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r Morrison\Documents\Documents\Documents\BOB's STUFF\Documents\EXCEL Spreadsheets\Basketball\MASTER Workbooks\"/>
    </mc:Choice>
  </mc:AlternateContent>
  <bookViews>
    <workbookView xWindow="0" yWindow="0" windowWidth="21570" windowHeight="10215" activeTab="1"/>
  </bookViews>
  <sheets>
    <sheet name="COLLECTION" sheetId="1" r:id="rId1"/>
    <sheet name="ROSTER" sheetId="11" r:id="rId2"/>
    <sheet name="GAME STATS" sheetId="7" r:id="rId3"/>
    <sheet name="TOTALS &amp; AVERAGES" sheetId="6" r:id="rId4"/>
    <sheet name="PERFORMANCE" sheetId="8" r:id="rId5"/>
    <sheet name="VALUE POINTS" sheetId="9" r:id="rId6"/>
  </sheets>
  <definedNames>
    <definedName name="_xlnm._FilterDatabase" localSheetId="3" hidden="1">'TOTALS &amp; AVERAGES'!$B$7:$BM$53</definedName>
  </definedNames>
  <calcPr calcId="152511"/>
</workbook>
</file>

<file path=xl/calcChain.xml><?xml version="1.0" encoding="utf-8"?>
<calcChain xmlns="http://schemas.openxmlformats.org/spreadsheetml/2006/main">
  <c r="BN70" i="6" l="1"/>
  <c r="BN72" i="6"/>
  <c r="BN74" i="6"/>
  <c r="BN76" i="6"/>
  <c r="BN78" i="6"/>
  <c r="BN80" i="6"/>
  <c r="BN82" i="6"/>
  <c r="BN84" i="6"/>
  <c r="BN86" i="6"/>
  <c r="BN88" i="6"/>
  <c r="BN90" i="6"/>
  <c r="BN92" i="6"/>
  <c r="BN94" i="6"/>
  <c r="BN96" i="6"/>
  <c r="BN98" i="6"/>
  <c r="BN100" i="6"/>
  <c r="BN102" i="6"/>
  <c r="BN104" i="6"/>
  <c r="BN106" i="6"/>
  <c r="BN68" i="6"/>
  <c r="BK51" i="6"/>
  <c r="BA51" i="6"/>
  <c r="AY51" i="6"/>
  <c r="AU51" i="6"/>
  <c r="AS51" i="6"/>
  <c r="AO51" i="6"/>
  <c r="AM51" i="6"/>
  <c r="AI51" i="6"/>
  <c r="AG51" i="6"/>
  <c r="AC51" i="6"/>
  <c r="AA51" i="6"/>
  <c r="Z51" i="6"/>
  <c r="Y51" i="6"/>
  <c r="X51" i="6"/>
  <c r="W51" i="6"/>
  <c r="S51" i="6"/>
  <c r="Q51" i="6"/>
  <c r="M51" i="6"/>
  <c r="K51" i="6"/>
  <c r="J51" i="6"/>
  <c r="K17" i="8" l="1"/>
  <c r="X2942" i="7" l="1"/>
  <c r="V2942" i="7"/>
  <c r="X2883" i="7"/>
  <c r="V2883" i="7"/>
  <c r="X2824" i="7"/>
  <c r="V2824" i="7"/>
  <c r="X2765" i="7"/>
  <c r="V2765" i="7"/>
  <c r="X2706" i="7"/>
  <c r="V2706" i="7"/>
  <c r="X2647" i="7"/>
  <c r="V2647" i="7"/>
  <c r="X2588" i="7"/>
  <c r="V2588" i="7"/>
  <c r="X2529" i="7"/>
  <c r="V2529" i="7"/>
  <c r="X2470" i="7"/>
  <c r="V2470" i="7"/>
  <c r="X2411" i="7"/>
  <c r="V2411" i="7"/>
  <c r="X2352" i="7"/>
  <c r="V2352" i="7"/>
  <c r="X2293" i="7"/>
  <c r="V2293" i="7"/>
  <c r="X2234" i="7"/>
  <c r="V2234" i="7"/>
  <c r="X2175" i="7"/>
  <c r="V2175" i="7"/>
  <c r="X2116" i="7"/>
  <c r="V2116" i="7"/>
  <c r="X2057" i="7"/>
  <c r="V2057" i="7"/>
  <c r="X1998" i="7"/>
  <c r="V1998" i="7"/>
  <c r="X1939" i="7"/>
  <c r="V1939" i="7"/>
  <c r="X1880" i="7"/>
  <c r="V1880" i="7"/>
  <c r="X1821" i="7"/>
  <c r="V1821" i="7"/>
  <c r="X1762" i="7"/>
  <c r="V1762" i="7"/>
  <c r="X1703" i="7"/>
  <c r="V1703" i="7"/>
  <c r="X1644" i="7"/>
  <c r="V1644" i="7"/>
  <c r="X1585" i="7"/>
  <c r="V1585" i="7"/>
  <c r="X1526" i="7"/>
  <c r="V1526" i="7"/>
  <c r="X1467" i="7"/>
  <c r="V1467" i="7"/>
  <c r="X1408" i="7"/>
  <c r="V1408" i="7"/>
  <c r="X1349" i="7"/>
  <c r="V1349" i="7"/>
  <c r="X1290" i="7"/>
  <c r="V1290" i="7"/>
  <c r="X1231" i="7"/>
  <c r="V1231" i="7"/>
  <c r="X1172" i="7"/>
  <c r="V1172" i="7"/>
  <c r="X1113" i="7"/>
  <c r="V1113" i="7"/>
  <c r="X1054" i="7"/>
  <c r="V1054" i="7"/>
  <c r="X995" i="7"/>
  <c r="V995" i="7"/>
  <c r="X936" i="7"/>
  <c r="V936" i="7"/>
  <c r="X877" i="7"/>
  <c r="V877" i="7"/>
  <c r="X818" i="7"/>
  <c r="V818" i="7"/>
  <c r="X759" i="7"/>
  <c r="V759" i="7"/>
  <c r="X700" i="7"/>
  <c r="V700" i="7"/>
  <c r="X641" i="7"/>
  <c r="V641" i="7"/>
  <c r="X582" i="7"/>
  <c r="V582" i="7"/>
  <c r="X523" i="7"/>
  <c r="V523" i="7"/>
  <c r="X464" i="7"/>
  <c r="V464" i="7"/>
  <c r="X405" i="7"/>
  <c r="V405" i="7"/>
  <c r="V346" i="7"/>
  <c r="V287" i="7"/>
  <c r="V228" i="7"/>
  <c r="V169" i="7"/>
  <c r="V110" i="7"/>
  <c r="W47" i="6"/>
  <c r="W45" i="6"/>
  <c r="W43" i="6"/>
  <c r="W41" i="6"/>
  <c r="W39" i="6"/>
  <c r="W37" i="6"/>
  <c r="W35" i="6"/>
  <c r="W33" i="6"/>
  <c r="W31" i="6"/>
  <c r="W29" i="6"/>
  <c r="W27" i="6"/>
  <c r="W25" i="6"/>
  <c r="W23" i="6"/>
  <c r="W21" i="6"/>
  <c r="W19" i="6"/>
  <c r="W17" i="6"/>
  <c r="W15" i="6"/>
  <c r="W13" i="6"/>
  <c r="W11" i="6"/>
  <c r="W9" i="6"/>
  <c r="F55" i="6"/>
  <c r="P55" i="6"/>
  <c r="AU2949" i="7"/>
  <c r="AQ2949" i="7"/>
  <c r="AJ2949" i="7"/>
  <c r="AF2949" i="7"/>
  <c r="Y2949" i="7"/>
  <c r="U2949" i="7"/>
  <c r="N2949" i="7"/>
  <c r="J2949" i="7"/>
  <c r="BN2944" i="7"/>
  <c r="BK2947" i="7" s="1"/>
  <c r="BK2949" i="7" s="1"/>
  <c r="BF2944" i="7"/>
  <c r="AX2944" i="7"/>
  <c r="BJ2944" i="7" s="1"/>
  <c r="AV2944" i="7"/>
  <c r="BH2944" i="7" s="1"/>
  <c r="AT2944" i="7"/>
  <c r="AN2944" i="7"/>
  <c r="AH2944" i="7"/>
  <c r="T2944" i="7"/>
  <c r="N2944" i="7"/>
  <c r="BD2942" i="7"/>
  <c r="BB2942" i="7"/>
  <c r="BF2942" i="7" s="1"/>
  <c r="AR2942" i="7"/>
  <c r="AP2942" i="7"/>
  <c r="AT2942" i="7" s="1"/>
  <c r="AL2942" i="7"/>
  <c r="AJ2942" i="7"/>
  <c r="AN2942" i="7" s="1"/>
  <c r="AF2942" i="7"/>
  <c r="AD2942" i="7"/>
  <c r="AB2942" i="7"/>
  <c r="Z2942" i="7"/>
  <c r="R2942" i="7"/>
  <c r="P2942" i="7"/>
  <c r="L2942" i="7"/>
  <c r="J2942" i="7"/>
  <c r="H2942" i="7"/>
  <c r="C2941" i="7"/>
  <c r="BN2940" i="7"/>
  <c r="BF2940" i="7"/>
  <c r="AX2940" i="7"/>
  <c r="BJ2940" i="7" s="1"/>
  <c r="AV2940" i="7"/>
  <c r="BH2940" i="7" s="1"/>
  <c r="BL2940" i="7" s="1"/>
  <c r="AT2940" i="7"/>
  <c r="AN2940" i="7"/>
  <c r="AH2940" i="7"/>
  <c r="T2940" i="7"/>
  <c r="N2940" i="7"/>
  <c r="G2940" i="7"/>
  <c r="F2940" i="7"/>
  <c r="C2940" i="7"/>
  <c r="B2940" i="7"/>
  <c r="C2939" i="7"/>
  <c r="BN2938" i="7"/>
  <c r="BF2938" i="7"/>
  <c r="AX2938" i="7"/>
  <c r="BJ2938" i="7" s="1"/>
  <c r="AV2938" i="7"/>
  <c r="BH2938" i="7" s="1"/>
  <c r="BL2938" i="7" s="1"/>
  <c r="AT2938" i="7"/>
  <c r="AN2938" i="7"/>
  <c r="AH2938" i="7"/>
  <c r="T2938" i="7"/>
  <c r="N2938" i="7"/>
  <c r="G2938" i="7"/>
  <c r="F2938" i="7"/>
  <c r="C2938" i="7"/>
  <c r="B2938" i="7"/>
  <c r="C2937" i="7"/>
  <c r="BN2936" i="7"/>
  <c r="BF2936" i="7"/>
  <c r="AX2936" i="7"/>
  <c r="BJ2936" i="7" s="1"/>
  <c r="AV2936" i="7"/>
  <c r="BH2936" i="7" s="1"/>
  <c r="BL2936" i="7" s="1"/>
  <c r="AT2936" i="7"/>
  <c r="AN2936" i="7"/>
  <c r="AH2936" i="7"/>
  <c r="T2936" i="7"/>
  <c r="N2936" i="7"/>
  <c r="G2936" i="7"/>
  <c r="F2936" i="7"/>
  <c r="C2936" i="7"/>
  <c r="B2936" i="7"/>
  <c r="C2935" i="7"/>
  <c r="BN2934" i="7"/>
  <c r="BF2934" i="7"/>
  <c r="AX2934" i="7"/>
  <c r="BJ2934" i="7" s="1"/>
  <c r="AV2934" i="7"/>
  <c r="BH2934" i="7" s="1"/>
  <c r="BL2934" i="7" s="1"/>
  <c r="AT2934" i="7"/>
  <c r="AN2934" i="7"/>
  <c r="AH2934" i="7"/>
  <c r="T2934" i="7"/>
  <c r="N2934" i="7"/>
  <c r="G2934" i="7"/>
  <c r="F2934" i="7"/>
  <c r="C2934" i="7"/>
  <c r="B2934" i="7"/>
  <c r="C2933" i="7"/>
  <c r="BN2932" i="7"/>
  <c r="BF2932" i="7"/>
  <c r="AX2932" i="7"/>
  <c r="BJ2932" i="7" s="1"/>
  <c r="AV2932" i="7"/>
  <c r="BH2932" i="7" s="1"/>
  <c r="BL2932" i="7" s="1"/>
  <c r="AT2932" i="7"/>
  <c r="AN2932" i="7"/>
  <c r="AH2932" i="7"/>
  <c r="T2932" i="7"/>
  <c r="N2932" i="7"/>
  <c r="G2932" i="7"/>
  <c r="F2932" i="7"/>
  <c r="C2932" i="7"/>
  <c r="B2932" i="7"/>
  <c r="C2931" i="7"/>
  <c r="BN2930" i="7"/>
  <c r="BF2930" i="7"/>
  <c r="AX2930" i="7"/>
  <c r="BJ2930" i="7" s="1"/>
  <c r="AV2930" i="7"/>
  <c r="BH2930" i="7" s="1"/>
  <c r="BL2930" i="7" s="1"/>
  <c r="AT2930" i="7"/>
  <c r="AN2930" i="7"/>
  <c r="AH2930" i="7"/>
  <c r="T2930" i="7"/>
  <c r="N2930" i="7"/>
  <c r="G2930" i="7"/>
  <c r="F2930" i="7"/>
  <c r="C2930" i="7"/>
  <c r="B2930" i="7"/>
  <c r="C2929" i="7"/>
  <c r="BN2928" i="7"/>
  <c r="BF2928" i="7"/>
  <c r="AX2928" i="7"/>
  <c r="BJ2928" i="7" s="1"/>
  <c r="AV2928" i="7"/>
  <c r="BH2928" i="7" s="1"/>
  <c r="BL2928" i="7" s="1"/>
  <c r="AT2928" i="7"/>
  <c r="AN2928" i="7"/>
  <c r="AH2928" i="7"/>
  <c r="T2928" i="7"/>
  <c r="N2928" i="7"/>
  <c r="G2928" i="7"/>
  <c r="F2928" i="7"/>
  <c r="C2928" i="7"/>
  <c r="B2928" i="7"/>
  <c r="C2927" i="7"/>
  <c r="BN2926" i="7"/>
  <c r="BF2926" i="7"/>
  <c r="AX2926" i="7"/>
  <c r="BJ2926" i="7" s="1"/>
  <c r="AV2926" i="7"/>
  <c r="BH2926" i="7" s="1"/>
  <c r="BL2926" i="7" s="1"/>
  <c r="AT2926" i="7"/>
  <c r="AN2926" i="7"/>
  <c r="AH2926" i="7"/>
  <c r="T2926" i="7"/>
  <c r="N2926" i="7"/>
  <c r="G2926" i="7"/>
  <c r="F2926" i="7"/>
  <c r="C2926" i="7"/>
  <c r="B2926" i="7"/>
  <c r="C2925" i="7"/>
  <c r="BN2924" i="7"/>
  <c r="BF2924" i="7"/>
  <c r="AX2924" i="7"/>
  <c r="BJ2924" i="7" s="1"/>
  <c r="AV2924" i="7"/>
  <c r="BH2924" i="7" s="1"/>
  <c r="BL2924" i="7" s="1"/>
  <c r="AT2924" i="7"/>
  <c r="AN2924" i="7"/>
  <c r="AH2924" i="7"/>
  <c r="T2924" i="7"/>
  <c r="N2924" i="7"/>
  <c r="G2924" i="7"/>
  <c r="F2924" i="7"/>
  <c r="C2924" i="7"/>
  <c r="B2924" i="7"/>
  <c r="C2923" i="7"/>
  <c r="BN2922" i="7"/>
  <c r="BF2922" i="7"/>
  <c r="AX2922" i="7"/>
  <c r="BJ2922" i="7" s="1"/>
  <c r="AV2922" i="7"/>
  <c r="BH2922" i="7" s="1"/>
  <c r="BL2922" i="7" s="1"/>
  <c r="AT2922" i="7"/>
  <c r="AN2922" i="7"/>
  <c r="AH2922" i="7"/>
  <c r="T2922" i="7"/>
  <c r="N2922" i="7"/>
  <c r="G2922" i="7"/>
  <c r="F2922" i="7"/>
  <c r="C2922" i="7"/>
  <c r="B2922" i="7"/>
  <c r="C2921" i="7"/>
  <c r="BN2920" i="7"/>
  <c r="BF2920" i="7"/>
  <c r="AX2920" i="7"/>
  <c r="BJ2920" i="7" s="1"/>
  <c r="AV2920" i="7"/>
  <c r="BH2920" i="7" s="1"/>
  <c r="BL2920" i="7" s="1"/>
  <c r="AT2920" i="7"/>
  <c r="AN2920" i="7"/>
  <c r="AH2920" i="7"/>
  <c r="T2920" i="7"/>
  <c r="N2920" i="7"/>
  <c r="G2920" i="7"/>
  <c r="F2920" i="7"/>
  <c r="C2920" i="7"/>
  <c r="B2920" i="7"/>
  <c r="C2919" i="7"/>
  <c r="BN2918" i="7"/>
  <c r="BF2918" i="7"/>
  <c r="AX2918" i="7"/>
  <c r="BJ2918" i="7" s="1"/>
  <c r="AV2918" i="7"/>
  <c r="BH2918" i="7" s="1"/>
  <c r="BL2918" i="7" s="1"/>
  <c r="AT2918" i="7"/>
  <c r="AN2918" i="7"/>
  <c r="AH2918" i="7"/>
  <c r="T2918" i="7"/>
  <c r="N2918" i="7"/>
  <c r="G2918" i="7"/>
  <c r="F2918" i="7"/>
  <c r="C2918" i="7"/>
  <c r="B2918" i="7"/>
  <c r="C2917" i="7"/>
  <c r="BN2916" i="7"/>
  <c r="BF2916" i="7"/>
  <c r="AX2916" i="7"/>
  <c r="BJ2916" i="7" s="1"/>
  <c r="AV2916" i="7"/>
  <c r="BH2916" i="7" s="1"/>
  <c r="BL2916" i="7" s="1"/>
  <c r="AT2916" i="7"/>
  <c r="AN2916" i="7"/>
  <c r="AH2916" i="7"/>
  <c r="T2916" i="7"/>
  <c r="N2916" i="7"/>
  <c r="G2916" i="7"/>
  <c r="F2916" i="7"/>
  <c r="C2916" i="7"/>
  <c r="B2916" i="7"/>
  <c r="C2915" i="7"/>
  <c r="BN2914" i="7"/>
  <c r="BF2914" i="7"/>
  <c r="AX2914" i="7"/>
  <c r="BJ2914" i="7" s="1"/>
  <c r="AV2914" i="7"/>
  <c r="BH2914" i="7" s="1"/>
  <c r="BL2914" i="7" s="1"/>
  <c r="AT2914" i="7"/>
  <c r="AN2914" i="7"/>
  <c r="AH2914" i="7"/>
  <c r="T2914" i="7"/>
  <c r="N2914" i="7"/>
  <c r="G2914" i="7"/>
  <c r="F2914" i="7"/>
  <c r="C2914" i="7"/>
  <c r="B2914" i="7"/>
  <c r="C2913" i="7"/>
  <c r="BN2912" i="7"/>
  <c r="BF2912" i="7"/>
  <c r="AX2912" i="7"/>
  <c r="BJ2912" i="7" s="1"/>
  <c r="AV2912" i="7"/>
  <c r="BH2912" i="7" s="1"/>
  <c r="BL2912" i="7" s="1"/>
  <c r="AT2912" i="7"/>
  <c r="AN2912" i="7"/>
  <c r="AH2912" i="7"/>
  <c r="T2912" i="7"/>
  <c r="N2912" i="7"/>
  <c r="G2912" i="7"/>
  <c r="F2912" i="7"/>
  <c r="C2912" i="7"/>
  <c r="B2912" i="7"/>
  <c r="C2911" i="7"/>
  <c r="BN2910" i="7"/>
  <c r="BF2910" i="7"/>
  <c r="AX2910" i="7"/>
  <c r="BJ2910" i="7" s="1"/>
  <c r="AV2910" i="7"/>
  <c r="BH2910" i="7" s="1"/>
  <c r="BL2910" i="7" s="1"/>
  <c r="AT2910" i="7"/>
  <c r="AN2910" i="7"/>
  <c r="AH2910" i="7"/>
  <c r="T2910" i="7"/>
  <c r="N2910" i="7"/>
  <c r="G2910" i="7"/>
  <c r="F2910" i="7"/>
  <c r="C2910" i="7"/>
  <c r="B2910" i="7"/>
  <c r="C2909" i="7"/>
  <c r="BN2908" i="7"/>
  <c r="BF2908" i="7"/>
  <c r="AX2908" i="7"/>
  <c r="BJ2908" i="7" s="1"/>
  <c r="AV2908" i="7"/>
  <c r="BH2908" i="7" s="1"/>
  <c r="BL2908" i="7" s="1"/>
  <c r="AT2908" i="7"/>
  <c r="AN2908" i="7"/>
  <c r="AH2908" i="7"/>
  <c r="T2908" i="7"/>
  <c r="N2908" i="7"/>
  <c r="G2908" i="7"/>
  <c r="F2908" i="7"/>
  <c r="C2908" i="7"/>
  <c r="B2908" i="7"/>
  <c r="C2907" i="7"/>
  <c r="BN2906" i="7"/>
  <c r="BF2906" i="7"/>
  <c r="AX2906" i="7"/>
  <c r="BJ2906" i="7" s="1"/>
  <c r="AV2906" i="7"/>
  <c r="BH2906" i="7" s="1"/>
  <c r="BL2906" i="7" s="1"/>
  <c r="AT2906" i="7"/>
  <c r="AN2906" i="7"/>
  <c r="AH2906" i="7"/>
  <c r="T2906" i="7"/>
  <c r="N2906" i="7"/>
  <c r="G2906" i="7"/>
  <c r="F2906" i="7"/>
  <c r="C2906" i="7"/>
  <c r="B2906" i="7"/>
  <c r="C2905" i="7"/>
  <c r="BN2904" i="7"/>
  <c r="BF2904" i="7"/>
  <c r="AX2904" i="7"/>
  <c r="BJ2904" i="7" s="1"/>
  <c r="AV2904" i="7"/>
  <c r="BH2904" i="7" s="1"/>
  <c r="BL2904" i="7" s="1"/>
  <c r="AT2904" i="7"/>
  <c r="AN2904" i="7"/>
  <c r="AH2904" i="7"/>
  <c r="T2904" i="7"/>
  <c r="N2904" i="7"/>
  <c r="G2904" i="7"/>
  <c r="F2904" i="7"/>
  <c r="C2904" i="7"/>
  <c r="B2904" i="7"/>
  <c r="C2903" i="7"/>
  <c r="BN2902" i="7"/>
  <c r="BF2902" i="7"/>
  <c r="AX2902" i="7"/>
  <c r="BJ2902" i="7" s="1"/>
  <c r="AV2902" i="7"/>
  <c r="BH2902" i="7" s="1"/>
  <c r="BL2902" i="7" s="1"/>
  <c r="AT2902" i="7"/>
  <c r="AN2902" i="7"/>
  <c r="AH2902" i="7"/>
  <c r="T2902" i="7"/>
  <c r="N2902" i="7"/>
  <c r="G2902" i="7"/>
  <c r="F2902" i="7"/>
  <c r="C2902" i="7"/>
  <c r="B2902" i="7"/>
  <c r="AU2890" i="7"/>
  <c r="AQ2890" i="7"/>
  <c r="AJ2890" i="7"/>
  <c r="AF2890" i="7"/>
  <c r="Y2890" i="7"/>
  <c r="U2890" i="7"/>
  <c r="N2890" i="7"/>
  <c r="J2890" i="7"/>
  <c r="BN2885" i="7"/>
  <c r="BK2888" i="7" s="1"/>
  <c r="BK2890" i="7" s="1"/>
  <c r="BF2885" i="7"/>
  <c r="AX2885" i="7"/>
  <c r="BJ2885" i="7" s="1"/>
  <c r="AV2885" i="7"/>
  <c r="BH2885" i="7" s="1"/>
  <c r="BL2885" i="7" s="1"/>
  <c r="AT2885" i="7"/>
  <c r="AN2885" i="7"/>
  <c r="AH2885" i="7"/>
  <c r="T2885" i="7"/>
  <c r="N2885" i="7"/>
  <c r="BD2883" i="7"/>
  <c r="BB2883" i="7"/>
  <c r="AR2883" i="7"/>
  <c r="AP2883" i="7"/>
  <c r="AT2883" i="7" s="1"/>
  <c r="AL2883" i="7"/>
  <c r="AJ2883" i="7"/>
  <c r="AF2883" i="7"/>
  <c r="AD2883" i="7"/>
  <c r="AH2883" i="7" s="1"/>
  <c r="AB2883" i="7"/>
  <c r="Z2883" i="7"/>
  <c r="R2883" i="7"/>
  <c r="P2883" i="7"/>
  <c r="L2883" i="7"/>
  <c r="J2883" i="7"/>
  <c r="H2883" i="7"/>
  <c r="C2882" i="7"/>
  <c r="BN2881" i="7"/>
  <c r="BF2881" i="7"/>
  <c r="AX2881" i="7"/>
  <c r="BJ2881" i="7" s="1"/>
  <c r="AV2881" i="7"/>
  <c r="BH2881" i="7" s="1"/>
  <c r="BL2881" i="7" s="1"/>
  <c r="AT2881" i="7"/>
  <c r="AN2881" i="7"/>
  <c r="AH2881" i="7"/>
  <c r="T2881" i="7"/>
  <c r="N2881" i="7"/>
  <c r="G2881" i="7"/>
  <c r="F2881" i="7"/>
  <c r="C2881" i="7"/>
  <c r="B2881" i="7"/>
  <c r="C2880" i="7"/>
  <c r="BN2879" i="7"/>
  <c r="BF2879" i="7"/>
  <c r="AX2879" i="7"/>
  <c r="BJ2879" i="7" s="1"/>
  <c r="AV2879" i="7"/>
  <c r="BH2879" i="7" s="1"/>
  <c r="BL2879" i="7" s="1"/>
  <c r="AT2879" i="7"/>
  <c r="AN2879" i="7"/>
  <c r="AH2879" i="7"/>
  <c r="T2879" i="7"/>
  <c r="N2879" i="7"/>
  <c r="G2879" i="7"/>
  <c r="F2879" i="7"/>
  <c r="C2879" i="7"/>
  <c r="B2879" i="7"/>
  <c r="C2878" i="7"/>
  <c r="BN2877" i="7"/>
  <c r="BF2877" i="7"/>
  <c r="AX2877" i="7"/>
  <c r="BJ2877" i="7" s="1"/>
  <c r="AV2877" i="7"/>
  <c r="BH2877" i="7" s="1"/>
  <c r="BL2877" i="7" s="1"/>
  <c r="AT2877" i="7"/>
  <c r="AN2877" i="7"/>
  <c r="AH2877" i="7"/>
  <c r="T2877" i="7"/>
  <c r="N2877" i="7"/>
  <c r="G2877" i="7"/>
  <c r="F2877" i="7"/>
  <c r="C2877" i="7"/>
  <c r="B2877" i="7"/>
  <c r="C2876" i="7"/>
  <c r="BN2875" i="7"/>
  <c r="BF2875" i="7"/>
  <c r="AX2875" i="7"/>
  <c r="BJ2875" i="7" s="1"/>
  <c r="AV2875" i="7"/>
  <c r="BH2875" i="7" s="1"/>
  <c r="BL2875" i="7" s="1"/>
  <c r="AT2875" i="7"/>
  <c r="AN2875" i="7"/>
  <c r="AH2875" i="7"/>
  <c r="T2875" i="7"/>
  <c r="N2875" i="7"/>
  <c r="G2875" i="7"/>
  <c r="F2875" i="7"/>
  <c r="C2875" i="7"/>
  <c r="B2875" i="7"/>
  <c r="C2874" i="7"/>
  <c r="BN2873" i="7"/>
  <c r="BF2873" i="7"/>
  <c r="AX2873" i="7"/>
  <c r="BJ2873" i="7" s="1"/>
  <c r="AV2873" i="7"/>
  <c r="BH2873" i="7" s="1"/>
  <c r="BL2873" i="7" s="1"/>
  <c r="AT2873" i="7"/>
  <c r="AN2873" i="7"/>
  <c r="AH2873" i="7"/>
  <c r="T2873" i="7"/>
  <c r="N2873" i="7"/>
  <c r="G2873" i="7"/>
  <c r="F2873" i="7"/>
  <c r="C2873" i="7"/>
  <c r="B2873" i="7"/>
  <c r="C2872" i="7"/>
  <c r="BN2871" i="7"/>
  <c r="BF2871" i="7"/>
  <c r="AX2871" i="7"/>
  <c r="BJ2871" i="7" s="1"/>
  <c r="AV2871" i="7"/>
  <c r="BH2871" i="7" s="1"/>
  <c r="BL2871" i="7" s="1"/>
  <c r="AT2871" i="7"/>
  <c r="AN2871" i="7"/>
  <c r="AH2871" i="7"/>
  <c r="T2871" i="7"/>
  <c r="N2871" i="7"/>
  <c r="G2871" i="7"/>
  <c r="F2871" i="7"/>
  <c r="C2871" i="7"/>
  <c r="B2871" i="7"/>
  <c r="C2870" i="7"/>
  <c r="BN2869" i="7"/>
  <c r="BF2869" i="7"/>
  <c r="AX2869" i="7"/>
  <c r="BJ2869" i="7" s="1"/>
  <c r="AV2869" i="7"/>
  <c r="BH2869" i="7" s="1"/>
  <c r="BL2869" i="7" s="1"/>
  <c r="AT2869" i="7"/>
  <c r="AN2869" i="7"/>
  <c r="AH2869" i="7"/>
  <c r="T2869" i="7"/>
  <c r="N2869" i="7"/>
  <c r="G2869" i="7"/>
  <c r="F2869" i="7"/>
  <c r="C2869" i="7"/>
  <c r="B2869" i="7"/>
  <c r="C2868" i="7"/>
  <c r="BN2867" i="7"/>
  <c r="BF2867" i="7"/>
  <c r="AX2867" i="7"/>
  <c r="BJ2867" i="7" s="1"/>
  <c r="AV2867" i="7"/>
  <c r="BH2867" i="7" s="1"/>
  <c r="BL2867" i="7" s="1"/>
  <c r="AT2867" i="7"/>
  <c r="AN2867" i="7"/>
  <c r="AH2867" i="7"/>
  <c r="T2867" i="7"/>
  <c r="N2867" i="7"/>
  <c r="G2867" i="7"/>
  <c r="F2867" i="7"/>
  <c r="C2867" i="7"/>
  <c r="B2867" i="7"/>
  <c r="C2866" i="7"/>
  <c r="BN2865" i="7"/>
  <c r="BF2865" i="7"/>
  <c r="AX2865" i="7"/>
  <c r="BJ2865" i="7" s="1"/>
  <c r="AV2865" i="7"/>
  <c r="BH2865" i="7" s="1"/>
  <c r="BL2865" i="7" s="1"/>
  <c r="AT2865" i="7"/>
  <c r="AN2865" i="7"/>
  <c r="AH2865" i="7"/>
  <c r="T2865" i="7"/>
  <c r="N2865" i="7"/>
  <c r="G2865" i="7"/>
  <c r="F2865" i="7"/>
  <c r="C2865" i="7"/>
  <c r="B2865" i="7"/>
  <c r="C2864" i="7"/>
  <c r="BN2863" i="7"/>
  <c r="BF2863" i="7"/>
  <c r="AX2863" i="7"/>
  <c r="BJ2863" i="7" s="1"/>
  <c r="AV2863" i="7"/>
  <c r="BH2863" i="7" s="1"/>
  <c r="BL2863" i="7" s="1"/>
  <c r="AT2863" i="7"/>
  <c r="AN2863" i="7"/>
  <c r="AH2863" i="7"/>
  <c r="T2863" i="7"/>
  <c r="N2863" i="7"/>
  <c r="G2863" i="7"/>
  <c r="F2863" i="7"/>
  <c r="C2863" i="7"/>
  <c r="B2863" i="7"/>
  <c r="C2862" i="7"/>
  <c r="BN2861" i="7"/>
  <c r="BF2861" i="7"/>
  <c r="AX2861" i="7"/>
  <c r="BJ2861" i="7" s="1"/>
  <c r="AV2861" i="7"/>
  <c r="BH2861" i="7" s="1"/>
  <c r="BL2861" i="7" s="1"/>
  <c r="AT2861" i="7"/>
  <c r="AN2861" i="7"/>
  <c r="AH2861" i="7"/>
  <c r="T2861" i="7"/>
  <c r="N2861" i="7"/>
  <c r="G2861" i="7"/>
  <c r="F2861" i="7"/>
  <c r="C2861" i="7"/>
  <c r="B2861" i="7"/>
  <c r="C2860" i="7"/>
  <c r="BN2859" i="7"/>
  <c r="BF2859" i="7"/>
  <c r="AX2859" i="7"/>
  <c r="BJ2859" i="7" s="1"/>
  <c r="AV2859" i="7"/>
  <c r="BH2859" i="7" s="1"/>
  <c r="BL2859" i="7" s="1"/>
  <c r="AT2859" i="7"/>
  <c r="AN2859" i="7"/>
  <c r="AH2859" i="7"/>
  <c r="T2859" i="7"/>
  <c r="N2859" i="7"/>
  <c r="G2859" i="7"/>
  <c r="F2859" i="7"/>
  <c r="C2859" i="7"/>
  <c r="B2859" i="7"/>
  <c r="C2858" i="7"/>
  <c r="BN2857" i="7"/>
  <c r="BF2857" i="7"/>
  <c r="AX2857" i="7"/>
  <c r="BJ2857" i="7" s="1"/>
  <c r="AV2857" i="7"/>
  <c r="BH2857" i="7" s="1"/>
  <c r="BL2857" i="7" s="1"/>
  <c r="AT2857" i="7"/>
  <c r="AN2857" i="7"/>
  <c r="AH2857" i="7"/>
  <c r="T2857" i="7"/>
  <c r="N2857" i="7"/>
  <c r="G2857" i="7"/>
  <c r="F2857" i="7"/>
  <c r="C2857" i="7"/>
  <c r="B2857" i="7"/>
  <c r="C2856" i="7"/>
  <c r="BN2855" i="7"/>
  <c r="BF2855" i="7"/>
  <c r="AX2855" i="7"/>
  <c r="BJ2855" i="7" s="1"/>
  <c r="AV2855" i="7"/>
  <c r="BH2855" i="7" s="1"/>
  <c r="BL2855" i="7" s="1"/>
  <c r="AT2855" i="7"/>
  <c r="AN2855" i="7"/>
  <c r="AH2855" i="7"/>
  <c r="T2855" i="7"/>
  <c r="N2855" i="7"/>
  <c r="G2855" i="7"/>
  <c r="F2855" i="7"/>
  <c r="C2855" i="7"/>
  <c r="B2855" i="7"/>
  <c r="C2854" i="7"/>
  <c r="BN2853" i="7"/>
  <c r="BF2853" i="7"/>
  <c r="AX2853" i="7"/>
  <c r="BJ2853" i="7" s="1"/>
  <c r="AV2853" i="7"/>
  <c r="BH2853" i="7" s="1"/>
  <c r="BL2853" i="7" s="1"/>
  <c r="AT2853" i="7"/>
  <c r="AN2853" i="7"/>
  <c r="AH2853" i="7"/>
  <c r="T2853" i="7"/>
  <c r="N2853" i="7"/>
  <c r="G2853" i="7"/>
  <c r="F2853" i="7"/>
  <c r="C2853" i="7"/>
  <c r="B2853" i="7"/>
  <c r="C2852" i="7"/>
  <c r="BN2851" i="7"/>
  <c r="BF2851" i="7"/>
  <c r="AX2851" i="7"/>
  <c r="BJ2851" i="7" s="1"/>
  <c r="AV2851" i="7"/>
  <c r="BH2851" i="7" s="1"/>
  <c r="BL2851" i="7" s="1"/>
  <c r="AT2851" i="7"/>
  <c r="AN2851" i="7"/>
  <c r="AH2851" i="7"/>
  <c r="T2851" i="7"/>
  <c r="N2851" i="7"/>
  <c r="G2851" i="7"/>
  <c r="F2851" i="7"/>
  <c r="C2851" i="7"/>
  <c r="B2851" i="7"/>
  <c r="C2850" i="7"/>
  <c r="BN2849" i="7"/>
  <c r="BF2849" i="7"/>
  <c r="AX2849" i="7"/>
  <c r="BJ2849" i="7" s="1"/>
  <c r="AV2849" i="7"/>
  <c r="BH2849" i="7" s="1"/>
  <c r="BL2849" i="7" s="1"/>
  <c r="AT2849" i="7"/>
  <c r="AN2849" i="7"/>
  <c r="AH2849" i="7"/>
  <c r="T2849" i="7"/>
  <c r="N2849" i="7"/>
  <c r="G2849" i="7"/>
  <c r="F2849" i="7"/>
  <c r="C2849" i="7"/>
  <c r="B2849" i="7"/>
  <c r="C2848" i="7"/>
  <c r="BN2847" i="7"/>
  <c r="BF2847" i="7"/>
  <c r="AX2847" i="7"/>
  <c r="BJ2847" i="7" s="1"/>
  <c r="AV2847" i="7"/>
  <c r="BH2847" i="7" s="1"/>
  <c r="BL2847" i="7" s="1"/>
  <c r="AT2847" i="7"/>
  <c r="AN2847" i="7"/>
  <c r="AH2847" i="7"/>
  <c r="T2847" i="7"/>
  <c r="N2847" i="7"/>
  <c r="G2847" i="7"/>
  <c r="F2847" i="7"/>
  <c r="C2847" i="7"/>
  <c r="B2847" i="7"/>
  <c r="C2846" i="7"/>
  <c r="BN2845" i="7"/>
  <c r="BF2845" i="7"/>
  <c r="AX2845" i="7"/>
  <c r="BJ2845" i="7" s="1"/>
  <c r="AV2845" i="7"/>
  <c r="BH2845" i="7" s="1"/>
  <c r="BL2845" i="7" s="1"/>
  <c r="AT2845" i="7"/>
  <c r="AN2845" i="7"/>
  <c r="AH2845" i="7"/>
  <c r="T2845" i="7"/>
  <c r="N2845" i="7"/>
  <c r="G2845" i="7"/>
  <c r="F2845" i="7"/>
  <c r="C2845" i="7"/>
  <c r="B2845" i="7"/>
  <c r="C2844" i="7"/>
  <c r="BN2843" i="7"/>
  <c r="BF2843" i="7"/>
  <c r="AX2843" i="7"/>
  <c r="BJ2843" i="7" s="1"/>
  <c r="AV2843" i="7"/>
  <c r="BH2843" i="7" s="1"/>
  <c r="BL2843" i="7" s="1"/>
  <c r="AT2843" i="7"/>
  <c r="AN2843" i="7"/>
  <c r="AH2843" i="7"/>
  <c r="T2843" i="7"/>
  <c r="N2843" i="7"/>
  <c r="G2843" i="7"/>
  <c r="F2843" i="7"/>
  <c r="C2843" i="7"/>
  <c r="B2843" i="7"/>
  <c r="AU2831" i="7"/>
  <c r="AQ2831" i="7"/>
  <c r="AJ2831" i="7"/>
  <c r="AF2831" i="7"/>
  <c r="Y2831" i="7"/>
  <c r="U2831" i="7"/>
  <c r="N2831" i="7"/>
  <c r="J2831" i="7"/>
  <c r="BN2826" i="7"/>
  <c r="BK2829" i="7" s="1"/>
  <c r="BK2831" i="7" s="1"/>
  <c r="BF2826" i="7"/>
  <c r="AX2826" i="7"/>
  <c r="BJ2826" i="7" s="1"/>
  <c r="AV2826" i="7"/>
  <c r="BH2826" i="7" s="1"/>
  <c r="BL2826" i="7" s="1"/>
  <c r="AT2826" i="7"/>
  <c r="AN2826" i="7"/>
  <c r="AH2826" i="7"/>
  <c r="T2826" i="7"/>
  <c r="N2826" i="7"/>
  <c r="BD2824" i="7"/>
  <c r="BB2824" i="7"/>
  <c r="AR2824" i="7"/>
  <c r="AP2824" i="7"/>
  <c r="AT2824" i="7" s="1"/>
  <c r="AL2824" i="7"/>
  <c r="AJ2824" i="7"/>
  <c r="AN2824" i="7" s="1"/>
  <c r="AF2824" i="7"/>
  <c r="AD2824" i="7"/>
  <c r="AB2824" i="7"/>
  <c r="Z2824" i="7"/>
  <c r="R2824" i="7"/>
  <c r="P2824" i="7"/>
  <c r="L2824" i="7"/>
  <c r="J2824" i="7"/>
  <c r="H2824" i="7"/>
  <c r="C2823" i="7"/>
  <c r="BN2822" i="7"/>
  <c r="BF2822" i="7"/>
  <c r="AX2822" i="7"/>
  <c r="BJ2822" i="7" s="1"/>
  <c r="AV2822" i="7"/>
  <c r="BH2822" i="7" s="1"/>
  <c r="BL2822" i="7" s="1"/>
  <c r="AT2822" i="7"/>
  <c r="AN2822" i="7"/>
  <c r="AH2822" i="7"/>
  <c r="T2822" i="7"/>
  <c r="N2822" i="7"/>
  <c r="G2822" i="7"/>
  <c r="F2822" i="7"/>
  <c r="C2822" i="7"/>
  <c r="B2822" i="7"/>
  <c r="C2821" i="7"/>
  <c r="BN2820" i="7"/>
  <c r="BF2820" i="7"/>
  <c r="AX2820" i="7"/>
  <c r="BJ2820" i="7" s="1"/>
  <c r="AV2820" i="7"/>
  <c r="BH2820" i="7" s="1"/>
  <c r="BL2820" i="7" s="1"/>
  <c r="AT2820" i="7"/>
  <c r="AN2820" i="7"/>
  <c r="AH2820" i="7"/>
  <c r="T2820" i="7"/>
  <c r="N2820" i="7"/>
  <c r="G2820" i="7"/>
  <c r="F2820" i="7"/>
  <c r="C2820" i="7"/>
  <c r="B2820" i="7"/>
  <c r="C2819" i="7"/>
  <c r="BN2818" i="7"/>
  <c r="BF2818" i="7"/>
  <c r="AX2818" i="7"/>
  <c r="BJ2818" i="7" s="1"/>
  <c r="AV2818" i="7"/>
  <c r="BH2818" i="7" s="1"/>
  <c r="BL2818" i="7" s="1"/>
  <c r="AT2818" i="7"/>
  <c r="AN2818" i="7"/>
  <c r="AH2818" i="7"/>
  <c r="T2818" i="7"/>
  <c r="N2818" i="7"/>
  <c r="G2818" i="7"/>
  <c r="F2818" i="7"/>
  <c r="C2818" i="7"/>
  <c r="B2818" i="7"/>
  <c r="C2817" i="7"/>
  <c r="BN2816" i="7"/>
  <c r="BF2816" i="7"/>
  <c r="AX2816" i="7"/>
  <c r="BJ2816" i="7" s="1"/>
  <c r="AV2816" i="7"/>
  <c r="BH2816" i="7" s="1"/>
  <c r="BL2816" i="7" s="1"/>
  <c r="AT2816" i="7"/>
  <c r="AN2816" i="7"/>
  <c r="AH2816" i="7"/>
  <c r="T2816" i="7"/>
  <c r="N2816" i="7"/>
  <c r="G2816" i="7"/>
  <c r="F2816" i="7"/>
  <c r="C2816" i="7"/>
  <c r="B2816" i="7"/>
  <c r="C2815" i="7"/>
  <c r="BN2814" i="7"/>
  <c r="BF2814" i="7"/>
  <c r="AX2814" i="7"/>
  <c r="BJ2814" i="7" s="1"/>
  <c r="AV2814" i="7"/>
  <c r="BH2814" i="7" s="1"/>
  <c r="BL2814" i="7" s="1"/>
  <c r="AT2814" i="7"/>
  <c r="AN2814" i="7"/>
  <c r="AH2814" i="7"/>
  <c r="T2814" i="7"/>
  <c r="N2814" i="7"/>
  <c r="G2814" i="7"/>
  <c r="F2814" i="7"/>
  <c r="C2814" i="7"/>
  <c r="B2814" i="7"/>
  <c r="C2813" i="7"/>
  <c r="BN2812" i="7"/>
  <c r="BF2812" i="7"/>
  <c r="AX2812" i="7"/>
  <c r="BJ2812" i="7" s="1"/>
  <c r="AV2812" i="7"/>
  <c r="BH2812" i="7" s="1"/>
  <c r="BL2812" i="7" s="1"/>
  <c r="AT2812" i="7"/>
  <c r="AN2812" i="7"/>
  <c r="AH2812" i="7"/>
  <c r="T2812" i="7"/>
  <c r="N2812" i="7"/>
  <c r="G2812" i="7"/>
  <c r="F2812" i="7"/>
  <c r="C2812" i="7"/>
  <c r="B2812" i="7"/>
  <c r="C2811" i="7"/>
  <c r="BN2810" i="7"/>
  <c r="BF2810" i="7"/>
  <c r="AX2810" i="7"/>
  <c r="BJ2810" i="7" s="1"/>
  <c r="AV2810" i="7"/>
  <c r="BH2810" i="7" s="1"/>
  <c r="BL2810" i="7" s="1"/>
  <c r="AT2810" i="7"/>
  <c r="AN2810" i="7"/>
  <c r="AH2810" i="7"/>
  <c r="T2810" i="7"/>
  <c r="N2810" i="7"/>
  <c r="G2810" i="7"/>
  <c r="F2810" i="7"/>
  <c r="C2810" i="7"/>
  <c r="B2810" i="7"/>
  <c r="C2809" i="7"/>
  <c r="BN2808" i="7"/>
  <c r="BF2808" i="7"/>
  <c r="AX2808" i="7"/>
  <c r="BJ2808" i="7" s="1"/>
  <c r="AV2808" i="7"/>
  <c r="BH2808" i="7" s="1"/>
  <c r="BL2808" i="7" s="1"/>
  <c r="AT2808" i="7"/>
  <c r="AN2808" i="7"/>
  <c r="AH2808" i="7"/>
  <c r="T2808" i="7"/>
  <c r="N2808" i="7"/>
  <c r="G2808" i="7"/>
  <c r="F2808" i="7"/>
  <c r="C2808" i="7"/>
  <c r="B2808" i="7"/>
  <c r="C2807" i="7"/>
  <c r="BN2806" i="7"/>
  <c r="BF2806" i="7"/>
  <c r="AX2806" i="7"/>
  <c r="BJ2806" i="7" s="1"/>
  <c r="AV2806" i="7"/>
  <c r="BH2806" i="7" s="1"/>
  <c r="BL2806" i="7" s="1"/>
  <c r="AT2806" i="7"/>
  <c r="AN2806" i="7"/>
  <c r="AH2806" i="7"/>
  <c r="T2806" i="7"/>
  <c r="N2806" i="7"/>
  <c r="G2806" i="7"/>
  <c r="F2806" i="7"/>
  <c r="C2806" i="7"/>
  <c r="B2806" i="7"/>
  <c r="C2805" i="7"/>
  <c r="BN2804" i="7"/>
  <c r="BF2804" i="7"/>
  <c r="AX2804" i="7"/>
  <c r="BJ2804" i="7" s="1"/>
  <c r="AV2804" i="7"/>
  <c r="BH2804" i="7" s="1"/>
  <c r="BL2804" i="7" s="1"/>
  <c r="AT2804" i="7"/>
  <c r="AN2804" i="7"/>
  <c r="AH2804" i="7"/>
  <c r="T2804" i="7"/>
  <c r="N2804" i="7"/>
  <c r="G2804" i="7"/>
  <c r="F2804" i="7"/>
  <c r="C2804" i="7"/>
  <c r="B2804" i="7"/>
  <c r="C2803" i="7"/>
  <c r="BN2802" i="7"/>
  <c r="BF2802" i="7"/>
  <c r="AX2802" i="7"/>
  <c r="BJ2802" i="7" s="1"/>
  <c r="AV2802" i="7"/>
  <c r="BH2802" i="7" s="1"/>
  <c r="BL2802" i="7" s="1"/>
  <c r="AT2802" i="7"/>
  <c r="AN2802" i="7"/>
  <c r="AH2802" i="7"/>
  <c r="T2802" i="7"/>
  <c r="N2802" i="7"/>
  <c r="G2802" i="7"/>
  <c r="F2802" i="7"/>
  <c r="C2802" i="7"/>
  <c r="B2802" i="7"/>
  <c r="C2801" i="7"/>
  <c r="BN2800" i="7"/>
  <c r="BF2800" i="7"/>
  <c r="AX2800" i="7"/>
  <c r="BJ2800" i="7" s="1"/>
  <c r="AV2800" i="7"/>
  <c r="BH2800" i="7" s="1"/>
  <c r="BL2800" i="7" s="1"/>
  <c r="AT2800" i="7"/>
  <c r="AN2800" i="7"/>
  <c r="AH2800" i="7"/>
  <c r="T2800" i="7"/>
  <c r="N2800" i="7"/>
  <c r="G2800" i="7"/>
  <c r="F2800" i="7"/>
  <c r="C2800" i="7"/>
  <c r="B2800" i="7"/>
  <c r="C2799" i="7"/>
  <c r="BN2798" i="7"/>
  <c r="BF2798" i="7"/>
  <c r="AX2798" i="7"/>
  <c r="BJ2798" i="7" s="1"/>
  <c r="AV2798" i="7"/>
  <c r="BH2798" i="7" s="1"/>
  <c r="BL2798" i="7" s="1"/>
  <c r="AT2798" i="7"/>
  <c r="AN2798" i="7"/>
  <c r="AH2798" i="7"/>
  <c r="T2798" i="7"/>
  <c r="N2798" i="7"/>
  <c r="G2798" i="7"/>
  <c r="F2798" i="7"/>
  <c r="C2798" i="7"/>
  <c r="B2798" i="7"/>
  <c r="C2797" i="7"/>
  <c r="BN2796" i="7"/>
  <c r="BF2796" i="7"/>
  <c r="AX2796" i="7"/>
  <c r="BJ2796" i="7" s="1"/>
  <c r="AV2796" i="7"/>
  <c r="BH2796" i="7" s="1"/>
  <c r="BL2796" i="7" s="1"/>
  <c r="AT2796" i="7"/>
  <c r="AN2796" i="7"/>
  <c r="AH2796" i="7"/>
  <c r="T2796" i="7"/>
  <c r="N2796" i="7"/>
  <c r="G2796" i="7"/>
  <c r="F2796" i="7"/>
  <c r="C2796" i="7"/>
  <c r="B2796" i="7"/>
  <c r="C2795" i="7"/>
  <c r="BN2794" i="7"/>
  <c r="BF2794" i="7"/>
  <c r="AX2794" i="7"/>
  <c r="BJ2794" i="7" s="1"/>
  <c r="AV2794" i="7"/>
  <c r="BH2794" i="7" s="1"/>
  <c r="BL2794" i="7" s="1"/>
  <c r="AT2794" i="7"/>
  <c r="AN2794" i="7"/>
  <c r="AH2794" i="7"/>
  <c r="T2794" i="7"/>
  <c r="N2794" i="7"/>
  <c r="G2794" i="7"/>
  <c r="F2794" i="7"/>
  <c r="C2794" i="7"/>
  <c r="B2794" i="7"/>
  <c r="C2793" i="7"/>
  <c r="BN2792" i="7"/>
  <c r="BF2792" i="7"/>
  <c r="AX2792" i="7"/>
  <c r="BJ2792" i="7" s="1"/>
  <c r="AV2792" i="7"/>
  <c r="BH2792" i="7" s="1"/>
  <c r="BL2792" i="7" s="1"/>
  <c r="AT2792" i="7"/>
  <c r="AN2792" i="7"/>
  <c r="AH2792" i="7"/>
  <c r="T2792" i="7"/>
  <c r="N2792" i="7"/>
  <c r="G2792" i="7"/>
  <c r="F2792" i="7"/>
  <c r="C2792" i="7"/>
  <c r="B2792" i="7"/>
  <c r="C2791" i="7"/>
  <c r="BN2790" i="7"/>
  <c r="BF2790" i="7"/>
  <c r="AX2790" i="7"/>
  <c r="BJ2790" i="7" s="1"/>
  <c r="AV2790" i="7"/>
  <c r="BH2790" i="7" s="1"/>
  <c r="BL2790" i="7" s="1"/>
  <c r="AT2790" i="7"/>
  <c r="AN2790" i="7"/>
  <c r="AH2790" i="7"/>
  <c r="T2790" i="7"/>
  <c r="N2790" i="7"/>
  <c r="G2790" i="7"/>
  <c r="F2790" i="7"/>
  <c r="C2790" i="7"/>
  <c r="B2790" i="7"/>
  <c r="C2789" i="7"/>
  <c r="BN2788" i="7"/>
  <c r="BF2788" i="7"/>
  <c r="AX2788" i="7"/>
  <c r="BJ2788" i="7" s="1"/>
  <c r="AV2788" i="7"/>
  <c r="BH2788" i="7" s="1"/>
  <c r="BL2788" i="7" s="1"/>
  <c r="AT2788" i="7"/>
  <c r="AN2788" i="7"/>
  <c r="AH2788" i="7"/>
  <c r="T2788" i="7"/>
  <c r="N2788" i="7"/>
  <c r="G2788" i="7"/>
  <c r="F2788" i="7"/>
  <c r="C2788" i="7"/>
  <c r="B2788" i="7"/>
  <c r="C2787" i="7"/>
  <c r="BN2786" i="7"/>
  <c r="BF2786" i="7"/>
  <c r="AX2786" i="7"/>
  <c r="BJ2786" i="7" s="1"/>
  <c r="AV2786" i="7"/>
  <c r="BH2786" i="7" s="1"/>
  <c r="BL2786" i="7" s="1"/>
  <c r="AT2786" i="7"/>
  <c r="AN2786" i="7"/>
  <c r="AH2786" i="7"/>
  <c r="T2786" i="7"/>
  <c r="N2786" i="7"/>
  <c r="G2786" i="7"/>
  <c r="F2786" i="7"/>
  <c r="C2786" i="7"/>
  <c r="B2786" i="7"/>
  <c r="C2785" i="7"/>
  <c r="BN2784" i="7"/>
  <c r="BF2784" i="7"/>
  <c r="AX2784" i="7"/>
  <c r="BJ2784" i="7" s="1"/>
  <c r="AV2784" i="7"/>
  <c r="BH2784" i="7" s="1"/>
  <c r="BL2784" i="7" s="1"/>
  <c r="AT2784" i="7"/>
  <c r="AN2784" i="7"/>
  <c r="AH2784" i="7"/>
  <c r="T2784" i="7"/>
  <c r="N2784" i="7"/>
  <c r="G2784" i="7"/>
  <c r="F2784" i="7"/>
  <c r="C2784" i="7"/>
  <c r="B2784" i="7"/>
  <c r="AU2772" i="7"/>
  <c r="AQ2772" i="7"/>
  <c r="AJ2772" i="7"/>
  <c r="AF2772" i="7"/>
  <c r="Y2772" i="7"/>
  <c r="U2772" i="7"/>
  <c r="N2772" i="7"/>
  <c r="J2772" i="7"/>
  <c r="BN2767" i="7"/>
  <c r="BK2770" i="7" s="1"/>
  <c r="BK2772" i="7" s="1"/>
  <c r="BF2767" i="7"/>
  <c r="AX2767" i="7"/>
  <c r="BJ2767" i="7" s="1"/>
  <c r="AV2767" i="7"/>
  <c r="BH2767" i="7" s="1"/>
  <c r="BL2767" i="7" s="1"/>
  <c r="AT2767" i="7"/>
  <c r="AN2767" i="7"/>
  <c r="AH2767" i="7"/>
  <c r="T2767" i="7"/>
  <c r="N2767" i="7"/>
  <c r="BD2765" i="7"/>
  <c r="BB2765" i="7"/>
  <c r="AR2765" i="7"/>
  <c r="AP2765" i="7"/>
  <c r="AT2765" i="7" s="1"/>
  <c r="AL2765" i="7"/>
  <c r="AJ2765" i="7"/>
  <c r="AF2765" i="7"/>
  <c r="AD2765" i="7"/>
  <c r="AH2765" i="7" s="1"/>
  <c r="AB2765" i="7"/>
  <c r="Z2765" i="7"/>
  <c r="R2765" i="7"/>
  <c r="P2765" i="7"/>
  <c r="L2765" i="7"/>
  <c r="J2765" i="7"/>
  <c r="H2765" i="7"/>
  <c r="C2764" i="7"/>
  <c r="BN2763" i="7"/>
  <c r="BF2763" i="7"/>
  <c r="AX2763" i="7"/>
  <c r="BJ2763" i="7" s="1"/>
  <c r="AV2763" i="7"/>
  <c r="BH2763" i="7" s="1"/>
  <c r="BL2763" i="7" s="1"/>
  <c r="AT2763" i="7"/>
  <c r="AN2763" i="7"/>
  <c r="AH2763" i="7"/>
  <c r="T2763" i="7"/>
  <c r="N2763" i="7"/>
  <c r="G2763" i="7"/>
  <c r="F2763" i="7"/>
  <c r="C2763" i="7"/>
  <c r="B2763" i="7"/>
  <c r="C2762" i="7"/>
  <c r="BN2761" i="7"/>
  <c r="BF2761" i="7"/>
  <c r="AX2761" i="7"/>
  <c r="BJ2761" i="7" s="1"/>
  <c r="AV2761" i="7"/>
  <c r="BH2761" i="7" s="1"/>
  <c r="BL2761" i="7" s="1"/>
  <c r="AT2761" i="7"/>
  <c r="AN2761" i="7"/>
  <c r="AH2761" i="7"/>
  <c r="T2761" i="7"/>
  <c r="N2761" i="7"/>
  <c r="G2761" i="7"/>
  <c r="F2761" i="7"/>
  <c r="C2761" i="7"/>
  <c r="B2761" i="7"/>
  <c r="C2760" i="7"/>
  <c r="BN2759" i="7"/>
  <c r="BF2759" i="7"/>
  <c r="AX2759" i="7"/>
  <c r="BJ2759" i="7" s="1"/>
  <c r="AV2759" i="7"/>
  <c r="BH2759" i="7" s="1"/>
  <c r="BL2759" i="7" s="1"/>
  <c r="AT2759" i="7"/>
  <c r="AN2759" i="7"/>
  <c r="AH2759" i="7"/>
  <c r="T2759" i="7"/>
  <c r="N2759" i="7"/>
  <c r="G2759" i="7"/>
  <c r="F2759" i="7"/>
  <c r="C2759" i="7"/>
  <c r="B2759" i="7"/>
  <c r="C2758" i="7"/>
  <c r="BN2757" i="7"/>
  <c r="BF2757" i="7"/>
  <c r="AX2757" i="7"/>
  <c r="BJ2757" i="7" s="1"/>
  <c r="AV2757" i="7"/>
  <c r="BH2757" i="7" s="1"/>
  <c r="BL2757" i="7" s="1"/>
  <c r="AT2757" i="7"/>
  <c r="AN2757" i="7"/>
  <c r="AH2757" i="7"/>
  <c r="T2757" i="7"/>
  <c r="N2757" i="7"/>
  <c r="G2757" i="7"/>
  <c r="F2757" i="7"/>
  <c r="C2757" i="7"/>
  <c r="B2757" i="7"/>
  <c r="C2756" i="7"/>
  <c r="BN2755" i="7"/>
  <c r="BF2755" i="7"/>
  <c r="AX2755" i="7"/>
  <c r="BJ2755" i="7" s="1"/>
  <c r="AV2755" i="7"/>
  <c r="BH2755" i="7" s="1"/>
  <c r="BL2755" i="7" s="1"/>
  <c r="AT2755" i="7"/>
  <c r="AN2755" i="7"/>
  <c r="AH2755" i="7"/>
  <c r="T2755" i="7"/>
  <c r="N2755" i="7"/>
  <c r="G2755" i="7"/>
  <c r="F2755" i="7"/>
  <c r="C2755" i="7"/>
  <c r="B2755" i="7"/>
  <c r="C2754" i="7"/>
  <c r="BN2753" i="7"/>
  <c r="BF2753" i="7"/>
  <c r="AX2753" i="7"/>
  <c r="BJ2753" i="7" s="1"/>
  <c r="AV2753" i="7"/>
  <c r="BH2753" i="7" s="1"/>
  <c r="BL2753" i="7" s="1"/>
  <c r="AT2753" i="7"/>
  <c r="AN2753" i="7"/>
  <c r="AH2753" i="7"/>
  <c r="T2753" i="7"/>
  <c r="N2753" i="7"/>
  <c r="G2753" i="7"/>
  <c r="F2753" i="7"/>
  <c r="C2753" i="7"/>
  <c r="B2753" i="7"/>
  <c r="C2752" i="7"/>
  <c r="BN2751" i="7"/>
  <c r="BF2751" i="7"/>
  <c r="AX2751" i="7"/>
  <c r="BJ2751" i="7" s="1"/>
  <c r="AV2751" i="7"/>
  <c r="BH2751" i="7" s="1"/>
  <c r="BL2751" i="7" s="1"/>
  <c r="AT2751" i="7"/>
  <c r="AN2751" i="7"/>
  <c r="AH2751" i="7"/>
  <c r="T2751" i="7"/>
  <c r="N2751" i="7"/>
  <c r="G2751" i="7"/>
  <c r="F2751" i="7"/>
  <c r="C2751" i="7"/>
  <c r="B2751" i="7"/>
  <c r="C2750" i="7"/>
  <c r="BN2749" i="7"/>
  <c r="BF2749" i="7"/>
  <c r="AX2749" i="7"/>
  <c r="BJ2749" i="7" s="1"/>
  <c r="AV2749" i="7"/>
  <c r="BH2749" i="7" s="1"/>
  <c r="BL2749" i="7" s="1"/>
  <c r="AT2749" i="7"/>
  <c r="AN2749" i="7"/>
  <c r="AH2749" i="7"/>
  <c r="T2749" i="7"/>
  <c r="N2749" i="7"/>
  <c r="G2749" i="7"/>
  <c r="F2749" i="7"/>
  <c r="C2749" i="7"/>
  <c r="B2749" i="7"/>
  <c r="C2748" i="7"/>
  <c r="BN2747" i="7"/>
  <c r="BF2747" i="7"/>
  <c r="AX2747" i="7"/>
  <c r="BJ2747" i="7" s="1"/>
  <c r="AV2747" i="7"/>
  <c r="BH2747" i="7" s="1"/>
  <c r="BL2747" i="7" s="1"/>
  <c r="AT2747" i="7"/>
  <c r="AN2747" i="7"/>
  <c r="AH2747" i="7"/>
  <c r="T2747" i="7"/>
  <c r="N2747" i="7"/>
  <c r="G2747" i="7"/>
  <c r="F2747" i="7"/>
  <c r="C2747" i="7"/>
  <c r="B2747" i="7"/>
  <c r="C2746" i="7"/>
  <c r="BN2745" i="7"/>
  <c r="BF2745" i="7"/>
  <c r="AX2745" i="7"/>
  <c r="BJ2745" i="7" s="1"/>
  <c r="AV2745" i="7"/>
  <c r="BH2745" i="7" s="1"/>
  <c r="BL2745" i="7" s="1"/>
  <c r="AT2745" i="7"/>
  <c r="AN2745" i="7"/>
  <c r="AH2745" i="7"/>
  <c r="T2745" i="7"/>
  <c r="N2745" i="7"/>
  <c r="G2745" i="7"/>
  <c r="F2745" i="7"/>
  <c r="C2745" i="7"/>
  <c r="B2745" i="7"/>
  <c r="C2744" i="7"/>
  <c r="BN2743" i="7"/>
  <c r="BF2743" i="7"/>
  <c r="AX2743" i="7"/>
  <c r="BJ2743" i="7" s="1"/>
  <c r="AV2743" i="7"/>
  <c r="BH2743" i="7" s="1"/>
  <c r="BL2743" i="7" s="1"/>
  <c r="AT2743" i="7"/>
  <c r="AN2743" i="7"/>
  <c r="AH2743" i="7"/>
  <c r="T2743" i="7"/>
  <c r="N2743" i="7"/>
  <c r="G2743" i="7"/>
  <c r="F2743" i="7"/>
  <c r="C2743" i="7"/>
  <c r="B2743" i="7"/>
  <c r="C2742" i="7"/>
  <c r="BN2741" i="7"/>
  <c r="BF2741" i="7"/>
  <c r="AX2741" i="7"/>
  <c r="BJ2741" i="7" s="1"/>
  <c r="AV2741" i="7"/>
  <c r="BH2741" i="7" s="1"/>
  <c r="BL2741" i="7" s="1"/>
  <c r="AT2741" i="7"/>
  <c r="AN2741" i="7"/>
  <c r="AH2741" i="7"/>
  <c r="T2741" i="7"/>
  <c r="N2741" i="7"/>
  <c r="G2741" i="7"/>
  <c r="F2741" i="7"/>
  <c r="C2741" i="7"/>
  <c r="B2741" i="7"/>
  <c r="C2740" i="7"/>
  <c r="BN2739" i="7"/>
  <c r="BF2739" i="7"/>
  <c r="AX2739" i="7"/>
  <c r="BJ2739" i="7" s="1"/>
  <c r="AV2739" i="7"/>
  <c r="BH2739" i="7" s="1"/>
  <c r="BL2739" i="7" s="1"/>
  <c r="AT2739" i="7"/>
  <c r="AN2739" i="7"/>
  <c r="AH2739" i="7"/>
  <c r="T2739" i="7"/>
  <c r="N2739" i="7"/>
  <c r="G2739" i="7"/>
  <c r="F2739" i="7"/>
  <c r="C2739" i="7"/>
  <c r="B2739" i="7"/>
  <c r="C2738" i="7"/>
  <c r="BN2737" i="7"/>
  <c r="BF2737" i="7"/>
  <c r="AX2737" i="7"/>
  <c r="BJ2737" i="7" s="1"/>
  <c r="AV2737" i="7"/>
  <c r="BH2737" i="7" s="1"/>
  <c r="BL2737" i="7" s="1"/>
  <c r="AT2737" i="7"/>
  <c r="AN2737" i="7"/>
  <c r="AH2737" i="7"/>
  <c r="T2737" i="7"/>
  <c r="N2737" i="7"/>
  <c r="G2737" i="7"/>
  <c r="F2737" i="7"/>
  <c r="C2737" i="7"/>
  <c r="B2737" i="7"/>
  <c r="C2736" i="7"/>
  <c r="BN2735" i="7"/>
  <c r="BF2735" i="7"/>
  <c r="AX2735" i="7"/>
  <c r="BJ2735" i="7" s="1"/>
  <c r="AV2735" i="7"/>
  <c r="BH2735" i="7" s="1"/>
  <c r="BL2735" i="7" s="1"/>
  <c r="AT2735" i="7"/>
  <c r="AN2735" i="7"/>
  <c r="AH2735" i="7"/>
  <c r="T2735" i="7"/>
  <c r="N2735" i="7"/>
  <c r="G2735" i="7"/>
  <c r="F2735" i="7"/>
  <c r="C2735" i="7"/>
  <c r="B2735" i="7"/>
  <c r="C2734" i="7"/>
  <c r="BN2733" i="7"/>
  <c r="BF2733" i="7"/>
  <c r="AX2733" i="7"/>
  <c r="BJ2733" i="7" s="1"/>
  <c r="AV2733" i="7"/>
  <c r="BH2733" i="7" s="1"/>
  <c r="BL2733" i="7" s="1"/>
  <c r="AT2733" i="7"/>
  <c r="AN2733" i="7"/>
  <c r="AH2733" i="7"/>
  <c r="T2733" i="7"/>
  <c r="N2733" i="7"/>
  <c r="G2733" i="7"/>
  <c r="F2733" i="7"/>
  <c r="C2733" i="7"/>
  <c r="B2733" i="7"/>
  <c r="C2732" i="7"/>
  <c r="BN2731" i="7"/>
  <c r="BF2731" i="7"/>
  <c r="AX2731" i="7"/>
  <c r="BJ2731" i="7" s="1"/>
  <c r="AV2731" i="7"/>
  <c r="BH2731" i="7" s="1"/>
  <c r="BL2731" i="7" s="1"/>
  <c r="AT2731" i="7"/>
  <c r="AN2731" i="7"/>
  <c r="AH2731" i="7"/>
  <c r="T2731" i="7"/>
  <c r="N2731" i="7"/>
  <c r="G2731" i="7"/>
  <c r="F2731" i="7"/>
  <c r="C2731" i="7"/>
  <c r="B2731" i="7"/>
  <c r="C2730" i="7"/>
  <c r="BN2729" i="7"/>
  <c r="BF2729" i="7"/>
  <c r="AX2729" i="7"/>
  <c r="BJ2729" i="7" s="1"/>
  <c r="AV2729" i="7"/>
  <c r="BH2729" i="7" s="1"/>
  <c r="BL2729" i="7" s="1"/>
  <c r="AT2729" i="7"/>
  <c r="AN2729" i="7"/>
  <c r="AH2729" i="7"/>
  <c r="T2729" i="7"/>
  <c r="N2729" i="7"/>
  <c r="G2729" i="7"/>
  <c r="F2729" i="7"/>
  <c r="C2729" i="7"/>
  <c r="B2729" i="7"/>
  <c r="C2728" i="7"/>
  <c r="BN2727" i="7"/>
  <c r="BF2727" i="7"/>
  <c r="AX2727" i="7"/>
  <c r="BJ2727" i="7" s="1"/>
  <c r="AV2727" i="7"/>
  <c r="BH2727" i="7" s="1"/>
  <c r="BL2727" i="7" s="1"/>
  <c r="AT2727" i="7"/>
  <c r="AN2727" i="7"/>
  <c r="AH2727" i="7"/>
  <c r="T2727" i="7"/>
  <c r="N2727" i="7"/>
  <c r="G2727" i="7"/>
  <c r="F2727" i="7"/>
  <c r="C2727" i="7"/>
  <c r="B2727" i="7"/>
  <c r="C2726" i="7"/>
  <c r="BN2725" i="7"/>
  <c r="BF2725" i="7"/>
  <c r="AX2725" i="7"/>
  <c r="BJ2725" i="7" s="1"/>
  <c r="AV2725" i="7"/>
  <c r="BH2725" i="7" s="1"/>
  <c r="BL2725" i="7" s="1"/>
  <c r="AT2725" i="7"/>
  <c r="AN2725" i="7"/>
  <c r="AH2725" i="7"/>
  <c r="T2725" i="7"/>
  <c r="N2725" i="7"/>
  <c r="G2725" i="7"/>
  <c r="F2725" i="7"/>
  <c r="C2725" i="7"/>
  <c r="B2725" i="7"/>
  <c r="AU2713" i="7"/>
  <c r="AQ2713" i="7"/>
  <c r="AJ2713" i="7"/>
  <c r="AF2713" i="7"/>
  <c r="Y2713" i="7"/>
  <c r="U2713" i="7"/>
  <c r="N2713" i="7"/>
  <c r="J2713" i="7"/>
  <c r="BN2708" i="7"/>
  <c r="BK2711" i="7" s="1"/>
  <c r="BK2713" i="7" s="1"/>
  <c r="BF2708" i="7"/>
  <c r="AX2708" i="7"/>
  <c r="BJ2708" i="7" s="1"/>
  <c r="AV2708" i="7"/>
  <c r="BH2708" i="7" s="1"/>
  <c r="BL2708" i="7" s="1"/>
  <c r="AT2708" i="7"/>
  <c r="AN2708" i="7"/>
  <c r="AH2708" i="7"/>
  <c r="T2708" i="7"/>
  <c r="N2708" i="7"/>
  <c r="BD2706" i="7"/>
  <c r="BB2706" i="7"/>
  <c r="AR2706" i="7"/>
  <c r="AP2706" i="7"/>
  <c r="AT2706" i="7" s="1"/>
  <c r="AL2706" i="7"/>
  <c r="AJ2706" i="7"/>
  <c r="AN2706" i="7" s="1"/>
  <c r="AF2706" i="7"/>
  <c r="AD2706" i="7"/>
  <c r="AB2706" i="7"/>
  <c r="Z2706" i="7"/>
  <c r="R2706" i="7"/>
  <c r="P2706" i="7"/>
  <c r="L2706" i="7"/>
  <c r="J2706" i="7"/>
  <c r="H2706" i="7"/>
  <c r="C2705" i="7"/>
  <c r="BN2704" i="7"/>
  <c r="BF2704" i="7"/>
  <c r="AX2704" i="7"/>
  <c r="BJ2704" i="7" s="1"/>
  <c r="AV2704" i="7"/>
  <c r="BH2704" i="7" s="1"/>
  <c r="BL2704" i="7" s="1"/>
  <c r="AT2704" i="7"/>
  <c r="AN2704" i="7"/>
  <c r="AH2704" i="7"/>
  <c r="T2704" i="7"/>
  <c r="N2704" i="7"/>
  <c r="G2704" i="7"/>
  <c r="F2704" i="7"/>
  <c r="C2704" i="7"/>
  <c r="B2704" i="7"/>
  <c r="C2703" i="7"/>
  <c r="BN2702" i="7"/>
  <c r="BF2702" i="7"/>
  <c r="AX2702" i="7"/>
  <c r="BJ2702" i="7" s="1"/>
  <c r="AV2702" i="7"/>
  <c r="BH2702" i="7" s="1"/>
  <c r="BL2702" i="7" s="1"/>
  <c r="AT2702" i="7"/>
  <c r="AN2702" i="7"/>
  <c r="AH2702" i="7"/>
  <c r="T2702" i="7"/>
  <c r="N2702" i="7"/>
  <c r="G2702" i="7"/>
  <c r="F2702" i="7"/>
  <c r="C2702" i="7"/>
  <c r="B2702" i="7"/>
  <c r="C2701" i="7"/>
  <c r="BN2700" i="7"/>
  <c r="BF2700" i="7"/>
  <c r="AX2700" i="7"/>
  <c r="BJ2700" i="7" s="1"/>
  <c r="AV2700" i="7"/>
  <c r="BH2700" i="7" s="1"/>
  <c r="BL2700" i="7" s="1"/>
  <c r="AT2700" i="7"/>
  <c r="AN2700" i="7"/>
  <c r="AH2700" i="7"/>
  <c r="T2700" i="7"/>
  <c r="N2700" i="7"/>
  <c r="G2700" i="7"/>
  <c r="F2700" i="7"/>
  <c r="C2700" i="7"/>
  <c r="B2700" i="7"/>
  <c r="C2699" i="7"/>
  <c r="BN2698" i="7"/>
  <c r="BF2698" i="7"/>
  <c r="AX2698" i="7"/>
  <c r="BJ2698" i="7" s="1"/>
  <c r="AV2698" i="7"/>
  <c r="BH2698" i="7" s="1"/>
  <c r="BL2698" i="7" s="1"/>
  <c r="AT2698" i="7"/>
  <c r="AN2698" i="7"/>
  <c r="AH2698" i="7"/>
  <c r="T2698" i="7"/>
  <c r="N2698" i="7"/>
  <c r="G2698" i="7"/>
  <c r="F2698" i="7"/>
  <c r="C2698" i="7"/>
  <c r="B2698" i="7"/>
  <c r="C2697" i="7"/>
  <c r="BN2696" i="7"/>
  <c r="BF2696" i="7"/>
  <c r="AX2696" i="7"/>
  <c r="BJ2696" i="7" s="1"/>
  <c r="AV2696" i="7"/>
  <c r="BH2696" i="7" s="1"/>
  <c r="BL2696" i="7" s="1"/>
  <c r="AT2696" i="7"/>
  <c r="AN2696" i="7"/>
  <c r="AH2696" i="7"/>
  <c r="T2696" i="7"/>
  <c r="N2696" i="7"/>
  <c r="G2696" i="7"/>
  <c r="F2696" i="7"/>
  <c r="C2696" i="7"/>
  <c r="B2696" i="7"/>
  <c r="C2695" i="7"/>
  <c r="BN2694" i="7"/>
  <c r="BF2694" i="7"/>
  <c r="AX2694" i="7"/>
  <c r="BJ2694" i="7" s="1"/>
  <c r="AV2694" i="7"/>
  <c r="BH2694" i="7" s="1"/>
  <c r="BL2694" i="7" s="1"/>
  <c r="AT2694" i="7"/>
  <c r="AN2694" i="7"/>
  <c r="AH2694" i="7"/>
  <c r="T2694" i="7"/>
  <c r="N2694" i="7"/>
  <c r="G2694" i="7"/>
  <c r="F2694" i="7"/>
  <c r="C2694" i="7"/>
  <c r="B2694" i="7"/>
  <c r="C2693" i="7"/>
  <c r="BN2692" i="7"/>
  <c r="BF2692" i="7"/>
  <c r="AX2692" i="7"/>
  <c r="BJ2692" i="7" s="1"/>
  <c r="AV2692" i="7"/>
  <c r="BH2692" i="7" s="1"/>
  <c r="BL2692" i="7" s="1"/>
  <c r="AT2692" i="7"/>
  <c r="AN2692" i="7"/>
  <c r="AH2692" i="7"/>
  <c r="T2692" i="7"/>
  <c r="N2692" i="7"/>
  <c r="G2692" i="7"/>
  <c r="F2692" i="7"/>
  <c r="C2692" i="7"/>
  <c r="B2692" i="7"/>
  <c r="C2691" i="7"/>
  <c r="BN2690" i="7"/>
  <c r="BF2690" i="7"/>
  <c r="AX2690" i="7"/>
  <c r="BJ2690" i="7" s="1"/>
  <c r="AV2690" i="7"/>
  <c r="BH2690" i="7" s="1"/>
  <c r="BL2690" i="7" s="1"/>
  <c r="AT2690" i="7"/>
  <c r="AN2690" i="7"/>
  <c r="AH2690" i="7"/>
  <c r="T2690" i="7"/>
  <c r="N2690" i="7"/>
  <c r="G2690" i="7"/>
  <c r="F2690" i="7"/>
  <c r="C2690" i="7"/>
  <c r="B2690" i="7"/>
  <c r="C2689" i="7"/>
  <c r="BN2688" i="7"/>
  <c r="BF2688" i="7"/>
  <c r="AX2688" i="7"/>
  <c r="BJ2688" i="7" s="1"/>
  <c r="AV2688" i="7"/>
  <c r="BH2688" i="7" s="1"/>
  <c r="BL2688" i="7" s="1"/>
  <c r="AT2688" i="7"/>
  <c r="AN2688" i="7"/>
  <c r="AH2688" i="7"/>
  <c r="T2688" i="7"/>
  <c r="N2688" i="7"/>
  <c r="G2688" i="7"/>
  <c r="F2688" i="7"/>
  <c r="C2688" i="7"/>
  <c r="B2688" i="7"/>
  <c r="C2687" i="7"/>
  <c r="BN2686" i="7"/>
  <c r="BF2686" i="7"/>
  <c r="AX2686" i="7"/>
  <c r="BJ2686" i="7" s="1"/>
  <c r="AV2686" i="7"/>
  <c r="BH2686" i="7" s="1"/>
  <c r="BL2686" i="7" s="1"/>
  <c r="AT2686" i="7"/>
  <c r="AN2686" i="7"/>
  <c r="AH2686" i="7"/>
  <c r="T2686" i="7"/>
  <c r="N2686" i="7"/>
  <c r="G2686" i="7"/>
  <c r="F2686" i="7"/>
  <c r="C2686" i="7"/>
  <c r="B2686" i="7"/>
  <c r="C2685" i="7"/>
  <c r="BN2684" i="7"/>
  <c r="BF2684" i="7"/>
  <c r="AX2684" i="7"/>
  <c r="BJ2684" i="7" s="1"/>
  <c r="AV2684" i="7"/>
  <c r="BH2684" i="7" s="1"/>
  <c r="BL2684" i="7" s="1"/>
  <c r="AT2684" i="7"/>
  <c r="AN2684" i="7"/>
  <c r="AH2684" i="7"/>
  <c r="T2684" i="7"/>
  <c r="N2684" i="7"/>
  <c r="G2684" i="7"/>
  <c r="F2684" i="7"/>
  <c r="C2684" i="7"/>
  <c r="B2684" i="7"/>
  <c r="C2683" i="7"/>
  <c r="BN2682" i="7"/>
  <c r="BF2682" i="7"/>
  <c r="AX2682" i="7"/>
  <c r="BJ2682" i="7" s="1"/>
  <c r="AV2682" i="7"/>
  <c r="BH2682" i="7" s="1"/>
  <c r="BL2682" i="7" s="1"/>
  <c r="AT2682" i="7"/>
  <c r="AN2682" i="7"/>
  <c r="AH2682" i="7"/>
  <c r="T2682" i="7"/>
  <c r="N2682" i="7"/>
  <c r="G2682" i="7"/>
  <c r="F2682" i="7"/>
  <c r="C2682" i="7"/>
  <c r="B2682" i="7"/>
  <c r="C2681" i="7"/>
  <c r="BN2680" i="7"/>
  <c r="BF2680" i="7"/>
  <c r="AX2680" i="7"/>
  <c r="BJ2680" i="7" s="1"/>
  <c r="AV2680" i="7"/>
  <c r="BH2680" i="7" s="1"/>
  <c r="BL2680" i="7" s="1"/>
  <c r="AT2680" i="7"/>
  <c r="AN2680" i="7"/>
  <c r="AH2680" i="7"/>
  <c r="T2680" i="7"/>
  <c r="N2680" i="7"/>
  <c r="G2680" i="7"/>
  <c r="F2680" i="7"/>
  <c r="C2680" i="7"/>
  <c r="B2680" i="7"/>
  <c r="C2679" i="7"/>
  <c r="BN2678" i="7"/>
  <c r="BF2678" i="7"/>
  <c r="AX2678" i="7"/>
  <c r="BJ2678" i="7" s="1"/>
  <c r="AV2678" i="7"/>
  <c r="BH2678" i="7" s="1"/>
  <c r="BL2678" i="7" s="1"/>
  <c r="AT2678" i="7"/>
  <c r="AN2678" i="7"/>
  <c r="AH2678" i="7"/>
  <c r="T2678" i="7"/>
  <c r="N2678" i="7"/>
  <c r="G2678" i="7"/>
  <c r="F2678" i="7"/>
  <c r="C2678" i="7"/>
  <c r="B2678" i="7"/>
  <c r="C2677" i="7"/>
  <c r="BN2676" i="7"/>
  <c r="BF2676" i="7"/>
  <c r="AX2676" i="7"/>
  <c r="BJ2676" i="7" s="1"/>
  <c r="AV2676" i="7"/>
  <c r="BH2676" i="7" s="1"/>
  <c r="BL2676" i="7" s="1"/>
  <c r="AT2676" i="7"/>
  <c r="AN2676" i="7"/>
  <c r="AH2676" i="7"/>
  <c r="T2676" i="7"/>
  <c r="N2676" i="7"/>
  <c r="G2676" i="7"/>
  <c r="F2676" i="7"/>
  <c r="C2676" i="7"/>
  <c r="B2676" i="7"/>
  <c r="C2675" i="7"/>
  <c r="BN2674" i="7"/>
  <c r="BF2674" i="7"/>
  <c r="AX2674" i="7"/>
  <c r="BJ2674" i="7" s="1"/>
  <c r="AV2674" i="7"/>
  <c r="BH2674" i="7" s="1"/>
  <c r="BL2674" i="7" s="1"/>
  <c r="AT2674" i="7"/>
  <c r="AN2674" i="7"/>
  <c r="AH2674" i="7"/>
  <c r="T2674" i="7"/>
  <c r="N2674" i="7"/>
  <c r="G2674" i="7"/>
  <c r="F2674" i="7"/>
  <c r="C2674" i="7"/>
  <c r="B2674" i="7"/>
  <c r="C2673" i="7"/>
  <c r="BN2672" i="7"/>
  <c r="BF2672" i="7"/>
  <c r="AX2672" i="7"/>
  <c r="BJ2672" i="7" s="1"/>
  <c r="AV2672" i="7"/>
  <c r="BH2672" i="7" s="1"/>
  <c r="BL2672" i="7" s="1"/>
  <c r="AT2672" i="7"/>
  <c r="AN2672" i="7"/>
  <c r="AH2672" i="7"/>
  <c r="T2672" i="7"/>
  <c r="N2672" i="7"/>
  <c r="G2672" i="7"/>
  <c r="F2672" i="7"/>
  <c r="C2672" i="7"/>
  <c r="B2672" i="7"/>
  <c r="C2671" i="7"/>
  <c r="BN2670" i="7"/>
  <c r="BF2670" i="7"/>
  <c r="AX2670" i="7"/>
  <c r="BJ2670" i="7" s="1"/>
  <c r="AV2670" i="7"/>
  <c r="BH2670" i="7" s="1"/>
  <c r="BL2670" i="7" s="1"/>
  <c r="AT2670" i="7"/>
  <c r="AN2670" i="7"/>
  <c r="AH2670" i="7"/>
  <c r="T2670" i="7"/>
  <c r="N2670" i="7"/>
  <c r="G2670" i="7"/>
  <c r="F2670" i="7"/>
  <c r="C2670" i="7"/>
  <c r="B2670" i="7"/>
  <c r="C2669" i="7"/>
  <c r="BN2668" i="7"/>
  <c r="BF2668" i="7"/>
  <c r="AX2668" i="7"/>
  <c r="BJ2668" i="7" s="1"/>
  <c r="AV2668" i="7"/>
  <c r="BH2668" i="7" s="1"/>
  <c r="BL2668" i="7" s="1"/>
  <c r="AT2668" i="7"/>
  <c r="AN2668" i="7"/>
  <c r="AH2668" i="7"/>
  <c r="T2668" i="7"/>
  <c r="N2668" i="7"/>
  <c r="G2668" i="7"/>
  <c r="F2668" i="7"/>
  <c r="C2668" i="7"/>
  <c r="B2668" i="7"/>
  <c r="C2667" i="7"/>
  <c r="BN2666" i="7"/>
  <c r="BF2666" i="7"/>
  <c r="AX2666" i="7"/>
  <c r="BJ2666" i="7" s="1"/>
  <c r="AV2666" i="7"/>
  <c r="BH2666" i="7" s="1"/>
  <c r="BL2666" i="7" s="1"/>
  <c r="AT2666" i="7"/>
  <c r="AN2666" i="7"/>
  <c r="AH2666" i="7"/>
  <c r="T2666" i="7"/>
  <c r="N2666" i="7"/>
  <c r="G2666" i="7"/>
  <c r="F2666" i="7"/>
  <c r="C2666" i="7"/>
  <c r="B2666" i="7"/>
  <c r="AU2654" i="7"/>
  <c r="AQ2654" i="7"/>
  <c r="AJ2654" i="7"/>
  <c r="AF2654" i="7"/>
  <c r="Y2654" i="7"/>
  <c r="U2654" i="7"/>
  <c r="N2654" i="7"/>
  <c r="J2654" i="7"/>
  <c r="BN2649" i="7"/>
  <c r="BK2652" i="7" s="1"/>
  <c r="BK2654" i="7" s="1"/>
  <c r="BF2649" i="7"/>
  <c r="AX2649" i="7"/>
  <c r="BJ2649" i="7" s="1"/>
  <c r="AV2649" i="7"/>
  <c r="BH2649" i="7" s="1"/>
  <c r="BL2649" i="7" s="1"/>
  <c r="AT2649" i="7"/>
  <c r="AN2649" i="7"/>
  <c r="AH2649" i="7"/>
  <c r="T2649" i="7"/>
  <c r="N2649" i="7"/>
  <c r="BD2647" i="7"/>
  <c r="BB2647" i="7"/>
  <c r="AR2647" i="7"/>
  <c r="AP2647" i="7"/>
  <c r="AT2647" i="7" s="1"/>
  <c r="AL2647" i="7"/>
  <c r="AJ2647" i="7"/>
  <c r="AN2647" i="7" s="1"/>
  <c r="AF2647" i="7"/>
  <c r="AD2647" i="7"/>
  <c r="AB2647" i="7"/>
  <c r="Z2647" i="7"/>
  <c r="R2647" i="7"/>
  <c r="P2647" i="7"/>
  <c r="L2647" i="7"/>
  <c r="J2647" i="7"/>
  <c r="H2647" i="7"/>
  <c r="C2646" i="7"/>
  <c r="BN2645" i="7"/>
  <c r="BF2645" i="7"/>
  <c r="AX2645" i="7"/>
  <c r="BJ2645" i="7" s="1"/>
  <c r="AV2645" i="7"/>
  <c r="BH2645" i="7" s="1"/>
  <c r="BL2645" i="7" s="1"/>
  <c r="AT2645" i="7"/>
  <c r="AN2645" i="7"/>
  <c r="AH2645" i="7"/>
  <c r="T2645" i="7"/>
  <c r="N2645" i="7"/>
  <c r="G2645" i="7"/>
  <c r="F2645" i="7"/>
  <c r="C2645" i="7"/>
  <c r="B2645" i="7"/>
  <c r="C2644" i="7"/>
  <c r="BN2643" i="7"/>
  <c r="BF2643" i="7"/>
  <c r="AX2643" i="7"/>
  <c r="BJ2643" i="7" s="1"/>
  <c r="AV2643" i="7"/>
  <c r="BH2643" i="7" s="1"/>
  <c r="BL2643" i="7" s="1"/>
  <c r="AT2643" i="7"/>
  <c r="AN2643" i="7"/>
  <c r="AH2643" i="7"/>
  <c r="T2643" i="7"/>
  <c r="N2643" i="7"/>
  <c r="G2643" i="7"/>
  <c r="F2643" i="7"/>
  <c r="C2643" i="7"/>
  <c r="B2643" i="7"/>
  <c r="C2642" i="7"/>
  <c r="BN2641" i="7"/>
  <c r="BF2641" i="7"/>
  <c r="AX2641" i="7"/>
  <c r="BJ2641" i="7" s="1"/>
  <c r="AV2641" i="7"/>
  <c r="BH2641" i="7" s="1"/>
  <c r="BL2641" i="7" s="1"/>
  <c r="AT2641" i="7"/>
  <c r="AN2641" i="7"/>
  <c r="AH2641" i="7"/>
  <c r="T2641" i="7"/>
  <c r="N2641" i="7"/>
  <c r="G2641" i="7"/>
  <c r="F2641" i="7"/>
  <c r="C2641" i="7"/>
  <c r="B2641" i="7"/>
  <c r="C2640" i="7"/>
  <c r="BN2639" i="7"/>
  <c r="BF2639" i="7"/>
  <c r="AX2639" i="7"/>
  <c r="BJ2639" i="7" s="1"/>
  <c r="AV2639" i="7"/>
  <c r="BH2639" i="7" s="1"/>
  <c r="BL2639" i="7" s="1"/>
  <c r="AT2639" i="7"/>
  <c r="AN2639" i="7"/>
  <c r="AH2639" i="7"/>
  <c r="T2639" i="7"/>
  <c r="N2639" i="7"/>
  <c r="G2639" i="7"/>
  <c r="F2639" i="7"/>
  <c r="C2639" i="7"/>
  <c r="B2639" i="7"/>
  <c r="C2638" i="7"/>
  <c r="BN2637" i="7"/>
  <c r="BF2637" i="7"/>
  <c r="AX2637" i="7"/>
  <c r="BJ2637" i="7" s="1"/>
  <c r="AV2637" i="7"/>
  <c r="BH2637" i="7" s="1"/>
  <c r="BL2637" i="7" s="1"/>
  <c r="AT2637" i="7"/>
  <c r="AN2637" i="7"/>
  <c r="AH2637" i="7"/>
  <c r="T2637" i="7"/>
  <c r="N2637" i="7"/>
  <c r="G2637" i="7"/>
  <c r="F2637" i="7"/>
  <c r="C2637" i="7"/>
  <c r="B2637" i="7"/>
  <c r="C2636" i="7"/>
  <c r="BN2635" i="7"/>
  <c r="BF2635" i="7"/>
  <c r="AX2635" i="7"/>
  <c r="BJ2635" i="7" s="1"/>
  <c r="AV2635" i="7"/>
  <c r="BH2635" i="7" s="1"/>
  <c r="BL2635" i="7" s="1"/>
  <c r="AT2635" i="7"/>
  <c r="AN2635" i="7"/>
  <c r="AH2635" i="7"/>
  <c r="T2635" i="7"/>
  <c r="N2635" i="7"/>
  <c r="G2635" i="7"/>
  <c r="F2635" i="7"/>
  <c r="C2635" i="7"/>
  <c r="B2635" i="7"/>
  <c r="C2634" i="7"/>
  <c r="BN2633" i="7"/>
  <c r="BF2633" i="7"/>
  <c r="AX2633" i="7"/>
  <c r="BJ2633" i="7" s="1"/>
  <c r="AV2633" i="7"/>
  <c r="BH2633" i="7" s="1"/>
  <c r="BL2633" i="7" s="1"/>
  <c r="AT2633" i="7"/>
  <c r="AN2633" i="7"/>
  <c r="AH2633" i="7"/>
  <c r="T2633" i="7"/>
  <c r="N2633" i="7"/>
  <c r="G2633" i="7"/>
  <c r="F2633" i="7"/>
  <c r="C2633" i="7"/>
  <c r="B2633" i="7"/>
  <c r="C2632" i="7"/>
  <c r="BN2631" i="7"/>
  <c r="BF2631" i="7"/>
  <c r="AX2631" i="7"/>
  <c r="BJ2631" i="7" s="1"/>
  <c r="AV2631" i="7"/>
  <c r="BH2631" i="7" s="1"/>
  <c r="BL2631" i="7" s="1"/>
  <c r="AT2631" i="7"/>
  <c r="AN2631" i="7"/>
  <c r="AH2631" i="7"/>
  <c r="T2631" i="7"/>
  <c r="N2631" i="7"/>
  <c r="G2631" i="7"/>
  <c r="F2631" i="7"/>
  <c r="C2631" i="7"/>
  <c r="B2631" i="7"/>
  <c r="C2630" i="7"/>
  <c r="BN2629" i="7"/>
  <c r="BF2629" i="7"/>
  <c r="AX2629" i="7"/>
  <c r="BJ2629" i="7" s="1"/>
  <c r="AV2629" i="7"/>
  <c r="BH2629" i="7" s="1"/>
  <c r="BL2629" i="7" s="1"/>
  <c r="AT2629" i="7"/>
  <c r="AN2629" i="7"/>
  <c r="AH2629" i="7"/>
  <c r="T2629" i="7"/>
  <c r="N2629" i="7"/>
  <c r="G2629" i="7"/>
  <c r="F2629" i="7"/>
  <c r="C2629" i="7"/>
  <c r="B2629" i="7"/>
  <c r="C2628" i="7"/>
  <c r="BN2627" i="7"/>
  <c r="BF2627" i="7"/>
  <c r="AX2627" i="7"/>
  <c r="BJ2627" i="7" s="1"/>
  <c r="AV2627" i="7"/>
  <c r="BH2627" i="7" s="1"/>
  <c r="BL2627" i="7" s="1"/>
  <c r="AT2627" i="7"/>
  <c r="AN2627" i="7"/>
  <c r="AH2627" i="7"/>
  <c r="T2627" i="7"/>
  <c r="N2627" i="7"/>
  <c r="G2627" i="7"/>
  <c r="F2627" i="7"/>
  <c r="C2627" i="7"/>
  <c r="B2627" i="7"/>
  <c r="C2626" i="7"/>
  <c r="BN2625" i="7"/>
  <c r="BF2625" i="7"/>
  <c r="AX2625" i="7"/>
  <c r="BJ2625" i="7" s="1"/>
  <c r="AV2625" i="7"/>
  <c r="BH2625" i="7" s="1"/>
  <c r="BL2625" i="7" s="1"/>
  <c r="AT2625" i="7"/>
  <c r="AN2625" i="7"/>
  <c r="AH2625" i="7"/>
  <c r="T2625" i="7"/>
  <c r="N2625" i="7"/>
  <c r="G2625" i="7"/>
  <c r="F2625" i="7"/>
  <c r="C2625" i="7"/>
  <c r="B2625" i="7"/>
  <c r="C2624" i="7"/>
  <c r="BN2623" i="7"/>
  <c r="BF2623" i="7"/>
  <c r="AX2623" i="7"/>
  <c r="BJ2623" i="7" s="1"/>
  <c r="AV2623" i="7"/>
  <c r="BH2623" i="7" s="1"/>
  <c r="BL2623" i="7" s="1"/>
  <c r="AT2623" i="7"/>
  <c r="AN2623" i="7"/>
  <c r="AH2623" i="7"/>
  <c r="T2623" i="7"/>
  <c r="N2623" i="7"/>
  <c r="G2623" i="7"/>
  <c r="F2623" i="7"/>
  <c r="C2623" i="7"/>
  <c r="B2623" i="7"/>
  <c r="C2622" i="7"/>
  <c r="BN2621" i="7"/>
  <c r="BF2621" i="7"/>
  <c r="AX2621" i="7"/>
  <c r="BJ2621" i="7" s="1"/>
  <c r="AV2621" i="7"/>
  <c r="BH2621" i="7" s="1"/>
  <c r="BL2621" i="7" s="1"/>
  <c r="AT2621" i="7"/>
  <c r="AN2621" i="7"/>
  <c r="AH2621" i="7"/>
  <c r="T2621" i="7"/>
  <c r="N2621" i="7"/>
  <c r="G2621" i="7"/>
  <c r="F2621" i="7"/>
  <c r="C2621" i="7"/>
  <c r="B2621" i="7"/>
  <c r="C2620" i="7"/>
  <c r="BN2619" i="7"/>
  <c r="BF2619" i="7"/>
  <c r="AX2619" i="7"/>
  <c r="BJ2619" i="7" s="1"/>
  <c r="AV2619" i="7"/>
  <c r="BH2619" i="7" s="1"/>
  <c r="BL2619" i="7" s="1"/>
  <c r="AT2619" i="7"/>
  <c r="AN2619" i="7"/>
  <c r="AH2619" i="7"/>
  <c r="T2619" i="7"/>
  <c r="N2619" i="7"/>
  <c r="G2619" i="7"/>
  <c r="F2619" i="7"/>
  <c r="C2619" i="7"/>
  <c r="B2619" i="7"/>
  <c r="C2618" i="7"/>
  <c r="BN2617" i="7"/>
  <c r="BF2617" i="7"/>
  <c r="AX2617" i="7"/>
  <c r="BJ2617" i="7" s="1"/>
  <c r="AV2617" i="7"/>
  <c r="BH2617" i="7" s="1"/>
  <c r="BL2617" i="7" s="1"/>
  <c r="AT2617" i="7"/>
  <c r="AN2617" i="7"/>
  <c r="AH2617" i="7"/>
  <c r="T2617" i="7"/>
  <c r="N2617" i="7"/>
  <c r="G2617" i="7"/>
  <c r="F2617" i="7"/>
  <c r="C2617" i="7"/>
  <c r="B2617" i="7"/>
  <c r="C2616" i="7"/>
  <c r="BN2615" i="7"/>
  <c r="BF2615" i="7"/>
  <c r="AX2615" i="7"/>
  <c r="BJ2615" i="7" s="1"/>
  <c r="AV2615" i="7"/>
  <c r="BH2615" i="7" s="1"/>
  <c r="BL2615" i="7" s="1"/>
  <c r="AT2615" i="7"/>
  <c r="AN2615" i="7"/>
  <c r="AH2615" i="7"/>
  <c r="T2615" i="7"/>
  <c r="N2615" i="7"/>
  <c r="G2615" i="7"/>
  <c r="F2615" i="7"/>
  <c r="C2615" i="7"/>
  <c r="B2615" i="7"/>
  <c r="C2614" i="7"/>
  <c r="BN2613" i="7"/>
  <c r="BF2613" i="7"/>
  <c r="AX2613" i="7"/>
  <c r="BJ2613" i="7" s="1"/>
  <c r="AV2613" i="7"/>
  <c r="BH2613" i="7" s="1"/>
  <c r="BL2613" i="7" s="1"/>
  <c r="AT2613" i="7"/>
  <c r="AN2613" i="7"/>
  <c r="AH2613" i="7"/>
  <c r="T2613" i="7"/>
  <c r="N2613" i="7"/>
  <c r="G2613" i="7"/>
  <c r="F2613" i="7"/>
  <c r="C2613" i="7"/>
  <c r="B2613" i="7"/>
  <c r="C2612" i="7"/>
  <c r="BN2611" i="7"/>
  <c r="BF2611" i="7"/>
  <c r="AX2611" i="7"/>
  <c r="BJ2611" i="7" s="1"/>
  <c r="AV2611" i="7"/>
  <c r="BH2611" i="7" s="1"/>
  <c r="BL2611" i="7" s="1"/>
  <c r="AT2611" i="7"/>
  <c r="AN2611" i="7"/>
  <c r="AH2611" i="7"/>
  <c r="T2611" i="7"/>
  <c r="N2611" i="7"/>
  <c r="G2611" i="7"/>
  <c r="F2611" i="7"/>
  <c r="C2611" i="7"/>
  <c r="B2611" i="7"/>
  <c r="C2610" i="7"/>
  <c r="BN2609" i="7"/>
  <c r="BF2609" i="7"/>
  <c r="AX2609" i="7"/>
  <c r="BJ2609" i="7" s="1"/>
  <c r="AV2609" i="7"/>
  <c r="BH2609" i="7" s="1"/>
  <c r="BL2609" i="7" s="1"/>
  <c r="AT2609" i="7"/>
  <c r="AN2609" i="7"/>
  <c r="AH2609" i="7"/>
  <c r="T2609" i="7"/>
  <c r="N2609" i="7"/>
  <c r="G2609" i="7"/>
  <c r="F2609" i="7"/>
  <c r="C2609" i="7"/>
  <c r="B2609" i="7"/>
  <c r="C2608" i="7"/>
  <c r="BN2607" i="7"/>
  <c r="BF2607" i="7"/>
  <c r="AX2607" i="7"/>
  <c r="BJ2607" i="7" s="1"/>
  <c r="AV2607" i="7"/>
  <c r="BH2607" i="7" s="1"/>
  <c r="BL2607" i="7" s="1"/>
  <c r="AT2607" i="7"/>
  <c r="AN2607" i="7"/>
  <c r="AH2607" i="7"/>
  <c r="T2607" i="7"/>
  <c r="N2607" i="7"/>
  <c r="G2607" i="7"/>
  <c r="F2607" i="7"/>
  <c r="C2607" i="7"/>
  <c r="B2607" i="7"/>
  <c r="AU2595" i="7"/>
  <c r="AQ2595" i="7"/>
  <c r="AJ2595" i="7"/>
  <c r="AF2595" i="7"/>
  <c r="Y2595" i="7"/>
  <c r="U2595" i="7"/>
  <c r="N2595" i="7"/>
  <c r="J2595" i="7"/>
  <c r="BN2590" i="7"/>
  <c r="BK2593" i="7" s="1"/>
  <c r="BK2595" i="7" s="1"/>
  <c r="BF2590" i="7"/>
  <c r="AX2590" i="7"/>
  <c r="BJ2590" i="7" s="1"/>
  <c r="AV2590" i="7"/>
  <c r="BH2590" i="7" s="1"/>
  <c r="BL2590" i="7" s="1"/>
  <c r="AT2590" i="7"/>
  <c r="AN2590" i="7"/>
  <c r="AH2590" i="7"/>
  <c r="T2590" i="7"/>
  <c r="N2590" i="7"/>
  <c r="BD2588" i="7"/>
  <c r="BB2588" i="7"/>
  <c r="AR2588" i="7"/>
  <c r="AP2588" i="7"/>
  <c r="AT2588" i="7" s="1"/>
  <c r="AL2588" i="7"/>
  <c r="AJ2588" i="7"/>
  <c r="AN2588" i="7" s="1"/>
  <c r="AF2588" i="7"/>
  <c r="AD2588" i="7"/>
  <c r="AB2588" i="7"/>
  <c r="Z2588" i="7"/>
  <c r="R2588" i="7"/>
  <c r="P2588" i="7"/>
  <c r="L2588" i="7"/>
  <c r="J2588" i="7"/>
  <c r="H2588" i="7"/>
  <c r="C2587" i="7"/>
  <c r="BN2586" i="7"/>
  <c r="BF2586" i="7"/>
  <c r="AX2586" i="7"/>
  <c r="BJ2586" i="7" s="1"/>
  <c r="AV2586" i="7"/>
  <c r="BH2586" i="7" s="1"/>
  <c r="BL2586" i="7" s="1"/>
  <c r="AT2586" i="7"/>
  <c r="AN2586" i="7"/>
  <c r="AH2586" i="7"/>
  <c r="T2586" i="7"/>
  <c r="N2586" i="7"/>
  <c r="G2586" i="7"/>
  <c r="F2586" i="7"/>
  <c r="C2586" i="7"/>
  <c r="B2586" i="7"/>
  <c r="C2585" i="7"/>
  <c r="BN2584" i="7"/>
  <c r="BF2584" i="7"/>
  <c r="AX2584" i="7"/>
  <c r="BJ2584" i="7" s="1"/>
  <c r="AV2584" i="7"/>
  <c r="BH2584" i="7" s="1"/>
  <c r="BL2584" i="7" s="1"/>
  <c r="AT2584" i="7"/>
  <c r="AN2584" i="7"/>
  <c r="AH2584" i="7"/>
  <c r="T2584" i="7"/>
  <c r="N2584" i="7"/>
  <c r="G2584" i="7"/>
  <c r="F2584" i="7"/>
  <c r="C2584" i="7"/>
  <c r="B2584" i="7"/>
  <c r="C2583" i="7"/>
  <c r="BN2582" i="7"/>
  <c r="BF2582" i="7"/>
  <c r="AX2582" i="7"/>
  <c r="BJ2582" i="7" s="1"/>
  <c r="AV2582" i="7"/>
  <c r="BH2582" i="7" s="1"/>
  <c r="BL2582" i="7" s="1"/>
  <c r="AT2582" i="7"/>
  <c r="AN2582" i="7"/>
  <c r="AH2582" i="7"/>
  <c r="T2582" i="7"/>
  <c r="N2582" i="7"/>
  <c r="G2582" i="7"/>
  <c r="F2582" i="7"/>
  <c r="C2582" i="7"/>
  <c r="B2582" i="7"/>
  <c r="C2581" i="7"/>
  <c r="BN2580" i="7"/>
  <c r="BF2580" i="7"/>
  <c r="AX2580" i="7"/>
  <c r="BJ2580" i="7" s="1"/>
  <c r="AV2580" i="7"/>
  <c r="BH2580" i="7" s="1"/>
  <c r="BL2580" i="7" s="1"/>
  <c r="AT2580" i="7"/>
  <c r="AN2580" i="7"/>
  <c r="AH2580" i="7"/>
  <c r="T2580" i="7"/>
  <c r="N2580" i="7"/>
  <c r="G2580" i="7"/>
  <c r="F2580" i="7"/>
  <c r="C2580" i="7"/>
  <c r="B2580" i="7"/>
  <c r="C2579" i="7"/>
  <c r="BN2578" i="7"/>
  <c r="BF2578" i="7"/>
  <c r="AX2578" i="7"/>
  <c r="BJ2578" i="7" s="1"/>
  <c r="AV2578" i="7"/>
  <c r="BH2578" i="7" s="1"/>
  <c r="BL2578" i="7" s="1"/>
  <c r="AT2578" i="7"/>
  <c r="AN2578" i="7"/>
  <c r="AH2578" i="7"/>
  <c r="T2578" i="7"/>
  <c r="N2578" i="7"/>
  <c r="G2578" i="7"/>
  <c r="F2578" i="7"/>
  <c r="C2578" i="7"/>
  <c r="B2578" i="7"/>
  <c r="C2577" i="7"/>
  <c r="BN2576" i="7"/>
  <c r="BF2576" i="7"/>
  <c r="AX2576" i="7"/>
  <c r="BJ2576" i="7" s="1"/>
  <c r="AV2576" i="7"/>
  <c r="BH2576" i="7" s="1"/>
  <c r="BL2576" i="7" s="1"/>
  <c r="AT2576" i="7"/>
  <c r="AN2576" i="7"/>
  <c r="AH2576" i="7"/>
  <c r="T2576" i="7"/>
  <c r="N2576" i="7"/>
  <c r="G2576" i="7"/>
  <c r="F2576" i="7"/>
  <c r="C2576" i="7"/>
  <c r="B2576" i="7"/>
  <c r="C2575" i="7"/>
  <c r="BN2574" i="7"/>
  <c r="BF2574" i="7"/>
  <c r="AX2574" i="7"/>
  <c r="BJ2574" i="7" s="1"/>
  <c r="AV2574" i="7"/>
  <c r="BH2574" i="7" s="1"/>
  <c r="BL2574" i="7" s="1"/>
  <c r="AT2574" i="7"/>
  <c r="AN2574" i="7"/>
  <c r="AH2574" i="7"/>
  <c r="T2574" i="7"/>
  <c r="N2574" i="7"/>
  <c r="G2574" i="7"/>
  <c r="F2574" i="7"/>
  <c r="C2574" i="7"/>
  <c r="B2574" i="7"/>
  <c r="C2573" i="7"/>
  <c r="BN2572" i="7"/>
  <c r="BF2572" i="7"/>
  <c r="AX2572" i="7"/>
  <c r="BJ2572" i="7" s="1"/>
  <c r="AV2572" i="7"/>
  <c r="BH2572" i="7" s="1"/>
  <c r="BL2572" i="7" s="1"/>
  <c r="AT2572" i="7"/>
  <c r="AN2572" i="7"/>
  <c r="AH2572" i="7"/>
  <c r="T2572" i="7"/>
  <c r="N2572" i="7"/>
  <c r="G2572" i="7"/>
  <c r="F2572" i="7"/>
  <c r="C2572" i="7"/>
  <c r="B2572" i="7"/>
  <c r="C2571" i="7"/>
  <c r="BN2570" i="7"/>
  <c r="BF2570" i="7"/>
  <c r="AX2570" i="7"/>
  <c r="BJ2570" i="7" s="1"/>
  <c r="AV2570" i="7"/>
  <c r="BH2570" i="7" s="1"/>
  <c r="BL2570" i="7" s="1"/>
  <c r="AT2570" i="7"/>
  <c r="AN2570" i="7"/>
  <c r="AH2570" i="7"/>
  <c r="T2570" i="7"/>
  <c r="N2570" i="7"/>
  <c r="G2570" i="7"/>
  <c r="F2570" i="7"/>
  <c r="C2570" i="7"/>
  <c r="B2570" i="7"/>
  <c r="C2569" i="7"/>
  <c r="BN2568" i="7"/>
  <c r="BF2568" i="7"/>
  <c r="AX2568" i="7"/>
  <c r="BJ2568" i="7" s="1"/>
  <c r="AV2568" i="7"/>
  <c r="BH2568" i="7" s="1"/>
  <c r="BL2568" i="7" s="1"/>
  <c r="AT2568" i="7"/>
  <c r="AN2568" i="7"/>
  <c r="AH2568" i="7"/>
  <c r="T2568" i="7"/>
  <c r="N2568" i="7"/>
  <c r="G2568" i="7"/>
  <c r="F2568" i="7"/>
  <c r="C2568" i="7"/>
  <c r="B2568" i="7"/>
  <c r="C2567" i="7"/>
  <c r="BN2566" i="7"/>
  <c r="BF2566" i="7"/>
  <c r="AX2566" i="7"/>
  <c r="BJ2566" i="7" s="1"/>
  <c r="AV2566" i="7"/>
  <c r="BH2566" i="7" s="1"/>
  <c r="BL2566" i="7" s="1"/>
  <c r="AT2566" i="7"/>
  <c r="AN2566" i="7"/>
  <c r="AH2566" i="7"/>
  <c r="T2566" i="7"/>
  <c r="N2566" i="7"/>
  <c r="G2566" i="7"/>
  <c r="F2566" i="7"/>
  <c r="C2566" i="7"/>
  <c r="B2566" i="7"/>
  <c r="C2565" i="7"/>
  <c r="BN2564" i="7"/>
  <c r="BF2564" i="7"/>
  <c r="AX2564" i="7"/>
  <c r="BJ2564" i="7" s="1"/>
  <c r="AV2564" i="7"/>
  <c r="BH2564" i="7" s="1"/>
  <c r="BL2564" i="7" s="1"/>
  <c r="AT2564" i="7"/>
  <c r="AN2564" i="7"/>
  <c r="AH2564" i="7"/>
  <c r="T2564" i="7"/>
  <c r="N2564" i="7"/>
  <c r="G2564" i="7"/>
  <c r="F2564" i="7"/>
  <c r="C2564" i="7"/>
  <c r="B2564" i="7"/>
  <c r="C2563" i="7"/>
  <c r="BN2562" i="7"/>
  <c r="BF2562" i="7"/>
  <c r="AX2562" i="7"/>
  <c r="BJ2562" i="7" s="1"/>
  <c r="AV2562" i="7"/>
  <c r="BH2562" i="7" s="1"/>
  <c r="BL2562" i="7" s="1"/>
  <c r="AT2562" i="7"/>
  <c r="AN2562" i="7"/>
  <c r="AH2562" i="7"/>
  <c r="T2562" i="7"/>
  <c r="N2562" i="7"/>
  <c r="G2562" i="7"/>
  <c r="F2562" i="7"/>
  <c r="C2562" i="7"/>
  <c r="B2562" i="7"/>
  <c r="C2561" i="7"/>
  <c r="BN2560" i="7"/>
  <c r="BF2560" i="7"/>
  <c r="AX2560" i="7"/>
  <c r="BJ2560" i="7" s="1"/>
  <c r="AV2560" i="7"/>
  <c r="BH2560" i="7" s="1"/>
  <c r="BL2560" i="7" s="1"/>
  <c r="AT2560" i="7"/>
  <c r="AN2560" i="7"/>
  <c r="AH2560" i="7"/>
  <c r="T2560" i="7"/>
  <c r="N2560" i="7"/>
  <c r="G2560" i="7"/>
  <c r="F2560" i="7"/>
  <c r="C2560" i="7"/>
  <c r="B2560" i="7"/>
  <c r="C2559" i="7"/>
  <c r="BN2558" i="7"/>
  <c r="BF2558" i="7"/>
  <c r="AX2558" i="7"/>
  <c r="BJ2558" i="7" s="1"/>
  <c r="AV2558" i="7"/>
  <c r="BH2558" i="7" s="1"/>
  <c r="BL2558" i="7" s="1"/>
  <c r="AT2558" i="7"/>
  <c r="AN2558" i="7"/>
  <c r="AH2558" i="7"/>
  <c r="T2558" i="7"/>
  <c r="N2558" i="7"/>
  <c r="G2558" i="7"/>
  <c r="F2558" i="7"/>
  <c r="C2558" i="7"/>
  <c r="B2558" i="7"/>
  <c r="C2557" i="7"/>
  <c r="BN2556" i="7"/>
  <c r="BF2556" i="7"/>
  <c r="AX2556" i="7"/>
  <c r="BJ2556" i="7" s="1"/>
  <c r="AV2556" i="7"/>
  <c r="BH2556" i="7" s="1"/>
  <c r="BL2556" i="7" s="1"/>
  <c r="AT2556" i="7"/>
  <c r="AN2556" i="7"/>
  <c r="AH2556" i="7"/>
  <c r="T2556" i="7"/>
  <c r="N2556" i="7"/>
  <c r="G2556" i="7"/>
  <c r="F2556" i="7"/>
  <c r="C2556" i="7"/>
  <c r="B2556" i="7"/>
  <c r="C2555" i="7"/>
  <c r="BN2554" i="7"/>
  <c r="BF2554" i="7"/>
  <c r="AX2554" i="7"/>
  <c r="BJ2554" i="7" s="1"/>
  <c r="AV2554" i="7"/>
  <c r="BH2554" i="7" s="1"/>
  <c r="BL2554" i="7" s="1"/>
  <c r="AT2554" i="7"/>
  <c r="AN2554" i="7"/>
  <c r="AH2554" i="7"/>
  <c r="T2554" i="7"/>
  <c r="N2554" i="7"/>
  <c r="G2554" i="7"/>
  <c r="F2554" i="7"/>
  <c r="C2554" i="7"/>
  <c r="B2554" i="7"/>
  <c r="C2553" i="7"/>
  <c r="BN2552" i="7"/>
  <c r="BF2552" i="7"/>
  <c r="AX2552" i="7"/>
  <c r="BJ2552" i="7" s="1"/>
  <c r="AV2552" i="7"/>
  <c r="BH2552" i="7" s="1"/>
  <c r="BL2552" i="7" s="1"/>
  <c r="AT2552" i="7"/>
  <c r="AN2552" i="7"/>
  <c r="AH2552" i="7"/>
  <c r="T2552" i="7"/>
  <c r="N2552" i="7"/>
  <c r="G2552" i="7"/>
  <c r="F2552" i="7"/>
  <c r="C2552" i="7"/>
  <c r="B2552" i="7"/>
  <c r="C2551" i="7"/>
  <c r="BN2550" i="7"/>
  <c r="BF2550" i="7"/>
  <c r="AX2550" i="7"/>
  <c r="BJ2550" i="7" s="1"/>
  <c r="AV2550" i="7"/>
  <c r="BH2550" i="7" s="1"/>
  <c r="BL2550" i="7" s="1"/>
  <c r="AT2550" i="7"/>
  <c r="AN2550" i="7"/>
  <c r="AH2550" i="7"/>
  <c r="T2550" i="7"/>
  <c r="N2550" i="7"/>
  <c r="G2550" i="7"/>
  <c r="F2550" i="7"/>
  <c r="C2550" i="7"/>
  <c r="B2550" i="7"/>
  <c r="C2549" i="7"/>
  <c r="BN2548" i="7"/>
  <c r="BF2548" i="7"/>
  <c r="AX2548" i="7"/>
  <c r="BJ2548" i="7" s="1"/>
  <c r="AV2548" i="7"/>
  <c r="BH2548" i="7" s="1"/>
  <c r="BL2548" i="7" s="1"/>
  <c r="AT2548" i="7"/>
  <c r="AN2548" i="7"/>
  <c r="AH2548" i="7"/>
  <c r="T2548" i="7"/>
  <c r="N2548" i="7"/>
  <c r="G2548" i="7"/>
  <c r="F2548" i="7"/>
  <c r="C2548" i="7"/>
  <c r="B2548" i="7"/>
  <c r="AU2536" i="7"/>
  <c r="AQ2536" i="7"/>
  <c r="AJ2536" i="7"/>
  <c r="AF2536" i="7"/>
  <c r="Y2536" i="7"/>
  <c r="U2536" i="7"/>
  <c r="N2536" i="7"/>
  <c r="J2536" i="7"/>
  <c r="BN2531" i="7"/>
  <c r="BK2534" i="7" s="1"/>
  <c r="BK2536" i="7" s="1"/>
  <c r="BF2531" i="7"/>
  <c r="AX2531" i="7"/>
  <c r="BJ2531" i="7" s="1"/>
  <c r="AV2531" i="7"/>
  <c r="BH2531" i="7" s="1"/>
  <c r="BL2531" i="7" s="1"/>
  <c r="AT2531" i="7"/>
  <c r="AN2531" i="7"/>
  <c r="AH2531" i="7"/>
  <c r="T2531" i="7"/>
  <c r="N2531" i="7"/>
  <c r="BD2529" i="7"/>
  <c r="BB2529" i="7"/>
  <c r="AR2529" i="7"/>
  <c r="AP2529" i="7"/>
  <c r="AT2529" i="7" s="1"/>
  <c r="AL2529" i="7"/>
  <c r="AJ2529" i="7"/>
  <c r="AN2529" i="7" s="1"/>
  <c r="AF2529" i="7"/>
  <c r="AD2529" i="7"/>
  <c r="AB2529" i="7"/>
  <c r="Z2529" i="7"/>
  <c r="R2529" i="7"/>
  <c r="P2529" i="7"/>
  <c r="L2529" i="7"/>
  <c r="N2529" i="7" s="1"/>
  <c r="N2532" i="7" s="1"/>
  <c r="J2529" i="7"/>
  <c r="H2529" i="7"/>
  <c r="C2528" i="7"/>
  <c r="BN2527" i="7"/>
  <c r="BF2527" i="7"/>
  <c r="AX2527" i="7"/>
  <c r="BJ2527" i="7" s="1"/>
  <c r="AV2527" i="7"/>
  <c r="BH2527" i="7" s="1"/>
  <c r="BL2527" i="7" s="1"/>
  <c r="AT2527" i="7"/>
  <c r="AN2527" i="7"/>
  <c r="AH2527" i="7"/>
  <c r="T2527" i="7"/>
  <c r="N2527" i="7"/>
  <c r="G2527" i="7"/>
  <c r="F2527" i="7"/>
  <c r="C2527" i="7"/>
  <c r="B2527" i="7"/>
  <c r="C2526" i="7"/>
  <c r="BN2525" i="7"/>
  <c r="BF2525" i="7"/>
  <c r="AX2525" i="7"/>
  <c r="BJ2525" i="7" s="1"/>
  <c r="AV2525" i="7"/>
  <c r="BH2525" i="7" s="1"/>
  <c r="BL2525" i="7" s="1"/>
  <c r="AT2525" i="7"/>
  <c r="AN2525" i="7"/>
  <c r="AH2525" i="7"/>
  <c r="T2525" i="7"/>
  <c r="N2525" i="7"/>
  <c r="G2525" i="7"/>
  <c r="F2525" i="7"/>
  <c r="C2525" i="7"/>
  <c r="B2525" i="7"/>
  <c r="C2524" i="7"/>
  <c r="BN2523" i="7"/>
  <c r="BF2523" i="7"/>
  <c r="AX2523" i="7"/>
  <c r="BJ2523" i="7" s="1"/>
  <c r="AV2523" i="7"/>
  <c r="BH2523" i="7" s="1"/>
  <c r="BL2523" i="7" s="1"/>
  <c r="AT2523" i="7"/>
  <c r="AN2523" i="7"/>
  <c r="AH2523" i="7"/>
  <c r="T2523" i="7"/>
  <c r="N2523" i="7"/>
  <c r="G2523" i="7"/>
  <c r="F2523" i="7"/>
  <c r="C2523" i="7"/>
  <c r="B2523" i="7"/>
  <c r="C2522" i="7"/>
  <c r="BN2521" i="7"/>
  <c r="BF2521" i="7"/>
  <c r="AX2521" i="7"/>
  <c r="BJ2521" i="7" s="1"/>
  <c r="AV2521" i="7"/>
  <c r="BH2521" i="7" s="1"/>
  <c r="BL2521" i="7" s="1"/>
  <c r="AT2521" i="7"/>
  <c r="AN2521" i="7"/>
  <c r="AH2521" i="7"/>
  <c r="T2521" i="7"/>
  <c r="N2521" i="7"/>
  <c r="G2521" i="7"/>
  <c r="F2521" i="7"/>
  <c r="C2521" i="7"/>
  <c r="B2521" i="7"/>
  <c r="C2520" i="7"/>
  <c r="BN2519" i="7"/>
  <c r="BF2519" i="7"/>
  <c r="AX2519" i="7"/>
  <c r="BJ2519" i="7" s="1"/>
  <c r="AV2519" i="7"/>
  <c r="BH2519" i="7" s="1"/>
  <c r="BL2519" i="7" s="1"/>
  <c r="AT2519" i="7"/>
  <c r="AN2519" i="7"/>
  <c r="AH2519" i="7"/>
  <c r="T2519" i="7"/>
  <c r="N2519" i="7"/>
  <c r="G2519" i="7"/>
  <c r="F2519" i="7"/>
  <c r="C2519" i="7"/>
  <c r="B2519" i="7"/>
  <c r="C2518" i="7"/>
  <c r="BN2517" i="7"/>
  <c r="BF2517" i="7"/>
  <c r="AX2517" i="7"/>
  <c r="BJ2517" i="7" s="1"/>
  <c r="AV2517" i="7"/>
  <c r="BH2517" i="7" s="1"/>
  <c r="BL2517" i="7" s="1"/>
  <c r="AT2517" i="7"/>
  <c r="AN2517" i="7"/>
  <c r="AH2517" i="7"/>
  <c r="T2517" i="7"/>
  <c r="N2517" i="7"/>
  <c r="G2517" i="7"/>
  <c r="F2517" i="7"/>
  <c r="C2517" i="7"/>
  <c r="B2517" i="7"/>
  <c r="C2516" i="7"/>
  <c r="BN2515" i="7"/>
  <c r="BF2515" i="7"/>
  <c r="AX2515" i="7"/>
  <c r="BJ2515" i="7" s="1"/>
  <c r="AV2515" i="7"/>
  <c r="BH2515" i="7" s="1"/>
  <c r="BL2515" i="7" s="1"/>
  <c r="AT2515" i="7"/>
  <c r="AN2515" i="7"/>
  <c r="AH2515" i="7"/>
  <c r="T2515" i="7"/>
  <c r="N2515" i="7"/>
  <c r="G2515" i="7"/>
  <c r="F2515" i="7"/>
  <c r="C2515" i="7"/>
  <c r="B2515" i="7"/>
  <c r="C2514" i="7"/>
  <c r="BN2513" i="7"/>
  <c r="BF2513" i="7"/>
  <c r="AX2513" i="7"/>
  <c r="BJ2513" i="7" s="1"/>
  <c r="AV2513" i="7"/>
  <c r="BH2513" i="7" s="1"/>
  <c r="BL2513" i="7" s="1"/>
  <c r="AT2513" i="7"/>
  <c r="AN2513" i="7"/>
  <c r="AH2513" i="7"/>
  <c r="T2513" i="7"/>
  <c r="N2513" i="7"/>
  <c r="G2513" i="7"/>
  <c r="F2513" i="7"/>
  <c r="C2513" i="7"/>
  <c r="B2513" i="7"/>
  <c r="C2512" i="7"/>
  <c r="BN2511" i="7"/>
  <c r="BF2511" i="7"/>
  <c r="AX2511" i="7"/>
  <c r="BJ2511" i="7" s="1"/>
  <c r="AV2511" i="7"/>
  <c r="BH2511" i="7" s="1"/>
  <c r="BL2511" i="7" s="1"/>
  <c r="AT2511" i="7"/>
  <c r="AN2511" i="7"/>
  <c r="AH2511" i="7"/>
  <c r="T2511" i="7"/>
  <c r="N2511" i="7"/>
  <c r="G2511" i="7"/>
  <c r="F2511" i="7"/>
  <c r="C2511" i="7"/>
  <c r="B2511" i="7"/>
  <c r="C2510" i="7"/>
  <c r="BN2509" i="7"/>
  <c r="BF2509" i="7"/>
  <c r="AX2509" i="7"/>
  <c r="BJ2509" i="7" s="1"/>
  <c r="AV2509" i="7"/>
  <c r="BH2509" i="7" s="1"/>
  <c r="BL2509" i="7" s="1"/>
  <c r="AT2509" i="7"/>
  <c r="AN2509" i="7"/>
  <c r="AH2509" i="7"/>
  <c r="T2509" i="7"/>
  <c r="N2509" i="7"/>
  <c r="G2509" i="7"/>
  <c r="F2509" i="7"/>
  <c r="C2509" i="7"/>
  <c r="B2509" i="7"/>
  <c r="C2508" i="7"/>
  <c r="BN2507" i="7"/>
  <c r="BF2507" i="7"/>
  <c r="AX2507" i="7"/>
  <c r="BJ2507" i="7" s="1"/>
  <c r="AV2507" i="7"/>
  <c r="BH2507" i="7" s="1"/>
  <c r="BL2507" i="7" s="1"/>
  <c r="AT2507" i="7"/>
  <c r="AN2507" i="7"/>
  <c r="AH2507" i="7"/>
  <c r="T2507" i="7"/>
  <c r="N2507" i="7"/>
  <c r="G2507" i="7"/>
  <c r="F2507" i="7"/>
  <c r="C2507" i="7"/>
  <c r="B2507" i="7"/>
  <c r="C2506" i="7"/>
  <c r="BN2505" i="7"/>
  <c r="BF2505" i="7"/>
  <c r="AX2505" i="7"/>
  <c r="BJ2505" i="7" s="1"/>
  <c r="AV2505" i="7"/>
  <c r="BH2505" i="7" s="1"/>
  <c r="BL2505" i="7" s="1"/>
  <c r="AT2505" i="7"/>
  <c r="AN2505" i="7"/>
  <c r="AH2505" i="7"/>
  <c r="T2505" i="7"/>
  <c r="N2505" i="7"/>
  <c r="G2505" i="7"/>
  <c r="F2505" i="7"/>
  <c r="C2505" i="7"/>
  <c r="B2505" i="7"/>
  <c r="C2504" i="7"/>
  <c r="BN2503" i="7"/>
  <c r="BF2503" i="7"/>
  <c r="AX2503" i="7"/>
  <c r="BJ2503" i="7" s="1"/>
  <c r="AV2503" i="7"/>
  <c r="BH2503" i="7" s="1"/>
  <c r="BL2503" i="7" s="1"/>
  <c r="AT2503" i="7"/>
  <c r="AN2503" i="7"/>
  <c r="AH2503" i="7"/>
  <c r="T2503" i="7"/>
  <c r="N2503" i="7"/>
  <c r="G2503" i="7"/>
  <c r="F2503" i="7"/>
  <c r="C2503" i="7"/>
  <c r="B2503" i="7"/>
  <c r="C2502" i="7"/>
  <c r="BN2501" i="7"/>
  <c r="BF2501" i="7"/>
  <c r="AX2501" i="7"/>
  <c r="BJ2501" i="7" s="1"/>
  <c r="AV2501" i="7"/>
  <c r="BH2501" i="7" s="1"/>
  <c r="BL2501" i="7" s="1"/>
  <c r="AT2501" i="7"/>
  <c r="AN2501" i="7"/>
  <c r="AH2501" i="7"/>
  <c r="T2501" i="7"/>
  <c r="N2501" i="7"/>
  <c r="G2501" i="7"/>
  <c r="F2501" i="7"/>
  <c r="C2501" i="7"/>
  <c r="B2501" i="7"/>
  <c r="C2500" i="7"/>
  <c r="BN2499" i="7"/>
  <c r="BF2499" i="7"/>
  <c r="AX2499" i="7"/>
  <c r="BJ2499" i="7" s="1"/>
  <c r="AV2499" i="7"/>
  <c r="BH2499" i="7" s="1"/>
  <c r="BL2499" i="7" s="1"/>
  <c r="AT2499" i="7"/>
  <c r="AN2499" i="7"/>
  <c r="AH2499" i="7"/>
  <c r="T2499" i="7"/>
  <c r="N2499" i="7"/>
  <c r="G2499" i="7"/>
  <c r="F2499" i="7"/>
  <c r="C2499" i="7"/>
  <c r="B2499" i="7"/>
  <c r="C2498" i="7"/>
  <c r="BN2497" i="7"/>
  <c r="BF2497" i="7"/>
  <c r="AX2497" i="7"/>
  <c r="BJ2497" i="7" s="1"/>
  <c r="AV2497" i="7"/>
  <c r="BH2497" i="7" s="1"/>
  <c r="BL2497" i="7" s="1"/>
  <c r="AT2497" i="7"/>
  <c r="AN2497" i="7"/>
  <c r="AH2497" i="7"/>
  <c r="T2497" i="7"/>
  <c r="N2497" i="7"/>
  <c r="G2497" i="7"/>
  <c r="F2497" i="7"/>
  <c r="C2497" i="7"/>
  <c r="B2497" i="7"/>
  <c r="C2496" i="7"/>
  <c r="BN2495" i="7"/>
  <c r="BF2495" i="7"/>
  <c r="AX2495" i="7"/>
  <c r="BJ2495" i="7" s="1"/>
  <c r="AV2495" i="7"/>
  <c r="BH2495" i="7" s="1"/>
  <c r="BL2495" i="7" s="1"/>
  <c r="AT2495" i="7"/>
  <c r="AN2495" i="7"/>
  <c r="AH2495" i="7"/>
  <c r="T2495" i="7"/>
  <c r="N2495" i="7"/>
  <c r="G2495" i="7"/>
  <c r="F2495" i="7"/>
  <c r="C2495" i="7"/>
  <c r="B2495" i="7"/>
  <c r="C2494" i="7"/>
  <c r="BN2493" i="7"/>
  <c r="BF2493" i="7"/>
  <c r="AX2493" i="7"/>
  <c r="BJ2493" i="7" s="1"/>
  <c r="AV2493" i="7"/>
  <c r="BH2493" i="7" s="1"/>
  <c r="BL2493" i="7" s="1"/>
  <c r="AT2493" i="7"/>
  <c r="AN2493" i="7"/>
  <c r="AH2493" i="7"/>
  <c r="T2493" i="7"/>
  <c r="N2493" i="7"/>
  <c r="G2493" i="7"/>
  <c r="F2493" i="7"/>
  <c r="C2493" i="7"/>
  <c r="B2493" i="7"/>
  <c r="C2492" i="7"/>
  <c r="BN2491" i="7"/>
  <c r="BF2491" i="7"/>
  <c r="AX2491" i="7"/>
  <c r="BJ2491" i="7" s="1"/>
  <c r="AV2491" i="7"/>
  <c r="BH2491" i="7" s="1"/>
  <c r="BL2491" i="7" s="1"/>
  <c r="AT2491" i="7"/>
  <c r="AN2491" i="7"/>
  <c r="AH2491" i="7"/>
  <c r="T2491" i="7"/>
  <c r="N2491" i="7"/>
  <c r="G2491" i="7"/>
  <c r="F2491" i="7"/>
  <c r="C2491" i="7"/>
  <c r="B2491" i="7"/>
  <c r="C2490" i="7"/>
  <c r="BN2489" i="7"/>
  <c r="BF2489" i="7"/>
  <c r="AX2489" i="7"/>
  <c r="BJ2489" i="7" s="1"/>
  <c r="AV2489" i="7"/>
  <c r="BH2489" i="7" s="1"/>
  <c r="BL2489" i="7" s="1"/>
  <c r="AT2489" i="7"/>
  <c r="AN2489" i="7"/>
  <c r="AH2489" i="7"/>
  <c r="T2489" i="7"/>
  <c r="N2489" i="7"/>
  <c r="G2489" i="7"/>
  <c r="F2489" i="7"/>
  <c r="C2489" i="7"/>
  <c r="B2489" i="7"/>
  <c r="AU2477" i="7"/>
  <c r="AQ2477" i="7"/>
  <c r="AJ2477" i="7"/>
  <c r="AF2477" i="7"/>
  <c r="Y2477" i="7"/>
  <c r="U2477" i="7"/>
  <c r="N2477" i="7"/>
  <c r="J2477" i="7"/>
  <c r="BN2472" i="7"/>
  <c r="BK2475" i="7" s="1"/>
  <c r="BK2477" i="7" s="1"/>
  <c r="BF2472" i="7"/>
  <c r="AX2472" i="7"/>
  <c r="BJ2472" i="7" s="1"/>
  <c r="AV2472" i="7"/>
  <c r="BH2472" i="7" s="1"/>
  <c r="BL2472" i="7" s="1"/>
  <c r="AT2472" i="7"/>
  <c r="AN2472" i="7"/>
  <c r="AH2472" i="7"/>
  <c r="T2472" i="7"/>
  <c r="N2472" i="7"/>
  <c r="BD2470" i="7"/>
  <c r="BB2470" i="7"/>
  <c r="AR2470" i="7"/>
  <c r="AP2470" i="7"/>
  <c r="AT2470" i="7" s="1"/>
  <c r="AL2470" i="7"/>
  <c r="AJ2470" i="7"/>
  <c r="AN2470" i="7" s="1"/>
  <c r="AF2470" i="7"/>
  <c r="AD2470" i="7"/>
  <c r="AB2470" i="7"/>
  <c r="Z2470" i="7"/>
  <c r="R2470" i="7"/>
  <c r="P2470" i="7"/>
  <c r="L2470" i="7"/>
  <c r="J2470" i="7"/>
  <c r="H2470" i="7"/>
  <c r="C2469" i="7"/>
  <c r="BN2468" i="7"/>
  <c r="BF2468" i="7"/>
  <c r="AX2468" i="7"/>
  <c r="BJ2468" i="7" s="1"/>
  <c r="AV2468" i="7"/>
  <c r="BH2468" i="7" s="1"/>
  <c r="BL2468" i="7" s="1"/>
  <c r="AT2468" i="7"/>
  <c r="AN2468" i="7"/>
  <c r="AH2468" i="7"/>
  <c r="T2468" i="7"/>
  <c r="N2468" i="7"/>
  <c r="G2468" i="7"/>
  <c r="F2468" i="7"/>
  <c r="C2468" i="7"/>
  <c r="B2468" i="7"/>
  <c r="C2467" i="7"/>
  <c r="BN2466" i="7"/>
  <c r="BF2466" i="7"/>
  <c r="AX2466" i="7"/>
  <c r="BJ2466" i="7" s="1"/>
  <c r="AV2466" i="7"/>
  <c r="BH2466" i="7" s="1"/>
  <c r="BL2466" i="7" s="1"/>
  <c r="AT2466" i="7"/>
  <c r="AN2466" i="7"/>
  <c r="AH2466" i="7"/>
  <c r="T2466" i="7"/>
  <c r="N2466" i="7"/>
  <c r="G2466" i="7"/>
  <c r="F2466" i="7"/>
  <c r="C2466" i="7"/>
  <c r="B2466" i="7"/>
  <c r="C2465" i="7"/>
  <c r="BN2464" i="7"/>
  <c r="BF2464" i="7"/>
  <c r="AX2464" i="7"/>
  <c r="BJ2464" i="7" s="1"/>
  <c r="AV2464" i="7"/>
  <c r="BH2464" i="7" s="1"/>
  <c r="BL2464" i="7" s="1"/>
  <c r="AT2464" i="7"/>
  <c r="AN2464" i="7"/>
  <c r="AH2464" i="7"/>
  <c r="T2464" i="7"/>
  <c r="N2464" i="7"/>
  <c r="G2464" i="7"/>
  <c r="F2464" i="7"/>
  <c r="C2464" i="7"/>
  <c r="B2464" i="7"/>
  <c r="C2463" i="7"/>
  <c r="BN2462" i="7"/>
  <c r="BF2462" i="7"/>
  <c r="AX2462" i="7"/>
  <c r="BJ2462" i="7" s="1"/>
  <c r="AV2462" i="7"/>
  <c r="BH2462" i="7" s="1"/>
  <c r="BL2462" i="7" s="1"/>
  <c r="AT2462" i="7"/>
  <c r="AN2462" i="7"/>
  <c r="AH2462" i="7"/>
  <c r="T2462" i="7"/>
  <c r="N2462" i="7"/>
  <c r="G2462" i="7"/>
  <c r="F2462" i="7"/>
  <c r="C2462" i="7"/>
  <c r="B2462" i="7"/>
  <c r="C2461" i="7"/>
  <c r="BN2460" i="7"/>
  <c r="BF2460" i="7"/>
  <c r="AX2460" i="7"/>
  <c r="BJ2460" i="7" s="1"/>
  <c r="AV2460" i="7"/>
  <c r="BH2460" i="7" s="1"/>
  <c r="BL2460" i="7" s="1"/>
  <c r="AT2460" i="7"/>
  <c r="AN2460" i="7"/>
  <c r="AH2460" i="7"/>
  <c r="T2460" i="7"/>
  <c r="N2460" i="7"/>
  <c r="G2460" i="7"/>
  <c r="F2460" i="7"/>
  <c r="C2460" i="7"/>
  <c r="B2460" i="7"/>
  <c r="C2459" i="7"/>
  <c r="BN2458" i="7"/>
  <c r="BF2458" i="7"/>
  <c r="AX2458" i="7"/>
  <c r="BJ2458" i="7" s="1"/>
  <c r="AV2458" i="7"/>
  <c r="BH2458" i="7" s="1"/>
  <c r="BL2458" i="7" s="1"/>
  <c r="AT2458" i="7"/>
  <c r="AN2458" i="7"/>
  <c r="AH2458" i="7"/>
  <c r="T2458" i="7"/>
  <c r="N2458" i="7"/>
  <c r="G2458" i="7"/>
  <c r="F2458" i="7"/>
  <c r="C2458" i="7"/>
  <c r="B2458" i="7"/>
  <c r="C2457" i="7"/>
  <c r="BN2456" i="7"/>
  <c r="BF2456" i="7"/>
  <c r="AX2456" i="7"/>
  <c r="BJ2456" i="7" s="1"/>
  <c r="AV2456" i="7"/>
  <c r="BH2456" i="7" s="1"/>
  <c r="BL2456" i="7" s="1"/>
  <c r="AT2456" i="7"/>
  <c r="AN2456" i="7"/>
  <c r="AH2456" i="7"/>
  <c r="T2456" i="7"/>
  <c r="N2456" i="7"/>
  <c r="G2456" i="7"/>
  <c r="F2456" i="7"/>
  <c r="C2456" i="7"/>
  <c r="B2456" i="7"/>
  <c r="C2455" i="7"/>
  <c r="BN2454" i="7"/>
  <c r="BF2454" i="7"/>
  <c r="AX2454" i="7"/>
  <c r="BJ2454" i="7" s="1"/>
  <c r="AV2454" i="7"/>
  <c r="BH2454" i="7" s="1"/>
  <c r="BL2454" i="7" s="1"/>
  <c r="AT2454" i="7"/>
  <c r="AN2454" i="7"/>
  <c r="AH2454" i="7"/>
  <c r="T2454" i="7"/>
  <c r="N2454" i="7"/>
  <c r="G2454" i="7"/>
  <c r="F2454" i="7"/>
  <c r="C2454" i="7"/>
  <c r="B2454" i="7"/>
  <c r="C2453" i="7"/>
  <c r="BN2452" i="7"/>
  <c r="BF2452" i="7"/>
  <c r="AX2452" i="7"/>
  <c r="BJ2452" i="7" s="1"/>
  <c r="AV2452" i="7"/>
  <c r="BH2452" i="7" s="1"/>
  <c r="BL2452" i="7" s="1"/>
  <c r="AT2452" i="7"/>
  <c r="AN2452" i="7"/>
  <c r="AH2452" i="7"/>
  <c r="T2452" i="7"/>
  <c r="N2452" i="7"/>
  <c r="G2452" i="7"/>
  <c r="F2452" i="7"/>
  <c r="C2452" i="7"/>
  <c r="B2452" i="7"/>
  <c r="C2451" i="7"/>
  <c r="BN2450" i="7"/>
  <c r="BF2450" i="7"/>
  <c r="AX2450" i="7"/>
  <c r="BJ2450" i="7" s="1"/>
  <c r="AV2450" i="7"/>
  <c r="BH2450" i="7" s="1"/>
  <c r="BL2450" i="7" s="1"/>
  <c r="AT2450" i="7"/>
  <c r="AN2450" i="7"/>
  <c r="AH2450" i="7"/>
  <c r="T2450" i="7"/>
  <c r="N2450" i="7"/>
  <c r="G2450" i="7"/>
  <c r="F2450" i="7"/>
  <c r="C2450" i="7"/>
  <c r="B2450" i="7"/>
  <c r="C2449" i="7"/>
  <c r="BN2448" i="7"/>
  <c r="BF2448" i="7"/>
  <c r="AX2448" i="7"/>
  <c r="BJ2448" i="7" s="1"/>
  <c r="AV2448" i="7"/>
  <c r="BH2448" i="7" s="1"/>
  <c r="BL2448" i="7" s="1"/>
  <c r="AT2448" i="7"/>
  <c r="AN2448" i="7"/>
  <c r="AH2448" i="7"/>
  <c r="T2448" i="7"/>
  <c r="N2448" i="7"/>
  <c r="G2448" i="7"/>
  <c r="F2448" i="7"/>
  <c r="C2448" i="7"/>
  <c r="B2448" i="7"/>
  <c r="C2447" i="7"/>
  <c r="BN2446" i="7"/>
  <c r="BF2446" i="7"/>
  <c r="AX2446" i="7"/>
  <c r="BJ2446" i="7" s="1"/>
  <c r="AV2446" i="7"/>
  <c r="BH2446" i="7" s="1"/>
  <c r="BL2446" i="7" s="1"/>
  <c r="AT2446" i="7"/>
  <c r="AN2446" i="7"/>
  <c r="AH2446" i="7"/>
  <c r="T2446" i="7"/>
  <c r="N2446" i="7"/>
  <c r="G2446" i="7"/>
  <c r="F2446" i="7"/>
  <c r="C2446" i="7"/>
  <c r="B2446" i="7"/>
  <c r="C2445" i="7"/>
  <c r="BN2444" i="7"/>
  <c r="BF2444" i="7"/>
  <c r="AX2444" i="7"/>
  <c r="BJ2444" i="7" s="1"/>
  <c r="AV2444" i="7"/>
  <c r="BH2444" i="7" s="1"/>
  <c r="BL2444" i="7" s="1"/>
  <c r="AT2444" i="7"/>
  <c r="AN2444" i="7"/>
  <c r="AH2444" i="7"/>
  <c r="T2444" i="7"/>
  <c r="N2444" i="7"/>
  <c r="G2444" i="7"/>
  <c r="F2444" i="7"/>
  <c r="C2444" i="7"/>
  <c r="B2444" i="7"/>
  <c r="C2443" i="7"/>
  <c r="BN2442" i="7"/>
  <c r="BF2442" i="7"/>
  <c r="AX2442" i="7"/>
  <c r="BJ2442" i="7" s="1"/>
  <c r="AV2442" i="7"/>
  <c r="BH2442" i="7" s="1"/>
  <c r="BL2442" i="7" s="1"/>
  <c r="AT2442" i="7"/>
  <c r="AN2442" i="7"/>
  <c r="AH2442" i="7"/>
  <c r="T2442" i="7"/>
  <c r="N2442" i="7"/>
  <c r="G2442" i="7"/>
  <c r="F2442" i="7"/>
  <c r="C2442" i="7"/>
  <c r="B2442" i="7"/>
  <c r="C2441" i="7"/>
  <c r="BN2440" i="7"/>
  <c r="BF2440" i="7"/>
  <c r="AX2440" i="7"/>
  <c r="BJ2440" i="7" s="1"/>
  <c r="AV2440" i="7"/>
  <c r="BH2440" i="7" s="1"/>
  <c r="BL2440" i="7" s="1"/>
  <c r="AT2440" i="7"/>
  <c r="AN2440" i="7"/>
  <c r="AH2440" i="7"/>
  <c r="T2440" i="7"/>
  <c r="N2440" i="7"/>
  <c r="G2440" i="7"/>
  <c r="F2440" i="7"/>
  <c r="C2440" i="7"/>
  <c r="B2440" i="7"/>
  <c r="C2439" i="7"/>
  <c r="BN2438" i="7"/>
  <c r="BF2438" i="7"/>
  <c r="AX2438" i="7"/>
  <c r="BJ2438" i="7" s="1"/>
  <c r="AV2438" i="7"/>
  <c r="BH2438" i="7" s="1"/>
  <c r="BL2438" i="7" s="1"/>
  <c r="AT2438" i="7"/>
  <c r="AN2438" i="7"/>
  <c r="AH2438" i="7"/>
  <c r="T2438" i="7"/>
  <c r="N2438" i="7"/>
  <c r="G2438" i="7"/>
  <c r="F2438" i="7"/>
  <c r="C2438" i="7"/>
  <c r="B2438" i="7"/>
  <c r="C2437" i="7"/>
  <c r="BN2436" i="7"/>
  <c r="BF2436" i="7"/>
  <c r="AX2436" i="7"/>
  <c r="BJ2436" i="7" s="1"/>
  <c r="AV2436" i="7"/>
  <c r="BH2436" i="7" s="1"/>
  <c r="BL2436" i="7" s="1"/>
  <c r="AT2436" i="7"/>
  <c r="AN2436" i="7"/>
  <c r="AH2436" i="7"/>
  <c r="T2436" i="7"/>
  <c r="N2436" i="7"/>
  <c r="G2436" i="7"/>
  <c r="F2436" i="7"/>
  <c r="C2436" i="7"/>
  <c r="B2436" i="7"/>
  <c r="C2435" i="7"/>
  <c r="BN2434" i="7"/>
  <c r="BF2434" i="7"/>
  <c r="AX2434" i="7"/>
  <c r="BJ2434" i="7" s="1"/>
  <c r="AV2434" i="7"/>
  <c r="BH2434" i="7" s="1"/>
  <c r="BL2434" i="7" s="1"/>
  <c r="AT2434" i="7"/>
  <c r="AN2434" i="7"/>
  <c r="AH2434" i="7"/>
  <c r="T2434" i="7"/>
  <c r="N2434" i="7"/>
  <c r="G2434" i="7"/>
  <c r="F2434" i="7"/>
  <c r="C2434" i="7"/>
  <c r="B2434" i="7"/>
  <c r="C2433" i="7"/>
  <c r="BN2432" i="7"/>
  <c r="BF2432" i="7"/>
  <c r="AX2432" i="7"/>
  <c r="BJ2432" i="7" s="1"/>
  <c r="AV2432" i="7"/>
  <c r="BH2432" i="7" s="1"/>
  <c r="BL2432" i="7" s="1"/>
  <c r="AT2432" i="7"/>
  <c r="AN2432" i="7"/>
  <c r="AH2432" i="7"/>
  <c r="T2432" i="7"/>
  <c r="N2432" i="7"/>
  <c r="G2432" i="7"/>
  <c r="F2432" i="7"/>
  <c r="C2432" i="7"/>
  <c r="B2432" i="7"/>
  <c r="C2431" i="7"/>
  <c r="BN2430" i="7"/>
  <c r="BF2430" i="7"/>
  <c r="AX2430" i="7"/>
  <c r="BJ2430" i="7" s="1"/>
  <c r="AV2430" i="7"/>
  <c r="BH2430" i="7" s="1"/>
  <c r="BL2430" i="7" s="1"/>
  <c r="AT2430" i="7"/>
  <c r="AN2430" i="7"/>
  <c r="AH2430" i="7"/>
  <c r="T2430" i="7"/>
  <c r="N2430" i="7"/>
  <c r="G2430" i="7"/>
  <c r="F2430" i="7"/>
  <c r="C2430" i="7"/>
  <c r="B2430" i="7"/>
  <c r="AU2418" i="7"/>
  <c r="AQ2418" i="7"/>
  <c r="AJ2418" i="7"/>
  <c r="AF2418" i="7"/>
  <c r="Y2418" i="7"/>
  <c r="U2418" i="7"/>
  <c r="N2418" i="7"/>
  <c r="J2418" i="7"/>
  <c r="BN2413" i="7"/>
  <c r="BK2416" i="7" s="1"/>
  <c r="BK2418" i="7" s="1"/>
  <c r="BF2413" i="7"/>
  <c r="AX2413" i="7"/>
  <c r="BJ2413" i="7" s="1"/>
  <c r="AV2413" i="7"/>
  <c r="BH2413" i="7" s="1"/>
  <c r="BL2413" i="7" s="1"/>
  <c r="AT2413" i="7"/>
  <c r="AN2413" i="7"/>
  <c r="AH2413" i="7"/>
  <c r="T2413" i="7"/>
  <c r="N2413" i="7"/>
  <c r="BD2411" i="7"/>
  <c r="BB2411" i="7"/>
  <c r="AR2411" i="7"/>
  <c r="AP2411" i="7"/>
  <c r="AT2411" i="7" s="1"/>
  <c r="AL2411" i="7"/>
  <c r="AJ2411" i="7"/>
  <c r="AN2411" i="7" s="1"/>
  <c r="AF2411" i="7"/>
  <c r="AD2411" i="7"/>
  <c r="AV2411" i="7" s="1"/>
  <c r="AB2411" i="7"/>
  <c r="Z2411" i="7"/>
  <c r="R2411" i="7"/>
  <c r="P2411" i="7"/>
  <c r="T2411" i="7" s="1"/>
  <c r="L2411" i="7"/>
  <c r="J2411" i="7"/>
  <c r="H2411" i="7"/>
  <c r="C2410" i="7"/>
  <c r="BN2409" i="7"/>
  <c r="BF2409" i="7"/>
  <c r="AX2409" i="7"/>
  <c r="BJ2409" i="7" s="1"/>
  <c r="AV2409" i="7"/>
  <c r="BH2409" i="7" s="1"/>
  <c r="BL2409" i="7" s="1"/>
  <c r="AT2409" i="7"/>
  <c r="AN2409" i="7"/>
  <c r="AH2409" i="7"/>
  <c r="T2409" i="7"/>
  <c r="N2409" i="7"/>
  <c r="G2409" i="7"/>
  <c r="F2409" i="7"/>
  <c r="C2409" i="7"/>
  <c r="B2409" i="7"/>
  <c r="C2408" i="7"/>
  <c r="BN2407" i="7"/>
  <c r="BF2407" i="7"/>
  <c r="AX2407" i="7"/>
  <c r="BJ2407" i="7" s="1"/>
  <c r="AV2407" i="7"/>
  <c r="BH2407" i="7" s="1"/>
  <c r="BL2407" i="7" s="1"/>
  <c r="AT2407" i="7"/>
  <c r="AN2407" i="7"/>
  <c r="AH2407" i="7"/>
  <c r="T2407" i="7"/>
  <c r="N2407" i="7"/>
  <c r="G2407" i="7"/>
  <c r="F2407" i="7"/>
  <c r="C2407" i="7"/>
  <c r="B2407" i="7"/>
  <c r="C2406" i="7"/>
  <c r="BN2405" i="7"/>
  <c r="BF2405" i="7"/>
  <c r="AX2405" i="7"/>
  <c r="BJ2405" i="7" s="1"/>
  <c r="AV2405" i="7"/>
  <c r="BH2405" i="7" s="1"/>
  <c r="BL2405" i="7" s="1"/>
  <c r="AT2405" i="7"/>
  <c r="AN2405" i="7"/>
  <c r="AH2405" i="7"/>
  <c r="T2405" i="7"/>
  <c r="N2405" i="7"/>
  <c r="G2405" i="7"/>
  <c r="F2405" i="7"/>
  <c r="C2405" i="7"/>
  <c r="B2405" i="7"/>
  <c r="C2404" i="7"/>
  <c r="BN2403" i="7"/>
  <c r="BF2403" i="7"/>
  <c r="AX2403" i="7"/>
  <c r="BJ2403" i="7" s="1"/>
  <c r="AV2403" i="7"/>
  <c r="BH2403" i="7" s="1"/>
  <c r="BL2403" i="7" s="1"/>
  <c r="AT2403" i="7"/>
  <c r="AN2403" i="7"/>
  <c r="AH2403" i="7"/>
  <c r="T2403" i="7"/>
  <c r="N2403" i="7"/>
  <c r="G2403" i="7"/>
  <c r="F2403" i="7"/>
  <c r="C2403" i="7"/>
  <c r="B2403" i="7"/>
  <c r="C2402" i="7"/>
  <c r="BN2401" i="7"/>
  <c r="BF2401" i="7"/>
  <c r="AX2401" i="7"/>
  <c r="BJ2401" i="7" s="1"/>
  <c r="AV2401" i="7"/>
  <c r="BH2401" i="7" s="1"/>
  <c r="BL2401" i="7" s="1"/>
  <c r="AT2401" i="7"/>
  <c r="AN2401" i="7"/>
  <c r="AH2401" i="7"/>
  <c r="T2401" i="7"/>
  <c r="N2401" i="7"/>
  <c r="G2401" i="7"/>
  <c r="F2401" i="7"/>
  <c r="C2401" i="7"/>
  <c r="B2401" i="7"/>
  <c r="C2400" i="7"/>
  <c r="BN2399" i="7"/>
  <c r="BF2399" i="7"/>
  <c r="AX2399" i="7"/>
  <c r="BJ2399" i="7" s="1"/>
  <c r="AV2399" i="7"/>
  <c r="BH2399" i="7" s="1"/>
  <c r="BL2399" i="7" s="1"/>
  <c r="AT2399" i="7"/>
  <c r="AN2399" i="7"/>
  <c r="AH2399" i="7"/>
  <c r="T2399" i="7"/>
  <c r="N2399" i="7"/>
  <c r="G2399" i="7"/>
  <c r="F2399" i="7"/>
  <c r="C2399" i="7"/>
  <c r="B2399" i="7"/>
  <c r="C2398" i="7"/>
  <c r="BN2397" i="7"/>
  <c r="BF2397" i="7"/>
  <c r="AX2397" i="7"/>
  <c r="BJ2397" i="7" s="1"/>
  <c r="AV2397" i="7"/>
  <c r="BH2397" i="7" s="1"/>
  <c r="BL2397" i="7" s="1"/>
  <c r="AT2397" i="7"/>
  <c r="AN2397" i="7"/>
  <c r="AH2397" i="7"/>
  <c r="T2397" i="7"/>
  <c r="N2397" i="7"/>
  <c r="G2397" i="7"/>
  <c r="F2397" i="7"/>
  <c r="C2397" i="7"/>
  <c r="B2397" i="7"/>
  <c r="C2396" i="7"/>
  <c r="BN2395" i="7"/>
  <c r="BF2395" i="7"/>
  <c r="AX2395" i="7"/>
  <c r="BJ2395" i="7" s="1"/>
  <c r="AV2395" i="7"/>
  <c r="BH2395" i="7" s="1"/>
  <c r="BL2395" i="7" s="1"/>
  <c r="AT2395" i="7"/>
  <c r="AN2395" i="7"/>
  <c r="AH2395" i="7"/>
  <c r="T2395" i="7"/>
  <c r="N2395" i="7"/>
  <c r="G2395" i="7"/>
  <c r="F2395" i="7"/>
  <c r="C2395" i="7"/>
  <c r="B2395" i="7"/>
  <c r="C2394" i="7"/>
  <c r="BN2393" i="7"/>
  <c r="BF2393" i="7"/>
  <c r="AX2393" i="7"/>
  <c r="BJ2393" i="7" s="1"/>
  <c r="AV2393" i="7"/>
  <c r="BH2393" i="7" s="1"/>
  <c r="BL2393" i="7" s="1"/>
  <c r="AT2393" i="7"/>
  <c r="AN2393" i="7"/>
  <c r="AH2393" i="7"/>
  <c r="T2393" i="7"/>
  <c r="N2393" i="7"/>
  <c r="G2393" i="7"/>
  <c r="F2393" i="7"/>
  <c r="C2393" i="7"/>
  <c r="B2393" i="7"/>
  <c r="C2392" i="7"/>
  <c r="BN2391" i="7"/>
  <c r="BF2391" i="7"/>
  <c r="AX2391" i="7"/>
  <c r="BJ2391" i="7" s="1"/>
  <c r="AV2391" i="7"/>
  <c r="BH2391" i="7" s="1"/>
  <c r="BL2391" i="7" s="1"/>
  <c r="AT2391" i="7"/>
  <c r="AN2391" i="7"/>
  <c r="AH2391" i="7"/>
  <c r="T2391" i="7"/>
  <c r="N2391" i="7"/>
  <c r="G2391" i="7"/>
  <c r="F2391" i="7"/>
  <c r="C2391" i="7"/>
  <c r="B2391" i="7"/>
  <c r="C2390" i="7"/>
  <c r="BN2389" i="7"/>
  <c r="BF2389" i="7"/>
  <c r="AX2389" i="7"/>
  <c r="BJ2389" i="7" s="1"/>
  <c r="AV2389" i="7"/>
  <c r="BH2389" i="7" s="1"/>
  <c r="BL2389" i="7" s="1"/>
  <c r="AT2389" i="7"/>
  <c r="AN2389" i="7"/>
  <c r="AH2389" i="7"/>
  <c r="T2389" i="7"/>
  <c r="N2389" i="7"/>
  <c r="G2389" i="7"/>
  <c r="F2389" i="7"/>
  <c r="C2389" i="7"/>
  <c r="B2389" i="7"/>
  <c r="C2388" i="7"/>
  <c r="BN2387" i="7"/>
  <c r="BF2387" i="7"/>
  <c r="AX2387" i="7"/>
  <c r="BJ2387" i="7" s="1"/>
  <c r="AV2387" i="7"/>
  <c r="BH2387" i="7" s="1"/>
  <c r="BL2387" i="7" s="1"/>
  <c r="AT2387" i="7"/>
  <c r="AN2387" i="7"/>
  <c r="AH2387" i="7"/>
  <c r="T2387" i="7"/>
  <c r="N2387" i="7"/>
  <c r="G2387" i="7"/>
  <c r="F2387" i="7"/>
  <c r="C2387" i="7"/>
  <c r="B2387" i="7"/>
  <c r="C2386" i="7"/>
  <c r="BN2385" i="7"/>
  <c r="BF2385" i="7"/>
  <c r="AX2385" i="7"/>
  <c r="BJ2385" i="7" s="1"/>
  <c r="AV2385" i="7"/>
  <c r="BH2385" i="7" s="1"/>
  <c r="BL2385" i="7" s="1"/>
  <c r="AT2385" i="7"/>
  <c r="AN2385" i="7"/>
  <c r="AH2385" i="7"/>
  <c r="T2385" i="7"/>
  <c r="N2385" i="7"/>
  <c r="G2385" i="7"/>
  <c r="F2385" i="7"/>
  <c r="C2385" i="7"/>
  <c r="B2385" i="7"/>
  <c r="C2384" i="7"/>
  <c r="BN2383" i="7"/>
  <c r="BF2383" i="7"/>
  <c r="AX2383" i="7"/>
  <c r="BJ2383" i="7" s="1"/>
  <c r="AV2383" i="7"/>
  <c r="BH2383" i="7" s="1"/>
  <c r="BL2383" i="7" s="1"/>
  <c r="AT2383" i="7"/>
  <c r="AN2383" i="7"/>
  <c r="AH2383" i="7"/>
  <c r="T2383" i="7"/>
  <c r="N2383" i="7"/>
  <c r="G2383" i="7"/>
  <c r="F2383" i="7"/>
  <c r="C2383" i="7"/>
  <c r="B2383" i="7"/>
  <c r="C2382" i="7"/>
  <c r="BN2381" i="7"/>
  <c r="BF2381" i="7"/>
  <c r="AX2381" i="7"/>
  <c r="BJ2381" i="7" s="1"/>
  <c r="AV2381" i="7"/>
  <c r="BH2381" i="7" s="1"/>
  <c r="BL2381" i="7" s="1"/>
  <c r="AT2381" i="7"/>
  <c r="AN2381" i="7"/>
  <c r="AH2381" i="7"/>
  <c r="T2381" i="7"/>
  <c r="N2381" i="7"/>
  <c r="G2381" i="7"/>
  <c r="F2381" i="7"/>
  <c r="C2381" i="7"/>
  <c r="B2381" i="7"/>
  <c r="C2380" i="7"/>
  <c r="BN2379" i="7"/>
  <c r="BF2379" i="7"/>
  <c r="AX2379" i="7"/>
  <c r="BJ2379" i="7" s="1"/>
  <c r="AV2379" i="7"/>
  <c r="BH2379" i="7" s="1"/>
  <c r="BL2379" i="7" s="1"/>
  <c r="AT2379" i="7"/>
  <c r="AN2379" i="7"/>
  <c r="AH2379" i="7"/>
  <c r="T2379" i="7"/>
  <c r="N2379" i="7"/>
  <c r="G2379" i="7"/>
  <c r="F2379" i="7"/>
  <c r="C2379" i="7"/>
  <c r="B2379" i="7"/>
  <c r="C2378" i="7"/>
  <c r="BN2377" i="7"/>
  <c r="BF2377" i="7"/>
  <c r="AX2377" i="7"/>
  <c r="BJ2377" i="7" s="1"/>
  <c r="AV2377" i="7"/>
  <c r="BH2377" i="7" s="1"/>
  <c r="BL2377" i="7" s="1"/>
  <c r="AT2377" i="7"/>
  <c r="AN2377" i="7"/>
  <c r="AH2377" i="7"/>
  <c r="T2377" i="7"/>
  <c r="N2377" i="7"/>
  <c r="G2377" i="7"/>
  <c r="F2377" i="7"/>
  <c r="C2377" i="7"/>
  <c r="B2377" i="7"/>
  <c r="C2376" i="7"/>
  <c r="BN2375" i="7"/>
  <c r="BF2375" i="7"/>
  <c r="AX2375" i="7"/>
  <c r="BJ2375" i="7" s="1"/>
  <c r="AV2375" i="7"/>
  <c r="BH2375" i="7" s="1"/>
  <c r="BL2375" i="7" s="1"/>
  <c r="AT2375" i="7"/>
  <c r="AN2375" i="7"/>
  <c r="AH2375" i="7"/>
  <c r="T2375" i="7"/>
  <c r="N2375" i="7"/>
  <c r="G2375" i="7"/>
  <c r="F2375" i="7"/>
  <c r="C2375" i="7"/>
  <c r="B2375" i="7"/>
  <c r="C2374" i="7"/>
  <c r="BN2373" i="7"/>
  <c r="BF2373" i="7"/>
  <c r="AX2373" i="7"/>
  <c r="BJ2373" i="7" s="1"/>
  <c r="AV2373" i="7"/>
  <c r="BH2373" i="7" s="1"/>
  <c r="BL2373" i="7" s="1"/>
  <c r="AT2373" i="7"/>
  <c r="AN2373" i="7"/>
  <c r="AH2373" i="7"/>
  <c r="T2373" i="7"/>
  <c r="N2373" i="7"/>
  <c r="G2373" i="7"/>
  <c r="F2373" i="7"/>
  <c r="C2373" i="7"/>
  <c r="B2373" i="7"/>
  <c r="C2372" i="7"/>
  <c r="BN2371" i="7"/>
  <c r="BF2371" i="7"/>
  <c r="AX2371" i="7"/>
  <c r="BJ2371" i="7" s="1"/>
  <c r="AV2371" i="7"/>
  <c r="BH2371" i="7" s="1"/>
  <c r="BL2371" i="7" s="1"/>
  <c r="AT2371" i="7"/>
  <c r="AN2371" i="7"/>
  <c r="AH2371" i="7"/>
  <c r="T2371" i="7"/>
  <c r="N2371" i="7"/>
  <c r="G2371" i="7"/>
  <c r="F2371" i="7"/>
  <c r="C2371" i="7"/>
  <c r="B2371" i="7"/>
  <c r="AU2359" i="7"/>
  <c r="AQ2359" i="7"/>
  <c r="AJ2359" i="7"/>
  <c r="AF2359" i="7"/>
  <c r="Y2359" i="7"/>
  <c r="U2359" i="7"/>
  <c r="N2359" i="7"/>
  <c r="J2359" i="7"/>
  <c r="BN2354" i="7"/>
  <c r="BK2357" i="7" s="1"/>
  <c r="BK2359" i="7" s="1"/>
  <c r="BF2354" i="7"/>
  <c r="AX2354" i="7"/>
  <c r="BJ2354" i="7" s="1"/>
  <c r="AV2354" i="7"/>
  <c r="BH2354" i="7" s="1"/>
  <c r="BL2354" i="7" s="1"/>
  <c r="AT2354" i="7"/>
  <c r="AN2354" i="7"/>
  <c r="AH2354" i="7"/>
  <c r="T2354" i="7"/>
  <c r="N2354" i="7"/>
  <c r="BD2352" i="7"/>
  <c r="BB2352" i="7"/>
  <c r="AR2352" i="7"/>
  <c r="AP2352" i="7"/>
  <c r="AT2352" i="7" s="1"/>
  <c r="AL2352" i="7"/>
  <c r="AJ2352" i="7"/>
  <c r="AN2352" i="7" s="1"/>
  <c r="AF2352" i="7"/>
  <c r="AD2352" i="7"/>
  <c r="AV2352" i="7" s="1"/>
  <c r="AB2352" i="7"/>
  <c r="Z2352" i="7"/>
  <c r="R2352" i="7"/>
  <c r="P2352" i="7"/>
  <c r="L2352" i="7"/>
  <c r="J2352" i="7"/>
  <c r="H2352" i="7"/>
  <c r="C2351" i="7"/>
  <c r="BN2350" i="7"/>
  <c r="BF2350" i="7"/>
  <c r="AX2350" i="7"/>
  <c r="BJ2350" i="7" s="1"/>
  <c r="AV2350" i="7"/>
  <c r="BH2350" i="7" s="1"/>
  <c r="BL2350" i="7" s="1"/>
  <c r="AT2350" i="7"/>
  <c r="AN2350" i="7"/>
  <c r="AH2350" i="7"/>
  <c r="T2350" i="7"/>
  <c r="N2350" i="7"/>
  <c r="G2350" i="7"/>
  <c r="F2350" i="7"/>
  <c r="C2350" i="7"/>
  <c r="B2350" i="7"/>
  <c r="C2349" i="7"/>
  <c r="BN2348" i="7"/>
  <c r="BF2348" i="7"/>
  <c r="AX2348" i="7"/>
  <c r="BJ2348" i="7" s="1"/>
  <c r="AV2348" i="7"/>
  <c r="BH2348" i="7" s="1"/>
  <c r="BL2348" i="7" s="1"/>
  <c r="AT2348" i="7"/>
  <c r="AN2348" i="7"/>
  <c r="AH2348" i="7"/>
  <c r="T2348" i="7"/>
  <c r="N2348" i="7"/>
  <c r="G2348" i="7"/>
  <c r="F2348" i="7"/>
  <c r="C2348" i="7"/>
  <c r="B2348" i="7"/>
  <c r="C2347" i="7"/>
  <c r="BN2346" i="7"/>
  <c r="BF2346" i="7"/>
  <c r="AX2346" i="7"/>
  <c r="BJ2346" i="7" s="1"/>
  <c r="AV2346" i="7"/>
  <c r="BH2346" i="7" s="1"/>
  <c r="BL2346" i="7" s="1"/>
  <c r="AT2346" i="7"/>
  <c r="AN2346" i="7"/>
  <c r="AH2346" i="7"/>
  <c r="T2346" i="7"/>
  <c r="N2346" i="7"/>
  <c r="G2346" i="7"/>
  <c r="F2346" i="7"/>
  <c r="C2346" i="7"/>
  <c r="B2346" i="7"/>
  <c r="C2345" i="7"/>
  <c r="BN2344" i="7"/>
  <c r="BF2344" i="7"/>
  <c r="AX2344" i="7"/>
  <c r="BJ2344" i="7" s="1"/>
  <c r="AV2344" i="7"/>
  <c r="BH2344" i="7" s="1"/>
  <c r="BL2344" i="7" s="1"/>
  <c r="AT2344" i="7"/>
  <c r="AN2344" i="7"/>
  <c r="AH2344" i="7"/>
  <c r="T2344" i="7"/>
  <c r="N2344" i="7"/>
  <c r="G2344" i="7"/>
  <c r="F2344" i="7"/>
  <c r="C2344" i="7"/>
  <c r="B2344" i="7"/>
  <c r="C2343" i="7"/>
  <c r="BN2342" i="7"/>
  <c r="BF2342" i="7"/>
  <c r="AX2342" i="7"/>
  <c r="BJ2342" i="7" s="1"/>
  <c r="AV2342" i="7"/>
  <c r="BH2342" i="7" s="1"/>
  <c r="BL2342" i="7" s="1"/>
  <c r="AT2342" i="7"/>
  <c r="AN2342" i="7"/>
  <c r="AH2342" i="7"/>
  <c r="T2342" i="7"/>
  <c r="N2342" i="7"/>
  <c r="G2342" i="7"/>
  <c r="F2342" i="7"/>
  <c r="C2342" i="7"/>
  <c r="B2342" i="7"/>
  <c r="C2341" i="7"/>
  <c r="BN2340" i="7"/>
  <c r="BF2340" i="7"/>
  <c r="AX2340" i="7"/>
  <c r="BJ2340" i="7" s="1"/>
  <c r="AV2340" i="7"/>
  <c r="BH2340" i="7" s="1"/>
  <c r="BL2340" i="7" s="1"/>
  <c r="AT2340" i="7"/>
  <c r="AN2340" i="7"/>
  <c r="AH2340" i="7"/>
  <c r="T2340" i="7"/>
  <c r="N2340" i="7"/>
  <c r="G2340" i="7"/>
  <c r="F2340" i="7"/>
  <c r="C2340" i="7"/>
  <c r="B2340" i="7"/>
  <c r="C2339" i="7"/>
  <c r="BN2338" i="7"/>
  <c r="BF2338" i="7"/>
  <c r="AX2338" i="7"/>
  <c r="BJ2338" i="7" s="1"/>
  <c r="AV2338" i="7"/>
  <c r="BH2338" i="7" s="1"/>
  <c r="BL2338" i="7" s="1"/>
  <c r="AT2338" i="7"/>
  <c r="AN2338" i="7"/>
  <c r="AH2338" i="7"/>
  <c r="T2338" i="7"/>
  <c r="N2338" i="7"/>
  <c r="G2338" i="7"/>
  <c r="F2338" i="7"/>
  <c r="C2338" i="7"/>
  <c r="B2338" i="7"/>
  <c r="C2337" i="7"/>
  <c r="BN2336" i="7"/>
  <c r="BF2336" i="7"/>
  <c r="AX2336" i="7"/>
  <c r="BJ2336" i="7" s="1"/>
  <c r="AV2336" i="7"/>
  <c r="BH2336" i="7" s="1"/>
  <c r="BL2336" i="7" s="1"/>
  <c r="AT2336" i="7"/>
  <c r="AN2336" i="7"/>
  <c r="AH2336" i="7"/>
  <c r="T2336" i="7"/>
  <c r="N2336" i="7"/>
  <c r="G2336" i="7"/>
  <c r="F2336" i="7"/>
  <c r="C2336" i="7"/>
  <c r="B2336" i="7"/>
  <c r="C2335" i="7"/>
  <c r="BN2334" i="7"/>
  <c r="BF2334" i="7"/>
  <c r="AX2334" i="7"/>
  <c r="BJ2334" i="7" s="1"/>
  <c r="AV2334" i="7"/>
  <c r="BH2334" i="7" s="1"/>
  <c r="BL2334" i="7" s="1"/>
  <c r="AT2334" i="7"/>
  <c r="AN2334" i="7"/>
  <c r="AH2334" i="7"/>
  <c r="T2334" i="7"/>
  <c r="N2334" i="7"/>
  <c r="G2334" i="7"/>
  <c r="F2334" i="7"/>
  <c r="C2334" i="7"/>
  <c r="B2334" i="7"/>
  <c r="C2333" i="7"/>
  <c r="BN2332" i="7"/>
  <c r="BF2332" i="7"/>
  <c r="AX2332" i="7"/>
  <c r="BJ2332" i="7" s="1"/>
  <c r="AV2332" i="7"/>
  <c r="BH2332" i="7" s="1"/>
  <c r="BL2332" i="7" s="1"/>
  <c r="AT2332" i="7"/>
  <c r="AN2332" i="7"/>
  <c r="AH2332" i="7"/>
  <c r="T2332" i="7"/>
  <c r="N2332" i="7"/>
  <c r="G2332" i="7"/>
  <c r="F2332" i="7"/>
  <c r="C2332" i="7"/>
  <c r="B2332" i="7"/>
  <c r="C2331" i="7"/>
  <c r="BN2330" i="7"/>
  <c r="BF2330" i="7"/>
  <c r="AX2330" i="7"/>
  <c r="BJ2330" i="7" s="1"/>
  <c r="AV2330" i="7"/>
  <c r="BH2330" i="7" s="1"/>
  <c r="BL2330" i="7" s="1"/>
  <c r="AT2330" i="7"/>
  <c r="AN2330" i="7"/>
  <c r="AH2330" i="7"/>
  <c r="T2330" i="7"/>
  <c r="N2330" i="7"/>
  <c r="G2330" i="7"/>
  <c r="F2330" i="7"/>
  <c r="C2330" i="7"/>
  <c r="B2330" i="7"/>
  <c r="C2329" i="7"/>
  <c r="BN2328" i="7"/>
  <c r="BF2328" i="7"/>
  <c r="AX2328" i="7"/>
  <c r="BJ2328" i="7" s="1"/>
  <c r="AV2328" i="7"/>
  <c r="BH2328" i="7" s="1"/>
  <c r="BL2328" i="7" s="1"/>
  <c r="AT2328" i="7"/>
  <c r="AN2328" i="7"/>
  <c r="AH2328" i="7"/>
  <c r="T2328" i="7"/>
  <c r="N2328" i="7"/>
  <c r="G2328" i="7"/>
  <c r="F2328" i="7"/>
  <c r="C2328" i="7"/>
  <c r="B2328" i="7"/>
  <c r="C2327" i="7"/>
  <c r="BN2326" i="7"/>
  <c r="BF2326" i="7"/>
  <c r="AX2326" i="7"/>
  <c r="BJ2326" i="7" s="1"/>
  <c r="AV2326" i="7"/>
  <c r="BH2326" i="7" s="1"/>
  <c r="BL2326" i="7" s="1"/>
  <c r="AT2326" i="7"/>
  <c r="AN2326" i="7"/>
  <c r="AH2326" i="7"/>
  <c r="T2326" i="7"/>
  <c r="N2326" i="7"/>
  <c r="G2326" i="7"/>
  <c r="F2326" i="7"/>
  <c r="C2326" i="7"/>
  <c r="B2326" i="7"/>
  <c r="C2325" i="7"/>
  <c r="BN2324" i="7"/>
  <c r="BF2324" i="7"/>
  <c r="AX2324" i="7"/>
  <c r="BJ2324" i="7" s="1"/>
  <c r="AV2324" i="7"/>
  <c r="BH2324" i="7" s="1"/>
  <c r="BL2324" i="7" s="1"/>
  <c r="AT2324" i="7"/>
  <c r="AN2324" i="7"/>
  <c r="AH2324" i="7"/>
  <c r="T2324" i="7"/>
  <c r="N2324" i="7"/>
  <c r="G2324" i="7"/>
  <c r="F2324" i="7"/>
  <c r="C2324" i="7"/>
  <c r="B2324" i="7"/>
  <c r="C2323" i="7"/>
  <c r="BN2322" i="7"/>
  <c r="BF2322" i="7"/>
  <c r="AX2322" i="7"/>
  <c r="BJ2322" i="7" s="1"/>
  <c r="AV2322" i="7"/>
  <c r="BH2322" i="7" s="1"/>
  <c r="BL2322" i="7" s="1"/>
  <c r="AT2322" i="7"/>
  <c r="AN2322" i="7"/>
  <c r="AH2322" i="7"/>
  <c r="T2322" i="7"/>
  <c r="N2322" i="7"/>
  <c r="G2322" i="7"/>
  <c r="F2322" i="7"/>
  <c r="C2322" i="7"/>
  <c r="B2322" i="7"/>
  <c r="C2321" i="7"/>
  <c r="BN2320" i="7"/>
  <c r="BF2320" i="7"/>
  <c r="AX2320" i="7"/>
  <c r="BJ2320" i="7" s="1"/>
  <c r="AV2320" i="7"/>
  <c r="BH2320" i="7" s="1"/>
  <c r="BL2320" i="7" s="1"/>
  <c r="AT2320" i="7"/>
  <c r="AN2320" i="7"/>
  <c r="AH2320" i="7"/>
  <c r="T2320" i="7"/>
  <c r="N2320" i="7"/>
  <c r="G2320" i="7"/>
  <c r="F2320" i="7"/>
  <c r="C2320" i="7"/>
  <c r="B2320" i="7"/>
  <c r="C2319" i="7"/>
  <c r="BN2318" i="7"/>
  <c r="BF2318" i="7"/>
  <c r="AX2318" i="7"/>
  <c r="BJ2318" i="7" s="1"/>
  <c r="AV2318" i="7"/>
  <c r="BH2318" i="7" s="1"/>
  <c r="BL2318" i="7" s="1"/>
  <c r="AT2318" i="7"/>
  <c r="AN2318" i="7"/>
  <c r="AH2318" i="7"/>
  <c r="T2318" i="7"/>
  <c r="N2318" i="7"/>
  <c r="G2318" i="7"/>
  <c r="F2318" i="7"/>
  <c r="C2318" i="7"/>
  <c r="B2318" i="7"/>
  <c r="C2317" i="7"/>
  <c r="BN2316" i="7"/>
  <c r="BF2316" i="7"/>
  <c r="AX2316" i="7"/>
  <c r="BJ2316" i="7" s="1"/>
  <c r="AV2316" i="7"/>
  <c r="BH2316" i="7" s="1"/>
  <c r="BL2316" i="7" s="1"/>
  <c r="AT2316" i="7"/>
  <c r="AN2316" i="7"/>
  <c r="AH2316" i="7"/>
  <c r="T2316" i="7"/>
  <c r="N2316" i="7"/>
  <c r="G2316" i="7"/>
  <c r="F2316" i="7"/>
  <c r="C2316" i="7"/>
  <c r="B2316" i="7"/>
  <c r="C2315" i="7"/>
  <c r="BN2314" i="7"/>
  <c r="BF2314" i="7"/>
  <c r="AX2314" i="7"/>
  <c r="BJ2314" i="7" s="1"/>
  <c r="AV2314" i="7"/>
  <c r="BH2314" i="7" s="1"/>
  <c r="BL2314" i="7" s="1"/>
  <c r="AT2314" i="7"/>
  <c r="AN2314" i="7"/>
  <c r="AH2314" i="7"/>
  <c r="T2314" i="7"/>
  <c r="N2314" i="7"/>
  <c r="G2314" i="7"/>
  <c r="F2314" i="7"/>
  <c r="C2314" i="7"/>
  <c r="B2314" i="7"/>
  <c r="C2313" i="7"/>
  <c r="BN2312" i="7"/>
  <c r="BF2312" i="7"/>
  <c r="AX2312" i="7"/>
  <c r="BJ2312" i="7" s="1"/>
  <c r="AV2312" i="7"/>
  <c r="BH2312" i="7" s="1"/>
  <c r="BL2312" i="7" s="1"/>
  <c r="AT2312" i="7"/>
  <c r="AN2312" i="7"/>
  <c r="AH2312" i="7"/>
  <c r="T2312" i="7"/>
  <c r="N2312" i="7"/>
  <c r="G2312" i="7"/>
  <c r="F2312" i="7"/>
  <c r="C2312" i="7"/>
  <c r="B2312" i="7"/>
  <c r="AU2300" i="7"/>
  <c r="AQ2300" i="7"/>
  <c r="AJ2300" i="7"/>
  <c r="AF2300" i="7"/>
  <c r="Y2300" i="7"/>
  <c r="U2300" i="7"/>
  <c r="N2300" i="7"/>
  <c r="J2300" i="7"/>
  <c r="BN2295" i="7"/>
  <c r="BK2298" i="7" s="1"/>
  <c r="BK2300" i="7" s="1"/>
  <c r="BF2295" i="7"/>
  <c r="AX2295" i="7"/>
  <c r="BJ2295" i="7" s="1"/>
  <c r="AV2295" i="7"/>
  <c r="BH2295" i="7" s="1"/>
  <c r="BL2295" i="7" s="1"/>
  <c r="AT2295" i="7"/>
  <c r="AN2295" i="7"/>
  <c r="AH2295" i="7"/>
  <c r="T2295" i="7"/>
  <c r="N2295" i="7"/>
  <c r="BD2293" i="7"/>
  <c r="BB2293" i="7"/>
  <c r="AR2293" i="7"/>
  <c r="AP2293" i="7"/>
  <c r="AT2293" i="7" s="1"/>
  <c r="AL2293" i="7"/>
  <c r="AJ2293" i="7"/>
  <c r="AN2293" i="7" s="1"/>
  <c r="AF2293" i="7"/>
  <c r="AD2293" i="7"/>
  <c r="AV2293" i="7" s="1"/>
  <c r="AB2293" i="7"/>
  <c r="Z2293" i="7"/>
  <c r="R2293" i="7"/>
  <c r="P2293" i="7"/>
  <c r="L2293" i="7"/>
  <c r="J2293" i="7"/>
  <c r="H2293" i="7"/>
  <c r="C2292" i="7"/>
  <c r="BN2291" i="7"/>
  <c r="BF2291" i="7"/>
  <c r="AX2291" i="7"/>
  <c r="BJ2291" i="7" s="1"/>
  <c r="AV2291" i="7"/>
  <c r="BH2291" i="7" s="1"/>
  <c r="BL2291" i="7" s="1"/>
  <c r="AT2291" i="7"/>
  <c r="AN2291" i="7"/>
  <c r="AH2291" i="7"/>
  <c r="T2291" i="7"/>
  <c r="N2291" i="7"/>
  <c r="G2291" i="7"/>
  <c r="F2291" i="7"/>
  <c r="C2291" i="7"/>
  <c r="B2291" i="7"/>
  <c r="C2290" i="7"/>
  <c r="BN2289" i="7"/>
  <c r="BF2289" i="7"/>
  <c r="AX2289" i="7"/>
  <c r="BJ2289" i="7" s="1"/>
  <c r="AV2289" i="7"/>
  <c r="BH2289" i="7" s="1"/>
  <c r="BL2289" i="7" s="1"/>
  <c r="AT2289" i="7"/>
  <c r="AN2289" i="7"/>
  <c r="AH2289" i="7"/>
  <c r="T2289" i="7"/>
  <c r="N2289" i="7"/>
  <c r="G2289" i="7"/>
  <c r="F2289" i="7"/>
  <c r="C2289" i="7"/>
  <c r="B2289" i="7"/>
  <c r="C2288" i="7"/>
  <c r="BN2287" i="7"/>
  <c r="BF2287" i="7"/>
  <c r="AX2287" i="7"/>
  <c r="BJ2287" i="7" s="1"/>
  <c r="AV2287" i="7"/>
  <c r="BH2287" i="7" s="1"/>
  <c r="BL2287" i="7" s="1"/>
  <c r="AT2287" i="7"/>
  <c r="AN2287" i="7"/>
  <c r="AH2287" i="7"/>
  <c r="T2287" i="7"/>
  <c r="N2287" i="7"/>
  <c r="G2287" i="7"/>
  <c r="F2287" i="7"/>
  <c r="C2287" i="7"/>
  <c r="B2287" i="7"/>
  <c r="C2286" i="7"/>
  <c r="BN2285" i="7"/>
  <c r="BF2285" i="7"/>
  <c r="AX2285" i="7"/>
  <c r="BJ2285" i="7" s="1"/>
  <c r="AV2285" i="7"/>
  <c r="BH2285" i="7" s="1"/>
  <c r="BL2285" i="7" s="1"/>
  <c r="AT2285" i="7"/>
  <c r="AN2285" i="7"/>
  <c r="AH2285" i="7"/>
  <c r="T2285" i="7"/>
  <c r="N2285" i="7"/>
  <c r="G2285" i="7"/>
  <c r="F2285" i="7"/>
  <c r="C2285" i="7"/>
  <c r="B2285" i="7"/>
  <c r="C2284" i="7"/>
  <c r="BN2283" i="7"/>
  <c r="BF2283" i="7"/>
  <c r="AX2283" i="7"/>
  <c r="BJ2283" i="7" s="1"/>
  <c r="AV2283" i="7"/>
  <c r="BH2283" i="7" s="1"/>
  <c r="BL2283" i="7" s="1"/>
  <c r="AT2283" i="7"/>
  <c r="AN2283" i="7"/>
  <c r="AH2283" i="7"/>
  <c r="T2283" i="7"/>
  <c r="N2283" i="7"/>
  <c r="G2283" i="7"/>
  <c r="F2283" i="7"/>
  <c r="C2283" i="7"/>
  <c r="B2283" i="7"/>
  <c r="C2282" i="7"/>
  <c r="BN2281" i="7"/>
  <c r="BF2281" i="7"/>
  <c r="AX2281" i="7"/>
  <c r="BJ2281" i="7" s="1"/>
  <c r="AV2281" i="7"/>
  <c r="BH2281" i="7" s="1"/>
  <c r="BL2281" i="7" s="1"/>
  <c r="AT2281" i="7"/>
  <c r="AN2281" i="7"/>
  <c r="AH2281" i="7"/>
  <c r="T2281" i="7"/>
  <c r="N2281" i="7"/>
  <c r="G2281" i="7"/>
  <c r="F2281" i="7"/>
  <c r="C2281" i="7"/>
  <c r="B2281" i="7"/>
  <c r="C2280" i="7"/>
  <c r="BN2279" i="7"/>
  <c r="BF2279" i="7"/>
  <c r="AX2279" i="7"/>
  <c r="BJ2279" i="7" s="1"/>
  <c r="AV2279" i="7"/>
  <c r="BH2279" i="7" s="1"/>
  <c r="BL2279" i="7" s="1"/>
  <c r="AT2279" i="7"/>
  <c r="AN2279" i="7"/>
  <c r="AH2279" i="7"/>
  <c r="T2279" i="7"/>
  <c r="N2279" i="7"/>
  <c r="G2279" i="7"/>
  <c r="F2279" i="7"/>
  <c r="C2279" i="7"/>
  <c r="B2279" i="7"/>
  <c r="C2278" i="7"/>
  <c r="BN2277" i="7"/>
  <c r="BF2277" i="7"/>
  <c r="AX2277" i="7"/>
  <c r="BJ2277" i="7" s="1"/>
  <c r="AV2277" i="7"/>
  <c r="BH2277" i="7" s="1"/>
  <c r="BL2277" i="7" s="1"/>
  <c r="AT2277" i="7"/>
  <c r="AN2277" i="7"/>
  <c r="AH2277" i="7"/>
  <c r="T2277" i="7"/>
  <c r="N2277" i="7"/>
  <c r="G2277" i="7"/>
  <c r="F2277" i="7"/>
  <c r="C2277" i="7"/>
  <c r="B2277" i="7"/>
  <c r="C2276" i="7"/>
  <c r="BN2275" i="7"/>
  <c r="BF2275" i="7"/>
  <c r="AX2275" i="7"/>
  <c r="BJ2275" i="7" s="1"/>
  <c r="AV2275" i="7"/>
  <c r="BH2275" i="7" s="1"/>
  <c r="BL2275" i="7" s="1"/>
  <c r="AT2275" i="7"/>
  <c r="AN2275" i="7"/>
  <c r="AH2275" i="7"/>
  <c r="T2275" i="7"/>
  <c r="N2275" i="7"/>
  <c r="G2275" i="7"/>
  <c r="F2275" i="7"/>
  <c r="C2275" i="7"/>
  <c r="B2275" i="7"/>
  <c r="C2274" i="7"/>
  <c r="BN2273" i="7"/>
  <c r="BF2273" i="7"/>
  <c r="AX2273" i="7"/>
  <c r="BJ2273" i="7" s="1"/>
  <c r="AV2273" i="7"/>
  <c r="BH2273" i="7" s="1"/>
  <c r="BL2273" i="7" s="1"/>
  <c r="AT2273" i="7"/>
  <c r="AN2273" i="7"/>
  <c r="AH2273" i="7"/>
  <c r="T2273" i="7"/>
  <c r="N2273" i="7"/>
  <c r="G2273" i="7"/>
  <c r="F2273" i="7"/>
  <c r="C2273" i="7"/>
  <c r="B2273" i="7"/>
  <c r="C2272" i="7"/>
  <c r="BN2271" i="7"/>
  <c r="BF2271" i="7"/>
  <c r="AX2271" i="7"/>
  <c r="BJ2271" i="7" s="1"/>
  <c r="AV2271" i="7"/>
  <c r="BH2271" i="7" s="1"/>
  <c r="BL2271" i="7" s="1"/>
  <c r="AT2271" i="7"/>
  <c r="AN2271" i="7"/>
  <c r="AH2271" i="7"/>
  <c r="T2271" i="7"/>
  <c r="N2271" i="7"/>
  <c r="G2271" i="7"/>
  <c r="F2271" i="7"/>
  <c r="C2271" i="7"/>
  <c r="B2271" i="7"/>
  <c r="C2270" i="7"/>
  <c r="BN2269" i="7"/>
  <c r="BF2269" i="7"/>
  <c r="AX2269" i="7"/>
  <c r="BJ2269" i="7" s="1"/>
  <c r="AV2269" i="7"/>
  <c r="BH2269" i="7" s="1"/>
  <c r="BL2269" i="7" s="1"/>
  <c r="AT2269" i="7"/>
  <c r="AN2269" i="7"/>
  <c r="AH2269" i="7"/>
  <c r="T2269" i="7"/>
  <c r="N2269" i="7"/>
  <c r="G2269" i="7"/>
  <c r="F2269" i="7"/>
  <c r="C2269" i="7"/>
  <c r="B2269" i="7"/>
  <c r="C2268" i="7"/>
  <c r="BN2267" i="7"/>
  <c r="BF2267" i="7"/>
  <c r="AX2267" i="7"/>
  <c r="BJ2267" i="7" s="1"/>
  <c r="AV2267" i="7"/>
  <c r="BH2267" i="7" s="1"/>
  <c r="BL2267" i="7" s="1"/>
  <c r="AT2267" i="7"/>
  <c r="AN2267" i="7"/>
  <c r="AH2267" i="7"/>
  <c r="T2267" i="7"/>
  <c r="N2267" i="7"/>
  <c r="G2267" i="7"/>
  <c r="F2267" i="7"/>
  <c r="C2267" i="7"/>
  <c r="B2267" i="7"/>
  <c r="C2266" i="7"/>
  <c r="BN2265" i="7"/>
  <c r="BF2265" i="7"/>
  <c r="AX2265" i="7"/>
  <c r="BJ2265" i="7" s="1"/>
  <c r="AV2265" i="7"/>
  <c r="BH2265" i="7" s="1"/>
  <c r="BL2265" i="7" s="1"/>
  <c r="AT2265" i="7"/>
  <c r="AN2265" i="7"/>
  <c r="AH2265" i="7"/>
  <c r="T2265" i="7"/>
  <c r="N2265" i="7"/>
  <c r="G2265" i="7"/>
  <c r="F2265" i="7"/>
  <c r="C2265" i="7"/>
  <c r="B2265" i="7"/>
  <c r="C2264" i="7"/>
  <c r="BN2263" i="7"/>
  <c r="BF2263" i="7"/>
  <c r="AX2263" i="7"/>
  <c r="BJ2263" i="7" s="1"/>
  <c r="AV2263" i="7"/>
  <c r="BH2263" i="7" s="1"/>
  <c r="BL2263" i="7" s="1"/>
  <c r="AT2263" i="7"/>
  <c r="AN2263" i="7"/>
  <c r="AH2263" i="7"/>
  <c r="T2263" i="7"/>
  <c r="N2263" i="7"/>
  <c r="G2263" i="7"/>
  <c r="F2263" i="7"/>
  <c r="C2263" i="7"/>
  <c r="B2263" i="7"/>
  <c r="C2262" i="7"/>
  <c r="BN2261" i="7"/>
  <c r="BF2261" i="7"/>
  <c r="AX2261" i="7"/>
  <c r="BJ2261" i="7" s="1"/>
  <c r="AV2261" i="7"/>
  <c r="BH2261" i="7" s="1"/>
  <c r="BL2261" i="7" s="1"/>
  <c r="AT2261" i="7"/>
  <c r="AN2261" i="7"/>
  <c r="AH2261" i="7"/>
  <c r="T2261" i="7"/>
  <c r="N2261" i="7"/>
  <c r="G2261" i="7"/>
  <c r="F2261" i="7"/>
  <c r="C2261" i="7"/>
  <c r="B2261" i="7"/>
  <c r="C2260" i="7"/>
  <c r="BN2259" i="7"/>
  <c r="BF2259" i="7"/>
  <c r="AX2259" i="7"/>
  <c r="BJ2259" i="7" s="1"/>
  <c r="AV2259" i="7"/>
  <c r="BH2259" i="7" s="1"/>
  <c r="BL2259" i="7" s="1"/>
  <c r="AT2259" i="7"/>
  <c r="AN2259" i="7"/>
  <c r="AH2259" i="7"/>
  <c r="T2259" i="7"/>
  <c r="N2259" i="7"/>
  <c r="G2259" i="7"/>
  <c r="F2259" i="7"/>
  <c r="C2259" i="7"/>
  <c r="B2259" i="7"/>
  <c r="C2258" i="7"/>
  <c r="BN2257" i="7"/>
  <c r="BF2257" i="7"/>
  <c r="AX2257" i="7"/>
  <c r="BJ2257" i="7" s="1"/>
  <c r="AV2257" i="7"/>
  <c r="BH2257" i="7" s="1"/>
  <c r="BL2257" i="7" s="1"/>
  <c r="AT2257" i="7"/>
  <c r="AN2257" i="7"/>
  <c r="AH2257" i="7"/>
  <c r="T2257" i="7"/>
  <c r="N2257" i="7"/>
  <c r="G2257" i="7"/>
  <c r="F2257" i="7"/>
  <c r="C2257" i="7"/>
  <c r="B2257" i="7"/>
  <c r="C2256" i="7"/>
  <c r="BN2255" i="7"/>
  <c r="BF2255" i="7"/>
  <c r="AX2255" i="7"/>
  <c r="BJ2255" i="7" s="1"/>
  <c r="AV2255" i="7"/>
  <c r="BH2255" i="7" s="1"/>
  <c r="BL2255" i="7" s="1"/>
  <c r="AT2255" i="7"/>
  <c r="AN2255" i="7"/>
  <c r="AH2255" i="7"/>
  <c r="T2255" i="7"/>
  <c r="N2255" i="7"/>
  <c r="G2255" i="7"/>
  <c r="F2255" i="7"/>
  <c r="C2255" i="7"/>
  <c r="B2255" i="7"/>
  <c r="C2254" i="7"/>
  <c r="BN2253" i="7"/>
  <c r="BF2253" i="7"/>
  <c r="AX2253" i="7"/>
  <c r="BJ2253" i="7" s="1"/>
  <c r="AV2253" i="7"/>
  <c r="BH2253" i="7" s="1"/>
  <c r="BL2253" i="7" s="1"/>
  <c r="AT2253" i="7"/>
  <c r="AN2253" i="7"/>
  <c r="AH2253" i="7"/>
  <c r="T2253" i="7"/>
  <c r="N2253" i="7"/>
  <c r="G2253" i="7"/>
  <c r="F2253" i="7"/>
  <c r="C2253" i="7"/>
  <c r="B2253" i="7"/>
  <c r="AU2241" i="7"/>
  <c r="AQ2241" i="7"/>
  <c r="AJ2241" i="7"/>
  <c r="AF2241" i="7"/>
  <c r="Y2241" i="7"/>
  <c r="U2241" i="7"/>
  <c r="N2241" i="7"/>
  <c r="J2241" i="7"/>
  <c r="BN2236" i="7"/>
  <c r="BK2239" i="7" s="1"/>
  <c r="BK2241" i="7" s="1"/>
  <c r="BF2236" i="7"/>
  <c r="AX2236" i="7"/>
  <c r="BJ2236" i="7" s="1"/>
  <c r="AV2236" i="7"/>
  <c r="BH2236" i="7" s="1"/>
  <c r="BL2236" i="7" s="1"/>
  <c r="AT2236" i="7"/>
  <c r="AN2236" i="7"/>
  <c r="AH2236" i="7"/>
  <c r="T2236" i="7"/>
  <c r="N2236" i="7"/>
  <c r="BD2234" i="7"/>
  <c r="BB2234" i="7"/>
  <c r="AR2234" i="7"/>
  <c r="AP2234" i="7"/>
  <c r="AT2234" i="7" s="1"/>
  <c r="AL2234" i="7"/>
  <c r="AJ2234" i="7"/>
  <c r="AN2234" i="7" s="1"/>
  <c r="AF2234" i="7"/>
  <c r="AD2234" i="7"/>
  <c r="AV2234" i="7" s="1"/>
  <c r="AB2234" i="7"/>
  <c r="Z2234" i="7"/>
  <c r="R2234" i="7"/>
  <c r="P2234" i="7"/>
  <c r="L2234" i="7"/>
  <c r="J2234" i="7"/>
  <c r="H2234" i="7"/>
  <c r="C2233" i="7"/>
  <c r="BN2232" i="7"/>
  <c r="BF2232" i="7"/>
  <c r="AX2232" i="7"/>
  <c r="BJ2232" i="7" s="1"/>
  <c r="AV2232" i="7"/>
  <c r="BH2232" i="7" s="1"/>
  <c r="BL2232" i="7" s="1"/>
  <c r="AT2232" i="7"/>
  <c r="AN2232" i="7"/>
  <c r="AH2232" i="7"/>
  <c r="T2232" i="7"/>
  <c r="N2232" i="7"/>
  <c r="G2232" i="7"/>
  <c r="F2232" i="7"/>
  <c r="C2232" i="7"/>
  <c r="B2232" i="7"/>
  <c r="C2231" i="7"/>
  <c r="BN2230" i="7"/>
  <c r="BF2230" i="7"/>
  <c r="AX2230" i="7"/>
  <c r="BJ2230" i="7" s="1"/>
  <c r="AV2230" i="7"/>
  <c r="BH2230" i="7" s="1"/>
  <c r="BL2230" i="7" s="1"/>
  <c r="AT2230" i="7"/>
  <c r="AN2230" i="7"/>
  <c r="AH2230" i="7"/>
  <c r="T2230" i="7"/>
  <c r="N2230" i="7"/>
  <c r="G2230" i="7"/>
  <c r="F2230" i="7"/>
  <c r="C2230" i="7"/>
  <c r="B2230" i="7"/>
  <c r="C2229" i="7"/>
  <c r="BN2228" i="7"/>
  <c r="BF2228" i="7"/>
  <c r="AX2228" i="7"/>
  <c r="BJ2228" i="7" s="1"/>
  <c r="AV2228" i="7"/>
  <c r="BH2228" i="7" s="1"/>
  <c r="BL2228" i="7" s="1"/>
  <c r="AT2228" i="7"/>
  <c r="AN2228" i="7"/>
  <c r="AH2228" i="7"/>
  <c r="T2228" i="7"/>
  <c r="N2228" i="7"/>
  <c r="G2228" i="7"/>
  <c r="F2228" i="7"/>
  <c r="C2228" i="7"/>
  <c r="B2228" i="7"/>
  <c r="C2227" i="7"/>
  <c r="BN2226" i="7"/>
  <c r="BF2226" i="7"/>
  <c r="AX2226" i="7"/>
  <c r="BJ2226" i="7" s="1"/>
  <c r="AV2226" i="7"/>
  <c r="BH2226" i="7" s="1"/>
  <c r="BL2226" i="7" s="1"/>
  <c r="AT2226" i="7"/>
  <c r="AN2226" i="7"/>
  <c r="AH2226" i="7"/>
  <c r="T2226" i="7"/>
  <c r="N2226" i="7"/>
  <c r="G2226" i="7"/>
  <c r="F2226" i="7"/>
  <c r="C2226" i="7"/>
  <c r="B2226" i="7"/>
  <c r="C2225" i="7"/>
  <c r="BN2224" i="7"/>
  <c r="BF2224" i="7"/>
  <c r="AX2224" i="7"/>
  <c r="BJ2224" i="7" s="1"/>
  <c r="AV2224" i="7"/>
  <c r="BH2224" i="7" s="1"/>
  <c r="BL2224" i="7" s="1"/>
  <c r="AT2224" i="7"/>
  <c r="AN2224" i="7"/>
  <c r="AH2224" i="7"/>
  <c r="T2224" i="7"/>
  <c r="N2224" i="7"/>
  <c r="G2224" i="7"/>
  <c r="F2224" i="7"/>
  <c r="C2224" i="7"/>
  <c r="B2224" i="7"/>
  <c r="C2223" i="7"/>
  <c r="BN2222" i="7"/>
  <c r="BF2222" i="7"/>
  <c r="AX2222" i="7"/>
  <c r="BJ2222" i="7" s="1"/>
  <c r="AV2222" i="7"/>
  <c r="BH2222" i="7" s="1"/>
  <c r="BL2222" i="7" s="1"/>
  <c r="AT2222" i="7"/>
  <c r="AN2222" i="7"/>
  <c r="AH2222" i="7"/>
  <c r="T2222" i="7"/>
  <c r="N2222" i="7"/>
  <c r="G2222" i="7"/>
  <c r="F2222" i="7"/>
  <c r="C2222" i="7"/>
  <c r="B2222" i="7"/>
  <c r="C2221" i="7"/>
  <c r="BN2220" i="7"/>
  <c r="BF2220" i="7"/>
  <c r="AX2220" i="7"/>
  <c r="BJ2220" i="7" s="1"/>
  <c r="AV2220" i="7"/>
  <c r="BH2220" i="7" s="1"/>
  <c r="BL2220" i="7" s="1"/>
  <c r="AT2220" i="7"/>
  <c r="AN2220" i="7"/>
  <c r="AH2220" i="7"/>
  <c r="T2220" i="7"/>
  <c r="N2220" i="7"/>
  <c r="G2220" i="7"/>
  <c r="F2220" i="7"/>
  <c r="C2220" i="7"/>
  <c r="B2220" i="7"/>
  <c r="C2219" i="7"/>
  <c r="BN2218" i="7"/>
  <c r="BF2218" i="7"/>
  <c r="AX2218" i="7"/>
  <c r="BJ2218" i="7" s="1"/>
  <c r="AV2218" i="7"/>
  <c r="BH2218" i="7" s="1"/>
  <c r="BL2218" i="7" s="1"/>
  <c r="AT2218" i="7"/>
  <c r="AN2218" i="7"/>
  <c r="AH2218" i="7"/>
  <c r="T2218" i="7"/>
  <c r="N2218" i="7"/>
  <c r="G2218" i="7"/>
  <c r="F2218" i="7"/>
  <c r="C2218" i="7"/>
  <c r="B2218" i="7"/>
  <c r="C2217" i="7"/>
  <c r="BN2216" i="7"/>
  <c r="BF2216" i="7"/>
  <c r="AX2216" i="7"/>
  <c r="BJ2216" i="7" s="1"/>
  <c r="AV2216" i="7"/>
  <c r="BH2216" i="7" s="1"/>
  <c r="BL2216" i="7" s="1"/>
  <c r="AT2216" i="7"/>
  <c r="AN2216" i="7"/>
  <c r="AH2216" i="7"/>
  <c r="T2216" i="7"/>
  <c r="N2216" i="7"/>
  <c r="G2216" i="7"/>
  <c r="F2216" i="7"/>
  <c r="C2216" i="7"/>
  <c r="B2216" i="7"/>
  <c r="C2215" i="7"/>
  <c r="BN2214" i="7"/>
  <c r="BF2214" i="7"/>
  <c r="AX2214" i="7"/>
  <c r="BJ2214" i="7" s="1"/>
  <c r="AV2214" i="7"/>
  <c r="BH2214" i="7" s="1"/>
  <c r="BL2214" i="7" s="1"/>
  <c r="AT2214" i="7"/>
  <c r="AN2214" i="7"/>
  <c r="AH2214" i="7"/>
  <c r="T2214" i="7"/>
  <c r="N2214" i="7"/>
  <c r="G2214" i="7"/>
  <c r="F2214" i="7"/>
  <c r="C2214" i="7"/>
  <c r="B2214" i="7"/>
  <c r="C2213" i="7"/>
  <c r="BN2212" i="7"/>
  <c r="BF2212" i="7"/>
  <c r="AX2212" i="7"/>
  <c r="BJ2212" i="7" s="1"/>
  <c r="AV2212" i="7"/>
  <c r="BH2212" i="7" s="1"/>
  <c r="BL2212" i="7" s="1"/>
  <c r="AT2212" i="7"/>
  <c r="AN2212" i="7"/>
  <c r="AH2212" i="7"/>
  <c r="T2212" i="7"/>
  <c r="N2212" i="7"/>
  <c r="G2212" i="7"/>
  <c r="F2212" i="7"/>
  <c r="C2212" i="7"/>
  <c r="B2212" i="7"/>
  <c r="C2211" i="7"/>
  <c r="BN2210" i="7"/>
  <c r="BF2210" i="7"/>
  <c r="AX2210" i="7"/>
  <c r="BJ2210" i="7" s="1"/>
  <c r="AV2210" i="7"/>
  <c r="BH2210" i="7" s="1"/>
  <c r="BL2210" i="7" s="1"/>
  <c r="AT2210" i="7"/>
  <c r="AN2210" i="7"/>
  <c r="AH2210" i="7"/>
  <c r="T2210" i="7"/>
  <c r="N2210" i="7"/>
  <c r="G2210" i="7"/>
  <c r="F2210" i="7"/>
  <c r="C2210" i="7"/>
  <c r="B2210" i="7"/>
  <c r="C2209" i="7"/>
  <c r="BN2208" i="7"/>
  <c r="BF2208" i="7"/>
  <c r="AX2208" i="7"/>
  <c r="BJ2208" i="7" s="1"/>
  <c r="AV2208" i="7"/>
  <c r="BH2208" i="7" s="1"/>
  <c r="BL2208" i="7" s="1"/>
  <c r="AT2208" i="7"/>
  <c r="AN2208" i="7"/>
  <c r="AH2208" i="7"/>
  <c r="T2208" i="7"/>
  <c r="N2208" i="7"/>
  <c r="G2208" i="7"/>
  <c r="F2208" i="7"/>
  <c r="C2208" i="7"/>
  <c r="B2208" i="7"/>
  <c r="C2207" i="7"/>
  <c r="BN2206" i="7"/>
  <c r="BF2206" i="7"/>
  <c r="AX2206" i="7"/>
  <c r="BJ2206" i="7" s="1"/>
  <c r="AV2206" i="7"/>
  <c r="BH2206" i="7" s="1"/>
  <c r="BL2206" i="7" s="1"/>
  <c r="AT2206" i="7"/>
  <c r="AN2206" i="7"/>
  <c r="AH2206" i="7"/>
  <c r="T2206" i="7"/>
  <c r="N2206" i="7"/>
  <c r="G2206" i="7"/>
  <c r="F2206" i="7"/>
  <c r="C2206" i="7"/>
  <c r="B2206" i="7"/>
  <c r="C2205" i="7"/>
  <c r="BN2204" i="7"/>
  <c r="BF2204" i="7"/>
  <c r="AX2204" i="7"/>
  <c r="BJ2204" i="7" s="1"/>
  <c r="AV2204" i="7"/>
  <c r="BH2204" i="7" s="1"/>
  <c r="BL2204" i="7" s="1"/>
  <c r="AT2204" i="7"/>
  <c r="AN2204" i="7"/>
  <c r="AH2204" i="7"/>
  <c r="T2204" i="7"/>
  <c r="N2204" i="7"/>
  <c r="G2204" i="7"/>
  <c r="F2204" i="7"/>
  <c r="C2204" i="7"/>
  <c r="B2204" i="7"/>
  <c r="C2203" i="7"/>
  <c r="BN2202" i="7"/>
  <c r="BF2202" i="7"/>
  <c r="AX2202" i="7"/>
  <c r="BJ2202" i="7" s="1"/>
  <c r="AV2202" i="7"/>
  <c r="BH2202" i="7" s="1"/>
  <c r="BL2202" i="7" s="1"/>
  <c r="AT2202" i="7"/>
  <c r="AN2202" i="7"/>
  <c r="AH2202" i="7"/>
  <c r="T2202" i="7"/>
  <c r="N2202" i="7"/>
  <c r="G2202" i="7"/>
  <c r="F2202" i="7"/>
  <c r="C2202" i="7"/>
  <c r="B2202" i="7"/>
  <c r="C2201" i="7"/>
  <c r="BN2200" i="7"/>
  <c r="BF2200" i="7"/>
  <c r="AX2200" i="7"/>
  <c r="BJ2200" i="7" s="1"/>
  <c r="AV2200" i="7"/>
  <c r="BH2200" i="7" s="1"/>
  <c r="BL2200" i="7" s="1"/>
  <c r="AT2200" i="7"/>
  <c r="AN2200" i="7"/>
  <c r="AH2200" i="7"/>
  <c r="T2200" i="7"/>
  <c r="N2200" i="7"/>
  <c r="G2200" i="7"/>
  <c r="F2200" i="7"/>
  <c r="C2200" i="7"/>
  <c r="B2200" i="7"/>
  <c r="C2199" i="7"/>
  <c r="BN2198" i="7"/>
  <c r="BF2198" i="7"/>
  <c r="AX2198" i="7"/>
  <c r="BJ2198" i="7" s="1"/>
  <c r="AV2198" i="7"/>
  <c r="BH2198" i="7" s="1"/>
  <c r="BL2198" i="7" s="1"/>
  <c r="AT2198" i="7"/>
  <c r="AN2198" i="7"/>
  <c r="AH2198" i="7"/>
  <c r="T2198" i="7"/>
  <c r="N2198" i="7"/>
  <c r="G2198" i="7"/>
  <c r="F2198" i="7"/>
  <c r="C2198" i="7"/>
  <c r="B2198" i="7"/>
  <c r="C2197" i="7"/>
  <c r="BN2196" i="7"/>
  <c r="BF2196" i="7"/>
  <c r="AX2196" i="7"/>
  <c r="BJ2196" i="7" s="1"/>
  <c r="AV2196" i="7"/>
  <c r="BH2196" i="7" s="1"/>
  <c r="BL2196" i="7" s="1"/>
  <c r="AT2196" i="7"/>
  <c r="AN2196" i="7"/>
  <c r="AH2196" i="7"/>
  <c r="T2196" i="7"/>
  <c r="N2196" i="7"/>
  <c r="G2196" i="7"/>
  <c r="F2196" i="7"/>
  <c r="C2196" i="7"/>
  <c r="B2196" i="7"/>
  <c r="C2195" i="7"/>
  <c r="BN2194" i="7"/>
  <c r="BF2194" i="7"/>
  <c r="AX2194" i="7"/>
  <c r="BJ2194" i="7" s="1"/>
  <c r="AV2194" i="7"/>
  <c r="BH2194" i="7" s="1"/>
  <c r="BL2194" i="7" s="1"/>
  <c r="AT2194" i="7"/>
  <c r="AN2194" i="7"/>
  <c r="AH2194" i="7"/>
  <c r="T2194" i="7"/>
  <c r="N2194" i="7"/>
  <c r="G2194" i="7"/>
  <c r="F2194" i="7"/>
  <c r="C2194" i="7"/>
  <c r="B2194" i="7"/>
  <c r="AU2182" i="7"/>
  <c r="AQ2182" i="7"/>
  <c r="AJ2182" i="7"/>
  <c r="AF2182" i="7"/>
  <c r="Y2182" i="7"/>
  <c r="U2182" i="7"/>
  <c r="N2182" i="7"/>
  <c r="J2182" i="7"/>
  <c r="BN2177" i="7"/>
  <c r="BK2180" i="7" s="1"/>
  <c r="BK2182" i="7" s="1"/>
  <c r="BF2177" i="7"/>
  <c r="AX2177" i="7"/>
  <c r="BJ2177" i="7" s="1"/>
  <c r="AV2177" i="7"/>
  <c r="BH2177" i="7" s="1"/>
  <c r="BL2177" i="7" s="1"/>
  <c r="AT2177" i="7"/>
  <c r="AN2177" i="7"/>
  <c r="AH2177" i="7"/>
  <c r="T2177" i="7"/>
  <c r="N2177" i="7"/>
  <c r="BD2175" i="7"/>
  <c r="BB2175" i="7"/>
  <c r="AR2175" i="7"/>
  <c r="AP2175" i="7"/>
  <c r="AT2175" i="7" s="1"/>
  <c r="AL2175" i="7"/>
  <c r="AJ2175" i="7"/>
  <c r="AN2175" i="7" s="1"/>
  <c r="AF2175" i="7"/>
  <c r="AD2175" i="7"/>
  <c r="AV2175" i="7" s="1"/>
  <c r="AB2175" i="7"/>
  <c r="Z2175" i="7"/>
  <c r="R2175" i="7"/>
  <c r="P2175" i="7"/>
  <c r="L2175" i="7"/>
  <c r="J2175" i="7"/>
  <c r="H2175" i="7"/>
  <c r="C2174" i="7"/>
  <c r="BN2173" i="7"/>
  <c r="BF2173" i="7"/>
  <c r="AX2173" i="7"/>
  <c r="BJ2173" i="7" s="1"/>
  <c r="AV2173" i="7"/>
  <c r="BH2173" i="7" s="1"/>
  <c r="BL2173" i="7" s="1"/>
  <c r="AT2173" i="7"/>
  <c r="AN2173" i="7"/>
  <c r="AH2173" i="7"/>
  <c r="T2173" i="7"/>
  <c r="N2173" i="7"/>
  <c r="G2173" i="7"/>
  <c r="F2173" i="7"/>
  <c r="C2173" i="7"/>
  <c r="B2173" i="7"/>
  <c r="C2172" i="7"/>
  <c r="BN2171" i="7"/>
  <c r="BF2171" i="7"/>
  <c r="AX2171" i="7"/>
  <c r="BJ2171" i="7" s="1"/>
  <c r="AV2171" i="7"/>
  <c r="BH2171" i="7" s="1"/>
  <c r="BL2171" i="7" s="1"/>
  <c r="AT2171" i="7"/>
  <c r="AN2171" i="7"/>
  <c r="AH2171" i="7"/>
  <c r="T2171" i="7"/>
  <c r="N2171" i="7"/>
  <c r="G2171" i="7"/>
  <c r="F2171" i="7"/>
  <c r="C2171" i="7"/>
  <c r="B2171" i="7"/>
  <c r="C2170" i="7"/>
  <c r="BN2169" i="7"/>
  <c r="BF2169" i="7"/>
  <c r="AX2169" i="7"/>
  <c r="BJ2169" i="7" s="1"/>
  <c r="AV2169" i="7"/>
  <c r="BH2169" i="7" s="1"/>
  <c r="BL2169" i="7" s="1"/>
  <c r="AT2169" i="7"/>
  <c r="AN2169" i="7"/>
  <c r="AH2169" i="7"/>
  <c r="T2169" i="7"/>
  <c r="N2169" i="7"/>
  <c r="G2169" i="7"/>
  <c r="F2169" i="7"/>
  <c r="C2169" i="7"/>
  <c r="B2169" i="7"/>
  <c r="C2168" i="7"/>
  <c r="BN2167" i="7"/>
  <c r="BF2167" i="7"/>
  <c r="AX2167" i="7"/>
  <c r="BJ2167" i="7" s="1"/>
  <c r="AV2167" i="7"/>
  <c r="BH2167" i="7" s="1"/>
  <c r="BL2167" i="7" s="1"/>
  <c r="AT2167" i="7"/>
  <c r="AN2167" i="7"/>
  <c r="AH2167" i="7"/>
  <c r="T2167" i="7"/>
  <c r="N2167" i="7"/>
  <c r="G2167" i="7"/>
  <c r="F2167" i="7"/>
  <c r="C2167" i="7"/>
  <c r="B2167" i="7"/>
  <c r="C2166" i="7"/>
  <c r="BN2165" i="7"/>
  <c r="BF2165" i="7"/>
  <c r="AX2165" i="7"/>
  <c r="BJ2165" i="7" s="1"/>
  <c r="AV2165" i="7"/>
  <c r="BH2165" i="7" s="1"/>
  <c r="BL2165" i="7" s="1"/>
  <c r="AT2165" i="7"/>
  <c r="AN2165" i="7"/>
  <c r="AH2165" i="7"/>
  <c r="T2165" i="7"/>
  <c r="N2165" i="7"/>
  <c r="G2165" i="7"/>
  <c r="F2165" i="7"/>
  <c r="C2165" i="7"/>
  <c r="B2165" i="7"/>
  <c r="C2164" i="7"/>
  <c r="BN2163" i="7"/>
  <c r="BF2163" i="7"/>
  <c r="AX2163" i="7"/>
  <c r="BJ2163" i="7" s="1"/>
  <c r="AV2163" i="7"/>
  <c r="BH2163" i="7" s="1"/>
  <c r="BL2163" i="7" s="1"/>
  <c r="AT2163" i="7"/>
  <c r="AN2163" i="7"/>
  <c r="AH2163" i="7"/>
  <c r="T2163" i="7"/>
  <c r="N2163" i="7"/>
  <c r="G2163" i="7"/>
  <c r="F2163" i="7"/>
  <c r="C2163" i="7"/>
  <c r="B2163" i="7"/>
  <c r="C2162" i="7"/>
  <c r="BN2161" i="7"/>
  <c r="BF2161" i="7"/>
  <c r="AX2161" i="7"/>
  <c r="BJ2161" i="7" s="1"/>
  <c r="AV2161" i="7"/>
  <c r="BH2161" i="7" s="1"/>
  <c r="BL2161" i="7" s="1"/>
  <c r="AT2161" i="7"/>
  <c r="AN2161" i="7"/>
  <c r="AH2161" i="7"/>
  <c r="T2161" i="7"/>
  <c r="N2161" i="7"/>
  <c r="G2161" i="7"/>
  <c r="F2161" i="7"/>
  <c r="C2161" i="7"/>
  <c r="B2161" i="7"/>
  <c r="C2160" i="7"/>
  <c r="BN2159" i="7"/>
  <c r="BF2159" i="7"/>
  <c r="AX2159" i="7"/>
  <c r="BJ2159" i="7" s="1"/>
  <c r="AV2159" i="7"/>
  <c r="BH2159" i="7" s="1"/>
  <c r="BL2159" i="7" s="1"/>
  <c r="AT2159" i="7"/>
  <c r="AN2159" i="7"/>
  <c r="AH2159" i="7"/>
  <c r="T2159" i="7"/>
  <c r="N2159" i="7"/>
  <c r="G2159" i="7"/>
  <c r="F2159" i="7"/>
  <c r="C2159" i="7"/>
  <c r="B2159" i="7"/>
  <c r="C2158" i="7"/>
  <c r="BN2157" i="7"/>
  <c r="BF2157" i="7"/>
  <c r="AX2157" i="7"/>
  <c r="BJ2157" i="7" s="1"/>
  <c r="AV2157" i="7"/>
  <c r="BH2157" i="7" s="1"/>
  <c r="BL2157" i="7" s="1"/>
  <c r="AT2157" i="7"/>
  <c r="AN2157" i="7"/>
  <c r="AH2157" i="7"/>
  <c r="T2157" i="7"/>
  <c r="N2157" i="7"/>
  <c r="G2157" i="7"/>
  <c r="F2157" i="7"/>
  <c r="C2157" i="7"/>
  <c r="B2157" i="7"/>
  <c r="C2156" i="7"/>
  <c r="BN2155" i="7"/>
  <c r="BF2155" i="7"/>
  <c r="AX2155" i="7"/>
  <c r="BJ2155" i="7" s="1"/>
  <c r="AV2155" i="7"/>
  <c r="BH2155" i="7" s="1"/>
  <c r="BL2155" i="7" s="1"/>
  <c r="AT2155" i="7"/>
  <c r="AN2155" i="7"/>
  <c r="AH2155" i="7"/>
  <c r="T2155" i="7"/>
  <c r="N2155" i="7"/>
  <c r="G2155" i="7"/>
  <c r="F2155" i="7"/>
  <c r="C2155" i="7"/>
  <c r="B2155" i="7"/>
  <c r="C2154" i="7"/>
  <c r="BN2153" i="7"/>
  <c r="BF2153" i="7"/>
  <c r="AX2153" i="7"/>
  <c r="BJ2153" i="7" s="1"/>
  <c r="AV2153" i="7"/>
  <c r="BH2153" i="7" s="1"/>
  <c r="BL2153" i="7" s="1"/>
  <c r="AT2153" i="7"/>
  <c r="AN2153" i="7"/>
  <c r="AH2153" i="7"/>
  <c r="T2153" i="7"/>
  <c r="N2153" i="7"/>
  <c r="G2153" i="7"/>
  <c r="F2153" i="7"/>
  <c r="C2153" i="7"/>
  <c r="B2153" i="7"/>
  <c r="C2152" i="7"/>
  <c r="BN2151" i="7"/>
  <c r="BF2151" i="7"/>
  <c r="AX2151" i="7"/>
  <c r="BJ2151" i="7" s="1"/>
  <c r="AV2151" i="7"/>
  <c r="BH2151" i="7" s="1"/>
  <c r="BL2151" i="7" s="1"/>
  <c r="AT2151" i="7"/>
  <c r="AN2151" i="7"/>
  <c r="AH2151" i="7"/>
  <c r="T2151" i="7"/>
  <c r="N2151" i="7"/>
  <c r="G2151" i="7"/>
  <c r="F2151" i="7"/>
  <c r="C2151" i="7"/>
  <c r="B2151" i="7"/>
  <c r="C2150" i="7"/>
  <c r="BN2149" i="7"/>
  <c r="BF2149" i="7"/>
  <c r="AX2149" i="7"/>
  <c r="BJ2149" i="7" s="1"/>
  <c r="AV2149" i="7"/>
  <c r="BH2149" i="7" s="1"/>
  <c r="BL2149" i="7" s="1"/>
  <c r="AT2149" i="7"/>
  <c r="AN2149" i="7"/>
  <c r="AH2149" i="7"/>
  <c r="T2149" i="7"/>
  <c r="N2149" i="7"/>
  <c r="G2149" i="7"/>
  <c r="F2149" i="7"/>
  <c r="C2149" i="7"/>
  <c r="B2149" i="7"/>
  <c r="C2148" i="7"/>
  <c r="BN2147" i="7"/>
  <c r="BF2147" i="7"/>
  <c r="AX2147" i="7"/>
  <c r="BJ2147" i="7" s="1"/>
  <c r="AV2147" i="7"/>
  <c r="BH2147" i="7" s="1"/>
  <c r="BL2147" i="7" s="1"/>
  <c r="AT2147" i="7"/>
  <c r="AN2147" i="7"/>
  <c r="AH2147" i="7"/>
  <c r="T2147" i="7"/>
  <c r="N2147" i="7"/>
  <c r="G2147" i="7"/>
  <c r="F2147" i="7"/>
  <c r="C2147" i="7"/>
  <c r="B2147" i="7"/>
  <c r="C2146" i="7"/>
  <c r="BN2145" i="7"/>
  <c r="BF2145" i="7"/>
  <c r="AX2145" i="7"/>
  <c r="BJ2145" i="7" s="1"/>
  <c r="AV2145" i="7"/>
  <c r="BH2145" i="7" s="1"/>
  <c r="BL2145" i="7" s="1"/>
  <c r="AT2145" i="7"/>
  <c r="AN2145" i="7"/>
  <c r="AH2145" i="7"/>
  <c r="T2145" i="7"/>
  <c r="N2145" i="7"/>
  <c r="G2145" i="7"/>
  <c r="F2145" i="7"/>
  <c r="C2145" i="7"/>
  <c r="B2145" i="7"/>
  <c r="C2144" i="7"/>
  <c r="BN2143" i="7"/>
  <c r="BF2143" i="7"/>
  <c r="AX2143" i="7"/>
  <c r="BJ2143" i="7" s="1"/>
  <c r="AV2143" i="7"/>
  <c r="BH2143" i="7" s="1"/>
  <c r="BL2143" i="7" s="1"/>
  <c r="AT2143" i="7"/>
  <c r="AN2143" i="7"/>
  <c r="AH2143" i="7"/>
  <c r="T2143" i="7"/>
  <c r="N2143" i="7"/>
  <c r="G2143" i="7"/>
  <c r="F2143" i="7"/>
  <c r="C2143" i="7"/>
  <c r="B2143" i="7"/>
  <c r="C2142" i="7"/>
  <c r="BN2141" i="7"/>
  <c r="BF2141" i="7"/>
  <c r="AX2141" i="7"/>
  <c r="BJ2141" i="7" s="1"/>
  <c r="AV2141" i="7"/>
  <c r="BH2141" i="7" s="1"/>
  <c r="BL2141" i="7" s="1"/>
  <c r="AT2141" i="7"/>
  <c r="AN2141" i="7"/>
  <c r="AH2141" i="7"/>
  <c r="T2141" i="7"/>
  <c r="N2141" i="7"/>
  <c r="G2141" i="7"/>
  <c r="F2141" i="7"/>
  <c r="C2141" i="7"/>
  <c r="B2141" i="7"/>
  <c r="C2140" i="7"/>
  <c r="BN2139" i="7"/>
  <c r="BF2139" i="7"/>
  <c r="AX2139" i="7"/>
  <c r="BJ2139" i="7" s="1"/>
  <c r="AV2139" i="7"/>
  <c r="BH2139" i="7" s="1"/>
  <c r="BL2139" i="7" s="1"/>
  <c r="AT2139" i="7"/>
  <c r="AN2139" i="7"/>
  <c r="AH2139" i="7"/>
  <c r="T2139" i="7"/>
  <c r="N2139" i="7"/>
  <c r="G2139" i="7"/>
  <c r="F2139" i="7"/>
  <c r="C2139" i="7"/>
  <c r="B2139" i="7"/>
  <c r="C2138" i="7"/>
  <c r="BN2137" i="7"/>
  <c r="BF2137" i="7"/>
  <c r="AX2137" i="7"/>
  <c r="BJ2137" i="7" s="1"/>
  <c r="AV2137" i="7"/>
  <c r="BH2137" i="7" s="1"/>
  <c r="BL2137" i="7" s="1"/>
  <c r="AT2137" i="7"/>
  <c r="AN2137" i="7"/>
  <c r="AH2137" i="7"/>
  <c r="T2137" i="7"/>
  <c r="N2137" i="7"/>
  <c r="G2137" i="7"/>
  <c r="F2137" i="7"/>
  <c r="C2137" i="7"/>
  <c r="B2137" i="7"/>
  <c r="C2136" i="7"/>
  <c r="BN2135" i="7"/>
  <c r="BF2135" i="7"/>
  <c r="AX2135" i="7"/>
  <c r="BJ2135" i="7" s="1"/>
  <c r="AV2135" i="7"/>
  <c r="BH2135" i="7" s="1"/>
  <c r="BL2135" i="7" s="1"/>
  <c r="AT2135" i="7"/>
  <c r="AN2135" i="7"/>
  <c r="AH2135" i="7"/>
  <c r="T2135" i="7"/>
  <c r="N2135" i="7"/>
  <c r="G2135" i="7"/>
  <c r="F2135" i="7"/>
  <c r="C2135" i="7"/>
  <c r="B2135" i="7"/>
  <c r="AU2123" i="7"/>
  <c r="AQ2123" i="7"/>
  <c r="AJ2123" i="7"/>
  <c r="AF2123" i="7"/>
  <c r="Y2123" i="7"/>
  <c r="U2123" i="7"/>
  <c r="N2123" i="7"/>
  <c r="J2123" i="7"/>
  <c r="BN2118" i="7"/>
  <c r="BK2121" i="7" s="1"/>
  <c r="BK2123" i="7" s="1"/>
  <c r="BF2118" i="7"/>
  <c r="AX2118" i="7"/>
  <c r="BJ2118" i="7" s="1"/>
  <c r="AV2118" i="7"/>
  <c r="BH2118" i="7" s="1"/>
  <c r="BL2118" i="7" s="1"/>
  <c r="AT2118" i="7"/>
  <c r="AN2118" i="7"/>
  <c r="AH2118" i="7"/>
  <c r="T2118" i="7"/>
  <c r="N2118" i="7"/>
  <c r="BD2116" i="7"/>
  <c r="BB2116" i="7"/>
  <c r="AR2116" i="7"/>
  <c r="AP2116" i="7"/>
  <c r="AT2116" i="7" s="1"/>
  <c r="AL2116" i="7"/>
  <c r="AJ2116" i="7"/>
  <c r="AN2116" i="7" s="1"/>
  <c r="AF2116" i="7"/>
  <c r="AD2116" i="7"/>
  <c r="AV2116" i="7" s="1"/>
  <c r="AB2116" i="7"/>
  <c r="Z2116" i="7"/>
  <c r="R2116" i="7"/>
  <c r="P2116" i="7"/>
  <c r="L2116" i="7"/>
  <c r="J2116" i="7"/>
  <c r="H2116" i="7"/>
  <c r="C2115" i="7"/>
  <c r="BN2114" i="7"/>
  <c r="BF2114" i="7"/>
  <c r="AX2114" i="7"/>
  <c r="BJ2114" i="7" s="1"/>
  <c r="AV2114" i="7"/>
  <c r="BH2114" i="7" s="1"/>
  <c r="BL2114" i="7" s="1"/>
  <c r="AT2114" i="7"/>
  <c r="AN2114" i="7"/>
  <c r="AH2114" i="7"/>
  <c r="T2114" i="7"/>
  <c r="N2114" i="7"/>
  <c r="G2114" i="7"/>
  <c r="F2114" i="7"/>
  <c r="C2114" i="7"/>
  <c r="B2114" i="7"/>
  <c r="C2113" i="7"/>
  <c r="BN2112" i="7"/>
  <c r="BF2112" i="7"/>
  <c r="AX2112" i="7"/>
  <c r="BJ2112" i="7" s="1"/>
  <c r="AV2112" i="7"/>
  <c r="BH2112" i="7" s="1"/>
  <c r="BL2112" i="7" s="1"/>
  <c r="AT2112" i="7"/>
  <c r="AN2112" i="7"/>
  <c r="AH2112" i="7"/>
  <c r="T2112" i="7"/>
  <c r="N2112" i="7"/>
  <c r="G2112" i="7"/>
  <c r="F2112" i="7"/>
  <c r="C2112" i="7"/>
  <c r="B2112" i="7"/>
  <c r="C2111" i="7"/>
  <c r="BN2110" i="7"/>
  <c r="BF2110" i="7"/>
  <c r="AX2110" i="7"/>
  <c r="BJ2110" i="7" s="1"/>
  <c r="AV2110" i="7"/>
  <c r="BH2110" i="7" s="1"/>
  <c r="BL2110" i="7" s="1"/>
  <c r="AT2110" i="7"/>
  <c r="AN2110" i="7"/>
  <c r="AH2110" i="7"/>
  <c r="T2110" i="7"/>
  <c r="N2110" i="7"/>
  <c r="G2110" i="7"/>
  <c r="F2110" i="7"/>
  <c r="C2110" i="7"/>
  <c r="B2110" i="7"/>
  <c r="C2109" i="7"/>
  <c r="BN2108" i="7"/>
  <c r="BF2108" i="7"/>
  <c r="AX2108" i="7"/>
  <c r="BJ2108" i="7" s="1"/>
  <c r="AV2108" i="7"/>
  <c r="BH2108" i="7" s="1"/>
  <c r="BL2108" i="7" s="1"/>
  <c r="AT2108" i="7"/>
  <c r="AN2108" i="7"/>
  <c r="AH2108" i="7"/>
  <c r="T2108" i="7"/>
  <c r="N2108" i="7"/>
  <c r="G2108" i="7"/>
  <c r="F2108" i="7"/>
  <c r="C2108" i="7"/>
  <c r="B2108" i="7"/>
  <c r="C2107" i="7"/>
  <c r="BN2106" i="7"/>
  <c r="BF2106" i="7"/>
  <c r="AX2106" i="7"/>
  <c r="BJ2106" i="7" s="1"/>
  <c r="AV2106" i="7"/>
  <c r="BH2106" i="7" s="1"/>
  <c r="BL2106" i="7" s="1"/>
  <c r="AT2106" i="7"/>
  <c r="AN2106" i="7"/>
  <c r="AH2106" i="7"/>
  <c r="T2106" i="7"/>
  <c r="N2106" i="7"/>
  <c r="G2106" i="7"/>
  <c r="F2106" i="7"/>
  <c r="C2106" i="7"/>
  <c r="B2106" i="7"/>
  <c r="C2105" i="7"/>
  <c r="BN2104" i="7"/>
  <c r="BF2104" i="7"/>
  <c r="AX2104" i="7"/>
  <c r="BJ2104" i="7" s="1"/>
  <c r="AV2104" i="7"/>
  <c r="BH2104" i="7" s="1"/>
  <c r="BL2104" i="7" s="1"/>
  <c r="AT2104" i="7"/>
  <c r="AN2104" i="7"/>
  <c r="AH2104" i="7"/>
  <c r="T2104" i="7"/>
  <c r="N2104" i="7"/>
  <c r="G2104" i="7"/>
  <c r="F2104" i="7"/>
  <c r="C2104" i="7"/>
  <c r="B2104" i="7"/>
  <c r="C2103" i="7"/>
  <c r="BN2102" i="7"/>
  <c r="BF2102" i="7"/>
  <c r="AX2102" i="7"/>
  <c r="BJ2102" i="7" s="1"/>
  <c r="AV2102" i="7"/>
  <c r="BH2102" i="7" s="1"/>
  <c r="BL2102" i="7" s="1"/>
  <c r="AT2102" i="7"/>
  <c r="AN2102" i="7"/>
  <c r="AH2102" i="7"/>
  <c r="T2102" i="7"/>
  <c r="N2102" i="7"/>
  <c r="G2102" i="7"/>
  <c r="F2102" i="7"/>
  <c r="C2102" i="7"/>
  <c r="B2102" i="7"/>
  <c r="C2101" i="7"/>
  <c r="BN2100" i="7"/>
  <c r="BF2100" i="7"/>
  <c r="AX2100" i="7"/>
  <c r="BJ2100" i="7" s="1"/>
  <c r="AV2100" i="7"/>
  <c r="BH2100" i="7" s="1"/>
  <c r="BL2100" i="7" s="1"/>
  <c r="AT2100" i="7"/>
  <c r="AN2100" i="7"/>
  <c r="AH2100" i="7"/>
  <c r="T2100" i="7"/>
  <c r="N2100" i="7"/>
  <c r="G2100" i="7"/>
  <c r="F2100" i="7"/>
  <c r="C2100" i="7"/>
  <c r="B2100" i="7"/>
  <c r="C2099" i="7"/>
  <c r="BN2098" i="7"/>
  <c r="BF2098" i="7"/>
  <c r="AX2098" i="7"/>
  <c r="BJ2098" i="7" s="1"/>
  <c r="AV2098" i="7"/>
  <c r="BH2098" i="7" s="1"/>
  <c r="BL2098" i="7" s="1"/>
  <c r="AT2098" i="7"/>
  <c r="AN2098" i="7"/>
  <c r="AH2098" i="7"/>
  <c r="T2098" i="7"/>
  <c r="N2098" i="7"/>
  <c r="G2098" i="7"/>
  <c r="F2098" i="7"/>
  <c r="C2098" i="7"/>
  <c r="B2098" i="7"/>
  <c r="C2097" i="7"/>
  <c r="BN2096" i="7"/>
  <c r="BF2096" i="7"/>
  <c r="AX2096" i="7"/>
  <c r="BJ2096" i="7" s="1"/>
  <c r="AV2096" i="7"/>
  <c r="BH2096" i="7" s="1"/>
  <c r="BL2096" i="7" s="1"/>
  <c r="AT2096" i="7"/>
  <c r="AN2096" i="7"/>
  <c r="AH2096" i="7"/>
  <c r="T2096" i="7"/>
  <c r="N2096" i="7"/>
  <c r="G2096" i="7"/>
  <c r="F2096" i="7"/>
  <c r="C2096" i="7"/>
  <c r="B2096" i="7"/>
  <c r="C2095" i="7"/>
  <c r="BN2094" i="7"/>
  <c r="BF2094" i="7"/>
  <c r="AX2094" i="7"/>
  <c r="BJ2094" i="7" s="1"/>
  <c r="AV2094" i="7"/>
  <c r="BH2094" i="7" s="1"/>
  <c r="BL2094" i="7" s="1"/>
  <c r="AT2094" i="7"/>
  <c r="AN2094" i="7"/>
  <c r="AH2094" i="7"/>
  <c r="T2094" i="7"/>
  <c r="N2094" i="7"/>
  <c r="G2094" i="7"/>
  <c r="F2094" i="7"/>
  <c r="C2094" i="7"/>
  <c r="B2094" i="7"/>
  <c r="C2093" i="7"/>
  <c r="BN2092" i="7"/>
  <c r="BF2092" i="7"/>
  <c r="AX2092" i="7"/>
  <c r="BJ2092" i="7" s="1"/>
  <c r="AV2092" i="7"/>
  <c r="BH2092" i="7" s="1"/>
  <c r="BL2092" i="7" s="1"/>
  <c r="AT2092" i="7"/>
  <c r="AN2092" i="7"/>
  <c r="AH2092" i="7"/>
  <c r="T2092" i="7"/>
  <c r="N2092" i="7"/>
  <c r="G2092" i="7"/>
  <c r="F2092" i="7"/>
  <c r="C2092" i="7"/>
  <c r="B2092" i="7"/>
  <c r="C2091" i="7"/>
  <c r="BN2090" i="7"/>
  <c r="BF2090" i="7"/>
  <c r="AX2090" i="7"/>
  <c r="BJ2090" i="7" s="1"/>
  <c r="AV2090" i="7"/>
  <c r="BH2090" i="7" s="1"/>
  <c r="BL2090" i="7" s="1"/>
  <c r="AT2090" i="7"/>
  <c r="AN2090" i="7"/>
  <c r="AH2090" i="7"/>
  <c r="T2090" i="7"/>
  <c r="N2090" i="7"/>
  <c r="G2090" i="7"/>
  <c r="F2090" i="7"/>
  <c r="C2090" i="7"/>
  <c r="B2090" i="7"/>
  <c r="C2089" i="7"/>
  <c r="BN2088" i="7"/>
  <c r="BF2088" i="7"/>
  <c r="AX2088" i="7"/>
  <c r="BJ2088" i="7" s="1"/>
  <c r="AV2088" i="7"/>
  <c r="BH2088" i="7" s="1"/>
  <c r="BL2088" i="7" s="1"/>
  <c r="AT2088" i="7"/>
  <c r="AN2088" i="7"/>
  <c r="AH2088" i="7"/>
  <c r="T2088" i="7"/>
  <c r="N2088" i="7"/>
  <c r="G2088" i="7"/>
  <c r="F2088" i="7"/>
  <c r="C2088" i="7"/>
  <c r="B2088" i="7"/>
  <c r="C2087" i="7"/>
  <c r="BN2086" i="7"/>
  <c r="BF2086" i="7"/>
  <c r="AX2086" i="7"/>
  <c r="BJ2086" i="7" s="1"/>
  <c r="AV2086" i="7"/>
  <c r="BH2086" i="7" s="1"/>
  <c r="BL2086" i="7" s="1"/>
  <c r="AT2086" i="7"/>
  <c r="AN2086" i="7"/>
  <c r="AH2086" i="7"/>
  <c r="T2086" i="7"/>
  <c r="N2086" i="7"/>
  <c r="G2086" i="7"/>
  <c r="F2086" i="7"/>
  <c r="C2086" i="7"/>
  <c r="B2086" i="7"/>
  <c r="C2085" i="7"/>
  <c r="BN2084" i="7"/>
  <c r="BF2084" i="7"/>
  <c r="AX2084" i="7"/>
  <c r="BJ2084" i="7" s="1"/>
  <c r="AV2084" i="7"/>
  <c r="BH2084" i="7" s="1"/>
  <c r="BL2084" i="7" s="1"/>
  <c r="AT2084" i="7"/>
  <c r="AN2084" i="7"/>
  <c r="AH2084" i="7"/>
  <c r="T2084" i="7"/>
  <c r="N2084" i="7"/>
  <c r="G2084" i="7"/>
  <c r="F2084" i="7"/>
  <c r="C2084" i="7"/>
  <c r="B2084" i="7"/>
  <c r="C2083" i="7"/>
  <c r="BN2082" i="7"/>
  <c r="BF2082" i="7"/>
  <c r="AX2082" i="7"/>
  <c r="BJ2082" i="7" s="1"/>
  <c r="AV2082" i="7"/>
  <c r="BH2082" i="7" s="1"/>
  <c r="BL2082" i="7" s="1"/>
  <c r="AT2082" i="7"/>
  <c r="AN2082" i="7"/>
  <c r="AH2082" i="7"/>
  <c r="T2082" i="7"/>
  <c r="N2082" i="7"/>
  <c r="G2082" i="7"/>
  <c r="F2082" i="7"/>
  <c r="C2082" i="7"/>
  <c r="B2082" i="7"/>
  <c r="C2081" i="7"/>
  <c r="BN2080" i="7"/>
  <c r="BF2080" i="7"/>
  <c r="AX2080" i="7"/>
  <c r="BJ2080" i="7" s="1"/>
  <c r="AV2080" i="7"/>
  <c r="BH2080" i="7" s="1"/>
  <c r="BL2080" i="7" s="1"/>
  <c r="AT2080" i="7"/>
  <c r="AN2080" i="7"/>
  <c r="AH2080" i="7"/>
  <c r="T2080" i="7"/>
  <c r="N2080" i="7"/>
  <c r="G2080" i="7"/>
  <c r="F2080" i="7"/>
  <c r="C2080" i="7"/>
  <c r="B2080" i="7"/>
  <c r="C2079" i="7"/>
  <c r="BN2078" i="7"/>
  <c r="BF2078" i="7"/>
  <c r="AX2078" i="7"/>
  <c r="BJ2078" i="7" s="1"/>
  <c r="AV2078" i="7"/>
  <c r="BH2078" i="7" s="1"/>
  <c r="BL2078" i="7" s="1"/>
  <c r="AT2078" i="7"/>
  <c r="AN2078" i="7"/>
  <c r="AH2078" i="7"/>
  <c r="T2078" i="7"/>
  <c r="N2078" i="7"/>
  <c r="G2078" i="7"/>
  <c r="F2078" i="7"/>
  <c r="C2078" i="7"/>
  <c r="B2078" i="7"/>
  <c r="C2077" i="7"/>
  <c r="BN2076" i="7"/>
  <c r="BF2076" i="7"/>
  <c r="AX2076" i="7"/>
  <c r="BJ2076" i="7" s="1"/>
  <c r="AV2076" i="7"/>
  <c r="BH2076" i="7" s="1"/>
  <c r="BL2076" i="7" s="1"/>
  <c r="AT2076" i="7"/>
  <c r="AN2076" i="7"/>
  <c r="AH2076" i="7"/>
  <c r="T2076" i="7"/>
  <c r="N2076" i="7"/>
  <c r="G2076" i="7"/>
  <c r="F2076" i="7"/>
  <c r="C2076" i="7"/>
  <c r="B2076" i="7"/>
  <c r="AU2064" i="7"/>
  <c r="AQ2064" i="7"/>
  <c r="AJ2064" i="7"/>
  <c r="AF2064" i="7"/>
  <c r="Y2064" i="7"/>
  <c r="U2064" i="7"/>
  <c r="N2064" i="7"/>
  <c r="J2064" i="7"/>
  <c r="BN2059" i="7"/>
  <c r="BK2062" i="7" s="1"/>
  <c r="BK2064" i="7" s="1"/>
  <c r="BF2059" i="7"/>
  <c r="AX2059" i="7"/>
  <c r="BJ2059" i="7" s="1"/>
  <c r="AV2059" i="7"/>
  <c r="BH2059" i="7" s="1"/>
  <c r="BL2059" i="7" s="1"/>
  <c r="AT2059" i="7"/>
  <c r="AN2059" i="7"/>
  <c r="AH2059" i="7"/>
  <c r="T2059" i="7"/>
  <c r="N2059" i="7"/>
  <c r="BD2057" i="7"/>
  <c r="BB2057" i="7"/>
  <c r="AR2057" i="7"/>
  <c r="AP2057" i="7"/>
  <c r="AT2057" i="7" s="1"/>
  <c r="AL2057" i="7"/>
  <c r="AJ2057" i="7"/>
  <c r="AF2057" i="7"/>
  <c r="AD2057" i="7"/>
  <c r="AH2057" i="7" s="1"/>
  <c r="AB2057" i="7"/>
  <c r="Z2057" i="7"/>
  <c r="R2057" i="7"/>
  <c r="P2057" i="7"/>
  <c r="L2057" i="7"/>
  <c r="J2057" i="7"/>
  <c r="H2057" i="7"/>
  <c r="C2056" i="7"/>
  <c r="BN2055" i="7"/>
  <c r="BF2055" i="7"/>
  <c r="AX2055" i="7"/>
  <c r="BJ2055" i="7" s="1"/>
  <c r="AV2055" i="7"/>
  <c r="BH2055" i="7" s="1"/>
  <c r="BL2055" i="7" s="1"/>
  <c r="AT2055" i="7"/>
  <c r="AN2055" i="7"/>
  <c r="AH2055" i="7"/>
  <c r="T2055" i="7"/>
  <c r="N2055" i="7"/>
  <c r="G2055" i="7"/>
  <c r="F2055" i="7"/>
  <c r="C2055" i="7"/>
  <c r="B2055" i="7"/>
  <c r="C2054" i="7"/>
  <c r="BN2053" i="7"/>
  <c r="BF2053" i="7"/>
  <c r="AX2053" i="7"/>
  <c r="BJ2053" i="7" s="1"/>
  <c r="AV2053" i="7"/>
  <c r="BH2053" i="7" s="1"/>
  <c r="BL2053" i="7" s="1"/>
  <c r="AT2053" i="7"/>
  <c r="AN2053" i="7"/>
  <c r="AH2053" i="7"/>
  <c r="T2053" i="7"/>
  <c r="N2053" i="7"/>
  <c r="G2053" i="7"/>
  <c r="F2053" i="7"/>
  <c r="C2053" i="7"/>
  <c r="B2053" i="7"/>
  <c r="C2052" i="7"/>
  <c r="BN2051" i="7"/>
  <c r="BF2051" i="7"/>
  <c r="AX2051" i="7"/>
  <c r="BJ2051" i="7" s="1"/>
  <c r="AV2051" i="7"/>
  <c r="BH2051" i="7" s="1"/>
  <c r="BL2051" i="7" s="1"/>
  <c r="AT2051" i="7"/>
  <c r="AN2051" i="7"/>
  <c r="AH2051" i="7"/>
  <c r="T2051" i="7"/>
  <c r="N2051" i="7"/>
  <c r="G2051" i="7"/>
  <c r="F2051" i="7"/>
  <c r="C2051" i="7"/>
  <c r="B2051" i="7"/>
  <c r="C2050" i="7"/>
  <c r="BN2049" i="7"/>
  <c r="BF2049" i="7"/>
  <c r="AX2049" i="7"/>
  <c r="BJ2049" i="7" s="1"/>
  <c r="AV2049" i="7"/>
  <c r="BH2049" i="7" s="1"/>
  <c r="BL2049" i="7" s="1"/>
  <c r="AT2049" i="7"/>
  <c r="AN2049" i="7"/>
  <c r="AH2049" i="7"/>
  <c r="T2049" i="7"/>
  <c r="N2049" i="7"/>
  <c r="G2049" i="7"/>
  <c r="F2049" i="7"/>
  <c r="C2049" i="7"/>
  <c r="B2049" i="7"/>
  <c r="C2048" i="7"/>
  <c r="BN2047" i="7"/>
  <c r="BF2047" i="7"/>
  <c r="AX2047" i="7"/>
  <c r="BJ2047" i="7" s="1"/>
  <c r="AV2047" i="7"/>
  <c r="BH2047" i="7" s="1"/>
  <c r="BL2047" i="7" s="1"/>
  <c r="AT2047" i="7"/>
  <c r="AN2047" i="7"/>
  <c r="AH2047" i="7"/>
  <c r="T2047" i="7"/>
  <c r="N2047" i="7"/>
  <c r="G2047" i="7"/>
  <c r="F2047" i="7"/>
  <c r="C2047" i="7"/>
  <c r="B2047" i="7"/>
  <c r="C2046" i="7"/>
  <c r="BN2045" i="7"/>
  <c r="BF2045" i="7"/>
  <c r="AX2045" i="7"/>
  <c r="BJ2045" i="7" s="1"/>
  <c r="AV2045" i="7"/>
  <c r="BH2045" i="7" s="1"/>
  <c r="BL2045" i="7" s="1"/>
  <c r="AT2045" i="7"/>
  <c r="AN2045" i="7"/>
  <c r="AH2045" i="7"/>
  <c r="T2045" i="7"/>
  <c r="N2045" i="7"/>
  <c r="G2045" i="7"/>
  <c r="F2045" i="7"/>
  <c r="C2045" i="7"/>
  <c r="B2045" i="7"/>
  <c r="C2044" i="7"/>
  <c r="BN2043" i="7"/>
  <c r="BF2043" i="7"/>
  <c r="AX2043" i="7"/>
  <c r="BJ2043" i="7" s="1"/>
  <c r="AV2043" i="7"/>
  <c r="BH2043" i="7" s="1"/>
  <c r="BL2043" i="7" s="1"/>
  <c r="AT2043" i="7"/>
  <c r="AN2043" i="7"/>
  <c r="AH2043" i="7"/>
  <c r="T2043" i="7"/>
  <c r="N2043" i="7"/>
  <c r="G2043" i="7"/>
  <c r="F2043" i="7"/>
  <c r="C2043" i="7"/>
  <c r="B2043" i="7"/>
  <c r="C2042" i="7"/>
  <c r="BN2041" i="7"/>
  <c r="BF2041" i="7"/>
  <c r="AX2041" i="7"/>
  <c r="BJ2041" i="7" s="1"/>
  <c r="AV2041" i="7"/>
  <c r="BH2041" i="7" s="1"/>
  <c r="BL2041" i="7" s="1"/>
  <c r="AT2041" i="7"/>
  <c r="AN2041" i="7"/>
  <c r="AH2041" i="7"/>
  <c r="T2041" i="7"/>
  <c r="N2041" i="7"/>
  <c r="G2041" i="7"/>
  <c r="F2041" i="7"/>
  <c r="C2041" i="7"/>
  <c r="B2041" i="7"/>
  <c r="C2040" i="7"/>
  <c r="BN2039" i="7"/>
  <c r="BF2039" i="7"/>
  <c r="AX2039" i="7"/>
  <c r="BJ2039" i="7" s="1"/>
  <c r="AV2039" i="7"/>
  <c r="BH2039" i="7" s="1"/>
  <c r="BL2039" i="7" s="1"/>
  <c r="AT2039" i="7"/>
  <c r="AN2039" i="7"/>
  <c r="AH2039" i="7"/>
  <c r="T2039" i="7"/>
  <c r="N2039" i="7"/>
  <c r="G2039" i="7"/>
  <c r="F2039" i="7"/>
  <c r="C2039" i="7"/>
  <c r="B2039" i="7"/>
  <c r="C2038" i="7"/>
  <c r="BN2037" i="7"/>
  <c r="BF2037" i="7"/>
  <c r="AX2037" i="7"/>
  <c r="BJ2037" i="7" s="1"/>
  <c r="AV2037" i="7"/>
  <c r="BH2037" i="7" s="1"/>
  <c r="BL2037" i="7" s="1"/>
  <c r="AT2037" i="7"/>
  <c r="AN2037" i="7"/>
  <c r="AH2037" i="7"/>
  <c r="T2037" i="7"/>
  <c r="N2037" i="7"/>
  <c r="G2037" i="7"/>
  <c r="F2037" i="7"/>
  <c r="C2037" i="7"/>
  <c r="B2037" i="7"/>
  <c r="C2036" i="7"/>
  <c r="BN2035" i="7"/>
  <c r="BF2035" i="7"/>
  <c r="AX2035" i="7"/>
  <c r="BJ2035" i="7" s="1"/>
  <c r="AV2035" i="7"/>
  <c r="BH2035" i="7" s="1"/>
  <c r="BL2035" i="7" s="1"/>
  <c r="AT2035" i="7"/>
  <c r="AN2035" i="7"/>
  <c r="AH2035" i="7"/>
  <c r="T2035" i="7"/>
  <c r="N2035" i="7"/>
  <c r="G2035" i="7"/>
  <c r="F2035" i="7"/>
  <c r="C2035" i="7"/>
  <c r="B2035" i="7"/>
  <c r="C2034" i="7"/>
  <c r="BN2033" i="7"/>
  <c r="BF2033" i="7"/>
  <c r="AX2033" i="7"/>
  <c r="BJ2033" i="7" s="1"/>
  <c r="AV2033" i="7"/>
  <c r="BH2033" i="7" s="1"/>
  <c r="BL2033" i="7" s="1"/>
  <c r="AT2033" i="7"/>
  <c r="AN2033" i="7"/>
  <c r="AH2033" i="7"/>
  <c r="T2033" i="7"/>
  <c r="N2033" i="7"/>
  <c r="G2033" i="7"/>
  <c r="F2033" i="7"/>
  <c r="C2033" i="7"/>
  <c r="B2033" i="7"/>
  <c r="C2032" i="7"/>
  <c r="BN2031" i="7"/>
  <c r="BF2031" i="7"/>
  <c r="AX2031" i="7"/>
  <c r="BJ2031" i="7" s="1"/>
  <c r="AV2031" i="7"/>
  <c r="BH2031" i="7" s="1"/>
  <c r="BL2031" i="7" s="1"/>
  <c r="AT2031" i="7"/>
  <c r="AN2031" i="7"/>
  <c r="AH2031" i="7"/>
  <c r="T2031" i="7"/>
  <c r="N2031" i="7"/>
  <c r="G2031" i="7"/>
  <c r="F2031" i="7"/>
  <c r="C2031" i="7"/>
  <c r="B2031" i="7"/>
  <c r="C2030" i="7"/>
  <c r="BN2029" i="7"/>
  <c r="BF2029" i="7"/>
  <c r="AX2029" i="7"/>
  <c r="BJ2029" i="7" s="1"/>
  <c r="AV2029" i="7"/>
  <c r="BH2029" i="7" s="1"/>
  <c r="BL2029" i="7" s="1"/>
  <c r="AT2029" i="7"/>
  <c r="AN2029" i="7"/>
  <c r="AH2029" i="7"/>
  <c r="T2029" i="7"/>
  <c r="N2029" i="7"/>
  <c r="G2029" i="7"/>
  <c r="F2029" i="7"/>
  <c r="C2029" i="7"/>
  <c r="B2029" i="7"/>
  <c r="C2028" i="7"/>
  <c r="BN2027" i="7"/>
  <c r="BF2027" i="7"/>
  <c r="AX2027" i="7"/>
  <c r="BJ2027" i="7" s="1"/>
  <c r="AV2027" i="7"/>
  <c r="BH2027" i="7" s="1"/>
  <c r="BL2027" i="7" s="1"/>
  <c r="AT2027" i="7"/>
  <c r="AN2027" i="7"/>
  <c r="AH2027" i="7"/>
  <c r="T2027" i="7"/>
  <c r="N2027" i="7"/>
  <c r="G2027" i="7"/>
  <c r="F2027" i="7"/>
  <c r="C2027" i="7"/>
  <c r="B2027" i="7"/>
  <c r="C2026" i="7"/>
  <c r="BN2025" i="7"/>
  <c r="BF2025" i="7"/>
  <c r="AX2025" i="7"/>
  <c r="BJ2025" i="7" s="1"/>
  <c r="AV2025" i="7"/>
  <c r="BH2025" i="7" s="1"/>
  <c r="BL2025" i="7" s="1"/>
  <c r="AT2025" i="7"/>
  <c r="AN2025" i="7"/>
  <c r="AH2025" i="7"/>
  <c r="T2025" i="7"/>
  <c r="N2025" i="7"/>
  <c r="G2025" i="7"/>
  <c r="F2025" i="7"/>
  <c r="C2025" i="7"/>
  <c r="B2025" i="7"/>
  <c r="C2024" i="7"/>
  <c r="BN2023" i="7"/>
  <c r="BF2023" i="7"/>
  <c r="AX2023" i="7"/>
  <c r="BJ2023" i="7" s="1"/>
  <c r="AV2023" i="7"/>
  <c r="BH2023" i="7" s="1"/>
  <c r="BL2023" i="7" s="1"/>
  <c r="AT2023" i="7"/>
  <c r="AN2023" i="7"/>
  <c r="AH2023" i="7"/>
  <c r="T2023" i="7"/>
  <c r="N2023" i="7"/>
  <c r="G2023" i="7"/>
  <c r="F2023" i="7"/>
  <c r="C2023" i="7"/>
  <c r="B2023" i="7"/>
  <c r="C2022" i="7"/>
  <c r="BN2021" i="7"/>
  <c r="BF2021" i="7"/>
  <c r="AX2021" i="7"/>
  <c r="BJ2021" i="7" s="1"/>
  <c r="AV2021" i="7"/>
  <c r="BH2021" i="7" s="1"/>
  <c r="BL2021" i="7" s="1"/>
  <c r="AT2021" i="7"/>
  <c r="AN2021" i="7"/>
  <c r="AH2021" i="7"/>
  <c r="T2021" i="7"/>
  <c r="N2021" i="7"/>
  <c r="G2021" i="7"/>
  <c r="F2021" i="7"/>
  <c r="C2021" i="7"/>
  <c r="B2021" i="7"/>
  <c r="C2020" i="7"/>
  <c r="BN2019" i="7"/>
  <c r="BF2019" i="7"/>
  <c r="AX2019" i="7"/>
  <c r="BJ2019" i="7" s="1"/>
  <c r="AV2019" i="7"/>
  <c r="BH2019" i="7" s="1"/>
  <c r="BL2019" i="7" s="1"/>
  <c r="AT2019" i="7"/>
  <c r="AN2019" i="7"/>
  <c r="AH2019" i="7"/>
  <c r="T2019" i="7"/>
  <c r="N2019" i="7"/>
  <c r="G2019" i="7"/>
  <c r="F2019" i="7"/>
  <c r="C2019" i="7"/>
  <c r="B2019" i="7"/>
  <c r="C2018" i="7"/>
  <c r="BN2017" i="7"/>
  <c r="BF2017" i="7"/>
  <c r="AX2017" i="7"/>
  <c r="BJ2017" i="7" s="1"/>
  <c r="AV2017" i="7"/>
  <c r="BH2017" i="7" s="1"/>
  <c r="BL2017" i="7" s="1"/>
  <c r="AT2017" i="7"/>
  <c r="AN2017" i="7"/>
  <c r="AH2017" i="7"/>
  <c r="T2017" i="7"/>
  <c r="N2017" i="7"/>
  <c r="G2017" i="7"/>
  <c r="F2017" i="7"/>
  <c r="C2017" i="7"/>
  <c r="B2017" i="7"/>
  <c r="AU2005" i="7"/>
  <c r="AQ2005" i="7"/>
  <c r="AJ2005" i="7"/>
  <c r="AF2005" i="7"/>
  <c r="Y2005" i="7"/>
  <c r="U2005" i="7"/>
  <c r="N2005" i="7"/>
  <c r="J2005" i="7"/>
  <c r="BN2000" i="7"/>
  <c r="BK2003" i="7" s="1"/>
  <c r="BK2005" i="7" s="1"/>
  <c r="BF2000" i="7"/>
  <c r="AX2000" i="7"/>
  <c r="BJ2000" i="7" s="1"/>
  <c r="AV2000" i="7"/>
  <c r="BH2000" i="7" s="1"/>
  <c r="BL2000" i="7" s="1"/>
  <c r="AT2000" i="7"/>
  <c r="AN2000" i="7"/>
  <c r="AH2000" i="7"/>
  <c r="T2000" i="7"/>
  <c r="N2000" i="7"/>
  <c r="BD1998" i="7"/>
  <c r="BB1998" i="7"/>
  <c r="AR1998" i="7"/>
  <c r="AP1998" i="7"/>
  <c r="AT1998" i="7" s="1"/>
  <c r="AL1998" i="7"/>
  <c r="AJ1998" i="7"/>
  <c r="AN1998" i="7" s="1"/>
  <c r="AF1998" i="7"/>
  <c r="AD1998" i="7"/>
  <c r="AV1998" i="7" s="1"/>
  <c r="AB1998" i="7"/>
  <c r="Z1998" i="7"/>
  <c r="R1998" i="7"/>
  <c r="P1998" i="7"/>
  <c r="L1998" i="7"/>
  <c r="N1998" i="7" s="1"/>
  <c r="J1998" i="7"/>
  <c r="H1998" i="7"/>
  <c r="C1997" i="7"/>
  <c r="BN1996" i="7"/>
  <c r="BF1996" i="7"/>
  <c r="AX1996" i="7"/>
  <c r="BJ1996" i="7" s="1"/>
  <c r="AV1996" i="7"/>
  <c r="BH1996" i="7" s="1"/>
  <c r="BL1996" i="7" s="1"/>
  <c r="AT1996" i="7"/>
  <c r="AN1996" i="7"/>
  <c r="AH1996" i="7"/>
  <c r="T1996" i="7"/>
  <c r="N1996" i="7"/>
  <c r="G1996" i="7"/>
  <c r="F1996" i="7"/>
  <c r="C1996" i="7"/>
  <c r="B1996" i="7"/>
  <c r="C1995" i="7"/>
  <c r="BN1994" i="7"/>
  <c r="BF1994" i="7"/>
  <c r="AX1994" i="7"/>
  <c r="BJ1994" i="7" s="1"/>
  <c r="AV1994" i="7"/>
  <c r="BH1994" i="7" s="1"/>
  <c r="BL1994" i="7" s="1"/>
  <c r="AT1994" i="7"/>
  <c r="AN1994" i="7"/>
  <c r="AH1994" i="7"/>
  <c r="T1994" i="7"/>
  <c r="N1994" i="7"/>
  <c r="G1994" i="7"/>
  <c r="F1994" i="7"/>
  <c r="C1994" i="7"/>
  <c r="B1994" i="7"/>
  <c r="C1993" i="7"/>
  <c r="BN1992" i="7"/>
  <c r="BF1992" i="7"/>
  <c r="AX1992" i="7"/>
  <c r="BJ1992" i="7" s="1"/>
  <c r="AV1992" i="7"/>
  <c r="BH1992" i="7" s="1"/>
  <c r="BL1992" i="7" s="1"/>
  <c r="AT1992" i="7"/>
  <c r="AN1992" i="7"/>
  <c r="AH1992" i="7"/>
  <c r="T1992" i="7"/>
  <c r="N1992" i="7"/>
  <c r="G1992" i="7"/>
  <c r="F1992" i="7"/>
  <c r="C1992" i="7"/>
  <c r="B1992" i="7"/>
  <c r="C1991" i="7"/>
  <c r="BN1990" i="7"/>
  <c r="BF1990" i="7"/>
  <c r="AX1990" i="7"/>
  <c r="BJ1990" i="7" s="1"/>
  <c r="AV1990" i="7"/>
  <c r="BH1990" i="7" s="1"/>
  <c r="BL1990" i="7" s="1"/>
  <c r="AT1990" i="7"/>
  <c r="AN1990" i="7"/>
  <c r="AH1990" i="7"/>
  <c r="T1990" i="7"/>
  <c r="N1990" i="7"/>
  <c r="G1990" i="7"/>
  <c r="F1990" i="7"/>
  <c r="C1990" i="7"/>
  <c r="B1990" i="7"/>
  <c r="C1989" i="7"/>
  <c r="BN1988" i="7"/>
  <c r="BF1988" i="7"/>
  <c r="AX1988" i="7"/>
  <c r="BJ1988" i="7" s="1"/>
  <c r="AV1988" i="7"/>
  <c r="BH1988" i="7" s="1"/>
  <c r="BL1988" i="7" s="1"/>
  <c r="AT1988" i="7"/>
  <c r="AN1988" i="7"/>
  <c r="AH1988" i="7"/>
  <c r="T1988" i="7"/>
  <c r="N1988" i="7"/>
  <c r="G1988" i="7"/>
  <c r="F1988" i="7"/>
  <c r="C1988" i="7"/>
  <c r="B1988" i="7"/>
  <c r="C1987" i="7"/>
  <c r="BN1986" i="7"/>
  <c r="BF1986" i="7"/>
  <c r="AX1986" i="7"/>
  <c r="BJ1986" i="7" s="1"/>
  <c r="AV1986" i="7"/>
  <c r="BH1986" i="7" s="1"/>
  <c r="BL1986" i="7" s="1"/>
  <c r="AT1986" i="7"/>
  <c r="AN1986" i="7"/>
  <c r="AH1986" i="7"/>
  <c r="T1986" i="7"/>
  <c r="N1986" i="7"/>
  <c r="G1986" i="7"/>
  <c r="F1986" i="7"/>
  <c r="C1986" i="7"/>
  <c r="B1986" i="7"/>
  <c r="C1985" i="7"/>
  <c r="BN1984" i="7"/>
  <c r="BF1984" i="7"/>
  <c r="AX1984" i="7"/>
  <c r="BJ1984" i="7" s="1"/>
  <c r="AV1984" i="7"/>
  <c r="BH1984" i="7" s="1"/>
  <c r="BL1984" i="7" s="1"/>
  <c r="AT1984" i="7"/>
  <c r="AN1984" i="7"/>
  <c r="AH1984" i="7"/>
  <c r="T1984" i="7"/>
  <c r="N1984" i="7"/>
  <c r="G1984" i="7"/>
  <c r="F1984" i="7"/>
  <c r="C1984" i="7"/>
  <c r="B1984" i="7"/>
  <c r="C1983" i="7"/>
  <c r="BN1982" i="7"/>
  <c r="BF1982" i="7"/>
  <c r="AX1982" i="7"/>
  <c r="BJ1982" i="7" s="1"/>
  <c r="AV1982" i="7"/>
  <c r="BH1982" i="7" s="1"/>
  <c r="BL1982" i="7" s="1"/>
  <c r="AT1982" i="7"/>
  <c r="AN1982" i="7"/>
  <c r="AH1982" i="7"/>
  <c r="T1982" i="7"/>
  <c r="N1982" i="7"/>
  <c r="G1982" i="7"/>
  <c r="F1982" i="7"/>
  <c r="C1982" i="7"/>
  <c r="B1982" i="7"/>
  <c r="C1981" i="7"/>
  <c r="BN1980" i="7"/>
  <c r="BF1980" i="7"/>
  <c r="AX1980" i="7"/>
  <c r="BJ1980" i="7" s="1"/>
  <c r="AV1980" i="7"/>
  <c r="BH1980" i="7" s="1"/>
  <c r="BL1980" i="7" s="1"/>
  <c r="AT1980" i="7"/>
  <c r="AN1980" i="7"/>
  <c r="AH1980" i="7"/>
  <c r="T1980" i="7"/>
  <c r="N1980" i="7"/>
  <c r="G1980" i="7"/>
  <c r="F1980" i="7"/>
  <c r="C1980" i="7"/>
  <c r="B1980" i="7"/>
  <c r="C1979" i="7"/>
  <c r="BN1978" i="7"/>
  <c r="BF1978" i="7"/>
  <c r="AX1978" i="7"/>
  <c r="BJ1978" i="7" s="1"/>
  <c r="AV1978" i="7"/>
  <c r="BH1978" i="7" s="1"/>
  <c r="BL1978" i="7" s="1"/>
  <c r="AT1978" i="7"/>
  <c r="AN1978" i="7"/>
  <c r="AH1978" i="7"/>
  <c r="T1978" i="7"/>
  <c r="N1978" i="7"/>
  <c r="G1978" i="7"/>
  <c r="F1978" i="7"/>
  <c r="C1978" i="7"/>
  <c r="B1978" i="7"/>
  <c r="C1977" i="7"/>
  <c r="BN1976" i="7"/>
  <c r="BF1976" i="7"/>
  <c r="AX1976" i="7"/>
  <c r="BJ1976" i="7" s="1"/>
  <c r="AV1976" i="7"/>
  <c r="BH1976" i="7" s="1"/>
  <c r="BL1976" i="7" s="1"/>
  <c r="AT1976" i="7"/>
  <c r="AN1976" i="7"/>
  <c r="AH1976" i="7"/>
  <c r="T1976" i="7"/>
  <c r="N1976" i="7"/>
  <c r="G1976" i="7"/>
  <c r="F1976" i="7"/>
  <c r="C1976" i="7"/>
  <c r="B1976" i="7"/>
  <c r="C1975" i="7"/>
  <c r="BN1974" i="7"/>
  <c r="BF1974" i="7"/>
  <c r="AX1974" i="7"/>
  <c r="BJ1974" i="7" s="1"/>
  <c r="AV1974" i="7"/>
  <c r="BH1974" i="7" s="1"/>
  <c r="BL1974" i="7" s="1"/>
  <c r="AT1974" i="7"/>
  <c r="AN1974" i="7"/>
  <c r="AH1974" i="7"/>
  <c r="T1974" i="7"/>
  <c r="N1974" i="7"/>
  <c r="G1974" i="7"/>
  <c r="F1974" i="7"/>
  <c r="C1974" i="7"/>
  <c r="B1974" i="7"/>
  <c r="C1973" i="7"/>
  <c r="BN1972" i="7"/>
  <c r="BF1972" i="7"/>
  <c r="AX1972" i="7"/>
  <c r="BJ1972" i="7" s="1"/>
  <c r="AV1972" i="7"/>
  <c r="BH1972" i="7" s="1"/>
  <c r="BL1972" i="7" s="1"/>
  <c r="AT1972" i="7"/>
  <c r="AN1972" i="7"/>
  <c r="AH1972" i="7"/>
  <c r="T1972" i="7"/>
  <c r="N1972" i="7"/>
  <c r="G1972" i="7"/>
  <c r="F1972" i="7"/>
  <c r="C1972" i="7"/>
  <c r="B1972" i="7"/>
  <c r="C1971" i="7"/>
  <c r="BN1970" i="7"/>
  <c r="BF1970" i="7"/>
  <c r="AX1970" i="7"/>
  <c r="BJ1970" i="7" s="1"/>
  <c r="AV1970" i="7"/>
  <c r="BH1970" i="7" s="1"/>
  <c r="BL1970" i="7" s="1"/>
  <c r="AT1970" i="7"/>
  <c r="AN1970" i="7"/>
  <c r="AH1970" i="7"/>
  <c r="T1970" i="7"/>
  <c r="N1970" i="7"/>
  <c r="G1970" i="7"/>
  <c r="F1970" i="7"/>
  <c r="C1970" i="7"/>
  <c r="B1970" i="7"/>
  <c r="C1969" i="7"/>
  <c r="BN1968" i="7"/>
  <c r="BF1968" i="7"/>
  <c r="AX1968" i="7"/>
  <c r="BJ1968" i="7" s="1"/>
  <c r="AV1968" i="7"/>
  <c r="BH1968" i="7" s="1"/>
  <c r="BL1968" i="7" s="1"/>
  <c r="AT1968" i="7"/>
  <c r="AN1968" i="7"/>
  <c r="AH1968" i="7"/>
  <c r="T1968" i="7"/>
  <c r="N1968" i="7"/>
  <c r="G1968" i="7"/>
  <c r="F1968" i="7"/>
  <c r="C1968" i="7"/>
  <c r="B1968" i="7"/>
  <c r="C1967" i="7"/>
  <c r="BN1966" i="7"/>
  <c r="BF1966" i="7"/>
  <c r="AX1966" i="7"/>
  <c r="BJ1966" i="7" s="1"/>
  <c r="AV1966" i="7"/>
  <c r="BH1966" i="7" s="1"/>
  <c r="BL1966" i="7" s="1"/>
  <c r="AT1966" i="7"/>
  <c r="AN1966" i="7"/>
  <c r="AH1966" i="7"/>
  <c r="T1966" i="7"/>
  <c r="N1966" i="7"/>
  <c r="G1966" i="7"/>
  <c r="F1966" i="7"/>
  <c r="C1966" i="7"/>
  <c r="B1966" i="7"/>
  <c r="C1965" i="7"/>
  <c r="BN1964" i="7"/>
  <c r="BF1964" i="7"/>
  <c r="AX1964" i="7"/>
  <c r="BJ1964" i="7" s="1"/>
  <c r="AV1964" i="7"/>
  <c r="BH1964" i="7" s="1"/>
  <c r="BL1964" i="7" s="1"/>
  <c r="AT1964" i="7"/>
  <c r="AN1964" i="7"/>
  <c r="AH1964" i="7"/>
  <c r="T1964" i="7"/>
  <c r="N1964" i="7"/>
  <c r="G1964" i="7"/>
  <c r="F1964" i="7"/>
  <c r="C1964" i="7"/>
  <c r="B1964" i="7"/>
  <c r="C1963" i="7"/>
  <c r="BN1962" i="7"/>
  <c r="BF1962" i="7"/>
  <c r="AX1962" i="7"/>
  <c r="BJ1962" i="7" s="1"/>
  <c r="AV1962" i="7"/>
  <c r="BH1962" i="7" s="1"/>
  <c r="BL1962" i="7" s="1"/>
  <c r="AT1962" i="7"/>
  <c r="AN1962" i="7"/>
  <c r="AH1962" i="7"/>
  <c r="T1962" i="7"/>
  <c r="N1962" i="7"/>
  <c r="G1962" i="7"/>
  <c r="F1962" i="7"/>
  <c r="C1962" i="7"/>
  <c r="B1962" i="7"/>
  <c r="C1961" i="7"/>
  <c r="BN1960" i="7"/>
  <c r="BF1960" i="7"/>
  <c r="AX1960" i="7"/>
  <c r="BJ1960" i="7" s="1"/>
  <c r="AV1960" i="7"/>
  <c r="BH1960" i="7" s="1"/>
  <c r="BL1960" i="7" s="1"/>
  <c r="AT1960" i="7"/>
  <c r="AN1960" i="7"/>
  <c r="AH1960" i="7"/>
  <c r="T1960" i="7"/>
  <c r="N1960" i="7"/>
  <c r="G1960" i="7"/>
  <c r="F1960" i="7"/>
  <c r="C1960" i="7"/>
  <c r="B1960" i="7"/>
  <c r="C1959" i="7"/>
  <c r="BN1958" i="7"/>
  <c r="BF1958" i="7"/>
  <c r="AX1958" i="7"/>
  <c r="BJ1958" i="7" s="1"/>
  <c r="AV1958" i="7"/>
  <c r="BH1958" i="7" s="1"/>
  <c r="BL1958" i="7" s="1"/>
  <c r="AT1958" i="7"/>
  <c r="AN1958" i="7"/>
  <c r="AH1958" i="7"/>
  <c r="T1958" i="7"/>
  <c r="N1958" i="7"/>
  <c r="G1958" i="7"/>
  <c r="F1958" i="7"/>
  <c r="C1958" i="7"/>
  <c r="B1958" i="7"/>
  <c r="AU1946" i="7"/>
  <c r="AQ1946" i="7"/>
  <c r="AJ1946" i="7"/>
  <c r="AF1946" i="7"/>
  <c r="Y1946" i="7"/>
  <c r="U1946" i="7"/>
  <c r="N1946" i="7"/>
  <c r="J1946" i="7"/>
  <c r="BN1941" i="7"/>
  <c r="BK1944" i="7" s="1"/>
  <c r="BK1946" i="7" s="1"/>
  <c r="BF1941" i="7"/>
  <c r="AX1941" i="7"/>
  <c r="BJ1941" i="7" s="1"/>
  <c r="AV1941" i="7"/>
  <c r="BH1941" i="7" s="1"/>
  <c r="BL1941" i="7" s="1"/>
  <c r="AT1941" i="7"/>
  <c r="AN1941" i="7"/>
  <c r="AH1941" i="7"/>
  <c r="T1941" i="7"/>
  <c r="N1941" i="7"/>
  <c r="BD1939" i="7"/>
  <c r="BB1939" i="7"/>
  <c r="AR1939" i="7"/>
  <c r="AP1939" i="7"/>
  <c r="AT1939" i="7" s="1"/>
  <c r="AL1939" i="7"/>
  <c r="AJ1939" i="7"/>
  <c r="AN1939" i="7" s="1"/>
  <c r="AF1939" i="7"/>
  <c r="AD1939" i="7"/>
  <c r="AV1939" i="7" s="1"/>
  <c r="AB1939" i="7"/>
  <c r="Z1939" i="7"/>
  <c r="R1939" i="7"/>
  <c r="P1939" i="7"/>
  <c r="L1939" i="7"/>
  <c r="J1939" i="7"/>
  <c r="H1939" i="7"/>
  <c r="C1938" i="7"/>
  <c r="BN1937" i="7"/>
  <c r="BF1937" i="7"/>
  <c r="AX1937" i="7"/>
  <c r="BJ1937" i="7" s="1"/>
  <c r="AV1937" i="7"/>
  <c r="BH1937" i="7" s="1"/>
  <c r="BL1937" i="7" s="1"/>
  <c r="AT1937" i="7"/>
  <c r="AN1937" i="7"/>
  <c r="AH1937" i="7"/>
  <c r="T1937" i="7"/>
  <c r="N1937" i="7"/>
  <c r="G1937" i="7"/>
  <c r="F1937" i="7"/>
  <c r="C1937" i="7"/>
  <c r="B1937" i="7"/>
  <c r="C1936" i="7"/>
  <c r="BN1935" i="7"/>
  <c r="BF1935" i="7"/>
  <c r="AX1935" i="7"/>
  <c r="BJ1935" i="7" s="1"/>
  <c r="AV1935" i="7"/>
  <c r="BH1935" i="7" s="1"/>
  <c r="BL1935" i="7" s="1"/>
  <c r="AT1935" i="7"/>
  <c r="AN1935" i="7"/>
  <c r="AH1935" i="7"/>
  <c r="T1935" i="7"/>
  <c r="N1935" i="7"/>
  <c r="G1935" i="7"/>
  <c r="F1935" i="7"/>
  <c r="C1935" i="7"/>
  <c r="B1935" i="7"/>
  <c r="C1934" i="7"/>
  <c r="BN1933" i="7"/>
  <c r="BF1933" i="7"/>
  <c r="AX1933" i="7"/>
  <c r="BJ1933" i="7" s="1"/>
  <c r="AV1933" i="7"/>
  <c r="BH1933" i="7" s="1"/>
  <c r="BL1933" i="7" s="1"/>
  <c r="AT1933" i="7"/>
  <c r="AN1933" i="7"/>
  <c r="AH1933" i="7"/>
  <c r="T1933" i="7"/>
  <c r="N1933" i="7"/>
  <c r="G1933" i="7"/>
  <c r="F1933" i="7"/>
  <c r="C1933" i="7"/>
  <c r="B1933" i="7"/>
  <c r="C1932" i="7"/>
  <c r="BN1931" i="7"/>
  <c r="BF1931" i="7"/>
  <c r="AX1931" i="7"/>
  <c r="BJ1931" i="7" s="1"/>
  <c r="AV1931" i="7"/>
  <c r="BH1931" i="7" s="1"/>
  <c r="BL1931" i="7" s="1"/>
  <c r="AT1931" i="7"/>
  <c r="AN1931" i="7"/>
  <c r="AH1931" i="7"/>
  <c r="T1931" i="7"/>
  <c r="N1931" i="7"/>
  <c r="G1931" i="7"/>
  <c r="F1931" i="7"/>
  <c r="C1931" i="7"/>
  <c r="B1931" i="7"/>
  <c r="C1930" i="7"/>
  <c r="BN1929" i="7"/>
  <c r="BF1929" i="7"/>
  <c r="AX1929" i="7"/>
  <c r="BJ1929" i="7" s="1"/>
  <c r="AV1929" i="7"/>
  <c r="BH1929" i="7" s="1"/>
  <c r="BL1929" i="7" s="1"/>
  <c r="AT1929" i="7"/>
  <c r="AN1929" i="7"/>
  <c r="AH1929" i="7"/>
  <c r="T1929" i="7"/>
  <c r="N1929" i="7"/>
  <c r="G1929" i="7"/>
  <c r="F1929" i="7"/>
  <c r="C1929" i="7"/>
  <c r="B1929" i="7"/>
  <c r="C1928" i="7"/>
  <c r="BN1927" i="7"/>
  <c r="BF1927" i="7"/>
  <c r="AX1927" i="7"/>
  <c r="BJ1927" i="7" s="1"/>
  <c r="AV1927" i="7"/>
  <c r="BH1927" i="7" s="1"/>
  <c r="BL1927" i="7" s="1"/>
  <c r="AT1927" i="7"/>
  <c r="AN1927" i="7"/>
  <c r="AH1927" i="7"/>
  <c r="T1927" i="7"/>
  <c r="N1927" i="7"/>
  <c r="G1927" i="7"/>
  <c r="F1927" i="7"/>
  <c r="C1927" i="7"/>
  <c r="B1927" i="7"/>
  <c r="C1926" i="7"/>
  <c r="BN1925" i="7"/>
  <c r="BF1925" i="7"/>
  <c r="AX1925" i="7"/>
  <c r="BJ1925" i="7" s="1"/>
  <c r="AV1925" i="7"/>
  <c r="BH1925" i="7" s="1"/>
  <c r="BL1925" i="7" s="1"/>
  <c r="AT1925" i="7"/>
  <c r="AN1925" i="7"/>
  <c r="AH1925" i="7"/>
  <c r="T1925" i="7"/>
  <c r="N1925" i="7"/>
  <c r="G1925" i="7"/>
  <c r="F1925" i="7"/>
  <c r="C1925" i="7"/>
  <c r="B1925" i="7"/>
  <c r="C1924" i="7"/>
  <c r="BN1923" i="7"/>
  <c r="BF1923" i="7"/>
  <c r="AX1923" i="7"/>
  <c r="BJ1923" i="7" s="1"/>
  <c r="AV1923" i="7"/>
  <c r="BH1923" i="7" s="1"/>
  <c r="BL1923" i="7" s="1"/>
  <c r="AT1923" i="7"/>
  <c r="AN1923" i="7"/>
  <c r="AH1923" i="7"/>
  <c r="T1923" i="7"/>
  <c r="N1923" i="7"/>
  <c r="G1923" i="7"/>
  <c r="F1923" i="7"/>
  <c r="C1923" i="7"/>
  <c r="B1923" i="7"/>
  <c r="C1922" i="7"/>
  <c r="BN1921" i="7"/>
  <c r="BF1921" i="7"/>
  <c r="AX1921" i="7"/>
  <c r="BJ1921" i="7" s="1"/>
  <c r="AV1921" i="7"/>
  <c r="BH1921" i="7" s="1"/>
  <c r="BL1921" i="7" s="1"/>
  <c r="AT1921" i="7"/>
  <c r="AN1921" i="7"/>
  <c r="AH1921" i="7"/>
  <c r="T1921" i="7"/>
  <c r="N1921" i="7"/>
  <c r="G1921" i="7"/>
  <c r="F1921" i="7"/>
  <c r="C1921" i="7"/>
  <c r="B1921" i="7"/>
  <c r="C1920" i="7"/>
  <c r="BN1919" i="7"/>
  <c r="BF1919" i="7"/>
  <c r="AX1919" i="7"/>
  <c r="BJ1919" i="7" s="1"/>
  <c r="AV1919" i="7"/>
  <c r="BH1919" i="7" s="1"/>
  <c r="BL1919" i="7" s="1"/>
  <c r="AT1919" i="7"/>
  <c r="AN1919" i="7"/>
  <c r="AH1919" i="7"/>
  <c r="T1919" i="7"/>
  <c r="N1919" i="7"/>
  <c r="G1919" i="7"/>
  <c r="F1919" i="7"/>
  <c r="C1919" i="7"/>
  <c r="B1919" i="7"/>
  <c r="C1918" i="7"/>
  <c r="BN1917" i="7"/>
  <c r="BF1917" i="7"/>
  <c r="AX1917" i="7"/>
  <c r="BJ1917" i="7" s="1"/>
  <c r="AV1917" i="7"/>
  <c r="BH1917" i="7" s="1"/>
  <c r="BL1917" i="7" s="1"/>
  <c r="AT1917" i="7"/>
  <c r="AN1917" i="7"/>
  <c r="AH1917" i="7"/>
  <c r="T1917" i="7"/>
  <c r="N1917" i="7"/>
  <c r="G1917" i="7"/>
  <c r="F1917" i="7"/>
  <c r="C1917" i="7"/>
  <c r="B1917" i="7"/>
  <c r="C1916" i="7"/>
  <c r="BN1915" i="7"/>
  <c r="BF1915" i="7"/>
  <c r="AX1915" i="7"/>
  <c r="BJ1915" i="7" s="1"/>
  <c r="AV1915" i="7"/>
  <c r="BH1915" i="7" s="1"/>
  <c r="BL1915" i="7" s="1"/>
  <c r="AT1915" i="7"/>
  <c r="AN1915" i="7"/>
  <c r="AH1915" i="7"/>
  <c r="T1915" i="7"/>
  <c r="N1915" i="7"/>
  <c r="G1915" i="7"/>
  <c r="F1915" i="7"/>
  <c r="C1915" i="7"/>
  <c r="B1915" i="7"/>
  <c r="C1914" i="7"/>
  <c r="BN1913" i="7"/>
  <c r="BF1913" i="7"/>
  <c r="AX1913" i="7"/>
  <c r="BJ1913" i="7" s="1"/>
  <c r="AV1913" i="7"/>
  <c r="BH1913" i="7" s="1"/>
  <c r="BL1913" i="7" s="1"/>
  <c r="AT1913" i="7"/>
  <c r="AN1913" i="7"/>
  <c r="AH1913" i="7"/>
  <c r="T1913" i="7"/>
  <c r="N1913" i="7"/>
  <c r="G1913" i="7"/>
  <c r="F1913" i="7"/>
  <c r="C1913" i="7"/>
  <c r="B1913" i="7"/>
  <c r="C1912" i="7"/>
  <c r="BN1911" i="7"/>
  <c r="BF1911" i="7"/>
  <c r="AX1911" i="7"/>
  <c r="BJ1911" i="7" s="1"/>
  <c r="AV1911" i="7"/>
  <c r="BH1911" i="7" s="1"/>
  <c r="BL1911" i="7" s="1"/>
  <c r="AT1911" i="7"/>
  <c r="AN1911" i="7"/>
  <c r="AH1911" i="7"/>
  <c r="T1911" i="7"/>
  <c r="N1911" i="7"/>
  <c r="G1911" i="7"/>
  <c r="F1911" i="7"/>
  <c r="C1911" i="7"/>
  <c r="B1911" i="7"/>
  <c r="C1910" i="7"/>
  <c r="BN1909" i="7"/>
  <c r="BF1909" i="7"/>
  <c r="AX1909" i="7"/>
  <c r="BJ1909" i="7" s="1"/>
  <c r="AV1909" i="7"/>
  <c r="BH1909" i="7" s="1"/>
  <c r="BL1909" i="7" s="1"/>
  <c r="AT1909" i="7"/>
  <c r="AN1909" i="7"/>
  <c r="AH1909" i="7"/>
  <c r="T1909" i="7"/>
  <c r="N1909" i="7"/>
  <c r="G1909" i="7"/>
  <c r="F1909" i="7"/>
  <c r="C1909" i="7"/>
  <c r="B1909" i="7"/>
  <c r="C1908" i="7"/>
  <c r="BN1907" i="7"/>
  <c r="BF1907" i="7"/>
  <c r="AX1907" i="7"/>
  <c r="BJ1907" i="7" s="1"/>
  <c r="AV1907" i="7"/>
  <c r="BH1907" i="7" s="1"/>
  <c r="BL1907" i="7" s="1"/>
  <c r="AT1907" i="7"/>
  <c r="AN1907" i="7"/>
  <c r="AH1907" i="7"/>
  <c r="T1907" i="7"/>
  <c r="N1907" i="7"/>
  <c r="G1907" i="7"/>
  <c r="F1907" i="7"/>
  <c r="C1907" i="7"/>
  <c r="B1907" i="7"/>
  <c r="C1906" i="7"/>
  <c r="BN1905" i="7"/>
  <c r="BF1905" i="7"/>
  <c r="AX1905" i="7"/>
  <c r="BJ1905" i="7" s="1"/>
  <c r="AV1905" i="7"/>
  <c r="BH1905" i="7" s="1"/>
  <c r="BL1905" i="7" s="1"/>
  <c r="AT1905" i="7"/>
  <c r="AN1905" i="7"/>
  <c r="AH1905" i="7"/>
  <c r="T1905" i="7"/>
  <c r="N1905" i="7"/>
  <c r="G1905" i="7"/>
  <c r="F1905" i="7"/>
  <c r="C1905" i="7"/>
  <c r="B1905" i="7"/>
  <c r="C1904" i="7"/>
  <c r="BN1903" i="7"/>
  <c r="BF1903" i="7"/>
  <c r="AX1903" i="7"/>
  <c r="BJ1903" i="7" s="1"/>
  <c r="AV1903" i="7"/>
  <c r="BH1903" i="7" s="1"/>
  <c r="BL1903" i="7" s="1"/>
  <c r="AT1903" i="7"/>
  <c r="AN1903" i="7"/>
  <c r="AH1903" i="7"/>
  <c r="T1903" i="7"/>
  <c r="N1903" i="7"/>
  <c r="G1903" i="7"/>
  <c r="F1903" i="7"/>
  <c r="C1903" i="7"/>
  <c r="B1903" i="7"/>
  <c r="C1902" i="7"/>
  <c r="BN1901" i="7"/>
  <c r="BF1901" i="7"/>
  <c r="AX1901" i="7"/>
  <c r="BJ1901" i="7" s="1"/>
  <c r="AV1901" i="7"/>
  <c r="BH1901" i="7" s="1"/>
  <c r="BL1901" i="7" s="1"/>
  <c r="AT1901" i="7"/>
  <c r="AN1901" i="7"/>
  <c r="AH1901" i="7"/>
  <c r="T1901" i="7"/>
  <c r="N1901" i="7"/>
  <c r="G1901" i="7"/>
  <c r="F1901" i="7"/>
  <c r="C1901" i="7"/>
  <c r="B1901" i="7"/>
  <c r="C1900" i="7"/>
  <c r="BN1899" i="7"/>
  <c r="BF1899" i="7"/>
  <c r="AX1899" i="7"/>
  <c r="BJ1899" i="7" s="1"/>
  <c r="AV1899" i="7"/>
  <c r="BH1899" i="7" s="1"/>
  <c r="BL1899" i="7" s="1"/>
  <c r="AT1899" i="7"/>
  <c r="AN1899" i="7"/>
  <c r="AH1899" i="7"/>
  <c r="T1899" i="7"/>
  <c r="N1899" i="7"/>
  <c r="G1899" i="7"/>
  <c r="F1899" i="7"/>
  <c r="C1899" i="7"/>
  <c r="B1899" i="7"/>
  <c r="AU1887" i="7"/>
  <c r="AQ1887" i="7"/>
  <c r="AJ1887" i="7"/>
  <c r="AF1887" i="7"/>
  <c r="Y1887" i="7"/>
  <c r="U1887" i="7"/>
  <c r="N1887" i="7"/>
  <c r="J1887" i="7"/>
  <c r="BN1882" i="7"/>
  <c r="BK1885" i="7" s="1"/>
  <c r="BK1887" i="7" s="1"/>
  <c r="BF1882" i="7"/>
  <c r="AX1882" i="7"/>
  <c r="BJ1882" i="7" s="1"/>
  <c r="AV1882" i="7"/>
  <c r="BH1882" i="7" s="1"/>
  <c r="BL1882" i="7" s="1"/>
  <c r="AT1882" i="7"/>
  <c r="AN1882" i="7"/>
  <c r="AH1882" i="7"/>
  <c r="T1882" i="7"/>
  <c r="N1882" i="7"/>
  <c r="BD1880" i="7"/>
  <c r="BB1880" i="7"/>
  <c r="AR1880" i="7"/>
  <c r="AP1880" i="7"/>
  <c r="AT1880" i="7" s="1"/>
  <c r="AL1880" i="7"/>
  <c r="AJ1880" i="7"/>
  <c r="AN1880" i="7" s="1"/>
  <c r="AF1880" i="7"/>
  <c r="AD1880" i="7"/>
  <c r="AV1880" i="7" s="1"/>
  <c r="AB1880" i="7"/>
  <c r="Z1880" i="7"/>
  <c r="R1880" i="7"/>
  <c r="P1880" i="7"/>
  <c r="L1880" i="7"/>
  <c r="J1880" i="7"/>
  <c r="H1880" i="7"/>
  <c r="C1879" i="7"/>
  <c r="BN1878" i="7"/>
  <c r="BF1878" i="7"/>
  <c r="AX1878" i="7"/>
  <c r="BJ1878" i="7" s="1"/>
  <c r="AV1878" i="7"/>
  <c r="BH1878" i="7" s="1"/>
  <c r="BL1878" i="7" s="1"/>
  <c r="AT1878" i="7"/>
  <c r="AN1878" i="7"/>
  <c r="AH1878" i="7"/>
  <c r="T1878" i="7"/>
  <c r="N1878" i="7"/>
  <c r="G1878" i="7"/>
  <c r="F1878" i="7"/>
  <c r="C1878" i="7"/>
  <c r="B1878" i="7"/>
  <c r="C1877" i="7"/>
  <c r="BN1876" i="7"/>
  <c r="BF1876" i="7"/>
  <c r="AX1876" i="7"/>
  <c r="BJ1876" i="7" s="1"/>
  <c r="AV1876" i="7"/>
  <c r="BH1876" i="7" s="1"/>
  <c r="BL1876" i="7" s="1"/>
  <c r="AT1876" i="7"/>
  <c r="AN1876" i="7"/>
  <c r="AH1876" i="7"/>
  <c r="T1876" i="7"/>
  <c r="N1876" i="7"/>
  <c r="G1876" i="7"/>
  <c r="F1876" i="7"/>
  <c r="C1876" i="7"/>
  <c r="B1876" i="7"/>
  <c r="C1875" i="7"/>
  <c r="BN1874" i="7"/>
  <c r="BF1874" i="7"/>
  <c r="AX1874" i="7"/>
  <c r="BJ1874" i="7" s="1"/>
  <c r="AV1874" i="7"/>
  <c r="BH1874" i="7" s="1"/>
  <c r="BL1874" i="7" s="1"/>
  <c r="AT1874" i="7"/>
  <c r="AN1874" i="7"/>
  <c r="AH1874" i="7"/>
  <c r="T1874" i="7"/>
  <c r="N1874" i="7"/>
  <c r="G1874" i="7"/>
  <c r="F1874" i="7"/>
  <c r="C1874" i="7"/>
  <c r="B1874" i="7"/>
  <c r="C1873" i="7"/>
  <c r="BN1872" i="7"/>
  <c r="BF1872" i="7"/>
  <c r="AX1872" i="7"/>
  <c r="BJ1872" i="7" s="1"/>
  <c r="AV1872" i="7"/>
  <c r="BH1872" i="7" s="1"/>
  <c r="BL1872" i="7" s="1"/>
  <c r="AT1872" i="7"/>
  <c r="AN1872" i="7"/>
  <c r="AH1872" i="7"/>
  <c r="T1872" i="7"/>
  <c r="N1872" i="7"/>
  <c r="G1872" i="7"/>
  <c r="F1872" i="7"/>
  <c r="C1872" i="7"/>
  <c r="B1872" i="7"/>
  <c r="C1871" i="7"/>
  <c r="BN1870" i="7"/>
  <c r="BF1870" i="7"/>
  <c r="AX1870" i="7"/>
  <c r="BJ1870" i="7" s="1"/>
  <c r="AV1870" i="7"/>
  <c r="BH1870" i="7" s="1"/>
  <c r="BL1870" i="7" s="1"/>
  <c r="AT1870" i="7"/>
  <c r="AN1870" i="7"/>
  <c r="AH1870" i="7"/>
  <c r="T1870" i="7"/>
  <c r="N1870" i="7"/>
  <c r="G1870" i="7"/>
  <c r="F1870" i="7"/>
  <c r="C1870" i="7"/>
  <c r="B1870" i="7"/>
  <c r="C1869" i="7"/>
  <c r="BN1868" i="7"/>
  <c r="BF1868" i="7"/>
  <c r="AX1868" i="7"/>
  <c r="BJ1868" i="7" s="1"/>
  <c r="AV1868" i="7"/>
  <c r="BH1868" i="7" s="1"/>
  <c r="BL1868" i="7" s="1"/>
  <c r="AT1868" i="7"/>
  <c r="AN1868" i="7"/>
  <c r="AH1868" i="7"/>
  <c r="T1868" i="7"/>
  <c r="N1868" i="7"/>
  <c r="G1868" i="7"/>
  <c r="F1868" i="7"/>
  <c r="C1868" i="7"/>
  <c r="B1868" i="7"/>
  <c r="C1867" i="7"/>
  <c r="BN1866" i="7"/>
  <c r="BF1866" i="7"/>
  <c r="AX1866" i="7"/>
  <c r="BJ1866" i="7" s="1"/>
  <c r="AV1866" i="7"/>
  <c r="BH1866" i="7" s="1"/>
  <c r="BL1866" i="7" s="1"/>
  <c r="AT1866" i="7"/>
  <c r="AN1866" i="7"/>
  <c r="AH1866" i="7"/>
  <c r="T1866" i="7"/>
  <c r="N1866" i="7"/>
  <c r="G1866" i="7"/>
  <c r="F1866" i="7"/>
  <c r="C1866" i="7"/>
  <c r="B1866" i="7"/>
  <c r="C1865" i="7"/>
  <c r="BN1864" i="7"/>
  <c r="BF1864" i="7"/>
  <c r="AX1864" i="7"/>
  <c r="BJ1864" i="7" s="1"/>
  <c r="AV1864" i="7"/>
  <c r="BH1864" i="7" s="1"/>
  <c r="BL1864" i="7" s="1"/>
  <c r="AT1864" i="7"/>
  <c r="AN1864" i="7"/>
  <c r="AH1864" i="7"/>
  <c r="T1864" i="7"/>
  <c r="N1864" i="7"/>
  <c r="G1864" i="7"/>
  <c r="F1864" i="7"/>
  <c r="C1864" i="7"/>
  <c r="B1864" i="7"/>
  <c r="C1863" i="7"/>
  <c r="BN1862" i="7"/>
  <c r="BF1862" i="7"/>
  <c r="AX1862" i="7"/>
  <c r="BJ1862" i="7" s="1"/>
  <c r="AV1862" i="7"/>
  <c r="BH1862" i="7" s="1"/>
  <c r="BL1862" i="7" s="1"/>
  <c r="AT1862" i="7"/>
  <c r="AN1862" i="7"/>
  <c r="AH1862" i="7"/>
  <c r="T1862" i="7"/>
  <c r="N1862" i="7"/>
  <c r="G1862" i="7"/>
  <c r="F1862" i="7"/>
  <c r="C1862" i="7"/>
  <c r="B1862" i="7"/>
  <c r="C1861" i="7"/>
  <c r="BN1860" i="7"/>
  <c r="BF1860" i="7"/>
  <c r="AX1860" i="7"/>
  <c r="BJ1860" i="7" s="1"/>
  <c r="AV1860" i="7"/>
  <c r="BH1860" i="7" s="1"/>
  <c r="BL1860" i="7" s="1"/>
  <c r="AT1860" i="7"/>
  <c r="AN1860" i="7"/>
  <c r="AH1860" i="7"/>
  <c r="T1860" i="7"/>
  <c r="N1860" i="7"/>
  <c r="G1860" i="7"/>
  <c r="F1860" i="7"/>
  <c r="C1860" i="7"/>
  <c r="B1860" i="7"/>
  <c r="C1859" i="7"/>
  <c r="BN1858" i="7"/>
  <c r="BF1858" i="7"/>
  <c r="AX1858" i="7"/>
  <c r="BJ1858" i="7" s="1"/>
  <c r="AV1858" i="7"/>
  <c r="BH1858" i="7" s="1"/>
  <c r="BL1858" i="7" s="1"/>
  <c r="AT1858" i="7"/>
  <c r="AN1858" i="7"/>
  <c r="AH1858" i="7"/>
  <c r="T1858" i="7"/>
  <c r="N1858" i="7"/>
  <c r="G1858" i="7"/>
  <c r="F1858" i="7"/>
  <c r="C1858" i="7"/>
  <c r="B1858" i="7"/>
  <c r="C1857" i="7"/>
  <c r="BN1856" i="7"/>
  <c r="BF1856" i="7"/>
  <c r="AX1856" i="7"/>
  <c r="BJ1856" i="7" s="1"/>
  <c r="AV1856" i="7"/>
  <c r="BH1856" i="7" s="1"/>
  <c r="BL1856" i="7" s="1"/>
  <c r="AT1856" i="7"/>
  <c r="AN1856" i="7"/>
  <c r="AH1856" i="7"/>
  <c r="T1856" i="7"/>
  <c r="N1856" i="7"/>
  <c r="G1856" i="7"/>
  <c r="F1856" i="7"/>
  <c r="C1856" i="7"/>
  <c r="B1856" i="7"/>
  <c r="C1855" i="7"/>
  <c r="BN1854" i="7"/>
  <c r="BF1854" i="7"/>
  <c r="AX1854" i="7"/>
  <c r="BJ1854" i="7" s="1"/>
  <c r="AV1854" i="7"/>
  <c r="BH1854" i="7" s="1"/>
  <c r="BL1854" i="7" s="1"/>
  <c r="AT1854" i="7"/>
  <c r="AN1854" i="7"/>
  <c r="AH1854" i="7"/>
  <c r="T1854" i="7"/>
  <c r="N1854" i="7"/>
  <c r="G1854" i="7"/>
  <c r="F1854" i="7"/>
  <c r="C1854" i="7"/>
  <c r="B1854" i="7"/>
  <c r="C1853" i="7"/>
  <c r="BN1852" i="7"/>
  <c r="BF1852" i="7"/>
  <c r="AX1852" i="7"/>
  <c r="BJ1852" i="7" s="1"/>
  <c r="AV1852" i="7"/>
  <c r="BH1852" i="7" s="1"/>
  <c r="BL1852" i="7" s="1"/>
  <c r="AT1852" i="7"/>
  <c r="AN1852" i="7"/>
  <c r="AH1852" i="7"/>
  <c r="T1852" i="7"/>
  <c r="N1852" i="7"/>
  <c r="G1852" i="7"/>
  <c r="F1852" i="7"/>
  <c r="C1852" i="7"/>
  <c r="B1852" i="7"/>
  <c r="C1851" i="7"/>
  <c r="BN1850" i="7"/>
  <c r="BF1850" i="7"/>
  <c r="AX1850" i="7"/>
  <c r="BJ1850" i="7" s="1"/>
  <c r="AV1850" i="7"/>
  <c r="BH1850" i="7" s="1"/>
  <c r="BL1850" i="7" s="1"/>
  <c r="AT1850" i="7"/>
  <c r="AN1850" i="7"/>
  <c r="AH1850" i="7"/>
  <c r="T1850" i="7"/>
  <c r="N1850" i="7"/>
  <c r="G1850" i="7"/>
  <c r="F1850" i="7"/>
  <c r="C1850" i="7"/>
  <c r="B1850" i="7"/>
  <c r="C1849" i="7"/>
  <c r="BN1848" i="7"/>
  <c r="BF1848" i="7"/>
  <c r="AX1848" i="7"/>
  <c r="BJ1848" i="7" s="1"/>
  <c r="AV1848" i="7"/>
  <c r="BH1848" i="7" s="1"/>
  <c r="BL1848" i="7" s="1"/>
  <c r="AT1848" i="7"/>
  <c r="AN1848" i="7"/>
  <c r="AH1848" i="7"/>
  <c r="T1848" i="7"/>
  <c r="N1848" i="7"/>
  <c r="G1848" i="7"/>
  <c r="F1848" i="7"/>
  <c r="C1848" i="7"/>
  <c r="B1848" i="7"/>
  <c r="C1847" i="7"/>
  <c r="BN1846" i="7"/>
  <c r="BF1846" i="7"/>
  <c r="AX1846" i="7"/>
  <c r="BJ1846" i="7" s="1"/>
  <c r="AV1846" i="7"/>
  <c r="BH1846" i="7" s="1"/>
  <c r="BL1846" i="7" s="1"/>
  <c r="AT1846" i="7"/>
  <c r="AN1846" i="7"/>
  <c r="AH1846" i="7"/>
  <c r="T1846" i="7"/>
  <c r="N1846" i="7"/>
  <c r="G1846" i="7"/>
  <c r="F1846" i="7"/>
  <c r="C1846" i="7"/>
  <c r="B1846" i="7"/>
  <c r="C1845" i="7"/>
  <c r="BN1844" i="7"/>
  <c r="BF1844" i="7"/>
  <c r="AX1844" i="7"/>
  <c r="BJ1844" i="7" s="1"/>
  <c r="AV1844" i="7"/>
  <c r="BH1844" i="7" s="1"/>
  <c r="BL1844" i="7" s="1"/>
  <c r="AT1844" i="7"/>
  <c r="AN1844" i="7"/>
  <c r="AH1844" i="7"/>
  <c r="T1844" i="7"/>
  <c r="N1844" i="7"/>
  <c r="G1844" i="7"/>
  <c r="F1844" i="7"/>
  <c r="C1844" i="7"/>
  <c r="B1844" i="7"/>
  <c r="C1843" i="7"/>
  <c r="BN1842" i="7"/>
  <c r="BF1842" i="7"/>
  <c r="AX1842" i="7"/>
  <c r="BJ1842" i="7" s="1"/>
  <c r="AV1842" i="7"/>
  <c r="BH1842" i="7" s="1"/>
  <c r="BL1842" i="7" s="1"/>
  <c r="AT1842" i="7"/>
  <c r="AN1842" i="7"/>
  <c r="AH1842" i="7"/>
  <c r="T1842" i="7"/>
  <c r="N1842" i="7"/>
  <c r="G1842" i="7"/>
  <c r="F1842" i="7"/>
  <c r="C1842" i="7"/>
  <c r="B1842" i="7"/>
  <c r="C1841" i="7"/>
  <c r="BN1840" i="7"/>
  <c r="BF1840" i="7"/>
  <c r="AX1840" i="7"/>
  <c r="BJ1840" i="7" s="1"/>
  <c r="AV1840" i="7"/>
  <c r="BH1840" i="7" s="1"/>
  <c r="BL1840" i="7" s="1"/>
  <c r="AT1840" i="7"/>
  <c r="AN1840" i="7"/>
  <c r="AH1840" i="7"/>
  <c r="T1840" i="7"/>
  <c r="N1840" i="7"/>
  <c r="G1840" i="7"/>
  <c r="F1840" i="7"/>
  <c r="C1840" i="7"/>
  <c r="B1840" i="7"/>
  <c r="AU1828" i="7"/>
  <c r="AQ1828" i="7"/>
  <c r="AJ1828" i="7"/>
  <c r="AF1828" i="7"/>
  <c r="Y1828" i="7"/>
  <c r="U1828" i="7"/>
  <c r="N1828" i="7"/>
  <c r="J1828" i="7"/>
  <c r="BN1823" i="7"/>
  <c r="BK1826" i="7" s="1"/>
  <c r="BK1828" i="7" s="1"/>
  <c r="BF1823" i="7"/>
  <c r="AX1823" i="7"/>
  <c r="BJ1823" i="7" s="1"/>
  <c r="AV1823" i="7"/>
  <c r="BH1823" i="7" s="1"/>
  <c r="BL1823" i="7" s="1"/>
  <c r="AT1823" i="7"/>
  <c r="AN1823" i="7"/>
  <c r="AH1823" i="7"/>
  <c r="T1823" i="7"/>
  <c r="N1823" i="7"/>
  <c r="BD1821" i="7"/>
  <c r="BB1821" i="7"/>
  <c r="AR1821" i="7"/>
  <c r="AP1821" i="7"/>
  <c r="AT1821" i="7" s="1"/>
  <c r="AL1821" i="7"/>
  <c r="AJ1821" i="7"/>
  <c r="AN1821" i="7" s="1"/>
  <c r="AF1821" i="7"/>
  <c r="AD1821" i="7"/>
  <c r="AV1821" i="7" s="1"/>
  <c r="AB1821" i="7"/>
  <c r="Z1821" i="7"/>
  <c r="R1821" i="7"/>
  <c r="P1821" i="7"/>
  <c r="L1821" i="7"/>
  <c r="J1821" i="7"/>
  <c r="H1821" i="7"/>
  <c r="C1820" i="7"/>
  <c r="BN1819" i="7"/>
  <c r="BF1819" i="7"/>
  <c r="AX1819" i="7"/>
  <c r="BJ1819" i="7" s="1"/>
  <c r="AV1819" i="7"/>
  <c r="BH1819" i="7" s="1"/>
  <c r="BL1819" i="7" s="1"/>
  <c r="AT1819" i="7"/>
  <c r="AN1819" i="7"/>
  <c r="AH1819" i="7"/>
  <c r="T1819" i="7"/>
  <c r="N1819" i="7"/>
  <c r="G1819" i="7"/>
  <c r="F1819" i="7"/>
  <c r="C1819" i="7"/>
  <c r="B1819" i="7"/>
  <c r="C1818" i="7"/>
  <c r="BN1817" i="7"/>
  <c r="BF1817" i="7"/>
  <c r="AX1817" i="7"/>
  <c r="BJ1817" i="7" s="1"/>
  <c r="AV1817" i="7"/>
  <c r="BH1817" i="7" s="1"/>
  <c r="BL1817" i="7" s="1"/>
  <c r="AT1817" i="7"/>
  <c r="AN1817" i="7"/>
  <c r="AH1817" i="7"/>
  <c r="T1817" i="7"/>
  <c r="N1817" i="7"/>
  <c r="G1817" i="7"/>
  <c r="F1817" i="7"/>
  <c r="C1817" i="7"/>
  <c r="B1817" i="7"/>
  <c r="C1816" i="7"/>
  <c r="BN1815" i="7"/>
  <c r="BF1815" i="7"/>
  <c r="AX1815" i="7"/>
  <c r="BJ1815" i="7" s="1"/>
  <c r="AV1815" i="7"/>
  <c r="BH1815" i="7" s="1"/>
  <c r="BL1815" i="7" s="1"/>
  <c r="AT1815" i="7"/>
  <c r="AN1815" i="7"/>
  <c r="AH1815" i="7"/>
  <c r="T1815" i="7"/>
  <c r="N1815" i="7"/>
  <c r="G1815" i="7"/>
  <c r="F1815" i="7"/>
  <c r="C1815" i="7"/>
  <c r="B1815" i="7"/>
  <c r="C1814" i="7"/>
  <c r="BN1813" i="7"/>
  <c r="BF1813" i="7"/>
  <c r="AX1813" i="7"/>
  <c r="BJ1813" i="7" s="1"/>
  <c r="AV1813" i="7"/>
  <c r="BH1813" i="7" s="1"/>
  <c r="BL1813" i="7" s="1"/>
  <c r="AT1813" i="7"/>
  <c r="AN1813" i="7"/>
  <c r="AH1813" i="7"/>
  <c r="T1813" i="7"/>
  <c r="N1813" i="7"/>
  <c r="G1813" i="7"/>
  <c r="F1813" i="7"/>
  <c r="C1813" i="7"/>
  <c r="B1813" i="7"/>
  <c r="C1812" i="7"/>
  <c r="BN1811" i="7"/>
  <c r="BF1811" i="7"/>
  <c r="AX1811" i="7"/>
  <c r="BJ1811" i="7" s="1"/>
  <c r="AV1811" i="7"/>
  <c r="BH1811" i="7" s="1"/>
  <c r="BL1811" i="7" s="1"/>
  <c r="AT1811" i="7"/>
  <c r="AN1811" i="7"/>
  <c r="AH1811" i="7"/>
  <c r="T1811" i="7"/>
  <c r="N1811" i="7"/>
  <c r="G1811" i="7"/>
  <c r="F1811" i="7"/>
  <c r="C1811" i="7"/>
  <c r="B1811" i="7"/>
  <c r="C1810" i="7"/>
  <c r="BN1809" i="7"/>
  <c r="BF1809" i="7"/>
  <c r="AX1809" i="7"/>
  <c r="BJ1809" i="7" s="1"/>
  <c r="AV1809" i="7"/>
  <c r="BH1809" i="7" s="1"/>
  <c r="BL1809" i="7" s="1"/>
  <c r="AT1809" i="7"/>
  <c r="AN1809" i="7"/>
  <c r="AH1809" i="7"/>
  <c r="T1809" i="7"/>
  <c r="N1809" i="7"/>
  <c r="G1809" i="7"/>
  <c r="F1809" i="7"/>
  <c r="C1809" i="7"/>
  <c r="B1809" i="7"/>
  <c r="C1808" i="7"/>
  <c r="BN1807" i="7"/>
  <c r="BF1807" i="7"/>
  <c r="AX1807" i="7"/>
  <c r="BJ1807" i="7" s="1"/>
  <c r="AV1807" i="7"/>
  <c r="BH1807" i="7" s="1"/>
  <c r="BL1807" i="7" s="1"/>
  <c r="AT1807" i="7"/>
  <c r="AN1807" i="7"/>
  <c r="AH1807" i="7"/>
  <c r="T1807" i="7"/>
  <c r="N1807" i="7"/>
  <c r="G1807" i="7"/>
  <c r="F1807" i="7"/>
  <c r="C1807" i="7"/>
  <c r="B1807" i="7"/>
  <c r="C1806" i="7"/>
  <c r="BN1805" i="7"/>
  <c r="BF1805" i="7"/>
  <c r="AX1805" i="7"/>
  <c r="BJ1805" i="7" s="1"/>
  <c r="AV1805" i="7"/>
  <c r="BH1805" i="7" s="1"/>
  <c r="BL1805" i="7" s="1"/>
  <c r="AT1805" i="7"/>
  <c r="AN1805" i="7"/>
  <c r="AH1805" i="7"/>
  <c r="T1805" i="7"/>
  <c r="N1805" i="7"/>
  <c r="G1805" i="7"/>
  <c r="F1805" i="7"/>
  <c r="C1805" i="7"/>
  <c r="B1805" i="7"/>
  <c r="C1804" i="7"/>
  <c r="BN1803" i="7"/>
  <c r="BF1803" i="7"/>
  <c r="AX1803" i="7"/>
  <c r="BJ1803" i="7" s="1"/>
  <c r="AV1803" i="7"/>
  <c r="BH1803" i="7" s="1"/>
  <c r="BL1803" i="7" s="1"/>
  <c r="AT1803" i="7"/>
  <c r="AN1803" i="7"/>
  <c r="AH1803" i="7"/>
  <c r="T1803" i="7"/>
  <c r="N1803" i="7"/>
  <c r="G1803" i="7"/>
  <c r="F1803" i="7"/>
  <c r="C1803" i="7"/>
  <c r="B1803" i="7"/>
  <c r="C1802" i="7"/>
  <c r="BN1801" i="7"/>
  <c r="BF1801" i="7"/>
  <c r="AX1801" i="7"/>
  <c r="BJ1801" i="7" s="1"/>
  <c r="AV1801" i="7"/>
  <c r="BH1801" i="7" s="1"/>
  <c r="BL1801" i="7" s="1"/>
  <c r="AT1801" i="7"/>
  <c r="AN1801" i="7"/>
  <c r="AH1801" i="7"/>
  <c r="T1801" i="7"/>
  <c r="N1801" i="7"/>
  <c r="G1801" i="7"/>
  <c r="F1801" i="7"/>
  <c r="C1801" i="7"/>
  <c r="B1801" i="7"/>
  <c r="C1800" i="7"/>
  <c r="BN1799" i="7"/>
  <c r="BF1799" i="7"/>
  <c r="AX1799" i="7"/>
  <c r="BJ1799" i="7" s="1"/>
  <c r="AV1799" i="7"/>
  <c r="BH1799" i="7" s="1"/>
  <c r="BL1799" i="7" s="1"/>
  <c r="AT1799" i="7"/>
  <c r="AN1799" i="7"/>
  <c r="AH1799" i="7"/>
  <c r="T1799" i="7"/>
  <c r="N1799" i="7"/>
  <c r="G1799" i="7"/>
  <c r="F1799" i="7"/>
  <c r="C1799" i="7"/>
  <c r="B1799" i="7"/>
  <c r="C1798" i="7"/>
  <c r="BN1797" i="7"/>
  <c r="BF1797" i="7"/>
  <c r="AX1797" i="7"/>
  <c r="BJ1797" i="7" s="1"/>
  <c r="AV1797" i="7"/>
  <c r="BH1797" i="7" s="1"/>
  <c r="BL1797" i="7" s="1"/>
  <c r="AT1797" i="7"/>
  <c r="AN1797" i="7"/>
  <c r="AH1797" i="7"/>
  <c r="T1797" i="7"/>
  <c r="N1797" i="7"/>
  <c r="G1797" i="7"/>
  <c r="F1797" i="7"/>
  <c r="C1797" i="7"/>
  <c r="B1797" i="7"/>
  <c r="C1796" i="7"/>
  <c r="BN1795" i="7"/>
  <c r="BF1795" i="7"/>
  <c r="AX1795" i="7"/>
  <c r="BJ1795" i="7" s="1"/>
  <c r="AV1795" i="7"/>
  <c r="BH1795" i="7" s="1"/>
  <c r="BL1795" i="7" s="1"/>
  <c r="AT1795" i="7"/>
  <c r="AN1795" i="7"/>
  <c r="AH1795" i="7"/>
  <c r="T1795" i="7"/>
  <c r="N1795" i="7"/>
  <c r="G1795" i="7"/>
  <c r="F1795" i="7"/>
  <c r="C1795" i="7"/>
  <c r="B1795" i="7"/>
  <c r="C1794" i="7"/>
  <c r="BN1793" i="7"/>
  <c r="BF1793" i="7"/>
  <c r="AX1793" i="7"/>
  <c r="BJ1793" i="7" s="1"/>
  <c r="AV1793" i="7"/>
  <c r="BH1793" i="7" s="1"/>
  <c r="BL1793" i="7" s="1"/>
  <c r="AT1793" i="7"/>
  <c r="AN1793" i="7"/>
  <c r="AH1793" i="7"/>
  <c r="T1793" i="7"/>
  <c r="N1793" i="7"/>
  <c r="G1793" i="7"/>
  <c r="F1793" i="7"/>
  <c r="C1793" i="7"/>
  <c r="B1793" i="7"/>
  <c r="C1792" i="7"/>
  <c r="BN1791" i="7"/>
  <c r="BF1791" i="7"/>
  <c r="AX1791" i="7"/>
  <c r="BJ1791" i="7" s="1"/>
  <c r="AV1791" i="7"/>
  <c r="BH1791" i="7" s="1"/>
  <c r="BL1791" i="7" s="1"/>
  <c r="AT1791" i="7"/>
  <c r="AN1791" i="7"/>
  <c r="AH1791" i="7"/>
  <c r="T1791" i="7"/>
  <c r="N1791" i="7"/>
  <c r="G1791" i="7"/>
  <c r="F1791" i="7"/>
  <c r="C1791" i="7"/>
  <c r="B1791" i="7"/>
  <c r="C1790" i="7"/>
  <c r="BN1789" i="7"/>
  <c r="BF1789" i="7"/>
  <c r="AX1789" i="7"/>
  <c r="BJ1789" i="7" s="1"/>
  <c r="AV1789" i="7"/>
  <c r="BH1789" i="7" s="1"/>
  <c r="BL1789" i="7" s="1"/>
  <c r="AT1789" i="7"/>
  <c r="AN1789" i="7"/>
  <c r="AH1789" i="7"/>
  <c r="T1789" i="7"/>
  <c r="N1789" i="7"/>
  <c r="G1789" i="7"/>
  <c r="F1789" i="7"/>
  <c r="C1789" i="7"/>
  <c r="B1789" i="7"/>
  <c r="C1788" i="7"/>
  <c r="BN1787" i="7"/>
  <c r="BF1787" i="7"/>
  <c r="AX1787" i="7"/>
  <c r="BJ1787" i="7" s="1"/>
  <c r="AV1787" i="7"/>
  <c r="BH1787" i="7" s="1"/>
  <c r="BL1787" i="7" s="1"/>
  <c r="AT1787" i="7"/>
  <c r="AN1787" i="7"/>
  <c r="AH1787" i="7"/>
  <c r="T1787" i="7"/>
  <c r="N1787" i="7"/>
  <c r="G1787" i="7"/>
  <c r="F1787" i="7"/>
  <c r="C1787" i="7"/>
  <c r="B1787" i="7"/>
  <c r="C1786" i="7"/>
  <c r="BN1785" i="7"/>
  <c r="BF1785" i="7"/>
  <c r="AX1785" i="7"/>
  <c r="BJ1785" i="7" s="1"/>
  <c r="AV1785" i="7"/>
  <c r="BH1785" i="7" s="1"/>
  <c r="BL1785" i="7" s="1"/>
  <c r="AT1785" i="7"/>
  <c r="AN1785" i="7"/>
  <c r="AH1785" i="7"/>
  <c r="T1785" i="7"/>
  <c r="N1785" i="7"/>
  <c r="G1785" i="7"/>
  <c r="F1785" i="7"/>
  <c r="C1785" i="7"/>
  <c r="B1785" i="7"/>
  <c r="C1784" i="7"/>
  <c r="BN1783" i="7"/>
  <c r="BF1783" i="7"/>
  <c r="AX1783" i="7"/>
  <c r="BJ1783" i="7" s="1"/>
  <c r="AV1783" i="7"/>
  <c r="BH1783" i="7" s="1"/>
  <c r="BL1783" i="7" s="1"/>
  <c r="AT1783" i="7"/>
  <c r="AN1783" i="7"/>
  <c r="AH1783" i="7"/>
  <c r="T1783" i="7"/>
  <c r="N1783" i="7"/>
  <c r="G1783" i="7"/>
  <c r="F1783" i="7"/>
  <c r="C1783" i="7"/>
  <c r="B1783" i="7"/>
  <c r="C1782" i="7"/>
  <c r="BN1781" i="7"/>
  <c r="BF1781" i="7"/>
  <c r="AX1781" i="7"/>
  <c r="BJ1781" i="7" s="1"/>
  <c r="AV1781" i="7"/>
  <c r="BH1781" i="7" s="1"/>
  <c r="BL1781" i="7" s="1"/>
  <c r="AT1781" i="7"/>
  <c r="AN1781" i="7"/>
  <c r="AH1781" i="7"/>
  <c r="T1781" i="7"/>
  <c r="N1781" i="7"/>
  <c r="G1781" i="7"/>
  <c r="F1781" i="7"/>
  <c r="C1781" i="7"/>
  <c r="B1781" i="7"/>
  <c r="AU1769" i="7"/>
  <c r="AQ1769" i="7"/>
  <c r="AJ1769" i="7"/>
  <c r="AF1769" i="7"/>
  <c r="Y1769" i="7"/>
  <c r="U1769" i="7"/>
  <c r="N1769" i="7"/>
  <c r="J1769" i="7"/>
  <c r="BN1764" i="7"/>
  <c r="BK1767" i="7" s="1"/>
  <c r="BK1769" i="7" s="1"/>
  <c r="BF1764" i="7"/>
  <c r="AX1764" i="7"/>
  <c r="BJ1764" i="7" s="1"/>
  <c r="AV1764" i="7"/>
  <c r="BH1764" i="7" s="1"/>
  <c r="BL1764" i="7" s="1"/>
  <c r="AT1764" i="7"/>
  <c r="AN1764" i="7"/>
  <c r="AH1764" i="7"/>
  <c r="T1764" i="7"/>
  <c r="N1764" i="7"/>
  <c r="BD1762" i="7"/>
  <c r="BB1762" i="7"/>
  <c r="AR1762" i="7"/>
  <c r="AP1762" i="7"/>
  <c r="AT1762" i="7" s="1"/>
  <c r="AL1762" i="7"/>
  <c r="AJ1762" i="7"/>
  <c r="AN1762" i="7" s="1"/>
  <c r="AF1762" i="7"/>
  <c r="AD1762" i="7"/>
  <c r="AV1762" i="7" s="1"/>
  <c r="AB1762" i="7"/>
  <c r="Z1762" i="7"/>
  <c r="R1762" i="7"/>
  <c r="P1762" i="7"/>
  <c r="T1762" i="7" s="1"/>
  <c r="L1762" i="7"/>
  <c r="J1762" i="7"/>
  <c r="H1762" i="7"/>
  <c r="C1761" i="7"/>
  <c r="BN1760" i="7"/>
  <c r="BF1760" i="7"/>
  <c r="AX1760" i="7"/>
  <c r="BJ1760" i="7" s="1"/>
  <c r="AV1760" i="7"/>
  <c r="BH1760" i="7" s="1"/>
  <c r="BL1760" i="7" s="1"/>
  <c r="AT1760" i="7"/>
  <c r="AN1760" i="7"/>
  <c r="AH1760" i="7"/>
  <c r="T1760" i="7"/>
  <c r="N1760" i="7"/>
  <c r="G1760" i="7"/>
  <c r="F1760" i="7"/>
  <c r="C1760" i="7"/>
  <c r="B1760" i="7"/>
  <c r="C1759" i="7"/>
  <c r="BN1758" i="7"/>
  <c r="BF1758" i="7"/>
  <c r="AX1758" i="7"/>
  <c r="BJ1758" i="7" s="1"/>
  <c r="AV1758" i="7"/>
  <c r="BH1758" i="7" s="1"/>
  <c r="BL1758" i="7" s="1"/>
  <c r="AT1758" i="7"/>
  <c r="AN1758" i="7"/>
  <c r="AH1758" i="7"/>
  <c r="T1758" i="7"/>
  <c r="N1758" i="7"/>
  <c r="G1758" i="7"/>
  <c r="F1758" i="7"/>
  <c r="C1758" i="7"/>
  <c r="B1758" i="7"/>
  <c r="C1757" i="7"/>
  <c r="BN1756" i="7"/>
  <c r="BF1756" i="7"/>
  <c r="AX1756" i="7"/>
  <c r="BJ1756" i="7" s="1"/>
  <c r="AV1756" i="7"/>
  <c r="BH1756" i="7" s="1"/>
  <c r="BL1756" i="7" s="1"/>
  <c r="AT1756" i="7"/>
  <c r="AN1756" i="7"/>
  <c r="AH1756" i="7"/>
  <c r="T1756" i="7"/>
  <c r="N1756" i="7"/>
  <c r="G1756" i="7"/>
  <c r="F1756" i="7"/>
  <c r="C1756" i="7"/>
  <c r="B1756" i="7"/>
  <c r="C1755" i="7"/>
  <c r="BN1754" i="7"/>
  <c r="BF1754" i="7"/>
  <c r="AX1754" i="7"/>
  <c r="BJ1754" i="7" s="1"/>
  <c r="AV1754" i="7"/>
  <c r="BH1754" i="7" s="1"/>
  <c r="BL1754" i="7" s="1"/>
  <c r="AT1754" i="7"/>
  <c r="AN1754" i="7"/>
  <c r="AH1754" i="7"/>
  <c r="T1754" i="7"/>
  <c r="N1754" i="7"/>
  <c r="G1754" i="7"/>
  <c r="F1754" i="7"/>
  <c r="C1754" i="7"/>
  <c r="B1754" i="7"/>
  <c r="C1753" i="7"/>
  <c r="BN1752" i="7"/>
  <c r="BF1752" i="7"/>
  <c r="AX1752" i="7"/>
  <c r="BJ1752" i="7" s="1"/>
  <c r="AV1752" i="7"/>
  <c r="BH1752" i="7" s="1"/>
  <c r="BL1752" i="7" s="1"/>
  <c r="AT1752" i="7"/>
  <c r="AN1752" i="7"/>
  <c r="AH1752" i="7"/>
  <c r="T1752" i="7"/>
  <c r="N1752" i="7"/>
  <c r="G1752" i="7"/>
  <c r="F1752" i="7"/>
  <c r="C1752" i="7"/>
  <c r="B1752" i="7"/>
  <c r="C1751" i="7"/>
  <c r="BN1750" i="7"/>
  <c r="BF1750" i="7"/>
  <c r="AX1750" i="7"/>
  <c r="BJ1750" i="7" s="1"/>
  <c r="AV1750" i="7"/>
  <c r="BH1750" i="7" s="1"/>
  <c r="BL1750" i="7" s="1"/>
  <c r="AT1750" i="7"/>
  <c r="AN1750" i="7"/>
  <c r="AH1750" i="7"/>
  <c r="T1750" i="7"/>
  <c r="N1750" i="7"/>
  <c r="G1750" i="7"/>
  <c r="F1750" i="7"/>
  <c r="C1750" i="7"/>
  <c r="B1750" i="7"/>
  <c r="C1749" i="7"/>
  <c r="BN1748" i="7"/>
  <c r="BF1748" i="7"/>
  <c r="AX1748" i="7"/>
  <c r="BJ1748" i="7" s="1"/>
  <c r="AV1748" i="7"/>
  <c r="BH1748" i="7" s="1"/>
  <c r="BL1748" i="7" s="1"/>
  <c r="AT1748" i="7"/>
  <c r="AN1748" i="7"/>
  <c r="AH1748" i="7"/>
  <c r="T1748" i="7"/>
  <c r="N1748" i="7"/>
  <c r="G1748" i="7"/>
  <c r="F1748" i="7"/>
  <c r="C1748" i="7"/>
  <c r="B1748" i="7"/>
  <c r="C1747" i="7"/>
  <c r="BN1746" i="7"/>
  <c r="BF1746" i="7"/>
  <c r="AX1746" i="7"/>
  <c r="BJ1746" i="7" s="1"/>
  <c r="AV1746" i="7"/>
  <c r="BH1746" i="7" s="1"/>
  <c r="BL1746" i="7" s="1"/>
  <c r="AT1746" i="7"/>
  <c r="AN1746" i="7"/>
  <c r="AH1746" i="7"/>
  <c r="T1746" i="7"/>
  <c r="N1746" i="7"/>
  <c r="G1746" i="7"/>
  <c r="F1746" i="7"/>
  <c r="C1746" i="7"/>
  <c r="B1746" i="7"/>
  <c r="C1745" i="7"/>
  <c r="BN1744" i="7"/>
  <c r="BF1744" i="7"/>
  <c r="AX1744" i="7"/>
  <c r="BJ1744" i="7" s="1"/>
  <c r="AV1744" i="7"/>
  <c r="BH1744" i="7" s="1"/>
  <c r="BL1744" i="7" s="1"/>
  <c r="AT1744" i="7"/>
  <c r="AN1744" i="7"/>
  <c r="AH1744" i="7"/>
  <c r="T1744" i="7"/>
  <c r="N1744" i="7"/>
  <c r="G1744" i="7"/>
  <c r="F1744" i="7"/>
  <c r="C1744" i="7"/>
  <c r="B1744" i="7"/>
  <c r="C1743" i="7"/>
  <c r="BN1742" i="7"/>
  <c r="BF1742" i="7"/>
  <c r="AX1742" i="7"/>
  <c r="BJ1742" i="7" s="1"/>
  <c r="AV1742" i="7"/>
  <c r="BH1742" i="7" s="1"/>
  <c r="BL1742" i="7" s="1"/>
  <c r="AT1742" i="7"/>
  <c r="AN1742" i="7"/>
  <c r="AH1742" i="7"/>
  <c r="T1742" i="7"/>
  <c r="N1742" i="7"/>
  <c r="G1742" i="7"/>
  <c r="F1742" i="7"/>
  <c r="C1742" i="7"/>
  <c r="B1742" i="7"/>
  <c r="C1741" i="7"/>
  <c r="BN1740" i="7"/>
  <c r="BF1740" i="7"/>
  <c r="AX1740" i="7"/>
  <c r="BJ1740" i="7" s="1"/>
  <c r="AV1740" i="7"/>
  <c r="BH1740" i="7" s="1"/>
  <c r="BL1740" i="7" s="1"/>
  <c r="AT1740" i="7"/>
  <c r="AN1740" i="7"/>
  <c r="AH1740" i="7"/>
  <c r="T1740" i="7"/>
  <c r="N1740" i="7"/>
  <c r="G1740" i="7"/>
  <c r="F1740" i="7"/>
  <c r="C1740" i="7"/>
  <c r="B1740" i="7"/>
  <c r="C1739" i="7"/>
  <c r="BN1738" i="7"/>
  <c r="BF1738" i="7"/>
  <c r="AX1738" i="7"/>
  <c r="BJ1738" i="7" s="1"/>
  <c r="AV1738" i="7"/>
  <c r="BH1738" i="7" s="1"/>
  <c r="BL1738" i="7" s="1"/>
  <c r="AT1738" i="7"/>
  <c r="AN1738" i="7"/>
  <c r="AH1738" i="7"/>
  <c r="T1738" i="7"/>
  <c r="N1738" i="7"/>
  <c r="G1738" i="7"/>
  <c r="F1738" i="7"/>
  <c r="C1738" i="7"/>
  <c r="B1738" i="7"/>
  <c r="C1737" i="7"/>
  <c r="BN1736" i="7"/>
  <c r="BF1736" i="7"/>
  <c r="AX1736" i="7"/>
  <c r="BJ1736" i="7" s="1"/>
  <c r="AV1736" i="7"/>
  <c r="BH1736" i="7" s="1"/>
  <c r="BL1736" i="7" s="1"/>
  <c r="AT1736" i="7"/>
  <c r="AN1736" i="7"/>
  <c r="AH1736" i="7"/>
  <c r="T1736" i="7"/>
  <c r="N1736" i="7"/>
  <c r="G1736" i="7"/>
  <c r="F1736" i="7"/>
  <c r="C1736" i="7"/>
  <c r="B1736" i="7"/>
  <c r="C1735" i="7"/>
  <c r="BN1734" i="7"/>
  <c r="BF1734" i="7"/>
  <c r="AX1734" i="7"/>
  <c r="BJ1734" i="7" s="1"/>
  <c r="AV1734" i="7"/>
  <c r="BH1734" i="7" s="1"/>
  <c r="BL1734" i="7" s="1"/>
  <c r="AT1734" i="7"/>
  <c r="AN1734" i="7"/>
  <c r="AH1734" i="7"/>
  <c r="T1734" i="7"/>
  <c r="N1734" i="7"/>
  <c r="G1734" i="7"/>
  <c r="F1734" i="7"/>
  <c r="C1734" i="7"/>
  <c r="B1734" i="7"/>
  <c r="C1733" i="7"/>
  <c r="BN1732" i="7"/>
  <c r="BF1732" i="7"/>
  <c r="AX1732" i="7"/>
  <c r="BJ1732" i="7" s="1"/>
  <c r="AV1732" i="7"/>
  <c r="BH1732" i="7" s="1"/>
  <c r="BL1732" i="7" s="1"/>
  <c r="AT1732" i="7"/>
  <c r="AN1732" i="7"/>
  <c r="AH1732" i="7"/>
  <c r="T1732" i="7"/>
  <c r="N1732" i="7"/>
  <c r="G1732" i="7"/>
  <c r="F1732" i="7"/>
  <c r="C1732" i="7"/>
  <c r="B1732" i="7"/>
  <c r="C1731" i="7"/>
  <c r="BN1730" i="7"/>
  <c r="BF1730" i="7"/>
  <c r="AX1730" i="7"/>
  <c r="BJ1730" i="7" s="1"/>
  <c r="AV1730" i="7"/>
  <c r="BH1730" i="7" s="1"/>
  <c r="BL1730" i="7" s="1"/>
  <c r="AT1730" i="7"/>
  <c r="AN1730" i="7"/>
  <c r="AH1730" i="7"/>
  <c r="T1730" i="7"/>
  <c r="N1730" i="7"/>
  <c r="G1730" i="7"/>
  <c r="F1730" i="7"/>
  <c r="C1730" i="7"/>
  <c r="B1730" i="7"/>
  <c r="C1729" i="7"/>
  <c r="BN1728" i="7"/>
  <c r="BF1728" i="7"/>
  <c r="AX1728" i="7"/>
  <c r="BJ1728" i="7" s="1"/>
  <c r="AV1728" i="7"/>
  <c r="BH1728" i="7" s="1"/>
  <c r="BL1728" i="7" s="1"/>
  <c r="AT1728" i="7"/>
  <c r="AN1728" i="7"/>
  <c r="AH1728" i="7"/>
  <c r="T1728" i="7"/>
  <c r="N1728" i="7"/>
  <c r="G1728" i="7"/>
  <c r="F1728" i="7"/>
  <c r="C1728" i="7"/>
  <c r="B1728" i="7"/>
  <c r="C1727" i="7"/>
  <c r="BN1726" i="7"/>
  <c r="BF1726" i="7"/>
  <c r="AX1726" i="7"/>
  <c r="BJ1726" i="7" s="1"/>
  <c r="AV1726" i="7"/>
  <c r="BH1726" i="7" s="1"/>
  <c r="BL1726" i="7" s="1"/>
  <c r="AT1726" i="7"/>
  <c r="AN1726" i="7"/>
  <c r="AH1726" i="7"/>
  <c r="T1726" i="7"/>
  <c r="N1726" i="7"/>
  <c r="G1726" i="7"/>
  <c r="F1726" i="7"/>
  <c r="C1726" i="7"/>
  <c r="B1726" i="7"/>
  <c r="C1725" i="7"/>
  <c r="BN1724" i="7"/>
  <c r="BF1724" i="7"/>
  <c r="AX1724" i="7"/>
  <c r="BJ1724" i="7" s="1"/>
  <c r="AV1724" i="7"/>
  <c r="BH1724" i="7" s="1"/>
  <c r="BL1724" i="7" s="1"/>
  <c r="AT1724" i="7"/>
  <c r="AN1724" i="7"/>
  <c r="AH1724" i="7"/>
  <c r="T1724" i="7"/>
  <c r="N1724" i="7"/>
  <c r="G1724" i="7"/>
  <c r="F1724" i="7"/>
  <c r="C1724" i="7"/>
  <c r="B1724" i="7"/>
  <c r="C1723" i="7"/>
  <c r="BN1722" i="7"/>
  <c r="BF1722" i="7"/>
  <c r="AX1722" i="7"/>
  <c r="BJ1722" i="7" s="1"/>
  <c r="AV1722" i="7"/>
  <c r="BH1722" i="7" s="1"/>
  <c r="BL1722" i="7" s="1"/>
  <c r="AT1722" i="7"/>
  <c r="AN1722" i="7"/>
  <c r="AH1722" i="7"/>
  <c r="T1722" i="7"/>
  <c r="N1722" i="7"/>
  <c r="G1722" i="7"/>
  <c r="F1722" i="7"/>
  <c r="C1722" i="7"/>
  <c r="B1722" i="7"/>
  <c r="AU1710" i="7"/>
  <c r="AQ1710" i="7"/>
  <c r="AJ1710" i="7"/>
  <c r="AF1710" i="7"/>
  <c r="Y1710" i="7"/>
  <c r="U1710" i="7"/>
  <c r="N1710" i="7"/>
  <c r="J1710" i="7"/>
  <c r="BN1705" i="7"/>
  <c r="BK1708" i="7" s="1"/>
  <c r="BK1710" i="7" s="1"/>
  <c r="BF1705" i="7"/>
  <c r="AX1705" i="7"/>
  <c r="BJ1705" i="7" s="1"/>
  <c r="AV1705" i="7"/>
  <c r="BH1705" i="7" s="1"/>
  <c r="BL1705" i="7" s="1"/>
  <c r="AT1705" i="7"/>
  <c r="AN1705" i="7"/>
  <c r="AH1705" i="7"/>
  <c r="T1705" i="7"/>
  <c r="N1705" i="7"/>
  <c r="BD1703" i="7"/>
  <c r="BB1703" i="7"/>
  <c r="AR1703" i="7"/>
  <c r="AP1703" i="7"/>
  <c r="AT1703" i="7" s="1"/>
  <c r="AL1703" i="7"/>
  <c r="AJ1703" i="7"/>
  <c r="AN1703" i="7" s="1"/>
  <c r="AF1703" i="7"/>
  <c r="AD1703" i="7"/>
  <c r="AV1703" i="7" s="1"/>
  <c r="AB1703" i="7"/>
  <c r="Z1703" i="7"/>
  <c r="R1703" i="7"/>
  <c r="P1703" i="7"/>
  <c r="L1703" i="7"/>
  <c r="J1703" i="7"/>
  <c r="H1703" i="7"/>
  <c r="C1702" i="7"/>
  <c r="BN1701" i="7"/>
  <c r="BF1701" i="7"/>
  <c r="AX1701" i="7"/>
  <c r="BJ1701" i="7" s="1"/>
  <c r="AV1701" i="7"/>
  <c r="BH1701" i="7" s="1"/>
  <c r="BL1701" i="7" s="1"/>
  <c r="AT1701" i="7"/>
  <c r="AN1701" i="7"/>
  <c r="AH1701" i="7"/>
  <c r="T1701" i="7"/>
  <c r="N1701" i="7"/>
  <c r="G1701" i="7"/>
  <c r="F1701" i="7"/>
  <c r="C1701" i="7"/>
  <c r="B1701" i="7"/>
  <c r="C1700" i="7"/>
  <c r="BN1699" i="7"/>
  <c r="BF1699" i="7"/>
  <c r="AX1699" i="7"/>
  <c r="BJ1699" i="7" s="1"/>
  <c r="AV1699" i="7"/>
  <c r="BH1699" i="7" s="1"/>
  <c r="BL1699" i="7" s="1"/>
  <c r="AT1699" i="7"/>
  <c r="AN1699" i="7"/>
  <c r="AH1699" i="7"/>
  <c r="T1699" i="7"/>
  <c r="N1699" i="7"/>
  <c r="G1699" i="7"/>
  <c r="F1699" i="7"/>
  <c r="C1699" i="7"/>
  <c r="B1699" i="7"/>
  <c r="C1698" i="7"/>
  <c r="BN1697" i="7"/>
  <c r="BF1697" i="7"/>
  <c r="AX1697" i="7"/>
  <c r="BJ1697" i="7" s="1"/>
  <c r="AV1697" i="7"/>
  <c r="BH1697" i="7" s="1"/>
  <c r="BL1697" i="7" s="1"/>
  <c r="AT1697" i="7"/>
  <c r="AN1697" i="7"/>
  <c r="AH1697" i="7"/>
  <c r="T1697" i="7"/>
  <c r="N1697" i="7"/>
  <c r="G1697" i="7"/>
  <c r="F1697" i="7"/>
  <c r="C1697" i="7"/>
  <c r="B1697" i="7"/>
  <c r="C1696" i="7"/>
  <c r="BN1695" i="7"/>
  <c r="BF1695" i="7"/>
  <c r="AX1695" i="7"/>
  <c r="BJ1695" i="7" s="1"/>
  <c r="AV1695" i="7"/>
  <c r="BH1695" i="7" s="1"/>
  <c r="BL1695" i="7" s="1"/>
  <c r="AT1695" i="7"/>
  <c r="AN1695" i="7"/>
  <c r="AH1695" i="7"/>
  <c r="T1695" i="7"/>
  <c r="N1695" i="7"/>
  <c r="G1695" i="7"/>
  <c r="F1695" i="7"/>
  <c r="C1695" i="7"/>
  <c r="B1695" i="7"/>
  <c r="C1694" i="7"/>
  <c r="BN1693" i="7"/>
  <c r="BF1693" i="7"/>
  <c r="AX1693" i="7"/>
  <c r="BJ1693" i="7" s="1"/>
  <c r="AV1693" i="7"/>
  <c r="BH1693" i="7" s="1"/>
  <c r="BL1693" i="7" s="1"/>
  <c r="AT1693" i="7"/>
  <c r="AN1693" i="7"/>
  <c r="AH1693" i="7"/>
  <c r="T1693" i="7"/>
  <c r="N1693" i="7"/>
  <c r="G1693" i="7"/>
  <c r="F1693" i="7"/>
  <c r="C1693" i="7"/>
  <c r="B1693" i="7"/>
  <c r="C1692" i="7"/>
  <c r="BN1691" i="7"/>
  <c r="BF1691" i="7"/>
  <c r="AX1691" i="7"/>
  <c r="BJ1691" i="7" s="1"/>
  <c r="AV1691" i="7"/>
  <c r="BH1691" i="7" s="1"/>
  <c r="BL1691" i="7" s="1"/>
  <c r="AT1691" i="7"/>
  <c r="AN1691" i="7"/>
  <c r="AH1691" i="7"/>
  <c r="T1691" i="7"/>
  <c r="N1691" i="7"/>
  <c r="G1691" i="7"/>
  <c r="F1691" i="7"/>
  <c r="C1691" i="7"/>
  <c r="B1691" i="7"/>
  <c r="C1690" i="7"/>
  <c r="BN1689" i="7"/>
  <c r="BF1689" i="7"/>
  <c r="AX1689" i="7"/>
  <c r="BJ1689" i="7" s="1"/>
  <c r="AV1689" i="7"/>
  <c r="BH1689" i="7" s="1"/>
  <c r="BL1689" i="7" s="1"/>
  <c r="AT1689" i="7"/>
  <c r="AN1689" i="7"/>
  <c r="AH1689" i="7"/>
  <c r="T1689" i="7"/>
  <c r="N1689" i="7"/>
  <c r="G1689" i="7"/>
  <c r="F1689" i="7"/>
  <c r="C1689" i="7"/>
  <c r="B1689" i="7"/>
  <c r="C1688" i="7"/>
  <c r="BN1687" i="7"/>
  <c r="BF1687" i="7"/>
  <c r="AX1687" i="7"/>
  <c r="BJ1687" i="7" s="1"/>
  <c r="AV1687" i="7"/>
  <c r="BH1687" i="7" s="1"/>
  <c r="BL1687" i="7" s="1"/>
  <c r="AT1687" i="7"/>
  <c r="AN1687" i="7"/>
  <c r="AH1687" i="7"/>
  <c r="T1687" i="7"/>
  <c r="N1687" i="7"/>
  <c r="G1687" i="7"/>
  <c r="F1687" i="7"/>
  <c r="C1687" i="7"/>
  <c r="B1687" i="7"/>
  <c r="C1686" i="7"/>
  <c r="BN1685" i="7"/>
  <c r="BF1685" i="7"/>
  <c r="AX1685" i="7"/>
  <c r="BJ1685" i="7" s="1"/>
  <c r="AV1685" i="7"/>
  <c r="BH1685" i="7" s="1"/>
  <c r="BL1685" i="7" s="1"/>
  <c r="AT1685" i="7"/>
  <c r="AN1685" i="7"/>
  <c r="AH1685" i="7"/>
  <c r="T1685" i="7"/>
  <c r="N1685" i="7"/>
  <c r="G1685" i="7"/>
  <c r="F1685" i="7"/>
  <c r="C1685" i="7"/>
  <c r="B1685" i="7"/>
  <c r="C1684" i="7"/>
  <c r="BN1683" i="7"/>
  <c r="BF1683" i="7"/>
  <c r="AX1683" i="7"/>
  <c r="BJ1683" i="7" s="1"/>
  <c r="AV1683" i="7"/>
  <c r="BH1683" i="7" s="1"/>
  <c r="BL1683" i="7" s="1"/>
  <c r="AT1683" i="7"/>
  <c r="AN1683" i="7"/>
  <c r="AH1683" i="7"/>
  <c r="T1683" i="7"/>
  <c r="N1683" i="7"/>
  <c r="G1683" i="7"/>
  <c r="F1683" i="7"/>
  <c r="C1683" i="7"/>
  <c r="B1683" i="7"/>
  <c r="C1682" i="7"/>
  <c r="BN1681" i="7"/>
  <c r="BF1681" i="7"/>
  <c r="AX1681" i="7"/>
  <c r="BJ1681" i="7" s="1"/>
  <c r="AV1681" i="7"/>
  <c r="BH1681" i="7" s="1"/>
  <c r="BL1681" i="7" s="1"/>
  <c r="AT1681" i="7"/>
  <c r="AN1681" i="7"/>
  <c r="AH1681" i="7"/>
  <c r="T1681" i="7"/>
  <c r="N1681" i="7"/>
  <c r="G1681" i="7"/>
  <c r="F1681" i="7"/>
  <c r="C1681" i="7"/>
  <c r="B1681" i="7"/>
  <c r="C1680" i="7"/>
  <c r="BN1679" i="7"/>
  <c r="BF1679" i="7"/>
  <c r="AX1679" i="7"/>
  <c r="BJ1679" i="7" s="1"/>
  <c r="AV1679" i="7"/>
  <c r="BH1679" i="7" s="1"/>
  <c r="BL1679" i="7" s="1"/>
  <c r="AT1679" i="7"/>
  <c r="AN1679" i="7"/>
  <c r="AH1679" i="7"/>
  <c r="T1679" i="7"/>
  <c r="N1679" i="7"/>
  <c r="G1679" i="7"/>
  <c r="F1679" i="7"/>
  <c r="C1679" i="7"/>
  <c r="B1679" i="7"/>
  <c r="C1678" i="7"/>
  <c r="BN1677" i="7"/>
  <c r="BF1677" i="7"/>
  <c r="AX1677" i="7"/>
  <c r="BJ1677" i="7" s="1"/>
  <c r="AV1677" i="7"/>
  <c r="BH1677" i="7" s="1"/>
  <c r="BL1677" i="7" s="1"/>
  <c r="AT1677" i="7"/>
  <c r="AN1677" i="7"/>
  <c r="AH1677" i="7"/>
  <c r="T1677" i="7"/>
  <c r="N1677" i="7"/>
  <c r="G1677" i="7"/>
  <c r="F1677" i="7"/>
  <c r="C1677" i="7"/>
  <c r="B1677" i="7"/>
  <c r="C1676" i="7"/>
  <c r="BN1675" i="7"/>
  <c r="BF1675" i="7"/>
  <c r="AX1675" i="7"/>
  <c r="BJ1675" i="7" s="1"/>
  <c r="AV1675" i="7"/>
  <c r="BH1675" i="7" s="1"/>
  <c r="BL1675" i="7" s="1"/>
  <c r="AT1675" i="7"/>
  <c r="AN1675" i="7"/>
  <c r="AH1675" i="7"/>
  <c r="T1675" i="7"/>
  <c r="N1675" i="7"/>
  <c r="G1675" i="7"/>
  <c r="F1675" i="7"/>
  <c r="C1675" i="7"/>
  <c r="B1675" i="7"/>
  <c r="C1674" i="7"/>
  <c r="BN1673" i="7"/>
  <c r="BF1673" i="7"/>
  <c r="AX1673" i="7"/>
  <c r="BJ1673" i="7" s="1"/>
  <c r="AV1673" i="7"/>
  <c r="BH1673" i="7" s="1"/>
  <c r="BL1673" i="7" s="1"/>
  <c r="AT1673" i="7"/>
  <c r="AN1673" i="7"/>
  <c r="AH1673" i="7"/>
  <c r="T1673" i="7"/>
  <c r="N1673" i="7"/>
  <c r="G1673" i="7"/>
  <c r="F1673" i="7"/>
  <c r="C1673" i="7"/>
  <c r="B1673" i="7"/>
  <c r="C1672" i="7"/>
  <c r="BN1671" i="7"/>
  <c r="BF1671" i="7"/>
  <c r="AX1671" i="7"/>
  <c r="BJ1671" i="7" s="1"/>
  <c r="AV1671" i="7"/>
  <c r="BH1671" i="7" s="1"/>
  <c r="BL1671" i="7" s="1"/>
  <c r="AT1671" i="7"/>
  <c r="AN1671" i="7"/>
  <c r="AH1671" i="7"/>
  <c r="T1671" i="7"/>
  <c r="N1671" i="7"/>
  <c r="G1671" i="7"/>
  <c r="F1671" i="7"/>
  <c r="C1671" i="7"/>
  <c r="B1671" i="7"/>
  <c r="C1670" i="7"/>
  <c r="BN1669" i="7"/>
  <c r="BF1669" i="7"/>
  <c r="AX1669" i="7"/>
  <c r="BJ1669" i="7" s="1"/>
  <c r="AV1669" i="7"/>
  <c r="BH1669" i="7" s="1"/>
  <c r="BL1669" i="7" s="1"/>
  <c r="AT1669" i="7"/>
  <c r="AN1669" i="7"/>
  <c r="AH1669" i="7"/>
  <c r="T1669" i="7"/>
  <c r="N1669" i="7"/>
  <c r="G1669" i="7"/>
  <c r="F1669" i="7"/>
  <c r="C1669" i="7"/>
  <c r="B1669" i="7"/>
  <c r="C1668" i="7"/>
  <c r="BN1667" i="7"/>
  <c r="BF1667" i="7"/>
  <c r="AX1667" i="7"/>
  <c r="BJ1667" i="7" s="1"/>
  <c r="AV1667" i="7"/>
  <c r="BH1667" i="7" s="1"/>
  <c r="BL1667" i="7" s="1"/>
  <c r="AT1667" i="7"/>
  <c r="AN1667" i="7"/>
  <c r="AH1667" i="7"/>
  <c r="T1667" i="7"/>
  <c r="N1667" i="7"/>
  <c r="G1667" i="7"/>
  <c r="F1667" i="7"/>
  <c r="C1667" i="7"/>
  <c r="B1667" i="7"/>
  <c r="C1666" i="7"/>
  <c r="BN1665" i="7"/>
  <c r="BF1665" i="7"/>
  <c r="AX1665" i="7"/>
  <c r="BJ1665" i="7" s="1"/>
  <c r="AV1665" i="7"/>
  <c r="BH1665" i="7" s="1"/>
  <c r="BL1665" i="7" s="1"/>
  <c r="AT1665" i="7"/>
  <c r="AN1665" i="7"/>
  <c r="AH1665" i="7"/>
  <c r="T1665" i="7"/>
  <c r="N1665" i="7"/>
  <c r="G1665" i="7"/>
  <c r="F1665" i="7"/>
  <c r="C1665" i="7"/>
  <c r="B1665" i="7"/>
  <c r="C1664" i="7"/>
  <c r="BN1663" i="7"/>
  <c r="BF1663" i="7"/>
  <c r="AX1663" i="7"/>
  <c r="BJ1663" i="7" s="1"/>
  <c r="AV1663" i="7"/>
  <c r="BH1663" i="7" s="1"/>
  <c r="BL1663" i="7" s="1"/>
  <c r="AT1663" i="7"/>
  <c r="AN1663" i="7"/>
  <c r="AH1663" i="7"/>
  <c r="T1663" i="7"/>
  <c r="N1663" i="7"/>
  <c r="G1663" i="7"/>
  <c r="F1663" i="7"/>
  <c r="C1663" i="7"/>
  <c r="B1663" i="7"/>
  <c r="AU1651" i="7"/>
  <c r="AQ1651" i="7"/>
  <c r="AJ1651" i="7"/>
  <c r="AF1651" i="7"/>
  <c r="Y1651" i="7"/>
  <c r="U1651" i="7"/>
  <c r="N1651" i="7"/>
  <c r="J1651" i="7"/>
  <c r="BN1646" i="7"/>
  <c r="BK1649" i="7" s="1"/>
  <c r="BK1651" i="7" s="1"/>
  <c r="BF1646" i="7"/>
  <c r="AX1646" i="7"/>
  <c r="BJ1646" i="7" s="1"/>
  <c r="AV1646" i="7"/>
  <c r="BH1646" i="7" s="1"/>
  <c r="BL1646" i="7" s="1"/>
  <c r="AT1646" i="7"/>
  <c r="AN1646" i="7"/>
  <c r="AH1646" i="7"/>
  <c r="T1646" i="7"/>
  <c r="N1646" i="7"/>
  <c r="BD1644" i="7"/>
  <c r="BB1644" i="7"/>
  <c r="AR1644" i="7"/>
  <c r="AP1644" i="7"/>
  <c r="AT1644" i="7" s="1"/>
  <c r="AL1644" i="7"/>
  <c r="AJ1644" i="7"/>
  <c r="AN1644" i="7" s="1"/>
  <c r="AF1644" i="7"/>
  <c r="AD1644" i="7"/>
  <c r="AV1644" i="7" s="1"/>
  <c r="AB1644" i="7"/>
  <c r="Z1644" i="7"/>
  <c r="R1644" i="7"/>
  <c r="P1644" i="7"/>
  <c r="L1644" i="7"/>
  <c r="J1644" i="7"/>
  <c r="H1644" i="7"/>
  <c r="C1643" i="7"/>
  <c r="BN1642" i="7"/>
  <c r="BF1642" i="7"/>
  <c r="AX1642" i="7"/>
  <c r="BJ1642" i="7" s="1"/>
  <c r="AV1642" i="7"/>
  <c r="BH1642" i="7" s="1"/>
  <c r="BL1642" i="7" s="1"/>
  <c r="AT1642" i="7"/>
  <c r="AN1642" i="7"/>
  <c r="AH1642" i="7"/>
  <c r="T1642" i="7"/>
  <c r="N1642" i="7"/>
  <c r="G1642" i="7"/>
  <c r="F1642" i="7"/>
  <c r="C1642" i="7"/>
  <c r="B1642" i="7"/>
  <c r="C1641" i="7"/>
  <c r="BN1640" i="7"/>
  <c r="BF1640" i="7"/>
  <c r="AX1640" i="7"/>
  <c r="BJ1640" i="7" s="1"/>
  <c r="AV1640" i="7"/>
  <c r="BH1640" i="7" s="1"/>
  <c r="BL1640" i="7" s="1"/>
  <c r="AT1640" i="7"/>
  <c r="AN1640" i="7"/>
  <c r="AH1640" i="7"/>
  <c r="T1640" i="7"/>
  <c r="N1640" i="7"/>
  <c r="G1640" i="7"/>
  <c r="F1640" i="7"/>
  <c r="C1640" i="7"/>
  <c r="B1640" i="7"/>
  <c r="C1639" i="7"/>
  <c r="BN1638" i="7"/>
  <c r="BF1638" i="7"/>
  <c r="AX1638" i="7"/>
  <c r="BJ1638" i="7" s="1"/>
  <c r="AV1638" i="7"/>
  <c r="BH1638" i="7" s="1"/>
  <c r="BL1638" i="7" s="1"/>
  <c r="AT1638" i="7"/>
  <c r="AN1638" i="7"/>
  <c r="AH1638" i="7"/>
  <c r="T1638" i="7"/>
  <c r="N1638" i="7"/>
  <c r="G1638" i="7"/>
  <c r="F1638" i="7"/>
  <c r="C1638" i="7"/>
  <c r="B1638" i="7"/>
  <c r="C1637" i="7"/>
  <c r="BN1636" i="7"/>
  <c r="BF1636" i="7"/>
  <c r="AX1636" i="7"/>
  <c r="BJ1636" i="7" s="1"/>
  <c r="AV1636" i="7"/>
  <c r="BH1636" i="7" s="1"/>
  <c r="BL1636" i="7" s="1"/>
  <c r="AT1636" i="7"/>
  <c r="AN1636" i="7"/>
  <c r="AH1636" i="7"/>
  <c r="T1636" i="7"/>
  <c r="N1636" i="7"/>
  <c r="G1636" i="7"/>
  <c r="F1636" i="7"/>
  <c r="C1636" i="7"/>
  <c r="B1636" i="7"/>
  <c r="C1635" i="7"/>
  <c r="BN1634" i="7"/>
  <c r="BF1634" i="7"/>
  <c r="AX1634" i="7"/>
  <c r="BJ1634" i="7" s="1"/>
  <c r="AV1634" i="7"/>
  <c r="BH1634" i="7" s="1"/>
  <c r="BL1634" i="7" s="1"/>
  <c r="AT1634" i="7"/>
  <c r="AN1634" i="7"/>
  <c r="AH1634" i="7"/>
  <c r="T1634" i="7"/>
  <c r="N1634" i="7"/>
  <c r="G1634" i="7"/>
  <c r="F1634" i="7"/>
  <c r="C1634" i="7"/>
  <c r="B1634" i="7"/>
  <c r="C1633" i="7"/>
  <c r="BN1632" i="7"/>
  <c r="BF1632" i="7"/>
  <c r="AX1632" i="7"/>
  <c r="BJ1632" i="7" s="1"/>
  <c r="AV1632" i="7"/>
  <c r="BH1632" i="7" s="1"/>
  <c r="BL1632" i="7" s="1"/>
  <c r="AT1632" i="7"/>
  <c r="AN1632" i="7"/>
  <c r="AH1632" i="7"/>
  <c r="T1632" i="7"/>
  <c r="N1632" i="7"/>
  <c r="G1632" i="7"/>
  <c r="F1632" i="7"/>
  <c r="C1632" i="7"/>
  <c r="B1632" i="7"/>
  <c r="C1631" i="7"/>
  <c r="BN1630" i="7"/>
  <c r="BF1630" i="7"/>
  <c r="AX1630" i="7"/>
  <c r="BJ1630" i="7" s="1"/>
  <c r="AV1630" i="7"/>
  <c r="BH1630" i="7" s="1"/>
  <c r="BL1630" i="7" s="1"/>
  <c r="AT1630" i="7"/>
  <c r="AN1630" i="7"/>
  <c r="AH1630" i="7"/>
  <c r="T1630" i="7"/>
  <c r="N1630" i="7"/>
  <c r="G1630" i="7"/>
  <c r="F1630" i="7"/>
  <c r="C1630" i="7"/>
  <c r="B1630" i="7"/>
  <c r="C1629" i="7"/>
  <c r="BN1628" i="7"/>
  <c r="BF1628" i="7"/>
  <c r="AX1628" i="7"/>
  <c r="BJ1628" i="7" s="1"/>
  <c r="AV1628" i="7"/>
  <c r="BH1628" i="7" s="1"/>
  <c r="BL1628" i="7" s="1"/>
  <c r="AT1628" i="7"/>
  <c r="AN1628" i="7"/>
  <c r="AH1628" i="7"/>
  <c r="T1628" i="7"/>
  <c r="N1628" i="7"/>
  <c r="G1628" i="7"/>
  <c r="F1628" i="7"/>
  <c r="C1628" i="7"/>
  <c r="B1628" i="7"/>
  <c r="C1627" i="7"/>
  <c r="BN1626" i="7"/>
  <c r="BF1626" i="7"/>
  <c r="AX1626" i="7"/>
  <c r="BJ1626" i="7" s="1"/>
  <c r="AV1626" i="7"/>
  <c r="BH1626" i="7" s="1"/>
  <c r="BL1626" i="7" s="1"/>
  <c r="AT1626" i="7"/>
  <c r="AN1626" i="7"/>
  <c r="AH1626" i="7"/>
  <c r="T1626" i="7"/>
  <c r="N1626" i="7"/>
  <c r="G1626" i="7"/>
  <c r="F1626" i="7"/>
  <c r="C1626" i="7"/>
  <c r="B1626" i="7"/>
  <c r="C1625" i="7"/>
  <c r="BN1624" i="7"/>
  <c r="BF1624" i="7"/>
  <c r="AX1624" i="7"/>
  <c r="BJ1624" i="7" s="1"/>
  <c r="AV1624" i="7"/>
  <c r="BH1624" i="7" s="1"/>
  <c r="BL1624" i="7" s="1"/>
  <c r="AT1624" i="7"/>
  <c r="AN1624" i="7"/>
  <c r="AH1624" i="7"/>
  <c r="T1624" i="7"/>
  <c r="N1624" i="7"/>
  <c r="G1624" i="7"/>
  <c r="F1624" i="7"/>
  <c r="C1624" i="7"/>
  <c r="B1624" i="7"/>
  <c r="C1623" i="7"/>
  <c r="BN1622" i="7"/>
  <c r="BF1622" i="7"/>
  <c r="AX1622" i="7"/>
  <c r="BJ1622" i="7" s="1"/>
  <c r="AV1622" i="7"/>
  <c r="BH1622" i="7" s="1"/>
  <c r="BL1622" i="7" s="1"/>
  <c r="AT1622" i="7"/>
  <c r="AN1622" i="7"/>
  <c r="AH1622" i="7"/>
  <c r="T1622" i="7"/>
  <c r="N1622" i="7"/>
  <c r="G1622" i="7"/>
  <c r="F1622" i="7"/>
  <c r="C1622" i="7"/>
  <c r="B1622" i="7"/>
  <c r="C1621" i="7"/>
  <c r="BN1620" i="7"/>
  <c r="BF1620" i="7"/>
  <c r="AX1620" i="7"/>
  <c r="BJ1620" i="7" s="1"/>
  <c r="AV1620" i="7"/>
  <c r="BH1620" i="7" s="1"/>
  <c r="BL1620" i="7" s="1"/>
  <c r="AT1620" i="7"/>
  <c r="AN1620" i="7"/>
  <c r="AH1620" i="7"/>
  <c r="T1620" i="7"/>
  <c r="N1620" i="7"/>
  <c r="G1620" i="7"/>
  <c r="F1620" i="7"/>
  <c r="C1620" i="7"/>
  <c r="B1620" i="7"/>
  <c r="C1619" i="7"/>
  <c r="BN1618" i="7"/>
  <c r="BF1618" i="7"/>
  <c r="AX1618" i="7"/>
  <c r="BJ1618" i="7" s="1"/>
  <c r="AV1618" i="7"/>
  <c r="BH1618" i="7" s="1"/>
  <c r="BL1618" i="7" s="1"/>
  <c r="AT1618" i="7"/>
  <c r="AN1618" i="7"/>
  <c r="AH1618" i="7"/>
  <c r="T1618" i="7"/>
  <c r="N1618" i="7"/>
  <c r="G1618" i="7"/>
  <c r="F1618" i="7"/>
  <c r="C1618" i="7"/>
  <c r="B1618" i="7"/>
  <c r="C1617" i="7"/>
  <c r="BN1616" i="7"/>
  <c r="BF1616" i="7"/>
  <c r="AX1616" i="7"/>
  <c r="BJ1616" i="7" s="1"/>
  <c r="AV1616" i="7"/>
  <c r="BH1616" i="7" s="1"/>
  <c r="BL1616" i="7" s="1"/>
  <c r="AT1616" i="7"/>
  <c r="AN1616" i="7"/>
  <c r="AH1616" i="7"/>
  <c r="T1616" i="7"/>
  <c r="N1616" i="7"/>
  <c r="G1616" i="7"/>
  <c r="F1616" i="7"/>
  <c r="C1616" i="7"/>
  <c r="B1616" i="7"/>
  <c r="C1615" i="7"/>
  <c r="BN1614" i="7"/>
  <c r="BF1614" i="7"/>
  <c r="AX1614" i="7"/>
  <c r="BJ1614" i="7" s="1"/>
  <c r="AV1614" i="7"/>
  <c r="BH1614" i="7" s="1"/>
  <c r="BL1614" i="7" s="1"/>
  <c r="AT1614" i="7"/>
  <c r="AN1614" i="7"/>
  <c r="AH1614" i="7"/>
  <c r="T1614" i="7"/>
  <c r="N1614" i="7"/>
  <c r="G1614" i="7"/>
  <c r="F1614" i="7"/>
  <c r="C1614" i="7"/>
  <c r="B1614" i="7"/>
  <c r="C1613" i="7"/>
  <c r="BN1612" i="7"/>
  <c r="BF1612" i="7"/>
  <c r="AX1612" i="7"/>
  <c r="BJ1612" i="7" s="1"/>
  <c r="AV1612" i="7"/>
  <c r="BH1612" i="7" s="1"/>
  <c r="BL1612" i="7" s="1"/>
  <c r="AT1612" i="7"/>
  <c r="AN1612" i="7"/>
  <c r="AH1612" i="7"/>
  <c r="T1612" i="7"/>
  <c r="N1612" i="7"/>
  <c r="G1612" i="7"/>
  <c r="F1612" i="7"/>
  <c r="C1612" i="7"/>
  <c r="B1612" i="7"/>
  <c r="C1611" i="7"/>
  <c r="BN1610" i="7"/>
  <c r="BF1610" i="7"/>
  <c r="AX1610" i="7"/>
  <c r="BJ1610" i="7" s="1"/>
  <c r="AV1610" i="7"/>
  <c r="BH1610" i="7" s="1"/>
  <c r="BL1610" i="7" s="1"/>
  <c r="AT1610" i="7"/>
  <c r="AN1610" i="7"/>
  <c r="AH1610" i="7"/>
  <c r="T1610" i="7"/>
  <c r="N1610" i="7"/>
  <c r="G1610" i="7"/>
  <c r="F1610" i="7"/>
  <c r="C1610" i="7"/>
  <c r="B1610" i="7"/>
  <c r="C1609" i="7"/>
  <c r="BN1608" i="7"/>
  <c r="BF1608" i="7"/>
  <c r="AX1608" i="7"/>
  <c r="BJ1608" i="7" s="1"/>
  <c r="AV1608" i="7"/>
  <c r="BH1608" i="7" s="1"/>
  <c r="BL1608" i="7" s="1"/>
  <c r="AT1608" i="7"/>
  <c r="AN1608" i="7"/>
  <c r="AH1608" i="7"/>
  <c r="T1608" i="7"/>
  <c r="N1608" i="7"/>
  <c r="G1608" i="7"/>
  <c r="F1608" i="7"/>
  <c r="C1608" i="7"/>
  <c r="B1608" i="7"/>
  <c r="C1607" i="7"/>
  <c r="BN1606" i="7"/>
  <c r="BF1606" i="7"/>
  <c r="AX1606" i="7"/>
  <c r="BJ1606" i="7" s="1"/>
  <c r="AV1606" i="7"/>
  <c r="BH1606" i="7" s="1"/>
  <c r="BL1606" i="7" s="1"/>
  <c r="AT1606" i="7"/>
  <c r="AN1606" i="7"/>
  <c r="AH1606" i="7"/>
  <c r="T1606" i="7"/>
  <c r="N1606" i="7"/>
  <c r="G1606" i="7"/>
  <c r="F1606" i="7"/>
  <c r="C1606" i="7"/>
  <c r="B1606" i="7"/>
  <c r="C1605" i="7"/>
  <c r="BN1604" i="7"/>
  <c r="BF1604" i="7"/>
  <c r="AX1604" i="7"/>
  <c r="BJ1604" i="7" s="1"/>
  <c r="AV1604" i="7"/>
  <c r="BH1604" i="7" s="1"/>
  <c r="BL1604" i="7" s="1"/>
  <c r="AT1604" i="7"/>
  <c r="AN1604" i="7"/>
  <c r="AH1604" i="7"/>
  <c r="T1604" i="7"/>
  <c r="N1604" i="7"/>
  <c r="G1604" i="7"/>
  <c r="F1604" i="7"/>
  <c r="C1604" i="7"/>
  <c r="B1604" i="7"/>
  <c r="AU1592" i="7"/>
  <c r="AQ1592" i="7"/>
  <c r="AJ1592" i="7"/>
  <c r="AF1592" i="7"/>
  <c r="Y1592" i="7"/>
  <c r="U1592" i="7"/>
  <c r="N1592" i="7"/>
  <c r="J1592" i="7"/>
  <c r="BN1587" i="7"/>
  <c r="BK1590" i="7" s="1"/>
  <c r="BK1592" i="7" s="1"/>
  <c r="BF1587" i="7"/>
  <c r="AX1587" i="7"/>
  <c r="BJ1587" i="7" s="1"/>
  <c r="AV1587" i="7"/>
  <c r="BH1587" i="7" s="1"/>
  <c r="BL1587" i="7" s="1"/>
  <c r="AT1587" i="7"/>
  <c r="AN1587" i="7"/>
  <c r="AH1587" i="7"/>
  <c r="T1587" i="7"/>
  <c r="N1587" i="7"/>
  <c r="BD1585" i="7"/>
  <c r="BB1585" i="7"/>
  <c r="AR1585" i="7"/>
  <c r="AP1585" i="7"/>
  <c r="AT1585" i="7" s="1"/>
  <c r="AL1585" i="7"/>
  <c r="AJ1585" i="7"/>
  <c r="AN1585" i="7" s="1"/>
  <c r="AF1585" i="7"/>
  <c r="AD1585" i="7"/>
  <c r="AV1585" i="7" s="1"/>
  <c r="AB1585" i="7"/>
  <c r="Z1585" i="7"/>
  <c r="R1585" i="7"/>
  <c r="P1585" i="7"/>
  <c r="L1585" i="7"/>
  <c r="N1585" i="7" s="1"/>
  <c r="J1585" i="7"/>
  <c r="H1585" i="7"/>
  <c r="C1584" i="7"/>
  <c r="BN1583" i="7"/>
  <c r="BF1583" i="7"/>
  <c r="AX1583" i="7"/>
  <c r="BJ1583" i="7" s="1"/>
  <c r="AV1583" i="7"/>
  <c r="BH1583" i="7" s="1"/>
  <c r="BL1583" i="7" s="1"/>
  <c r="AT1583" i="7"/>
  <c r="AN1583" i="7"/>
  <c r="AH1583" i="7"/>
  <c r="T1583" i="7"/>
  <c r="N1583" i="7"/>
  <c r="G1583" i="7"/>
  <c r="F1583" i="7"/>
  <c r="C1583" i="7"/>
  <c r="B1583" i="7"/>
  <c r="C1582" i="7"/>
  <c r="BN1581" i="7"/>
  <c r="BF1581" i="7"/>
  <c r="AX1581" i="7"/>
  <c r="BJ1581" i="7" s="1"/>
  <c r="AV1581" i="7"/>
  <c r="BH1581" i="7" s="1"/>
  <c r="BL1581" i="7" s="1"/>
  <c r="AT1581" i="7"/>
  <c r="AN1581" i="7"/>
  <c r="AH1581" i="7"/>
  <c r="T1581" i="7"/>
  <c r="N1581" i="7"/>
  <c r="G1581" i="7"/>
  <c r="F1581" i="7"/>
  <c r="C1581" i="7"/>
  <c r="B1581" i="7"/>
  <c r="C1580" i="7"/>
  <c r="BN1579" i="7"/>
  <c r="BF1579" i="7"/>
  <c r="AX1579" i="7"/>
  <c r="BJ1579" i="7" s="1"/>
  <c r="AV1579" i="7"/>
  <c r="BH1579" i="7" s="1"/>
  <c r="BL1579" i="7" s="1"/>
  <c r="AT1579" i="7"/>
  <c r="AN1579" i="7"/>
  <c r="AH1579" i="7"/>
  <c r="T1579" i="7"/>
  <c r="N1579" i="7"/>
  <c r="G1579" i="7"/>
  <c r="F1579" i="7"/>
  <c r="C1579" i="7"/>
  <c r="B1579" i="7"/>
  <c r="C1578" i="7"/>
  <c r="BN1577" i="7"/>
  <c r="BF1577" i="7"/>
  <c r="AX1577" i="7"/>
  <c r="BJ1577" i="7" s="1"/>
  <c r="AV1577" i="7"/>
  <c r="BH1577" i="7" s="1"/>
  <c r="BL1577" i="7" s="1"/>
  <c r="AT1577" i="7"/>
  <c r="AN1577" i="7"/>
  <c r="AH1577" i="7"/>
  <c r="T1577" i="7"/>
  <c r="N1577" i="7"/>
  <c r="G1577" i="7"/>
  <c r="F1577" i="7"/>
  <c r="C1577" i="7"/>
  <c r="B1577" i="7"/>
  <c r="C1576" i="7"/>
  <c r="BN1575" i="7"/>
  <c r="BF1575" i="7"/>
  <c r="AX1575" i="7"/>
  <c r="BJ1575" i="7" s="1"/>
  <c r="AV1575" i="7"/>
  <c r="BH1575" i="7" s="1"/>
  <c r="BL1575" i="7" s="1"/>
  <c r="AT1575" i="7"/>
  <c r="AN1575" i="7"/>
  <c r="AH1575" i="7"/>
  <c r="T1575" i="7"/>
  <c r="N1575" i="7"/>
  <c r="G1575" i="7"/>
  <c r="F1575" i="7"/>
  <c r="C1575" i="7"/>
  <c r="B1575" i="7"/>
  <c r="C1574" i="7"/>
  <c r="BN1573" i="7"/>
  <c r="BF1573" i="7"/>
  <c r="AX1573" i="7"/>
  <c r="BJ1573" i="7" s="1"/>
  <c r="AV1573" i="7"/>
  <c r="BH1573" i="7" s="1"/>
  <c r="BL1573" i="7" s="1"/>
  <c r="AT1573" i="7"/>
  <c r="AN1573" i="7"/>
  <c r="AH1573" i="7"/>
  <c r="T1573" i="7"/>
  <c r="N1573" i="7"/>
  <c r="G1573" i="7"/>
  <c r="F1573" i="7"/>
  <c r="C1573" i="7"/>
  <c r="B1573" i="7"/>
  <c r="C1572" i="7"/>
  <c r="BN1571" i="7"/>
  <c r="BF1571" i="7"/>
  <c r="AX1571" i="7"/>
  <c r="BJ1571" i="7" s="1"/>
  <c r="AV1571" i="7"/>
  <c r="BH1571" i="7" s="1"/>
  <c r="BL1571" i="7" s="1"/>
  <c r="AT1571" i="7"/>
  <c r="AN1571" i="7"/>
  <c r="AH1571" i="7"/>
  <c r="T1571" i="7"/>
  <c r="N1571" i="7"/>
  <c r="G1571" i="7"/>
  <c r="F1571" i="7"/>
  <c r="C1571" i="7"/>
  <c r="B1571" i="7"/>
  <c r="C1570" i="7"/>
  <c r="BN1569" i="7"/>
  <c r="BF1569" i="7"/>
  <c r="AX1569" i="7"/>
  <c r="BJ1569" i="7" s="1"/>
  <c r="AV1569" i="7"/>
  <c r="BH1569" i="7" s="1"/>
  <c r="BL1569" i="7" s="1"/>
  <c r="AT1569" i="7"/>
  <c r="AN1569" i="7"/>
  <c r="AH1569" i="7"/>
  <c r="T1569" i="7"/>
  <c r="N1569" i="7"/>
  <c r="G1569" i="7"/>
  <c r="F1569" i="7"/>
  <c r="C1569" i="7"/>
  <c r="B1569" i="7"/>
  <c r="C1568" i="7"/>
  <c r="BN1567" i="7"/>
  <c r="BF1567" i="7"/>
  <c r="AX1567" i="7"/>
  <c r="BJ1567" i="7" s="1"/>
  <c r="AV1567" i="7"/>
  <c r="BH1567" i="7" s="1"/>
  <c r="BL1567" i="7" s="1"/>
  <c r="AT1567" i="7"/>
  <c r="AN1567" i="7"/>
  <c r="AH1567" i="7"/>
  <c r="T1567" i="7"/>
  <c r="N1567" i="7"/>
  <c r="G1567" i="7"/>
  <c r="F1567" i="7"/>
  <c r="C1567" i="7"/>
  <c r="B1567" i="7"/>
  <c r="C1566" i="7"/>
  <c r="BN1565" i="7"/>
  <c r="BF1565" i="7"/>
  <c r="AX1565" i="7"/>
  <c r="BJ1565" i="7" s="1"/>
  <c r="AV1565" i="7"/>
  <c r="BH1565" i="7" s="1"/>
  <c r="BL1565" i="7" s="1"/>
  <c r="AT1565" i="7"/>
  <c r="AN1565" i="7"/>
  <c r="AH1565" i="7"/>
  <c r="T1565" i="7"/>
  <c r="N1565" i="7"/>
  <c r="G1565" i="7"/>
  <c r="F1565" i="7"/>
  <c r="C1565" i="7"/>
  <c r="B1565" i="7"/>
  <c r="C1564" i="7"/>
  <c r="BN1563" i="7"/>
  <c r="BF1563" i="7"/>
  <c r="AX1563" i="7"/>
  <c r="BJ1563" i="7" s="1"/>
  <c r="AV1563" i="7"/>
  <c r="BH1563" i="7" s="1"/>
  <c r="BL1563" i="7" s="1"/>
  <c r="AT1563" i="7"/>
  <c r="AN1563" i="7"/>
  <c r="AH1563" i="7"/>
  <c r="T1563" i="7"/>
  <c r="N1563" i="7"/>
  <c r="G1563" i="7"/>
  <c r="F1563" i="7"/>
  <c r="C1563" i="7"/>
  <c r="B1563" i="7"/>
  <c r="C1562" i="7"/>
  <c r="BN1561" i="7"/>
  <c r="BF1561" i="7"/>
  <c r="AX1561" i="7"/>
  <c r="BJ1561" i="7" s="1"/>
  <c r="AV1561" i="7"/>
  <c r="BH1561" i="7" s="1"/>
  <c r="BL1561" i="7" s="1"/>
  <c r="AT1561" i="7"/>
  <c r="AN1561" i="7"/>
  <c r="AH1561" i="7"/>
  <c r="T1561" i="7"/>
  <c r="N1561" i="7"/>
  <c r="G1561" i="7"/>
  <c r="F1561" i="7"/>
  <c r="C1561" i="7"/>
  <c r="B1561" i="7"/>
  <c r="C1560" i="7"/>
  <c r="BN1559" i="7"/>
  <c r="BF1559" i="7"/>
  <c r="AX1559" i="7"/>
  <c r="BJ1559" i="7" s="1"/>
  <c r="AV1559" i="7"/>
  <c r="BH1559" i="7" s="1"/>
  <c r="BL1559" i="7" s="1"/>
  <c r="AT1559" i="7"/>
  <c r="AN1559" i="7"/>
  <c r="AH1559" i="7"/>
  <c r="T1559" i="7"/>
  <c r="N1559" i="7"/>
  <c r="G1559" i="7"/>
  <c r="F1559" i="7"/>
  <c r="C1559" i="7"/>
  <c r="B1559" i="7"/>
  <c r="C1558" i="7"/>
  <c r="BN1557" i="7"/>
  <c r="BF1557" i="7"/>
  <c r="AX1557" i="7"/>
  <c r="BJ1557" i="7" s="1"/>
  <c r="AV1557" i="7"/>
  <c r="BH1557" i="7" s="1"/>
  <c r="BL1557" i="7" s="1"/>
  <c r="AT1557" i="7"/>
  <c r="AN1557" i="7"/>
  <c r="AH1557" i="7"/>
  <c r="T1557" i="7"/>
  <c r="N1557" i="7"/>
  <c r="G1557" i="7"/>
  <c r="F1557" i="7"/>
  <c r="C1557" i="7"/>
  <c r="B1557" i="7"/>
  <c r="C1556" i="7"/>
  <c r="BN1555" i="7"/>
  <c r="BF1555" i="7"/>
  <c r="AX1555" i="7"/>
  <c r="BJ1555" i="7" s="1"/>
  <c r="AV1555" i="7"/>
  <c r="BH1555" i="7" s="1"/>
  <c r="BL1555" i="7" s="1"/>
  <c r="AT1555" i="7"/>
  <c r="AN1555" i="7"/>
  <c r="AH1555" i="7"/>
  <c r="T1555" i="7"/>
  <c r="N1555" i="7"/>
  <c r="G1555" i="7"/>
  <c r="F1555" i="7"/>
  <c r="C1555" i="7"/>
  <c r="B1555" i="7"/>
  <c r="C1554" i="7"/>
  <c r="BN1553" i="7"/>
  <c r="BF1553" i="7"/>
  <c r="AX1553" i="7"/>
  <c r="BJ1553" i="7" s="1"/>
  <c r="AV1553" i="7"/>
  <c r="BH1553" i="7" s="1"/>
  <c r="BL1553" i="7" s="1"/>
  <c r="AT1553" i="7"/>
  <c r="AN1553" i="7"/>
  <c r="AH1553" i="7"/>
  <c r="T1553" i="7"/>
  <c r="N1553" i="7"/>
  <c r="G1553" i="7"/>
  <c r="F1553" i="7"/>
  <c r="C1553" i="7"/>
  <c r="B1553" i="7"/>
  <c r="C1552" i="7"/>
  <c r="BN1551" i="7"/>
  <c r="BF1551" i="7"/>
  <c r="AX1551" i="7"/>
  <c r="BJ1551" i="7" s="1"/>
  <c r="AV1551" i="7"/>
  <c r="BH1551" i="7" s="1"/>
  <c r="BL1551" i="7" s="1"/>
  <c r="AT1551" i="7"/>
  <c r="AN1551" i="7"/>
  <c r="AH1551" i="7"/>
  <c r="T1551" i="7"/>
  <c r="N1551" i="7"/>
  <c r="G1551" i="7"/>
  <c r="F1551" i="7"/>
  <c r="C1551" i="7"/>
  <c r="B1551" i="7"/>
  <c r="C1550" i="7"/>
  <c r="BN1549" i="7"/>
  <c r="BF1549" i="7"/>
  <c r="AX1549" i="7"/>
  <c r="BJ1549" i="7" s="1"/>
  <c r="AV1549" i="7"/>
  <c r="BH1549" i="7" s="1"/>
  <c r="BL1549" i="7" s="1"/>
  <c r="AT1549" i="7"/>
  <c r="AN1549" i="7"/>
  <c r="AH1549" i="7"/>
  <c r="T1549" i="7"/>
  <c r="N1549" i="7"/>
  <c r="G1549" i="7"/>
  <c r="F1549" i="7"/>
  <c r="C1549" i="7"/>
  <c r="B1549" i="7"/>
  <c r="C1548" i="7"/>
  <c r="BN1547" i="7"/>
  <c r="BF1547" i="7"/>
  <c r="AX1547" i="7"/>
  <c r="BJ1547" i="7" s="1"/>
  <c r="AV1547" i="7"/>
  <c r="BH1547" i="7" s="1"/>
  <c r="BL1547" i="7" s="1"/>
  <c r="AT1547" i="7"/>
  <c r="AN1547" i="7"/>
  <c r="AH1547" i="7"/>
  <c r="T1547" i="7"/>
  <c r="N1547" i="7"/>
  <c r="G1547" i="7"/>
  <c r="F1547" i="7"/>
  <c r="C1547" i="7"/>
  <c r="B1547" i="7"/>
  <c r="C1546" i="7"/>
  <c r="BN1545" i="7"/>
  <c r="BF1545" i="7"/>
  <c r="AX1545" i="7"/>
  <c r="BJ1545" i="7" s="1"/>
  <c r="AV1545" i="7"/>
  <c r="BH1545" i="7" s="1"/>
  <c r="BL1545" i="7" s="1"/>
  <c r="AT1545" i="7"/>
  <c r="AN1545" i="7"/>
  <c r="AH1545" i="7"/>
  <c r="T1545" i="7"/>
  <c r="N1545" i="7"/>
  <c r="G1545" i="7"/>
  <c r="F1545" i="7"/>
  <c r="C1545" i="7"/>
  <c r="B1545" i="7"/>
  <c r="AU1533" i="7"/>
  <c r="AQ1533" i="7"/>
  <c r="AJ1533" i="7"/>
  <c r="AF1533" i="7"/>
  <c r="Y1533" i="7"/>
  <c r="U1533" i="7"/>
  <c r="N1533" i="7"/>
  <c r="J1533" i="7"/>
  <c r="BN1528" i="7"/>
  <c r="BK1531" i="7" s="1"/>
  <c r="BK1533" i="7" s="1"/>
  <c r="BF1528" i="7"/>
  <c r="AX1528" i="7"/>
  <c r="BJ1528" i="7" s="1"/>
  <c r="AV1528" i="7"/>
  <c r="BH1528" i="7" s="1"/>
  <c r="BL1528" i="7" s="1"/>
  <c r="AT1528" i="7"/>
  <c r="AN1528" i="7"/>
  <c r="AH1528" i="7"/>
  <c r="T1528" i="7"/>
  <c r="N1528" i="7"/>
  <c r="BD1526" i="7"/>
  <c r="BB1526" i="7"/>
  <c r="AR1526" i="7"/>
  <c r="AP1526" i="7"/>
  <c r="AT1526" i="7" s="1"/>
  <c r="AL1526" i="7"/>
  <c r="AJ1526" i="7"/>
  <c r="AF1526" i="7"/>
  <c r="AD1526" i="7"/>
  <c r="AH1526" i="7" s="1"/>
  <c r="AB1526" i="7"/>
  <c r="Z1526" i="7"/>
  <c r="R1526" i="7"/>
  <c r="P1526" i="7"/>
  <c r="L1526" i="7"/>
  <c r="J1526" i="7"/>
  <c r="H1526" i="7"/>
  <c r="C1525" i="7"/>
  <c r="BN1524" i="7"/>
  <c r="BF1524" i="7"/>
  <c r="AX1524" i="7"/>
  <c r="BJ1524" i="7" s="1"/>
  <c r="AV1524" i="7"/>
  <c r="BH1524" i="7" s="1"/>
  <c r="BL1524" i="7" s="1"/>
  <c r="AT1524" i="7"/>
  <c r="AN1524" i="7"/>
  <c r="AH1524" i="7"/>
  <c r="T1524" i="7"/>
  <c r="N1524" i="7"/>
  <c r="G1524" i="7"/>
  <c r="F1524" i="7"/>
  <c r="C1524" i="7"/>
  <c r="B1524" i="7"/>
  <c r="C1523" i="7"/>
  <c r="BN1522" i="7"/>
  <c r="BF1522" i="7"/>
  <c r="AX1522" i="7"/>
  <c r="BJ1522" i="7" s="1"/>
  <c r="AV1522" i="7"/>
  <c r="BH1522" i="7" s="1"/>
  <c r="BL1522" i="7" s="1"/>
  <c r="AT1522" i="7"/>
  <c r="AN1522" i="7"/>
  <c r="AH1522" i="7"/>
  <c r="T1522" i="7"/>
  <c r="N1522" i="7"/>
  <c r="G1522" i="7"/>
  <c r="F1522" i="7"/>
  <c r="C1522" i="7"/>
  <c r="B1522" i="7"/>
  <c r="C1521" i="7"/>
  <c r="BN1520" i="7"/>
  <c r="BF1520" i="7"/>
  <c r="AX1520" i="7"/>
  <c r="BJ1520" i="7" s="1"/>
  <c r="AV1520" i="7"/>
  <c r="BH1520" i="7" s="1"/>
  <c r="BL1520" i="7" s="1"/>
  <c r="AT1520" i="7"/>
  <c r="AN1520" i="7"/>
  <c r="AH1520" i="7"/>
  <c r="T1520" i="7"/>
  <c r="N1520" i="7"/>
  <c r="G1520" i="7"/>
  <c r="F1520" i="7"/>
  <c r="C1520" i="7"/>
  <c r="B1520" i="7"/>
  <c r="C1519" i="7"/>
  <c r="BN1518" i="7"/>
  <c r="BF1518" i="7"/>
  <c r="AX1518" i="7"/>
  <c r="BJ1518" i="7" s="1"/>
  <c r="AV1518" i="7"/>
  <c r="BH1518" i="7" s="1"/>
  <c r="BL1518" i="7" s="1"/>
  <c r="AT1518" i="7"/>
  <c r="AN1518" i="7"/>
  <c r="AH1518" i="7"/>
  <c r="T1518" i="7"/>
  <c r="N1518" i="7"/>
  <c r="G1518" i="7"/>
  <c r="F1518" i="7"/>
  <c r="C1518" i="7"/>
  <c r="B1518" i="7"/>
  <c r="C1517" i="7"/>
  <c r="BN1516" i="7"/>
  <c r="BF1516" i="7"/>
  <c r="AX1516" i="7"/>
  <c r="BJ1516" i="7" s="1"/>
  <c r="AV1516" i="7"/>
  <c r="BH1516" i="7" s="1"/>
  <c r="BL1516" i="7" s="1"/>
  <c r="AT1516" i="7"/>
  <c r="AN1516" i="7"/>
  <c r="AH1516" i="7"/>
  <c r="T1516" i="7"/>
  <c r="N1516" i="7"/>
  <c r="G1516" i="7"/>
  <c r="F1516" i="7"/>
  <c r="C1516" i="7"/>
  <c r="B1516" i="7"/>
  <c r="C1515" i="7"/>
  <c r="BN1514" i="7"/>
  <c r="BF1514" i="7"/>
  <c r="AX1514" i="7"/>
  <c r="BJ1514" i="7" s="1"/>
  <c r="AV1514" i="7"/>
  <c r="BH1514" i="7" s="1"/>
  <c r="BL1514" i="7" s="1"/>
  <c r="AT1514" i="7"/>
  <c r="AN1514" i="7"/>
  <c r="AH1514" i="7"/>
  <c r="T1514" i="7"/>
  <c r="N1514" i="7"/>
  <c r="G1514" i="7"/>
  <c r="F1514" i="7"/>
  <c r="C1514" i="7"/>
  <c r="B1514" i="7"/>
  <c r="C1513" i="7"/>
  <c r="BN1512" i="7"/>
  <c r="BF1512" i="7"/>
  <c r="AX1512" i="7"/>
  <c r="BJ1512" i="7" s="1"/>
  <c r="AV1512" i="7"/>
  <c r="BH1512" i="7" s="1"/>
  <c r="BL1512" i="7" s="1"/>
  <c r="AT1512" i="7"/>
  <c r="AN1512" i="7"/>
  <c r="AH1512" i="7"/>
  <c r="T1512" i="7"/>
  <c r="N1512" i="7"/>
  <c r="G1512" i="7"/>
  <c r="F1512" i="7"/>
  <c r="C1512" i="7"/>
  <c r="B1512" i="7"/>
  <c r="C1511" i="7"/>
  <c r="BN1510" i="7"/>
  <c r="BF1510" i="7"/>
  <c r="AX1510" i="7"/>
  <c r="BJ1510" i="7" s="1"/>
  <c r="AV1510" i="7"/>
  <c r="BH1510" i="7" s="1"/>
  <c r="BL1510" i="7" s="1"/>
  <c r="AT1510" i="7"/>
  <c r="AN1510" i="7"/>
  <c r="AH1510" i="7"/>
  <c r="T1510" i="7"/>
  <c r="N1510" i="7"/>
  <c r="G1510" i="7"/>
  <c r="F1510" i="7"/>
  <c r="C1510" i="7"/>
  <c r="B1510" i="7"/>
  <c r="C1509" i="7"/>
  <c r="BN1508" i="7"/>
  <c r="BF1508" i="7"/>
  <c r="AX1508" i="7"/>
  <c r="BJ1508" i="7" s="1"/>
  <c r="AV1508" i="7"/>
  <c r="BH1508" i="7" s="1"/>
  <c r="BL1508" i="7" s="1"/>
  <c r="AT1508" i="7"/>
  <c r="AN1508" i="7"/>
  <c r="AH1508" i="7"/>
  <c r="T1508" i="7"/>
  <c r="N1508" i="7"/>
  <c r="G1508" i="7"/>
  <c r="F1508" i="7"/>
  <c r="C1508" i="7"/>
  <c r="B1508" i="7"/>
  <c r="C1507" i="7"/>
  <c r="BN1506" i="7"/>
  <c r="BF1506" i="7"/>
  <c r="AX1506" i="7"/>
  <c r="BJ1506" i="7" s="1"/>
  <c r="AV1506" i="7"/>
  <c r="BH1506" i="7" s="1"/>
  <c r="BL1506" i="7" s="1"/>
  <c r="AT1506" i="7"/>
  <c r="AN1506" i="7"/>
  <c r="AH1506" i="7"/>
  <c r="T1506" i="7"/>
  <c r="N1506" i="7"/>
  <c r="G1506" i="7"/>
  <c r="F1506" i="7"/>
  <c r="C1506" i="7"/>
  <c r="B1506" i="7"/>
  <c r="C1505" i="7"/>
  <c r="BN1504" i="7"/>
  <c r="BF1504" i="7"/>
  <c r="AX1504" i="7"/>
  <c r="BJ1504" i="7" s="1"/>
  <c r="AV1504" i="7"/>
  <c r="BH1504" i="7" s="1"/>
  <c r="BL1504" i="7" s="1"/>
  <c r="AT1504" i="7"/>
  <c r="AN1504" i="7"/>
  <c r="AH1504" i="7"/>
  <c r="T1504" i="7"/>
  <c r="N1504" i="7"/>
  <c r="G1504" i="7"/>
  <c r="F1504" i="7"/>
  <c r="C1504" i="7"/>
  <c r="B1504" i="7"/>
  <c r="C1503" i="7"/>
  <c r="BN1502" i="7"/>
  <c r="BF1502" i="7"/>
  <c r="AX1502" i="7"/>
  <c r="BJ1502" i="7" s="1"/>
  <c r="AV1502" i="7"/>
  <c r="BH1502" i="7" s="1"/>
  <c r="BL1502" i="7" s="1"/>
  <c r="AT1502" i="7"/>
  <c r="AN1502" i="7"/>
  <c r="AH1502" i="7"/>
  <c r="T1502" i="7"/>
  <c r="N1502" i="7"/>
  <c r="G1502" i="7"/>
  <c r="F1502" i="7"/>
  <c r="C1502" i="7"/>
  <c r="B1502" i="7"/>
  <c r="C1501" i="7"/>
  <c r="BN1500" i="7"/>
  <c r="BF1500" i="7"/>
  <c r="AX1500" i="7"/>
  <c r="BJ1500" i="7" s="1"/>
  <c r="AV1500" i="7"/>
  <c r="BH1500" i="7" s="1"/>
  <c r="BL1500" i="7" s="1"/>
  <c r="AT1500" i="7"/>
  <c r="AN1500" i="7"/>
  <c r="AH1500" i="7"/>
  <c r="T1500" i="7"/>
  <c r="N1500" i="7"/>
  <c r="G1500" i="7"/>
  <c r="F1500" i="7"/>
  <c r="C1500" i="7"/>
  <c r="B1500" i="7"/>
  <c r="C1499" i="7"/>
  <c r="BN1498" i="7"/>
  <c r="BF1498" i="7"/>
  <c r="AX1498" i="7"/>
  <c r="BJ1498" i="7" s="1"/>
  <c r="AV1498" i="7"/>
  <c r="BH1498" i="7" s="1"/>
  <c r="BL1498" i="7" s="1"/>
  <c r="AT1498" i="7"/>
  <c r="AN1498" i="7"/>
  <c r="AH1498" i="7"/>
  <c r="T1498" i="7"/>
  <c r="N1498" i="7"/>
  <c r="G1498" i="7"/>
  <c r="F1498" i="7"/>
  <c r="C1498" i="7"/>
  <c r="B1498" i="7"/>
  <c r="C1497" i="7"/>
  <c r="BN1496" i="7"/>
  <c r="BF1496" i="7"/>
  <c r="AX1496" i="7"/>
  <c r="BJ1496" i="7" s="1"/>
  <c r="AV1496" i="7"/>
  <c r="BH1496" i="7" s="1"/>
  <c r="BL1496" i="7" s="1"/>
  <c r="AT1496" i="7"/>
  <c r="AN1496" i="7"/>
  <c r="AH1496" i="7"/>
  <c r="T1496" i="7"/>
  <c r="N1496" i="7"/>
  <c r="G1496" i="7"/>
  <c r="F1496" i="7"/>
  <c r="C1496" i="7"/>
  <c r="B1496" i="7"/>
  <c r="C1495" i="7"/>
  <c r="BN1494" i="7"/>
  <c r="BF1494" i="7"/>
  <c r="AX1494" i="7"/>
  <c r="BJ1494" i="7" s="1"/>
  <c r="AV1494" i="7"/>
  <c r="BH1494" i="7" s="1"/>
  <c r="BL1494" i="7" s="1"/>
  <c r="AT1494" i="7"/>
  <c r="AN1494" i="7"/>
  <c r="AH1494" i="7"/>
  <c r="T1494" i="7"/>
  <c r="N1494" i="7"/>
  <c r="G1494" i="7"/>
  <c r="F1494" i="7"/>
  <c r="C1494" i="7"/>
  <c r="B1494" i="7"/>
  <c r="C1493" i="7"/>
  <c r="BN1492" i="7"/>
  <c r="BF1492" i="7"/>
  <c r="AX1492" i="7"/>
  <c r="BJ1492" i="7" s="1"/>
  <c r="AV1492" i="7"/>
  <c r="BH1492" i="7" s="1"/>
  <c r="BL1492" i="7" s="1"/>
  <c r="AT1492" i="7"/>
  <c r="AN1492" i="7"/>
  <c r="AH1492" i="7"/>
  <c r="T1492" i="7"/>
  <c r="N1492" i="7"/>
  <c r="G1492" i="7"/>
  <c r="F1492" i="7"/>
  <c r="C1492" i="7"/>
  <c r="B1492" i="7"/>
  <c r="C1491" i="7"/>
  <c r="BN1490" i="7"/>
  <c r="BF1490" i="7"/>
  <c r="AX1490" i="7"/>
  <c r="BJ1490" i="7" s="1"/>
  <c r="AV1490" i="7"/>
  <c r="BH1490" i="7" s="1"/>
  <c r="BL1490" i="7" s="1"/>
  <c r="AT1490" i="7"/>
  <c r="AN1490" i="7"/>
  <c r="AH1490" i="7"/>
  <c r="T1490" i="7"/>
  <c r="N1490" i="7"/>
  <c r="G1490" i="7"/>
  <c r="F1490" i="7"/>
  <c r="C1490" i="7"/>
  <c r="B1490" i="7"/>
  <c r="C1489" i="7"/>
  <c r="BN1488" i="7"/>
  <c r="BF1488" i="7"/>
  <c r="AX1488" i="7"/>
  <c r="BJ1488" i="7" s="1"/>
  <c r="AV1488" i="7"/>
  <c r="BH1488" i="7" s="1"/>
  <c r="BL1488" i="7" s="1"/>
  <c r="AT1488" i="7"/>
  <c r="AN1488" i="7"/>
  <c r="AH1488" i="7"/>
  <c r="T1488" i="7"/>
  <c r="N1488" i="7"/>
  <c r="G1488" i="7"/>
  <c r="F1488" i="7"/>
  <c r="C1488" i="7"/>
  <c r="B1488" i="7"/>
  <c r="C1487" i="7"/>
  <c r="BN1486" i="7"/>
  <c r="BF1486" i="7"/>
  <c r="AX1486" i="7"/>
  <c r="BJ1486" i="7" s="1"/>
  <c r="AV1486" i="7"/>
  <c r="BH1486" i="7" s="1"/>
  <c r="BL1486" i="7" s="1"/>
  <c r="AT1486" i="7"/>
  <c r="AN1486" i="7"/>
  <c r="AH1486" i="7"/>
  <c r="T1486" i="7"/>
  <c r="N1486" i="7"/>
  <c r="G1486" i="7"/>
  <c r="F1486" i="7"/>
  <c r="C1486" i="7"/>
  <c r="B1486" i="7"/>
  <c r="AU1474" i="7"/>
  <c r="AQ1474" i="7"/>
  <c r="AJ1474" i="7"/>
  <c r="AF1474" i="7"/>
  <c r="Y1474" i="7"/>
  <c r="U1474" i="7"/>
  <c r="N1474" i="7"/>
  <c r="J1474" i="7"/>
  <c r="BN1469" i="7"/>
  <c r="BK1472" i="7" s="1"/>
  <c r="BK1474" i="7" s="1"/>
  <c r="BF1469" i="7"/>
  <c r="AX1469" i="7"/>
  <c r="BJ1469" i="7" s="1"/>
  <c r="AV1469" i="7"/>
  <c r="BH1469" i="7" s="1"/>
  <c r="BL1469" i="7" s="1"/>
  <c r="AT1469" i="7"/>
  <c r="AN1469" i="7"/>
  <c r="AH1469" i="7"/>
  <c r="T1469" i="7"/>
  <c r="N1469" i="7"/>
  <c r="BD1467" i="7"/>
  <c r="BB1467" i="7"/>
  <c r="AR1467" i="7"/>
  <c r="AP1467" i="7"/>
  <c r="AT1467" i="7" s="1"/>
  <c r="AL1467" i="7"/>
  <c r="AJ1467" i="7"/>
  <c r="AN1467" i="7" s="1"/>
  <c r="AF1467" i="7"/>
  <c r="AD1467" i="7"/>
  <c r="AV1467" i="7" s="1"/>
  <c r="AB1467" i="7"/>
  <c r="Z1467" i="7"/>
  <c r="R1467" i="7"/>
  <c r="P1467" i="7"/>
  <c r="L1467" i="7"/>
  <c r="J1467" i="7"/>
  <c r="H1467" i="7"/>
  <c r="C1466" i="7"/>
  <c r="BN1465" i="7"/>
  <c r="BF1465" i="7"/>
  <c r="AX1465" i="7"/>
  <c r="BJ1465" i="7" s="1"/>
  <c r="AV1465" i="7"/>
  <c r="BH1465" i="7" s="1"/>
  <c r="BL1465" i="7" s="1"/>
  <c r="AT1465" i="7"/>
  <c r="AN1465" i="7"/>
  <c r="AH1465" i="7"/>
  <c r="T1465" i="7"/>
  <c r="N1465" i="7"/>
  <c r="G1465" i="7"/>
  <c r="F1465" i="7"/>
  <c r="C1465" i="7"/>
  <c r="B1465" i="7"/>
  <c r="C1464" i="7"/>
  <c r="BN1463" i="7"/>
  <c r="BF1463" i="7"/>
  <c r="AX1463" i="7"/>
  <c r="BJ1463" i="7" s="1"/>
  <c r="AV1463" i="7"/>
  <c r="BH1463" i="7" s="1"/>
  <c r="BL1463" i="7" s="1"/>
  <c r="AT1463" i="7"/>
  <c r="AN1463" i="7"/>
  <c r="AH1463" i="7"/>
  <c r="T1463" i="7"/>
  <c r="N1463" i="7"/>
  <c r="G1463" i="7"/>
  <c r="F1463" i="7"/>
  <c r="C1463" i="7"/>
  <c r="B1463" i="7"/>
  <c r="C1462" i="7"/>
  <c r="BN1461" i="7"/>
  <c r="BF1461" i="7"/>
  <c r="AX1461" i="7"/>
  <c r="BJ1461" i="7" s="1"/>
  <c r="AV1461" i="7"/>
  <c r="BH1461" i="7" s="1"/>
  <c r="BL1461" i="7" s="1"/>
  <c r="AT1461" i="7"/>
  <c r="AN1461" i="7"/>
  <c r="AH1461" i="7"/>
  <c r="T1461" i="7"/>
  <c r="N1461" i="7"/>
  <c r="G1461" i="7"/>
  <c r="F1461" i="7"/>
  <c r="C1461" i="7"/>
  <c r="B1461" i="7"/>
  <c r="C1460" i="7"/>
  <c r="BN1459" i="7"/>
  <c r="BF1459" i="7"/>
  <c r="AX1459" i="7"/>
  <c r="BJ1459" i="7" s="1"/>
  <c r="AV1459" i="7"/>
  <c r="BH1459" i="7" s="1"/>
  <c r="BL1459" i="7" s="1"/>
  <c r="AT1459" i="7"/>
  <c r="AN1459" i="7"/>
  <c r="AH1459" i="7"/>
  <c r="T1459" i="7"/>
  <c r="N1459" i="7"/>
  <c r="G1459" i="7"/>
  <c r="F1459" i="7"/>
  <c r="C1459" i="7"/>
  <c r="B1459" i="7"/>
  <c r="C1458" i="7"/>
  <c r="BN1457" i="7"/>
  <c r="BF1457" i="7"/>
  <c r="AX1457" i="7"/>
  <c r="BJ1457" i="7" s="1"/>
  <c r="AV1457" i="7"/>
  <c r="BH1457" i="7" s="1"/>
  <c r="BL1457" i="7" s="1"/>
  <c r="AT1457" i="7"/>
  <c r="AN1457" i="7"/>
  <c r="AH1457" i="7"/>
  <c r="T1457" i="7"/>
  <c r="N1457" i="7"/>
  <c r="G1457" i="7"/>
  <c r="F1457" i="7"/>
  <c r="C1457" i="7"/>
  <c r="B1457" i="7"/>
  <c r="C1456" i="7"/>
  <c r="BN1455" i="7"/>
  <c r="BF1455" i="7"/>
  <c r="AX1455" i="7"/>
  <c r="BJ1455" i="7" s="1"/>
  <c r="AV1455" i="7"/>
  <c r="BH1455" i="7" s="1"/>
  <c r="BL1455" i="7" s="1"/>
  <c r="AT1455" i="7"/>
  <c r="AN1455" i="7"/>
  <c r="AH1455" i="7"/>
  <c r="T1455" i="7"/>
  <c r="N1455" i="7"/>
  <c r="G1455" i="7"/>
  <c r="F1455" i="7"/>
  <c r="C1455" i="7"/>
  <c r="B1455" i="7"/>
  <c r="C1454" i="7"/>
  <c r="BN1453" i="7"/>
  <c r="BF1453" i="7"/>
  <c r="AX1453" i="7"/>
  <c r="BJ1453" i="7" s="1"/>
  <c r="AV1453" i="7"/>
  <c r="BH1453" i="7" s="1"/>
  <c r="BL1453" i="7" s="1"/>
  <c r="AT1453" i="7"/>
  <c r="AN1453" i="7"/>
  <c r="AH1453" i="7"/>
  <c r="T1453" i="7"/>
  <c r="N1453" i="7"/>
  <c r="G1453" i="7"/>
  <c r="F1453" i="7"/>
  <c r="C1453" i="7"/>
  <c r="B1453" i="7"/>
  <c r="C1452" i="7"/>
  <c r="BN1451" i="7"/>
  <c r="BF1451" i="7"/>
  <c r="AX1451" i="7"/>
  <c r="BJ1451" i="7" s="1"/>
  <c r="AV1451" i="7"/>
  <c r="BH1451" i="7" s="1"/>
  <c r="BL1451" i="7" s="1"/>
  <c r="AT1451" i="7"/>
  <c r="AN1451" i="7"/>
  <c r="AH1451" i="7"/>
  <c r="T1451" i="7"/>
  <c r="N1451" i="7"/>
  <c r="G1451" i="7"/>
  <c r="F1451" i="7"/>
  <c r="C1451" i="7"/>
  <c r="B1451" i="7"/>
  <c r="C1450" i="7"/>
  <c r="BN1449" i="7"/>
  <c r="BF1449" i="7"/>
  <c r="AX1449" i="7"/>
  <c r="BJ1449" i="7" s="1"/>
  <c r="AV1449" i="7"/>
  <c r="BH1449" i="7" s="1"/>
  <c r="BL1449" i="7" s="1"/>
  <c r="AT1449" i="7"/>
  <c r="AN1449" i="7"/>
  <c r="AH1449" i="7"/>
  <c r="T1449" i="7"/>
  <c r="N1449" i="7"/>
  <c r="G1449" i="7"/>
  <c r="F1449" i="7"/>
  <c r="C1449" i="7"/>
  <c r="B1449" i="7"/>
  <c r="C1448" i="7"/>
  <c r="BN1447" i="7"/>
  <c r="BF1447" i="7"/>
  <c r="AX1447" i="7"/>
  <c r="BJ1447" i="7" s="1"/>
  <c r="AV1447" i="7"/>
  <c r="BH1447" i="7" s="1"/>
  <c r="BL1447" i="7" s="1"/>
  <c r="AT1447" i="7"/>
  <c r="AN1447" i="7"/>
  <c r="AH1447" i="7"/>
  <c r="T1447" i="7"/>
  <c r="N1447" i="7"/>
  <c r="G1447" i="7"/>
  <c r="F1447" i="7"/>
  <c r="C1447" i="7"/>
  <c r="B1447" i="7"/>
  <c r="C1446" i="7"/>
  <c r="BN1445" i="7"/>
  <c r="BF1445" i="7"/>
  <c r="AX1445" i="7"/>
  <c r="BJ1445" i="7" s="1"/>
  <c r="AV1445" i="7"/>
  <c r="BH1445" i="7" s="1"/>
  <c r="BL1445" i="7" s="1"/>
  <c r="AT1445" i="7"/>
  <c r="AN1445" i="7"/>
  <c r="AH1445" i="7"/>
  <c r="T1445" i="7"/>
  <c r="N1445" i="7"/>
  <c r="G1445" i="7"/>
  <c r="F1445" i="7"/>
  <c r="C1445" i="7"/>
  <c r="B1445" i="7"/>
  <c r="C1444" i="7"/>
  <c r="BN1443" i="7"/>
  <c r="BF1443" i="7"/>
  <c r="AX1443" i="7"/>
  <c r="BJ1443" i="7" s="1"/>
  <c r="AV1443" i="7"/>
  <c r="BH1443" i="7" s="1"/>
  <c r="BL1443" i="7" s="1"/>
  <c r="AT1443" i="7"/>
  <c r="AN1443" i="7"/>
  <c r="AH1443" i="7"/>
  <c r="T1443" i="7"/>
  <c r="N1443" i="7"/>
  <c r="G1443" i="7"/>
  <c r="F1443" i="7"/>
  <c r="C1443" i="7"/>
  <c r="B1443" i="7"/>
  <c r="C1442" i="7"/>
  <c r="BN1441" i="7"/>
  <c r="BF1441" i="7"/>
  <c r="AX1441" i="7"/>
  <c r="BJ1441" i="7" s="1"/>
  <c r="AV1441" i="7"/>
  <c r="BH1441" i="7" s="1"/>
  <c r="BL1441" i="7" s="1"/>
  <c r="AT1441" i="7"/>
  <c r="AN1441" i="7"/>
  <c r="AH1441" i="7"/>
  <c r="T1441" i="7"/>
  <c r="N1441" i="7"/>
  <c r="G1441" i="7"/>
  <c r="F1441" i="7"/>
  <c r="C1441" i="7"/>
  <c r="B1441" i="7"/>
  <c r="C1440" i="7"/>
  <c r="BN1439" i="7"/>
  <c r="BF1439" i="7"/>
  <c r="AX1439" i="7"/>
  <c r="BJ1439" i="7" s="1"/>
  <c r="AV1439" i="7"/>
  <c r="BH1439" i="7" s="1"/>
  <c r="BL1439" i="7" s="1"/>
  <c r="AT1439" i="7"/>
  <c r="AN1439" i="7"/>
  <c r="AH1439" i="7"/>
  <c r="T1439" i="7"/>
  <c r="N1439" i="7"/>
  <c r="G1439" i="7"/>
  <c r="F1439" i="7"/>
  <c r="C1439" i="7"/>
  <c r="B1439" i="7"/>
  <c r="C1438" i="7"/>
  <c r="BN1437" i="7"/>
  <c r="BF1437" i="7"/>
  <c r="AX1437" i="7"/>
  <c r="BJ1437" i="7" s="1"/>
  <c r="AV1437" i="7"/>
  <c r="BH1437" i="7" s="1"/>
  <c r="BL1437" i="7" s="1"/>
  <c r="AT1437" i="7"/>
  <c r="AN1437" i="7"/>
  <c r="AH1437" i="7"/>
  <c r="T1437" i="7"/>
  <c r="N1437" i="7"/>
  <c r="G1437" i="7"/>
  <c r="F1437" i="7"/>
  <c r="C1437" i="7"/>
  <c r="B1437" i="7"/>
  <c r="C1436" i="7"/>
  <c r="BN1435" i="7"/>
  <c r="BF1435" i="7"/>
  <c r="AX1435" i="7"/>
  <c r="BJ1435" i="7" s="1"/>
  <c r="AV1435" i="7"/>
  <c r="BH1435" i="7" s="1"/>
  <c r="BL1435" i="7" s="1"/>
  <c r="AT1435" i="7"/>
  <c r="AN1435" i="7"/>
  <c r="AH1435" i="7"/>
  <c r="T1435" i="7"/>
  <c r="N1435" i="7"/>
  <c r="G1435" i="7"/>
  <c r="F1435" i="7"/>
  <c r="C1435" i="7"/>
  <c r="B1435" i="7"/>
  <c r="C1434" i="7"/>
  <c r="BN1433" i="7"/>
  <c r="BF1433" i="7"/>
  <c r="AX1433" i="7"/>
  <c r="BJ1433" i="7" s="1"/>
  <c r="AV1433" i="7"/>
  <c r="BH1433" i="7" s="1"/>
  <c r="BL1433" i="7" s="1"/>
  <c r="AT1433" i="7"/>
  <c r="AN1433" i="7"/>
  <c r="AH1433" i="7"/>
  <c r="T1433" i="7"/>
  <c r="N1433" i="7"/>
  <c r="G1433" i="7"/>
  <c r="F1433" i="7"/>
  <c r="C1433" i="7"/>
  <c r="B1433" i="7"/>
  <c r="C1432" i="7"/>
  <c r="BN1431" i="7"/>
  <c r="BF1431" i="7"/>
  <c r="AX1431" i="7"/>
  <c r="BJ1431" i="7" s="1"/>
  <c r="AV1431" i="7"/>
  <c r="BH1431" i="7" s="1"/>
  <c r="BL1431" i="7" s="1"/>
  <c r="AT1431" i="7"/>
  <c r="AN1431" i="7"/>
  <c r="AH1431" i="7"/>
  <c r="T1431" i="7"/>
  <c r="N1431" i="7"/>
  <c r="G1431" i="7"/>
  <c r="F1431" i="7"/>
  <c r="C1431" i="7"/>
  <c r="B1431" i="7"/>
  <c r="C1430" i="7"/>
  <c r="BN1429" i="7"/>
  <c r="BF1429" i="7"/>
  <c r="AX1429" i="7"/>
  <c r="BJ1429" i="7" s="1"/>
  <c r="AV1429" i="7"/>
  <c r="BH1429" i="7" s="1"/>
  <c r="BL1429" i="7" s="1"/>
  <c r="AT1429" i="7"/>
  <c r="AN1429" i="7"/>
  <c r="AH1429" i="7"/>
  <c r="T1429" i="7"/>
  <c r="N1429" i="7"/>
  <c r="G1429" i="7"/>
  <c r="F1429" i="7"/>
  <c r="C1429" i="7"/>
  <c r="B1429" i="7"/>
  <c r="C1428" i="7"/>
  <c r="BN1427" i="7"/>
  <c r="BF1427" i="7"/>
  <c r="AX1427" i="7"/>
  <c r="BJ1427" i="7" s="1"/>
  <c r="AV1427" i="7"/>
  <c r="BH1427" i="7" s="1"/>
  <c r="BL1427" i="7" s="1"/>
  <c r="AT1427" i="7"/>
  <c r="AN1427" i="7"/>
  <c r="AH1427" i="7"/>
  <c r="T1427" i="7"/>
  <c r="N1427" i="7"/>
  <c r="G1427" i="7"/>
  <c r="F1427" i="7"/>
  <c r="C1427" i="7"/>
  <c r="B1427" i="7"/>
  <c r="AU1415" i="7"/>
  <c r="AQ1415" i="7"/>
  <c r="AJ1415" i="7"/>
  <c r="AF1415" i="7"/>
  <c r="Y1415" i="7"/>
  <c r="U1415" i="7"/>
  <c r="N1415" i="7"/>
  <c r="J1415" i="7"/>
  <c r="BN1410" i="7"/>
  <c r="BK1413" i="7" s="1"/>
  <c r="BK1415" i="7" s="1"/>
  <c r="BF1410" i="7"/>
  <c r="AX1410" i="7"/>
  <c r="BJ1410" i="7" s="1"/>
  <c r="AV1410" i="7"/>
  <c r="BH1410" i="7" s="1"/>
  <c r="BL1410" i="7" s="1"/>
  <c r="AT1410" i="7"/>
  <c r="AN1410" i="7"/>
  <c r="AH1410" i="7"/>
  <c r="T1410" i="7"/>
  <c r="N1410" i="7"/>
  <c r="BD1408" i="7"/>
  <c r="BB1408" i="7"/>
  <c r="AR1408" i="7"/>
  <c r="AP1408" i="7"/>
  <c r="AT1408" i="7" s="1"/>
  <c r="AL1408" i="7"/>
  <c r="AJ1408" i="7"/>
  <c r="AN1408" i="7" s="1"/>
  <c r="AF1408" i="7"/>
  <c r="AD1408" i="7"/>
  <c r="AV1408" i="7" s="1"/>
  <c r="AB1408" i="7"/>
  <c r="Z1408" i="7"/>
  <c r="R1408" i="7"/>
  <c r="P1408" i="7"/>
  <c r="L1408" i="7"/>
  <c r="J1408" i="7"/>
  <c r="H1408" i="7"/>
  <c r="C1407" i="7"/>
  <c r="BN1406" i="7"/>
  <c r="BF1406" i="7"/>
  <c r="AX1406" i="7"/>
  <c r="BJ1406" i="7" s="1"/>
  <c r="AV1406" i="7"/>
  <c r="BH1406" i="7" s="1"/>
  <c r="BL1406" i="7" s="1"/>
  <c r="AT1406" i="7"/>
  <c r="AN1406" i="7"/>
  <c r="AH1406" i="7"/>
  <c r="T1406" i="7"/>
  <c r="N1406" i="7"/>
  <c r="G1406" i="7"/>
  <c r="F1406" i="7"/>
  <c r="C1406" i="7"/>
  <c r="B1406" i="7"/>
  <c r="C1405" i="7"/>
  <c r="BN1404" i="7"/>
  <c r="BF1404" i="7"/>
  <c r="AX1404" i="7"/>
  <c r="BJ1404" i="7" s="1"/>
  <c r="AV1404" i="7"/>
  <c r="BH1404" i="7" s="1"/>
  <c r="BL1404" i="7" s="1"/>
  <c r="AT1404" i="7"/>
  <c r="AN1404" i="7"/>
  <c r="AH1404" i="7"/>
  <c r="T1404" i="7"/>
  <c r="N1404" i="7"/>
  <c r="G1404" i="7"/>
  <c r="F1404" i="7"/>
  <c r="C1404" i="7"/>
  <c r="B1404" i="7"/>
  <c r="C1403" i="7"/>
  <c r="BN1402" i="7"/>
  <c r="BF1402" i="7"/>
  <c r="AX1402" i="7"/>
  <c r="BJ1402" i="7" s="1"/>
  <c r="AV1402" i="7"/>
  <c r="BH1402" i="7" s="1"/>
  <c r="BL1402" i="7" s="1"/>
  <c r="AT1402" i="7"/>
  <c r="AN1402" i="7"/>
  <c r="AH1402" i="7"/>
  <c r="T1402" i="7"/>
  <c r="N1402" i="7"/>
  <c r="G1402" i="7"/>
  <c r="F1402" i="7"/>
  <c r="C1402" i="7"/>
  <c r="B1402" i="7"/>
  <c r="C1401" i="7"/>
  <c r="BN1400" i="7"/>
  <c r="BF1400" i="7"/>
  <c r="AX1400" i="7"/>
  <c r="BJ1400" i="7" s="1"/>
  <c r="AV1400" i="7"/>
  <c r="BH1400" i="7" s="1"/>
  <c r="BL1400" i="7" s="1"/>
  <c r="AT1400" i="7"/>
  <c r="AN1400" i="7"/>
  <c r="AH1400" i="7"/>
  <c r="T1400" i="7"/>
  <c r="N1400" i="7"/>
  <c r="G1400" i="7"/>
  <c r="F1400" i="7"/>
  <c r="C1400" i="7"/>
  <c r="B1400" i="7"/>
  <c r="C1399" i="7"/>
  <c r="BN1398" i="7"/>
  <c r="BF1398" i="7"/>
  <c r="AX1398" i="7"/>
  <c r="BJ1398" i="7" s="1"/>
  <c r="AV1398" i="7"/>
  <c r="BH1398" i="7" s="1"/>
  <c r="BL1398" i="7" s="1"/>
  <c r="AT1398" i="7"/>
  <c r="AN1398" i="7"/>
  <c r="AH1398" i="7"/>
  <c r="T1398" i="7"/>
  <c r="N1398" i="7"/>
  <c r="G1398" i="7"/>
  <c r="F1398" i="7"/>
  <c r="C1398" i="7"/>
  <c r="B1398" i="7"/>
  <c r="C1397" i="7"/>
  <c r="BN1396" i="7"/>
  <c r="BF1396" i="7"/>
  <c r="AX1396" i="7"/>
  <c r="BJ1396" i="7" s="1"/>
  <c r="AV1396" i="7"/>
  <c r="BH1396" i="7" s="1"/>
  <c r="BL1396" i="7" s="1"/>
  <c r="AT1396" i="7"/>
  <c r="AN1396" i="7"/>
  <c r="AH1396" i="7"/>
  <c r="T1396" i="7"/>
  <c r="N1396" i="7"/>
  <c r="G1396" i="7"/>
  <c r="F1396" i="7"/>
  <c r="C1396" i="7"/>
  <c r="B1396" i="7"/>
  <c r="C1395" i="7"/>
  <c r="BN1394" i="7"/>
  <c r="BF1394" i="7"/>
  <c r="AX1394" i="7"/>
  <c r="BJ1394" i="7" s="1"/>
  <c r="AV1394" i="7"/>
  <c r="BH1394" i="7" s="1"/>
  <c r="BL1394" i="7" s="1"/>
  <c r="AT1394" i="7"/>
  <c r="AN1394" i="7"/>
  <c r="AH1394" i="7"/>
  <c r="T1394" i="7"/>
  <c r="N1394" i="7"/>
  <c r="G1394" i="7"/>
  <c r="F1394" i="7"/>
  <c r="C1394" i="7"/>
  <c r="B1394" i="7"/>
  <c r="C1393" i="7"/>
  <c r="BN1392" i="7"/>
  <c r="BF1392" i="7"/>
  <c r="AX1392" i="7"/>
  <c r="BJ1392" i="7" s="1"/>
  <c r="AV1392" i="7"/>
  <c r="BH1392" i="7" s="1"/>
  <c r="BL1392" i="7" s="1"/>
  <c r="AT1392" i="7"/>
  <c r="AN1392" i="7"/>
  <c r="AH1392" i="7"/>
  <c r="T1392" i="7"/>
  <c r="N1392" i="7"/>
  <c r="G1392" i="7"/>
  <c r="F1392" i="7"/>
  <c r="C1392" i="7"/>
  <c r="B1392" i="7"/>
  <c r="C1391" i="7"/>
  <c r="BN1390" i="7"/>
  <c r="BF1390" i="7"/>
  <c r="AX1390" i="7"/>
  <c r="BJ1390" i="7" s="1"/>
  <c r="AV1390" i="7"/>
  <c r="BH1390" i="7" s="1"/>
  <c r="BL1390" i="7" s="1"/>
  <c r="AT1390" i="7"/>
  <c r="AN1390" i="7"/>
  <c r="AH1390" i="7"/>
  <c r="T1390" i="7"/>
  <c r="N1390" i="7"/>
  <c r="G1390" i="7"/>
  <c r="F1390" i="7"/>
  <c r="C1390" i="7"/>
  <c r="B1390" i="7"/>
  <c r="C1389" i="7"/>
  <c r="BN1388" i="7"/>
  <c r="BF1388" i="7"/>
  <c r="AX1388" i="7"/>
  <c r="BJ1388" i="7" s="1"/>
  <c r="AV1388" i="7"/>
  <c r="BH1388" i="7" s="1"/>
  <c r="BL1388" i="7" s="1"/>
  <c r="AT1388" i="7"/>
  <c r="AN1388" i="7"/>
  <c r="AH1388" i="7"/>
  <c r="T1388" i="7"/>
  <c r="N1388" i="7"/>
  <c r="G1388" i="7"/>
  <c r="F1388" i="7"/>
  <c r="C1388" i="7"/>
  <c r="B1388" i="7"/>
  <c r="C1387" i="7"/>
  <c r="BN1386" i="7"/>
  <c r="BF1386" i="7"/>
  <c r="AX1386" i="7"/>
  <c r="BJ1386" i="7" s="1"/>
  <c r="AV1386" i="7"/>
  <c r="BH1386" i="7" s="1"/>
  <c r="BL1386" i="7" s="1"/>
  <c r="AT1386" i="7"/>
  <c r="AN1386" i="7"/>
  <c r="AH1386" i="7"/>
  <c r="T1386" i="7"/>
  <c r="N1386" i="7"/>
  <c r="G1386" i="7"/>
  <c r="F1386" i="7"/>
  <c r="C1386" i="7"/>
  <c r="B1386" i="7"/>
  <c r="C1385" i="7"/>
  <c r="BN1384" i="7"/>
  <c r="BF1384" i="7"/>
  <c r="AX1384" i="7"/>
  <c r="BJ1384" i="7" s="1"/>
  <c r="AV1384" i="7"/>
  <c r="BH1384" i="7" s="1"/>
  <c r="BL1384" i="7" s="1"/>
  <c r="AT1384" i="7"/>
  <c r="AN1384" i="7"/>
  <c r="AH1384" i="7"/>
  <c r="T1384" i="7"/>
  <c r="N1384" i="7"/>
  <c r="G1384" i="7"/>
  <c r="F1384" i="7"/>
  <c r="C1384" i="7"/>
  <c r="B1384" i="7"/>
  <c r="C1383" i="7"/>
  <c r="BN1382" i="7"/>
  <c r="BF1382" i="7"/>
  <c r="AX1382" i="7"/>
  <c r="BJ1382" i="7" s="1"/>
  <c r="AV1382" i="7"/>
  <c r="BH1382" i="7" s="1"/>
  <c r="BL1382" i="7" s="1"/>
  <c r="AT1382" i="7"/>
  <c r="AN1382" i="7"/>
  <c r="AH1382" i="7"/>
  <c r="T1382" i="7"/>
  <c r="N1382" i="7"/>
  <c r="G1382" i="7"/>
  <c r="F1382" i="7"/>
  <c r="C1382" i="7"/>
  <c r="B1382" i="7"/>
  <c r="C1381" i="7"/>
  <c r="BN1380" i="7"/>
  <c r="BF1380" i="7"/>
  <c r="AX1380" i="7"/>
  <c r="BJ1380" i="7" s="1"/>
  <c r="AV1380" i="7"/>
  <c r="BH1380" i="7" s="1"/>
  <c r="BL1380" i="7" s="1"/>
  <c r="AT1380" i="7"/>
  <c r="AN1380" i="7"/>
  <c r="AH1380" i="7"/>
  <c r="T1380" i="7"/>
  <c r="N1380" i="7"/>
  <c r="G1380" i="7"/>
  <c r="F1380" i="7"/>
  <c r="C1380" i="7"/>
  <c r="B1380" i="7"/>
  <c r="C1379" i="7"/>
  <c r="BN1378" i="7"/>
  <c r="BF1378" i="7"/>
  <c r="AX1378" i="7"/>
  <c r="BJ1378" i="7" s="1"/>
  <c r="AV1378" i="7"/>
  <c r="BH1378" i="7" s="1"/>
  <c r="BL1378" i="7" s="1"/>
  <c r="AT1378" i="7"/>
  <c r="AN1378" i="7"/>
  <c r="AH1378" i="7"/>
  <c r="T1378" i="7"/>
  <c r="N1378" i="7"/>
  <c r="G1378" i="7"/>
  <c r="F1378" i="7"/>
  <c r="C1378" i="7"/>
  <c r="B1378" i="7"/>
  <c r="C1377" i="7"/>
  <c r="BN1376" i="7"/>
  <c r="BF1376" i="7"/>
  <c r="AX1376" i="7"/>
  <c r="BJ1376" i="7" s="1"/>
  <c r="AV1376" i="7"/>
  <c r="BH1376" i="7" s="1"/>
  <c r="BL1376" i="7" s="1"/>
  <c r="AT1376" i="7"/>
  <c r="AN1376" i="7"/>
  <c r="AH1376" i="7"/>
  <c r="T1376" i="7"/>
  <c r="N1376" i="7"/>
  <c r="G1376" i="7"/>
  <c r="F1376" i="7"/>
  <c r="C1376" i="7"/>
  <c r="B1376" i="7"/>
  <c r="C1375" i="7"/>
  <c r="BN1374" i="7"/>
  <c r="BF1374" i="7"/>
  <c r="AX1374" i="7"/>
  <c r="BJ1374" i="7" s="1"/>
  <c r="AV1374" i="7"/>
  <c r="BH1374" i="7" s="1"/>
  <c r="BL1374" i="7" s="1"/>
  <c r="AT1374" i="7"/>
  <c r="AN1374" i="7"/>
  <c r="AH1374" i="7"/>
  <c r="T1374" i="7"/>
  <c r="N1374" i="7"/>
  <c r="G1374" i="7"/>
  <c r="F1374" i="7"/>
  <c r="C1374" i="7"/>
  <c r="B1374" i="7"/>
  <c r="C1373" i="7"/>
  <c r="BN1372" i="7"/>
  <c r="BF1372" i="7"/>
  <c r="AX1372" i="7"/>
  <c r="BJ1372" i="7" s="1"/>
  <c r="AV1372" i="7"/>
  <c r="BH1372" i="7" s="1"/>
  <c r="BL1372" i="7" s="1"/>
  <c r="AT1372" i="7"/>
  <c r="AN1372" i="7"/>
  <c r="AH1372" i="7"/>
  <c r="T1372" i="7"/>
  <c r="N1372" i="7"/>
  <c r="G1372" i="7"/>
  <c r="F1372" i="7"/>
  <c r="C1372" i="7"/>
  <c r="B1372" i="7"/>
  <c r="C1371" i="7"/>
  <c r="BN1370" i="7"/>
  <c r="BF1370" i="7"/>
  <c r="AX1370" i="7"/>
  <c r="BJ1370" i="7" s="1"/>
  <c r="AV1370" i="7"/>
  <c r="BH1370" i="7" s="1"/>
  <c r="BL1370" i="7" s="1"/>
  <c r="AT1370" i="7"/>
  <c r="AN1370" i="7"/>
  <c r="AH1370" i="7"/>
  <c r="T1370" i="7"/>
  <c r="N1370" i="7"/>
  <c r="G1370" i="7"/>
  <c r="F1370" i="7"/>
  <c r="C1370" i="7"/>
  <c r="B1370" i="7"/>
  <c r="C1369" i="7"/>
  <c r="BN1368" i="7"/>
  <c r="BF1368" i="7"/>
  <c r="AX1368" i="7"/>
  <c r="BJ1368" i="7" s="1"/>
  <c r="AV1368" i="7"/>
  <c r="BH1368" i="7" s="1"/>
  <c r="BL1368" i="7" s="1"/>
  <c r="AT1368" i="7"/>
  <c r="AN1368" i="7"/>
  <c r="AH1368" i="7"/>
  <c r="T1368" i="7"/>
  <c r="N1368" i="7"/>
  <c r="G1368" i="7"/>
  <c r="F1368" i="7"/>
  <c r="C1368" i="7"/>
  <c r="B1368" i="7"/>
  <c r="AU1356" i="7"/>
  <c r="AQ1356" i="7"/>
  <c r="AJ1356" i="7"/>
  <c r="AF1356" i="7"/>
  <c r="Y1356" i="7"/>
  <c r="U1356" i="7"/>
  <c r="N1356" i="7"/>
  <c r="J1356" i="7"/>
  <c r="BN1351" i="7"/>
  <c r="BK1354" i="7" s="1"/>
  <c r="BK1356" i="7" s="1"/>
  <c r="BF1351" i="7"/>
  <c r="AX1351" i="7"/>
  <c r="BJ1351" i="7" s="1"/>
  <c r="AV1351" i="7"/>
  <c r="BH1351" i="7" s="1"/>
  <c r="BL1351" i="7" s="1"/>
  <c r="AT1351" i="7"/>
  <c r="AN1351" i="7"/>
  <c r="AH1351" i="7"/>
  <c r="T1351" i="7"/>
  <c r="N1351" i="7"/>
  <c r="BD1349" i="7"/>
  <c r="BB1349" i="7"/>
  <c r="AR1349" i="7"/>
  <c r="AP1349" i="7"/>
  <c r="AT1349" i="7" s="1"/>
  <c r="AL1349" i="7"/>
  <c r="AJ1349" i="7"/>
  <c r="AN1349" i="7" s="1"/>
  <c r="AF1349" i="7"/>
  <c r="AD1349" i="7"/>
  <c r="AV1349" i="7" s="1"/>
  <c r="AB1349" i="7"/>
  <c r="Z1349" i="7"/>
  <c r="R1349" i="7"/>
  <c r="P1349" i="7"/>
  <c r="T1349" i="7" s="1"/>
  <c r="L1349" i="7"/>
  <c r="J1349" i="7"/>
  <c r="H1349" i="7"/>
  <c r="C1348" i="7"/>
  <c r="BN1347" i="7"/>
  <c r="BF1347" i="7"/>
  <c r="AX1347" i="7"/>
  <c r="BJ1347" i="7" s="1"/>
  <c r="AV1347" i="7"/>
  <c r="BH1347" i="7" s="1"/>
  <c r="BL1347" i="7" s="1"/>
  <c r="AT1347" i="7"/>
  <c r="AN1347" i="7"/>
  <c r="AH1347" i="7"/>
  <c r="T1347" i="7"/>
  <c r="N1347" i="7"/>
  <c r="G1347" i="7"/>
  <c r="F1347" i="7"/>
  <c r="C1347" i="7"/>
  <c r="B1347" i="7"/>
  <c r="C1346" i="7"/>
  <c r="BN1345" i="7"/>
  <c r="BF1345" i="7"/>
  <c r="AX1345" i="7"/>
  <c r="BJ1345" i="7" s="1"/>
  <c r="AV1345" i="7"/>
  <c r="BH1345" i="7" s="1"/>
  <c r="BL1345" i="7" s="1"/>
  <c r="AT1345" i="7"/>
  <c r="AN1345" i="7"/>
  <c r="AH1345" i="7"/>
  <c r="T1345" i="7"/>
  <c r="N1345" i="7"/>
  <c r="G1345" i="7"/>
  <c r="F1345" i="7"/>
  <c r="C1345" i="7"/>
  <c r="B1345" i="7"/>
  <c r="C1344" i="7"/>
  <c r="BN1343" i="7"/>
  <c r="BF1343" i="7"/>
  <c r="AX1343" i="7"/>
  <c r="BJ1343" i="7" s="1"/>
  <c r="AV1343" i="7"/>
  <c r="BH1343" i="7" s="1"/>
  <c r="BL1343" i="7" s="1"/>
  <c r="AT1343" i="7"/>
  <c r="AN1343" i="7"/>
  <c r="AH1343" i="7"/>
  <c r="T1343" i="7"/>
  <c r="N1343" i="7"/>
  <c r="G1343" i="7"/>
  <c r="F1343" i="7"/>
  <c r="C1343" i="7"/>
  <c r="B1343" i="7"/>
  <c r="C1342" i="7"/>
  <c r="BN1341" i="7"/>
  <c r="BF1341" i="7"/>
  <c r="AX1341" i="7"/>
  <c r="BJ1341" i="7" s="1"/>
  <c r="AV1341" i="7"/>
  <c r="BH1341" i="7" s="1"/>
  <c r="BL1341" i="7" s="1"/>
  <c r="AT1341" i="7"/>
  <c r="AN1341" i="7"/>
  <c r="AH1341" i="7"/>
  <c r="T1341" i="7"/>
  <c r="N1341" i="7"/>
  <c r="G1341" i="7"/>
  <c r="F1341" i="7"/>
  <c r="C1341" i="7"/>
  <c r="B1341" i="7"/>
  <c r="C1340" i="7"/>
  <c r="BN1339" i="7"/>
  <c r="BF1339" i="7"/>
  <c r="AX1339" i="7"/>
  <c r="BJ1339" i="7" s="1"/>
  <c r="AV1339" i="7"/>
  <c r="BH1339" i="7" s="1"/>
  <c r="BL1339" i="7" s="1"/>
  <c r="AT1339" i="7"/>
  <c r="AN1339" i="7"/>
  <c r="AH1339" i="7"/>
  <c r="T1339" i="7"/>
  <c r="N1339" i="7"/>
  <c r="G1339" i="7"/>
  <c r="F1339" i="7"/>
  <c r="C1339" i="7"/>
  <c r="B1339" i="7"/>
  <c r="C1338" i="7"/>
  <c r="BN1337" i="7"/>
  <c r="BF1337" i="7"/>
  <c r="AX1337" i="7"/>
  <c r="BJ1337" i="7" s="1"/>
  <c r="AV1337" i="7"/>
  <c r="BH1337" i="7" s="1"/>
  <c r="BL1337" i="7" s="1"/>
  <c r="AT1337" i="7"/>
  <c r="AN1337" i="7"/>
  <c r="AH1337" i="7"/>
  <c r="T1337" i="7"/>
  <c r="N1337" i="7"/>
  <c r="G1337" i="7"/>
  <c r="F1337" i="7"/>
  <c r="C1337" i="7"/>
  <c r="B1337" i="7"/>
  <c r="C1336" i="7"/>
  <c r="BN1335" i="7"/>
  <c r="BF1335" i="7"/>
  <c r="AX1335" i="7"/>
  <c r="BJ1335" i="7" s="1"/>
  <c r="AV1335" i="7"/>
  <c r="BH1335" i="7" s="1"/>
  <c r="BL1335" i="7" s="1"/>
  <c r="AT1335" i="7"/>
  <c r="AN1335" i="7"/>
  <c r="AH1335" i="7"/>
  <c r="T1335" i="7"/>
  <c r="N1335" i="7"/>
  <c r="G1335" i="7"/>
  <c r="F1335" i="7"/>
  <c r="C1335" i="7"/>
  <c r="B1335" i="7"/>
  <c r="C1334" i="7"/>
  <c r="BN1333" i="7"/>
  <c r="BF1333" i="7"/>
  <c r="AX1333" i="7"/>
  <c r="BJ1333" i="7" s="1"/>
  <c r="AV1333" i="7"/>
  <c r="BH1333" i="7" s="1"/>
  <c r="BL1333" i="7" s="1"/>
  <c r="AT1333" i="7"/>
  <c r="AN1333" i="7"/>
  <c r="AH1333" i="7"/>
  <c r="T1333" i="7"/>
  <c r="N1333" i="7"/>
  <c r="G1333" i="7"/>
  <c r="F1333" i="7"/>
  <c r="C1333" i="7"/>
  <c r="B1333" i="7"/>
  <c r="C1332" i="7"/>
  <c r="BN1331" i="7"/>
  <c r="BF1331" i="7"/>
  <c r="AX1331" i="7"/>
  <c r="BJ1331" i="7" s="1"/>
  <c r="AV1331" i="7"/>
  <c r="BH1331" i="7" s="1"/>
  <c r="BL1331" i="7" s="1"/>
  <c r="AT1331" i="7"/>
  <c r="AN1331" i="7"/>
  <c r="AH1331" i="7"/>
  <c r="T1331" i="7"/>
  <c r="N1331" i="7"/>
  <c r="G1331" i="7"/>
  <c r="F1331" i="7"/>
  <c r="C1331" i="7"/>
  <c r="B1331" i="7"/>
  <c r="C1330" i="7"/>
  <c r="BN1329" i="7"/>
  <c r="BF1329" i="7"/>
  <c r="AX1329" i="7"/>
  <c r="BJ1329" i="7" s="1"/>
  <c r="AV1329" i="7"/>
  <c r="BH1329" i="7" s="1"/>
  <c r="BL1329" i="7" s="1"/>
  <c r="AT1329" i="7"/>
  <c r="AN1329" i="7"/>
  <c r="AH1329" i="7"/>
  <c r="T1329" i="7"/>
  <c r="N1329" i="7"/>
  <c r="G1329" i="7"/>
  <c r="F1329" i="7"/>
  <c r="C1329" i="7"/>
  <c r="B1329" i="7"/>
  <c r="C1328" i="7"/>
  <c r="BN1327" i="7"/>
  <c r="BF1327" i="7"/>
  <c r="AX1327" i="7"/>
  <c r="BJ1327" i="7" s="1"/>
  <c r="AV1327" i="7"/>
  <c r="BH1327" i="7" s="1"/>
  <c r="BL1327" i="7" s="1"/>
  <c r="AT1327" i="7"/>
  <c r="AN1327" i="7"/>
  <c r="AH1327" i="7"/>
  <c r="T1327" i="7"/>
  <c r="N1327" i="7"/>
  <c r="G1327" i="7"/>
  <c r="F1327" i="7"/>
  <c r="C1327" i="7"/>
  <c r="B1327" i="7"/>
  <c r="C1326" i="7"/>
  <c r="BN1325" i="7"/>
  <c r="BF1325" i="7"/>
  <c r="AX1325" i="7"/>
  <c r="BJ1325" i="7" s="1"/>
  <c r="AV1325" i="7"/>
  <c r="BH1325" i="7" s="1"/>
  <c r="BL1325" i="7" s="1"/>
  <c r="AT1325" i="7"/>
  <c r="AN1325" i="7"/>
  <c r="AH1325" i="7"/>
  <c r="T1325" i="7"/>
  <c r="N1325" i="7"/>
  <c r="G1325" i="7"/>
  <c r="F1325" i="7"/>
  <c r="C1325" i="7"/>
  <c r="B1325" i="7"/>
  <c r="C1324" i="7"/>
  <c r="BN1323" i="7"/>
  <c r="BF1323" i="7"/>
  <c r="AX1323" i="7"/>
  <c r="BJ1323" i="7" s="1"/>
  <c r="AV1323" i="7"/>
  <c r="BH1323" i="7" s="1"/>
  <c r="BL1323" i="7" s="1"/>
  <c r="AT1323" i="7"/>
  <c r="AN1323" i="7"/>
  <c r="AH1323" i="7"/>
  <c r="T1323" i="7"/>
  <c r="N1323" i="7"/>
  <c r="G1323" i="7"/>
  <c r="F1323" i="7"/>
  <c r="C1323" i="7"/>
  <c r="B1323" i="7"/>
  <c r="C1322" i="7"/>
  <c r="BN1321" i="7"/>
  <c r="BF1321" i="7"/>
  <c r="AX1321" i="7"/>
  <c r="BJ1321" i="7" s="1"/>
  <c r="AV1321" i="7"/>
  <c r="BH1321" i="7" s="1"/>
  <c r="BL1321" i="7" s="1"/>
  <c r="AT1321" i="7"/>
  <c r="AN1321" i="7"/>
  <c r="AH1321" i="7"/>
  <c r="T1321" i="7"/>
  <c r="N1321" i="7"/>
  <c r="G1321" i="7"/>
  <c r="F1321" i="7"/>
  <c r="C1321" i="7"/>
  <c r="B1321" i="7"/>
  <c r="C1320" i="7"/>
  <c r="BN1319" i="7"/>
  <c r="BF1319" i="7"/>
  <c r="AX1319" i="7"/>
  <c r="BJ1319" i="7" s="1"/>
  <c r="AV1319" i="7"/>
  <c r="BH1319" i="7" s="1"/>
  <c r="BL1319" i="7" s="1"/>
  <c r="AT1319" i="7"/>
  <c r="AN1319" i="7"/>
  <c r="AH1319" i="7"/>
  <c r="T1319" i="7"/>
  <c r="N1319" i="7"/>
  <c r="G1319" i="7"/>
  <c r="F1319" i="7"/>
  <c r="C1319" i="7"/>
  <c r="B1319" i="7"/>
  <c r="C1318" i="7"/>
  <c r="BN1317" i="7"/>
  <c r="BF1317" i="7"/>
  <c r="AX1317" i="7"/>
  <c r="BJ1317" i="7" s="1"/>
  <c r="AV1317" i="7"/>
  <c r="BH1317" i="7" s="1"/>
  <c r="BL1317" i="7" s="1"/>
  <c r="AT1317" i="7"/>
  <c r="AN1317" i="7"/>
  <c r="AH1317" i="7"/>
  <c r="T1317" i="7"/>
  <c r="N1317" i="7"/>
  <c r="G1317" i="7"/>
  <c r="F1317" i="7"/>
  <c r="C1317" i="7"/>
  <c r="B1317" i="7"/>
  <c r="C1316" i="7"/>
  <c r="BN1315" i="7"/>
  <c r="BF1315" i="7"/>
  <c r="AX1315" i="7"/>
  <c r="BJ1315" i="7" s="1"/>
  <c r="AV1315" i="7"/>
  <c r="BH1315" i="7" s="1"/>
  <c r="BL1315" i="7" s="1"/>
  <c r="AT1315" i="7"/>
  <c r="AN1315" i="7"/>
  <c r="AH1315" i="7"/>
  <c r="T1315" i="7"/>
  <c r="N1315" i="7"/>
  <c r="G1315" i="7"/>
  <c r="F1315" i="7"/>
  <c r="C1315" i="7"/>
  <c r="B1315" i="7"/>
  <c r="C1314" i="7"/>
  <c r="BN1313" i="7"/>
  <c r="BF1313" i="7"/>
  <c r="AX1313" i="7"/>
  <c r="BJ1313" i="7" s="1"/>
  <c r="AV1313" i="7"/>
  <c r="BH1313" i="7" s="1"/>
  <c r="BL1313" i="7" s="1"/>
  <c r="AT1313" i="7"/>
  <c r="AN1313" i="7"/>
  <c r="AH1313" i="7"/>
  <c r="T1313" i="7"/>
  <c r="N1313" i="7"/>
  <c r="G1313" i="7"/>
  <c r="F1313" i="7"/>
  <c r="C1313" i="7"/>
  <c r="B1313" i="7"/>
  <c r="C1312" i="7"/>
  <c r="BN1311" i="7"/>
  <c r="BF1311" i="7"/>
  <c r="AX1311" i="7"/>
  <c r="BJ1311" i="7" s="1"/>
  <c r="AV1311" i="7"/>
  <c r="BH1311" i="7" s="1"/>
  <c r="BL1311" i="7" s="1"/>
  <c r="AT1311" i="7"/>
  <c r="AN1311" i="7"/>
  <c r="AH1311" i="7"/>
  <c r="T1311" i="7"/>
  <c r="N1311" i="7"/>
  <c r="G1311" i="7"/>
  <c r="F1311" i="7"/>
  <c r="C1311" i="7"/>
  <c r="B1311" i="7"/>
  <c r="C1310" i="7"/>
  <c r="BN1309" i="7"/>
  <c r="BF1309" i="7"/>
  <c r="AX1309" i="7"/>
  <c r="BJ1309" i="7" s="1"/>
  <c r="AV1309" i="7"/>
  <c r="BH1309" i="7" s="1"/>
  <c r="BL1309" i="7" s="1"/>
  <c r="AT1309" i="7"/>
  <c r="AN1309" i="7"/>
  <c r="AH1309" i="7"/>
  <c r="T1309" i="7"/>
  <c r="N1309" i="7"/>
  <c r="G1309" i="7"/>
  <c r="F1309" i="7"/>
  <c r="C1309" i="7"/>
  <c r="B1309" i="7"/>
  <c r="AU1297" i="7"/>
  <c r="AQ1297" i="7"/>
  <c r="AJ1297" i="7"/>
  <c r="AF1297" i="7"/>
  <c r="Y1297" i="7"/>
  <c r="U1297" i="7"/>
  <c r="N1297" i="7"/>
  <c r="J1297" i="7"/>
  <c r="BN1292" i="7"/>
  <c r="BK1295" i="7" s="1"/>
  <c r="BK1297" i="7" s="1"/>
  <c r="BF1292" i="7"/>
  <c r="AX1292" i="7"/>
  <c r="BJ1292" i="7" s="1"/>
  <c r="AV1292" i="7"/>
  <c r="BH1292" i="7" s="1"/>
  <c r="BL1292" i="7" s="1"/>
  <c r="AT1292" i="7"/>
  <c r="AN1292" i="7"/>
  <c r="AH1292" i="7"/>
  <c r="T1292" i="7"/>
  <c r="N1292" i="7"/>
  <c r="BD1290" i="7"/>
  <c r="BB1290" i="7"/>
  <c r="AR1290" i="7"/>
  <c r="AP1290" i="7"/>
  <c r="AT1290" i="7" s="1"/>
  <c r="AL1290" i="7"/>
  <c r="AJ1290" i="7"/>
  <c r="AN1290" i="7" s="1"/>
  <c r="AF1290" i="7"/>
  <c r="AD1290" i="7"/>
  <c r="AV1290" i="7" s="1"/>
  <c r="AB1290" i="7"/>
  <c r="Z1290" i="7"/>
  <c r="R1290" i="7"/>
  <c r="P1290" i="7"/>
  <c r="L1290" i="7"/>
  <c r="N1290" i="7" s="1"/>
  <c r="J1290" i="7"/>
  <c r="H1290" i="7"/>
  <c r="C1289" i="7"/>
  <c r="BN1288" i="7"/>
  <c r="BF1288" i="7"/>
  <c r="AX1288" i="7"/>
  <c r="BJ1288" i="7" s="1"/>
  <c r="AV1288" i="7"/>
  <c r="BH1288" i="7" s="1"/>
  <c r="BL1288" i="7" s="1"/>
  <c r="AT1288" i="7"/>
  <c r="AN1288" i="7"/>
  <c r="AH1288" i="7"/>
  <c r="T1288" i="7"/>
  <c r="N1288" i="7"/>
  <c r="G1288" i="7"/>
  <c r="F1288" i="7"/>
  <c r="C1288" i="7"/>
  <c r="B1288" i="7"/>
  <c r="C1287" i="7"/>
  <c r="BN1286" i="7"/>
  <c r="BF1286" i="7"/>
  <c r="AX1286" i="7"/>
  <c r="BJ1286" i="7" s="1"/>
  <c r="AV1286" i="7"/>
  <c r="BH1286" i="7" s="1"/>
  <c r="BL1286" i="7" s="1"/>
  <c r="AT1286" i="7"/>
  <c r="AN1286" i="7"/>
  <c r="AH1286" i="7"/>
  <c r="T1286" i="7"/>
  <c r="N1286" i="7"/>
  <c r="G1286" i="7"/>
  <c r="F1286" i="7"/>
  <c r="C1286" i="7"/>
  <c r="B1286" i="7"/>
  <c r="C1285" i="7"/>
  <c r="BN1284" i="7"/>
  <c r="BF1284" i="7"/>
  <c r="AX1284" i="7"/>
  <c r="BJ1284" i="7" s="1"/>
  <c r="AV1284" i="7"/>
  <c r="BH1284" i="7" s="1"/>
  <c r="BL1284" i="7" s="1"/>
  <c r="AT1284" i="7"/>
  <c r="AN1284" i="7"/>
  <c r="AH1284" i="7"/>
  <c r="T1284" i="7"/>
  <c r="N1284" i="7"/>
  <c r="G1284" i="7"/>
  <c r="F1284" i="7"/>
  <c r="C1284" i="7"/>
  <c r="B1284" i="7"/>
  <c r="C1283" i="7"/>
  <c r="BN1282" i="7"/>
  <c r="BF1282" i="7"/>
  <c r="AX1282" i="7"/>
  <c r="BJ1282" i="7" s="1"/>
  <c r="AV1282" i="7"/>
  <c r="BH1282" i="7" s="1"/>
  <c r="BL1282" i="7" s="1"/>
  <c r="AT1282" i="7"/>
  <c r="AN1282" i="7"/>
  <c r="AH1282" i="7"/>
  <c r="T1282" i="7"/>
  <c r="N1282" i="7"/>
  <c r="G1282" i="7"/>
  <c r="F1282" i="7"/>
  <c r="C1282" i="7"/>
  <c r="B1282" i="7"/>
  <c r="C1281" i="7"/>
  <c r="BN1280" i="7"/>
  <c r="BF1280" i="7"/>
  <c r="AX1280" i="7"/>
  <c r="BJ1280" i="7" s="1"/>
  <c r="AV1280" i="7"/>
  <c r="BH1280" i="7" s="1"/>
  <c r="BL1280" i="7" s="1"/>
  <c r="AT1280" i="7"/>
  <c r="AN1280" i="7"/>
  <c r="AH1280" i="7"/>
  <c r="T1280" i="7"/>
  <c r="N1280" i="7"/>
  <c r="G1280" i="7"/>
  <c r="F1280" i="7"/>
  <c r="C1280" i="7"/>
  <c r="B1280" i="7"/>
  <c r="C1279" i="7"/>
  <c r="BN1278" i="7"/>
  <c r="BF1278" i="7"/>
  <c r="AX1278" i="7"/>
  <c r="BJ1278" i="7" s="1"/>
  <c r="AV1278" i="7"/>
  <c r="BH1278" i="7" s="1"/>
  <c r="BL1278" i="7" s="1"/>
  <c r="AT1278" i="7"/>
  <c r="AN1278" i="7"/>
  <c r="AH1278" i="7"/>
  <c r="T1278" i="7"/>
  <c r="N1278" i="7"/>
  <c r="G1278" i="7"/>
  <c r="F1278" i="7"/>
  <c r="C1278" i="7"/>
  <c r="B1278" i="7"/>
  <c r="C1277" i="7"/>
  <c r="BN1276" i="7"/>
  <c r="BF1276" i="7"/>
  <c r="AX1276" i="7"/>
  <c r="BJ1276" i="7" s="1"/>
  <c r="AV1276" i="7"/>
  <c r="BH1276" i="7" s="1"/>
  <c r="BL1276" i="7" s="1"/>
  <c r="AT1276" i="7"/>
  <c r="AN1276" i="7"/>
  <c r="AH1276" i="7"/>
  <c r="T1276" i="7"/>
  <c r="N1276" i="7"/>
  <c r="G1276" i="7"/>
  <c r="F1276" i="7"/>
  <c r="C1276" i="7"/>
  <c r="B1276" i="7"/>
  <c r="C1275" i="7"/>
  <c r="BN1274" i="7"/>
  <c r="BF1274" i="7"/>
  <c r="AX1274" i="7"/>
  <c r="BJ1274" i="7" s="1"/>
  <c r="AV1274" i="7"/>
  <c r="BH1274" i="7" s="1"/>
  <c r="BL1274" i="7" s="1"/>
  <c r="AT1274" i="7"/>
  <c r="AN1274" i="7"/>
  <c r="AH1274" i="7"/>
  <c r="T1274" i="7"/>
  <c r="N1274" i="7"/>
  <c r="G1274" i="7"/>
  <c r="F1274" i="7"/>
  <c r="C1274" i="7"/>
  <c r="B1274" i="7"/>
  <c r="C1273" i="7"/>
  <c r="BN1272" i="7"/>
  <c r="BF1272" i="7"/>
  <c r="AX1272" i="7"/>
  <c r="BJ1272" i="7" s="1"/>
  <c r="AV1272" i="7"/>
  <c r="BH1272" i="7" s="1"/>
  <c r="BL1272" i="7" s="1"/>
  <c r="AT1272" i="7"/>
  <c r="AN1272" i="7"/>
  <c r="AH1272" i="7"/>
  <c r="T1272" i="7"/>
  <c r="N1272" i="7"/>
  <c r="G1272" i="7"/>
  <c r="F1272" i="7"/>
  <c r="C1272" i="7"/>
  <c r="B1272" i="7"/>
  <c r="C1271" i="7"/>
  <c r="BN1270" i="7"/>
  <c r="BF1270" i="7"/>
  <c r="AX1270" i="7"/>
  <c r="BJ1270" i="7" s="1"/>
  <c r="AV1270" i="7"/>
  <c r="BH1270" i="7" s="1"/>
  <c r="BL1270" i="7" s="1"/>
  <c r="AT1270" i="7"/>
  <c r="AN1270" i="7"/>
  <c r="AH1270" i="7"/>
  <c r="T1270" i="7"/>
  <c r="N1270" i="7"/>
  <c r="G1270" i="7"/>
  <c r="F1270" i="7"/>
  <c r="C1270" i="7"/>
  <c r="B1270" i="7"/>
  <c r="C1269" i="7"/>
  <c r="BN1268" i="7"/>
  <c r="BF1268" i="7"/>
  <c r="AX1268" i="7"/>
  <c r="BJ1268" i="7" s="1"/>
  <c r="AV1268" i="7"/>
  <c r="BH1268" i="7" s="1"/>
  <c r="BL1268" i="7" s="1"/>
  <c r="AT1268" i="7"/>
  <c r="AN1268" i="7"/>
  <c r="AH1268" i="7"/>
  <c r="T1268" i="7"/>
  <c r="N1268" i="7"/>
  <c r="G1268" i="7"/>
  <c r="F1268" i="7"/>
  <c r="C1268" i="7"/>
  <c r="B1268" i="7"/>
  <c r="C1267" i="7"/>
  <c r="BN1266" i="7"/>
  <c r="BF1266" i="7"/>
  <c r="AX1266" i="7"/>
  <c r="BJ1266" i="7" s="1"/>
  <c r="AV1266" i="7"/>
  <c r="BH1266" i="7" s="1"/>
  <c r="BL1266" i="7" s="1"/>
  <c r="AT1266" i="7"/>
  <c r="AN1266" i="7"/>
  <c r="AH1266" i="7"/>
  <c r="T1266" i="7"/>
  <c r="N1266" i="7"/>
  <c r="G1266" i="7"/>
  <c r="F1266" i="7"/>
  <c r="C1266" i="7"/>
  <c r="B1266" i="7"/>
  <c r="C1265" i="7"/>
  <c r="BN1264" i="7"/>
  <c r="BF1264" i="7"/>
  <c r="AX1264" i="7"/>
  <c r="BJ1264" i="7" s="1"/>
  <c r="AV1264" i="7"/>
  <c r="BH1264" i="7" s="1"/>
  <c r="BL1264" i="7" s="1"/>
  <c r="AT1264" i="7"/>
  <c r="AN1264" i="7"/>
  <c r="AH1264" i="7"/>
  <c r="T1264" i="7"/>
  <c r="N1264" i="7"/>
  <c r="G1264" i="7"/>
  <c r="F1264" i="7"/>
  <c r="C1264" i="7"/>
  <c r="B1264" i="7"/>
  <c r="C1263" i="7"/>
  <c r="BN1262" i="7"/>
  <c r="BF1262" i="7"/>
  <c r="AX1262" i="7"/>
  <c r="BJ1262" i="7" s="1"/>
  <c r="AV1262" i="7"/>
  <c r="BH1262" i="7" s="1"/>
  <c r="BL1262" i="7" s="1"/>
  <c r="AT1262" i="7"/>
  <c r="AN1262" i="7"/>
  <c r="AH1262" i="7"/>
  <c r="T1262" i="7"/>
  <c r="N1262" i="7"/>
  <c r="G1262" i="7"/>
  <c r="F1262" i="7"/>
  <c r="C1262" i="7"/>
  <c r="B1262" i="7"/>
  <c r="C1261" i="7"/>
  <c r="BN1260" i="7"/>
  <c r="BF1260" i="7"/>
  <c r="AX1260" i="7"/>
  <c r="BJ1260" i="7" s="1"/>
  <c r="AV1260" i="7"/>
  <c r="BH1260" i="7" s="1"/>
  <c r="BL1260" i="7" s="1"/>
  <c r="AT1260" i="7"/>
  <c r="AN1260" i="7"/>
  <c r="AH1260" i="7"/>
  <c r="T1260" i="7"/>
  <c r="N1260" i="7"/>
  <c r="G1260" i="7"/>
  <c r="F1260" i="7"/>
  <c r="C1260" i="7"/>
  <c r="B1260" i="7"/>
  <c r="C1259" i="7"/>
  <c r="BN1258" i="7"/>
  <c r="BF1258" i="7"/>
  <c r="AX1258" i="7"/>
  <c r="BJ1258" i="7" s="1"/>
  <c r="AV1258" i="7"/>
  <c r="BH1258" i="7" s="1"/>
  <c r="BL1258" i="7" s="1"/>
  <c r="AT1258" i="7"/>
  <c r="AN1258" i="7"/>
  <c r="AH1258" i="7"/>
  <c r="T1258" i="7"/>
  <c r="N1258" i="7"/>
  <c r="G1258" i="7"/>
  <c r="F1258" i="7"/>
  <c r="C1258" i="7"/>
  <c r="B1258" i="7"/>
  <c r="C1257" i="7"/>
  <c r="BN1256" i="7"/>
  <c r="BF1256" i="7"/>
  <c r="AX1256" i="7"/>
  <c r="BJ1256" i="7" s="1"/>
  <c r="AV1256" i="7"/>
  <c r="BH1256" i="7" s="1"/>
  <c r="BL1256" i="7" s="1"/>
  <c r="AT1256" i="7"/>
  <c r="AN1256" i="7"/>
  <c r="AH1256" i="7"/>
  <c r="T1256" i="7"/>
  <c r="N1256" i="7"/>
  <c r="G1256" i="7"/>
  <c r="F1256" i="7"/>
  <c r="C1256" i="7"/>
  <c r="B1256" i="7"/>
  <c r="C1255" i="7"/>
  <c r="BN1254" i="7"/>
  <c r="BF1254" i="7"/>
  <c r="AX1254" i="7"/>
  <c r="BJ1254" i="7" s="1"/>
  <c r="AV1254" i="7"/>
  <c r="BH1254" i="7" s="1"/>
  <c r="BL1254" i="7" s="1"/>
  <c r="AT1254" i="7"/>
  <c r="AN1254" i="7"/>
  <c r="AH1254" i="7"/>
  <c r="T1254" i="7"/>
  <c r="N1254" i="7"/>
  <c r="G1254" i="7"/>
  <c r="F1254" i="7"/>
  <c r="C1254" i="7"/>
  <c r="B1254" i="7"/>
  <c r="C1253" i="7"/>
  <c r="BN1252" i="7"/>
  <c r="BF1252" i="7"/>
  <c r="AX1252" i="7"/>
  <c r="BJ1252" i="7" s="1"/>
  <c r="AV1252" i="7"/>
  <c r="BH1252" i="7" s="1"/>
  <c r="BL1252" i="7" s="1"/>
  <c r="AT1252" i="7"/>
  <c r="AN1252" i="7"/>
  <c r="AH1252" i="7"/>
  <c r="T1252" i="7"/>
  <c r="N1252" i="7"/>
  <c r="G1252" i="7"/>
  <c r="F1252" i="7"/>
  <c r="C1252" i="7"/>
  <c r="B1252" i="7"/>
  <c r="C1251" i="7"/>
  <c r="BN1250" i="7"/>
  <c r="BF1250" i="7"/>
  <c r="AX1250" i="7"/>
  <c r="BJ1250" i="7" s="1"/>
  <c r="AV1250" i="7"/>
  <c r="BH1250" i="7" s="1"/>
  <c r="BL1250" i="7" s="1"/>
  <c r="AT1250" i="7"/>
  <c r="AN1250" i="7"/>
  <c r="AH1250" i="7"/>
  <c r="T1250" i="7"/>
  <c r="N1250" i="7"/>
  <c r="G1250" i="7"/>
  <c r="F1250" i="7"/>
  <c r="C1250" i="7"/>
  <c r="B1250" i="7"/>
  <c r="AU1238" i="7"/>
  <c r="AQ1238" i="7"/>
  <c r="AJ1238" i="7"/>
  <c r="AF1238" i="7"/>
  <c r="Y1238" i="7"/>
  <c r="U1238" i="7"/>
  <c r="N1238" i="7"/>
  <c r="J1238" i="7"/>
  <c r="BN1233" i="7"/>
  <c r="BK1236" i="7" s="1"/>
  <c r="BK1238" i="7" s="1"/>
  <c r="BF1233" i="7"/>
  <c r="AX1233" i="7"/>
  <c r="BJ1233" i="7" s="1"/>
  <c r="AV1233" i="7"/>
  <c r="BH1233" i="7" s="1"/>
  <c r="BL1233" i="7" s="1"/>
  <c r="AT1233" i="7"/>
  <c r="AN1233" i="7"/>
  <c r="AH1233" i="7"/>
  <c r="T1233" i="7"/>
  <c r="N1233" i="7"/>
  <c r="BD1231" i="7"/>
  <c r="BB1231" i="7"/>
  <c r="AR1231" i="7"/>
  <c r="AP1231" i="7"/>
  <c r="AT1231" i="7" s="1"/>
  <c r="AL1231" i="7"/>
  <c r="AJ1231" i="7"/>
  <c r="AN1231" i="7" s="1"/>
  <c r="AF1231" i="7"/>
  <c r="AD1231" i="7"/>
  <c r="AV1231" i="7" s="1"/>
  <c r="AB1231" i="7"/>
  <c r="Z1231" i="7"/>
  <c r="R1231" i="7"/>
  <c r="P1231" i="7"/>
  <c r="L1231" i="7"/>
  <c r="J1231" i="7"/>
  <c r="H1231" i="7"/>
  <c r="C1230" i="7"/>
  <c r="BN1229" i="7"/>
  <c r="BF1229" i="7"/>
  <c r="AX1229" i="7"/>
  <c r="BJ1229" i="7" s="1"/>
  <c r="AV1229" i="7"/>
  <c r="BH1229" i="7" s="1"/>
  <c r="BL1229" i="7" s="1"/>
  <c r="AT1229" i="7"/>
  <c r="AN1229" i="7"/>
  <c r="AH1229" i="7"/>
  <c r="T1229" i="7"/>
  <c r="N1229" i="7"/>
  <c r="G1229" i="7"/>
  <c r="F1229" i="7"/>
  <c r="C1229" i="7"/>
  <c r="B1229" i="7"/>
  <c r="C1228" i="7"/>
  <c r="BN1227" i="7"/>
  <c r="BF1227" i="7"/>
  <c r="AX1227" i="7"/>
  <c r="BJ1227" i="7" s="1"/>
  <c r="AV1227" i="7"/>
  <c r="BH1227" i="7" s="1"/>
  <c r="BL1227" i="7" s="1"/>
  <c r="AT1227" i="7"/>
  <c r="AN1227" i="7"/>
  <c r="AH1227" i="7"/>
  <c r="T1227" i="7"/>
  <c r="N1227" i="7"/>
  <c r="G1227" i="7"/>
  <c r="F1227" i="7"/>
  <c r="C1227" i="7"/>
  <c r="B1227" i="7"/>
  <c r="C1226" i="7"/>
  <c r="BN1225" i="7"/>
  <c r="BF1225" i="7"/>
  <c r="AX1225" i="7"/>
  <c r="BJ1225" i="7" s="1"/>
  <c r="AV1225" i="7"/>
  <c r="BH1225" i="7" s="1"/>
  <c r="BL1225" i="7" s="1"/>
  <c r="AT1225" i="7"/>
  <c r="AN1225" i="7"/>
  <c r="AH1225" i="7"/>
  <c r="T1225" i="7"/>
  <c r="N1225" i="7"/>
  <c r="G1225" i="7"/>
  <c r="F1225" i="7"/>
  <c r="C1225" i="7"/>
  <c r="B1225" i="7"/>
  <c r="C1224" i="7"/>
  <c r="BN1223" i="7"/>
  <c r="BF1223" i="7"/>
  <c r="AX1223" i="7"/>
  <c r="BJ1223" i="7" s="1"/>
  <c r="AV1223" i="7"/>
  <c r="BH1223" i="7" s="1"/>
  <c r="BL1223" i="7" s="1"/>
  <c r="AT1223" i="7"/>
  <c r="AN1223" i="7"/>
  <c r="AH1223" i="7"/>
  <c r="T1223" i="7"/>
  <c r="N1223" i="7"/>
  <c r="G1223" i="7"/>
  <c r="F1223" i="7"/>
  <c r="C1223" i="7"/>
  <c r="B1223" i="7"/>
  <c r="C1222" i="7"/>
  <c r="BN1221" i="7"/>
  <c r="BF1221" i="7"/>
  <c r="AX1221" i="7"/>
  <c r="BJ1221" i="7" s="1"/>
  <c r="AV1221" i="7"/>
  <c r="BH1221" i="7" s="1"/>
  <c r="BL1221" i="7" s="1"/>
  <c r="AT1221" i="7"/>
  <c r="AN1221" i="7"/>
  <c r="AH1221" i="7"/>
  <c r="T1221" i="7"/>
  <c r="N1221" i="7"/>
  <c r="G1221" i="7"/>
  <c r="F1221" i="7"/>
  <c r="C1221" i="7"/>
  <c r="B1221" i="7"/>
  <c r="C1220" i="7"/>
  <c r="BN1219" i="7"/>
  <c r="BF1219" i="7"/>
  <c r="AX1219" i="7"/>
  <c r="BJ1219" i="7" s="1"/>
  <c r="AV1219" i="7"/>
  <c r="BH1219" i="7" s="1"/>
  <c r="BL1219" i="7" s="1"/>
  <c r="AT1219" i="7"/>
  <c r="AN1219" i="7"/>
  <c r="AH1219" i="7"/>
  <c r="T1219" i="7"/>
  <c r="N1219" i="7"/>
  <c r="G1219" i="7"/>
  <c r="F1219" i="7"/>
  <c r="C1219" i="7"/>
  <c r="B1219" i="7"/>
  <c r="C1218" i="7"/>
  <c r="BN1217" i="7"/>
  <c r="BF1217" i="7"/>
  <c r="AX1217" i="7"/>
  <c r="BJ1217" i="7" s="1"/>
  <c r="AV1217" i="7"/>
  <c r="BH1217" i="7" s="1"/>
  <c r="BL1217" i="7" s="1"/>
  <c r="AT1217" i="7"/>
  <c r="AN1217" i="7"/>
  <c r="AH1217" i="7"/>
  <c r="T1217" i="7"/>
  <c r="N1217" i="7"/>
  <c r="G1217" i="7"/>
  <c r="F1217" i="7"/>
  <c r="C1217" i="7"/>
  <c r="B1217" i="7"/>
  <c r="C1216" i="7"/>
  <c r="BN1215" i="7"/>
  <c r="BF1215" i="7"/>
  <c r="AX1215" i="7"/>
  <c r="BJ1215" i="7" s="1"/>
  <c r="AV1215" i="7"/>
  <c r="BH1215" i="7" s="1"/>
  <c r="BL1215" i="7" s="1"/>
  <c r="AT1215" i="7"/>
  <c r="AN1215" i="7"/>
  <c r="AH1215" i="7"/>
  <c r="T1215" i="7"/>
  <c r="N1215" i="7"/>
  <c r="G1215" i="7"/>
  <c r="F1215" i="7"/>
  <c r="C1215" i="7"/>
  <c r="B1215" i="7"/>
  <c r="C1214" i="7"/>
  <c r="BN1213" i="7"/>
  <c r="BF1213" i="7"/>
  <c r="AX1213" i="7"/>
  <c r="BJ1213" i="7" s="1"/>
  <c r="AV1213" i="7"/>
  <c r="BH1213" i="7" s="1"/>
  <c r="BL1213" i="7" s="1"/>
  <c r="AT1213" i="7"/>
  <c r="AN1213" i="7"/>
  <c r="AH1213" i="7"/>
  <c r="T1213" i="7"/>
  <c r="N1213" i="7"/>
  <c r="G1213" i="7"/>
  <c r="F1213" i="7"/>
  <c r="C1213" i="7"/>
  <c r="B1213" i="7"/>
  <c r="C1212" i="7"/>
  <c r="BN1211" i="7"/>
  <c r="BF1211" i="7"/>
  <c r="AX1211" i="7"/>
  <c r="BJ1211" i="7" s="1"/>
  <c r="AV1211" i="7"/>
  <c r="BH1211" i="7" s="1"/>
  <c r="BL1211" i="7" s="1"/>
  <c r="AT1211" i="7"/>
  <c r="AN1211" i="7"/>
  <c r="AH1211" i="7"/>
  <c r="T1211" i="7"/>
  <c r="N1211" i="7"/>
  <c r="G1211" i="7"/>
  <c r="F1211" i="7"/>
  <c r="C1211" i="7"/>
  <c r="B1211" i="7"/>
  <c r="C1210" i="7"/>
  <c r="BN1209" i="7"/>
  <c r="BF1209" i="7"/>
  <c r="AX1209" i="7"/>
  <c r="BJ1209" i="7" s="1"/>
  <c r="AV1209" i="7"/>
  <c r="BH1209" i="7" s="1"/>
  <c r="BL1209" i="7" s="1"/>
  <c r="AT1209" i="7"/>
  <c r="AN1209" i="7"/>
  <c r="AH1209" i="7"/>
  <c r="T1209" i="7"/>
  <c r="N1209" i="7"/>
  <c r="G1209" i="7"/>
  <c r="F1209" i="7"/>
  <c r="C1209" i="7"/>
  <c r="B1209" i="7"/>
  <c r="C1208" i="7"/>
  <c r="BN1207" i="7"/>
  <c r="BF1207" i="7"/>
  <c r="AX1207" i="7"/>
  <c r="BJ1207" i="7" s="1"/>
  <c r="AV1207" i="7"/>
  <c r="BH1207" i="7" s="1"/>
  <c r="BL1207" i="7" s="1"/>
  <c r="AT1207" i="7"/>
  <c r="AN1207" i="7"/>
  <c r="AH1207" i="7"/>
  <c r="T1207" i="7"/>
  <c r="N1207" i="7"/>
  <c r="G1207" i="7"/>
  <c r="F1207" i="7"/>
  <c r="C1207" i="7"/>
  <c r="B1207" i="7"/>
  <c r="C1206" i="7"/>
  <c r="BN1205" i="7"/>
  <c r="BF1205" i="7"/>
  <c r="AX1205" i="7"/>
  <c r="BJ1205" i="7" s="1"/>
  <c r="AV1205" i="7"/>
  <c r="BH1205" i="7" s="1"/>
  <c r="BL1205" i="7" s="1"/>
  <c r="AT1205" i="7"/>
  <c r="AN1205" i="7"/>
  <c r="AH1205" i="7"/>
  <c r="T1205" i="7"/>
  <c r="N1205" i="7"/>
  <c r="G1205" i="7"/>
  <c r="F1205" i="7"/>
  <c r="C1205" i="7"/>
  <c r="B1205" i="7"/>
  <c r="C1204" i="7"/>
  <c r="BN1203" i="7"/>
  <c r="BF1203" i="7"/>
  <c r="AX1203" i="7"/>
  <c r="BJ1203" i="7" s="1"/>
  <c r="AV1203" i="7"/>
  <c r="BH1203" i="7" s="1"/>
  <c r="BL1203" i="7" s="1"/>
  <c r="AT1203" i="7"/>
  <c r="AN1203" i="7"/>
  <c r="AH1203" i="7"/>
  <c r="T1203" i="7"/>
  <c r="N1203" i="7"/>
  <c r="G1203" i="7"/>
  <c r="F1203" i="7"/>
  <c r="C1203" i="7"/>
  <c r="B1203" i="7"/>
  <c r="C1202" i="7"/>
  <c r="BN1201" i="7"/>
  <c r="BF1201" i="7"/>
  <c r="AX1201" i="7"/>
  <c r="BJ1201" i="7" s="1"/>
  <c r="AV1201" i="7"/>
  <c r="BH1201" i="7" s="1"/>
  <c r="BL1201" i="7" s="1"/>
  <c r="AT1201" i="7"/>
  <c r="AN1201" i="7"/>
  <c r="AH1201" i="7"/>
  <c r="T1201" i="7"/>
  <c r="N1201" i="7"/>
  <c r="G1201" i="7"/>
  <c r="F1201" i="7"/>
  <c r="C1201" i="7"/>
  <c r="B1201" i="7"/>
  <c r="C1200" i="7"/>
  <c r="BN1199" i="7"/>
  <c r="BF1199" i="7"/>
  <c r="AX1199" i="7"/>
  <c r="BJ1199" i="7" s="1"/>
  <c r="AV1199" i="7"/>
  <c r="BH1199" i="7" s="1"/>
  <c r="BL1199" i="7" s="1"/>
  <c r="AT1199" i="7"/>
  <c r="AN1199" i="7"/>
  <c r="AH1199" i="7"/>
  <c r="T1199" i="7"/>
  <c r="N1199" i="7"/>
  <c r="G1199" i="7"/>
  <c r="F1199" i="7"/>
  <c r="C1199" i="7"/>
  <c r="B1199" i="7"/>
  <c r="C1198" i="7"/>
  <c r="BN1197" i="7"/>
  <c r="BF1197" i="7"/>
  <c r="AX1197" i="7"/>
  <c r="BJ1197" i="7" s="1"/>
  <c r="AV1197" i="7"/>
  <c r="BH1197" i="7" s="1"/>
  <c r="BL1197" i="7" s="1"/>
  <c r="AT1197" i="7"/>
  <c r="AN1197" i="7"/>
  <c r="AH1197" i="7"/>
  <c r="T1197" i="7"/>
  <c r="N1197" i="7"/>
  <c r="G1197" i="7"/>
  <c r="F1197" i="7"/>
  <c r="C1197" i="7"/>
  <c r="B1197" i="7"/>
  <c r="C1196" i="7"/>
  <c r="BN1195" i="7"/>
  <c r="BF1195" i="7"/>
  <c r="AX1195" i="7"/>
  <c r="BJ1195" i="7" s="1"/>
  <c r="AV1195" i="7"/>
  <c r="BH1195" i="7" s="1"/>
  <c r="BL1195" i="7" s="1"/>
  <c r="AT1195" i="7"/>
  <c r="AN1195" i="7"/>
  <c r="AH1195" i="7"/>
  <c r="T1195" i="7"/>
  <c r="N1195" i="7"/>
  <c r="G1195" i="7"/>
  <c r="F1195" i="7"/>
  <c r="C1195" i="7"/>
  <c r="B1195" i="7"/>
  <c r="C1194" i="7"/>
  <c r="BN1193" i="7"/>
  <c r="BF1193" i="7"/>
  <c r="AX1193" i="7"/>
  <c r="BJ1193" i="7" s="1"/>
  <c r="AV1193" i="7"/>
  <c r="BH1193" i="7" s="1"/>
  <c r="BL1193" i="7" s="1"/>
  <c r="AT1193" i="7"/>
  <c r="AN1193" i="7"/>
  <c r="AH1193" i="7"/>
  <c r="T1193" i="7"/>
  <c r="N1193" i="7"/>
  <c r="G1193" i="7"/>
  <c r="F1193" i="7"/>
  <c r="C1193" i="7"/>
  <c r="B1193" i="7"/>
  <c r="C1192" i="7"/>
  <c r="BN1191" i="7"/>
  <c r="BF1191" i="7"/>
  <c r="AX1191" i="7"/>
  <c r="BJ1191" i="7" s="1"/>
  <c r="AV1191" i="7"/>
  <c r="BH1191" i="7" s="1"/>
  <c r="BL1191" i="7" s="1"/>
  <c r="AT1191" i="7"/>
  <c r="AN1191" i="7"/>
  <c r="AH1191" i="7"/>
  <c r="T1191" i="7"/>
  <c r="N1191" i="7"/>
  <c r="G1191" i="7"/>
  <c r="F1191" i="7"/>
  <c r="C1191" i="7"/>
  <c r="B1191" i="7"/>
  <c r="AU1179" i="7"/>
  <c r="AQ1179" i="7"/>
  <c r="AJ1179" i="7"/>
  <c r="AF1179" i="7"/>
  <c r="Y1179" i="7"/>
  <c r="U1179" i="7"/>
  <c r="N1179" i="7"/>
  <c r="J1179" i="7"/>
  <c r="BN1174" i="7"/>
  <c r="BK1177" i="7" s="1"/>
  <c r="BK1179" i="7" s="1"/>
  <c r="BF1174" i="7"/>
  <c r="AX1174" i="7"/>
  <c r="BJ1174" i="7" s="1"/>
  <c r="AV1174" i="7"/>
  <c r="BH1174" i="7" s="1"/>
  <c r="BL1174" i="7" s="1"/>
  <c r="AT1174" i="7"/>
  <c r="AN1174" i="7"/>
  <c r="AH1174" i="7"/>
  <c r="T1174" i="7"/>
  <c r="N1174" i="7"/>
  <c r="BD1172" i="7"/>
  <c r="BB1172" i="7"/>
  <c r="AR1172" i="7"/>
  <c r="AP1172" i="7"/>
  <c r="AT1172" i="7" s="1"/>
  <c r="AL1172" i="7"/>
  <c r="AJ1172" i="7"/>
  <c r="AN1172" i="7" s="1"/>
  <c r="AF1172" i="7"/>
  <c r="AD1172" i="7"/>
  <c r="AV1172" i="7" s="1"/>
  <c r="AB1172" i="7"/>
  <c r="Z1172" i="7"/>
  <c r="R1172" i="7"/>
  <c r="P1172" i="7"/>
  <c r="L1172" i="7"/>
  <c r="J1172" i="7"/>
  <c r="H1172" i="7"/>
  <c r="C1171" i="7"/>
  <c r="BN1170" i="7"/>
  <c r="BF1170" i="7"/>
  <c r="AX1170" i="7"/>
  <c r="BJ1170" i="7" s="1"/>
  <c r="AV1170" i="7"/>
  <c r="BH1170" i="7" s="1"/>
  <c r="BL1170" i="7" s="1"/>
  <c r="AT1170" i="7"/>
  <c r="AN1170" i="7"/>
  <c r="AH1170" i="7"/>
  <c r="T1170" i="7"/>
  <c r="N1170" i="7"/>
  <c r="G1170" i="7"/>
  <c r="F1170" i="7"/>
  <c r="C1170" i="7"/>
  <c r="B1170" i="7"/>
  <c r="C1169" i="7"/>
  <c r="BN1168" i="7"/>
  <c r="BF1168" i="7"/>
  <c r="AX1168" i="7"/>
  <c r="BJ1168" i="7" s="1"/>
  <c r="AV1168" i="7"/>
  <c r="BH1168" i="7" s="1"/>
  <c r="BL1168" i="7" s="1"/>
  <c r="AT1168" i="7"/>
  <c r="AN1168" i="7"/>
  <c r="AH1168" i="7"/>
  <c r="T1168" i="7"/>
  <c r="N1168" i="7"/>
  <c r="G1168" i="7"/>
  <c r="F1168" i="7"/>
  <c r="C1168" i="7"/>
  <c r="B1168" i="7"/>
  <c r="C1167" i="7"/>
  <c r="BN1166" i="7"/>
  <c r="BF1166" i="7"/>
  <c r="AX1166" i="7"/>
  <c r="BJ1166" i="7" s="1"/>
  <c r="AV1166" i="7"/>
  <c r="BH1166" i="7" s="1"/>
  <c r="BL1166" i="7" s="1"/>
  <c r="AT1166" i="7"/>
  <c r="AN1166" i="7"/>
  <c r="AH1166" i="7"/>
  <c r="T1166" i="7"/>
  <c r="N1166" i="7"/>
  <c r="G1166" i="7"/>
  <c r="F1166" i="7"/>
  <c r="C1166" i="7"/>
  <c r="B1166" i="7"/>
  <c r="C1165" i="7"/>
  <c r="BN1164" i="7"/>
  <c r="BF1164" i="7"/>
  <c r="AX1164" i="7"/>
  <c r="BJ1164" i="7" s="1"/>
  <c r="AV1164" i="7"/>
  <c r="BH1164" i="7" s="1"/>
  <c r="BL1164" i="7" s="1"/>
  <c r="AT1164" i="7"/>
  <c r="AN1164" i="7"/>
  <c r="AH1164" i="7"/>
  <c r="T1164" i="7"/>
  <c r="N1164" i="7"/>
  <c r="G1164" i="7"/>
  <c r="F1164" i="7"/>
  <c r="C1164" i="7"/>
  <c r="B1164" i="7"/>
  <c r="C1163" i="7"/>
  <c r="BN1162" i="7"/>
  <c r="BF1162" i="7"/>
  <c r="AX1162" i="7"/>
  <c r="BJ1162" i="7" s="1"/>
  <c r="AV1162" i="7"/>
  <c r="BH1162" i="7" s="1"/>
  <c r="BL1162" i="7" s="1"/>
  <c r="AT1162" i="7"/>
  <c r="AN1162" i="7"/>
  <c r="AH1162" i="7"/>
  <c r="T1162" i="7"/>
  <c r="N1162" i="7"/>
  <c r="G1162" i="7"/>
  <c r="F1162" i="7"/>
  <c r="C1162" i="7"/>
  <c r="B1162" i="7"/>
  <c r="C1161" i="7"/>
  <c r="BN1160" i="7"/>
  <c r="BF1160" i="7"/>
  <c r="AX1160" i="7"/>
  <c r="BJ1160" i="7" s="1"/>
  <c r="AV1160" i="7"/>
  <c r="BH1160" i="7" s="1"/>
  <c r="BL1160" i="7" s="1"/>
  <c r="AT1160" i="7"/>
  <c r="AN1160" i="7"/>
  <c r="AH1160" i="7"/>
  <c r="T1160" i="7"/>
  <c r="N1160" i="7"/>
  <c r="G1160" i="7"/>
  <c r="F1160" i="7"/>
  <c r="C1160" i="7"/>
  <c r="B1160" i="7"/>
  <c r="C1159" i="7"/>
  <c r="BN1158" i="7"/>
  <c r="BF1158" i="7"/>
  <c r="AX1158" i="7"/>
  <c r="BJ1158" i="7" s="1"/>
  <c r="AV1158" i="7"/>
  <c r="BH1158" i="7" s="1"/>
  <c r="BL1158" i="7" s="1"/>
  <c r="AT1158" i="7"/>
  <c r="AN1158" i="7"/>
  <c r="AH1158" i="7"/>
  <c r="T1158" i="7"/>
  <c r="N1158" i="7"/>
  <c r="G1158" i="7"/>
  <c r="F1158" i="7"/>
  <c r="C1158" i="7"/>
  <c r="B1158" i="7"/>
  <c r="C1157" i="7"/>
  <c r="BN1156" i="7"/>
  <c r="BF1156" i="7"/>
  <c r="AX1156" i="7"/>
  <c r="BJ1156" i="7" s="1"/>
  <c r="AV1156" i="7"/>
  <c r="BH1156" i="7" s="1"/>
  <c r="BL1156" i="7" s="1"/>
  <c r="AT1156" i="7"/>
  <c r="AN1156" i="7"/>
  <c r="AH1156" i="7"/>
  <c r="T1156" i="7"/>
  <c r="N1156" i="7"/>
  <c r="G1156" i="7"/>
  <c r="F1156" i="7"/>
  <c r="C1156" i="7"/>
  <c r="B1156" i="7"/>
  <c r="C1155" i="7"/>
  <c r="BN1154" i="7"/>
  <c r="BF1154" i="7"/>
  <c r="AX1154" i="7"/>
  <c r="BJ1154" i="7" s="1"/>
  <c r="AV1154" i="7"/>
  <c r="BH1154" i="7" s="1"/>
  <c r="BL1154" i="7" s="1"/>
  <c r="AT1154" i="7"/>
  <c r="AN1154" i="7"/>
  <c r="AH1154" i="7"/>
  <c r="T1154" i="7"/>
  <c r="N1154" i="7"/>
  <c r="G1154" i="7"/>
  <c r="F1154" i="7"/>
  <c r="C1154" i="7"/>
  <c r="B1154" i="7"/>
  <c r="C1153" i="7"/>
  <c r="BN1152" i="7"/>
  <c r="BF1152" i="7"/>
  <c r="AX1152" i="7"/>
  <c r="BJ1152" i="7" s="1"/>
  <c r="AV1152" i="7"/>
  <c r="BH1152" i="7" s="1"/>
  <c r="BL1152" i="7" s="1"/>
  <c r="AT1152" i="7"/>
  <c r="AN1152" i="7"/>
  <c r="AH1152" i="7"/>
  <c r="T1152" i="7"/>
  <c r="N1152" i="7"/>
  <c r="G1152" i="7"/>
  <c r="F1152" i="7"/>
  <c r="C1152" i="7"/>
  <c r="B1152" i="7"/>
  <c r="C1151" i="7"/>
  <c r="BN1150" i="7"/>
  <c r="BF1150" i="7"/>
  <c r="AX1150" i="7"/>
  <c r="BJ1150" i="7" s="1"/>
  <c r="AV1150" i="7"/>
  <c r="BH1150" i="7" s="1"/>
  <c r="BL1150" i="7" s="1"/>
  <c r="AT1150" i="7"/>
  <c r="AN1150" i="7"/>
  <c r="AH1150" i="7"/>
  <c r="T1150" i="7"/>
  <c r="N1150" i="7"/>
  <c r="G1150" i="7"/>
  <c r="F1150" i="7"/>
  <c r="C1150" i="7"/>
  <c r="B1150" i="7"/>
  <c r="C1149" i="7"/>
  <c r="BN1148" i="7"/>
  <c r="BF1148" i="7"/>
  <c r="AX1148" i="7"/>
  <c r="BJ1148" i="7" s="1"/>
  <c r="AV1148" i="7"/>
  <c r="BH1148" i="7" s="1"/>
  <c r="BL1148" i="7" s="1"/>
  <c r="AT1148" i="7"/>
  <c r="AN1148" i="7"/>
  <c r="AH1148" i="7"/>
  <c r="T1148" i="7"/>
  <c r="N1148" i="7"/>
  <c r="G1148" i="7"/>
  <c r="F1148" i="7"/>
  <c r="C1148" i="7"/>
  <c r="B1148" i="7"/>
  <c r="C1147" i="7"/>
  <c r="BN1146" i="7"/>
  <c r="BF1146" i="7"/>
  <c r="AX1146" i="7"/>
  <c r="BJ1146" i="7" s="1"/>
  <c r="AV1146" i="7"/>
  <c r="BH1146" i="7" s="1"/>
  <c r="BL1146" i="7" s="1"/>
  <c r="AT1146" i="7"/>
  <c r="AN1146" i="7"/>
  <c r="AH1146" i="7"/>
  <c r="T1146" i="7"/>
  <c r="N1146" i="7"/>
  <c r="G1146" i="7"/>
  <c r="F1146" i="7"/>
  <c r="C1146" i="7"/>
  <c r="B1146" i="7"/>
  <c r="C1145" i="7"/>
  <c r="BN1144" i="7"/>
  <c r="BF1144" i="7"/>
  <c r="AX1144" i="7"/>
  <c r="BJ1144" i="7" s="1"/>
  <c r="AV1144" i="7"/>
  <c r="BH1144" i="7" s="1"/>
  <c r="BL1144" i="7" s="1"/>
  <c r="AT1144" i="7"/>
  <c r="AN1144" i="7"/>
  <c r="AH1144" i="7"/>
  <c r="T1144" i="7"/>
  <c r="N1144" i="7"/>
  <c r="G1144" i="7"/>
  <c r="F1144" i="7"/>
  <c r="C1144" i="7"/>
  <c r="B1144" i="7"/>
  <c r="C1143" i="7"/>
  <c r="BN1142" i="7"/>
  <c r="BF1142" i="7"/>
  <c r="AX1142" i="7"/>
  <c r="BJ1142" i="7" s="1"/>
  <c r="AV1142" i="7"/>
  <c r="BH1142" i="7" s="1"/>
  <c r="BL1142" i="7" s="1"/>
  <c r="AT1142" i="7"/>
  <c r="AN1142" i="7"/>
  <c r="AH1142" i="7"/>
  <c r="T1142" i="7"/>
  <c r="N1142" i="7"/>
  <c r="G1142" i="7"/>
  <c r="F1142" i="7"/>
  <c r="C1142" i="7"/>
  <c r="B1142" i="7"/>
  <c r="C1141" i="7"/>
  <c r="BN1140" i="7"/>
  <c r="BF1140" i="7"/>
  <c r="AX1140" i="7"/>
  <c r="BJ1140" i="7" s="1"/>
  <c r="AV1140" i="7"/>
  <c r="BH1140" i="7" s="1"/>
  <c r="BL1140" i="7" s="1"/>
  <c r="AT1140" i="7"/>
  <c r="AN1140" i="7"/>
  <c r="AH1140" i="7"/>
  <c r="T1140" i="7"/>
  <c r="N1140" i="7"/>
  <c r="G1140" i="7"/>
  <c r="F1140" i="7"/>
  <c r="C1140" i="7"/>
  <c r="B1140" i="7"/>
  <c r="C1139" i="7"/>
  <c r="BN1138" i="7"/>
  <c r="BF1138" i="7"/>
  <c r="AX1138" i="7"/>
  <c r="BJ1138" i="7" s="1"/>
  <c r="AV1138" i="7"/>
  <c r="BH1138" i="7" s="1"/>
  <c r="BL1138" i="7" s="1"/>
  <c r="AT1138" i="7"/>
  <c r="AN1138" i="7"/>
  <c r="AH1138" i="7"/>
  <c r="T1138" i="7"/>
  <c r="N1138" i="7"/>
  <c r="G1138" i="7"/>
  <c r="F1138" i="7"/>
  <c r="C1138" i="7"/>
  <c r="B1138" i="7"/>
  <c r="C1137" i="7"/>
  <c r="BN1136" i="7"/>
  <c r="BF1136" i="7"/>
  <c r="AX1136" i="7"/>
  <c r="BJ1136" i="7" s="1"/>
  <c r="AV1136" i="7"/>
  <c r="BH1136" i="7" s="1"/>
  <c r="BL1136" i="7" s="1"/>
  <c r="AT1136" i="7"/>
  <c r="AN1136" i="7"/>
  <c r="AH1136" i="7"/>
  <c r="T1136" i="7"/>
  <c r="N1136" i="7"/>
  <c r="G1136" i="7"/>
  <c r="F1136" i="7"/>
  <c r="C1136" i="7"/>
  <c r="B1136" i="7"/>
  <c r="C1135" i="7"/>
  <c r="BN1134" i="7"/>
  <c r="BF1134" i="7"/>
  <c r="AX1134" i="7"/>
  <c r="BJ1134" i="7" s="1"/>
  <c r="AV1134" i="7"/>
  <c r="BH1134" i="7" s="1"/>
  <c r="BL1134" i="7" s="1"/>
  <c r="AT1134" i="7"/>
  <c r="AN1134" i="7"/>
  <c r="AH1134" i="7"/>
  <c r="T1134" i="7"/>
  <c r="N1134" i="7"/>
  <c r="G1134" i="7"/>
  <c r="F1134" i="7"/>
  <c r="C1134" i="7"/>
  <c r="B1134" i="7"/>
  <c r="C1133" i="7"/>
  <c r="BN1132" i="7"/>
  <c r="BF1132" i="7"/>
  <c r="AX1132" i="7"/>
  <c r="BJ1132" i="7" s="1"/>
  <c r="AV1132" i="7"/>
  <c r="BH1132" i="7" s="1"/>
  <c r="BL1132" i="7" s="1"/>
  <c r="AT1132" i="7"/>
  <c r="AN1132" i="7"/>
  <c r="AH1132" i="7"/>
  <c r="T1132" i="7"/>
  <c r="N1132" i="7"/>
  <c r="G1132" i="7"/>
  <c r="F1132" i="7"/>
  <c r="C1132" i="7"/>
  <c r="B1132" i="7"/>
  <c r="AU1120" i="7"/>
  <c r="AQ1120" i="7"/>
  <c r="AJ1120" i="7"/>
  <c r="AF1120" i="7"/>
  <c r="Y1120" i="7"/>
  <c r="U1120" i="7"/>
  <c r="N1120" i="7"/>
  <c r="J1120" i="7"/>
  <c r="BN1115" i="7"/>
  <c r="BK1118" i="7" s="1"/>
  <c r="BK1120" i="7" s="1"/>
  <c r="BF1115" i="7"/>
  <c r="AX1115" i="7"/>
  <c r="BJ1115" i="7" s="1"/>
  <c r="AV1115" i="7"/>
  <c r="BH1115" i="7" s="1"/>
  <c r="BL1115" i="7" s="1"/>
  <c r="AT1115" i="7"/>
  <c r="AN1115" i="7"/>
  <c r="AH1115" i="7"/>
  <c r="T1115" i="7"/>
  <c r="N1115" i="7"/>
  <c r="BD1113" i="7"/>
  <c r="BB1113" i="7"/>
  <c r="AR1113" i="7"/>
  <c r="AP1113" i="7"/>
  <c r="AT1113" i="7" s="1"/>
  <c r="AL1113" i="7"/>
  <c r="AJ1113" i="7"/>
  <c r="AN1113" i="7" s="1"/>
  <c r="AF1113" i="7"/>
  <c r="AD1113" i="7"/>
  <c r="AV1113" i="7" s="1"/>
  <c r="AB1113" i="7"/>
  <c r="Z1113" i="7"/>
  <c r="R1113" i="7"/>
  <c r="P1113" i="7"/>
  <c r="L1113" i="7"/>
  <c r="J1113" i="7"/>
  <c r="H1113" i="7"/>
  <c r="C1112" i="7"/>
  <c r="BN1111" i="7"/>
  <c r="BF1111" i="7"/>
  <c r="AX1111" i="7"/>
  <c r="BJ1111" i="7" s="1"/>
  <c r="AV1111" i="7"/>
  <c r="BH1111" i="7" s="1"/>
  <c r="BL1111" i="7" s="1"/>
  <c r="AT1111" i="7"/>
  <c r="AN1111" i="7"/>
  <c r="AH1111" i="7"/>
  <c r="T1111" i="7"/>
  <c r="N1111" i="7"/>
  <c r="G1111" i="7"/>
  <c r="F1111" i="7"/>
  <c r="C1111" i="7"/>
  <c r="B1111" i="7"/>
  <c r="C1110" i="7"/>
  <c r="BN1109" i="7"/>
  <c r="BF1109" i="7"/>
  <c r="AX1109" i="7"/>
  <c r="BJ1109" i="7" s="1"/>
  <c r="AV1109" i="7"/>
  <c r="BH1109" i="7" s="1"/>
  <c r="BL1109" i="7" s="1"/>
  <c r="AT1109" i="7"/>
  <c r="AN1109" i="7"/>
  <c r="AH1109" i="7"/>
  <c r="T1109" i="7"/>
  <c r="N1109" i="7"/>
  <c r="G1109" i="7"/>
  <c r="F1109" i="7"/>
  <c r="C1109" i="7"/>
  <c r="B1109" i="7"/>
  <c r="C1108" i="7"/>
  <c r="BN1107" i="7"/>
  <c r="BF1107" i="7"/>
  <c r="AX1107" i="7"/>
  <c r="BJ1107" i="7" s="1"/>
  <c r="AV1107" i="7"/>
  <c r="BH1107" i="7" s="1"/>
  <c r="BL1107" i="7" s="1"/>
  <c r="AT1107" i="7"/>
  <c r="AN1107" i="7"/>
  <c r="AH1107" i="7"/>
  <c r="T1107" i="7"/>
  <c r="N1107" i="7"/>
  <c r="G1107" i="7"/>
  <c r="F1107" i="7"/>
  <c r="C1107" i="7"/>
  <c r="B1107" i="7"/>
  <c r="C1106" i="7"/>
  <c r="BN1105" i="7"/>
  <c r="BF1105" i="7"/>
  <c r="AX1105" i="7"/>
  <c r="BJ1105" i="7" s="1"/>
  <c r="AV1105" i="7"/>
  <c r="BH1105" i="7" s="1"/>
  <c r="BL1105" i="7" s="1"/>
  <c r="AT1105" i="7"/>
  <c r="AN1105" i="7"/>
  <c r="AH1105" i="7"/>
  <c r="T1105" i="7"/>
  <c r="N1105" i="7"/>
  <c r="G1105" i="7"/>
  <c r="F1105" i="7"/>
  <c r="C1105" i="7"/>
  <c r="B1105" i="7"/>
  <c r="C1104" i="7"/>
  <c r="BN1103" i="7"/>
  <c r="BF1103" i="7"/>
  <c r="AX1103" i="7"/>
  <c r="BJ1103" i="7" s="1"/>
  <c r="AV1103" i="7"/>
  <c r="BH1103" i="7" s="1"/>
  <c r="BL1103" i="7" s="1"/>
  <c r="AT1103" i="7"/>
  <c r="AN1103" i="7"/>
  <c r="AH1103" i="7"/>
  <c r="T1103" i="7"/>
  <c r="N1103" i="7"/>
  <c r="G1103" i="7"/>
  <c r="F1103" i="7"/>
  <c r="C1103" i="7"/>
  <c r="B1103" i="7"/>
  <c r="C1102" i="7"/>
  <c r="BN1101" i="7"/>
  <c r="BF1101" i="7"/>
  <c r="AX1101" i="7"/>
  <c r="BJ1101" i="7" s="1"/>
  <c r="AV1101" i="7"/>
  <c r="BH1101" i="7" s="1"/>
  <c r="BL1101" i="7" s="1"/>
  <c r="AT1101" i="7"/>
  <c r="AN1101" i="7"/>
  <c r="AH1101" i="7"/>
  <c r="T1101" i="7"/>
  <c r="N1101" i="7"/>
  <c r="G1101" i="7"/>
  <c r="F1101" i="7"/>
  <c r="C1101" i="7"/>
  <c r="B1101" i="7"/>
  <c r="C1100" i="7"/>
  <c r="BN1099" i="7"/>
  <c r="BF1099" i="7"/>
  <c r="AX1099" i="7"/>
  <c r="BJ1099" i="7" s="1"/>
  <c r="AV1099" i="7"/>
  <c r="BH1099" i="7" s="1"/>
  <c r="BL1099" i="7" s="1"/>
  <c r="AT1099" i="7"/>
  <c r="AN1099" i="7"/>
  <c r="AH1099" i="7"/>
  <c r="T1099" i="7"/>
  <c r="N1099" i="7"/>
  <c r="G1099" i="7"/>
  <c r="F1099" i="7"/>
  <c r="C1099" i="7"/>
  <c r="B1099" i="7"/>
  <c r="C1098" i="7"/>
  <c r="BN1097" i="7"/>
  <c r="BF1097" i="7"/>
  <c r="AX1097" i="7"/>
  <c r="BJ1097" i="7" s="1"/>
  <c r="AV1097" i="7"/>
  <c r="BH1097" i="7" s="1"/>
  <c r="BL1097" i="7" s="1"/>
  <c r="AT1097" i="7"/>
  <c r="AN1097" i="7"/>
  <c r="AH1097" i="7"/>
  <c r="T1097" i="7"/>
  <c r="N1097" i="7"/>
  <c r="G1097" i="7"/>
  <c r="F1097" i="7"/>
  <c r="C1097" i="7"/>
  <c r="B1097" i="7"/>
  <c r="C1096" i="7"/>
  <c r="BN1095" i="7"/>
  <c r="BF1095" i="7"/>
  <c r="AX1095" i="7"/>
  <c r="BJ1095" i="7" s="1"/>
  <c r="AV1095" i="7"/>
  <c r="BH1095" i="7" s="1"/>
  <c r="BL1095" i="7" s="1"/>
  <c r="AT1095" i="7"/>
  <c r="AN1095" i="7"/>
  <c r="AH1095" i="7"/>
  <c r="T1095" i="7"/>
  <c r="N1095" i="7"/>
  <c r="G1095" i="7"/>
  <c r="F1095" i="7"/>
  <c r="C1095" i="7"/>
  <c r="B1095" i="7"/>
  <c r="C1094" i="7"/>
  <c r="BN1093" i="7"/>
  <c r="BF1093" i="7"/>
  <c r="AX1093" i="7"/>
  <c r="BJ1093" i="7" s="1"/>
  <c r="AV1093" i="7"/>
  <c r="BH1093" i="7" s="1"/>
  <c r="BL1093" i="7" s="1"/>
  <c r="AT1093" i="7"/>
  <c r="AN1093" i="7"/>
  <c r="AH1093" i="7"/>
  <c r="T1093" i="7"/>
  <c r="N1093" i="7"/>
  <c r="G1093" i="7"/>
  <c r="F1093" i="7"/>
  <c r="C1093" i="7"/>
  <c r="B1093" i="7"/>
  <c r="C1092" i="7"/>
  <c r="BN1091" i="7"/>
  <c r="BF1091" i="7"/>
  <c r="AX1091" i="7"/>
  <c r="BJ1091" i="7" s="1"/>
  <c r="AV1091" i="7"/>
  <c r="BH1091" i="7" s="1"/>
  <c r="BL1091" i="7" s="1"/>
  <c r="AT1091" i="7"/>
  <c r="AN1091" i="7"/>
  <c r="AH1091" i="7"/>
  <c r="T1091" i="7"/>
  <c r="N1091" i="7"/>
  <c r="G1091" i="7"/>
  <c r="F1091" i="7"/>
  <c r="C1091" i="7"/>
  <c r="B1091" i="7"/>
  <c r="C1090" i="7"/>
  <c r="BN1089" i="7"/>
  <c r="BF1089" i="7"/>
  <c r="AX1089" i="7"/>
  <c r="BJ1089" i="7" s="1"/>
  <c r="AV1089" i="7"/>
  <c r="BH1089" i="7" s="1"/>
  <c r="BL1089" i="7" s="1"/>
  <c r="AT1089" i="7"/>
  <c r="AN1089" i="7"/>
  <c r="AH1089" i="7"/>
  <c r="T1089" i="7"/>
  <c r="N1089" i="7"/>
  <c r="G1089" i="7"/>
  <c r="F1089" i="7"/>
  <c r="C1089" i="7"/>
  <c r="B1089" i="7"/>
  <c r="C1088" i="7"/>
  <c r="BN1087" i="7"/>
  <c r="BF1087" i="7"/>
  <c r="AX1087" i="7"/>
  <c r="BJ1087" i="7" s="1"/>
  <c r="AV1087" i="7"/>
  <c r="BH1087" i="7" s="1"/>
  <c r="BL1087" i="7" s="1"/>
  <c r="AT1087" i="7"/>
  <c r="AN1087" i="7"/>
  <c r="AH1087" i="7"/>
  <c r="T1087" i="7"/>
  <c r="N1087" i="7"/>
  <c r="G1087" i="7"/>
  <c r="F1087" i="7"/>
  <c r="C1087" i="7"/>
  <c r="B1087" i="7"/>
  <c r="C1086" i="7"/>
  <c r="BN1085" i="7"/>
  <c r="BF1085" i="7"/>
  <c r="AX1085" i="7"/>
  <c r="BJ1085" i="7" s="1"/>
  <c r="AV1085" i="7"/>
  <c r="BH1085" i="7" s="1"/>
  <c r="BL1085" i="7" s="1"/>
  <c r="AT1085" i="7"/>
  <c r="AN1085" i="7"/>
  <c r="AH1085" i="7"/>
  <c r="T1085" i="7"/>
  <c r="N1085" i="7"/>
  <c r="G1085" i="7"/>
  <c r="F1085" i="7"/>
  <c r="C1085" i="7"/>
  <c r="B1085" i="7"/>
  <c r="C1084" i="7"/>
  <c r="BN1083" i="7"/>
  <c r="BF1083" i="7"/>
  <c r="AX1083" i="7"/>
  <c r="BJ1083" i="7" s="1"/>
  <c r="AV1083" i="7"/>
  <c r="BH1083" i="7" s="1"/>
  <c r="BL1083" i="7" s="1"/>
  <c r="AT1083" i="7"/>
  <c r="AN1083" i="7"/>
  <c r="AH1083" i="7"/>
  <c r="T1083" i="7"/>
  <c r="N1083" i="7"/>
  <c r="G1083" i="7"/>
  <c r="F1083" i="7"/>
  <c r="C1083" i="7"/>
  <c r="B1083" i="7"/>
  <c r="C1082" i="7"/>
  <c r="BN1081" i="7"/>
  <c r="BF1081" i="7"/>
  <c r="AX1081" i="7"/>
  <c r="BJ1081" i="7" s="1"/>
  <c r="AV1081" i="7"/>
  <c r="BH1081" i="7" s="1"/>
  <c r="BL1081" i="7" s="1"/>
  <c r="AT1081" i="7"/>
  <c r="AN1081" i="7"/>
  <c r="AH1081" i="7"/>
  <c r="T1081" i="7"/>
  <c r="N1081" i="7"/>
  <c r="G1081" i="7"/>
  <c r="F1081" i="7"/>
  <c r="C1081" i="7"/>
  <c r="B1081" i="7"/>
  <c r="C1080" i="7"/>
  <c r="BN1079" i="7"/>
  <c r="BF1079" i="7"/>
  <c r="AX1079" i="7"/>
  <c r="BJ1079" i="7" s="1"/>
  <c r="AV1079" i="7"/>
  <c r="BH1079" i="7" s="1"/>
  <c r="BL1079" i="7" s="1"/>
  <c r="AT1079" i="7"/>
  <c r="AN1079" i="7"/>
  <c r="AH1079" i="7"/>
  <c r="T1079" i="7"/>
  <c r="N1079" i="7"/>
  <c r="G1079" i="7"/>
  <c r="F1079" i="7"/>
  <c r="C1079" i="7"/>
  <c r="B1079" i="7"/>
  <c r="C1078" i="7"/>
  <c r="BN1077" i="7"/>
  <c r="BF1077" i="7"/>
  <c r="AX1077" i="7"/>
  <c r="BJ1077" i="7" s="1"/>
  <c r="AV1077" i="7"/>
  <c r="BH1077" i="7" s="1"/>
  <c r="BL1077" i="7" s="1"/>
  <c r="AT1077" i="7"/>
  <c r="AN1077" i="7"/>
  <c r="AH1077" i="7"/>
  <c r="T1077" i="7"/>
  <c r="N1077" i="7"/>
  <c r="G1077" i="7"/>
  <c r="F1077" i="7"/>
  <c r="C1077" i="7"/>
  <c r="B1077" i="7"/>
  <c r="C1076" i="7"/>
  <c r="BN1075" i="7"/>
  <c r="BF1075" i="7"/>
  <c r="AX1075" i="7"/>
  <c r="BJ1075" i="7" s="1"/>
  <c r="AV1075" i="7"/>
  <c r="BH1075" i="7" s="1"/>
  <c r="BL1075" i="7" s="1"/>
  <c r="AT1075" i="7"/>
  <c r="AN1075" i="7"/>
  <c r="AH1075" i="7"/>
  <c r="T1075" i="7"/>
  <c r="N1075" i="7"/>
  <c r="G1075" i="7"/>
  <c r="F1075" i="7"/>
  <c r="C1075" i="7"/>
  <c r="B1075" i="7"/>
  <c r="C1074" i="7"/>
  <c r="BN1073" i="7"/>
  <c r="BF1073" i="7"/>
  <c r="AX1073" i="7"/>
  <c r="BJ1073" i="7" s="1"/>
  <c r="AV1073" i="7"/>
  <c r="BH1073" i="7" s="1"/>
  <c r="BL1073" i="7" s="1"/>
  <c r="AT1073" i="7"/>
  <c r="AN1073" i="7"/>
  <c r="AH1073" i="7"/>
  <c r="T1073" i="7"/>
  <c r="N1073" i="7"/>
  <c r="G1073" i="7"/>
  <c r="F1073" i="7"/>
  <c r="C1073" i="7"/>
  <c r="B1073" i="7"/>
  <c r="AU1061" i="7"/>
  <c r="AQ1061" i="7"/>
  <c r="AJ1061" i="7"/>
  <c r="AF1061" i="7"/>
  <c r="Y1061" i="7"/>
  <c r="U1061" i="7"/>
  <c r="N1061" i="7"/>
  <c r="J1061" i="7"/>
  <c r="BN1056" i="7"/>
  <c r="BK1059" i="7" s="1"/>
  <c r="BK1061" i="7" s="1"/>
  <c r="BF1056" i="7"/>
  <c r="AX1056" i="7"/>
  <c r="BJ1056" i="7" s="1"/>
  <c r="AV1056" i="7"/>
  <c r="BH1056" i="7" s="1"/>
  <c r="BL1056" i="7" s="1"/>
  <c r="AT1056" i="7"/>
  <c r="AN1056" i="7"/>
  <c r="AH1056" i="7"/>
  <c r="T1056" i="7"/>
  <c r="N1056" i="7"/>
  <c r="BD1054" i="7"/>
  <c r="BB1054" i="7"/>
  <c r="AR1054" i="7"/>
  <c r="AP1054" i="7"/>
  <c r="AT1054" i="7" s="1"/>
  <c r="AL1054" i="7"/>
  <c r="AJ1054" i="7"/>
  <c r="AN1054" i="7" s="1"/>
  <c r="AF1054" i="7"/>
  <c r="AD1054" i="7"/>
  <c r="AV1054" i="7" s="1"/>
  <c r="AB1054" i="7"/>
  <c r="Z1054" i="7"/>
  <c r="R1054" i="7"/>
  <c r="P1054" i="7"/>
  <c r="L1054" i="7"/>
  <c r="J1054" i="7"/>
  <c r="H1054" i="7"/>
  <c r="C1053" i="7"/>
  <c r="BN1052" i="7"/>
  <c r="BF1052" i="7"/>
  <c r="AX1052" i="7"/>
  <c r="BJ1052" i="7" s="1"/>
  <c r="AV1052" i="7"/>
  <c r="BH1052" i="7" s="1"/>
  <c r="BL1052" i="7" s="1"/>
  <c r="AT1052" i="7"/>
  <c r="AN1052" i="7"/>
  <c r="AH1052" i="7"/>
  <c r="T1052" i="7"/>
  <c r="N1052" i="7"/>
  <c r="G1052" i="7"/>
  <c r="F1052" i="7"/>
  <c r="C1052" i="7"/>
  <c r="B1052" i="7"/>
  <c r="C1051" i="7"/>
  <c r="BN1050" i="7"/>
  <c r="BF1050" i="7"/>
  <c r="AX1050" i="7"/>
  <c r="BJ1050" i="7" s="1"/>
  <c r="AV1050" i="7"/>
  <c r="BH1050" i="7" s="1"/>
  <c r="BL1050" i="7" s="1"/>
  <c r="AT1050" i="7"/>
  <c r="AN1050" i="7"/>
  <c r="AH1050" i="7"/>
  <c r="T1050" i="7"/>
  <c r="N1050" i="7"/>
  <c r="G1050" i="7"/>
  <c r="F1050" i="7"/>
  <c r="C1050" i="7"/>
  <c r="B1050" i="7"/>
  <c r="C1049" i="7"/>
  <c r="BN1048" i="7"/>
  <c r="BF1048" i="7"/>
  <c r="AX1048" i="7"/>
  <c r="BJ1048" i="7" s="1"/>
  <c r="AV1048" i="7"/>
  <c r="BH1048" i="7" s="1"/>
  <c r="BL1048" i="7" s="1"/>
  <c r="AT1048" i="7"/>
  <c r="AN1048" i="7"/>
  <c r="AH1048" i="7"/>
  <c r="T1048" i="7"/>
  <c r="N1048" i="7"/>
  <c r="G1048" i="7"/>
  <c r="F1048" i="7"/>
  <c r="C1048" i="7"/>
  <c r="B1048" i="7"/>
  <c r="C1047" i="7"/>
  <c r="BN1046" i="7"/>
  <c r="BF1046" i="7"/>
  <c r="AX1046" i="7"/>
  <c r="BJ1046" i="7" s="1"/>
  <c r="AV1046" i="7"/>
  <c r="BH1046" i="7" s="1"/>
  <c r="BL1046" i="7" s="1"/>
  <c r="AT1046" i="7"/>
  <c r="AN1046" i="7"/>
  <c r="AH1046" i="7"/>
  <c r="T1046" i="7"/>
  <c r="N1046" i="7"/>
  <c r="G1046" i="7"/>
  <c r="F1046" i="7"/>
  <c r="C1046" i="7"/>
  <c r="B1046" i="7"/>
  <c r="C1045" i="7"/>
  <c r="BN1044" i="7"/>
  <c r="BF1044" i="7"/>
  <c r="AX1044" i="7"/>
  <c r="BJ1044" i="7" s="1"/>
  <c r="AV1044" i="7"/>
  <c r="BH1044" i="7" s="1"/>
  <c r="BL1044" i="7" s="1"/>
  <c r="AT1044" i="7"/>
  <c r="AN1044" i="7"/>
  <c r="AH1044" i="7"/>
  <c r="T1044" i="7"/>
  <c r="N1044" i="7"/>
  <c r="G1044" i="7"/>
  <c r="F1044" i="7"/>
  <c r="C1044" i="7"/>
  <c r="B1044" i="7"/>
  <c r="C1043" i="7"/>
  <c r="BN1042" i="7"/>
  <c r="BF1042" i="7"/>
  <c r="AX1042" i="7"/>
  <c r="BJ1042" i="7" s="1"/>
  <c r="AV1042" i="7"/>
  <c r="BH1042" i="7" s="1"/>
  <c r="BL1042" i="7" s="1"/>
  <c r="AT1042" i="7"/>
  <c r="AN1042" i="7"/>
  <c r="AH1042" i="7"/>
  <c r="T1042" i="7"/>
  <c r="N1042" i="7"/>
  <c r="G1042" i="7"/>
  <c r="F1042" i="7"/>
  <c r="C1042" i="7"/>
  <c r="B1042" i="7"/>
  <c r="C1041" i="7"/>
  <c r="BN1040" i="7"/>
  <c r="BF1040" i="7"/>
  <c r="AX1040" i="7"/>
  <c r="BJ1040" i="7" s="1"/>
  <c r="AV1040" i="7"/>
  <c r="BH1040" i="7" s="1"/>
  <c r="BL1040" i="7" s="1"/>
  <c r="AT1040" i="7"/>
  <c r="AN1040" i="7"/>
  <c r="AH1040" i="7"/>
  <c r="T1040" i="7"/>
  <c r="N1040" i="7"/>
  <c r="G1040" i="7"/>
  <c r="F1040" i="7"/>
  <c r="C1040" i="7"/>
  <c r="B1040" i="7"/>
  <c r="C1039" i="7"/>
  <c r="BN1038" i="7"/>
  <c r="BF1038" i="7"/>
  <c r="AX1038" i="7"/>
  <c r="BJ1038" i="7" s="1"/>
  <c r="AV1038" i="7"/>
  <c r="BH1038" i="7" s="1"/>
  <c r="BL1038" i="7" s="1"/>
  <c r="AT1038" i="7"/>
  <c r="AN1038" i="7"/>
  <c r="AH1038" i="7"/>
  <c r="T1038" i="7"/>
  <c r="N1038" i="7"/>
  <c r="G1038" i="7"/>
  <c r="F1038" i="7"/>
  <c r="C1038" i="7"/>
  <c r="B1038" i="7"/>
  <c r="C1037" i="7"/>
  <c r="BN1036" i="7"/>
  <c r="BF1036" i="7"/>
  <c r="AX1036" i="7"/>
  <c r="BJ1036" i="7" s="1"/>
  <c r="AV1036" i="7"/>
  <c r="BH1036" i="7" s="1"/>
  <c r="BL1036" i="7" s="1"/>
  <c r="AT1036" i="7"/>
  <c r="AN1036" i="7"/>
  <c r="AH1036" i="7"/>
  <c r="T1036" i="7"/>
  <c r="N1036" i="7"/>
  <c r="G1036" i="7"/>
  <c r="F1036" i="7"/>
  <c r="C1036" i="7"/>
  <c r="B1036" i="7"/>
  <c r="C1035" i="7"/>
  <c r="BN1034" i="7"/>
  <c r="BF1034" i="7"/>
  <c r="AX1034" i="7"/>
  <c r="BJ1034" i="7" s="1"/>
  <c r="AV1034" i="7"/>
  <c r="BH1034" i="7" s="1"/>
  <c r="BL1034" i="7" s="1"/>
  <c r="AT1034" i="7"/>
  <c r="AN1034" i="7"/>
  <c r="AH1034" i="7"/>
  <c r="T1034" i="7"/>
  <c r="N1034" i="7"/>
  <c r="G1034" i="7"/>
  <c r="F1034" i="7"/>
  <c r="C1034" i="7"/>
  <c r="B1034" i="7"/>
  <c r="C1033" i="7"/>
  <c r="BN1032" i="7"/>
  <c r="BF1032" i="7"/>
  <c r="AX1032" i="7"/>
  <c r="BJ1032" i="7" s="1"/>
  <c r="AV1032" i="7"/>
  <c r="BH1032" i="7" s="1"/>
  <c r="BL1032" i="7" s="1"/>
  <c r="AT1032" i="7"/>
  <c r="AN1032" i="7"/>
  <c r="AH1032" i="7"/>
  <c r="T1032" i="7"/>
  <c r="N1032" i="7"/>
  <c r="G1032" i="7"/>
  <c r="F1032" i="7"/>
  <c r="C1032" i="7"/>
  <c r="B1032" i="7"/>
  <c r="C1031" i="7"/>
  <c r="BN1030" i="7"/>
  <c r="BF1030" i="7"/>
  <c r="AX1030" i="7"/>
  <c r="BJ1030" i="7" s="1"/>
  <c r="AV1030" i="7"/>
  <c r="BH1030" i="7" s="1"/>
  <c r="BL1030" i="7" s="1"/>
  <c r="AT1030" i="7"/>
  <c r="AN1030" i="7"/>
  <c r="AH1030" i="7"/>
  <c r="T1030" i="7"/>
  <c r="N1030" i="7"/>
  <c r="G1030" i="7"/>
  <c r="F1030" i="7"/>
  <c r="C1030" i="7"/>
  <c r="B1030" i="7"/>
  <c r="C1029" i="7"/>
  <c r="BN1028" i="7"/>
  <c r="BF1028" i="7"/>
  <c r="AX1028" i="7"/>
  <c r="BJ1028" i="7" s="1"/>
  <c r="AV1028" i="7"/>
  <c r="BH1028" i="7" s="1"/>
  <c r="BL1028" i="7" s="1"/>
  <c r="AT1028" i="7"/>
  <c r="AN1028" i="7"/>
  <c r="AH1028" i="7"/>
  <c r="T1028" i="7"/>
  <c r="N1028" i="7"/>
  <c r="G1028" i="7"/>
  <c r="F1028" i="7"/>
  <c r="C1028" i="7"/>
  <c r="B1028" i="7"/>
  <c r="C1027" i="7"/>
  <c r="BN1026" i="7"/>
  <c r="BF1026" i="7"/>
  <c r="AX1026" i="7"/>
  <c r="BJ1026" i="7" s="1"/>
  <c r="AV1026" i="7"/>
  <c r="BH1026" i="7" s="1"/>
  <c r="BL1026" i="7" s="1"/>
  <c r="AT1026" i="7"/>
  <c r="AN1026" i="7"/>
  <c r="AH1026" i="7"/>
  <c r="T1026" i="7"/>
  <c r="N1026" i="7"/>
  <c r="G1026" i="7"/>
  <c r="F1026" i="7"/>
  <c r="C1026" i="7"/>
  <c r="B1026" i="7"/>
  <c r="C1025" i="7"/>
  <c r="BN1024" i="7"/>
  <c r="BF1024" i="7"/>
  <c r="AX1024" i="7"/>
  <c r="BJ1024" i="7" s="1"/>
  <c r="AV1024" i="7"/>
  <c r="BH1024" i="7" s="1"/>
  <c r="BL1024" i="7" s="1"/>
  <c r="AT1024" i="7"/>
  <c r="AN1024" i="7"/>
  <c r="AH1024" i="7"/>
  <c r="T1024" i="7"/>
  <c r="N1024" i="7"/>
  <c r="G1024" i="7"/>
  <c r="F1024" i="7"/>
  <c r="C1024" i="7"/>
  <c r="B1024" i="7"/>
  <c r="C1023" i="7"/>
  <c r="BN1022" i="7"/>
  <c r="BF1022" i="7"/>
  <c r="AX1022" i="7"/>
  <c r="BJ1022" i="7" s="1"/>
  <c r="AV1022" i="7"/>
  <c r="BH1022" i="7" s="1"/>
  <c r="BL1022" i="7" s="1"/>
  <c r="AT1022" i="7"/>
  <c r="AN1022" i="7"/>
  <c r="AH1022" i="7"/>
  <c r="T1022" i="7"/>
  <c r="N1022" i="7"/>
  <c r="G1022" i="7"/>
  <c r="F1022" i="7"/>
  <c r="C1022" i="7"/>
  <c r="B1022" i="7"/>
  <c r="C1021" i="7"/>
  <c r="BN1020" i="7"/>
  <c r="BF1020" i="7"/>
  <c r="AX1020" i="7"/>
  <c r="BJ1020" i="7" s="1"/>
  <c r="AV1020" i="7"/>
  <c r="BH1020" i="7" s="1"/>
  <c r="BL1020" i="7" s="1"/>
  <c r="AT1020" i="7"/>
  <c r="AN1020" i="7"/>
  <c r="AH1020" i="7"/>
  <c r="T1020" i="7"/>
  <c r="N1020" i="7"/>
  <c r="G1020" i="7"/>
  <c r="F1020" i="7"/>
  <c r="C1020" i="7"/>
  <c r="B1020" i="7"/>
  <c r="C1019" i="7"/>
  <c r="BN1018" i="7"/>
  <c r="BF1018" i="7"/>
  <c r="AX1018" i="7"/>
  <c r="BJ1018" i="7" s="1"/>
  <c r="AV1018" i="7"/>
  <c r="BH1018" i="7" s="1"/>
  <c r="BL1018" i="7" s="1"/>
  <c r="AT1018" i="7"/>
  <c r="AN1018" i="7"/>
  <c r="AH1018" i="7"/>
  <c r="T1018" i="7"/>
  <c r="N1018" i="7"/>
  <c r="G1018" i="7"/>
  <c r="F1018" i="7"/>
  <c r="C1018" i="7"/>
  <c r="B1018" i="7"/>
  <c r="C1017" i="7"/>
  <c r="BN1016" i="7"/>
  <c r="BF1016" i="7"/>
  <c r="AX1016" i="7"/>
  <c r="BJ1016" i="7" s="1"/>
  <c r="AV1016" i="7"/>
  <c r="BH1016" i="7" s="1"/>
  <c r="BL1016" i="7" s="1"/>
  <c r="AT1016" i="7"/>
  <c r="AN1016" i="7"/>
  <c r="AH1016" i="7"/>
  <c r="T1016" i="7"/>
  <c r="N1016" i="7"/>
  <c r="G1016" i="7"/>
  <c r="F1016" i="7"/>
  <c r="C1016" i="7"/>
  <c r="B1016" i="7"/>
  <c r="C1015" i="7"/>
  <c r="BN1014" i="7"/>
  <c r="BF1014" i="7"/>
  <c r="AX1014" i="7"/>
  <c r="BJ1014" i="7" s="1"/>
  <c r="AV1014" i="7"/>
  <c r="BH1014" i="7" s="1"/>
  <c r="BL1014" i="7" s="1"/>
  <c r="AT1014" i="7"/>
  <c r="AN1014" i="7"/>
  <c r="AH1014" i="7"/>
  <c r="T1014" i="7"/>
  <c r="N1014" i="7"/>
  <c r="G1014" i="7"/>
  <c r="F1014" i="7"/>
  <c r="C1014" i="7"/>
  <c r="B1014" i="7"/>
  <c r="AU1002" i="7"/>
  <c r="AQ1002" i="7"/>
  <c r="AJ1002" i="7"/>
  <c r="AF1002" i="7"/>
  <c r="Y1002" i="7"/>
  <c r="U1002" i="7"/>
  <c r="N1002" i="7"/>
  <c r="J1002" i="7"/>
  <c r="BN997" i="7"/>
  <c r="BK1000" i="7" s="1"/>
  <c r="BK1002" i="7" s="1"/>
  <c r="BF997" i="7"/>
  <c r="AX997" i="7"/>
  <c r="BJ997" i="7" s="1"/>
  <c r="AV997" i="7"/>
  <c r="BH997" i="7" s="1"/>
  <c r="BL997" i="7" s="1"/>
  <c r="AT997" i="7"/>
  <c r="AN997" i="7"/>
  <c r="AH997" i="7"/>
  <c r="T997" i="7"/>
  <c r="N997" i="7"/>
  <c r="BD995" i="7"/>
  <c r="BB995" i="7"/>
  <c r="AR995" i="7"/>
  <c r="AP995" i="7"/>
  <c r="AT995" i="7" s="1"/>
  <c r="AL995" i="7"/>
  <c r="AJ995" i="7"/>
  <c r="AN995" i="7" s="1"/>
  <c r="AF995" i="7"/>
  <c r="AD995" i="7"/>
  <c r="AV995" i="7" s="1"/>
  <c r="AB995" i="7"/>
  <c r="Z995" i="7"/>
  <c r="R995" i="7"/>
  <c r="P995" i="7"/>
  <c r="L995" i="7"/>
  <c r="J995" i="7"/>
  <c r="H995" i="7"/>
  <c r="C994" i="7"/>
  <c r="BN993" i="7"/>
  <c r="BF993" i="7"/>
  <c r="AX993" i="7"/>
  <c r="BJ993" i="7" s="1"/>
  <c r="AV993" i="7"/>
  <c r="BH993" i="7" s="1"/>
  <c r="BL993" i="7" s="1"/>
  <c r="AT993" i="7"/>
  <c r="AN993" i="7"/>
  <c r="AH993" i="7"/>
  <c r="T993" i="7"/>
  <c r="N993" i="7"/>
  <c r="G993" i="7"/>
  <c r="F993" i="7"/>
  <c r="C993" i="7"/>
  <c r="B993" i="7"/>
  <c r="C992" i="7"/>
  <c r="BN991" i="7"/>
  <c r="BF991" i="7"/>
  <c r="AX991" i="7"/>
  <c r="BJ991" i="7" s="1"/>
  <c r="AV991" i="7"/>
  <c r="BH991" i="7" s="1"/>
  <c r="BL991" i="7" s="1"/>
  <c r="AT991" i="7"/>
  <c r="AN991" i="7"/>
  <c r="AH991" i="7"/>
  <c r="T991" i="7"/>
  <c r="N991" i="7"/>
  <c r="G991" i="7"/>
  <c r="F991" i="7"/>
  <c r="C991" i="7"/>
  <c r="B991" i="7"/>
  <c r="C990" i="7"/>
  <c r="BN989" i="7"/>
  <c r="BF989" i="7"/>
  <c r="AX989" i="7"/>
  <c r="BJ989" i="7" s="1"/>
  <c r="AV989" i="7"/>
  <c r="BH989" i="7" s="1"/>
  <c r="BL989" i="7" s="1"/>
  <c r="AT989" i="7"/>
  <c r="AN989" i="7"/>
  <c r="AH989" i="7"/>
  <c r="T989" i="7"/>
  <c r="N989" i="7"/>
  <c r="G989" i="7"/>
  <c r="F989" i="7"/>
  <c r="C989" i="7"/>
  <c r="B989" i="7"/>
  <c r="C988" i="7"/>
  <c r="BN987" i="7"/>
  <c r="BF987" i="7"/>
  <c r="AX987" i="7"/>
  <c r="BJ987" i="7" s="1"/>
  <c r="AV987" i="7"/>
  <c r="BH987" i="7" s="1"/>
  <c r="BL987" i="7" s="1"/>
  <c r="AT987" i="7"/>
  <c r="AN987" i="7"/>
  <c r="AH987" i="7"/>
  <c r="T987" i="7"/>
  <c r="N987" i="7"/>
  <c r="G987" i="7"/>
  <c r="F987" i="7"/>
  <c r="C987" i="7"/>
  <c r="B987" i="7"/>
  <c r="C986" i="7"/>
  <c r="BN985" i="7"/>
  <c r="BF985" i="7"/>
  <c r="AX985" i="7"/>
  <c r="BJ985" i="7" s="1"/>
  <c r="AV985" i="7"/>
  <c r="BH985" i="7" s="1"/>
  <c r="BL985" i="7" s="1"/>
  <c r="AT985" i="7"/>
  <c r="AN985" i="7"/>
  <c r="AH985" i="7"/>
  <c r="T985" i="7"/>
  <c r="N985" i="7"/>
  <c r="G985" i="7"/>
  <c r="F985" i="7"/>
  <c r="C985" i="7"/>
  <c r="B985" i="7"/>
  <c r="C984" i="7"/>
  <c r="BN983" i="7"/>
  <c r="BF983" i="7"/>
  <c r="AX983" i="7"/>
  <c r="BJ983" i="7" s="1"/>
  <c r="AV983" i="7"/>
  <c r="BH983" i="7" s="1"/>
  <c r="BL983" i="7" s="1"/>
  <c r="AT983" i="7"/>
  <c r="AN983" i="7"/>
  <c r="AH983" i="7"/>
  <c r="T983" i="7"/>
  <c r="N983" i="7"/>
  <c r="G983" i="7"/>
  <c r="F983" i="7"/>
  <c r="C983" i="7"/>
  <c r="B983" i="7"/>
  <c r="C982" i="7"/>
  <c r="BN981" i="7"/>
  <c r="BF981" i="7"/>
  <c r="AX981" i="7"/>
  <c r="BJ981" i="7" s="1"/>
  <c r="AV981" i="7"/>
  <c r="BH981" i="7" s="1"/>
  <c r="BL981" i="7" s="1"/>
  <c r="AT981" i="7"/>
  <c r="AN981" i="7"/>
  <c r="AH981" i="7"/>
  <c r="T981" i="7"/>
  <c r="N981" i="7"/>
  <c r="G981" i="7"/>
  <c r="F981" i="7"/>
  <c r="C981" i="7"/>
  <c r="B981" i="7"/>
  <c r="C980" i="7"/>
  <c r="BN979" i="7"/>
  <c r="BF979" i="7"/>
  <c r="AX979" i="7"/>
  <c r="BJ979" i="7" s="1"/>
  <c r="AV979" i="7"/>
  <c r="BH979" i="7" s="1"/>
  <c r="BL979" i="7" s="1"/>
  <c r="AT979" i="7"/>
  <c r="AN979" i="7"/>
  <c r="AH979" i="7"/>
  <c r="T979" i="7"/>
  <c r="N979" i="7"/>
  <c r="G979" i="7"/>
  <c r="F979" i="7"/>
  <c r="C979" i="7"/>
  <c r="B979" i="7"/>
  <c r="C978" i="7"/>
  <c r="BN977" i="7"/>
  <c r="BF977" i="7"/>
  <c r="AX977" i="7"/>
  <c r="BJ977" i="7" s="1"/>
  <c r="AV977" i="7"/>
  <c r="BH977" i="7" s="1"/>
  <c r="BL977" i="7" s="1"/>
  <c r="AT977" i="7"/>
  <c r="AN977" i="7"/>
  <c r="AH977" i="7"/>
  <c r="T977" i="7"/>
  <c r="N977" i="7"/>
  <c r="G977" i="7"/>
  <c r="F977" i="7"/>
  <c r="C977" i="7"/>
  <c r="B977" i="7"/>
  <c r="C976" i="7"/>
  <c r="BN975" i="7"/>
  <c r="BF975" i="7"/>
  <c r="AX975" i="7"/>
  <c r="BJ975" i="7" s="1"/>
  <c r="AV975" i="7"/>
  <c r="BH975" i="7" s="1"/>
  <c r="BL975" i="7" s="1"/>
  <c r="AT975" i="7"/>
  <c r="AN975" i="7"/>
  <c r="AH975" i="7"/>
  <c r="T975" i="7"/>
  <c r="N975" i="7"/>
  <c r="G975" i="7"/>
  <c r="F975" i="7"/>
  <c r="C975" i="7"/>
  <c r="B975" i="7"/>
  <c r="C974" i="7"/>
  <c r="BN973" i="7"/>
  <c r="BF973" i="7"/>
  <c r="AX973" i="7"/>
  <c r="BJ973" i="7" s="1"/>
  <c r="AV973" i="7"/>
  <c r="BH973" i="7" s="1"/>
  <c r="BL973" i="7" s="1"/>
  <c r="AT973" i="7"/>
  <c r="AN973" i="7"/>
  <c r="AH973" i="7"/>
  <c r="T973" i="7"/>
  <c r="N973" i="7"/>
  <c r="G973" i="7"/>
  <c r="F973" i="7"/>
  <c r="C973" i="7"/>
  <c r="B973" i="7"/>
  <c r="C972" i="7"/>
  <c r="BN971" i="7"/>
  <c r="BF971" i="7"/>
  <c r="AX971" i="7"/>
  <c r="BJ971" i="7" s="1"/>
  <c r="AV971" i="7"/>
  <c r="BH971" i="7" s="1"/>
  <c r="BL971" i="7" s="1"/>
  <c r="AT971" i="7"/>
  <c r="AN971" i="7"/>
  <c r="AH971" i="7"/>
  <c r="T971" i="7"/>
  <c r="N971" i="7"/>
  <c r="G971" i="7"/>
  <c r="F971" i="7"/>
  <c r="C971" i="7"/>
  <c r="B971" i="7"/>
  <c r="C970" i="7"/>
  <c r="BN969" i="7"/>
  <c r="BF969" i="7"/>
  <c r="AX969" i="7"/>
  <c r="BJ969" i="7" s="1"/>
  <c r="AV969" i="7"/>
  <c r="BH969" i="7" s="1"/>
  <c r="BL969" i="7" s="1"/>
  <c r="AT969" i="7"/>
  <c r="AN969" i="7"/>
  <c r="AH969" i="7"/>
  <c r="T969" i="7"/>
  <c r="N969" i="7"/>
  <c r="G969" i="7"/>
  <c r="F969" i="7"/>
  <c r="C969" i="7"/>
  <c r="B969" i="7"/>
  <c r="C968" i="7"/>
  <c r="BN967" i="7"/>
  <c r="BF967" i="7"/>
  <c r="AX967" i="7"/>
  <c r="BJ967" i="7" s="1"/>
  <c r="AV967" i="7"/>
  <c r="BH967" i="7" s="1"/>
  <c r="BL967" i="7" s="1"/>
  <c r="AT967" i="7"/>
  <c r="AN967" i="7"/>
  <c r="AH967" i="7"/>
  <c r="T967" i="7"/>
  <c r="N967" i="7"/>
  <c r="G967" i="7"/>
  <c r="F967" i="7"/>
  <c r="C967" i="7"/>
  <c r="B967" i="7"/>
  <c r="C966" i="7"/>
  <c r="BN965" i="7"/>
  <c r="BF965" i="7"/>
  <c r="AX965" i="7"/>
  <c r="BJ965" i="7" s="1"/>
  <c r="AV965" i="7"/>
  <c r="BH965" i="7" s="1"/>
  <c r="BL965" i="7" s="1"/>
  <c r="AT965" i="7"/>
  <c r="AN965" i="7"/>
  <c r="AH965" i="7"/>
  <c r="T965" i="7"/>
  <c r="N965" i="7"/>
  <c r="G965" i="7"/>
  <c r="F965" i="7"/>
  <c r="C965" i="7"/>
  <c r="B965" i="7"/>
  <c r="C964" i="7"/>
  <c r="BN963" i="7"/>
  <c r="BF963" i="7"/>
  <c r="AX963" i="7"/>
  <c r="BJ963" i="7" s="1"/>
  <c r="AV963" i="7"/>
  <c r="BH963" i="7" s="1"/>
  <c r="BL963" i="7" s="1"/>
  <c r="AT963" i="7"/>
  <c r="AN963" i="7"/>
  <c r="AH963" i="7"/>
  <c r="T963" i="7"/>
  <c r="N963" i="7"/>
  <c r="G963" i="7"/>
  <c r="F963" i="7"/>
  <c r="C963" i="7"/>
  <c r="B963" i="7"/>
  <c r="C962" i="7"/>
  <c r="BN961" i="7"/>
  <c r="BF961" i="7"/>
  <c r="AX961" i="7"/>
  <c r="BJ961" i="7" s="1"/>
  <c r="AV961" i="7"/>
  <c r="BH961" i="7" s="1"/>
  <c r="BL961" i="7" s="1"/>
  <c r="AT961" i="7"/>
  <c r="AN961" i="7"/>
  <c r="AH961" i="7"/>
  <c r="T961" i="7"/>
  <c r="N961" i="7"/>
  <c r="G961" i="7"/>
  <c r="F961" i="7"/>
  <c r="C961" i="7"/>
  <c r="B961" i="7"/>
  <c r="C960" i="7"/>
  <c r="BN959" i="7"/>
  <c r="BF959" i="7"/>
  <c r="AX959" i="7"/>
  <c r="BJ959" i="7" s="1"/>
  <c r="AV959" i="7"/>
  <c r="BH959" i="7" s="1"/>
  <c r="BL959" i="7" s="1"/>
  <c r="AT959" i="7"/>
  <c r="AN959" i="7"/>
  <c r="AH959" i="7"/>
  <c r="T959" i="7"/>
  <c r="N959" i="7"/>
  <c r="G959" i="7"/>
  <c r="F959" i="7"/>
  <c r="C959" i="7"/>
  <c r="B959" i="7"/>
  <c r="C958" i="7"/>
  <c r="BN957" i="7"/>
  <c r="BF957" i="7"/>
  <c r="AX957" i="7"/>
  <c r="BJ957" i="7" s="1"/>
  <c r="AV957" i="7"/>
  <c r="BH957" i="7" s="1"/>
  <c r="BL957" i="7" s="1"/>
  <c r="AT957" i="7"/>
  <c r="AN957" i="7"/>
  <c r="AH957" i="7"/>
  <c r="T957" i="7"/>
  <c r="N957" i="7"/>
  <c r="G957" i="7"/>
  <c r="F957" i="7"/>
  <c r="C957" i="7"/>
  <c r="B957" i="7"/>
  <c r="C956" i="7"/>
  <c r="BN955" i="7"/>
  <c r="BF955" i="7"/>
  <c r="AX955" i="7"/>
  <c r="BJ955" i="7" s="1"/>
  <c r="AV955" i="7"/>
  <c r="BH955" i="7" s="1"/>
  <c r="BL955" i="7" s="1"/>
  <c r="AT955" i="7"/>
  <c r="AN955" i="7"/>
  <c r="AH955" i="7"/>
  <c r="T955" i="7"/>
  <c r="N955" i="7"/>
  <c r="G955" i="7"/>
  <c r="F955" i="7"/>
  <c r="C955" i="7"/>
  <c r="B955" i="7"/>
  <c r="AU943" i="7"/>
  <c r="AQ943" i="7"/>
  <c r="AJ943" i="7"/>
  <c r="AF943" i="7"/>
  <c r="Y943" i="7"/>
  <c r="U943" i="7"/>
  <c r="N943" i="7"/>
  <c r="J943" i="7"/>
  <c r="BN938" i="7"/>
  <c r="BK941" i="7" s="1"/>
  <c r="BK943" i="7" s="1"/>
  <c r="BF938" i="7"/>
  <c r="AX938" i="7"/>
  <c r="BJ938" i="7" s="1"/>
  <c r="AV938" i="7"/>
  <c r="BH938" i="7" s="1"/>
  <c r="BL938" i="7" s="1"/>
  <c r="AT938" i="7"/>
  <c r="AN938" i="7"/>
  <c r="AH938" i="7"/>
  <c r="T938" i="7"/>
  <c r="N938" i="7"/>
  <c r="BD936" i="7"/>
  <c r="BB936" i="7"/>
  <c r="AR936" i="7"/>
  <c r="AP936" i="7"/>
  <c r="AT936" i="7" s="1"/>
  <c r="AL936" i="7"/>
  <c r="AJ936" i="7"/>
  <c r="AN936" i="7" s="1"/>
  <c r="AF936" i="7"/>
  <c r="AD936" i="7"/>
  <c r="AV936" i="7" s="1"/>
  <c r="AB936" i="7"/>
  <c r="Z936" i="7"/>
  <c r="R936" i="7"/>
  <c r="P936" i="7"/>
  <c r="L936" i="7"/>
  <c r="J936" i="7"/>
  <c r="H936" i="7"/>
  <c r="C935" i="7"/>
  <c r="BN934" i="7"/>
  <c r="BF934" i="7"/>
  <c r="AX934" i="7"/>
  <c r="BJ934" i="7" s="1"/>
  <c r="AV934" i="7"/>
  <c r="BH934" i="7" s="1"/>
  <c r="BL934" i="7" s="1"/>
  <c r="AT934" i="7"/>
  <c r="AN934" i="7"/>
  <c r="AH934" i="7"/>
  <c r="T934" i="7"/>
  <c r="N934" i="7"/>
  <c r="G934" i="7"/>
  <c r="F934" i="7"/>
  <c r="C934" i="7"/>
  <c r="B934" i="7"/>
  <c r="C933" i="7"/>
  <c r="BN932" i="7"/>
  <c r="BF932" i="7"/>
  <c r="AX932" i="7"/>
  <c r="BJ932" i="7" s="1"/>
  <c r="AV932" i="7"/>
  <c r="BH932" i="7" s="1"/>
  <c r="BL932" i="7" s="1"/>
  <c r="AT932" i="7"/>
  <c r="AN932" i="7"/>
  <c r="AH932" i="7"/>
  <c r="T932" i="7"/>
  <c r="N932" i="7"/>
  <c r="G932" i="7"/>
  <c r="F932" i="7"/>
  <c r="C932" i="7"/>
  <c r="B932" i="7"/>
  <c r="C931" i="7"/>
  <c r="BN930" i="7"/>
  <c r="BF930" i="7"/>
  <c r="AX930" i="7"/>
  <c r="BJ930" i="7" s="1"/>
  <c r="AV930" i="7"/>
  <c r="BH930" i="7" s="1"/>
  <c r="BL930" i="7" s="1"/>
  <c r="AT930" i="7"/>
  <c r="AN930" i="7"/>
  <c r="AH930" i="7"/>
  <c r="T930" i="7"/>
  <c r="N930" i="7"/>
  <c r="G930" i="7"/>
  <c r="F930" i="7"/>
  <c r="C930" i="7"/>
  <c r="B930" i="7"/>
  <c r="C929" i="7"/>
  <c r="BN928" i="7"/>
  <c r="BF928" i="7"/>
  <c r="AX928" i="7"/>
  <c r="BJ928" i="7" s="1"/>
  <c r="AV928" i="7"/>
  <c r="BH928" i="7" s="1"/>
  <c r="BL928" i="7" s="1"/>
  <c r="AT928" i="7"/>
  <c r="AN928" i="7"/>
  <c r="AH928" i="7"/>
  <c r="T928" i="7"/>
  <c r="N928" i="7"/>
  <c r="G928" i="7"/>
  <c r="F928" i="7"/>
  <c r="C928" i="7"/>
  <c r="B928" i="7"/>
  <c r="C927" i="7"/>
  <c r="BN926" i="7"/>
  <c r="BF926" i="7"/>
  <c r="AX926" i="7"/>
  <c r="BJ926" i="7" s="1"/>
  <c r="AV926" i="7"/>
  <c r="BH926" i="7" s="1"/>
  <c r="BL926" i="7" s="1"/>
  <c r="AT926" i="7"/>
  <c r="AN926" i="7"/>
  <c r="AH926" i="7"/>
  <c r="T926" i="7"/>
  <c r="N926" i="7"/>
  <c r="G926" i="7"/>
  <c r="F926" i="7"/>
  <c r="C926" i="7"/>
  <c r="B926" i="7"/>
  <c r="C925" i="7"/>
  <c r="BN924" i="7"/>
  <c r="BF924" i="7"/>
  <c r="AX924" i="7"/>
  <c r="BJ924" i="7" s="1"/>
  <c r="AV924" i="7"/>
  <c r="BH924" i="7" s="1"/>
  <c r="BL924" i="7" s="1"/>
  <c r="AT924" i="7"/>
  <c r="AN924" i="7"/>
  <c r="AH924" i="7"/>
  <c r="T924" i="7"/>
  <c r="N924" i="7"/>
  <c r="G924" i="7"/>
  <c r="F924" i="7"/>
  <c r="C924" i="7"/>
  <c r="B924" i="7"/>
  <c r="C923" i="7"/>
  <c r="BN922" i="7"/>
  <c r="BF922" i="7"/>
  <c r="AX922" i="7"/>
  <c r="BJ922" i="7" s="1"/>
  <c r="AV922" i="7"/>
  <c r="BH922" i="7" s="1"/>
  <c r="BL922" i="7" s="1"/>
  <c r="AT922" i="7"/>
  <c r="AN922" i="7"/>
  <c r="AH922" i="7"/>
  <c r="T922" i="7"/>
  <c r="N922" i="7"/>
  <c r="G922" i="7"/>
  <c r="F922" i="7"/>
  <c r="C922" i="7"/>
  <c r="B922" i="7"/>
  <c r="C921" i="7"/>
  <c r="BN920" i="7"/>
  <c r="BF920" i="7"/>
  <c r="AX920" i="7"/>
  <c r="BJ920" i="7" s="1"/>
  <c r="AV920" i="7"/>
  <c r="BH920" i="7" s="1"/>
  <c r="BL920" i="7" s="1"/>
  <c r="AT920" i="7"/>
  <c r="AN920" i="7"/>
  <c r="AH920" i="7"/>
  <c r="T920" i="7"/>
  <c r="N920" i="7"/>
  <c r="G920" i="7"/>
  <c r="F920" i="7"/>
  <c r="C920" i="7"/>
  <c r="B920" i="7"/>
  <c r="C919" i="7"/>
  <c r="BN918" i="7"/>
  <c r="BF918" i="7"/>
  <c r="AX918" i="7"/>
  <c r="BJ918" i="7" s="1"/>
  <c r="AV918" i="7"/>
  <c r="BH918" i="7" s="1"/>
  <c r="BL918" i="7" s="1"/>
  <c r="AT918" i="7"/>
  <c r="AN918" i="7"/>
  <c r="AH918" i="7"/>
  <c r="T918" i="7"/>
  <c r="N918" i="7"/>
  <c r="G918" i="7"/>
  <c r="F918" i="7"/>
  <c r="C918" i="7"/>
  <c r="B918" i="7"/>
  <c r="C917" i="7"/>
  <c r="BN916" i="7"/>
  <c r="BF916" i="7"/>
  <c r="AX916" i="7"/>
  <c r="BJ916" i="7" s="1"/>
  <c r="AV916" i="7"/>
  <c r="BH916" i="7" s="1"/>
  <c r="BL916" i="7" s="1"/>
  <c r="AT916" i="7"/>
  <c r="AN916" i="7"/>
  <c r="AH916" i="7"/>
  <c r="T916" i="7"/>
  <c r="N916" i="7"/>
  <c r="G916" i="7"/>
  <c r="F916" i="7"/>
  <c r="C916" i="7"/>
  <c r="B916" i="7"/>
  <c r="C915" i="7"/>
  <c r="BN914" i="7"/>
  <c r="BF914" i="7"/>
  <c r="AX914" i="7"/>
  <c r="BJ914" i="7" s="1"/>
  <c r="AV914" i="7"/>
  <c r="BH914" i="7" s="1"/>
  <c r="BL914" i="7" s="1"/>
  <c r="AT914" i="7"/>
  <c r="AN914" i="7"/>
  <c r="AH914" i="7"/>
  <c r="T914" i="7"/>
  <c r="N914" i="7"/>
  <c r="G914" i="7"/>
  <c r="F914" i="7"/>
  <c r="C914" i="7"/>
  <c r="B914" i="7"/>
  <c r="C913" i="7"/>
  <c r="BN912" i="7"/>
  <c r="BF912" i="7"/>
  <c r="AX912" i="7"/>
  <c r="BJ912" i="7" s="1"/>
  <c r="AV912" i="7"/>
  <c r="BH912" i="7" s="1"/>
  <c r="BL912" i="7" s="1"/>
  <c r="AT912" i="7"/>
  <c r="AN912" i="7"/>
  <c r="AH912" i="7"/>
  <c r="T912" i="7"/>
  <c r="N912" i="7"/>
  <c r="G912" i="7"/>
  <c r="F912" i="7"/>
  <c r="C912" i="7"/>
  <c r="B912" i="7"/>
  <c r="C911" i="7"/>
  <c r="BN910" i="7"/>
  <c r="BF910" i="7"/>
  <c r="AX910" i="7"/>
  <c r="BJ910" i="7" s="1"/>
  <c r="AV910" i="7"/>
  <c r="BH910" i="7" s="1"/>
  <c r="BL910" i="7" s="1"/>
  <c r="AT910" i="7"/>
  <c r="AN910" i="7"/>
  <c r="AH910" i="7"/>
  <c r="T910" i="7"/>
  <c r="N910" i="7"/>
  <c r="G910" i="7"/>
  <c r="F910" i="7"/>
  <c r="C910" i="7"/>
  <c r="B910" i="7"/>
  <c r="C909" i="7"/>
  <c r="BN908" i="7"/>
  <c r="BF908" i="7"/>
  <c r="AX908" i="7"/>
  <c r="BJ908" i="7" s="1"/>
  <c r="AV908" i="7"/>
  <c r="BH908" i="7" s="1"/>
  <c r="BL908" i="7" s="1"/>
  <c r="AT908" i="7"/>
  <c r="AN908" i="7"/>
  <c r="AH908" i="7"/>
  <c r="T908" i="7"/>
  <c r="N908" i="7"/>
  <c r="G908" i="7"/>
  <c r="F908" i="7"/>
  <c r="C908" i="7"/>
  <c r="B908" i="7"/>
  <c r="C907" i="7"/>
  <c r="BN906" i="7"/>
  <c r="BF906" i="7"/>
  <c r="AX906" i="7"/>
  <c r="BJ906" i="7" s="1"/>
  <c r="AV906" i="7"/>
  <c r="BH906" i="7" s="1"/>
  <c r="BL906" i="7" s="1"/>
  <c r="AT906" i="7"/>
  <c r="AN906" i="7"/>
  <c r="AH906" i="7"/>
  <c r="T906" i="7"/>
  <c r="N906" i="7"/>
  <c r="G906" i="7"/>
  <c r="F906" i="7"/>
  <c r="C906" i="7"/>
  <c r="B906" i="7"/>
  <c r="C905" i="7"/>
  <c r="BN904" i="7"/>
  <c r="BF904" i="7"/>
  <c r="AX904" i="7"/>
  <c r="BJ904" i="7" s="1"/>
  <c r="AV904" i="7"/>
  <c r="BH904" i="7" s="1"/>
  <c r="BL904" i="7" s="1"/>
  <c r="AT904" i="7"/>
  <c r="AN904" i="7"/>
  <c r="AH904" i="7"/>
  <c r="T904" i="7"/>
  <c r="N904" i="7"/>
  <c r="G904" i="7"/>
  <c r="F904" i="7"/>
  <c r="C904" i="7"/>
  <c r="B904" i="7"/>
  <c r="C903" i="7"/>
  <c r="BN902" i="7"/>
  <c r="BF902" i="7"/>
  <c r="AX902" i="7"/>
  <c r="BJ902" i="7" s="1"/>
  <c r="AV902" i="7"/>
  <c r="BH902" i="7" s="1"/>
  <c r="BL902" i="7" s="1"/>
  <c r="AT902" i="7"/>
  <c r="AN902" i="7"/>
  <c r="AH902" i="7"/>
  <c r="T902" i="7"/>
  <c r="N902" i="7"/>
  <c r="G902" i="7"/>
  <c r="F902" i="7"/>
  <c r="C902" i="7"/>
  <c r="B902" i="7"/>
  <c r="C901" i="7"/>
  <c r="BN900" i="7"/>
  <c r="BF900" i="7"/>
  <c r="AX900" i="7"/>
  <c r="BJ900" i="7" s="1"/>
  <c r="AV900" i="7"/>
  <c r="BH900" i="7" s="1"/>
  <c r="BL900" i="7" s="1"/>
  <c r="AT900" i="7"/>
  <c r="AN900" i="7"/>
  <c r="AH900" i="7"/>
  <c r="T900" i="7"/>
  <c r="N900" i="7"/>
  <c r="G900" i="7"/>
  <c r="F900" i="7"/>
  <c r="C900" i="7"/>
  <c r="B900" i="7"/>
  <c r="C899" i="7"/>
  <c r="BN898" i="7"/>
  <c r="BF898" i="7"/>
  <c r="AX898" i="7"/>
  <c r="BJ898" i="7" s="1"/>
  <c r="AV898" i="7"/>
  <c r="BH898" i="7" s="1"/>
  <c r="BL898" i="7" s="1"/>
  <c r="AT898" i="7"/>
  <c r="AN898" i="7"/>
  <c r="AH898" i="7"/>
  <c r="T898" i="7"/>
  <c r="N898" i="7"/>
  <c r="G898" i="7"/>
  <c r="F898" i="7"/>
  <c r="C898" i="7"/>
  <c r="B898" i="7"/>
  <c r="C897" i="7"/>
  <c r="BN896" i="7"/>
  <c r="BF896" i="7"/>
  <c r="AX896" i="7"/>
  <c r="BJ896" i="7" s="1"/>
  <c r="AV896" i="7"/>
  <c r="BH896" i="7" s="1"/>
  <c r="BL896" i="7" s="1"/>
  <c r="AT896" i="7"/>
  <c r="AN896" i="7"/>
  <c r="AH896" i="7"/>
  <c r="T896" i="7"/>
  <c r="N896" i="7"/>
  <c r="G896" i="7"/>
  <c r="F896" i="7"/>
  <c r="C896" i="7"/>
  <c r="B896" i="7"/>
  <c r="AU884" i="7"/>
  <c r="AQ884" i="7"/>
  <c r="AJ884" i="7"/>
  <c r="AF884" i="7"/>
  <c r="Y884" i="7"/>
  <c r="U884" i="7"/>
  <c r="N884" i="7"/>
  <c r="J884" i="7"/>
  <c r="BN879" i="7"/>
  <c r="BK882" i="7" s="1"/>
  <c r="BK884" i="7" s="1"/>
  <c r="BF879" i="7"/>
  <c r="AX879" i="7"/>
  <c r="BJ879" i="7" s="1"/>
  <c r="AV879" i="7"/>
  <c r="BH879" i="7" s="1"/>
  <c r="BL879" i="7" s="1"/>
  <c r="AT879" i="7"/>
  <c r="AN879" i="7"/>
  <c r="AH879" i="7"/>
  <c r="T879" i="7"/>
  <c r="N879" i="7"/>
  <c r="BD877" i="7"/>
  <c r="BB877" i="7"/>
  <c r="AR877" i="7"/>
  <c r="AP877" i="7"/>
  <c r="AT877" i="7" s="1"/>
  <c r="AL877" i="7"/>
  <c r="AJ877" i="7"/>
  <c r="AN877" i="7" s="1"/>
  <c r="AF877" i="7"/>
  <c r="AD877" i="7"/>
  <c r="AV877" i="7" s="1"/>
  <c r="AB877" i="7"/>
  <c r="Z877" i="7"/>
  <c r="R877" i="7"/>
  <c r="P877" i="7"/>
  <c r="L877" i="7"/>
  <c r="J877" i="7"/>
  <c r="H877" i="7"/>
  <c r="C876" i="7"/>
  <c r="BN875" i="7"/>
  <c r="BF875" i="7"/>
  <c r="AX875" i="7"/>
  <c r="BJ875" i="7" s="1"/>
  <c r="AV875" i="7"/>
  <c r="BH875" i="7" s="1"/>
  <c r="BL875" i="7" s="1"/>
  <c r="AT875" i="7"/>
  <c r="AN875" i="7"/>
  <c r="AH875" i="7"/>
  <c r="T875" i="7"/>
  <c r="N875" i="7"/>
  <c r="G875" i="7"/>
  <c r="F875" i="7"/>
  <c r="C875" i="7"/>
  <c r="B875" i="7"/>
  <c r="C874" i="7"/>
  <c r="BN873" i="7"/>
  <c r="BF873" i="7"/>
  <c r="AX873" i="7"/>
  <c r="BJ873" i="7" s="1"/>
  <c r="AV873" i="7"/>
  <c r="BH873" i="7" s="1"/>
  <c r="BL873" i="7" s="1"/>
  <c r="AT873" i="7"/>
  <c r="AN873" i="7"/>
  <c r="AH873" i="7"/>
  <c r="T873" i="7"/>
  <c r="N873" i="7"/>
  <c r="G873" i="7"/>
  <c r="F873" i="7"/>
  <c r="C873" i="7"/>
  <c r="B873" i="7"/>
  <c r="C872" i="7"/>
  <c r="BN871" i="7"/>
  <c r="BF871" i="7"/>
  <c r="AX871" i="7"/>
  <c r="BJ871" i="7" s="1"/>
  <c r="AV871" i="7"/>
  <c r="BH871" i="7" s="1"/>
  <c r="BL871" i="7" s="1"/>
  <c r="AT871" i="7"/>
  <c r="AN871" i="7"/>
  <c r="AH871" i="7"/>
  <c r="T871" i="7"/>
  <c r="N871" i="7"/>
  <c r="G871" i="7"/>
  <c r="F871" i="7"/>
  <c r="C871" i="7"/>
  <c r="B871" i="7"/>
  <c r="C870" i="7"/>
  <c r="BN869" i="7"/>
  <c r="BF869" i="7"/>
  <c r="AX869" i="7"/>
  <c r="BJ869" i="7" s="1"/>
  <c r="AV869" i="7"/>
  <c r="BH869" i="7" s="1"/>
  <c r="BL869" i="7" s="1"/>
  <c r="AT869" i="7"/>
  <c r="AN869" i="7"/>
  <c r="AH869" i="7"/>
  <c r="T869" i="7"/>
  <c r="N869" i="7"/>
  <c r="G869" i="7"/>
  <c r="F869" i="7"/>
  <c r="C869" i="7"/>
  <c r="B869" i="7"/>
  <c r="C868" i="7"/>
  <c r="BN867" i="7"/>
  <c r="BF867" i="7"/>
  <c r="AX867" i="7"/>
  <c r="BJ867" i="7" s="1"/>
  <c r="AV867" i="7"/>
  <c r="BH867" i="7" s="1"/>
  <c r="BL867" i="7" s="1"/>
  <c r="AT867" i="7"/>
  <c r="AN867" i="7"/>
  <c r="AH867" i="7"/>
  <c r="T867" i="7"/>
  <c r="N867" i="7"/>
  <c r="G867" i="7"/>
  <c r="F867" i="7"/>
  <c r="C867" i="7"/>
  <c r="B867" i="7"/>
  <c r="C866" i="7"/>
  <c r="BN865" i="7"/>
  <c r="BF865" i="7"/>
  <c r="AX865" i="7"/>
  <c r="BJ865" i="7" s="1"/>
  <c r="AV865" i="7"/>
  <c r="BH865" i="7" s="1"/>
  <c r="BL865" i="7" s="1"/>
  <c r="AT865" i="7"/>
  <c r="AN865" i="7"/>
  <c r="AH865" i="7"/>
  <c r="T865" i="7"/>
  <c r="N865" i="7"/>
  <c r="G865" i="7"/>
  <c r="F865" i="7"/>
  <c r="C865" i="7"/>
  <c r="B865" i="7"/>
  <c r="C864" i="7"/>
  <c r="BN863" i="7"/>
  <c r="BF863" i="7"/>
  <c r="AX863" i="7"/>
  <c r="BJ863" i="7" s="1"/>
  <c r="AV863" i="7"/>
  <c r="BH863" i="7" s="1"/>
  <c r="BL863" i="7" s="1"/>
  <c r="AT863" i="7"/>
  <c r="AN863" i="7"/>
  <c r="AH863" i="7"/>
  <c r="T863" i="7"/>
  <c r="N863" i="7"/>
  <c r="G863" i="7"/>
  <c r="F863" i="7"/>
  <c r="C863" i="7"/>
  <c r="B863" i="7"/>
  <c r="C862" i="7"/>
  <c r="BN861" i="7"/>
  <c r="BF861" i="7"/>
  <c r="AX861" i="7"/>
  <c r="BJ861" i="7" s="1"/>
  <c r="AV861" i="7"/>
  <c r="BH861" i="7" s="1"/>
  <c r="BL861" i="7" s="1"/>
  <c r="AT861" i="7"/>
  <c r="AN861" i="7"/>
  <c r="AH861" i="7"/>
  <c r="T861" i="7"/>
  <c r="N861" i="7"/>
  <c r="G861" i="7"/>
  <c r="F861" i="7"/>
  <c r="C861" i="7"/>
  <c r="B861" i="7"/>
  <c r="C860" i="7"/>
  <c r="BN859" i="7"/>
  <c r="BF859" i="7"/>
  <c r="AX859" i="7"/>
  <c r="BJ859" i="7" s="1"/>
  <c r="AV859" i="7"/>
  <c r="BH859" i="7" s="1"/>
  <c r="BL859" i="7" s="1"/>
  <c r="AT859" i="7"/>
  <c r="AN859" i="7"/>
  <c r="AH859" i="7"/>
  <c r="T859" i="7"/>
  <c r="N859" i="7"/>
  <c r="G859" i="7"/>
  <c r="F859" i="7"/>
  <c r="C859" i="7"/>
  <c r="B859" i="7"/>
  <c r="C858" i="7"/>
  <c r="BN857" i="7"/>
  <c r="BF857" i="7"/>
  <c r="AX857" i="7"/>
  <c r="BJ857" i="7" s="1"/>
  <c r="AV857" i="7"/>
  <c r="BH857" i="7" s="1"/>
  <c r="BL857" i="7" s="1"/>
  <c r="AT857" i="7"/>
  <c r="AN857" i="7"/>
  <c r="AH857" i="7"/>
  <c r="T857" i="7"/>
  <c r="N857" i="7"/>
  <c r="G857" i="7"/>
  <c r="F857" i="7"/>
  <c r="C857" i="7"/>
  <c r="B857" i="7"/>
  <c r="C856" i="7"/>
  <c r="BN855" i="7"/>
  <c r="BF855" i="7"/>
  <c r="AX855" i="7"/>
  <c r="BJ855" i="7" s="1"/>
  <c r="AV855" i="7"/>
  <c r="BH855" i="7" s="1"/>
  <c r="BL855" i="7" s="1"/>
  <c r="AT855" i="7"/>
  <c r="AN855" i="7"/>
  <c r="AH855" i="7"/>
  <c r="T855" i="7"/>
  <c r="N855" i="7"/>
  <c r="G855" i="7"/>
  <c r="F855" i="7"/>
  <c r="C855" i="7"/>
  <c r="B855" i="7"/>
  <c r="C854" i="7"/>
  <c r="BN853" i="7"/>
  <c r="BF853" i="7"/>
  <c r="AX853" i="7"/>
  <c r="BJ853" i="7" s="1"/>
  <c r="AV853" i="7"/>
  <c r="BH853" i="7" s="1"/>
  <c r="BL853" i="7" s="1"/>
  <c r="AT853" i="7"/>
  <c r="AN853" i="7"/>
  <c r="AH853" i="7"/>
  <c r="T853" i="7"/>
  <c r="N853" i="7"/>
  <c r="G853" i="7"/>
  <c r="F853" i="7"/>
  <c r="C853" i="7"/>
  <c r="B853" i="7"/>
  <c r="C852" i="7"/>
  <c r="BN851" i="7"/>
  <c r="BF851" i="7"/>
  <c r="AX851" i="7"/>
  <c r="BJ851" i="7" s="1"/>
  <c r="AV851" i="7"/>
  <c r="BH851" i="7" s="1"/>
  <c r="BL851" i="7" s="1"/>
  <c r="AT851" i="7"/>
  <c r="AN851" i="7"/>
  <c r="AH851" i="7"/>
  <c r="T851" i="7"/>
  <c r="N851" i="7"/>
  <c r="G851" i="7"/>
  <c r="F851" i="7"/>
  <c r="C851" i="7"/>
  <c r="B851" i="7"/>
  <c r="C850" i="7"/>
  <c r="BN849" i="7"/>
  <c r="BF849" i="7"/>
  <c r="AX849" i="7"/>
  <c r="BJ849" i="7" s="1"/>
  <c r="AV849" i="7"/>
  <c r="BH849" i="7" s="1"/>
  <c r="BL849" i="7" s="1"/>
  <c r="AT849" i="7"/>
  <c r="AN849" i="7"/>
  <c r="AH849" i="7"/>
  <c r="T849" i="7"/>
  <c r="N849" i="7"/>
  <c r="G849" i="7"/>
  <c r="F849" i="7"/>
  <c r="C849" i="7"/>
  <c r="B849" i="7"/>
  <c r="C848" i="7"/>
  <c r="BN847" i="7"/>
  <c r="BF847" i="7"/>
  <c r="AX847" i="7"/>
  <c r="BJ847" i="7" s="1"/>
  <c r="AV847" i="7"/>
  <c r="BH847" i="7" s="1"/>
  <c r="BL847" i="7" s="1"/>
  <c r="AT847" i="7"/>
  <c r="AN847" i="7"/>
  <c r="AH847" i="7"/>
  <c r="T847" i="7"/>
  <c r="N847" i="7"/>
  <c r="G847" i="7"/>
  <c r="F847" i="7"/>
  <c r="C847" i="7"/>
  <c r="B847" i="7"/>
  <c r="C846" i="7"/>
  <c r="BN845" i="7"/>
  <c r="BF845" i="7"/>
  <c r="AX845" i="7"/>
  <c r="BJ845" i="7" s="1"/>
  <c r="AV845" i="7"/>
  <c r="BH845" i="7" s="1"/>
  <c r="BL845" i="7" s="1"/>
  <c r="AT845" i="7"/>
  <c r="AN845" i="7"/>
  <c r="AH845" i="7"/>
  <c r="T845" i="7"/>
  <c r="N845" i="7"/>
  <c r="G845" i="7"/>
  <c r="F845" i="7"/>
  <c r="C845" i="7"/>
  <c r="B845" i="7"/>
  <c r="C844" i="7"/>
  <c r="BN843" i="7"/>
  <c r="BF843" i="7"/>
  <c r="AX843" i="7"/>
  <c r="BJ843" i="7" s="1"/>
  <c r="AV843" i="7"/>
  <c r="BH843" i="7" s="1"/>
  <c r="BL843" i="7" s="1"/>
  <c r="AT843" i="7"/>
  <c r="AN843" i="7"/>
  <c r="AH843" i="7"/>
  <c r="T843" i="7"/>
  <c r="N843" i="7"/>
  <c r="G843" i="7"/>
  <c r="F843" i="7"/>
  <c r="C843" i="7"/>
  <c r="B843" i="7"/>
  <c r="C842" i="7"/>
  <c r="BN841" i="7"/>
  <c r="BF841" i="7"/>
  <c r="AX841" i="7"/>
  <c r="BJ841" i="7" s="1"/>
  <c r="AV841" i="7"/>
  <c r="BH841" i="7" s="1"/>
  <c r="BL841" i="7" s="1"/>
  <c r="AT841" i="7"/>
  <c r="AN841" i="7"/>
  <c r="AH841" i="7"/>
  <c r="T841" i="7"/>
  <c r="N841" i="7"/>
  <c r="G841" i="7"/>
  <c r="F841" i="7"/>
  <c r="C841" i="7"/>
  <c r="B841" i="7"/>
  <c r="C840" i="7"/>
  <c r="BN839" i="7"/>
  <c r="BF839" i="7"/>
  <c r="AX839" i="7"/>
  <c r="BJ839" i="7" s="1"/>
  <c r="AV839" i="7"/>
  <c r="BH839" i="7" s="1"/>
  <c r="BL839" i="7" s="1"/>
  <c r="AT839" i="7"/>
  <c r="AN839" i="7"/>
  <c r="AH839" i="7"/>
  <c r="T839" i="7"/>
  <c r="N839" i="7"/>
  <c r="G839" i="7"/>
  <c r="F839" i="7"/>
  <c r="C839" i="7"/>
  <c r="B839" i="7"/>
  <c r="C838" i="7"/>
  <c r="BN837" i="7"/>
  <c r="BF837" i="7"/>
  <c r="AX837" i="7"/>
  <c r="BJ837" i="7" s="1"/>
  <c r="AV837" i="7"/>
  <c r="BH837" i="7" s="1"/>
  <c r="BL837" i="7" s="1"/>
  <c r="AT837" i="7"/>
  <c r="AN837" i="7"/>
  <c r="AH837" i="7"/>
  <c r="T837" i="7"/>
  <c r="N837" i="7"/>
  <c r="G837" i="7"/>
  <c r="F837" i="7"/>
  <c r="C837" i="7"/>
  <c r="B837" i="7"/>
  <c r="AU825" i="7"/>
  <c r="AQ825" i="7"/>
  <c r="AJ825" i="7"/>
  <c r="AF825" i="7"/>
  <c r="Y825" i="7"/>
  <c r="U825" i="7"/>
  <c r="N825" i="7"/>
  <c r="J825" i="7"/>
  <c r="BN820" i="7"/>
  <c r="BK823" i="7" s="1"/>
  <c r="BK825" i="7" s="1"/>
  <c r="BF820" i="7"/>
  <c r="AX820" i="7"/>
  <c r="BJ820" i="7" s="1"/>
  <c r="AV820" i="7"/>
  <c r="BH820" i="7" s="1"/>
  <c r="BL820" i="7" s="1"/>
  <c r="AT820" i="7"/>
  <c r="AN820" i="7"/>
  <c r="AH820" i="7"/>
  <c r="T820" i="7"/>
  <c r="N820" i="7"/>
  <c r="BD818" i="7"/>
  <c r="BB818" i="7"/>
  <c r="AR818" i="7"/>
  <c r="AP818" i="7"/>
  <c r="AT818" i="7" s="1"/>
  <c r="AL818" i="7"/>
  <c r="AJ818" i="7"/>
  <c r="AN818" i="7" s="1"/>
  <c r="AF818" i="7"/>
  <c r="AD818" i="7"/>
  <c r="AV818" i="7" s="1"/>
  <c r="AB818" i="7"/>
  <c r="Z818" i="7"/>
  <c r="R818" i="7"/>
  <c r="P818" i="7"/>
  <c r="L818" i="7"/>
  <c r="J818" i="7"/>
  <c r="H818" i="7"/>
  <c r="C817" i="7"/>
  <c r="BN816" i="7"/>
  <c r="BF816" i="7"/>
  <c r="AX816" i="7"/>
  <c r="BJ816" i="7" s="1"/>
  <c r="AV816" i="7"/>
  <c r="BH816" i="7" s="1"/>
  <c r="BL816" i="7" s="1"/>
  <c r="AT816" i="7"/>
  <c r="AN816" i="7"/>
  <c r="AH816" i="7"/>
  <c r="T816" i="7"/>
  <c r="N816" i="7"/>
  <c r="G816" i="7"/>
  <c r="F816" i="7"/>
  <c r="C816" i="7"/>
  <c r="B816" i="7"/>
  <c r="C815" i="7"/>
  <c r="BN814" i="7"/>
  <c r="BF814" i="7"/>
  <c r="AX814" i="7"/>
  <c r="BJ814" i="7" s="1"/>
  <c r="AV814" i="7"/>
  <c r="BH814" i="7" s="1"/>
  <c r="BL814" i="7" s="1"/>
  <c r="AT814" i="7"/>
  <c r="AN814" i="7"/>
  <c r="AH814" i="7"/>
  <c r="T814" i="7"/>
  <c r="N814" i="7"/>
  <c r="G814" i="7"/>
  <c r="F814" i="7"/>
  <c r="C814" i="7"/>
  <c r="B814" i="7"/>
  <c r="C813" i="7"/>
  <c r="BN812" i="7"/>
  <c r="BF812" i="7"/>
  <c r="AX812" i="7"/>
  <c r="BJ812" i="7" s="1"/>
  <c r="AV812" i="7"/>
  <c r="BH812" i="7" s="1"/>
  <c r="BL812" i="7" s="1"/>
  <c r="AT812" i="7"/>
  <c r="AN812" i="7"/>
  <c r="AH812" i="7"/>
  <c r="T812" i="7"/>
  <c r="N812" i="7"/>
  <c r="G812" i="7"/>
  <c r="F812" i="7"/>
  <c r="C812" i="7"/>
  <c r="B812" i="7"/>
  <c r="C811" i="7"/>
  <c r="BN810" i="7"/>
  <c r="BF810" i="7"/>
  <c r="AX810" i="7"/>
  <c r="BJ810" i="7" s="1"/>
  <c r="AV810" i="7"/>
  <c r="BH810" i="7" s="1"/>
  <c r="BL810" i="7" s="1"/>
  <c r="AT810" i="7"/>
  <c r="AN810" i="7"/>
  <c r="AH810" i="7"/>
  <c r="T810" i="7"/>
  <c r="N810" i="7"/>
  <c r="G810" i="7"/>
  <c r="F810" i="7"/>
  <c r="C810" i="7"/>
  <c r="B810" i="7"/>
  <c r="C809" i="7"/>
  <c r="BN808" i="7"/>
  <c r="BF808" i="7"/>
  <c r="AX808" i="7"/>
  <c r="BJ808" i="7" s="1"/>
  <c r="AV808" i="7"/>
  <c r="BH808" i="7" s="1"/>
  <c r="BL808" i="7" s="1"/>
  <c r="AT808" i="7"/>
  <c r="AN808" i="7"/>
  <c r="AH808" i="7"/>
  <c r="T808" i="7"/>
  <c r="N808" i="7"/>
  <c r="G808" i="7"/>
  <c r="F808" i="7"/>
  <c r="C808" i="7"/>
  <c r="B808" i="7"/>
  <c r="C807" i="7"/>
  <c r="BN806" i="7"/>
  <c r="BF806" i="7"/>
  <c r="AX806" i="7"/>
  <c r="BJ806" i="7" s="1"/>
  <c r="AV806" i="7"/>
  <c r="BH806" i="7" s="1"/>
  <c r="BL806" i="7" s="1"/>
  <c r="AT806" i="7"/>
  <c r="AN806" i="7"/>
  <c r="AH806" i="7"/>
  <c r="T806" i="7"/>
  <c r="N806" i="7"/>
  <c r="G806" i="7"/>
  <c r="F806" i="7"/>
  <c r="C806" i="7"/>
  <c r="B806" i="7"/>
  <c r="C805" i="7"/>
  <c r="BN804" i="7"/>
  <c r="BF804" i="7"/>
  <c r="AX804" i="7"/>
  <c r="BJ804" i="7" s="1"/>
  <c r="AV804" i="7"/>
  <c r="BH804" i="7" s="1"/>
  <c r="BL804" i="7" s="1"/>
  <c r="AT804" i="7"/>
  <c r="AN804" i="7"/>
  <c r="AH804" i="7"/>
  <c r="T804" i="7"/>
  <c r="N804" i="7"/>
  <c r="G804" i="7"/>
  <c r="F804" i="7"/>
  <c r="C804" i="7"/>
  <c r="B804" i="7"/>
  <c r="C803" i="7"/>
  <c r="BN802" i="7"/>
  <c r="BF802" i="7"/>
  <c r="AX802" i="7"/>
  <c r="BJ802" i="7" s="1"/>
  <c r="AV802" i="7"/>
  <c r="BH802" i="7" s="1"/>
  <c r="BL802" i="7" s="1"/>
  <c r="AT802" i="7"/>
  <c r="AN802" i="7"/>
  <c r="AH802" i="7"/>
  <c r="T802" i="7"/>
  <c r="N802" i="7"/>
  <c r="G802" i="7"/>
  <c r="F802" i="7"/>
  <c r="C802" i="7"/>
  <c r="B802" i="7"/>
  <c r="C801" i="7"/>
  <c r="BN800" i="7"/>
  <c r="BF800" i="7"/>
  <c r="AX800" i="7"/>
  <c r="BJ800" i="7" s="1"/>
  <c r="AV800" i="7"/>
  <c r="BH800" i="7" s="1"/>
  <c r="BL800" i="7" s="1"/>
  <c r="AT800" i="7"/>
  <c r="AN800" i="7"/>
  <c r="AH800" i="7"/>
  <c r="T800" i="7"/>
  <c r="N800" i="7"/>
  <c r="G800" i="7"/>
  <c r="F800" i="7"/>
  <c r="C800" i="7"/>
  <c r="B800" i="7"/>
  <c r="C799" i="7"/>
  <c r="BN798" i="7"/>
  <c r="BF798" i="7"/>
  <c r="AX798" i="7"/>
  <c r="BJ798" i="7" s="1"/>
  <c r="AV798" i="7"/>
  <c r="BH798" i="7" s="1"/>
  <c r="BL798" i="7" s="1"/>
  <c r="AT798" i="7"/>
  <c r="AN798" i="7"/>
  <c r="AH798" i="7"/>
  <c r="T798" i="7"/>
  <c r="N798" i="7"/>
  <c r="G798" i="7"/>
  <c r="F798" i="7"/>
  <c r="C798" i="7"/>
  <c r="B798" i="7"/>
  <c r="C797" i="7"/>
  <c r="BN796" i="7"/>
  <c r="BF796" i="7"/>
  <c r="AX796" i="7"/>
  <c r="BJ796" i="7" s="1"/>
  <c r="AV796" i="7"/>
  <c r="BH796" i="7" s="1"/>
  <c r="BL796" i="7" s="1"/>
  <c r="AT796" i="7"/>
  <c r="AN796" i="7"/>
  <c r="AH796" i="7"/>
  <c r="T796" i="7"/>
  <c r="N796" i="7"/>
  <c r="G796" i="7"/>
  <c r="F796" i="7"/>
  <c r="C796" i="7"/>
  <c r="B796" i="7"/>
  <c r="C795" i="7"/>
  <c r="BN794" i="7"/>
  <c r="BF794" i="7"/>
  <c r="AX794" i="7"/>
  <c r="BJ794" i="7" s="1"/>
  <c r="AV794" i="7"/>
  <c r="BH794" i="7" s="1"/>
  <c r="BL794" i="7" s="1"/>
  <c r="AT794" i="7"/>
  <c r="AN794" i="7"/>
  <c r="AH794" i="7"/>
  <c r="T794" i="7"/>
  <c r="N794" i="7"/>
  <c r="G794" i="7"/>
  <c r="F794" i="7"/>
  <c r="C794" i="7"/>
  <c r="B794" i="7"/>
  <c r="C793" i="7"/>
  <c r="BN792" i="7"/>
  <c r="BF792" i="7"/>
  <c r="AX792" i="7"/>
  <c r="BJ792" i="7" s="1"/>
  <c r="AV792" i="7"/>
  <c r="BH792" i="7" s="1"/>
  <c r="BL792" i="7" s="1"/>
  <c r="AT792" i="7"/>
  <c r="AN792" i="7"/>
  <c r="AH792" i="7"/>
  <c r="T792" i="7"/>
  <c r="N792" i="7"/>
  <c r="G792" i="7"/>
  <c r="F792" i="7"/>
  <c r="C792" i="7"/>
  <c r="B792" i="7"/>
  <c r="C791" i="7"/>
  <c r="BN790" i="7"/>
  <c r="BF790" i="7"/>
  <c r="AX790" i="7"/>
  <c r="BJ790" i="7" s="1"/>
  <c r="AV790" i="7"/>
  <c r="BH790" i="7" s="1"/>
  <c r="BL790" i="7" s="1"/>
  <c r="AT790" i="7"/>
  <c r="AN790" i="7"/>
  <c r="AH790" i="7"/>
  <c r="T790" i="7"/>
  <c r="N790" i="7"/>
  <c r="G790" i="7"/>
  <c r="F790" i="7"/>
  <c r="C790" i="7"/>
  <c r="B790" i="7"/>
  <c r="C789" i="7"/>
  <c r="BN788" i="7"/>
  <c r="BF788" i="7"/>
  <c r="AX788" i="7"/>
  <c r="BJ788" i="7" s="1"/>
  <c r="AV788" i="7"/>
  <c r="BH788" i="7" s="1"/>
  <c r="BL788" i="7" s="1"/>
  <c r="AT788" i="7"/>
  <c r="AN788" i="7"/>
  <c r="AH788" i="7"/>
  <c r="T788" i="7"/>
  <c r="N788" i="7"/>
  <c r="G788" i="7"/>
  <c r="F788" i="7"/>
  <c r="C788" i="7"/>
  <c r="B788" i="7"/>
  <c r="C787" i="7"/>
  <c r="BN786" i="7"/>
  <c r="BF786" i="7"/>
  <c r="AX786" i="7"/>
  <c r="BJ786" i="7" s="1"/>
  <c r="AV786" i="7"/>
  <c r="BH786" i="7" s="1"/>
  <c r="BL786" i="7" s="1"/>
  <c r="AT786" i="7"/>
  <c r="AN786" i="7"/>
  <c r="AH786" i="7"/>
  <c r="T786" i="7"/>
  <c r="N786" i="7"/>
  <c r="G786" i="7"/>
  <c r="F786" i="7"/>
  <c r="C786" i="7"/>
  <c r="B786" i="7"/>
  <c r="C785" i="7"/>
  <c r="BN784" i="7"/>
  <c r="BF784" i="7"/>
  <c r="AX784" i="7"/>
  <c r="BJ784" i="7" s="1"/>
  <c r="AV784" i="7"/>
  <c r="BH784" i="7" s="1"/>
  <c r="BL784" i="7" s="1"/>
  <c r="AT784" i="7"/>
  <c r="AN784" i="7"/>
  <c r="AH784" i="7"/>
  <c r="T784" i="7"/>
  <c r="N784" i="7"/>
  <c r="G784" i="7"/>
  <c r="F784" i="7"/>
  <c r="C784" i="7"/>
  <c r="B784" i="7"/>
  <c r="C783" i="7"/>
  <c r="BN782" i="7"/>
  <c r="BF782" i="7"/>
  <c r="AX782" i="7"/>
  <c r="BJ782" i="7" s="1"/>
  <c r="AV782" i="7"/>
  <c r="BH782" i="7" s="1"/>
  <c r="BL782" i="7" s="1"/>
  <c r="AT782" i="7"/>
  <c r="AN782" i="7"/>
  <c r="AH782" i="7"/>
  <c r="T782" i="7"/>
  <c r="N782" i="7"/>
  <c r="G782" i="7"/>
  <c r="F782" i="7"/>
  <c r="C782" i="7"/>
  <c r="B782" i="7"/>
  <c r="C781" i="7"/>
  <c r="BN780" i="7"/>
  <c r="BF780" i="7"/>
  <c r="AX780" i="7"/>
  <c r="BJ780" i="7" s="1"/>
  <c r="AV780" i="7"/>
  <c r="BH780" i="7" s="1"/>
  <c r="BL780" i="7" s="1"/>
  <c r="AT780" i="7"/>
  <c r="AN780" i="7"/>
  <c r="AH780" i="7"/>
  <c r="T780" i="7"/>
  <c r="N780" i="7"/>
  <c r="G780" i="7"/>
  <c r="F780" i="7"/>
  <c r="C780" i="7"/>
  <c r="B780" i="7"/>
  <c r="C779" i="7"/>
  <c r="BN778" i="7"/>
  <c r="BF778" i="7"/>
  <c r="AX778" i="7"/>
  <c r="BJ778" i="7" s="1"/>
  <c r="AV778" i="7"/>
  <c r="BH778" i="7" s="1"/>
  <c r="BL778" i="7" s="1"/>
  <c r="AT778" i="7"/>
  <c r="AN778" i="7"/>
  <c r="AH778" i="7"/>
  <c r="T778" i="7"/>
  <c r="N778" i="7"/>
  <c r="G778" i="7"/>
  <c r="F778" i="7"/>
  <c r="C778" i="7"/>
  <c r="B778" i="7"/>
  <c r="AU766" i="7"/>
  <c r="AQ766" i="7"/>
  <c r="AJ766" i="7"/>
  <c r="AF766" i="7"/>
  <c r="Y766" i="7"/>
  <c r="U766" i="7"/>
  <c r="N766" i="7"/>
  <c r="J766" i="7"/>
  <c r="BN761" i="7"/>
  <c r="BK764" i="7" s="1"/>
  <c r="BK766" i="7" s="1"/>
  <c r="BF761" i="7"/>
  <c r="AX761" i="7"/>
  <c r="BJ761" i="7" s="1"/>
  <c r="AV761" i="7"/>
  <c r="BH761" i="7" s="1"/>
  <c r="BL761" i="7" s="1"/>
  <c r="AT761" i="7"/>
  <c r="AN761" i="7"/>
  <c r="AH761" i="7"/>
  <c r="T761" i="7"/>
  <c r="N761" i="7"/>
  <c r="BD759" i="7"/>
  <c r="BB759" i="7"/>
  <c r="AR759" i="7"/>
  <c r="AP759" i="7"/>
  <c r="AT759" i="7" s="1"/>
  <c r="AL759" i="7"/>
  <c r="AJ759" i="7"/>
  <c r="AN759" i="7" s="1"/>
  <c r="AF759" i="7"/>
  <c r="AD759" i="7"/>
  <c r="AV759" i="7" s="1"/>
  <c r="AB759" i="7"/>
  <c r="Z759" i="7"/>
  <c r="R759" i="7"/>
  <c r="P759" i="7"/>
  <c r="L759" i="7"/>
  <c r="J759" i="7"/>
  <c r="H759" i="7"/>
  <c r="C758" i="7"/>
  <c r="BN757" i="7"/>
  <c r="BF757" i="7"/>
  <c r="AX757" i="7"/>
  <c r="BJ757" i="7" s="1"/>
  <c r="AV757" i="7"/>
  <c r="BH757" i="7" s="1"/>
  <c r="BL757" i="7" s="1"/>
  <c r="AT757" i="7"/>
  <c r="AN757" i="7"/>
  <c r="AH757" i="7"/>
  <c r="T757" i="7"/>
  <c r="N757" i="7"/>
  <c r="G757" i="7"/>
  <c r="F757" i="7"/>
  <c r="C757" i="7"/>
  <c r="B757" i="7"/>
  <c r="C756" i="7"/>
  <c r="BN755" i="7"/>
  <c r="BF755" i="7"/>
  <c r="AX755" i="7"/>
  <c r="BJ755" i="7" s="1"/>
  <c r="AV755" i="7"/>
  <c r="BH755" i="7" s="1"/>
  <c r="BL755" i="7" s="1"/>
  <c r="AT755" i="7"/>
  <c r="AN755" i="7"/>
  <c r="AH755" i="7"/>
  <c r="T755" i="7"/>
  <c r="N755" i="7"/>
  <c r="G755" i="7"/>
  <c r="F755" i="7"/>
  <c r="C755" i="7"/>
  <c r="B755" i="7"/>
  <c r="C754" i="7"/>
  <c r="BN753" i="7"/>
  <c r="BF753" i="7"/>
  <c r="AX753" i="7"/>
  <c r="BJ753" i="7" s="1"/>
  <c r="AV753" i="7"/>
  <c r="BH753" i="7" s="1"/>
  <c r="BL753" i="7" s="1"/>
  <c r="AT753" i="7"/>
  <c r="AN753" i="7"/>
  <c r="AH753" i="7"/>
  <c r="T753" i="7"/>
  <c r="N753" i="7"/>
  <c r="G753" i="7"/>
  <c r="F753" i="7"/>
  <c r="C753" i="7"/>
  <c r="B753" i="7"/>
  <c r="C752" i="7"/>
  <c r="BN751" i="7"/>
  <c r="BF751" i="7"/>
  <c r="AX751" i="7"/>
  <c r="BJ751" i="7" s="1"/>
  <c r="AV751" i="7"/>
  <c r="BH751" i="7" s="1"/>
  <c r="BL751" i="7" s="1"/>
  <c r="AT751" i="7"/>
  <c r="AN751" i="7"/>
  <c r="AH751" i="7"/>
  <c r="T751" i="7"/>
  <c r="N751" i="7"/>
  <c r="G751" i="7"/>
  <c r="F751" i="7"/>
  <c r="C751" i="7"/>
  <c r="B751" i="7"/>
  <c r="C750" i="7"/>
  <c r="BN749" i="7"/>
  <c r="BF749" i="7"/>
  <c r="AX749" i="7"/>
  <c r="BJ749" i="7" s="1"/>
  <c r="AV749" i="7"/>
  <c r="BH749" i="7" s="1"/>
  <c r="BL749" i="7" s="1"/>
  <c r="AT749" i="7"/>
  <c r="AN749" i="7"/>
  <c r="AH749" i="7"/>
  <c r="T749" i="7"/>
  <c r="N749" i="7"/>
  <c r="G749" i="7"/>
  <c r="F749" i="7"/>
  <c r="C749" i="7"/>
  <c r="B749" i="7"/>
  <c r="C748" i="7"/>
  <c r="BN747" i="7"/>
  <c r="BF747" i="7"/>
  <c r="AX747" i="7"/>
  <c r="BJ747" i="7" s="1"/>
  <c r="AV747" i="7"/>
  <c r="BH747" i="7" s="1"/>
  <c r="BL747" i="7" s="1"/>
  <c r="AT747" i="7"/>
  <c r="AN747" i="7"/>
  <c r="AH747" i="7"/>
  <c r="T747" i="7"/>
  <c r="N747" i="7"/>
  <c r="G747" i="7"/>
  <c r="F747" i="7"/>
  <c r="C747" i="7"/>
  <c r="B747" i="7"/>
  <c r="C746" i="7"/>
  <c r="BN745" i="7"/>
  <c r="BF745" i="7"/>
  <c r="AX745" i="7"/>
  <c r="BJ745" i="7" s="1"/>
  <c r="AV745" i="7"/>
  <c r="BH745" i="7" s="1"/>
  <c r="BL745" i="7" s="1"/>
  <c r="AT745" i="7"/>
  <c r="AN745" i="7"/>
  <c r="AH745" i="7"/>
  <c r="T745" i="7"/>
  <c r="N745" i="7"/>
  <c r="G745" i="7"/>
  <c r="F745" i="7"/>
  <c r="C745" i="7"/>
  <c r="B745" i="7"/>
  <c r="C744" i="7"/>
  <c r="BN743" i="7"/>
  <c r="BF743" i="7"/>
  <c r="AX743" i="7"/>
  <c r="BJ743" i="7" s="1"/>
  <c r="AV743" i="7"/>
  <c r="BH743" i="7" s="1"/>
  <c r="BL743" i="7" s="1"/>
  <c r="AT743" i="7"/>
  <c r="AN743" i="7"/>
  <c r="AH743" i="7"/>
  <c r="T743" i="7"/>
  <c r="N743" i="7"/>
  <c r="G743" i="7"/>
  <c r="F743" i="7"/>
  <c r="C743" i="7"/>
  <c r="B743" i="7"/>
  <c r="C742" i="7"/>
  <c r="BN741" i="7"/>
  <c r="BF741" i="7"/>
  <c r="AX741" i="7"/>
  <c r="BJ741" i="7" s="1"/>
  <c r="AV741" i="7"/>
  <c r="BH741" i="7" s="1"/>
  <c r="BL741" i="7" s="1"/>
  <c r="AT741" i="7"/>
  <c r="AN741" i="7"/>
  <c r="AH741" i="7"/>
  <c r="T741" i="7"/>
  <c r="N741" i="7"/>
  <c r="G741" i="7"/>
  <c r="F741" i="7"/>
  <c r="C741" i="7"/>
  <c r="B741" i="7"/>
  <c r="C740" i="7"/>
  <c r="BN739" i="7"/>
  <c r="BF739" i="7"/>
  <c r="AX739" i="7"/>
  <c r="BJ739" i="7" s="1"/>
  <c r="AV739" i="7"/>
  <c r="BH739" i="7" s="1"/>
  <c r="BL739" i="7" s="1"/>
  <c r="AT739" i="7"/>
  <c r="AN739" i="7"/>
  <c r="AH739" i="7"/>
  <c r="T739" i="7"/>
  <c r="N739" i="7"/>
  <c r="G739" i="7"/>
  <c r="F739" i="7"/>
  <c r="C739" i="7"/>
  <c r="B739" i="7"/>
  <c r="C738" i="7"/>
  <c r="BN737" i="7"/>
  <c r="BF737" i="7"/>
  <c r="AX737" i="7"/>
  <c r="BJ737" i="7" s="1"/>
  <c r="AV737" i="7"/>
  <c r="BH737" i="7" s="1"/>
  <c r="BL737" i="7" s="1"/>
  <c r="AT737" i="7"/>
  <c r="AN737" i="7"/>
  <c r="AH737" i="7"/>
  <c r="T737" i="7"/>
  <c r="N737" i="7"/>
  <c r="G737" i="7"/>
  <c r="F737" i="7"/>
  <c r="C737" i="7"/>
  <c r="B737" i="7"/>
  <c r="C736" i="7"/>
  <c r="BN735" i="7"/>
  <c r="BF735" i="7"/>
  <c r="AX735" i="7"/>
  <c r="BJ735" i="7" s="1"/>
  <c r="AV735" i="7"/>
  <c r="BH735" i="7" s="1"/>
  <c r="BL735" i="7" s="1"/>
  <c r="AT735" i="7"/>
  <c r="AN735" i="7"/>
  <c r="AH735" i="7"/>
  <c r="T735" i="7"/>
  <c r="N735" i="7"/>
  <c r="G735" i="7"/>
  <c r="F735" i="7"/>
  <c r="C735" i="7"/>
  <c r="B735" i="7"/>
  <c r="C734" i="7"/>
  <c r="BN733" i="7"/>
  <c r="BF733" i="7"/>
  <c r="AX733" i="7"/>
  <c r="BJ733" i="7" s="1"/>
  <c r="AV733" i="7"/>
  <c r="BH733" i="7" s="1"/>
  <c r="BL733" i="7" s="1"/>
  <c r="AT733" i="7"/>
  <c r="AN733" i="7"/>
  <c r="AH733" i="7"/>
  <c r="T733" i="7"/>
  <c r="N733" i="7"/>
  <c r="G733" i="7"/>
  <c r="F733" i="7"/>
  <c r="C733" i="7"/>
  <c r="B733" i="7"/>
  <c r="C732" i="7"/>
  <c r="BN731" i="7"/>
  <c r="BF731" i="7"/>
  <c r="AX731" i="7"/>
  <c r="BJ731" i="7" s="1"/>
  <c r="AV731" i="7"/>
  <c r="BH731" i="7" s="1"/>
  <c r="BL731" i="7" s="1"/>
  <c r="AT731" i="7"/>
  <c r="AN731" i="7"/>
  <c r="AH731" i="7"/>
  <c r="T731" i="7"/>
  <c r="N731" i="7"/>
  <c r="G731" i="7"/>
  <c r="F731" i="7"/>
  <c r="C731" i="7"/>
  <c r="B731" i="7"/>
  <c r="C730" i="7"/>
  <c r="BN729" i="7"/>
  <c r="BF729" i="7"/>
  <c r="AX729" i="7"/>
  <c r="BJ729" i="7" s="1"/>
  <c r="AV729" i="7"/>
  <c r="BH729" i="7" s="1"/>
  <c r="BL729" i="7" s="1"/>
  <c r="AT729" i="7"/>
  <c r="AN729" i="7"/>
  <c r="AH729" i="7"/>
  <c r="T729" i="7"/>
  <c r="N729" i="7"/>
  <c r="G729" i="7"/>
  <c r="F729" i="7"/>
  <c r="C729" i="7"/>
  <c r="B729" i="7"/>
  <c r="C728" i="7"/>
  <c r="BN727" i="7"/>
  <c r="BF727" i="7"/>
  <c r="AX727" i="7"/>
  <c r="BJ727" i="7" s="1"/>
  <c r="AV727" i="7"/>
  <c r="BH727" i="7" s="1"/>
  <c r="BL727" i="7" s="1"/>
  <c r="AT727" i="7"/>
  <c r="AN727" i="7"/>
  <c r="AH727" i="7"/>
  <c r="T727" i="7"/>
  <c r="N727" i="7"/>
  <c r="G727" i="7"/>
  <c r="F727" i="7"/>
  <c r="C727" i="7"/>
  <c r="B727" i="7"/>
  <c r="C726" i="7"/>
  <c r="BN725" i="7"/>
  <c r="BF725" i="7"/>
  <c r="AX725" i="7"/>
  <c r="BJ725" i="7" s="1"/>
  <c r="AV725" i="7"/>
  <c r="BH725" i="7" s="1"/>
  <c r="BL725" i="7" s="1"/>
  <c r="AT725" i="7"/>
  <c r="AN725" i="7"/>
  <c r="AH725" i="7"/>
  <c r="T725" i="7"/>
  <c r="N725" i="7"/>
  <c r="G725" i="7"/>
  <c r="F725" i="7"/>
  <c r="C725" i="7"/>
  <c r="B725" i="7"/>
  <c r="C724" i="7"/>
  <c r="BN723" i="7"/>
  <c r="BF723" i="7"/>
  <c r="AX723" i="7"/>
  <c r="BJ723" i="7" s="1"/>
  <c r="AV723" i="7"/>
  <c r="BH723" i="7" s="1"/>
  <c r="BL723" i="7" s="1"/>
  <c r="AT723" i="7"/>
  <c r="AN723" i="7"/>
  <c r="AH723" i="7"/>
  <c r="T723" i="7"/>
  <c r="N723" i="7"/>
  <c r="G723" i="7"/>
  <c r="F723" i="7"/>
  <c r="C723" i="7"/>
  <c r="B723" i="7"/>
  <c r="C722" i="7"/>
  <c r="BN721" i="7"/>
  <c r="BF721" i="7"/>
  <c r="AX721" i="7"/>
  <c r="BJ721" i="7" s="1"/>
  <c r="AV721" i="7"/>
  <c r="BH721" i="7" s="1"/>
  <c r="BL721" i="7" s="1"/>
  <c r="AT721" i="7"/>
  <c r="AN721" i="7"/>
  <c r="AH721" i="7"/>
  <c r="T721" i="7"/>
  <c r="N721" i="7"/>
  <c r="G721" i="7"/>
  <c r="F721" i="7"/>
  <c r="C721" i="7"/>
  <c r="B721" i="7"/>
  <c r="C720" i="7"/>
  <c r="BN719" i="7"/>
  <c r="BF719" i="7"/>
  <c r="AX719" i="7"/>
  <c r="BJ719" i="7" s="1"/>
  <c r="AV719" i="7"/>
  <c r="BH719" i="7" s="1"/>
  <c r="BL719" i="7" s="1"/>
  <c r="AT719" i="7"/>
  <c r="AN719" i="7"/>
  <c r="AH719" i="7"/>
  <c r="T719" i="7"/>
  <c r="N719" i="7"/>
  <c r="G719" i="7"/>
  <c r="F719" i="7"/>
  <c r="C719" i="7"/>
  <c r="B719" i="7"/>
  <c r="AU707" i="7"/>
  <c r="AQ707" i="7"/>
  <c r="AJ707" i="7"/>
  <c r="AF707" i="7"/>
  <c r="Y707" i="7"/>
  <c r="U707" i="7"/>
  <c r="N707" i="7"/>
  <c r="J707" i="7"/>
  <c r="BN702" i="7"/>
  <c r="BK705" i="7" s="1"/>
  <c r="BK707" i="7" s="1"/>
  <c r="BF702" i="7"/>
  <c r="AX702" i="7"/>
  <c r="BJ702" i="7" s="1"/>
  <c r="AV702" i="7"/>
  <c r="BH702" i="7" s="1"/>
  <c r="BL702" i="7" s="1"/>
  <c r="AT702" i="7"/>
  <c r="AN702" i="7"/>
  <c r="AH702" i="7"/>
  <c r="T702" i="7"/>
  <c r="N702" i="7"/>
  <c r="BD700" i="7"/>
  <c r="BB700" i="7"/>
  <c r="AR700" i="7"/>
  <c r="AP700" i="7"/>
  <c r="AT700" i="7" s="1"/>
  <c r="AL700" i="7"/>
  <c r="AJ700" i="7"/>
  <c r="AN700" i="7" s="1"/>
  <c r="AF700" i="7"/>
  <c r="AD700" i="7"/>
  <c r="AV700" i="7" s="1"/>
  <c r="AB700" i="7"/>
  <c r="Z700" i="7"/>
  <c r="R700" i="7"/>
  <c r="P700" i="7"/>
  <c r="L700" i="7"/>
  <c r="J700" i="7"/>
  <c r="H700" i="7"/>
  <c r="C699" i="7"/>
  <c r="BN698" i="7"/>
  <c r="BF698" i="7"/>
  <c r="AX698" i="7"/>
  <c r="BJ698" i="7" s="1"/>
  <c r="AV698" i="7"/>
  <c r="BH698" i="7" s="1"/>
  <c r="BL698" i="7" s="1"/>
  <c r="AT698" i="7"/>
  <c r="AN698" i="7"/>
  <c r="AH698" i="7"/>
  <c r="T698" i="7"/>
  <c r="N698" i="7"/>
  <c r="G698" i="7"/>
  <c r="F698" i="7"/>
  <c r="C698" i="7"/>
  <c r="B698" i="7"/>
  <c r="C697" i="7"/>
  <c r="BN696" i="7"/>
  <c r="BF696" i="7"/>
  <c r="AX696" i="7"/>
  <c r="BJ696" i="7" s="1"/>
  <c r="AV696" i="7"/>
  <c r="BH696" i="7" s="1"/>
  <c r="BL696" i="7" s="1"/>
  <c r="AT696" i="7"/>
  <c r="AN696" i="7"/>
  <c r="AH696" i="7"/>
  <c r="T696" i="7"/>
  <c r="N696" i="7"/>
  <c r="G696" i="7"/>
  <c r="F696" i="7"/>
  <c r="C696" i="7"/>
  <c r="B696" i="7"/>
  <c r="C695" i="7"/>
  <c r="BN694" i="7"/>
  <c r="BF694" i="7"/>
  <c r="AX694" i="7"/>
  <c r="BJ694" i="7" s="1"/>
  <c r="AV694" i="7"/>
  <c r="BH694" i="7" s="1"/>
  <c r="BL694" i="7" s="1"/>
  <c r="AT694" i="7"/>
  <c r="AN694" i="7"/>
  <c r="AH694" i="7"/>
  <c r="T694" i="7"/>
  <c r="N694" i="7"/>
  <c r="G694" i="7"/>
  <c r="F694" i="7"/>
  <c r="C694" i="7"/>
  <c r="B694" i="7"/>
  <c r="C693" i="7"/>
  <c r="BN692" i="7"/>
  <c r="BF692" i="7"/>
  <c r="AX692" i="7"/>
  <c r="BJ692" i="7" s="1"/>
  <c r="AV692" i="7"/>
  <c r="BH692" i="7" s="1"/>
  <c r="BL692" i="7" s="1"/>
  <c r="AT692" i="7"/>
  <c r="AN692" i="7"/>
  <c r="AH692" i="7"/>
  <c r="T692" i="7"/>
  <c r="N692" i="7"/>
  <c r="G692" i="7"/>
  <c r="F692" i="7"/>
  <c r="C692" i="7"/>
  <c r="B692" i="7"/>
  <c r="C691" i="7"/>
  <c r="BN690" i="7"/>
  <c r="BF690" i="7"/>
  <c r="AX690" i="7"/>
  <c r="BJ690" i="7" s="1"/>
  <c r="AV690" i="7"/>
  <c r="BH690" i="7" s="1"/>
  <c r="BL690" i="7" s="1"/>
  <c r="AT690" i="7"/>
  <c r="AN690" i="7"/>
  <c r="AH690" i="7"/>
  <c r="T690" i="7"/>
  <c r="N690" i="7"/>
  <c r="G690" i="7"/>
  <c r="F690" i="7"/>
  <c r="C690" i="7"/>
  <c r="B690" i="7"/>
  <c r="C689" i="7"/>
  <c r="BN688" i="7"/>
  <c r="BF688" i="7"/>
  <c r="AX688" i="7"/>
  <c r="BJ688" i="7" s="1"/>
  <c r="AV688" i="7"/>
  <c r="BH688" i="7" s="1"/>
  <c r="BL688" i="7" s="1"/>
  <c r="AT688" i="7"/>
  <c r="AN688" i="7"/>
  <c r="AH688" i="7"/>
  <c r="T688" i="7"/>
  <c r="N688" i="7"/>
  <c r="G688" i="7"/>
  <c r="F688" i="7"/>
  <c r="C688" i="7"/>
  <c r="B688" i="7"/>
  <c r="C687" i="7"/>
  <c r="BN686" i="7"/>
  <c r="BF686" i="7"/>
  <c r="AX686" i="7"/>
  <c r="BJ686" i="7" s="1"/>
  <c r="AV686" i="7"/>
  <c r="BH686" i="7" s="1"/>
  <c r="BL686" i="7" s="1"/>
  <c r="AT686" i="7"/>
  <c r="AN686" i="7"/>
  <c r="AH686" i="7"/>
  <c r="T686" i="7"/>
  <c r="N686" i="7"/>
  <c r="G686" i="7"/>
  <c r="F686" i="7"/>
  <c r="C686" i="7"/>
  <c r="B686" i="7"/>
  <c r="C685" i="7"/>
  <c r="BN684" i="7"/>
  <c r="BF684" i="7"/>
  <c r="AX684" i="7"/>
  <c r="BJ684" i="7" s="1"/>
  <c r="AV684" i="7"/>
  <c r="BH684" i="7" s="1"/>
  <c r="BL684" i="7" s="1"/>
  <c r="AT684" i="7"/>
  <c r="AN684" i="7"/>
  <c r="AH684" i="7"/>
  <c r="T684" i="7"/>
  <c r="N684" i="7"/>
  <c r="G684" i="7"/>
  <c r="F684" i="7"/>
  <c r="C684" i="7"/>
  <c r="B684" i="7"/>
  <c r="C683" i="7"/>
  <c r="BN682" i="7"/>
  <c r="BF682" i="7"/>
  <c r="AX682" i="7"/>
  <c r="BJ682" i="7" s="1"/>
  <c r="AV682" i="7"/>
  <c r="BH682" i="7" s="1"/>
  <c r="BL682" i="7" s="1"/>
  <c r="AT682" i="7"/>
  <c r="AN682" i="7"/>
  <c r="AH682" i="7"/>
  <c r="T682" i="7"/>
  <c r="N682" i="7"/>
  <c r="G682" i="7"/>
  <c r="F682" i="7"/>
  <c r="C682" i="7"/>
  <c r="B682" i="7"/>
  <c r="C681" i="7"/>
  <c r="BN680" i="7"/>
  <c r="BF680" i="7"/>
  <c r="AX680" i="7"/>
  <c r="BJ680" i="7" s="1"/>
  <c r="AV680" i="7"/>
  <c r="BH680" i="7" s="1"/>
  <c r="BL680" i="7" s="1"/>
  <c r="AT680" i="7"/>
  <c r="AN680" i="7"/>
  <c r="AH680" i="7"/>
  <c r="T680" i="7"/>
  <c r="N680" i="7"/>
  <c r="G680" i="7"/>
  <c r="F680" i="7"/>
  <c r="C680" i="7"/>
  <c r="B680" i="7"/>
  <c r="C679" i="7"/>
  <c r="BN678" i="7"/>
  <c r="BF678" i="7"/>
  <c r="AX678" i="7"/>
  <c r="BJ678" i="7" s="1"/>
  <c r="AV678" i="7"/>
  <c r="BH678" i="7" s="1"/>
  <c r="BL678" i="7" s="1"/>
  <c r="AT678" i="7"/>
  <c r="AN678" i="7"/>
  <c r="AH678" i="7"/>
  <c r="T678" i="7"/>
  <c r="N678" i="7"/>
  <c r="G678" i="7"/>
  <c r="F678" i="7"/>
  <c r="C678" i="7"/>
  <c r="B678" i="7"/>
  <c r="C677" i="7"/>
  <c r="BN676" i="7"/>
  <c r="BF676" i="7"/>
  <c r="AX676" i="7"/>
  <c r="BJ676" i="7" s="1"/>
  <c r="AV676" i="7"/>
  <c r="BH676" i="7" s="1"/>
  <c r="BL676" i="7" s="1"/>
  <c r="AT676" i="7"/>
  <c r="AN676" i="7"/>
  <c r="AH676" i="7"/>
  <c r="T676" i="7"/>
  <c r="N676" i="7"/>
  <c r="G676" i="7"/>
  <c r="F676" i="7"/>
  <c r="C676" i="7"/>
  <c r="B676" i="7"/>
  <c r="C675" i="7"/>
  <c r="BN674" i="7"/>
  <c r="BF674" i="7"/>
  <c r="AX674" i="7"/>
  <c r="BJ674" i="7" s="1"/>
  <c r="AV674" i="7"/>
  <c r="BH674" i="7" s="1"/>
  <c r="BL674" i="7" s="1"/>
  <c r="AT674" i="7"/>
  <c r="AN674" i="7"/>
  <c r="AH674" i="7"/>
  <c r="T674" i="7"/>
  <c r="N674" i="7"/>
  <c r="G674" i="7"/>
  <c r="F674" i="7"/>
  <c r="C674" i="7"/>
  <c r="B674" i="7"/>
  <c r="C673" i="7"/>
  <c r="BN672" i="7"/>
  <c r="BF672" i="7"/>
  <c r="AX672" i="7"/>
  <c r="BJ672" i="7" s="1"/>
  <c r="AV672" i="7"/>
  <c r="BH672" i="7" s="1"/>
  <c r="BL672" i="7" s="1"/>
  <c r="AT672" i="7"/>
  <c r="AN672" i="7"/>
  <c r="AH672" i="7"/>
  <c r="T672" i="7"/>
  <c r="N672" i="7"/>
  <c r="G672" i="7"/>
  <c r="F672" i="7"/>
  <c r="C672" i="7"/>
  <c r="B672" i="7"/>
  <c r="C671" i="7"/>
  <c r="BN670" i="7"/>
  <c r="BF670" i="7"/>
  <c r="AX670" i="7"/>
  <c r="BJ670" i="7" s="1"/>
  <c r="AV670" i="7"/>
  <c r="BH670" i="7" s="1"/>
  <c r="BL670" i="7" s="1"/>
  <c r="AT670" i="7"/>
  <c r="AN670" i="7"/>
  <c r="AH670" i="7"/>
  <c r="T670" i="7"/>
  <c r="N670" i="7"/>
  <c r="G670" i="7"/>
  <c r="F670" i="7"/>
  <c r="C670" i="7"/>
  <c r="B670" i="7"/>
  <c r="C669" i="7"/>
  <c r="BN668" i="7"/>
  <c r="BF668" i="7"/>
  <c r="AX668" i="7"/>
  <c r="BJ668" i="7" s="1"/>
  <c r="AV668" i="7"/>
  <c r="BH668" i="7" s="1"/>
  <c r="BL668" i="7" s="1"/>
  <c r="AT668" i="7"/>
  <c r="AN668" i="7"/>
  <c r="AH668" i="7"/>
  <c r="T668" i="7"/>
  <c r="N668" i="7"/>
  <c r="G668" i="7"/>
  <c r="F668" i="7"/>
  <c r="C668" i="7"/>
  <c r="B668" i="7"/>
  <c r="C667" i="7"/>
  <c r="BN666" i="7"/>
  <c r="BF666" i="7"/>
  <c r="AX666" i="7"/>
  <c r="BJ666" i="7" s="1"/>
  <c r="AV666" i="7"/>
  <c r="BH666" i="7" s="1"/>
  <c r="BL666" i="7" s="1"/>
  <c r="AT666" i="7"/>
  <c r="AN666" i="7"/>
  <c r="AH666" i="7"/>
  <c r="T666" i="7"/>
  <c r="N666" i="7"/>
  <c r="G666" i="7"/>
  <c r="F666" i="7"/>
  <c r="C666" i="7"/>
  <c r="B666" i="7"/>
  <c r="C665" i="7"/>
  <c r="BN664" i="7"/>
  <c r="BF664" i="7"/>
  <c r="AX664" i="7"/>
  <c r="BJ664" i="7" s="1"/>
  <c r="AV664" i="7"/>
  <c r="BH664" i="7" s="1"/>
  <c r="BL664" i="7" s="1"/>
  <c r="AT664" i="7"/>
  <c r="AN664" i="7"/>
  <c r="AH664" i="7"/>
  <c r="T664" i="7"/>
  <c r="N664" i="7"/>
  <c r="G664" i="7"/>
  <c r="F664" i="7"/>
  <c r="C664" i="7"/>
  <c r="B664" i="7"/>
  <c r="C663" i="7"/>
  <c r="BN662" i="7"/>
  <c r="BF662" i="7"/>
  <c r="AX662" i="7"/>
  <c r="BJ662" i="7" s="1"/>
  <c r="AV662" i="7"/>
  <c r="BH662" i="7" s="1"/>
  <c r="BL662" i="7" s="1"/>
  <c r="AT662" i="7"/>
  <c r="AN662" i="7"/>
  <c r="AH662" i="7"/>
  <c r="T662" i="7"/>
  <c r="N662" i="7"/>
  <c r="G662" i="7"/>
  <c r="F662" i="7"/>
  <c r="C662" i="7"/>
  <c r="B662" i="7"/>
  <c r="C661" i="7"/>
  <c r="BN660" i="7"/>
  <c r="BF660" i="7"/>
  <c r="AX660" i="7"/>
  <c r="BJ660" i="7" s="1"/>
  <c r="AV660" i="7"/>
  <c r="BH660" i="7" s="1"/>
  <c r="BL660" i="7" s="1"/>
  <c r="AT660" i="7"/>
  <c r="AN660" i="7"/>
  <c r="AH660" i="7"/>
  <c r="T660" i="7"/>
  <c r="N660" i="7"/>
  <c r="G660" i="7"/>
  <c r="F660" i="7"/>
  <c r="C660" i="7"/>
  <c r="B660" i="7"/>
  <c r="AU648" i="7"/>
  <c r="AQ648" i="7"/>
  <c r="AJ648" i="7"/>
  <c r="AF648" i="7"/>
  <c r="Y648" i="7"/>
  <c r="U648" i="7"/>
  <c r="N648" i="7"/>
  <c r="J648" i="7"/>
  <c r="BN643" i="7"/>
  <c r="BK646" i="7" s="1"/>
  <c r="BK648" i="7" s="1"/>
  <c r="BF643" i="7"/>
  <c r="AX643" i="7"/>
  <c r="BJ643" i="7" s="1"/>
  <c r="AV643" i="7"/>
  <c r="BH643" i="7" s="1"/>
  <c r="BL643" i="7" s="1"/>
  <c r="AT643" i="7"/>
  <c r="AN643" i="7"/>
  <c r="AH643" i="7"/>
  <c r="T643" i="7"/>
  <c r="N643" i="7"/>
  <c r="BD641" i="7"/>
  <c r="BB641" i="7"/>
  <c r="AR641" i="7"/>
  <c r="AP641" i="7"/>
  <c r="AT641" i="7" s="1"/>
  <c r="AL641" i="7"/>
  <c r="AJ641" i="7"/>
  <c r="AF641" i="7"/>
  <c r="AD641" i="7"/>
  <c r="AH641" i="7" s="1"/>
  <c r="AB641" i="7"/>
  <c r="Z641" i="7"/>
  <c r="R641" i="7"/>
  <c r="P641" i="7"/>
  <c r="L641" i="7"/>
  <c r="J641" i="7"/>
  <c r="H641" i="7"/>
  <c r="C640" i="7"/>
  <c r="BN639" i="7"/>
  <c r="BF639" i="7"/>
  <c r="AX639" i="7"/>
  <c r="BJ639" i="7" s="1"/>
  <c r="AV639" i="7"/>
  <c r="BH639" i="7" s="1"/>
  <c r="BL639" i="7" s="1"/>
  <c r="AT639" i="7"/>
  <c r="AN639" i="7"/>
  <c r="AH639" i="7"/>
  <c r="T639" i="7"/>
  <c r="N639" i="7"/>
  <c r="G639" i="7"/>
  <c r="F639" i="7"/>
  <c r="C639" i="7"/>
  <c r="B639" i="7"/>
  <c r="C638" i="7"/>
  <c r="BN637" i="7"/>
  <c r="BF637" i="7"/>
  <c r="AX637" i="7"/>
  <c r="BJ637" i="7" s="1"/>
  <c r="AV637" i="7"/>
  <c r="BH637" i="7" s="1"/>
  <c r="BL637" i="7" s="1"/>
  <c r="AT637" i="7"/>
  <c r="AN637" i="7"/>
  <c r="AH637" i="7"/>
  <c r="T637" i="7"/>
  <c r="N637" i="7"/>
  <c r="G637" i="7"/>
  <c r="F637" i="7"/>
  <c r="C637" i="7"/>
  <c r="B637" i="7"/>
  <c r="C636" i="7"/>
  <c r="BN635" i="7"/>
  <c r="BF635" i="7"/>
  <c r="AX635" i="7"/>
  <c r="BJ635" i="7" s="1"/>
  <c r="AV635" i="7"/>
  <c r="BH635" i="7" s="1"/>
  <c r="BL635" i="7" s="1"/>
  <c r="AT635" i="7"/>
  <c r="AN635" i="7"/>
  <c r="AH635" i="7"/>
  <c r="T635" i="7"/>
  <c r="N635" i="7"/>
  <c r="G635" i="7"/>
  <c r="F635" i="7"/>
  <c r="C635" i="7"/>
  <c r="B635" i="7"/>
  <c r="C634" i="7"/>
  <c r="BN633" i="7"/>
  <c r="BF633" i="7"/>
  <c r="AX633" i="7"/>
  <c r="BJ633" i="7" s="1"/>
  <c r="AV633" i="7"/>
  <c r="BH633" i="7" s="1"/>
  <c r="BL633" i="7" s="1"/>
  <c r="AT633" i="7"/>
  <c r="AN633" i="7"/>
  <c r="AH633" i="7"/>
  <c r="T633" i="7"/>
  <c r="N633" i="7"/>
  <c r="G633" i="7"/>
  <c r="F633" i="7"/>
  <c r="C633" i="7"/>
  <c r="B633" i="7"/>
  <c r="C632" i="7"/>
  <c r="BN631" i="7"/>
  <c r="BF631" i="7"/>
  <c r="AX631" i="7"/>
  <c r="BJ631" i="7" s="1"/>
  <c r="AV631" i="7"/>
  <c r="BH631" i="7" s="1"/>
  <c r="BL631" i="7" s="1"/>
  <c r="AT631" i="7"/>
  <c r="AN631" i="7"/>
  <c r="AH631" i="7"/>
  <c r="T631" i="7"/>
  <c r="N631" i="7"/>
  <c r="G631" i="7"/>
  <c r="F631" i="7"/>
  <c r="C631" i="7"/>
  <c r="B631" i="7"/>
  <c r="C630" i="7"/>
  <c r="BN629" i="7"/>
  <c r="BF629" i="7"/>
  <c r="AX629" i="7"/>
  <c r="BJ629" i="7" s="1"/>
  <c r="AV629" i="7"/>
  <c r="BH629" i="7" s="1"/>
  <c r="BL629" i="7" s="1"/>
  <c r="AT629" i="7"/>
  <c r="AN629" i="7"/>
  <c r="AH629" i="7"/>
  <c r="T629" i="7"/>
  <c r="N629" i="7"/>
  <c r="G629" i="7"/>
  <c r="F629" i="7"/>
  <c r="C629" i="7"/>
  <c r="B629" i="7"/>
  <c r="C628" i="7"/>
  <c r="BN627" i="7"/>
  <c r="BF627" i="7"/>
  <c r="AX627" i="7"/>
  <c r="BJ627" i="7" s="1"/>
  <c r="AV627" i="7"/>
  <c r="BH627" i="7" s="1"/>
  <c r="BL627" i="7" s="1"/>
  <c r="AT627" i="7"/>
  <c r="AN627" i="7"/>
  <c r="AH627" i="7"/>
  <c r="T627" i="7"/>
  <c r="N627" i="7"/>
  <c r="G627" i="7"/>
  <c r="F627" i="7"/>
  <c r="C627" i="7"/>
  <c r="B627" i="7"/>
  <c r="C626" i="7"/>
  <c r="BN625" i="7"/>
  <c r="BF625" i="7"/>
  <c r="AX625" i="7"/>
  <c r="BJ625" i="7" s="1"/>
  <c r="AV625" i="7"/>
  <c r="BH625" i="7" s="1"/>
  <c r="BL625" i="7" s="1"/>
  <c r="AT625" i="7"/>
  <c r="AN625" i="7"/>
  <c r="AH625" i="7"/>
  <c r="T625" i="7"/>
  <c r="N625" i="7"/>
  <c r="G625" i="7"/>
  <c r="F625" i="7"/>
  <c r="C625" i="7"/>
  <c r="B625" i="7"/>
  <c r="C624" i="7"/>
  <c r="BN623" i="7"/>
  <c r="BF623" i="7"/>
  <c r="AX623" i="7"/>
  <c r="BJ623" i="7" s="1"/>
  <c r="AV623" i="7"/>
  <c r="BH623" i="7" s="1"/>
  <c r="BL623" i="7" s="1"/>
  <c r="AT623" i="7"/>
  <c r="AN623" i="7"/>
  <c r="AH623" i="7"/>
  <c r="T623" i="7"/>
  <c r="N623" i="7"/>
  <c r="G623" i="7"/>
  <c r="F623" i="7"/>
  <c r="C623" i="7"/>
  <c r="B623" i="7"/>
  <c r="C622" i="7"/>
  <c r="BN621" i="7"/>
  <c r="BF621" i="7"/>
  <c r="AX621" i="7"/>
  <c r="BJ621" i="7" s="1"/>
  <c r="AV621" i="7"/>
  <c r="BH621" i="7" s="1"/>
  <c r="BL621" i="7" s="1"/>
  <c r="AT621" i="7"/>
  <c r="AN621" i="7"/>
  <c r="AH621" i="7"/>
  <c r="T621" i="7"/>
  <c r="N621" i="7"/>
  <c r="G621" i="7"/>
  <c r="F621" i="7"/>
  <c r="C621" i="7"/>
  <c r="B621" i="7"/>
  <c r="C620" i="7"/>
  <c r="BN619" i="7"/>
  <c r="BF619" i="7"/>
  <c r="AX619" i="7"/>
  <c r="BJ619" i="7" s="1"/>
  <c r="AV619" i="7"/>
  <c r="BH619" i="7" s="1"/>
  <c r="BL619" i="7" s="1"/>
  <c r="AT619" i="7"/>
  <c r="AN619" i="7"/>
  <c r="AH619" i="7"/>
  <c r="T619" i="7"/>
  <c r="N619" i="7"/>
  <c r="G619" i="7"/>
  <c r="F619" i="7"/>
  <c r="C619" i="7"/>
  <c r="B619" i="7"/>
  <c r="C618" i="7"/>
  <c r="BN617" i="7"/>
  <c r="BF617" i="7"/>
  <c r="AX617" i="7"/>
  <c r="BJ617" i="7" s="1"/>
  <c r="AV617" i="7"/>
  <c r="BH617" i="7" s="1"/>
  <c r="BL617" i="7" s="1"/>
  <c r="AT617" i="7"/>
  <c r="AN617" i="7"/>
  <c r="AH617" i="7"/>
  <c r="T617" i="7"/>
  <c r="N617" i="7"/>
  <c r="G617" i="7"/>
  <c r="F617" i="7"/>
  <c r="C617" i="7"/>
  <c r="B617" i="7"/>
  <c r="C616" i="7"/>
  <c r="BN615" i="7"/>
  <c r="BF615" i="7"/>
  <c r="AX615" i="7"/>
  <c r="BJ615" i="7" s="1"/>
  <c r="AV615" i="7"/>
  <c r="BH615" i="7" s="1"/>
  <c r="BL615" i="7" s="1"/>
  <c r="AT615" i="7"/>
  <c r="AN615" i="7"/>
  <c r="AH615" i="7"/>
  <c r="T615" i="7"/>
  <c r="N615" i="7"/>
  <c r="G615" i="7"/>
  <c r="F615" i="7"/>
  <c r="C615" i="7"/>
  <c r="B615" i="7"/>
  <c r="C614" i="7"/>
  <c r="BN613" i="7"/>
  <c r="BF613" i="7"/>
  <c r="AX613" i="7"/>
  <c r="BJ613" i="7" s="1"/>
  <c r="AV613" i="7"/>
  <c r="BH613" i="7" s="1"/>
  <c r="BL613" i="7" s="1"/>
  <c r="AT613" i="7"/>
  <c r="AN613" i="7"/>
  <c r="AH613" i="7"/>
  <c r="T613" i="7"/>
  <c r="N613" i="7"/>
  <c r="G613" i="7"/>
  <c r="F613" i="7"/>
  <c r="C613" i="7"/>
  <c r="B613" i="7"/>
  <c r="C612" i="7"/>
  <c r="BN611" i="7"/>
  <c r="BF611" i="7"/>
  <c r="AX611" i="7"/>
  <c r="BJ611" i="7" s="1"/>
  <c r="AV611" i="7"/>
  <c r="BH611" i="7" s="1"/>
  <c r="BL611" i="7" s="1"/>
  <c r="AT611" i="7"/>
  <c r="AN611" i="7"/>
  <c r="AH611" i="7"/>
  <c r="T611" i="7"/>
  <c r="N611" i="7"/>
  <c r="G611" i="7"/>
  <c r="F611" i="7"/>
  <c r="C611" i="7"/>
  <c r="B611" i="7"/>
  <c r="C610" i="7"/>
  <c r="BN609" i="7"/>
  <c r="BF609" i="7"/>
  <c r="AX609" i="7"/>
  <c r="BJ609" i="7" s="1"/>
  <c r="AV609" i="7"/>
  <c r="BH609" i="7" s="1"/>
  <c r="BL609" i="7" s="1"/>
  <c r="AT609" i="7"/>
  <c r="AN609" i="7"/>
  <c r="AH609" i="7"/>
  <c r="T609" i="7"/>
  <c r="N609" i="7"/>
  <c r="G609" i="7"/>
  <c r="F609" i="7"/>
  <c r="C609" i="7"/>
  <c r="B609" i="7"/>
  <c r="C608" i="7"/>
  <c r="BN607" i="7"/>
  <c r="BF607" i="7"/>
  <c r="AX607" i="7"/>
  <c r="BJ607" i="7" s="1"/>
  <c r="AV607" i="7"/>
  <c r="BH607" i="7" s="1"/>
  <c r="BL607" i="7" s="1"/>
  <c r="AT607" i="7"/>
  <c r="AN607" i="7"/>
  <c r="AH607" i="7"/>
  <c r="T607" i="7"/>
  <c r="N607" i="7"/>
  <c r="G607" i="7"/>
  <c r="F607" i="7"/>
  <c r="C607" i="7"/>
  <c r="B607" i="7"/>
  <c r="C606" i="7"/>
  <c r="BN605" i="7"/>
  <c r="BF605" i="7"/>
  <c r="AX605" i="7"/>
  <c r="BJ605" i="7" s="1"/>
  <c r="AV605" i="7"/>
  <c r="BH605" i="7" s="1"/>
  <c r="BL605" i="7" s="1"/>
  <c r="AT605" i="7"/>
  <c r="AN605" i="7"/>
  <c r="AH605" i="7"/>
  <c r="T605" i="7"/>
  <c r="N605" i="7"/>
  <c r="G605" i="7"/>
  <c r="F605" i="7"/>
  <c r="C605" i="7"/>
  <c r="B605" i="7"/>
  <c r="C604" i="7"/>
  <c r="BN603" i="7"/>
  <c r="BF603" i="7"/>
  <c r="AX603" i="7"/>
  <c r="BJ603" i="7" s="1"/>
  <c r="AV603" i="7"/>
  <c r="BH603" i="7" s="1"/>
  <c r="BL603" i="7" s="1"/>
  <c r="AT603" i="7"/>
  <c r="AN603" i="7"/>
  <c r="AH603" i="7"/>
  <c r="T603" i="7"/>
  <c r="N603" i="7"/>
  <c r="G603" i="7"/>
  <c r="F603" i="7"/>
  <c r="C603" i="7"/>
  <c r="B603" i="7"/>
  <c r="C602" i="7"/>
  <c r="BN601" i="7"/>
  <c r="BF601" i="7"/>
  <c r="AX601" i="7"/>
  <c r="BJ601" i="7" s="1"/>
  <c r="AV601" i="7"/>
  <c r="BH601" i="7" s="1"/>
  <c r="BL601" i="7" s="1"/>
  <c r="AT601" i="7"/>
  <c r="AN601" i="7"/>
  <c r="AH601" i="7"/>
  <c r="T601" i="7"/>
  <c r="N601" i="7"/>
  <c r="G601" i="7"/>
  <c r="F601" i="7"/>
  <c r="C601" i="7"/>
  <c r="B601" i="7"/>
  <c r="AU589" i="7"/>
  <c r="AQ589" i="7"/>
  <c r="AJ589" i="7"/>
  <c r="AF589" i="7"/>
  <c r="Y589" i="7"/>
  <c r="U589" i="7"/>
  <c r="N589" i="7"/>
  <c r="J589" i="7"/>
  <c r="BN584" i="7"/>
  <c r="BK587" i="7" s="1"/>
  <c r="BK589" i="7" s="1"/>
  <c r="BF584" i="7"/>
  <c r="AX584" i="7"/>
  <c r="BJ584" i="7" s="1"/>
  <c r="AV584" i="7"/>
  <c r="BH584" i="7" s="1"/>
  <c r="BL584" i="7" s="1"/>
  <c r="AT584" i="7"/>
  <c r="AN584" i="7"/>
  <c r="AH584" i="7"/>
  <c r="T584" i="7"/>
  <c r="N584" i="7"/>
  <c r="BD582" i="7"/>
  <c r="BB582" i="7"/>
  <c r="AR582" i="7"/>
  <c r="AP582" i="7"/>
  <c r="AT582" i="7" s="1"/>
  <c r="AL582" i="7"/>
  <c r="AJ582" i="7"/>
  <c r="AN582" i="7" s="1"/>
  <c r="AF582" i="7"/>
  <c r="AD582" i="7"/>
  <c r="AV582" i="7" s="1"/>
  <c r="AB582" i="7"/>
  <c r="Z582" i="7"/>
  <c r="R582" i="7"/>
  <c r="P582" i="7"/>
  <c r="L582" i="7"/>
  <c r="J582" i="7"/>
  <c r="H582" i="7"/>
  <c r="C581" i="7"/>
  <c r="BN580" i="7"/>
  <c r="BF580" i="7"/>
  <c r="AX580" i="7"/>
  <c r="BJ580" i="7" s="1"/>
  <c r="AV580" i="7"/>
  <c r="BH580" i="7" s="1"/>
  <c r="BL580" i="7" s="1"/>
  <c r="AT580" i="7"/>
  <c r="AN580" i="7"/>
  <c r="AH580" i="7"/>
  <c r="T580" i="7"/>
  <c r="N580" i="7"/>
  <c r="G580" i="7"/>
  <c r="F580" i="7"/>
  <c r="C580" i="7"/>
  <c r="B580" i="7"/>
  <c r="C579" i="7"/>
  <c r="BN578" i="7"/>
  <c r="BF578" i="7"/>
  <c r="AX578" i="7"/>
  <c r="BJ578" i="7" s="1"/>
  <c r="AV578" i="7"/>
  <c r="BH578" i="7" s="1"/>
  <c r="BL578" i="7" s="1"/>
  <c r="AT578" i="7"/>
  <c r="AN578" i="7"/>
  <c r="AH578" i="7"/>
  <c r="T578" i="7"/>
  <c r="N578" i="7"/>
  <c r="G578" i="7"/>
  <c r="F578" i="7"/>
  <c r="C578" i="7"/>
  <c r="B578" i="7"/>
  <c r="C577" i="7"/>
  <c r="BN576" i="7"/>
  <c r="BF576" i="7"/>
  <c r="AX576" i="7"/>
  <c r="BJ576" i="7" s="1"/>
  <c r="AV576" i="7"/>
  <c r="BH576" i="7" s="1"/>
  <c r="BL576" i="7" s="1"/>
  <c r="AT576" i="7"/>
  <c r="AN576" i="7"/>
  <c r="AH576" i="7"/>
  <c r="T576" i="7"/>
  <c r="N576" i="7"/>
  <c r="G576" i="7"/>
  <c r="F576" i="7"/>
  <c r="C576" i="7"/>
  <c r="B576" i="7"/>
  <c r="C575" i="7"/>
  <c r="BN574" i="7"/>
  <c r="BF574" i="7"/>
  <c r="AX574" i="7"/>
  <c r="BJ574" i="7" s="1"/>
  <c r="AV574" i="7"/>
  <c r="BH574" i="7" s="1"/>
  <c r="BL574" i="7" s="1"/>
  <c r="AT574" i="7"/>
  <c r="AN574" i="7"/>
  <c r="AH574" i="7"/>
  <c r="T574" i="7"/>
  <c r="N574" i="7"/>
  <c r="G574" i="7"/>
  <c r="F574" i="7"/>
  <c r="C574" i="7"/>
  <c r="B574" i="7"/>
  <c r="C573" i="7"/>
  <c r="BN572" i="7"/>
  <c r="BF572" i="7"/>
  <c r="AX572" i="7"/>
  <c r="BJ572" i="7" s="1"/>
  <c r="AV572" i="7"/>
  <c r="BH572" i="7" s="1"/>
  <c r="BL572" i="7" s="1"/>
  <c r="AT572" i="7"/>
  <c r="AN572" i="7"/>
  <c r="AH572" i="7"/>
  <c r="T572" i="7"/>
  <c r="N572" i="7"/>
  <c r="G572" i="7"/>
  <c r="F572" i="7"/>
  <c r="C572" i="7"/>
  <c r="B572" i="7"/>
  <c r="C571" i="7"/>
  <c r="BN570" i="7"/>
  <c r="BF570" i="7"/>
  <c r="AX570" i="7"/>
  <c r="BJ570" i="7" s="1"/>
  <c r="AV570" i="7"/>
  <c r="BH570" i="7" s="1"/>
  <c r="BL570" i="7" s="1"/>
  <c r="AT570" i="7"/>
  <c r="AN570" i="7"/>
  <c r="AH570" i="7"/>
  <c r="T570" i="7"/>
  <c r="N570" i="7"/>
  <c r="G570" i="7"/>
  <c r="F570" i="7"/>
  <c r="C570" i="7"/>
  <c r="B570" i="7"/>
  <c r="C569" i="7"/>
  <c r="BN568" i="7"/>
  <c r="BF568" i="7"/>
  <c r="AX568" i="7"/>
  <c r="BJ568" i="7" s="1"/>
  <c r="AV568" i="7"/>
  <c r="BH568" i="7" s="1"/>
  <c r="BL568" i="7" s="1"/>
  <c r="AT568" i="7"/>
  <c r="AN568" i="7"/>
  <c r="AH568" i="7"/>
  <c r="T568" i="7"/>
  <c r="N568" i="7"/>
  <c r="G568" i="7"/>
  <c r="F568" i="7"/>
  <c r="C568" i="7"/>
  <c r="B568" i="7"/>
  <c r="C567" i="7"/>
  <c r="BN566" i="7"/>
  <c r="BF566" i="7"/>
  <c r="AX566" i="7"/>
  <c r="BJ566" i="7" s="1"/>
  <c r="AV566" i="7"/>
  <c r="BH566" i="7" s="1"/>
  <c r="BL566" i="7" s="1"/>
  <c r="AT566" i="7"/>
  <c r="AN566" i="7"/>
  <c r="AH566" i="7"/>
  <c r="T566" i="7"/>
  <c r="N566" i="7"/>
  <c r="G566" i="7"/>
  <c r="F566" i="7"/>
  <c r="C566" i="7"/>
  <c r="B566" i="7"/>
  <c r="C565" i="7"/>
  <c r="BN564" i="7"/>
  <c r="BF564" i="7"/>
  <c r="AX564" i="7"/>
  <c r="BJ564" i="7" s="1"/>
  <c r="AV564" i="7"/>
  <c r="BH564" i="7" s="1"/>
  <c r="BL564" i="7" s="1"/>
  <c r="AT564" i="7"/>
  <c r="AN564" i="7"/>
  <c r="AH564" i="7"/>
  <c r="T564" i="7"/>
  <c r="N564" i="7"/>
  <c r="G564" i="7"/>
  <c r="F564" i="7"/>
  <c r="C564" i="7"/>
  <c r="B564" i="7"/>
  <c r="C563" i="7"/>
  <c r="BN562" i="7"/>
  <c r="BF562" i="7"/>
  <c r="AX562" i="7"/>
  <c r="BJ562" i="7" s="1"/>
  <c r="AV562" i="7"/>
  <c r="BH562" i="7" s="1"/>
  <c r="BL562" i="7" s="1"/>
  <c r="AT562" i="7"/>
  <c r="AN562" i="7"/>
  <c r="AH562" i="7"/>
  <c r="T562" i="7"/>
  <c r="N562" i="7"/>
  <c r="G562" i="7"/>
  <c r="F562" i="7"/>
  <c r="C562" i="7"/>
  <c r="B562" i="7"/>
  <c r="C561" i="7"/>
  <c r="BN560" i="7"/>
  <c r="BF560" i="7"/>
  <c r="AX560" i="7"/>
  <c r="BJ560" i="7" s="1"/>
  <c r="AV560" i="7"/>
  <c r="BH560" i="7" s="1"/>
  <c r="BL560" i="7" s="1"/>
  <c r="AT560" i="7"/>
  <c r="AN560" i="7"/>
  <c r="AH560" i="7"/>
  <c r="T560" i="7"/>
  <c r="N560" i="7"/>
  <c r="G560" i="7"/>
  <c r="F560" i="7"/>
  <c r="C560" i="7"/>
  <c r="B560" i="7"/>
  <c r="C559" i="7"/>
  <c r="BN558" i="7"/>
  <c r="BF558" i="7"/>
  <c r="AX558" i="7"/>
  <c r="BJ558" i="7" s="1"/>
  <c r="AV558" i="7"/>
  <c r="BH558" i="7" s="1"/>
  <c r="BL558" i="7" s="1"/>
  <c r="AT558" i="7"/>
  <c r="AN558" i="7"/>
  <c r="AH558" i="7"/>
  <c r="T558" i="7"/>
  <c r="N558" i="7"/>
  <c r="G558" i="7"/>
  <c r="F558" i="7"/>
  <c r="C558" i="7"/>
  <c r="B558" i="7"/>
  <c r="C557" i="7"/>
  <c r="BN556" i="7"/>
  <c r="BF556" i="7"/>
  <c r="AX556" i="7"/>
  <c r="BJ556" i="7" s="1"/>
  <c r="AV556" i="7"/>
  <c r="BH556" i="7" s="1"/>
  <c r="BL556" i="7" s="1"/>
  <c r="AT556" i="7"/>
  <c r="AN556" i="7"/>
  <c r="AH556" i="7"/>
  <c r="T556" i="7"/>
  <c r="N556" i="7"/>
  <c r="G556" i="7"/>
  <c r="F556" i="7"/>
  <c r="C556" i="7"/>
  <c r="B556" i="7"/>
  <c r="C555" i="7"/>
  <c r="BN554" i="7"/>
  <c r="BF554" i="7"/>
  <c r="AX554" i="7"/>
  <c r="BJ554" i="7" s="1"/>
  <c r="AV554" i="7"/>
  <c r="BH554" i="7" s="1"/>
  <c r="BL554" i="7" s="1"/>
  <c r="AT554" i="7"/>
  <c r="AN554" i="7"/>
  <c r="AH554" i="7"/>
  <c r="T554" i="7"/>
  <c r="N554" i="7"/>
  <c r="G554" i="7"/>
  <c r="F554" i="7"/>
  <c r="C554" i="7"/>
  <c r="B554" i="7"/>
  <c r="C553" i="7"/>
  <c r="BN552" i="7"/>
  <c r="BF552" i="7"/>
  <c r="AX552" i="7"/>
  <c r="BJ552" i="7" s="1"/>
  <c r="AV552" i="7"/>
  <c r="BH552" i="7" s="1"/>
  <c r="BL552" i="7" s="1"/>
  <c r="AT552" i="7"/>
  <c r="AN552" i="7"/>
  <c r="AH552" i="7"/>
  <c r="T552" i="7"/>
  <c r="N552" i="7"/>
  <c r="G552" i="7"/>
  <c r="F552" i="7"/>
  <c r="C552" i="7"/>
  <c r="B552" i="7"/>
  <c r="C551" i="7"/>
  <c r="BN550" i="7"/>
  <c r="BF550" i="7"/>
  <c r="AX550" i="7"/>
  <c r="BJ550" i="7" s="1"/>
  <c r="AV550" i="7"/>
  <c r="BH550" i="7" s="1"/>
  <c r="BL550" i="7" s="1"/>
  <c r="AT550" i="7"/>
  <c r="AN550" i="7"/>
  <c r="AH550" i="7"/>
  <c r="T550" i="7"/>
  <c r="N550" i="7"/>
  <c r="G550" i="7"/>
  <c r="F550" i="7"/>
  <c r="C550" i="7"/>
  <c r="B550" i="7"/>
  <c r="C549" i="7"/>
  <c r="BN548" i="7"/>
  <c r="BF548" i="7"/>
  <c r="AX548" i="7"/>
  <c r="BJ548" i="7" s="1"/>
  <c r="AV548" i="7"/>
  <c r="BH548" i="7" s="1"/>
  <c r="BL548" i="7" s="1"/>
  <c r="AT548" i="7"/>
  <c r="AN548" i="7"/>
  <c r="AH548" i="7"/>
  <c r="T548" i="7"/>
  <c r="N548" i="7"/>
  <c r="G548" i="7"/>
  <c r="F548" i="7"/>
  <c r="C548" i="7"/>
  <c r="B548" i="7"/>
  <c r="C547" i="7"/>
  <c r="BN546" i="7"/>
  <c r="BF546" i="7"/>
  <c r="AX546" i="7"/>
  <c r="BJ546" i="7" s="1"/>
  <c r="AV546" i="7"/>
  <c r="BH546" i="7" s="1"/>
  <c r="BL546" i="7" s="1"/>
  <c r="AT546" i="7"/>
  <c r="AN546" i="7"/>
  <c r="AH546" i="7"/>
  <c r="T546" i="7"/>
  <c r="N546" i="7"/>
  <c r="G546" i="7"/>
  <c r="F546" i="7"/>
  <c r="C546" i="7"/>
  <c r="B546" i="7"/>
  <c r="C545" i="7"/>
  <c r="BN544" i="7"/>
  <c r="BF544" i="7"/>
  <c r="AX544" i="7"/>
  <c r="BJ544" i="7" s="1"/>
  <c r="AV544" i="7"/>
  <c r="BH544" i="7" s="1"/>
  <c r="BL544" i="7" s="1"/>
  <c r="AT544" i="7"/>
  <c r="AN544" i="7"/>
  <c r="AH544" i="7"/>
  <c r="T544" i="7"/>
  <c r="N544" i="7"/>
  <c r="G544" i="7"/>
  <c r="F544" i="7"/>
  <c r="C544" i="7"/>
  <c r="B544" i="7"/>
  <c r="C543" i="7"/>
  <c r="BN542" i="7"/>
  <c r="BF542" i="7"/>
  <c r="AX542" i="7"/>
  <c r="BJ542" i="7" s="1"/>
  <c r="AV542" i="7"/>
  <c r="BH542" i="7" s="1"/>
  <c r="BL542" i="7" s="1"/>
  <c r="AT542" i="7"/>
  <c r="AN542" i="7"/>
  <c r="AH542" i="7"/>
  <c r="T542" i="7"/>
  <c r="N542" i="7"/>
  <c r="G542" i="7"/>
  <c r="F542" i="7"/>
  <c r="C542" i="7"/>
  <c r="B542" i="7"/>
  <c r="AU530" i="7"/>
  <c r="AQ530" i="7"/>
  <c r="AJ530" i="7"/>
  <c r="AF530" i="7"/>
  <c r="Y530" i="7"/>
  <c r="U530" i="7"/>
  <c r="N530" i="7"/>
  <c r="J530" i="7"/>
  <c r="BN525" i="7"/>
  <c r="BK528" i="7" s="1"/>
  <c r="BK530" i="7" s="1"/>
  <c r="BF525" i="7"/>
  <c r="AX525" i="7"/>
  <c r="BJ525" i="7" s="1"/>
  <c r="AV525" i="7"/>
  <c r="BH525" i="7" s="1"/>
  <c r="BL525" i="7" s="1"/>
  <c r="AT525" i="7"/>
  <c r="AN525" i="7"/>
  <c r="AH525" i="7"/>
  <c r="T525" i="7"/>
  <c r="N525" i="7"/>
  <c r="BD523" i="7"/>
  <c r="BB523" i="7"/>
  <c r="AR523" i="7"/>
  <c r="AP523" i="7"/>
  <c r="AT523" i="7" s="1"/>
  <c r="AL523" i="7"/>
  <c r="AJ523" i="7"/>
  <c r="AN523" i="7" s="1"/>
  <c r="AF523" i="7"/>
  <c r="AD523" i="7"/>
  <c r="AV523" i="7" s="1"/>
  <c r="AB523" i="7"/>
  <c r="Z523" i="7"/>
  <c r="R523" i="7"/>
  <c r="P523" i="7"/>
  <c r="L523" i="7"/>
  <c r="N523" i="7" s="1"/>
  <c r="J523" i="7"/>
  <c r="H523" i="7"/>
  <c r="C522" i="7"/>
  <c r="BN521" i="7"/>
  <c r="BF521" i="7"/>
  <c r="AX521" i="7"/>
  <c r="BJ521" i="7" s="1"/>
  <c r="AV521" i="7"/>
  <c r="BH521" i="7" s="1"/>
  <c r="BL521" i="7" s="1"/>
  <c r="AT521" i="7"/>
  <c r="AN521" i="7"/>
  <c r="AH521" i="7"/>
  <c r="T521" i="7"/>
  <c r="N521" i="7"/>
  <c r="G521" i="7"/>
  <c r="F521" i="7"/>
  <c r="C521" i="7"/>
  <c r="B521" i="7"/>
  <c r="C520" i="7"/>
  <c r="BN519" i="7"/>
  <c r="BF519" i="7"/>
  <c r="AX519" i="7"/>
  <c r="BJ519" i="7" s="1"/>
  <c r="AV519" i="7"/>
  <c r="BH519" i="7" s="1"/>
  <c r="BL519" i="7" s="1"/>
  <c r="AT519" i="7"/>
  <c r="AN519" i="7"/>
  <c r="AH519" i="7"/>
  <c r="T519" i="7"/>
  <c r="N519" i="7"/>
  <c r="G519" i="7"/>
  <c r="F519" i="7"/>
  <c r="C519" i="7"/>
  <c r="B519" i="7"/>
  <c r="C518" i="7"/>
  <c r="BN517" i="7"/>
  <c r="BF517" i="7"/>
  <c r="AX517" i="7"/>
  <c r="BJ517" i="7" s="1"/>
  <c r="AV517" i="7"/>
  <c r="BH517" i="7" s="1"/>
  <c r="BL517" i="7" s="1"/>
  <c r="AT517" i="7"/>
  <c r="AN517" i="7"/>
  <c r="AH517" i="7"/>
  <c r="T517" i="7"/>
  <c r="N517" i="7"/>
  <c r="G517" i="7"/>
  <c r="F517" i="7"/>
  <c r="C517" i="7"/>
  <c r="B517" i="7"/>
  <c r="C516" i="7"/>
  <c r="BN515" i="7"/>
  <c r="BF515" i="7"/>
  <c r="AX515" i="7"/>
  <c r="BJ515" i="7" s="1"/>
  <c r="AV515" i="7"/>
  <c r="BH515" i="7" s="1"/>
  <c r="BL515" i="7" s="1"/>
  <c r="AT515" i="7"/>
  <c r="AN515" i="7"/>
  <c r="AH515" i="7"/>
  <c r="T515" i="7"/>
  <c r="N515" i="7"/>
  <c r="G515" i="7"/>
  <c r="F515" i="7"/>
  <c r="C515" i="7"/>
  <c r="B515" i="7"/>
  <c r="C514" i="7"/>
  <c r="BN513" i="7"/>
  <c r="BF513" i="7"/>
  <c r="AX513" i="7"/>
  <c r="BJ513" i="7" s="1"/>
  <c r="AV513" i="7"/>
  <c r="BH513" i="7" s="1"/>
  <c r="BL513" i="7" s="1"/>
  <c r="AT513" i="7"/>
  <c r="AN513" i="7"/>
  <c r="AH513" i="7"/>
  <c r="T513" i="7"/>
  <c r="N513" i="7"/>
  <c r="G513" i="7"/>
  <c r="F513" i="7"/>
  <c r="C513" i="7"/>
  <c r="B513" i="7"/>
  <c r="C512" i="7"/>
  <c r="BN511" i="7"/>
  <c r="BF511" i="7"/>
  <c r="AX511" i="7"/>
  <c r="BJ511" i="7" s="1"/>
  <c r="AV511" i="7"/>
  <c r="BH511" i="7" s="1"/>
  <c r="BL511" i="7" s="1"/>
  <c r="AT511" i="7"/>
  <c r="AN511" i="7"/>
  <c r="AH511" i="7"/>
  <c r="T511" i="7"/>
  <c r="N511" i="7"/>
  <c r="G511" i="7"/>
  <c r="F511" i="7"/>
  <c r="C511" i="7"/>
  <c r="B511" i="7"/>
  <c r="C510" i="7"/>
  <c r="BN509" i="7"/>
  <c r="BF509" i="7"/>
  <c r="AX509" i="7"/>
  <c r="BJ509" i="7" s="1"/>
  <c r="AV509" i="7"/>
  <c r="BH509" i="7" s="1"/>
  <c r="BL509" i="7" s="1"/>
  <c r="AT509" i="7"/>
  <c r="AN509" i="7"/>
  <c r="AH509" i="7"/>
  <c r="T509" i="7"/>
  <c r="N509" i="7"/>
  <c r="G509" i="7"/>
  <c r="F509" i="7"/>
  <c r="C509" i="7"/>
  <c r="B509" i="7"/>
  <c r="C508" i="7"/>
  <c r="BN507" i="7"/>
  <c r="BF507" i="7"/>
  <c r="AX507" i="7"/>
  <c r="BJ507" i="7" s="1"/>
  <c r="AV507" i="7"/>
  <c r="BH507" i="7" s="1"/>
  <c r="BL507" i="7" s="1"/>
  <c r="AT507" i="7"/>
  <c r="AN507" i="7"/>
  <c r="AH507" i="7"/>
  <c r="T507" i="7"/>
  <c r="N507" i="7"/>
  <c r="G507" i="7"/>
  <c r="F507" i="7"/>
  <c r="C507" i="7"/>
  <c r="B507" i="7"/>
  <c r="C506" i="7"/>
  <c r="BN505" i="7"/>
  <c r="BF505" i="7"/>
  <c r="AX505" i="7"/>
  <c r="BJ505" i="7" s="1"/>
  <c r="AV505" i="7"/>
  <c r="BH505" i="7" s="1"/>
  <c r="BL505" i="7" s="1"/>
  <c r="AT505" i="7"/>
  <c r="AN505" i="7"/>
  <c r="AH505" i="7"/>
  <c r="T505" i="7"/>
  <c r="N505" i="7"/>
  <c r="G505" i="7"/>
  <c r="F505" i="7"/>
  <c r="C505" i="7"/>
  <c r="B505" i="7"/>
  <c r="C504" i="7"/>
  <c r="BN503" i="7"/>
  <c r="BF503" i="7"/>
  <c r="AX503" i="7"/>
  <c r="BJ503" i="7" s="1"/>
  <c r="AV503" i="7"/>
  <c r="BH503" i="7" s="1"/>
  <c r="BL503" i="7" s="1"/>
  <c r="AT503" i="7"/>
  <c r="AN503" i="7"/>
  <c r="AH503" i="7"/>
  <c r="T503" i="7"/>
  <c r="N503" i="7"/>
  <c r="G503" i="7"/>
  <c r="F503" i="7"/>
  <c r="C503" i="7"/>
  <c r="B503" i="7"/>
  <c r="C502" i="7"/>
  <c r="BN501" i="7"/>
  <c r="BF501" i="7"/>
  <c r="AX501" i="7"/>
  <c r="BJ501" i="7" s="1"/>
  <c r="AV501" i="7"/>
  <c r="BH501" i="7" s="1"/>
  <c r="BL501" i="7" s="1"/>
  <c r="AT501" i="7"/>
  <c r="AN501" i="7"/>
  <c r="AH501" i="7"/>
  <c r="T501" i="7"/>
  <c r="N501" i="7"/>
  <c r="G501" i="7"/>
  <c r="F501" i="7"/>
  <c r="C501" i="7"/>
  <c r="B501" i="7"/>
  <c r="C500" i="7"/>
  <c r="BN499" i="7"/>
  <c r="BF499" i="7"/>
  <c r="AX499" i="7"/>
  <c r="BJ499" i="7" s="1"/>
  <c r="AV499" i="7"/>
  <c r="BH499" i="7" s="1"/>
  <c r="BL499" i="7" s="1"/>
  <c r="AT499" i="7"/>
  <c r="AN499" i="7"/>
  <c r="AH499" i="7"/>
  <c r="T499" i="7"/>
  <c r="N499" i="7"/>
  <c r="G499" i="7"/>
  <c r="F499" i="7"/>
  <c r="C499" i="7"/>
  <c r="B499" i="7"/>
  <c r="C498" i="7"/>
  <c r="BN497" i="7"/>
  <c r="BF497" i="7"/>
  <c r="AX497" i="7"/>
  <c r="BJ497" i="7" s="1"/>
  <c r="AV497" i="7"/>
  <c r="BH497" i="7" s="1"/>
  <c r="BL497" i="7" s="1"/>
  <c r="AT497" i="7"/>
  <c r="AN497" i="7"/>
  <c r="AH497" i="7"/>
  <c r="T497" i="7"/>
  <c r="N497" i="7"/>
  <c r="G497" i="7"/>
  <c r="F497" i="7"/>
  <c r="C497" i="7"/>
  <c r="B497" i="7"/>
  <c r="C496" i="7"/>
  <c r="BN495" i="7"/>
  <c r="BF495" i="7"/>
  <c r="AX495" i="7"/>
  <c r="BJ495" i="7" s="1"/>
  <c r="AV495" i="7"/>
  <c r="BH495" i="7" s="1"/>
  <c r="BL495" i="7" s="1"/>
  <c r="AT495" i="7"/>
  <c r="AN495" i="7"/>
  <c r="AH495" i="7"/>
  <c r="T495" i="7"/>
  <c r="N495" i="7"/>
  <c r="G495" i="7"/>
  <c r="F495" i="7"/>
  <c r="C495" i="7"/>
  <c r="B495" i="7"/>
  <c r="C494" i="7"/>
  <c r="BN493" i="7"/>
  <c r="BF493" i="7"/>
  <c r="AX493" i="7"/>
  <c r="BJ493" i="7" s="1"/>
  <c r="AV493" i="7"/>
  <c r="BH493" i="7" s="1"/>
  <c r="BL493" i="7" s="1"/>
  <c r="AT493" i="7"/>
  <c r="AN493" i="7"/>
  <c r="AH493" i="7"/>
  <c r="T493" i="7"/>
  <c r="N493" i="7"/>
  <c r="G493" i="7"/>
  <c r="F493" i="7"/>
  <c r="C493" i="7"/>
  <c r="B493" i="7"/>
  <c r="C492" i="7"/>
  <c r="BN491" i="7"/>
  <c r="BF491" i="7"/>
  <c r="AX491" i="7"/>
  <c r="BJ491" i="7" s="1"/>
  <c r="AV491" i="7"/>
  <c r="BH491" i="7" s="1"/>
  <c r="BL491" i="7" s="1"/>
  <c r="AT491" i="7"/>
  <c r="AN491" i="7"/>
  <c r="AH491" i="7"/>
  <c r="T491" i="7"/>
  <c r="N491" i="7"/>
  <c r="G491" i="7"/>
  <c r="F491" i="7"/>
  <c r="C491" i="7"/>
  <c r="B491" i="7"/>
  <c r="C490" i="7"/>
  <c r="BN489" i="7"/>
  <c r="BF489" i="7"/>
  <c r="AX489" i="7"/>
  <c r="BJ489" i="7" s="1"/>
  <c r="AV489" i="7"/>
  <c r="BH489" i="7" s="1"/>
  <c r="BL489" i="7" s="1"/>
  <c r="AT489" i="7"/>
  <c r="AN489" i="7"/>
  <c r="AH489" i="7"/>
  <c r="T489" i="7"/>
  <c r="N489" i="7"/>
  <c r="G489" i="7"/>
  <c r="F489" i="7"/>
  <c r="C489" i="7"/>
  <c r="B489" i="7"/>
  <c r="C488" i="7"/>
  <c r="BN487" i="7"/>
  <c r="BF487" i="7"/>
  <c r="AX487" i="7"/>
  <c r="BJ487" i="7" s="1"/>
  <c r="AV487" i="7"/>
  <c r="BH487" i="7" s="1"/>
  <c r="BL487" i="7" s="1"/>
  <c r="AT487" i="7"/>
  <c r="AN487" i="7"/>
  <c r="AH487" i="7"/>
  <c r="T487" i="7"/>
  <c r="N487" i="7"/>
  <c r="G487" i="7"/>
  <c r="F487" i="7"/>
  <c r="C487" i="7"/>
  <c r="B487" i="7"/>
  <c r="C486" i="7"/>
  <c r="BN485" i="7"/>
  <c r="BF485" i="7"/>
  <c r="AX485" i="7"/>
  <c r="BJ485" i="7" s="1"/>
  <c r="AV485" i="7"/>
  <c r="BH485" i="7" s="1"/>
  <c r="BL485" i="7" s="1"/>
  <c r="AT485" i="7"/>
  <c r="AN485" i="7"/>
  <c r="AH485" i="7"/>
  <c r="T485" i="7"/>
  <c r="N485" i="7"/>
  <c r="G485" i="7"/>
  <c r="F485" i="7"/>
  <c r="C485" i="7"/>
  <c r="B485" i="7"/>
  <c r="C484" i="7"/>
  <c r="BN483" i="7"/>
  <c r="BF483" i="7"/>
  <c r="AX483" i="7"/>
  <c r="BJ483" i="7" s="1"/>
  <c r="AV483" i="7"/>
  <c r="BH483" i="7" s="1"/>
  <c r="BL483" i="7" s="1"/>
  <c r="AT483" i="7"/>
  <c r="AN483" i="7"/>
  <c r="AH483" i="7"/>
  <c r="T483" i="7"/>
  <c r="N483" i="7"/>
  <c r="G483" i="7"/>
  <c r="F483" i="7"/>
  <c r="C483" i="7"/>
  <c r="B483" i="7"/>
  <c r="AU471" i="7"/>
  <c r="AQ471" i="7"/>
  <c r="AJ471" i="7"/>
  <c r="AF471" i="7"/>
  <c r="Y471" i="7"/>
  <c r="U471" i="7"/>
  <c r="N471" i="7"/>
  <c r="J471" i="7"/>
  <c r="BN466" i="7"/>
  <c r="BK469" i="7" s="1"/>
  <c r="BK471" i="7" s="1"/>
  <c r="BF466" i="7"/>
  <c r="AX466" i="7"/>
  <c r="BJ466" i="7" s="1"/>
  <c r="AV466" i="7"/>
  <c r="BH466" i="7" s="1"/>
  <c r="BL466" i="7" s="1"/>
  <c r="AT466" i="7"/>
  <c r="AN466" i="7"/>
  <c r="AH466" i="7"/>
  <c r="T466" i="7"/>
  <c r="N466" i="7"/>
  <c r="BD464" i="7"/>
  <c r="BB464" i="7"/>
  <c r="BF464" i="7" s="1"/>
  <c r="AR464" i="7"/>
  <c r="AP464" i="7"/>
  <c r="AT464" i="7" s="1"/>
  <c r="AL464" i="7"/>
  <c r="AJ464" i="7"/>
  <c r="AN464" i="7" s="1"/>
  <c r="AF464" i="7"/>
  <c r="AD464" i="7"/>
  <c r="AV464" i="7" s="1"/>
  <c r="AB464" i="7"/>
  <c r="Z464" i="7"/>
  <c r="R464" i="7"/>
  <c r="P464" i="7"/>
  <c r="L464" i="7"/>
  <c r="J464" i="7"/>
  <c r="H464" i="7"/>
  <c r="C463" i="7"/>
  <c r="BN462" i="7"/>
  <c r="BF462" i="7"/>
  <c r="AX462" i="7"/>
  <c r="BJ462" i="7" s="1"/>
  <c r="AV462" i="7"/>
  <c r="BH462" i="7" s="1"/>
  <c r="BL462" i="7" s="1"/>
  <c r="AT462" i="7"/>
  <c r="AN462" i="7"/>
  <c r="AH462" i="7"/>
  <c r="T462" i="7"/>
  <c r="N462" i="7"/>
  <c r="G462" i="7"/>
  <c r="F462" i="7"/>
  <c r="C462" i="7"/>
  <c r="B462" i="7"/>
  <c r="C461" i="7"/>
  <c r="BN460" i="7"/>
  <c r="BF460" i="7"/>
  <c r="AX460" i="7"/>
  <c r="BJ460" i="7" s="1"/>
  <c r="AV460" i="7"/>
  <c r="BH460" i="7" s="1"/>
  <c r="BL460" i="7" s="1"/>
  <c r="AT460" i="7"/>
  <c r="AN460" i="7"/>
  <c r="AH460" i="7"/>
  <c r="T460" i="7"/>
  <c r="N460" i="7"/>
  <c r="G460" i="7"/>
  <c r="F460" i="7"/>
  <c r="C460" i="7"/>
  <c r="B460" i="7"/>
  <c r="C459" i="7"/>
  <c r="BN458" i="7"/>
  <c r="BF458" i="7"/>
  <c r="AX458" i="7"/>
  <c r="BJ458" i="7" s="1"/>
  <c r="AV458" i="7"/>
  <c r="BH458" i="7" s="1"/>
  <c r="BL458" i="7" s="1"/>
  <c r="AT458" i="7"/>
  <c r="AN458" i="7"/>
  <c r="AH458" i="7"/>
  <c r="T458" i="7"/>
  <c r="N458" i="7"/>
  <c r="G458" i="7"/>
  <c r="F458" i="7"/>
  <c r="C458" i="7"/>
  <c r="B458" i="7"/>
  <c r="C457" i="7"/>
  <c r="BN456" i="7"/>
  <c r="BF456" i="7"/>
  <c r="AX456" i="7"/>
  <c r="BJ456" i="7" s="1"/>
  <c r="AV456" i="7"/>
  <c r="BH456" i="7" s="1"/>
  <c r="BL456" i="7" s="1"/>
  <c r="AT456" i="7"/>
  <c r="AN456" i="7"/>
  <c r="AH456" i="7"/>
  <c r="T456" i="7"/>
  <c r="N456" i="7"/>
  <c r="G456" i="7"/>
  <c r="F456" i="7"/>
  <c r="C456" i="7"/>
  <c r="B456" i="7"/>
  <c r="C455" i="7"/>
  <c r="BN454" i="7"/>
  <c r="BF454" i="7"/>
  <c r="AX454" i="7"/>
  <c r="BJ454" i="7" s="1"/>
  <c r="AV454" i="7"/>
  <c r="BH454" i="7" s="1"/>
  <c r="BL454" i="7" s="1"/>
  <c r="AT454" i="7"/>
  <c r="AN454" i="7"/>
  <c r="AH454" i="7"/>
  <c r="T454" i="7"/>
  <c r="N454" i="7"/>
  <c r="G454" i="7"/>
  <c r="F454" i="7"/>
  <c r="C454" i="7"/>
  <c r="B454" i="7"/>
  <c r="C453" i="7"/>
  <c r="BN452" i="7"/>
  <c r="BF452" i="7"/>
  <c r="AX452" i="7"/>
  <c r="BJ452" i="7" s="1"/>
  <c r="AV452" i="7"/>
  <c r="BH452" i="7" s="1"/>
  <c r="BL452" i="7" s="1"/>
  <c r="AT452" i="7"/>
  <c r="AN452" i="7"/>
  <c r="AH452" i="7"/>
  <c r="T452" i="7"/>
  <c r="N452" i="7"/>
  <c r="G452" i="7"/>
  <c r="F452" i="7"/>
  <c r="C452" i="7"/>
  <c r="B452" i="7"/>
  <c r="C451" i="7"/>
  <c r="BN450" i="7"/>
  <c r="BF450" i="7"/>
  <c r="AX450" i="7"/>
  <c r="BJ450" i="7" s="1"/>
  <c r="AV450" i="7"/>
  <c r="BH450" i="7" s="1"/>
  <c r="AT450" i="7"/>
  <c r="AN450" i="7"/>
  <c r="AH450" i="7"/>
  <c r="T450" i="7"/>
  <c r="N450" i="7"/>
  <c r="G450" i="7"/>
  <c r="F450" i="7"/>
  <c r="C450" i="7"/>
  <c r="B450" i="7"/>
  <c r="C449" i="7"/>
  <c r="BN448" i="7"/>
  <c r="BF448" i="7"/>
  <c r="AX448" i="7"/>
  <c r="BJ448" i="7" s="1"/>
  <c r="AV448" i="7"/>
  <c r="BH448" i="7" s="1"/>
  <c r="BL448" i="7" s="1"/>
  <c r="AT448" i="7"/>
  <c r="AN448" i="7"/>
  <c r="AH448" i="7"/>
  <c r="T448" i="7"/>
  <c r="N448" i="7"/>
  <c r="G448" i="7"/>
  <c r="F448" i="7"/>
  <c r="C448" i="7"/>
  <c r="B448" i="7"/>
  <c r="C447" i="7"/>
  <c r="BN446" i="7"/>
  <c r="BF446" i="7"/>
  <c r="AX446" i="7"/>
  <c r="BJ446" i="7" s="1"/>
  <c r="AV446" i="7"/>
  <c r="BH446" i="7" s="1"/>
  <c r="BL446" i="7" s="1"/>
  <c r="AT446" i="7"/>
  <c r="AN446" i="7"/>
  <c r="AH446" i="7"/>
  <c r="T446" i="7"/>
  <c r="N446" i="7"/>
  <c r="G446" i="7"/>
  <c r="F446" i="7"/>
  <c r="C446" i="7"/>
  <c r="B446" i="7"/>
  <c r="C445" i="7"/>
  <c r="BN444" i="7"/>
  <c r="BF444" i="7"/>
  <c r="AX444" i="7"/>
  <c r="BJ444" i="7" s="1"/>
  <c r="AV444" i="7"/>
  <c r="BH444" i="7" s="1"/>
  <c r="BL444" i="7" s="1"/>
  <c r="AT444" i="7"/>
  <c r="AN444" i="7"/>
  <c r="AH444" i="7"/>
  <c r="T444" i="7"/>
  <c r="N444" i="7"/>
  <c r="G444" i="7"/>
  <c r="F444" i="7"/>
  <c r="C444" i="7"/>
  <c r="B444" i="7"/>
  <c r="C443" i="7"/>
  <c r="BN442" i="7"/>
  <c r="BF442" i="7"/>
  <c r="AX442" i="7"/>
  <c r="BJ442" i="7" s="1"/>
  <c r="AV442" i="7"/>
  <c r="BH442" i="7" s="1"/>
  <c r="BL442" i="7" s="1"/>
  <c r="AT442" i="7"/>
  <c r="AN442" i="7"/>
  <c r="AH442" i="7"/>
  <c r="T442" i="7"/>
  <c r="N442" i="7"/>
  <c r="G442" i="7"/>
  <c r="F442" i="7"/>
  <c r="C442" i="7"/>
  <c r="B442" i="7"/>
  <c r="C441" i="7"/>
  <c r="BN440" i="7"/>
  <c r="BF440" i="7"/>
  <c r="AX440" i="7"/>
  <c r="BJ440" i="7" s="1"/>
  <c r="AV440" i="7"/>
  <c r="BH440" i="7" s="1"/>
  <c r="BL440" i="7" s="1"/>
  <c r="AT440" i="7"/>
  <c r="AN440" i="7"/>
  <c r="AH440" i="7"/>
  <c r="T440" i="7"/>
  <c r="N440" i="7"/>
  <c r="G440" i="7"/>
  <c r="F440" i="7"/>
  <c r="C440" i="7"/>
  <c r="B440" i="7"/>
  <c r="C439" i="7"/>
  <c r="BN438" i="7"/>
  <c r="BF438" i="7"/>
  <c r="AX438" i="7"/>
  <c r="BJ438" i="7" s="1"/>
  <c r="AV438" i="7"/>
  <c r="BH438" i="7" s="1"/>
  <c r="BL438" i="7" s="1"/>
  <c r="AT438" i="7"/>
  <c r="AN438" i="7"/>
  <c r="AH438" i="7"/>
  <c r="T438" i="7"/>
  <c r="N438" i="7"/>
  <c r="G438" i="7"/>
  <c r="F438" i="7"/>
  <c r="C438" i="7"/>
  <c r="B438" i="7"/>
  <c r="C437" i="7"/>
  <c r="BN436" i="7"/>
  <c r="BF436" i="7"/>
  <c r="AX436" i="7"/>
  <c r="BJ436" i="7" s="1"/>
  <c r="AV436" i="7"/>
  <c r="BH436" i="7" s="1"/>
  <c r="BL436" i="7" s="1"/>
  <c r="AT436" i="7"/>
  <c r="AN436" i="7"/>
  <c r="AH436" i="7"/>
  <c r="T436" i="7"/>
  <c r="N436" i="7"/>
  <c r="G436" i="7"/>
  <c r="F436" i="7"/>
  <c r="C436" i="7"/>
  <c r="B436" i="7"/>
  <c r="C435" i="7"/>
  <c r="BN434" i="7"/>
  <c r="BF434" i="7"/>
  <c r="AX434" i="7"/>
  <c r="BJ434" i="7" s="1"/>
  <c r="AV434" i="7"/>
  <c r="BH434" i="7" s="1"/>
  <c r="BL434" i="7" s="1"/>
  <c r="AT434" i="7"/>
  <c r="AN434" i="7"/>
  <c r="AH434" i="7"/>
  <c r="T434" i="7"/>
  <c r="N434" i="7"/>
  <c r="G434" i="7"/>
  <c r="F434" i="7"/>
  <c r="C434" i="7"/>
  <c r="B434" i="7"/>
  <c r="C433" i="7"/>
  <c r="BN432" i="7"/>
  <c r="BF432" i="7"/>
  <c r="AX432" i="7"/>
  <c r="BJ432" i="7" s="1"/>
  <c r="AV432" i="7"/>
  <c r="BH432" i="7" s="1"/>
  <c r="BL432" i="7" s="1"/>
  <c r="AT432" i="7"/>
  <c r="AN432" i="7"/>
  <c r="AH432" i="7"/>
  <c r="T432" i="7"/>
  <c r="N432" i="7"/>
  <c r="G432" i="7"/>
  <c r="F432" i="7"/>
  <c r="C432" i="7"/>
  <c r="B432" i="7"/>
  <c r="C431" i="7"/>
  <c r="BN430" i="7"/>
  <c r="BF430" i="7"/>
  <c r="AX430" i="7"/>
  <c r="BJ430" i="7" s="1"/>
  <c r="AV430" i="7"/>
  <c r="BH430" i="7" s="1"/>
  <c r="BL430" i="7" s="1"/>
  <c r="AT430" i="7"/>
  <c r="AN430" i="7"/>
  <c r="AH430" i="7"/>
  <c r="T430" i="7"/>
  <c r="N430" i="7"/>
  <c r="G430" i="7"/>
  <c r="F430" i="7"/>
  <c r="C430" i="7"/>
  <c r="B430" i="7"/>
  <c r="C429" i="7"/>
  <c r="BN428" i="7"/>
  <c r="BF428" i="7"/>
  <c r="AX428" i="7"/>
  <c r="BJ428" i="7" s="1"/>
  <c r="AV428" i="7"/>
  <c r="BH428" i="7" s="1"/>
  <c r="BL428" i="7" s="1"/>
  <c r="AT428" i="7"/>
  <c r="AN428" i="7"/>
  <c r="AH428" i="7"/>
  <c r="T428" i="7"/>
  <c r="N428" i="7"/>
  <c r="G428" i="7"/>
  <c r="F428" i="7"/>
  <c r="C428" i="7"/>
  <c r="B428" i="7"/>
  <c r="C427" i="7"/>
  <c r="BN426" i="7"/>
  <c r="BF426" i="7"/>
  <c r="AX426" i="7"/>
  <c r="BJ426" i="7" s="1"/>
  <c r="AV426" i="7"/>
  <c r="BH426" i="7" s="1"/>
  <c r="BL426" i="7" s="1"/>
  <c r="AT426" i="7"/>
  <c r="AN426" i="7"/>
  <c r="AH426" i="7"/>
  <c r="T426" i="7"/>
  <c r="N426" i="7"/>
  <c r="G426" i="7"/>
  <c r="F426" i="7"/>
  <c r="C426" i="7"/>
  <c r="B426" i="7"/>
  <c r="C425" i="7"/>
  <c r="BN424" i="7"/>
  <c r="BF424" i="7"/>
  <c r="AX424" i="7"/>
  <c r="BJ424" i="7" s="1"/>
  <c r="AV424" i="7"/>
  <c r="BH424" i="7" s="1"/>
  <c r="BL424" i="7" s="1"/>
  <c r="AT424" i="7"/>
  <c r="AN424" i="7"/>
  <c r="AH424" i="7"/>
  <c r="T424" i="7"/>
  <c r="N424" i="7"/>
  <c r="G424" i="7"/>
  <c r="F424" i="7"/>
  <c r="C424" i="7"/>
  <c r="B424" i="7"/>
  <c r="AU412" i="7"/>
  <c r="AQ412" i="7"/>
  <c r="AJ412" i="7"/>
  <c r="AF412" i="7"/>
  <c r="Y412" i="7"/>
  <c r="U412" i="7"/>
  <c r="N412" i="7"/>
  <c r="J412" i="7"/>
  <c r="BN407" i="7"/>
  <c r="BK410" i="7" s="1"/>
  <c r="BK412" i="7" s="1"/>
  <c r="BF407" i="7"/>
  <c r="AX407" i="7"/>
  <c r="BJ407" i="7" s="1"/>
  <c r="AV407" i="7"/>
  <c r="BH407" i="7" s="1"/>
  <c r="BL407" i="7" s="1"/>
  <c r="AT407" i="7"/>
  <c r="AN407" i="7"/>
  <c r="AH407" i="7"/>
  <c r="T407" i="7"/>
  <c r="N407" i="7"/>
  <c r="BD405" i="7"/>
  <c r="BB405" i="7"/>
  <c r="AR405" i="7"/>
  <c r="AP405" i="7"/>
  <c r="AT405" i="7" s="1"/>
  <c r="AL405" i="7"/>
  <c r="AJ405" i="7"/>
  <c r="AN405" i="7" s="1"/>
  <c r="AF405" i="7"/>
  <c r="AD405" i="7"/>
  <c r="AV405" i="7" s="1"/>
  <c r="AB405" i="7"/>
  <c r="Z405" i="7"/>
  <c r="R405" i="7"/>
  <c r="P405" i="7"/>
  <c r="L405" i="7"/>
  <c r="N405" i="7" s="1"/>
  <c r="J405" i="7"/>
  <c r="H405" i="7"/>
  <c r="C404" i="7"/>
  <c r="BN403" i="7"/>
  <c r="BF403" i="7"/>
  <c r="AX403" i="7"/>
  <c r="BJ403" i="7" s="1"/>
  <c r="AV403" i="7"/>
  <c r="BH403" i="7" s="1"/>
  <c r="BL403" i="7" s="1"/>
  <c r="AT403" i="7"/>
  <c r="AN403" i="7"/>
  <c r="AH403" i="7"/>
  <c r="T403" i="7"/>
  <c r="N403" i="7"/>
  <c r="G403" i="7"/>
  <c r="F403" i="7"/>
  <c r="C403" i="7"/>
  <c r="B403" i="7"/>
  <c r="C402" i="7"/>
  <c r="BN401" i="7"/>
  <c r="BF401" i="7"/>
  <c r="AX401" i="7"/>
  <c r="BJ401" i="7" s="1"/>
  <c r="AV401" i="7"/>
  <c r="BH401" i="7" s="1"/>
  <c r="BL401" i="7" s="1"/>
  <c r="AT401" i="7"/>
  <c r="AN401" i="7"/>
  <c r="AH401" i="7"/>
  <c r="T401" i="7"/>
  <c r="N401" i="7"/>
  <c r="G401" i="7"/>
  <c r="F401" i="7"/>
  <c r="C401" i="7"/>
  <c r="B401" i="7"/>
  <c r="C400" i="7"/>
  <c r="BN399" i="7"/>
  <c r="BF399" i="7"/>
  <c r="AX399" i="7"/>
  <c r="BJ399" i="7" s="1"/>
  <c r="AV399" i="7"/>
  <c r="BH399" i="7" s="1"/>
  <c r="BL399" i="7" s="1"/>
  <c r="AT399" i="7"/>
  <c r="AN399" i="7"/>
  <c r="AH399" i="7"/>
  <c r="T399" i="7"/>
  <c r="N399" i="7"/>
  <c r="G399" i="7"/>
  <c r="F399" i="7"/>
  <c r="C399" i="7"/>
  <c r="B399" i="7"/>
  <c r="C398" i="7"/>
  <c r="BN397" i="7"/>
  <c r="BF397" i="7"/>
  <c r="AX397" i="7"/>
  <c r="BJ397" i="7" s="1"/>
  <c r="AV397" i="7"/>
  <c r="BH397" i="7" s="1"/>
  <c r="BL397" i="7" s="1"/>
  <c r="AT397" i="7"/>
  <c r="AN397" i="7"/>
  <c r="AH397" i="7"/>
  <c r="T397" i="7"/>
  <c r="N397" i="7"/>
  <c r="G397" i="7"/>
  <c r="F397" i="7"/>
  <c r="C397" i="7"/>
  <c r="B397" i="7"/>
  <c r="C396" i="7"/>
  <c r="BN395" i="7"/>
  <c r="BF395" i="7"/>
  <c r="AX395" i="7"/>
  <c r="BJ395" i="7" s="1"/>
  <c r="AV395" i="7"/>
  <c r="BH395" i="7" s="1"/>
  <c r="BL395" i="7" s="1"/>
  <c r="AT395" i="7"/>
  <c r="AN395" i="7"/>
  <c r="AH395" i="7"/>
  <c r="T395" i="7"/>
  <c r="N395" i="7"/>
  <c r="G395" i="7"/>
  <c r="F395" i="7"/>
  <c r="C395" i="7"/>
  <c r="B395" i="7"/>
  <c r="C394" i="7"/>
  <c r="BN393" i="7"/>
  <c r="BF393" i="7"/>
  <c r="AX393" i="7"/>
  <c r="BJ393" i="7" s="1"/>
  <c r="AV393" i="7"/>
  <c r="BH393" i="7" s="1"/>
  <c r="BL393" i="7" s="1"/>
  <c r="AT393" i="7"/>
  <c r="AN393" i="7"/>
  <c r="AH393" i="7"/>
  <c r="T393" i="7"/>
  <c r="N393" i="7"/>
  <c r="G393" i="7"/>
  <c r="F393" i="7"/>
  <c r="C393" i="7"/>
  <c r="B393" i="7"/>
  <c r="C392" i="7"/>
  <c r="BN391" i="7"/>
  <c r="BF391" i="7"/>
  <c r="AX391" i="7"/>
  <c r="BJ391" i="7" s="1"/>
  <c r="AV391" i="7"/>
  <c r="BH391" i="7" s="1"/>
  <c r="BL391" i="7" s="1"/>
  <c r="AT391" i="7"/>
  <c r="AN391" i="7"/>
  <c r="AH391" i="7"/>
  <c r="T391" i="7"/>
  <c r="N391" i="7"/>
  <c r="G391" i="7"/>
  <c r="F391" i="7"/>
  <c r="C391" i="7"/>
  <c r="B391" i="7"/>
  <c r="C390" i="7"/>
  <c r="BN389" i="7"/>
  <c r="BF389" i="7"/>
  <c r="AX389" i="7"/>
  <c r="BJ389" i="7" s="1"/>
  <c r="AV389" i="7"/>
  <c r="BH389" i="7" s="1"/>
  <c r="BL389" i="7" s="1"/>
  <c r="AT389" i="7"/>
  <c r="AN389" i="7"/>
  <c r="AH389" i="7"/>
  <c r="T389" i="7"/>
  <c r="N389" i="7"/>
  <c r="G389" i="7"/>
  <c r="F389" i="7"/>
  <c r="C389" i="7"/>
  <c r="B389" i="7"/>
  <c r="C388" i="7"/>
  <c r="BN387" i="7"/>
  <c r="BF387" i="7"/>
  <c r="AX387" i="7"/>
  <c r="BJ387" i="7" s="1"/>
  <c r="AV387" i="7"/>
  <c r="BH387" i="7" s="1"/>
  <c r="BL387" i="7" s="1"/>
  <c r="AT387" i="7"/>
  <c r="AN387" i="7"/>
  <c r="AH387" i="7"/>
  <c r="T387" i="7"/>
  <c r="N387" i="7"/>
  <c r="G387" i="7"/>
  <c r="F387" i="7"/>
  <c r="C387" i="7"/>
  <c r="B387" i="7"/>
  <c r="C386" i="7"/>
  <c r="BN385" i="7"/>
  <c r="BF385" i="7"/>
  <c r="AX385" i="7"/>
  <c r="BJ385" i="7" s="1"/>
  <c r="AV385" i="7"/>
  <c r="BH385" i="7" s="1"/>
  <c r="BL385" i="7" s="1"/>
  <c r="AT385" i="7"/>
  <c r="AN385" i="7"/>
  <c r="AH385" i="7"/>
  <c r="T385" i="7"/>
  <c r="N385" i="7"/>
  <c r="G385" i="7"/>
  <c r="F385" i="7"/>
  <c r="C385" i="7"/>
  <c r="B385" i="7"/>
  <c r="C384" i="7"/>
  <c r="BN383" i="7"/>
  <c r="BF383" i="7"/>
  <c r="AX383" i="7"/>
  <c r="BJ383" i="7" s="1"/>
  <c r="AV383" i="7"/>
  <c r="BH383" i="7" s="1"/>
  <c r="BL383" i="7" s="1"/>
  <c r="AT383" i="7"/>
  <c r="AN383" i="7"/>
  <c r="AH383" i="7"/>
  <c r="T383" i="7"/>
  <c r="N383" i="7"/>
  <c r="G383" i="7"/>
  <c r="F383" i="7"/>
  <c r="C383" i="7"/>
  <c r="B383" i="7"/>
  <c r="C382" i="7"/>
  <c r="BN381" i="7"/>
  <c r="BF381" i="7"/>
  <c r="AX381" i="7"/>
  <c r="BJ381" i="7" s="1"/>
  <c r="AV381" i="7"/>
  <c r="BH381" i="7" s="1"/>
  <c r="BL381" i="7" s="1"/>
  <c r="AT381" i="7"/>
  <c r="AN381" i="7"/>
  <c r="AH381" i="7"/>
  <c r="T381" i="7"/>
  <c r="N381" i="7"/>
  <c r="G381" i="7"/>
  <c r="F381" i="7"/>
  <c r="C381" i="7"/>
  <c r="B381" i="7"/>
  <c r="C380" i="7"/>
  <c r="BN379" i="7"/>
  <c r="BF379" i="7"/>
  <c r="AX379" i="7"/>
  <c r="BJ379" i="7" s="1"/>
  <c r="AV379" i="7"/>
  <c r="BH379" i="7" s="1"/>
  <c r="BL379" i="7" s="1"/>
  <c r="AT379" i="7"/>
  <c r="AN379" i="7"/>
  <c r="AH379" i="7"/>
  <c r="T379" i="7"/>
  <c r="N379" i="7"/>
  <c r="G379" i="7"/>
  <c r="F379" i="7"/>
  <c r="C379" i="7"/>
  <c r="B379" i="7"/>
  <c r="C378" i="7"/>
  <c r="BN377" i="7"/>
  <c r="BF377" i="7"/>
  <c r="AX377" i="7"/>
  <c r="BJ377" i="7" s="1"/>
  <c r="AV377" i="7"/>
  <c r="BH377" i="7" s="1"/>
  <c r="BL377" i="7" s="1"/>
  <c r="AT377" i="7"/>
  <c r="AN377" i="7"/>
  <c r="AH377" i="7"/>
  <c r="T377" i="7"/>
  <c r="N377" i="7"/>
  <c r="G377" i="7"/>
  <c r="F377" i="7"/>
  <c r="C377" i="7"/>
  <c r="B377" i="7"/>
  <c r="C376" i="7"/>
  <c r="BN375" i="7"/>
  <c r="BF375" i="7"/>
  <c r="AX375" i="7"/>
  <c r="BJ375" i="7" s="1"/>
  <c r="AV375" i="7"/>
  <c r="BH375" i="7" s="1"/>
  <c r="BL375" i="7" s="1"/>
  <c r="AT375" i="7"/>
  <c r="AN375" i="7"/>
  <c r="AH375" i="7"/>
  <c r="T375" i="7"/>
  <c r="N375" i="7"/>
  <c r="G375" i="7"/>
  <c r="F375" i="7"/>
  <c r="C375" i="7"/>
  <c r="B375" i="7"/>
  <c r="C374" i="7"/>
  <c r="BN373" i="7"/>
  <c r="BF373" i="7"/>
  <c r="AX373" i="7"/>
  <c r="BJ373" i="7" s="1"/>
  <c r="AV373" i="7"/>
  <c r="BH373" i="7" s="1"/>
  <c r="BL373" i="7" s="1"/>
  <c r="AT373" i="7"/>
  <c r="AN373" i="7"/>
  <c r="AH373" i="7"/>
  <c r="T373" i="7"/>
  <c r="N373" i="7"/>
  <c r="G373" i="7"/>
  <c r="F373" i="7"/>
  <c r="C373" i="7"/>
  <c r="B373" i="7"/>
  <c r="C372" i="7"/>
  <c r="BN371" i="7"/>
  <c r="BF371" i="7"/>
  <c r="AX371" i="7"/>
  <c r="BJ371" i="7" s="1"/>
  <c r="AV371" i="7"/>
  <c r="BH371" i="7" s="1"/>
  <c r="BL371" i="7" s="1"/>
  <c r="AT371" i="7"/>
  <c r="AN371" i="7"/>
  <c r="AH371" i="7"/>
  <c r="T371" i="7"/>
  <c r="N371" i="7"/>
  <c r="G371" i="7"/>
  <c r="F371" i="7"/>
  <c r="C371" i="7"/>
  <c r="B371" i="7"/>
  <c r="C370" i="7"/>
  <c r="BN369" i="7"/>
  <c r="BF369" i="7"/>
  <c r="AX369" i="7"/>
  <c r="BJ369" i="7" s="1"/>
  <c r="AV369" i="7"/>
  <c r="BH369" i="7" s="1"/>
  <c r="BL369" i="7" s="1"/>
  <c r="AT369" i="7"/>
  <c r="AN369" i="7"/>
  <c r="AH369" i="7"/>
  <c r="T369" i="7"/>
  <c r="N369" i="7"/>
  <c r="G369" i="7"/>
  <c r="F369" i="7"/>
  <c r="C369" i="7"/>
  <c r="B369" i="7"/>
  <c r="C368" i="7"/>
  <c r="BN367" i="7"/>
  <c r="BF367" i="7"/>
  <c r="AX367" i="7"/>
  <c r="BJ367" i="7" s="1"/>
  <c r="AV367" i="7"/>
  <c r="BH367" i="7" s="1"/>
  <c r="BL367" i="7" s="1"/>
  <c r="AT367" i="7"/>
  <c r="AN367" i="7"/>
  <c r="AH367" i="7"/>
  <c r="T367" i="7"/>
  <c r="N367" i="7"/>
  <c r="G367" i="7"/>
  <c r="F367" i="7"/>
  <c r="C367" i="7"/>
  <c r="B367" i="7"/>
  <c r="C366" i="7"/>
  <c r="BN365" i="7"/>
  <c r="BF365" i="7"/>
  <c r="AX365" i="7"/>
  <c r="BJ365" i="7" s="1"/>
  <c r="AV365" i="7"/>
  <c r="BH365" i="7" s="1"/>
  <c r="BL365" i="7" s="1"/>
  <c r="AT365" i="7"/>
  <c r="AN365" i="7"/>
  <c r="AH365" i="7"/>
  <c r="T365" i="7"/>
  <c r="N365" i="7"/>
  <c r="G365" i="7"/>
  <c r="F365" i="7"/>
  <c r="C365" i="7"/>
  <c r="B365" i="7"/>
  <c r="AU353" i="7"/>
  <c r="AQ353" i="7"/>
  <c r="AJ353" i="7"/>
  <c r="AF353" i="7"/>
  <c r="Y353" i="7"/>
  <c r="U353" i="7"/>
  <c r="N353" i="7"/>
  <c r="J353" i="7"/>
  <c r="BN348" i="7"/>
  <c r="BK351" i="7" s="1"/>
  <c r="BK353" i="7" s="1"/>
  <c r="BF348" i="7"/>
  <c r="AX348" i="7"/>
  <c r="BJ348" i="7" s="1"/>
  <c r="AV348" i="7"/>
  <c r="BH348" i="7" s="1"/>
  <c r="BL348" i="7" s="1"/>
  <c r="AT348" i="7"/>
  <c r="AN348" i="7"/>
  <c r="AH348" i="7"/>
  <c r="T348" i="7"/>
  <c r="N348" i="7"/>
  <c r="BD346" i="7"/>
  <c r="BB346" i="7"/>
  <c r="AR346" i="7"/>
  <c r="AP346" i="7"/>
  <c r="AT346" i="7" s="1"/>
  <c r="AL346" i="7"/>
  <c r="AJ346" i="7"/>
  <c r="AN346" i="7" s="1"/>
  <c r="AF346" i="7"/>
  <c r="AD346" i="7"/>
  <c r="AV346" i="7" s="1"/>
  <c r="AB346" i="7"/>
  <c r="Z346" i="7"/>
  <c r="X346" i="7"/>
  <c r="R346" i="7"/>
  <c r="P346" i="7"/>
  <c r="L346" i="7"/>
  <c r="J346" i="7"/>
  <c r="H346" i="7"/>
  <c r="C345" i="7"/>
  <c r="BN344" i="7"/>
  <c r="BF344" i="7"/>
  <c r="AX344" i="7"/>
  <c r="BJ344" i="7" s="1"/>
  <c r="AV344" i="7"/>
  <c r="BH344" i="7" s="1"/>
  <c r="BL344" i="7" s="1"/>
  <c r="AT344" i="7"/>
  <c r="AN344" i="7"/>
  <c r="AH344" i="7"/>
  <c r="T344" i="7"/>
  <c r="N344" i="7"/>
  <c r="G344" i="7"/>
  <c r="F344" i="7"/>
  <c r="C344" i="7"/>
  <c r="B344" i="7"/>
  <c r="C343" i="7"/>
  <c r="BN342" i="7"/>
  <c r="BF342" i="7"/>
  <c r="AX342" i="7"/>
  <c r="BJ342" i="7" s="1"/>
  <c r="AV342" i="7"/>
  <c r="BH342" i="7" s="1"/>
  <c r="BL342" i="7" s="1"/>
  <c r="AT342" i="7"/>
  <c r="AN342" i="7"/>
  <c r="AH342" i="7"/>
  <c r="T342" i="7"/>
  <c r="N342" i="7"/>
  <c r="G342" i="7"/>
  <c r="F342" i="7"/>
  <c r="C342" i="7"/>
  <c r="B342" i="7"/>
  <c r="C341" i="7"/>
  <c r="BN340" i="7"/>
  <c r="BF340" i="7"/>
  <c r="AX340" i="7"/>
  <c r="BJ340" i="7" s="1"/>
  <c r="AV340" i="7"/>
  <c r="BH340" i="7" s="1"/>
  <c r="BL340" i="7" s="1"/>
  <c r="AT340" i="7"/>
  <c r="AN340" i="7"/>
  <c r="AH340" i="7"/>
  <c r="T340" i="7"/>
  <c r="N340" i="7"/>
  <c r="G340" i="7"/>
  <c r="F340" i="7"/>
  <c r="C340" i="7"/>
  <c r="B340" i="7"/>
  <c r="C339" i="7"/>
  <c r="BN338" i="7"/>
  <c r="BF338" i="7"/>
  <c r="AX338" i="7"/>
  <c r="BJ338" i="7" s="1"/>
  <c r="AV338" i="7"/>
  <c r="BH338" i="7" s="1"/>
  <c r="BL338" i="7" s="1"/>
  <c r="AT338" i="7"/>
  <c r="AN338" i="7"/>
  <c r="AH338" i="7"/>
  <c r="T338" i="7"/>
  <c r="N338" i="7"/>
  <c r="G338" i="7"/>
  <c r="F338" i="7"/>
  <c r="C338" i="7"/>
  <c r="B338" i="7"/>
  <c r="C337" i="7"/>
  <c r="BN336" i="7"/>
  <c r="BF336" i="7"/>
  <c r="AX336" i="7"/>
  <c r="BJ336" i="7" s="1"/>
  <c r="AV336" i="7"/>
  <c r="BH336" i="7" s="1"/>
  <c r="BL336" i="7" s="1"/>
  <c r="AT336" i="7"/>
  <c r="AN336" i="7"/>
  <c r="AH336" i="7"/>
  <c r="T336" i="7"/>
  <c r="N336" i="7"/>
  <c r="G336" i="7"/>
  <c r="F336" i="7"/>
  <c r="C336" i="7"/>
  <c r="B336" i="7"/>
  <c r="C335" i="7"/>
  <c r="BN334" i="7"/>
  <c r="BF334" i="7"/>
  <c r="AX334" i="7"/>
  <c r="BJ334" i="7" s="1"/>
  <c r="AV334" i="7"/>
  <c r="BH334" i="7" s="1"/>
  <c r="BL334" i="7" s="1"/>
  <c r="AT334" i="7"/>
  <c r="AN334" i="7"/>
  <c r="AH334" i="7"/>
  <c r="T334" i="7"/>
  <c r="N334" i="7"/>
  <c r="G334" i="7"/>
  <c r="F334" i="7"/>
  <c r="C334" i="7"/>
  <c r="B334" i="7"/>
  <c r="C333" i="7"/>
  <c r="BN332" i="7"/>
  <c r="BF332" i="7"/>
  <c r="AX332" i="7"/>
  <c r="BJ332" i="7" s="1"/>
  <c r="AV332" i="7"/>
  <c r="BH332" i="7" s="1"/>
  <c r="BL332" i="7" s="1"/>
  <c r="AT332" i="7"/>
  <c r="AN332" i="7"/>
  <c r="AH332" i="7"/>
  <c r="T332" i="7"/>
  <c r="N332" i="7"/>
  <c r="G332" i="7"/>
  <c r="F332" i="7"/>
  <c r="C332" i="7"/>
  <c r="B332" i="7"/>
  <c r="C331" i="7"/>
  <c r="BN330" i="7"/>
  <c r="BF330" i="7"/>
  <c r="AX330" i="7"/>
  <c r="BJ330" i="7" s="1"/>
  <c r="AV330" i="7"/>
  <c r="BH330" i="7" s="1"/>
  <c r="BL330" i="7" s="1"/>
  <c r="AT330" i="7"/>
  <c r="AN330" i="7"/>
  <c r="AH330" i="7"/>
  <c r="T330" i="7"/>
  <c r="N330" i="7"/>
  <c r="G330" i="7"/>
  <c r="F330" i="7"/>
  <c r="C330" i="7"/>
  <c r="B330" i="7"/>
  <c r="C329" i="7"/>
  <c r="BN328" i="7"/>
  <c r="BF328" i="7"/>
  <c r="AX328" i="7"/>
  <c r="BJ328" i="7" s="1"/>
  <c r="AV328" i="7"/>
  <c r="BH328" i="7" s="1"/>
  <c r="BL328" i="7" s="1"/>
  <c r="AT328" i="7"/>
  <c r="AN328" i="7"/>
  <c r="AH328" i="7"/>
  <c r="T328" i="7"/>
  <c r="N328" i="7"/>
  <c r="G328" i="7"/>
  <c r="F328" i="7"/>
  <c r="C328" i="7"/>
  <c r="B328" i="7"/>
  <c r="C327" i="7"/>
  <c r="BN326" i="7"/>
  <c r="BF326" i="7"/>
  <c r="AX326" i="7"/>
  <c r="BJ326" i="7" s="1"/>
  <c r="AV326" i="7"/>
  <c r="BH326" i="7" s="1"/>
  <c r="BL326" i="7" s="1"/>
  <c r="AT326" i="7"/>
  <c r="AN326" i="7"/>
  <c r="AH326" i="7"/>
  <c r="T326" i="7"/>
  <c r="N326" i="7"/>
  <c r="G326" i="7"/>
  <c r="F326" i="7"/>
  <c r="C326" i="7"/>
  <c r="B326" i="7"/>
  <c r="C325" i="7"/>
  <c r="BN324" i="7"/>
  <c r="BF324" i="7"/>
  <c r="AX324" i="7"/>
  <c r="BJ324" i="7" s="1"/>
  <c r="AV324" i="7"/>
  <c r="BH324" i="7" s="1"/>
  <c r="BL324" i="7" s="1"/>
  <c r="AT324" i="7"/>
  <c r="AN324" i="7"/>
  <c r="AH324" i="7"/>
  <c r="T324" i="7"/>
  <c r="N324" i="7"/>
  <c r="G324" i="7"/>
  <c r="F324" i="7"/>
  <c r="C324" i="7"/>
  <c r="B324" i="7"/>
  <c r="C323" i="7"/>
  <c r="BN322" i="7"/>
  <c r="BF322" i="7"/>
  <c r="AX322" i="7"/>
  <c r="BJ322" i="7" s="1"/>
  <c r="AV322" i="7"/>
  <c r="BH322" i="7" s="1"/>
  <c r="BL322" i="7" s="1"/>
  <c r="AT322" i="7"/>
  <c r="AN322" i="7"/>
  <c r="AH322" i="7"/>
  <c r="T322" i="7"/>
  <c r="N322" i="7"/>
  <c r="G322" i="7"/>
  <c r="F322" i="7"/>
  <c r="C322" i="7"/>
  <c r="B322" i="7"/>
  <c r="C321" i="7"/>
  <c r="BN320" i="7"/>
  <c r="BF320" i="7"/>
  <c r="AX320" i="7"/>
  <c r="BJ320" i="7" s="1"/>
  <c r="AV320" i="7"/>
  <c r="BH320" i="7" s="1"/>
  <c r="BL320" i="7" s="1"/>
  <c r="AT320" i="7"/>
  <c r="AN320" i="7"/>
  <c r="AH320" i="7"/>
  <c r="T320" i="7"/>
  <c r="N320" i="7"/>
  <c r="G320" i="7"/>
  <c r="F320" i="7"/>
  <c r="C320" i="7"/>
  <c r="B320" i="7"/>
  <c r="C319" i="7"/>
  <c r="BN318" i="7"/>
  <c r="BF318" i="7"/>
  <c r="AX318" i="7"/>
  <c r="BJ318" i="7" s="1"/>
  <c r="AV318" i="7"/>
  <c r="BH318" i="7" s="1"/>
  <c r="BL318" i="7" s="1"/>
  <c r="AT318" i="7"/>
  <c r="AN318" i="7"/>
  <c r="AH318" i="7"/>
  <c r="T318" i="7"/>
  <c r="N318" i="7"/>
  <c r="G318" i="7"/>
  <c r="F318" i="7"/>
  <c r="C318" i="7"/>
  <c r="B318" i="7"/>
  <c r="C317" i="7"/>
  <c r="BN316" i="7"/>
  <c r="BF316" i="7"/>
  <c r="AX316" i="7"/>
  <c r="BJ316" i="7" s="1"/>
  <c r="AV316" i="7"/>
  <c r="BH316" i="7" s="1"/>
  <c r="BL316" i="7" s="1"/>
  <c r="AT316" i="7"/>
  <c r="AN316" i="7"/>
  <c r="AH316" i="7"/>
  <c r="T316" i="7"/>
  <c r="N316" i="7"/>
  <c r="G316" i="7"/>
  <c r="F316" i="7"/>
  <c r="C316" i="7"/>
  <c r="B316" i="7"/>
  <c r="C315" i="7"/>
  <c r="BN314" i="7"/>
  <c r="BF314" i="7"/>
  <c r="AX314" i="7"/>
  <c r="BJ314" i="7" s="1"/>
  <c r="AV314" i="7"/>
  <c r="BH314" i="7" s="1"/>
  <c r="BL314" i="7" s="1"/>
  <c r="AT314" i="7"/>
  <c r="AN314" i="7"/>
  <c r="AH314" i="7"/>
  <c r="T314" i="7"/>
  <c r="N314" i="7"/>
  <c r="G314" i="7"/>
  <c r="F314" i="7"/>
  <c r="C314" i="7"/>
  <c r="B314" i="7"/>
  <c r="C313" i="7"/>
  <c r="BN312" i="7"/>
  <c r="BF312" i="7"/>
  <c r="AX312" i="7"/>
  <c r="BJ312" i="7" s="1"/>
  <c r="AV312" i="7"/>
  <c r="BH312" i="7" s="1"/>
  <c r="BL312" i="7" s="1"/>
  <c r="AT312" i="7"/>
  <c r="AN312" i="7"/>
  <c r="AH312" i="7"/>
  <c r="T312" i="7"/>
  <c r="N312" i="7"/>
  <c r="G312" i="7"/>
  <c r="F312" i="7"/>
  <c r="C312" i="7"/>
  <c r="B312" i="7"/>
  <c r="C311" i="7"/>
  <c r="BN310" i="7"/>
  <c r="BF310" i="7"/>
  <c r="AX310" i="7"/>
  <c r="BJ310" i="7" s="1"/>
  <c r="AV310" i="7"/>
  <c r="BH310" i="7" s="1"/>
  <c r="BL310" i="7" s="1"/>
  <c r="AT310" i="7"/>
  <c r="AN310" i="7"/>
  <c r="AH310" i="7"/>
  <c r="T310" i="7"/>
  <c r="N310" i="7"/>
  <c r="G310" i="7"/>
  <c r="F310" i="7"/>
  <c r="C310" i="7"/>
  <c r="B310" i="7"/>
  <c r="C309" i="7"/>
  <c r="BN308" i="7"/>
  <c r="BF308" i="7"/>
  <c r="AX308" i="7"/>
  <c r="BJ308" i="7" s="1"/>
  <c r="AV308" i="7"/>
  <c r="BH308" i="7" s="1"/>
  <c r="BL308" i="7" s="1"/>
  <c r="AT308" i="7"/>
  <c r="AN308" i="7"/>
  <c r="AH308" i="7"/>
  <c r="T308" i="7"/>
  <c r="N308" i="7"/>
  <c r="G308" i="7"/>
  <c r="F308" i="7"/>
  <c r="C308" i="7"/>
  <c r="B308" i="7"/>
  <c r="C307" i="7"/>
  <c r="BN306" i="7"/>
  <c r="BF306" i="7"/>
  <c r="AX306" i="7"/>
  <c r="BJ306" i="7" s="1"/>
  <c r="AV306" i="7"/>
  <c r="BH306" i="7" s="1"/>
  <c r="BL306" i="7" s="1"/>
  <c r="AT306" i="7"/>
  <c r="AN306" i="7"/>
  <c r="AH306" i="7"/>
  <c r="T306" i="7"/>
  <c r="N306" i="7"/>
  <c r="G306" i="7"/>
  <c r="F306" i="7"/>
  <c r="C306" i="7"/>
  <c r="B306" i="7"/>
  <c r="AU294" i="7"/>
  <c r="AQ294" i="7"/>
  <c r="AJ294" i="7"/>
  <c r="AF294" i="7"/>
  <c r="Y294" i="7"/>
  <c r="U294" i="7"/>
  <c r="N294" i="7"/>
  <c r="J294" i="7"/>
  <c r="BN289" i="7"/>
  <c r="BK292" i="7" s="1"/>
  <c r="BK294" i="7" s="1"/>
  <c r="BF289" i="7"/>
  <c r="AX289" i="7"/>
  <c r="BJ289" i="7" s="1"/>
  <c r="AV289" i="7"/>
  <c r="BH289" i="7" s="1"/>
  <c r="BL289" i="7" s="1"/>
  <c r="AT289" i="7"/>
  <c r="AN289" i="7"/>
  <c r="AH289" i="7"/>
  <c r="T289" i="7"/>
  <c r="N289" i="7"/>
  <c r="BD287" i="7"/>
  <c r="BB287" i="7"/>
  <c r="AR287" i="7"/>
  <c r="AP287" i="7"/>
  <c r="AT287" i="7" s="1"/>
  <c r="AL287" i="7"/>
  <c r="AJ287" i="7"/>
  <c r="AN287" i="7" s="1"/>
  <c r="AF287" i="7"/>
  <c r="AX287" i="7" s="1"/>
  <c r="BJ287" i="7" s="1"/>
  <c r="AD287" i="7"/>
  <c r="AV287" i="7" s="1"/>
  <c r="AB287" i="7"/>
  <c r="Z287" i="7"/>
  <c r="X287" i="7"/>
  <c r="R287" i="7"/>
  <c r="P287" i="7"/>
  <c r="L287" i="7"/>
  <c r="J287" i="7"/>
  <c r="H287" i="7"/>
  <c r="C286" i="7"/>
  <c r="BN285" i="7"/>
  <c r="BF285" i="7"/>
  <c r="AX285" i="7"/>
  <c r="BJ285" i="7" s="1"/>
  <c r="AV285" i="7"/>
  <c r="BH285" i="7" s="1"/>
  <c r="BL285" i="7" s="1"/>
  <c r="AT285" i="7"/>
  <c r="AN285" i="7"/>
  <c r="AH285" i="7"/>
  <c r="T285" i="7"/>
  <c r="N285" i="7"/>
  <c r="G285" i="7"/>
  <c r="F285" i="7"/>
  <c r="C285" i="7"/>
  <c r="B285" i="7"/>
  <c r="C284" i="7"/>
  <c r="BN283" i="7"/>
  <c r="BF283" i="7"/>
  <c r="AX283" i="7"/>
  <c r="BJ283" i="7" s="1"/>
  <c r="AV283" i="7"/>
  <c r="BH283" i="7" s="1"/>
  <c r="BL283" i="7" s="1"/>
  <c r="AT283" i="7"/>
  <c r="AN283" i="7"/>
  <c r="AH283" i="7"/>
  <c r="T283" i="7"/>
  <c r="N283" i="7"/>
  <c r="G283" i="7"/>
  <c r="F283" i="7"/>
  <c r="C283" i="7"/>
  <c r="B283" i="7"/>
  <c r="C282" i="7"/>
  <c r="BN281" i="7"/>
  <c r="BF281" i="7"/>
  <c r="AX281" i="7"/>
  <c r="BJ281" i="7" s="1"/>
  <c r="AV281" i="7"/>
  <c r="BH281" i="7" s="1"/>
  <c r="BL281" i="7" s="1"/>
  <c r="AT281" i="7"/>
  <c r="AN281" i="7"/>
  <c r="AH281" i="7"/>
  <c r="T281" i="7"/>
  <c r="N281" i="7"/>
  <c r="G281" i="7"/>
  <c r="F281" i="7"/>
  <c r="C281" i="7"/>
  <c r="B281" i="7"/>
  <c r="C280" i="7"/>
  <c r="BN279" i="7"/>
  <c r="BF279" i="7"/>
  <c r="AX279" i="7"/>
  <c r="BJ279" i="7" s="1"/>
  <c r="AV279" i="7"/>
  <c r="BH279" i="7" s="1"/>
  <c r="BL279" i="7" s="1"/>
  <c r="AT279" i="7"/>
  <c r="AN279" i="7"/>
  <c r="AH279" i="7"/>
  <c r="T279" i="7"/>
  <c r="N279" i="7"/>
  <c r="G279" i="7"/>
  <c r="F279" i="7"/>
  <c r="C279" i="7"/>
  <c r="B279" i="7"/>
  <c r="C278" i="7"/>
  <c r="BN277" i="7"/>
  <c r="BF277" i="7"/>
  <c r="AX277" i="7"/>
  <c r="BJ277" i="7" s="1"/>
  <c r="AV277" i="7"/>
  <c r="BH277" i="7" s="1"/>
  <c r="BL277" i="7" s="1"/>
  <c r="AT277" i="7"/>
  <c r="AN277" i="7"/>
  <c r="AH277" i="7"/>
  <c r="T277" i="7"/>
  <c r="N277" i="7"/>
  <c r="G277" i="7"/>
  <c r="F277" i="7"/>
  <c r="C277" i="7"/>
  <c r="B277" i="7"/>
  <c r="C276" i="7"/>
  <c r="BN275" i="7"/>
  <c r="BF275" i="7"/>
  <c r="AX275" i="7"/>
  <c r="BJ275" i="7" s="1"/>
  <c r="AV275" i="7"/>
  <c r="BH275" i="7" s="1"/>
  <c r="BL275" i="7" s="1"/>
  <c r="AT275" i="7"/>
  <c r="AN275" i="7"/>
  <c r="AH275" i="7"/>
  <c r="T275" i="7"/>
  <c r="N275" i="7"/>
  <c r="G275" i="7"/>
  <c r="F275" i="7"/>
  <c r="C275" i="7"/>
  <c r="B275" i="7"/>
  <c r="C274" i="7"/>
  <c r="BN273" i="7"/>
  <c r="BF273" i="7"/>
  <c r="AX273" i="7"/>
  <c r="BJ273" i="7" s="1"/>
  <c r="AV273" i="7"/>
  <c r="BH273" i="7" s="1"/>
  <c r="BL273" i="7" s="1"/>
  <c r="AT273" i="7"/>
  <c r="AN273" i="7"/>
  <c r="AH273" i="7"/>
  <c r="T273" i="7"/>
  <c r="N273" i="7"/>
  <c r="G273" i="7"/>
  <c r="F273" i="7"/>
  <c r="C273" i="7"/>
  <c r="B273" i="7"/>
  <c r="C272" i="7"/>
  <c r="BN271" i="7"/>
  <c r="BF271" i="7"/>
  <c r="AX271" i="7"/>
  <c r="BJ271" i="7" s="1"/>
  <c r="AV271" i="7"/>
  <c r="BH271" i="7" s="1"/>
  <c r="BL271" i="7" s="1"/>
  <c r="AT271" i="7"/>
  <c r="AN271" i="7"/>
  <c r="AH271" i="7"/>
  <c r="T271" i="7"/>
  <c r="N271" i="7"/>
  <c r="G271" i="7"/>
  <c r="F271" i="7"/>
  <c r="C271" i="7"/>
  <c r="B271" i="7"/>
  <c r="C270" i="7"/>
  <c r="BN269" i="7"/>
  <c r="BF269" i="7"/>
  <c r="AX269" i="7"/>
  <c r="BJ269" i="7" s="1"/>
  <c r="AV269" i="7"/>
  <c r="BH269" i="7" s="1"/>
  <c r="BL269" i="7" s="1"/>
  <c r="AT269" i="7"/>
  <c r="AN269" i="7"/>
  <c r="AH269" i="7"/>
  <c r="T269" i="7"/>
  <c r="N269" i="7"/>
  <c r="G269" i="7"/>
  <c r="F269" i="7"/>
  <c r="C269" i="7"/>
  <c r="B269" i="7"/>
  <c r="C268" i="7"/>
  <c r="BN267" i="7"/>
  <c r="BF267" i="7"/>
  <c r="AX267" i="7"/>
  <c r="BJ267" i="7" s="1"/>
  <c r="AV267" i="7"/>
  <c r="BH267" i="7" s="1"/>
  <c r="BL267" i="7" s="1"/>
  <c r="AT267" i="7"/>
  <c r="AN267" i="7"/>
  <c r="AH267" i="7"/>
  <c r="T267" i="7"/>
  <c r="N267" i="7"/>
  <c r="G267" i="7"/>
  <c r="F267" i="7"/>
  <c r="C267" i="7"/>
  <c r="B267" i="7"/>
  <c r="C266" i="7"/>
  <c r="BN265" i="7"/>
  <c r="BF265" i="7"/>
  <c r="AX265" i="7"/>
  <c r="BJ265" i="7" s="1"/>
  <c r="AV265" i="7"/>
  <c r="BH265" i="7" s="1"/>
  <c r="BL265" i="7" s="1"/>
  <c r="AT265" i="7"/>
  <c r="AN265" i="7"/>
  <c r="AH265" i="7"/>
  <c r="T265" i="7"/>
  <c r="N265" i="7"/>
  <c r="G265" i="7"/>
  <c r="F265" i="7"/>
  <c r="C265" i="7"/>
  <c r="B265" i="7"/>
  <c r="C264" i="7"/>
  <c r="BN263" i="7"/>
  <c r="BF263" i="7"/>
  <c r="AX263" i="7"/>
  <c r="BJ263" i="7" s="1"/>
  <c r="AV263" i="7"/>
  <c r="BH263" i="7" s="1"/>
  <c r="BL263" i="7" s="1"/>
  <c r="AT263" i="7"/>
  <c r="AN263" i="7"/>
  <c r="AH263" i="7"/>
  <c r="T263" i="7"/>
  <c r="N263" i="7"/>
  <c r="G263" i="7"/>
  <c r="F263" i="7"/>
  <c r="C263" i="7"/>
  <c r="B263" i="7"/>
  <c r="C262" i="7"/>
  <c r="BN261" i="7"/>
  <c r="BF261" i="7"/>
  <c r="AX261" i="7"/>
  <c r="BJ261" i="7" s="1"/>
  <c r="AV261" i="7"/>
  <c r="BH261" i="7" s="1"/>
  <c r="BL261" i="7" s="1"/>
  <c r="AT261" i="7"/>
  <c r="AN261" i="7"/>
  <c r="AH261" i="7"/>
  <c r="T261" i="7"/>
  <c r="N261" i="7"/>
  <c r="G261" i="7"/>
  <c r="F261" i="7"/>
  <c r="C261" i="7"/>
  <c r="B261" i="7"/>
  <c r="C260" i="7"/>
  <c r="BN259" i="7"/>
  <c r="BF259" i="7"/>
  <c r="AX259" i="7"/>
  <c r="BJ259" i="7" s="1"/>
  <c r="AV259" i="7"/>
  <c r="BH259" i="7" s="1"/>
  <c r="BL259" i="7" s="1"/>
  <c r="AT259" i="7"/>
  <c r="AN259" i="7"/>
  <c r="AH259" i="7"/>
  <c r="T259" i="7"/>
  <c r="N259" i="7"/>
  <c r="G259" i="7"/>
  <c r="F259" i="7"/>
  <c r="C259" i="7"/>
  <c r="B259" i="7"/>
  <c r="C258" i="7"/>
  <c r="BN257" i="7"/>
  <c r="BF257" i="7"/>
  <c r="AX257" i="7"/>
  <c r="BJ257" i="7" s="1"/>
  <c r="AV257" i="7"/>
  <c r="BH257" i="7" s="1"/>
  <c r="BL257" i="7" s="1"/>
  <c r="AT257" i="7"/>
  <c r="AN257" i="7"/>
  <c r="AH257" i="7"/>
  <c r="T257" i="7"/>
  <c r="N257" i="7"/>
  <c r="G257" i="7"/>
  <c r="F257" i="7"/>
  <c r="C257" i="7"/>
  <c r="B257" i="7"/>
  <c r="C256" i="7"/>
  <c r="BN255" i="7"/>
  <c r="BF255" i="7"/>
  <c r="AX255" i="7"/>
  <c r="BJ255" i="7" s="1"/>
  <c r="AV255" i="7"/>
  <c r="BH255" i="7" s="1"/>
  <c r="BL255" i="7" s="1"/>
  <c r="AT255" i="7"/>
  <c r="AN255" i="7"/>
  <c r="AH255" i="7"/>
  <c r="T255" i="7"/>
  <c r="N255" i="7"/>
  <c r="G255" i="7"/>
  <c r="F255" i="7"/>
  <c r="C255" i="7"/>
  <c r="B255" i="7"/>
  <c r="C254" i="7"/>
  <c r="BN253" i="7"/>
  <c r="BF253" i="7"/>
  <c r="AX253" i="7"/>
  <c r="BJ253" i="7" s="1"/>
  <c r="AV253" i="7"/>
  <c r="BH253" i="7" s="1"/>
  <c r="BL253" i="7" s="1"/>
  <c r="AT253" i="7"/>
  <c r="AN253" i="7"/>
  <c r="AH253" i="7"/>
  <c r="T253" i="7"/>
  <c r="N253" i="7"/>
  <c r="G253" i="7"/>
  <c r="F253" i="7"/>
  <c r="C253" i="7"/>
  <c r="B253" i="7"/>
  <c r="C252" i="7"/>
  <c r="BN251" i="7"/>
  <c r="BF251" i="7"/>
  <c r="AX251" i="7"/>
  <c r="BJ251" i="7" s="1"/>
  <c r="AV251" i="7"/>
  <c r="BH251" i="7" s="1"/>
  <c r="BL251" i="7" s="1"/>
  <c r="AT251" i="7"/>
  <c r="AN251" i="7"/>
  <c r="AH251" i="7"/>
  <c r="T251" i="7"/>
  <c r="N251" i="7"/>
  <c r="G251" i="7"/>
  <c r="F251" i="7"/>
  <c r="C251" i="7"/>
  <c r="B251" i="7"/>
  <c r="C250" i="7"/>
  <c r="BN249" i="7"/>
  <c r="BF249" i="7"/>
  <c r="AX249" i="7"/>
  <c r="BJ249" i="7" s="1"/>
  <c r="AV249" i="7"/>
  <c r="BH249" i="7" s="1"/>
  <c r="BL249" i="7" s="1"/>
  <c r="AT249" i="7"/>
  <c r="AN249" i="7"/>
  <c r="AH249" i="7"/>
  <c r="T249" i="7"/>
  <c r="N249" i="7"/>
  <c r="G249" i="7"/>
  <c r="F249" i="7"/>
  <c r="C249" i="7"/>
  <c r="B249" i="7"/>
  <c r="C248" i="7"/>
  <c r="BN247" i="7"/>
  <c r="BF247" i="7"/>
  <c r="AX247" i="7"/>
  <c r="BJ247" i="7" s="1"/>
  <c r="AV247" i="7"/>
  <c r="BH247" i="7" s="1"/>
  <c r="BL247" i="7" s="1"/>
  <c r="AT247" i="7"/>
  <c r="AN247" i="7"/>
  <c r="AH247" i="7"/>
  <c r="T247" i="7"/>
  <c r="N247" i="7"/>
  <c r="G247" i="7"/>
  <c r="F247" i="7"/>
  <c r="C247" i="7"/>
  <c r="B247" i="7"/>
  <c r="AU235" i="7"/>
  <c r="AQ235" i="7"/>
  <c r="AJ235" i="7"/>
  <c r="AF235" i="7"/>
  <c r="Y235" i="7"/>
  <c r="U235" i="7"/>
  <c r="N235" i="7"/>
  <c r="J235" i="7"/>
  <c r="BN230" i="7"/>
  <c r="BK233" i="7" s="1"/>
  <c r="BK235" i="7" s="1"/>
  <c r="BF230" i="7"/>
  <c r="AX230" i="7"/>
  <c r="BJ230" i="7" s="1"/>
  <c r="AV230" i="7"/>
  <c r="BH230" i="7" s="1"/>
  <c r="BL230" i="7" s="1"/>
  <c r="AT230" i="7"/>
  <c r="AN230" i="7"/>
  <c r="AH230" i="7"/>
  <c r="T230" i="7"/>
  <c r="N230" i="7"/>
  <c r="BD228" i="7"/>
  <c r="BB228" i="7"/>
  <c r="AR228" i="7"/>
  <c r="AP228" i="7"/>
  <c r="AT228" i="7" s="1"/>
  <c r="AL228" i="7"/>
  <c r="AJ228" i="7"/>
  <c r="AN228" i="7" s="1"/>
  <c r="AF228" i="7"/>
  <c r="AX228" i="7" s="1"/>
  <c r="BJ228" i="7" s="1"/>
  <c r="AD228" i="7"/>
  <c r="AB228" i="7"/>
  <c r="Z228" i="7"/>
  <c r="X228" i="7"/>
  <c r="R228" i="7"/>
  <c r="T228" i="7" s="1"/>
  <c r="P228" i="7"/>
  <c r="L228" i="7"/>
  <c r="J228" i="7"/>
  <c r="H228" i="7"/>
  <c r="C227" i="7"/>
  <c r="BN226" i="7"/>
  <c r="BF226" i="7"/>
  <c r="AX226" i="7"/>
  <c r="BJ226" i="7" s="1"/>
  <c r="AV226" i="7"/>
  <c r="BH226" i="7" s="1"/>
  <c r="BL226" i="7" s="1"/>
  <c r="AT226" i="7"/>
  <c r="AN226" i="7"/>
  <c r="AH226" i="7"/>
  <c r="T226" i="7"/>
  <c r="N226" i="7"/>
  <c r="G226" i="7"/>
  <c r="F226" i="7"/>
  <c r="C226" i="7"/>
  <c r="B226" i="7"/>
  <c r="C225" i="7"/>
  <c r="BN224" i="7"/>
  <c r="BF224" i="7"/>
  <c r="AX224" i="7"/>
  <c r="BJ224" i="7" s="1"/>
  <c r="AV224" i="7"/>
  <c r="BH224" i="7" s="1"/>
  <c r="BL224" i="7" s="1"/>
  <c r="AT224" i="7"/>
  <c r="AN224" i="7"/>
  <c r="AH224" i="7"/>
  <c r="T224" i="7"/>
  <c r="N224" i="7"/>
  <c r="G224" i="7"/>
  <c r="F224" i="7"/>
  <c r="C224" i="7"/>
  <c r="B224" i="7"/>
  <c r="C223" i="7"/>
  <c r="BN222" i="7"/>
  <c r="BF222" i="7"/>
  <c r="AX222" i="7"/>
  <c r="BJ222" i="7" s="1"/>
  <c r="AV222" i="7"/>
  <c r="BH222" i="7" s="1"/>
  <c r="BL222" i="7" s="1"/>
  <c r="AT222" i="7"/>
  <c r="AN222" i="7"/>
  <c r="AH222" i="7"/>
  <c r="T222" i="7"/>
  <c r="N222" i="7"/>
  <c r="G222" i="7"/>
  <c r="F222" i="7"/>
  <c r="C222" i="7"/>
  <c r="B222" i="7"/>
  <c r="C221" i="7"/>
  <c r="BN220" i="7"/>
  <c r="BF220" i="7"/>
  <c r="AX220" i="7"/>
  <c r="BJ220" i="7" s="1"/>
  <c r="AV220" i="7"/>
  <c r="BH220" i="7" s="1"/>
  <c r="BL220" i="7" s="1"/>
  <c r="AT220" i="7"/>
  <c r="AN220" i="7"/>
  <c r="AH220" i="7"/>
  <c r="T220" i="7"/>
  <c r="N220" i="7"/>
  <c r="G220" i="7"/>
  <c r="F220" i="7"/>
  <c r="C220" i="7"/>
  <c r="B220" i="7"/>
  <c r="C219" i="7"/>
  <c r="BN218" i="7"/>
  <c r="BF218" i="7"/>
  <c r="AX218" i="7"/>
  <c r="BJ218" i="7" s="1"/>
  <c r="AV218" i="7"/>
  <c r="BH218" i="7" s="1"/>
  <c r="BL218" i="7" s="1"/>
  <c r="AT218" i="7"/>
  <c r="AN218" i="7"/>
  <c r="AH218" i="7"/>
  <c r="T218" i="7"/>
  <c r="N218" i="7"/>
  <c r="G218" i="7"/>
  <c r="F218" i="7"/>
  <c r="C218" i="7"/>
  <c r="B218" i="7"/>
  <c r="C217" i="7"/>
  <c r="BN216" i="7"/>
  <c r="BF216" i="7"/>
  <c r="AX216" i="7"/>
  <c r="BJ216" i="7" s="1"/>
  <c r="AV216" i="7"/>
  <c r="BH216" i="7" s="1"/>
  <c r="BL216" i="7" s="1"/>
  <c r="AT216" i="7"/>
  <c r="AN216" i="7"/>
  <c r="AH216" i="7"/>
  <c r="T216" i="7"/>
  <c r="N216" i="7"/>
  <c r="G216" i="7"/>
  <c r="F216" i="7"/>
  <c r="C216" i="7"/>
  <c r="B216" i="7"/>
  <c r="C215" i="7"/>
  <c r="BN214" i="7"/>
  <c r="BF214" i="7"/>
  <c r="AX214" i="7"/>
  <c r="BJ214" i="7" s="1"/>
  <c r="AV214" i="7"/>
  <c r="BH214" i="7" s="1"/>
  <c r="BL214" i="7" s="1"/>
  <c r="AT214" i="7"/>
  <c r="AN214" i="7"/>
  <c r="AH214" i="7"/>
  <c r="T214" i="7"/>
  <c r="N214" i="7"/>
  <c r="G214" i="7"/>
  <c r="F214" i="7"/>
  <c r="C214" i="7"/>
  <c r="B214" i="7"/>
  <c r="C213" i="7"/>
  <c r="BN212" i="7"/>
  <c r="BF212" i="7"/>
  <c r="AX212" i="7"/>
  <c r="BJ212" i="7" s="1"/>
  <c r="AV212" i="7"/>
  <c r="BH212" i="7" s="1"/>
  <c r="BL212" i="7" s="1"/>
  <c r="AT212" i="7"/>
  <c r="AN212" i="7"/>
  <c r="AH212" i="7"/>
  <c r="T212" i="7"/>
  <c r="N212" i="7"/>
  <c r="G212" i="7"/>
  <c r="F212" i="7"/>
  <c r="C212" i="7"/>
  <c r="B212" i="7"/>
  <c r="C211" i="7"/>
  <c r="BN210" i="7"/>
  <c r="BF210" i="7"/>
  <c r="AX210" i="7"/>
  <c r="BJ210" i="7" s="1"/>
  <c r="AV210" i="7"/>
  <c r="BH210" i="7" s="1"/>
  <c r="BL210" i="7" s="1"/>
  <c r="AT210" i="7"/>
  <c r="AN210" i="7"/>
  <c r="AH210" i="7"/>
  <c r="T210" i="7"/>
  <c r="N210" i="7"/>
  <c r="G210" i="7"/>
  <c r="F210" i="7"/>
  <c r="C210" i="7"/>
  <c r="B210" i="7"/>
  <c r="C209" i="7"/>
  <c r="BN208" i="7"/>
  <c r="BF208" i="7"/>
  <c r="AX208" i="7"/>
  <c r="BJ208" i="7" s="1"/>
  <c r="AV208" i="7"/>
  <c r="BH208" i="7" s="1"/>
  <c r="BL208" i="7" s="1"/>
  <c r="AT208" i="7"/>
  <c r="AN208" i="7"/>
  <c r="AH208" i="7"/>
  <c r="T208" i="7"/>
  <c r="N208" i="7"/>
  <c r="G208" i="7"/>
  <c r="F208" i="7"/>
  <c r="C208" i="7"/>
  <c r="B208" i="7"/>
  <c r="C207" i="7"/>
  <c r="BN206" i="7"/>
  <c r="BF206" i="7"/>
  <c r="AX206" i="7"/>
  <c r="BJ206" i="7" s="1"/>
  <c r="AV206" i="7"/>
  <c r="BH206" i="7" s="1"/>
  <c r="BL206" i="7" s="1"/>
  <c r="AT206" i="7"/>
  <c r="AN206" i="7"/>
  <c r="AH206" i="7"/>
  <c r="T206" i="7"/>
  <c r="N206" i="7"/>
  <c r="G206" i="7"/>
  <c r="F206" i="7"/>
  <c r="C206" i="7"/>
  <c r="B206" i="7"/>
  <c r="C205" i="7"/>
  <c r="BN204" i="7"/>
  <c r="BF204" i="7"/>
  <c r="AX204" i="7"/>
  <c r="BJ204" i="7" s="1"/>
  <c r="AV204" i="7"/>
  <c r="BH204" i="7" s="1"/>
  <c r="BL204" i="7" s="1"/>
  <c r="AT204" i="7"/>
  <c r="AN204" i="7"/>
  <c r="AH204" i="7"/>
  <c r="T204" i="7"/>
  <c r="N204" i="7"/>
  <c r="G204" i="7"/>
  <c r="F204" i="7"/>
  <c r="C204" i="7"/>
  <c r="B204" i="7"/>
  <c r="C203" i="7"/>
  <c r="BN202" i="7"/>
  <c r="BF202" i="7"/>
  <c r="AX202" i="7"/>
  <c r="BJ202" i="7" s="1"/>
  <c r="AV202" i="7"/>
  <c r="BH202" i="7" s="1"/>
  <c r="BL202" i="7" s="1"/>
  <c r="AT202" i="7"/>
  <c r="AN202" i="7"/>
  <c r="AH202" i="7"/>
  <c r="T202" i="7"/>
  <c r="N202" i="7"/>
  <c r="G202" i="7"/>
  <c r="F202" i="7"/>
  <c r="C202" i="7"/>
  <c r="B202" i="7"/>
  <c r="C201" i="7"/>
  <c r="BN200" i="7"/>
  <c r="BF200" i="7"/>
  <c r="AX200" i="7"/>
  <c r="BJ200" i="7" s="1"/>
  <c r="AV200" i="7"/>
  <c r="BH200" i="7" s="1"/>
  <c r="BL200" i="7" s="1"/>
  <c r="AT200" i="7"/>
  <c r="AN200" i="7"/>
  <c r="AH200" i="7"/>
  <c r="T200" i="7"/>
  <c r="N200" i="7"/>
  <c r="G200" i="7"/>
  <c r="F200" i="7"/>
  <c r="C200" i="7"/>
  <c r="B200" i="7"/>
  <c r="C199" i="7"/>
  <c r="BN198" i="7"/>
  <c r="BF198" i="7"/>
  <c r="AX198" i="7"/>
  <c r="BJ198" i="7" s="1"/>
  <c r="AV198" i="7"/>
  <c r="BH198" i="7" s="1"/>
  <c r="BL198" i="7" s="1"/>
  <c r="AT198" i="7"/>
  <c r="AN198" i="7"/>
  <c r="AH198" i="7"/>
  <c r="T198" i="7"/>
  <c r="N198" i="7"/>
  <c r="G198" i="7"/>
  <c r="F198" i="7"/>
  <c r="C198" i="7"/>
  <c r="B198" i="7"/>
  <c r="C197" i="7"/>
  <c r="BN196" i="7"/>
  <c r="BF196" i="7"/>
  <c r="AX196" i="7"/>
  <c r="BJ196" i="7" s="1"/>
  <c r="AV196" i="7"/>
  <c r="BH196" i="7" s="1"/>
  <c r="BL196" i="7" s="1"/>
  <c r="AT196" i="7"/>
  <c r="AN196" i="7"/>
  <c r="AH196" i="7"/>
  <c r="T196" i="7"/>
  <c r="N196" i="7"/>
  <c r="G196" i="7"/>
  <c r="F196" i="7"/>
  <c r="C196" i="7"/>
  <c r="B196" i="7"/>
  <c r="C195" i="7"/>
  <c r="BN194" i="7"/>
  <c r="BF194" i="7"/>
  <c r="AX194" i="7"/>
  <c r="BJ194" i="7" s="1"/>
  <c r="AV194" i="7"/>
  <c r="BH194" i="7" s="1"/>
  <c r="BL194" i="7" s="1"/>
  <c r="AT194" i="7"/>
  <c r="AN194" i="7"/>
  <c r="AH194" i="7"/>
  <c r="T194" i="7"/>
  <c r="N194" i="7"/>
  <c r="G194" i="7"/>
  <c r="F194" i="7"/>
  <c r="C194" i="7"/>
  <c r="B194" i="7"/>
  <c r="C193" i="7"/>
  <c r="BN192" i="7"/>
  <c r="BF192" i="7"/>
  <c r="AX192" i="7"/>
  <c r="BJ192" i="7" s="1"/>
  <c r="AV192" i="7"/>
  <c r="BH192" i="7" s="1"/>
  <c r="BL192" i="7" s="1"/>
  <c r="AT192" i="7"/>
  <c r="AN192" i="7"/>
  <c r="AH192" i="7"/>
  <c r="T192" i="7"/>
  <c r="N192" i="7"/>
  <c r="G192" i="7"/>
  <c r="F192" i="7"/>
  <c r="C192" i="7"/>
  <c r="B192" i="7"/>
  <c r="C191" i="7"/>
  <c r="BN190" i="7"/>
  <c r="BF190" i="7"/>
  <c r="AX190" i="7"/>
  <c r="BJ190" i="7" s="1"/>
  <c r="AV190" i="7"/>
  <c r="BH190" i="7" s="1"/>
  <c r="BL190" i="7" s="1"/>
  <c r="AT190" i="7"/>
  <c r="AN190" i="7"/>
  <c r="AH190" i="7"/>
  <c r="T190" i="7"/>
  <c r="N190" i="7"/>
  <c r="G190" i="7"/>
  <c r="F190" i="7"/>
  <c r="C190" i="7"/>
  <c r="B190" i="7"/>
  <c r="C189" i="7"/>
  <c r="BN188" i="7"/>
  <c r="BF188" i="7"/>
  <c r="AX188" i="7"/>
  <c r="BJ188" i="7" s="1"/>
  <c r="AV188" i="7"/>
  <c r="BH188" i="7" s="1"/>
  <c r="AT188" i="7"/>
  <c r="AN188" i="7"/>
  <c r="AH188" i="7"/>
  <c r="T188" i="7"/>
  <c r="N188" i="7"/>
  <c r="G188" i="7"/>
  <c r="F188" i="7"/>
  <c r="C188" i="7"/>
  <c r="B188" i="7"/>
  <c r="AU176" i="7"/>
  <c r="AQ176" i="7"/>
  <c r="AJ176" i="7"/>
  <c r="AF176" i="7"/>
  <c r="Y176" i="7"/>
  <c r="U176" i="7"/>
  <c r="N176" i="7"/>
  <c r="J176" i="7"/>
  <c r="B129" i="7"/>
  <c r="C129" i="7"/>
  <c r="F129" i="7"/>
  <c r="G129" i="7"/>
  <c r="N129" i="7"/>
  <c r="T129" i="7"/>
  <c r="AH129" i="7"/>
  <c r="AN129" i="7"/>
  <c r="AT129" i="7"/>
  <c r="AV129" i="7"/>
  <c r="AZ129" i="7" s="1"/>
  <c r="AX129" i="7"/>
  <c r="BF129" i="7"/>
  <c r="BH129" i="7"/>
  <c r="BJ129" i="7"/>
  <c r="BN129" i="7"/>
  <c r="BU129" i="7"/>
  <c r="C130" i="7"/>
  <c r="BU130" i="7"/>
  <c r="C131" i="7"/>
  <c r="BU131" i="7"/>
  <c r="AU117" i="7"/>
  <c r="AQ117" i="7"/>
  <c r="AJ117" i="7"/>
  <c r="AF117" i="7"/>
  <c r="Y117" i="7"/>
  <c r="U117" i="7"/>
  <c r="N117" i="7"/>
  <c r="J117" i="7"/>
  <c r="BU2912" i="7"/>
  <c r="BU2853" i="7"/>
  <c r="BU2794" i="7"/>
  <c r="BU2735" i="7"/>
  <c r="BU2617" i="7"/>
  <c r="BU2676" i="7"/>
  <c r="BU2558" i="7"/>
  <c r="BU2499" i="7"/>
  <c r="BU2440" i="7"/>
  <c r="BU2381" i="7"/>
  <c r="BU2322" i="7"/>
  <c r="BU2263" i="7"/>
  <c r="BU2204" i="7"/>
  <c r="BU2145" i="7"/>
  <c r="BU2086" i="7"/>
  <c r="BU2027" i="7"/>
  <c r="BU1968" i="7"/>
  <c r="BU1909" i="7"/>
  <c r="BU1850" i="7"/>
  <c r="BU1791" i="7"/>
  <c r="BU1732" i="7"/>
  <c r="BU1673" i="7"/>
  <c r="BU1614" i="7"/>
  <c r="BU1555" i="7"/>
  <c r="BU1496" i="7"/>
  <c r="BU1437" i="7"/>
  <c r="BU1378" i="7"/>
  <c r="BU1319" i="7"/>
  <c r="BU1260" i="7"/>
  <c r="BU1201" i="7"/>
  <c r="BU1142" i="7"/>
  <c r="BU1083" i="7"/>
  <c r="BU1024" i="7"/>
  <c r="BU965" i="7"/>
  <c r="BU906" i="7"/>
  <c r="BU847" i="7"/>
  <c r="BU788" i="7"/>
  <c r="BU729" i="7"/>
  <c r="BU670" i="7"/>
  <c r="BU611" i="7"/>
  <c r="BU552" i="7"/>
  <c r="BU493" i="7"/>
  <c r="BU434" i="7"/>
  <c r="BU375" i="7"/>
  <c r="BU316" i="7"/>
  <c r="BU257" i="7"/>
  <c r="BU198" i="7"/>
  <c r="BU139" i="7"/>
  <c r="BU80" i="7"/>
  <c r="BU21" i="7"/>
  <c r="V51" i="7"/>
  <c r="F4" i="8"/>
  <c r="G5" i="6"/>
  <c r="E5845" i="7"/>
  <c r="E5786" i="7"/>
  <c r="E5727" i="7"/>
  <c r="E5668" i="7"/>
  <c r="E5609" i="7"/>
  <c r="E5550" i="7"/>
  <c r="E5491" i="7"/>
  <c r="E5432" i="7"/>
  <c r="E5373" i="7"/>
  <c r="E5314" i="7"/>
  <c r="E5255" i="7"/>
  <c r="E5196" i="7"/>
  <c r="E5137" i="7"/>
  <c r="E5078" i="7"/>
  <c r="E5019" i="7"/>
  <c r="E4960" i="7"/>
  <c r="E4901" i="7"/>
  <c r="E4842" i="7"/>
  <c r="E4783" i="7"/>
  <c r="E4724" i="7"/>
  <c r="E4665" i="7"/>
  <c r="E4606" i="7"/>
  <c r="E4547" i="7"/>
  <c r="E4488" i="7"/>
  <c r="E4429" i="7"/>
  <c r="E4370" i="7"/>
  <c r="E4311" i="7"/>
  <c r="E4252" i="7"/>
  <c r="E4193" i="7"/>
  <c r="E4134" i="7"/>
  <c r="E4075" i="7"/>
  <c r="E4016" i="7"/>
  <c r="E3957" i="7"/>
  <c r="E3898" i="7"/>
  <c r="E3839" i="7"/>
  <c r="E3780" i="7"/>
  <c r="E3721" i="7"/>
  <c r="E3662" i="7"/>
  <c r="E3603" i="7"/>
  <c r="E3544" i="7"/>
  <c r="E3485" i="7"/>
  <c r="E3426" i="7"/>
  <c r="E3367" i="7"/>
  <c r="E3308" i="7"/>
  <c r="E3249" i="7"/>
  <c r="E3190" i="7"/>
  <c r="E3131" i="7"/>
  <c r="E3072" i="7"/>
  <c r="E3013" i="7"/>
  <c r="E2954" i="7"/>
  <c r="E2895" i="7"/>
  <c r="E2836" i="7"/>
  <c r="E2777" i="7"/>
  <c r="E2718" i="7"/>
  <c r="E2659" i="7"/>
  <c r="E2600" i="7"/>
  <c r="E2541" i="7"/>
  <c r="E2482" i="7"/>
  <c r="E2423" i="7"/>
  <c r="E2364" i="7"/>
  <c r="E2305" i="7"/>
  <c r="E2246" i="7"/>
  <c r="E2187" i="7"/>
  <c r="E2128" i="7"/>
  <c r="E2069" i="7"/>
  <c r="E2010" i="7"/>
  <c r="E1951" i="7"/>
  <c r="E1892" i="7"/>
  <c r="E1833" i="7"/>
  <c r="E1774" i="7"/>
  <c r="E1715" i="7"/>
  <c r="E1656" i="7"/>
  <c r="E1597" i="7"/>
  <c r="E1538" i="7"/>
  <c r="E1479" i="7"/>
  <c r="E1420" i="7"/>
  <c r="E1361" i="7"/>
  <c r="E1302" i="7"/>
  <c r="E1243" i="7"/>
  <c r="E1184" i="7"/>
  <c r="E1125" i="7"/>
  <c r="E1066" i="7"/>
  <c r="E1007" i="7"/>
  <c r="E948" i="7"/>
  <c r="E889" i="7"/>
  <c r="E830" i="7"/>
  <c r="E771" i="7"/>
  <c r="E712" i="7"/>
  <c r="E653" i="7"/>
  <c r="E594" i="7"/>
  <c r="E535" i="7"/>
  <c r="E476" i="7"/>
  <c r="E417" i="7"/>
  <c r="E358" i="7"/>
  <c r="E299" i="7"/>
  <c r="E240" i="7"/>
  <c r="E181" i="7"/>
  <c r="E122" i="7"/>
  <c r="E63" i="7"/>
  <c r="E4" i="7"/>
  <c r="C4" i="8"/>
  <c r="C107" i="6"/>
  <c r="C106" i="6"/>
  <c r="B106" i="6"/>
  <c r="C105" i="6"/>
  <c r="C104" i="6"/>
  <c r="B104" i="6"/>
  <c r="C103" i="6"/>
  <c r="C102" i="6"/>
  <c r="B102" i="6"/>
  <c r="C101" i="6"/>
  <c r="C100" i="6"/>
  <c r="B100" i="6"/>
  <c r="C99" i="6"/>
  <c r="C98" i="6"/>
  <c r="B98" i="6"/>
  <c r="C97" i="6"/>
  <c r="C96" i="6"/>
  <c r="B96" i="6"/>
  <c r="C95" i="6"/>
  <c r="C94" i="6"/>
  <c r="B94" i="6"/>
  <c r="C93" i="6"/>
  <c r="C92" i="6"/>
  <c r="B92" i="6"/>
  <c r="C91" i="6"/>
  <c r="C90" i="6"/>
  <c r="B90" i="6"/>
  <c r="C89" i="6"/>
  <c r="C88" i="6"/>
  <c r="B88" i="6"/>
  <c r="C87" i="6"/>
  <c r="C86" i="6"/>
  <c r="B86" i="6"/>
  <c r="C85" i="6"/>
  <c r="C84" i="6"/>
  <c r="B84" i="6"/>
  <c r="C83" i="6"/>
  <c r="C82" i="6"/>
  <c r="B82" i="6"/>
  <c r="C81" i="6"/>
  <c r="C80" i="6"/>
  <c r="B80" i="6"/>
  <c r="C79" i="6"/>
  <c r="C78" i="6"/>
  <c r="B78" i="6"/>
  <c r="C77" i="6"/>
  <c r="C76" i="6"/>
  <c r="B76" i="6"/>
  <c r="C75" i="6"/>
  <c r="C74" i="6"/>
  <c r="B74" i="6"/>
  <c r="C73" i="6"/>
  <c r="C72" i="6"/>
  <c r="B72" i="6"/>
  <c r="C71" i="6"/>
  <c r="C70" i="6"/>
  <c r="B70" i="6"/>
  <c r="C69" i="6"/>
  <c r="C68" i="6"/>
  <c r="B68" i="6"/>
  <c r="C48" i="6"/>
  <c r="C47" i="6"/>
  <c r="B47" i="6"/>
  <c r="C46" i="6"/>
  <c r="C45" i="6"/>
  <c r="B45" i="6"/>
  <c r="C44" i="6"/>
  <c r="C43" i="6"/>
  <c r="B43" i="6"/>
  <c r="C42" i="6"/>
  <c r="C41" i="6"/>
  <c r="B41" i="6"/>
  <c r="C40" i="6"/>
  <c r="C39" i="6"/>
  <c r="B39" i="6"/>
  <c r="C38" i="6"/>
  <c r="C37" i="6"/>
  <c r="B37" i="6"/>
  <c r="C36" i="6"/>
  <c r="C35" i="6"/>
  <c r="B35" i="6"/>
  <c r="C34" i="6"/>
  <c r="C33" i="6"/>
  <c r="B33" i="6"/>
  <c r="C32" i="6"/>
  <c r="C31" i="6"/>
  <c r="B31" i="6"/>
  <c r="C30" i="6"/>
  <c r="C29" i="6"/>
  <c r="B29" i="6"/>
  <c r="C28" i="6"/>
  <c r="C27" i="6"/>
  <c r="B27" i="6"/>
  <c r="C26" i="6"/>
  <c r="C25" i="6"/>
  <c r="B25" i="6"/>
  <c r="C24" i="6"/>
  <c r="C23" i="6"/>
  <c r="B23" i="6"/>
  <c r="C22" i="6"/>
  <c r="C21" i="6"/>
  <c r="B21" i="6"/>
  <c r="C20" i="6"/>
  <c r="C19" i="6"/>
  <c r="B19" i="6"/>
  <c r="C18" i="6"/>
  <c r="C17" i="6"/>
  <c r="B17" i="6"/>
  <c r="C16" i="6"/>
  <c r="C15" i="6"/>
  <c r="B15" i="6"/>
  <c r="C14" i="6"/>
  <c r="C13" i="6"/>
  <c r="B13" i="6"/>
  <c r="C12" i="6"/>
  <c r="C11" i="6"/>
  <c r="B11" i="6"/>
  <c r="C10" i="6"/>
  <c r="B9" i="6"/>
  <c r="AN5" i="6"/>
  <c r="C9" i="6"/>
  <c r="C5891" i="7"/>
  <c r="C5890" i="7"/>
  <c r="B5890" i="7"/>
  <c r="C5889" i="7"/>
  <c r="C5888" i="7"/>
  <c r="B5888" i="7"/>
  <c r="C5887" i="7"/>
  <c r="C5886" i="7"/>
  <c r="B5886" i="7"/>
  <c r="C5885" i="7"/>
  <c r="C5884" i="7"/>
  <c r="B5884" i="7"/>
  <c r="C5883" i="7"/>
  <c r="C5882" i="7"/>
  <c r="B5882" i="7"/>
  <c r="C5881" i="7"/>
  <c r="C5880" i="7"/>
  <c r="B5880" i="7"/>
  <c r="C5879" i="7"/>
  <c r="C5878" i="7"/>
  <c r="B5878" i="7"/>
  <c r="C5877" i="7"/>
  <c r="C5876" i="7"/>
  <c r="B5876" i="7"/>
  <c r="C5875" i="7"/>
  <c r="C5874" i="7"/>
  <c r="B5874" i="7"/>
  <c r="C5873" i="7"/>
  <c r="C5872" i="7"/>
  <c r="B5872" i="7"/>
  <c r="C5871" i="7"/>
  <c r="C5870" i="7"/>
  <c r="B5870" i="7"/>
  <c r="C5869" i="7"/>
  <c r="C5868" i="7"/>
  <c r="B5868" i="7"/>
  <c r="C5867" i="7"/>
  <c r="C5866" i="7"/>
  <c r="B5866" i="7"/>
  <c r="C5865" i="7"/>
  <c r="C5864" i="7"/>
  <c r="B5864" i="7"/>
  <c r="C5863" i="7"/>
  <c r="C5862" i="7"/>
  <c r="B5862" i="7"/>
  <c r="C5861" i="7"/>
  <c r="C5860" i="7"/>
  <c r="B5860" i="7"/>
  <c r="C5859" i="7"/>
  <c r="C5858" i="7"/>
  <c r="B5858" i="7"/>
  <c r="C5857" i="7"/>
  <c r="C5856" i="7"/>
  <c r="B5856" i="7"/>
  <c r="C5855" i="7"/>
  <c r="C5854" i="7"/>
  <c r="B5854" i="7"/>
  <c r="C5853" i="7"/>
  <c r="C5852" i="7"/>
  <c r="B5852" i="7"/>
  <c r="C5832" i="7"/>
  <c r="C5831" i="7"/>
  <c r="B5831" i="7"/>
  <c r="C5830" i="7"/>
  <c r="C5829" i="7"/>
  <c r="B5829" i="7"/>
  <c r="C5828" i="7"/>
  <c r="C5827" i="7"/>
  <c r="B5827" i="7"/>
  <c r="C5826" i="7"/>
  <c r="C5825" i="7"/>
  <c r="B5825" i="7"/>
  <c r="C5824" i="7"/>
  <c r="C5823" i="7"/>
  <c r="B5823" i="7"/>
  <c r="C5822" i="7"/>
  <c r="C5821" i="7"/>
  <c r="B5821" i="7"/>
  <c r="C5820" i="7"/>
  <c r="C5819" i="7"/>
  <c r="B5819" i="7"/>
  <c r="C5818" i="7"/>
  <c r="C5817" i="7"/>
  <c r="B5817" i="7"/>
  <c r="C5816" i="7"/>
  <c r="C5815" i="7"/>
  <c r="B5815" i="7"/>
  <c r="C5814" i="7"/>
  <c r="C5813" i="7"/>
  <c r="B5813" i="7"/>
  <c r="C5812" i="7"/>
  <c r="C5811" i="7"/>
  <c r="B5811" i="7"/>
  <c r="C5810" i="7"/>
  <c r="C5809" i="7"/>
  <c r="B5809" i="7"/>
  <c r="C5808" i="7"/>
  <c r="C5807" i="7"/>
  <c r="B5807" i="7"/>
  <c r="C5806" i="7"/>
  <c r="C5805" i="7"/>
  <c r="B5805" i="7"/>
  <c r="C5804" i="7"/>
  <c r="C5803" i="7"/>
  <c r="B5803" i="7"/>
  <c r="C5802" i="7"/>
  <c r="C5801" i="7"/>
  <c r="B5801" i="7"/>
  <c r="C5800" i="7"/>
  <c r="C5799" i="7"/>
  <c r="B5799" i="7"/>
  <c r="C5798" i="7"/>
  <c r="C5797" i="7"/>
  <c r="B5797" i="7"/>
  <c r="C5796" i="7"/>
  <c r="C5795" i="7"/>
  <c r="B5795" i="7"/>
  <c r="C5794" i="7"/>
  <c r="C5793" i="7"/>
  <c r="B5793" i="7"/>
  <c r="C5773" i="7"/>
  <c r="C5772" i="7"/>
  <c r="B5772" i="7"/>
  <c r="C5771" i="7"/>
  <c r="C5770" i="7"/>
  <c r="B5770" i="7"/>
  <c r="C5769" i="7"/>
  <c r="C5768" i="7"/>
  <c r="B5768" i="7"/>
  <c r="C5767" i="7"/>
  <c r="C5766" i="7"/>
  <c r="B5766" i="7"/>
  <c r="C5765" i="7"/>
  <c r="C5764" i="7"/>
  <c r="B5764" i="7"/>
  <c r="C5763" i="7"/>
  <c r="C5762" i="7"/>
  <c r="B5762" i="7"/>
  <c r="C5761" i="7"/>
  <c r="C5760" i="7"/>
  <c r="B5760" i="7"/>
  <c r="C5759" i="7"/>
  <c r="C5758" i="7"/>
  <c r="B5758" i="7"/>
  <c r="C5757" i="7"/>
  <c r="C5756" i="7"/>
  <c r="B5756" i="7"/>
  <c r="C5755" i="7"/>
  <c r="C5754" i="7"/>
  <c r="B5754" i="7"/>
  <c r="C5753" i="7"/>
  <c r="C5752" i="7"/>
  <c r="B5752" i="7"/>
  <c r="C5751" i="7"/>
  <c r="C5750" i="7"/>
  <c r="B5750" i="7"/>
  <c r="C5749" i="7"/>
  <c r="C5748" i="7"/>
  <c r="B5748" i="7"/>
  <c r="C5747" i="7"/>
  <c r="C5746" i="7"/>
  <c r="B5746" i="7"/>
  <c r="C5745" i="7"/>
  <c r="C5744" i="7"/>
  <c r="B5744" i="7"/>
  <c r="C5743" i="7"/>
  <c r="C5742" i="7"/>
  <c r="B5742" i="7"/>
  <c r="C5741" i="7"/>
  <c r="C5740" i="7"/>
  <c r="B5740" i="7"/>
  <c r="C5739" i="7"/>
  <c r="C5738" i="7"/>
  <c r="B5738" i="7"/>
  <c r="C5737" i="7"/>
  <c r="C5736" i="7"/>
  <c r="B5736" i="7"/>
  <c r="C5735" i="7"/>
  <c r="C5734" i="7"/>
  <c r="B5734" i="7"/>
  <c r="C5714" i="7"/>
  <c r="C5713" i="7"/>
  <c r="B5713" i="7"/>
  <c r="C5712" i="7"/>
  <c r="C5711" i="7"/>
  <c r="B5711" i="7"/>
  <c r="C5710" i="7"/>
  <c r="C5709" i="7"/>
  <c r="B5709" i="7"/>
  <c r="C5708" i="7"/>
  <c r="C5707" i="7"/>
  <c r="B5707" i="7"/>
  <c r="C5706" i="7"/>
  <c r="C5705" i="7"/>
  <c r="B5705" i="7"/>
  <c r="C5704" i="7"/>
  <c r="C5703" i="7"/>
  <c r="B5703" i="7"/>
  <c r="C5702" i="7"/>
  <c r="C5701" i="7"/>
  <c r="B5701" i="7"/>
  <c r="C5700" i="7"/>
  <c r="C5699" i="7"/>
  <c r="B5699" i="7"/>
  <c r="C5698" i="7"/>
  <c r="C5697" i="7"/>
  <c r="B5697" i="7"/>
  <c r="C5696" i="7"/>
  <c r="C5695" i="7"/>
  <c r="B5695" i="7"/>
  <c r="C5694" i="7"/>
  <c r="C5693" i="7"/>
  <c r="B5693" i="7"/>
  <c r="C5692" i="7"/>
  <c r="C5691" i="7"/>
  <c r="B5691" i="7"/>
  <c r="C5690" i="7"/>
  <c r="C5689" i="7"/>
  <c r="B5689" i="7"/>
  <c r="C5688" i="7"/>
  <c r="C5687" i="7"/>
  <c r="B5687" i="7"/>
  <c r="C5686" i="7"/>
  <c r="C5685" i="7"/>
  <c r="B5685" i="7"/>
  <c r="C5684" i="7"/>
  <c r="C5683" i="7"/>
  <c r="B5683" i="7"/>
  <c r="C5682" i="7"/>
  <c r="C5681" i="7"/>
  <c r="B5681" i="7"/>
  <c r="C5680" i="7"/>
  <c r="C5679" i="7"/>
  <c r="B5679" i="7"/>
  <c r="C5678" i="7"/>
  <c r="C5677" i="7"/>
  <c r="B5677" i="7"/>
  <c r="C5676" i="7"/>
  <c r="C5675" i="7"/>
  <c r="B5675" i="7"/>
  <c r="C5655" i="7"/>
  <c r="C5654" i="7"/>
  <c r="B5654" i="7"/>
  <c r="C5653" i="7"/>
  <c r="C5652" i="7"/>
  <c r="B5652" i="7"/>
  <c r="C5651" i="7"/>
  <c r="C5650" i="7"/>
  <c r="B5650" i="7"/>
  <c r="C5649" i="7"/>
  <c r="C5648" i="7"/>
  <c r="B5648" i="7"/>
  <c r="C5647" i="7"/>
  <c r="C5646" i="7"/>
  <c r="B5646" i="7"/>
  <c r="C5645" i="7"/>
  <c r="C5644" i="7"/>
  <c r="B5644" i="7"/>
  <c r="C5643" i="7"/>
  <c r="C5642" i="7"/>
  <c r="B5642" i="7"/>
  <c r="C5641" i="7"/>
  <c r="C5640" i="7"/>
  <c r="B5640" i="7"/>
  <c r="C5639" i="7"/>
  <c r="C5638" i="7"/>
  <c r="B5638" i="7"/>
  <c r="C5637" i="7"/>
  <c r="C5636" i="7"/>
  <c r="B5636" i="7"/>
  <c r="C5635" i="7"/>
  <c r="C5634" i="7"/>
  <c r="B5634" i="7"/>
  <c r="C5633" i="7"/>
  <c r="C5632" i="7"/>
  <c r="B5632" i="7"/>
  <c r="C5631" i="7"/>
  <c r="C5630" i="7"/>
  <c r="B5630" i="7"/>
  <c r="C5629" i="7"/>
  <c r="C5628" i="7"/>
  <c r="B5628" i="7"/>
  <c r="C5627" i="7"/>
  <c r="C5626" i="7"/>
  <c r="B5626" i="7"/>
  <c r="C5625" i="7"/>
  <c r="C5624" i="7"/>
  <c r="B5624" i="7"/>
  <c r="C5623" i="7"/>
  <c r="C5622" i="7"/>
  <c r="B5622" i="7"/>
  <c r="C5621" i="7"/>
  <c r="C5620" i="7"/>
  <c r="B5620" i="7"/>
  <c r="C5619" i="7"/>
  <c r="C5618" i="7"/>
  <c r="B5618" i="7"/>
  <c r="C5617" i="7"/>
  <c r="C5616" i="7"/>
  <c r="B5616" i="7"/>
  <c r="C5596" i="7"/>
  <c r="C5595" i="7"/>
  <c r="B5595" i="7"/>
  <c r="C5594" i="7"/>
  <c r="C5593" i="7"/>
  <c r="B5593" i="7"/>
  <c r="C5592" i="7"/>
  <c r="C5591" i="7"/>
  <c r="B5591" i="7"/>
  <c r="C5590" i="7"/>
  <c r="C5589" i="7"/>
  <c r="B5589" i="7"/>
  <c r="C5588" i="7"/>
  <c r="C5587" i="7"/>
  <c r="B5587" i="7"/>
  <c r="C5586" i="7"/>
  <c r="C5585" i="7"/>
  <c r="B5585" i="7"/>
  <c r="C5584" i="7"/>
  <c r="C5583" i="7"/>
  <c r="B5583" i="7"/>
  <c r="C5582" i="7"/>
  <c r="C5581" i="7"/>
  <c r="B5581" i="7"/>
  <c r="C5580" i="7"/>
  <c r="C5579" i="7"/>
  <c r="B5579" i="7"/>
  <c r="C5578" i="7"/>
  <c r="C5577" i="7"/>
  <c r="B5577" i="7"/>
  <c r="C5576" i="7"/>
  <c r="C5575" i="7"/>
  <c r="B5575" i="7"/>
  <c r="C5574" i="7"/>
  <c r="C5573" i="7"/>
  <c r="B5573" i="7"/>
  <c r="C5572" i="7"/>
  <c r="C5571" i="7"/>
  <c r="B5571" i="7"/>
  <c r="C5570" i="7"/>
  <c r="C5569" i="7"/>
  <c r="B5569" i="7"/>
  <c r="C5568" i="7"/>
  <c r="C5567" i="7"/>
  <c r="B5567" i="7"/>
  <c r="C5566" i="7"/>
  <c r="C5565" i="7"/>
  <c r="B5565" i="7"/>
  <c r="C5564" i="7"/>
  <c r="C5563" i="7"/>
  <c r="B5563" i="7"/>
  <c r="C5562" i="7"/>
  <c r="C5561" i="7"/>
  <c r="B5561" i="7"/>
  <c r="C5560" i="7"/>
  <c r="C5559" i="7"/>
  <c r="B5559" i="7"/>
  <c r="C5558" i="7"/>
  <c r="C5557" i="7"/>
  <c r="B5557" i="7"/>
  <c r="C5537" i="7"/>
  <c r="C5536" i="7"/>
  <c r="B5536" i="7"/>
  <c r="C5535" i="7"/>
  <c r="C5534" i="7"/>
  <c r="B5534" i="7"/>
  <c r="C5533" i="7"/>
  <c r="C5532" i="7"/>
  <c r="B5532" i="7"/>
  <c r="C5531" i="7"/>
  <c r="C5530" i="7"/>
  <c r="B5530" i="7"/>
  <c r="C5529" i="7"/>
  <c r="C5528" i="7"/>
  <c r="B5528" i="7"/>
  <c r="C5527" i="7"/>
  <c r="C5526" i="7"/>
  <c r="B5526" i="7"/>
  <c r="C5525" i="7"/>
  <c r="C5524" i="7"/>
  <c r="B5524" i="7"/>
  <c r="C5523" i="7"/>
  <c r="C5522" i="7"/>
  <c r="B5522" i="7"/>
  <c r="C5521" i="7"/>
  <c r="C5520" i="7"/>
  <c r="B5520" i="7"/>
  <c r="C5519" i="7"/>
  <c r="C5518" i="7"/>
  <c r="B5518" i="7"/>
  <c r="C5517" i="7"/>
  <c r="C5516" i="7"/>
  <c r="B5516" i="7"/>
  <c r="C5515" i="7"/>
  <c r="C5514" i="7"/>
  <c r="B5514" i="7"/>
  <c r="C5513" i="7"/>
  <c r="C5512" i="7"/>
  <c r="B5512" i="7"/>
  <c r="C5511" i="7"/>
  <c r="C5510" i="7"/>
  <c r="B5510" i="7"/>
  <c r="C5509" i="7"/>
  <c r="C5508" i="7"/>
  <c r="B5508" i="7"/>
  <c r="C5507" i="7"/>
  <c r="C5506" i="7"/>
  <c r="B5506" i="7"/>
  <c r="C5505" i="7"/>
  <c r="C5504" i="7"/>
  <c r="B5504" i="7"/>
  <c r="C5503" i="7"/>
  <c r="C5502" i="7"/>
  <c r="B5502" i="7"/>
  <c r="C5501" i="7"/>
  <c r="C5500" i="7"/>
  <c r="B5500" i="7"/>
  <c r="C5499" i="7"/>
  <c r="C5498" i="7"/>
  <c r="B5498" i="7"/>
  <c r="C5478" i="7"/>
  <c r="C5477" i="7"/>
  <c r="B5477" i="7"/>
  <c r="C5476" i="7"/>
  <c r="C5475" i="7"/>
  <c r="B5475" i="7"/>
  <c r="C5474" i="7"/>
  <c r="C5473" i="7"/>
  <c r="B5473" i="7"/>
  <c r="C5472" i="7"/>
  <c r="C5471" i="7"/>
  <c r="B5471" i="7"/>
  <c r="C5470" i="7"/>
  <c r="C5469" i="7"/>
  <c r="B5469" i="7"/>
  <c r="C5468" i="7"/>
  <c r="C5467" i="7"/>
  <c r="B5467" i="7"/>
  <c r="C5466" i="7"/>
  <c r="C5465" i="7"/>
  <c r="B5465" i="7"/>
  <c r="C5464" i="7"/>
  <c r="C5463" i="7"/>
  <c r="B5463" i="7"/>
  <c r="C5462" i="7"/>
  <c r="C5461" i="7"/>
  <c r="B5461" i="7"/>
  <c r="C5460" i="7"/>
  <c r="C5459" i="7"/>
  <c r="B5459" i="7"/>
  <c r="C5458" i="7"/>
  <c r="C5457" i="7"/>
  <c r="B5457" i="7"/>
  <c r="C5456" i="7"/>
  <c r="C5455" i="7"/>
  <c r="B5455" i="7"/>
  <c r="C5454" i="7"/>
  <c r="C5453" i="7"/>
  <c r="B5453" i="7"/>
  <c r="C5452" i="7"/>
  <c r="C5451" i="7"/>
  <c r="B5451" i="7"/>
  <c r="C5450" i="7"/>
  <c r="C5449" i="7"/>
  <c r="B5449" i="7"/>
  <c r="C5448" i="7"/>
  <c r="C5447" i="7"/>
  <c r="B5447" i="7"/>
  <c r="C5446" i="7"/>
  <c r="C5445" i="7"/>
  <c r="B5445" i="7"/>
  <c r="C5444" i="7"/>
  <c r="C5443" i="7"/>
  <c r="B5443" i="7"/>
  <c r="C5442" i="7"/>
  <c r="C5441" i="7"/>
  <c r="B5441" i="7"/>
  <c r="C5440" i="7"/>
  <c r="C5439" i="7"/>
  <c r="B5439" i="7"/>
  <c r="C5419" i="7"/>
  <c r="C5418" i="7"/>
  <c r="B5418" i="7"/>
  <c r="C5417" i="7"/>
  <c r="C5416" i="7"/>
  <c r="B5416" i="7"/>
  <c r="C5415" i="7"/>
  <c r="C5414" i="7"/>
  <c r="B5414" i="7"/>
  <c r="C5413" i="7"/>
  <c r="C5412" i="7"/>
  <c r="B5412" i="7"/>
  <c r="C5411" i="7"/>
  <c r="C5410" i="7"/>
  <c r="B5410" i="7"/>
  <c r="C5409" i="7"/>
  <c r="C5408" i="7"/>
  <c r="B5408" i="7"/>
  <c r="C5407" i="7"/>
  <c r="C5406" i="7"/>
  <c r="B5406" i="7"/>
  <c r="C5405" i="7"/>
  <c r="C5404" i="7"/>
  <c r="B5404" i="7"/>
  <c r="C5403" i="7"/>
  <c r="C5402" i="7"/>
  <c r="B5402" i="7"/>
  <c r="C5401" i="7"/>
  <c r="C5400" i="7"/>
  <c r="B5400" i="7"/>
  <c r="C5399" i="7"/>
  <c r="C5398" i="7"/>
  <c r="B5398" i="7"/>
  <c r="C5397" i="7"/>
  <c r="C5396" i="7"/>
  <c r="B5396" i="7"/>
  <c r="C5395" i="7"/>
  <c r="C5394" i="7"/>
  <c r="B5394" i="7"/>
  <c r="C5393" i="7"/>
  <c r="C5392" i="7"/>
  <c r="B5392" i="7"/>
  <c r="C5391" i="7"/>
  <c r="C5390" i="7"/>
  <c r="B5390" i="7"/>
  <c r="C5389" i="7"/>
  <c r="C5388" i="7"/>
  <c r="B5388" i="7"/>
  <c r="C5387" i="7"/>
  <c r="C5386" i="7"/>
  <c r="B5386" i="7"/>
  <c r="C5385" i="7"/>
  <c r="C5384" i="7"/>
  <c r="B5384" i="7"/>
  <c r="C5383" i="7"/>
  <c r="C5382" i="7"/>
  <c r="B5382" i="7"/>
  <c r="C5381" i="7"/>
  <c r="C5380" i="7"/>
  <c r="B5380" i="7"/>
  <c r="C5360" i="7"/>
  <c r="C5359" i="7"/>
  <c r="B5359" i="7"/>
  <c r="C5358" i="7"/>
  <c r="C5357" i="7"/>
  <c r="B5357" i="7"/>
  <c r="C5356" i="7"/>
  <c r="C5355" i="7"/>
  <c r="B5355" i="7"/>
  <c r="C5354" i="7"/>
  <c r="C5353" i="7"/>
  <c r="B5353" i="7"/>
  <c r="C5352" i="7"/>
  <c r="C5351" i="7"/>
  <c r="B5351" i="7"/>
  <c r="C5350" i="7"/>
  <c r="C5349" i="7"/>
  <c r="B5349" i="7"/>
  <c r="C5348" i="7"/>
  <c r="C5347" i="7"/>
  <c r="B5347" i="7"/>
  <c r="C5346" i="7"/>
  <c r="C5345" i="7"/>
  <c r="B5345" i="7"/>
  <c r="C5344" i="7"/>
  <c r="C5343" i="7"/>
  <c r="B5343" i="7"/>
  <c r="C5342" i="7"/>
  <c r="C5341" i="7"/>
  <c r="B5341" i="7"/>
  <c r="C5340" i="7"/>
  <c r="C5339" i="7"/>
  <c r="B5339" i="7"/>
  <c r="C5338" i="7"/>
  <c r="C5337" i="7"/>
  <c r="B5337" i="7"/>
  <c r="C5336" i="7"/>
  <c r="C5335" i="7"/>
  <c r="B5335" i="7"/>
  <c r="C5334" i="7"/>
  <c r="C5333" i="7"/>
  <c r="B5333" i="7"/>
  <c r="C5332" i="7"/>
  <c r="C5331" i="7"/>
  <c r="B5331" i="7"/>
  <c r="C5330" i="7"/>
  <c r="C5329" i="7"/>
  <c r="B5329" i="7"/>
  <c r="C5328" i="7"/>
  <c r="C5327" i="7"/>
  <c r="B5327" i="7"/>
  <c r="C5326" i="7"/>
  <c r="C5325" i="7"/>
  <c r="B5325" i="7"/>
  <c r="C5324" i="7"/>
  <c r="C5323" i="7"/>
  <c r="B5323" i="7"/>
  <c r="C5322" i="7"/>
  <c r="C5321" i="7"/>
  <c r="B5321" i="7"/>
  <c r="C5301" i="7"/>
  <c r="C5300" i="7"/>
  <c r="B5300" i="7"/>
  <c r="C5299" i="7"/>
  <c r="C5298" i="7"/>
  <c r="B5298" i="7"/>
  <c r="C5297" i="7"/>
  <c r="C5296" i="7"/>
  <c r="B5296" i="7"/>
  <c r="C5295" i="7"/>
  <c r="C5294" i="7"/>
  <c r="B5294" i="7"/>
  <c r="C5293" i="7"/>
  <c r="C5292" i="7"/>
  <c r="B5292" i="7"/>
  <c r="C5291" i="7"/>
  <c r="C5290" i="7"/>
  <c r="B5290" i="7"/>
  <c r="C5289" i="7"/>
  <c r="C5288" i="7"/>
  <c r="B5288" i="7"/>
  <c r="C5287" i="7"/>
  <c r="C5286" i="7"/>
  <c r="B5286" i="7"/>
  <c r="C5285" i="7"/>
  <c r="C5284" i="7"/>
  <c r="B5284" i="7"/>
  <c r="C5283" i="7"/>
  <c r="C5282" i="7"/>
  <c r="B5282" i="7"/>
  <c r="C5281" i="7"/>
  <c r="C5280" i="7"/>
  <c r="B5280" i="7"/>
  <c r="C5279" i="7"/>
  <c r="C5278" i="7"/>
  <c r="B5278" i="7"/>
  <c r="C5277" i="7"/>
  <c r="C5276" i="7"/>
  <c r="B5276" i="7"/>
  <c r="C5275" i="7"/>
  <c r="C5274" i="7"/>
  <c r="B5274" i="7"/>
  <c r="C5273" i="7"/>
  <c r="C5272" i="7"/>
  <c r="B5272" i="7"/>
  <c r="C5271" i="7"/>
  <c r="C5270" i="7"/>
  <c r="B5270" i="7"/>
  <c r="C5269" i="7"/>
  <c r="C5268" i="7"/>
  <c r="B5268" i="7"/>
  <c r="C5267" i="7"/>
  <c r="C5266" i="7"/>
  <c r="B5266" i="7"/>
  <c r="C5265" i="7"/>
  <c r="C5264" i="7"/>
  <c r="B5264" i="7"/>
  <c r="C5263" i="7"/>
  <c r="C5262" i="7"/>
  <c r="B5262" i="7"/>
  <c r="C5242" i="7"/>
  <c r="C5241" i="7"/>
  <c r="B5241" i="7"/>
  <c r="C5240" i="7"/>
  <c r="C5239" i="7"/>
  <c r="B5239" i="7"/>
  <c r="C5238" i="7"/>
  <c r="C5237" i="7"/>
  <c r="B5237" i="7"/>
  <c r="C5236" i="7"/>
  <c r="C5235" i="7"/>
  <c r="B5235" i="7"/>
  <c r="C5234" i="7"/>
  <c r="C5233" i="7"/>
  <c r="B5233" i="7"/>
  <c r="C5232" i="7"/>
  <c r="C5231" i="7"/>
  <c r="B5231" i="7"/>
  <c r="C5230" i="7"/>
  <c r="C5229" i="7"/>
  <c r="B5229" i="7"/>
  <c r="C5228" i="7"/>
  <c r="C5227" i="7"/>
  <c r="B5227" i="7"/>
  <c r="C5226" i="7"/>
  <c r="C5225" i="7"/>
  <c r="B5225" i="7"/>
  <c r="C5224" i="7"/>
  <c r="C5223" i="7"/>
  <c r="B5223" i="7"/>
  <c r="C5222" i="7"/>
  <c r="C5221" i="7"/>
  <c r="B5221" i="7"/>
  <c r="C5220" i="7"/>
  <c r="C5219" i="7"/>
  <c r="B5219" i="7"/>
  <c r="C5218" i="7"/>
  <c r="C5217" i="7"/>
  <c r="B5217" i="7"/>
  <c r="C5216" i="7"/>
  <c r="C5215" i="7"/>
  <c r="B5215" i="7"/>
  <c r="C5214" i="7"/>
  <c r="C5213" i="7"/>
  <c r="B5213" i="7"/>
  <c r="C5212" i="7"/>
  <c r="C5211" i="7"/>
  <c r="B5211" i="7"/>
  <c r="C5210" i="7"/>
  <c r="C5209" i="7"/>
  <c r="B5209" i="7"/>
  <c r="C5208" i="7"/>
  <c r="C5207" i="7"/>
  <c r="B5207" i="7"/>
  <c r="C5206" i="7"/>
  <c r="C5205" i="7"/>
  <c r="B5205" i="7"/>
  <c r="C5204" i="7"/>
  <c r="C5203" i="7"/>
  <c r="B5203" i="7"/>
  <c r="C5183" i="7"/>
  <c r="C5182" i="7"/>
  <c r="B5182" i="7"/>
  <c r="C5181" i="7"/>
  <c r="C5180" i="7"/>
  <c r="B5180" i="7"/>
  <c r="C5179" i="7"/>
  <c r="C5178" i="7"/>
  <c r="B5178" i="7"/>
  <c r="C5177" i="7"/>
  <c r="C5176" i="7"/>
  <c r="B5176" i="7"/>
  <c r="C5175" i="7"/>
  <c r="C5174" i="7"/>
  <c r="B5174" i="7"/>
  <c r="C5173" i="7"/>
  <c r="C5172" i="7"/>
  <c r="B5172" i="7"/>
  <c r="C5171" i="7"/>
  <c r="C5170" i="7"/>
  <c r="B5170" i="7"/>
  <c r="C5169" i="7"/>
  <c r="C5168" i="7"/>
  <c r="B5168" i="7"/>
  <c r="C5167" i="7"/>
  <c r="C5166" i="7"/>
  <c r="B5166" i="7"/>
  <c r="C5165" i="7"/>
  <c r="C5164" i="7"/>
  <c r="B5164" i="7"/>
  <c r="C5163" i="7"/>
  <c r="C5162" i="7"/>
  <c r="B5162" i="7"/>
  <c r="C5161" i="7"/>
  <c r="C5160" i="7"/>
  <c r="B5160" i="7"/>
  <c r="C5159" i="7"/>
  <c r="C5158" i="7"/>
  <c r="B5158" i="7"/>
  <c r="C5157" i="7"/>
  <c r="C5156" i="7"/>
  <c r="B5156" i="7"/>
  <c r="C5155" i="7"/>
  <c r="C5154" i="7"/>
  <c r="B5154" i="7"/>
  <c r="C5153" i="7"/>
  <c r="C5152" i="7"/>
  <c r="B5152" i="7"/>
  <c r="C5151" i="7"/>
  <c r="C5150" i="7"/>
  <c r="B5150" i="7"/>
  <c r="C5149" i="7"/>
  <c r="C5148" i="7"/>
  <c r="B5148" i="7"/>
  <c r="C5147" i="7"/>
  <c r="C5146" i="7"/>
  <c r="B5146" i="7"/>
  <c r="C5145" i="7"/>
  <c r="C5144" i="7"/>
  <c r="B5144" i="7"/>
  <c r="C5124" i="7"/>
  <c r="C5123" i="7"/>
  <c r="B5123" i="7"/>
  <c r="C5122" i="7"/>
  <c r="C5121" i="7"/>
  <c r="B5121" i="7"/>
  <c r="C5120" i="7"/>
  <c r="C5119" i="7"/>
  <c r="B5119" i="7"/>
  <c r="C5118" i="7"/>
  <c r="C5117" i="7"/>
  <c r="B5117" i="7"/>
  <c r="C5116" i="7"/>
  <c r="C5115" i="7"/>
  <c r="B5115" i="7"/>
  <c r="C5114" i="7"/>
  <c r="C5113" i="7"/>
  <c r="B5113" i="7"/>
  <c r="C5112" i="7"/>
  <c r="C5111" i="7"/>
  <c r="B5111" i="7"/>
  <c r="C5110" i="7"/>
  <c r="C5109" i="7"/>
  <c r="B5109" i="7"/>
  <c r="C5108" i="7"/>
  <c r="C5107" i="7"/>
  <c r="B5107" i="7"/>
  <c r="C5106" i="7"/>
  <c r="C5105" i="7"/>
  <c r="B5105" i="7"/>
  <c r="C5104" i="7"/>
  <c r="C5103" i="7"/>
  <c r="B5103" i="7"/>
  <c r="C5102" i="7"/>
  <c r="C5101" i="7"/>
  <c r="B5101" i="7"/>
  <c r="C5100" i="7"/>
  <c r="C5099" i="7"/>
  <c r="B5099" i="7"/>
  <c r="C5098" i="7"/>
  <c r="C5097" i="7"/>
  <c r="B5097" i="7"/>
  <c r="C5096" i="7"/>
  <c r="C5095" i="7"/>
  <c r="B5095" i="7"/>
  <c r="C5094" i="7"/>
  <c r="C5093" i="7"/>
  <c r="B5093" i="7"/>
  <c r="C5092" i="7"/>
  <c r="C5091" i="7"/>
  <c r="B5091" i="7"/>
  <c r="C5090" i="7"/>
  <c r="C5089" i="7"/>
  <c r="B5089" i="7"/>
  <c r="C5088" i="7"/>
  <c r="C5087" i="7"/>
  <c r="B5087" i="7"/>
  <c r="C5086" i="7"/>
  <c r="C5085" i="7"/>
  <c r="B5085" i="7"/>
  <c r="C5065" i="7"/>
  <c r="C5064" i="7"/>
  <c r="B5064" i="7"/>
  <c r="C5063" i="7"/>
  <c r="C5062" i="7"/>
  <c r="B5062" i="7"/>
  <c r="C5061" i="7"/>
  <c r="C5060" i="7"/>
  <c r="B5060" i="7"/>
  <c r="C5059" i="7"/>
  <c r="C5058" i="7"/>
  <c r="B5058" i="7"/>
  <c r="C5057" i="7"/>
  <c r="C5056" i="7"/>
  <c r="B5056" i="7"/>
  <c r="C5055" i="7"/>
  <c r="C5054" i="7"/>
  <c r="B5054" i="7"/>
  <c r="C5053" i="7"/>
  <c r="C5052" i="7"/>
  <c r="B5052" i="7"/>
  <c r="C5051" i="7"/>
  <c r="C5050" i="7"/>
  <c r="B5050" i="7"/>
  <c r="C5049" i="7"/>
  <c r="C5048" i="7"/>
  <c r="B5048" i="7"/>
  <c r="C5047" i="7"/>
  <c r="C5046" i="7"/>
  <c r="B5046" i="7"/>
  <c r="C5045" i="7"/>
  <c r="C5044" i="7"/>
  <c r="B5044" i="7"/>
  <c r="C5043" i="7"/>
  <c r="C5042" i="7"/>
  <c r="B5042" i="7"/>
  <c r="C5041" i="7"/>
  <c r="C5040" i="7"/>
  <c r="B5040" i="7"/>
  <c r="C5039" i="7"/>
  <c r="C5038" i="7"/>
  <c r="B5038" i="7"/>
  <c r="C5037" i="7"/>
  <c r="C5036" i="7"/>
  <c r="B5036" i="7"/>
  <c r="C5035" i="7"/>
  <c r="C5034" i="7"/>
  <c r="B5034" i="7"/>
  <c r="C5033" i="7"/>
  <c r="C5032" i="7"/>
  <c r="B5032" i="7"/>
  <c r="C5031" i="7"/>
  <c r="C5030" i="7"/>
  <c r="B5030" i="7"/>
  <c r="C5029" i="7"/>
  <c r="C5028" i="7"/>
  <c r="B5028" i="7"/>
  <c r="C5027" i="7"/>
  <c r="C5026" i="7"/>
  <c r="B5026" i="7"/>
  <c r="C5006" i="7"/>
  <c r="C5005" i="7"/>
  <c r="B5005" i="7"/>
  <c r="C5004" i="7"/>
  <c r="C5003" i="7"/>
  <c r="B5003" i="7"/>
  <c r="C5002" i="7"/>
  <c r="C5001" i="7"/>
  <c r="B5001" i="7"/>
  <c r="C5000" i="7"/>
  <c r="C4999" i="7"/>
  <c r="B4999" i="7"/>
  <c r="C4998" i="7"/>
  <c r="C4997" i="7"/>
  <c r="B4997" i="7"/>
  <c r="C4996" i="7"/>
  <c r="C4995" i="7"/>
  <c r="B4995" i="7"/>
  <c r="C4994" i="7"/>
  <c r="C4993" i="7"/>
  <c r="B4993" i="7"/>
  <c r="C4992" i="7"/>
  <c r="C4991" i="7"/>
  <c r="B4991" i="7"/>
  <c r="C4990" i="7"/>
  <c r="C4989" i="7"/>
  <c r="B4989" i="7"/>
  <c r="C4988" i="7"/>
  <c r="C4987" i="7"/>
  <c r="B4987" i="7"/>
  <c r="C4986" i="7"/>
  <c r="C4985" i="7"/>
  <c r="B4985" i="7"/>
  <c r="C4984" i="7"/>
  <c r="C4983" i="7"/>
  <c r="B4983" i="7"/>
  <c r="C4982" i="7"/>
  <c r="C4981" i="7"/>
  <c r="B4981" i="7"/>
  <c r="C4980" i="7"/>
  <c r="C4979" i="7"/>
  <c r="B4979" i="7"/>
  <c r="C4978" i="7"/>
  <c r="C4977" i="7"/>
  <c r="B4977" i="7"/>
  <c r="C4976" i="7"/>
  <c r="C4975" i="7"/>
  <c r="B4975" i="7"/>
  <c r="C4974" i="7"/>
  <c r="C4973" i="7"/>
  <c r="B4973" i="7"/>
  <c r="C4972" i="7"/>
  <c r="C4971" i="7"/>
  <c r="B4971" i="7"/>
  <c r="C4970" i="7"/>
  <c r="C4969" i="7"/>
  <c r="B4969" i="7"/>
  <c r="C4968" i="7"/>
  <c r="C4967" i="7"/>
  <c r="B4967" i="7"/>
  <c r="C4947" i="7"/>
  <c r="C4946" i="7"/>
  <c r="B4946" i="7"/>
  <c r="C4945" i="7"/>
  <c r="C4944" i="7"/>
  <c r="B4944" i="7"/>
  <c r="C4943" i="7"/>
  <c r="C4942" i="7"/>
  <c r="B4942" i="7"/>
  <c r="C4941" i="7"/>
  <c r="C4940" i="7"/>
  <c r="B4940" i="7"/>
  <c r="C4939" i="7"/>
  <c r="C4938" i="7"/>
  <c r="B4938" i="7"/>
  <c r="C4937" i="7"/>
  <c r="C4936" i="7"/>
  <c r="B4936" i="7"/>
  <c r="C4935" i="7"/>
  <c r="C4934" i="7"/>
  <c r="B4934" i="7"/>
  <c r="C4933" i="7"/>
  <c r="C4932" i="7"/>
  <c r="B4932" i="7"/>
  <c r="C4931" i="7"/>
  <c r="C4930" i="7"/>
  <c r="B4930" i="7"/>
  <c r="C4929" i="7"/>
  <c r="C4928" i="7"/>
  <c r="B4928" i="7"/>
  <c r="C4927" i="7"/>
  <c r="C4926" i="7"/>
  <c r="B4926" i="7"/>
  <c r="C4925" i="7"/>
  <c r="C4924" i="7"/>
  <c r="B4924" i="7"/>
  <c r="C4923" i="7"/>
  <c r="C4922" i="7"/>
  <c r="B4922" i="7"/>
  <c r="C4921" i="7"/>
  <c r="C4920" i="7"/>
  <c r="B4920" i="7"/>
  <c r="C4919" i="7"/>
  <c r="C4918" i="7"/>
  <c r="B4918" i="7"/>
  <c r="C4917" i="7"/>
  <c r="C4916" i="7"/>
  <c r="B4916" i="7"/>
  <c r="C4915" i="7"/>
  <c r="C4914" i="7"/>
  <c r="B4914" i="7"/>
  <c r="C4913" i="7"/>
  <c r="C4912" i="7"/>
  <c r="B4912" i="7"/>
  <c r="C4911" i="7"/>
  <c r="C4910" i="7"/>
  <c r="B4910" i="7"/>
  <c r="C4909" i="7"/>
  <c r="C4908" i="7"/>
  <c r="B4908" i="7"/>
  <c r="C4888" i="7"/>
  <c r="C4887" i="7"/>
  <c r="B4887" i="7"/>
  <c r="C4886" i="7"/>
  <c r="C4885" i="7"/>
  <c r="B4885" i="7"/>
  <c r="C4884" i="7"/>
  <c r="C4883" i="7"/>
  <c r="B4883" i="7"/>
  <c r="C4882" i="7"/>
  <c r="C4881" i="7"/>
  <c r="B4881" i="7"/>
  <c r="C4880" i="7"/>
  <c r="C4879" i="7"/>
  <c r="B4879" i="7"/>
  <c r="C4878" i="7"/>
  <c r="C4877" i="7"/>
  <c r="B4877" i="7"/>
  <c r="C4876" i="7"/>
  <c r="C4875" i="7"/>
  <c r="B4875" i="7"/>
  <c r="C4874" i="7"/>
  <c r="C4873" i="7"/>
  <c r="B4873" i="7"/>
  <c r="C4872" i="7"/>
  <c r="C4871" i="7"/>
  <c r="B4871" i="7"/>
  <c r="C4870" i="7"/>
  <c r="C4869" i="7"/>
  <c r="B4869" i="7"/>
  <c r="C4868" i="7"/>
  <c r="C4867" i="7"/>
  <c r="B4867" i="7"/>
  <c r="C4866" i="7"/>
  <c r="C4865" i="7"/>
  <c r="B4865" i="7"/>
  <c r="C4864" i="7"/>
  <c r="C4863" i="7"/>
  <c r="B4863" i="7"/>
  <c r="C4862" i="7"/>
  <c r="C4861" i="7"/>
  <c r="B4861" i="7"/>
  <c r="C4860" i="7"/>
  <c r="C4859" i="7"/>
  <c r="B4859" i="7"/>
  <c r="C4858" i="7"/>
  <c r="C4857" i="7"/>
  <c r="B4857" i="7"/>
  <c r="C4856" i="7"/>
  <c r="C4855" i="7"/>
  <c r="B4855" i="7"/>
  <c r="C4854" i="7"/>
  <c r="C4853" i="7"/>
  <c r="B4853" i="7"/>
  <c r="C4852" i="7"/>
  <c r="C4851" i="7"/>
  <c r="B4851" i="7"/>
  <c r="C4850" i="7"/>
  <c r="C4849" i="7"/>
  <c r="B4849" i="7"/>
  <c r="C4829" i="7"/>
  <c r="C4828" i="7"/>
  <c r="B4828" i="7"/>
  <c r="C4827" i="7"/>
  <c r="C4826" i="7"/>
  <c r="B4826" i="7"/>
  <c r="C4825" i="7"/>
  <c r="C4824" i="7"/>
  <c r="B4824" i="7"/>
  <c r="C4823" i="7"/>
  <c r="C4822" i="7"/>
  <c r="B4822" i="7"/>
  <c r="C4821" i="7"/>
  <c r="C4820" i="7"/>
  <c r="B4820" i="7"/>
  <c r="C4819" i="7"/>
  <c r="C4818" i="7"/>
  <c r="B4818" i="7"/>
  <c r="C4817" i="7"/>
  <c r="C4816" i="7"/>
  <c r="B4816" i="7"/>
  <c r="C4815" i="7"/>
  <c r="C4814" i="7"/>
  <c r="B4814" i="7"/>
  <c r="C4813" i="7"/>
  <c r="C4812" i="7"/>
  <c r="B4812" i="7"/>
  <c r="C4811" i="7"/>
  <c r="C4810" i="7"/>
  <c r="B4810" i="7"/>
  <c r="C4809" i="7"/>
  <c r="C4808" i="7"/>
  <c r="B4808" i="7"/>
  <c r="C4807" i="7"/>
  <c r="C4806" i="7"/>
  <c r="B4806" i="7"/>
  <c r="C4805" i="7"/>
  <c r="C4804" i="7"/>
  <c r="B4804" i="7"/>
  <c r="C4803" i="7"/>
  <c r="C4802" i="7"/>
  <c r="B4802" i="7"/>
  <c r="C4801" i="7"/>
  <c r="C4800" i="7"/>
  <c r="B4800" i="7"/>
  <c r="C4799" i="7"/>
  <c r="C4798" i="7"/>
  <c r="B4798" i="7"/>
  <c r="C4797" i="7"/>
  <c r="C4796" i="7"/>
  <c r="B4796" i="7"/>
  <c r="C4795" i="7"/>
  <c r="C4794" i="7"/>
  <c r="B4794" i="7"/>
  <c r="C4793" i="7"/>
  <c r="C4792" i="7"/>
  <c r="B4792" i="7"/>
  <c r="C4791" i="7"/>
  <c r="C4790" i="7"/>
  <c r="B4790" i="7"/>
  <c r="C4770" i="7"/>
  <c r="C4769" i="7"/>
  <c r="B4769" i="7"/>
  <c r="C4768" i="7"/>
  <c r="C4767" i="7"/>
  <c r="B4767" i="7"/>
  <c r="C4766" i="7"/>
  <c r="C4765" i="7"/>
  <c r="B4765" i="7"/>
  <c r="C4764" i="7"/>
  <c r="C4763" i="7"/>
  <c r="B4763" i="7"/>
  <c r="C4762" i="7"/>
  <c r="C4761" i="7"/>
  <c r="B4761" i="7"/>
  <c r="C4760" i="7"/>
  <c r="C4759" i="7"/>
  <c r="B4759" i="7"/>
  <c r="C4758" i="7"/>
  <c r="C4757" i="7"/>
  <c r="B4757" i="7"/>
  <c r="C4756" i="7"/>
  <c r="C4755" i="7"/>
  <c r="B4755" i="7"/>
  <c r="C4754" i="7"/>
  <c r="C4753" i="7"/>
  <c r="B4753" i="7"/>
  <c r="C4752" i="7"/>
  <c r="C4751" i="7"/>
  <c r="B4751" i="7"/>
  <c r="C4750" i="7"/>
  <c r="C4749" i="7"/>
  <c r="B4749" i="7"/>
  <c r="C4748" i="7"/>
  <c r="C4747" i="7"/>
  <c r="B4747" i="7"/>
  <c r="C4746" i="7"/>
  <c r="C4745" i="7"/>
  <c r="B4745" i="7"/>
  <c r="C4744" i="7"/>
  <c r="C4743" i="7"/>
  <c r="B4743" i="7"/>
  <c r="C4742" i="7"/>
  <c r="C4741" i="7"/>
  <c r="B4741" i="7"/>
  <c r="C4740" i="7"/>
  <c r="C4739" i="7"/>
  <c r="B4739" i="7"/>
  <c r="C4738" i="7"/>
  <c r="C4737" i="7"/>
  <c r="B4737" i="7"/>
  <c r="C4736" i="7"/>
  <c r="C4735" i="7"/>
  <c r="B4735" i="7"/>
  <c r="C4734" i="7"/>
  <c r="C4733" i="7"/>
  <c r="B4733" i="7"/>
  <c r="C4732" i="7"/>
  <c r="C4731" i="7"/>
  <c r="B4731" i="7"/>
  <c r="C4711" i="7"/>
  <c r="C4710" i="7"/>
  <c r="B4710" i="7"/>
  <c r="C4709" i="7"/>
  <c r="C4708" i="7"/>
  <c r="B4708" i="7"/>
  <c r="C4707" i="7"/>
  <c r="C4706" i="7"/>
  <c r="B4706" i="7"/>
  <c r="C4705" i="7"/>
  <c r="C4704" i="7"/>
  <c r="B4704" i="7"/>
  <c r="C4703" i="7"/>
  <c r="C4702" i="7"/>
  <c r="B4702" i="7"/>
  <c r="C4701" i="7"/>
  <c r="C4700" i="7"/>
  <c r="B4700" i="7"/>
  <c r="C4699" i="7"/>
  <c r="C4698" i="7"/>
  <c r="B4698" i="7"/>
  <c r="C4697" i="7"/>
  <c r="C4696" i="7"/>
  <c r="B4696" i="7"/>
  <c r="C4695" i="7"/>
  <c r="C4694" i="7"/>
  <c r="B4694" i="7"/>
  <c r="C4693" i="7"/>
  <c r="C4692" i="7"/>
  <c r="B4692" i="7"/>
  <c r="C4691" i="7"/>
  <c r="C4690" i="7"/>
  <c r="B4690" i="7"/>
  <c r="C4689" i="7"/>
  <c r="C4688" i="7"/>
  <c r="B4688" i="7"/>
  <c r="C4687" i="7"/>
  <c r="C4686" i="7"/>
  <c r="B4686" i="7"/>
  <c r="C4685" i="7"/>
  <c r="C4684" i="7"/>
  <c r="B4684" i="7"/>
  <c r="C4683" i="7"/>
  <c r="C4682" i="7"/>
  <c r="B4682" i="7"/>
  <c r="C4681" i="7"/>
  <c r="C4680" i="7"/>
  <c r="B4680" i="7"/>
  <c r="C4679" i="7"/>
  <c r="C4678" i="7"/>
  <c r="B4678" i="7"/>
  <c r="C4677" i="7"/>
  <c r="C4676" i="7"/>
  <c r="B4676" i="7"/>
  <c r="C4675" i="7"/>
  <c r="C4674" i="7"/>
  <c r="B4674" i="7"/>
  <c r="C4673" i="7"/>
  <c r="C4672" i="7"/>
  <c r="B4672" i="7"/>
  <c r="C4652" i="7"/>
  <c r="C4651" i="7"/>
  <c r="B4651" i="7"/>
  <c r="C4650" i="7"/>
  <c r="C4649" i="7"/>
  <c r="B4649" i="7"/>
  <c r="C4648" i="7"/>
  <c r="C4647" i="7"/>
  <c r="B4647" i="7"/>
  <c r="C4646" i="7"/>
  <c r="C4645" i="7"/>
  <c r="B4645" i="7"/>
  <c r="C4644" i="7"/>
  <c r="C4643" i="7"/>
  <c r="B4643" i="7"/>
  <c r="C4642" i="7"/>
  <c r="C4641" i="7"/>
  <c r="B4641" i="7"/>
  <c r="C4640" i="7"/>
  <c r="C4639" i="7"/>
  <c r="B4639" i="7"/>
  <c r="C4638" i="7"/>
  <c r="C4637" i="7"/>
  <c r="B4637" i="7"/>
  <c r="C4636" i="7"/>
  <c r="C4635" i="7"/>
  <c r="B4635" i="7"/>
  <c r="C4634" i="7"/>
  <c r="C4633" i="7"/>
  <c r="B4633" i="7"/>
  <c r="C4632" i="7"/>
  <c r="C4631" i="7"/>
  <c r="B4631" i="7"/>
  <c r="C4630" i="7"/>
  <c r="C4629" i="7"/>
  <c r="B4629" i="7"/>
  <c r="C4628" i="7"/>
  <c r="C4627" i="7"/>
  <c r="B4627" i="7"/>
  <c r="C4626" i="7"/>
  <c r="C4625" i="7"/>
  <c r="B4625" i="7"/>
  <c r="C4624" i="7"/>
  <c r="C4623" i="7"/>
  <c r="B4623" i="7"/>
  <c r="C4622" i="7"/>
  <c r="C4621" i="7"/>
  <c r="B4621" i="7"/>
  <c r="C4620" i="7"/>
  <c r="C4619" i="7"/>
  <c r="B4619" i="7"/>
  <c r="C4618" i="7"/>
  <c r="C4617" i="7"/>
  <c r="B4617" i="7"/>
  <c r="C4616" i="7"/>
  <c r="C4615" i="7"/>
  <c r="B4615" i="7"/>
  <c r="C4614" i="7"/>
  <c r="C4613" i="7"/>
  <c r="B4613" i="7"/>
  <c r="C4593" i="7"/>
  <c r="C4592" i="7"/>
  <c r="B4592" i="7"/>
  <c r="C4591" i="7"/>
  <c r="C4590" i="7"/>
  <c r="B4590" i="7"/>
  <c r="C4589" i="7"/>
  <c r="C4588" i="7"/>
  <c r="B4588" i="7"/>
  <c r="C4587" i="7"/>
  <c r="C4586" i="7"/>
  <c r="B4586" i="7"/>
  <c r="C4585" i="7"/>
  <c r="C4584" i="7"/>
  <c r="B4584" i="7"/>
  <c r="C4583" i="7"/>
  <c r="C4582" i="7"/>
  <c r="B4582" i="7"/>
  <c r="C4581" i="7"/>
  <c r="C4580" i="7"/>
  <c r="B4580" i="7"/>
  <c r="C4579" i="7"/>
  <c r="C4578" i="7"/>
  <c r="B4578" i="7"/>
  <c r="C4577" i="7"/>
  <c r="C4576" i="7"/>
  <c r="B4576" i="7"/>
  <c r="C4575" i="7"/>
  <c r="C4574" i="7"/>
  <c r="B4574" i="7"/>
  <c r="C4573" i="7"/>
  <c r="C4572" i="7"/>
  <c r="B4572" i="7"/>
  <c r="C4571" i="7"/>
  <c r="C4570" i="7"/>
  <c r="B4570" i="7"/>
  <c r="C4569" i="7"/>
  <c r="C4568" i="7"/>
  <c r="B4568" i="7"/>
  <c r="C4567" i="7"/>
  <c r="C4566" i="7"/>
  <c r="B4566" i="7"/>
  <c r="C4565" i="7"/>
  <c r="C4564" i="7"/>
  <c r="B4564" i="7"/>
  <c r="C4563" i="7"/>
  <c r="C4562" i="7"/>
  <c r="B4562" i="7"/>
  <c r="C4561" i="7"/>
  <c r="C4560" i="7"/>
  <c r="B4560" i="7"/>
  <c r="C4559" i="7"/>
  <c r="C4558" i="7"/>
  <c r="B4558" i="7"/>
  <c r="C4557" i="7"/>
  <c r="C4556" i="7"/>
  <c r="B4556" i="7"/>
  <c r="C4555" i="7"/>
  <c r="C4554" i="7"/>
  <c r="B4554" i="7"/>
  <c r="C4534" i="7"/>
  <c r="C4533" i="7"/>
  <c r="B4533" i="7"/>
  <c r="C4532" i="7"/>
  <c r="C4531" i="7"/>
  <c r="B4531" i="7"/>
  <c r="C4530" i="7"/>
  <c r="C4529" i="7"/>
  <c r="B4529" i="7"/>
  <c r="C4528" i="7"/>
  <c r="C4527" i="7"/>
  <c r="B4527" i="7"/>
  <c r="C4526" i="7"/>
  <c r="C4525" i="7"/>
  <c r="B4525" i="7"/>
  <c r="C4524" i="7"/>
  <c r="C4523" i="7"/>
  <c r="B4523" i="7"/>
  <c r="C4522" i="7"/>
  <c r="C4521" i="7"/>
  <c r="B4521" i="7"/>
  <c r="C4520" i="7"/>
  <c r="C4519" i="7"/>
  <c r="B4519" i="7"/>
  <c r="C4518" i="7"/>
  <c r="C4517" i="7"/>
  <c r="B4517" i="7"/>
  <c r="C4516" i="7"/>
  <c r="C4515" i="7"/>
  <c r="B4515" i="7"/>
  <c r="C4514" i="7"/>
  <c r="C4513" i="7"/>
  <c r="B4513" i="7"/>
  <c r="C4512" i="7"/>
  <c r="C4511" i="7"/>
  <c r="B4511" i="7"/>
  <c r="C4510" i="7"/>
  <c r="C4509" i="7"/>
  <c r="B4509" i="7"/>
  <c r="C4508" i="7"/>
  <c r="C4507" i="7"/>
  <c r="B4507" i="7"/>
  <c r="C4506" i="7"/>
  <c r="C4505" i="7"/>
  <c r="B4505" i="7"/>
  <c r="C4504" i="7"/>
  <c r="C4503" i="7"/>
  <c r="B4503" i="7"/>
  <c r="C4502" i="7"/>
  <c r="C4501" i="7"/>
  <c r="B4501" i="7"/>
  <c r="C4500" i="7"/>
  <c r="C4499" i="7"/>
  <c r="B4499" i="7"/>
  <c r="C4498" i="7"/>
  <c r="C4497" i="7"/>
  <c r="B4497" i="7"/>
  <c r="C4496" i="7"/>
  <c r="C4495" i="7"/>
  <c r="B4495" i="7"/>
  <c r="C4475" i="7"/>
  <c r="C4474" i="7"/>
  <c r="B4474" i="7"/>
  <c r="C4473" i="7"/>
  <c r="C4472" i="7"/>
  <c r="B4472" i="7"/>
  <c r="C4471" i="7"/>
  <c r="C4470" i="7"/>
  <c r="B4470" i="7"/>
  <c r="C4469" i="7"/>
  <c r="C4468" i="7"/>
  <c r="B4468" i="7"/>
  <c r="C4467" i="7"/>
  <c r="C4466" i="7"/>
  <c r="B4466" i="7"/>
  <c r="C4465" i="7"/>
  <c r="C4464" i="7"/>
  <c r="B4464" i="7"/>
  <c r="C4463" i="7"/>
  <c r="C4462" i="7"/>
  <c r="B4462" i="7"/>
  <c r="C4461" i="7"/>
  <c r="C4460" i="7"/>
  <c r="B4460" i="7"/>
  <c r="C4459" i="7"/>
  <c r="C4458" i="7"/>
  <c r="B4458" i="7"/>
  <c r="C4457" i="7"/>
  <c r="C4456" i="7"/>
  <c r="B4456" i="7"/>
  <c r="C4455" i="7"/>
  <c r="C4454" i="7"/>
  <c r="B4454" i="7"/>
  <c r="C4453" i="7"/>
  <c r="C4452" i="7"/>
  <c r="B4452" i="7"/>
  <c r="C4451" i="7"/>
  <c r="C4450" i="7"/>
  <c r="B4450" i="7"/>
  <c r="C4449" i="7"/>
  <c r="C4448" i="7"/>
  <c r="B4448" i="7"/>
  <c r="C4447" i="7"/>
  <c r="C4446" i="7"/>
  <c r="B4446" i="7"/>
  <c r="C4445" i="7"/>
  <c r="C4444" i="7"/>
  <c r="B4444" i="7"/>
  <c r="C4443" i="7"/>
  <c r="C4442" i="7"/>
  <c r="B4442" i="7"/>
  <c r="C4441" i="7"/>
  <c r="C4440" i="7"/>
  <c r="B4440" i="7"/>
  <c r="C4439" i="7"/>
  <c r="C4438" i="7"/>
  <c r="B4438" i="7"/>
  <c r="C4437" i="7"/>
  <c r="C4436" i="7"/>
  <c r="B4436" i="7"/>
  <c r="C4416" i="7"/>
  <c r="C4415" i="7"/>
  <c r="B4415" i="7"/>
  <c r="C4414" i="7"/>
  <c r="C4413" i="7"/>
  <c r="B4413" i="7"/>
  <c r="C4412" i="7"/>
  <c r="C4411" i="7"/>
  <c r="B4411" i="7"/>
  <c r="C4410" i="7"/>
  <c r="C4409" i="7"/>
  <c r="B4409" i="7"/>
  <c r="C4408" i="7"/>
  <c r="C4407" i="7"/>
  <c r="B4407" i="7"/>
  <c r="C4406" i="7"/>
  <c r="C4405" i="7"/>
  <c r="B4405" i="7"/>
  <c r="C4404" i="7"/>
  <c r="C4403" i="7"/>
  <c r="B4403" i="7"/>
  <c r="C4402" i="7"/>
  <c r="C4401" i="7"/>
  <c r="B4401" i="7"/>
  <c r="C4400" i="7"/>
  <c r="C4399" i="7"/>
  <c r="B4399" i="7"/>
  <c r="C4398" i="7"/>
  <c r="C4397" i="7"/>
  <c r="B4397" i="7"/>
  <c r="C4396" i="7"/>
  <c r="C4395" i="7"/>
  <c r="B4395" i="7"/>
  <c r="C4394" i="7"/>
  <c r="C4393" i="7"/>
  <c r="B4393" i="7"/>
  <c r="C4392" i="7"/>
  <c r="C4391" i="7"/>
  <c r="B4391" i="7"/>
  <c r="C4390" i="7"/>
  <c r="C4389" i="7"/>
  <c r="B4389" i="7"/>
  <c r="C4388" i="7"/>
  <c r="C4387" i="7"/>
  <c r="B4387" i="7"/>
  <c r="C4386" i="7"/>
  <c r="C4385" i="7"/>
  <c r="B4385" i="7"/>
  <c r="C4384" i="7"/>
  <c r="C4383" i="7"/>
  <c r="B4383" i="7"/>
  <c r="C4382" i="7"/>
  <c r="C4381" i="7"/>
  <c r="B4381" i="7"/>
  <c r="C4380" i="7"/>
  <c r="C4379" i="7"/>
  <c r="B4379" i="7"/>
  <c r="C4378" i="7"/>
  <c r="C4377" i="7"/>
  <c r="B4377" i="7"/>
  <c r="C4357" i="7"/>
  <c r="C4356" i="7"/>
  <c r="B4356" i="7"/>
  <c r="C4355" i="7"/>
  <c r="C4354" i="7"/>
  <c r="B4354" i="7"/>
  <c r="C4353" i="7"/>
  <c r="C4352" i="7"/>
  <c r="B4352" i="7"/>
  <c r="C4351" i="7"/>
  <c r="C4350" i="7"/>
  <c r="B4350" i="7"/>
  <c r="C4349" i="7"/>
  <c r="C4348" i="7"/>
  <c r="B4348" i="7"/>
  <c r="C4347" i="7"/>
  <c r="C4346" i="7"/>
  <c r="B4346" i="7"/>
  <c r="C4345" i="7"/>
  <c r="C4344" i="7"/>
  <c r="B4344" i="7"/>
  <c r="C4343" i="7"/>
  <c r="C4342" i="7"/>
  <c r="B4342" i="7"/>
  <c r="C4341" i="7"/>
  <c r="C4340" i="7"/>
  <c r="B4340" i="7"/>
  <c r="C4339" i="7"/>
  <c r="C4338" i="7"/>
  <c r="B4338" i="7"/>
  <c r="C4337" i="7"/>
  <c r="C4336" i="7"/>
  <c r="B4336" i="7"/>
  <c r="C4335" i="7"/>
  <c r="C4334" i="7"/>
  <c r="B4334" i="7"/>
  <c r="C4333" i="7"/>
  <c r="C4332" i="7"/>
  <c r="B4332" i="7"/>
  <c r="C4331" i="7"/>
  <c r="C4330" i="7"/>
  <c r="B4330" i="7"/>
  <c r="C4329" i="7"/>
  <c r="C4328" i="7"/>
  <c r="B4328" i="7"/>
  <c r="C4327" i="7"/>
  <c r="C4326" i="7"/>
  <c r="B4326" i="7"/>
  <c r="C4325" i="7"/>
  <c r="C4324" i="7"/>
  <c r="B4324" i="7"/>
  <c r="C4323" i="7"/>
  <c r="C4322" i="7"/>
  <c r="B4322" i="7"/>
  <c r="C4321" i="7"/>
  <c r="C4320" i="7"/>
  <c r="B4320" i="7"/>
  <c r="C4319" i="7"/>
  <c r="C4318" i="7"/>
  <c r="B4318" i="7"/>
  <c r="C4298" i="7"/>
  <c r="C4297" i="7"/>
  <c r="B4297" i="7"/>
  <c r="C4296" i="7"/>
  <c r="C4295" i="7"/>
  <c r="B4295" i="7"/>
  <c r="C4294" i="7"/>
  <c r="C4293" i="7"/>
  <c r="B4293" i="7"/>
  <c r="C4292" i="7"/>
  <c r="C4291" i="7"/>
  <c r="B4291" i="7"/>
  <c r="C4290" i="7"/>
  <c r="C4289" i="7"/>
  <c r="B4289" i="7"/>
  <c r="C4288" i="7"/>
  <c r="C4287" i="7"/>
  <c r="B4287" i="7"/>
  <c r="C4286" i="7"/>
  <c r="C4285" i="7"/>
  <c r="B4285" i="7"/>
  <c r="C4284" i="7"/>
  <c r="C4283" i="7"/>
  <c r="B4283" i="7"/>
  <c r="C4282" i="7"/>
  <c r="C4281" i="7"/>
  <c r="B4281" i="7"/>
  <c r="C4280" i="7"/>
  <c r="C4279" i="7"/>
  <c r="B4279" i="7"/>
  <c r="C4278" i="7"/>
  <c r="C4277" i="7"/>
  <c r="B4277" i="7"/>
  <c r="C4276" i="7"/>
  <c r="C4275" i="7"/>
  <c r="B4275" i="7"/>
  <c r="C4274" i="7"/>
  <c r="C4273" i="7"/>
  <c r="B4273" i="7"/>
  <c r="C4272" i="7"/>
  <c r="C4271" i="7"/>
  <c r="B4271" i="7"/>
  <c r="C4270" i="7"/>
  <c r="C4269" i="7"/>
  <c r="B4269" i="7"/>
  <c r="C4268" i="7"/>
  <c r="C4267" i="7"/>
  <c r="B4267" i="7"/>
  <c r="C4266" i="7"/>
  <c r="C4265" i="7"/>
  <c r="B4265" i="7"/>
  <c r="C4264" i="7"/>
  <c r="C4263" i="7"/>
  <c r="B4263" i="7"/>
  <c r="C4262" i="7"/>
  <c r="C4261" i="7"/>
  <c r="B4261" i="7"/>
  <c r="C4260" i="7"/>
  <c r="C4259" i="7"/>
  <c r="B4259" i="7"/>
  <c r="C4239" i="7"/>
  <c r="C4238" i="7"/>
  <c r="B4238" i="7"/>
  <c r="C4237" i="7"/>
  <c r="C4236" i="7"/>
  <c r="B4236" i="7"/>
  <c r="C4235" i="7"/>
  <c r="C4234" i="7"/>
  <c r="B4234" i="7"/>
  <c r="C4233" i="7"/>
  <c r="C4232" i="7"/>
  <c r="B4232" i="7"/>
  <c r="C4231" i="7"/>
  <c r="C4230" i="7"/>
  <c r="B4230" i="7"/>
  <c r="C4229" i="7"/>
  <c r="C4228" i="7"/>
  <c r="B4228" i="7"/>
  <c r="C4227" i="7"/>
  <c r="C4226" i="7"/>
  <c r="B4226" i="7"/>
  <c r="C4225" i="7"/>
  <c r="C4224" i="7"/>
  <c r="B4224" i="7"/>
  <c r="C4223" i="7"/>
  <c r="C4222" i="7"/>
  <c r="B4222" i="7"/>
  <c r="C4221" i="7"/>
  <c r="C4220" i="7"/>
  <c r="B4220" i="7"/>
  <c r="C4219" i="7"/>
  <c r="C4218" i="7"/>
  <c r="B4218" i="7"/>
  <c r="C4217" i="7"/>
  <c r="C4216" i="7"/>
  <c r="B4216" i="7"/>
  <c r="C4215" i="7"/>
  <c r="C4214" i="7"/>
  <c r="B4214" i="7"/>
  <c r="C4213" i="7"/>
  <c r="C4212" i="7"/>
  <c r="B4212" i="7"/>
  <c r="C4211" i="7"/>
  <c r="C4210" i="7"/>
  <c r="B4210" i="7"/>
  <c r="C4209" i="7"/>
  <c r="C4208" i="7"/>
  <c r="B4208" i="7"/>
  <c r="C4207" i="7"/>
  <c r="C4206" i="7"/>
  <c r="B4206" i="7"/>
  <c r="C4205" i="7"/>
  <c r="C4204" i="7"/>
  <c r="B4204" i="7"/>
  <c r="C4203" i="7"/>
  <c r="C4202" i="7"/>
  <c r="B4202" i="7"/>
  <c r="C4201" i="7"/>
  <c r="C4200" i="7"/>
  <c r="B4200" i="7"/>
  <c r="C4180" i="7"/>
  <c r="C4179" i="7"/>
  <c r="B4179" i="7"/>
  <c r="C4178" i="7"/>
  <c r="C4177" i="7"/>
  <c r="B4177" i="7"/>
  <c r="C4176" i="7"/>
  <c r="C4175" i="7"/>
  <c r="B4175" i="7"/>
  <c r="C4174" i="7"/>
  <c r="C4173" i="7"/>
  <c r="B4173" i="7"/>
  <c r="C4172" i="7"/>
  <c r="C4171" i="7"/>
  <c r="B4171" i="7"/>
  <c r="C4170" i="7"/>
  <c r="C4169" i="7"/>
  <c r="B4169" i="7"/>
  <c r="C4168" i="7"/>
  <c r="C4167" i="7"/>
  <c r="B4167" i="7"/>
  <c r="C4166" i="7"/>
  <c r="C4165" i="7"/>
  <c r="B4165" i="7"/>
  <c r="C4164" i="7"/>
  <c r="C4163" i="7"/>
  <c r="B4163" i="7"/>
  <c r="C4162" i="7"/>
  <c r="C4161" i="7"/>
  <c r="B4161" i="7"/>
  <c r="C4160" i="7"/>
  <c r="C4159" i="7"/>
  <c r="B4159" i="7"/>
  <c r="C4158" i="7"/>
  <c r="C4157" i="7"/>
  <c r="B4157" i="7"/>
  <c r="C4156" i="7"/>
  <c r="C4155" i="7"/>
  <c r="B4155" i="7"/>
  <c r="C4154" i="7"/>
  <c r="C4153" i="7"/>
  <c r="B4153" i="7"/>
  <c r="C4152" i="7"/>
  <c r="C4151" i="7"/>
  <c r="B4151" i="7"/>
  <c r="C4150" i="7"/>
  <c r="C4149" i="7"/>
  <c r="B4149" i="7"/>
  <c r="C4148" i="7"/>
  <c r="C4147" i="7"/>
  <c r="B4147" i="7"/>
  <c r="C4146" i="7"/>
  <c r="C4145" i="7"/>
  <c r="B4145" i="7"/>
  <c r="C4144" i="7"/>
  <c r="C4143" i="7"/>
  <c r="B4143" i="7"/>
  <c r="C4142" i="7"/>
  <c r="C4141" i="7"/>
  <c r="B4141" i="7"/>
  <c r="C4121" i="7"/>
  <c r="C4120" i="7"/>
  <c r="B4120" i="7"/>
  <c r="C4119" i="7"/>
  <c r="C4118" i="7"/>
  <c r="B4118" i="7"/>
  <c r="C4117" i="7"/>
  <c r="C4116" i="7"/>
  <c r="B4116" i="7"/>
  <c r="C4115" i="7"/>
  <c r="C4114" i="7"/>
  <c r="B4114" i="7"/>
  <c r="C4113" i="7"/>
  <c r="C4112" i="7"/>
  <c r="B4112" i="7"/>
  <c r="C4111" i="7"/>
  <c r="C4110" i="7"/>
  <c r="B4110" i="7"/>
  <c r="C4109" i="7"/>
  <c r="C4108" i="7"/>
  <c r="B4108" i="7"/>
  <c r="C4107" i="7"/>
  <c r="C4106" i="7"/>
  <c r="B4106" i="7"/>
  <c r="C4105" i="7"/>
  <c r="C4104" i="7"/>
  <c r="B4104" i="7"/>
  <c r="C4103" i="7"/>
  <c r="C4102" i="7"/>
  <c r="B4102" i="7"/>
  <c r="C4101" i="7"/>
  <c r="C4100" i="7"/>
  <c r="B4100" i="7"/>
  <c r="C4099" i="7"/>
  <c r="C4098" i="7"/>
  <c r="B4098" i="7"/>
  <c r="C4097" i="7"/>
  <c r="C4096" i="7"/>
  <c r="B4096" i="7"/>
  <c r="C4095" i="7"/>
  <c r="C4094" i="7"/>
  <c r="B4094" i="7"/>
  <c r="C4093" i="7"/>
  <c r="C4092" i="7"/>
  <c r="B4092" i="7"/>
  <c r="C4091" i="7"/>
  <c r="C4090" i="7"/>
  <c r="B4090" i="7"/>
  <c r="C4089" i="7"/>
  <c r="C4088" i="7"/>
  <c r="B4088" i="7"/>
  <c r="C4087" i="7"/>
  <c r="C4086" i="7"/>
  <c r="B4086" i="7"/>
  <c r="C4085" i="7"/>
  <c r="C4084" i="7"/>
  <c r="B4084" i="7"/>
  <c r="C4083" i="7"/>
  <c r="C4082" i="7"/>
  <c r="B4082" i="7"/>
  <c r="C4062" i="7"/>
  <c r="C4061" i="7"/>
  <c r="B4061" i="7"/>
  <c r="C4060" i="7"/>
  <c r="C4059" i="7"/>
  <c r="B4059" i="7"/>
  <c r="C4058" i="7"/>
  <c r="C4057" i="7"/>
  <c r="B4057" i="7"/>
  <c r="C4056" i="7"/>
  <c r="C4055" i="7"/>
  <c r="B4055" i="7"/>
  <c r="C4054" i="7"/>
  <c r="C4053" i="7"/>
  <c r="B4053" i="7"/>
  <c r="C4052" i="7"/>
  <c r="C4051" i="7"/>
  <c r="B4051" i="7"/>
  <c r="C4050" i="7"/>
  <c r="C4049" i="7"/>
  <c r="B4049" i="7"/>
  <c r="C4048" i="7"/>
  <c r="C4047" i="7"/>
  <c r="B4047" i="7"/>
  <c r="C4046" i="7"/>
  <c r="C4045" i="7"/>
  <c r="B4045" i="7"/>
  <c r="C4044" i="7"/>
  <c r="C4043" i="7"/>
  <c r="B4043" i="7"/>
  <c r="C4042" i="7"/>
  <c r="C4041" i="7"/>
  <c r="B4041" i="7"/>
  <c r="C4040" i="7"/>
  <c r="C4039" i="7"/>
  <c r="B4039" i="7"/>
  <c r="C4038" i="7"/>
  <c r="C4037" i="7"/>
  <c r="B4037" i="7"/>
  <c r="C4036" i="7"/>
  <c r="C4035" i="7"/>
  <c r="B4035" i="7"/>
  <c r="C4034" i="7"/>
  <c r="C4033" i="7"/>
  <c r="B4033" i="7"/>
  <c r="C4032" i="7"/>
  <c r="C4031" i="7"/>
  <c r="B4031" i="7"/>
  <c r="C4030" i="7"/>
  <c r="C4029" i="7"/>
  <c r="B4029" i="7"/>
  <c r="C4028" i="7"/>
  <c r="C4027" i="7"/>
  <c r="B4027" i="7"/>
  <c r="C4026" i="7"/>
  <c r="C4025" i="7"/>
  <c r="B4025" i="7"/>
  <c r="C4024" i="7"/>
  <c r="C4023" i="7"/>
  <c r="B4023" i="7"/>
  <c r="C4003" i="7"/>
  <c r="C4002" i="7"/>
  <c r="B4002" i="7"/>
  <c r="C4001" i="7"/>
  <c r="C4000" i="7"/>
  <c r="B4000" i="7"/>
  <c r="C3999" i="7"/>
  <c r="C3998" i="7"/>
  <c r="B3998" i="7"/>
  <c r="C3997" i="7"/>
  <c r="C3996" i="7"/>
  <c r="B3996" i="7"/>
  <c r="C3995" i="7"/>
  <c r="C3994" i="7"/>
  <c r="B3994" i="7"/>
  <c r="C3993" i="7"/>
  <c r="C3992" i="7"/>
  <c r="B3992" i="7"/>
  <c r="C3991" i="7"/>
  <c r="C3990" i="7"/>
  <c r="B3990" i="7"/>
  <c r="C3989" i="7"/>
  <c r="C3988" i="7"/>
  <c r="B3988" i="7"/>
  <c r="C3987" i="7"/>
  <c r="C3986" i="7"/>
  <c r="B3986" i="7"/>
  <c r="C3985" i="7"/>
  <c r="C3984" i="7"/>
  <c r="B3984" i="7"/>
  <c r="C3983" i="7"/>
  <c r="C3982" i="7"/>
  <c r="B3982" i="7"/>
  <c r="C3981" i="7"/>
  <c r="C3980" i="7"/>
  <c r="B3980" i="7"/>
  <c r="C3979" i="7"/>
  <c r="C3978" i="7"/>
  <c r="B3978" i="7"/>
  <c r="C3977" i="7"/>
  <c r="C3976" i="7"/>
  <c r="B3976" i="7"/>
  <c r="C3975" i="7"/>
  <c r="C3974" i="7"/>
  <c r="B3974" i="7"/>
  <c r="C3973" i="7"/>
  <c r="C3972" i="7"/>
  <c r="B3972" i="7"/>
  <c r="C3971" i="7"/>
  <c r="C3970" i="7"/>
  <c r="B3970" i="7"/>
  <c r="C3969" i="7"/>
  <c r="C3968" i="7"/>
  <c r="B3968" i="7"/>
  <c r="C3967" i="7"/>
  <c r="C3966" i="7"/>
  <c r="B3966" i="7"/>
  <c r="C3965" i="7"/>
  <c r="C3964" i="7"/>
  <c r="B3964" i="7"/>
  <c r="C3944" i="7"/>
  <c r="C3943" i="7"/>
  <c r="B3943" i="7"/>
  <c r="C3942" i="7"/>
  <c r="C3941" i="7"/>
  <c r="B3941" i="7"/>
  <c r="C3940" i="7"/>
  <c r="C3939" i="7"/>
  <c r="B3939" i="7"/>
  <c r="C3938" i="7"/>
  <c r="C3937" i="7"/>
  <c r="B3937" i="7"/>
  <c r="C3936" i="7"/>
  <c r="C3935" i="7"/>
  <c r="B3935" i="7"/>
  <c r="C3934" i="7"/>
  <c r="C3933" i="7"/>
  <c r="B3933" i="7"/>
  <c r="C3932" i="7"/>
  <c r="C3931" i="7"/>
  <c r="B3931" i="7"/>
  <c r="C3930" i="7"/>
  <c r="C3929" i="7"/>
  <c r="B3929" i="7"/>
  <c r="C3928" i="7"/>
  <c r="C3927" i="7"/>
  <c r="B3927" i="7"/>
  <c r="C3926" i="7"/>
  <c r="C3925" i="7"/>
  <c r="B3925" i="7"/>
  <c r="C3924" i="7"/>
  <c r="C3923" i="7"/>
  <c r="B3923" i="7"/>
  <c r="C3922" i="7"/>
  <c r="C3921" i="7"/>
  <c r="B3921" i="7"/>
  <c r="C3920" i="7"/>
  <c r="C3919" i="7"/>
  <c r="B3919" i="7"/>
  <c r="C3918" i="7"/>
  <c r="C3917" i="7"/>
  <c r="B3917" i="7"/>
  <c r="C3916" i="7"/>
  <c r="C3915" i="7"/>
  <c r="B3915" i="7"/>
  <c r="C3914" i="7"/>
  <c r="C3913" i="7"/>
  <c r="B3913" i="7"/>
  <c r="C3912" i="7"/>
  <c r="C3911" i="7"/>
  <c r="B3911" i="7"/>
  <c r="C3910" i="7"/>
  <c r="C3909" i="7"/>
  <c r="B3909" i="7"/>
  <c r="C3908" i="7"/>
  <c r="C3907" i="7"/>
  <c r="B3907" i="7"/>
  <c r="C3906" i="7"/>
  <c r="C3905" i="7"/>
  <c r="B3905" i="7"/>
  <c r="C3885" i="7"/>
  <c r="C3884" i="7"/>
  <c r="B3884" i="7"/>
  <c r="C3883" i="7"/>
  <c r="C3882" i="7"/>
  <c r="B3882" i="7"/>
  <c r="C3881" i="7"/>
  <c r="C3880" i="7"/>
  <c r="B3880" i="7"/>
  <c r="C3879" i="7"/>
  <c r="C3878" i="7"/>
  <c r="B3878" i="7"/>
  <c r="C3877" i="7"/>
  <c r="C3876" i="7"/>
  <c r="B3876" i="7"/>
  <c r="C3875" i="7"/>
  <c r="C3874" i="7"/>
  <c r="B3874" i="7"/>
  <c r="C3873" i="7"/>
  <c r="C3872" i="7"/>
  <c r="B3872" i="7"/>
  <c r="C3871" i="7"/>
  <c r="C3870" i="7"/>
  <c r="B3870" i="7"/>
  <c r="C3869" i="7"/>
  <c r="C3868" i="7"/>
  <c r="B3868" i="7"/>
  <c r="C3867" i="7"/>
  <c r="C3866" i="7"/>
  <c r="B3866" i="7"/>
  <c r="C3865" i="7"/>
  <c r="C3864" i="7"/>
  <c r="B3864" i="7"/>
  <c r="C3863" i="7"/>
  <c r="C3862" i="7"/>
  <c r="B3862" i="7"/>
  <c r="C3861" i="7"/>
  <c r="C3860" i="7"/>
  <c r="B3860" i="7"/>
  <c r="C3859" i="7"/>
  <c r="C3858" i="7"/>
  <c r="B3858" i="7"/>
  <c r="C3857" i="7"/>
  <c r="C3856" i="7"/>
  <c r="B3856" i="7"/>
  <c r="C3855" i="7"/>
  <c r="C3854" i="7"/>
  <c r="B3854" i="7"/>
  <c r="C3853" i="7"/>
  <c r="C3852" i="7"/>
  <c r="B3852" i="7"/>
  <c r="C3851" i="7"/>
  <c r="C3850" i="7"/>
  <c r="B3850" i="7"/>
  <c r="C3849" i="7"/>
  <c r="C3848" i="7"/>
  <c r="B3848" i="7"/>
  <c r="C3847" i="7"/>
  <c r="C3846" i="7"/>
  <c r="B3846" i="7"/>
  <c r="C3826" i="7"/>
  <c r="C3825" i="7"/>
  <c r="B3825" i="7"/>
  <c r="C3824" i="7"/>
  <c r="C3823" i="7"/>
  <c r="B3823" i="7"/>
  <c r="C3822" i="7"/>
  <c r="C3821" i="7"/>
  <c r="B3821" i="7"/>
  <c r="C3820" i="7"/>
  <c r="C3819" i="7"/>
  <c r="B3819" i="7"/>
  <c r="C3818" i="7"/>
  <c r="C3817" i="7"/>
  <c r="B3817" i="7"/>
  <c r="C3816" i="7"/>
  <c r="C3815" i="7"/>
  <c r="B3815" i="7"/>
  <c r="C3814" i="7"/>
  <c r="C3813" i="7"/>
  <c r="B3813" i="7"/>
  <c r="C3812" i="7"/>
  <c r="C3811" i="7"/>
  <c r="B3811" i="7"/>
  <c r="C3810" i="7"/>
  <c r="C3809" i="7"/>
  <c r="B3809" i="7"/>
  <c r="C3808" i="7"/>
  <c r="C3807" i="7"/>
  <c r="B3807" i="7"/>
  <c r="C3806" i="7"/>
  <c r="C3805" i="7"/>
  <c r="B3805" i="7"/>
  <c r="C3804" i="7"/>
  <c r="C3803" i="7"/>
  <c r="B3803" i="7"/>
  <c r="C3802" i="7"/>
  <c r="C3801" i="7"/>
  <c r="B3801" i="7"/>
  <c r="C3800" i="7"/>
  <c r="C3799" i="7"/>
  <c r="B3799" i="7"/>
  <c r="C3798" i="7"/>
  <c r="C3797" i="7"/>
  <c r="B3797" i="7"/>
  <c r="C3796" i="7"/>
  <c r="C3795" i="7"/>
  <c r="B3795" i="7"/>
  <c r="C3794" i="7"/>
  <c r="C3793" i="7"/>
  <c r="B3793" i="7"/>
  <c r="C3792" i="7"/>
  <c r="C3791" i="7"/>
  <c r="B3791" i="7"/>
  <c r="C3790" i="7"/>
  <c r="C3789" i="7"/>
  <c r="B3789" i="7"/>
  <c r="C3788" i="7"/>
  <c r="C3787" i="7"/>
  <c r="B3787" i="7"/>
  <c r="C3767" i="7"/>
  <c r="C3766" i="7"/>
  <c r="B3766" i="7"/>
  <c r="C3765" i="7"/>
  <c r="C3764" i="7"/>
  <c r="B3764" i="7"/>
  <c r="C3763" i="7"/>
  <c r="C3762" i="7"/>
  <c r="B3762" i="7"/>
  <c r="C3761" i="7"/>
  <c r="C3760" i="7"/>
  <c r="B3760" i="7"/>
  <c r="C3759" i="7"/>
  <c r="C3758" i="7"/>
  <c r="B3758" i="7"/>
  <c r="C3757" i="7"/>
  <c r="C3756" i="7"/>
  <c r="B3756" i="7"/>
  <c r="C3755" i="7"/>
  <c r="C3754" i="7"/>
  <c r="B3754" i="7"/>
  <c r="C3753" i="7"/>
  <c r="C3752" i="7"/>
  <c r="B3752" i="7"/>
  <c r="C3751" i="7"/>
  <c r="C3750" i="7"/>
  <c r="B3750" i="7"/>
  <c r="C3749" i="7"/>
  <c r="C3748" i="7"/>
  <c r="B3748" i="7"/>
  <c r="C3747" i="7"/>
  <c r="C3746" i="7"/>
  <c r="B3746" i="7"/>
  <c r="C3745" i="7"/>
  <c r="C3744" i="7"/>
  <c r="B3744" i="7"/>
  <c r="C3743" i="7"/>
  <c r="C3742" i="7"/>
  <c r="B3742" i="7"/>
  <c r="C3741" i="7"/>
  <c r="C3740" i="7"/>
  <c r="B3740" i="7"/>
  <c r="C3739" i="7"/>
  <c r="C3738" i="7"/>
  <c r="B3738" i="7"/>
  <c r="C3737" i="7"/>
  <c r="C3736" i="7"/>
  <c r="B3736" i="7"/>
  <c r="C3735" i="7"/>
  <c r="C3734" i="7"/>
  <c r="B3734" i="7"/>
  <c r="C3733" i="7"/>
  <c r="C3732" i="7"/>
  <c r="B3732" i="7"/>
  <c r="C3731" i="7"/>
  <c r="C3730" i="7"/>
  <c r="B3730" i="7"/>
  <c r="C3729" i="7"/>
  <c r="C3728" i="7"/>
  <c r="B3728" i="7"/>
  <c r="C3708" i="7"/>
  <c r="C3707" i="7"/>
  <c r="B3707" i="7"/>
  <c r="C3706" i="7"/>
  <c r="C3705" i="7"/>
  <c r="B3705" i="7"/>
  <c r="C3704" i="7"/>
  <c r="C3703" i="7"/>
  <c r="B3703" i="7"/>
  <c r="C3702" i="7"/>
  <c r="C3701" i="7"/>
  <c r="B3701" i="7"/>
  <c r="C3700" i="7"/>
  <c r="C3699" i="7"/>
  <c r="B3699" i="7"/>
  <c r="C3698" i="7"/>
  <c r="C3697" i="7"/>
  <c r="B3697" i="7"/>
  <c r="C3696" i="7"/>
  <c r="C3695" i="7"/>
  <c r="B3695" i="7"/>
  <c r="C3694" i="7"/>
  <c r="C3693" i="7"/>
  <c r="B3693" i="7"/>
  <c r="C3692" i="7"/>
  <c r="C3691" i="7"/>
  <c r="B3691" i="7"/>
  <c r="C3690" i="7"/>
  <c r="C3689" i="7"/>
  <c r="B3689" i="7"/>
  <c r="C3688" i="7"/>
  <c r="C3687" i="7"/>
  <c r="B3687" i="7"/>
  <c r="C3686" i="7"/>
  <c r="C3685" i="7"/>
  <c r="B3685" i="7"/>
  <c r="C3684" i="7"/>
  <c r="C3683" i="7"/>
  <c r="B3683" i="7"/>
  <c r="C3682" i="7"/>
  <c r="C3681" i="7"/>
  <c r="B3681" i="7"/>
  <c r="C3680" i="7"/>
  <c r="C3679" i="7"/>
  <c r="B3679" i="7"/>
  <c r="C3678" i="7"/>
  <c r="C3677" i="7"/>
  <c r="B3677" i="7"/>
  <c r="C3676" i="7"/>
  <c r="C3675" i="7"/>
  <c r="B3675" i="7"/>
  <c r="C3674" i="7"/>
  <c r="C3673" i="7"/>
  <c r="B3673" i="7"/>
  <c r="C3672" i="7"/>
  <c r="C3671" i="7"/>
  <c r="B3671" i="7"/>
  <c r="C3670" i="7"/>
  <c r="C3669" i="7"/>
  <c r="B3669" i="7"/>
  <c r="C3649" i="7"/>
  <c r="C3648" i="7"/>
  <c r="B3648" i="7"/>
  <c r="C3647" i="7"/>
  <c r="C3646" i="7"/>
  <c r="B3646" i="7"/>
  <c r="C3645" i="7"/>
  <c r="C3644" i="7"/>
  <c r="B3644" i="7"/>
  <c r="C3643" i="7"/>
  <c r="C3642" i="7"/>
  <c r="B3642" i="7"/>
  <c r="C3641" i="7"/>
  <c r="C3640" i="7"/>
  <c r="B3640" i="7"/>
  <c r="C3639" i="7"/>
  <c r="C3638" i="7"/>
  <c r="B3638" i="7"/>
  <c r="C3637" i="7"/>
  <c r="C3636" i="7"/>
  <c r="B3636" i="7"/>
  <c r="C3635" i="7"/>
  <c r="C3634" i="7"/>
  <c r="B3634" i="7"/>
  <c r="C3633" i="7"/>
  <c r="C3632" i="7"/>
  <c r="B3632" i="7"/>
  <c r="C3631" i="7"/>
  <c r="C3630" i="7"/>
  <c r="B3630" i="7"/>
  <c r="C3629" i="7"/>
  <c r="C3628" i="7"/>
  <c r="B3628" i="7"/>
  <c r="C3627" i="7"/>
  <c r="C3626" i="7"/>
  <c r="B3626" i="7"/>
  <c r="C3625" i="7"/>
  <c r="C3624" i="7"/>
  <c r="B3624" i="7"/>
  <c r="C3623" i="7"/>
  <c r="C3622" i="7"/>
  <c r="B3622" i="7"/>
  <c r="C3621" i="7"/>
  <c r="C3620" i="7"/>
  <c r="B3620" i="7"/>
  <c r="C3619" i="7"/>
  <c r="C3618" i="7"/>
  <c r="B3618" i="7"/>
  <c r="C3617" i="7"/>
  <c r="C3616" i="7"/>
  <c r="B3616" i="7"/>
  <c r="C3615" i="7"/>
  <c r="C3614" i="7"/>
  <c r="B3614" i="7"/>
  <c r="C3613" i="7"/>
  <c r="C3612" i="7"/>
  <c r="B3612" i="7"/>
  <c r="C3611" i="7"/>
  <c r="C3610" i="7"/>
  <c r="B3610" i="7"/>
  <c r="C3590" i="7"/>
  <c r="C3589" i="7"/>
  <c r="B3589" i="7"/>
  <c r="C3588" i="7"/>
  <c r="C3587" i="7"/>
  <c r="B3587" i="7"/>
  <c r="C3586" i="7"/>
  <c r="C3585" i="7"/>
  <c r="B3585" i="7"/>
  <c r="C3584" i="7"/>
  <c r="C3583" i="7"/>
  <c r="B3583" i="7"/>
  <c r="C3582" i="7"/>
  <c r="C3581" i="7"/>
  <c r="B3581" i="7"/>
  <c r="C3580" i="7"/>
  <c r="C3579" i="7"/>
  <c r="B3579" i="7"/>
  <c r="C3578" i="7"/>
  <c r="C3577" i="7"/>
  <c r="B3577" i="7"/>
  <c r="C3576" i="7"/>
  <c r="C3575" i="7"/>
  <c r="B3575" i="7"/>
  <c r="C3574" i="7"/>
  <c r="C3573" i="7"/>
  <c r="B3573" i="7"/>
  <c r="C3572" i="7"/>
  <c r="C3571" i="7"/>
  <c r="B3571" i="7"/>
  <c r="C3570" i="7"/>
  <c r="C3569" i="7"/>
  <c r="B3569" i="7"/>
  <c r="C3568" i="7"/>
  <c r="C3567" i="7"/>
  <c r="B3567" i="7"/>
  <c r="C3566" i="7"/>
  <c r="C3565" i="7"/>
  <c r="B3565" i="7"/>
  <c r="C3564" i="7"/>
  <c r="C3563" i="7"/>
  <c r="B3563" i="7"/>
  <c r="C3562" i="7"/>
  <c r="C3561" i="7"/>
  <c r="B3561" i="7"/>
  <c r="C3560" i="7"/>
  <c r="C3559" i="7"/>
  <c r="B3559" i="7"/>
  <c r="C3558" i="7"/>
  <c r="C3557" i="7"/>
  <c r="B3557" i="7"/>
  <c r="C3556" i="7"/>
  <c r="C3555" i="7"/>
  <c r="B3555" i="7"/>
  <c r="C3554" i="7"/>
  <c r="C3553" i="7"/>
  <c r="B3553" i="7"/>
  <c r="C3552" i="7"/>
  <c r="C3551" i="7"/>
  <c r="B3551" i="7"/>
  <c r="C3531" i="7"/>
  <c r="C3530" i="7"/>
  <c r="B3530" i="7"/>
  <c r="C3529" i="7"/>
  <c r="C3528" i="7"/>
  <c r="B3528" i="7"/>
  <c r="C3527" i="7"/>
  <c r="C3526" i="7"/>
  <c r="B3526" i="7"/>
  <c r="C3525" i="7"/>
  <c r="C3524" i="7"/>
  <c r="B3524" i="7"/>
  <c r="C3523" i="7"/>
  <c r="C3522" i="7"/>
  <c r="B3522" i="7"/>
  <c r="C3521" i="7"/>
  <c r="C3520" i="7"/>
  <c r="B3520" i="7"/>
  <c r="C3519" i="7"/>
  <c r="C3518" i="7"/>
  <c r="B3518" i="7"/>
  <c r="C3517" i="7"/>
  <c r="C3516" i="7"/>
  <c r="B3516" i="7"/>
  <c r="C3515" i="7"/>
  <c r="C3514" i="7"/>
  <c r="B3514" i="7"/>
  <c r="C3513" i="7"/>
  <c r="C3512" i="7"/>
  <c r="B3512" i="7"/>
  <c r="C3511" i="7"/>
  <c r="C3510" i="7"/>
  <c r="B3510" i="7"/>
  <c r="C3509" i="7"/>
  <c r="C3508" i="7"/>
  <c r="B3508" i="7"/>
  <c r="C3507" i="7"/>
  <c r="C3506" i="7"/>
  <c r="B3506" i="7"/>
  <c r="C3505" i="7"/>
  <c r="C3504" i="7"/>
  <c r="B3504" i="7"/>
  <c r="C3503" i="7"/>
  <c r="C3502" i="7"/>
  <c r="B3502" i="7"/>
  <c r="C3501" i="7"/>
  <c r="C3500" i="7"/>
  <c r="B3500" i="7"/>
  <c r="C3499" i="7"/>
  <c r="C3498" i="7"/>
  <c r="B3498" i="7"/>
  <c r="C3497" i="7"/>
  <c r="C3496" i="7"/>
  <c r="B3496" i="7"/>
  <c r="C3495" i="7"/>
  <c r="C3494" i="7"/>
  <c r="B3494" i="7"/>
  <c r="C3493" i="7"/>
  <c r="C3492" i="7"/>
  <c r="B3492" i="7"/>
  <c r="C3472" i="7"/>
  <c r="C3471" i="7"/>
  <c r="B3471" i="7"/>
  <c r="C3470" i="7"/>
  <c r="C3469" i="7"/>
  <c r="B3469" i="7"/>
  <c r="C3468" i="7"/>
  <c r="C3467" i="7"/>
  <c r="B3467" i="7"/>
  <c r="C3466" i="7"/>
  <c r="C3465" i="7"/>
  <c r="B3465" i="7"/>
  <c r="C3464" i="7"/>
  <c r="C3463" i="7"/>
  <c r="B3463" i="7"/>
  <c r="C3462" i="7"/>
  <c r="C3461" i="7"/>
  <c r="B3461" i="7"/>
  <c r="C3460" i="7"/>
  <c r="C3459" i="7"/>
  <c r="B3459" i="7"/>
  <c r="C3458" i="7"/>
  <c r="C3457" i="7"/>
  <c r="B3457" i="7"/>
  <c r="C3456" i="7"/>
  <c r="C3455" i="7"/>
  <c r="B3455" i="7"/>
  <c r="C3454" i="7"/>
  <c r="C3453" i="7"/>
  <c r="B3453" i="7"/>
  <c r="C3452" i="7"/>
  <c r="C3451" i="7"/>
  <c r="B3451" i="7"/>
  <c r="C3450" i="7"/>
  <c r="C3449" i="7"/>
  <c r="B3449" i="7"/>
  <c r="C3448" i="7"/>
  <c r="C3447" i="7"/>
  <c r="B3447" i="7"/>
  <c r="C3446" i="7"/>
  <c r="C3445" i="7"/>
  <c r="B3445" i="7"/>
  <c r="C3444" i="7"/>
  <c r="C3443" i="7"/>
  <c r="B3443" i="7"/>
  <c r="C3442" i="7"/>
  <c r="C3441" i="7"/>
  <c r="B3441" i="7"/>
  <c r="C3440" i="7"/>
  <c r="C3439" i="7"/>
  <c r="B3439" i="7"/>
  <c r="C3438" i="7"/>
  <c r="C3437" i="7"/>
  <c r="B3437" i="7"/>
  <c r="C3436" i="7"/>
  <c r="C3435" i="7"/>
  <c r="B3435" i="7"/>
  <c r="C3434" i="7"/>
  <c r="C3433" i="7"/>
  <c r="B3433" i="7"/>
  <c r="C3413" i="7"/>
  <c r="C3412" i="7"/>
  <c r="B3412" i="7"/>
  <c r="C3411" i="7"/>
  <c r="C3410" i="7"/>
  <c r="B3410" i="7"/>
  <c r="C3409" i="7"/>
  <c r="C3408" i="7"/>
  <c r="B3408" i="7"/>
  <c r="C3407" i="7"/>
  <c r="C3406" i="7"/>
  <c r="B3406" i="7"/>
  <c r="C3405" i="7"/>
  <c r="C3404" i="7"/>
  <c r="B3404" i="7"/>
  <c r="C3403" i="7"/>
  <c r="C3402" i="7"/>
  <c r="B3402" i="7"/>
  <c r="C3401" i="7"/>
  <c r="C3400" i="7"/>
  <c r="B3400" i="7"/>
  <c r="C3399" i="7"/>
  <c r="C3398" i="7"/>
  <c r="B3398" i="7"/>
  <c r="C3397" i="7"/>
  <c r="C3396" i="7"/>
  <c r="B3396" i="7"/>
  <c r="C3395" i="7"/>
  <c r="C3394" i="7"/>
  <c r="B3394" i="7"/>
  <c r="C3393" i="7"/>
  <c r="C3392" i="7"/>
  <c r="B3392" i="7"/>
  <c r="C3391" i="7"/>
  <c r="C3390" i="7"/>
  <c r="B3390" i="7"/>
  <c r="C3389" i="7"/>
  <c r="C3388" i="7"/>
  <c r="B3388" i="7"/>
  <c r="C3387" i="7"/>
  <c r="C3386" i="7"/>
  <c r="B3386" i="7"/>
  <c r="C3385" i="7"/>
  <c r="C3384" i="7"/>
  <c r="B3384" i="7"/>
  <c r="C3383" i="7"/>
  <c r="C3382" i="7"/>
  <c r="B3382" i="7"/>
  <c r="C3381" i="7"/>
  <c r="C3380" i="7"/>
  <c r="B3380" i="7"/>
  <c r="C3379" i="7"/>
  <c r="C3378" i="7"/>
  <c r="B3378" i="7"/>
  <c r="C3377" i="7"/>
  <c r="C3376" i="7"/>
  <c r="B3376" i="7"/>
  <c r="C3375" i="7"/>
  <c r="C3374" i="7"/>
  <c r="B3374" i="7"/>
  <c r="C3354" i="7"/>
  <c r="C3353" i="7"/>
  <c r="B3353" i="7"/>
  <c r="C3352" i="7"/>
  <c r="C3351" i="7"/>
  <c r="B3351" i="7"/>
  <c r="C3350" i="7"/>
  <c r="C3349" i="7"/>
  <c r="B3349" i="7"/>
  <c r="C3348" i="7"/>
  <c r="C3347" i="7"/>
  <c r="B3347" i="7"/>
  <c r="C3346" i="7"/>
  <c r="C3345" i="7"/>
  <c r="B3345" i="7"/>
  <c r="C3344" i="7"/>
  <c r="C3343" i="7"/>
  <c r="B3343" i="7"/>
  <c r="C3342" i="7"/>
  <c r="C3341" i="7"/>
  <c r="B3341" i="7"/>
  <c r="C3340" i="7"/>
  <c r="C3339" i="7"/>
  <c r="B3339" i="7"/>
  <c r="C3338" i="7"/>
  <c r="C3337" i="7"/>
  <c r="B3337" i="7"/>
  <c r="C3336" i="7"/>
  <c r="C3335" i="7"/>
  <c r="B3335" i="7"/>
  <c r="C3334" i="7"/>
  <c r="C3333" i="7"/>
  <c r="B3333" i="7"/>
  <c r="C3332" i="7"/>
  <c r="C3331" i="7"/>
  <c r="B3331" i="7"/>
  <c r="C3330" i="7"/>
  <c r="C3329" i="7"/>
  <c r="B3329" i="7"/>
  <c r="C3328" i="7"/>
  <c r="C3327" i="7"/>
  <c r="B3327" i="7"/>
  <c r="C3326" i="7"/>
  <c r="C3325" i="7"/>
  <c r="B3325" i="7"/>
  <c r="C3324" i="7"/>
  <c r="C3323" i="7"/>
  <c r="B3323" i="7"/>
  <c r="C3322" i="7"/>
  <c r="C3321" i="7"/>
  <c r="B3321" i="7"/>
  <c r="C3320" i="7"/>
  <c r="C3319" i="7"/>
  <c r="B3319" i="7"/>
  <c r="C3318" i="7"/>
  <c r="C3317" i="7"/>
  <c r="B3317" i="7"/>
  <c r="C3316" i="7"/>
  <c r="C3315" i="7"/>
  <c r="B3315" i="7"/>
  <c r="C3295" i="7"/>
  <c r="C3294" i="7"/>
  <c r="B3294" i="7"/>
  <c r="C3293" i="7"/>
  <c r="C3292" i="7"/>
  <c r="B3292" i="7"/>
  <c r="C3291" i="7"/>
  <c r="C3290" i="7"/>
  <c r="B3290" i="7"/>
  <c r="C3289" i="7"/>
  <c r="C3288" i="7"/>
  <c r="B3288" i="7"/>
  <c r="C3287" i="7"/>
  <c r="C3286" i="7"/>
  <c r="B3286" i="7"/>
  <c r="C3285" i="7"/>
  <c r="C3284" i="7"/>
  <c r="B3284" i="7"/>
  <c r="C3283" i="7"/>
  <c r="C3282" i="7"/>
  <c r="B3282" i="7"/>
  <c r="C3281" i="7"/>
  <c r="C3280" i="7"/>
  <c r="B3280" i="7"/>
  <c r="C3279" i="7"/>
  <c r="C3278" i="7"/>
  <c r="B3278" i="7"/>
  <c r="C3277" i="7"/>
  <c r="C3276" i="7"/>
  <c r="B3276" i="7"/>
  <c r="C3275" i="7"/>
  <c r="C3274" i="7"/>
  <c r="B3274" i="7"/>
  <c r="C3273" i="7"/>
  <c r="C3272" i="7"/>
  <c r="B3272" i="7"/>
  <c r="C3271" i="7"/>
  <c r="C3270" i="7"/>
  <c r="B3270" i="7"/>
  <c r="C3269" i="7"/>
  <c r="C3268" i="7"/>
  <c r="B3268" i="7"/>
  <c r="C3267" i="7"/>
  <c r="C3266" i="7"/>
  <c r="B3266" i="7"/>
  <c r="C3265" i="7"/>
  <c r="C3264" i="7"/>
  <c r="B3264" i="7"/>
  <c r="C3263" i="7"/>
  <c r="C3262" i="7"/>
  <c r="B3262" i="7"/>
  <c r="C3261" i="7"/>
  <c r="C3260" i="7"/>
  <c r="B3260" i="7"/>
  <c r="C3259" i="7"/>
  <c r="C3258" i="7"/>
  <c r="B3258" i="7"/>
  <c r="C3257" i="7"/>
  <c r="C3256" i="7"/>
  <c r="B3256" i="7"/>
  <c r="C3236" i="7"/>
  <c r="C3235" i="7"/>
  <c r="B3235" i="7"/>
  <c r="C3234" i="7"/>
  <c r="C3233" i="7"/>
  <c r="B3233" i="7"/>
  <c r="C3232" i="7"/>
  <c r="C3231" i="7"/>
  <c r="B3231" i="7"/>
  <c r="C3230" i="7"/>
  <c r="C3229" i="7"/>
  <c r="B3229" i="7"/>
  <c r="C3228" i="7"/>
  <c r="C3227" i="7"/>
  <c r="B3227" i="7"/>
  <c r="C3226" i="7"/>
  <c r="C3225" i="7"/>
  <c r="B3225" i="7"/>
  <c r="C3224" i="7"/>
  <c r="C3223" i="7"/>
  <c r="B3223" i="7"/>
  <c r="C3222" i="7"/>
  <c r="C3221" i="7"/>
  <c r="B3221" i="7"/>
  <c r="C3220" i="7"/>
  <c r="C3219" i="7"/>
  <c r="B3219" i="7"/>
  <c r="C3218" i="7"/>
  <c r="C3217" i="7"/>
  <c r="B3217" i="7"/>
  <c r="C3216" i="7"/>
  <c r="C3215" i="7"/>
  <c r="B3215" i="7"/>
  <c r="C3214" i="7"/>
  <c r="C3213" i="7"/>
  <c r="B3213" i="7"/>
  <c r="C3212" i="7"/>
  <c r="C3211" i="7"/>
  <c r="B3211" i="7"/>
  <c r="C3210" i="7"/>
  <c r="C3209" i="7"/>
  <c r="B3209" i="7"/>
  <c r="C3208" i="7"/>
  <c r="C3207" i="7"/>
  <c r="B3207" i="7"/>
  <c r="C3206" i="7"/>
  <c r="C3205" i="7"/>
  <c r="B3205" i="7"/>
  <c r="C3204" i="7"/>
  <c r="C3203" i="7"/>
  <c r="B3203" i="7"/>
  <c r="C3202" i="7"/>
  <c r="C3201" i="7"/>
  <c r="B3201" i="7"/>
  <c r="C3200" i="7"/>
  <c r="C3199" i="7"/>
  <c r="B3199" i="7"/>
  <c r="C3198" i="7"/>
  <c r="C3197" i="7"/>
  <c r="B3197" i="7"/>
  <c r="C3177" i="7"/>
  <c r="C3176" i="7"/>
  <c r="B3176" i="7"/>
  <c r="C3175" i="7"/>
  <c r="C3174" i="7"/>
  <c r="B3174" i="7"/>
  <c r="C3173" i="7"/>
  <c r="C3172" i="7"/>
  <c r="B3172" i="7"/>
  <c r="C3171" i="7"/>
  <c r="C3170" i="7"/>
  <c r="B3170" i="7"/>
  <c r="C3169" i="7"/>
  <c r="C3168" i="7"/>
  <c r="B3168" i="7"/>
  <c r="C3167" i="7"/>
  <c r="C3166" i="7"/>
  <c r="B3166" i="7"/>
  <c r="C3165" i="7"/>
  <c r="C3164" i="7"/>
  <c r="B3164" i="7"/>
  <c r="C3163" i="7"/>
  <c r="C3162" i="7"/>
  <c r="B3162" i="7"/>
  <c r="C3161" i="7"/>
  <c r="C3160" i="7"/>
  <c r="B3160" i="7"/>
  <c r="C3159" i="7"/>
  <c r="C3158" i="7"/>
  <c r="B3158" i="7"/>
  <c r="C3157" i="7"/>
  <c r="C3156" i="7"/>
  <c r="B3156" i="7"/>
  <c r="C3155" i="7"/>
  <c r="C3154" i="7"/>
  <c r="B3154" i="7"/>
  <c r="C3153" i="7"/>
  <c r="C3152" i="7"/>
  <c r="B3152" i="7"/>
  <c r="C3151" i="7"/>
  <c r="C3150" i="7"/>
  <c r="B3150" i="7"/>
  <c r="C3149" i="7"/>
  <c r="C3148" i="7"/>
  <c r="B3148" i="7"/>
  <c r="C3147" i="7"/>
  <c r="C3146" i="7"/>
  <c r="B3146" i="7"/>
  <c r="C3145" i="7"/>
  <c r="C3144" i="7"/>
  <c r="B3144" i="7"/>
  <c r="C3143" i="7"/>
  <c r="C3142" i="7"/>
  <c r="B3142" i="7"/>
  <c r="C3141" i="7"/>
  <c r="C3140" i="7"/>
  <c r="B3140" i="7"/>
  <c r="C3139" i="7"/>
  <c r="C3138" i="7"/>
  <c r="B3138" i="7"/>
  <c r="C3118" i="7"/>
  <c r="C3117" i="7"/>
  <c r="B3117" i="7"/>
  <c r="C3116" i="7"/>
  <c r="C3115" i="7"/>
  <c r="B3115" i="7"/>
  <c r="C3114" i="7"/>
  <c r="C3113" i="7"/>
  <c r="B3113" i="7"/>
  <c r="C3112" i="7"/>
  <c r="C3111" i="7"/>
  <c r="B3111" i="7"/>
  <c r="C3110" i="7"/>
  <c r="C3109" i="7"/>
  <c r="B3109" i="7"/>
  <c r="C3108" i="7"/>
  <c r="C3107" i="7"/>
  <c r="B3107" i="7"/>
  <c r="C3106" i="7"/>
  <c r="C3105" i="7"/>
  <c r="B3105" i="7"/>
  <c r="C3104" i="7"/>
  <c r="C3103" i="7"/>
  <c r="B3103" i="7"/>
  <c r="C3102" i="7"/>
  <c r="C3101" i="7"/>
  <c r="B3101" i="7"/>
  <c r="C3100" i="7"/>
  <c r="C3099" i="7"/>
  <c r="B3099" i="7"/>
  <c r="C3098" i="7"/>
  <c r="C3097" i="7"/>
  <c r="B3097" i="7"/>
  <c r="C3096" i="7"/>
  <c r="C3095" i="7"/>
  <c r="B3095" i="7"/>
  <c r="C3094" i="7"/>
  <c r="C3093" i="7"/>
  <c r="B3093" i="7"/>
  <c r="C3092" i="7"/>
  <c r="C3091" i="7"/>
  <c r="B3091" i="7"/>
  <c r="C3090" i="7"/>
  <c r="C3089" i="7"/>
  <c r="B3089" i="7"/>
  <c r="C3088" i="7"/>
  <c r="C3087" i="7"/>
  <c r="B3087" i="7"/>
  <c r="C3086" i="7"/>
  <c r="C3085" i="7"/>
  <c r="B3085" i="7"/>
  <c r="C3084" i="7"/>
  <c r="C3083" i="7"/>
  <c r="B3083" i="7"/>
  <c r="C3082" i="7"/>
  <c r="C3081" i="7"/>
  <c r="B3081" i="7"/>
  <c r="C3080" i="7"/>
  <c r="C3079" i="7"/>
  <c r="B3079" i="7"/>
  <c r="C3059" i="7"/>
  <c r="C3058" i="7"/>
  <c r="B3058" i="7"/>
  <c r="C3057" i="7"/>
  <c r="C3056" i="7"/>
  <c r="B3056" i="7"/>
  <c r="C3055" i="7"/>
  <c r="C3054" i="7"/>
  <c r="B3054" i="7"/>
  <c r="C3053" i="7"/>
  <c r="C3052" i="7"/>
  <c r="B3052" i="7"/>
  <c r="C3051" i="7"/>
  <c r="C3050" i="7"/>
  <c r="B3050" i="7"/>
  <c r="C3049" i="7"/>
  <c r="C3048" i="7"/>
  <c r="B3048" i="7"/>
  <c r="C3047" i="7"/>
  <c r="C3046" i="7"/>
  <c r="B3046" i="7"/>
  <c r="C3045" i="7"/>
  <c r="C3044" i="7"/>
  <c r="B3044" i="7"/>
  <c r="C3043" i="7"/>
  <c r="C3042" i="7"/>
  <c r="B3042" i="7"/>
  <c r="C3041" i="7"/>
  <c r="C3040" i="7"/>
  <c r="B3040" i="7"/>
  <c r="C3039" i="7"/>
  <c r="C3038" i="7"/>
  <c r="B3038" i="7"/>
  <c r="C3037" i="7"/>
  <c r="C3036" i="7"/>
  <c r="B3036" i="7"/>
  <c r="C3035" i="7"/>
  <c r="C3034" i="7"/>
  <c r="B3034" i="7"/>
  <c r="C3033" i="7"/>
  <c r="C3032" i="7"/>
  <c r="B3032" i="7"/>
  <c r="C3031" i="7"/>
  <c r="C3030" i="7"/>
  <c r="B3030" i="7"/>
  <c r="C3029" i="7"/>
  <c r="C3028" i="7"/>
  <c r="B3028" i="7"/>
  <c r="C3027" i="7"/>
  <c r="C3026" i="7"/>
  <c r="B3026" i="7"/>
  <c r="C3025" i="7"/>
  <c r="C3024" i="7"/>
  <c r="B3024" i="7"/>
  <c r="C3023" i="7"/>
  <c r="C3022" i="7"/>
  <c r="B3022" i="7"/>
  <c r="C3021" i="7"/>
  <c r="C3020" i="7"/>
  <c r="B3020" i="7"/>
  <c r="C3000" i="7"/>
  <c r="C2999" i="7"/>
  <c r="B2999" i="7"/>
  <c r="C2998" i="7"/>
  <c r="C2997" i="7"/>
  <c r="B2997" i="7"/>
  <c r="C2996" i="7"/>
  <c r="C2995" i="7"/>
  <c r="B2995" i="7"/>
  <c r="C2994" i="7"/>
  <c r="C2993" i="7"/>
  <c r="B2993" i="7"/>
  <c r="C2992" i="7"/>
  <c r="C2991" i="7"/>
  <c r="B2991" i="7"/>
  <c r="C2990" i="7"/>
  <c r="C2989" i="7"/>
  <c r="B2989" i="7"/>
  <c r="C2988" i="7"/>
  <c r="C2987" i="7"/>
  <c r="B2987" i="7"/>
  <c r="C2986" i="7"/>
  <c r="C2985" i="7"/>
  <c r="B2985" i="7"/>
  <c r="C2984" i="7"/>
  <c r="C2983" i="7"/>
  <c r="B2983" i="7"/>
  <c r="C2982" i="7"/>
  <c r="C2981" i="7"/>
  <c r="B2981" i="7"/>
  <c r="C2980" i="7"/>
  <c r="C2979" i="7"/>
  <c r="B2979" i="7"/>
  <c r="C2978" i="7"/>
  <c r="C2977" i="7"/>
  <c r="B2977" i="7"/>
  <c r="C2976" i="7"/>
  <c r="C2975" i="7"/>
  <c r="B2975" i="7"/>
  <c r="C2974" i="7"/>
  <c r="C2973" i="7"/>
  <c r="B2973" i="7"/>
  <c r="C2972" i="7"/>
  <c r="C2971" i="7"/>
  <c r="B2971" i="7"/>
  <c r="C2970" i="7"/>
  <c r="C2969" i="7"/>
  <c r="B2969" i="7"/>
  <c r="C2968" i="7"/>
  <c r="C2967" i="7"/>
  <c r="B2967" i="7"/>
  <c r="C2966" i="7"/>
  <c r="C2965" i="7"/>
  <c r="B2965" i="7"/>
  <c r="C2964" i="7"/>
  <c r="C2963" i="7"/>
  <c r="B2963" i="7"/>
  <c r="C2962" i="7"/>
  <c r="C2961" i="7"/>
  <c r="B2961" i="7"/>
  <c r="C168" i="7"/>
  <c r="C167" i="7"/>
  <c r="B167" i="7"/>
  <c r="C166" i="7"/>
  <c r="C165" i="7"/>
  <c r="B165" i="7"/>
  <c r="C164" i="7"/>
  <c r="C163" i="7"/>
  <c r="B163" i="7"/>
  <c r="C162" i="7"/>
  <c r="C161" i="7"/>
  <c r="B161" i="7"/>
  <c r="C160" i="7"/>
  <c r="C159" i="7"/>
  <c r="B159" i="7"/>
  <c r="C158" i="7"/>
  <c r="C157" i="7"/>
  <c r="B157" i="7"/>
  <c r="C156" i="7"/>
  <c r="C155" i="7"/>
  <c r="B155" i="7"/>
  <c r="C154" i="7"/>
  <c r="C153" i="7"/>
  <c r="B153" i="7"/>
  <c r="C152" i="7"/>
  <c r="C151" i="7"/>
  <c r="B151" i="7"/>
  <c r="C150" i="7"/>
  <c r="C149" i="7"/>
  <c r="B149" i="7"/>
  <c r="C148" i="7"/>
  <c r="C147" i="7"/>
  <c r="B147" i="7"/>
  <c r="C146" i="7"/>
  <c r="C145" i="7"/>
  <c r="B145" i="7"/>
  <c r="C144" i="7"/>
  <c r="C143" i="7"/>
  <c r="B143" i="7"/>
  <c r="C142" i="7"/>
  <c r="C141" i="7"/>
  <c r="B141" i="7"/>
  <c r="C140" i="7"/>
  <c r="C139" i="7"/>
  <c r="B139" i="7"/>
  <c r="C138" i="7"/>
  <c r="C137" i="7"/>
  <c r="B137" i="7"/>
  <c r="C136" i="7"/>
  <c r="C135" i="7"/>
  <c r="B135" i="7"/>
  <c r="C134" i="7"/>
  <c r="C133" i="7"/>
  <c r="B133" i="7"/>
  <c r="C132" i="7"/>
  <c r="B131" i="7"/>
  <c r="C109" i="7"/>
  <c r="C108" i="7"/>
  <c r="B108" i="7"/>
  <c r="C107" i="7"/>
  <c r="C106" i="7"/>
  <c r="B106" i="7"/>
  <c r="C105" i="7"/>
  <c r="C104" i="7"/>
  <c r="B104" i="7"/>
  <c r="C103" i="7"/>
  <c r="C102" i="7"/>
  <c r="B102" i="7"/>
  <c r="C101" i="7"/>
  <c r="C100" i="7"/>
  <c r="B100" i="7"/>
  <c r="C99" i="7"/>
  <c r="C98" i="7"/>
  <c r="B98" i="7"/>
  <c r="C97" i="7"/>
  <c r="C96" i="7"/>
  <c r="B96" i="7"/>
  <c r="C95" i="7"/>
  <c r="C94" i="7"/>
  <c r="B94" i="7"/>
  <c r="C93" i="7"/>
  <c r="C92" i="7"/>
  <c r="B92" i="7"/>
  <c r="C91" i="7"/>
  <c r="C90" i="7"/>
  <c r="B90" i="7"/>
  <c r="C89" i="7"/>
  <c r="C88" i="7"/>
  <c r="B88" i="7"/>
  <c r="C87" i="7"/>
  <c r="C86" i="7"/>
  <c r="B86" i="7"/>
  <c r="C85" i="7"/>
  <c r="C84" i="7"/>
  <c r="B84" i="7"/>
  <c r="C83" i="7"/>
  <c r="C82" i="7"/>
  <c r="B82" i="7"/>
  <c r="C81" i="7"/>
  <c r="C80" i="7"/>
  <c r="B80" i="7"/>
  <c r="C79" i="7"/>
  <c r="C78" i="7"/>
  <c r="B78" i="7"/>
  <c r="C77" i="7"/>
  <c r="C76" i="7"/>
  <c r="B76" i="7"/>
  <c r="C75" i="7"/>
  <c r="C74" i="7"/>
  <c r="B74" i="7"/>
  <c r="C73" i="7"/>
  <c r="C72" i="7"/>
  <c r="B72" i="7"/>
  <c r="C71" i="7"/>
  <c r="C70" i="7"/>
  <c r="B70" i="7"/>
  <c r="C50" i="7"/>
  <c r="C49" i="7"/>
  <c r="B49" i="7"/>
  <c r="C48" i="7"/>
  <c r="C47" i="7"/>
  <c r="B47" i="7"/>
  <c r="C46" i="7"/>
  <c r="C45" i="7"/>
  <c r="B45" i="7"/>
  <c r="C44" i="7"/>
  <c r="C43" i="7"/>
  <c r="B43" i="7"/>
  <c r="C42" i="7"/>
  <c r="C41" i="7"/>
  <c r="B41" i="7"/>
  <c r="C40" i="7"/>
  <c r="C39" i="7"/>
  <c r="B39" i="7"/>
  <c r="C38" i="7"/>
  <c r="C37" i="7"/>
  <c r="B37" i="7"/>
  <c r="C36" i="7"/>
  <c r="C35" i="7"/>
  <c r="B35" i="7"/>
  <c r="C34" i="7"/>
  <c r="C33" i="7"/>
  <c r="B33" i="7"/>
  <c r="C32" i="7"/>
  <c r="C31" i="7"/>
  <c r="B31" i="7"/>
  <c r="C30" i="7"/>
  <c r="C29" i="7"/>
  <c r="B29" i="7"/>
  <c r="C28" i="7"/>
  <c r="C27" i="7"/>
  <c r="B27" i="7"/>
  <c r="C26" i="7"/>
  <c r="C25" i="7"/>
  <c r="B25" i="7"/>
  <c r="C24" i="7"/>
  <c r="C23" i="7"/>
  <c r="B23" i="7"/>
  <c r="C22" i="7"/>
  <c r="C21" i="7"/>
  <c r="B21" i="7"/>
  <c r="C20" i="7"/>
  <c r="C19" i="7"/>
  <c r="B19" i="7"/>
  <c r="C18" i="7"/>
  <c r="C17" i="7"/>
  <c r="B17" i="7"/>
  <c r="C16" i="7"/>
  <c r="C15" i="7"/>
  <c r="B15" i="7"/>
  <c r="C14" i="7"/>
  <c r="C13" i="7"/>
  <c r="B13" i="7"/>
  <c r="C12" i="7"/>
  <c r="C11" i="7"/>
  <c r="B11" i="7"/>
  <c r="AV2470" i="7" l="1"/>
  <c r="AV2529" i="7"/>
  <c r="AV2588" i="7"/>
  <c r="AV2647" i="7"/>
  <c r="AV2706" i="7"/>
  <c r="AV2824" i="7"/>
  <c r="AV2942" i="7"/>
  <c r="AX346" i="7"/>
  <c r="BJ346" i="7" s="1"/>
  <c r="AX405" i="7"/>
  <c r="BJ405" i="7" s="1"/>
  <c r="AX464" i="7"/>
  <c r="BJ464" i="7" s="1"/>
  <c r="AX523" i="7"/>
  <c r="BJ523" i="7" s="1"/>
  <c r="AX582" i="7"/>
  <c r="BJ582" i="7" s="1"/>
  <c r="AX641" i="7"/>
  <c r="BJ641" i="7" s="1"/>
  <c r="AX700" i="7"/>
  <c r="BJ700" i="7" s="1"/>
  <c r="AX759" i="7"/>
  <c r="BJ759" i="7" s="1"/>
  <c r="AX818" i="7"/>
  <c r="BJ818" i="7" s="1"/>
  <c r="AX877" i="7"/>
  <c r="BJ877" i="7" s="1"/>
  <c r="AX936" i="7"/>
  <c r="BJ936" i="7" s="1"/>
  <c r="AX1054" i="7"/>
  <c r="BJ1054" i="7" s="1"/>
  <c r="AX1113" i="7"/>
  <c r="BJ1113" i="7" s="1"/>
  <c r="AX1172" i="7"/>
  <c r="BJ1172" i="7" s="1"/>
  <c r="AX1231" i="7"/>
  <c r="BJ1231" i="7" s="1"/>
  <c r="AX1349" i="7"/>
  <c r="BJ1349" i="7" s="1"/>
  <c r="AX1408" i="7"/>
  <c r="BJ1408" i="7" s="1"/>
  <c r="AX1467" i="7"/>
  <c r="BJ1467" i="7" s="1"/>
  <c r="AX1526" i="7"/>
  <c r="BJ1526" i="7" s="1"/>
  <c r="AX1585" i="7"/>
  <c r="BJ1585" i="7" s="1"/>
  <c r="AX1644" i="7"/>
  <c r="BJ1644" i="7" s="1"/>
  <c r="AX1703" i="7"/>
  <c r="BJ1703" i="7" s="1"/>
  <c r="AX1821" i="7"/>
  <c r="BJ1821" i="7" s="1"/>
  <c r="AX1880" i="7"/>
  <c r="BJ1880" i="7" s="1"/>
  <c r="AX1939" i="7"/>
  <c r="BJ1939" i="7" s="1"/>
  <c r="AX1998" i="7"/>
  <c r="BJ1998" i="7" s="1"/>
  <c r="AX2057" i="7"/>
  <c r="BJ2057" i="7" s="1"/>
  <c r="AX2116" i="7"/>
  <c r="BJ2116" i="7" s="1"/>
  <c r="AX2175" i="7"/>
  <c r="BJ2175" i="7" s="1"/>
  <c r="AX2234" i="7"/>
  <c r="BJ2234" i="7" s="1"/>
  <c r="AX2293" i="7"/>
  <c r="BJ2293" i="7" s="1"/>
  <c r="AX2352" i="7"/>
  <c r="BJ2352" i="7" s="1"/>
  <c r="AX2470" i="7"/>
  <c r="BJ2470" i="7" s="1"/>
  <c r="AX2529" i="7"/>
  <c r="BJ2529" i="7" s="1"/>
  <c r="AX2588" i="7"/>
  <c r="BJ2588" i="7" s="1"/>
  <c r="AX2647" i="7"/>
  <c r="BJ2647" i="7" s="1"/>
  <c r="AX2706" i="7"/>
  <c r="BJ2706" i="7" s="1"/>
  <c r="AX2765" i="7"/>
  <c r="BJ2765" i="7" s="1"/>
  <c r="AX2824" i="7"/>
  <c r="BJ2824" i="7" s="1"/>
  <c r="AX2883" i="7"/>
  <c r="BJ2883" i="7" s="1"/>
  <c r="AX2942" i="7"/>
  <c r="BJ2942" i="7" s="1"/>
  <c r="BN228" i="7"/>
  <c r="N1526" i="7"/>
  <c r="N1529" i="7" s="1"/>
  <c r="N2057" i="7"/>
  <c r="N2060" i="7" s="1"/>
  <c r="N2765" i="7"/>
  <c r="N2768" i="7" s="1"/>
  <c r="N2883" i="7"/>
  <c r="N2886" i="7" s="1"/>
  <c r="N408" i="7"/>
  <c r="N526" i="7"/>
  <c r="J55" i="6" s="1"/>
  <c r="N1293" i="7"/>
  <c r="N1588" i="7"/>
  <c r="N2001" i="7"/>
  <c r="T405" i="7"/>
  <c r="T523" i="7"/>
  <c r="T1172" i="7"/>
  <c r="T1703" i="7"/>
  <c r="T1998" i="7"/>
  <c r="BN2116" i="7"/>
  <c r="BG2121" i="7" s="1"/>
  <c r="BG2123" i="7" s="1"/>
  <c r="BN2175" i="7"/>
  <c r="BG2180" i="7" s="1"/>
  <c r="BG2182" i="7" s="1"/>
  <c r="T2529" i="7"/>
  <c r="AV228" i="7"/>
  <c r="BL2944" i="7"/>
  <c r="N287" i="7"/>
  <c r="N290" i="7" s="1"/>
  <c r="T287" i="7"/>
  <c r="T641" i="7"/>
  <c r="N759" i="7"/>
  <c r="N762" i="7" s="1"/>
  <c r="T759" i="7"/>
  <c r="N877" i="7"/>
  <c r="N880" i="7" s="1"/>
  <c r="T877" i="7"/>
  <c r="N995" i="7"/>
  <c r="N998" i="7" s="1"/>
  <c r="N1054" i="7"/>
  <c r="N1057" i="7" s="1"/>
  <c r="T1054" i="7"/>
  <c r="N1172" i="7"/>
  <c r="N1175" i="7" s="1"/>
  <c r="N1467" i="7"/>
  <c r="N1470" i="7" s="1"/>
  <c r="T1467" i="7"/>
  <c r="T1585" i="7"/>
  <c r="N1703" i="7"/>
  <c r="N1706" i="7" s="1"/>
  <c r="N1880" i="7"/>
  <c r="N1883" i="7" s="1"/>
  <c r="BN287" i="7"/>
  <c r="BF287" i="7"/>
  <c r="BN405" i="7"/>
  <c r="BF405" i="7"/>
  <c r="BN523" i="7"/>
  <c r="BF523" i="7"/>
  <c r="BN641" i="7"/>
  <c r="BF641" i="7"/>
  <c r="BN759" i="7"/>
  <c r="BF759" i="7"/>
  <c r="BN877" i="7"/>
  <c r="BF877" i="7"/>
  <c r="BN995" i="7"/>
  <c r="BF995" i="7"/>
  <c r="BN1054" i="7"/>
  <c r="BF1054" i="7"/>
  <c r="BN1172" i="7"/>
  <c r="BF1172" i="7"/>
  <c r="BN1290" i="7"/>
  <c r="BF1290" i="7"/>
  <c r="BN1349" i="7"/>
  <c r="BN1467" i="7"/>
  <c r="BF1467" i="7"/>
  <c r="BN1585" i="7"/>
  <c r="BF1585" i="7"/>
  <c r="BN1703" i="7"/>
  <c r="BF1703" i="7"/>
  <c r="BN1880" i="7"/>
  <c r="BF1880" i="7"/>
  <c r="BN1998" i="7"/>
  <c r="BF1998" i="7"/>
  <c r="BF2116" i="7"/>
  <c r="BN2234" i="7"/>
  <c r="BF2234" i="7"/>
  <c r="BN2352" i="7"/>
  <c r="BF2352" i="7"/>
  <c r="BN2529" i="7"/>
  <c r="BF2529" i="7"/>
  <c r="BN2647" i="7"/>
  <c r="BF2647" i="7"/>
  <c r="AV641" i="7"/>
  <c r="N1349" i="7"/>
  <c r="N1352" i="7" s="1"/>
  <c r="AX1762" i="7"/>
  <c r="BJ1762" i="7" s="1"/>
  <c r="T1880" i="7"/>
  <c r="N2116" i="7"/>
  <c r="N2119" i="7" s="1"/>
  <c r="T2116" i="7"/>
  <c r="N2234" i="7"/>
  <c r="N2237" i="7" s="1"/>
  <c r="T2234" i="7"/>
  <c r="N2352" i="7"/>
  <c r="N2355" i="7" s="1"/>
  <c r="T2352" i="7"/>
  <c r="AX2411" i="7"/>
  <c r="BJ2411" i="7" s="1"/>
  <c r="N2647" i="7"/>
  <c r="N2650" i="7" s="1"/>
  <c r="T2647" i="7"/>
  <c r="BG233" i="7"/>
  <c r="BG235" i="7" s="1"/>
  <c r="BN346" i="7"/>
  <c r="BF346" i="7"/>
  <c r="BN464" i="7"/>
  <c r="BG469" i="7" s="1"/>
  <c r="BG471" i="7" s="1"/>
  <c r="BN582" i="7"/>
  <c r="BF582" i="7"/>
  <c r="BN700" i="7"/>
  <c r="BF700" i="7"/>
  <c r="BN818" i="7"/>
  <c r="BF818" i="7"/>
  <c r="BN936" i="7"/>
  <c r="BF936" i="7"/>
  <c r="BN1113" i="7"/>
  <c r="BF1113" i="7"/>
  <c r="BN1231" i="7"/>
  <c r="BF1231" i="7"/>
  <c r="BF1349" i="7"/>
  <c r="BN1408" i="7"/>
  <c r="BF1408" i="7"/>
  <c r="BN1526" i="7"/>
  <c r="BF1526" i="7"/>
  <c r="BN1644" i="7"/>
  <c r="BF1644" i="7"/>
  <c r="BN1762" i="7"/>
  <c r="BF1762" i="7"/>
  <c r="BN1821" i="7"/>
  <c r="BF1821" i="7"/>
  <c r="BN1939" i="7"/>
  <c r="BF1939" i="7"/>
  <c r="BN2057" i="7"/>
  <c r="BF2057" i="7"/>
  <c r="BF2175" i="7"/>
  <c r="BN2293" i="7"/>
  <c r="BF2293" i="7"/>
  <c r="BN2411" i="7"/>
  <c r="BF2411" i="7"/>
  <c r="BN2470" i="7"/>
  <c r="BF2470" i="7"/>
  <c r="BN2588" i="7"/>
  <c r="BF2588" i="7"/>
  <c r="BN2706" i="7"/>
  <c r="BL129" i="7"/>
  <c r="N228" i="7"/>
  <c r="N231" i="7" s="1"/>
  <c r="N346" i="7"/>
  <c r="N349" i="7" s="1"/>
  <c r="T346" i="7"/>
  <c r="N464" i="7"/>
  <c r="N467" i="7" s="1"/>
  <c r="T464" i="7"/>
  <c r="N582" i="7"/>
  <c r="N585" i="7" s="1"/>
  <c r="T582" i="7"/>
  <c r="N641" i="7"/>
  <c r="N644" i="7" s="1"/>
  <c r="N700" i="7"/>
  <c r="N703" i="7" s="1"/>
  <c r="T700" i="7"/>
  <c r="N818" i="7"/>
  <c r="N821" i="7" s="1"/>
  <c r="T818" i="7"/>
  <c r="N936" i="7"/>
  <c r="N939" i="7" s="1"/>
  <c r="T936" i="7"/>
  <c r="T995" i="7"/>
  <c r="AX995" i="7"/>
  <c r="BJ995" i="7" s="1"/>
  <c r="N1113" i="7"/>
  <c r="N1116" i="7" s="1"/>
  <c r="T1113" i="7"/>
  <c r="N1231" i="7"/>
  <c r="N1234" i="7" s="1"/>
  <c r="T1231" i="7"/>
  <c r="T1290" i="7"/>
  <c r="AX1290" i="7"/>
  <c r="BJ1290" i="7" s="1"/>
  <c r="N1408" i="7"/>
  <c r="N1411" i="7" s="1"/>
  <c r="T1408" i="7"/>
  <c r="T1526" i="7"/>
  <c r="AV1526" i="7"/>
  <c r="N1644" i="7"/>
  <c r="N1647" i="7" s="1"/>
  <c r="T1644" i="7"/>
  <c r="N1762" i="7"/>
  <c r="N1765" i="7" s="1"/>
  <c r="N1821" i="7"/>
  <c r="N1824" i="7" s="1"/>
  <c r="T1821" i="7"/>
  <c r="N1939" i="7"/>
  <c r="N1942" i="7" s="1"/>
  <c r="T1939" i="7"/>
  <c r="T2057" i="7"/>
  <c r="AV2057" i="7"/>
  <c r="N2175" i="7"/>
  <c r="N2178" i="7" s="1"/>
  <c r="T2175" i="7"/>
  <c r="N2293" i="7"/>
  <c r="N2296" i="7" s="1"/>
  <c r="T2293" i="7"/>
  <c r="N2411" i="7"/>
  <c r="N2414" i="7" s="1"/>
  <c r="N2470" i="7"/>
  <c r="N2473" i="7" s="1"/>
  <c r="T2470" i="7"/>
  <c r="N2588" i="7"/>
  <c r="N2591" i="7" s="1"/>
  <c r="T2588" i="7"/>
  <c r="BN2765" i="7"/>
  <c r="BF2765" i="7"/>
  <c r="BN2883" i="7"/>
  <c r="BF2883" i="7"/>
  <c r="T2765" i="7"/>
  <c r="AV2765" i="7"/>
  <c r="BH2765" i="7" s="1"/>
  <c r="BL2765" i="7" s="1"/>
  <c r="T2883" i="7"/>
  <c r="AV2883" i="7"/>
  <c r="BH2883" i="7" s="1"/>
  <c r="BL2883" i="7" s="1"/>
  <c r="BF2706" i="7"/>
  <c r="BN2824" i="7"/>
  <c r="BF2824" i="7"/>
  <c r="BN2942" i="7"/>
  <c r="N2706" i="7"/>
  <c r="N2709" i="7" s="1"/>
  <c r="T2706" i="7"/>
  <c r="N2824" i="7"/>
  <c r="N2827" i="7" s="1"/>
  <c r="T2824" i="7"/>
  <c r="N2942" i="7"/>
  <c r="N2945" i="7" s="1"/>
  <c r="BL450" i="7"/>
  <c r="BL188" i="7"/>
  <c r="BF228" i="7"/>
  <c r="T2942" i="7"/>
  <c r="W49" i="6"/>
  <c r="BH2942" i="7"/>
  <c r="BL2942" i="7" s="1"/>
  <c r="AZ2942" i="7"/>
  <c r="AH2942" i="7"/>
  <c r="AZ2944" i="7"/>
  <c r="AZ2902" i="7"/>
  <c r="AZ2904" i="7"/>
  <c r="AZ2906" i="7"/>
  <c r="AZ2908" i="7"/>
  <c r="AZ2910" i="7"/>
  <c r="AZ2912" i="7"/>
  <c r="AZ2914" i="7"/>
  <c r="AZ2916" i="7"/>
  <c r="AZ2918" i="7"/>
  <c r="AZ2920" i="7"/>
  <c r="AZ2922" i="7"/>
  <c r="AZ2924" i="7"/>
  <c r="AZ2926" i="7"/>
  <c r="AZ2928" i="7"/>
  <c r="AZ2930" i="7"/>
  <c r="AZ2932" i="7"/>
  <c r="AZ2934" i="7"/>
  <c r="AZ2936" i="7"/>
  <c r="AZ2938" i="7"/>
  <c r="AZ2940" i="7"/>
  <c r="AZ2883" i="7"/>
  <c r="AZ2843" i="7"/>
  <c r="AZ2845" i="7"/>
  <c r="AZ2847" i="7"/>
  <c r="AZ2849" i="7"/>
  <c r="AZ2851" i="7"/>
  <c r="AZ2853" i="7"/>
  <c r="AZ2855" i="7"/>
  <c r="AZ2857" i="7"/>
  <c r="AZ2859" i="7"/>
  <c r="AZ2861" i="7"/>
  <c r="AZ2863" i="7"/>
  <c r="AZ2865" i="7"/>
  <c r="AZ2867" i="7"/>
  <c r="AZ2869" i="7"/>
  <c r="AZ2871" i="7"/>
  <c r="AZ2873" i="7"/>
  <c r="AZ2875" i="7"/>
  <c r="AZ2877" i="7"/>
  <c r="AZ2879" i="7"/>
  <c r="AZ2881" i="7"/>
  <c r="AN2883" i="7"/>
  <c r="AZ2885" i="7"/>
  <c r="BH2824" i="7"/>
  <c r="BL2824" i="7" s="1"/>
  <c r="AZ2824" i="7"/>
  <c r="AH2824" i="7"/>
  <c r="AZ2826" i="7"/>
  <c r="AZ2784" i="7"/>
  <c r="AZ2786" i="7"/>
  <c r="AZ2788" i="7"/>
  <c r="AZ2790" i="7"/>
  <c r="AZ2792" i="7"/>
  <c r="AZ2794" i="7"/>
  <c r="AZ2796" i="7"/>
  <c r="AZ2798" i="7"/>
  <c r="AZ2800" i="7"/>
  <c r="AZ2802" i="7"/>
  <c r="AZ2804" i="7"/>
  <c r="AZ2806" i="7"/>
  <c r="AZ2808" i="7"/>
  <c r="AZ2810" i="7"/>
  <c r="AZ2812" i="7"/>
  <c r="AZ2814" i="7"/>
  <c r="AZ2816" i="7"/>
  <c r="AZ2818" i="7"/>
  <c r="AZ2820" i="7"/>
  <c r="AZ2822" i="7"/>
  <c r="AZ2765" i="7"/>
  <c r="AZ2767" i="7"/>
  <c r="AZ2725" i="7"/>
  <c r="AZ2727" i="7"/>
  <c r="AZ2729" i="7"/>
  <c r="AZ2731" i="7"/>
  <c r="AZ2733" i="7"/>
  <c r="AZ2735" i="7"/>
  <c r="AZ2737" i="7"/>
  <c r="AZ2739" i="7"/>
  <c r="AZ2741" i="7"/>
  <c r="AZ2743" i="7"/>
  <c r="AZ2745" i="7"/>
  <c r="AZ2747" i="7"/>
  <c r="AZ2749" i="7"/>
  <c r="AZ2751" i="7"/>
  <c r="AZ2753" i="7"/>
  <c r="AZ2755" i="7"/>
  <c r="AZ2757" i="7"/>
  <c r="AZ2759" i="7"/>
  <c r="AZ2761" i="7"/>
  <c r="AZ2763" i="7"/>
  <c r="AN2765" i="7"/>
  <c r="BH2706" i="7"/>
  <c r="BL2706" i="7" s="1"/>
  <c r="AZ2706" i="7"/>
  <c r="AH2706" i="7"/>
  <c r="AZ2708" i="7"/>
  <c r="AZ2666" i="7"/>
  <c r="AZ2668" i="7"/>
  <c r="AZ2670" i="7"/>
  <c r="AZ2672" i="7"/>
  <c r="AZ2674" i="7"/>
  <c r="AZ2676" i="7"/>
  <c r="AZ2678" i="7"/>
  <c r="AZ2680" i="7"/>
  <c r="AZ2682" i="7"/>
  <c r="AZ2684" i="7"/>
  <c r="AZ2686" i="7"/>
  <c r="AZ2688" i="7"/>
  <c r="AZ2690" i="7"/>
  <c r="AZ2692" i="7"/>
  <c r="AZ2694" i="7"/>
  <c r="AZ2696" i="7"/>
  <c r="AZ2698" i="7"/>
  <c r="AZ2700" i="7"/>
  <c r="AZ2702" i="7"/>
  <c r="AZ2704" i="7"/>
  <c r="BH2647" i="7"/>
  <c r="BL2647" i="7" s="1"/>
  <c r="AZ2647" i="7"/>
  <c r="AH2647" i="7"/>
  <c r="AZ2649" i="7"/>
  <c r="AZ2607" i="7"/>
  <c r="AZ2609" i="7"/>
  <c r="AZ2611" i="7"/>
  <c r="AZ2613" i="7"/>
  <c r="AZ2615" i="7"/>
  <c r="AZ2617" i="7"/>
  <c r="AZ2619" i="7"/>
  <c r="AZ2621" i="7"/>
  <c r="AZ2623" i="7"/>
  <c r="AZ2625" i="7"/>
  <c r="AZ2627" i="7"/>
  <c r="AZ2629" i="7"/>
  <c r="AZ2631" i="7"/>
  <c r="AZ2633" i="7"/>
  <c r="AZ2635" i="7"/>
  <c r="AZ2637" i="7"/>
  <c r="AZ2639" i="7"/>
  <c r="AZ2641" i="7"/>
  <c r="AZ2643" i="7"/>
  <c r="AZ2645" i="7"/>
  <c r="BH2588" i="7"/>
  <c r="BL2588" i="7" s="1"/>
  <c r="AZ2588" i="7"/>
  <c r="AH2588" i="7"/>
  <c r="AZ2590" i="7"/>
  <c r="AZ2548" i="7"/>
  <c r="AZ2550" i="7"/>
  <c r="AZ2552" i="7"/>
  <c r="AZ2554" i="7"/>
  <c r="AZ2556" i="7"/>
  <c r="AZ2558" i="7"/>
  <c r="AZ2560" i="7"/>
  <c r="AZ2562" i="7"/>
  <c r="AZ2564" i="7"/>
  <c r="AZ2566" i="7"/>
  <c r="AZ2568" i="7"/>
  <c r="AZ2570" i="7"/>
  <c r="AZ2572" i="7"/>
  <c r="AZ2574" i="7"/>
  <c r="AZ2576" i="7"/>
  <c r="AZ2578" i="7"/>
  <c r="AZ2580" i="7"/>
  <c r="AZ2582" i="7"/>
  <c r="AZ2584" i="7"/>
  <c r="AZ2586" i="7"/>
  <c r="BH2529" i="7"/>
  <c r="BL2529" i="7" s="1"/>
  <c r="AZ2529" i="7"/>
  <c r="AH2529" i="7"/>
  <c r="AZ2531" i="7"/>
  <c r="AZ2489" i="7"/>
  <c r="AZ2491" i="7"/>
  <c r="AZ2493" i="7"/>
  <c r="AZ2495" i="7"/>
  <c r="AZ2497" i="7"/>
  <c r="AZ2499" i="7"/>
  <c r="AZ2501" i="7"/>
  <c r="AZ2503" i="7"/>
  <c r="AZ2505" i="7"/>
  <c r="AZ2507" i="7"/>
  <c r="AZ2509" i="7"/>
  <c r="AZ2511" i="7"/>
  <c r="AZ2513" i="7"/>
  <c r="AZ2515" i="7"/>
  <c r="AZ2517" i="7"/>
  <c r="AZ2519" i="7"/>
  <c r="AZ2521" i="7"/>
  <c r="AZ2523" i="7"/>
  <c r="AZ2525" i="7"/>
  <c r="AZ2527" i="7"/>
  <c r="BH2470" i="7"/>
  <c r="BL2470" i="7" s="1"/>
  <c r="AZ2470" i="7"/>
  <c r="AH2470" i="7"/>
  <c r="AZ2472" i="7"/>
  <c r="AZ2430" i="7"/>
  <c r="AZ2432" i="7"/>
  <c r="AZ2434" i="7"/>
  <c r="AZ2436" i="7"/>
  <c r="AZ2438" i="7"/>
  <c r="AZ2440" i="7"/>
  <c r="AZ2442" i="7"/>
  <c r="AZ2444" i="7"/>
  <c r="AZ2446" i="7"/>
  <c r="AZ2448" i="7"/>
  <c r="AZ2450" i="7"/>
  <c r="AZ2452" i="7"/>
  <c r="AZ2454" i="7"/>
  <c r="AZ2456" i="7"/>
  <c r="AZ2458" i="7"/>
  <c r="AZ2460" i="7"/>
  <c r="AZ2462" i="7"/>
  <c r="AZ2464" i="7"/>
  <c r="AZ2466" i="7"/>
  <c r="AZ2468" i="7"/>
  <c r="BH2411" i="7"/>
  <c r="BL2411" i="7" s="1"/>
  <c r="AZ2411" i="7"/>
  <c r="AH2411" i="7"/>
  <c r="AZ2413" i="7"/>
  <c r="AZ2371" i="7"/>
  <c r="AZ2373" i="7"/>
  <c r="AZ2375" i="7"/>
  <c r="AZ2377" i="7"/>
  <c r="AZ2379" i="7"/>
  <c r="AZ2381" i="7"/>
  <c r="AZ2383" i="7"/>
  <c r="AZ2385" i="7"/>
  <c r="AZ2387" i="7"/>
  <c r="AZ2389" i="7"/>
  <c r="AZ2391" i="7"/>
  <c r="AZ2393" i="7"/>
  <c r="AZ2395" i="7"/>
  <c r="AZ2397" i="7"/>
  <c r="AZ2399" i="7"/>
  <c r="AZ2401" i="7"/>
  <c r="AZ2403" i="7"/>
  <c r="AZ2405" i="7"/>
  <c r="AZ2407" i="7"/>
  <c r="AZ2409" i="7"/>
  <c r="BH2352" i="7"/>
  <c r="BL2352" i="7" s="1"/>
  <c r="AZ2352" i="7"/>
  <c r="AH2352" i="7"/>
  <c r="AZ2354" i="7"/>
  <c r="AZ2312" i="7"/>
  <c r="AZ2314" i="7"/>
  <c r="AZ2316" i="7"/>
  <c r="AZ2318" i="7"/>
  <c r="AZ2320" i="7"/>
  <c r="AZ2322" i="7"/>
  <c r="AZ2324" i="7"/>
  <c r="AZ2326" i="7"/>
  <c r="AZ2328" i="7"/>
  <c r="AZ2330" i="7"/>
  <c r="AZ2332" i="7"/>
  <c r="AZ2334" i="7"/>
  <c r="AZ2336" i="7"/>
  <c r="AZ2338" i="7"/>
  <c r="AZ2340" i="7"/>
  <c r="AZ2342" i="7"/>
  <c r="AZ2344" i="7"/>
  <c r="AZ2346" i="7"/>
  <c r="AZ2348" i="7"/>
  <c r="AZ2350" i="7"/>
  <c r="BH2293" i="7"/>
  <c r="BL2293" i="7" s="1"/>
  <c r="AZ2293" i="7"/>
  <c r="AH2293" i="7"/>
  <c r="AZ2295" i="7"/>
  <c r="AZ2253" i="7"/>
  <c r="AZ2255" i="7"/>
  <c r="AZ2257" i="7"/>
  <c r="AZ2259" i="7"/>
  <c r="AZ2261" i="7"/>
  <c r="AZ2263" i="7"/>
  <c r="AZ2265" i="7"/>
  <c r="AZ2267" i="7"/>
  <c r="AZ2269" i="7"/>
  <c r="AZ2271" i="7"/>
  <c r="AZ2273" i="7"/>
  <c r="AZ2275" i="7"/>
  <c r="AZ2277" i="7"/>
  <c r="AZ2279" i="7"/>
  <c r="AZ2281" i="7"/>
  <c r="AZ2283" i="7"/>
  <c r="AZ2285" i="7"/>
  <c r="AZ2287" i="7"/>
  <c r="AZ2289" i="7"/>
  <c r="AZ2291" i="7"/>
  <c r="BH2234" i="7"/>
  <c r="BL2234" i="7" s="1"/>
  <c r="AZ2234" i="7"/>
  <c r="AH2234" i="7"/>
  <c r="AZ2236" i="7"/>
  <c r="AZ2194" i="7"/>
  <c r="AZ2196" i="7"/>
  <c r="AZ2198" i="7"/>
  <c r="AZ2200" i="7"/>
  <c r="AZ2202" i="7"/>
  <c r="AZ2204" i="7"/>
  <c r="AZ2206" i="7"/>
  <c r="AZ2208" i="7"/>
  <c r="AZ2210" i="7"/>
  <c r="AZ2212" i="7"/>
  <c r="AZ2214" i="7"/>
  <c r="AZ2216" i="7"/>
  <c r="AZ2218" i="7"/>
  <c r="AZ2220" i="7"/>
  <c r="AZ2222" i="7"/>
  <c r="AZ2224" i="7"/>
  <c r="AZ2226" i="7"/>
  <c r="AZ2228" i="7"/>
  <c r="AZ2230" i="7"/>
  <c r="AZ2232" i="7"/>
  <c r="BH2175" i="7"/>
  <c r="BL2175" i="7" s="1"/>
  <c r="AZ2175" i="7"/>
  <c r="AH2175" i="7"/>
  <c r="AZ2177" i="7"/>
  <c r="AZ2135" i="7"/>
  <c r="AZ2137" i="7"/>
  <c r="AZ2139" i="7"/>
  <c r="AZ2141" i="7"/>
  <c r="AZ2143" i="7"/>
  <c r="AZ2145" i="7"/>
  <c r="AZ2147" i="7"/>
  <c r="AZ2149" i="7"/>
  <c r="AZ2151" i="7"/>
  <c r="AZ2153" i="7"/>
  <c r="AZ2155" i="7"/>
  <c r="AZ2157" i="7"/>
  <c r="AZ2159" i="7"/>
  <c r="AZ2161" i="7"/>
  <c r="AZ2163" i="7"/>
  <c r="AZ2165" i="7"/>
  <c r="AZ2167" i="7"/>
  <c r="AZ2169" i="7"/>
  <c r="AZ2171" i="7"/>
  <c r="AZ2173" i="7"/>
  <c r="BH2116" i="7"/>
  <c r="BL2116" i="7" s="1"/>
  <c r="AZ2116" i="7"/>
  <c r="AH2116" i="7"/>
  <c r="AZ2118" i="7"/>
  <c r="AZ2076" i="7"/>
  <c r="AZ2078" i="7"/>
  <c r="AZ2080" i="7"/>
  <c r="AZ2082" i="7"/>
  <c r="AZ2084" i="7"/>
  <c r="AZ2086" i="7"/>
  <c r="AZ2088" i="7"/>
  <c r="AZ2090" i="7"/>
  <c r="AZ2092" i="7"/>
  <c r="AZ2094" i="7"/>
  <c r="AZ2096" i="7"/>
  <c r="AZ2098" i="7"/>
  <c r="AZ2100" i="7"/>
  <c r="AZ2102" i="7"/>
  <c r="AZ2104" i="7"/>
  <c r="AZ2106" i="7"/>
  <c r="AZ2108" i="7"/>
  <c r="AZ2110" i="7"/>
  <c r="AZ2112" i="7"/>
  <c r="AZ2114" i="7"/>
  <c r="BH2057" i="7"/>
  <c r="BL2057" i="7" s="1"/>
  <c r="AZ2057" i="7"/>
  <c r="AZ2017" i="7"/>
  <c r="AZ2019" i="7"/>
  <c r="AZ2021" i="7"/>
  <c r="AZ2023" i="7"/>
  <c r="AZ2025" i="7"/>
  <c r="AZ2027" i="7"/>
  <c r="AZ2029" i="7"/>
  <c r="AZ2031" i="7"/>
  <c r="AZ2033" i="7"/>
  <c r="AZ2035" i="7"/>
  <c r="AZ2037" i="7"/>
  <c r="AZ2039" i="7"/>
  <c r="AZ2041" i="7"/>
  <c r="AZ2043" i="7"/>
  <c r="AZ2045" i="7"/>
  <c r="AZ2047" i="7"/>
  <c r="AZ2049" i="7"/>
  <c r="AZ2051" i="7"/>
  <c r="AZ2053" i="7"/>
  <c r="AZ2055" i="7"/>
  <c r="AN2057" i="7"/>
  <c r="AZ2059" i="7"/>
  <c r="BH1998" i="7"/>
  <c r="BL1998" i="7" s="1"/>
  <c r="AZ1998" i="7"/>
  <c r="AH1998" i="7"/>
  <c r="AZ2000" i="7"/>
  <c r="AZ1958" i="7"/>
  <c r="AZ1960" i="7"/>
  <c r="AZ1962" i="7"/>
  <c r="AZ1964" i="7"/>
  <c r="AZ1966" i="7"/>
  <c r="AZ1968" i="7"/>
  <c r="AZ1970" i="7"/>
  <c r="AZ1972" i="7"/>
  <c r="AZ1974" i="7"/>
  <c r="AZ1976" i="7"/>
  <c r="AZ1978" i="7"/>
  <c r="AZ1980" i="7"/>
  <c r="AZ1982" i="7"/>
  <c r="AZ1984" i="7"/>
  <c r="AZ1986" i="7"/>
  <c r="AZ1988" i="7"/>
  <c r="AZ1990" i="7"/>
  <c r="AZ1992" i="7"/>
  <c r="AZ1994" i="7"/>
  <c r="AZ1996" i="7"/>
  <c r="BH1939" i="7"/>
  <c r="BL1939" i="7" s="1"/>
  <c r="AZ1939" i="7"/>
  <c r="AH1939" i="7"/>
  <c r="AZ1941" i="7"/>
  <c r="AZ1899" i="7"/>
  <c r="AZ1901" i="7"/>
  <c r="AZ1903" i="7"/>
  <c r="AZ1905" i="7"/>
  <c r="AZ1907" i="7"/>
  <c r="AZ1909" i="7"/>
  <c r="AZ1911" i="7"/>
  <c r="AZ1913" i="7"/>
  <c r="AZ1915" i="7"/>
  <c r="AZ1917" i="7"/>
  <c r="AZ1919" i="7"/>
  <c r="AZ1921" i="7"/>
  <c r="AZ1923" i="7"/>
  <c r="AZ1925" i="7"/>
  <c r="AZ1927" i="7"/>
  <c r="AZ1929" i="7"/>
  <c r="AZ1931" i="7"/>
  <c r="AZ1933" i="7"/>
  <c r="AZ1935" i="7"/>
  <c r="AZ1937" i="7"/>
  <c r="BH1880" i="7"/>
  <c r="BL1880" i="7" s="1"/>
  <c r="AZ1880" i="7"/>
  <c r="AH1880" i="7"/>
  <c r="AZ1882" i="7"/>
  <c r="AZ1840" i="7"/>
  <c r="AZ1842" i="7"/>
  <c r="AZ1844" i="7"/>
  <c r="AZ1846" i="7"/>
  <c r="AZ1848" i="7"/>
  <c r="AZ1850" i="7"/>
  <c r="AZ1852" i="7"/>
  <c r="AZ1854" i="7"/>
  <c r="AZ1856" i="7"/>
  <c r="AZ1858" i="7"/>
  <c r="AZ1860" i="7"/>
  <c r="AZ1862" i="7"/>
  <c r="AZ1864" i="7"/>
  <c r="AZ1866" i="7"/>
  <c r="AZ1868" i="7"/>
  <c r="AZ1870" i="7"/>
  <c r="AZ1872" i="7"/>
  <c r="AZ1874" i="7"/>
  <c r="AZ1876" i="7"/>
  <c r="AZ1878" i="7"/>
  <c r="BH1821" i="7"/>
  <c r="BL1821" i="7" s="1"/>
  <c r="AZ1821" i="7"/>
  <c r="AH1821" i="7"/>
  <c r="AZ1823" i="7"/>
  <c r="AZ1781" i="7"/>
  <c r="AZ1783" i="7"/>
  <c r="AZ1785" i="7"/>
  <c r="AZ1787" i="7"/>
  <c r="AZ1789" i="7"/>
  <c r="AZ1791" i="7"/>
  <c r="AZ1793" i="7"/>
  <c r="AZ1795" i="7"/>
  <c r="AZ1797" i="7"/>
  <c r="AZ1799" i="7"/>
  <c r="AZ1801" i="7"/>
  <c r="AZ1803" i="7"/>
  <c r="AZ1805" i="7"/>
  <c r="AZ1807" i="7"/>
  <c r="AZ1809" i="7"/>
  <c r="AZ1811" i="7"/>
  <c r="AZ1813" i="7"/>
  <c r="AZ1815" i="7"/>
  <c r="AZ1817" i="7"/>
  <c r="AZ1819" i="7"/>
  <c r="BH1762" i="7"/>
  <c r="BL1762" i="7" s="1"/>
  <c r="AZ1762" i="7"/>
  <c r="AH1762" i="7"/>
  <c r="AZ1764" i="7"/>
  <c r="AZ1722" i="7"/>
  <c r="AZ1724" i="7"/>
  <c r="AZ1726" i="7"/>
  <c r="AZ1728" i="7"/>
  <c r="AZ1730" i="7"/>
  <c r="AZ1732" i="7"/>
  <c r="AZ1734" i="7"/>
  <c r="AZ1736" i="7"/>
  <c r="AZ1738" i="7"/>
  <c r="AZ1740" i="7"/>
  <c r="AZ1742" i="7"/>
  <c r="AZ1744" i="7"/>
  <c r="AZ1746" i="7"/>
  <c r="AZ1748" i="7"/>
  <c r="AZ1750" i="7"/>
  <c r="AZ1752" i="7"/>
  <c r="AZ1754" i="7"/>
  <c r="AZ1756" i="7"/>
  <c r="AZ1758" i="7"/>
  <c r="AZ1760" i="7"/>
  <c r="BH1703" i="7"/>
  <c r="BL1703" i="7" s="1"/>
  <c r="AZ1703" i="7"/>
  <c r="AH1703" i="7"/>
  <c r="AZ1705" i="7"/>
  <c r="AZ1663" i="7"/>
  <c r="AZ1665" i="7"/>
  <c r="AZ1667" i="7"/>
  <c r="AZ1669" i="7"/>
  <c r="AZ1671" i="7"/>
  <c r="AZ1673" i="7"/>
  <c r="AZ1675" i="7"/>
  <c r="AZ1677" i="7"/>
  <c r="AZ1679" i="7"/>
  <c r="AZ1681" i="7"/>
  <c r="AZ1683" i="7"/>
  <c r="AZ1685" i="7"/>
  <c r="AZ1687" i="7"/>
  <c r="AZ1689" i="7"/>
  <c r="AZ1691" i="7"/>
  <c r="AZ1693" i="7"/>
  <c r="AZ1695" i="7"/>
  <c r="AZ1697" i="7"/>
  <c r="AZ1699" i="7"/>
  <c r="AZ1701" i="7"/>
  <c r="BH1644" i="7"/>
  <c r="BL1644" i="7" s="1"/>
  <c r="AZ1644" i="7"/>
  <c r="AH1644" i="7"/>
  <c r="AZ1646" i="7"/>
  <c r="AZ1604" i="7"/>
  <c r="AZ1606" i="7"/>
  <c r="AZ1608" i="7"/>
  <c r="AZ1610" i="7"/>
  <c r="AZ1612" i="7"/>
  <c r="AZ1614" i="7"/>
  <c r="AZ1616" i="7"/>
  <c r="AZ1618" i="7"/>
  <c r="AZ1620" i="7"/>
  <c r="AZ1622" i="7"/>
  <c r="AZ1624" i="7"/>
  <c r="AZ1626" i="7"/>
  <c r="AZ1628" i="7"/>
  <c r="AZ1630" i="7"/>
  <c r="AZ1632" i="7"/>
  <c r="AZ1634" i="7"/>
  <c r="AZ1636" i="7"/>
  <c r="AZ1638" i="7"/>
  <c r="AZ1640" i="7"/>
  <c r="AZ1642" i="7"/>
  <c r="BH1585" i="7"/>
  <c r="BL1585" i="7" s="1"/>
  <c r="AZ1585" i="7"/>
  <c r="AH1585" i="7"/>
  <c r="AZ1587" i="7"/>
  <c r="AZ1545" i="7"/>
  <c r="AZ1547" i="7"/>
  <c r="AZ1549" i="7"/>
  <c r="AZ1551" i="7"/>
  <c r="AZ1553" i="7"/>
  <c r="AZ1555" i="7"/>
  <c r="AZ1557" i="7"/>
  <c r="AZ1559" i="7"/>
  <c r="AZ1561" i="7"/>
  <c r="AZ1563" i="7"/>
  <c r="AZ1565" i="7"/>
  <c r="AZ1567" i="7"/>
  <c r="AZ1569" i="7"/>
  <c r="AZ1571" i="7"/>
  <c r="AZ1573" i="7"/>
  <c r="AZ1575" i="7"/>
  <c r="AZ1577" i="7"/>
  <c r="AZ1579" i="7"/>
  <c r="AZ1581" i="7"/>
  <c r="AZ1583" i="7"/>
  <c r="BH1526" i="7"/>
  <c r="BL1526" i="7" s="1"/>
  <c r="AZ1526" i="7"/>
  <c r="AZ1486" i="7"/>
  <c r="AZ1488" i="7"/>
  <c r="AZ1490" i="7"/>
  <c r="AZ1492" i="7"/>
  <c r="AZ1494" i="7"/>
  <c r="AZ1496" i="7"/>
  <c r="AZ1498" i="7"/>
  <c r="AZ1500" i="7"/>
  <c r="AZ1502" i="7"/>
  <c r="AZ1504" i="7"/>
  <c r="AZ1506" i="7"/>
  <c r="AZ1508" i="7"/>
  <c r="AZ1510" i="7"/>
  <c r="AZ1512" i="7"/>
  <c r="AZ1514" i="7"/>
  <c r="AZ1516" i="7"/>
  <c r="AZ1518" i="7"/>
  <c r="AZ1520" i="7"/>
  <c r="AZ1522" i="7"/>
  <c r="AZ1524" i="7"/>
  <c r="AN1526" i="7"/>
  <c r="AZ1528" i="7"/>
  <c r="BH1467" i="7"/>
  <c r="BL1467" i="7" s="1"/>
  <c r="AZ1467" i="7"/>
  <c r="AH1467" i="7"/>
  <c r="AZ1469" i="7"/>
  <c r="AZ1427" i="7"/>
  <c r="AZ1429" i="7"/>
  <c r="AZ1431" i="7"/>
  <c r="AZ1433" i="7"/>
  <c r="AZ1435" i="7"/>
  <c r="AZ1437" i="7"/>
  <c r="AZ1439" i="7"/>
  <c r="AZ1441" i="7"/>
  <c r="AZ1443" i="7"/>
  <c r="AZ1445" i="7"/>
  <c r="AZ1447" i="7"/>
  <c r="AZ1449" i="7"/>
  <c r="AZ1451" i="7"/>
  <c r="AZ1453" i="7"/>
  <c r="AZ1455" i="7"/>
  <c r="AZ1457" i="7"/>
  <c r="AZ1459" i="7"/>
  <c r="AZ1461" i="7"/>
  <c r="AZ1463" i="7"/>
  <c r="AZ1465" i="7"/>
  <c r="BH1408" i="7"/>
  <c r="BL1408" i="7" s="1"/>
  <c r="AZ1408" i="7"/>
  <c r="AH1408" i="7"/>
  <c r="AZ1410" i="7"/>
  <c r="AZ1368" i="7"/>
  <c r="AZ1370" i="7"/>
  <c r="AZ1372" i="7"/>
  <c r="AZ1374" i="7"/>
  <c r="AZ1376" i="7"/>
  <c r="AZ1378" i="7"/>
  <c r="AZ1380" i="7"/>
  <c r="AZ1382" i="7"/>
  <c r="AZ1384" i="7"/>
  <c r="AZ1386" i="7"/>
  <c r="AZ1388" i="7"/>
  <c r="AZ1390" i="7"/>
  <c r="AZ1392" i="7"/>
  <c r="AZ1394" i="7"/>
  <c r="AZ1396" i="7"/>
  <c r="AZ1398" i="7"/>
  <c r="AZ1400" i="7"/>
  <c r="AZ1402" i="7"/>
  <c r="AZ1404" i="7"/>
  <c r="AZ1406" i="7"/>
  <c r="BH1349" i="7"/>
  <c r="BL1349" i="7" s="1"/>
  <c r="AZ1349" i="7"/>
  <c r="AH1349" i="7"/>
  <c r="AZ1351" i="7"/>
  <c r="AZ1309" i="7"/>
  <c r="AZ1311" i="7"/>
  <c r="AZ1313" i="7"/>
  <c r="AZ1315" i="7"/>
  <c r="AZ1317" i="7"/>
  <c r="AZ1319" i="7"/>
  <c r="AZ1321" i="7"/>
  <c r="AZ1323" i="7"/>
  <c r="AZ1325" i="7"/>
  <c r="AZ1327" i="7"/>
  <c r="AZ1329" i="7"/>
  <c r="AZ1331" i="7"/>
  <c r="AZ1333" i="7"/>
  <c r="AZ1335" i="7"/>
  <c r="AZ1337" i="7"/>
  <c r="AZ1339" i="7"/>
  <c r="AZ1341" i="7"/>
  <c r="AZ1343" i="7"/>
  <c r="AZ1345" i="7"/>
  <c r="AZ1347" i="7"/>
  <c r="BH1290" i="7"/>
  <c r="BL1290" i="7" s="1"/>
  <c r="AZ1290" i="7"/>
  <c r="AH1290" i="7"/>
  <c r="AZ1292" i="7"/>
  <c r="AZ1250" i="7"/>
  <c r="AZ1252" i="7"/>
  <c r="AZ1254" i="7"/>
  <c r="AZ1256" i="7"/>
  <c r="AZ1258" i="7"/>
  <c r="AZ1260" i="7"/>
  <c r="AZ1262" i="7"/>
  <c r="AZ1264" i="7"/>
  <c r="AZ1266" i="7"/>
  <c r="AZ1268" i="7"/>
  <c r="AZ1270" i="7"/>
  <c r="AZ1272" i="7"/>
  <c r="AZ1274" i="7"/>
  <c r="AZ1276" i="7"/>
  <c r="AZ1278" i="7"/>
  <c r="AZ1280" i="7"/>
  <c r="AZ1282" i="7"/>
  <c r="AZ1284" i="7"/>
  <c r="AZ1286" i="7"/>
  <c r="AZ1288" i="7"/>
  <c r="BH1231" i="7"/>
  <c r="BL1231" i="7" s="1"/>
  <c r="AZ1231" i="7"/>
  <c r="AH1231" i="7"/>
  <c r="AZ1233" i="7"/>
  <c r="AZ1191" i="7"/>
  <c r="AZ1193" i="7"/>
  <c r="AZ1195" i="7"/>
  <c r="AZ1197" i="7"/>
  <c r="AZ1199" i="7"/>
  <c r="AZ1201" i="7"/>
  <c r="AZ1203" i="7"/>
  <c r="AZ1205" i="7"/>
  <c r="AZ1207" i="7"/>
  <c r="AZ1209" i="7"/>
  <c r="AZ1211" i="7"/>
  <c r="AZ1213" i="7"/>
  <c r="AZ1215" i="7"/>
  <c r="AZ1217" i="7"/>
  <c r="AZ1219" i="7"/>
  <c r="AZ1221" i="7"/>
  <c r="AZ1223" i="7"/>
  <c r="AZ1225" i="7"/>
  <c r="AZ1227" i="7"/>
  <c r="AZ1229" i="7"/>
  <c r="BH1172" i="7"/>
  <c r="BL1172" i="7" s="1"/>
  <c r="AZ1172" i="7"/>
  <c r="AH1172" i="7"/>
  <c r="AZ1174" i="7"/>
  <c r="AZ1132" i="7"/>
  <c r="AZ1134" i="7"/>
  <c r="AZ1136" i="7"/>
  <c r="AZ1138" i="7"/>
  <c r="AZ1140" i="7"/>
  <c r="AZ1142" i="7"/>
  <c r="AZ1144" i="7"/>
  <c r="AZ1146" i="7"/>
  <c r="AZ1148" i="7"/>
  <c r="AZ1150" i="7"/>
  <c r="AZ1152" i="7"/>
  <c r="AZ1154" i="7"/>
  <c r="AZ1156" i="7"/>
  <c r="AZ1158" i="7"/>
  <c r="AZ1160" i="7"/>
  <c r="AZ1162" i="7"/>
  <c r="AZ1164" i="7"/>
  <c r="AZ1166" i="7"/>
  <c r="AZ1168" i="7"/>
  <c r="AZ1170" i="7"/>
  <c r="BH1113" i="7"/>
  <c r="BL1113" i="7" s="1"/>
  <c r="AZ1113" i="7"/>
  <c r="AH1113" i="7"/>
  <c r="AZ1115" i="7"/>
  <c r="AZ1073" i="7"/>
  <c r="AZ1075" i="7"/>
  <c r="AZ1077" i="7"/>
  <c r="AZ1079" i="7"/>
  <c r="AZ1081" i="7"/>
  <c r="AZ1083" i="7"/>
  <c r="AZ1085" i="7"/>
  <c r="AZ1087" i="7"/>
  <c r="AZ1089" i="7"/>
  <c r="AZ1091" i="7"/>
  <c r="AZ1093" i="7"/>
  <c r="AZ1095" i="7"/>
  <c r="AZ1097" i="7"/>
  <c r="AZ1099" i="7"/>
  <c r="AZ1101" i="7"/>
  <c r="AZ1103" i="7"/>
  <c r="AZ1105" i="7"/>
  <c r="AZ1107" i="7"/>
  <c r="AZ1109" i="7"/>
  <c r="AZ1111" i="7"/>
  <c r="BH1054" i="7"/>
  <c r="BL1054" i="7" s="1"/>
  <c r="AZ1054" i="7"/>
  <c r="AH1054" i="7"/>
  <c r="AZ1056" i="7"/>
  <c r="AZ1014" i="7"/>
  <c r="AZ1016" i="7"/>
  <c r="AZ1018" i="7"/>
  <c r="AZ1020" i="7"/>
  <c r="AZ1022" i="7"/>
  <c r="AZ1024" i="7"/>
  <c r="AZ1026" i="7"/>
  <c r="AZ1028" i="7"/>
  <c r="AZ1030" i="7"/>
  <c r="AZ1032" i="7"/>
  <c r="AZ1034" i="7"/>
  <c r="AZ1036" i="7"/>
  <c r="AZ1038" i="7"/>
  <c r="AZ1040" i="7"/>
  <c r="AZ1042" i="7"/>
  <c r="AZ1044" i="7"/>
  <c r="AZ1046" i="7"/>
  <c r="AZ1048" i="7"/>
  <c r="AZ1050" i="7"/>
  <c r="AZ1052" i="7"/>
  <c r="BH995" i="7"/>
  <c r="BL995" i="7" s="1"/>
  <c r="AZ995" i="7"/>
  <c r="AH995" i="7"/>
  <c r="AZ997" i="7"/>
  <c r="AZ955" i="7"/>
  <c r="AZ957" i="7"/>
  <c r="AZ959" i="7"/>
  <c r="AZ961" i="7"/>
  <c r="AZ963" i="7"/>
  <c r="AZ965" i="7"/>
  <c r="AZ967" i="7"/>
  <c r="AZ969" i="7"/>
  <c r="AZ971" i="7"/>
  <c r="AZ973" i="7"/>
  <c r="AZ975" i="7"/>
  <c r="AZ977" i="7"/>
  <c r="AZ979" i="7"/>
  <c r="AZ981" i="7"/>
  <c r="AZ983" i="7"/>
  <c r="AZ985" i="7"/>
  <c r="AZ987" i="7"/>
  <c r="AZ989" i="7"/>
  <c r="AZ991" i="7"/>
  <c r="AZ993" i="7"/>
  <c r="BH936" i="7"/>
  <c r="BL936" i="7" s="1"/>
  <c r="AZ936" i="7"/>
  <c r="AH936" i="7"/>
  <c r="AZ938" i="7"/>
  <c r="AZ896" i="7"/>
  <c r="AZ898" i="7"/>
  <c r="AZ900" i="7"/>
  <c r="AZ902" i="7"/>
  <c r="AZ904" i="7"/>
  <c r="AZ906" i="7"/>
  <c r="AZ908" i="7"/>
  <c r="AZ910" i="7"/>
  <c r="AZ912" i="7"/>
  <c r="AZ914" i="7"/>
  <c r="AZ916" i="7"/>
  <c r="AZ918" i="7"/>
  <c r="AZ920" i="7"/>
  <c r="AZ922" i="7"/>
  <c r="AZ924" i="7"/>
  <c r="AZ926" i="7"/>
  <c r="AZ928" i="7"/>
  <c r="AZ930" i="7"/>
  <c r="AZ932" i="7"/>
  <c r="AZ934" i="7"/>
  <c r="BH877" i="7"/>
  <c r="BL877" i="7" s="1"/>
  <c r="AZ877" i="7"/>
  <c r="AH877" i="7"/>
  <c r="AZ879" i="7"/>
  <c r="AZ837" i="7"/>
  <c r="AZ839" i="7"/>
  <c r="AZ841" i="7"/>
  <c r="AZ843" i="7"/>
  <c r="AZ845" i="7"/>
  <c r="AZ847" i="7"/>
  <c r="AZ849" i="7"/>
  <c r="AZ851" i="7"/>
  <c r="AZ853" i="7"/>
  <c r="AZ855" i="7"/>
  <c r="AZ857" i="7"/>
  <c r="AZ859" i="7"/>
  <c r="AZ861" i="7"/>
  <c r="AZ863" i="7"/>
  <c r="AZ865" i="7"/>
  <c r="AZ867" i="7"/>
  <c r="AZ869" i="7"/>
  <c r="AZ871" i="7"/>
  <c r="AZ873" i="7"/>
  <c r="AZ875" i="7"/>
  <c r="BH818" i="7"/>
  <c r="BL818" i="7" s="1"/>
  <c r="AZ818" i="7"/>
  <c r="AH818" i="7"/>
  <c r="AZ820" i="7"/>
  <c r="AZ778" i="7"/>
  <c r="AZ780" i="7"/>
  <c r="AZ782" i="7"/>
  <c r="AZ784" i="7"/>
  <c r="AZ786" i="7"/>
  <c r="AZ788" i="7"/>
  <c r="AZ790" i="7"/>
  <c r="AZ792" i="7"/>
  <c r="AZ794" i="7"/>
  <c r="AZ796" i="7"/>
  <c r="AZ798" i="7"/>
  <c r="AZ800" i="7"/>
  <c r="AZ802" i="7"/>
  <c r="AZ804" i="7"/>
  <c r="AZ806" i="7"/>
  <c r="AZ808" i="7"/>
  <c r="AZ810" i="7"/>
  <c r="AZ812" i="7"/>
  <c r="AZ814" i="7"/>
  <c r="AZ816" i="7"/>
  <c r="BH759" i="7"/>
  <c r="BL759" i="7" s="1"/>
  <c r="AZ759" i="7"/>
  <c r="AH759" i="7"/>
  <c r="AZ761" i="7"/>
  <c r="AZ719" i="7"/>
  <c r="AZ721" i="7"/>
  <c r="AZ723" i="7"/>
  <c r="AZ725" i="7"/>
  <c r="AZ727" i="7"/>
  <c r="AZ729" i="7"/>
  <c r="AZ731" i="7"/>
  <c r="AZ733" i="7"/>
  <c r="AZ735" i="7"/>
  <c r="AZ737" i="7"/>
  <c r="AZ739" i="7"/>
  <c r="AZ741" i="7"/>
  <c r="AZ743" i="7"/>
  <c r="AZ745" i="7"/>
  <c r="AZ747" i="7"/>
  <c r="AZ749" i="7"/>
  <c r="AZ751" i="7"/>
  <c r="AZ753" i="7"/>
  <c r="AZ755" i="7"/>
  <c r="AZ757" i="7"/>
  <c r="BH700" i="7"/>
  <c r="BL700" i="7" s="1"/>
  <c r="AZ700" i="7"/>
  <c r="AH700" i="7"/>
  <c r="AZ702" i="7"/>
  <c r="AZ660" i="7"/>
  <c r="AZ662" i="7"/>
  <c r="AZ664" i="7"/>
  <c r="AZ666" i="7"/>
  <c r="AZ668" i="7"/>
  <c r="AZ670" i="7"/>
  <c r="AZ672" i="7"/>
  <c r="AZ674" i="7"/>
  <c r="AZ676" i="7"/>
  <c r="AZ678" i="7"/>
  <c r="AZ680" i="7"/>
  <c r="AZ682" i="7"/>
  <c r="AZ684" i="7"/>
  <c r="AZ686" i="7"/>
  <c r="AZ688" i="7"/>
  <c r="AZ690" i="7"/>
  <c r="AZ692" i="7"/>
  <c r="AZ694" i="7"/>
  <c r="AZ696" i="7"/>
  <c r="AZ698" i="7"/>
  <c r="BH641" i="7"/>
  <c r="BL641" i="7" s="1"/>
  <c r="AZ641" i="7"/>
  <c r="AZ643" i="7"/>
  <c r="AZ601" i="7"/>
  <c r="AZ603" i="7"/>
  <c r="AZ605" i="7"/>
  <c r="AZ607" i="7"/>
  <c r="AZ609" i="7"/>
  <c r="AZ611" i="7"/>
  <c r="AZ613" i="7"/>
  <c r="AZ615" i="7"/>
  <c r="AZ617" i="7"/>
  <c r="AZ619" i="7"/>
  <c r="AZ621" i="7"/>
  <c r="AZ623" i="7"/>
  <c r="AZ625" i="7"/>
  <c r="AZ627" i="7"/>
  <c r="AZ629" i="7"/>
  <c r="AZ631" i="7"/>
  <c r="AZ633" i="7"/>
  <c r="AZ635" i="7"/>
  <c r="AZ637" i="7"/>
  <c r="AZ639" i="7"/>
  <c r="AN641" i="7"/>
  <c r="BH582" i="7"/>
  <c r="BL582" i="7" s="1"/>
  <c r="AZ582" i="7"/>
  <c r="AH582" i="7"/>
  <c r="AZ584" i="7"/>
  <c r="AZ542" i="7"/>
  <c r="AZ544" i="7"/>
  <c r="AZ546" i="7"/>
  <c r="AZ548" i="7"/>
  <c r="AZ550" i="7"/>
  <c r="AZ552" i="7"/>
  <c r="AZ554" i="7"/>
  <c r="AZ556" i="7"/>
  <c r="AZ558" i="7"/>
  <c r="AZ560" i="7"/>
  <c r="AZ562" i="7"/>
  <c r="AZ564" i="7"/>
  <c r="AZ566" i="7"/>
  <c r="AZ568" i="7"/>
  <c r="AZ570" i="7"/>
  <c r="AZ572" i="7"/>
  <c r="AZ574" i="7"/>
  <c r="AZ576" i="7"/>
  <c r="AZ578" i="7"/>
  <c r="AZ580" i="7"/>
  <c r="BH523" i="7"/>
  <c r="BL523" i="7" s="1"/>
  <c r="AZ523" i="7"/>
  <c r="AH523" i="7"/>
  <c r="AZ525" i="7"/>
  <c r="AZ483" i="7"/>
  <c r="AZ485" i="7"/>
  <c r="AZ487" i="7"/>
  <c r="AZ489" i="7"/>
  <c r="AZ491" i="7"/>
  <c r="AZ493" i="7"/>
  <c r="AZ495" i="7"/>
  <c r="AZ497" i="7"/>
  <c r="AZ499" i="7"/>
  <c r="AZ501" i="7"/>
  <c r="AZ503" i="7"/>
  <c r="AZ505" i="7"/>
  <c r="AZ507" i="7"/>
  <c r="AZ509" i="7"/>
  <c r="AZ511" i="7"/>
  <c r="AZ513" i="7"/>
  <c r="AZ515" i="7"/>
  <c r="AZ517" i="7"/>
  <c r="AZ519" i="7"/>
  <c r="AZ521" i="7"/>
  <c r="BH464" i="7"/>
  <c r="BL464" i="7" s="1"/>
  <c r="AZ464" i="7"/>
  <c r="AH464" i="7"/>
  <c r="AZ466" i="7"/>
  <c r="AZ424" i="7"/>
  <c r="AZ426" i="7"/>
  <c r="AZ428" i="7"/>
  <c r="AZ430" i="7"/>
  <c r="AZ432" i="7"/>
  <c r="AZ434" i="7"/>
  <c r="AZ436" i="7"/>
  <c r="AZ438" i="7"/>
  <c r="AZ440" i="7"/>
  <c r="AZ442" i="7"/>
  <c r="AZ444" i="7"/>
  <c r="AZ446" i="7"/>
  <c r="AZ448" i="7"/>
  <c r="AZ450" i="7"/>
  <c r="AZ452" i="7"/>
  <c r="AZ454" i="7"/>
  <c r="AZ456" i="7"/>
  <c r="AZ458" i="7"/>
  <c r="AZ460" i="7"/>
  <c r="AZ462" i="7"/>
  <c r="BH405" i="7"/>
  <c r="BL405" i="7" s="1"/>
  <c r="AZ405" i="7"/>
  <c r="AH405" i="7"/>
  <c r="AZ407" i="7"/>
  <c r="AZ365" i="7"/>
  <c r="AZ367" i="7"/>
  <c r="AZ369" i="7"/>
  <c r="AZ371" i="7"/>
  <c r="AZ373" i="7"/>
  <c r="AZ375" i="7"/>
  <c r="AZ377" i="7"/>
  <c r="AZ379" i="7"/>
  <c r="AZ381" i="7"/>
  <c r="AZ383" i="7"/>
  <c r="AZ385" i="7"/>
  <c r="AZ387" i="7"/>
  <c r="AZ389" i="7"/>
  <c r="AZ391" i="7"/>
  <c r="AZ393" i="7"/>
  <c r="AZ395" i="7"/>
  <c r="AZ397" i="7"/>
  <c r="AZ399" i="7"/>
  <c r="AZ401" i="7"/>
  <c r="AZ403" i="7"/>
  <c r="BH346" i="7"/>
  <c r="BL346" i="7" s="1"/>
  <c r="AZ346" i="7"/>
  <c r="AH346" i="7"/>
  <c r="AZ348" i="7"/>
  <c r="AZ306" i="7"/>
  <c r="AZ308" i="7"/>
  <c r="AZ310" i="7"/>
  <c r="AZ312" i="7"/>
  <c r="AZ314" i="7"/>
  <c r="AZ316" i="7"/>
  <c r="AZ318" i="7"/>
  <c r="AZ320" i="7"/>
  <c r="AZ322" i="7"/>
  <c r="AZ324" i="7"/>
  <c r="AZ326" i="7"/>
  <c r="AZ328" i="7"/>
  <c r="AZ330" i="7"/>
  <c r="AZ332" i="7"/>
  <c r="AZ334" i="7"/>
  <c r="AZ336" i="7"/>
  <c r="AZ338" i="7"/>
  <c r="AZ340" i="7"/>
  <c r="AZ342" i="7"/>
  <c r="AZ344" i="7"/>
  <c r="BH287" i="7"/>
  <c r="BL287" i="7" s="1"/>
  <c r="AZ287" i="7"/>
  <c r="AH287" i="7"/>
  <c r="AZ289" i="7"/>
  <c r="AZ247" i="7"/>
  <c r="AZ249" i="7"/>
  <c r="AZ251" i="7"/>
  <c r="AZ253" i="7"/>
  <c r="AZ255" i="7"/>
  <c r="AZ257" i="7"/>
  <c r="AZ259" i="7"/>
  <c r="AZ261" i="7"/>
  <c r="AZ263" i="7"/>
  <c r="AZ265" i="7"/>
  <c r="AZ267" i="7"/>
  <c r="AZ269" i="7"/>
  <c r="AZ271" i="7"/>
  <c r="AZ273" i="7"/>
  <c r="AZ275" i="7"/>
  <c r="AZ277" i="7"/>
  <c r="AZ279" i="7"/>
  <c r="AZ281" i="7"/>
  <c r="AZ283" i="7"/>
  <c r="AZ285" i="7"/>
  <c r="BH228" i="7"/>
  <c r="BL228" i="7" s="1"/>
  <c r="AZ228" i="7"/>
  <c r="AH228" i="7"/>
  <c r="AZ230" i="7"/>
  <c r="AZ188" i="7"/>
  <c r="AZ190" i="7"/>
  <c r="AZ192" i="7"/>
  <c r="AZ194" i="7"/>
  <c r="AZ196" i="7"/>
  <c r="AZ198" i="7"/>
  <c r="AZ200" i="7"/>
  <c r="AZ202" i="7"/>
  <c r="AZ204" i="7"/>
  <c r="AZ206" i="7"/>
  <c r="AZ208" i="7"/>
  <c r="AZ210" i="7"/>
  <c r="AZ212" i="7"/>
  <c r="AZ214" i="7"/>
  <c r="AZ216" i="7"/>
  <c r="AZ218" i="7"/>
  <c r="AZ220" i="7"/>
  <c r="AZ222" i="7"/>
  <c r="AZ224" i="7"/>
  <c r="AZ226" i="7"/>
  <c r="AY9" i="6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B17" i="8"/>
  <c r="AY13" i="6"/>
  <c r="BA13" i="6"/>
  <c r="AY15" i="6"/>
  <c r="BA15" i="6"/>
  <c r="AY17" i="6"/>
  <c r="BA17" i="6"/>
  <c r="AY19" i="6"/>
  <c r="BA19" i="6"/>
  <c r="AY21" i="6"/>
  <c r="BA21" i="6"/>
  <c r="AY23" i="6"/>
  <c r="BA23" i="6"/>
  <c r="AY25" i="6"/>
  <c r="BC25" i="6" s="1"/>
  <c r="BA25" i="6"/>
  <c r="AY27" i="6"/>
  <c r="BC27" i="6" s="1"/>
  <c r="BA27" i="6"/>
  <c r="AY29" i="6"/>
  <c r="BC29" i="6" s="1"/>
  <c r="BA29" i="6"/>
  <c r="AY31" i="6"/>
  <c r="BC31" i="6" s="1"/>
  <c r="BA31" i="6"/>
  <c r="AY33" i="6"/>
  <c r="BA33" i="6"/>
  <c r="AY35" i="6"/>
  <c r="BA35" i="6"/>
  <c r="AY37" i="6"/>
  <c r="BC37" i="6" s="1"/>
  <c r="BA37" i="6"/>
  <c r="AY39" i="6"/>
  <c r="BA39" i="6"/>
  <c r="AY41" i="6"/>
  <c r="BC41" i="6" s="1"/>
  <c r="BA41" i="6"/>
  <c r="AY43" i="6"/>
  <c r="BA43" i="6"/>
  <c r="AY45" i="6"/>
  <c r="BA45" i="6"/>
  <c r="AY47" i="6"/>
  <c r="BA47" i="6"/>
  <c r="BA11" i="6"/>
  <c r="AY11" i="6"/>
  <c r="BA9" i="6"/>
  <c r="AM13" i="6"/>
  <c r="AO13" i="6"/>
  <c r="AM15" i="6"/>
  <c r="AO15" i="6"/>
  <c r="AM17" i="6"/>
  <c r="AO17" i="6"/>
  <c r="AM19" i="6"/>
  <c r="AO19" i="6"/>
  <c r="AM21" i="6"/>
  <c r="AO21" i="6"/>
  <c r="AM23" i="6"/>
  <c r="AO23" i="6"/>
  <c r="AM25" i="6"/>
  <c r="AQ25" i="6" s="1"/>
  <c r="AO25" i="6"/>
  <c r="AM27" i="6"/>
  <c r="AQ27" i="6" s="1"/>
  <c r="AO27" i="6"/>
  <c r="AM29" i="6"/>
  <c r="AO29" i="6"/>
  <c r="AM31" i="6"/>
  <c r="AQ31" i="6" s="1"/>
  <c r="AO31" i="6"/>
  <c r="AM33" i="6"/>
  <c r="AQ33" i="6" s="1"/>
  <c r="AO33" i="6"/>
  <c r="AM35" i="6"/>
  <c r="AQ35" i="6" s="1"/>
  <c r="AO35" i="6"/>
  <c r="AM37" i="6"/>
  <c r="AO37" i="6"/>
  <c r="AM39" i="6"/>
  <c r="AO39" i="6"/>
  <c r="AM41" i="6"/>
  <c r="AQ41" i="6" s="1"/>
  <c r="AO41" i="6"/>
  <c r="AM43" i="6"/>
  <c r="AO43" i="6"/>
  <c r="AM45" i="6"/>
  <c r="AO45" i="6"/>
  <c r="AM47" i="6"/>
  <c r="AQ47" i="6" s="1"/>
  <c r="AO47" i="6"/>
  <c r="AO11" i="6"/>
  <c r="AM11" i="6"/>
  <c r="AO9" i="6"/>
  <c r="AM9" i="6"/>
  <c r="AG13" i="6"/>
  <c r="AI13" i="6"/>
  <c r="AG15" i="6"/>
  <c r="AI15" i="6"/>
  <c r="AG17" i="6"/>
  <c r="AI17" i="6"/>
  <c r="AG19" i="6"/>
  <c r="AI19" i="6"/>
  <c r="AG21" i="6"/>
  <c r="AI21" i="6"/>
  <c r="AG23" i="6"/>
  <c r="AI23" i="6"/>
  <c r="AG25" i="6"/>
  <c r="AK25" i="6" s="1"/>
  <c r="AI25" i="6"/>
  <c r="AG27" i="6"/>
  <c r="AI27" i="6"/>
  <c r="AG29" i="6"/>
  <c r="AK29" i="6" s="1"/>
  <c r="AI29" i="6"/>
  <c r="AG31" i="6"/>
  <c r="AK31" i="6" s="1"/>
  <c r="AI31" i="6"/>
  <c r="AG33" i="6"/>
  <c r="AK33" i="6" s="1"/>
  <c r="AI33" i="6"/>
  <c r="AG35" i="6"/>
  <c r="AI35" i="6"/>
  <c r="AG37" i="6"/>
  <c r="AK37" i="6" s="1"/>
  <c r="AI37" i="6"/>
  <c r="AG39" i="6"/>
  <c r="AK39" i="6" s="1"/>
  <c r="AI39" i="6"/>
  <c r="AG41" i="6"/>
  <c r="AK41" i="6" s="1"/>
  <c r="AI41" i="6"/>
  <c r="AG43" i="6"/>
  <c r="AI43" i="6"/>
  <c r="AG45" i="6"/>
  <c r="AI45" i="6"/>
  <c r="AG47" i="6"/>
  <c r="AI47" i="6"/>
  <c r="AI11" i="6"/>
  <c r="AG11" i="6"/>
  <c r="AI9" i="6"/>
  <c r="AG9" i="6"/>
  <c r="AC13" i="6"/>
  <c r="AC15" i="6"/>
  <c r="AC17" i="6"/>
  <c r="AC19" i="6"/>
  <c r="AC21" i="6"/>
  <c r="AC23" i="6"/>
  <c r="AC25" i="6"/>
  <c r="AC27" i="6"/>
  <c r="AC29" i="6"/>
  <c r="AC31" i="6"/>
  <c r="AC33" i="6"/>
  <c r="AC35" i="6"/>
  <c r="AC37" i="6"/>
  <c r="AC39" i="6"/>
  <c r="AC41" i="6"/>
  <c r="AC43" i="6"/>
  <c r="AC45" i="6"/>
  <c r="AC47" i="6"/>
  <c r="AC11" i="6"/>
  <c r="AC9" i="6"/>
  <c r="AA13" i="6"/>
  <c r="AA15" i="6"/>
  <c r="AE15" i="6" s="1"/>
  <c r="AA17" i="6"/>
  <c r="AA19" i="6"/>
  <c r="AE19" i="6" s="1"/>
  <c r="AA21" i="6"/>
  <c r="AA23" i="6"/>
  <c r="AA25" i="6"/>
  <c r="AA27" i="6"/>
  <c r="AA29" i="6"/>
  <c r="AE29" i="6" s="1"/>
  <c r="AA31" i="6"/>
  <c r="AE31" i="6" s="1"/>
  <c r="AA33" i="6"/>
  <c r="AA35" i="6"/>
  <c r="AE35" i="6" s="1"/>
  <c r="AA37" i="6"/>
  <c r="AE37" i="6" s="1"/>
  <c r="AA39" i="6"/>
  <c r="AA41" i="6"/>
  <c r="AE41" i="6" s="1"/>
  <c r="AA43" i="6"/>
  <c r="AE43" i="6" s="1"/>
  <c r="AA45" i="6"/>
  <c r="AA47" i="6"/>
  <c r="AA11" i="6"/>
  <c r="AE11" i="6" s="1"/>
  <c r="AA9" i="6"/>
  <c r="Z13" i="6"/>
  <c r="Z15" i="6"/>
  <c r="Z17" i="6"/>
  <c r="Z19" i="6"/>
  <c r="Z21" i="6"/>
  <c r="Z23" i="6"/>
  <c r="Z25" i="6"/>
  <c r="Z27" i="6"/>
  <c r="Z29" i="6"/>
  <c r="Z31" i="6"/>
  <c r="Z33" i="6"/>
  <c r="Z35" i="6"/>
  <c r="Z37" i="6"/>
  <c r="Z39" i="6"/>
  <c r="Z41" i="6"/>
  <c r="Z43" i="6"/>
  <c r="Z45" i="6"/>
  <c r="Z47" i="6"/>
  <c r="Z11" i="6"/>
  <c r="Z9" i="6"/>
  <c r="Y13" i="6"/>
  <c r="Y15" i="6"/>
  <c r="Y17" i="6"/>
  <c r="Y19" i="6"/>
  <c r="Y21" i="6"/>
  <c r="Y23" i="6"/>
  <c r="Y25" i="6"/>
  <c r="Y27" i="6"/>
  <c r="Y29" i="6"/>
  <c r="Y31" i="6"/>
  <c r="Y33" i="6"/>
  <c r="Y35" i="6"/>
  <c r="Y37" i="6"/>
  <c r="Y39" i="6"/>
  <c r="Y41" i="6"/>
  <c r="Y43" i="6"/>
  <c r="Y45" i="6"/>
  <c r="Y47" i="6"/>
  <c r="Y11" i="6"/>
  <c r="Y9" i="6"/>
  <c r="X13" i="6"/>
  <c r="X15" i="6"/>
  <c r="X17" i="6"/>
  <c r="X19" i="6"/>
  <c r="X21" i="6"/>
  <c r="X23" i="6"/>
  <c r="X25" i="6"/>
  <c r="X27" i="6"/>
  <c r="X29" i="6"/>
  <c r="X31" i="6"/>
  <c r="X33" i="6"/>
  <c r="X35" i="6"/>
  <c r="X37" i="6"/>
  <c r="X39" i="6"/>
  <c r="X41" i="6"/>
  <c r="X43" i="6"/>
  <c r="X45" i="6"/>
  <c r="X47" i="6"/>
  <c r="X11" i="6"/>
  <c r="X9" i="6"/>
  <c r="S13" i="6"/>
  <c r="S15" i="6"/>
  <c r="S17" i="6"/>
  <c r="S19" i="6"/>
  <c r="S21" i="6"/>
  <c r="S23" i="6"/>
  <c r="S25" i="6"/>
  <c r="S27" i="6"/>
  <c r="S29" i="6"/>
  <c r="S31" i="6"/>
  <c r="S33" i="6"/>
  <c r="S35" i="6"/>
  <c r="S37" i="6"/>
  <c r="S39" i="6"/>
  <c r="S41" i="6"/>
  <c r="S43" i="6"/>
  <c r="S45" i="6"/>
  <c r="S47" i="6"/>
  <c r="S11" i="6"/>
  <c r="S9" i="6"/>
  <c r="Q13" i="6"/>
  <c r="Q15" i="6"/>
  <c r="Q17" i="6"/>
  <c r="Q19" i="6"/>
  <c r="Q21" i="6"/>
  <c r="Q23" i="6"/>
  <c r="Q25" i="6"/>
  <c r="Q27" i="6"/>
  <c r="Q29" i="6"/>
  <c r="Q31" i="6"/>
  <c r="Q33" i="6"/>
  <c r="Q35" i="6"/>
  <c r="Q37" i="6"/>
  <c r="Q39" i="6"/>
  <c r="Q41" i="6"/>
  <c r="Q43" i="6"/>
  <c r="Q45" i="6"/>
  <c r="Q47" i="6"/>
  <c r="Q11" i="6"/>
  <c r="Q9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11" i="6"/>
  <c r="M9" i="6"/>
  <c r="K13" i="6"/>
  <c r="K15" i="6"/>
  <c r="K17" i="6"/>
  <c r="K19" i="6"/>
  <c r="K21" i="6"/>
  <c r="K23" i="6"/>
  <c r="K25" i="6"/>
  <c r="K27" i="6"/>
  <c r="K29" i="6"/>
  <c r="K31" i="6"/>
  <c r="K33" i="6"/>
  <c r="K35" i="6"/>
  <c r="K37" i="6"/>
  <c r="K39" i="6"/>
  <c r="K41" i="6"/>
  <c r="K43" i="6"/>
  <c r="K45" i="6"/>
  <c r="K47" i="6"/>
  <c r="K11" i="6"/>
  <c r="K9" i="6"/>
  <c r="J13" i="6"/>
  <c r="J15" i="6"/>
  <c r="J17" i="6"/>
  <c r="J19" i="6"/>
  <c r="J21" i="6"/>
  <c r="J23" i="6"/>
  <c r="J25" i="6"/>
  <c r="J27" i="6"/>
  <c r="J29" i="6"/>
  <c r="J31" i="6"/>
  <c r="J33" i="6"/>
  <c r="J35" i="6"/>
  <c r="J37" i="6"/>
  <c r="J39" i="6"/>
  <c r="J41" i="6"/>
  <c r="J43" i="6"/>
  <c r="J45" i="6"/>
  <c r="J47" i="6"/>
  <c r="J9" i="6"/>
  <c r="J11" i="6"/>
  <c r="AU5899" i="7"/>
  <c r="AQ5899" i="7"/>
  <c r="AJ5899" i="7"/>
  <c r="AF5899" i="7"/>
  <c r="Y5899" i="7"/>
  <c r="S5899" i="7"/>
  <c r="L5899" i="7"/>
  <c r="H5899" i="7"/>
  <c r="BN5894" i="7"/>
  <c r="BK5897" i="7" s="1"/>
  <c r="BF5894" i="7"/>
  <c r="AX5894" i="7"/>
  <c r="BJ5894" i="7" s="1"/>
  <c r="AV5894" i="7"/>
  <c r="AT5894" i="7"/>
  <c r="AN5894" i="7"/>
  <c r="AH5894" i="7"/>
  <c r="T5894" i="7"/>
  <c r="N5894" i="7"/>
  <c r="BD5892" i="7"/>
  <c r="BB5892" i="7"/>
  <c r="BF5892" i="7" s="1"/>
  <c r="AR5892" i="7"/>
  <c r="AP5892" i="7"/>
  <c r="AL5892" i="7"/>
  <c r="AJ5892" i="7"/>
  <c r="AN5892" i="7" s="1"/>
  <c r="AF5892" i="7"/>
  <c r="AX5892" i="7" s="1"/>
  <c r="BJ5892" i="7" s="1"/>
  <c r="AD5892" i="7"/>
  <c r="AH5892" i="7" s="1"/>
  <c r="AB5892" i="7"/>
  <c r="Z5892" i="7"/>
  <c r="X5892" i="7"/>
  <c r="R5892" i="7"/>
  <c r="P5892" i="7"/>
  <c r="L5892" i="7"/>
  <c r="BT5896" i="7" s="1"/>
  <c r="J5892" i="7"/>
  <c r="H5892" i="7"/>
  <c r="BN5890" i="7"/>
  <c r="BF5890" i="7"/>
  <c r="AX5890" i="7"/>
  <c r="BJ5890" i="7" s="1"/>
  <c r="AV5890" i="7"/>
  <c r="AT5890" i="7"/>
  <c r="AN5890" i="7"/>
  <c r="AH5890" i="7"/>
  <c r="T5890" i="7"/>
  <c r="N5890" i="7"/>
  <c r="G5890" i="7"/>
  <c r="F5890" i="7"/>
  <c r="BN5888" i="7"/>
  <c r="BF5888" i="7"/>
  <c r="AX5888" i="7"/>
  <c r="BJ5888" i="7" s="1"/>
  <c r="AV5888" i="7"/>
  <c r="AT5888" i="7"/>
  <c r="AN5888" i="7"/>
  <c r="AH5888" i="7"/>
  <c r="T5888" i="7"/>
  <c r="N5888" i="7"/>
  <c r="G5888" i="7"/>
  <c r="F5888" i="7"/>
  <c r="BN5886" i="7"/>
  <c r="BF5886" i="7"/>
  <c r="AX5886" i="7"/>
  <c r="BJ5886" i="7" s="1"/>
  <c r="AV5886" i="7"/>
  <c r="AT5886" i="7"/>
  <c r="AN5886" i="7"/>
  <c r="AH5886" i="7"/>
  <c r="T5886" i="7"/>
  <c r="N5886" i="7"/>
  <c r="G5886" i="7"/>
  <c r="F5886" i="7"/>
  <c r="BN5884" i="7"/>
  <c r="BF5884" i="7"/>
  <c r="AX5884" i="7"/>
  <c r="BJ5884" i="7" s="1"/>
  <c r="AV5884" i="7"/>
  <c r="AT5884" i="7"/>
  <c r="AN5884" i="7"/>
  <c r="AH5884" i="7"/>
  <c r="T5884" i="7"/>
  <c r="N5884" i="7"/>
  <c r="G5884" i="7"/>
  <c r="F5884" i="7"/>
  <c r="BN5882" i="7"/>
  <c r="BF5882" i="7"/>
  <c r="AX5882" i="7"/>
  <c r="BJ5882" i="7" s="1"/>
  <c r="AV5882" i="7"/>
  <c r="AT5882" i="7"/>
  <c r="AN5882" i="7"/>
  <c r="AH5882" i="7"/>
  <c r="T5882" i="7"/>
  <c r="N5882" i="7"/>
  <c r="G5882" i="7"/>
  <c r="F5882" i="7"/>
  <c r="BN5880" i="7"/>
  <c r="BF5880" i="7"/>
  <c r="AX5880" i="7"/>
  <c r="BJ5880" i="7" s="1"/>
  <c r="AV5880" i="7"/>
  <c r="AT5880" i="7"/>
  <c r="AN5880" i="7"/>
  <c r="AH5880" i="7"/>
  <c r="T5880" i="7"/>
  <c r="N5880" i="7"/>
  <c r="G5880" i="7"/>
  <c r="F5880" i="7"/>
  <c r="BN5878" i="7"/>
  <c r="BF5878" i="7"/>
  <c r="AX5878" i="7"/>
  <c r="BJ5878" i="7" s="1"/>
  <c r="AV5878" i="7"/>
  <c r="AT5878" i="7"/>
  <c r="AN5878" i="7"/>
  <c r="AH5878" i="7"/>
  <c r="T5878" i="7"/>
  <c r="N5878" i="7"/>
  <c r="G5878" i="7"/>
  <c r="F5878" i="7"/>
  <c r="BN5876" i="7"/>
  <c r="BF5876" i="7"/>
  <c r="AX5876" i="7"/>
  <c r="BJ5876" i="7" s="1"/>
  <c r="AV5876" i="7"/>
  <c r="AT5876" i="7"/>
  <c r="AN5876" i="7"/>
  <c r="AH5876" i="7"/>
  <c r="T5876" i="7"/>
  <c r="N5876" i="7"/>
  <c r="G5876" i="7"/>
  <c r="F5876" i="7"/>
  <c r="BN5874" i="7"/>
  <c r="BF5874" i="7"/>
  <c r="AX5874" i="7"/>
  <c r="BJ5874" i="7" s="1"/>
  <c r="AV5874" i="7"/>
  <c r="AT5874" i="7"/>
  <c r="AN5874" i="7"/>
  <c r="AH5874" i="7"/>
  <c r="T5874" i="7"/>
  <c r="N5874" i="7"/>
  <c r="G5874" i="7"/>
  <c r="F5874" i="7"/>
  <c r="BN5872" i="7"/>
  <c r="BF5872" i="7"/>
  <c r="AX5872" i="7"/>
  <c r="BJ5872" i="7" s="1"/>
  <c r="AV5872" i="7"/>
  <c r="AT5872" i="7"/>
  <c r="AN5872" i="7"/>
  <c r="AH5872" i="7"/>
  <c r="T5872" i="7"/>
  <c r="N5872" i="7"/>
  <c r="G5872" i="7"/>
  <c r="F5872" i="7"/>
  <c r="BN5870" i="7"/>
  <c r="BF5870" i="7"/>
  <c r="AX5870" i="7"/>
  <c r="BJ5870" i="7" s="1"/>
  <c r="AV5870" i="7"/>
  <c r="AT5870" i="7"/>
  <c r="AN5870" i="7"/>
  <c r="AH5870" i="7"/>
  <c r="T5870" i="7"/>
  <c r="N5870" i="7"/>
  <c r="G5870" i="7"/>
  <c r="F5870" i="7"/>
  <c r="BN5868" i="7"/>
  <c r="BF5868" i="7"/>
  <c r="AX5868" i="7"/>
  <c r="BJ5868" i="7" s="1"/>
  <c r="AV5868" i="7"/>
  <c r="AT5868" i="7"/>
  <c r="AN5868" i="7"/>
  <c r="AH5868" i="7"/>
  <c r="T5868" i="7"/>
  <c r="N5868" i="7"/>
  <c r="G5868" i="7"/>
  <c r="F5868" i="7"/>
  <c r="BN5866" i="7"/>
  <c r="BF5866" i="7"/>
  <c r="AX5866" i="7"/>
  <c r="BJ5866" i="7" s="1"/>
  <c r="AV5866" i="7"/>
  <c r="AT5866" i="7"/>
  <c r="AN5866" i="7"/>
  <c r="AH5866" i="7"/>
  <c r="T5866" i="7"/>
  <c r="N5866" i="7"/>
  <c r="G5866" i="7"/>
  <c r="F5866" i="7"/>
  <c r="BN5864" i="7"/>
  <c r="BF5864" i="7"/>
  <c r="AX5864" i="7"/>
  <c r="BJ5864" i="7" s="1"/>
  <c r="AV5864" i="7"/>
  <c r="AT5864" i="7"/>
  <c r="AN5864" i="7"/>
  <c r="AH5864" i="7"/>
  <c r="T5864" i="7"/>
  <c r="N5864" i="7"/>
  <c r="G5864" i="7"/>
  <c r="F5864" i="7"/>
  <c r="BN5862" i="7"/>
  <c r="BF5862" i="7"/>
  <c r="AX5862" i="7"/>
  <c r="BJ5862" i="7" s="1"/>
  <c r="AV5862" i="7"/>
  <c r="AT5862" i="7"/>
  <c r="AN5862" i="7"/>
  <c r="AH5862" i="7"/>
  <c r="T5862" i="7"/>
  <c r="N5862" i="7"/>
  <c r="G5862" i="7"/>
  <c r="F5862" i="7"/>
  <c r="BU5861" i="7"/>
  <c r="BU5860" i="7"/>
  <c r="BN5860" i="7"/>
  <c r="BF5860" i="7"/>
  <c r="AX5860" i="7"/>
  <c r="BJ5860" i="7" s="1"/>
  <c r="AV5860" i="7"/>
  <c r="AT5860" i="7"/>
  <c r="AN5860" i="7"/>
  <c r="AH5860" i="7"/>
  <c r="T5860" i="7"/>
  <c r="N5860" i="7"/>
  <c r="G5860" i="7"/>
  <c r="F5860" i="7"/>
  <c r="BU5859" i="7"/>
  <c r="BU5858" i="7"/>
  <c r="BN5858" i="7"/>
  <c r="BF5858" i="7"/>
  <c r="AX5858" i="7"/>
  <c r="BJ5858" i="7" s="1"/>
  <c r="AV5858" i="7"/>
  <c r="AT5858" i="7"/>
  <c r="AN5858" i="7"/>
  <c r="AH5858" i="7"/>
  <c r="T5858" i="7"/>
  <c r="N5858" i="7"/>
  <c r="G5858" i="7"/>
  <c r="F5858" i="7"/>
  <c r="BU5857" i="7"/>
  <c r="BU5856" i="7"/>
  <c r="BN5856" i="7"/>
  <c r="BF5856" i="7"/>
  <c r="AX5856" i="7"/>
  <c r="BJ5856" i="7" s="1"/>
  <c r="AV5856" i="7"/>
  <c r="AT5856" i="7"/>
  <c r="AN5856" i="7"/>
  <c r="AH5856" i="7"/>
  <c r="T5856" i="7"/>
  <c r="N5856" i="7"/>
  <c r="G5856" i="7"/>
  <c r="F5856" i="7"/>
  <c r="BU5855" i="7"/>
  <c r="BU5854" i="7"/>
  <c r="BN5854" i="7"/>
  <c r="BF5854" i="7"/>
  <c r="AX5854" i="7"/>
  <c r="BJ5854" i="7" s="1"/>
  <c r="AV5854" i="7"/>
  <c r="AT5854" i="7"/>
  <c r="AN5854" i="7"/>
  <c r="AH5854" i="7"/>
  <c r="T5854" i="7"/>
  <c r="N5854" i="7"/>
  <c r="G5854" i="7"/>
  <c r="F5854" i="7"/>
  <c r="BU5853" i="7"/>
  <c r="BU5852" i="7"/>
  <c r="BN5852" i="7"/>
  <c r="BF5852" i="7"/>
  <c r="AX5852" i="7"/>
  <c r="BJ5852" i="7" s="1"/>
  <c r="AV5852" i="7"/>
  <c r="AT5852" i="7"/>
  <c r="AN5852" i="7"/>
  <c r="AH5852" i="7"/>
  <c r="T5852" i="7"/>
  <c r="N5852" i="7"/>
  <c r="G5852" i="7"/>
  <c r="F5852" i="7"/>
  <c r="BT5847" i="7"/>
  <c r="AU5840" i="7"/>
  <c r="AQ5840" i="7"/>
  <c r="AJ5840" i="7"/>
  <c r="AF5840" i="7"/>
  <c r="Y5840" i="7"/>
  <c r="S5840" i="7"/>
  <c r="L5840" i="7"/>
  <c r="H5840" i="7"/>
  <c r="BN5835" i="7"/>
  <c r="BF5835" i="7"/>
  <c r="AX5835" i="7"/>
  <c r="BJ5835" i="7" s="1"/>
  <c r="AV5835" i="7"/>
  <c r="AT5835" i="7"/>
  <c r="AN5835" i="7"/>
  <c r="AH5835" i="7"/>
  <c r="T5835" i="7"/>
  <c r="N5835" i="7"/>
  <c r="BD5833" i="7"/>
  <c r="BB5833" i="7"/>
  <c r="AR5833" i="7"/>
  <c r="AP5833" i="7"/>
  <c r="AL5833" i="7"/>
  <c r="AJ5833" i="7"/>
  <c r="AF5833" i="7"/>
  <c r="AD5833" i="7"/>
  <c r="AB5833" i="7"/>
  <c r="Z5833" i="7"/>
  <c r="X5833" i="7"/>
  <c r="R5833" i="7"/>
  <c r="P5833" i="7"/>
  <c r="L5833" i="7"/>
  <c r="J5833" i="7"/>
  <c r="H5833" i="7"/>
  <c r="BN5831" i="7"/>
  <c r="BF5831" i="7"/>
  <c r="AX5831" i="7"/>
  <c r="BJ5831" i="7" s="1"/>
  <c r="AV5831" i="7"/>
  <c r="AT5831" i="7"/>
  <c r="AN5831" i="7"/>
  <c r="AH5831" i="7"/>
  <c r="T5831" i="7"/>
  <c r="N5831" i="7"/>
  <c r="G5831" i="7"/>
  <c r="F5831" i="7"/>
  <c r="BN5829" i="7"/>
  <c r="BF5829" i="7"/>
  <c r="AX5829" i="7"/>
  <c r="BJ5829" i="7" s="1"/>
  <c r="AV5829" i="7"/>
  <c r="AT5829" i="7"/>
  <c r="AN5829" i="7"/>
  <c r="AH5829" i="7"/>
  <c r="T5829" i="7"/>
  <c r="N5829" i="7"/>
  <c r="G5829" i="7"/>
  <c r="F5829" i="7"/>
  <c r="BN5827" i="7"/>
  <c r="BF5827" i="7"/>
  <c r="AX5827" i="7"/>
  <c r="BJ5827" i="7" s="1"/>
  <c r="AV5827" i="7"/>
  <c r="AT5827" i="7"/>
  <c r="AN5827" i="7"/>
  <c r="AH5827" i="7"/>
  <c r="T5827" i="7"/>
  <c r="N5827" i="7"/>
  <c r="G5827" i="7"/>
  <c r="F5827" i="7"/>
  <c r="BN5825" i="7"/>
  <c r="BF5825" i="7"/>
  <c r="AX5825" i="7"/>
  <c r="BJ5825" i="7" s="1"/>
  <c r="AV5825" i="7"/>
  <c r="AT5825" i="7"/>
  <c r="AN5825" i="7"/>
  <c r="AH5825" i="7"/>
  <c r="T5825" i="7"/>
  <c r="N5825" i="7"/>
  <c r="G5825" i="7"/>
  <c r="F5825" i="7"/>
  <c r="BN5823" i="7"/>
  <c r="BF5823" i="7"/>
  <c r="AX5823" i="7"/>
  <c r="BJ5823" i="7" s="1"/>
  <c r="AV5823" i="7"/>
  <c r="AT5823" i="7"/>
  <c r="AN5823" i="7"/>
  <c r="AH5823" i="7"/>
  <c r="T5823" i="7"/>
  <c r="N5823" i="7"/>
  <c r="G5823" i="7"/>
  <c r="F5823" i="7"/>
  <c r="BN5821" i="7"/>
  <c r="BF5821" i="7"/>
  <c r="AX5821" i="7"/>
  <c r="BJ5821" i="7" s="1"/>
  <c r="AV5821" i="7"/>
  <c r="AT5821" i="7"/>
  <c r="AN5821" i="7"/>
  <c r="AH5821" i="7"/>
  <c r="T5821" i="7"/>
  <c r="N5821" i="7"/>
  <c r="G5821" i="7"/>
  <c r="F5821" i="7"/>
  <c r="BN5819" i="7"/>
  <c r="BF5819" i="7"/>
  <c r="AX5819" i="7"/>
  <c r="BJ5819" i="7" s="1"/>
  <c r="AV5819" i="7"/>
  <c r="AT5819" i="7"/>
  <c r="AN5819" i="7"/>
  <c r="AH5819" i="7"/>
  <c r="T5819" i="7"/>
  <c r="N5819" i="7"/>
  <c r="G5819" i="7"/>
  <c r="F5819" i="7"/>
  <c r="BN5817" i="7"/>
  <c r="BF5817" i="7"/>
  <c r="AX5817" i="7"/>
  <c r="BJ5817" i="7" s="1"/>
  <c r="AV5817" i="7"/>
  <c r="AT5817" i="7"/>
  <c r="AN5817" i="7"/>
  <c r="AH5817" i="7"/>
  <c r="T5817" i="7"/>
  <c r="N5817" i="7"/>
  <c r="G5817" i="7"/>
  <c r="F5817" i="7"/>
  <c r="BN5815" i="7"/>
  <c r="BF5815" i="7"/>
  <c r="AX5815" i="7"/>
  <c r="BJ5815" i="7" s="1"/>
  <c r="AV5815" i="7"/>
  <c r="AT5815" i="7"/>
  <c r="AN5815" i="7"/>
  <c r="AH5815" i="7"/>
  <c r="T5815" i="7"/>
  <c r="N5815" i="7"/>
  <c r="G5815" i="7"/>
  <c r="F5815" i="7"/>
  <c r="BN5813" i="7"/>
  <c r="BF5813" i="7"/>
  <c r="AX5813" i="7"/>
  <c r="BJ5813" i="7" s="1"/>
  <c r="AV5813" i="7"/>
  <c r="AT5813" i="7"/>
  <c r="AN5813" i="7"/>
  <c r="AH5813" i="7"/>
  <c r="T5813" i="7"/>
  <c r="N5813" i="7"/>
  <c r="G5813" i="7"/>
  <c r="F5813" i="7"/>
  <c r="BN5811" i="7"/>
  <c r="BF5811" i="7"/>
  <c r="AX5811" i="7"/>
  <c r="BJ5811" i="7" s="1"/>
  <c r="AV5811" i="7"/>
  <c r="AT5811" i="7"/>
  <c r="AN5811" i="7"/>
  <c r="AH5811" i="7"/>
  <c r="T5811" i="7"/>
  <c r="N5811" i="7"/>
  <c r="G5811" i="7"/>
  <c r="F5811" i="7"/>
  <c r="BN5809" i="7"/>
  <c r="BF5809" i="7"/>
  <c r="AX5809" i="7"/>
  <c r="BJ5809" i="7" s="1"/>
  <c r="AV5809" i="7"/>
  <c r="AT5809" i="7"/>
  <c r="AN5809" i="7"/>
  <c r="AH5809" i="7"/>
  <c r="T5809" i="7"/>
  <c r="N5809" i="7"/>
  <c r="G5809" i="7"/>
  <c r="F5809" i="7"/>
  <c r="BN5807" i="7"/>
  <c r="BF5807" i="7"/>
  <c r="AX5807" i="7"/>
  <c r="BJ5807" i="7" s="1"/>
  <c r="AV5807" i="7"/>
  <c r="AT5807" i="7"/>
  <c r="AN5807" i="7"/>
  <c r="AH5807" i="7"/>
  <c r="T5807" i="7"/>
  <c r="N5807" i="7"/>
  <c r="G5807" i="7"/>
  <c r="F5807" i="7"/>
  <c r="BN5805" i="7"/>
  <c r="BF5805" i="7"/>
  <c r="AX5805" i="7"/>
  <c r="AV5805" i="7"/>
  <c r="AT5805" i="7"/>
  <c r="AN5805" i="7"/>
  <c r="AH5805" i="7"/>
  <c r="T5805" i="7"/>
  <c r="N5805" i="7"/>
  <c r="G5805" i="7"/>
  <c r="F5805" i="7"/>
  <c r="BN5803" i="7"/>
  <c r="BF5803" i="7"/>
  <c r="AX5803" i="7"/>
  <c r="BJ5803" i="7" s="1"/>
  <c r="AV5803" i="7"/>
  <c r="AT5803" i="7"/>
  <c r="AN5803" i="7"/>
  <c r="AH5803" i="7"/>
  <c r="T5803" i="7"/>
  <c r="N5803" i="7"/>
  <c r="G5803" i="7"/>
  <c r="F5803" i="7"/>
  <c r="BU5802" i="7"/>
  <c r="BU5801" i="7"/>
  <c r="BN5801" i="7"/>
  <c r="BF5801" i="7"/>
  <c r="AX5801" i="7"/>
  <c r="BJ5801" i="7" s="1"/>
  <c r="AV5801" i="7"/>
  <c r="AT5801" i="7"/>
  <c r="AN5801" i="7"/>
  <c r="AH5801" i="7"/>
  <c r="T5801" i="7"/>
  <c r="N5801" i="7"/>
  <c r="G5801" i="7"/>
  <c r="F5801" i="7"/>
  <c r="BU5800" i="7"/>
  <c r="BU5799" i="7"/>
  <c r="BN5799" i="7"/>
  <c r="BF5799" i="7"/>
  <c r="AX5799" i="7"/>
  <c r="BJ5799" i="7" s="1"/>
  <c r="AV5799" i="7"/>
  <c r="AT5799" i="7"/>
  <c r="AN5799" i="7"/>
  <c r="AH5799" i="7"/>
  <c r="T5799" i="7"/>
  <c r="N5799" i="7"/>
  <c r="G5799" i="7"/>
  <c r="F5799" i="7"/>
  <c r="BU5798" i="7"/>
  <c r="BU5797" i="7"/>
  <c r="BN5797" i="7"/>
  <c r="BF5797" i="7"/>
  <c r="AX5797" i="7"/>
  <c r="BJ5797" i="7" s="1"/>
  <c r="AV5797" i="7"/>
  <c r="AT5797" i="7"/>
  <c r="AN5797" i="7"/>
  <c r="AH5797" i="7"/>
  <c r="T5797" i="7"/>
  <c r="N5797" i="7"/>
  <c r="G5797" i="7"/>
  <c r="F5797" i="7"/>
  <c r="BU5796" i="7"/>
  <c r="BU5795" i="7"/>
  <c r="BN5795" i="7"/>
  <c r="BF5795" i="7"/>
  <c r="AX5795" i="7"/>
  <c r="BJ5795" i="7" s="1"/>
  <c r="AV5795" i="7"/>
  <c r="AT5795" i="7"/>
  <c r="AN5795" i="7"/>
  <c r="AH5795" i="7"/>
  <c r="T5795" i="7"/>
  <c r="N5795" i="7"/>
  <c r="G5795" i="7"/>
  <c r="F5795" i="7"/>
  <c r="BU5794" i="7"/>
  <c r="BU5793" i="7"/>
  <c r="BN5793" i="7"/>
  <c r="BF5793" i="7"/>
  <c r="AX5793" i="7"/>
  <c r="BJ5793" i="7" s="1"/>
  <c r="AV5793" i="7"/>
  <c r="AT5793" i="7"/>
  <c r="AN5793" i="7"/>
  <c r="AH5793" i="7"/>
  <c r="T5793" i="7"/>
  <c r="N5793" i="7"/>
  <c r="G5793" i="7"/>
  <c r="F5793" i="7"/>
  <c r="BT5788" i="7"/>
  <c r="AU5781" i="7"/>
  <c r="AQ5781" i="7"/>
  <c r="AJ5781" i="7"/>
  <c r="AF5781" i="7"/>
  <c r="Y5781" i="7"/>
  <c r="S5781" i="7"/>
  <c r="L5781" i="7"/>
  <c r="H5781" i="7"/>
  <c r="BN5776" i="7"/>
  <c r="BK5779" i="7" s="1"/>
  <c r="BF5776" i="7"/>
  <c r="AX5776" i="7"/>
  <c r="BJ5776" i="7" s="1"/>
  <c r="AV5776" i="7"/>
  <c r="AT5776" i="7"/>
  <c r="AN5776" i="7"/>
  <c r="AH5776" i="7"/>
  <c r="T5776" i="7"/>
  <c r="N5776" i="7"/>
  <c r="BD5774" i="7"/>
  <c r="BB5774" i="7"/>
  <c r="BF5774" i="7" s="1"/>
  <c r="AR5774" i="7"/>
  <c r="AP5774" i="7"/>
  <c r="AT5774" i="7" s="1"/>
  <c r="AL5774" i="7"/>
  <c r="AJ5774" i="7"/>
  <c r="AN5774" i="7" s="1"/>
  <c r="AF5774" i="7"/>
  <c r="AX5774" i="7" s="1"/>
  <c r="BJ5774" i="7" s="1"/>
  <c r="AD5774" i="7"/>
  <c r="AH5774" i="7" s="1"/>
  <c r="AB5774" i="7"/>
  <c r="Z5774" i="7"/>
  <c r="X5774" i="7"/>
  <c r="R5774" i="7"/>
  <c r="P5774" i="7"/>
  <c r="L5774" i="7"/>
  <c r="J5774" i="7"/>
  <c r="H5774" i="7"/>
  <c r="BN5772" i="7"/>
  <c r="BF5772" i="7"/>
  <c r="AX5772" i="7"/>
  <c r="BJ5772" i="7" s="1"/>
  <c r="AV5772" i="7"/>
  <c r="AT5772" i="7"/>
  <c r="AN5772" i="7"/>
  <c r="AH5772" i="7"/>
  <c r="T5772" i="7"/>
  <c r="N5772" i="7"/>
  <c r="G5772" i="7"/>
  <c r="F5772" i="7"/>
  <c r="BN5770" i="7"/>
  <c r="BF5770" i="7"/>
  <c r="AX5770" i="7"/>
  <c r="BJ5770" i="7" s="1"/>
  <c r="AV5770" i="7"/>
  <c r="AT5770" i="7"/>
  <c r="AN5770" i="7"/>
  <c r="AH5770" i="7"/>
  <c r="T5770" i="7"/>
  <c r="N5770" i="7"/>
  <c r="G5770" i="7"/>
  <c r="F5770" i="7"/>
  <c r="BN5768" i="7"/>
  <c r="BF5768" i="7"/>
  <c r="AX5768" i="7"/>
  <c r="BJ5768" i="7" s="1"/>
  <c r="AV5768" i="7"/>
  <c r="AT5768" i="7"/>
  <c r="AN5768" i="7"/>
  <c r="AH5768" i="7"/>
  <c r="T5768" i="7"/>
  <c r="N5768" i="7"/>
  <c r="G5768" i="7"/>
  <c r="F5768" i="7"/>
  <c r="BN5766" i="7"/>
  <c r="BF5766" i="7"/>
  <c r="AX5766" i="7"/>
  <c r="BJ5766" i="7" s="1"/>
  <c r="AV5766" i="7"/>
  <c r="AT5766" i="7"/>
  <c r="AN5766" i="7"/>
  <c r="AH5766" i="7"/>
  <c r="T5766" i="7"/>
  <c r="N5766" i="7"/>
  <c r="G5766" i="7"/>
  <c r="F5766" i="7"/>
  <c r="BN5764" i="7"/>
  <c r="BF5764" i="7"/>
  <c r="AX5764" i="7"/>
  <c r="BJ5764" i="7" s="1"/>
  <c r="AV5764" i="7"/>
  <c r="AT5764" i="7"/>
  <c r="AN5764" i="7"/>
  <c r="AH5764" i="7"/>
  <c r="T5764" i="7"/>
  <c r="N5764" i="7"/>
  <c r="G5764" i="7"/>
  <c r="F5764" i="7"/>
  <c r="BN5762" i="7"/>
  <c r="BF5762" i="7"/>
  <c r="AX5762" i="7"/>
  <c r="BJ5762" i="7" s="1"/>
  <c r="AV5762" i="7"/>
  <c r="AT5762" i="7"/>
  <c r="AN5762" i="7"/>
  <c r="AH5762" i="7"/>
  <c r="T5762" i="7"/>
  <c r="N5762" i="7"/>
  <c r="G5762" i="7"/>
  <c r="F5762" i="7"/>
  <c r="BN5760" i="7"/>
  <c r="BF5760" i="7"/>
  <c r="AX5760" i="7"/>
  <c r="BJ5760" i="7" s="1"/>
  <c r="AV5760" i="7"/>
  <c r="AT5760" i="7"/>
  <c r="AN5760" i="7"/>
  <c r="AH5760" i="7"/>
  <c r="T5760" i="7"/>
  <c r="N5760" i="7"/>
  <c r="G5760" i="7"/>
  <c r="F5760" i="7"/>
  <c r="BN5758" i="7"/>
  <c r="BF5758" i="7"/>
  <c r="AX5758" i="7"/>
  <c r="BJ5758" i="7" s="1"/>
  <c r="AV5758" i="7"/>
  <c r="AT5758" i="7"/>
  <c r="AN5758" i="7"/>
  <c r="AH5758" i="7"/>
  <c r="T5758" i="7"/>
  <c r="N5758" i="7"/>
  <c r="G5758" i="7"/>
  <c r="F5758" i="7"/>
  <c r="BN5756" i="7"/>
  <c r="BF5756" i="7"/>
  <c r="AX5756" i="7"/>
  <c r="BJ5756" i="7" s="1"/>
  <c r="AV5756" i="7"/>
  <c r="AT5756" i="7"/>
  <c r="AN5756" i="7"/>
  <c r="AH5756" i="7"/>
  <c r="T5756" i="7"/>
  <c r="N5756" i="7"/>
  <c r="G5756" i="7"/>
  <c r="F5756" i="7"/>
  <c r="BN5754" i="7"/>
  <c r="BF5754" i="7"/>
  <c r="AX5754" i="7"/>
  <c r="BJ5754" i="7" s="1"/>
  <c r="AV5754" i="7"/>
  <c r="AT5754" i="7"/>
  <c r="AN5754" i="7"/>
  <c r="AH5754" i="7"/>
  <c r="T5754" i="7"/>
  <c r="N5754" i="7"/>
  <c r="G5754" i="7"/>
  <c r="F5754" i="7"/>
  <c r="BN5752" i="7"/>
  <c r="BF5752" i="7"/>
  <c r="AX5752" i="7"/>
  <c r="BJ5752" i="7" s="1"/>
  <c r="AV5752" i="7"/>
  <c r="AT5752" i="7"/>
  <c r="AN5752" i="7"/>
  <c r="AH5752" i="7"/>
  <c r="T5752" i="7"/>
  <c r="N5752" i="7"/>
  <c r="G5752" i="7"/>
  <c r="F5752" i="7"/>
  <c r="BN5750" i="7"/>
  <c r="BF5750" i="7"/>
  <c r="AX5750" i="7"/>
  <c r="BJ5750" i="7" s="1"/>
  <c r="AV5750" i="7"/>
  <c r="AT5750" i="7"/>
  <c r="AN5750" i="7"/>
  <c r="AH5750" i="7"/>
  <c r="T5750" i="7"/>
  <c r="N5750" i="7"/>
  <c r="G5750" i="7"/>
  <c r="F5750" i="7"/>
  <c r="BN5748" i="7"/>
  <c r="BF5748" i="7"/>
  <c r="AX5748" i="7"/>
  <c r="BJ5748" i="7" s="1"/>
  <c r="AV5748" i="7"/>
  <c r="AT5748" i="7"/>
  <c r="AN5748" i="7"/>
  <c r="AH5748" i="7"/>
  <c r="T5748" i="7"/>
  <c r="N5748" i="7"/>
  <c r="G5748" i="7"/>
  <c r="F5748" i="7"/>
  <c r="BN5746" i="7"/>
  <c r="BF5746" i="7"/>
  <c r="AX5746" i="7"/>
  <c r="BJ5746" i="7" s="1"/>
  <c r="AV5746" i="7"/>
  <c r="AT5746" i="7"/>
  <c r="AN5746" i="7"/>
  <c r="AH5746" i="7"/>
  <c r="T5746" i="7"/>
  <c r="N5746" i="7"/>
  <c r="G5746" i="7"/>
  <c r="F5746" i="7"/>
  <c r="BN5744" i="7"/>
  <c r="BF5744" i="7"/>
  <c r="AX5744" i="7"/>
  <c r="BJ5744" i="7" s="1"/>
  <c r="AV5744" i="7"/>
  <c r="AT5744" i="7"/>
  <c r="AN5744" i="7"/>
  <c r="AH5744" i="7"/>
  <c r="T5744" i="7"/>
  <c r="N5744" i="7"/>
  <c r="G5744" i="7"/>
  <c r="F5744" i="7"/>
  <c r="BU5743" i="7"/>
  <c r="BU5742" i="7"/>
  <c r="BN5742" i="7"/>
  <c r="BF5742" i="7"/>
  <c r="AX5742" i="7"/>
  <c r="BJ5742" i="7" s="1"/>
  <c r="AV5742" i="7"/>
  <c r="AT5742" i="7"/>
  <c r="AN5742" i="7"/>
  <c r="AH5742" i="7"/>
  <c r="T5742" i="7"/>
  <c r="N5742" i="7"/>
  <c r="G5742" i="7"/>
  <c r="F5742" i="7"/>
  <c r="BU5741" i="7"/>
  <c r="BU5740" i="7"/>
  <c r="BN5740" i="7"/>
  <c r="BF5740" i="7"/>
  <c r="AX5740" i="7"/>
  <c r="BJ5740" i="7" s="1"/>
  <c r="AV5740" i="7"/>
  <c r="AT5740" i="7"/>
  <c r="AN5740" i="7"/>
  <c r="AH5740" i="7"/>
  <c r="T5740" i="7"/>
  <c r="N5740" i="7"/>
  <c r="G5740" i="7"/>
  <c r="F5740" i="7"/>
  <c r="BU5739" i="7"/>
  <c r="BU5738" i="7"/>
  <c r="BN5738" i="7"/>
  <c r="BF5738" i="7"/>
  <c r="AX5738" i="7"/>
  <c r="BJ5738" i="7" s="1"/>
  <c r="AV5738" i="7"/>
  <c r="AT5738" i="7"/>
  <c r="AN5738" i="7"/>
  <c r="AH5738" i="7"/>
  <c r="T5738" i="7"/>
  <c r="N5738" i="7"/>
  <c r="G5738" i="7"/>
  <c r="F5738" i="7"/>
  <c r="BU5737" i="7"/>
  <c r="BU5736" i="7"/>
  <c r="BN5736" i="7"/>
  <c r="BF5736" i="7"/>
  <c r="AX5736" i="7"/>
  <c r="BJ5736" i="7" s="1"/>
  <c r="AV5736" i="7"/>
  <c r="AT5736" i="7"/>
  <c r="AN5736" i="7"/>
  <c r="AH5736" i="7"/>
  <c r="T5736" i="7"/>
  <c r="N5736" i="7"/>
  <c r="G5736" i="7"/>
  <c r="F5736" i="7"/>
  <c r="BU5735" i="7"/>
  <c r="BU5734" i="7"/>
  <c r="BN5734" i="7"/>
  <c r="BF5734" i="7"/>
  <c r="AX5734" i="7"/>
  <c r="BJ5734" i="7" s="1"/>
  <c r="AV5734" i="7"/>
  <c r="AT5734" i="7"/>
  <c r="AN5734" i="7"/>
  <c r="AH5734" i="7"/>
  <c r="T5734" i="7"/>
  <c r="N5734" i="7"/>
  <c r="G5734" i="7"/>
  <c r="F5734" i="7"/>
  <c r="BT5729" i="7"/>
  <c r="AU5722" i="7"/>
  <c r="AQ5722" i="7"/>
  <c r="AJ5722" i="7"/>
  <c r="AF5722" i="7"/>
  <c r="Y5722" i="7"/>
  <c r="S5722" i="7"/>
  <c r="L5722" i="7"/>
  <c r="H5722" i="7"/>
  <c r="BN5717" i="7"/>
  <c r="BK5720" i="7" s="1"/>
  <c r="BF5717" i="7"/>
  <c r="AX5717" i="7"/>
  <c r="BJ5717" i="7" s="1"/>
  <c r="AV5717" i="7"/>
  <c r="AT5717" i="7"/>
  <c r="AN5717" i="7"/>
  <c r="AH5717" i="7"/>
  <c r="T5717" i="7"/>
  <c r="N5717" i="7"/>
  <c r="BD5715" i="7"/>
  <c r="BB5715" i="7"/>
  <c r="BF5715" i="7" s="1"/>
  <c r="AR5715" i="7"/>
  <c r="AP5715" i="7"/>
  <c r="AT5715" i="7" s="1"/>
  <c r="AL5715" i="7"/>
  <c r="AJ5715" i="7"/>
  <c r="AN5715" i="7" s="1"/>
  <c r="AF5715" i="7"/>
  <c r="AX5715" i="7" s="1"/>
  <c r="BJ5715" i="7" s="1"/>
  <c r="AD5715" i="7"/>
  <c r="AH5715" i="7" s="1"/>
  <c r="AB5715" i="7"/>
  <c r="Z5715" i="7"/>
  <c r="X5715" i="7"/>
  <c r="R5715" i="7"/>
  <c r="P5715" i="7"/>
  <c r="L5715" i="7"/>
  <c r="J5715" i="7"/>
  <c r="H5715" i="7"/>
  <c r="BN5713" i="7"/>
  <c r="BF5713" i="7"/>
  <c r="AX5713" i="7"/>
  <c r="BJ5713" i="7" s="1"/>
  <c r="AV5713" i="7"/>
  <c r="AT5713" i="7"/>
  <c r="AN5713" i="7"/>
  <c r="AH5713" i="7"/>
  <c r="T5713" i="7"/>
  <c r="N5713" i="7"/>
  <c r="G5713" i="7"/>
  <c r="F5713" i="7"/>
  <c r="BN5711" i="7"/>
  <c r="BF5711" i="7"/>
  <c r="AX5711" i="7"/>
  <c r="BJ5711" i="7" s="1"/>
  <c r="AV5711" i="7"/>
  <c r="AT5711" i="7"/>
  <c r="AN5711" i="7"/>
  <c r="AH5711" i="7"/>
  <c r="T5711" i="7"/>
  <c r="N5711" i="7"/>
  <c r="G5711" i="7"/>
  <c r="F5711" i="7"/>
  <c r="BN5709" i="7"/>
  <c r="BF5709" i="7"/>
  <c r="AX5709" i="7"/>
  <c r="BJ5709" i="7" s="1"/>
  <c r="AV5709" i="7"/>
  <c r="AT5709" i="7"/>
  <c r="AN5709" i="7"/>
  <c r="AH5709" i="7"/>
  <c r="T5709" i="7"/>
  <c r="N5709" i="7"/>
  <c r="G5709" i="7"/>
  <c r="F5709" i="7"/>
  <c r="BN5707" i="7"/>
  <c r="BF5707" i="7"/>
  <c r="AX5707" i="7"/>
  <c r="BJ5707" i="7" s="1"/>
  <c r="AV5707" i="7"/>
  <c r="AT5707" i="7"/>
  <c r="AN5707" i="7"/>
  <c r="AH5707" i="7"/>
  <c r="T5707" i="7"/>
  <c r="N5707" i="7"/>
  <c r="G5707" i="7"/>
  <c r="F5707" i="7"/>
  <c r="BN5705" i="7"/>
  <c r="BF5705" i="7"/>
  <c r="AX5705" i="7"/>
  <c r="BJ5705" i="7" s="1"/>
  <c r="AV5705" i="7"/>
  <c r="AT5705" i="7"/>
  <c r="AN5705" i="7"/>
  <c r="AH5705" i="7"/>
  <c r="T5705" i="7"/>
  <c r="N5705" i="7"/>
  <c r="G5705" i="7"/>
  <c r="F5705" i="7"/>
  <c r="BN5703" i="7"/>
  <c r="BF5703" i="7"/>
  <c r="AX5703" i="7"/>
  <c r="BJ5703" i="7" s="1"/>
  <c r="AV5703" i="7"/>
  <c r="AT5703" i="7"/>
  <c r="AN5703" i="7"/>
  <c r="AH5703" i="7"/>
  <c r="T5703" i="7"/>
  <c r="N5703" i="7"/>
  <c r="G5703" i="7"/>
  <c r="F5703" i="7"/>
  <c r="BN5701" i="7"/>
  <c r="BF5701" i="7"/>
  <c r="AX5701" i="7"/>
  <c r="BJ5701" i="7" s="1"/>
  <c r="AV5701" i="7"/>
  <c r="AT5701" i="7"/>
  <c r="AN5701" i="7"/>
  <c r="AH5701" i="7"/>
  <c r="T5701" i="7"/>
  <c r="N5701" i="7"/>
  <c r="G5701" i="7"/>
  <c r="F5701" i="7"/>
  <c r="BN5699" i="7"/>
  <c r="BF5699" i="7"/>
  <c r="AX5699" i="7"/>
  <c r="BJ5699" i="7" s="1"/>
  <c r="AV5699" i="7"/>
  <c r="AT5699" i="7"/>
  <c r="AN5699" i="7"/>
  <c r="AH5699" i="7"/>
  <c r="T5699" i="7"/>
  <c r="N5699" i="7"/>
  <c r="G5699" i="7"/>
  <c r="F5699" i="7"/>
  <c r="BN5697" i="7"/>
  <c r="BF5697" i="7"/>
  <c r="AX5697" i="7"/>
  <c r="BJ5697" i="7" s="1"/>
  <c r="AV5697" i="7"/>
  <c r="AT5697" i="7"/>
  <c r="AN5697" i="7"/>
  <c r="AH5697" i="7"/>
  <c r="T5697" i="7"/>
  <c r="N5697" i="7"/>
  <c r="G5697" i="7"/>
  <c r="F5697" i="7"/>
  <c r="BN5695" i="7"/>
  <c r="BF5695" i="7"/>
  <c r="AX5695" i="7"/>
  <c r="BJ5695" i="7" s="1"/>
  <c r="AV5695" i="7"/>
  <c r="AT5695" i="7"/>
  <c r="AN5695" i="7"/>
  <c r="AH5695" i="7"/>
  <c r="T5695" i="7"/>
  <c r="N5695" i="7"/>
  <c r="G5695" i="7"/>
  <c r="F5695" i="7"/>
  <c r="BN5693" i="7"/>
  <c r="BF5693" i="7"/>
  <c r="AX5693" i="7"/>
  <c r="BJ5693" i="7" s="1"/>
  <c r="AV5693" i="7"/>
  <c r="AT5693" i="7"/>
  <c r="AN5693" i="7"/>
  <c r="AH5693" i="7"/>
  <c r="T5693" i="7"/>
  <c r="N5693" i="7"/>
  <c r="G5693" i="7"/>
  <c r="F5693" i="7"/>
  <c r="BN5691" i="7"/>
  <c r="BF5691" i="7"/>
  <c r="AX5691" i="7"/>
  <c r="BJ5691" i="7" s="1"/>
  <c r="AV5691" i="7"/>
  <c r="AT5691" i="7"/>
  <c r="AN5691" i="7"/>
  <c r="AH5691" i="7"/>
  <c r="T5691" i="7"/>
  <c r="N5691" i="7"/>
  <c r="G5691" i="7"/>
  <c r="F5691" i="7"/>
  <c r="BN5689" i="7"/>
  <c r="BF5689" i="7"/>
  <c r="AX5689" i="7"/>
  <c r="BJ5689" i="7" s="1"/>
  <c r="AV5689" i="7"/>
  <c r="AT5689" i="7"/>
  <c r="AN5689" i="7"/>
  <c r="AH5689" i="7"/>
  <c r="T5689" i="7"/>
  <c r="N5689" i="7"/>
  <c r="G5689" i="7"/>
  <c r="F5689" i="7"/>
  <c r="BN5687" i="7"/>
  <c r="BF5687" i="7"/>
  <c r="AX5687" i="7"/>
  <c r="BJ5687" i="7" s="1"/>
  <c r="AV5687" i="7"/>
  <c r="AT5687" i="7"/>
  <c r="AN5687" i="7"/>
  <c r="AH5687" i="7"/>
  <c r="T5687" i="7"/>
  <c r="N5687" i="7"/>
  <c r="G5687" i="7"/>
  <c r="F5687" i="7"/>
  <c r="BN5685" i="7"/>
  <c r="BF5685" i="7"/>
  <c r="AX5685" i="7"/>
  <c r="BJ5685" i="7" s="1"/>
  <c r="AV5685" i="7"/>
  <c r="AT5685" i="7"/>
  <c r="AN5685" i="7"/>
  <c r="AH5685" i="7"/>
  <c r="T5685" i="7"/>
  <c r="N5685" i="7"/>
  <c r="G5685" i="7"/>
  <c r="F5685" i="7"/>
  <c r="BU5684" i="7"/>
  <c r="BU5683" i="7"/>
  <c r="BN5683" i="7"/>
  <c r="BF5683" i="7"/>
  <c r="AX5683" i="7"/>
  <c r="BJ5683" i="7" s="1"/>
  <c r="AV5683" i="7"/>
  <c r="AT5683" i="7"/>
  <c r="AN5683" i="7"/>
  <c r="AH5683" i="7"/>
  <c r="T5683" i="7"/>
  <c r="N5683" i="7"/>
  <c r="G5683" i="7"/>
  <c r="F5683" i="7"/>
  <c r="BU5682" i="7"/>
  <c r="BU5681" i="7"/>
  <c r="BN5681" i="7"/>
  <c r="BF5681" i="7"/>
  <c r="AX5681" i="7"/>
  <c r="BJ5681" i="7" s="1"/>
  <c r="AV5681" i="7"/>
  <c r="AT5681" i="7"/>
  <c r="AN5681" i="7"/>
  <c r="AH5681" i="7"/>
  <c r="T5681" i="7"/>
  <c r="N5681" i="7"/>
  <c r="G5681" i="7"/>
  <c r="F5681" i="7"/>
  <c r="BU5680" i="7"/>
  <c r="BU5679" i="7"/>
  <c r="BN5679" i="7"/>
  <c r="BF5679" i="7"/>
  <c r="AX5679" i="7"/>
  <c r="BJ5679" i="7" s="1"/>
  <c r="AV5679" i="7"/>
  <c r="AT5679" i="7"/>
  <c r="AN5679" i="7"/>
  <c r="AH5679" i="7"/>
  <c r="T5679" i="7"/>
  <c r="N5679" i="7"/>
  <c r="G5679" i="7"/>
  <c r="F5679" i="7"/>
  <c r="BU5678" i="7"/>
  <c r="BU5677" i="7"/>
  <c r="BN5677" i="7"/>
  <c r="BF5677" i="7"/>
  <c r="AX5677" i="7"/>
  <c r="BJ5677" i="7" s="1"/>
  <c r="AV5677" i="7"/>
  <c r="AT5677" i="7"/>
  <c r="AN5677" i="7"/>
  <c r="AH5677" i="7"/>
  <c r="T5677" i="7"/>
  <c r="N5677" i="7"/>
  <c r="G5677" i="7"/>
  <c r="F5677" i="7"/>
  <c r="BU5676" i="7"/>
  <c r="BU5675" i="7"/>
  <c r="BN5675" i="7"/>
  <c r="BF5675" i="7"/>
  <c r="AX5675" i="7"/>
  <c r="BJ5675" i="7" s="1"/>
  <c r="AV5675" i="7"/>
  <c r="AT5675" i="7"/>
  <c r="AN5675" i="7"/>
  <c r="AH5675" i="7"/>
  <c r="T5675" i="7"/>
  <c r="N5675" i="7"/>
  <c r="G5675" i="7"/>
  <c r="F5675" i="7"/>
  <c r="BT5670" i="7"/>
  <c r="AU5663" i="7"/>
  <c r="AQ5663" i="7"/>
  <c r="AJ5663" i="7"/>
  <c r="AF5663" i="7"/>
  <c r="Y5663" i="7"/>
  <c r="S5663" i="7"/>
  <c r="L5663" i="7"/>
  <c r="H5663" i="7"/>
  <c r="BN5658" i="7"/>
  <c r="BK5661" i="7" s="1"/>
  <c r="BF5658" i="7"/>
  <c r="AX5658" i="7"/>
  <c r="BJ5658" i="7" s="1"/>
  <c r="AV5658" i="7"/>
  <c r="AT5658" i="7"/>
  <c r="AN5658" i="7"/>
  <c r="AH5658" i="7"/>
  <c r="T5658" i="7"/>
  <c r="N5658" i="7"/>
  <c r="BD5656" i="7"/>
  <c r="BB5656" i="7"/>
  <c r="BF5656" i="7" s="1"/>
  <c r="AR5656" i="7"/>
  <c r="AP5656" i="7"/>
  <c r="AT5656" i="7" s="1"/>
  <c r="AL5656" i="7"/>
  <c r="AJ5656" i="7"/>
  <c r="AN5656" i="7" s="1"/>
  <c r="AF5656" i="7"/>
  <c r="AX5656" i="7" s="1"/>
  <c r="BJ5656" i="7" s="1"/>
  <c r="AD5656" i="7"/>
  <c r="AH5656" i="7" s="1"/>
  <c r="AB5656" i="7"/>
  <c r="Z5656" i="7"/>
  <c r="X5656" i="7"/>
  <c r="R5656" i="7"/>
  <c r="P5656" i="7"/>
  <c r="L5656" i="7"/>
  <c r="J5656" i="7"/>
  <c r="H5656" i="7"/>
  <c r="BN5654" i="7"/>
  <c r="BF5654" i="7"/>
  <c r="AX5654" i="7"/>
  <c r="BJ5654" i="7" s="1"/>
  <c r="AV5654" i="7"/>
  <c r="AT5654" i="7"/>
  <c r="AN5654" i="7"/>
  <c r="AH5654" i="7"/>
  <c r="T5654" i="7"/>
  <c r="N5654" i="7"/>
  <c r="G5654" i="7"/>
  <c r="F5654" i="7"/>
  <c r="BN5652" i="7"/>
  <c r="BF5652" i="7"/>
  <c r="AX5652" i="7"/>
  <c r="BJ5652" i="7" s="1"/>
  <c r="AV5652" i="7"/>
  <c r="AT5652" i="7"/>
  <c r="AN5652" i="7"/>
  <c r="AH5652" i="7"/>
  <c r="T5652" i="7"/>
  <c r="N5652" i="7"/>
  <c r="G5652" i="7"/>
  <c r="F5652" i="7"/>
  <c r="BN5650" i="7"/>
  <c r="BF5650" i="7"/>
  <c r="AX5650" i="7"/>
  <c r="BJ5650" i="7" s="1"/>
  <c r="AV5650" i="7"/>
  <c r="AT5650" i="7"/>
  <c r="AN5650" i="7"/>
  <c r="AH5650" i="7"/>
  <c r="T5650" i="7"/>
  <c r="N5650" i="7"/>
  <c r="G5650" i="7"/>
  <c r="F5650" i="7"/>
  <c r="BN5648" i="7"/>
  <c r="BF5648" i="7"/>
  <c r="AX5648" i="7"/>
  <c r="BJ5648" i="7" s="1"/>
  <c r="AV5648" i="7"/>
  <c r="AT5648" i="7"/>
  <c r="AN5648" i="7"/>
  <c r="AH5648" i="7"/>
  <c r="T5648" i="7"/>
  <c r="N5648" i="7"/>
  <c r="G5648" i="7"/>
  <c r="F5648" i="7"/>
  <c r="BN5646" i="7"/>
  <c r="BF5646" i="7"/>
  <c r="AX5646" i="7"/>
  <c r="BJ5646" i="7" s="1"/>
  <c r="AV5646" i="7"/>
  <c r="AT5646" i="7"/>
  <c r="AN5646" i="7"/>
  <c r="AH5646" i="7"/>
  <c r="T5646" i="7"/>
  <c r="N5646" i="7"/>
  <c r="G5646" i="7"/>
  <c r="F5646" i="7"/>
  <c r="BN5644" i="7"/>
  <c r="BF5644" i="7"/>
  <c r="AX5644" i="7"/>
  <c r="BJ5644" i="7" s="1"/>
  <c r="AV5644" i="7"/>
  <c r="AT5644" i="7"/>
  <c r="AN5644" i="7"/>
  <c r="AH5644" i="7"/>
  <c r="T5644" i="7"/>
  <c r="N5644" i="7"/>
  <c r="G5644" i="7"/>
  <c r="F5644" i="7"/>
  <c r="BN5642" i="7"/>
  <c r="BF5642" i="7"/>
  <c r="AX5642" i="7"/>
  <c r="BJ5642" i="7" s="1"/>
  <c r="AV5642" i="7"/>
  <c r="AT5642" i="7"/>
  <c r="AN5642" i="7"/>
  <c r="AH5642" i="7"/>
  <c r="T5642" i="7"/>
  <c r="N5642" i="7"/>
  <c r="G5642" i="7"/>
  <c r="F5642" i="7"/>
  <c r="BN5640" i="7"/>
  <c r="BF5640" i="7"/>
  <c r="AX5640" i="7"/>
  <c r="BJ5640" i="7" s="1"/>
  <c r="AV5640" i="7"/>
  <c r="AT5640" i="7"/>
  <c r="AN5640" i="7"/>
  <c r="AH5640" i="7"/>
  <c r="T5640" i="7"/>
  <c r="N5640" i="7"/>
  <c r="G5640" i="7"/>
  <c r="F5640" i="7"/>
  <c r="BN5638" i="7"/>
  <c r="BF5638" i="7"/>
  <c r="AX5638" i="7"/>
  <c r="BJ5638" i="7" s="1"/>
  <c r="AV5638" i="7"/>
  <c r="AT5638" i="7"/>
  <c r="AN5638" i="7"/>
  <c r="AH5638" i="7"/>
  <c r="T5638" i="7"/>
  <c r="N5638" i="7"/>
  <c r="G5638" i="7"/>
  <c r="F5638" i="7"/>
  <c r="BN5636" i="7"/>
  <c r="BF5636" i="7"/>
  <c r="AX5636" i="7"/>
  <c r="BJ5636" i="7" s="1"/>
  <c r="AV5636" i="7"/>
  <c r="AT5636" i="7"/>
  <c r="AN5636" i="7"/>
  <c r="AH5636" i="7"/>
  <c r="T5636" i="7"/>
  <c r="N5636" i="7"/>
  <c r="G5636" i="7"/>
  <c r="F5636" i="7"/>
  <c r="BN5634" i="7"/>
  <c r="BF5634" i="7"/>
  <c r="AX5634" i="7"/>
  <c r="BJ5634" i="7" s="1"/>
  <c r="AV5634" i="7"/>
  <c r="AT5634" i="7"/>
  <c r="AN5634" i="7"/>
  <c r="AH5634" i="7"/>
  <c r="T5634" i="7"/>
  <c r="N5634" i="7"/>
  <c r="G5634" i="7"/>
  <c r="F5634" i="7"/>
  <c r="BN5632" i="7"/>
  <c r="BF5632" i="7"/>
  <c r="AX5632" i="7"/>
  <c r="BJ5632" i="7" s="1"/>
  <c r="AV5632" i="7"/>
  <c r="AT5632" i="7"/>
  <c r="AN5632" i="7"/>
  <c r="AH5632" i="7"/>
  <c r="T5632" i="7"/>
  <c r="N5632" i="7"/>
  <c r="G5632" i="7"/>
  <c r="F5632" i="7"/>
  <c r="BN5630" i="7"/>
  <c r="BF5630" i="7"/>
  <c r="AX5630" i="7"/>
  <c r="BJ5630" i="7" s="1"/>
  <c r="AV5630" i="7"/>
  <c r="AT5630" i="7"/>
  <c r="AN5630" i="7"/>
  <c r="AH5630" i="7"/>
  <c r="T5630" i="7"/>
  <c r="N5630" i="7"/>
  <c r="G5630" i="7"/>
  <c r="F5630" i="7"/>
  <c r="BN5628" i="7"/>
  <c r="BF5628" i="7"/>
  <c r="AX5628" i="7"/>
  <c r="AV5628" i="7"/>
  <c r="AT5628" i="7"/>
  <c r="AN5628" i="7"/>
  <c r="AH5628" i="7"/>
  <c r="T5628" i="7"/>
  <c r="N5628" i="7"/>
  <c r="G5628" i="7"/>
  <c r="F5628" i="7"/>
  <c r="BN5626" i="7"/>
  <c r="BF5626" i="7"/>
  <c r="AX5626" i="7"/>
  <c r="BJ5626" i="7" s="1"/>
  <c r="AV5626" i="7"/>
  <c r="AT5626" i="7"/>
  <c r="AN5626" i="7"/>
  <c r="AH5626" i="7"/>
  <c r="T5626" i="7"/>
  <c r="N5626" i="7"/>
  <c r="G5626" i="7"/>
  <c r="F5626" i="7"/>
  <c r="BU5625" i="7"/>
  <c r="BU5624" i="7"/>
  <c r="BN5624" i="7"/>
  <c r="BF5624" i="7"/>
  <c r="AX5624" i="7"/>
  <c r="BJ5624" i="7" s="1"/>
  <c r="AV5624" i="7"/>
  <c r="AT5624" i="7"/>
  <c r="AN5624" i="7"/>
  <c r="AH5624" i="7"/>
  <c r="T5624" i="7"/>
  <c r="N5624" i="7"/>
  <c r="G5624" i="7"/>
  <c r="F5624" i="7"/>
  <c r="BU5623" i="7"/>
  <c r="BU5622" i="7"/>
  <c r="BN5622" i="7"/>
  <c r="BF5622" i="7"/>
  <c r="AX5622" i="7"/>
  <c r="BJ5622" i="7" s="1"/>
  <c r="AV5622" i="7"/>
  <c r="AT5622" i="7"/>
  <c r="AN5622" i="7"/>
  <c r="AH5622" i="7"/>
  <c r="T5622" i="7"/>
  <c r="N5622" i="7"/>
  <c r="G5622" i="7"/>
  <c r="F5622" i="7"/>
  <c r="BU5621" i="7"/>
  <c r="BU5620" i="7"/>
  <c r="BN5620" i="7"/>
  <c r="BF5620" i="7"/>
  <c r="AX5620" i="7"/>
  <c r="BJ5620" i="7" s="1"/>
  <c r="AV5620" i="7"/>
  <c r="AT5620" i="7"/>
  <c r="AN5620" i="7"/>
  <c r="AH5620" i="7"/>
  <c r="T5620" i="7"/>
  <c r="N5620" i="7"/>
  <c r="G5620" i="7"/>
  <c r="F5620" i="7"/>
  <c r="BU5619" i="7"/>
  <c r="BU5618" i="7"/>
  <c r="BN5618" i="7"/>
  <c r="BF5618" i="7"/>
  <c r="AX5618" i="7"/>
  <c r="BJ5618" i="7" s="1"/>
  <c r="AV5618" i="7"/>
  <c r="AT5618" i="7"/>
  <c r="AN5618" i="7"/>
  <c r="AH5618" i="7"/>
  <c r="T5618" i="7"/>
  <c r="N5618" i="7"/>
  <c r="G5618" i="7"/>
  <c r="F5618" i="7"/>
  <c r="BU5617" i="7"/>
  <c r="BU5616" i="7"/>
  <c r="BN5616" i="7"/>
  <c r="BF5616" i="7"/>
  <c r="AX5616" i="7"/>
  <c r="BJ5616" i="7" s="1"/>
  <c r="AV5616" i="7"/>
  <c r="AT5616" i="7"/>
  <c r="AN5616" i="7"/>
  <c r="AH5616" i="7"/>
  <c r="T5616" i="7"/>
  <c r="N5616" i="7"/>
  <c r="G5616" i="7"/>
  <c r="F5616" i="7"/>
  <c r="BT5611" i="7"/>
  <c r="AU5604" i="7"/>
  <c r="AQ5604" i="7"/>
  <c r="AJ5604" i="7"/>
  <c r="AF5604" i="7"/>
  <c r="Y5604" i="7"/>
  <c r="S5604" i="7"/>
  <c r="L5604" i="7"/>
  <c r="H5604" i="7"/>
  <c r="BN5599" i="7"/>
  <c r="BK5602" i="7" s="1"/>
  <c r="BF5599" i="7"/>
  <c r="AX5599" i="7"/>
  <c r="BJ5599" i="7" s="1"/>
  <c r="AV5599" i="7"/>
  <c r="AT5599" i="7"/>
  <c r="AN5599" i="7"/>
  <c r="AH5599" i="7"/>
  <c r="T5599" i="7"/>
  <c r="N5599" i="7"/>
  <c r="BD5597" i="7"/>
  <c r="BB5597" i="7"/>
  <c r="BF5597" i="7" s="1"/>
  <c r="AR5597" i="7"/>
  <c r="AP5597" i="7"/>
  <c r="AT5597" i="7" s="1"/>
  <c r="AL5597" i="7"/>
  <c r="AJ5597" i="7"/>
  <c r="AF5597" i="7"/>
  <c r="AX5597" i="7" s="1"/>
  <c r="BJ5597" i="7" s="1"/>
  <c r="AD5597" i="7"/>
  <c r="AH5597" i="7" s="1"/>
  <c r="AB5597" i="7"/>
  <c r="Z5597" i="7"/>
  <c r="X5597" i="7"/>
  <c r="R5597" i="7"/>
  <c r="P5597" i="7"/>
  <c r="L5597" i="7"/>
  <c r="J5597" i="7"/>
  <c r="H5597" i="7"/>
  <c r="BN5595" i="7"/>
  <c r="BF5595" i="7"/>
  <c r="AX5595" i="7"/>
  <c r="BJ5595" i="7" s="1"/>
  <c r="AV5595" i="7"/>
  <c r="AT5595" i="7"/>
  <c r="AN5595" i="7"/>
  <c r="AH5595" i="7"/>
  <c r="T5595" i="7"/>
  <c r="N5595" i="7"/>
  <c r="G5595" i="7"/>
  <c r="F5595" i="7"/>
  <c r="BN5593" i="7"/>
  <c r="BF5593" i="7"/>
  <c r="AX5593" i="7"/>
  <c r="BJ5593" i="7" s="1"/>
  <c r="AV5593" i="7"/>
  <c r="AT5593" i="7"/>
  <c r="AN5593" i="7"/>
  <c r="AH5593" i="7"/>
  <c r="T5593" i="7"/>
  <c r="N5593" i="7"/>
  <c r="G5593" i="7"/>
  <c r="F5593" i="7"/>
  <c r="BN5591" i="7"/>
  <c r="BF5591" i="7"/>
  <c r="AX5591" i="7"/>
  <c r="AV5591" i="7"/>
  <c r="AT5591" i="7"/>
  <c r="AN5591" i="7"/>
  <c r="AH5591" i="7"/>
  <c r="T5591" i="7"/>
  <c r="N5591" i="7"/>
  <c r="G5591" i="7"/>
  <c r="F5591" i="7"/>
  <c r="BN5589" i="7"/>
  <c r="BF5589" i="7"/>
  <c r="AX5589" i="7"/>
  <c r="BJ5589" i="7" s="1"/>
  <c r="AV5589" i="7"/>
  <c r="AT5589" i="7"/>
  <c r="AN5589" i="7"/>
  <c r="AH5589" i="7"/>
  <c r="T5589" i="7"/>
  <c r="N5589" i="7"/>
  <c r="G5589" i="7"/>
  <c r="F5589" i="7"/>
  <c r="BN5587" i="7"/>
  <c r="BF5587" i="7"/>
  <c r="AX5587" i="7"/>
  <c r="BJ5587" i="7" s="1"/>
  <c r="AV5587" i="7"/>
  <c r="AT5587" i="7"/>
  <c r="AN5587" i="7"/>
  <c r="AH5587" i="7"/>
  <c r="T5587" i="7"/>
  <c r="N5587" i="7"/>
  <c r="G5587" i="7"/>
  <c r="F5587" i="7"/>
  <c r="BN5585" i="7"/>
  <c r="BF5585" i="7"/>
  <c r="AX5585" i="7"/>
  <c r="BJ5585" i="7" s="1"/>
  <c r="AV5585" i="7"/>
  <c r="AT5585" i="7"/>
  <c r="AN5585" i="7"/>
  <c r="AH5585" i="7"/>
  <c r="T5585" i="7"/>
  <c r="N5585" i="7"/>
  <c r="G5585" i="7"/>
  <c r="F5585" i="7"/>
  <c r="BN5583" i="7"/>
  <c r="BF5583" i="7"/>
  <c r="AX5583" i="7"/>
  <c r="BJ5583" i="7" s="1"/>
  <c r="AV5583" i="7"/>
  <c r="AT5583" i="7"/>
  <c r="AN5583" i="7"/>
  <c r="AH5583" i="7"/>
  <c r="T5583" i="7"/>
  <c r="N5583" i="7"/>
  <c r="G5583" i="7"/>
  <c r="F5583" i="7"/>
  <c r="BN5581" i="7"/>
  <c r="BF5581" i="7"/>
  <c r="AX5581" i="7"/>
  <c r="BJ5581" i="7" s="1"/>
  <c r="AV5581" i="7"/>
  <c r="AT5581" i="7"/>
  <c r="AN5581" i="7"/>
  <c r="AH5581" i="7"/>
  <c r="T5581" i="7"/>
  <c r="N5581" i="7"/>
  <c r="G5581" i="7"/>
  <c r="F5581" i="7"/>
  <c r="BN5579" i="7"/>
  <c r="BF5579" i="7"/>
  <c r="AX5579" i="7"/>
  <c r="BJ5579" i="7" s="1"/>
  <c r="AV5579" i="7"/>
  <c r="AT5579" i="7"/>
  <c r="AN5579" i="7"/>
  <c r="AH5579" i="7"/>
  <c r="T5579" i="7"/>
  <c r="N5579" i="7"/>
  <c r="G5579" i="7"/>
  <c r="F5579" i="7"/>
  <c r="BN5577" i="7"/>
  <c r="BF5577" i="7"/>
  <c r="AX5577" i="7"/>
  <c r="BJ5577" i="7" s="1"/>
  <c r="AV5577" i="7"/>
  <c r="AT5577" i="7"/>
  <c r="AN5577" i="7"/>
  <c r="AH5577" i="7"/>
  <c r="T5577" i="7"/>
  <c r="N5577" i="7"/>
  <c r="G5577" i="7"/>
  <c r="F5577" i="7"/>
  <c r="BN5575" i="7"/>
  <c r="BF5575" i="7"/>
  <c r="AX5575" i="7"/>
  <c r="BJ5575" i="7" s="1"/>
  <c r="AV5575" i="7"/>
  <c r="AT5575" i="7"/>
  <c r="AN5575" i="7"/>
  <c r="AH5575" i="7"/>
  <c r="T5575" i="7"/>
  <c r="N5575" i="7"/>
  <c r="G5575" i="7"/>
  <c r="F5575" i="7"/>
  <c r="BN5573" i="7"/>
  <c r="BF5573" i="7"/>
  <c r="AX5573" i="7"/>
  <c r="BJ5573" i="7" s="1"/>
  <c r="AV5573" i="7"/>
  <c r="AT5573" i="7"/>
  <c r="AN5573" i="7"/>
  <c r="AH5573" i="7"/>
  <c r="T5573" i="7"/>
  <c r="N5573" i="7"/>
  <c r="G5573" i="7"/>
  <c r="F5573" i="7"/>
  <c r="BN5571" i="7"/>
  <c r="BF5571" i="7"/>
  <c r="AX5571" i="7"/>
  <c r="BJ5571" i="7" s="1"/>
  <c r="AV5571" i="7"/>
  <c r="AT5571" i="7"/>
  <c r="AN5571" i="7"/>
  <c r="AH5571" i="7"/>
  <c r="T5571" i="7"/>
  <c r="N5571" i="7"/>
  <c r="G5571" i="7"/>
  <c r="F5571" i="7"/>
  <c r="BN5569" i="7"/>
  <c r="BF5569" i="7"/>
  <c r="AX5569" i="7"/>
  <c r="BJ5569" i="7" s="1"/>
  <c r="AV5569" i="7"/>
  <c r="AT5569" i="7"/>
  <c r="AN5569" i="7"/>
  <c r="AH5569" i="7"/>
  <c r="T5569" i="7"/>
  <c r="N5569" i="7"/>
  <c r="G5569" i="7"/>
  <c r="F5569" i="7"/>
  <c r="BN5567" i="7"/>
  <c r="BF5567" i="7"/>
  <c r="AX5567" i="7"/>
  <c r="AV5567" i="7"/>
  <c r="AT5567" i="7"/>
  <c r="AN5567" i="7"/>
  <c r="AH5567" i="7"/>
  <c r="T5567" i="7"/>
  <c r="N5567" i="7"/>
  <c r="G5567" i="7"/>
  <c r="F5567" i="7"/>
  <c r="BU5566" i="7"/>
  <c r="BU5565" i="7"/>
  <c r="BN5565" i="7"/>
  <c r="BF5565" i="7"/>
  <c r="AX5565" i="7"/>
  <c r="BJ5565" i="7" s="1"/>
  <c r="AV5565" i="7"/>
  <c r="AT5565" i="7"/>
  <c r="AN5565" i="7"/>
  <c r="AH5565" i="7"/>
  <c r="T5565" i="7"/>
  <c r="N5565" i="7"/>
  <c r="G5565" i="7"/>
  <c r="F5565" i="7"/>
  <c r="BU5564" i="7"/>
  <c r="BU5563" i="7"/>
  <c r="BN5563" i="7"/>
  <c r="BF5563" i="7"/>
  <c r="AX5563" i="7"/>
  <c r="BJ5563" i="7" s="1"/>
  <c r="AV5563" i="7"/>
  <c r="AT5563" i="7"/>
  <c r="AN5563" i="7"/>
  <c r="AH5563" i="7"/>
  <c r="T5563" i="7"/>
  <c r="N5563" i="7"/>
  <c r="G5563" i="7"/>
  <c r="F5563" i="7"/>
  <c r="BU5562" i="7"/>
  <c r="BU5561" i="7"/>
  <c r="BN5561" i="7"/>
  <c r="BF5561" i="7"/>
  <c r="AX5561" i="7"/>
  <c r="BJ5561" i="7" s="1"/>
  <c r="AV5561" i="7"/>
  <c r="AT5561" i="7"/>
  <c r="AN5561" i="7"/>
  <c r="AH5561" i="7"/>
  <c r="T5561" i="7"/>
  <c r="N5561" i="7"/>
  <c r="G5561" i="7"/>
  <c r="F5561" i="7"/>
  <c r="BU5560" i="7"/>
  <c r="BU5559" i="7"/>
  <c r="BN5559" i="7"/>
  <c r="BF5559" i="7"/>
  <c r="AX5559" i="7"/>
  <c r="BJ5559" i="7" s="1"/>
  <c r="AV5559" i="7"/>
  <c r="AT5559" i="7"/>
  <c r="AN5559" i="7"/>
  <c r="AH5559" i="7"/>
  <c r="T5559" i="7"/>
  <c r="N5559" i="7"/>
  <c r="G5559" i="7"/>
  <c r="F5559" i="7"/>
  <c r="BU5558" i="7"/>
  <c r="BU5557" i="7"/>
  <c r="BN5557" i="7"/>
  <c r="BF5557" i="7"/>
  <c r="AX5557" i="7"/>
  <c r="BJ5557" i="7" s="1"/>
  <c r="AV5557" i="7"/>
  <c r="AT5557" i="7"/>
  <c r="AN5557" i="7"/>
  <c r="AH5557" i="7"/>
  <c r="T5557" i="7"/>
  <c r="N5557" i="7"/>
  <c r="G5557" i="7"/>
  <c r="F5557" i="7"/>
  <c r="BT5552" i="7"/>
  <c r="AU5545" i="7"/>
  <c r="AQ5545" i="7"/>
  <c r="AJ5545" i="7"/>
  <c r="AF5545" i="7"/>
  <c r="Y5545" i="7"/>
  <c r="S5545" i="7"/>
  <c r="L5545" i="7"/>
  <c r="H5545" i="7"/>
  <c r="BN5540" i="7"/>
  <c r="BK5543" i="7" s="1"/>
  <c r="BF5540" i="7"/>
  <c r="AX5540" i="7"/>
  <c r="BJ5540" i="7" s="1"/>
  <c r="AV5540" i="7"/>
  <c r="AT5540" i="7"/>
  <c r="AN5540" i="7"/>
  <c r="AH5540" i="7"/>
  <c r="T5540" i="7"/>
  <c r="N5540" i="7"/>
  <c r="BD5538" i="7"/>
  <c r="BB5538" i="7"/>
  <c r="BF5538" i="7" s="1"/>
  <c r="AR5538" i="7"/>
  <c r="AP5538" i="7"/>
  <c r="AT5538" i="7" s="1"/>
  <c r="AL5538" i="7"/>
  <c r="AJ5538" i="7"/>
  <c r="AF5538" i="7"/>
  <c r="AX5538" i="7" s="1"/>
  <c r="BJ5538" i="7" s="1"/>
  <c r="AD5538" i="7"/>
  <c r="AB5538" i="7"/>
  <c r="Z5538" i="7"/>
  <c r="X5538" i="7"/>
  <c r="R5538" i="7"/>
  <c r="P5538" i="7"/>
  <c r="L5538" i="7"/>
  <c r="J5538" i="7"/>
  <c r="H5538" i="7"/>
  <c r="BN5536" i="7"/>
  <c r="BF5536" i="7"/>
  <c r="AX5536" i="7"/>
  <c r="BJ5536" i="7" s="1"/>
  <c r="AV5536" i="7"/>
  <c r="AT5536" i="7"/>
  <c r="AN5536" i="7"/>
  <c r="AH5536" i="7"/>
  <c r="T5536" i="7"/>
  <c r="N5536" i="7"/>
  <c r="G5536" i="7"/>
  <c r="F5536" i="7"/>
  <c r="BN5534" i="7"/>
  <c r="BF5534" i="7"/>
  <c r="AX5534" i="7"/>
  <c r="BJ5534" i="7" s="1"/>
  <c r="AV5534" i="7"/>
  <c r="AT5534" i="7"/>
  <c r="AN5534" i="7"/>
  <c r="AH5534" i="7"/>
  <c r="T5534" i="7"/>
  <c r="N5534" i="7"/>
  <c r="G5534" i="7"/>
  <c r="F5534" i="7"/>
  <c r="BN5532" i="7"/>
  <c r="BF5532" i="7"/>
  <c r="AX5532" i="7"/>
  <c r="AV5532" i="7"/>
  <c r="AT5532" i="7"/>
  <c r="AN5532" i="7"/>
  <c r="AH5532" i="7"/>
  <c r="T5532" i="7"/>
  <c r="N5532" i="7"/>
  <c r="G5532" i="7"/>
  <c r="F5532" i="7"/>
  <c r="BN5530" i="7"/>
  <c r="BF5530" i="7"/>
  <c r="AX5530" i="7"/>
  <c r="BJ5530" i="7" s="1"/>
  <c r="AV5530" i="7"/>
  <c r="AT5530" i="7"/>
  <c r="AN5530" i="7"/>
  <c r="AH5530" i="7"/>
  <c r="T5530" i="7"/>
  <c r="N5530" i="7"/>
  <c r="G5530" i="7"/>
  <c r="F5530" i="7"/>
  <c r="BN5528" i="7"/>
  <c r="BF5528" i="7"/>
  <c r="AX5528" i="7"/>
  <c r="BJ5528" i="7" s="1"/>
  <c r="AV5528" i="7"/>
  <c r="AT5528" i="7"/>
  <c r="AN5528" i="7"/>
  <c r="AH5528" i="7"/>
  <c r="T5528" i="7"/>
  <c r="N5528" i="7"/>
  <c r="G5528" i="7"/>
  <c r="F5528" i="7"/>
  <c r="BN5526" i="7"/>
  <c r="BF5526" i="7"/>
  <c r="AX5526" i="7"/>
  <c r="BJ5526" i="7" s="1"/>
  <c r="AV5526" i="7"/>
  <c r="AT5526" i="7"/>
  <c r="AN5526" i="7"/>
  <c r="AH5526" i="7"/>
  <c r="T5526" i="7"/>
  <c r="N5526" i="7"/>
  <c r="G5526" i="7"/>
  <c r="F5526" i="7"/>
  <c r="BN5524" i="7"/>
  <c r="BF5524" i="7"/>
  <c r="AX5524" i="7"/>
  <c r="BJ5524" i="7" s="1"/>
  <c r="AV5524" i="7"/>
  <c r="AT5524" i="7"/>
  <c r="AN5524" i="7"/>
  <c r="AH5524" i="7"/>
  <c r="T5524" i="7"/>
  <c r="N5524" i="7"/>
  <c r="G5524" i="7"/>
  <c r="F5524" i="7"/>
  <c r="BN5522" i="7"/>
  <c r="BF5522" i="7"/>
  <c r="AX5522" i="7"/>
  <c r="BJ5522" i="7" s="1"/>
  <c r="AV5522" i="7"/>
  <c r="AT5522" i="7"/>
  <c r="AN5522" i="7"/>
  <c r="AH5522" i="7"/>
  <c r="T5522" i="7"/>
  <c r="N5522" i="7"/>
  <c r="G5522" i="7"/>
  <c r="F5522" i="7"/>
  <c r="BN5520" i="7"/>
  <c r="BF5520" i="7"/>
  <c r="AX5520" i="7"/>
  <c r="BJ5520" i="7" s="1"/>
  <c r="AV5520" i="7"/>
  <c r="AT5520" i="7"/>
  <c r="AN5520" i="7"/>
  <c r="AH5520" i="7"/>
  <c r="T5520" i="7"/>
  <c r="N5520" i="7"/>
  <c r="G5520" i="7"/>
  <c r="F5520" i="7"/>
  <c r="BN5518" i="7"/>
  <c r="BF5518" i="7"/>
  <c r="AX5518" i="7"/>
  <c r="BJ5518" i="7" s="1"/>
  <c r="AV5518" i="7"/>
  <c r="AT5518" i="7"/>
  <c r="AN5518" i="7"/>
  <c r="AH5518" i="7"/>
  <c r="T5518" i="7"/>
  <c r="N5518" i="7"/>
  <c r="G5518" i="7"/>
  <c r="F5518" i="7"/>
  <c r="BN5516" i="7"/>
  <c r="BF5516" i="7"/>
  <c r="AX5516" i="7"/>
  <c r="BJ5516" i="7" s="1"/>
  <c r="AV5516" i="7"/>
  <c r="AT5516" i="7"/>
  <c r="AN5516" i="7"/>
  <c r="AH5516" i="7"/>
  <c r="T5516" i="7"/>
  <c r="N5516" i="7"/>
  <c r="G5516" i="7"/>
  <c r="F5516" i="7"/>
  <c r="BN5514" i="7"/>
  <c r="BF5514" i="7"/>
  <c r="AX5514" i="7"/>
  <c r="BJ5514" i="7" s="1"/>
  <c r="AV5514" i="7"/>
  <c r="AT5514" i="7"/>
  <c r="AN5514" i="7"/>
  <c r="AH5514" i="7"/>
  <c r="T5514" i="7"/>
  <c r="N5514" i="7"/>
  <c r="G5514" i="7"/>
  <c r="F5514" i="7"/>
  <c r="BN5512" i="7"/>
  <c r="BF5512" i="7"/>
  <c r="AX5512" i="7"/>
  <c r="BJ5512" i="7" s="1"/>
  <c r="AV5512" i="7"/>
  <c r="AT5512" i="7"/>
  <c r="AN5512" i="7"/>
  <c r="AH5512" i="7"/>
  <c r="T5512" i="7"/>
  <c r="N5512" i="7"/>
  <c r="G5512" i="7"/>
  <c r="F5512" i="7"/>
  <c r="BN5510" i="7"/>
  <c r="BF5510" i="7"/>
  <c r="AX5510" i="7"/>
  <c r="BJ5510" i="7" s="1"/>
  <c r="AV5510" i="7"/>
  <c r="AT5510" i="7"/>
  <c r="AN5510" i="7"/>
  <c r="AH5510" i="7"/>
  <c r="T5510" i="7"/>
  <c r="N5510" i="7"/>
  <c r="G5510" i="7"/>
  <c r="F5510" i="7"/>
  <c r="BN5508" i="7"/>
  <c r="BF5508" i="7"/>
  <c r="AX5508" i="7"/>
  <c r="AV5508" i="7"/>
  <c r="AT5508" i="7"/>
  <c r="AN5508" i="7"/>
  <c r="AH5508" i="7"/>
  <c r="T5508" i="7"/>
  <c r="N5508" i="7"/>
  <c r="G5508" i="7"/>
  <c r="F5508" i="7"/>
  <c r="BU5507" i="7"/>
  <c r="BU5506" i="7"/>
  <c r="BN5506" i="7"/>
  <c r="BF5506" i="7"/>
  <c r="AX5506" i="7"/>
  <c r="BJ5506" i="7" s="1"/>
  <c r="AV5506" i="7"/>
  <c r="AT5506" i="7"/>
  <c r="AN5506" i="7"/>
  <c r="AH5506" i="7"/>
  <c r="T5506" i="7"/>
  <c r="N5506" i="7"/>
  <c r="G5506" i="7"/>
  <c r="F5506" i="7"/>
  <c r="BU5505" i="7"/>
  <c r="BU5504" i="7"/>
  <c r="BN5504" i="7"/>
  <c r="BF5504" i="7"/>
  <c r="AX5504" i="7"/>
  <c r="BJ5504" i="7" s="1"/>
  <c r="AV5504" i="7"/>
  <c r="AT5504" i="7"/>
  <c r="AN5504" i="7"/>
  <c r="AH5504" i="7"/>
  <c r="T5504" i="7"/>
  <c r="N5504" i="7"/>
  <c r="G5504" i="7"/>
  <c r="F5504" i="7"/>
  <c r="BU5503" i="7"/>
  <c r="BU5502" i="7"/>
  <c r="BN5502" i="7"/>
  <c r="BF5502" i="7"/>
  <c r="AX5502" i="7"/>
  <c r="BJ5502" i="7" s="1"/>
  <c r="AV5502" i="7"/>
  <c r="AT5502" i="7"/>
  <c r="AN5502" i="7"/>
  <c r="AH5502" i="7"/>
  <c r="T5502" i="7"/>
  <c r="N5502" i="7"/>
  <c r="G5502" i="7"/>
  <c r="F5502" i="7"/>
  <c r="BU5501" i="7"/>
  <c r="BU5500" i="7"/>
  <c r="BN5500" i="7"/>
  <c r="BF5500" i="7"/>
  <c r="AX5500" i="7"/>
  <c r="BJ5500" i="7" s="1"/>
  <c r="AV5500" i="7"/>
  <c r="AT5500" i="7"/>
  <c r="AN5500" i="7"/>
  <c r="AH5500" i="7"/>
  <c r="T5500" i="7"/>
  <c r="N5500" i="7"/>
  <c r="G5500" i="7"/>
  <c r="F5500" i="7"/>
  <c r="BU5499" i="7"/>
  <c r="BU5498" i="7"/>
  <c r="BN5498" i="7"/>
  <c r="BF5498" i="7"/>
  <c r="AX5498" i="7"/>
  <c r="BJ5498" i="7" s="1"/>
  <c r="AV5498" i="7"/>
  <c r="AT5498" i="7"/>
  <c r="AN5498" i="7"/>
  <c r="AH5498" i="7"/>
  <c r="T5498" i="7"/>
  <c r="N5498" i="7"/>
  <c r="G5498" i="7"/>
  <c r="F5498" i="7"/>
  <c r="BT5493" i="7"/>
  <c r="AU5486" i="7"/>
  <c r="AQ5486" i="7"/>
  <c r="AJ5486" i="7"/>
  <c r="AF5486" i="7"/>
  <c r="Y5486" i="7"/>
  <c r="S5486" i="7"/>
  <c r="L5486" i="7"/>
  <c r="H5486" i="7"/>
  <c r="BN5481" i="7"/>
  <c r="BF5481" i="7"/>
  <c r="AX5481" i="7"/>
  <c r="BJ5481" i="7" s="1"/>
  <c r="AV5481" i="7"/>
  <c r="AT5481" i="7"/>
  <c r="AN5481" i="7"/>
  <c r="AH5481" i="7"/>
  <c r="T5481" i="7"/>
  <c r="N5481" i="7"/>
  <c r="BD5479" i="7"/>
  <c r="BB5479" i="7"/>
  <c r="BF5479" i="7" s="1"/>
  <c r="AR5479" i="7"/>
  <c r="AP5479" i="7"/>
  <c r="AL5479" i="7"/>
  <c r="AJ5479" i="7"/>
  <c r="AN5479" i="7" s="1"/>
  <c r="AF5479" i="7"/>
  <c r="AD5479" i="7"/>
  <c r="AH5479" i="7" s="1"/>
  <c r="AB5479" i="7"/>
  <c r="Z5479" i="7"/>
  <c r="X5479" i="7"/>
  <c r="R5479" i="7"/>
  <c r="P5479" i="7"/>
  <c r="L5479" i="7"/>
  <c r="J5479" i="7"/>
  <c r="H5479" i="7"/>
  <c r="BN5477" i="7"/>
  <c r="BF5477" i="7"/>
  <c r="AX5477" i="7"/>
  <c r="BJ5477" i="7" s="1"/>
  <c r="AV5477" i="7"/>
  <c r="AT5477" i="7"/>
  <c r="AN5477" i="7"/>
  <c r="AH5477" i="7"/>
  <c r="T5477" i="7"/>
  <c r="N5477" i="7"/>
  <c r="G5477" i="7"/>
  <c r="F5477" i="7"/>
  <c r="BN5475" i="7"/>
  <c r="BF5475" i="7"/>
  <c r="AX5475" i="7"/>
  <c r="BJ5475" i="7" s="1"/>
  <c r="AV5475" i="7"/>
  <c r="AT5475" i="7"/>
  <c r="AN5475" i="7"/>
  <c r="AH5475" i="7"/>
  <c r="T5475" i="7"/>
  <c r="N5475" i="7"/>
  <c r="G5475" i="7"/>
  <c r="F5475" i="7"/>
  <c r="BN5473" i="7"/>
  <c r="BF5473" i="7"/>
  <c r="AX5473" i="7"/>
  <c r="BJ5473" i="7" s="1"/>
  <c r="AV5473" i="7"/>
  <c r="AT5473" i="7"/>
  <c r="AN5473" i="7"/>
  <c r="AH5473" i="7"/>
  <c r="T5473" i="7"/>
  <c r="N5473" i="7"/>
  <c r="G5473" i="7"/>
  <c r="F5473" i="7"/>
  <c r="BN5471" i="7"/>
  <c r="BF5471" i="7"/>
  <c r="AX5471" i="7"/>
  <c r="BJ5471" i="7" s="1"/>
  <c r="AV5471" i="7"/>
  <c r="AT5471" i="7"/>
  <c r="AN5471" i="7"/>
  <c r="AH5471" i="7"/>
  <c r="T5471" i="7"/>
  <c r="N5471" i="7"/>
  <c r="G5471" i="7"/>
  <c r="F5471" i="7"/>
  <c r="BN5469" i="7"/>
  <c r="BF5469" i="7"/>
  <c r="AX5469" i="7"/>
  <c r="BJ5469" i="7" s="1"/>
  <c r="AV5469" i="7"/>
  <c r="AT5469" i="7"/>
  <c r="AN5469" i="7"/>
  <c r="AH5469" i="7"/>
  <c r="T5469" i="7"/>
  <c r="N5469" i="7"/>
  <c r="G5469" i="7"/>
  <c r="F5469" i="7"/>
  <c r="BN5467" i="7"/>
  <c r="BF5467" i="7"/>
  <c r="AX5467" i="7"/>
  <c r="BJ5467" i="7" s="1"/>
  <c r="AV5467" i="7"/>
  <c r="AT5467" i="7"/>
  <c r="AN5467" i="7"/>
  <c r="AH5467" i="7"/>
  <c r="T5467" i="7"/>
  <c r="N5467" i="7"/>
  <c r="G5467" i="7"/>
  <c r="F5467" i="7"/>
  <c r="BN5465" i="7"/>
  <c r="BF5465" i="7"/>
  <c r="AX5465" i="7"/>
  <c r="BJ5465" i="7" s="1"/>
  <c r="AV5465" i="7"/>
  <c r="AT5465" i="7"/>
  <c r="AN5465" i="7"/>
  <c r="AH5465" i="7"/>
  <c r="T5465" i="7"/>
  <c r="N5465" i="7"/>
  <c r="G5465" i="7"/>
  <c r="F5465" i="7"/>
  <c r="BN5463" i="7"/>
  <c r="BF5463" i="7"/>
  <c r="AX5463" i="7"/>
  <c r="BJ5463" i="7" s="1"/>
  <c r="AV5463" i="7"/>
  <c r="AT5463" i="7"/>
  <c r="AN5463" i="7"/>
  <c r="AH5463" i="7"/>
  <c r="T5463" i="7"/>
  <c r="N5463" i="7"/>
  <c r="G5463" i="7"/>
  <c r="F5463" i="7"/>
  <c r="BN5461" i="7"/>
  <c r="BF5461" i="7"/>
  <c r="AX5461" i="7"/>
  <c r="BJ5461" i="7" s="1"/>
  <c r="AV5461" i="7"/>
  <c r="AT5461" i="7"/>
  <c r="AN5461" i="7"/>
  <c r="AH5461" i="7"/>
  <c r="T5461" i="7"/>
  <c r="N5461" i="7"/>
  <c r="G5461" i="7"/>
  <c r="F5461" i="7"/>
  <c r="BN5459" i="7"/>
  <c r="BF5459" i="7"/>
  <c r="AX5459" i="7"/>
  <c r="BJ5459" i="7" s="1"/>
  <c r="AV5459" i="7"/>
  <c r="AT5459" i="7"/>
  <c r="AN5459" i="7"/>
  <c r="AH5459" i="7"/>
  <c r="T5459" i="7"/>
  <c r="N5459" i="7"/>
  <c r="G5459" i="7"/>
  <c r="F5459" i="7"/>
  <c r="BN5457" i="7"/>
  <c r="BF5457" i="7"/>
  <c r="AX5457" i="7"/>
  <c r="BJ5457" i="7" s="1"/>
  <c r="AV5457" i="7"/>
  <c r="AT5457" i="7"/>
  <c r="AN5457" i="7"/>
  <c r="AH5457" i="7"/>
  <c r="T5457" i="7"/>
  <c r="N5457" i="7"/>
  <c r="G5457" i="7"/>
  <c r="F5457" i="7"/>
  <c r="BN5455" i="7"/>
  <c r="BF5455" i="7"/>
  <c r="AX5455" i="7"/>
  <c r="BJ5455" i="7" s="1"/>
  <c r="AV5455" i="7"/>
  <c r="AT5455" i="7"/>
  <c r="AN5455" i="7"/>
  <c r="AH5455" i="7"/>
  <c r="T5455" i="7"/>
  <c r="N5455" i="7"/>
  <c r="G5455" i="7"/>
  <c r="F5455" i="7"/>
  <c r="BN5453" i="7"/>
  <c r="BF5453" i="7"/>
  <c r="AX5453" i="7"/>
  <c r="BJ5453" i="7" s="1"/>
  <c r="AV5453" i="7"/>
  <c r="AT5453" i="7"/>
  <c r="AN5453" i="7"/>
  <c r="AH5453" i="7"/>
  <c r="T5453" i="7"/>
  <c r="N5453" i="7"/>
  <c r="G5453" i="7"/>
  <c r="F5453" i="7"/>
  <c r="BN5451" i="7"/>
  <c r="BF5451" i="7"/>
  <c r="AX5451" i="7"/>
  <c r="AV5451" i="7"/>
  <c r="AT5451" i="7"/>
  <c r="AN5451" i="7"/>
  <c r="AH5451" i="7"/>
  <c r="T5451" i="7"/>
  <c r="N5451" i="7"/>
  <c r="G5451" i="7"/>
  <c r="F5451" i="7"/>
  <c r="BN5449" i="7"/>
  <c r="BF5449" i="7"/>
  <c r="AX5449" i="7"/>
  <c r="BJ5449" i="7" s="1"/>
  <c r="AV5449" i="7"/>
  <c r="AT5449" i="7"/>
  <c r="AN5449" i="7"/>
  <c r="AH5449" i="7"/>
  <c r="T5449" i="7"/>
  <c r="N5449" i="7"/>
  <c r="G5449" i="7"/>
  <c r="F5449" i="7"/>
  <c r="BU5448" i="7"/>
  <c r="BU5447" i="7"/>
  <c r="BN5447" i="7"/>
  <c r="BF5447" i="7"/>
  <c r="AX5447" i="7"/>
  <c r="BJ5447" i="7" s="1"/>
  <c r="AV5447" i="7"/>
  <c r="AT5447" i="7"/>
  <c r="AN5447" i="7"/>
  <c r="AH5447" i="7"/>
  <c r="T5447" i="7"/>
  <c r="N5447" i="7"/>
  <c r="G5447" i="7"/>
  <c r="F5447" i="7"/>
  <c r="BU5446" i="7"/>
  <c r="BU5445" i="7"/>
  <c r="BN5445" i="7"/>
  <c r="BF5445" i="7"/>
  <c r="AX5445" i="7"/>
  <c r="BJ5445" i="7" s="1"/>
  <c r="AV5445" i="7"/>
  <c r="AT5445" i="7"/>
  <c r="AN5445" i="7"/>
  <c r="AH5445" i="7"/>
  <c r="T5445" i="7"/>
  <c r="N5445" i="7"/>
  <c r="G5445" i="7"/>
  <c r="F5445" i="7"/>
  <c r="BU5444" i="7"/>
  <c r="BU5443" i="7"/>
  <c r="BN5443" i="7"/>
  <c r="BF5443" i="7"/>
  <c r="AX5443" i="7"/>
  <c r="BJ5443" i="7" s="1"/>
  <c r="AV5443" i="7"/>
  <c r="AT5443" i="7"/>
  <c r="AN5443" i="7"/>
  <c r="AH5443" i="7"/>
  <c r="T5443" i="7"/>
  <c r="N5443" i="7"/>
  <c r="G5443" i="7"/>
  <c r="F5443" i="7"/>
  <c r="BU5442" i="7"/>
  <c r="BU5441" i="7"/>
  <c r="BN5441" i="7"/>
  <c r="BF5441" i="7"/>
  <c r="AX5441" i="7"/>
  <c r="BJ5441" i="7" s="1"/>
  <c r="AV5441" i="7"/>
  <c r="AT5441" i="7"/>
  <c r="AN5441" i="7"/>
  <c r="AH5441" i="7"/>
  <c r="T5441" i="7"/>
  <c r="N5441" i="7"/>
  <c r="G5441" i="7"/>
  <c r="F5441" i="7"/>
  <c r="BU5440" i="7"/>
  <c r="BU5439" i="7"/>
  <c r="BN5439" i="7"/>
  <c r="BF5439" i="7"/>
  <c r="AX5439" i="7"/>
  <c r="BJ5439" i="7" s="1"/>
  <c r="AV5439" i="7"/>
  <c r="AT5439" i="7"/>
  <c r="AN5439" i="7"/>
  <c r="AH5439" i="7"/>
  <c r="T5439" i="7"/>
  <c r="N5439" i="7"/>
  <c r="G5439" i="7"/>
  <c r="F5439" i="7"/>
  <c r="BT5434" i="7"/>
  <c r="AU5427" i="7"/>
  <c r="AQ5427" i="7"/>
  <c r="AJ5427" i="7"/>
  <c r="AF5427" i="7"/>
  <c r="Y5427" i="7"/>
  <c r="S5427" i="7"/>
  <c r="L5427" i="7"/>
  <c r="H5427" i="7"/>
  <c r="BN5422" i="7"/>
  <c r="BF5422" i="7"/>
  <c r="AX5422" i="7"/>
  <c r="BJ5422" i="7" s="1"/>
  <c r="AV5422" i="7"/>
  <c r="AT5422" i="7"/>
  <c r="AN5422" i="7"/>
  <c r="AH5422" i="7"/>
  <c r="T5422" i="7"/>
  <c r="N5422" i="7"/>
  <c r="BD5420" i="7"/>
  <c r="BB5420" i="7"/>
  <c r="BF5420" i="7" s="1"/>
  <c r="AR5420" i="7"/>
  <c r="AP5420" i="7"/>
  <c r="AT5420" i="7" s="1"/>
  <c r="AL5420" i="7"/>
  <c r="AJ5420" i="7"/>
  <c r="AN5420" i="7" s="1"/>
  <c r="AF5420" i="7"/>
  <c r="AD5420" i="7"/>
  <c r="AH5420" i="7" s="1"/>
  <c r="AB5420" i="7"/>
  <c r="Z5420" i="7"/>
  <c r="X5420" i="7"/>
  <c r="R5420" i="7"/>
  <c r="P5420" i="7"/>
  <c r="L5420" i="7"/>
  <c r="J5420" i="7"/>
  <c r="H5420" i="7"/>
  <c r="BN5418" i="7"/>
  <c r="BF5418" i="7"/>
  <c r="AX5418" i="7"/>
  <c r="BJ5418" i="7" s="1"/>
  <c r="AV5418" i="7"/>
  <c r="AT5418" i="7"/>
  <c r="AN5418" i="7"/>
  <c r="AH5418" i="7"/>
  <c r="T5418" i="7"/>
  <c r="N5418" i="7"/>
  <c r="G5418" i="7"/>
  <c r="F5418" i="7"/>
  <c r="BN5416" i="7"/>
  <c r="BF5416" i="7"/>
  <c r="AX5416" i="7"/>
  <c r="BJ5416" i="7" s="1"/>
  <c r="AV5416" i="7"/>
  <c r="AT5416" i="7"/>
  <c r="AN5416" i="7"/>
  <c r="AH5416" i="7"/>
  <c r="T5416" i="7"/>
  <c r="N5416" i="7"/>
  <c r="G5416" i="7"/>
  <c r="F5416" i="7"/>
  <c r="BN5414" i="7"/>
  <c r="BF5414" i="7"/>
  <c r="AX5414" i="7"/>
  <c r="BJ5414" i="7" s="1"/>
  <c r="AV5414" i="7"/>
  <c r="AT5414" i="7"/>
  <c r="AN5414" i="7"/>
  <c r="AH5414" i="7"/>
  <c r="T5414" i="7"/>
  <c r="N5414" i="7"/>
  <c r="G5414" i="7"/>
  <c r="F5414" i="7"/>
  <c r="BN5412" i="7"/>
  <c r="BF5412" i="7"/>
  <c r="AX5412" i="7"/>
  <c r="BJ5412" i="7" s="1"/>
  <c r="AV5412" i="7"/>
  <c r="AT5412" i="7"/>
  <c r="AN5412" i="7"/>
  <c r="AH5412" i="7"/>
  <c r="T5412" i="7"/>
  <c r="N5412" i="7"/>
  <c r="G5412" i="7"/>
  <c r="F5412" i="7"/>
  <c r="BN5410" i="7"/>
  <c r="BF5410" i="7"/>
  <c r="AX5410" i="7"/>
  <c r="BJ5410" i="7" s="1"/>
  <c r="AV5410" i="7"/>
  <c r="AT5410" i="7"/>
  <c r="AN5410" i="7"/>
  <c r="AH5410" i="7"/>
  <c r="T5410" i="7"/>
  <c r="N5410" i="7"/>
  <c r="G5410" i="7"/>
  <c r="F5410" i="7"/>
  <c r="BN5408" i="7"/>
  <c r="BF5408" i="7"/>
  <c r="AX5408" i="7"/>
  <c r="BJ5408" i="7" s="1"/>
  <c r="AV5408" i="7"/>
  <c r="AT5408" i="7"/>
  <c r="AN5408" i="7"/>
  <c r="AH5408" i="7"/>
  <c r="T5408" i="7"/>
  <c r="N5408" i="7"/>
  <c r="G5408" i="7"/>
  <c r="F5408" i="7"/>
  <c r="BN5406" i="7"/>
  <c r="BF5406" i="7"/>
  <c r="AX5406" i="7"/>
  <c r="BJ5406" i="7" s="1"/>
  <c r="AV5406" i="7"/>
  <c r="AT5406" i="7"/>
  <c r="AN5406" i="7"/>
  <c r="AH5406" i="7"/>
  <c r="T5406" i="7"/>
  <c r="N5406" i="7"/>
  <c r="G5406" i="7"/>
  <c r="F5406" i="7"/>
  <c r="BN5404" i="7"/>
  <c r="BF5404" i="7"/>
  <c r="AX5404" i="7"/>
  <c r="BJ5404" i="7" s="1"/>
  <c r="AV5404" i="7"/>
  <c r="AT5404" i="7"/>
  <c r="AN5404" i="7"/>
  <c r="AH5404" i="7"/>
  <c r="T5404" i="7"/>
  <c r="N5404" i="7"/>
  <c r="G5404" i="7"/>
  <c r="F5404" i="7"/>
  <c r="BN5402" i="7"/>
  <c r="BF5402" i="7"/>
  <c r="AX5402" i="7"/>
  <c r="BJ5402" i="7" s="1"/>
  <c r="AV5402" i="7"/>
  <c r="AT5402" i="7"/>
  <c r="AN5402" i="7"/>
  <c r="AH5402" i="7"/>
  <c r="T5402" i="7"/>
  <c r="N5402" i="7"/>
  <c r="G5402" i="7"/>
  <c r="F5402" i="7"/>
  <c r="BN5400" i="7"/>
  <c r="BF5400" i="7"/>
  <c r="AX5400" i="7"/>
  <c r="BJ5400" i="7" s="1"/>
  <c r="AV5400" i="7"/>
  <c r="AT5400" i="7"/>
  <c r="AN5400" i="7"/>
  <c r="AH5400" i="7"/>
  <c r="T5400" i="7"/>
  <c r="N5400" i="7"/>
  <c r="G5400" i="7"/>
  <c r="F5400" i="7"/>
  <c r="BN5398" i="7"/>
  <c r="BF5398" i="7"/>
  <c r="AX5398" i="7"/>
  <c r="BJ5398" i="7" s="1"/>
  <c r="AV5398" i="7"/>
  <c r="AT5398" i="7"/>
  <c r="AN5398" i="7"/>
  <c r="AH5398" i="7"/>
  <c r="T5398" i="7"/>
  <c r="N5398" i="7"/>
  <c r="G5398" i="7"/>
  <c r="F5398" i="7"/>
  <c r="BN5396" i="7"/>
  <c r="BF5396" i="7"/>
  <c r="AX5396" i="7"/>
  <c r="BJ5396" i="7" s="1"/>
  <c r="AV5396" i="7"/>
  <c r="AT5396" i="7"/>
  <c r="AN5396" i="7"/>
  <c r="AH5396" i="7"/>
  <c r="T5396" i="7"/>
  <c r="N5396" i="7"/>
  <c r="G5396" i="7"/>
  <c r="F5396" i="7"/>
  <c r="BN5394" i="7"/>
  <c r="BF5394" i="7"/>
  <c r="AX5394" i="7"/>
  <c r="BJ5394" i="7" s="1"/>
  <c r="AV5394" i="7"/>
  <c r="AT5394" i="7"/>
  <c r="AN5394" i="7"/>
  <c r="AH5394" i="7"/>
  <c r="T5394" i="7"/>
  <c r="N5394" i="7"/>
  <c r="G5394" i="7"/>
  <c r="F5394" i="7"/>
  <c r="BN5392" i="7"/>
  <c r="BF5392" i="7"/>
  <c r="AX5392" i="7"/>
  <c r="AV5392" i="7"/>
  <c r="AT5392" i="7"/>
  <c r="AN5392" i="7"/>
  <c r="AH5392" i="7"/>
  <c r="T5392" i="7"/>
  <c r="N5392" i="7"/>
  <c r="G5392" i="7"/>
  <c r="F5392" i="7"/>
  <c r="BN5390" i="7"/>
  <c r="BF5390" i="7"/>
  <c r="AX5390" i="7"/>
  <c r="BJ5390" i="7" s="1"/>
  <c r="AV5390" i="7"/>
  <c r="AT5390" i="7"/>
  <c r="AN5390" i="7"/>
  <c r="AH5390" i="7"/>
  <c r="T5390" i="7"/>
  <c r="N5390" i="7"/>
  <c r="G5390" i="7"/>
  <c r="F5390" i="7"/>
  <c r="BU5389" i="7"/>
  <c r="BU5388" i="7"/>
  <c r="BN5388" i="7"/>
  <c r="BF5388" i="7"/>
  <c r="AX5388" i="7"/>
  <c r="BJ5388" i="7" s="1"/>
  <c r="AV5388" i="7"/>
  <c r="AT5388" i="7"/>
  <c r="AN5388" i="7"/>
  <c r="AH5388" i="7"/>
  <c r="T5388" i="7"/>
  <c r="N5388" i="7"/>
  <c r="G5388" i="7"/>
  <c r="F5388" i="7"/>
  <c r="BU5387" i="7"/>
  <c r="BU5386" i="7"/>
  <c r="BN5386" i="7"/>
  <c r="BF5386" i="7"/>
  <c r="AX5386" i="7"/>
  <c r="BJ5386" i="7" s="1"/>
  <c r="AV5386" i="7"/>
  <c r="AT5386" i="7"/>
  <c r="AN5386" i="7"/>
  <c r="AH5386" i="7"/>
  <c r="T5386" i="7"/>
  <c r="N5386" i="7"/>
  <c r="G5386" i="7"/>
  <c r="F5386" i="7"/>
  <c r="BU5385" i="7"/>
  <c r="BU5384" i="7"/>
  <c r="BN5384" i="7"/>
  <c r="BF5384" i="7"/>
  <c r="AX5384" i="7"/>
  <c r="BJ5384" i="7" s="1"/>
  <c r="AV5384" i="7"/>
  <c r="AT5384" i="7"/>
  <c r="AN5384" i="7"/>
  <c r="AH5384" i="7"/>
  <c r="T5384" i="7"/>
  <c r="N5384" i="7"/>
  <c r="G5384" i="7"/>
  <c r="F5384" i="7"/>
  <c r="BU5383" i="7"/>
  <c r="BU5382" i="7"/>
  <c r="BN5382" i="7"/>
  <c r="BF5382" i="7"/>
  <c r="AX5382" i="7"/>
  <c r="BJ5382" i="7" s="1"/>
  <c r="AV5382" i="7"/>
  <c r="AT5382" i="7"/>
  <c r="AN5382" i="7"/>
  <c r="AH5382" i="7"/>
  <c r="T5382" i="7"/>
  <c r="N5382" i="7"/>
  <c r="G5382" i="7"/>
  <c r="F5382" i="7"/>
  <c r="BU5381" i="7"/>
  <c r="BU5380" i="7"/>
  <c r="BN5380" i="7"/>
  <c r="BF5380" i="7"/>
  <c r="AX5380" i="7"/>
  <c r="BJ5380" i="7" s="1"/>
  <c r="AV5380" i="7"/>
  <c r="AT5380" i="7"/>
  <c r="AN5380" i="7"/>
  <c r="AH5380" i="7"/>
  <c r="T5380" i="7"/>
  <c r="N5380" i="7"/>
  <c r="G5380" i="7"/>
  <c r="F5380" i="7"/>
  <c r="BT5375" i="7"/>
  <c r="AU5368" i="7"/>
  <c r="AQ5368" i="7"/>
  <c r="AJ5368" i="7"/>
  <c r="AF5368" i="7"/>
  <c r="Y5368" i="7"/>
  <c r="S5368" i="7"/>
  <c r="L5368" i="7"/>
  <c r="H5368" i="7"/>
  <c r="BN5363" i="7"/>
  <c r="BK5366" i="7" s="1"/>
  <c r="BF5363" i="7"/>
  <c r="AX5363" i="7"/>
  <c r="BJ5363" i="7" s="1"/>
  <c r="AV5363" i="7"/>
  <c r="AT5363" i="7"/>
  <c r="AN5363" i="7"/>
  <c r="AH5363" i="7"/>
  <c r="T5363" i="7"/>
  <c r="N5363" i="7"/>
  <c r="BD5361" i="7"/>
  <c r="BB5361" i="7"/>
  <c r="BF5361" i="7" s="1"/>
  <c r="AR5361" i="7"/>
  <c r="AP5361" i="7"/>
  <c r="AT5361" i="7" s="1"/>
  <c r="AL5361" i="7"/>
  <c r="AJ5361" i="7"/>
  <c r="AN5361" i="7" s="1"/>
  <c r="AF5361" i="7"/>
  <c r="AX5361" i="7" s="1"/>
  <c r="BJ5361" i="7" s="1"/>
  <c r="AD5361" i="7"/>
  <c r="AH5361" i="7" s="1"/>
  <c r="AB5361" i="7"/>
  <c r="Z5361" i="7"/>
  <c r="X5361" i="7"/>
  <c r="R5361" i="7"/>
  <c r="P5361" i="7"/>
  <c r="L5361" i="7"/>
  <c r="J5361" i="7"/>
  <c r="H5361" i="7"/>
  <c r="BN5359" i="7"/>
  <c r="BF5359" i="7"/>
  <c r="AX5359" i="7"/>
  <c r="BJ5359" i="7" s="1"/>
  <c r="AV5359" i="7"/>
  <c r="AT5359" i="7"/>
  <c r="AN5359" i="7"/>
  <c r="AH5359" i="7"/>
  <c r="T5359" i="7"/>
  <c r="N5359" i="7"/>
  <c r="G5359" i="7"/>
  <c r="F5359" i="7"/>
  <c r="BN5357" i="7"/>
  <c r="BF5357" i="7"/>
  <c r="AX5357" i="7"/>
  <c r="BJ5357" i="7" s="1"/>
  <c r="AV5357" i="7"/>
  <c r="AT5357" i="7"/>
  <c r="AN5357" i="7"/>
  <c r="AH5357" i="7"/>
  <c r="T5357" i="7"/>
  <c r="N5357" i="7"/>
  <c r="G5357" i="7"/>
  <c r="F5357" i="7"/>
  <c r="BN5355" i="7"/>
  <c r="BF5355" i="7"/>
  <c r="AX5355" i="7"/>
  <c r="BJ5355" i="7" s="1"/>
  <c r="AV5355" i="7"/>
  <c r="AT5355" i="7"/>
  <c r="AN5355" i="7"/>
  <c r="AH5355" i="7"/>
  <c r="T5355" i="7"/>
  <c r="N5355" i="7"/>
  <c r="G5355" i="7"/>
  <c r="F5355" i="7"/>
  <c r="BN5353" i="7"/>
  <c r="BF5353" i="7"/>
  <c r="AX5353" i="7"/>
  <c r="BJ5353" i="7" s="1"/>
  <c r="AV5353" i="7"/>
  <c r="AT5353" i="7"/>
  <c r="AN5353" i="7"/>
  <c r="AH5353" i="7"/>
  <c r="T5353" i="7"/>
  <c r="N5353" i="7"/>
  <c r="G5353" i="7"/>
  <c r="F5353" i="7"/>
  <c r="BN5351" i="7"/>
  <c r="BF5351" i="7"/>
  <c r="AX5351" i="7"/>
  <c r="BJ5351" i="7" s="1"/>
  <c r="AV5351" i="7"/>
  <c r="AT5351" i="7"/>
  <c r="AN5351" i="7"/>
  <c r="AH5351" i="7"/>
  <c r="T5351" i="7"/>
  <c r="N5351" i="7"/>
  <c r="G5351" i="7"/>
  <c r="F5351" i="7"/>
  <c r="BN5349" i="7"/>
  <c r="BF5349" i="7"/>
  <c r="AX5349" i="7"/>
  <c r="BJ5349" i="7" s="1"/>
  <c r="AV5349" i="7"/>
  <c r="AT5349" i="7"/>
  <c r="AN5349" i="7"/>
  <c r="AH5349" i="7"/>
  <c r="T5349" i="7"/>
  <c r="N5349" i="7"/>
  <c r="G5349" i="7"/>
  <c r="F5349" i="7"/>
  <c r="BN5347" i="7"/>
  <c r="BF5347" i="7"/>
  <c r="AX5347" i="7"/>
  <c r="BJ5347" i="7" s="1"/>
  <c r="AV5347" i="7"/>
  <c r="AT5347" i="7"/>
  <c r="AN5347" i="7"/>
  <c r="AH5347" i="7"/>
  <c r="T5347" i="7"/>
  <c r="N5347" i="7"/>
  <c r="G5347" i="7"/>
  <c r="F5347" i="7"/>
  <c r="BN5345" i="7"/>
  <c r="BF5345" i="7"/>
  <c r="AX5345" i="7"/>
  <c r="BJ5345" i="7" s="1"/>
  <c r="AV5345" i="7"/>
  <c r="AT5345" i="7"/>
  <c r="AN5345" i="7"/>
  <c r="AH5345" i="7"/>
  <c r="T5345" i="7"/>
  <c r="N5345" i="7"/>
  <c r="G5345" i="7"/>
  <c r="F5345" i="7"/>
  <c r="BN5343" i="7"/>
  <c r="BF5343" i="7"/>
  <c r="AX5343" i="7"/>
  <c r="BJ5343" i="7" s="1"/>
  <c r="AV5343" i="7"/>
  <c r="AT5343" i="7"/>
  <c r="AN5343" i="7"/>
  <c r="AH5343" i="7"/>
  <c r="T5343" i="7"/>
  <c r="N5343" i="7"/>
  <c r="G5343" i="7"/>
  <c r="F5343" i="7"/>
  <c r="BN5341" i="7"/>
  <c r="BF5341" i="7"/>
  <c r="AX5341" i="7"/>
  <c r="BJ5341" i="7" s="1"/>
  <c r="AV5341" i="7"/>
  <c r="AT5341" i="7"/>
  <c r="AN5341" i="7"/>
  <c r="AH5341" i="7"/>
  <c r="T5341" i="7"/>
  <c r="N5341" i="7"/>
  <c r="G5341" i="7"/>
  <c r="F5341" i="7"/>
  <c r="BN5339" i="7"/>
  <c r="BF5339" i="7"/>
  <c r="AX5339" i="7"/>
  <c r="BJ5339" i="7" s="1"/>
  <c r="AV5339" i="7"/>
  <c r="AT5339" i="7"/>
  <c r="AN5339" i="7"/>
  <c r="AH5339" i="7"/>
  <c r="T5339" i="7"/>
  <c r="N5339" i="7"/>
  <c r="G5339" i="7"/>
  <c r="F5339" i="7"/>
  <c r="BN5337" i="7"/>
  <c r="BF5337" i="7"/>
  <c r="AX5337" i="7"/>
  <c r="BJ5337" i="7" s="1"/>
  <c r="AV5337" i="7"/>
  <c r="AT5337" i="7"/>
  <c r="AN5337" i="7"/>
  <c r="AH5337" i="7"/>
  <c r="T5337" i="7"/>
  <c r="N5337" i="7"/>
  <c r="G5337" i="7"/>
  <c r="F5337" i="7"/>
  <c r="BN5335" i="7"/>
  <c r="BF5335" i="7"/>
  <c r="AX5335" i="7"/>
  <c r="BJ5335" i="7" s="1"/>
  <c r="AV5335" i="7"/>
  <c r="AT5335" i="7"/>
  <c r="AN5335" i="7"/>
  <c r="AH5335" i="7"/>
  <c r="T5335" i="7"/>
  <c r="N5335" i="7"/>
  <c r="G5335" i="7"/>
  <c r="F5335" i="7"/>
  <c r="BN5333" i="7"/>
  <c r="BF5333" i="7"/>
  <c r="AX5333" i="7"/>
  <c r="BJ5333" i="7" s="1"/>
  <c r="AV5333" i="7"/>
  <c r="AT5333" i="7"/>
  <c r="AN5333" i="7"/>
  <c r="AH5333" i="7"/>
  <c r="T5333" i="7"/>
  <c r="N5333" i="7"/>
  <c r="G5333" i="7"/>
  <c r="F5333" i="7"/>
  <c r="BN5331" i="7"/>
  <c r="BF5331" i="7"/>
  <c r="AX5331" i="7"/>
  <c r="BJ5331" i="7" s="1"/>
  <c r="AV5331" i="7"/>
  <c r="AT5331" i="7"/>
  <c r="AN5331" i="7"/>
  <c r="AH5331" i="7"/>
  <c r="T5331" i="7"/>
  <c r="N5331" i="7"/>
  <c r="G5331" i="7"/>
  <c r="F5331" i="7"/>
  <c r="BU5330" i="7"/>
  <c r="BU5329" i="7"/>
  <c r="BN5329" i="7"/>
  <c r="BF5329" i="7"/>
  <c r="AX5329" i="7"/>
  <c r="BJ5329" i="7" s="1"/>
  <c r="AV5329" i="7"/>
  <c r="AT5329" i="7"/>
  <c r="AN5329" i="7"/>
  <c r="AH5329" i="7"/>
  <c r="T5329" i="7"/>
  <c r="N5329" i="7"/>
  <c r="G5329" i="7"/>
  <c r="F5329" i="7"/>
  <c r="BU5328" i="7"/>
  <c r="BU5327" i="7"/>
  <c r="BN5327" i="7"/>
  <c r="BF5327" i="7"/>
  <c r="AX5327" i="7"/>
  <c r="BJ5327" i="7" s="1"/>
  <c r="AV5327" i="7"/>
  <c r="AT5327" i="7"/>
  <c r="AN5327" i="7"/>
  <c r="AH5327" i="7"/>
  <c r="T5327" i="7"/>
  <c r="N5327" i="7"/>
  <c r="G5327" i="7"/>
  <c r="F5327" i="7"/>
  <c r="BU5326" i="7"/>
  <c r="BU5325" i="7"/>
  <c r="BN5325" i="7"/>
  <c r="BF5325" i="7"/>
  <c r="AX5325" i="7"/>
  <c r="BJ5325" i="7" s="1"/>
  <c r="AV5325" i="7"/>
  <c r="AT5325" i="7"/>
  <c r="AN5325" i="7"/>
  <c r="AH5325" i="7"/>
  <c r="T5325" i="7"/>
  <c r="N5325" i="7"/>
  <c r="G5325" i="7"/>
  <c r="F5325" i="7"/>
  <c r="BU5324" i="7"/>
  <c r="BU5323" i="7"/>
  <c r="BN5323" i="7"/>
  <c r="BF5323" i="7"/>
  <c r="AX5323" i="7"/>
  <c r="BJ5323" i="7" s="1"/>
  <c r="AV5323" i="7"/>
  <c r="AT5323" i="7"/>
  <c r="AN5323" i="7"/>
  <c r="AH5323" i="7"/>
  <c r="T5323" i="7"/>
  <c r="N5323" i="7"/>
  <c r="G5323" i="7"/>
  <c r="F5323" i="7"/>
  <c r="BU5322" i="7"/>
  <c r="BU5321" i="7"/>
  <c r="BN5321" i="7"/>
  <c r="BF5321" i="7"/>
  <c r="AX5321" i="7"/>
  <c r="BJ5321" i="7" s="1"/>
  <c r="AV5321" i="7"/>
  <c r="AT5321" i="7"/>
  <c r="AN5321" i="7"/>
  <c r="AH5321" i="7"/>
  <c r="T5321" i="7"/>
  <c r="N5321" i="7"/>
  <c r="G5321" i="7"/>
  <c r="F5321" i="7"/>
  <c r="BT5316" i="7"/>
  <c r="AU5309" i="7"/>
  <c r="AQ5309" i="7"/>
  <c r="AJ5309" i="7"/>
  <c r="AF5309" i="7"/>
  <c r="Y5309" i="7"/>
  <c r="S5309" i="7"/>
  <c r="L5309" i="7"/>
  <c r="H5309" i="7"/>
  <c r="BN5304" i="7"/>
  <c r="BK5307" i="7" s="1"/>
  <c r="BF5304" i="7"/>
  <c r="AX5304" i="7"/>
  <c r="BJ5304" i="7" s="1"/>
  <c r="AV5304" i="7"/>
  <c r="AT5304" i="7"/>
  <c r="AN5304" i="7"/>
  <c r="AH5304" i="7"/>
  <c r="T5304" i="7"/>
  <c r="N5304" i="7"/>
  <c r="BD5302" i="7"/>
  <c r="BB5302" i="7"/>
  <c r="BF5302" i="7" s="1"/>
  <c r="AR5302" i="7"/>
  <c r="AP5302" i="7"/>
  <c r="AT5302" i="7" s="1"/>
  <c r="AL5302" i="7"/>
  <c r="AJ5302" i="7"/>
  <c r="AN5302" i="7" s="1"/>
  <c r="AF5302" i="7"/>
  <c r="AX5302" i="7" s="1"/>
  <c r="BJ5302" i="7" s="1"/>
  <c r="AD5302" i="7"/>
  <c r="AB5302" i="7"/>
  <c r="Z5302" i="7"/>
  <c r="X5302" i="7"/>
  <c r="R5302" i="7"/>
  <c r="P5302" i="7"/>
  <c r="L5302" i="7"/>
  <c r="J5302" i="7"/>
  <c r="H5302" i="7"/>
  <c r="BN5300" i="7"/>
  <c r="BF5300" i="7"/>
  <c r="AX5300" i="7"/>
  <c r="BJ5300" i="7" s="1"/>
  <c r="AV5300" i="7"/>
  <c r="AT5300" i="7"/>
  <c r="AN5300" i="7"/>
  <c r="AH5300" i="7"/>
  <c r="T5300" i="7"/>
  <c r="N5300" i="7"/>
  <c r="G5300" i="7"/>
  <c r="F5300" i="7"/>
  <c r="BN5298" i="7"/>
  <c r="BF5298" i="7"/>
  <c r="AX5298" i="7"/>
  <c r="BJ5298" i="7" s="1"/>
  <c r="AV5298" i="7"/>
  <c r="AT5298" i="7"/>
  <c r="AN5298" i="7"/>
  <c r="AH5298" i="7"/>
  <c r="T5298" i="7"/>
  <c r="N5298" i="7"/>
  <c r="G5298" i="7"/>
  <c r="F5298" i="7"/>
  <c r="BN5296" i="7"/>
  <c r="BF5296" i="7"/>
  <c r="AX5296" i="7"/>
  <c r="BJ5296" i="7" s="1"/>
  <c r="AV5296" i="7"/>
  <c r="AT5296" i="7"/>
  <c r="AN5296" i="7"/>
  <c r="AH5296" i="7"/>
  <c r="T5296" i="7"/>
  <c r="N5296" i="7"/>
  <c r="G5296" i="7"/>
  <c r="F5296" i="7"/>
  <c r="BN5294" i="7"/>
  <c r="BF5294" i="7"/>
  <c r="AX5294" i="7"/>
  <c r="BJ5294" i="7" s="1"/>
  <c r="AV5294" i="7"/>
  <c r="AT5294" i="7"/>
  <c r="AN5294" i="7"/>
  <c r="AH5294" i="7"/>
  <c r="T5294" i="7"/>
  <c r="N5294" i="7"/>
  <c r="G5294" i="7"/>
  <c r="F5294" i="7"/>
  <c r="BN5292" i="7"/>
  <c r="BF5292" i="7"/>
  <c r="AX5292" i="7"/>
  <c r="BJ5292" i="7" s="1"/>
  <c r="AV5292" i="7"/>
  <c r="AT5292" i="7"/>
  <c r="AN5292" i="7"/>
  <c r="AH5292" i="7"/>
  <c r="T5292" i="7"/>
  <c r="N5292" i="7"/>
  <c r="G5292" i="7"/>
  <c r="F5292" i="7"/>
  <c r="BN5290" i="7"/>
  <c r="BF5290" i="7"/>
  <c r="AX5290" i="7"/>
  <c r="BJ5290" i="7" s="1"/>
  <c r="AV5290" i="7"/>
  <c r="AT5290" i="7"/>
  <c r="AN5290" i="7"/>
  <c r="AH5290" i="7"/>
  <c r="T5290" i="7"/>
  <c r="N5290" i="7"/>
  <c r="G5290" i="7"/>
  <c r="F5290" i="7"/>
  <c r="BN5288" i="7"/>
  <c r="BF5288" i="7"/>
  <c r="AX5288" i="7"/>
  <c r="BJ5288" i="7" s="1"/>
  <c r="AV5288" i="7"/>
  <c r="AT5288" i="7"/>
  <c r="AN5288" i="7"/>
  <c r="AH5288" i="7"/>
  <c r="T5288" i="7"/>
  <c r="N5288" i="7"/>
  <c r="G5288" i="7"/>
  <c r="F5288" i="7"/>
  <c r="BN5286" i="7"/>
  <c r="BF5286" i="7"/>
  <c r="AX5286" i="7"/>
  <c r="BJ5286" i="7" s="1"/>
  <c r="AV5286" i="7"/>
  <c r="AT5286" i="7"/>
  <c r="AN5286" i="7"/>
  <c r="AH5286" i="7"/>
  <c r="T5286" i="7"/>
  <c r="N5286" i="7"/>
  <c r="G5286" i="7"/>
  <c r="F5286" i="7"/>
  <c r="BN5284" i="7"/>
  <c r="BF5284" i="7"/>
  <c r="AX5284" i="7"/>
  <c r="BJ5284" i="7" s="1"/>
  <c r="AV5284" i="7"/>
  <c r="AT5284" i="7"/>
  <c r="AN5284" i="7"/>
  <c r="AH5284" i="7"/>
  <c r="T5284" i="7"/>
  <c r="N5284" i="7"/>
  <c r="G5284" i="7"/>
  <c r="F5284" i="7"/>
  <c r="BN5282" i="7"/>
  <c r="BF5282" i="7"/>
  <c r="AX5282" i="7"/>
  <c r="BJ5282" i="7" s="1"/>
  <c r="AV5282" i="7"/>
  <c r="AT5282" i="7"/>
  <c r="AN5282" i="7"/>
  <c r="AH5282" i="7"/>
  <c r="T5282" i="7"/>
  <c r="N5282" i="7"/>
  <c r="G5282" i="7"/>
  <c r="F5282" i="7"/>
  <c r="BN5280" i="7"/>
  <c r="BF5280" i="7"/>
  <c r="AX5280" i="7"/>
  <c r="BJ5280" i="7" s="1"/>
  <c r="AV5280" i="7"/>
  <c r="AT5280" i="7"/>
  <c r="AN5280" i="7"/>
  <c r="AH5280" i="7"/>
  <c r="T5280" i="7"/>
  <c r="N5280" i="7"/>
  <c r="G5280" i="7"/>
  <c r="F5280" i="7"/>
  <c r="BN5278" i="7"/>
  <c r="BF5278" i="7"/>
  <c r="AX5278" i="7"/>
  <c r="BJ5278" i="7" s="1"/>
  <c r="AV5278" i="7"/>
  <c r="AT5278" i="7"/>
  <c r="AN5278" i="7"/>
  <c r="AH5278" i="7"/>
  <c r="T5278" i="7"/>
  <c r="N5278" i="7"/>
  <c r="G5278" i="7"/>
  <c r="F5278" i="7"/>
  <c r="BN5276" i="7"/>
  <c r="BF5276" i="7"/>
  <c r="AX5276" i="7"/>
  <c r="BJ5276" i="7" s="1"/>
  <c r="AV5276" i="7"/>
  <c r="AT5276" i="7"/>
  <c r="AN5276" i="7"/>
  <c r="AH5276" i="7"/>
  <c r="T5276" i="7"/>
  <c r="N5276" i="7"/>
  <c r="G5276" i="7"/>
  <c r="F5276" i="7"/>
  <c r="BN5274" i="7"/>
  <c r="BF5274" i="7"/>
  <c r="AX5274" i="7"/>
  <c r="BJ5274" i="7" s="1"/>
  <c r="AV5274" i="7"/>
  <c r="AT5274" i="7"/>
  <c r="AN5274" i="7"/>
  <c r="AH5274" i="7"/>
  <c r="T5274" i="7"/>
  <c r="N5274" i="7"/>
  <c r="G5274" i="7"/>
  <c r="F5274" i="7"/>
  <c r="BN5272" i="7"/>
  <c r="BF5272" i="7"/>
  <c r="AX5272" i="7"/>
  <c r="BJ5272" i="7" s="1"/>
  <c r="AV5272" i="7"/>
  <c r="AT5272" i="7"/>
  <c r="AN5272" i="7"/>
  <c r="AH5272" i="7"/>
  <c r="T5272" i="7"/>
  <c r="N5272" i="7"/>
  <c r="G5272" i="7"/>
  <c r="F5272" i="7"/>
  <c r="BU5271" i="7"/>
  <c r="BU5270" i="7"/>
  <c r="BN5270" i="7"/>
  <c r="BF5270" i="7"/>
  <c r="AX5270" i="7"/>
  <c r="BJ5270" i="7" s="1"/>
  <c r="AV5270" i="7"/>
  <c r="AT5270" i="7"/>
  <c r="AN5270" i="7"/>
  <c r="AH5270" i="7"/>
  <c r="T5270" i="7"/>
  <c r="N5270" i="7"/>
  <c r="G5270" i="7"/>
  <c r="F5270" i="7"/>
  <c r="BU5269" i="7"/>
  <c r="BU5268" i="7"/>
  <c r="BN5268" i="7"/>
  <c r="BF5268" i="7"/>
  <c r="AX5268" i="7"/>
  <c r="BJ5268" i="7" s="1"/>
  <c r="AV5268" i="7"/>
  <c r="AT5268" i="7"/>
  <c r="AN5268" i="7"/>
  <c r="AH5268" i="7"/>
  <c r="T5268" i="7"/>
  <c r="N5268" i="7"/>
  <c r="G5268" i="7"/>
  <c r="F5268" i="7"/>
  <c r="BU5267" i="7"/>
  <c r="BU5266" i="7"/>
  <c r="BN5266" i="7"/>
  <c r="BF5266" i="7"/>
  <c r="AX5266" i="7"/>
  <c r="BJ5266" i="7" s="1"/>
  <c r="AV5266" i="7"/>
  <c r="AT5266" i="7"/>
  <c r="AN5266" i="7"/>
  <c r="AH5266" i="7"/>
  <c r="T5266" i="7"/>
  <c r="N5266" i="7"/>
  <c r="G5266" i="7"/>
  <c r="F5266" i="7"/>
  <c r="BU5265" i="7"/>
  <c r="BU5264" i="7"/>
  <c r="BN5264" i="7"/>
  <c r="BF5264" i="7"/>
  <c r="AX5264" i="7"/>
  <c r="BJ5264" i="7" s="1"/>
  <c r="AV5264" i="7"/>
  <c r="AT5264" i="7"/>
  <c r="AN5264" i="7"/>
  <c r="AH5264" i="7"/>
  <c r="T5264" i="7"/>
  <c r="N5264" i="7"/>
  <c r="G5264" i="7"/>
  <c r="F5264" i="7"/>
  <c r="BU5263" i="7"/>
  <c r="BU5262" i="7"/>
  <c r="BN5262" i="7"/>
  <c r="BF5262" i="7"/>
  <c r="AX5262" i="7"/>
  <c r="BJ5262" i="7" s="1"/>
  <c r="AV5262" i="7"/>
  <c r="AT5262" i="7"/>
  <c r="AN5262" i="7"/>
  <c r="AH5262" i="7"/>
  <c r="T5262" i="7"/>
  <c r="N5262" i="7"/>
  <c r="G5262" i="7"/>
  <c r="F5262" i="7"/>
  <c r="BT5257" i="7"/>
  <c r="AU5250" i="7"/>
  <c r="AQ5250" i="7"/>
  <c r="AJ5250" i="7"/>
  <c r="AF5250" i="7"/>
  <c r="Y5250" i="7"/>
  <c r="S5250" i="7"/>
  <c r="L5250" i="7"/>
  <c r="H5250" i="7"/>
  <c r="BN5245" i="7"/>
  <c r="BK5248" i="7" s="1"/>
  <c r="BF5245" i="7"/>
  <c r="AX5245" i="7"/>
  <c r="BJ5245" i="7" s="1"/>
  <c r="AV5245" i="7"/>
  <c r="AT5245" i="7"/>
  <c r="AN5245" i="7"/>
  <c r="AH5245" i="7"/>
  <c r="T5245" i="7"/>
  <c r="N5245" i="7"/>
  <c r="BD5243" i="7"/>
  <c r="BB5243" i="7"/>
  <c r="BF5243" i="7" s="1"/>
  <c r="AR5243" i="7"/>
  <c r="AP5243" i="7"/>
  <c r="AT5243" i="7" s="1"/>
  <c r="AL5243" i="7"/>
  <c r="AJ5243" i="7"/>
  <c r="AN5243" i="7" s="1"/>
  <c r="AF5243" i="7"/>
  <c r="AX5243" i="7" s="1"/>
  <c r="BJ5243" i="7" s="1"/>
  <c r="AD5243" i="7"/>
  <c r="AH5243" i="7" s="1"/>
  <c r="AB5243" i="7"/>
  <c r="Z5243" i="7"/>
  <c r="X5243" i="7"/>
  <c r="R5243" i="7"/>
  <c r="P5243" i="7"/>
  <c r="L5243" i="7"/>
  <c r="J5243" i="7"/>
  <c r="H5243" i="7"/>
  <c r="BN5241" i="7"/>
  <c r="BF5241" i="7"/>
  <c r="AX5241" i="7"/>
  <c r="BJ5241" i="7" s="1"/>
  <c r="AV5241" i="7"/>
  <c r="AT5241" i="7"/>
  <c r="AN5241" i="7"/>
  <c r="AH5241" i="7"/>
  <c r="T5241" i="7"/>
  <c r="N5241" i="7"/>
  <c r="G5241" i="7"/>
  <c r="F5241" i="7"/>
  <c r="BN5239" i="7"/>
  <c r="BF5239" i="7"/>
  <c r="AX5239" i="7"/>
  <c r="BJ5239" i="7" s="1"/>
  <c r="AV5239" i="7"/>
  <c r="AT5239" i="7"/>
  <c r="AN5239" i="7"/>
  <c r="AH5239" i="7"/>
  <c r="T5239" i="7"/>
  <c r="N5239" i="7"/>
  <c r="G5239" i="7"/>
  <c r="F5239" i="7"/>
  <c r="BN5237" i="7"/>
  <c r="BF5237" i="7"/>
  <c r="AX5237" i="7"/>
  <c r="BJ5237" i="7" s="1"/>
  <c r="AV5237" i="7"/>
  <c r="AT5237" i="7"/>
  <c r="AN5237" i="7"/>
  <c r="AH5237" i="7"/>
  <c r="T5237" i="7"/>
  <c r="N5237" i="7"/>
  <c r="G5237" i="7"/>
  <c r="F5237" i="7"/>
  <c r="BN5235" i="7"/>
  <c r="BF5235" i="7"/>
  <c r="AX5235" i="7"/>
  <c r="BJ5235" i="7" s="1"/>
  <c r="AV5235" i="7"/>
  <c r="AT5235" i="7"/>
  <c r="AN5235" i="7"/>
  <c r="AH5235" i="7"/>
  <c r="T5235" i="7"/>
  <c r="N5235" i="7"/>
  <c r="G5235" i="7"/>
  <c r="F5235" i="7"/>
  <c r="BN5233" i="7"/>
  <c r="BF5233" i="7"/>
  <c r="AX5233" i="7"/>
  <c r="BJ5233" i="7" s="1"/>
  <c r="AV5233" i="7"/>
  <c r="AT5233" i="7"/>
  <c r="AN5233" i="7"/>
  <c r="AH5233" i="7"/>
  <c r="T5233" i="7"/>
  <c r="N5233" i="7"/>
  <c r="G5233" i="7"/>
  <c r="F5233" i="7"/>
  <c r="BN5231" i="7"/>
  <c r="BF5231" i="7"/>
  <c r="AX5231" i="7"/>
  <c r="BJ5231" i="7" s="1"/>
  <c r="AV5231" i="7"/>
  <c r="AT5231" i="7"/>
  <c r="AN5231" i="7"/>
  <c r="AH5231" i="7"/>
  <c r="T5231" i="7"/>
  <c r="N5231" i="7"/>
  <c r="G5231" i="7"/>
  <c r="F5231" i="7"/>
  <c r="BN5229" i="7"/>
  <c r="BF5229" i="7"/>
  <c r="AX5229" i="7"/>
  <c r="BJ5229" i="7" s="1"/>
  <c r="AV5229" i="7"/>
  <c r="AT5229" i="7"/>
  <c r="AN5229" i="7"/>
  <c r="AH5229" i="7"/>
  <c r="T5229" i="7"/>
  <c r="N5229" i="7"/>
  <c r="G5229" i="7"/>
  <c r="F5229" i="7"/>
  <c r="BN5227" i="7"/>
  <c r="BF5227" i="7"/>
  <c r="AX5227" i="7"/>
  <c r="BJ5227" i="7" s="1"/>
  <c r="AV5227" i="7"/>
  <c r="AT5227" i="7"/>
  <c r="AN5227" i="7"/>
  <c r="AH5227" i="7"/>
  <c r="T5227" i="7"/>
  <c r="N5227" i="7"/>
  <c r="G5227" i="7"/>
  <c r="F5227" i="7"/>
  <c r="BN5225" i="7"/>
  <c r="BF5225" i="7"/>
  <c r="AX5225" i="7"/>
  <c r="BJ5225" i="7" s="1"/>
  <c r="AV5225" i="7"/>
  <c r="AT5225" i="7"/>
  <c r="AN5225" i="7"/>
  <c r="AH5225" i="7"/>
  <c r="T5225" i="7"/>
  <c r="N5225" i="7"/>
  <c r="G5225" i="7"/>
  <c r="F5225" i="7"/>
  <c r="BN5223" i="7"/>
  <c r="BF5223" i="7"/>
  <c r="AX5223" i="7"/>
  <c r="BJ5223" i="7" s="1"/>
  <c r="AV5223" i="7"/>
  <c r="AT5223" i="7"/>
  <c r="AN5223" i="7"/>
  <c r="AH5223" i="7"/>
  <c r="T5223" i="7"/>
  <c r="N5223" i="7"/>
  <c r="G5223" i="7"/>
  <c r="F5223" i="7"/>
  <c r="BN5221" i="7"/>
  <c r="BF5221" i="7"/>
  <c r="AX5221" i="7"/>
  <c r="BJ5221" i="7" s="1"/>
  <c r="AV5221" i="7"/>
  <c r="AT5221" i="7"/>
  <c r="AN5221" i="7"/>
  <c r="AH5221" i="7"/>
  <c r="T5221" i="7"/>
  <c r="N5221" i="7"/>
  <c r="G5221" i="7"/>
  <c r="F5221" i="7"/>
  <c r="BN5219" i="7"/>
  <c r="BF5219" i="7"/>
  <c r="AX5219" i="7"/>
  <c r="BJ5219" i="7" s="1"/>
  <c r="AV5219" i="7"/>
  <c r="AT5219" i="7"/>
  <c r="AN5219" i="7"/>
  <c r="AH5219" i="7"/>
  <c r="T5219" i="7"/>
  <c r="N5219" i="7"/>
  <c r="G5219" i="7"/>
  <c r="F5219" i="7"/>
  <c r="BN5217" i="7"/>
  <c r="BF5217" i="7"/>
  <c r="AX5217" i="7"/>
  <c r="BJ5217" i="7" s="1"/>
  <c r="AV5217" i="7"/>
  <c r="AT5217" i="7"/>
  <c r="AN5217" i="7"/>
  <c r="AH5217" i="7"/>
  <c r="T5217" i="7"/>
  <c r="N5217" i="7"/>
  <c r="G5217" i="7"/>
  <c r="F5217" i="7"/>
  <c r="BN5215" i="7"/>
  <c r="BF5215" i="7"/>
  <c r="AX5215" i="7"/>
  <c r="BJ5215" i="7" s="1"/>
  <c r="AV5215" i="7"/>
  <c r="AT5215" i="7"/>
  <c r="AN5215" i="7"/>
  <c r="AH5215" i="7"/>
  <c r="T5215" i="7"/>
  <c r="N5215" i="7"/>
  <c r="G5215" i="7"/>
  <c r="F5215" i="7"/>
  <c r="BN5213" i="7"/>
  <c r="BF5213" i="7"/>
  <c r="AX5213" i="7"/>
  <c r="BJ5213" i="7" s="1"/>
  <c r="AV5213" i="7"/>
  <c r="AT5213" i="7"/>
  <c r="AN5213" i="7"/>
  <c r="AH5213" i="7"/>
  <c r="T5213" i="7"/>
  <c r="N5213" i="7"/>
  <c r="G5213" i="7"/>
  <c r="F5213" i="7"/>
  <c r="BU5212" i="7"/>
  <c r="BU5211" i="7"/>
  <c r="BN5211" i="7"/>
  <c r="BF5211" i="7"/>
  <c r="AX5211" i="7"/>
  <c r="BJ5211" i="7" s="1"/>
  <c r="AV5211" i="7"/>
  <c r="AT5211" i="7"/>
  <c r="AN5211" i="7"/>
  <c r="AH5211" i="7"/>
  <c r="T5211" i="7"/>
  <c r="N5211" i="7"/>
  <c r="G5211" i="7"/>
  <c r="F5211" i="7"/>
  <c r="BU5210" i="7"/>
  <c r="BU5209" i="7"/>
  <c r="BN5209" i="7"/>
  <c r="BF5209" i="7"/>
  <c r="AX5209" i="7"/>
  <c r="BJ5209" i="7" s="1"/>
  <c r="AV5209" i="7"/>
  <c r="AT5209" i="7"/>
  <c r="AN5209" i="7"/>
  <c r="AH5209" i="7"/>
  <c r="T5209" i="7"/>
  <c r="N5209" i="7"/>
  <c r="G5209" i="7"/>
  <c r="F5209" i="7"/>
  <c r="BU5208" i="7"/>
  <c r="BU5207" i="7"/>
  <c r="BN5207" i="7"/>
  <c r="BF5207" i="7"/>
  <c r="AX5207" i="7"/>
  <c r="BJ5207" i="7" s="1"/>
  <c r="AV5207" i="7"/>
  <c r="AT5207" i="7"/>
  <c r="AN5207" i="7"/>
  <c r="AH5207" i="7"/>
  <c r="T5207" i="7"/>
  <c r="N5207" i="7"/>
  <c r="G5207" i="7"/>
  <c r="F5207" i="7"/>
  <c r="BU5206" i="7"/>
  <c r="BU5205" i="7"/>
  <c r="BN5205" i="7"/>
  <c r="BF5205" i="7"/>
  <c r="AX5205" i="7"/>
  <c r="BJ5205" i="7" s="1"/>
  <c r="AV5205" i="7"/>
  <c r="AT5205" i="7"/>
  <c r="AN5205" i="7"/>
  <c r="AH5205" i="7"/>
  <c r="T5205" i="7"/>
  <c r="N5205" i="7"/>
  <c r="G5205" i="7"/>
  <c r="F5205" i="7"/>
  <c r="BU5204" i="7"/>
  <c r="BU5203" i="7"/>
  <c r="BN5203" i="7"/>
  <c r="BF5203" i="7"/>
  <c r="AX5203" i="7"/>
  <c r="BJ5203" i="7" s="1"/>
  <c r="AV5203" i="7"/>
  <c r="AT5203" i="7"/>
  <c r="AN5203" i="7"/>
  <c r="AH5203" i="7"/>
  <c r="T5203" i="7"/>
  <c r="N5203" i="7"/>
  <c r="G5203" i="7"/>
  <c r="F5203" i="7"/>
  <c r="BT5198" i="7"/>
  <c r="AU5191" i="7"/>
  <c r="AQ5191" i="7"/>
  <c r="AJ5191" i="7"/>
  <c r="AF5191" i="7"/>
  <c r="Y5191" i="7"/>
  <c r="S5191" i="7"/>
  <c r="L5191" i="7"/>
  <c r="H5191" i="7"/>
  <c r="BN5186" i="7"/>
  <c r="BK5189" i="7" s="1"/>
  <c r="BF5186" i="7"/>
  <c r="AX5186" i="7"/>
  <c r="BJ5186" i="7" s="1"/>
  <c r="AV5186" i="7"/>
  <c r="AT5186" i="7"/>
  <c r="AN5186" i="7"/>
  <c r="AH5186" i="7"/>
  <c r="T5186" i="7"/>
  <c r="N5186" i="7"/>
  <c r="BD5184" i="7"/>
  <c r="BB5184" i="7"/>
  <c r="BF5184" i="7" s="1"/>
  <c r="AR5184" i="7"/>
  <c r="AP5184" i="7"/>
  <c r="AL5184" i="7"/>
  <c r="AJ5184" i="7"/>
  <c r="AN5184" i="7" s="1"/>
  <c r="AF5184" i="7"/>
  <c r="AX5184" i="7" s="1"/>
  <c r="BJ5184" i="7" s="1"/>
  <c r="AD5184" i="7"/>
  <c r="AH5184" i="7" s="1"/>
  <c r="AB5184" i="7"/>
  <c r="Z5184" i="7"/>
  <c r="X5184" i="7"/>
  <c r="R5184" i="7"/>
  <c r="P5184" i="7"/>
  <c r="L5184" i="7"/>
  <c r="J5184" i="7"/>
  <c r="H5184" i="7"/>
  <c r="BN5182" i="7"/>
  <c r="BF5182" i="7"/>
  <c r="AX5182" i="7"/>
  <c r="BJ5182" i="7" s="1"/>
  <c r="AV5182" i="7"/>
  <c r="AT5182" i="7"/>
  <c r="AN5182" i="7"/>
  <c r="AH5182" i="7"/>
  <c r="T5182" i="7"/>
  <c r="N5182" i="7"/>
  <c r="G5182" i="7"/>
  <c r="F5182" i="7"/>
  <c r="BN5180" i="7"/>
  <c r="BF5180" i="7"/>
  <c r="AX5180" i="7"/>
  <c r="BJ5180" i="7" s="1"/>
  <c r="AV5180" i="7"/>
  <c r="AT5180" i="7"/>
  <c r="AN5180" i="7"/>
  <c r="AH5180" i="7"/>
  <c r="T5180" i="7"/>
  <c r="N5180" i="7"/>
  <c r="G5180" i="7"/>
  <c r="F5180" i="7"/>
  <c r="BN5178" i="7"/>
  <c r="BF5178" i="7"/>
  <c r="AX5178" i="7"/>
  <c r="BJ5178" i="7" s="1"/>
  <c r="AV5178" i="7"/>
  <c r="AT5178" i="7"/>
  <c r="AN5178" i="7"/>
  <c r="AH5178" i="7"/>
  <c r="T5178" i="7"/>
  <c r="N5178" i="7"/>
  <c r="G5178" i="7"/>
  <c r="F5178" i="7"/>
  <c r="BN5176" i="7"/>
  <c r="BF5176" i="7"/>
  <c r="AX5176" i="7"/>
  <c r="BJ5176" i="7" s="1"/>
  <c r="AV5176" i="7"/>
  <c r="AT5176" i="7"/>
  <c r="AN5176" i="7"/>
  <c r="AH5176" i="7"/>
  <c r="T5176" i="7"/>
  <c r="N5176" i="7"/>
  <c r="G5176" i="7"/>
  <c r="F5176" i="7"/>
  <c r="BN5174" i="7"/>
  <c r="BF5174" i="7"/>
  <c r="AX5174" i="7"/>
  <c r="BJ5174" i="7" s="1"/>
  <c r="AV5174" i="7"/>
  <c r="AT5174" i="7"/>
  <c r="AN5174" i="7"/>
  <c r="AH5174" i="7"/>
  <c r="T5174" i="7"/>
  <c r="N5174" i="7"/>
  <c r="G5174" i="7"/>
  <c r="F5174" i="7"/>
  <c r="BN5172" i="7"/>
  <c r="BF5172" i="7"/>
  <c r="AX5172" i="7"/>
  <c r="BJ5172" i="7" s="1"/>
  <c r="AV5172" i="7"/>
  <c r="AT5172" i="7"/>
  <c r="AN5172" i="7"/>
  <c r="AH5172" i="7"/>
  <c r="T5172" i="7"/>
  <c r="N5172" i="7"/>
  <c r="G5172" i="7"/>
  <c r="F5172" i="7"/>
  <c r="BN5170" i="7"/>
  <c r="BF5170" i="7"/>
  <c r="AX5170" i="7"/>
  <c r="BJ5170" i="7" s="1"/>
  <c r="AV5170" i="7"/>
  <c r="AT5170" i="7"/>
  <c r="AN5170" i="7"/>
  <c r="AH5170" i="7"/>
  <c r="T5170" i="7"/>
  <c r="N5170" i="7"/>
  <c r="G5170" i="7"/>
  <c r="F5170" i="7"/>
  <c r="BN5168" i="7"/>
  <c r="BF5168" i="7"/>
  <c r="AX5168" i="7"/>
  <c r="BJ5168" i="7" s="1"/>
  <c r="AV5168" i="7"/>
  <c r="AT5168" i="7"/>
  <c r="AN5168" i="7"/>
  <c r="AH5168" i="7"/>
  <c r="T5168" i="7"/>
  <c r="N5168" i="7"/>
  <c r="G5168" i="7"/>
  <c r="F5168" i="7"/>
  <c r="BN5166" i="7"/>
  <c r="BF5166" i="7"/>
  <c r="AX5166" i="7"/>
  <c r="BJ5166" i="7" s="1"/>
  <c r="AV5166" i="7"/>
  <c r="AT5166" i="7"/>
  <c r="AN5166" i="7"/>
  <c r="AH5166" i="7"/>
  <c r="T5166" i="7"/>
  <c r="N5166" i="7"/>
  <c r="G5166" i="7"/>
  <c r="F5166" i="7"/>
  <c r="BN5164" i="7"/>
  <c r="BF5164" i="7"/>
  <c r="AX5164" i="7"/>
  <c r="BJ5164" i="7" s="1"/>
  <c r="AV5164" i="7"/>
  <c r="AT5164" i="7"/>
  <c r="AN5164" i="7"/>
  <c r="AH5164" i="7"/>
  <c r="T5164" i="7"/>
  <c r="N5164" i="7"/>
  <c r="G5164" i="7"/>
  <c r="F5164" i="7"/>
  <c r="BN5162" i="7"/>
  <c r="BF5162" i="7"/>
  <c r="AX5162" i="7"/>
  <c r="BJ5162" i="7" s="1"/>
  <c r="AV5162" i="7"/>
  <c r="AT5162" i="7"/>
  <c r="AN5162" i="7"/>
  <c r="AH5162" i="7"/>
  <c r="T5162" i="7"/>
  <c r="N5162" i="7"/>
  <c r="G5162" i="7"/>
  <c r="F5162" i="7"/>
  <c r="BN5160" i="7"/>
  <c r="BF5160" i="7"/>
  <c r="AX5160" i="7"/>
  <c r="BJ5160" i="7" s="1"/>
  <c r="AV5160" i="7"/>
  <c r="AT5160" i="7"/>
  <c r="AN5160" i="7"/>
  <c r="AH5160" i="7"/>
  <c r="T5160" i="7"/>
  <c r="N5160" i="7"/>
  <c r="G5160" i="7"/>
  <c r="F5160" i="7"/>
  <c r="BN5158" i="7"/>
  <c r="BF5158" i="7"/>
  <c r="AX5158" i="7"/>
  <c r="BJ5158" i="7" s="1"/>
  <c r="AV5158" i="7"/>
  <c r="AT5158" i="7"/>
  <c r="AN5158" i="7"/>
  <c r="AH5158" i="7"/>
  <c r="T5158" i="7"/>
  <c r="N5158" i="7"/>
  <c r="G5158" i="7"/>
  <c r="F5158" i="7"/>
  <c r="BN5156" i="7"/>
  <c r="BF5156" i="7"/>
  <c r="AX5156" i="7"/>
  <c r="BJ5156" i="7" s="1"/>
  <c r="AV5156" i="7"/>
  <c r="AT5156" i="7"/>
  <c r="AN5156" i="7"/>
  <c r="AH5156" i="7"/>
  <c r="T5156" i="7"/>
  <c r="N5156" i="7"/>
  <c r="G5156" i="7"/>
  <c r="F5156" i="7"/>
  <c r="BN5154" i="7"/>
  <c r="BF5154" i="7"/>
  <c r="AX5154" i="7"/>
  <c r="BJ5154" i="7" s="1"/>
  <c r="AV5154" i="7"/>
  <c r="AT5154" i="7"/>
  <c r="AN5154" i="7"/>
  <c r="AH5154" i="7"/>
  <c r="T5154" i="7"/>
  <c r="N5154" i="7"/>
  <c r="G5154" i="7"/>
  <c r="F5154" i="7"/>
  <c r="BU5153" i="7"/>
  <c r="BU5152" i="7"/>
  <c r="BN5152" i="7"/>
  <c r="BF5152" i="7"/>
  <c r="AX5152" i="7"/>
  <c r="BJ5152" i="7" s="1"/>
  <c r="AV5152" i="7"/>
  <c r="AT5152" i="7"/>
  <c r="AN5152" i="7"/>
  <c r="AH5152" i="7"/>
  <c r="T5152" i="7"/>
  <c r="N5152" i="7"/>
  <c r="G5152" i="7"/>
  <c r="F5152" i="7"/>
  <c r="BU5151" i="7"/>
  <c r="BU5150" i="7"/>
  <c r="BN5150" i="7"/>
  <c r="BF5150" i="7"/>
  <c r="AX5150" i="7"/>
  <c r="BJ5150" i="7" s="1"/>
  <c r="AV5150" i="7"/>
  <c r="AT5150" i="7"/>
  <c r="AN5150" i="7"/>
  <c r="AH5150" i="7"/>
  <c r="T5150" i="7"/>
  <c r="N5150" i="7"/>
  <c r="G5150" i="7"/>
  <c r="F5150" i="7"/>
  <c r="BU5149" i="7"/>
  <c r="BU5148" i="7"/>
  <c r="BN5148" i="7"/>
  <c r="BF5148" i="7"/>
  <c r="AX5148" i="7"/>
  <c r="BJ5148" i="7" s="1"/>
  <c r="AV5148" i="7"/>
  <c r="AT5148" i="7"/>
  <c r="AN5148" i="7"/>
  <c r="AH5148" i="7"/>
  <c r="T5148" i="7"/>
  <c r="N5148" i="7"/>
  <c r="G5148" i="7"/>
  <c r="F5148" i="7"/>
  <c r="BU5147" i="7"/>
  <c r="BU5146" i="7"/>
  <c r="BN5146" i="7"/>
  <c r="BF5146" i="7"/>
  <c r="AX5146" i="7"/>
  <c r="BJ5146" i="7" s="1"/>
  <c r="AV5146" i="7"/>
  <c r="AT5146" i="7"/>
  <c r="AN5146" i="7"/>
  <c r="AH5146" i="7"/>
  <c r="T5146" i="7"/>
  <c r="N5146" i="7"/>
  <c r="G5146" i="7"/>
  <c r="F5146" i="7"/>
  <c r="BU5145" i="7"/>
  <c r="BU5144" i="7"/>
  <c r="BN5144" i="7"/>
  <c r="BF5144" i="7"/>
  <c r="AX5144" i="7"/>
  <c r="BJ5144" i="7" s="1"/>
  <c r="AV5144" i="7"/>
  <c r="AT5144" i="7"/>
  <c r="AN5144" i="7"/>
  <c r="AH5144" i="7"/>
  <c r="T5144" i="7"/>
  <c r="N5144" i="7"/>
  <c r="G5144" i="7"/>
  <c r="F5144" i="7"/>
  <c r="BT5139" i="7"/>
  <c r="AU5132" i="7"/>
  <c r="AQ5132" i="7"/>
  <c r="AJ5132" i="7"/>
  <c r="AF5132" i="7"/>
  <c r="Y5132" i="7"/>
  <c r="S5132" i="7"/>
  <c r="L5132" i="7"/>
  <c r="H5132" i="7"/>
  <c r="BN5127" i="7"/>
  <c r="BK5130" i="7" s="1"/>
  <c r="BF5127" i="7"/>
  <c r="AX5127" i="7"/>
  <c r="BJ5127" i="7" s="1"/>
  <c r="AV5127" i="7"/>
  <c r="AT5127" i="7"/>
  <c r="AN5127" i="7"/>
  <c r="AH5127" i="7"/>
  <c r="T5127" i="7"/>
  <c r="N5127" i="7"/>
  <c r="BD5125" i="7"/>
  <c r="BB5125" i="7"/>
  <c r="BF5125" i="7" s="1"/>
  <c r="AR5125" i="7"/>
  <c r="AP5125" i="7"/>
  <c r="AT5125" i="7" s="1"/>
  <c r="AL5125" i="7"/>
  <c r="AJ5125" i="7"/>
  <c r="AN5125" i="7" s="1"/>
  <c r="AF5125" i="7"/>
  <c r="AX5125" i="7" s="1"/>
  <c r="BJ5125" i="7" s="1"/>
  <c r="AD5125" i="7"/>
  <c r="AB5125" i="7"/>
  <c r="Z5125" i="7"/>
  <c r="X5125" i="7"/>
  <c r="R5125" i="7"/>
  <c r="P5125" i="7"/>
  <c r="L5125" i="7"/>
  <c r="J5125" i="7"/>
  <c r="H5125" i="7"/>
  <c r="BN5123" i="7"/>
  <c r="BF5123" i="7"/>
  <c r="AX5123" i="7"/>
  <c r="BJ5123" i="7" s="1"/>
  <c r="AV5123" i="7"/>
  <c r="AT5123" i="7"/>
  <c r="AN5123" i="7"/>
  <c r="AH5123" i="7"/>
  <c r="T5123" i="7"/>
  <c r="N5123" i="7"/>
  <c r="G5123" i="7"/>
  <c r="F5123" i="7"/>
  <c r="BN5121" i="7"/>
  <c r="BF5121" i="7"/>
  <c r="AX5121" i="7"/>
  <c r="BJ5121" i="7" s="1"/>
  <c r="AV5121" i="7"/>
  <c r="AT5121" i="7"/>
  <c r="AN5121" i="7"/>
  <c r="AH5121" i="7"/>
  <c r="T5121" i="7"/>
  <c r="N5121" i="7"/>
  <c r="G5121" i="7"/>
  <c r="F5121" i="7"/>
  <c r="BN5119" i="7"/>
  <c r="BF5119" i="7"/>
  <c r="AX5119" i="7"/>
  <c r="BJ5119" i="7" s="1"/>
  <c r="AV5119" i="7"/>
  <c r="AT5119" i="7"/>
  <c r="AN5119" i="7"/>
  <c r="AH5119" i="7"/>
  <c r="T5119" i="7"/>
  <c r="N5119" i="7"/>
  <c r="G5119" i="7"/>
  <c r="F5119" i="7"/>
  <c r="BN5117" i="7"/>
  <c r="BF5117" i="7"/>
  <c r="AX5117" i="7"/>
  <c r="BJ5117" i="7" s="1"/>
  <c r="AV5117" i="7"/>
  <c r="AT5117" i="7"/>
  <c r="AN5117" i="7"/>
  <c r="AH5117" i="7"/>
  <c r="T5117" i="7"/>
  <c r="N5117" i="7"/>
  <c r="G5117" i="7"/>
  <c r="F5117" i="7"/>
  <c r="BN5115" i="7"/>
  <c r="BF5115" i="7"/>
  <c r="AX5115" i="7"/>
  <c r="BJ5115" i="7" s="1"/>
  <c r="AV5115" i="7"/>
  <c r="AT5115" i="7"/>
  <c r="AN5115" i="7"/>
  <c r="AH5115" i="7"/>
  <c r="T5115" i="7"/>
  <c r="N5115" i="7"/>
  <c r="G5115" i="7"/>
  <c r="F5115" i="7"/>
  <c r="BN5113" i="7"/>
  <c r="BF5113" i="7"/>
  <c r="AX5113" i="7"/>
  <c r="BJ5113" i="7" s="1"/>
  <c r="AV5113" i="7"/>
  <c r="AT5113" i="7"/>
  <c r="AN5113" i="7"/>
  <c r="AH5113" i="7"/>
  <c r="T5113" i="7"/>
  <c r="N5113" i="7"/>
  <c r="G5113" i="7"/>
  <c r="F5113" i="7"/>
  <c r="BN5111" i="7"/>
  <c r="BF5111" i="7"/>
  <c r="AX5111" i="7"/>
  <c r="BJ5111" i="7" s="1"/>
  <c r="AV5111" i="7"/>
  <c r="AT5111" i="7"/>
  <c r="AN5111" i="7"/>
  <c r="AH5111" i="7"/>
  <c r="T5111" i="7"/>
  <c r="N5111" i="7"/>
  <c r="G5111" i="7"/>
  <c r="F5111" i="7"/>
  <c r="BN5109" i="7"/>
  <c r="BF5109" i="7"/>
  <c r="AX5109" i="7"/>
  <c r="BJ5109" i="7" s="1"/>
  <c r="AV5109" i="7"/>
  <c r="AT5109" i="7"/>
  <c r="AN5109" i="7"/>
  <c r="AH5109" i="7"/>
  <c r="T5109" i="7"/>
  <c r="N5109" i="7"/>
  <c r="G5109" i="7"/>
  <c r="F5109" i="7"/>
  <c r="BN5107" i="7"/>
  <c r="BF5107" i="7"/>
  <c r="AX5107" i="7"/>
  <c r="BJ5107" i="7" s="1"/>
  <c r="AV5107" i="7"/>
  <c r="AT5107" i="7"/>
  <c r="AN5107" i="7"/>
  <c r="AH5107" i="7"/>
  <c r="T5107" i="7"/>
  <c r="N5107" i="7"/>
  <c r="G5107" i="7"/>
  <c r="F5107" i="7"/>
  <c r="BN5105" i="7"/>
  <c r="BF5105" i="7"/>
  <c r="AX5105" i="7"/>
  <c r="BJ5105" i="7" s="1"/>
  <c r="AV5105" i="7"/>
  <c r="AT5105" i="7"/>
  <c r="AN5105" i="7"/>
  <c r="AH5105" i="7"/>
  <c r="T5105" i="7"/>
  <c r="N5105" i="7"/>
  <c r="G5105" i="7"/>
  <c r="F5105" i="7"/>
  <c r="BN5103" i="7"/>
  <c r="BF5103" i="7"/>
  <c r="AX5103" i="7"/>
  <c r="BJ5103" i="7" s="1"/>
  <c r="AV5103" i="7"/>
  <c r="AT5103" i="7"/>
  <c r="AN5103" i="7"/>
  <c r="AH5103" i="7"/>
  <c r="T5103" i="7"/>
  <c r="N5103" i="7"/>
  <c r="G5103" i="7"/>
  <c r="F5103" i="7"/>
  <c r="BN5101" i="7"/>
  <c r="BF5101" i="7"/>
  <c r="AX5101" i="7"/>
  <c r="BJ5101" i="7" s="1"/>
  <c r="AV5101" i="7"/>
  <c r="AT5101" i="7"/>
  <c r="AN5101" i="7"/>
  <c r="AH5101" i="7"/>
  <c r="T5101" i="7"/>
  <c r="N5101" i="7"/>
  <c r="G5101" i="7"/>
  <c r="F5101" i="7"/>
  <c r="BN5099" i="7"/>
  <c r="BF5099" i="7"/>
  <c r="AX5099" i="7"/>
  <c r="BJ5099" i="7" s="1"/>
  <c r="AV5099" i="7"/>
  <c r="AT5099" i="7"/>
  <c r="AN5099" i="7"/>
  <c r="AH5099" i="7"/>
  <c r="T5099" i="7"/>
  <c r="N5099" i="7"/>
  <c r="G5099" i="7"/>
  <c r="F5099" i="7"/>
  <c r="BN5097" i="7"/>
  <c r="BF5097" i="7"/>
  <c r="AX5097" i="7"/>
  <c r="BJ5097" i="7" s="1"/>
  <c r="AV5097" i="7"/>
  <c r="AT5097" i="7"/>
  <c r="AN5097" i="7"/>
  <c r="AH5097" i="7"/>
  <c r="T5097" i="7"/>
  <c r="N5097" i="7"/>
  <c r="G5097" i="7"/>
  <c r="F5097" i="7"/>
  <c r="BN5095" i="7"/>
  <c r="BF5095" i="7"/>
  <c r="AX5095" i="7"/>
  <c r="BJ5095" i="7" s="1"/>
  <c r="AV5095" i="7"/>
  <c r="AT5095" i="7"/>
  <c r="AN5095" i="7"/>
  <c r="AH5095" i="7"/>
  <c r="T5095" i="7"/>
  <c r="N5095" i="7"/>
  <c r="G5095" i="7"/>
  <c r="F5095" i="7"/>
  <c r="BU5094" i="7"/>
  <c r="BU5093" i="7"/>
  <c r="BN5093" i="7"/>
  <c r="BF5093" i="7"/>
  <c r="AX5093" i="7"/>
  <c r="BJ5093" i="7" s="1"/>
  <c r="AV5093" i="7"/>
  <c r="AT5093" i="7"/>
  <c r="AN5093" i="7"/>
  <c r="AH5093" i="7"/>
  <c r="T5093" i="7"/>
  <c r="N5093" i="7"/>
  <c r="G5093" i="7"/>
  <c r="F5093" i="7"/>
  <c r="BU5092" i="7"/>
  <c r="BU5091" i="7"/>
  <c r="BN5091" i="7"/>
  <c r="BF5091" i="7"/>
  <c r="AX5091" i="7"/>
  <c r="BJ5091" i="7" s="1"/>
  <c r="AV5091" i="7"/>
  <c r="AT5091" i="7"/>
  <c r="AN5091" i="7"/>
  <c r="AH5091" i="7"/>
  <c r="T5091" i="7"/>
  <c r="N5091" i="7"/>
  <c r="G5091" i="7"/>
  <c r="F5091" i="7"/>
  <c r="BU5090" i="7"/>
  <c r="BU5089" i="7"/>
  <c r="BN5089" i="7"/>
  <c r="BF5089" i="7"/>
  <c r="AX5089" i="7"/>
  <c r="BJ5089" i="7" s="1"/>
  <c r="AV5089" i="7"/>
  <c r="AT5089" i="7"/>
  <c r="AN5089" i="7"/>
  <c r="AH5089" i="7"/>
  <c r="T5089" i="7"/>
  <c r="N5089" i="7"/>
  <c r="G5089" i="7"/>
  <c r="F5089" i="7"/>
  <c r="BU5088" i="7"/>
  <c r="BU5087" i="7"/>
  <c r="BN5087" i="7"/>
  <c r="BF5087" i="7"/>
  <c r="AX5087" i="7"/>
  <c r="BJ5087" i="7" s="1"/>
  <c r="AV5087" i="7"/>
  <c r="AT5087" i="7"/>
  <c r="AN5087" i="7"/>
  <c r="AH5087" i="7"/>
  <c r="T5087" i="7"/>
  <c r="N5087" i="7"/>
  <c r="G5087" i="7"/>
  <c r="F5087" i="7"/>
  <c r="BU5086" i="7"/>
  <c r="BU5085" i="7"/>
  <c r="BN5085" i="7"/>
  <c r="BF5085" i="7"/>
  <c r="AX5085" i="7"/>
  <c r="BJ5085" i="7" s="1"/>
  <c r="AV5085" i="7"/>
  <c r="AT5085" i="7"/>
  <c r="AN5085" i="7"/>
  <c r="AH5085" i="7"/>
  <c r="T5085" i="7"/>
  <c r="N5085" i="7"/>
  <c r="G5085" i="7"/>
  <c r="F5085" i="7"/>
  <c r="BT5080" i="7"/>
  <c r="AU5073" i="7"/>
  <c r="AQ5073" i="7"/>
  <c r="AJ5073" i="7"/>
  <c r="AF5073" i="7"/>
  <c r="Y5073" i="7"/>
  <c r="S5073" i="7"/>
  <c r="L5073" i="7"/>
  <c r="H5073" i="7"/>
  <c r="BN5068" i="7"/>
  <c r="BK5071" i="7" s="1"/>
  <c r="BF5068" i="7"/>
  <c r="AX5068" i="7"/>
  <c r="BJ5068" i="7" s="1"/>
  <c r="AV5068" i="7"/>
  <c r="AT5068" i="7"/>
  <c r="AN5068" i="7"/>
  <c r="AH5068" i="7"/>
  <c r="T5068" i="7"/>
  <c r="N5068" i="7"/>
  <c r="BD5066" i="7"/>
  <c r="BB5066" i="7"/>
  <c r="BF5066" i="7" s="1"/>
  <c r="AR5066" i="7"/>
  <c r="AP5066" i="7"/>
  <c r="AT5066" i="7" s="1"/>
  <c r="AL5066" i="7"/>
  <c r="AJ5066" i="7"/>
  <c r="AN5066" i="7" s="1"/>
  <c r="AF5066" i="7"/>
  <c r="AX5066" i="7" s="1"/>
  <c r="BJ5066" i="7" s="1"/>
  <c r="AD5066" i="7"/>
  <c r="AH5066" i="7" s="1"/>
  <c r="AB5066" i="7"/>
  <c r="Z5066" i="7"/>
  <c r="X5066" i="7"/>
  <c r="R5066" i="7"/>
  <c r="T5066" i="7" s="1"/>
  <c r="P5066" i="7"/>
  <c r="L5066" i="7"/>
  <c r="J5066" i="7"/>
  <c r="H5066" i="7"/>
  <c r="BN5064" i="7"/>
  <c r="BF5064" i="7"/>
  <c r="AX5064" i="7"/>
  <c r="BJ5064" i="7" s="1"/>
  <c r="AV5064" i="7"/>
  <c r="AT5064" i="7"/>
  <c r="AN5064" i="7"/>
  <c r="AH5064" i="7"/>
  <c r="T5064" i="7"/>
  <c r="N5064" i="7"/>
  <c r="G5064" i="7"/>
  <c r="F5064" i="7"/>
  <c r="BN5062" i="7"/>
  <c r="BF5062" i="7"/>
  <c r="AX5062" i="7"/>
  <c r="BJ5062" i="7" s="1"/>
  <c r="AV5062" i="7"/>
  <c r="AT5062" i="7"/>
  <c r="AN5062" i="7"/>
  <c r="AH5062" i="7"/>
  <c r="T5062" i="7"/>
  <c r="N5062" i="7"/>
  <c r="G5062" i="7"/>
  <c r="F5062" i="7"/>
  <c r="BN5060" i="7"/>
  <c r="BF5060" i="7"/>
  <c r="AX5060" i="7"/>
  <c r="BJ5060" i="7" s="1"/>
  <c r="AV5060" i="7"/>
  <c r="AT5060" i="7"/>
  <c r="AN5060" i="7"/>
  <c r="AH5060" i="7"/>
  <c r="T5060" i="7"/>
  <c r="N5060" i="7"/>
  <c r="G5060" i="7"/>
  <c r="F5060" i="7"/>
  <c r="BN5058" i="7"/>
  <c r="BF5058" i="7"/>
  <c r="AX5058" i="7"/>
  <c r="BJ5058" i="7" s="1"/>
  <c r="AV5058" i="7"/>
  <c r="AT5058" i="7"/>
  <c r="AN5058" i="7"/>
  <c r="AH5058" i="7"/>
  <c r="T5058" i="7"/>
  <c r="N5058" i="7"/>
  <c r="G5058" i="7"/>
  <c r="F5058" i="7"/>
  <c r="BN5056" i="7"/>
  <c r="BF5056" i="7"/>
  <c r="AX5056" i="7"/>
  <c r="BJ5056" i="7" s="1"/>
  <c r="AV5056" i="7"/>
  <c r="AT5056" i="7"/>
  <c r="AN5056" i="7"/>
  <c r="AH5056" i="7"/>
  <c r="T5056" i="7"/>
  <c r="N5056" i="7"/>
  <c r="G5056" i="7"/>
  <c r="F5056" i="7"/>
  <c r="BN5054" i="7"/>
  <c r="BF5054" i="7"/>
  <c r="AX5054" i="7"/>
  <c r="BJ5054" i="7" s="1"/>
  <c r="AV5054" i="7"/>
  <c r="AT5054" i="7"/>
  <c r="AN5054" i="7"/>
  <c r="AH5054" i="7"/>
  <c r="T5054" i="7"/>
  <c r="N5054" i="7"/>
  <c r="G5054" i="7"/>
  <c r="F5054" i="7"/>
  <c r="BN5052" i="7"/>
  <c r="BF5052" i="7"/>
  <c r="AX5052" i="7"/>
  <c r="BJ5052" i="7" s="1"/>
  <c r="AV5052" i="7"/>
  <c r="AT5052" i="7"/>
  <c r="AN5052" i="7"/>
  <c r="AH5052" i="7"/>
  <c r="T5052" i="7"/>
  <c r="N5052" i="7"/>
  <c r="G5052" i="7"/>
  <c r="F5052" i="7"/>
  <c r="BN5050" i="7"/>
  <c r="BF5050" i="7"/>
  <c r="AX5050" i="7"/>
  <c r="BJ5050" i="7" s="1"/>
  <c r="AV5050" i="7"/>
  <c r="AT5050" i="7"/>
  <c r="AN5050" i="7"/>
  <c r="AH5050" i="7"/>
  <c r="T5050" i="7"/>
  <c r="N5050" i="7"/>
  <c r="G5050" i="7"/>
  <c r="F5050" i="7"/>
  <c r="BN5048" i="7"/>
  <c r="BF5048" i="7"/>
  <c r="AX5048" i="7"/>
  <c r="BJ5048" i="7" s="1"/>
  <c r="AV5048" i="7"/>
  <c r="AT5048" i="7"/>
  <c r="AN5048" i="7"/>
  <c r="AH5048" i="7"/>
  <c r="T5048" i="7"/>
  <c r="N5048" i="7"/>
  <c r="G5048" i="7"/>
  <c r="F5048" i="7"/>
  <c r="BN5046" i="7"/>
  <c r="BF5046" i="7"/>
  <c r="AX5046" i="7"/>
  <c r="BJ5046" i="7" s="1"/>
  <c r="AV5046" i="7"/>
  <c r="AT5046" i="7"/>
  <c r="AN5046" i="7"/>
  <c r="AH5046" i="7"/>
  <c r="T5046" i="7"/>
  <c r="N5046" i="7"/>
  <c r="G5046" i="7"/>
  <c r="F5046" i="7"/>
  <c r="BN5044" i="7"/>
  <c r="BF5044" i="7"/>
  <c r="AX5044" i="7"/>
  <c r="BJ5044" i="7" s="1"/>
  <c r="AV5044" i="7"/>
  <c r="AT5044" i="7"/>
  <c r="AN5044" i="7"/>
  <c r="AH5044" i="7"/>
  <c r="T5044" i="7"/>
  <c r="N5044" i="7"/>
  <c r="G5044" i="7"/>
  <c r="F5044" i="7"/>
  <c r="BN5042" i="7"/>
  <c r="BF5042" i="7"/>
  <c r="AX5042" i="7"/>
  <c r="BJ5042" i="7" s="1"/>
  <c r="AV5042" i="7"/>
  <c r="AT5042" i="7"/>
  <c r="AN5042" i="7"/>
  <c r="AH5042" i="7"/>
  <c r="T5042" i="7"/>
  <c r="N5042" i="7"/>
  <c r="G5042" i="7"/>
  <c r="F5042" i="7"/>
  <c r="BN5040" i="7"/>
  <c r="BF5040" i="7"/>
  <c r="AX5040" i="7"/>
  <c r="BJ5040" i="7" s="1"/>
  <c r="AV5040" i="7"/>
  <c r="AT5040" i="7"/>
  <c r="AN5040" i="7"/>
  <c r="AH5040" i="7"/>
  <c r="T5040" i="7"/>
  <c r="N5040" i="7"/>
  <c r="G5040" i="7"/>
  <c r="F5040" i="7"/>
  <c r="BN5038" i="7"/>
  <c r="BF5038" i="7"/>
  <c r="AX5038" i="7"/>
  <c r="BJ5038" i="7" s="1"/>
  <c r="AV5038" i="7"/>
  <c r="AT5038" i="7"/>
  <c r="AN5038" i="7"/>
  <c r="AH5038" i="7"/>
  <c r="T5038" i="7"/>
  <c r="N5038" i="7"/>
  <c r="G5038" i="7"/>
  <c r="F5038" i="7"/>
  <c r="BN5036" i="7"/>
  <c r="BF5036" i="7"/>
  <c r="AX5036" i="7"/>
  <c r="BJ5036" i="7" s="1"/>
  <c r="AV5036" i="7"/>
  <c r="AT5036" i="7"/>
  <c r="AN5036" i="7"/>
  <c r="AH5036" i="7"/>
  <c r="T5036" i="7"/>
  <c r="N5036" i="7"/>
  <c r="G5036" i="7"/>
  <c r="F5036" i="7"/>
  <c r="BU5035" i="7"/>
  <c r="BU5034" i="7"/>
  <c r="BN5034" i="7"/>
  <c r="BF5034" i="7"/>
  <c r="AX5034" i="7"/>
  <c r="BJ5034" i="7" s="1"/>
  <c r="AV5034" i="7"/>
  <c r="AT5034" i="7"/>
  <c r="AN5034" i="7"/>
  <c r="AH5034" i="7"/>
  <c r="T5034" i="7"/>
  <c r="N5034" i="7"/>
  <c r="G5034" i="7"/>
  <c r="F5034" i="7"/>
  <c r="BU5033" i="7"/>
  <c r="BU5032" i="7"/>
  <c r="BN5032" i="7"/>
  <c r="BF5032" i="7"/>
  <c r="AX5032" i="7"/>
  <c r="BJ5032" i="7" s="1"/>
  <c r="AV5032" i="7"/>
  <c r="AT5032" i="7"/>
  <c r="AN5032" i="7"/>
  <c r="AH5032" i="7"/>
  <c r="T5032" i="7"/>
  <c r="N5032" i="7"/>
  <c r="G5032" i="7"/>
  <c r="F5032" i="7"/>
  <c r="BU5031" i="7"/>
  <c r="BU5030" i="7"/>
  <c r="BN5030" i="7"/>
  <c r="BF5030" i="7"/>
  <c r="AX5030" i="7"/>
  <c r="BJ5030" i="7" s="1"/>
  <c r="AV5030" i="7"/>
  <c r="AT5030" i="7"/>
  <c r="AN5030" i="7"/>
  <c r="AH5030" i="7"/>
  <c r="T5030" i="7"/>
  <c r="N5030" i="7"/>
  <c r="G5030" i="7"/>
  <c r="F5030" i="7"/>
  <c r="BU5029" i="7"/>
  <c r="BU5028" i="7"/>
  <c r="BN5028" i="7"/>
  <c r="BF5028" i="7"/>
  <c r="AX5028" i="7"/>
  <c r="BJ5028" i="7" s="1"/>
  <c r="AV5028" i="7"/>
  <c r="AT5028" i="7"/>
  <c r="AN5028" i="7"/>
  <c r="AH5028" i="7"/>
  <c r="T5028" i="7"/>
  <c r="N5028" i="7"/>
  <c r="G5028" i="7"/>
  <c r="F5028" i="7"/>
  <c r="BU5027" i="7"/>
  <c r="BU5026" i="7"/>
  <c r="BN5026" i="7"/>
  <c r="BF5026" i="7"/>
  <c r="AX5026" i="7"/>
  <c r="BJ5026" i="7" s="1"/>
  <c r="AV5026" i="7"/>
  <c r="AT5026" i="7"/>
  <c r="AN5026" i="7"/>
  <c r="AH5026" i="7"/>
  <c r="T5026" i="7"/>
  <c r="N5026" i="7"/>
  <c r="G5026" i="7"/>
  <c r="F5026" i="7"/>
  <c r="BT5021" i="7"/>
  <c r="AU5014" i="7"/>
  <c r="AQ5014" i="7"/>
  <c r="AJ5014" i="7"/>
  <c r="AF5014" i="7"/>
  <c r="Y5014" i="7"/>
  <c r="S5014" i="7"/>
  <c r="L5014" i="7"/>
  <c r="H5014" i="7"/>
  <c r="BN5009" i="7"/>
  <c r="BK5012" i="7" s="1"/>
  <c r="BF5009" i="7"/>
  <c r="AX5009" i="7"/>
  <c r="BJ5009" i="7" s="1"/>
  <c r="AV5009" i="7"/>
  <c r="AT5009" i="7"/>
  <c r="AN5009" i="7"/>
  <c r="AH5009" i="7"/>
  <c r="T5009" i="7"/>
  <c r="N5009" i="7"/>
  <c r="BD5007" i="7"/>
  <c r="BB5007" i="7"/>
  <c r="BF5007" i="7" s="1"/>
  <c r="AR5007" i="7"/>
  <c r="AP5007" i="7"/>
  <c r="AT5007" i="7" s="1"/>
  <c r="AL5007" i="7"/>
  <c r="AJ5007" i="7"/>
  <c r="AN5007" i="7" s="1"/>
  <c r="AF5007" i="7"/>
  <c r="AX5007" i="7" s="1"/>
  <c r="BJ5007" i="7" s="1"/>
  <c r="AD5007" i="7"/>
  <c r="AH5007" i="7" s="1"/>
  <c r="AB5007" i="7"/>
  <c r="Z5007" i="7"/>
  <c r="X5007" i="7"/>
  <c r="R5007" i="7"/>
  <c r="P5007" i="7"/>
  <c r="L5007" i="7"/>
  <c r="J5007" i="7"/>
  <c r="H5007" i="7"/>
  <c r="BN5005" i="7"/>
  <c r="BF5005" i="7"/>
  <c r="AX5005" i="7"/>
  <c r="BJ5005" i="7" s="1"/>
  <c r="AV5005" i="7"/>
  <c r="AT5005" i="7"/>
  <c r="AN5005" i="7"/>
  <c r="AH5005" i="7"/>
  <c r="T5005" i="7"/>
  <c r="N5005" i="7"/>
  <c r="G5005" i="7"/>
  <c r="F5005" i="7"/>
  <c r="BN5003" i="7"/>
  <c r="BF5003" i="7"/>
  <c r="AX5003" i="7"/>
  <c r="BJ5003" i="7" s="1"/>
  <c r="AV5003" i="7"/>
  <c r="AT5003" i="7"/>
  <c r="AN5003" i="7"/>
  <c r="AH5003" i="7"/>
  <c r="T5003" i="7"/>
  <c r="N5003" i="7"/>
  <c r="G5003" i="7"/>
  <c r="F5003" i="7"/>
  <c r="BN5001" i="7"/>
  <c r="BF5001" i="7"/>
  <c r="AX5001" i="7"/>
  <c r="BJ5001" i="7" s="1"/>
  <c r="AV5001" i="7"/>
  <c r="AT5001" i="7"/>
  <c r="AN5001" i="7"/>
  <c r="AH5001" i="7"/>
  <c r="T5001" i="7"/>
  <c r="N5001" i="7"/>
  <c r="G5001" i="7"/>
  <c r="F5001" i="7"/>
  <c r="BN4999" i="7"/>
  <c r="BF4999" i="7"/>
  <c r="AX4999" i="7"/>
  <c r="BJ4999" i="7" s="1"/>
  <c r="AV4999" i="7"/>
  <c r="AT4999" i="7"/>
  <c r="AN4999" i="7"/>
  <c r="AH4999" i="7"/>
  <c r="T4999" i="7"/>
  <c r="N4999" i="7"/>
  <c r="G4999" i="7"/>
  <c r="F4999" i="7"/>
  <c r="BN4997" i="7"/>
  <c r="BF4997" i="7"/>
  <c r="AX4997" i="7"/>
  <c r="BJ4997" i="7" s="1"/>
  <c r="AV4997" i="7"/>
  <c r="AT4997" i="7"/>
  <c r="AN4997" i="7"/>
  <c r="AH4997" i="7"/>
  <c r="T4997" i="7"/>
  <c r="N4997" i="7"/>
  <c r="G4997" i="7"/>
  <c r="F4997" i="7"/>
  <c r="BN4995" i="7"/>
  <c r="BF4995" i="7"/>
  <c r="AX4995" i="7"/>
  <c r="BJ4995" i="7" s="1"/>
  <c r="AV4995" i="7"/>
  <c r="AT4995" i="7"/>
  <c r="AN4995" i="7"/>
  <c r="AH4995" i="7"/>
  <c r="T4995" i="7"/>
  <c r="N4995" i="7"/>
  <c r="G4995" i="7"/>
  <c r="F4995" i="7"/>
  <c r="BN4993" i="7"/>
  <c r="BF4993" i="7"/>
  <c r="AX4993" i="7"/>
  <c r="BJ4993" i="7" s="1"/>
  <c r="AV4993" i="7"/>
  <c r="AT4993" i="7"/>
  <c r="AN4993" i="7"/>
  <c r="AH4993" i="7"/>
  <c r="T4993" i="7"/>
  <c r="N4993" i="7"/>
  <c r="G4993" i="7"/>
  <c r="F4993" i="7"/>
  <c r="BN4991" i="7"/>
  <c r="BF4991" i="7"/>
  <c r="AX4991" i="7"/>
  <c r="BJ4991" i="7" s="1"/>
  <c r="AV4991" i="7"/>
  <c r="AT4991" i="7"/>
  <c r="AN4991" i="7"/>
  <c r="AH4991" i="7"/>
  <c r="T4991" i="7"/>
  <c r="N4991" i="7"/>
  <c r="G4991" i="7"/>
  <c r="F4991" i="7"/>
  <c r="BN4989" i="7"/>
  <c r="BF4989" i="7"/>
  <c r="AX4989" i="7"/>
  <c r="BJ4989" i="7" s="1"/>
  <c r="AV4989" i="7"/>
  <c r="AT4989" i="7"/>
  <c r="AN4989" i="7"/>
  <c r="AH4989" i="7"/>
  <c r="T4989" i="7"/>
  <c r="N4989" i="7"/>
  <c r="G4989" i="7"/>
  <c r="F4989" i="7"/>
  <c r="BN4987" i="7"/>
  <c r="BF4987" i="7"/>
  <c r="AX4987" i="7"/>
  <c r="BJ4987" i="7" s="1"/>
  <c r="AV4987" i="7"/>
  <c r="AT4987" i="7"/>
  <c r="AN4987" i="7"/>
  <c r="AH4987" i="7"/>
  <c r="T4987" i="7"/>
  <c r="N4987" i="7"/>
  <c r="G4987" i="7"/>
  <c r="F4987" i="7"/>
  <c r="BN4985" i="7"/>
  <c r="BF4985" i="7"/>
  <c r="AX4985" i="7"/>
  <c r="BJ4985" i="7" s="1"/>
  <c r="AV4985" i="7"/>
  <c r="AT4985" i="7"/>
  <c r="AN4985" i="7"/>
  <c r="AH4985" i="7"/>
  <c r="T4985" i="7"/>
  <c r="N4985" i="7"/>
  <c r="G4985" i="7"/>
  <c r="F4985" i="7"/>
  <c r="BN4983" i="7"/>
  <c r="BF4983" i="7"/>
  <c r="AX4983" i="7"/>
  <c r="BJ4983" i="7" s="1"/>
  <c r="AV4983" i="7"/>
  <c r="AT4983" i="7"/>
  <c r="AN4983" i="7"/>
  <c r="AH4983" i="7"/>
  <c r="T4983" i="7"/>
  <c r="N4983" i="7"/>
  <c r="G4983" i="7"/>
  <c r="F4983" i="7"/>
  <c r="BN4981" i="7"/>
  <c r="BF4981" i="7"/>
  <c r="AX4981" i="7"/>
  <c r="BJ4981" i="7" s="1"/>
  <c r="AV4981" i="7"/>
  <c r="AT4981" i="7"/>
  <c r="AN4981" i="7"/>
  <c r="AH4981" i="7"/>
  <c r="T4981" i="7"/>
  <c r="N4981" i="7"/>
  <c r="G4981" i="7"/>
  <c r="F4981" i="7"/>
  <c r="BN4979" i="7"/>
  <c r="BF4979" i="7"/>
  <c r="AX4979" i="7"/>
  <c r="BJ4979" i="7" s="1"/>
  <c r="AV4979" i="7"/>
  <c r="AT4979" i="7"/>
  <c r="AN4979" i="7"/>
  <c r="AH4979" i="7"/>
  <c r="T4979" i="7"/>
  <c r="N4979" i="7"/>
  <c r="G4979" i="7"/>
  <c r="F4979" i="7"/>
  <c r="BN4977" i="7"/>
  <c r="BF4977" i="7"/>
  <c r="AX4977" i="7"/>
  <c r="BJ4977" i="7" s="1"/>
  <c r="AV4977" i="7"/>
  <c r="AT4977" i="7"/>
  <c r="AN4977" i="7"/>
  <c r="AH4977" i="7"/>
  <c r="T4977" i="7"/>
  <c r="N4977" i="7"/>
  <c r="G4977" i="7"/>
  <c r="F4977" i="7"/>
  <c r="BU4976" i="7"/>
  <c r="BU4975" i="7"/>
  <c r="BN4975" i="7"/>
  <c r="BF4975" i="7"/>
  <c r="AX4975" i="7"/>
  <c r="BJ4975" i="7" s="1"/>
  <c r="AV4975" i="7"/>
  <c r="AT4975" i="7"/>
  <c r="AN4975" i="7"/>
  <c r="AH4975" i="7"/>
  <c r="T4975" i="7"/>
  <c r="N4975" i="7"/>
  <c r="G4975" i="7"/>
  <c r="F4975" i="7"/>
  <c r="BU4974" i="7"/>
  <c r="BU4973" i="7"/>
  <c r="BN4973" i="7"/>
  <c r="BF4973" i="7"/>
  <c r="AX4973" i="7"/>
  <c r="BJ4973" i="7" s="1"/>
  <c r="AV4973" i="7"/>
  <c r="AT4973" i="7"/>
  <c r="AN4973" i="7"/>
  <c r="AH4973" i="7"/>
  <c r="T4973" i="7"/>
  <c r="N4973" i="7"/>
  <c r="G4973" i="7"/>
  <c r="F4973" i="7"/>
  <c r="BU4972" i="7"/>
  <c r="BU4971" i="7"/>
  <c r="BN4971" i="7"/>
  <c r="BF4971" i="7"/>
  <c r="AX4971" i="7"/>
  <c r="BJ4971" i="7" s="1"/>
  <c r="AV4971" i="7"/>
  <c r="AT4971" i="7"/>
  <c r="AN4971" i="7"/>
  <c r="AH4971" i="7"/>
  <c r="T4971" i="7"/>
  <c r="N4971" i="7"/>
  <c r="G4971" i="7"/>
  <c r="F4971" i="7"/>
  <c r="BU4970" i="7"/>
  <c r="BU4969" i="7"/>
  <c r="BN4969" i="7"/>
  <c r="BF4969" i="7"/>
  <c r="AX4969" i="7"/>
  <c r="BJ4969" i="7" s="1"/>
  <c r="AV4969" i="7"/>
  <c r="AT4969" i="7"/>
  <c r="AN4969" i="7"/>
  <c r="AH4969" i="7"/>
  <c r="T4969" i="7"/>
  <c r="N4969" i="7"/>
  <c r="G4969" i="7"/>
  <c r="F4969" i="7"/>
  <c r="BU4968" i="7"/>
  <c r="BU4967" i="7"/>
  <c r="BN4967" i="7"/>
  <c r="BF4967" i="7"/>
  <c r="AX4967" i="7"/>
  <c r="BJ4967" i="7" s="1"/>
  <c r="AV4967" i="7"/>
  <c r="AT4967" i="7"/>
  <c r="AN4967" i="7"/>
  <c r="AH4967" i="7"/>
  <c r="T4967" i="7"/>
  <c r="N4967" i="7"/>
  <c r="G4967" i="7"/>
  <c r="F4967" i="7"/>
  <c r="BT4962" i="7"/>
  <c r="AU4955" i="7"/>
  <c r="AQ4955" i="7"/>
  <c r="AJ4955" i="7"/>
  <c r="AF4955" i="7"/>
  <c r="Y4955" i="7"/>
  <c r="S4955" i="7"/>
  <c r="L4955" i="7"/>
  <c r="H4955" i="7"/>
  <c r="BN4950" i="7"/>
  <c r="BK4953" i="7" s="1"/>
  <c r="BF4950" i="7"/>
  <c r="AX4950" i="7"/>
  <c r="BJ4950" i="7" s="1"/>
  <c r="AV4950" i="7"/>
  <c r="AT4950" i="7"/>
  <c r="AN4950" i="7"/>
  <c r="AH4950" i="7"/>
  <c r="T4950" i="7"/>
  <c r="N4950" i="7"/>
  <c r="BD4948" i="7"/>
  <c r="BB4948" i="7"/>
  <c r="BF4948" i="7" s="1"/>
  <c r="AR4948" i="7"/>
  <c r="AP4948" i="7"/>
  <c r="AT4948" i="7" s="1"/>
  <c r="AL4948" i="7"/>
  <c r="AJ4948" i="7"/>
  <c r="AN4948" i="7" s="1"/>
  <c r="AF4948" i="7"/>
  <c r="AX4948" i="7" s="1"/>
  <c r="BJ4948" i="7" s="1"/>
  <c r="AD4948" i="7"/>
  <c r="AH4948" i="7" s="1"/>
  <c r="AB4948" i="7"/>
  <c r="Z4948" i="7"/>
  <c r="X4948" i="7"/>
  <c r="R4948" i="7"/>
  <c r="P4948" i="7"/>
  <c r="L4948" i="7"/>
  <c r="J4948" i="7"/>
  <c r="H4948" i="7"/>
  <c r="BN4946" i="7"/>
  <c r="BF4946" i="7"/>
  <c r="AX4946" i="7"/>
  <c r="BJ4946" i="7" s="1"/>
  <c r="AV4946" i="7"/>
  <c r="AT4946" i="7"/>
  <c r="AN4946" i="7"/>
  <c r="AH4946" i="7"/>
  <c r="T4946" i="7"/>
  <c r="N4946" i="7"/>
  <c r="G4946" i="7"/>
  <c r="F4946" i="7"/>
  <c r="BN4944" i="7"/>
  <c r="BF4944" i="7"/>
  <c r="AX4944" i="7"/>
  <c r="BJ4944" i="7" s="1"/>
  <c r="AV4944" i="7"/>
  <c r="AT4944" i="7"/>
  <c r="AN4944" i="7"/>
  <c r="AH4944" i="7"/>
  <c r="T4944" i="7"/>
  <c r="N4944" i="7"/>
  <c r="G4944" i="7"/>
  <c r="F4944" i="7"/>
  <c r="BN4942" i="7"/>
  <c r="BF4942" i="7"/>
  <c r="AX4942" i="7"/>
  <c r="BJ4942" i="7" s="1"/>
  <c r="AV4942" i="7"/>
  <c r="AT4942" i="7"/>
  <c r="AN4942" i="7"/>
  <c r="AH4942" i="7"/>
  <c r="T4942" i="7"/>
  <c r="N4942" i="7"/>
  <c r="G4942" i="7"/>
  <c r="F4942" i="7"/>
  <c r="BN4940" i="7"/>
  <c r="BF4940" i="7"/>
  <c r="AX4940" i="7"/>
  <c r="BJ4940" i="7" s="1"/>
  <c r="AV4940" i="7"/>
  <c r="AT4940" i="7"/>
  <c r="AN4940" i="7"/>
  <c r="AH4940" i="7"/>
  <c r="T4940" i="7"/>
  <c r="N4940" i="7"/>
  <c r="G4940" i="7"/>
  <c r="F4940" i="7"/>
  <c r="BN4938" i="7"/>
  <c r="BF4938" i="7"/>
  <c r="AX4938" i="7"/>
  <c r="BJ4938" i="7" s="1"/>
  <c r="AV4938" i="7"/>
  <c r="AT4938" i="7"/>
  <c r="AN4938" i="7"/>
  <c r="AH4938" i="7"/>
  <c r="T4938" i="7"/>
  <c r="N4938" i="7"/>
  <c r="G4938" i="7"/>
  <c r="F4938" i="7"/>
  <c r="BN4936" i="7"/>
  <c r="BF4936" i="7"/>
  <c r="AX4936" i="7"/>
  <c r="BJ4936" i="7" s="1"/>
  <c r="AV4936" i="7"/>
  <c r="AT4936" i="7"/>
  <c r="AN4936" i="7"/>
  <c r="AH4936" i="7"/>
  <c r="T4936" i="7"/>
  <c r="N4936" i="7"/>
  <c r="G4936" i="7"/>
  <c r="F4936" i="7"/>
  <c r="BN4934" i="7"/>
  <c r="BF4934" i="7"/>
  <c r="AX4934" i="7"/>
  <c r="BJ4934" i="7" s="1"/>
  <c r="AV4934" i="7"/>
  <c r="AT4934" i="7"/>
  <c r="AN4934" i="7"/>
  <c r="AH4934" i="7"/>
  <c r="T4934" i="7"/>
  <c r="N4934" i="7"/>
  <c r="G4934" i="7"/>
  <c r="F4934" i="7"/>
  <c r="BN4932" i="7"/>
  <c r="BF4932" i="7"/>
  <c r="AX4932" i="7"/>
  <c r="BJ4932" i="7" s="1"/>
  <c r="AV4932" i="7"/>
  <c r="AT4932" i="7"/>
  <c r="AN4932" i="7"/>
  <c r="AH4932" i="7"/>
  <c r="T4932" i="7"/>
  <c r="N4932" i="7"/>
  <c r="G4932" i="7"/>
  <c r="F4932" i="7"/>
  <c r="BN4930" i="7"/>
  <c r="BF4930" i="7"/>
  <c r="AX4930" i="7"/>
  <c r="BJ4930" i="7" s="1"/>
  <c r="AV4930" i="7"/>
  <c r="AT4930" i="7"/>
  <c r="AN4930" i="7"/>
  <c r="AH4930" i="7"/>
  <c r="T4930" i="7"/>
  <c r="N4930" i="7"/>
  <c r="G4930" i="7"/>
  <c r="F4930" i="7"/>
  <c r="BN4928" i="7"/>
  <c r="BF4928" i="7"/>
  <c r="AX4928" i="7"/>
  <c r="BJ4928" i="7" s="1"/>
  <c r="AV4928" i="7"/>
  <c r="AT4928" i="7"/>
  <c r="AN4928" i="7"/>
  <c r="AH4928" i="7"/>
  <c r="T4928" i="7"/>
  <c r="N4928" i="7"/>
  <c r="G4928" i="7"/>
  <c r="F4928" i="7"/>
  <c r="BN4926" i="7"/>
  <c r="BF4926" i="7"/>
  <c r="AX4926" i="7"/>
  <c r="BJ4926" i="7" s="1"/>
  <c r="AV4926" i="7"/>
  <c r="AT4926" i="7"/>
  <c r="AN4926" i="7"/>
  <c r="AH4926" i="7"/>
  <c r="T4926" i="7"/>
  <c r="N4926" i="7"/>
  <c r="G4926" i="7"/>
  <c r="F4926" i="7"/>
  <c r="BN4924" i="7"/>
  <c r="BF4924" i="7"/>
  <c r="AX4924" i="7"/>
  <c r="BJ4924" i="7" s="1"/>
  <c r="AV4924" i="7"/>
  <c r="AT4924" i="7"/>
  <c r="AN4924" i="7"/>
  <c r="AH4924" i="7"/>
  <c r="T4924" i="7"/>
  <c r="N4924" i="7"/>
  <c r="G4924" i="7"/>
  <c r="F4924" i="7"/>
  <c r="BN4922" i="7"/>
  <c r="BF4922" i="7"/>
  <c r="AX4922" i="7"/>
  <c r="BJ4922" i="7" s="1"/>
  <c r="AV4922" i="7"/>
  <c r="AT4922" i="7"/>
  <c r="AN4922" i="7"/>
  <c r="AH4922" i="7"/>
  <c r="T4922" i="7"/>
  <c r="N4922" i="7"/>
  <c r="G4922" i="7"/>
  <c r="F4922" i="7"/>
  <c r="BN4920" i="7"/>
  <c r="BF4920" i="7"/>
  <c r="AX4920" i="7"/>
  <c r="BJ4920" i="7" s="1"/>
  <c r="AV4920" i="7"/>
  <c r="AT4920" i="7"/>
  <c r="AN4920" i="7"/>
  <c r="AH4920" i="7"/>
  <c r="T4920" i="7"/>
  <c r="N4920" i="7"/>
  <c r="G4920" i="7"/>
  <c r="F4920" i="7"/>
  <c r="BN4918" i="7"/>
  <c r="BF4918" i="7"/>
  <c r="AX4918" i="7"/>
  <c r="BJ4918" i="7" s="1"/>
  <c r="AV4918" i="7"/>
  <c r="AT4918" i="7"/>
  <c r="AN4918" i="7"/>
  <c r="AH4918" i="7"/>
  <c r="T4918" i="7"/>
  <c r="N4918" i="7"/>
  <c r="G4918" i="7"/>
  <c r="F4918" i="7"/>
  <c r="BU4917" i="7"/>
  <c r="BU4916" i="7"/>
  <c r="BN4916" i="7"/>
  <c r="BF4916" i="7"/>
  <c r="AX4916" i="7"/>
  <c r="BJ4916" i="7" s="1"/>
  <c r="AV4916" i="7"/>
  <c r="AT4916" i="7"/>
  <c r="AN4916" i="7"/>
  <c r="AH4916" i="7"/>
  <c r="T4916" i="7"/>
  <c r="N4916" i="7"/>
  <c r="G4916" i="7"/>
  <c r="F4916" i="7"/>
  <c r="BU4915" i="7"/>
  <c r="BU4914" i="7"/>
  <c r="BN4914" i="7"/>
  <c r="BF4914" i="7"/>
  <c r="AX4914" i="7"/>
  <c r="BJ4914" i="7" s="1"/>
  <c r="AV4914" i="7"/>
  <c r="AT4914" i="7"/>
  <c r="AN4914" i="7"/>
  <c r="AH4914" i="7"/>
  <c r="T4914" i="7"/>
  <c r="N4914" i="7"/>
  <c r="G4914" i="7"/>
  <c r="F4914" i="7"/>
  <c r="BU4913" i="7"/>
  <c r="BU4912" i="7"/>
  <c r="BN4912" i="7"/>
  <c r="BF4912" i="7"/>
  <c r="AX4912" i="7"/>
  <c r="BJ4912" i="7" s="1"/>
  <c r="AV4912" i="7"/>
  <c r="AT4912" i="7"/>
  <c r="AN4912" i="7"/>
  <c r="AH4912" i="7"/>
  <c r="T4912" i="7"/>
  <c r="N4912" i="7"/>
  <c r="G4912" i="7"/>
  <c r="F4912" i="7"/>
  <c r="BU4911" i="7"/>
  <c r="BU4910" i="7"/>
  <c r="BN4910" i="7"/>
  <c r="BF4910" i="7"/>
  <c r="AX4910" i="7"/>
  <c r="BJ4910" i="7" s="1"/>
  <c r="AV4910" i="7"/>
  <c r="AT4910" i="7"/>
  <c r="AN4910" i="7"/>
  <c r="AH4910" i="7"/>
  <c r="T4910" i="7"/>
  <c r="N4910" i="7"/>
  <c r="G4910" i="7"/>
  <c r="F4910" i="7"/>
  <c r="BU4909" i="7"/>
  <c r="BU4908" i="7"/>
  <c r="BN4908" i="7"/>
  <c r="BF4908" i="7"/>
  <c r="AX4908" i="7"/>
  <c r="BJ4908" i="7" s="1"/>
  <c r="AV4908" i="7"/>
  <c r="AT4908" i="7"/>
  <c r="AN4908" i="7"/>
  <c r="AH4908" i="7"/>
  <c r="T4908" i="7"/>
  <c r="N4908" i="7"/>
  <c r="G4908" i="7"/>
  <c r="F4908" i="7"/>
  <c r="BT4903" i="7"/>
  <c r="AU4896" i="7"/>
  <c r="AQ4896" i="7"/>
  <c r="AJ4896" i="7"/>
  <c r="AF4896" i="7"/>
  <c r="Y4896" i="7"/>
  <c r="S4896" i="7"/>
  <c r="L4896" i="7"/>
  <c r="H4896" i="7"/>
  <c r="BN4891" i="7"/>
  <c r="BK4894" i="7" s="1"/>
  <c r="BF4891" i="7"/>
  <c r="AX4891" i="7"/>
  <c r="BJ4891" i="7" s="1"/>
  <c r="AV4891" i="7"/>
  <c r="AT4891" i="7"/>
  <c r="AN4891" i="7"/>
  <c r="AH4891" i="7"/>
  <c r="T4891" i="7"/>
  <c r="N4891" i="7"/>
  <c r="BD4889" i="7"/>
  <c r="BB4889" i="7"/>
  <c r="BF4889" i="7" s="1"/>
  <c r="AR4889" i="7"/>
  <c r="AP4889" i="7"/>
  <c r="AT4889" i="7" s="1"/>
  <c r="AL4889" i="7"/>
  <c r="AJ4889" i="7"/>
  <c r="AN4889" i="7" s="1"/>
  <c r="AF4889" i="7"/>
  <c r="AX4889" i="7" s="1"/>
  <c r="BJ4889" i="7" s="1"/>
  <c r="AD4889" i="7"/>
  <c r="AB4889" i="7"/>
  <c r="Z4889" i="7"/>
  <c r="X4889" i="7"/>
  <c r="R4889" i="7"/>
  <c r="P4889" i="7"/>
  <c r="L4889" i="7"/>
  <c r="J4889" i="7"/>
  <c r="H4889" i="7"/>
  <c r="BN4887" i="7"/>
  <c r="BF4887" i="7"/>
  <c r="AX4887" i="7"/>
  <c r="BJ4887" i="7" s="1"/>
  <c r="AV4887" i="7"/>
  <c r="AT4887" i="7"/>
  <c r="AN4887" i="7"/>
  <c r="AH4887" i="7"/>
  <c r="T4887" i="7"/>
  <c r="N4887" i="7"/>
  <c r="G4887" i="7"/>
  <c r="F4887" i="7"/>
  <c r="BN4885" i="7"/>
  <c r="BF4885" i="7"/>
  <c r="AX4885" i="7"/>
  <c r="BJ4885" i="7" s="1"/>
  <c r="AV4885" i="7"/>
  <c r="AT4885" i="7"/>
  <c r="AN4885" i="7"/>
  <c r="AH4885" i="7"/>
  <c r="T4885" i="7"/>
  <c r="N4885" i="7"/>
  <c r="G4885" i="7"/>
  <c r="F4885" i="7"/>
  <c r="BN4883" i="7"/>
  <c r="BF4883" i="7"/>
  <c r="AX4883" i="7"/>
  <c r="BJ4883" i="7" s="1"/>
  <c r="AV4883" i="7"/>
  <c r="AT4883" i="7"/>
  <c r="AN4883" i="7"/>
  <c r="AH4883" i="7"/>
  <c r="T4883" i="7"/>
  <c r="N4883" i="7"/>
  <c r="G4883" i="7"/>
  <c r="F4883" i="7"/>
  <c r="BN4881" i="7"/>
  <c r="BF4881" i="7"/>
  <c r="AX4881" i="7"/>
  <c r="BJ4881" i="7" s="1"/>
  <c r="AV4881" i="7"/>
  <c r="AT4881" i="7"/>
  <c r="AN4881" i="7"/>
  <c r="AH4881" i="7"/>
  <c r="T4881" i="7"/>
  <c r="N4881" i="7"/>
  <c r="G4881" i="7"/>
  <c r="F4881" i="7"/>
  <c r="BN4879" i="7"/>
  <c r="BF4879" i="7"/>
  <c r="AX4879" i="7"/>
  <c r="BJ4879" i="7" s="1"/>
  <c r="AV4879" i="7"/>
  <c r="AT4879" i="7"/>
  <c r="AN4879" i="7"/>
  <c r="AH4879" i="7"/>
  <c r="T4879" i="7"/>
  <c r="N4879" i="7"/>
  <c r="G4879" i="7"/>
  <c r="F4879" i="7"/>
  <c r="BN4877" i="7"/>
  <c r="BF4877" i="7"/>
  <c r="AX4877" i="7"/>
  <c r="BJ4877" i="7" s="1"/>
  <c r="AV4877" i="7"/>
  <c r="AT4877" i="7"/>
  <c r="AN4877" i="7"/>
  <c r="AH4877" i="7"/>
  <c r="T4877" i="7"/>
  <c r="N4877" i="7"/>
  <c r="G4877" i="7"/>
  <c r="F4877" i="7"/>
  <c r="BN4875" i="7"/>
  <c r="BF4875" i="7"/>
  <c r="AX4875" i="7"/>
  <c r="BJ4875" i="7" s="1"/>
  <c r="AV4875" i="7"/>
  <c r="AT4875" i="7"/>
  <c r="AN4875" i="7"/>
  <c r="AH4875" i="7"/>
  <c r="T4875" i="7"/>
  <c r="N4875" i="7"/>
  <c r="G4875" i="7"/>
  <c r="F4875" i="7"/>
  <c r="BN4873" i="7"/>
  <c r="BF4873" i="7"/>
  <c r="AX4873" i="7"/>
  <c r="BJ4873" i="7" s="1"/>
  <c r="AV4873" i="7"/>
  <c r="AT4873" i="7"/>
  <c r="AN4873" i="7"/>
  <c r="AH4873" i="7"/>
  <c r="T4873" i="7"/>
  <c r="N4873" i="7"/>
  <c r="G4873" i="7"/>
  <c r="F4873" i="7"/>
  <c r="BN4871" i="7"/>
  <c r="BF4871" i="7"/>
  <c r="AX4871" i="7"/>
  <c r="BJ4871" i="7" s="1"/>
  <c r="AV4871" i="7"/>
  <c r="AT4871" i="7"/>
  <c r="AN4871" i="7"/>
  <c r="AH4871" i="7"/>
  <c r="T4871" i="7"/>
  <c r="N4871" i="7"/>
  <c r="G4871" i="7"/>
  <c r="F4871" i="7"/>
  <c r="BN4869" i="7"/>
  <c r="BF4869" i="7"/>
  <c r="AX4869" i="7"/>
  <c r="BJ4869" i="7" s="1"/>
  <c r="AV4869" i="7"/>
  <c r="AT4869" i="7"/>
  <c r="AN4869" i="7"/>
  <c r="AH4869" i="7"/>
  <c r="T4869" i="7"/>
  <c r="N4869" i="7"/>
  <c r="G4869" i="7"/>
  <c r="F4869" i="7"/>
  <c r="BN4867" i="7"/>
  <c r="BF4867" i="7"/>
  <c r="AX4867" i="7"/>
  <c r="BJ4867" i="7" s="1"/>
  <c r="AV4867" i="7"/>
  <c r="AT4867" i="7"/>
  <c r="AN4867" i="7"/>
  <c r="AH4867" i="7"/>
  <c r="T4867" i="7"/>
  <c r="N4867" i="7"/>
  <c r="G4867" i="7"/>
  <c r="F4867" i="7"/>
  <c r="BN4865" i="7"/>
  <c r="BF4865" i="7"/>
  <c r="AX4865" i="7"/>
  <c r="BJ4865" i="7" s="1"/>
  <c r="AV4865" i="7"/>
  <c r="AT4865" i="7"/>
  <c r="AN4865" i="7"/>
  <c r="AH4865" i="7"/>
  <c r="T4865" i="7"/>
  <c r="N4865" i="7"/>
  <c r="G4865" i="7"/>
  <c r="F4865" i="7"/>
  <c r="BN4863" i="7"/>
  <c r="BF4863" i="7"/>
  <c r="AX4863" i="7"/>
  <c r="BJ4863" i="7" s="1"/>
  <c r="AV4863" i="7"/>
  <c r="AT4863" i="7"/>
  <c r="AN4863" i="7"/>
  <c r="AH4863" i="7"/>
  <c r="T4863" i="7"/>
  <c r="N4863" i="7"/>
  <c r="G4863" i="7"/>
  <c r="F4863" i="7"/>
  <c r="BN4861" i="7"/>
  <c r="BF4861" i="7"/>
  <c r="AX4861" i="7"/>
  <c r="BJ4861" i="7" s="1"/>
  <c r="AV4861" i="7"/>
  <c r="AT4861" i="7"/>
  <c r="AN4861" i="7"/>
  <c r="AH4861" i="7"/>
  <c r="T4861" i="7"/>
  <c r="N4861" i="7"/>
  <c r="G4861" i="7"/>
  <c r="F4861" i="7"/>
  <c r="BN4859" i="7"/>
  <c r="BF4859" i="7"/>
  <c r="AX4859" i="7"/>
  <c r="BJ4859" i="7" s="1"/>
  <c r="AV4859" i="7"/>
  <c r="AT4859" i="7"/>
  <c r="AN4859" i="7"/>
  <c r="AH4859" i="7"/>
  <c r="T4859" i="7"/>
  <c r="N4859" i="7"/>
  <c r="G4859" i="7"/>
  <c r="F4859" i="7"/>
  <c r="BU4858" i="7"/>
  <c r="BU4857" i="7"/>
  <c r="BN4857" i="7"/>
  <c r="BF4857" i="7"/>
  <c r="AX4857" i="7"/>
  <c r="BJ4857" i="7" s="1"/>
  <c r="AV4857" i="7"/>
  <c r="AT4857" i="7"/>
  <c r="AN4857" i="7"/>
  <c r="AH4857" i="7"/>
  <c r="T4857" i="7"/>
  <c r="N4857" i="7"/>
  <c r="G4857" i="7"/>
  <c r="F4857" i="7"/>
  <c r="BU4856" i="7"/>
  <c r="BU4855" i="7"/>
  <c r="BN4855" i="7"/>
  <c r="BF4855" i="7"/>
  <c r="AX4855" i="7"/>
  <c r="BJ4855" i="7" s="1"/>
  <c r="AV4855" i="7"/>
  <c r="AT4855" i="7"/>
  <c r="AN4855" i="7"/>
  <c r="AH4855" i="7"/>
  <c r="T4855" i="7"/>
  <c r="N4855" i="7"/>
  <c r="G4855" i="7"/>
  <c r="F4855" i="7"/>
  <c r="BU4854" i="7"/>
  <c r="BU4853" i="7"/>
  <c r="BN4853" i="7"/>
  <c r="BF4853" i="7"/>
  <c r="AX4853" i="7"/>
  <c r="BJ4853" i="7" s="1"/>
  <c r="AV4853" i="7"/>
  <c r="AT4853" i="7"/>
  <c r="AN4853" i="7"/>
  <c r="AH4853" i="7"/>
  <c r="T4853" i="7"/>
  <c r="N4853" i="7"/>
  <c r="G4853" i="7"/>
  <c r="F4853" i="7"/>
  <c r="BU4852" i="7"/>
  <c r="BU4851" i="7"/>
  <c r="BN4851" i="7"/>
  <c r="BF4851" i="7"/>
  <c r="AX4851" i="7"/>
  <c r="BJ4851" i="7" s="1"/>
  <c r="AV4851" i="7"/>
  <c r="AT4851" i="7"/>
  <c r="AN4851" i="7"/>
  <c r="AH4851" i="7"/>
  <c r="T4851" i="7"/>
  <c r="N4851" i="7"/>
  <c r="G4851" i="7"/>
  <c r="F4851" i="7"/>
  <c r="BU4850" i="7"/>
  <c r="BU4849" i="7"/>
  <c r="BN4849" i="7"/>
  <c r="BF4849" i="7"/>
  <c r="AX4849" i="7"/>
  <c r="BJ4849" i="7" s="1"/>
  <c r="AV4849" i="7"/>
  <c r="AT4849" i="7"/>
  <c r="AN4849" i="7"/>
  <c r="AH4849" i="7"/>
  <c r="T4849" i="7"/>
  <c r="N4849" i="7"/>
  <c r="G4849" i="7"/>
  <c r="F4849" i="7"/>
  <c r="BT4844" i="7"/>
  <c r="AU4837" i="7"/>
  <c r="AQ4837" i="7"/>
  <c r="AJ4837" i="7"/>
  <c r="AF4837" i="7"/>
  <c r="Y4837" i="7"/>
  <c r="S4837" i="7"/>
  <c r="L4837" i="7"/>
  <c r="H4837" i="7"/>
  <c r="BN4832" i="7"/>
  <c r="BK4835" i="7" s="1"/>
  <c r="BF4832" i="7"/>
  <c r="AX4832" i="7"/>
  <c r="BJ4832" i="7" s="1"/>
  <c r="AV4832" i="7"/>
  <c r="AT4832" i="7"/>
  <c r="AN4832" i="7"/>
  <c r="AH4832" i="7"/>
  <c r="T4832" i="7"/>
  <c r="N4832" i="7"/>
  <c r="BD4830" i="7"/>
  <c r="BB4830" i="7"/>
  <c r="AR4830" i="7"/>
  <c r="AP4830" i="7"/>
  <c r="AL4830" i="7"/>
  <c r="AJ4830" i="7"/>
  <c r="AN4830" i="7" s="1"/>
  <c r="AF4830" i="7"/>
  <c r="AX4830" i="7" s="1"/>
  <c r="BJ4830" i="7" s="1"/>
  <c r="AD4830" i="7"/>
  <c r="AH4830" i="7" s="1"/>
  <c r="AB4830" i="7"/>
  <c r="Z4830" i="7"/>
  <c r="X4830" i="7"/>
  <c r="R4830" i="7"/>
  <c r="P4830" i="7"/>
  <c r="L4830" i="7"/>
  <c r="J4830" i="7"/>
  <c r="H4830" i="7"/>
  <c r="BN4828" i="7"/>
  <c r="BF4828" i="7"/>
  <c r="AX4828" i="7"/>
  <c r="BJ4828" i="7" s="1"/>
  <c r="AV4828" i="7"/>
  <c r="AT4828" i="7"/>
  <c r="AN4828" i="7"/>
  <c r="AH4828" i="7"/>
  <c r="T4828" i="7"/>
  <c r="N4828" i="7"/>
  <c r="G4828" i="7"/>
  <c r="F4828" i="7"/>
  <c r="BN4826" i="7"/>
  <c r="BF4826" i="7"/>
  <c r="AX4826" i="7"/>
  <c r="BJ4826" i="7" s="1"/>
  <c r="AV4826" i="7"/>
  <c r="AT4826" i="7"/>
  <c r="AN4826" i="7"/>
  <c r="AH4826" i="7"/>
  <c r="T4826" i="7"/>
  <c r="N4826" i="7"/>
  <c r="G4826" i="7"/>
  <c r="F4826" i="7"/>
  <c r="BN4824" i="7"/>
  <c r="BF4824" i="7"/>
  <c r="AX4824" i="7"/>
  <c r="BJ4824" i="7" s="1"/>
  <c r="AV4824" i="7"/>
  <c r="AT4824" i="7"/>
  <c r="AN4824" i="7"/>
  <c r="AH4824" i="7"/>
  <c r="T4824" i="7"/>
  <c r="N4824" i="7"/>
  <c r="G4824" i="7"/>
  <c r="F4824" i="7"/>
  <c r="BN4822" i="7"/>
  <c r="BF4822" i="7"/>
  <c r="AX4822" i="7"/>
  <c r="BJ4822" i="7" s="1"/>
  <c r="AV4822" i="7"/>
  <c r="AT4822" i="7"/>
  <c r="AN4822" i="7"/>
  <c r="AH4822" i="7"/>
  <c r="T4822" i="7"/>
  <c r="N4822" i="7"/>
  <c r="G4822" i="7"/>
  <c r="F4822" i="7"/>
  <c r="BN4820" i="7"/>
  <c r="BF4820" i="7"/>
  <c r="AX4820" i="7"/>
  <c r="BJ4820" i="7" s="1"/>
  <c r="AV4820" i="7"/>
  <c r="AT4820" i="7"/>
  <c r="AN4820" i="7"/>
  <c r="AH4820" i="7"/>
  <c r="T4820" i="7"/>
  <c r="N4820" i="7"/>
  <c r="G4820" i="7"/>
  <c r="F4820" i="7"/>
  <c r="BN4818" i="7"/>
  <c r="BF4818" i="7"/>
  <c r="AX4818" i="7"/>
  <c r="BJ4818" i="7" s="1"/>
  <c r="AV4818" i="7"/>
  <c r="AT4818" i="7"/>
  <c r="AN4818" i="7"/>
  <c r="AH4818" i="7"/>
  <c r="T4818" i="7"/>
  <c r="N4818" i="7"/>
  <c r="G4818" i="7"/>
  <c r="F4818" i="7"/>
  <c r="BN4816" i="7"/>
  <c r="BF4816" i="7"/>
  <c r="AX4816" i="7"/>
  <c r="BJ4816" i="7" s="1"/>
  <c r="AV4816" i="7"/>
  <c r="AT4816" i="7"/>
  <c r="AN4816" i="7"/>
  <c r="AH4816" i="7"/>
  <c r="T4816" i="7"/>
  <c r="N4816" i="7"/>
  <c r="G4816" i="7"/>
  <c r="F4816" i="7"/>
  <c r="BN4814" i="7"/>
  <c r="BF4814" i="7"/>
  <c r="AX4814" i="7"/>
  <c r="BJ4814" i="7" s="1"/>
  <c r="AV4814" i="7"/>
  <c r="AT4814" i="7"/>
  <c r="AN4814" i="7"/>
  <c r="AH4814" i="7"/>
  <c r="T4814" i="7"/>
  <c r="N4814" i="7"/>
  <c r="G4814" i="7"/>
  <c r="F4814" i="7"/>
  <c r="BN4812" i="7"/>
  <c r="BF4812" i="7"/>
  <c r="AX4812" i="7"/>
  <c r="BJ4812" i="7" s="1"/>
  <c r="AV4812" i="7"/>
  <c r="AT4812" i="7"/>
  <c r="AN4812" i="7"/>
  <c r="AH4812" i="7"/>
  <c r="T4812" i="7"/>
  <c r="N4812" i="7"/>
  <c r="G4812" i="7"/>
  <c r="F4812" i="7"/>
  <c r="BN4810" i="7"/>
  <c r="BF4810" i="7"/>
  <c r="AX4810" i="7"/>
  <c r="BJ4810" i="7" s="1"/>
  <c r="AV4810" i="7"/>
  <c r="AT4810" i="7"/>
  <c r="AN4810" i="7"/>
  <c r="AH4810" i="7"/>
  <c r="T4810" i="7"/>
  <c r="N4810" i="7"/>
  <c r="G4810" i="7"/>
  <c r="F4810" i="7"/>
  <c r="BN4808" i="7"/>
  <c r="BF4808" i="7"/>
  <c r="AX4808" i="7"/>
  <c r="BJ4808" i="7" s="1"/>
  <c r="AV4808" i="7"/>
  <c r="AT4808" i="7"/>
  <c r="AN4808" i="7"/>
  <c r="AH4808" i="7"/>
  <c r="T4808" i="7"/>
  <c r="N4808" i="7"/>
  <c r="G4808" i="7"/>
  <c r="F4808" i="7"/>
  <c r="BN4806" i="7"/>
  <c r="BF4806" i="7"/>
  <c r="AX4806" i="7"/>
  <c r="BJ4806" i="7" s="1"/>
  <c r="AV4806" i="7"/>
  <c r="AT4806" i="7"/>
  <c r="AN4806" i="7"/>
  <c r="AH4806" i="7"/>
  <c r="T4806" i="7"/>
  <c r="N4806" i="7"/>
  <c r="G4806" i="7"/>
  <c r="F4806" i="7"/>
  <c r="BN4804" i="7"/>
  <c r="BF4804" i="7"/>
  <c r="AX4804" i="7"/>
  <c r="BJ4804" i="7" s="1"/>
  <c r="AV4804" i="7"/>
  <c r="AT4804" i="7"/>
  <c r="AN4804" i="7"/>
  <c r="AH4804" i="7"/>
  <c r="T4804" i="7"/>
  <c r="N4804" i="7"/>
  <c r="G4804" i="7"/>
  <c r="F4804" i="7"/>
  <c r="BN4802" i="7"/>
  <c r="BF4802" i="7"/>
  <c r="AX4802" i="7"/>
  <c r="BJ4802" i="7" s="1"/>
  <c r="AV4802" i="7"/>
  <c r="AT4802" i="7"/>
  <c r="AN4802" i="7"/>
  <c r="AH4802" i="7"/>
  <c r="T4802" i="7"/>
  <c r="N4802" i="7"/>
  <c r="G4802" i="7"/>
  <c r="F4802" i="7"/>
  <c r="BN4800" i="7"/>
  <c r="BF4800" i="7"/>
  <c r="AX4800" i="7"/>
  <c r="BJ4800" i="7" s="1"/>
  <c r="AV4800" i="7"/>
  <c r="AT4800" i="7"/>
  <c r="AN4800" i="7"/>
  <c r="AH4800" i="7"/>
  <c r="T4800" i="7"/>
  <c r="N4800" i="7"/>
  <c r="G4800" i="7"/>
  <c r="F4800" i="7"/>
  <c r="BU4799" i="7"/>
  <c r="BU4798" i="7"/>
  <c r="BN4798" i="7"/>
  <c r="BF4798" i="7"/>
  <c r="AX4798" i="7"/>
  <c r="BJ4798" i="7" s="1"/>
  <c r="AV4798" i="7"/>
  <c r="AT4798" i="7"/>
  <c r="AN4798" i="7"/>
  <c r="AH4798" i="7"/>
  <c r="T4798" i="7"/>
  <c r="N4798" i="7"/>
  <c r="G4798" i="7"/>
  <c r="F4798" i="7"/>
  <c r="BU4797" i="7"/>
  <c r="BU4796" i="7"/>
  <c r="BN4796" i="7"/>
  <c r="BF4796" i="7"/>
  <c r="AX4796" i="7"/>
  <c r="BJ4796" i="7" s="1"/>
  <c r="AV4796" i="7"/>
  <c r="AT4796" i="7"/>
  <c r="AN4796" i="7"/>
  <c r="AH4796" i="7"/>
  <c r="T4796" i="7"/>
  <c r="N4796" i="7"/>
  <c r="G4796" i="7"/>
  <c r="F4796" i="7"/>
  <c r="BU4795" i="7"/>
  <c r="BU4794" i="7"/>
  <c r="BN4794" i="7"/>
  <c r="BF4794" i="7"/>
  <c r="AX4794" i="7"/>
  <c r="BJ4794" i="7" s="1"/>
  <c r="AV4794" i="7"/>
  <c r="AT4794" i="7"/>
  <c r="AN4794" i="7"/>
  <c r="AH4794" i="7"/>
  <c r="T4794" i="7"/>
  <c r="N4794" i="7"/>
  <c r="G4794" i="7"/>
  <c r="F4794" i="7"/>
  <c r="BU4793" i="7"/>
  <c r="BU4792" i="7"/>
  <c r="BN4792" i="7"/>
  <c r="BF4792" i="7"/>
  <c r="AX4792" i="7"/>
  <c r="BJ4792" i="7" s="1"/>
  <c r="AV4792" i="7"/>
  <c r="AT4792" i="7"/>
  <c r="AN4792" i="7"/>
  <c r="AH4792" i="7"/>
  <c r="T4792" i="7"/>
  <c r="N4792" i="7"/>
  <c r="G4792" i="7"/>
  <c r="F4792" i="7"/>
  <c r="BU4791" i="7"/>
  <c r="BU4790" i="7"/>
  <c r="BN4790" i="7"/>
  <c r="BF4790" i="7"/>
  <c r="AX4790" i="7"/>
  <c r="BJ4790" i="7" s="1"/>
  <c r="AV4790" i="7"/>
  <c r="AT4790" i="7"/>
  <c r="AN4790" i="7"/>
  <c r="AH4790" i="7"/>
  <c r="T4790" i="7"/>
  <c r="N4790" i="7"/>
  <c r="G4790" i="7"/>
  <c r="F4790" i="7"/>
  <c r="BT4785" i="7"/>
  <c r="AU4778" i="7"/>
  <c r="AQ4778" i="7"/>
  <c r="AJ4778" i="7"/>
  <c r="AF4778" i="7"/>
  <c r="Y4778" i="7"/>
  <c r="S4778" i="7"/>
  <c r="L4778" i="7"/>
  <c r="H4778" i="7"/>
  <c r="BN4773" i="7"/>
  <c r="BK4776" i="7" s="1"/>
  <c r="BF4773" i="7"/>
  <c r="AX4773" i="7"/>
  <c r="BJ4773" i="7" s="1"/>
  <c r="AV4773" i="7"/>
  <c r="AT4773" i="7"/>
  <c r="AN4773" i="7"/>
  <c r="AH4773" i="7"/>
  <c r="T4773" i="7"/>
  <c r="N4773" i="7"/>
  <c r="BD4771" i="7"/>
  <c r="BB4771" i="7"/>
  <c r="BF4771" i="7" s="1"/>
  <c r="AR4771" i="7"/>
  <c r="AP4771" i="7"/>
  <c r="AT4771" i="7" s="1"/>
  <c r="AL4771" i="7"/>
  <c r="AJ4771" i="7"/>
  <c r="AF4771" i="7"/>
  <c r="AX4771" i="7" s="1"/>
  <c r="BJ4771" i="7" s="1"/>
  <c r="AD4771" i="7"/>
  <c r="AH4771" i="7" s="1"/>
  <c r="AB4771" i="7"/>
  <c r="Z4771" i="7"/>
  <c r="X4771" i="7"/>
  <c r="R4771" i="7"/>
  <c r="P4771" i="7"/>
  <c r="L4771" i="7"/>
  <c r="J4771" i="7"/>
  <c r="H4771" i="7"/>
  <c r="BN4769" i="7"/>
  <c r="BF4769" i="7"/>
  <c r="AX4769" i="7"/>
  <c r="BJ4769" i="7" s="1"/>
  <c r="AV4769" i="7"/>
  <c r="AT4769" i="7"/>
  <c r="AN4769" i="7"/>
  <c r="AH4769" i="7"/>
  <c r="T4769" i="7"/>
  <c r="N4769" i="7"/>
  <c r="G4769" i="7"/>
  <c r="F4769" i="7"/>
  <c r="BN4767" i="7"/>
  <c r="BF4767" i="7"/>
  <c r="AX4767" i="7"/>
  <c r="BJ4767" i="7" s="1"/>
  <c r="AV4767" i="7"/>
  <c r="AT4767" i="7"/>
  <c r="AN4767" i="7"/>
  <c r="AH4767" i="7"/>
  <c r="T4767" i="7"/>
  <c r="N4767" i="7"/>
  <c r="G4767" i="7"/>
  <c r="F4767" i="7"/>
  <c r="BN4765" i="7"/>
  <c r="BF4765" i="7"/>
  <c r="AX4765" i="7"/>
  <c r="AV4765" i="7"/>
  <c r="AT4765" i="7"/>
  <c r="AN4765" i="7"/>
  <c r="AH4765" i="7"/>
  <c r="T4765" i="7"/>
  <c r="N4765" i="7"/>
  <c r="G4765" i="7"/>
  <c r="F4765" i="7"/>
  <c r="BN4763" i="7"/>
  <c r="BF4763" i="7"/>
  <c r="AX4763" i="7"/>
  <c r="BJ4763" i="7" s="1"/>
  <c r="AV4763" i="7"/>
  <c r="AT4763" i="7"/>
  <c r="AN4763" i="7"/>
  <c r="AH4763" i="7"/>
  <c r="T4763" i="7"/>
  <c r="N4763" i="7"/>
  <c r="G4763" i="7"/>
  <c r="F4763" i="7"/>
  <c r="BN4761" i="7"/>
  <c r="BF4761" i="7"/>
  <c r="AX4761" i="7"/>
  <c r="BJ4761" i="7" s="1"/>
  <c r="AV4761" i="7"/>
  <c r="AT4761" i="7"/>
  <c r="AN4761" i="7"/>
  <c r="AH4761" i="7"/>
  <c r="T4761" i="7"/>
  <c r="N4761" i="7"/>
  <c r="G4761" i="7"/>
  <c r="F4761" i="7"/>
  <c r="BN4759" i="7"/>
  <c r="BF4759" i="7"/>
  <c r="AX4759" i="7"/>
  <c r="BJ4759" i="7" s="1"/>
  <c r="AV4759" i="7"/>
  <c r="AT4759" i="7"/>
  <c r="AN4759" i="7"/>
  <c r="AH4759" i="7"/>
  <c r="T4759" i="7"/>
  <c r="N4759" i="7"/>
  <c r="G4759" i="7"/>
  <c r="F4759" i="7"/>
  <c r="BN4757" i="7"/>
  <c r="BF4757" i="7"/>
  <c r="AX4757" i="7"/>
  <c r="BJ4757" i="7" s="1"/>
  <c r="AV4757" i="7"/>
  <c r="AT4757" i="7"/>
  <c r="AN4757" i="7"/>
  <c r="AH4757" i="7"/>
  <c r="T4757" i="7"/>
  <c r="N4757" i="7"/>
  <c r="G4757" i="7"/>
  <c r="F4757" i="7"/>
  <c r="BN4755" i="7"/>
  <c r="BF4755" i="7"/>
  <c r="AX4755" i="7"/>
  <c r="BJ4755" i="7" s="1"/>
  <c r="AV4755" i="7"/>
  <c r="AT4755" i="7"/>
  <c r="AN4755" i="7"/>
  <c r="AH4755" i="7"/>
  <c r="T4755" i="7"/>
  <c r="N4755" i="7"/>
  <c r="G4755" i="7"/>
  <c r="F4755" i="7"/>
  <c r="BN4753" i="7"/>
  <c r="BF4753" i="7"/>
  <c r="AX4753" i="7"/>
  <c r="BJ4753" i="7" s="1"/>
  <c r="AV4753" i="7"/>
  <c r="AT4753" i="7"/>
  <c r="AN4753" i="7"/>
  <c r="AH4753" i="7"/>
  <c r="T4753" i="7"/>
  <c r="N4753" i="7"/>
  <c r="G4753" i="7"/>
  <c r="F4753" i="7"/>
  <c r="BN4751" i="7"/>
  <c r="BF4751" i="7"/>
  <c r="AX4751" i="7"/>
  <c r="BJ4751" i="7" s="1"/>
  <c r="AV4751" i="7"/>
  <c r="AT4751" i="7"/>
  <c r="AN4751" i="7"/>
  <c r="AH4751" i="7"/>
  <c r="T4751" i="7"/>
  <c r="N4751" i="7"/>
  <c r="G4751" i="7"/>
  <c r="F4751" i="7"/>
  <c r="BN4749" i="7"/>
  <c r="BF4749" i="7"/>
  <c r="AX4749" i="7"/>
  <c r="BJ4749" i="7" s="1"/>
  <c r="AV4749" i="7"/>
  <c r="AT4749" i="7"/>
  <c r="AN4749" i="7"/>
  <c r="AH4749" i="7"/>
  <c r="T4749" i="7"/>
  <c r="N4749" i="7"/>
  <c r="G4749" i="7"/>
  <c r="F4749" i="7"/>
  <c r="BN4747" i="7"/>
  <c r="BF4747" i="7"/>
  <c r="AX4747" i="7"/>
  <c r="BJ4747" i="7" s="1"/>
  <c r="AV4747" i="7"/>
  <c r="AT4747" i="7"/>
  <c r="AN4747" i="7"/>
  <c r="AH4747" i="7"/>
  <c r="T4747" i="7"/>
  <c r="N4747" i="7"/>
  <c r="G4747" i="7"/>
  <c r="F4747" i="7"/>
  <c r="BN4745" i="7"/>
  <c r="BF4745" i="7"/>
  <c r="AX4745" i="7"/>
  <c r="BJ4745" i="7" s="1"/>
  <c r="AV4745" i="7"/>
  <c r="AT4745" i="7"/>
  <c r="AN4745" i="7"/>
  <c r="AH4745" i="7"/>
  <c r="T4745" i="7"/>
  <c r="N4745" i="7"/>
  <c r="G4745" i="7"/>
  <c r="F4745" i="7"/>
  <c r="BN4743" i="7"/>
  <c r="BF4743" i="7"/>
  <c r="AX4743" i="7"/>
  <c r="BJ4743" i="7" s="1"/>
  <c r="AV4743" i="7"/>
  <c r="AT4743" i="7"/>
  <c r="AN4743" i="7"/>
  <c r="AH4743" i="7"/>
  <c r="T4743" i="7"/>
  <c r="N4743" i="7"/>
  <c r="G4743" i="7"/>
  <c r="F4743" i="7"/>
  <c r="BN4741" i="7"/>
  <c r="BF4741" i="7"/>
  <c r="AX4741" i="7"/>
  <c r="AV4741" i="7"/>
  <c r="AT4741" i="7"/>
  <c r="AN4741" i="7"/>
  <c r="AH4741" i="7"/>
  <c r="T4741" i="7"/>
  <c r="N4741" i="7"/>
  <c r="G4741" i="7"/>
  <c r="F4741" i="7"/>
  <c r="BU4740" i="7"/>
  <c r="BU4739" i="7"/>
  <c r="BN4739" i="7"/>
  <c r="BF4739" i="7"/>
  <c r="AX4739" i="7"/>
  <c r="BJ4739" i="7" s="1"/>
  <c r="AV4739" i="7"/>
  <c r="AT4739" i="7"/>
  <c r="AN4739" i="7"/>
  <c r="AH4739" i="7"/>
  <c r="T4739" i="7"/>
  <c r="N4739" i="7"/>
  <c r="G4739" i="7"/>
  <c r="F4739" i="7"/>
  <c r="BU4738" i="7"/>
  <c r="BU4737" i="7"/>
  <c r="BN4737" i="7"/>
  <c r="BF4737" i="7"/>
  <c r="AX4737" i="7"/>
  <c r="BJ4737" i="7" s="1"/>
  <c r="AV4737" i="7"/>
  <c r="AT4737" i="7"/>
  <c r="AN4737" i="7"/>
  <c r="AH4737" i="7"/>
  <c r="T4737" i="7"/>
  <c r="N4737" i="7"/>
  <c r="G4737" i="7"/>
  <c r="F4737" i="7"/>
  <c r="BU4736" i="7"/>
  <c r="BU4735" i="7"/>
  <c r="BN4735" i="7"/>
  <c r="BF4735" i="7"/>
  <c r="AX4735" i="7"/>
  <c r="BJ4735" i="7" s="1"/>
  <c r="AV4735" i="7"/>
  <c r="AT4735" i="7"/>
  <c r="AN4735" i="7"/>
  <c r="AH4735" i="7"/>
  <c r="T4735" i="7"/>
  <c r="N4735" i="7"/>
  <c r="G4735" i="7"/>
  <c r="F4735" i="7"/>
  <c r="BU4734" i="7"/>
  <c r="BU4733" i="7"/>
  <c r="BN4733" i="7"/>
  <c r="BF4733" i="7"/>
  <c r="AX4733" i="7"/>
  <c r="BJ4733" i="7" s="1"/>
  <c r="AV4733" i="7"/>
  <c r="AT4733" i="7"/>
  <c r="AN4733" i="7"/>
  <c r="AH4733" i="7"/>
  <c r="T4733" i="7"/>
  <c r="N4733" i="7"/>
  <c r="G4733" i="7"/>
  <c r="F4733" i="7"/>
  <c r="BU4732" i="7"/>
  <c r="BU4731" i="7"/>
  <c r="BN4731" i="7"/>
  <c r="BF4731" i="7"/>
  <c r="AX4731" i="7"/>
  <c r="BJ4731" i="7" s="1"/>
  <c r="AV4731" i="7"/>
  <c r="AT4731" i="7"/>
  <c r="AN4731" i="7"/>
  <c r="AH4731" i="7"/>
  <c r="T4731" i="7"/>
  <c r="N4731" i="7"/>
  <c r="G4731" i="7"/>
  <c r="F4731" i="7"/>
  <c r="BT4726" i="7"/>
  <c r="AU4719" i="7"/>
  <c r="AQ4719" i="7"/>
  <c r="AJ4719" i="7"/>
  <c r="AF4719" i="7"/>
  <c r="Y4719" i="7"/>
  <c r="S4719" i="7"/>
  <c r="L4719" i="7"/>
  <c r="H4719" i="7"/>
  <c r="BN4714" i="7"/>
  <c r="BF4714" i="7"/>
  <c r="AX4714" i="7"/>
  <c r="BJ4714" i="7" s="1"/>
  <c r="AV4714" i="7"/>
  <c r="AT4714" i="7"/>
  <c r="AN4714" i="7"/>
  <c r="AH4714" i="7"/>
  <c r="T4714" i="7"/>
  <c r="N4714" i="7"/>
  <c r="BD4712" i="7"/>
  <c r="BB4712" i="7"/>
  <c r="BF4712" i="7" s="1"/>
  <c r="AR4712" i="7"/>
  <c r="AP4712" i="7"/>
  <c r="AL4712" i="7"/>
  <c r="AJ4712" i="7"/>
  <c r="AN4712" i="7" s="1"/>
  <c r="AF4712" i="7"/>
  <c r="AX4712" i="7" s="1"/>
  <c r="BJ4712" i="7" s="1"/>
  <c r="AD4712" i="7"/>
  <c r="AH4712" i="7" s="1"/>
  <c r="AB4712" i="7"/>
  <c r="Z4712" i="7"/>
  <c r="X4712" i="7"/>
  <c r="R4712" i="7"/>
  <c r="P4712" i="7"/>
  <c r="L4712" i="7"/>
  <c r="J4712" i="7"/>
  <c r="H4712" i="7"/>
  <c r="BN4710" i="7"/>
  <c r="BF4710" i="7"/>
  <c r="AX4710" i="7"/>
  <c r="BJ4710" i="7" s="1"/>
  <c r="AV4710" i="7"/>
  <c r="AT4710" i="7"/>
  <c r="AN4710" i="7"/>
  <c r="AH4710" i="7"/>
  <c r="T4710" i="7"/>
  <c r="N4710" i="7"/>
  <c r="G4710" i="7"/>
  <c r="F4710" i="7"/>
  <c r="BN4708" i="7"/>
  <c r="BF4708" i="7"/>
  <c r="AX4708" i="7"/>
  <c r="BJ4708" i="7" s="1"/>
  <c r="AV4708" i="7"/>
  <c r="AT4708" i="7"/>
  <c r="AN4708" i="7"/>
  <c r="AH4708" i="7"/>
  <c r="T4708" i="7"/>
  <c r="N4708" i="7"/>
  <c r="G4708" i="7"/>
  <c r="F4708" i="7"/>
  <c r="BN4706" i="7"/>
  <c r="BF4706" i="7"/>
  <c r="AX4706" i="7"/>
  <c r="AV4706" i="7"/>
  <c r="AT4706" i="7"/>
  <c r="AN4706" i="7"/>
  <c r="AH4706" i="7"/>
  <c r="T4706" i="7"/>
  <c r="N4706" i="7"/>
  <c r="G4706" i="7"/>
  <c r="F4706" i="7"/>
  <c r="BN4704" i="7"/>
  <c r="BF4704" i="7"/>
  <c r="AX4704" i="7"/>
  <c r="BJ4704" i="7" s="1"/>
  <c r="AV4704" i="7"/>
  <c r="AT4704" i="7"/>
  <c r="AN4704" i="7"/>
  <c r="AH4704" i="7"/>
  <c r="T4704" i="7"/>
  <c r="N4704" i="7"/>
  <c r="G4704" i="7"/>
  <c r="F4704" i="7"/>
  <c r="BN4702" i="7"/>
  <c r="BF4702" i="7"/>
  <c r="AX4702" i="7"/>
  <c r="BJ4702" i="7" s="1"/>
  <c r="AV4702" i="7"/>
  <c r="AT4702" i="7"/>
  <c r="AN4702" i="7"/>
  <c r="AH4702" i="7"/>
  <c r="T4702" i="7"/>
  <c r="N4702" i="7"/>
  <c r="G4702" i="7"/>
  <c r="F4702" i="7"/>
  <c r="BN4700" i="7"/>
  <c r="BF4700" i="7"/>
  <c r="AX4700" i="7"/>
  <c r="BJ4700" i="7" s="1"/>
  <c r="AV4700" i="7"/>
  <c r="AT4700" i="7"/>
  <c r="AN4700" i="7"/>
  <c r="AH4700" i="7"/>
  <c r="T4700" i="7"/>
  <c r="N4700" i="7"/>
  <c r="G4700" i="7"/>
  <c r="F4700" i="7"/>
  <c r="BN4698" i="7"/>
  <c r="BF4698" i="7"/>
  <c r="AX4698" i="7"/>
  <c r="BJ4698" i="7" s="1"/>
  <c r="AV4698" i="7"/>
  <c r="AT4698" i="7"/>
  <c r="AN4698" i="7"/>
  <c r="AH4698" i="7"/>
  <c r="T4698" i="7"/>
  <c r="N4698" i="7"/>
  <c r="G4698" i="7"/>
  <c r="F4698" i="7"/>
  <c r="BN4696" i="7"/>
  <c r="BF4696" i="7"/>
  <c r="AX4696" i="7"/>
  <c r="BJ4696" i="7" s="1"/>
  <c r="AV4696" i="7"/>
  <c r="AT4696" i="7"/>
  <c r="AN4696" i="7"/>
  <c r="AH4696" i="7"/>
  <c r="T4696" i="7"/>
  <c r="N4696" i="7"/>
  <c r="G4696" i="7"/>
  <c r="F4696" i="7"/>
  <c r="BN4694" i="7"/>
  <c r="BF4694" i="7"/>
  <c r="AX4694" i="7"/>
  <c r="BJ4694" i="7" s="1"/>
  <c r="AV4694" i="7"/>
  <c r="AT4694" i="7"/>
  <c r="AN4694" i="7"/>
  <c r="AH4694" i="7"/>
  <c r="T4694" i="7"/>
  <c r="N4694" i="7"/>
  <c r="G4694" i="7"/>
  <c r="F4694" i="7"/>
  <c r="BN4692" i="7"/>
  <c r="BF4692" i="7"/>
  <c r="AX4692" i="7"/>
  <c r="BJ4692" i="7" s="1"/>
  <c r="AV4692" i="7"/>
  <c r="AT4692" i="7"/>
  <c r="AN4692" i="7"/>
  <c r="AH4692" i="7"/>
  <c r="T4692" i="7"/>
  <c r="N4692" i="7"/>
  <c r="G4692" i="7"/>
  <c r="F4692" i="7"/>
  <c r="BN4690" i="7"/>
  <c r="BF4690" i="7"/>
  <c r="AX4690" i="7"/>
  <c r="BJ4690" i="7" s="1"/>
  <c r="AV4690" i="7"/>
  <c r="AT4690" i="7"/>
  <c r="AN4690" i="7"/>
  <c r="AH4690" i="7"/>
  <c r="T4690" i="7"/>
  <c r="N4690" i="7"/>
  <c r="G4690" i="7"/>
  <c r="F4690" i="7"/>
  <c r="BN4688" i="7"/>
  <c r="BF4688" i="7"/>
  <c r="AX4688" i="7"/>
  <c r="BJ4688" i="7" s="1"/>
  <c r="AV4688" i="7"/>
  <c r="AT4688" i="7"/>
  <c r="AN4688" i="7"/>
  <c r="AH4688" i="7"/>
  <c r="T4688" i="7"/>
  <c r="N4688" i="7"/>
  <c r="G4688" i="7"/>
  <c r="F4688" i="7"/>
  <c r="BN4686" i="7"/>
  <c r="BF4686" i="7"/>
  <c r="AX4686" i="7"/>
  <c r="BJ4686" i="7" s="1"/>
  <c r="AV4686" i="7"/>
  <c r="AT4686" i="7"/>
  <c r="AN4686" i="7"/>
  <c r="AH4686" i="7"/>
  <c r="T4686" i="7"/>
  <c r="N4686" i="7"/>
  <c r="G4686" i="7"/>
  <c r="F4686" i="7"/>
  <c r="BN4684" i="7"/>
  <c r="BF4684" i="7"/>
  <c r="AX4684" i="7"/>
  <c r="BJ4684" i="7" s="1"/>
  <c r="AV4684" i="7"/>
  <c r="AT4684" i="7"/>
  <c r="AN4684" i="7"/>
  <c r="AH4684" i="7"/>
  <c r="T4684" i="7"/>
  <c r="N4684" i="7"/>
  <c r="G4684" i="7"/>
  <c r="F4684" i="7"/>
  <c r="BN4682" i="7"/>
  <c r="BF4682" i="7"/>
  <c r="AX4682" i="7"/>
  <c r="AV4682" i="7"/>
  <c r="AT4682" i="7"/>
  <c r="AN4682" i="7"/>
  <c r="AH4682" i="7"/>
  <c r="T4682" i="7"/>
  <c r="N4682" i="7"/>
  <c r="G4682" i="7"/>
  <c r="F4682" i="7"/>
  <c r="BU4681" i="7"/>
  <c r="BU4680" i="7"/>
  <c r="BN4680" i="7"/>
  <c r="BF4680" i="7"/>
  <c r="AX4680" i="7"/>
  <c r="BJ4680" i="7" s="1"/>
  <c r="AV4680" i="7"/>
  <c r="AT4680" i="7"/>
  <c r="AN4680" i="7"/>
  <c r="AH4680" i="7"/>
  <c r="T4680" i="7"/>
  <c r="N4680" i="7"/>
  <c r="G4680" i="7"/>
  <c r="F4680" i="7"/>
  <c r="BU4679" i="7"/>
  <c r="BU4678" i="7"/>
  <c r="BN4678" i="7"/>
  <c r="BF4678" i="7"/>
  <c r="AX4678" i="7"/>
  <c r="BJ4678" i="7" s="1"/>
  <c r="AV4678" i="7"/>
  <c r="AT4678" i="7"/>
  <c r="AN4678" i="7"/>
  <c r="AH4678" i="7"/>
  <c r="T4678" i="7"/>
  <c r="N4678" i="7"/>
  <c r="G4678" i="7"/>
  <c r="F4678" i="7"/>
  <c r="BU4677" i="7"/>
  <c r="BU4676" i="7"/>
  <c r="BN4676" i="7"/>
  <c r="BF4676" i="7"/>
  <c r="AX4676" i="7"/>
  <c r="BJ4676" i="7" s="1"/>
  <c r="AV4676" i="7"/>
  <c r="AT4676" i="7"/>
  <c r="AN4676" i="7"/>
  <c r="AH4676" i="7"/>
  <c r="T4676" i="7"/>
  <c r="N4676" i="7"/>
  <c r="G4676" i="7"/>
  <c r="F4676" i="7"/>
  <c r="BU4675" i="7"/>
  <c r="BU4674" i="7"/>
  <c r="BN4674" i="7"/>
  <c r="BF4674" i="7"/>
  <c r="AX4674" i="7"/>
  <c r="BJ4674" i="7" s="1"/>
  <c r="AV4674" i="7"/>
  <c r="AT4674" i="7"/>
  <c r="AN4674" i="7"/>
  <c r="AH4674" i="7"/>
  <c r="T4674" i="7"/>
  <c r="N4674" i="7"/>
  <c r="G4674" i="7"/>
  <c r="F4674" i="7"/>
  <c r="BU4673" i="7"/>
  <c r="BU4672" i="7"/>
  <c r="BN4672" i="7"/>
  <c r="BF4672" i="7"/>
  <c r="AX4672" i="7"/>
  <c r="BJ4672" i="7" s="1"/>
  <c r="AV4672" i="7"/>
  <c r="AT4672" i="7"/>
  <c r="AN4672" i="7"/>
  <c r="AH4672" i="7"/>
  <c r="T4672" i="7"/>
  <c r="N4672" i="7"/>
  <c r="G4672" i="7"/>
  <c r="F4672" i="7"/>
  <c r="BT4667" i="7"/>
  <c r="AU4660" i="7"/>
  <c r="AQ4660" i="7"/>
  <c r="AJ4660" i="7"/>
  <c r="AF4660" i="7"/>
  <c r="Y4660" i="7"/>
  <c r="S4660" i="7"/>
  <c r="L4660" i="7"/>
  <c r="H4660" i="7"/>
  <c r="BN4655" i="7"/>
  <c r="BK4658" i="7" s="1"/>
  <c r="BF4655" i="7"/>
  <c r="AX4655" i="7"/>
  <c r="BJ4655" i="7" s="1"/>
  <c r="AV4655" i="7"/>
  <c r="AT4655" i="7"/>
  <c r="AN4655" i="7"/>
  <c r="AH4655" i="7"/>
  <c r="T4655" i="7"/>
  <c r="N4655" i="7"/>
  <c r="BD4653" i="7"/>
  <c r="BB4653" i="7"/>
  <c r="BF4653" i="7" s="1"/>
  <c r="AR4653" i="7"/>
  <c r="AP4653" i="7"/>
  <c r="AT4653" i="7" s="1"/>
  <c r="AL4653" i="7"/>
  <c r="AJ4653" i="7"/>
  <c r="AN4653" i="7" s="1"/>
  <c r="AF4653" i="7"/>
  <c r="AX4653" i="7" s="1"/>
  <c r="BJ4653" i="7" s="1"/>
  <c r="AD4653" i="7"/>
  <c r="AH4653" i="7" s="1"/>
  <c r="AB4653" i="7"/>
  <c r="Z4653" i="7"/>
  <c r="X4653" i="7"/>
  <c r="R4653" i="7"/>
  <c r="P4653" i="7"/>
  <c r="L4653" i="7"/>
  <c r="J4653" i="7"/>
  <c r="H4653" i="7"/>
  <c r="BN4651" i="7"/>
  <c r="BF4651" i="7"/>
  <c r="AX4651" i="7"/>
  <c r="BJ4651" i="7" s="1"/>
  <c r="AV4651" i="7"/>
  <c r="AT4651" i="7"/>
  <c r="AN4651" i="7"/>
  <c r="AH4651" i="7"/>
  <c r="T4651" i="7"/>
  <c r="N4651" i="7"/>
  <c r="G4651" i="7"/>
  <c r="F4651" i="7"/>
  <c r="BN4649" i="7"/>
  <c r="BF4649" i="7"/>
  <c r="AX4649" i="7"/>
  <c r="BJ4649" i="7" s="1"/>
  <c r="AV4649" i="7"/>
  <c r="AT4649" i="7"/>
  <c r="AN4649" i="7"/>
  <c r="AH4649" i="7"/>
  <c r="T4649" i="7"/>
  <c r="N4649" i="7"/>
  <c r="G4649" i="7"/>
  <c r="F4649" i="7"/>
  <c r="BN4647" i="7"/>
  <c r="BF4647" i="7"/>
  <c r="AX4647" i="7"/>
  <c r="BJ4647" i="7" s="1"/>
  <c r="AV4647" i="7"/>
  <c r="AT4647" i="7"/>
  <c r="AN4647" i="7"/>
  <c r="AH4647" i="7"/>
  <c r="T4647" i="7"/>
  <c r="N4647" i="7"/>
  <c r="G4647" i="7"/>
  <c r="F4647" i="7"/>
  <c r="BN4645" i="7"/>
  <c r="BF4645" i="7"/>
  <c r="AX4645" i="7"/>
  <c r="BJ4645" i="7" s="1"/>
  <c r="AV4645" i="7"/>
  <c r="AT4645" i="7"/>
  <c r="AN4645" i="7"/>
  <c r="AH4645" i="7"/>
  <c r="T4645" i="7"/>
  <c r="N4645" i="7"/>
  <c r="G4645" i="7"/>
  <c r="F4645" i="7"/>
  <c r="BN4643" i="7"/>
  <c r="BF4643" i="7"/>
  <c r="AX4643" i="7"/>
  <c r="BJ4643" i="7" s="1"/>
  <c r="AV4643" i="7"/>
  <c r="AT4643" i="7"/>
  <c r="AN4643" i="7"/>
  <c r="AH4643" i="7"/>
  <c r="T4643" i="7"/>
  <c r="N4643" i="7"/>
  <c r="G4643" i="7"/>
  <c r="F4643" i="7"/>
  <c r="BN4641" i="7"/>
  <c r="BF4641" i="7"/>
  <c r="AX4641" i="7"/>
  <c r="BJ4641" i="7" s="1"/>
  <c r="AV4641" i="7"/>
  <c r="AT4641" i="7"/>
  <c r="AN4641" i="7"/>
  <c r="AH4641" i="7"/>
  <c r="T4641" i="7"/>
  <c r="N4641" i="7"/>
  <c r="G4641" i="7"/>
  <c r="F4641" i="7"/>
  <c r="BN4639" i="7"/>
  <c r="BF4639" i="7"/>
  <c r="AX4639" i="7"/>
  <c r="BJ4639" i="7" s="1"/>
  <c r="AV4639" i="7"/>
  <c r="AT4639" i="7"/>
  <c r="AN4639" i="7"/>
  <c r="AH4639" i="7"/>
  <c r="T4639" i="7"/>
  <c r="N4639" i="7"/>
  <c r="G4639" i="7"/>
  <c r="F4639" i="7"/>
  <c r="BN4637" i="7"/>
  <c r="BF4637" i="7"/>
  <c r="AX4637" i="7"/>
  <c r="BJ4637" i="7" s="1"/>
  <c r="AV4637" i="7"/>
  <c r="AT4637" i="7"/>
  <c r="AN4637" i="7"/>
  <c r="AH4637" i="7"/>
  <c r="T4637" i="7"/>
  <c r="N4637" i="7"/>
  <c r="G4637" i="7"/>
  <c r="F4637" i="7"/>
  <c r="BN4635" i="7"/>
  <c r="BF4635" i="7"/>
  <c r="AX4635" i="7"/>
  <c r="BJ4635" i="7" s="1"/>
  <c r="AV4635" i="7"/>
  <c r="AT4635" i="7"/>
  <c r="AN4635" i="7"/>
  <c r="AH4635" i="7"/>
  <c r="T4635" i="7"/>
  <c r="N4635" i="7"/>
  <c r="G4635" i="7"/>
  <c r="F4635" i="7"/>
  <c r="BN4633" i="7"/>
  <c r="BF4633" i="7"/>
  <c r="AX4633" i="7"/>
  <c r="BJ4633" i="7" s="1"/>
  <c r="AV4633" i="7"/>
  <c r="AT4633" i="7"/>
  <c r="AN4633" i="7"/>
  <c r="AH4633" i="7"/>
  <c r="T4633" i="7"/>
  <c r="N4633" i="7"/>
  <c r="G4633" i="7"/>
  <c r="F4633" i="7"/>
  <c r="BN4631" i="7"/>
  <c r="BF4631" i="7"/>
  <c r="AX4631" i="7"/>
  <c r="BJ4631" i="7" s="1"/>
  <c r="AV4631" i="7"/>
  <c r="AT4631" i="7"/>
  <c r="AN4631" i="7"/>
  <c r="AH4631" i="7"/>
  <c r="T4631" i="7"/>
  <c r="N4631" i="7"/>
  <c r="G4631" i="7"/>
  <c r="F4631" i="7"/>
  <c r="BN4629" i="7"/>
  <c r="BF4629" i="7"/>
  <c r="AX4629" i="7"/>
  <c r="BJ4629" i="7" s="1"/>
  <c r="AV4629" i="7"/>
  <c r="AT4629" i="7"/>
  <c r="AN4629" i="7"/>
  <c r="AH4629" i="7"/>
  <c r="T4629" i="7"/>
  <c r="N4629" i="7"/>
  <c r="G4629" i="7"/>
  <c r="F4629" i="7"/>
  <c r="BN4627" i="7"/>
  <c r="BF4627" i="7"/>
  <c r="AX4627" i="7"/>
  <c r="BJ4627" i="7" s="1"/>
  <c r="AV4627" i="7"/>
  <c r="AT4627" i="7"/>
  <c r="AN4627" i="7"/>
  <c r="AH4627" i="7"/>
  <c r="T4627" i="7"/>
  <c r="N4627" i="7"/>
  <c r="G4627" i="7"/>
  <c r="F4627" i="7"/>
  <c r="BN4625" i="7"/>
  <c r="BF4625" i="7"/>
  <c r="AX4625" i="7"/>
  <c r="BJ4625" i="7" s="1"/>
  <c r="AV4625" i="7"/>
  <c r="AT4625" i="7"/>
  <c r="AN4625" i="7"/>
  <c r="AH4625" i="7"/>
  <c r="T4625" i="7"/>
  <c r="N4625" i="7"/>
  <c r="G4625" i="7"/>
  <c r="F4625" i="7"/>
  <c r="BN4623" i="7"/>
  <c r="BF4623" i="7"/>
  <c r="AX4623" i="7"/>
  <c r="BJ4623" i="7" s="1"/>
  <c r="AV4623" i="7"/>
  <c r="AT4623" i="7"/>
  <c r="AN4623" i="7"/>
  <c r="AH4623" i="7"/>
  <c r="T4623" i="7"/>
  <c r="N4623" i="7"/>
  <c r="G4623" i="7"/>
  <c r="F4623" i="7"/>
  <c r="BU4622" i="7"/>
  <c r="BU4621" i="7"/>
  <c r="BN4621" i="7"/>
  <c r="BF4621" i="7"/>
  <c r="AX4621" i="7"/>
  <c r="BJ4621" i="7" s="1"/>
  <c r="AV4621" i="7"/>
  <c r="AT4621" i="7"/>
  <c r="AN4621" i="7"/>
  <c r="AH4621" i="7"/>
  <c r="T4621" i="7"/>
  <c r="N4621" i="7"/>
  <c r="G4621" i="7"/>
  <c r="F4621" i="7"/>
  <c r="BU4620" i="7"/>
  <c r="BU4619" i="7"/>
  <c r="BN4619" i="7"/>
  <c r="BF4619" i="7"/>
  <c r="AX4619" i="7"/>
  <c r="BJ4619" i="7" s="1"/>
  <c r="AV4619" i="7"/>
  <c r="AT4619" i="7"/>
  <c r="AN4619" i="7"/>
  <c r="AH4619" i="7"/>
  <c r="T4619" i="7"/>
  <c r="N4619" i="7"/>
  <c r="G4619" i="7"/>
  <c r="F4619" i="7"/>
  <c r="BU4618" i="7"/>
  <c r="BU4617" i="7"/>
  <c r="BN4617" i="7"/>
  <c r="BF4617" i="7"/>
  <c r="AX4617" i="7"/>
  <c r="BJ4617" i="7" s="1"/>
  <c r="AV4617" i="7"/>
  <c r="AT4617" i="7"/>
  <c r="AN4617" i="7"/>
  <c r="AH4617" i="7"/>
  <c r="T4617" i="7"/>
  <c r="N4617" i="7"/>
  <c r="G4617" i="7"/>
  <c r="F4617" i="7"/>
  <c r="BU4616" i="7"/>
  <c r="BU4615" i="7"/>
  <c r="BN4615" i="7"/>
  <c r="BF4615" i="7"/>
  <c r="AX4615" i="7"/>
  <c r="BJ4615" i="7" s="1"/>
  <c r="AV4615" i="7"/>
  <c r="AT4615" i="7"/>
  <c r="AN4615" i="7"/>
  <c r="AH4615" i="7"/>
  <c r="T4615" i="7"/>
  <c r="N4615" i="7"/>
  <c r="G4615" i="7"/>
  <c r="F4615" i="7"/>
  <c r="BU4614" i="7"/>
  <c r="BU4613" i="7"/>
  <c r="BN4613" i="7"/>
  <c r="BF4613" i="7"/>
  <c r="AX4613" i="7"/>
  <c r="BJ4613" i="7" s="1"/>
  <c r="AV4613" i="7"/>
  <c r="AT4613" i="7"/>
  <c r="AN4613" i="7"/>
  <c r="AH4613" i="7"/>
  <c r="T4613" i="7"/>
  <c r="N4613" i="7"/>
  <c r="G4613" i="7"/>
  <c r="F4613" i="7"/>
  <c r="BT4608" i="7"/>
  <c r="AU4601" i="7"/>
  <c r="AQ4601" i="7"/>
  <c r="AJ4601" i="7"/>
  <c r="AF4601" i="7"/>
  <c r="Y4601" i="7"/>
  <c r="S4601" i="7"/>
  <c r="L4601" i="7"/>
  <c r="H4601" i="7"/>
  <c r="BN4596" i="7"/>
  <c r="BK4599" i="7" s="1"/>
  <c r="BF4596" i="7"/>
  <c r="AX4596" i="7"/>
  <c r="BJ4596" i="7" s="1"/>
  <c r="AV4596" i="7"/>
  <c r="AT4596" i="7"/>
  <c r="AN4596" i="7"/>
  <c r="AH4596" i="7"/>
  <c r="T4596" i="7"/>
  <c r="N4596" i="7"/>
  <c r="BD4594" i="7"/>
  <c r="BB4594" i="7"/>
  <c r="BF4594" i="7" s="1"/>
  <c r="AR4594" i="7"/>
  <c r="AP4594" i="7"/>
  <c r="AT4594" i="7" s="1"/>
  <c r="AL4594" i="7"/>
  <c r="AJ4594" i="7"/>
  <c r="AN4594" i="7" s="1"/>
  <c r="AF4594" i="7"/>
  <c r="AX4594" i="7" s="1"/>
  <c r="BJ4594" i="7" s="1"/>
  <c r="AD4594" i="7"/>
  <c r="AH4594" i="7" s="1"/>
  <c r="AB4594" i="7"/>
  <c r="Z4594" i="7"/>
  <c r="X4594" i="7"/>
  <c r="R4594" i="7"/>
  <c r="P4594" i="7"/>
  <c r="L4594" i="7"/>
  <c r="J4594" i="7"/>
  <c r="H4594" i="7"/>
  <c r="BN4592" i="7"/>
  <c r="BF4592" i="7"/>
  <c r="AX4592" i="7"/>
  <c r="BJ4592" i="7" s="1"/>
  <c r="AV4592" i="7"/>
  <c r="AT4592" i="7"/>
  <c r="AN4592" i="7"/>
  <c r="AH4592" i="7"/>
  <c r="T4592" i="7"/>
  <c r="N4592" i="7"/>
  <c r="G4592" i="7"/>
  <c r="F4592" i="7"/>
  <c r="BN4590" i="7"/>
  <c r="BF4590" i="7"/>
  <c r="AX4590" i="7"/>
  <c r="BJ4590" i="7" s="1"/>
  <c r="AV4590" i="7"/>
  <c r="AT4590" i="7"/>
  <c r="AN4590" i="7"/>
  <c r="AH4590" i="7"/>
  <c r="T4590" i="7"/>
  <c r="N4590" i="7"/>
  <c r="G4590" i="7"/>
  <c r="F4590" i="7"/>
  <c r="BN4588" i="7"/>
  <c r="BF4588" i="7"/>
  <c r="AX4588" i="7"/>
  <c r="BJ4588" i="7" s="1"/>
  <c r="AV4588" i="7"/>
  <c r="AT4588" i="7"/>
  <c r="AN4588" i="7"/>
  <c r="AH4588" i="7"/>
  <c r="T4588" i="7"/>
  <c r="N4588" i="7"/>
  <c r="G4588" i="7"/>
  <c r="F4588" i="7"/>
  <c r="BN4586" i="7"/>
  <c r="BF4586" i="7"/>
  <c r="AX4586" i="7"/>
  <c r="BJ4586" i="7" s="1"/>
  <c r="AV4586" i="7"/>
  <c r="AT4586" i="7"/>
  <c r="AN4586" i="7"/>
  <c r="AH4586" i="7"/>
  <c r="T4586" i="7"/>
  <c r="N4586" i="7"/>
  <c r="G4586" i="7"/>
  <c r="F4586" i="7"/>
  <c r="BN4584" i="7"/>
  <c r="BF4584" i="7"/>
  <c r="AX4584" i="7"/>
  <c r="BJ4584" i="7" s="1"/>
  <c r="AV4584" i="7"/>
  <c r="AT4584" i="7"/>
  <c r="AN4584" i="7"/>
  <c r="AH4584" i="7"/>
  <c r="T4584" i="7"/>
  <c r="N4584" i="7"/>
  <c r="G4584" i="7"/>
  <c r="F4584" i="7"/>
  <c r="BN4582" i="7"/>
  <c r="BF4582" i="7"/>
  <c r="AX4582" i="7"/>
  <c r="BJ4582" i="7" s="1"/>
  <c r="AV4582" i="7"/>
  <c r="AT4582" i="7"/>
  <c r="AN4582" i="7"/>
  <c r="AH4582" i="7"/>
  <c r="T4582" i="7"/>
  <c r="N4582" i="7"/>
  <c r="G4582" i="7"/>
  <c r="F4582" i="7"/>
  <c r="BN4580" i="7"/>
  <c r="BF4580" i="7"/>
  <c r="AX4580" i="7"/>
  <c r="BJ4580" i="7" s="1"/>
  <c r="AV4580" i="7"/>
  <c r="AT4580" i="7"/>
  <c r="AN4580" i="7"/>
  <c r="AH4580" i="7"/>
  <c r="T4580" i="7"/>
  <c r="N4580" i="7"/>
  <c r="G4580" i="7"/>
  <c r="F4580" i="7"/>
  <c r="BN4578" i="7"/>
  <c r="BF4578" i="7"/>
  <c r="AX4578" i="7"/>
  <c r="BJ4578" i="7" s="1"/>
  <c r="AV4578" i="7"/>
  <c r="AT4578" i="7"/>
  <c r="AN4578" i="7"/>
  <c r="AH4578" i="7"/>
  <c r="T4578" i="7"/>
  <c r="N4578" i="7"/>
  <c r="G4578" i="7"/>
  <c r="F4578" i="7"/>
  <c r="BN4576" i="7"/>
  <c r="BF4576" i="7"/>
  <c r="AX4576" i="7"/>
  <c r="BJ4576" i="7" s="1"/>
  <c r="AV4576" i="7"/>
  <c r="AT4576" i="7"/>
  <c r="AN4576" i="7"/>
  <c r="AH4576" i="7"/>
  <c r="T4576" i="7"/>
  <c r="N4576" i="7"/>
  <c r="G4576" i="7"/>
  <c r="F4576" i="7"/>
  <c r="BN4574" i="7"/>
  <c r="BF4574" i="7"/>
  <c r="AX4574" i="7"/>
  <c r="BJ4574" i="7" s="1"/>
  <c r="AV4574" i="7"/>
  <c r="AT4574" i="7"/>
  <c r="AN4574" i="7"/>
  <c r="AH4574" i="7"/>
  <c r="T4574" i="7"/>
  <c r="N4574" i="7"/>
  <c r="G4574" i="7"/>
  <c r="F4574" i="7"/>
  <c r="BN4572" i="7"/>
  <c r="BF4572" i="7"/>
  <c r="AX4572" i="7"/>
  <c r="BJ4572" i="7" s="1"/>
  <c r="AV4572" i="7"/>
  <c r="AT4572" i="7"/>
  <c r="AN4572" i="7"/>
  <c r="AH4572" i="7"/>
  <c r="T4572" i="7"/>
  <c r="N4572" i="7"/>
  <c r="G4572" i="7"/>
  <c r="F4572" i="7"/>
  <c r="BN4570" i="7"/>
  <c r="BF4570" i="7"/>
  <c r="AX4570" i="7"/>
  <c r="BJ4570" i="7" s="1"/>
  <c r="AV4570" i="7"/>
  <c r="AT4570" i="7"/>
  <c r="AN4570" i="7"/>
  <c r="AH4570" i="7"/>
  <c r="T4570" i="7"/>
  <c r="N4570" i="7"/>
  <c r="G4570" i="7"/>
  <c r="F4570" i="7"/>
  <c r="BN4568" i="7"/>
  <c r="BF4568" i="7"/>
  <c r="AX4568" i="7"/>
  <c r="BJ4568" i="7" s="1"/>
  <c r="AV4568" i="7"/>
  <c r="AT4568" i="7"/>
  <c r="AN4568" i="7"/>
  <c r="AH4568" i="7"/>
  <c r="T4568" i="7"/>
  <c r="N4568" i="7"/>
  <c r="G4568" i="7"/>
  <c r="F4568" i="7"/>
  <c r="BN4566" i="7"/>
  <c r="BF4566" i="7"/>
  <c r="AX4566" i="7"/>
  <c r="BJ4566" i="7" s="1"/>
  <c r="AV4566" i="7"/>
  <c r="AT4566" i="7"/>
  <c r="AN4566" i="7"/>
  <c r="AH4566" i="7"/>
  <c r="T4566" i="7"/>
  <c r="N4566" i="7"/>
  <c r="G4566" i="7"/>
  <c r="F4566" i="7"/>
  <c r="BN4564" i="7"/>
  <c r="BF4564" i="7"/>
  <c r="AX4564" i="7"/>
  <c r="BJ4564" i="7" s="1"/>
  <c r="AV4564" i="7"/>
  <c r="AT4564" i="7"/>
  <c r="AN4564" i="7"/>
  <c r="AH4564" i="7"/>
  <c r="T4564" i="7"/>
  <c r="N4564" i="7"/>
  <c r="G4564" i="7"/>
  <c r="F4564" i="7"/>
  <c r="BU4563" i="7"/>
  <c r="BU4562" i="7"/>
  <c r="BN4562" i="7"/>
  <c r="BF4562" i="7"/>
  <c r="AX4562" i="7"/>
  <c r="BJ4562" i="7" s="1"/>
  <c r="AV4562" i="7"/>
  <c r="AT4562" i="7"/>
  <c r="AN4562" i="7"/>
  <c r="AH4562" i="7"/>
  <c r="T4562" i="7"/>
  <c r="N4562" i="7"/>
  <c r="G4562" i="7"/>
  <c r="F4562" i="7"/>
  <c r="BU4561" i="7"/>
  <c r="BU4560" i="7"/>
  <c r="BN4560" i="7"/>
  <c r="BF4560" i="7"/>
  <c r="AX4560" i="7"/>
  <c r="BJ4560" i="7" s="1"/>
  <c r="AV4560" i="7"/>
  <c r="AT4560" i="7"/>
  <c r="AN4560" i="7"/>
  <c r="AH4560" i="7"/>
  <c r="T4560" i="7"/>
  <c r="N4560" i="7"/>
  <c r="G4560" i="7"/>
  <c r="F4560" i="7"/>
  <c r="BU4559" i="7"/>
  <c r="BU4558" i="7"/>
  <c r="BN4558" i="7"/>
  <c r="BF4558" i="7"/>
  <c r="AX4558" i="7"/>
  <c r="BJ4558" i="7" s="1"/>
  <c r="AV4558" i="7"/>
  <c r="AT4558" i="7"/>
  <c r="AN4558" i="7"/>
  <c r="AH4558" i="7"/>
  <c r="T4558" i="7"/>
  <c r="N4558" i="7"/>
  <c r="G4558" i="7"/>
  <c r="F4558" i="7"/>
  <c r="BU4557" i="7"/>
  <c r="BU4556" i="7"/>
  <c r="BN4556" i="7"/>
  <c r="BF4556" i="7"/>
  <c r="AX4556" i="7"/>
  <c r="BJ4556" i="7" s="1"/>
  <c r="AV4556" i="7"/>
  <c r="AT4556" i="7"/>
  <c r="AN4556" i="7"/>
  <c r="AH4556" i="7"/>
  <c r="T4556" i="7"/>
  <c r="N4556" i="7"/>
  <c r="G4556" i="7"/>
  <c r="F4556" i="7"/>
  <c r="BU4555" i="7"/>
  <c r="BU4554" i="7"/>
  <c r="BN4554" i="7"/>
  <c r="BF4554" i="7"/>
  <c r="AX4554" i="7"/>
  <c r="BJ4554" i="7" s="1"/>
  <c r="AV4554" i="7"/>
  <c r="AT4554" i="7"/>
  <c r="AN4554" i="7"/>
  <c r="AH4554" i="7"/>
  <c r="T4554" i="7"/>
  <c r="N4554" i="7"/>
  <c r="G4554" i="7"/>
  <c r="F4554" i="7"/>
  <c r="BT4549" i="7"/>
  <c r="AU4542" i="7"/>
  <c r="AQ4542" i="7"/>
  <c r="AJ4542" i="7"/>
  <c r="AF4542" i="7"/>
  <c r="Y4542" i="7"/>
  <c r="S4542" i="7"/>
  <c r="L4542" i="7"/>
  <c r="H4542" i="7"/>
  <c r="BN4537" i="7"/>
  <c r="BK4540" i="7" s="1"/>
  <c r="BF4537" i="7"/>
  <c r="AX4537" i="7"/>
  <c r="BJ4537" i="7" s="1"/>
  <c r="AV4537" i="7"/>
  <c r="AT4537" i="7"/>
  <c r="AN4537" i="7"/>
  <c r="AH4537" i="7"/>
  <c r="T4537" i="7"/>
  <c r="N4537" i="7"/>
  <c r="BD4535" i="7"/>
  <c r="BB4535" i="7"/>
  <c r="BF4535" i="7" s="1"/>
  <c r="AR4535" i="7"/>
  <c r="AP4535" i="7"/>
  <c r="AL4535" i="7"/>
  <c r="AJ4535" i="7"/>
  <c r="AN4535" i="7" s="1"/>
  <c r="AF4535" i="7"/>
  <c r="AX4535" i="7" s="1"/>
  <c r="BJ4535" i="7" s="1"/>
  <c r="AD4535" i="7"/>
  <c r="AH4535" i="7" s="1"/>
  <c r="AB4535" i="7"/>
  <c r="Z4535" i="7"/>
  <c r="X4535" i="7"/>
  <c r="R4535" i="7"/>
  <c r="P4535" i="7"/>
  <c r="L4535" i="7"/>
  <c r="J4535" i="7"/>
  <c r="H4535" i="7"/>
  <c r="BN4533" i="7"/>
  <c r="BF4533" i="7"/>
  <c r="AX4533" i="7"/>
  <c r="BJ4533" i="7" s="1"/>
  <c r="AV4533" i="7"/>
  <c r="AT4533" i="7"/>
  <c r="AN4533" i="7"/>
  <c r="AH4533" i="7"/>
  <c r="T4533" i="7"/>
  <c r="N4533" i="7"/>
  <c r="G4533" i="7"/>
  <c r="F4533" i="7"/>
  <c r="BN4531" i="7"/>
  <c r="BF4531" i="7"/>
  <c r="AX4531" i="7"/>
  <c r="BJ4531" i="7" s="1"/>
  <c r="AV4531" i="7"/>
  <c r="AT4531" i="7"/>
  <c r="AN4531" i="7"/>
  <c r="AH4531" i="7"/>
  <c r="T4531" i="7"/>
  <c r="N4531" i="7"/>
  <c r="G4531" i="7"/>
  <c r="F4531" i="7"/>
  <c r="BN4529" i="7"/>
  <c r="BF4529" i="7"/>
  <c r="AX4529" i="7"/>
  <c r="BJ4529" i="7" s="1"/>
  <c r="AV4529" i="7"/>
  <c r="AT4529" i="7"/>
  <c r="AN4529" i="7"/>
  <c r="AH4529" i="7"/>
  <c r="T4529" i="7"/>
  <c r="N4529" i="7"/>
  <c r="G4529" i="7"/>
  <c r="F4529" i="7"/>
  <c r="BN4527" i="7"/>
  <c r="BF4527" i="7"/>
  <c r="AX4527" i="7"/>
  <c r="BJ4527" i="7" s="1"/>
  <c r="AV4527" i="7"/>
  <c r="AT4527" i="7"/>
  <c r="AN4527" i="7"/>
  <c r="AH4527" i="7"/>
  <c r="T4527" i="7"/>
  <c r="N4527" i="7"/>
  <c r="G4527" i="7"/>
  <c r="F4527" i="7"/>
  <c r="BN4525" i="7"/>
  <c r="BF4525" i="7"/>
  <c r="AX4525" i="7"/>
  <c r="BJ4525" i="7" s="1"/>
  <c r="AV4525" i="7"/>
  <c r="AT4525" i="7"/>
  <c r="AN4525" i="7"/>
  <c r="AH4525" i="7"/>
  <c r="T4525" i="7"/>
  <c r="N4525" i="7"/>
  <c r="G4525" i="7"/>
  <c r="F4525" i="7"/>
  <c r="BN4523" i="7"/>
  <c r="BF4523" i="7"/>
  <c r="AX4523" i="7"/>
  <c r="BJ4523" i="7" s="1"/>
  <c r="AV4523" i="7"/>
  <c r="AT4523" i="7"/>
  <c r="AN4523" i="7"/>
  <c r="AH4523" i="7"/>
  <c r="T4523" i="7"/>
  <c r="N4523" i="7"/>
  <c r="G4523" i="7"/>
  <c r="F4523" i="7"/>
  <c r="BN4521" i="7"/>
  <c r="BF4521" i="7"/>
  <c r="AX4521" i="7"/>
  <c r="BJ4521" i="7" s="1"/>
  <c r="AV4521" i="7"/>
  <c r="AT4521" i="7"/>
  <c r="AN4521" i="7"/>
  <c r="AH4521" i="7"/>
  <c r="T4521" i="7"/>
  <c r="N4521" i="7"/>
  <c r="G4521" i="7"/>
  <c r="F4521" i="7"/>
  <c r="BN4519" i="7"/>
  <c r="BF4519" i="7"/>
  <c r="AX4519" i="7"/>
  <c r="BJ4519" i="7" s="1"/>
  <c r="AV4519" i="7"/>
  <c r="AT4519" i="7"/>
  <c r="AN4519" i="7"/>
  <c r="AH4519" i="7"/>
  <c r="T4519" i="7"/>
  <c r="N4519" i="7"/>
  <c r="G4519" i="7"/>
  <c r="F4519" i="7"/>
  <c r="BN4517" i="7"/>
  <c r="BF4517" i="7"/>
  <c r="AX4517" i="7"/>
  <c r="BJ4517" i="7" s="1"/>
  <c r="AV4517" i="7"/>
  <c r="AT4517" i="7"/>
  <c r="AN4517" i="7"/>
  <c r="AH4517" i="7"/>
  <c r="T4517" i="7"/>
  <c r="N4517" i="7"/>
  <c r="G4517" i="7"/>
  <c r="F4517" i="7"/>
  <c r="BN4515" i="7"/>
  <c r="BF4515" i="7"/>
  <c r="AX4515" i="7"/>
  <c r="BJ4515" i="7" s="1"/>
  <c r="AV4515" i="7"/>
  <c r="AT4515" i="7"/>
  <c r="AN4515" i="7"/>
  <c r="AH4515" i="7"/>
  <c r="T4515" i="7"/>
  <c r="N4515" i="7"/>
  <c r="G4515" i="7"/>
  <c r="F4515" i="7"/>
  <c r="BN4513" i="7"/>
  <c r="BF4513" i="7"/>
  <c r="AX4513" i="7"/>
  <c r="BJ4513" i="7" s="1"/>
  <c r="AV4513" i="7"/>
  <c r="AT4513" i="7"/>
  <c r="AN4513" i="7"/>
  <c r="AH4513" i="7"/>
  <c r="T4513" i="7"/>
  <c r="N4513" i="7"/>
  <c r="G4513" i="7"/>
  <c r="F4513" i="7"/>
  <c r="BN4511" i="7"/>
  <c r="BF4511" i="7"/>
  <c r="AX4511" i="7"/>
  <c r="BJ4511" i="7" s="1"/>
  <c r="AV4511" i="7"/>
  <c r="AT4511" i="7"/>
  <c r="AN4511" i="7"/>
  <c r="AH4511" i="7"/>
  <c r="T4511" i="7"/>
  <c r="N4511" i="7"/>
  <c r="G4511" i="7"/>
  <c r="F4511" i="7"/>
  <c r="BN4509" i="7"/>
  <c r="BF4509" i="7"/>
  <c r="AX4509" i="7"/>
  <c r="BJ4509" i="7" s="1"/>
  <c r="AV4509" i="7"/>
  <c r="AT4509" i="7"/>
  <c r="AN4509" i="7"/>
  <c r="AH4509" i="7"/>
  <c r="T4509" i="7"/>
  <c r="N4509" i="7"/>
  <c r="G4509" i="7"/>
  <c r="F4509" i="7"/>
  <c r="BN4507" i="7"/>
  <c r="BF4507" i="7"/>
  <c r="AX4507" i="7"/>
  <c r="BJ4507" i="7" s="1"/>
  <c r="AV4507" i="7"/>
  <c r="AT4507" i="7"/>
  <c r="AN4507" i="7"/>
  <c r="AH4507" i="7"/>
  <c r="T4507" i="7"/>
  <c r="N4507" i="7"/>
  <c r="G4507" i="7"/>
  <c r="F4507" i="7"/>
  <c r="BN4505" i="7"/>
  <c r="BF4505" i="7"/>
  <c r="AX4505" i="7"/>
  <c r="BJ4505" i="7" s="1"/>
  <c r="AV4505" i="7"/>
  <c r="AT4505" i="7"/>
  <c r="AN4505" i="7"/>
  <c r="AH4505" i="7"/>
  <c r="T4505" i="7"/>
  <c r="N4505" i="7"/>
  <c r="G4505" i="7"/>
  <c r="F4505" i="7"/>
  <c r="BU4504" i="7"/>
  <c r="BU4503" i="7"/>
  <c r="BN4503" i="7"/>
  <c r="BF4503" i="7"/>
  <c r="AX4503" i="7"/>
  <c r="BJ4503" i="7" s="1"/>
  <c r="AV4503" i="7"/>
  <c r="AT4503" i="7"/>
  <c r="AN4503" i="7"/>
  <c r="AH4503" i="7"/>
  <c r="T4503" i="7"/>
  <c r="N4503" i="7"/>
  <c r="G4503" i="7"/>
  <c r="F4503" i="7"/>
  <c r="BU4502" i="7"/>
  <c r="BU4501" i="7"/>
  <c r="BN4501" i="7"/>
  <c r="BF4501" i="7"/>
  <c r="AX4501" i="7"/>
  <c r="BJ4501" i="7" s="1"/>
  <c r="AV4501" i="7"/>
  <c r="AT4501" i="7"/>
  <c r="AN4501" i="7"/>
  <c r="AH4501" i="7"/>
  <c r="T4501" i="7"/>
  <c r="N4501" i="7"/>
  <c r="G4501" i="7"/>
  <c r="F4501" i="7"/>
  <c r="BU4500" i="7"/>
  <c r="BU4499" i="7"/>
  <c r="BN4499" i="7"/>
  <c r="BF4499" i="7"/>
  <c r="AX4499" i="7"/>
  <c r="BJ4499" i="7" s="1"/>
  <c r="AV4499" i="7"/>
  <c r="AT4499" i="7"/>
  <c r="AN4499" i="7"/>
  <c r="AH4499" i="7"/>
  <c r="T4499" i="7"/>
  <c r="N4499" i="7"/>
  <c r="G4499" i="7"/>
  <c r="F4499" i="7"/>
  <c r="BU4498" i="7"/>
  <c r="BU4497" i="7"/>
  <c r="BN4497" i="7"/>
  <c r="BF4497" i="7"/>
  <c r="AX4497" i="7"/>
  <c r="BJ4497" i="7" s="1"/>
  <c r="AV4497" i="7"/>
  <c r="AT4497" i="7"/>
  <c r="AN4497" i="7"/>
  <c r="AH4497" i="7"/>
  <c r="T4497" i="7"/>
  <c r="N4497" i="7"/>
  <c r="G4497" i="7"/>
  <c r="F4497" i="7"/>
  <c r="BU4496" i="7"/>
  <c r="BU4495" i="7"/>
  <c r="BN4495" i="7"/>
  <c r="BF4495" i="7"/>
  <c r="AX4495" i="7"/>
  <c r="BJ4495" i="7" s="1"/>
  <c r="AV4495" i="7"/>
  <c r="AT4495" i="7"/>
  <c r="AN4495" i="7"/>
  <c r="AH4495" i="7"/>
  <c r="T4495" i="7"/>
  <c r="N4495" i="7"/>
  <c r="G4495" i="7"/>
  <c r="F4495" i="7"/>
  <c r="BT4490" i="7"/>
  <c r="AU4483" i="7"/>
  <c r="AQ4483" i="7"/>
  <c r="AJ4483" i="7"/>
  <c r="AF4483" i="7"/>
  <c r="Y4483" i="7"/>
  <c r="S4483" i="7"/>
  <c r="L4483" i="7"/>
  <c r="H4483" i="7"/>
  <c r="BN4478" i="7"/>
  <c r="BK4481" i="7" s="1"/>
  <c r="BF4478" i="7"/>
  <c r="AX4478" i="7"/>
  <c r="BJ4478" i="7" s="1"/>
  <c r="AV4478" i="7"/>
  <c r="AT4478" i="7"/>
  <c r="AN4478" i="7"/>
  <c r="AH4478" i="7"/>
  <c r="T4478" i="7"/>
  <c r="N4478" i="7"/>
  <c r="BD4476" i="7"/>
  <c r="BB4476" i="7"/>
  <c r="BF4476" i="7" s="1"/>
  <c r="AR4476" i="7"/>
  <c r="AP4476" i="7"/>
  <c r="AT4476" i="7" s="1"/>
  <c r="AL4476" i="7"/>
  <c r="AJ4476" i="7"/>
  <c r="AN4476" i="7" s="1"/>
  <c r="AF4476" i="7"/>
  <c r="AX4476" i="7" s="1"/>
  <c r="BJ4476" i="7" s="1"/>
  <c r="AD4476" i="7"/>
  <c r="AH4476" i="7" s="1"/>
  <c r="AB4476" i="7"/>
  <c r="Z4476" i="7"/>
  <c r="X4476" i="7"/>
  <c r="R4476" i="7"/>
  <c r="P4476" i="7"/>
  <c r="L4476" i="7"/>
  <c r="J4476" i="7"/>
  <c r="H4476" i="7"/>
  <c r="BN4474" i="7"/>
  <c r="BF4474" i="7"/>
  <c r="AX4474" i="7"/>
  <c r="BJ4474" i="7" s="1"/>
  <c r="AV4474" i="7"/>
  <c r="AT4474" i="7"/>
  <c r="AN4474" i="7"/>
  <c r="AH4474" i="7"/>
  <c r="T4474" i="7"/>
  <c r="N4474" i="7"/>
  <c r="G4474" i="7"/>
  <c r="F4474" i="7"/>
  <c r="BN4472" i="7"/>
  <c r="BF4472" i="7"/>
  <c r="AX4472" i="7"/>
  <c r="BJ4472" i="7" s="1"/>
  <c r="AV4472" i="7"/>
  <c r="AT4472" i="7"/>
  <c r="AN4472" i="7"/>
  <c r="AH4472" i="7"/>
  <c r="T4472" i="7"/>
  <c r="N4472" i="7"/>
  <c r="G4472" i="7"/>
  <c r="F4472" i="7"/>
  <c r="BN4470" i="7"/>
  <c r="BF4470" i="7"/>
  <c r="AX4470" i="7"/>
  <c r="BJ4470" i="7" s="1"/>
  <c r="AV4470" i="7"/>
  <c r="AT4470" i="7"/>
  <c r="AN4470" i="7"/>
  <c r="AH4470" i="7"/>
  <c r="T4470" i="7"/>
  <c r="N4470" i="7"/>
  <c r="G4470" i="7"/>
  <c r="F4470" i="7"/>
  <c r="BN4468" i="7"/>
  <c r="BF4468" i="7"/>
  <c r="AX4468" i="7"/>
  <c r="BJ4468" i="7" s="1"/>
  <c r="AV4468" i="7"/>
  <c r="AT4468" i="7"/>
  <c r="AN4468" i="7"/>
  <c r="AH4468" i="7"/>
  <c r="T4468" i="7"/>
  <c r="N4468" i="7"/>
  <c r="G4468" i="7"/>
  <c r="F4468" i="7"/>
  <c r="BN4466" i="7"/>
  <c r="BF4466" i="7"/>
  <c r="AX4466" i="7"/>
  <c r="BJ4466" i="7" s="1"/>
  <c r="AV4466" i="7"/>
  <c r="AT4466" i="7"/>
  <c r="AN4466" i="7"/>
  <c r="AH4466" i="7"/>
  <c r="T4466" i="7"/>
  <c r="N4466" i="7"/>
  <c r="G4466" i="7"/>
  <c r="F4466" i="7"/>
  <c r="BN4464" i="7"/>
  <c r="BF4464" i="7"/>
  <c r="AX4464" i="7"/>
  <c r="BJ4464" i="7" s="1"/>
  <c r="AV4464" i="7"/>
  <c r="AT4464" i="7"/>
  <c r="AN4464" i="7"/>
  <c r="AH4464" i="7"/>
  <c r="T4464" i="7"/>
  <c r="N4464" i="7"/>
  <c r="G4464" i="7"/>
  <c r="F4464" i="7"/>
  <c r="BN4462" i="7"/>
  <c r="BF4462" i="7"/>
  <c r="AX4462" i="7"/>
  <c r="BJ4462" i="7" s="1"/>
  <c r="AV4462" i="7"/>
  <c r="AT4462" i="7"/>
  <c r="AN4462" i="7"/>
  <c r="AH4462" i="7"/>
  <c r="T4462" i="7"/>
  <c r="N4462" i="7"/>
  <c r="G4462" i="7"/>
  <c r="F4462" i="7"/>
  <c r="BN4460" i="7"/>
  <c r="BF4460" i="7"/>
  <c r="AX4460" i="7"/>
  <c r="BJ4460" i="7" s="1"/>
  <c r="AV4460" i="7"/>
  <c r="AT4460" i="7"/>
  <c r="AN4460" i="7"/>
  <c r="AH4460" i="7"/>
  <c r="T4460" i="7"/>
  <c r="N4460" i="7"/>
  <c r="G4460" i="7"/>
  <c r="F4460" i="7"/>
  <c r="BN4458" i="7"/>
  <c r="BF4458" i="7"/>
  <c r="AX4458" i="7"/>
  <c r="BJ4458" i="7" s="1"/>
  <c r="AV4458" i="7"/>
  <c r="AT4458" i="7"/>
  <c r="AN4458" i="7"/>
  <c r="AH4458" i="7"/>
  <c r="T4458" i="7"/>
  <c r="N4458" i="7"/>
  <c r="G4458" i="7"/>
  <c r="F4458" i="7"/>
  <c r="BN4456" i="7"/>
  <c r="BF4456" i="7"/>
  <c r="AX4456" i="7"/>
  <c r="BJ4456" i="7" s="1"/>
  <c r="AV4456" i="7"/>
  <c r="AT4456" i="7"/>
  <c r="AN4456" i="7"/>
  <c r="AH4456" i="7"/>
  <c r="T4456" i="7"/>
  <c r="N4456" i="7"/>
  <c r="G4456" i="7"/>
  <c r="F4456" i="7"/>
  <c r="BN4454" i="7"/>
  <c r="BF4454" i="7"/>
  <c r="AX4454" i="7"/>
  <c r="BJ4454" i="7" s="1"/>
  <c r="AV4454" i="7"/>
  <c r="AT4454" i="7"/>
  <c r="AN4454" i="7"/>
  <c r="AH4454" i="7"/>
  <c r="T4454" i="7"/>
  <c r="N4454" i="7"/>
  <c r="G4454" i="7"/>
  <c r="F4454" i="7"/>
  <c r="BN4452" i="7"/>
  <c r="BF4452" i="7"/>
  <c r="AX4452" i="7"/>
  <c r="BJ4452" i="7" s="1"/>
  <c r="AV4452" i="7"/>
  <c r="AT4452" i="7"/>
  <c r="AN4452" i="7"/>
  <c r="AH4452" i="7"/>
  <c r="T4452" i="7"/>
  <c r="N4452" i="7"/>
  <c r="G4452" i="7"/>
  <c r="F4452" i="7"/>
  <c r="BN4450" i="7"/>
  <c r="BF4450" i="7"/>
  <c r="AX4450" i="7"/>
  <c r="BJ4450" i="7" s="1"/>
  <c r="AV4450" i="7"/>
  <c r="AT4450" i="7"/>
  <c r="AN4450" i="7"/>
  <c r="AH4450" i="7"/>
  <c r="T4450" i="7"/>
  <c r="N4450" i="7"/>
  <c r="G4450" i="7"/>
  <c r="F4450" i="7"/>
  <c r="BN4448" i="7"/>
  <c r="BF4448" i="7"/>
  <c r="AX4448" i="7"/>
  <c r="BJ4448" i="7" s="1"/>
  <c r="AV4448" i="7"/>
  <c r="AT4448" i="7"/>
  <c r="AN4448" i="7"/>
  <c r="AH4448" i="7"/>
  <c r="T4448" i="7"/>
  <c r="N4448" i="7"/>
  <c r="G4448" i="7"/>
  <c r="F4448" i="7"/>
  <c r="BN4446" i="7"/>
  <c r="BF4446" i="7"/>
  <c r="AX4446" i="7"/>
  <c r="BJ4446" i="7" s="1"/>
  <c r="AV4446" i="7"/>
  <c r="AT4446" i="7"/>
  <c r="AN4446" i="7"/>
  <c r="AH4446" i="7"/>
  <c r="T4446" i="7"/>
  <c r="N4446" i="7"/>
  <c r="G4446" i="7"/>
  <c r="F4446" i="7"/>
  <c r="BU4445" i="7"/>
  <c r="BU4444" i="7"/>
  <c r="BN4444" i="7"/>
  <c r="BF4444" i="7"/>
  <c r="AX4444" i="7"/>
  <c r="BJ4444" i="7" s="1"/>
  <c r="AV4444" i="7"/>
  <c r="AT4444" i="7"/>
  <c r="AN4444" i="7"/>
  <c r="AH4444" i="7"/>
  <c r="T4444" i="7"/>
  <c r="N4444" i="7"/>
  <c r="G4444" i="7"/>
  <c r="F4444" i="7"/>
  <c r="BU4443" i="7"/>
  <c r="BU4442" i="7"/>
  <c r="BN4442" i="7"/>
  <c r="BF4442" i="7"/>
  <c r="AX4442" i="7"/>
  <c r="BJ4442" i="7" s="1"/>
  <c r="AV4442" i="7"/>
  <c r="AT4442" i="7"/>
  <c r="AN4442" i="7"/>
  <c r="AH4442" i="7"/>
  <c r="T4442" i="7"/>
  <c r="N4442" i="7"/>
  <c r="G4442" i="7"/>
  <c r="F4442" i="7"/>
  <c r="BU4441" i="7"/>
  <c r="BU4440" i="7"/>
  <c r="BN4440" i="7"/>
  <c r="BF4440" i="7"/>
  <c r="AX4440" i="7"/>
  <c r="BJ4440" i="7" s="1"/>
  <c r="AV4440" i="7"/>
  <c r="AT4440" i="7"/>
  <c r="AN4440" i="7"/>
  <c r="AH4440" i="7"/>
  <c r="T4440" i="7"/>
  <c r="N4440" i="7"/>
  <c r="G4440" i="7"/>
  <c r="F4440" i="7"/>
  <c r="BU4439" i="7"/>
  <c r="BU4438" i="7"/>
  <c r="BN4438" i="7"/>
  <c r="BF4438" i="7"/>
  <c r="AX4438" i="7"/>
  <c r="BJ4438" i="7" s="1"/>
  <c r="AV4438" i="7"/>
  <c r="AT4438" i="7"/>
  <c r="AN4438" i="7"/>
  <c r="AH4438" i="7"/>
  <c r="T4438" i="7"/>
  <c r="N4438" i="7"/>
  <c r="G4438" i="7"/>
  <c r="F4438" i="7"/>
  <c r="BU4437" i="7"/>
  <c r="BU4436" i="7"/>
  <c r="BN4436" i="7"/>
  <c r="BF4436" i="7"/>
  <c r="AX4436" i="7"/>
  <c r="BJ4436" i="7" s="1"/>
  <c r="AV4436" i="7"/>
  <c r="AT4436" i="7"/>
  <c r="AN4436" i="7"/>
  <c r="AH4436" i="7"/>
  <c r="T4436" i="7"/>
  <c r="N4436" i="7"/>
  <c r="G4436" i="7"/>
  <c r="F4436" i="7"/>
  <c r="BT4431" i="7"/>
  <c r="AU4424" i="7"/>
  <c r="AQ4424" i="7"/>
  <c r="AJ4424" i="7"/>
  <c r="AF4424" i="7"/>
  <c r="Y4424" i="7"/>
  <c r="S4424" i="7"/>
  <c r="L4424" i="7"/>
  <c r="H4424" i="7"/>
  <c r="BN4419" i="7"/>
  <c r="BK4422" i="7" s="1"/>
  <c r="BF4419" i="7"/>
  <c r="AX4419" i="7"/>
  <c r="BJ4419" i="7" s="1"/>
  <c r="AV4419" i="7"/>
  <c r="AT4419" i="7"/>
  <c r="AN4419" i="7"/>
  <c r="AH4419" i="7"/>
  <c r="T4419" i="7"/>
  <c r="N4419" i="7"/>
  <c r="BD4417" i="7"/>
  <c r="BB4417" i="7"/>
  <c r="BF4417" i="7" s="1"/>
  <c r="AR4417" i="7"/>
  <c r="AP4417" i="7"/>
  <c r="AL4417" i="7"/>
  <c r="AJ4417" i="7"/>
  <c r="AN4417" i="7" s="1"/>
  <c r="AF4417" i="7"/>
  <c r="AX4417" i="7" s="1"/>
  <c r="BJ4417" i="7" s="1"/>
  <c r="AD4417" i="7"/>
  <c r="AH4417" i="7" s="1"/>
  <c r="AB4417" i="7"/>
  <c r="Z4417" i="7"/>
  <c r="X4417" i="7"/>
  <c r="R4417" i="7"/>
  <c r="P4417" i="7"/>
  <c r="L4417" i="7"/>
  <c r="J4417" i="7"/>
  <c r="H4417" i="7"/>
  <c r="BN4415" i="7"/>
  <c r="BF4415" i="7"/>
  <c r="AX4415" i="7"/>
  <c r="BJ4415" i="7" s="1"/>
  <c r="AV4415" i="7"/>
  <c r="AT4415" i="7"/>
  <c r="AN4415" i="7"/>
  <c r="AH4415" i="7"/>
  <c r="T4415" i="7"/>
  <c r="N4415" i="7"/>
  <c r="G4415" i="7"/>
  <c r="F4415" i="7"/>
  <c r="BN4413" i="7"/>
  <c r="BF4413" i="7"/>
  <c r="AX4413" i="7"/>
  <c r="BJ4413" i="7" s="1"/>
  <c r="AV4413" i="7"/>
  <c r="AT4413" i="7"/>
  <c r="AN4413" i="7"/>
  <c r="AH4413" i="7"/>
  <c r="T4413" i="7"/>
  <c r="N4413" i="7"/>
  <c r="G4413" i="7"/>
  <c r="F4413" i="7"/>
  <c r="BN4411" i="7"/>
  <c r="BF4411" i="7"/>
  <c r="AX4411" i="7"/>
  <c r="BJ4411" i="7" s="1"/>
  <c r="AV4411" i="7"/>
  <c r="AT4411" i="7"/>
  <c r="AN4411" i="7"/>
  <c r="AH4411" i="7"/>
  <c r="T4411" i="7"/>
  <c r="N4411" i="7"/>
  <c r="G4411" i="7"/>
  <c r="F4411" i="7"/>
  <c r="BN4409" i="7"/>
  <c r="BF4409" i="7"/>
  <c r="AX4409" i="7"/>
  <c r="BJ4409" i="7" s="1"/>
  <c r="AV4409" i="7"/>
  <c r="AT4409" i="7"/>
  <c r="AN4409" i="7"/>
  <c r="AH4409" i="7"/>
  <c r="T4409" i="7"/>
  <c r="N4409" i="7"/>
  <c r="G4409" i="7"/>
  <c r="F4409" i="7"/>
  <c r="BN4407" i="7"/>
  <c r="BF4407" i="7"/>
  <c r="AX4407" i="7"/>
  <c r="BJ4407" i="7" s="1"/>
  <c r="AV4407" i="7"/>
  <c r="AT4407" i="7"/>
  <c r="AN4407" i="7"/>
  <c r="AH4407" i="7"/>
  <c r="T4407" i="7"/>
  <c r="N4407" i="7"/>
  <c r="G4407" i="7"/>
  <c r="F4407" i="7"/>
  <c r="BN4405" i="7"/>
  <c r="BF4405" i="7"/>
  <c r="AX4405" i="7"/>
  <c r="BJ4405" i="7" s="1"/>
  <c r="AV4405" i="7"/>
  <c r="AT4405" i="7"/>
  <c r="AN4405" i="7"/>
  <c r="AH4405" i="7"/>
  <c r="T4405" i="7"/>
  <c r="N4405" i="7"/>
  <c r="G4405" i="7"/>
  <c r="F4405" i="7"/>
  <c r="BN4403" i="7"/>
  <c r="BF4403" i="7"/>
  <c r="AX4403" i="7"/>
  <c r="BJ4403" i="7" s="1"/>
  <c r="AV4403" i="7"/>
  <c r="AT4403" i="7"/>
  <c r="AN4403" i="7"/>
  <c r="AH4403" i="7"/>
  <c r="T4403" i="7"/>
  <c r="N4403" i="7"/>
  <c r="G4403" i="7"/>
  <c r="F4403" i="7"/>
  <c r="BN4401" i="7"/>
  <c r="BF4401" i="7"/>
  <c r="AX4401" i="7"/>
  <c r="BJ4401" i="7" s="1"/>
  <c r="AV4401" i="7"/>
  <c r="AT4401" i="7"/>
  <c r="AN4401" i="7"/>
  <c r="AH4401" i="7"/>
  <c r="T4401" i="7"/>
  <c r="N4401" i="7"/>
  <c r="G4401" i="7"/>
  <c r="F4401" i="7"/>
  <c r="BN4399" i="7"/>
  <c r="BF4399" i="7"/>
  <c r="AX4399" i="7"/>
  <c r="BJ4399" i="7" s="1"/>
  <c r="AV4399" i="7"/>
  <c r="AT4399" i="7"/>
  <c r="AN4399" i="7"/>
  <c r="AH4399" i="7"/>
  <c r="T4399" i="7"/>
  <c r="N4399" i="7"/>
  <c r="G4399" i="7"/>
  <c r="F4399" i="7"/>
  <c r="BN4397" i="7"/>
  <c r="BF4397" i="7"/>
  <c r="AX4397" i="7"/>
  <c r="BJ4397" i="7" s="1"/>
  <c r="AV4397" i="7"/>
  <c r="AT4397" i="7"/>
  <c r="AN4397" i="7"/>
  <c r="AH4397" i="7"/>
  <c r="T4397" i="7"/>
  <c r="N4397" i="7"/>
  <c r="G4397" i="7"/>
  <c r="F4397" i="7"/>
  <c r="BN4395" i="7"/>
  <c r="BF4395" i="7"/>
  <c r="AX4395" i="7"/>
  <c r="BJ4395" i="7" s="1"/>
  <c r="AV4395" i="7"/>
  <c r="AT4395" i="7"/>
  <c r="AN4395" i="7"/>
  <c r="AH4395" i="7"/>
  <c r="T4395" i="7"/>
  <c r="N4395" i="7"/>
  <c r="G4395" i="7"/>
  <c r="F4395" i="7"/>
  <c r="BN4393" i="7"/>
  <c r="BF4393" i="7"/>
  <c r="AX4393" i="7"/>
  <c r="BJ4393" i="7" s="1"/>
  <c r="AV4393" i="7"/>
  <c r="AT4393" i="7"/>
  <c r="AN4393" i="7"/>
  <c r="AH4393" i="7"/>
  <c r="T4393" i="7"/>
  <c r="N4393" i="7"/>
  <c r="G4393" i="7"/>
  <c r="F4393" i="7"/>
  <c r="BN4391" i="7"/>
  <c r="BF4391" i="7"/>
  <c r="AX4391" i="7"/>
  <c r="BJ4391" i="7" s="1"/>
  <c r="AV4391" i="7"/>
  <c r="AT4391" i="7"/>
  <c r="AN4391" i="7"/>
  <c r="AH4391" i="7"/>
  <c r="T4391" i="7"/>
  <c r="N4391" i="7"/>
  <c r="G4391" i="7"/>
  <c r="F4391" i="7"/>
  <c r="BN4389" i="7"/>
  <c r="BF4389" i="7"/>
  <c r="AX4389" i="7"/>
  <c r="BJ4389" i="7" s="1"/>
  <c r="AV4389" i="7"/>
  <c r="AT4389" i="7"/>
  <c r="AN4389" i="7"/>
  <c r="AH4389" i="7"/>
  <c r="T4389" i="7"/>
  <c r="N4389" i="7"/>
  <c r="G4389" i="7"/>
  <c r="F4389" i="7"/>
  <c r="BN4387" i="7"/>
  <c r="BF4387" i="7"/>
  <c r="AX4387" i="7"/>
  <c r="BJ4387" i="7" s="1"/>
  <c r="AV4387" i="7"/>
  <c r="AT4387" i="7"/>
  <c r="AN4387" i="7"/>
  <c r="AH4387" i="7"/>
  <c r="T4387" i="7"/>
  <c r="N4387" i="7"/>
  <c r="G4387" i="7"/>
  <c r="F4387" i="7"/>
  <c r="BU4386" i="7"/>
  <c r="BU4385" i="7"/>
  <c r="BN4385" i="7"/>
  <c r="BF4385" i="7"/>
  <c r="AX4385" i="7"/>
  <c r="BJ4385" i="7" s="1"/>
  <c r="AV4385" i="7"/>
  <c r="AT4385" i="7"/>
  <c r="AN4385" i="7"/>
  <c r="AH4385" i="7"/>
  <c r="T4385" i="7"/>
  <c r="N4385" i="7"/>
  <c r="G4385" i="7"/>
  <c r="F4385" i="7"/>
  <c r="BU4384" i="7"/>
  <c r="BU4383" i="7"/>
  <c r="BN4383" i="7"/>
  <c r="BF4383" i="7"/>
  <c r="AX4383" i="7"/>
  <c r="BJ4383" i="7" s="1"/>
  <c r="AV4383" i="7"/>
  <c r="AT4383" i="7"/>
  <c r="AN4383" i="7"/>
  <c r="AH4383" i="7"/>
  <c r="T4383" i="7"/>
  <c r="N4383" i="7"/>
  <c r="G4383" i="7"/>
  <c r="F4383" i="7"/>
  <c r="BU4382" i="7"/>
  <c r="BU4381" i="7"/>
  <c r="BN4381" i="7"/>
  <c r="BF4381" i="7"/>
  <c r="AX4381" i="7"/>
  <c r="BJ4381" i="7" s="1"/>
  <c r="AV4381" i="7"/>
  <c r="AT4381" i="7"/>
  <c r="AN4381" i="7"/>
  <c r="AH4381" i="7"/>
  <c r="T4381" i="7"/>
  <c r="N4381" i="7"/>
  <c r="G4381" i="7"/>
  <c r="F4381" i="7"/>
  <c r="BU4380" i="7"/>
  <c r="BU4379" i="7"/>
  <c r="BN4379" i="7"/>
  <c r="BF4379" i="7"/>
  <c r="AX4379" i="7"/>
  <c r="BJ4379" i="7" s="1"/>
  <c r="AV4379" i="7"/>
  <c r="AT4379" i="7"/>
  <c r="AN4379" i="7"/>
  <c r="AH4379" i="7"/>
  <c r="T4379" i="7"/>
  <c r="N4379" i="7"/>
  <c r="G4379" i="7"/>
  <c r="F4379" i="7"/>
  <c r="BU4378" i="7"/>
  <c r="BU4377" i="7"/>
  <c r="BN4377" i="7"/>
  <c r="BF4377" i="7"/>
  <c r="AX4377" i="7"/>
  <c r="BJ4377" i="7" s="1"/>
  <c r="AV4377" i="7"/>
  <c r="AT4377" i="7"/>
  <c r="AN4377" i="7"/>
  <c r="AH4377" i="7"/>
  <c r="T4377" i="7"/>
  <c r="N4377" i="7"/>
  <c r="G4377" i="7"/>
  <c r="F4377" i="7"/>
  <c r="BT4372" i="7"/>
  <c r="AU4365" i="7"/>
  <c r="AQ4365" i="7"/>
  <c r="AJ4365" i="7"/>
  <c r="AF4365" i="7"/>
  <c r="Y4365" i="7"/>
  <c r="S4365" i="7"/>
  <c r="L4365" i="7"/>
  <c r="H4365" i="7"/>
  <c r="BN4360" i="7"/>
  <c r="BK4363" i="7" s="1"/>
  <c r="BF4360" i="7"/>
  <c r="AX4360" i="7"/>
  <c r="BJ4360" i="7" s="1"/>
  <c r="AV4360" i="7"/>
  <c r="AT4360" i="7"/>
  <c r="AN4360" i="7"/>
  <c r="AH4360" i="7"/>
  <c r="T4360" i="7"/>
  <c r="N4360" i="7"/>
  <c r="BD4358" i="7"/>
  <c r="BB4358" i="7"/>
  <c r="BF4358" i="7" s="1"/>
  <c r="AR4358" i="7"/>
  <c r="AP4358" i="7"/>
  <c r="AT4358" i="7" s="1"/>
  <c r="AL4358" i="7"/>
  <c r="AJ4358" i="7"/>
  <c r="AF4358" i="7"/>
  <c r="AX4358" i="7" s="1"/>
  <c r="BJ4358" i="7" s="1"/>
  <c r="AD4358" i="7"/>
  <c r="AH4358" i="7" s="1"/>
  <c r="AB4358" i="7"/>
  <c r="Z4358" i="7"/>
  <c r="X4358" i="7"/>
  <c r="R4358" i="7"/>
  <c r="P4358" i="7"/>
  <c r="L4358" i="7"/>
  <c r="J4358" i="7"/>
  <c r="H4358" i="7"/>
  <c r="BN4356" i="7"/>
  <c r="BF4356" i="7"/>
  <c r="AX4356" i="7"/>
  <c r="BJ4356" i="7" s="1"/>
  <c r="AV4356" i="7"/>
  <c r="AT4356" i="7"/>
  <c r="AN4356" i="7"/>
  <c r="AH4356" i="7"/>
  <c r="T4356" i="7"/>
  <c r="N4356" i="7"/>
  <c r="G4356" i="7"/>
  <c r="F4356" i="7"/>
  <c r="BN4354" i="7"/>
  <c r="BF4354" i="7"/>
  <c r="AX4354" i="7"/>
  <c r="BJ4354" i="7" s="1"/>
  <c r="AV4354" i="7"/>
  <c r="AT4354" i="7"/>
  <c r="AN4354" i="7"/>
  <c r="AH4354" i="7"/>
  <c r="T4354" i="7"/>
  <c r="N4354" i="7"/>
  <c r="G4354" i="7"/>
  <c r="F4354" i="7"/>
  <c r="BN4352" i="7"/>
  <c r="BF4352" i="7"/>
  <c r="AX4352" i="7"/>
  <c r="BJ4352" i="7" s="1"/>
  <c r="AV4352" i="7"/>
  <c r="AT4352" i="7"/>
  <c r="AN4352" i="7"/>
  <c r="AH4352" i="7"/>
  <c r="T4352" i="7"/>
  <c r="N4352" i="7"/>
  <c r="G4352" i="7"/>
  <c r="F4352" i="7"/>
  <c r="BN4350" i="7"/>
  <c r="BF4350" i="7"/>
  <c r="AX4350" i="7"/>
  <c r="BJ4350" i="7" s="1"/>
  <c r="AV4350" i="7"/>
  <c r="AT4350" i="7"/>
  <c r="AN4350" i="7"/>
  <c r="AH4350" i="7"/>
  <c r="T4350" i="7"/>
  <c r="N4350" i="7"/>
  <c r="G4350" i="7"/>
  <c r="F4350" i="7"/>
  <c r="BN4348" i="7"/>
  <c r="BF4348" i="7"/>
  <c r="AX4348" i="7"/>
  <c r="BJ4348" i="7" s="1"/>
  <c r="AV4348" i="7"/>
  <c r="AT4348" i="7"/>
  <c r="AN4348" i="7"/>
  <c r="AH4348" i="7"/>
  <c r="T4348" i="7"/>
  <c r="N4348" i="7"/>
  <c r="G4348" i="7"/>
  <c r="F4348" i="7"/>
  <c r="BN4346" i="7"/>
  <c r="BF4346" i="7"/>
  <c r="AX4346" i="7"/>
  <c r="BJ4346" i="7" s="1"/>
  <c r="AV4346" i="7"/>
  <c r="AT4346" i="7"/>
  <c r="AN4346" i="7"/>
  <c r="AH4346" i="7"/>
  <c r="T4346" i="7"/>
  <c r="N4346" i="7"/>
  <c r="G4346" i="7"/>
  <c r="F4346" i="7"/>
  <c r="BN4344" i="7"/>
  <c r="BF4344" i="7"/>
  <c r="AX4344" i="7"/>
  <c r="BJ4344" i="7" s="1"/>
  <c r="AV4344" i="7"/>
  <c r="AT4344" i="7"/>
  <c r="AN4344" i="7"/>
  <c r="AH4344" i="7"/>
  <c r="T4344" i="7"/>
  <c r="N4344" i="7"/>
  <c r="G4344" i="7"/>
  <c r="F4344" i="7"/>
  <c r="BN4342" i="7"/>
  <c r="BF4342" i="7"/>
  <c r="AX4342" i="7"/>
  <c r="BJ4342" i="7" s="1"/>
  <c r="AV4342" i="7"/>
  <c r="AT4342" i="7"/>
  <c r="AN4342" i="7"/>
  <c r="AH4342" i="7"/>
  <c r="T4342" i="7"/>
  <c r="N4342" i="7"/>
  <c r="G4342" i="7"/>
  <c r="F4342" i="7"/>
  <c r="BN4340" i="7"/>
  <c r="BF4340" i="7"/>
  <c r="AX4340" i="7"/>
  <c r="BJ4340" i="7" s="1"/>
  <c r="AV4340" i="7"/>
  <c r="AT4340" i="7"/>
  <c r="AN4340" i="7"/>
  <c r="AH4340" i="7"/>
  <c r="T4340" i="7"/>
  <c r="N4340" i="7"/>
  <c r="G4340" i="7"/>
  <c r="F4340" i="7"/>
  <c r="BN4338" i="7"/>
  <c r="BF4338" i="7"/>
  <c r="AX4338" i="7"/>
  <c r="BJ4338" i="7" s="1"/>
  <c r="AV4338" i="7"/>
  <c r="AT4338" i="7"/>
  <c r="AN4338" i="7"/>
  <c r="AH4338" i="7"/>
  <c r="T4338" i="7"/>
  <c r="N4338" i="7"/>
  <c r="G4338" i="7"/>
  <c r="F4338" i="7"/>
  <c r="BN4336" i="7"/>
  <c r="BF4336" i="7"/>
  <c r="AX4336" i="7"/>
  <c r="BJ4336" i="7" s="1"/>
  <c r="AV4336" i="7"/>
  <c r="AT4336" i="7"/>
  <c r="AN4336" i="7"/>
  <c r="AH4336" i="7"/>
  <c r="T4336" i="7"/>
  <c r="N4336" i="7"/>
  <c r="G4336" i="7"/>
  <c r="F4336" i="7"/>
  <c r="BN4334" i="7"/>
  <c r="BF4334" i="7"/>
  <c r="AX4334" i="7"/>
  <c r="BJ4334" i="7" s="1"/>
  <c r="AV4334" i="7"/>
  <c r="AT4334" i="7"/>
  <c r="AN4334" i="7"/>
  <c r="AH4334" i="7"/>
  <c r="T4334" i="7"/>
  <c r="N4334" i="7"/>
  <c r="G4334" i="7"/>
  <c r="F4334" i="7"/>
  <c r="BN4332" i="7"/>
  <c r="BF4332" i="7"/>
  <c r="AX4332" i="7"/>
  <c r="BJ4332" i="7" s="1"/>
  <c r="AV4332" i="7"/>
  <c r="AT4332" i="7"/>
  <c r="AN4332" i="7"/>
  <c r="AH4332" i="7"/>
  <c r="T4332" i="7"/>
  <c r="N4332" i="7"/>
  <c r="G4332" i="7"/>
  <c r="F4332" i="7"/>
  <c r="BN4330" i="7"/>
  <c r="BF4330" i="7"/>
  <c r="AX4330" i="7"/>
  <c r="AV4330" i="7"/>
  <c r="AT4330" i="7"/>
  <c r="AN4330" i="7"/>
  <c r="AH4330" i="7"/>
  <c r="T4330" i="7"/>
  <c r="N4330" i="7"/>
  <c r="G4330" i="7"/>
  <c r="F4330" i="7"/>
  <c r="BN4328" i="7"/>
  <c r="BF4328" i="7"/>
  <c r="AX4328" i="7"/>
  <c r="BJ4328" i="7" s="1"/>
  <c r="AV4328" i="7"/>
  <c r="AT4328" i="7"/>
  <c r="AN4328" i="7"/>
  <c r="AH4328" i="7"/>
  <c r="T4328" i="7"/>
  <c r="N4328" i="7"/>
  <c r="G4328" i="7"/>
  <c r="F4328" i="7"/>
  <c r="BU4327" i="7"/>
  <c r="BU4326" i="7"/>
  <c r="BN4326" i="7"/>
  <c r="BF4326" i="7"/>
  <c r="AX4326" i="7"/>
  <c r="BJ4326" i="7" s="1"/>
  <c r="AV4326" i="7"/>
  <c r="AT4326" i="7"/>
  <c r="AN4326" i="7"/>
  <c r="AH4326" i="7"/>
  <c r="T4326" i="7"/>
  <c r="N4326" i="7"/>
  <c r="G4326" i="7"/>
  <c r="F4326" i="7"/>
  <c r="BU4325" i="7"/>
  <c r="BU4324" i="7"/>
  <c r="BN4324" i="7"/>
  <c r="BF4324" i="7"/>
  <c r="AX4324" i="7"/>
  <c r="BJ4324" i="7" s="1"/>
  <c r="AV4324" i="7"/>
  <c r="AT4324" i="7"/>
  <c r="AN4324" i="7"/>
  <c r="AH4324" i="7"/>
  <c r="T4324" i="7"/>
  <c r="N4324" i="7"/>
  <c r="G4324" i="7"/>
  <c r="F4324" i="7"/>
  <c r="BU4323" i="7"/>
  <c r="BU4322" i="7"/>
  <c r="BN4322" i="7"/>
  <c r="BF4322" i="7"/>
  <c r="AX4322" i="7"/>
  <c r="BJ4322" i="7" s="1"/>
  <c r="AV4322" i="7"/>
  <c r="AT4322" i="7"/>
  <c r="AN4322" i="7"/>
  <c r="AH4322" i="7"/>
  <c r="T4322" i="7"/>
  <c r="N4322" i="7"/>
  <c r="G4322" i="7"/>
  <c r="F4322" i="7"/>
  <c r="BU4321" i="7"/>
  <c r="BU4320" i="7"/>
  <c r="BN4320" i="7"/>
  <c r="BF4320" i="7"/>
  <c r="AX4320" i="7"/>
  <c r="BJ4320" i="7" s="1"/>
  <c r="AV4320" i="7"/>
  <c r="AT4320" i="7"/>
  <c r="AN4320" i="7"/>
  <c r="AH4320" i="7"/>
  <c r="T4320" i="7"/>
  <c r="N4320" i="7"/>
  <c r="G4320" i="7"/>
  <c r="F4320" i="7"/>
  <c r="BU4319" i="7"/>
  <c r="BU4318" i="7"/>
  <c r="BN4318" i="7"/>
  <c r="BF4318" i="7"/>
  <c r="AX4318" i="7"/>
  <c r="BJ4318" i="7" s="1"/>
  <c r="AV4318" i="7"/>
  <c r="AT4318" i="7"/>
  <c r="AN4318" i="7"/>
  <c r="AH4318" i="7"/>
  <c r="T4318" i="7"/>
  <c r="N4318" i="7"/>
  <c r="G4318" i="7"/>
  <c r="F4318" i="7"/>
  <c r="BT4313" i="7"/>
  <c r="AU4306" i="7"/>
  <c r="AQ4306" i="7"/>
  <c r="AJ4306" i="7"/>
  <c r="AF4306" i="7"/>
  <c r="Y4306" i="7"/>
  <c r="S4306" i="7"/>
  <c r="L4306" i="7"/>
  <c r="H4306" i="7"/>
  <c r="BN4301" i="7"/>
  <c r="BF4301" i="7"/>
  <c r="AX4301" i="7"/>
  <c r="BJ4301" i="7" s="1"/>
  <c r="AV4301" i="7"/>
  <c r="AT4301" i="7"/>
  <c r="AN4301" i="7"/>
  <c r="AH4301" i="7"/>
  <c r="T4301" i="7"/>
  <c r="N4301" i="7"/>
  <c r="BD4299" i="7"/>
  <c r="BB4299" i="7"/>
  <c r="BF4299" i="7" s="1"/>
  <c r="AR4299" i="7"/>
  <c r="AP4299" i="7"/>
  <c r="AL4299" i="7"/>
  <c r="AJ4299" i="7"/>
  <c r="AN4299" i="7" s="1"/>
  <c r="AF4299" i="7"/>
  <c r="AD4299" i="7"/>
  <c r="AH4299" i="7" s="1"/>
  <c r="AB4299" i="7"/>
  <c r="Z4299" i="7"/>
  <c r="X4299" i="7"/>
  <c r="R4299" i="7"/>
  <c r="P4299" i="7"/>
  <c r="L4299" i="7"/>
  <c r="J4299" i="7"/>
  <c r="H4299" i="7"/>
  <c r="BN4297" i="7"/>
  <c r="BF4297" i="7"/>
  <c r="AX4297" i="7"/>
  <c r="BJ4297" i="7" s="1"/>
  <c r="AV4297" i="7"/>
  <c r="AT4297" i="7"/>
  <c r="AN4297" i="7"/>
  <c r="AH4297" i="7"/>
  <c r="T4297" i="7"/>
  <c r="N4297" i="7"/>
  <c r="G4297" i="7"/>
  <c r="F4297" i="7"/>
  <c r="BN4295" i="7"/>
  <c r="BF4295" i="7"/>
  <c r="AX4295" i="7"/>
  <c r="BJ4295" i="7" s="1"/>
  <c r="AV4295" i="7"/>
  <c r="AT4295" i="7"/>
  <c r="AN4295" i="7"/>
  <c r="AH4295" i="7"/>
  <c r="T4295" i="7"/>
  <c r="N4295" i="7"/>
  <c r="G4295" i="7"/>
  <c r="F4295" i="7"/>
  <c r="BN4293" i="7"/>
  <c r="BF4293" i="7"/>
  <c r="AX4293" i="7"/>
  <c r="BJ4293" i="7" s="1"/>
  <c r="AV4293" i="7"/>
  <c r="AT4293" i="7"/>
  <c r="AN4293" i="7"/>
  <c r="AH4293" i="7"/>
  <c r="T4293" i="7"/>
  <c r="N4293" i="7"/>
  <c r="G4293" i="7"/>
  <c r="F4293" i="7"/>
  <c r="BN4291" i="7"/>
  <c r="BF4291" i="7"/>
  <c r="AX4291" i="7"/>
  <c r="BJ4291" i="7" s="1"/>
  <c r="AV4291" i="7"/>
  <c r="AT4291" i="7"/>
  <c r="AN4291" i="7"/>
  <c r="AH4291" i="7"/>
  <c r="T4291" i="7"/>
  <c r="N4291" i="7"/>
  <c r="G4291" i="7"/>
  <c r="F4291" i="7"/>
  <c r="BN4289" i="7"/>
  <c r="BF4289" i="7"/>
  <c r="AX4289" i="7"/>
  <c r="BJ4289" i="7" s="1"/>
  <c r="AV4289" i="7"/>
  <c r="AT4289" i="7"/>
  <c r="AN4289" i="7"/>
  <c r="AH4289" i="7"/>
  <c r="T4289" i="7"/>
  <c r="N4289" i="7"/>
  <c r="G4289" i="7"/>
  <c r="F4289" i="7"/>
  <c r="BN4287" i="7"/>
  <c r="BF4287" i="7"/>
  <c r="AX4287" i="7"/>
  <c r="BJ4287" i="7" s="1"/>
  <c r="AV4287" i="7"/>
  <c r="AT4287" i="7"/>
  <c r="AN4287" i="7"/>
  <c r="AH4287" i="7"/>
  <c r="T4287" i="7"/>
  <c r="N4287" i="7"/>
  <c r="G4287" i="7"/>
  <c r="F4287" i="7"/>
  <c r="BN4285" i="7"/>
  <c r="BF4285" i="7"/>
  <c r="AX4285" i="7"/>
  <c r="BJ4285" i="7" s="1"/>
  <c r="AV4285" i="7"/>
  <c r="AT4285" i="7"/>
  <c r="AN4285" i="7"/>
  <c r="AH4285" i="7"/>
  <c r="T4285" i="7"/>
  <c r="N4285" i="7"/>
  <c r="G4285" i="7"/>
  <c r="F4285" i="7"/>
  <c r="BN4283" i="7"/>
  <c r="BF4283" i="7"/>
  <c r="AX4283" i="7"/>
  <c r="BJ4283" i="7" s="1"/>
  <c r="AV4283" i="7"/>
  <c r="AT4283" i="7"/>
  <c r="AN4283" i="7"/>
  <c r="AH4283" i="7"/>
  <c r="T4283" i="7"/>
  <c r="N4283" i="7"/>
  <c r="G4283" i="7"/>
  <c r="F4283" i="7"/>
  <c r="BN4281" i="7"/>
  <c r="BF4281" i="7"/>
  <c r="AX4281" i="7"/>
  <c r="BJ4281" i="7" s="1"/>
  <c r="AV4281" i="7"/>
  <c r="AT4281" i="7"/>
  <c r="AN4281" i="7"/>
  <c r="AH4281" i="7"/>
  <c r="T4281" i="7"/>
  <c r="N4281" i="7"/>
  <c r="G4281" i="7"/>
  <c r="F4281" i="7"/>
  <c r="BN4279" i="7"/>
  <c r="BF4279" i="7"/>
  <c r="AX4279" i="7"/>
  <c r="BJ4279" i="7" s="1"/>
  <c r="AV4279" i="7"/>
  <c r="AT4279" i="7"/>
  <c r="AN4279" i="7"/>
  <c r="AH4279" i="7"/>
  <c r="T4279" i="7"/>
  <c r="N4279" i="7"/>
  <c r="G4279" i="7"/>
  <c r="F4279" i="7"/>
  <c r="BN4277" i="7"/>
  <c r="BF4277" i="7"/>
  <c r="AX4277" i="7"/>
  <c r="BJ4277" i="7" s="1"/>
  <c r="AV4277" i="7"/>
  <c r="AT4277" i="7"/>
  <c r="AN4277" i="7"/>
  <c r="AH4277" i="7"/>
  <c r="T4277" i="7"/>
  <c r="N4277" i="7"/>
  <c r="G4277" i="7"/>
  <c r="F4277" i="7"/>
  <c r="BN4275" i="7"/>
  <c r="BF4275" i="7"/>
  <c r="AX4275" i="7"/>
  <c r="BJ4275" i="7" s="1"/>
  <c r="AV4275" i="7"/>
  <c r="AT4275" i="7"/>
  <c r="AN4275" i="7"/>
  <c r="AH4275" i="7"/>
  <c r="T4275" i="7"/>
  <c r="N4275" i="7"/>
  <c r="G4275" i="7"/>
  <c r="F4275" i="7"/>
  <c r="BN4273" i="7"/>
  <c r="BF4273" i="7"/>
  <c r="AX4273" i="7"/>
  <c r="BJ4273" i="7" s="1"/>
  <c r="AV4273" i="7"/>
  <c r="AT4273" i="7"/>
  <c r="AN4273" i="7"/>
  <c r="AH4273" i="7"/>
  <c r="T4273" i="7"/>
  <c r="N4273" i="7"/>
  <c r="G4273" i="7"/>
  <c r="F4273" i="7"/>
  <c r="BN4271" i="7"/>
  <c r="BF4271" i="7"/>
  <c r="AX4271" i="7"/>
  <c r="AV4271" i="7"/>
  <c r="AT4271" i="7"/>
  <c r="AN4271" i="7"/>
  <c r="AH4271" i="7"/>
  <c r="T4271" i="7"/>
  <c r="N4271" i="7"/>
  <c r="G4271" i="7"/>
  <c r="F4271" i="7"/>
  <c r="BN4269" i="7"/>
  <c r="BF4269" i="7"/>
  <c r="AX4269" i="7"/>
  <c r="BJ4269" i="7" s="1"/>
  <c r="AV4269" i="7"/>
  <c r="AT4269" i="7"/>
  <c r="AN4269" i="7"/>
  <c r="AH4269" i="7"/>
  <c r="T4269" i="7"/>
  <c r="N4269" i="7"/>
  <c r="G4269" i="7"/>
  <c r="F4269" i="7"/>
  <c r="BU4268" i="7"/>
  <c r="BU4267" i="7"/>
  <c r="BN4267" i="7"/>
  <c r="BF4267" i="7"/>
  <c r="AX4267" i="7"/>
  <c r="BJ4267" i="7" s="1"/>
  <c r="AV4267" i="7"/>
  <c r="AT4267" i="7"/>
  <c r="AN4267" i="7"/>
  <c r="AH4267" i="7"/>
  <c r="T4267" i="7"/>
  <c r="N4267" i="7"/>
  <c r="G4267" i="7"/>
  <c r="F4267" i="7"/>
  <c r="BU4266" i="7"/>
  <c r="BU4265" i="7"/>
  <c r="BN4265" i="7"/>
  <c r="BF4265" i="7"/>
  <c r="AX4265" i="7"/>
  <c r="BJ4265" i="7" s="1"/>
  <c r="AV4265" i="7"/>
  <c r="AT4265" i="7"/>
  <c r="AN4265" i="7"/>
  <c r="AH4265" i="7"/>
  <c r="T4265" i="7"/>
  <c r="N4265" i="7"/>
  <c r="G4265" i="7"/>
  <c r="F4265" i="7"/>
  <c r="BU4264" i="7"/>
  <c r="BU4263" i="7"/>
  <c r="BN4263" i="7"/>
  <c r="BF4263" i="7"/>
  <c r="AX4263" i="7"/>
  <c r="BJ4263" i="7" s="1"/>
  <c r="AV4263" i="7"/>
  <c r="AT4263" i="7"/>
  <c r="AN4263" i="7"/>
  <c r="AH4263" i="7"/>
  <c r="T4263" i="7"/>
  <c r="N4263" i="7"/>
  <c r="G4263" i="7"/>
  <c r="F4263" i="7"/>
  <c r="BU4262" i="7"/>
  <c r="BU4261" i="7"/>
  <c r="BN4261" i="7"/>
  <c r="BF4261" i="7"/>
  <c r="AX4261" i="7"/>
  <c r="BJ4261" i="7" s="1"/>
  <c r="AV4261" i="7"/>
  <c r="AT4261" i="7"/>
  <c r="AN4261" i="7"/>
  <c r="AH4261" i="7"/>
  <c r="T4261" i="7"/>
  <c r="N4261" i="7"/>
  <c r="G4261" i="7"/>
  <c r="F4261" i="7"/>
  <c r="BU4260" i="7"/>
  <c r="BU4259" i="7"/>
  <c r="BN4259" i="7"/>
  <c r="BF4259" i="7"/>
  <c r="AX4259" i="7"/>
  <c r="BJ4259" i="7" s="1"/>
  <c r="AV4259" i="7"/>
  <c r="AT4259" i="7"/>
  <c r="AN4259" i="7"/>
  <c r="AH4259" i="7"/>
  <c r="T4259" i="7"/>
  <c r="N4259" i="7"/>
  <c r="G4259" i="7"/>
  <c r="F4259" i="7"/>
  <c r="BT4254" i="7"/>
  <c r="AU4247" i="7"/>
  <c r="AQ4247" i="7"/>
  <c r="AJ4247" i="7"/>
  <c r="AF4247" i="7"/>
  <c r="Y4247" i="7"/>
  <c r="S4247" i="7"/>
  <c r="L4247" i="7"/>
  <c r="H4247" i="7"/>
  <c r="BN4242" i="7"/>
  <c r="BK4245" i="7" s="1"/>
  <c r="BF4242" i="7"/>
  <c r="AX4242" i="7"/>
  <c r="BJ4242" i="7" s="1"/>
  <c r="AV4242" i="7"/>
  <c r="AT4242" i="7"/>
  <c r="AN4242" i="7"/>
  <c r="AH4242" i="7"/>
  <c r="T4242" i="7"/>
  <c r="N4242" i="7"/>
  <c r="BD4240" i="7"/>
  <c r="BB4240" i="7"/>
  <c r="BF4240" i="7" s="1"/>
  <c r="AR4240" i="7"/>
  <c r="AP4240" i="7"/>
  <c r="AL4240" i="7"/>
  <c r="AJ4240" i="7"/>
  <c r="AN4240" i="7" s="1"/>
  <c r="AF4240" i="7"/>
  <c r="AX4240" i="7" s="1"/>
  <c r="BJ4240" i="7" s="1"/>
  <c r="AD4240" i="7"/>
  <c r="AH4240" i="7" s="1"/>
  <c r="AB4240" i="7"/>
  <c r="Z4240" i="7"/>
  <c r="X4240" i="7"/>
  <c r="R4240" i="7"/>
  <c r="P4240" i="7"/>
  <c r="L4240" i="7"/>
  <c r="J4240" i="7"/>
  <c r="H4240" i="7"/>
  <c r="BN4238" i="7"/>
  <c r="BF4238" i="7"/>
  <c r="AX4238" i="7"/>
  <c r="BJ4238" i="7" s="1"/>
  <c r="AV4238" i="7"/>
  <c r="AT4238" i="7"/>
  <c r="AN4238" i="7"/>
  <c r="AH4238" i="7"/>
  <c r="T4238" i="7"/>
  <c r="N4238" i="7"/>
  <c r="G4238" i="7"/>
  <c r="F4238" i="7"/>
  <c r="BN4236" i="7"/>
  <c r="BF4236" i="7"/>
  <c r="AX4236" i="7"/>
  <c r="BJ4236" i="7" s="1"/>
  <c r="AV4236" i="7"/>
  <c r="AT4236" i="7"/>
  <c r="AN4236" i="7"/>
  <c r="AH4236" i="7"/>
  <c r="T4236" i="7"/>
  <c r="N4236" i="7"/>
  <c r="G4236" i="7"/>
  <c r="F4236" i="7"/>
  <c r="BN4234" i="7"/>
  <c r="BF4234" i="7"/>
  <c r="AX4234" i="7"/>
  <c r="BJ4234" i="7" s="1"/>
  <c r="AV4234" i="7"/>
  <c r="AT4234" i="7"/>
  <c r="AN4234" i="7"/>
  <c r="AH4234" i="7"/>
  <c r="T4234" i="7"/>
  <c r="N4234" i="7"/>
  <c r="G4234" i="7"/>
  <c r="F4234" i="7"/>
  <c r="BN4232" i="7"/>
  <c r="BF4232" i="7"/>
  <c r="AX4232" i="7"/>
  <c r="BJ4232" i="7" s="1"/>
  <c r="AV4232" i="7"/>
  <c r="AT4232" i="7"/>
  <c r="AN4232" i="7"/>
  <c r="AH4232" i="7"/>
  <c r="T4232" i="7"/>
  <c r="N4232" i="7"/>
  <c r="G4232" i="7"/>
  <c r="F4232" i="7"/>
  <c r="BN4230" i="7"/>
  <c r="BF4230" i="7"/>
  <c r="AX4230" i="7"/>
  <c r="BJ4230" i="7" s="1"/>
  <c r="AV4230" i="7"/>
  <c r="AT4230" i="7"/>
  <c r="AN4230" i="7"/>
  <c r="AH4230" i="7"/>
  <c r="T4230" i="7"/>
  <c r="N4230" i="7"/>
  <c r="G4230" i="7"/>
  <c r="F4230" i="7"/>
  <c r="BN4228" i="7"/>
  <c r="BF4228" i="7"/>
  <c r="AX4228" i="7"/>
  <c r="BJ4228" i="7" s="1"/>
  <c r="AV4228" i="7"/>
  <c r="AT4228" i="7"/>
  <c r="AN4228" i="7"/>
  <c r="AH4228" i="7"/>
  <c r="T4228" i="7"/>
  <c r="N4228" i="7"/>
  <c r="G4228" i="7"/>
  <c r="F4228" i="7"/>
  <c r="BN4226" i="7"/>
  <c r="BF4226" i="7"/>
  <c r="AX4226" i="7"/>
  <c r="BJ4226" i="7" s="1"/>
  <c r="AV4226" i="7"/>
  <c r="AT4226" i="7"/>
  <c r="AN4226" i="7"/>
  <c r="AH4226" i="7"/>
  <c r="T4226" i="7"/>
  <c r="N4226" i="7"/>
  <c r="G4226" i="7"/>
  <c r="F4226" i="7"/>
  <c r="BN4224" i="7"/>
  <c r="BF4224" i="7"/>
  <c r="AX4224" i="7"/>
  <c r="BJ4224" i="7" s="1"/>
  <c r="AV4224" i="7"/>
  <c r="AT4224" i="7"/>
  <c r="AN4224" i="7"/>
  <c r="AH4224" i="7"/>
  <c r="T4224" i="7"/>
  <c r="N4224" i="7"/>
  <c r="G4224" i="7"/>
  <c r="F4224" i="7"/>
  <c r="BN4222" i="7"/>
  <c r="BF4222" i="7"/>
  <c r="AX4222" i="7"/>
  <c r="BJ4222" i="7" s="1"/>
  <c r="AV4222" i="7"/>
  <c r="AT4222" i="7"/>
  <c r="AN4222" i="7"/>
  <c r="AH4222" i="7"/>
  <c r="T4222" i="7"/>
  <c r="N4222" i="7"/>
  <c r="G4222" i="7"/>
  <c r="F4222" i="7"/>
  <c r="BN4220" i="7"/>
  <c r="BF4220" i="7"/>
  <c r="AX4220" i="7"/>
  <c r="BJ4220" i="7" s="1"/>
  <c r="AV4220" i="7"/>
  <c r="AT4220" i="7"/>
  <c r="AN4220" i="7"/>
  <c r="AH4220" i="7"/>
  <c r="T4220" i="7"/>
  <c r="N4220" i="7"/>
  <c r="G4220" i="7"/>
  <c r="F4220" i="7"/>
  <c r="BN4218" i="7"/>
  <c r="BF4218" i="7"/>
  <c r="AX4218" i="7"/>
  <c r="BJ4218" i="7" s="1"/>
  <c r="AV4218" i="7"/>
  <c r="AT4218" i="7"/>
  <c r="AN4218" i="7"/>
  <c r="AH4218" i="7"/>
  <c r="T4218" i="7"/>
  <c r="N4218" i="7"/>
  <c r="G4218" i="7"/>
  <c r="F4218" i="7"/>
  <c r="BN4216" i="7"/>
  <c r="BF4216" i="7"/>
  <c r="AX4216" i="7"/>
  <c r="BJ4216" i="7" s="1"/>
  <c r="AV4216" i="7"/>
  <c r="AT4216" i="7"/>
  <c r="AN4216" i="7"/>
  <c r="AH4216" i="7"/>
  <c r="T4216" i="7"/>
  <c r="N4216" i="7"/>
  <c r="G4216" i="7"/>
  <c r="F4216" i="7"/>
  <c r="BN4214" i="7"/>
  <c r="BF4214" i="7"/>
  <c r="AX4214" i="7"/>
  <c r="BJ4214" i="7" s="1"/>
  <c r="AV4214" i="7"/>
  <c r="AT4214" i="7"/>
  <c r="AN4214" i="7"/>
  <c r="AH4214" i="7"/>
  <c r="T4214" i="7"/>
  <c r="N4214" i="7"/>
  <c r="G4214" i="7"/>
  <c r="F4214" i="7"/>
  <c r="BN4212" i="7"/>
  <c r="BF4212" i="7"/>
  <c r="AX4212" i="7"/>
  <c r="BJ4212" i="7" s="1"/>
  <c r="AV4212" i="7"/>
  <c r="AT4212" i="7"/>
  <c r="AN4212" i="7"/>
  <c r="AH4212" i="7"/>
  <c r="T4212" i="7"/>
  <c r="N4212" i="7"/>
  <c r="G4212" i="7"/>
  <c r="F4212" i="7"/>
  <c r="BN4210" i="7"/>
  <c r="BF4210" i="7"/>
  <c r="AX4210" i="7"/>
  <c r="BJ4210" i="7" s="1"/>
  <c r="AV4210" i="7"/>
  <c r="AT4210" i="7"/>
  <c r="AN4210" i="7"/>
  <c r="AH4210" i="7"/>
  <c r="T4210" i="7"/>
  <c r="N4210" i="7"/>
  <c r="G4210" i="7"/>
  <c r="F4210" i="7"/>
  <c r="BU4209" i="7"/>
  <c r="BU4208" i="7"/>
  <c r="BN4208" i="7"/>
  <c r="BF4208" i="7"/>
  <c r="AX4208" i="7"/>
  <c r="BJ4208" i="7" s="1"/>
  <c r="AV4208" i="7"/>
  <c r="AT4208" i="7"/>
  <c r="AN4208" i="7"/>
  <c r="AH4208" i="7"/>
  <c r="T4208" i="7"/>
  <c r="N4208" i="7"/>
  <c r="G4208" i="7"/>
  <c r="F4208" i="7"/>
  <c r="BU4207" i="7"/>
  <c r="BU4206" i="7"/>
  <c r="BN4206" i="7"/>
  <c r="BF4206" i="7"/>
  <c r="AX4206" i="7"/>
  <c r="BJ4206" i="7" s="1"/>
  <c r="AV4206" i="7"/>
  <c r="AT4206" i="7"/>
  <c r="AN4206" i="7"/>
  <c r="AH4206" i="7"/>
  <c r="T4206" i="7"/>
  <c r="N4206" i="7"/>
  <c r="G4206" i="7"/>
  <c r="F4206" i="7"/>
  <c r="BU4205" i="7"/>
  <c r="BU4204" i="7"/>
  <c r="BN4204" i="7"/>
  <c r="BF4204" i="7"/>
  <c r="AX4204" i="7"/>
  <c r="BJ4204" i="7" s="1"/>
  <c r="AV4204" i="7"/>
  <c r="AT4204" i="7"/>
  <c r="AN4204" i="7"/>
  <c r="AH4204" i="7"/>
  <c r="T4204" i="7"/>
  <c r="N4204" i="7"/>
  <c r="G4204" i="7"/>
  <c r="F4204" i="7"/>
  <c r="BU4203" i="7"/>
  <c r="BU4202" i="7"/>
  <c r="BN4202" i="7"/>
  <c r="BF4202" i="7"/>
  <c r="AX4202" i="7"/>
  <c r="BJ4202" i="7" s="1"/>
  <c r="AV4202" i="7"/>
  <c r="AT4202" i="7"/>
  <c r="AN4202" i="7"/>
  <c r="AH4202" i="7"/>
  <c r="T4202" i="7"/>
  <c r="N4202" i="7"/>
  <c r="G4202" i="7"/>
  <c r="F4202" i="7"/>
  <c r="BU4201" i="7"/>
  <c r="BU4200" i="7"/>
  <c r="BN4200" i="7"/>
  <c r="BF4200" i="7"/>
  <c r="AX4200" i="7"/>
  <c r="BJ4200" i="7" s="1"/>
  <c r="AV4200" i="7"/>
  <c r="AT4200" i="7"/>
  <c r="AN4200" i="7"/>
  <c r="AH4200" i="7"/>
  <c r="T4200" i="7"/>
  <c r="N4200" i="7"/>
  <c r="G4200" i="7"/>
  <c r="F4200" i="7"/>
  <c r="BT4195" i="7"/>
  <c r="AU4188" i="7"/>
  <c r="AQ4188" i="7"/>
  <c r="AJ4188" i="7"/>
  <c r="AF4188" i="7"/>
  <c r="Y4188" i="7"/>
  <c r="S4188" i="7"/>
  <c r="L4188" i="7"/>
  <c r="H4188" i="7"/>
  <c r="BN4183" i="7"/>
  <c r="BK4186" i="7" s="1"/>
  <c r="BF4183" i="7"/>
  <c r="AX4183" i="7"/>
  <c r="BJ4183" i="7" s="1"/>
  <c r="AV4183" i="7"/>
  <c r="AT4183" i="7"/>
  <c r="AN4183" i="7"/>
  <c r="AH4183" i="7"/>
  <c r="T4183" i="7"/>
  <c r="N4183" i="7"/>
  <c r="BD4181" i="7"/>
  <c r="BB4181" i="7"/>
  <c r="BF4181" i="7" s="1"/>
  <c r="AR4181" i="7"/>
  <c r="AP4181" i="7"/>
  <c r="AT4181" i="7" s="1"/>
  <c r="AL4181" i="7"/>
  <c r="AJ4181" i="7"/>
  <c r="AN4181" i="7" s="1"/>
  <c r="AF4181" i="7"/>
  <c r="AX4181" i="7" s="1"/>
  <c r="BJ4181" i="7" s="1"/>
  <c r="AD4181" i="7"/>
  <c r="AH4181" i="7" s="1"/>
  <c r="AB4181" i="7"/>
  <c r="Z4181" i="7"/>
  <c r="X4181" i="7"/>
  <c r="R4181" i="7"/>
  <c r="P4181" i="7"/>
  <c r="L4181" i="7"/>
  <c r="J4181" i="7"/>
  <c r="H4181" i="7"/>
  <c r="BN4179" i="7"/>
  <c r="BF4179" i="7"/>
  <c r="AX4179" i="7"/>
  <c r="BJ4179" i="7" s="1"/>
  <c r="AV4179" i="7"/>
  <c r="AT4179" i="7"/>
  <c r="AN4179" i="7"/>
  <c r="AH4179" i="7"/>
  <c r="T4179" i="7"/>
  <c r="N4179" i="7"/>
  <c r="G4179" i="7"/>
  <c r="F4179" i="7"/>
  <c r="BN4177" i="7"/>
  <c r="BF4177" i="7"/>
  <c r="AX4177" i="7"/>
  <c r="BJ4177" i="7" s="1"/>
  <c r="AV4177" i="7"/>
  <c r="AT4177" i="7"/>
  <c r="AN4177" i="7"/>
  <c r="AH4177" i="7"/>
  <c r="T4177" i="7"/>
  <c r="N4177" i="7"/>
  <c r="G4177" i="7"/>
  <c r="F4177" i="7"/>
  <c r="BN4175" i="7"/>
  <c r="BF4175" i="7"/>
  <c r="AX4175" i="7"/>
  <c r="BJ4175" i="7" s="1"/>
  <c r="AV4175" i="7"/>
  <c r="AT4175" i="7"/>
  <c r="AN4175" i="7"/>
  <c r="AH4175" i="7"/>
  <c r="T4175" i="7"/>
  <c r="N4175" i="7"/>
  <c r="G4175" i="7"/>
  <c r="F4175" i="7"/>
  <c r="BN4173" i="7"/>
  <c r="BF4173" i="7"/>
  <c r="AX4173" i="7"/>
  <c r="BJ4173" i="7" s="1"/>
  <c r="AV4173" i="7"/>
  <c r="AT4173" i="7"/>
  <c r="AN4173" i="7"/>
  <c r="AH4173" i="7"/>
  <c r="T4173" i="7"/>
  <c r="N4173" i="7"/>
  <c r="G4173" i="7"/>
  <c r="F4173" i="7"/>
  <c r="BN4171" i="7"/>
  <c r="BF4171" i="7"/>
  <c r="AX4171" i="7"/>
  <c r="BJ4171" i="7" s="1"/>
  <c r="AV4171" i="7"/>
  <c r="AT4171" i="7"/>
  <c r="AN4171" i="7"/>
  <c r="AH4171" i="7"/>
  <c r="T4171" i="7"/>
  <c r="N4171" i="7"/>
  <c r="G4171" i="7"/>
  <c r="F4171" i="7"/>
  <c r="BN4169" i="7"/>
  <c r="BF4169" i="7"/>
  <c r="AX4169" i="7"/>
  <c r="BJ4169" i="7" s="1"/>
  <c r="AV4169" i="7"/>
  <c r="AT4169" i="7"/>
  <c r="AN4169" i="7"/>
  <c r="AH4169" i="7"/>
  <c r="T4169" i="7"/>
  <c r="N4169" i="7"/>
  <c r="G4169" i="7"/>
  <c r="F4169" i="7"/>
  <c r="BN4167" i="7"/>
  <c r="BF4167" i="7"/>
  <c r="AX4167" i="7"/>
  <c r="BJ4167" i="7" s="1"/>
  <c r="AV4167" i="7"/>
  <c r="AT4167" i="7"/>
  <c r="AN4167" i="7"/>
  <c r="AH4167" i="7"/>
  <c r="T4167" i="7"/>
  <c r="N4167" i="7"/>
  <c r="G4167" i="7"/>
  <c r="F4167" i="7"/>
  <c r="BN4165" i="7"/>
  <c r="BF4165" i="7"/>
  <c r="AX4165" i="7"/>
  <c r="BJ4165" i="7" s="1"/>
  <c r="AV4165" i="7"/>
  <c r="AT4165" i="7"/>
  <c r="AN4165" i="7"/>
  <c r="AH4165" i="7"/>
  <c r="T4165" i="7"/>
  <c r="N4165" i="7"/>
  <c r="G4165" i="7"/>
  <c r="F4165" i="7"/>
  <c r="BN4163" i="7"/>
  <c r="BF4163" i="7"/>
  <c r="AX4163" i="7"/>
  <c r="BJ4163" i="7" s="1"/>
  <c r="AV4163" i="7"/>
  <c r="AT4163" i="7"/>
  <c r="AN4163" i="7"/>
  <c r="AH4163" i="7"/>
  <c r="T4163" i="7"/>
  <c r="N4163" i="7"/>
  <c r="G4163" i="7"/>
  <c r="F4163" i="7"/>
  <c r="BN4161" i="7"/>
  <c r="BF4161" i="7"/>
  <c r="AX4161" i="7"/>
  <c r="BJ4161" i="7" s="1"/>
  <c r="AV4161" i="7"/>
  <c r="AT4161" i="7"/>
  <c r="AN4161" i="7"/>
  <c r="AH4161" i="7"/>
  <c r="T4161" i="7"/>
  <c r="N4161" i="7"/>
  <c r="G4161" i="7"/>
  <c r="F4161" i="7"/>
  <c r="BN4159" i="7"/>
  <c r="BF4159" i="7"/>
  <c r="AX4159" i="7"/>
  <c r="BJ4159" i="7" s="1"/>
  <c r="AV4159" i="7"/>
  <c r="AT4159" i="7"/>
  <c r="AN4159" i="7"/>
  <c r="AH4159" i="7"/>
  <c r="T4159" i="7"/>
  <c r="N4159" i="7"/>
  <c r="G4159" i="7"/>
  <c r="F4159" i="7"/>
  <c r="BN4157" i="7"/>
  <c r="BF4157" i="7"/>
  <c r="AX4157" i="7"/>
  <c r="BJ4157" i="7" s="1"/>
  <c r="AV4157" i="7"/>
  <c r="AT4157" i="7"/>
  <c r="AN4157" i="7"/>
  <c r="AH4157" i="7"/>
  <c r="T4157" i="7"/>
  <c r="N4157" i="7"/>
  <c r="G4157" i="7"/>
  <c r="F4157" i="7"/>
  <c r="BN4155" i="7"/>
  <c r="BF4155" i="7"/>
  <c r="AX4155" i="7"/>
  <c r="BJ4155" i="7" s="1"/>
  <c r="AV4155" i="7"/>
  <c r="AT4155" i="7"/>
  <c r="AN4155" i="7"/>
  <c r="AH4155" i="7"/>
  <c r="T4155" i="7"/>
  <c r="N4155" i="7"/>
  <c r="G4155" i="7"/>
  <c r="F4155" i="7"/>
  <c r="BN4153" i="7"/>
  <c r="BF4153" i="7"/>
  <c r="AX4153" i="7"/>
  <c r="BJ4153" i="7" s="1"/>
  <c r="AV4153" i="7"/>
  <c r="AT4153" i="7"/>
  <c r="AN4153" i="7"/>
  <c r="AH4153" i="7"/>
  <c r="T4153" i="7"/>
  <c r="N4153" i="7"/>
  <c r="G4153" i="7"/>
  <c r="F4153" i="7"/>
  <c r="BN4151" i="7"/>
  <c r="BF4151" i="7"/>
  <c r="AX4151" i="7"/>
  <c r="BJ4151" i="7" s="1"/>
  <c r="AV4151" i="7"/>
  <c r="AT4151" i="7"/>
  <c r="AN4151" i="7"/>
  <c r="AH4151" i="7"/>
  <c r="T4151" i="7"/>
  <c r="N4151" i="7"/>
  <c r="G4151" i="7"/>
  <c r="F4151" i="7"/>
  <c r="BU4150" i="7"/>
  <c r="BU4149" i="7"/>
  <c r="BN4149" i="7"/>
  <c r="BF4149" i="7"/>
  <c r="AX4149" i="7"/>
  <c r="BJ4149" i="7" s="1"/>
  <c r="AV4149" i="7"/>
  <c r="AT4149" i="7"/>
  <c r="AN4149" i="7"/>
  <c r="AH4149" i="7"/>
  <c r="T4149" i="7"/>
  <c r="N4149" i="7"/>
  <c r="G4149" i="7"/>
  <c r="F4149" i="7"/>
  <c r="BU4148" i="7"/>
  <c r="BU4147" i="7"/>
  <c r="BN4147" i="7"/>
  <c r="BF4147" i="7"/>
  <c r="AX4147" i="7"/>
  <c r="BJ4147" i="7" s="1"/>
  <c r="AV4147" i="7"/>
  <c r="AT4147" i="7"/>
  <c r="AN4147" i="7"/>
  <c r="AH4147" i="7"/>
  <c r="T4147" i="7"/>
  <c r="N4147" i="7"/>
  <c r="G4147" i="7"/>
  <c r="F4147" i="7"/>
  <c r="BU4146" i="7"/>
  <c r="BU4145" i="7"/>
  <c r="BN4145" i="7"/>
  <c r="BF4145" i="7"/>
  <c r="AX4145" i="7"/>
  <c r="BJ4145" i="7" s="1"/>
  <c r="AV4145" i="7"/>
  <c r="AT4145" i="7"/>
  <c r="AN4145" i="7"/>
  <c r="AH4145" i="7"/>
  <c r="T4145" i="7"/>
  <c r="N4145" i="7"/>
  <c r="G4145" i="7"/>
  <c r="F4145" i="7"/>
  <c r="BU4144" i="7"/>
  <c r="BU4143" i="7"/>
  <c r="BN4143" i="7"/>
  <c r="BF4143" i="7"/>
  <c r="AX4143" i="7"/>
  <c r="BJ4143" i="7" s="1"/>
  <c r="AV4143" i="7"/>
  <c r="AT4143" i="7"/>
  <c r="AN4143" i="7"/>
  <c r="AH4143" i="7"/>
  <c r="T4143" i="7"/>
  <c r="N4143" i="7"/>
  <c r="G4143" i="7"/>
  <c r="F4143" i="7"/>
  <c r="BU4142" i="7"/>
  <c r="BU4141" i="7"/>
  <c r="BN4141" i="7"/>
  <c r="BF4141" i="7"/>
  <c r="AX4141" i="7"/>
  <c r="BJ4141" i="7" s="1"/>
  <c r="AV4141" i="7"/>
  <c r="AT4141" i="7"/>
  <c r="AN4141" i="7"/>
  <c r="AH4141" i="7"/>
  <c r="T4141" i="7"/>
  <c r="N4141" i="7"/>
  <c r="G4141" i="7"/>
  <c r="F4141" i="7"/>
  <c r="BT4136" i="7"/>
  <c r="AU4129" i="7"/>
  <c r="AQ4129" i="7"/>
  <c r="AJ4129" i="7"/>
  <c r="AF4129" i="7"/>
  <c r="Y4129" i="7"/>
  <c r="S4129" i="7"/>
  <c r="L4129" i="7"/>
  <c r="H4129" i="7"/>
  <c r="BN4124" i="7"/>
  <c r="BK4127" i="7" s="1"/>
  <c r="BF4124" i="7"/>
  <c r="AX4124" i="7"/>
  <c r="BJ4124" i="7" s="1"/>
  <c r="AV4124" i="7"/>
  <c r="AT4124" i="7"/>
  <c r="AN4124" i="7"/>
  <c r="AH4124" i="7"/>
  <c r="T4124" i="7"/>
  <c r="N4124" i="7"/>
  <c r="BD4122" i="7"/>
  <c r="BB4122" i="7"/>
  <c r="BF4122" i="7" s="1"/>
  <c r="AR4122" i="7"/>
  <c r="AP4122" i="7"/>
  <c r="AT4122" i="7" s="1"/>
  <c r="AL4122" i="7"/>
  <c r="AJ4122" i="7"/>
  <c r="AF4122" i="7"/>
  <c r="AX4122" i="7" s="1"/>
  <c r="BJ4122" i="7" s="1"/>
  <c r="AD4122" i="7"/>
  <c r="AH4122" i="7" s="1"/>
  <c r="AB4122" i="7"/>
  <c r="Z4122" i="7"/>
  <c r="X4122" i="7"/>
  <c r="R4122" i="7"/>
  <c r="P4122" i="7"/>
  <c r="L4122" i="7"/>
  <c r="J4122" i="7"/>
  <c r="H4122" i="7"/>
  <c r="BN4120" i="7"/>
  <c r="BF4120" i="7"/>
  <c r="AX4120" i="7"/>
  <c r="BJ4120" i="7" s="1"/>
  <c r="AV4120" i="7"/>
  <c r="AT4120" i="7"/>
  <c r="AN4120" i="7"/>
  <c r="AH4120" i="7"/>
  <c r="T4120" i="7"/>
  <c r="N4120" i="7"/>
  <c r="G4120" i="7"/>
  <c r="F4120" i="7"/>
  <c r="BN4118" i="7"/>
  <c r="BF4118" i="7"/>
  <c r="AX4118" i="7"/>
  <c r="BJ4118" i="7" s="1"/>
  <c r="AV4118" i="7"/>
  <c r="AT4118" i="7"/>
  <c r="AN4118" i="7"/>
  <c r="AH4118" i="7"/>
  <c r="T4118" i="7"/>
  <c r="N4118" i="7"/>
  <c r="G4118" i="7"/>
  <c r="F4118" i="7"/>
  <c r="BN4116" i="7"/>
  <c r="BF4116" i="7"/>
  <c r="AX4116" i="7"/>
  <c r="BJ4116" i="7" s="1"/>
  <c r="AV4116" i="7"/>
  <c r="AT4116" i="7"/>
  <c r="AN4116" i="7"/>
  <c r="AH4116" i="7"/>
  <c r="T4116" i="7"/>
  <c r="N4116" i="7"/>
  <c r="G4116" i="7"/>
  <c r="F4116" i="7"/>
  <c r="BN4114" i="7"/>
  <c r="BF4114" i="7"/>
  <c r="AX4114" i="7"/>
  <c r="BJ4114" i="7" s="1"/>
  <c r="AV4114" i="7"/>
  <c r="AT4114" i="7"/>
  <c r="AN4114" i="7"/>
  <c r="AH4114" i="7"/>
  <c r="T4114" i="7"/>
  <c r="N4114" i="7"/>
  <c r="G4114" i="7"/>
  <c r="F4114" i="7"/>
  <c r="BN4112" i="7"/>
  <c r="BF4112" i="7"/>
  <c r="AX4112" i="7"/>
  <c r="BJ4112" i="7" s="1"/>
  <c r="AV4112" i="7"/>
  <c r="AT4112" i="7"/>
  <c r="AN4112" i="7"/>
  <c r="AH4112" i="7"/>
  <c r="T4112" i="7"/>
  <c r="N4112" i="7"/>
  <c r="G4112" i="7"/>
  <c r="F4112" i="7"/>
  <c r="BN4110" i="7"/>
  <c r="BF4110" i="7"/>
  <c r="AX4110" i="7"/>
  <c r="BJ4110" i="7" s="1"/>
  <c r="AV4110" i="7"/>
  <c r="AT4110" i="7"/>
  <c r="AN4110" i="7"/>
  <c r="AH4110" i="7"/>
  <c r="T4110" i="7"/>
  <c r="N4110" i="7"/>
  <c r="G4110" i="7"/>
  <c r="F4110" i="7"/>
  <c r="BN4108" i="7"/>
  <c r="BF4108" i="7"/>
  <c r="AX4108" i="7"/>
  <c r="BJ4108" i="7" s="1"/>
  <c r="AV4108" i="7"/>
  <c r="AT4108" i="7"/>
  <c r="AN4108" i="7"/>
  <c r="AH4108" i="7"/>
  <c r="T4108" i="7"/>
  <c r="N4108" i="7"/>
  <c r="G4108" i="7"/>
  <c r="F4108" i="7"/>
  <c r="BN4106" i="7"/>
  <c r="BF4106" i="7"/>
  <c r="AX4106" i="7"/>
  <c r="BJ4106" i="7" s="1"/>
  <c r="AV4106" i="7"/>
  <c r="AT4106" i="7"/>
  <c r="AN4106" i="7"/>
  <c r="AH4106" i="7"/>
  <c r="T4106" i="7"/>
  <c r="N4106" i="7"/>
  <c r="G4106" i="7"/>
  <c r="F4106" i="7"/>
  <c r="BN4104" i="7"/>
  <c r="BF4104" i="7"/>
  <c r="AX4104" i="7"/>
  <c r="BJ4104" i="7" s="1"/>
  <c r="AV4104" i="7"/>
  <c r="AT4104" i="7"/>
  <c r="AN4104" i="7"/>
  <c r="AH4104" i="7"/>
  <c r="T4104" i="7"/>
  <c r="N4104" i="7"/>
  <c r="G4104" i="7"/>
  <c r="F4104" i="7"/>
  <c r="BN4102" i="7"/>
  <c r="BF4102" i="7"/>
  <c r="AX4102" i="7"/>
  <c r="BJ4102" i="7" s="1"/>
  <c r="AV4102" i="7"/>
  <c r="AT4102" i="7"/>
  <c r="AN4102" i="7"/>
  <c r="AH4102" i="7"/>
  <c r="T4102" i="7"/>
  <c r="N4102" i="7"/>
  <c r="G4102" i="7"/>
  <c r="F4102" i="7"/>
  <c r="BN4100" i="7"/>
  <c r="BF4100" i="7"/>
  <c r="AX4100" i="7"/>
  <c r="BJ4100" i="7" s="1"/>
  <c r="AV4100" i="7"/>
  <c r="AT4100" i="7"/>
  <c r="AN4100" i="7"/>
  <c r="AH4100" i="7"/>
  <c r="T4100" i="7"/>
  <c r="N4100" i="7"/>
  <c r="G4100" i="7"/>
  <c r="F4100" i="7"/>
  <c r="BN4098" i="7"/>
  <c r="BF4098" i="7"/>
  <c r="AX4098" i="7"/>
  <c r="BJ4098" i="7" s="1"/>
  <c r="AV4098" i="7"/>
  <c r="AT4098" i="7"/>
  <c r="AN4098" i="7"/>
  <c r="AH4098" i="7"/>
  <c r="T4098" i="7"/>
  <c r="N4098" i="7"/>
  <c r="G4098" i="7"/>
  <c r="F4098" i="7"/>
  <c r="BN4096" i="7"/>
  <c r="BF4096" i="7"/>
  <c r="AX4096" i="7"/>
  <c r="BJ4096" i="7" s="1"/>
  <c r="AV4096" i="7"/>
  <c r="AT4096" i="7"/>
  <c r="AN4096" i="7"/>
  <c r="AH4096" i="7"/>
  <c r="T4096" i="7"/>
  <c r="N4096" i="7"/>
  <c r="G4096" i="7"/>
  <c r="F4096" i="7"/>
  <c r="BN4094" i="7"/>
  <c r="BF4094" i="7"/>
  <c r="AX4094" i="7"/>
  <c r="BJ4094" i="7" s="1"/>
  <c r="AV4094" i="7"/>
  <c r="AT4094" i="7"/>
  <c r="AN4094" i="7"/>
  <c r="AH4094" i="7"/>
  <c r="T4094" i="7"/>
  <c r="N4094" i="7"/>
  <c r="G4094" i="7"/>
  <c r="F4094" i="7"/>
  <c r="BN4092" i="7"/>
  <c r="BF4092" i="7"/>
  <c r="AX4092" i="7"/>
  <c r="BJ4092" i="7" s="1"/>
  <c r="AV4092" i="7"/>
  <c r="AT4092" i="7"/>
  <c r="AN4092" i="7"/>
  <c r="AH4092" i="7"/>
  <c r="T4092" i="7"/>
  <c r="N4092" i="7"/>
  <c r="G4092" i="7"/>
  <c r="F4092" i="7"/>
  <c r="BU4091" i="7"/>
  <c r="BU4090" i="7"/>
  <c r="BN4090" i="7"/>
  <c r="BF4090" i="7"/>
  <c r="AX4090" i="7"/>
  <c r="BJ4090" i="7" s="1"/>
  <c r="AV4090" i="7"/>
  <c r="AT4090" i="7"/>
  <c r="AN4090" i="7"/>
  <c r="AH4090" i="7"/>
  <c r="T4090" i="7"/>
  <c r="N4090" i="7"/>
  <c r="G4090" i="7"/>
  <c r="F4090" i="7"/>
  <c r="BU4089" i="7"/>
  <c r="BU4088" i="7"/>
  <c r="BN4088" i="7"/>
  <c r="BF4088" i="7"/>
  <c r="AX4088" i="7"/>
  <c r="BJ4088" i="7" s="1"/>
  <c r="AV4088" i="7"/>
  <c r="AT4088" i="7"/>
  <c r="AN4088" i="7"/>
  <c r="AH4088" i="7"/>
  <c r="T4088" i="7"/>
  <c r="N4088" i="7"/>
  <c r="G4088" i="7"/>
  <c r="F4088" i="7"/>
  <c r="BU4087" i="7"/>
  <c r="BU4086" i="7"/>
  <c r="BN4086" i="7"/>
  <c r="BF4086" i="7"/>
  <c r="AX4086" i="7"/>
  <c r="BJ4086" i="7" s="1"/>
  <c r="AV4086" i="7"/>
  <c r="AT4086" i="7"/>
  <c r="AN4086" i="7"/>
  <c r="AH4086" i="7"/>
  <c r="T4086" i="7"/>
  <c r="N4086" i="7"/>
  <c r="G4086" i="7"/>
  <c r="F4086" i="7"/>
  <c r="BU4085" i="7"/>
  <c r="BU4084" i="7"/>
  <c r="BN4084" i="7"/>
  <c r="BF4084" i="7"/>
  <c r="AX4084" i="7"/>
  <c r="BJ4084" i="7" s="1"/>
  <c r="AV4084" i="7"/>
  <c r="AT4084" i="7"/>
  <c r="AN4084" i="7"/>
  <c r="AH4084" i="7"/>
  <c r="T4084" i="7"/>
  <c r="N4084" i="7"/>
  <c r="G4084" i="7"/>
  <c r="F4084" i="7"/>
  <c r="BU4083" i="7"/>
  <c r="BU4082" i="7"/>
  <c r="BN4082" i="7"/>
  <c r="BF4082" i="7"/>
  <c r="AX4082" i="7"/>
  <c r="BJ4082" i="7" s="1"/>
  <c r="AV4082" i="7"/>
  <c r="AT4082" i="7"/>
  <c r="AN4082" i="7"/>
  <c r="AH4082" i="7"/>
  <c r="T4082" i="7"/>
  <c r="N4082" i="7"/>
  <c r="G4082" i="7"/>
  <c r="F4082" i="7"/>
  <c r="BT4077" i="7"/>
  <c r="AU4070" i="7"/>
  <c r="AQ4070" i="7"/>
  <c r="AJ4070" i="7"/>
  <c r="AF4070" i="7"/>
  <c r="Y4070" i="7"/>
  <c r="S4070" i="7"/>
  <c r="L4070" i="7"/>
  <c r="H4070" i="7"/>
  <c r="BN4065" i="7"/>
  <c r="BK4068" i="7" s="1"/>
  <c r="BF4065" i="7"/>
  <c r="AX4065" i="7"/>
  <c r="BJ4065" i="7" s="1"/>
  <c r="AV4065" i="7"/>
  <c r="AT4065" i="7"/>
  <c r="AN4065" i="7"/>
  <c r="AH4065" i="7"/>
  <c r="T4065" i="7"/>
  <c r="N4065" i="7"/>
  <c r="BD4063" i="7"/>
  <c r="BB4063" i="7"/>
  <c r="BF4063" i="7" s="1"/>
  <c r="AR4063" i="7"/>
  <c r="AP4063" i="7"/>
  <c r="AT4063" i="7" s="1"/>
  <c r="AL4063" i="7"/>
  <c r="AJ4063" i="7"/>
  <c r="AN4063" i="7" s="1"/>
  <c r="AF4063" i="7"/>
  <c r="AX4063" i="7" s="1"/>
  <c r="BJ4063" i="7" s="1"/>
  <c r="AD4063" i="7"/>
  <c r="AB4063" i="7"/>
  <c r="Z4063" i="7"/>
  <c r="X4063" i="7"/>
  <c r="R4063" i="7"/>
  <c r="P4063" i="7"/>
  <c r="L4063" i="7"/>
  <c r="J4063" i="7"/>
  <c r="H4063" i="7"/>
  <c r="BN4061" i="7"/>
  <c r="BF4061" i="7"/>
  <c r="AX4061" i="7"/>
  <c r="BJ4061" i="7" s="1"/>
  <c r="AV4061" i="7"/>
  <c r="AT4061" i="7"/>
  <c r="AN4061" i="7"/>
  <c r="AH4061" i="7"/>
  <c r="T4061" i="7"/>
  <c r="N4061" i="7"/>
  <c r="G4061" i="7"/>
  <c r="F4061" i="7"/>
  <c r="BN4059" i="7"/>
  <c r="BF4059" i="7"/>
  <c r="AX4059" i="7"/>
  <c r="BJ4059" i="7" s="1"/>
  <c r="AV4059" i="7"/>
  <c r="AT4059" i="7"/>
  <c r="AN4059" i="7"/>
  <c r="AH4059" i="7"/>
  <c r="T4059" i="7"/>
  <c r="N4059" i="7"/>
  <c r="G4059" i="7"/>
  <c r="F4059" i="7"/>
  <c r="BN4057" i="7"/>
  <c r="BF4057" i="7"/>
  <c r="AX4057" i="7"/>
  <c r="BJ4057" i="7" s="1"/>
  <c r="AV4057" i="7"/>
  <c r="AT4057" i="7"/>
  <c r="AN4057" i="7"/>
  <c r="AH4057" i="7"/>
  <c r="T4057" i="7"/>
  <c r="N4057" i="7"/>
  <c r="G4057" i="7"/>
  <c r="F4057" i="7"/>
  <c r="BN4055" i="7"/>
  <c r="BF4055" i="7"/>
  <c r="AX4055" i="7"/>
  <c r="BJ4055" i="7" s="1"/>
  <c r="AV4055" i="7"/>
  <c r="AT4055" i="7"/>
  <c r="AN4055" i="7"/>
  <c r="AH4055" i="7"/>
  <c r="T4055" i="7"/>
  <c r="N4055" i="7"/>
  <c r="G4055" i="7"/>
  <c r="F4055" i="7"/>
  <c r="BN4053" i="7"/>
  <c r="BF4053" i="7"/>
  <c r="AX4053" i="7"/>
  <c r="BJ4053" i="7" s="1"/>
  <c r="AV4053" i="7"/>
  <c r="AT4053" i="7"/>
  <c r="AN4053" i="7"/>
  <c r="AH4053" i="7"/>
  <c r="T4053" i="7"/>
  <c r="N4053" i="7"/>
  <c r="G4053" i="7"/>
  <c r="F4053" i="7"/>
  <c r="BN4051" i="7"/>
  <c r="BF4051" i="7"/>
  <c r="AX4051" i="7"/>
  <c r="BJ4051" i="7" s="1"/>
  <c r="AV4051" i="7"/>
  <c r="AT4051" i="7"/>
  <c r="AN4051" i="7"/>
  <c r="AH4051" i="7"/>
  <c r="T4051" i="7"/>
  <c r="N4051" i="7"/>
  <c r="G4051" i="7"/>
  <c r="F4051" i="7"/>
  <c r="BN4049" i="7"/>
  <c r="BF4049" i="7"/>
  <c r="AX4049" i="7"/>
  <c r="BJ4049" i="7" s="1"/>
  <c r="AV4049" i="7"/>
  <c r="AT4049" i="7"/>
  <c r="AN4049" i="7"/>
  <c r="AH4049" i="7"/>
  <c r="T4049" i="7"/>
  <c r="N4049" i="7"/>
  <c r="G4049" i="7"/>
  <c r="F4049" i="7"/>
  <c r="BN4047" i="7"/>
  <c r="BF4047" i="7"/>
  <c r="AX4047" i="7"/>
  <c r="BJ4047" i="7" s="1"/>
  <c r="AV4047" i="7"/>
  <c r="AT4047" i="7"/>
  <c r="AN4047" i="7"/>
  <c r="AH4047" i="7"/>
  <c r="T4047" i="7"/>
  <c r="N4047" i="7"/>
  <c r="G4047" i="7"/>
  <c r="F4047" i="7"/>
  <c r="BN4045" i="7"/>
  <c r="BF4045" i="7"/>
  <c r="AX4045" i="7"/>
  <c r="BJ4045" i="7" s="1"/>
  <c r="AV4045" i="7"/>
  <c r="AT4045" i="7"/>
  <c r="AN4045" i="7"/>
  <c r="AH4045" i="7"/>
  <c r="T4045" i="7"/>
  <c r="N4045" i="7"/>
  <c r="G4045" i="7"/>
  <c r="F4045" i="7"/>
  <c r="BN4043" i="7"/>
  <c r="BF4043" i="7"/>
  <c r="AX4043" i="7"/>
  <c r="BJ4043" i="7" s="1"/>
  <c r="AV4043" i="7"/>
  <c r="AT4043" i="7"/>
  <c r="AN4043" i="7"/>
  <c r="AH4043" i="7"/>
  <c r="T4043" i="7"/>
  <c r="N4043" i="7"/>
  <c r="G4043" i="7"/>
  <c r="F4043" i="7"/>
  <c r="BN4041" i="7"/>
  <c r="BF4041" i="7"/>
  <c r="AX4041" i="7"/>
  <c r="BJ4041" i="7" s="1"/>
  <c r="AV4041" i="7"/>
  <c r="AT4041" i="7"/>
  <c r="AN4041" i="7"/>
  <c r="AH4041" i="7"/>
  <c r="T4041" i="7"/>
  <c r="N4041" i="7"/>
  <c r="G4041" i="7"/>
  <c r="F4041" i="7"/>
  <c r="BN4039" i="7"/>
  <c r="BF4039" i="7"/>
  <c r="AX4039" i="7"/>
  <c r="BJ4039" i="7" s="1"/>
  <c r="AV4039" i="7"/>
  <c r="AT4039" i="7"/>
  <c r="AN4039" i="7"/>
  <c r="AH4039" i="7"/>
  <c r="T4039" i="7"/>
  <c r="N4039" i="7"/>
  <c r="G4039" i="7"/>
  <c r="F4039" i="7"/>
  <c r="BN4037" i="7"/>
  <c r="BF4037" i="7"/>
  <c r="AX4037" i="7"/>
  <c r="BJ4037" i="7" s="1"/>
  <c r="AV4037" i="7"/>
  <c r="AT4037" i="7"/>
  <c r="AN4037" i="7"/>
  <c r="AH4037" i="7"/>
  <c r="T4037" i="7"/>
  <c r="N4037" i="7"/>
  <c r="G4037" i="7"/>
  <c r="F4037" i="7"/>
  <c r="BN4035" i="7"/>
  <c r="BF4035" i="7"/>
  <c r="AX4035" i="7"/>
  <c r="BJ4035" i="7" s="1"/>
  <c r="AV4035" i="7"/>
  <c r="AT4035" i="7"/>
  <c r="AN4035" i="7"/>
  <c r="AH4035" i="7"/>
  <c r="T4035" i="7"/>
  <c r="N4035" i="7"/>
  <c r="G4035" i="7"/>
  <c r="F4035" i="7"/>
  <c r="BN4033" i="7"/>
  <c r="BF4033" i="7"/>
  <c r="AX4033" i="7"/>
  <c r="BJ4033" i="7" s="1"/>
  <c r="AV4033" i="7"/>
  <c r="AT4033" i="7"/>
  <c r="AN4033" i="7"/>
  <c r="AH4033" i="7"/>
  <c r="T4033" i="7"/>
  <c r="N4033" i="7"/>
  <c r="G4033" i="7"/>
  <c r="F4033" i="7"/>
  <c r="BU4032" i="7"/>
  <c r="BU4031" i="7"/>
  <c r="BN4031" i="7"/>
  <c r="BF4031" i="7"/>
  <c r="AX4031" i="7"/>
  <c r="BJ4031" i="7" s="1"/>
  <c r="AV4031" i="7"/>
  <c r="AT4031" i="7"/>
  <c r="AN4031" i="7"/>
  <c r="AH4031" i="7"/>
  <c r="T4031" i="7"/>
  <c r="N4031" i="7"/>
  <c r="G4031" i="7"/>
  <c r="F4031" i="7"/>
  <c r="BU4030" i="7"/>
  <c r="BU4029" i="7"/>
  <c r="BN4029" i="7"/>
  <c r="BF4029" i="7"/>
  <c r="AX4029" i="7"/>
  <c r="BJ4029" i="7" s="1"/>
  <c r="AV4029" i="7"/>
  <c r="AT4029" i="7"/>
  <c r="AN4029" i="7"/>
  <c r="AH4029" i="7"/>
  <c r="T4029" i="7"/>
  <c r="N4029" i="7"/>
  <c r="G4029" i="7"/>
  <c r="F4029" i="7"/>
  <c r="BU4028" i="7"/>
  <c r="BU4027" i="7"/>
  <c r="BN4027" i="7"/>
  <c r="BF4027" i="7"/>
  <c r="AX4027" i="7"/>
  <c r="BJ4027" i="7" s="1"/>
  <c r="AV4027" i="7"/>
  <c r="AT4027" i="7"/>
  <c r="AN4027" i="7"/>
  <c r="AH4027" i="7"/>
  <c r="T4027" i="7"/>
  <c r="N4027" i="7"/>
  <c r="G4027" i="7"/>
  <c r="F4027" i="7"/>
  <c r="BU4026" i="7"/>
  <c r="BU4025" i="7"/>
  <c r="BN4025" i="7"/>
  <c r="BF4025" i="7"/>
  <c r="AX4025" i="7"/>
  <c r="BJ4025" i="7" s="1"/>
  <c r="AV4025" i="7"/>
  <c r="AT4025" i="7"/>
  <c r="AN4025" i="7"/>
  <c r="AH4025" i="7"/>
  <c r="T4025" i="7"/>
  <c r="N4025" i="7"/>
  <c r="G4025" i="7"/>
  <c r="F4025" i="7"/>
  <c r="BU4024" i="7"/>
  <c r="BU4023" i="7"/>
  <c r="BN4023" i="7"/>
  <c r="BF4023" i="7"/>
  <c r="AX4023" i="7"/>
  <c r="BJ4023" i="7" s="1"/>
  <c r="AV4023" i="7"/>
  <c r="AT4023" i="7"/>
  <c r="AN4023" i="7"/>
  <c r="AH4023" i="7"/>
  <c r="T4023" i="7"/>
  <c r="N4023" i="7"/>
  <c r="G4023" i="7"/>
  <c r="F4023" i="7"/>
  <c r="BT4018" i="7"/>
  <c r="AU4011" i="7"/>
  <c r="AQ4011" i="7"/>
  <c r="AJ4011" i="7"/>
  <c r="AF4011" i="7"/>
  <c r="Y4011" i="7"/>
  <c r="S4011" i="7"/>
  <c r="L4011" i="7"/>
  <c r="H4011" i="7"/>
  <c r="BN4006" i="7"/>
  <c r="BK4009" i="7" s="1"/>
  <c r="BF4006" i="7"/>
  <c r="AX4006" i="7"/>
  <c r="BJ4006" i="7" s="1"/>
  <c r="AV4006" i="7"/>
  <c r="AT4006" i="7"/>
  <c r="AN4006" i="7"/>
  <c r="AH4006" i="7"/>
  <c r="T4006" i="7"/>
  <c r="N4006" i="7"/>
  <c r="BD4004" i="7"/>
  <c r="BB4004" i="7"/>
  <c r="AR4004" i="7"/>
  <c r="AP4004" i="7"/>
  <c r="AL4004" i="7"/>
  <c r="AJ4004" i="7"/>
  <c r="AF4004" i="7"/>
  <c r="AX4004" i="7" s="1"/>
  <c r="BJ4004" i="7" s="1"/>
  <c r="AD4004" i="7"/>
  <c r="AB4004" i="7"/>
  <c r="Z4004" i="7"/>
  <c r="X4004" i="7"/>
  <c r="R4004" i="7"/>
  <c r="P4004" i="7"/>
  <c r="L4004" i="7"/>
  <c r="BT4008" i="7" s="1"/>
  <c r="J4004" i="7"/>
  <c r="H4004" i="7"/>
  <c r="BN4002" i="7"/>
  <c r="BF4002" i="7"/>
  <c r="AX4002" i="7"/>
  <c r="BJ4002" i="7" s="1"/>
  <c r="AV4002" i="7"/>
  <c r="AT4002" i="7"/>
  <c r="AN4002" i="7"/>
  <c r="AH4002" i="7"/>
  <c r="T4002" i="7"/>
  <c r="N4002" i="7"/>
  <c r="G4002" i="7"/>
  <c r="F4002" i="7"/>
  <c r="BN4000" i="7"/>
  <c r="BF4000" i="7"/>
  <c r="AX4000" i="7"/>
  <c r="BJ4000" i="7" s="1"/>
  <c r="AV4000" i="7"/>
  <c r="AT4000" i="7"/>
  <c r="AN4000" i="7"/>
  <c r="AH4000" i="7"/>
  <c r="T4000" i="7"/>
  <c r="N4000" i="7"/>
  <c r="G4000" i="7"/>
  <c r="F4000" i="7"/>
  <c r="BN3998" i="7"/>
  <c r="BF3998" i="7"/>
  <c r="AX3998" i="7"/>
  <c r="BJ3998" i="7" s="1"/>
  <c r="AV3998" i="7"/>
  <c r="AT3998" i="7"/>
  <c r="AN3998" i="7"/>
  <c r="AH3998" i="7"/>
  <c r="T3998" i="7"/>
  <c r="N3998" i="7"/>
  <c r="G3998" i="7"/>
  <c r="F3998" i="7"/>
  <c r="BN3996" i="7"/>
  <c r="BF3996" i="7"/>
  <c r="AX3996" i="7"/>
  <c r="BJ3996" i="7" s="1"/>
  <c r="AV3996" i="7"/>
  <c r="AT3996" i="7"/>
  <c r="AN3996" i="7"/>
  <c r="AH3996" i="7"/>
  <c r="T3996" i="7"/>
  <c r="N3996" i="7"/>
  <c r="G3996" i="7"/>
  <c r="F3996" i="7"/>
  <c r="BN3994" i="7"/>
  <c r="BF3994" i="7"/>
  <c r="AX3994" i="7"/>
  <c r="BJ3994" i="7" s="1"/>
  <c r="AV3994" i="7"/>
  <c r="AT3994" i="7"/>
  <c r="AN3994" i="7"/>
  <c r="AH3994" i="7"/>
  <c r="T3994" i="7"/>
  <c r="N3994" i="7"/>
  <c r="G3994" i="7"/>
  <c r="F3994" i="7"/>
  <c r="BN3992" i="7"/>
  <c r="BF3992" i="7"/>
  <c r="AX3992" i="7"/>
  <c r="BJ3992" i="7" s="1"/>
  <c r="AV3992" i="7"/>
  <c r="AT3992" i="7"/>
  <c r="AN3992" i="7"/>
  <c r="AH3992" i="7"/>
  <c r="T3992" i="7"/>
  <c r="N3992" i="7"/>
  <c r="G3992" i="7"/>
  <c r="F3992" i="7"/>
  <c r="BN3990" i="7"/>
  <c r="BF3990" i="7"/>
  <c r="AX3990" i="7"/>
  <c r="BJ3990" i="7" s="1"/>
  <c r="AV3990" i="7"/>
  <c r="AT3990" i="7"/>
  <c r="AN3990" i="7"/>
  <c r="AH3990" i="7"/>
  <c r="T3990" i="7"/>
  <c r="N3990" i="7"/>
  <c r="G3990" i="7"/>
  <c r="F3990" i="7"/>
  <c r="BN3988" i="7"/>
  <c r="BF3988" i="7"/>
  <c r="AX3988" i="7"/>
  <c r="BJ3988" i="7" s="1"/>
  <c r="AV3988" i="7"/>
  <c r="AT3988" i="7"/>
  <c r="AN3988" i="7"/>
  <c r="AH3988" i="7"/>
  <c r="T3988" i="7"/>
  <c r="N3988" i="7"/>
  <c r="G3988" i="7"/>
  <c r="F3988" i="7"/>
  <c r="BN3986" i="7"/>
  <c r="BF3986" i="7"/>
  <c r="AX3986" i="7"/>
  <c r="BJ3986" i="7" s="1"/>
  <c r="AV3986" i="7"/>
  <c r="AT3986" i="7"/>
  <c r="AN3986" i="7"/>
  <c r="AH3986" i="7"/>
  <c r="T3986" i="7"/>
  <c r="N3986" i="7"/>
  <c r="G3986" i="7"/>
  <c r="F3986" i="7"/>
  <c r="BN3984" i="7"/>
  <c r="BF3984" i="7"/>
  <c r="AX3984" i="7"/>
  <c r="BJ3984" i="7" s="1"/>
  <c r="AV3984" i="7"/>
  <c r="AT3984" i="7"/>
  <c r="AN3984" i="7"/>
  <c r="AH3984" i="7"/>
  <c r="T3984" i="7"/>
  <c r="N3984" i="7"/>
  <c r="G3984" i="7"/>
  <c r="F3984" i="7"/>
  <c r="BN3982" i="7"/>
  <c r="BF3982" i="7"/>
  <c r="AX3982" i="7"/>
  <c r="BJ3982" i="7" s="1"/>
  <c r="AV3982" i="7"/>
  <c r="AT3982" i="7"/>
  <c r="AN3982" i="7"/>
  <c r="AH3982" i="7"/>
  <c r="T3982" i="7"/>
  <c r="N3982" i="7"/>
  <c r="G3982" i="7"/>
  <c r="F3982" i="7"/>
  <c r="BN3980" i="7"/>
  <c r="BF3980" i="7"/>
  <c r="AX3980" i="7"/>
  <c r="BJ3980" i="7" s="1"/>
  <c r="AV3980" i="7"/>
  <c r="AT3980" i="7"/>
  <c r="AN3980" i="7"/>
  <c r="AH3980" i="7"/>
  <c r="T3980" i="7"/>
  <c r="N3980" i="7"/>
  <c r="G3980" i="7"/>
  <c r="F3980" i="7"/>
  <c r="BN3978" i="7"/>
  <c r="BF3978" i="7"/>
  <c r="AX3978" i="7"/>
  <c r="BJ3978" i="7" s="1"/>
  <c r="AV3978" i="7"/>
  <c r="AT3978" i="7"/>
  <c r="AN3978" i="7"/>
  <c r="AH3978" i="7"/>
  <c r="T3978" i="7"/>
  <c r="N3978" i="7"/>
  <c r="G3978" i="7"/>
  <c r="F3978" i="7"/>
  <c r="BN3976" i="7"/>
  <c r="BF3976" i="7"/>
  <c r="AX3976" i="7"/>
  <c r="BJ3976" i="7" s="1"/>
  <c r="AV3976" i="7"/>
  <c r="AT3976" i="7"/>
  <c r="AN3976" i="7"/>
  <c r="AH3976" i="7"/>
  <c r="T3976" i="7"/>
  <c r="N3976" i="7"/>
  <c r="G3976" i="7"/>
  <c r="F3976" i="7"/>
  <c r="BN3974" i="7"/>
  <c r="BF3974" i="7"/>
  <c r="AX3974" i="7"/>
  <c r="BJ3974" i="7" s="1"/>
  <c r="AV3974" i="7"/>
  <c r="AT3974" i="7"/>
  <c r="AN3974" i="7"/>
  <c r="AH3974" i="7"/>
  <c r="T3974" i="7"/>
  <c r="N3974" i="7"/>
  <c r="G3974" i="7"/>
  <c r="F3974" i="7"/>
  <c r="BU3973" i="7"/>
  <c r="BU3972" i="7"/>
  <c r="BN3972" i="7"/>
  <c r="BF3972" i="7"/>
  <c r="AX3972" i="7"/>
  <c r="BJ3972" i="7" s="1"/>
  <c r="AV3972" i="7"/>
  <c r="AT3972" i="7"/>
  <c r="AN3972" i="7"/>
  <c r="AH3972" i="7"/>
  <c r="T3972" i="7"/>
  <c r="N3972" i="7"/>
  <c r="G3972" i="7"/>
  <c r="F3972" i="7"/>
  <c r="BU3971" i="7"/>
  <c r="BU3970" i="7"/>
  <c r="BN3970" i="7"/>
  <c r="BF3970" i="7"/>
  <c r="AX3970" i="7"/>
  <c r="BJ3970" i="7" s="1"/>
  <c r="AV3970" i="7"/>
  <c r="AT3970" i="7"/>
  <c r="AN3970" i="7"/>
  <c r="AH3970" i="7"/>
  <c r="T3970" i="7"/>
  <c r="N3970" i="7"/>
  <c r="G3970" i="7"/>
  <c r="F3970" i="7"/>
  <c r="BU3969" i="7"/>
  <c r="BU3968" i="7"/>
  <c r="BN3968" i="7"/>
  <c r="BF3968" i="7"/>
  <c r="AX3968" i="7"/>
  <c r="BJ3968" i="7" s="1"/>
  <c r="AV3968" i="7"/>
  <c r="AT3968" i="7"/>
  <c r="AN3968" i="7"/>
  <c r="AH3968" i="7"/>
  <c r="T3968" i="7"/>
  <c r="N3968" i="7"/>
  <c r="G3968" i="7"/>
  <c r="F3968" i="7"/>
  <c r="BU3967" i="7"/>
  <c r="BU3966" i="7"/>
  <c r="BN3966" i="7"/>
  <c r="BF3966" i="7"/>
  <c r="AX3966" i="7"/>
  <c r="BJ3966" i="7" s="1"/>
  <c r="AV3966" i="7"/>
  <c r="AT3966" i="7"/>
  <c r="AN3966" i="7"/>
  <c r="AH3966" i="7"/>
  <c r="T3966" i="7"/>
  <c r="N3966" i="7"/>
  <c r="G3966" i="7"/>
  <c r="F3966" i="7"/>
  <c r="BU3965" i="7"/>
  <c r="BU3964" i="7"/>
  <c r="BN3964" i="7"/>
  <c r="BF3964" i="7"/>
  <c r="AX3964" i="7"/>
  <c r="BJ3964" i="7" s="1"/>
  <c r="AV3964" i="7"/>
  <c r="AT3964" i="7"/>
  <c r="AN3964" i="7"/>
  <c r="AH3964" i="7"/>
  <c r="T3964" i="7"/>
  <c r="N3964" i="7"/>
  <c r="G3964" i="7"/>
  <c r="F3964" i="7"/>
  <c r="BT3959" i="7"/>
  <c r="AU3952" i="7"/>
  <c r="AQ3952" i="7"/>
  <c r="AJ3952" i="7"/>
  <c r="AF3952" i="7"/>
  <c r="Y3952" i="7"/>
  <c r="S3952" i="7"/>
  <c r="L3952" i="7"/>
  <c r="H3952" i="7"/>
  <c r="BN3947" i="7"/>
  <c r="BK3950" i="7" s="1"/>
  <c r="BF3947" i="7"/>
  <c r="AX3947" i="7"/>
  <c r="BJ3947" i="7" s="1"/>
  <c r="AV3947" i="7"/>
  <c r="AT3947" i="7"/>
  <c r="AN3947" i="7"/>
  <c r="AH3947" i="7"/>
  <c r="T3947" i="7"/>
  <c r="N3947" i="7"/>
  <c r="BD3945" i="7"/>
  <c r="BB3945" i="7"/>
  <c r="AR3945" i="7"/>
  <c r="AP3945" i="7"/>
  <c r="AT3945" i="7" s="1"/>
  <c r="AL3945" i="7"/>
  <c r="AJ3945" i="7"/>
  <c r="AN3945" i="7" s="1"/>
  <c r="AF3945" i="7"/>
  <c r="AX3945" i="7" s="1"/>
  <c r="BJ3945" i="7" s="1"/>
  <c r="AD3945" i="7"/>
  <c r="AB3945" i="7"/>
  <c r="Z3945" i="7"/>
  <c r="X3945" i="7"/>
  <c r="R3945" i="7"/>
  <c r="P3945" i="7"/>
  <c r="L3945" i="7"/>
  <c r="J3945" i="7"/>
  <c r="BR3949" i="7" s="1"/>
  <c r="H3945" i="7"/>
  <c r="BN3943" i="7"/>
  <c r="BF3943" i="7"/>
  <c r="AX3943" i="7"/>
  <c r="BJ3943" i="7" s="1"/>
  <c r="AV3943" i="7"/>
  <c r="AT3943" i="7"/>
  <c r="AN3943" i="7"/>
  <c r="AH3943" i="7"/>
  <c r="T3943" i="7"/>
  <c r="N3943" i="7"/>
  <c r="G3943" i="7"/>
  <c r="F3943" i="7"/>
  <c r="BN3941" i="7"/>
  <c r="BF3941" i="7"/>
  <c r="AX3941" i="7"/>
  <c r="BJ3941" i="7" s="1"/>
  <c r="AV3941" i="7"/>
  <c r="AT3941" i="7"/>
  <c r="AN3941" i="7"/>
  <c r="AH3941" i="7"/>
  <c r="T3941" i="7"/>
  <c r="N3941" i="7"/>
  <c r="G3941" i="7"/>
  <c r="F3941" i="7"/>
  <c r="BN3939" i="7"/>
  <c r="BF3939" i="7"/>
  <c r="AX3939" i="7"/>
  <c r="BJ3939" i="7" s="1"/>
  <c r="AV3939" i="7"/>
  <c r="AT3939" i="7"/>
  <c r="AN3939" i="7"/>
  <c r="AH3939" i="7"/>
  <c r="T3939" i="7"/>
  <c r="N3939" i="7"/>
  <c r="G3939" i="7"/>
  <c r="F3939" i="7"/>
  <c r="BN3937" i="7"/>
  <c r="BF3937" i="7"/>
  <c r="AX3937" i="7"/>
  <c r="BJ3937" i="7" s="1"/>
  <c r="AV3937" i="7"/>
  <c r="AT3937" i="7"/>
  <c r="AN3937" i="7"/>
  <c r="AH3937" i="7"/>
  <c r="T3937" i="7"/>
  <c r="N3937" i="7"/>
  <c r="G3937" i="7"/>
  <c r="F3937" i="7"/>
  <c r="BN3935" i="7"/>
  <c r="BF3935" i="7"/>
  <c r="AX3935" i="7"/>
  <c r="BJ3935" i="7" s="1"/>
  <c r="AV3935" i="7"/>
  <c r="AT3935" i="7"/>
  <c r="AN3935" i="7"/>
  <c r="AH3935" i="7"/>
  <c r="T3935" i="7"/>
  <c r="N3935" i="7"/>
  <c r="G3935" i="7"/>
  <c r="F3935" i="7"/>
  <c r="BN3933" i="7"/>
  <c r="BF3933" i="7"/>
  <c r="AX3933" i="7"/>
  <c r="BJ3933" i="7" s="1"/>
  <c r="AV3933" i="7"/>
  <c r="AT3933" i="7"/>
  <c r="AN3933" i="7"/>
  <c r="AH3933" i="7"/>
  <c r="T3933" i="7"/>
  <c r="N3933" i="7"/>
  <c r="G3933" i="7"/>
  <c r="F3933" i="7"/>
  <c r="BN3931" i="7"/>
  <c r="BF3931" i="7"/>
  <c r="AX3931" i="7"/>
  <c r="BJ3931" i="7" s="1"/>
  <c r="AV3931" i="7"/>
  <c r="AT3931" i="7"/>
  <c r="AN3931" i="7"/>
  <c r="AH3931" i="7"/>
  <c r="T3931" i="7"/>
  <c r="N3931" i="7"/>
  <c r="G3931" i="7"/>
  <c r="F3931" i="7"/>
  <c r="BN3929" i="7"/>
  <c r="BF3929" i="7"/>
  <c r="AX3929" i="7"/>
  <c r="BJ3929" i="7" s="1"/>
  <c r="AV3929" i="7"/>
  <c r="AT3929" i="7"/>
  <c r="AN3929" i="7"/>
  <c r="AH3929" i="7"/>
  <c r="T3929" i="7"/>
  <c r="N3929" i="7"/>
  <c r="G3929" i="7"/>
  <c r="F3929" i="7"/>
  <c r="BN3927" i="7"/>
  <c r="BF3927" i="7"/>
  <c r="AX3927" i="7"/>
  <c r="BJ3927" i="7" s="1"/>
  <c r="AV3927" i="7"/>
  <c r="AT3927" i="7"/>
  <c r="AN3927" i="7"/>
  <c r="AH3927" i="7"/>
  <c r="T3927" i="7"/>
  <c r="N3927" i="7"/>
  <c r="G3927" i="7"/>
  <c r="F3927" i="7"/>
  <c r="BN3925" i="7"/>
  <c r="BF3925" i="7"/>
  <c r="AX3925" i="7"/>
  <c r="BJ3925" i="7" s="1"/>
  <c r="AV3925" i="7"/>
  <c r="AT3925" i="7"/>
  <c r="AN3925" i="7"/>
  <c r="AH3925" i="7"/>
  <c r="T3925" i="7"/>
  <c r="N3925" i="7"/>
  <c r="G3925" i="7"/>
  <c r="F3925" i="7"/>
  <c r="BN3923" i="7"/>
  <c r="BF3923" i="7"/>
  <c r="AX3923" i="7"/>
  <c r="BJ3923" i="7" s="1"/>
  <c r="AV3923" i="7"/>
  <c r="AT3923" i="7"/>
  <c r="AN3923" i="7"/>
  <c r="AH3923" i="7"/>
  <c r="T3923" i="7"/>
  <c r="N3923" i="7"/>
  <c r="G3923" i="7"/>
  <c r="F3923" i="7"/>
  <c r="BN3921" i="7"/>
  <c r="BF3921" i="7"/>
  <c r="AX3921" i="7"/>
  <c r="BJ3921" i="7" s="1"/>
  <c r="AV3921" i="7"/>
  <c r="AT3921" i="7"/>
  <c r="AN3921" i="7"/>
  <c r="AH3921" i="7"/>
  <c r="T3921" i="7"/>
  <c r="N3921" i="7"/>
  <c r="G3921" i="7"/>
  <c r="F3921" i="7"/>
  <c r="BN3919" i="7"/>
  <c r="BF3919" i="7"/>
  <c r="AX3919" i="7"/>
  <c r="BJ3919" i="7" s="1"/>
  <c r="AV3919" i="7"/>
  <c r="AT3919" i="7"/>
  <c r="AN3919" i="7"/>
  <c r="AH3919" i="7"/>
  <c r="T3919" i="7"/>
  <c r="N3919" i="7"/>
  <c r="G3919" i="7"/>
  <c r="F3919" i="7"/>
  <c r="BN3917" i="7"/>
  <c r="BF3917" i="7"/>
  <c r="AX3917" i="7"/>
  <c r="BJ3917" i="7" s="1"/>
  <c r="AV3917" i="7"/>
  <c r="AT3917" i="7"/>
  <c r="AN3917" i="7"/>
  <c r="AH3917" i="7"/>
  <c r="T3917" i="7"/>
  <c r="N3917" i="7"/>
  <c r="G3917" i="7"/>
  <c r="F3917" i="7"/>
  <c r="BN3915" i="7"/>
  <c r="BF3915" i="7"/>
  <c r="AX3915" i="7"/>
  <c r="BJ3915" i="7" s="1"/>
  <c r="AV3915" i="7"/>
  <c r="AT3915" i="7"/>
  <c r="AN3915" i="7"/>
  <c r="AH3915" i="7"/>
  <c r="T3915" i="7"/>
  <c r="N3915" i="7"/>
  <c r="G3915" i="7"/>
  <c r="F3915" i="7"/>
  <c r="BU3914" i="7"/>
  <c r="BU3913" i="7"/>
  <c r="BN3913" i="7"/>
  <c r="BF3913" i="7"/>
  <c r="AX3913" i="7"/>
  <c r="BJ3913" i="7" s="1"/>
  <c r="AV3913" i="7"/>
  <c r="AT3913" i="7"/>
  <c r="AN3913" i="7"/>
  <c r="AH3913" i="7"/>
  <c r="T3913" i="7"/>
  <c r="N3913" i="7"/>
  <c r="G3913" i="7"/>
  <c r="F3913" i="7"/>
  <c r="BU3912" i="7"/>
  <c r="BU3911" i="7"/>
  <c r="BN3911" i="7"/>
  <c r="BF3911" i="7"/>
  <c r="AX3911" i="7"/>
  <c r="BJ3911" i="7" s="1"/>
  <c r="AV3911" i="7"/>
  <c r="AT3911" i="7"/>
  <c r="AN3911" i="7"/>
  <c r="AH3911" i="7"/>
  <c r="T3911" i="7"/>
  <c r="N3911" i="7"/>
  <c r="G3911" i="7"/>
  <c r="F3911" i="7"/>
  <c r="BU3910" i="7"/>
  <c r="BU3909" i="7"/>
  <c r="BN3909" i="7"/>
  <c r="BF3909" i="7"/>
  <c r="AX3909" i="7"/>
  <c r="BJ3909" i="7" s="1"/>
  <c r="AV3909" i="7"/>
  <c r="AT3909" i="7"/>
  <c r="AN3909" i="7"/>
  <c r="AH3909" i="7"/>
  <c r="T3909" i="7"/>
  <c r="N3909" i="7"/>
  <c r="G3909" i="7"/>
  <c r="F3909" i="7"/>
  <c r="BU3908" i="7"/>
  <c r="BU3907" i="7"/>
  <c r="BN3907" i="7"/>
  <c r="BF3907" i="7"/>
  <c r="AX3907" i="7"/>
  <c r="BJ3907" i="7" s="1"/>
  <c r="AV3907" i="7"/>
  <c r="AT3907" i="7"/>
  <c r="AN3907" i="7"/>
  <c r="AH3907" i="7"/>
  <c r="T3907" i="7"/>
  <c r="N3907" i="7"/>
  <c r="G3907" i="7"/>
  <c r="F3907" i="7"/>
  <c r="BU3906" i="7"/>
  <c r="BU3905" i="7"/>
  <c r="BN3905" i="7"/>
  <c r="BF3905" i="7"/>
  <c r="AX3905" i="7"/>
  <c r="BJ3905" i="7" s="1"/>
  <c r="AV3905" i="7"/>
  <c r="AT3905" i="7"/>
  <c r="AN3905" i="7"/>
  <c r="AH3905" i="7"/>
  <c r="T3905" i="7"/>
  <c r="N3905" i="7"/>
  <c r="G3905" i="7"/>
  <c r="F3905" i="7"/>
  <c r="BT3900" i="7"/>
  <c r="AU3893" i="7"/>
  <c r="AQ3893" i="7"/>
  <c r="AJ3893" i="7"/>
  <c r="AF3893" i="7"/>
  <c r="Y3893" i="7"/>
  <c r="S3893" i="7"/>
  <c r="L3893" i="7"/>
  <c r="H3893" i="7"/>
  <c r="BN3888" i="7"/>
  <c r="BK3891" i="7" s="1"/>
  <c r="BF3888" i="7"/>
  <c r="AX3888" i="7"/>
  <c r="BJ3888" i="7" s="1"/>
  <c r="AV3888" i="7"/>
  <c r="AT3888" i="7"/>
  <c r="AN3888" i="7"/>
  <c r="AH3888" i="7"/>
  <c r="T3888" i="7"/>
  <c r="N3888" i="7"/>
  <c r="BD3886" i="7"/>
  <c r="BB3886" i="7"/>
  <c r="AR3886" i="7"/>
  <c r="AP3886" i="7"/>
  <c r="AT3886" i="7" s="1"/>
  <c r="AL3886" i="7"/>
  <c r="AJ3886" i="7"/>
  <c r="AN3886" i="7" s="1"/>
  <c r="AF3886" i="7"/>
  <c r="AX3886" i="7" s="1"/>
  <c r="BJ3886" i="7" s="1"/>
  <c r="AD3886" i="7"/>
  <c r="AB3886" i="7"/>
  <c r="Z3886" i="7"/>
  <c r="X3886" i="7"/>
  <c r="R3886" i="7"/>
  <c r="P3886" i="7"/>
  <c r="L3886" i="7"/>
  <c r="J3886" i="7"/>
  <c r="BR3890" i="7" s="1"/>
  <c r="H3886" i="7"/>
  <c r="BN3884" i="7"/>
  <c r="BF3884" i="7"/>
  <c r="AX3884" i="7"/>
  <c r="BJ3884" i="7" s="1"/>
  <c r="AV3884" i="7"/>
  <c r="AT3884" i="7"/>
  <c r="AN3884" i="7"/>
  <c r="AH3884" i="7"/>
  <c r="T3884" i="7"/>
  <c r="N3884" i="7"/>
  <c r="G3884" i="7"/>
  <c r="F3884" i="7"/>
  <c r="BN3882" i="7"/>
  <c r="BF3882" i="7"/>
  <c r="AX3882" i="7"/>
  <c r="BJ3882" i="7" s="1"/>
  <c r="AV3882" i="7"/>
  <c r="AT3882" i="7"/>
  <c r="AN3882" i="7"/>
  <c r="AH3882" i="7"/>
  <c r="T3882" i="7"/>
  <c r="N3882" i="7"/>
  <c r="G3882" i="7"/>
  <c r="F3882" i="7"/>
  <c r="BN3880" i="7"/>
  <c r="BF3880" i="7"/>
  <c r="AX3880" i="7"/>
  <c r="BJ3880" i="7" s="1"/>
  <c r="AV3880" i="7"/>
  <c r="AT3880" i="7"/>
  <c r="AN3880" i="7"/>
  <c r="AH3880" i="7"/>
  <c r="T3880" i="7"/>
  <c r="N3880" i="7"/>
  <c r="G3880" i="7"/>
  <c r="F3880" i="7"/>
  <c r="BN3878" i="7"/>
  <c r="BF3878" i="7"/>
  <c r="AX3878" i="7"/>
  <c r="BJ3878" i="7" s="1"/>
  <c r="AV3878" i="7"/>
  <c r="AT3878" i="7"/>
  <c r="AN3878" i="7"/>
  <c r="AH3878" i="7"/>
  <c r="T3878" i="7"/>
  <c r="N3878" i="7"/>
  <c r="G3878" i="7"/>
  <c r="F3878" i="7"/>
  <c r="BN3876" i="7"/>
  <c r="BF3876" i="7"/>
  <c r="AX3876" i="7"/>
  <c r="BJ3876" i="7" s="1"/>
  <c r="AV3876" i="7"/>
  <c r="AT3876" i="7"/>
  <c r="AN3876" i="7"/>
  <c r="AH3876" i="7"/>
  <c r="T3876" i="7"/>
  <c r="N3876" i="7"/>
  <c r="G3876" i="7"/>
  <c r="F3876" i="7"/>
  <c r="BN3874" i="7"/>
  <c r="BF3874" i="7"/>
  <c r="AX3874" i="7"/>
  <c r="BJ3874" i="7" s="1"/>
  <c r="AV3874" i="7"/>
  <c r="AT3874" i="7"/>
  <c r="AN3874" i="7"/>
  <c r="AH3874" i="7"/>
  <c r="T3874" i="7"/>
  <c r="N3874" i="7"/>
  <c r="G3874" i="7"/>
  <c r="F3874" i="7"/>
  <c r="BN3872" i="7"/>
  <c r="BF3872" i="7"/>
  <c r="AX3872" i="7"/>
  <c r="BJ3872" i="7" s="1"/>
  <c r="AV3872" i="7"/>
  <c r="AT3872" i="7"/>
  <c r="AN3872" i="7"/>
  <c r="AH3872" i="7"/>
  <c r="T3872" i="7"/>
  <c r="N3872" i="7"/>
  <c r="G3872" i="7"/>
  <c r="F3872" i="7"/>
  <c r="BN3870" i="7"/>
  <c r="BF3870" i="7"/>
  <c r="AX3870" i="7"/>
  <c r="BJ3870" i="7" s="1"/>
  <c r="AV3870" i="7"/>
  <c r="AT3870" i="7"/>
  <c r="AN3870" i="7"/>
  <c r="AH3870" i="7"/>
  <c r="T3870" i="7"/>
  <c r="N3870" i="7"/>
  <c r="G3870" i="7"/>
  <c r="F3870" i="7"/>
  <c r="BN3868" i="7"/>
  <c r="BF3868" i="7"/>
  <c r="AX3868" i="7"/>
  <c r="BJ3868" i="7" s="1"/>
  <c r="AV3868" i="7"/>
  <c r="AT3868" i="7"/>
  <c r="AN3868" i="7"/>
  <c r="AH3868" i="7"/>
  <c r="T3868" i="7"/>
  <c r="N3868" i="7"/>
  <c r="G3868" i="7"/>
  <c r="F3868" i="7"/>
  <c r="BN3866" i="7"/>
  <c r="BF3866" i="7"/>
  <c r="AX3866" i="7"/>
  <c r="BJ3866" i="7" s="1"/>
  <c r="AV3866" i="7"/>
  <c r="AT3866" i="7"/>
  <c r="AN3866" i="7"/>
  <c r="AH3866" i="7"/>
  <c r="T3866" i="7"/>
  <c r="N3866" i="7"/>
  <c r="G3866" i="7"/>
  <c r="F3866" i="7"/>
  <c r="BN3864" i="7"/>
  <c r="BF3864" i="7"/>
  <c r="AX3864" i="7"/>
  <c r="BJ3864" i="7" s="1"/>
  <c r="AV3864" i="7"/>
  <c r="AT3864" i="7"/>
  <c r="AN3864" i="7"/>
  <c r="AH3864" i="7"/>
  <c r="T3864" i="7"/>
  <c r="N3864" i="7"/>
  <c r="G3864" i="7"/>
  <c r="F3864" i="7"/>
  <c r="BN3862" i="7"/>
  <c r="BF3862" i="7"/>
  <c r="AX3862" i="7"/>
  <c r="BJ3862" i="7" s="1"/>
  <c r="AV3862" i="7"/>
  <c r="AT3862" i="7"/>
  <c r="AN3862" i="7"/>
  <c r="AH3862" i="7"/>
  <c r="T3862" i="7"/>
  <c r="N3862" i="7"/>
  <c r="G3862" i="7"/>
  <c r="F3862" i="7"/>
  <c r="BN3860" i="7"/>
  <c r="BF3860" i="7"/>
  <c r="AX3860" i="7"/>
  <c r="BJ3860" i="7" s="1"/>
  <c r="AV3860" i="7"/>
  <c r="AT3860" i="7"/>
  <c r="AN3860" i="7"/>
  <c r="AH3860" i="7"/>
  <c r="T3860" i="7"/>
  <c r="N3860" i="7"/>
  <c r="G3860" i="7"/>
  <c r="F3860" i="7"/>
  <c r="BN3858" i="7"/>
  <c r="BF3858" i="7"/>
  <c r="AX3858" i="7"/>
  <c r="BJ3858" i="7" s="1"/>
  <c r="AV3858" i="7"/>
  <c r="AT3858" i="7"/>
  <c r="AN3858" i="7"/>
  <c r="AH3858" i="7"/>
  <c r="T3858" i="7"/>
  <c r="N3858" i="7"/>
  <c r="G3858" i="7"/>
  <c r="F3858" i="7"/>
  <c r="BN3856" i="7"/>
  <c r="BF3856" i="7"/>
  <c r="AX3856" i="7"/>
  <c r="BJ3856" i="7" s="1"/>
  <c r="AV3856" i="7"/>
  <c r="AT3856" i="7"/>
  <c r="AN3856" i="7"/>
  <c r="AH3856" i="7"/>
  <c r="T3856" i="7"/>
  <c r="N3856" i="7"/>
  <c r="G3856" i="7"/>
  <c r="F3856" i="7"/>
  <c r="BU3855" i="7"/>
  <c r="BU3854" i="7"/>
  <c r="BN3854" i="7"/>
  <c r="BF3854" i="7"/>
  <c r="AX3854" i="7"/>
  <c r="BJ3854" i="7" s="1"/>
  <c r="AV3854" i="7"/>
  <c r="AT3854" i="7"/>
  <c r="AN3854" i="7"/>
  <c r="AH3854" i="7"/>
  <c r="T3854" i="7"/>
  <c r="N3854" i="7"/>
  <c r="G3854" i="7"/>
  <c r="F3854" i="7"/>
  <c r="BU3853" i="7"/>
  <c r="BU3852" i="7"/>
  <c r="BN3852" i="7"/>
  <c r="BF3852" i="7"/>
  <c r="AX3852" i="7"/>
  <c r="BJ3852" i="7" s="1"/>
  <c r="AV3852" i="7"/>
  <c r="AT3852" i="7"/>
  <c r="AN3852" i="7"/>
  <c r="AH3852" i="7"/>
  <c r="T3852" i="7"/>
  <c r="N3852" i="7"/>
  <c r="G3852" i="7"/>
  <c r="F3852" i="7"/>
  <c r="BU3851" i="7"/>
  <c r="BU3850" i="7"/>
  <c r="BN3850" i="7"/>
  <c r="BF3850" i="7"/>
  <c r="AX3850" i="7"/>
  <c r="BJ3850" i="7" s="1"/>
  <c r="AV3850" i="7"/>
  <c r="AT3850" i="7"/>
  <c r="AN3850" i="7"/>
  <c r="AH3850" i="7"/>
  <c r="T3850" i="7"/>
  <c r="N3850" i="7"/>
  <c r="G3850" i="7"/>
  <c r="F3850" i="7"/>
  <c r="BU3849" i="7"/>
  <c r="BU3848" i="7"/>
  <c r="BN3848" i="7"/>
  <c r="BF3848" i="7"/>
  <c r="AX3848" i="7"/>
  <c r="BJ3848" i="7" s="1"/>
  <c r="AV3848" i="7"/>
  <c r="AT3848" i="7"/>
  <c r="AN3848" i="7"/>
  <c r="AH3848" i="7"/>
  <c r="T3848" i="7"/>
  <c r="N3848" i="7"/>
  <c r="G3848" i="7"/>
  <c r="F3848" i="7"/>
  <c r="BU3847" i="7"/>
  <c r="BU3846" i="7"/>
  <c r="BN3846" i="7"/>
  <c r="BF3846" i="7"/>
  <c r="AX3846" i="7"/>
  <c r="BJ3846" i="7" s="1"/>
  <c r="AV3846" i="7"/>
  <c r="AT3846" i="7"/>
  <c r="AN3846" i="7"/>
  <c r="AH3846" i="7"/>
  <c r="T3846" i="7"/>
  <c r="N3846" i="7"/>
  <c r="G3846" i="7"/>
  <c r="F3846" i="7"/>
  <c r="BT3841" i="7"/>
  <c r="AU3834" i="7"/>
  <c r="AQ3834" i="7"/>
  <c r="AJ3834" i="7"/>
  <c r="AF3834" i="7"/>
  <c r="Y3834" i="7"/>
  <c r="S3834" i="7"/>
  <c r="L3834" i="7"/>
  <c r="H3834" i="7"/>
  <c r="BN3829" i="7"/>
  <c r="BK3832" i="7" s="1"/>
  <c r="BF3829" i="7"/>
  <c r="AX3829" i="7"/>
  <c r="BJ3829" i="7" s="1"/>
  <c r="AV3829" i="7"/>
  <c r="AT3829" i="7"/>
  <c r="AN3829" i="7"/>
  <c r="AH3829" i="7"/>
  <c r="T3829" i="7"/>
  <c r="N3829" i="7"/>
  <c r="BD3827" i="7"/>
  <c r="BB3827" i="7"/>
  <c r="AR3827" i="7"/>
  <c r="AP3827" i="7"/>
  <c r="AT3827" i="7" s="1"/>
  <c r="AL3827" i="7"/>
  <c r="AJ3827" i="7"/>
  <c r="AN3827" i="7" s="1"/>
  <c r="AF3827" i="7"/>
  <c r="AX3827" i="7" s="1"/>
  <c r="BJ3827" i="7" s="1"/>
  <c r="AD3827" i="7"/>
  <c r="AB3827" i="7"/>
  <c r="Z3827" i="7"/>
  <c r="X3827" i="7"/>
  <c r="R3827" i="7"/>
  <c r="P3827" i="7"/>
  <c r="L3827" i="7"/>
  <c r="J3827" i="7"/>
  <c r="BR3831" i="7" s="1"/>
  <c r="H3827" i="7"/>
  <c r="BN3825" i="7"/>
  <c r="BF3825" i="7"/>
  <c r="AX3825" i="7"/>
  <c r="BJ3825" i="7" s="1"/>
  <c r="AV3825" i="7"/>
  <c r="AT3825" i="7"/>
  <c r="AN3825" i="7"/>
  <c r="AH3825" i="7"/>
  <c r="T3825" i="7"/>
  <c r="N3825" i="7"/>
  <c r="G3825" i="7"/>
  <c r="F3825" i="7"/>
  <c r="BN3823" i="7"/>
  <c r="BF3823" i="7"/>
  <c r="AX3823" i="7"/>
  <c r="BJ3823" i="7" s="1"/>
  <c r="AV3823" i="7"/>
  <c r="AT3823" i="7"/>
  <c r="AN3823" i="7"/>
  <c r="AH3823" i="7"/>
  <c r="T3823" i="7"/>
  <c r="N3823" i="7"/>
  <c r="G3823" i="7"/>
  <c r="F3823" i="7"/>
  <c r="BN3821" i="7"/>
  <c r="BF3821" i="7"/>
  <c r="AX3821" i="7"/>
  <c r="BJ3821" i="7" s="1"/>
  <c r="AV3821" i="7"/>
  <c r="AT3821" i="7"/>
  <c r="AN3821" i="7"/>
  <c r="AH3821" i="7"/>
  <c r="T3821" i="7"/>
  <c r="N3821" i="7"/>
  <c r="G3821" i="7"/>
  <c r="F3821" i="7"/>
  <c r="BN3819" i="7"/>
  <c r="BF3819" i="7"/>
  <c r="AX3819" i="7"/>
  <c r="BJ3819" i="7" s="1"/>
  <c r="AV3819" i="7"/>
  <c r="AT3819" i="7"/>
  <c r="AN3819" i="7"/>
  <c r="AH3819" i="7"/>
  <c r="T3819" i="7"/>
  <c r="N3819" i="7"/>
  <c r="G3819" i="7"/>
  <c r="F3819" i="7"/>
  <c r="BN3817" i="7"/>
  <c r="BF3817" i="7"/>
  <c r="AX3817" i="7"/>
  <c r="BJ3817" i="7" s="1"/>
  <c r="AV3817" i="7"/>
  <c r="AT3817" i="7"/>
  <c r="AN3817" i="7"/>
  <c r="AH3817" i="7"/>
  <c r="T3817" i="7"/>
  <c r="N3817" i="7"/>
  <c r="G3817" i="7"/>
  <c r="F3817" i="7"/>
  <c r="BN3815" i="7"/>
  <c r="BF3815" i="7"/>
  <c r="AX3815" i="7"/>
  <c r="BJ3815" i="7" s="1"/>
  <c r="AV3815" i="7"/>
  <c r="AT3815" i="7"/>
  <c r="AN3815" i="7"/>
  <c r="AH3815" i="7"/>
  <c r="T3815" i="7"/>
  <c r="N3815" i="7"/>
  <c r="G3815" i="7"/>
  <c r="F3815" i="7"/>
  <c r="BN3813" i="7"/>
  <c r="BF3813" i="7"/>
  <c r="AX3813" i="7"/>
  <c r="BJ3813" i="7" s="1"/>
  <c r="AV3813" i="7"/>
  <c r="AT3813" i="7"/>
  <c r="AN3813" i="7"/>
  <c r="AH3813" i="7"/>
  <c r="T3813" i="7"/>
  <c r="N3813" i="7"/>
  <c r="G3813" i="7"/>
  <c r="F3813" i="7"/>
  <c r="BN3811" i="7"/>
  <c r="BF3811" i="7"/>
  <c r="AX3811" i="7"/>
  <c r="BJ3811" i="7" s="1"/>
  <c r="AV3811" i="7"/>
  <c r="AT3811" i="7"/>
  <c r="AN3811" i="7"/>
  <c r="AH3811" i="7"/>
  <c r="T3811" i="7"/>
  <c r="N3811" i="7"/>
  <c r="G3811" i="7"/>
  <c r="F3811" i="7"/>
  <c r="BN3809" i="7"/>
  <c r="BF3809" i="7"/>
  <c r="AX3809" i="7"/>
  <c r="BJ3809" i="7" s="1"/>
  <c r="AV3809" i="7"/>
  <c r="AT3809" i="7"/>
  <c r="AN3809" i="7"/>
  <c r="AH3809" i="7"/>
  <c r="T3809" i="7"/>
  <c r="N3809" i="7"/>
  <c r="G3809" i="7"/>
  <c r="F3809" i="7"/>
  <c r="BN3807" i="7"/>
  <c r="BF3807" i="7"/>
  <c r="AX3807" i="7"/>
  <c r="BJ3807" i="7" s="1"/>
  <c r="AV3807" i="7"/>
  <c r="AT3807" i="7"/>
  <c r="AN3807" i="7"/>
  <c r="AH3807" i="7"/>
  <c r="T3807" i="7"/>
  <c r="N3807" i="7"/>
  <c r="G3807" i="7"/>
  <c r="F3807" i="7"/>
  <c r="BN3805" i="7"/>
  <c r="BF3805" i="7"/>
  <c r="AX3805" i="7"/>
  <c r="BJ3805" i="7" s="1"/>
  <c r="AV3805" i="7"/>
  <c r="AT3805" i="7"/>
  <c r="AN3805" i="7"/>
  <c r="AH3805" i="7"/>
  <c r="T3805" i="7"/>
  <c r="N3805" i="7"/>
  <c r="G3805" i="7"/>
  <c r="F3805" i="7"/>
  <c r="BN3803" i="7"/>
  <c r="BF3803" i="7"/>
  <c r="AX3803" i="7"/>
  <c r="BJ3803" i="7" s="1"/>
  <c r="AV3803" i="7"/>
  <c r="AT3803" i="7"/>
  <c r="AN3803" i="7"/>
  <c r="AH3803" i="7"/>
  <c r="T3803" i="7"/>
  <c r="N3803" i="7"/>
  <c r="G3803" i="7"/>
  <c r="F3803" i="7"/>
  <c r="BN3801" i="7"/>
  <c r="BF3801" i="7"/>
  <c r="AX3801" i="7"/>
  <c r="BJ3801" i="7" s="1"/>
  <c r="AV3801" i="7"/>
  <c r="AT3801" i="7"/>
  <c r="AN3801" i="7"/>
  <c r="AH3801" i="7"/>
  <c r="T3801" i="7"/>
  <c r="N3801" i="7"/>
  <c r="G3801" i="7"/>
  <c r="F3801" i="7"/>
  <c r="BN3799" i="7"/>
  <c r="BF3799" i="7"/>
  <c r="AX3799" i="7"/>
  <c r="AV3799" i="7"/>
  <c r="AT3799" i="7"/>
  <c r="AN3799" i="7"/>
  <c r="AH3799" i="7"/>
  <c r="T3799" i="7"/>
  <c r="N3799" i="7"/>
  <c r="G3799" i="7"/>
  <c r="F3799" i="7"/>
  <c r="BN3797" i="7"/>
  <c r="BF3797" i="7"/>
  <c r="AX3797" i="7"/>
  <c r="BJ3797" i="7" s="1"/>
  <c r="AV3797" i="7"/>
  <c r="AT3797" i="7"/>
  <c r="AN3797" i="7"/>
  <c r="AH3797" i="7"/>
  <c r="T3797" i="7"/>
  <c r="N3797" i="7"/>
  <c r="G3797" i="7"/>
  <c r="F3797" i="7"/>
  <c r="BU3796" i="7"/>
  <c r="BU3795" i="7"/>
  <c r="BN3795" i="7"/>
  <c r="BF3795" i="7"/>
  <c r="AX3795" i="7"/>
  <c r="BJ3795" i="7" s="1"/>
  <c r="AV3795" i="7"/>
  <c r="AT3795" i="7"/>
  <c r="AN3795" i="7"/>
  <c r="AH3795" i="7"/>
  <c r="T3795" i="7"/>
  <c r="N3795" i="7"/>
  <c r="G3795" i="7"/>
  <c r="F3795" i="7"/>
  <c r="BU3794" i="7"/>
  <c r="BU3793" i="7"/>
  <c r="BN3793" i="7"/>
  <c r="BF3793" i="7"/>
  <c r="AX3793" i="7"/>
  <c r="BJ3793" i="7" s="1"/>
  <c r="AV3793" i="7"/>
  <c r="AT3793" i="7"/>
  <c r="AN3793" i="7"/>
  <c r="AH3793" i="7"/>
  <c r="T3793" i="7"/>
  <c r="N3793" i="7"/>
  <c r="G3793" i="7"/>
  <c r="F3793" i="7"/>
  <c r="BU3792" i="7"/>
  <c r="BU3791" i="7"/>
  <c r="BN3791" i="7"/>
  <c r="BF3791" i="7"/>
  <c r="AX3791" i="7"/>
  <c r="BJ3791" i="7" s="1"/>
  <c r="AV3791" i="7"/>
  <c r="AT3791" i="7"/>
  <c r="AN3791" i="7"/>
  <c r="AH3791" i="7"/>
  <c r="T3791" i="7"/>
  <c r="N3791" i="7"/>
  <c r="G3791" i="7"/>
  <c r="F3791" i="7"/>
  <c r="BU3790" i="7"/>
  <c r="BU3789" i="7"/>
  <c r="BN3789" i="7"/>
  <c r="BF3789" i="7"/>
  <c r="AX3789" i="7"/>
  <c r="BJ3789" i="7" s="1"/>
  <c r="AV3789" i="7"/>
  <c r="AT3789" i="7"/>
  <c r="AN3789" i="7"/>
  <c r="AH3789" i="7"/>
  <c r="T3789" i="7"/>
  <c r="N3789" i="7"/>
  <c r="G3789" i="7"/>
  <c r="F3789" i="7"/>
  <c r="BU3788" i="7"/>
  <c r="BU3787" i="7"/>
  <c r="BN3787" i="7"/>
  <c r="BF3787" i="7"/>
  <c r="AX3787" i="7"/>
  <c r="BJ3787" i="7" s="1"/>
  <c r="AV3787" i="7"/>
  <c r="AT3787" i="7"/>
  <c r="AN3787" i="7"/>
  <c r="AH3787" i="7"/>
  <c r="T3787" i="7"/>
  <c r="N3787" i="7"/>
  <c r="G3787" i="7"/>
  <c r="F3787" i="7"/>
  <c r="BT3782" i="7"/>
  <c r="AU3775" i="7"/>
  <c r="AQ3775" i="7"/>
  <c r="AJ3775" i="7"/>
  <c r="AF3775" i="7"/>
  <c r="Y3775" i="7"/>
  <c r="S3775" i="7"/>
  <c r="L3775" i="7"/>
  <c r="H3775" i="7"/>
  <c r="BN3770" i="7"/>
  <c r="BK3773" i="7" s="1"/>
  <c r="BF3770" i="7"/>
  <c r="AX3770" i="7"/>
  <c r="BJ3770" i="7" s="1"/>
  <c r="AV3770" i="7"/>
  <c r="AT3770" i="7"/>
  <c r="AN3770" i="7"/>
  <c r="AH3770" i="7"/>
  <c r="T3770" i="7"/>
  <c r="N3770" i="7"/>
  <c r="BD3768" i="7"/>
  <c r="BB3768" i="7"/>
  <c r="AR3768" i="7"/>
  <c r="AP3768" i="7"/>
  <c r="AT3768" i="7" s="1"/>
  <c r="AL3768" i="7"/>
  <c r="AJ3768" i="7"/>
  <c r="AN3768" i="7" s="1"/>
  <c r="AF3768" i="7"/>
  <c r="AX3768" i="7" s="1"/>
  <c r="BJ3768" i="7" s="1"/>
  <c r="AD3768" i="7"/>
  <c r="AB3768" i="7"/>
  <c r="Z3768" i="7"/>
  <c r="X3768" i="7"/>
  <c r="R3768" i="7"/>
  <c r="P3768" i="7"/>
  <c r="L3768" i="7"/>
  <c r="J3768" i="7"/>
  <c r="BR3772" i="7" s="1"/>
  <c r="H3768" i="7"/>
  <c r="BN3766" i="7"/>
  <c r="BF3766" i="7"/>
  <c r="AX3766" i="7"/>
  <c r="BJ3766" i="7" s="1"/>
  <c r="AV3766" i="7"/>
  <c r="AT3766" i="7"/>
  <c r="AN3766" i="7"/>
  <c r="AH3766" i="7"/>
  <c r="T3766" i="7"/>
  <c r="N3766" i="7"/>
  <c r="G3766" i="7"/>
  <c r="F3766" i="7"/>
  <c r="BN3764" i="7"/>
  <c r="BF3764" i="7"/>
  <c r="AX3764" i="7"/>
  <c r="BJ3764" i="7" s="1"/>
  <c r="AV3764" i="7"/>
  <c r="AT3764" i="7"/>
  <c r="AN3764" i="7"/>
  <c r="AH3764" i="7"/>
  <c r="T3764" i="7"/>
  <c r="N3764" i="7"/>
  <c r="G3764" i="7"/>
  <c r="F3764" i="7"/>
  <c r="BN3762" i="7"/>
  <c r="BF3762" i="7"/>
  <c r="AX3762" i="7"/>
  <c r="BJ3762" i="7" s="1"/>
  <c r="AV3762" i="7"/>
  <c r="AT3762" i="7"/>
  <c r="AN3762" i="7"/>
  <c r="AH3762" i="7"/>
  <c r="T3762" i="7"/>
  <c r="N3762" i="7"/>
  <c r="G3762" i="7"/>
  <c r="F3762" i="7"/>
  <c r="BN3760" i="7"/>
  <c r="BF3760" i="7"/>
  <c r="AX3760" i="7"/>
  <c r="BJ3760" i="7" s="1"/>
  <c r="AV3760" i="7"/>
  <c r="AT3760" i="7"/>
  <c r="AN3760" i="7"/>
  <c r="AH3760" i="7"/>
  <c r="T3760" i="7"/>
  <c r="N3760" i="7"/>
  <c r="G3760" i="7"/>
  <c r="F3760" i="7"/>
  <c r="BN3758" i="7"/>
  <c r="BF3758" i="7"/>
  <c r="AX3758" i="7"/>
  <c r="BJ3758" i="7" s="1"/>
  <c r="AV3758" i="7"/>
  <c r="AT3758" i="7"/>
  <c r="AN3758" i="7"/>
  <c r="AH3758" i="7"/>
  <c r="T3758" i="7"/>
  <c r="N3758" i="7"/>
  <c r="G3758" i="7"/>
  <c r="F3758" i="7"/>
  <c r="BN3756" i="7"/>
  <c r="BF3756" i="7"/>
  <c r="AX3756" i="7"/>
  <c r="BJ3756" i="7" s="1"/>
  <c r="AV3756" i="7"/>
  <c r="AT3756" i="7"/>
  <c r="AN3756" i="7"/>
  <c r="AH3756" i="7"/>
  <c r="T3756" i="7"/>
  <c r="N3756" i="7"/>
  <c r="G3756" i="7"/>
  <c r="F3756" i="7"/>
  <c r="BN3754" i="7"/>
  <c r="BF3754" i="7"/>
  <c r="AX3754" i="7"/>
  <c r="BJ3754" i="7" s="1"/>
  <c r="AV3754" i="7"/>
  <c r="AT3754" i="7"/>
  <c r="AN3754" i="7"/>
  <c r="AH3754" i="7"/>
  <c r="T3754" i="7"/>
  <c r="N3754" i="7"/>
  <c r="G3754" i="7"/>
  <c r="F3754" i="7"/>
  <c r="BN3752" i="7"/>
  <c r="BF3752" i="7"/>
  <c r="AX3752" i="7"/>
  <c r="BJ3752" i="7" s="1"/>
  <c r="AV3752" i="7"/>
  <c r="AT3752" i="7"/>
  <c r="AN3752" i="7"/>
  <c r="AH3752" i="7"/>
  <c r="T3752" i="7"/>
  <c r="N3752" i="7"/>
  <c r="G3752" i="7"/>
  <c r="F3752" i="7"/>
  <c r="BN3750" i="7"/>
  <c r="BF3750" i="7"/>
  <c r="AX3750" i="7"/>
  <c r="BJ3750" i="7" s="1"/>
  <c r="AV3750" i="7"/>
  <c r="AT3750" i="7"/>
  <c r="AN3750" i="7"/>
  <c r="AH3750" i="7"/>
  <c r="T3750" i="7"/>
  <c r="N3750" i="7"/>
  <c r="G3750" i="7"/>
  <c r="F3750" i="7"/>
  <c r="BN3748" i="7"/>
  <c r="BF3748" i="7"/>
  <c r="AX3748" i="7"/>
  <c r="BJ3748" i="7" s="1"/>
  <c r="AV3748" i="7"/>
  <c r="AT3748" i="7"/>
  <c r="AN3748" i="7"/>
  <c r="AH3748" i="7"/>
  <c r="T3748" i="7"/>
  <c r="N3748" i="7"/>
  <c r="G3748" i="7"/>
  <c r="F3748" i="7"/>
  <c r="BN3746" i="7"/>
  <c r="BF3746" i="7"/>
  <c r="AX3746" i="7"/>
  <c r="BJ3746" i="7" s="1"/>
  <c r="AV3746" i="7"/>
  <c r="AT3746" i="7"/>
  <c r="AN3746" i="7"/>
  <c r="AH3746" i="7"/>
  <c r="T3746" i="7"/>
  <c r="N3746" i="7"/>
  <c r="G3746" i="7"/>
  <c r="F3746" i="7"/>
  <c r="BN3744" i="7"/>
  <c r="BF3744" i="7"/>
  <c r="AX3744" i="7"/>
  <c r="BJ3744" i="7" s="1"/>
  <c r="AV3744" i="7"/>
  <c r="AT3744" i="7"/>
  <c r="AN3744" i="7"/>
  <c r="AH3744" i="7"/>
  <c r="T3744" i="7"/>
  <c r="N3744" i="7"/>
  <c r="G3744" i="7"/>
  <c r="F3744" i="7"/>
  <c r="BN3742" i="7"/>
  <c r="BF3742" i="7"/>
  <c r="AX3742" i="7"/>
  <c r="BJ3742" i="7" s="1"/>
  <c r="AV3742" i="7"/>
  <c r="AT3742" i="7"/>
  <c r="AN3742" i="7"/>
  <c r="AH3742" i="7"/>
  <c r="T3742" i="7"/>
  <c r="N3742" i="7"/>
  <c r="G3742" i="7"/>
  <c r="F3742" i="7"/>
  <c r="BN3740" i="7"/>
  <c r="BF3740" i="7"/>
  <c r="AX3740" i="7"/>
  <c r="BJ3740" i="7" s="1"/>
  <c r="AV3740" i="7"/>
  <c r="AT3740" i="7"/>
  <c r="AN3740" i="7"/>
  <c r="AH3740" i="7"/>
  <c r="T3740" i="7"/>
  <c r="N3740" i="7"/>
  <c r="G3740" i="7"/>
  <c r="F3740" i="7"/>
  <c r="BN3738" i="7"/>
  <c r="BF3738" i="7"/>
  <c r="AX3738" i="7"/>
  <c r="BJ3738" i="7" s="1"/>
  <c r="AV3738" i="7"/>
  <c r="AT3738" i="7"/>
  <c r="AN3738" i="7"/>
  <c r="AH3738" i="7"/>
  <c r="T3738" i="7"/>
  <c r="N3738" i="7"/>
  <c r="G3738" i="7"/>
  <c r="F3738" i="7"/>
  <c r="BU3737" i="7"/>
  <c r="BU3736" i="7"/>
  <c r="BN3736" i="7"/>
  <c r="BF3736" i="7"/>
  <c r="AX3736" i="7"/>
  <c r="BJ3736" i="7" s="1"/>
  <c r="AV3736" i="7"/>
  <c r="AT3736" i="7"/>
  <c r="AN3736" i="7"/>
  <c r="AH3736" i="7"/>
  <c r="T3736" i="7"/>
  <c r="N3736" i="7"/>
  <c r="G3736" i="7"/>
  <c r="F3736" i="7"/>
  <c r="BU3735" i="7"/>
  <c r="BU3734" i="7"/>
  <c r="BN3734" i="7"/>
  <c r="BF3734" i="7"/>
  <c r="AX3734" i="7"/>
  <c r="BJ3734" i="7" s="1"/>
  <c r="AV3734" i="7"/>
  <c r="AT3734" i="7"/>
  <c r="AN3734" i="7"/>
  <c r="AH3734" i="7"/>
  <c r="T3734" i="7"/>
  <c r="N3734" i="7"/>
  <c r="G3734" i="7"/>
  <c r="F3734" i="7"/>
  <c r="BU3733" i="7"/>
  <c r="BU3732" i="7"/>
  <c r="BN3732" i="7"/>
  <c r="BF3732" i="7"/>
  <c r="AX3732" i="7"/>
  <c r="BJ3732" i="7" s="1"/>
  <c r="AV3732" i="7"/>
  <c r="AT3732" i="7"/>
  <c r="AN3732" i="7"/>
  <c r="AH3732" i="7"/>
  <c r="T3732" i="7"/>
  <c r="N3732" i="7"/>
  <c r="G3732" i="7"/>
  <c r="F3732" i="7"/>
  <c r="BU3731" i="7"/>
  <c r="BU3730" i="7"/>
  <c r="BN3730" i="7"/>
  <c r="BF3730" i="7"/>
  <c r="AX3730" i="7"/>
  <c r="BJ3730" i="7" s="1"/>
  <c r="AV3730" i="7"/>
  <c r="AT3730" i="7"/>
  <c r="AN3730" i="7"/>
  <c r="AH3730" i="7"/>
  <c r="T3730" i="7"/>
  <c r="N3730" i="7"/>
  <c r="G3730" i="7"/>
  <c r="F3730" i="7"/>
  <c r="BU3729" i="7"/>
  <c r="BU3728" i="7"/>
  <c r="BN3728" i="7"/>
  <c r="BF3728" i="7"/>
  <c r="AX3728" i="7"/>
  <c r="BJ3728" i="7" s="1"/>
  <c r="AV3728" i="7"/>
  <c r="AT3728" i="7"/>
  <c r="AN3728" i="7"/>
  <c r="AH3728" i="7"/>
  <c r="T3728" i="7"/>
  <c r="N3728" i="7"/>
  <c r="G3728" i="7"/>
  <c r="F3728" i="7"/>
  <c r="BT3723" i="7"/>
  <c r="AU3716" i="7"/>
  <c r="AQ3716" i="7"/>
  <c r="AJ3716" i="7"/>
  <c r="AF3716" i="7"/>
  <c r="Y3716" i="7"/>
  <c r="S3716" i="7"/>
  <c r="L3716" i="7"/>
  <c r="H3716" i="7"/>
  <c r="BN3711" i="7"/>
  <c r="BK3714" i="7" s="1"/>
  <c r="BF3711" i="7"/>
  <c r="AX3711" i="7"/>
  <c r="BJ3711" i="7" s="1"/>
  <c r="AV3711" i="7"/>
  <c r="AT3711" i="7"/>
  <c r="AN3711" i="7"/>
  <c r="AH3711" i="7"/>
  <c r="T3711" i="7"/>
  <c r="N3711" i="7"/>
  <c r="BD3709" i="7"/>
  <c r="BB3709" i="7"/>
  <c r="AR3709" i="7"/>
  <c r="AP3709" i="7"/>
  <c r="AT3709" i="7" s="1"/>
  <c r="AL3709" i="7"/>
  <c r="AJ3709" i="7"/>
  <c r="AF3709" i="7"/>
  <c r="AX3709" i="7" s="1"/>
  <c r="BJ3709" i="7" s="1"/>
  <c r="AD3709" i="7"/>
  <c r="AB3709" i="7"/>
  <c r="Z3709" i="7"/>
  <c r="X3709" i="7"/>
  <c r="R3709" i="7"/>
  <c r="P3709" i="7"/>
  <c r="L3709" i="7"/>
  <c r="J3709" i="7"/>
  <c r="BR3713" i="7" s="1"/>
  <c r="H3709" i="7"/>
  <c r="BN3707" i="7"/>
  <c r="BF3707" i="7"/>
  <c r="AX3707" i="7"/>
  <c r="BJ3707" i="7" s="1"/>
  <c r="AV3707" i="7"/>
  <c r="AT3707" i="7"/>
  <c r="AN3707" i="7"/>
  <c r="AH3707" i="7"/>
  <c r="T3707" i="7"/>
  <c r="N3707" i="7"/>
  <c r="G3707" i="7"/>
  <c r="F3707" i="7"/>
  <c r="BN3705" i="7"/>
  <c r="BF3705" i="7"/>
  <c r="AX3705" i="7"/>
  <c r="BJ3705" i="7" s="1"/>
  <c r="AV3705" i="7"/>
  <c r="AT3705" i="7"/>
  <c r="AN3705" i="7"/>
  <c r="AH3705" i="7"/>
  <c r="T3705" i="7"/>
  <c r="N3705" i="7"/>
  <c r="G3705" i="7"/>
  <c r="F3705" i="7"/>
  <c r="BN3703" i="7"/>
  <c r="BF3703" i="7"/>
  <c r="AX3703" i="7"/>
  <c r="BJ3703" i="7" s="1"/>
  <c r="AV3703" i="7"/>
  <c r="AT3703" i="7"/>
  <c r="AN3703" i="7"/>
  <c r="AH3703" i="7"/>
  <c r="T3703" i="7"/>
  <c r="N3703" i="7"/>
  <c r="G3703" i="7"/>
  <c r="F3703" i="7"/>
  <c r="BN3701" i="7"/>
  <c r="BF3701" i="7"/>
  <c r="AX3701" i="7"/>
  <c r="BJ3701" i="7" s="1"/>
  <c r="AV3701" i="7"/>
  <c r="AT3701" i="7"/>
  <c r="AN3701" i="7"/>
  <c r="AH3701" i="7"/>
  <c r="T3701" i="7"/>
  <c r="N3701" i="7"/>
  <c r="G3701" i="7"/>
  <c r="F3701" i="7"/>
  <c r="BN3699" i="7"/>
  <c r="BF3699" i="7"/>
  <c r="AX3699" i="7"/>
  <c r="BJ3699" i="7" s="1"/>
  <c r="AV3699" i="7"/>
  <c r="AT3699" i="7"/>
  <c r="AN3699" i="7"/>
  <c r="AH3699" i="7"/>
  <c r="T3699" i="7"/>
  <c r="N3699" i="7"/>
  <c r="G3699" i="7"/>
  <c r="F3699" i="7"/>
  <c r="BN3697" i="7"/>
  <c r="BF3697" i="7"/>
  <c r="AX3697" i="7"/>
  <c r="BJ3697" i="7" s="1"/>
  <c r="AV3697" i="7"/>
  <c r="AT3697" i="7"/>
  <c r="AN3697" i="7"/>
  <c r="AH3697" i="7"/>
  <c r="T3697" i="7"/>
  <c r="N3697" i="7"/>
  <c r="G3697" i="7"/>
  <c r="F3697" i="7"/>
  <c r="BN3695" i="7"/>
  <c r="BF3695" i="7"/>
  <c r="AX3695" i="7"/>
  <c r="BJ3695" i="7" s="1"/>
  <c r="AV3695" i="7"/>
  <c r="AT3695" i="7"/>
  <c r="AN3695" i="7"/>
  <c r="AH3695" i="7"/>
  <c r="T3695" i="7"/>
  <c r="N3695" i="7"/>
  <c r="G3695" i="7"/>
  <c r="F3695" i="7"/>
  <c r="BN3693" i="7"/>
  <c r="BF3693" i="7"/>
  <c r="AX3693" i="7"/>
  <c r="BJ3693" i="7" s="1"/>
  <c r="AV3693" i="7"/>
  <c r="AT3693" i="7"/>
  <c r="AN3693" i="7"/>
  <c r="AH3693" i="7"/>
  <c r="T3693" i="7"/>
  <c r="N3693" i="7"/>
  <c r="G3693" i="7"/>
  <c r="F3693" i="7"/>
  <c r="BN3691" i="7"/>
  <c r="BF3691" i="7"/>
  <c r="AX3691" i="7"/>
  <c r="BJ3691" i="7" s="1"/>
  <c r="AV3691" i="7"/>
  <c r="AT3691" i="7"/>
  <c r="AN3691" i="7"/>
  <c r="AH3691" i="7"/>
  <c r="T3691" i="7"/>
  <c r="N3691" i="7"/>
  <c r="G3691" i="7"/>
  <c r="F3691" i="7"/>
  <c r="BN3689" i="7"/>
  <c r="BF3689" i="7"/>
  <c r="AX3689" i="7"/>
  <c r="BJ3689" i="7" s="1"/>
  <c r="AV3689" i="7"/>
  <c r="AT3689" i="7"/>
  <c r="AN3689" i="7"/>
  <c r="AH3689" i="7"/>
  <c r="T3689" i="7"/>
  <c r="N3689" i="7"/>
  <c r="G3689" i="7"/>
  <c r="F3689" i="7"/>
  <c r="BN3687" i="7"/>
  <c r="BF3687" i="7"/>
  <c r="AX3687" i="7"/>
  <c r="BJ3687" i="7" s="1"/>
  <c r="AV3687" i="7"/>
  <c r="AT3687" i="7"/>
  <c r="AN3687" i="7"/>
  <c r="AH3687" i="7"/>
  <c r="T3687" i="7"/>
  <c r="N3687" i="7"/>
  <c r="G3687" i="7"/>
  <c r="F3687" i="7"/>
  <c r="BN3685" i="7"/>
  <c r="BF3685" i="7"/>
  <c r="AX3685" i="7"/>
  <c r="BJ3685" i="7" s="1"/>
  <c r="AV3685" i="7"/>
  <c r="AT3685" i="7"/>
  <c r="AN3685" i="7"/>
  <c r="AH3685" i="7"/>
  <c r="T3685" i="7"/>
  <c r="N3685" i="7"/>
  <c r="G3685" i="7"/>
  <c r="F3685" i="7"/>
  <c r="BN3683" i="7"/>
  <c r="BF3683" i="7"/>
  <c r="AX3683" i="7"/>
  <c r="BJ3683" i="7" s="1"/>
  <c r="AV3683" i="7"/>
  <c r="AT3683" i="7"/>
  <c r="AN3683" i="7"/>
  <c r="AH3683" i="7"/>
  <c r="T3683" i="7"/>
  <c r="N3683" i="7"/>
  <c r="G3683" i="7"/>
  <c r="F3683" i="7"/>
  <c r="BN3681" i="7"/>
  <c r="BF3681" i="7"/>
  <c r="AX3681" i="7"/>
  <c r="BJ3681" i="7" s="1"/>
  <c r="AV3681" i="7"/>
  <c r="AT3681" i="7"/>
  <c r="AN3681" i="7"/>
  <c r="AH3681" i="7"/>
  <c r="T3681" i="7"/>
  <c r="N3681" i="7"/>
  <c r="G3681" i="7"/>
  <c r="F3681" i="7"/>
  <c r="BN3679" i="7"/>
  <c r="BF3679" i="7"/>
  <c r="AX3679" i="7"/>
  <c r="BJ3679" i="7" s="1"/>
  <c r="AV3679" i="7"/>
  <c r="AT3679" i="7"/>
  <c r="AN3679" i="7"/>
  <c r="AH3679" i="7"/>
  <c r="T3679" i="7"/>
  <c r="N3679" i="7"/>
  <c r="G3679" i="7"/>
  <c r="F3679" i="7"/>
  <c r="BU3678" i="7"/>
  <c r="BU3677" i="7"/>
  <c r="BN3677" i="7"/>
  <c r="BF3677" i="7"/>
  <c r="AX3677" i="7"/>
  <c r="BJ3677" i="7" s="1"/>
  <c r="AV3677" i="7"/>
  <c r="AT3677" i="7"/>
  <c r="AN3677" i="7"/>
  <c r="AH3677" i="7"/>
  <c r="T3677" i="7"/>
  <c r="N3677" i="7"/>
  <c r="G3677" i="7"/>
  <c r="F3677" i="7"/>
  <c r="BU3676" i="7"/>
  <c r="BU3675" i="7"/>
  <c r="BN3675" i="7"/>
  <c r="BF3675" i="7"/>
  <c r="AX3675" i="7"/>
  <c r="BJ3675" i="7" s="1"/>
  <c r="AV3675" i="7"/>
  <c r="AT3675" i="7"/>
  <c r="AN3675" i="7"/>
  <c r="AH3675" i="7"/>
  <c r="T3675" i="7"/>
  <c r="N3675" i="7"/>
  <c r="G3675" i="7"/>
  <c r="F3675" i="7"/>
  <c r="BU3674" i="7"/>
  <c r="BU3673" i="7"/>
  <c r="BN3673" i="7"/>
  <c r="BF3673" i="7"/>
  <c r="AX3673" i="7"/>
  <c r="BJ3673" i="7" s="1"/>
  <c r="AV3673" i="7"/>
  <c r="AT3673" i="7"/>
  <c r="AN3673" i="7"/>
  <c r="AH3673" i="7"/>
  <c r="T3673" i="7"/>
  <c r="N3673" i="7"/>
  <c r="G3673" i="7"/>
  <c r="F3673" i="7"/>
  <c r="BU3672" i="7"/>
  <c r="BU3671" i="7"/>
  <c r="BN3671" i="7"/>
  <c r="BF3671" i="7"/>
  <c r="AX3671" i="7"/>
  <c r="BJ3671" i="7" s="1"/>
  <c r="AV3671" i="7"/>
  <c r="AT3671" i="7"/>
  <c r="AN3671" i="7"/>
  <c r="AH3671" i="7"/>
  <c r="T3671" i="7"/>
  <c r="N3671" i="7"/>
  <c r="G3671" i="7"/>
  <c r="F3671" i="7"/>
  <c r="BU3670" i="7"/>
  <c r="BU3669" i="7"/>
  <c r="BN3669" i="7"/>
  <c r="BF3669" i="7"/>
  <c r="AX3669" i="7"/>
  <c r="BJ3669" i="7" s="1"/>
  <c r="AV3669" i="7"/>
  <c r="AT3669" i="7"/>
  <c r="AN3669" i="7"/>
  <c r="AH3669" i="7"/>
  <c r="T3669" i="7"/>
  <c r="N3669" i="7"/>
  <c r="G3669" i="7"/>
  <c r="F3669" i="7"/>
  <c r="BT3664" i="7"/>
  <c r="AU3657" i="7"/>
  <c r="AQ3657" i="7"/>
  <c r="AJ3657" i="7"/>
  <c r="AF3657" i="7"/>
  <c r="Y3657" i="7"/>
  <c r="S3657" i="7"/>
  <c r="L3657" i="7"/>
  <c r="H3657" i="7"/>
  <c r="BN3652" i="7"/>
  <c r="BK3655" i="7" s="1"/>
  <c r="BF3652" i="7"/>
  <c r="AX3652" i="7"/>
  <c r="BJ3652" i="7" s="1"/>
  <c r="AV3652" i="7"/>
  <c r="AT3652" i="7"/>
  <c r="AN3652" i="7"/>
  <c r="AH3652" i="7"/>
  <c r="T3652" i="7"/>
  <c r="N3652" i="7"/>
  <c r="BD3650" i="7"/>
  <c r="BB3650" i="7"/>
  <c r="AR3650" i="7"/>
  <c r="AP3650" i="7"/>
  <c r="AT3650" i="7" s="1"/>
  <c r="AL3650" i="7"/>
  <c r="AJ3650" i="7"/>
  <c r="AN3650" i="7" s="1"/>
  <c r="AF3650" i="7"/>
  <c r="AD3650" i="7"/>
  <c r="AB3650" i="7"/>
  <c r="Z3650" i="7"/>
  <c r="X3650" i="7"/>
  <c r="R3650" i="7"/>
  <c r="P3650" i="7"/>
  <c r="L3650" i="7"/>
  <c r="J3650" i="7"/>
  <c r="H3650" i="7"/>
  <c r="BN3648" i="7"/>
  <c r="BF3648" i="7"/>
  <c r="AX3648" i="7"/>
  <c r="BJ3648" i="7" s="1"/>
  <c r="AV3648" i="7"/>
  <c r="AT3648" i="7"/>
  <c r="AN3648" i="7"/>
  <c r="AH3648" i="7"/>
  <c r="T3648" i="7"/>
  <c r="N3648" i="7"/>
  <c r="G3648" i="7"/>
  <c r="F3648" i="7"/>
  <c r="BN3646" i="7"/>
  <c r="BF3646" i="7"/>
  <c r="AX3646" i="7"/>
  <c r="BJ3646" i="7" s="1"/>
  <c r="AV3646" i="7"/>
  <c r="AT3646" i="7"/>
  <c r="AN3646" i="7"/>
  <c r="AH3646" i="7"/>
  <c r="T3646" i="7"/>
  <c r="N3646" i="7"/>
  <c r="G3646" i="7"/>
  <c r="F3646" i="7"/>
  <c r="BN3644" i="7"/>
  <c r="BF3644" i="7"/>
  <c r="AX3644" i="7"/>
  <c r="BJ3644" i="7" s="1"/>
  <c r="AV3644" i="7"/>
  <c r="AT3644" i="7"/>
  <c r="AN3644" i="7"/>
  <c r="AH3644" i="7"/>
  <c r="T3644" i="7"/>
  <c r="N3644" i="7"/>
  <c r="G3644" i="7"/>
  <c r="F3644" i="7"/>
  <c r="BN3642" i="7"/>
  <c r="BF3642" i="7"/>
  <c r="AX3642" i="7"/>
  <c r="BJ3642" i="7" s="1"/>
  <c r="AV3642" i="7"/>
  <c r="AT3642" i="7"/>
  <c r="AN3642" i="7"/>
  <c r="AH3642" i="7"/>
  <c r="T3642" i="7"/>
  <c r="N3642" i="7"/>
  <c r="G3642" i="7"/>
  <c r="F3642" i="7"/>
  <c r="BN3640" i="7"/>
  <c r="BF3640" i="7"/>
  <c r="AX3640" i="7"/>
  <c r="BJ3640" i="7" s="1"/>
  <c r="AV3640" i="7"/>
  <c r="AT3640" i="7"/>
  <c r="AN3640" i="7"/>
  <c r="AH3640" i="7"/>
  <c r="T3640" i="7"/>
  <c r="N3640" i="7"/>
  <c r="G3640" i="7"/>
  <c r="F3640" i="7"/>
  <c r="BN3638" i="7"/>
  <c r="BF3638" i="7"/>
  <c r="AX3638" i="7"/>
  <c r="BJ3638" i="7" s="1"/>
  <c r="AV3638" i="7"/>
  <c r="AT3638" i="7"/>
  <c r="AN3638" i="7"/>
  <c r="AH3638" i="7"/>
  <c r="T3638" i="7"/>
  <c r="N3638" i="7"/>
  <c r="G3638" i="7"/>
  <c r="F3638" i="7"/>
  <c r="BN3636" i="7"/>
  <c r="BF3636" i="7"/>
  <c r="AX3636" i="7"/>
  <c r="BJ3636" i="7" s="1"/>
  <c r="AV3636" i="7"/>
  <c r="AT3636" i="7"/>
  <c r="AN3636" i="7"/>
  <c r="AH3636" i="7"/>
  <c r="T3636" i="7"/>
  <c r="N3636" i="7"/>
  <c r="G3636" i="7"/>
  <c r="F3636" i="7"/>
  <c r="BN3634" i="7"/>
  <c r="BF3634" i="7"/>
  <c r="AX3634" i="7"/>
  <c r="BJ3634" i="7" s="1"/>
  <c r="AV3634" i="7"/>
  <c r="AT3634" i="7"/>
  <c r="AN3634" i="7"/>
  <c r="AH3634" i="7"/>
  <c r="T3634" i="7"/>
  <c r="N3634" i="7"/>
  <c r="G3634" i="7"/>
  <c r="F3634" i="7"/>
  <c r="BN3632" i="7"/>
  <c r="BF3632" i="7"/>
  <c r="AX3632" i="7"/>
  <c r="BJ3632" i="7" s="1"/>
  <c r="AV3632" i="7"/>
  <c r="AT3632" i="7"/>
  <c r="AN3632" i="7"/>
  <c r="AH3632" i="7"/>
  <c r="T3632" i="7"/>
  <c r="N3632" i="7"/>
  <c r="G3632" i="7"/>
  <c r="F3632" i="7"/>
  <c r="BN3630" i="7"/>
  <c r="BF3630" i="7"/>
  <c r="AX3630" i="7"/>
  <c r="BJ3630" i="7" s="1"/>
  <c r="AV3630" i="7"/>
  <c r="AT3630" i="7"/>
  <c r="AN3630" i="7"/>
  <c r="AH3630" i="7"/>
  <c r="T3630" i="7"/>
  <c r="N3630" i="7"/>
  <c r="G3630" i="7"/>
  <c r="F3630" i="7"/>
  <c r="BN3628" i="7"/>
  <c r="BF3628" i="7"/>
  <c r="AX3628" i="7"/>
  <c r="BJ3628" i="7" s="1"/>
  <c r="AV3628" i="7"/>
  <c r="AT3628" i="7"/>
  <c r="AN3628" i="7"/>
  <c r="AH3628" i="7"/>
  <c r="T3628" i="7"/>
  <c r="N3628" i="7"/>
  <c r="G3628" i="7"/>
  <c r="F3628" i="7"/>
  <c r="BN3626" i="7"/>
  <c r="BF3626" i="7"/>
  <c r="AX3626" i="7"/>
  <c r="BJ3626" i="7" s="1"/>
  <c r="AV3626" i="7"/>
  <c r="AT3626" i="7"/>
  <c r="AN3626" i="7"/>
  <c r="AH3626" i="7"/>
  <c r="T3626" i="7"/>
  <c r="N3626" i="7"/>
  <c r="G3626" i="7"/>
  <c r="F3626" i="7"/>
  <c r="BN3624" i="7"/>
  <c r="BF3624" i="7"/>
  <c r="AX3624" i="7"/>
  <c r="BJ3624" i="7" s="1"/>
  <c r="AV3624" i="7"/>
  <c r="AT3624" i="7"/>
  <c r="AN3624" i="7"/>
  <c r="AH3624" i="7"/>
  <c r="T3624" i="7"/>
  <c r="N3624" i="7"/>
  <c r="G3624" i="7"/>
  <c r="F3624" i="7"/>
  <c r="BN3622" i="7"/>
  <c r="BF3622" i="7"/>
  <c r="AX3622" i="7"/>
  <c r="AV3622" i="7"/>
  <c r="AT3622" i="7"/>
  <c r="AN3622" i="7"/>
  <c r="AH3622" i="7"/>
  <c r="T3622" i="7"/>
  <c r="N3622" i="7"/>
  <c r="G3622" i="7"/>
  <c r="F3622" i="7"/>
  <c r="BN3620" i="7"/>
  <c r="BF3620" i="7"/>
  <c r="AX3620" i="7"/>
  <c r="BJ3620" i="7" s="1"/>
  <c r="AV3620" i="7"/>
  <c r="AT3620" i="7"/>
  <c r="AN3620" i="7"/>
  <c r="AH3620" i="7"/>
  <c r="T3620" i="7"/>
  <c r="N3620" i="7"/>
  <c r="G3620" i="7"/>
  <c r="F3620" i="7"/>
  <c r="BU3619" i="7"/>
  <c r="BU3618" i="7"/>
  <c r="BN3618" i="7"/>
  <c r="BF3618" i="7"/>
  <c r="AX3618" i="7"/>
  <c r="BJ3618" i="7" s="1"/>
  <c r="AV3618" i="7"/>
  <c r="AT3618" i="7"/>
  <c r="AN3618" i="7"/>
  <c r="AH3618" i="7"/>
  <c r="T3618" i="7"/>
  <c r="N3618" i="7"/>
  <c r="G3618" i="7"/>
  <c r="F3618" i="7"/>
  <c r="BU3617" i="7"/>
  <c r="BU3616" i="7"/>
  <c r="BN3616" i="7"/>
  <c r="BF3616" i="7"/>
  <c r="AX3616" i="7"/>
  <c r="BJ3616" i="7" s="1"/>
  <c r="AV3616" i="7"/>
  <c r="AT3616" i="7"/>
  <c r="AN3616" i="7"/>
  <c r="AH3616" i="7"/>
  <c r="T3616" i="7"/>
  <c r="N3616" i="7"/>
  <c r="G3616" i="7"/>
  <c r="F3616" i="7"/>
  <c r="BU3615" i="7"/>
  <c r="BU3614" i="7"/>
  <c r="BN3614" i="7"/>
  <c r="BF3614" i="7"/>
  <c r="AX3614" i="7"/>
  <c r="BJ3614" i="7" s="1"/>
  <c r="AV3614" i="7"/>
  <c r="AT3614" i="7"/>
  <c r="AN3614" i="7"/>
  <c r="AH3614" i="7"/>
  <c r="T3614" i="7"/>
  <c r="N3614" i="7"/>
  <c r="G3614" i="7"/>
  <c r="F3614" i="7"/>
  <c r="BU3613" i="7"/>
  <c r="BU3612" i="7"/>
  <c r="BN3612" i="7"/>
  <c r="BF3612" i="7"/>
  <c r="AX3612" i="7"/>
  <c r="BJ3612" i="7" s="1"/>
  <c r="AV3612" i="7"/>
  <c r="AT3612" i="7"/>
  <c r="AN3612" i="7"/>
  <c r="AH3612" i="7"/>
  <c r="T3612" i="7"/>
  <c r="N3612" i="7"/>
  <c r="G3612" i="7"/>
  <c r="F3612" i="7"/>
  <c r="BU3611" i="7"/>
  <c r="BU3610" i="7"/>
  <c r="BN3610" i="7"/>
  <c r="BF3610" i="7"/>
  <c r="AX3610" i="7"/>
  <c r="BJ3610" i="7" s="1"/>
  <c r="AV3610" i="7"/>
  <c r="AT3610" i="7"/>
  <c r="AN3610" i="7"/>
  <c r="AH3610" i="7"/>
  <c r="T3610" i="7"/>
  <c r="N3610" i="7"/>
  <c r="G3610" i="7"/>
  <c r="F3610" i="7"/>
  <c r="BT3605" i="7"/>
  <c r="AU3598" i="7"/>
  <c r="AQ3598" i="7"/>
  <c r="AJ3598" i="7"/>
  <c r="AF3598" i="7"/>
  <c r="Y3598" i="7"/>
  <c r="S3598" i="7"/>
  <c r="L3598" i="7"/>
  <c r="H3598" i="7"/>
  <c r="BN3593" i="7"/>
  <c r="BK3596" i="7" s="1"/>
  <c r="BF3593" i="7"/>
  <c r="AX3593" i="7"/>
  <c r="BJ3593" i="7" s="1"/>
  <c r="AV3593" i="7"/>
  <c r="AT3593" i="7"/>
  <c r="AN3593" i="7"/>
  <c r="AH3593" i="7"/>
  <c r="T3593" i="7"/>
  <c r="N3593" i="7"/>
  <c r="BD3591" i="7"/>
  <c r="BB3591" i="7"/>
  <c r="BF3591" i="7" s="1"/>
  <c r="AR3591" i="7"/>
  <c r="AP3591" i="7"/>
  <c r="AT3591" i="7" s="1"/>
  <c r="AL3591" i="7"/>
  <c r="AJ3591" i="7"/>
  <c r="AF3591" i="7"/>
  <c r="AX3591" i="7" s="1"/>
  <c r="BJ3591" i="7" s="1"/>
  <c r="AD3591" i="7"/>
  <c r="AH3591" i="7" s="1"/>
  <c r="AB3591" i="7"/>
  <c r="Z3591" i="7"/>
  <c r="X3591" i="7"/>
  <c r="R3591" i="7"/>
  <c r="P3591" i="7"/>
  <c r="L3591" i="7"/>
  <c r="J3591" i="7"/>
  <c r="BR3595" i="7" s="1"/>
  <c r="H3591" i="7"/>
  <c r="BN3589" i="7"/>
  <c r="BF3589" i="7"/>
  <c r="AX3589" i="7"/>
  <c r="BJ3589" i="7" s="1"/>
  <c r="AV3589" i="7"/>
  <c r="AT3589" i="7"/>
  <c r="AN3589" i="7"/>
  <c r="AH3589" i="7"/>
  <c r="T3589" i="7"/>
  <c r="N3589" i="7"/>
  <c r="G3589" i="7"/>
  <c r="F3589" i="7"/>
  <c r="BN3587" i="7"/>
  <c r="BF3587" i="7"/>
  <c r="AX3587" i="7"/>
  <c r="BJ3587" i="7" s="1"/>
  <c r="AV3587" i="7"/>
  <c r="AT3587" i="7"/>
  <c r="AN3587" i="7"/>
  <c r="AH3587" i="7"/>
  <c r="T3587" i="7"/>
  <c r="N3587" i="7"/>
  <c r="G3587" i="7"/>
  <c r="F3587" i="7"/>
  <c r="BN3585" i="7"/>
  <c r="BF3585" i="7"/>
  <c r="AX3585" i="7"/>
  <c r="AV3585" i="7"/>
  <c r="AT3585" i="7"/>
  <c r="AN3585" i="7"/>
  <c r="AH3585" i="7"/>
  <c r="T3585" i="7"/>
  <c r="N3585" i="7"/>
  <c r="G3585" i="7"/>
  <c r="F3585" i="7"/>
  <c r="BN3583" i="7"/>
  <c r="BF3583" i="7"/>
  <c r="AX3583" i="7"/>
  <c r="BJ3583" i="7" s="1"/>
  <c r="AV3583" i="7"/>
  <c r="AT3583" i="7"/>
  <c r="AN3583" i="7"/>
  <c r="AH3583" i="7"/>
  <c r="T3583" i="7"/>
  <c r="N3583" i="7"/>
  <c r="G3583" i="7"/>
  <c r="F3583" i="7"/>
  <c r="BN3581" i="7"/>
  <c r="BF3581" i="7"/>
  <c r="AX3581" i="7"/>
  <c r="BJ3581" i="7" s="1"/>
  <c r="AV3581" i="7"/>
  <c r="AT3581" i="7"/>
  <c r="AN3581" i="7"/>
  <c r="AH3581" i="7"/>
  <c r="T3581" i="7"/>
  <c r="N3581" i="7"/>
  <c r="G3581" i="7"/>
  <c r="F3581" i="7"/>
  <c r="BN3579" i="7"/>
  <c r="BF3579" i="7"/>
  <c r="AX3579" i="7"/>
  <c r="BJ3579" i="7" s="1"/>
  <c r="AV3579" i="7"/>
  <c r="AT3579" i="7"/>
  <c r="AN3579" i="7"/>
  <c r="AH3579" i="7"/>
  <c r="T3579" i="7"/>
  <c r="N3579" i="7"/>
  <c r="G3579" i="7"/>
  <c r="F3579" i="7"/>
  <c r="BN3577" i="7"/>
  <c r="BF3577" i="7"/>
  <c r="AX3577" i="7"/>
  <c r="BJ3577" i="7" s="1"/>
  <c r="AV3577" i="7"/>
  <c r="AT3577" i="7"/>
  <c r="AN3577" i="7"/>
  <c r="AH3577" i="7"/>
  <c r="T3577" i="7"/>
  <c r="N3577" i="7"/>
  <c r="G3577" i="7"/>
  <c r="F3577" i="7"/>
  <c r="BN3575" i="7"/>
  <c r="BF3575" i="7"/>
  <c r="AX3575" i="7"/>
  <c r="BJ3575" i="7" s="1"/>
  <c r="AV3575" i="7"/>
  <c r="AT3575" i="7"/>
  <c r="AN3575" i="7"/>
  <c r="AH3575" i="7"/>
  <c r="T3575" i="7"/>
  <c r="N3575" i="7"/>
  <c r="G3575" i="7"/>
  <c r="F3575" i="7"/>
  <c r="BN3573" i="7"/>
  <c r="BF3573" i="7"/>
  <c r="AX3573" i="7"/>
  <c r="BJ3573" i="7" s="1"/>
  <c r="AV3573" i="7"/>
  <c r="AT3573" i="7"/>
  <c r="AN3573" i="7"/>
  <c r="AH3573" i="7"/>
  <c r="T3573" i="7"/>
  <c r="N3573" i="7"/>
  <c r="G3573" i="7"/>
  <c r="F3573" i="7"/>
  <c r="BN3571" i="7"/>
  <c r="BF3571" i="7"/>
  <c r="AX3571" i="7"/>
  <c r="BJ3571" i="7" s="1"/>
  <c r="AV3571" i="7"/>
  <c r="AT3571" i="7"/>
  <c r="AN3571" i="7"/>
  <c r="AH3571" i="7"/>
  <c r="T3571" i="7"/>
  <c r="N3571" i="7"/>
  <c r="G3571" i="7"/>
  <c r="F3571" i="7"/>
  <c r="BN3569" i="7"/>
  <c r="BF3569" i="7"/>
  <c r="AX3569" i="7"/>
  <c r="BJ3569" i="7" s="1"/>
  <c r="AV3569" i="7"/>
  <c r="AT3569" i="7"/>
  <c r="AN3569" i="7"/>
  <c r="AH3569" i="7"/>
  <c r="T3569" i="7"/>
  <c r="N3569" i="7"/>
  <c r="G3569" i="7"/>
  <c r="F3569" i="7"/>
  <c r="BN3567" i="7"/>
  <c r="BF3567" i="7"/>
  <c r="AX3567" i="7"/>
  <c r="BJ3567" i="7" s="1"/>
  <c r="AV3567" i="7"/>
  <c r="AT3567" i="7"/>
  <c r="AN3567" i="7"/>
  <c r="AH3567" i="7"/>
  <c r="T3567" i="7"/>
  <c r="N3567" i="7"/>
  <c r="G3567" i="7"/>
  <c r="F3567" i="7"/>
  <c r="BN3565" i="7"/>
  <c r="BF3565" i="7"/>
  <c r="AX3565" i="7"/>
  <c r="BJ3565" i="7" s="1"/>
  <c r="AV3565" i="7"/>
  <c r="AT3565" i="7"/>
  <c r="AN3565" i="7"/>
  <c r="AH3565" i="7"/>
  <c r="T3565" i="7"/>
  <c r="N3565" i="7"/>
  <c r="G3565" i="7"/>
  <c r="F3565" i="7"/>
  <c r="BN3563" i="7"/>
  <c r="BF3563" i="7"/>
  <c r="AX3563" i="7"/>
  <c r="AV3563" i="7"/>
  <c r="AT3563" i="7"/>
  <c r="AN3563" i="7"/>
  <c r="AH3563" i="7"/>
  <c r="T3563" i="7"/>
  <c r="N3563" i="7"/>
  <c r="G3563" i="7"/>
  <c r="F3563" i="7"/>
  <c r="BN3561" i="7"/>
  <c r="BF3561" i="7"/>
  <c r="AX3561" i="7"/>
  <c r="BJ3561" i="7" s="1"/>
  <c r="AV3561" i="7"/>
  <c r="AT3561" i="7"/>
  <c r="AN3561" i="7"/>
  <c r="AH3561" i="7"/>
  <c r="T3561" i="7"/>
  <c r="N3561" i="7"/>
  <c r="G3561" i="7"/>
  <c r="F3561" i="7"/>
  <c r="BU3560" i="7"/>
  <c r="BU3559" i="7"/>
  <c r="BN3559" i="7"/>
  <c r="BF3559" i="7"/>
  <c r="AX3559" i="7"/>
  <c r="BJ3559" i="7" s="1"/>
  <c r="AV3559" i="7"/>
  <c r="AT3559" i="7"/>
  <c r="AN3559" i="7"/>
  <c r="AH3559" i="7"/>
  <c r="T3559" i="7"/>
  <c r="N3559" i="7"/>
  <c r="G3559" i="7"/>
  <c r="F3559" i="7"/>
  <c r="BU3558" i="7"/>
  <c r="BU3557" i="7"/>
  <c r="BN3557" i="7"/>
  <c r="BF3557" i="7"/>
  <c r="AX3557" i="7"/>
  <c r="BJ3557" i="7" s="1"/>
  <c r="AV3557" i="7"/>
  <c r="AT3557" i="7"/>
  <c r="AN3557" i="7"/>
  <c r="AH3557" i="7"/>
  <c r="T3557" i="7"/>
  <c r="N3557" i="7"/>
  <c r="G3557" i="7"/>
  <c r="F3557" i="7"/>
  <c r="BU3556" i="7"/>
  <c r="BU3555" i="7"/>
  <c r="BN3555" i="7"/>
  <c r="BF3555" i="7"/>
  <c r="AX3555" i="7"/>
  <c r="BJ3555" i="7" s="1"/>
  <c r="AV3555" i="7"/>
  <c r="AT3555" i="7"/>
  <c r="AN3555" i="7"/>
  <c r="AH3555" i="7"/>
  <c r="T3555" i="7"/>
  <c r="N3555" i="7"/>
  <c r="G3555" i="7"/>
  <c r="F3555" i="7"/>
  <c r="BU3554" i="7"/>
  <c r="BU3553" i="7"/>
  <c r="BN3553" i="7"/>
  <c r="BF3553" i="7"/>
  <c r="AX3553" i="7"/>
  <c r="BJ3553" i="7" s="1"/>
  <c r="AV3553" i="7"/>
  <c r="AT3553" i="7"/>
  <c r="AN3553" i="7"/>
  <c r="AH3553" i="7"/>
  <c r="T3553" i="7"/>
  <c r="N3553" i="7"/>
  <c r="G3553" i="7"/>
  <c r="F3553" i="7"/>
  <c r="BU3552" i="7"/>
  <c r="BU3551" i="7"/>
  <c r="BN3551" i="7"/>
  <c r="BF3551" i="7"/>
  <c r="AX3551" i="7"/>
  <c r="BJ3551" i="7" s="1"/>
  <c r="AV3551" i="7"/>
  <c r="AT3551" i="7"/>
  <c r="AN3551" i="7"/>
  <c r="AH3551" i="7"/>
  <c r="T3551" i="7"/>
  <c r="N3551" i="7"/>
  <c r="G3551" i="7"/>
  <c r="F3551" i="7"/>
  <c r="BT3546" i="7"/>
  <c r="AU3539" i="7"/>
  <c r="AQ3539" i="7"/>
  <c r="AJ3539" i="7"/>
  <c r="AF3539" i="7"/>
  <c r="Y3539" i="7"/>
  <c r="S3539" i="7"/>
  <c r="L3539" i="7"/>
  <c r="H3539" i="7"/>
  <c r="BN3534" i="7"/>
  <c r="BK3537" i="7" s="1"/>
  <c r="BF3534" i="7"/>
  <c r="AX3534" i="7"/>
  <c r="BJ3534" i="7" s="1"/>
  <c r="AV3534" i="7"/>
  <c r="AT3534" i="7"/>
  <c r="AN3534" i="7"/>
  <c r="AH3534" i="7"/>
  <c r="T3534" i="7"/>
  <c r="N3534" i="7"/>
  <c r="BD3532" i="7"/>
  <c r="BB3532" i="7"/>
  <c r="AR3532" i="7"/>
  <c r="AP3532" i="7"/>
  <c r="AL3532" i="7"/>
  <c r="AJ3532" i="7"/>
  <c r="AN3532" i="7" s="1"/>
  <c r="AF3532" i="7"/>
  <c r="AX3532" i="7" s="1"/>
  <c r="BJ3532" i="7" s="1"/>
  <c r="AD3532" i="7"/>
  <c r="AB3532" i="7"/>
  <c r="Z3532" i="7"/>
  <c r="X3532" i="7"/>
  <c r="R3532" i="7"/>
  <c r="P3532" i="7"/>
  <c r="L3532" i="7"/>
  <c r="J3532" i="7"/>
  <c r="BR3536" i="7" s="1"/>
  <c r="H3532" i="7"/>
  <c r="BN3530" i="7"/>
  <c r="BF3530" i="7"/>
  <c r="AX3530" i="7"/>
  <c r="BJ3530" i="7" s="1"/>
  <c r="AV3530" i="7"/>
  <c r="AT3530" i="7"/>
  <c r="AN3530" i="7"/>
  <c r="AH3530" i="7"/>
  <c r="T3530" i="7"/>
  <c r="N3530" i="7"/>
  <c r="G3530" i="7"/>
  <c r="F3530" i="7"/>
  <c r="BN3528" i="7"/>
  <c r="BF3528" i="7"/>
  <c r="AX3528" i="7"/>
  <c r="BJ3528" i="7" s="1"/>
  <c r="AV3528" i="7"/>
  <c r="AT3528" i="7"/>
  <c r="AN3528" i="7"/>
  <c r="AH3528" i="7"/>
  <c r="T3528" i="7"/>
  <c r="N3528" i="7"/>
  <c r="G3528" i="7"/>
  <c r="F3528" i="7"/>
  <c r="BN3526" i="7"/>
  <c r="BF3526" i="7"/>
  <c r="AX3526" i="7"/>
  <c r="BJ3526" i="7" s="1"/>
  <c r="AV3526" i="7"/>
  <c r="AT3526" i="7"/>
  <c r="AN3526" i="7"/>
  <c r="AH3526" i="7"/>
  <c r="T3526" i="7"/>
  <c r="N3526" i="7"/>
  <c r="G3526" i="7"/>
  <c r="F3526" i="7"/>
  <c r="BN3524" i="7"/>
  <c r="BF3524" i="7"/>
  <c r="AX3524" i="7"/>
  <c r="BJ3524" i="7" s="1"/>
  <c r="AV3524" i="7"/>
  <c r="AT3524" i="7"/>
  <c r="AN3524" i="7"/>
  <c r="AH3524" i="7"/>
  <c r="T3524" i="7"/>
  <c r="N3524" i="7"/>
  <c r="G3524" i="7"/>
  <c r="F3524" i="7"/>
  <c r="BN3522" i="7"/>
  <c r="BF3522" i="7"/>
  <c r="AX3522" i="7"/>
  <c r="BJ3522" i="7" s="1"/>
  <c r="AV3522" i="7"/>
  <c r="AT3522" i="7"/>
  <c r="AN3522" i="7"/>
  <c r="AH3522" i="7"/>
  <c r="T3522" i="7"/>
  <c r="N3522" i="7"/>
  <c r="G3522" i="7"/>
  <c r="F3522" i="7"/>
  <c r="BN3520" i="7"/>
  <c r="BF3520" i="7"/>
  <c r="AX3520" i="7"/>
  <c r="BJ3520" i="7" s="1"/>
  <c r="AV3520" i="7"/>
  <c r="AT3520" i="7"/>
  <c r="AN3520" i="7"/>
  <c r="AH3520" i="7"/>
  <c r="T3520" i="7"/>
  <c r="N3520" i="7"/>
  <c r="G3520" i="7"/>
  <c r="F3520" i="7"/>
  <c r="BN3518" i="7"/>
  <c r="BF3518" i="7"/>
  <c r="AX3518" i="7"/>
  <c r="BJ3518" i="7" s="1"/>
  <c r="AV3518" i="7"/>
  <c r="AT3518" i="7"/>
  <c r="AN3518" i="7"/>
  <c r="AH3518" i="7"/>
  <c r="T3518" i="7"/>
  <c r="N3518" i="7"/>
  <c r="G3518" i="7"/>
  <c r="F3518" i="7"/>
  <c r="BN3516" i="7"/>
  <c r="BF3516" i="7"/>
  <c r="AX3516" i="7"/>
  <c r="BJ3516" i="7" s="1"/>
  <c r="AV3516" i="7"/>
  <c r="AT3516" i="7"/>
  <c r="AN3516" i="7"/>
  <c r="AH3516" i="7"/>
  <c r="T3516" i="7"/>
  <c r="N3516" i="7"/>
  <c r="G3516" i="7"/>
  <c r="F3516" i="7"/>
  <c r="BN3514" i="7"/>
  <c r="BF3514" i="7"/>
  <c r="AX3514" i="7"/>
  <c r="BJ3514" i="7" s="1"/>
  <c r="AV3514" i="7"/>
  <c r="AT3514" i="7"/>
  <c r="AN3514" i="7"/>
  <c r="AH3514" i="7"/>
  <c r="T3514" i="7"/>
  <c r="N3514" i="7"/>
  <c r="G3514" i="7"/>
  <c r="F3514" i="7"/>
  <c r="BN3512" i="7"/>
  <c r="BF3512" i="7"/>
  <c r="AX3512" i="7"/>
  <c r="BJ3512" i="7" s="1"/>
  <c r="AV3512" i="7"/>
  <c r="AT3512" i="7"/>
  <c r="AN3512" i="7"/>
  <c r="AH3512" i="7"/>
  <c r="T3512" i="7"/>
  <c r="N3512" i="7"/>
  <c r="G3512" i="7"/>
  <c r="F3512" i="7"/>
  <c r="BN3510" i="7"/>
  <c r="BF3510" i="7"/>
  <c r="AX3510" i="7"/>
  <c r="BJ3510" i="7" s="1"/>
  <c r="AV3510" i="7"/>
  <c r="AT3510" i="7"/>
  <c r="AN3510" i="7"/>
  <c r="AH3510" i="7"/>
  <c r="T3510" i="7"/>
  <c r="N3510" i="7"/>
  <c r="G3510" i="7"/>
  <c r="F3510" i="7"/>
  <c r="BN3508" i="7"/>
  <c r="BF3508" i="7"/>
  <c r="AX3508" i="7"/>
  <c r="BJ3508" i="7" s="1"/>
  <c r="AV3508" i="7"/>
  <c r="AT3508" i="7"/>
  <c r="AN3508" i="7"/>
  <c r="AH3508" i="7"/>
  <c r="T3508" i="7"/>
  <c r="N3508" i="7"/>
  <c r="G3508" i="7"/>
  <c r="F3508" i="7"/>
  <c r="BN3506" i="7"/>
  <c r="BF3506" i="7"/>
  <c r="AX3506" i="7"/>
  <c r="BJ3506" i="7" s="1"/>
  <c r="AV3506" i="7"/>
  <c r="AT3506" i="7"/>
  <c r="AN3506" i="7"/>
  <c r="AH3506" i="7"/>
  <c r="T3506" i="7"/>
  <c r="N3506" i="7"/>
  <c r="G3506" i="7"/>
  <c r="F3506" i="7"/>
  <c r="BN3504" i="7"/>
  <c r="BF3504" i="7"/>
  <c r="AX3504" i="7"/>
  <c r="BJ3504" i="7" s="1"/>
  <c r="AV3504" i="7"/>
  <c r="AT3504" i="7"/>
  <c r="AN3504" i="7"/>
  <c r="AH3504" i="7"/>
  <c r="T3504" i="7"/>
  <c r="N3504" i="7"/>
  <c r="G3504" i="7"/>
  <c r="F3504" i="7"/>
  <c r="BN3502" i="7"/>
  <c r="BF3502" i="7"/>
  <c r="AX3502" i="7"/>
  <c r="BJ3502" i="7" s="1"/>
  <c r="AV3502" i="7"/>
  <c r="AT3502" i="7"/>
  <c r="AN3502" i="7"/>
  <c r="AH3502" i="7"/>
  <c r="T3502" i="7"/>
  <c r="N3502" i="7"/>
  <c r="G3502" i="7"/>
  <c r="F3502" i="7"/>
  <c r="BU3501" i="7"/>
  <c r="BU3500" i="7"/>
  <c r="BN3500" i="7"/>
  <c r="BF3500" i="7"/>
  <c r="AX3500" i="7"/>
  <c r="BJ3500" i="7" s="1"/>
  <c r="AV3500" i="7"/>
  <c r="AT3500" i="7"/>
  <c r="AN3500" i="7"/>
  <c r="AH3500" i="7"/>
  <c r="T3500" i="7"/>
  <c r="N3500" i="7"/>
  <c r="G3500" i="7"/>
  <c r="F3500" i="7"/>
  <c r="BU3499" i="7"/>
  <c r="BU3498" i="7"/>
  <c r="BN3498" i="7"/>
  <c r="BF3498" i="7"/>
  <c r="AX3498" i="7"/>
  <c r="BJ3498" i="7" s="1"/>
  <c r="AV3498" i="7"/>
  <c r="AT3498" i="7"/>
  <c r="AN3498" i="7"/>
  <c r="AH3498" i="7"/>
  <c r="T3498" i="7"/>
  <c r="N3498" i="7"/>
  <c r="G3498" i="7"/>
  <c r="F3498" i="7"/>
  <c r="BU3497" i="7"/>
  <c r="BU3496" i="7"/>
  <c r="BN3496" i="7"/>
  <c r="BF3496" i="7"/>
  <c r="AX3496" i="7"/>
  <c r="BJ3496" i="7" s="1"/>
  <c r="AV3496" i="7"/>
  <c r="AT3496" i="7"/>
  <c r="AN3496" i="7"/>
  <c r="AH3496" i="7"/>
  <c r="T3496" i="7"/>
  <c r="N3496" i="7"/>
  <c r="G3496" i="7"/>
  <c r="F3496" i="7"/>
  <c r="BU3495" i="7"/>
  <c r="BU3494" i="7"/>
  <c r="BN3494" i="7"/>
  <c r="BF3494" i="7"/>
  <c r="AX3494" i="7"/>
  <c r="BJ3494" i="7" s="1"/>
  <c r="AV3494" i="7"/>
  <c r="AT3494" i="7"/>
  <c r="AN3494" i="7"/>
  <c r="AH3494" i="7"/>
  <c r="T3494" i="7"/>
  <c r="N3494" i="7"/>
  <c r="G3494" i="7"/>
  <c r="F3494" i="7"/>
  <c r="BU3493" i="7"/>
  <c r="BU3492" i="7"/>
  <c r="BN3492" i="7"/>
  <c r="BF3492" i="7"/>
  <c r="AX3492" i="7"/>
  <c r="BJ3492" i="7" s="1"/>
  <c r="AV3492" i="7"/>
  <c r="AT3492" i="7"/>
  <c r="AN3492" i="7"/>
  <c r="AH3492" i="7"/>
  <c r="T3492" i="7"/>
  <c r="N3492" i="7"/>
  <c r="G3492" i="7"/>
  <c r="F3492" i="7"/>
  <c r="BT3487" i="7"/>
  <c r="AU3480" i="7"/>
  <c r="AQ3480" i="7"/>
  <c r="AJ3480" i="7"/>
  <c r="AF3480" i="7"/>
  <c r="Y3480" i="7"/>
  <c r="S3480" i="7"/>
  <c r="L3480" i="7"/>
  <c r="H3480" i="7"/>
  <c r="BN3475" i="7"/>
  <c r="BK3478" i="7" s="1"/>
  <c r="BF3475" i="7"/>
  <c r="AX3475" i="7"/>
  <c r="BJ3475" i="7" s="1"/>
  <c r="AV3475" i="7"/>
  <c r="AT3475" i="7"/>
  <c r="AN3475" i="7"/>
  <c r="AH3475" i="7"/>
  <c r="T3475" i="7"/>
  <c r="N3475" i="7"/>
  <c r="BD3473" i="7"/>
  <c r="BB3473" i="7"/>
  <c r="AR3473" i="7"/>
  <c r="AP3473" i="7"/>
  <c r="AL3473" i="7"/>
  <c r="AJ3473" i="7"/>
  <c r="AN3473" i="7" s="1"/>
  <c r="AF3473" i="7"/>
  <c r="AX3473" i="7" s="1"/>
  <c r="BJ3473" i="7" s="1"/>
  <c r="AD3473" i="7"/>
  <c r="AB3473" i="7"/>
  <c r="Z3473" i="7"/>
  <c r="X3473" i="7"/>
  <c r="R3473" i="7"/>
  <c r="P3473" i="7"/>
  <c r="L3473" i="7"/>
  <c r="J3473" i="7"/>
  <c r="BR3477" i="7" s="1"/>
  <c r="H3473" i="7"/>
  <c r="BN3471" i="7"/>
  <c r="BF3471" i="7"/>
  <c r="AX3471" i="7"/>
  <c r="BJ3471" i="7" s="1"/>
  <c r="AV3471" i="7"/>
  <c r="AT3471" i="7"/>
  <c r="AN3471" i="7"/>
  <c r="AH3471" i="7"/>
  <c r="T3471" i="7"/>
  <c r="N3471" i="7"/>
  <c r="G3471" i="7"/>
  <c r="F3471" i="7"/>
  <c r="BN3469" i="7"/>
  <c r="BF3469" i="7"/>
  <c r="AX3469" i="7"/>
  <c r="BJ3469" i="7" s="1"/>
  <c r="AV3469" i="7"/>
  <c r="AT3469" i="7"/>
  <c r="AN3469" i="7"/>
  <c r="AH3469" i="7"/>
  <c r="T3469" i="7"/>
  <c r="N3469" i="7"/>
  <c r="G3469" i="7"/>
  <c r="F3469" i="7"/>
  <c r="BN3467" i="7"/>
  <c r="BF3467" i="7"/>
  <c r="AX3467" i="7"/>
  <c r="BJ3467" i="7" s="1"/>
  <c r="AV3467" i="7"/>
  <c r="AT3467" i="7"/>
  <c r="AN3467" i="7"/>
  <c r="AH3467" i="7"/>
  <c r="T3467" i="7"/>
  <c r="N3467" i="7"/>
  <c r="G3467" i="7"/>
  <c r="F3467" i="7"/>
  <c r="BN3465" i="7"/>
  <c r="BF3465" i="7"/>
  <c r="AX3465" i="7"/>
  <c r="BJ3465" i="7" s="1"/>
  <c r="AV3465" i="7"/>
  <c r="AT3465" i="7"/>
  <c r="AN3465" i="7"/>
  <c r="AH3465" i="7"/>
  <c r="T3465" i="7"/>
  <c r="N3465" i="7"/>
  <c r="G3465" i="7"/>
  <c r="F3465" i="7"/>
  <c r="BN3463" i="7"/>
  <c r="BF3463" i="7"/>
  <c r="AX3463" i="7"/>
  <c r="BJ3463" i="7" s="1"/>
  <c r="AV3463" i="7"/>
  <c r="AT3463" i="7"/>
  <c r="AN3463" i="7"/>
  <c r="AH3463" i="7"/>
  <c r="T3463" i="7"/>
  <c r="N3463" i="7"/>
  <c r="G3463" i="7"/>
  <c r="F3463" i="7"/>
  <c r="BN3461" i="7"/>
  <c r="BF3461" i="7"/>
  <c r="AX3461" i="7"/>
  <c r="BJ3461" i="7" s="1"/>
  <c r="AV3461" i="7"/>
  <c r="AT3461" i="7"/>
  <c r="AN3461" i="7"/>
  <c r="AH3461" i="7"/>
  <c r="T3461" i="7"/>
  <c r="N3461" i="7"/>
  <c r="G3461" i="7"/>
  <c r="F3461" i="7"/>
  <c r="BN3459" i="7"/>
  <c r="BF3459" i="7"/>
  <c r="AX3459" i="7"/>
  <c r="BJ3459" i="7" s="1"/>
  <c r="AV3459" i="7"/>
  <c r="AT3459" i="7"/>
  <c r="AN3459" i="7"/>
  <c r="AH3459" i="7"/>
  <c r="T3459" i="7"/>
  <c r="N3459" i="7"/>
  <c r="G3459" i="7"/>
  <c r="F3459" i="7"/>
  <c r="BN3457" i="7"/>
  <c r="BF3457" i="7"/>
  <c r="AX3457" i="7"/>
  <c r="BJ3457" i="7" s="1"/>
  <c r="AV3457" i="7"/>
  <c r="AT3457" i="7"/>
  <c r="AN3457" i="7"/>
  <c r="AH3457" i="7"/>
  <c r="T3457" i="7"/>
  <c r="N3457" i="7"/>
  <c r="G3457" i="7"/>
  <c r="F3457" i="7"/>
  <c r="BN3455" i="7"/>
  <c r="BF3455" i="7"/>
  <c r="AX3455" i="7"/>
  <c r="BJ3455" i="7" s="1"/>
  <c r="AV3455" i="7"/>
  <c r="AT3455" i="7"/>
  <c r="AN3455" i="7"/>
  <c r="AH3455" i="7"/>
  <c r="T3455" i="7"/>
  <c r="N3455" i="7"/>
  <c r="G3455" i="7"/>
  <c r="F3455" i="7"/>
  <c r="BN3453" i="7"/>
  <c r="BF3453" i="7"/>
  <c r="AX3453" i="7"/>
  <c r="BJ3453" i="7" s="1"/>
  <c r="AV3453" i="7"/>
  <c r="AT3453" i="7"/>
  <c r="AN3453" i="7"/>
  <c r="AH3453" i="7"/>
  <c r="T3453" i="7"/>
  <c r="N3453" i="7"/>
  <c r="G3453" i="7"/>
  <c r="F3453" i="7"/>
  <c r="BN3451" i="7"/>
  <c r="BF3451" i="7"/>
  <c r="AX3451" i="7"/>
  <c r="BJ3451" i="7" s="1"/>
  <c r="AV3451" i="7"/>
  <c r="AT3451" i="7"/>
  <c r="AN3451" i="7"/>
  <c r="AH3451" i="7"/>
  <c r="T3451" i="7"/>
  <c r="N3451" i="7"/>
  <c r="G3451" i="7"/>
  <c r="F3451" i="7"/>
  <c r="BN3449" i="7"/>
  <c r="BF3449" i="7"/>
  <c r="AX3449" i="7"/>
  <c r="BJ3449" i="7" s="1"/>
  <c r="AV3449" i="7"/>
  <c r="AT3449" i="7"/>
  <c r="AN3449" i="7"/>
  <c r="AH3449" i="7"/>
  <c r="T3449" i="7"/>
  <c r="N3449" i="7"/>
  <c r="G3449" i="7"/>
  <c r="F3449" i="7"/>
  <c r="BN3447" i="7"/>
  <c r="BF3447" i="7"/>
  <c r="AX3447" i="7"/>
  <c r="BJ3447" i="7" s="1"/>
  <c r="AV3447" i="7"/>
  <c r="AT3447" i="7"/>
  <c r="AN3447" i="7"/>
  <c r="AH3447" i="7"/>
  <c r="T3447" i="7"/>
  <c r="N3447" i="7"/>
  <c r="G3447" i="7"/>
  <c r="F3447" i="7"/>
  <c r="BN3445" i="7"/>
  <c r="BF3445" i="7"/>
  <c r="AX3445" i="7"/>
  <c r="BJ3445" i="7" s="1"/>
  <c r="AV3445" i="7"/>
  <c r="AT3445" i="7"/>
  <c r="AN3445" i="7"/>
  <c r="AH3445" i="7"/>
  <c r="T3445" i="7"/>
  <c r="N3445" i="7"/>
  <c r="G3445" i="7"/>
  <c r="F3445" i="7"/>
  <c r="BN3443" i="7"/>
  <c r="BF3443" i="7"/>
  <c r="AX3443" i="7"/>
  <c r="BJ3443" i="7" s="1"/>
  <c r="AV3443" i="7"/>
  <c r="AT3443" i="7"/>
  <c r="AN3443" i="7"/>
  <c r="AH3443" i="7"/>
  <c r="T3443" i="7"/>
  <c r="N3443" i="7"/>
  <c r="G3443" i="7"/>
  <c r="F3443" i="7"/>
  <c r="BU3442" i="7"/>
  <c r="BU3441" i="7"/>
  <c r="BN3441" i="7"/>
  <c r="BF3441" i="7"/>
  <c r="AX3441" i="7"/>
  <c r="BJ3441" i="7" s="1"/>
  <c r="AV3441" i="7"/>
  <c r="AT3441" i="7"/>
  <c r="AN3441" i="7"/>
  <c r="AH3441" i="7"/>
  <c r="T3441" i="7"/>
  <c r="N3441" i="7"/>
  <c r="G3441" i="7"/>
  <c r="F3441" i="7"/>
  <c r="BU3440" i="7"/>
  <c r="BU3439" i="7"/>
  <c r="BN3439" i="7"/>
  <c r="BF3439" i="7"/>
  <c r="AX3439" i="7"/>
  <c r="BJ3439" i="7" s="1"/>
  <c r="AV3439" i="7"/>
  <c r="AT3439" i="7"/>
  <c r="AN3439" i="7"/>
  <c r="AH3439" i="7"/>
  <c r="T3439" i="7"/>
  <c r="N3439" i="7"/>
  <c r="G3439" i="7"/>
  <c r="F3439" i="7"/>
  <c r="BU3438" i="7"/>
  <c r="BU3437" i="7"/>
  <c r="BN3437" i="7"/>
  <c r="BF3437" i="7"/>
  <c r="AX3437" i="7"/>
  <c r="BJ3437" i="7" s="1"/>
  <c r="AV3437" i="7"/>
  <c r="AT3437" i="7"/>
  <c r="AN3437" i="7"/>
  <c r="AH3437" i="7"/>
  <c r="T3437" i="7"/>
  <c r="N3437" i="7"/>
  <c r="G3437" i="7"/>
  <c r="F3437" i="7"/>
  <c r="BU3436" i="7"/>
  <c r="BU3435" i="7"/>
  <c r="BN3435" i="7"/>
  <c r="BF3435" i="7"/>
  <c r="AX3435" i="7"/>
  <c r="BJ3435" i="7" s="1"/>
  <c r="AV3435" i="7"/>
  <c r="AT3435" i="7"/>
  <c r="AN3435" i="7"/>
  <c r="AH3435" i="7"/>
  <c r="T3435" i="7"/>
  <c r="N3435" i="7"/>
  <c r="G3435" i="7"/>
  <c r="F3435" i="7"/>
  <c r="BU3434" i="7"/>
  <c r="BU3433" i="7"/>
  <c r="BN3433" i="7"/>
  <c r="BF3433" i="7"/>
  <c r="AX3433" i="7"/>
  <c r="BJ3433" i="7" s="1"/>
  <c r="AV3433" i="7"/>
  <c r="AT3433" i="7"/>
  <c r="AN3433" i="7"/>
  <c r="AH3433" i="7"/>
  <c r="T3433" i="7"/>
  <c r="N3433" i="7"/>
  <c r="G3433" i="7"/>
  <c r="F3433" i="7"/>
  <c r="BT3428" i="7"/>
  <c r="AU3421" i="7"/>
  <c r="AQ3421" i="7"/>
  <c r="AJ3421" i="7"/>
  <c r="AF3421" i="7"/>
  <c r="Y3421" i="7"/>
  <c r="S3421" i="7"/>
  <c r="L3421" i="7"/>
  <c r="H3421" i="7"/>
  <c r="BN3416" i="7"/>
  <c r="BK3419" i="7" s="1"/>
  <c r="BF3416" i="7"/>
  <c r="AX3416" i="7"/>
  <c r="BJ3416" i="7" s="1"/>
  <c r="AV3416" i="7"/>
  <c r="AT3416" i="7"/>
  <c r="AN3416" i="7"/>
  <c r="AH3416" i="7"/>
  <c r="T3416" i="7"/>
  <c r="N3416" i="7"/>
  <c r="BD3414" i="7"/>
  <c r="BB3414" i="7"/>
  <c r="AR3414" i="7"/>
  <c r="AP3414" i="7"/>
  <c r="AT3414" i="7" s="1"/>
  <c r="AL3414" i="7"/>
  <c r="AJ3414" i="7"/>
  <c r="AN3414" i="7" s="1"/>
  <c r="AF3414" i="7"/>
  <c r="AX3414" i="7" s="1"/>
  <c r="BJ3414" i="7" s="1"/>
  <c r="AD3414" i="7"/>
  <c r="AB3414" i="7"/>
  <c r="Z3414" i="7"/>
  <c r="X3414" i="7"/>
  <c r="R3414" i="7"/>
  <c r="P3414" i="7"/>
  <c r="L3414" i="7"/>
  <c r="J3414" i="7"/>
  <c r="BR3418" i="7" s="1"/>
  <c r="H3414" i="7"/>
  <c r="BN3412" i="7"/>
  <c r="BF3412" i="7"/>
  <c r="AX3412" i="7"/>
  <c r="BJ3412" i="7" s="1"/>
  <c r="AV3412" i="7"/>
  <c r="AT3412" i="7"/>
  <c r="AN3412" i="7"/>
  <c r="AH3412" i="7"/>
  <c r="T3412" i="7"/>
  <c r="N3412" i="7"/>
  <c r="G3412" i="7"/>
  <c r="F3412" i="7"/>
  <c r="BN3410" i="7"/>
  <c r="BF3410" i="7"/>
  <c r="AX3410" i="7"/>
  <c r="BJ3410" i="7" s="1"/>
  <c r="AV3410" i="7"/>
  <c r="AT3410" i="7"/>
  <c r="AN3410" i="7"/>
  <c r="AH3410" i="7"/>
  <c r="T3410" i="7"/>
  <c r="N3410" i="7"/>
  <c r="G3410" i="7"/>
  <c r="F3410" i="7"/>
  <c r="BN3408" i="7"/>
  <c r="BF3408" i="7"/>
  <c r="AX3408" i="7"/>
  <c r="BJ3408" i="7" s="1"/>
  <c r="AV3408" i="7"/>
  <c r="AT3408" i="7"/>
  <c r="AN3408" i="7"/>
  <c r="AH3408" i="7"/>
  <c r="T3408" i="7"/>
  <c r="N3408" i="7"/>
  <c r="G3408" i="7"/>
  <c r="F3408" i="7"/>
  <c r="BN3406" i="7"/>
  <c r="BF3406" i="7"/>
  <c r="AX3406" i="7"/>
  <c r="BJ3406" i="7" s="1"/>
  <c r="AV3406" i="7"/>
  <c r="AT3406" i="7"/>
  <c r="AN3406" i="7"/>
  <c r="AH3406" i="7"/>
  <c r="T3406" i="7"/>
  <c r="N3406" i="7"/>
  <c r="G3406" i="7"/>
  <c r="F3406" i="7"/>
  <c r="BN3404" i="7"/>
  <c r="BF3404" i="7"/>
  <c r="AX3404" i="7"/>
  <c r="BJ3404" i="7" s="1"/>
  <c r="AV3404" i="7"/>
  <c r="AT3404" i="7"/>
  <c r="AN3404" i="7"/>
  <c r="AH3404" i="7"/>
  <c r="T3404" i="7"/>
  <c r="N3404" i="7"/>
  <c r="G3404" i="7"/>
  <c r="F3404" i="7"/>
  <c r="BN3402" i="7"/>
  <c r="BF3402" i="7"/>
  <c r="AX3402" i="7"/>
  <c r="BJ3402" i="7" s="1"/>
  <c r="AV3402" i="7"/>
  <c r="AT3402" i="7"/>
  <c r="AN3402" i="7"/>
  <c r="AH3402" i="7"/>
  <c r="T3402" i="7"/>
  <c r="N3402" i="7"/>
  <c r="G3402" i="7"/>
  <c r="F3402" i="7"/>
  <c r="BN3400" i="7"/>
  <c r="BF3400" i="7"/>
  <c r="AX3400" i="7"/>
  <c r="BJ3400" i="7" s="1"/>
  <c r="AV3400" i="7"/>
  <c r="AT3400" i="7"/>
  <c r="AN3400" i="7"/>
  <c r="AH3400" i="7"/>
  <c r="T3400" i="7"/>
  <c r="N3400" i="7"/>
  <c r="G3400" i="7"/>
  <c r="F3400" i="7"/>
  <c r="BN3398" i="7"/>
  <c r="BF3398" i="7"/>
  <c r="AX3398" i="7"/>
  <c r="BJ3398" i="7" s="1"/>
  <c r="AV3398" i="7"/>
  <c r="AT3398" i="7"/>
  <c r="AN3398" i="7"/>
  <c r="AH3398" i="7"/>
  <c r="T3398" i="7"/>
  <c r="N3398" i="7"/>
  <c r="G3398" i="7"/>
  <c r="F3398" i="7"/>
  <c r="BN3396" i="7"/>
  <c r="BF3396" i="7"/>
  <c r="AX3396" i="7"/>
  <c r="BJ3396" i="7" s="1"/>
  <c r="AV3396" i="7"/>
  <c r="AT3396" i="7"/>
  <c r="AN3396" i="7"/>
  <c r="AH3396" i="7"/>
  <c r="T3396" i="7"/>
  <c r="N3396" i="7"/>
  <c r="G3396" i="7"/>
  <c r="F3396" i="7"/>
  <c r="BN3394" i="7"/>
  <c r="BF3394" i="7"/>
  <c r="AX3394" i="7"/>
  <c r="BJ3394" i="7" s="1"/>
  <c r="AV3394" i="7"/>
  <c r="AT3394" i="7"/>
  <c r="AN3394" i="7"/>
  <c r="AH3394" i="7"/>
  <c r="T3394" i="7"/>
  <c r="N3394" i="7"/>
  <c r="G3394" i="7"/>
  <c r="F3394" i="7"/>
  <c r="BN3392" i="7"/>
  <c r="BF3392" i="7"/>
  <c r="AX3392" i="7"/>
  <c r="BJ3392" i="7" s="1"/>
  <c r="AV3392" i="7"/>
  <c r="AT3392" i="7"/>
  <c r="AN3392" i="7"/>
  <c r="AH3392" i="7"/>
  <c r="T3392" i="7"/>
  <c r="N3392" i="7"/>
  <c r="G3392" i="7"/>
  <c r="F3392" i="7"/>
  <c r="BN3390" i="7"/>
  <c r="BF3390" i="7"/>
  <c r="AX3390" i="7"/>
  <c r="BJ3390" i="7" s="1"/>
  <c r="AV3390" i="7"/>
  <c r="AT3390" i="7"/>
  <c r="AN3390" i="7"/>
  <c r="AH3390" i="7"/>
  <c r="T3390" i="7"/>
  <c r="N3390" i="7"/>
  <c r="G3390" i="7"/>
  <c r="F3390" i="7"/>
  <c r="BN3388" i="7"/>
  <c r="BF3388" i="7"/>
  <c r="AX3388" i="7"/>
  <c r="BJ3388" i="7" s="1"/>
  <c r="AV3388" i="7"/>
  <c r="AT3388" i="7"/>
  <c r="AN3388" i="7"/>
  <c r="AH3388" i="7"/>
  <c r="T3388" i="7"/>
  <c r="N3388" i="7"/>
  <c r="G3388" i="7"/>
  <c r="F3388" i="7"/>
  <c r="BN3386" i="7"/>
  <c r="BF3386" i="7"/>
  <c r="AX3386" i="7"/>
  <c r="BJ3386" i="7" s="1"/>
  <c r="AV3386" i="7"/>
  <c r="AT3386" i="7"/>
  <c r="AN3386" i="7"/>
  <c r="AH3386" i="7"/>
  <c r="T3386" i="7"/>
  <c r="N3386" i="7"/>
  <c r="G3386" i="7"/>
  <c r="F3386" i="7"/>
  <c r="BN3384" i="7"/>
  <c r="BF3384" i="7"/>
  <c r="AX3384" i="7"/>
  <c r="BJ3384" i="7" s="1"/>
  <c r="AV3384" i="7"/>
  <c r="AT3384" i="7"/>
  <c r="AN3384" i="7"/>
  <c r="AH3384" i="7"/>
  <c r="T3384" i="7"/>
  <c r="N3384" i="7"/>
  <c r="G3384" i="7"/>
  <c r="F3384" i="7"/>
  <c r="BU3383" i="7"/>
  <c r="BU3382" i="7"/>
  <c r="BN3382" i="7"/>
  <c r="BF3382" i="7"/>
  <c r="AX3382" i="7"/>
  <c r="BJ3382" i="7" s="1"/>
  <c r="AV3382" i="7"/>
  <c r="AT3382" i="7"/>
  <c r="AN3382" i="7"/>
  <c r="AH3382" i="7"/>
  <c r="T3382" i="7"/>
  <c r="N3382" i="7"/>
  <c r="G3382" i="7"/>
  <c r="F3382" i="7"/>
  <c r="BU3381" i="7"/>
  <c r="BU3380" i="7"/>
  <c r="BN3380" i="7"/>
  <c r="BF3380" i="7"/>
  <c r="AX3380" i="7"/>
  <c r="BJ3380" i="7" s="1"/>
  <c r="AV3380" i="7"/>
  <c r="AT3380" i="7"/>
  <c r="AN3380" i="7"/>
  <c r="AH3380" i="7"/>
  <c r="T3380" i="7"/>
  <c r="N3380" i="7"/>
  <c r="G3380" i="7"/>
  <c r="F3380" i="7"/>
  <c r="BU3379" i="7"/>
  <c r="BU3378" i="7"/>
  <c r="BN3378" i="7"/>
  <c r="BF3378" i="7"/>
  <c r="AX3378" i="7"/>
  <c r="BJ3378" i="7" s="1"/>
  <c r="AV3378" i="7"/>
  <c r="AT3378" i="7"/>
  <c r="AN3378" i="7"/>
  <c r="AH3378" i="7"/>
  <c r="T3378" i="7"/>
  <c r="N3378" i="7"/>
  <c r="G3378" i="7"/>
  <c r="F3378" i="7"/>
  <c r="BU3377" i="7"/>
  <c r="BU3376" i="7"/>
  <c r="BN3376" i="7"/>
  <c r="BF3376" i="7"/>
  <c r="AX3376" i="7"/>
  <c r="BJ3376" i="7" s="1"/>
  <c r="AV3376" i="7"/>
  <c r="AT3376" i="7"/>
  <c r="AN3376" i="7"/>
  <c r="AH3376" i="7"/>
  <c r="T3376" i="7"/>
  <c r="N3376" i="7"/>
  <c r="G3376" i="7"/>
  <c r="F3376" i="7"/>
  <c r="BU3375" i="7"/>
  <c r="BU3374" i="7"/>
  <c r="BN3374" i="7"/>
  <c r="BF3374" i="7"/>
  <c r="AX3374" i="7"/>
  <c r="BJ3374" i="7" s="1"/>
  <c r="AV3374" i="7"/>
  <c r="AT3374" i="7"/>
  <c r="AN3374" i="7"/>
  <c r="AH3374" i="7"/>
  <c r="T3374" i="7"/>
  <c r="N3374" i="7"/>
  <c r="G3374" i="7"/>
  <c r="F3374" i="7"/>
  <c r="BT3369" i="7"/>
  <c r="AU3362" i="7"/>
  <c r="AQ3362" i="7"/>
  <c r="AJ3362" i="7"/>
  <c r="AF3362" i="7"/>
  <c r="Y3362" i="7"/>
  <c r="S3362" i="7"/>
  <c r="L3362" i="7"/>
  <c r="H3362" i="7"/>
  <c r="BN3357" i="7"/>
  <c r="BK3360" i="7" s="1"/>
  <c r="BF3357" i="7"/>
  <c r="AX3357" i="7"/>
  <c r="BJ3357" i="7" s="1"/>
  <c r="AV3357" i="7"/>
  <c r="AT3357" i="7"/>
  <c r="AN3357" i="7"/>
  <c r="AH3357" i="7"/>
  <c r="T3357" i="7"/>
  <c r="N3357" i="7"/>
  <c r="BD3355" i="7"/>
  <c r="BB3355" i="7"/>
  <c r="AR3355" i="7"/>
  <c r="AP3355" i="7"/>
  <c r="AT3355" i="7" s="1"/>
  <c r="AL3355" i="7"/>
  <c r="AJ3355" i="7"/>
  <c r="AN3355" i="7" s="1"/>
  <c r="AF3355" i="7"/>
  <c r="AX3355" i="7" s="1"/>
  <c r="BJ3355" i="7" s="1"/>
  <c r="AD3355" i="7"/>
  <c r="AB3355" i="7"/>
  <c r="Z3355" i="7"/>
  <c r="X3355" i="7"/>
  <c r="R3355" i="7"/>
  <c r="P3355" i="7"/>
  <c r="L3355" i="7"/>
  <c r="J3355" i="7"/>
  <c r="BR3359" i="7" s="1"/>
  <c r="H3355" i="7"/>
  <c r="BN3353" i="7"/>
  <c r="BF3353" i="7"/>
  <c r="AX3353" i="7"/>
  <c r="BJ3353" i="7" s="1"/>
  <c r="AV3353" i="7"/>
  <c r="AT3353" i="7"/>
  <c r="AN3353" i="7"/>
  <c r="AH3353" i="7"/>
  <c r="T3353" i="7"/>
  <c r="N3353" i="7"/>
  <c r="G3353" i="7"/>
  <c r="F3353" i="7"/>
  <c r="BN3351" i="7"/>
  <c r="BF3351" i="7"/>
  <c r="AX3351" i="7"/>
  <c r="BJ3351" i="7" s="1"/>
  <c r="AV3351" i="7"/>
  <c r="AT3351" i="7"/>
  <c r="AN3351" i="7"/>
  <c r="AH3351" i="7"/>
  <c r="T3351" i="7"/>
  <c r="N3351" i="7"/>
  <c r="G3351" i="7"/>
  <c r="F3351" i="7"/>
  <c r="BN3349" i="7"/>
  <c r="BF3349" i="7"/>
  <c r="AX3349" i="7"/>
  <c r="BJ3349" i="7" s="1"/>
  <c r="AV3349" i="7"/>
  <c r="AT3349" i="7"/>
  <c r="AN3349" i="7"/>
  <c r="AH3349" i="7"/>
  <c r="T3349" i="7"/>
  <c r="N3349" i="7"/>
  <c r="G3349" i="7"/>
  <c r="F3349" i="7"/>
  <c r="BN3347" i="7"/>
  <c r="BF3347" i="7"/>
  <c r="AX3347" i="7"/>
  <c r="BJ3347" i="7" s="1"/>
  <c r="AV3347" i="7"/>
  <c r="AT3347" i="7"/>
  <c r="AN3347" i="7"/>
  <c r="AH3347" i="7"/>
  <c r="T3347" i="7"/>
  <c r="N3347" i="7"/>
  <c r="G3347" i="7"/>
  <c r="F3347" i="7"/>
  <c r="BN3345" i="7"/>
  <c r="BF3345" i="7"/>
  <c r="AX3345" i="7"/>
  <c r="BJ3345" i="7" s="1"/>
  <c r="AV3345" i="7"/>
  <c r="AT3345" i="7"/>
  <c r="AN3345" i="7"/>
  <c r="AH3345" i="7"/>
  <c r="T3345" i="7"/>
  <c r="N3345" i="7"/>
  <c r="G3345" i="7"/>
  <c r="F3345" i="7"/>
  <c r="BN3343" i="7"/>
  <c r="BF3343" i="7"/>
  <c r="AX3343" i="7"/>
  <c r="BJ3343" i="7" s="1"/>
  <c r="AV3343" i="7"/>
  <c r="AT3343" i="7"/>
  <c r="AN3343" i="7"/>
  <c r="AH3343" i="7"/>
  <c r="T3343" i="7"/>
  <c r="N3343" i="7"/>
  <c r="G3343" i="7"/>
  <c r="F3343" i="7"/>
  <c r="BN3341" i="7"/>
  <c r="BF3341" i="7"/>
  <c r="AX3341" i="7"/>
  <c r="BJ3341" i="7" s="1"/>
  <c r="AV3341" i="7"/>
  <c r="AT3341" i="7"/>
  <c r="AN3341" i="7"/>
  <c r="AH3341" i="7"/>
  <c r="T3341" i="7"/>
  <c r="N3341" i="7"/>
  <c r="G3341" i="7"/>
  <c r="F3341" i="7"/>
  <c r="BN3339" i="7"/>
  <c r="BF3339" i="7"/>
  <c r="AX3339" i="7"/>
  <c r="BJ3339" i="7" s="1"/>
  <c r="AV3339" i="7"/>
  <c r="AT3339" i="7"/>
  <c r="AN3339" i="7"/>
  <c r="AH3339" i="7"/>
  <c r="T3339" i="7"/>
  <c r="N3339" i="7"/>
  <c r="G3339" i="7"/>
  <c r="F3339" i="7"/>
  <c r="BN3337" i="7"/>
  <c r="BF3337" i="7"/>
  <c r="AX3337" i="7"/>
  <c r="BJ3337" i="7" s="1"/>
  <c r="AV3337" i="7"/>
  <c r="AT3337" i="7"/>
  <c r="AN3337" i="7"/>
  <c r="AH3337" i="7"/>
  <c r="T3337" i="7"/>
  <c r="N3337" i="7"/>
  <c r="G3337" i="7"/>
  <c r="F3337" i="7"/>
  <c r="BN3335" i="7"/>
  <c r="BF3335" i="7"/>
  <c r="AX3335" i="7"/>
  <c r="BJ3335" i="7" s="1"/>
  <c r="AV3335" i="7"/>
  <c r="AT3335" i="7"/>
  <c r="AN3335" i="7"/>
  <c r="AH3335" i="7"/>
  <c r="T3335" i="7"/>
  <c r="N3335" i="7"/>
  <c r="G3335" i="7"/>
  <c r="F3335" i="7"/>
  <c r="BN3333" i="7"/>
  <c r="BF3333" i="7"/>
  <c r="AX3333" i="7"/>
  <c r="BJ3333" i="7" s="1"/>
  <c r="AV3333" i="7"/>
  <c r="AT3333" i="7"/>
  <c r="AN3333" i="7"/>
  <c r="AH3333" i="7"/>
  <c r="T3333" i="7"/>
  <c r="N3333" i="7"/>
  <c r="G3333" i="7"/>
  <c r="F3333" i="7"/>
  <c r="BN3331" i="7"/>
  <c r="BF3331" i="7"/>
  <c r="AX3331" i="7"/>
  <c r="BJ3331" i="7" s="1"/>
  <c r="AV3331" i="7"/>
  <c r="AT3331" i="7"/>
  <c r="AN3331" i="7"/>
  <c r="AH3331" i="7"/>
  <c r="T3331" i="7"/>
  <c r="N3331" i="7"/>
  <c r="G3331" i="7"/>
  <c r="F3331" i="7"/>
  <c r="BN3329" i="7"/>
  <c r="BF3329" i="7"/>
  <c r="AX3329" i="7"/>
  <c r="BJ3329" i="7" s="1"/>
  <c r="AV3329" i="7"/>
  <c r="AT3329" i="7"/>
  <c r="AN3329" i="7"/>
  <c r="AH3329" i="7"/>
  <c r="T3329" i="7"/>
  <c r="N3329" i="7"/>
  <c r="G3329" i="7"/>
  <c r="F3329" i="7"/>
  <c r="BN3327" i="7"/>
  <c r="BF3327" i="7"/>
  <c r="AX3327" i="7"/>
  <c r="BJ3327" i="7" s="1"/>
  <c r="AV3327" i="7"/>
  <c r="AT3327" i="7"/>
  <c r="AN3327" i="7"/>
  <c r="AH3327" i="7"/>
  <c r="T3327" i="7"/>
  <c r="N3327" i="7"/>
  <c r="G3327" i="7"/>
  <c r="F3327" i="7"/>
  <c r="BN3325" i="7"/>
  <c r="BF3325" i="7"/>
  <c r="AX3325" i="7"/>
  <c r="BJ3325" i="7" s="1"/>
  <c r="AV3325" i="7"/>
  <c r="AT3325" i="7"/>
  <c r="AN3325" i="7"/>
  <c r="AH3325" i="7"/>
  <c r="T3325" i="7"/>
  <c r="N3325" i="7"/>
  <c r="G3325" i="7"/>
  <c r="F3325" i="7"/>
  <c r="BU3324" i="7"/>
  <c r="BU3323" i="7"/>
  <c r="BN3323" i="7"/>
  <c r="BF3323" i="7"/>
  <c r="AX3323" i="7"/>
  <c r="BJ3323" i="7" s="1"/>
  <c r="AV3323" i="7"/>
  <c r="AT3323" i="7"/>
  <c r="AN3323" i="7"/>
  <c r="AH3323" i="7"/>
  <c r="T3323" i="7"/>
  <c r="N3323" i="7"/>
  <c r="G3323" i="7"/>
  <c r="F3323" i="7"/>
  <c r="BU3322" i="7"/>
  <c r="BU3321" i="7"/>
  <c r="BN3321" i="7"/>
  <c r="BF3321" i="7"/>
  <c r="AX3321" i="7"/>
  <c r="BJ3321" i="7" s="1"/>
  <c r="AV3321" i="7"/>
  <c r="AT3321" i="7"/>
  <c r="AN3321" i="7"/>
  <c r="AH3321" i="7"/>
  <c r="T3321" i="7"/>
  <c r="N3321" i="7"/>
  <c r="G3321" i="7"/>
  <c r="F3321" i="7"/>
  <c r="BU3320" i="7"/>
  <c r="BU3319" i="7"/>
  <c r="BN3319" i="7"/>
  <c r="BF3319" i="7"/>
  <c r="AX3319" i="7"/>
  <c r="BJ3319" i="7" s="1"/>
  <c r="AV3319" i="7"/>
  <c r="AT3319" i="7"/>
  <c r="AN3319" i="7"/>
  <c r="AH3319" i="7"/>
  <c r="T3319" i="7"/>
  <c r="N3319" i="7"/>
  <c r="G3319" i="7"/>
  <c r="F3319" i="7"/>
  <c r="BU3318" i="7"/>
  <c r="BU3317" i="7"/>
  <c r="BN3317" i="7"/>
  <c r="BF3317" i="7"/>
  <c r="AX3317" i="7"/>
  <c r="BJ3317" i="7" s="1"/>
  <c r="AV3317" i="7"/>
  <c r="AT3317" i="7"/>
  <c r="AN3317" i="7"/>
  <c r="AH3317" i="7"/>
  <c r="T3317" i="7"/>
  <c r="N3317" i="7"/>
  <c r="G3317" i="7"/>
  <c r="F3317" i="7"/>
  <c r="BU3316" i="7"/>
  <c r="BU3315" i="7"/>
  <c r="BN3315" i="7"/>
  <c r="BF3315" i="7"/>
  <c r="AX3315" i="7"/>
  <c r="BJ3315" i="7" s="1"/>
  <c r="AV3315" i="7"/>
  <c r="AT3315" i="7"/>
  <c r="AN3315" i="7"/>
  <c r="AH3315" i="7"/>
  <c r="T3315" i="7"/>
  <c r="N3315" i="7"/>
  <c r="G3315" i="7"/>
  <c r="F3315" i="7"/>
  <c r="BT3310" i="7"/>
  <c r="AU3303" i="7"/>
  <c r="AQ3303" i="7"/>
  <c r="AJ3303" i="7"/>
  <c r="AF3303" i="7"/>
  <c r="Y3303" i="7"/>
  <c r="S3303" i="7"/>
  <c r="L3303" i="7"/>
  <c r="H3303" i="7"/>
  <c r="BN3298" i="7"/>
  <c r="BK3301" i="7" s="1"/>
  <c r="BF3298" i="7"/>
  <c r="AX3298" i="7"/>
  <c r="BJ3298" i="7" s="1"/>
  <c r="AV3298" i="7"/>
  <c r="AT3298" i="7"/>
  <c r="AN3298" i="7"/>
  <c r="AH3298" i="7"/>
  <c r="T3298" i="7"/>
  <c r="N3298" i="7"/>
  <c r="BD3296" i="7"/>
  <c r="BB3296" i="7"/>
  <c r="AR3296" i="7"/>
  <c r="AP3296" i="7"/>
  <c r="AT3296" i="7" s="1"/>
  <c r="AL3296" i="7"/>
  <c r="AJ3296" i="7"/>
  <c r="AN3296" i="7" s="1"/>
  <c r="AF3296" i="7"/>
  <c r="AX3296" i="7" s="1"/>
  <c r="BJ3296" i="7" s="1"/>
  <c r="AD3296" i="7"/>
  <c r="AB3296" i="7"/>
  <c r="Z3296" i="7"/>
  <c r="X3296" i="7"/>
  <c r="R3296" i="7"/>
  <c r="P3296" i="7"/>
  <c r="L3296" i="7"/>
  <c r="J3296" i="7"/>
  <c r="BR3300" i="7" s="1"/>
  <c r="H3296" i="7"/>
  <c r="BN3294" i="7"/>
  <c r="BF3294" i="7"/>
  <c r="AX3294" i="7"/>
  <c r="BJ3294" i="7" s="1"/>
  <c r="AV3294" i="7"/>
  <c r="AT3294" i="7"/>
  <c r="AN3294" i="7"/>
  <c r="AH3294" i="7"/>
  <c r="T3294" i="7"/>
  <c r="N3294" i="7"/>
  <c r="G3294" i="7"/>
  <c r="F3294" i="7"/>
  <c r="BN3292" i="7"/>
  <c r="BF3292" i="7"/>
  <c r="AX3292" i="7"/>
  <c r="BJ3292" i="7" s="1"/>
  <c r="AV3292" i="7"/>
  <c r="AT3292" i="7"/>
  <c r="AN3292" i="7"/>
  <c r="AH3292" i="7"/>
  <c r="T3292" i="7"/>
  <c r="N3292" i="7"/>
  <c r="G3292" i="7"/>
  <c r="F3292" i="7"/>
  <c r="BN3290" i="7"/>
  <c r="BF3290" i="7"/>
  <c r="AX3290" i="7"/>
  <c r="BJ3290" i="7" s="1"/>
  <c r="AV3290" i="7"/>
  <c r="AT3290" i="7"/>
  <c r="AN3290" i="7"/>
  <c r="AH3290" i="7"/>
  <c r="T3290" i="7"/>
  <c r="N3290" i="7"/>
  <c r="G3290" i="7"/>
  <c r="F3290" i="7"/>
  <c r="BN3288" i="7"/>
  <c r="BF3288" i="7"/>
  <c r="AX3288" i="7"/>
  <c r="BJ3288" i="7" s="1"/>
  <c r="AV3288" i="7"/>
  <c r="AT3288" i="7"/>
  <c r="AN3288" i="7"/>
  <c r="AH3288" i="7"/>
  <c r="T3288" i="7"/>
  <c r="N3288" i="7"/>
  <c r="G3288" i="7"/>
  <c r="F3288" i="7"/>
  <c r="BN3286" i="7"/>
  <c r="BF3286" i="7"/>
  <c r="AX3286" i="7"/>
  <c r="BJ3286" i="7" s="1"/>
  <c r="AV3286" i="7"/>
  <c r="AT3286" i="7"/>
  <c r="AN3286" i="7"/>
  <c r="AH3286" i="7"/>
  <c r="T3286" i="7"/>
  <c r="N3286" i="7"/>
  <c r="G3286" i="7"/>
  <c r="F3286" i="7"/>
  <c r="BN3284" i="7"/>
  <c r="BF3284" i="7"/>
  <c r="AX3284" i="7"/>
  <c r="BJ3284" i="7" s="1"/>
  <c r="AV3284" i="7"/>
  <c r="AT3284" i="7"/>
  <c r="AN3284" i="7"/>
  <c r="AH3284" i="7"/>
  <c r="T3284" i="7"/>
  <c r="N3284" i="7"/>
  <c r="G3284" i="7"/>
  <c r="F3284" i="7"/>
  <c r="BN3282" i="7"/>
  <c r="BF3282" i="7"/>
  <c r="AX3282" i="7"/>
  <c r="BJ3282" i="7" s="1"/>
  <c r="AV3282" i="7"/>
  <c r="AT3282" i="7"/>
  <c r="AN3282" i="7"/>
  <c r="AH3282" i="7"/>
  <c r="T3282" i="7"/>
  <c r="N3282" i="7"/>
  <c r="G3282" i="7"/>
  <c r="F3282" i="7"/>
  <c r="BN3280" i="7"/>
  <c r="BF3280" i="7"/>
  <c r="AX3280" i="7"/>
  <c r="BJ3280" i="7" s="1"/>
  <c r="AV3280" i="7"/>
  <c r="AT3280" i="7"/>
  <c r="AN3280" i="7"/>
  <c r="AH3280" i="7"/>
  <c r="T3280" i="7"/>
  <c r="N3280" i="7"/>
  <c r="G3280" i="7"/>
  <c r="F3280" i="7"/>
  <c r="BN3278" i="7"/>
  <c r="BF3278" i="7"/>
  <c r="AX3278" i="7"/>
  <c r="BJ3278" i="7" s="1"/>
  <c r="AV3278" i="7"/>
  <c r="AT3278" i="7"/>
  <c r="AN3278" i="7"/>
  <c r="AH3278" i="7"/>
  <c r="T3278" i="7"/>
  <c r="N3278" i="7"/>
  <c r="G3278" i="7"/>
  <c r="F3278" i="7"/>
  <c r="BN3276" i="7"/>
  <c r="BF3276" i="7"/>
  <c r="AX3276" i="7"/>
  <c r="BJ3276" i="7" s="1"/>
  <c r="AV3276" i="7"/>
  <c r="AT3276" i="7"/>
  <c r="AN3276" i="7"/>
  <c r="AH3276" i="7"/>
  <c r="T3276" i="7"/>
  <c r="N3276" i="7"/>
  <c r="G3276" i="7"/>
  <c r="F3276" i="7"/>
  <c r="BN3274" i="7"/>
  <c r="BF3274" i="7"/>
  <c r="AX3274" i="7"/>
  <c r="BJ3274" i="7" s="1"/>
  <c r="AV3274" i="7"/>
  <c r="AT3274" i="7"/>
  <c r="AN3274" i="7"/>
  <c r="AH3274" i="7"/>
  <c r="T3274" i="7"/>
  <c r="N3274" i="7"/>
  <c r="G3274" i="7"/>
  <c r="F3274" i="7"/>
  <c r="BN3272" i="7"/>
  <c r="BF3272" i="7"/>
  <c r="AX3272" i="7"/>
  <c r="BJ3272" i="7" s="1"/>
  <c r="AV3272" i="7"/>
  <c r="AT3272" i="7"/>
  <c r="AN3272" i="7"/>
  <c r="AH3272" i="7"/>
  <c r="T3272" i="7"/>
  <c r="N3272" i="7"/>
  <c r="G3272" i="7"/>
  <c r="F3272" i="7"/>
  <c r="BN3270" i="7"/>
  <c r="BF3270" i="7"/>
  <c r="AX3270" i="7"/>
  <c r="BJ3270" i="7" s="1"/>
  <c r="AV3270" i="7"/>
  <c r="AT3270" i="7"/>
  <c r="AN3270" i="7"/>
  <c r="AH3270" i="7"/>
  <c r="T3270" i="7"/>
  <c r="N3270" i="7"/>
  <c r="G3270" i="7"/>
  <c r="F3270" i="7"/>
  <c r="BN3268" i="7"/>
  <c r="BF3268" i="7"/>
  <c r="AX3268" i="7"/>
  <c r="BJ3268" i="7" s="1"/>
  <c r="AV3268" i="7"/>
  <c r="AT3268" i="7"/>
  <c r="AN3268" i="7"/>
  <c r="AH3268" i="7"/>
  <c r="T3268" i="7"/>
  <c r="N3268" i="7"/>
  <c r="G3268" i="7"/>
  <c r="F3268" i="7"/>
  <c r="BN3266" i="7"/>
  <c r="BF3266" i="7"/>
  <c r="AX3266" i="7"/>
  <c r="BJ3266" i="7" s="1"/>
  <c r="AV3266" i="7"/>
  <c r="AT3266" i="7"/>
  <c r="AN3266" i="7"/>
  <c r="AH3266" i="7"/>
  <c r="T3266" i="7"/>
  <c r="N3266" i="7"/>
  <c r="G3266" i="7"/>
  <c r="F3266" i="7"/>
  <c r="BU3265" i="7"/>
  <c r="BU3264" i="7"/>
  <c r="BN3264" i="7"/>
  <c r="BF3264" i="7"/>
  <c r="AX3264" i="7"/>
  <c r="BJ3264" i="7" s="1"/>
  <c r="AV3264" i="7"/>
  <c r="AT3264" i="7"/>
  <c r="AN3264" i="7"/>
  <c r="AH3264" i="7"/>
  <c r="T3264" i="7"/>
  <c r="N3264" i="7"/>
  <c r="G3264" i="7"/>
  <c r="F3264" i="7"/>
  <c r="BU3263" i="7"/>
  <c r="BU3262" i="7"/>
  <c r="BN3262" i="7"/>
  <c r="BF3262" i="7"/>
  <c r="AX3262" i="7"/>
  <c r="BJ3262" i="7" s="1"/>
  <c r="AV3262" i="7"/>
  <c r="AT3262" i="7"/>
  <c r="AN3262" i="7"/>
  <c r="AH3262" i="7"/>
  <c r="T3262" i="7"/>
  <c r="N3262" i="7"/>
  <c r="G3262" i="7"/>
  <c r="F3262" i="7"/>
  <c r="BU3261" i="7"/>
  <c r="BU3260" i="7"/>
  <c r="BN3260" i="7"/>
  <c r="BF3260" i="7"/>
  <c r="AX3260" i="7"/>
  <c r="BJ3260" i="7" s="1"/>
  <c r="AV3260" i="7"/>
  <c r="AT3260" i="7"/>
  <c r="AN3260" i="7"/>
  <c r="AH3260" i="7"/>
  <c r="T3260" i="7"/>
  <c r="N3260" i="7"/>
  <c r="G3260" i="7"/>
  <c r="F3260" i="7"/>
  <c r="BU3259" i="7"/>
  <c r="BU3258" i="7"/>
  <c r="BN3258" i="7"/>
  <c r="BF3258" i="7"/>
  <c r="AX3258" i="7"/>
  <c r="BJ3258" i="7" s="1"/>
  <c r="AV3258" i="7"/>
  <c r="AT3258" i="7"/>
  <c r="AN3258" i="7"/>
  <c r="AH3258" i="7"/>
  <c r="T3258" i="7"/>
  <c r="N3258" i="7"/>
  <c r="G3258" i="7"/>
  <c r="F3258" i="7"/>
  <c r="BU3257" i="7"/>
  <c r="BU3256" i="7"/>
  <c r="BN3256" i="7"/>
  <c r="BF3256" i="7"/>
  <c r="AX3256" i="7"/>
  <c r="BJ3256" i="7" s="1"/>
  <c r="AV3256" i="7"/>
  <c r="AT3256" i="7"/>
  <c r="AN3256" i="7"/>
  <c r="AH3256" i="7"/>
  <c r="T3256" i="7"/>
  <c r="N3256" i="7"/>
  <c r="G3256" i="7"/>
  <c r="F3256" i="7"/>
  <c r="BT3251" i="7"/>
  <c r="AU3244" i="7"/>
  <c r="AQ3244" i="7"/>
  <c r="AJ3244" i="7"/>
  <c r="AF3244" i="7"/>
  <c r="Y3244" i="7"/>
  <c r="S3244" i="7"/>
  <c r="L3244" i="7"/>
  <c r="H3244" i="7"/>
  <c r="BN3239" i="7"/>
  <c r="BK3242" i="7" s="1"/>
  <c r="BF3239" i="7"/>
  <c r="AX3239" i="7"/>
  <c r="BJ3239" i="7" s="1"/>
  <c r="AV3239" i="7"/>
  <c r="AT3239" i="7"/>
  <c r="AN3239" i="7"/>
  <c r="AH3239" i="7"/>
  <c r="T3239" i="7"/>
  <c r="N3239" i="7"/>
  <c r="BD3237" i="7"/>
  <c r="BB3237" i="7"/>
  <c r="AR3237" i="7"/>
  <c r="AP3237" i="7"/>
  <c r="AT3237" i="7" s="1"/>
  <c r="AL3237" i="7"/>
  <c r="AJ3237" i="7"/>
  <c r="AN3237" i="7" s="1"/>
  <c r="AF3237" i="7"/>
  <c r="AD3237" i="7"/>
  <c r="AB3237" i="7"/>
  <c r="Z3237" i="7"/>
  <c r="X3237" i="7"/>
  <c r="R3237" i="7"/>
  <c r="P3237" i="7"/>
  <c r="L3237" i="7"/>
  <c r="J3237" i="7"/>
  <c r="H3237" i="7"/>
  <c r="BN3235" i="7"/>
  <c r="BF3235" i="7"/>
  <c r="AX3235" i="7"/>
  <c r="BJ3235" i="7" s="1"/>
  <c r="AV3235" i="7"/>
  <c r="AT3235" i="7"/>
  <c r="AN3235" i="7"/>
  <c r="AH3235" i="7"/>
  <c r="T3235" i="7"/>
  <c r="N3235" i="7"/>
  <c r="G3235" i="7"/>
  <c r="F3235" i="7"/>
  <c r="BN3233" i="7"/>
  <c r="BF3233" i="7"/>
  <c r="AX3233" i="7"/>
  <c r="BJ3233" i="7" s="1"/>
  <c r="AV3233" i="7"/>
  <c r="AT3233" i="7"/>
  <c r="AN3233" i="7"/>
  <c r="AH3233" i="7"/>
  <c r="T3233" i="7"/>
  <c r="N3233" i="7"/>
  <c r="G3233" i="7"/>
  <c r="F3233" i="7"/>
  <c r="BN3231" i="7"/>
  <c r="BF3231" i="7"/>
  <c r="AX3231" i="7"/>
  <c r="BJ3231" i="7" s="1"/>
  <c r="AV3231" i="7"/>
  <c r="AT3231" i="7"/>
  <c r="AN3231" i="7"/>
  <c r="AH3231" i="7"/>
  <c r="T3231" i="7"/>
  <c r="N3231" i="7"/>
  <c r="G3231" i="7"/>
  <c r="F3231" i="7"/>
  <c r="BN3229" i="7"/>
  <c r="BF3229" i="7"/>
  <c r="AX3229" i="7"/>
  <c r="BJ3229" i="7" s="1"/>
  <c r="AV3229" i="7"/>
  <c r="AT3229" i="7"/>
  <c r="AN3229" i="7"/>
  <c r="AH3229" i="7"/>
  <c r="T3229" i="7"/>
  <c r="N3229" i="7"/>
  <c r="G3229" i="7"/>
  <c r="F3229" i="7"/>
  <c r="BN3227" i="7"/>
  <c r="BF3227" i="7"/>
  <c r="AX3227" i="7"/>
  <c r="BJ3227" i="7" s="1"/>
  <c r="AV3227" i="7"/>
  <c r="AT3227" i="7"/>
  <c r="AN3227" i="7"/>
  <c r="AH3227" i="7"/>
  <c r="T3227" i="7"/>
  <c r="N3227" i="7"/>
  <c r="G3227" i="7"/>
  <c r="F3227" i="7"/>
  <c r="BN3225" i="7"/>
  <c r="BF3225" i="7"/>
  <c r="AX3225" i="7"/>
  <c r="BJ3225" i="7" s="1"/>
  <c r="AV3225" i="7"/>
  <c r="AT3225" i="7"/>
  <c r="AN3225" i="7"/>
  <c r="AH3225" i="7"/>
  <c r="T3225" i="7"/>
  <c r="N3225" i="7"/>
  <c r="G3225" i="7"/>
  <c r="F3225" i="7"/>
  <c r="BN3223" i="7"/>
  <c r="BF3223" i="7"/>
  <c r="AX3223" i="7"/>
  <c r="BJ3223" i="7" s="1"/>
  <c r="AV3223" i="7"/>
  <c r="AT3223" i="7"/>
  <c r="AN3223" i="7"/>
  <c r="AH3223" i="7"/>
  <c r="T3223" i="7"/>
  <c r="N3223" i="7"/>
  <c r="G3223" i="7"/>
  <c r="F3223" i="7"/>
  <c r="BN3221" i="7"/>
  <c r="BF3221" i="7"/>
  <c r="AX3221" i="7"/>
  <c r="BJ3221" i="7" s="1"/>
  <c r="AV3221" i="7"/>
  <c r="AT3221" i="7"/>
  <c r="AN3221" i="7"/>
  <c r="AH3221" i="7"/>
  <c r="T3221" i="7"/>
  <c r="N3221" i="7"/>
  <c r="G3221" i="7"/>
  <c r="F3221" i="7"/>
  <c r="BN3219" i="7"/>
  <c r="BF3219" i="7"/>
  <c r="AX3219" i="7"/>
  <c r="BJ3219" i="7" s="1"/>
  <c r="AV3219" i="7"/>
  <c r="AT3219" i="7"/>
  <c r="AN3219" i="7"/>
  <c r="AH3219" i="7"/>
  <c r="T3219" i="7"/>
  <c r="N3219" i="7"/>
  <c r="G3219" i="7"/>
  <c r="F3219" i="7"/>
  <c r="BN3217" i="7"/>
  <c r="BF3217" i="7"/>
  <c r="AX3217" i="7"/>
  <c r="BJ3217" i="7" s="1"/>
  <c r="AV3217" i="7"/>
  <c r="AT3217" i="7"/>
  <c r="AN3217" i="7"/>
  <c r="AH3217" i="7"/>
  <c r="T3217" i="7"/>
  <c r="N3217" i="7"/>
  <c r="G3217" i="7"/>
  <c r="F3217" i="7"/>
  <c r="BN3215" i="7"/>
  <c r="BF3215" i="7"/>
  <c r="AX3215" i="7"/>
  <c r="BJ3215" i="7" s="1"/>
  <c r="AV3215" i="7"/>
  <c r="AT3215" i="7"/>
  <c r="AN3215" i="7"/>
  <c r="AH3215" i="7"/>
  <c r="T3215" i="7"/>
  <c r="N3215" i="7"/>
  <c r="G3215" i="7"/>
  <c r="F3215" i="7"/>
  <c r="BN3213" i="7"/>
  <c r="BF3213" i="7"/>
  <c r="AX3213" i="7"/>
  <c r="BJ3213" i="7" s="1"/>
  <c r="AV3213" i="7"/>
  <c r="AT3213" i="7"/>
  <c r="AN3213" i="7"/>
  <c r="AH3213" i="7"/>
  <c r="T3213" i="7"/>
  <c r="N3213" i="7"/>
  <c r="G3213" i="7"/>
  <c r="F3213" i="7"/>
  <c r="BN3211" i="7"/>
  <c r="BF3211" i="7"/>
  <c r="AX3211" i="7"/>
  <c r="BJ3211" i="7" s="1"/>
  <c r="AV3211" i="7"/>
  <c r="AT3211" i="7"/>
  <c r="AN3211" i="7"/>
  <c r="AH3211" i="7"/>
  <c r="T3211" i="7"/>
  <c r="N3211" i="7"/>
  <c r="G3211" i="7"/>
  <c r="F3211" i="7"/>
  <c r="BN3209" i="7"/>
  <c r="BF3209" i="7"/>
  <c r="AX3209" i="7"/>
  <c r="AV3209" i="7"/>
  <c r="AT3209" i="7"/>
  <c r="AN3209" i="7"/>
  <c r="AH3209" i="7"/>
  <c r="T3209" i="7"/>
  <c r="N3209" i="7"/>
  <c r="G3209" i="7"/>
  <c r="F3209" i="7"/>
  <c r="BN3207" i="7"/>
  <c r="BF3207" i="7"/>
  <c r="AX3207" i="7"/>
  <c r="BJ3207" i="7" s="1"/>
  <c r="AV3207" i="7"/>
  <c r="AT3207" i="7"/>
  <c r="AN3207" i="7"/>
  <c r="AH3207" i="7"/>
  <c r="T3207" i="7"/>
  <c r="N3207" i="7"/>
  <c r="G3207" i="7"/>
  <c r="F3207" i="7"/>
  <c r="BU3206" i="7"/>
  <c r="BU3205" i="7"/>
  <c r="BN3205" i="7"/>
  <c r="BF3205" i="7"/>
  <c r="AX3205" i="7"/>
  <c r="BJ3205" i="7" s="1"/>
  <c r="AV3205" i="7"/>
  <c r="AT3205" i="7"/>
  <c r="AN3205" i="7"/>
  <c r="AH3205" i="7"/>
  <c r="T3205" i="7"/>
  <c r="N3205" i="7"/>
  <c r="G3205" i="7"/>
  <c r="F3205" i="7"/>
  <c r="BU3204" i="7"/>
  <c r="BU3203" i="7"/>
  <c r="BN3203" i="7"/>
  <c r="BF3203" i="7"/>
  <c r="AX3203" i="7"/>
  <c r="BJ3203" i="7" s="1"/>
  <c r="AV3203" i="7"/>
  <c r="AT3203" i="7"/>
  <c r="AN3203" i="7"/>
  <c r="AH3203" i="7"/>
  <c r="T3203" i="7"/>
  <c r="N3203" i="7"/>
  <c r="G3203" i="7"/>
  <c r="F3203" i="7"/>
  <c r="BU3202" i="7"/>
  <c r="BU3201" i="7"/>
  <c r="BN3201" i="7"/>
  <c r="BF3201" i="7"/>
  <c r="AX3201" i="7"/>
  <c r="BJ3201" i="7" s="1"/>
  <c r="AV3201" i="7"/>
  <c r="AT3201" i="7"/>
  <c r="AN3201" i="7"/>
  <c r="AH3201" i="7"/>
  <c r="T3201" i="7"/>
  <c r="N3201" i="7"/>
  <c r="G3201" i="7"/>
  <c r="F3201" i="7"/>
  <c r="BU3200" i="7"/>
  <c r="BU3199" i="7"/>
  <c r="BN3199" i="7"/>
  <c r="Y33" i="8" s="1"/>
  <c r="AC33" i="8" s="1"/>
  <c r="BF3199" i="7"/>
  <c r="AX3199" i="7"/>
  <c r="BJ3199" i="7" s="1"/>
  <c r="AV3199" i="7"/>
  <c r="AT3199" i="7"/>
  <c r="AN3199" i="7"/>
  <c r="AH3199" i="7"/>
  <c r="T3199" i="7"/>
  <c r="N3199" i="7"/>
  <c r="G3199" i="7"/>
  <c r="F3199" i="7"/>
  <c r="BU3198" i="7"/>
  <c r="BU3197" i="7"/>
  <c r="BN3197" i="7"/>
  <c r="BF3197" i="7"/>
  <c r="AX3197" i="7"/>
  <c r="BJ3197" i="7" s="1"/>
  <c r="AV3197" i="7"/>
  <c r="AT3197" i="7"/>
  <c r="AN3197" i="7"/>
  <c r="AH3197" i="7"/>
  <c r="T3197" i="7"/>
  <c r="N3197" i="7"/>
  <c r="G3197" i="7"/>
  <c r="F3197" i="7"/>
  <c r="BT3192" i="7"/>
  <c r="AU3185" i="7"/>
  <c r="AQ3185" i="7"/>
  <c r="AJ3185" i="7"/>
  <c r="AF3185" i="7"/>
  <c r="Y3185" i="7"/>
  <c r="S3185" i="7"/>
  <c r="L3185" i="7"/>
  <c r="H3185" i="7"/>
  <c r="BN3180" i="7"/>
  <c r="BK3183" i="7" s="1"/>
  <c r="BF3180" i="7"/>
  <c r="AX3180" i="7"/>
  <c r="BJ3180" i="7" s="1"/>
  <c r="AV3180" i="7"/>
  <c r="AT3180" i="7"/>
  <c r="AN3180" i="7"/>
  <c r="AH3180" i="7"/>
  <c r="T3180" i="7"/>
  <c r="N3180" i="7"/>
  <c r="BD3178" i="7"/>
  <c r="BB3178" i="7"/>
  <c r="AR3178" i="7"/>
  <c r="AP3178" i="7"/>
  <c r="AT3178" i="7" s="1"/>
  <c r="AL3178" i="7"/>
  <c r="AJ3178" i="7"/>
  <c r="AN3178" i="7" s="1"/>
  <c r="AF3178" i="7"/>
  <c r="AX3178" i="7" s="1"/>
  <c r="BJ3178" i="7" s="1"/>
  <c r="AD3178" i="7"/>
  <c r="AB3178" i="7"/>
  <c r="Z3178" i="7"/>
  <c r="X3178" i="7"/>
  <c r="R3178" i="7"/>
  <c r="P3178" i="7"/>
  <c r="L3178" i="7"/>
  <c r="J3178" i="7"/>
  <c r="BR3182" i="7" s="1"/>
  <c r="H3178" i="7"/>
  <c r="BN3176" i="7"/>
  <c r="BF3176" i="7"/>
  <c r="AX3176" i="7"/>
  <c r="BJ3176" i="7" s="1"/>
  <c r="AV3176" i="7"/>
  <c r="AT3176" i="7"/>
  <c r="AN3176" i="7"/>
  <c r="AH3176" i="7"/>
  <c r="T3176" i="7"/>
  <c r="N3176" i="7"/>
  <c r="G3176" i="7"/>
  <c r="F3176" i="7"/>
  <c r="BN3174" i="7"/>
  <c r="BF3174" i="7"/>
  <c r="AX3174" i="7"/>
  <c r="BJ3174" i="7" s="1"/>
  <c r="AV3174" i="7"/>
  <c r="AT3174" i="7"/>
  <c r="AN3174" i="7"/>
  <c r="AH3174" i="7"/>
  <c r="T3174" i="7"/>
  <c r="N3174" i="7"/>
  <c r="G3174" i="7"/>
  <c r="F3174" i="7"/>
  <c r="BN3172" i="7"/>
  <c r="BF3172" i="7"/>
  <c r="AX3172" i="7"/>
  <c r="BJ3172" i="7" s="1"/>
  <c r="AV3172" i="7"/>
  <c r="AT3172" i="7"/>
  <c r="AN3172" i="7"/>
  <c r="AH3172" i="7"/>
  <c r="T3172" i="7"/>
  <c r="N3172" i="7"/>
  <c r="G3172" i="7"/>
  <c r="F3172" i="7"/>
  <c r="BN3170" i="7"/>
  <c r="BF3170" i="7"/>
  <c r="AX3170" i="7"/>
  <c r="BJ3170" i="7" s="1"/>
  <c r="AV3170" i="7"/>
  <c r="AT3170" i="7"/>
  <c r="AN3170" i="7"/>
  <c r="AH3170" i="7"/>
  <c r="T3170" i="7"/>
  <c r="N3170" i="7"/>
  <c r="G3170" i="7"/>
  <c r="F3170" i="7"/>
  <c r="BN3168" i="7"/>
  <c r="BF3168" i="7"/>
  <c r="AX3168" i="7"/>
  <c r="BJ3168" i="7" s="1"/>
  <c r="AV3168" i="7"/>
  <c r="AT3168" i="7"/>
  <c r="AN3168" i="7"/>
  <c r="AH3168" i="7"/>
  <c r="T3168" i="7"/>
  <c r="N3168" i="7"/>
  <c r="G3168" i="7"/>
  <c r="F3168" i="7"/>
  <c r="BN3166" i="7"/>
  <c r="BF3166" i="7"/>
  <c r="AX3166" i="7"/>
  <c r="BJ3166" i="7" s="1"/>
  <c r="AV3166" i="7"/>
  <c r="AT3166" i="7"/>
  <c r="AN3166" i="7"/>
  <c r="AH3166" i="7"/>
  <c r="T3166" i="7"/>
  <c r="N3166" i="7"/>
  <c r="G3166" i="7"/>
  <c r="F3166" i="7"/>
  <c r="BN3164" i="7"/>
  <c r="BF3164" i="7"/>
  <c r="AX3164" i="7"/>
  <c r="BJ3164" i="7" s="1"/>
  <c r="AV3164" i="7"/>
  <c r="AT3164" i="7"/>
  <c r="AN3164" i="7"/>
  <c r="AH3164" i="7"/>
  <c r="T3164" i="7"/>
  <c r="N3164" i="7"/>
  <c r="G3164" i="7"/>
  <c r="F3164" i="7"/>
  <c r="BN3162" i="7"/>
  <c r="BF3162" i="7"/>
  <c r="AX3162" i="7"/>
  <c r="BJ3162" i="7" s="1"/>
  <c r="AV3162" i="7"/>
  <c r="AT3162" i="7"/>
  <c r="AN3162" i="7"/>
  <c r="AH3162" i="7"/>
  <c r="T3162" i="7"/>
  <c r="N3162" i="7"/>
  <c r="G3162" i="7"/>
  <c r="F3162" i="7"/>
  <c r="BN3160" i="7"/>
  <c r="BF3160" i="7"/>
  <c r="AX3160" i="7"/>
  <c r="BJ3160" i="7" s="1"/>
  <c r="AV3160" i="7"/>
  <c r="AT3160" i="7"/>
  <c r="AN3160" i="7"/>
  <c r="AH3160" i="7"/>
  <c r="T3160" i="7"/>
  <c r="N3160" i="7"/>
  <c r="G3160" i="7"/>
  <c r="F3160" i="7"/>
  <c r="BN3158" i="7"/>
  <c r="BF3158" i="7"/>
  <c r="AX3158" i="7"/>
  <c r="BJ3158" i="7" s="1"/>
  <c r="AV3158" i="7"/>
  <c r="AT3158" i="7"/>
  <c r="AN3158" i="7"/>
  <c r="AH3158" i="7"/>
  <c r="T3158" i="7"/>
  <c r="N3158" i="7"/>
  <c r="G3158" i="7"/>
  <c r="F3158" i="7"/>
  <c r="BN3156" i="7"/>
  <c r="BF3156" i="7"/>
  <c r="AX3156" i="7"/>
  <c r="BJ3156" i="7" s="1"/>
  <c r="AV3156" i="7"/>
  <c r="AT3156" i="7"/>
  <c r="AN3156" i="7"/>
  <c r="AH3156" i="7"/>
  <c r="T3156" i="7"/>
  <c r="N3156" i="7"/>
  <c r="G3156" i="7"/>
  <c r="F3156" i="7"/>
  <c r="BN3154" i="7"/>
  <c r="BF3154" i="7"/>
  <c r="AX3154" i="7"/>
  <c r="BJ3154" i="7" s="1"/>
  <c r="AV3154" i="7"/>
  <c r="AT3154" i="7"/>
  <c r="AN3154" i="7"/>
  <c r="AH3154" i="7"/>
  <c r="T3154" i="7"/>
  <c r="N3154" i="7"/>
  <c r="G3154" i="7"/>
  <c r="F3154" i="7"/>
  <c r="BN3152" i="7"/>
  <c r="BF3152" i="7"/>
  <c r="AX3152" i="7"/>
  <c r="BJ3152" i="7" s="1"/>
  <c r="AV3152" i="7"/>
  <c r="AT3152" i="7"/>
  <c r="AN3152" i="7"/>
  <c r="AH3152" i="7"/>
  <c r="T3152" i="7"/>
  <c r="N3152" i="7"/>
  <c r="G3152" i="7"/>
  <c r="F3152" i="7"/>
  <c r="BN3150" i="7"/>
  <c r="BF3150" i="7"/>
  <c r="AX3150" i="7"/>
  <c r="BJ3150" i="7" s="1"/>
  <c r="AV3150" i="7"/>
  <c r="AT3150" i="7"/>
  <c r="AN3150" i="7"/>
  <c r="AH3150" i="7"/>
  <c r="T3150" i="7"/>
  <c r="N3150" i="7"/>
  <c r="G3150" i="7"/>
  <c r="F3150" i="7"/>
  <c r="BN3148" i="7"/>
  <c r="BF3148" i="7"/>
  <c r="AX3148" i="7"/>
  <c r="BJ3148" i="7" s="1"/>
  <c r="AV3148" i="7"/>
  <c r="AT3148" i="7"/>
  <c r="AN3148" i="7"/>
  <c r="AH3148" i="7"/>
  <c r="T3148" i="7"/>
  <c r="N3148" i="7"/>
  <c r="G3148" i="7"/>
  <c r="F3148" i="7"/>
  <c r="BU3147" i="7"/>
  <c r="BU3146" i="7"/>
  <c r="BN3146" i="7"/>
  <c r="BF3146" i="7"/>
  <c r="AX3146" i="7"/>
  <c r="BJ3146" i="7" s="1"/>
  <c r="AV3146" i="7"/>
  <c r="AT3146" i="7"/>
  <c r="AN3146" i="7"/>
  <c r="AH3146" i="7"/>
  <c r="T3146" i="7"/>
  <c r="N3146" i="7"/>
  <c r="G3146" i="7"/>
  <c r="F3146" i="7"/>
  <c r="BU3145" i="7"/>
  <c r="BU3144" i="7"/>
  <c r="BN3144" i="7"/>
  <c r="BF3144" i="7"/>
  <c r="AX3144" i="7"/>
  <c r="BJ3144" i="7" s="1"/>
  <c r="AV3144" i="7"/>
  <c r="AT3144" i="7"/>
  <c r="AN3144" i="7"/>
  <c r="AH3144" i="7"/>
  <c r="T3144" i="7"/>
  <c r="N3144" i="7"/>
  <c r="G3144" i="7"/>
  <c r="F3144" i="7"/>
  <c r="BU3143" i="7"/>
  <c r="BU3142" i="7"/>
  <c r="BN3142" i="7"/>
  <c r="BF3142" i="7"/>
  <c r="AX3142" i="7"/>
  <c r="BJ3142" i="7" s="1"/>
  <c r="AV3142" i="7"/>
  <c r="AT3142" i="7"/>
  <c r="AN3142" i="7"/>
  <c r="AH3142" i="7"/>
  <c r="T3142" i="7"/>
  <c r="N3142" i="7"/>
  <c r="G3142" i="7"/>
  <c r="F3142" i="7"/>
  <c r="BU3141" i="7"/>
  <c r="BU3140" i="7"/>
  <c r="BN3140" i="7"/>
  <c r="BF3140" i="7"/>
  <c r="AX3140" i="7"/>
  <c r="BJ3140" i="7" s="1"/>
  <c r="AV3140" i="7"/>
  <c r="AT3140" i="7"/>
  <c r="AN3140" i="7"/>
  <c r="AH3140" i="7"/>
  <c r="T3140" i="7"/>
  <c r="N3140" i="7"/>
  <c r="G3140" i="7"/>
  <c r="F3140" i="7"/>
  <c r="BU3139" i="7"/>
  <c r="BU3138" i="7"/>
  <c r="BN3138" i="7"/>
  <c r="BF3138" i="7"/>
  <c r="AX3138" i="7"/>
  <c r="BJ3138" i="7" s="1"/>
  <c r="AV3138" i="7"/>
  <c r="AT3138" i="7"/>
  <c r="AN3138" i="7"/>
  <c r="AH3138" i="7"/>
  <c r="T3138" i="7"/>
  <c r="N3138" i="7"/>
  <c r="G3138" i="7"/>
  <c r="F3138" i="7"/>
  <c r="BT3133" i="7"/>
  <c r="AU3126" i="7"/>
  <c r="AQ3126" i="7"/>
  <c r="AJ3126" i="7"/>
  <c r="AF3126" i="7"/>
  <c r="Y3126" i="7"/>
  <c r="S3126" i="7"/>
  <c r="L3126" i="7"/>
  <c r="H3126" i="7"/>
  <c r="BN3121" i="7"/>
  <c r="BK3124" i="7" s="1"/>
  <c r="BF3121" i="7"/>
  <c r="AX3121" i="7"/>
  <c r="BJ3121" i="7" s="1"/>
  <c r="AV3121" i="7"/>
  <c r="AT3121" i="7"/>
  <c r="AN3121" i="7"/>
  <c r="AH3121" i="7"/>
  <c r="T3121" i="7"/>
  <c r="N3121" i="7"/>
  <c r="BD3119" i="7"/>
  <c r="BB3119" i="7"/>
  <c r="BF3119" i="7" s="1"/>
  <c r="AR3119" i="7"/>
  <c r="AP3119" i="7"/>
  <c r="AL3119" i="7"/>
  <c r="AJ3119" i="7"/>
  <c r="AF3119" i="7"/>
  <c r="AX3119" i="7" s="1"/>
  <c r="BJ3119" i="7" s="1"/>
  <c r="AD3119" i="7"/>
  <c r="AH3119" i="7" s="1"/>
  <c r="AB3119" i="7"/>
  <c r="Z3119" i="7"/>
  <c r="X3119" i="7"/>
  <c r="R3119" i="7"/>
  <c r="P3119" i="7"/>
  <c r="L3119" i="7"/>
  <c r="BT3123" i="7" s="1"/>
  <c r="J3119" i="7"/>
  <c r="BR3123" i="7" s="1"/>
  <c r="H3119" i="7"/>
  <c r="BN3117" i="7"/>
  <c r="BF3117" i="7"/>
  <c r="AX3117" i="7"/>
  <c r="BJ3117" i="7" s="1"/>
  <c r="AV3117" i="7"/>
  <c r="AT3117" i="7"/>
  <c r="AN3117" i="7"/>
  <c r="AH3117" i="7"/>
  <c r="T3117" i="7"/>
  <c r="N3117" i="7"/>
  <c r="G3117" i="7"/>
  <c r="F3117" i="7"/>
  <c r="BN3115" i="7"/>
  <c r="BF3115" i="7"/>
  <c r="AX3115" i="7"/>
  <c r="BJ3115" i="7" s="1"/>
  <c r="AV3115" i="7"/>
  <c r="AT3115" i="7"/>
  <c r="AN3115" i="7"/>
  <c r="AH3115" i="7"/>
  <c r="T3115" i="7"/>
  <c r="N3115" i="7"/>
  <c r="G3115" i="7"/>
  <c r="F3115" i="7"/>
  <c r="BN3113" i="7"/>
  <c r="BF3113" i="7"/>
  <c r="AX3113" i="7"/>
  <c r="AV3113" i="7"/>
  <c r="AT3113" i="7"/>
  <c r="AN3113" i="7"/>
  <c r="AH3113" i="7"/>
  <c r="T3113" i="7"/>
  <c r="N3113" i="7"/>
  <c r="G3113" i="7"/>
  <c r="F3113" i="7"/>
  <c r="BN3111" i="7"/>
  <c r="BF3111" i="7"/>
  <c r="AX3111" i="7"/>
  <c r="BJ3111" i="7" s="1"/>
  <c r="AV3111" i="7"/>
  <c r="AT3111" i="7"/>
  <c r="AN3111" i="7"/>
  <c r="AH3111" i="7"/>
  <c r="T3111" i="7"/>
  <c r="N3111" i="7"/>
  <c r="G3111" i="7"/>
  <c r="F3111" i="7"/>
  <c r="BN3109" i="7"/>
  <c r="BF3109" i="7"/>
  <c r="AX3109" i="7"/>
  <c r="BJ3109" i="7" s="1"/>
  <c r="AV3109" i="7"/>
  <c r="AT3109" i="7"/>
  <c r="AN3109" i="7"/>
  <c r="AH3109" i="7"/>
  <c r="T3109" i="7"/>
  <c r="N3109" i="7"/>
  <c r="G3109" i="7"/>
  <c r="F3109" i="7"/>
  <c r="BN3107" i="7"/>
  <c r="BF3107" i="7"/>
  <c r="AX3107" i="7"/>
  <c r="BJ3107" i="7" s="1"/>
  <c r="AV3107" i="7"/>
  <c r="AT3107" i="7"/>
  <c r="AN3107" i="7"/>
  <c r="AH3107" i="7"/>
  <c r="T3107" i="7"/>
  <c r="N3107" i="7"/>
  <c r="G3107" i="7"/>
  <c r="F3107" i="7"/>
  <c r="BN3105" i="7"/>
  <c r="BF3105" i="7"/>
  <c r="AX3105" i="7"/>
  <c r="BJ3105" i="7" s="1"/>
  <c r="AV3105" i="7"/>
  <c r="AT3105" i="7"/>
  <c r="AN3105" i="7"/>
  <c r="AH3105" i="7"/>
  <c r="T3105" i="7"/>
  <c r="N3105" i="7"/>
  <c r="G3105" i="7"/>
  <c r="F3105" i="7"/>
  <c r="BN3103" i="7"/>
  <c r="BF3103" i="7"/>
  <c r="AX3103" i="7"/>
  <c r="BJ3103" i="7" s="1"/>
  <c r="AV3103" i="7"/>
  <c r="AT3103" i="7"/>
  <c r="AN3103" i="7"/>
  <c r="AH3103" i="7"/>
  <c r="T3103" i="7"/>
  <c r="N3103" i="7"/>
  <c r="G3103" i="7"/>
  <c r="F3103" i="7"/>
  <c r="BN3101" i="7"/>
  <c r="BF3101" i="7"/>
  <c r="AX3101" i="7"/>
  <c r="BJ3101" i="7" s="1"/>
  <c r="AV3101" i="7"/>
  <c r="AT3101" i="7"/>
  <c r="AN3101" i="7"/>
  <c r="AH3101" i="7"/>
  <c r="T3101" i="7"/>
  <c r="N3101" i="7"/>
  <c r="G3101" i="7"/>
  <c r="F3101" i="7"/>
  <c r="BN3099" i="7"/>
  <c r="BF3099" i="7"/>
  <c r="AX3099" i="7"/>
  <c r="BJ3099" i="7" s="1"/>
  <c r="AV3099" i="7"/>
  <c r="AT3099" i="7"/>
  <c r="AN3099" i="7"/>
  <c r="AH3099" i="7"/>
  <c r="T3099" i="7"/>
  <c r="N3099" i="7"/>
  <c r="G3099" i="7"/>
  <c r="F3099" i="7"/>
  <c r="BN3097" i="7"/>
  <c r="BF3097" i="7"/>
  <c r="AX3097" i="7"/>
  <c r="BJ3097" i="7" s="1"/>
  <c r="AV3097" i="7"/>
  <c r="AT3097" i="7"/>
  <c r="AN3097" i="7"/>
  <c r="AH3097" i="7"/>
  <c r="T3097" i="7"/>
  <c r="N3097" i="7"/>
  <c r="G3097" i="7"/>
  <c r="F3097" i="7"/>
  <c r="BN3095" i="7"/>
  <c r="BF3095" i="7"/>
  <c r="AX3095" i="7"/>
  <c r="BJ3095" i="7" s="1"/>
  <c r="AV3095" i="7"/>
  <c r="AT3095" i="7"/>
  <c r="AN3095" i="7"/>
  <c r="AH3095" i="7"/>
  <c r="T3095" i="7"/>
  <c r="N3095" i="7"/>
  <c r="G3095" i="7"/>
  <c r="F3095" i="7"/>
  <c r="BN3093" i="7"/>
  <c r="BF3093" i="7"/>
  <c r="AX3093" i="7"/>
  <c r="BJ3093" i="7" s="1"/>
  <c r="AV3093" i="7"/>
  <c r="AT3093" i="7"/>
  <c r="AN3093" i="7"/>
  <c r="AH3093" i="7"/>
  <c r="T3093" i="7"/>
  <c r="N3093" i="7"/>
  <c r="G3093" i="7"/>
  <c r="F3093" i="7"/>
  <c r="BN3091" i="7"/>
  <c r="BF3091" i="7"/>
  <c r="AX3091" i="7"/>
  <c r="BJ3091" i="7" s="1"/>
  <c r="AV3091" i="7"/>
  <c r="AT3091" i="7"/>
  <c r="AN3091" i="7"/>
  <c r="AH3091" i="7"/>
  <c r="T3091" i="7"/>
  <c r="N3091" i="7"/>
  <c r="G3091" i="7"/>
  <c r="F3091" i="7"/>
  <c r="BN3089" i="7"/>
  <c r="BF3089" i="7"/>
  <c r="AX3089" i="7"/>
  <c r="AV3089" i="7"/>
  <c r="AT3089" i="7"/>
  <c r="AN3089" i="7"/>
  <c r="AH3089" i="7"/>
  <c r="T3089" i="7"/>
  <c r="N3089" i="7"/>
  <c r="G3089" i="7"/>
  <c r="F3089" i="7"/>
  <c r="BU3088" i="7"/>
  <c r="BU3087" i="7"/>
  <c r="BN3087" i="7"/>
  <c r="BF3087" i="7"/>
  <c r="AX3087" i="7"/>
  <c r="BJ3087" i="7" s="1"/>
  <c r="AV3087" i="7"/>
  <c r="AT3087" i="7"/>
  <c r="AN3087" i="7"/>
  <c r="AH3087" i="7"/>
  <c r="T3087" i="7"/>
  <c r="N3087" i="7"/>
  <c r="G3087" i="7"/>
  <c r="F3087" i="7"/>
  <c r="BU3086" i="7"/>
  <c r="BU3085" i="7"/>
  <c r="BN3085" i="7"/>
  <c r="BF3085" i="7"/>
  <c r="AX3085" i="7"/>
  <c r="BJ3085" i="7" s="1"/>
  <c r="AV3085" i="7"/>
  <c r="AT3085" i="7"/>
  <c r="AN3085" i="7"/>
  <c r="AH3085" i="7"/>
  <c r="T3085" i="7"/>
  <c r="N3085" i="7"/>
  <c r="G3085" i="7"/>
  <c r="F3085" i="7"/>
  <c r="BU3084" i="7"/>
  <c r="BU3083" i="7"/>
  <c r="BN3083" i="7"/>
  <c r="BF3083" i="7"/>
  <c r="AX3083" i="7"/>
  <c r="BJ3083" i="7" s="1"/>
  <c r="AV3083" i="7"/>
  <c r="AT3083" i="7"/>
  <c r="AN3083" i="7"/>
  <c r="AH3083" i="7"/>
  <c r="T3083" i="7"/>
  <c r="N3083" i="7"/>
  <c r="G3083" i="7"/>
  <c r="F3083" i="7"/>
  <c r="BU3082" i="7"/>
  <c r="BU3081" i="7"/>
  <c r="BN3081" i="7"/>
  <c r="BF3081" i="7"/>
  <c r="AX3081" i="7"/>
  <c r="BJ3081" i="7" s="1"/>
  <c r="AV3081" i="7"/>
  <c r="AT3081" i="7"/>
  <c r="AN3081" i="7"/>
  <c r="AH3081" i="7"/>
  <c r="T3081" i="7"/>
  <c r="N3081" i="7"/>
  <c r="G3081" i="7"/>
  <c r="F3081" i="7"/>
  <c r="BU3080" i="7"/>
  <c r="BU3079" i="7"/>
  <c r="BN3079" i="7"/>
  <c r="BF3079" i="7"/>
  <c r="AX3079" i="7"/>
  <c r="BJ3079" i="7" s="1"/>
  <c r="AV3079" i="7"/>
  <c r="AT3079" i="7"/>
  <c r="AN3079" i="7"/>
  <c r="AH3079" i="7"/>
  <c r="T3079" i="7"/>
  <c r="N3079" i="7"/>
  <c r="G3079" i="7"/>
  <c r="F3079" i="7"/>
  <c r="BT3074" i="7"/>
  <c r="AU3067" i="7"/>
  <c r="AQ3067" i="7"/>
  <c r="AJ3067" i="7"/>
  <c r="AF3067" i="7"/>
  <c r="Y3067" i="7"/>
  <c r="S3067" i="7"/>
  <c r="L3067" i="7"/>
  <c r="H3067" i="7"/>
  <c r="BN3062" i="7"/>
  <c r="BK3065" i="7" s="1"/>
  <c r="BF3062" i="7"/>
  <c r="AX3062" i="7"/>
  <c r="BJ3062" i="7" s="1"/>
  <c r="AV3062" i="7"/>
  <c r="AT3062" i="7"/>
  <c r="AN3062" i="7"/>
  <c r="AH3062" i="7"/>
  <c r="T3062" i="7"/>
  <c r="N3062" i="7"/>
  <c r="BD3060" i="7"/>
  <c r="BB3060" i="7"/>
  <c r="AR3060" i="7"/>
  <c r="AP3060" i="7"/>
  <c r="AT3060" i="7" s="1"/>
  <c r="AL3060" i="7"/>
  <c r="AJ3060" i="7"/>
  <c r="AN3060" i="7" s="1"/>
  <c r="AF3060" i="7"/>
  <c r="AX3060" i="7" s="1"/>
  <c r="BJ3060" i="7" s="1"/>
  <c r="AD3060" i="7"/>
  <c r="AB3060" i="7"/>
  <c r="Z3060" i="7"/>
  <c r="X3060" i="7"/>
  <c r="R3060" i="7"/>
  <c r="P3060" i="7"/>
  <c r="L3060" i="7"/>
  <c r="J3060" i="7"/>
  <c r="BR3064" i="7" s="1"/>
  <c r="H3060" i="7"/>
  <c r="BN3058" i="7"/>
  <c r="BF3058" i="7"/>
  <c r="AX3058" i="7"/>
  <c r="BJ3058" i="7" s="1"/>
  <c r="AV3058" i="7"/>
  <c r="AT3058" i="7"/>
  <c r="AN3058" i="7"/>
  <c r="AH3058" i="7"/>
  <c r="T3058" i="7"/>
  <c r="N3058" i="7"/>
  <c r="G3058" i="7"/>
  <c r="F3058" i="7"/>
  <c r="BN3056" i="7"/>
  <c r="BF3056" i="7"/>
  <c r="AX3056" i="7"/>
  <c r="BJ3056" i="7" s="1"/>
  <c r="AV3056" i="7"/>
  <c r="AT3056" i="7"/>
  <c r="AN3056" i="7"/>
  <c r="AH3056" i="7"/>
  <c r="T3056" i="7"/>
  <c r="N3056" i="7"/>
  <c r="G3056" i="7"/>
  <c r="F3056" i="7"/>
  <c r="BN3054" i="7"/>
  <c r="BF3054" i="7"/>
  <c r="AX3054" i="7"/>
  <c r="BJ3054" i="7" s="1"/>
  <c r="AV3054" i="7"/>
  <c r="AT3054" i="7"/>
  <c r="AN3054" i="7"/>
  <c r="AH3054" i="7"/>
  <c r="T3054" i="7"/>
  <c r="N3054" i="7"/>
  <c r="G3054" i="7"/>
  <c r="F3054" i="7"/>
  <c r="BN3052" i="7"/>
  <c r="BF3052" i="7"/>
  <c r="AX3052" i="7"/>
  <c r="BJ3052" i="7" s="1"/>
  <c r="AV3052" i="7"/>
  <c r="AT3052" i="7"/>
  <c r="AN3052" i="7"/>
  <c r="AH3052" i="7"/>
  <c r="T3052" i="7"/>
  <c r="N3052" i="7"/>
  <c r="G3052" i="7"/>
  <c r="F3052" i="7"/>
  <c r="BN3050" i="7"/>
  <c r="BF3050" i="7"/>
  <c r="AX3050" i="7"/>
  <c r="BJ3050" i="7" s="1"/>
  <c r="AV3050" i="7"/>
  <c r="AT3050" i="7"/>
  <c r="AN3050" i="7"/>
  <c r="AH3050" i="7"/>
  <c r="T3050" i="7"/>
  <c r="N3050" i="7"/>
  <c r="G3050" i="7"/>
  <c r="F3050" i="7"/>
  <c r="BN3048" i="7"/>
  <c r="BF3048" i="7"/>
  <c r="AX3048" i="7"/>
  <c r="BJ3048" i="7" s="1"/>
  <c r="AV3048" i="7"/>
  <c r="AT3048" i="7"/>
  <c r="AN3048" i="7"/>
  <c r="AH3048" i="7"/>
  <c r="T3048" i="7"/>
  <c r="N3048" i="7"/>
  <c r="G3048" i="7"/>
  <c r="F3048" i="7"/>
  <c r="BN3046" i="7"/>
  <c r="BF3046" i="7"/>
  <c r="AX3046" i="7"/>
  <c r="BJ3046" i="7" s="1"/>
  <c r="AV3046" i="7"/>
  <c r="AT3046" i="7"/>
  <c r="AN3046" i="7"/>
  <c r="AH3046" i="7"/>
  <c r="T3046" i="7"/>
  <c r="N3046" i="7"/>
  <c r="G3046" i="7"/>
  <c r="F3046" i="7"/>
  <c r="BN3044" i="7"/>
  <c r="BF3044" i="7"/>
  <c r="AX3044" i="7"/>
  <c r="BJ3044" i="7" s="1"/>
  <c r="AV3044" i="7"/>
  <c r="AT3044" i="7"/>
  <c r="AN3044" i="7"/>
  <c r="AH3044" i="7"/>
  <c r="T3044" i="7"/>
  <c r="N3044" i="7"/>
  <c r="G3044" i="7"/>
  <c r="F3044" i="7"/>
  <c r="BN3042" i="7"/>
  <c r="BF3042" i="7"/>
  <c r="AX3042" i="7"/>
  <c r="BJ3042" i="7" s="1"/>
  <c r="AV3042" i="7"/>
  <c r="AT3042" i="7"/>
  <c r="AN3042" i="7"/>
  <c r="AH3042" i="7"/>
  <c r="T3042" i="7"/>
  <c r="N3042" i="7"/>
  <c r="G3042" i="7"/>
  <c r="F3042" i="7"/>
  <c r="BN3040" i="7"/>
  <c r="BF3040" i="7"/>
  <c r="AX3040" i="7"/>
  <c r="BJ3040" i="7" s="1"/>
  <c r="AV3040" i="7"/>
  <c r="AT3040" i="7"/>
  <c r="AN3040" i="7"/>
  <c r="AH3040" i="7"/>
  <c r="T3040" i="7"/>
  <c r="N3040" i="7"/>
  <c r="G3040" i="7"/>
  <c r="F3040" i="7"/>
  <c r="BN3038" i="7"/>
  <c r="BF3038" i="7"/>
  <c r="AX3038" i="7"/>
  <c r="BJ3038" i="7" s="1"/>
  <c r="AV3038" i="7"/>
  <c r="AT3038" i="7"/>
  <c r="AN3038" i="7"/>
  <c r="AH3038" i="7"/>
  <c r="T3038" i="7"/>
  <c r="N3038" i="7"/>
  <c r="G3038" i="7"/>
  <c r="F3038" i="7"/>
  <c r="BN3036" i="7"/>
  <c r="BF3036" i="7"/>
  <c r="AX3036" i="7"/>
  <c r="BJ3036" i="7" s="1"/>
  <c r="AV3036" i="7"/>
  <c r="AT3036" i="7"/>
  <c r="AN3036" i="7"/>
  <c r="AH3036" i="7"/>
  <c r="T3036" i="7"/>
  <c r="N3036" i="7"/>
  <c r="G3036" i="7"/>
  <c r="F3036" i="7"/>
  <c r="BN3034" i="7"/>
  <c r="BF3034" i="7"/>
  <c r="AX3034" i="7"/>
  <c r="BJ3034" i="7" s="1"/>
  <c r="AV3034" i="7"/>
  <c r="AT3034" i="7"/>
  <c r="AN3034" i="7"/>
  <c r="AH3034" i="7"/>
  <c r="T3034" i="7"/>
  <c r="N3034" i="7"/>
  <c r="G3034" i="7"/>
  <c r="F3034" i="7"/>
  <c r="BN3032" i="7"/>
  <c r="BF3032" i="7"/>
  <c r="AX3032" i="7"/>
  <c r="BJ3032" i="7" s="1"/>
  <c r="AV3032" i="7"/>
  <c r="AT3032" i="7"/>
  <c r="AN3032" i="7"/>
  <c r="AH3032" i="7"/>
  <c r="T3032" i="7"/>
  <c r="N3032" i="7"/>
  <c r="G3032" i="7"/>
  <c r="F3032" i="7"/>
  <c r="BN3030" i="7"/>
  <c r="BF3030" i="7"/>
  <c r="AX3030" i="7"/>
  <c r="BJ3030" i="7" s="1"/>
  <c r="AV3030" i="7"/>
  <c r="AT3030" i="7"/>
  <c r="AN3030" i="7"/>
  <c r="AH3030" i="7"/>
  <c r="T3030" i="7"/>
  <c r="N3030" i="7"/>
  <c r="G3030" i="7"/>
  <c r="F3030" i="7"/>
  <c r="BU3029" i="7"/>
  <c r="BU3028" i="7"/>
  <c r="BN3028" i="7"/>
  <c r="BF3028" i="7"/>
  <c r="AX3028" i="7"/>
  <c r="BJ3028" i="7" s="1"/>
  <c r="AV3028" i="7"/>
  <c r="AT3028" i="7"/>
  <c r="AN3028" i="7"/>
  <c r="AH3028" i="7"/>
  <c r="T3028" i="7"/>
  <c r="N3028" i="7"/>
  <c r="G3028" i="7"/>
  <c r="F3028" i="7"/>
  <c r="BU3027" i="7"/>
  <c r="BU3026" i="7"/>
  <c r="BN3026" i="7"/>
  <c r="BF3026" i="7"/>
  <c r="AX3026" i="7"/>
  <c r="BJ3026" i="7" s="1"/>
  <c r="AV3026" i="7"/>
  <c r="AT3026" i="7"/>
  <c r="AN3026" i="7"/>
  <c r="AH3026" i="7"/>
  <c r="T3026" i="7"/>
  <c r="N3026" i="7"/>
  <c r="G3026" i="7"/>
  <c r="F3026" i="7"/>
  <c r="BU3025" i="7"/>
  <c r="BU3024" i="7"/>
  <c r="BN3024" i="7"/>
  <c r="BF3024" i="7"/>
  <c r="AX3024" i="7"/>
  <c r="BJ3024" i="7" s="1"/>
  <c r="AV3024" i="7"/>
  <c r="AT3024" i="7"/>
  <c r="AN3024" i="7"/>
  <c r="AH3024" i="7"/>
  <c r="T3024" i="7"/>
  <c r="N3024" i="7"/>
  <c r="G3024" i="7"/>
  <c r="F3024" i="7"/>
  <c r="BU3023" i="7"/>
  <c r="BU3022" i="7"/>
  <c r="BN3022" i="7"/>
  <c r="BF3022" i="7"/>
  <c r="AX3022" i="7"/>
  <c r="BJ3022" i="7" s="1"/>
  <c r="AV3022" i="7"/>
  <c r="AT3022" i="7"/>
  <c r="AN3022" i="7"/>
  <c r="AH3022" i="7"/>
  <c r="T3022" i="7"/>
  <c r="N3022" i="7"/>
  <c r="G3022" i="7"/>
  <c r="F3022" i="7"/>
  <c r="BU3021" i="7"/>
  <c r="BU3020" i="7"/>
  <c r="BN3020" i="7"/>
  <c r="BF3020" i="7"/>
  <c r="AX3020" i="7"/>
  <c r="BJ3020" i="7" s="1"/>
  <c r="AV3020" i="7"/>
  <c r="AT3020" i="7"/>
  <c r="AN3020" i="7"/>
  <c r="AH3020" i="7"/>
  <c r="T3020" i="7"/>
  <c r="N3020" i="7"/>
  <c r="G3020" i="7"/>
  <c r="F3020" i="7"/>
  <c r="BT3015" i="7"/>
  <c r="AU3008" i="7"/>
  <c r="AQ3008" i="7"/>
  <c r="AJ3008" i="7"/>
  <c r="AF3008" i="7"/>
  <c r="Y3008" i="7"/>
  <c r="S3008" i="7"/>
  <c r="L3008" i="7"/>
  <c r="H3008" i="7"/>
  <c r="BN3003" i="7"/>
  <c r="BK3006" i="7" s="1"/>
  <c r="BF3003" i="7"/>
  <c r="AX3003" i="7"/>
  <c r="BJ3003" i="7" s="1"/>
  <c r="AV3003" i="7"/>
  <c r="AT3003" i="7"/>
  <c r="AN3003" i="7"/>
  <c r="AH3003" i="7"/>
  <c r="T3003" i="7"/>
  <c r="N3003" i="7"/>
  <c r="BD3001" i="7"/>
  <c r="BB3001" i="7"/>
  <c r="AR3001" i="7"/>
  <c r="AP3001" i="7"/>
  <c r="AT3001" i="7" s="1"/>
  <c r="AL3001" i="7"/>
  <c r="AJ3001" i="7"/>
  <c r="AN3001" i="7" s="1"/>
  <c r="AF3001" i="7"/>
  <c r="AX3001" i="7" s="1"/>
  <c r="BJ3001" i="7" s="1"/>
  <c r="AD3001" i="7"/>
  <c r="AB3001" i="7"/>
  <c r="Z3001" i="7"/>
  <c r="X3001" i="7"/>
  <c r="R3001" i="7"/>
  <c r="P3001" i="7"/>
  <c r="L3001" i="7"/>
  <c r="BT3005" i="7" s="1"/>
  <c r="J3001" i="7"/>
  <c r="BR3005" i="7" s="1"/>
  <c r="H3001" i="7"/>
  <c r="BN2999" i="7"/>
  <c r="BF2999" i="7"/>
  <c r="AX2999" i="7"/>
  <c r="BJ2999" i="7" s="1"/>
  <c r="AV2999" i="7"/>
  <c r="AT2999" i="7"/>
  <c r="AN2999" i="7"/>
  <c r="AH2999" i="7"/>
  <c r="T2999" i="7"/>
  <c r="N2999" i="7"/>
  <c r="G2999" i="7"/>
  <c r="F2999" i="7"/>
  <c r="BN2997" i="7"/>
  <c r="BF2997" i="7"/>
  <c r="AX2997" i="7"/>
  <c r="BJ2997" i="7" s="1"/>
  <c r="AV2997" i="7"/>
  <c r="AT2997" i="7"/>
  <c r="AN2997" i="7"/>
  <c r="AH2997" i="7"/>
  <c r="T2997" i="7"/>
  <c r="N2997" i="7"/>
  <c r="G2997" i="7"/>
  <c r="F2997" i="7"/>
  <c r="BN2995" i="7"/>
  <c r="BF2995" i="7"/>
  <c r="AX2995" i="7"/>
  <c r="BJ2995" i="7" s="1"/>
  <c r="AV2995" i="7"/>
  <c r="AT2995" i="7"/>
  <c r="AN2995" i="7"/>
  <c r="AH2995" i="7"/>
  <c r="T2995" i="7"/>
  <c r="N2995" i="7"/>
  <c r="G2995" i="7"/>
  <c r="F2995" i="7"/>
  <c r="BN2993" i="7"/>
  <c r="BF2993" i="7"/>
  <c r="AX2993" i="7"/>
  <c r="BJ2993" i="7" s="1"/>
  <c r="AV2993" i="7"/>
  <c r="AT2993" i="7"/>
  <c r="AN2993" i="7"/>
  <c r="AH2993" i="7"/>
  <c r="T2993" i="7"/>
  <c r="N2993" i="7"/>
  <c r="G2993" i="7"/>
  <c r="F2993" i="7"/>
  <c r="BN2991" i="7"/>
  <c r="BF2991" i="7"/>
  <c r="AX2991" i="7"/>
  <c r="BJ2991" i="7" s="1"/>
  <c r="AV2991" i="7"/>
  <c r="AT2991" i="7"/>
  <c r="AN2991" i="7"/>
  <c r="AH2991" i="7"/>
  <c r="T2991" i="7"/>
  <c r="N2991" i="7"/>
  <c r="G2991" i="7"/>
  <c r="F2991" i="7"/>
  <c r="BN2989" i="7"/>
  <c r="BF2989" i="7"/>
  <c r="AX2989" i="7"/>
  <c r="BJ2989" i="7" s="1"/>
  <c r="AV2989" i="7"/>
  <c r="AT2989" i="7"/>
  <c r="AN2989" i="7"/>
  <c r="AH2989" i="7"/>
  <c r="T2989" i="7"/>
  <c r="N2989" i="7"/>
  <c r="G2989" i="7"/>
  <c r="F2989" i="7"/>
  <c r="BN2987" i="7"/>
  <c r="BF2987" i="7"/>
  <c r="AX2987" i="7"/>
  <c r="BJ2987" i="7" s="1"/>
  <c r="AV2987" i="7"/>
  <c r="AT2987" i="7"/>
  <c r="AN2987" i="7"/>
  <c r="AH2987" i="7"/>
  <c r="T2987" i="7"/>
  <c r="N2987" i="7"/>
  <c r="G2987" i="7"/>
  <c r="F2987" i="7"/>
  <c r="BN2985" i="7"/>
  <c r="BF2985" i="7"/>
  <c r="AX2985" i="7"/>
  <c r="BJ2985" i="7" s="1"/>
  <c r="AV2985" i="7"/>
  <c r="AT2985" i="7"/>
  <c r="AN2985" i="7"/>
  <c r="AH2985" i="7"/>
  <c r="T2985" i="7"/>
  <c r="N2985" i="7"/>
  <c r="G2985" i="7"/>
  <c r="F2985" i="7"/>
  <c r="BN2983" i="7"/>
  <c r="BF2983" i="7"/>
  <c r="AX2983" i="7"/>
  <c r="BJ2983" i="7" s="1"/>
  <c r="AV2983" i="7"/>
  <c r="AT2983" i="7"/>
  <c r="AN2983" i="7"/>
  <c r="AH2983" i="7"/>
  <c r="T2983" i="7"/>
  <c r="N2983" i="7"/>
  <c r="G2983" i="7"/>
  <c r="F2983" i="7"/>
  <c r="BN2981" i="7"/>
  <c r="BF2981" i="7"/>
  <c r="AX2981" i="7"/>
  <c r="BJ2981" i="7" s="1"/>
  <c r="AV2981" i="7"/>
  <c r="AT2981" i="7"/>
  <c r="AN2981" i="7"/>
  <c r="AH2981" i="7"/>
  <c r="T2981" i="7"/>
  <c r="N2981" i="7"/>
  <c r="G2981" i="7"/>
  <c r="F2981" i="7"/>
  <c r="BN2979" i="7"/>
  <c r="BF2979" i="7"/>
  <c r="AX2979" i="7"/>
  <c r="BJ2979" i="7" s="1"/>
  <c r="AV2979" i="7"/>
  <c r="AT2979" i="7"/>
  <c r="AN2979" i="7"/>
  <c r="AH2979" i="7"/>
  <c r="T2979" i="7"/>
  <c r="N2979" i="7"/>
  <c r="G2979" i="7"/>
  <c r="F2979" i="7"/>
  <c r="BN2977" i="7"/>
  <c r="BF2977" i="7"/>
  <c r="AX2977" i="7"/>
  <c r="BJ2977" i="7" s="1"/>
  <c r="AV2977" i="7"/>
  <c r="AT2977" i="7"/>
  <c r="AN2977" i="7"/>
  <c r="AH2977" i="7"/>
  <c r="T2977" i="7"/>
  <c r="N2977" i="7"/>
  <c r="G2977" i="7"/>
  <c r="F2977" i="7"/>
  <c r="BN2975" i="7"/>
  <c r="BF2975" i="7"/>
  <c r="AX2975" i="7"/>
  <c r="BJ2975" i="7" s="1"/>
  <c r="AV2975" i="7"/>
  <c r="AT2975" i="7"/>
  <c r="AN2975" i="7"/>
  <c r="AH2975" i="7"/>
  <c r="T2975" i="7"/>
  <c r="N2975" i="7"/>
  <c r="G2975" i="7"/>
  <c r="F2975" i="7"/>
  <c r="BN2973" i="7"/>
  <c r="BF2973" i="7"/>
  <c r="AX2973" i="7"/>
  <c r="BJ2973" i="7" s="1"/>
  <c r="AV2973" i="7"/>
  <c r="AT2973" i="7"/>
  <c r="AN2973" i="7"/>
  <c r="AH2973" i="7"/>
  <c r="T2973" i="7"/>
  <c r="N2973" i="7"/>
  <c r="G2973" i="7"/>
  <c r="F2973" i="7"/>
  <c r="BN2971" i="7"/>
  <c r="BF2971" i="7"/>
  <c r="AX2971" i="7"/>
  <c r="BJ2971" i="7" s="1"/>
  <c r="AV2971" i="7"/>
  <c r="AT2971" i="7"/>
  <c r="AN2971" i="7"/>
  <c r="AH2971" i="7"/>
  <c r="T2971" i="7"/>
  <c r="N2971" i="7"/>
  <c r="G2971" i="7"/>
  <c r="F2971" i="7"/>
  <c r="BU2970" i="7"/>
  <c r="BU2969" i="7"/>
  <c r="BN2969" i="7"/>
  <c r="BF2969" i="7"/>
  <c r="AX2969" i="7"/>
  <c r="BJ2969" i="7" s="1"/>
  <c r="AV2969" i="7"/>
  <c r="AT2969" i="7"/>
  <c r="AN2969" i="7"/>
  <c r="AH2969" i="7"/>
  <c r="T2969" i="7"/>
  <c r="N2969" i="7"/>
  <c r="G2969" i="7"/>
  <c r="F2969" i="7"/>
  <c r="BU2968" i="7"/>
  <c r="BU2967" i="7"/>
  <c r="BN2967" i="7"/>
  <c r="BF2967" i="7"/>
  <c r="AX2967" i="7"/>
  <c r="BJ2967" i="7" s="1"/>
  <c r="AV2967" i="7"/>
  <c r="AT2967" i="7"/>
  <c r="AN2967" i="7"/>
  <c r="AH2967" i="7"/>
  <c r="T2967" i="7"/>
  <c r="N2967" i="7"/>
  <c r="G2967" i="7"/>
  <c r="F2967" i="7"/>
  <c r="BU2966" i="7"/>
  <c r="BU2965" i="7"/>
  <c r="BN2965" i="7"/>
  <c r="BF2965" i="7"/>
  <c r="AX2965" i="7"/>
  <c r="BJ2965" i="7" s="1"/>
  <c r="AV2965" i="7"/>
  <c r="AT2965" i="7"/>
  <c r="AN2965" i="7"/>
  <c r="AH2965" i="7"/>
  <c r="T2965" i="7"/>
  <c r="N2965" i="7"/>
  <c r="G2965" i="7"/>
  <c r="F2965" i="7"/>
  <c r="BU2964" i="7"/>
  <c r="BU2963" i="7"/>
  <c r="BN2963" i="7"/>
  <c r="BF2963" i="7"/>
  <c r="AX2963" i="7"/>
  <c r="BJ2963" i="7" s="1"/>
  <c r="AV2963" i="7"/>
  <c r="AT2963" i="7"/>
  <c r="AN2963" i="7"/>
  <c r="AH2963" i="7"/>
  <c r="T2963" i="7"/>
  <c r="N2963" i="7"/>
  <c r="G2963" i="7"/>
  <c r="F2963" i="7"/>
  <c r="BU2962" i="7"/>
  <c r="BU2961" i="7"/>
  <c r="BN2961" i="7"/>
  <c r="BF2961" i="7"/>
  <c r="AX2961" i="7"/>
  <c r="BJ2961" i="7" s="1"/>
  <c r="AV2961" i="7"/>
  <c r="AT2961" i="7"/>
  <c r="AN2961" i="7"/>
  <c r="AH2961" i="7"/>
  <c r="T2961" i="7"/>
  <c r="N2961" i="7"/>
  <c r="G2961" i="7"/>
  <c r="F2961" i="7"/>
  <c r="BT2956" i="7"/>
  <c r="BU2911" i="7"/>
  <c r="BU2910" i="7"/>
  <c r="BU2909" i="7"/>
  <c r="BU2908" i="7"/>
  <c r="BU2907" i="7"/>
  <c r="BU2906" i="7"/>
  <c r="BU2905" i="7"/>
  <c r="BU2904" i="7"/>
  <c r="BU2903" i="7"/>
  <c r="BU2902" i="7"/>
  <c r="BT2897" i="7"/>
  <c r="BR2887" i="7"/>
  <c r="BU2852" i="7"/>
  <c r="BU2851" i="7"/>
  <c r="BU2850" i="7"/>
  <c r="BU2849" i="7"/>
  <c r="BU2848" i="7"/>
  <c r="BU2847" i="7"/>
  <c r="BU2846" i="7"/>
  <c r="BU2845" i="7"/>
  <c r="BU2844" i="7"/>
  <c r="BU2843" i="7"/>
  <c r="BT2838" i="7"/>
  <c r="BU2793" i="7"/>
  <c r="BU2792" i="7"/>
  <c r="BU2791" i="7"/>
  <c r="BU2790" i="7"/>
  <c r="BU2789" i="7"/>
  <c r="BU2788" i="7"/>
  <c r="BU2787" i="7"/>
  <c r="BU2786" i="7"/>
  <c r="BU2785" i="7"/>
  <c r="BU2784" i="7"/>
  <c r="BT2779" i="7"/>
  <c r="BR2769" i="7"/>
  <c r="BU2734" i="7"/>
  <c r="BU2733" i="7"/>
  <c r="BU2732" i="7"/>
  <c r="BU2731" i="7"/>
  <c r="BU2730" i="7"/>
  <c r="BU2729" i="7"/>
  <c r="BU2728" i="7"/>
  <c r="BU2727" i="7"/>
  <c r="BU2726" i="7"/>
  <c r="BU2725" i="7"/>
  <c r="BT2720" i="7"/>
  <c r="BR2710" i="7"/>
  <c r="BU2675" i="7"/>
  <c r="BU2674" i="7"/>
  <c r="BU2673" i="7"/>
  <c r="BU2672" i="7"/>
  <c r="BU2671" i="7"/>
  <c r="BU2670" i="7"/>
  <c r="BU2669" i="7"/>
  <c r="BU2668" i="7"/>
  <c r="BU2667" i="7"/>
  <c r="BU2666" i="7"/>
  <c r="BT2661" i="7"/>
  <c r="BU2616" i="7"/>
  <c r="BU2615" i="7"/>
  <c r="BU2614" i="7"/>
  <c r="BU2613" i="7"/>
  <c r="BU2612" i="7"/>
  <c r="BU2611" i="7"/>
  <c r="BU2610" i="7"/>
  <c r="BU2609" i="7"/>
  <c r="BU2608" i="7"/>
  <c r="BU2607" i="7"/>
  <c r="BT2602" i="7"/>
  <c r="BR2592" i="7"/>
  <c r="BU2557" i="7"/>
  <c r="BU2556" i="7"/>
  <c r="BU2555" i="7"/>
  <c r="BU2554" i="7"/>
  <c r="BU2553" i="7"/>
  <c r="BU2552" i="7"/>
  <c r="BU2551" i="7"/>
  <c r="BU2550" i="7"/>
  <c r="BU2549" i="7"/>
  <c r="BU2548" i="7"/>
  <c r="BT2543" i="7"/>
  <c r="BR2533" i="7"/>
  <c r="BU2498" i="7"/>
  <c r="BU2497" i="7"/>
  <c r="BU2496" i="7"/>
  <c r="BU2495" i="7"/>
  <c r="BU2494" i="7"/>
  <c r="BU2493" i="7"/>
  <c r="BU2492" i="7"/>
  <c r="BU2491" i="7"/>
  <c r="BU2490" i="7"/>
  <c r="BU2489" i="7"/>
  <c r="BT2484" i="7"/>
  <c r="BR2474" i="7"/>
  <c r="BU2439" i="7"/>
  <c r="BU2438" i="7"/>
  <c r="BU2437" i="7"/>
  <c r="BU2436" i="7"/>
  <c r="BU2435" i="7"/>
  <c r="BU2434" i="7"/>
  <c r="BU2433" i="7"/>
  <c r="BU2432" i="7"/>
  <c r="BU2431" i="7"/>
  <c r="BU2430" i="7"/>
  <c r="BT2425" i="7"/>
  <c r="BR2415" i="7"/>
  <c r="BU2380" i="7"/>
  <c r="BU2379" i="7"/>
  <c r="BU2378" i="7"/>
  <c r="BU2377" i="7"/>
  <c r="BU2376" i="7"/>
  <c r="BU2375" i="7"/>
  <c r="BU2374" i="7"/>
  <c r="BU2373" i="7"/>
  <c r="BU2372" i="7"/>
  <c r="BU2371" i="7"/>
  <c r="BT2366" i="7"/>
  <c r="BU2321" i="7"/>
  <c r="BU2320" i="7"/>
  <c r="BU2319" i="7"/>
  <c r="BU2318" i="7"/>
  <c r="BU2317" i="7"/>
  <c r="BU2316" i="7"/>
  <c r="BU2315" i="7"/>
  <c r="BU2314" i="7"/>
  <c r="BU2313" i="7"/>
  <c r="BU2312" i="7"/>
  <c r="BT2307" i="7"/>
  <c r="BR2297" i="7"/>
  <c r="BU2262" i="7"/>
  <c r="BU2261" i="7"/>
  <c r="BU2260" i="7"/>
  <c r="BU2259" i="7"/>
  <c r="BU2258" i="7"/>
  <c r="BU2257" i="7"/>
  <c r="BU2256" i="7"/>
  <c r="BU2255" i="7"/>
  <c r="BU2254" i="7"/>
  <c r="BU2253" i="7"/>
  <c r="BT2248" i="7"/>
  <c r="BR2238" i="7"/>
  <c r="BU2203" i="7"/>
  <c r="BU2202" i="7"/>
  <c r="BU2201" i="7"/>
  <c r="BU2200" i="7"/>
  <c r="BU2199" i="7"/>
  <c r="BU2198" i="7"/>
  <c r="BU2197" i="7"/>
  <c r="BU2196" i="7"/>
  <c r="BU2195" i="7"/>
  <c r="BU2194" i="7"/>
  <c r="BT2189" i="7"/>
  <c r="BR2179" i="7"/>
  <c r="BU2144" i="7"/>
  <c r="BU2143" i="7"/>
  <c r="BU2142" i="7"/>
  <c r="BU2141" i="7"/>
  <c r="BU2140" i="7"/>
  <c r="BU2139" i="7"/>
  <c r="BU2138" i="7"/>
  <c r="BU2137" i="7"/>
  <c r="BU2136" i="7"/>
  <c r="BU2135" i="7"/>
  <c r="BT2130" i="7"/>
  <c r="BR2120" i="7"/>
  <c r="BU2085" i="7"/>
  <c r="BU2084" i="7"/>
  <c r="BU2083" i="7"/>
  <c r="BU2082" i="7"/>
  <c r="BU2081" i="7"/>
  <c r="BU2080" i="7"/>
  <c r="BU2079" i="7"/>
  <c r="BU2078" i="7"/>
  <c r="BU2077" i="7"/>
  <c r="BU2076" i="7"/>
  <c r="BT2071" i="7"/>
  <c r="BR2061" i="7"/>
  <c r="BU2026" i="7"/>
  <c r="BU2025" i="7"/>
  <c r="BU2024" i="7"/>
  <c r="BU2023" i="7"/>
  <c r="BU2022" i="7"/>
  <c r="BU2021" i="7"/>
  <c r="BU2020" i="7"/>
  <c r="BU2019" i="7"/>
  <c r="BU2018" i="7"/>
  <c r="BU2017" i="7"/>
  <c r="BT2012" i="7"/>
  <c r="BR2002" i="7"/>
  <c r="BU1967" i="7"/>
  <c r="BU1966" i="7"/>
  <c r="BU1965" i="7"/>
  <c r="BU1964" i="7"/>
  <c r="BU1963" i="7"/>
  <c r="BU1962" i="7"/>
  <c r="BU1961" i="7"/>
  <c r="BU1960" i="7"/>
  <c r="BU1959" i="7"/>
  <c r="BU1958" i="7"/>
  <c r="BT1953" i="7"/>
  <c r="BR1943" i="7"/>
  <c r="BU1908" i="7"/>
  <c r="BU1907" i="7"/>
  <c r="BU1906" i="7"/>
  <c r="BU1905" i="7"/>
  <c r="BU1904" i="7"/>
  <c r="BU1903" i="7"/>
  <c r="BU1902" i="7"/>
  <c r="BU1901" i="7"/>
  <c r="BU1900" i="7"/>
  <c r="BU1899" i="7"/>
  <c r="BT1894" i="7"/>
  <c r="BR1884" i="7"/>
  <c r="BU1849" i="7"/>
  <c r="BU1848" i="7"/>
  <c r="BU1847" i="7"/>
  <c r="BU1846" i="7"/>
  <c r="BU1845" i="7"/>
  <c r="BU1844" i="7"/>
  <c r="BU1843" i="7"/>
  <c r="BU1842" i="7"/>
  <c r="BU1841" i="7"/>
  <c r="BU1840" i="7"/>
  <c r="BT1835" i="7"/>
  <c r="BR1825" i="7"/>
  <c r="BU1790" i="7"/>
  <c r="BU1789" i="7"/>
  <c r="BU1788" i="7"/>
  <c r="BU1787" i="7"/>
  <c r="BU1786" i="7"/>
  <c r="BU1785" i="7"/>
  <c r="BU1784" i="7"/>
  <c r="BU1783" i="7"/>
  <c r="BU1782" i="7"/>
  <c r="BU1781" i="7"/>
  <c r="BT1776" i="7"/>
  <c r="BR1766" i="7"/>
  <c r="BU1731" i="7"/>
  <c r="BU1730" i="7"/>
  <c r="BU1729" i="7"/>
  <c r="BU1728" i="7"/>
  <c r="BU1727" i="7"/>
  <c r="BU1726" i="7"/>
  <c r="BU1725" i="7"/>
  <c r="BU1724" i="7"/>
  <c r="BU1723" i="7"/>
  <c r="BU1722" i="7"/>
  <c r="BT1717" i="7"/>
  <c r="BR1707" i="7"/>
  <c r="BU1672" i="7"/>
  <c r="BU1671" i="7"/>
  <c r="BU1670" i="7"/>
  <c r="BU1669" i="7"/>
  <c r="BU1668" i="7"/>
  <c r="BU1667" i="7"/>
  <c r="BU1666" i="7"/>
  <c r="BU1665" i="7"/>
  <c r="BU1664" i="7"/>
  <c r="BU1663" i="7"/>
  <c r="BT1658" i="7"/>
  <c r="BT1648" i="7"/>
  <c r="BR1648" i="7"/>
  <c r="BU1613" i="7"/>
  <c r="BU1612" i="7"/>
  <c r="BU1611" i="7"/>
  <c r="BU1610" i="7"/>
  <c r="BU1609" i="7"/>
  <c r="BU1608" i="7"/>
  <c r="BU1607" i="7"/>
  <c r="BU1606" i="7"/>
  <c r="BU1605" i="7"/>
  <c r="BU1604" i="7"/>
  <c r="BT1599" i="7"/>
  <c r="BR1589" i="7"/>
  <c r="BU1554" i="7"/>
  <c r="BU1553" i="7"/>
  <c r="BU1552" i="7"/>
  <c r="BU1551" i="7"/>
  <c r="BU1550" i="7"/>
  <c r="BU1549" i="7"/>
  <c r="BU1548" i="7"/>
  <c r="BU1547" i="7"/>
  <c r="BU1546" i="7"/>
  <c r="BU1545" i="7"/>
  <c r="BT1540" i="7"/>
  <c r="BT1530" i="7"/>
  <c r="BR1530" i="7"/>
  <c r="BU1495" i="7"/>
  <c r="BU1494" i="7"/>
  <c r="BU1493" i="7"/>
  <c r="BU1492" i="7"/>
  <c r="BU1491" i="7"/>
  <c r="BU1490" i="7"/>
  <c r="BU1489" i="7"/>
  <c r="BU1488" i="7"/>
  <c r="BU1487" i="7"/>
  <c r="BU1486" i="7"/>
  <c r="BT1481" i="7"/>
  <c r="BU1436" i="7"/>
  <c r="BU1435" i="7"/>
  <c r="BU1434" i="7"/>
  <c r="BU1433" i="7"/>
  <c r="BU1432" i="7"/>
  <c r="BU1431" i="7"/>
  <c r="BU1430" i="7"/>
  <c r="BU1429" i="7"/>
  <c r="BU1428" i="7"/>
  <c r="BU1427" i="7"/>
  <c r="BT1422" i="7"/>
  <c r="BR1412" i="7"/>
  <c r="BU1377" i="7"/>
  <c r="BU1376" i="7"/>
  <c r="BU1375" i="7"/>
  <c r="BU1374" i="7"/>
  <c r="BU1373" i="7"/>
  <c r="BU1372" i="7"/>
  <c r="BU1371" i="7"/>
  <c r="BU1370" i="7"/>
  <c r="BU1369" i="7"/>
  <c r="BU1368" i="7"/>
  <c r="BT1363" i="7"/>
  <c r="BR1353" i="7"/>
  <c r="BU1318" i="7"/>
  <c r="BU1317" i="7"/>
  <c r="BU1316" i="7"/>
  <c r="BU1315" i="7"/>
  <c r="BU1314" i="7"/>
  <c r="BU1313" i="7"/>
  <c r="BU1312" i="7"/>
  <c r="BU1311" i="7"/>
  <c r="BU1310" i="7"/>
  <c r="BU1309" i="7"/>
  <c r="BT1304" i="7"/>
  <c r="BR1294" i="7"/>
  <c r="BU1259" i="7"/>
  <c r="BU1258" i="7"/>
  <c r="BU1257" i="7"/>
  <c r="BU1256" i="7"/>
  <c r="BU1255" i="7"/>
  <c r="BU1254" i="7"/>
  <c r="BU1253" i="7"/>
  <c r="BU1252" i="7"/>
  <c r="BU1251" i="7"/>
  <c r="BU1250" i="7"/>
  <c r="BT1245" i="7"/>
  <c r="BR1235" i="7"/>
  <c r="BU1200" i="7"/>
  <c r="BU1199" i="7"/>
  <c r="BU1198" i="7"/>
  <c r="BU1197" i="7"/>
  <c r="BU1196" i="7"/>
  <c r="BU1195" i="7"/>
  <c r="BU1194" i="7"/>
  <c r="BU1193" i="7"/>
  <c r="BU1192" i="7"/>
  <c r="BU1191" i="7"/>
  <c r="BT1186" i="7"/>
  <c r="BR1176" i="7"/>
  <c r="BU1141" i="7"/>
  <c r="BU1140" i="7"/>
  <c r="BU1139" i="7"/>
  <c r="BU1138" i="7"/>
  <c r="BU1137" i="7"/>
  <c r="BU1136" i="7"/>
  <c r="BU1135" i="7"/>
  <c r="BU1134" i="7"/>
  <c r="BU1133" i="7"/>
  <c r="BU1132" i="7"/>
  <c r="BT1127" i="7"/>
  <c r="BR1117" i="7"/>
  <c r="BU1082" i="7"/>
  <c r="BU1081" i="7"/>
  <c r="BU1080" i="7"/>
  <c r="BU1079" i="7"/>
  <c r="BU1078" i="7"/>
  <c r="BU1077" i="7"/>
  <c r="BU1076" i="7"/>
  <c r="BU1075" i="7"/>
  <c r="BU1074" i="7"/>
  <c r="BU1073" i="7"/>
  <c r="BT1068" i="7"/>
  <c r="BR1058" i="7"/>
  <c r="BU1023" i="7"/>
  <c r="BU1022" i="7"/>
  <c r="BU1021" i="7"/>
  <c r="BU1020" i="7"/>
  <c r="BU1019" i="7"/>
  <c r="BU1018" i="7"/>
  <c r="BU1017" i="7"/>
  <c r="BU1016" i="7"/>
  <c r="BU1015" i="7"/>
  <c r="BU1014" i="7"/>
  <c r="BT1009" i="7"/>
  <c r="BR999" i="7"/>
  <c r="BU964" i="7"/>
  <c r="BU963" i="7"/>
  <c r="BU962" i="7"/>
  <c r="BU961" i="7"/>
  <c r="BU960" i="7"/>
  <c r="BU959" i="7"/>
  <c r="BU958" i="7"/>
  <c r="BU957" i="7"/>
  <c r="BU956" i="7"/>
  <c r="BU955" i="7"/>
  <c r="BT950" i="7"/>
  <c r="BR940" i="7"/>
  <c r="BU905" i="7"/>
  <c r="BU904" i="7"/>
  <c r="BU903" i="7"/>
  <c r="BU902" i="7"/>
  <c r="BU901" i="7"/>
  <c r="BU900" i="7"/>
  <c r="BU899" i="7"/>
  <c r="BU898" i="7"/>
  <c r="BU897" i="7"/>
  <c r="BU896" i="7"/>
  <c r="BT891" i="7"/>
  <c r="BU846" i="7"/>
  <c r="BU845" i="7"/>
  <c r="BU844" i="7"/>
  <c r="BU843" i="7"/>
  <c r="BU842" i="7"/>
  <c r="BU841" i="7"/>
  <c r="BU840" i="7"/>
  <c r="BU839" i="7"/>
  <c r="BU838" i="7"/>
  <c r="BU837" i="7"/>
  <c r="BT832" i="7"/>
  <c r="BU787" i="7"/>
  <c r="BU786" i="7"/>
  <c r="BU785" i="7"/>
  <c r="BU784" i="7"/>
  <c r="BU783" i="7"/>
  <c r="BU782" i="7"/>
  <c r="BU781" i="7"/>
  <c r="BU780" i="7"/>
  <c r="BU779" i="7"/>
  <c r="BU778" i="7"/>
  <c r="BT773" i="7"/>
  <c r="BR763" i="7"/>
  <c r="BU728" i="7"/>
  <c r="BU727" i="7"/>
  <c r="BU726" i="7"/>
  <c r="BU725" i="7"/>
  <c r="BU724" i="7"/>
  <c r="BU723" i="7"/>
  <c r="BU722" i="7"/>
  <c r="BU721" i="7"/>
  <c r="BU720" i="7"/>
  <c r="BU719" i="7"/>
  <c r="BT714" i="7"/>
  <c r="BR704" i="7"/>
  <c r="BU669" i="7"/>
  <c r="BU668" i="7"/>
  <c r="BU667" i="7"/>
  <c r="BU666" i="7"/>
  <c r="BU665" i="7"/>
  <c r="BU664" i="7"/>
  <c r="BU663" i="7"/>
  <c r="BU662" i="7"/>
  <c r="BU661" i="7"/>
  <c r="BU660" i="7"/>
  <c r="BT655" i="7"/>
  <c r="BU610" i="7"/>
  <c r="BU609" i="7"/>
  <c r="BU608" i="7"/>
  <c r="BU607" i="7"/>
  <c r="BU606" i="7"/>
  <c r="BU605" i="7"/>
  <c r="BU604" i="7"/>
  <c r="BU603" i="7"/>
  <c r="BU602" i="7"/>
  <c r="BU601" i="7"/>
  <c r="BT596" i="7"/>
  <c r="BR586" i="7"/>
  <c r="BU551" i="7"/>
  <c r="BU550" i="7"/>
  <c r="BU549" i="7"/>
  <c r="BU548" i="7"/>
  <c r="BU547" i="7"/>
  <c r="BU546" i="7"/>
  <c r="BU545" i="7"/>
  <c r="BU544" i="7"/>
  <c r="BU543" i="7"/>
  <c r="BU542" i="7"/>
  <c r="BT537" i="7"/>
  <c r="BU492" i="7"/>
  <c r="BU491" i="7"/>
  <c r="BU490" i="7"/>
  <c r="BU489" i="7"/>
  <c r="BU488" i="7"/>
  <c r="BU487" i="7"/>
  <c r="BU486" i="7"/>
  <c r="BU485" i="7"/>
  <c r="BU484" i="7"/>
  <c r="BU483" i="7"/>
  <c r="BT478" i="7"/>
  <c r="BU433" i="7"/>
  <c r="BU432" i="7"/>
  <c r="BU431" i="7"/>
  <c r="BU430" i="7"/>
  <c r="BU429" i="7"/>
  <c r="BU428" i="7"/>
  <c r="BU427" i="7"/>
  <c r="BU426" i="7"/>
  <c r="BU425" i="7"/>
  <c r="BU424" i="7"/>
  <c r="BT419" i="7"/>
  <c r="BR409" i="7"/>
  <c r="BU374" i="7"/>
  <c r="BU373" i="7"/>
  <c r="BU372" i="7"/>
  <c r="BU371" i="7"/>
  <c r="BU370" i="7"/>
  <c r="BU369" i="7"/>
  <c r="BU368" i="7"/>
  <c r="BU367" i="7"/>
  <c r="BU366" i="7"/>
  <c r="BU365" i="7"/>
  <c r="BT360" i="7"/>
  <c r="BR350" i="7"/>
  <c r="BU315" i="7"/>
  <c r="BU314" i="7"/>
  <c r="BU313" i="7"/>
  <c r="BU312" i="7"/>
  <c r="BU311" i="7"/>
  <c r="BU310" i="7"/>
  <c r="BU309" i="7"/>
  <c r="BU308" i="7"/>
  <c r="BU307" i="7"/>
  <c r="BU306" i="7"/>
  <c r="BT301" i="7"/>
  <c r="BR291" i="7"/>
  <c r="BU256" i="7"/>
  <c r="BU255" i="7"/>
  <c r="BU254" i="7"/>
  <c r="BU253" i="7"/>
  <c r="BU252" i="7"/>
  <c r="BU251" i="7"/>
  <c r="BU250" i="7"/>
  <c r="BU249" i="7"/>
  <c r="BU248" i="7"/>
  <c r="BU247" i="7"/>
  <c r="BT242" i="7"/>
  <c r="BR232" i="7"/>
  <c r="BU197" i="7"/>
  <c r="BU196" i="7"/>
  <c r="BU195" i="7"/>
  <c r="BU194" i="7"/>
  <c r="BU193" i="7"/>
  <c r="BU192" i="7"/>
  <c r="BU191" i="7"/>
  <c r="BU190" i="7"/>
  <c r="BU189" i="7"/>
  <c r="BU188" i="7"/>
  <c r="BT183" i="7"/>
  <c r="BN171" i="7"/>
  <c r="BK174" i="7" s="1"/>
  <c r="BK176" i="7" s="1"/>
  <c r="BF171" i="7"/>
  <c r="AX171" i="7"/>
  <c r="BJ171" i="7" s="1"/>
  <c r="AV171" i="7"/>
  <c r="AT171" i="7"/>
  <c r="AN171" i="7"/>
  <c r="AH171" i="7"/>
  <c r="T171" i="7"/>
  <c r="N171" i="7"/>
  <c r="BD169" i="7"/>
  <c r="BB169" i="7"/>
  <c r="AR169" i="7"/>
  <c r="AP169" i="7"/>
  <c r="AT169" i="7" s="1"/>
  <c r="AL169" i="7"/>
  <c r="AJ169" i="7"/>
  <c r="AN169" i="7" s="1"/>
  <c r="AF169" i="7"/>
  <c r="AD169" i="7"/>
  <c r="AB169" i="7"/>
  <c r="Z169" i="7"/>
  <c r="X169" i="7"/>
  <c r="R169" i="7"/>
  <c r="P169" i="7"/>
  <c r="L169" i="7"/>
  <c r="BT173" i="7" s="1"/>
  <c r="J169" i="7"/>
  <c r="BR173" i="7" s="1"/>
  <c r="H169" i="7"/>
  <c r="BN167" i="7"/>
  <c r="BF167" i="7"/>
  <c r="AX167" i="7"/>
  <c r="BJ167" i="7" s="1"/>
  <c r="AV167" i="7"/>
  <c r="AT167" i="7"/>
  <c r="AN167" i="7"/>
  <c r="AH167" i="7"/>
  <c r="T167" i="7"/>
  <c r="N167" i="7"/>
  <c r="G167" i="7"/>
  <c r="F167" i="7"/>
  <c r="BN165" i="7"/>
  <c r="BF165" i="7"/>
  <c r="AX165" i="7"/>
  <c r="BJ165" i="7" s="1"/>
  <c r="AV165" i="7"/>
  <c r="AT165" i="7"/>
  <c r="AN165" i="7"/>
  <c r="AH165" i="7"/>
  <c r="T165" i="7"/>
  <c r="N165" i="7"/>
  <c r="G165" i="7"/>
  <c r="F165" i="7"/>
  <c r="BN163" i="7"/>
  <c r="BF163" i="7"/>
  <c r="AX163" i="7"/>
  <c r="BJ163" i="7" s="1"/>
  <c r="AV163" i="7"/>
  <c r="AT163" i="7"/>
  <c r="AN163" i="7"/>
  <c r="AH163" i="7"/>
  <c r="T163" i="7"/>
  <c r="N163" i="7"/>
  <c r="G163" i="7"/>
  <c r="F163" i="7"/>
  <c r="BN161" i="7"/>
  <c r="BF161" i="7"/>
  <c r="AX161" i="7"/>
  <c r="BJ161" i="7" s="1"/>
  <c r="AV161" i="7"/>
  <c r="AT161" i="7"/>
  <c r="AN161" i="7"/>
  <c r="AH161" i="7"/>
  <c r="T161" i="7"/>
  <c r="N161" i="7"/>
  <c r="G161" i="7"/>
  <c r="F161" i="7"/>
  <c r="BN159" i="7"/>
  <c r="BF159" i="7"/>
  <c r="AX159" i="7"/>
  <c r="BJ159" i="7" s="1"/>
  <c r="AV159" i="7"/>
  <c r="AT159" i="7"/>
  <c r="AN159" i="7"/>
  <c r="AH159" i="7"/>
  <c r="T159" i="7"/>
  <c r="N159" i="7"/>
  <c r="G159" i="7"/>
  <c r="F159" i="7"/>
  <c r="BN157" i="7"/>
  <c r="BF157" i="7"/>
  <c r="AX157" i="7"/>
  <c r="BJ157" i="7" s="1"/>
  <c r="AV157" i="7"/>
  <c r="AT157" i="7"/>
  <c r="AN157" i="7"/>
  <c r="AH157" i="7"/>
  <c r="T157" i="7"/>
  <c r="N157" i="7"/>
  <c r="G157" i="7"/>
  <c r="F157" i="7"/>
  <c r="BN155" i="7"/>
  <c r="BF155" i="7"/>
  <c r="AX155" i="7"/>
  <c r="BJ155" i="7" s="1"/>
  <c r="AV155" i="7"/>
  <c r="AT155" i="7"/>
  <c r="AN155" i="7"/>
  <c r="AH155" i="7"/>
  <c r="T155" i="7"/>
  <c r="N155" i="7"/>
  <c r="G155" i="7"/>
  <c r="F155" i="7"/>
  <c r="BN153" i="7"/>
  <c r="BF153" i="7"/>
  <c r="AX153" i="7"/>
  <c r="BJ153" i="7" s="1"/>
  <c r="AV153" i="7"/>
  <c r="AT153" i="7"/>
  <c r="AN153" i="7"/>
  <c r="AH153" i="7"/>
  <c r="T153" i="7"/>
  <c r="N153" i="7"/>
  <c r="G153" i="7"/>
  <c r="F153" i="7"/>
  <c r="BN151" i="7"/>
  <c r="BF151" i="7"/>
  <c r="AX151" i="7"/>
  <c r="BJ151" i="7" s="1"/>
  <c r="AV151" i="7"/>
  <c r="AT151" i="7"/>
  <c r="AN151" i="7"/>
  <c r="AH151" i="7"/>
  <c r="T151" i="7"/>
  <c r="N151" i="7"/>
  <c r="G151" i="7"/>
  <c r="F151" i="7"/>
  <c r="BN149" i="7"/>
  <c r="BF149" i="7"/>
  <c r="AX149" i="7"/>
  <c r="BJ149" i="7" s="1"/>
  <c r="AV149" i="7"/>
  <c r="AT149" i="7"/>
  <c r="AN149" i="7"/>
  <c r="AH149" i="7"/>
  <c r="T149" i="7"/>
  <c r="N149" i="7"/>
  <c r="G149" i="7"/>
  <c r="F149" i="7"/>
  <c r="BN147" i="7"/>
  <c r="BF147" i="7"/>
  <c r="AX147" i="7"/>
  <c r="BJ147" i="7" s="1"/>
  <c r="AV147" i="7"/>
  <c r="AT147" i="7"/>
  <c r="AN147" i="7"/>
  <c r="AH147" i="7"/>
  <c r="T147" i="7"/>
  <c r="N147" i="7"/>
  <c r="G147" i="7"/>
  <c r="F147" i="7"/>
  <c r="BN145" i="7"/>
  <c r="BF145" i="7"/>
  <c r="AX145" i="7"/>
  <c r="BJ145" i="7" s="1"/>
  <c r="AV145" i="7"/>
  <c r="AT145" i="7"/>
  <c r="AN145" i="7"/>
  <c r="AH145" i="7"/>
  <c r="T145" i="7"/>
  <c r="N145" i="7"/>
  <c r="G145" i="7"/>
  <c r="F145" i="7"/>
  <c r="BN143" i="7"/>
  <c r="BF143" i="7"/>
  <c r="AX143" i="7"/>
  <c r="BJ143" i="7" s="1"/>
  <c r="AV143" i="7"/>
  <c r="AT143" i="7"/>
  <c r="AN143" i="7"/>
  <c r="AH143" i="7"/>
  <c r="T143" i="7"/>
  <c r="N143" i="7"/>
  <c r="G143" i="7"/>
  <c r="F143" i="7"/>
  <c r="BN141" i="7"/>
  <c r="BF141" i="7"/>
  <c r="AX141" i="7"/>
  <c r="BJ141" i="7" s="1"/>
  <c r="AV141" i="7"/>
  <c r="AT141" i="7"/>
  <c r="AN141" i="7"/>
  <c r="AH141" i="7"/>
  <c r="T141" i="7"/>
  <c r="N141" i="7"/>
  <c r="G141" i="7"/>
  <c r="F141" i="7"/>
  <c r="BN139" i="7"/>
  <c r="BF139" i="7"/>
  <c r="AX139" i="7"/>
  <c r="BJ139" i="7" s="1"/>
  <c r="AV139" i="7"/>
  <c r="AT139" i="7"/>
  <c r="AN139" i="7"/>
  <c r="AH139" i="7"/>
  <c r="T139" i="7"/>
  <c r="N139" i="7"/>
  <c r="G139" i="7"/>
  <c r="F139" i="7"/>
  <c r="BU138" i="7"/>
  <c r="BU137" i="7"/>
  <c r="BN137" i="7"/>
  <c r="BF137" i="7"/>
  <c r="AX137" i="7"/>
  <c r="BJ137" i="7" s="1"/>
  <c r="AV137" i="7"/>
  <c r="AT137" i="7"/>
  <c r="AN137" i="7"/>
  <c r="AH137" i="7"/>
  <c r="T137" i="7"/>
  <c r="N137" i="7"/>
  <c r="G137" i="7"/>
  <c r="F137" i="7"/>
  <c r="BU136" i="7"/>
  <c r="BU135" i="7"/>
  <c r="BN135" i="7"/>
  <c r="BF135" i="7"/>
  <c r="AX135" i="7"/>
  <c r="BJ135" i="7" s="1"/>
  <c r="AV135" i="7"/>
  <c r="AT135" i="7"/>
  <c r="AN135" i="7"/>
  <c r="AH135" i="7"/>
  <c r="T135" i="7"/>
  <c r="N135" i="7"/>
  <c r="G135" i="7"/>
  <c r="F135" i="7"/>
  <c r="BU134" i="7"/>
  <c r="BU133" i="7"/>
  <c r="BN133" i="7"/>
  <c r="BF133" i="7"/>
  <c r="AX133" i="7"/>
  <c r="BJ133" i="7" s="1"/>
  <c r="AV133" i="7"/>
  <c r="AT133" i="7"/>
  <c r="AN133" i="7"/>
  <c r="AH133" i="7"/>
  <c r="T133" i="7"/>
  <c r="N133" i="7"/>
  <c r="G133" i="7"/>
  <c r="F133" i="7"/>
  <c r="BU132" i="7"/>
  <c r="BN131" i="7"/>
  <c r="BF131" i="7"/>
  <c r="AX131" i="7"/>
  <c r="BJ131" i="7" s="1"/>
  <c r="AV131" i="7"/>
  <c r="AT131" i="7"/>
  <c r="AN131" i="7"/>
  <c r="AH131" i="7"/>
  <c r="T131" i="7"/>
  <c r="N131" i="7"/>
  <c r="G131" i="7"/>
  <c r="F131" i="7"/>
  <c r="BT124" i="7"/>
  <c r="BN112" i="7"/>
  <c r="BK115" i="7" s="1"/>
  <c r="BK117" i="7" s="1"/>
  <c r="BF112" i="7"/>
  <c r="AX112" i="7"/>
  <c r="BJ112" i="7" s="1"/>
  <c r="AV112" i="7"/>
  <c r="AT112" i="7"/>
  <c r="AN112" i="7"/>
  <c r="AH112" i="7"/>
  <c r="T112" i="7"/>
  <c r="N112" i="7"/>
  <c r="BD110" i="7"/>
  <c r="BB110" i="7"/>
  <c r="AR110" i="7"/>
  <c r="AP110" i="7"/>
  <c r="AL110" i="7"/>
  <c r="AJ110" i="7"/>
  <c r="AN110" i="7" s="1"/>
  <c r="AF110" i="7"/>
  <c r="AX110" i="7" s="1"/>
  <c r="BJ110" i="7" s="1"/>
  <c r="AD110" i="7"/>
  <c r="AV110" i="7" s="1"/>
  <c r="AB110" i="7"/>
  <c r="Z110" i="7"/>
  <c r="X110" i="7"/>
  <c r="R110" i="7"/>
  <c r="P110" i="7"/>
  <c r="L110" i="7"/>
  <c r="BT114" i="7" s="1"/>
  <c r="J110" i="7"/>
  <c r="BR114" i="7" s="1"/>
  <c r="H110" i="7"/>
  <c r="BN108" i="7"/>
  <c r="BF108" i="7"/>
  <c r="AX108" i="7"/>
  <c r="BJ108" i="7" s="1"/>
  <c r="AV108" i="7"/>
  <c r="AT108" i="7"/>
  <c r="AN108" i="7"/>
  <c r="AH108" i="7"/>
  <c r="T108" i="7"/>
  <c r="N108" i="7"/>
  <c r="G108" i="7"/>
  <c r="F108" i="7"/>
  <c r="BN106" i="7"/>
  <c r="BF106" i="7"/>
  <c r="AX106" i="7"/>
  <c r="BJ106" i="7" s="1"/>
  <c r="AV106" i="7"/>
  <c r="AT106" i="7"/>
  <c r="AN106" i="7"/>
  <c r="AH106" i="7"/>
  <c r="T106" i="7"/>
  <c r="N106" i="7"/>
  <c r="G106" i="7"/>
  <c r="F106" i="7"/>
  <c r="BN104" i="7"/>
  <c r="BF104" i="7"/>
  <c r="AX104" i="7"/>
  <c r="BJ104" i="7" s="1"/>
  <c r="AV104" i="7"/>
  <c r="AT104" i="7"/>
  <c r="AN104" i="7"/>
  <c r="AH104" i="7"/>
  <c r="T104" i="7"/>
  <c r="N104" i="7"/>
  <c r="G104" i="7"/>
  <c r="F104" i="7"/>
  <c r="BN102" i="7"/>
  <c r="BF102" i="7"/>
  <c r="AX102" i="7"/>
  <c r="BJ102" i="7" s="1"/>
  <c r="AV102" i="7"/>
  <c r="AT102" i="7"/>
  <c r="AN102" i="7"/>
  <c r="AH102" i="7"/>
  <c r="T102" i="7"/>
  <c r="N102" i="7"/>
  <c r="G102" i="7"/>
  <c r="F102" i="7"/>
  <c r="BN100" i="7"/>
  <c r="BF100" i="7"/>
  <c r="AX100" i="7"/>
  <c r="BJ100" i="7" s="1"/>
  <c r="AV100" i="7"/>
  <c r="AT100" i="7"/>
  <c r="AN100" i="7"/>
  <c r="AH100" i="7"/>
  <c r="T100" i="7"/>
  <c r="N100" i="7"/>
  <c r="G100" i="7"/>
  <c r="F100" i="7"/>
  <c r="BN98" i="7"/>
  <c r="BF98" i="7"/>
  <c r="AX98" i="7"/>
  <c r="BJ98" i="7" s="1"/>
  <c r="AV98" i="7"/>
  <c r="AT98" i="7"/>
  <c r="AN98" i="7"/>
  <c r="AH98" i="7"/>
  <c r="T98" i="7"/>
  <c r="N98" i="7"/>
  <c r="G98" i="7"/>
  <c r="F98" i="7"/>
  <c r="BN96" i="7"/>
  <c r="BF96" i="7"/>
  <c r="AX96" i="7"/>
  <c r="BJ96" i="7" s="1"/>
  <c r="AV96" i="7"/>
  <c r="AT96" i="7"/>
  <c r="AN96" i="7"/>
  <c r="AH96" i="7"/>
  <c r="T96" i="7"/>
  <c r="N96" i="7"/>
  <c r="G96" i="7"/>
  <c r="F96" i="7"/>
  <c r="BN94" i="7"/>
  <c r="BF94" i="7"/>
  <c r="AX94" i="7"/>
  <c r="BJ94" i="7" s="1"/>
  <c r="AV94" i="7"/>
  <c r="AT94" i="7"/>
  <c r="AN94" i="7"/>
  <c r="AH94" i="7"/>
  <c r="T94" i="7"/>
  <c r="N94" i="7"/>
  <c r="G94" i="7"/>
  <c r="F94" i="7"/>
  <c r="BN92" i="7"/>
  <c r="BF92" i="7"/>
  <c r="AX92" i="7"/>
  <c r="BJ92" i="7" s="1"/>
  <c r="AV92" i="7"/>
  <c r="AT92" i="7"/>
  <c r="AN92" i="7"/>
  <c r="AH92" i="7"/>
  <c r="T92" i="7"/>
  <c r="N92" i="7"/>
  <c r="G92" i="7"/>
  <c r="F92" i="7"/>
  <c r="BN90" i="7"/>
  <c r="BF90" i="7"/>
  <c r="AX90" i="7"/>
  <c r="BJ90" i="7" s="1"/>
  <c r="AV90" i="7"/>
  <c r="AT90" i="7"/>
  <c r="AN90" i="7"/>
  <c r="AH90" i="7"/>
  <c r="T90" i="7"/>
  <c r="N90" i="7"/>
  <c r="G90" i="7"/>
  <c r="F90" i="7"/>
  <c r="BN88" i="7"/>
  <c r="BF88" i="7"/>
  <c r="AX88" i="7"/>
  <c r="BJ88" i="7" s="1"/>
  <c r="AV88" i="7"/>
  <c r="AT88" i="7"/>
  <c r="AN88" i="7"/>
  <c r="AH88" i="7"/>
  <c r="T88" i="7"/>
  <c r="N88" i="7"/>
  <c r="G88" i="7"/>
  <c r="F88" i="7"/>
  <c r="BN86" i="7"/>
  <c r="BF86" i="7"/>
  <c r="AX86" i="7"/>
  <c r="BJ86" i="7" s="1"/>
  <c r="AV86" i="7"/>
  <c r="AT86" i="7"/>
  <c r="AN86" i="7"/>
  <c r="AH86" i="7"/>
  <c r="T86" i="7"/>
  <c r="N86" i="7"/>
  <c r="G86" i="7"/>
  <c r="F86" i="7"/>
  <c r="BN84" i="7"/>
  <c r="BF84" i="7"/>
  <c r="AX84" i="7"/>
  <c r="BJ84" i="7" s="1"/>
  <c r="AV84" i="7"/>
  <c r="AT84" i="7"/>
  <c r="AN84" i="7"/>
  <c r="AH84" i="7"/>
  <c r="T84" i="7"/>
  <c r="N84" i="7"/>
  <c r="G84" i="7"/>
  <c r="F84" i="7"/>
  <c r="BN82" i="7"/>
  <c r="BF82" i="7"/>
  <c r="AX82" i="7"/>
  <c r="BJ82" i="7" s="1"/>
  <c r="AV82" i="7"/>
  <c r="AT82" i="7"/>
  <c r="AN82" i="7"/>
  <c r="AH82" i="7"/>
  <c r="T82" i="7"/>
  <c r="N82" i="7"/>
  <c r="G82" i="7"/>
  <c r="F82" i="7"/>
  <c r="BN80" i="7"/>
  <c r="BF80" i="7"/>
  <c r="AX80" i="7"/>
  <c r="BJ80" i="7" s="1"/>
  <c r="AV80" i="7"/>
  <c r="AT80" i="7"/>
  <c r="AN80" i="7"/>
  <c r="AH80" i="7"/>
  <c r="T80" i="7"/>
  <c r="N80" i="7"/>
  <c r="G80" i="7"/>
  <c r="F80" i="7"/>
  <c r="BU79" i="7"/>
  <c r="BU78" i="7"/>
  <c r="BN78" i="7"/>
  <c r="BF78" i="7"/>
  <c r="AX78" i="7"/>
  <c r="BJ78" i="7" s="1"/>
  <c r="AV78" i="7"/>
  <c r="AT78" i="7"/>
  <c r="AN78" i="7"/>
  <c r="AH78" i="7"/>
  <c r="T78" i="7"/>
  <c r="N78" i="7"/>
  <c r="G78" i="7"/>
  <c r="F78" i="7"/>
  <c r="BU77" i="7"/>
  <c r="BU76" i="7"/>
  <c r="BN76" i="7"/>
  <c r="BF76" i="7"/>
  <c r="AX76" i="7"/>
  <c r="BJ76" i="7" s="1"/>
  <c r="AV76" i="7"/>
  <c r="AT76" i="7"/>
  <c r="AN76" i="7"/>
  <c r="AH76" i="7"/>
  <c r="T76" i="7"/>
  <c r="N76" i="7"/>
  <c r="G76" i="7"/>
  <c r="F76" i="7"/>
  <c r="BU75" i="7"/>
  <c r="BU74" i="7"/>
  <c r="BN74" i="7"/>
  <c r="BF74" i="7"/>
  <c r="AX74" i="7"/>
  <c r="BJ74" i="7" s="1"/>
  <c r="AV74" i="7"/>
  <c r="AT74" i="7"/>
  <c r="AN74" i="7"/>
  <c r="AH74" i="7"/>
  <c r="T74" i="7"/>
  <c r="N74" i="7"/>
  <c r="G74" i="7"/>
  <c r="F74" i="7"/>
  <c r="BU73" i="7"/>
  <c r="BU72" i="7"/>
  <c r="BN72" i="7"/>
  <c r="BF72" i="7"/>
  <c r="AX72" i="7"/>
  <c r="BJ72" i="7" s="1"/>
  <c r="AV72" i="7"/>
  <c r="AT72" i="7"/>
  <c r="AN72" i="7"/>
  <c r="AH72" i="7"/>
  <c r="T72" i="7"/>
  <c r="N72" i="7"/>
  <c r="G72" i="7"/>
  <c r="F72" i="7"/>
  <c r="BU71" i="7"/>
  <c r="BU70" i="7"/>
  <c r="BN70" i="7"/>
  <c r="BF70" i="7"/>
  <c r="AX70" i="7"/>
  <c r="BJ70" i="7" s="1"/>
  <c r="AV70" i="7"/>
  <c r="AT70" i="7"/>
  <c r="AN70" i="7"/>
  <c r="AH70" i="7"/>
  <c r="T70" i="7"/>
  <c r="N70" i="7"/>
  <c r="G70" i="7"/>
  <c r="F70" i="7"/>
  <c r="BT65" i="7"/>
  <c r="BU20" i="7"/>
  <c r="BU19" i="7"/>
  <c r="BU18" i="7"/>
  <c r="BU17" i="7"/>
  <c r="BU16" i="7"/>
  <c r="BU15" i="7"/>
  <c r="BU14" i="7"/>
  <c r="BU13" i="7"/>
  <c r="BU12" i="7"/>
  <c r="BU11" i="7"/>
  <c r="BN53" i="7"/>
  <c r="BK56" i="7" s="1"/>
  <c r="BK58" i="7" s="1"/>
  <c r="Y55" i="6"/>
  <c r="AM55" i="6"/>
  <c r="AI55" i="6"/>
  <c r="AB55" i="6"/>
  <c r="T55" i="6"/>
  <c r="BC33" i="6"/>
  <c r="BC39" i="6"/>
  <c r="AQ39" i="6"/>
  <c r="AQ29" i="6"/>
  <c r="AK35" i="6"/>
  <c r="AK27" i="6"/>
  <c r="AE27" i="6"/>
  <c r="F25" i="7"/>
  <c r="G25" i="7"/>
  <c r="F13" i="7"/>
  <c r="F15" i="7"/>
  <c r="F17" i="7"/>
  <c r="F19" i="7"/>
  <c r="F21" i="7"/>
  <c r="F23" i="7"/>
  <c r="F27" i="7"/>
  <c r="F29" i="7"/>
  <c r="F31" i="7"/>
  <c r="F33" i="7"/>
  <c r="F35" i="7"/>
  <c r="F37" i="7"/>
  <c r="F39" i="7"/>
  <c r="F41" i="7"/>
  <c r="F43" i="7"/>
  <c r="F45" i="7"/>
  <c r="F47" i="7"/>
  <c r="F49" i="7"/>
  <c r="F11" i="7"/>
  <c r="G13" i="7"/>
  <c r="G15" i="7"/>
  <c r="G17" i="7"/>
  <c r="G19" i="7"/>
  <c r="G21" i="7"/>
  <c r="G23" i="7"/>
  <c r="G27" i="7"/>
  <c r="G29" i="7"/>
  <c r="G31" i="7"/>
  <c r="G33" i="7"/>
  <c r="G35" i="7"/>
  <c r="G37" i="7"/>
  <c r="G39" i="7"/>
  <c r="G41" i="7"/>
  <c r="G43" i="7"/>
  <c r="G45" i="7"/>
  <c r="G47" i="7"/>
  <c r="G49" i="7"/>
  <c r="G11" i="7"/>
  <c r="T4" i="8"/>
  <c r="W4" i="8"/>
  <c r="B9" i="8"/>
  <c r="B10" i="8"/>
  <c r="B11" i="8"/>
  <c r="B12" i="8"/>
  <c r="B13" i="8"/>
  <c r="B14" i="8"/>
  <c r="B15" i="8"/>
  <c r="B16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G64" i="6"/>
  <c r="AN64" i="6"/>
  <c r="BT6" i="7"/>
  <c r="N11" i="7"/>
  <c r="T11" i="7"/>
  <c r="AH11" i="7"/>
  <c r="AN11" i="7"/>
  <c r="AT11" i="7"/>
  <c r="AV11" i="7"/>
  <c r="AX11" i="7"/>
  <c r="BJ11" i="7" s="1"/>
  <c r="BF11" i="7"/>
  <c r="BN11" i="7"/>
  <c r="N13" i="7"/>
  <c r="T13" i="7"/>
  <c r="AH13" i="7"/>
  <c r="AN13" i="7"/>
  <c r="AT13" i="7"/>
  <c r="AV13" i="7"/>
  <c r="AX13" i="7"/>
  <c r="BF13" i="7"/>
  <c r="BN13" i="7"/>
  <c r="N15" i="7"/>
  <c r="T15" i="7"/>
  <c r="AH15" i="7"/>
  <c r="AN15" i="7"/>
  <c r="AT15" i="7"/>
  <c r="AV15" i="7"/>
  <c r="AX15" i="7"/>
  <c r="BF15" i="7"/>
  <c r="BJ15" i="7"/>
  <c r="BN15" i="7"/>
  <c r="N17" i="7"/>
  <c r="T17" i="7"/>
  <c r="AH17" i="7"/>
  <c r="AN17" i="7"/>
  <c r="AT17" i="7"/>
  <c r="AV17" i="7"/>
  <c r="AX17" i="7"/>
  <c r="BF17" i="7"/>
  <c r="BN17" i="7"/>
  <c r="N19" i="7"/>
  <c r="T19" i="7"/>
  <c r="AH19" i="7"/>
  <c r="AN19" i="7"/>
  <c r="AT19" i="7"/>
  <c r="AV19" i="7"/>
  <c r="AX19" i="7"/>
  <c r="BF19" i="7"/>
  <c r="BJ19" i="7"/>
  <c r="BN19" i="7"/>
  <c r="N21" i="7"/>
  <c r="T21" i="7"/>
  <c r="AH21" i="7"/>
  <c r="AN21" i="7"/>
  <c r="AT21" i="7"/>
  <c r="AV21" i="7"/>
  <c r="AX21" i="7"/>
  <c r="BJ21" i="7" s="1"/>
  <c r="BF21" i="7"/>
  <c r="BN21" i="7"/>
  <c r="N23" i="7"/>
  <c r="T23" i="7"/>
  <c r="AH23" i="7"/>
  <c r="AN23" i="7"/>
  <c r="AT23" i="7"/>
  <c r="AV23" i="7"/>
  <c r="BH23" i="7" s="1"/>
  <c r="AX23" i="7"/>
  <c r="BF23" i="7"/>
  <c r="BJ23" i="7"/>
  <c r="BN23" i="7"/>
  <c r="N25" i="7"/>
  <c r="T25" i="7"/>
  <c r="AH25" i="7"/>
  <c r="AN25" i="7"/>
  <c r="AT25" i="7"/>
  <c r="AV25" i="7"/>
  <c r="AX25" i="7"/>
  <c r="BJ25" i="7" s="1"/>
  <c r="BF25" i="7"/>
  <c r="BN25" i="7"/>
  <c r="N27" i="7"/>
  <c r="T27" i="7"/>
  <c r="AH27" i="7"/>
  <c r="AN27" i="7"/>
  <c r="AT27" i="7"/>
  <c r="AV27" i="7"/>
  <c r="AZ27" i="7" s="1"/>
  <c r="AX27" i="7"/>
  <c r="BF27" i="7"/>
  <c r="BJ27" i="7"/>
  <c r="BN27" i="7"/>
  <c r="N29" i="7"/>
  <c r="T29" i="7"/>
  <c r="AH29" i="7"/>
  <c r="AN29" i="7"/>
  <c r="AT29" i="7"/>
  <c r="AV29" i="7"/>
  <c r="BH29" i="7" s="1"/>
  <c r="BL29" i="7" s="1"/>
  <c r="AX29" i="7"/>
  <c r="BJ29" i="7" s="1"/>
  <c r="AZ29" i="7"/>
  <c r="BF29" i="7"/>
  <c r="BN29" i="7"/>
  <c r="N31" i="7"/>
  <c r="T31" i="7"/>
  <c r="AH31" i="7"/>
  <c r="AN31" i="7"/>
  <c r="AT31" i="7"/>
  <c r="AV31" i="7"/>
  <c r="AX31" i="7"/>
  <c r="AZ31" i="7"/>
  <c r="BF31" i="7"/>
  <c r="BH31" i="7"/>
  <c r="BJ31" i="7"/>
  <c r="BL31" i="7"/>
  <c r="BN31" i="7"/>
  <c r="N33" i="7"/>
  <c r="T33" i="7"/>
  <c r="AH33" i="7"/>
  <c r="AN33" i="7"/>
  <c r="AT33" i="7"/>
  <c r="AV33" i="7"/>
  <c r="AZ33" i="7" s="1"/>
  <c r="AX33" i="7"/>
  <c r="BJ33" i="7" s="1"/>
  <c r="BF33" i="7"/>
  <c r="BN33" i="7"/>
  <c r="N35" i="7"/>
  <c r="T35" i="7"/>
  <c r="AH35" i="7"/>
  <c r="AN35" i="7"/>
  <c r="AT35" i="7"/>
  <c r="AV35" i="7"/>
  <c r="AZ35" i="7" s="1"/>
  <c r="AX35" i="7"/>
  <c r="BJ35" i="7" s="1"/>
  <c r="BF35" i="7"/>
  <c r="BH35" i="7"/>
  <c r="BL35" i="7" s="1"/>
  <c r="BN35" i="7"/>
  <c r="N37" i="7"/>
  <c r="T37" i="7"/>
  <c r="AH37" i="7"/>
  <c r="AN37" i="7"/>
  <c r="AT37" i="7"/>
  <c r="AV37" i="7"/>
  <c r="AX37" i="7"/>
  <c r="AZ37" i="7"/>
  <c r="BF37" i="7"/>
  <c r="BH37" i="7"/>
  <c r="BJ37" i="7"/>
  <c r="BL37" i="7"/>
  <c r="BN37" i="7"/>
  <c r="N39" i="7"/>
  <c r="T39" i="7"/>
  <c r="AH39" i="7"/>
  <c r="AN39" i="7"/>
  <c r="AT39" i="7"/>
  <c r="AV39" i="7"/>
  <c r="BH39" i="7" s="1"/>
  <c r="BL39" i="7" s="1"/>
  <c r="AX39" i="7"/>
  <c r="BJ39" i="7" s="1"/>
  <c r="AZ39" i="7"/>
  <c r="BF39" i="7"/>
  <c r="BN39" i="7"/>
  <c r="N41" i="7"/>
  <c r="T41" i="7"/>
  <c r="AH41" i="7"/>
  <c r="AN41" i="7"/>
  <c r="AT41" i="7"/>
  <c r="AV41" i="7"/>
  <c r="AZ41" i="7" s="1"/>
  <c r="AX41" i="7"/>
  <c r="BF41" i="7"/>
  <c r="BH41" i="7"/>
  <c r="BL41" i="7" s="1"/>
  <c r="BJ41" i="7"/>
  <c r="BN41" i="7"/>
  <c r="N43" i="7"/>
  <c r="T43" i="7"/>
  <c r="AH43" i="7"/>
  <c r="AN43" i="7"/>
  <c r="AT43" i="7"/>
  <c r="AV43" i="7"/>
  <c r="AZ43" i="7" s="1"/>
  <c r="AX43" i="7"/>
  <c r="BF43" i="7"/>
  <c r="BJ43" i="7"/>
  <c r="BN43" i="7"/>
  <c r="N45" i="7"/>
  <c r="T45" i="7"/>
  <c r="AH45" i="7"/>
  <c r="AN45" i="7"/>
  <c r="AT45" i="7"/>
  <c r="AV45" i="7"/>
  <c r="AX45" i="7"/>
  <c r="BF45" i="7"/>
  <c r="BJ45" i="7"/>
  <c r="BN45" i="7"/>
  <c r="N47" i="7"/>
  <c r="T47" i="7"/>
  <c r="AH47" i="7"/>
  <c r="AN47" i="7"/>
  <c r="AT47" i="7"/>
  <c r="AV47" i="7"/>
  <c r="AX47" i="7"/>
  <c r="BF47" i="7"/>
  <c r="BN47" i="7"/>
  <c r="N49" i="7"/>
  <c r="T49" i="7"/>
  <c r="AH49" i="7"/>
  <c r="AN49" i="7"/>
  <c r="AT49" i="7"/>
  <c r="AV49" i="7"/>
  <c r="AX49" i="7"/>
  <c r="BJ49" i="7" s="1"/>
  <c r="BF49" i="7"/>
  <c r="BN49" i="7"/>
  <c r="H51" i="7"/>
  <c r="J51" i="7"/>
  <c r="BR55" i="7" s="1"/>
  <c r="L51" i="7"/>
  <c r="BT55" i="7" s="1"/>
  <c r="P51" i="7"/>
  <c r="R51" i="7"/>
  <c r="X51" i="7"/>
  <c r="Z51" i="7"/>
  <c r="AB51" i="7"/>
  <c r="AD51" i="7"/>
  <c r="AF51" i="7"/>
  <c r="AJ51" i="7"/>
  <c r="AL51" i="7"/>
  <c r="AP51" i="7"/>
  <c r="AR51" i="7"/>
  <c r="BB51" i="7"/>
  <c r="BD51" i="7"/>
  <c r="N53" i="7"/>
  <c r="AH53" i="7"/>
  <c r="AN53" i="7"/>
  <c r="AT53" i="7"/>
  <c r="AV53" i="7"/>
  <c r="AX53" i="7"/>
  <c r="BF53" i="7"/>
  <c r="BJ53" i="7"/>
  <c r="J58" i="7"/>
  <c r="N58" i="7"/>
  <c r="U58" i="7"/>
  <c r="Y58" i="7"/>
  <c r="AF58" i="7"/>
  <c r="AJ58" i="7"/>
  <c r="AQ58" i="7"/>
  <c r="AU58" i="7"/>
  <c r="AZ25" i="7"/>
  <c r="T53" i="7"/>
  <c r="BR900" i="7" l="1"/>
  <c r="BR1014" i="7"/>
  <c r="BR1132" i="7"/>
  <c r="BR1250" i="7"/>
  <c r="BR1370" i="7"/>
  <c r="BR1606" i="7"/>
  <c r="BR2434" i="7"/>
  <c r="BR2550" i="7"/>
  <c r="BR664" i="7"/>
  <c r="BR780" i="7"/>
  <c r="BR2843" i="7"/>
  <c r="AX169" i="7"/>
  <c r="BJ169" i="7" s="1"/>
  <c r="BN3945" i="7"/>
  <c r="Y25" i="8" s="1"/>
  <c r="AC25" i="8" s="1"/>
  <c r="BN4063" i="7"/>
  <c r="Y27" i="8" s="1"/>
  <c r="BN4181" i="7"/>
  <c r="Y29" i="8" s="1"/>
  <c r="AC29" i="8" s="1"/>
  <c r="BN4299" i="7"/>
  <c r="Y31" i="8" s="1"/>
  <c r="AB31" i="8" s="1"/>
  <c r="BN4476" i="7"/>
  <c r="Y34" i="8" s="1"/>
  <c r="AB34" i="8" s="1"/>
  <c r="BN4653" i="7"/>
  <c r="Y37" i="8" s="1"/>
  <c r="AB37" i="8" s="1"/>
  <c r="BN5007" i="7"/>
  <c r="Y43" i="8" s="1"/>
  <c r="AB43" i="8" s="1"/>
  <c r="BN5066" i="7"/>
  <c r="Y44" i="8" s="1"/>
  <c r="BN5125" i="7"/>
  <c r="Y45" i="8" s="1"/>
  <c r="AC45" i="8" s="1"/>
  <c r="BN5243" i="7"/>
  <c r="Y47" i="8" s="1"/>
  <c r="AC47" i="8" s="1"/>
  <c r="BN5361" i="7"/>
  <c r="Y49" i="8" s="1"/>
  <c r="AC49" i="8" s="1"/>
  <c r="BN5420" i="7"/>
  <c r="Y50" i="8" s="1"/>
  <c r="AB50" i="8" s="1"/>
  <c r="BN5479" i="7"/>
  <c r="Y51" i="8" s="1"/>
  <c r="AC51" i="8" s="1"/>
  <c r="BN5538" i="7"/>
  <c r="Y52" i="8" s="1"/>
  <c r="AC52" i="8" s="1"/>
  <c r="BN5597" i="7"/>
  <c r="Y53" i="8" s="1"/>
  <c r="BN5715" i="7"/>
  <c r="Y55" i="8" s="1"/>
  <c r="AC55" i="8" s="1"/>
  <c r="BN5774" i="7"/>
  <c r="Y56" i="8" s="1"/>
  <c r="AC56" i="8" s="1"/>
  <c r="U9" i="6"/>
  <c r="BH27" i="7"/>
  <c r="BL27" i="7" s="1"/>
  <c r="BR955" i="7"/>
  <c r="BR1309" i="7"/>
  <c r="BR2375" i="7"/>
  <c r="BH33" i="7"/>
  <c r="BL33" i="7" s="1"/>
  <c r="BH43" i="7"/>
  <c r="BR1195" i="7"/>
  <c r="BR1545" i="7"/>
  <c r="BR2607" i="7"/>
  <c r="BR719" i="7"/>
  <c r="BR2904" i="7"/>
  <c r="BR1075" i="7"/>
  <c r="BR1427" i="7"/>
  <c r="BR2489" i="7"/>
  <c r="AV3001" i="7"/>
  <c r="AV3060" i="7"/>
  <c r="AV3178" i="7"/>
  <c r="AV3237" i="7"/>
  <c r="BS3237" i="7" s="1"/>
  <c r="AV3296" i="7"/>
  <c r="AV3355" i="7"/>
  <c r="AV3414" i="7"/>
  <c r="AV3473" i="7"/>
  <c r="AV3532" i="7"/>
  <c r="AV3650" i="7"/>
  <c r="AV3709" i="7"/>
  <c r="AV3768" i="7"/>
  <c r="BS3768" i="7" s="1"/>
  <c r="AV3827" i="7"/>
  <c r="AV3886" i="7"/>
  <c r="AV3945" i="7"/>
  <c r="BR483" i="7"/>
  <c r="BR192" i="7"/>
  <c r="BR247" i="7"/>
  <c r="BR310" i="7"/>
  <c r="BR365" i="7"/>
  <c r="BR426" i="7"/>
  <c r="BR546" i="7"/>
  <c r="BR601" i="7"/>
  <c r="BS700" i="7"/>
  <c r="BS818" i="7"/>
  <c r="BR837" i="7"/>
  <c r="BS936" i="7"/>
  <c r="BS1113" i="7"/>
  <c r="BS1231" i="7"/>
  <c r="BS1349" i="7"/>
  <c r="BS1408" i="7"/>
  <c r="BR1490" i="7"/>
  <c r="BS1644" i="7"/>
  <c r="BR1663" i="7"/>
  <c r="BR1726" i="7"/>
  <c r="BR1785" i="7"/>
  <c r="BR1840" i="7"/>
  <c r="BR1901" i="7"/>
  <c r="BR1958" i="7"/>
  <c r="BR2021" i="7"/>
  <c r="BR2194" i="7"/>
  <c r="BR2255" i="7"/>
  <c r="BR2312" i="7"/>
  <c r="BS2411" i="7"/>
  <c r="BS2470" i="7"/>
  <c r="BS2588" i="7"/>
  <c r="BR2670" i="7"/>
  <c r="BR2725" i="7"/>
  <c r="BR2788" i="7"/>
  <c r="BS2942" i="7"/>
  <c r="BS190" i="7"/>
  <c r="BS192" i="7"/>
  <c r="BQ192" i="7" s="1"/>
  <c r="BS194" i="7"/>
  <c r="BS196" i="7"/>
  <c r="BS198" i="7"/>
  <c r="BS200" i="7"/>
  <c r="BS202" i="7"/>
  <c r="BS204" i="7"/>
  <c r="BS206" i="7"/>
  <c r="BS208" i="7"/>
  <c r="BQ208" i="7" s="1"/>
  <c r="BS210" i="7"/>
  <c r="BS212" i="7"/>
  <c r="BS214" i="7"/>
  <c r="BS216" i="7"/>
  <c r="BS218" i="7"/>
  <c r="BS220" i="7"/>
  <c r="BS222" i="7"/>
  <c r="BS224" i="7"/>
  <c r="BQ224" i="7" s="1"/>
  <c r="BS226" i="7"/>
  <c r="BS247" i="7"/>
  <c r="BS249" i="7"/>
  <c r="BS251" i="7"/>
  <c r="BS253" i="7"/>
  <c r="BS255" i="7"/>
  <c r="BS257" i="7"/>
  <c r="BS259" i="7"/>
  <c r="BQ259" i="7" s="1"/>
  <c r="BS261" i="7"/>
  <c r="BS263" i="7"/>
  <c r="BS265" i="7"/>
  <c r="BS267" i="7"/>
  <c r="BS269" i="7"/>
  <c r="BS271" i="7"/>
  <c r="BS273" i="7"/>
  <c r="BS275" i="7"/>
  <c r="BQ275" i="7" s="1"/>
  <c r="BS277" i="7"/>
  <c r="BS279" i="7"/>
  <c r="BS281" i="7"/>
  <c r="BS283" i="7"/>
  <c r="BS285" i="7"/>
  <c r="BS306" i="7"/>
  <c r="BS308" i="7"/>
  <c r="BS310" i="7"/>
  <c r="BQ310" i="7" s="1"/>
  <c r="BS312" i="7"/>
  <c r="BS314" i="7"/>
  <c r="BS316" i="7"/>
  <c r="BS318" i="7"/>
  <c r="BS320" i="7"/>
  <c r="BS322" i="7"/>
  <c r="BS324" i="7"/>
  <c r="BS326" i="7"/>
  <c r="BQ326" i="7" s="1"/>
  <c r="BS328" i="7"/>
  <c r="BS330" i="7"/>
  <c r="BS332" i="7"/>
  <c r="BS334" i="7"/>
  <c r="BS336" i="7"/>
  <c r="BS338" i="7"/>
  <c r="BS340" i="7"/>
  <c r="BS342" i="7"/>
  <c r="BQ342" i="7" s="1"/>
  <c r="BS344" i="7"/>
  <c r="BS367" i="7"/>
  <c r="BS369" i="7"/>
  <c r="BS371" i="7"/>
  <c r="BS373" i="7"/>
  <c r="BS375" i="7"/>
  <c r="BS377" i="7"/>
  <c r="BS379" i="7"/>
  <c r="BQ379" i="7" s="1"/>
  <c r="BS381" i="7"/>
  <c r="BS383" i="7"/>
  <c r="BS385" i="7"/>
  <c r="BS387" i="7"/>
  <c r="BS389" i="7"/>
  <c r="BS391" i="7"/>
  <c r="BS393" i="7"/>
  <c r="BS395" i="7"/>
  <c r="BQ395" i="7" s="1"/>
  <c r="BS397" i="7"/>
  <c r="BS399" i="7"/>
  <c r="BS401" i="7"/>
  <c r="BS403" i="7"/>
  <c r="BS365" i="7"/>
  <c r="BS426" i="7"/>
  <c r="BS428" i="7"/>
  <c r="BS430" i="7"/>
  <c r="BQ430" i="7" s="1"/>
  <c r="BS432" i="7"/>
  <c r="BS434" i="7"/>
  <c r="BS436" i="7"/>
  <c r="BS438" i="7"/>
  <c r="BS440" i="7"/>
  <c r="BS442" i="7"/>
  <c r="BS444" i="7"/>
  <c r="BS446" i="7"/>
  <c r="BQ446" i="7" s="1"/>
  <c r="BS448" i="7"/>
  <c r="BS424" i="7"/>
  <c r="BS450" i="7"/>
  <c r="BS452" i="7"/>
  <c r="BS454" i="7"/>
  <c r="BS456" i="7"/>
  <c r="BS458" i="7"/>
  <c r="BS460" i="7"/>
  <c r="BQ460" i="7" s="1"/>
  <c r="BS462" i="7"/>
  <c r="BS544" i="7"/>
  <c r="BS546" i="7"/>
  <c r="BS548" i="7"/>
  <c r="BS550" i="7"/>
  <c r="BS552" i="7"/>
  <c r="BS554" i="7"/>
  <c r="BS556" i="7"/>
  <c r="BQ556" i="7" s="1"/>
  <c r="BS558" i="7"/>
  <c r="BS560" i="7"/>
  <c r="BS562" i="7"/>
  <c r="BS564" i="7"/>
  <c r="BS566" i="7"/>
  <c r="BS568" i="7"/>
  <c r="BS570" i="7"/>
  <c r="BS572" i="7"/>
  <c r="BQ572" i="7" s="1"/>
  <c r="BS574" i="7"/>
  <c r="BS576" i="7"/>
  <c r="BS578" i="7"/>
  <c r="BS580" i="7"/>
  <c r="BS542" i="7"/>
  <c r="BS603" i="7"/>
  <c r="BS605" i="7"/>
  <c r="BS607" i="7"/>
  <c r="BQ607" i="7" s="1"/>
  <c r="BS609" i="7"/>
  <c r="BS611" i="7"/>
  <c r="BS613" i="7"/>
  <c r="BS615" i="7"/>
  <c r="BS617" i="7"/>
  <c r="BS619" i="7"/>
  <c r="BS621" i="7"/>
  <c r="BS623" i="7"/>
  <c r="BQ623" i="7" s="1"/>
  <c r="BS625" i="7"/>
  <c r="BS627" i="7"/>
  <c r="BS629" i="7"/>
  <c r="BS631" i="7"/>
  <c r="BS633" i="7"/>
  <c r="BS635" i="7"/>
  <c r="BS637" i="7"/>
  <c r="BS639" i="7"/>
  <c r="BQ639" i="7" s="1"/>
  <c r="BS601" i="7"/>
  <c r="BS839" i="7"/>
  <c r="BS841" i="7"/>
  <c r="BS843" i="7"/>
  <c r="BS845" i="7"/>
  <c r="BS847" i="7"/>
  <c r="BS849" i="7"/>
  <c r="BS851" i="7"/>
  <c r="BQ851" i="7" s="1"/>
  <c r="BS853" i="7"/>
  <c r="BS855" i="7"/>
  <c r="BS857" i="7"/>
  <c r="BS859" i="7"/>
  <c r="BS861" i="7"/>
  <c r="BS863" i="7"/>
  <c r="BS865" i="7"/>
  <c r="BS867" i="7"/>
  <c r="BQ867" i="7" s="1"/>
  <c r="BS869" i="7"/>
  <c r="BS871" i="7"/>
  <c r="BS873" i="7"/>
  <c r="BS875" i="7"/>
  <c r="BS837" i="7"/>
  <c r="BS1488" i="7"/>
  <c r="BS1492" i="7"/>
  <c r="BS1496" i="7"/>
  <c r="BS1500" i="7"/>
  <c r="BS1504" i="7"/>
  <c r="BS1508" i="7"/>
  <c r="BS1512" i="7"/>
  <c r="BS1516" i="7"/>
  <c r="BS1520" i="7"/>
  <c r="BS1524" i="7"/>
  <c r="BS1486" i="7"/>
  <c r="BS1490" i="7"/>
  <c r="BS1494" i="7"/>
  <c r="BS1498" i="7"/>
  <c r="BS1502" i="7"/>
  <c r="BS1506" i="7"/>
  <c r="BS1510" i="7"/>
  <c r="BS1514" i="7"/>
  <c r="BS1518" i="7"/>
  <c r="BS1522" i="7"/>
  <c r="BS1667" i="7"/>
  <c r="BS1671" i="7"/>
  <c r="BS1675" i="7"/>
  <c r="BS1679" i="7"/>
  <c r="BS1683" i="7"/>
  <c r="BS1687" i="7"/>
  <c r="BS1691" i="7"/>
  <c r="BQ1691" i="7" s="1"/>
  <c r="BS1695" i="7"/>
  <c r="BS1699" i="7"/>
  <c r="BS1665" i="7"/>
  <c r="BS1669" i="7"/>
  <c r="BS1673" i="7"/>
  <c r="BS1677" i="7"/>
  <c r="BS1681" i="7"/>
  <c r="BS1685" i="7"/>
  <c r="BQ1685" i="7" s="1"/>
  <c r="BS1689" i="7"/>
  <c r="BS1693" i="7"/>
  <c r="BS1697" i="7"/>
  <c r="BS1701" i="7"/>
  <c r="BS1663" i="7"/>
  <c r="BS1724" i="7"/>
  <c r="BS1728" i="7"/>
  <c r="BS1732" i="7"/>
  <c r="BS1736" i="7"/>
  <c r="BS1740" i="7"/>
  <c r="BS1744" i="7"/>
  <c r="BS1748" i="7"/>
  <c r="BS1752" i="7"/>
  <c r="BS1756" i="7"/>
  <c r="BS1760" i="7"/>
  <c r="BS1722" i="7"/>
  <c r="BS1726" i="7"/>
  <c r="BS1730" i="7"/>
  <c r="BS1734" i="7"/>
  <c r="BS1738" i="7"/>
  <c r="BS1742" i="7"/>
  <c r="BS1746" i="7"/>
  <c r="BS1750" i="7"/>
  <c r="BS1754" i="7"/>
  <c r="BS1758" i="7"/>
  <c r="BS1783" i="7"/>
  <c r="BS1787" i="7"/>
  <c r="BS1791" i="7"/>
  <c r="BS1795" i="7"/>
  <c r="BS1799" i="7"/>
  <c r="BS1803" i="7"/>
  <c r="BS1807" i="7"/>
  <c r="BS1811" i="7"/>
  <c r="BS1815" i="7"/>
  <c r="BS1785" i="7"/>
  <c r="BS1789" i="7"/>
  <c r="BS1793" i="7"/>
  <c r="BS1797" i="7"/>
  <c r="BS1801" i="7"/>
  <c r="BS1805" i="7"/>
  <c r="BQ1805" i="7" s="1"/>
  <c r="BS1809" i="7"/>
  <c r="BS1817" i="7"/>
  <c r="BS1813" i="7"/>
  <c r="BS1819" i="7"/>
  <c r="BS1781" i="7"/>
  <c r="BS1844" i="7"/>
  <c r="BS1848" i="7"/>
  <c r="BS1852" i="7"/>
  <c r="BQ1852" i="7" s="1"/>
  <c r="BS1856" i="7"/>
  <c r="BS1860" i="7"/>
  <c r="BS1864" i="7"/>
  <c r="BS1868" i="7"/>
  <c r="BS1872" i="7"/>
  <c r="BS1876" i="7"/>
  <c r="BS1842" i="7"/>
  <c r="BS1846" i="7"/>
  <c r="BQ1846" i="7" s="1"/>
  <c r="BS1850" i="7"/>
  <c r="BS1854" i="7"/>
  <c r="BS1858" i="7"/>
  <c r="BS1862" i="7"/>
  <c r="BS1866" i="7"/>
  <c r="BS1870" i="7"/>
  <c r="BS1874" i="7"/>
  <c r="BS1878" i="7"/>
  <c r="BQ1878" i="7" s="1"/>
  <c r="BS1840" i="7"/>
  <c r="BS1901" i="7"/>
  <c r="BS1905" i="7"/>
  <c r="BS1909" i="7"/>
  <c r="BS1913" i="7"/>
  <c r="BS1917" i="7"/>
  <c r="BS1921" i="7"/>
  <c r="BS1925" i="7"/>
  <c r="BQ1925" i="7" s="1"/>
  <c r="BS1929" i="7"/>
  <c r="BS1933" i="7"/>
  <c r="BS1937" i="7"/>
  <c r="BS1899" i="7"/>
  <c r="BS1903" i="7"/>
  <c r="BS1907" i="7"/>
  <c r="BS1911" i="7"/>
  <c r="BS1915" i="7"/>
  <c r="BS1919" i="7"/>
  <c r="BS1923" i="7"/>
  <c r="BS1927" i="7"/>
  <c r="BS1931" i="7"/>
  <c r="BS1935" i="7"/>
  <c r="BS1962" i="7"/>
  <c r="BS1966" i="7"/>
  <c r="BS1970" i="7"/>
  <c r="BQ1970" i="7" s="1"/>
  <c r="BS1974" i="7"/>
  <c r="BS1978" i="7"/>
  <c r="BS1982" i="7"/>
  <c r="BS1986" i="7"/>
  <c r="BS1990" i="7"/>
  <c r="BS1994" i="7"/>
  <c r="BS1960" i="7"/>
  <c r="BS1964" i="7"/>
  <c r="BS1968" i="7"/>
  <c r="BS1972" i="7"/>
  <c r="BS1976" i="7"/>
  <c r="BS1980" i="7"/>
  <c r="BS1984" i="7"/>
  <c r="BS1988" i="7"/>
  <c r="BS1992" i="7"/>
  <c r="BS1996" i="7"/>
  <c r="BS1958" i="7"/>
  <c r="BS2019" i="7"/>
  <c r="BS2023" i="7"/>
  <c r="BS2027" i="7"/>
  <c r="BS2031" i="7"/>
  <c r="BS2035" i="7"/>
  <c r="BS2039" i="7"/>
  <c r="BS2043" i="7"/>
  <c r="BQ2043" i="7" s="1"/>
  <c r="BS2047" i="7"/>
  <c r="BS2051" i="7"/>
  <c r="BS2055" i="7"/>
  <c r="BS2017" i="7"/>
  <c r="BS2021" i="7"/>
  <c r="BS2025" i="7"/>
  <c r="BS2029" i="7"/>
  <c r="BS2033" i="7"/>
  <c r="BQ2033" i="7" s="1"/>
  <c r="BS2037" i="7"/>
  <c r="BS2041" i="7"/>
  <c r="BS2045" i="7"/>
  <c r="BS2049" i="7"/>
  <c r="BS2053" i="7"/>
  <c r="BS2080" i="7"/>
  <c r="BS2084" i="7"/>
  <c r="BS2088" i="7"/>
  <c r="BQ2088" i="7" s="1"/>
  <c r="BS2092" i="7"/>
  <c r="BS2096" i="7"/>
  <c r="BS2100" i="7"/>
  <c r="BS2104" i="7"/>
  <c r="BS2108" i="7"/>
  <c r="BS2112" i="7"/>
  <c r="BS2078" i="7"/>
  <c r="BS2082" i="7"/>
  <c r="BS2086" i="7"/>
  <c r="BS2090" i="7"/>
  <c r="BS2094" i="7"/>
  <c r="BS2098" i="7"/>
  <c r="BS2102" i="7"/>
  <c r="BS2106" i="7"/>
  <c r="BS2110" i="7"/>
  <c r="BS2114" i="7"/>
  <c r="BS2076" i="7"/>
  <c r="BS2137" i="7"/>
  <c r="BS2141" i="7"/>
  <c r="BS2145" i="7"/>
  <c r="BS2149" i="7"/>
  <c r="BS2153" i="7"/>
  <c r="BS2157" i="7"/>
  <c r="BS2161" i="7"/>
  <c r="BQ2161" i="7" s="1"/>
  <c r="BS2165" i="7"/>
  <c r="BS2169" i="7"/>
  <c r="BS2173" i="7"/>
  <c r="BS2135" i="7"/>
  <c r="BS2139" i="7"/>
  <c r="BS2143" i="7"/>
  <c r="BS2147" i="7"/>
  <c r="BS2151" i="7"/>
  <c r="BQ2151" i="7" s="1"/>
  <c r="BS2155" i="7"/>
  <c r="BS2159" i="7"/>
  <c r="BS2163" i="7"/>
  <c r="BS2167" i="7"/>
  <c r="BS2171" i="7"/>
  <c r="BS2196" i="7"/>
  <c r="BS2198" i="7"/>
  <c r="BS2202" i="7"/>
  <c r="BQ2202" i="7" s="1"/>
  <c r="BS2194" i="7"/>
  <c r="BS2200" i="7"/>
  <c r="BS2204" i="7"/>
  <c r="BS2206" i="7"/>
  <c r="BS2208" i="7"/>
  <c r="BS2210" i="7"/>
  <c r="BS2212" i="7"/>
  <c r="BS2214" i="7"/>
  <c r="BQ2214" i="7" s="1"/>
  <c r="BS2216" i="7"/>
  <c r="BS2218" i="7"/>
  <c r="BS2220" i="7"/>
  <c r="BS2222" i="7"/>
  <c r="BS2224" i="7"/>
  <c r="BS2226" i="7"/>
  <c r="BS2228" i="7"/>
  <c r="BS2230" i="7"/>
  <c r="BQ2230" i="7" s="1"/>
  <c r="BS2232" i="7"/>
  <c r="BS2253" i="7"/>
  <c r="BS2255" i="7"/>
  <c r="BS2257" i="7"/>
  <c r="BS2259" i="7"/>
  <c r="BS2261" i="7"/>
  <c r="BS2263" i="7"/>
  <c r="BS2265" i="7"/>
  <c r="BS2267" i="7"/>
  <c r="BS2269" i="7"/>
  <c r="BS2271" i="7"/>
  <c r="BS2273" i="7"/>
  <c r="BS2275" i="7"/>
  <c r="BS2277" i="7"/>
  <c r="BS2279" i="7"/>
  <c r="BS2281" i="7"/>
  <c r="BQ2281" i="7" s="1"/>
  <c r="BS2283" i="7"/>
  <c r="BS2285" i="7"/>
  <c r="BS2287" i="7"/>
  <c r="BS2289" i="7"/>
  <c r="BS2291" i="7"/>
  <c r="BS2312" i="7"/>
  <c r="BS2314" i="7"/>
  <c r="BS2316" i="7"/>
  <c r="BQ2316" i="7" s="1"/>
  <c r="BS2318" i="7"/>
  <c r="BS2320" i="7"/>
  <c r="BS2322" i="7"/>
  <c r="BS2324" i="7"/>
  <c r="BS2326" i="7"/>
  <c r="BS2328" i="7"/>
  <c r="BS2330" i="7"/>
  <c r="BS2332" i="7"/>
  <c r="BQ2332" i="7" s="1"/>
  <c r="BS2334" i="7"/>
  <c r="BS2336" i="7"/>
  <c r="BS2338" i="7"/>
  <c r="BS2340" i="7"/>
  <c r="BS2342" i="7"/>
  <c r="BS2344" i="7"/>
  <c r="BS2346" i="7"/>
  <c r="BS2348" i="7"/>
  <c r="BQ2348" i="7" s="1"/>
  <c r="BS2350" i="7"/>
  <c r="BS2666" i="7"/>
  <c r="BS2668" i="7"/>
  <c r="BS2670" i="7"/>
  <c r="BS2672" i="7"/>
  <c r="BS2674" i="7"/>
  <c r="BS2676" i="7"/>
  <c r="BS2678" i="7"/>
  <c r="BQ2678" i="7" s="1"/>
  <c r="BS2680" i="7"/>
  <c r="BS2682" i="7"/>
  <c r="BS2684" i="7"/>
  <c r="BS2686" i="7"/>
  <c r="BS2688" i="7"/>
  <c r="BS2690" i="7"/>
  <c r="BS2692" i="7"/>
  <c r="BS2694" i="7"/>
  <c r="BS2696" i="7"/>
  <c r="BS2698" i="7"/>
  <c r="BS2700" i="7"/>
  <c r="BS2702" i="7"/>
  <c r="BS2704" i="7"/>
  <c r="BS2725" i="7"/>
  <c r="BS2727" i="7"/>
  <c r="BS2729" i="7"/>
  <c r="BQ2729" i="7" s="1"/>
  <c r="BS2731" i="7"/>
  <c r="BS2733" i="7"/>
  <c r="BS2735" i="7"/>
  <c r="BS2737" i="7"/>
  <c r="BS2739" i="7"/>
  <c r="BS2741" i="7"/>
  <c r="BS2743" i="7"/>
  <c r="BS2745" i="7"/>
  <c r="BQ2745" i="7" s="1"/>
  <c r="BS2747" i="7"/>
  <c r="BS2749" i="7"/>
  <c r="BS2751" i="7"/>
  <c r="BS2753" i="7"/>
  <c r="BS2755" i="7"/>
  <c r="BS2757" i="7"/>
  <c r="BS2759" i="7"/>
  <c r="BS2761" i="7"/>
  <c r="BQ2761" i="7" s="1"/>
  <c r="BS2763" i="7"/>
  <c r="BS2784" i="7"/>
  <c r="BS2786" i="7"/>
  <c r="BS2788" i="7"/>
  <c r="BS2790" i="7"/>
  <c r="BS2792" i="7"/>
  <c r="BS2794" i="7"/>
  <c r="BS2796" i="7"/>
  <c r="BQ2796" i="7" s="1"/>
  <c r="BS2798" i="7"/>
  <c r="BS2800" i="7"/>
  <c r="BS2802" i="7"/>
  <c r="BS2804" i="7"/>
  <c r="BS2806" i="7"/>
  <c r="BS2808" i="7"/>
  <c r="BS2810" i="7"/>
  <c r="BS2812" i="7"/>
  <c r="BS2814" i="7"/>
  <c r="BS2816" i="7"/>
  <c r="BS2818" i="7"/>
  <c r="BS2820" i="7"/>
  <c r="BS2822" i="7"/>
  <c r="BG2888" i="7"/>
  <c r="BG2890" i="7" s="1"/>
  <c r="BR2883" i="7"/>
  <c r="BG2770" i="7"/>
  <c r="BG2772" i="7" s="1"/>
  <c r="BR2765" i="7"/>
  <c r="BG2652" i="7"/>
  <c r="BG2654" i="7" s="1"/>
  <c r="BR2647" i="7"/>
  <c r="BG2534" i="7"/>
  <c r="BG2536" i="7" s="1"/>
  <c r="BR2529" i="7"/>
  <c r="BG2357" i="7"/>
  <c r="BG2359" i="7" s="1"/>
  <c r="BR2352" i="7"/>
  <c r="BG2239" i="7"/>
  <c r="BG2241" i="7" s="1"/>
  <c r="BR2234" i="7"/>
  <c r="BG2003" i="7"/>
  <c r="BG2005" i="7" s="1"/>
  <c r="BR1998" i="7"/>
  <c r="BG1885" i="7"/>
  <c r="BG1887" i="7" s="1"/>
  <c r="BR1880" i="7"/>
  <c r="BG1708" i="7"/>
  <c r="BG1710" i="7" s="1"/>
  <c r="BR1703" i="7"/>
  <c r="BG1590" i="7"/>
  <c r="BG1592" i="7" s="1"/>
  <c r="BR1585" i="7"/>
  <c r="BG1472" i="7"/>
  <c r="BG1474" i="7" s="1"/>
  <c r="BR1467" i="7"/>
  <c r="BG1354" i="7"/>
  <c r="BG1356" i="7" s="1"/>
  <c r="BR1349" i="7"/>
  <c r="BG1295" i="7"/>
  <c r="BG1297" i="7" s="1"/>
  <c r="BR1290" i="7"/>
  <c r="BG1177" i="7"/>
  <c r="BG1179" i="7" s="1"/>
  <c r="BR1172" i="7"/>
  <c r="BG1059" i="7"/>
  <c r="BG1061" i="7" s="1"/>
  <c r="BR1054" i="7"/>
  <c r="BG1000" i="7"/>
  <c r="BG1002" i="7" s="1"/>
  <c r="BR995" i="7"/>
  <c r="BG882" i="7"/>
  <c r="BG884" i="7" s="1"/>
  <c r="BR877" i="7"/>
  <c r="BG764" i="7"/>
  <c r="BG766" i="7" s="1"/>
  <c r="BR759" i="7"/>
  <c r="BG646" i="7"/>
  <c r="BG648" i="7" s="1"/>
  <c r="BR641" i="7"/>
  <c r="BG528" i="7"/>
  <c r="BG530" i="7" s="1"/>
  <c r="BR523" i="7"/>
  <c r="BG410" i="7"/>
  <c r="BG412" i="7" s="1"/>
  <c r="BR405" i="7"/>
  <c r="BG292" i="7"/>
  <c r="BG294" i="7" s="1"/>
  <c r="BR287" i="7"/>
  <c r="BR464" i="7"/>
  <c r="BR2938" i="7"/>
  <c r="BR2934" i="7"/>
  <c r="BR2930" i="7"/>
  <c r="BR2926" i="7"/>
  <c r="BR2922" i="7"/>
  <c r="BR2918" i="7"/>
  <c r="BR2914" i="7"/>
  <c r="BR2910" i="7"/>
  <c r="BR2906" i="7"/>
  <c r="BR2822" i="7"/>
  <c r="BR2818" i="7"/>
  <c r="BR2814" i="7"/>
  <c r="BR2810" i="7"/>
  <c r="BR2806" i="7"/>
  <c r="BR2802" i="7"/>
  <c r="BR2798" i="7"/>
  <c r="BR2794" i="7"/>
  <c r="BR2790" i="7"/>
  <c r="BR2786" i="7"/>
  <c r="BR2702" i="7"/>
  <c r="BR2698" i="7"/>
  <c r="BR2694" i="7"/>
  <c r="BR2690" i="7"/>
  <c r="BR2686" i="7"/>
  <c r="BR2682" i="7"/>
  <c r="BR2678" i="7"/>
  <c r="BR2674" i="7"/>
  <c r="BR2902" i="7"/>
  <c r="BS2824" i="7"/>
  <c r="BR2784" i="7"/>
  <c r="BS2706" i="7"/>
  <c r="BR2879" i="7"/>
  <c r="BR2875" i="7"/>
  <c r="BR2871" i="7"/>
  <c r="BR2867" i="7"/>
  <c r="BR2863" i="7"/>
  <c r="BR2859" i="7"/>
  <c r="BR2855" i="7"/>
  <c r="BR2851" i="7"/>
  <c r="BR2847" i="7"/>
  <c r="BR2763" i="7"/>
  <c r="BR2759" i="7"/>
  <c r="BR2755" i="7"/>
  <c r="BR2751" i="7"/>
  <c r="BR2747" i="7"/>
  <c r="BR2743" i="7"/>
  <c r="BR2739" i="7"/>
  <c r="BR2735" i="7"/>
  <c r="BR2731" i="7"/>
  <c r="BR2727" i="7"/>
  <c r="BR2668" i="7"/>
  <c r="BR2584" i="7"/>
  <c r="BR2580" i="7"/>
  <c r="BR2576" i="7"/>
  <c r="BR2572" i="7"/>
  <c r="BR2568" i="7"/>
  <c r="BR2564" i="7"/>
  <c r="BR2560" i="7"/>
  <c r="BR2556" i="7"/>
  <c r="BR2552" i="7"/>
  <c r="BR2468" i="7"/>
  <c r="BR2464" i="7"/>
  <c r="BR2460" i="7"/>
  <c r="BR2456" i="7"/>
  <c r="BR2452" i="7"/>
  <c r="BR2448" i="7"/>
  <c r="BR2444" i="7"/>
  <c r="BR2440" i="7"/>
  <c r="BR2436" i="7"/>
  <c r="BR2432" i="7"/>
  <c r="BR2409" i="7"/>
  <c r="BR2405" i="7"/>
  <c r="BR2401" i="7"/>
  <c r="BR2397" i="7"/>
  <c r="BR2393" i="7"/>
  <c r="BR2389" i="7"/>
  <c r="BR2385" i="7"/>
  <c r="BR2381" i="7"/>
  <c r="BR2377" i="7"/>
  <c r="BR2373" i="7"/>
  <c r="BR2289" i="7"/>
  <c r="BR2285" i="7"/>
  <c r="BR2281" i="7"/>
  <c r="BR2277" i="7"/>
  <c r="BR2273" i="7"/>
  <c r="BR2269" i="7"/>
  <c r="BR2265" i="7"/>
  <c r="BR2261" i="7"/>
  <c r="BR2257" i="7"/>
  <c r="BR2055" i="7"/>
  <c r="BR2051" i="7"/>
  <c r="BR2047" i="7"/>
  <c r="BR2043" i="7"/>
  <c r="BR2039" i="7"/>
  <c r="BR2035" i="7"/>
  <c r="BR2031" i="7"/>
  <c r="BR2027" i="7"/>
  <c r="BR2023" i="7"/>
  <c r="BR2019" i="7"/>
  <c r="BR1935" i="7"/>
  <c r="BR1931" i="7"/>
  <c r="BR1927" i="7"/>
  <c r="BR1923" i="7"/>
  <c r="BR1919" i="7"/>
  <c r="BR1915" i="7"/>
  <c r="BR1911" i="7"/>
  <c r="BR1907" i="7"/>
  <c r="BR1903" i="7"/>
  <c r="BR1819" i="7"/>
  <c r="BR1815" i="7"/>
  <c r="BR1811" i="7"/>
  <c r="BR1807" i="7"/>
  <c r="BR1803" i="7"/>
  <c r="BR1799" i="7"/>
  <c r="BR1795" i="7"/>
  <c r="BR1791" i="7"/>
  <c r="BR1787" i="7"/>
  <c r="BR1783" i="7"/>
  <c r="BR1760" i="7"/>
  <c r="BR1756" i="7"/>
  <c r="BR1752" i="7"/>
  <c r="BR1748" i="7"/>
  <c r="BR1744" i="7"/>
  <c r="BR1740" i="7"/>
  <c r="BR1736" i="7"/>
  <c r="BR1732" i="7"/>
  <c r="BR1728" i="7"/>
  <c r="BR1724" i="7"/>
  <c r="BR1640" i="7"/>
  <c r="BR1636" i="7"/>
  <c r="BR1632" i="7"/>
  <c r="BR1628" i="7"/>
  <c r="BR1624" i="7"/>
  <c r="BR1620" i="7"/>
  <c r="BR1616" i="7"/>
  <c r="BR1612" i="7"/>
  <c r="BR1608" i="7"/>
  <c r="BR1524" i="7"/>
  <c r="BR1520" i="7"/>
  <c r="BR1516" i="7"/>
  <c r="BR1512" i="7"/>
  <c r="BR1508" i="7"/>
  <c r="BR1504" i="7"/>
  <c r="BR1500" i="7"/>
  <c r="BR1496" i="7"/>
  <c r="BR1492" i="7"/>
  <c r="BR1488" i="7"/>
  <c r="BR1404" i="7"/>
  <c r="BR1400" i="7"/>
  <c r="BR1396" i="7"/>
  <c r="BR1392" i="7"/>
  <c r="BR1388" i="7"/>
  <c r="BR1384" i="7"/>
  <c r="BR1380" i="7"/>
  <c r="BR1376" i="7"/>
  <c r="BR1372" i="7"/>
  <c r="BR1229" i="7"/>
  <c r="BR1225" i="7"/>
  <c r="BR1221" i="7"/>
  <c r="BR1217" i="7"/>
  <c r="BR1213" i="7"/>
  <c r="BR1209" i="7"/>
  <c r="BR1205" i="7"/>
  <c r="BR1201" i="7"/>
  <c r="BR1197" i="7"/>
  <c r="BR1193" i="7"/>
  <c r="BR1109" i="7"/>
  <c r="BR1105" i="7"/>
  <c r="BR1101" i="7"/>
  <c r="BR1097" i="7"/>
  <c r="BR1093" i="7"/>
  <c r="BR1089" i="7"/>
  <c r="BR1085" i="7"/>
  <c r="BR1081" i="7"/>
  <c r="BR1077" i="7"/>
  <c r="BR934" i="7"/>
  <c r="BR930" i="7"/>
  <c r="BR926" i="7"/>
  <c r="BR922" i="7"/>
  <c r="BR918" i="7"/>
  <c r="BR914" i="7"/>
  <c r="BR910" i="7"/>
  <c r="BR906" i="7"/>
  <c r="BR902" i="7"/>
  <c r="BR898" i="7"/>
  <c r="BR814" i="7"/>
  <c r="BR810" i="7"/>
  <c r="BR806" i="7"/>
  <c r="BR802" i="7"/>
  <c r="BR798" i="7"/>
  <c r="BR794" i="7"/>
  <c r="BR790" i="7"/>
  <c r="BR786" i="7"/>
  <c r="BR782" i="7"/>
  <c r="BR698" i="7"/>
  <c r="BR694" i="7"/>
  <c r="BR690" i="7"/>
  <c r="BR686" i="7"/>
  <c r="BR682" i="7"/>
  <c r="BR678" i="7"/>
  <c r="BR674" i="7"/>
  <c r="BR670" i="7"/>
  <c r="BR666" i="7"/>
  <c r="BR662" i="7"/>
  <c r="BR580" i="7"/>
  <c r="BR576" i="7"/>
  <c r="BR572" i="7"/>
  <c r="BR568" i="7"/>
  <c r="BR564" i="7"/>
  <c r="BR560" i="7"/>
  <c r="BR556" i="7"/>
  <c r="BR552" i="7"/>
  <c r="BR548" i="7"/>
  <c r="BR544" i="7"/>
  <c r="BR460" i="7"/>
  <c r="BR456" i="7"/>
  <c r="BR452" i="7"/>
  <c r="BR448" i="7"/>
  <c r="BR444" i="7"/>
  <c r="BR440" i="7"/>
  <c r="BR436" i="7"/>
  <c r="BR432" i="7"/>
  <c r="BR428" i="7"/>
  <c r="BR344" i="7"/>
  <c r="BR340" i="7"/>
  <c r="BR336" i="7"/>
  <c r="BR332" i="7"/>
  <c r="BR328" i="7"/>
  <c r="BR324" i="7"/>
  <c r="BR320" i="7"/>
  <c r="BR316" i="7"/>
  <c r="BR312" i="7"/>
  <c r="BR308" i="7"/>
  <c r="BR226" i="7"/>
  <c r="BR222" i="7"/>
  <c r="BR218" i="7"/>
  <c r="BR214" i="7"/>
  <c r="BR210" i="7"/>
  <c r="BR206" i="7"/>
  <c r="BR202" i="7"/>
  <c r="BR198" i="7"/>
  <c r="BR194" i="7"/>
  <c r="BR190" i="7"/>
  <c r="BR2666" i="7"/>
  <c r="BR2548" i="7"/>
  <c r="BR2430" i="7"/>
  <c r="BR2371" i="7"/>
  <c r="BS2293" i="7"/>
  <c r="BR2253" i="7"/>
  <c r="BS2175" i="7"/>
  <c r="BS2057" i="7"/>
  <c r="BR2017" i="7"/>
  <c r="BS1939" i="7"/>
  <c r="BR1899" i="7"/>
  <c r="BS1821" i="7"/>
  <c r="BR1781" i="7"/>
  <c r="BS1762" i="7"/>
  <c r="BR1722" i="7"/>
  <c r="BR1604" i="7"/>
  <c r="BS1526" i="7"/>
  <c r="BR1486" i="7"/>
  <c r="BR1368" i="7"/>
  <c r="BR1191" i="7"/>
  <c r="BR1073" i="7"/>
  <c r="BR896" i="7"/>
  <c r="BR778" i="7"/>
  <c r="BR660" i="7"/>
  <c r="BS582" i="7"/>
  <c r="BR542" i="7"/>
  <c r="BR424" i="7"/>
  <c r="BS346" i="7"/>
  <c r="BR306" i="7"/>
  <c r="BR228" i="7"/>
  <c r="BR2645" i="7"/>
  <c r="BR2641" i="7"/>
  <c r="BR2637" i="7"/>
  <c r="BR2633" i="7"/>
  <c r="BR2629" i="7"/>
  <c r="BR2625" i="7"/>
  <c r="BR2621" i="7"/>
  <c r="BR2617" i="7"/>
  <c r="BR2613" i="7"/>
  <c r="BR2609" i="7"/>
  <c r="BR2525" i="7"/>
  <c r="BR2521" i="7"/>
  <c r="BR2517" i="7"/>
  <c r="BR2513" i="7"/>
  <c r="BR2509" i="7"/>
  <c r="BR2505" i="7"/>
  <c r="BR2501" i="7"/>
  <c r="BR2497" i="7"/>
  <c r="BR2493" i="7"/>
  <c r="BR2348" i="7"/>
  <c r="BR2344" i="7"/>
  <c r="BR2340" i="7"/>
  <c r="BR2336" i="7"/>
  <c r="BR2332" i="7"/>
  <c r="BR2328" i="7"/>
  <c r="BR2324" i="7"/>
  <c r="BR2320" i="7"/>
  <c r="BR2316" i="7"/>
  <c r="BR2232" i="7"/>
  <c r="BR2228" i="7"/>
  <c r="BR2224" i="7"/>
  <c r="BR2220" i="7"/>
  <c r="BR2216" i="7"/>
  <c r="BR2212" i="7"/>
  <c r="BR2208" i="7"/>
  <c r="BR2204" i="7"/>
  <c r="BR2200" i="7"/>
  <c r="BR2196" i="7"/>
  <c r="BR1994" i="7"/>
  <c r="BR1990" i="7"/>
  <c r="BR1986" i="7"/>
  <c r="BR1982" i="7"/>
  <c r="BR1978" i="7"/>
  <c r="BR1974" i="7"/>
  <c r="BR1970" i="7"/>
  <c r="BR1966" i="7"/>
  <c r="BR1962" i="7"/>
  <c r="BR1876" i="7"/>
  <c r="BR1872" i="7"/>
  <c r="BR1868" i="7"/>
  <c r="BR1864" i="7"/>
  <c r="BR1860" i="7"/>
  <c r="BR1856" i="7"/>
  <c r="BR1852" i="7"/>
  <c r="BR1848" i="7"/>
  <c r="BR1844" i="7"/>
  <c r="BR1699" i="7"/>
  <c r="BR1695" i="7"/>
  <c r="BR1691" i="7"/>
  <c r="BR1687" i="7"/>
  <c r="BR1683" i="7"/>
  <c r="BR1679" i="7"/>
  <c r="BR1675" i="7"/>
  <c r="BR1671" i="7"/>
  <c r="BR1667" i="7"/>
  <c r="BR1583" i="7"/>
  <c r="BR1579" i="7"/>
  <c r="BR1575" i="7"/>
  <c r="BR1571" i="7"/>
  <c r="BR1567" i="7"/>
  <c r="BR1563" i="7"/>
  <c r="BR1559" i="7"/>
  <c r="BR1555" i="7"/>
  <c r="BR1551" i="7"/>
  <c r="BR1547" i="7"/>
  <c r="BR1463" i="7"/>
  <c r="BR1459" i="7"/>
  <c r="BR1455" i="7"/>
  <c r="BR1451" i="7"/>
  <c r="BR1447" i="7"/>
  <c r="BR1443" i="7"/>
  <c r="BR1439" i="7"/>
  <c r="BR1435" i="7"/>
  <c r="BR1431" i="7"/>
  <c r="BR1345" i="7"/>
  <c r="BR1341" i="7"/>
  <c r="BR1337" i="7"/>
  <c r="BR1333" i="7"/>
  <c r="BR1329" i="7"/>
  <c r="BR1325" i="7"/>
  <c r="BR1321" i="7"/>
  <c r="BR1317" i="7"/>
  <c r="BR1313" i="7"/>
  <c r="BR1288" i="7"/>
  <c r="BR1284" i="7"/>
  <c r="BR1280" i="7"/>
  <c r="BR1276" i="7"/>
  <c r="BR1272" i="7"/>
  <c r="BR1268" i="7"/>
  <c r="BR1264" i="7"/>
  <c r="BR1260" i="7"/>
  <c r="BR1256" i="7"/>
  <c r="BR1252" i="7"/>
  <c r="BR1168" i="7"/>
  <c r="BR1164" i="7"/>
  <c r="BR1160" i="7"/>
  <c r="BR1156" i="7"/>
  <c r="BR1152" i="7"/>
  <c r="BR1148" i="7"/>
  <c r="BR1144" i="7"/>
  <c r="BR1140" i="7"/>
  <c r="BR1136" i="7"/>
  <c r="BR1052" i="7"/>
  <c r="BR1048" i="7"/>
  <c r="BR1044" i="7"/>
  <c r="BR1040" i="7"/>
  <c r="BR1036" i="7"/>
  <c r="BR1032" i="7"/>
  <c r="BR1028" i="7"/>
  <c r="BR1024" i="7"/>
  <c r="BR1020" i="7"/>
  <c r="BR1016" i="7"/>
  <c r="BR991" i="7"/>
  <c r="BR987" i="7"/>
  <c r="BR983" i="7"/>
  <c r="BR979" i="7"/>
  <c r="BR975" i="7"/>
  <c r="BR971" i="7"/>
  <c r="BR967" i="7"/>
  <c r="BR963" i="7"/>
  <c r="BR959" i="7"/>
  <c r="BR875" i="7"/>
  <c r="BR871" i="7"/>
  <c r="BR867" i="7"/>
  <c r="BR863" i="7"/>
  <c r="BR859" i="7"/>
  <c r="BR855" i="7"/>
  <c r="BR851" i="7"/>
  <c r="BR847" i="7"/>
  <c r="BR843" i="7"/>
  <c r="BR839" i="7"/>
  <c r="BR755" i="7"/>
  <c r="BR751" i="7"/>
  <c r="BR747" i="7"/>
  <c r="BR743" i="7"/>
  <c r="BR739" i="7"/>
  <c r="BR735" i="7"/>
  <c r="BR731" i="7"/>
  <c r="BR727" i="7"/>
  <c r="BR723" i="7"/>
  <c r="BR637" i="7"/>
  <c r="BR633" i="7"/>
  <c r="BR629" i="7"/>
  <c r="BR625" i="7"/>
  <c r="BR621" i="7"/>
  <c r="BR617" i="7"/>
  <c r="BR613" i="7"/>
  <c r="BR609" i="7"/>
  <c r="BR605" i="7"/>
  <c r="BR521" i="7"/>
  <c r="BR517" i="7"/>
  <c r="BR513" i="7"/>
  <c r="BR509" i="7"/>
  <c r="BR505" i="7"/>
  <c r="BR501" i="7"/>
  <c r="BR497" i="7"/>
  <c r="BR493" i="7"/>
  <c r="BR489" i="7"/>
  <c r="BR485" i="7"/>
  <c r="BR401" i="7"/>
  <c r="BR397" i="7"/>
  <c r="BR393" i="7"/>
  <c r="BR389" i="7"/>
  <c r="BR385" i="7"/>
  <c r="BR381" i="7"/>
  <c r="BR377" i="7"/>
  <c r="BR373" i="7"/>
  <c r="BR369" i="7"/>
  <c r="BR285" i="7"/>
  <c r="BR281" i="7"/>
  <c r="BR277" i="7"/>
  <c r="BR273" i="7"/>
  <c r="BR269" i="7"/>
  <c r="BR265" i="7"/>
  <c r="BR261" i="7"/>
  <c r="BR257" i="7"/>
  <c r="BR253" i="7"/>
  <c r="BR249" i="7"/>
  <c r="BS485" i="7"/>
  <c r="BQ485" i="7" s="1"/>
  <c r="BS487" i="7"/>
  <c r="BS489" i="7"/>
  <c r="BS491" i="7"/>
  <c r="BS493" i="7"/>
  <c r="BS495" i="7"/>
  <c r="BS497" i="7"/>
  <c r="BS499" i="7"/>
  <c r="BS501" i="7"/>
  <c r="BQ501" i="7" s="1"/>
  <c r="BS503" i="7"/>
  <c r="BS505" i="7"/>
  <c r="BS507" i="7"/>
  <c r="BS509" i="7"/>
  <c r="BS511" i="7"/>
  <c r="BS513" i="7"/>
  <c r="BS515" i="7"/>
  <c r="BS517" i="7"/>
  <c r="BQ517" i="7" s="1"/>
  <c r="BS519" i="7"/>
  <c r="BS521" i="7"/>
  <c r="BS483" i="7"/>
  <c r="BS662" i="7"/>
  <c r="BS664" i="7"/>
  <c r="BS666" i="7"/>
  <c r="BS668" i="7"/>
  <c r="BS670" i="7"/>
  <c r="BS672" i="7"/>
  <c r="BS674" i="7"/>
  <c r="BS676" i="7"/>
  <c r="BS678" i="7"/>
  <c r="BS680" i="7"/>
  <c r="BS682" i="7"/>
  <c r="BS684" i="7"/>
  <c r="BS686" i="7"/>
  <c r="BQ686" i="7" s="1"/>
  <c r="BS688" i="7"/>
  <c r="BS690" i="7"/>
  <c r="BS692" i="7"/>
  <c r="BS694" i="7"/>
  <c r="BS696" i="7"/>
  <c r="BS698" i="7"/>
  <c r="BS660" i="7"/>
  <c r="BS721" i="7"/>
  <c r="BQ721" i="7" s="1"/>
  <c r="BS723" i="7"/>
  <c r="BS725" i="7"/>
  <c r="BS727" i="7"/>
  <c r="BS729" i="7"/>
  <c r="BS731" i="7"/>
  <c r="BS733" i="7"/>
  <c r="BS735" i="7"/>
  <c r="BS737" i="7"/>
  <c r="BQ737" i="7" s="1"/>
  <c r="BS739" i="7"/>
  <c r="BS741" i="7"/>
  <c r="BS743" i="7"/>
  <c r="BS745" i="7"/>
  <c r="BS747" i="7"/>
  <c r="BS749" i="7"/>
  <c r="BS751" i="7"/>
  <c r="BS753" i="7"/>
  <c r="BQ753" i="7" s="1"/>
  <c r="BS755" i="7"/>
  <c r="BS757" i="7"/>
  <c r="BS719" i="7"/>
  <c r="BS812" i="7"/>
  <c r="BS814" i="7"/>
  <c r="BS816" i="7"/>
  <c r="BS780" i="7"/>
  <c r="BS782" i="7"/>
  <c r="BQ782" i="7" s="1"/>
  <c r="BS784" i="7"/>
  <c r="BS786" i="7"/>
  <c r="BS788" i="7"/>
  <c r="BS790" i="7"/>
  <c r="BS792" i="7"/>
  <c r="BS794" i="7"/>
  <c r="BS796" i="7"/>
  <c r="BS798" i="7"/>
  <c r="BQ798" i="7" s="1"/>
  <c r="BS800" i="7"/>
  <c r="BS802" i="7"/>
  <c r="BS804" i="7"/>
  <c r="BS806" i="7"/>
  <c r="BS808" i="7"/>
  <c r="BS810" i="7"/>
  <c r="BS778" i="7"/>
  <c r="BS898" i="7"/>
  <c r="BQ898" i="7" s="1"/>
  <c r="BS900" i="7"/>
  <c r="BS902" i="7"/>
  <c r="BS904" i="7"/>
  <c r="BS906" i="7"/>
  <c r="BS908" i="7"/>
  <c r="BS910" i="7"/>
  <c r="BS912" i="7"/>
  <c r="BS914" i="7"/>
  <c r="BQ914" i="7" s="1"/>
  <c r="BS916" i="7"/>
  <c r="BS918" i="7"/>
  <c r="BS920" i="7"/>
  <c r="BS922" i="7"/>
  <c r="BS924" i="7"/>
  <c r="BS926" i="7"/>
  <c r="BS928" i="7"/>
  <c r="BS930" i="7"/>
  <c r="BQ930" i="7" s="1"/>
  <c r="BS932" i="7"/>
  <c r="BS934" i="7"/>
  <c r="BS896" i="7"/>
  <c r="BS957" i="7"/>
  <c r="BS959" i="7"/>
  <c r="BS961" i="7"/>
  <c r="BS963" i="7"/>
  <c r="BS965" i="7"/>
  <c r="BQ965" i="7" s="1"/>
  <c r="BS967" i="7"/>
  <c r="BS969" i="7"/>
  <c r="BS971" i="7"/>
  <c r="BS973" i="7"/>
  <c r="BS975" i="7"/>
  <c r="BS977" i="7"/>
  <c r="BS979" i="7"/>
  <c r="BS981" i="7"/>
  <c r="BS983" i="7"/>
  <c r="BS985" i="7"/>
  <c r="BS987" i="7"/>
  <c r="BS989" i="7"/>
  <c r="BS991" i="7"/>
  <c r="BS993" i="7"/>
  <c r="BS955" i="7"/>
  <c r="BS1016" i="7"/>
  <c r="BQ1016" i="7" s="1"/>
  <c r="BS1018" i="7"/>
  <c r="BS1020" i="7"/>
  <c r="BS1022" i="7"/>
  <c r="BS1024" i="7"/>
  <c r="BS1026" i="7"/>
  <c r="BS1028" i="7"/>
  <c r="BS1030" i="7"/>
  <c r="BS1032" i="7"/>
  <c r="BQ1032" i="7" s="1"/>
  <c r="BS1034" i="7"/>
  <c r="BS1036" i="7"/>
  <c r="BS1038" i="7"/>
  <c r="BS1040" i="7"/>
  <c r="BS1042" i="7"/>
  <c r="BS1044" i="7"/>
  <c r="BS1046" i="7"/>
  <c r="BS1048" i="7"/>
  <c r="BQ1048" i="7" s="1"/>
  <c r="BS1050" i="7"/>
  <c r="BS1052" i="7"/>
  <c r="BS1014" i="7"/>
  <c r="BS1075" i="7"/>
  <c r="BS1077" i="7"/>
  <c r="BS1079" i="7"/>
  <c r="BS1081" i="7"/>
  <c r="BS1083" i="7"/>
  <c r="BQ1083" i="7" s="1"/>
  <c r="BS1085" i="7"/>
  <c r="BS1087" i="7"/>
  <c r="BS1089" i="7"/>
  <c r="BS1091" i="7"/>
  <c r="BS1093" i="7"/>
  <c r="BS1095" i="7"/>
  <c r="BS1097" i="7"/>
  <c r="BS1099" i="7"/>
  <c r="BS1101" i="7"/>
  <c r="BS1103" i="7"/>
  <c r="BS1105" i="7"/>
  <c r="BS1107" i="7"/>
  <c r="BS1109" i="7"/>
  <c r="BS1111" i="7"/>
  <c r="BS1073" i="7"/>
  <c r="BS1134" i="7"/>
  <c r="BQ1134" i="7" s="1"/>
  <c r="BS1138" i="7"/>
  <c r="BS1142" i="7"/>
  <c r="BS1146" i="7"/>
  <c r="BS1150" i="7"/>
  <c r="BS1154" i="7"/>
  <c r="BS1158" i="7"/>
  <c r="BS1162" i="7"/>
  <c r="BS1166" i="7"/>
  <c r="BQ1166" i="7" s="1"/>
  <c r="BS1170" i="7"/>
  <c r="BS1132" i="7"/>
  <c r="BS1136" i="7"/>
  <c r="BS1140" i="7"/>
  <c r="BS1144" i="7"/>
  <c r="BS1148" i="7"/>
  <c r="BS1152" i="7"/>
  <c r="BS1156" i="7"/>
  <c r="BQ1156" i="7" s="1"/>
  <c r="BS1160" i="7"/>
  <c r="BS1164" i="7"/>
  <c r="BS1168" i="7"/>
  <c r="BS1195" i="7"/>
  <c r="BS1199" i="7"/>
  <c r="BS1203" i="7"/>
  <c r="BS1207" i="7"/>
  <c r="BS1211" i="7"/>
  <c r="BQ1211" i="7" s="1"/>
  <c r="BS1215" i="7"/>
  <c r="BS1219" i="7"/>
  <c r="BS1223" i="7"/>
  <c r="BS1227" i="7"/>
  <c r="BS1193" i="7"/>
  <c r="BS1197" i="7"/>
  <c r="BS1201" i="7"/>
  <c r="BS1205" i="7"/>
  <c r="BQ1205" i="7" s="1"/>
  <c r="BS1209" i="7"/>
  <c r="BS1213" i="7"/>
  <c r="BS1217" i="7"/>
  <c r="BS1221" i="7"/>
  <c r="BS1225" i="7"/>
  <c r="BS1229" i="7"/>
  <c r="BS1191" i="7"/>
  <c r="BS1252" i="7"/>
  <c r="BQ1252" i="7" s="1"/>
  <c r="BS1256" i="7"/>
  <c r="BS1260" i="7"/>
  <c r="BS1264" i="7"/>
  <c r="BS1268" i="7"/>
  <c r="BS1272" i="7"/>
  <c r="BS1276" i="7"/>
  <c r="BS1280" i="7"/>
  <c r="BS1284" i="7"/>
  <c r="BQ1284" i="7" s="1"/>
  <c r="BS1288" i="7"/>
  <c r="BS1250" i="7"/>
  <c r="BS1254" i="7"/>
  <c r="BS1258" i="7"/>
  <c r="BS1262" i="7"/>
  <c r="BS1266" i="7"/>
  <c r="BS1270" i="7"/>
  <c r="BS1274" i="7"/>
  <c r="BQ1274" i="7" s="1"/>
  <c r="BS1278" i="7"/>
  <c r="BS1282" i="7"/>
  <c r="BS1286" i="7"/>
  <c r="BS1313" i="7"/>
  <c r="BS1317" i="7"/>
  <c r="BS1321" i="7"/>
  <c r="BS1325" i="7"/>
  <c r="BS1329" i="7"/>
  <c r="BQ1329" i="7" s="1"/>
  <c r="BS1333" i="7"/>
  <c r="BS1337" i="7"/>
  <c r="BS1341" i="7"/>
  <c r="BS1345" i="7"/>
  <c r="BS1311" i="7"/>
  <c r="BS1315" i="7"/>
  <c r="BS1319" i="7"/>
  <c r="BS1323" i="7"/>
  <c r="BQ1323" i="7" s="1"/>
  <c r="BS1327" i="7"/>
  <c r="BS1331" i="7"/>
  <c r="BS1335" i="7"/>
  <c r="BS1339" i="7"/>
  <c r="BS1343" i="7"/>
  <c r="BS1347" i="7"/>
  <c r="BS1309" i="7"/>
  <c r="BS1370" i="7"/>
  <c r="BQ1370" i="7" s="1"/>
  <c r="BS1374" i="7"/>
  <c r="BS1378" i="7"/>
  <c r="BS1382" i="7"/>
  <c r="BS1386" i="7"/>
  <c r="BS1390" i="7"/>
  <c r="BS1394" i="7"/>
  <c r="BS1398" i="7"/>
  <c r="BS1402" i="7"/>
  <c r="BQ1402" i="7" s="1"/>
  <c r="BS1406" i="7"/>
  <c r="BS1368" i="7"/>
  <c r="BS1372" i="7"/>
  <c r="BS1376" i="7"/>
  <c r="BS1380" i="7"/>
  <c r="BS1384" i="7"/>
  <c r="BS1388" i="7"/>
  <c r="BS1392" i="7"/>
  <c r="BQ1392" i="7" s="1"/>
  <c r="BS1396" i="7"/>
  <c r="BS1400" i="7"/>
  <c r="BS1404" i="7"/>
  <c r="BS1431" i="7"/>
  <c r="BS1435" i="7"/>
  <c r="BS1439" i="7"/>
  <c r="BS1443" i="7"/>
  <c r="BS1447" i="7"/>
  <c r="BQ1447" i="7" s="1"/>
  <c r="BS1451" i="7"/>
  <c r="BS1455" i="7"/>
  <c r="BS1459" i="7"/>
  <c r="BS1463" i="7"/>
  <c r="BS1429" i="7"/>
  <c r="BS1433" i="7"/>
  <c r="BS1437" i="7"/>
  <c r="BS1441" i="7"/>
  <c r="BQ1441" i="7" s="1"/>
  <c r="BS1445" i="7"/>
  <c r="BS1449" i="7"/>
  <c r="BS1453" i="7"/>
  <c r="BS1457" i="7"/>
  <c r="BS1461" i="7"/>
  <c r="BS1465" i="7"/>
  <c r="BS1427" i="7"/>
  <c r="BS1549" i="7"/>
  <c r="BQ1549" i="7" s="1"/>
  <c r="BS1553" i="7"/>
  <c r="BS1557" i="7"/>
  <c r="BS1561" i="7"/>
  <c r="BS1565" i="7"/>
  <c r="BS1569" i="7"/>
  <c r="BS1573" i="7"/>
  <c r="BS1577" i="7"/>
  <c r="BS1581" i="7"/>
  <c r="BQ1581" i="7" s="1"/>
  <c r="BS1547" i="7"/>
  <c r="BS1551" i="7"/>
  <c r="BS1555" i="7"/>
  <c r="BS1559" i="7"/>
  <c r="BS1563" i="7"/>
  <c r="BS1567" i="7"/>
  <c r="BS1571" i="7"/>
  <c r="BS1575" i="7"/>
  <c r="BQ1575" i="7" s="1"/>
  <c r="BS1579" i="7"/>
  <c r="BS1583" i="7"/>
  <c r="BS1545" i="7"/>
  <c r="BS1606" i="7"/>
  <c r="BS1610" i="7"/>
  <c r="BS1614" i="7"/>
  <c r="BS1618" i="7"/>
  <c r="BS1622" i="7"/>
  <c r="BQ1622" i="7" s="1"/>
  <c r="BS1626" i="7"/>
  <c r="BS1630" i="7"/>
  <c r="BS1634" i="7"/>
  <c r="BS1638" i="7"/>
  <c r="BS1642" i="7"/>
  <c r="BS1604" i="7"/>
  <c r="BS1608" i="7"/>
  <c r="BS1612" i="7"/>
  <c r="BQ1612" i="7" s="1"/>
  <c r="BS1616" i="7"/>
  <c r="BS1620" i="7"/>
  <c r="BS1624" i="7"/>
  <c r="BS1628" i="7"/>
  <c r="BS1632" i="7"/>
  <c r="BS1636" i="7"/>
  <c r="BS1640" i="7"/>
  <c r="BS2371" i="7"/>
  <c r="BQ2371" i="7" s="1"/>
  <c r="BS2373" i="7"/>
  <c r="BS2375" i="7"/>
  <c r="BS2377" i="7"/>
  <c r="BS2379" i="7"/>
  <c r="BS2381" i="7"/>
  <c r="BS2383" i="7"/>
  <c r="BS2385" i="7"/>
  <c r="BS2387" i="7"/>
  <c r="BS2389" i="7"/>
  <c r="BS2391" i="7"/>
  <c r="BS2393" i="7"/>
  <c r="BS2395" i="7"/>
  <c r="BS2397" i="7"/>
  <c r="BS2399" i="7"/>
  <c r="BS2401" i="7"/>
  <c r="BS2403" i="7"/>
  <c r="BQ2403" i="7" s="1"/>
  <c r="BS2405" i="7"/>
  <c r="BS2407" i="7"/>
  <c r="BS2409" i="7"/>
  <c r="BS2430" i="7"/>
  <c r="BS2432" i="7"/>
  <c r="BS2434" i="7"/>
  <c r="BS2436" i="7"/>
  <c r="BS2438" i="7"/>
  <c r="BQ2438" i="7" s="1"/>
  <c r="BS2440" i="7"/>
  <c r="BS2442" i="7"/>
  <c r="BS2444" i="7"/>
  <c r="BS2446" i="7"/>
  <c r="BS2448" i="7"/>
  <c r="BS2450" i="7"/>
  <c r="BS2452" i="7"/>
  <c r="BS2454" i="7"/>
  <c r="BQ2454" i="7" s="1"/>
  <c r="BS2456" i="7"/>
  <c r="BS2458" i="7"/>
  <c r="BS2460" i="7"/>
  <c r="BS2462" i="7"/>
  <c r="BS2464" i="7"/>
  <c r="BS2466" i="7"/>
  <c r="BS2468" i="7"/>
  <c r="BS2489" i="7"/>
  <c r="BQ2489" i="7" s="1"/>
  <c r="BS2491" i="7"/>
  <c r="BS2493" i="7"/>
  <c r="BS2495" i="7"/>
  <c r="BS2497" i="7"/>
  <c r="BS2499" i="7"/>
  <c r="BS2501" i="7"/>
  <c r="BS2503" i="7"/>
  <c r="BS2505" i="7"/>
  <c r="BS2507" i="7"/>
  <c r="BS2509" i="7"/>
  <c r="BS2511" i="7"/>
  <c r="BS2513" i="7"/>
  <c r="BS2515" i="7"/>
  <c r="BS2517" i="7"/>
  <c r="BS2519" i="7"/>
  <c r="BS2521" i="7"/>
  <c r="BQ2521" i="7" s="1"/>
  <c r="BS2523" i="7"/>
  <c r="BS2525" i="7"/>
  <c r="BS2527" i="7"/>
  <c r="BS2548" i="7"/>
  <c r="BS2550" i="7"/>
  <c r="BS2552" i="7"/>
  <c r="BS2554" i="7"/>
  <c r="BS2556" i="7"/>
  <c r="BQ2556" i="7" s="1"/>
  <c r="BS2558" i="7"/>
  <c r="BS2560" i="7"/>
  <c r="BS2562" i="7"/>
  <c r="BS2564" i="7"/>
  <c r="BS2566" i="7"/>
  <c r="BS2568" i="7"/>
  <c r="BS2570" i="7"/>
  <c r="BS2572" i="7"/>
  <c r="BQ2572" i="7" s="1"/>
  <c r="BS2574" i="7"/>
  <c r="BS2576" i="7"/>
  <c r="BS2578" i="7"/>
  <c r="BS2580" i="7"/>
  <c r="BS2582" i="7"/>
  <c r="BS2584" i="7"/>
  <c r="BS2586" i="7"/>
  <c r="BS2607" i="7"/>
  <c r="BQ2607" i="7" s="1"/>
  <c r="BS2609" i="7"/>
  <c r="BS2611" i="7"/>
  <c r="BS2613" i="7"/>
  <c r="BS2615" i="7"/>
  <c r="BS2617" i="7"/>
  <c r="BS2619" i="7"/>
  <c r="BS2621" i="7"/>
  <c r="BS2623" i="7"/>
  <c r="BQ2623" i="7" s="1"/>
  <c r="BS2625" i="7"/>
  <c r="BS2627" i="7"/>
  <c r="BS2629" i="7"/>
  <c r="BS2631" i="7"/>
  <c r="BS2633" i="7"/>
  <c r="BS2635" i="7"/>
  <c r="BS2637" i="7"/>
  <c r="BS2639" i="7"/>
  <c r="BQ2639" i="7" s="1"/>
  <c r="BS2641" i="7"/>
  <c r="BS2643" i="7"/>
  <c r="BS2645" i="7"/>
  <c r="BS2843" i="7"/>
  <c r="BS2845" i="7"/>
  <c r="BS2847" i="7"/>
  <c r="BS2849" i="7"/>
  <c r="BS2851" i="7"/>
  <c r="BQ2851" i="7" s="1"/>
  <c r="BS2853" i="7"/>
  <c r="BS2855" i="7"/>
  <c r="BS2857" i="7"/>
  <c r="BS2859" i="7"/>
  <c r="BS2861" i="7"/>
  <c r="BS2863" i="7"/>
  <c r="BS2865" i="7"/>
  <c r="BS2867" i="7"/>
  <c r="BQ2867" i="7" s="1"/>
  <c r="BS2869" i="7"/>
  <c r="BS2871" i="7"/>
  <c r="BS2873" i="7"/>
  <c r="BS2875" i="7"/>
  <c r="BS2877" i="7"/>
  <c r="BS2879" i="7"/>
  <c r="BS2881" i="7"/>
  <c r="BS2904" i="7"/>
  <c r="BQ2904" i="7" s="1"/>
  <c r="BS2906" i="7"/>
  <c r="BS2908" i="7"/>
  <c r="BS2910" i="7"/>
  <c r="BS2912" i="7"/>
  <c r="BS2914" i="7"/>
  <c r="BS2916" i="7"/>
  <c r="BS2918" i="7"/>
  <c r="BS2920" i="7"/>
  <c r="BQ2920" i="7" s="1"/>
  <c r="BS2922" i="7"/>
  <c r="BS2924" i="7"/>
  <c r="BS2926" i="7"/>
  <c r="BS2928" i="7"/>
  <c r="BS2930" i="7"/>
  <c r="BS2932" i="7"/>
  <c r="BS2934" i="7"/>
  <c r="BS2936" i="7"/>
  <c r="BS2938" i="7"/>
  <c r="BS2940" i="7"/>
  <c r="BS2902" i="7"/>
  <c r="BG2947" i="7"/>
  <c r="BG2949" i="7" s="1"/>
  <c r="BR2942" i="7"/>
  <c r="BG2829" i="7"/>
  <c r="BG2831" i="7" s="1"/>
  <c r="BR2824" i="7"/>
  <c r="BG2711" i="7"/>
  <c r="BG2713" i="7" s="1"/>
  <c r="BR2706" i="7"/>
  <c r="BG2593" i="7"/>
  <c r="BG2595" i="7" s="1"/>
  <c r="BR2588" i="7"/>
  <c r="BG2475" i="7"/>
  <c r="BG2477" i="7" s="1"/>
  <c r="BR2470" i="7"/>
  <c r="BG2416" i="7"/>
  <c r="BG2418" i="7" s="1"/>
  <c r="BR2411" i="7"/>
  <c r="BG2298" i="7"/>
  <c r="BG2300" i="7" s="1"/>
  <c r="BR2293" i="7"/>
  <c r="BG2062" i="7"/>
  <c r="BG2064" i="7" s="1"/>
  <c r="BR2057" i="7"/>
  <c r="BG1944" i="7"/>
  <c r="BG1946" i="7" s="1"/>
  <c r="BR1939" i="7"/>
  <c r="BG1826" i="7"/>
  <c r="BG1828" i="7" s="1"/>
  <c r="BR1821" i="7"/>
  <c r="BG1767" i="7"/>
  <c r="BG1769" i="7" s="1"/>
  <c r="BR1762" i="7"/>
  <c r="BG1649" i="7"/>
  <c r="BG1651" i="7" s="1"/>
  <c r="BR1644" i="7"/>
  <c r="BG1531" i="7"/>
  <c r="BG1533" i="7" s="1"/>
  <c r="BR1526" i="7"/>
  <c r="BG1413" i="7"/>
  <c r="BG1415" i="7" s="1"/>
  <c r="BR1408" i="7"/>
  <c r="BG1236" i="7"/>
  <c r="BG1238" i="7" s="1"/>
  <c r="BR1231" i="7"/>
  <c r="BG1118" i="7"/>
  <c r="BG1120" i="7" s="1"/>
  <c r="BR1113" i="7"/>
  <c r="BG941" i="7"/>
  <c r="BG943" i="7" s="1"/>
  <c r="BR936" i="7"/>
  <c r="BG823" i="7"/>
  <c r="BG825" i="7" s="1"/>
  <c r="BR818" i="7"/>
  <c r="BG705" i="7"/>
  <c r="BG707" i="7" s="1"/>
  <c r="BR700" i="7"/>
  <c r="BG587" i="7"/>
  <c r="BG589" i="7" s="1"/>
  <c r="BR582" i="7"/>
  <c r="BG351" i="7"/>
  <c r="BG353" i="7" s="1"/>
  <c r="BR346" i="7"/>
  <c r="BS464" i="7"/>
  <c r="BR2940" i="7"/>
  <c r="BR2936" i="7"/>
  <c r="BR2932" i="7"/>
  <c r="BR2928" i="7"/>
  <c r="BR2924" i="7"/>
  <c r="BR2920" i="7"/>
  <c r="BR2916" i="7"/>
  <c r="BR2912" i="7"/>
  <c r="BR2908" i="7"/>
  <c r="BR2820" i="7"/>
  <c r="BR2816" i="7"/>
  <c r="BR2812" i="7"/>
  <c r="BR2808" i="7"/>
  <c r="BR2804" i="7"/>
  <c r="BR2800" i="7"/>
  <c r="BR2796" i="7"/>
  <c r="BR2792" i="7"/>
  <c r="BR2704" i="7"/>
  <c r="BR2700" i="7"/>
  <c r="BR2696" i="7"/>
  <c r="BR2692" i="7"/>
  <c r="BR2688" i="7"/>
  <c r="BR2684" i="7"/>
  <c r="BR2680" i="7"/>
  <c r="BR2676" i="7"/>
  <c r="BR2672" i="7"/>
  <c r="BR2881" i="7"/>
  <c r="BR2877" i="7"/>
  <c r="BR2873" i="7"/>
  <c r="BR2869" i="7"/>
  <c r="BR2865" i="7"/>
  <c r="BR2861" i="7"/>
  <c r="BR2857" i="7"/>
  <c r="BR2853" i="7"/>
  <c r="BR2849" i="7"/>
  <c r="BR2845" i="7"/>
  <c r="BR2761" i="7"/>
  <c r="BR2757" i="7"/>
  <c r="BR2753" i="7"/>
  <c r="BR2749" i="7"/>
  <c r="BR2745" i="7"/>
  <c r="BR2741" i="7"/>
  <c r="BR2737" i="7"/>
  <c r="BR2733" i="7"/>
  <c r="BR2729" i="7"/>
  <c r="BS2883" i="7"/>
  <c r="BS2765" i="7"/>
  <c r="BR2586" i="7"/>
  <c r="BR2582" i="7"/>
  <c r="BR2578" i="7"/>
  <c r="BR2574" i="7"/>
  <c r="BR2570" i="7"/>
  <c r="BR2566" i="7"/>
  <c r="BR2562" i="7"/>
  <c r="BR2558" i="7"/>
  <c r="BR2554" i="7"/>
  <c r="BR2466" i="7"/>
  <c r="BR2462" i="7"/>
  <c r="BR2458" i="7"/>
  <c r="BR2454" i="7"/>
  <c r="BR2450" i="7"/>
  <c r="BR2446" i="7"/>
  <c r="BR2442" i="7"/>
  <c r="BR2438" i="7"/>
  <c r="BR2407" i="7"/>
  <c r="BR2403" i="7"/>
  <c r="BR2399" i="7"/>
  <c r="BR2395" i="7"/>
  <c r="BR2391" i="7"/>
  <c r="BR2387" i="7"/>
  <c r="BR2383" i="7"/>
  <c r="BR2379" i="7"/>
  <c r="BR2291" i="7"/>
  <c r="BR2287" i="7"/>
  <c r="BR2283" i="7"/>
  <c r="BR2279" i="7"/>
  <c r="BR2275" i="7"/>
  <c r="BR2271" i="7"/>
  <c r="BR2267" i="7"/>
  <c r="BR2263" i="7"/>
  <c r="BR2259" i="7"/>
  <c r="BR2053" i="7"/>
  <c r="BR2049" i="7"/>
  <c r="BR2045" i="7"/>
  <c r="BR2041" i="7"/>
  <c r="BR2037" i="7"/>
  <c r="BR2033" i="7"/>
  <c r="BR2029" i="7"/>
  <c r="BR2025" i="7"/>
  <c r="BR1937" i="7"/>
  <c r="BR1933" i="7"/>
  <c r="BR1929" i="7"/>
  <c r="BR1925" i="7"/>
  <c r="BR1921" i="7"/>
  <c r="BR1917" i="7"/>
  <c r="BR1913" i="7"/>
  <c r="BR1909" i="7"/>
  <c r="BR1905" i="7"/>
  <c r="BR1817" i="7"/>
  <c r="BR1813" i="7"/>
  <c r="BR1809" i="7"/>
  <c r="BR1805" i="7"/>
  <c r="BR1801" i="7"/>
  <c r="BR1797" i="7"/>
  <c r="BR1793" i="7"/>
  <c r="BR1789" i="7"/>
  <c r="BR1758" i="7"/>
  <c r="BR1754" i="7"/>
  <c r="BR1750" i="7"/>
  <c r="BR1746" i="7"/>
  <c r="BR1742" i="7"/>
  <c r="BR1738" i="7"/>
  <c r="BR1734" i="7"/>
  <c r="BR1730" i="7"/>
  <c r="BR1642" i="7"/>
  <c r="BR1638" i="7"/>
  <c r="BR1634" i="7"/>
  <c r="BR1630" i="7"/>
  <c r="BR1626" i="7"/>
  <c r="BR1622" i="7"/>
  <c r="BR1618" i="7"/>
  <c r="BR1614" i="7"/>
  <c r="BR1610" i="7"/>
  <c r="BR1522" i="7"/>
  <c r="BR1518" i="7"/>
  <c r="BR1514" i="7"/>
  <c r="BR1510" i="7"/>
  <c r="BR1506" i="7"/>
  <c r="BR1502" i="7"/>
  <c r="BR1498" i="7"/>
  <c r="BR1494" i="7"/>
  <c r="BR1406" i="7"/>
  <c r="BR1402" i="7"/>
  <c r="BR1398" i="7"/>
  <c r="BR1394" i="7"/>
  <c r="BR1390" i="7"/>
  <c r="BR1386" i="7"/>
  <c r="BR1382" i="7"/>
  <c r="BR1378" i="7"/>
  <c r="BR1374" i="7"/>
  <c r="BR1227" i="7"/>
  <c r="BR1223" i="7"/>
  <c r="BR1219" i="7"/>
  <c r="BR1215" i="7"/>
  <c r="BR1211" i="7"/>
  <c r="BR1207" i="7"/>
  <c r="BR1203" i="7"/>
  <c r="BR1199" i="7"/>
  <c r="BR1111" i="7"/>
  <c r="BR1107" i="7"/>
  <c r="BR1103" i="7"/>
  <c r="BR1099" i="7"/>
  <c r="BR1095" i="7"/>
  <c r="BR1091" i="7"/>
  <c r="BR1087" i="7"/>
  <c r="BR1083" i="7"/>
  <c r="BR1079" i="7"/>
  <c r="BR932" i="7"/>
  <c r="BR928" i="7"/>
  <c r="BR924" i="7"/>
  <c r="BR920" i="7"/>
  <c r="BR916" i="7"/>
  <c r="BR912" i="7"/>
  <c r="BR908" i="7"/>
  <c r="BR904" i="7"/>
  <c r="BR816" i="7"/>
  <c r="BR812" i="7"/>
  <c r="BR808" i="7"/>
  <c r="BR804" i="7"/>
  <c r="BR800" i="7"/>
  <c r="BR796" i="7"/>
  <c r="BR792" i="7"/>
  <c r="BR788" i="7"/>
  <c r="BR784" i="7"/>
  <c r="BR696" i="7"/>
  <c r="BR692" i="7"/>
  <c r="BR688" i="7"/>
  <c r="BR684" i="7"/>
  <c r="BR680" i="7"/>
  <c r="BR676" i="7"/>
  <c r="BR672" i="7"/>
  <c r="BR668" i="7"/>
  <c r="BR578" i="7"/>
  <c r="BR574" i="7"/>
  <c r="BR570" i="7"/>
  <c r="BR566" i="7"/>
  <c r="BR562" i="7"/>
  <c r="BR558" i="7"/>
  <c r="BR554" i="7"/>
  <c r="BR550" i="7"/>
  <c r="BR462" i="7"/>
  <c r="BR458" i="7"/>
  <c r="BR454" i="7"/>
  <c r="BR450" i="7"/>
  <c r="BR446" i="7"/>
  <c r="BR442" i="7"/>
  <c r="BR438" i="7"/>
  <c r="BR434" i="7"/>
  <c r="BR430" i="7"/>
  <c r="BR342" i="7"/>
  <c r="BR338" i="7"/>
  <c r="BR334" i="7"/>
  <c r="BR330" i="7"/>
  <c r="BR326" i="7"/>
  <c r="BR322" i="7"/>
  <c r="BR318" i="7"/>
  <c r="BR314" i="7"/>
  <c r="BS228" i="7"/>
  <c r="BR224" i="7"/>
  <c r="BR220" i="7"/>
  <c r="BR216" i="7"/>
  <c r="BR212" i="7"/>
  <c r="BR208" i="7"/>
  <c r="BR204" i="7"/>
  <c r="BR200" i="7"/>
  <c r="BR196" i="7"/>
  <c r="BR2643" i="7"/>
  <c r="BR2639" i="7"/>
  <c r="BR2635" i="7"/>
  <c r="BR2631" i="7"/>
  <c r="BR2627" i="7"/>
  <c r="BR2623" i="7"/>
  <c r="BR2619" i="7"/>
  <c r="BR2615" i="7"/>
  <c r="BR2611" i="7"/>
  <c r="BR2527" i="7"/>
  <c r="BR2523" i="7"/>
  <c r="BR2519" i="7"/>
  <c r="BR2515" i="7"/>
  <c r="BR2511" i="7"/>
  <c r="BR2507" i="7"/>
  <c r="BR2503" i="7"/>
  <c r="BR2499" i="7"/>
  <c r="BR2495" i="7"/>
  <c r="BR2491" i="7"/>
  <c r="BR2350" i="7"/>
  <c r="BR2346" i="7"/>
  <c r="BR2342" i="7"/>
  <c r="BR2338" i="7"/>
  <c r="BR2334" i="7"/>
  <c r="BR2330" i="7"/>
  <c r="BR2326" i="7"/>
  <c r="BR2322" i="7"/>
  <c r="BR2318" i="7"/>
  <c r="BR2314" i="7"/>
  <c r="BR2230" i="7"/>
  <c r="BR2226" i="7"/>
  <c r="BR2222" i="7"/>
  <c r="BR2218" i="7"/>
  <c r="BR2214" i="7"/>
  <c r="BR2210" i="7"/>
  <c r="BR2206" i="7"/>
  <c r="BR2202" i="7"/>
  <c r="BR2198" i="7"/>
  <c r="BR1996" i="7"/>
  <c r="BR1992" i="7"/>
  <c r="BR1988" i="7"/>
  <c r="BR1984" i="7"/>
  <c r="BR1980" i="7"/>
  <c r="BR1976" i="7"/>
  <c r="BR1972" i="7"/>
  <c r="BR1968" i="7"/>
  <c r="BR1964" i="7"/>
  <c r="BR1960" i="7"/>
  <c r="BR1878" i="7"/>
  <c r="BR1874" i="7"/>
  <c r="BR1870" i="7"/>
  <c r="BR1866" i="7"/>
  <c r="BR1862" i="7"/>
  <c r="BR1858" i="7"/>
  <c r="BR1854" i="7"/>
  <c r="BR1850" i="7"/>
  <c r="BR1846" i="7"/>
  <c r="BR1842" i="7"/>
  <c r="BR1701" i="7"/>
  <c r="BR1697" i="7"/>
  <c r="BR1693" i="7"/>
  <c r="BR1689" i="7"/>
  <c r="BR1685" i="7"/>
  <c r="BR1681" i="7"/>
  <c r="BR1677" i="7"/>
  <c r="BR1673" i="7"/>
  <c r="BR1669" i="7"/>
  <c r="BR1665" i="7"/>
  <c r="BR1581" i="7"/>
  <c r="BR1577" i="7"/>
  <c r="BR1573" i="7"/>
  <c r="BR1569" i="7"/>
  <c r="BR1565" i="7"/>
  <c r="BR1561" i="7"/>
  <c r="BR1557" i="7"/>
  <c r="BR1553" i="7"/>
  <c r="BR1549" i="7"/>
  <c r="BR1465" i="7"/>
  <c r="BR1461" i="7"/>
  <c r="BR1457" i="7"/>
  <c r="BR1453" i="7"/>
  <c r="BR1449" i="7"/>
  <c r="BR1445" i="7"/>
  <c r="BR1441" i="7"/>
  <c r="BR1437" i="7"/>
  <c r="BR1433" i="7"/>
  <c r="BR1429" i="7"/>
  <c r="BR1347" i="7"/>
  <c r="BR1343" i="7"/>
  <c r="BR1339" i="7"/>
  <c r="BR1335" i="7"/>
  <c r="BR1331" i="7"/>
  <c r="BR1327" i="7"/>
  <c r="BR1323" i="7"/>
  <c r="BR1319" i="7"/>
  <c r="BR1315" i="7"/>
  <c r="BR1311" i="7"/>
  <c r="BR1286" i="7"/>
  <c r="BR1282" i="7"/>
  <c r="BR1278" i="7"/>
  <c r="BR1274" i="7"/>
  <c r="BR1270" i="7"/>
  <c r="BR1266" i="7"/>
  <c r="BR1262" i="7"/>
  <c r="BR1258" i="7"/>
  <c r="BR1254" i="7"/>
  <c r="BR1170" i="7"/>
  <c r="BR1166" i="7"/>
  <c r="BR1162" i="7"/>
  <c r="BR1158" i="7"/>
  <c r="BR1154" i="7"/>
  <c r="BR1150" i="7"/>
  <c r="BR1146" i="7"/>
  <c r="BR1142" i="7"/>
  <c r="BR1138" i="7"/>
  <c r="BR1134" i="7"/>
  <c r="BR1050" i="7"/>
  <c r="BR1046" i="7"/>
  <c r="BR1042" i="7"/>
  <c r="BR1038" i="7"/>
  <c r="BR1034" i="7"/>
  <c r="BR1030" i="7"/>
  <c r="BR1026" i="7"/>
  <c r="BR1022" i="7"/>
  <c r="BR1018" i="7"/>
  <c r="BR993" i="7"/>
  <c r="BR989" i="7"/>
  <c r="BR985" i="7"/>
  <c r="BR981" i="7"/>
  <c r="BR977" i="7"/>
  <c r="BR973" i="7"/>
  <c r="BR969" i="7"/>
  <c r="BR965" i="7"/>
  <c r="BR961" i="7"/>
  <c r="BR957" i="7"/>
  <c r="BR873" i="7"/>
  <c r="BR869" i="7"/>
  <c r="BR865" i="7"/>
  <c r="BR861" i="7"/>
  <c r="BR857" i="7"/>
  <c r="BR853" i="7"/>
  <c r="BR849" i="7"/>
  <c r="BR845" i="7"/>
  <c r="BR841" i="7"/>
  <c r="BR757" i="7"/>
  <c r="BR753" i="7"/>
  <c r="BR749" i="7"/>
  <c r="BR745" i="7"/>
  <c r="BR741" i="7"/>
  <c r="BR737" i="7"/>
  <c r="BR733" i="7"/>
  <c r="BR729" i="7"/>
  <c r="BR725" i="7"/>
  <c r="BR721" i="7"/>
  <c r="BR639" i="7"/>
  <c r="BR635" i="7"/>
  <c r="BR631" i="7"/>
  <c r="BR627" i="7"/>
  <c r="BR623" i="7"/>
  <c r="BR619" i="7"/>
  <c r="BR615" i="7"/>
  <c r="BR611" i="7"/>
  <c r="BR607" i="7"/>
  <c r="BR603" i="7"/>
  <c r="BR519" i="7"/>
  <c r="BR515" i="7"/>
  <c r="BR511" i="7"/>
  <c r="BR507" i="7"/>
  <c r="BR503" i="7"/>
  <c r="BR499" i="7"/>
  <c r="BR495" i="7"/>
  <c r="BR491" i="7"/>
  <c r="BR487" i="7"/>
  <c r="BR403" i="7"/>
  <c r="BR399" i="7"/>
  <c r="BR395" i="7"/>
  <c r="BR391" i="7"/>
  <c r="BR387" i="7"/>
  <c r="BR383" i="7"/>
  <c r="BR379" i="7"/>
  <c r="BR375" i="7"/>
  <c r="BR371" i="7"/>
  <c r="BR367" i="7"/>
  <c r="BR283" i="7"/>
  <c r="BR279" i="7"/>
  <c r="BR275" i="7"/>
  <c r="BR271" i="7"/>
  <c r="BR267" i="7"/>
  <c r="BR263" i="7"/>
  <c r="BR259" i="7"/>
  <c r="BR255" i="7"/>
  <c r="BR251" i="7"/>
  <c r="BS2647" i="7"/>
  <c r="BS2529" i="7"/>
  <c r="BS2352" i="7"/>
  <c r="BS2234" i="7"/>
  <c r="BS2116" i="7"/>
  <c r="BS1998" i="7"/>
  <c r="BS1880" i="7"/>
  <c r="BS1703" i="7"/>
  <c r="BS1585" i="7"/>
  <c r="BS1467" i="7"/>
  <c r="BS1290" i="7"/>
  <c r="BS1172" i="7"/>
  <c r="BS1054" i="7"/>
  <c r="BS995" i="7"/>
  <c r="BS877" i="7"/>
  <c r="BS759" i="7"/>
  <c r="BS641" i="7"/>
  <c r="BS523" i="7"/>
  <c r="BS405" i="7"/>
  <c r="BS287" i="7"/>
  <c r="BR2137" i="7"/>
  <c r="BR2139" i="7"/>
  <c r="BR2141" i="7"/>
  <c r="BR2143" i="7"/>
  <c r="BR2145" i="7"/>
  <c r="BR2147" i="7"/>
  <c r="BR2149" i="7"/>
  <c r="BR2151" i="7"/>
  <c r="BR2153" i="7"/>
  <c r="BR2155" i="7"/>
  <c r="BR2157" i="7"/>
  <c r="BR2159" i="7"/>
  <c r="BR2161" i="7"/>
  <c r="BR2163" i="7"/>
  <c r="BR2165" i="7"/>
  <c r="BR2167" i="7"/>
  <c r="BR2169" i="7"/>
  <c r="BR2171" i="7"/>
  <c r="BR2173" i="7"/>
  <c r="BR2175" i="7"/>
  <c r="BR2078" i="7"/>
  <c r="BR2082" i="7"/>
  <c r="BR2086" i="7"/>
  <c r="BR2090" i="7"/>
  <c r="BR2094" i="7"/>
  <c r="BR2098" i="7"/>
  <c r="BR2102" i="7"/>
  <c r="BR2106" i="7"/>
  <c r="BR2110" i="7"/>
  <c r="BR2114" i="7"/>
  <c r="BR2076" i="7"/>
  <c r="BR2135" i="7"/>
  <c r="BR2080" i="7"/>
  <c r="BR2084" i="7"/>
  <c r="BR2088" i="7"/>
  <c r="BR2092" i="7"/>
  <c r="BR2096" i="7"/>
  <c r="BR2100" i="7"/>
  <c r="BR2104" i="7"/>
  <c r="BR2108" i="7"/>
  <c r="BR2112" i="7"/>
  <c r="BR2116" i="7"/>
  <c r="BC35" i="6"/>
  <c r="BS188" i="7"/>
  <c r="BR188" i="7"/>
  <c r="BR131" i="7"/>
  <c r="BR135" i="7"/>
  <c r="BR139" i="7"/>
  <c r="BR143" i="7"/>
  <c r="BR147" i="7"/>
  <c r="BR151" i="7"/>
  <c r="BR155" i="7"/>
  <c r="BR159" i="7"/>
  <c r="BR163" i="7"/>
  <c r="BR167" i="7"/>
  <c r="BR129" i="7"/>
  <c r="BS131" i="7"/>
  <c r="BS133" i="7"/>
  <c r="BS135" i="7"/>
  <c r="BQ135" i="7" s="1"/>
  <c r="BS137" i="7"/>
  <c r="BS139" i="7"/>
  <c r="BS141" i="7"/>
  <c r="BQ141" i="7" s="1"/>
  <c r="BS143" i="7"/>
  <c r="BQ143" i="7" s="1"/>
  <c r="BS145" i="7"/>
  <c r="BS147" i="7"/>
  <c r="BS149" i="7"/>
  <c r="BS151" i="7"/>
  <c r="BQ151" i="7" s="1"/>
  <c r="BS153" i="7"/>
  <c r="BS155" i="7"/>
  <c r="BS157" i="7"/>
  <c r="BQ157" i="7" s="1"/>
  <c r="BS159" i="7"/>
  <c r="BQ159" i="7" s="1"/>
  <c r="BS161" i="7"/>
  <c r="BS163" i="7"/>
  <c r="BS165" i="7"/>
  <c r="BS167" i="7"/>
  <c r="BQ167" i="7" s="1"/>
  <c r="BS129" i="7"/>
  <c r="BR133" i="7"/>
  <c r="BR137" i="7"/>
  <c r="BR141" i="7"/>
  <c r="BR145" i="7"/>
  <c r="BR149" i="7"/>
  <c r="BR153" i="7"/>
  <c r="BR157" i="7"/>
  <c r="BR161" i="7"/>
  <c r="BR165" i="7"/>
  <c r="BR70" i="7"/>
  <c r="BR72" i="7"/>
  <c r="BR74" i="7"/>
  <c r="BR76" i="7"/>
  <c r="BR78" i="7"/>
  <c r="BR80" i="7"/>
  <c r="BR82" i="7"/>
  <c r="BR84" i="7"/>
  <c r="BR86" i="7"/>
  <c r="BR88" i="7"/>
  <c r="BR90" i="7"/>
  <c r="BR92" i="7"/>
  <c r="BR94" i="7"/>
  <c r="BR96" i="7"/>
  <c r="BR98" i="7"/>
  <c r="BR100" i="7"/>
  <c r="BR102" i="7"/>
  <c r="BR104" i="7"/>
  <c r="BR106" i="7"/>
  <c r="BR108" i="7"/>
  <c r="BS72" i="7"/>
  <c r="BS74" i="7"/>
  <c r="BQ74" i="7" s="1"/>
  <c r="BS76" i="7"/>
  <c r="BS78" i="7"/>
  <c r="BQ78" i="7" s="1"/>
  <c r="BS80" i="7"/>
  <c r="BQ80" i="7" s="1"/>
  <c r="BS82" i="7"/>
  <c r="BQ82" i="7" s="1"/>
  <c r="BS84" i="7"/>
  <c r="BS86" i="7"/>
  <c r="BS88" i="7"/>
  <c r="BS90" i="7"/>
  <c r="BQ90" i="7" s="1"/>
  <c r="BS92" i="7"/>
  <c r="BS94" i="7"/>
  <c r="BS96" i="7"/>
  <c r="BS98" i="7"/>
  <c r="BS100" i="7"/>
  <c r="BS102" i="7"/>
  <c r="BQ102" i="7" s="1"/>
  <c r="BS104" i="7"/>
  <c r="BS106" i="7"/>
  <c r="BQ106" i="7" s="1"/>
  <c r="BS108" i="7"/>
  <c r="BS110" i="7"/>
  <c r="BS70" i="7"/>
  <c r="BQ70" i="7" s="1"/>
  <c r="BR11" i="7"/>
  <c r="BR15" i="7"/>
  <c r="BR19" i="7"/>
  <c r="BR23" i="7"/>
  <c r="BR27" i="7"/>
  <c r="BR31" i="7"/>
  <c r="BR35" i="7"/>
  <c r="BR39" i="7"/>
  <c r="BR43" i="7"/>
  <c r="BR47" i="7"/>
  <c r="BR13" i="7"/>
  <c r="BR17" i="7"/>
  <c r="BR21" i="7"/>
  <c r="BR25" i="7"/>
  <c r="BR29" i="7"/>
  <c r="BR33" i="7"/>
  <c r="BR37" i="7"/>
  <c r="BR41" i="7"/>
  <c r="BR45" i="7"/>
  <c r="BR49" i="7"/>
  <c r="AV169" i="7"/>
  <c r="BS169" i="7" s="1"/>
  <c r="T4240" i="7"/>
  <c r="T5479" i="7"/>
  <c r="T4299" i="7"/>
  <c r="T5833" i="7"/>
  <c r="BL43" i="7"/>
  <c r="F37" i="6"/>
  <c r="W96" i="6" s="1"/>
  <c r="H39" i="6"/>
  <c r="F41" i="6"/>
  <c r="W100" i="6" s="1"/>
  <c r="F45" i="6"/>
  <c r="W104" i="6" s="1"/>
  <c r="H47" i="6"/>
  <c r="T110" i="7"/>
  <c r="T3060" i="7"/>
  <c r="AT5892" i="7"/>
  <c r="AT110" i="7"/>
  <c r="T3296" i="7"/>
  <c r="T3355" i="7"/>
  <c r="T3532" i="7"/>
  <c r="BN3650" i="7"/>
  <c r="Y20" i="8" s="1"/>
  <c r="AC20" i="8" s="1"/>
  <c r="T3709" i="7"/>
  <c r="T3768" i="7"/>
  <c r="T3827" i="7"/>
  <c r="T3886" i="7"/>
  <c r="T3945" i="7"/>
  <c r="T4122" i="7"/>
  <c r="T4358" i="7"/>
  <c r="T4830" i="7"/>
  <c r="T5302" i="7"/>
  <c r="T5715" i="7"/>
  <c r="BT232" i="7"/>
  <c r="BT291" i="7"/>
  <c r="BT350" i="7"/>
  <c r="BT409" i="7"/>
  <c r="BT468" i="7"/>
  <c r="BR527" i="7"/>
  <c r="BT586" i="7"/>
  <c r="BT645" i="7"/>
  <c r="BT704" i="7"/>
  <c r="BT763" i="7"/>
  <c r="BT822" i="7"/>
  <c r="BT881" i="7"/>
  <c r="BT940" i="7"/>
  <c r="BT999" i="7"/>
  <c r="BR1471" i="7"/>
  <c r="BR2356" i="7"/>
  <c r="BT2592" i="7"/>
  <c r="BT2651" i="7"/>
  <c r="BT2710" i="7"/>
  <c r="BT2769" i="7"/>
  <c r="BT2828" i="7"/>
  <c r="BT2887" i="7"/>
  <c r="BT2946" i="7"/>
  <c r="BT3064" i="7"/>
  <c r="BT3182" i="7"/>
  <c r="BT3241" i="7"/>
  <c r="BT3300" i="7"/>
  <c r="BT3359" i="7"/>
  <c r="BT3418" i="7"/>
  <c r="BT3477" i="7"/>
  <c r="BT3536" i="7"/>
  <c r="BT3595" i="7"/>
  <c r="BT3654" i="7"/>
  <c r="BT3713" i="7"/>
  <c r="BT3772" i="7"/>
  <c r="BT3831" i="7"/>
  <c r="BT3890" i="7"/>
  <c r="BT3949" i="7"/>
  <c r="BT4067" i="7"/>
  <c r="BR4126" i="7"/>
  <c r="BR4185" i="7"/>
  <c r="BR4244" i="7"/>
  <c r="BT4303" i="7"/>
  <c r="BT4362" i="7"/>
  <c r="BT4421" i="7"/>
  <c r="BR4480" i="7"/>
  <c r="BR4539" i="7"/>
  <c r="BT4598" i="7"/>
  <c r="BT4657" i="7"/>
  <c r="BT4716" i="7"/>
  <c r="BT4775" i="7"/>
  <c r="BT4834" i="7"/>
  <c r="BT4893" i="7"/>
  <c r="BT4952" i="7"/>
  <c r="BT5011" i="7"/>
  <c r="BT5070" i="7"/>
  <c r="BT5129" i="7"/>
  <c r="BT5188" i="7"/>
  <c r="BT5247" i="7"/>
  <c r="BR5306" i="7"/>
  <c r="BT5365" i="7"/>
  <c r="BT5424" i="7"/>
  <c r="BT5483" i="7"/>
  <c r="BT5542" i="7"/>
  <c r="BT5601" i="7"/>
  <c r="BT5660" i="7"/>
  <c r="BT5719" i="7"/>
  <c r="BT5778" i="7"/>
  <c r="BT5837" i="7"/>
  <c r="BE51" i="6"/>
  <c r="H37" i="6"/>
  <c r="F39" i="6"/>
  <c r="W98" i="6" s="1"/>
  <c r="H41" i="6"/>
  <c r="H45" i="6"/>
  <c r="F47" i="6"/>
  <c r="W106" i="6" s="1"/>
  <c r="T4594" i="7"/>
  <c r="BR468" i="7"/>
  <c r="BT527" i="7"/>
  <c r="BR645" i="7"/>
  <c r="BR822" i="7"/>
  <c r="BR881" i="7"/>
  <c r="BT1058" i="7"/>
  <c r="BT1117" i="7"/>
  <c r="BT1176" i="7"/>
  <c r="BT1235" i="7"/>
  <c r="BT1294" i="7"/>
  <c r="BT1353" i="7"/>
  <c r="BT1412" i="7"/>
  <c r="BT1471" i="7"/>
  <c r="BT1589" i="7"/>
  <c r="BT1707" i="7"/>
  <c r="BT1766" i="7"/>
  <c r="BT1825" i="7"/>
  <c r="BT1884" i="7"/>
  <c r="BT1943" i="7"/>
  <c r="BT2002" i="7"/>
  <c r="BT2061" i="7"/>
  <c r="BT2120" i="7"/>
  <c r="BT2179" i="7"/>
  <c r="BT2238" i="7"/>
  <c r="BT2297" i="7"/>
  <c r="BT2356" i="7"/>
  <c r="BT2415" i="7"/>
  <c r="BT2474" i="7"/>
  <c r="BT2533" i="7"/>
  <c r="BR2651" i="7"/>
  <c r="BR2828" i="7"/>
  <c r="BR2946" i="7"/>
  <c r="BR3241" i="7"/>
  <c r="BR3654" i="7"/>
  <c r="BR4008" i="7"/>
  <c r="BR4067" i="7"/>
  <c r="BT4126" i="7"/>
  <c r="BT4185" i="7"/>
  <c r="BT4244" i="7"/>
  <c r="BR4303" i="7"/>
  <c r="BR4362" i="7"/>
  <c r="BR4421" i="7"/>
  <c r="BT4480" i="7"/>
  <c r="BT4539" i="7"/>
  <c r="BR4598" i="7"/>
  <c r="BR4657" i="7"/>
  <c r="BR4716" i="7"/>
  <c r="BR4775" i="7"/>
  <c r="BR4834" i="7"/>
  <c r="BR4893" i="7"/>
  <c r="BR4952" i="7"/>
  <c r="BR5011" i="7"/>
  <c r="BR5070" i="7"/>
  <c r="BR5129" i="7"/>
  <c r="BR5188" i="7"/>
  <c r="BR5247" i="7"/>
  <c r="BT5306" i="7"/>
  <c r="BR5365" i="7"/>
  <c r="BR5424" i="7"/>
  <c r="BR5483" i="7"/>
  <c r="BR5542" i="7"/>
  <c r="BR5601" i="7"/>
  <c r="BR5660" i="7"/>
  <c r="BR5719" i="7"/>
  <c r="BR5778" i="7"/>
  <c r="BR5837" i="7"/>
  <c r="BR5896" i="7"/>
  <c r="BS49" i="7"/>
  <c r="BQ49" i="7" s="1"/>
  <c r="BQ2523" i="7"/>
  <c r="BH15" i="7"/>
  <c r="BH19" i="7"/>
  <c r="BH13" i="7"/>
  <c r="T5420" i="7"/>
  <c r="AT5479" i="7"/>
  <c r="AH5538" i="7"/>
  <c r="BN5656" i="7"/>
  <c r="Y54" i="8" s="1"/>
  <c r="AC54" i="8" s="1"/>
  <c r="BN5892" i="7"/>
  <c r="Y58" i="8" s="1"/>
  <c r="AC58" i="8" s="1"/>
  <c r="BN5833" i="7"/>
  <c r="Y57" i="8" s="1"/>
  <c r="T5774" i="7"/>
  <c r="T4771" i="7"/>
  <c r="BN4771" i="7"/>
  <c r="Y39" i="8" s="1"/>
  <c r="AB39" i="8" s="1"/>
  <c r="BN4830" i="7"/>
  <c r="Y40" i="8" s="1"/>
  <c r="AC40" i="8" s="1"/>
  <c r="AT4830" i="7"/>
  <c r="BF4830" i="7"/>
  <c r="BN4889" i="7"/>
  <c r="Y41" i="8" s="1"/>
  <c r="AB41" i="8" s="1"/>
  <c r="AH4889" i="7"/>
  <c r="T4948" i="7"/>
  <c r="BN4948" i="7"/>
  <c r="Y42" i="8" s="1"/>
  <c r="AC42" i="8" s="1"/>
  <c r="AH5125" i="7"/>
  <c r="BN5184" i="7"/>
  <c r="Y46" i="8" s="1"/>
  <c r="AC46" i="8" s="1"/>
  <c r="AT5184" i="7"/>
  <c r="BN5302" i="7"/>
  <c r="Y48" i="8" s="1"/>
  <c r="AH5302" i="7"/>
  <c r="BN4712" i="7"/>
  <c r="Y38" i="8" s="1"/>
  <c r="AC38" i="8" s="1"/>
  <c r="AT4712" i="7"/>
  <c r="BN4594" i="7"/>
  <c r="Y36" i="8" s="1"/>
  <c r="AC36" i="8" s="1"/>
  <c r="T4535" i="7"/>
  <c r="BN4535" i="7"/>
  <c r="Y35" i="8" s="1"/>
  <c r="AB35" i="8" s="1"/>
  <c r="AT4535" i="7"/>
  <c r="T4476" i="7"/>
  <c r="BN4417" i="7"/>
  <c r="AT4417" i="7"/>
  <c r="BN4358" i="7"/>
  <c r="Y32" i="8" s="1"/>
  <c r="AB32" i="8" s="1"/>
  <c r="AN4358" i="7"/>
  <c r="AT4299" i="7"/>
  <c r="BN4240" i="7"/>
  <c r="Y30" i="8" s="1"/>
  <c r="AC30" i="8" s="1"/>
  <c r="AT4240" i="7"/>
  <c r="BN4122" i="7"/>
  <c r="Y28" i="8" s="1"/>
  <c r="AC28" i="8" s="1"/>
  <c r="AN4122" i="7"/>
  <c r="AH4063" i="7"/>
  <c r="T4063" i="7"/>
  <c r="BN3886" i="7"/>
  <c r="Y24" i="8" s="1"/>
  <c r="AC24" i="8" s="1"/>
  <c r="BN3827" i="7"/>
  <c r="Y23" i="8" s="1"/>
  <c r="AB23" i="8" s="1"/>
  <c r="BN3768" i="7"/>
  <c r="Y22" i="8" s="1"/>
  <c r="AC22" i="8" s="1"/>
  <c r="BN3709" i="7"/>
  <c r="Y21" i="8" s="1"/>
  <c r="AC21" i="8" s="1"/>
  <c r="AN3709" i="7"/>
  <c r="BN3591" i="7"/>
  <c r="Y19" i="8" s="1"/>
  <c r="AC19" i="8" s="1"/>
  <c r="T3591" i="7"/>
  <c r="BN3532" i="7"/>
  <c r="Y18" i="8" s="1"/>
  <c r="AC18" i="8" s="1"/>
  <c r="AT3532" i="7"/>
  <c r="BN3473" i="7"/>
  <c r="Y17" i="8" s="1"/>
  <c r="AC17" i="8" s="1"/>
  <c r="AT3473" i="7"/>
  <c r="BN3414" i="7"/>
  <c r="Y16" i="8" s="1"/>
  <c r="AC16" i="8" s="1"/>
  <c r="BN3355" i="7"/>
  <c r="Y15" i="8" s="1"/>
  <c r="BN3296" i="7"/>
  <c r="Y14" i="8" s="1"/>
  <c r="F43" i="6"/>
  <c r="W102" i="6" s="1"/>
  <c r="F9" i="6"/>
  <c r="W68" i="6" s="1"/>
  <c r="BN3237" i="7"/>
  <c r="Y13" i="8" s="1"/>
  <c r="AB13" i="8" s="1"/>
  <c r="BN3178" i="7"/>
  <c r="Y12" i="8" s="1"/>
  <c r="AB12" i="8" s="1"/>
  <c r="BN3119" i="7"/>
  <c r="Y11" i="8" s="1"/>
  <c r="AC11" i="8" s="1"/>
  <c r="AT3119" i="7"/>
  <c r="BN3060" i="7"/>
  <c r="Y10" i="8" s="1"/>
  <c r="AC10" i="8" s="1"/>
  <c r="BN3001" i="7"/>
  <c r="Y9" i="8" s="1"/>
  <c r="AC9" i="8" s="1"/>
  <c r="H21" i="6"/>
  <c r="H17" i="6"/>
  <c r="H13" i="6"/>
  <c r="F11" i="6"/>
  <c r="H11" i="6"/>
  <c r="F21" i="6"/>
  <c r="W80" i="6" s="1"/>
  <c r="F17" i="6"/>
  <c r="F13" i="6"/>
  <c r="AM49" i="6"/>
  <c r="H9" i="6"/>
  <c r="H17" i="8"/>
  <c r="L17" i="8" s="1"/>
  <c r="BN110" i="7"/>
  <c r="BG115" i="7" s="1"/>
  <c r="BG117" i="7" s="1"/>
  <c r="BN169" i="7"/>
  <c r="BG174" i="7" s="1"/>
  <c r="BG176" i="7" s="1"/>
  <c r="H25" i="6"/>
  <c r="F27" i="6"/>
  <c r="W86" i="6" s="1"/>
  <c r="H29" i="6"/>
  <c r="F31" i="6"/>
  <c r="W90" i="6" s="1"/>
  <c r="H33" i="6"/>
  <c r="F35" i="6"/>
  <c r="W94" i="6" s="1"/>
  <c r="H23" i="6"/>
  <c r="F25" i="6"/>
  <c r="W84" i="6" s="1"/>
  <c r="H27" i="6"/>
  <c r="F29" i="6"/>
  <c r="W88" i="6" s="1"/>
  <c r="H31" i="6"/>
  <c r="F33" i="6"/>
  <c r="W92" i="6" s="1"/>
  <c r="H35" i="6"/>
  <c r="H15" i="6"/>
  <c r="H19" i="6"/>
  <c r="H43" i="6"/>
  <c r="AV51" i="7"/>
  <c r="F15" i="6"/>
  <c r="F19" i="6"/>
  <c r="F23" i="6"/>
  <c r="BK4778" i="7"/>
  <c r="BK5545" i="7"/>
  <c r="BK5604" i="7"/>
  <c r="AC27" i="8"/>
  <c r="AB27" i="8"/>
  <c r="AC44" i="8"/>
  <c r="AB44" i="8"/>
  <c r="AC48" i="8"/>
  <c r="AB48" i="8"/>
  <c r="AC53" i="8"/>
  <c r="AB53" i="8"/>
  <c r="T3001" i="7"/>
  <c r="T3119" i="7"/>
  <c r="AV3119" i="7"/>
  <c r="T3178" i="7"/>
  <c r="AX3237" i="7"/>
  <c r="BJ3237" i="7" s="1"/>
  <c r="BN4004" i="7"/>
  <c r="Y26" i="8" s="1"/>
  <c r="AC26" i="8" s="1"/>
  <c r="T4181" i="7"/>
  <c r="AX4299" i="7"/>
  <c r="BJ4299" i="7" s="1"/>
  <c r="T4889" i="7"/>
  <c r="T5007" i="7"/>
  <c r="T5125" i="7"/>
  <c r="T5184" i="7"/>
  <c r="T5243" i="7"/>
  <c r="AX5479" i="7"/>
  <c r="BJ5479" i="7" s="1"/>
  <c r="T5597" i="7"/>
  <c r="AV5597" i="7"/>
  <c r="AH5833" i="7"/>
  <c r="AN5833" i="7"/>
  <c r="AT5833" i="7"/>
  <c r="BF5833" i="7"/>
  <c r="T5892" i="7"/>
  <c r="AS9" i="6"/>
  <c r="AS11" i="6"/>
  <c r="AU47" i="6"/>
  <c r="AU45" i="6"/>
  <c r="AU43" i="6"/>
  <c r="AU41" i="6"/>
  <c r="AU39" i="6"/>
  <c r="AU37" i="6"/>
  <c r="AU35" i="6"/>
  <c r="AU33" i="6"/>
  <c r="AU31" i="6"/>
  <c r="AU29" i="6"/>
  <c r="AU27" i="6"/>
  <c r="AU25" i="6"/>
  <c r="AU23" i="6"/>
  <c r="AU21" i="6"/>
  <c r="AU19" i="6"/>
  <c r="AU17" i="6"/>
  <c r="AU15" i="6"/>
  <c r="AU13" i="6"/>
  <c r="AB15" i="8"/>
  <c r="AC15" i="8"/>
  <c r="AC57" i="8"/>
  <c r="AB57" i="8"/>
  <c r="T169" i="7"/>
  <c r="T3414" i="7"/>
  <c r="T3473" i="7"/>
  <c r="AV3591" i="7"/>
  <c r="AX3650" i="7"/>
  <c r="BJ3650" i="7" s="1"/>
  <c r="T4417" i="7"/>
  <c r="T4653" i="7"/>
  <c r="T4712" i="7"/>
  <c r="AV4771" i="7"/>
  <c r="BS4771" i="7" s="1"/>
  <c r="T5361" i="7"/>
  <c r="AX5420" i="7"/>
  <c r="BJ5420" i="7" s="1"/>
  <c r="T5538" i="7"/>
  <c r="AV5538" i="7"/>
  <c r="T5656" i="7"/>
  <c r="AX5833" i="7"/>
  <c r="BJ5833" i="7" s="1"/>
  <c r="AU9" i="6"/>
  <c r="AU11" i="6"/>
  <c r="AS47" i="6"/>
  <c r="AS45" i="6"/>
  <c r="AS43" i="6"/>
  <c r="AS41" i="6"/>
  <c r="AS39" i="6"/>
  <c r="AS37" i="6"/>
  <c r="AS35" i="6"/>
  <c r="AS33" i="6"/>
  <c r="AW33" i="6" s="1"/>
  <c r="AS31" i="6"/>
  <c r="AS29" i="6"/>
  <c r="AS27" i="6"/>
  <c r="AS25" i="6"/>
  <c r="AS23" i="6"/>
  <c r="AS21" i="6"/>
  <c r="AS19" i="6"/>
  <c r="AS17" i="6"/>
  <c r="AS15" i="6"/>
  <c r="AS13" i="6"/>
  <c r="AB11" i="8"/>
  <c r="AB25" i="8"/>
  <c r="AB29" i="8"/>
  <c r="AB36" i="8"/>
  <c r="AC37" i="8"/>
  <c r="AB42" i="8"/>
  <c r="AB46" i="8"/>
  <c r="AB51" i="8"/>
  <c r="AB55" i="8"/>
  <c r="AB10" i="8"/>
  <c r="AB18" i="8"/>
  <c r="AB20" i="8"/>
  <c r="AB22" i="8"/>
  <c r="AB24" i="8"/>
  <c r="AB28" i="8"/>
  <c r="AB30" i="8"/>
  <c r="AB33" i="8"/>
  <c r="AC34" i="8"/>
  <c r="AC35" i="8"/>
  <c r="AB38" i="8"/>
  <c r="AB40" i="8"/>
  <c r="AC43" i="8"/>
  <c r="AB45" i="8"/>
  <c r="AB47" i="8"/>
  <c r="AB49" i="8"/>
  <c r="AC50" i="8"/>
  <c r="AB52" i="8"/>
  <c r="AB54" i="8"/>
  <c r="AB56" i="8"/>
  <c r="AB9" i="8"/>
  <c r="T47" i="8"/>
  <c r="T45" i="8"/>
  <c r="T42" i="8"/>
  <c r="T40" i="8"/>
  <c r="T38" i="8"/>
  <c r="T36" i="8"/>
  <c r="T34" i="8"/>
  <c r="T32" i="8"/>
  <c r="T30" i="8"/>
  <c r="T27" i="8"/>
  <c r="T25" i="8"/>
  <c r="T23" i="8"/>
  <c r="T19" i="8"/>
  <c r="T58" i="8"/>
  <c r="T54" i="8"/>
  <c r="T49" i="8"/>
  <c r="T9" i="8"/>
  <c r="T46" i="8"/>
  <c r="T43" i="8"/>
  <c r="T37" i="8"/>
  <c r="T35" i="8"/>
  <c r="T33" i="8"/>
  <c r="T28" i="8"/>
  <c r="T26" i="8"/>
  <c r="T24" i="8"/>
  <c r="T22" i="8"/>
  <c r="T20" i="8"/>
  <c r="T18" i="8"/>
  <c r="T11" i="8"/>
  <c r="T15" i="8"/>
  <c r="T56" i="8"/>
  <c r="T52" i="8"/>
  <c r="T51" i="8"/>
  <c r="T57" i="8"/>
  <c r="T55" i="8"/>
  <c r="T53" i="8"/>
  <c r="T48" i="8"/>
  <c r="T44" i="8"/>
  <c r="T29" i="8"/>
  <c r="BT5900" i="7"/>
  <c r="W108" i="6" s="1"/>
  <c r="T16" i="8"/>
  <c r="BS19" i="7"/>
  <c r="BQ19" i="7" s="1"/>
  <c r="BS39" i="7"/>
  <c r="BQ39" i="7" s="1"/>
  <c r="BS33" i="7"/>
  <c r="BQ33" i="7" s="1"/>
  <c r="BS35" i="7"/>
  <c r="BQ35" i="7" s="1"/>
  <c r="BS43" i="7"/>
  <c r="AG49" i="6"/>
  <c r="BR2971" i="7"/>
  <c r="BR2975" i="7"/>
  <c r="BR2979" i="7"/>
  <c r="BR2983" i="7"/>
  <c r="BR2987" i="7"/>
  <c r="BR2991" i="7"/>
  <c r="BR2995" i="7"/>
  <c r="BR2999" i="7"/>
  <c r="BR3022" i="7"/>
  <c r="BR3026" i="7"/>
  <c r="BR3030" i="7"/>
  <c r="BR3034" i="7"/>
  <c r="BR3038" i="7"/>
  <c r="BR3042" i="7"/>
  <c r="BR3046" i="7"/>
  <c r="BR3050" i="7"/>
  <c r="BR3054" i="7"/>
  <c r="BR3058" i="7"/>
  <c r="BR3083" i="7"/>
  <c r="BR3087" i="7"/>
  <c r="BR3089" i="7"/>
  <c r="BR3093" i="7"/>
  <c r="BR3095" i="7"/>
  <c r="BR3101" i="7"/>
  <c r="BR3103" i="7"/>
  <c r="BR3109" i="7"/>
  <c r="BR3111" i="7"/>
  <c r="BR3115" i="7"/>
  <c r="BR3140" i="7"/>
  <c r="BR3144" i="7"/>
  <c r="BR3148" i="7"/>
  <c r="BR3152" i="7"/>
  <c r="BR3156" i="7"/>
  <c r="BR3160" i="7"/>
  <c r="BR3164" i="7"/>
  <c r="BR3168" i="7"/>
  <c r="BR3172" i="7"/>
  <c r="BR3176" i="7"/>
  <c r="BR3209" i="7"/>
  <c r="BR3213" i="7"/>
  <c r="BR3215" i="7"/>
  <c r="BR3221" i="7"/>
  <c r="BR3223" i="7"/>
  <c r="BR3229" i="7"/>
  <c r="BR3231" i="7"/>
  <c r="BR3260" i="7"/>
  <c r="BR3264" i="7"/>
  <c r="BR3268" i="7"/>
  <c r="BR3272" i="7"/>
  <c r="BR3276" i="7"/>
  <c r="BR3280" i="7"/>
  <c r="BR3284" i="7"/>
  <c r="BR3288" i="7"/>
  <c r="BR3292" i="7"/>
  <c r="BR3319" i="7"/>
  <c r="BR3323" i="7"/>
  <c r="BR3327" i="7"/>
  <c r="BR3331" i="7"/>
  <c r="BR3335" i="7"/>
  <c r="BR3339" i="7"/>
  <c r="BR3343" i="7"/>
  <c r="BR3347" i="7"/>
  <c r="BR3351" i="7"/>
  <c r="BR3378" i="7"/>
  <c r="BR3382" i="7"/>
  <c r="BR3386" i="7"/>
  <c r="BR3390" i="7"/>
  <c r="BR3394" i="7"/>
  <c r="BR3398" i="7"/>
  <c r="BR3402" i="7"/>
  <c r="BR3406" i="7"/>
  <c r="BR3410" i="7"/>
  <c r="BR3437" i="7"/>
  <c r="BR3441" i="7"/>
  <c r="BR3445" i="7"/>
  <c r="BR3449" i="7"/>
  <c r="BR3453" i="7"/>
  <c r="BR3457" i="7"/>
  <c r="BR3461" i="7"/>
  <c r="BR3465" i="7"/>
  <c r="BR3469" i="7"/>
  <c r="BR3496" i="7"/>
  <c r="BR3500" i="7"/>
  <c r="BR3504" i="7"/>
  <c r="BR3508" i="7"/>
  <c r="BR3512" i="7"/>
  <c r="BR3516" i="7"/>
  <c r="BR3520" i="7"/>
  <c r="BR3524" i="7"/>
  <c r="BR3528" i="7"/>
  <c r="BR3553" i="7"/>
  <c r="BR3557" i="7"/>
  <c r="BR3561" i="7"/>
  <c r="BR3565" i="7"/>
  <c r="BR3571" i="7"/>
  <c r="BR3577" i="7"/>
  <c r="BR3579" i="7"/>
  <c r="BR3585" i="7"/>
  <c r="BR3589" i="7"/>
  <c r="BR3610" i="7"/>
  <c r="BR3612" i="7"/>
  <c r="BR3614" i="7"/>
  <c r="BR3616" i="7"/>
  <c r="BR3618" i="7"/>
  <c r="BR3620" i="7"/>
  <c r="BR3624" i="7"/>
  <c r="BR3630" i="7"/>
  <c r="BR3632" i="7"/>
  <c r="BR3638" i="7"/>
  <c r="BR3640" i="7"/>
  <c r="BR3646" i="7"/>
  <c r="BR3648" i="7"/>
  <c r="BR3673" i="7"/>
  <c r="BR3677" i="7"/>
  <c r="BR3679" i="7"/>
  <c r="BR3683" i="7"/>
  <c r="BR3687" i="7"/>
  <c r="BR3691" i="7"/>
  <c r="BR3695" i="7"/>
  <c r="BR3699" i="7"/>
  <c r="BR3703" i="7"/>
  <c r="BR3707" i="7"/>
  <c r="BR3730" i="7"/>
  <c r="BR3734" i="7"/>
  <c r="BR3738" i="7"/>
  <c r="BR3742" i="7"/>
  <c r="BR3746" i="7"/>
  <c r="BR3750" i="7"/>
  <c r="BR3754" i="7"/>
  <c r="BR3758" i="7"/>
  <c r="BR3762" i="7"/>
  <c r="BR3766" i="7"/>
  <c r="BR3799" i="7"/>
  <c r="BR3803" i="7"/>
  <c r="BR3805" i="7"/>
  <c r="BR3809" i="7"/>
  <c r="BR3813" i="7"/>
  <c r="BR3817" i="7"/>
  <c r="BR3821" i="7"/>
  <c r="BR3825" i="7"/>
  <c r="BR3848" i="7"/>
  <c r="BR3852" i="7"/>
  <c r="BR3856" i="7"/>
  <c r="BR3860" i="7"/>
  <c r="BR3864" i="7"/>
  <c r="BR3868" i="7"/>
  <c r="BR3872" i="7"/>
  <c r="BR3876" i="7"/>
  <c r="BR3880" i="7"/>
  <c r="BR3884" i="7"/>
  <c r="BR3907" i="7"/>
  <c r="BR3911" i="7"/>
  <c r="BR3915" i="7"/>
  <c r="BR3919" i="7"/>
  <c r="BR3923" i="7"/>
  <c r="BR3927" i="7"/>
  <c r="BR3931" i="7"/>
  <c r="BR3935" i="7"/>
  <c r="BR3939" i="7"/>
  <c r="BR3943" i="7"/>
  <c r="BR3966" i="7"/>
  <c r="BR3970" i="7"/>
  <c r="BR3974" i="7"/>
  <c r="BR3978" i="7"/>
  <c r="BR3982" i="7"/>
  <c r="BR3986" i="7"/>
  <c r="BR3990" i="7"/>
  <c r="BR3994" i="7"/>
  <c r="BR3998" i="7"/>
  <c r="BR4002" i="7"/>
  <c r="BR4025" i="7"/>
  <c r="BR4029" i="7"/>
  <c r="BR4033" i="7"/>
  <c r="BR4037" i="7"/>
  <c r="BR4041" i="7"/>
  <c r="BR4045" i="7"/>
  <c r="BR4049" i="7"/>
  <c r="BR4053" i="7"/>
  <c r="BR4057" i="7"/>
  <c r="BR4061" i="7"/>
  <c r="BR4084" i="7"/>
  <c r="BR4088" i="7"/>
  <c r="BR4092" i="7"/>
  <c r="BR4096" i="7"/>
  <c r="BR4100" i="7"/>
  <c r="BR4104" i="7"/>
  <c r="BR4108" i="7"/>
  <c r="BR4112" i="7"/>
  <c r="BR4116" i="7"/>
  <c r="BR4120" i="7"/>
  <c r="BR4143" i="7"/>
  <c r="BR4147" i="7"/>
  <c r="BR4151" i="7"/>
  <c r="BR4155" i="7"/>
  <c r="BR4159" i="7"/>
  <c r="BR4163" i="7"/>
  <c r="BR4167" i="7"/>
  <c r="BR4171" i="7"/>
  <c r="BR4175" i="7"/>
  <c r="BR4179" i="7"/>
  <c r="BR4202" i="7"/>
  <c r="BR4206" i="7"/>
  <c r="BR4210" i="7"/>
  <c r="BR4214" i="7"/>
  <c r="BR4218" i="7"/>
  <c r="BR4222" i="7"/>
  <c r="BR4226" i="7"/>
  <c r="BR4230" i="7"/>
  <c r="BR4234" i="7"/>
  <c r="BR4238" i="7"/>
  <c r="BR4271" i="7"/>
  <c r="BR4275" i="7"/>
  <c r="BR4277" i="7"/>
  <c r="BR4283" i="7"/>
  <c r="BR4285" i="7"/>
  <c r="BR4291" i="7"/>
  <c r="BR4293" i="7"/>
  <c r="BR4320" i="7"/>
  <c r="BR4324" i="7"/>
  <c r="BR4328" i="7"/>
  <c r="BR4332" i="7"/>
  <c r="BR4338" i="7"/>
  <c r="BR4340" i="7"/>
  <c r="BR4346" i="7"/>
  <c r="BR4348" i="7"/>
  <c r="BR4352" i="7"/>
  <c r="BR4381" i="7"/>
  <c r="BR4385" i="7"/>
  <c r="BR4389" i="7"/>
  <c r="BR4393" i="7"/>
  <c r="BR4397" i="7"/>
  <c r="BR4401" i="7"/>
  <c r="BR4405" i="7"/>
  <c r="BR4409" i="7"/>
  <c r="BR4413" i="7"/>
  <c r="BR4440" i="7"/>
  <c r="BR4444" i="7"/>
  <c r="BR4448" i="7"/>
  <c r="BR4452" i="7"/>
  <c r="BR4456" i="7"/>
  <c r="BR4460" i="7"/>
  <c r="BR4464" i="7"/>
  <c r="BR4468" i="7"/>
  <c r="BR4472" i="7"/>
  <c r="BR4499" i="7"/>
  <c r="BR4503" i="7"/>
  <c r="BR4507" i="7"/>
  <c r="BR4511" i="7"/>
  <c r="BR4515" i="7"/>
  <c r="BR4519" i="7"/>
  <c r="BR4523" i="7"/>
  <c r="BR4527" i="7"/>
  <c r="BR4531" i="7"/>
  <c r="BR4558" i="7"/>
  <c r="BR4562" i="7"/>
  <c r="BR4566" i="7"/>
  <c r="BR4570" i="7"/>
  <c r="BR4574" i="7"/>
  <c r="BR4578" i="7"/>
  <c r="BR4582" i="7"/>
  <c r="BR4586" i="7"/>
  <c r="BR4590" i="7"/>
  <c r="BR4617" i="7"/>
  <c r="BR4621" i="7"/>
  <c r="BR4625" i="7"/>
  <c r="BR4629" i="7"/>
  <c r="BR4633" i="7"/>
  <c r="BR4637" i="7"/>
  <c r="BR4641" i="7"/>
  <c r="BR4645" i="7"/>
  <c r="BR4649" i="7"/>
  <c r="BR4684" i="7"/>
  <c r="BR4690" i="7"/>
  <c r="BR4692" i="7"/>
  <c r="BR4698" i="7"/>
  <c r="BR4700" i="7"/>
  <c r="BR4706" i="7"/>
  <c r="BR4710" i="7"/>
  <c r="BR4743" i="7"/>
  <c r="BR4749" i="7"/>
  <c r="BR4751" i="7"/>
  <c r="BR4757" i="7"/>
  <c r="BR4759" i="7"/>
  <c r="BR4765" i="7"/>
  <c r="BR4769" i="7"/>
  <c r="BR4792" i="7"/>
  <c r="BR2965" i="7"/>
  <c r="BR2969" i="7"/>
  <c r="BR2973" i="7"/>
  <c r="BR2977" i="7"/>
  <c r="BR2981" i="7"/>
  <c r="BR2985" i="7"/>
  <c r="BR2989" i="7"/>
  <c r="BR2993" i="7"/>
  <c r="BR2997" i="7"/>
  <c r="BR3024" i="7"/>
  <c r="BR3028" i="7"/>
  <c r="BR3032" i="7"/>
  <c r="BR3036" i="7"/>
  <c r="BR3040" i="7"/>
  <c r="BR3044" i="7"/>
  <c r="BR3048" i="7"/>
  <c r="BR3052" i="7"/>
  <c r="BR3056" i="7"/>
  <c r="BR3091" i="7"/>
  <c r="BR3097" i="7"/>
  <c r="BR3099" i="7"/>
  <c r="BR3105" i="7"/>
  <c r="BR3107" i="7"/>
  <c r="BR3113" i="7"/>
  <c r="BR3117" i="7"/>
  <c r="BR3142" i="7"/>
  <c r="BR3146" i="7"/>
  <c r="BR3150" i="7"/>
  <c r="BR3154" i="7"/>
  <c r="BR3158" i="7"/>
  <c r="BR3162" i="7"/>
  <c r="BR3166" i="7"/>
  <c r="BR3170" i="7"/>
  <c r="BR3174" i="7"/>
  <c r="BR3199" i="7"/>
  <c r="BR3203" i="7"/>
  <c r="BR3207" i="7"/>
  <c r="BR3211" i="7"/>
  <c r="BR3217" i="7"/>
  <c r="BR3219" i="7"/>
  <c r="BR3225" i="7"/>
  <c r="BR3227" i="7"/>
  <c r="BR3233" i="7"/>
  <c r="BR3235" i="7"/>
  <c r="BR3258" i="7"/>
  <c r="BR3262" i="7"/>
  <c r="BR3266" i="7"/>
  <c r="BR3270" i="7"/>
  <c r="BR3274" i="7"/>
  <c r="BR3278" i="7"/>
  <c r="BR3282" i="7"/>
  <c r="BR3286" i="7"/>
  <c r="BR3290" i="7"/>
  <c r="BR3294" i="7"/>
  <c r="BR3317" i="7"/>
  <c r="BR3321" i="7"/>
  <c r="BR3325" i="7"/>
  <c r="BR3329" i="7"/>
  <c r="BR3333" i="7"/>
  <c r="BR3337" i="7"/>
  <c r="BR3341" i="7"/>
  <c r="BR3345" i="7"/>
  <c r="BR3349" i="7"/>
  <c r="BR3353" i="7"/>
  <c r="BR3376" i="7"/>
  <c r="BR3380" i="7"/>
  <c r="BR3384" i="7"/>
  <c r="BR3388" i="7"/>
  <c r="BR3392" i="7"/>
  <c r="BR3396" i="7"/>
  <c r="BR3400" i="7"/>
  <c r="BR3404" i="7"/>
  <c r="BR3408" i="7"/>
  <c r="BR3412" i="7"/>
  <c r="BR3435" i="7"/>
  <c r="BR3439" i="7"/>
  <c r="BR3443" i="7"/>
  <c r="BR3447" i="7"/>
  <c r="BR3451" i="7"/>
  <c r="BR3455" i="7"/>
  <c r="BR3459" i="7"/>
  <c r="BR3463" i="7"/>
  <c r="BR3467" i="7"/>
  <c r="BR3471" i="7"/>
  <c r="BR3494" i="7"/>
  <c r="BR3498" i="7"/>
  <c r="BR3502" i="7"/>
  <c r="BR3506" i="7"/>
  <c r="BR3510" i="7"/>
  <c r="BR3514" i="7"/>
  <c r="BR3518" i="7"/>
  <c r="BR3522" i="7"/>
  <c r="BR3526" i="7"/>
  <c r="BR3530" i="7"/>
  <c r="BR3563" i="7"/>
  <c r="BR3567" i="7"/>
  <c r="BR3569" i="7"/>
  <c r="BR3573" i="7"/>
  <c r="BR3575" i="7"/>
  <c r="BR3581" i="7"/>
  <c r="BR3583" i="7"/>
  <c r="BR3587" i="7"/>
  <c r="BR3622" i="7"/>
  <c r="BR3626" i="7"/>
  <c r="BR3628" i="7"/>
  <c r="BR3634" i="7"/>
  <c r="BR3636" i="7"/>
  <c r="BR3642" i="7"/>
  <c r="BR3644" i="7"/>
  <c r="BR3681" i="7"/>
  <c r="BR3685" i="7"/>
  <c r="BR3689" i="7"/>
  <c r="BR3693" i="7"/>
  <c r="BR3697" i="7"/>
  <c r="BR3701" i="7"/>
  <c r="BR3705" i="7"/>
  <c r="BR3732" i="7"/>
  <c r="BR3736" i="7"/>
  <c r="BR3740" i="7"/>
  <c r="BR3744" i="7"/>
  <c r="BR3748" i="7"/>
  <c r="BR3752" i="7"/>
  <c r="BR3756" i="7"/>
  <c r="BR3760" i="7"/>
  <c r="BR3764" i="7"/>
  <c r="BR3789" i="7"/>
  <c r="BR3793" i="7"/>
  <c r="BR3797" i="7"/>
  <c r="BR3801" i="7"/>
  <c r="BR3807" i="7"/>
  <c r="BR3811" i="7"/>
  <c r="BR3815" i="7"/>
  <c r="BR3819" i="7"/>
  <c r="BR3823" i="7"/>
  <c r="BR3850" i="7"/>
  <c r="BR3854" i="7"/>
  <c r="BR3858" i="7"/>
  <c r="BR3862" i="7"/>
  <c r="BR3866" i="7"/>
  <c r="BR3870" i="7"/>
  <c r="BR3874" i="7"/>
  <c r="BR3878" i="7"/>
  <c r="BR3882" i="7"/>
  <c r="BR3909" i="7"/>
  <c r="BR3913" i="7"/>
  <c r="BR3917" i="7"/>
  <c r="BR3921" i="7"/>
  <c r="BR3925" i="7"/>
  <c r="BR3929" i="7"/>
  <c r="BR3933" i="7"/>
  <c r="BR3937" i="7"/>
  <c r="BR3941" i="7"/>
  <c r="BR3972" i="7"/>
  <c r="BR3976" i="7"/>
  <c r="BR3980" i="7"/>
  <c r="BR3984" i="7"/>
  <c r="BR3988" i="7"/>
  <c r="BR3992" i="7"/>
  <c r="BR3996" i="7"/>
  <c r="BR4000" i="7"/>
  <c r="BR4027" i="7"/>
  <c r="BR4031" i="7"/>
  <c r="BR4035" i="7"/>
  <c r="BR4039" i="7"/>
  <c r="BR4043" i="7"/>
  <c r="BR4047" i="7"/>
  <c r="BR4051" i="7"/>
  <c r="BR4055" i="7"/>
  <c r="BR4059" i="7"/>
  <c r="BR4086" i="7"/>
  <c r="BR4090" i="7"/>
  <c r="BR4094" i="7"/>
  <c r="BR4098" i="7"/>
  <c r="BR4102" i="7"/>
  <c r="BR4106" i="7"/>
  <c r="BR4110" i="7"/>
  <c r="BR4114" i="7"/>
  <c r="BR4118" i="7"/>
  <c r="BR4145" i="7"/>
  <c r="BR4149" i="7"/>
  <c r="BR4153" i="7"/>
  <c r="BR4157" i="7"/>
  <c r="BR4161" i="7"/>
  <c r="BR4165" i="7"/>
  <c r="BR4169" i="7"/>
  <c r="BR4173" i="7"/>
  <c r="BR4177" i="7"/>
  <c r="BR4204" i="7"/>
  <c r="BR4208" i="7"/>
  <c r="BR4212" i="7"/>
  <c r="BR4216" i="7"/>
  <c r="BR4220" i="7"/>
  <c r="BR4224" i="7"/>
  <c r="BR4228" i="7"/>
  <c r="BR4232" i="7"/>
  <c r="BR4236" i="7"/>
  <c r="BR4261" i="7"/>
  <c r="BR4265" i="7"/>
  <c r="BR4269" i="7"/>
  <c r="BR4273" i="7"/>
  <c r="BR4279" i="7"/>
  <c r="BR4281" i="7"/>
  <c r="BR4287" i="7"/>
  <c r="BR4289" i="7"/>
  <c r="BR4295" i="7"/>
  <c r="BR4297" i="7"/>
  <c r="BR4330" i="7"/>
  <c r="BR4334" i="7"/>
  <c r="BR4336" i="7"/>
  <c r="BR4342" i="7"/>
  <c r="BR4344" i="7"/>
  <c r="BR4350" i="7"/>
  <c r="BR4354" i="7"/>
  <c r="BR4356" i="7"/>
  <c r="BR4379" i="7"/>
  <c r="BR4383" i="7"/>
  <c r="BR4387" i="7"/>
  <c r="BR4391" i="7"/>
  <c r="BR4395" i="7"/>
  <c r="BR4399" i="7"/>
  <c r="BR4403" i="7"/>
  <c r="BR4407" i="7"/>
  <c r="BR4411" i="7"/>
  <c r="BR4415" i="7"/>
  <c r="BR4438" i="7"/>
  <c r="BR4442" i="7"/>
  <c r="BR4446" i="7"/>
  <c r="BR4450" i="7"/>
  <c r="BR4454" i="7"/>
  <c r="BR4458" i="7"/>
  <c r="BR4462" i="7"/>
  <c r="BR4466" i="7"/>
  <c r="BR4470" i="7"/>
  <c r="BR4474" i="7"/>
  <c r="BR4497" i="7"/>
  <c r="BR4501" i="7"/>
  <c r="BR4505" i="7"/>
  <c r="BR4509" i="7"/>
  <c r="BR4513" i="7"/>
  <c r="BR4517" i="7"/>
  <c r="BR4521" i="7"/>
  <c r="BR4525" i="7"/>
  <c r="BR4529" i="7"/>
  <c r="BR4533" i="7"/>
  <c r="BR4556" i="7"/>
  <c r="BR4560" i="7"/>
  <c r="BR4564" i="7"/>
  <c r="BR4568" i="7"/>
  <c r="BR4572" i="7"/>
  <c r="BR4576" i="7"/>
  <c r="BR4580" i="7"/>
  <c r="BR4584" i="7"/>
  <c r="BR4588" i="7"/>
  <c r="BR4592" i="7"/>
  <c r="BR4615" i="7"/>
  <c r="BR4619" i="7"/>
  <c r="BR4623" i="7"/>
  <c r="BR4627" i="7"/>
  <c r="BR4631" i="7"/>
  <c r="BR4635" i="7"/>
  <c r="BR4639" i="7"/>
  <c r="BR4643" i="7"/>
  <c r="BR4647" i="7"/>
  <c r="BR4651" i="7"/>
  <c r="BR4676" i="7"/>
  <c r="BR4680" i="7"/>
  <c r="BR4682" i="7"/>
  <c r="BR4686" i="7"/>
  <c r="BR4688" i="7"/>
  <c r="BR4694" i="7"/>
  <c r="BR4696" i="7"/>
  <c r="BR4702" i="7"/>
  <c r="BR4704" i="7"/>
  <c r="BR4708" i="7"/>
  <c r="BR4735" i="7"/>
  <c r="BR4739" i="7"/>
  <c r="BR4741" i="7"/>
  <c r="BR4745" i="7"/>
  <c r="BR4747" i="7"/>
  <c r="BR4753" i="7"/>
  <c r="BR4755" i="7"/>
  <c r="BR4761" i="7"/>
  <c r="BR4763" i="7"/>
  <c r="BR4767" i="7"/>
  <c r="BR4794" i="7"/>
  <c r="BR4798" i="7"/>
  <c r="BR4802" i="7"/>
  <c r="BR4806" i="7"/>
  <c r="BR4810" i="7"/>
  <c r="BR4814" i="7"/>
  <c r="BR4818" i="7"/>
  <c r="BR4822" i="7"/>
  <c r="BR4826" i="7"/>
  <c r="BR4853" i="7"/>
  <c r="BR4857" i="7"/>
  <c r="BR4861" i="7"/>
  <c r="BR4865" i="7"/>
  <c r="BR4869" i="7"/>
  <c r="BR4873" i="7"/>
  <c r="BR4877" i="7"/>
  <c r="BR4881" i="7"/>
  <c r="BR4885" i="7"/>
  <c r="BR4796" i="7"/>
  <c r="BR4800" i="7"/>
  <c r="BR4804" i="7"/>
  <c r="BR4808" i="7"/>
  <c r="BR4812" i="7"/>
  <c r="BR4816" i="7"/>
  <c r="BR4820" i="7"/>
  <c r="BR4824" i="7"/>
  <c r="BR4828" i="7"/>
  <c r="BR4851" i="7"/>
  <c r="BR4855" i="7"/>
  <c r="BR4859" i="7"/>
  <c r="BR4863" i="7"/>
  <c r="BR4867" i="7"/>
  <c r="BR4871" i="7"/>
  <c r="BR4875" i="7"/>
  <c r="BR4879" i="7"/>
  <c r="BR4883" i="7"/>
  <c r="BR4887" i="7"/>
  <c r="BR4910" i="7"/>
  <c r="BR4914" i="7"/>
  <c r="BR4918" i="7"/>
  <c r="BR4922" i="7"/>
  <c r="BR4926" i="7"/>
  <c r="BR4930" i="7"/>
  <c r="BR4934" i="7"/>
  <c r="BR4938" i="7"/>
  <c r="BR4942" i="7"/>
  <c r="BR4946" i="7"/>
  <c r="BR4969" i="7"/>
  <c r="BR4973" i="7"/>
  <c r="BR4977" i="7"/>
  <c r="BR4981" i="7"/>
  <c r="BR4985" i="7"/>
  <c r="BR4989" i="7"/>
  <c r="BR4993" i="7"/>
  <c r="BR4997" i="7"/>
  <c r="BR5001" i="7"/>
  <c r="BR5005" i="7"/>
  <c r="BR5028" i="7"/>
  <c r="BR5032" i="7"/>
  <c r="BR5036" i="7"/>
  <c r="BR5040" i="7"/>
  <c r="BR5044" i="7"/>
  <c r="BR5048" i="7"/>
  <c r="BR5052" i="7"/>
  <c r="BR5056" i="7"/>
  <c r="BR5060" i="7"/>
  <c r="BR5064" i="7"/>
  <c r="BR5087" i="7"/>
  <c r="BR5091" i="7"/>
  <c r="BR5095" i="7"/>
  <c r="BR5099" i="7"/>
  <c r="BR5103" i="7"/>
  <c r="BR5107" i="7"/>
  <c r="BR5111" i="7"/>
  <c r="BR5115" i="7"/>
  <c r="BR5119" i="7"/>
  <c r="BR5123" i="7"/>
  <c r="BR5146" i="7"/>
  <c r="BR5150" i="7"/>
  <c r="BR5154" i="7"/>
  <c r="BR5158" i="7"/>
  <c r="BR5162" i="7"/>
  <c r="BR5166" i="7"/>
  <c r="BR5170" i="7"/>
  <c r="BR5174" i="7"/>
  <c r="BR5178" i="7"/>
  <c r="BR5182" i="7"/>
  <c r="BR5205" i="7"/>
  <c r="BR5209" i="7"/>
  <c r="BR5213" i="7"/>
  <c r="BR5217" i="7"/>
  <c r="BR5221" i="7"/>
  <c r="BR5225" i="7"/>
  <c r="BR5229" i="7"/>
  <c r="BR5233" i="7"/>
  <c r="BR5237" i="7"/>
  <c r="BR5241" i="7"/>
  <c r="BR5274" i="7"/>
  <c r="BR5278" i="7"/>
  <c r="BR5282" i="7"/>
  <c r="BR5286" i="7"/>
  <c r="BR5290" i="7"/>
  <c r="BR5294" i="7"/>
  <c r="BR5298" i="7"/>
  <c r="BR5325" i="7"/>
  <c r="BR5329" i="7"/>
  <c r="BR5333" i="7"/>
  <c r="BR5337" i="7"/>
  <c r="BR5341" i="7"/>
  <c r="BR5345" i="7"/>
  <c r="BR5349" i="7"/>
  <c r="BR5353" i="7"/>
  <c r="BR5357" i="7"/>
  <c r="BR5382" i="7"/>
  <c r="BR5386" i="7"/>
  <c r="BR5390" i="7"/>
  <c r="BR5394" i="7"/>
  <c r="BR5400" i="7"/>
  <c r="BR5402" i="7"/>
  <c r="BR5408" i="7"/>
  <c r="BR5410" i="7"/>
  <c r="BR5416" i="7"/>
  <c r="BR5418" i="7"/>
  <c r="BR5451" i="7"/>
  <c r="BR5455" i="7"/>
  <c r="BR5457" i="7"/>
  <c r="BR5463" i="7"/>
  <c r="BR5465" i="7"/>
  <c r="BR5471" i="7"/>
  <c r="BR5473" i="7"/>
  <c r="BR5510" i="7"/>
  <c r="BR5516" i="7"/>
  <c r="BR5518" i="7"/>
  <c r="BR5524" i="7"/>
  <c r="BR5526" i="7"/>
  <c r="BR5532" i="7"/>
  <c r="BR5536" i="7"/>
  <c r="BR5561" i="7"/>
  <c r="BR5565" i="7"/>
  <c r="BR5567" i="7"/>
  <c r="BR5571" i="7"/>
  <c r="BR5573" i="7"/>
  <c r="BR5579" i="7"/>
  <c r="BR5581" i="7"/>
  <c r="BR5587" i="7"/>
  <c r="BR5589" i="7"/>
  <c r="BR5593" i="7"/>
  <c r="BR5618" i="7"/>
  <c r="BR5622" i="7"/>
  <c r="BR5626" i="7"/>
  <c r="BR5630" i="7"/>
  <c r="BR5636" i="7"/>
  <c r="BR5638" i="7"/>
  <c r="BR5644" i="7"/>
  <c r="BR5648" i="7"/>
  <c r="BR5652" i="7"/>
  <c r="BR5679" i="7"/>
  <c r="BR5683" i="7"/>
  <c r="BR5687" i="7"/>
  <c r="BR5691" i="7"/>
  <c r="BR5695" i="7"/>
  <c r="BR5699" i="7"/>
  <c r="BR5703" i="7"/>
  <c r="BR5707" i="7"/>
  <c r="BR5711" i="7"/>
  <c r="BR5738" i="7"/>
  <c r="BR5742" i="7"/>
  <c r="BR5746" i="7"/>
  <c r="BR5750" i="7"/>
  <c r="BR5754" i="7"/>
  <c r="BR5758" i="7"/>
  <c r="BR5762" i="7"/>
  <c r="BR5766" i="7"/>
  <c r="BR5770" i="7"/>
  <c r="BR5795" i="7"/>
  <c r="BR5799" i="7"/>
  <c r="BR5803" i="7"/>
  <c r="BR5807" i="7"/>
  <c r="BR5813" i="7"/>
  <c r="BR5815" i="7"/>
  <c r="BR5821" i="7"/>
  <c r="BR5823" i="7"/>
  <c r="BR5829" i="7"/>
  <c r="BR5831" i="7"/>
  <c r="BR5854" i="7"/>
  <c r="BR5858" i="7"/>
  <c r="BR5862" i="7"/>
  <c r="BR5866" i="7"/>
  <c r="BR5870" i="7"/>
  <c r="BR5874" i="7"/>
  <c r="BR5878" i="7"/>
  <c r="BR5882" i="7"/>
  <c r="BR5886" i="7"/>
  <c r="BR5890" i="7"/>
  <c r="BR4912" i="7"/>
  <c r="BR4916" i="7"/>
  <c r="BR4920" i="7"/>
  <c r="BR4924" i="7"/>
  <c r="BR4928" i="7"/>
  <c r="BR4932" i="7"/>
  <c r="BR4936" i="7"/>
  <c r="BR4940" i="7"/>
  <c r="BR4944" i="7"/>
  <c r="BR4971" i="7"/>
  <c r="BR4975" i="7"/>
  <c r="BR4979" i="7"/>
  <c r="BR4983" i="7"/>
  <c r="BR4987" i="7"/>
  <c r="BR4991" i="7"/>
  <c r="BR4995" i="7"/>
  <c r="BR4999" i="7"/>
  <c r="BR5003" i="7"/>
  <c r="BR5030" i="7"/>
  <c r="BR5034" i="7"/>
  <c r="BR5038" i="7"/>
  <c r="BR5042" i="7"/>
  <c r="BR5046" i="7"/>
  <c r="BR5050" i="7"/>
  <c r="BR5054" i="7"/>
  <c r="BR5058" i="7"/>
  <c r="BR5062" i="7"/>
  <c r="BR5089" i="7"/>
  <c r="BR5093" i="7"/>
  <c r="BR5097" i="7"/>
  <c r="BR5101" i="7"/>
  <c r="BR5105" i="7"/>
  <c r="BR5109" i="7"/>
  <c r="BR5113" i="7"/>
  <c r="BR5117" i="7"/>
  <c r="BR5121" i="7"/>
  <c r="BR5148" i="7"/>
  <c r="BR5152" i="7"/>
  <c r="BR5156" i="7"/>
  <c r="BR5160" i="7"/>
  <c r="BR5164" i="7"/>
  <c r="BR5168" i="7"/>
  <c r="BR5172" i="7"/>
  <c r="BR5176" i="7"/>
  <c r="BR5180" i="7"/>
  <c r="BR5207" i="7"/>
  <c r="BR5211" i="7"/>
  <c r="BR5215" i="7"/>
  <c r="BR5219" i="7"/>
  <c r="BR5223" i="7"/>
  <c r="BR5227" i="7"/>
  <c r="BR5231" i="7"/>
  <c r="BR5235" i="7"/>
  <c r="BR5239" i="7"/>
  <c r="BR5264" i="7"/>
  <c r="BR5268" i="7"/>
  <c r="BR5272" i="7"/>
  <c r="BR5276" i="7"/>
  <c r="BR5280" i="7"/>
  <c r="BR5284" i="7"/>
  <c r="BR5288" i="7"/>
  <c r="BR5292" i="7"/>
  <c r="BR5296" i="7"/>
  <c r="BR5300" i="7"/>
  <c r="BR5323" i="7"/>
  <c r="BR5327" i="7"/>
  <c r="BR5331" i="7"/>
  <c r="BR5335" i="7"/>
  <c r="BR5339" i="7"/>
  <c r="BR5343" i="7"/>
  <c r="BR5347" i="7"/>
  <c r="BR5351" i="7"/>
  <c r="BR5355" i="7"/>
  <c r="BR5359" i="7"/>
  <c r="BR5392" i="7"/>
  <c r="BR5396" i="7"/>
  <c r="BR5398" i="7"/>
  <c r="BR5404" i="7"/>
  <c r="BR5406" i="7"/>
  <c r="BR5412" i="7"/>
  <c r="BR5414" i="7"/>
  <c r="BR5441" i="7"/>
  <c r="BR5445" i="7"/>
  <c r="BR5449" i="7"/>
  <c r="BR5453" i="7"/>
  <c r="BR5459" i="7"/>
  <c r="BR5461" i="7"/>
  <c r="BR5467" i="7"/>
  <c r="BR5469" i="7"/>
  <c r="BR5475" i="7"/>
  <c r="BR5477" i="7"/>
  <c r="BR5502" i="7"/>
  <c r="BR5506" i="7"/>
  <c r="BR5508" i="7"/>
  <c r="BR5512" i="7"/>
  <c r="BR5514" i="7"/>
  <c r="BR5520" i="7"/>
  <c r="BR5522" i="7"/>
  <c r="BR5528" i="7"/>
  <c r="BR5530" i="7"/>
  <c r="BR5534" i="7"/>
  <c r="BR5569" i="7"/>
  <c r="BR5575" i="7"/>
  <c r="BR5577" i="7"/>
  <c r="BR5583" i="7"/>
  <c r="BR5585" i="7"/>
  <c r="BR5591" i="7"/>
  <c r="BR5595" i="7"/>
  <c r="BR5628" i="7"/>
  <c r="BR5632" i="7"/>
  <c r="BR5634" i="7"/>
  <c r="BR5640" i="7"/>
  <c r="BR5642" i="7"/>
  <c r="BR5646" i="7"/>
  <c r="BR5650" i="7"/>
  <c r="BR5654" i="7"/>
  <c r="BR5677" i="7"/>
  <c r="BR5681" i="7"/>
  <c r="BR5685" i="7"/>
  <c r="BR5689" i="7"/>
  <c r="BR5693" i="7"/>
  <c r="BR5697" i="7"/>
  <c r="BR5701" i="7"/>
  <c r="BR5705" i="7"/>
  <c r="BR5709" i="7"/>
  <c r="BR5713" i="7"/>
  <c r="BR5736" i="7"/>
  <c r="BR5740" i="7"/>
  <c r="BR5744" i="7"/>
  <c r="BR5748" i="7"/>
  <c r="BR5752" i="7"/>
  <c r="BR5756" i="7"/>
  <c r="BR5760" i="7"/>
  <c r="BR5764" i="7"/>
  <c r="BR5768" i="7"/>
  <c r="BR5772" i="7"/>
  <c r="BR5805" i="7"/>
  <c r="BR5809" i="7"/>
  <c r="BR5811" i="7"/>
  <c r="BR5817" i="7"/>
  <c r="BR5819" i="7"/>
  <c r="BR5825" i="7"/>
  <c r="BR5827" i="7"/>
  <c r="BR5856" i="7"/>
  <c r="BR5860" i="7"/>
  <c r="BR5864" i="7"/>
  <c r="BR5868" i="7"/>
  <c r="BR5872" i="7"/>
  <c r="BR5876" i="7"/>
  <c r="BR5880" i="7"/>
  <c r="BR5884" i="7"/>
  <c r="BR5888" i="7"/>
  <c r="BE9" i="6"/>
  <c r="BG5897" i="7"/>
  <c r="BK5899" i="7"/>
  <c r="AZ5852" i="7"/>
  <c r="BH5852" i="7"/>
  <c r="BS5852" i="7"/>
  <c r="BQ5852" i="7" s="1"/>
  <c r="AZ5856" i="7"/>
  <c r="BH5856" i="7"/>
  <c r="BS5856" i="7"/>
  <c r="BQ5856" i="7" s="1"/>
  <c r="AZ5860" i="7"/>
  <c r="BH5860" i="7"/>
  <c r="BS5860" i="7"/>
  <c r="BQ5860" i="7" s="1"/>
  <c r="AZ5864" i="7"/>
  <c r="BH5864" i="7"/>
  <c r="BS5864" i="7"/>
  <c r="BQ5864" i="7" s="1"/>
  <c r="AZ5868" i="7"/>
  <c r="BH5868" i="7"/>
  <c r="BS5868" i="7"/>
  <c r="BQ5868" i="7" s="1"/>
  <c r="AZ5872" i="7"/>
  <c r="BH5872" i="7"/>
  <c r="BS5872" i="7"/>
  <c r="BQ5872" i="7" s="1"/>
  <c r="AZ5876" i="7"/>
  <c r="BH5876" i="7"/>
  <c r="BS5876" i="7"/>
  <c r="BQ5876" i="7" s="1"/>
  <c r="AZ5880" i="7"/>
  <c r="BH5880" i="7"/>
  <c r="BS5880" i="7"/>
  <c r="BQ5880" i="7" s="1"/>
  <c r="AZ5884" i="7"/>
  <c r="BH5884" i="7"/>
  <c r="BS5884" i="7"/>
  <c r="BQ5884" i="7" s="1"/>
  <c r="AZ5888" i="7"/>
  <c r="BH5888" i="7"/>
  <c r="BS5888" i="7"/>
  <c r="BQ5888" i="7" s="1"/>
  <c r="N5892" i="7"/>
  <c r="BR5892" i="7" s="1"/>
  <c r="AV5892" i="7"/>
  <c r="BS5892" i="7" s="1"/>
  <c r="AZ5894" i="7"/>
  <c r="BH5894" i="7"/>
  <c r="BR5852" i="7"/>
  <c r="AZ5854" i="7"/>
  <c r="BH5854" i="7"/>
  <c r="BS5854" i="7"/>
  <c r="BQ5854" i="7" s="1"/>
  <c r="AZ5858" i="7"/>
  <c r="BH5858" i="7"/>
  <c r="BS5858" i="7"/>
  <c r="BQ5858" i="7" s="1"/>
  <c r="AZ5862" i="7"/>
  <c r="BH5862" i="7"/>
  <c r="BS5862" i="7"/>
  <c r="BQ5862" i="7" s="1"/>
  <c r="AZ5866" i="7"/>
  <c r="BH5866" i="7"/>
  <c r="BS5866" i="7"/>
  <c r="BQ5866" i="7" s="1"/>
  <c r="AZ5870" i="7"/>
  <c r="BH5870" i="7"/>
  <c r="BS5870" i="7"/>
  <c r="BQ5870" i="7" s="1"/>
  <c r="AZ5874" i="7"/>
  <c r="BH5874" i="7"/>
  <c r="BS5874" i="7"/>
  <c r="BQ5874" i="7" s="1"/>
  <c r="AZ5878" i="7"/>
  <c r="BH5878" i="7"/>
  <c r="BS5878" i="7"/>
  <c r="BQ5878" i="7" s="1"/>
  <c r="AZ5882" i="7"/>
  <c r="BH5882" i="7"/>
  <c r="BS5882" i="7"/>
  <c r="BQ5882" i="7" s="1"/>
  <c r="AZ5886" i="7"/>
  <c r="BH5886" i="7"/>
  <c r="BS5886" i="7"/>
  <c r="BQ5886" i="7" s="1"/>
  <c r="AZ5890" i="7"/>
  <c r="BH5890" i="7"/>
  <c r="BS5890" i="7"/>
  <c r="BQ5890" i="7" s="1"/>
  <c r="BG5838" i="7"/>
  <c r="AZ5793" i="7"/>
  <c r="BH5793" i="7"/>
  <c r="BS5793" i="7"/>
  <c r="BQ5793" i="7" s="1"/>
  <c r="AZ5797" i="7"/>
  <c r="BH5797" i="7"/>
  <c r="BS5797" i="7"/>
  <c r="BQ5797" i="7" s="1"/>
  <c r="AZ5801" i="7"/>
  <c r="BH5801" i="7"/>
  <c r="BS5801" i="7"/>
  <c r="BQ5801" i="7" s="1"/>
  <c r="AZ5805" i="7"/>
  <c r="BH5805" i="7"/>
  <c r="BS5805" i="7"/>
  <c r="BQ5805" i="7" s="1"/>
  <c r="AZ5809" i="7"/>
  <c r="BH5809" i="7"/>
  <c r="BS5809" i="7"/>
  <c r="BQ5809" i="7" s="1"/>
  <c r="AZ5813" i="7"/>
  <c r="BH5813" i="7"/>
  <c r="BS5813" i="7"/>
  <c r="BQ5813" i="7" s="1"/>
  <c r="AZ5817" i="7"/>
  <c r="BH5817" i="7"/>
  <c r="BS5817" i="7"/>
  <c r="BQ5817" i="7" s="1"/>
  <c r="AZ5821" i="7"/>
  <c r="BH5821" i="7"/>
  <c r="BS5821" i="7"/>
  <c r="BQ5821" i="7" s="1"/>
  <c r="AZ5825" i="7"/>
  <c r="BH5825" i="7"/>
  <c r="BS5825" i="7"/>
  <c r="BQ5825" i="7" s="1"/>
  <c r="AZ5829" i="7"/>
  <c r="BH5829" i="7"/>
  <c r="BS5829" i="7"/>
  <c r="BQ5829" i="7" s="1"/>
  <c r="N5833" i="7"/>
  <c r="BR5833" i="7" s="1"/>
  <c r="AV5833" i="7"/>
  <c r="BS5833" i="7" s="1"/>
  <c r="AZ5835" i="7"/>
  <c r="BH5835" i="7"/>
  <c r="BK5838" i="7"/>
  <c r="BR5793" i="7"/>
  <c r="AZ5795" i="7"/>
  <c r="BH5795" i="7"/>
  <c r="BS5795" i="7"/>
  <c r="BQ5795" i="7" s="1"/>
  <c r="BR5797" i="7"/>
  <c r="AZ5799" i="7"/>
  <c r="BH5799" i="7"/>
  <c r="BS5799" i="7"/>
  <c r="BQ5799" i="7" s="1"/>
  <c r="BR5801" i="7"/>
  <c r="AZ5803" i="7"/>
  <c r="BH5803" i="7"/>
  <c r="BS5803" i="7"/>
  <c r="BQ5803" i="7" s="1"/>
  <c r="BJ5805" i="7"/>
  <c r="AZ5807" i="7"/>
  <c r="BH5807" i="7"/>
  <c r="BS5807" i="7"/>
  <c r="BQ5807" i="7" s="1"/>
  <c r="AZ5811" i="7"/>
  <c r="BH5811" i="7"/>
  <c r="BS5811" i="7"/>
  <c r="BQ5811" i="7" s="1"/>
  <c r="AZ5815" i="7"/>
  <c r="BH5815" i="7"/>
  <c r="BS5815" i="7"/>
  <c r="BQ5815" i="7" s="1"/>
  <c r="AZ5819" i="7"/>
  <c r="BH5819" i="7"/>
  <c r="BS5819" i="7"/>
  <c r="BQ5819" i="7" s="1"/>
  <c r="AZ5823" i="7"/>
  <c r="BH5823" i="7"/>
  <c r="BS5823" i="7"/>
  <c r="BQ5823" i="7" s="1"/>
  <c r="AZ5827" i="7"/>
  <c r="BH5827" i="7"/>
  <c r="BS5827" i="7"/>
  <c r="BQ5827" i="7" s="1"/>
  <c r="AZ5831" i="7"/>
  <c r="BH5831" i="7"/>
  <c r="BS5831" i="7"/>
  <c r="BQ5831" i="7" s="1"/>
  <c r="BG5779" i="7"/>
  <c r="BK5781" i="7"/>
  <c r="AZ5734" i="7"/>
  <c r="BH5734" i="7"/>
  <c r="BS5734" i="7"/>
  <c r="BQ5734" i="7" s="1"/>
  <c r="AZ5738" i="7"/>
  <c r="BH5738" i="7"/>
  <c r="BS5738" i="7"/>
  <c r="BQ5738" i="7" s="1"/>
  <c r="AZ5742" i="7"/>
  <c r="BH5742" i="7"/>
  <c r="BS5742" i="7"/>
  <c r="BQ5742" i="7" s="1"/>
  <c r="AZ5746" i="7"/>
  <c r="BH5746" i="7"/>
  <c r="BS5746" i="7"/>
  <c r="BQ5746" i="7" s="1"/>
  <c r="AZ5750" i="7"/>
  <c r="BH5750" i="7"/>
  <c r="BS5750" i="7"/>
  <c r="BQ5750" i="7" s="1"/>
  <c r="AZ5754" i="7"/>
  <c r="BH5754" i="7"/>
  <c r="BS5754" i="7"/>
  <c r="BQ5754" i="7" s="1"/>
  <c r="AZ5758" i="7"/>
  <c r="BH5758" i="7"/>
  <c r="BS5758" i="7"/>
  <c r="BQ5758" i="7" s="1"/>
  <c r="AZ5762" i="7"/>
  <c r="BH5762" i="7"/>
  <c r="BS5762" i="7"/>
  <c r="BQ5762" i="7" s="1"/>
  <c r="AZ5766" i="7"/>
  <c r="BH5766" i="7"/>
  <c r="BS5766" i="7"/>
  <c r="BQ5766" i="7" s="1"/>
  <c r="AZ5770" i="7"/>
  <c r="BH5770" i="7"/>
  <c r="BS5770" i="7"/>
  <c r="BQ5770" i="7" s="1"/>
  <c r="N5774" i="7"/>
  <c r="BR5774" i="7" s="1"/>
  <c r="AV5774" i="7"/>
  <c r="BS5774" i="7" s="1"/>
  <c r="AZ5776" i="7"/>
  <c r="BH5776" i="7"/>
  <c r="BR5734" i="7"/>
  <c r="AZ5736" i="7"/>
  <c r="BH5736" i="7"/>
  <c r="BS5736" i="7"/>
  <c r="BQ5736" i="7" s="1"/>
  <c r="AZ5740" i="7"/>
  <c r="BH5740" i="7"/>
  <c r="BS5740" i="7"/>
  <c r="BQ5740" i="7" s="1"/>
  <c r="AZ5744" i="7"/>
  <c r="BH5744" i="7"/>
  <c r="BS5744" i="7"/>
  <c r="BQ5744" i="7" s="1"/>
  <c r="AZ5748" i="7"/>
  <c r="BH5748" i="7"/>
  <c r="BS5748" i="7"/>
  <c r="BQ5748" i="7" s="1"/>
  <c r="AZ5752" i="7"/>
  <c r="BH5752" i="7"/>
  <c r="BS5752" i="7"/>
  <c r="BQ5752" i="7" s="1"/>
  <c r="AZ5756" i="7"/>
  <c r="BH5756" i="7"/>
  <c r="BS5756" i="7"/>
  <c r="BQ5756" i="7" s="1"/>
  <c r="AZ5760" i="7"/>
  <c r="BH5760" i="7"/>
  <c r="BS5760" i="7"/>
  <c r="BQ5760" i="7" s="1"/>
  <c r="AZ5764" i="7"/>
  <c r="BH5764" i="7"/>
  <c r="BS5764" i="7"/>
  <c r="BQ5764" i="7" s="1"/>
  <c r="AZ5768" i="7"/>
  <c r="BH5768" i="7"/>
  <c r="BS5768" i="7"/>
  <c r="BQ5768" i="7" s="1"/>
  <c r="AZ5772" i="7"/>
  <c r="BH5772" i="7"/>
  <c r="BS5772" i="7"/>
  <c r="BQ5772" i="7" s="1"/>
  <c r="BG5720" i="7"/>
  <c r="BK5722" i="7"/>
  <c r="AZ5675" i="7"/>
  <c r="BH5675" i="7"/>
  <c r="BS5675" i="7"/>
  <c r="BQ5675" i="7" s="1"/>
  <c r="AZ5679" i="7"/>
  <c r="BH5679" i="7"/>
  <c r="BS5679" i="7"/>
  <c r="BQ5679" i="7" s="1"/>
  <c r="AZ5683" i="7"/>
  <c r="BH5683" i="7"/>
  <c r="BS5683" i="7"/>
  <c r="BQ5683" i="7" s="1"/>
  <c r="AZ5687" i="7"/>
  <c r="BH5687" i="7"/>
  <c r="BS5687" i="7"/>
  <c r="BQ5687" i="7" s="1"/>
  <c r="AZ5691" i="7"/>
  <c r="BH5691" i="7"/>
  <c r="BS5691" i="7"/>
  <c r="BQ5691" i="7" s="1"/>
  <c r="AZ5695" i="7"/>
  <c r="BH5695" i="7"/>
  <c r="BS5695" i="7"/>
  <c r="BQ5695" i="7" s="1"/>
  <c r="AZ5699" i="7"/>
  <c r="BH5699" i="7"/>
  <c r="BS5699" i="7"/>
  <c r="BQ5699" i="7" s="1"/>
  <c r="AZ5703" i="7"/>
  <c r="BH5703" i="7"/>
  <c r="BS5703" i="7"/>
  <c r="BQ5703" i="7" s="1"/>
  <c r="AZ5707" i="7"/>
  <c r="BH5707" i="7"/>
  <c r="BS5707" i="7"/>
  <c r="BQ5707" i="7" s="1"/>
  <c r="AZ5711" i="7"/>
  <c r="BH5711" i="7"/>
  <c r="BS5711" i="7"/>
  <c r="BQ5711" i="7" s="1"/>
  <c r="N5715" i="7"/>
  <c r="BR5715" i="7" s="1"/>
  <c r="AV5715" i="7"/>
  <c r="AZ5717" i="7"/>
  <c r="BH5717" i="7"/>
  <c r="BR5675" i="7"/>
  <c r="AZ5677" i="7"/>
  <c r="BH5677" i="7"/>
  <c r="BS5677" i="7"/>
  <c r="BQ5677" i="7" s="1"/>
  <c r="AZ5681" i="7"/>
  <c r="BH5681" i="7"/>
  <c r="BS5681" i="7"/>
  <c r="BQ5681" i="7" s="1"/>
  <c r="AZ5685" i="7"/>
  <c r="BH5685" i="7"/>
  <c r="BS5685" i="7"/>
  <c r="BQ5685" i="7" s="1"/>
  <c r="AZ5689" i="7"/>
  <c r="BH5689" i="7"/>
  <c r="BS5689" i="7"/>
  <c r="BQ5689" i="7" s="1"/>
  <c r="AZ5693" i="7"/>
  <c r="BH5693" i="7"/>
  <c r="BS5693" i="7"/>
  <c r="BQ5693" i="7" s="1"/>
  <c r="AZ5697" i="7"/>
  <c r="BH5697" i="7"/>
  <c r="BS5697" i="7"/>
  <c r="BQ5697" i="7" s="1"/>
  <c r="AZ5701" i="7"/>
  <c r="BH5701" i="7"/>
  <c r="BS5701" i="7"/>
  <c r="BQ5701" i="7" s="1"/>
  <c r="AZ5705" i="7"/>
  <c r="BH5705" i="7"/>
  <c r="BS5705" i="7"/>
  <c r="BQ5705" i="7" s="1"/>
  <c r="AZ5709" i="7"/>
  <c r="BH5709" i="7"/>
  <c r="BS5709" i="7"/>
  <c r="BQ5709" i="7" s="1"/>
  <c r="AZ5713" i="7"/>
  <c r="BH5713" i="7"/>
  <c r="BS5713" i="7"/>
  <c r="BQ5713" i="7" s="1"/>
  <c r="BG5661" i="7"/>
  <c r="BK5663" i="7"/>
  <c r="AZ5616" i="7"/>
  <c r="BH5616" i="7"/>
  <c r="BS5616" i="7"/>
  <c r="BQ5616" i="7" s="1"/>
  <c r="AZ5620" i="7"/>
  <c r="BH5620" i="7"/>
  <c r="BS5620" i="7"/>
  <c r="BQ5620" i="7" s="1"/>
  <c r="AZ5624" i="7"/>
  <c r="BH5624" i="7"/>
  <c r="BS5624" i="7"/>
  <c r="BQ5624" i="7" s="1"/>
  <c r="AZ5628" i="7"/>
  <c r="BH5628" i="7"/>
  <c r="BS5628" i="7"/>
  <c r="BQ5628" i="7" s="1"/>
  <c r="AZ5632" i="7"/>
  <c r="BH5632" i="7"/>
  <c r="BS5632" i="7"/>
  <c r="BQ5632" i="7" s="1"/>
  <c r="AZ5636" i="7"/>
  <c r="BH5636" i="7"/>
  <c r="BS5636" i="7"/>
  <c r="BQ5636" i="7" s="1"/>
  <c r="AZ5640" i="7"/>
  <c r="BH5640" i="7"/>
  <c r="BS5640" i="7"/>
  <c r="BQ5640" i="7" s="1"/>
  <c r="AZ5644" i="7"/>
  <c r="BH5644" i="7"/>
  <c r="BS5644" i="7"/>
  <c r="BQ5644" i="7" s="1"/>
  <c r="AZ5648" i="7"/>
  <c r="BH5648" i="7"/>
  <c r="BS5648" i="7"/>
  <c r="BQ5648" i="7" s="1"/>
  <c r="AZ5652" i="7"/>
  <c r="BH5652" i="7"/>
  <c r="BS5652" i="7"/>
  <c r="BQ5652" i="7" s="1"/>
  <c r="N5656" i="7"/>
  <c r="BR5656" i="7" s="1"/>
  <c r="AV5656" i="7"/>
  <c r="BS5656" i="7" s="1"/>
  <c r="AZ5658" i="7"/>
  <c r="BH5658" i="7"/>
  <c r="BR5616" i="7"/>
  <c r="AZ5618" i="7"/>
  <c r="BH5618" i="7"/>
  <c r="BS5618" i="7"/>
  <c r="BQ5618" i="7" s="1"/>
  <c r="BR5620" i="7"/>
  <c r="AZ5622" i="7"/>
  <c r="BH5622" i="7"/>
  <c r="BS5622" i="7"/>
  <c r="BQ5622" i="7" s="1"/>
  <c r="BR5624" i="7"/>
  <c r="AZ5626" i="7"/>
  <c r="BH5626" i="7"/>
  <c r="BS5626" i="7"/>
  <c r="BQ5626" i="7" s="1"/>
  <c r="BJ5628" i="7"/>
  <c r="AZ5630" i="7"/>
  <c r="BH5630" i="7"/>
  <c r="BS5630" i="7"/>
  <c r="BQ5630" i="7" s="1"/>
  <c r="AZ5634" i="7"/>
  <c r="BH5634" i="7"/>
  <c r="BS5634" i="7"/>
  <c r="BQ5634" i="7" s="1"/>
  <c r="AZ5638" i="7"/>
  <c r="BH5638" i="7"/>
  <c r="BS5638" i="7"/>
  <c r="BQ5638" i="7" s="1"/>
  <c r="AZ5642" i="7"/>
  <c r="BH5642" i="7"/>
  <c r="BS5642" i="7"/>
  <c r="BQ5642" i="7" s="1"/>
  <c r="AZ5646" i="7"/>
  <c r="BH5646" i="7"/>
  <c r="BS5646" i="7"/>
  <c r="BQ5646" i="7" s="1"/>
  <c r="AZ5650" i="7"/>
  <c r="BH5650" i="7"/>
  <c r="BS5650" i="7"/>
  <c r="BQ5650" i="7" s="1"/>
  <c r="AZ5654" i="7"/>
  <c r="BH5654" i="7"/>
  <c r="BS5654" i="7"/>
  <c r="BQ5654" i="7" s="1"/>
  <c r="BH5597" i="7"/>
  <c r="BG5602" i="7"/>
  <c r="AZ5557" i="7"/>
  <c r="BH5557" i="7"/>
  <c r="BS5557" i="7"/>
  <c r="BQ5557" i="7" s="1"/>
  <c r="BR5559" i="7"/>
  <c r="AZ5561" i="7"/>
  <c r="BH5561" i="7"/>
  <c r="BS5561" i="7"/>
  <c r="BQ5561" i="7" s="1"/>
  <c r="BR5563" i="7"/>
  <c r="AZ5565" i="7"/>
  <c r="BH5565" i="7"/>
  <c r="BS5565" i="7"/>
  <c r="BQ5565" i="7" s="1"/>
  <c r="BJ5567" i="7"/>
  <c r="AZ5569" i="7"/>
  <c r="BH5569" i="7"/>
  <c r="BS5569" i="7"/>
  <c r="BQ5569" i="7" s="1"/>
  <c r="AZ5573" i="7"/>
  <c r="BH5573" i="7"/>
  <c r="BS5573" i="7"/>
  <c r="BQ5573" i="7" s="1"/>
  <c r="AZ5577" i="7"/>
  <c r="BH5577" i="7"/>
  <c r="BS5577" i="7"/>
  <c r="BQ5577" i="7" s="1"/>
  <c r="AZ5581" i="7"/>
  <c r="BH5581" i="7"/>
  <c r="BS5581" i="7"/>
  <c r="BQ5581" i="7" s="1"/>
  <c r="AZ5585" i="7"/>
  <c r="BH5585" i="7"/>
  <c r="BS5585" i="7"/>
  <c r="BQ5585" i="7" s="1"/>
  <c r="AZ5589" i="7"/>
  <c r="BH5589" i="7"/>
  <c r="BS5589" i="7"/>
  <c r="BQ5589" i="7" s="1"/>
  <c r="BJ5591" i="7"/>
  <c r="AZ5593" i="7"/>
  <c r="BH5593" i="7"/>
  <c r="BS5593" i="7"/>
  <c r="BQ5593" i="7" s="1"/>
  <c r="N5597" i="7"/>
  <c r="BR5597" i="7" s="1"/>
  <c r="AN5597" i="7"/>
  <c r="AZ5599" i="7"/>
  <c r="BH5599" i="7"/>
  <c r="BR5557" i="7"/>
  <c r="AZ5559" i="7"/>
  <c r="BH5559" i="7"/>
  <c r="BS5559" i="7"/>
  <c r="BQ5559" i="7" s="1"/>
  <c r="AZ5563" i="7"/>
  <c r="BH5563" i="7"/>
  <c r="BS5563" i="7"/>
  <c r="BQ5563" i="7" s="1"/>
  <c r="AZ5567" i="7"/>
  <c r="BH5567" i="7"/>
  <c r="BS5567" i="7"/>
  <c r="BQ5567" i="7" s="1"/>
  <c r="AZ5571" i="7"/>
  <c r="BH5571" i="7"/>
  <c r="BS5571" i="7"/>
  <c r="BQ5571" i="7" s="1"/>
  <c r="AZ5575" i="7"/>
  <c r="BH5575" i="7"/>
  <c r="BS5575" i="7"/>
  <c r="BQ5575" i="7" s="1"/>
  <c r="AZ5579" i="7"/>
  <c r="BH5579" i="7"/>
  <c r="BS5579" i="7"/>
  <c r="BQ5579" i="7" s="1"/>
  <c r="AZ5583" i="7"/>
  <c r="BH5583" i="7"/>
  <c r="BS5583" i="7"/>
  <c r="BQ5583" i="7" s="1"/>
  <c r="AZ5587" i="7"/>
  <c r="BH5587" i="7"/>
  <c r="BS5587" i="7"/>
  <c r="BQ5587" i="7" s="1"/>
  <c r="AZ5591" i="7"/>
  <c r="BH5591" i="7"/>
  <c r="BS5591" i="7"/>
  <c r="BQ5591" i="7" s="1"/>
  <c r="AZ5595" i="7"/>
  <c r="BH5595" i="7"/>
  <c r="BS5595" i="7"/>
  <c r="BQ5595" i="7" s="1"/>
  <c r="BH5538" i="7"/>
  <c r="AZ5538" i="7"/>
  <c r="BG5543" i="7"/>
  <c r="BS5538" i="7"/>
  <c r="AZ5498" i="7"/>
  <c r="BH5498" i="7"/>
  <c r="BS5498" i="7"/>
  <c r="BQ5498" i="7" s="1"/>
  <c r="BR5500" i="7"/>
  <c r="AZ5502" i="7"/>
  <c r="BH5502" i="7"/>
  <c r="BS5502" i="7"/>
  <c r="BQ5502" i="7" s="1"/>
  <c r="BR5504" i="7"/>
  <c r="AZ5506" i="7"/>
  <c r="BH5506" i="7"/>
  <c r="BS5506" i="7"/>
  <c r="BQ5506" i="7" s="1"/>
  <c r="BJ5508" i="7"/>
  <c r="AZ5510" i="7"/>
  <c r="BH5510" i="7"/>
  <c r="BS5510" i="7"/>
  <c r="BQ5510" i="7" s="1"/>
  <c r="AZ5514" i="7"/>
  <c r="BH5514" i="7"/>
  <c r="BS5514" i="7"/>
  <c r="BQ5514" i="7" s="1"/>
  <c r="AZ5518" i="7"/>
  <c r="BH5518" i="7"/>
  <c r="BS5518" i="7"/>
  <c r="BQ5518" i="7" s="1"/>
  <c r="AZ5522" i="7"/>
  <c r="BH5522" i="7"/>
  <c r="BS5522" i="7"/>
  <c r="BQ5522" i="7" s="1"/>
  <c r="AZ5526" i="7"/>
  <c r="BH5526" i="7"/>
  <c r="BS5526" i="7"/>
  <c r="BQ5526" i="7" s="1"/>
  <c r="AZ5530" i="7"/>
  <c r="BH5530" i="7"/>
  <c r="BS5530" i="7"/>
  <c r="BQ5530" i="7" s="1"/>
  <c r="BJ5532" i="7"/>
  <c r="AZ5534" i="7"/>
  <c r="BH5534" i="7"/>
  <c r="BS5534" i="7"/>
  <c r="BQ5534" i="7" s="1"/>
  <c r="N5538" i="7"/>
  <c r="BR5538" i="7" s="1"/>
  <c r="AN5538" i="7"/>
  <c r="AZ5540" i="7"/>
  <c r="BH5540" i="7"/>
  <c r="BR5498" i="7"/>
  <c r="AZ5500" i="7"/>
  <c r="BH5500" i="7"/>
  <c r="BS5500" i="7"/>
  <c r="BQ5500" i="7" s="1"/>
  <c r="AZ5504" i="7"/>
  <c r="BH5504" i="7"/>
  <c r="BS5504" i="7"/>
  <c r="BQ5504" i="7" s="1"/>
  <c r="AZ5508" i="7"/>
  <c r="BH5508" i="7"/>
  <c r="BS5508" i="7"/>
  <c r="BQ5508" i="7" s="1"/>
  <c r="AZ5512" i="7"/>
  <c r="BH5512" i="7"/>
  <c r="BS5512" i="7"/>
  <c r="BQ5512" i="7" s="1"/>
  <c r="AZ5516" i="7"/>
  <c r="BH5516" i="7"/>
  <c r="BS5516" i="7"/>
  <c r="BQ5516" i="7" s="1"/>
  <c r="AZ5520" i="7"/>
  <c r="BH5520" i="7"/>
  <c r="BS5520" i="7"/>
  <c r="BQ5520" i="7" s="1"/>
  <c r="AZ5524" i="7"/>
  <c r="BH5524" i="7"/>
  <c r="BS5524" i="7"/>
  <c r="BQ5524" i="7" s="1"/>
  <c r="AZ5528" i="7"/>
  <c r="BH5528" i="7"/>
  <c r="BS5528" i="7"/>
  <c r="BQ5528" i="7" s="1"/>
  <c r="AZ5532" i="7"/>
  <c r="BH5532" i="7"/>
  <c r="BS5532" i="7"/>
  <c r="BQ5532" i="7" s="1"/>
  <c r="AZ5536" i="7"/>
  <c r="BH5536" i="7"/>
  <c r="BS5536" i="7"/>
  <c r="BQ5536" i="7" s="1"/>
  <c r="BG5484" i="7"/>
  <c r="AZ5439" i="7"/>
  <c r="BH5439" i="7"/>
  <c r="BS5439" i="7"/>
  <c r="BQ5439" i="7" s="1"/>
  <c r="AZ5443" i="7"/>
  <c r="BH5443" i="7"/>
  <c r="BS5443" i="7"/>
  <c r="BQ5443" i="7" s="1"/>
  <c r="AZ5447" i="7"/>
  <c r="BH5447" i="7"/>
  <c r="BS5447" i="7"/>
  <c r="BQ5447" i="7" s="1"/>
  <c r="AZ5451" i="7"/>
  <c r="BH5451" i="7"/>
  <c r="BS5451" i="7"/>
  <c r="BQ5451" i="7" s="1"/>
  <c r="AZ5455" i="7"/>
  <c r="BH5455" i="7"/>
  <c r="BS5455" i="7"/>
  <c r="BQ5455" i="7" s="1"/>
  <c r="AZ5459" i="7"/>
  <c r="BH5459" i="7"/>
  <c r="BS5459" i="7"/>
  <c r="BQ5459" i="7" s="1"/>
  <c r="AZ5463" i="7"/>
  <c r="BH5463" i="7"/>
  <c r="BS5463" i="7"/>
  <c r="BQ5463" i="7" s="1"/>
  <c r="AZ5467" i="7"/>
  <c r="BH5467" i="7"/>
  <c r="BS5467" i="7"/>
  <c r="BQ5467" i="7" s="1"/>
  <c r="AZ5471" i="7"/>
  <c r="BH5471" i="7"/>
  <c r="BS5471" i="7"/>
  <c r="BQ5471" i="7" s="1"/>
  <c r="AZ5475" i="7"/>
  <c r="BH5475" i="7"/>
  <c r="BS5475" i="7"/>
  <c r="BQ5475" i="7" s="1"/>
  <c r="N5479" i="7"/>
  <c r="BR5479" i="7" s="1"/>
  <c r="AV5479" i="7"/>
  <c r="BS5479" i="7" s="1"/>
  <c r="AZ5481" i="7"/>
  <c r="BH5481" i="7"/>
  <c r="BK5484" i="7"/>
  <c r="BR5439" i="7"/>
  <c r="AZ5441" i="7"/>
  <c r="BH5441" i="7"/>
  <c r="BS5441" i="7"/>
  <c r="BQ5441" i="7" s="1"/>
  <c r="BR5443" i="7"/>
  <c r="AZ5445" i="7"/>
  <c r="BH5445" i="7"/>
  <c r="BS5445" i="7"/>
  <c r="BQ5445" i="7" s="1"/>
  <c r="BR5447" i="7"/>
  <c r="AZ5449" i="7"/>
  <c r="BH5449" i="7"/>
  <c r="BS5449" i="7"/>
  <c r="BQ5449" i="7" s="1"/>
  <c r="BJ5451" i="7"/>
  <c r="AZ5453" i="7"/>
  <c r="BH5453" i="7"/>
  <c r="BS5453" i="7"/>
  <c r="BQ5453" i="7" s="1"/>
  <c r="AZ5457" i="7"/>
  <c r="BH5457" i="7"/>
  <c r="BS5457" i="7"/>
  <c r="BQ5457" i="7" s="1"/>
  <c r="AZ5461" i="7"/>
  <c r="BH5461" i="7"/>
  <c r="BS5461" i="7"/>
  <c r="BQ5461" i="7" s="1"/>
  <c r="AZ5465" i="7"/>
  <c r="BH5465" i="7"/>
  <c r="BS5465" i="7"/>
  <c r="BQ5465" i="7" s="1"/>
  <c r="AZ5469" i="7"/>
  <c r="BH5469" i="7"/>
  <c r="BS5469" i="7"/>
  <c r="BQ5469" i="7" s="1"/>
  <c r="AZ5473" i="7"/>
  <c r="BH5473" i="7"/>
  <c r="BS5473" i="7"/>
  <c r="BQ5473" i="7" s="1"/>
  <c r="AZ5477" i="7"/>
  <c r="BH5477" i="7"/>
  <c r="BS5477" i="7"/>
  <c r="BQ5477" i="7" s="1"/>
  <c r="BG5425" i="7"/>
  <c r="AZ5380" i="7"/>
  <c r="BH5380" i="7"/>
  <c r="BS5380" i="7"/>
  <c r="BQ5380" i="7" s="1"/>
  <c r="AZ5384" i="7"/>
  <c r="BH5384" i="7"/>
  <c r="BS5384" i="7"/>
  <c r="BQ5384" i="7" s="1"/>
  <c r="AZ5388" i="7"/>
  <c r="BH5388" i="7"/>
  <c r="BS5388" i="7"/>
  <c r="BQ5388" i="7" s="1"/>
  <c r="AZ5392" i="7"/>
  <c r="BH5392" i="7"/>
  <c r="BS5392" i="7"/>
  <c r="BQ5392" i="7" s="1"/>
  <c r="AZ5396" i="7"/>
  <c r="BH5396" i="7"/>
  <c r="BS5396" i="7"/>
  <c r="BQ5396" i="7" s="1"/>
  <c r="AZ5400" i="7"/>
  <c r="BH5400" i="7"/>
  <c r="BS5400" i="7"/>
  <c r="BQ5400" i="7" s="1"/>
  <c r="AZ5404" i="7"/>
  <c r="BH5404" i="7"/>
  <c r="BS5404" i="7"/>
  <c r="BQ5404" i="7" s="1"/>
  <c r="AZ5408" i="7"/>
  <c r="BH5408" i="7"/>
  <c r="BS5408" i="7"/>
  <c r="BQ5408" i="7" s="1"/>
  <c r="AZ5412" i="7"/>
  <c r="BH5412" i="7"/>
  <c r="BS5412" i="7"/>
  <c r="BQ5412" i="7" s="1"/>
  <c r="AZ5416" i="7"/>
  <c r="BH5416" i="7"/>
  <c r="BS5416" i="7"/>
  <c r="BQ5416" i="7" s="1"/>
  <c r="N5420" i="7"/>
  <c r="AV5420" i="7"/>
  <c r="BS5420" i="7" s="1"/>
  <c r="AZ5422" i="7"/>
  <c r="BH5422" i="7"/>
  <c r="BK5425" i="7"/>
  <c r="BR5380" i="7"/>
  <c r="AZ5382" i="7"/>
  <c r="BH5382" i="7"/>
  <c r="BS5382" i="7"/>
  <c r="BQ5382" i="7" s="1"/>
  <c r="BR5384" i="7"/>
  <c r="AZ5386" i="7"/>
  <c r="BH5386" i="7"/>
  <c r="BS5386" i="7"/>
  <c r="BQ5386" i="7" s="1"/>
  <c r="BR5388" i="7"/>
  <c r="AZ5390" i="7"/>
  <c r="BH5390" i="7"/>
  <c r="BS5390" i="7"/>
  <c r="BQ5390" i="7" s="1"/>
  <c r="BJ5392" i="7"/>
  <c r="AZ5394" i="7"/>
  <c r="BH5394" i="7"/>
  <c r="BS5394" i="7"/>
  <c r="BQ5394" i="7" s="1"/>
  <c r="AZ5398" i="7"/>
  <c r="BH5398" i="7"/>
  <c r="BS5398" i="7"/>
  <c r="BQ5398" i="7" s="1"/>
  <c r="AZ5402" i="7"/>
  <c r="BH5402" i="7"/>
  <c r="BS5402" i="7"/>
  <c r="BQ5402" i="7" s="1"/>
  <c r="AZ5406" i="7"/>
  <c r="BH5406" i="7"/>
  <c r="BS5406" i="7"/>
  <c r="BQ5406" i="7" s="1"/>
  <c r="AZ5410" i="7"/>
  <c r="BH5410" i="7"/>
  <c r="BS5410" i="7"/>
  <c r="BQ5410" i="7" s="1"/>
  <c r="AZ5414" i="7"/>
  <c r="BH5414" i="7"/>
  <c r="BS5414" i="7"/>
  <c r="BQ5414" i="7" s="1"/>
  <c r="AZ5418" i="7"/>
  <c r="BH5418" i="7"/>
  <c r="BS5418" i="7"/>
  <c r="BQ5418" i="7" s="1"/>
  <c r="BG5366" i="7"/>
  <c r="BK5368" i="7"/>
  <c r="AZ5321" i="7"/>
  <c r="BH5321" i="7"/>
  <c r="BS5321" i="7"/>
  <c r="BQ5321" i="7" s="1"/>
  <c r="AZ5325" i="7"/>
  <c r="BH5325" i="7"/>
  <c r="BS5325" i="7"/>
  <c r="BQ5325" i="7" s="1"/>
  <c r="AZ5329" i="7"/>
  <c r="BH5329" i="7"/>
  <c r="BS5329" i="7"/>
  <c r="BQ5329" i="7" s="1"/>
  <c r="AZ5333" i="7"/>
  <c r="BH5333" i="7"/>
  <c r="BS5333" i="7"/>
  <c r="BQ5333" i="7" s="1"/>
  <c r="AZ5337" i="7"/>
  <c r="BH5337" i="7"/>
  <c r="BS5337" i="7"/>
  <c r="BQ5337" i="7" s="1"/>
  <c r="AZ5341" i="7"/>
  <c r="BH5341" i="7"/>
  <c r="BS5341" i="7"/>
  <c r="BQ5341" i="7" s="1"/>
  <c r="AZ5345" i="7"/>
  <c r="BH5345" i="7"/>
  <c r="BS5345" i="7"/>
  <c r="BQ5345" i="7" s="1"/>
  <c r="AZ5349" i="7"/>
  <c r="BH5349" i="7"/>
  <c r="BS5349" i="7"/>
  <c r="BQ5349" i="7" s="1"/>
  <c r="AZ5353" i="7"/>
  <c r="BH5353" i="7"/>
  <c r="BS5353" i="7"/>
  <c r="BQ5353" i="7" s="1"/>
  <c r="AZ5357" i="7"/>
  <c r="BH5357" i="7"/>
  <c r="BS5357" i="7"/>
  <c r="BQ5357" i="7" s="1"/>
  <c r="N5361" i="7"/>
  <c r="BR5361" i="7" s="1"/>
  <c r="AV5361" i="7"/>
  <c r="BS5361" i="7" s="1"/>
  <c r="AZ5363" i="7"/>
  <c r="BH5363" i="7"/>
  <c r="BR5321" i="7"/>
  <c r="AZ5323" i="7"/>
  <c r="BH5323" i="7"/>
  <c r="BS5323" i="7"/>
  <c r="BQ5323" i="7" s="1"/>
  <c r="AZ5327" i="7"/>
  <c r="BH5327" i="7"/>
  <c r="BS5327" i="7"/>
  <c r="BQ5327" i="7" s="1"/>
  <c r="AZ5331" i="7"/>
  <c r="BH5331" i="7"/>
  <c r="BS5331" i="7"/>
  <c r="BQ5331" i="7" s="1"/>
  <c r="AZ5335" i="7"/>
  <c r="BH5335" i="7"/>
  <c r="BS5335" i="7"/>
  <c r="BQ5335" i="7" s="1"/>
  <c r="AZ5339" i="7"/>
  <c r="BH5339" i="7"/>
  <c r="BS5339" i="7"/>
  <c r="BQ5339" i="7" s="1"/>
  <c r="AZ5343" i="7"/>
  <c r="BH5343" i="7"/>
  <c r="BS5343" i="7"/>
  <c r="BQ5343" i="7" s="1"/>
  <c r="AZ5347" i="7"/>
  <c r="BH5347" i="7"/>
  <c r="BS5347" i="7"/>
  <c r="BQ5347" i="7" s="1"/>
  <c r="AZ5351" i="7"/>
  <c r="BH5351" i="7"/>
  <c r="BS5351" i="7"/>
  <c r="BQ5351" i="7" s="1"/>
  <c r="AZ5355" i="7"/>
  <c r="BH5355" i="7"/>
  <c r="BS5355" i="7"/>
  <c r="BQ5355" i="7" s="1"/>
  <c r="AZ5359" i="7"/>
  <c r="BH5359" i="7"/>
  <c r="BS5359" i="7"/>
  <c r="BQ5359" i="7" s="1"/>
  <c r="BG5307" i="7"/>
  <c r="BK5309" i="7"/>
  <c r="AZ5262" i="7"/>
  <c r="BH5262" i="7"/>
  <c r="BS5262" i="7"/>
  <c r="BQ5262" i="7" s="1"/>
  <c r="AZ5266" i="7"/>
  <c r="BH5266" i="7"/>
  <c r="BS5266" i="7"/>
  <c r="BQ5266" i="7" s="1"/>
  <c r="AZ5270" i="7"/>
  <c r="BH5270" i="7"/>
  <c r="BS5270" i="7"/>
  <c r="BQ5270" i="7" s="1"/>
  <c r="AZ5274" i="7"/>
  <c r="BH5274" i="7"/>
  <c r="BS5274" i="7"/>
  <c r="BQ5274" i="7" s="1"/>
  <c r="AZ5278" i="7"/>
  <c r="BH5278" i="7"/>
  <c r="BS5278" i="7"/>
  <c r="BQ5278" i="7" s="1"/>
  <c r="AZ5282" i="7"/>
  <c r="BH5282" i="7"/>
  <c r="BS5282" i="7"/>
  <c r="BQ5282" i="7" s="1"/>
  <c r="AZ5286" i="7"/>
  <c r="BH5286" i="7"/>
  <c r="BS5286" i="7"/>
  <c r="BQ5286" i="7" s="1"/>
  <c r="AZ5290" i="7"/>
  <c r="BH5290" i="7"/>
  <c r="BS5290" i="7"/>
  <c r="BQ5290" i="7" s="1"/>
  <c r="AZ5294" i="7"/>
  <c r="BH5294" i="7"/>
  <c r="BS5294" i="7"/>
  <c r="BQ5294" i="7" s="1"/>
  <c r="AZ5298" i="7"/>
  <c r="BH5298" i="7"/>
  <c r="BS5298" i="7"/>
  <c r="BQ5298" i="7" s="1"/>
  <c r="N5302" i="7"/>
  <c r="BR5302" i="7" s="1"/>
  <c r="AV5302" i="7"/>
  <c r="BS5302" i="7" s="1"/>
  <c r="AZ5304" i="7"/>
  <c r="BH5304" i="7"/>
  <c r="BR5262" i="7"/>
  <c r="AZ5264" i="7"/>
  <c r="BH5264" i="7"/>
  <c r="BS5264" i="7"/>
  <c r="BQ5264" i="7" s="1"/>
  <c r="BR5266" i="7"/>
  <c r="AZ5268" i="7"/>
  <c r="BH5268" i="7"/>
  <c r="BS5268" i="7"/>
  <c r="BQ5268" i="7" s="1"/>
  <c r="BR5270" i="7"/>
  <c r="AZ5272" i="7"/>
  <c r="BH5272" i="7"/>
  <c r="BS5272" i="7"/>
  <c r="BQ5272" i="7" s="1"/>
  <c r="AZ5276" i="7"/>
  <c r="BH5276" i="7"/>
  <c r="BS5276" i="7"/>
  <c r="BQ5276" i="7" s="1"/>
  <c r="AZ5280" i="7"/>
  <c r="BH5280" i="7"/>
  <c r="BS5280" i="7"/>
  <c r="BQ5280" i="7" s="1"/>
  <c r="AZ5284" i="7"/>
  <c r="BH5284" i="7"/>
  <c r="BS5284" i="7"/>
  <c r="BQ5284" i="7" s="1"/>
  <c r="AZ5288" i="7"/>
  <c r="BH5288" i="7"/>
  <c r="BS5288" i="7"/>
  <c r="BQ5288" i="7" s="1"/>
  <c r="AZ5292" i="7"/>
  <c r="BH5292" i="7"/>
  <c r="BS5292" i="7"/>
  <c r="BQ5292" i="7" s="1"/>
  <c r="AZ5296" i="7"/>
  <c r="BH5296" i="7"/>
  <c r="BS5296" i="7"/>
  <c r="BQ5296" i="7" s="1"/>
  <c r="AZ5300" i="7"/>
  <c r="BH5300" i="7"/>
  <c r="BS5300" i="7"/>
  <c r="BQ5300" i="7" s="1"/>
  <c r="BG5248" i="7"/>
  <c r="BK5250" i="7"/>
  <c r="AZ5203" i="7"/>
  <c r="BH5203" i="7"/>
  <c r="BS5203" i="7"/>
  <c r="BQ5203" i="7" s="1"/>
  <c r="AZ5207" i="7"/>
  <c r="BH5207" i="7"/>
  <c r="BS5207" i="7"/>
  <c r="BQ5207" i="7" s="1"/>
  <c r="AZ5211" i="7"/>
  <c r="BH5211" i="7"/>
  <c r="BS5211" i="7"/>
  <c r="BQ5211" i="7" s="1"/>
  <c r="AZ5215" i="7"/>
  <c r="BH5215" i="7"/>
  <c r="BS5215" i="7"/>
  <c r="BQ5215" i="7" s="1"/>
  <c r="AZ5219" i="7"/>
  <c r="BH5219" i="7"/>
  <c r="BS5219" i="7"/>
  <c r="BQ5219" i="7" s="1"/>
  <c r="AZ5223" i="7"/>
  <c r="BH5223" i="7"/>
  <c r="BS5223" i="7"/>
  <c r="BQ5223" i="7" s="1"/>
  <c r="AZ5227" i="7"/>
  <c r="BH5227" i="7"/>
  <c r="BS5227" i="7"/>
  <c r="BQ5227" i="7" s="1"/>
  <c r="AZ5231" i="7"/>
  <c r="BH5231" i="7"/>
  <c r="BS5231" i="7"/>
  <c r="BQ5231" i="7" s="1"/>
  <c r="AZ5235" i="7"/>
  <c r="BH5235" i="7"/>
  <c r="BS5235" i="7"/>
  <c r="BQ5235" i="7" s="1"/>
  <c r="AZ5239" i="7"/>
  <c r="BH5239" i="7"/>
  <c r="BS5239" i="7"/>
  <c r="BQ5239" i="7" s="1"/>
  <c r="N5243" i="7"/>
  <c r="BR5243" i="7" s="1"/>
  <c r="AV5243" i="7"/>
  <c r="BS5243" i="7" s="1"/>
  <c r="AZ5245" i="7"/>
  <c r="BH5245" i="7"/>
  <c r="BR5203" i="7"/>
  <c r="AZ5205" i="7"/>
  <c r="BH5205" i="7"/>
  <c r="BS5205" i="7"/>
  <c r="BQ5205" i="7" s="1"/>
  <c r="AZ5209" i="7"/>
  <c r="BH5209" i="7"/>
  <c r="BS5209" i="7"/>
  <c r="BQ5209" i="7" s="1"/>
  <c r="AZ5213" i="7"/>
  <c r="BH5213" i="7"/>
  <c r="BS5213" i="7"/>
  <c r="BQ5213" i="7" s="1"/>
  <c r="AZ5217" i="7"/>
  <c r="BH5217" i="7"/>
  <c r="BS5217" i="7"/>
  <c r="BQ5217" i="7" s="1"/>
  <c r="AZ5221" i="7"/>
  <c r="BH5221" i="7"/>
  <c r="BS5221" i="7"/>
  <c r="BQ5221" i="7" s="1"/>
  <c r="AZ5225" i="7"/>
  <c r="BH5225" i="7"/>
  <c r="BS5225" i="7"/>
  <c r="BQ5225" i="7" s="1"/>
  <c r="AZ5229" i="7"/>
  <c r="BH5229" i="7"/>
  <c r="BS5229" i="7"/>
  <c r="BQ5229" i="7" s="1"/>
  <c r="AZ5233" i="7"/>
  <c r="BH5233" i="7"/>
  <c r="BS5233" i="7"/>
  <c r="BQ5233" i="7" s="1"/>
  <c r="AZ5237" i="7"/>
  <c r="BH5237" i="7"/>
  <c r="BS5237" i="7"/>
  <c r="BQ5237" i="7" s="1"/>
  <c r="AZ5241" i="7"/>
  <c r="BH5241" i="7"/>
  <c r="BS5241" i="7"/>
  <c r="BQ5241" i="7" s="1"/>
  <c r="BG5189" i="7"/>
  <c r="BK5191" i="7"/>
  <c r="AZ5144" i="7"/>
  <c r="BH5144" i="7"/>
  <c r="BS5144" i="7"/>
  <c r="BQ5144" i="7" s="1"/>
  <c r="AZ5148" i="7"/>
  <c r="BH5148" i="7"/>
  <c r="BS5148" i="7"/>
  <c r="BQ5148" i="7" s="1"/>
  <c r="AZ5152" i="7"/>
  <c r="BH5152" i="7"/>
  <c r="BS5152" i="7"/>
  <c r="BQ5152" i="7" s="1"/>
  <c r="AZ5156" i="7"/>
  <c r="BH5156" i="7"/>
  <c r="BS5156" i="7"/>
  <c r="BQ5156" i="7" s="1"/>
  <c r="AZ5160" i="7"/>
  <c r="BH5160" i="7"/>
  <c r="BS5160" i="7"/>
  <c r="BQ5160" i="7" s="1"/>
  <c r="AZ5164" i="7"/>
  <c r="BH5164" i="7"/>
  <c r="BS5164" i="7"/>
  <c r="BQ5164" i="7" s="1"/>
  <c r="AZ5168" i="7"/>
  <c r="BH5168" i="7"/>
  <c r="BS5168" i="7"/>
  <c r="BQ5168" i="7" s="1"/>
  <c r="AZ5172" i="7"/>
  <c r="BH5172" i="7"/>
  <c r="BS5172" i="7"/>
  <c r="BQ5172" i="7" s="1"/>
  <c r="AZ5176" i="7"/>
  <c r="BH5176" i="7"/>
  <c r="BS5176" i="7"/>
  <c r="BQ5176" i="7" s="1"/>
  <c r="AZ5180" i="7"/>
  <c r="BH5180" i="7"/>
  <c r="BS5180" i="7"/>
  <c r="BQ5180" i="7" s="1"/>
  <c r="N5184" i="7"/>
  <c r="BR5184" i="7" s="1"/>
  <c r="AV5184" i="7"/>
  <c r="BS5184" i="7" s="1"/>
  <c r="AZ5186" i="7"/>
  <c r="BH5186" i="7"/>
  <c r="BR5144" i="7"/>
  <c r="AZ5146" i="7"/>
  <c r="BH5146" i="7"/>
  <c r="BS5146" i="7"/>
  <c r="BQ5146" i="7" s="1"/>
  <c r="AZ5150" i="7"/>
  <c r="BH5150" i="7"/>
  <c r="BS5150" i="7"/>
  <c r="BQ5150" i="7" s="1"/>
  <c r="AZ5154" i="7"/>
  <c r="BH5154" i="7"/>
  <c r="BS5154" i="7"/>
  <c r="BQ5154" i="7" s="1"/>
  <c r="AZ5158" i="7"/>
  <c r="BH5158" i="7"/>
  <c r="BS5158" i="7"/>
  <c r="BQ5158" i="7" s="1"/>
  <c r="AZ5162" i="7"/>
  <c r="BH5162" i="7"/>
  <c r="BS5162" i="7"/>
  <c r="BQ5162" i="7" s="1"/>
  <c r="AZ5166" i="7"/>
  <c r="BH5166" i="7"/>
  <c r="BS5166" i="7"/>
  <c r="BQ5166" i="7" s="1"/>
  <c r="AZ5170" i="7"/>
  <c r="BH5170" i="7"/>
  <c r="BS5170" i="7"/>
  <c r="BQ5170" i="7" s="1"/>
  <c r="AZ5174" i="7"/>
  <c r="BH5174" i="7"/>
  <c r="BS5174" i="7"/>
  <c r="BQ5174" i="7" s="1"/>
  <c r="AZ5178" i="7"/>
  <c r="BH5178" i="7"/>
  <c r="BS5178" i="7"/>
  <c r="BQ5178" i="7" s="1"/>
  <c r="AZ5182" i="7"/>
  <c r="BH5182" i="7"/>
  <c r="BS5182" i="7"/>
  <c r="BQ5182" i="7" s="1"/>
  <c r="BG5130" i="7"/>
  <c r="BK5132" i="7"/>
  <c r="AZ5085" i="7"/>
  <c r="BH5085" i="7"/>
  <c r="BS5085" i="7"/>
  <c r="BQ5085" i="7" s="1"/>
  <c r="AZ5089" i="7"/>
  <c r="BH5089" i="7"/>
  <c r="BS5089" i="7"/>
  <c r="BQ5089" i="7" s="1"/>
  <c r="AZ5093" i="7"/>
  <c r="BH5093" i="7"/>
  <c r="BS5093" i="7"/>
  <c r="BQ5093" i="7" s="1"/>
  <c r="AZ5097" i="7"/>
  <c r="BH5097" i="7"/>
  <c r="BS5097" i="7"/>
  <c r="BQ5097" i="7" s="1"/>
  <c r="AZ5101" i="7"/>
  <c r="BH5101" i="7"/>
  <c r="BS5101" i="7"/>
  <c r="BQ5101" i="7" s="1"/>
  <c r="AZ5105" i="7"/>
  <c r="BH5105" i="7"/>
  <c r="BS5105" i="7"/>
  <c r="BQ5105" i="7" s="1"/>
  <c r="AZ5109" i="7"/>
  <c r="BH5109" i="7"/>
  <c r="BS5109" i="7"/>
  <c r="BQ5109" i="7" s="1"/>
  <c r="AZ5113" i="7"/>
  <c r="BH5113" i="7"/>
  <c r="BS5113" i="7"/>
  <c r="BQ5113" i="7" s="1"/>
  <c r="AZ5117" i="7"/>
  <c r="BH5117" i="7"/>
  <c r="BS5117" i="7"/>
  <c r="BQ5117" i="7" s="1"/>
  <c r="AZ5121" i="7"/>
  <c r="BH5121" i="7"/>
  <c r="BS5121" i="7"/>
  <c r="BQ5121" i="7" s="1"/>
  <c r="N5125" i="7"/>
  <c r="BR5125" i="7" s="1"/>
  <c r="AV5125" i="7"/>
  <c r="AZ5127" i="7"/>
  <c r="BH5127" i="7"/>
  <c r="BR5085" i="7"/>
  <c r="AZ5087" i="7"/>
  <c r="BH5087" i="7"/>
  <c r="BS5087" i="7"/>
  <c r="BQ5087" i="7" s="1"/>
  <c r="AZ5091" i="7"/>
  <c r="BH5091" i="7"/>
  <c r="BS5091" i="7"/>
  <c r="BQ5091" i="7" s="1"/>
  <c r="AZ5095" i="7"/>
  <c r="BH5095" i="7"/>
  <c r="BS5095" i="7"/>
  <c r="BQ5095" i="7" s="1"/>
  <c r="AZ5099" i="7"/>
  <c r="BH5099" i="7"/>
  <c r="BS5099" i="7"/>
  <c r="BQ5099" i="7" s="1"/>
  <c r="AZ5103" i="7"/>
  <c r="BH5103" i="7"/>
  <c r="BS5103" i="7"/>
  <c r="BQ5103" i="7" s="1"/>
  <c r="AZ5107" i="7"/>
  <c r="BH5107" i="7"/>
  <c r="BS5107" i="7"/>
  <c r="BQ5107" i="7" s="1"/>
  <c r="AZ5111" i="7"/>
  <c r="BH5111" i="7"/>
  <c r="BS5111" i="7"/>
  <c r="BQ5111" i="7" s="1"/>
  <c r="AZ5115" i="7"/>
  <c r="BH5115" i="7"/>
  <c r="BS5115" i="7"/>
  <c r="BQ5115" i="7" s="1"/>
  <c r="AZ5119" i="7"/>
  <c r="BH5119" i="7"/>
  <c r="BS5119" i="7"/>
  <c r="BQ5119" i="7" s="1"/>
  <c r="AZ5123" i="7"/>
  <c r="BH5123" i="7"/>
  <c r="BS5123" i="7"/>
  <c r="BQ5123" i="7" s="1"/>
  <c r="BG5071" i="7"/>
  <c r="BK5073" i="7"/>
  <c r="AZ5026" i="7"/>
  <c r="BH5026" i="7"/>
  <c r="BS5026" i="7"/>
  <c r="BQ5026" i="7" s="1"/>
  <c r="AZ5030" i="7"/>
  <c r="BH5030" i="7"/>
  <c r="BS5030" i="7"/>
  <c r="BQ5030" i="7" s="1"/>
  <c r="AZ5034" i="7"/>
  <c r="BH5034" i="7"/>
  <c r="BS5034" i="7"/>
  <c r="BQ5034" i="7" s="1"/>
  <c r="AZ5038" i="7"/>
  <c r="BH5038" i="7"/>
  <c r="BS5038" i="7"/>
  <c r="BQ5038" i="7" s="1"/>
  <c r="AZ5042" i="7"/>
  <c r="BH5042" i="7"/>
  <c r="BS5042" i="7"/>
  <c r="BQ5042" i="7" s="1"/>
  <c r="AZ5046" i="7"/>
  <c r="BH5046" i="7"/>
  <c r="BS5046" i="7"/>
  <c r="BQ5046" i="7" s="1"/>
  <c r="AZ5050" i="7"/>
  <c r="BH5050" i="7"/>
  <c r="BS5050" i="7"/>
  <c r="BQ5050" i="7" s="1"/>
  <c r="AZ5054" i="7"/>
  <c r="BH5054" i="7"/>
  <c r="BS5054" i="7"/>
  <c r="BQ5054" i="7" s="1"/>
  <c r="AZ5058" i="7"/>
  <c r="BH5058" i="7"/>
  <c r="BS5058" i="7"/>
  <c r="BQ5058" i="7" s="1"/>
  <c r="AZ5062" i="7"/>
  <c r="BH5062" i="7"/>
  <c r="BS5062" i="7"/>
  <c r="BQ5062" i="7" s="1"/>
  <c r="N5066" i="7"/>
  <c r="BR5066" i="7" s="1"/>
  <c r="AV5066" i="7"/>
  <c r="BS5066" i="7" s="1"/>
  <c r="AZ5068" i="7"/>
  <c r="BH5068" i="7"/>
  <c r="BR5026" i="7"/>
  <c r="AZ5028" i="7"/>
  <c r="BH5028" i="7"/>
  <c r="BS5028" i="7"/>
  <c r="BQ5028" i="7" s="1"/>
  <c r="AZ5032" i="7"/>
  <c r="BH5032" i="7"/>
  <c r="BS5032" i="7"/>
  <c r="BQ5032" i="7" s="1"/>
  <c r="AZ5036" i="7"/>
  <c r="BH5036" i="7"/>
  <c r="BS5036" i="7"/>
  <c r="BQ5036" i="7" s="1"/>
  <c r="AZ5040" i="7"/>
  <c r="BH5040" i="7"/>
  <c r="BS5040" i="7"/>
  <c r="BQ5040" i="7" s="1"/>
  <c r="AZ5044" i="7"/>
  <c r="BH5044" i="7"/>
  <c r="BS5044" i="7"/>
  <c r="BQ5044" i="7" s="1"/>
  <c r="AZ5048" i="7"/>
  <c r="BH5048" i="7"/>
  <c r="BS5048" i="7"/>
  <c r="BQ5048" i="7" s="1"/>
  <c r="AZ5052" i="7"/>
  <c r="BH5052" i="7"/>
  <c r="BS5052" i="7"/>
  <c r="BQ5052" i="7" s="1"/>
  <c r="AZ5056" i="7"/>
  <c r="BH5056" i="7"/>
  <c r="BS5056" i="7"/>
  <c r="BQ5056" i="7" s="1"/>
  <c r="AZ5060" i="7"/>
  <c r="BH5060" i="7"/>
  <c r="BS5060" i="7"/>
  <c r="BQ5060" i="7" s="1"/>
  <c r="AZ5064" i="7"/>
  <c r="BH5064" i="7"/>
  <c r="BS5064" i="7"/>
  <c r="BQ5064" i="7" s="1"/>
  <c r="BG5012" i="7"/>
  <c r="BK5014" i="7"/>
  <c r="AZ4967" i="7"/>
  <c r="BH4967" i="7"/>
  <c r="BS4967" i="7"/>
  <c r="BQ4967" i="7" s="1"/>
  <c r="AZ4971" i="7"/>
  <c r="BH4971" i="7"/>
  <c r="BS4971" i="7"/>
  <c r="BQ4971" i="7" s="1"/>
  <c r="AZ4975" i="7"/>
  <c r="BH4975" i="7"/>
  <c r="BS4975" i="7"/>
  <c r="BQ4975" i="7" s="1"/>
  <c r="AZ4979" i="7"/>
  <c r="BH4979" i="7"/>
  <c r="BS4979" i="7"/>
  <c r="BQ4979" i="7" s="1"/>
  <c r="AZ4983" i="7"/>
  <c r="BH4983" i="7"/>
  <c r="BS4983" i="7"/>
  <c r="BQ4983" i="7" s="1"/>
  <c r="AZ4987" i="7"/>
  <c r="BH4987" i="7"/>
  <c r="BS4987" i="7"/>
  <c r="BQ4987" i="7" s="1"/>
  <c r="AZ4991" i="7"/>
  <c r="BH4991" i="7"/>
  <c r="BS4991" i="7"/>
  <c r="BQ4991" i="7" s="1"/>
  <c r="AZ4995" i="7"/>
  <c r="BH4995" i="7"/>
  <c r="BS4995" i="7"/>
  <c r="BQ4995" i="7" s="1"/>
  <c r="AZ4999" i="7"/>
  <c r="BH4999" i="7"/>
  <c r="BS4999" i="7"/>
  <c r="BQ4999" i="7" s="1"/>
  <c r="AZ5003" i="7"/>
  <c r="BH5003" i="7"/>
  <c r="BS5003" i="7"/>
  <c r="BQ5003" i="7" s="1"/>
  <c r="N5007" i="7"/>
  <c r="BR5007" i="7" s="1"/>
  <c r="AV5007" i="7"/>
  <c r="BS5007" i="7" s="1"/>
  <c r="AZ5009" i="7"/>
  <c r="BH5009" i="7"/>
  <c r="BR4967" i="7"/>
  <c r="AZ4969" i="7"/>
  <c r="BH4969" i="7"/>
  <c r="BS4969" i="7"/>
  <c r="BQ4969" i="7" s="1"/>
  <c r="AZ4973" i="7"/>
  <c r="BH4973" i="7"/>
  <c r="BS4973" i="7"/>
  <c r="BQ4973" i="7" s="1"/>
  <c r="AZ4977" i="7"/>
  <c r="BH4977" i="7"/>
  <c r="BS4977" i="7"/>
  <c r="BQ4977" i="7" s="1"/>
  <c r="AZ4981" i="7"/>
  <c r="BH4981" i="7"/>
  <c r="BS4981" i="7"/>
  <c r="BQ4981" i="7" s="1"/>
  <c r="AZ4985" i="7"/>
  <c r="BH4985" i="7"/>
  <c r="BS4985" i="7"/>
  <c r="BQ4985" i="7" s="1"/>
  <c r="AZ4989" i="7"/>
  <c r="BH4989" i="7"/>
  <c r="BS4989" i="7"/>
  <c r="BQ4989" i="7" s="1"/>
  <c r="AZ4993" i="7"/>
  <c r="BH4993" i="7"/>
  <c r="BS4993" i="7"/>
  <c r="BQ4993" i="7" s="1"/>
  <c r="AZ4997" i="7"/>
  <c r="BH4997" i="7"/>
  <c r="BS4997" i="7"/>
  <c r="BQ4997" i="7" s="1"/>
  <c r="AZ5001" i="7"/>
  <c r="BH5001" i="7"/>
  <c r="BS5001" i="7"/>
  <c r="BQ5001" i="7" s="1"/>
  <c r="AZ5005" i="7"/>
  <c r="BH5005" i="7"/>
  <c r="BS5005" i="7"/>
  <c r="BQ5005" i="7" s="1"/>
  <c r="BG4953" i="7"/>
  <c r="BK4955" i="7"/>
  <c r="AZ4908" i="7"/>
  <c r="BH4908" i="7"/>
  <c r="BS4908" i="7"/>
  <c r="BQ4908" i="7" s="1"/>
  <c r="AZ4912" i="7"/>
  <c r="BH4912" i="7"/>
  <c r="BS4912" i="7"/>
  <c r="BQ4912" i="7" s="1"/>
  <c r="AZ4916" i="7"/>
  <c r="BH4916" i="7"/>
  <c r="BS4916" i="7"/>
  <c r="BQ4916" i="7" s="1"/>
  <c r="AZ4920" i="7"/>
  <c r="BH4920" i="7"/>
  <c r="BS4920" i="7"/>
  <c r="BQ4920" i="7" s="1"/>
  <c r="AZ4924" i="7"/>
  <c r="BH4924" i="7"/>
  <c r="BS4924" i="7"/>
  <c r="BQ4924" i="7" s="1"/>
  <c r="AZ4928" i="7"/>
  <c r="BH4928" i="7"/>
  <c r="BS4928" i="7"/>
  <c r="BQ4928" i="7" s="1"/>
  <c r="AZ4932" i="7"/>
  <c r="BH4932" i="7"/>
  <c r="BS4932" i="7"/>
  <c r="BQ4932" i="7" s="1"/>
  <c r="AZ4936" i="7"/>
  <c r="BH4936" i="7"/>
  <c r="BS4936" i="7"/>
  <c r="BQ4936" i="7" s="1"/>
  <c r="AZ4940" i="7"/>
  <c r="BH4940" i="7"/>
  <c r="BS4940" i="7"/>
  <c r="BQ4940" i="7" s="1"/>
  <c r="AZ4944" i="7"/>
  <c r="BH4944" i="7"/>
  <c r="BS4944" i="7"/>
  <c r="BQ4944" i="7" s="1"/>
  <c r="N4948" i="7"/>
  <c r="BR4948" i="7" s="1"/>
  <c r="AV4948" i="7"/>
  <c r="BS4948" i="7" s="1"/>
  <c r="AZ4950" i="7"/>
  <c r="BH4950" i="7"/>
  <c r="BR4908" i="7"/>
  <c r="AZ4910" i="7"/>
  <c r="BH4910" i="7"/>
  <c r="BS4910" i="7"/>
  <c r="BQ4910" i="7" s="1"/>
  <c r="AZ4914" i="7"/>
  <c r="BH4914" i="7"/>
  <c r="BS4914" i="7"/>
  <c r="BQ4914" i="7" s="1"/>
  <c r="AZ4918" i="7"/>
  <c r="BH4918" i="7"/>
  <c r="BS4918" i="7"/>
  <c r="BQ4918" i="7" s="1"/>
  <c r="AZ4922" i="7"/>
  <c r="BH4922" i="7"/>
  <c r="BS4922" i="7"/>
  <c r="BQ4922" i="7" s="1"/>
  <c r="AZ4926" i="7"/>
  <c r="BH4926" i="7"/>
  <c r="BS4926" i="7"/>
  <c r="BQ4926" i="7" s="1"/>
  <c r="AZ4930" i="7"/>
  <c r="BH4930" i="7"/>
  <c r="BS4930" i="7"/>
  <c r="BQ4930" i="7" s="1"/>
  <c r="AZ4934" i="7"/>
  <c r="BH4934" i="7"/>
  <c r="BS4934" i="7"/>
  <c r="BQ4934" i="7" s="1"/>
  <c r="AZ4938" i="7"/>
  <c r="BH4938" i="7"/>
  <c r="BS4938" i="7"/>
  <c r="BQ4938" i="7" s="1"/>
  <c r="AZ4942" i="7"/>
  <c r="BH4942" i="7"/>
  <c r="BS4942" i="7"/>
  <c r="BQ4942" i="7" s="1"/>
  <c r="AZ4946" i="7"/>
  <c r="BH4946" i="7"/>
  <c r="BS4946" i="7"/>
  <c r="BQ4946" i="7" s="1"/>
  <c r="BG4894" i="7"/>
  <c r="BK4896" i="7"/>
  <c r="AZ4849" i="7"/>
  <c r="BH4849" i="7"/>
  <c r="BS4849" i="7"/>
  <c r="BQ4849" i="7" s="1"/>
  <c r="AZ4853" i="7"/>
  <c r="BH4853" i="7"/>
  <c r="BS4853" i="7"/>
  <c r="BQ4853" i="7" s="1"/>
  <c r="AZ4857" i="7"/>
  <c r="BH4857" i="7"/>
  <c r="BS4857" i="7"/>
  <c r="BQ4857" i="7" s="1"/>
  <c r="AZ4861" i="7"/>
  <c r="BH4861" i="7"/>
  <c r="BS4861" i="7"/>
  <c r="BQ4861" i="7" s="1"/>
  <c r="AZ4865" i="7"/>
  <c r="BH4865" i="7"/>
  <c r="BS4865" i="7"/>
  <c r="BQ4865" i="7" s="1"/>
  <c r="AZ4869" i="7"/>
  <c r="BH4869" i="7"/>
  <c r="BS4869" i="7"/>
  <c r="BQ4869" i="7" s="1"/>
  <c r="AZ4873" i="7"/>
  <c r="BH4873" i="7"/>
  <c r="BS4873" i="7"/>
  <c r="BQ4873" i="7" s="1"/>
  <c r="AZ4877" i="7"/>
  <c r="BH4877" i="7"/>
  <c r="BS4877" i="7"/>
  <c r="BQ4877" i="7" s="1"/>
  <c r="AZ4881" i="7"/>
  <c r="BH4881" i="7"/>
  <c r="BS4881" i="7"/>
  <c r="BQ4881" i="7" s="1"/>
  <c r="AZ4885" i="7"/>
  <c r="BH4885" i="7"/>
  <c r="BS4885" i="7"/>
  <c r="BQ4885" i="7" s="1"/>
  <c r="N4889" i="7"/>
  <c r="BR4889" i="7" s="1"/>
  <c r="AV4889" i="7"/>
  <c r="BS4889" i="7" s="1"/>
  <c r="AZ4891" i="7"/>
  <c r="BH4891" i="7"/>
  <c r="BR4849" i="7"/>
  <c r="AZ4851" i="7"/>
  <c r="BH4851" i="7"/>
  <c r="BS4851" i="7"/>
  <c r="BQ4851" i="7" s="1"/>
  <c r="AZ4855" i="7"/>
  <c r="BH4855" i="7"/>
  <c r="BS4855" i="7"/>
  <c r="BQ4855" i="7" s="1"/>
  <c r="AZ4859" i="7"/>
  <c r="BH4859" i="7"/>
  <c r="BS4859" i="7"/>
  <c r="BQ4859" i="7" s="1"/>
  <c r="AZ4863" i="7"/>
  <c r="BH4863" i="7"/>
  <c r="BS4863" i="7"/>
  <c r="BQ4863" i="7" s="1"/>
  <c r="AZ4867" i="7"/>
  <c r="BH4867" i="7"/>
  <c r="BS4867" i="7"/>
  <c r="BQ4867" i="7" s="1"/>
  <c r="AZ4871" i="7"/>
  <c r="BH4871" i="7"/>
  <c r="BS4871" i="7"/>
  <c r="BQ4871" i="7" s="1"/>
  <c r="AZ4875" i="7"/>
  <c r="BH4875" i="7"/>
  <c r="BS4875" i="7"/>
  <c r="BQ4875" i="7" s="1"/>
  <c r="AZ4879" i="7"/>
  <c r="BH4879" i="7"/>
  <c r="BS4879" i="7"/>
  <c r="BQ4879" i="7" s="1"/>
  <c r="AZ4883" i="7"/>
  <c r="BH4883" i="7"/>
  <c r="BS4883" i="7"/>
  <c r="BQ4883" i="7" s="1"/>
  <c r="AZ4887" i="7"/>
  <c r="BH4887" i="7"/>
  <c r="BS4887" i="7"/>
  <c r="BQ4887" i="7" s="1"/>
  <c r="BG4835" i="7"/>
  <c r="BK4837" i="7"/>
  <c r="AZ4790" i="7"/>
  <c r="BH4790" i="7"/>
  <c r="BS4790" i="7"/>
  <c r="BQ4790" i="7" s="1"/>
  <c r="AZ4794" i="7"/>
  <c r="BH4794" i="7"/>
  <c r="BS4794" i="7"/>
  <c r="BQ4794" i="7" s="1"/>
  <c r="AZ4798" i="7"/>
  <c r="BH4798" i="7"/>
  <c r="BS4798" i="7"/>
  <c r="BQ4798" i="7" s="1"/>
  <c r="AZ4802" i="7"/>
  <c r="BH4802" i="7"/>
  <c r="BS4802" i="7"/>
  <c r="BQ4802" i="7" s="1"/>
  <c r="AZ4806" i="7"/>
  <c r="BH4806" i="7"/>
  <c r="BS4806" i="7"/>
  <c r="BQ4806" i="7" s="1"/>
  <c r="AZ4810" i="7"/>
  <c r="BH4810" i="7"/>
  <c r="BS4810" i="7"/>
  <c r="BQ4810" i="7" s="1"/>
  <c r="AZ4814" i="7"/>
  <c r="BH4814" i="7"/>
  <c r="BS4814" i="7"/>
  <c r="BQ4814" i="7" s="1"/>
  <c r="AZ4818" i="7"/>
  <c r="BH4818" i="7"/>
  <c r="BS4818" i="7"/>
  <c r="BQ4818" i="7" s="1"/>
  <c r="AZ4822" i="7"/>
  <c r="BH4822" i="7"/>
  <c r="BS4822" i="7"/>
  <c r="BQ4822" i="7" s="1"/>
  <c r="AZ4826" i="7"/>
  <c r="BH4826" i="7"/>
  <c r="BS4826" i="7"/>
  <c r="BQ4826" i="7" s="1"/>
  <c r="N4830" i="7"/>
  <c r="BR4830" i="7" s="1"/>
  <c r="AV4830" i="7"/>
  <c r="AZ4832" i="7"/>
  <c r="BH4832" i="7"/>
  <c r="BR4790" i="7"/>
  <c r="AZ4792" i="7"/>
  <c r="BH4792" i="7"/>
  <c r="BS4792" i="7"/>
  <c r="BQ4792" i="7" s="1"/>
  <c r="AZ4796" i="7"/>
  <c r="BH4796" i="7"/>
  <c r="BS4796" i="7"/>
  <c r="BQ4796" i="7" s="1"/>
  <c r="AZ4800" i="7"/>
  <c r="BH4800" i="7"/>
  <c r="BS4800" i="7"/>
  <c r="BQ4800" i="7" s="1"/>
  <c r="AZ4804" i="7"/>
  <c r="BH4804" i="7"/>
  <c r="BS4804" i="7"/>
  <c r="BQ4804" i="7" s="1"/>
  <c r="AZ4808" i="7"/>
  <c r="BH4808" i="7"/>
  <c r="BS4808" i="7"/>
  <c r="BQ4808" i="7" s="1"/>
  <c r="AZ4812" i="7"/>
  <c r="BH4812" i="7"/>
  <c r="BS4812" i="7"/>
  <c r="BQ4812" i="7" s="1"/>
  <c r="AZ4816" i="7"/>
  <c r="BH4816" i="7"/>
  <c r="BS4816" i="7"/>
  <c r="BQ4816" i="7" s="1"/>
  <c r="AZ4820" i="7"/>
  <c r="BH4820" i="7"/>
  <c r="BS4820" i="7"/>
  <c r="BQ4820" i="7" s="1"/>
  <c r="AZ4824" i="7"/>
  <c r="BH4824" i="7"/>
  <c r="BS4824" i="7"/>
  <c r="BQ4824" i="7" s="1"/>
  <c r="AZ4828" i="7"/>
  <c r="BH4828" i="7"/>
  <c r="BS4828" i="7"/>
  <c r="BQ4828" i="7" s="1"/>
  <c r="BG4776" i="7"/>
  <c r="AZ4731" i="7"/>
  <c r="BH4731" i="7"/>
  <c r="BS4731" i="7"/>
  <c r="BQ4731" i="7" s="1"/>
  <c r="BR4733" i="7"/>
  <c r="AZ4735" i="7"/>
  <c r="BH4735" i="7"/>
  <c r="BS4735" i="7"/>
  <c r="BQ4735" i="7" s="1"/>
  <c r="BR4737" i="7"/>
  <c r="AZ4739" i="7"/>
  <c r="BH4739" i="7"/>
  <c r="BS4739" i="7"/>
  <c r="BQ4739" i="7" s="1"/>
  <c r="BJ4741" i="7"/>
  <c r="AZ4743" i="7"/>
  <c r="BH4743" i="7"/>
  <c r="BS4743" i="7"/>
  <c r="BQ4743" i="7" s="1"/>
  <c r="AZ4747" i="7"/>
  <c r="BH4747" i="7"/>
  <c r="BS4747" i="7"/>
  <c r="BQ4747" i="7" s="1"/>
  <c r="AZ4751" i="7"/>
  <c r="BH4751" i="7"/>
  <c r="BS4751" i="7"/>
  <c r="BQ4751" i="7" s="1"/>
  <c r="AZ4755" i="7"/>
  <c r="BH4755" i="7"/>
  <c r="BS4755" i="7"/>
  <c r="BQ4755" i="7" s="1"/>
  <c r="AZ4759" i="7"/>
  <c r="BH4759" i="7"/>
  <c r="BS4759" i="7"/>
  <c r="BQ4759" i="7" s="1"/>
  <c r="AZ4763" i="7"/>
  <c r="BH4763" i="7"/>
  <c r="BS4763" i="7"/>
  <c r="BQ4763" i="7" s="1"/>
  <c r="BJ4765" i="7"/>
  <c r="AZ4767" i="7"/>
  <c r="BH4767" i="7"/>
  <c r="BS4767" i="7"/>
  <c r="BQ4767" i="7" s="1"/>
  <c r="N4771" i="7"/>
  <c r="AN4771" i="7"/>
  <c r="AZ4773" i="7"/>
  <c r="BH4773" i="7"/>
  <c r="BR4731" i="7"/>
  <c r="AZ4733" i="7"/>
  <c r="BH4733" i="7"/>
  <c r="BS4733" i="7"/>
  <c r="BQ4733" i="7" s="1"/>
  <c r="AZ4737" i="7"/>
  <c r="BH4737" i="7"/>
  <c r="BS4737" i="7"/>
  <c r="BQ4737" i="7" s="1"/>
  <c r="AZ4741" i="7"/>
  <c r="BH4741" i="7"/>
  <c r="BS4741" i="7"/>
  <c r="BQ4741" i="7" s="1"/>
  <c r="AZ4745" i="7"/>
  <c r="BH4745" i="7"/>
  <c r="BS4745" i="7"/>
  <c r="BQ4745" i="7" s="1"/>
  <c r="AZ4749" i="7"/>
  <c r="BH4749" i="7"/>
  <c r="BS4749" i="7"/>
  <c r="BQ4749" i="7" s="1"/>
  <c r="AZ4753" i="7"/>
  <c r="BH4753" i="7"/>
  <c r="BS4753" i="7"/>
  <c r="BQ4753" i="7" s="1"/>
  <c r="AZ4757" i="7"/>
  <c r="BH4757" i="7"/>
  <c r="BS4757" i="7"/>
  <c r="BQ4757" i="7" s="1"/>
  <c r="AZ4761" i="7"/>
  <c r="BH4761" i="7"/>
  <c r="BS4761" i="7"/>
  <c r="BQ4761" i="7" s="1"/>
  <c r="AZ4765" i="7"/>
  <c r="BH4765" i="7"/>
  <c r="BS4765" i="7"/>
  <c r="BQ4765" i="7" s="1"/>
  <c r="AZ4769" i="7"/>
  <c r="BH4769" i="7"/>
  <c r="BS4769" i="7"/>
  <c r="BQ4769" i="7" s="1"/>
  <c r="BG4717" i="7"/>
  <c r="AZ4672" i="7"/>
  <c r="BH4672" i="7"/>
  <c r="BS4672" i="7"/>
  <c r="BQ4672" i="7" s="1"/>
  <c r="BR4674" i="7"/>
  <c r="AZ4676" i="7"/>
  <c r="BH4676" i="7"/>
  <c r="BS4676" i="7"/>
  <c r="BQ4676" i="7" s="1"/>
  <c r="BR4678" i="7"/>
  <c r="AZ4680" i="7"/>
  <c r="BH4680" i="7"/>
  <c r="BS4680" i="7"/>
  <c r="BQ4680" i="7" s="1"/>
  <c r="BJ4682" i="7"/>
  <c r="AZ4684" i="7"/>
  <c r="BH4684" i="7"/>
  <c r="BS4684" i="7"/>
  <c r="BQ4684" i="7" s="1"/>
  <c r="AZ4688" i="7"/>
  <c r="BH4688" i="7"/>
  <c r="BS4688" i="7"/>
  <c r="BQ4688" i="7" s="1"/>
  <c r="AZ4692" i="7"/>
  <c r="BH4692" i="7"/>
  <c r="BS4692" i="7"/>
  <c r="BQ4692" i="7" s="1"/>
  <c r="AZ4696" i="7"/>
  <c r="BH4696" i="7"/>
  <c r="BS4696" i="7"/>
  <c r="BQ4696" i="7" s="1"/>
  <c r="AZ4700" i="7"/>
  <c r="BH4700" i="7"/>
  <c r="BS4700" i="7"/>
  <c r="BQ4700" i="7" s="1"/>
  <c r="AZ4704" i="7"/>
  <c r="BH4704" i="7"/>
  <c r="BS4704" i="7"/>
  <c r="BQ4704" i="7" s="1"/>
  <c r="BJ4706" i="7"/>
  <c r="AZ4708" i="7"/>
  <c r="BH4708" i="7"/>
  <c r="BS4708" i="7"/>
  <c r="BQ4708" i="7" s="1"/>
  <c r="N4712" i="7"/>
  <c r="BR4712" i="7" s="1"/>
  <c r="AV4712" i="7"/>
  <c r="BS4712" i="7" s="1"/>
  <c r="AZ4714" i="7"/>
  <c r="BH4714" i="7"/>
  <c r="BK4717" i="7"/>
  <c r="BR4672" i="7"/>
  <c r="AZ4674" i="7"/>
  <c r="BH4674" i="7"/>
  <c r="BS4674" i="7"/>
  <c r="BQ4674" i="7" s="1"/>
  <c r="AZ4678" i="7"/>
  <c r="BH4678" i="7"/>
  <c r="BS4678" i="7"/>
  <c r="BQ4678" i="7" s="1"/>
  <c r="AZ4682" i="7"/>
  <c r="BH4682" i="7"/>
  <c r="BS4682" i="7"/>
  <c r="BQ4682" i="7" s="1"/>
  <c r="AZ4686" i="7"/>
  <c r="BH4686" i="7"/>
  <c r="BS4686" i="7"/>
  <c r="BQ4686" i="7" s="1"/>
  <c r="AZ4690" i="7"/>
  <c r="BH4690" i="7"/>
  <c r="BS4690" i="7"/>
  <c r="BQ4690" i="7" s="1"/>
  <c r="AZ4694" i="7"/>
  <c r="BH4694" i="7"/>
  <c r="BS4694" i="7"/>
  <c r="BQ4694" i="7" s="1"/>
  <c r="AZ4698" i="7"/>
  <c r="BH4698" i="7"/>
  <c r="BS4698" i="7"/>
  <c r="BQ4698" i="7" s="1"/>
  <c r="AZ4702" i="7"/>
  <c r="BH4702" i="7"/>
  <c r="BS4702" i="7"/>
  <c r="BQ4702" i="7" s="1"/>
  <c r="AZ4706" i="7"/>
  <c r="BH4706" i="7"/>
  <c r="BS4706" i="7"/>
  <c r="BQ4706" i="7" s="1"/>
  <c r="AZ4710" i="7"/>
  <c r="BH4710" i="7"/>
  <c r="BS4710" i="7"/>
  <c r="BQ4710" i="7" s="1"/>
  <c r="BG4658" i="7"/>
  <c r="BK4660" i="7"/>
  <c r="AZ4613" i="7"/>
  <c r="BH4613" i="7"/>
  <c r="BS4613" i="7"/>
  <c r="BQ4613" i="7" s="1"/>
  <c r="AZ4617" i="7"/>
  <c r="BH4617" i="7"/>
  <c r="BS4617" i="7"/>
  <c r="BQ4617" i="7" s="1"/>
  <c r="AZ4621" i="7"/>
  <c r="BH4621" i="7"/>
  <c r="BS4621" i="7"/>
  <c r="BQ4621" i="7" s="1"/>
  <c r="AZ4625" i="7"/>
  <c r="BH4625" i="7"/>
  <c r="BS4625" i="7"/>
  <c r="BQ4625" i="7" s="1"/>
  <c r="AZ4629" i="7"/>
  <c r="BH4629" i="7"/>
  <c r="BS4629" i="7"/>
  <c r="BQ4629" i="7" s="1"/>
  <c r="AZ4633" i="7"/>
  <c r="BH4633" i="7"/>
  <c r="BS4633" i="7"/>
  <c r="BQ4633" i="7" s="1"/>
  <c r="AZ4637" i="7"/>
  <c r="BH4637" i="7"/>
  <c r="BS4637" i="7"/>
  <c r="BQ4637" i="7" s="1"/>
  <c r="AZ4641" i="7"/>
  <c r="BH4641" i="7"/>
  <c r="BS4641" i="7"/>
  <c r="BQ4641" i="7" s="1"/>
  <c r="AZ4645" i="7"/>
  <c r="BH4645" i="7"/>
  <c r="BS4645" i="7"/>
  <c r="BQ4645" i="7" s="1"/>
  <c r="AZ4649" i="7"/>
  <c r="BH4649" i="7"/>
  <c r="BS4649" i="7"/>
  <c r="BQ4649" i="7" s="1"/>
  <c r="N4653" i="7"/>
  <c r="BR4653" i="7" s="1"/>
  <c r="AV4653" i="7"/>
  <c r="AZ4655" i="7"/>
  <c r="BH4655" i="7"/>
  <c r="BR4613" i="7"/>
  <c r="AZ4615" i="7"/>
  <c r="BH4615" i="7"/>
  <c r="BS4615" i="7"/>
  <c r="BQ4615" i="7" s="1"/>
  <c r="AZ4619" i="7"/>
  <c r="BH4619" i="7"/>
  <c r="BS4619" i="7"/>
  <c r="BQ4619" i="7" s="1"/>
  <c r="AZ4623" i="7"/>
  <c r="BH4623" i="7"/>
  <c r="BS4623" i="7"/>
  <c r="BQ4623" i="7" s="1"/>
  <c r="AZ4627" i="7"/>
  <c r="BH4627" i="7"/>
  <c r="BS4627" i="7"/>
  <c r="BQ4627" i="7" s="1"/>
  <c r="AZ4631" i="7"/>
  <c r="BH4631" i="7"/>
  <c r="BS4631" i="7"/>
  <c r="BQ4631" i="7" s="1"/>
  <c r="AZ4635" i="7"/>
  <c r="BH4635" i="7"/>
  <c r="BS4635" i="7"/>
  <c r="BQ4635" i="7" s="1"/>
  <c r="AZ4639" i="7"/>
  <c r="BH4639" i="7"/>
  <c r="BS4639" i="7"/>
  <c r="BQ4639" i="7" s="1"/>
  <c r="AZ4643" i="7"/>
  <c r="BH4643" i="7"/>
  <c r="BS4643" i="7"/>
  <c r="BQ4643" i="7" s="1"/>
  <c r="AZ4647" i="7"/>
  <c r="BH4647" i="7"/>
  <c r="BS4647" i="7"/>
  <c r="BQ4647" i="7" s="1"/>
  <c r="AZ4651" i="7"/>
  <c r="BH4651" i="7"/>
  <c r="BS4651" i="7"/>
  <c r="BQ4651" i="7" s="1"/>
  <c r="BG4599" i="7"/>
  <c r="BK4601" i="7"/>
  <c r="AZ4554" i="7"/>
  <c r="BH4554" i="7"/>
  <c r="BS4554" i="7"/>
  <c r="BQ4554" i="7" s="1"/>
  <c r="AZ4558" i="7"/>
  <c r="BH4558" i="7"/>
  <c r="BS4558" i="7"/>
  <c r="BQ4558" i="7" s="1"/>
  <c r="AZ4562" i="7"/>
  <c r="BH4562" i="7"/>
  <c r="BS4562" i="7"/>
  <c r="BQ4562" i="7" s="1"/>
  <c r="AZ4566" i="7"/>
  <c r="BH4566" i="7"/>
  <c r="BS4566" i="7"/>
  <c r="BQ4566" i="7" s="1"/>
  <c r="AZ4570" i="7"/>
  <c r="BH4570" i="7"/>
  <c r="BS4570" i="7"/>
  <c r="BQ4570" i="7" s="1"/>
  <c r="AZ4574" i="7"/>
  <c r="BH4574" i="7"/>
  <c r="BS4574" i="7"/>
  <c r="BQ4574" i="7" s="1"/>
  <c r="AZ4578" i="7"/>
  <c r="BH4578" i="7"/>
  <c r="BS4578" i="7"/>
  <c r="BQ4578" i="7" s="1"/>
  <c r="AZ4582" i="7"/>
  <c r="BH4582" i="7"/>
  <c r="BS4582" i="7"/>
  <c r="BQ4582" i="7" s="1"/>
  <c r="AZ4586" i="7"/>
  <c r="BH4586" i="7"/>
  <c r="BS4586" i="7"/>
  <c r="BQ4586" i="7" s="1"/>
  <c r="AZ4590" i="7"/>
  <c r="BH4590" i="7"/>
  <c r="BS4590" i="7"/>
  <c r="BQ4590" i="7" s="1"/>
  <c r="N4594" i="7"/>
  <c r="BR4594" i="7" s="1"/>
  <c r="AV4594" i="7"/>
  <c r="AZ4596" i="7"/>
  <c r="BH4596" i="7"/>
  <c r="BR4554" i="7"/>
  <c r="AZ4556" i="7"/>
  <c r="BH4556" i="7"/>
  <c r="BS4556" i="7"/>
  <c r="BQ4556" i="7" s="1"/>
  <c r="AZ4560" i="7"/>
  <c r="BH4560" i="7"/>
  <c r="BS4560" i="7"/>
  <c r="BQ4560" i="7" s="1"/>
  <c r="AZ4564" i="7"/>
  <c r="BH4564" i="7"/>
  <c r="BS4564" i="7"/>
  <c r="BQ4564" i="7" s="1"/>
  <c r="AZ4568" i="7"/>
  <c r="BH4568" i="7"/>
  <c r="BS4568" i="7"/>
  <c r="BQ4568" i="7" s="1"/>
  <c r="AZ4572" i="7"/>
  <c r="BH4572" i="7"/>
  <c r="BS4572" i="7"/>
  <c r="BQ4572" i="7" s="1"/>
  <c r="AZ4576" i="7"/>
  <c r="BH4576" i="7"/>
  <c r="BS4576" i="7"/>
  <c r="BQ4576" i="7" s="1"/>
  <c r="AZ4580" i="7"/>
  <c r="BH4580" i="7"/>
  <c r="BS4580" i="7"/>
  <c r="BQ4580" i="7" s="1"/>
  <c r="AZ4584" i="7"/>
  <c r="BH4584" i="7"/>
  <c r="BS4584" i="7"/>
  <c r="BQ4584" i="7" s="1"/>
  <c r="AZ4588" i="7"/>
  <c r="BH4588" i="7"/>
  <c r="BS4588" i="7"/>
  <c r="BQ4588" i="7" s="1"/>
  <c r="AZ4592" i="7"/>
  <c r="BH4592" i="7"/>
  <c r="BS4592" i="7"/>
  <c r="BQ4592" i="7" s="1"/>
  <c r="BG4540" i="7"/>
  <c r="BK4542" i="7"/>
  <c r="AZ4495" i="7"/>
  <c r="BH4495" i="7"/>
  <c r="BS4495" i="7"/>
  <c r="BQ4495" i="7" s="1"/>
  <c r="AZ4499" i="7"/>
  <c r="BH4499" i="7"/>
  <c r="BS4499" i="7"/>
  <c r="BQ4499" i="7" s="1"/>
  <c r="AZ4503" i="7"/>
  <c r="BH4503" i="7"/>
  <c r="BS4503" i="7"/>
  <c r="BQ4503" i="7" s="1"/>
  <c r="AZ4507" i="7"/>
  <c r="BH4507" i="7"/>
  <c r="BS4507" i="7"/>
  <c r="BQ4507" i="7" s="1"/>
  <c r="AZ4511" i="7"/>
  <c r="BH4511" i="7"/>
  <c r="BS4511" i="7"/>
  <c r="BQ4511" i="7" s="1"/>
  <c r="AZ4515" i="7"/>
  <c r="BH4515" i="7"/>
  <c r="BS4515" i="7"/>
  <c r="BQ4515" i="7" s="1"/>
  <c r="AZ4519" i="7"/>
  <c r="BH4519" i="7"/>
  <c r="BS4519" i="7"/>
  <c r="BQ4519" i="7" s="1"/>
  <c r="AZ4523" i="7"/>
  <c r="BH4523" i="7"/>
  <c r="BS4523" i="7"/>
  <c r="BQ4523" i="7" s="1"/>
  <c r="AZ4527" i="7"/>
  <c r="BH4527" i="7"/>
  <c r="BS4527" i="7"/>
  <c r="BQ4527" i="7" s="1"/>
  <c r="AZ4531" i="7"/>
  <c r="BH4531" i="7"/>
  <c r="BS4531" i="7"/>
  <c r="BQ4531" i="7" s="1"/>
  <c r="N4535" i="7"/>
  <c r="BR4535" i="7" s="1"/>
  <c r="AV4535" i="7"/>
  <c r="BS4535" i="7" s="1"/>
  <c r="AZ4537" i="7"/>
  <c r="BH4537" i="7"/>
  <c r="BR4495" i="7"/>
  <c r="AZ4497" i="7"/>
  <c r="BH4497" i="7"/>
  <c r="BS4497" i="7"/>
  <c r="BQ4497" i="7" s="1"/>
  <c r="AZ4501" i="7"/>
  <c r="BH4501" i="7"/>
  <c r="BS4501" i="7"/>
  <c r="BQ4501" i="7" s="1"/>
  <c r="AZ4505" i="7"/>
  <c r="BH4505" i="7"/>
  <c r="BS4505" i="7"/>
  <c r="BQ4505" i="7" s="1"/>
  <c r="AZ4509" i="7"/>
  <c r="BH4509" i="7"/>
  <c r="BS4509" i="7"/>
  <c r="BQ4509" i="7" s="1"/>
  <c r="AZ4513" i="7"/>
  <c r="BH4513" i="7"/>
  <c r="BS4513" i="7"/>
  <c r="BQ4513" i="7" s="1"/>
  <c r="AZ4517" i="7"/>
  <c r="BH4517" i="7"/>
  <c r="BS4517" i="7"/>
  <c r="BQ4517" i="7" s="1"/>
  <c r="AZ4521" i="7"/>
  <c r="BH4521" i="7"/>
  <c r="BS4521" i="7"/>
  <c r="BQ4521" i="7" s="1"/>
  <c r="AZ4525" i="7"/>
  <c r="BH4525" i="7"/>
  <c r="BS4525" i="7"/>
  <c r="BQ4525" i="7" s="1"/>
  <c r="AZ4529" i="7"/>
  <c r="BH4529" i="7"/>
  <c r="BS4529" i="7"/>
  <c r="BQ4529" i="7" s="1"/>
  <c r="AZ4533" i="7"/>
  <c r="BH4533" i="7"/>
  <c r="BS4533" i="7"/>
  <c r="BQ4533" i="7" s="1"/>
  <c r="BG4481" i="7"/>
  <c r="BK4483" i="7"/>
  <c r="AZ4436" i="7"/>
  <c r="BH4436" i="7"/>
  <c r="BS4436" i="7"/>
  <c r="BQ4436" i="7" s="1"/>
  <c r="AZ4440" i="7"/>
  <c r="BH4440" i="7"/>
  <c r="BS4440" i="7"/>
  <c r="BQ4440" i="7" s="1"/>
  <c r="AZ4444" i="7"/>
  <c r="BH4444" i="7"/>
  <c r="BS4444" i="7"/>
  <c r="BQ4444" i="7" s="1"/>
  <c r="AZ4448" i="7"/>
  <c r="BH4448" i="7"/>
  <c r="BS4448" i="7"/>
  <c r="BQ4448" i="7" s="1"/>
  <c r="AZ4452" i="7"/>
  <c r="BH4452" i="7"/>
  <c r="BS4452" i="7"/>
  <c r="BQ4452" i="7" s="1"/>
  <c r="AZ4456" i="7"/>
  <c r="BH4456" i="7"/>
  <c r="BS4456" i="7"/>
  <c r="BQ4456" i="7" s="1"/>
  <c r="AZ4460" i="7"/>
  <c r="BH4460" i="7"/>
  <c r="BS4460" i="7"/>
  <c r="BQ4460" i="7" s="1"/>
  <c r="AZ4464" i="7"/>
  <c r="BH4464" i="7"/>
  <c r="BS4464" i="7"/>
  <c r="BQ4464" i="7" s="1"/>
  <c r="AZ4468" i="7"/>
  <c r="BH4468" i="7"/>
  <c r="BS4468" i="7"/>
  <c r="BQ4468" i="7" s="1"/>
  <c r="AZ4472" i="7"/>
  <c r="BH4472" i="7"/>
  <c r="BS4472" i="7"/>
  <c r="BQ4472" i="7" s="1"/>
  <c r="N4476" i="7"/>
  <c r="BR4476" i="7" s="1"/>
  <c r="AV4476" i="7"/>
  <c r="BS4476" i="7" s="1"/>
  <c r="AZ4478" i="7"/>
  <c r="BH4478" i="7"/>
  <c r="BR4436" i="7"/>
  <c r="AZ4438" i="7"/>
  <c r="BH4438" i="7"/>
  <c r="BS4438" i="7"/>
  <c r="BQ4438" i="7" s="1"/>
  <c r="AZ4442" i="7"/>
  <c r="BH4442" i="7"/>
  <c r="BS4442" i="7"/>
  <c r="BQ4442" i="7" s="1"/>
  <c r="AZ4446" i="7"/>
  <c r="BH4446" i="7"/>
  <c r="BS4446" i="7"/>
  <c r="BQ4446" i="7" s="1"/>
  <c r="AZ4450" i="7"/>
  <c r="BH4450" i="7"/>
  <c r="BS4450" i="7"/>
  <c r="BQ4450" i="7" s="1"/>
  <c r="AZ4454" i="7"/>
  <c r="BH4454" i="7"/>
  <c r="BS4454" i="7"/>
  <c r="BQ4454" i="7" s="1"/>
  <c r="AZ4458" i="7"/>
  <c r="BH4458" i="7"/>
  <c r="BS4458" i="7"/>
  <c r="BQ4458" i="7" s="1"/>
  <c r="AZ4462" i="7"/>
  <c r="BH4462" i="7"/>
  <c r="BS4462" i="7"/>
  <c r="BQ4462" i="7" s="1"/>
  <c r="AZ4466" i="7"/>
  <c r="BH4466" i="7"/>
  <c r="BS4466" i="7"/>
  <c r="BQ4466" i="7" s="1"/>
  <c r="AZ4470" i="7"/>
  <c r="BH4470" i="7"/>
  <c r="BS4470" i="7"/>
  <c r="BQ4470" i="7" s="1"/>
  <c r="AZ4474" i="7"/>
  <c r="BH4474" i="7"/>
  <c r="BS4474" i="7"/>
  <c r="BQ4474" i="7" s="1"/>
  <c r="BG4422" i="7"/>
  <c r="BK4424" i="7"/>
  <c r="AZ4377" i="7"/>
  <c r="BH4377" i="7"/>
  <c r="BS4377" i="7"/>
  <c r="BQ4377" i="7" s="1"/>
  <c r="AZ4381" i="7"/>
  <c r="BH4381" i="7"/>
  <c r="BS4381" i="7"/>
  <c r="BQ4381" i="7" s="1"/>
  <c r="AZ4385" i="7"/>
  <c r="BH4385" i="7"/>
  <c r="BS4385" i="7"/>
  <c r="BQ4385" i="7" s="1"/>
  <c r="AZ4389" i="7"/>
  <c r="BH4389" i="7"/>
  <c r="BS4389" i="7"/>
  <c r="BQ4389" i="7" s="1"/>
  <c r="AZ4393" i="7"/>
  <c r="BH4393" i="7"/>
  <c r="BS4393" i="7"/>
  <c r="BQ4393" i="7" s="1"/>
  <c r="AZ4397" i="7"/>
  <c r="BH4397" i="7"/>
  <c r="BS4397" i="7"/>
  <c r="BQ4397" i="7" s="1"/>
  <c r="AZ4401" i="7"/>
  <c r="BH4401" i="7"/>
  <c r="BS4401" i="7"/>
  <c r="BQ4401" i="7" s="1"/>
  <c r="AZ4405" i="7"/>
  <c r="BH4405" i="7"/>
  <c r="BS4405" i="7"/>
  <c r="BQ4405" i="7" s="1"/>
  <c r="AZ4409" i="7"/>
  <c r="BH4409" i="7"/>
  <c r="BS4409" i="7"/>
  <c r="BQ4409" i="7" s="1"/>
  <c r="AZ4413" i="7"/>
  <c r="BH4413" i="7"/>
  <c r="BS4413" i="7"/>
  <c r="BQ4413" i="7" s="1"/>
  <c r="N4417" i="7"/>
  <c r="AV4417" i="7"/>
  <c r="AZ4419" i="7"/>
  <c r="BH4419" i="7"/>
  <c r="BR4377" i="7"/>
  <c r="AZ4379" i="7"/>
  <c r="BH4379" i="7"/>
  <c r="BS4379" i="7"/>
  <c r="BQ4379" i="7" s="1"/>
  <c r="AZ4383" i="7"/>
  <c r="BH4383" i="7"/>
  <c r="BS4383" i="7"/>
  <c r="BQ4383" i="7" s="1"/>
  <c r="AZ4387" i="7"/>
  <c r="BH4387" i="7"/>
  <c r="BS4387" i="7"/>
  <c r="BQ4387" i="7" s="1"/>
  <c r="AZ4391" i="7"/>
  <c r="BH4391" i="7"/>
  <c r="BS4391" i="7"/>
  <c r="BQ4391" i="7" s="1"/>
  <c r="AZ4395" i="7"/>
  <c r="BH4395" i="7"/>
  <c r="BS4395" i="7"/>
  <c r="BQ4395" i="7" s="1"/>
  <c r="AZ4399" i="7"/>
  <c r="BH4399" i="7"/>
  <c r="BS4399" i="7"/>
  <c r="BQ4399" i="7" s="1"/>
  <c r="AZ4403" i="7"/>
  <c r="BH4403" i="7"/>
  <c r="BS4403" i="7"/>
  <c r="BQ4403" i="7" s="1"/>
  <c r="AZ4407" i="7"/>
  <c r="BH4407" i="7"/>
  <c r="BS4407" i="7"/>
  <c r="BQ4407" i="7" s="1"/>
  <c r="AZ4411" i="7"/>
  <c r="BH4411" i="7"/>
  <c r="BS4411" i="7"/>
  <c r="BQ4411" i="7" s="1"/>
  <c r="AZ4415" i="7"/>
  <c r="BH4415" i="7"/>
  <c r="BS4415" i="7"/>
  <c r="BQ4415" i="7" s="1"/>
  <c r="BG4363" i="7"/>
  <c r="BK4365" i="7"/>
  <c r="AZ4318" i="7"/>
  <c r="BH4318" i="7"/>
  <c r="BS4318" i="7"/>
  <c r="BQ4318" i="7" s="1"/>
  <c r="AZ4322" i="7"/>
  <c r="BH4322" i="7"/>
  <c r="BS4322" i="7"/>
  <c r="BQ4322" i="7" s="1"/>
  <c r="AZ4326" i="7"/>
  <c r="BH4326" i="7"/>
  <c r="BS4326" i="7"/>
  <c r="BQ4326" i="7" s="1"/>
  <c r="AZ4330" i="7"/>
  <c r="BH4330" i="7"/>
  <c r="BS4330" i="7"/>
  <c r="BQ4330" i="7" s="1"/>
  <c r="AZ4334" i="7"/>
  <c r="BH4334" i="7"/>
  <c r="BS4334" i="7"/>
  <c r="BQ4334" i="7" s="1"/>
  <c r="AZ4338" i="7"/>
  <c r="BH4338" i="7"/>
  <c r="BS4338" i="7"/>
  <c r="BQ4338" i="7" s="1"/>
  <c r="AZ4342" i="7"/>
  <c r="BH4342" i="7"/>
  <c r="BS4342" i="7"/>
  <c r="BQ4342" i="7" s="1"/>
  <c r="AZ4346" i="7"/>
  <c r="BH4346" i="7"/>
  <c r="BS4346" i="7"/>
  <c r="BQ4346" i="7" s="1"/>
  <c r="AZ4350" i="7"/>
  <c r="BH4350" i="7"/>
  <c r="BS4350" i="7"/>
  <c r="BQ4350" i="7" s="1"/>
  <c r="AZ4354" i="7"/>
  <c r="BH4354" i="7"/>
  <c r="BS4354" i="7"/>
  <c r="BQ4354" i="7" s="1"/>
  <c r="N4358" i="7"/>
  <c r="BR4358" i="7" s="1"/>
  <c r="AV4358" i="7"/>
  <c r="BS4358" i="7" s="1"/>
  <c r="AZ4360" i="7"/>
  <c r="BH4360" i="7"/>
  <c r="BR4318" i="7"/>
  <c r="AZ4320" i="7"/>
  <c r="BH4320" i="7"/>
  <c r="BS4320" i="7"/>
  <c r="BQ4320" i="7" s="1"/>
  <c r="BR4322" i="7"/>
  <c r="AZ4324" i="7"/>
  <c r="BH4324" i="7"/>
  <c r="BS4324" i="7"/>
  <c r="BQ4324" i="7" s="1"/>
  <c r="BR4326" i="7"/>
  <c r="AZ4328" i="7"/>
  <c r="BH4328" i="7"/>
  <c r="BS4328" i="7"/>
  <c r="BQ4328" i="7" s="1"/>
  <c r="BJ4330" i="7"/>
  <c r="AZ4332" i="7"/>
  <c r="BH4332" i="7"/>
  <c r="BS4332" i="7"/>
  <c r="BQ4332" i="7" s="1"/>
  <c r="AZ4336" i="7"/>
  <c r="BH4336" i="7"/>
  <c r="BS4336" i="7"/>
  <c r="BQ4336" i="7" s="1"/>
  <c r="AZ4340" i="7"/>
  <c r="BH4340" i="7"/>
  <c r="BS4340" i="7"/>
  <c r="BQ4340" i="7" s="1"/>
  <c r="AZ4344" i="7"/>
  <c r="BH4344" i="7"/>
  <c r="BS4344" i="7"/>
  <c r="BQ4344" i="7" s="1"/>
  <c r="AZ4348" i="7"/>
  <c r="BH4348" i="7"/>
  <c r="BS4348" i="7"/>
  <c r="BQ4348" i="7" s="1"/>
  <c r="AZ4352" i="7"/>
  <c r="BH4352" i="7"/>
  <c r="BS4352" i="7"/>
  <c r="BQ4352" i="7" s="1"/>
  <c r="AZ4356" i="7"/>
  <c r="BH4356" i="7"/>
  <c r="BS4356" i="7"/>
  <c r="BQ4356" i="7" s="1"/>
  <c r="AZ4259" i="7"/>
  <c r="BH4259" i="7"/>
  <c r="BS4259" i="7"/>
  <c r="BQ4259" i="7" s="1"/>
  <c r="AZ4263" i="7"/>
  <c r="BH4263" i="7"/>
  <c r="BS4263" i="7"/>
  <c r="BQ4263" i="7" s="1"/>
  <c r="AZ4267" i="7"/>
  <c r="BH4267" i="7"/>
  <c r="BS4267" i="7"/>
  <c r="BQ4267" i="7" s="1"/>
  <c r="AZ4271" i="7"/>
  <c r="BH4271" i="7"/>
  <c r="BS4271" i="7"/>
  <c r="BQ4271" i="7" s="1"/>
  <c r="AZ4275" i="7"/>
  <c r="BH4275" i="7"/>
  <c r="BS4275" i="7"/>
  <c r="BQ4275" i="7" s="1"/>
  <c r="AZ4279" i="7"/>
  <c r="BH4279" i="7"/>
  <c r="BS4279" i="7"/>
  <c r="BQ4279" i="7" s="1"/>
  <c r="AZ4283" i="7"/>
  <c r="BH4283" i="7"/>
  <c r="BS4283" i="7"/>
  <c r="BQ4283" i="7" s="1"/>
  <c r="AZ4287" i="7"/>
  <c r="BH4287" i="7"/>
  <c r="BS4287" i="7"/>
  <c r="BQ4287" i="7" s="1"/>
  <c r="AZ4291" i="7"/>
  <c r="BH4291" i="7"/>
  <c r="BS4291" i="7"/>
  <c r="BQ4291" i="7" s="1"/>
  <c r="AZ4295" i="7"/>
  <c r="BH4295" i="7"/>
  <c r="BS4295" i="7"/>
  <c r="BQ4295" i="7" s="1"/>
  <c r="N4299" i="7"/>
  <c r="AV4299" i="7"/>
  <c r="BS4299" i="7" s="1"/>
  <c r="AZ4301" i="7"/>
  <c r="BH4301" i="7"/>
  <c r="BK4304" i="7"/>
  <c r="BR4259" i="7"/>
  <c r="AZ4261" i="7"/>
  <c r="BH4261" i="7"/>
  <c r="BS4261" i="7"/>
  <c r="BQ4261" i="7" s="1"/>
  <c r="BR4263" i="7"/>
  <c r="AZ4265" i="7"/>
  <c r="BH4265" i="7"/>
  <c r="BS4265" i="7"/>
  <c r="BQ4265" i="7" s="1"/>
  <c r="BR4267" i="7"/>
  <c r="AZ4269" i="7"/>
  <c r="BH4269" i="7"/>
  <c r="BS4269" i="7"/>
  <c r="BQ4269" i="7" s="1"/>
  <c r="BJ4271" i="7"/>
  <c r="AZ4273" i="7"/>
  <c r="BH4273" i="7"/>
  <c r="BS4273" i="7"/>
  <c r="BQ4273" i="7" s="1"/>
  <c r="AZ4277" i="7"/>
  <c r="BH4277" i="7"/>
  <c r="BS4277" i="7"/>
  <c r="BQ4277" i="7" s="1"/>
  <c r="AZ4281" i="7"/>
  <c r="BH4281" i="7"/>
  <c r="BS4281" i="7"/>
  <c r="BQ4281" i="7" s="1"/>
  <c r="AZ4285" i="7"/>
  <c r="BH4285" i="7"/>
  <c r="BS4285" i="7"/>
  <c r="BQ4285" i="7" s="1"/>
  <c r="AZ4289" i="7"/>
  <c r="BH4289" i="7"/>
  <c r="BS4289" i="7"/>
  <c r="BQ4289" i="7" s="1"/>
  <c r="AZ4293" i="7"/>
  <c r="BH4293" i="7"/>
  <c r="BS4293" i="7"/>
  <c r="BQ4293" i="7" s="1"/>
  <c r="AZ4297" i="7"/>
  <c r="BH4297" i="7"/>
  <c r="BS4297" i="7"/>
  <c r="BQ4297" i="7" s="1"/>
  <c r="BG4245" i="7"/>
  <c r="BK4247" i="7"/>
  <c r="AZ4200" i="7"/>
  <c r="BH4200" i="7"/>
  <c r="BS4200" i="7"/>
  <c r="BQ4200" i="7" s="1"/>
  <c r="AZ4204" i="7"/>
  <c r="BH4204" i="7"/>
  <c r="BS4204" i="7"/>
  <c r="BQ4204" i="7" s="1"/>
  <c r="AZ4208" i="7"/>
  <c r="BH4208" i="7"/>
  <c r="BS4208" i="7"/>
  <c r="BQ4208" i="7" s="1"/>
  <c r="AZ4212" i="7"/>
  <c r="BH4212" i="7"/>
  <c r="BS4212" i="7"/>
  <c r="BQ4212" i="7" s="1"/>
  <c r="AZ4216" i="7"/>
  <c r="BH4216" i="7"/>
  <c r="BS4216" i="7"/>
  <c r="BQ4216" i="7" s="1"/>
  <c r="AZ4220" i="7"/>
  <c r="BH4220" i="7"/>
  <c r="BS4220" i="7"/>
  <c r="BQ4220" i="7" s="1"/>
  <c r="AZ4224" i="7"/>
  <c r="BH4224" i="7"/>
  <c r="BS4224" i="7"/>
  <c r="BQ4224" i="7" s="1"/>
  <c r="AZ4228" i="7"/>
  <c r="BH4228" i="7"/>
  <c r="BS4228" i="7"/>
  <c r="BQ4228" i="7" s="1"/>
  <c r="AZ4232" i="7"/>
  <c r="BH4232" i="7"/>
  <c r="BS4232" i="7"/>
  <c r="BQ4232" i="7" s="1"/>
  <c r="AZ4236" i="7"/>
  <c r="BH4236" i="7"/>
  <c r="BS4236" i="7"/>
  <c r="BQ4236" i="7" s="1"/>
  <c r="N4240" i="7"/>
  <c r="BR4240" i="7" s="1"/>
  <c r="AV4240" i="7"/>
  <c r="BS4240" i="7" s="1"/>
  <c r="AZ4242" i="7"/>
  <c r="BH4242" i="7"/>
  <c r="BR4200" i="7"/>
  <c r="AZ4202" i="7"/>
  <c r="BH4202" i="7"/>
  <c r="BS4202" i="7"/>
  <c r="BQ4202" i="7" s="1"/>
  <c r="AZ4206" i="7"/>
  <c r="BH4206" i="7"/>
  <c r="BS4206" i="7"/>
  <c r="BQ4206" i="7" s="1"/>
  <c r="AZ4210" i="7"/>
  <c r="BH4210" i="7"/>
  <c r="BS4210" i="7"/>
  <c r="BQ4210" i="7" s="1"/>
  <c r="AZ4214" i="7"/>
  <c r="BH4214" i="7"/>
  <c r="BS4214" i="7"/>
  <c r="BQ4214" i="7" s="1"/>
  <c r="AZ4218" i="7"/>
  <c r="BH4218" i="7"/>
  <c r="BS4218" i="7"/>
  <c r="BQ4218" i="7" s="1"/>
  <c r="AZ4222" i="7"/>
  <c r="BH4222" i="7"/>
  <c r="BS4222" i="7"/>
  <c r="BQ4222" i="7" s="1"/>
  <c r="AZ4226" i="7"/>
  <c r="BH4226" i="7"/>
  <c r="BS4226" i="7"/>
  <c r="BQ4226" i="7" s="1"/>
  <c r="AZ4230" i="7"/>
  <c r="BH4230" i="7"/>
  <c r="BS4230" i="7"/>
  <c r="BQ4230" i="7" s="1"/>
  <c r="AZ4234" i="7"/>
  <c r="BH4234" i="7"/>
  <c r="BS4234" i="7"/>
  <c r="BQ4234" i="7" s="1"/>
  <c r="AZ4238" i="7"/>
  <c r="BH4238" i="7"/>
  <c r="BS4238" i="7"/>
  <c r="BQ4238" i="7" s="1"/>
  <c r="BG4186" i="7"/>
  <c r="BK4188" i="7"/>
  <c r="AZ4141" i="7"/>
  <c r="BH4141" i="7"/>
  <c r="BS4141" i="7"/>
  <c r="BQ4141" i="7" s="1"/>
  <c r="AZ4145" i="7"/>
  <c r="BH4145" i="7"/>
  <c r="BS4145" i="7"/>
  <c r="BQ4145" i="7" s="1"/>
  <c r="AZ4149" i="7"/>
  <c r="BH4149" i="7"/>
  <c r="BS4149" i="7"/>
  <c r="BQ4149" i="7" s="1"/>
  <c r="AZ4153" i="7"/>
  <c r="BH4153" i="7"/>
  <c r="BS4153" i="7"/>
  <c r="BQ4153" i="7" s="1"/>
  <c r="AZ4157" i="7"/>
  <c r="BH4157" i="7"/>
  <c r="BS4157" i="7"/>
  <c r="BQ4157" i="7" s="1"/>
  <c r="AZ4161" i="7"/>
  <c r="BH4161" i="7"/>
  <c r="BS4161" i="7"/>
  <c r="BQ4161" i="7" s="1"/>
  <c r="AZ4165" i="7"/>
  <c r="BH4165" i="7"/>
  <c r="BS4165" i="7"/>
  <c r="BQ4165" i="7" s="1"/>
  <c r="AZ4169" i="7"/>
  <c r="BH4169" i="7"/>
  <c r="BS4169" i="7"/>
  <c r="BQ4169" i="7" s="1"/>
  <c r="AZ4173" i="7"/>
  <c r="BH4173" i="7"/>
  <c r="BS4173" i="7"/>
  <c r="BQ4173" i="7" s="1"/>
  <c r="AZ4177" i="7"/>
  <c r="BH4177" i="7"/>
  <c r="BS4177" i="7"/>
  <c r="BQ4177" i="7" s="1"/>
  <c r="N4181" i="7"/>
  <c r="BR4181" i="7" s="1"/>
  <c r="AV4181" i="7"/>
  <c r="BS4181" i="7" s="1"/>
  <c r="AZ4183" i="7"/>
  <c r="BH4183" i="7"/>
  <c r="BR4141" i="7"/>
  <c r="AZ4143" i="7"/>
  <c r="BH4143" i="7"/>
  <c r="BS4143" i="7"/>
  <c r="BQ4143" i="7" s="1"/>
  <c r="AZ4147" i="7"/>
  <c r="BH4147" i="7"/>
  <c r="BS4147" i="7"/>
  <c r="BQ4147" i="7" s="1"/>
  <c r="AZ4151" i="7"/>
  <c r="BH4151" i="7"/>
  <c r="BS4151" i="7"/>
  <c r="BQ4151" i="7" s="1"/>
  <c r="AZ4155" i="7"/>
  <c r="BH4155" i="7"/>
  <c r="BS4155" i="7"/>
  <c r="BQ4155" i="7" s="1"/>
  <c r="AZ4159" i="7"/>
  <c r="BH4159" i="7"/>
  <c r="BS4159" i="7"/>
  <c r="BQ4159" i="7" s="1"/>
  <c r="AZ4163" i="7"/>
  <c r="BH4163" i="7"/>
  <c r="BS4163" i="7"/>
  <c r="BQ4163" i="7" s="1"/>
  <c r="AZ4167" i="7"/>
  <c r="BH4167" i="7"/>
  <c r="BS4167" i="7"/>
  <c r="BQ4167" i="7" s="1"/>
  <c r="AZ4171" i="7"/>
  <c r="BH4171" i="7"/>
  <c r="BS4171" i="7"/>
  <c r="BQ4171" i="7" s="1"/>
  <c r="AZ4175" i="7"/>
  <c r="BH4175" i="7"/>
  <c r="BS4175" i="7"/>
  <c r="BQ4175" i="7" s="1"/>
  <c r="AZ4179" i="7"/>
  <c r="BH4179" i="7"/>
  <c r="BS4179" i="7"/>
  <c r="BQ4179" i="7" s="1"/>
  <c r="BG4127" i="7"/>
  <c r="BK4129" i="7"/>
  <c r="AZ4082" i="7"/>
  <c r="BH4082" i="7"/>
  <c r="BS4082" i="7"/>
  <c r="BQ4082" i="7" s="1"/>
  <c r="AZ4086" i="7"/>
  <c r="BH4086" i="7"/>
  <c r="BS4086" i="7"/>
  <c r="BQ4086" i="7" s="1"/>
  <c r="AZ4090" i="7"/>
  <c r="BH4090" i="7"/>
  <c r="BS4090" i="7"/>
  <c r="BQ4090" i="7" s="1"/>
  <c r="AZ4094" i="7"/>
  <c r="BH4094" i="7"/>
  <c r="BS4094" i="7"/>
  <c r="BQ4094" i="7" s="1"/>
  <c r="AZ4098" i="7"/>
  <c r="BH4098" i="7"/>
  <c r="BS4098" i="7"/>
  <c r="BQ4098" i="7" s="1"/>
  <c r="AZ4102" i="7"/>
  <c r="BH4102" i="7"/>
  <c r="BS4102" i="7"/>
  <c r="BQ4102" i="7" s="1"/>
  <c r="AZ4106" i="7"/>
  <c r="BH4106" i="7"/>
  <c r="BS4106" i="7"/>
  <c r="BQ4106" i="7" s="1"/>
  <c r="AZ4110" i="7"/>
  <c r="BH4110" i="7"/>
  <c r="BS4110" i="7"/>
  <c r="BQ4110" i="7" s="1"/>
  <c r="AZ4114" i="7"/>
  <c r="BH4114" i="7"/>
  <c r="BS4114" i="7"/>
  <c r="BQ4114" i="7" s="1"/>
  <c r="AZ4118" i="7"/>
  <c r="BH4118" i="7"/>
  <c r="BS4118" i="7"/>
  <c r="BQ4118" i="7" s="1"/>
  <c r="N4122" i="7"/>
  <c r="BR4122" i="7" s="1"/>
  <c r="AV4122" i="7"/>
  <c r="BS4122" i="7" s="1"/>
  <c r="AZ4124" i="7"/>
  <c r="BH4124" i="7"/>
  <c r="BR4082" i="7"/>
  <c r="AZ4084" i="7"/>
  <c r="BH4084" i="7"/>
  <c r="BS4084" i="7"/>
  <c r="BQ4084" i="7" s="1"/>
  <c r="AZ4088" i="7"/>
  <c r="BH4088" i="7"/>
  <c r="BS4088" i="7"/>
  <c r="BQ4088" i="7" s="1"/>
  <c r="AZ4092" i="7"/>
  <c r="BH4092" i="7"/>
  <c r="BS4092" i="7"/>
  <c r="BQ4092" i="7" s="1"/>
  <c r="AZ4096" i="7"/>
  <c r="BH4096" i="7"/>
  <c r="BS4096" i="7"/>
  <c r="BQ4096" i="7" s="1"/>
  <c r="AZ4100" i="7"/>
  <c r="BH4100" i="7"/>
  <c r="BS4100" i="7"/>
  <c r="BQ4100" i="7" s="1"/>
  <c r="AZ4104" i="7"/>
  <c r="BH4104" i="7"/>
  <c r="BS4104" i="7"/>
  <c r="BQ4104" i="7" s="1"/>
  <c r="AZ4108" i="7"/>
  <c r="BH4108" i="7"/>
  <c r="BS4108" i="7"/>
  <c r="BQ4108" i="7" s="1"/>
  <c r="AZ4112" i="7"/>
  <c r="BH4112" i="7"/>
  <c r="BS4112" i="7"/>
  <c r="BQ4112" i="7" s="1"/>
  <c r="AZ4116" i="7"/>
  <c r="BH4116" i="7"/>
  <c r="BS4116" i="7"/>
  <c r="BQ4116" i="7" s="1"/>
  <c r="AZ4120" i="7"/>
  <c r="BH4120" i="7"/>
  <c r="BS4120" i="7"/>
  <c r="BQ4120" i="7" s="1"/>
  <c r="BG4068" i="7"/>
  <c r="BK4070" i="7"/>
  <c r="AZ4023" i="7"/>
  <c r="BH4023" i="7"/>
  <c r="BS4023" i="7"/>
  <c r="BQ4023" i="7" s="1"/>
  <c r="AZ4027" i="7"/>
  <c r="BH4027" i="7"/>
  <c r="BS4027" i="7"/>
  <c r="BQ4027" i="7" s="1"/>
  <c r="AZ4031" i="7"/>
  <c r="BH4031" i="7"/>
  <c r="BS4031" i="7"/>
  <c r="BQ4031" i="7" s="1"/>
  <c r="AZ4035" i="7"/>
  <c r="BH4035" i="7"/>
  <c r="BS4035" i="7"/>
  <c r="BQ4035" i="7" s="1"/>
  <c r="AZ4039" i="7"/>
  <c r="BH4039" i="7"/>
  <c r="BS4039" i="7"/>
  <c r="BQ4039" i="7" s="1"/>
  <c r="AZ4043" i="7"/>
  <c r="BH4043" i="7"/>
  <c r="BS4043" i="7"/>
  <c r="BQ4043" i="7" s="1"/>
  <c r="AZ4047" i="7"/>
  <c r="BH4047" i="7"/>
  <c r="BS4047" i="7"/>
  <c r="BQ4047" i="7" s="1"/>
  <c r="AZ4051" i="7"/>
  <c r="BH4051" i="7"/>
  <c r="BS4051" i="7"/>
  <c r="BQ4051" i="7" s="1"/>
  <c r="AZ4055" i="7"/>
  <c r="BH4055" i="7"/>
  <c r="BS4055" i="7"/>
  <c r="BQ4055" i="7" s="1"/>
  <c r="AZ4059" i="7"/>
  <c r="BH4059" i="7"/>
  <c r="BS4059" i="7"/>
  <c r="BQ4059" i="7" s="1"/>
  <c r="N4063" i="7"/>
  <c r="BR4063" i="7" s="1"/>
  <c r="AV4063" i="7"/>
  <c r="BS4063" i="7" s="1"/>
  <c r="AZ4065" i="7"/>
  <c r="BH4065" i="7"/>
  <c r="BR4023" i="7"/>
  <c r="AZ4025" i="7"/>
  <c r="BH4025" i="7"/>
  <c r="BS4025" i="7"/>
  <c r="BQ4025" i="7" s="1"/>
  <c r="AZ4029" i="7"/>
  <c r="BH4029" i="7"/>
  <c r="BS4029" i="7"/>
  <c r="BQ4029" i="7" s="1"/>
  <c r="AZ4033" i="7"/>
  <c r="BH4033" i="7"/>
  <c r="BS4033" i="7"/>
  <c r="BQ4033" i="7" s="1"/>
  <c r="AZ4037" i="7"/>
  <c r="BH4037" i="7"/>
  <c r="BS4037" i="7"/>
  <c r="BQ4037" i="7" s="1"/>
  <c r="AZ4041" i="7"/>
  <c r="BH4041" i="7"/>
  <c r="BS4041" i="7"/>
  <c r="BQ4041" i="7" s="1"/>
  <c r="AZ4045" i="7"/>
  <c r="BH4045" i="7"/>
  <c r="BS4045" i="7"/>
  <c r="BQ4045" i="7" s="1"/>
  <c r="AZ4049" i="7"/>
  <c r="BH4049" i="7"/>
  <c r="BS4049" i="7"/>
  <c r="BQ4049" i="7" s="1"/>
  <c r="AZ4053" i="7"/>
  <c r="BH4053" i="7"/>
  <c r="BS4053" i="7"/>
  <c r="BQ4053" i="7" s="1"/>
  <c r="AZ4057" i="7"/>
  <c r="BH4057" i="7"/>
  <c r="BS4057" i="7"/>
  <c r="BQ4057" i="7" s="1"/>
  <c r="AZ4061" i="7"/>
  <c r="BH4061" i="7"/>
  <c r="BS4061" i="7"/>
  <c r="BQ4061" i="7" s="1"/>
  <c r="AT4004" i="7"/>
  <c r="AH4004" i="7"/>
  <c r="AN4004" i="7"/>
  <c r="T4004" i="7"/>
  <c r="BF4004" i="7"/>
  <c r="BG4009" i="7"/>
  <c r="BK4011" i="7"/>
  <c r="AZ3968" i="7"/>
  <c r="BH3968" i="7"/>
  <c r="BS3968" i="7"/>
  <c r="BQ3968" i="7" s="1"/>
  <c r="AZ3972" i="7"/>
  <c r="BH3972" i="7"/>
  <c r="BS3972" i="7"/>
  <c r="BQ3972" i="7" s="1"/>
  <c r="AZ3976" i="7"/>
  <c r="BH3976" i="7"/>
  <c r="BS3976" i="7"/>
  <c r="BQ3976" i="7" s="1"/>
  <c r="AZ3980" i="7"/>
  <c r="BH3980" i="7"/>
  <c r="BS3980" i="7"/>
  <c r="BQ3980" i="7" s="1"/>
  <c r="AZ3984" i="7"/>
  <c r="BH3984" i="7"/>
  <c r="BS3984" i="7"/>
  <c r="BQ3984" i="7" s="1"/>
  <c r="AZ3988" i="7"/>
  <c r="BH3988" i="7"/>
  <c r="BS3988" i="7"/>
  <c r="BQ3988" i="7" s="1"/>
  <c r="AZ3992" i="7"/>
  <c r="BH3992" i="7"/>
  <c r="BS3992" i="7"/>
  <c r="BQ3992" i="7" s="1"/>
  <c r="AZ3996" i="7"/>
  <c r="BH3996" i="7"/>
  <c r="BS3996" i="7"/>
  <c r="BQ3996" i="7" s="1"/>
  <c r="AZ4000" i="7"/>
  <c r="BH4000" i="7"/>
  <c r="BS4000" i="7"/>
  <c r="BQ4000" i="7" s="1"/>
  <c r="N4004" i="7"/>
  <c r="AV4004" i="7"/>
  <c r="BS4004" i="7" s="1"/>
  <c r="AZ4006" i="7"/>
  <c r="BH4006" i="7"/>
  <c r="BR3968" i="7"/>
  <c r="AZ3970" i="7"/>
  <c r="BH3970" i="7"/>
  <c r="BS3970" i="7"/>
  <c r="BQ3970" i="7" s="1"/>
  <c r="AZ3974" i="7"/>
  <c r="BH3974" i="7"/>
  <c r="BS3974" i="7"/>
  <c r="BQ3974" i="7" s="1"/>
  <c r="AZ3978" i="7"/>
  <c r="BH3978" i="7"/>
  <c r="BS3978" i="7"/>
  <c r="BQ3978" i="7" s="1"/>
  <c r="AZ3982" i="7"/>
  <c r="BH3982" i="7"/>
  <c r="BS3982" i="7"/>
  <c r="BQ3982" i="7" s="1"/>
  <c r="AZ3986" i="7"/>
  <c r="BH3986" i="7"/>
  <c r="BS3986" i="7"/>
  <c r="BQ3986" i="7" s="1"/>
  <c r="AZ3990" i="7"/>
  <c r="BH3990" i="7"/>
  <c r="BS3990" i="7"/>
  <c r="BQ3990" i="7" s="1"/>
  <c r="AZ3994" i="7"/>
  <c r="BH3994" i="7"/>
  <c r="BS3994" i="7"/>
  <c r="BQ3994" i="7" s="1"/>
  <c r="AZ3998" i="7"/>
  <c r="BH3998" i="7"/>
  <c r="BS3998" i="7"/>
  <c r="BQ3998" i="7" s="1"/>
  <c r="AZ4002" i="7"/>
  <c r="BH4002" i="7"/>
  <c r="BS4002" i="7"/>
  <c r="BQ4002" i="7" s="1"/>
  <c r="BR3964" i="7"/>
  <c r="AZ3966" i="7"/>
  <c r="BH3966" i="7"/>
  <c r="BS3966" i="7"/>
  <c r="BQ3966" i="7" s="1"/>
  <c r="AZ3964" i="7"/>
  <c r="BH3964" i="7"/>
  <c r="BS3964" i="7"/>
  <c r="BQ3964" i="7" s="1"/>
  <c r="BG3950" i="7"/>
  <c r="BH3945" i="7"/>
  <c r="AZ3945" i="7"/>
  <c r="BK3952" i="7"/>
  <c r="BR3905" i="7"/>
  <c r="AZ3907" i="7"/>
  <c r="BH3907" i="7"/>
  <c r="BS3907" i="7"/>
  <c r="BQ3907" i="7" s="1"/>
  <c r="AZ3911" i="7"/>
  <c r="BH3911" i="7"/>
  <c r="BS3911" i="7"/>
  <c r="BQ3911" i="7" s="1"/>
  <c r="AZ3915" i="7"/>
  <c r="BH3915" i="7"/>
  <c r="BS3915" i="7"/>
  <c r="BQ3915" i="7" s="1"/>
  <c r="AZ3919" i="7"/>
  <c r="BH3919" i="7"/>
  <c r="BS3919" i="7"/>
  <c r="BQ3919" i="7" s="1"/>
  <c r="AZ3923" i="7"/>
  <c r="BH3923" i="7"/>
  <c r="BS3923" i="7"/>
  <c r="BQ3923" i="7" s="1"/>
  <c r="AZ3927" i="7"/>
  <c r="BH3927" i="7"/>
  <c r="BS3927" i="7"/>
  <c r="BQ3927" i="7" s="1"/>
  <c r="AZ3931" i="7"/>
  <c r="BH3931" i="7"/>
  <c r="BS3931" i="7"/>
  <c r="BQ3931" i="7" s="1"/>
  <c r="AZ3935" i="7"/>
  <c r="BH3935" i="7"/>
  <c r="BS3935" i="7"/>
  <c r="BQ3935" i="7" s="1"/>
  <c r="AZ3939" i="7"/>
  <c r="BH3939" i="7"/>
  <c r="BS3939" i="7"/>
  <c r="BQ3939" i="7" s="1"/>
  <c r="AZ3943" i="7"/>
  <c r="BH3943" i="7"/>
  <c r="BS3943" i="7"/>
  <c r="BQ3943" i="7" s="1"/>
  <c r="AH3945" i="7"/>
  <c r="BF3945" i="7"/>
  <c r="AZ3905" i="7"/>
  <c r="BH3905" i="7"/>
  <c r="BS3905" i="7"/>
  <c r="BQ3905" i="7" s="1"/>
  <c r="AZ3909" i="7"/>
  <c r="BH3909" i="7"/>
  <c r="BS3909" i="7"/>
  <c r="BQ3909" i="7" s="1"/>
  <c r="AZ3913" i="7"/>
  <c r="BH3913" i="7"/>
  <c r="BS3913" i="7"/>
  <c r="BQ3913" i="7" s="1"/>
  <c r="AZ3917" i="7"/>
  <c r="BH3917" i="7"/>
  <c r="BS3917" i="7"/>
  <c r="BQ3917" i="7" s="1"/>
  <c r="AZ3921" i="7"/>
  <c r="BH3921" i="7"/>
  <c r="BS3921" i="7"/>
  <c r="BQ3921" i="7" s="1"/>
  <c r="AZ3925" i="7"/>
  <c r="BH3925" i="7"/>
  <c r="BS3925" i="7"/>
  <c r="BQ3925" i="7" s="1"/>
  <c r="AZ3929" i="7"/>
  <c r="BH3929" i="7"/>
  <c r="BS3929" i="7"/>
  <c r="BQ3929" i="7" s="1"/>
  <c r="AZ3933" i="7"/>
  <c r="BH3933" i="7"/>
  <c r="BS3933" i="7"/>
  <c r="BQ3933" i="7" s="1"/>
  <c r="AZ3937" i="7"/>
  <c r="BH3937" i="7"/>
  <c r="BS3937" i="7"/>
  <c r="BQ3937" i="7" s="1"/>
  <c r="AZ3941" i="7"/>
  <c r="BH3941" i="7"/>
  <c r="BS3941" i="7"/>
  <c r="BQ3941" i="7" s="1"/>
  <c r="N3945" i="7"/>
  <c r="N3948" i="7" s="1"/>
  <c r="BS3945" i="7"/>
  <c r="AZ3947" i="7"/>
  <c r="BH3947" i="7"/>
  <c r="BG3891" i="7"/>
  <c r="BH3886" i="7"/>
  <c r="AZ3886" i="7"/>
  <c r="BK3893" i="7"/>
  <c r="BR3846" i="7"/>
  <c r="AZ3848" i="7"/>
  <c r="BH3848" i="7"/>
  <c r="BS3848" i="7"/>
  <c r="BQ3848" i="7" s="1"/>
  <c r="AZ3852" i="7"/>
  <c r="BH3852" i="7"/>
  <c r="BS3852" i="7"/>
  <c r="BQ3852" i="7" s="1"/>
  <c r="AZ3856" i="7"/>
  <c r="BH3856" i="7"/>
  <c r="BS3856" i="7"/>
  <c r="BQ3856" i="7" s="1"/>
  <c r="AZ3860" i="7"/>
  <c r="BH3860" i="7"/>
  <c r="BS3860" i="7"/>
  <c r="BQ3860" i="7" s="1"/>
  <c r="AZ3864" i="7"/>
  <c r="BH3864" i="7"/>
  <c r="BS3864" i="7"/>
  <c r="BQ3864" i="7" s="1"/>
  <c r="AZ3868" i="7"/>
  <c r="BH3868" i="7"/>
  <c r="BS3868" i="7"/>
  <c r="BQ3868" i="7" s="1"/>
  <c r="AZ3872" i="7"/>
  <c r="BH3872" i="7"/>
  <c r="BS3872" i="7"/>
  <c r="BQ3872" i="7" s="1"/>
  <c r="AZ3876" i="7"/>
  <c r="BH3876" i="7"/>
  <c r="BS3876" i="7"/>
  <c r="BQ3876" i="7" s="1"/>
  <c r="AZ3880" i="7"/>
  <c r="BH3880" i="7"/>
  <c r="BS3880" i="7"/>
  <c r="BQ3880" i="7" s="1"/>
  <c r="AZ3884" i="7"/>
  <c r="BH3884" i="7"/>
  <c r="BS3884" i="7"/>
  <c r="BQ3884" i="7" s="1"/>
  <c r="AH3886" i="7"/>
  <c r="BF3886" i="7"/>
  <c r="AZ3846" i="7"/>
  <c r="BH3846" i="7"/>
  <c r="BS3846" i="7"/>
  <c r="BQ3846" i="7" s="1"/>
  <c r="AZ3850" i="7"/>
  <c r="BH3850" i="7"/>
  <c r="BS3850" i="7"/>
  <c r="BQ3850" i="7" s="1"/>
  <c r="AZ3854" i="7"/>
  <c r="BH3854" i="7"/>
  <c r="BS3854" i="7"/>
  <c r="BQ3854" i="7" s="1"/>
  <c r="AZ3858" i="7"/>
  <c r="BH3858" i="7"/>
  <c r="BS3858" i="7"/>
  <c r="BQ3858" i="7" s="1"/>
  <c r="AZ3862" i="7"/>
  <c r="BH3862" i="7"/>
  <c r="BS3862" i="7"/>
  <c r="BQ3862" i="7" s="1"/>
  <c r="AZ3866" i="7"/>
  <c r="BH3866" i="7"/>
  <c r="BS3866" i="7"/>
  <c r="BQ3866" i="7" s="1"/>
  <c r="AZ3870" i="7"/>
  <c r="BH3870" i="7"/>
  <c r="BS3870" i="7"/>
  <c r="BQ3870" i="7" s="1"/>
  <c r="AZ3874" i="7"/>
  <c r="BH3874" i="7"/>
  <c r="BS3874" i="7"/>
  <c r="BQ3874" i="7" s="1"/>
  <c r="AZ3878" i="7"/>
  <c r="BH3878" i="7"/>
  <c r="BS3878" i="7"/>
  <c r="BQ3878" i="7" s="1"/>
  <c r="AZ3882" i="7"/>
  <c r="BH3882" i="7"/>
  <c r="BS3882" i="7"/>
  <c r="BQ3882" i="7" s="1"/>
  <c r="N3886" i="7"/>
  <c r="N3889" i="7" s="1"/>
  <c r="BS3886" i="7"/>
  <c r="AZ3888" i="7"/>
  <c r="BH3888" i="7"/>
  <c r="BH3827" i="7"/>
  <c r="AZ3827" i="7"/>
  <c r="BK3834" i="7"/>
  <c r="BR3787" i="7"/>
  <c r="AZ3789" i="7"/>
  <c r="BH3789" i="7"/>
  <c r="BS3789" i="7"/>
  <c r="BQ3789" i="7" s="1"/>
  <c r="BR3791" i="7"/>
  <c r="AZ3793" i="7"/>
  <c r="BH3793" i="7"/>
  <c r="BS3793" i="7"/>
  <c r="BQ3793" i="7" s="1"/>
  <c r="BR3795" i="7"/>
  <c r="AZ3797" i="7"/>
  <c r="BH3797" i="7"/>
  <c r="BS3797" i="7"/>
  <c r="BQ3797" i="7" s="1"/>
  <c r="BJ3799" i="7"/>
  <c r="AZ3801" i="7"/>
  <c r="BH3801" i="7"/>
  <c r="BS3801" i="7"/>
  <c r="BQ3801" i="7" s="1"/>
  <c r="AZ3805" i="7"/>
  <c r="BH3805" i="7"/>
  <c r="BS3805" i="7"/>
  <c r="BQ3805" i="7" s="1"/>
  <c r="AZ3809" i="7"/>
  <c r="BH3809" i="7"/>
  <c r="BS3809" i="7"/>
  <c r="BQ3809" i="7" s="1"/>
  <c r="AZ3813" i="7"/>
  <c r="BH3813" i="7"/>
  <c r="BS3813" i="7"/>
  <c r="BQ3813" i="7" s="1"/>
  <c r="AZ3817" i="7"/>
  <c r="BH3817" i="7"/>
  <c r="BS3817" i="7"/>
  <c r="BQ3817" i="7" s="1"/>
  <c r="AZ3821" i="7"/>
  <c r="BH3821" i="7"/>
  <c r="BS3821" i="7"/>
  <c r="BQ3821" i="7" s="1"/>
  <c r="AZ3825" i="7"/>
  <c r="BH3825" i="7"/>
  <c r="BS3825" i="7"/>
  <c r="BQ3825" i="7" s="1"/>
  <c r="AH3827" i="7"/>
  <c r="BF3827" i="7"/>
  <c r="AZ3787" i="7"/>
  <c r="BH3787" i="7"/>
  <c r="BS3787" i="7"/>
  <c r="BQ3787" i="7" s="1"/>
  <c r="AZ3791" i="7"/>
  <c r="BH3791" i="7"/>
  <c r="BS3791" i="7"/>
  <c r="BQ3791" i="7" s="1"/>
  <c r="AZ3795" i="7"/>
  <c r="BH3795" i="7"/>
  <c r="BS3795" i="7"/>
  <c r="BQ3795" i="7" s="1"/>
  <c r="AZ3799" i="7"/>
  <c r="BH3799" i="7"/>
  <c r="BS3799" i="7"/>
  <c r="BQ3799" i="7" s="1"/>
  <c r="AZ3803" i="7"/>
  <c r="BH3803" i="7"/>
  <c r="BS3803" i="7"/>
  <c r="BQ3803" i="7" s="1"/>
  <c r="AZ3807" i="7"/>
  <c r="BH3807" i="7"/>
  <c r="BS3807" i="7"/>
  <c r="BQ3807" i="7" s="1"/>
  <c r="AZ3811" i="7"/>
  <c r="BH3811" i="7"/>
  <c r="BS3811" i="7"/>
  <c r="BQ3811" i="7" s="1"/>
  <c r="AZ3815" i="7"/>
  <c r="BH3815" i="7"/>
  <c r="BS3815" i="7"/>
  <c r="BQ3815" i="7" s="1"/>
  <c r="AZ3819" i="7"/>
  <c r="BH3819" i="7"/>
  <c r="BS3819" i="7"/>
  <c r="BQ3819" i="7" s="1"/>
  <c r="AZ3823" i="7"/>
  <c r="BH3823" i="7"/>
  <c r="BS3823" i="7"/>
  <c r="BQ3823" i="7" s="1"/>
  <c r="N3827" i="7"/>
  <c r="N3830" i="7" s="1"/>
  <c r="BS3827" i="7"/>
  <c r="AZ3829" i="7"/>
  <c r="BH3829" i="7"/>
  <c r="BG3773" i="7"/>
  <c r="AZ3768" i="7"/>
  <c r="BK3775" i="7"/>
  <c r="BR3728" i="7"/>
  <c r="AZ3730" i="7"/>
  <c r="BH3730" i="7"/>
  <c r="BS3730" i="7"/>
  <c r="BQ3730" i="7" s="1"/>
  <c r="AZ3734" i="7"/>
  <c r="BH3734" i="7"/>
  <c r="BS3734" i="7"/>
  <c r="BQ3734" i="7" s="1"/>
  <c r="AZ3738" i="7"/>
  <c r="BH3738" i="7"/>
  <c r="BS3738" i="7"/>
  <c r="BQ3738" i="7" s="1"/>
  <c r="AZ3742" i="7"/>
  <c r="BH3742" i="7"/>
  <c r="BS3742" i="7"/>
  <c r="BQ3742" i="7" s="1"/>
  <c r="AZ3746" i="7"/>
  <c r="BH3746" i="7"/>
  <c r="BS3746" i="7"/>
  <c r="BQ3746" i="7" s="1"/>
  <c r="AZ3750" i="7"/>
  <c r="BH3750" i="7"/>
  <c r="BS3750" i="7"/>
  <c r="BQ3750" i="7" s="1"/>
  <c r="AZ3754" i="7"/>
  <c r="BH3754" i="7"/>
  <c r="BS3754" i="7"/>
  <c r="BQ3754" i="7" s="1"/>
  <c r="AZ3758" i="7"/>
  <c r="BH3758" i="7"/>
  <c r="BS3758" i="7"/>
  <c r="BQ3758" i="7" s="1"/>
  <c r="AZ3762" i="7"/>
  <c r="BH3762" i="7"/>
  <c r="BS3762" i="7"/>
  <c r="BQ3762" i="7" s="1"/>
  <c r="AZ3766" i="7"/>
  <c r="BH3766" i="7"/>
  <c r="BS3766" i="7"/>
  <c r="BQ3766" i="7" s="1"/>
  <c r="AH3768" i="7"/>
  <c r="BF3768" i="7"/>
  <c r="AZ3728" i="7"/>
  <c r="BH3728" i="7"/>
  <c r="BS3728" i="7"/>
  <c r="BQ3728" i="7" s="1"/>
  <c r="AZ3732" i="7"/>
  <c r="BH3732" i="7"/>
  <c r="BS3732" i="7"/>
  <c r="BQ3732" i="7" s="1"/>
  <c r="AZ3736" i="7"/>
  <c r="BH3736" i="7"/>
  <c r="BS3736" i="7"/>
  <c r="BQ3736" i="7" s="1"/>
  <c r="AZ3740" i="7"/>
  <c r="BH3740" i="7"/>
  <c r="BS3740" i="7"/>
  <c r="BQ3740" i="7" s="1"/>
  <c r="AZ3744" i="7"/>
  <c r="BH3744" i="7"/>
  <c r="BS3744" i="7"/>
  <c r="BQ3744" i="7" s="1"/>
  <c r="AZ3748" i="7"/>
  <c r="BH3748" i="7"/>
  <c r="BS3748" i="7"/>
  <c r="BQ3748" i="7" s="1"/>
  <c r="AZ3752" i="7"/>
  <c r="BH3752" i="7"/>
  <c r="BS3752" i="7"/>
  <c r="BQ3752" i="7" s="1"/>
  <c r="AZ3756" i="7"/>
  <c r="BH3756" i="7"/>
  <c r="BS3756" i="7"/>
  <c r="BQ3756" i="7" s="1"/>
  <c r="AZ3760" i="7"/>
  <c r="BH3760" i="7"/>
  <c r="BS3760" i="7"/>
  <c r="BQ3760" i="7" s="1"/>
  <c r="AZ3764" i="7"/>
  <c r="BH3764" i="7"/>
  <c r="BS3764" i="7"/>
  <c r="BQ3764" i="7" s="1"/>
  <c r="N3768" i="7"/>
  <c r="N3771" i="7" s="1"/>
  <c r="AZ3770" i="7"/>
  <c r="BH3770" i="7"/>
  <c r="BG3714" i="7"/>
  <c r="BH3709" i="7"/>
  <c r="AZ3709" i="7"/>
  <c r="BK3716" i="7"/>
  <c r="BR3669" i="7"/>
  <c r="AZ3671" i="7"/>
  <c r="BH3671" i="7"/>
  <c r="BS3671" i="7"/>
  <c r="BQ3671" i="7" s="1"/>
  <c r="AZ3675" i="7"/>
  <c r="BH3675" i="7"/>
  <c r="BS3675" i="7"/>
  <c r="BQ3675" i="7" s="1"/>
  <c r="AZ3679" i="7"/>
  <c r="BH3679" i="7"/>
  <c r="BS3679" i="7"/>
  <c r="BQ3679" i="7" s="1"/>
  <c r="AZ3683" i="7"/>
  <c r="BH3683" i="7"/>
  <c r="BS3683" i="7"/>
  <c r="BQ3683" i="7" s="1"/>
  <c r="AZ3687" i="7"/>
  <c r="BH3687" i="7"/>
  <c r="BS3687" i="7"/>
  <c r="BQ3687" i="7" s="1"/>
  <c r="AZ3691" i="7"/>
  <c r="BH3691" i="7"/>
  <c r="BS3691" i="7"/>
  <c r="BQ3691" i="7" s="1"/>
  <c r="AZ3695" i="7"/>
  <c r="BH3695" i="7"/>
  <c r="BS3695" i="7"/>
  <c r="BQ3695" i="7" s="1"/>
  <c r="AZ3699" i="7"/>
  <c r="BH3699" i="7"/>
  <c r="BS3699" i="7"/>
  <c r="BQ3699" i="7" s="1"/>
  <c r="AZ3703" i="7"/>
  <c r="BH3703" i="7"/>
  <c r="BS3703" i="7"/>
  <c r="BQ3703" i="7" s="1"/>
  <c r="AZ3707" i="7"/>
  <c r="BH3707" i="7"/>
  <c r="BS3707" i="7"/>
  <c r="BQ3707" i="7" s="1"/>
  <c r="AH3709" i="7"/>
  <c r="BF3709" i="7"/>
  <c r="AZ3669" i="7"/>
  <c r="BH3669" i="7"/>
  <c r="BS3669" i="7"/>
  <c r="BQ3669" i="7" s="1"/>
  <c r="BR3671" i="7"/>
  <c r="AZ3673" i="7"/>
  <c r="BH3673" i="7"/>
  <c r="BS3673" i="7"/>
  <c r="BQ3673" i="7" s="1"/>
  <c r="BR3675" i="7"/>
  <c r="AZ3677" i="7"/>
  <c r="BH3677" i="7"/>
  <c r="BS3677" i="7"/>
  <c r="BQ3677" i="7" s="1"/>
  <c r="AZ3681" i="7"/>
  <c r="BH3681" i="7"/>
  <c r="BS3681" i="7"/>
  <c r="BQ3681" i="7" s="1"/>
  <c r="AZ3685" i="7"/>
  <c r="BH3685" i="7"/>
  <c r="BS3685" i="7"/>
  <c r="BQ3685" i="7" s="1"/>
  <c r="AZ3689" i="7"/>
  <c r="BH3689" i="7"/>
  <c r="BS3689" i="7"/>
  <c r="BQ3689" i="7" s="1"/>
  <c r="AZ3693" i="7"/>
  <c r="BH3693" i="7"/>
  <c r="BS3693" i="7"/>
  <c r="BQ3693" i="7" s="1"/>
  <c r="AZ3697" i="7"/>
  <c r="BH3697" i="7"/>
  <c r="BS3697" i="7"/>
  <c r="BQ3697" i="7" s="1"/>
  <c r="AZ3701" i="7"/>
  <c r="BH3701" i="7"/>
  <c r="BS3701" i="7"/>
  <c r="BQ3701" i="7" s="1"/>
  <c r="AZ3705" i="7"/>
  <c r="BH3705" i="7"/>
  <c r="BS3705" i="7"/>
  <c r="BQ3705" i="7" s="1"/>
  <c r="N3709" i="7"/>
  <c r="N3712" i="7" s="1"/>
  <c r="BS3709" i="7"/>
  <c r="AZ3711" i="7"/>
  <c r="BH3711" i="7"/>
  <c r="BG3655" i="7"/>
  <c r="BK3657" i="7"/>
  <c r="AE23" i="6"/>
  <c r="BH3650" i="7"/>
  <c r="AZ3650" i="7"/>
  <c r="AZ3612" i="7"/>
  <c r="BH3612" i="7"/>
  <c r="BS3612" i="7"/>
  <c r="BQ3612" i="7" s="1"/>
  <c r="AZ3616" i="7"/>
  <c r="BH3616" i="7"/>
  <c r="BS3616" i="7"/>
  <c r="BQ3616" i="7" s="1"/>
  <c r="AZ3620" i="7"/>
  <c r="BH3620" i="7"/>
  <c r="BS3620" i="7"/>
  <c r="BQ3620" i="7" s="1"/>
  <c r="BJ3622" i="7"/>
  <c r="AZ3624" i="7"/>
  <c r="BH3624" i="7"/>
  <c r="BS3624" i="7"/>
  <c r="BQ3624" i="7" s="1"/>
  <c r="AZ3628" i="7"/>
  <c r="BH3628" i="7"/>
  <c r="BS3628" i="7"/>
  <c r="BQ3628" i="7" s="1"/>
  <c r="AZ3632" i="7"/>
  <c r="BH3632" i="7"/>
  <c r="BS3632" i="7"/>
  <c r="BQ3632" i="7" s="1"/>
  <c r="AZ3636" i="7"/>
  <c r="BH3636" i="7"/>
  <c r="BS3636" i="7"/>
  <c r="BQ3636" i="7" s="1"/>
  <c r="AZ3640" i="7"/>
  <c r="BH3640" i="7"/>
  <c r="BS3640" i="7"/>
  <c r="BQ3640" i="7" s="1"/>
  <c r="AZ3644" i="7"/>
  <c r="BH3644" i="7"/>
  <c r="BS3644" i="7"/>
  <c r="BQ3644" i="7" s="1"/>
  <c r="AZ3648" i="7"/>
  <c r="BH3648" i="7"/>
  <c r="BS3648" i="7"/>
  <c r="BQ3648" i="7" s="1"/>
  <c r="T3650" i="7"/>
  <c r="AH3650" i="7"/>
  <c r="BF3650" i="7"/>
  <c r="AZ3610" i="7"/>
  <c r="BH3610" i="7"/>
  <c r="BS3610" i="7"/>
  <c r="BQ3610" i="7" s="1"/>
  <c r="AZ3614" i="7"/>
  <c r="BH3614" i="7"/>
  <c r="BS3614" i="7"/>
  <c r="BQ3614" i="7" s="1"/>
  <c r="AZ3618" i="7"/>
  <c r="BH3618" i="7"/>
  <c r="BS3618" i="7"/>
  <c r="BQ3618" i="7" s="1"/>
  <c r="AZ3622" i="7"/>
  <c r="BH3622" i="7"/>
  <c r="BS3622" i="7"/>
  <c r="BQ3622" i="7" s="1"/>
  <c r="AZ3626" i="7"/>
  <c r="BH3626" i="7"/>
  <c r="BS3626" i="7"/>
  <c r="BQ3626" i="7" s="1"/>
  <c r="AZ3630" i="7"/>
  <c r="BH3630" i="7"/>
  <c r="BS3630" i="7"/>
  <c r="BQ3630" i="7" s="1"/>
  <c r="AZ3634" i="7"/>
  <c r="BH3634" i="7"/>
  <c r="BS3634" i="7"/>
  <c r="BQ3634" i="7" s="1"/>
  <c r="AZ3638" i="7"/>
  <c r="BH3638" i="7"/>
  <c r="BS3638" i="7"/>
  <c r="BQ3638" i="7" s="1"/>
  <c r="AZ3642" i="7"/>
  <c r="BH3642" i="7"/>
  <c r="BS3642" i="7"/>
  <c r="BQ3642" i="7" s="1"/>
  <c r="AZ3646" i="7"/>
  <c r="BH3646" i="7"/>
  <c r="BS3646" i="7"/>
  <c r="BQ3646" i="7" s="1"/>
  <c r="N3650" i="7"/>
  <c r="N3653" i="7" s="1"/>
  <c r="BS3650" i="7"/>
  <c r="AZ3652" i="7"/>
  <c r="BH3652" i="7"/>
  <c r="BK3598" i="7"/>
  <c r="BS3591" i="7"/>
  <c r="BH3591" i="7"/>
  <c r="AZ3591" i="7"/>
  <c r="BR3551" i="7"/>
  <c r="AZ3553" i="7"/>
  <c r="BH3553" i="7"/>
  <c r="BS3553" i="7"/>
  <c r="BQ3553" i="7" s="1"/>
  <c r="BR3555" i="7"/>
  <c r="AZ3557" i="7"/>
  <c r="BH3557" i="7"/>
  <c r="BS3557" i="7"/>
  <c r="BQ3557" i="7" s="1"/>
  <c r="BR3559" i="7"/>
  <c r="AZ3561" i="7"/>
  <c r="BH3561" i="7"/>
  <c r="BS3561" i="7"/>
  <c r="BQ3561" i="7" s="1"/>
  <c r="BJ3563" i="7"/>
  <c r="AZ3565" i="7"/>
  <c r="BH3565" i="7"/>
  <c r="BS3565" i="7"/>
  <c r="BQ3565" i="7" s="1"/>
  <c r="AZ3569" i="7"/>
  <c r="BH3569" i="7"/>
  <c r="BS3569" i="7"/>
  <c r="BQ3569" i="7" s="1"/>
  <c r="AZ3573" i="7"/>
  <c r="BH3573" i="7"/>
  <c r="BS3573" i="7"/>
  <c r="BQ3573" i="7" s="1"/>
  <c r="AZ3577" i="7"/>
  <c r="BH3577" i="7"/>
  <c r="BS3577" i="7"/>
  <c r="BQ3577" i="7" s="1"/>
  <c r="AZ3581" i="7"/>
  <c r="BH3581" i="7"/>
  <c r="BS3581" i="7"/>
  <c r="BQ3581" i="7" s="1"/>
  <c r="AZ3585" i="7"/>
  <c r="BH3585" i="7"/>
  <c r="BS3585" i="7"/>
  <c r="BQ3585" i="7" s="1"/>
  <c r="AZ3589" i="7"/>
  <c r="BH3589" i="7"/>
  <c r="BS3589" i="7"/>
  <c r="BQ3589" i="7" s="1"/>
  <c r="AZ3551" i="7"/>
  <c r="BH3551" i="7"/>
  <c r="BS3551" i="7"/>
  <c r="BQ3551" i="7" s="1"/>
  <c r="AZ3555" i="7"/>
  <c r="BH3555" i="7"/>
  <c r="BS3555" i="7"/>
  <c r="BQ3555" i="7" s="1"/>
  <c r="AZ3559" i="7"/>
  <c r="BH3559" i="7"/>
  <c r="BS3559" i="7"/>
  <c r="BQ3559" i="7" s="1"/>
  <c r="AZ3563" i="7"/>
  <c r="BH3563" i="7"/>
  <c r="BS3563" i="7"/>
  <c r="BQ3563" i="7" s="1"/>
  <c r="AZ3567" i="7"/>
  <c r="BH3567" i="7"/>
  <c r="BS3567" i="7"/>
  <c r="BQ3567" i="7" s="1"/>
  <c r="AZ3571" i="7"/>
  <c r="BH3571" i="7"/>
  <c r="BS3571" i="7"/>
  <c r="BQ3571" i="7" s="1"/>
  <c r="AZ3575" i="7"/>
  <c r="BH3575" i="7"/>
  <c r="BS3575" i="7"/>
  <c r="BQ3575" i="7" s="1"/>
  <c r="AZ3579" i="7"/>
  <c r="BH3579" i="7"/>
  <c r="BS3579" i="7"/>
  <c r="BQ3579" i="7" s="1"/>
  <c r="AZ3583" i="7"/>
  <c r="BH3583" i="7"/>
  <c r="BS3583" i="7"/>
  <c r="BQ3583" i="7" s="1"/>
  <c r="BJ3585" i="7"/>
  <c r="AZ3587" i="7"/>
  <c r="BH3587" i="7"/>
  <c r="BS3587" i="7"/>
  <c r="BQ3587" i="7" s="1"/>
  <c r="N3591" i="7"/>
  <c r="N3594" i="7" s="1"/>
  <c r="AN3591" i="7"/>
  <c r="AZ3593" i="7"/>
  <c r="BH3593" i="7"/>
  <c r="BG3537" i="7"/>
  <c r="BH3532" i="7"/>
  <c r="AZ3532" i="7"/>
  <c r="BK3539" i="7"/>
  <c r="BR3492" i="7"/>
  <c r="AZ3494" i="7"/>
  <c r="BH3494" i="7"/>
  <c r="BS3494" i="7"/>
  <c r="BQ3494" i="7" s="1"/>
  <c r="AZ3498" i="7"/>
  <c r="BH3498" i="7"/>
  <c r="BS3498" i="7"/>
  <c r="BQ3498" i="7" s="1"/>
  <c r="AZ3502" i="7"/>
  <c r="BH3502" i="7"/>
  <c r="BS3502" i="7"/>
  <c r="BQ3502" i="7" s="1"/>
  <c r="AZ3506" i="7"/>
  <c r="BH3506" i="7"/>
  <c r="BS3506" i="7"/>
  <c r="BQ3506" i="7" s="1"/>
  <c r="AZ3510" i="7"/>
  <c r="BH3510" i="7"/>
  <c r="BS3510" i="7"/>
  <c r="BQ3510" i="7" s="1"/>
  <c r="AZ3514" i="7"/>
  <c r="BH3514" i="7"/>
  <c r="BS3514" i="7"/>
  <c r="BQ3514" i="7" s="1"/>
  <c r="AZ3518" i="7"/>
  <c r="BH3518" i="7"/>
  <c r="BS3518" i="7"/>
  <c r="BQ3518" i="7" s="1"/>
  <c r="AZ3522" i="7"/>
  <c r="BH3522" i="7"/>
  <c r="BS3522" i="7"/>
  <c r="BQ3522" i="7" s="1"/>
  <c r="AZ3526" i="7"/>
  <c r="BH3526" i="7"/>
  <c r="BS3526" i="7"/>
  <c r="BQ3526" i="7" s="1"/>
  <c r="AZ3530" i="7"/>
  <c r="BH3530" i="7"/>
  <c r="BS3530" i="7"/>
  <c r="BQ3530" i="7" s="1"/>
  <c r="AH3532" i="7"/>
  <c r="BF3532" i="7"/>
  <c r="AZ3492" i="7"/>
  <c r="BH3492" i="7"/>
  <c r="BS3492" i="7"/>
  <c r="BQ3492" i="7" s="1"/>
  <c r="AZ3496" i="7"/>
  <c r="BH3496" i="7"/>
  <c r="BS3496" i="7"/>
  <c r="BQ3496" i="7" s="1"/>
  <c r="AZ3500" i="7"/>
  <c r="BH3500" i="7"/>
  <c r="BS3500" i="7"/>
  <c r="BQ3500" i="7" s="1"/>
  <c r="AZ3504" i="7"/>
  <c r="BH3504" i="7"/>
  <c r="BS3504" i="7"/>
  <c r="BQ3504" i="7" s="1"/>
  <c r="AZ3508" i="7"/>
  <c r="BH3508" i="7"/>
  <c r="BS3508" i="7"/>
  <c r="BQ3508" i="7" s="1"/>
  <c r="AZ3512" i="7"/>
  <c r="BH3512" i="7"/>
  <c r="BS3512" i="7"/>
  <c r="BQ3512" i="7" s="1"/>
  <c r="AZ3516" i="7"/>
  <c r="BH3516" i="7"/>
  <c r="BS3516" i="7"/>
  <c r="BQ3516" i="7" s="1"/>
  <c r="AZ3520" i="7"/>
  <c r="BH3520" i="7"/>
  <c r="BS3520" i="7"/>
  <c r="BQ3520" i="7" s="1"/>
  <c r="AZ3524" i="7"/>
  <c r="BH3524" i="7"/>
  <c r="BS3524" i="7"/>
  <c r="BQ3524" i="7" s="1"/>
  <c r="AZ3528" i="7"/>
  <c r="BH3528" i="7"/>
  <c r="BS3528" i="7"/>
  <c r="BQ3528" i="7" s="1"/>
  <c r="N3532" i="7"/>
  <c r="N3535" i="7" s="1"/>
  <c r="BS3532" i="7"/>
  <c r="AZ3534" i="7"/>
  <c r="BH3534" i="7"/>
  <c r="BH3473" i="7"/>
  <c r="AZ3473" i="7"/>
  <c r="BK3480" i="7"/>
  <c r="BR3433" i="7"/>
  <c r="AZ3435" i="7"/>
  <c r="BH3435" i="7"/>
  <c r="BS3435" i="7"/>
  <c r="BQ3435" i="7" s="1"/>
  <c r="AZ3439" i="7"/>
  <c r="BH3439" i="7"/>
  <c r="BS3439" i="7"/>
  <c r="BQ3439" i="7" s="1"/>
  <c r="AZ3443" i="7"/>
  <c r="BH3443" i="7"/>
  <c r="BS3443" i="7"/>
  <c r="BQ3443" i="7" s="1"/>
  <c r="AZ3447" i="7"/>
  <c r="BH3447" i="7"/>
  <c r="BS3447" i="7"/>
  <c r="BQ3447" i="7" s="1"/>
  <c r="AZ3451" i="7"/>
  <c r="BH3451" i="7"/>
  <c r="BS3451" i="7"/>
  <c r="BQ3451" i="7" s="1"/>
  <c r="AZ3455" i="7"/>
  <c r="BH3455" i="7"/>
  <c r="BS3455" i="7"/>
  <c r="BQ3455" i="7" s="1"/>
  <c r="AZ3459" i="7"/>
  <c r="BH3459" i="7"/>
  <c r="BS3459" i="7"/>
  <c r="BQ3459" i="7" s="1"/>
  <c r="AZ3463" i="7"/>
  <c r="BH3463" i="7"/>
  <c r="BS3463" i="7"/>
  <c r="BQ3463" i="7" s="1"/>
  <c r="AZ3467" i="7"/>
  <c r="BH3467" i="7"/>
  <c r="BS3467" i="7"/>
  <c r="BQ3467" i="7" s="1"/>
  <c r="AZ3471" i="7"/>
  <c r="BH3471" i="7"/>
  <c r="BS3471" i="7"/>
  <c r="BQ3471" i="7" s="1"/>
  <c r="AH3473" i="7"/>
  <c r="BF3473" i="7"/>
  <c r="AZ3433" i="7"/>
  <c r="BH3433" i="7"/>
  <c r="BS3433" i="7"/>
  <c r="BQ3433" i="7" s="1"/>
  <c r="AZ3437" i="7"/>
  <c r="BH3437" i="7"/>
  <c r="BS3437" i="7"/>
  <c r="BQ3437" i="7" s="1"/>
  <c r="AZ3441" i="7"/>
  <c r="BH3441" i="7"/>
  <c r="BS3441" i="7"/>
  <c r="BQ3441" i="7" s="1"/>
  <c r="AZ3445" i="7"/>
  <c r="BH3445" i="7"/>
  <c r="BS3445" i="7"/>
  <c r="BQ3445" i="7" s="1"/>
  <c r="AZ3449" i="7"/>
  <c r="BH3449" i="7"/>
  <c r="BS3449" i="7"/>
  <c r="BQ3449" i="7" s="1"/>
  <c r="AZ3453" i="7"/>
  <c r="BH3453" i="7"/>
  <c r="BS3453" i="7"/>
  <c r="BQ3453" i="7" s="1"/>
  <c r="AZ3457" i="7"/>
  <c r="BH3457" i="7"/>
  <c r="BS3457" i="7"/>
  <c r="BQ3457" i="7" s="1"/>
  <c r="AZ3461" i="7"/>
  <c r="BH3461" i="7"/>
  <c r="BS3461" i="7"/>
  <c r="BQ3461" i="7" s="1"/>
  <c r="AZ3465" i="7"/>
  <c r="BH3465" i="7"/>
  <c r="BS3465" i="7"/>
  <c r="BQ3465" i="7" s="1"/>
  <c r="AZ3469" i="7"/>
  <c r="BH3469" i="7"/>
  <c r="BS3469" i="7"/>
  <c r="BQ3469" i="7" s="1"/>
  <c r="N3473" i="7"/>
  <c r="N3476" i="7" s="1"/>
  <c r="BS3473" i="7"/>
  <c r="AZ3475" i="7"/>
  <c r="BH3475" i="7"/>
  <c r="BG3419" i="7"/>
  <c r="BH3414" i="7"/>
  <c r="AZ3414" i="7"/>
  <c r="BK3421" i="7"/>
  <c r="BR3374" i="7"/>
  <c r="AZ3376" i="7"/>
  <c r="BH3376" i="7"/>
  <c r="BS3376" i="7"/>
  <c r="BQ3376" i="7" s="1"/>
  <c r="AZ3380" i="7"/>
  <c r="BH3380" i="7"/>
  <c r="BS3380" i="7"/>
  <c r="BQ3380" i="7" s="1"/>
  <c r="AZ3384" i="7"/>
  <c r="BH3384" i="7"/>
  <c r="BS3384" i="7"/>
  <c r="BQ3384" i="7" s="1"/>
  <c r="AZ3388" i="7"/>
  <c r="BH3388" i="7"/>
  <c r="BS3388" i="7"/>
  <c r="BQ3388" i="7" s="1"/>
  <c r="AZ3392" i="7"/>
  <c r="BH3392" i="7"/>
  <c r="BS3392" i="7"/>
  <c r="BQ3392" i="7" s="1"/>
  <c r="AZ3396" i="7"/>
  <c r="BH3396" i="7"/>
  <c r="BS3396" i="7"/>
  <c r="BQ3396" i="7" s="1"/>
  <c r="AZ3400" i="7"/>
  <c r="BH3400" i="7"/>
  <c r="BS3400" i="7"/>
  <c r="BQ3400" i="7" s="1"/>
  <c r="AZ3404" i="7"/>
  <c r="BH3404" i="7"/>
  <c r="BS3404" i="7"/>
  <c r="BQ3404" i="7" s="1"/>
  <c r="AZ3408" i="7"/>
  <c r="BH3408" i="7"/>
  <c r="BS3408" i="7"/>
  <c r="BQ3408" i="7" s="1"/>
  <c r="AZ3412" i="7"/>
  <c r="BH3412" i="7"/>
  <c r="BS3412" i="7"/>
  <c r="BQ3412" i="7" s="1"/>
  <c r="AH3414" i="7"/>
  <c r="BF3414" i="7"/>
  <c r="AZ3374" i="7"/>
  <c r="BH3374" i="7"/>
  <c r="BS3374" i="7"/>
  <c r="BQ3374" i="7" s="1"/>
  <c r="AZ3378" i="7"/>
  <c r="BH3378" i="7"/>
  <c r="BS3378" i="7"/>
  <c r="BQ3378" i="7" s="1"/>
  <c r="AZ3382" i="7"/>
  <c r="BH3382" i="7"/>
  <c r="BS3382" i="7"/>
  <c r="BQ3382" i="7" s="1"/>
  <c r="AZ3386" i="7"/>
  <c r="BH3386" i="7"/>
  <c r="BS3386" i="7"/>
  <c r="BQ3386" i="7" s="1"/>
  <c r="AZ3390" i="7"/>
  <c r="BH3390" i="7"/>
  <c r="BS3390" i="7"/>
  <c r="BQ3390" i="7" s="1"/>
  <c r="AZ3394" i="7"/>
  <c r="BH3394" i="7"/>
  <c r="BS3394" i="7"/>
  <c r="BQ3394" i="7" s="1"/>
  <c r="AZ3398" i="7"/>
  <c r="BH3398" i="7"/>
  <c r="BS3398" i="7"/>
  <c r="BQ3398" i="7" s="1"/>
  <c r="AZ3402" i="7"/>
  <c r="BH3402" i="7"/>
  <c r="BS3402" i="7"/>
  <c r="BQ3402" i="7" s="1"/>
  <c r="AZ3406" i="7"/>
  <c r="BH3406" i="7"/>
  <c r="BS3406" i="7"/>
  <c r="BQ3406" i="7" s="1"/>
  <c r="AZ3410" i="7"/>
  <c r="BH3410" i="7"/>
  <c r="BS3410" i="7"/>
  <c r="BQ3410" i="7" s="1"/>
  <c r="N3414" i="7"/>
  <c r="N3417" i="7" s="1"/>
  <c r="BS3414" i="7"/>
  <c r="AZ3416" i="7"/>
  <c r="BH3416" i="7"/>
  <c r="BG3360" i="7"/>
  <c r="BH3355" i="7"/>
  <c r="AZ3355" i="7"/>
  <c r="BK3362" i="7"/>
  <c r="BR3315" i="7"/>
  <c r="AZ3317" i="7"/>
  <c r="BH3317" i="7"/>
  <c r="BS3317" i="7"/>
  <c r="BQ3317" i="7" s="1"/>
  <c r="AZ3321" i="7"/>
  <c r="BH3321" i="7"/>
  <c r="BS3321" i="7"/>
  <c r="BQ3321" i="7" s="1"/>
  <c r="AZ3325" i="7"/>
  <c r="BH3325" i="7"/>
  <c r="BS3325" i="7"/>
  <c r="BQ3325" i="7" s="1"/>
  <c r="AZ3329" i="7"/>
  <c r="BH3329" i="7"/>
  <c r="BS3329" i="7"/>
  <c r="BQ3329" i="7" s="1"/>
  <c r="AZ3333" i="7"/>
  <c r="BH3333" i="7"/>
  <c r="BS3333" i="7"/>
  <c r="BQ3333" i="7" s="1"/>
  <c r="AZ3337" i="7"/>
  <c r="BH3337" i="7"/>
  <c r="BS3337" i="7"/>
  <c r="BQ3337" i="7" s="1"/>
  <c r="AZ3341" i="7"/>
  <c r="BH3341" i="7"/>
  <c r="BS3341" i="7"/>
  <c r="BQ3341" i="7" s="1"/>
  <c r="AZ3345" i="7"/>
  <c r="BH3345" i="7"/>
  <c r="BS3345" i="7"/>
  <c r="BQ3345" i="7" s="1"/>
  <c r="AZ3349" i="7"/>
  <c r="BH3349" i="7"/>
  <c r="BS3349" i="7"/>
  <c r="BQ3349" i="7" s="1"/>
  <c r="AZ3353" i="7"/>
  <c r="BH3353" i="7"/>
  <c r="BS3353" i="7"/>
  <c r="BQ3353" i="7" s="1"/>
  <c r="AH3355" i="7"/>
  <c r="BF3355" i="7"/>
  <c r="AZ3315" i="7"/>
  <c r="BH3315" i="7"/>
  <c r="BS3315" i="7"/>
  <c r="BQ3315" i="7" s="1"/>
  <c r="AZ3319" i="7"/>
  <c r="BH3319" i="7"/>
  <c r="BS3319" i="7"/>
  <c r="BQ3319" i="7" s="1"/>
  <c r="AZ3323" i="7"/>
  <c r="BH3323" i="7"/>
  <c r="BS3323" i="7"/>
  <c r="BQ3323" i="7" s="1"/>
  <c r="AZ3327" i="7"/>
  <c r="BH3327" i="7"/>
  <c r="BS3327" i="7"/>
  <c r="BQ3327" i="7" s="1"/>
  <c r="AZ3331" i="7"/>
  <c r="BH3331" i="7"/>
  <c r="BS3331" i="7"/>
  <c r="BQ3331" i="7" s="1"/>
  <c r="AZ3335" i="7"/>
  <c r="BH3335" i="7"/>
  <c r="BS3335" i="7"/>
  <c r="BQ3335" i="7" s="1"/>
  <c r="AZ3339" i="7"/>
  <c r="BH3339" i="7"/>
  <c r="BS3339" i="7"/>
  <c r="BQ3339" i="7" s="1"/>
  <c r="AZ3343" i="7"/>
  <c r="BH3343" i="7"/>
  <c r="BS3343" i="7"/>
  <c r="BQ3343" i="7" s="1"/>
  <c r="AZ3347" i="7"/>
  <c r="BH3347" i="7"/>
  <c r="BS3347" i="7"/>
  <c r="BQ3347" i="7" s="1"/>
  <c r="AZ3351" i="7"/>
  <c r="BH3351" i="7"/>
  <c r="BS3351" i="7"/>
  <c r="BQ3351" i="7" s="1"/>
  <c r="N3355" i="7"/>
  <c r="N3358" i="7" s="1"/>
  <c r="BS3355" i="7"/>
  <c r="AZ3357" i="7"/>
  <c r="BH3357" i="7"/>
  <c r="BG3301" i="7"/>
  <c r="BH3296" i="7"/>
  <c r="AZ3296" i="7"/>
  <c r="BK3303" i="7"/>
  <c r="BR3256" i="7"/>
  <c r="AZ3258" i="7"/>
  <c r="BH3258" i="7"/>
  <c r="BS3258" i="7"/>
  <c r="BQ3258" i="7" s="1"/>
  <c r="AZ3262" i="7"/>
  <c r="BH3262" i="7"/>
  <c r="BS3262" i="7"/>
  <c r="BQ3262" i="7" s="1"/>
  <c r="AZ3266" i="7"/>
  <c r="BH3266" i="7"/>
  <c r="BS3266" i="7"/>
  <c r="BQ3266" i="7" s="1"/>
  <c r="AZ3270" i="7"/>
  <c r="BH3270" i="7"/>
  <c r="BS3270" i="7"/>
  <c r="BQ3270" i="7" s="1"/>
  <c r="AZ3274" i="7"/>
  <c r="BH3274" i="7"/>
  <c r="BS3274" i="7"/>
  <c r="BQ3274" i="7" s="1"/>
  <c r="AZ3278" i="7"/>
  <c r="BH3278" i="7"/>
  <c r="BS3278" i="7"/>
  <c r="BQ3278" i="7" s="1"/>
  <c r="AZ3282" i="7"/>
  <c r="BH3282" i="7"/>
  <c r="BS3282" i="7"/>
  <c r="BQ3282" i="7" s="1"/>
  <c r="AZ3286" i="7"/>
  <c r="BH3286" i="7"/>
  <c r="BS3286" i="7"/>
  <c r="BQ3286" i="7" s="1"/>
  <c r="AZ3290" i="7"/>
  <c r="BH3290" i="7"/>
  <c r="BS3290" i="7"/>
  <c r="BQ3290" i="7" s="1"/>
  <c r="AZ3294" i="7"/>
  <c r="BH3294" i="7"/>
  <c r="BS3294" i="7"/>
  <c r="BQ3294" i="7" s="1"/>
  <c r="AH3296" i="7"/>
  <c r="BF3296" i="7"/>
  <c r="AZ3256" i="7"/>
  <c r="BH3256" i="7"/>
  <c r="BS3256" i="7"/>
  <c r="BQ3256" i="7" s="1"/>
  <c r="AZ3260" i="7"/>
  <c r="BH3260" i="7"/>
  <c r="BS3260" i="7"/>
  <c r="BQ3260" i="7" s="1"/>
  <c r="AZ3264" i="7"/>
  <c r="BH3264" i="7"/>
  <c r="BS3264" i="7"/>
  <c r="BQ3264" i="7" s="1"/>
  <c r="AZ3268" i="7"/>
  <c r="BH3268" i="7"/>
  <c r="BS3268" i="7"/>
  <c r="BQ3268" i="7" s="1"/>
  <c r="AZ3272" i="7"/>
  <c r="BH3272" i="7"/>
  <c r="BS3272" i="7"/>
  <c r="BQ3272" i="7" s="1"/>
  <c r="AZ3276" i="7"/>
  <c r="BH3276" i="7"/>
  <c r="BS3276" i="7"/>
  <c r="BQ3276" i="7" s="1"/>
  <c r="AZ3280" i="7"/>
  <c r="BH3280" i="7"/>
  <c r="BS3280" i="7"/>
  <c r="BQ3280" i="7" s="1"/>
  <c r="AZ3284" i="7"/>
  <c r="BH3284" i="7"/>
  <c r="BS3284" i="7"/>
  <c r="BQ3284" i="7" s="1"/>
  <c r="AZ3288" i="7"/>
  <c r="BH3288" i="7"/>
  <c r="BS3288" i="7"/>
  <c r="BQ3288" i="7" s="1"/>
  <c r="AZ3292" i="7"/>
  <c r="BH3292" i="7"/>
  <c r="BS3292" i="7"/>
  <c r="BQ3292" i="7" s="1"/>
  <c r="N3296" i="7"/>
  <c r="N3299" i="7" s="1"/>
  <c r="BS3296" i="7"/>
  <c r="AZ3298" i="7"/>
  <c r="BH3298" i="7"/>
  <c r="BG3242" i="7"/>
  <c r="BK3244" i="7"/>
  <c r="BR3197" i="7"/>
  <c r="AZ3199" i="7"/>
  <c r="BH3199" i="7"/>
  <c r="BS3199" i="7"/>
  <c r="BQ3199" i="7" s="1"/>
  <c r="BR3201" i="7"/>
  <c r="AZ3203" i="7"/>
  <c r="BH3203" i="7"/>
  <c r="BS3203" i="7"/>
  <c r="BQ3203" i="7" s="1"/>
  <c r="BR3205" i="7"/>
  <c r="AZ3207" i="7"/>
  <c r="BH3207" i="7"/>
  <c r="BS3207" i="7"/>
  <c r="BQ3207" i="7" s="1"/>
  <c r="BJ3209" i="7"/>
  <c r="AZ3211" i="7"/>
  <c r="BH3211" i="7"/>
  <c r="BS3211" i="7"/>
  <c r="BQ3211" i="7" s="1"/>
  <c r="AZ3215" i="7"/>
  <c r="BH3215" i="7"/>
  <c r="BS3215" i="7"/>
  <c r="BQ3215" i="7" s="1"/>
  <c r="AZ3219" i="7"/>
  <c r="BH3219" i="7"/>
  <c r="BS3219" i="7"/>
  <c r="BQ3219" i="7" s="1"/>
  <c r="AZ3223" i="7"/>
  <c r="BH3223" i="7"/>
  <c r="BS3223" i="7"/>
  <c r="BQ3223" i="7" s="1"/>
  <c r="AZ3227" i="7"/>
  <c r="BH3227" i="7"/>
  <c r="BS3227" i="7"/>
  <c r="BQ3227" i="7" s="1"/>
  <c r="AZ3231" i="7"/>
  <c r="BH3231" i="7"/>
  <c r="BS3231" i="7"/>
  <c r="BQ3231" i="7" s="1"/>
  <c r="AZ3235" i="7"/>
  <c r="BH3235" i="7"/>
  <c r="BS3235" i="7"/>
  <c r="BQ3235" i="7" s="1"/>
  <c r="T3237" i="7"/>
  <c r="AH3237" i="7"/>
  <c r="BF3237" i="7"/>
  <c r="AZ3197" i="7"/>
  <c r="BH3197" i="7"/>
  <c r="BS3197" i="7"/>
  <c r="BQ3197" i="7" s="1"/>
  <c r="AZ3201" i="7"/>
  <c r="BH3201" i="7"/>
  <c r="BS3201" i="7"/>
  <c r="BQ3201" i="7" s="1"/>
  <c r="AZ3205" i="7"/>
  <c r="BH3205" i="7"/>
  <c r="BS3205" i="7"/>
  <c r="BQ3205" i="7" s="1"/>
  <c r="AZ3209" i="7"/>
  <c r="BH3209" i="7"/>
  <c r="BS3209" i="7"/>
  <c r="BQ3209" i="7" s="1"/>
  <c r="AZ3213" i="7"/>
  <c r="BH3213" i="7"/>
  <c r="BS3213" i="7"/>
  <c r="BQ3213" i="7" s="1"/>
  <c r="AZ3217" i="7"/>
  <c r="BH3217" i="7"/>
  <c r="BS3217" i="7"/>
  <c r="BQ3217" i="7" s="1"/>
  <c r="AZ3221" i="7"/>
  <c r="BH3221" i="7"/>
  <c r="BS3221" i="7"/>
  <c r="BQ3221" i="7" s="1"/>
  <c r="AZ3225" i="7"/>
  <c r="BH3225" i="7"/>
  <c r="BS3225" i="7"/>
  <c r="BQ3225" i="7" s="1"/>
  <c r="AZ3229" i="7"/>
  <c r="BH3229" i="7"/>
  <c r="BS3229" i="7"/>
  <c r="BQ3229" i="7" s="1"/>
  <c r="AZ3233" i="7"/>
  <c r="BH3233" i="7"/>
  <c r="BS3233" i="7"/>
  <c r="BQ3233" i="7" s="1"/>
  <c r="N3237" i="7"/>
  <c r="N3240" i="7" s="1"/>
  <c r="AZ3239" i="7"/>
  <c r="BH3239" i="7"/>
  <c r="BH3178" i="7"/>
  <c r="AZ3178" i="7"/>
  <c r="BK3185" i="7"/>
  <c r="BR3138" i="7"/>
  <c r="AZ3140" i="7"/>
  <c r="BH3140" i="7"/>
  <c r="BS3140" i="7"/>
  <c r="BQ3140" i="7" s="1"/>
  <c r="AZ3144" i="7"/>
  <c r="BH3144" i="7"/>
  <c r="BS3144" i="7"/>
  <c r="BQ3144" i="7" s="1"/>
  <c r="AZ3148" i="7"/>
  <c r="BH3148" i="7"/>
  <c r="BS3148" i="7"/>
  <c r="BQ3148" i="7" s="1"/>
  <c r="AZ3152" i="7"/>
  <c r="BH3152" i="7"/>
  <c r="BS3152" i="7"/>
  <c r="BQ3152" i="7" s="1"/>
  <c r="AZ3156" i="7"/>
  <c r="BH3156" i="7"/>
  <c r="BS3156" i="7"/>
  <c r="BQ3156" i="7" s="1"/>
  <c r="AZ3160" i="7"/>
  <c r="BH3160" i="7"/>
  <c r="BS3160" i="7"/>
  <c r="BQ3160" i="7" s="1"/>
  <c r="AZ3164" i="7"/>
  <c r="BH3164" i="7"/>
  <c r="BS3164" i="7"/>
  <c r="BQ3164" i="7" s="1"/>
  <c r="AZ3168" i="7"/>
  <c r="BH3168" i="7"/>
  <c r="BS3168" i="7"/>
  <c r="BQ3168" i="7" s="1"/>
  <c r="AZ3172" i="7"/>
  <c r="BH3172" i="7"/>
  <c r="BS3172" i="7"/>
  <c r="BQ3172" i="7" s="1"/>
  <c r="AZ3176" i="7"/>
  <c r="BH3176" i="7"/>
  <c r="BS3176" i="7"/>
  <c r="BQ3176" i="7" s="1"/>
  <c r="AH3178" i="7"/>
  <c r="BF3178" i="7"/>
  <c r="AZ3138" i="7"/>
  <c r="BH3138" i="7"/>
  <c r="BS3138" i="7"/>
  <c r="BQ3138" i="7" s="1"/>
  <c r="AZ3142" i="7"/>
  <c r="BH3142" i="7"/>
  <c r="BS3142" i="7"/>
  <c r="BQ3142" i="7" s="1"/>
  <c r="AZ3146" i="7"/>
  <c r="BH3146" i="7"/>
  <c r="BS3146" i="7"/>
  <c r="BQ3146" i="7" s="1"/>
  <c r="AZ3150" i="7"/>
  <c r="BH3150" i="7"/>
  <c r="BS3150" i="7"/>
  <c r="BQ3150" i="7" s="1"/>
  <c r="AZ3154" i="7"/>
  <c r="BH3154" i="7"/>
  <c r="BS3154" i="7"/>
  <c r="BQ3154" i="7" s="1"/>
  <c r="AZ3158" i="7"/>
  <c r="BH3158" i="7"/>
  <c r="BS3158" i="7"/>
  <c r="BQ3158" i="7" s="1"/>
  <c r="AZ3162" i="7"/>
  <c r="BH3162" i="7"/>
  <c r="BS3162" i="7"/>
  <c r="BQ3162" i="7" s="1"/>
  <c r="AZ3166" i="7"/>
  <c r="BH3166" i="7"/>
  <c r="BS3166" i="7"/>
  <c r="BQ3166" i="7" s="1"/>
  <c r="AZ3170" i="7"/>
  <c r="BH3170" i="7"/>
  <c r="BS3170" i="7"/>
  <c r="BQ3170" i="7" s="1"/>
  <c r="AZ3174" i="7"/>
  <c r="BH3174" i="7"/>
  <c r="BS3174" i="7"/>
  <c r="BQ3174" i="7" s="1"/>
  <c r="N3178" i="7"/>
  <c r="N3181" i="7" s="1"/>
  <c r="BS3178" i="7"/>
  <c r="AZ3180" i="7"/>
  <c r="BH3180" i="7"/>
  <c r="BG3124" i="7"/>
  <c r="BK3126" i="7"/>
  <c r="BS3119" i="7"/>
  <c r="BH3119" i="7"/>
  <c r="AZ3119" i="7"/>
  <c r="BR3079" i="7"/>
  <c r="AZ3081" i="7"/>
  <c r="BH3081" i="7"/>
  <c r="BS3081" i="7"/>
  <c r="BQ3081" i="7" s="1"/>
  <c r="AZ3085" i="7"/>
  <c r="BH3085" i="7"/>
  <c r="BS3085" i="7"/>
  <c r="BQ3085" i="7" s="1"/>
  <c r="AZ3089" i="7"/>
  <c r="BH3089" i="7"/>
  <c r="BS3089" i="7"/>
  <c r="BQ3089" i="7" s="1"/>
  <c r="AZ3093" i="7"/>
  <c r="BH3093" i="7"/>
  <c r="BS3093" i="7"/>
  <c r="BQ3093" i="7" s="1"/>
  <c r="AZ3097" i="7"/>
  <c r="BH3097" i="7"/>
  <c r="BS3097" i="7"/>
  <c r="BQ3097" i="7" s="1"/>
  <c r="AZ3101" i="7"/>
  <c r="BH3101" i="7"/>
  <c r="BS3101" i="7"/>
  <c r="BQ3101" i="7" s="1"/>
  <c r="AZ3105" i="7"/>
  <c r="BH3105" i="7"/>
  <c r="BS3105" i="7"/>
  <c r="BQ3105" i="7" s="1"/>
  <c r="AZ3109" i="7"/>
  <c r="BH3109" i="7"/>
  <c r="BS3109" i="7"/>
  <c r="BQ3109" i="7" s="1"/>
  <c r="AZ3113" i="7"/>
  <c r="BH3113" i="7"/>
  <c r="BS3113" i="7"/>
  <c r="BQ3113" i="7" s="1"/>
  <c r="AZ3117" i="7"/>
  <c r="BH3117" i="7"/>
  <c r="BS3117" i="7"/>
  <c r="BQ3117" i="7" s="1"/>
  <c r="AZ3079" i="7"/>
  <c r="BH3079" i="7"/>
  <c r="BS3079" i="7"/>
  <c r="BQ3079" i="7" s="1"/>
  <c r="BR3081" i="7"/>
  <c r="AZ3083" i="7"/>
  <c r="BH3083" i="7"/>
  <c r="BS3083" i="7"/>
  <c r="BQ3083" i="7" s="1"/>
  <c r="BR3085" i="7"/>
  <c r="AZ3087" i="7"/>
  <c r="BH3087" i="7"/>
  <c r="BS3087" i="7"/>
  <c r="BQ3087" i="7" s="1"/>
  <c r="BJ3089" i="7"/>
  <c r="AZ3091" i="7"/>
  <c r="BH3091" i="7"/>
  <c r="BS3091" i="7"/>
  <c r="BQ3091" i="7" s="1"/>
  <c r="AZ3095" i="7"/>
  <c r="BH3095" i="7"/>
  <c r="BS3095" i="7"/>
  <c r="BQ3095" i="7" s="1"/>
  <c r="AZ3099" i="7"/>
  <c r="BH3099" i="7"/>
  <c r="BS3099" i="7"/>
  <c r="BQ3099" i="7" s="1"/>
  <c r="AZ3103" i="7"/>
  <c r="BH3103" i="7"/>
  <c r="BS3103" i="7"/>
  <c r="BQ3103" i="7" s="1"/>
  <c r="AZ3107" i="7"/>
  <c r="BH3107" i="7"/>
  <c r="BS3107" i="7"/>
  <c r="BQ3107" i="7" s="1"/>
  <c r="AZ3111" i="7"/>
  <c r="BH3111" i="7"/>
  <c r="BS3111" i="7"/>
  <c r="BQ3111" i="7" s="1"/>
  <c r="BJ3113" i="7"/>
  <c r="AZ3115" i="7"/>
  <c r="BH3115" i="7"/>
  <c r="BS3115" i="7"/>
  <c r="BQ3115" i="7" s="1"/>
  <c r="N3119" i="7"/>
  <c r="N3122" i="7" s="1"/>
  <c r="AN3119" i="7"/>
  <c r="AZ3121" i="7"/>
  <c r="BH3121" i="7"/>
  <c r="BG3065" i="7"/>
  <c r="BH3060" i="7"/>
  <c r="AZ3060" i="7"/>
  <c r="BK3067" i="7"/>
  <c r="BR3020" i="7"/>
  <c r="AZ3022" i="7"/>
  <c r="BH3022" i="7"/>
  <c r="BS3022" i="7"/>
  <c r="BQ3022" i="7" s="1"/>
  <c r="AZ3026" i="7"/>
  <c r="BH3026" i="7"/>
  <c r="BS3026" i="7"/>
  <c r="BQ3026" i="7" s="1"/>
  <c r="AZ3030" i="7"/>
  <c r="BH3030" i="7"/>
  <c r="BS3030" i="7"/>
  <c r="BQ3030" i="7" s="1"/>
  <c r="AZ3034" i="7"/>
  <c r="BH3034" i="7"/>
  <c r="BS3034" i="7"/>
  <c r="BQ3034" i="7" s="1"/>
  <c r="AZ3038" i="7"/>
  <c r="BH3038" i="7"/>
  <c r="BS3038" i="7"/>
  <c r="BQ3038" i="7" s="1"/>
  <c r="AZ3042" i="7"/>
  <c r="BH3042" i="7"/>
  <c r="BS3042" i="7"/>
  <c r="BQ3042" i="7" s="1"/>
  <c r="AZ3046" i="7"/>
  <c r="BH3046" i="7"/>
  <c r="BS3046" i="7"/>
  <c r="BQ3046" i="7" s="1"/>
  <c r="AZ3050" i="7"/>
  <c r="BH3050" i="7"/>
  <c r="BS3050" i="7"/>
  <c r="BQ3050" i="7" s="1"/>
  <c r="AZ3054" i="7"/>
  <c r="BH3054" i="7"/>
  <c r="BS3054" i="7"/>
  <c r="BQ3054" i="7" s="1"/>
  <c r="AZ3058" i="7"/>
  <c r="BH3058" i="7"/>
  <c r="BS3058" i="7"/>
  <c r="BQ3058" i="7" s="1"/>
  <c r="AH3060" i="7"/>
  <c r="BF3060" i="7"/>
  <c r="AZ3020" i="7"/>
  <c r="BH3020" i="7"/>
  <c r="BS3020" i="7"/>
  <c r="BQ3020" i="7" s="1"/>
  <c r="AZ3024" i="7"/>
  <c r="BH3024" i="7"/>
  <c r="BS3024" i="7"/>
  <c r="BQ3024" i="7" s="1"/>
  <c r="AZ3028" i="7"/>
  <c r="BH3028" i="7"/>
  <c r="BS3028" i="7"/>
  <c r="BQ3028" i="7" s="1"/>
  <c r="AZ3032" i="7"/>
  <c r="BH3032" i="7"/>
  <c r="BS3032" i="7"/>
  <c r="BQ3032" i="7" s="1"/>
  <c r="AZ3036" i="7"/>
  <c r="BH3036" i="7"/>
  <c r="BS3036" i="7"/>
  <c r="BQ3036" i="7" s="1"/>
  <c r="AZ3040" i="7"/>
  <c r="BH3040" i="7"/>
  <c r="BS3040" i="7"/>
  <c r="BQ3040" i="7" s="1"/>
  <c r="AZ3044" i="7"/>
  <c r="BH3044" i="7"/>
  <c r="BS3044" i="7"/>
  <c r="BQ3044" i="7" s="1"/>
  <c r="AZ3048" i="7"/>
  <c r="BH3048" i="7"/>
  <c r="BS3048" i="7"/>
  <c r="BQ3048" i="7" s="1"/>
  <c r="AZ3052" i="7"/>
  <c r="BH3052" i="7"/>
  <c r="BS3052" i="7"/>
  <c r="BQ3052" i="7" s="1"/>
  <c r="AZ3056" i="7"/>
  <c r="BH3056" i="7"/>
  <c r="BS3056" i="7"/>
  <c r="BQ3056" i="7" s="1"/>
  <c r="N3060" i="7"/>
  <c r="N3063" i="7" s="1"/>
  <c r="BS3060" i="7"/>
  <c r="AZ3062" i="7"/>
  <c r="BH3062" i="7"/>
  <c r="BG3006" i="7"/>
  <c r="BH3001" i="7"/>
  <c r="AZ3001" i="7"/>
  <c r="BK3008" i="7"/>
  <c r="BR2961" i="7"/>
  <c r="AZ2963" i="7"/>
  <c r="BH2963" i="7"/>
  <c r="BS2963" i="7"/>
  <c r="BQ2963" i="7" s="1"/>
  <c r="AZ2967" i="7"/>
  <c r="BH2967" i="7"/>
  <c r="BS2967" i="7"/>
  <c r="BQ2967" i="7" s="1"/>
  <c r="AZ2971" i="7"/>
  <c r="BH2971" i="7"/>
  <c r="BS2971" i="7"/>
  <c r="BQ2971" i="7" s="1"/>
  <c r="AZ2975" i="7"/>
  <c r="BH2975" i="7"/>
  <c r="BS2975" i="7"/>
  <c r="BQ2975" i="7" s="1"/>
  <c r="AZ2979" i="7"/>
  <c r="BH2979" i="7"/>
  <c r="BS2979" i="7"/>
  <c r="BQ2979" i="7" s="1"/>
  <c r="AZ2983" i="7"/>
  <c r="BH2983" i="7"/>
  <c r="BS2983" i="7"/>
  <c r="BQ2983" i="7" s="1"/>
  <c r="AZ2987" i="7"/>
  <c r="BH2987" i="7"/>
  <c r="BS2987" i="7"/>
  <c r="BQ2987" i="7" s="1"/>
  <c r="AZ2991" i="7"/>
  <c r="BH2991" i="7"/>
  <c r="BS2991" i="7"/>
  <c r="BQ2991" i="7" s="1"/>
  <c r="AZ2995" i="7"/>
  <c r="BH2995" i="7"/>
  <c r="BS2995" i="7"/>
  <c r="BQ2995" i="7" s="1"/>
  <c r="AZ2999" i="7"/>
  <c r="BH2999" i="7"/>
  <c r="BS2999" i="7"/>
  <c r="BQ2999" i="7" s="1"/>
  <c r="AH3001" i="7"/>
  <c r="BF3001" i="7"/>
  <c r="AZ2961" i="7"/>
  <c r="BH2961" i="7"/>
  <c r="BS2961" i="7"/>
  <c r="BQ2961" i="7" s="1"/>
  <c r="BR2963" i="7"/>
  <c r="AZ2965" i="7"/>
  <c r="BH2965" i="7"/>
  <c r="BS2965" i="7"/>
  <c r="BQ2965" i="7" s="1"/>
  <c r="BR2967" i="7"/>
  <c r="AZ2969" i="7"/>
  <c r="BH2969" i="7"/>
  <c r="BS2969" i="7"/>
  <c r="BQ2969" i="7" s="1"/>
  <c r="AZ2973" i="7"/>
  <c r="BH2973" i="7"/>
  <c r="BS2973" i="7"/>
  <c r="BQ2973" i="7" s="1"/>
  <c r="AZ2977" i="7"/>
  <c r="BH2977" i="7"/>
  <c r="BS2977" i="7"/>
  <c r="BQ2977" i="7" s="1"/>
  <c r="AZ2981" i="7"/>
  <c r="BH2981" i="7"/>
  <c r="BS2981" i="7"/>
  <c r="BQ2981" i="7" s="1"/>
  <c r="AZ2985" i="7"/>
  <c r="BH2985" i="7"/>
  <c r="BS2985" i="7"/>
  <c r="BQ2985" i="7" s="1"/>
  <c r="AZ2989" i="7"/>
  <c r="BH2989" i="7"/>
  <c r="BS2989" i="7"/>
  <c r="BQ2989" i="7" s="1"/>
  <c r="AZ2993" i="7"/>
  <c r="BH2993" i="7"/>
  <c r="BS2993" i="7"/>
  <c r="BQ2993" i="7" s="1"/>
  <c r="AZ2997" i="7"/>
  <c r="BH2997" i="7"/>
  <c r="BS2997" i="7"/>
  <c r="BQ2997" i="7" s="1"/>
  <c r="N3001" i="7"/>
  <c r="N3004" i="7" s="1"/>
  <c r="BS3001" i="7"/>
  <c r="AZ3003" i="7"/>
  <c r="BH3003" i="7"/>
  <c r="BQ2908" i="7"/>
  <c r="BQ2910" i="7"/>
  <c r="BQ2912" i="7"/>
  <c r="BQ2916" i="7"/>
  <c r="BQ2924" i="7"/>
  <c r="BQ2928" i="7"/>
  <c r="BQ2932" i="7"/>
  <c r="BQ2936" i="7"/>
  <c r="BQ2940" i="7"/>
  <c r="BQ2902" i="7"/>
  <c r="BQ2906" i="7"/>
  <c r="BQ2914" i="7"/>
  <c r="BQ2918" i="7"/>
  <c r="BQ2922" i="7"/>
  <c r="BQ2926" i="7"/>
  <c r="BQ2930" i="7"/>
  <c r="BQ2934" i="7"/>
  <c r="BQ2938" i="7"/>
  <c r="BQ2845" i="7"/>
  <c r="BQ2849" i="7"/>
  <c r="BQ2853" i="7"/>
  <c r="BQ2857" i="7"/>
  <c r="BQ2861" i="7"/>
  <c r="BQ2865" i="7"/>
  <c r="BQ2869" i="7"/>
  <c r="BQ2873" i="7"/>
  <c r="BQ2877" i="7"/>
  <c r="BQ2881" i="7"/>
  <c r="BQ2843" i="7"/>
  <c r="BQ2847" i="7"/>
  <c r="BQ2855" i="7"/>
  <c r="BQ2859" i="7"/>
  <c r="BQ2863" i="7"/>
  <c r="BQ2871" i="7"/>
  <c r="BQ2875" i="7"/>
  <c r="BQ2879" i="7"/>
  <c r="BQ2786" i="7"/>
  <c r="BQ2790" i="7"/>
  <c r="BQ2794" i="7"/>
  <c r="BQ2798" i="7"/>
  <c r="BQ2802" i="7"/>
  <c r="BQ2806" i="7"/>
  <c r="BQ2810" i="7"/>
  <c r="BQ2814" i="7"/>
  <c r="BQ2818" i="7"/>
  <c r="BQ2822" i="7"/>
  <c r="BQ2784" i="7"/>
  <c r="BQ2788" i="7"/>
  <c r="BQ2792" i="7"/>
  <c r="BQ2800" i="7"/>
  <c r="BQ2804" i="7"/>
  <c r="BQ2808" i="7"/>
  <c r="BQ2812" i="7"/>
  <c r="BQ2816" i="7"/>
  <c r="BQ2820" i="7"/>
  <c r="BQ2727" i="7"/>
  <c r="BQ2731" i="7"/>
  <c r="BQ2735" i="7"/>
  <c r="BQ2739" i="7"/>
  <c r="BQ2743" i="7"/>
  <c r="BQ2747" i="7"/>
  <c r="BQ2751" i="7"/>
  <c r="BQ2755" i="7"/>
  <c r="BQ2759" i="7"/>
  <c r="BQ2763" i="7"/>
  <c r="BQ2725" i="7"/>
  <c r="BQ2733" i="7"/>
  <c r="BQ2737" i="7"/>
  <c r="BQ2741" i="7"/>
  <c r="BQ2749" i="7"/>
  <c r="BQ2753" i="7"/>
  <c r="BQ2757" i="7"/>
  <c r="BQ2668" i="7"/>
  <c r="BQ2672" i="7"/>
  <c r="BQ2676" i="7"/>
  <c r="BQ2680" i="7"/>
  <c r="BQ2684" i="7"/>
  <c r="BQ2688" i="7"/>
  <c r="BQ2692" i="7"/>
  <c r="BQ2696" i="7"/>
  <c r="BQ2700" i="7"/>
  <c r="BQ2704" i="7"/>
  <c r="BQ2666" i="7"/>
  <c r="BQ2670" i="7"/>
  <c r="BQ2674" i="7"/>
  <c r="BQ2682" i="7"/>
  <c r="BQ2686" i="7"/>
  <c r="BQ2690" i="7"/>
  <c r="BQ2694" i="7"/>
  <c r="BQ2698" i="7"/>
  <c r="BQ2702" i="7"/>
  <c r="BQ2609" i="7"/>
  <c r="BQ2613" i="7"/>
  <c r="BQ2617" i="7"/>
  <c r="BQ2621" i="7"/>
  <c r="BQ2625" i="7"/>
  <c r="BQ2629" i="7"/>
  <c r="BQ2633" i="7"/>
  <c r="BQ2637" i="7"/>
  <c r="BQ2641" i="7"/>
  <c r="BQ2645" i="7"/>
  <c r="BQ2611" i="7"/>
  <c r="BQ2615" i="7"/>
  <c r="BQ2619" i="7"/>
  <c r="BQ2627" i="7"/>
  <c r="BQ2631" i="7"/>
  <c r="BQ2635" i="7"/>
  <c r="BQ2643" i="7"/>
  <c r="BQ2550" i="7"/>
  <c r="BQ2554" i="7"/>
  <c r="BQ2558" i="7"/>
  <c r="BQ2562" i="7"/>
  <c r="BQ2566" i="7"/>
  <c r="BQ2570" i="7"/>
  <c r="BQ2574" i="7"/>
  <c r="BQ2578" i="7"/>
  <c r="BQ2582" i="7"/>
  <c r="BQ2586" i="7"/>
  <c r="BQ2548" i="7"/>
  <c r="BQ2552" i="7"/>
  <c r="BQ2560" i="7"/>
  <c r="BQ2564" i="7"/>
  <c r="BQ2568" i="7"/>
  <c r="BQ2576" i="7"/>
  <c r="BQ2580" i="7"/>
  <c r="BQ2584" i="7"/>
  <c r="BQ2491" i="7"/>
  <c r="BQ2495" i="7"/>
  <c r="BQ2499" i="7"/>
  <c r="BQ2503" i="7"/>
  <c r="BQ2507" i="7"/>
  <c r="BQ2511" i="7"/>
  <c r="BQ2515" i="7"/>
  <c r="BQ2519" i="7"/>
  <c r="BQ2527" i="7"/>
  <c r="BQ2493" i="7"/>
  <c r="BQ2497" i="7"/>
  <c r="BQ2501" i="7"/>
  <c r="BQ2505" i="7"/>
  <c r="BQ2509" i="7"/>
  <c r="BQ2513" i="7"/>
  <c r="BQ2517" i="7"/>
  <c r="BQ2525" i="7"/>
  <c r="BQ2432" i="7"/>
  <c r="BQ2436" i="7"/>
  <c r="BQ2440" i="7"/>
  <c r="BQ2444" i="7"/>
  <c r="BQ2448" i="7"/>
  <c r="BQ2452" i="7"/>
  <c r="BQ2456" i="7"/>
  <c r="BQ2460" i="7"/>
  <c r="BQ2464" i="7"/>
  <c r="BQ2468" i="7"/>
  <c r="BQ2430" i="7"/>
  <c r="BQ2434" i="7"/>
  <c r="BQ2442" i="7"/>
  <c r="BQ2446" i="7"/>
  <c r="BQ2450" i="7"/>
  <c r="BQ2458" i="7"/>
  <c r="BQ2462" i="7"/>
  <c r="BQ2466" i="7"/>
  <c r="BQ2373" i="7"/>
  <c r="BQ2377" i="7"/>
  <c r="BQ2381" i="7"/>
  <c r="BQ2385" i="7"/>
  <c r="BQ2389" i="7"/>
  <c r="BQ2393" i="7"/>
  <c r="BQ2397" i="7"/>
  <c r="BQ2401" i="7"/>
  <c r="BQ2405" i="7"/>
  <c r="BQ2409" i="7"/>
  <c r="BQ2375" i="7"/>
  <c r="BQ2379" i="7"/>
  <c r="BQ2383" i="7"/>
  <c r="BQ2387" i="7"/>
  <c r="BQ2391" i="7"/>
  <c r="BQ2395" i="7"/>
  <c r="BQ2399" i="7"/>
  <c r="BQ2407" i="7"/>
  <c r="AI49" i="6"/>
  <c r="BQ2314" i="7"/>
  <c r="BQ2318" i="7"/>
  <c r="BQ2322" i="7"/>
  <c r="BQ2326" i="7"/>
  <c r="BQ2330" i="7"/>
  <c r="BQ2334" i="7"/>
  <c r="BQ2338" i="7"/>
  <c r="BQ2342" i="7"/>
  <c r="BQ2346" i="7"/>
  <c r="BQ2350" i="7"/>
  <c r="BQ2312" i="7"/>
  <c r="BQ2320" i="7"/>
  <c r="BQ2324" i="7"/>
  <c r="BQ2328" i="7"/>
  <c r="BQ2336" i="7"/>
  <c r="BQ2340" i="7"/>
  <c r="BQ2344" i="7"/>
  <c r="BQ2255" i="7"/>
  <c r="BQ2259" i="7"/>
  <c r="BQ2263" i="7"/>
  <c r="BQ2267" i="7"/>
  <c r="BQ2271" i="7"/>
  <c r="BQ2275" i="7"/>
  <c r="BQ2279" i="7"/>
  <c r="BQ2283" i="7"/>
  <c r="BQ2287" i="7"/>
  <c r="BQ2291" i="7"/>
  <c r="BQ2253" i="7"/>
  <c r="BQ2257" i="7"/>
  <c r="BQ2261" i="7"/>
  <c r="BQ2265" i="7"/>
  <c r="BQ2269" i="7"/>
  <c r="BQ2273" i="7"/>
  <c r="BQ2277" i="7"/>
  <c r="BQ2285" i="7"/>
  <c r="BQ2289" i="7"/>
  <c r="BQ2196" i="7"/>
  <c r="BQ2200" i="7"/>
  <c r="BQ2204" i="7"/>
  <c r="BQ2208" i="7"/>
  <c r="BQ2212" i="7"/>
  <c r="BQ2216" i="7"/>
  <c r="BQ2220" i="7"/>
  <c r="BQ2224" i="7"/>
  <c r="BQ2228" i="7"/>
  <c r="BQ2232" i="7"/>
  <c r="BQ2194" i="7"/>
  <c r="BQ2198" i="7"/>
  <c r="BQ2206" i="7"/>
  <c r="BQ2210" i="7"/>
  <c r="BQ2218" i="7"/>
  <c r="BQ2222" i="7"/>
  <c r="BQ2226" i="7"/>
  <c r="BQ2137" i="7"/>
  <c r="BQ2141" i="7"/>
  <c r="BQ2145" i="7"/>
  <c r="BQ2149" i="7"/>
  <c r="BQ2153" i="7"/>
  <c r="BQ2157" i="7"/>
  <c r="BQ2165" i="7"/>
  <c r="BQ2169" i="7"/>
  <c r="BQ2173" i="7"/>
  <c r="BQ2135" i="7"/>
  <c r="BQ2139" i="7"/>
  <c r="BQ2143" i="7"/>
  <c r="BQ2147" i="7"/>
  <c r="BQ2155" i="7"/>
  <c r="BQ2159" i="7"/>
  <c r="BQ2163" i="7"/>
  <c r="BQ2167" i="7"/>
  <c r="BQ2171" i="7"/>
  <c r="BQ2078" i="7"/>
  <c r="BQ2082" i="7"/>
  <c r="BQ2086" i="7"/>
  <c r="BQ2090" i="7"/>
  <c r="BQ2094" i="7"/>
  <c r="BQ2098" i="7"/>
  <c r="BQ2102" i="7"/>
  <c r="BQ2106" i="7"/>
  <c r="BQ2110" i="7"/>
  <c r="BQ2114" i="7"/>
  <c r="BQ2076" i="7"/>
  <c r="BQ2080" i="7"/>
  <c r="BQ2084" i="7"/>
  <c r="BQ2092" i="7"/>
  <c r="BQ2096" i="7"/>
  <c r="BQ2100" i="7"/>
  <c r="BQ2104" i="7"/>
  <c r="BQ2108" i="7"/>
  <c r="BQ2112" i="7"/>
  <c r="BQ2019" i="7"/>
  <c r="BQ2023" i="7"/>
  <c r="BQ2027" i="7"/>
  <c r="BQ2031" i="7"/>
  <c r="BQ2035" i="7"/>
  <c r="BQ2039" i="7"/>
  <c r="BQ2047" i="7"/>
  <c r="BQ2051" i="7"/>
  <c r="BQ2055" i="7"/>
  <c r="BQ2017" i="7"/>
  <c r="BQ2021" i="7"/>
  <c r="BQ2025" i="7"/>
  <c r="BQ2029" i="7"/>
  <c r="BQ2037" i="7"/>
  <c r="BQ2041" i="7"/>
  <c r="BQ2045" i="7"/>
  <c r="BQ2049" i="7"/>
  <c r="BQ2053" i="7"/>
  <c r="BQ1960" i="7"/>
  <c r="BQ1964" i="7"/>
  <c r="BQ1968" i="7"/>
  <c r="BQ1972" i="7"/>
  <c r="BQ1976" i="7"/>
  <c r="BQ1980" i="7"/>
  <c r="BQ1984" i="7"/>
  <c r="BQ1988" i="7"/>
  <c r="BQ1992" i="7"/>
  <c r="BQ1996" i="7"/>
  <c r="BQ1958" i="7"/>
  <c r="BQ1962" i="7"/>
  <c r="BQ1966" i="7"/>
  <c r="BQ1974" i="7"/>
  <c r="BQ1978" i="7"/>
  <c r="BQ1982" i="7"/>
  <c r="BQ1986" i="7"/>
  <c r="BQ1990" i="7"/>
  <c r="BQ1994" i="7"/>
  <c r="BQ1901" i="7"/>
  <c r="BQ1905" i="7"/>
  <c r="BQ1909" i="7"/>
  <c r="BQ1913" i="7"/>
  <c r="BQ1917" i="7"/>
  <c r="BQ1921" i="7"/>
  <c r="BQ1929" i="7"/>
  <c r="BQ1933" i="7"/>
  <c r="BQ1937" i="7"/>
  <c r="BQ1903" i="7"/>
  <c r="BQ1907" i="7"/>
  <c r="BQ1911" i="7"/>
  <c r="BQ1915" i="7"/>
  <c r="BQ1919" i="7"/>
  <c r="BQ1923" i="7"/>
  <c r="BQ1927" i="7"/>
  <c r="BQ1931" i="7"/>
  <c r="BQ1935" i="7"/>
  <c r="BQ1842" i="7"/>
  <c r="BQ1850" i="7"/>
  <c r="BQ1854" i="7"/>
  <c r="BQ1858" i="7"/>
  <c r="BQ1862" i="7"/>
  <c r="BQ1866" i="7"/>
  <c r="BQ1870" i="7"/>
  <c r="BQ1874" i="7"/>
  <c r="BQ1840" i="7"/>
  <c r="BQ1844" i="7"/>
  <c r="BQ1848" i="7"/>
  <c r="BQ1856" i="7"/>
  <c r="BQ1860" i="7"/>
  <c r="BQ1864" i="7"/>
  <c r="BQ1868" i="7"/>
  <c r="BQ1872" i="7"/>
  <c r="BQ1876" i="7"/>
  <c r="BQ1783" i="7"/>
  <c r="BQ1787" i="7"/>
  <c r="BQ1791" i="7"/>
  <c r="BQ1795" i="7"/>
  <c r="BQ1799" i="7"/>
  <c r="BQ1803" i="7"/>
  <c r="BQ1807" i="7"/>
  <c r="BQ1811" i="7"/>
  <c r="BQ1815" i="7"/>
  <c r="BQ1819" i="7"/>
  <c r="BQ1781" i="7"/>
  <c r="BQ1785" i="7"/>
  <c r="BQ1789" i="7"/>
  <c r="BQ1793" i="7"/>
  <c r="BQ1797" i="7"/>
  <c r="BQ1801" i="7"/>
  <c r="BQ1809" i="7"/>
  <c r="BQ1813" i="7"/>
  <c r="BQ1817" i="7"/>
  <c r="BQ1724" i="7"/>
  <c r="BQ1728" i="7"/>
  <c r="BQ1732" i="7"/>
  <c r="BQ1736" i="7"/>
  <c r="BQ1740" i="7"/>
  <c r="BQ1744" i="7"/>
  <c r="BQ1748" i="7"/>
  <c r="BQ1752" i="7"/>
  <c r="BQ1756" i="7"/>
  <c r="BQ1760" i="7"/>
  <c r="BQ1722" i="7"/>
  <c r="BQ1726" i="7"/>
  <c r="BQ1730" i="7"/>
  <c r="BQ1734" i="7"/>
  <c r="BQ1738" i="7"/>
  <c r="BQ1742" i="7"/>
  <c r="BQ1746" i="7"/>
  <c r="BQ1750" i="7"/>
  <c r="BQ1754" i="7"/>
  <c r="BQ1758" i="7"/>
  <c r="BQ1665" i="7"/>
  <c r="BQ1669" i="7"/>
  <c r="BQ1673" i="7"/>
  <c r="BQ1677" i="7"/>
  <c r="BQ1681" i="7"/>
  <c r="BQ1689" i="7"/>
  <c r="BQ1693" i="7"/>
  <c r="BQ1697" i="7"/>
  <c r="BQ1701" i="7"/>
  <c r="BQ1663" i="7"/>
  <c r="BQ1667" i="7"/>
  <c r="BQ1671" i="7"/>
  <c r="BQ1675" i="7"/>
  <c r="BQ1679" i="7"/>
  <c r="BQ1683" i="7"/>
  <c r="BQ1687" i="7"/>
  <c r="BQ1695" i="7"/>
  <c r="BQ1699" i="7"/>
  <c r="BQ1606" i="7"/>
  <c r="BQ1610" i="7"/>
  <c r="BQ1614" i="7"/>
  <c r="BQ1618" i="7"/>
  <c r="BQ1626" i="7"/>
  <c r="BQ1630" i="7"/>
  <c r="BQ1634" i="7"/>
  <c r="BQ1638" i="7"/>
  <c r="BQ1642" i="7"/>
  <c r="BQ1604" i="7"/>
  <c r="BQ1608" i="7"/>
  <c r="BQ1616" i="7"/>
  <c r="BQ1620" i="7"/>
  <c r="BQ1624" i="7"/>
  <c r="BQ1628" i="7"/>
  <c r="BQ1632" i="7"/>
  <c r="BQ1636" i="7"/>
  <c r="BQ1640" i="7"/>
  <c r="BQ1547" i="7"/>
  <c r="BQ1551" i="7"/>
  <c r="BQ1555" i="7"/>
  <c r="BQ1559" i="7"/>
  <c r="BQ1563" i="7"/>
  <c r="BQ1567" i="7"/>
  <c r="BQ1571" i="7"/>
  <c r="BQ1579" i="7"/>
  <c r="BQ1583" i="7"/>
  <c r="BQ1545" i="7"/>
  <c r="BQ1553" i="7"/>
  <c r="BQ1557" i="7"/>
  <c r="BQ1561" i="7"/>
  <c r="BQ1565" i="7"/>
  <c r="BQ1569" i="7"/>
  <c r="BQ1573" i="7"/>
  <c r="BQ1577" i="7"/>
  <c r="BQ1488" i="7"/>
  <c r="BQ1492" i="7"/>
  <c r="BQ1496" i="7"/>
  <c r="BQ1500" i="7"/>
  <c r="BQ1504" i="7"/>
  <c r="BQ1508" i="7"/>
  <c r="BQ1512" i="7"/>
  <c r="BQ1516" i="7"/>
  <c r="BQ1520" i="7"/>
  <c r="BQ1524" i="7"/>
  <c r="BQ1486" i="7"/>
  <c r="BQ1490" i="7"/>
  <c r="BQ1494" i="7"/>
  <c r="BQ1498" i="7"/>
  <c r="BQ1502" i="7"/>
  <c r="BQ1506" i="7"/>
  <c r="BQ1510" i="7"/>
  <c r="BQ1514" i="7"/>
  <c r="BQ1518" i="7"/>
  <c r="BQ1522" i="7"/>
  <c r="BQ1429" i="7"/>
  <c r="BQ1433" i="7"/>
  <c r="BQ1437" i="7"/>
  <c r="BQ1445" i="7"/>
  <c r="BQ1449" i="7"/>
  <c r="BQ1453" i="7"/>
  <c r="BQ1457" i="7"/>
  <c r="BQ1461" i="7"/>
  <c r="BQ1465" i="7"/>
  <c r="BQ1427" i="7"/>
  <c r="BQ1431" i="7"/>
  <c r="BQ1435" i="7"/>
  <c r="BQ1439" i="7"/>
  <c r="BQ1443" i="7"/>
  <c r="BQ1451" i="7"/>
  <c r="BQ1455" i="7"/>
  <c r="BQ1459" i="7"/>
  <c r="BQ1463" i="7"/>
  <c r="BQ1374" i="7"/>
  <c r="BQ1378" i="7"/>
  <c r="BQ1382" i="7"/>
  <c r="BQ1386" i="7"/>
  <c r="BQ1390" i="7"/>
  <c r="BQ1394" i="7"/>
  <c r="BQ1398" i="7"/>
  <c r="BQ1406" i="7"/>
  <c r="BQ1368" i="7"/>
  <c r="BQ1372" i="7"/>
  <c r="BQ1376" i="7"/>
  <c r="BQ1380" i="7"/>
  <c r="BQ1384" i="7"/>
  <c r="BQ1388" i="7"/>
  <c r="BQ1396" i="7"/>
  <c r="BQ1400" i="7"/>
  <c r="BQ1404" i="7"/>
  <c r="BQ1311" i="7"/>
  <c r="BQ1315" i="7"/>
  <c r="BQ1319" i="7"/>
  <c r="BQ1327" i="7"/>
  <c r="BQ1331" i="7"/>
  <c r="BQ1335" i="7"/>
  <c r="BQ1339" i="7"/>
  <c r="BQ1343" i="7"/>
  <c r="BQ1347" i="7"/>
  <c r="BQ1309" i="7"/>
  <c r="BQ1313" i="7"/>
  <c r="BQ1317" i="7"/>
  <c r="BQ1321" i="7"/>
  <c r="BQ1325" i="7"/>
  <c r="BQ1333" i="7"/>
  <c r="BQ1337" i="7"/>
  <c r="BQ1341" i="7"/>
  <c r="BQ1345" i="7"/>
  <c r="BQ1256" i="7"/>
  <c r="BQ1260" i="7"/>
  <c r="BQ1264" i="7"/>
  <c r="BQ1268" i="7"/>
  <c r="BQ1272" i="7"/>
  <c r="BQ1276" i="7"/>
  <c r="BQ1280" i="7"/>
  <c r="BQ1288" i="7"/>
  <c r="BQ1250" i="7"/>
  <c r="BQ1254" i="7"/>
  <c r="BQ1258" i="7"/>
  <c r="BQ1262" i="7"/>
  <c r="BQ1266" i="7"/>
  <c r="BQ1270" i="7"/>
  <c r="BQ1278" i="7"/>
  <c r="BQ1282" i="7"/>
  <c r="BQ1286" i="7"/>
  <c r="BQ1193" i="7"/>
  <c r="BQ1197" i="7"/>
  <c r="BQ1201" i="7"/>
  <c r="BQ1209" i="7"/>
  <c r="BQ1213" i="7"/>
  <c r="BQ1217" i="7"/>
  <c r="BQ1221" i="7"/>
  <c r="BQ1225" i="7"/>
  <c r="BQ1229" i="7"/>
  <c r="BQ1191" i="7"/>
  <c r="BQ1195" i="7"/>
  <c r="BQ1199" i="7"/>
  <c r="BQ1203" i="7"/>
  <c r="BQ1207" i="7"/>
  <c r="BQ1215" i="7"/>
  <c r="BQ1219" i="7"/>
  <c r="BQ1223" i="7"/>
  <c r="BQ1227" i="7"/>
  <c r="BQ1138" i="7"/>
  <c r="BQ1142" i="7"/>
  <c r="BQ1146" i="7"/>
  <c r="BQ1150" i="7"/>
  <c r="BQ1154" i="7"/>
  <c r="BQ1158" i="7"/>
  <c r="BQ1162" i="7"/>
  <c r="BQ1170" i="7"/>
  <c r="BQ1132" i="7"/>
  <c r="BQ1136" i="7"/>
  <c r="BQ1140" i="7"/>
  <c r="BQ1144" i="7"/>
  <c r="BQ1148" i="7"/>
  <c r="BQ1152" i="7"/>
  <c r="BQ1160" i="7"/>
  <c r="BQ1164" i="7"/>
  <c r="BQ1168" i="7"/>
  <c r="BQ1075" i="7"/>
  <c r="BQ1079" i="7"/>
  <c r="BQ1087" i="7"/>
  <c r="BQ1091" i="7"/>
  <c r="BQ1095" i="7"/>
  <c r="BQ1099" i="7"/>
  <c r="BQ1103" i="7"/>
  <c r="BQ1107" i="7"/>
  <c r="BQ1111" i="7"/>
  <c r="BQ1073" i="7"/>
  <c r="BQ1077" i="7"/>
  <c r="BQ1081" i="7"/>
  <c r="BQ1085" i="7"/>
  <c r="BQ1089" i="7"/>
  <c r="BQ1093" i="7"/>
  <c r="BQ1097" i="7"/>
  <c r="BQ1101" i="7"/>
  <c r="BQ1105" i="7"/>
  <c r="BQ1109" i="7"/>
  <c r="BQ1020" i="7"/>
  <c r="BQ1024" i="7"/>
  <c r="BQ1028" i="7"/>
  <c r="BQ1036" i="7"/>
  <c r="BQ1040" i="7"/>
  <c r="BQ1044" i="7"/>
  <c r="BQ1052" i="7"/>
  <c r="BQ1014" i="7"/>
  <c r="BQ1018" i="7"/>
  <c r="BQ1022" i="7"/>
  <c r="BQ1026" i="7"/>
  <c r="BQ1030" i="7"/>
  <c r="BQ1034" i="7"/>
  <c r="BQ1038" i="7"/>
  <c r="BQ1042" i="7"/>
  <c r="BQ1046" i="7"/>
  <c r="BQ1050" i="7"/>
  <c r="BQ957" i="7"/>
  <c r="BQ961" i="7"/>
  <c r="BQ969" i="7"/>
  <c r="BQ973" i="7"/>
  <c r="BQ977" i="7"/>
  <c r="BQ981" i="7"/>
  <c r="BQ985" i="7"/>
  <c r="BQ989" i="7"/>
  <c r="BQ993" i="7"/>
  <c r="BQ955" i="7"/>
  <c r="BQ959" i="7"/>
  <c r="BQ963" i="7"/>
  <c r="BQ967" i="7"/>
  <c r="BQ971" i="7"/>
  <c r="BQ975" i="7"/>
  <c r="BQ979" i="7"/>
  <c r="BQ983" i="7"/>
  <c r="BQ987" i="7"/>
  <c r="BQ991" i="7"/>
  <c r="BQ902" i="7"/>
  <c r="BQ906" i="7"/>
  <c r="BQ910" i="7"/>
  <c r="BQ918" i="7"/>
  <c r="BQ922" i="7"/>
  <c r="BQ926" i="7"/>
  <c r="BQ934" i="7"/>
  <c r="BQ896" i="7"/>
  <c r="BQ900" i="7"/>
  <c r="BQ904" i="7"/>
  <c r="BQ908" i="7"/>
  <c r="BQ912" i="7"/>
  <c r="BQ916" i="7"/>
  <c r="BQ920" i="7"/>
  <c r="BQ924" i="7"/>
  <c r="BQ928" i="7"/>
  <c r="BQ932" i="7"/>
  <c r="BQ839" i="7"/>
  <c r="BQ843" i="7"/>
  <c r="BQ847" i="7"/>
  <c r="BQ855" i="7"/>
  <c r="BQ859" i="7"/>
  <c r="BQ863" i="7"/>
  <c r="BQ871" i="7"/>
  <c r="BQ875" i="7"/>
  <c r="BQ837" i="7"/>
  <c r="BQ841" i="7"/>
  <c r="BQ845" i="7"/>
  <c r="BQ849" i="7"/>
  <c r="BQ853" i="7"/>
  <c r="BQ857" i="7"/>
  <c r="BQ861" i="7"/>
  <c r="BQ865" i="7"/>
  <c r="BQ869" i="7"/>
  <c r="BQ873" i="7"/>
  <c r="BQ780" i="7"/>
  <c r="BQ784" i="7"/>
  <c r="BQ788" i="7"/>
  <c r="BQ792" i="7"/>
  <c r="BQ796" i="7"/>
  <c r="BQ800" i="7"/>
  <c r="BQ804" i="7"/>
  <c r="BQ808" i="7"/>
  <c r="BQ812" i="7"/>
  <c r="BQ816" i="7"/>
  <c r="BQ778" i="7"/>
  <c r="BQ786" i="7"/>
  <c r="BQ790" i="7"/>
  <c r="BQ794" i="7"/>
  <c r="BQ802" i="7"/>
  <c r="BQ806" i="7"/>
  <c r="BQ810" i="7"/>
  <c r="BQ814" i="7"/>
  <c r="BQ725" i="7"/>
  <c r="BQ729" i="7"/>
  <c r="BQ733" i="7"/>
  <c r="BQ741" i="7"/>
  <c r="BQ745" i="7"/>
  <c r="BQ749" i="7"/>
  <c r="BQ757" i="7"/>
  <c r="BQ719" i="7"/>
  <c r="BQ723" i="7"/>
  <c r="BQ727" i="7"/>
  <c r="BQ731" i="7"/>
  <c r="BQ735" i="7"/>
  <c r="BQ739" i="7"/>
  <c r="BQ743" i="7"/>
  <c r="BQ747" i="7"/>
  <c r="BQ751" i="7"/>
  <c r="BQ755" i="7"/>
  <c r="BQ662" i="7"/>
  <c r="BQ666" i="7"/>
  <c r="BQ670" i="7"/>
  <c r="BQ674" i="7"/>
  <c r="BQ678" i="7"/>
  <c r="BQ682" i="7"/>
  <c r="BQ690" i="7"/>
  <c r="BQ694" i="7"/>
  <c r="BQ698" i="7"/>
  <c r="BQ660" i="7"/>
  <c r="BQ664" i="7"/>
  <c r="BQ668" i="7"/>
  <c r="BQ672" i="7"/>
  <c r="BQ676" i="7"/>
  <c r="BQ680" i="7"/>
  <c r="BQ684" i="7"/>
  <c r="BQ688" i="7"/>
  <c r="BQ692" i="7"/>
  <c r="BQ696" i="7"/>
  <c r="BQ603" i="7"/>
  <c r="BQ611" i="7"/>
  <c r="BQ615" i="7"/>
  <c r="BQ619" i="7"/>
  <c r="BQ627" i="7"/>
  <c r="BQ631" i="7"/>
  <c r="BQ635" i="7"/>
  <c r="BQ601" i="7"/>
  <c r="BQ605" i="7"/>
  <c r="BQ609" i="7"/>
  <c r="BQ613" i="7"/>
  <c r="BQ617" i="7"/>
  <c r="BQ621" i="7"/>
  <c r="BQ625" i="7"/>
  <c r="BQ629" i="7"/>
  <c r="BQ633" i="7"/>
  <c r="BQ637" i="7"/>
  <c r="BQ544" i="7"/>
  <c r="BQ548" i="7"/>
  <c r="BQ552" i="7"/>
  <c r="BQ560" i="7"/>
  <c r="BQ564" i="7"/>
  <c r="BQ568" i="7"/>
  <c r="BQ576" i="7"/>
  <c r="BQ580" i="7"/>
  <c r="BQ542" i="7"/>
  <c r="BQ546" i="7"/>
  <c r="BQ550" i="7"/>
  <c r="BQ554" i="7"/>
  <c r="BQ558" i="7"/>
  <c r="BQ562" i="7"/>
  <c r="BQ566" i="7"/>
  <c r="BQ570" i="7"/>
  <c r="BQ574" i="7"/>
  <c r="BQ578" i="7"/>
  <c r="BQ489" i="7"/>
  <c r="BQ493" i="7"/>
  <c r="BQ497" i="7"/>
  <c r="BQ505" i="7"/>
  <c r="BQ509" i="7"/>
  <c r="BQ513" i="7"/>
  <c r="BQ521" i="7"/>
  <c r="BQ483" i="7"/>
  <c r="BQ487" i="7"/>
  <c r="BQ491" i="7"/>
  <c r="BQ495" i="7"/>
  <c r="BQ499" i="7"/>
  <c r="BQ503" i="7"/>
  <c r="BQ507" i="7"/>
  <c r="BQ511" i="7"/>
  <c r="BQ515" i="7"/>
  <c r="BQ519" i="7"/>
  <c r="BQ426" i="7"/>
  <c r="BQ434" i="7"/>
  <c r="BQ438" i="7"/>
  <c r="BQ442" i="7"/>
  <c r="BQ450" i="7"/>
  <c r="BQ454" i="7"/>
  <c r="BQ458" i="7"/>
  <c r="BQ462" i="7"/>
  <c r="BQ424" i="7"/>
  <c r="BQ428" i="7"/>
  <c r="BQ432" i="7"/>
  <c r="BQ436" i="7"/>
  <c r="BQ440" i="7"/>
  <c r="BQ444" i="7"/>
  <c r="BQ448" i="7"/>
  <c r="BQ452" i="7"/>
  <c r="BQ456" i="7"/>
  <c r="BQ367" i="7"/>
  <c r="BQ371" i="7"/>
  <c r="BQ375" i="7"/>
  <c r="BQ383" i="7"/>
  <c r="BQ387" i="7"/>
  <c r="BQ391" i="7"/>
  <c r="BQ399" i="7"/>
  <c r="BQ403" i="7"/>
  <c r="BQ365" i="7"/>
  <c r="BQ369" i="7"/>
  <c r="BQ373" i="7"/>
  <c r="BQ377" i="7"/>
  <c r="BQ381" i="7"/>
  <c r="BQ385" i="7"/>
  <c r="BQ389" i="7"/>
  <c r="BQ393" i="7"/>
  <c r="BQ397" i="7"/>
  <c r="BQ401" i="7"/>
  <c r="BQ308" i="7"/>
  <c r="BQ312" i="7"/>
  <c r="BQ316" i="7"/>
  <c r="BQ320" i="7"/>
  <c r="BQ324" i="7"/>
  <c r="BQ328" i="7"/>
  <c r="BQ332" i="7"/>
  <c r="BQ336" i="7"/>
  <c r="BQ340" i="7"/>
  <c r="BQ344" i="7"/>
  <c r="BQ306" i="7"/>
  <c r="BQ314" i="7"/>
  <c r="BQ318" i="7"/>
  <c r="BQ322" i="7"/>
  <c r="BQ330" i="7"/>
  <c r="BQ334" i="7"/>
  <c r="BQ338" i="7"/>
  <c r="BQ249" i="7"/>
  <c r="BQ253" i="7"/>
  <c r="BQ257" i="7"/>
  <c r="BQ261" i="7"/>
  <c r="BQ265" i="7"/>
  <c r="BQ269" i="7"/>
  <c r="BQ273" i="7"/>
  <c r="BQ277" i="7"/>
  <c r="BQ281" i="7"/>
  <c r="BQ285" i="7"/>
  <c r="BQ247" i="7"/>
  <c r="BQ251" i="7"/>
  <c r="BQ255" i="7"/>
  <c r="BQ263" i="7"/>
  <c r="BQ267" i="7"/>
  <c r="BQ271" i="7"/>
  <c r="BQ279" i="7"/>
  <c r="BQ283" i="7"/>
  <c r="BQ190" i="7"/>
  <c r="BQ194" i="7"/>
  <c r="BQ198" i="7"/>
  <c r="BQ202" i="7"/>
  <c r="BQ206" i="7"/>
  <c r="BQ210" i="7"/>
  <c r="BQ214" i="7"/>
  <c r="BQ218" i="7"/>
  <c r="BQ222" i="7"/>
  <c r="BQ226" i="7"/>
  <c r="BQ188" i="7"/>
  <c r="BQ196" i="7"/>
  <c r="BQ200" i="7"/>
  <c r="BQ204" i="7"/>
  <c r="BQ212" i="7"/>
  <c r="BQ216" i="7"/>
  <c r="BQ220" i="7"/>
  <c r="BH169" i="7"/>
  <c r="AZ169" i="7"/>
  <c r="AZ131" i="7"/>
  <c r="BH131" i="7"/>
  <c r="AZ135" i="7"/>
  <c r="BH135" i="7"/>
  <c r="AZ139" i="7"/>
  <c r="BH139" i="7"/>
  <c r="BQ139" i="7"/>
  <c r="AZ143" i="7"/>
  <c r="BH143" i="7"/>
  <c r="AZ147" i="7"/>
  <c r="BH147" i="7"/>
  <c r="BQ147" i="7"/>
  <c r="AZ151" i="7"/>
  <c r="BH151" i="7"/>
  <c r="AZ155" i="7"/>
  <c r="BH155" i="7"/>
  <c r="BQ155" i="7"/>
  <c r="AZ159" i="7"/>
  <c r="BH159" i="7"/>
  <c r="AZ163" i="7"/>
  <c r="BH163" i="7"/>
  <c r="BQ163" i="7"/>
  <c r="AZ167" i="7"/>
  <c r="BH167" i="7"/>
  <c r="AH169" i="7"/>
  <c r="BF169" i="7"/>
  <c r="AZ133" i="7"/>
  <c r="BH133" i="7"/>
  <c r="AZ137" i="7"/>
  <c r="BH137" i="7"/>
  <c r="BQ137" i="7"/>
  <c r="AZ141" i="7"/>
  <c r="BH141" i="7"/>
  <c r="AZ145" i="7"/>
  <c r="BH145" i="7"/>
  <c r="BQ145" i="7"/>
  <c r="AZ149" i="7"/>
  <c r="BH149" i="7"/>
  <c r="BQ149" i="7"/>
  <c r="AZ153" i="7"/>
  <c r="BH153" i="7"/>
  <c r="BQ153" i="7"/>
  <c r="AZ157" i="7"/>
  <c r="BH157" i="7"/>
  <c r="AZ161" i="7"/>
  <c r="BH161" i="7"/>
  <c r="BQ161" i="7"/>
  <c r="AZ165" i="7"/>
  <c r="BH165" i="7"/>
  <c r="BQ165" i="7"/>
  <c r="N169" i="7"/>
  <c r="N172" i="7" s="1"/>
  <c r="AZ171" i="7"/>
  <c r="BH171" i="7"/>
  <c r="BH110" i="7"/>
  <c r="AZ110" i="7"/>
  <c r="AZ72" i="7"/>
  <c r="BH72" i="7"/>
  <c r="BQ72" i="7"/>
  <c r="AZ76" i="7"/>
  <c r="BH76" i="7"/>
  <c r="BQ76" i="7"/>
  <c r="AZ80" i="7"/>
  <c r="BH80" i="7"/>
  <c r="AZ84" i="7"/>
  <c r="BH84" i="7"/>
  <c r="BQ84" i="7"/>
  <c r="AZ88" i="7"/>
  <c r="BH88" i="7"/>
  <c r="BQ88" i="7"/>
  <c r="AZ92" i="7"/>
  <c r="BH92" i="7"/>
  <c r="AZ96" i="7"/>
  <c r="BH96" i="7"/>
  <c r="BQ96" i="7"/>
  <c r="AZ100" i="7"/>
  <c r="BH100" i="7"/>
  <c r="BQ100" i="7"/>
  <c r="AZ104" i="7"/>
  <c r="BH104" i="7"/>
  <c r="BQ104" i="7"/>
  <c r="AZ108" i="7"/>
  <c r="BH108" i="7"/>
  <c r="BQ108" i="7"/>
  <c r="AH110" i="7"/>
  <c r="BF110" i="7"/>
  <c r="AZ70" i="7"/>
  <c r="BH70" i="7"/>
  <c r="AZ74" i="7"/>
  <c r="BH74" i="7"/>
  <c r="AZ78" i="7"/>
  <c r="BH78" i="7"/>
  <c r="AZ82" i="7"/>
  <c r="BH82" i="7"/>
  <c r="AZ86" i="7"/>
  <c r="BH86" i="7"/>
  <c r="BQ86" i="7"/>
  <c r="AZ90" i="7"/>
  <c r="BH90" i="7"/>
  <c r="AZ94" i="7"/>
  <c r="BH94" i="7"/>
  <c r="AZ98" i="7"/>
  <c r="BH98" i="7"/>
  <c r="AZ102" i="7"/>
  <c r="BH102" i="7"/>
  <c r="AZ106" i="7"/>
  <c r="BH106" i="7"/>
  <c r="N110" i="7"/>
  <c r="N113" i="7" s="1"/>
  <c r="AZ112" i="7"/>
  <c r="BH112" i="7"/>
  <c r="U29" i="6"/>
  <c r="U23" i="6"/>
  <c r="H38" i="8"/>
  <c r="C38" i="8" s="1"/>
  <c r="H37" i="8"/>
  <c r="K37" i="8" s="1"/>
  <c r="H36" i="8"/>
  <c r="K36" i="8" s="1"/>
  <c r="U45" i="6"/>
  <c r="BE33" i="6"/>
  <c r="BI33" i="6" s="1"/>
  <c r="BE25" i="6"/>
  <c r="BI25" i="6" s="1"/>
  <c r="BE21" i="6"/>
  <c r="BK41" i="6"/>
  <c r="AK17" i="6"/>
  <c r="AQ19" i="6"/>
  <c r="AQ45" i="6"/>
  <c r="BC23" i="6"/>
  <c r="BC15" i="6"/>
  <c r="BK39" i="6"/>
  <c r="BK31" i="6"/>
  <c r="BK27" i="6"/>
  <c r="AE33" i="6"/>
  <c r="AE25" i="6"/>
  <c r="AQ9" i="6"/>
  <c r="U33" i="6"/>
  <c r="U27" i="6"/>
  <c r="U21" i="6"/>
  <c r="BK19" i="6"/>
  <c r="BK23" i="6"/>
  <c r="BG27" i="6"/>
  <c r="BK35" i="6"/>
  <c r="BG39" i="6"/>
  <c r="AK13" i="6"/>
  <c r="AK19" i="6"/>
  <c r="AK23" i="6"/>
  <c r="AQ15" i="6"/>
  <c r="AQ21" i="6"/>
  <c r="AQ23" i="6"/>
  <c r="BC43" i="6"/>
  <c r="BC21" i="6"/>
  <c r="BC19" i="6"/>
  <c r="BC17" i="6"/>
  <c r="BC11" i="6"/>
  <c r="BG51" i="6"/>
  <c r="U17" i="6"/>
  <c r="BG21" i="6"/>
  <c r="BG29" i="6"/>
  <c r="BS21" i="7"/>
  <c r="BQ21" i="7" s="1"/>
  <c r="BH17" i="7"/>
  <c r="AZ17" i="7"/>
  <c r="BS25" i="7"/>
  <c r="BQ25" i="7" s="1"/>
  <c r="BE19" i="6"/>
  <c r="BS27" i="7"/>
  <c r="BQ27" i="7" s="1"/>
  <c r="BS47" i="7"/>
  <c r="BS41" i="7"/>
  <c r="BQ41" i="7" s="1"/>
  <c r="BG19" i="6"/>
  <c r="BI19" i="6" s="1"/>
  <c r="AQ11" i="6"/>
  <c r="H28" i="8"/>
  <c r="I28" i="8" s="1"/>
  <c r="BJ17" i="7"/>
  <c r="BL17" i="7" s="1"/>
  <c r="H22" i="8"/>
  <c r="K22" i="8" s="1"/>
  <c r="H19" i="8"/>
  <c r="L19" i="8" s="1"/>
  <c r="H30" i="8"/>
  <c r="L30" i="8" s="1"/>
  <c r="H20" i="8"/>
  <c r="L20" i="8" s="1"/>
  <c r="H15" i="8"/>
  <c r="C15" i="8" s="1"/>
  <c r="K49" i="6"/>
  <c r="K53" i="6" s="1"/>
  <c r="U39" i="6"/>
  <c r="U37" i="6"/>
  <c r="U31" i="6"/>
  <c r="U19" i="6"/>
  <c r="U13" i="6"/>
  <c r="BK17" i="6"/>
  <c r="BG25" i="6"/>
  <c r="BK33" i="6"/>
  <c r="BE41" i="6"/>
  <c r="BE29" i="6"/>
  <c r="BI29" i="6" s="1"/>
  <c r="AO49" i="6"/>
  <c r="BG23" i="6"/>
  <c r="H12" i="8"/>
  <c r="L12" i="8" s="1"/>
  <c r="AE21" i="6"/>
  <c r="BC13" i="6"/>
  <c r="BH51" i="7"/>
  <c r="BF51" i="7"/>
  <c r="AQ17" i="6"/>
  <c r="AQ13" i="6"/>
  <c r="AK21" i="6"/>
  <c r="BL23" i="7"/>
  <c r="AZ23" i="7"/>
  <c r="BH21" i="7"/>
  <c r="BL21" i="7" s="1"/>
  <c r="AZ21" i="7"/>
  <c r="BL19" i="7"/>
  <c r="AZ19" i="7"/>
  <c r="AK15" i="6"/>
  <c r="BL15" i="7"/>
  <c r="AZ15" i="7"/>
  <c r="AK11" i="6"/>
  <c r="BK9" i="6"/>
  <c r="AX51" i="7"/>
  <c r="BJ51" i="7" s="1"/>
  <c r="BL51" i="7" s="1"/>
  <c r="BG43" i="6"/>
  <c r="BK43" i="6"/>
  <c r="AK43" i="6"/>
  <c r="BH45" i="7"/>
  <c r="BL45" i="7" s="1"/>
  <c r="AZ45" i="7"/>
  <c r="AH51" i="7"/>
  <c r="X49" i="6"/>
  <c r="H16" i="8"/>
  <c r="C16" i="8" s="1"/>
  <c r="H13" i="8"/>
  <c r="L13" i="8" s="1"/>
  <c r="H14" i="8"/>
  <c r="I14" i="8" s="1"/>
  <c r="H18" i="8"/>
  <c r="I18" i="8" s="1"/>
  <c r="N18" i="8" s="1"/>
  <c r="AE9" i="6"/>
  <c r="AA49" i="6"/>
  <c r="AC49" i="6"/>
  <c r="BK47" i="6"/>
  <c r="BS15" i="7"/>
  <c r="BQ15" i="7" s="1"/>
  <c r="BG47" i="6"/>
  <c r="BC47" i="6"/>
  <c r="H24" i="8"/>
  <c r="AZ13" i="7"/>
  <c r="BH47" i="7"/>
  <c r="AZ47" i="7"/>
  <c r="BH25" i="7"/>
  <c r="AE45" i="6"/>
  <c r="H33" i="8"/>
  <c r="L33" i="8" s="1"/>
  <c r="T51" i="7"/>
  <c r="BJ47" i="7"/>
  <c r="BJ13" i="7"/>
  <c r="BL13" i="7" s="1"/>
  <c r="BS11" i="7"/>
  <c r="BS17" i="7"/>
  <c r="BQ17" i="7" s="1"/>
  <c r="BS31" i="7"/>
  <c r="BQ31" i="7" s="1"/>
  <c r="BS23" i="7"/>
  <c r="BQ23" i="7" s="1"/>
  <c r="BS45" i="7"/>
  <c r="BQ45" i="7" s="1"/>
  <c r="BS37" i="7"/>
  <c r="BQ37" i="7" s="1"/>
  <c r="BS29" i="7"/>
  <c r="BQ29" i="7" s="1"/>
  <c r="AZ53" i="7"/>
  <c r="BH53" i="7"/>
  <c r="BS13" i="7"/>
  <c r="BQ13" i="7" s="1"/>
  <c r="BH11" i="7"/>
  <c r="AZ11" i="7"/>
  <c r="BC45" i="6"/>
  <c r="BE45" i="6"/>
  <c r="AT51" i="7"/>
  <c r="AK45" i="6"/>
  <c r="AN51" i="7"/>
  <c r="AK47" i="6"/>
  <c r="BH49" i="7"/>
  <c r="BL49" i="7" s="1"/>
  <c r="AZ49" i="7"/>
  <c r="N51" i="7"/>
  <c r="N54" i="7" s="1"/>
  <c r="BN51" i="7"/>
  <c r="H55" i="8"/>
  <c r="I55" i="8" s="1"/>
  <c r="N55" i="8" s="1"/>
  <c r="H50" i="8"/>
  <c r="K50" i="8" s="1"/>
  <c r="H46" i="8"/>
  <c r="I46" i="8" s="1"/>
  <c r="N46" i="8" s="1"/>
  <c r="H44" i="8"/>
  <c r="C44" i="8" s="1"/>
  <c r="H43" i="8"/>
  <c r="K43" i="8" s="1"/>
  <c r="H42" i="8"/>
  <c r="L42" i="8" s="1"/>
  <c r="H58" i="8"/>
  <c r="K58" i="8" s="1"/>
  <c r="H57" i="8"/>
  <c r="L57" i="8" s="1"/>
  <c r="H54" i="8"/>
  <c r="K54" i="8" s="1"/>
  <c r="H53" i="8"/>
  <c r="L53" i="8" s="1"/>
  <c r="H52" i="8"/>
  <c r="K52" i="8" s="1"/>
  <c r="H51" i="8"/>
  <c r="I51" i="8" s="1"/>
  <c r="H49" i="8"/>
  <c r="L49" i="8" s="1"/>
  <c r="H47" i="8"/>
  <c r="I47" i="8" s="1"/>
  <c r="N47" i="8" s="1"/>
  <c r="H40" i="8"/>
  <c r="K40" i="8" s="1"/>
  <c r="H39" i="8"/>
  <c r="K39" i="8" s="1"/>
  <c r="H34" i="8"/>
  <c r="K34" i="8" s="1"/>
  <c r="H26" i="8"/>
  <c r="C26" i="8" s="1"/>
  <c r="AW41" i="6"/>
  <c r="AW39" i="6"/>
  <c r="AW37" i="6"/>
  <c r="AW35" i="6"/>
  <c r="AW31" i="6"/>
  <c r="AW29" i="6"/>
  <c r="AW27" i="6"/>
  <c r="J96" i="6"/>
  <c r="K68" i="6"/>
  <c r="K80" i="6"/>
  <c r="K84" i="6"/>
  <c r="M86" i="6"/>
  <c r="K90" i="6"/>
  <c r="M94" i="6"/>
  <c r="K98" i="6"/>
  <c r="K100" i="6"/>
  <c r="K102" i="6"/>
  <c r="K104" i="6"/>
  <c r="K106" i="6"/>
  <c r="J49" i="6"/>
  <c r="M49" i="6"/>
  <c r="M53" i="6" s="1"/>
  <c r="S49" i="6"/>
  <c r="U43" i="6"/>
  <c r="U41" i="6"/>
  <c r="U25" i="6"/>
  <c r="U15" i="6"/>
  <c r="U11" i="6"/>
  <c r="Y49" i="6"/>
  <c r="Z49" i="6"/>
  <c r="BE35" i="6"/>
  <c r="BE31" i="6"/>
  <c r="BI31" i="6" s="1"/>
  <c r="Q49" i="6"/>
  <c r="O45" i="6"/>
  <c r="O41" i="6"/>
  <c r="O37" i="6"/>
  <c r="O33" i="6"/>
  <c r="O29" i="6"/>
  <c r="O25" i="6"/>
  <c r="O21" i="6"/>
  <c r="O17" i="6"/>
  <c r="O13" i="6"/>
  <c r="U47" i="6"/>
  <c r="U35" i="6"/>
  <c r="BE17" i="6"/>
  <c r="BE13" i="6"/>
  <c r="BG13" i="6"/>
  <c r="BG17" i="6"/>
  <c r="BK25" i="6"/>
  <c r="AK9" i="6"/>
  <c r="AY49" i="6"/>
  <c r="T58" i="6"/>
  <c r="C55" i="8"/>
  <c r="L24" i="8"/>
  <c r="AE17" i="6"/>
  <c r="AE13" i="6"/>
  <c r="BC9" i="6"/>
  <c r="O47" i="6"/>
  <c r="O43" i="6"/>
  <c r="O39" i="6"/>
  <c r="O35" i="6"/>
  <c r="O31" i="6"/>
  <c r="O27" i="6"/>
  <c r="O23" i="6"/>
  <c r="O19" i="6"/>
  <c r="O15" i="6"/>
  <c r="O11" i="6"/>
  <c r="BE15" i="6"/>
  <c r="BE11" i="6"/>
  <c r="BG11" i="6"/>
  <c r="BG15" i="6"/>
  <c r="BA49" i="6"/>
  <c r="J58" i="6"/>
  <c r="AB58" i="6"/>
  <c r="AM58" i="6"/>
  <c r="I57" i="8"/>
  <c r="Z9" i="8"/>
  <c r="Z10" i="8"/>
  <c r="Z11" i="8"/>
  <c r="Z13" i="8"/>
  <c r="Z15" i="8"/>
  <c r="Z16" i="8"/>
  <c r="Z18" i="8"/>
  <c r="Z19" i="8"/>
  <c r="Z20" i="8"/>
  <c r="Z21" i="8"/>
  <c r="Z22" i="8"/>
  <c r="Z24" i="8"/>
  <c r="Z25" i="8"/>
  <c r="Z26" i="8"/>
  <c r="Z27" i="8"/>
  <c r="Z28" i="8"/>
  <c r="Z29" i="8"/>
  <c r="Z30" i="8"/>
  <c r="Z32" i="8"/>
  <c r="Z33" i="8"/>
  <c r="Z34" i="8"/>
  <c r="Z35" i="8"/>
  <c r="Z36" i="8"/>
  <c r="Z37" i="8"/>
  <c r="Z38" i="8"/>
  <c r="Z40" i="8"/>
  <c r="Z41" i="8"/>
  <c r="Z42" i="8"/>
  <c r="Z43" i="8"/>
  <c r="Z44" i="8"/>
  <c r="Z45" i="8"/>
  <c r="Z46" i="8"/>
  <c r="Z47" i="8"/>
  <c r="Z48" i="8"/>
  <c r="Z49" i="8"/>
  <c r="Z51" i="8"/>
  <c r="Z52" i="8"/>
  <c r="Z53" i="8"/>
  <c r="Z54" i="8"/>
  <c r="Z55" i="8"/>
  <c r="Z56" i="8"/>
  <c r="Z57" i="8"/>
  <c r="Z58" i="8"/>
  <c r="AI58" i="6"/>
  <c r="Y58" i="6"/>
  <c r="P58" i="6"/>
  <c r="F58" i="6"/>
  <c r="BG9" i="6"/>
  <c r="O9" i="6"/>
  <c r="AA92" i="6"/>
  <c r="AG88" i="6"/>
  <c r="Q72" i="6"/>
  <c r="BC51" i="6"/>
  <c r="AQ51" i="6"/>
  <c r="AK51" i="6"/>
  <c r="K42" i="8"/>
  <c r="O51" i="6"/>
  <c r="BE37" i="6"/>
  <c r="BI37" i="6" s="1"/>
  <c r="BK21" i="6"/>
  <c r="BG41" i="6"/>
  <c r="BG35" i="6"/>
  <c r="BK29" i="6"/>
  <c r="BE27" i="6"/>
  <c r="BI27" i="6" s="1"/>
  <c r="AQ43" i="6"/>
  <c r="BE43" i="6"/>
  <c r="AE39" i="6"/>
  <c r="BE39" i="6"/>
  <c r="BI39" i="6" s="1"/>
  <c r="BK37" i="6"/>
  <c r="BG37" i="6"/>
  <c r="BK13" i="6"/>
  <c r="AQ37" i="6"/>
  <c r="BG33" i="6"/>
  <c r="AE47" i="6"/>
  <c r="BE47" i="6"/>
  <c r="BI47" i="6" s="1"/>
  <c r="BK45" i="6"/>
  <c r="BG45" i="6"/>
  <c r="BK11" i="6"/>
  <c r="BG31" i="6"/>
  <c r="BE23" i="6"/>
  <c r="BI23" i="6" s="1"/>
  <c r="BK15" i="6"/>
  <c r="BG3478" i="7" l="1"/>
  <c r="BH3768" i="7"/>
  <c r="AZ4771" i="7"/>
  <c r="BR5420" i="7"/>
  <c r="BG3183" i="7"/>
  <c r="AZ3237" i="7"/>
  <c r="BH4771" i="7"/>
  <c r="AE51" i="6"/>
  <c r="AC31" i="8"/>
  <c r="Z12" i="8"/>
  <c r="I42" i="8"/>
  <c r="BH3237" i="7"/>
  <c r="T31" i="8"/>
  <c r="AB17" i="8"/>
  <c r="AC39" i="8"/>
  <c r="C20" i="8"/>
  <c r="Z50" i="8"/>
  <c r="BG3832" i="7"/>
  <c r="BR4771" i="7"/>
  <c r="T50" i="8"/>
  <c r="Z17" i="8"/>
  <c r="BG4304" i="7"/>
  <c r="AB26" i="8"/>
  <c r="AC12" i="8"/>
  <c r="BR4299" i="7"/>
  <c r="Z39" i="8"/>
  <c r="Z31" i="8"/>
  <c r="Z23" i="8"/>
  <c r="T39" i="8"/>
  <c r="AC13" i="8"/>
  <c r="I38" i="8"/>
  <c r="K18" i="8"/>
  <c r="K82" i="6"/>
  <c r="W82" i="6"/>
  <c r="K74" i="6"/>
  <c r="W74" i="6"/>
  <c r="K76" i="6"/>
  <c r="W76" i="6"/>
  <c r="M78" i="6"/>
  <c r="W78" i="6"/>
  <c r="K72" i="6"/>
  <c r="W72" i="6"/>
  <c r="AC70" i="6"/>
  <c r="W70" i="6"/>
  <c r="BI35" i="6"/>
  <c r="BQ133" i="7"/>
  <c r="BQ131" i="7"/>
  <c r="H11" i="8"/>
  <c r="L11" i="8" s="1"/>
  <c r="BR169" i="7"/>
  <c r="BR110" i="7"/>
  <c r="Z110" i="6"/>
  <c r="W110" i="6"/>
  <c r="BQ129" i="7"/>
  <c r="I16" i="8"/>
  <c r="L40" i="8"/>
  <c r="C54" i="8"/>
  <c r="L43" i="8"/>
  <c r="C51" i="8"/>
  <c r="L38" i="8"/>
  <c r="L47" i="8"/>
  <c r="K38" i="8"/>
  <c r="L44" i="8"/>
  <c r="C18" i="8"/>
  <c r="K33" i="8"/>
  <c r="T17" i="8"/>
  <c r="T41" i="8"/>
  <c r="T12" i="8"/>
  <c r="T21" i="8"/>
  <c r="AC41" i="8"/>
  <c r="AB16" i="8"/>
  <c r="AB21" i="8"/>
  <c r="AC32" i="8"/>
  <c r="AB58" i="8"/>
  <c r="AC14" i="8"/>
  <c r="AB14" i="8"/>
  <c r="T14" i="8"/>
  <c r="Z14" i="8"/>
  <c r="AB19" i="8"/>
  <c r="AC23" i="8"/>
  <c r="K46" i="8"/>
  <c r="M46" i="8" s="1"/>
  <c r="P46" i="8" s="1"/>
  <c r="L58" i="8"/>
  <c r="L46" i="8"/>
  <c r="K30" i="8"/>
  <c r="I49" i="8"/>
  <c r="K55" i="8"/>
  <c r="L55" i="8"/>
  <c r="K15" i="8"/>
  <c r="BQ47" i="7"/>
  <c r="BN45" i="6" s="1"/>
  <c r="BI41" i="6"/>
  <c r="BQ43" i="7"/>
  <c r="BN41" i="6" s="1"/>
  <c r="BQ98" i="7"/>
  <c r="BN37" i="6" s="1"/>
  <c r="BQ92" i="7"/>
  <c r="BN31" i="6" s="1"/>
  <c r="BQ4653" i="7"/>
  <c r="BQ94" i="7"/>
  <c r="BN33" i="6" s="1"/>
  <c r="BQ3827" i="7"/>
  <c r="BQ1899" i="7"/>
  <c r="BQ1939" i="7" s="1"/>
  <c r="BQ11" i="7"/>
  <c r="BL11" i="7"/>
  <c r="BS5597" i="7"/>
  <c r="AZ5597" i="7"/>
  <c r="M70" i="6"/>
  <c r="BR4417" i="7"/>
  <c r="BG3596" i="7"/>
  <c r="T13" i="8"/>
  <c r="T10" i="8"/>
  <c r="K57" i="8"/>
  <c r="AC108" i="6"/>
  <c r="BG110" i="6"/>
  <c r="I50" i="8"/>
  <c r="M50" i="8" s="1"/>
  <c r="P50" i="8" s="1"/>
  <c r="H45" i="8"/>
  <c r="K45" i="8" s="1"/>
  <c r="I44" i="8"/>
  <c r="N44" i="8" s="1"/>
  <c r="C42" i="8"/>
  <c r="H41" i="8"/>
  <c r="L41" i="8" s="1"/>
  <c r="C37" i="8"/>
  <c r="I36" i="8"/>
  <c r="M36" i="8" s="1"/>
  <c r="P36" i="8" s="1"/>
  <c r="C36" i="8"/>
  <c r="L36" i="8"/>
  <c r="AS110" i="6"/>
  <c r="H31" i="8"/>
  <c r="C31" i="8" s="1"/>
  <c r="AQ49" i="6"/>
  <c r="I20" i="8"/>
  <c r="N20" i="8" s="1"/>
  <c r="K20" i="8"/>
  <c r="BQ700" i="7"/>
  <c r="AK49" i="6"/>
  <c r="BI56" i="6"/>
  <c r="AX58" i="6" s="1"/>
  <c r="AU110" i="6"/>
  <c r="L15" i="8"/>
  <c r="K14" i="8"/>
  <c r="K12" i="8"/>
  <c r="I12" i="8"/>
  <c r="AZ51" i="7"/>
  <c r="K53" i="8"/>
  <c r="C57" i="8"/>
  <c r="K44" i="8"/>
  <c r="C46" i="8"/>
  <c r="BI9" i="6"/>
  <c r="BN35" i="6"/>
  <c r="BQ2470" i="7"/>
  <c r="BQ2942" i="7"/>
  <c r="BN27" i="6"/>
  <c r="BN29" i="6"/>
  <c r="BQ5538" i="7"/>
  <c r="BQ5715" i="7"/>
  <c r="AO110" i="6"/>
  <c r="AA110" i="6"/>
  <c r="AY110" i="6"/>
  <c r="AC110" i="6"/>
  <c r="X110" i="6"/>
  <c r="BN47" i="6"/>
  <c r="BN39" i="6"/>
  <c r="BN23" i="6"/>
  <c r="BN25" i="6"/>
  <c r="BR3001" i="7"/>
  <c r="BQ4063" i="7"/>
  <c r="BQ4181" i="7"/>
  <c r="BA110" i="6"/>
  <c r="AG110" i="6"/>
  <c r="Y110" i="6"/>
  <c r="AI110" i="6"/>
  <c r="AM110" i="6"/>
  <c r="AQ110" i="6" s="1"/>
  <c r="BI51" i="6"/>
  <c r="BE110" i="6"/>
  <c r="BI110" i="6" s="1"/>
  <c r="C19" i="8"/>
  <c r="L39" i="8"/>
  <c r="L52" i="8"/>
  <c r="C12" i="8"/>
  <c r="I39" i="8"/>
  <c r="N39" i="8" s="1"/>
  <c r="I52" i="8"/>
  <c r="M52" i="8" s="1"/>
  <c r="L50" i="8"/>
  <c r="K31" i="8"/>
  <c r="C50" i="8"/>
  <c r="C39" i="8"/>
  <c r="L37" i="8"/>
  <c r="C49" i="8"/>
  <c r="I19" i="8"/>
  <c r="N19" i="8" s="1"/>
  <c r="K19" i="8"/>
  <c r="I30" i="8"/>
  <c r="N30" i="8" s="1"/>
  <c r="I15" i="8"/>
  <c r="C52" i="8"/>
  <c r="I37" i="8"/>
  <c r="C30" i="8"/>
  <c r="L14" i="8"/>
  <c r="AE49" i="6"/>
  <c r="BH5892" i="7"/>
  <c r="AZ5892" i="7"/>
  <c r="BL5888" i="7"/>
  <c r="BL5884" i="7"/>
  <c r="BL5880" i="7"/>
  <c r="BL5876" i="7"/>
  <c r="BL5872" i="7"/>
  <c r="BL5868" i="7"/>
  <c r="BL5864" i="7"/>
  <c r="BG5899" i="7"/>
  <c r="BU5847" i="7"/>
  <c r="BQ5892" i="7"/>
  <c r="BL5890" i="7"/>
  <c r="BL5886" i="7"/>
  <c r="BL5882" i="7"/>
  <c r="BL5878" i="7"/>
  <c r="BL5874" i="7"/>
  <c r="BL5870" i="7"/>
  <c r="BL5866" i="7"/>
  <c r="BL5862" i="7"/>
  <c r="BL5858" i="7"/>
  <c r="BL5854" i="7"/>
  <c r="BL5894" i="7"/>
  <c r="BL5860" i="7"/>
  <c r="BL5856" i="7"/>
  <c r="BL5852" i="7"/>
  <c r="BL5831" i="7"/>
  <c r="BL5827" i="7"/>
  <c r="BL5823" i="7"/>
  <c r="BL5819" i="7"/>
  <c r="BL5815" i="7"/>
  <c r="BL5811" i="7"/>
  <c r="BL5807" i="7"/>
  <c r="BL5829" i="7"/>
  <c r="BL5821" i="7"/>
  <c r="BL5813" i="7"/>
  <c r="BL5805" i="7"/>
  <c r="BL5801" i="7"/>
  <c r="BL5793" i="7"/>
  <c r="BG5840" i="7"/>
  <c r="BU5788" i="7"/>
  <c r="BL5803" i="7"/>
  <c r="BL5799" i="7"/>
  <c r="BL5795" i="7"/>
  <c r="BK5840" i="7"/>
  <c r="BL5835" i="7"/>
  <c r="BH5833" i="7"/>
  <c r="AZ5833" i="7"/>
  <c r="BL5825" i="7"/>
  <c r="BL5817" i="7"/>
  <c r="BL5809" i="7"/>
  <c r="BL5797" i="7"/>
  <c r="BH5774" i="7"/>
  <c r="AZ5774" i="7"/>
  <c r="BL5770" i="7"/>
  <c r="BL5766" i="7"/>
  <c r="BL5762" i="7"/>
  <c r="BL5758" i="7"/>
  <c r="BL5754" i="7"/>
  <c r="BL5750" i="7"/>
  <c r="BL5746" i="7"/>
  <c r="BG5781" i="7"/>
  <c r="BU5729" i="7"/>
  <c r="BQ5774" i="7"/>
  <c r="BL5772" i="7"/>
  <c r="BL5768" i="7"/>
  <c r="BL5764" i="7"/>
  <c r="BL5760" i="7"/>
  <c r="BL5756" i="7"/>
  <c r="BL5752" i="7"/>
  <c r="BL5748" i="7"/>
  <c r="BL5744" i="7"/>
  <c r="BL5740" i="7"/>
  <c r="BL5736" i="7"/>
  <c r="BL5776" i="7"/>
  <c r="BL5742" i="7"/>
  <c r="BL5738" i="7"/>
  <c r="BL5734" i="7"/>
  <c r="BH5715" i="7"/>
  <c r="AZ5715" i="7"/>
  <c r="BL5711" i="7"/>
  <c r="BL5707" i="7"/>
  <c r="BL5703" i="7"/>
  <c r="BL5699" i="7"/>
  <c r="BL5695" i="7"/>
  <c r="BL5691" i="7"/>
  <c r="BL5687" i="7"/>
  <c r="BG5722" i="7"/>
  <c r="BU5670" i="7"/>
  <c r="Y68" i="6"/>
  <c r="BL5713" i="7"/>
  <c r="BL5709" i="7"/>
  <c r="BL5705" i="7"/>
  <c r="BL5701" i="7"/>
  <c r="BL5697" i="7"/>
  <c r="BL5693" i="7"/>
  <c r="BL5689" i="7"/>
  <c r="BL5685" i="7"/>
  <c r="BL5681" i="7"/>
  <c r="BL5677" i="7"/>
  <c r="BL5717" i="7"/>
  <c r="BL5683" i="7"/>
  <c r="BL5679" i="7"/>
  <c r="BL5675" i="7"/>
  <c r="BS5715" i="7"/>
  <c r="BL5626" i="7"/>
  <c r="BL5622" i="7"/>
  <c r="BL5618" i="7"/>
  <c r="BL5658" i="7"/>
  <c r="BL5640" i="7"/>
  <c r="BL5632" i="7"/>
  <c r="BL5620" i="7"/>
  <c r="BG5663" i="7"/>
  <c r="BU5611" i="7"/>
  <c r="BL5654" i="7"/>
  <c r="BL5650" i="7"/>
  <c r="BL5646" i="7"/>
  <c r="BL5642" i="7"/>
  <c r="BL5638" i="7"/>
  <c r="BL5634" i="7"/>
  <c r="BL5630" i="7"/>
  <c r="BH5656" i="7"/>
  <c r="AZ5656" i="7"/>
  <c r="BL5652" i="7"/>
  <c r="BL5648" i="7"/>
  <c r="BL5644" i="7"/>
  <c r="BL5636" i="7"/>
  <c r="BL5628" i="7"/>
  <c r="BL5624" i="7"/>
  <c r="BL5616" i="7"/>
  <c r="BL5599" i="7"/>
  <c r="BL5585" i="7"/>
  <c r="BL5577" i="7"/>
  <c r="BL5569" i="7"/>
  <c r="BL5561" i="7"/>
  <c r="BL5595" i="7"/>
  <c r="BL5591" i="7"/>
  <c r="BL5587" i="7"/>
  <c r="BL5583" i="7"/>
  <c r="BL5579" i="7"/>
  <c r="BL5575" i="7"/>
  <c r="BL5571" i="7"/>
  <c r="BL5567" i="7"/>
  <c r="BL5563" i="7"/>
  <c r="BL5559" i="7"/>
  <c r="BL5593" i="7"/>
  <c r="BL5589" i="7"/>
  <c r="BL5581" i="7"/>
  <c r="BL5573" i="7"/>
  <c r="BL5565" i="7"/>
  <c r="BL5557" i="7"/>
  <c r="BG5604" i="7"/>
  <c r="BU5552" i="7"/>
  <c r="BL5597" i="7"/>
  <c r="BL5540" i="7"/>
  <c r="BL5526" i="7"/>
  <c r="BL5518" i="7"/>
  <c r="BL5510" i="7"/>
  <c r="BL5502" i="7"/>
  <c r="BL5536" i="7"/>
  <c r="BL5532" i="7"/>
  <c r="BL5528" i="7"/>
  <c r="BL5524" i="7"/>
  <c r="BL5520" i="7"/>
  <c r="BL5516" i="7"/>
  <c r="BL5512" i="7"/>
  <c r="BL5508" i="7"/>
  <c r="BL5504" i="7"/>
  <c r="BL5500" i="7"/>
  <c r="BL5534" i="7"/>
  <c r="BL5530" i="7"/>
  <c r="BL5522" i="7"/>
  <c r="BL5514" i="7"/>
  <c r="BL5506" i="7"/>
  <c r="BL5498" i="7"/>
  <c r="BG5545" i="7"/>
  <c r="BU5493" i="7"/>
  <c r="BL5538" i="7"/>
  <c r="BL5477" i="7"/>
  <c r="BL5473" i="7"/>
  <c r="BL5469" i="7"/>
  <c r="BL5465" i="7"/>
  <c r="BL5461" i="7"/>
  <c r="BL5457" i="7"/>
  <c r="BL5453" i="7"/>
  <c r="BL5475" i="7"/>
  <c r="BL5467" i="7"/>
  <c r="BL5459" i="7"/>
  <c r="BL5451" i="7"/>
  <c r="BL5447" i="7"/>
  <c r="BL5439" i="7"/>
  <c r="BG5486" i="7"/>
  <c r="BU5434" i="7"/>
  <c r="BL5449" i="7"/>
  <c r="BL5445" i="7"/>
  <c r="BL5441" i="7"/>
  <c r="BK5486" i="7"/>
  <c r="BL5481" i="7"/>
  <c r="BH5479" i="7"/>
  <c r="AZ5479" i="7"/>
  <c r="BL5471" i="7"/>
  <c r="BL5463" i="7"/>
  <c r="BL5455" i="7"/>
  <c r="BL5443" i="7"/>
  <c r="BL5418" i="7"/>
  <c r="BL5414" i="7"/>
  <c r="BL5410" i="7"/>
  <c r="BL5406" i="7"/>
  <c r="BL5402" i="7"/>
  <c r="BL5398" i="7"/>
  <c r="BL5394" i="7"/>
  <c r="BL5416" i="7"/>
  <c r="BL5408" i="7"/>
  <c r="BL5400" i="7"/>
  <c r="BL5392" i="7"/>
  <c r="BL5388" i="7"/>
  <c r="BL5380" i="7"/>
  <c r="BG5427" i="7"/>
  <c r="BU5375" i="7"/>
  <c r="AA80" i="6"/>
  <c r="AG68" i="6"/>
  <c r="X72" i="6"/>
  <c r="J84" i="6"/>
  <c r="AA96" i="6"/>
  <c r="AE96" i="6" s="1"/>
  <c r="BL5390" i="7"/>
  <c r="BL5386" i="7"/>
  <c r="BL5382" i="7"/>
  <c r="BK5427" i="7"/>
  <c r="BL5422" i="7"/>
  <c r="BH5420" i="7"/>
  <c r="AZ5420" i="7"/>
  <c r="BL5412" i="7"/>
  <c r="BL5404" i="7"/>
  <c r="BL5396" i="7"/>
  <c r="BL5384" i="7"/>
  <c r="BH5361" i="7"/>
  <c r="AZ5361" i="7"/>
  <c r="BL5357" i="7"/>
  <c r="BL5353" i="7"/>
  <c r="BL5349" i="7"/>
  <c r="BL5345" i="7"/>
  <c r="BL5341" i="7"/>
  <c r="BL5337" i="7"/>
  <c r="BL5333" i="7"/>
  <c r="BG5368" i="7"/>
  <c r="BU5316" i="7"/>
  <c r="BQ5361" i="7"/>
  <c r="BL5359" i="7"/>
  <c r="BL5355" i="7"/>
  <c r="BL5351" i="7"/>
  <c r="BL5347" i="7"/>
  <c r="BL5343" i="7"/>
  <c r="BL5339" i="7"/>
  <c r="BL5335" i="7"/>
  <c r="BL5331" i="7"/>
  <c r="BL5327" i="7"/>
  <c r="BL5323" i="7"/>
  <c r="BL5363" i="7"/>
  <c r="BL5329" i="7"/>
  <c r="BL5325" i="7"/>
  <c r="BL5321" i="7"/>
  <c r="BL5300" i="7"/>
  <c r="BL5296" i="7"/>
  <c r="BL5292" i="7"/>
  <c r="BL5288" i="7"/>
  <c r="BL5284" i="7"/>
  <c r="BL5280" i="7"/>
  <c r="BL5276" i="7"/>
  <c r="BL5272" i="7"/>
  <c r="BL5268" i="7"/>
  <c r="BL5264" i="7"/>
  <c r="BL5304" i="7"/>
  <c r="BL5266" i="7"/>
  <c r="BG5309" i="7"/>
  <c r="BU5257" i="7"/>
  <c r="BH5302" i="7"/>
  <c r="AZ5302" i="7"/>
  <c r="BL5298" i="7"/>
  <c r="BL5294" i="7"/>
  <c r="BL5290" i="7"/>
  <c r="BL5286" i="7"/>
  <c r="BL5282" i="7"/>
  <c r="BL5278" i="7"/>
  <c r="BL5274" i="7"/>
  <c r="BL5270" i="7"/>
  <c r="BL5262" i="7"/>
  <c r="BH5243" i="7"/>
  <c r="AZ5243" i="7"/>
  <c r="BL5239" i="7"/>
  <c r="BL5235" i="7"/>
  <c r="BL5231" i="7"/>
  <c r="BL5227" i="7"/>
  <c r="BL5223" i="7"/>
  <c r="BL5219" i="7"/>
  <c r="BL5215" i="7"/>
  <c r="BG5250" i="7"/>
  <c r="BU5198" i="7"/>
  <c r="BQ5243" i="7"/>
  <c r="BL5241" i="7"/>
  <c r="BL5237" i="7"/>
  <c r="BL5233" i="7"/>
  <c r="BL5229" i="7"/>
  <c r="BL5225" i="7"/>
  <c r="BL5221" i="7"/>
  <c r="BL5217" i="7"/>
  <c r="BL5213" i="7"/>
  <c r="BL5209" i="7"/>
  <c r="BL5205" i="7"/>
  <c r="BL5245" i="7"/>
  <c r="BL5211" i="7"/>
  <c r="BL5207" i="7"/>
  <c r="BL5203" i="7"/>
  <c r="BH5184" i="7"/>
  <c r="AZ5184" i="7"/>
  <c r="BL5180" i="7"/>
  <c r="BL5176" i="7"/>
  <c r="BL5172" i="7"/>
  <c r="BL5168" i="7"/>
  <c r="BL5164" i="7"/>
  <c r="BL5160" i="7"/>
  <c r="BL5156" i="7"/>
  <c r="BG5191" i="7"/>
  <c r="BU5139" i="7"/>
  <c r="BL5182" i="7"/>
  <c r="BL5178" i="7"/>
  <c r="BL5174" i="7"/>
  <c r="BL5170" i="7"/>
  <c r="BL5166" i="7"/>
  <c r="BL5162" i="7"/>
  <c r="BL5158" i="7"/>
  <c r="BL5154" i="7"/>
  <c r="BL5150" i="7"/>
  <c r="BL5146" i="7"/>
  <c r="BL5186" i="7"/>
  <c r="BL5152" i="7"/>
  <c r="BL5148" i="7"/>
  <c r="BL5144" i="7"/>
  <c r="BH5125" i="7"/>
  <c r="AZ5125" i="7"/>
  <c r="BL5121" i="7"/>
  <c r="BL5117" i="7"/>
  <c r="BL5113" i="7"/>
  <c r="BL5109" i="7"/>
  <c r="BL5105" i="7"/>
  <c r="BL5101" i="7"/>
  <c r="BL5097" i="7"/>
  <c r="BG5132" i="7"/>
  <c r="BU5080" i="7"/>
  <c r="BQ5125" i="7"/>
  <c r="BL5123" i="7"/>
  <c r="BL5119" i="7"/>
  <c r="BL5115" i="7"/>
  <c r="BL5111" i="7"/>
  <c r="BL5107" i="7"/>
  <c r="BL5103" i="7"/>
  <c r="BL5099" i="7"/>
  <c r="BL5095" i="7"/>
  <c r="BL5091" i="7"/>
  <c r="BL5087" i="7"/>
  <c r="BL5127" i="7"/>
  <c r="BL5093" i="7"/>
  <c r="BL5089" i="7"/>
  <c r="BL5085" i="7"/>
  <c r="Q106" i="6"/>
  <c r="BS5125" i="7"/>
  <c r="BH5066" i="7"/>
  <c r="AZ5066" i="7"/>
  <c r="BL5062" i="7"/>
  <c r="BL5058" i="7"/>
  <c r="BL5054" i="7"/>
  <c r="BL5050" i="7"/>
  <c r="BL5046" i="7"/>
  <c r="BL5042" i="7"/>
  <c r="BL5038" i="7"/>
  <c r="BG5073" i="7"/>
  <c r="BU5021" i="7"/>
  <c r="BQ5066" i="7"/>
  <c r="BL5064" i="7"/>
  <c r="BL5060" i="7"/>
  <c r="BL5056" i="7"/>
  <c r="BL5052" i="7"/>
  <c r="BL5048" i="7"/>
  <c r="BL5044" i="7"/>
  <c r="BL5040" i="7"/>
  <c r="BL5036" i="7"/>
  <c r="BL5032" i="7"/>
  <c r="BL5028" i="7"/>
  <c r="BL5068" i="7"/>
  <c r="BL5034" i="7"/>
  <c r="BL5030" i="7"/>
  <c r="BL5026" i="7"/>
  <c r="BH5007" i="7"/>
  <c r="AZ5007" i="7"/>
  <c r="BL5003" i="7"/>
  <c r="BL4999" i="7"/>
  <c r="BL4995" i="7"/>
  <c r="BL4991" i="7"/>
  <c r="BL4987" i="7"/>
  <c r="BL4983" i="7"/>
  <c r="BL4979" i="7"/>
  <c r="BG5014" i="7"/>
  <c r="BU4962" i="7"/>
  <c r="BQ5007" i="7"/>
  <c r="BL5005" i="7"/>
  <c r="BL5001" i="7"/>
  <c r="BL4997" i="7"/>
  <c r="BL4993" i="7"/>
  <c r="BL4989" i="7"/>
  <c r="BL4985" i="7"/>
  <c r="BL4981" i="7"/>
  <c r="BL4977" i="7"/>
  <c r="BL4973" i="7"/>
  <c r="BL4969" i="7"/>
  <c r="BL5009" i="7"/>
  <c r="BL4975" i="7"/>
  <c r="BL4971" i="7"/>
  <c r="BL4967" i="7"/>
  <c r="BH4948" i="7"/>
  <c r="AZ4948" i="7"/>
  <c r="BL4944" i="7"/>
  <c r="BL4940" i="7"/>
  <c r="BL4936" i="7"/>
  <c r="BL4932" i="7"/>
  <c r="BL4928" i="7"/>
  <c r="BL4924" i="7"/>
  <c r="BL4920" i="7"/>
  <c r="BG4955" i="7"/>
  <c r="BU4903" i="7"/>
  <c r="F80" i="6"/>
  <c r="AI102" i="6"/>
  <c r="F68" i="6"/>
  <c r="S68" i="6"/>
  <c r="AO68" i="6"/>
  <c r="J68" i="6"/>
  <c r="AI72" i="6"/>
  <c r="AO72" i="6"/>
  <c r="S80" i="6"/>
  <c r="BA84" i="6"/>
  <c r="BQ4948" i="7"/>
  <c r="BL4946" i="7"/>
  <c r="BL4942" i="7"/>
  <c r="BL4938" i="7"/>
  <c r="BL4934" i="7"/>
  <c r="BL4930" i="7"/>
  <c r="BL4926" i="7"/>
  <c r="BL4922" i="7"/>
  <c r="BL4918" i="7"/>
  <c r="BL4914" i="7"/>
  <c r="BL4910" i="7"/>
  <c r="BL4950" i="7"/>
  <c r="BL4916" i="7"/>
  <c r="BL4912" i="7"/>
  <c r="BL4908" i="7"/>
  <c r="BH4889" i="7"/>
  <c r="AZ4889" i="7"/>
  <c r="BL4885" i="7"/>
  <c r="BL4881" i="7"/>
  <c r="BL4877" i="7"/>
  <c r="BL4873" i="7"/>
  <c r="BL4869" i="7"/>
  <c r="BL4865" i="7"/>
  <c r="BL4861" i="7"/>
  <c r="BG4896" i="7"/>
  <c r="BU4844" i="7"/>
  <c r="BQ4889" i="7"/>
  <c r="BL4887" i="7"/>
  <c r="BL4883" i="7"/>
  <c r="BL4879" i="7"/>
  <c r="BL4875" i="7"/>
  <c r="BL4871" i="7"/>
  <c r="BL4867" i="7"/>
  <c r="BL4863" i="7"/>
  <c r="BL4859" i="7"/>
  <c r="BL4855" i="7"/>
  <c r="BL4851" i="7"/>
  <c r="BL4891" i="7"/>
  <c r="BL4857" i="7"/>
  <c r="BL4853" i="7"/>
  <c r="BL4849" i="7"/>
  <c r="BH4830" i="7"/>
  <c r="AZ4830" i="7"/>
  <c r="BL4826" i="7"/>
  <c r="BL4822" i="7"/>
  <c r="BL4818" i="7"/>
  <c r="BL4814" i="7"/>
  <c r="BL4810" i="7"/>
  <c r="BL4806" i="7"/>
  <c r="BL4802" i="7"/>
  <c r="BG4837" i="7"/>
  <c r="BU4785" i="7"/>
  <c r="BQ4830" i="7"/>
  <c r="BL4828" i="7"/>
  <c r="BL4824" i="7"/>
  <c r="BL4820" i="7"/>
  <c r="BL4816" i="7"/>
  <c r="BL4812" i="7"/>
  <c r="BL4808" i="7"/>
  <c r="BL4804" i="7"/>
  <c r="BL4800" i="7"/>
  <c r="BL4796" i="7"/>
  <c r="BL4792" i="7"/>
  <c r="BL4832" i="7"/>
  <c r="BL4798" i="7"/>
  <c r="BL4794" i="7"/>
  <c r="BL4790" i="7"/>
  <c r="BS4830" i="7"/>
  <c r="BL4773" i="7"/>
  <c r="BL4759" i="7"/>
  <c r="BL4751" i="7"/>
  <c r="BL4743" i="7"/>
  <c r="BL4735" i="7"/>
  <c r="BQ4771" i="7"/>
  <c r="BL4769" i="7"/>
  <c r="BL4765" i="7"/>
  <c r="BL4761" i="7"/>
  <c r="BL4757" i="7"/>
  <c r="BL4753" i="7"/>
  <c r="BL4749" i="7"/>
  <c r="BL4745" i="7"/>
  <c r="BL4741" i="7"/>
  <c r="BL4737" i="7"/>
  <c r="BL4733" i="7"/>
  <c r="BL4767" i="7"/>
  <c r="BL4763" i="7"/>
  <c r="BL4755" i="7"/>
  <c r="BL4747" i="7"/>
  <c r="BL4739" i="7"/>
  <c r="BL4731" i="7"/>
  <c r="BG4778" i="7"/>
  <c r="BU4726" i="7"/>
  <c r="BL4771" i="7"/>
  <c r="BL4710" i="7"/>
  <c r="BL4706" i="7"/>
  <c r="BL4702" i="7"/>
  <c r="BL4698" i="7"/>
  <c r="BL4694" i="7"/>
  <c r="BL4690" i="7"/>
  <c r="BL4686" i="7"/>
  <c r="BL4682" i="7"/>
  <c r="BL4678" i="7"/>
  <c r="BL4674" i="7"/>
  <c r="BK4719" i="7"/>
  <c r="BL4714" i="7"/>
  <c r="BL4708" i="7"/>
  <c r="BL4704" i="7"/>
  <c r="BL4696" i="7"/>
  <c r="BL4688" i="7"/>
  <c r="BL4680" i="7"/>
  <c r="BL4672" i="7"/>
  <c r="BG4719" i="7"/>
  <c r="BU4667" i="7"/>
  <c r="BH4712" i="7"/>
  <c r="AZ4712" i="7"/>
  <c r="BL4700" i="7"/>
  <c r="BL4692" i="7"/>
  <c r="BL4684" i="7"/>
  <c r="BL4676" i="7"/>
  <c r="BQ4712" i="7"/>
  <c r="BH4653" i="7"/>
  <c r="AZ4653" i="7"/>
  <c r="BL4649" i="7"/>
  <c r="BL4645" i="7"/>
  <c r="BL4641" i="7"/>
  <c r="BL4637" i="7"/>
  <c r="BL4633" i="7"/>
  <c r="BL4629" i="7"/>
  <c r="BL4625" i="7"/>
  <c r="BG4660" i="7"/>
  <c r="BU4608" i="7"/>
  <c r="BL4651" i="7"/>
  <c r="BL4647" i="7"/>
  <c r="BL4643" i="7"/>
  <c r="BL4639" i="7"/>
  <c r="BL4635" i="7"/>
  <c r="BL4631" i="7"/>
  <c r="BL4627" i="7"/>
  <c r="BL4623" i="7"/>
  <c r="BL4619" i="7"/>
  <c r="BL4615" i="7"/>
  <c r="BL4655" i="7"/>
  <c r="BL4621" i="7"/>
  <c r="BL4617" i="7"/>
  <c r="BL4613" i="7"/>
  <c r="BS4653" i="7"/>
  <c r="BH4594" i="7"/>
  <c r="AZ4594" i="7"/>
  <c r="BL4590" i="7"/>
  <c r="BL4586" i="7"/>
  <c r="BL4582" i="7"/>
  <c r="BL4578" i="7"/>
  <c r="BL4574" i="7"/>
  <c r="BL4570" i="7"/>
  <c r="BL4566" i="7"/>
  <c r="BG4601" i="7"/>
  <c r="BU4549" i="7"/>
  <c r="BQ4594" i="7"/>
  <c r="BL4592" i="7"/>
  <c r="BL4588" i="7"/>
  <c r="BL4584" i="7"/>
  <c r="BL4580" i="7"/>
  <c r="BL4576" i="7"/>
  <c r="BL4572" i="7"/>
  <c r="BL4568" i="7"/>
  <c r="BL4564" i="7"/>
  <c r="BL4560" i="7"/>
  <c r="BL4556" i="7"/>
  <c r="BL4596" i="7"/>
  <c r="BL4562" i="7"/>
  <c r="BL4558" i="7"/>
  <c r="BL4554" i="7"/>
  <c r="BS4594" i="7"/>
  <c r="BH4535" i="7"/>
  <c r="AZ4535" i="7"/>
  <c r="BL4531" i="7"/>
  <c r="BL4527" i="7"/>
  <c r="BL4523" i="7"/>
  <c r="BL4519" i="7"/>
  <c r="BL4515" i="7"/>
  <c r="BL4511" i="7"/>
  <c r="BL4507" i="7"/>
  <c r="BG4542" i="7"/>
  <c r="BU4490" i="7"/>
  <c r="BQ4535" i="7"/>
  <c r="BL4533" i="7"/>
  <c r="BL4529" i="7"/>
  <c r="BL4525" i="7"/>
  <c r="BL4521" i="7"/>
  <c r="BL4517" i="7"/>
  <c r="BL4513" i="7"/>
  <c r="BL4509" i="7"/>
  <c r="BL4505" i="7"/>
  <c r="BL4501" i="7"/>
  <c r="BL4497" i="7"/>
  <c r="BL4537" i="7"/>
  <c r="BL4503" i="7"/>
  <c r="BL4499" i="7"/>
  <c r="BL4495" i="7"/>
  <c r="BH4476" i="7"/>
  <c r="AZ4476" i="7"/>
  <c r="BL4472" i="7"/>
  <c r="BL4468" i="7"/>
  <c r="BL4464" i="7"/>
  <c r="BL4460" i="7"/>
  <c r="BL4456" i="7"/>
  <c r="BL4452" i="7"/>
  <c r="BL4448" i="7"/>
  <c r="BG4483" i="7"/>
  <c r="BU4431" i="7"/>
  <c r="BQ4476" i="7"/>
  <c r="BL4474" i="7"/>
  <c r="BL4470" i="7"/>
  <c r="BL4466" i="7"/>
  <c r="BL4462" i="7"/>
  <c r="BL4458" i="7"/>
  <c r="BL4454" i="7"/>
  <c r="BL4450" i="7"/>
  <c r="BL4446" i="7"/>
  <c r="BL4442" i="7"/>
  <c r="BL4438" i="7"/>
  <c r="BL4478" i="7"/>
  <c r="BL4444" i="7"/>
  <c r="BL4440" i="7"/>
  <c r="BL4436" i="7"/>
  <c r="BH4417" i="7"/>
  <c r="AZ4417" i="7"/>
  <c r="BL4413" i="7"/>
  <c r="BL4409" i="7"/>
  <c r="BL4405" i="7"/>
  <c r="BL4401" i="7"/>
  <c r="BL4397" i="7"/>
  <c r="BL4393" i="7"/>
  <c r="BL4389" i="7"/>
  <c r="BG4424" i="7"/>
  <c r="BU4372" i="7"/>
  <c r="BL4415" i="7"/>
  <c r="BL4411" i="7"/>
  <c r="BL4407" i="7"/>
  <c r="BL4403" i="7"/>
  <c r="BL4399" i="7"/>
  <c r="BL4395" i="7"/>
  <c r="BL4391" i="7"/>
  <c r="BL4387" i="7"/>
  <c r="BL4383" i="7"/>
  <c r="BL4379" i="7"/>
  <c r="BL4419" i="7"/>
  <c r="BL4385" i="7"/>
  <c r="BL4381" i="7"/>
  <c r="BL4377" i="7"/>
  <c r="BS4417" i="7"/>
  <c r="BL4328" i="7"/>
  <c r="BL4324" i="7"/>
  <c r="BL4320" i="7"/>
  <c r="BL4360" i="7"/>
  <c r="BL4354" i="7"/>
  <c r="BL4350" i="7"/>
  <c r="BL4342" i="7"/>
  <c r="BL4334" i="7"/>
  <c r="BL4322" i="7"/>
  <c r="BG4365" i="7"/>
  <c r="BU4313" i="7"/>
  <c r="BL4356" i="7"/>
  <c r="BL4352" i="7"/>
  <c r="BL4348" i="7"/>
  <c r="BL4344" i="7"/>
  <c r="BL4340" i="7"/>
  <c r="BL4336" i="7"/>
  <c r="BL4332" i="7"/>
  <c r="BH4358" i="7"/>
  <c r="AZ4358" i="7"/>
  <c r="BL4346" i="7"/>
  <c r="BL4338" i="7"/>
  <c r="BL4330" i="7"/>
  <c r="BL4326" i="7"/>
  <c r="BL4318" i="7"/>
  <c r="BL4297" i="7"/>
  <c r="BL4293" i="7"/>
  <c r="BL4289" i="7"/>
  <c r="BL4285" i="7"/>
  <c r="BL4281" i="7"/>
  <c r="BL4277" i="7"/>
  <c r="BL4273" i="7"/>
  <c r="BL4295" i="7"/>
  <c r="BL4287" i="7"/>
  <c r="BL4279" i="7"/>
  <c r="BL4271" i="7"/>
  <c r="BL4267" i="7"/>
  <c r="BL4259" i="7"/>
  <c r="BG4306" i="7"/>
  <c r="BU4254" i="7"/>
  <c r="BL4269" i="7"/>
  <c r="BL4265" i="7"/>
  <c r="BL4261" i="7"/>
  <c r="BK4306" i="7"/>
  <c r="BL4301" i="7"/>
  <c r="BH4299" i="7"/>
  <c r="AZ4299" i="7"/>
  <c r="BL4291" i="7"/>
  <c r="BL4283" i="7"/>
  <c r="BL4275" i="7"/>
  <c r="BL4263" i="7"/>
  <c r="BH4240" i="7"/>
  <c r="AZ4240" i="7"/>
  <c r="BL4236" i="7"/>
  <c r="BL4232" i="7"/>
  <c r="BL4228" i="7"/>
  <c r="BL4224" i="7"/>
  <c r="BL4220" i="7"/>
  <c r="BL4216" i="7"/>
  <c r="BL4212" i="7"/>
  <c r="BG4247" i="7"/>
  <c r="BU4195" i="7"/>
  <c r="BQ4240" i="7"/>
  <c r="BL4238" i="7"/>
  <c r="BL4234" i="7"/>
  <c r="BL4230" i="7"/>
  <c r="BL4226" i="7"/>
  <c r="BL4222" i="7"/>
  <c r="BL4218" i="7"/>
  <c r="BL4214" i="7"/>
  <c r="BL4210" i="7"/>
  <c r="BL4206" i="7"/>
  <c r="BL4202" i="7"/>
  <c r="BL4242" i="7"/>
  <c r="BL4208" i="7"/>
  <c r="BL4204" i="7"/>
  <c r="BL4200" i="7"/>
  <c r="BH4181" i="7"/>
  <c r="AZ4181" i="7"/>
  <c r="BL4177" i="7"/>
  <c r="BL4173" i="7"/>
  <c r="BL4169" i="7"/>
  <c r="BL4165" i="7"/>
  <c r="BL4161" i="7"/>
  <c r="BL4157" i="7"/>
  <c r="BL4153" i="7"/>
  <c r="BG4188" i="7"/>
  <c r="BU4136" i="7"/>
  <c r="BL4179" i="7"/>
  <c r="BL4175" i="7"/>
  <c r="BL4171" i="7"/>
  <c r="BL4167" i="7"/>
  <c r="BL4163" i="7"/>
  <c r="BL4159" i="7"/>
  <c r="BL4155" i="7"/>
  <c r="BL4151" i="7"/>
  <c r="BL4147" i="7"/>
  <c r="BL4143" i="7"/>
  <c r="BL4183" i="7"/>
  <c r="BL4149" i="7"/>
  <c r="BL4145" i="7"/>
  <c r="BL4141" i="7"/>
  <c r="BH4122" i="7"/>
  <c r="AZ4122" i="7"/>
  <c r="BL4118" i="7"/>
  <c r="BL4114" i="7"/>
  <c r="BL4110" i="7"/>
  <c r="BL4106" i="7"/>
  <c r="BL4102" i="7"/>
  <c r="BL4098" i="7"/>
  <c r="BL4094" i="7"/>
  <c r="BG4129" i="7"/>
  <c r="BU4077" i="7"/>
  <c r="BQ4122" i="7"/>
  <c r="BL4120" i="7"/>
  <c r="BL4116" i="7"/>
  <c r="BL4112" i="7"/>
  <c r="BL4108" i="7"/>
  <c r="BL4104" i="7"/>
  <c r="BL4100" i="7"/>
  <c r="BL4096" i="7"/>
  <c r="BL4092" i="7"/>
  <c r="BL4088" i="7"/>
  <c r="BL4084" i="7"/>
  <c r="BL4124" i="7"/>
  <c r="BL4090" i="7"/>
  <c r="BL4086" i="7"/>
  <c r="BL4082" i="7"/>
  <c r="BH4063" i="7"/>
  <c r="AZ4063" i="7"/>
  <c r="BL4059" i="7"/>
  <c r="BL4055" i="7"/>
  <c r="BL4051" i="7"/>
  <c r="BL4047" i="7"/>
  <c r="BL4043" i="7"/>
  <c r="BL4039" i="7"/>
  <c r="BL4035" i="7"/>
  <c r="BG4070" i="7"/>
  <c r="BU4018" i="7"/>
  <c r="BL4061" i="7"/>
  <c r="BL4057" i="7"/>
  <c r="BL4053" i="7"/>
  <c r="BL4049" i="7"/>
  <c r="BL4045" i="7"/>
  <c r="BL4041" i="7"/>
  <c r="BL4037" i="7"/>
  <c r="BL4033" i="7"/>
  <c r="BL4029" i="7"/>
  <c r="BL4025" i="7"/>
  <c r="BL4065" i="7"/>
  <c r="BL4031" i="7"/>
  <c r="BL4027" i="7"/>
  <c r="BL4023" i="7"/>
  <c r="BH4004" i="7"/>
  <c r="AZ4004" i="7"/>
  <c r="BL4000" i="7"/>
  <c r="BL3996" i="7"/>
  <c r="BL3992" i="7"/>
  <c r="BL3988" i="7"/>
  <c r="BL3984" i="7"/>
  <c r="BL3980" i="7"/>
  <c r="BL3976" i="7"/>
  <c r="BR4004" i="7"/>
  <c r="BL4002" i="7"/>
  <c r="BL3998" i="7"/>
  <c r="BL3994" i="7"/>
  <c r="BL3990" i="7"/>
  <c r="BL3986" i="7"/>
  <c r="BL3982" i="7"/>
  <c r="BL3978" i="7"/>
  <c r="BL3974" i="7"/>
  <c r="BL3970" i="7"/>
  <c r="BL4006" i="7"/>
  <c r="BL3972" i="7"/>
  <c r="BL3968" i="7"/>
  <c r="BG4011" i="7"/>
  <c r="BL3966" i="7"/>
  <c r="BL3964" i="7"/>
  <c r="BU3959" i="7"/>
  <c r="BL3941" i="7"/>
  <c r="BL3937" i="7"/>
  <c r="BL3933" i="7"/>
  <c r="BL3929" i="7"/>
  <c r="BL3925" i="7"/>
  <c r="BL3921" i="7"/>
  <c r="BL3917" i="7"/>
  <c r="BL3943" i="7"/>
  <c r="BL3939" i="7"/>
  <c r="BL3935" i="7"/>
  <c r="BL3931" i="7"/>
  <c r="BL3927" i="7"/>
  <c r="BL3923" i="7"/>
  <c r="BL3919" i="7"/>
  <c r="BL3915" i="7"/>
  <c r="BL3911" i="7"/>
  <c r="BL3907" i="7"/>
  <c r="BL3945" i="7"/>
  <c r="BQ3945" i="7"/>
  <c r="BR3945" i="7"/>
  <c r="BL3947" i="7"/>
  <c r="BL3913" i="7"/>
  <c r="BL3909" i="7"/>
  <c r="BL3905" i="7"/>
  <c r="BG3952" i="7"/>
  <c r="BU3900" i="7"/>
  <c r="Z94" i="6"/>
  <c r="BL3888" i="7"/>
  <c r="BL3854" i="7"/>
  <c r="BL3850" i="7"/>
  <c r="BL3846" i="7"/>
  <c r="BG3893" i="7"/>
  <c r="BU3841" i="7"/>
  <c r="BL3882" i="7"/>
  <c r="BL3878" i="7"/>
  <c r="BL3874" i="7"/>
  <c r="BL3870" i="7"/>
  <c r="BL3866" i="7"/>
  <c r="BL3862" i="7"/>
  <c r="BL3858" i="7"/>
  <c r="BL3884" i="7"/>
  <c r="BL3880" i="7"/>
  <c r="BL3876" i="7"/>
  <c r="BL3872" i="7"/>
  <c r="BL3868" i="7"/>
  <c r="BL3864" i="7"/>
  <c r="BL3860" i="7"/>
  <c r="BL3856" i="7"/>
  <c r="BL3852" i="7"/>
  <c r="BL3848" i="7"/>
  <c r="BL3886" i="7"/>
  <c r="BQ3886" i="7"/>
  <c r="BR3886" i="7"/>
  <c r="BL3829" i="7"/>
  <c r="BL3795" i="7"/>
  <c r="BL3791" i="7"/>
  <c r="BL3787" i="7"/>
  <c r="BL3801" i="7"/>
  <c r="BL3797" i="7"/>
  <c r="BL3789" i="7"/>
  <c r="BG3834" i="7"/>
  <c r="BU3782" i="7"/>
  <c r="BL3823" i="7"/>
  <c r="BL3819" i="7"/>
  <c r="BL3815" i="7"/>
  <c r="BL3811" i="7"/>
  <c r="BL3807" i="7"/>
  <c r="BL3803" i="7"/>
  <c r="BL3799" i="7"/>
  <c r="BL3825" i="7"/>
  <c r="BL3821" i="7"/>
  <c r="BL3817" i="7"/>
  <c r="BL3813" i="7"/>
  <c r="BL3809" i="7"/>
  <c r="BL3805" i="7"/>
  <c r="BL3793" i="7"/>
  <c r="BL3827" i="7"/>
  <c r="BR3827" i="7"/>
  <c r="BL3770" i="7"/>
  <c r="BL3736" i="7"/>
  <c r="BL3732" i="7"/>
  <c r="BL3728" i="7"/>
  <c r="BG3775" i="7"/>
  <c r="BU3723" i="7"/>
  <c r="BL3764" i="7"/>
  <c r="BL3760" i="7"/>
  <c r="BL3756" i="7"/>
  <c r="BL3752" i="7"/>
  <c r="BL3748" i="7"/>
  <c r="BL3744" i="7"/>
  <c r="BL3740" i="7"/>
  <c r="BL3766" i="7"/>
  <c r="BL3762" i="7"/>
  <c r="BL3758" i="7"/>
  <c r="BL3754" i="7"/>
  <c r="BL3750" i="7"/>
  <c r="BL3746" i="7"/>
  <c r="BL3742" i="7"/>
  <c r="BL3738" i="7"/>
  <c r="BL3734" i="7"/>
  <c r="BL3730" i="7"/>
  <c r="BL3768" i="7"/>
  <c r="BQ3768" i="7"/>
  <c r="BR3768" i="7"/>
  <c r="BL3711" i="7"/>
  <c r="BL3677" i="7"/>
  <c r="BL3673" i="7"/>
  <c r="BL3669" i="7"/>
  <c r="BL3675" i="7"/>
  <c r="BG3716" i="7"/>
  <c r="BU3664" i="7"/>
  <c r="BL3705" i="7"/>
  <c r="BL3701" i="7"/>
  <c r="BL3697" i="7"/>
  <c r="BL3693" i="7"/>
  <c r="BL3689" i="7"/>
  <c r="BL3685" i="7"/>
  <c r="BL3681" i="7"/>
  <c r="BL3707" i="7"/>
  <c r="BL3703" i="7"/>
  <c r="BL3699" i="7"/>
  <c r="BL3695" i="7"/>
  <c r="BL3691" i="7"/>
  <c r="BL3687" i="7"/>
  <c r="BL3683" i="7"/>
  <c r="BL3679" i="7"/>
  <c r="BL3671" i="7"/>
  <c r="BL3709" i="7"/>
  <c r="BQ3709" i="7"/>
  <c r="BR3709" i="7"/>
  <c r="BL3646" i="7"/>
  <c r="BL3642" i="7"/>
  <c r="BL3638" i="7"/>
  <c r="BL3634" i="7"/>
  <c r="BL3630" i="7"/>
  <c r="BL3626" i="7"/>
  <c r="BL3622" i="7"/>
  <c r="BL3614" i="7"/>
  <c r="BL3648" i="7"/>
  <c r="BL3640" i="7"/>
  <c r="BL3632" i="7"/>
  <c r="BL3624" i="7"/>
  <c r="BG3657" i="7"/>
  <c r="BU3605" i="7"/>
  <c r="Q78" i="6"/>
  <c r="BQ3650" i="7"/>
  <c r="BL3652" i="7"/>
  <c r="BL3618" i="7"/>
  <c r="BL3610" i="7"/>
  <c r="BL3644" i="7"/>
  <c r="BL3636" i="7"/>
  <c r="BL3628" i="7"/>
  <c r="BL3620" i="7"/>
  <c r="BL3616" i="7"/>
  <c r="BL3612" i="7"/>
  <c r="BL3650" i="7"/>
  <c r="BR3650" i="7"/>
  <c r="BL3583" i="7"/>
  <c r="BL3579" i="7"/>
  <c r="BL3575" i="7"/>
  <c r="BL3571" i="7"/>
  <c r="BL3567" i="7"/>
  <c r="BL3563" i="7"/>
  <c r="BL3589" i="7"/>
  <c r="BL3581" i="7"/>
  <c r="BL3573" i="7"/>
  <c r="BL3569" i="7"/>
  <c r="BL3557" i="7"/>
  <c r="BQ3591" i="7"/>
  <c r="BR3591" i="7"/>
  <c r="BL3593" i="7"/>
  <c r="BL3587" i="7"/>
  <c r="BL3559" i="7"/>
  <c r="BL3555" i="7"/>
  <c r="BL3551" i="7"/>
  <c r="BL3585" i="7"/>
  <c r="BL3577" i="7"/>
  <c r="BL3565" i="7"/>
  <c r="BL3561" i="7"/>
  <c r="BL3553" i="7"/>
  <c r="BL3591" i="7"/>
  <c r="BG3598" i="7"/>
  <c r="BU3546" i="7"/>
  <c r="BL3534" i="7"/>
  <c r="BL3500" i="7"/>
  <c r="BL3496" i="7"/>
  <c r="BL3492" i="7"/>
  <c r="BG3539" i="7"/>
  <c r="BU3487" i="7"/>
  <c r="BL3528" i="7"/>
  <c r="BL3524" i="7"/>
  <c r="BL3520" i="7"/>
  <c r="BL3516" i="7"/>
  <c r="BL3512" i="7"/>
  <c r="BL3508" i="7"/>
  <c r="BL3504" i="7"/>
  <c r="BL3530" i="7"/>
  <c r="BL3526" i="7"/>
  <c r="BL3522" i="7"/>
  <c r="BL3518" i="7"/>
  <c r="BL3514" i="7"/>
  <c r="BL3510" i="7"/>
  <c r="BL3506" i="7"/>
  <c r="BL3502" i="7"/>
  <c r="BL3498" i="7"/>
  <c r="BL3494" i="7"/>
  <c r="BL3532" i="7"/>
  <c r="BQ3532" i="7"/>
  <c r="BR3532" i="7"/>
  <c r="BL3475" i="7"/>
  <c r="BL3441" i="7"/>
  <c r="BL3437" i="7"/>
  <c r="BL3433" i="7"/>
  <c r="BG3480" i="7"/>
  <c r="BU3428" i="7"/>
  <c r="BL3469" i="7"/>
  <c r="BL3465" i="7"/>
  <c r="BL3461" i="7"/>
  <c r="BL3457" i="7"/>
  <c r="BL3453" i="7"/>
  <c r="BL3449" i="7"/>
  <c r="BL3445" i="7"/>
  <c r="BL3471" i="7"/>
  <c r="BL3467" i="7"/>
  <c r="BL3463" i="7"/>
  <c r="BL3459" i="7"/>
  <c r="BL3455" i="7"/>
  <c r="BL3451" i="7"/>
  <c r="BL3447" i="7"/>
  <c r="BL3443" i="7"/>
  <c r="BL3439" i="7"/>
  <c r="BL3435" i="7"/>
  <c r="BL3473" i="7"/>
  <c r="BQ3473" i="7"/>
  <c r="BR3473" i="7"/>
  <c r="BL3416" i="7"/>
  <c r="BL3382" i="7"/>
  <c r="BL3378" i="7"/>
  <c r="BL3374" i="7"/>
  <c r="BG3421" i="7"/>
  <c r="BU3369" i="7"/>
  <c r="BL3410" i="7"/>
  <c r="BL3406" i="7"/>
  <c r="BL3402" i="7"/>
  <c r="BL3398" i="7"/>
  <c r="BL3394" i="7"/>
  <c r="BL3390" i="7"/>
  <c r="BL3386" i="7"/>
  <c r="BL3412" i="7"/>
  <c r="BL3408" i="7"/>
  <c r="BL3404" i="7"/>
  <c r="BL3400" i="7"/>
  <c r="BL3396" i="7"/>
  <c r="BL3392" i="7"/>
  <c r="BL3388" i="7"/>
  <c r="BL3384" i="7"/>
  <c r="BL3380" i="7"/>
  <c r="BL3376" i="7"/>
  <c r="BL3414" i="7"/>
  <c r="BQ3414" i="7"/>
  <c r="BR3414" i="7"/>
  <c r="BL3357" i="7"/>
  <c r="BL3323" i="7"/>
  <c r="BL3319" i="7"/>
  <c r="BL3315" i="7"/>
  <c r="BG3362" i="7"/>
  <c r="BU3310" i="7"/>
  <c r="BL3351" i="7"/>
  <c r="BL3347" i="7"/>
  <c r="BL3343" i="7"/>
  <c r="BL3339" i="7"/>
  <c r="BL3335" i="7"/>
  <c r="BL3331" i="7"/>
  <c r="BL3327" i="7"/>
  <c r="BL3353" i="7"/>
  <c r="BL3349" i="7"/>
  <c r="BL3345" i="7"/>
  <c r="BL3341" i="7"/>
  <c r="BL3337" i="7"/>
  <c r="BL3333" i="7"/>
  <c r="BL3329" i="7"/>
  <c r="BL3325" i="7"/>
  <c r="BL3321" i="7"/>
  <c r="BL3317" i="7"/>
  <c r="BL3355" i="7"/>
  <c r="BQ3355" i="7"/>
  <c r="BR3355" i="7"/>
  <c r="BL3298" i="7"/>
  <c r="BL3264" i="7"/>
  <c r="BL3260" i="7"/>
  <c r="BL3256" i="7"/>
  <c r="BG3303" i="7"/>
  <c r="BU3251" i="7"/>
  <c r="BL3292" i="7"/>
  <c r="BL3288" i="7"/>
  <c r="BL3284" i="7"/>
  <c r="BL3280" i="7"/>
  <c r="BL3276" i="7"/>
  <c r="BL3272" i="7"/>
  <c r="BL3268" i="7"/>
  <c r="BL3294" i="7"/>
  <c r="BL3290" i="7"/>
  <c r="BL3286" i="7"/>
  <c r="BL3282" i="7"/>
  <c r="BL3278" i="7"/>
  <c r="BL3274" i="7"/>
  <c r="BL3270" i="7"/>
  <c r="BL3266" i="7"/>
  <c r="BL3262" i="7"/>
  <c r="BL3258" i="7"/>
  <c r="BL3296" i="7"/>
  <c r="BQ3296" i="7"/>
  <c r="BR3296" i="7"/>
  <c r="BL3233" i="7"/>
  <c r="BL3229" i="7"/>
  <c r="BL3225" i="7"/>
  <c r="BL3221" i="7"/>
  <c r="BL3217" i="7"/>
  <c r="BL3213" i="7"/>
  <c r="BL3209" i="7"/>
  <c r="BL3235" i="7"/>
  <c r="BL3227" i="7"/>
  <c r="BL3219" i="7"/>
  <c r="BL3211" i="7"/>
  <c r="BL3207" i="7"/>
  <c r="BL3199" i="7"/>
  <c r="BL3237" i="7"/>
  <c r="BG3244" i="7"/>
  <c r="BU3192" i="7"/>
  <c r="S76" i="6"/>
  <c r="X76" i="6"/>
  <c r="AM76" i="6"/>
  <c r="AG76" i="6"/>
  <c r="AY80" i="6"/>
  <c r="F76" i="6"/>
  <c r="X80" i="6"/>
  <c r="AI84" i="6"/>
  <c r="AA84" i="6"/>
  <c r="AE84" i="6" s="1"/>
  <c r="M76" i="6"/>
  <c r="O76" i="6" s="1"/>
  <c r="BQ3237" i="7"/>
  <c r="BL3239" i="7"/>
  <c r="BL3205" i="7"/>
  <c r="BL3201" i="7"/>
  <c r="BL3197" i="7"/>
  <c r="BL3231" i="7"/>
  <c r="BL3223" i="7"/>
  <c r="BL3215" i="7"/>
  <c r="BL3203" i="7"/>
  <c r="BR3237" i="7"/>
  <c r="BL3180" i="7"/>
  <c r="BL3146" i="7"/>
  <c r="BL3142" i="7"/>
  <c r="BL3138" i="7"/>
  <c r="BG3185" i="7"/>
  <c r="BU3133" i="7"/>
  <c r="BL3174" i="7"/>
  <c r="BL3170" i="7"/>
  <c r="BL3166" i="7"/>
  <c r="BL3162" i="7"/>
  <c r="BL3158" i="7"/>
  <c r="BL3154" i="7"/>
  <c r="BL3150" i="7"/>
  <c r="BL3176" i="7"/>
  <c r="BL3172" i="7"/>
  <c r="BL3168" i="7"/>
  <c r="BL3164" i="7"/>
  <c r="BL3160" i="7"/>
  <c r="BL3156" i="7"/>
  <c r="BL3152" i="7"/>
  <c r="BL3148" i="7"/>
  <c r="BL3144" i="7"/>
  <c r="BL3140" i="7"/>
  <c r="BL3178" i="7"/>
  <c r="BQ3178" i="7"/>
  <c r="BR3178" i="7"/>
  <c r="BL3111" i="7"/>
  <c r="BL3107" i="7"/>
  <c r="BL3103" i="7"/>
  <c r="BL3099" i="7"/>
  <c r="BL3095" i="7"/>
  <c r="BL3091" i="7"/>
  <c r="BL3087" i="7"/>
  <c r="BL3083" i="7"/>
  <c r="BL3079" i="7"/>
  <c r="BL3113" i="7"/>
  <c r="BL3105" i="7"/>
  <c r="BL3097" i="7"/>
  <c r="BL3089" i="7"/>
  <c r="BL3081" i="7"/>
  <c r="BG3126" i="7"/>
  <c r="BU3074" i="7"/>
  <c r="BL3121" i="7"/>
  <c r="BL3115" i="7"/>
  <c r="BL3117" i="7"/>
  <c r="BL3109" i="7"/>
  <c r="BL3101" i="7"/>
  <c r="BL3093" i="7"/>
  <c r="BL3085" i="7"/>
  <c r="BL3119" i="7"/>
  <c r="BR3119" i="7"/>
  <c r="BL3062" i="7"/>
  <c r="BL3028" i="7"/>
  <c r="BL3024" i="7"/>
  <c r="BL3020" i="7"/>
  <c r="BG3067" i="7"/>
  <c r="BU3015" i="7"/>
  <c r="BL3056" i="7"/>
  <c r="BL3052" i="7"/>
  <c r="BL3048" i="7"/>
  <c r="BL3044" i="7"/>
  <c r="BL3040" i="7"/>
  <c r="BL3036" i="7"/>
  <c r="BL3032" i="7"/>
  <c r="BL3058" i="7"/>
  <c r="BL3054" i="7"/>
  <c r="BL3050" i="7"/>
  <c r="BL3046" i="7"/>
  <c r="BL3042" i="7"/>
  <c r="BL3038" i="7"/>
  <c r="BL3034" i="7"/>
  <c r="BL3030" i="7"/>
  <c r="BL3026" i="7"/>
  <c r="BL3022" i="7"/>
  <c r="BL3060" i="7"/>
  <c r="BQ3060" i="7"/>
  <c r="BR3060" i="7"/>
  <c r="BL3003" i="7"/>
  <c r="BL2969" i="7"/>
  <c r="BL2965" i="7"/>
  <c r="BL2961" i="7"/>
  <c r="BL2967" i="7"/>
  <c r="BG3008" i="7"/>
  <c r="BU2956" i="7"/>
  <c r="BL2997" i="7"/>
  <c r="BL2993" i="7"/>
  <c r="BL2989" i="7"/>
  <c r="BL2985" i="7"/>
  <c r="BL2981" i="7"/>
  <c r="BL2977" i="7"/>
  <c r="BL2973" i="7"/>
  <c r="BL2999" i="7"/>
  <c r="BL2995" i="7"/>
  <c r="BL2991" i="7"/>
  <c r="BL2987" i="7"/>
  <c r="BL2983" i="7"/>
  <c r="BL2979" i="7"/>
  <c r="BL2975" i="7"/>
  <c r="BL2971" i="7"/>
  <c r="BL2963" i="7"/>
  <c r="BL3001" i="7"/>
  <c r="BQ3001" i="7"/>
  <c r="BU2897" i="7"/>
  <c r="BU2838" i="7"/>
  <c r="BQ2883" i="7"/>
  <c r="BU2779" i="7"/>
  <c r="BQ2824" i="7"/>
  <c r="BU2720" i="7"/>
  <c r="BQ2765" i="7"/>
  <c r="BU2661" i="7"/>
  <c r="BQ2706" i="7"/>
  <c r="BQ2647" i="7"/>
  <c r="BU2602" i="7"/>
  <c r="BU2543" i="7"/>
  <c r="BQ2588" i="7"/>
  <c r="BU2484" i="7"/>
  <c r="BQ2529" i="7"/>
  <c r="BU2425" i="7"/>
  <c r="Z68" i="6"/>
  <c r="Q68" i="6"/>
  <c r="J72" i="6"/>
  <c r="S72" i="6"/>
  <c r="U72" i="6" s="1"/>
  <c r="F72" i="6"/>
  <c r="AA72" i="6"/>
  <c r="AY76" i="6"/>
  <c r="Q76" i="6"/>
  <c r="AM80" i="6"/>
  <c r="J80" i="6"/>
  <c r="Y84" i="6"/>
  <c r="AM84" i="6"/>
  <c r="AQ84" i="6" s="1"/>
  <c r="Z84" i="6"/>
  <c r="X84" i="6"/>
  <c r="O50" i="8"/>
  <c r="M96" i="6"/>
  <c r="H96" i="6"/>
  <c r="BU2366" i="7"/>
  <c r="BQ2411" i="7"/>
  <c r="BU2307" i="7"/>
  <c r="BQ2352" i="7"/>
  <c r="BU2248" i="7"/>
  <c r="BQ2293" i="7"/>
  <c r="BU2189" i="7"/>
  <c r="BU2130" i="7"/>
  <c r="BQ2175" i="7"/>
  <c r="BU2071" i="7"/>
  <c r="AG102" i="6"/>
  <c r="BQ2116" i="7"/>
  <c r="BU2012" i="7"/>
  <c r="BQ2057" i="7"/>
  <c r="BU1953" i="7"/>
  <c r="BQ1998" i="7"/>
  <c r="BU1894" i="7"/>
  <c r="BU1835" i="7"/>
  <c r="BQ1880" i="7"/>
  <c r="BU1776" i="7"/>
  <c r="BQ1821" i="7"/>
  <c r="BU1717" i="7"/>
  <c r="BQ1762" i="7"/>
  <c r="BU1658" i="7"/>
  <c r="BQ1703" i="7"/>
  <c r="BU1599" i="7"/>
  <c r="BQ1644" i="7"/>
  <c r="BU1540" i="7"/>
  <c r="BQ1585" i="7"/>
  <c r="BU1481" i="7"/>
  <c r="BQ1526" i="7"/>
  <c r="BQ1467" i="7"/>
  <c r="BU1422" i="7"/>
  <c r="BU1363" i="7"/>
  <c r="BQ1408" i="7"/>
  <c r="BU1304" i="7"/>
  <c r="BQ1349" i="7"/>
  <c r="BU1245" i="7"/>
  <c r="BQ1290" i="7"/>
  <c r="BU1186" i="7"/>
  <c r="AC90" i="6"/>
  <c r="AY90" i="6"/>
  <c r="BC90" i="6" s="1"/>
  <c r="Q90" i="6"/>
  <c r="F90" i="6"/>
  <c r="BA102" i="6"/>
  <c r="J90" i="6"/>
  <c r="BA106" i="6"/>
  <c r="BU1127" i="7"/>
  <c r="BQ1172" i="7"/>
  <c r="BU1068" i="7"/>
  <c r="BQ1113" i="7"/>
  <c r="BU1009" i="7"/>
  <c r="BQ1054" i="7"/>
  <c r="BU950" i="7"/>
  <c r="BQ995" i="7"/>
  <c r="BU891" i="7"/>
  <c r="BQ936" i="7"/>
  <c r="BU832" i="7"/>
  <c r="BQ877" i="7"/>
  <c r="BU773" i="7"/>
  <c r="BQ818" i="7"/>
  <c r="BU714" i="7"/>
  <c r="BQ759" i="7"/>
  <c r="BU655" i="7"/>
  <c r="BU596" i="7"/>
  <c r="BQ641" i="7"/>
  <c r="BU537" i="7"/>
  <c r="L18" i="8"/>
  <c r="BQ582" i="7"/>
  <c r="BQ523" i="7"/>
  <c r="BU419" i="7"/>
  <c r="BQ464" i="7"/>
  <c r="BU360" i="7"/>
  <c r="BQ405" i="7"/>
  <c r="BU301" i="7"/>
  <c r="BQ346" i="7"/>
  <c r="BU242" i="7"/>
  <c r="BI21" i="6"/>
  <c r="BQ287" i="7"/>
  <c r="BU183" i="7"/>
  <c r="BL171" i="7"/>
  <c r="BL137" i="7"/>
  <c r="BL133" i="7"/>
  <c r="BU124" i="7"/>
  <c r="BL165" i="7"/>
  <c r="BL161" i="7"/>
  <c r="BL157" i="7"/>
  <c r="BL153" i="7"/>
  <c r="BL149" i="7"/>
  <c r="BL145" i="7"/>
  <c r="BL141" i="7"/>
  <c r="BL167" i="7"/>
  <c r="BL163" i="7"/>
  <c r="BL159" i="7"/>
  <c r="BL155" i="7"/>
  <c r="BL151" i="7"/>
  <c r="BL147" i="7"/>
  <c r="BL143" i="7"/>
  <c r="BL139" i="7"/>
  <c r="BL135" i="7"/>
  <c r="BL131" i="7"/>
  <c r="BL169" i="7"/>
  <c r="BL112" i="7"/>
  <c r="BL78" i="7"/>
  <c r="BL74" i="7"/>
  <c r="BL70" i="7"/>
  <c r="BU65" i="7"/>
  <c r="BL106" i="7"/>
  <c r="BL102" i="7"/>
  <c r="BL98" i="7"/>
  <c r="BL94" i="7"/>
  <c r="BL90" i="7"/>
  <c r="BL86" i="7"/>
  <c r="BL82" i="7"/>
  <c r="BL108" i="7"/>
  <c r="BL104" i="7"/>
  <c r="BL100" i="7"/>
  <c r="BL96" i="7"/>
  <c r="BL92" i="7"/>
  <c r="BL88" i="7"/>
  <c r="BL84" i="7"/>
  <c r="BL80" i="7"/>
  <c r="BL76" i="7"/>
  <c r="BL72" i="7"/>
  <c r="BL110" i="7"/>
  <c r="BQ110" i="7"/>
  <c r="M57" i="8"/>
  <c r="M55" i="8"/>
  <c r="Z98" i="6"/>
  <c r="AI98" i="6"/>
  <c r="AA98" i="6"/>
  <c r="AE98" i="6" s="1"/>
  <c r="AG98" i="6"/>
  <c r="AK98" i="6" s="1"/>
  <c r="J98" i="6"/>
  <c r="AM102" i="6"/>
  <c r="Y98" i="6"/>
  <c r="Q102" i="6"/>
  <c r="X102" i="6"/>
  <c r="AI106" i="6"/>
  <c r="X106" i="6"/>
  <c r="AY98" i="6"/>
  <c r="BC98" i="6" s="1"/>
  <c r="H78" i="6"/>
  <c r="H70" i="6"/>
  <c r="M42" i="8"/>
  <c r="O42" i="8" s="1"/>
  <c r="F100" i="6"/>
  <c r="S74" i="6"/>
  <c r="Q82" i="6"/>
  <c r="F74" i="6"/>
  <c r="AO70" i="6"/>
  <c r="AG80" i="6"/>
  <c r="AO80" i="6"/>
  <c r="AG90" i="6"/>
  <c r="BA80" i="6"/>
  <c r="Y90" i="6"/>
  <c r="AI80" i="6"/>
  <c r="AC98" i="6"/>
  <c r="Z76" i="6"/>
  <c r="AC76" i="6"/>
  <c r="Q98" i="6"/>
  <c r="Q80" i="6"/>
  <c r="S90" i="6"/>
  <c r="X90" i="6"/>
  <c r="AO90" i="6"/>
  <c r="X98" i="6"/>
  <c r="AA76" i="6"/>
  <c r="J76" i="6"/>
  <c r="F102" i="6"/>
  <c r="AC102" i="6"/>
  <c r="Z102" i="6"/>
  <c r="AC68" i="6"/>
  <c r="AM68" i="6"/>
  <c r="X68" i="6"/>
  <c r="M68" i="6"/>
  <c r="O68" i="6" s="1"/>
  <c r="BA68" i="6"/>
  <c r="AA68" i="6"/>
  <c r="AI68" i="6"/>
  <c r="AY68" i="6"/>
  <c r="H72" i="6"/>
  <c r="AY72" i="6"/>
  <c r="AM72" i="6"/>
  <c r="AG72" i="6"/>
  <c r="Y72" i="6"/>
  <c r="AC72" i="6"/>
  <c r="BA72" i="6"/>
  <c r="Z72" i="6"/>
  <c r="BA76" i="6"/>
  <c r="Y76" i="6"/>
  <c r="AO76" i="6"/>
  <c r="AI76" i="6"/>
  <c r="H76" i="6"/>
  <c r="Y80" i="6"/>
  <c r="AC80" i="6"/>
  <c r="Z80" i="6"/>
  <c r="H80" i="6"/>
  <c r="AG84" i="6"/>
  <c r="AK84" i="6" s="1"/>
  <c r="F84" i="6"/>
  <c r="Q84" i="6"/>
  <c r="AO84" i="6"/>
  <c r="S84" i="6"/>
  <c r="U84" i="6" s="1"/>
  <c r="AC84" i="6"/>
  <c r="AY84" i="6"/>
  <c r="BC84" i="6" s="1"/>
  <c r="H84" i="6"/>
  <c r="AI90" i="6"/>
  <c r="H90" i="6"/>
  <c r="AO102" i="6"/>
  <c r="J102" i="6"/>
  <c r="J106" i="6"/>
  <c r="AM106" i="6"/>
  <c r="F106" i="6"/>
  <c r="H106" i="6"/>
  <c r="S98" i="6"/>
  <c r="H98" i="6"/>
  <c r="M72" i="6"/>
  <c r="O72" i="6" s="1"/>
  <c r="M84" i="6"/>
  <c r="O84" i="6" s="1"/>
  <c r="M106" i="6"/>
  <c r="O106" i="6" s="1"/>
  <c r="F96" i="6"/>
  <c r="Z90" i="6"/>
  <c r="AM90" i="6"/>
  <c r="AQ90" i="6" s="1"/>
  <c r="AA90" i="6"/>
  <c r="AE90" i="6" s="1"/>
  <c r="BA90" i="6"/>
  <c r="Y102" i="6"/>
  <c r="AY102" i="6"/>
  <c r="S102" i="6"/>
  <c r="AA102" i="6"/>
  <c r="AO106" i="6"/>
  <c r="S106" i="6"/>
  <c r="AY106" i="6"/>
  <c r="BC106" i="6" s="1"/>
  <c r="AC106" i="6"/>
  <c r="Y106" i="6"/>
  <c r="AG106" i="6"/>
  <c r="AK106" i="6" s="1"/>
  <c r="Z106" i="6"/>
  <c r="AA106" i="6"/>
  <c r="AE106" i="6" s="1"/>
  <c r="F98" i="6"/>
  <c r="AM98" i="6"/>
  <c r="AQ98" i="6" s="1"/>
  <c r="BA98" i="6"/>
  <c r="AO98" i="6"/>
  <c r="M80" i="6"/>
  <c r="O80" i="6" s="1"/>
  <c r="M90" i="6"/>
  <c r="O90" i="6" s="1"/>
  <c r="M98" i="6"/>
  <c r="O98" i="6" s="1"/>
  <c r="K96" i="6"/>
  <c r="J74" i="6"/>
  <c r="BA78" i="6"/>
  <c r="Z78" i="6"/>
  <c r="Y74" i="6"/>
  <c r="F70" i="6"/>
  <c r="X74" i="6"/>
  <c r="AW13" i="6"/>
  <c r="AW17" i="6"/>
  <c r="AW21" i="6"/>
  <c r="M102" i="6"/>
  <c r="O102" i="6" s="1"/>
  <c r="AW11" i="6"/>
  <c r="AW15" i="6"/>
  <c r="AW19" i="6"/>
  <c r="H102" i="6"/>
  <c r="M18" i="8"/>
  <c r="AM88" i="6"/>
  <c r="AQ88" i="6" s="1"/>
  <c r="Z92" i="6"/>
  <c r="AO74" i="6"/>
  <c r="AO82" i="6"/>
  <c r="K70" i="6"/>
  <c r="O70" i="6" s="1"/>
  <c r="N50" i="8"/>
  <c r="L22" i="8"/>
  <c r="I22" i="8"/>
  <c r="C22" i="8"/>
  <c r="C28" i="8"/>
  <c r="L28" i="8"/>
  <c r="K28" i="8"/>
  <c r="M28" i="8" s="1"/>
  <c r="O49" i="6"/>
  <c r="O53" i="6" s="1"/>
  <c r="J78" i="6"/>
  <c r="AM82" i="6"/>
  <c r="AC94" i="6"/>
  <c r="AA100" i="6"/>
  <c r="AE100" i="6" s="1"/>
  <c r="H104" i="6"/>
  <c r="M100" i="6"/>
  <c r="O100" i="6" s="1"/>
  <c r="M104" i="6"/>
  <c r="O104" i="6" s="1"/>
  <c r="S86" i="6"/>
  <c r="AY86" i="6"/>
  <c r="BC86" i="6" s="1"/>
  <c r="F94" i="6"/>
  <c r="AG104" i="6"/>
  <c r="AI86" i="6"/>
  <c r="AA94" i="6"/>
  <c r="AE94" i="6" s="1"/>
  <c r="AY100" i="6"/>
  <c r="BC100" i="6" s="1"/>
  <c r="AI104" i="6"/>
  <c r="M14" i="8"/>
  <c r="N14" i="8"/>
  <c r="C14" i="8"/>
  <c r="AC88" i="6"/>
  <c r="Y86" i="6"/>
  <c r="AO100" i="6"/>
  <c r="Z100" i="6"/>
  <c r="J86" i="6"/>
  <c r="BA104" i="6"/>
  <c r="AG78" i="6"/>
  <c r="AI82" i="6"/>
  <c r="AC82" i="6"/>
  <c r="Y78" i="6"/>
  <c r="Y82" i="6"/>
  <c r="S82" i="6"/>
  <c r="Y88" i="6"/>
  <c r="Q94" i="6"/>
  <c r="X78" i="6"/>
  <c r="AY94" i="6"/>
  <c r="BC94" i="6" s="1"/>
  <c r="F104" i="6"/>
  <c r="AM74" i="6"/>
  <c r="Y92" i="6"/>
  <c r="J92" i="6"/>
  <c r="BA70" i="6"/>
  <c r="AI70" i="6"/>
  <c r="X70" i="6"/>
  <c r="Y70" i="6"/>
  <c r="AC74" i="6"/>
  <c r="BA74" i="6"/>
  <c r="AI78" i="6"/>
  <c r="AO78" i="6"/>
  <c r="X82" i="6"/>
  <c r="BA82" i="6"/>
  <c r="AG82" i="6"/>
  <c r="AG86" i="6"/>
  <c r="AK86" i="6" s="1"/>
  <c r="AM86" i="6"/>
  <c r="AQ86" i="6" s="1"/>
  <c r="AO86" i="6"/>
  <c r="X94" i="6"/>
  <c r="X100" i="6"/>
  <c r="H100" i="6"/>
  <c r="AM104" i="6"/>
  <c r="AA104" i="6"/>
  <c r="K94" i="6"/>
  <c r="O94" i="6" s="1"/>
  <c r="K86" i="6"/>
  <c r="O86" i="6" s="1"/>
  <c r="BS51" i="7"/>
  <c r="BI15" i="6"/>
  <c r="BI13" i="6"/>
  <c r="BI43" i="6"/>
  <c r="AW43" i="6"/>
  <c r="K78" i="6"/>
  <c r="O78" i="6" s="1"/>
  <c r="C13" i="8"/>
  <c r="K13" i="8"/>
  <c r="I13" i="8"/>
  <c r="L16" i="8"/>
  <c r="K16" i="8"/>
  <c r="C17" i="8"/>
  <c r="I17" i="8"/>
  <c r="AS49" i="6"/>
  <c r="AS108" i="6" s="1"/>
  <c r="BR51" i="7"/>
  <c r="BI45" i="6"/>
  <c r="BL47" i="7"/>
  <c r="C24" i="8"/>
  <c r="I24" i="8"/>
  <c r="K24" i="8"/>
  <c r="BL25" i="7"/>
  <c r="H48" i="8"/>
  <c r="C33" i="8"/>
  <c r="I33" i="8"/>
  <c r="BL53" i="7"/>
  <c r="BI11" i="6"/>
  <c r="AW45" i="6"/>
  <c r="AW47" i="6"/>
  <c r="H23" i="8"/>
  <c r="BG56" i="7"/>
  <c r="H9" i="8"/>
  <c r="H21" i="8"/>
  <c r="H27" i="8"/>
  <c r="H32" i="8"/>
  <c r="H10" i="8"/>
  <c r="H25" i="8"/>
  <c r="H29" i="8"/>
  <c r="H56" i="8"/>
  <c r="K108" i="6"/>
  <c r="M108" i="6"/>
  <c r="AM108" i="6"/>
  <c r="AY108" i="6"/>
  <c r="Q110" i="6"/>
  <c r="BA88" i="6"/>
  <c r="AW23" i="6"/>
  <c r="AM113" i="6"/>
  <c r="T113" i="6"/>
  <c r="AB113" i="6"/>
  <c r="Z108" i="6"/>
  <c r="J110" i="6"/>
  <c r="X108" i="6"/>
  <c r="AI108" i="6"/>
  <c r="Q108" i="6"/>
  <c r="K110" i="6"/>
  <c r="AO88" i="6"/>
  <c r="J88" i="6"/>
  <c r="BC49" i="6"/>
  <c r="H68" i="6"/>
  <c r="AC96" i="6"/>
  <c r="Q96" i="6"/>
  <c r="Z96" i="6"/>
  <c r="AM96" i="6"/>
  <c r="AQ96" i="6" s="1"/>
  <c r="AY96" i="6"/>
  <c r="BC96" i="6" s="1"/>
  <c r="X96" i="6"/>
  <c r="AI96" i="6"/>
  <c r="Y96" i="6"/>
  <c r="L26" i="8"/>
  <c r="K26" i="8"/>
  <c r="I34" i="8"/>
  <c r="L34" i="8"/>
  <c r="K51" i="8"/>
  <c r="M51" i="8" s="1"/>
  <c r="L51" i="8"/>
  <c r="C58" i="8"/>
  <c r="I58" i="8"/>
  <c r="F113" i="6"/>
  <c r="F116" i="6" s="1"/>
  <c r="H35" i="8"/>
  <c r="C40" i="8"/>
  <c r="I40" i="8"/>
  <c r="S110" i="6"/>
  <c r="AC100" i="6"/>
  <c r="AI100" i="6"/>
  <c r="Q86" i="6"/>
  <c r="S100" i="6"/>
  <c r="Q100" i="6"/>
  <c r="AI74" i="6"/>
  <c r="AO94" i="6"/>
  <c r="J94" i="6"/>
  <c r="AG94" i="6"/>
  <c r="AK94" i="6" s="1"/>
  <c r="Y94" i="6"/>
  <c r="Y104" i="6"/>
  <c r="AO104" i="6"/>
  <c r="J82" i="6"/>
  <c r="Q104" i="6"/>
  <c r="AA86" i="6"/>
  <c r="AE86" i="6" s="1"/>
  <c r="Z104" i="6"/>
  <c r="AY82" i="6"/>
  <c r="AI94" i="6"/>
  <c r="S78" i="6"/>
  <c r="AC104" i="6"/>
  <c r="AM94" i="6"/>
  <c r="AQ94" i="6" s="1"/>
  <c r="Z74" i="6"/>
  <c r="AG74" i="6"/>
  <c r="U49" i="6"/>
  <c r="AG70" i="6"/>
  <c r="J70" i="6"/>
  <c r="AY70" i="6"/>
  <c r="S70" i="6"/>
  <c r="AA70" i="6"/>
  <c r="AM70" i="6"/>
  <c r="Z70" i="6"/>
  <c r="Q70" i="6"/>
  <c r="AY74" i="6"/>
  <c r="H74" i="6"/>
  <c r="AA74" i="6"/>
  <c r="Q74" i="6"/>
  <c r="AA78" i="6"/>
  <c r="AM78" i="6"/>
  <c r="AC78" i="6"/>
  <c r="AY78" i="6"/>
  <c r="F78" i="6"/>
  <c r="Z82" i="6"/>
  <c r="F82" i="6"/>
  <c r="AA82" i="6"/>
  <c r="H82" i="6"/>
  <c r="H86" i="6"/>
  <c r="F86" i="6"/>
  <c r="BA86" i="6"/>
  <c r="X86" i="6"/>
  <c r="Z86" i="6"/>
  <c r="AC86" i="6"/>
  <c r="H94" i="6"/>
  <c r="BA94" i="6"/>
  <c r="S94" i="6"/>
  <c r="J100" i="6"/>
  <c r="BA100" i="6"/>
  <c r="AG100" i="6"/>
  <c r="Y100" i="6"/>
  <c r="AM100" i="6"/>
  <c r="AQ100" i="6" s="1"/>
  <c r="S104" i="6"/>
  <c r="AY104" i="6"/>
  <c r="X104" i="6"/>
  <c r="J104" i="6"/>
  <c r="AU49" i="6"/>
  <c r="AU108" i="6" s="1"/>
  <c r="K49" i="8"/>
  <c r="M49" i="8" s="1"/>
  <c r="L54" i="8"/>
  <c r="I26" i="8"/>
  <c r="N26" i="8" s="1"/>
  <c r="C34" i="8"/>
  <c r="N28" i="8"/>
  <c r="I43" i="8"/>
  <c r="M43" i="8" s="1"/>
  <c r="C53" i="8"/>
  <c r="I53" i="8"/>
  <c r="I54" i="8"/>
  <c r="M54" i="8" s="1"/>
  <c r="C43" i="8"/>
  <c r="M74" i="6"/>
  <c r="O74" i="6" s="1"/>
  <c r="M82" i="6"/>
  <c r="O82" i="6" s="1"/>
  <c r="BA108" i="6"/>
  <c r="K47" i="8"/>
  <c r="M47" i="8" s="1"/>
  <c r="P47" i="8" s="1"/>
  <c r="C47" i="8"/>
  <c r="S96" i="6"/>
  <c r="AG96" i="6"/>
  <c r="BA96" i="6"/>
  <c r="AO96" i="6"/>
  <c r="P113" i="6"/>
  <c r="J113" i="6"/>
  <c r="J116" i="6" s="1"/>
  <c r="AO108" i="6"/>
  <c r="Y108" i="6"/>
  <c r="S108" i="6"/>
  <c r="J108" i="6"/>
  <c r="AI113" i="6"/>
  <c r="M110" i="6"/>
  <c r="Y113" i="6"/>
  <c r="AG108" i="6"/>
  <c r="AA108" i="6"/>
  <c r="AI92" i="6"/>
  <c r="X92" i="6"/>
  <c r="AM92" i="6"/>
  <c r="AQ92" i="6" s="1"/>
  <c r="S92" i="6"/>
  <c r="Q88" i="6"/>
  <c r="AI88" i="6"/>
  <c r="AK88" i="6" s="1"/>
  <c r="N15" i="8"/>
  <c r="M15" i="8"/>
  <c r="AE92" i="6"/>
  <c r="AA88" i="6"/>
  <c r="AE88" i="6" s="1"/>
  <c r="X88" i="6"/>
  <c r="AO92" i="6"/>
  <c r="F92" i="6"/>
  <c r="Q92" i="6"/>
  <c r="AG92" i="6"/>
  <c r="AK92" i="6" s="1"/>
  <c r="BA92" i="6"/>
  <c r="AC92" i="6"/>
  <c r="AY92" i="6"/>
  <c r="BC92" i="6" s="1"/>
  <c r="Z88" i="6"/>
  <c r="F88" i="6"/>
  <c r="S88" i="6"/>
  <c r="AY88" i="6"/>
  <c r="BC88" i="6" s="1"/>
  <c r="H88" i="6"/>
  <c r="K88" i="6"/>
  <c r="M88" i="6"/>
  <c r="H92" i="6"/>
  <c r="K92" i="6"/>
  <c r="M92" i="6"/>
  <c r="N57" i="8"/>
  <c r="N42" i="8"/>
  <c r="AE58" i="8"/>
  <c r="AD58" i="8"/>
  <c r="AE57" i="8"/>
  <c r="AD57" i="8"/>
  <c r="AE56" i="8"/>
  <c r="AD56" i="8"/>
  <c r="AE55" i="8"/>
  <c r="AD55" i="8"/>
  <c r="AE54" i="8"/>
  <c r="AD54" i="8"/>
  <c r="AE53" i="8"/>
  <c r="AD53" i="8"/>
  <c r="AE52" i="8"/>
  <c r="AD52" i="8"/>
  <c r="AE51" i="8"/>
  <c r="AD51" i="8"/>
  <c r="AE50" i="8"/>
  <c r="AD50" i="8"/>
  <c r="AE49" i="8"/>
  <c r="AD49" i="8"/>
  <c r="AE48" i="8"/>
  <c r="AD48" i="8"/>
  <c r="AE47" i="8"/>
  <c r="AD47" i="8"/>
  <c r="AE46" i="8"/>
  <c r="AD46" i="8"/>
  <c r="AE45" i="8"/>
  <c r="AD45" i="8"/>
  <c r="AE44" i="8"/>
  <c r="AD44" i="8"/>
  <c r="AE43" i="8"/>
  <c r="AD43" i="8"/>
  <c r="AE42" i="8"/>
  <c r="AD42" i="8"/>
  <c r="AE41" i="8"/>
  <c r="AD41" i="8"/>
  <c r="AE40" i="8"/>
  <c r="AD40" i="8"/>
  <c r="AE39" i="8"/>
  <c r="AD39" i="8"/>
  <c r="AE38" i="8"/>
  <c r="AD38" i="8"/>
  <c r="AE37" i="8"/>
  <c r="AD37" i="8"/>
  <c r="AE36" i="8"/>
  <c r="AD36" i="8"/>
  <c r="AE35" i="8"/>
  <c r="AD35" i="8"/>
  <c r="AE34" i="8"/>
  <c r="AD34" i="8"/>
  <c r="AE33" i="8"/>
  <c r="AD33" i="8"/>
  <c r="AE32" i="8"/>
  <c r="AD32" i="8"/>
  <c r="AE31" i="8"/>
  <c r="AD31" i="8"/>
  <c r="AE30" i="8"/>
  <c r="AD30" i="8"/>
  <c r="AE29" i="8"/>
  <c r="AD29" i="8"/>
  <c r="AE28" i="8"/>
  <c r="AD28" i="8"/>
  <c r="AE27" i="8"/>
  <c r="AD27" i="8"/>
  <c r="AE26" i="8"/>
  <c r="AD26" i="8"/>
  <c r="AE25" i="8"/>
  <c r="AD25" i="8"/>
  <c r="AE24" i="8"/>
  <c r="AD24" i="8"/>
  <c r="AE23" i="8"/>
  <c r="AD23" i="8"/>
  <c r="AE22" i="8"/>
  <c r="AD22" i="8"/>
  <c r="AE21" i="8"/>
  <c r="AD21" i="8"/>
  <c r="AE20" i="8"/>
  <c r="AD20" i="8"/>
  <c r="AE19" i="8"/>
  <c r="AD19" i="8"/>
  <c r="AE18" i="8"/>
  <c r="AD18" i="8"/>
  <c r="AE17" i="8"/>
  <c r="AD17" i="8"/>
  <c r="AE16" i="8"/>
  <c r="AD16" i="8"/>
  <c r="AE15" i="8"/>
  <c r="AD15" i="8"/>
  <c r="AE14" i="8"/>
  <c r="AD14" i="8"/>
  <c r="AE13" i="8"/>
  <c r="AD13" i="8"/>
  <c r="AE12" i="8"/>
  <c r="AD12" i="8"/>
  <c r="AE11" i="8"/>
  <c r="AD11" i="8"/>
  <c r="AE10" i="8"/>
  <c r="AD10" i="8"/>
  <c r="AE9" i="8"/>
  <c r="AD9" i="8"/>
  <c r="N49" i="8"/>
  <c r="M44" i="8"/>
  <c r="N38" i="8"/>
  <c r="M38" i="8"/>
  <c r="AW9" i="6"/>
  <c r="N51" i="8"/>
  <c r="M39" i="8"/>
  <c r="N52" i="8"/>
  <c r="N12" i="8"/>
  <c r="O46" i="8"/>
  <c r="BK49" i="6"/>
  <c r="BI17" i="6"/>
  <c r="BE49" i="6"/>
  <c r="BE108" i="6" s="1"/>
  <c r="AW25" i="6"/>
  <c r="M16" i="8"/>
  <c r="N16" i="8"/>
  <c r="BG49" i="6"/>
  <c r="BG108" i="6" s="1"/>
  <c r="I11" i="8" l="1"/>
  <c r="K11" i="8"/>
  <c r="U98" i="6"/>
  <c r="C11" i="8"/>
  <c r="M12" i="8"/>
  <c r="BQ169" i="7"/>
  <c r="O36" i="8"/>
  <c r="L31" i="8"/>
  <c r="O47" i="8"/>
  <c r="M20" i="8"/>
  <c r="O20" i="8" s="1"/>
  <c r="I45" i="8"/>
  <c r="M45" i="8" s="1"/>
  <c r="M19" i="8"/>
  <c r="U106" i="6"/>
  <c r="M30" i="8"/>
  <c r="N36" i="8"/>
  <c r="C41" i="8"/>
  <c r="BQ5479" i="7"/>
  <c r="BN21" i="6"/>
  <c r="BQ5597" i="7"/>
  <c r="BN19" i="6"/>
  <c r="U80" i="6"/>
  <c r="BQ5184" i="7"/>
  <c r="AK102" i="6"/>
  <c r="BQ4417" i="7"/>
  <c r="BQ4299" i="7"/>
  <c r="BQ4004" i="7"/>
  <c r="AE108" i="6"/>
  <c r="BQ3119" i="7"/>
  <c r="AK68" i="6"/>
  <c r="U76" i="6"/>
  <c r="C45" i="8"/>
  <c r="L45" i="8"/>
  <c r="P42" i="8"/>
  <c r="I41" i="8"/>
  <c r="N41" i="8" s="1"/>
  <c r="K41" i="8"/>
  <c r="BN43" i="6"/>
  <c r="AW110" i="6"/>
  <c r="AX55" i="6"/>
  <c r="AX113" i="6" s="1"/>
  <c r="AK110" i="6"/>
  <c r="I31" i="8"/>
  <c r="AQ72" i="6"/>
  <c r="BQ1231" i="7"/>
  <c r="AQ76" i="6"/>
  <c r="BC110" i="6"/>
  <c r="BN11" i="6"/>
  <c r="M26" i="8"/>
  <c r="O26" i="8" s="1"/>
  <c r="BK110" i="6"/>
  <c r="BI114" i="6" s="1"/>
  <c r="Y116" i="6"/>
  <c r="AW51" i="6"/>
  <c r="BU478" i="7"/>
  <c r="AE110" i="6"/>
  <c r="U78" i="6"/>
  <c r="AK72" i="6"/>
  <c r="AS68" i="6"/>
  <c r="AQ68" i="6"/>
  <c r="BC80" i="6"/>
  <c r="BG84" i="6"/>
  <c r="BC76" i="6"/>
  <c r="U68" i="6"/>
  <c r="AE80" i="6"/>
  <c r="BN13" i="6"/>
  <c r="BN9" i="6"/>
  <c r="BN15" i="6"/>
  <c r="BN17" i="6"/>
  <c r="AK108" i="6"/>
  <c r="O96" i="6"/>
  <c r="AE72" i="6"/>
  <c r="BC68" i="6"/>
  <c r="AE59" i="8"/>
  <c r="BQ228" i="7"/>
  <c r="M37" i="8"/>
  <c r="N37" i="8"/>
  <c r="N45" i="8"/>
  <c r="N43" i="8"/>
  <c r="BQ2234" i="7"/>
  <c r="BL5892" i="7"/>
  <c r="BL5833" i="7"/>
  <c r="BQ5833" i="7"/>
  <c r="BL5774" i="7"/>
  <c r="BL5715" i="7"/>
  <c r="BQ5656" i="7"/>
  <c r="BL5656" i="7"/>
  <c r="BL5479" i="7"/>
  <c r="BQ5420" i="7"/>
  <c r="BL5420" i="7"/>
  <c r="BL5361" i="7"/>
  <c r="BQ5302" i="7"/>
  <c r="BL5302" i="7"/>
  <c r="BL5243" i="7"/>
  <c r="BL5184" i="7"/>
  <c r="BL5125" i="7"/>
  <c r="BL5066" i="7"/>
  <c r="BL5007" i="7"/>
  <c r="BL4948" i="7"/>
  <c r="BL4889" i="7"/>
  <c r="BL4830" i="7"/>
  <c r="BL4712" i="7"/>
  <c r="BL4653" i="7"/>
  <c r="BL4594" i="7"/>
  <c r="BL4535" i="7"/>
  <c r="BL4476" i="7"/>
  <c r="BL4417" i="7"/>
  <c r="BQ4358" i="7"/>
  <c r="BL4358" i="7"/>
  <c r="BL4299" i="7"/>
  <c r="BL4240" i="7"/>
  <c r="BL4181" i="7"/>
  <c r="BL4122" i="7"/>
  <c r="BL4063" i="7"/>
  <c r="BL4004" i="7"/>
  <c r="BC102" i="6"/>
  <c r="AU90" i="6"/>
  <c r="AK76" i="6"/>
  <c r="AS76" i="6"/>
  <c r="U90" i="6"/>
  <c r="AQ80" i="6"/>
  <c r="BE76" i="6"/>
  <c r="AU72" i="6"/>
  <c r="U102" i="6"/>
  <c r="AE68" i="6"/>
  <c r="AE102" i="6"/>
  <c r="U86" i="6"/>
  <c r="N54" i="8"/>
  <c r="AU68" i="6"/>
  <c r="BK84" i="6"/>
  <c r="AQ70" i="6"/>
  <c r="AS72" i="6"/>
  <c r="AU70" i="6"/>
  <c r="U82" i="6"/>
  <c r="O57" i="8"/>
  <c r="P57" i="8"/>
  <c r="P55" i="8"/>
  <c r="O55" i="8"/>
  <c r="BG68" i="6"/>
  <c r="AK104" i="6"/>
  <c r="AS106" i="6"/>
  <c r="BC74" i="6"/>
  <c r="AK82" i="6"/>
  <c r="AU102" i="6"/>
  <c r="AU100" i="6"/>
  <c r="AU88" i="6"/>
  <c r="BG80" i="6"/>
  <c r="BE68" i="6"/>
  <c r="AS90" i="6"/>
  <c r="AW90" i="6" s="1"/>
  <c r="BG76" i="6"/>
  <c r="BG102" i="6"/>
  <c r="BE84" i="6"/>
  <c r="BI84" i="6" s="1"/>
  <c r="U96" i="6"/>
  <c r="U74" i="6"/>
  <c r="BK72" i="6"/>
  <c r="AS84" i="6"/>
  <c r="AW84" i="6" s="1"/>
  <c r="AU98" i="6"/>
  <c r="AQ106" i="6"/>
  <c r="AK90" i="6"/>
  <c r="M111" i="6"/>
  <c r="BE78" i="6"/>
  <c r="BG98" i="6"/>
  <c r="BG90" i="6"/>
  <c r="BE94" i="6"/>
  <c r="BI94" i="6" s="1"/>
  <c r="BK76" i="6"/>
  <c r="AQ102" i="6"/>
  <c r="BG72" i="6"/>
  <c r="AU106" i="6"/>
  <c r="BK90" i="6"/>
  <c r="BK80" i="6"/>
  <c r="BK94" i="6"/>
  <c r="BK68" i="6"/>
  <c r="BK102" i="6"/>
  <c r="AU76" i="6"/>
  <c r="AK80" i="6"/>
  <c r="AU74" i="6"/>
  <c r="AU82" i="6"/>
  <c r="AU80" i="6"/>
  <c r="BE80" i="6"/>
  <c r="BI80" i="6" s="1"/>
  <c r="AS80" i="6"/>
  <c r="AW80" i="6" s="1"/>
  <c r="AU94" i="6"/>
  <c r="AE76" i="6"/>
  <c r="BE72" i="6"/>
  <c r="AU84" i="6"/>
  <c r="BE98" i="6"/>
  <c r="BI98" i="6" s="1"/>
  <c r="BG106" i="6"/>
  <c r="BC104" i="6"/>
  <c r="BK106" i="6"/>
  <c r="U94" i="6"/>
  <c r="AU78" i="6"/>
  <c r="AE74" i="6"/>
  <c r="AS86" i="6"/>
  <c r="AW86" i="6" s="1"/>
  <c r="BC72" i="6"/>
  <c r="BE88" i="6"/>
  <c r="BI88" i="6" s="1"/>
  <c r="BK92" i="6"/>
  <c r="BC70" i="6"/>
  <c r="AQ74" i="6"/>
  <c r="U88" i="6"/>
  <c r="AS78" i="6"/>
  <c r="BK104" i="6"/>
  <c r="AK74" i="6"/>
  <c r="BG100" i="6"/>
  <c r="BK82" i="6"/>
  <c r="BE90" i="6"/>
  <c r="BI90" i="6" s="1"/>
  <c r="BE86" i="6"/>
  <c r="BI86" i="6" s="1"/>
  <c r="AS102" i="6"/>
  <c r="AS98" i="6"/>
  <c r="AW98" i="6" s="1"/>
  <c r="BK98" i="6"/>
  <c r="BE106" i="6"/>
  <c r="BI106" i="6" s="1"/>
  <c r="BE102" i="6"/>
  <c r="BK88" i="6"/>
  <c r="K111" i="6"/>
  <c r="BC78" i="6"/>
  <c r="P28" i="8"/>
  <c r="O28" i="8"/>
  <c r="AS104" i="6"/>
  <c r="BK70" i="6"/>
  <c r="AQ82" i="6"/>
  <c r="O92" i="6"/>
  <c r="U92" i="6"/>
  <c r="BG104" i="6"/>
  <c r="BG94" i="6"/>
  <c r="AS94" i="6"/>
  <c r="AW94" i="6" s="1"/>
  <c r="BK100" i="6"/>
  <c r="BG82" i="6"/>
  <c r="BG74" i="6"/>
  <c r="BK74" i="6"/>
  <c r="BE74" i="6"/>
  <c r="BG88" i="6"/>
  <c r="BG78" i="6"/>
  <c r="BE82" i="6"/>
  <c r="AU104" i="6"/>
  <c r="AS88" i="6"/>
  <c r="AW88" i="6" s="1"/>
  <c r="AS74" i="6"/>
  <c r="BC108" i="6"/>
  <c r="U104" i="6"/>
  <c r="AU86" i="6"/>
  <c r="AS82" i="6"/>
  <c r="AQ78" i="6"/>
  <c r="AK70" i="6"/>
  <c r="BG70" i="6"/>
  <c r="BC82" i="6"/>
  <c r="P18" i="8"/>
  <c r="O18" i="8"/>
  <c r="AE104" i="6"/>
  <c r="AQ104" i="6"/>
  <c r="M22" i="8"/>
  <c r="N22" i="8"/>
  <c r="P14" i="8"/>
  <c r="O14" i="8"/>
  <c r="P116" i="6"/>
  <c r="BG86" i="6"/>
  <c r="AK78" i="6"/>
  <c r="AE78" i="6"/>
  <c r="BQ51" i="7"/>
  <c r="U108" i="6"/>
  <c r="N17" i="8"/>
  <c r="M17" i="8"/>
  <c r="N13" i="8"/>
  <c r="M13" i="8"/>
  <c r="AW108" i="6"/>
  <c r="AQ108" i="6"/>
  <c r="AW49" i="6"/>
  <c r="M24" i="8"/>
  <c r="N24" i="8"/>
  <c r="M33" i="8"/>
  <c r="N33" i="8"/>
  <c r="C48" i="8"/>
  <c r="K48" i="8"/>
  <c r="L48" i="8"/>
  <c r="I48" i="8"/>
  <c r="U51" i="6"/>
  <c r="BE104" i="6"/>
  <c r="O108" i="6"/>
  <c r="K56" i="8"/>
  <c r="I56" i="8"/>
  <c r="C56" i="8"/>
  <c r="L56" i="8"/>
  <c r="I32" i="8"/>
  <c r="C32" i="8"/>
  <c r="L32" i="8"/>
  <c r="K32" i="8"/>
  <c r="BG58" i="7"/>
  <c r="BU6" i="7"/>
  <c r="L29" i="8"/>
  <c r="C29" i="8"/>
  <c r="I29" i="8"/>
  <c r="K29" i="8"/>
  <c r="C25" i="8"/>
  <c r="K25" i="8"/>
  <c r="L25" i="8"/>
  <c r="I25" i="8"/>
  <c r="L10" i="8"/>
  <c r="K10" i="8"/>
  <c r="C10" i="8"/>
  <c r="I10" i="8"/>
  <c r="L27" i="8"/>
  <c r="C27" i="8"/>
  <c r="I27" i="8"/>
  <c r="K27" i="8"/>
  <c r="L21" i="8"/>
  <c r="C21" i="8"/>
  <c r="I21" i="8"/>
  <c r="K21" i="8"/>
  <c r="C9" i="8"/>
  <c r="I9" i="8"/>
  <c r="K9" i="8"/>
  <c r="L9" i="8"/>
  <c r="K23" i="8"/>
  <c r="I23" i="8"/>
  <c r="C23" i="8"/>
  <c r="L23" i="8"/>
  <c r="U110" i="6"/>
  <c r="AS92" i="6"/>
  <c r="AW92" i="6" s="1"/>
  <c r="AB116" i="6"/>
  <c r="AM116" i="6"/>
  <c r="BK86" i="6"/>
  <c r="U100" i="6"/>
  <c r="AK96" i="6"/>
  <c r="BE96" i="6"/>
  <c r="BI96" i="6" s="1"/>
  <c r="M34" i="8"/>
  <c r="N34" i="8"/>
  <c r="AU96" i="6"/>
  <c r="BG96" i="6"/>
  <c r="BK96" i="6"/>
  <c r="O88" i="6"/>
  <c r="U70" i="6"/>
  <c r="AE82" i="6"/>
  <c r="O110" i="6"/>
  <c r="N53" i="8"/>
  <c r="M53" i="8"/>
  <c r="AK100" i="6"/>
  <c r="BE100" i="6"/>
  <c r="BI100" i="6" s="1"/>
  <c r="AE70" i="6"/>
  <c r="AS70" i="6"/>
  <c r="BE70" i="6"/>
  <c r="M40" i="8"/>
  <c r="N40" i="8"/>
  <c r="K35" i="8"/>
  <c r="C35" i="8"/>
  <c r="I35" i="8"/>
  <c r="L35" i="8"/>
  <c r="M58" i="8"/>
  <c r="N58" i="8"/>
  <c r="AI116" i="6"/>
  <c r="AS100" i="6"/>
  <c r="AW100" i="6" s="1"/>
  <c r="AS96" i="6"/>
  <c r="AW96" i="6" s="1"/>
  <c r="BK78" i="6"/>
  <c r="T116" i="6"/>
  <c r="O15" i="8"/>
  <c r="P15" i="8"/>
  <c r="AU92" i="6"/>
  <c r="BG92" i="6"/>
  <c r="BE92" i="6"/>
  <c r="BI92" i="6" s="1"/>
  <c r="BI108" i="6"/>
  <c r="O54" i="8"/>
  <c r="P54" i="8"/>
  <c r="AG9" i="8"/>
  <c r="AF9" i="8"/>
  <c r="AG10" i="8"/>
  <c r="AF10" i="8"/>
  <c r="AG11" i="8"/>
  <c r="AF11" i="8"/>
  <c r="AG12" i="8"/>
  <c r="AF12" i="8"/>
  <c r="AG13" i="8"/>
  <c r="AF13" i="8"/>
  <c r="AG14" i="8"/>
  <c r="AF14" i="8"/>
  <c r="AG15" i="8"/>
  <c r="AF15" i="8"/>
  <c r="AG16" i="8"/>
  <c r="AF16" i="8"/>
  <c r="AG17" i="8"/>
  <c r="AF17" i="8"/>
  <c r="AG18" i="8"/>
  <c r="AF18" i="8"/>
  <c r="AG19" i="8"/>
  <c r="AF19" i="8"/>
  <c r="AG20" i="8"/>
  <c r="AF20" i="8"/>
  <c r="AG21" i="8"/>
  <c r="AF21" i="8"/>
  <c r="AG22" i="8"/>
  <c r="AF22" i="8"/>
  <c r="AG23" i="8"/>
  <c r="AF23" i="8"/>
  <c r="AG24" i="8"/>
  <c r="AF24" i="8"/>
  <c r="AG25" i="8"/>
  <c r="AF25" i="8"/>
  <c r="AG26" i="8"/>
  <c r="AF26" i="8"/>
  <c r="AG27" i="8"/>
  <c r="AF27" i="8"/>
  <c r="AG28" i="8"/>
  <c r="AF28" i="8"/>
  <c r="AG29" i="8"/>
  <c r="AF29" i="8"/>
  <c r="AG30" i="8"/>
  <c r="AF30" i="8"/>
  <c r="AG31" i="8"/>
  <c r="AF31" i="8"/>
  <c r="AG32" i="8"/>
  <c r="AF32" i="8"/>
  <c r="AG33" i="8"/>
  <c r="AF33" i="8"/>
  <c r="AG34" i="8"/>
  <c r="AF34" i="8"/>
  <c r="AG35" i="8"/>
  <c r="AF35" i="8"/>
  <c r="AG36" i="8"/>
  <c r="AF36" i="8"/>
  <c r="AG37" i="8"/>
  <c r="AF37" i="8"/>
  <c r="AG38" i="8"/>
  <c r="AF38" i="8"/>
  <c r="AG39" i="8"/>
  <c r="AF39" i="8"/>
  <c r="AG40" i="8"/>
  <c r="AF40" i="8"/>
  <c r="AG41" i="8"/>
  <c r="AF41" i="8"/>
  <c r="AG42" i="8"/>
  <c r="AF42" i="8"/>
  <c r="AG43" i="8"/>
  <c r="AF43" i="8"/>
  <c r="AG44" i="8"/>
  <c r="AF44" i="8"/>
  <c r="AG45" i="8"/>
  <c r="AF45" i="8"/>
  <c r="AG46" i="8"/>
  <c r="AF46" i="8"/>
  <c r="AG47" i="8"/>
  <c r="AF47" i="8"/>
  <c r="AG48" i="8"/>
  <c r="AF48" i="8"/>
  <c r="AG49" i="8"/>
  <c r="AF49" i="8"/>
  <c r="AG50" i="8"/>
  <c r="AF50" i="8"/>
  <c r="AG51" i="8"/>
  <c r="AF51" i="8"/>
  <c r="AG52" i="8"/>
  <c r="AF52" i="8"/>
  <c r="AG53" i="8"/>
  <c r="AF53" i="8"/>
  <c r="AG54" i="8"/>
  <c r="AF54" i="8"/>
  <c r="AG55" i="8"/>
  <c r="AF55" i="8"/>
  <c r="AG56" i="8"/>
  <c r="AF56" i="8"/>
  <c r="AG57" i="8"/>
  <c r="AF57" i="8"/>
  <c r="AG58" i="8"/>
  <c r="AF58" i="8"/>
  <c r="O43" i="8"/>
  <c r="P43" i="8"/>
  <c r="O44" i="8"/>
  <c r="P44" i="8"/>
  <c r="P45" i="8"/>
  <c r="O45" i="8"/>
  <c r="P38" i="8"/>
  <c r="O38" i="8"/>
  <c r="O49" i="8"/>
  <c r="P49" i="8"/>
  <c r="BE56" i="6"/>
  <c r="AT58" i="6" s="1"/>
  <c r="BK108" i="6"/>
  <c r="BE114" i="6" s="1"/>
  <c r="P52" i="8"/>
  <c r="O52" i="8"/>
  <c r="O39" i="8"/>
  <c r="P39" i="8"/>
  <c r="P51" i="8"/>
  <c r="O51" i="8"/>
  <c r="BI49" i="6"/>
  <c r="O16" i="8"/>
  <c r="P16" i="8"/>
  <c r="P20" i="8"/>
  <c r="P12" i="8"/>
  <c r="O12" i="8"/>
  <c r="N11" i="8" l="1"/>
  <c r="M11" i="8"/>
  <c r="P26" i="8"/>
  <c r="O30" i="8"/>
  <c r="P30" i="8"/>
  <c r="O19" i="8"/>
  <c r="P19" i="8"/>
  <c r="M41" i="8"/>
  <c r="P41" i="8" s="1"/>
  <c r="AW70" i="6"/>
  <c r="BI74" i="6"/>
  <c r="M31" i="8"/>
  <c r="N31" i="8"/>
  <c r="BU5900" i="7"/>
  <c r="BI72" i="6"/>
  <c r="AW68" i="6"/>
  <c r="BN49" i="6"/>
  <c r="BN108" i="6" s="1"/>
  <c r="AW76" i="6"/>
  <c r="AW72" i="6"/>
  <c r="O37" i="8"/>
  <c r="P37" i="8"/>
  <c r="BI68" i="6"/>
  <c r="BI76" i="6"/>
  <c r="AW78" i="6"/>
  <c r="BI78" i="6"/>
  <c r="BI102" i="6"/>
  <c r="AW102" i="6"/>
  <c r="AW106" i="6"/>
  <c r="AW82" i="6"/>
  <c r="AW74" i="6"/>
  <c r="BI104" i="6"/>
  <c r="AW104" i="6"/>
  <c r="BI70" i="6"/>
  <c r="BI82" i="6"/>
  <c r="P22" i="8"/>
  <c r="O22" i="8"/>
  <c r="O111" i="6"/>
  <c r="P13" i="8"/>
  <c r="O13" i="8"/>
  <c r="O17" i="8"/>
  <c r="P17" i="8"/>
  <c r="O24" i="8"/>
  <c r="P24" i="8"/>
  <c r="O33" i="8"/>
  <c r="P33" i="8"/>
  <c r="N48" i="8"/>
  <c r="M48" i="8"/>
  <c r="AT55" i="6"/>
  <c r="AT113" i="6" s="1"/>
  <c r="N21" i="8"/>
  <c r="M21" i="8"/>
  <c r="M27" i="8"/>
  <c r="N27" i="8"/>
  <c r="N29" i="8"/>
  <c r="M29" i="8"/>
  <c r="M32" i="8"/>
  <c r="N32" i="8"/>
  <c r="N23" i="8"/>
  <c r="M23" i="8"/>
  <c r="M9" i="8"/>
  <c r="N9" i="8"/>
  <c r="N10" i="8"/>
  <c r="M10" i="8"/>
  <c r="M25" i="8"/>
  <c r="N25" i="8"/>
  <c r="N56" i="8"/>
  <c r="M56" i="8"/>
  <c r="P58" i="8"/>
  <c r="O58" i="8"/>
  <c r="N35" i="8"/>
  <c r="M35" i="8"/>
  <c r="P40" i="8"/>
  <c r="O40" i="8"/>
  <c r="P53" i="8"/>
  <c r="O53" i="8"/>
  <c r="O34" i="8"/>
  <c r="P34" i="8"/>
  <c r="AG59" i="8"/>
  <c r="AF59" i="8"/>
  <c r="O11" i="8" l="1"/>
  <c r="P11" i="8"/>
  <c r="O41" i="8"/>
  <c r="P31" i="8"/>
  <c r="O31" i="8"/>
  <c r="AT116" i="6"/>
  <c r="N59" i="8"/>
  <c r="O48" i="8"/>
  <c r="P48" i="8"/>
  <c r="P25" i="8"/>
  <c r="O25" i="8"/>
  <c r="O9" i="8"/>
  <c r="P9" i="8"/>
  <c r="O32" i="8"/>
  <c r="P32" i="8"/>
  <c r="O27" i="8"/>
  <c r="P27" i="8"/>
  <c r="O56" i="8"/>
  <c r="P56" i="8"/>
  <c r="P10" i="8"/>
  <c r="O10" i="8"/>
  <c r="P23" i="8"/>
  <c r="O23" i="8"/>
  <c r="P29" i="8"/>
  <c r="O29" i="8"/>
  <c r="P21" i="8"/>
  <c r="O21" i="8"/>
  <c r="P35" i="8"/>
  <c r="O35" i="8"/>
  <c r="AX116" i="6"/>
  <c r="E6" i="8" l="1"/>
  <c r="V6" i="8"/>
  <c r="O59" i="8"/>
  <c r="P59" i="8"/>
  <c r="I6" i="8" l="1"/>
  <c r="Z6" i="8"/>
  <c r="G6" i="8"/>
  <c r="K6" i="8" s="1"/>
  <c r="X6" i="8"/>
  <c r="AB6" i="8" s="1"/>
</calcChain>
</file>

<file path=xl/comments1.xml><?xml version="1.0" encoding="utf-8"?>
<comments xmlns="http://schemas.openxmlformats.org/spreadsheetml/2006/main">
  <authors>
    <author>Bob Morrison</author>
  </authors>
  <commentList>
    <comment ref="F6" authorId="0" shape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comments2.xml><?xml version="1.0" encoding="utf-8"?>
<comments xmlns="http://schemas.openxmlformats.org/spreadsheetml/2006/main">
  <authors>
    <author>Bob Morrison</author>
    <author>Bob</author>
  </authors>
  <commentList>
    <comment ref="I10" authorId="0" shapeId="0">
      <text>
        <r>
          <rPr>
            <b/>
            <sz val="14"/>
            <color indexed="81"/>
            <rFont val="Tahoma"/>
            <family val="2"/>
          </rPr>
          <t>PtsR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 is the rating given to 'POINTS' scored (Field Goals + Free Throws)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1" authorId="0" shapeId="0">
      <text>
        <r>
          <rPr>
            <b/>
            <sz val="14"/>
            <color indexed="81"/>
            <rFont val="Tahoma"/>
            <family val="2"/>
          </rPr>
          <t>RebR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'REBOUNDS'  (Defensive + Offensive) pulled down by the player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14"/>
            <color indexed="81"/>
            <rFont val="Tahoma"/>
            <family val="2"/>
          </rPr>
          <t>Astr</t>
        </r>
        <r>
          <rPr>
            <b/>
            <sz val="10"/>
            <color indexed="81"/>
            <rFont val="Tahoma"/>
            <family val="2"/>
          </rPr>
          <t xml:space="preserve">
Is the rating given to 'ASSISTS'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3" authorId="0" shapeId="0">
      <text>
        <r>
          <rPr>
            <b/>
            <sz val="14"/>
            <color indexed="81"/>
            <rFont val="Tahoma"/>
            <family val="2"/>
          </rPr>
          <t>Stlr</t>
        </r>
        <r>
          <rPr>
            <b/>
            <sz val="10"/>
            <color indexed="81"/>
            <rFont val="Tahoma"/>
            <family val="2"/>
          </rPr>
          <t xml:space="preserve">
Is the rating given to the 'STEALS' achieved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4" authorId="0" shapeId="0">
      <text>
        <r>
          <rPr>
            <b/>
            <sz val="14"/>
            <color indexed="81"/>
            <rFont val="Tahoma"/>
            <family val="2"/>
          </rPr>
          <t>BlkR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'BLOCKS' made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0" shapeId="0">
      <text>
        <r>
          <rPr>
            <b/>
            <sz val="14"/>
            <color indexed="81"/>
            <rFont val="Tahoma"/>
            <family val="2"/>
          </rPr>
          <t>ChgR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'CHARGES' withstood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6" authorId="0" shapeId="0">
      <text>
        <r>
          <rPr>
            <b/>
            <sz val="14"/>
            <color indexed="81"/>
            <rFont val="Tahoma"/>
            <family val="2"/>
          </rPr>
          <t>FgmR</t>
        </r>
        <r>
          <rPr>
            <b/>
            <sz val="10"/>
            <color indexed="81"/>
            <rFont val="Tahoma"/>
            <family val="2"/>
          </rPr>
          <t xml:space="preserve">
Is the rating given to the  'FIELD GOALS' (Layups, 2 Pointers and 3 Pointers) missed by the player</t>
        </r>
      </text>
    </comment>
    <comment ref="I17" authorId="0" shapeId="0">
      <text>
        <r>
          <rPr>
            <b/>
            <sz val="14"/>
            <color indexed="81"/>
            <rFont val="Tahoma"/>
            <family val="2"/>
          </rPr>
          <t>FtmR</t>
        </r>
        <r>
          <rPr>
            <b/>
            <sz val="10"/>
            <color indexed="81"/>
            <rFont val="Tahoma"/>
            <family val="2"/>
          </rPr>
          <t xml:space="preserve">
Is the rating given to the  'FREE THROWS'  missed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8" authorId="0" shapeId="0">
      <text>
        <r>
          <rPr>
            <b/>
            <sz val="14"/>
            <color indexed="81"/>
            <rFont val="Tahoma"/>
            <family val="2"/>
          </rPr>
          <t>FlsR</t>
        </r>
        <r>
          <rPr>
            <b/>
            <sz val="10"/>
            <color indexed="81"/>
            <rFont val="Tahoma"/>
            <family val="2"/>
          </rPr>
          <t xml:space="preserve">
Is the rating given to the  'FOULS' called against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9" authorId="0" shapeId="0">
      <text>
        <r>
          <rPr>
            <b/>
            <sz val="14"/>
            <color indexed="81"/>
            <rFont val="Tahoma"/>
            <family val="2"/>
          </rPr>
          <t>TroR</t>
        </r>
        <r>
          <rPr>
            <b/>
            <sz val="10"/>
            <color indexed="81"/>
            <rFont val="Tahoma"/>
            <family val="2"/>
          </rPr>
          <t xml:space="preserve">
Is the rating given to the  'TURNOVERS'made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0" authorId="1" shapeId="0">
      <text>
        <r>
          <rPr>
            <b/>
            <sz val="14"/>
            <color indexed="81"/>
            <rFont val="Tahoma"/>
            <family val="2"/>
          </rPr>
          <t>DefR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'DEFLECTIONS'made by the player</t>
        </r>
      </text>
    </comment>
  </commentList>
</comments>
</file>

<file path=xl/sharedStrings.xml><?xml version="1.0" encoding="utf-8"?>
<sst xmlns="http://schemas.openxmlformats.org/spreadsheetml/2006/main" count="12012" uniqueCount="181">
  <si>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</si>
  <si>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</si>
  <si>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</si>
  <si>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</si>
  <si>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</si>
  <si>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</si>
  <si>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</si>
  <si>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</si>
  <si>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</si>
  <si>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</si>
  <si>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</si>
  <si>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</si>
  <si>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</si>
  <si>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</si>
  <si>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TOTAL</t>
  </si>
  <si>
    <t>POINTS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</si>
  <si>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</si>
  <si>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</si>
  <si>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</si>
  <si>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</si>
  <si>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</si>
  <si>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</si>
  <si>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</si>
  <si>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</si>
  <si>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</si>
  <si>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</si>
  <si>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</si>
  <si>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</si>
  <si>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</si>
  <si>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FORNAME</t>
  </si>
  <si>
    <t>SURNAME</t>
  </si>
  <si>
    <t>SEASON</t>
  </si>
  <si>
    <t>AVGE POINTS</t>
  </si>
  <si>
    <t>GAMES</t>
  </si>
  <si>
    <t xml:space="preserve">1st                     Quarter       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</si>
  <si>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</si>
  <si>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</si>
  <si>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</si>
  <si>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</si>
  <si>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</si>
  <si>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</si>
  <si>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</si>
  <si>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</si>
  <si>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</si>
  <si>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</si>
  <si>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t>Overtime  Points</t>
  </si>
  <si>
    <t>PERIOD POINTS</t>
  </si>
  <si>
    <t>2nd           Quarter    SCORE</t>
  </si>
  <si>
    <t>ATTP</t>
  </si>
  <si>
    <t>3rd     Quarter   SCORE</t>
  </si>
  <si>
    <t xml:space="preserve">3rd     Quarter      POINTS  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</si>
  <si>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</si>
  <si>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</si>
  <si>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</si>
  <si>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</si>
  <si>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</si>
  <si>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3rd       Quarter</t>
  </si>
  <si>
    <t>2nd     Quarter</t>
  </si>
  <si>
    <t>For</t>
  </si>
  <si>
    <t>Against</t>
  </si>
  <si>
    <t>AVERAGE    SCORES</t>
  </si>
  <si>
    <t>AVERAGE    POINTS</t>
  </si>
  <si>
    <t>After Overtime</t>
  </si>
  <si>
    <t>Game  End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</si>
  <si>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</si>
  <si>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</si>
  <si>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</si>
  <si>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</si>
  <si>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</si>
  <si>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</si>
  <si>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</si>
  <si>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</si>
  <si>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</si>
  <si>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</si>
  <si>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AVGE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</si>
  <si>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</si>
  <si>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</si>
  <si>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</si>
  <si>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</si>
  <si>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</si>
  <si>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</si>
  <si>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</si>
  <si>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</si>
  <si>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</si>
  <si>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</si>
  <si>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</si>
  <si>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</si>
  <si>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</si>
  <si>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</si>
  <si>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</si>
  <si>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</si>
  <si>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</si>
  <si>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</si>
  <si>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</si>
  <si>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PERFORMANCE</t>
  </si>
  <si>
    <t>TEAM  AND  PLAYERS  AVERAGES  PER  GAME</t>
  </si>
  <si>
    <t>BASKETBALL  PLAYING  STATISTICS</t>
  </si>
  <si>
    <t>TEAM  AND  PLAYERS  TOTALS  FOR  SEASON</t>
  </si>
  <si>
    <t>PLAYED</t>
  </si>
  <si>
    <t>STARTS</t>
  </si>
  <si>
    <t>Play</t>
  </si>
  <si>
    <t>Start</t>
  </si>
  <si>
    <t>S/Y/N</t>
  </si>
  <si>
    <t>STR</t>
  </si>
  <si>
    <t xml:space="preserve">OPPONENTS    </t>
  </si>
  <si>
    <t>4th        Quarter</t>
  </si>
  <si>
    <t>4th       Quarter</t>
  </si>
  <si>
    <t>4th         Quarter</t>
  </si>
  <si>
    <t xml:space="preserve">                                 OPPONENTS</t>
  </si>
  <si>
    <t>TEAM'S  PERFORMANCE</t>
  </si>
  <si>
    <t>VALUE POINTS</t>
  </si>
  <si>
    <t xml:space="preserve">VALUE POINTS  = </t>
  </si>
  <si>
    <t xml:space="preserve"> + </t>
  </si>
  <si>
    <t>Rating Level</t>
  </si>
  <si>
    <t>A</t>
  </si>
  <si>
    <t>B</t>
  </si>
  <si>
    <t>C</t>
  </si>
  <si>
    <t xml:space="preserve">POINTS  </t>
  </si>
  <si>
    <t xml:space="preserve">REBOUNDS  </t>
  </si>
  <si>
    <t xml:space="preserve">ASSISTS  </t>
  </si>
  <si>
    <t xml:space="preserve">STEALS  </t>
  </si>
  <si>
    <t xml:space="preserve">BLOCKS  </t>
  </si>
  <si>
    <t xml:space="preserve">CHARGES  </t>
  </si>
  <si>
    <t xml:space="preserve">FIELD GOALS MISSED  </t>
  </si>
  <si>
    <t xml:space="preserve">FREE THROWS MISSED  </t>
  </si>
  <si>
    <t xml:space="preserve">FOULS  </t>
  </si>
  <si>
    <t xml:space="preserve">TURNOVERS  </t>
  </si>
  <si>
    <t xml:space="preserve">The Coach can use the default Ratings in Column A or set different Ratings depending </t>
  </si>
  <si>
    <t xml:space="preserve">upon the level of the Team or during the season reset the Ratings to reward or penalise </t>
  </si>
  <si>
    <t>specific court actions.</t>
  </si>
  <si>
    <t>A/B/C</t>
  </si>
  <si>
    <r>
      <t xml:space="preserve">Select the </t>
    </r>
    <r>
      <rPr>
        <b/>
        <sz val="16"/>
        <color theme="1"/>
        <rFont val="Calibri"/>
        <family val="2"/>
        <scheme val="minor"/>
      </rPr>
      <t>VALUE POINTS RATING</t>
    </r>
    <r>
      <rPr>
        <sz val="16"/>
        <color theme="1"/>
        <rFont val="Calibri"/>
        <family val="2"/>
        <scheme val="minor"/>
      </rPr>
      <t xml:space="preserve">  for each game, either 'A', 'B', or 'C' by inserting</t>
    </r>
  </si>
  <si>
    <r>
      <t xml:space="preserve">the chosen letter in the </t>
    </r>
    <r>
      <rPr>
        <b/>
        <sz val="16"/>
        <color theme="1"/>
        <rFont val="Calibri"/>
        <family val="2"/>
        <scheme val="minor"/>
      </rPr>
      <t>GAME STATS</t>
    </r>
    <r>
      <rPr>
        <sz val="16"/>
        <color theme="1"/>
        <rFont val="Calibri"/>
        <family val="2"/>
        <scheme val="minor"/>
      </rPr>
      <t xml:space="preserve"> sheet above the </t>
    </r>
    <r>
      <rPr>
        <b/>
        <sz val="16"/>
        <color theme="1"/>
        <rFont val="Calibri"/>
        <family val="2"/>
        <scheme val="minor"/>
      </rPr>
      <t>VALUE POINTS</t>
    </r>
    <r>
      <rPr>
        <sz val="16"/>
        <color theme="1"/>
        <rFont val="Calibri"/>
        <family val="2"/>
        <scheme val="minor"/>
      </rPr>
      <t xml:space="preserve"> column.</t>
    </r>
  </si>
  <si>
    <t xml:space="preserve">WON </t>
  </si>
  <si>
    <t xml:space="preserve">LOST </t>
  </si>
  <si>
    <t>FOR</t>
  </si>
  <si>
    <t>AGST</t>
  </si>
  <si>
    <t>TOTAL  VALUE  POINTS</t>
  </si>
  <si>
    <t>AVGE VALUE  POINTS</t>
  </si>
  <si>
    <t xml:space="preserve">% WON  </t>
  </si>
  <si>
    <t>Version 6  Designed by Bobbywonkenobe</t>
  </si>
  <si>
    <t>BASKETBALL  PLAYING  STATISTICS  -  COLLECTION  SHEET</t>
  </si>
  <si>
    <t xml:space="preserve">TEAM  </t>
  </si>
  <si>
    <t xml:space="preserve">SEASON  </t>
  </si>
  <si>
    <t>SQUAD No</t>
  </si>
  <si>
    <t>ADDRESSES</t>
  </si>
  <si>
    <t>PHONE Nos</t>
  </si>
  <si>
    <t>CELL/MOBILE Nos</t>
  </si>
  <si>
    <t>Home :-</t>
  </si>
  <si>
    <t>Email :-</t>
  </si>
  <si>
    <t>COACH</t>
  </si>
  <si>
    <t>Version 4ST Designed by Bobbywonkenobe</t>
  </si>
  <si>
    <t>x</t>
  </si>
  <si>
    <t>Version  4C (100) Designed by BOBBYWONKENOBE</t>
  </si>
  <si>
    <t>Version 4C (100)  Designed by BOBBYWONKENOBE</t>
  </si>
  <si>
    <t>Version 4C (100) Designed by BOBBYWONKENOBE</t>
  </si>
  <si>
    <t>Version  4C (50) Designed by BOBBYWONKENOBE</t>
  </si>
  <si>
    <t>DEFLECT</t>
  </si>
  <si>
    <t>DEFLECTS</t>
  </si>
  <si>
    <t xml:space="preserve">DEFLECTIONS  </t>
  </si>
  <si>
    <t>DefR</t>
  </si>
  <si>
    <r>
      <rPr>
        <b/>
        <sz val="20"/>
        <color indexed="8"/>
        <rFont val="Calibri"/>
        <family val="2"/>
        <scheme val="minor"/>
      </rPr>
      <t>1st</t>
    </r>
    <r>
      <rPr>
        <sz val="18"/>
        <color indexed="8"/>
        <rFont val="Calibri"/>
        <family val="2"/>
        <scheme val="minor"/>
      </rPr>
      <t xml:space="preserve">                                      Quarter </t>
    </r>
    <r>
      <rPr>
        <sz val="17"/>
        <color indexed="8"/>
        <rFont val="Calibri"/>
        <family val="2"/>
        <scheme val="minor"/>
      </rPr>
      <t xml:space="preserve">                                  </t>
    </r>
    <r>
      <rPr>
        <sz val="18"/>
        <color indexed="8"/>
        <rFont val="Calibri"/>
        <family val="2"/>
        <scheme val="minor"/>
      </rPr>
      <t>Score</t>
    </r>
  </si>
  <si>
    <r>
      <rPr>
        <b/>
        <sz val="20"/>
        <color indexed="8"/>
        <rFont val="Calibri"/>
        <family val="2"/>
        <scheme val="minor"/>
      </rPr>
      <t>2nd</t>
    </r>
    <r>
      <rPr>
        <sz val="18"/>
        <color indexed="8"/>
        <rFont val="Calibri"/>
        <family val="2"/>
        <scheme val="minor"/>
      </rPr>
      <t xml:space="preserve"> Quarter Score</t>
    </r>
  </si>
  <si>
    <r>
      <rPr>
        <b/>
        <sz val="20"/>
        <color indexed="8"/>
        <rFont val="Calibri"/>
        <family val="2"/>
        <scheme val="minor"/>
      </rPr>
      <t>3rd</t>
    </r>
    <r>
      <rPr>
        <sz val="18"/>
        <color indexed="8"/>
        <rFont val="Calibri"/>
        <family val="2"/>
        <scheme val="minor"/>
      </rPr>
      <t xml:space="preserve"> Quarter Score</t>
    </r>
  </si>
  <si>
    <r>
      <rPr>
        <b/>
        <sz val="20"/>
        <color indexed="8"/>
        <rFont val="Calibri"/>
        <family val="2"/>
        <scheme val="minor"/>
      </rPr>
      <t>4th</t>
    </r>
    <r>
      <rPr>
        <sz val="18"/>
        <color indexed="8"/>
        <rFont val="Calibri"/>
        <family val="2"/>
        <scheme val="minor"/>
      </rPr>
      <t xml:space="preserve">   Quarter Score</t>
    </r>
  </si>
  <si>
    <r>
      <rPr>
        <b/>
        <sz val="20"/>
        <color indexed="8"/>
        <rFont val="Calibri"/>
        <family val="2"/>
        <scheme val="minor"/>
      </rPr>
      <t>1st</t>
    </r>
    <r>
      <rPr>
        <sz val="18"/>
        <color indexed="8"/>
        <rFont val="Calibri"/>
        <family val="2"/>
        <scheme val="minor"/>
      </rPr>
      <t xml:space="preserve">                                 Quarter</t>
    </r>
    <r>
      <rPr>
        <sz val="17"/>
        <color indexed="8"/>
        <rFont val="Calibri"/>
        <family val="2"/>
        <scheme val="minor"/>
      </rPr>
      <t xml:space="preserve">                                   </t>
    </r>
    <r>
      <rPr>
        <sz val="18"/>
        <color indexed="8"/>
        <rFont val="Calibri"/>
        <family val="2"/>
        <scheme val="minor"/>
      </rPr>
      <t xml:space="preserve"> Points</t>
    </r>
  </si>
  <si>
    <r>
      <rPr>
        <b/>
        <sz val="20"/>
        <color indexed="8"/>
        <rFont val="Calibri"/>
        <family val="2"/>
        <scheme val="minor"/>
      </rPr>
      <t>2nd</t>
    </r>
    <r>
      <rPr>
        <sz val="18"/>
        <color indexed="8"/>
        <rFont val="Calibri"/>
        <family val="2"/>
        <scheme val="minor"/>
      </rPr>
      <t xml:space="preserve"> Quarter Points</t>
    </r>
  </si>
  <si>
    <r>
      <rPr>
        <b/>
        <sz val="20"/>
        <color indexed="8"/>
        <rFont val="Calibri"/>
        <family val="2"/>
        <scheme val="minor"/>
      </rPr>
      <t>3rd</t>
    </r>
    <r>
      <rPr>
        <sz val="18"/>
        <color indexed="8"/>
        <rFont val="Calibri"/>
        <family val="2"/>
        <scheme val="minor"/>
      </rPr>
      <t xml:space="preserve"> Quarter Points</t>
    </r>
  </si>
  <si>
    <r>
      <rPr>
        <b/>
        <sz val="20"/>
        <color indexed="8"/>
        <rFont val="Calibri"/>
        <family val="2"/>
        <scheme val="minor"/>
      </rPr>
      <t>4th</t>
    </r>
    <r>
      <rPr>
        <sz val="18"/>
        <color indexed="8"/>
        <rFont val="Calibri"/>
        <family val="2"/>
        <scheme val="minor"/>
      </rPr>
      <t xml:space="preserve">  Quarter Points</t>
    </r>
  </si>
  <si>
    <r>
      <rPr>
        <b/>
        <sz val="20"/>
        <color indexed="8"/>
        <rFont val="Calibri"/>
        <family val="2"/>
        <scheme val="minor"/>
      </rPr>
      <t>Overtime</t>
    </r>
    <r>
      <rPr>
        <sz val="18"/>
        <color indexed="8"/>
        <rFont val="Calibri"/>
        <family val="2"/>
        <scheme val="minor"/>
      </rPr>
      <t xml:space="preserve"> Points</t>
    </r>
  </si>
  <si>
    <r>
      <t>(</t>
    </r>
    <r>
      <rPr>
        <sz val="13"/>
        <color theme="1"/>
        <rFont val="Calibri"/>
        <family val="2"/>
        <scheme val="minor"/>
      </rPr>
      <t xml:space="preserve">DEFLECTIONS X 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DefR)</t>
    </r>
  </si>
  <si>
    <r>
      <t xml:space="preserve">  (POINTS  X  </t>
    </r>
    <r>
      <rPr>
        <b/>
        <sz val="14"/>
        <color indexed="8"/>
        <rFont val="Calibri"/>
        <family val="2"/>
        <scheme val="minor"/>
      </rPr>
      <t>PtsR</t>
    </r>
    <r>
      <rPr>
        <sz val="13"/>
        <color indexed="8"/>
        <rFont val="Calibri"/>
        <family val="2"/>
        <scheme val="minor"/>
      </rPr>
      <t>)</t>
    </r>
  </si>
  <si>
    <r>
      <t xml:space="preserve">(REBOUNDS  X  </t>
    </r>
    <r>
      <rPr>
        <b/>
        <sz val="14"/>
        <color indexed="8"/>
        <rFont val="Calibri"/>
        <family val="2"/>
        <scheme val="minor"/>
      </rPr>
      <t>RebR</t>
    </r>
    <r>
      <rPr>
        <sz val="13"/>
        <color indexed="8"/>
        <rFont val="Calibri"/>
        <family val="2"/>
        <scheme val="minor"/>
      </rPr>
      <t>)</t>
    </r>
  </si>
  <si>
    <r>
      <t>(ASSISTS X</t>
    </r>
    <r>
      <rPr>
        <b/>
        <sz val="13"/>
        <color indexed="8"/>
        <rFont val="Calibri"/>
        <family val="2"/>
        <scheme val="minor"/>
      </rPr>
      <t xml:space="preserve"> </t>
    </r>
    <r>
      <rPr>
        <b/>
        <sz val="14"/>
        <color indexed="8"/>
        <rFont val="Calibri"/>
        <family val="2"/>
        <scheme val="minor"/>
      </rPr>
      <t>AstR</t>
    </r>
    <r>
      <rPr>
        <sz val="13"/>
        <color indexed="8"/>
        <rFont val="Calibri"/>
        <family val="2"/>
        <scheme val="minor"/>
      </rPr>
      <t>)</t>
    </r>
  </si>
  <si>
    <r>
      <t xml:space="preserve">(STEALS  X  </t>
    </r>
    <r>
      <rPr>
        <b/>
        <sz val="14"/>
        <color indexed="8"/>
        <rFont val="Calibri"/>
        <family val="2"/>
        <scheme val="minor"/>
      </rPr>
      <t>StlR</t>
    </r>
    <r>
      <rPr>
        <sz val="13"/>
        <color indexed="8"/>
        <rFont val="Calibri"/>
        <family val="2"/>
        <scheme val="minor"/>
      </rPr>
      <t>)</t>
    </r>
  </si>
  <si>
    <r>
      <t xml:space="preserve">(BLOCKS  X  </t>
    </r>
    <r>
      <rPr>
        <b/>
        <sz val="14"/>
        <color indexed="8"/>
        <rFont val="Calibri"/>
        <family val="2"/>
        <scheme val="minor"/>
      </rPr>
      <t>BlkR</t>
    </r>
    <r>
      <rPr>
        <sz val="13"/>
        <color indexed="8"/>
        <rFont val="Calibri"/>
        <family val="2"/>
        <scheme val="minor"/>
      </rPr>
      <t>)</t>
    </r>
  </si>
  <si>
    <r>
      <t xml:space="preserve">(CHARGES X </t>
    </r>
    <r>
      <rPr>
        <b/>
        <sz val="14"/>
        <color indexed="8"/>
        <rFont val="Calibri"/>
        <family val="2"/>
        <scheme val="minor"/>
      </rPr>
      <t>ChgR</t>
    </r>
    <r>
      <rPr>
        <sz val="13"/>
        <color indexed="8"/>
        <rFont val="Calibri"/>
        <family val="2"/>
        <scheme val="minor"/>
      </rPr>
      <t>)</t>
    </r>
  </si>
  <si>
    <r>
      <t xml:space="preserve">(FREE  THROWS  MISSED  X </t>
    </r>
    <r>
      <rPr>
        <sz val="14"/>
        <color indexed="8"/>
        <rFont val="Calibri"/>
        <family val="2"/>
        <scheme val="minor"/>
      </rPr>
      <t xml:space="preserve"> </t>
    </r>
    <r>
      <rPr>
        <b/>
        <sz val="14"/>
        <color indexed="8"/>
        <rFont val="Calibri"/>
        <family val="2"/>
        <scheme val="minor"/>
      </rPr>
      <t>FtmR</t>
    </r>
    <r>
      <rPr>
        <sz val="13"/>
        <color indexed="8"/>
        <rFont val="Calibri"/>
        <family val="2"/>
        <scheme val="minor"/>
      </rPr>
      <t xml:space="preserve">) </t>
    </r>
  </si>
  <si>
    <r>
      <t>(FIELD  GOALS  MISSED  X</t>
    </r>
    <r>
      <rPr>
        <sz val="14"/>
        <color indexed="8"/>
        <rFont val="Calibri"/>
        <family val="2"/>
        <scheme val="minor"/>
      </rPr>
      <t xml:space="preserve"> </t>
    </r>
    <r>
      <rPr>
        <b/>
        <sz val="14"/>
        <color indexed="8"/>
        <rFont val="Calibri"/>
        <family val="2"/>
        <scheme val="minor"/>
      </rPr>
      <t>FgmR</t>
    </r>
    <r>
      <rPr>
        <sz val="13"/>
        <color indexed="8"/>
        <rFont val="Calibri"/>
        <family val="2"/>
        <scheme val="minor"/>
      </rPr>
      <t>)</t>
    </r>
  </si>
  <si>
    <r>
      <rPr>
        <b/>
        <sz val="13"/>
        <color indexed="8"/>
        <rFont val="Calibri"/>
        <family val="2"/>
        <scheme val="minor"/>
      </rPr>
      <t>(</t>
    </r>
    <r>
      <rPr>
        <sz val="13"/>
        <color indexed="8"/>
        <rFont val="Calibri"/>
        <family val="2"/>
        <scheme val="minor"/>
      </rPr>
      <t>FOULS X</t>
    </r>
    <r>
      <rPr>
        <b/>
        <sz val="13"/>
        <color indexed="8"/>
        <rFont val="Calibri"/>
        <family val="2"/>
        <scheme val="minor"/>
      </rPr>
      <t xml:space="preserve"> </t>
    </r>
    <r>
      <rPr>
        <b/>
        <sz val="14"/>
        <color indexed="8"/>
        <rFont val="Calibri"/>
        <family val="2"/>
        <scheme val="minor"/>
      </rPr>
      <t>FlsR</t>
    </r>
    <r>
      <rPr>
        <sz val="13"/>
        <color indexed="8"/>
        <rFont val="Calibri"/>
        <family val="2"/>
        <scheme val="minor"/>
      </rPr>
      <t>)</t>
    </r>
  </si>
  <si>
    <r>
      <rPr>
        <b/>
        <sz val="13"/>
        <color indexed="8"/>
        <rFont val="Calibri"/>
        <family val="2"/>
        <scheme val="minor"/>
      </rPr>
      <t>(</t>
    </r>
    <r>
      <rPr>
        <sz val="13"/>
        <color indexed="8"/>
        <rFont val="Calibri"/>
        <family val="2"/>
        <scheme val="minor"/>
      </rPr>
      <t xml:space="preserve">TURNOVERS X </t>
    </r>
    <r>
      <rPr>
        <b/>
        <sz val="14"/>
        <color indexed="8"/>
        <rFont val="Calibri"/>
        <family val="2"/>
        <scheme val="minor"/>
      </rPr>
      <t>TroR</t>
    </r>
    <r>
      <rPr>
        <sz val="13"/>
        <color indexed="8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</si>
</sst>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164" formatCode="dd/mm/yy"/>
    <numFmt numFmtId="165" formatCode="d/m/yy;@"/>
    <numFmt numFmtId="166" formatCode="0.0"/>
    <numFmt numFmtId="167" formatCode="m/d/yy;@"/>
    <numFmt numFmtId="168" formatCode="0.000"/>
    <numFmt numFmtId="169" formatCode="&quot;&quot;"/>
    <numFmt numFmtId="170" formatCode="#,##0.0_ ;\-#,##0.0\ "/>
  </numFmts>
  <fonts count="80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b/>
      <sz val="20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b/>
      <sz val="17"/>
      <color indexed="8"/>
      <name val="Calibri"/>
      <family val="2"/>
    </font>
    <font>
      <sz val="8"/>
      <name val="Calibri"/>
      <family val="2"/>
    </font>
    <font>
      <b/>
      <sz val="28"/>
      <color indexed="8"/>
      <name val="Calibri"/>
      <family val="2"/>
    </font>
    <font>
      <b/>
      <sz val="16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sz val="24"/>
      <name val="Calibri"/>
      <family val="2"/>
      <scheme val="minor"/>
    </font>
    <font>
      <sz val="36"/>
      <name val="Calibri"/>
      <family val="2"/>
      <scheme val="minor"/>
    </font>
    <font>
      <u/>
      <sz val="8.25"/>
      <color theme="10"/>
      <name val="Calibri"/>
      <family val="2"/>
    </font>
    <font>
      <u/>
      <sz val="14"/>
      <color theme="10"/>
      <name val="Calibri"/>
      <family val="2"/>
    </font>
    <font>
      <sz val="2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indexed="81"/>
      <name val="Tahoma"/>
      <family val="2"/>
    </font>
    <font>
      <sz val="11"/>
      <color theme="1"/>
      <name val="Calibri"/>
      <family val="2"/>
    </font>
    <font>
      <sz val="18"/>
      <color theme="1"/>
      <name val="Calibri"/>
      <family val="2"/>
    </font>
    <font>
      <sz val="20"/>
      <color theme="1"/>
      <name val="Calibri"/>
      <family val="2"/>
    </font>
    <font>
      <sz val="12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7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5"/>
      <color indexed="8"/>
      <name val="Calibri"/>
      <family val="2"/>
      <scheme val="minor"/>
    </font>
    <font>
      <b/>
      <sz val="15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sz val="17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sz val="18"/>
      <name val="Calibri"/>
      <family val="2"/>
      <scheme val="minor"/>
    </font>
    <font>
      <b/>
      <sz val="24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sz val="24"/>
      <color indexed="8"/>
      <name val="Comic Sans MS"/>
      <family val="4"/>
    </font>
    <font>
      <sz val="20"/>
      <color indexed="8"/>
      <name val="Comic Sans MS"/>
      <family val="4"/>
    </font>
    <font>
      <sz val="20"/>
      <color indexed="8"/>
      <name val="Calibri"/>
      <family val="2"/>
    </font>
    <font>
      <sz val="10"/>
      <color indexed="8"/>
      <name val="Comic Sans MS"/>
      <family val="4"/>
    </font>
    <font>
      <sz val="8"/>
      <color theme="1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  <fill>
      <patternFill patternType="solid">
        <fgColor rgb="FFB0771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2EC74"/>
        <bgColor indexed="64"/>
      </patternFill>
    </fill>
  </fills>
  <borders count="251">
    <border>
      <left/>
      <right/>
      <top/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1038">
    <xf numFmtId="0" fontId="0" fillId="0" borderId="0" xfId="0"/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15" fillId="0" borderId="0" xfId="0" applyFont="1" applyProtection="1">
      <protection hidden="1"/>
    </xf>
    <xf numFmtId="1" fontId="15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168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7" fillId="2" borderId="0" xfId="0" applyFont="1" applyFill="1" applyProtection="1">
      <protection hidden="1"/>
    </xf>
    <xf numFmtId="0" fontId="17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21" fillId="2" borderId="0" xfId="0" applyFont="1" applyFill="1" applyProtection="1">
      <protection hidden="1"/>
    </xf>
    <xf numFmtId="0" fontId="21" fillId="0" borderId="0" xfId="0" applyFont="1" applyProtection="1"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Protection="1">
      <protection hidden="1"/>
    </xf>
    <xf numFmtId="166" fontId="22" fillId="3" borderId="52" xfId="0" applyNumberFormat="1" applyFont="1" applyFill="1" applyBorder="1" applyProtection="1">
      <protection hidden="1"/>
    </xf>
    <xf numFmtId="166" fontId="17" fillId="3" borderId="52" xfId="0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166" fontId="17" fillId="0" borderId="0" xfId="0" applyNumberFormat="1" applyFont="1" applyProtection="1">
      <protection hidden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6" fillId="6" borderId="0" xfId="0" applyFont="1" applyFill="1"/>
    <xf numFmtId="0" fontId="16" fillId="6" borderId="0" xfId="0" applyFont="1" applyFill="1" applyAlignment="1">
      <alignment horizontal="center"/>
    </xf>
    <xf numFmtId="168" fontId="16" fillId="6" borderId="0" xfId="0" applyNumberFormat="1" applyFont="1" applyFill="1" applyAlignment="1">
      <alignment horizontal="center"/>
    </xf>
    <xf numFmtId="0" fontId="16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16" fillId="6" borderId="0" xfId="0" applyFont="1" applyFill="1" applyAlignment="1">
      <alignment vertical="center"/>
    </xf>
    <xf numFmtId="0" fontId="23" fillId="6" borderId="0" xfId="0" applyFont="1" applyFill="1" applyAlignment="1">
      <alignment vertical="center"/>
    </xf>
    <xf numFmtId="0" fontId="16" fillId="7" borderId="0" xfId="0" applyFont="1" applyFill="1" applyAlignment="1">
      <alignment horizontal="center" vertical="center"/>
    </xf>
    <xf numFmtId="41" fontId="16" fillId="7" borderId="0" xfId="0" applyNumberFormat="1" applyFont="1" applyFill="1" applyAlignment="1">
      <alignment horizontal="center" vertical="center"/>
    </xf>
    <xf numFmtId="0" fontId="23" fillId="7" borderId="0" xfId="0" applyFont="1" applyFill="1" applyAlignment="1">
      <alignment horizontal="right" vertical="center"/>
    </xf>
    <xf numFmtId="0" fontId="23" fillId="7" borderId="0" xfId="0" applyFont="1" applyFill="1" applyAlignment="1">
      <alignment vertical="center"/>
    </xf>
    <xf numFmtId="0" fontId="16" fillId="7" borderId="0" xfId="0" applyFont="1" applyFill="1" applyAlignment="1">
      <alignment horizontal="left" vertical="center"/>
    </xf>
    <xf numFmtId="0" fontId="16" fillId="7" borderId="0" xfId="0" applyFont="1" applyFill="1" applyAlignment="1">
      <alignment vertical="center"/>
    </xf>
    <xf numFmtId="0" fontId="23" fillId="7" borderId="78" xfId="0" applyFont="1" applyFill="1" applyBorder="1" applyAlignment="1">
      <alignment horizontal="center" vertical="center"/>
    </xf>
    <xf numFmtId="167" fontId="16" fillId="7" borderId="81" xfId="0" applyNumberFormat="1" applyFont="1" applyFill="1" applyBorder="1" applyAlignment="1">
      <alignment horizontal="center" vertical="center"/>
    </xf>
    <xf numFmtId="0" fontId="16" fillId="7" borderId="84" xfId="0" applyFont="1" applyFill="1" applyBorder="1" applyAlignment="1">
      <alignment horizontal="center"/>
    </xf>
    <xf numFmtId="1" fontId="6" fillId="5" borderId="86" xfId="0" applyNumberFormat="1" applyFont="1" applyFill="1" applyBorder="1" applyProtection="1">
      <protection hidden="1"/>
    </xf>
    <xf numFmtId="1" fontId="6" fillId="5" borderId="47" xfId="0" applyNumberFormat="1" applyFont="1" applyFill="1" applyBorder="1" applyAlignment="1" applyProtection="1">
      <alignment vertical="center"/>
      <protection hidden="1"/>
    </xf>
    <xf numFmtId="0" fontId="1" fillId="5" borderId="57" xfId="0" applyFont="1" applyFill="1" applyBorder="1" applyProtection="1">
      <protection hidden="1"/>
    </xf>
    <xf numFmtId="0" fontId="1" fillId="5" borderId="58" xfId="0" applyFont="1" applyFill="1" applyBorder="1" applyProtection="1">
      <protection hidden="1"/>
    </xf>
    <xf numFmtId="0" fontId="24" fillId="5" borderId="0" xfId="0" applyFont="1" applyFill="1" applyBorder="1" applyAlignment="1" applyProtection="1">
      <alignment horizontal="center" vertical="center"/>
      <protection hidden="1"/>
    </xf>
    <xf numFmtId="0" fontId="1" fillId="5" borderId="59" xfId="0" applyFont="1" applyFill="1" applyBorder="1" applyProtection="1">
      <protection hidden="1"/>
    </xf>
    <xf numFmtId="170" fontId="6" fillId="7" borderId="60" xfId="0" applyNumberFormat="1" applyFont="1" applyFill="1" applyBorder="1" applyAlignment="1" applyProtection="1">
      <alignment horizontal="center" vertical="center"/>
      <protection hidden="1"/>
    </xf>
    <xf numFmtId="0" fontId="13" fillId="6" borderId="0" xfId="0" applyFont="1" applyFill="1" applyProtection="1">
      <protection hidden="1"/>
    </xf>
    <xf numFmtId="0" fontId="9" fillId="6" borderId="0" xfId="0" applyFont="1" applyFill="1" applyProtection="1">
      <protection hidden="1"/>
    </xf>
    <xf numFmtId="0" fontId="2" fillId="6" borderId="0" xfId="0" applyFont="1" applyFill="1" applyProtection="1">
      <protection hidden="1"/>
    </xf>
    <xf numFmtId="0" fontId="4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4" fillId="6" borderId="0" xfId="0" applyFont="1" applyFill="1" applyProtection="1">
      <protection hidden="1"/>
    </xf>
    <xf numFmtId="1" fontId="15" fillId="6" borderId="0" xfId="0" applyNumberFormat="1" applyFont="1" applyFill="1" applyProtection="1">
      <protection hidden="1"/>
    </xf>
    <xf numFmtId="0" fontId="15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0" fontId="17" fillId="8" borderId="0" xfId="0" applyFont="1" applyFill="1" applyAlignment="1" applyProtection="1">
      <alignment horizontal="center"/>
      <protection hidden="1"/>
    </xf>
    <xf numFmtId="0" fontId="18" fillId="8" borderId="0" xfId="0" applyFont="1" applyFill="1" applyAlignment="1" applyProtection="1">
      <alignment horizont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166" fontId="20" fillId="8" borderId="0" xfId="0" applyNumberFormat="1" applyFont="1" applyFill="1" applyBorder="1" applyAlignment="1" applyProtection="1">
      <alignment horizontal="center"/>
      <protection hidden="1"/>
    </xf>
    <xf numFmtId="166" fontId="17" fillId="8" borderId="0" xfId="0" applyNumberFormat="1" applyFont="1" applyFill="1" applyAlignment="1" applyProtection="1">
      <alignment horizontal="center"/>
      <protection hidden="1"/>
    </xf>
    <xf numFmtId="0" fontId="17" fillId="8" borderId="0" xfId="0" applyFont="1" applyFill="1" applyProtection="1">
      <protection hidden="1"/>
    </xf>
    <xf numFmtId="0" fontId="18" fillId="8" borderId="0" xfId="0" applyFont="1" applyFill="1" applyProtection="1">
      <protection hidden="1"/>
    </xf>
    <xf numFmtId="166" fontId="17" fillId="8" borderId="0" xfId="0" applyNumberFormat="1" applyFont="1" applyFill="1" applyProtection="1">
      <protection hidden="1"/>
    </xf>
    <xf numFmtId="0" fontId="17" fillId="8" borderId="49" xfId="0" applyFont="1" applyFill="1" applyBorder="1" applyProtection="1">
      <protection hidden="1"/>
    </xf>
    <xf numFmtId="0" fontId="17" fillId="8" borderId="53" xfId="0" applyFont="1" applyFill="1" applyBorder="1" applyProtection="1">
      <protection hidden="1"/>
    </xf>
    <xf numFmtId="0" fontId="19" fillId="8" borderId="0" xfId="0" applyFont="1" applyFill="1" applyBorder="1" applyProtection="1">
      <protection hidden="1"/>
    </xf>
    <xf numFmtId="0" fontId="22" fillId="8" borderId="0" xfId="0" applyFont="1" applyFill="1" applyBorder="1" applyProtection="1">
      <protection hidden="1"/>
    </xf>
    <xf numFmtId="0" fontId="17" fillId="8" borderId="0" xfId="0" applyFont="1" applyFill="1" applyBorder="1" applyProtection="1">
      <protection hidden="1"/>
    </xf>
    <xf numFmtId="0" fontId="23" fillId="7" borderId="79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/>
    </xf>
    <xf numFmtId="168" fontId="16" fillId="7" borderId="0" xfId="0" applyNumberFormat="1" applyFont="1" applyFill="1" applyAlignment="1">
      <alignment horizontal="center"/>
    </xf>
    <xf numFmtId="0" fontId="16" fillId="7" borderId="0" xfId="0" applyFont="1" applyFill="1"/>
    <xf numFmtId="166" fontId="21" fillId="3" borderId="48" xfId="0" applyNumberFormat="1" applyFont="1" applyFill="1" applyBorder="1" applyProtection="1">
      <protection hidden="1"/>
    </xf>
    <xf numFmtId="0" fontId="28" fillId="0" borderId="0" xfId="0" applyFont="1" applyProtection="1">
      <protection hidden="1"/>
    </xf>
    <xf numFmtId="0" fontId="28" fillId="8" borderId="0" xfId="0" applyFont="1" applyFill="1" applyProtection="1">
      <protection hidden="1"/>
    </xf>
    <xf numFmtId="0" fontId="30" fillId="8" borderId="0" xfId="0" applyFont="1" applyFill="1" applyAlignment="1" applyProtection="1">
      <alignment horizontal="center" vertical="center"/>
      <protection hidden="1"/>
    </xf>
    <xf numFmtId="0" fontId="30" fillId="8" borderId="215" xfId="0" applyFont="1" applyFill="1" applyBorder="1" applyAlignment="1" applyProtection="1">
      <alignment horizontal="center" vertical="center"/>
      <protection hidden="1"/>
    </xf>
    <xf numFmtId="0" fontId="31" fillId="8" borderId="216" xfId="0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Protection="1">
      <protection hidden="1"/>
    </xf>
    <xf numFmtId="0" fontId="28" fillId="11" borderId="0" xfId="0" applyFont="1" applyFill="1" applyProtection="1">
      <protection hidden="1"/>
    </xf>
    <xf numFmtId="166" fontId="26" fillId="8" borderId="0" xfId="0" applyNumberFormat="1" applyFont="1" applyFill="1" applyBorder="1" applyAlignment="1" applyProtection="1">
      <alignment horizontal="center" vertical="center" wrapText="1"/>
      <protection hidden="1"/>
    </xf>
    <xf numFmtId="166" fontId="38" fillId="8" borderId="0" xfId="0" applyNumberFormat="1" applyFont="1" applyFill="1" applyBorder="1" applyAlignment="1" applyProtection="1">
      <alignment horizontal="center" vertical="center" wrapText="1"/>
      <protection hidden="1"/>
    </xf>
    <xf numFmtId="166" fontId="17" fillId="8" borderId="50" xfId="0" applyNumberFormat="1" applyFont="1" applyFill="1" applyBorder="1" applyProtection="1">
      <protection hidden="1"/>
    </xf>
    <xf numFmtId="166" fontId="22" fillId="8" borderId="52" xfId="0" applyNumberFormat="1" applyFont="1" applyFill="1" applyBorder="1" applyProtection="1">
      <protection hidden="1"/>
    </xf>
    <xf numFmtId="166" fontId="17" fillId="8" borderId="52" xfId="0" applyNumberFormat="1" applyFont="1" applyFill="1" applyBorder="1" applyProtection="1">
      <protection hidden="1"/>
    </xf>
    <xf numFmtId="0" fontId="18" fillId="8" borderId="53" xfId="0" applyFont="1" applyFill="1" applyBorder="1" applyProtection="1">
      <protection hidden="1"/>
    </xf>
    <xf numFmtId="0" fontId="17" fillId="0" borderId="0" xfId="0" applyFont="1" applyProtection="1">
      <protection locked="0" hidden="1"/>
    </xf>
    <xf numFmtId="0" fontId="26" fillId="8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Protection="1">
      <protection locked="0" hidden="1"/>
    </xf>
    <xf numFmtId="0" fontId="18" fillId="11" borderId="0" xfId="0" applyFont="1" applyFill="1" applyProtection="1">
      <protection locked="0" hidden="1"/>
    </xf>
    <xf numFmtId="166" fontId="17" fillId="11" borderId="0" xfId="0" applyNumberFormat="1" applyFont="1" applyFill="1" applyProtection="1">
      <protection locked="0" hidden="1"/>
    </xf>
    <xf numFmtId="0" fontId="21" fillId="11" borderId="0" xfId="0" applyFont="1" applyFill="1" applyProtection="1">
      <protection locked="0" hidden="1"/>
    </xf>
    <xf numFmtId="0" fontId="22" fillId="11" borderId="0" xfId="0" applyFont="1" applyFill="1" applyProtection="1">
      <protection locked="0" hidden="1"/>
    </xf>
    <xf numFmtId="0" fontId="1" fillId="12" borderId="0" xfId="0" applyFont="1" applyFill="1" applyAlignment="1" applyProtection="1">
      <alignment horizontal="center"/>
      <protection hidden="1"/>
    </xf>
    <xf numFmtId="0" fontId="7" fillId="12" borderId="0" xfId="0" applyFont="1" applyFill="1" applyBorder="1" applyAlignment="1" applyProtection="1">
      <alignment horizontal="center" vertical="center"/>
      <protection hidden="1"/>
    </xf>
    <xf numFmtId="0" fontId="7" fillId="12" borderId="0" xfId="0" applyFont="1" applyFill="1" applyAlignment="1" applyProtection="1">
      <alignment horizontal="center" vertical="center"/>
      <protection hidden="1"/>
    </xf>
    <xf numFmtId="0" fontId="6" fillId="12" borderId="0" xfId="0" applyFont="1" applyFill="1" applyAlignment="1" applyProtection="1">
      <alignment horizontal="center"/>
      <protection hidden="1"/>
    </xf>
    <xf numFmtId="0" fontId="39" fillId="0" borderId="0" xfId="0" applyFont="1" applyProtection="1">
      <protection hidden="1"/>
    </xf>
    <xf numFmtId="0" fontId="41" fillId="0" borderId="239" xfId="1" applyFont="1" applyBorder="1" applyAlignment="1" applyProtection="1">
      <alignment horizontal="left" vertical="center" wrapText="1"/>
      <protection locked="0" hidden="1"/>
    </xf>
    <xf numFmtId="0" fontId="29" fillId="8" borderId="236" xfId="0" applyFont="1" applyFill="1" applyBorder="1" applyAlignment="1" applyProtection="1">
      <alignment horizontal="center" vertical="center"/>
      <protection locked="0" hidden="1"/>
    </xf>
    <xf numFmtId="0" fontId="29" fillId="8" borderId="76" xfId="0" applyFont="1" applyFill="1" applyBorder="1" applyAlignment="1" applyProtection="1">
      <alignment horizontal="center" vertical="center"/>
      <protection locked="0" hidden="1"/>
    </xf>
    <xf numFmtId="0" fontId="29" fillId="8" borderId="222" xfId="0" applyFont="1" applyFill="1" applyBorder="1" applyAlignment="1" applyProtection="1">
      <alignment horizontal="center" vertical="center"/>
      <protection locked="0" hidden="1"/>
    </xf>
    <xf numFmtId="0" fontId="28" fillId="11" borderId="0" xfId="0" applyFont="1" applyFill="1" applyAlignment="1" applyProtection="1">
      <alignment vertical="center"/>
      <protection hidden="1"/>
    </xf>
    <xf numFmtId="0" fontId="28" fillId="8" borderId="0" xfId="0" applyFont="1" applyFill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30" fillId="8" borderId="44" xfId="0" applyFont="1" applyFill="1" applyBorder="1" applyAlignment="1" applyProtection="1">
      <alignment horizontal="center" vertical="center"/>
      <protection hidden="1"/>
    </xf>
    <xf numFmtId="0" fontId="22" fillId="8" borderId="0" xfId="0" applyFont="1" applyFill="1" applyProtection="1">
      <protection hidden="1"/>
    </xf>
    <xf numFmtId="0" fontId="6" fillId="5" borderId="0" xfId="0" applyFont="1" applyFill="1" applyBorder="1" applyAlignment="1" applyProtection="1">
      <alignment horizontal="center" vertical="top" wrapText="1"/>
      <protection hidden="1"/>
    </xf>
    <xf numFmtId="0" fontId="24" fillId="5" borderId="49" xfId="0" applyFont="1" applyFill="1" applyBorder="1" applyAlignment="1" applyProtection="1">
      <alignment horizontal="center" vertical="center"/>
      <protection hidden="1"/>
    </xf>
    <xf numFmtId="0" fontId="6" fillId="5" borderId="58" xfId="0" applyFont="1" applyFill="1" applyBorder="1" applyAlignment="1" applyProtection="1">
      <alignment horizontal="center" vertical="center" wrapText="1"/>
      <protection hidden="1"/>
    </xf>
    <xf numFmtId="0" fontId="6" fillId="5" borderId="0" xfId="0" applyFont="1" applyFill="1" applyBorder="1" applyAlignment="1" applyProtection="1">
      <alignment horizontal="center" vertical="center" wrapText="1"/>
      <protection hidden="1"/>
    </xf>
    <xf numFmtId="1" fontId="6" fillId="5" borderId="47" xfId="0" applyNumberFormat="1" applyFont="1" applyFill="1" applyBorder="1" applyAlignment="1" applyProtection="1">
      <alignment horizontal="center" vertical="center"/>
      <protection hidden="1"/>
    </xf>
    <xf numFmtId="0" fontId="13" fillId="12" borderId="0" xfId="0" applyFont="1" applyFill="1" applyAlignment="1" applyProtection="1">
      <alignment horizontal="center"/>
      <protection hidden="1"/>
    </xf>
    <xf numFmtId="0" fontId="23" fillId="7" borderId="0" xfId="0" applyFont="1" applyFill="1" applyAlignment="1">
      <alignment horizontal="left" vertical="center"/>
    </xf>
    <xf numFmtId="0" fontId="16" fillId="7" borderId="85" xfId="0" applyFont="1" applyFill="1" applyBorder="1" applyAlignment="1">
      <alignment horizontal="center"/>
    </xf>
    <xf numFmtId="0" fontId="29" fillId="0" borderId="222" xfId="0" applyFont="1" applyFill="1" applyBorder="1" applyAlignment="1" applyProtection="1">
      <alignment horizontal="center" vertical="center"/>
      <protection locked="0" hidden="1"/>
    </xf>
    <xf numFmtId="0" fontId="29" fillId="0" borderId="76" xfId="0" applyFont="1" applyFill="1" applyBorder="1" applyAlignment="1" applyProtection="1">
      <alignment horizontal="center" vertical="center"/>
      <protection locked="0" hidden="1"/>
    </xf>
    <xf numFmtId="0" fontId="29" fillId="0" borderId="236" xfId="0" applyFont="1" applyFill="1" applyBorder="1" applyAlignment="1" applyProtection="1">
      <alignment horizontal="center" vertical="center"/>
      <protection locked="0" hidden="1"/>
    </xf>
    <xf numFmtId="0" fontId="31" fillId="8" borderId="217" xfId="0" applyFont="1" applyFill="1" applyBorder="1" applyAlignment="1" applyProtection="1">
      <alignment horizontal="center" vertical="center"/>
      <protection hidden="1"/>
    </xf>
    <xf numFmtId="0" fontId="0" fillId="0" borderId="0" xfId="0" applyFont="1" applyProtection="1"/>
    <xf numFmtId="0" fontId="45" fillId="12" borderId="0" xfId="0" applyFont="1" applyFill="1" applyProtection="1"/>
    <xf numFmtId="0" fontId="45" fillId="0" borderId="0" xfId="0" applyFont="1" applyProtection="1"/>
    <xf numFmtId="0" fontId="46" fillId="12" borderId="0" xfId="0" applyFont="1" applyFill="1" applyProtection="1"/>
    <xf numFmtId="0" fontId="46" fillId="13" borderId="0" xfId="0" applyFont="1" applyFill="1" applyProtection="1"/>
    <xf numFmtId="0" fontId="46" fillId="0" borderId="0" xfId="0" applyFont="1" applyProtection="1"/>
    <xf numFmtId="0" fontId="46" fillId="12" borderId="0" xfId="0" applyFont="1" applyFill="1" applyAlignment="1" applyProtection="1">
      <alignment horizontal="right"/>
    </xf>
    <xf numFmtId="0" fontId="46" fillId="13" borderId="0" xfId="0" applyFont="1" applyFill="1" applyAlignment="1" applyProtection="1">
      <alignment horizontal="right"/>
    </xf>
    <xf numFmtId="0" fontId="46" fillId="0" borderId="0" xfId="0" applyFont="1" applyAlignment="1" applyProtection="1">
      <alignment horizontal="right"/>
    </xf>
    <xf numFmtId="0" fontId="46" fillId="12" borderId="0" xfId="0" applyFont="1" applyFill="1" applyAlignment="1" applyProtection="1">
      <alignment horizontal="center" vertical="center"/>
    </xf>
    <xf numFmtId="0" fontId="46" fillId="13" borderId="216" xfId="0" applyFont="1" applyFill="1" applyBorder="1" applyAlignment="1" applyProtection="1">
      <alignment horizontal="center" vertical="center"/>
    </xf>
    <xf numFmtId="0" fontId="46" fillId="13" borderId="217" xfId="0" applyFont="1" applyFill="1" applyBorder="1" applyAlignment="1" applyProtection="1">
      <alignment horizontal="center" vertical="center"/>
    </xf>
    <xf numFmtId="0" fontId="46" fillId="13" borderId="218" xfId="0" applyFont="1" applyFill="1" applyBorder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0" fontId="1" fillId="13" borderId="234" xfId="0" applyFont="1" applyFill="1" applyBorder="1" applyAlignment="1" applyProtection="1">
      <alignment horizontal="center" vertical="center"/>
      <protection hidden="1"/>
    </xf>
    <xf numFmtId="0" fontId="2" fillId="0" borderId="235" xfId="0" applyFont="1" applyBorder="1" applyAlignment="1" applyProtection="1">
      <alignment horizontal="left" vertical="center"/>
      <protection locked="0" hidden="1"/>
    </xf>
    <xf numFmtId="1" fontId="2" fillId="0" borderId="236" xfId="0" applyNumberFormat="1" applyFont="1" applyBorder="1" applyAlignment="1" applyProtection="1">
      <alignment horizontal="center" vertical="center"/>
      <protection locked="0" hidden="1"/>
    </xf>
    <xf numFmtId="0" fontId="2" fillId="0" borderId="237" xfId="0" applyFont="1" applyBorder="1" applyAlignment="1" applyProtection="1">
      <alignment horizontal="center" vertical="center"/>
      <protection locked="0" hidden="1"/>
    </xf>
    <xf numFmtId="0" fontId="1" fillId="13" borderId="238" xfId="0" applyFont="1" applyFill="1" applyBorder="1" applyAlignment="1" applyProtection="1">
      <alignment vertical="center" wrapText="1"/>
      <protection hidden="1"/>
    </xf>
    <xf numFmtId="1" fontId="2" fillId="0" borderId="240" xfId="0" applyNumberFormat="1" applyFont="1" applyBorder="1" applyAlignment="1" applyProtection="1">
      <alignment horizontal="center" vertical="center"/>
      <protection locked="0" hidden="1"/>
    </xf>
    <xf numFmtId="0" fontId="2" fillId="0" borderId="241" xfId="0" applyFont="1" applyBorder="1" applyAlignment="1" applyProtection="1">
      <alignment horizontal="center" vertical="center"/>
      <protection locked="0" hidden="1"/>
    </xf>
    <xf numFmtId="0" fontId="1" fillId="13" borderId="242" xfId="0" applyFont="1" applyFill="1" applyBorder="1" applyAlignment="1" applyProtection="1">
      <alignment horizontal="center" vertical="center"/>
      <protection hidden="1"/>
    </xf>
    <xf numFmtId="0" fontId="2" fillId="0" borderId="243" xfId="0" applyFont="1" applyBorder="1" applyAlignment="1" applyProtection="1">
      <alignment horizontal="left" vertical="center"/>
      <protection locked="0" hidden="1"/>
    </xf>
    <xf numFmtId="1" fontId="2" fillId="0" borderId="33" xfId="0" applyNumberFormat="1" applyFont="1" applyBorder="1" applyAlignment="1" applyProtection="1">
      <alignment horizontal="center" vertical="center"/>
      <protection locked="0" hidden="1"/>
    </xf>
    <xf numFmtId="0" fontId="2" fillId="0" borderId="244" xfId="0" applyFont="1" applyBorder="1" applyAlignment="1" applyProtection="1">
      <alignment horizontal="center" vertical="center"/>
      <protection locked="0" hidden="1"/>
    </xf>
    <xf numFmtId="0" fontId="41" fillId="0" borderId="245" xfId="1" applyFont="1" applyBorder="1" applyAlignment="1" applyProtection="1">
      <alignment vertical="center" wrapText="1"/>
      <protection locked="0" hidden="1"/>
    </xf>
    <xf numFmtId="49" fontId="4" fillId="0" borderId="59" xfId="0" applyNumberFormat="1" applyFont="1" applyBorder="1" applyAlignment="1" applyProtection="1">
      <alignment horizontal="center" vertical="center" wrapText="1"/>
      <protection hidden="1"/>
    </xf>
    <xf numFmtId="0" fontId="4" fillId="0" borderId="47" xfId="0" applyFont="1" applyBorder="1" applyAlignment="1" applyProtection="1">
      <alignment horizontal="center" vertical="center" wrapText="1"/>
      <protection hidden="1"/>
    </xf>
    <xf numFmtId="0" fontId="0" fillId="0" borderId="0" xfId="0" applyFont="1" applyFill="1" applyProtection="1"/>
    <xf numFmtId="0" fontId="48" fillId="0" borderId="0" xfId="0" applyFont="1" applyFill="1" applyProtection="1"/>
    <xf numFmtId="0" fontId="49" fillId="0" borderId="0" xfId="0" applyFont="1" applyFill="1" applyProtection="1"/>
    <xf numFmtId="0" fontId="48" fillId="0" borderId="0" xfId="0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0" fontId="51" fillId="0" borderId="0" xfId="0" applyFont="1" applyFill="1" applyAlignment="1" applyProtection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0" fontId="52" fillId="0" borderId="0" xfId="0" applyFont="1" applyFill="1" applyAlignment="1" applyProtection="1">
      <alignment horizontal="center" vertical="center"/>
    </xf>
    <xf numFmtId="165" fontId="54" fillId="0" borderId="24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Fill="1" applyAlignment="1" applyProtection="1">
      <alignment vertical="center"/>
    </xf>
    <xf numFmtId="0" fontId="51" fillId="8" borderId="63" xfId="0" applyFont="1" applyFill="1" applyBorder="1" applyAlignment="1" applyProtection="1">
      <alignment horizontal="center" vertical="center"/>
    </xf>
    <xf numFmtId="0" fontId="49" fillId="8" borderId="64" xfId="0" applyFont="1" applyFill="1" applyBorder="1" applyAlignment="1" applyProtection="1">
      <alignment horizontal="center" vertical="center"/>
    </xf>
    <xf numFmtId="0" fontId="56" fillId="0" borderId="0" xfId="0" applyFont="1" applyFill="1" applyAlignment="1" applyProtection="1">
      <alignment vertical="center"/>
    </xf>
    <xf numFmtId="0" fontId="56" fillId="8" borderId="55" xfId="0" applyFont="1" applyFill="1" applyBorder="1" applyAlignment="1" applyProtection="1">
      <alignment horizontal="center" vertical="center"/>
    </xf>
    <xf numFmtId="0" fontId="51" fillId="8" borderId="54" xfId="0" applyFont="1" applyFill="1" applyBorder="1" applyAlignment="1" applyProtection="1">
      <alignment horizontal="center" vertical="center"/>
    </xf>
    <xf numFmtId="0" fontId="57" fillId="8" borderId="65" xfId="0" applyFont="1" applyFill="1" applyBorder="1" applyAlignment="1" applyProtection="1">
      <alignment horizontal="center" vertical="center"/>
    </xf>
    <xf numFmtId="0" fontId="0" fillId="0" borderId="56" xfId="0" applyFont="1" applyFill="1" applyBorder="1" applyProtection="1">
      <protection locked="0"/>
    </xf>
    <xf numFmtId="0" fontId="51" fillId="8" borderId="54" xfId="0" applyFont="1" applyFill="1" applyBorder="1" applyAlignment="1" applyProtection="1">
      <alignment horizontal="center" vertical="top"/>
    </xf>
    <xf numFmtId="0" fontId="0" fillId="0" borderId="26" xfId="0" applyFont="1" applyFill="1" applyBorder="1" applyProtection="1">
      <protection locked="0"/>
    </xf>
    <xf numFmtId="0" fontId="0" fillId="0" borderId="27" xfId="0" applyFont="1" applyFill="1" applyBorder="1" applyProtection="1">
      <protection locked="0"/>
    </xf>
    <xf numFmtId="0" fontId="0" fillId="0" borderId="28" xfId="0" applyFont="1" applyFill="1" applyBorder="1" applyProtection="1">
      <protection locked="0"/>
    </xf>
    <xf numFmtId="0" fontId="0" fillId="0" borderId="30" xfId="0" applyFont="1" applyFill="1" applyBorder="1" applyProtection="1">
      <protection locked="0"/>
    </xf>
    <xf numFmtId="0" fontId="0" fillId="0" borderId="29" xfId="0" applyFont="1" applyFill="1" applyBorder="1" applyProtection="1">
      <protection locked="0"/>
    </xf>
    <xf numFmtId="0" fontId="0" fillId="0" borderId="73" xfId="0" applyFont="1" applyFill="1" applyBorder="1" applyProtection="1">
      <protection locked="0"/>
    </xf>
    <xf numFmtId="0" fontId="51" fillId="8" borderId="55" xfId="0" applyFont="1" applyFill="1" applyBorder="1" applyAlignment="1" applyProtection="1">
      <alignment horizontal="center" vertical="top"/>
    </xf>
    <xf numFmtId="0" fontId="0" fillId="0" borderId="6" xfId="0" applyFont="1" applyFill="1" applyBorder="1" applyProtection="1">
      <protection locked="0"/>
    </xf>
    <xf numFmtId="0" fontId="0" fillId="0" borderId="7" xfId="0" applyFont="1" applyFill="1" applyBorder="1" applyProtection="1">
      <protection locked="0"/>
    </xf>
    <xf numFmtId="0" fontId="0" fillId="0" borderId="8" xfId="0" applyFont="1" applyFill="1" applyBorder="1" applyProtection="1">
      <protection locked="0"/>
    </xf>
    <xf numFmtId="0" fontId="0" fillId="0" borderId="10" xfId="0" applyFont="1" applyFill="1" applyBorder="1" applyProtection="1">
      <protection locked="0"/>
    </xf>
    <xf numFmtId="0" fontId="0" fillId="0" borderId="9" xfId="0" applyFont="1" applyFill="1" applyBorder="1" applyProtection="1">
      <protection locked="0"/>
    </xf>
    <xf numFmtId="0" fontId="0" fillId="8" borderId="74" xfId="0" applyFont="1" applyFill="1" applyBorder="1" applyProtection="1">
      <protection locked="0"/>
    </xf>
    <xf numFmtId="0" fontId="0" fillId="8" borderId="1" xfId="0" applyFont="1" applyFill="1" applyBorder="1" applyProtection="1">
      <protection locked="0"/>
    </xf>
    <xf numFmtId="0" fontId="0" fillId="8" borderId="2" xfId="0" applyFont="1" applyFill="1" applyBorder="1" applyProtection="1">
      <protection locked="0"/>
    </xf>
    <xf numFmtId="0" fontId="0" fillId="8" borderId="3" xfId="0" applyFont="1" applyFill="1" applyBorder="1" applyProtection="1">
      <protection locked="0"/>
    </xf>
    <xf numFmtId="0" fontId="0" fillId="8" borderId="5" xfId="0" applyFont="1" applyFill="1" applyBorder="1" applyProtection="1">
      <protection locked="0"/>
    </xf>
    <xf numFmtId="0" fontId="0" fillId="8" borderId="4" xfId="0" applyFont="1" applyFill="1" applyBorder="1" applyProtection="1">
      <protection locked="0"/>
    </xf>
    <xf numFmtId="0" fontId="0" fillId="8" borderId="73" xfId="0" applyFont="1" applyFill="1" applyBorder="1" applyProtection="1">
      <protection locked="0"/>
    </xf>
    <xf numFmtId="0" fontId="0" fillId="8" borderId="6" xfId="0" applyFont="1" applyFill="1" applyBorder="1" applyProtection="1">
      <protection locked="0"/>
    </xf>
    <xf numFmtId="0" fontId="0" fillId="8" borderId="7" xfId="0" applyFont="1" applyFill="1" applyBorder="1" applyProtection="1">
      <protection locked="0"/>
    </xf>
    <xf numFmtId="0" fontId="0" fillId="8" borderId="8" xfId="0" applyFont="1" applyFill="1" applyBorder="1" applyProtection="1">
      <protection locked="0"/>
    </xf>
    <xf numFmtId="0" fontId="0" fillId="8" borderId="10" xfId="0" applyFont="1" applyFill="1" applyBorder="1" applyProtection="1">
      <protection locked="0"/>
    </xf>
    <xf numFmtId="0" fontId="0" fillId="8" borderId="9" xfId="0" applyFont="1" applyFill="1" applyBorder="1" applyProtection="1">
      <protection locked="0"/>
    </xf>
    <xf numFmtId="0" fontId="0" fillId="0" borderId="74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3" xfId="0" applyFont="1" applyFill="1" applyBorder="1" applyProtection="1">
      <protection locked="0"/>
    </xf>
    <xf numFmtId="0" fontId="0" fillId="0" borderId="5" xfId="0" applyFont="1" applyFill="1" applyBorder="1" applyProtection="1">
      <protection locked="0"/>
    </xf>
    <xf numFmtId="0" fontId="0" fillId="0" borderId="4" xfId="0" applyFont="1" applyFill="1" applyBorder="1" applyProtection="1">
      <protection locked="0"/>
    </xf>
    <xf numFmtId="0" fontId="51" fillId="8" borderId="60" xfId="0" applyFont="1" applyFill="1" applyBorder="1" applyAlignment="1" applyProtection="1">
      <alignment horizontal="center" vertical="top"/>
    </xf>
    <xf numFmtId="0" fontId="0" fillId="0" borderId="39" xfId="0" applyFont="1" applyFill="1" applyBorder="1" applyProtection="1">
      <protection locked="0"/>
    </xf>
    <xf numFmtId="0" fontId="0" fillId="0" borderId="40" xfId="0" applyFont="1" applyFill="1" applyBorder="1" applyProtection="1">
      <protection locked="0"/>
    </xf>
    <xf numFmtId="0" fontId="0" fillId="0" borderId="38" xfId="0" applyFont="1" applyFill="1" applyBorder="1" applyProtection="1">
      <protection locked="0"/>
    </xf>
    <xf numFmtId="0" fontId="0" fillId="0" borderId="41" xfId="0" applyFont="1" applyFill="1" applyBorder="1" applyProtection="1">
      <protection locked="0"/>
    </xf>
    <xf numFmtId="0" fontId="0" fillId="0" borderId="42" xfId="0" applyFont="1" applyFill="1" applyBorder="1" applyProtection="1">
      <protection locked="0"/>
    </xf>
    <xf numFmtId="0" fontId="0" fillId="0" borderId="20" xfId="0" applyFont="1" applyFill="1" applyBorder="1" applyProtection="1">
      <protection locked="0"/>
    </xf>
    <xf numFmtId="0" fontId="0" fillId="0" borderId="21" xfId="0" applyFont="1" applyFill="1" applyBorder="1" applyProtection="1">
      <protection locked="0"/>
    </xf>
    <xf numFmtId="0" fontId="0" fillId="0" borderId="22" xfId="0" applyFont="1" applyFill="1" applyBorder="1" applyProtection="1">
      <protection locked="0"/>
    </xf>
    <xf numFmtId="0" fontId="0" fillId="0" borderId="31" xfId="0" applyFont="1" applyFill="1" applyBorder="1" applyProtection="1">
      <protection locked="0"/>
    </xf>
    <xf numFmtId="0" fontId="0" fillId="0" borderId="23" xfId="0" applyFont="1" applyFill="1" applyBorder="1" applyProtection="1">
      <protection locked="0"/>
    </xf>
    <xf numFmtId="0" fontId="51" fillId="8" borderId="61" xfId="0" applyFont="1" applyFill="1" applyBorder="1" applyAlignment="1" applyProtection="1">
      <alignment horizontal="center" vertical="top"/>
    </xf>
    <xf numFmtId="0" fontId="0" fillId="0" borderId="11" xfId="0" applyFont="1" applyFill="1" applyBorder="1" applyProtection="1">
      <protection locked="0"/>
    </xf>
    <xf numFmtId="0" fontId="0" fillId="0" borderId="12" xfId="0" applyFont="1" applyFill="1" applyBorder="1" applyProtection="1">
      <protection locked="0"/>
    </xf>
    <xf numFmtId="0" fontId="0" fillId="0" borderId="13" xfId="0" applyFont="1" applyFill="1" applyBorder="1" applyProtection="1">
      <protection locked="0"/>
    </xf>
    <xf numFmtId="0" fontId="0" fillId="0" borderId="15" xfId="0" applyFont="1" applyFill="1" applyBorder="1" applyProtection="1">
      <protection locked="0"/>
    </xf>
    <xf numFmtId="0" fontId="0" fillId="0" borderId="14" xfId="0" applyFont="1" applyFill="1" applyBorder="1" applyProtection="1">
      <protection locked="0"/>
    </xf>
    <xf numFmtId="0" fontId="0" fillId="0" borderId="34" xfId="0" applyFont="1" applyFill="1" applyBorder="1" applyProtection="1">
      <protection locked="0"/>
    </xf>
    <xf numFmtId="0" fontId="0" fillId="0" borderId="35" xfId="0" applyFont="1" applyFill="1" applyBorder="1" applyProtection="1">
      <protection locked="0"/>
    </xf>
    <xf numFmtId="0" fontId="0" fillId="0" borderId="36" xfId="0" applyFont="1" applyFill="1" applyBorder="1" applyProtection="1">
      <protection locked="0"/>
    </xf>
    <xf numFmtId="0" fontId="0" fillId="0" borderId="37" xfId="0" applyFont="1" applyFill="1" applyBorder="1" applyProtection="1">
      <protection locked="0"/>
    </xf>
    <xf numFmtId="0" fontId="51" fillId="8" borderId="62" xfId="0" applyFont="1" applyFill="1" applyBorder="1" applyAlignment="1" applyProtection="1">
      <alignment horizontal="center" vertical="top"/>
    </xf>
    <xf numFmtId="0" fontId="0" fillId="0" borderId="16" xfId="0" applyFont="1" applyFill="1" applyBorder="1" applyProtection="1">
      <protection locked="0"/>
    </xf>
    <xf numFmtId="0" fontId="0" fillId="0" borderId="17" xfId="0" applyFont="1" applyFill="1" applyBorder="1" applyProtection="1">
      <protection locked="0"/>
    </xf>
    <xf numFmtId="0" fontId="0" fillId="0" borderId="18" xfId="0" applyFont="1" applyFill="1" applyBorder="1" applyProtection="1">
      <protection locked="0"/>
    </xf>
    <xf numFmtId="0" fontId="0" fillId="0" borderId="25" xfId="0" applyFont="1" applyFill="1" applyBorder="1" applyProtection="1">
      <protection locked="0"/>
    </xf>
    <xf numFmtId="0" fontId="0" fillId="0" borderId="19" xfId="0" applyFont="1" applyFill="1" applyBorder="1" applyProtection="1">
      <protection locked="0"/>
    </xf>
    <xf numFmtId="0" fontId="56" fillId="0" borderId="0" xfId="0" applyFont="1" applyFill="1" applyProtection="1"/>
    <xf numFmtId="0" fontId="56" fillId="8" borderId="66" xfId="0" applyFont="1" applyFill="1" applyBorder="1" applyAlignment="1" applyProtection="1">
      <alignment horizontal="center" vertical="top"/>
    </xf>
    <xf numFmtId="0" fontId="56" fillId="0" borderId="0" xfId="0" applyFont="1" applyProtection="1"/>
    <xf numFmtId="0" fontId="51" fillId="0" borderId="0" xfId="0" applyFont="1" applyFill="1" applyProtection="1"/>
    <xf numFmtId="0" fontId="51" fillId="8" borderId="67" xfId="0" applyFont="1" applyFill="1" applyBorder="1" applyAlignment="1" applyProtection="1">
      <alignment horizontal="center" vertical="top"/>
    </xf>
    <xf numFmtId="0" fontId="51" fillId="0" borderId="0" xfId="0" applyFont="1" applyProtection="1"/>
    <xf numFmtId="0" fontId="58" fillId="0" borderId="57" xfId="0" applyFont="1" applyFill="1" applyBorder="1" applyProtection="1"/>
    <xf numFmtId="0" fontId="0" fillId="0" borderId="49" xfId="0" applyFont="1" applyFill="1" applyBorder="1" applyProtection="1"/>
    <xf numFmtId="0" fontId="0" fillId="0" borderId="50" xfId="0" applyFont="1" applyFill="1" applyBorder="1" applyProtection="1"/>
    <xf numFmtId="0" fontId="59" fillId="0" borderId="0" xfId="0" applyFont="1" applyFill="1" applyProtection="1"/>
    <xf numFmtId="0" fontId="58" fillId="0" borderId="58" xfId="0" applyFont="1" applyFill="1" applyBorder="1" applyProtection="1"/>
    <xf numFmtId="0" fontId="59" fillId="0" borderId="0" xfId="0" applyFont="1" applyProtection="1"/>
    <xf numFmtId="0" fontId="58" fillId="0" borderId="0" xfId="0" applyFont="1" applyFill="1" applyBorder="1" applyAlignment="1" applyProtection="1">
      <alignment horizontal="center" vertical="center" wrapText="1"/>
    </xf>
    <xf numFmtId="0" fontId="59" fillId="0" borderId="137" xfId="0" applyFont="1" applyFill="1" applyBorder="1" applyAlignment="1" applyProtection="1">
      <alignment horizontal="center" vertical="center"/>
      <protection locked="0"/>
    </xf>
    <xf numFmtId="0" fontId="59" fillId="0" borderId="51" xfId="0" applyFont="1" applyFill="1" applyBorder="1" applyAlignment="1" applyProtection="1">
      <alignment horizontal="center" vertical="center"/>
      <protection locked="0"/>
    </xf>
    <xf numFmtId="0" fontId="59" fillId="0" borderId="138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Border="1" applyProtection="1"/>
    <xf numFmtId="0" fontId="51" fillId="0" borderId="0" xfId="0" applyFont="1" applyFill="1" applyBorder="1" applyAlignment="1" applyProtection="1">
      <alignment horizontal="center" wrapText="1"/>
    </xf>
    <xf numFmtId="0" fontId="51" fillId="0" borderId="52" xfId="0" applyFont="1" applyFill="1" applyBorder="1" applyAlignment="1" applyProtection="1">
      <alignment horizontal="center" wrapText="1"/>
    </xf>
    <xf numFmtId="0" fontId="59" fillId="0" borderId="0" xfId="0" applyFont="1" applyFill="1" applyBorder="1" applyProtection="1"/>
    <xf numFmtId="0" fontId="58" fillId="0" borderId="59" xfId="0" applyFont="1" applyFill="1" applyBorder="1" applyProtection="1"/>
    <xf numFmtId="0" fontId="0" fillId="0" borderId="53" xfId="0" applyFont="1" applyFill="1" applyBorder="1" applyProtection="1"/>
    <xf numFmtId="0" fontId="58" fillId="0" borderId="0" xfId="0" applyFont="1" applyFill="1" applyProtection="1"/>
    <xf numFmtId="0" fontId="48" fillId="0" borderId="0" xfId="0" applyFont="1" applyProtection="1"/>
    <xf numFmtId="0" fontId="62" fillId="11" borderId="0" xfId="0" applyFont="1" applyFill="1" applyProtection="1">
      <protection locked="0" hidden="1"/>
    </xf>
    <xf numFmtId="0" fontId="63" fillId="11" borderId="0" xfId="0" applyFont="1" applyFill="1" applyProtection="1">
      <protection locked="0" hidden="1"/>
    </xf>
    <xf numFmtId="166" fontId="63" fillId="8" borderId="0" xfId="0" applyNumberFormat="1" applyFont="1" applyFill="1" applyAlignment="1" applyProtection="1">
      <alignment horizontal="center"/>
      <protection hidden="1"/>
    </xf>
    <xf numFmtId="0" fontId="63" fillId="2" borderId="0" xfId="0" applyFont="1" applyFill="1" applyProtection="1">
      <protection hidden="1"/>
    </xf>
    <xf numFmtId="0" fontId="22" fillId="8" borderId="0" xfId="0" applyFont="1" applyFill="1" applyAlignment="1" applyProtection="1">
      <alignment horizontal="center"/>
      <protection hidden="1"/>
    </xf>
    <xf numFmtId="0" fontId="62" fillId="8" borderId="0" xfId="0" applyFont="1" applyFill="1" applyAlignment="1" applyProtection="1">
      <alignment horizontal="center"/>
      <protection hidden="1"/>
    </xf>
    <xf numFmtId="0" fontId="20" fillId="11" borderId="0" xfId="0" applyFont="1" applyFill="1" applyProtection="1">
      <protection locked="0" hidden="1"/>
    </xf>
    <xf numFmtId="0" fontId="20" fillId="8" borderId="0" xfId="0" applyFont="1" applyFill="1" applyAlignment="1" applyProtection="1">
      <alignment horizontal="center"/>
      <protection hidden="1"/>
    </xf>
    <xf numFmtId="0" fontId="38" fillId="8" borderId="0" xfId="0" applyFont="1" applyFill="1" applyAlignment="1" applyProtection="1">
      <alignment horizontal="right" vertical="center" indent="1"/>
      <protection hidden="1"/>
    </xf>
    <xf numFmtId="0" fontId="20" fillId="2" borderId="0" xfId="0" applyFont="1" applyFill="1" applyProtection="1">
      <protection hidden="1"/>
    </xf>
    <xf numFmtId="0" fontId="17" fillId="8" borderId="0" xfId="0" applyFont="1" applyFill="1" applyBorder="1" applyAlignment="1" applyProtection="1">
      <alignment horizontal="center" vertical="center"/>
      <protection hidden="1"/>
    </xf>
    <xf numFmtId="0" fontId="17" fillId="8" borderId="0" xfId="0" applyFont="1" applyFill="1" applyAlignment="1" applyProtection="1">
      <alignment horizontal="center" vertical="center"/>
      <protection hidden="1"/>
    </xf>
    <xf numFmtId="0" fontId="18" fillId="8" borderId="0" xfId="0" applyFont="1" applyFill="1" applyBorder="1" applyAlignment="1" applyProtection="1">
      <alignment horizontal="center"/>
      <protection hidden="1"/>
    </xf>
    <xf numFmtId="166" fontId="18" fillId="8" borderId="0" xfId="0" applyNumberFormat="1" applyFont="1" applyFill="1" applyBorder="1" applyAlignment="1" applyProtection="1">
      <alignment horizontal="center"/>
      <protection hidden="1"/>
    </xf>
    <xf numFmtId="0" fontId="18" fillId="2" borderId="0" xfId="0" applyFont="1" applyFill="1" applyProtection="1">
      <protection hidden="1"/>
    </xf>
    <xf numFmtId="166" fontId="19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Fill="1" applyProtection="1">
      <protection hidden="1"/>
    </xf>
    <xf numFmtId="0" fontId="20" fillId="11" borderId="0" xfId="0" applyFont="1" applyFill="1" applyAlignment="1" applyProtection="1">
      <alignment vertical="center"/>
      <protection locked="0" hidden="1"/>
    </xf>
    <xf numFmtId="0" fontId="62" fillId="8" borderId="0" xfId="0" applyFont="1" applyFill="1" applyProtection="1">
      <protection hidden="1"/>
    </xf>
    <xf numFmtId="0" fontId="26" fillId="8" borderId="88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20" fillId="8" borderId="89" xfId="0" applyFont="1" applyFill="1" applyBorder="1" applyAlignment="1" applyProtection="1">
      <alignment horizontal="center" vertical="center"/>
      <protection hidden="1"/>
    </xf>
    <xf numFmtId="0" fontId="64" fillId="11" borderId="0" xfId="0" applyFont="1" applyFill="1" applyProtection="1">
      <protection locked="0" hidden="1"/>
    </xf>
    <xf numFmtId="0" fontId="64" fillId="0" borderId="0" xfId="0" applyFont="1" applyFill="1" applyProtection="1">
      <protection hidden="1"/>
    </xf>
    <xf numFmtId="0" fontId="66" fillId="11" borderId="0" xfId="0" applyFont="1" applyFill="1" applyAlignment="1" applyProtection="1">
      <alignment vertical="center"/>
      <protection locked="0" hidden="1"/>
    </xf>
    <xf numFmtId="0" fontId="21" fillId="3" borderId="43" xfId="0" applyFont="1" applyFill="1" applyBorder="1" applyAlignment="1" applyProtection="1">
      <alignment horizontal="center" vertical="center"/>
      <protection hidden="1"/>
    </xf>
    <xf numFmtId="0" fontId="21" fillId="3" borderId="44" xfId="0" applyFont="1" applyFill="1" applyBorder="1" applyAlignment="1" applyProtection="1">
      <alignment horizontal="center" vertical="center"/>
      <protection hidden="1"/>
    </xf>
    <xf numFmtId="0" fontId="67" fillId="3" borderId="32" xfId="0" applyFont="1" applyFill="1" applyBorder="1" applyAlignment="1" applyProtection="1">
      <alignment horizontal="center" vertical="center"/>
      <protection hidden="1"/>
    </xf>
    <xf numFmtId="0" fontId="67" fillId="3" borderId="43" xfId="0" applyFont="1" applyFill="1" applyBorder="1" applyAlignment="1" applyProtection="1">
      <alignment horizontal="center" vertical="center"/>
      <protection hidden="1"/>
    </xf>
    <xf numFmtId="166" fontId="21" fillId="4" borderId="45" xfId="0" applyNumberFormat="1" applyFont="1" applyFill="1" applyBorder="1" applyAlignment="1" applyProtection="1">
      <alignment vertical="center"/>
      <protection hidden="1"/>
    </xf>
    <xf numFmtId="166" fontId="21" fillId="4" borderId="46" xfId="0" applyNumberFormat="1" applyFont="1" applyFill="1" applyBorder="1" applyAlignment="1" applyProtection="1">
      <alignment vertical="center"/>
      <protection hidden="1"/>
    </xf>
    <xf numFmtId="0" fontId="21" fillId="8" borderId="59" xfId="0" applyFont="1" applyFill="1" applyBorder="1" applyProtection="1">
      <protection hidden="1"/>
    </xf>
    <xf numFmtId="0" fontId="21" fillId="8" borderId="53" xfId="0" applyFont="1" applyFill="1" applyBorder="1" applyAlignment="1" applyProtection="1">
      <alignment horizontal="center" vertical="center"/>
      <protection hidden="1"/>
    </xf>
    <xf numFmtId="0" fontId="67" fillId="3" borderId="47" xfId="0" applyFont="1" applyFill="1" applyBorder="1" applyAlignment="1" applyProtection="1">
      <alignment horizontal="center" vertical="center"/>
      <protection hidden="1"/>
    </xf>
    <xf numFmtId="0" fontId="22" fillId="8" borderId="57" xfId="0" applyFont="1" applyFill="1" applyBorder="1" applyProtection="1">
      <protection hidden="1"/>
    </xf>
    <xf numFmtId="0" fontId="62" fillId="8" borderId="49" xfId="0" applyFont="1" applyFill="1" applyBorder="1" applyProtection="1">
      <protection hidden="1"/>
    </xf>
    <xf numFmtId="0" fontId="63" fillId="8" borderId="0" xfId="0" applyFont="1" applyFill="1" applyBorder="1" applyAlignment="1" applyProtection="1">
      <alignment horizontal="center" vertical="top" wrapText="1"/>
      <protection hidden="1"/>
    </xf>
    <xf numFmtId="0" fontId="21" fillId="8" borderId="0" xfId="0" applyFont="1" applyFill="1" applyBorder="1" applyAlignment="1" applyProtection="1">
      <alignment horizontal="center" vertical="center"/>
      <protection hidden="1"/>
    </xf>
    <xf numFmtId="0" fontId="63" fillId="8" borderId="0" xfId="0" applyFont="1" applyFill="1" applyBorder="1" applyProtection="1">
      <protection hidden="1"/>
    </xf>
    <xf numFmtId="0" fontId="22" fillId="8" borderId="58" xfId="0" applyFont="1" applyFill="1" applyBorder="1" applyProtection="1">
      <protection hidden="1"/>
    </xf>
    <xf numFmtId="0" fontId="68" fillId="8" borderId="0" xfId="0" applyFont="1" applyFill="1" applyBorder="1" applyAlignment="1" applyProtection="1">
      <alignment horizontal="center" vertical="center" wrapText="1"/>
      <protection hidden="1"/>
    </xf>
    <xf numFmtId="0" fontId="67" fillId="8" borderId="0" xfId="0" applyFont="1" applyFill="1" applyBorder="1" applyAlignment="1" applyProtection="1">
      <alignment horizontal="center" vertical="center" wrapText="1"/>
      <protection hidden="1"/>
    </xf>
    <xf numFmtId="0" fontId="63" fillId="8" borderId="0" xfId="0" applyFont="1" applyFill="1" applyBorder="1" applyAlignment="1" applyProtection="1">
      <alignment horizontal="center" vertical="center" wrapText="1"/>
      <protection hidden="1"/>
    </xf>
    <xf numFmtId="0" fontId="19" fillId="8" borderId="0" xfId="0" applyFont="1" applyFill="1" applyBorder="1" applyAlignment="1" applyProtection="1">
      <alignment horizontal="center" vertical="top" wrapText="1"/>
      <protection hidden="1"/>
    </xf>
    <xf numFmtId="0" fontId="67" fillId="8" borderId="0" xfId="0" applyFont="1" applyFill="1" applyBorder="1" applyAlignment="1" applyProtection="1">
      <alignment horizontal="center" vertical="top" wrapText="1"/>
      <protection hidden="1"/>
    </xf>
    <xf numFmtId="0" fontId="69" fillId="8" borderId="0" xfId="0" applyFont="1" applyFill="1" applyBorder="1" applyAlignment="1" applyProtection="1">
      <alignment horizontal="center" vertical="top" wrapText="1"/>
      <protection hidden="1"/>
    </xf>
    <xf numFmtId="0" fontId="70" fillId="8" borderId="0" xfId="0" applyFont="1" applyFill="1" applyBorder="1" applyAlignment="1" applyProtection="1">
      <alignment horizontal="center" vertical="center"/>
      <protection hidden="1"/>
    </xf>
    <xf numFmtId="0" fontId="19" fillId="8" borderId="53" xfId="0" applyFont="1" applyFill="1" applyBorder="1" applyAlignment="1" applyProtection="1">
      <alignment horizontal="center" vertical="center"/>
      <protection hidden="1"/>
    </xf>
    <xf numFmtId="0" fontId="63" fillId="8" borderId="0" xfId="0" applyFont="1" applyFill="1" applyBorder="1" applyAlignment="1" applyProtection="1">
      <alignment horizontal="center" vertical="center"/>
      <protection hidden="1"/>
    </xf>
    <xf numFmtId="0" fontId="63" fillId="8" borderId="53" xfId="0" applyFont="1" applyFill="1" applyBorder="1" applyAlignment="1" applyProtection="1">
      <alignment horizontal="center" vertical="center"/>
      <protection hidden="1"/>
    </xf>
    <xf numFmtId="0" fontId="63" fillId="8" borderId="90" xfId="0" applyFont="1" applyFill="1" applyBorder="1" applyProtection="1">
      <protection hidden="1"/>
    </xf>
    <xf numFmtId="0" fontId="22" fillId="8" borderId="59" xfId="0" applyFont="1" applyFill="1" applyBorder="1" applyProtection="1">
      <protection hidden="1"/>
    </xf>
    <xf numFmtId="0" fontId="62" fillId="8" borderId="53" xfId="0" applyFont="1" applyFill="1" applyBorder="1" applyProtection="1">
      <protection hidden="1"/>
    </xf>
    <xf numFmtId="166" fontId="63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26" fillId="8" borderId="103" xfId="0" applyFont="1" applyFill="1" applyBorder="1" applyAlignment="1" applyProtection="1">
      <alignment horizontal="center" vertical="center"/>
      <protection hidden="1"/>
    </xf>
    <xf numFmtId="0" fontId="26" fillId="8" borderId="96" xfId="0" applyFont="1" applyFill="1" applyBorder="1" applyAlignment="1" applyProtection="1">
      <alignment horizontal="center" vertical="center"/>
      <protection hidden="1"/>
    </xf>
    <xf numFmtId="1" fontId="21" fillId="7" borderId="94" xfId="0" applyNumberFormat="1" applyFont="1" applyFill="1" applyBorder="1" applyAlignment="1" applyProtection="1">
      <alignment horizontal="center" vertical="center"/>
      <protection hidden="1"/>
    </xf>
    <xf numFmtId="1" fontId="21" fillId="7" borderId="96" xfId="0" applyNumberFormat="1" applyFont="1" applyFill="1" applyBorder="1" applyAlignment="1" applyProtection="1">
      <alignment horizontal="center" vertical="center"/>
      <protection hidden="1"/>
    </xf>
    <xf numFmtId="1" fontId="21" fillId="7" borderId="43" xfId="0" applyNumberFormat="1" applyFont="1" applyFill="1" applyBorder="1" applyAlignment="1" applyProtection="1">
      <alignment horizontal="center" vertical="center"/>
      <protection hidden="1"/>
    </xf>
    <xf numFmtId="1" fontId="21" fillId="7" borderId="44" xfId="0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Fill="1" applyBorder="1" applyAlignment="1" applyProtection="1">
      <alignment horizontal="center" vertical="center"/>
      <protection locked="0" hidden="1"/>
    </xf>
    <xf numFmtId="0" fontId="63" fillId="7" borderId="0" xfId="0" applyFont="1" applyFill="1" applyBorder="1" applyAlignment="1" applyProtection="1">
      <alignment horizontal="center" vertical="center"/>
      <protection hidden="1"/>
    </xf>
    <xf numFmtId="0" fontId="20" fillId="8" borderId="0" xfId="0" applyNumberFormat="1" applyFont="1" applyFill="1" applyBorder="1" applyAlignment="1" applyProtection="1">
      <alignment horizontal="center" vertical="center"/>
      <protection hidden="1"/>
    </xf>
    <xf numFmtId="0" fontId="18" fillId="8" borderId="0" xfId="0" applyFont="1" applyFill="1" applyBorder="1" applyAlignment="1" applyProtection="1">
      <alignment horizontal="center" vertical="center"/>
      <protection hidden="1"/>
    </xf>
    <xf numFmtId="166" fontId="71" fillId="8" borderId="48" xfId="0" applyNumberFormat="1" applyFont="1" applyFill="1" applyBorder="1" applyAlignment="1" applyProtection="1">
      <alignment horizontal="center"/>
      <protection hidden="1"/>
    </xf>
    <xf numFmtId="166" fontId="71" fillId="3" borderId="48" xfId="0" applyNumberFormat="1" applyFont="1" applyFill="1" applyBorder="1" applyAlignment="1" applyProtection="1">
      <alignment horizontal="center"/>
      <protection hidden="1"/>
    </xf>
    <xf numFmtId="0" fontId="0" fillId="6" borderId="0" xfId="0" applyFont="1" applyFill="1" applyProtection="1">
      <protection hidden="1"/>
    </xf>
    <xf numFmtId="49" fontId="0" fillId="6" borderId="0" xfId="0" applyNumberFormat="1" applyFont="1" applyFill="1" applyProtection="1">
      <protection hidden="1"/>
    </xf>
    <xf numFmtId="38" fontId="0" fillId="6" borderId="0" xfId="0" applyNumberFormat="1" applyFont="1" applyFill="1" applyProtection="1">
      <protection hidden="1"/>
    </xf>
    <xf numFmtId="0" fontId="0" fillId="0" borderId="0" xfId="0" applyFont="1" applyProtection="1">
      <protection hidden="1"/>
    </xf>
    <xf numFmtId="49" fontId="0" fillId="12" borderId="0" xfId="0" applyNumberFormat="1" applyFont="1" applyFill="1" applyAlignment="1" applyProtection="1">
      <alignment horizontal="center"/>
      <protection hidden="1"/>
    </xf>
    <xf numFmtId="0" fontId="0" fillId="12" borderId="0" xfId="0" applyFont="1" applyFill="1" applyAlignment="1" applyProtection="1">
      <alignment horizontal="center"/>
      <protection hidden="1"/>
    </xf>
    <xf numFmtId="38" fontId="0" fillId="12" borderId="0" xfId="0" applyNumberFormat="1" applyFont="1" applyFill="1" applyAlignment="1" applyProtection="1">
      <alignment horizontal="center"/>
      <protection hidden="1"/>
    </xf>
    <xf numFmtId="0" fontId="0" fillId="12" borderId="0" xfId="0" applyFont="1" applyFill="1" applyBorder="1" applyAlignment="1" applyProtection="1">
      <alignment horizontal="center"/>
      <protection hidden="1"/>
    </xf>
    <xf numFmtId="49" fontId="0" fillId="5" borderId="49" xfId="0" applyNumberFormat="1" applyFont="1" applyFill="1" applyBorder="1" applyProtection="1">
      <protection hidden="1"/>
    </xf>
    <xf numFmtId="0" fontId="0" fillId="5" borderId="49" xfId="0" applyFont="1" applyFill="1" applyBorder="1" applyProtection="1">
      <protection hidden="1"/>
    </xf>
    <xf numFmtId="38" fontId="0" fillId="5" borderId="49" xfId="0" applyNumberFormat="1" applyFont="1" applyFill="1" applyBorder="1" applyProtection="1">
      <protection hidden="1"/>
    </xf>
    <xf numFmtId="0" fontId="0" fillId="12" borderId="0" xfId="0" applyFont="1" applyFill="1" applyBorder="1" applyProtection="1">
      <protection hidden="1"/>
    </xf>
    <xf numFmtId="0" fontId="0" fillId="12" borderId="52" xfId="0" applyFont="1" applyFill="1" applyBorder="1" applyProtection="1">
      <protection hidden="1"/>
    </xf>
    <xf numFmtId="0" fontId="0" fillId="5" borderId="52" xfId="0" applyFont="1" applyFill="1" applyBorder="1" applyProtection="1">
      <protection hidden="1"/>
    </xf>
    <xf numFmtId="0" fontId="0" fillId="5" borderId="0" xfId="0" applyFont="1" applyFill="1" applyBorder="1" applyProtection="1">
      <protection hidden="1"/>
    </xf>
    <xf numFmtId="49" fontId="0" fillId="5" borderId="0" xfId="0" applyNumberFormat="1" applyFont="1" applyFill="1" applyBorder="1" applyProtection="1">
      <protection hidden="1"/>
    </xf>
    <xf numFmtId="38" fontId="0" fillId="5" borderId="0" xfId="0" applyNumberFormat="1" applyFont="1" applyFill="1" applyBorder="1" applyProtection="1">
      <protection hidden="1"/>
    </xf>
    <xf numFmtId="49" fontId="0" fillId="5" borderId="53" xfId="0" applyNumberFormat="1" applyFont="1" applyFill="1" applyBorder="1" applyProtection="1">
      <protection hidden="1"/>
    </xf>
    <xf numFmtId="0" fontId="0" fillId="5" borderId="53" xfId="0" applyFont="1" applyFill="1" applyBorder="1" applyProtection="1">
      <protection hidden="1"/>
    </xf>
    <xf numFmtId="38" fontId="0" fillId="5" borderId="53" xfId="0" applyNumberFormat="1" applyFont="1" applyFill="1" applyBorder="1" applyProtection="1">
      <protection hidden="1"/>
    </xf>
    <xf numFmtId="49" fontId="0" fillId="0" borderId="0" xfId="0" applyNumberFormat="1" applyFont="1" applyProtection="1">
      <protection hidden="1"/>
    </xf>
    <xf numFmtId="38" fontId="0" fillId="0" borderId="0" xfId="0" applyNumberFormat="1" applyFont="1" applyProtection="1">
      <protection hidden="1"/>
    </xf>
    <xf numFmtId="49" fontId="1" fillId="12" borderId="0" xfId="0" applyNumberFormat="1" applyFont="1" applyFill="1" applyAlignment="1" applyProtection="1">
      <alignment horizontal="center"/>
      <protection hidden="1"/>
    </xf>
    <xf numFmtId="38" fontId="1" fillId="12" borderId="0" xfId="0" applyNumberFormat="1" applyFont="1" applyFill="1" applyAlignment="1" applyProtection="1">
      <alignment horizontal="center"/>
      <protection hidden="1"/>
    </xf>
    <xf numFmtId="1" fontId="6" fillId="10" borderId="91" xfId="0" applyNumberFormat="1" applyFont="1" applyFill="1" applyBorder="1" applyAlignment="1" applyProtection="1">
      <alignment horizontal="center" vertical="center"/>
      <protection hidden="1"/>
    </xf>
    <xf numFmtId="1" fontId="6" fillId="10" borderId="43" xfId="0" applyNumberFormat="1" applyFont="1" applyFill="1" applyBorder="1" applyAlignment="1" applyProtection="1">
      <alignment horizontal="center" vertical="center"/>
      <protection hidden="1"/>
    </xf>
    <xf numFmtId="1" fontId="6" fillId="10" borderId="139" xfId="0" applyNumberFormat="1" applyFont="1" applyFill="1" applyBorder="1" applyAlignment="1" applyProtection="1">
      <alignment horizontal="center" vertical="center"/>
      <protection hidden="1"/>
    </xf>
    <xf numFmtId="1" fontId="6" fillId="10" borderId="92" xfId="0" applyNumberFormat="1" applyFont="1" applyFill="1" applyBorder="1" applyAlignment="1" applyProtection="1">
      <alignment horizontal="center" vertical="center"/>
      <protection hidden="1"/>
    </xf>
    <xf numFmtId="1" fontId="6" fillId="10" borderId="44" xfId="0" applyNumberFormat="1" applyFont="1" applyFill="1" applyBorder="1" applyAlignment="1" applyProtection="1">
      <alignment horizontal="center" vertical="center"/>
      <protection hidden="1"/>
    </xf>
    <xf numFmtId="1" fontId="6" fillId="10" borderId="45" xfId="0" applyNumberFormat="1" applyFont="1" applyFill="1" applyBorder="1" applyAlignment="1" applyProtection="1">
      <alignment horizontal="center" vertical="center"/>
      <protection hidden="1"/>
    </xf>
    <xf numFmtId="0" fontId="1" fillId="5" borderId="49" xfId="0" applyFont="1" applyFill="1" applyBorder="1" applyProtection="1">
      <protection hidden="1"/>
    </xf>
    <xf numFmtId="0" fontId="5" fillId="5" borderId="0" xfId="0" applyFont="1" applyFill="1" applyBorder="1" applyAlignment="1" applyProtection="1">
      <alignment horizontal="center" vertical="top" wrapText="1"/>
      <protection hidden="1"/>
    </xf>
    <xf numFmtId="0" fontId="5" fillId="5" borderId="52" xfId="0" applyFont="1" applyFill="1" applyBorder="1" applyAlignment="1" applyProtection="1">
      <alignment horizontal="center" vertical="top" wrapText="1"/>
      <protection hidden="1"/>
    </xf>
    <xf numFmtId="0" fontId="1" fillId="5" borderId="0" xfId="0" applyFont="1" applyFill="1" applyBorder="1" applyProtection="1">
      <protection hidden="1"/>
    </xf>
    <xf numFmtId="0" fontId="1" fillId="5" borderId="53" xfId="0" applyFont="1" applyFill="1" applyBorder="1" applyProtection="1">
      <protection hidden="1"/>
    </xf>
    <xf numFmtId="0" fontId="75" fillId="12" borderId="53" xfId="0" applyFont="1" applyFill="1" applyBorder="1" applyAlignment="1" applyProtection="1">
      <alignment horizontal="center"/>
      <protection hidden="1"/>
    </xf>
    <xf numFmtId="0" fontId="75" fillId="12" borderId="48" xfId="0" applyFont="1" applyFill="1" applyBorder="1" applyAlignment="1" applyProtection="1">
      <alignment horizontal="center"/>
      <protection hidden="1"/>
    </xf>
    <xf numFmtId="1" fontId="6" fillId="10" borderId="87" xfId="0" applyNumberFormat="1" applyFont="1" applyFill="1" applyBorder="1" applyAlignment="1" applyProtection="1">
      <alignment horizontal="center" vertical="center"/>
      <protection hidden="1"/>
    </xf>
    <xf numFmtId="1" fontId="6" fillId="10" borderId="32" xfId="0" applyNumberFormat="1" applyFont="1" applyFill="1" applyBorder="1" applyAlignment="1" applyProtection="1">
      <alignment horizontal="center" vertical="center"/>
      <protection hidden="1"/>
    </xf>
    <xf numFmtId="1" fontId="6" fillId="10" borderId="227" xfId="0" applyNumberFormat="1" applyFont="1" applyFill="1" applyBorder="1" applyAlignment="1" applyProtection="1">
      <alignment horizontal="center" vertical="center"/>
      <protection hidden="1"/>
    </xf>
    <xf numFmtId="0" fontId="75" fillId="5" borderId="53" xfId="0" applyFont="1" applyFill="1" applyBorder="1" applyAlignment="1" applyProtection="1">
      <alignment horizontal="center"/>
      <protection hidden="1"/>
    </xf>
    <xf numFmtId="41" fontId="23" fillId="7" borderId="0" xfId="0" applyNumberFormat="1" applyFont="1" applyFill="1" applyBorder="1" applyAlignment="1">
      <alignment horizontal="center" vertical="center"/>
    </xf>
    <xf numFmtId="0" fontId="23" fillId="7" borderId="76" xfId="0" applyFont="1" applyFill="1" applyBorder="1" applyAlignment="1">
      <alignment horizontal="center" vertical="center"/>
    </xf>
    <xf numFmtId="0" fontId="23" fillId="7" borderId="77" xfId="0" applyFont="1" applyFill="1" applyBorder="1" applyAlignment="1">
      <alignment horizontal="center" vertical="center"/>
    </xf>
    <xf numFmtId="2" fontId="23" fillId="7" borderId="76" xfId="0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2" fontId="16" fillId="7" borderId="0" xfId="0" applyNumberFormat="1" applyFont="1" applyFill="1" applyBorder="1" applyAlignment="1">
      <alignment horizontal="center" vertical="center"/>
    </xf>
    <xf numFmtId="0" fontId="23" fillId="7" borderId="80" xfId="0" applyFont="1" applyFill="1" applyBorder="1" applyAlignment="1">
      <alignment horizontal="center" vertical="center"/>
    </xf>
    <xf numFmtId="0" fontId="16" fillId="7" borderId="82" xfId="0" applyFont="1" applyFill="1" applyBorder="1" applyAlignment="1">
      <alignment horizontal="center" vertical="center"/>
    </xf>
    <xf numFmtId="1" fontId="16" fillId="7" borderId="82" xfId="0" applyNumberFormat="1" applyFont="1" applyFill="1" applyBorder="1" applyAlignment="1">
      <alignment horizontal="center" vertical="center"/>
    </xf>
    <xf numFmtId="0" fontId="16" fillId="7" borderId="83" xfId="0" applyFont="1" applyFill="1" applyBorder="1" applyAlignment="1">
      <alignment horizontal="center" vertical="center"/>
    </xf>
    <xf numFmtId="0" fontId="16" fillId="7" borderId="85" xfId="0" applyFont="1" applyFill="1" applyBorder="1"/>
    <xf numFmtId="169" fontId="16" fillId="7" borderId="82" xfId="0" applyNumberFormat="1" applyFont="1" applyFill="1" applyBorder="1" applyAlignment="1">
      <alignment horizontal="left" vertical="center" indent="2"/>
    </xf>
    <xf numFmtId="0" fontId="0" fillId="11" borderId="0" xfId="0" applyFont="1" applyFill="1" applyProtection="1">
      <protection hidden="1"/>
    </xf>
    <xf numFmtId="0" fontId="0" fillId="8" borderId="0" xfId="0" applyFont="1" applyFill="1" applyProtection="1">
      <protection hidden="1"/>
    </xf>
    <xf numFmtId="0" fontId="0" fillId="8" borderId="44" xfId="0" applyFont="1" applyFill="1" applyBorder="1" applyAlignment="1" applyProtection="1">
      <alignment vertical="center"/>
      <protection hidden="1"/>
    </xf>
    <xf numFmtId="0" fontId="0" fillId="8" borderId="0" xfId="0" applyFont="1" applyFill="1" applyAlignment="1" applyProtection="1">
      <alignment vertical="center"/>
      <protection hidden="1"/>
    </xf>
    <xf numFmtId="0" fontId="0" fillId="11" borderId="0" xfId="0" applyFont="1" applyFill="1" applyAlignment="1" applyProtection="1">
      <alignment horizontal="center" vertical="center"/>
      <protection hidden="1"/>
    </xf>
    <xf numFmtId="0" fontId="0" fillId="8" borderId="0" xfId="0" applyFont="1" applyFill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32" fillId="7" borderId="76" xfId="0" applyFont="1" applyFill="1" applyBorder="1" applyAlignment="1">
      <alignment horizontal="center" vertical="center"/>
    </xf>
    <xf numFmtId="0" fontId="0" fillId="5" borderId="50" xfId="0" applyFont="1" applyFill="1" applyBorder="1" applyProtection="1">
      <protection hidden="1"/>
    </xf>
    <xf numFmtId="0" fontId="75" fillId="5" borderId="48" xfId="0" applyFont="1" applyFill="1" applyBorder="1" applyAlignment="1" applyProtection="1">
      <alignment horizontal="center"/>
      <protection hidden="1"/>
    </xf>
    <xf numFmtId="0" fontId="59" fillId="0" borderId="137" xfId="0" applyFont="1" applyFill="1" applyBorder="1" applyAlignment="1" applyProtection="1">
      <alignment horizontal="center" vertical="center"/>
      <protection locked="0"/>
    </xf>
    <xf numFmtId="0" fontId="59" fillId="0" borderId="51" xfId="0" applyFont="1" applyFill="1" applyBorder="1" applyAlignment="1" applyProtection="1">
      <alignment horizontal="center" vertical="center"/>
      <protection locked="0"/>
    </xf>
    <xf numFmtId="0" fontId="59" fillId="0" borderId="138" xfId="0" applyFont="1" applyFill="1" applyBorder="1" applyAlignment="1" applyProtection="1">
      <alignment horizontal="center" vertical="center"/>
      <protection locked="0"/>
    </xf>
    <xf numFmtId="0" fontId="56" fillId="8" borderId="32" xfId="0" applyFont="1" applyFill="1" applyBorder="1" applyAlignment="1" applyProtection="1">
      <alignment horizontal="center" vertical="center"/>
    </xf>
    <xf numFmtId="0" fontId="56" fillId="8" borderId="136" xfId="0" applyFont="1" applyFill="1" applyBorder="1" applyAlignment="1" applyProtection="1">
      <alignment horizontal="center" vertical="center"/>
    </xf>
    <xf numFmtId="0" fontId="49" fillId="8" borderId="133" xfId="0" applyFont="1" applyFill="1" applyBorder="1" applyAlignment="1" applyProtection="1">
      <alignment horizontal="center" vertical="center"/>
    </xf>
    <xf numFmtId="0" fontId="49" fillId="8" borderId="47" xfId="0" applyFont="1" applyFill="1" applyBorder="1" applyAlignment="1" applyProtection="1">
      <alignment horizontal="center" vertical="center"/>
    </xf>
    <xf numFmtId="0" fontId="58" fillId="0" borderId="58" xfId="0" applyFont="1" applyFill="1" applyBorder="1" applyAlignment="1" applyProtection="1">
      <alignment horizontal="center" wrapText="1"/>
    </xf>
    <xf numFmtId="0" fontId="58" fillId="0" borderId="0" xfId="0" applyFont="1" applyFill="1" applyBorder="1" applyAlignment="1" applyProtection="1">
      <alignment horizontal="center" wrapText="1"/>
    </xf>
    <xf numFmtId="0" fontId="58" fillId="0" borderId="52" xfId="0" applyFont="1" applyFill="1" applyBorder="1" applyAlignment="1" applyProtection="1">
      <alignment horizontal="center" wrapText="1"/>
    </xf>
    <xf numFmtId="0" fontId="0" fillId="8" borderId="108" xfId="0" applyFont="1" applyFill="1" applyBorder="1" applyAlignment="1" applyProtection="1">
      <alignment horizontal="center"/>
      <protection locked="0"/>
    </xf>
    <xf numFmtId="0" fontId="0" fillId="8" borderId="65" xfId="0" applyFont="1" applyFill="1" applyBorder="1" applyAlignment="1" applyProtection="1">
      <alignment horizontal="center"/>
      <protection locked="0"/>
    </xf>
    <xf numFmtId="0" fontId="61" fillId="0" borderId="0" xfId="0" applyFont="1" applyFill="1" applyBorder="1" applyAlignment="1" applyProtection="1">
      <alignment horizontal="center" vertical="center" wrapText="1"/>
    </xf>
    <xf numFmtId="0" fontId="61" fillId="0" borderId="52" xfId="0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 applyProtection="1">
      <alignment horizontal="center" vertical="center" wrapText="1"/>
    </xf>
    <xf numFmtId="0" fontId="58" fillId="0" borderId="52" xfId="0" applyFont="1" applyFill="1" applyBorder="1" applyAlignment="1" applyProtection="1">
      <alignment horizontal="center" vertical="center" wrapText="1"/>
    </xf>
    <xf numFmtId="0" fontId="49" fillId="8" borderId="112" xfId="0" applyFont="1" applyFill="1" applyBorder="1" applyAlignment="1" applyProtection="1">
      <alignment horizontal="center" vertical="center"/>
    </xf>
    <xf numFmtId="0" fontId="49" fillId="8" borderId="113" xfId="0" applyFont="1" applyFill="1" applyBorder="1" applyAlignment="1" applyProtection="1">
      <alignment horizontal="center" vertical="center"/>
    </xf>
    <xf numFmtId="0" fontId="49" fillId="8" borderId="114" xfId="0" applyFont="1" applyFill="1" applyBorder="1" applyAlignment="1" applyProtection="1">
      <alignment horizontal="center" vertical="center"/>
    </xf>
    <xf numFmtId="0" fontId="56" fillId="8" borderId="105" xfId="0" applyFont="1" applyFill="1" applyBorder="1" applyAlignment="1" applyProtection="1">
      <alignment horizontal="center" vertical="center"/>
    </xf>
    <xf numFmtId="0" fontId="56" fillId="8" borderId="106" xfId="0" applyFont="1" applyFill="1" applyBorder="1" applyAlignment="1" applyProtection="1">
      <alignment horizontal="center" vertical="center"/>
    </xf>
    <xf numFmtId="0" fontId="56" fillId="8" borderId="107" xfId="0" applyFont="1" applyFill="1" applyBorder="1" applyAlignment="1" applyProtection="1">
      <alignment horizontal="center" vertical="center"/>
    </xf>
    <xf numFmtId="0" fontId="56" fillId="8" borderId="115" xfId="0" applyFont="1" applyFill="1" applyBorder="1" applyAlignment="1" applyProtection="1">
      <alignment horizontal="center" vertical="center"/>
    </xf>
    <xf numFmtId="0" fontId="0" fillId="0" borderId="110" xfId="0" applyFont="1" applyFill="1" applyBorder="1" applyAlignment="1" applyProtection="1">
      <alignment horizontal="center"/>
      <protection locked="0"/>
    </xf>
    <xf numFmtId="0" fontId="0" fillId="0" borderId="65" xfId="0" applyFont="1" applyFill="1" applyBorder="1" applyAlignment="1" applyProtection="1">
      <alignment horizontal="center"/>
      <protection locked="0"/>
    </xf>
    <xf numFmtId="0" fontId="0" fillId="0" borderId="108" xfId="0" applyFont="1" applyFill="1" applyBorder="1" applyAlignment="1" applyProtection="1">
      <alignment horizontal="center"/>
      <protection locked="0"/>
    </xf>
    <xf numFmtId="0" fontId="56" fillId="8" borderId="10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</xf>
    <xf numFmtId="0" fontId="56" fillId="8" borderId="8" xfId="0" applyFont="1" applyFill="1" applyBorder="1" applyAlignment="1" applyProtection="1">
      <alignment horizontal="center" vertical="center"/>
    </xf>
    <xf numFmtId="0" fontId="56" fillId="8" borderId="9" xfId="0" applyFont="1" applyFill="1" applyBorder="1" applyAlignment="1" applyProtection="1">
      <alignment horizontal="center" vertical="center"/>
    </xf>
    <xf numFmtId="0" fontId="56" fillId="8" borderId="6" xfId="0" applyFont="1" applyFill="1" applyBorder="1" applyAlignment="1" applyProtection="1">
      <alignment horizontal="center" vertical="center"/>
    </xf>
    <xf numFmtId="0" fontId="49" fillId="8" borderId="134" xfId="0" applyFont="1" applyFill="1" applyBorder="1" applyAlignment="1" applyProtection="1">
      <alignment horizontal="center" vertical="center"/>
    </xf>
    <xf numFmtId="0" fontId="56" fillId="8" borderId="87" xfId="0" applyFont="1" applyFill="1" applyBorder="1" applyAlignment="1" applyProtection="1">
      <alignment horizontal="center" vertical="center"/>
    </xf>
    <xf numFmtId="0" fontId="55" fillId="8" borderId="88" xfId="0" applyFont="1" applyFill="1" applyBorder="1" applyAlignment="1" applyProtection="1">
      <alignment horizontal="center" vertical="center" textRotation="255"/>
    </xf>
    <xf numFmtId="0" fontId="55" fillId="8" borderId="102" xfId="0" applyFont="1" applyFill="1" applyBorder="1" applyAlignment="1" applyProtection="1">
      <alignment horizontal="center" vertical="center" textRotation="255"/>
    </xf>
    <xf numFmtId="0" fontId="50" fillId="0" borderId="0" xfId="0" applyFont="1" applyFill="1" applyAlignment="1" applyProtection="1">
      <alignment horizontal="center"/>
    </xf>
    <xf numFmtId="0" fontId="52" fillId="0" borderId="0" xfId="0" applyFont="1" applyFill="1" applyAlignment="1" applyProtection="1">
      <alignment horizontal="right" vertical="center"/>
    </xf>
    <xf numFmtId="0" fontId="0" fillId="0" borderId="129" xfId="0" applyFont="1" applyFill="1" applyBorder="1" applyAlignment="1" applyProtection="1">
      <alignment horizontal="center" vertical="center"/>
      <protection locked="0"/>
    </xf>
    <xf numFmtId="0" fontId="0" fillId="0" borderId="130" xfId="0" applyFont="1" applyFill="1" applyBorder="1" applyAlignment="1" applyProtection="1">
      <alignment horizontal="center" vertical="center"/>
      <protection locked="0"/>
    </xf>
    <xf numFmtId="0" fontId="0" fillId="0" borderId="100" xfId="0" applyFont="1" applyFill="1" applyBorder="1" applyAlignment="1" applyProtection="1">
      <alignment horizontal="center" vertical="center"/>
      <protection locked="0"/>
    </xf>
    <xf numFmtId="0" fontId="0" fillId="0" borderId="101" xfId="0" applyFont="1" applyFill="1" applyBorder="1" applyAlignment="1" applyProtection="1">
      <alignment horizontal="center" vertical="center"/>
      <protection locked="0"/>
    </xf>
    <xf numFmtId="0" fontId="0" fillId="8" borderId="116" xfId="0" applyFont="1" applyFill="1" applyBorder="1" applyAlignment="1" applyProtection="1">
      <alignment horizontal="center" vertical="center"/>
      <protection locked="0"/>
    </xf>
    <xf numFmtId="0" fontId="0" fillId="8" borderId="117" xfId="0" applyFont="1" applyFill="1" applyBorder="1" applyAlignment="1" applyProtection="1">
      <alignment horizontal="center" vertical="center"/>
      <protection locked="0"/>
    </xf>
    <xf numFmtId="0" fontId="0" fillId="0" borderId="116" xfId="0" applyFont="1" applyFill="1" applyBorder="1" applyAlignment="1" applyProtection="1">
      <alignment horizontal="center" vertical="center"/>
      <protection locked="0"/>
    </xf>
    <xf numFmtId="0" fontId="0" fillId="0" borderId="117" xfId="0" applyFont="1" applyFill="1" applyBorder="1" applyAlignment="1" applyProtection="1">
      <alignment horizontal="center" vertical="center"/>
      <protection locked="0"/>
    </xf>
    <xf numFmtId="0" fontId="0" fillId="8" borderId="129" xfId="0" applyFont="1" applyFill="1" applyBorder="1" applyAlignment="1" applyProtection="1">
      <alignment horizontal="center" vertical="center"/>
      <protection locked="0"/>
    </xf>
    <xf numFmtId="0" fontId="0" fillId="8" borderId="130" xfId="0" applyFont="1" applyFill="1" applyBorder="1" applyAlignment="1" applyProtection="1">
      <alignment horizontal="center" vertical="center"/>
      <protection locked="0"/>
    </xf>
    <xf numFmtId="0" fontId="0" fillId="8" borderId="100" xfId="0" applyFont="1" applyFill="1" applyBorder="1" applyAlignment="1" applyProtection="1">
      <alignment horizontal="center" vertical="center"/>
      <protection locked="0"/>
    </xf>
    <xf numFmtId="0" fontId="0" fillId="8" borderId="101" xfId="0" applyFont="1" applyFill="1" applyBorder="1" applyAlignment="1" applyProtection="1">
      <alignment horizontal="center" vertical="center"/>
      <protection locked="0"/>
    </xf>
    <xf numFmtId="0" fontId="56" fillId="8" borderId="135" xfId="0" applyFont="1" applyFill="1" applyBorder="1" applyAlignment="1" applyProtection="1">
      <alignment horizontal="center" vertical="center"/>
    </xf>
    <xf numFmtId="0" fontId="49" fillId="8" borderId="131" xfId="0" applyFont="1" applyFill="1" applyBorder="1" applyAlignment="1" applyProtection="1">
      <alignment horizontal="center" vertical="center"/>
    </xf>
    <xf numFmtId="0" fontId="49" fillId="8" borderId="127" xfId="0" applyFont="1" applyFill="1" applyBorder="1" applyAlignment="1" applyProtection="1">
      <alignment horizontal="center" vertical="center"/>
    </xf>
    <xf numFmtId="0" fontId="49" fillId="8" borderId="128" xfId="0" applyFont="1" applyFill="1" applyBorder="1" applyAlignment="1" applyProtection="1">
      <alignment horizontal="center" vertical="center"/>
    </xf>
    <xf numFmtId="0" fontId="52" fillId="0" borderId="0" xfId="0" applyFont="1" applyFill="1" applyAlignment="1" applyProtection="1">
      <alignment horizontal="center" vertical="center"/>
    </xf>
    <xf numFmtId="0" fontId="49" fillId="8" borderId="125" xfId="0" applyFont="1" applyFill="1" applyBorder="1" applyAlignment="1" applyProtection="1">
      <alignment horizontal="center" vertical="center"/>
    </xf>
    <xf numFmtId="0" fontId="49" fillId="8" borderId="121" xfId="0" applyFont="1" applyFill="1" applyBorder="1" applyAlignment="1" applyProtection="1">
      <alignment horizontal="center" vertical="center"/>
    </xf>
    <xf numFmtId="0" fontId="49" fillId="8" borderId="122" xfId="0" applyFont="1" applyFill="1" applyBorder="1" applyAlignment="1" applyProtection="1">
      <alignment horizontal="center" vertical="center"/>
    </xf>
    <xf numFmtId="0" fontId="49" fillId="8" borderId="126" xfId="0" applyFont="1" applyFill="1" applyBorder="1" applyAlignment="1" applyProtection="1">
      <alignment horizontal="center" vertical="center"/>
    </xf>
    <xf numFmtId="0" fontId="53" fillId="0" borderId="0" xfId="0" applyFont="1" applyFill="1" applyAlignment="1" applyProtection="1">
      <alignment horizontal="center"/>
    </xf>
    <xf numFmtId="0" fontId="51" fillId="0" borderId="24" xfId="0" applyFont="1" applyFill="1" applyBorder="1" applyAlignment="1" applyProtection="1">
      <alignment horizontal="center" vertical="center"/>
    </xf>
    <xf numFmtId="0" fontId="52" fillId="0" borderId="24" xfId="0" applyFont="1" applyFill="1" applyBorder="1" applyAlignment="1" applyProtection="1">
      <alignment horizontal="center" vertical="center"/>
    </xf>
    <xf numFmtId="0" fontId="56" fillId="8" borderId="118" xfId="0" applyFont="1" applyFill="1" applyBorder="1" applyAlignment="1" applyProtection="1">
      <alignment horizontal="center" vertical="center"/>
    </xf>
    <xf numFmtId="0" fontId="56" fillId="8" borderId="119" xfId="0" applyFont="1" applyFill="1" applyBorder="1" applyAlignment="1" applyProtection="1">
      <alignment horizontal="center" vertical="center"/>
    </xf>
    <xf numFmtId="0" fontId="48" fillId="0" borderId="98" xfId="0" applyFont="1" applyFill="1" applyBorder="1" applyAlignment="1" applyProtection="1">
      <alignment horizontal="center" vertical="center"/>
      <protection locked="0"/>
    </xf>
    <xf numFmtId="0" fontId="48" fillId="0" borderId="99" xfId="0" applyFont="1" applyFill="1" applyBorder="1" applyAlignment="1" applyProtection="1">
      <alignment horizontal="center" vertical="center"/>
      <protection locked="0"/>
    </xf>
    <xf numFmtId="0" fontId="48" fillId="8" borderId="98" xfId="0" applyFont="1" applyFill="1" applyBorder="1" applyAlignment="1" applyProtection="1">
      <alignment horizontal="center" vertical="center"/>
      <protection locked="0"/>
    </xf>
    <xf numFmtId="0" fontId="48" fillId="8" borderId="99" xfId="0" applyFont="1" applyFill="1" applyBorder="1" applyAlignment="1" applyProtection="1">
      <alignment horizontal="center" vertical="center"/>
      <protection locked="0"/>
    </xf>
    <xf numFmtId="0" fontId="49" fillId="8" borderId="120" xfId="0" applyFont="1" applyFill="1" applyBorder="1" applyAlignment="1" applyProtection="1">
      <alignment horizontal="center" vertical="center"/>
    </xf>
    <xf numFmtId="0" fontId="52" fillId="8" borderId="123" xfId="0" applyFont="1" applyFill="1" applyBorder="1" applyAlignment="1" applyProtection="1">
      <alignment horizontal="center" vertical="center"/>
    </xf>
    <xf numFmtId="0" fontId="52" fillId="8" borderId="99" xfId="0" applyFont="1" applyFill="1" applyBorder="1" applyAlignment="1" applyProtection="1">
      <alignment horizontal="center" vertical="center"/>
    </xf>
    <xf numFmtId="0" fontId="48" fillId="0" borderId="124" xfId="0" applyFont="1" applyFill="1" applyBorder="1" applyAlignment="1" applyProtection="1">
      <alignment horizontal="center" vertical="center"/>
      <protection locked="0"/>
    </xf>
    <xf numFmtId="0" fontId="0" fillId="0" borderId="35" xfId="0" applyFont="1" applyFill="1" applyBorder="1" applyAlignment="1" applyProtection="1">
      <alignment horizontal="center" vertical="center"/>
      <protection locked="0"/>
    </xf>
    <xf numFmtId="0" fontId="0" fillId="0" borderId="37" xfId="0" applyFont="1" applyFill="1" applyBorder="1" applyAlignment="1" applyProtection="1">
      <alignment horizontal="center" vertical="center"/>
      <protection locked="0"/>
    </xf>
    <xf numFmtId="0" fontId="0" fillId="0" borderId="132" xfId="0" applyFont="1" applyFill="1" applyBorder="1" applyAlignment="1" applyProtection="1">
      <alignment horizontal="center" vertical="center"/>
      <protection locked="0"/>
    </xf>
    <xf numFmtId="0" fontId="52" fillId="8" borderId="103" xfId="0" applyFont="1" applyFill="1" applyBorder="1" applyAlignment="1" applyProtection="1">
      <alignment horizontal="center" vertical="center"/>
    </xf>
    <xf numFmtId="0" fontId="52" fillId="8" borderId="49" xfId="0" applyFont="1" applyFill="1" applyBorder="1" applyAlignment="1" applyProtection="1">
      <alignment horizontal="center" vertical="center"/>
    </xf>
    <xf numFmtId="0" fontId="52" fillId="8" borderId="104" xfId="0" applyFont="1" applyFill="1" applyBorder="1" applyAlignment="1" applyProtection="1">
      <alignment horizontal="center" vertical="center"/>
    </xf>
    <xf numFmtId="0" fontId="52" fillId="8" borderId="73" xfId="0" applyFont="1" applyFill="1" applyBorder="1" applyAlignment="1" applyProtection="1">
      <alignment horizontal="center" vertical="center"/>
    </xf>
    <xf numFmtId="0" fontId="52" fillId="8" borderId="96" xfId="0" applyFont="1" applyFill="1" applyBorder="1" applyAlignment="1" applyProtection="1">
      <alignment horizontal="center" vertical="center"/>
    </xf>
    <xf numFmtId="0" fontId="52" fillId="8" borderId="97" xfId="0" applyFont="1" applyFill="1" applyBorder="1" applyAlignment="1" applyProtection="1">
      <alignment horizontal="center" vertical="center"/>
    </xf>
    <xf numFmtId="0" fontId="56" fillId="8" borderId="25" xfId="0" applyFont="1" applyFill="1" applyBorder="1" applyAlignment="1" applyProtection="1">
      <alignment horizontal="center" vertical="center"/>
    </xf>
    <xf numFmtId="0" fontId="56" fillId="8" borderId="17" xfId="0" applyFont="1" applyFill="1" applyBorder="1" applyAlignment="1" applyProtection="1">
      <alignment horizontal="center" vertical="center"/>
    </xf>
    <xf numFmtId="0" fontId="56" fillId="8" borderId="19" xfId="0" applyFont="1" applyFill="1" applyBorder="1" applyAlignment="1" applyProtection="1">
      <alignment horizontal="center" vertical="center"/>
    </xf>
    <xf numFmtId="0" fontId="0" fillId="0" borderId="74" xfId="0" applyFont="1" applyFill="1" applyBorder="1" applyAlignment="1" applyProtection="1">
      <alignment horizontal="center"/>
      <protection locked="0"/>
    </xf>
    <xf numFmtId="0" fontId="0" fillId="0" borderId="94" xfId="0" applyFont="1" applyFill="1" applyBorder="1" applyAlignment="1" applyProtection="1">
      <alignment horizontal="center"/>
      <protection locked="0"/>
    </xf>
    <xf numFmtId="0" fontId="0" fillId="0" borderId="95" xfId="0" applyFont="1" applyFill="1" applyBorder="1" applyAlignment="1" applyProtection="1">
      <alignment horizontal="center"/>
      <protection locked="0"/>
    </xf>
    <xf numFmtId="0" fontId="0" fillId="0" borderId="73" xfId="0" applyFont="1" applyFill="1" applyBorder="1" applyAlignment="1" applyProtection="1">
      <alignment horizontal="center"/>
      <protection locked="0"/>
    </xf>
    <xf numFmtId="0" fontId="0" fillId="0" borderId="96" xfId="0" applyFont="1" applyFill="1" applyBorder="1" applyAlignment="1" applyProtection="1">
      <alignment horizontal="center"/>
      <protection locked="0"/>
    </xf>
    <xf numFmtId="0" fontId="0" fillId="0" borderId="97" xfId="0" applyFont="1" applyFill="1" applyBorder="1" applyAlignment="1" applyProtection="1">
      <alignment horizontal="center"/>
      <protection locked="0"/>
    </xf>
    <xf numFmtId="0" fontId="0" fillId="8" borderId="74" xfId="0" applyFont="1" applyFill="1" applyBorder="1" applyAlignment="1" applyProtection="1">
      <alignment horizontal="center"/>
      <protection locked="0"/>
    </xf>
    <xf numFmtId="0" fontId="0" fillId="8" borderId="94" xfId="0" applyFont="1" applyFill="1" applyBorder="1" applyAlignment="1" applyProtection="1">
      <alignment horizontal="center"/>
      <protection locked="0"/>
    </xf>
    <xf numFmtId="0" fontId="0" fillId="8" borderId="95" xfId="0" applyFont="1" applyFill="1" applyBorder="1" applyAlignment="1" applyProtection="1">
      <alignment horizontal="center"/>
      <protection locked="0"/>
    </xf>
    <xf numFmtId="0" fontId="0" fillId="8" borderId="73" xfId="0" applyFont="1" applyFill="1" applyBorder="1" applyAlignment="1" applyProtection="1">
      <alignment horizontal="center"/>
      <protection locked="0"/>
    </xf>
    <xf numFmtId="0" fontId="0" fillId="8" borderId="96" xfId="0" applyFont="1" applyFill="1" applyBorder="1" applyAlignment="1" applyProtection="1">
      <alignment horizontal="center"/>
      <protection locked="0"/>
    </xf>
    <xf numFmtId="0" fontId="0" fillId="8" borderId="97" xfId="0" applyFont="1" applyFill="1" applyBorder="1" applyAlignment="1" applyProtection="1">
      <alignment horizontal="center"/>
      <protection locked="0"/>
    </xf>
    <xf numFmtId="0" fontId="25" fillId="0" borderId="53" xfId="0" applyFont="1" applyFill="1" applyBorder="1" applyAlignment="1" applyProtection="1">
      <alignment horizontal="center"/>
    </xf>
    <xf numFmtId="0" fontId="25" fillId="0" borderId="48" xfId="0" applyFont="1" applyFill="1" applyBorder="1" applyAlignment="1" applyProtection="1">
      <alignment horizontal="center"/>
    </xf>
    <xf numFmtId="0" fontId="0" fillId="0" borderId="109" xfId="0" applyFont="1" applyFill="1" applyBorder="1" applyAlignment="1" applyProtection="1">
      <alignment horizontal="center" vertical="center"/>
      <protection locked="0"/>
    </xf>
    <xf numFmtId="0" fontId="0" fillId="0" borderId="110" xfId="0" applyFont="1" applyFill="1" applyBorder="1" applyAlignment="1" applyProtection="1">
      <alignment horizontal="center" vertical="center"/>
      <protection locked="0"/>
    </xf>
    <xf numFmtId="0" fontId="0" fillId="0" borderId="111" xfId="0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Border="1" applyAlignment="1" applyProtection="1">
      <alignment horizontal="center" vertical="center" wrapText="1"/>
    </xf>
    <xf numFmtId="0" fontId="60" fillId="0" borderId="52" xfId="0" applyFont="1" applyFill="1" applyBorder="1" applyAlignment="1" applyProtection="1">
      <alignment horizontal="center" vertical="center" wrapText="1"/>
    </xf>
    <xf numFmtId="0" fontId="52" fillId="0" borderId="91" xfId="0" applyFont="1" applyFill="1" applyBorder="1" applyAlignment="1" applyProtection="1">
      <alignment horizontal="right" vertical="center"/>
    </xf>
    <xf numFmtId="0" fontId="52" fillId="0" borderId="43" xfId="0" applyFont="1" applyFill="1" applyBorder="1" applyAlignment="1" applyProtection="1">
      <alignment horizontal="right" vertical="center"/>
    </xf>
    <xf numFmtId="0" fontId="52" fillId="0" borderId="69" xfId="0" applyFont="1" applyFill="1" applyBorder="1" applyAlignment="1" applyProtection="1">
      <alignment horizontal="right" vertical="center"/>
    </xf>
    <xf numFmtId="0" fontId="52" fillId="0" borderId="58" xfId="0" applyFont="1" applyFill="1" applyBorder="1" applyAlignment="1" applyProtection="1">
      <alignment horizontal="right" vertical="center"/>
    </xf>
    <xf numFmtId="0" fontId="52" fillId="0" borderId="0" xfId="0" applyFont="1" applyFill="1" applyBorder="1" applyAlignment="1" applyProtection="1">
      <alignment horizontal="right" vertical="center"/>
    </xf>
    <xf numFmtId="0" fontId="52" fillId="0" borderId="70" xfId="0" applyFont="1" applyFill="1" applyBorder="1" applyAlignment="1" applyProtection="1">
      <alignment horizontal="right" vertical="center"/>
    </xf>
    <xf numFmtId="0" fontId="52" fillId="0" borderId="92" xfId="0" applyFont="1" applyFill="1" applyBorder="1" applyAlignment="1" applyProtection="1">
      <alignment horizontal="right" vertical="center"/>
    </xf>
    <xf numFmtId="0" fontId="52" fillId="0" borderId="44" xfId="0" applyFont="1" applyFill="1" applyBorder="1" applyAlignment="1" applyProtection="1">
      <alignment horizontal="right" vertical="center"/>
    </xf>
    <xf numFmtId="0" fontId="52" fillId="0" borderId="72" xfId="0" applyFont="1" applyFill="1" applyBorder="1" applyAlignment="1" applyProtection="1">
      <alignment horizontal="right" vertical="center"/>
    </xf>
    <xf numFmtId="0" fontId="49" fillId="8" borderId="91" xfId="0" applyFont="1" applyFill="1" applyBorder="1" applyAlignment="1" applyProtection="1">
      <alignment horizontal="center" vertical="center"/>
    </xf>
    <xf numFmtId="0" fontId="49" fillId="8" borderId="43" xfId="0" applyFont="1" applyFill="1" applyBorder="1" applyAlignment="1" applyProtection="1">
      <alignment horizontal="center" vertical="center"/>
    </xf>
    <xf numFmtId="0" fontId="49" fillId="8" borderId="69" xfId="0" applyFont="1" applyFill="1" applyBorder="1" applyAlignment="1" applyProtection="1">
      <alignment horizontal="center" vertical="center"/>
    </xf>
    <xf numFmtId="0" fontId="49" fillId="8" borderId="59" xfId="0" applyFont="1" applyFill="1" applyBorder="1" applyAlignment="1" applyProtection="1">
      <alignment horizontal="center" vertical="center"/>
    </xf>
    <xf numFmtId="0" fontId="49" fillId="8" borderId="53" xfId="0" applyFont="1" applyFill="1" applyBorder="1" applyAlignment="1" applyProtection="1">
      <alignment horizontal="center" vertical="center"/>
    </xf>
    <xf numFmtId="0" fontId="49" fillId="8" borderId="93" xfId="0" applyFont="1" applyFill="1" applyBorder="1" applyAlignment="1" applyProtection="1">
      <alignment horizontal="center" vertical="center"/>
    </xf>
    <xf numFmtId="0" fontId="1" fillId="0" borderId="47" xfId="0" applyFont="1" applyBorder="1" applyAlignment="1" applyProtection="1">
      <alignment horizontal="center" vertical="center"/>
      <protection hidden="1"/>
    </xf>
    <xf numFmtId="1" fontId="7" fillId="0" borderId="47" xfId="0" applyNumberFormat="1" applyFont="1" applyBorder="1" applyAlignment="1" applyProtection="1">
      <alignment horizontal="center" vertical="center"/>
      <protection hidden="1"/>
    </xf>
    <xf numFmtId="1" fontId="7" fillId="0" borderId="149" xfId="0" applyNumberFormat="1" applyFont="1" applyBorder="1" applyAlignment="1" applyProtection="1">
      <alignment horizontal="center" vertical="center"/>
      <protection hidden="1"/>
    </xf>
    <xf numFmtId="49" fontId="4" fillId="13" borderId="220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76" xfId="0" applyFont="1" applyBorder="1" applyAlignment="1" applyProtection="1">
      <alignment horizontal="center" vertical="center" wrapText="1"/>
      <protection locked="0" hidden="1"/>
    </xf>
    <xf numFmtId="49" fontId="4" fillId="0" borderId="220" xfId="0" applyNumberFormat="1" applyFont="1" applyBorder="1" applyAlignment="1" applyProtection="1">
      <alignment horizontal="center" vertical="center" wrapText="1"/>
      <protection locked="0" hidden="1"/>
    </xf>
    <xf numFmtId="49" fontId="4" fillId="0" borderId="76" xfId="0" applyNumberFormat="1" applyFont="1" applyBorder="1" applyAlignment="1" applyProtection="1">
      <alignment horizontal="center" vertical="center" wrapText="1"/>
      <protection locked="0" hidden="1"/>
    </xf>
    <xf numFmtId="49" fontId="4" fillId="0" borderId="220" xfId="0" applyNumberFormat="1" applyFont="1" applyBorder="1" applyAlignment="1" applyProtection="1">
      <alignment horizontal="center" vertical="center"/>
      <protection locked="0" hidden="1"/>
    </xf>
    <xf numFmtId="0" fontId="47" fillId="0" borderId="24" xfId="0" applyFont="1" applyFill="1" applyBorder="1" applyAlignment="1" applyProtection="1">
      <alignment horizontal="center" vertical="center"/>
      <protection locked="0"/>
    </xf>
    <xf numFmtId="0" fontId="46" fillId="13" borderId="217" xfId="0" applyFont="1" applyFill="1" applyBorder="1" applyAlignment="1" applyProtection="1">
      <alignment horizontal="center" vertical="center"/>
    </xf>
    <xf numFmtId="49" fontId="4" fillId="0" borderId="219" xfId="0" applyNumberFormat="1" applyFont="1" applyBorder="1" applyAlignment="1" applyProtection="1">
      <alignment horizontal="center" vertical="center"/>
      <protection locked="0" hidden="1"/>
    </xf>
    <xf numFmtId="49" fontId="4" fillId="0" borderId="250" xfId="0" applyNumberFormat="1" applyFont="1" applyBorder="1" applyAlignment="1" applyProtection="1">
      <alignment horizontal="center" vertical="center"/>
      <protection locked="0" hidden="1"/>
    </xf>
    <xf numFmtId="0" fontId="4" fillId="0" borderId="75" xfId="0" applyFont="1" applyBorder="1" applyAlignment="1" applyProtection="1">
      <alignment horizontal="center" vertical="center"/>
      <protection locked="0" hidden="1"/>
    </xf>
    <xf numFmtId="0" fontId="4" fillId="0" borderId="76" xfId="0" applyFont="1" applyBorder="1" applyAlignment="1" applyProtection="1">
      <alignment horizontal="center" vertical="center"/>
      <protection locked="0" hidden="1"/>
    </xf>
    <xf numFmtId="49" fontId="4" fillId="0" borderId="75" xfId="0" applyNumberFormat="1" applyFont="1" applyBorder="1" applyAlignment="1" applyProtection="1">
      <alignment horizontal="center" vertical="center"/>
      <protection locked="0" hidden="1"/>
    </xf>
    <xf numFmtId="49" fontId="4" fillId="0" borderId="76" xfId="0" applyNumberFormat="1" applyFont="1" applyBorder="1" applyAlignment="1" applyProtection="1">
      <alignment horizontal="center" vertical="center"/>
      <protection locked="0" hidden="1"/>
    </xf>
    <xf numFmtId="1" fontId="21" fillId="7" borderId="68" xfId="0" applyNumberFormat="1" applyFont="1" applyFill="1" applyBorder="1" applyAlignment="1" applyProtection="1">
      <alignment horizontal="center" vertical="center"/>
      <protection hidden="1"/>
    </xf>
    <xf numFmtId="1" fontId="21" fillId="7" borderId="69" xfId="0" applyNumberFormat="1" applyFont="1" applyFill="1" applyBorder="1" applyAlignment="1" applyProtection="1">
      <alignment horizontal="center" vertical="center"/>
      <protection hidden="1"/>
    </xf>
    <xf numFmtId="1" fontId="21" fillId="7" borderId="71" xfId="0" applyNumberFormat="1" applyFont="1" applyFill="1" applyBorder="1" applyAlignment="1" applyProtection="1">
      <alignment horizontal="center" vertical="center"/>
      <protection hidden="1"/>
    </xf>
    <xf numFmtId="1" fontId="21" fillId="7" borderId="72" xfId="0" applyNumberFormat="1" applyFont="1" applyFill="1" applyBorder="1" applyAlignment="1" applyProtection="1">
      <alignment horizontal="center" vertical="center"/>
      <protection hidden="1"/>
    </xf>
    <xf numFmtId="0" fontId="20" fillId="8" borderId="143" xfId="0" applyFont="1" applyFill="1" applyBorder="1" applyAlignment="1" applyProtection="1">
      <alignment horizontal="center" vertical="center"/>
      <protection hidden="1"/>
    </xf>
    <xf numFmtId="0" fontId="20" fillId="8" borderId="144" xfId="0" applyFont="1" applyFill="1" applyBorder="1" applyAlignment="1" applyProtection="1">
      <alignment horizontal="center" vertical="center"/>
      <protection hidden="1"/>
    </xf>
    <xf numFmtId="0" fontId="26" fillId="8" borderId="162" xfId="0" applyFont="1" applyFill="1" applyBorder="1" applyAlignment="1" applyProtection="1">
      <alignment horizontal="center" vertical="center"/>
      <protection hidden="1"/>
    </xf>
    <xf numFmtId="0" fontId="26" fillId="8" borderId="163" xfId="0" applyFont="1" applyFill="1" applyBorder="1" applyAlignment="1" applyProtection="1">
      <alignment horizontal="center" vertical="center"/>
      <protection hidden="1"/>
    </xf>
    <xf numFmtId="0" fontId="20" fillId="8" borderId="73" xfId="0" applyFont="1" applyFill="1" applyBorder="1" applyAlignment="1" applyProtection="1">
      <alignment horizontal="center" vertical="center"/>
      <protection hidden="1"/>
    </xf>
    <xf numFmtId="0" fontId="20" fillId="8" borderId="96" xfId="0" applyFont="1" applyFill="1" applyBorder="1" applyAlignment="1" applyProtection="1">
      <alignment horizontal="center" vertical="center"/>
      <protection hidden="1"/>
    </xf>
    <xf numFmtId="0" fontId="26" fillId="8" borderId="246" xfId="0" applyFont="1" applyFill="1" applyBorder="1" applyAlignment="1" applyProtection="1">
      <alignment horizontal="center" vertical="center"/>
      <protection hidden="1"/>
    </xf>
    <xf numFmtId="1" fontId="21" fillId="0" borderId="68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69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71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72" xfId="0" applyNumberFormat="1" applyFont="1" applyFill="1" applyBorder="1" applyAlignment="1" applyProtection="1">
      <alignment horizontal="center" vertical="center"/>
      <protection locked="0" hidden="1"/>
    </xf>
    <xf numFmtId="0" fontId="26" fillId="8" borderId="0" xfId="0" applyFont="1" applyFill="1" applyBorder="1" applyAlignment="1" applyProtection="1">
      <alignment horizontal="center" vertical="center" wrapText="1"/>
      <protection hidden="1"/>
    </xf>
    <xf numFmtId="0" fontId="63" fillId="0" borderId="137" xfId="0" applyFont="1" applyFill="1" applyBorder="1" applyAlignment="1" applyProtection="1">
      <alignment horizontal="center" vertical="center"/>
      <protection locked="0" hidden="1"/>
    </xf>
    <xf numFmtId="0" fontId="63" fillId="0" borderId="51" xfId="0" applyFont="1" applyFill="1" applyBorder="1" applyAlignment="1" applyProtection="1">
      <alignment horizontal="center" vertical="center"/>
      <protection locked="0" hidden="1"/>
    </xf>
    <xf numFmtId="0" fontId="63" fillId="0" borderId="138" xfId="0" applyFont="1" applyFill="1" applyBorder="1" applyAlignment="1" applyProtection="1">
      <alignment horizontal="center" vertical="center"/>
      <protection locked="0" hidden="1"/>
    </xf>
    <xf numFmtId="0" fontId="26" fillId="8" borderId="58" xfId="0" applyFont="1" applyFill="1" applyBorder="1" applyAlignment="1" applyProtection="1">
      <alignment horizontal="center" vertical="top" wrapText="1"/>
      <protection hidden="1"/>
    </xf>
    <xf numFmtId="0" fontId="26" fillId="8" borderId="0" xfId="0" applyFont="1" applyFill="1" applyBorder="1" applyAlignment="1" applyProtection="1">
      <alignment horizontal="center" vertical="top" wrapText="1"/>
      <protection hidden="1"/>
    </xf>
    <xf numFmtId="0" fontId="26" fillId="8" borderId="52" xfId="0" applyFont="1" applyFill="1" applyBorder="1" applyAlignment="1" applyProtection="1">
      <alignment horizontal="center" vertical="top" wrapText="1"/>
      <protection hidden="1"/>
    </xf>
    <xf numFmtId="0" fontId="63" fillId="7" borderId="137" xfId="0" applyFont="1" applyFill="1" applyBorder="1" applyAlignment="1" applyProtection="1">
      <alignment horizontal="center" vertical="center"/>
      <protection hidden="1"/>
    </xf>
    <xf numFmtId="0" fontId="63" fillId="7" borderId="51" xfId="0" applyFont="1" applyFill="1" applyBorder="1" applyAlignment="1" applyProtection="1">
      <alignment horizontal="center" vertical="center"/>
      <protection hidden="1"/>
    </xf>
    <xf numFmtId="0" fontId="63" fillId="7" borderId="138" xfId="0" applyFont="1" applyFill="1" applyBorder="1" applyAlignment="1" applyProtection="1">
      <alignment horizontal="center" vertical="center"/>
      <protection hidden="1"/>
    </xf>
    <xf numFmtId="1" fontId="22" fillId="0" borderId="74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95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73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97" xfId="0" applyNumberFormat="1" applyFont="1" applyFill="1" applyBorder="1" applyAlignment="1" applyProtection="1">
      <alignment horizontal="center" vertical="center"/>
      <protection locked="0" hidden="1"/>
    </xf>
    <xf numFmtId="0" fontId="26" fillId="8" borderId="88" xfId="0" applyFont="1" applyFill="1" applyBorder="1" applyAlignment="1" applyProtection="1">
      <alignment horizontal="center" vertical="center"/>
      <protection hidden="1"/>
    </xf>
    <xf numFmtId="0" fontId="26" fillId="8" borderId="102" xfId="0" applyFont="1" applyFill="1" applyBorder="1" applyAlignment="1" applyProtection="1">
      <alignment horizontal="center" vertical="center"/>
      <protection hidden="1"/>
    </xf>
    <xf numFmtId="1" fontId="21" fillId="7" borderId="147" xfId="0" applyNumberFormat="1" applyFont="1" applyFill="1" applyBorder="1" applyAlignment="1" applyProtection="1">
      <alignment horizontal="center" vertical="center"/>
      <protection hidden="1"/>
    </xf>
    <xf numFmtId="1" fontId="21" fillId="7" borderId="148" xfId="0" applyNumberFormat="1" applyFont="1" applyFill="1" applyBorder="1" applyAlignment="1" applyProtection="1">
      <alignment horizontal="center" vertical="center"/>
      <protection hidden="1"/>
    </xf>
    <xf numFmtId="0" fontId="26" fillId="8" borderId="103" xfId="0" applyFont="1" applyFill="1" applyBorder="1" applyAlignment="1" applyProtection="1">
      <alignment horizontal="center" vertical="center" textRotation="59"/>
      <protection hidden="1"/>
    </xf>
    <xf numFmtId="0" fontId="26" fillId="8" borderId="104" xfId="0" applyFont="1" applyFill="1" applyBorder="1" applyAlignment="1" applyProtection="1">
      <alignment horizontal="center" vertical="center" textRotation="59"/>
      <protection hidden="1"/>
    </xf>
    <xf numFmtId="0" fontId="26" fillId="8" borderId="73" xfId="0" applyFont="1" applyFill="1" applyBorder="1" applyAlignment="1" applyProtection="1">
      <alignment horizontal="center" vertical="center" textRotation="59"/>
      <protection hidden="1"/>
    </xf>
    <xf numFmtId="0" fontId="26" fillId="8" borderId="97" xfId="0" applyFont="1" applyFill="1" applyBorder="1" applyAlignment="1" applyProtection="1">
      <alignment horizontal="center" vertical="center" textRotation="59"/>
      <protection hidden="1"/>
    </xf>
    <xf numFmtId="0" fontId="26" fillId="8" borderId="153" xfId="0" applyFont="1" applyFill="1" applyBorder="1" applyAlignment="1" applyProtection="1">
      <alignment horizontal="center" vertical="center"/>
      <protection hidden="1"/>
    </xf>
    <xf numFmtId="0" fontId="26" fillId="8" borderId="155" xfId="0" applyFont="1" applyFill="1" applyBorder="1" applyAlignment="1" applyProtection="1">
      <alignment horizontal="center" vertical="center"/>
      <protection hidden="1"/>
    </xf>
    <xf numFmtId="0" fontId="26" fillId="8" borderId="154" xfId="0" applyFont="1" applyFill="1" applyBorder="1" applyAlignment="1" applyProtection="1">
      <alignment horizontal="center" vertical="center"/>
      <protection hidden="1"/>
    </xf>
    <xf numFmtId="0" fontId="26" fillId="8" borderId="150" xfId="0" applyFont="1" applyFill="1" applyBorder="1" applyAlignment="1" applyProtection="1">
      <alignment horizontal="center" vertical="center" wrapText="1"/>
      <protection hidden="1"/>
    </xf>
    <xf numFmtId="0" fontId="26" fillId="8" borderId="49" xfId="0" applyFont="1" applyFill="1" applyBorder="1" applyAlignment="1" applyProtection="1">
      <alignment horizontal="center" vertical="center" wrapText="1"/>
      <protection hidden="1"/>
    </xf>
    <xf numFmtId="0" fontId="26" fillId="8" borderId="50" xfId="0" applyFont="1" applyFill="1" applyBorder="1" applyAlignment="1" applyProtection="1">
      <alignment horizontal="center" vertical="center" wrapText="1"/>
      <protection hidden="1"/>
    </xf>
    <xf numFmtId="0" fontId="26" fillId="8" borderId="151" xfId="0" applyFont="1" applyFill="1" applyBorder="1" applyAlignment="1" applyProtection="1">
      <alignment horizontal="center" vertical="center" wrapText="1"/>
      <protection hidden="1"/>
    </xf>
    <xf numFmtId="0" fontId="26" fillId="8" borderId="96" xfId="0" applyFont="1" applyFill="1" applyBorder="1" applyAlignment="1" applyProtection="1">
      <alignment horizontal="center" vertical="center" wrapText="1"/>
      <protection hidden="1"/>
    </xf>
    <xf numFmtId="0" fontId="26" fillId="8" borderId="152" xfId="0" applyFont="1" applyFill="1" applyBorder="1" applyAlignment="1" applyProtection="1">
      <alignment horizontal="center" vertical="center" wrapText="1"/>
      <protection hidden="1"/>
    </xf>
    <xf numFmtId="0" fontId="63" fillId="8" borderId="162" xfId="0" applyFont="1" applyFill="1" applyBorder="1" applyAlignment="1" applyProtection="1">
      <alignment horizontal="center" vertical="center"/>
      <protection hidden="1"/>
    </xf>
    <xf numFmtId="0" fontId="63" fillId="8" borderId="163" xfId="0" applyFont="1" applyFill="1" applyBorder="1" applyAlignment="1" applyProtection="1">
      <alignment horizontal="center" vertical="center"/>
      <protection hidden="1"/>
    </xf>
    <xf numFmtId="0" fontId="21" fillId="8" borderId="58" xfId="0" applyFont="1" applyFill="1" applyBorder="1" applyAlignment="1" applyProtection="1">
      <alignment horizontal="center" vertical="center"/>
      <protection hidden="1"/>
    </xf>
    <xf numFmtId="0" fontId="21" fillId="8" borderId="0" xfId="0" applyFont="1" applyFill="1" applyBorder="1" applyAlignment="1" applyProtection="1">
      <alignment horizontal="center" vertical="center"/>
      <protection hidden="1"/>
    </xf>
    <xf numFmtId="0" fontId="21" fillId="8" borderId="0" xfId="0" applyFont="1" applyFill="1" applyBorder="1" applyAlignment="1" applyProtection="1">
      <alignment horizontal="center" vertical="center" wrapText="1"/>
      <protection hidden="1"/>
    </xf>
    <xf numFmtId="0" fontId="21" fillId="8" borderId="52" xfId="0" applyFont="1" applyFill="1" applyBorder="1" applyAlignment="1" applyProtection="1">
      <alignment horizontal="center" vertical="center" wrapText="1"/>
      <protection hidden="1"/>
    </xf>
    <xf numFmtId="0" fontId="21" fillId="8" borderId="58" xfId="0" applyFont="1" applyFill="1" applyBorder="1" applyAlignment="1" applyProtection="1">
      <alignment horizontal="center" vertical="center" wrapText="1"/>
      <protection hidden="1"/>
    </xf>
    <xf numFmtId="0" fontId="22" fillId="7" borderId="98" xfId="0" applyNumberFormat="1" applyFont="1" applyFill="1" applyBorder="1" applyAlignment="1" applyProtection="1">
      <alignment horizontal="center" vertical="center"/>
      <protection hidden="1"/>
    </xf>
    <xf numFmtId="0" fontId="22" fillId="7" borderId="99" xfId="0" applyNumberFormat="1" applyFont="1" applyFill="1" applyBorder="1" applyAlignment="1" applyProtection="1">
      <alignment horizontal="center" vertical="center"/>
      <protection hidden="1"/>
    </xf>
    <xf numFmtId="0" fontId="22" fillId="7" borderId="74" xfId="0" applyFont="1" applyFill="1" applyBorder="1" applyAlignment="1" applyProtection="1">
      <alignment horizontal="center" vertical="center"/>
      <protection hidden="1"/>
    </xf>
    <xf numFmtId="0" fontId="22" fillId="7" borderId="95" xfId="0" applyFont="1" applyFill="1" applyBorder="1" applyAlignment="1" applyProtection="1">
      <alignment horizontal="center" vertical="center"/>
      <protection hidden="1"/>
    </xf>
    <xf numFmtId="0" fontId="22" fillId="0" borderId="140" xfId="0" applyFont="1" applyFill="1" applyBorder="1" applyAlignment="1" applyProtection="1">
      <alignment horizontal="center" vertical="center"/>
      <protection locked="0" hidden="1"/>
    </xf>
    <xf numFmtId="0" fontId="22" fillId="0" borderId="102" xfId="0" applyFont="1" applyFill="1" applyBorder="1" applyAlignment="1" applyProtection="1">
      <alignment horizontal="center" vertical="center"/>
      <protection locked="0" hidden="1"/>
    </xf>
    <xf numFmtId="0" fontId="18" fillId="9" borderId="140" xfId="0" applyFont="1" applyFill="1" applyBorder="1" applyAlignment="1" applyProtection="1">
      <alignment horizontal="center" vertical="center"/>
      <protection hidden="1"/>
    </xf>
    <xf numFmtId="0" fontId="18" fillId="9" borderId="102" xfId="0" applyFont="1" applyFill="1" applyBorder="1" applyAlignment="1" applyProtection="1">
      <alignment horizontal="center" vertical="center"/>
      <protection hidden="1"/>
    </xf>
    <xf numFmtId="1" fontId="22" fillId="0" borderId="172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173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170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171" xfId="0" applyNumberFormat="1" applyFont="1" applyFill="1" applyBorder="1" applyAlignment="1" applyProtection="1">
      <alignment horizontal="center" vertical="center"/>
      <protection locked="0" hidden="1"/>
    </xf>
    <xf numFmtId="0" fontId="18" fillId="9" borderId="141" xfId="0" applyFont="1" applyFill="1" applyBorder="1" applyAlignment="1" applyProtection="1">
      <alignment horizontal="center" vertical="center"/>
      <protection hidden="1"/>
    </xf>
    <xf numFmtId="0" fontId="18" fillId="9" borderId="142" xfId="0" applyFont="1" applyFill="1" applyBorder="1" applyAlignment="1" applyProtection="1">
      <alignment horizontal="center" vertical="center"/>
      <protection hidden="1"/>
    </xf>
    <xf numFmtId="1" fontId="22" fillId="0" borderId="166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167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168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169" xfId="0" applyNumberFormat="1" applyFont="1" applyFill="1" applyBorder="1" applyAlignment="1" applyProtection="1">
      <alignment horizontal="center" vertical="center"/>
      <protection locked="0" hidden="1"/>
    </xf>
    <xf numFmtId="1" fontId="21" fillId="7" borderId="94" xfId="0" applyNumberFormat="1" applyFont="1" applyFill="1" applyBorder="1" applyAlignment="1" applyProtection="1">
      <alignment horizontal="center" vertical="center"/>
      <protection hidden="1"/>
    </xf>
    <xf numFmtId="1" fontId="21" fillId="7" borderId="167" xfId="0" applyNumberFormat="1" applyFont="1" applyFill="1" applyBorder="1" applyAlignment="1" applyProtection="1">
      <alignment horizontal="center" vertical="center"/>
      <protection hidden="1"/>
    </xf>
    <xf numFmtId="1" fontId="21" fillId="7" borderId="0" xfId="0" applyNumberFormat="1" applyFont="1" applyFill="1" applyBorder="1" applyAlignment="1" applyProtection="1">
      <alignment horizontal="center" vertical="center"/>
      <protection hidden="1"/>
    </xf>
    <xf numFmtId="1" fontId="21" fillId="7" borderId="174" xfId="0" applyNumberFormat="1" applyFont="1" applyFill="1" applyBorder="1" applyAlignment="1" applyProtection="1">
      <alignment horizontal="center" vertical="center"/>
      <protection hidden="1"/>
    </xf>
    <xf numFmtId="1" fontId="21" fillId="7" borderId="96" xfId="0" applyNumberFormat="1" applyFont="1" applyFill="1" applyBorder="1" applyAlignment="1" applyProtection="1">
      <alignment horizontal="center" vertical="center"/>
      <protection hidden="1"/>
    </xf>
    <xf numFmtId="1" fontId="22" fillId="0" borderId="94" xfId="0" applyNumberFormat="1" applyFont="1" applyFill="1" applyBorder="1" applyAlignment="1" applyProtection="1">
      <alignment horizontal="center" vertical="center"/>
      <protection locked="0" hidden="1"/>
    </xf>
    <xf numFmtId="1" fontId="22" fillId="0" borderId="96" xfId="0" applyNumberFormat="1" applyFont="1" applyFill="1" applyBorder="1" applyAlignment="1" applyProtection="1">
      <alignment horizontal="center" vertical="center"/>
      <protection locked="0" hidden="1"/>
    </xf>
    <xf numFmtId="1" fontId="21" fillId="7" borderId="172" xfId="0" applyNumberFormat="1" applyFont="1" applyFill="1" applyBorder="1" applyAlignment="1" applyProtection="1">
      <alignment horizontal="center" vertical="center"/>
      <protection hidden="1"/>
    </xf>
    <xf numFmtId="1" fontId="21" fillId="7" borderId="95" xfId="0" applyNumberFormat="1" applyFont="1" applyFill="1" applyBorder="1" applyAlignment="1" applyProtection="1">
      <alignment horizontal="center" vertical="center"/>
      <protection hidden="1"/>
    </xf>
    <xf numFmtId="1" fontId="21" fillId="7" borderId="175" xfId="0" applyNumberFormat="1" applyFont="1" applyFill="1" applyBorder="1" applyAlignment="1" applyProtection="1">
      <alignment horizontal="center" vertical="center"/>
      <protection hidden="1"/>
    </xf>
    <xf numFmtId="1" fontId="21" fillId="7" borderId="70" xfId="0" applyNumberFormat="1" applyFont="1" applyFill="1" applyBorder="1" applyAlignment="1" applyProtection="1">
      <alignment horizontal="center" vertical="center"/>
      <protection hidden="1"/>
    </xf>
    <xf numFmtId="1" fontId="22" fillId="7" borderId="74" xfId="0" applyNumberFormat="1" applyFont="1" applyFill="1" applyBorder="1" applyAlignment="1" applyProtection="1">
      <alignment horizontal="center" vertical="center"/>
      <protection hidden="1"/>
    </xf>
    <xf numFmtId="1" fontId="22" fillId="7" borderId="170" xfId="0" applyNumberFormat="1" applyFont="1" applyFill="1" applyBorder="1" applyAlignment="1" applyProtection="1">
      <alignment horizontal="center" vertical="center"/>
      <protection hidden="1"/>
    </xf>
    <xf numFmtId="1" fontId="22" fillId="7" borderId="56" xfId="0" applyNumberFormat="1" applyFont="1" applyFill="1" applyBorder="1" applyAlignment="1" applyProtection="1">
      <alignment horizontal="center" vertical="center"/>
      <protection hidden="1"/>
    </xf>
    <xf numFmtId="1" fontId="22" fillId="7" borderId="34" xfId="0" applyNumberFormat="1" applyFont="1" applyFill="1" applyBorder="1" applyAlignment="1" applyProtection="1">
      <alignment horizontal="center" vertical="center"/>
      <protection hidden="1"/>
    </xf>
    <xf numFmtId="1" fontId="21" fillId="7" borderId="169" xfId="0" applyNumberFormat="1" applyFont="1" applyFill="1" applyBorder="1" applyAlignment="1" applyProtection="1">
      <alignment horizontal="center" vertical="center"/>
      <protection hidden="1"/>
    </xf>
    <xf numFmtId="0" fontId="63" fillId="8" borderId="0" xfId="0" applyFont="1" applyFill="1" applyAlignment="1" applyProtection="1">
      <alignment horizontal="center"/>
      <protection hidden="1"/>
    </xf>
    <xf numFmtId="0" fontId="38" fillId="8" borderId="24" xfId="0" applyNumberFormat="1" applyFont="1" applyFill="1" applyBorder="1" applyAlignment="1" applyProtection="1">
      <alignment horizontal="center" vertical="center"/>
      <protection hidden="1"/>
    </xf>
    <xf numFmtId="0" fontId="38" fillId="8" borderId="0" xfId="0" applyFont="1" applyFill="1" applyBorder="1" applyAlignment="1" applyProtection="1">
      <alignment horizontal="center" vertical="center"/>
      <protection hidden="1"/>
    </xf>
    <xf numFmtId="0" fontId="38" fillId="0" borderId="24" xfId="0" applyFont="1" applyFill="1" applyBorder="1" applyAlignment="1" applyProtection="1">
      <alignment horizontal="center" vertical="center"/>
      <protection locked="0" hidden="1"/>
    </xf>
    <xf numFmtId="0" fontId="38" fillId="8" borderId="0" xfId="0" applyFont="1" applyFill="1" applyAlignment="1" applyProtection="1">
      <alignment horizontal="right" vertical="center"/>
      <protection hidden="1"/>
    </xf>
    <xf numFmtId="0" fontId="38" fillId="8" borderId="0" xfId="0" applyFont="1" applyFill="1" applyAlignment="1" applyProtection="1">
      <alignment horizontal="center" vertical="center"/>
      <protection hidden="1"/>
    </xf>
    <xf numFmtId="0" fontId="22" fillId="8" borderId="0" xfId="0" applyFont="1" applyFill="1" applyBorder="1" applyAlignment="1" applyProtection="1">
      <alignment horizontal="center" vertical="center"/>
      <protection hidden="1"/>
    </xf>
    <xf numFmtId="164" fontId="38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21" fillId="8" borderId="91" xfId="0" applyFont="1" applyFill="1" applyBorder="1" applyAlignment="1" applyProtection="1">
      <alignment horizontal="center" vertical="center"/>
      <protection hidden="1"/>
    </xf>
    <xf numFmtId="0" fontId="21" fillId="8" borderId="43" xfId="0" applyFont="1" applyFill="1" applyBorder="1" applyAlignment="1" applyProtection="1">
      <alignment horizontal="center" vertical="center"/>
      <protection hidden="1"/>
    </xf>
    <xf numFmtId="0" fontId="21" fillId="8" borderId="92" xfId="0" applyFont="1" applyFill="1" applyBorder="1" applyAlignment="1" applyProtection="1">
      <alignment horizontal="center" vertical="center"/>
      <protection hidden="1"/>
    </xf>
    <xf numFmtId="0" fontId="21" fillId="8" borderId="44" xfId="0" applyFont="1" applyFill="1" applyBorder="1" applyAlignment="1" applyProtection="1">
      <alignment horizontal="center" vertical="center"/>
      <protection hidden="1"/>
    </xf>
    <xf numFmtId="0" fontId="21" fillId="8" borderId="69" xfId="0" applyFont="1" applyFill="1" applyBorder="1" applyAlignment="1" applyProtection="1">
      <alignment horizontal="center" vertical="center"/>
      <protection hidden="1"/>
    </xf>
    <xf numFmtId="0" fontId="21" fillId="8" borderId="72" xfId="0" applyFont="1" applyFill="1" applyBorder="1" applyAlignment="1" applyProtection="1">
      <alignment horizontal="center" vertical="center"/>
      <protection hidden="1"/>
    </xf>
    <xf numFmtId="1" fontId="21" fillId="7" borderId="39" xfId="0" applyNumberFormat="1" applyFont="1" applyFill="1" applyBorder="1" applyAlignment="1" applyProtection="1">
      <alignment horizontal="center" vertical="center"/>
      <protection hidden="1"/>
    </xf>
    <xf numFmtId="1" fontId="21" fillId="7" borderId="146" xfId="0" applyNumberFormat="1" applyFont="1" applyFill="1" applyBorder="1" applyAlignment="1" applyProtection="1">
      <alignment horizontal="center" vertical="center"/>
      <protection hidden="1"/>
    </xf>
    <xf numFmtId="1" fontId="21" fillId="7" borderId="38" xfId="0" applyNumberFormat="1" applyFont="1" applyFill="1" applyBorder="1" applyAlignment="1" applyProtection="1">
      <alignment horizontal="center" vertical="center"/>
      <protection hidden="1"/>
    </xf>
    <xf numFmtId="1" fontId="21" fillId="7" borderId="43" xfId="0" applyNumberFormat="1" applyFont="1" applyFill="1" applyBorder="1" applyAlignment="1" applyProtection="1">
      <alignment horizontal="center" vertical="center"/>
      <protection hidden="1"/>
    </xf>
    <xf numFmtId="1" fontId="21" fillId="7" borderId="145" xfId="0" applyNumberFormat="1" applyFont="1" applyFill="1" applyBorder="1" applyAlignment="1" applyProtection="1">
      <alignment horizontal="center" vertical="center"/>
      <protection hidden="1"/>
    </xf>
    <xf numFmtId="1" fontId="21" fillId="7" borderId="44" xfId="0" applyNumberFormat="1" applyFont="1" applyFill="1" applyBorder="1" applyAlignment="1" applyProtection="1">
      <alignment horizontal="center" vertical="center"/>
      <protection hidden="1"/>
    </xf>
    <xf numFmtId="1" fontId="21" fillId="7" borderId="179" xfId="0" applyNumberFormat="1" applyFont="1" applyFill="1" applyBorder="1" applyAlignment="1" applyProtection="1">
      <alignment horizontal="center" vertical="center"/>
      <protection hidden="1"/>
    </xf>
    <xf numFmtId="1" fontId="21" fillId="7" borderId="180" xfId="0" applyNumberFormat="1" applyFont="1" applyFill="1" applyBorder="1" applyAlignment="1" applyProtection="1">
      <alignment horizontal="center" vertical="center"/>
      <protection hidden="1"/>
    </xf>
    <xf numFmtId="1" fontId="21" fillId="7" borderId="173" xfId="0" applyNumberFormat="1" applyFont="1" applyFill="1" applyBorder="1" applyAlignment="1" applyProtection="1">
      <alignment horizontal="center" vertical="center"/>
      <protection hidden="1"/>
    </xf>
    <xf numFmtId="1" fontId="21" fillId="7" borderId="97" xfId="0" applyNumberFormat="1" applyFont="1" applyFill="1" applyBorder="1" applyAlignment="1" applyProtection="1">
      <alignment horizontal="center" vertical="center"/>
      <protection hidden="1"/>
    </xf>
    <xf numFmtId="1" fontId="22" fillId="7" borderId="73" xfId="0" applyNumberFormat="1" applyFont="1" applyFill="1" applyBorder="1" applyAlignment="1" applyProtection="1">
      <alignment horizontal="center" vertical="center"/>
      <protection hidden="1"/>
    </xf>
    <xf numFmtId="1" fontId="22" fillId="7" borderId="171" xfId="0" applyNumberFormat="1" applyFont="1" applyFill="1" applyBorder="1" applyAlignment="1" applyProtection="1">
      <alignment horizontal="center" vertical="center"/>
      <protection hidden="1"/>
    </xf>
    <xf numFmtId="1" fontId="22" fillId="7" borderId="166" xfId="0" applyNumberFormat="1" applyFont="1" applyFill="1" applyBorder="1" applyAlignment="1" applyProtection="1">
      <alignment horizontal="center" vertical="center"/>
      <protection hidden="1"/>
    </xf>
    <xf numFmtId="1" fontId="22" fillId="7" borderId="167" xfId="0" applyNumberFormat="1" applyFont="1" applyFill="1" applyBorder="1" applyAlignment="1" applyProtection="1">
      <alignment horizontal="center" vertical="center"/>
      <protection hidden="1"/>
    </xf>
    <xf numFmtId="1" fontId="22" fillId="7" borderId="168" xfId="0" applyNumberFormat="1" applyFont="1" applyFill="1" applyBorder="1" applyAlignment="1" applyProtection="1">
      <alignment horizontal="center" vertical="center"/>
      <protection hidden="1"/>
    </xf>
    <xf numFmtId="1" fontId="22" fillId="7" borderId="169" xfId="0" applyNumberFormat="1" applyFont="1" applyFill="1" applyBorder="1" applyAlignment="1" applyProtection="1">
      <alignment horizontal="center" vertical="center"/>
      <protection hidden="1"/>
    </xf>
    <xf numFmtId="0" fontId="21" fillId="8" borderId="53" xfId="0" applyFont="1" applyFill="1" applyBorder="1" applyAlignment="1" applyProtection="1">
      <alignment horizontal="center" vertical="center"/>
      <protection hidden="1"/>
    </xf>
    <xf numFmtId="0" fontId="21" fillId="8" borderId="93" xfId="0" applyFont="1" applyFill="1" applyBorder="1" applyAlignment="1" applyProtection="1">
      <alignment horizontal="center" vertical="center"/>
      <protection hidden="1"/>
    </xf>
    <xf numFmtId="1" fontId="21" fillId="0" borderId="39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146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38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43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145" xfId="0" applyNumberFormat="1" applyFont="1" applyFill="1" applyBorder="1" applyAlignment="1" applyProtection="1">
      <alignment horizontal="center" vertical="center"/>
      <protection locked="0" hidden="1"/>
    </xf>
    <xf numFmtId="1" fontId="21" fillId="0" borderId="44" xfId="0" applyNumberFormat="1" applyFont="1" applyFill="1" applyBorder="1" applyAlignment="1" applyProtection="1">
      <alignment horizontal="center" vertical="center"/>
      <protection locked="0" hidden="1"/>
    </xf>
    <xf numFmtId="0" fontId="22" fillId="7" borderId="73" xfId="0" applyFont="1" applyFill="1" applyBorder="1" applyAlignment="1" applyProtection="1">
      <alignment horizontal="center" vertical="center"/>
      <protection hidden="1"/>
    </xf>
    <xf numFmtId="0" fontId="22" fillId="7" borderId="97" xfId="0" applyFont="1" applyFill="1" applyBorder="1" applyAlignment="1" applyProtection="1">
      <alignment horizontal="center" vertical="center"/>
      <protection hidden="1"/>
    </xf>
    <xf numFmtId="0" fontId="26" fillId="8" borderId="103" xfId="0" applyFont="1" applyFill="1" applyBorder="1" applyAlignment="1" applyProtection="1">
      <alignment horizontal="center" vertical="center" textRotation="60"/>
      <protection hidden="1"/>
    </xf>
    <xf numFmtId="0" fontId="26" fillId="8" borderId="104" xfId="0" applyFont="1" applyFill="1" applyBorder="1" applyAlignment="1" applyProtection="1">
      <alignment horizontal="center" vertical="center" textRotation="60"/>
      <protection hidden="1"/>
    </xf>
    <xf numFmtId="0" fontId="26" fillId="8" borderId="73" xfId="0" applyFont="1" applyFill="1" applyBorder="1" applyAlignment="1" applyProtection="1">
      <alignment horizontal="center" vertical="center" textRotation="60"/>
      <protection hidden="1"/>
    </xf>
    <xf numFmtId="0" fontId="26" fillId="8" borderId="97" xfId="0" applyFont="1" applyFill="1" applyBorder="1" applyAlignment="1" applyProtection="1">
      <alignment horizontal="center" vertical="center" textRotation="60"/>
      <protection hidden="1"/>
    </xf>
    <xf numFmtId="0" fontId="21" fillId="8" borderId="103" xfId="0" applyFont="1" applyFill="1" applyBorder="1" applyAlignment="1" applyProtection="1">
      <alignment horizontal="center" vertical="center"/>
      <protection hidden="1"/>
    </xf>
    <xf numFmtId="0" fontId="21" fillId="8" borderId="104" xfId="0" applyFont="1" applyFill="1" applyBorder="1" applyAlignment="1" applyProtection="1">
      <alignment horizontal="center" vertical="center"/>
      <protection hidden="1"/>
    </xf>
    <xf numFmtId="0" fontId="21" fillId="8" borderId="73" xfId="0" applyFont="1" applyFill="1" applyBorder="1" applyAlignment="1" applyProtection="1">
      <alignment horizontal="center" vertical="center"/>
      <protection hidden="1"/>
    </xf>
    <xf numFmtId="0" fontId="21" fillId="8" borderId="97" xfId="0" applyFont="1" applyFill="1" applyBorder="1" applyAlignment="1" applyProtection="1">
      <alignment horizontal="center" vertical="center"/>
      <protection hidden="1"/>
    </xf>
    <xf numFmtId="0" fontId="21" fillId="8" borderId="123" xfId="0" applyFont="1" applyFill="1" applyBorder="1" applyAlignment="1" applyProtection="1">
      <alignment horizontal="center" vertical="center"/>
      <protection hidden="1"/>
    </xf>
    <xf numFmtId="0" fontId="21" fillId="8" borderId="99" xfId="0" applyFont="1" applyFill="1" applyBorder="1" applyAlignment="1" applyProtection="1">
      <alignment horizontal="center" vertical="center"/>
      <protection hidden="1"/>
    </xf>
    <xf numFmtId="0" fontId="26" fillId="8" borderId="52" xfId="0" applyFont="1" applyFill="1" applyBorder="1" applyAlignment="1" applyProtection="1">
      <alignment horizontal="center" vertical="center" wrapText="1"/>
      <protection hidden="1"/>
    </xf>
    <xf numFmtId="0" fontId="63" fillId="8" borderId="246" xfId="0" applyFont="1" applyFill="1" applyBorder="1" applyAlignment="1" applyProtection="1">
      <alignment horizontal="center" vertical="center"/>
      <protection hidden="1"/>
    </xf>
    <xf numFmtId="0" fontId="65" fillId="7" borderId="164" xfId="0" applyFont="1" applyFill="1" applyBorder="1" applyAlignment="1" applyProtection="1">
      <alignment horizontal="center" vertical="center"/>
      <protection hidden="1"/>
    </xf>
    <xf numFmtId="0" fontId="65" fillId="7" borderId="94" xfId="0" applyFont="1" applyFill="1" applyBorder="1" applyAlignment="1" applyProtection="1">
      <alignment horizontal="center" vertical="center"/>
      <protection hidden="1"/>
    </xf>
    <xf numFmtId="0" fontId="65" fillId="7" borderId="156" xfId="0" applyFont="1" applyFill="1" applyBorder="1" applyAlignment="1" applyProtection="1">
      <alignment horizontal="center" vertical="center"/>
      <protection hidden="1"/>
    </xf>
    <xf numFmtId="0" fontId="65" fillId="7" borderId="165" xfId="0" applyFont="1" applyFill="1" applyBorder="1" applyAlignment="1" applyProtection="1">
      <alignment horizontal="center" vertical="center"/>
      <protection hidden="1"/>
    </xf>
    <xf numFmtId="0" fontId="65" fillId="7" borderId="0" xfId="0" applyFont="1" applyFill="1" applyBorder="1" applyAlignment="1" applyProtection="1">
      <alignment horizontal="center" vertical="center"/>
      <protection hidden="1"/>
    </xf>
    <xf numFmtId="0" fontId="65" fillId="7" borderId="52" xfId="0" applyFont="1" applyFill="1" applyBorder="1" applyAlignment="1" applyProtection="1">
      <alignment horizontal="center" vertical="center"/>
      <protection hidden="1"/>
    </xf>
    <xf numFmtId="166" fontId="26" fillId="3" borderId="157" xfId="0" applyNumberFormat="1" applyFont="1" applyFill="1" applyBorder="1" applyAlignment="1" applyProtection="1">
      <alignment horizontal="center" vertical="center"/>
      <protection hidden="1"/>
    </xf>
    <xf numFmtId="166" fontId="26" fillId="3" borderId="158" xfId="0" applyNumberFormat="1" applyFont="1" applyFill="1" applyBorder="1" applyAlignment="1" applyProtection="1">
      <alignment horizontal="center" vertical="center"/>
      <protection hidden="1"/>
    </xf>
    <xf numFmtId="1" fontId="21" fillId="7" borderId="177" xfId="0" applyNumberFormat="1" applyFont="1" applyFill="1" applyBorder="1" applyAlignment="1" applyProtection="1">
      <alignment horizontal="center" vertical="center"/>
      <protection hidden="1"/>
    </xf>
    <xf numFmtId="1" fontId="21" fillId="7" borderId="178" xfId="0" applyNumberFormat="1" applyFont="1" applyFill="1" applyBorder="1" applyAlignment="1" applyProtection="1">
      <alignment horizontal="center" vertical="center"/>
      <protection hidden="1"/>
    </xf>
    <xf numFmtId="0" fontId="65" fillId="7" borderId="159" xfId="0" applyFont="1" applyFill="1" applyBorder="1" applyAlignment="1" applyProtection="1">
      <alignment horizontal="center" vertical="center"/>
      <protection hidden="1"/>
    </xf>
    <xf numFmtId="0" fontId="65" fillId="7" borderId="43" xfId="0" applyFont="1" applyFill="1" applyBorder="1" applyAlignment="1" applyProtection="1">
      <alignment horizontal="center" vertical="center"/>
      <protection hidden="1"/>
    </xf>
    <xf numFmtId="0" fontId="65" fillId="7" borderId="139" xfId="0" applyFont="1" applyFill="1" applyBorder="1" applyAlignment="1" applyProtection="1">
      <alignment horizontal="center" vertical="center"/>
      <protection hidden="1"/>
    </xf>
    <xf numFmtId="0" fontId="65" fillId="7" borderId="160" xfId="0" applyFont="1" applyFill="1" applyBorder="1" applyAlignment="1" applyProtection="1">
      <alignment horizontal="center" vertical="center"/>
      <protection hidden="1"/>
    </xf>
    <xf numFmtId="0" fontId="65" fillId="7" borderId="44" xfId="0" applyFont="1" applyFill="1" applyBorder="1" applyAlignment="1" applyProtection="1">
      <alignment horizontal="center" vertical="center"/>
      <protection hidden="1"/>
    </xf>
    <xf numFmtId="0" fontId="65" fillId="7" borderId="45" xfId="0" applyFont="1" applyFill="1" applyBorder="1" applyAlignment="1" applyProtection="1">
      <alignment horizontal="center" vertical="center"/>
      <protection hidden="1"/>
    </xf>
    <xf numFmtId="166" fontId="21" fillId="0" borderId="223" xfId="0" applyNumberFormat="1" applyFont="1" applyFill="1" applyBorder="1" applyAlignment="1" applyProtection="1">
      <alignment horizontal="center" vertical="center"/>
      <protection locked="0" hidden="1"/>
    </xf>
    <xf numFmtId="166" fontId="21" fillId="0" borderId="233" xfId="0" applyNumberFormat="1" applyFont="1" applyFill="1" applyBorder="1" applyAlignment="1" applyProtection="1">
      <alignment horizontal="center" vertical="center"/>
      <protection locked="0" hidden="1"/>
    </xf>
    <xf numFmtId="9" fontId="21" fillId="7" borderId="133" xfId="0" applyNumberFormat="1" applyFont="1" applyFill="1" applyBorder="1" applyAlignment="1" applyProtection="1">
      <alignment horizontal="center" vertical="center"/>
      <protection hidden="1"/>
    </xf>
    <xf numFmtId="9" fontId="21" fillId="7" borderId="181" xfId="0" applyNumberFormat="1" applyFont="1" applyFill="1" applyBorder="1" applyAlignment="1" applyProtection="1">
      <alignment horizontal="center" vertical="center"/>
      <protection hidden="1"/>
    </xf>
    <xf numFmtId="166" fontId="65" fillId="7" borderId="157" xfId="0" applyNumberFormat="1" applyFont="1" applyFill="1" applyBorder="1" applyAlignment="1" applyProtection="1">
      <alignment horizontal="center" vertical="center"/>
      <protection hidden="1"/>
    </xf>
    <xf numFmtId="166" fontId="65" fillId="7" borderId="158" xfId="0" applyNumberFormat="1" applyFont="1" applyFill="1" applyBorder="1" applyAlignment="1" applyProtection="1">
      <alignment horizontal="center" vertical="center"/>
      <protection hidden="1"/>
    </xf>
    <xf numFmtId="0" fontId="65" fillId="7" borderId="151" xfId="0" applyFont="1" applyFill="1" applyBorder="1" applyAlignment="1" applyProtection="1">
      <alignment horizontal="center" vertical="center"/>
      <protection hidden="1"/>
    </xf>
    <xf numFmtId="0" fontId="65" fillId="7" borderId="96" xfId="0" applyFont="1" applyFill="1" applyBorder="1" applyAlignment="1" applyProtection="1">
      <alignment horizontal="center" vertical="center"/>
      <protection hidden="1"/>
    </xf>
    <xf numFmtId="0" fontId="65" fillId="7" borderId="152" xfId="0" applyFont="1" applyFill="1" applyBorder="1" applyAlignment="1" applyProtection="1">
      <alignment horizontal="center" vertical="center"/>
      <protection hidden="1"/>
    </xf>
    <xf numFmtId="166" fontId="65" fillId="7" borderId="223" xfId="0" applyNumberFormat="1" applyFont="1" applyFill="1" applyBorder="1" applyAlignment="1" applyProtection="1">
      <alignment horizontal="center" vertical="center"/>
      <protection hidden="1"/>
    </xf>
    <xf numFmtId="166" fontId="65" fillId="7" borderId="46" xfId="0" applyNumberFormat="1" applyFont="1" applyFill="1" applyBorder="1" applyAlignment="1" applyProtection="1">
      <alignment horizontal="center" vertical="center"/>
      <protection hidden="1"/>
    </xf>
    <xf numFmtId="166" fontId="21" fillId="3" borderId="157" xfId="0" applyNumberFormat="1" applyFont="1" applyFill="1" applyBorder="1" applyAlignment="1" applyProtection="1">
      <alignment horizontal="center" vertical="center"/>
      <protection hidden="1"/>
    </xf>
    <xf numFmtId="166" fontId="21" fillId="3" borderId="158" xfId="0" applyNumberFormat="1" applyFont="1" applyFill="1" applyBorder="1" applyAlignment="1" applyProtection="1">
      <alignment horizontal="center" vertical="center"/>
      <protection hidden="1"/>
    </xf>
    <xf numFmtId="166" fontId="21" fillId="3" borderId="156" xfId="0" applyNumberFormat="1" applyFont="1" applyFill="1" applyBorder="1" applyAlignment="1" applyProtection="1">
      <alignment horizontal="center" vertical="center"/>
      <protection hidden="1"/>
    </xf>
    <xf numFmtId="166" fontId="21" fillId="3" borderId="152" xfId="0" applyNumberFormat="1" applyFont="1" applyFill="1" applyBorder="1" applyAlignment="1" applyProtection="1">
      <alignment horizontal="center" vertical="center"/>
      <protection hidden="1"/>
    </xf>
    <xf numFmtId="0" fontId="70" fillId="8" borderId="103" xfId="0" applyFont="1" applyFill="1" applyBorder="1" applyAlignment="1" applyProtection="1">
      <alignment horizontal="center" vertical="center" textRotation="59"/>
      <protection hidden="1"/>
    </xf>
    <xf numFmtId="0" fontId="70" fillId="8" borderId="104" xfId="0" applyFont="1" applyFill="1" applyBorder="1" applyAlignment="1" applyProtection="1">
      <alignment horizontal="center" vertical="center" textRotation="59"/>
      <protection hidden="1"/>
    </xf>
    <xf numFmtId="0" fontId="70" fillId="8" borderId="73" xfId="0" applyFont="1" applyFill="1" applyBorder="1" applyAlignment="1" applyProtection="1">
      <alignment horizontal="center" vertical="center" textRotation="59"/>
      <protection hidden="1"/>
    </xf>
    <xf numFmtId="0" fontId="70" fillId="8" borderId="97" xfId="0" applyFont="1" applyFill="1" applyBorder="1" applyAlignment="1" applyProtection="1">
      <alignment horizontal="center" vertical="center" textRotation="59"/>
      <protection hidden="1"/>
    </xf>
    <xf numFmtId="166" fontId="26" fillId="8" borderId="161" xfId="0" applyNumberFormat="1" applyFont="1" applyFill="1" applyBorder="1" applyAlignment="1" applyProtection="1">
      <alignment horizontal="center" vertical="center" wrapText="1"/>
      <protection hidden="1"/>
    </xf>
    <xf numFmtId="166" fontId="26" fillId="8" borderId="158" xfId="0" applyNumberFormat="1" applyFont="1" applyFill="1" applyBorder="1" applyAlignment="1" applyProtection="1">
      <alignment horizontal="center" vertical="center" wrapText="1"/>
      <protection hidden="1"/>
    </xf>
    <xf numFmtId="0" fontId="65" fillId="0" borderId="159" xfId="0" applyFont="1" applyFill="1" applyBorder="1" applyAlignment="1" applyProtection="1">
      <alignment horizontal="center" vertical="center"/>
      <protection locked="0" hidden="1"/>
    </xf>
    <xf numFmtId="0" fontId="65" fillId="0" borderId="43" xfId="0" applyFont="1" applyFill="1" applyBorder="1" applyAlignment="1" applyProtection="1">
      <alignment horizontal="center" vertical="center"/>
      <protection locked="0" hidden="1"/>
    </xf>
    <xf numFmtId="0" fontId="65" fillId="0" borderId="139" xfId="0" applyFont="1" applyFill="1" applyBorder="1" applyAlignment="1" applyProtection="1">
      <alignment horizontal="center" vertical="center"/>
      <protection locked="0" hidden="1"/>
    </xf>
    <xf numFmtId="0" fontId="65" fillId="0" borderId="160" xfId="0" applyFont="1" applyFill="1" applyBorder="1" applyAlignment="1" applyProtection="1">
      <alignment horizontal="center" vertical="center"/>
      <protection locked="0" hidden="1"/>
    </xf>
    <xf numFmtId="0" fontId="65" fillId="0" borderId="44" xfId="0" applyFont="1" applyFill="1" applyBorder="1" applyAlignment="1" applyProtection="1">
      <alignment horizontal="center" vertical="center"/>
      <protection locked="0" hidden="1"/>
    </xf>
    <xf numFmtId="0" fontId="65" fillId="0" borderId="45" xfId="0" applyFont="1" applyFill="1" applyBorder="1" applyAlignment="1" applyProtection="1">
      <alignment horizontal="center" vertical="center"/>
      <protection locked="0" hidden="1"/>
    </xf>
    <xf numFmtId="166" fontId="21" fillId="8" borderId="223" xfId="0" applyNumberFormat="1" applyFont="1" applyFill="1" applyBorder="1" applyAlignment="1" applyProtection="1">
      <alignment horizontal="center" vertical="center"/>
      <protection hidden="1"/>
    </xf>
    <xf numFmtId="166" fontId="21" fillId="8" borderId="233" xfId="0" applyNumberFormat="1" applyFont="1" applyFill="1" applyBorder="1" applyAlignment="1" applyProtection="1">
      <alignment horizontal="center" vertical="center"/>
      <protection hidden="1"/>
    </xf>
    <xf numFmtId="1" fontId="22" fillId="7" borderId="36" xfId="0" applyNumberFormat="1" applyFont="1" applyFill="1" applyBorder="1" applyAlignment="1" applyProtection="1">
      <alignment horizontal="center" vertical="center"/>
      <protection hidden="1"/>
    </xf>
    <xf numFmtId="1" fontId="22" fillId="7" borderId="174" xfId="0" applyNumberFormat="1" applyFont="1" applyFill="1" applyBorder="1" applyAlignment="1" applyProtection="1">
      <alignment horizontal="center" vertical="center"/>
      <protection hidden="1"/>
    </xf>
    <xf numFmtId="0" fontId="71" fillId="8" borderId="53" xfId="0" applyFont="1" applyFill="1" applyBorder="1" applyAlignment="1" applyProtection="1">
      <alignment horizontal="center"/>
      <protection hidden="1"/>
    </xf>
    <xf numFmtId="0" fontId="70" fillId="8" borderId="103" xfId="0" applyFont="1" applyFill="1" applyBorder="1" applyAlignment="1" applyProtection="1">
      <alignment horizontal="center" vertical="center" textRotation="60"/>
      <protection hidden="1"/>
    </xf>
    <xf numFmtId="0" fontId="70" fillId="8" borderId="104" xfId="0" applyFont="1" applyFill="1" applyBorder="1" applyAlignment="1" applyProtection="1">
      <alignment horizontal="center" vertical="center" textRotation="60"/>
      <protection hidden="1"/>
    </xf>
    <xf numFmtId="0" fontId="70" fillId="8" borderId="73" xfId="0" applyFont="1" applyFill="1" applyBorder="1" applyAlignment="1" applyProtection="1">
      <alignment horizontal="center" vertical="center" textRotation="60"/>
      <protection hidden="1"/>
    </xf>
    <xf numFmtId="0" fontId="70" fillId="8" borderId="97" xfId="0" applyFont="1" applyFill="1" applyBorder="1" applyAlignment="1" applyProtection="1">
      <alignment horizontal="center" vertical="center" textRotation="60"/>
      <protection hidden="1"/>
    </xf>
    <xf numFmtId="166" fontId="26" fillId="3" borderId="156" xfId="0" applyNumberFormat="1" applyFont="1" applyFill="1" applyBorder="1" applyAlignment="1" applyProtection="1">
      <alignment horizontal="center" vertical="center"/>
      <protection hidden="1"/>
    </xf>
    <xf numFmtId="166" fontId="26" fillId="3" borderId="152" xfId="0" applyNumberFormat="1" applyFont="1" applyFill="1" applyBorder="1" applyAlignment="1" applyProtection="1">
      <alignment horizontal="center" vertical="center"/>
      <protection hidden="1"/>
    </xf>
    <xf numFmtId="1" fontId="6" fillId="7" borderId="190" xfId="0" applyNumberFormat="1" applyFont="1" applyFill="1" applyBorder="1" applyAlignment="1" applyProtection="1">
      <alignment horizontal="center" vertical="center"/>
      <protection hidden="1"/>
    </xf>
    <xf numFmtId="1" fontId="6" fillId="7" borderId="187" xfId="0" applyNumberFormat="1" applyFont="1" applyFill="1" applyBorder="1" applyAlignment="1" applyProtection="1">
      <alignment horizontal="center" vertical="center"/>
      <protection hidden="1"/>
    </xf>
    <xf numFmtId="1" fontId="6" fillId="7" borderId="69" xfId="0" applyNumberFormat="1" applyFont="1" applyFill="1" applyBorder="1" applyAlignment="1" applyProtection="1">
      <alignment horizontal="center" vertical="center"/>
      <protection hidden="1"/>
    </xf>
    <xf numFmtId="1" fontId="6" fillId="7" borderId="188" xfId="0" applyNumberFormat="1" applyFont="1" applyFill="1" applyBorder="1" applyAlignment="1" applyProtection="1">
      <alignment horizontal="center" vertical="center"/>
      <protection hidden="1"/>
    </xf>
    <xf numFmtId="1" fontId="6" fillId="7" borderId="72" xfId="0" applyNumberFormat="1" applyFont="1" applyFill="1" applyBorder="1" applyAlignment="1" applyProtection="1">
      <alignment horizontal="center" vertical="center"/>
      <protection hidden="1"/>
    </xf>
    <xf numFmtId="1" fontId="6" fillId="7" borderId="56" xfId="0" applyNumberFormat="1" applyFont="1" applyFill="1" applyBorder="1" applyAlignment="1" applyProtection="1">
      <alignment horizontal="center" vertical="center"/>
      <protection hidden="1"/>
    </xf>
    <xf numFmtId="1" fontId="6" fillId="7" borderId="0" xfId="0" applyNumberFormat="1" applyFont="1" applyFill="1" applyBorder="1" applyAlignment="1" applyProtection="1">
      <alignment horizontal="center" vertical="center"/>
      <protection hidden="1"/>
    </xf>
    <xf numFmtId="1" fontId="6" fillId="7" borderId="200" xfId="0" applyNumberFormat="1" applyFont="1" applyFill="1" applyBorder="1" applyAlignment="1" applyProtection="1">
      <alignment horizontal="center" vertical="center"/>
      <protection hidden="1"/>
    </xf>
    <xf numFmtId="1" fontId="6" fillId="7" borderId="70" xfId="0" applyNumberFormat="1" applyFont="1" applyFill="1" applyBorder="1" applyAlignment="1" applyProtection="1">
      <alignment horizontal="center" vertical="center"/>
      <protection hidden="1"/>
    </xf>
    <xf numFmtId="166" fontId="74" fillId="7" borderId="60" xfId="0" applyNumberFormat="1" applyFont="1" applyFill="1" applyBorder="1" applyAlignment="1" applyProtection="1">
      <alignment horizontal="center" vertical="center"/>
      <protection hidden="1"/>
    </xf>
    <xf numFmtId="166" fontId="74" fillId="7" borderId="190" xfId="0" applyNumberFormat="1" applyFont="1" applyFill="1" applyBorder="1" applyAlignment="1" applyProtection="1">
      <alignment horizontal="center" vertical="center"/>
      <protection hidden="1"/>
    </xf>
    <xf numFmtId="0" fontId="24" fillId="5" borderId="53" xfId="0" applyFont="1" applyFill="1" applyBorder="1" applyAlignment="1" applyProtection="1">
      <alignment horizontal="center" vertical="center"/>
      <protection hidden="1"/>
    </xf>
    <xf numFmtId="1" fontId="74" fillId="7" borderId="82" xfId="0" applyNumberFormat="1" applyFont="1" applyFill="1" applyBorder="1" applyAlignment="1" applyProtection="1">
      <alignment horizontal="center" vertical="center"/>
      <protection hidden="1"/>
    </xf>
    <xf numFmtId="166" fontId="74" fillId="7" borderId="140" xfId="0" applyNumberFormat="1" applyFont="1" applyFill="1" applyBorder="1" applyAlignment="1" applyProtection="1">
      <alignment horizontal="center" vertical="center"/>
      <protection hidden="1"/>
    </xf>
    <xf numFmtId="166" fontId="74" fillId="7" borderId="102" xfId="0" applyNumberFormat="1" applyFont="1" applyFill="1" applyBorder="1" applyAlignment="1" applyProtection="1">
      <alignment horizontal="center" vertical="center"/>
      <protection hidden="1"/>
    </xf>
    <xf numFmtId="166" fontId="74" fillId="7" borderId="185" xfId="0" applyNumberFormat="1" applyFont="1" applyFill="1" applyBorder="1" applyAlignment="1" applyProtection="1">
      <alignment horizontal="center" vertical="center"/>
      <protection hidden="1"/>
    </xf>
    <xf numFmtId="166" fontId="74" fillId="7" borderId="183" xfId="0" applyNumberFormat="1" applyFont="1" applyFill="1" applyBorder="1" applyAlignment="1" applyProtection="1">
      <alignment horizontal="center" vertical="center"/>
      <protection hidden="1"/>
    </xf>
    <xf numFmtId="166" fontId="74" fillId="7" borderId="194" xfId="0" applyNumberFormat="1" applyFont="1" applyFill="1" applyBorder="1" applyAlignment="1" applyProtection="1">
      <alignment horizontal="center" vertical="center"/>
      <protection hidden="1"/>
    </xf>
    <xf numFmtId="166" fontId="74" fillId="7" borderId="195" xfId="0" applyNumberFormat="1" applyFont="1" applyFill="1" applyBorder="1" applyAlignment="1" applyProtection="1">
      <alignment horizontal="center" vertical="center"/>
      <protection hidden="1"/>
    </xf>
    <xf numFmtId="1" fontId="6" fillId="7" borderId="183" xfId="0" applyNumberFormat="1" applyFont="1" applyFill="1" applyBorder="1" applyAlignment="1" applyProtection="1">
      <alignment horizontal="center" vertical="center"/>
      <protection hidden="1"/>
    </xf>
    <xf numFmtId="1" fontId="6" fillId="7" borderId="196" xfId="0" applyNumberFormat="1" applyFont="1" applyFill="1" applyBorder="1" applyAlignment="1" applyProtection="1">
      <alignment horizontal="center" vertical="center"/>
      <protection hidden="1"/>
    </xf>
    <xf numFmtId="1" fontId="74" fillId="7" borderId="185" xfId="0" applyNumberFormat="1" applyFont="1" applyFill="1" applyBorder="1" applyAlignment="1" applyProtection="1">
      <alignment horizontal="center" vertical="center"/>
      <protection hidden="1"/>
    </xf>
    <xf numFmtId="1" fontId="74" fillId="7" borderId="183" xfId="0" applyNumberFormat="1" applyFont="1" applyFill="1" applyBorder="1" applyAlignment="1" applyProtection="1">
      <alignment horizontal="center" vertical="center"/>
      <protection hidden="1"/>
    </xf>
    <xf numFmtId="1" fontId="74" fillId="7" borderId="193" xfId="0" applyNumberFormat="1" applyFont="1" applyFill="1" applyBorder="1" applyAlignment="1" applyProtection="1">
      <alignment horizontal="center" vertical="center"/>
      <protection hidden="1"/>
    </xf>
    <xf numFmtId="1" fontId="74" fillId="7" borderId="186" xfId="0" applyNumberFormat="1" applyFont="1" applyFill="1" applyBorder="1" applyAlignment="1" applyProtection="1">
      <alignment horizontal="center" vertical="center"/>
      <protection hidden="1"/>
    </xf>
    <xf numFmtId="1" fontId="10" fillId="7" borderId="137" xfId="0" applyNumberFormat="1" applyFont="1" applyFill="1" applyBorder="1" applyAlignment="1" applyProtection="1">
      <alignment horizontal="center" vertical="center" wrapText="1"/>
      <protection hidden="1"/>
    </xf>
    <xf numFmtId="0" fontId="10" fillId="7" borderId="51" xfId="0" applyFont="1" applyFill="1" applyBorder="1" applyAlignment="1" applyProtection="1">
      <alignment horizontal="center" vertical="center" wrapText="1"/>
      <protection hidden="1"/>
    </xf>
    <xf numFmtId="0" fontId="10" fillId="7" borderId="138" xfId="0" applyFont="1" applyFill="1" applyBorder="1" applyAlignment="1" applyProtection="1">
      <alignment horizontal="center" vertical="center" wrapText="1"/>
      <protection hidden="1"/>
    </xf>
    <xf numFmtId="0" fontId="24" fillId="5" borderId="51" xfId="0" applyFont="1" applyFill="1" applyBorder="1" applyAlignment="1" applyProtection="1">
      <alignment horizontal="center" vertical="center"/>
      <protection hidden="1"/>
    </xf>
    <xf numFmtId="0" fontId="11" fillId="12" borderId="74" xfId="0" applyFont="1" applyFill="1" applyBorder="1" applyAlignment="1" applyProtection="1">
      <alignment horizontal="center" vertical="center"/>
      <protection hidden="1"/>
    </xf>
    <xf numFmtId="0" fontId="11" fillId="12" borderId="94" xfId="0" applyFont="1" applyFill="1" applyBorder="1" applyAlignment="1" applyProtection="1">
      <alignment horizontal="center" vertical="center"/>
      <protection hidden="1"/>
    </xf>
    <xf numFmtId="0" fontId="11" fillId="12" borderId="206" xfId="0" applyFont="1" applyFill="1" applyBorder="1" applyAlignment="1" applyProtection="1">
      <alignment horizontal="center" vertical="center"/>
      <protection hidden="1"/>
    </xf>
    <xf numFmtId="0" fontId="11" fillId="12" borderId="205" xfId="0" applyFont="1" applyFill="1" applyBorder="1" applyAlignment="1" applyProtection="1">
      <alignment horizontal="center" vertical="center"/>
      <protection hidden="1"/>
    </xf>
    <xf numFmtId="166" fontId="6" fillId="7" borderId="68" xfId="0" applyNumberFormat="1" applyFont="1" applyFill="1" applyBorder="1" applyAlignment="1" applyProtection="1">
      <alignment horizontal="center" vertical="center"/>
      <protection hidden="1"/>
    </xf>
    <xf numFmtId="166" fontId="6" fillId="7" borderId="179" xfId="0" applyNumberFormat="1" applyFont="1" applyFill="1" applyBorder="1" applyAlignment="1" applyProtection="1">
      <alignment horizontal="center" vertical="center"/>
      <protection hidden="1"/>
    </xf>
    <xf numFmtId="166" fontId="6" fillId="7" borderId="56" xfId="0" applyNumberFormat="1" applyFont="1" applyFill="1" applyBorder="1" applyAlignment="1" applyProtection="1">
      <alignment horizontal="center" vertical="center"/>
      <protection hidden="1"/>
    </xf>
    <xf numFmtId="166" fontId="6" fillId="7" borderId="174" xfId="0" applyNumberFormat="1" applyFont="1" applyFill="1" applyBorder="1" applyAlignment="1" applyProtection="1">
      <alignment horizontal="center" vertical="center"/>
      <protection hidden="1"/>
    </xf>
    <xf numFmtId="49" fontId="73" fillId="7" borderId="98" xfId="0" applyNumberFormat="1" applyFont="1" applyFill="1" applyBorder="1" applyAlignment="1" applyProtection="1">
      <alignment horizontal="center" vertical="center"/>
      <protection hidden="1"/>
    </xf>
    <xf numFmtId="49" fontId="73" fillId="7" borderId="99" xfId="0" applyNumberFormat="1" applyFont="1" applyFill="1" applyBorder="1" applyAlignment="1" applyProtection="1">
      <alignment horizontal="center" vertical="center"/>
      <protection hidden="1"/>
    </xf>
    <xf numFmtId="166" fontId="74" fillId="7" borderId="211" xfId="0" applyNumberFormat="1" applyFont="1" applyFill="1" applyBorder="1" applyAlignment="1" applyProtection="1">
      <alignment horizontal="center" vertical="center"/>
      <protection hidden="1"/>
    </xf>
    <xf numFmtId="166" fontId="6" fillId="7" borderId="185" xfId="0" applyNumberFormat="1" applyFont="1" applyFill="1" applyBorder="1" applyAlignment="1" applyProtection="1">
      <alignment horizontal="center" vertical="center"/>
      <protection hidden="1"/>
    </xf>
    <xf numFmtId="166" fontId="6" fillId="7" borderId="186" xfId="0" applyNumberFormat="1" applyFont="1" applyFill="1" applyBorder="1" applyAlignment="1" applyProtection="1">
      <alignment horizontal="center" vertical="center"/>
      <protection hidden="1"/>
    </xf>
    <xf numFmtId="0" fontId="73" fillId="7" borderId="74" xfId="0" applyFont="1" applyFill="1" applyBorder="1" applyAlignment="1" applyProtection="1">
      <alignment horizontal="center" vertical="center"/>
      <protection hidden="1"/>
    </xf>
    <xf numFmtId="0" fontId="73" fillId="7" borderId="94" xfId="0" applyFont="1" applyFill="1" applyBorder="1" applyAlignment="1" applyProtection="1">
      <alignment horizontal="center" vertical="center"/>
      <protection hidden="1"/>
    </xf>
    <xf numFmtId="0" fontId="73" fillId="7" borderId="95" xfId="0" applyFont="1" applyFill="1" applyBorder="1" applyAlignment="1" applyProtection="1">
      <alignment horizontal="center" vertical="center"/>
      <protection hidden="1"/>
    </xf>
    <xf numFmtId="0" fontId="73" fillId="7" borderId="73" xfId="0" applyFont="1" applyFill="1" applyBorder="1" applyAlignment="1" applyProtection="1">
      <alignment horizontal="center" vertical="center"/>
      <protection hidden="1"/>
    </xf>
    <xf numFmtId="0" fontId="73" fillId="7" borderId="96" xfId="0" applyFont="1" applyFill="1" applyBorder="1" applyAlignment="1" applyProtection="1">
      <alignment horizontal="center" vertical="center"/>
      <protection hidden="1"/>
    </xf>
    <xf numFmtId="0" fontId="73" fillId="7" borderId="97" xfId="0" applyFont="1" applyFill="1" applyBorder="1" applyAlignment="1" applyProtection="1">
      <alignment horizontal="center" vertical="center"/>
      <protection hidden="1"/>
    </xf>
    <xf numFmtId="0" fontId="3" fillId="12" borderId="88" xfId="0" applyFont="1" applyFill="1" applyBorder="1" applyAlignment="1" applyProtection="1">
      <alignment horizontal="center" vertical="center"/>
      <protection hidden="1"/>
    </xf>
    <xf numFmtId="41" fontId="72" fillId="7" borderId="24" xfId="0" applyNumberFormat="1" applyFont="1" applyFill="1" applyBorder="1" applyAlignment="1" applyProtection="1">
      <alignment horizontal="center" vertical="center"/>
      <protection hidden="1"/>
    </xf>
    <xf numFmtId="0" fontId="6" fillId="5" borderId="58" xfId="0" applyFont="1" applyFill="1" applyBorder="1" applyAlignment="1" applyProtection="1">
      <alignment horizontal="center" vertical="top" wrapText="1"/>
      <protection hidden="1"/>
    </xf>
    <xf numFmtId="0" fontId="6" fillId="5" borderId="0" xfId="0" applyFont="1" applyFill="1" applyBorder="1" applyAlignment="1" applyProtection="1">
      <alignment horizontal="center" vertical="top" wrapText="1"/>
      <protection hidden="1"/>
    </xf>
    <xf numFmtId="0" fontId="6" fillId="5" borderId="52" xfId="0" applyFont="1" applyFill="1" applyBorder="1" applyAlignment="1" applyProtection="1">
      <alignment horizontal="center" vertical="top" wrapText="1"/>
      <protection hidden="1"/>
    </xf>
    <xf numFmtId="1" fontId="6" fillId="7" borderId="185" xfId="0" applyNumberFormat="1" applyFont="1" applyFill="1" applyBorder="1" applyAlignment="1" applyProtection="1">
      <alignment horizontal="center" vertical="center"/>
      <protection hidden="1"/>
    </xf>
    <xf numFmtId="1" fontId="6" fillId="7" borderId="186" xfId="0" applyNumberFormat="1" applyFont="1" applyFill="1" applyBorder="1" applyAlignment="1" applyProtection="1">
      <alignment horizontal="center" vertical="center"/>
      <protection hidden="1"/>
    </xf>
    <xf numFmtId="0" fontId="6" fillId="7" borderId="91" xfId="0" applyFont="1" applyFill="1" applyBorder="1" applyAlignment="1" applyProtection="1">
      <alignment horizontal="center" vertical="center"/>
      <protection hidden="1"/>
    </xf>
    <xf numFmtId="0" fontId="6" fillId="7" borderId="43" xfId="0" applyFont="1" applyFill="1" applyBorder="1" applyAlignment="1" applyProtection="1">
      <alignment horizontal="center" vertical="center"/>
      <protection hidden="1"/>
    </xf>
    <xf numFmtId="0" fontId="6" fillId="7" borderId="69" xfId="0" applyFont="1" applyFill="1" applyBorder="1" applyAlignment="1" applyProtection="1">
      <alignment horizontal="center" vertical="center"/>
      <protection hidden="1"/>
    </xf>
    <xf numFmtId="0" fontId="6" fillId="7" borderId="92" xfId="0" applyFont="1" applyFill="1" applyBorder="1" applyAlignment="1" applyProtection="1">
      <alignment horizontal="center" vertical="center"/>
      <protection hidden="1"/>
    </xf>
    <xf numFmtId="0" fontId="6" fillId="7" borderId="44" xfId="0" applyFont="1" applyFill="1" applyBorder="1" applyAlignment="1" applyProtection="1">
      <alignment horizontal="center" vertical="center"/>
      <protection hidden="1"/>
    </xf>
    <xf numFmtId="0" fontId="6" fillId="7" borderId="72" xfId="0" applyFont="1" applyFill="1" applyBorder="1" applyAlignment="1" applyProtection="1">
      <alignment horizontal="center" vertical="center"/>
      <protection hidden="1"/>
    </xf>
    <xf numFmtId="0" fontId="3" fillId="12" borderId="88" xfId="0" applyFont="1" applyFill="1" applyBorder="1" applyAlignment="1" applyProtection="1">
      <alignment horizontal="center" vertical="center" textRotation="58"/>
      <protection hidden="1"/>
    </xf>
    <xf numFmtId="0" fontId="3" fillId="12" borderId="190" xfId="0" applyFont="1" applyFill="1" applyBorder="1" applyAlignment="1" applyProtection="1">
      <alignment horizontal="center" vertical="center" textRotation="58"/>
      <protection hidden="1"/>
    </xf>
    <xf numFmtId="38" fontId="11" fillId="12" borderId="204" xfId="0" applyNumberFormat="1" applyFont="1" applyFill="1" applyBorder="1" applyAlignment="1" applyProtection="1">
      <alignment horizontal="center" vertical="center"/>
      <protection hidden="1"/>
    </xf>
    <xf numFmtId="38" fontId="11" fillId="12" borderId="207" xfId="0" applyNumberFormat="1" applyFont="1" applyFill="1" applyBorder="1" applyAlignment="1" applyProtection="1">
      <alignment horizontal="center" vertical="center"/>
      <protection hidden="1"/>
    </xf>
    <xf numFmtId="0" fontId="6" fillId="5" borderId="58" xfId="0" applyFont="1" applyFill="1" applyBorder="1" applyAlignment="1" applyProtection="1">
      <alignment horizontal="center" vertical="center" wrapText="1"/>
      <protection hidden="1"/>
    </xf>
    <xf numFmtId="0" fontId="6" fillId="5" borderId="0" xfId="0" applyFont="1" applyFill="1" applyBorder="1" applyAlignment="1" applyProtection="1">
      <alignment horizontal="center" vertical="center" wrapText="1"/>
      <protection hidden="1"/>
    </xf>
    <xf numFmtId="1" fontId="6" fillId="5" borderId="47" xfId="0" applyNumberFormat="1" applyFont="1" applyFill="1" applyBorder="1" applyAlignment="1" applyProtection="1">
      <alignment horizontal="center" vertical="center"/>
      <protection hidden="1"/>
    </xf>
    <xf numFmtId="0" fontId="6" fillId="5" borderId="52" xfId="0" applyFont="1" applyFill="1" applyBorder="1" applyAlignment="1" applyProtection="1">
      <alignment horizontal="center" vertical="center" wrapText="1"/>
      <protection hidden="1"/>
    </xf>
    <xf numFmtId="0" fontId="13" fillId="12" borderId="0" xfId="0" applyFont="1" applyFill="1" applyAlignment="1" applyProtection="1">
      <alignment horizontal="center"/>
      <protection hidden="1"/>
    </xf>
    <xf numFmtId="0" fontId="24" fillId="5" borderId="49" xfId="0" applyFont="1" applyFill="1" applyBorder="1" applyAlignment="1" applyProtection="1">
      <alignment horizontal="center" vertical="center"/>
      <protection hidden="1"/>
    </xf>
    <xf numFmtId="0" fontId="10" fillId="7" borderId="57" xfId="0" applyFont="1" applyFill="1" applyBorder="1" applyAlignment="1" applyProtection="1">
      <alignment horizontal="center" vertical="center" wrapText="1"/>
      <protection hidden="1"/>
    </xf>
    <xf numFmtId="0" fontId="10" fillId="7" borderId="49" xfId="0" applyFont="1" applyFill="1" applyBorder="1" applyAlignment="1" applyProtection="1">
      <alignment horizontal="center" vertical="center" wrapText="1"/>
      <protection hidden="1"/>
    </xf>
    <xf numFmtId="0" fontId="10" fillId="7" borderId="50" xfId="0" applyFont="1" applyFill="1" applyBorder="1" applyAlignment="1" applyProtection="1">
      <alignment horizontal="center" vertical="center" wrapText="1"/>
      <protection hidden="1"/>
    </xf>
    <xf numFmtId="0" fontId="10" fillId="7" borderId="59" xfId="0" applyFont="1" applyFill="1" applyBorder="1" applyAlignment="1" applyProtection="1">
      <alignment horizontal="center" vertical="center" wrapText="1"/>
      <protection hidden="1"/>
    </xf>
    <xf numFmtId="0" fontId="10" fillId="7" borderId="53" xfId="0" applyFont="1" applyFill="1" applyBorder="1" applyAlignment="1" applyProtection="1">
      <alignment horizontal="center" vertical="center" wrapText="1"/>
      <protection hidden="1"/>
    </xf>
    <xf numFmtId="0" fontId="10" fillId="7" borderId="48" xfId="0" applyFont="1" applyFill="1" applyBorder="1" applyAlignment="1" applyProtection="1">
      <alignment horizontal="center" vertical="center" wrapText="1"/>
      <protection hidden="1"/>
    </xf>
    <xf numFmtId="0" fontId="4" fillId="5" borderId="53" xfId="0" applyFont="1" applyFill="1" applyBorder="1" applyAlignment="1" applyProtection="1">
      <alignment horizontal="center" wrapText="1"/>
      <protection hidden="1"/>
    </xf>
    <xf numFmtId="0" fontId="3" fillId="5" borderId="53" xfId="0" applyFont="1" applyFill="1" applyBorder="1" applyAlignment="1" applyProtection="1">
      <alignment horizontal="center" wrapText="1"/>
      <protection hidden="1"/>
    </xf>
    <xf numFmtId="0" fontId="11" fillId="12" borderId="103" xfId="0" applyFont="1" applyFill="1" applyBorder="1" applyAlignment="1" applyProtection="1">
      <alignment horizontal="center" vertical="center" textRotation="60"/>
      <protection hidden="1"/>
    </xf>
    <xf numFmtId="0" fontId="11" fillId="12" borderId="56" xfId="0" applyFont="1" applyFill="1" applyBorder="1" applyAlignment="1" applyProtection="1">
      <alignment horizontal="center" vertical="center" textRotation="60"/>
      <protection hidden="1"/>
    </xf>
    <xf numFmtId="1" fontId="27" fillId="5" borderId="47" xfId="0" applyNumberFormat="1" applyFont="1" applyFill="1" applyBorder="1" applyAlignment="1" applyProtection="1">
      <alignment horizontal="center" vertical="center"/>
      <protection hidden="1"/>
    </xf>
    <xf numFmtId="0" fontId="3" fillId="12" borderId="103" xfId="0" applyFont="1" applyFill="1" applyBorder="1" applyAlignment="1" applyProtection="1">
      <alignment horizontal="center" vertical="center"/>
      <protection hidden="1"/>
    </xf>
    <xf numFmtId="0" fontId="3" fillId="12" borderId="49" xfId="0" applyFont="1" applyFill="1" applyBorder="1" applyAlignment="1" applyProtection="1">
      <alignment horizontal="center" vertical="center"/>
      <protection hidden="1"/>
    </xf>
    <xf numFmtId="0" fontId="3" fillId="12" borderId="104" xfId="0" applyFont="1" applyFill="1" applyBorder="1" applyAlignment="1" applyProtection="1">
      <alignment horizontal="center" vertical="center"/>
      <protection hidden="1"/>
    </xf>
    <xf numFmtId="0" fontId="11" fillId="12" borderId="204" xfId="0" applyFont="1" applyFill="1" applyBorder="1" applyAlignment="1" applyProtection="1">
      <alignment horizontal="center" vertical="center"/>
      <protection hidden="1"/>
    </xf>
    <xf numFmtId="1" fontId="6" fillId="5" borderId="47" xfId="0" applyNumberFormat="1" applyFont="1" applyFill="1" applyBorder="1" applyAlignment="1" applyProtection="1">
      <alignment horizontal="right" vertical="center"/>
      <protection hidden="1"/>
    </xf>
    <xf numFmtId="1" fontId="6" fillId="5" borderId="134" xfId="0" applyNumberFormat="1" applyFont="1" applyFill="1" applyBorder="1" applyAlignment="1" applyProtection="1">
      <alignment horizontal="right" vertical="center"/>
      <protection hidden="1"/>
    </xf>
    <xf numFmtId="1" fontId="6" fillId="7" borderId="68" xfId="0" applyNumberFormat="1" applyFont="1" applyFill="1" applyBorder="1" applyAlignment="1" applyProtection="1">
      <alignment horizontal="center" vertical="center"/>
      <protection hidden="1"/>
    </xf>
    <xf numFmtId="1" fontId="6" fillId="7" borderId="177" xfId="0" applyNumberFormat="1" applyFont="1" applyFill="1" applyBorder="1" applyAlignment="1" applyProtection="1">
      <alignment horizontal="center" vertical="center"/>
      <protection hidden="1"/>
    </xf>
    <xf numFmtId="1" fontId="6" fillId="7" borderId="71" xfId="0" applyNumberFormat="1" applyFont="1" applyFill="1" applyBorder="1" applyAlignment="1" applyProtection="1">
      <alignment horizontal="center" vertical="center"/>
      <protection hidden="1"/>
    </xf>
    <xf numFmtId="1" fontId="6" fillId="7" borderId="178" xfId="0" applyNumberFormat="1" applyFont="1" applyFill="1" applyBorder="1" applyAlignment="1" applyProtection="1">
      <alignment horizontal="center" vertical="center"/>
      <protection hidden="1"/>
    </xf>
    <xf numFmtId="1" fontId="6" fillId="7" borderId="159" xfId="0" applyNumberFormat="1" applyFont="1" applyFill="1" applyBorder="1" applyAlignment="1" applyProtection="1">
      <alignment horizontal="center" vertical="center"/>
      <protection hidden="1"/>
    </xf>
    <xf numFmtId="1" fontId="6" fillId="7" borderId="43" xfId="0" applyNumberFormat="1" applyFont="1" applyFill="1" applyBorder="1" applyAlignment="1" applyProtection="1">
      <alignment horizontal="center" vertical="center"/>
      <protection hidden="1"/>
    </xf>
    <xf numFmtId="1" fontId="6" fillId="7" borderId="139" xfId="0" applyNumberFormat="1" applyFont="1" applyFill="1" applyBorder="1" applyAlignment="1" applyProtection="1">
      <alignment horizontal="center" vertical="center"/>
      <protection hidden="1"/>
    </xf>
    <xf numFmtId="1" fontId="6" fillId="7" borderId="160" xfId="0" applyNumberFormat="1" applyFont="1" applyFill="1" applyBorder="1" applyAlignment="1" applyProtection="1">
      <alignment horizontal="center" vertical="center"/>
      <protection hidden="1"/>
    </xf>
    <xf numFmtId="1" fontId="6" fillId="7" borderId="44" xfId="0" applyNumberFormat="1" applyFont="1" applyFill="1" applyBorder="1" applyAlignment="1" applyProtection="1">
      <alignment horizontal="center" vertical="center"/>
      <protection hidden="1"/>
    </xf>
    <xf numFmtId="1" fontId="6" fillId="7" borderId="45" xfId="0" applyNumberFormat="1" applyFont="1" applyFill="1" applyBorder="1" applyAlignment="1" applyProtection="1">
      <alignment horizontal="center" vertical="center"/>
      <protection hidden="1"/>
    </xf>
    <xf numFmtId="1" fontId="15" fillId="5" borderId="47" xfId="0" applyNumberFormat="1" applyFont="1" applyFill="1" applyBorder="1" applyAlignment="1" applyProtection="1">
      <alignment horizontal="center" vertical="center"/>
      <protection hidden="1"/>
    </xf>
    <xf numFmtId="1" fontId="27" fillId="5" borderId="133" xfId="0" applyNumberFormat="1" applyFont="1" applyFill="1" applyBorder="1" applyAlignment="1" applyProtection="1">
      <alignment horizontal="center" vertical="center"/>
      <protection hidden="1"/>
    </xf>
    <xf numFmtId="1" fontId="6" fillId="7" borderId="87" xfId="0" applyNumberFormat="1" applyFont="1" applyFill="1" applyBorder="1" applyAlignment="1" applyProtection="1">
      <alignment horizontal="center" vertical="center"/>
      <protection hidden="1"/>
    </xf>
    <xf numFmtId="1" fontId="6" fillId="7" borderId="136" xfId="0" applyNumberFormat="1" applyFont="1" applyFill="1" applyBorder="1" applyAlignment="1" applyProtection="1">
      <alignment horizontal="center" vertical="center"/>
      <protection hidden="1"/>
    </xf>
    <xf numFmtId="1" fontId="6" fillId="7" borderId="73" xfId="0" applyNumberFormat="1" applyFont="1" applyFill="1" applyBorder="1" applyAlignment="1" applyProtection="1">
      <alignment horizontal="center" vertical="center"/>
      <protection hidden="1"/>
    </xf>
    <xf numFmtId="1" fontId="6" fillId="7" borderId="96" xfId="0" applyNumberFormat="1" applyFont="1" applyFill="1" applyBorder="1" applyAlignment="1" applyProtection="1">
      <alignment horizontal="center" vertical="center"/>
      <protection hidden="1"/>
    </xf>
    <xf numFmtId="1" fontId="6" fillId="7" borderId="133" xfId="0" applyNumberFormat="1" applyFont="1" applyFill="1" applyBorder="1" applyAlignment="1" applyProtection="1">
      <alignment horizontal="center" vertical="center"/>
      <protection hidden="1"/>
    </xf>
    <xf numFmtId="1" fontId="6" fillId="7" borderId="47" xfId="0" applyNumberFormat="1" applyFont="1" applyFill="1" applyBorder="1" applyAlignment="1" applyProtection="1">
      <alignment horizontal="center" vertical="center"/>
      <protection hidden="1"/>
    </xf>
    <xf numFmtId="1" fontId="6" fillId="7" borderId="114" xfId="0" applyNumberFormat="1" applyFont="1" applyFill="1" applyBorder="1" applyAlignment="1" applyProtection="1">
      <alignment horizontal="center" vertical="center"/>
      <protection hidden="1"/>
    </xf>
    <xf numFmtId="1" fontId="6" fillId="7" borderId="134" xfId="0" applyNumberFormat="1" applyFont="1" applyFill="1" applyBorder="1" applyAlignment="1" applyProtection="1">
      <alignment horizontal="center" vertical="center"/>
      <protection hidden="1"/>
    </xf>
    <xf numFmtId="38" fontId="6" fillId="7" borderId="183" xfId="0" applyNumberFormat="1" applyFont="1" applyFill="1" applyBorder="1" applyAlignment="1" applyProtection="1">
      <alignment horizontal="center" vertical="center"/>
      <protection hidden="1"/>
    </xf>
    <xf numFmtId="38" fontId="6" fillId="7" borderId="196" xfId="0" applyNumberFormat="1" applyFont="1" applyFill="1" applyBorder="1" applyAlignment="1" applyProtection="1">
      <alignment horizontal="center" vertical="center"/>
      <protection hidden="1"/>
    </xf>
    <xf numFmtId="1" fontId="74" fillId="7" borderId="225" xfId="0" applyNumberFormat="1" applyFont="1" applyFill="1" applyBorder="1" applyAlignment="1" applyProtection="1">
      <alignment horizontal="center" vertical="center"/>
      <protection hidden="1"/>
    </xf>
    <xf numFmtId="1" fontId="74" fillId="7" borderId="95" xfId="0" applyNumberFormat="1" applyFont="1" applyFill="1" applyBorder="1" applyAlignment="1" applyProtection="1">
      <alignment horizontal="center" vertical="center"/>
      <protection hidden="1"/>
    </xf>
    <xf numFmtId="1" fontId="74" fillId="7" borderId="201" xfId="0" applyNumberFormat="1" applyFont="1" applyFill="1" applyBorder="1" applyAlignment="1" applyProtection="1">
      <alignment horizontal="center" vertical="center"/>
      <protection hidden="1"/>
    </xf>
    <xf numFmtId="1" fontId="74" fillId="7" borderId="97" xfId="0" applyNumberFormat="1" applyFont="1" applyFill="1" applyBorder="1" applyAlignment="1" applyProtection="1">
      <alignment horizontal="center" vertical="center"/>
      <protection hidden="1"/>
    </xf>
    <xf numFmtId="0" fontId="11" fillId="12" borderId="207" xfId="0" applyFont="1" applyFill="1" applyBorder="1" applyAlignment="1" applyProtection="1">
      <alignment horizontal="center" vertical="center"/>
      <protection hidden="1"/>
    </xf>
    <xf numFmtId="1" fontId="74" fillId="7" borderId="230" xfId="0" applyNumberFormat="1" applyFont="1" applyFill="1" applyBorder="1" applyAlignment="1" applyProtection="1">
      <alignment horizontal="center" vertical="center"/>
      <protection hidden="1"/>
    </xf>
    <xf numFmtId="1" fontId="74" fillId="7" borderId="74" xfId="0" applyNumberFormat="1" applyFont="1" applyFill="1" applyBorder="1" applyAlignment="1" applyProtection="1">
      <alignment horizontal="center" vertical="center"/>
      <protection hidden="1"/>
    </xf>
    <xf numFmtId="1" fontId="74" fillId="7" borderId="210" xfId="0" applyNumberFormat="1" applyFont="1" applyFill="1" applyBorder="1" applyAlignment="1" applyProtection="1">
      <alignment horizontal="center" vertical="center"/>
      <protection hidden="1"/>
    </xf>
    <xf numFmtId="1" fontId="74" fillId="7" borderId="73" xfId="0" applyNumberFormat="1" applyFont="1" applyFill="1" applyBorder="1" applyAlignment="1" applyProtection="1">
      <alignment horizontal="center" vertical="center"/>
      <protection hidden="1"/>
    </xf>
    <xf numFmtId="1" fontId="74" fillId="7" borderId="192" xfId="0" applyNumberFormat="1" applyFont="1" applyFill="1" applyBorder="1" applyAlignment="1" applyProtection="1">
      <alignment horizontal="center" vertical="center"/>
      <protection hidden="1"/>
    </xf>
    <xf numFmtId="1" fontId="6" fillId="7" borderId="60" xfId="0" applyNumberFormat="1" applyFont="1" applyFill="1" applyBorder="1" applyAlignment="1" applyProtection="1">
      <alignment horizontal="center" vertical="center"/>
      <protection hidden="1"/>
    </xf>
    <xf numFmtId="1" fontId="6" fillId="7" borderId="189" xfId="0" applyNumberFormat="1" applyFont="1" applyFill="1" applyBorder="1" applyAlignment="1" applyProtection="1">
      <alignment horizontal="center" vertical="center"/>
      <protection hidden="1"/>
    </xf>
    <xf numFmtId="1" fontId="6" fillId="7" borderId="38" xfId="0" applyNumberFormat="1" applyFont="1" applyFill="1" applyBorder="1" applyAlignment="1" applyProtection="1">
      <alignment horizontal="center" vertical="center"/>
      <protection hidden="1"/>
    </xf>
    <xf numFmtId="1" fontId="6" fillId="7" borderId="145" xfId="0" applyNumberFormat="1" applyFont="1" applyFill="1" applyBorder="1" applyAlignment="1" applyProtection="1">
      <alignment horizontal="center" vertical="center"/>
      <protection hidden="1"/>
    </xf>
    <xf numFmtId="38" fontId="6" fillId="7" borderId="0" xfId="0" applyNumberFormat="1" applyFont="1" applyFill="1" applyBorder="1" applyAlignment="1" applyProtection="1">
      <alignment horizontal="center" vertical="center"/>
      <protection hidden="1"/>
    </xf>
    <xf numFmtId="38" fontId="6" fillId="7" borderId="174" xfId="0" applyNumberFormat="1" applyFont="1" applyFill="1" applyBorder="1" applyAlignment="1" applyProtection="1">
      <alignment horizontal="center" vertical="center"/>
      <protection hidden="1"/>
    </xf>
    <xf numFmtId="38" fontId="6" fillId="7" borderId="96" xfId="0" applyNumberFormat="1" applyFont="1" applyFill="1" applyBorder="1" applyAlignment="1" applyProtection="1">
      <alignment horizontal="center" vertical="center"/>
      <protection hidden="1"/>
    </xf>
    <xf numFmtId="38" fontId="6" fillId="7" borderId="169" xfId="0" applyNumberFormat="1" applyFont="1" applyFill="1" applyBorder="1" applyAlignment="1" applyProtection="1">
      <alignment horizontal="center" vertical="center"/>
      <protection hidden="1"/>
    </xf>
    <xf numFmtId="1" fontId="6" fillId="7" borderId="179" xfId="0" applyNumberFormat="1" applyFont="1" applyFill="1" applyBorder="1" applyAlignment="1" applyProtection="1">
      <alignment horizontal="center" vertical="center"/>
      <protection hidden="1"/>
    </xf>
    <xf numFmtId="1" fontId="6" fillId="7" borderId="174" xfId="0" applyNumberFormat="1" applyFont="1" applyFill="1" applyBorder="1" applyAlignment="1" applyProtection="1">
      <alignment horizontal="center" vertical="center"/>
      <protection hidden="1"/>
    </xf>
    <xf numFmtId="1" fontId="74" fillId="7" borderId="60" xfId="0" applyNumberFormat="1" applyFont="1" applyFill="1" applyBorder="1" applyAlignment="1" applyProtection="1">
      <alignment horizontal="center" vertical="center"/>
      <protection hidden="1"/>
    </xf>
    <xf numFmtId="1" fontId="74" fillId="7" borderId="190" xfId="0" applyNumberFormat="1" applyFont="1" applyFill="1" applyBorder="1" applyAlignment="1" applyProtection="1">
      <alignment horizontal="center" vertical="center"/>
      <protection hidden="1"/>
    </xf>
    <xf numFmtId="1" fontId="74" fillId="7" borderId="68" xfId="0" applyNumberFormat="1" applyFont="1" applyFill="1" applyBorder="1" applyAlignment="1" applyProtection="1">
      <alignment horizontal="center" vertical="center"/>
      <protection hidden="1"/>
    </xf>
    <xf numFmtId="1" fontId="74" fillId="7" borderId="43" xfId="0" applyNumberFormat="1" applyFont="1" applyFill="1" applyBorder="1" applyAlignment="1" applyProtection="1">
      <alignment horizontal="center" vertical="center"/>
      <protection hidden="1"/>
    </xf>
    <xf numFmtId="1" fontId="74" fillId="7" borderId="56" xfId="0" applyNumberFormat="1" applyFont="1" applyFill="1" applyBorder="1" applyAlignment="1" applyProtection="1">
      <alignment horizontal="center" vertical="center"/>
      <protection hidden="1"/>
    </xf>
    <xf numFmtId="1" fontId="74" fillId="7" borderId="0" xfId="0" applyNumberFormat="1" applyFont="1" applyFill="1" applyBorder="1" applyAlignment="1" applyProtection="1">
      <alignment horizontal="center" vertical="center"/>
      <protection hidden="1"/>
    </xf>
    <xf numFmtId="1" fontId="74" fillId="7" borderId="187" xfId="0" applyNumberFormat="1" applyFont="1" applyFill="1" applyBorder="1" applyAlignment="1" applyProtection="1">
      <alignment horizontal="center" vertical="center"/>
      <protection hidden="1"/>
    </xf>
    <xf numFmtId="1" fontId="74" fillId="7" borderId="69" xfId="0" applyNumberFormat="1" applyFont="1" applyFill="1" applyBorder="1" applyAlignment="1" applyProtection="1">
      <alignment horizontal="center" vertical="center"/>
      <protection hidden="1"/>
    </xf>
    <xf numFmtId="1" fontId="74" fillId="7" borderId="200" xfId="0" applyNumberFormat="1" applyFont="1" applyFill="1" applyBorder="1" applyAlignment="1" applyProtection="1">
      <alignment horizontal="center" vertical="center"/>
      <protection hidden="1"/>
    </xf>
    <xf numFmtId="1" fontId="74" fillId="7" borderId="70" xfId="0" applyNumberFormat="1" applyFont="1" applyFill="1" applyBorder="1" applyAlignment="1" applyProtection="1">
      <alignment horizontal="center" vertical="center"/>
      <protection hidden="1"/>
    </xf>
    <xf numFmtId="1" fontId="6" fillId="7" borderId="198" xfId="0" applyNumberFormat="1" applyFont="1" applyFill="1" applyBorder="1" applyAlignment="1" applyProtection="1">
      <alignment horizontal="center" vertical="center"/>
      <protection hidden="1"/>
    </xf>
    <xf numFmtId="1" fontId="6" fillId="7" borderId="199" xfId="0" applyNumberFormat="1" applyFont="1" applyFill="1" applyBorder="1" applyAlignment="1" applyProtection="1">
      <alignment horizontal="center" vertical="center"/>
      <protection hidden="1"/>
    </xf>
    <xf numFmtId="0" fontId="11" fillId="12" borderId="88" xfId="0" applyFont="1" applyFill="1" applyBorder="1" applyAlignment="1" applyProtection="1">
      <alignment horizontal="center" vertical="center" textRotation="59"/>
      <protection hidden="1"/>
    </xf>
    <xf numFmtId="0" fontId="11" fillId="12" borderId="190" xfId="0" applyFont="1" applyFill="1" applyBorder="1" applyAlignment="1" applyProtection="1">
      <alignment horizontal="center" vertical="center" textRotation="59"/>
      <protection hidden="1"/>
    </xf>
    <xf numFmtId="41" fontId="72" fillId="7" borderId="24" xfId="0" applyNumberFormat="1" applyFont="1" applyFill="1" applyBorder="1" applyAlignment="1" applyProtection="1">
      <alignment horizontal="center"/>
      <protection hidden="1"/>
    </xf>
    <xf numFmtId="0" fontId="72" fillId="7" borderId="24" xfId="0" applyFont="1" applyFill="1" applyBorder="1" applyAlignment="1" applyProtection="1">
      <alignment horizont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hidden="1"/>
    </xf>
    <xf numFmtId="1" fontId="6" fillId="7" borderId="168" xfId="0" applyNumberFormat="1" applyFont="1" applyFill="1" applyBorder="1" applyAlignment="1" applyProtection="1">
      <alignment horizontal="center" vertical="center"/>
      <protection hidden="1"/>
    </xf>
    <xf numFmtId="1" fontId="74" fillId="7" borderId="194" xfId="0" applyNumberFormat="1" applyFont="1" applyFill="1" applyBorder="1" applyAlignment="1" applyProtection="1">
      <alignment horizontal="center" vertical="center"/>
      <protection hidden="1"/>
    </xf>
    <xf numFmtId="0" fontId="10" fillId="7" borderId="137" xfId="0" applyFont="1" applyFill="1" applyBorder="1" applyAlignment="1" applyProtection="1">
      <alignment horizontal="center" vertical="center" wrapText="1"/>
      <protection hidden="1"/>
    </xf>
    <xf numFmtId="0" fontId="9" fillId="12" borderId="0" xfId="0" applyFont="1" applyFill="1" applyBorder="1" applyAlignment="1" applyProtection="1">
      <alignment horizontal="center" vertical="center"/>
      <protection hidden="1"/>
    </xf>
    <xf numFmtId="0" fontId="9" fillId="12" borderId="0" xfId="0" applyFont="1" applyFill="1" applyAlignment="1" applyProtection="1">
      <alignment horizontal="center" vertical="center"/>
      <protection hidden="1"/>
    </xf>
    <xf numFmtId="0" fontId="9" fillId="12" borderId="123" xfId="0" applyFont="1" applyFill="1" applyBorder="1" applyAlignment="1" applyProtection="1">
      <alignment horizontal="center" vertical="center"/>
      <protection hidden="1"/>
    </xf>
    <xf numFmtId="0" fontId="9" fillId="12" borderId="124" xfId="0" applyFont="1" applyFill="1" applyBorder="1" applyAlignment="1" applyProtection="1">
      <alignment horizontal="center" vertical="center"/>
      <protection hidden="1"/>
    </xf>
    <xf numFmtId="0" fontId="9" fillId="12" borderId="204" xfId="0" applyFont="1" applyFill="1" applyBorder="1" applyAlignment="1" applyProtection="1">
      <alignment horizontal="center" vertical="center"/>
      <protection hidden="1"/>
    </xf>
    <xf numFmtId="0" fontId="9" fillId="12" borderId="207" xfId="0" applyFont="1" applyFill="1" applyBorder="1" applyAlignment="1" applyProtection="1">
      <alignment horizontal="center" vertical="center"/>
      <protection hidden="1"/>
    </xf>
    <xf numFmtId="0" fontId="11" fillId="12" borderId="104" xfId="0" applyFont="1" applyFill="1" applyBorder="1" applyAlignment="1" applyProtection="1">
      <alignment horizontal="center" vertical="center" textRotation="58"/>
      <protection hidden="1"/>
    </xf>
    <xf numFmtId="0" fontId="11" fillId="12" borderId="70" xfId="0" applyFont="1" applyFill="1" applyBorder="1" applyAlignment="1" applyProtection="1">
      <alignment horizontal="center" vertical="center" textRotation="58"/>
      <protection hidden="1"/>
    </xf>
    <xf numFmtId="0" fontId="3" fillId="12" borderId="103" xfId="0" applyFont="1" applyFill="1" applyBorder="1" applyAlignment="1" applyProtection="1">
      <alignment horizontal="center" vertical="center" textRotation="59"/>
      <protection hidden="1"/>
    </xf>
    <xf numFmtId="0" fontId="3" fillId="12" borderId="104" xfId="0" applyFont="1" applyFill="1" applyBorder="1" applyAlignment="1" applyProtection="1">
      <alignment horizontal="center" vertical="center" textRotation="59"/>
      <protection hidden="1"/>
    </xf>
    <xf numFmtId="0" fontId="3" fillId="12" borderId="56" xfId="0" applyFont="1" applyFill="1" applyBorder="1" applyAlignment="1" applyProtection="1">
      <alignment horizontal="center" vertical="center" textRotation="59"/>
      <protection hidden="1"/>
    </xf>
    <xf numFmtId="0" fontId="3" fillId="12" borderId="70" xfId="0" applyFont="1" applyFill="1" applyBorder="1" applyAlignment="1" applyProtection="1">
      <alignment horizontal="center" vertical="center" textRotation="59"/>
      <protection hidden="1"/>
    </xf>
    <xf numFmtId="0" fontId="9" fillId="12" borderId="0" xfId="0" applyFont="1" applyFill="1" applyAlignment="1" applyProtection="1">
      <alignment horizontal="center"/>
      <protection hidden="1"/>
    </xf>
    <xf numFmtId="0" fontId="9" fillId="12" borderId="208" xfId="0" applyFont="1" applyFill="1" applyBorder="1" applyAlignment="1" applyProtection="1">
      <alignment horizontal="center" vertical="center"/>
      <protection hidden="1"/>
    </xf>
    <xf numFmtId="0" fontId="3" fillId="12" borderId="150" xfId="0" applyFont="1" applyFill="1" applyBorder="1" applyAlignment="1" applyProtection="1">
      <alignment horizontal="center" vertical="center" wrapText="1"/>
      <protection hidden="1"/>
    </xf>
    <xf numFmtId="0" fontId="3" fillId="12" borderId="49" xfId="0" applyFont="1" applyFill="1" applyBorder="1" applyAlignment="1" applyProtection="1">
      <alignment horizontal="center" vertical="center" wrapText="1"/>
      <protection hidden="1"/>
    </xf>
    <xf numFmtId="0" fontId="3" fillId="12" borderId="50" xfId="0" applyFont="1" applyFill="1" applyBorder="1" applyAlignment="1" applyProtection="1">
      <alignment horizontal="center" vertical="center" wrapText="1"/>
      <protection hidden="1"/>
    </xf>
    <xf numFmtId="0" fontId="3" fillId="12" borderId="165" xfId="0" applyFont="1" applyFill="1" applyBorder="1" applyAlignment="1" applyProtection="1">
      <alignment horizontal="center" vertical="center" wrapText="1"/>
      <protection hidden="1"/>
    </xf>
    <xf numFmtId="0" fontId="3" fillId="12" borderId="0" xfId="0" applyFont="1" applyFill="1" applyBorder="1" applyAlignment="1" applyProtection="1">
      <alignment horizontal="center" vertical="center" wrapText="1"/>
      <protection hidden="1"/>
    </xf>
    <xf numFmtId="0" fontId="3" fillId="12" borderId="52" xfId="0" applyFont="1" applyFill="1" applyBorder="1" applyAlignment="1" applyProtection="1">
      <alignment horizontal="center" vertical="center" wrapText="1"/>
      <protection hidden="1"/>
    </xf>
    <xf numFmtId="0" fontId="3" fillId="12" borderId="203" xfId="0" applyFont="1" applyFill="1" applyBorder="1" applyAlignment="1" applyProtection="1">
      <alignment horizontal="center" vertical="center"/>
      <protection hidden="1"/>
    </xf>
    <xf numFmtId="1" fontId="74" fillId="7" borderId="94" xfId="0" applyNumberFormat="1" applyFont="1" applyFill="1" applyBorder="1" applyAlignment="1" applyProtection="1">
      <alignment horizontal="center" vertical="center"/>
      <protection hidden="1"/>
    </xf>
    <xf numFmtId="1" fontId="6" fillId="7" borderId="231" xfId="0" applyNumberFormat="1" applyFont="1" applyFill="1" applyBorder="1" applyAlignment="1" applyProtection="1">
      <alignment horizontal="center" vertical="center"/>
      <protection hidden="1"/>
    </xf>
    <xf numFmtId="0" fontId="6" fillId="7" borderId="159" xfId="0" applyFont="1" applyFill="1" applyBorder="1" applyAlignment="1" applyProtection="1">
      <alignment horizontal="center" vertical="center"/>
      <protection hidden="1"/>
    </xf>
    <xf numFmtId="0" fontId="6" fillId="7" borderId="139" xfId="0" applyFont="1" applyFill="1" applyBorder="1" applyAlignment="1" applyProtection="1">
      <alignment horizontal="center" vertical="center"/>
      <protection hidden="1"/>
    </xf>
    <xf numFmtId="0" fontId="6" fillId="7" borderId="165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Border="1" applyAlignment="1" applyProtection="1">
      <alignment horizontal="center" vertical="center"/>
      <protection hidden="1"/>
    </xf>
    <xf numFmtId="0" fontId="6" fillId="7" borderId="52" xfId="0" applyFont="1" applyFill="1" applyBorder="1" applyAlignment="1" applyProtection="1">
      <alignment horizontal="center" vertical="center"/>
      <protection hidden="1"/>
    </xf>
    <xf numFmtId="0" fontId="6" fillId="7" borderId="182" xfId="0" applyFont="1" applyFill="1" applyBorder="1" applyAlignment="1" applyProtection="1">
      <alignment horizontal="center" vertical="center"/>
      <protection hidden="1"/>
    </xf>
    <xf numFmtId="0" fontId="6" fillId="7" borderId="183" xfId="0" applyFont="1" applyFill="1" applyBorder="1" applyAlignment="1" applyProtection="1">
      <alignment horizontal="center" vertical="center"/>
      <protection hidden="1"/>
    </xf>
    <xf numFmtId="0" fontId="6" fillId="7" borderId="184" xfId="0" applyFont="1" applyFill="1" applyBorder="1" applyAlignment="1" applyProtection="1">
      <alignment horizontal="center" vertical="center"/>
      <protection hidden="1"/>
    </xf>
    <xf numFmtId="49" fontId="73" fillId="7" borderId="202" xfId="0" applyNumberFormat="1" applyFont="1" applyFill="1" applyBorder="1" applyAlignment="1" applyProtection="1">
      <alignment horizontal="center" vertical="center"/>
      <protection hidden="1"/>
    </xf>
    <xf numFmtId="1" fontId="74" fillId="7" borderId="198" xfId="0" applyNumberFormat="1" applyFont="1" applyFill="1" applyBorder="1" applyAlignment="1" applyProtection="1">
      <alignment horizontal="center" vertical="center"/>
      <protection hidden="1"/>
    </xf>
    <xf numFmtId="1" fontId="6" fillId="7" borderId="232" xfId="0" applyNumberFormat="1" applyFont="1" applyFill="1" applyBorder="1" applyAlignment="1" applyProtection="1">
      <alignment horizontal="center" vertical="center"/>
      <protection hidden="1"/>
    </xf>
    <xf numFmtId="1" fontId="74" fillId="7" borderId="166" xfId="0" applyNumberFormat="1" applyFont="1" applyFill="1" applyBorder="1" applyAlignment="1" applyProtection="1">
      <alignment horizontal="center" vertical="center"/>
      <protection hidden="1"/>
    </xf>
    <xf numFmtId="1" fontId="6" fillId="7" borderId="91" xfId="0" applyNumberFormat="1" applyFont="1" applyFill="1" applyBorder="1" applyAlignment="1" applyProtection="1">
      <alignment horizontal="center" vertical="center"/>
      <protection hidden="1"/>
    </xf>
    <xf numFmtId="1" fontId="6" fillId="7" borderId="92" xfId="0" applyNumberFormat="1" applyFont="1" applyFill="1" applyBorder="1" applyAlignment="1" applyProtection="1">
      <alignment horizontal="center" vertical="center"/>
      <protection hidden="1"/>
    </xf>
    <xf numFmtId="1" fontId="6" fillId="7" borderId="169" xfId="0" applyNumberFormat="1" applyFont="1" applyFill="1" applyBorder="1" applyAlignment="1" applyProtection="1">
      <alignment horizontal="center" vertical="center"/>
      <protection hidden="1"/>
    </xf>
    <xf numFmtId="1" fontId="6" fillId="7" borderId="224" xfId="0" applyNumberFormat="1" applyFont="1" applyFill="1" applyBorder="1" applyAlignment="1" applyProtection="1">
      <alignment horizontal="center" vertical="center"/>
      <protection hidden="1"/>
    </xf>
    <xf numFmtId="0" fontId="6" fillId="7" borderId="151" xfId="0" applyFont="1" applyFill="1" applyBorder="1" applyAlignment="1" applyProtection="1">
      <alignment horizontal="center" vertical="center"/>
      <protection hidden="1"/>
    </xf>
    <xf numFmtId="0" fontId="6" fillId="7" borderId="96" xfId="0" applyFont="1" applyFill="1" applyBorder="1" applyAlignment="1" applyProtection="1">
      <alignment horizontal="center" vertical="center"/>
      <protection hidden="1"/>
    </xf>
    <xf numFmtId="0" fontId="6" fillId="7" borderId="152" xfId="0" applyFont="1" applyFill="1" applyBorder="1" applyAlignment="1" applyProtection="1">
      <alignment horizontal="center" vertical="center"/>
      <protection hidden="1"/>
    </xf>
    <xf numFmtId="0" fontId="75" fillId="5" borderId="53" xfId="0" applyFont="1" applyFill="1" applyBorder="1" applyAlignment="1" applyProtection="1">
      <alignment horizontal="center"/>
      <protection hidden="1"/>
    </xf>
    <xf numFmtId="166" fontId="6" fillId="7" borderId="182" xfId="0" applyNumberFormat="1" applyFont="1" applyFill="1" applyBorder="1" applyAlignment="1" applyProtection="1">
      <alignment horizontal="center" vertical="center"/>
      <protection hidden="1"/>
    </xf>
    <xf numFmtId="166" fontId="6" fillId="7" borderId="183" xfId="0" applyNumberFormat="1" applyFont="1" applyFill="1" applyBorder="1" applyAlignment="1" applyProtection="1">
      <alignment horizontal="center" vertical="center"/>
      <protection hidden="1"/>
    </xf>
    <xf numFmtId="166" fontId="6" fillId="7" borderId="184" xfId="0" applyNumberFormat="1" applyFont="1" applyFill="1" applyBorder="1" applyAlignment="1" applyProtection="1">
      <alignment horizontal="center" vertical="center"/>
      <protection hidden="1"/>
    </xf>
    <xf numFmtId="166" fontId="74" fillId="7" borderId="68" xfId="0" applyNumberFormat="1" applyFont="1" applyFill="1" applyBorder="1" applyAlignment="1" applyProtection="1">
      <alignment horizontal="center" vertical="center"/>
      <protection hidden="1"/>
    </xf>
    <xf numFmtId="166" fontId="74" fillId="7" borderId="39" xfId="0" applyNumberFormat="1" applyFont="1" applyFill="1" applyBorder="1" applyAlignment="1" applyProtection="1">
      <alignment horizontal="center" vertical="center"/>
      <protection hidden="1"/>
    </xf>
    <xf numFmtId="166" fontId="74" fillId="7" borderId="56" xfId="0" applyNumberFormat="1" applyFont="1" applyFill="1" applyBorder="1" applyAlignment="1" applyProtection="1">
      <alignment horizontal="center" vertical="center"/>
      <protection hidden="1"/>
    </xf>
    <xf numFmtId="166" fontId="74" fillId="7" borderId="34" xfId="0" applyNumberFormat="1" applyFont="1" applyFill="1" applyBorder="1" applyAlignment="1" applyProtection="1">
      <alignment horizontal="center" vertical="center"/>
      <protection hidden="1"/>
    </xf>
    <xf numFmtId="166" fontId="74" fillId="7" borderId="38" xfId="0" applyNumberFormat="1" applyFont="1" applyFill="1" applyBorder="1" applyAlignment="1" applyProtection="1">
      <alignment horizontal="center" vertical="center"/>
      <protection hidden="1"/>
    </xf>
    <xf numFmtId="166" fontId="74" fillId="7" borderId="43" xfId="0" applyNumberFormat="1" applyFont="1" applyFill="1" applyBorder="1" applyAlignment="1" applyProtection="1">
      <alignment horizontal="center" vertical="center"/>
      <protection hidden="1"/>
    </xf>
    <xf numFmtId="166" fontId="74" fillId="7" borderId="36" xfId="0" applyNumberFormat="1" applyFont="1" applyFill="1" applyBorder="1" applyAlignment="1" applyProtection="1">
      <alignment horizontal="center" vertical="center"/>
      <protection hidden="1"/>
    </xf>
    <xf numFmtId="166" fontId="74" fillId="7" borderId="0" xfId="0" applyNumberFormat="1" applyFont="1" applyFill="1" applyBorder="1" applyAlignment="1" applyProtection="1">
      <alignment horizontal="center" vertical="center"/>
      <protection hidden="1"/>
    </xf>
    <xf numFmtId="166" fontId="6" fillId="7" borderId="69" xfId="0" applyNumberFormat="1" applyFont="1" applyFill="1" applyBorder="1" applyAlignment="1" applyProtection="1">
      <alignment horizontal="center" vertical="center"/>
      <protection hidden="1"/>
    </xf>
    <xf numFmtId="166" fontId="6" fillId="7" borderId="70" xfId="0" applyNumberFormat="1" applyFont="1" applyFill="1" applyBorder="1" applyAlignment="1" applyProtection="1">
      <alignment horizontal="center" vertical="center"/>
      <protection hidden="1"/>
    </xf>
    <xf numFmtId="166" fontId="74" fillId="7" borderId="74" xfId="0" applyNumberFormat="1" applyFont="1" applyFill="1" applyBorder="1" applyAlignment="1" applyProtection="1">
      <alignment horizontal="center" vertical="center"/>
      <protection hidden="1"/>
    </xf>
    <xf numFmtId="166" fontId="74" fillId="7" borderId="94" xfId="0" applyNumberFormat="1" applyFont="1" applyFill="1" applyBorder="1" applyAlignment="1" applyProtection="1">
      <alignment horizontal="center" vertical="center"/>
      <protection hidden="1"/>
    </xf>
    <xf numFmtId="166" fontId="74" fillId="7" borderId="166" xfId="0" applyNumberFormat="1" applyFont="1" applyFill="1" applyBorder="1" applyAlignment="1" applyProtection="1">
      <alignment horizontal="center" vertical="center"/>
      <protection hidden="1"/>
    </xf>
    <xf numFmtId="166" fontId="74" fillId="7" borderId="210" xfId="0" applyNumberFormat="1" applyFont="1" applyFill="1" applyBorder="1" applyAlignment="1" applyProtection="1">
      <alignment horizontal="center" vertical="center"/>
      <protection hidden="1"/>
    </xf>
    <xf numFmtId="166" fontId="6" fillId="7" borderId="196" xfId="0" applyNumberFormat="1" applyFont="1" applyFill="1" applyBorder="1" applyAlignment="1" applyProtection="1">
      <alignment horizontal="center" vertical="center"/>
      <protection hidden="1"/>
    </xf>
    <xf numFmtId="166" fontId="74" fillId="7" borderId="198" xfId="0" applyNumberFormat="1" applyFont="1" applyFill="1" applyBorder="1" applyAlignment="1" applyProtection="1">
      <alignment horizontal="center" vertical="center"/>
      <protection hidden="1"/>
    </xf>
    <xf numFmtId="166" fontId="74" fillId="7" borderId="191" xfId="0" applyNumberFormat="1" applyFont="1" applyFill="1" applyBorder="1" applyAlignment="1" applyProtection="1">
      <alignment horizontal="center" vertical="center"/>
      <protection hidden="1"/>
    </xf>
    <xf numFmtId="166" fontId="74" fillId="7" borderId="82" xfId="0" applyNumberFormat="1" applyFont="1" applyFill="1" applyBorder="1" applyAlignment="1" applyProtection="1">
      <alignment horizontal="center" vertical="center"/>
      <protection hidden="1"/>
    </xf>
    <xf numFmtId="166" fontId="6" fillId="7" borderId="73" xfId="0" applyNumberFormat="1" applyFont="1" applyFill="1" applyBorder="1" applyAlignment="1" applyProtection="1">
      <alignment horizontal="center" vertical="center"/>
      <protection hidden="1"/>
    </xf>
    <xf numFmtId="166" fontId="6" fillId="7" borderId="97" xfId="0" applyNumberFormat="1" applyFont="1" applyFill="1" applyBorder="1" applyAlignment="1" applyProtection="1">
      <alignment horizontal="center" vertical="center"/>
      <protection hidden="1"/>
    </xf>
    <xf numFmtId="166" fontId="6" fillId="7" borderId="43" xfId="0" applyNumberFormat="1" applyFont="1" applyFill="1" applyBorder="1" applyAlignment="1" applyProtection="1">
      <alignment horizontal="center" vertical="center"/>
      <protection hidden="1"/>
    </xf>
    <xf numFmtId="166" fontId="6" fillId="7" borderId="71" xfId="0" applyNumberFormat="1" applyFont="1" applyFill="1" applyBorder="1" applyAlignment="1" applyProtection="1">
      <alignment horizontal="center" vertical="center"/>
      <protection hidden="1"/>
    </xf>
    <xf numFmtId="166" fontId="6" fillId="7" borderId="44" xfId="0" applyNumberFormat="1" applyFont="1" applyFill="1" applyBorder="1" applyAlignment="1" applyProtection="1">
      <alignment horizontal="center" vertical="center"/>
      <protection hidden="1"/>
    </xf>
    <xf numFmtId="166" fontId="74" fillId="7" borderId="168" xfId="0" applyNumberFormat="1" applyFont="1" applyFill="1" applyBorder="1" applyAlignment="1" applyProtection="1">
      <alignment horizontal="center" vertical="center"/>
      <protection hidden="1"/>
    </xf>
    <xf numFmtId="166" fontId="74" fillId="7" borderId="96" xfId="0" applyNumberFormat="1" applyFont="1" applyFill="1" applyBorder="1" applyAlignment="1" applyProtection="1">
      <alignment horizontal="center" vertical="center"/>
      <protection hidden="1"/>
    </xf>
    <xf numFmtId="1" fontId="6" fillId="7" borderId="97" xfId="0" applyNumberFormat="1" applyFont="1" applyFill="1" applyBorder="1" applyAlignment="1" applyProtection="1">
      <alignment horizontal="center" vertical="center"/>
      <protection hidden="1"/>
    </xf>
    <xf numFmtId="166" fontId="74" fillId="7" borderId="73" xfId="0" applyNumberFormat="1" applyFont="1" applyFill="1" applyBorder="1" applyAlignment="1" applyProtection="1">
      <alignment horizontal="center" vertical="center"/>
      <protection hidden="1"/>
    </xf>
    <xf numFmtId="166" fontId="6" fillId="7" borderId="38" xfId="0" applyNumberFormat="1" applyFont="1" applyFill="1" applyBorder="1" applyAlignment="1" applyProtection="1">
      <alignment horizontal="center" vertical="center"/>
      <protection hidden="1"/>
    </xf>
    <xf numFmtId="166" fontId="6" fillId="7" borderId="145" xfId="0" applyNumberFormat="1" applyFont="1" applyFill="1" applyBorder="1" applyAlignment="1" applyProtection="1">
      <alignment horizontal="center" vertical="center"/>
      <protection hidden="1"/>
    </xf>
    <xf numFmtId="1" fontId="10" fillId="7" borderId="51" xfId="0" applyNumberFormat="1" applyFont="1" applyFill="1" applyBorder="1" applyAlignment="1" applyProtection="1">
      <alignment horizontal="center" vertical="center" wrapText="1"/>
      <protection hidden="1"/>
    </xf>
    <xf numFmtId="1" fontId="10" fillId="7" borderId="138" xfId="0" applyNumberFormat="1" applyFont="1" applyFill="1" applyBorder="1" applyAlignment="1" applyProtection="1">
      <alignment horizontal="center" vertical="center" wrapText="1"/>
      <protection hidden="1"/>
    </xf>
    <xf numFmtId="166" fontId="74" fillId="7" borderId="192" xfId="0" applyNumberFormat="1" applyFont="1" applyFill="1" applyBorder="1" applyAlignment="1" applyProtection="1">
      <alignment horizontal="center" vertical="center"/>
      <protection hidden="1"/>
    </xf>
    <xf numFmtId="166" fontId="6" fillId="7" borderId="72" xfId="0" applyNumberFormat="1" applyFont="1" applyFill="1" applyBorder="1" applyAlignment="1" applyProtection="1">
      <alignment horizontal="center" vertical="center"/>
      <protection hidden="1"/>
    </xf>
    <xf numFmtId="166" fontId="6" fillId="7" borderId="87" xfId="0" applyNumberFormat="1" applyFont="1" applyFill="1" applyBorder="1" applyAlignment="1" applyProtection="1">
      <alignment horizontal="center" vertical="center"/>
      <protection hidden="1"/>
    </xf>
    <xf numFmtId="166" fontId="6" fillId="7" borderId="197" xfId="0" applyNumberFormat="1" applyFont="1" applyFill="1" applyBorder="1" applyAlignment="1" applyProtection="1">
      <alignment horizontal="center" vertical="center"/>
      <protection hidden="1"/>
    </xf>
    <xf numFmtId="1" fontId="74" fillId="7" borderId="96" xfId="0" applyNumberFormat="1" applyFont="1" applyFill="1" applyBorder="1" applyAlignment="1" applyProtection="1">
      <alignment horizontal="center" vertical="center"/>
      <protection hidden="1"/>
    </xf>
    <xf numFmtId="1" fontId="74" fillId="7" borderId="36" xfId="0" applyNumberFormat="1" applyFont="1" applyFill="1" applyBorder="1" applyAlignment="1" applyProtection="1">
      <alignment horizontal="center" vertical="center"/>
      <protection hidden="1"/>
    </xf>
    <xf numFmtId="1" fontId="74" fillId="7" borderId="168" xfId="0" applyNumberFormat="1" applyFont="1" applyFill="1" applyBorder="1" applyAlignment="1" applyProtection="1">
      <alignment horizontal="center" vertical="center"/>
      <protection hidden="1"/>
    </xf>
    <xf numFmtId="0" fontId="9" fillId="12" borderId="103" xfId="0" applyFont="1" applyFill="1" applyBorder="1" applyAlignment="1" applyProtection="1">
      <alignment horizontal="center" vertical="center"/>
      <protection hidden="1"/>
    </xf>
    <xf numFmtId="0" fontId="9" fillId="12" borderId="49" xfId="0" applyFont="1" applyFill="1" applyBorder="1" applyAlignment="1" applyProtection="1">
      <alignment horizontal="center" vertical="center"/>
      <protection hidden="1"/>
    </xf>
    <xf numFmtId="0" fontId="9" fillId="12" borderId="104" xfId="0" applyFont="1" applyFill="1" applyBorder="1" applyAlignment="1" applyProtection="1">
      <alignment horizontal="center" vertical="center"/>
      <protection hidden="1"/>
    </xf>
    <xf numFmtId="0" fontId="9" fillId="12" borderId="56" xfId="0" applyFont="1" applyFill="1" applyBorder="1" applyAlignment="1" applyProtection="1">
      <alignment horizontal="center" vertical="center"/>
      <protection hidden="1"/>
    </xf>
    <xf numFmtId="0" fontId="9" fillId="12" borderId="70" xfId="0" applyFont="1" applyFill="1" applyBorder="1" applyAlignment="1" applyProtection="1">
      <alignment horizontal="center" vertical="center"/>
      <protection hidden="1"/>
    </xf>
    <xf numFmtId="166" fontId="6" fillId="7" borderId="159" xfId="0" applyNumberFormat="1" applyFont="1" applyFill="1" applyBorder="1" applyAlignment="1" applyProtection="1">
      <alignment horizontal="center" vertical="center"/>
      <protection hidden="1"/>
    </xf>
    <xf numFmtId="166" fontId="6" fillId="7" borderId="139" xfId="0" applyNumberFormat="1" applyFont="1" applyFill="1" applyBorder="1" applyAlignment="1" applyProtection="1">
      <alignment horizontal="center" vertical="center"/>
      <protection hidden="1"/>
    </xf>
    <xf numFmtId="166" fontId="6" fillId="7" borderId="165" xfId="0" applyNumberFormat="1" applyFont="1" applyFill="1" applyBorder="1" applyAlignment="1" applyProtection="1">
      <alignment horizontal="center" vertical="center"/>
      <protection hidden="1"/>
    </xf>
    <xf numFmtId="166" fontId="6" fillId="7" borderId="0" xfId="0" applyNumberFormat="1" applyFont="1" applyFill="1" applyBorder="1" applyAlignment="1" applyProtection="1">
      <alignment horizontal="center" vertical="center"/>
      <protection hidden="1"/>
    </xf>
    <xf numFmtId="166" fontId="6" fillId="7" borderId="52" xfId="0" applyNumberFormat="1" applyFont="1" applyFill="1" applyBorder="1" applyAlignment="1" applyProtection="1">
      <alignment horizontal="center" vertical="center"/>
      <protection hidden="1"/>
    </xf>
    <xf numFmtId="0" fontId="6" fillId="7" borderId="176" xfId="0" applyFont="1" applyFill="1" applyBorder="1" applyAlignment="1" applyProtection="1">
      <alignment horizontal="center" vertical="center"/>
      <protection hidden="1"/>
    </xf>
    <xf numFmtId="0" fontId="6" fillId="7" borderId="32" xfId="0" applyFont="1" applyFill="1" applyBorder="1" applyAlignment="1" applyProtection="1">
      <alignment horizontal="center" vertical="center"/>
      <protection hidden="1"/>
    </xf>
    <xf numFmtId="0" fontId="6" fillId="7" borderId="136" xfId="0" applyFont="1" applyFill="1" applyBorder="1" applyAlignment="1" applyProtection="1">
      <alignment horizontal="center" vertical="center"/>
      <protection hidden="1"/>
    </xf>
    <xf numFmtId="166" fontId="6" fillId="7" borderId="136" xfId="0" applyNumberFormat="1" applyFont="1" applyFill="1" applyBorder="1" applyAlignment="1" applyProtection="1">
      <alignment horizontal="center" vertical="center"/>
      <protection hidden="1"/>
    </xf>
    <xf numFmtId="166" fontId="74" fillId="7" borderId="189" xfId="0" applyNumberFormat="1" applyFont="1" applyFill="1" applyBorder="1" applyAlignment="1" applyProtection="1">
      <alignment horizontal="center" vertical="center"/>
      <protection hidden="1"/>
    </xf>
    <xf numFmtId="166" fontId="6" fillId="7" borderId="60" xfId="0" applyNumberFormat="1" applyFont="1" applyFill="1" applyBorder="1" applyAlignment="1" applyProtection="1">
      <alignment horizontal="center" vertical="center"/>
      <protection hidden="1"/>
    </xf>
    <xf numFmtId="166" fontId="6" fillId="7" borderId="189" xfId="0" applyNumberFormat="1" applyFont="1" applyFill="1" applyBorder="1" applyAlignment="1" applyProtection="1">
      <alignment horizontal="center" vertical="center"/>
      <protection hidden="1"/>
    </xf>
    <xf numFmtId="1" fontId="10" fillId="7" borderId="57" xfId="0" applyNumberFormat="1" applyFont="1" applyFill="1" applyBorder="1" applyAlignment="1" applyProtection="1">
      <alignment horizontal="center" vertical="center" wrapText="1"/>
      <protection hidden="1"/>
    </xf>
    <xf numFmtId="1" fontId="10" fillId="7" borderId="49" xfId="0" applyNumberFormat="1" applyFont="1" applyFill="1" applyBorder="1" applyAlignment="1" applyProtection="1">
      <alignment horizontal="center" vertical="center" wrapText="1"/>
      <protection hidden="1"/>
    </xf>
    <xf numFmtId="1" fontId="10" fillId="7" borderId="50" xfId="0" applyNumberFormat="1" applyFont="1" applyFill="1" applyBorder="1" applyAlignment="1" applyProtection="1">
      <alignment horizontal="center" vertical="center" wrapText="1"/>
      <protection hidden="1"/>
    </xf>
    <xf numFmtId="1" fontId="10" fillId="7" borderId="59" xfId="0" applyNumberFormat="1" applyFont="1" applyFill="1" applyBorder="1" applyAlignment="1" applyProtection="1">
      <alignment horizontal="center" vertical="center" wrapText="1"/>
      <protection hidden="1"/>
    </xf>
    <xf numFmtId="1" fontId="10" fillId="7" borderId="53" xfId="0" applyNumberFormat="1" applyFont="1" applyFill="1" applyBorder="1" applyAlignment="1" applyProtection="1">
      <alignment horizontal="center" vertical="center" wrapText="1"/>
      <protection hidden="1"/>
    </xf>
    <xf numFmtId="1" fontId="10" fillId="7" borderId="48" xfId="0" applyNumberFormat="1" applyFont="1" applyFill="1" applyBorder="1" applyAlignment="1" applyProtection="1">
      <alignment horizontal="center" vertical="center" wrapText="1"/>
      <protection hidden="1"/>
    </xf>
    <xf numFmtId="166" fontId="6" fillId="7" borderId="160" xfId="0" applyNumberFormat="1" applyFont="1" applyFill="1" applyBorder="1" applyAlignment="1" applyProtection="1">
      <alignment horizontal="center" vertical="center"/>
      <protection hidden="1"/>
    </xf>
    <xf numFmtId="166" fontId="6" fillId="7" borderId="45" xfId="0" applyNumberFormat="1" applyFont="1" applyFill="1" applyBorder="1" applyAlignment="1" applyProtection="1">
      <alignment horizontal="center" vertical="center"/>
      <protection hidden="1"/>
    </xf>
    <xf numFmtId="166" fontId="6" fillId="7" borderId="151" xfId="0" applyNumberFormat="1" applyFont="1" applyFill="1" applyBorder="1" applyAlignment="1" applyProtection="1">
      <alignment horizontal="center" vertical="center"/>
      <protection hidden="1"/>
    </xf>
    <xf numFmtId="166" fontId="6" fillId="7" borderId="96" xfId="0" applyNumberFormat="1" applyFont="1" applyFill="1" applyBorder="1" applyAlignment="1" applyProtection="1">
      <alignment horizontal="center" vertical="center"/>
      <protection hidden="1"/>
    </xf>
    <xf numFmtId="166" fontId="6" fillId="7" borderId="152" xfId="0" applyNumberFormat="1" applyFont="1" applyFill="1" applyBorder="1" applyAlignment="1" applyProtection="1">
      <alignment horizontal="center" vertical="center"/>
      <protection hidden="1"/>
    </xf>
    <xf numFmtId="0" fontId="73" fillId="7" borderId="68" xfId="0" applyFont="1" applyFill="1" applyBorder="1" applyAlignment="1" applyProtection="1">
      <alignment horizontal="center" vertical="center"/>
      <protection hidden="1"/>
    </xf>
    <xf numFmtId="0" fontId="73" fillId="7" borderId="43" xfId="0" applyFont="1" applyFill="1" applyBorder="1" applyAlignment="1" applyProtection="1">
      <alignment horizontal="center" vertical="center"/>
      <protection hidden="1"/>
    </xf>
    <xf numFmtId="0" fontId="73" fillId="7" borderId="69" xfId="0" applyFont="1" applyFill="1" applyBorder="1" applyAlignment="1" applyProtection="1">
      <alignment horizontal="center" vertical="center"/>
      <protection hidden="1"/>
    </xf>
    <xf numFmtId="166" fontId="6" fillId="7" borderId="169" xfId="0" applyNumberFormat="1" applyFont="1" applyFill="1" applyBorder="1" applyAlignment="1" applyProtection="1">
      <alignment horizontal="center" vertical="center"/>
      <protection hidden="1"/>
    </xf>
    <xf numFmtId="166" fontId="6" fillId="7" borderId="198" xfId="0" applyNumberFormat="1" applyFont="1" applyFill="1" applyBorder="1" applyAlignment="1" applyProtection="1">
      <alignment horizontal="center" vertical="center"/>
      <protection hidden="1"/>
    </xf>
    <xf numFmtId="166" fontId="6" fillId="7" borderId="199" xfId="0" applyNumberFormat="1" applyFont="1" applyFill="1" applyBorder="1" applyAlignment="1" applyProtection="1">
      <alignment horizontal="center" vertical="center"/>
      <protection hidden="1"/>
    </xf>
    <xf numFmtId="1" fontId="74" fillId="7" borderId="228" xfId="0" applyNumberFormat="1" applyFont="1" applyFill="1" applyBorder="1" applyAlignment="1" applyProtection="1">
      <alignment horizontal="center" vertical="center"/>
      <protection hidden="1"/>
    </xf>
    <xf numFmtId="1" fontId="74" fillId="7" borderId="229" xfId="0" applyNumberFormat="1" applyFont="1" applyFill="1" applyBorder="1" applyAlignment="1" applyProtection="1">
      <alignment horizontal="center" vertical="center"/>
      <protection hidden="1"/>
    </xf>
    <xf numFmtId="1" fontId="6" fillId="10" borderId="68" xfId="0" applyNumberFormat="1" applyFont="1" applyFill="1" applyBorder="1" applyAlignment="1" applyProtection="1">
      <alignment horizontal="center" vertical="center"/>
      <protection hidden="1"/>
    </xf>
    <xf numFmtId="1" fontId="6" fillId="10" borderId="69" xfId="0" applyNumberFormat="1" applyFont="1" applyFill="1" applyBorder="1" applyAlignment="1" applyProtection="1">
      <alignment horizontal="center" vertical="center"/>
      <protection hidden="1"/>
    </xf>
    <xf numFmtId="1" fontId="6" fillId="10" borderId="71" xfId="0" applyNumberFormat="1" applyFont="1" applyFill="1" applyBorder="1" applyAlignment="1" applyProtection="1">
      <alignment horizontal="center" vertical="center"/>
      <protection hidden="1"/>
    </xf>
    <xf numFmtId="1" fontId="6" fillId="10" borderId="72" xfId="0" applyNumberFormat="1" applyFont="1" applyFill="1" applyBorder="1" applyAlignment="1" applyProtection="1">
      <alignment horizontal="center" vertical="center"/>
      <protection hidden="1"/>
    </xf>
    <xf numFmtId="1" fontId="6" fillId="10" borderId="87" xfId="0" applyNumberFormat="1" applyFont="1" applyFill="1" applyBorder="1" applyAlignment="1" applyProtection="1">
      <alignment horizontal="center" vertical="center"/>
      <protection hidden="1"/>
    </xf>
    <xf numFmtId="1" fontId="6" fillId="10" borderId="136" xfId="0" applyNumberFormat="1" applyFont="1" applyFill="1" applyBorder="1" applyAlignment="1" applyProtection="1">
      <alignment horizontal="center" vertical="center"/>
      <protection hidden="1"/>
    </xf>
    <xf numFmtId="1" fontId="6" fillId="7" borderId="226" xfId="0" applyNumberFormat="1" applyFont="1" applyFill="1" applyBorder="1" applyAlignment="1" applyProtection="1">
      <alignment horizontal="center" vertical="center"/>
      <protection hidden="1"/>
    </xf>
    <xf numFmtId="0" fontId="6" fillId="7" borderId="226" xfId="0" applyFont="1" applyFill="1" applyBorder="1" applyAlignment="1" applyProtection="1">
      <alignment horizontal="center" vertical="center"/>
      <protection hidden="1"/>
    </xf>
    <xf numFmtId="166" fontId="6" fillId="7" borderId="226" xfId="0" applyNumberFormat="1" applyFont="1" applyFill="1" applyBorder="1" applyAlignment="1" applyProtection="1">
      <alignment horizontal="center" vertical="center"/>
      <protection hidden="1"/>
    </xf>
    <xf numFmtId="1" fontId="15" fillId="5" borderId="149" xfId="0" applyNumberFormat="1" applyFont="1" applyFill="1" applyBorder="1" applyAlignment="1" applyProtection="1">
      <alignment horizontal="center" vertical="center"/>
      <protection hidden="1"/>
    </xf>
    <xf numFmtId="1" fontId="6" fillId="7" borderId="165" xfId="0" applyNumberFormat="1" applyFont="1" applyFill="1" applyBorder="1" applyAlignment="1" applyProtection="1">
      <alignment horizontal="center" vertical="center"/>
      <protection hidden="1"/>
    </xf>
    <xf numFmtId="1" fontId="15" fillId="12" borderId="53" xfId="0" applyNumberFormat="1" applyFont="1" applyFill="1" applyBorder="1" applyAlignment="1" applyProtection="1">
      <alignment horizontal="center" vertical="center"/>
      <protection hidden="1"/>
    </xf>
    <xf numFmtId="1" fontId="15" fillId="12" borderId="48" xfId="0" applyNumberFormat="1" applyFont="1" applyFill="1" applyBorder="1" applyAlignment="1" applyProtection="1">
      <alignment horizontal="center" vertical="center"/>
      <protection hidden="1"/>
    </xf>
    <xf numFmtId="0" fontId="27" fillId="7" borderId="0" xfId="0" applyFont="1" applyFill="1" applyAlignment="1">
      <alignment horizontal="center" vertical="top"/>
    </xf>
    <xf numFmtId="0" fontId="16" fillId="7" borderId="185" xfId="0" applyFont="1" applyFill="1" applyBorder="1" applyAlignment="1">
      <alignment horizontal="right" vertical="center" indent="2"/>
    </xf>
    <xf numFmtId="0" fontId="16" fillId="7" borderId="183" xfId="0" applyFont="1" applyFill="1" applyBorder="1" applyAlignment="1">
      <alignment horizontal="right" vertical="center" indent="2"/>
    </xf>
    <xf numFmtId="0" fontId="16" fillId="7" borderId="186" xfId="0" applyFont="1" applyFill="1" applyBorder="1" applyAlignment="1">
      <alignment horizontal="right" vertical="center" indent="2"/>
    </xf>
    <xf numFmtId="168" fontId="16" fillId="7" borderId="185" xfId="0" applyNumberFormat="1" applyFont="1" applyFill="1" applyBorder="1" applyAlignment="1">
      <alignment horizontal="center" vertical="center"/>
    </xf>
    <xf numFmtId="168" fontId="16" fillId="7" borderId="186" xfId="0" applyNumberFormat="1" applyFont="1" applyFill="1" applyBorder="1" applyAlignment="1">
      <alignment horizontal="center" vertical="center"/>
    </xf>
    <xf numFmtId="0" fontId="16" fillId="7" borderId="85" xfId="0" applyFont="1" applyFill="1" applyBorder="1" applyAlignment="1">
      <alignment horizontal="center"/>
    </xf>
    <xf numFmtId="168" fontId="16" fillId="7" borderId="85" xfId="0" applyNumberFormat="1" applyFont="1" applyFill="1" applyBorder="1" applyAlignment="1">
      <alignment horizontal="center" vertical="center"/>
    </xf>
    <xf numFmtId="0" fontId="76" fillId="7" borderId="85" xfId="0" applyFont="1" applyFill="1" applyBorder="1" applyAlignment="1">
      <alignment horizontal="center"/>
    </xf>
    <xf numFmtId="0" fontId="76" fillId="7" borderId="209" xfId="0" applyFont="1" applyFill="1" applyBorder="1" applyAlignment="1">
      <alignment horizontal="center"/>
    </xf>
    <xf numFmtId="41" fontId="23" fillId="7" borderId="137" xfId="0" applyNumberFormat="1" applyFont="1" applyFill="1" applyBorder="1" applyAlignment="1">
      <alignment horizontal="center" vertical="center"/>
    </xf>
    <xf numFmtId="41" fontId="23" fillId="7" borderId="138" xfId="0" applyNumberFormat="1" applyFont="1" applyFill="1" applyBorder="1" applyAlignment="1">
      <alignment horizontal="center" vertical="center"/>
    </xf>
    <xf numFmtId="41" fontId="23" fillId="7" borderId="51" xfId="0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0" fontId="23" fillId="7" borderId="212" xfId="0" applyFont="1" applyFill="1" applyBorder="1" applyAlignment="1">
      <alignment horizontal="center" vertical="center"/>
    </xf>
    <xf numFmtId="0" fontId="23" fillId="7" borderId="214" xfId="0" applyFont="1" applyFill="1" applyBorder="1" applyAlignment="1">
      <alignment horizontal="center" vertical="center"/>
    </xf>
    <xf numFmtId="0" fontId="23" fillId="7" borderId="213" xfId="0" applyFont="1" applyFill="1" applyBorder="1" applyAlignment="1">
      <alignment horizontal="center" vertical="center"/>
    </xf>
    <xf numFmtId="168" fontId="23" fillId="7" borderId="212" xfId="0" applyNumberFormat="1" applyFont="1" applyFill="1" applyBorder="1" applyAlignment="1">
      <alignment horizontal="center" vertical="center"/>
    </xf>
    <xf numFmtId="168" fontId="23" fillId="7" borderId="213" xfId="0" applyNumberFormat="1" applyFont="1" applyFill="1" applyBorder="1" applyAlignment="1">
      <alignment horizontal="center" vertical="center"/>
    </xf>
    <xf numFmtId="0" fontId="43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1" fillId="8" borderId="217" xfId="0" applyFont="1" applyFill="1" applyBorder="1" applyAlignment="1" applyProtection="1">
      <alignment horizontal="center" vertical="center"/>
      <protection hidden="1"/>
    </xf>
    <xf numFmtId="0" fontId="31" fillId="8" borderId="218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Alignment="1" applyProtection="1">
      <alignment horizontal="center" vertical="center"/>
      <protection hidden="1"/>
    </xf>
    <xf numFmtId="0" fontId="77" fillId="8" borderId="0" xfId="0" applyFont="1" applyFill="1" applyAlignment="1" applyProtection="1">
      <alignment horizontal="center" vertical="center"/>
      <protection hidden="1"/>
    </xf>
    <xf numFmtId="0" fontId="28" fillId="8" borderId="0" xfId="0" applyFont="1" applyFill="1" applyAlignment="1" applyProtection="1">
      <alignment horizontal="center" vertical="center"/>
      <protection hidden="1"/>
    </xf>
    <xf numFmtId="0" fontId="77" fillId="8" borderId="44" xfId="0" applyFont="1" applyFill="1" applyBorder="1" applyAlignment="1" applyProtection="1">
      <alignment horizontal="center" vertical="center"/>
      <protection hidden="1"/>
    </xf>
    <xf numFmtId="0" fontId="28" fillId="8" borderId="44" xfId="0" applyFont="1" applyFill="1" applyBorder="1" applyAlignment="1" applyProtection="1">
      <alignment horizontal="center" vertical="center"/>
      <protection hidden="1"/>
    </xf>
    <xf numFmtId="0" fontId="77" fillId="8" borderId="215" xfId="0" applyFont="1" applyFill="1" applyBorder="1" applyAlignment="1" applyProtection="1">
      <alignment horizontal="center" vertical="center"/>
      <protection hidden="1"/>
    </xf>
    <xf numFmtId="0" fontId="28" fillId="8" borderId="215" xfId="0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Alignment="1" applyProtection="1">
      <alignment horizontal="right"/>
      <protection hidden="1"/>
    </xf>
    <xf numFmtId="0" fontId="31" fillId="8" borderId="247" xfId="0" applyFont="1" applyFill="1" applyBorder="1" applyAlignment="1" applyProtection="1">
      <alignment horizontal="center" vertical="center"/>
      <protection hidden="1"/>
    </xf>
    <xf numFmtId="0" fontId="31" fillId="8" borderId="236" xfId="0" applyFont="1" applyFill="1" applyBorder="1" applyAlignment="1" applyProtection="1">
      <alignment horizontal="center" vertical="center"/>
      <protection hidden="1"/>
    </xf>
    <xf numFmtId="0" fontId="29" fillId="0" borderId="236" xfId="0" applyFont="1" applyFill="1" applyBorder="1" applyAlignment="1" applyProtection="1">
      <alignment horizontal="center" vertical="center"/>
      <protection locked="0" hidden="1"/>
    </xf>
    <xf numFmtId="0" fontId="29" fillId="0" borderId="237" xfId="0" applyFont="1" applyFill="1" applyBorder="1" applyAlignment="1" applyProtection="1">
      <alignment horizontal="center" vertical="center"/>
      <protection locked="0" hidden="1"/>
    </xf>
    <xf numFmtId="0" fontId="31" fillId="8" borderId="220" xfId="0" applyFont="1" applyFill="1" applyBorder="1" applyAlignment="1" applyProtection="1">
      <alignment horizontal="center" vertical="center"/>
      <protection hidden="1"/>
    </xf>
    <xf numFmtId="0" fontId="31" fillId="8" borderId="76" xfId="0" applyFont="1" applyFill="1" applyBorder="1" applyAlignment="1" applyProtection="1">
      <alignment horizontal="center" vertical="center"/>
      <protection hidden="1"/>
    </xf>
    <xf numFmtId="0" fontId="29" fillId="0" borderId="76" xfId="0" applyFont="1" applyFill="1" applyBorder="1" applyAlignment="1" applyProtection="1">
      <alignment horizontal="center" vertical="center"/>
      <protection locked="0" hidden="1"/>
    </xf>
    <xf numFmtId="0" fontId="29" fillId="0" borderId="248" xfId="0" applyFont="1" applyFill="1" applyBorder="1" applyAlignment="1" applyProtection="1">
      <alignment horizontal="center" vertical="center"/>
      <protection locked="0" hidden="1"/>
    </xf>
    <xf numFmtId="0" fontId="31" fillId="8" borderId="221" xfId="0" applyFont="1" applyFill="1" applyBorder="1" applyAlignment="1" applyProtection="1">
      <alignment horizontal="center" vertical="center"/>
      <protection hidden="1"/>
    </xf>
    <xf numFmtId="0" fontId="31" fillId="8" borderId="222" xfId="0" applyFont="1" applyFill="1" applyBorder="1" applyAlignment="1" applyProtection="1">
      <alignment horizontal="center" vertical="center"/>
      <protection hidden="1"/>
    </xf>
    <xf numFmtId="0" fontId="29" fillId="0" borderId="222" xfId="0" applyFont="1" applyFill="1" applyBorder="1" applyAlignment="1" applyProtection="1">
      <alignment horizontal="center" vertical="center"/>
      <protection locked="0" hidden="1"/>
    </xf>
    <xf numFmtId="0" fontId="29" fillId="0" borderId="249" xfId="0" applyFont="1" applyFill="1" applyBorder="1" applyAlignment="1" applyProtection="1">
      <alignment horizontal="center" vertical="center"/>
      <protection locked="0" hidden="1"/>
    </xf>
    <xf numFmtId="0" fontId="42" fillId="8" borderId="0" xfId="0" applyFont="1" applyFill="1" applyBorder="1" applyAlignment="1" applyProtection="1">
      <alignment horizontal="center" vertical="center"/>
      <protection hidden="1"/>
    </xf>
    <xf numFmtId="0" fontId="77" fillId="8" borderId="43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CC66"/>
      <color rgb="FFFF9933"/>
      <color rgb="FFFF9900"/>
      <color rgb="FFFFCC99"/>
      <color rgb="FFFFCC00"/>
      <color rgb="FFEAEAEA"/>
      <color rgb="FFFFFFCC"/>
      <color rgb="FFB07710"/>
      <color rgb="FFCC66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Y42"/>
  <sheetViews>
    <sheetView showGridLines="0" zoomScale="76" zoomScaleNormal="76" workbookViewId="0">
      <selection activeCell="CE4" sqref="CE4:CS4"/>
    </sheetView>
  </sheetViews>
  <sheetFormatPr defaultColWidth="9" defaultRowHeight="15.75" x14ac:dyDescent="0.25"/>
  <cols>
    <col min="1" max="1" width="1.5703125" style="154" customWidth="1"/>
    <col min="2" max="2" width="7" style="253" customWidth="1"/>
    <col min="3" max="3" width="24.5703125" style="126" customWidth="1"/>
    <col min="4" max="5" width="2.5703125" style="126" customWidth="1"/>
    <col min="6" max="6" width="3.5703125" style="126" customWidth="1"/>
    <col min="7" max="22" width="2.42578125" style="126" customWidth="1"/>
    <col min="23" max="23" width="2" style="126" customWidth="1"/>
    <col min="24" max="33" width="2.42578125" style="126" customWidth="1"/>
    <col min="34" max="34" width="2" style="126" customWidth="1"/>
    <col min="35" max="39" width="2.42578125" style="126" customWidth="1"/>
    <col min="40" max="40" width="2" style="126" customWidth="1"/>
    <col min="41" max="45" width="2.42578125" style="126" customWidth="1"/>
    <col min="46" max="46" width="2" style="126" customWidth="1"/>
    <col min="47" max="51" width="2.42578125" style="126" customWidth="1"/>
    <col min="52" max="52" width="2" style="126" customWidth="1"/>
    <col min="53" max="54" width="2.42578125" style="126" customWidth="1"/>
    <col min="55" max="55" width="1.85546875" style="126" customWidth="1"/>
    <col min="56" max="57" width="2.42578125" style="126" customWidth="1"/>
    <col min="58" max="58" width="2" style="126" customWidth="1"/>
    <col min="59" max="68" width="2.42578125" style="126" customWidth="1"/>
    <col min="69" max="69" width="2" style="126" customWidth="1"/>
    <col min="70" max="79" width="2.42578125" style="126" customWidth="1"/>
    <col min="80" max="80" width="2" style="126" customWidth="1"/>
    <col min="81" max="90" width="2.42578125" style="126" customWidth="1"/>
    <col min="91" max="91" width="2" style="126" customWidth="1"/>
    <col min="92" max="101" width="2.42578125" style="126" customWidth="1"/>
    <col min="102" max="102" width="11.7109375" style="126" customWidth="1"/>
    <col min="103" max="103" width="1.5703125" style="154" customWidth="1"/>
    <col min="104" max="16384" width="9" style="126"/>
  </cols>
  <sheetData>
    <row r="1" spans="2:102" s="154" customFormat="1" ht="13.15" customHeight="1" x14ac:dyDescent="0.25">
      <c r="B1" s="155"/>
    </row>
    <row r="2" spans="2:102" s="156" customFormat="1" ht="28.5" x14ac:dyDescent="0.45">
      <c r="B2" s="419" t="s">
        <v>141</v>
      </c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L2" s="419"/>
      <c r="BM2" s="419"/>
      <c r="BN2" s="419"/>
      <c r="BO2" s="419"/>
      <c r="BP2" s="419"/>
      <c r="BQ2" s="419"/>
      <c r="BR2" s="419"/>
      <c r="BS2" s="419"/>
      <c r="BT2" s="419"/>
      <c r="BU2" s="419"/>
      <c r="BV2" s="419"/>
      <c r="BW2" s="419"/>
      <c r="BX2" s="419"/>
      <c r="BY2" s="419"/>
      <c r="BZ2" s="419"/>
      <c r="CA2" s="419"/>
      <c r="CB2" s="419"/>
      <c r="CC2" s="419"/>
      <c r="CD2" s="419"/>
      <c r="CE2" s="419"/>
      <c r="CF2" s="419"/>
      <c r="CG2" s="419"/>
      <c r="CH2" s="419"/>
      <c r="CI2" s="419"/>
      <c r="CJ2" s="419"/>
      <c r="CK2" s="419"/>
      <c r="CL2" s="419"/>
      <c r="CM2" s="419"/>
      <c r="CN2" s="419"/>
      <c r="CO2" s="419"/>
      <c r="CP2" s="419"/>
      <c r="CQ2" s="419"/>
      <c r="CR2" s="419"/>
      <c r="CS2" s="419"/>
      <c r="CT2" s="419"/>
      <c r="CU2" s="419"/>
      <c r="CV2" s="419"/>
      <c r="CW2" s="419"/>
      <c r="CX2" s="419"/>
    </row>
    <row r="3" spans="2:102" s="154" customFormat="1" ht="8.1" customHeight="1" x14ac:dyDescent="0.25">
      <c r="B3" s="157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</row>
    <row r="4" spans="2:102" s="159" customFormat="1" ht="23.25" x14ac:dyDescent="0.35">
      <c r="C4" s="420" t="s">
        <v>27</v>
      </c>
      <c r="D4" s="420"/>
      <c r="E4" s="420"/>
      <c r="F4" s="420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4"/>
      <c r="AC4" s="444"/>
      <c r="AD4" s="444"/>
      <c r="AE4" s="444"/>
      <c r="AF4" s="444"/>
      <c r="AG4" s="444"/>
      <c r="AH4" s="444"/>
      <c r="AI4" s="444"/>
      <c r="AJ4" s="444"/>
      <c r="AK4" s="160"/>
      <c r="AL4" s="160"/>
      <c r="AM4" s="160"/>
      <c r="AN4" s="160"/>
      <c r="AO4" s="161" t="s">
        <v>13</v>
      </c>
      <c r="AP4" s="161"/>
      <c r="AQ4" s="161"/>
      <c r="AR4" s="161"/>
      <c r="AS4" s="161"/>
      <c r="AT4" s="444"/>
      <c r="AU4" s="444"/>
      <c r="AV4" s="444"/>
      <c r="AW4" s="444"/>
      <c r="AX4" s="444"/>
      <c r="AY4" s="444"/>
      <c r="AZ4" s="444"/>
      <c r="BA4" s="444"/>
      <c r="BB4" s="444"/>
      <c r="BC4" s="444"/>
      <c r="BD4" s="444"/>
      <c r="BE4" s="444"/>
      <c r="BF4" s="444"/>
      <c r="BG4" s="444"/>
      <c r="BH4" s="444"/>
      <c r="BI4" s="444"/>
      <c r="BJ4" s="444"/>
      <c r="BK4" s="444"/>
      <c r="BL4" s="444"/>
      <c r="BM4" s="444"/>
      <c r="BN4" s="444"/>
      <c r="BO4" s="444"/>
      <c r="BP4" s="444"/>
      <c r="BQ4" s="444"/>
      <c r="BR4" s="444"/>
      <c r="BS4" s="444"/>
      <c r="BT4" s="444"/>
      <c r="BU4" s="444"/>
      <c r="BV4" s="444"/>
      <c r="BW4" s="442" t="s">
        <v>11</v>
      </c>
      <c r="BX4" s="442"/>
      <c r="BY4" s="442"/>
      <c r="BZ4" s="442"/>
      <c r="CA4" s="442"/>
      <c r="CB4" s="442"/>
      <c r="CC4" s="442"/>
      <c r="CD4" s="442"/>
      <c r="CE4" s="443"/>
      <c r="CF4" s="443"/>
      <c r="CG4" s="443"/>
      <c r="CH4" s="443"/>
      <c r="CI4" s="443"/>
      <c r="CJ4" s="443"/>
      <c r="CK4" s="443"/>
      <c r="CL4" s="443"/>
      <c r="CM4" s="443"/>
      <c r="CN4" s="443"/>
      <c r="CO4" s="443"/>
      <c r="CP4" s="443"/>
      <c r="CQ4" s="443"/>
      <c r="CR4" s="443"/>
      <c r="CS4" s="443"/>
      <c r="CT4" s="437" t="s">
        <v>12</v>
      </c>
      <c r="CU4" s="437"/>
      <c r="CV4" s="437"/>
      <c r="CW4" s="437"/>
      <c r="CX4" s="162"/>
    </row>
    <row r="5" spans="2:102" s="154" customFormat="1" ht="13.15" customHeight="1" thickBot="1" x14ac:dyDescent="0.3">
      <c r="B5" s="155"/>
    </row>
    <row r="6" spans="2:102" s="163" customFormat="1" ht="24" customHeight="1" thickTop="1" x14ac:dyDescent="0.25">
      <c r="B6" s="452" t="s">
        <v>0</v>
      </c>
      <c r="C6" s="458" t="s">
        <v>1</v>
      </c>
      <c r="D6" s="459"/>
      <c r="E6" s="460"/>
      <c r="F6" s="417" t="s">
        <v>103</v>
      </c>
      <c r="G6" s="458" t="s">
        <v>41</v>
      </c>
      <c r="H6" s="459"/>
      <c r="I6" s="459"/>
      <c r="J6" s="459"/>
      <c r="K6" s="460"/>
      <c r="L6" s="164" t="s">
        <v>40</v>
      </c>
      <c r="M6" s="434" t="s">
        <v>7</v>
      </c>
      <c r="N6" s="435"/>
      <c r="O6" s="435"/>
      <c r="P6" s="435"/>
      <c r="Q6" s="435"/>
      <c r="R6" s="435"/>
      <c r="S6" s="435"/>
      <c r="T6" s="435"/>
      <c r="U6" s="435"/>
      <c r="V6" s="436"/>
      <c r="W6" s="164" t="s">
        <v>40</v>
      </c>
      <c r="X6" s="451" t="s">
        <v>2</v>
      </c>
      <c r="Y6" s="439"/>
      <c r="Z6" s="439"/>
      <c r="AA6" s="439"/>
      <c r="AB6" s="439"/>
      <c r="AC6" s="439"/>
      <c r="AD6" s="439"/>
      <c r="AE6" s="439"/>
      <c r="AF6" s="439"/>
      <c r="AG6" s="440"/>
      <c r="AH6" s="164" t="s">
        <v>40</v>
      </c>
      <c r="AI6" s="434" t="s">
        <v>157</v>
      </c>
      <c r="AJ6" s="435"/>
      <c r="AK6" s="435"/>
      <c r="AL6" s="435"/>
      <c r="AM6" s="436"/>
      <c r="AN6" s="164" t="s">
        <v>40</v>
      </c>
      <c r="AO6" s="435" t="s">
        <v>35</v>
      </c>
      <c r="AP6" s="435"/>
      <c r="AQ6" s="435"/>
      <c r="AR6" s="435"/>
      <c r="AS6" s="436"/>
      <c r="AT6" s="164" t="s">
        <v>40</v>
      </c>
      <c r="AU6" s="435" t="s">
        <v>36</v>
      </c>
      <c r="AV6" s="435"/>
      <c r="AW6" s="435"/>
      <c r="AX6" s="435"/>
      <c r="AY6" s="436"/>
      <c r="AZ6" s="164" t="s">
        <v>40</v>
      </c>
      <c r="BA6" s="435" t="s">
        <v>44</v>
      </c>
      <c r="BB6" s="435"/>
      <c r="BC6" s="435"/>
      <c r="BD6" s="435"/>
      <c r="BE6" s="435"/>
      <c r="BF6" s="164" t="s">
        <v>40</v>
      </c>
      <c r="BG6" s="438" t="s">
        <v>6</v>
      </c>
      <c r="BH6" s="439"/>
      <c r="BI6" s="439"/>
      <c r="BJ6" s="439"/>
      <c r="BK6" s="439"/>
      <c r="BL6" s="439"/>
      <c r="BM6" s="439"/>
      <c r="BN6" s="439"/>
      <c r="BO6" s="439"/>
      <c r="BP6" s="440"/>
      <c r="BQ6" s="164" t="s">
        <v>40</v>
      </c>
      <c r="BR6" s="438" t="s">
        <v>66</v>
      </c>
      <c r="BS6" s="439"/>
      <c r="BT6" s="439"/>
      <c r="BU6" s="439"/>
      <c r="BV6" s="439"/>
      <c r="BW6" s="439"/>
      <c r="BX6" s="439"/>
      <c r="BY6" s="439"/>
      <c r="BZ6" s="439"/>
      <c r="CA6" s="440"/>
      <c r="CB6" s="164" t="s">
        <v>40</v>
      </c>
      <c r="CC6" s="438" t="s">
        <v>67</v>
      </c>
      <c r="CD6" s="439"/>
      <c r="CE6" s="439"/>
      <c r="CF6" s="439"/>
      <c r="CG6" s="439"/>
      <c r="CH6" s="439"/>
      <c r="CI6" s="439"/>
      <c r="CJ6" s="439"/>
      <c r="CK6" s="439"/>
      <c r="CL6" s="440"/>
      <c r="CM6" s="164" t="s">
        <v>40</v>
      </c>
      <c r="CN6" s="438" t="s">
        <v>4</v>
      </c>
      <c r="CO6" s="439"/>
      <c r="CP6" s="439"/>
      <c r="CQ6" s="439"/>
      <c r="CR6" s="439"/>
      <c r="CS6" s="439"/>
      <c r="CT6" s="439"/>
      <c r="CU6" s="439"/>
      <c r="CV6" s="439"/>
      <c r="CW6" s="441"/>
      <c r="CX6" s="165" t="s">
        <v>14</v>
      </c>
    </row>
    <row r="7" spans="2:102" s="166" customFormat="1" ht="24" customHeight="1" x14ac:dyDescent="0.25">
      <c r="B7" s="453"/>
      <c r="C7" s="461"/>
      <c r="D7" s="462"/>
      <c r="E7" s="463"/>
      <c r="F7" s="418"/>
      <c r="G7" s="461"/>
      <c r="H7" s="462"/>
      <c r="I7" s="462"/>
      <c r="J7" s="462"/>
      <c r="K7" s="463"/>
      <c r="L7" s="167" t="s">
        <v>40</v>
      </c>
      <c r="M7" s="445" t="s">
        <v>42</v>
      </c>
      <c r="N7" s="446"/>
      <c r="O7" s="446"/>
      <c r="P7" s="446"/>
      <c r="Q7" s="446"/>
      <c r="R7" s="410" t="s">
        <v>43</v>
      </c>
      <c r="S7" s="411"/>
      <c r="T7" s="411"/>
      <c r="U7" s="411"/>
      <c r="V7" s="413"/>
      <c r="W7" s="167" t="s">
        <v>40</v>
      </c>
      <c r="X7" s="414" t="s">
        <v>26</v>
      </c>
      <c r="Y7" s="411"/>
      <c r="Z7" s="411"/>
      <c r="AA7" s="411"/>
      <c r="AB7" s="412"/>
      <c r="AC7" s="410" t="s">
        <v>37</v>
      </c>
      <c r="AD7" s="411"/>
      <c r="AE7" s="411"/>
      <c r="AF7" s="411"/>
      <c r="AG7" s="413"/>
      <c r="AH7" s="167" t="s">
        <v>40</v>
      </c>
      <c r="AI7" s="414" t="s">
        <v>23</v>
      </c>
      <c r="AJ7" s="411"/>
      <c r="AK7" s="411"/>
      <c r="AL7" s="411"/>
      <c r="AM7" s="413"/>
      <c r="AN7" s="167" t="s">
        <v>40</v>
      </c>
      <c r="AO7" s="414" t="s">
        <v>23</v>
      </c>
      <c r="AP7" s="411"/>
      <c r="AQ7" s="411"/>
      <c r="AR7" s="411"/>
      <c r="AS7" s="413"/>
      <c r="AT7" s="167" t="s">
        <v>40</v>
      </c>
      <c r="AU7" s="414" t="s">
        <v>23</v>
      </c>
      <c r="AV7" s="411"/>
      <c r="AW7" s="411"/>
      <c r="AX7" s="411"/>
      <c r="AY7" s="413"/>
      <c r="AZ7" s="168" t="s">
        <v>40</v>
      </c>
      <c r="BA7" s="414" t="s">
        <v>23</v>
      </c>
      <c r="BB7" s="411"/>
      <c r="BC7" s="411"/>
      <c r="BD7" s="411"/>
      <c r="BE7" s="412"/>
      <c r="BF7" s="167" t="s">
        <v>40</v>
      </c>
      <c r="BG7" s="410" t="s">
        <v>90</v>
      </c>
      <c r="BH7" s="411"/>
      <c r="BI7" s="411"/>
      <c r="BJ7" s="411"/>
      <c r="BK7" s="412"/>
      <c r="BL7" s="410" t="s">
        <v>23</v>
      </c>
      <c r="BM7" s="411"/>
      <c r="BN7" s="411"/>
      <c r="BO7" s="411"/>
      <c r="BP7" s="413"/>
      <c r="BQ7" s="167" t="s">
        <v>40</v>
      </c>
      <c r="BR7" s="410" t="s">
        <v>90</v>
      </c>
      <c r="BS7" s="411"/>
      <c r="BT7" s="411"/>
      <c r="BU7" s="411"/>
      <c r="BV7" s="412"/>
      <c r="BW7" s="410" t="s">
        <v>23</v>
      </c>
      <c r="BX7" s="411"/>
      <c r="BY7" s="411"/>
      <c r="BZ7" s="411"/>
      <c r="CA7" s="413"/>
      <c r="CB7" s="167" t="s">
        <v>40</v>
      </c>
      <c r="CC7" s="410" t="s">
        <v>90</v>
      </c>
      <c r="CD7" s="411"/>
      <c r="CE7" s="411"/>
      <c r="CF7" s="411"/>
      <c r="CG7" s="412"/>
      <c r="CH7" s="410" t="s">
        <v>23</v>
      </c>
      <c r="CI7" s="411"/>
      <c r="CJ7" s="411"/>
      <c r="CK7" s="411"/>
      <c r="CL7" s="413"/>
      <c r="CM7" s="167" t="s">
        <v>40</v>
      </c>
      <c r="CN7" s="410" t="s">
        <v>90</v>
      </c>
      <c r="CO7" s="411"/>
      <c r="CP7" s="411"/>
      <c r="CQ7" s="411"/>
      <c r="CR7" s="412"/>
      <c r="CS7" s="410" t="s">
        <v>23</v>
      </c>
      <c r="CT7" s="411"/>
      <c r="CU7" s="411"/>
      <c r="CV7" s="411"/>
      <c r="CW7" s="413"/>
      <c r="CX7" s="169" t="s">
        <v>15</v>
      </c>
    </row>
    <row r="8" spans="2:102" ht="24" customHeight="1" x14ac:dyDescent="0.25">
      <c r="B8" s="454"/>
      <c r="C8" s="467"/>
      <c r="D8" s="468"/>
      <c r="E8" s="469"/>
      <c r="F8" s="170"/>
      <c r="G8" s="456">
        <v>1</v>
      </c>
      <c r="H8" s="455">
        <v>2</v>
      </c>
      <c r="I8" s="455">
        <v>3</v>
      </c>
      <c r="J8" s="455">
        <v>4</v>
      </c>
      <c r="K8" s="457">
        <v>5</v>
      </c>
      <c r="L8" s="171" t="s">
        <v>40</v>
      </c>
      <c r="M8" s="172"/>
      <c r="N8" s="173"/>
      <c r="O8" s="173"/>
      <c r="P8" s="173"/>
      <c r="Q8" s="174"/>
      <c r="R8" s="175"/>
      <c r="S8" s="173"/>
      <c r="T8" s="173"/>
      <c r="U8" s="173"/>
      <c r="V8" s="176"/>
      <c r="W8" s="171" t="s">
        <v>40</v>
      </c>
      <c r="X8" s="172"/>
      <c r="Y8" s="173"/>
      <c r="Z8" s="173"/>
      <c r="AA8" s="173"/>
      <c r="AB8" s="174"/>
      <c r="AC8" s="175"/>
      <c r="AD8" s="173"/>
      <c r="AE8" s="173"/>
      <c r="AF8" s="173"/>
      <c r="AG8" s="176"/>
      <c r="AH8" s="171" t="s">
        <v>40</v>
      </c>
      <c r="AI8" s="172"/>
      <c r="AJ8" s="173"/>
      <c r="AK8" s="173"/>
      <c r="AL8" s="173"/>
      <c r="AM8" s="176"/>
      <c r="AN8" s="171" t="s">
        <v>40</v>
      </c>
      <c r="AO8" s="172"/>
      <c r="AP8" s="173"/>
      <c r="AQ8" s="173"/>
      <c r="AR8" s="173"/>
      <c r="AS8" s="176"/>
      <c r="AT8" s="171" t="s">
        <v>40</v>
      </c>
      <c r="AU8" s="172"/>
      <c r="AV8" s="173"/>
      <c r="AW8" s="173"/>
      <c r="AX8" s="173"/>
      <c r="AY8" s="176"/>
      <c r="AZ8" s="167" t="s">
        <v>40</v>
      </c>
      <c r="BA8" s="172"/>
      <c r="BB8" s="173"/>
      <c r="BC8" s="173"/>
      <c r="BD8" s="173"/>
      <c r="BE8" s="174"/>
      <c r="BF8" s="171" t="s">
        <v>40</v>
      </c>
      <c r="BG8" s="175"/>
      <c r="BH8" s="173"/>
      <c r="BI8" s="173"/>
      <c r="BJ8" s="173"/>
      <c r="BK8" s="174"/>
      <c r="BL8" s="175"/>
      <c r="BM8" s="173"/>
      <c r="BN8" s="173"/>
      <c r="BO8" s="173"/>
      <c r="BP8" s="176"/>
      <c r="BQ8" s="171" t="s">
        <v>40</v>
      </c>
      <c r="BR8" s="175"/>
      <c r="BS8" s="173"/>
      <c r="BT8" s="173"/>
      <c r="BU8" s="173"/>
      <c r="BV8" s="174"/>
      <c r="BW8" s="175"/>
      <c r="BX8" s="173"/>
      <c r="BY8" s="173"/>
      <c r="BZ8" s="173"/>
      <c r="CA8" s="176"/>
      <c r="CB8" s="171" t="s">
        <v>40</v>
      </c>
      <c r="CC8" s="175"/>
      <c r="CD8" s="173"/>
      <c r="CE8" s="173"/>
      <c r="CF8" s="173"/>
      <c r="CG8" s="174"/>
      <c r="CH8" s="175"/>
      <c r="CI8" s="173"/>
      <c r="CJ8" s="173"/>
      <c r="CK8" s="173"/>
      <c r="CL8" s="176"/>
      <c r="CM8" s="171" t="s">
        <v>40</v>
      </c>
      <c r="CN8" s="175"/>
      <c r="CO8" s="173"/>
      <c r="CP8" s="173"/>
      <c r="CQ8" s="173"/>
      <c r="CR8" s="174"/>
      <c r="CS8" s="175"/>
      <c r="CT8" s="173"/>
      <c r="CU8" s="173"/>
      <c r="CV8" s="173"/>
      <c r="CW8" s="176"/>
      <c r="CX8" s="407"/>
    </row>
    <row r="9" spans="2:102" ht="24" customHeight="1" x14ac:dyDescent="0.25">
      <c r="B9" s="448"/>
      <c r="C9" s="470"/>
      <c r="D9" s="471"/>
      <c r="E9" s="472"/>
      <c r="F9" s="177"/>
      <c r="G9" s="422"/>
      <c r="H9" s="424"/>
      <c r="I9" s="424"/>
      <c r="J9" s="424"/>
      <c r="K9" s="428"/>
      <c r="L9" s="178" t="s">
        <v>40</v>
      </c>
      <c r="M9" s="179"/>
      <c r="N9" s="180"/>
      <c r="O9" s="180"/>
      <c r="P9" s="180"/>
      <c r="Q9" s="181"/>
      <c r="R9" s="182"/>
      <c r="S9" s="180"/>
      <c r="T9" s="180"/>
      <c r="U9" s="180"/>
      <c r="V9" s="183"/>
      <c r="W9" s="178" t="s">
        <v>40</v>
      </c>
      <c r="X9" s="182"/>
      <c r="Y9" s="180"/>
      <c r="Z9" s="180"/>
      <c r="AA9" s="180"/>
      <c r="AB9" s="181"/>
      <c r="AC9" s="182"/>
      <c r="AD9" s="180"/>
      <c r="AE9" s="180"/>
      <c r="AF9" s="180"/>
      <c r="AG9" s="183"/>
      <c r="AH9" s="178" t="s">
        <v>40</v>
      </c>
      <c r="AI9" s="179"/>
      <c r="AJ9" s="180"/>
      <c r="AK9" s="180"/>
      <c r="AL9" s="180"/>
      <c r="AM9" s="183"/>
      <c r="AN9" s="178" t="s">
        <v>40</v>
      </c>
      <c r="AO9" s="179"/>
      <c r="AP9" s="180"/>
      <c r="AQ9" s="180"/>
      <c r="AR9" s="180"/>
      <c r="AS9" s="183"/>
      <c r="AT9" s="178" t="s">
        <v>40</v>
      </c>
      <c r="AU9" s="179"/>
      <c r="AV9" s="180"/>
      <c r="AW9" s="180"/>
      <c r="AX9" s="180"/>
      <c r="AY9" s="183"/>
      <c r="AZ9" s="171" t="s">
        <v>40</v>
      </c>
      <c r="BA9" s="179"/>
      <c r="BB9" s="180"/>
      <c r="BC9" s="180"/>
      <c r="BD9" s="180"/>
      <c r="BE9" s="181"/>
      <c r="BF9" s="178" t="s">
        <v>40</v>
      </c>
      <c r="BG9" s="182"/>
      <c r="BH9" s="180"/>
      <c r="BI9" s="180"/>
      <c r="BJ9" s="180"/>
      <c r="BK9" s="181"/>
      <c r="BL9" s="182"/>
      <c r="BM9" s="180"/>
      <c r="BN9" s="180"/>
      <c r="BO9" s="180"/>
      <c r="BP9" s="183"/>
      <c r="BQ9" s="178" t="s">
        <v>40</v>
      </c>
      <c r="BR9" s="182"/>
      <c r="BS9" s="180"/>
      <c r="BT9" s="180"/>
      <c r="BU9" s="180"/>
      <c r="BV9" s="181"/>
      <c r="BW9" s="182"/>
      <c r="BX9" s="180"/>
      <c r="BY9" s="180"/>
      <c r="BZ9" s="180"/>
      <c r="CA9" s="183"/>
      <c r="CB9" s="178" t="s">
        <v>40</v>
      </c>
      <c r="CC9" s="182"/>
      <c r="CD9" s="180"/>
      <c r="CE9" s="180"/>
      <c r="CF9" s="180"/>
      <c r="CG9" s="181"/>
      <c r="CH9" s="182"/>
      <c r="CI9" s="180"/>
      <c r="CJ9" s="180"/>
      <c r="CK9" s="180"/>
      <c r="CL9" s="183"/>
      <c r="CM9" s="178" t="s">
        <v>40</v>
      </c>
      <c r="CN9" s="182"/>
      <c r="CO9" s="180"/>
      <c r="CP9" s="180"/>
      <c r="CQ9" s="180"/>
      <c r="CR9" s="181"/>
      <c r="CS9" s="182"/>
      <c r="CT9" s="180"/>
      <c r="CU9" s="180"/>
      <c r="CV9" s="180"/>
      <c r="CW9" s="183"/>
      <c r="CX9" s="408"/>
    </row>
    <row r="10" spans="2:102" ht="24" customHeight="1" x14ac:dyDescent="0.25">
      <c r="B10" s="449"/>
      <c r="C10" s="473"/>
      <c r="D10" s="474"/>
      <c r="E10" s="475"/>
      <c r="F10" s="184"/>
      <c r="G10" s="429">
        <v>1</v>
      </c>
      <c r="H10" s="431">
        <v>2</v>
      </c>
      <c r="I10" s="431">
        <v>3</v>
      </c>
      <c r="J10" s="431">
        <v>4</v>
      </c>
      <c r="K10" s="425">
        <v>5</v>
      </c>
      <c r="L10" s="171" t="s">
        <v>40</v>
      </c>
      <c r="M10" s="185"/>
      <c r="N10" s="186"/>
      <c r="O10" s="186"/>
      <c r="P10" s="186"/>
      <c r="Q10" s="187"/>
      <c r="R10" s="188"/>
      <c r="S10" s="186"/>
      <c r="T10" s="186"/>
      <c r="U10" s="186"/>
      <c r="V10" s="189"/>
      <c r="W10" s="171" t="s">
        <v>40</v>
      </c>
      <c r="X10" s="188"/>
      <c r="Y10" s="186"/>
      <c r="Z10" s="186"/>
      <c r="AA10" s="186"/>
      <c r="AB10" s="187"/>
      <c r="AC10" s="188"/>
      <c r="AD10" s="186"/>
      <c r="AE10" s="186"/>
      <c r="AF10" s="186"/>
      <c r="AG10" s="189"/>
      <c r="AH10" s="171" t="s">
        <v>40</v>
      </c>
      <c r="AI10" s="185"/>
      <c r="AJ10" s="186"/>
      <c r="AK10" s="186"/>
      <c r="AL10" s="186"/>
      <c r="AM10" s="189"/>
      <c r="AN10" s="171" t="s">
        <v>40</v>
      </c>
      <c r="AO10" s="185"/>
      <c r="AP10" s="186"/>
      <c r="AQ10" s="186"/>
      <c r="AR10" s="186"/>
      <c r="AS10" s="189"/>
      <c r="AT10" s="171" t="s">
        <v>40</v>
      </c>
      <c r="AU10" s="185"/>
      <c r="AV10" s="186"/>
      <c r="AW10" s="186"/>
      <c r="AX10" s="186"/>
      <c r="AY10" s="189"/>
      <c r="AZ10" s="178" t="s">
        <v>40</v>
      </c>
      <c r="BA10" s="185"/>
      <c r="BB10" s="186"/>
      <c r="BC10" s="186"/>
      <c r="BD10" s="186"/>
      <c r="BE10" s="187"/>
      <c r="BF10" s="171" t="s">
        <v>40</v>
      </c>
      <c r="BG10" s="188"/>
      <c r="BH10" s="186"/>
      <c r="BI10" s="186"/>
      <c r="BJ10" s="186"/>
      <c r="BK10" s="187"/>
      <c r="BL10" s="188"/>
      <c r="BM10" s="186"/>
      <c r="BN10" s="186"/>
      <c r="BO10" s="186"/>
      <c r="BP10" s="189"/>
      <c r="BQ10" s="171" t="s">
        <v>40</v>
      </c>
      <c r="BR10" s="188"/>
      <c r="BS10" s="186"/>
      <c r="BT10" s="186"/>
      <c r="BU10" s="186"/>
      <c r="BV10" s="187"/>
      <c r="BW10" s="188"/>
      <c r="BX10" s="186"/>
      <c r="BY10" s="186"/>
      <c r="BZ10" s="186"/>
      <c r="CA10" s="189"/>
      <c r="CB10" s="171" t="s">
        <v>40</v>
      </c>
      <c r="CC10" s="188"/>
      <c r="CD10" s="186"/>
      <c r="CE10" s="186"/>
      <c r="CF10" s="186"/>
      <c r="CG10" s="187"/>
      <c r="CH10" s="188"/>
      <c r="CI10" s="186"/>
      <c r="CJ10" s="186"/>
      <c r="CK10" s="186"/>
      <c r="CL10" s="189"/>
      <c r="CM10" s="171" t="s">
        <v>40</v>
      </c>
      <c r="CN10" s="188"/>
      <c r="CO10" s="186"/>
      <c r="CP10" s="186"/>
      <c r="CQ10" s="186"/>
      <c r="CR10" s="187"/>
      <c r="CS10" s="188"/>
      <c r="CT10" s="186"/>
      <c r="CU10" s="186"/>
      <c r="CV10" s="186"/>
      <c r="CW10" s="189"/>
      <c r="CX10" s="394"/>
    </row>
    <row r="11" spans="2:102" ht="24" customHeight="1" x14ac:dyDescent="0.25">
      <c r="B11" s="450"/>
      <c r="C11" s="476"/>
      <c r="D11" s="477"/>
      <c r="E11" s="478"/>
      <c r="F11" s="190"/>
      <c r="G11" s="430"/>
      <c r="H11" s="432"/>
      <c r="I11" s="432"/>
      <c r="J11" s="432"/>
      <c r="K11" s="426"/>
      <c r="L11" s="178" t="s">
        <v>40</v>
      </c>
      <c r="M11" s="191"/>
      <c r="N11" s="192"/>
      <c r="O11" s="192"/>
      <c r="P11" s="192"/>
      <c r="Q11" s="193"/>
      <c r="R11" s="194"/>
      <c r="S11" s="192"/>
      <c r="T11" s="192"/>
      <c r="U11" s="192"/>
      <c r="V11" s="195"/>
      <c r="W11" s="178" t="s">
        <v>40</v>
      </c>
      <c r="X11" s="194"/>
      <c r="Y11" s="192"/>
      <c r="Z11" s="192"/>
      <c r="AA11" s="192"/>
      <c r="AB11" s="193"/>
      <c r="AC11" s="194"/>
      <c r="AD11" s="192"/>
      <c r="AE11" s="192"/>
      <c r="AF11" s="192"/>
      <c r="AG11" s="195"/>
      <c r="AH11" s="178" t="s">
        <v>40</v>
      </c>
      <c r="AI11" s="191"/>
      <c r="AJ11" s="192"/>
      <c r="AK11" s="192"/>
      <c r="AL11" s="192"/>
      <c r="AM11" s="195"/>
      <c r="AN11" s="178" t="s">
        <v>40</v>
      </c>
      <c r="AO11" s="191"/>
      <c r="AP11" s="192"/>
      <c r="AQ11" s="192"/>
      <c r="AR11" s="192"/>
      <c r="AS11" s="195"/>
      <c r="AT11" s="178" t="s">
        <v>40</v>
      </c>
      <c r="AU11" s="191"/>
      <c r="AV11" s="192"/>
      <c r="AW11" s="192"/>
      <c r="AX11" s="192"/>
      <c r="AY11" s="195"/>
      <c r="AZ11" s="171" t="s">
        <v>40</v>
      </c>
      <c r="BA11" s="191"/>
      <c r="BB11" s="192"/>
      <c r="BC11" s="192"/>
      <c r="BD11" s="192"/>
      <c r="BE11" s="193"/>
      <c r="BF11" s="178" t="s">
        <v>40</v>
      </c>
      <c r="BG11" s="194"/>
      <c r="BH11" s="192"/>
      <c r="BI11" s="192"/>
      <c r="BJ11" s="192"/>
      <c r="BK11" s="193"/>
      <c r="BL11" s="194"/>
      <c r="BM11" s="192"/>
      <c r="BN11" s="192"/>
      <c r="BO11" s="192"/>
      <c r="BP11" s="195"/>
      <c r="BQ11" s="178" t="s">
        <v>40</v>
      </c>
      <c r="BR11" s="194"/>
      <c r="BS11" s="192"/>
      <c r="BT11" s="192"/>
      <c r="BU11" s="192"/>
      <c r="BV11" s="193"/>
      <c r="BW11" s="194"/>
      <c r="BX11" s="192"/>
      <c r="BY11" s="192"/>
      <c r="BZ11" s="192"/>
      <c r="CA11" s="195"/>
      <c r="CB11" s="178" t="s">
        <v>40</v>
      </c>
      <c r="CC11" s="194"/>
      <c r="CD11" s="192"/>
      <c r="CE11" s="192"/>
      <c r="CF11" s="192"/>
      <c r="CG11" s="193"/>
      <c r="CH11" s="194"/>
      <c r="CI11" s="192"/>
      <c r="CJ11" s="192"/>
      <c r="CK11" s="192"/>
      <c r="CL11" s="195"/>
      <c r="CM11" s="178" t="s">
        <v>40</v>
      </c>
      <c r="CN11" s="194"/>
      <c r="CO11" s="192"/>
      <c r="CP11" s="192"/>
      <c r="CQ11" s="192"/>
      <c r="CR11" s="193"/>
      <c r="CS11" s="194"/>
      <c r="CT11" s="192"/>
      <c r="CU11" s="192"/>
      <c r="CV11" s="192"/>
      <c r="CW11" s="195"/>
      <c r="CX11" s="395"/>
    </row>
    <row r="12" spans="2:102" ht="24" customHeight="1" x14ac:dyDescent="0.25">
      <c r="B12" s="447"/>
      <c r="C12" s="467"/>
      <c r="D12" s="468"/>
      <c r="E12" s="469"/>
      <c r="F12" s="196"/>
      <c r="G12" s="421">
        <v>1</v>
      </c>
      <c r="H12" s="423">
        <v>2</v>
      </c>
      <c r="I12" s="423">
        <v>3</v>
      </c>
      <c r="J12" s="423">
        <v>4</v>
      </c>
      <c r="K12" s="427">
        <v>5</v>
      </c>
      <c r="L12" s="171" t="s">
        <v>40</v>
      </c>
      <c r="M12" s="197"/>
      <c r="N12" s="198"/>
      <c r="O12" s="198"/>
      <c r="P12" s="198"/>
      <c r="Q12" s="199"/>
      <c r="R12" s="200"/>
      <c r="S12" s="198"/>
      <c r="T12" s="198"/>
      <c r="U12" s="198"/>
      <c r="V12" s="201"/>
      <c r="W12" s="171" t="s">
        <v>40</v>
      </c>
      <c r="X12" s="200"/>
      <c r="Y12" s="198"/>
      <c r="Z12" s="198"/>
      <c r="AA12" s="198"/>
      <c r="AB12" s="199"/>
      <c r="AC12" s="200"/>
      <c r="AD12" s="198"/>
      <c r="AE12" s="198"/>
      <c r="AF12" s="198"/>
      <c r="AG12" s="201"/>
      <c r="AH12" s="171" t="s">
        <v>40</v>
      </c>
      <c r="AI12" s="197"/>
      <c r="AJ12" s="198"/>
      <c r="AK12" s="198"/>
      <c r="AL12" s="198"/>
      <c r="AM12" s="201"/>
      <c r="AN12" s="171" t="s">
        <v>40</v>
      </c>
      <c r="AO12" s="197"/>
      <c r="AP12" s="198"/>
      <c r="AQ12" s="198"/>
      <c r="AR12" s="198"/>
      <c r="AS12" s="201"/>
      <c r="AT12" s="171" t="s">
        <v>40</v>
      </c>
      <c r="AU12" s="197"/>
      <c r="AV12" s="198"/>
      <c r="AW12" s="198"/>
      <c r="AX12" s="198"/>
      <c r="AY12" s="201"/>
      <c r="AZ12" s="178" t="s">
        <v>40</v>
      </c>
      <c r="BA12" s="197"/>
      <c r="BB12" s="198"/>
      <c r="BC12" s="198"/>
      <c r="BD12" s="198"/>
      <c r="BE12" s="199"/>
      <c r="BF12" s="171" t="s">
        <v>40</v>
      </c>
      <c r="BG12" s="200"/>
      <c r="BH12" s="198"/>
      <c r="BI12" s="198"/>
      <c r="BJ12" s="198"/>
      <c r="BK12" s="199"/>
      <c r="BL12" s="200"/>
      <c r="BM12" s="198"/>
      <c r="BN12" s="198"/>
      <c r="BO12" s="198"/>
      <c r="BP12" s="201"/>
      <c r="BQ12" s="171" t="s">
        <v>40</v>
      </c>
      <c r="BR12" s="200"/>
      <c r="BS12" s="198"/>
      <c r="BT12" s="198"/>
      <c r="BU12" s="198"/>
      <c r="BV12" s="199"/>
      <c r="BW12" s="200"/>
      <c r="BX12" s="198"/>
      <c r="BY12" s="198"/>
      <c r="BZ12" s="198"/>
      <c r="CA12" s="201"/>
      <c r="CB12" s="171" t="s">
        <v>40</v>
      </c>
      <c r="CC12" s="200"/>
      <c r="CD12" s="198"/>
      <c r="CE12" s="198"/>
      <c r="CF12" s="198"/>
      <c r="CG12" s="199"/>
      <c r="CH12" s="200"/>
      <c r="CI12" s="198"/>
      <c r="CJ12" s="198"/>
      <c r="CK12" s="198"/>
      <c r="CL12" s="201"/>
      <c r="CM12" s="171" t="s">
        <v>40</v>
      </c>
      <c r="CN12" s="200"/>
      <c r="CO12" s="198"/>
      <c r="CP12" s="198"/>
      <c r="CQ12" s="198"/>
      <c r="CR12" s="199"/>
      <c r="CS12" s="200"/>
      <c r="CT12" s="198"/>
      <c r="CU12" s="198"/>
      <c r="CV12" s="198"/>
      <c r="CW12" s="201"/>
      <c r="CX12" s="409"/>
    </row>
    <row r="13" spans="2:102" ht="24" customHeight="1" x14ac:dyDescent="0.25">
      <c r="B13" s="448"/>
      <c r="C13" s="470"/>
      <c r="D13" s="471"/>
      <c r="E13" s="472"/>
      <c r="F13" s="177"/>
      <c r="G13" s="422"/>
      <c r="H13" s="424"/>
      <c r="I13" s="424"/>
      <c r="J13" s="424"/>
      <c r="K13" s="428"/>
      <c r="L13" s="178" t="s">
        <v>40</v>
      </c>
      <c r="M13" s="179"/>
      <c r="N13" s="180"/>
      <c r="O13" s="180"/>
      <c r="P13" s="180"/>
      <c r="Q13" s="181"/>
      <c r="R13" s="182"/>
      <c r="S13" s="180"/>
      <c r="T13" s="180"/>
      <c r="U13" s="180"/>
      <c r="V13" s="183"/>
      <c r="W13" s="178" t="s">
        <v>40</v>
      </c>
      <c r="X13" s="182"/>
      <c r="Y13" s="180"/>
      <c r="Z13" s="180"/>
      <c r="AA13" s="180"/>
      <c r="AB13" s="181"/>
      <c r="AC13" s="182"/>
      <c r="AD13" s="180"/>
      <c r="AE13" s="180"/>
      <c r="AF13" s="180"/>
      <c r="AG13" s="183"/>
      <c r="AH13" s="178" t="s">
        <v>40</v>
      </c>
      <c r="AI13" s="179"/>
      <c r="AJ13" s="180"/>
      <c r="AK13" s="180"/>
      <c r="AL13" s="180"/>
      <c r="AM13" s="183"/>
      <c r="AN13" s="178" t="s">
        <v>40</v>
      </c>
      <c r="AO13" s="179"/>
      <c r="AP13" s="180"/>
      <c r="AQ13" s="180"/>
      <c r="AR13" s="180"/>
      <c r="AS13" s="183"/>
      <c r="AT13" s="178" t="s">
        <v>40</v>
      </c>
      <c r="AU13" s="179"/>
      <c r="AV13" s="180"/>
      <c r="AW13" s="180"/>
      <c r="AX13" s="180"/>
      <c r="AY13" s="183"/>
      <c r="AZ13" s="171" t="s">
        <v>40</v>
      </c>
      <c r="BA13" s="179"/>
      <c r="BB13" s="180"/>
      <c r="BC13" s="180"/>
      <c r="BD13" s="180"/>
      <c r="BE13" s="181"/>
      <c r="BF13" s="178" t="s">
        <v>40</v>
      </c>
      <c r="BG13" s="182"/>
      <c r="BH13" s="180"/>
      <c r="BI13" s="180"/>
      <c r="BJ13" s="180"/>
      <c r="BK13" s="181"/>
      <c r="BL13" s="182"/>
      <c r="BM13" s="180"/>
      <c r="BN13" s="180"/>
      <c r="BO13" s="180"/>
      <c r="BP13" s="183"/>
      <c r="BQ13" s="178" t="s">
        <v>40</v>
      </c>
      <c r="BR13" s="182"/>
      <c r="BS13" s="180"/>
      <c r="BT13" s="180"/>
      <c r="BU13" s="180"/>
      <c r="BV13" s="181"/>
      <c r="BW13" s="182"/>
      <c r="BX13" s="180"/>
      <c r="BY13" s="180"/>
      <c r="BZ13" s="180"/>
      <c r="CA13" s="183"/>
      <c r="CB13" s="178" t="s">
        <v>40</v>
      </c>
      <c r="CC13" s="182"/>
      <c r="CD13" s="180"/>
      <c r="CE13" s="180"/>
      <c r="CF13" s="180"/>
      <c r="CG13" s="181"/>
      <c r="CH13" s="182"/>
      <c r="CI13" s="180"/>
      <c r="CJ13" s="180"/>
      <c r="CK13" s="180"/>
      <c r="CL13" s="183"/>
      <c r="CM13" s="178" t="s">
        <v>40</v>
      </c>
      <c r="CN13" s="182"/>
      <c r="CO13" s="180"/>
      <c r="CP13" s="180"/>
      <c r="CQ13" s="180"/>
      <c r="CR13" s="181"/>
      <c r="CS13" s="182"/>
      <c r="CT13" s="180"/>
      <c r="CU13" s="180"/>
      <c r="CV13" s="180"/>
      <c r="CW13" s="183"/>
      <c r="CX13" s="408"/>
    </row>
    <row r="14" spans="2:102" ht="24" customHeight="1" x14ac:dyDescent="0.25">
      <c r="B14" s="449"/>
      <c r="C14" s="473"/>
      <c r="D14" s="474"/>
      <c r="E14" s="475"/>
      <c r="F14" s="184"/>
      <c r="G14" s="429">
        <v>1</v>
      </c>
      <c r="H14" s="431">
        <v>2</v>
      </c>
      <c r="I14" s="431">
        <v>3</v>
      </c>
      <c r="J14" s="431">
        <v>4</v>
      </c>
      <c r="K14" s="425">
        <v>5</v>
      </c>
      <c r="L14" s="171" t="s">
        <v>40</v>
      </c>
      <c r="M14" s="185"/>
      <c r="N14" s="186"/>
      <c r="O14" s="186"/>
      <c r="P14" s="186"/>
      <c r="Q14" s="187"/>
      <c r="R14" s="188"/>
      <c r="S14" s="186"/>
      <c r="T14" s="186"/>
      <c r="U14" s="186"/>
      <c r="V14" s="189"/>
      <c r="W14" s="171" t="s">
        <v>40</v>
      </c>
      <c r="X14" s="188"/>
      <c r="Y14" s="186"/>
      <c r="Z14" s="186"/>
      <c r="AA14" s="186"/>
      <c r="AB14" s="187"/>
      <c r="AC14" s="188"/>
      <c r="AD14" s="186"/>
      <c r="AE14" s="186"/>
      <c r="AF14" s="186"/>
      <c r="AG14" s="189"/>
      <c r="AH14" s="171" t="s">
        <v>40</v>
      </c>
      <c r="AI14" s="185"/>
      <c r="AJ14" s="186"/>
      <c r="AK14" s="186"/>
      <c r="AL14" s="186"/>
      <c r="AM14" s="189"/>
      <c r="AN14" s="171" t="s">
        <v>40</v>
      </c>
      <c r="AO14" s="185"/>
      <c r="AP14" s="186"/>
      <c r="AQ14" s="186"/>
      <c r="AR14" s="186"/>
      <c r="AS14" s="189"/>
      <c r="AT14" s="171" t="s">
        <v>40</v>
      </c>
      <c r="AU14" s="185"/>
      <c r="AV14" s="186"/>
      <c r="AW14" s="186"/>
      <c r="AX14" s="186"/>
      <c r="AY14" s="189"/>
      <c r="AZ14" s="178" t="s">
        <v>40</v>
      </c>
      <c r="BA14" s="185"/>
      <c r="BB14" s="186"/>
      <c r="BC14" s="186"/>
      <c r="BD14" s="186"/>
      <c r="BE14" s="187"/>
      <c r="BF14" s="171" t="s">
        <v>40</v>
      </c>
      <c r="BG14" s="188"/>
      <c r="BH14" s="186"/>
      <c r="BI14" s="186"/>
      <c r="BJ14" s="186"/>
      <c r="BK14" s="187"/>
      <c r="BL14" s="188"/>
      <c r="BM14" s="186"/>
      <c r="BN14" s="186"/>
      <c r="BO14" s="186"/>
      <c r="BP14" s="189"/>
      <c r="BQ14" s="171" t="s">
        <v>40</v>
      </c>
      <c r="BR14" s="188"/>
      <c r="BS14" s="186"/>
      <c r="BT14" s="186"/>
      <c r="BU14" s="186"/>
      <c r="BV14" s="187"/>
      <c r="BW14" s="188"/>
      <c r="BX14" s="186"/>
      <c r="BY14" s="186"/>
      <c r="BZ14" s="186"/>
      <c r="CA14" s="189"/>
      <c r="CB14" s="171" t="s">
        <v>40</v>
      </c>
      <c r="CC14" s="188"/>
      <c r="CD14" s="186"/>
      <c r="CE14" s="186"/>
      <c r="CF14" s="186"/>
      <c r="CG14" s="187"/>
      <c r="CH14" s="188"/>
      <c r="CI14" s="186"/>
      <c r="CJ14" s="186"/>
      <c r="CK14" s="186"/>
      <c r="CL14" s="189"/>
      <c r="CM14" s="171" t="s">
        <v>40</v>
      </c>
      <c r="CN14" s="188"/>
      <c r="CO14" s="186"/>
      <c r="CP14" s="186"/>
      <c r="CQ14" s="186"/>
      <c r="CR14" s="187"/>
      <c r="CS14" s="188"/>
      <c r="CT14" s="186"/>
      <c r="CU14" s="186"/>
      <c r="CV14" s="186"/>
      <c r="CW14" s="189"/>
      <c r="CX14" s="394"/>
    </row>
    <row r="15" spans="2:102" ht="24" customHeight="1" x14ac:dyDescent="0.25">
      <c r="B15" s="450"/>
      <c r="C15" s="476"/>
      <c r="D15" s="477"/>
      <c r="E15" s="478"/>
      <c r="F15" s="190"/>
      <c r="G15" s="430"/>
      <c r="H15" s="432"/>
      <c r="I15" s="432"/>
      <c r="J15" s="432"/>
      <c r="K15" s="426"/>
      <c r="L15" s="178" t="s">
        <v>40</v>
      </c>
      <c r="M15" s="191"/>
      <c r="N15" s="192"/>
      <c r="O15" s="192"/>
      <c r="P15" s="192"/>
      <c r="Q15" s="193"/>
      <c r="R15" s="194"/>
      <c r="S15" s="192"/>
      <c r="T15" s="192"/>
      <c r="U15" s="192"/>
      <c r="V15" s="195"/>
      <c r="W15" s="178" t="s">
        <v>40</v>
      </c>
      <c r="X15" s="194"/>
      <c r="Y15" s="192"/>
      <c r="Z15" s="192"/>
      <c r="AA15" s="192"/>
      <c r="AB15" s="193"/>
      <c r="AC15" s="194"/>
      <c r="AD15" s="192"/>
      <c r="AE15" s="192"/>
      <c r="AF15" s="192"/>
      <c r="AG15" s="195"/>
      <c r="AH15" s="178" t="s">
        <v>40</v>
      </c>
      <c r="AI15" s="191"/>
      <c r="AJ15" s="192"/>
      <c r="AK15" s="192"/>
      <c r="AL15" s="192"/>
      <c r="AM15" s="195"/>
      <c r="AN15" s="178" t="s">
        <v>40</v>
      </c>
      <c r="AO15" s="191"/>
      <c r="AP15" s="192"/>
      <c r="AQ15" s="192"/>
      <c r="AR15" s="192"/>
      <c r="AS15" s="195"/>
      <c r="AT15" s="178" t="s">
        <v>40</v>
      </c>
      <c r="AU15" s="191"/>
      <c r="AV15" s="192"/>
      <c r="AW15" s="192"/>
      <c r="AX15" s="192"/>
      <c r="AY15" s="195"/>
      <c r="AZ15" s="171" t="s">
        <v>40</v>
      </c>
      <c r="BA15" s="191"/>
      <c r="BB15" s="192"/>
      <c r="BC15" s="192"/>
      <c r="BD15" s="192"/>
      <c r="BE15" s="193"/>
      <c r="BF15" s="178" t="s">
        <v>40</v>
      </c>
      <c r="BG15" s="194"/>
      <c r="BH15" s="192"/>
      <c r="BI15" s="192"/>
      <c r="BJ15" s="192"/>
      <c r="BK15" s="193"/>
      <c r="BL15" s="194"/>
      <c r="BM15" s="192"/>
      <c r="BN15" s="192"/>
      <c r="BO15" s="192"/>
      <c r="BP15" s="195"/>
      <c r="BQ15" s="178" t="s">
        <v>40</v>
      </c>
      <c r="BR15" s="194"/>
      <c r="BS15" s="192"/>
      <c r="BT15" s="192"/>
      <c r="BU15" s="192"/>
      <c r="BV15" s="193"/>
      <c r="BW15" s="194"/>
      <c r="BX15" s="192"/>
      <c r="BY15" s="192"/>
      <c r="BZ15" s="192"/>
      <c r="CA15" s="195"/>
      <c r="CB15" s="178" t="s">
        <v>40</v>
      </c>
      <c r="CC15" s="194"/>
      <c r="CD15" s="192"/>
      <c r="CE15" s="192"/>
      <c r="CF15" s="192"/>
      <c r="CG15" s="193"/>
      <c r="CH15" s="194"/>
      <c r="CI15" s="192"/>
      <c r="CJ15" s="192"/>
      <c r="CK15" s="192"/>
      <c r="CL15" s="195"/>
      <c r="CM15" s="178" t="s">
        <v>40</v>
      </c>
      <c r="CN15" s="194"/>
      <c r="CO15" s="192"/>
      <c r="CP15" s="192"/>
      <c r="CQ15" s="192"/>
      <c r="CR15" s="193"/>
      <c r="CS15" s="194"/>
      <c r="CT15" s="192"/>
      <c r="CU15" s="192"/>
      <c r="CV15" s="192"/>
      <c r="CW15" s="195"/>
      <c r="CX15" s="395"/>
    </row>
    <row r="16" spans="2:102" ht="24" customHeight="1" x14ac:dyDescent="0.25">
      <c r="B16" s="447"/>
      <c r="C16" s="467"/>
      <c r="D16" s="468"/>
      <c r="E16" s="469"/>
      <c r="F16" s="196"/>
      <c r="G16" s="421">
        <v>1</v>
      </c>
      <c r="H16" s="423">
        <v>2</v>
      </c>
      <c r="I16" s="423">
        <v>3</v>
      </c>
      <c r="J16" s="423">
        <v>4</v>
      </c>
      <c r="K16" s="427">
        <v>5</v>
      </c>
      <c r="L16" s="171" t="s">
        <v>40</v>
      </c>
      <c r="M16" s="197"/>
      <c r="N16" s="198"/>
      <c r="O16" s="198"/>
      <c r="P16" s="198"/>
      <c r="Q16" s="199"/>
      <c r="R16" s="200"/>
      <c r="S16" s="198"/>
      <c r="T16" s="198"/>
      <c r="U16" s="198"/>
      <c r="V16" s="201"/>
      <c r="W16" s="171" t="s">
        <v>40</v>
      </c>
      <c r="X16" s="200"/>
      <c r="Y16" s="198"/>
      <c r="Z16" s="198"/>
      <c r="AA16" s="198"/>
      <c r="AB16" s="199"/>
      <c r="AC16" s="200"/>
      <c r="AD16" s="198"/>
      <c r="AE16" s="198"/>
      <c r="AF16" s="198"/>
      <c r="AG16" s="201"/>
      <c r="AH16" s="171" t="s">
        <v>40</v>
      </c>
      <c r="AI16" s="197"/>
      <c r="AJ16" s="198"/>
      <c r="AK16" s="198"/>
      <c r="AL16" s="198"/>
      <c r="AM16" s="201"/>
      <c r="AN16" s="171" t="s">
        <v>40</v>
      </c>
      <c r="AO16" s="197"/>
      <c r="AP16" s="198"/>
      <c r="AQ16" s="198"/>
      <c r="AR16" s="198"/>
      <c r="AS16" s="201"/>
      <c r="AT16" s="171" t="s">
        <v>40</v>
      </c>
      <c r="AU16" s="197"/>
      <c r="AV16" s="198"/>
      <c r="AW16" s="198"/>
      <c r="AX16" s="198"/>
      <c r="AY16" s="201"/>
      <c r="AZ16" s="178" t="s">
        <v>40</v>
      </c>
      <c r="BA16" s="197"/>
      <c r="BB16" s="198"/>
      <c r="BC16" s="198"/>
      <c r="BD16" s="198"/>
      <c r="BE16" s="199"/>
      <c r="BF16" s="171" t="s">
        <v>40</v>
      </c>
      <c r="BG16" s="200"/>
      <c r="BH16" s="198"/>
      <c r="BI16" s="198"/>
      <c r="BJ16" s="198"/>
      <c r="BK16" s="199"/>
      <c r="BL16" s="200"/>
      <c r="BM16" s="198"/>
      <c r="BN16" s="198"/>
      <c r="BO16" s="198"/>
      <c r="BP16" s="201"/>
      <c r="BQ16" s="171" t="s">
        <v>40</v>
      </c>
      <c r="BR16" s="200"/>
      <c r="BS16" s="198"/>
      <c r="BT16" s="198"/>
      <c r="BU16" s="198"/>
      <c r="BV16" s="199"/>
      <c r="BW16" s="200"/>
      <c r="BX16" s="198"/>
      <c r="BY16" s="198"/>
      <c r="BZ16" s="198"/>
      <c r="CA16" s="201"/>
      <c r="CB16" s="171" t="s">
        <v>40</v>
      </c>
      <c r="CC16" s="200"/>
      <c r="CD16" s="198"/>
      <c r="CE16" s="198"/>
      <c r="CF16" s="198"/>
      <c r="CG16" s="199"/>
      <c r="CH16" s="200"/>
      <c r="CI16" s="198"/>
      <c r="CJ16" s="198"/>
      <c r="CK16" s="198"/>
      <c r="CL16" s="201"/>
      <c r="CM16" s="171" t="s">
        <v>40</v>
      </c>
      <c r="CN16" s="200"/>
      <c r="CO16" s="198"/>
      <c r="CP16" s="198"/>
      <c r="CQ16" s="198"/>
      <c r="CR16" s="199"/>
      <c r="CS16" s="200"/>
      <c r="CT16" s="198"/>
      <c r="CU16" s="198"/>
      <c r="CV16" s="198"/>
      <c r="CW16" s="201"/>
      <c r="CX16" s="409"/>
    </row>
    <row r="17" spans="2:102" ht="24" customHeight="1" x14ac:dyDescent="0.25">
      <c r="B17" s="448"/>
      <c r="C17" s="470"/>
      <c r="D17" s="471"/>
      <c r="E17" s="472"/>
      <c r="F17" s="177"/>
      <c r="G17" s="422"/>
      <c r="H17" s="424"/>
      <c r="I17" s="424"/>
      <c r="J17" s="424"/>
      <c r="K17" s="428"/>
      <c r="L17" s="178" t="s">
        <v>40</v>
      </c>
      <c r="M17" s="179"/>
      <c r="N17" s="180"/>
      <c r="O17" s="180"/>
      <c r="P17" s="180"/>
      <c r="Q17" s="181"/>
      <c r="R17" s="182"/>
      <c r="S17" s="180"/>
      <c r="T17" s="180"/>
      <c r="U17" s="180"/>
      <c r="V17" s="183"/>
      <c r="W17" s="178" t="s">
        <v>40</v>
      </c>
      <c r="X17" s="182"/>
      <c r="Y17" s="180"/>
      <c r="Z17" s="180"/>
      <c r="AA17" s="180"/>
      <c r="AB17" s="181"/>
      <c r="AC17" s="182"/>
      <c r="AD17" s="180"/>
      <c r="AE17" s="180"/>
      <c r="AF17" s="180"/>
      <c r="AG17" s="183"/>
      <c r="AH17" s="178" t="s">
        <v>40</v>
      </c>
      <c r="AI17" s="179"/>
      <c r="AJ17" s="180"/>
      <c r="AK17" s="180"/>
      <c r="AL17" s="180"/>
      <c r="AM17" s="183"/>
      <c r="AN17" s="178" t="s">
        <v>40</v>
      </c>
      <c r="AO17" s="179"/>
      <c r="AP17" s="180"/>
      <c r="AQ17" s="180"/>
      <c r="AR17" s="180"/>
      <c r="AS17" s="183"/>
      <c r="AT17" s="178" t="s">
        <v>40</v>
      </c>
      <c r="AU17" s="179"/>
      <c r="AV17" s="180"/>
      <c r="AW17" s="180"/>
      <c r="AX17" s="180"/>
      <c r="AY17" s="183"/>
      <c r="AZ17" s="171" t="s">
        <v>40</v>
      </c>
      <c r="BA17" s="179"/>
      <c r="BB17" s="180"/>
      <c r="BC17" s="180"/>
      <c r="BD17" s="180"/>
      <c r="BE17" s="181"/>
      <c r="BF17" s="178" t="s">
        <v>40</v>
      </c>
      <c r="BG17" s="182"/>
      <c r="BH17" s="180"/>
      <c r="BI17" s="180"/>
      <c r="BJ17" s="180"/>
      <c r="BK17" s="181"/>
      <c r="BL17" s="182"/>
      <c r="BM17" s="180"/>
      <c r="BN17" s="180"/>
      <c r="BO17" s="180"/>
      <c r="BP17" s="183"/>
      <c r="BQ17" s="178" t="s">
        <v>40</v>
      </c>
      <c r="BR17" s="182"/>
      <c r="BS17" s="180"/>
      <c r="BT17" s="180"/>
      <c r="BU17" s="180"/>
      <c r="BV17" s="181"/>
      <c r="BW17" s="182"/>
      <c r="BX17" s="180"/>
      <c r="BY17" s="180"/>
      <c r="BZ17" s="180"/>
      <c r="CA17" s="183"/>
      <c r="CB17" s="178" t="s">
        <v>40</v>
      </c>
      <c r="CC17" s="182"/>
      <c r="CD17" s="180"/>
      <c r="CE17" s="180"/>
      <c r="CF17" s="180"/>
      <c r="CG17" s="181"/>
      <c r="CH17" s="182"/>
      <c r="CI17" s="180"/>
      <c r="CJ17" s="180"/>
      <c r="CK17" s="180"/>
      <c r="CL17" s="183"/>
      <c r="CM17" s="178" t="s">
        <v>40</v>
      </c>
      <c r="CN17" s="182"/>
      <c r="CO17" s="180"/>
      <c r="CP17" s="180"/>
      <c r="CQ17" s="180"/>
      <c r="CR17" s="181"/>
      <c r="CS17" s="182"/>
      <c r="CT17" s="180"/>
      <c r="CU17" s="180"/>
      <c r="CV17" s="180"/>
      <c r="CW17" s="183"/>
      <c r="CX17" s="408"/>
    </row>
    <row r="18" spans="2:102" ht="24" customHeight="1" x14ac:dyDescent="0.25">
      <c r="B18" s="449"/>
      <c r="C18" s="473"/>
      <c r="D18" s="474"/>
      <c r="E18" s="475"/>
      <c r="F18" s="184"/>
      <c r="G18" s="429">
        <v>1</v>
      </c>
      <c r="H18" s="431">
        <v>2</v>
      </c>
      <c r="I18" s="431">
        <v>3</v>
      </c>
      <c r="J18" s="431">
        <v>4</v>
      </c>
      <c r="K18" s="425">
        <v>5</v>
      </c>
      <c r="L18" s="171" t="s">
        <v>40</v>
      </c>
      <c r="M18" s="185"/>
      <c r="N18" s="186"/>
      <c r="O18" s="186"/>
      <c r="P18" s="186"/>
      <c r="Q18" s="187"/>
      <c r="R18" s="188"/>
      <c r="S18" s="186"/>
      <c r="T18" s="186"/>
      <c r="U18" s="186"/>
      <c r="V18" s="189"/>
      <c r="W18" s="171" t="s">
        <v>40</v>
      </c>
      <c r="X18" s="188"/>
      <c r="Y18" s="186"/>
      <c r="Z18" s="186"/>
      <c r="AA18" s="186"/>
      <c r="AB18" s="187"/>
      <c r="AC18" s="188"/>
      <c r="AD18" s="186"/>
      <c r="AE18" s="186"/>
      <c r="AF18" s="186"/>
      <c r="AG18" s="189"/>
      <c r="AH18" s="171" t="s">
        <v>40</v>
      </c>
      <c r="AI18" s="185"/>
      <c r="AJ18" s="186"/>
      <c r="AK18" s="186"/>
      <c r="AL18" s="186"/>
      <c r="AM18" s="189"/>
      <c r="AN18" s="171" t="s">
        <v>40</v>
      </c>
      <c r="AO18" s="185"/>
      <c r="AP18" s="186"/>
      <c r="AQ18" s="186"/>
      <c r="AR18" s="186"/>
      <c r="AS18" s="189"/>
      <c r="AT18" s="171" t="s">
        <v>40</v>
      </c>
      <c r="AU18" s="185"/>
      <c r="AV18" s="186"/>
      <c r="AW18" s="186"/>
      <c r="AX18" s="186"/>
      <c r="AY18" s="189"/>
      <c r="AZ18" s="178" t="s">
        <v>40</v>
      </c>
      <c r="BA18" s="185"/>
      <c r="BB18" s="186"/>
      <c r="BC18" s="186"/>
      <c r="BD18" s="186"/>
      <c r="BE18" s="187"/>
      <c r="BF18" s="171" t="s">
        <v>40</v>
      </c>
      <c r="BG18" s="188"/>
      <c r="BH18" s="186"/>
      <c r="BI18" s="186"/>
      <c r="BJ18" s="186"/>
      <c r="BK18" s="187"/>
      <c r="BL18" s="188"/>
      <c r="BM18" s="186"/>
      <c r="BN18" s="186"/>
      <c r="BO18" s="186"/>
      <c r="BP18" s="189"/>
      <c r="BQ18" s="171" t="s">
        <v>40</v>
      </c>
      <c r="BR18" s="188"/>
      <c r="BS18" s="186"/>
      <c r="BT18" s="186"/>
      <c r="BU18" s="186"/>
      <c r="BV18" s="187"/>
      <c r="BW18" s="188"/>
      <c r="BX18" s="186"/>
      <c r="BY18" s="186"/>
      <c r="BZ18" s="186"/>
      <c r="CA18" s="189"/>
      <c r="CB18" s="171" t="s">
        <v>40</v>
      </c>
      <c r="CC18" s="188"/>
      <c r="CD18" s="186"/>
      <c r="CE18" s="186"/>
      <c r="CF18" s="186"/>
      <c r="CG18" s="187"/>
      <c r="CH18" s="188"/>
      <c r="CI18" s="186"/>
      <c r="CJ18" s="186"/>
      <c r="CK18" s="186"/>
      <c r="CL18" s="189"/>
      <c r="CM18" s="171" t="s">
        <v>40</v>
      </c>
      <c r="CN18" s="188"/>
      <c r="CO18" s="186"/>
      <c r="CP18" s="186"/>
      <c r="CQ18" s="186"/>
      <c r="CR18" s="187"/>
      <c r="CS18" s="188"/>
      <c r="CT18" s="186"/>
      <c r="CU18" s="186"/>
      <c r="CV18" s="186"/>
      <c r="CW18" s="189"/>
      <c r="CX18" s="394"/>
    </row>
    <row r="19" spans="2:102" ht="24" customHeight="1" x14ac:dyDescent="0.25">
      <c r="B19" s="450"/>
      <c r="C19" s="476"/>
      <c r="D19" s="477"/>
      <c r="E19" s="478"/>
      <c r="F19" s="190"/>
      <c r="G19" s="430"/>
      <c r="H19" s="432"/>
      <c r="I19" s="432"/>
      <c r="J19" s="432"/>
      <c r="K19" s="426"/>
      <c r="L19" s="178" t="s">
        <v>40</v>
      </c>
      <c r="M19" s="191"/>
      <c r="N19" s="192"/>
      <c r="O19" s="192"/>
      <c r="P19" s="192"/>
      <c r="Q19" s="193"/>
      <c r="R19" s="194"/>
      <c r="S19" s="192"/>
      <c r="T19" s="192"/>
      <c r="U19" s="192"/>
      <c r="V19" s="195"/>
      <c r="W19" s="178" t="s">
        <v>40</v>
      </c>
      <c r="X19" s="194"/>
      <c r="Y19" s="192"/>
      <c r="Z19" s="192"/>
      <c r="AA19" s="192"/>
      <c r="AB19" s="193"/>
      <c r="AC19" s="194"/>
      <c r="AD19" s="192"/>
      <c r="AE19" s="192"/>
      <c r="AF19" s="192"/>
      <c r="AG19" s="195"/>
      <c r="AH19" s="178" t="s">
        <v>40</v>
      </c>
      <c r="AI19" s="191"/>
      <c r="AJ19" s="192"/>
      <c r="AK19" s="192"/>
      <c r="AL19" s="192"/>
      <c r="AM19" s="195"/>
      <c r="AN19" s="178" t="s">
        <v>40</v>
      </c>
      <c r="AO19" s="191"/>
      <c r="AP19" s="192"/>
      <c r="AQ19" s="192"/>
      <c r="AR19" s="192"/>
      <c r="AS19" s="195"/>
      <c r="AT19" s="178" t="s">
        <v>40</v>
      </c>
      <c r="AU19" s="191"/>
      <c r="AV19" s="192"/>
      <c r="AW19" s="192"/>
      <c r="AX19" s="192"/>
      <c r="AY19" s="195"/>
      <c r="AZ19" s="171" t="s">
        <v>40</v>
      </c>
      <c r="BA19" s="191"/>
      <c r="BB19" s="192"/>
      <c r="BC19" s="192"/>
      <c r="BD19" s="192"/>
      <c r="BE19" s="193"/>
      <c r="BF19" s="178" t="s">
        <v>40</v>
      </c>
      <c r="BG19" s="194"/>
      <c r="BH19" s="192"/>
      <c r="BI19" s="192"/>
      <c r="BJ19" s="192"/>
      <c r="BK19" s="193"/>
      <c r="BL19" s="194"/>
      <c r="BM19" s="192"/>
      <c r="BN19" s="192"/>
      <c r="BO19" s="192"/>
      <c r="BP19" s="195"/>
      <c r="BQ19" s="178" t="s">
        <v>40</v>
      </c>
      <c r="BR19" s="194"/>
      <c r="BS19" s="192"/>
      <c r="BT19" s="192"/>
      <c r="BU19" s="192"/>
      <c r="BV19" s="193"/>
      <c r="BW19" s="194"/>
      <c r="BX19" s="192"/>
      <c r="BY19" s="192"/>
      <c r="BZ19" s="192"/>
      <c r="CA19" s="195"/>
      <c r="CB19" s="178" t="s">
        <v>40</v>
      </c>
      <c r="CC19" s="194"/>
      <c r="CD19" s="192"/>
      <c r="CE19" s="192"/>
      <c r="CF19" s="192"/>
      <c r="CG19" s="193"/>
      <c r="CH19" s="194"/>
      <c r="CI19" s="192"/>
      <c r="CJ19" s="192"/>
      <c r="CK19" s="192"/>
      <c r="CL19" s="195"/>
      <c r="CM19" s="178" t="s">
        <v>40</v>
      </c>
      <c r="CN19" s="194"/>
      <c r="CO19" s="192"/>
      <c r="CP19" s="192"/>
      <c r="CQ19" s="192"/>
      <c r="CR19" s="193"/>
      <c r="CS19" s="194"/>
      <c r="CT19" s="192"/>
      <c r="CU19" s="192"/>
      <c r="CV19" s="192"/>
      <c r="CW19" s="195"/>
      <c r="CX19" s="395"/>
    </row>
    <row r="20" spans="2:102" ht="24" customHeight="1" x14ac:dyDescent="0.25">
      <c r="B20" s="447"/>
      <c r="C20" s="467"/>
      <c r="D20" s="468"/>
      <c r="E20" s="469"/>
      <c r="F20" s="196"/>
      <c r="G20" s="421">
        <v>1</v>
      </c>
      <c r="H20" s="423">
        <v>2</v>
      </c>
      <c r="I20" s="423">
        <v>3</v>
      </c>
      <c r="J20" s="423">
        <v>4</v>
      </c>
      <c r="K20" s="427">
        <v>5</v>
      </c>
      <c r="L20" s="171" t="s">
        <v>40</v>
      </c>
      <c r="M20" s="197"/>
      <c r="N20" s="198"/>
      <c r="O20" s="198"/>
      <c r="P20" s="198"/>
      <c r="Q20" s="199"/>
      <c r="R20" s="200"/>
      <c r="S20" s="198"/>
      <c r="T20" s="198"/>
      <c r="U20" s="198"/>
      <c r="V20" s="201"/>
      <c r="W20" s="171" t="s">
        <v>40</v>
      </c>
      <c r="X20" s="200"/>
      <c r="Y20" s="198"/>
      <c r="Z20" s="198"/>
      <c r="AA20" s="198"/>
      <c r="AB20" s="199"/>
      <c r="AC20" s="200"/>
      <c r="AD20" s="198"/>
      <c r="AE20" s="198"/>
      <c r="AF20" s="198"/>
      <c r="AG20" s="201"/>
      <c r="AH20" s="171" t="s">
        <v>40</v>
      </c>
      <c r="AI20" s="197"/>
      <c r="AJ20" s="198"/>
      <c r="AK20" s="198"/>
      <c r="AL20" s="198"/>
      <c r="AM20" s="201"/>
      <c r="AN20" s="171" t="s">
        <v>40</v>
      </c>
      <c r="AO20" s="197"/>
      <c r="AP20" s="198"/>
      <c r="AQ20" s="198"/>
      <c r="AR20" s="198"/>
      <c r="AS20" s="201"/>
      <c r="AT20" s="171" t="s">
        <v>40</v>
      </c>
      <c r="AU20" s="197"/>
      <c r="AV20" s="198"/>
      <c r="AW20" s="198"/>
      <c r="AX20" s="198"/>
      <c r="AY20" s="201"/>
      <c r="AZ20" s="178" t="s">
        <v>40</v>
      </c>
      <c r="BA20" s="197"/>
      <c r="BB20" s="198"/>
      <c r="BC20" s="198"/>
      <c r="BD20" s="198"/>
      <c r="BE20" s="199"/>
      <c r="BF20" s="171" t="s">
        <v>40</v>
      </c>
      <c r="BG20" s="200"/>
      <c r="BH20" s="198"/>
      <c r="BI20" s="198"/>
      <c r="BJ20" s="198"/>
      <c r="BK20" s="199"/>
      <c r="BL20" s="200"/>
      <c r="BM20" s="198"/>
      <c r="BN20" s="198"/>
      <c r="BO20" s="198"/>
      <c r="BP20" s="201"/>
      <c r="BQ20" s="171" t="s">
        <v>40</v>
      </c>
      <c r="BR20" s="200"/>
      <c r="BS20" s="198"/>
      <c r="BT20" s="198"/>
      <c r="BU20" s="198"/>
      <c r="BV20" s="199"/>
      <c r="BW20" s="200"/>
      <c r="BX20" s="198"/>
      <c r="BY20" s="198"/>
      <c r="BZ20" s="198"/>
      <c r="CA20" s="201"/>
      <c r="CB20" s="171" t="s">
        <v>40</v>
      </c>
      <c r="CC20" s="200"/>
      <c r="CD20" s="198"/>
      <c r="CE20" s="198"/>
      <c r="CF20" s="198"/>
      <c r="CG20" s="199"/>
      <c r="CH20" s="200"/>
      <c r="CI20" s="198"/>
      <c r="CJ20" s="198"/>
      <c r="CK20" s="198"/>
      <c r="CL20" s="201"/>
      <c r="CM20" s="171" t="s">
        <v>40</v>
      </c>
      <c r="CN20" s="200"/>
      <c r="CO20" s="198"/>
      <c r="CP20" s="198"/>
      <c r="CQ20" s="198"/>
      <c r="CR20" s="199"/>
      <c r="CS20" s="200"/>
      <c r="CT20" s="198"/>
      <c r="CU20" s="198"/>
      <c r="CV20" s="198"/>
      <c r="CW20" s="201"/>
      <c r="CX20" s="409"/>
    </row>
    <row r="21" spans="2:102" ht="24" customHeight="1" x14ac:dyDescent="0.25">
      <c r="B21" s="448"/>
      <c r="C21" s="470"/>
      <c r="D21" s="471"/>
      <c r="E21" s="472"/>
      <c r="F21" s="177"/>
      <c r="G21" s="422"/>
      <c r="H21" s="424"/>
      <c r="I21" s="424"/>
      <c r="J21" s="424"/>
      <c r="K21" s="428"/>
      <c r="L21" s="178" t="s">
        <v>40</v>
      </c>
      <c r="M21" s="179"/>
      <c r="N21" s="180"/>
      <c r="O21" s="180"/>
      <c r="P21" s="180"/>
      <c r="Q21" s="181"/>
      <c r="R21" s="182"/>
      <c r="S21" s="180"/>
      <c r="T21" s="180"/>
      <c r="U21" s="180"/>
      <c r="V21" s="183"/>
      <c r="W21" s="178" t="s">
        <v>40</v>
      </c>
      <c r="X21" s="182"/>
      <c r="Y21" s="180"/>
      <c r="Z21" s="180"/>
      <c r="AA21" s="180"/>
      <c r="AB21" s="181"/>
      <c r="AC21" s="182"/>
      <c r="AD21" s="180"/>
      <c r="AE21" s="180"/>
      <c r="AF21" s="180"/>
      <c r="AG21" s="183"/>
      <c r="AH21" s="178" t="s">
        <v>40</v>
      </c>
      <c r="AI21" s="179"/>
      <c r="AJ21" s="180"/>
      <c r="AK21" s="180"/>
      <c r="AL21" s="180"/>
      <c r="AM21" s="183"/>
      <c r="AN21" s="178" t="s">
        <v>40</v>
      </c>
      <c r="AO21" s="179"/>
      <c r="AP21" s="180"/>
      <c r="AQ21" s="180"/>
      <c r="AR21" s="180"/>
      <c r="AS21" s="183"/>
      <c r="AT21" s="178" t="s">
        <v>40</v>
      </c>
      <c r="AU21" s="179"/>
      <c r="AV21" s="180"/>
      <c r="AW21" s="180"/>
      <c r="AX21" s="180"/>
      <c r="AY21" s="183"/>
      <c r="AZ21" s="171" t="s">
        <v>40</v>
      </c>
      <c r="BA21" s="179"/>
      <c r="BB21" s="180"/>
      <c r="BC21" s="180"/>
      <c r="BD21" s="180"/>
      <c r="BE21" s="181"/>
      <c r="BF21" s="178" t="s">
        <v>40</v>
      </c>
      <c r="BG21" s="182"/>
      <c r="BH21" s="180"/>
      <c r="BI21" s="180"/>
      <c r="BJ21" s="180"/>
      <c r="BK21" s="181"/>
      <c r="BL21" s="182"/>
      <c r="BM21" s="180"/>
      <c r="BN21" s="180"/>
      <c r="BO21" s="180"/>
      <c r="BP21" s="183"/>
      <c r="BQ21" s="178" t="s">
        <v>40</v>
      </c>
      <c r="BR21" s="182"/>
      <c r="BS21" s="180"/>
      <c r="BT21" s="180"/>
      <c r="BU21" s="180"/>
      <c r="BV21" s="181"/>
      <c r="BW21" s="182"/>
      <c r="BX21" s="180"/>
      <c r="BY21" s="180"/>
      <c r="BZ21" s="180"/>
      <c r="CA21" s="183"/>
      <c r="CB21" s="178" t="s">
        <v>40</v>
      </c>
      <c r="CC21" s="182"/>
      <c r="CD21" s="180"/>
      <c r="CE21" s="180"/>
      <c r="CF21" s="180"/>
      <c r="CG21" s="181"/>
      <c r="CH21" s="182"/>
      <c r="CI21" s="180"/>
      <c r="CJ21" s="180"/>
      <c r="CK21" s="180"/>
      <c r="CL21" s="183"/>
      <c r="CM21" s="178" t="s">
        <v>40</v>
      </c>
      <c r="CN21" s="182"/>
      <c r="CO21" s="180"/>
      <c r="CP21" s="180"/>
      <c r="CQ21" s="180"/>
      <c r="CR21" s="181"/>
      <c r="CS21" s="182"/>
      <c r="CT21" s="180"/>
      <c r="CU21" s="180"/>
      <c r="CV21" s="180"/>
      <c r="CW21" s="183"/>
      <c r="CX21" s="408"/>
    </row>
    <row r="22" spans="2:102" ht="24" customHeight="1" x14ac:dyDescent="0.25">
      <c r="B22" s="449"/>
      <c r="C22" s="473"/>
      <c r="D22" s="474"/>
      <c r="E22" s="475"/>
      <c r="F22" s="184"/>
      <c r="G22" s="429">
        <v>1</v>
      </c>
      <c r="H22" s="431">
        <v>2</v>
      </c>
      <c r="I22" s="431">
        <v>3</v>
      </c>
      <c r="J22" s="431">
        <v>4</v>
      </c>
      <c r="K22" s="425">
        <v>5</v>
      </c>
      <c r="L22" s="171" t="s">
        <v>40</v>
      </c>
      <c r="M22" s="185"/>
      <c r="N22" s="186"/>
      <c r="O22" s="186"/>
      <c r="P22" s="186"/>
      <c r="Q22" s="187"/>
      <c r="R22" s="188"/>
      <c r="S22" s="186"/>
      <c r="T22" s="186"/>
      <c r="U22" s="186"/>
      <c r="V22" s="189"/>
      <c r="W22" s="171" t="s">
        <v>40</v>
      </c>
      <c r="X22" s="188"/>
      <c r="Y22" s="186"/>
      <c r="Z22" s="186"/>
      <c r="AA22" s="186"/>
      <c r="AB22" s="187"/>
      <c r="AC22" s="188"/>
      <c r="AD22" s="186"/>
      <c r="AE22" s="186"/>
      <c r="AF22" s="186"/>
      <c r="AG22" s="189"/>
      <c r="AH22" s="171" t="s">
        <v>40</v>
      </c>
      <c r="AI22" s="185"/>
      <c r="AJ22" s="186"/>
      <c r="AK22" s="186"/>
      <c r="AL22" s="186"/>
      <c r="AM22" s="189"/>
      <c r="AN22" s="171" t="s">
        <v>40</v>
      </c>
      <c r="AO22" s="185"/>
      <c r="AP22" s="186"/>
      <c r="AQ22" s="186"/>
      <c r="AR22" s="186"/>
      <c r="AS22" s="189"/>
      <c r="AT22" s="171" t="s">
        <v>40</v>
      </c>
      <c r="AU22" s="185"/>
      <c r="AV22" s="186"/>
      <c r="AW22" s="186"/>
      <c r="AX22" s="186"/>
      <c r="AY22" s="189"/>
      <c r="AZ22" s="178" t="s">
        <v>40</v>
      </c>
      <c r="BA22" s="185"/>
      <c r="BB22" s="186"/>
      <c r="BC22" s="186"/>
      <c r="BD22" s="186"/>
      <c r="BE22" s="187"/>
      <c r="BF22" s="171" t="s">
        <v>40</v>
      </c>
      <c r="BG22" s="188"/>
      <c r="BH22" s="186"/>
      <c r="BI22" s="186"/>
      <c r="BJ22" s="186"/>
      <c r="BK22" s="187"/>
      <c r="BL22" s="188"/>
      <c r="BM22" s="186"/>
      <c r="BN22" s="186"/>
      <c r="BO22" s="186"/>
      <c r="BP22" s="189"/>
      <c r="BQ22" s="171" t="s">
        <v>40</v>
      </c>
      <c r="BR22" s="188"/>
      <c r="BS22" s="186"/>
      <c r="BT22" s="186"/>
      <c r="BU22" s="186"/>
      <c r="BV22" s="187"/>
      <c r="BW22" s="188"/>
      <c r="BX22" s="186"/>
      <c r="BY22" s="186"/>
      <c r="BZ22" s="186"/>
      <c r="CA22" s="189"/>
      <c r="CB22" s="171" t="s">
        <v>40</v>
      </c>
      <c r="CC22" s="188"/>
      <c r="CD22" s="186"/>
      <c r="CE22" s="186"/>
      <c r="CF22" s="186"/>
      <c r="CG22" s="187"/>
      <c r="CH22" s="188"/>
      <c r="CI22" s="186"/>
      <c r="CJ22" s="186"/>
      <c r="CK22" s="186"/>
      <c r="CL22" s="189"/>
      <c r="CM22" s="171" t="s">
        <v>40</v>
      </c>
      <c r="CN22" s="188"/>
      <c r="CO22" s="186"/>
      <c r="CP22" s="186"/>
      <c r="CQ22" s="186"/>
      <c r="CR22" s="187"/>
      <c r="CS22" s="188"/>
      <c r="CT22" s="186"/>
      <c r="CU22" s="186"/>
      <c r="CV22" s="186"/>
      <c r="CW22" s="189"/>
      <c r="CX22" s="394"/>
    </row>
    <row r="23" spans="2:102" ht="24" customHeight="1" x14ac:dyDescent="0.25">
      <c r="B23" s="450"/>
      <c r="C23" s="476"/>
      <c r="D23" s="477"/>
      <c r="E23" s="478"/>
      <c r="F23" s="190"/>
      <c r="G23" s="430"/>
      <c r="H23" s="432"/>
      <c r="I23" s="432"/>
      <c r="J23" s="432"/>
      <c r="K23" s="426"/>
      <c r="L23" s="178" t="s">
        <v>40</v>
      </c>
      <c r="M23" s="191"/>
      <c r="N23" s="192"/>
      <c r="O23" s="192"/>
      <c r="P23" s="192"/>
      <c r="Q23" s="193"/>
      <c r="R23" s="194"/>
      <c r="S23" s="192"/>
      <c r="T23" s="192"/>
      <c r="U23" s="192"/>
      <c r="V23" s="195"/>
      <c r="W23" s="178" t="s">
        <v>40</v>
      </c>
      <c r="X23" s="194"/>
      <c r="Y23" s="192"/>
      <c r="Z23" s="192"/>
      <c r="AA23" s="192"/>
      <c r="AB23" s="193"/>
      <c r="AC23" s="194"/>
      <c r="AD23" s="192"/>
      <c r="AE23" s="192"/>
      <c r="AF23" s="192"/>
      <c r="AG23" s="195"/>
      <c r="AH23" s="178" t="s">
        <v>40</v>
      </c>
      <c r="AI23" s="191"/>
      <c r="AJ23" s="192"/>
      <c r="AK23" s="192"/>
      <c r="AL23" s="192"/>
      <c r="AM23" s="195"/>
      <c r="AN23" s="178" t="s">
        <v>40</v>
      </c>
      <c r="AO23" s="191"/>
      <c r="AP23" s="192"/>
      <c r="AQ23" s="192"/>
      <c r="AR23" s="192"/>
      <c r="AS23" s="195"/>
      <c r="AT23" s="178" t="s">
        <v>40</v>
      </c>
      <c r="AU23" s="191"/>
      <c r="AV23" s="192"/>
      <c r="AW23" s="192"/>
      <c r="AX23" s="192"/>
      <c r="AY23" s="195"/>
      <c r="AZ23" s="171" t="s">
        <v>40</v>
      </c>
      <c r="BA23" s="191"/>
      <c r="BB23" s="192"/>
      <c r="BC23" s="192"/>
      <c r="BD23" s="192"/>
      <c r="BE23" s="193"/>
      <c r="BF23" s="178" t="s">
        <v>40</v>
      </c>
      <c r="BG23" s="194"/>
      <c r="BH23" s="192"/>
      <c r="BI23" s="192"/>
      <c r="BJ23" s="192"/>
      <c r="BK23" s="193"/>
      <c r="BL23" s="194"/>
      <c r="BM23" s="192"/>
      <c r="BN23" s="192"/>
      <c r="BO23" s="192"/>
      <c r="BP23" s="195"/>
      <c r="BQ23" s="178" t="s">
        <v>40</v>
      </c>
      <c r="BR23" s="194"/>
      <c r="BS23" s="192"/>
      <c r="BT23" s="192"/>
      <c r="BU23" s="192"/>
      <c r="BV23" s="193"/>
      <c r="BW23" s="194"/>
      <c r="BX23" s="192"/>
      <c r="BY23" s="192"/>
      <c r="BZ23" s="192"/>
      <c r="CA23" s="195"/>
      <c r="CB23" s="178" t="s">
        <v>40</v>
      </c>
      <c r="CC23" s="194"/>
      <c r="CD23" s="192"/>
      <c r="CE23" s="192"/>
      <c r="CF23" s="192"/>
      <c r="CG23" s="193"/>
      <c r="CH23" s="194"/>
      <c r="CI23" s="192"/>
      <c r="CJ23" s="192"/>
      <c r="CK23" s="192"/>
      <c r="CL23" s="195"/>
      <c r="CM23" s="178" t="s">
        <v>40</v>
      </c>
      <c r="CN23" s="194"/>
      <c r="CO23" s="192"/>
      <c r="CP23" s="192"/>
      <c r="CQ23" s="192"/>
      <c r="CR23" s="193"/>
      <c r="CS23" s="194"/>
      <c r="CT23" s="192"/>
      <c r="CU23" s="192"/>
      <c r="CV23" s="192"/>
      <c r="CW23" s="195"/>
      <c r="CX23" s="395"/>
    </row>
    <row r="24" spans="2:102" ht="24" customHeight="1" x14ac:dyDescent="0.25">
      <c r="B24" s="447"/>
      <c r="C24" s="467"/>
      <c r="D24" s="468"/>
      <c r="E24" s="469"/>
      <c r="F24" s="196"/>
      <c r="G24" s="421">
        <v>1</v>
      </c>
      <c r="H24" s="423">
        <v>2</v>
      </c>
      <c r="I24" s="423">
        <v>3</v>
      </c>
      <c r="J24" s="423">
        <v>4</v>
      </c>
      <c r="K24" s="427">
        <v>5</v>
      </c>
      <c r="L24" s="171" t="s">
        <v>40</v>
      </c>
      <c r="M24" s="197"/>
      <c r="N24" s="198"/>
      <c r="O24" s="198"/>
      <c r="P24" s="198"/>
      <c r="Q24" s="199"/>
      <c r="R24" s="200"/>
      <c r="S24" s="198"/>
      <c r="T24" s="198"/>
      <c r="U24" s="198"/>
      <c r="V24" s="201"/>
      <c r="W24" s="171" t="s">
        <v>40</v>
      </c>
      <c r="X24" s="200"/>
      <c r="Y24" s="198"/>
      <c r="Z24" s="198"/>
      <c r="AA24" s="198"/>
      <c r="AB24" s="199"/>
      <c r="AC24" s="200"/>
      <c r="AD24" s="198"/>
      <c r="AE24" s="198"/>
      <c r="AF24" s="198"/>
      <c r="AG24" s="201"/>
      <c r="AH24" s="171" t="s">
        <v>40</v>
      </c>
      <c r="AI24" s="197"/>
      <c r="AJ24" s="198"/>
      <c r="AK24" s="198"/>
      <c r="AL24" s="198"/>
      <c r="AM24" s="201"/>
      <c r="AN24" s="171" t="s">
        <v>40</v>
      </c>
      <c r="AO24" s="197"/>
      <c r="AP24" s="198"/>
      <c r="AQ24" s="198"/>
      <c r="AR24" s="198"/>
      <c r="AS24" s="201"/>
      <c r="AT24" s="171" t="s">
        <v>40</v>
      </c>
      <c r="AU24" s="197"/>
      <c r="AV24" s="198"/>
      <c r="AW24" s="198"/>
      <c r="AX24" s="198"/>
      <c r="AY24" s="201"/>
      <c r="AZ24" s="178" t="s">
        <v>40</v>
      </c>
      <c r="BA24" s="197"/>
      <c r="BB24" s="198"/>
      <c r="BC24" s="198"/>
      <c r="BD24" s="198"/>
      <c r="BE24" s="199"/>
      <c r="BF24" s="171" t="s">
        <v>40</v>
      </c>
      <c r="BG24" s="200"/>
      <c r="BH24" s="198"/>
      <c r="BI24" s="198"/>
      <c r="BJ24" s="198"/>
      <c r="BK24" s="199"/>
      <c r="BL24" s="200"/>
      <c r="BM24" s="198"/>
      <c r="BN24" s="198"/>
      <c r="BO24" s="198"/>
      <c r="BP24" s="201"/>
      <c r="BQ24" s="171" t="s">
        <v>40</v>
      </c>
      <c r="BR24" s="200"/>
      <c r="BS24" s="198"/>
      <c r="BT24" s="198"/>
      <c r="BU24" s="198"/>
      <c r="BV24" s="199"/>
      <c r="BW24" s="200"/>
      <c r="BX24" s="198"/>
      <c r="BY24" s="198"/>
      <c r="BZ24" s="198"/>
      <c r="CA24" s="201"/>
      <c r="CB24" s="171" t="s">
        <v>40</v>
      </c>
      <c r="CC24" s="200"/>
      <c r="CD24" s="198"/>
      <c r="CE24" s="198"/>
      <c r="CF24" s="198"/>
      <c r="CG24" s="199"/>
      <c r="CH24" s="200"/>
      <c r="CI24" s="198"/>
      <c r="CJ24" s="198"/>
      <c r="CK24" s="198"/>
      <c r="CL24" s="201"/>
      <c r="CM24" s="171" t="s">
        <v>40</v>
      </c>
      <c r="CN24" s="200"/>
      <c r="CO24" s="198"/>
      <c r="CP24" s="198"/>
      <c r="CQ24" s="198"/>
      <c r="CR24" s="199"/>
      <c r="CS24" s="200"/>
      <c r="CT24" s="198"/>
      <c r="CU24" s="198"/>
      <c r="CV24" s="198"/>
      <c r="CW24" s="201"/>
      <c r="CX24" s="409"/>
    </row>
    <row r="25" spans="2:102" ht="24" customHeight="1" x14ac:dyDescent="0.25">
      <c r="B25" s="448"/>
      <c r="C25" s="470"/>
      <c r="D25" s="471"/>
      <c r="E25" s="472"/>
      <c r="F25" s="177"/>
      <c r="G25" s="422"/>
      <c r="H25" s="424"/>
      <c r="I25" s="424"/>
      <c r="J25" s="424"/>
      <c r="K25" s="428"/>
      <c r="L25" s="178" t="s">
        <v>40</v>
      </c>
      <c r="M25" s="179"/>
      <c r="N25" s="180"/>
      <c r="O25" s="180"/>
      <c r="P25" s="180"/>
      <c r="Q25" s="181"/>
      <c r="R25" s="182"/>
      <c r="S25" s="180"/>
      <c r="T25" s="180"/>
      <c r="U25" s="180"/>
      <c r="V25" s="183"/>
      <c r="W25" s="178" t="s">
        <v>40</v>
      </c>
      <c r="X25" s="182"/>
      <c r="Y25" s="180"/>
      <c r="Z25" s="180"/>
      <c r="AA25" s="180"/>
      <c r="AB25" s="181"/>
      <c r="AC25" s="182"/>
      <c r="AD25" s="180"/>
      <c r="AE25" s="180"/>
      <c r="AF25" s="180"/>
      <c r="AG25" s="183"/>
      <c r="AH25" s="178" t="s">
        <v>40</v>
      </c>
      <c r="AI25" s="179"/>
      <c r="AJ25" s="180"/>
      <c r="AK25" s="180"/>
      <c r="AL25" s="180"/>
      <c r="AM25" s="183"/>
      <c r="AN25" s="178" t="s">
        <v>40</v>
      </c>
      <c r="AO25" s="179"/>
      <c r="AP25" s="180"/>
      <c r="AQ25" s="180"/>
      <c r="AR25" s="180"/>
      <c r="AS25" s="183"/>
      <c r="AT25" s="178" t="s">
        <v>40</v>
      </c>
      <c r="AU25" s="179"/>
      <c r="AV25" s="180"/>
      <c r="AW25" s="180"/>
      <c r="AX25" s="180"/>
      <c r="AY25" s="183"/>
      <c r="AZ25" s="171" t="s">
        <v>40</v>
      </c>
      <c r="BA25" s="179"/>
      <c r="BB25" s="180"/>
      <c r="BC25" s="180"/>
      <c r="BD25" s="180"/>
      <c r="BE25" s="181"/>
      <c r="BF25" s="178" t="s">
        <v>40</v>
      </c>
      <c r="BG25" s="182"/>
      <c r="BH25" s="180"/>
      <c r="BI25" s="180"/>
      <c r="BJ25" s="180"/>
      <c r="BK25" s="181"/>
      <c r="BL25" s="182"/>
      <c r="BM25" s="180"/>
      <c r="BN25" s="180"/>
      <c r="BO25" s="180"/>
      <c r="BP25" s="183"/>
      <c r="BQ25" s="178" t="s">
        <v>40</v>
      </c>
      <c r="BR25" s="182"/>
      <c r="BS25" s="180"/>
      <c r="BT25" s="180"/>
      <c r="BU25" s="180"/>
      <c r="BV25" s="181"/>
      <c r="BW25" s="182"/>
      <c r="BX25" s="180"/>
      <c r="BY25" s="180"/>
      <c r="BZ25" s="180"/>
      <c r="CA25" s="183"/>
      <c r="CB25" s="178" t="s">
        <v>40</v>
      </c>
      <c r="CC25" s="182"/>
      <c r="CD25" s="180"/>
      <c r="CE25" s="180"/>
      <c r="CF25" s="180"/>
      <c r="CG25" s="181"/>
      <c r="CH25" s="182"/>
      <c r="CI25" s="180"/>
      <c r="CJ25" s="180"/>
      <c r="CK25" s="180"/>
      <c r="CL25" s="183"/>
      <c r="CM25" s="178" t="s">
        <v>40</v>
      </c>
      <c r="CN25" s="182"/>
      <c r="CO25" s="180"/>
      <c r="CP25" s="180"/>
      <c r="CQ25" s="180"/>
      <c r="CR25" s="181"/>
      <c r="CS25" s="182"/>
      <c r="CT25" s="180"/>
      <c r="CU25" s="180"/>
      <c r="CV25" s="180"/>
      <c r="CW25" s="183"/>
      <c r="CX25" s="408"/>
    </row>
    <row r="26" spans="2:102" ht="24" customHeight="1" x14ac:dyDescent="0.25">
      <c r="B26" s="449"/>
      <c r="C26" s="473"/>
      <c r="D26" s="474"/>
      <c r="E26" s="475"/>
      <c r="F26" s="184"/>
      <c r="G26" s="429">
        <v>1</v>
      </c>
      <c r="H26" s="431">
        <v>2</v>
      </c>
      <c r="I26" s="431">
        <v>3</v>
      </c>
      <c r="J26" s="431">
        <v>4</v>
      </c>
      <c r="K26" s="425">
        <v>5</v>
      </c>
      <c r="L26" s="171" t="s">
        <v>40</v>
      </c>
      <c r="M26" s="185"/>
      <c r="N26" s="186"/>
      <c r="O26" s="186"/>
      <c r="P26" s="186"/>
      <c r="Q26" s="187"/>
      <c r="R26" s="188"/>
      <c r="S26" s="186"/>
      <c r="T26" s="186"/>
      <c r="U26" s="186"/>
      <c r="V26" s="189"/>
      <c r="W26" s="171" t="s">
        <v>40</v>
      </c>
      <c r="X26" s="188"/>
      <c r="Y26" s="186"/>
      <c r="Z26" s="186"/>
      <c r="AA26" s="186"/>
      <c r="AB26" s="187"/>
      <c r="AC26" s="188"/>
      <c r="AD26" s="186"/>
      <c r="AE26" s="186"/>
      <c r="AF26" s="186"/>
      <c r="AG26" s="189"/>
      <c r="AH26" s="171" t="s">
        <v>40</v>
      </c>
      <c r="AI26" s="185"/>
      <c r="AJ26" s="186"/>
      <c r="AK26" s="186"/>
      <c r="AL26" s="186"/>
      <c r="AM26" s="189"/>
      <c r="AN26" s="171" t="s">
        <v>40</v>
      </c>
      <c r="AO26" s="185"/>
      <c r="AP26" s="186"/>
      <c r="AQ26" s="186"/>
      <c r="AR26" s="186"/>
      <c r="AS26" s="189"/>
      <c r="AT26" s="171" t="s">
        <v>40</v>
      </c>
      <c r="AU26" s="185"/>
      <c r="AV26" s="186"/>
      <c r="AW26" s="186"/>
      <c r="AX26" s="186"/>
      <c r="AY26" s="189"/>
      <c r="AZ26" s="178" t="s">
        <v>40</v>
      </c>
      <c r="BA26" s="185"/>
      <c r="BB26" s="186"/>
      <c r="BC26" s="186"/>
      <c r="BD26" s="186"/>
      <c r="BE26" s="187"/>
      <c r="BF26" s="171" t="s">
        <v>40</v>
      </c>
      <c r="BG26" s="188"/>
      <c r="BH26" s="186"/>
      <c r="BI26" s="186"/>
      <c r="BJ26" s="186"/>
      <c r="BK26" s="187"/>
      <c r="BL26" s="188"/>
      <c r="BM26" s="186"/>
      <c r="BN26" s="186"/>
      <c r="BO26" s="186"/>
      <c r="BP26" s="189"/>
      <c r="BQ26" s="171" t="s">
        <v>40</v>
      </c>
      <c r="BR26" s="188"/>
      <c r="BS26" s="186"/>
      <c r="BT26" s="186"/>
      <c r="BU26" s="186"/>
      <c r="BV26" s="187"/>
      <c r="BW26" s="188"/>
      <c r="BX26" s="186"/>
      <c r="BY26" s="186"/>
      <c r="BZ26" s="186"/>
      <c r="CA26" s="189"/>
      <c r="CB26" s="171" t="s">
        <v>40</v>
      </c>
      <c r="CC26" s="188"/>
      <c r="CD26" s="186"/>
      <c r="CE26" s="186"/>
      <c r="CF26" s="186"/>
      <c r="CG26" s="187"/>
      <c r="CH26" s="188"/>
      <c r="CI26" s="186"/>
      <c r="CJ26" s="186"/>
      <c r="CK26" s="186"/>
      <c r="CL26" s="189"/>
      <c r="CM26" s="171" t="s">
        <v>40</v>
      </c>
      <c r="CN26" s="188"/>
      <c r="CO26" s="186"/>
      <c r="CP26" s="186"/>
      <c r="CQ26" s="186"/>
      <c r="CR26" s="187"/>
      <c r="CS26" s="188"/>
      <c r="CT26" s="186"/>
      <c r="CU26" s="186"/>
      <c r="CV26" s="186"/>
      <c r="CW26" s="189"/>
      <c r="CX26" s="394"/>
    </row>
    <row r="27" spans="2:102" ht="24" customHeight="1" x14ac:dyDescent="0.25">
      <c r="B27" s="450"/>
      <c r="C27" s="476"/>
      <c r="D27" s="477"/>
      <c r="E27" s="478"/>
      <c r="F27" s="190"/>
      <c r="G27" s="430"/>
      <c r="H27" s="432"/>
      <c r="I27" s="432"/>
      <c r="J27" s="432"/>
      <c r="K27" s="426"/>
      <c r="L27" s="178" t="s">
        <v>40</v>
      </c>
      <c r="M27" s="191"/>
      <c r="N27" s="192"/>
      <c r="O27" s="192"/>
      <c r="P27" s="192"/>
      <c r="Q27" s="193"/>
      <c r="R27" s="194"/>
      <c r="S27" s="192"/>
      <c r="T27" s="192"/>
      <c r="U27" s="192"/>
      <c r="V27" s="195"/>
      <c r="W27" s="178" t="s">
        <v>40</v>
      </c>
      <c r="X27" s="194"/>
      <c r="Y27" s="192"/>
      <c r="Z27" s="192"/>
      <c r="AA27" s="192"/>
      <c r="AB27" s="193"/>
      <c r="AC27" s="194"/>
      <c r="AD27" s="192"/>
      <c r="AE27" s="192"/>
      <c r="AF27" s="192"/>
      <c r="AG27" s="195"/>
      <c r="AH27" s="178" t="s">
        <v>40</v>
      </c>
      <c r="AI27" s="191"/>
      <c r="AJ27" s="192"/>
      <c r="AK27" s="192"/>
      <c r="AL27" s="192"/>
      <c r="AM27" s="195"/>
      <c r="AN27" s="178" t="s">
        <v>40</v>
      </c>
      <c r="AO27" s="191"/>
      <c r="AP27" s="192"/>
      <c r="AQ27" s="192"/>
      <c r="AR27" s="192"/>
      <c r="AS27" s="195"/>
      <c r="AT27" s="178" t="s">
        <v>40</v>
      </c>
      <c r="AU27" s="191"/>
      <c r="AV27" s="192"/>
      <c r="AW27" s="192"/>
      <c r="AX27" s="192"/>
      <c r="AY27" s="195"/>
      <c r="AZ27" s="171" t="s">
        <v>40</v>
      </c>
      <c r="BA27" s="191"/>
      <c r="BB27" s="192"/>
      <c r="BC27" s="192"/>
      <c r="BD27" s="192"/>
      <c r="BE27" s="193"/>
      <c r="BF27" s="178" t="s">
        <v>40</v>
      </c>
      <c r="BG27" s="194"/>
      <c r="BH27" s="192"/>
      <c r="BI27" s="192"/>
      <c r="BJ27" s="192"/>
      <c r="BK27" s="193"/>
      <c r="BL27" s="194"/>
      <c r="BM27" s="192"/>
      <c r="BN27" s="192"/>
      <c r="BO27" s="192"/>
      <c r="BP27" s="195"/>
      <c r="BQ27" s="178" t="s">
        <v>40</v>
      </c>
      <c r="BR27" s="194"/>
      <c r="BS27" s="192"/>
      <c r="BT27" s="192"/>
      <c r="BU27" s="192"/>
      <c r="BV27" s="193"/>
      <c r="BW27" s="194"/>
      <c r="BX27" s="192"/>
      <c r="BY27" s="192"/>
      <c r="BZ27" s="192"/>
      <c r="CA27" s="195"/>
      <c r="CB27" s="178" t="s">
        <v>40</v>
      </c>
      <c r="CC27" s="194"/>
      <c r="CD27" s="192"/>
      <c r="CE27" s="192"/>
      <c r="CF27" s="192"/>
      <c r="CG27" s="193"/>
      <c r="CH27" s="194"/>
      <c r="CI27" s="192"/>
      <c r="CJ27" s="192"/>
      <c r="CK27" s="192"/>
      <c r="CL27" s="195"/>
      <c r="CM27" s="178" t="s">
        <v>40</v>
      </c>
      <c r="CN27" s="194"/>
      <c r="CO27" s="192"/>
      <c r="CP27" s="192"/>
      <c r="CQ27" s="192"/>
      <c r="CR27" s="193"/>
      <c r="CS27" s="194"/>
      <c r="CT27" s="192"/>
      <c r="CU27" s="192"/>
      <c r="CV27" s="192"/>
      <c r="CW27" s="195"/>
      <c r="CX27" s="395"/>
    </row>
    <row r="28" spans="2:102" ht="24" customHeight="1" x14ac:dyDescent="0.25">
      <c r="B28" s="447"/>
      <c r="C28" s="467"/>
      <c r="D28" s="468"/>
      <c r="E28" s="469"/>
      <c r="F28" s="196"/>
      <c r="G28" s="421">
        <v>1</v>
      </c>
      <c r="H28" s="423">
        <v>2</v>
      </c>
      <c r="I28" s="423">
        <v>3</v>
      </c>
      <c r="J28" s="423">
        <v>4</v>
      </c>
      <c r="K28" s="427">
        <v>5</v>
      </c>
      <c r="L28" s="171" t="s">
        <v>40</v>
      </c>
      <c r="M28" s="197"/>
      <c r="N28" s="198"/>
      <c r="O28" s="198"/>
      <c r="P28" s="198"/>
      <c r="Q28" s="199"/>
      <c r="R28" s="200"/>
      <c r="S28" s="198"/>
      <c r="T28" s="198"/>
      <c r="U28" s="198"/>
      <c r="V28" s="201"/>
      <c r="W28" s="171" t="s">
        <v>40</v>
      </c>
      <c r="X28" s="200"/>
      <c r="Y28" s="198"/>
      <c r="Z28" s="198"/>
      <c r="AA28" s="198"/>
      <c r="AB28" s="199"/>
      <c r="AC28" s="200"/>
      <c r="AD28" s="198"/>
      <c r="AE28" s="198"/>
      <c r="AF28" s="198"/>
      <c r="AG28" s="201"/>
      <c r="AH28" s="171" t="s">
        <v>40</v>
      </c>
      <c r="AI28" s="197"/>
      <c r="AJ28" s="198"/>
      <c r="AK28" s="198"/>
      <c r="AL28" s="198"/>
      <c r="AM28" s="201"/>
      <c r="AN28" s="171" t="s">
        <v>40</v>
      </c>
      <c r="AO28" s="197"/>
      <c r="AP28" s="198"/>
      <c r="AQ28" s="198"/>
      <c r="AR28" s="198"/>
      <c r="AS28" s="201"/>
      <c r="AT28" s="171" t="s">
        <v>40</v>
      </c>
      <c r="AU28" s="197"/>
      <c r="AV28" s="198"/>
      <c r="AW28" s="198"/>
      <c r="AX28" s="198"/>
      <c r="AY28" s="201"/>
      <c r="AZ28" s="178" t="s">
        <v>40</v>
      </c>
      <c r="BA28" s="197"/>
      <c r="BB28" s="198"/>
      <c r="BC28" s="198"/>
      <c r="BD28" s="198"/>
      <c r="BE28" s="199"/>
      <c r="BF28" s="171" t="s">
        <v>40</v>
      </c>
      <c r="BG28" s="200"/>
      <c r="BH28" s="198"/>
      <c r="BI28" s="198"/>
      <c r="BJ28" s="198"/>
      <c r="BK28" s="199"/>
      <c r="BL28" s="200"/>
      <c r="BM28" s="198"/>
      <c r="BN28" s="198"/>
      <c r="BO28" s="198"/>
      <c r="BP28" s="201"/>
      <c r="BQ28" s="171" t="s">
        <v>40</v>
      </c>
      <c r="BR28" s="200"/>
      <c r="BS28" s="198"/>
      <c r="BT28" s="198"/>
      <c r="BU28" s="198"/>
      <c r="BV28" s="199"/>
      <c r="BW28" s="200"/>
      <c r="BX28" s="198"/>
      <c r="BY28" s="198"/>
      <c r="BZ28" s="198"/>
      <c r="CA28" s="201"/>
      <c r="CB28" s="171" t="s">
        <v>40</v>
      </c>
      <c r="CC28" s="200"/>
      <c r="CD28" s="198"/>
      <c r="CE28" s="198"/>
      <c r="CF28" s="198"/>
      <c r="CG28" s="199"/>
      <c r="CH28" s="200"/>
      <c r="CI28" s="198"/>
      <c r="CJ28" s="198"/>
      <c r="CK28" s="198"/>
      <c r="CL28" s="201"/>
      <c r="CM28" s="171" t="s">
        <v>40</v>
      </c>
      <c r="CN28" s="200"/>
      <c r="CO28" s="198"/>
      <c r="CP28" s="198"/>
      <c r="CQ28" s="198"/>
      <c r="CR28" s="199"/>
      <c r="CS28" s="200"/>
      <c r="CT28" s="198"/>
      <c r="CU28" s="198"/>
      <c r="CV28" s="198"/>
      <c r="CW28" s="201"/>
      <c r="CX28" s="409"/>
    </row>
    <row r="29" spans="2:102" ht="24" customHeight="1" x14ac:dyDescent="0.25">
      <c r="B29" s="448"/>
      <c r="C29" s="470"/>
      <c r="D29" s="471"/>
      <c r="E29" s="472"/>
      <c r="F29" s="177"/>
      <c r="G29" s="422"/>
      <c r="H29" s="424"/>
      <c r="I29" s="424"/>
      <c r="J29" s="424"/>
      <c r="K29" s="428"/>
      <c r="L29" s="178" t="s">
        <v>40</v>
      </c>
      <c r="M29" s="179"/>
      <c r="N29" s="180"/>
      <c r="O29" s="180"/>
      <c r="P29" s="180"/>
      <c r="Q29" s="181"/>
      <c r="R29" s="182"/>
      <c r="S29" s="180"/>
      <c r="T29" s="180"/>
      <c r="U29" s="180"/>
      <c r="V29" s="183"/>
      <c r="W29" s="178" t="s">
        <v>40</v>
      </c>
      <c r="X29" s="182"/>
      <c r="Y29" s="180"/>
      <c r="Z29" s="180"/>
      <c r="AA29" s="180"/>
      <c r="AB29" s="181"/>
      <c r="AC29" s="182"/>
      <c r="AD29" s="180"/>
      <c r="AE29" s="180"/>
      <c r="AF29" s="180"/>
      <c r="AG29" s="183"/>
      <c r="AH29" s="178" t="s">
        <v>40</v>
      </c>
      <c r="AI29" s="179"/>
      <c r="AJ29" s="180"/>
      <c r="AK29" s="180"/>
      <c r="AL29" s="180"/>
      <c r="AM29" s="183"/>
      <c r="AN29" s="178" t="s">
        <v>40</v>
      </c>
      <c r="AO29" s="179"/>
      <c r="AP29" s="180"/>
      <c r="AQ29" s="180"/>
      <c r="AR29" s="180"/>
      <c r="AS29" s="183"/>
      <c r="AT29" s="178" t="s">
        <v>40</v>
      </c>
      <c r="AU29" s="179"/>
      <c r="AV29" s="180"/>
      <c r="AW29" s="180"/>
      <c r="AX29" s="180"/>
      <c r="AY29" s="183"/>
      <c r="AZ29" s="171" t="s">
        <v>40</v>
      </c>
      <c r="BA29" s="179"/>
      <c r="BB29" s="180"/>
      <c r="BC29" s="180"/>
      <c r="BD29" s="180"/>
      <c r="BE29" s="181"/>
      <c r="BF29" s="178" t="s">
        <v>40</v>
      </c>
      <c r="BG29" s="182"/>
      <c r="BH29" s="180"/>
      <c r="BI29" s="180"/>
      <c r="BJ29" s="180"/>
      <c r="BK29" s="181"/>
      <c r="BL29" s="182"/>
      <c r="BM29" s="180"/>
      <c r="BN29" s="180"/>
      <c r="BO29" s="180"/>
      <c r="BP29" s="183"/>
      <c r="BQ29" s="178" t="s">
        <v>40</v>
      </c>
      <c r="BR29" s="182"/>
      <c r="BS29" s="180"/>
      <c r="BT29" s="180"/>
      <c r="BU29" s="180"/>
      <c r="BV29" s="181"/>
      <c r="BW29" s="182"/>
      <c r="BX29" s="180"/>
      <c r="BY29" s="180"/>
      <c r="BZ29" s="180"/>
      <c r="CA29" s="183"/>
      <c r="CB29" s="178" t="s">
        <v>40</v>
      </c>
      <c r="CC29" s="182"/>
      <c r="CD29" s="180"/>
      <c r="CE29" s="180"/>
      <c r="CF29" s="180"/>
      <c r="CG29" s="181"/>
      <c r="CH29" s="182"/>
      <c r="CI29" s="180"/>
      <c r="CJ29" s="180"/>
      <c r="CK29" s="180"/>
      <c r="CL29" s="183"/>
      <c r="CM29" s="178" t="s">
        <v>40</v>
      </c>
      <c r="CN29" s="182"/>
      <c r="CO29" s="180"/>
      <c r="CP29" s="180"/>
      <c r="CQ29" s="180"/>
      <c r="CR29" s="181"/>
      <c r="CS29" s="182"/>
      <c r="CT29" s="180"/>
      <c r="CU29" s="180"/>
      <c r="CV29" s="180"/>
      <c r="CW29" s="183"/>
      <c r="CX29" s="408"/>
    </row>
    <row r="30" spans="2:102" ht="24" customHeight="1" x14ac:dyDescent="0.25">
      <c r="B30" s="449"/>
      <c r="C30" s="473"/>
      <c r="D30" s="474"/>
      <c r="E30" s="475"/>
      <c r="F30" s="184"/>
      <c r="G30" s="429">
        <v>1</v>
      </c>
      <c r="H30" s="431">
        <v>2</v>
      </c>
      <c r="I30" s="431">
        <v>3</v>
      </c>
      <c r="J30" s="431">
        <v>4</v>
      </c>
      <c r="K30" s="425">
        <v>5</v>
      </c>
      <c r="L30" s="171" t="s">
        <v>40</v>
      </c>
      <c r="M30" s="185"/>
      <c r="N30" s="186"/>
      <c r="O30" s="186"/>
      <c r="P30" s="186"/>
      <c r="Q30" s="187"/>
      <c r="R30" s="188"/>
      <c r="S30" s="186"/>
      <c r="T30" s="186"/>
      <c r="U30" s="186"/>
      <c r="V30" s="189"/>
      <c r="W30" s="171" t="s">
        <v>40</v>
      </c>
      <c r="X30" s="188"/>
      <c r="Y30" s="186"/>
      <c r="Z30" s="186"/>
      <c r="AA30" s="186"/>
      <c r="AB30" s="187"/>
      <c r="AC30" s="188"/>
      <c r="AD30" s="186"/>
      <c r="AE30" s="186"/>
      <c r="AF30" s="186"/>
      <c r="AG30" s="189"/>
      <c r="AH30" s="171" t="s">
        <v>40</v>
      </c>
      <c r="AI30" s="185"/>
      <c r="AJ30" s="186"/>
      <c r="AK30" s="186"/>
      <c r="AL30" s="186"/>
      <c r="AM30" s="189"/>
      <c r="AN30" s="171" t="s">
        <v>40</v>
      </c>
      <c r="AO30" s="185"/>
      <c r="AP30" s="186"/>
      <c r="AQ30" s="186"/>
      <c r="AR30" s="186"/>
      <c r="AS30" s="189"/>
      <c r="AT30" s="171" t="s">
        <v>40</v>
      </c>
      <c r="AU30" s="185"/>
      <c r="AV30" s="186"/>
      <c r="AW30" s="186"/>
      <c r="AX30" s="186"/>
      <c r="AY30" s="189"/>
      <c r="AZ30" s="178" t="s">
        <v>40</v>
      </c>
      <c r="BA30" s="185"/>
      <c r="BB30" s="186"/>
      <c r="BC30" s="186"/>
      <c r="BD30" s="186"/>
      <c r="BE30" s="187"/>
      <c r="BF30" s="171" t="s">
        <v>40</v>
      </c>
      <c r="BG30" s="188"/>
      <c r="BH30" s="186"/>
      <c r="BI30" s="186"/>
      <c r="BJ30" s="186"/>
      <c r="BK30" s="187"/>
      <c r="BL30" s="188"/>
      <c r="BM30" s="186"/>
      <c r="BN30" s="186"/>
      <c r="BO30" s="186"/>
      <c r="BP30" s="189"/>
      <c r="BQ30" s="171" t="s">
        <v>40</v>
      </c>
      <c r="BR30" s="188"/>
      <c r="BS30" s="186"/>
      <c r="BT30" s="186"/>
      <c r="BU30" s="186"/>
      <c r="BV30" s="187"/>
      <c r="BW30" s="188"/>
      <c r="BX30" s="186"/>
      <c r="BY30" s="186"/>
      <c r="BZ30" s="186"/>
      <c r="CA30" s="189"/>
      <c r="CB30" s="171" t="s">
        <v>40</v>
      </c>
      <c r="CC30" s="188"/>
      <c r="CD30" s="186"/>
      <c r="CE30" s="186"/>
      <c r="CF30" s="186"/>
      <c r="CG30" s="187"/>
      <c r="CH30" s="188"/>
      <c r="CI30" s="186"/>
      <c r="CJ30" s="186"/>
      <c r="CK30" s="186"/>
      <c r="CL30" s="189"/>
      <c r="CM30" s="171" t="s">
        <v>40</v>
      </c>
      <c r="CN30" s="188"/>
      <c r="CO30" s="186"/>
      <c r="CP30" s="186"/>
      <c r="CQ30" s="186"/>
      <c r="CR30" s="187"/>
      <c r="CS30" s="188"/>
      <c r="CT30" s="186"/>
      <c r="CU30" s="186"/>
      <c r="CV30" s="186"/>
      <c r="CW30" s="189"/>
      <c r="CX30" s="394"/>
    </row>
    <row r="31" spans="2:102" ht="24" customHeight="1" thickBot="1" x14ac:dyDescent="0.3">
      <c r="B31" s="450"/>
      <c r="C31" s="476"/>
      <c r="D31" s="477"/>
      <c r="E31" s="478"/>
      <c r="F31" s="190"/>
      <c r="G31" s="430"/>
      <c r="H31" s="432"/>
      <c r="I31" s="432"/>
      <c r="J31" s="432"/>
      <c r="K31" s="426"/>
      <c r="L31" s="178" t="s">
        <v>40</v>
      </c>
      <c r="M31" s="191"/>
      <c r="N31" s="192"/>
      <c r="O31" s="192"/>
      <c r="P31" s="192"/>
      <c r="Q31" s="193"/>
      <c r="R31" s="194"/>
      <c r="S31" s="192"/>
      <c r="T31" s="192"/>
      <c r="U31" s="192"/>
      <c r="V31" s="195"/>
      <c r="W31" s="178" t="s">
        <v>40</v>
      </c>
      <c r="X31" s="194"/>
      <c r="Y31" s="192"/>
      <c r="Z31" s="192"/>
      <c r="AA31" s="192"/>
      <c r="AB31" s="193"/>
      <c r="AC31" s="194"/>
      <c r="AD31" s="192"/>
      <c r="AE31" s="192"/>
      <c r="AF31" s="192"/>
      <c r="AG31" s="195"/>
      <c r="AH31" s="178" t="s">
        <v>40</v>
      </c>
      <c r="AI31" s="191"/>
      <c r="AJ31" s="192"/>
      <c r="AK31" s="192"/>
      <c r="AL31" s="192"/>
      <c r="AM31" s="195"/>
      <c r="AN31" s="178" t="s">
        <v>40</v>
      </c>
      <c r="AO31" s="191"/>
      <c r="AP31" s="192"/>
      <c r="AQ31" s="192"/>
      <c r="AR31" s="192"/>
      <c r="AS31" s="195"/>
      <c r="AT31" s="178" t="s">
        <v>40</v>
      </c>
      <c r="AU31" s="191"/>
      <c r="AV31" s="192"/>
      <c r="AW31" s="192"/>
      <c r="AX31" s="192"/>
      <c r="AY31" s="195"/>
      <c r="AZ31" s="171" t="s">
        <v>40</v>
      </c>
      <c r="BA31" s="191"/>
      <c r="BB31" s="192"/>
      <c r="BC31" s="192"/>
      <c r="BD31" s="192"/>
      <c r="BE31" s="193"/>
      <c r="BF31" s="178" t="s">
        <v>40</v>
      </c>
      <c r="BG31" s="194"/>
      <c r="BH31" s="192"/>
      <c r="BI31" s="192"/>
      <c r="BJ31" s="192"/>
      <c r="BK31" s="193"/>
      <c r="BL31" s="194"/>
      <c r="BM31" s="192"/>
      <c r="BN31" s="192"/>
      <c r="BO31" s="192"/>
      <c r="BP31" s="195"/>
      <c r="BQ31" s="178" t="s">
        <v>40</v>
      </c>
      <c r="BR31" s="194"/>
      <c r="BS31" s="192"/>
      <c r="BT31" s="192"/>
      <c r="BU31" s="192"/>
      <c r="BV31" s="193"/>
      <c r="BW31" s="194"/>
      <c r="BX31" s="192"/>
      <c r="BY31" s="192"/>
      <c r="BZ31" s="192"/>
      <c r="CA31" s="195"/>
      <c r="CB31" s="178" t="s">
        <v>40</v>
      </c>
      <c r="CC31" s="194"/>
      <c r="CD31" s="192"/>
      <c r="CE31" s="192"/>
      <c r="CF31" s="192"/>
      <c r="CG31" s="193"/>
      <c r="CH31" s="194"/>
      <c r="CI31" s="192"/>
      <c r="CJ31" s="192"/>
      <c r="CK31" s="192"/>
      <c r="CL31" s="195"/>
      <c r="CM31" s="178" t="s">
        <v>40</v>
      </c>
      <c r="CN31" s="194"/>
      <c r="CO31" s="192"/>
      <c r="CP31" s="192"/>
      <c r="CQ31" s="192"/>
      <c r="CR31" s="193"/>
      <c r="CS31" s="194"/>
      <c r="CT31" s="192"/>
      <c r="CU31" s="192"/>
      <c r="CV31" s="192"/>
      <c r="CW31" s="195"/>
      <c r="CX31" s="395"/>
    </row>
    <row r="32" spans="2:102" ht="24" customHeight="1" thickBot="1" x14ac:dyDescent="0.3">
      <c r="B32" s="486" t="s">
        <v>104</v>
      </c>
      <c r="C32" s="487"/>
      <c r="D32" s="487"/>
      <c r="E32" s="487"/>
      <c r="F32" s="487"/>
      <c r="G32" s="487"/>
      <c r="H32" s="487"/>
      <c r="I32" s="487"/>
      <c r="J32" s="487"/>
      <c r="K32" s="488"/>
      <c r="L32" s="202" t="s">
        <v>40</v>
      </c>
      <c r="M32" s="203"/>
      <c r="N32" s="204"/>
      <c r="O32" s="204"/>
      <c r="P32" s="204"/>
      <c r="Q32" s="205"/>
      <c r="R32" s="206"/>
      <c r="S32" s="204"/>
      <c r="T32" s="204"/>
      <c r="U32" s="204"/>
      <c r="V32" s="207"/>
      <c r="W32" s="202" t="s">
        <v>40</v>
      </c>
      <c r="X32" s="203"/>
      <c r="Y32" s="204"/>
      <c r="Z32" s="204"/>
      <c r="AA32" s="204"/>
      <c r="AB32" s="205"/>
      <c r="AC32" s="206"/>
      <c r="AD32" s="204"/>
      <c r="AE32" s="204"/>
      <c r="AF32" s="204"/>
      <c r="AG32" s="207"/>
      <c r="AH32" s="202" t="s">
        <v>40</v>
      </c>
      <c r="AI32" s="203"/>
      <c r="AJ32" s="204"/>
      <c r="AK32" s="204"/>
      <c r="AL32" s="204"/>
      <c r="AM32" s="205"/>
      <c r="AN32" s="202" t="s">
        <v>40</v>
      </c>
      <c r="AO32" s="203"/>
      <c r="AP32" s="204"/>
      <c r="AQ32" s="204"/>
      <c r="AR32" s="204"/>
      <c r="AS32" s="205"/>
      <c r="AT32" s="202" t="s">
        <v>40</v>
      </c>
      <c r="AU32" s="203"/>
      <c r="AV32" s="204"/>
      <c r="AW32" s="204"/>
      <c r="AX32" s="204"/>
      <c r="AY32" s="205"/>
      <c r="AZ32" s="178" t="s">
        <v>40</v>
      </c>
      <c r="BA32" s="203"/>
      <c r="BB32" s="204"/>
      <c r="BC32" s="204"/>
      <c r="BD32" s="204"/>
      <c r="BE32" s="205"/>
      <c r="BF32" s="202" t="s">
        <v>40</v>
      </c>
      <c r="BG32" s="203"/>
      <c r="BH32" s="204"/>
      <c r="BI32" s="204"/>
      <c r="BJ32" s="204"/>
      <c r="BK32" s="205"/>
      <c r="BL32" s="206"/>
      <c r="BM32" s="204"/>
      <c r="BN32" s="204"/>
      <c r="BO32" s="204"/>
      <c r="BP32" s="205"/>
      <c r="BQ32" s="202" t="s">
        <v>40</v>
      </c>
      <c r="BR32" s="203"/>
      <c r="BS32" s="204"/>
      <c r="BT32" s="204"/>
      <c r="BU32" s="204"/>
      <c r="BV32" s="205"/>
      <c r="BW32" s="206"/>
      <c r="BX32" s="204"/>
      <c r="BY32" s="204"/>
      <c r="BZ32" s="204"/>
      <c r="CA32" s="205"/>
      <c r="CB32" s="202" t="s">
        <v>40</v>
      </c>
      <c r="CC32" s="203"/>
      <c r="CD32" s="204"/>
      <c r="CE32" s="204"/>
      <c r="CF32" s="204"/>
      <c r="CG32" s="205"/>
      <c r="CH32" s="206"/>
      <c r="CI32" s="204"/>
      <c r="CJ32" s="204"/>
      <c r="CK32" s="204"/>
      <c r="CL32" s="205"/>
      <c r="CM32" s="202" t="s">
        <v>40</v>
      </c>
      <c r="CN32" s="208"/>
      <c r="CO32" s="209"/>
      <c r="CP32" s="209"/>
      <c r="CQ32" s="209"/>
      <c r="CR32" s="210"/>
      <c r="CS32" s="211"/>
      <c r="CT32" s="209"/>
      <c r="CU32" s="209"/>
      <c r="CV32" s="209"/>
      <c r="CW32" s="212"/>
      <c r="CX32" s="481"/>
    </row>
    <row r="33" spans="1:103" ht="24" customHeight="1" x14ac:dyDescent="0.25">
      <c r="B33" s="489"/>
      <c r="C33" s="490"/>
      <c r="D33" s="490"/>
      <c r="E33" s="490"/>
      <c r="F33" s="490"/>
      <c r="G33" s="490"/>
      <c r="H33" s="490"/>
      <c r="I33" s="490"/>
      <c r="J33" s="490"/>
      <c r="K33" s="491"/>
      <c r="L33" s="213" t="s">
        <v>40</v>
      </c>
      <c r="M33" s="214"/>
      <c r="N33" s="215"/>
      <c r="O33" s="215"/>
      <c r="P33" s="215"/>
      <c r="Q33" s="216"/>
      <c r="R33" s="217"/>
      <c r="S33" s="215"/>
      <c r="T33" s="215"/>
      <c r="U33" s="215"/>
      <c r="V33" s="218"/>
      <c r="W33" s="213" t="s">
        <v>40</v>
      </c>
      <c r="X33" s="214"/>
      <c r="Y33" s="215"/>
      <c r="Z33" s="215"/>
      <c r="AA33" s="215"/>
      <c r="AB33" s="216"/>
      <c r="AC33" s="217"/>
      <c r="AD33" s="215"/>
      <c r="AE33" s="215"/>
      <c r="AF33" s="215"/>
      <c r="AG33" s="218"/>
      <c r="AH33" s="213" t="s">
        <v>40</v>
      </c>
      <c r="AI33" s="214"/>
      <c r="AJ33" s="215"/>
      <c r="AK33" s="215"/>
      <c r="AL33" s="215"/>
      <c r="AM33" s="216"/>
      <c r="AN33" s="213" t="s">
        <v>40</v>
      </c>
      <c r="AO33" s="214"/>
      <c r="AP33" s="215"/>
      <c r="AQ33" s="215"/>
      <c r="AR33" s="215"/>
      <c r="AS33" s="216"/>
      <c r="AT33" s="213" t="s">
        <v>40</v>
      </c>
      <c r="AU33" s="214"/>
      <c r="AV33" s="215"/>
      <c r="AW33" s="215"/>
      <c r="AX33" s="215"/>
      <c r="AY33" s="216"/>
      <c r="AZ33" s="202" t="s">
        <v>40</v>
      </c>
      <c r="BA33" s="214"/>
      <c r="BB33" s="215"/>
      <c r="BC33" s="215"/>
      <c r="BD33" s="215"/>
      <c r="BE33" s="216"/>
      <c r="BF33" s="213" t="s">
        <v>40</v>
      </c>
      <c r="BG33" s="214"/>
      <c r="BH33" s="215"/>
      <c r="BI33" s="215"/>
      <c r="BJ33" s="215"/>
      <c r="BK33" s="216"/>
      <c r="BL33" s="217"/>
      <c r="BM33" s="215"/>
      <c r="BN33" s="215"/>
      <c r="BO33" s="215"/>
      <c r="BP33" s="216"/>
      <c r="BQ33" s="213" t="s">
        <v>40</v>
      </c>
      <c r="BR33" s="214"/>
      <c r="BS33" s="215"/>
      <c r="BT33" s="215"/>
      <c r="BU33" s="215"/>
      <c r="BV33" s="216"/>
      <c r="BW33" s="217"/>
      <c r="BX33" s="215"/>
      <c r="BY33" s="215"/>
      <c r="BZ33" s="215"/>
      <c r="CA33" s="216"/>
      <c r="CB33" s="213" t="s">
        <v>40</v>
      </c>
      <c r="CC33" s="214"/>
      <c r="CD33" s="215"/>
      <c r="CE33" s="215"/>
      <c r="CF33" s="215"/>
      <c r="CG33" s="216"/>
      <c r="CH33" s="217"/>
      <c r="CI33" s="215"/>
      <c r="CJ33" s="215"/>
      <c r="CK33" s="215"/>
      <c r="CL33" s="216"/>
      <c r="CM33" s="213" t="s">
        <v>40</v>
      </c>
      <c r="CN33" s="219"/>
      <c r="CO33" s="220"/>
      <c r="CP33" s="220"/>
      <c r="CQ33" s="220"/>
      <c r="CR33" s="221"/>
      <c r="CS33" s="222"/>
      <c r="CT33" s="220"/>
      <c r="CU33" s="220"/>
      <c r="CV33" s="220"/>
      <c r="CW33" s="221"/>
      <c r="CX33" s="482"/>
    </row>
    <row r="34" spans="1:103" ht="24" customHeight="1" thickBot="1" x14ac:dyDescent="0.3">
      <c r="B34" s="492"/>
      <c r="C34" s="493"/>
      <c r="D34" s="493"/>
      <c r="E34" s="493"/>
      <c r="F34" s="493"/>
      <c r="G34" s="493"/>
      <c r="H34" s="493"/>
      <c r="I34" s="493"/>
      <c r="J34" s="493"/>
      <c r="K34" s="494"/>
      <c r="L34" s="223" t="s">
        <v>40</v>
      </c>
      <c r="M34" s="224"/>
      <c r="N34" s="225"/>
      <c r="O34" s="225"/>
      <c r="P34" s="225"/>
      <c r="Q34" s="226"/>
      <c r="R34" s="227"/>
      <c r="S34" s="225"/>
      <c r="T34" s="225"/>
      <c r="U34" s="225"/>
      <c r="V34" s="228"/>
      <c r="W34" s="223" t="s">
        <v>40</v>
      </c>
      <c r="X34" s="224"/>
      <c r="Y34" s="225"/>
      <c r="Z34" s="225"/>
      <c r="AA34" s="225"/>
      <c r="AB34" s="226"/>
      <c r="AC34" s="227"/>
      <c r="AD34" s="225"/>
      <c r="AE34" s="225"/>
      <c r="AF34" s="225"/>
      <c r="AG34" s="228"/>
      <c r="AH34" s="223" t="s">
        <v>40</v>
      </c>
      <c r="AI34" s="224"/>
      <c r="AJ34" s="225"/>
      <c r="AK34" s="225"/>
      <c r="AL34" s="225"/>
      <c r="AM34" s="226"/>
      <c r="AN34" s="223" t="s">
        <v>40</v>
      </c>
      <c r="AO34" s="224"/>
      <c r="AP34" s="225"/>
      <c r="AQ34" s="225"/>
      <c r="AR34" s="225"/>
      <c r="AS34" s="226"/>
      <c r="AT34" s="223" t="s">
        <v>40</v>
      </c>
      <c r="AU34" s="224"/>
      <c r="AV34" s="225"/>
      <c r="AW34" s="225"/>
      <c r="AX34" s="225"/>
      <c r="AY34" s="226"/>
      <c r="AZ34" s="213" t="s">
        <v>40</v>
      </c>
      <c r="BA34" s="224"/>
      <c r="BB34" s="225"/>
      <c r="BC34" s="225"/>
      <c r="BD34" s="225"/>
      <c r="BE34" s="226"/>
      <c r="BF34" s="223" t="s">
        <v>40</v>
      </c>
      <c r="BG34" s="224"/>
      <c r="BH34" s="225"/>
      <c r="BI34" s="225"/>
      <c r="BJ34" s="225"/>
      <c r="BK34" s="226"/>
      <c r="BL34" s="227"/>
      <c r="BM34" s="225"/>
      <c r="BN34" s="225"/>
      <c r="BO34" s="225"/>
      <c r="BP34" s="226"/>
      <c r="BQ34" s="223" t="s">
        <v>40</v>
      </c>
      <c r="BR34" s="224"/>
      <c r="BS34" s="225"/>
      <c r="BT34" s="225"/>
      <c r="BU34" s="225"/>
      <c r="BV34" s="226"/>
      <c r="BW34" s="227"/>
      <c r="BX34" s="225"/>
      <c r="BY34" s="225"/>
      <c r="BZ34" s="225"/>
      <c r="CA34" s="226"/>
      <c r="CB34" s="223" t="s">
        <v>40</v>
      </c>
      <c r="CC34" s="224"/>
      <c r="CD34" s="225"/>
      <c r="CE34" s="225"/>
      <c r="CF34" s="225"/>
      <c r="CG34" s="226"/>
      <c r="CH34" s="227"/>
      <c r="CI34" s="225"/>
      <c r="CJ34" s="225"/>
      <c r="CK34" s="225"/>
      <c r="CL34" s="226"/>
      <c r="CM34" s="223" t="s">
        <v>40</v>
      </c>
      <c r="CN34" s="224"/>
      <c r="CO34" s="225"/>
      <c r="CP34" s="225"/>
      <c r="CQ34" s="225"/>
      <c r="CR34" s="226"/>
      <c r="CS34" s="227"/>
      <c r="CT34" s="225"/>
      <c r="CU34" s="225"/>
      <c r="CV34" s="225"/>
      <c r="CW34" s="226"/>
      <c r="CX34" s="483"/>
    </row>
    <row r="35" spans="1:103" s="231" customFormat="1" ht="24" customHeight="1" thickBot="1" x14ac:dyDescent="0.35">
      <c r="A35" s="229"/>
      <c r="B35" s="495"/>
      <c r="C35" s="496"/>
      <c r="D35" s="496"/>
      <c r="E35" s="496"/>
      <c r="F35" s="496"/>
      <c r="G35" s="496"/>
      <c r="H35" s="496"/>
      <c r="I35" s="496"/>
      <c r="J35" s="496"/>
      <c r="K35" s="497"/>
      <c r="L35" s="230" t="s">
        <v>40</v>
      </c>
      <c r="M35" s="445" t="s">
        <v>42</v>
      </c>
      <c r="N35" s="446"/>
      <c r="O35" s="446"/>
      <c r="P35" s="446"/>
      <c r="Q35" s="446"/>
      <c r="R35" s="464" t="s">
        <v>43</v>
      </c>
      <c r="S35" s="465"/>
      <c r="T35" s="465"/>
      <c r="U35" s="465"/>
      <c r="V35" s="466"/>
      <c r="W35" s="230" t="s">
        <v>40</v>
      </c>
      <c r="X35" s="433" t="s">
        <v>26</v>
      </c>
      <c r="Y35" s="404"/>
      <c r="Z35" s="404"/>
      <c r="AA35" s="404"/>
      <c r="AB35" s="406"/>
      <c r="AC35" s="403" t="s">
        <v>37</v>
      </c>
      <c r="AD35" s="404"/>
      <c r="AE35" s="404"/>
      <c r="AF35" s="404"/>
      <c r="AG35" s="405"/>
      <c r="AH35" s="230" t="s">
        <v>40</v>
      </c>
      <c r="AI35" s="387" t="s">
        <v>23</v>
      </c>
      <c r="AJ35" s="387"/>
      <c r="AK35" s="387"/>
      <c r="AL35" s="387"/>
      <c r="AM35" s="388"/>
      <c r="AN35" s="230" t="s">
        <v>40</v>
      </c>
      <c r="AO35" s="387" t="s">
        <v>23</v>
      </c>
      <c r="AP35" s="387"/>
      <c r="AQ35" s="387"/>
      <c r="AR35" s="387"/>
      <c r="AS35" s="388"/>
      <c r="AT35" s="230" t="s">
        <v>40</v>
      </c>
      <c r="AU35" s="387" t="s">
        <v>23</v>
      </c>
      <c r="AV35" s="387"/>
      <c r="AW35" s="387"/>
      <c r="AX35" s="387"/>
      <c r="AY35" s="388"/>
      <c r="AZ35" s="223" t="s">
        <v>40</v>
      </c>
      <c r="BA35" s="416" t="s">
        <v>23</v>
      </c>
      <c r="BB35" s="387"/>
      <c r="BC35" s="387"/>
      <c r="BD35" s="387"/>
      <c r="BE35" s="387"/>
      <c r="BF35" s="230" t="s">
        <v>40</v>
      </c>
      <c r="BG35" s="403" t="s">
        <v>90</v>
      </c>
      <c r="BH35" s="404"/>
      <c r="BI35" s="404"/>
      <c r="BJ35" s="404"/>
      <c r="BK35" s="406"/>
      <c r="BL35" s="403" t="s">
        <v>23</v>
      </c>
      <c r="BM35" s="404"/>
      <c r="BN35" s="404"/>
      <c r="BO35" s="404"/>
      <c r="BP35" s="405"/>
      <c r="BQ35" s="230" t="s">
        <v>40</v>
      </c>
      <c r="BR35" s="403" t="s">
        <v>90</v>
      </c>
      <c r="BS35" s="404"/>
      <c r="BT35" s="404"/>
      <c r="BU35" s="404"/>
      <c r="BV35" s="406"/>
      <c r="BW35" s="403" t="s">
        <v>23</v>
      </c>
      <c r="BX35" s="404"/>
      <c r="BY35" s="404"/>
      <c r="BZ35" s="404"/>
      <c r="CA35" s="405"/>
      <c r="CB35" s="230" t="s">
        <v>40</v>
      </c>
      <c r="CC35" s="403" t="s">
        <v>90</v>
      </c>
      <c r="CD35" s="404"/>
      <c r="CE35" s="404"/>
      <c r="CF35" s="404"/>
      <c r="CG35" s="406"/>
      <c r="CH35" s="403" t="s">
        <v>23</v>
      </c>
      <c r="CI35" s="404"/>
      <c r="CJ35" s="404"/>
      <c r="CK35" s="404"/>
      <c r="CL35" s="405"/>
      <c r="CM35" s="230" t="s">
        <v>40</v>
      </c>
      <c r="CN35" s="403" t="s">
        <v>90</v>
      </c>
      <c r="CO35" s="404"/>
      <c r="CP35" s="404"/>
      <c r="CQ35" s="404"/>
      <c r="CR35" s="406"/>
      <c r="CS35" s="403" t="s">
        <v>23</v>
      </c>
      <c r="CT35" s="404"/>
      <c r="CU35" s="404"/>
      <c r="CV35" s="404"/>
      <c r="CW35" s="405"/>
      <c r="CX35" s="394"/>
      <c r="CY35" s="229"/>
    </row>
    <row r="36" spans="1:103" s="234" customFormat="1" ht="24" customHeight="1" thickTop="1" thickBot="1" x14ac:dyDescent="0.4">
      <c r="A36" s="232"/>
      <c r="B36" s="498"/>
      <c r="C36" s="499"/>
      <c r="D36" s="499"/>
      <c r="E36" s="499"/>
      <c r="F36" s="499"/>
      <c r="G36" s="499"/>
      <c r="H36" s="499"/>
      <c r="I36" s="499"/>
      <c r="J36" s="499"/>
      <c r="K36" s="500"/>
      <c r="L36" s="233" t="s">
        <v>40</v>
      </c>
      <c r="M36" s="389" t="s">
        <v>7</v>
      </c>
      <c r="N36" s="390"/>
      <c r="O36" s="390"/>
      <c r="P36" s="390"/>
      <c r="Q36" s="390"/>
      <c r="R36" s="390"/>
      <c r="S36" s="390"/>
      <c r="T36" s="390"/>
      <c r="U36" s="390"/>
      <c r="V36" s="415"/>
      <c r="W36" s="233" t="s">
        <v>40</v>
      </c>
      <c r="X36" s="400" t="s">
        <v>2</v>
      </c>
      <c r="Y36" s="401"/>
      <c r="Z36" s="401"/>
      <c r="AA36" s="401"/>
      <c r="AB36" s="401"/>
      <c r="AC36" s="401"/>
      <c r="AD36" s="401"/>
      <c r="AE36" s="401"/>
      <c r="AF36" s="401"/>
      <c r="AG36" s="402"/>
      <c r="AH36" s="233" t="s">
        <v>40</v>
      </c>
      <c r="AI36" s="389" t="s">
        <v>157</v>
      </c>
      <c r="AJ36" s="390"/>
      <c r="AK36" s="390"/>
      <c r="AL36" s="390"/>
      <c r="AM36" s="390"/>
      <c r="AN36" s="233" t="s">
        <v>40</v>
      </c>
      <c r="AO36" s="389" t="s">
        <v>35</v>
      </c>
      <c r="AP36" s="390"/>
      <c r="AQ36" s="390"/>
      <c r="AR36" s="390"/>
      <c r="AS36" s="390"/>
      <c r="AT36" s="233" t="s">
        <v>40</v>
      </c>
      <c r="AU36" s="389" t="s">
        <v>36</v>
      </c>
      <c r="AV36" s="390"/>
      <c r="AW36" s="390"/>
      <c r="AX36" s="390"/>
      <c r="AY36" s="390"/>
      <c r="AZ36" s="233" t="s">
        <v>40</v>
      </c>
      <c r="BA36" s="389" t="s">
        <v>44</v>
      </c>
      <c r="BB36" s="390"/>
      <c r="BC36" s="390"/>
      <c r="BD36" s="390"/>
      <c r="BE36" s="415"/>
      <c r="BF36" s="233" t="s">
        <v>40</v>
      </c>
      <c r="BG36" s="400" t="s">
        <v>6</v>
      </c>
      <c r="BH36" s="401"/>
      <c r="BI36" s="401"/>
      <c r="BJ36" s="401"/>
      <c r="BK36" s="401"/>
      <c r="BL36" s="401"/>
      <c r="BM36" s="401"/>
      <c r="BN36" s="401"/>
      <c r="BO36" s="401"/>
      <c r="BP36" s="402"/>
      <c r="BQ36" s="233" t="s">
        <v>40</v>
      </c>
      <c r="BR36" s="400" t="s">
        <v>66</v>
      </c>
      <c r="BS36" s="401"/>
      <c r="BT36" s="401"/>
      <c r="BU36" s="401"/>
      <c r="BV36" s="401"/>
      <c r="BW36" s="401"/>
      <c r="BX36" s="401"/>
      <c r="BY36" s="401"/>
      <c r="BZ36" s="401"/>
      <c r="CA36" s="402"/>
      <c r="CB36" s="164" t="s">
        <v>40</v>
      </c>
      <c r="CC36" s="389" t="s">
        <v>67</v>
      </c>
      <c r="CD36" s="390"/>
      <c r="CE36" s="390"/>
      <c r="CF36" s="390"/>
      <c r="CG36" s="390"/>
      <c r="CH36" s="390"/>
      <c r="CI36" s="390"/>
      <c r="CJ36" s="390"/>
      <c r="CK36" s="390"/>
      <c r="CL36" s="415"/>
      <c r="CM36" s="164" t="s">
        <v>40</v>
      </c>
      <c r="CN36" s="400" t="s">
        <v>4</v>
      </c>
      <c r="CO36" s="401"/>
      <c r="CP36" s="401"/>
      <c r="CQ36" s="401"/>
      <c r="CR36" s="401"/>
      <c r="CS36" s="401"/>
      <c r="CT36" s="401"/>
      <c r="CU36" s="401"/>
      <c r="CV36" s="401"/>
      <c r="CW36" s="402"/>
      <c r="CX36" s="395"/>
      <c r="CY36" s="232"/>
    </row>
    <row r="37" spans="1:103" ht="12.95" customHeight="1" thickTop="1" thickBot="1" x14ac:dyDescent="0.4">
      <c r="B37" s="235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36"/>
      <c r="CV37" s="236"/>
      <c r="CW37" s="236"/>
      <c r="CX37" s="237"/>
    </row>
    <row r="38" spans="1:103" s="240" customFormat="1" ht="71.45" customHeight="1" thickTop="1" thickBot="1" x14ac:dyDescent="0.4">
      <c r="A38" s="238"/>
      <c r="B38" s="239"/>
      <c r="D38" s="484" t="s">
        <v>161</v>
      </c>
      <c r="E38" s="484"/>
      <c r="F38" s="484"/>
      <c r="G38" s="484"/>
      <c r="H38" s="484"/>
      <c r="I38" s="484"/>
      <c r="J38" s="485"/>
      <c r="K38" s="384"/>
      <c r="L38" s="385"/>
      <c r="M38" s="385"/>
      <c r="N38" s="385"/>
      <c r="O38" s="386"/>
      <c r="P38" s="241"/>
      <c r="R38" s="242"/>
      <c r="S38" s="243"/>
      <c r="T38" s="243"/>
      <c r="U38" s="243"/>
      <c r="V38" s="244"/>
      <c r="W38" s="391" t="s">
        <v>162</v>
      </c>
      <c r="X38" s="392"/>
      <c r="Y38" s="392"/>
      <c r="Z38" s="392"/>
      <c r="AA38" s="392"/>
      <c r="AB38" s="392"/>
      <c r="AC38" s="393"/>
      <c r="AD38" s="242"/>
      <c r="AE38" s="243"/>
      <c r="AF38" s="243"/>
      <c r="AG38" s="243"/>
      <c r="AH38" s="244"/>
      <c r="AI38" s="241"/>
      <c r="AJ38" s="245"/>
      <c r="AK38" s="242"/>
      <c r="AL38" s="243"/>
      <c r="AM38" s="243"/>
      <c r="AN38" s="243"/>
      <c r="AO38" s="244"/>
      <c r="AP38" s="391" t="s">
        <v>163</v>
      </c>
      <c r="AQ38" s="392"/>
      <c r="AR38" s="392"/>
      <c r="AS38" s="392"/>
      <c r="AT38" s="392"/>
      <c r="AU38" s="392"/>
      <c r="AV38" s="392"/>
      <c r="AW38" s="242"/>
      <c r="AX38" s="243"/>
      <c r="AY38" s="243"/>
      <c r="AZ38" s="243"/>
      <c r="BA38" s="244"/>
      <c r="BD38" s="242"/>
      <c r="BE38" s="243"/>
      <c r="BF38" s="243"/>
      <c r="BG38" s="243"/>
      <c r="BH38" s="244"/>
      <c r="BI38" s="391" t="s">
        <v>164</v>
      </c>
      <c r="BJ38" s="392"/>
      <c r="BK38" s="392"/>
      <c r="BL38" s="392"/>
      <c r="BM38" s="392"/>
      <c r="BN38" s="392"/>
      <c r="BO38" s="392"/>
      <c r="BP38" s="242"/>
      <c r="BQ38" s="243"/>
      <c r="BR38" s="243"/>
      <c r="BS38" s="243"/>
      <c r="BT38" s="244"/>
      <c r="BW38" s="242"/>
      <c r="BX38" s="243"/>
      <c r="BY38" s="243"/>
      <c r="BZ38" s="243"/>
      <c r="CA38" s="244"/>
      <c r="CC38" s="246"/>
      <c r="CD38" s="396" t="s">
        <v>20</v>
      </c>
      <c r="CE38" s="396"/>
      <c r="CF38" s="396"/>
      <c r="CG38" s="396"/>
      <c r="CH38" s="396"/>
      <c r="CI38" s="396"/>
      <c r="CJ38" s="397"/>
      <c r="CK38" s="384"/>
      <c r="CL38" s="385"/>
      <c r="CM38" s="385"/>
      <c r="CN38" s="385"/>
      <c r="CO38" s="386"/>
      <c r="CP38" s="241"/>
      <c r="CQ38" s="384"/>
      <c r="CR38" s="385"/>
      <c r="CS38" s="385"/>
      <c r="CT38" s="385"/>
      <c r="CU38" s="386"/>
      <c r="CV38" s="247"/>
      <c r="CW38" s="247"/>
      <c r="CX38" s="248"/>
      <c r="CY38" s="238"/>
    </row>
    <row r="39" spans="1:103" s="240" customFormat="1" ht="13.7" customHeight="1" thickTop="1" thickBot="1" x14ac:dyDescent="0.4">
      <c r="A39" s="238"/>
      <c r="B39" s="239"/>
      <c r="C39" s="241"/>
      <c r="D39" s="241"/>
      <c r="E39" s="241"/>
      <c r="F39" s="241"/>
      <c r="G39" s="249"/>
      <c r="H39" s="249"/>
      <c r="I39" s="249"/>
      <c r="J39" s="249"/>
      <c r="K39" s="247"/>
      <c r="L39" s="247"/>
      <c r="M39" s="247"/>
      <c r="N39" s="247"/>
      <c r="O39" s="247"/>
      <c r="P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U39" s="247"/>
      <c r="AV39" s="247"/>
      <c r="AW39" s="247"/>
      <c r="AX39" s="247"/>
      <c r="AY39" s="247"/>
      <c r="AZ39" s="247"/>
      <c r="BA39" s="247"/>
      <c r="BD39" s="247"/>
      <c r="BE39" s="247"/>
      <c r="BF39" s="247"/>
      <c r="BG39" s="247"/>
      <c r="BH39" s="247"/>
      <c r="BI39" s="247"/>
      <c r="BM39" s="247"/>
      <c r="BN39" s="247"/>
      <c r="BO39" s="247"/>
      <c r="BP39" s="247"/>
      <c r="BQ39" s="247"/>
      <c r="BR39" s="247"/>
      <c r="BS39" s="247"/>
      <c r="BT39" s="247"/>
      <c r="BW39" s="247"/>
      <c r="BX39" s="247"/>
      <c r="BY39" s="247"/>
      <c r="BZ39" s="247"/>
      <c r="CA39" s="247"/>
      <c r="CC39" s="246"/>
      <c r="CD39" s="247"/>
      <c r="CE39" s="247"/>
      <c r="CF39" s="247"/>
      <c r="CG39" s="247"/>
      <c r="CH39" s="247"/>
      <c r="CI39" s="247"/>
      <c r="CJ39" s="247"/>
      <c r="CK39" s="247"/>
      <c r="CL39" s="247"/>
      <c r="CM39" s="247"/>
      <c r="CN39" s="247"/>
      <c r="CO39" s="247"/>
      <c r="CP39" s="247"/>
      <c r="CQ39" s="247"/>
      <c r="CR39" s="247"/>
      <c r="CS39" s="247"/>
      <c r="CT39" s="247"/>
      <c r="CU39" s="247"/>
      <c r="CV39" s="247"/>
      <c r="CW39" s="247"/>
      <c r="CX39" s="248"/>
      <c r="CY39" s="238"/>
    </row>
    <row r="40" spans="1:103" s="240" customFormat="1" ht="73.349999999999994" customHeight="1" thickTop="1" thickBot="1" x14ac:dyDescent="0.4">
      <c r="A40" s="238"/>
      <c r="B40" s="239"/>
      <c r="D40" s="484" t="s">
        <v>165</v>
      </c>
      <c r="E40" s="484"/>
      <c r="F40" s="484"/>
      <c r="G40" s="484"/>
      <c r="H40" s="484"/>
      <c r="I40" s="484"/>
      <c r="J40" s="485"/>
      <c r="K40" s="384"/>
      <c r="L40" s="385"/>
      <c r="M40" s="385"/>
      <c r="N40" s="385"/>
      <c r="O40" s="386"/>
      <c r="P40" s="241"/>
      <c r="R40" s="242"/>
      <c r="S40" s="243"/>
      <c r="T40" s="243"/>
      <c r="U40" s="243"/>
      <c r="V40" s="244"/>
      <c r="W40" s="391" t="s">
        <v>166</v>
      </c>
      <c r="X40" s="392"/>
      <c r="Y40" s="392"/>
      <c r="Z40" s="392"/>
      <c r="AA40" s="392"/>
      <c r="AB40" s="392"/>
      <c r="AC40" s="393"/>
      <c r="AD40" s="242"/>
      <c r="AE40" s="243"/>
      <c r="AF40" s="243"/>
      <c r="AG40" s="243"/>
      <c r="AH40" s="244"/>
      <c r="AI40" s="241"/>
      <c r="AJ40" s="245"/>
      <c r="AK40" s="242"/>
      <c r="AL40" s="243"/>
      <c r="AM40" s="243"/>
      <c r="AN40" s="243"/>
      <c r="AO40" s="244"/>
      <c r="AP40" s="391" t="s">
        <v>167</v>
      </c>
      <c r="AQ40" s="392"/>
      <c r="AR40" s="392"/>
      <c r="AS40" s="392"/>
      <c r="AT40" s="392"/>
      <c r="AU40" s="392"/>
      <c r="AV40" s="392"/>
      <c r="AW40" s="242"/>
      <c r="AX40" s="243"/>
      <c r="AY40" s="243"/>
      <c r="AZ40" s="243"/>
      <c r="BA40" s="244"/>
      <c r="BD40" s="242"/>
      <c r="BE40" s="243"/>
      <c r="BF40" s="243"/>
      <c r="BG40" s="243"/>
      <c r="BH40" s="244"/>
      <c r="BI40" s="391" t="s">
        <v>168</v>
      </c>
      <c r="BJ40" s="392"/>
      <c r="BK40" s="392"/>
      <c r="BL40" s="392"/>
      <c r="BM40" s="392"/>
      <c r="BN40" s="392"/>
      <c r="BO40" s="392"/>
      <c r="BP40" s="242"/>
      <c r="BQ40" s="243"/>
      <c r="BR40" s="243"/>
      <c r="BS40" s="243"/>
      <c r="BT40" s="244"/>
      <c r="BW40" s="242"/>
      <c r="BX40" s="243"/>
      <c r="BY40" s="243"/>
      <c r="BZ40" s="243"/>
      <c r="CA40" s="244"/>
      <c r="CC40" s="246"/>
      <c r="CD40" s="398" t="s">
        <v>169</v>
      </c>
      <c r="CE40" s="398"/>
      <c r="CF40" s="398"/>
      <c r="CG40" s="398"/>
      <c r="CH40" s="398"/>
      <c r="CI40" s="398"/>
      <c r="CJ40" s="399"/>
      <c r="CK40" s="384"/>
      <c r="CL40" s="385"/>
      <c r="CM40" s="385"/>
      <c r="CN40" s="385"/>
      <c r="CO40" s="386"/>
      <c r="CP40" s="241"/>
      <c r="CQ40" s="384"/>
      <c r="CR40" s="385"/>
      <c r="CS40" s="385"/>
      <c r="CT40" s="385"/>
      <c r="CU40" s="386"/>
      <c r="CV40" s="247"/>
      <c r="CW40" s="247"/>
      <c r="CX40" s="248"/>
      <c r="CY40" s="238"/>
    </row>
    <row r="41" spans="1:103" ht="17.649999999999999" customHeight="1" thickTop="1" thickBot="1" x14ac:dyDescent="0.4">
      <c r="B41" s="250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479" t="s">
        <v>140</v>
      </c>
      <c r="CM41" s="479"/>
      <c r="CN41" s="479"/>
      <c r="CO41" s="479"/>
      <c r="CP41" s="479"/>
      <c r="CQ41" s="479"/>
      <c r="CR41" s="479"/>
      <c r="CS41" s="479"/>
      <c r="CT41" s="479"/>
      <c r="CU41" s="479"/>
      <c r="CV41" s="479"/>
      <c r="CW41" s="479"/>
      <c r="CX41" s="480"/>
    </row>
    <row r="42" spans="1:103" ht="8.85" customHeight="1" thickTop="1" x14ac:dyDescent="0.35">
      <c r="B42" s="252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4"/>
      <c r="BT42" s="154"/>
      <c r="BU42" s="154"/>
      <c r="BV42" s="154"/>
      <c r="BW42" s="154"/>
      <c r="BX42" s="154"/>
      <c r="BY42" s="154"/>
      <c r="BZ42" s="154"/>
      <c r="CA42" s="154"/>
      <c r="CB42" s="154"/>
      <c r="CC42" s="154"/>
      <c r="CD42" s="154"/>
      <c r="CE42" s="154"/>
      <c r="CF42" s="154"/>
      <c r="CG42" s="154"/>
      <c r="CH42" s="154"/>
      <c r="CI42" s="154"/>
      <c r="CJ42" s="154"/>
      <c r="CK42" s="154"/>
      <c r="CL42" s="154"/>
      <c r="CM42" s="154"/>
      <c r="CN42" s="154"/>
      <c r="CO42" s="154"/>
      <c r="CP42" s="154"/>
      <c r="CQ42" s="154"/>
      <c r="CR42" s="154"/>
      <c r="CS42" s="154"/>
      <c r="CT42" s="154"/>
      <c r="CU42" s="154"/>
      <c r="CV42" s="154"/>
      <c r="CW42" s="154"/>
      <c r="CX42" s="154"/>
    </row>
  </sheetData>
  <sheetProtection selectLockedCells="1"/>
  <mergeCells count="180">
    <mergeCell ref="B26:B27"/>
    <mergeCell ref="H24:H25"/>
    <mergeCell ref="D38:J38"/>
    <mergeCell ref="D40:J40"/>
    <mergeCell ref="C6:E7"/>
    <mergeCell ref="C8:E9"/>
    <mergeCell ref="C10:E11"/>
    <mergeCell ref="C12:E13"/>
    <mergeCell ref="C14:E15"/>
    <mergeCell ref="C16:E17"/>
    <mergeCell ref="C18:E19"/>
    <mergeCell ref="G12:G13"/>
    <mergeCell ref="G30:G31"/>
    <mergeCell ref="J20:J21"/>
    <mergeCell ref="I10:I11"/>
    <mergeCell ref="G14:G15"/>
    <mergeCell ref="H14:H15"/>
    <mergeCell ref="I14:I15"/>
    <mergeCell ref="B32:K34"/>
    <mergeCell ref="B35:K36"/>
    <mergeCell ref="C20:E21"/>
    <mergeCell ref="C22:E23"/>
    <mergeCell ref="C24:E25"/>
    <mergeCell ref="C26:E27"/>
    <mergeCell ref="C28:E29"/>
    <mergeCell ref="C30:E31"/>
    <mergeCell ref="CL41:CX41"/>
    <mergeCell ref="CS35:CW35"/>
    <mergeCell ref="CX14:CX15"/>
    <mergeCell ref="CX16:CX17"/>
    <mergeCell ref="CX18:CX19"/>
    <mergeCell ref="CX32:CX34"/>
    <mergeCell ref="CX26:CX27"/>
    <mergeCell ref="CX28:CX29"/>
    <mergeCell ref="CX30:CX31"/>
    <mergeCell ref="CX22:CX23"/>
    <mergeCell ref="CX24:CX25"/>
    <mergeCell ref="CN35:CR35"/>
    <mergeCell ref="CX20:CX21"/>
    <mergeCell ref="CQ38:CU38"/>
    <mergeCell ref="CQ40:CU40"/>
    <mergeCell ref="G18:G19"/>
    <mergeCell ref="G20:G21"/>
    <mergeCell ref="H20:H21"/>
    <mergeCell ref="G16:G17"/>
    <mergeCell ref="G26:G27"/>
    <mergeCell ref="M35:Q35"/>
    <mergeCell ref="K38:O38"/>
    <mergeCell ref="J8:J9"/>
    <mergeCell ref="M36:V36"/>
    <mergeCell ref="K10:K11"/>
    <mergeCell ref="H12:H13"/>
    <mergeCell ref="I12:I13"/>
    <mergeCell ref="J12:J13"/>
    <mergeCell ref="J14:J15"/>
    <mergeCell ref="K12:K13"/>
    <mergeCell ref="I16:I17"/>
    <mergeCell ref="R35:V35"/>
    <mergeCell ref="H30:H31"/>
    <mergeCell ref="I18:I19"/>
    <mergeCell ref="J18:J19"/>
    <mergeCell ref="I20:I21"/>
    <mergeCell ref="H18:H19"/>
    <mergeCell ref="I26:I27"/>
    <mergeCell ref="J26:J27"/>
    <mergeCell ref="I22:I23"/>
    <mergeCell ref="H10:H11"/>
    <mergeCell ref="J16:J17"/>
    <mergeCell ref="K14:K15"/>
    <mergeCell ref="K26:K27"/>
    <mergeCell ref="K30:K31"/>
    <mergeCell ref="H26:H27"/>
    <mergeCell ref="B16:B17"/>
    <mergeCell ref="B30:B31"/>
    <mergeCell ref="B28:B29"/>
    <mergeCell ref="B20:B21"/>
    <mergeCell ref="B24:B25"/>
    <mergeCell ref="B22:B23"/>
    <mergeCell ref="X6:AG6"/>
    <mergeCell ref="X7:AB7"/>
    <mergeCell ref="AC7:AG7"/>
    <mergeCell ref="K18:K19"/>
    <mergeCell ref="B12:B13"/>
    <mergeCell ref="B14:B15"/>
    <mergeCell ref="K16:K17"/>
    <mergeCell ref="B18:B19"/>
    <mergeCell ref="B6:B7"/>
    <mergeCell ref="B8:B9"/>
    <mergeCell ref="B10:B11"/>
    <mergeCell ref="G10:G11"/>
    <mergeCell ref="H8:H9"/>
    <mergeCell ref="I8:I9"/>
    <mergeCell ref="J10:J11"/>
    <mergeCell ref="G8:G9"/>
    <mergeCell ref="K8:K9"/>
    <mergeCell ref="G6:K7"/>
    <mergeCell ref="M6:V6"/>
    <mergeCell ref="R7:V7"/>
    <mergeCell ref="CT4:CW4"/>
    <mergeCell ref="BR7:BV7"/>
    <mergeCell ref="CN7:CR7"/>
    <mergeCell ref="CS7:CW7"/>
    <mergeCell ref="AU7:AY7"/>
    <mergeCell ref="BG6:BP6"/>
    <mergeCell ref="CN6:CW6"/>
    <mergeCell ref="AO6:AS6"/>
    <mergeCell ref="BA6:BE6"/>
    <mergeCell ref="BW4:CD4"/>
    <mergeCell ref="CC6:CL6"/>
    <mergeCell ref="CE4:CS4"/>
    <mergeCell ref="AU6:AY6"/>
    <mergeCell ref="BR6:CA6"/>
    <mergeCell ref="AI7:AM7"/>
    <mergeCell ref="AI6:AM6"/>
    <mergeCell ref="AT4:BV4"/>
    <mergeCell ref="M7:Q7"/>
    <mergeCell ref="G4:AJ4"/>
    <mergeCell ref="F6:F7"/>
    <mergeCell ref="B2:CX2"/>
    <mergeCell ref="C4:F4"/>
    <mergeCell ref="G24:G25"/>
    <mergeCell ref="H16:H17"/>
    <mergeCell ref="K22:K23"/>
    <mergeCell ref="I24:I25"/>
    <mergeCell ref="J24:J25"/>
    <mergeCell ref="AO36:AS36"/>
    <mergeCell ref="K24:K25"/>
    <mergeCell ref="K28:K29"/>
    <mergeCell ref="X36:AG36"/>
    <mergeCell ref="K20:K21"/>
    <mergeCell ref="G22:G23"/>
    <mergeCell ref="H22:H23"/>
    <mergeCell ref="I30:I31"/>
    <mergeCell ref="X35:AB35"/>
    <mergeCell ref="AC35:AG35"/>
    <mergeCell ref="J22:J23"/>
    <mergeCell ref="J30:J31"/>
    <mergeCell ref="G28:G29"/>
    <mergeCell ref="H28:H29"/>
    <mergeCell ref="I28:I29"/>
    <mergeCell ref="J28:J29"/>
    <mergeCell ref="CX8:CX9"/>
    <mergeCell ref="CX10:CX11"/>
    <mergeCell ref="CX12:CX13"/>
    <mergeCell ref="CN36:CW36"/>
    <mergeCell ref="BG7:BK7"/>
    <mergeCell ref="BL7:BP7"/>
    <mergeCell ref="AO7:AS7"/>
    <mergeCell ref="BA7:BE7"/>
    <mergeCell ref="CH35:CL35"/>
    <mergeCell ref="BA36:BE36"/>
    <mergeCell ref="AO35:AS35"/>
    <mergeCell ref="BA35:BE35"/>
    <mergeCell ref="BG35:BK35"/>
    <mergeCell ref="CC7:CG7"/>
    <mergeCell ref="CH7:CL7"/>
    <mergeCell ref="BW7:CA7"/>
    <mergeCell ref="BW35:CA35"/>
    <mergeCell ref="CC35:CG35"/>
    <mergeCell ref="AU35:AY35"/>
    <mergeCell ref="AU36:AY36"/>
    <mergeCell ref="CC36:CL36"/>
    <mergeCell ref="K40:O40"/>
    <mergeCell ref="AI35:AM35"/>
    <mergeCell ref="AI36:AM36"/>
    <mergeCell ref="W38:AC38"/>
    <mergeCell ref="W40:AC40"/>
    <mergeCell ref="AP38:AV38"/>
    <mergeCell ref="CX35:CX36"/>
    <mergeCell ref="CK38:CO38"/>
    <mergeCell ref="CK40:CO40"/>
    <mergeCell ref="CD38:CJ38"/>
    <mergeCell ref="CD40:CJ40"/>
    <mergeCell ref="BG36:BP36"/>
    <mergeCell ref="BL35:BP35"/>
    <mergeCell ref="BR36:CA36"/>
    <mergeCell ref="BR35:BV35"/>
    <mergeCell ref="AP40:AV40"/>
    <mergeCell ref="BI38:BO38"/>
    <mergeCell ref="BI40:BO40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scale="48" orientation="landscape" blackAndWhite="1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RowColHeaders="0" tabSelected="1" zoomScale="84" zoomScaleNormal="84" workbookViewId="0">
      <selection activeCell="B34" sqref="B34:B35"/>
    </sheetView>
  </sheetViews>
  <sheetFormatPr defaultRowHeight="15" x14ac:dyDescent="0.25"/>
  <cols>
    <col min="1" max="1" width="1.7109375" style="128" customWidth="1"/>
    <col min="2" max="2" width="17.85546875" style="128" customWidth="1"/>
    <col min="3" max="3" width="31.42578125" style="128" customWidth="1"/>
    <col min="4" max="4" width="37.5703125" style="128" customWidth="1"/>
    <col min="5" max="5" width="9.28515625" style="128" customWidth="1"/>
    <col min="6" max="6" width="95.140625" style="128" customWidth="1"/>
    <col min="7" max="7" width="26.7109375" style="128" customWidth="1"/>
    <col min="8" max="8" width="27" style="128" customWidth="1"/>
    <col min="9" max="9" width="1.5703125" style="128" customWidth="1"/>
    <col min="10" max="16384" width="9.140625" style="128"/>
  </cols>
  <sheetData>
    <row r="1" spans="1:9" ht="9" customHeight="1" x14ac:dyDescent="0.25">
      <c r="A1" s="127"/>
      <c r="B1" s="127"/>
      <c r="C1" s="127"/>
      <c r="D1" s="127"/>
      <c r="E1" s="127"/>
      <c r="F1" s="127"/>
      <c r="G1" s="127"/>
      <c r="H1" s="127"/>
      <c r="I1" s="127"/>
    </row>
    <row r="2" spans="1:9" s="131" customFormat="1" ht="12" customHeight="1" x14ac:dyDescent="0.35">
      <c r="A2" s="129"/>
      <c r="B2" s="130"/>
      <c r="C2" s="130"/>
      <c r="D2" s="130"/>
      <c r="E2" s="130"/>
      <c r="F2" s="130"/>
      <c r="G2" s="130"/>
      <c r="H2" s="130"/>
      <c r="I2" s="129"/>
    </row>
    <row r="3" spans="1:9" s="134" customFormat="1" ht="26.25" customHeight="1" x14ac:dyDescent="0.35">
      <c r="A3" s="132"/>
      <c r="B3" s="133"/>
      <c r="C3" s="133" t="s">
        <v>142</v>
      </c>
      <c r="D3" s="509"/>
      <c r="E3" s="509"/>
      <c r="F3" s="509"/>
      <c r="G3" s="133"/>
      <c r="H3" s="133"/>
      <c r="I3" s="132"/>
    </row>
    <row r="4" spans="1:9" s="131" customFormat="1" ht="6.75" customHeight="1" x14ac:dyDescent="0.35">
      <c r="A4" s="129"/>
      <c r="B4" s="130"/>
      <c r="C4" s="130"/>
      <c r="D4" s="130"/>
      <c r="E4" s="130"/>
      <c r="F4" s="130"/>
      <c r="G4" s="130"/>
      <c r="H4" s="130"/>
      <c r="I4" s="129"/>
    </row>
    <row r="5" spans="1:9" s="131" customFormat="1" ht="23.25" customHeight="1" x14ac:dyDescent="0.35">
      <c r="A5" s="129"/>
      <c r="B5" s="130"/>
      <c r="C5" s="130"/>
      <c r="D5" s="133" t="s">
        <v>143</v>
      </c>
      <c r="E5" s="509"/>
      <c r="F5" s="509"/>
      <c r="G5" s="130"/>
      <c r="H5" s="130"/>
      <c r="I5" s="129"/>
    </row>
    <row r="6" spans="1:9" s="131" customFormat="1" ht="9.75" customHeight="1" thickBot="1" x14ac:dyDescent="0.4">
      <c r="A6" s="129"/>
      <c r="B6" s="130"/>
      <c r="C6" s="130"/>
      <c r="D6" s="130"/>
      <c r="E6" s="130"/>
      <c r="F6" s="130"/>
      <c r="G6" s="130"/>
      <c r="H6" s="130"/>
      <c r="I6" s="129"/>
    </row>
    <row r="7" spans="1:9" s="139" customFormat="1" ht="30.75" customHeight="1" thickTop="1" thickBot="1" x14ac:dyDescent="0.3">
      <c r="A7" s="135"/>
      <c r="B7" s="136" t="s">
        <v>144</v>
      </c>
      <c r="C7" s="137" t="s">
        <v>29</v>
      </c>
      <c r="D7" s="137" t="s">
        <v>30</v>
      </c>
      <c r="E7" s="510" t="s">
        <v>145</v>
      </c>
      <c r="F7" s="510"/>
      <c r="G7" s="137" t="s">
        <v>146</v>
      </c>
      <c r="H7" s="138" t="s">
        <v>147</v>
      </c>
      <c r="I7" s="135"/>
    </row>
    <row r="8" spans="1:9" ht="21" customHeight="1" thickTop="1" thickBot="1" x14ac:dyDescent="0.3">
      <c r="A8" s="127"/>
      <c r="B8" s="511"/>
      <c r="C8" s="513"/>
      <c r="D8" s="515"/>
      <c r="E8" s="140" t="s">
        <v>148</v>
      </c>
      <c r="F8" s="141"/>
      <c r="G8" s="142"/>
      <c r="H8" s="143"/>
      <c r="I8" s="127"/>
    </row>
    <row r="9" spans="1:9" ht="20.25" customHeight="1" thickBot="1" x14ac:dyDescent="0.3">
      <c r="A9" s="127"/>
      <c r="B9" s="512"/>
      <c r="C9" s="514"/>
      <c r="D9" s="516"/>
      <c r="E9" s="144" t="s">
        <v>149</v>
      </c>
      <c r="F9" s="105"/>
      <c r="G9" s="145"/>
      <c r="H9" s="146"/>
      <c r="I9" s="127"/>
    </row>
    <row r="10" spans="1:9" ht="20.25" customHeight="1" thickBot="1" x14ac:dyDescent="0.3">
      <c r="A10" s="127"/>
      <c r="B10" s="508"/>
      <c r="C10" s="505"/>
      <c r="D10" s="507"/>
      <c r="E10" s="147" t="s">
        <v>148</v>
      </c>
      <c r="F10" s="148"/>
      <c r="G10" s="149"/>
      <c r="H10" s="150"/>
      <c r="I10" s="127"/>
    </row>
    <row r="11" spans="1:9" ht="20.25" customHeight="1" thickBot="1" x14ac:dyDescent="0.3">
      <c r="A11" s="127"/>
      <c r="B11" s="508"/>
      <c r="C11" s="505"/>
      <c r="D11" s="507"/>
      <c r="E11" s="144" t="s">
        <v>149</v>
      </c>
      <c r="F11" s="151"/>
      <c r="G11" s="145"/>
      <c r="H11" s="146"/>
      <c r="I11" s="127"/>
    </row>
    <row r="12" spans="1:9" ht="20.25" customHeight="1" thickBot="1" x14ac:dyDescent="0.3">
      <c r="A12" s="127"/>
      <c r="B12" s="506"/>
      <c r="C12" s="505"/>
      <c r="D12" s="507"/>
      <c r="E12" s="147" t="s">
        <v>148</v>
      </c>
      <c r="F12" s="148"/>
      <c r="G12" s="149"/>
      <c r="H12" s="150"/>
      <c r="I12" s="127"/>
    </row>
    <row r="13" spans="1:9" ht="20.25" customHeight="1" thickBot="1" x14ac:dyDescent="0.3">
      <c r="A13" s="127"/>
      <c r="B13" s="506"/>
      <c r="C13" s="505"/>
      <c r="D13" s="507"/>
      <c r="E13" s="144" t="s">
        <v>149</v>
      </c>
      <c r="F13" s="151"/>
      <c r="G13" s="145"/>
      <c r="H13" s="146"/>
      <c r="I13" s="127"/>
    </row>
    <row r="14" spans="1:9" ht="20.25" customHeight="1" thickBot="1" x14ac:dyDescent="0.3">
      <c r="A14" s="127"/>
      <c r="B14" s="506"/>
      <c r="C14" s="505"/>
      <c r="D14" s="507"/>
      <c r="E14" s="147" t="s">
        <v>148</v>
      </c>
      <c r="F14" s="148"/>
      <c r="G14" s="149"/>
      <c r="H14" s="150"/>
      <c r="I14" s="127"/>
    </row>
    <row r="15" spans="1:9" ht="20.25" customHeight="1" thickBot="1" x14ac:dyDescent="0.3">
      <c r="A15" s="127"/>
      <c r="B15" s="506"/>
      <c r="C15" s="505"/>
      <c r="D15" s="507"/>
      <c r="E15" s="144" t="s">
        <v>149</v>
      </c>
      <c r="F15" s="151"/>
      <c r="G15" s="145"/>
      <c r="H15" s="146"/>
      <c r="I15" s="127"/>
    </row>
    <row r="16" spans="1:9" ht="20.25" customHeight="1" thickBot="1" x14ac:dyDescent="0.3">
      <c r="A16" s="127"/>
      <c r="B16" s="506"/>
      <c r="C16" s="505"/>
      <c r="D16" s="507"/>
      <c r="E16" s="147" t="s">
        <v>148</v>
      </c>
      <c r="F16" s="148"/>
      <c r="G16" s="149"/>
      <c r="H16" s="150"/>
      <c r="I16" s="127"/>
    </row>
    <row r="17" spans="1:9" ht="20.25" customHeight="1" thickBot="1" x14ac:dyDescent="0.3">
      <c r="A17" s="127"/>
      <c r="B17" s="506"/>
      <c r="C17" s="505"/>
      <c r="D17" s="507"/>
      <c r="E17" s="144" t="s">
        <v>149</v>
      </c>
      <c r="F17" s="151"/>
      <c r="G17" s="145"/>
      <c r="H17" s="146"/>
      <c r="I17" s="127"/>
    </row>
    <row r="18" spans="1:9" ht="20.25" customHeight="1" thickBot="1" x14ac:dyDescent="0.3">
      <c r="A18" s="127"/>
      <c r="B18" s="506"/>
      <c r="C18" s="505"/>
      <c r="D18" s="507"/>
      <c r="E18" s="147" t="s">
        <v>148</v>
      </c>
      <c r="F18" s="148"/>
      <c r="G18" s="149"/>
      <c r="H18" s="150"/>
      <c r="I18" s="127"/>
    </row>
    <row r="19" spans="1:9" ht="20.25" customHeight="1" thickBot="1" x14ac:dyDescent="0.3">
      <c r="A19" s="127"/>
      <c r="B19" s="506"/>
      <c r="C19" s="505"/>
      <c r="D19" s="507"/>
      <c r="E19" s="144" t="s">
        <v>149</v>
      </c>
      <c r="F19" s="151"/>
      <c r="G19" s="145"/>
      <c r="H19" s="146"/>
      <c r="I19" s="127"/>
    </row>
    <row r="20" spans="1:9" ht="20.25" customHeight="1" thickBot="1" x14ac:dyDescent="0.3">
      <c r="A20" s="127"/>
      <c r="B20" s="506"/>
      <c r="C20" s="505"/>
      <c r="D20" s="505"/>
      <c r="E20" s="147" t="s">
        <v>148</v>
      </c>
      <c r="F20" s="148"/>
      <c r="G20" s="149"/>
      <c r="H20" s="150"/>
      <c r="I20" s="127"/>
    </row>
    <row r="21" spans="1:9" ht="20.25" customHeight="1" thickBot="1" x14ac:dyDescent="0.3">
      <c r="A21" s="127"/>
      <c r="B21" s="506"/>
      <c r="C21" s="505"/>
      <c r="D21" s="505"/>
      <c r="E21" s="144" t="s">
        <v>149</v>
      </c>
      <c r="F21" s="151"/>
      <c r="G21" s="145"/>
      <c r="H21" s="146"/>
      <c r="I21" s="127"/>
    </row>
    <row r="22" spans="1:9" ht="20.25" customHeight="1" thickBot="1" x14ac:dyDescent="0.3">
      <c r="A22" s="127"/>
      <c r="B22" s="506"/>
      <c r="C22" s="505"/>
      <c r="D22" s="505"/>
      <c r="E22" s="147" t="s">
        <v>148</v>
      </c>
      <c r="F22" s="148"/>
      <c r="G22" s="149"/>
      <c r="H22" s="150"/>
      <c r="I22" s="127"/>
    </row>
    <row r="23" spans="1:9" ht="20.25" customHeight="1" thickBot="1" x14ac:dyDescent="0.3">
      <c r="A23" s="127"/>
      <c r="B23" s="506"/>
      <c r="C23" s="505"/>
      <c r="D23" s="505"/>
      <c r="E23" s="144" t="s">
        <v>149</v>
      </c>
      <c r="F23" s="151"/>
      <c r="G23" s="145"/>
      <c r="H23" s="146"/>
      <c r="I23" s="127"/>
    </row>
    <row r="24" spans="1:9" ht="20.25" customHeight="1" thickBot="1" x14ac:dyDescent="0.3">
      <c r="A24" s="127"/>
      <c r="B24" s="506"/>
      <c r="C24" s="505"/>
      <c r="D24" s="505"/>
      <c r="E24" s="147" t="s">
        <v>148</v>
      </c>
      <c r="F24" s="148"/>
      <c r="G24" s="149"/>
      <c r="H24" s="150"/>
      <c r="I24" s="127"/>
    </row>
    <row r="25" spans="1:9" ht="20.25" customHeight="1" thickBot="1" x14ac:dyDescent="0.3">
      <c r="A25" s="127"/>
      <c r="B25" s="506"/>
      <c r="C25" s="505"/>
      <c r="D25" s="505"/>
      <c r="E25" s="144" t="s">
        <v>149</v>
      </c>
      <c r="F25" s="151"/>
      <c r="G25" s="145"/>
      <c r="H25" s="146"/>
      <c r="I25" s="127"/>
    </row>
    <row r="26" spans="1:9" ht="20.25" customHeight="1" thickBot="1" x14ac:dyDescent="0.3">
      <c r="A26" s="127"/>
      <c r="B26" s="506"/>
      <c r="C26" s="505"/>
      <c r="D26" s="505"/>
      <c r="E26" s="147" t="s">
        <v>148</v>
      </c>
      <c r="F26" s="148"/>
      <c r="G26" s="149"/>
      <c r="H26" s="150"/>
      <c r="I26" s="127"/>
    </row>
    <row r="27" spans="1:9" ht="20.25" customHeight="1" thickBot="1" x14ac:dyDescent="0.3">
      <c r="A27" s="127"/>
      <c r="B27" s="506"/>
      <c r="C27" s="505"/>
      <c r="D27" s="505"/>
      <c r="E27" s="144" t="s">
        <v>149</v>
      </c>
      <c r="F27" s="151"/>
      <c r="G27" s="145"/>
      <c r="H27" s="146"/>
      <c r="I27" s="127"/>
    </row>
    <row r="28" spans="1:9" ht="20.25" customHeight="1" thickBot="1" x14ac:dyDescent="0.3">
      <c r="A28" s="127"/>
      <c r="B28" s="506"/>
      <c r="C28" s="505"/>
      <c r="D28" s="505"/>
      <c r="E28" s="147" t="s">
        <v>148</v>
      </c>
      <c r="F28" s="148"/>
      <c r="G28" s="149"/>
      <c r="H28" s="150"/>
      <c r="I28" s="127"/>
    </row>
    <row r="29" spans="1:9" ht="20.25" customHeight="1" thickBot="1" x14ac:dyDescent="0.3">
      <c r="A29" s="127"/>
      <c r="B29" s="506"/>
      <c r="C29" s="505"/>
      <c r="D29" s="505"/>
      <c r="E29" s="144" t="s">
        <v>149</v>
      </c>
      <c r="F29" s="151"/>
      <c r="G29" s="145"/>
      <c r="H29" s="146"/>
      <c r="I29" s="127"/>
    </row>
    <row r="30" spans="1:9" ht="20.25" customHeight="1" thickBot="1" x14ac:dyDescent="0.3">
      <c r="A30" s="127"/>
      <c r="B30" s="506"/>
      <c r="C30" s="505"/>
      <c r="D30" s="505"/>
      <c r="E30" s="147" t="s">
        <v>148</v>
      </c>
      <c r="F30" s="148"/>
      <c r="G30" s="149"/>
      <c r="H30" s="150"/>
      <c r="I30" s="127"/>
    </row>
    <row r="31" spans="1:9" ht="20.25" customHeight="1" thickBot="1" x14ac:dyDescent="0.3">
      <c r="A31" s="127"/>
      <c r="B31" s="506"/>
      <c r="C31" s="505"/>
      <c r="D31" s="505"/>
      <c r="E31" s="144" t="s">
        <v>149</v>
      </c>
      <c r="F31" s="151"/>
      <c r="G31" s="145"/>
      <c r="H31" s="146"/>
      <c r="I31" s="127"/>
    </row>
    <row r="32" spans="1:9" ht="20.25" customHeight="1" thickBot="1" x14ac:dyDescent="0.3">
      <c r="A32" s="127"/>
      <c r="B32" s="506"/>
      <c r="C32" s="505"/>
      <c r="D32" s="505"/>
      <c r="E32" s="147" t="s">
        <v>148</v>
      </c>
      <c r="F32" s="148"/>
      <c r="G32" s="149"/>
      <c r="H32" s="150"/>
      <c r="I32" s="127"/>
    </row>
    <row r="33" spans="1:9" ht="20.25" customHeight="1" thickBot="1" x14ac:dyDescent="0.3">
      <c r="A33" s="127"/>
      <c r="B33" s="506"/>
      <c r="C33" s="505"/>
      <c r="D33" s="505"/>
      <c r="E33" s="144" t="s">
        <v>149</v>
      </c>
      <c r="F33" s="151"/>
      <c r="G33" s="145"/>
      <c r="H33" s="146"/>
      <c r="I33" s="127"/>
    </row>
    <row r="34" spans="1:9" ht="20.25" customHeight="1" thickBot="1" x14ac:dyDescent="0.3">
      <c r="A34" s="127"/>
      <c r="B34" s="506"/>
      <c r="C34" s="505"/>
      <c r="D34" s="505"/>
      <c r="E34" s="147" t="s">
        <v>148</v>
      </c>
      <c r="F34" s="148"/>
      <c r="G34" s="149"/>
      <c r="H34" s="150"/>
      <c r="I34" s="127"/>
    </row>
    <row r="35" spans="1:9" ht="20.25" customHeight="1" thickBot="1" x14ac:dyDescent="0.3">
      <c r="A35" s="127"/>
      <c r="B35" s="506"/>
      <c r="C35" s="505"/>
      <c r="D35" s="505"/>
      <c r="E35" s="144" t="s">
        <v>149</v>
      </c>
      <c r="F35" s="151"/>
      <c r="G35" s="145"/>
      <c r="H35" s="146"/>
      <c r="I35" s="127"/>
    </row>
    <row r="36" spans="1:9" ht="20.25" customHeight="1" thickBot="1" x14ac:dyDescent="0.3">
      <c r="A36" s="127"/>
      <c r="B36" s="506"/>
      <c r="C36" s="505"/>
      <c r="D36" s="505"/>
      <c r="E36" s="147" t="s">
        <v>148</v>
      </c>
      <c r="F36" s="148"/>
      <c r="G36" s="149"/>
      <c r="H36" s="150"/>
      <c r="I36" s="127"/>
    </row>
    <row r="37" spans="1:9" ht="20.25" customHeight="1" thickBot="1" x14ac:dyDescent="0.3">
      <c r="A37" s="127"/>
      <c r="B37" s="506"/>
      <c r="C37" s="505"/>
      <c r="D37" s="505"/>
      <c r="E37" s="144" t="s">
        <v>149</v>
      </c>
      <c r="F37" s="151"/>
      <c r="G37" s="145"/>
      <c r="H37" s="146"/>
      <c r="I37" s="127"/>
    </row>
    <row r="38" spans="1:9" ht="20.25" customHeight="1" thickBot="1" x14ac:dyDescent="0.3">
      <c r="A38" s="127"/>
      <c r="B38" s="506"/>
      <c r="C38" s="505"/>
      <c r="D38" s="505"/>
      <c r="E38" s="147" t="s">
        <v>148</v>
      </c>
      <c r="F38" s="148"/>
      <c r="G38" s="149"/>
      <c r="H38" s="150"/>
      <c r="I38" s="127"/>
    </row>
    <row r="39" spans="1:9" ht="20.25" customHeight="1" thickBot="1" x14ac:dyDescent="0.3">
      <c r="A39" s="127"/>
      <c r="B39" s="506"/>
      <c r="C39" s="505"/>
      <c r="D39" s="505"/>
      <c r="E39" s="144" t="s">
        <v>149</v>
      </c>
      <c r="F39" s="151"/>
      <c r="G39" s="145"/>
      <c r="H39" s="146"/>
      <c r="I39" s="127"/>
    </row>
    <row r="40" spans="1:9" ht="20.25" customHeight="1" thickBot="1" x14ac:dyDescent="0.3">
      <c r="A40" s="127"/>
      <c r="B40" s="506"/>
      <c r="C40" s="505"/>
      <c r="D40" s="505"/>
      <c r="E40" s="147" t="s">
        <v>148</v>
      </c>
      <c r="F40" s="148"/>
      <c r="G40" s="149"/>
      <c r="H40" s="150"/>
      <c r="I40" s="127"/>
    </row>
    <row r="41" spans="1:9" ht="20.25" customHeight="1" thickBot="1" x14ac:dyDescent="0.3">
      <c r="A41" s="127"/>
      <c r="B41" s="506"/>
      <c r="C41" s="505"/>
      <c r="D41" s="505"/>
      <c r="E41" s="144" t="s">
        <v>149</v>
      </c>
      <c r="F41" s="151"/>
      <c r="G41" s="145"/>
      <c r="H41" s="146"/>
      <c r="I41" s="127"/>
    </row>
    <row r="42" spans="1:9" ht="20.25" customHeight="1" thickBot="1" x14ac:dyDescent="0.3">
      <c r="A42" s="127"/>
      <c r="B42" s="506"/>
      <c r="C42" s="505"/>
      <c r="D42" s="505"/>
      <c r="E42" s="147" t="s">
        <v>148</v>
      </c>
      <c r="F42" s="148"/>
      <c r="G42" s="149"/>
      <c r="H42" s="150"/>
      <c r="I42" s="127"/>
    </row>
    <row r="43" spans="1:9" ht="20.25" customHeight="1" thickBot="1" x14ac:dyDescent="0.3">
      <c r="A43" s="127"/>
      <c r="B43" s="506"/>
      <c r="C43" s="505"/>
      <c r="D43" s="505"/>
      <c r="E43" s="144" t="s">
        <v>149</v>
      </c>
      <c r="F43" s="151"/>
      <c r="G43" s="145"/>
      <c r="H43" s="146"/>
      <c r="I43" s="127"/>
    </row>
    <row r="44" spans="1:9" ht="20.25" customHeight="1" thickBot="1" x14ac:dyDescent="0.3">
      <c r="A44" s="127"/>
      <c r="B44" s="506"/>
      <c r="C44" s="505"/>
      <c r="D44" s="505"/>
      <c r="E44" s="147" t="s">
        <v>148</v>
      </c>
      <c r="F44" s="148"/>
      <c r="G44" s="149"/>
      <c r="H44" s="150"/>
      <c r="I44" s="127"/>
    </row>
    <row r="45" spans="1:9" ht="20.25" customHeight="1" thickBot="1" x14ac:dyDescent="0.3">
      <c r="A45" s="127"/>
      <c r="B45" s="506"/>
      <c r="C45" s="505"/>
      <c r="D45" s="505"/>
      <c r="E45" s="144" t="s">
        <v>149</v>
      </c>
      <c r="F45" s="151"/>
      <c r="G45" s="145"/>
      <c r="H45" s="146"/>
      <c r="I45" s="127"/>
    </row>
    <row r="46" spans="1:9" ht="20.25" customHeight="1" thickBot="1" x14ac:dyDescent="0.3">
      <c r="A46" s="127"/>
      <c r="B46" s="506"/>
      <c r="C46" s="505"/>
      <c r="D46" s="505"/>
      <c r="E46" s="147" t="s">
        <v>148</v>
      </c>
      <c r="F46" s="148"/>
      <c r="G46" s="149"/>
      <c r="H46" s="150"/>
      <c r="I46" s="127"/>
    </row>
    <row r="47" spans="1:9" ht="20.25" customHeight="1" thickBot="1" x14ac:dyDescent="0.3">
      <c r="A47" s="127"/>
      <c r="B47" s="506"/>
      <c r="C47" s="505"/>
      <c r="D47" s="505"/>
      <c r="E47" s="144" t="s">
        <v>149</v>
      </c>
      <c r="F47" s="151"/>
      <c r="G47" s="145"/>
      <c r="H47" s="146"/>
      <c r="I47" s="127"/>
    </row>
    <row r="48" spans="1:9" ht="20.25" customHeight="1" thickBot="1" x14ac:dyDescent="0.3">
      <c r="A48" s="127"/>
      <c r="B48" s="504" t="s">
        <v>150</v>
      </c>
      <c r="C48" s="505"/>
      <c r="D48" s="505"/>
      <c r="E48" s="147" t="s">
        <v>148</v>
      </c>
      <c r="F48" s="148"/>
      <c r="G48" s="149"/>
      <c r="H48" s="150"/>
      <c r="I48" s="127"/>
    </row>
    <row r="49" spans="1:9" ht="20.25" customHeight="1" thickBot="1" x14ac:dyDescent="0.3">
      <c r="A49" s="127"/>
      <c r="B49" s="504"/>
      <c r="C49" s="505"/>
      <c r="D49" s="505"/>
      <c r="E49" s="144" t="s">
        <v>149</v>
      </c>
      <c r="F49" s="151"/>
      <c r="G49" s="145"/>
      <c r="H49" s="146"/>
      <c r="I49" s="127"/>
    </row>
    <row r="50" spans="1:9" ht="20.25" customHeight="1" thickBot="1" x14ac:dyDescent="0.3">
      <c r="A50" s="127"/>
      <c r="B50" s="504" t="s">
        <v>150</v>
      </c>
      <c r="C50" s="505"/>
      <c r="D50" s="505"/>
      <c r="E50" s="147" t="s">
        <v>148</v>
      </c>
      <c r="F50" s="148"/>
      <c r="G50" s="149"/>
      <c r="H50" s="150"/>
      <c r="I50" s="127"/>
    </row>
    <row r="51" spans="1:9" ht="20.25" customHeight="1" thickBot="1" x14ac:dyDescent="0.3">
      <c r="A51" s="127"/>
      <c r="B51" s="504"/>
      <c r="C51" s="505"/>
      <c r="D51" s="505"/>
      <c r="E51" s="144" t="s">
        <v>149</v>
      </c>
      <c r="F51" s="151"/>
      <c r="G51" s="145"/>
      <c r="H51" s="146"/>
      <c r="I51" s="127"/>
    </row>
    <row r="52" spans="1:9" ht="20.25" customHeight="1" thickBot="1" x14ac:dyDescent="0.3">
      <c r="A52" s="127"/>
      <c r="B52" s="504" t="s">
        <v>150</v>
      </c>
      <c r="C52" s="505"/>
      <c r="D52" s="505"/>
      <c r="E52" s="147" t="s">
        <v>148</v>
      </c>
      <c r="F52" s="148"/>
      <c r="G52" s="149"/>
      <c r="H52" s="150"/>
      <c r="I52" s="127"/>
    </row>
    <row r="53" spans="1:9" ht="20.25" customHeight="1" thickBot="1" x14ac:dyDescent="0.3">
      <c r="A53" s="127"/>
      <c r="B53" s="504"/>
      <c r="C53" s="505"/>
      <c r="D53" s="505"/>
      <c r="E53" s="144" t="s">
        <v>149</v>
      </c>
      <c r="F53" s="151"/>
      <c r="G53" s="145"/>
      <c r="H53" s="146"/>
      <c r="I53" s="127"/>
    </row>
    <row r="54" spans="1:9" ht="12.75" customHeight="1" thickBot="1" x14ac:dyDescent="0.3">
      <c r="A54" s="127"/>
      <c r="B54" s="152"/>
      <c r="C54" s="153"/>
      <c r="D54" s="153"/>
      <c r="E54" s="501"/>
      <c r="F54" s="501"/>
      <c r="G54" s="502" t="s">
        <v>151</v>
      </c>
      <c r="H54" s="503"/>
      <c r="I54" s="127"/>
    </row>
    <row r="55" spans="1:9" ht="7.5" customHeight="1" thickTop="1" x14ac:dyDescent="0.25">
      <c r="A55" s="127"/>
      <c r="B55" s="127"/>
      <c r="C55" s="127"/>
      <c r="D55" s="127"/>
      <c r="E55" s="127"/>
      <c r="F55" s="127"/>
      <c r="G55" s="127"/>
      <c r="H55" s="127"/>
      <c r="I55" s="127"/>
    </row>
  </sheetData>
  <sheetProtection algorithmName="SHA-512" hashValue="gVK2eCfd50QvwB/Na9Vd3t3tNdrFECP8FCTz4CiJb9Rn+wBgl7wRIO5xgetCZFpJvp56hDXSOMs6uCjZBEBGdA==" saltValue="pjAWi5DzXODJo20FjKw4IA==" spinCount="100000" sheet="1" objects="1" scenarios="1" selectLockedCells="1"/>
  <mergeCells count="74">
    <mergeCell ref="D3:F3"/>
    <mergeCell ref="E5:F5"/>
    <mergeCell ref="E7:F7"/>
    <mergeCell ref="B8:B9"/>
    <mergeCell ref="C8:C9"/>
    <mergeCell ref="D8:D9"/>
    <mergeCell ref="B10:B11"/>
    <mergeCell ref="C10:C11"/>
    <mergeCell ref="D10:D11"/>
    <mergeCell ref="B12:B13"/>
    <mergeCell ref="C12:C13"/>
    <mergeCell ref="D12:D13"/>
    <mergeCell ref="B14:B15"/>
    <mergeCell ref="C14:C15"/>
    <mergeCell ref="D14:D15"/>
    <mergeCell ref="B16:B17"/>
    <mergeCell ref="C16:C17"/>
    <mergeCell ref="D16:D17"/>
    <mergeCell ref="B18:B19"/>
    <mergeCell ref="C18:C19"/>
    <mergeCell ref="D18:D19"/>
    <mergeCell ref="B20:B21"/>
    <mergeCell ref="C20:C21"/>
    <mergeCell ref="D20:D21"/>
    <mergeCell ref="B22:B23"/>
    <mergeCell ref="C22:C23"/>
    <mergeCell ref="D22:D23"/>
    <mergeCell ref="B24:B25"/>
    <mergeCell ref="C24:C25"/>
    <mergeCell ref="D24:D25"/>
    <mergeCell ref="B26:B27"/>
    <mergeCell ref="C26:C27"/>
    <mergeCell ref="D26:D27"/>
    <mergeCell ref="B28:B29"/>
    <mergeCell ref="C28:C29"/>
    <mergeCell ref="D28:D29"/>
    <mergeCell ref="B30:B31"/>
    <mergeCell ref="C30:C31"/>
    <mergeCell ref="D30:D31"/>
    <mergeCell ref="B32:B33"/>
    <mergeCell ref="C32:C33"/>
    <mergeCell ref="D32:D33"/>
    <mergeCell ref="B34:B35"/>
    <mergeCell ref="C34:C35"/>
    <mergeCell ref="D34:D35"/>
    <mergeCell ref="B36:B37"/>
    <mergeCell ref="C36:C37"/>
    <mergeCell ref="D36:D37"/>
    <mergeCell ref="B38:B39"/>
    <mergeCell ref="C38:C39"/>
    <mergeCell ref="D38:D39"/>
    <mergeCell ref="B40:B41"/>
    <mergeCell ref="C40:C41"/>
    <mergeCell ref="D40:D41"/>
    <mergeCell ref="B42:B43"/>
    <mergeCell ref="C42:C43"/>
    <mergeCell ref="D42:D43"/>
    <mergeCell ref="B44:B45"/>
    <mergeCell ref="C44:C45"/>
    <mergeCell ref="D44:D45"/>
    <mergeCell ref="B46:B47"/>
    <mergeCell ref="C46:C47"/>
    <mergeCell ref="D46:D47"/>
    <mergeCell ref="B48:B49"/>
    <mergeCell ref="C48:C49"/>
    <mergeCell ref="D48:D49"/>
    <mergeCell ref="E54:F54"/>
    <mergeCell ref="G54:H54"/>
    <mergeCell ref="B50:B51"/>
    <mergeCell ref="C50:C51"/>
    <mergeCell ref="D50:D51"/>
    <mergeCell ref="B52:B53"/>
    <mergeCell ref="C52:C53"/>
    <mergeCell ref="D52:D53"/>
  </mergeCells>
  <printOptions horizontalCentered="1" verticalCentered="1"/>
  <pageMargins left="0.34" right="0.21" top="0.41" bottom="0.19685039370078741" header="0.31496062992125984" footer="0.19685039370078741"/>
  <pageSetup scale="53" orientation="landscape" blackAndWhite="1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A5901"/>
  <sheetViews>
    <sheetView zoomScale="64" zoomScaleNormal="64" workbookViewId="0">
      <selection activeCell="E6" sqref="E6:AE6"/>
    </sheetView>
  </sheetViews>
  <sheetFormatPr defaultColWidth="9.140625" defaultRowHeight="28.5" x14ac:dyDescent="0.45"/>
  <cols>
    <col min="1" max="1" width="2.140625" style="93" customWidth="1"/>
    <col min="2" max="2" width="12.42578125" style="23" customWidth="1"/>
    <col min="3" max="3" width="19" style="16" customWidth="1"/>
    <col min="4" max="4" width="18.85546875" style="16" customWidth="1"/>
    <col min="5" max="5" width="10.140625" style="16" customWidth="1"/>
    <col min="6" max="7" width="8.7109375" style="26" hidden="1" customWidth="1"/>
    <col min="8" max="45" width="4.7109375" style="16" customWidth="1"/>
    <col min="46" max="53" width="4.5703125" style="16" customWidth="1"/>
    <col min="54" max="59" width="4.7109375" style="16" customWidth="1"/>
    <col min="60" max="65" width="4.5703125" style="16" customWidth="1"/>
    <col min="66" max="67" width="5" style="16" customWidth="1"/>
    <col min="68" max="68" width="5.42578125" style="16" customWidth="1"/>
    <col min="69" max="69" width="15.7109375" style="27" customWidth="1"/>
    <col min="70" max="71" width="11" style="27" hidden="1" customWidth="1"/>
    <col min="72" max="72" width="7.140625" style="16" hidden="1" customWidth="1"/>
    <col min="73" max="73" width="6.85546875" style="16" hidden="1" customWidth="1"/>
    <col min="74" max="74" width="2.5703125" style="93" customWidth="1"/>
    <col min="75" max="16384" width="9.140625" style="16"/>
  </cols>
  <sheetData>
    <row r="1" spans="1:79" s="93" customFormat="1" ht="13.5" customHeight="1" x14ac:dyDescent="0.45">
      <c r="A1" s="95"/>
      <c r="B1" s="99"/>
      <c r="C1" s="95"/>
      <c r="D1" s="95"/>
      <c r="E1" s="95"/>
      <c r="F1" s="96"/>
      <c r="G1" s="96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254"/>
      <c r="AI1" s="254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7"/>
      <c r="BR1" s="97"/>
      <c r="BS1" s="97"/>
      <c r="BT1" s="95"/>
      <c r="BU1" s="95"/>
      <c r="BV1" s="95"/>
    </row>
    <row r="2" spans="1:79" s="17" customFormat="1" ht="33.75" x14ac:dyDescent="0.5">
      <c r="A2" s="255"/>
      <c r="B2" s="604" t="s">
        <v>9</v>
      </c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256"/>
      <c r="BR2" s="256"/>
      <c r="BS2" s="256"/>
      <c r="BT2" s="257"/>
      <c r="BU2" s="257"/>
      <c r="BV2" s="255"/>
    </row>
    <row r="3" spans="1:79" ht="10.9" customHeight="1" x14ac:dyDescent="0.45">
      <c r="A3" s="95"/>
      <c r="B3" s="258"/>
      <c r="C3" s="62"/>
      <c r="D3" s="62"/>
      <c r="E3" s="62"/>
      <c r="F3" s="63"/>
      <c r="G3" s="63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259"/>
      <c r="AI3" s="259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94"/>
      <c r="BQ3" s="87"/>
      <c r="BR3" s="94"/>
      <c r="BS3" s="94"/>
      <c r="BT3" s="15"/>
      <c r="BU3" s="15"/>
      <c r="BV3" s="95"/>
    </row>
    <row r="4" spans="1:79" s="18" customFormat="1" ht="36.75" customHeight="1" x14ac:dyDescent="0.45">
      <c r="A4" s="260"/>
      <c r="B4" s="258"/>
      <c r="C4" s="261"/>
      <c r="D4" s="262" t="s">
        <v>10</v>
      </c>
      <c r="E4" s="605" t="str">
        <f>IF(ROSTER!D$3="","",ROSTER!D$3)</f>
        <v/>
      </c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05"/>
      <c r="T4" s="605"/>
      <c r="U4" s="605"/>
      <c r="V4" s="605"/>
      <c r="W4" s="605"/>
      <c r="X4" s="605"/>
      <c r="Y4" s="605"/>
      <c r="Z4" s="605"/>
      <c r="AA4" s="605"/>
      <c r="AB4" s="605"/>
      <c r="AC4" s="605"/>
      <c r="AD4" s="605"/>
      <c r="AE4" s="605"/>
      <c r="AF4" s="316"/>
      <c r="AG4" s="606" t="s">
        <v>11</v>
      </c>
      <c r="AH4" s="606"/>
      <c r="AI4" s="606"/>
      <c r="AJ4" s="606"/>
      <c r="AK4" s="606"/>
      <c r="AL4" s="606"/>
      <c r="AM4" s="606"/>
      <c r="AN4" s="607"/>
      <c r="AO4" s="607"/>
      <c r="AP4" s="607"/>
      <c r="AQ4" s="607"/>
      <c r="AR4" s="607"/>
      <c r="AS4" s="607"/>
      <c r="AT4" s="607"/>
      <c r="AU4" s="607"/>
      <c r="AV4" s="607"/>
      <c r="AW4" s="607"/>
      <c r="AX4" s="607"/>
      <c r="AY4" s="607"/>
      <c r="AZ4" s="607"/>
      <c r="BA4" s="607"/>
      <c r="BB4" s="607"/>
      <c r="BC4" s="607"/>
      <c r="BD4" s="607"/>
      <c r="BE4" s="607"/>
      <c r="BF4" s="607"/>
      <c r="BG4" s="607"/>
      <c r="BH4" s="607"/>
      <c r="BI4" s="607"/>
      <c r="BJ4" s="607"/>
      <c r="BK4" s="607"/>
      <c r="BL4" s="607"/>
      <c r="BM4" s="607"/>
      <c r="BN4" s="607"/>
      <c r="BO4" s="607"/>
      <c r="BP4" s="94"/>
      <c r="BQ4" s="88" t="s">
        <v>130</v>
      </c>
      <c r="BR4" s="94"/>
      <c r="BS4" s="94"/>
      <c r="BT4" s="263"/>
      <c r="BU4" s="263"/>
      <c r="BV4" s="260"/>
    </row>
    <row r="5" spans="1:79" ht="8.85" customHeight="1" x14ac:dyDescent="0.45">
      <c r="A5" s="96"/>
      <c r="B5" s="258"/>
      <c r="C5" s="259" t="s">
        <v>39</v>
      </c>
      <c r="D5" s="259"/>
      <c r="E5" s="259"/>
      <c r="F5" s="63"/>
      <c r="G5" s="63"/>
      <c r="H5" s="259"/>
      <c r="I5" s="259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259"/>
      <c r="AJ5" s="264"/>
      <c r="AK5" s="265"/>
      <c r="AL5" s="265"/>
      <c r="AM5" s="265"/>
      <c r="AN5" s="265"/>
      <c r="AO5" s="265"/>
      <c r="AP5" s="265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7"/>
      <c r="BR5" s="267"/>
      <c r="BS5" s="267"/>
      <c r="BT5" s="268"/>
      <c r="BU5" s="268"/>
      <c r="BV5" s="96"/>
    </row>
    <row r="6" spans="1:79" s="18" customFormat="1" ht="33.75" x14ac:dyDescent="0.45">
      <c r="A6" s="260"/>
      <c r="B6" s="258"/>
      <c r="C6" s="608" t="s">
        <v>38</v>
      </c>
      <c r="D6" s="608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  <c r="X6" s="607"/>
      <c r="Y6" s="607"/>
      <c r="Z6" s="607"/>
      <c r="AA6" s="607"/>
      <c r="AB6" s="607"/>
      <c r="AC6" s="607"/>
      <c r="AD6" s="607"/>
      <c r="AE6" s="607"/>
      <c r="AF6" s="316"/>
      <c r="AG6" s="609" t="s">
        <v>21</v>
      </c>
      <c r="AH6" s="609"/>
      <c r="AI6" s="609"/>
      <c r="AJ6" s="609"/>
      <c r="AK6" s="607"/>
      <c r="AL6" s="607"/>
      <c r="AM6" s="607"/>
      <c r="AN6" s="607"/>
      <c r="AO6" s="607"/>
      <c r="AP6" s="607"/>
      <c r="AQ6" s="607"/>
      <c r="AR6" s="607"/>
      <c r="AS6" s="607"/>
      <c r="AT6" s="607"/>
      <c r="AU6" s="607"/>
      <c r="AV6" s="607"/>
      <c r="AW6" s="607"/>
      <c r="AX6" s="607"/>
      <c r="AY6" s="607"/>
      <c r="AZ6" s="607"/>
      <c r="BA6" s="607"/>
      <c r="BB6" s="607"/>
      <c r="BC6" s="610" t="s">
        <v>12</v>
      </c>
      <c r="BD6" s="610"/>
      <c r="BE6" s="610"/>
      <c r="BF6" s="611"/>
      <c r="BG6" s="611"/>
      <c r="BH6" s="611"/>
      <c r="BI6" s="611"/>
      <c r="BJ6" s="611"/>
      <c r="BK6" s="611"/>
      <c r="BL6" s="611"/>
      <c r="BM6" s="611"/>
      <c r="BN6" s="611"/>
      <c r="BO6" s="611"/>
      <c r="BP6" s="64"/>
      <c r="BQ6" s="269"/>
      <c r="BR6" s="65"/>
      <c r="BS6" s="65"/>
      <c r="BT6" s="270">
        <f>IF(BF6=0,0,1)</f>
        <v>0</v>
      </c>
      <c r="BU6" s="18">
        <f>IF((BG56+BK56)&gt;(AQ56+AU56),1,0)</f>
        <v>0</v>
      </c>
      <c r="BV6" s="271"/>
    </row>
    <row r="7" spans="1:79" ht="9.6" customHeight="1" x14ac:dyDescent="0.45">
      <c r="A7" s="95"/>
      <c r="B7" s="258"/>
      <c r="C7" s="62"/>
      <c r="D7" s="62"/>
      <c r="E7" s="62"/>
      <c r="F7" s="63"/>
      <c r="G7" s="63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259"/>
      <c r="AI7" s="259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6"/>
      <c r="BR7" s="66"/>
      <c r="BS7" s="66"/>
      <c r="BT7" s="15"/>
      <c r="BU7" s="15"/>
      <c r="BV7" s="95"/>
    </row>
    <row r="8" spans="1:79" ht="8.85" customHeight="1" thickBot="1" x14ac:dyDescent="0.5">
      <c r="A8" s="95"/>
      <c r="B8" s="113"/>
      <c r="C8" s="67"/>
      <c r="D8" s="67"/>
      <c r="E8" s="67"/>
      <c r="F8" s="68"/>
      <c r="G8" s="68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272"/>
      <c r="AI8" s="272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9"/>
      <c r="BR8" s="69"/>
      <c r="BS8" s="69"/>
      <c r="BT8" s="15"/>
      <c r="BU8" s="15"/>
      <c r="BV8" s="95"/>
    </row>
    <row r="9" spans="1:79" s="18" customFormat="1" ht="40.5" customHeight="1" thickTop="1" x14ac:dyDescent="0.4">
      <c r="A9" s="271"/>
      <c r="B9" s="652" t="s">
        <v>0</v>
      </c>
      <c r="C9" s="648" t="s">
        <v>1</v>
      </c>
      <c r="D9" s="649"/>
      <c r="E9" s="273" t="s">
        <v>28</v>
      </c>
      <c r="F9" s="546" t="s">
        <v>100</v>
      </c>
      <c r="G9" s="546" t="s">
        <v>101</v>
      </c>
      <c r="H9" s="644" t="s">
        <v>41</v>
      </c>
      <c r="I9" s="645"/>
      <c r="J9" s="554" t="s">
        <v>7</v>
      </c>
      <c r="K9" s="554"/>
      <c r="L9" s="554"/>
      <c r="M9" s="554"/>
      <c r="N9" s="554"/>
      <c r="O9" s="554"/>
      <c r="P9" s="554" t="s">
        <v>2</v>
      </c>
      <c r="Q9" s="554"/>
      <c r="R9" s="554"/>
      <c r="S9" s="554"/>
      <c r="T9" s="554"/>
      <c r="U9" s="555"/>
      <c r="V9" s="550" t="s">
        <v>158</v>
      </c>
      <c r="W9" s="551"/>
      <c r="X9" s="550" t="s">
        <v>35</v>
      </c>
      <c r="Y9" s="551"/>
      <c r="Z9" s="550" t="s">
        <v>36</v>
      </c>
      <c r="AA9" s="551"/>
      <c r="AB9" s="550" t="s">
        <v>44</v>
      </c>
      <c r="AC9" s="551"/>
      <c r="AD9" s="554" t="s">
        <v>6</v>
      </c>
      <c r="AE9" s="554"/>
      <c r="AF9" s="554"/>
      <c r="AG9" s="554"/>
      <c r="AH9" s="554"/>
      <c r="AI9" s="554"/>
      <c r="AJ9" s="554" t="s">
        <v>68</v>
      </c>
      <c r="AK9" s="554"/>
      <c r="AL9" s="554"/>
      <c r="AM9" s="554"/>
      <c r="AN9" s="554"/>
      <c r="AO9" s="554"/>
      <c r="AP9" s="554" t="s">
        <v>69</v>
      </c>
      <c r="AQ9" s="554"/>
      <c r="AR9" s="554"/>
      <c r="AS9" s="554"/>
      <c r="AT9" s="554"/>
      <c r="AU9" s="554"/>
      <c r="AV9" s="554" t="s">
        <v>70</v>
      </c>
      <c r="AW9" s="554"/>
      <c r="AX9" s="554"/>
      <c r="AY9" s="554"/>
      <c r="AZ9" s="554"/>
      <c r="BA9" s="555"/>
      <c r="BB9" s="554" t="s">
        <v>4</v>
      </c>
      <c r="BC9" s="554"/>
      <c r="BD9" s="554"/>
      <c r="BE9" s="554"/>
      <c r="BF9" s="554"/>
      <c r="BG9" s="554"/>
      <c r="BH9" s="554" t="s">
        <v>71</v>
      </c>
      <c r="BI9" s="554"/>
      <c r="BJ9" s="554"/>
      <c r="BK9" s="554"/>
      <c r="BL9" s="554"/>
      <c r="BM9" s="556"/>
      <c r="BN9" s="557" t="s">
        <v>25</v>
      </c>
      <c r="BO9" s="558"/>
      <c r="BP9" s="559"/>
      <c r="BQ9" s="691" t="s">
        <v>110</v>
      </c>
      <c r="BR9" s="691" t="s">
        <v>86</v>
      </c>
      <c r="BS9" s="691" t="s">
        <v>87</v>
      </c>
      <c r="BT9" s="274"/>
      <c r="BU9" s="274"/>
      <c r="BV9" s="271"/>
    </row>
    <row r="10" spans="1:79" s="18" customFormat="1" ht="41.25" customHeight="1" x14ac:dyDescent="0.7">
      <c r="A10" s="271"/>
      <c r="B10" s="653"/>
      <c r="C10" s="650"/>
      <c r="D10" s="651"/>
      <c r="E10" s="275" t="s">
        <v>102</v>
      </c>
      <c r="F10" s="547"/>
      <c r="G10" s="547"/>
      <c r="H10" s="646"/>
      <c r="I10" s="647"/>
      <c r="J10" s="525" t="s">
        <v>17</v>
      </c>
      <c r="K10" s="526"/>
      <c r="L10" s="521" t="s">
        <v>18</v>
      </c>
      <c r="M10" s="522"/>
      <c r="N10" s="523" t="s">
        <v>19</v>
      </c>
      <c r="O10" s="524" t="s">
        <v>8</v>
      </c>
      <c r="P10" s="525" t="s">
        <v>26</v>
      </c>
      <c r="Q10" s="526"/>
      <c r="R10" s="521" t="s">
        <v>24</v>
      </c>
      <c r="S10" s="522"/>
      <c r="T10" s="523" t="s">
        <v>19</v>
      </c>
      <c r="U10" s="527"/>
      <c r="V10" s="552"/>
      <c r="W10" s="553"/>
      <c r="X10" s="552"/>
      <c r="Y10" s="553"/>
      <c r="Z10" s="552"/>
      <c r="AA10" s="553"/>
      <c r="AB10" s="552"/>
      <c r="AC10" s="553"/>
      <c r="AD10" s="525" t="s">
        <v>48</v>
      </c>
      <c r="AE10" s="526"/>
      <c r="AF10" s="521" t="s">
        <v>23</v>
      </c>
      <c r="AG10" s="522" t="s">
        <v>3</v>
      </c>
      <c r="AH10" s="563" t="s">
        <v>5</v>
      </c>
      <c r="AI10" s="564"/>
      <c r="AJ10" s="525" t="s">
        <v>48</v>
      </c>
      <c r="AK10" s="526"/>
      <c r="AL10" s="521" t="s">
        <v>23</v>
      </c>
      <c r="AM10" s="522" t="s">
        <v>3</v>
      </c>
      <c r="AN10" s="563" t="s">
        <v>5</v>
      </c>
      <c r="AO10" s="564"/>
      <c r="AP10" s="525" t="s">
        <v>48</v>
      </c>
      <c r="AQ10" s="526"/>
      <c r="AR10" s="521" t="s">
        <v>23</v>
      </c>
      <c r="AS10" s="522" t="s">
        <v>3</v>
      </c>
      <c r="AT10" s="563" t="s">
        <v>5</v>
      </c>
      <c r="AU10" s="564"/>
      <c r="AV10" s="525" t="s">
        <v>48</v>
      </c>
      <c r="AW10" s="526"/>
      <c r="AX10" s="521" t="s">
        <v>23</v>
      </c>
      <c r="AY10" s="522" t="s">
        <v>3</v>
      </c>
      <c r="AZ10" s="563" t="s">
        <v>5</v>
      </c>
      <c r="BA10" s="655"/>
      <c r="BB10" s="525" t="s">
        <v>48</v>
      </c>
      <c r="BC10" s="526"/>
      <c r="BD10" s="521" t="s">
        <v>23</v>
      </c>
      <c r="BE10" s="522" t="s">
        <v>3</v>
      </c>
      <c r="BF10" s="563" t="s">
        <v>5</v>
      </c>
      <c r="BG10" s="564"/>
      <c r="BH10" s="525" t="s">
        <v>48</v>
      </c>
      <c r="BI10" s="526"/>
      <c r="BJ10" s="521" t="s">
        <v>23</v>
      </c>
      <c r="BK10" s="522" t="s">
        <v>3</v>
      </c>
      <c r="BL10" s="563" t="s">
        <v>5</v>
      </c>
      <c r="BM10" s="564"/>
      <c r="BN10" s="560"/>
      <c r="BO10" s="561"/>
      <c r="BP10" s="562"/>
      <c r="BQ10" s="692"/>
      <c r="BR10" s="692"/>
      <c r="BS10" s="692"/>
      <c r="BT10" s="274"/>
      <c r="BU10" s="274"/>
      <c r="BV10" s="271"/>
      <c r="CA10" s="104"/>
    </row>
    <row r="11" spans="1:79" ht="23.85" customHeight="1" x14ac:dyDescent="0.35">
      <c r="A11" s="276"/>
      <c r="B11" s="570" t="str">
        <f>IF(ROSTER!B$8="","",ROSTER!B$8)</f>
        <v/>
      </c>
      <c r="C11" s="572" t="str">
        <f>IF(ROSTER!C$8="","",ROSTER!C$8)</f>
        <v/>
      </c>
      <c r="D11" s="573"/>
      <c r="E11" s="574"/>
      <c r="F11" s="576">
        <f>IF(E11="y",1,IF(E11="S",1,0))</f>
        <v>0</v>
      </c>
      <c r="G11" s="582">
        <f>IF(E11="S",1,0)</f>
        <v>0</v>
      </c>
      <c r="H11" s="578"/>
      <c r="I11" s="543"/>
      <c r="J11" s="542"/>
      <c r="K11" s="580"/>
      <c r="L11" s="584"/>
      <c r="M11" s="585"/>
      <c r="N11" s="588">
        <f>L11+J11</f>
        <v>0</v>
      </c>
      <c r="O11" s="589"/>
      <c r="P11" s="542"/>
      <c r="Q11" s="580"/>
      <c r="R11" s="584"/>
      <c r="S11" s="585"/>
      <c r="T11" s="588">
        <f>R11-P11</f>
        <v>0</v>
      </c>
      <c r="U11" s="588"/>
      <c r="V11" s="542"/>
      <c r="W11" s="543"/>
      <c r="X11" s="593"/>
      <c r="Y11" s="543"/>
      <c r="Z11" s="542"/>
      <c r="AA11" s="543"/>
      <c r="AB11" s="542"/>
      <c r="AC11" s="543"/>
      <c r="AD11" s="542"/>
      <c r="AE11" s="580"/>
      <c r="AF11" s="584"/>
      <c r="AG11" s="585"/>
      <c r="AH11" s="595">
        <f>IF(AD11=0,0,(AF11/AD11)*100)</f>
        <v>0</v>
      </c>
      <c r="AI11" s="596"/>
      <c r="AJ11" s="542"/>
      <c r="AK11" s="580"/>
      <c r="AL11" s="584"/>
      <c r="AM11" s="585"/>
      <c r="AN11" s="595">
        <f>IF(AJ11=0,0,(AL11/AJ11)*100)</f>
        <v>0</v>
      </c>
      <c r="AO11" s="596"/>
      <c r="AP11" s="542"/>
      <c r="AQ11" s="580"/>
      <c r="AR11" s="584"/>
      <c r="AS11" s="585"/>
      <c r="AT11" s="595">
        <f>IF(AP11=0,0,(AR11/AP11)*100)</f>
        <v>0</v>
      </c>
      <c r="AU11" s="596"/>
      <c r="AV11" s="599">
        <f>AD11+AJ11+AP11</f>
        <v>0</v>
      </c>
      <c r="AW11" s="600"/>
      <c r="AX11" s="630">
        <f>AF11+AL11+AR11</f>
        <v>0</v>
      </c>
      <c r="AY11" s="631"/>
      <c r="AZ11" s="595">
        <f>IF(AV11=0,0,(AX11/AV11)*100)</f>
        <v>0</v>
      </c>
      <c r="BA11" s="596"/>
      <c r="BB11" s="542"/>
      <c r="BC11" s="580"/>
      <c r="BD11" s="584"/>
      <c r="BE11" s="585"/>
      <c r="BF11" s="595">
        <f>IF(BB11=0,0,(BD11/BB11)*100)</f>
        <v>0</v>
      </c>
      <c r="BG11" s="596"/>
      <c r="BH11" s="599">
        <f>AV11+BB11</f>
        <v>0</v>
      </c>
      <c r="BI11" s="600"/>
      <c r="BJ11" s="630">
        <f>AX11+BD11</f>
        <v>0</v>
      </c>
      <c r="BK11" s="631"/>
      <c r="BL11" s="595">
        <f>IF(BH11=0,0,(BJ11/BH11)*100)</f>
        <v>0</v>
      </c>
      <c r="BM11" s="596"/>
      <c r="BN11" s="656">
        <f>(AF11*2)+(AL11*2)+(AR11*3)+BD11</f>
        <v>0</v>
      </c>
      <c r="BO11" s="657"/>
      <c r="BP11" s="658"/>
      <c r="BQ11" s="676">
        <f>IF(BS11=0,0,50*BR11/BS11)</f>
        <v>0</v>
      </c>
      <c r="BR11" s="662">
        <f>(BN11*BU$11)+(N11*BU$12)+(Z11*BU$13)+(R11*BU$14)+(X11*BU$15)+(AB11*BU$16)+(V11*BU$21)</f>
        <v>0</v>
      </c>
      <c r="BS11" s="662">
        <f>((BB11-BD11)*BU$18)+((AV11-AX11)*BU$17)+(H11*BU$19)+(P11*BU$20)</f>
        <v>0</v>
      </c>
      <c r="BT11" s="19" t="s">
        <v>75</v>
      </c>
      <c r="BU11" s="277">
        <f>IF(BQ6="B",'VALUE POINTS'!L$10,IF('GAME STATS'!BQ6="C",'VALUE POINTS'!M$10,'VALUE POINTS'!K$10))</f>
        <v>1</v>
      </c>
      <c r="BV11" s="278"/>
    </row>
    <row r="12" spans="1:79" ht="23.85" customHeight="1" x14ac:dyDescent="0.35">
      <c r="A12" s="276"/>
      <c r="B12" s="571"/>
      <c r="C12" s="642" t="str">
        <f>IF(ROSTER!D$8="","",ROSTER!D$8)</f>
        <v/>
      </c>
      <c r="D12" s="643"/>
      <c r="E12" s="575"/>
      <c r="F12" s="577"/>
      <c r="G12" s="583"/>
      <c r="H12" s="579"/>
      <c r="I12" s="545"/>
      <c r="J12" s="544"/>
      <c r="K12" s="581"/>
      <c r="L12" s="586"/>
      <c r="M12" s="587"/>
      <c r="N12" s="592" t="s">
        <v>16</v>
      </c>
      <c r="O12" s="603"/>
      <c r="P12" s="544"/>
      <c r="Q12" s="581"/>
      <c r="R12" s="586"/>
      <c r="S12" s="587"/>
      <c r="T12" s="592" t="s">
        <v>16</v>
      </c>
      <c r="U12" s="592"/>
      <c r="V12" s="544"/>
      <c r="W12" s="545"/>
      <c r="X12" s="594"/>
      <c r="Y12" s="545"/>
      <c r="Z12" s="544"/>
      <c r="AA12" s="545"/>
      <c r="AB12" s="544"/>
      <c r="AC12" s="545"/>
      <c r="AD12" s="544"/>
      <c r="AE12" s="581"/>
      <c r="AF12" s="586"/>
      <c r="AG12" s="587"/>
      <c r="AH12" s="626"/>
      <c r="AI12" s="627"/>
      <c r="AJ12" s="544"/>
      <c r="AK12" s="581"/>
      <c r="AL12" s="586"/>
      <c r="AM12" s="587"/>
      <c r="AN12" s="626"/>
      <c r="AO12" s="627"/>
      <c r="AP12" s="544"/>
      <c r="AQ12" s="581"/>
      <c r="AR12" s="586"/>
      <c r="AS12" s="587"/>
      <c r="AT12" s="626"/>
      <c r="AU12" s="627"/>
      <c r="AV12" s="628"/>
      <c r="AW12" s="629"/>
      <c r="AX12" s="632"/>
      <c r="AY12" s="633"/>
      <c r="AZ12" s="626"/>
      <c r="BA12" s="627"/>
      <c r="BB12" s="544"/>
      <c r="BC12" s="581"/>
      <c r="BD12" s="586"/>
      <c r="BE12" s="587"/>
      <c r="BF12" s="626"/>
      <c r="BG12" s="627"/>
      <c r="BH12" s="628"/>
      <c r="BI12" s="629"/>
      <c r="BJ12" s="632"/>
      <c r="BK12" s="633"/>
      <c r="BL12" s="626"/>
      <c r="BM12" s="627"/>
      <c r="BN12" s="678"/>
      <c r="BO12" s="679"/>
      <c r="BP12" s="680"/>
      <c r="BQ12" s="677"/>
      <c r="BR12" s="663"/>
      <c r="BS12" s="663"/>
      <c r="BT12" s="19" t="s">
        <v>76</v>
      </c>
      <c r="BU12" s="277">
        <f>IF(BQ6="B",'VALUE POINTS'!L$11,IF('GAME STATS'!BQ6="C",'VALUE POINTS'!M$11,'VALUE POINTS'!K$11))</f>
        <v>1</v>
      </c>
      <c r="BV12" s="278"/>
    </row>
    <row r="13" spans="1:79" ht="21.75" customHeight="1" x14ac:dyDescent="0.4">
      <c r="A13" s="95"/>
      <c r="B13" s="570" t="str">
        <f>IF(ROSTER!B$10="","",ROSTER!B$10)</f>
        <v/>
      </c>
      <c r="C13" s="572" t="str">
        <f>IF(ROSTER!C$10="","",ROSTER!C$10)</f>
        <v/>
      </c>
      <c r="D13" s="573"/>
      <c r="E13" s="574"/>
      <c r="F13" s="576">
        <f>IF(E13="y",1,IF(E13="S",1,0))</f>
        <v>0</v>
      </c>
      <c r="G13" s="582">
        <f>IF(E13="S",1,0)</f>
        <v>0</v>
      </c>
      <c r="H13" s="578"/>
      <c r="I13" s="543"/>
      <c r="J13" s="542"/>
      <c r="K13" s="580"/>
      <c r="L13" s="584"/>
      <c r="M13" s="585"/>
      <c r="N13" s="588">
        <f>L13+J13</f>
        <v>0</v>
      </c>
      <c r="O13" s="589"/>
      <c r="P13" s="542"/>
      <c r="Q13" s="580"/>
      <c r="R13" s="584"/>
      <c r="S13" s="585"/>
      <c r="T13" s="588">
        <f>R13-P13</f>
        <v>0</v>
      </c>
      <c r="U13" s="588"/>
      <c r="V13" s="542"/>
      <c r="W13" s="543"/>
      <c r="X13" s="593"/>
      <c r="Y13" s="543"/>
      <c r="Z13" s="542"/>
      <c r="AA13" s="543"/>
      <c r="AB13" s="542"/>
      <c r="AC13" s="543"/>
      <c r="AD13" s="542"/>
      <c r="AE13" s="580"/>
      <c r="AF13" s="584"/>
      <c r="AG13" s="585"/>
      <c r="AH13" s="595">
        <f>IF(AD13=0,0,(AF13/AD13)*100)</f>
        <v>0</v>
      </c>
      <c r="AI13" s="596"/>
      <c r="AJ13" s="542"/>
      <c r="AK13" s="580"/>
      <c r="AL13" s="584"/>
      <c r="AM13" s="585"/>
      <c r="AN13" s="595">
        <f>IF(AJ13=0,0,(AL13/AJ13)*100)</f>
        <v>0</v>
      </c>
      <c r="AO13" s="596"/>
      <c r="AP13" s="542"/>
      <c r="AQ13" s="580"/>
      <c r="AR13" s="584"/>
      <c r="AS13" s="585"/>
      <c r="AT13" s="595">
        <f>IF(AP13=0,0,(AR13/AP13)*100)</f>
        <v>0</v>
      </c>
      <c r="AU13" s="596"/>
      <c r="AV13" s="599">
        <f>AD13+AJ13+AP13</f>
        <v>0</v>
      </c>
      <c r="AW13" s="600"/>
      <c r="AX13" s="630">
        <f>AF13+AL13+AR13</f>
        <v>0</v>
      </c>
      <c r="AY13" s="631"/>
      <c r="AZ13" s="595">
        <f>IF(AV13=0,0,(AX13/AV13)*100)</f>
        <v>0</v>
      </c>
      <c r="BA13" s="596"/>
      <c r="BB13" s="542"/>
      <c r="BC13" s="580"/>
      <c r="BD13" s="584"/>
      <c r="BE13" s="585"/>
      <c r="BF13" s="595">
        <f>IF(BB13=0,0,(BD13/BB13)*100)</f>
        <v>0</v>
      </c>
      <c r="BG13" s="596"/>
      <c r="BH13" s="599">
        <f>AV13+BB13</f>
        <v>0</v>
      </c>
      <c r="BI13" s="600"/>
      <c r="BJ13" s="630">
        <f>AX13+BD13</f>
        <v>0</v>
      </c>
      <c r="BK13" s="631"/>
      <c r="BL13" s="595">
        <f>IF(BH13=0,0,(BJ13/BH13)*100)</f>
        <v>0</v>
      </c>
      <c r="BM13" s="596"/>
      <c r="BN13" s="656">
        <f>(AF13*2)+(AL13*2)+(AR13*3)+BD13</f>
        <v>0</v>
      </c>
      <c r="BO13" s="657"/>
      <c r="BP13" s="658"/>
      <c r="BQ13" s="676">
        <f>IF(BS13=0,0,50*BR13/BS13)</f>
        <v>0</v>
      </c>
      <c r="BR13" s="662">
        <f>(BN13*BU$11)+(N13*BU$12)+(Z13*BU$13)+(R13*BU$14)+(X13*BU$15)+(AB13*BU$16)+(V13*BU$21)</f>
        <v>0</v>
      </c>
      <c r="BS13" s="662">
        <f>((BB13-BD13)*BU$18)+((AV13-AX13)*BU$17)+(H13*BU$19)+(P13*BU$20)</f>
        <v>0</v>
      </c>
      <c r="BT13" s="19" t="s">
        <v>77</v>
      </c>
      <c r="BU13" s="277">
        <f>IF(BQ6="B",'VALUE POINTS'!L$12,IF('GAME STATS'!BQ6="C",'VALUE POINTS'!M$12,'VALUE POINTS'!K$12))</f>
        <v>2</v>
      </c>
      <c r="BV13" s="278"/>
      <c r="CA13" s="18"/>
    </row>
    <row r="14" spans="1:79" ht="21.75" customHeight="1" x14ac:dyDescent="0.35">
      <c r="A14" s="95"/>
      <c r="B14" s="571"/>
      <c r="C14" s="642" t="str">
        <f>IF(ROSTER!D$10="","",ROSTER!D$10)</f>
        <v/>
      </c>
      <c r="D14" s="643"/>
      <c r="E14" s="575"/>
      <c r="F14" s="577"/>
      <c r="G14" s="583"/>
      <c r="H14" s="579"/>
      <c r="I14" s="545"/>
      <c r="J14" s="544"/>
      <c r="K14" s="581"/>
      <c r="L14" s="586"/>
      <c r="M14" s="587"/>
      <c r="N14" s="592" t="s">
        <v>16</v>
      </c>
      <c r="O14" s="603"/>
      <c r="P14" s="544"/>
      <c r="Q14" s="581"/>
      <c r="R14" s="586"/>
      <c r="S14" s="587"/>
      <c r="T14" s="592" t="s">
        <v>16</v>
      </c>
      <c r="U14" s="592"/>
      <c r="V14" s="544"/>
      <c r="W14" s="545"/>
      <c r="X14" s="594"/>
      <c r="Y14" s="545"/>
      <c r="Z14" s="544"/>
      <c r="AA14" s="545"/>
      <c r="AB14" s="544"/>
      <c r="AC14" s="545"/>
      <c r="AD14" s="544"/>
      <c r="AE14" s="581"/>
      <c r="AF14" s="586"/>
      <c r="AG14" s="587"/>
      <c r="AH14" s="626"/>
      <c r="AI14" s="627"/>
      <c r="AJ14" s="544"/>
      <c r="AK14" s="581"/>
      <c r="AL14" s="586"/>
      <c r="AM14" s="587"/>
      <c r="AN14" s="626"/>
      <c r="AO14" s="627"/>
      <c r="AP14" s="544"/>
      <c r="AQ14" s="581"/>
      <c r="AR14" s="586"/>
      <c r="AS14" s="587"/>
      <c r="AT14" s="626"/>
      <c r="AU14" s="627"/>
      <c r="AV14" s="628"/>
      <c r="AW14" s="629"/>
      <c r="AX14" s="632"/>
      <c r="AY14" s="633"/>
      <c r="AZ14" s="626"/>
      <c r="BA14" s="627"/>
      <c r="BB14" s="544"/>
      <c r="BC14" s="581"/>
      <c r="BD14" s="586"/>
      <c r="BE14" s="587"/>
      <c r="BF14" s="626"/>
      <c r="BG14" s="627"/>
      <c r="BH14" s="628"/>
      <c r="BI14" s="629"/>
      <c r="BJ14" s="632"/>
      <c r="BK14" s="633"/>
      <c r="BL14" s="626"/>
      <c r="BM14" s="627"/>
      <c r="BN14" s="678"/>
      <c r="BO14" s="679"/>
      <c r="BP14" s="680"/>
      <c r="BQ14" s="677"/>
      <c r="BR14" s="663"/>
      <c r="BS14" s="663"/>
      <c r="BT14" s="19" t="s">
        <v>78</v>
      </c>
      <c r="BU14" s="277">
        <f>IF(BQ6="B",'VALUE POINTS'!L$13,IF('GAME STATS'!BQ6="C",'VALUE POINTS'!M$13,'VALUE POINTS'!K$13))</f>
        <v>2</v>
      </c>
      <c r="BV14" s="278"/>
    </row>
    <row r="15" spans="1:79" ht="21.75" customHeight="1" x14ac:dyDescent="0.35">
      <c r="A15" s="95"/>
      <c r="B15" s="570" t="str">
        <f>IF(ROSTER!B$12="","",ROSTER!B$12)</f>
        <v/>
      </c>
      <c r="C15" s="572" t="str">
        <f>IF(ROSTER!C$12="","",ROSTER!C$12)</f>
        <v/>
      </c>
      <c r="D15" s="573"/>
      <c r="E15" s="574"/>
      <c r="F15" s="576">
        <f>IF(E15="y",1,IF(E15="S",1,0))</f>
        <v>0</v>
      </c>
      <c r="G15" s="582">
        <f>IF(E15="S",1,0)</f>
        <v>0</v>
      </c>
      <c r="H15" s="578"/>
      <c r="I15" s="543"/>
      <c r="J15" s="542"/>
      <c r="K15" s="580"/>
      <c r="L15" s="584"/>
      <c r="M15" s="585"/>
      <c r="N15" s="588">
        <f>L15+J15</f>
        <v>0</v>
      </c>
      <c r="O15" s="589"/>
      <c r="P15" s="542"/>
      <c r="Q15" s="580"/>
      <c r="R15" s="584"/>
      <c r="S15" s="585"/>
      <c r="T15" s="588">
        <f>R15-P15</f>
        <v>0</v>
      </c>
      <c r="U15" s="588"/>
      <c r="V15" s="542"/>
      <c r="W15" s="543"/>
      <c r="X15" s="593"/>
      <c r="Y15" s="543"/>
      <c r="Z15" s="542"/>
      <c r="AA15" s="543"/>
      <c r="AB15" s="542"/>
      <c r="AC15" s="543"/>
      <c r="AD15" s="542"/>
      <c r="AE15" s="580"/>
      <c r="AF15" s="584"/>
      <c r="AG15" s="585"/>
      <c r="AH15" s="595">
        <f>IF(AD15=0,0,(AF15/AD15)*100)</f>
        <v>0</v>
      </c>
      <c r="AI15" s="596"/>
      <c r="AJ15" s="542"/>
      <c r="AK15" s="580"/>
      <c r="AL15" s="584"/>
      <c r="AM15" s="585"/>
      <c r="AN15" s="595">
        <f>IF(AJ15=0,0,(AL15/AJ15)*100)</f>
        <v>0</v>
      </c>
      <c r="AO15" s="596"/>
      <c r="AP15" s="542"/>
      <c r="AQ15" s="580"/>
      <c r="AR15" s="584"/>
      <c r="AS15" s="585"/>
      <c r="AT15" s="595">
        <f>IF(AP15=0,0,(AR15/AP15)*100)</f>
        <v>0</v>
      </c>
      <c r="AU15" s="596"/>
      <c r="AV15" s="599">
        <f>AD15+AJ15+AP15</f>
        <v>0</v>
      </c>
      <c r="AW15" s="600"/>
      <c r="AX15" s="630">
        <f>AF15+AL15+AR15</f>
        <v>0</v>
      </c>
      <c r="AY15" s="631"/>
      <c r="AZ15" s="595">
        <f>IF(AV15=0,0,(AX15/AV15)*100)</f>
        <v>0</v>
      </c>
      <c r="BA15" s="596"/>
      <c r="BB15" s="542"/>
      <c r="BC15" s="580"/>
      <c r="BD15" s="584"/>
      <c r="BE15" s="585"/>
      <c r="BF15" s="595">
        <f>IF(BB15=0,0,(BD15/BB15)*100)</f>
        <v>0</v>
      </c>
      <c r="BG15" s="596"/>
      <c r="BH15" s="599">
        <f>AV15+BB15</f>
        <v>0</v>
      </c>
      <c r="BI15" s="600"/>
      <c r="BJ15" s="630">
        <f>AX15+BD15</f>
        <v>0</v>
      </c>
      <c r="BK15" s="631"/>
      <c r="BL15" s="595">
        <f>IF(BH15=0,0,(BJ15/BH15)*100)</f>
        <v>0</v>
      </c>
      <c r="BM15" s="596"/>
      <c r="BN15" s="656">
        <f>(AF15*2)+(AL15*2)+(AR15*3)+BD15</f>
        <v>0</v>
      </c>
      <c r="BO15" s="657"/>
      <c r="BP15" s="658"/>
      <c r="BQ15" s="676">
        <f t="shared" ref="BQ15" si="0">IF(BS15=0,0,50*BR15/BS15)</f>
        <v>0</v>
      </c>
      <c r="BR15" s="662">
        <f t="shared" ref="BR15" si="1">(BN15*BU$11)+(N15*BU$12)+(Z15*BU$13)+(R15*BU$14)+(X15*BU$15)+(AB15*BU$16)+(V15*BU$21)</f>
        <v>0</v>
      </c>
      <c r="BS15" s="662">
        <f>((BB15-BD15)*BU$18)+((AV15-AX15)*BU$17)+(H15*BU$19)+(P15*BU$20)</f>
        <v>0</v>
      </c>
      <c r="BT15" s="19" t="s">
        <v>79</v>
      </c>
      <c r="BU15" s="277">
        <f>IF(BQ6="B",'VALUE POINTS'!L$14,IF('GAME STATS'!BQ6="C",'VALUE POINTS'!M$14,'VALUE POINTS'!K$14))</f>
        <v>2</v>
      </c>
      <c r="BV15" s="278"/>
    </row>
    <row r="16" spans="1:79" ht="21.75" customHeight="1" x14ac:dyDescent="0.4">
      <c r="A16" s="95"/>
      <c r="B16" s="571"/>
      <c r="C16" s="642" t="str">
        <f>IF(ROSTER!D$12="","",ROSTER!D$12)</f>
        <v/>
      </c>
      <c r="D16" s="643"/>
      <c r="E16" s="575"/>
      <c r="F16" s="577"/>
      <c r="G16" s="583"/>
      <c r="H16" s="579"/>
      <c r="I16" s="545"/>
      <c r="J16" s="544"/>
      <c r="K16" s="581"/>
      <c r="L16" s="586"/>
      <c r="M16" s="587"/>
      <c r="N16" s="592" t="s">
        <v>16</v>
      </c>
      <c r="O16" s="603"/>
      <c r="P16" s="544"/>
      <c r="Q16" s="581"/>
      <c r="R16" s="586"/>
      <c r="S16" s="587"/>
      <c r="T16" s="592" t="s">
        <v>16</v>
      </c>
      <c r="U16" s="592"/>
      <c r="V16" s="544"/>
      <c r="W16" s="545"/>
      <c r="X16" s="594"/>
      <c r="Y16" s="545"/>
      <c r="Z16" s="544"/>
      <c r="AA16" s="545"/>
      <c r="AB16" s="544"/>
      <c r="AC16" s="545"/>
      <c r="AD16" s="544"/>
      <c r="AE16" s="581"/>
      <c r="AF16" s="586"/>
      <c r="AG16" s="587"/>
      <c r="AH16" s="626"/>
      <c r="AI16" s="627"/>
      <c r="AJ16" s="544"/>
      <c r="AK16" s="581"/>
      <c r="AL16" s="586"/>
      <c r="AM16" s="587"/>
      <c r="AN16" s="626"/>
      <c r="AO16" s="627"/>
      <c r="AP16" s="544"/>
      <c r="AQ16" s="581"/>
      <c r="AR16" s="586"/>
      <c r="AS16" s="587"/>
      <c r="AT16" s="626"/>
      <c r="AU16" s="627"/>
      <c r="AV16" s="628"/>
      <c r="AW16" s="629"/>
      <c r="AX16" s="632"/>
      <c r="AY16" s="633"/>
      <c r="AZ16" s="626"/>
      <c r="BA16" s="627"/>
      <c r="BB16" s="544"/>
      <c r="BC16" s="581"/>
      <c r="BD16" s="586"/>
      <c r="BE16" s="587"/>
      <c r="BF16" s="626"/>
      <c r="BG16" s="627"/>
      <c r="BH16" s="628"/>
      <c r="BI16" s="629"/>
      <c r="BJ16" s="632"/>
      <c r="BK16" s="633"/>
      <c r="BL16" s="626"/>
      <c r="BM16" s="627"/>
      <c r="BN16" s="678"/>
      <c r="BO16" s="679"/>
      <c r="BP16" s="680"/>
      <c r="BQ16" s="677"/>
      <c r="BR16" s="663"/>
      <c r="BS16" s="663"/>
      <c r="BT16" s="19" t="s">
        <v>80</v>
      </c>
      <c r="BU16" s="277">
        <f>IF(BQ6="B",'VALUE POINTS'!L$15,IF('GAME STATS'!BQ6="C",'VALUE POINTS'!M$15,'VALUE POINTS'!K$15))</f>
        <v>2</v>
      </c>
      <c r="BV16" s="278"/>
      <c r="CA16" s="18"/>
    </row>
    <row r="17" spans="1:74" ht="21.75" customHeight="1" x14ac:dyDescent="0.35">
      <c r="A17" s="95"/>
      <c r="B17" s="570" t="str">
        <f>IF(ROSTER!B$14="","",ROSTER!B$14)</f>
        <v/>
      </c>
      <c r="C17" s="572" t="str">
        <f>IF(ROSTER!C$14="","",ROSTER!C$14)</f>
        <v/>
      </c>
      <c r="D17" s="573"/>
      <c r="E17" s="574"/>
      <c r="F17" s="576">
        <f>IF(E17="y",1,IF(E17="S",1,0))</f>
        <v>0</v>
      </c>
      <c r="G17" s="582">
        <f>IF(E17="S",1,0)</f>
        <v>0</v>
      </c>
      <c r="H17" s="578"/>
      <c r="I17" s="543"/>
      <c r="J17" s="542"/>
      <c r="K17" s="580"/>
      <c r="L17" s="584"/>
      <c r="M17" s="585"/>
      <c r="N17" s="588">
        <f>L17+J17</f>
        <v>0</v>
      </c>
      <c r="O17" s="589"/>
      <c r="P17" s="542"/>
      <c r="Q17" s="580"/>
      <c r="R17" s="584"/>
      <c r="S17" s="585"/>
      <c r="T17" s="588">
        <f>R17-P17</f>
        <v>0</v>
      </c>
      <c r="U17" s="588"/>
      <c r="V17" s="542"/>
      <c r="W17" s="543"/>
      <c r="X17" s="593"/>
      <c r="Y17" s="543"/>
      <c r="Z17" s="542"/>
      <c r="AA17" s="543"/>
      <c r="AB17" s="542"/>
      <c r="AC17" s="543"/>
      <c r="AD17" s="542"/>
      <c r="AE17" s="580"/>
      <c r="AF17" s="584"/>
      <c r="AG17" s="585"/>
      <c r="AH17" s="595">
        <f>IF(AD17=0,0,(AF17/AD17)*100)</f>
        <v>0</v>
      </c>
      <c r="AI17" s="596"/>
      <c r="AJ17" s="542"/>
      <c r="AK17" s="580"/>
      <c r="AL17" s="584"/>
      <c r="AM17" s="585"/>
      <c r="AN17" s="595">
        <f>IF(AJ17=0,0,(AL17/AJ17)*100)</f>
        <v>0</v>
      </c>
      <c r="AO17" s="596"/>
      <c r="AP17" s="542"/>
      <c r="AQ17" s="580"/>
      <c r="AR17" s="584"/>
      <c r="AS17" s="585"/>
      <c r="AT17" s="595">
        <f>IF(AP17=0,0,(AR17/AP17)*100)</f>
        <v>0</v>
      </c>
      <c r="AU17" s="596"/>
      <c r="AV17" s="599">
        <f>AD17+AJ17+AP17</f>
        <v>0</v>
      </c>
      <c r="AW17" s="600"/>
      <c r="AX17" s="630">
        <f>AF17+AL17+AR17</f>
        <v>0</v>
      </c>
      <c r="AY17" s="631"/>
      <c r="AZ17" s="595">
        <f>IF(AV17=0,0,(AX17/AV17)*100)</f>
        <v>0</v>
      </c>
      <c r="BA17" s="596"/>
      <c r="BB17" s="542"/>
      <c r="BC17" s="580"/>
      <c r="BD17" s="584"/>
      <c r="BE17" s="585"/>
      <c r="BF17" s="595">
        <f>IF(BB17=0,0,(BD17/BB17)*100)</f>
        <v>0</v>
      </c>
      <c r="BG17" s="596"/>
      <c r="BH17" s="599">
        <f>AV17+BB17</f>
        <v>0</v>
      </c>
      <c r="BI17" s="600"/>
      <c r="BJ17" s="630">
        <f>AX17+BD17</f>
        <v>0</v>
      </c>
      <c r="BK17" s="631"/>
      <c r="BL17" s="595">
        <f>IF(BH17=0,0,(BJ17/BH17)*100)</f>
        <v>0</v>
      </c>
      <c r="BM17" s="596"/>
      <c r="BN17" s="656">
        <f>(AF17*2)+(AL17*2)+(AR17*3)+BD17</f>
        <v>0</v>
      </c>
      <c r="BO17" s="657"/>
      <c r="BP17" s="658"/>
      <c r="BQ17" s="676">
        <f t="shared" ref="BQ17" si="2">IF(BS17=0,0,50*BR17/BS17)</f>
        <v>0</v>
      </c>
      <c r="BR17" s="662">
        <f t="shared" ref="BR17" si="3">(BN17*BU$11)+(N17*BU$12)+(Z17*BU$13)+(R17*BU$14)+(X17*BU$15)+(AB17*BU$16)+(V17*BU$21)</f>
        <v>0</v>
      </c>
      <c r="BS17" s="662">
        <f>((BB17-BD17)*BU$18)+((AV17-AX17)*BU$17)+(H17*BU$19)+(P17*BU$20)</f>
        <v>0</v>
      </c>
      <c r="BT17" s="19" t="s">
        <v>81</v>
      </c>
      <c r="BU17" s="277">
        <f>IF(BQ6="B",'VALUE POINTS'!L$16,IF('GAME STATS'!BQ6="C",'VALUE POINTS'!M$16,'VALUE POINTS'!K$16))</f>
        <v>2</v>
      </c>
      <c r="BV17" s="278"/>
    </row>
    <row r="18" spans="1:74" ht="21.75" customHeight="1" x14ac:dyDescent="0.35">
      <c r="A18" s="95"/>
      <c r="B18" s="571"/>
      <c r="C18" s="642" t="str">
        <f>IF(ROSTER!D$14="","",ROSTER!D$14)</f>
        <v/>
      </c>
      <c r="D18" s="643"/>
      <c r="E18" s="575"/>
      <c r="F18" s="577"/>
      <c r="G18" s="583"/>
      <c r="H18" s="579"/>
      <c r="I18" s="545"/>
      <c r="J18" s="544"/>
      <c r="K18" s="581"/>
      <c r="L18" s="586"/>
      <c r="M18" s="587"/>
      <c r="N18" s="592" t="s">
        <v>16</v>
      </c>
      <c r="O18" s="603"/>
      <c r="P18" s="544"/>
      <c r="Q18" s="581"/>
      <c r="R18" s="586"/>
      <c r="S18" s="587"/>
      <c r="T18" s="592" t="s">
        <v>16</v>
      </c>
      <c r="U18" s="592"/>
      <c r="V18" s="544"/>
      <c r="W18" s="545"/>
      <c r="X18" s="594"/>
      <c r="Y18" s="545"/>
      <c r="Z18" s="544"/>
      <c r="AA18" s="545"/>
      <c r="AB18" s="544"/>
      <c r="AC18" s="545"/>
      <c r="AD18" s="544"/>
      <c r="AE18" s="581"/>
      <c r="AF18" s="586"/>
      <c r="AG18" s="587"/>
      <c r="AH18" s="626"/>
      <c r="AI18" s="627"/>
      <c r="AJ18" s="544"/>
      <c r="AK18" s="581"/>
      <c r="AL18" s="586"/>
      <c r="AM18" s="587"/>
      <c r="AN18" s="626"/>
      <c r="AO18" s="627"/>
      <c r="AP18" s="544"/>
      <c r="AQ18" s="581"/>
      <c r="AR18" s="586"/>
      <c r="AS18" s="587"/>
      <c r="AT18" s="626"/>
      <c r="AU18" s="627"/>
      <c r="AV18" s="628"/>
      <c r="AW18" s="629"/>
      <c r="AX18" s="632"/>
      <c r="AY18" s="633"/>
      <c r="AZ18" s="626"/>
      <c r="BA18" s="627"/>
      <c r="BB18" s="544"/>
      <c r="BC18" s="581"/>
      <c r="BD18" s="586"/>
      <c r="BE18" s="587"/>
      <c r="BF18" s="626"/>
      <c r="BG18" s="627"/>
      <c r="BH18" s="628"/>
      <c r="BI18" s="629"/>
      <c r="BJ18" s="632"/>
      <c r="BK18" s="633"/>
      <c r="BL18" s="626"/>
      <c r="BM18" s="627"/>
      <c r="BN18" s="678"/>
      <c r="BO18" s="679"/>
      <c r="BP18" s="680"/>
      <c r="BQ18" s="677"/>
      <c r="BR18" s="663"/>
      <c r="BS18" s="663"/>
      <c r="BT18" s="19" t="s">
        <v>82</v>
      </c>
      <c r="BU18" s="277">
        <f>IF(BQ6="B",'VALUE POINTS'!L$17,IF('GAME STATS'!BQ6="C",'VALUE POINTS'!M$17,'VALUE POINTS'!K$17))</f>
        <v>1</v>
      </c>
      <c r="BV18" s="278"/>
    </row>
    <row r="19" spans="1:74" ht="21.75" customHeight="1" x14ac:dyDescent="0.35">
      <c r="A19" s="95"/>
      <c r="B19" s="570" t="str">
        <f>IF(ROSTER!B$16="","",ROSTER!B$16)</f>
        <v/>
      </c>
      <c r="C19" s="572" t="str">
        <f>IF(ROSTER!C$16="","",ROSTER!C$16)</f>
        <v/>
      </c>
      <c r="D19" s="573"/>
      <c r="E19" s="574"/>
      <c r="F19" s="576">
        <f>IF(E19="y",1,IF(E19="S",1,0))</f>
        <v>0</v>
      </c>
      <c r="G19" s="582">
        <f>IF(E19="S",1,0)</f>
        <v>0</v>
      </c>
      <c r="H19" s="578"/>
      <c r="I19" s="543"/>
      <c r="J19" s="542"/>
      <c r="K19" s="580"/>
      <c r="L19" s="584"/>
      <c r="M19" s="585"/>
      <c r="N19" s="588">
        <f>L19+J19</f>
        <v>0</v>
      </c>
      <c r="O19" s="589"/>
      <c r="P19" s="542"/>
      <c r="Q19" s="580"/>
      <c r="R19" s="584"/>
      <c r="S19" s="585"/>
      <c r="T19" s="588">
        <f>R19-P19</f>
        <v>0</v>
      </c>
      <c r="U19" s="588"/>
      <c r="V19" s="542"/>
      <c r="W19" s="543"/>
      <c r="X19" s="593"/>
      <c r="Y19" s="543"/>
      <c r="Z19" s="542"/>
      <c r="AA19" s="543"/>
      <c r="AB19" s="542"/>
      <c r="AC19" s="543"/>
      <c r="AD19" s="542"/>
      <c r="AE19" s="580"/>
      <c r="AF19" s="584"/>
      <c r="AG19" s="585"/>
      <c r="AH19" s="595">
        <f>IF(AD19=0,0,(AF19/AD19)*100)</f>
        <v>0</v>
      </c>
      <c r="AI19" s="596"/>
      <c r="AJ19" s="542"/>
      <c r="AK19" s="580"/>
      <c r="AL19" s="584"/>
      <c r="AM19" s="585"/>
      <c r="AN19" s="595">
        <f>IF(AJ19=0,0,(AL19/AJ19)*100)</f>
        <v>0</v>
      </c>
      <c r="AO19" s="596"/>
      <c r="AP19" s="542"/>
      <c r="AQ19" s="580"/>
      <c r="AR19" s="584"/>
      <c r="AS19" s="585"/>
      <c r="AT19" s="595">
        <f>IF(AP19=0,0,(AR19/AP19)*100)</f>
        <v>0</v>
      </c>
      <c r="AU19" s="596"/>
      <c r="AV19" s="599">
        <f>AD19+AJ19+AP19</f>
        <v>0</v>
      </c>
      <c r="AW19" s="600"/>
      <c r="AX19" s="630">
        <f>AF19+AL19+AR19</f>
        <v>0</v>
      </c>
      <c r="AY19" s="631"/>
      <c r="AZ19" s="595">
        <f>IF(AV19=0,0,(AX19/AV19)*100)</f>
        <v>0</v>
      </c>
      <c r="BA19" s="596"/>
      <c r="BB19" s="542"/>
      <c r="BC19" s="580"/>
      <c r="BD19" s="584"/>
      <c r="BE19" s="585"/>
      <c r="BF19" s="595">
        <f>IF(BB19=0,0,(BD19/BB19)*100)</f>
        <v>0</v>
      </c>
      <c r="BG19" s="596"/>
      <c r="BH19" s="599">
        <f>AV19+BB19</f>
        <v>0</v>
      </c>
      <c r="BI19" s="600"/>
      <c r="BJ19" s="630">
        <f>AX19+BD19</f>
        <v>0</v>
      </c>
      <c r="BK19" s="631"/>
      <c r="BL19" s="595">
        <f>IF(BH19=0,0,(BJ19/BH19)*100)</f>
        <v>0</v>
      </c>
      <c r="BM19" s="596"/>
      <c r="BN19" s="656">
        <f>(AF19*2)+(AL19*2)+(AR19*3)+BD19</f>
        <v>0</v>
      </c>
      <c r="BO19" s="657"/>
      <c r="BP19" s="658"/>
      <c r="BQ19" s="676">
        <f t="shared" ref="BQ19" si="4">IF(BS19=0,0,50*BR19/BS19)</f>
        <v>0</v>
      </c>
      <c r="BR19" s="662">
        <f t="shared" ref="BR19" si="5">(BN19*BU$11)+(N19*BU$12)+(Z19*BU$13)+(R19*BU$14)+(X19*BU$15)+(AB19*BU$16)+(V19*BU$21)</f>
        <v>0</v>
      </c>
      <c r="BS19" s="662">
        <f>((BB19-BD19)*BU$18)+((AV19-AX19)*BU$17)+(H19*BU$19)+(P19*BU$20)</f>
        <v>0</v>
      </c>
      <c r="BT19" s="19" t="s">
        <v>83</v>
      </c>
      <c r="BU19" s="277">
        <f>IF(BQ6="B",'VALUE POINTS'!L$18,IF('GAME STATS'!BQ6="C",'VALUE POINTS'!M$18,'VALUE POINTS'!K$18))</f>
        <v>2</v>
      </c>
      <c r="BV19" s="278"/>
    </row>
    <row r="20" spans="1:74" ht="21.75" customHeight="1" x14ac:dyDescent="0.35">
      <c r="A20" s="95"/>
      <c r="B20" s="571"/>
      <c r="C20" s="642" t="str">
        <f>IF(ROSTER!D$16="","",ROSTER!D$16)</f>
        <v/>
      </c>
      <c r="D20" s="643"/>
      <c r="E20" s="575"/>
      <c r="F20" s="577"/>
      <c r="G20" s="583"/>
      <c r="H20" s="579"/>
      <c r="I20" s="545"/>
      <c r="J20" s="544"/>
      <c r="K20" s="581"/>
      <c r="L20" s="586"/>
      <c r="M20" s="587"/>
      <c r="N20" s="592" t="s">
        <v>16</v>
      </c>
      <c r="O20" s="603"/>
      <c r="P20" s="544"/>
      <c r="Q20" s="581"/>
      <c r="R20" s="586"/>
      <c r="S20" s="587"/>
      <c r="T20" s="592" t="s">
        <v>16</v>
      </c>
      <c r="U20" s="592"/>
      <c r="V20" s="544"/>
      <c r="W20" s="545"/>
      <c r="X20" s="594"/>
      <c r="Y20" s="545"/>
      <c r="Z20" s="544"/>
      <c r="AA20" s="545"/>
      <c r="AB20" s="544"/>
      <c r="AC20" s="545"/>
      <c r="AD20" s="544"/>
      <c r="AE20" s="581"/>
      <c r="AF20" s="586"/>
      <c r="AG20" s="587"/>
      <c r="AH20" s="626"/>
      <c r="AI20" s="627"/>
      <c r="AJ20" s="544"/>
      <c r="AK20" s="581"/>
      <c r="AL20" s="586"/>
      <c r="AM20" s="587"/>
      <c r="AN20" s="626"/>
      <c r="AO20" s="627"/>
      <c r="AP20" s="544"/>
      <c r="AQ20" s="581"/>
      <c r="AR20" s="586"/>
      <c r="AS20" s="587"/>
      <c r="AT20" s="626"/>
      <c r="AU20" s="627"/>
      <c r="AV20" s="628"/>
      <c r="AW20" s="629"/>
      <c r="AX20" s="632"/>
      <c r="AY20" s="633"/>
      <c r="AZ20" s="626"/>
      <c r="BA20" s="627"/>
      <c r="BB20" s="544"/>
      <c r="BC20" s="581"/>
      <c r="BD20" s="586"/>
      <c r="BE20" s="587"/>
      <c r="BF20" s="626"/>
      <c r="BG20" s="627"/>
      <c r="BH20" s="628"/>
      <c r="BI20" s="629"/>
      <c r="BJ20" s="632"/>
      <c r="BK20" s="633"/>
      <c r="BL20" s="626"/>
      <c r="BM20" s="627"/>
      <c r="BN20" s="678"/>
      <c r="BO20" s="679"/>
      <c r="BP20" s="680"/>
      <c r="BQ20" s="677"/>
      <c r="BR20" s="663"/>
      <c r="BS20" s="663"/>
      <c r="BT20" s="19" t="s">
        <v>84</v>
      </c>
      <c r="BU20" s="277">
        <f>IF(BQ6="B",'VALUE POINTS'!L$19,IF('GAME STATS'!BQ6="C",'VALUE POINTS'!M$19,'VALUE POINTS'!K$19))</f>
        <v>2</v>
      </c>
      <c r="BV20" s="278"/>
    </row>
    <row r="21" spans="1:74" ht="21.75" customHeight="1" x14ac:dyDescent="0.35">
      <c r="A21" s="95"/>
      <c r="B21" s="570" t="str">
        <f>IF(ROSTER!B$18="","",ROSTER!B$18)</f>
        <v/>
      </c>
      <c r="C21" s="572" t="str">
        <f>IF(ROSTER!C$18="","",ROSTER!C$18)</f>
        <v/>
      </c>
      <c r="D21" s="573"/>
      <c r="E21" s="574"/>
      <c r="F21" s="576">
        <f>IF(E21="y",1,IF(E21="S",1,0))</f>
        <v>0</v>
      </c>
      <c r="G21" s="582">
        <f>IF(E21="S",1,0)</f>
        <v>0</v>
      </c>
      <c r="H21" s="578"/>
      <c r="I21" s="543"/>
      <c r="J21" s="542"/>
      <c r="K21" s="580"/>
      <c r="L21" s="584"/>
      <c r="M21" s="585"/>
      <c r="N21" s="588">
        <f>L21+J21</f>
        <v>0</v>
      </c>
      <c r="O21" s="589"/>
      <c r="P21" s="542"/>
      <c r="Q21" s="580"/>
      <c r="R21" s="584"/>
      <c r="S21" s="585"/>
      <c r="T21" s="588">
        <f>R21-P21</f>
        <v>0</v>
      </c>
      <c r="U21" s="588"/>
      <c r="V21" s="542"/>
      <c r="W21" s="543"/>
      <c r="X21" s="593"/>
      <c r="Y21" s="543"/>
      <c r="Z21" s="542"/>
      <c r="AA21" s="543"/>
      <c r="AB21" s="542"/>
      <c r="AC21" s="543"/>
      <c r="AD21" s="542"/>
      <c r="AE21" s="580"/>
      <c r="AF21" s="584"/>
      <c r="AG21" s="585"/>
      <c r="AH21" s="595">
        <f>IF(AD21=0,0,(AF21/AD21)*100)</f>
        <v>0</v>
      </c>
      <c r="AI21" s="596"/>
      <c r="AJ21" s="542"/>
      <c r="AK21" s="580"/>
      <c r="AL21" s="584"/>
      <c r="AM21" s="585"/>
      <c r="AN21" s="595">
        <f>IF(AJ21=0,0,(AL21/AJ21)*100)</f>
        <v>0</v>
      </c>
      <c r="AO21" s="596"/>
      <c r="AP21" s="542"/>
      <c r="AQ21" s="580"/>
      <c r="AR21" s="584"/>
      <c r="AS21" s="585"/>
      <c r="AT21" s="595">
        <f>IF(AP21=0,0,(AR21/AP21)*100)</f>
        <v>0</v>
      </c>
      <c r="AU21" s="596"/>
      <c r="AV21" s="599">
        <f>AD21+AJ21+AP21</f>
        <v>0</v>
      </c>
      <c r="AW21" s="600"/>
      <c r="AX21" s="630">
        <f>AF21+AL21+AR21</f>
        <v>0</v>
      </c>
      <c r="AY21" s="631"/>
      <c r="AZ21" s="595">
        <f>IF(AV21=0,0,(AX21/AV21)*100)</f>
        <v>0</v>
      </c>
      <c r="BA21" s="596"/>
      <c r="BB21" s="542"/>
      <c r="BC21" s="580"/>
      <c r="BD21" s="584"/>
      <c r="BE21" s="585"/>
      <c r="BF21" s="595">
        <f>IF(BB21=0,0,(BD21/BB21)*100)</f>
        <v>0</v>
      </c>
      <c r="BG21" s="596"/>
      <c r="BH21" s="599">
        <f>AV21+BB21</f>
        <v>0</v>
      </c>
      <c r="BI21" s="600"/>
      <c r="BJ21" s="630">
        <f>AX21+BD21</f>
        <v>0</v>
      </c>
      <c r="BK21" s="631"/>
      <c r="BL21" s="595">
        <f>IF(BH21=0,0,(BJ21/BH21)*100)</f>
        <v>0</v>
      </c>
      <c r="BM21" s="596"/>
      <c r="BN21" s="656">
        <f>(AF21*2)+(AL21*2)+(AR21*3)+BD21</f>
        <v>0</v>
      </c>
      <c r="BO21" s="657"/>
      <c r="BP21" s="658"/>
      <c r="BQ21" s="676">
        <f t="shared" ref="BQ21" si="6">IF(BS21=0,0,50*BR21/BS21)</f>
        <v>0</v>
      </c>
      <c r="BR21" s="662">
        <f t="shared" ref="BR21" si="7">(BN21*BU$11)+(N21*BU$12)+(Z21*BU$13)+(R21*BU$14)+(X21*BU$15)+(AB21*BU$16)+(V21*BU$21)</f>
        <v>0</v>
      </c>
      <c r="BS21" s="662">
        <f>((BB21-BD21)*BU$18)+((AV21-AX21)*BU$17)+(H21*BU$19)+(P21*BU$20)</f>
        <v>0</v>
      </c>
      <c r="BT21" s="19" t="s">
        <v>160</v>
      </c>
      <c r="BU21" s="277">
        <f>IF(BQ6="B",'VALUE POINTS'!L$20,IF('GAME STATS'!BQ6="C",'VALUE POINTS'!M$20,'VALUE POINTS'!K$20))</f>
        <v>1</v>
      </c>
      <c r="BV21" s="278"/>
    </row>
    <row r="22" spans="1:74" ht="21.75" customHeight="1" x14ac:dyDescent="0.25">
      <c r="A22" s="95"/>
      <c r="B22" s="571"/>
      <c r="C22" s="642" t="str">
        <f>IF(ROSTER!D$18="","",ROSTER!D$18)</f>
        <v/>
      </c>
      <c r="D22" s="643"/>
      <c r="E22" s="575"/>
      <c r="F22" s="577"/>
      <c r="G22" s="583"/>
      <c r="H22" s="579"/>
      <c r="I22" s="545"/>
      <c r="J22" s="544"/>
      <c r="K22" s="581"/>
      <c r="L22" s="586"/>
      <c r="M22" s="587"/>
      <c r="N22" s="592" t="s">
        <v>16</v>
      </c>
      <c r="O22" s="603"/>
      <c r="P22" s="544"/>
      <c r="Q22" s="581"/>
      <c r="R22" s="586"/>
      <c r="S22" s="587"/>
      <c r="T22" s="592" t="s">
        <v>16</v>
      </c>
      <c r="U22" s="592"/>
      <c r="V22" s="544"/>
      <c r="W22" s="545"/>
      <c r="X22" s="594"/>
      <c r="Y22" s="545"/>
      <c r="Z22" s="544"/>
      <c r="AA22" s="545"/>
      <c r="AB22" s="544"/>
      <c r="AC22" s="545"/>
      <c r="AD22" s="544"/>
      <c r="AE22" s="581"/>
      <c r="AF22" s="586"/>
      <c r="AG22" s="587"/>
      <c r="AH22" s="626"/>
      <c r="AI22" s="627"/>
      <c r="AJ22" s="544"/>
      <c r="AK22" s="581"/>
      <c r="AL22" s="586"/>
      <c r="AM22" s="587"/>
      <c r="AN22" s="626"/>
      <c r="AO22" s="627"/>
      <c r="AP22" s="544"/>
      <c r="AQ22" s="581"/>
      <c r="AR22" s="586"/>
      <c r="AS22" s="587"/>
      <c r="AT22" s="626"/>
      <c r="AU22" s="627"/>
      <c r="AV22" s="628"/>
      <c r="AW22" s="629"/>
      <c r="AX22" s="632"/>
      <c r="AY22" s="633"/>
      <c r="AZ22" s="626"/>
      <c r="BA22" s="627"/>
      <c r="BB22" s="544"/>
      <c r="BC22" s="581"/>
      <c r="BD22" s="586"/>
      <c r="BE22" s="587"/>
      <c r="BF22" s="626"/>
      <c r="BG22" s="627"/>
      <c r="BH22" s="628"/>
      <c r="BI22" s="629"/>
      <c r="BJ22" s="632"/>
      <c r="BK22" s="633"/>
      <c r="BL22" s="626"/>
      <c r="BM22" s="627"/>
      <c r="BN22" s="678"/>
      <c r="BO22" s="679"/>
      <c r="BP22" s="680"/>
      <c r="BQ22" s="677"/>
      <c r="BR22" s="663"/>
      <c r="BS22" s="663"/>
      <c r="BT22" s="15"/>
      <c r="BU22" s="15"/>
      <c r="BV22" s="95"/>
    </row>
    <row r="23" spans="1:74" ht="21.75" customHeight="1" x14ac:dyDescent="0.25">
      <c r="A23" s="95"/>
      <c r="B23" s="570" t="str">
        <f>IF(ROSTER!B$20="","",ROSTER!B$20)</f>
        <v/>
      </c>
      <c r="C23" s="572" t="str">
        <f>IF(ROSTER!C$20="","",ROSTER!C$20)</f>
        <v/>
      </c>
      <c r="D23" s="573"/>
      <c r="E23" s="574"/>
      <c r="F23" s="576">
        <f>IF(E23="y",1,IF(E23="S",1,0))</f>
        <v>0</v>
      </c>
      <c r="G23" s="582">
        <f>IF(E23="S",1,0)</f>
        <v>0</v>
      </c>
      <c r="H23" s="578"/>
      <c r="I23" s="543"/>
      <c r="J23" s="542"/>
      <c r="K23" s="580"/>
      <c r="L23" s="584"/>
      <c r="M23" s="585"/>
      <c r="N23" s="588">
        <f>L23+J23</f>
        <v>0</v>
      </c>
      <c r="O23" s="589"/>
      <c r="P23" s="542"/>
      <c r="Q23" s="580"/>
      <c r="R23" s="584"/>
      <c r="S23" s="585"/>
      <c r="T23" s="588">
        <f>R23-P23</f>
        <v>0</v>
      </c>
      <c r="U23" s="588"/>
      <c r="V23" s="542"/>
      <c r="W23" s="543"/>
      <c r="X23" s="593"/>
      <c r="Y23" s="543"/>
      <c r="Z23" s="542"/>
      <c r="AA23" s="543"/>
      <c r="AB23" s="542"/>
      <c r="AC23" s="543"/>
      <c r="AD23" s="542"/>
      <c r="AE23" s="580"/>
      <c r="AF23" s="584"/>
      <c r="AG23" s="585"/>
      <c r="AH23" s="595">
        <f>IF(AD23=0,0,(AF23/AD23)*100)</f>
        <v>0</v>
      </c>
      <c r="AI23" s="596"/>
      <c r="AJ23" s="542"/>
      <c r="AK23" s="580"/>
      <c r="AL23" s="584"/>
      <c r="AM23" s="585"/>
      <c r="AN23" s="595">
        <f>IF(AJ23=0,0,(AL23/AJ23)*100)</f>
        <v>0</v>
      </c>
      <c r="AO23" s="596"/>
      <c r="AP23" s="542"/>
      <c r="AQ23" s="580"/>
      <c r="AR23" s="584"/>
      <c r="AS23" s="585"/>
      <c r="AT23" s="595">
        <f>IF(AP23=0,0,(AR23/AP23)*100)</f>
        <v>0</v>
      </c>
      <c r="AU23" s="596"/>
      <c r="AV23" s="599">
        <f>AD23+AJ23+AP23</f>
        <v>0</v>
      </c>
      <c r="AW23" s="600"/>
      <c r="AX23" s="630">
        <f>AF23+AL23+AR23</f>
        <v>0</v>
      </c>
      <c r="AY23" s="631"/>
      <c r="AZ23" s="595">
        <f>IF(AV23=0,0,(AX23/AV23)*100)</f>
        <v>0</v>
      </c>
      <c r="BA23" s="596"/>
      <c r="BB23" s="542"/>
      <c r="BC23" s="580"/>
      <c r="BD23" s="584"/>
      <c r="BE23" s="585"/>
      <c r="BF23" s="595">
        <f>IF(BB23=0,0,(BD23/BB23)*100)</f>
        <v>0</v>
      </c>
      <c r="BG23" s="596"/>
      <c r="BH23" s="599">
        <f>AV23+BB23</f>
        <v>0</v>
      </c>
      <c r="BI23" s="600"/>
      <c r="BJ23" s="630">
        <f>AX23+BD23</f>
        <v>0</v>
      </c>
      <c r="BK23" s="631"/>
      <c r="BL23" s="595">
        <f>IF(BH23=0,0,(BJ23/BH23)*100)</f>
        <v>0</v>
      </c>
      <c r="BM23" s="596"/>
      <c r="BN23" s="656">
        <f>(AF23*2)+(AL23*2)+(AR23*3)+BD23</f>
        <v>0</v>
      </c>
      <c r="BO23" s="657"/>
      <c r="BP23" s="658"/>
      <c r="BQ23" s="676">
        <f t="shared" ref="BQ23" si="8">IF(BS23=0,0,50*BR23/BS23)</f>
        <v>0</v>
      </c>
      <c r="BR23" s="662">
        <f t="shared" ref="BR23" si="9">(BN23*BU$11)+(N23*BU$12)+(Z23*BU$13)+(R23*BU$14)+(X23*BU$15)+(AB23*BU$16)+(V23*BU$21)</f>
        <v>0</v>
      </c>
      <c r="BS23" s="662">
        <f>((BB23-BD23)*BU$18)+((AV23-AX23)*BU$17)+(H23*BU$19)+(P23*BU$20)</f>
        <v>0</v>
      </c>
      <c r="BT23" s="15"/>
      <c r="BU23" s="15"/>
      <c r="BV23" s="95"/>
    </row>
    <row r="24" spans="1:74" ht="21.75" customHeight="1" x14ac:dyDescent="0.25">
      <c r="A24" s="95"/>
      <c r="B24" s="571"/>
      <c r="C24" s="642" t="str">
        <f>IF(ROSTER!D$20="","",ROSTER!D$20)</f>
        <v/>
      </c>
      <c r="D24" s="643"/>
      <c r="E24" s="575"/>
      <c r="F24" s="577"/>
      <c r="G24" s="583"/>
      <c r="H24" s="579"/>
      <c r="I24" s="545"/>
      <c r="J24" s="544"/>
      <c r="K24" s="581"/>
      <c r="L24" s="586"/>
      <c r="M24" s="587"/>
      <c r="N24" s="592" t="s">
        <v>16</v>
      </c>
      <c r="O24" s="603"/>
      <c r="P24" s="544"/>
      <c r="Q24" s="581"/>
      <c r="R24" s="586"/>
      <c r="S24" s="587"/>
      <c r="T24" s="592" t="s">
        <v>16</v>
      </c>
      <c r="U24" s="592"/>
      <c r="V24" s="544"/>
      <c r="W24" s="545"/>
      <c r="X24" s="594"/>
      <c r="Y24" s="545"/>
      <c r="Z24" s="544"/>
      <c r="AA24" s="545"/>
      <c r="AB24" s="544"/>
      <c r="AC24" s="545"/>
      <c r="AD24" s="544"/>
      <c r="AE24" s="581"/>
      <c r="AF24" s="586"/>
      <c r="AG24" s="587"/>
      <c r="AH24" s="626"/>
      <c r="AI24" s="627"/>
      <c r="AJ24" s="544"/>
      <c r="AK24" s="581"/>
      <c r="AL24" s="586"/>
      <c r="AM24" s="587"/>
      <c r="AN24" s="626"/>
      <c r="AO24" s="627"/>
      <c r="AP24" s="544"/>
      <c r="AQ24" s="581"/>
      <c r="AR24" s="586"/>
      <c r="AS24" s="587"/>
      <c r="AT24" s="626"/>
      <c r="AU24" s="627"/>
      <c r="AV24" s="628"/>
      <c r="AW24" s="629"/>
      <c r="AX24" s="632"/>
      <c r="AY24" s="633"/>
      <c r="AZ24" s="626"/>
      <c r="BA24" s="627"/>
      <c r="BB24" s="544"/>
      <c r="BC24" s="581"/>
      <c r="BD24" s="586"/>
      <c r="BE24" s="587"/>
      <c r="BF24" s="626"/>
      <c r="BG24" s="627"/>
      <c r="BH24" s="628"/>
      <c r="BI24" s="629"/>
      <c r="BJ24" s="632"/>
      <c r="BK24" s="633"/>
      <c r="BL24" s="626"/>
      <c r="BM24" s="627"/>
      <c r="BN24" s="678"/>
      <c r="BO24" s="679"/>
      <c r="BP24" s="680"/>
      <c r="BQ24" s="677"/>
      <c r="BR24" s="663"/>
      <c r="BS24" s="663"/>
      <c r="BT24" s="15"/>
      <c r="BU24" s="15"/>
      <c r="BV24" s="95"/>
    </row>
    <row r="25" spans="1:74" ht="21.75" customHeight="1" x14ac:dyDescent="0.25">
      <c r="A25" s="95"/>
      <c r="B25" s="570" t="str">
        <f>IF(ROSTER!B$22="","",ROSTER!B$22)</f>
        <v/>
      </c>
      <c r="C25" s="572" t="str">
        <f>IF(ROSTER!C$22="","",ROSTER!C$22)</f>
        <v/>
      </c>
      <c r="D25" s="573"/>
      <c r="E25" s="574"/>
      <c r="F25" s="576">
        <f>IF(E25="y",1,IF(E25="S",1,0))</f>
        <v>0</v>
      </c>
      <c r="G25" s="582">
        <f>IF(E25="S",1,0)</f>
        <v>0</v>
      </c>
      <c r="H25" s="578"/>
      <c r="I25" s="543"/>
      <c r="J25" s="542"/>
      <c r="K25" s="580"/>
      <c r="L25" s="584"/>
      <c r="M25" s="585"/>
      <c r="N25" s="588">
        <f>L25+J25</f>
        <v>0</v>
      </c>
      <c r="O25" s="589"/>
      <c r="P25" s="542"/>
      <c r="Q25" s="580"/>
      <c r="R25" s="584"/>
      <c r="S25" s="585"/>
      <c r="T25" s="588">
        <f>R25-P25</f>
        <v>0</v>
      </c>
      <c r="U25" s="588"/>
      <c r="V25" s="542"/>
      <c r="W25" s="543"/>
      <c r="X25" s="593"/>
      <c r="Y25" s="543"/>
      <c r="Z25" s="542"/>
      <c r="AA25" s="543"/>
      <c r="AB25" s="542"/>
      <c r="AC25" s="543"/>
      <c r="AD25" s="542"/>
      <c r="AE25" s="580"/>
      <c r="AF25" s="584"/>
      <c r="AG25" s="585"/>
      <c r="AH25" s="595">
        <f>IF(AD25=0,0,(AF25/AD25)*100)</f>
        <v>0</v>
      </c>
      <c r="AI25" s="596"/>
      <c r="AJ25" s="542"/>
      <c r="AK25" s="580"/>
      <c r="AL25" s="584"/>
      <c r="AM25" s="585"/>
      <c r="AN25" s="595">
        <f>IF(AJ25=0,0,(AL25/AJ25)*100)</f>
        <v>0</v>
      </c>
      <c r="AO25" s="596"/>
      <c r="AP25" s="542"/>
      <c r="AQ25" s="580"/>
      <c r="AR25" s="584"/>
      <c r="AS25" s="585"/>
      <c r="AT25" s="595">
        <f>IF(AP25=0,0,(AR25/AP25)*100)</f>
        <v>0</v>
      </c>
      <c r="AU25" s="596"/>
      <c r="AV25" s="599">
        <f>AD25+AJ25+AP25</f>
        <v>0</v>
      </c>
      <c r="AW25" s="600"/>
      <c r="AX25" s="630">
        <f>AF25+AL25+AR25</f>
        <v>0</v>
      </c>
      <c r="AY25" s="631"/>
      <c r="AZ25" s="595">
        <f>IF(AV25=0,0,(AX25/AV25)*100)</f>
        <v>0</v>
      </c>
      <c r="BA25" s="596"/>
      <c r="BB25" s="542"/>
      <c r="BC25" s="580"/>
      <c r="BD25" s="584"/>
      <c r="BE25" s="585"/>
      <c r="BF25" s="595">
        <f>IF(BB25=0,0,(BD25/BB25)*100)</f>
        <v>0</v>
      </c>
      <c r="BG25" s="596"/>
      <c r="BH25" s="599">
        <f>AV25+BB25</f>
        <v>0</v>
      </c>
      <c r="BI25" s="600"/>
      <c r="BJ25" s="630">
        <f>AX25+BD25</f>
        <v>0</v>
      </c>
      <c r="BK25" s="631"/>
      <c r="BL25" s="595">
        <f>IF(BH25=0,0,(BJ25/BH25)*100)</f>
        <v>0</v>
      </c>
      <c r="BM25" s="596"/>
      <c r="BN25" s="656">
        <f>(AF25*2)+(AL25*2)+(AR25*3)+BD25</f>
        <v>0</v>
      </c>
      <c r="BO25" s="657"/>
      <c r="BP25" s="658"/>
      <c r="BQ25" s="676">
        <f t="shared" ref="BQ25" si="10">IF(BS25=0,0,50*BR25/BS25)</f>
        <v>0</v>
      </c>
      <c r="BR25" s="662">
        <f t="shared" ref="BR25" si="11">(BN25*BU$11)+(N25*BU$12)+(Z25*BU$13)+(R25*BU$14)+(X25*BU$15)+(AB25*BU$16)+(V25*BU$21)</f>
        <v>0</v>
      </c>
      <c r="BS25" s="662">
        <f>((BB25-BD25)*BU$18)+((AV25-AX25)*BU$17)+(H25*BU$19)+(P25*BU$20)</f>
        <v>0</v>
      </c>
      <c r="BT25" s="15"/>
      <c r="BU25" s="15"/>
      <c r="BV25" s="95"/>
    </row>
    <row r="26" spans="1:74" ht="21.75" customHeight="1" x14ac:dyDescent="0.25">
      <c r="A26" s="95"/>
      <c r="B26" s="571"/>
      <c r="C26" s="642" t="str">
        <f>IF(ROSTER!D$22="","",ROSTER!D$22)</f>
        <v/>
      </c>
      <c r="D26" s="643"/>
      <c r="E26" s="575"/>
      <c r="F26" s="577"/>
      <c r="G26" s="583"/>
      <c r="H26" s="579"/>
      <c r="I26" s="545"/>
      <c r="J26" s="544"/>
      <c r="K26" s="581"/>
      <c r="L26" s="586"/>
      <c r="M26" s="587"/>
      <c r="N26" s="592" t="s">
        <v>16</v>
      </c>
      <c r="O26" s="603"/>
      <c r="P26" s="544"/>
      <c r="Q26" s="581"/>
      <c r="R26" s="586"/>
      <c r="S26" s="587"/>
      <c r="T26" s="592" t="s">
        <v>16</v>
      </c>
      <c r="U26" s="592"/>
      <c r="V26" s="544"/>
      <c r="W26" s="545"/>
      <c r="X26" s="594"/>
      <c r="Y26" s="545"/>
      <c r="Z26" s="544"/>
      <c r="AA26" s="545"/>
      <c r="AB26" s="544"/>
      <c r="AC26" s="545"/>
      <c r="AD26" s="544"/>
      <c r="AE26" s="581"/>
      <c r="AF26" s="586"/>
      <c r="AG26" s="587"/>
      <c r="AH26" s="626"/>
      <c r="AI26" s="627"/>
      <c r="AJ26" s="544"/>
      <c r="AK26" s="581"/>
      <c r="AL26" s="586"/>
      <c r="AM26" s="587"/>
      <c r="AN26" s="626"/>
      <c r="AO26" s="627"/>
      <c r="AP26" s="544"/>
      <c r="AQ26" s="581"/>
      <c r="AR26" s="586"/>
      <c r="AS26" s="587"/>
      <c r="AT26" s="626"/>
      <c r="AU26" s="627"/>
      <c r="AV26" s="628"/>
      <c r="AW26" s="629"/>
      <c r="AX26" s="632"/>
      <c r="AY26" s="633"/>
      <c r="AZ26" s="626"/>
      <c r="BA26" s="627"/>
      <c r="BB26" s="544"/>
      <c r="BC26" s="581"/>
      <c r="BD26" s="586"/>
      <c r="BE26" s="587"/>
      <c r="BF26" s="626"/>
      <c r="BG26" s="627"/>
      <c r="BH26" s="628"/>
      <c r="BI26" s="629"/>
      <c r="BJ26" s="632"/>
      <c r="BK26" s="633"/>
      <c r="BL26" s="626"/>
      <c r="BM26" s="627"/>
      <c r="BN26" s="678"/>
      <c r="BO26" s="679"/>
      <c r="BP26" s="680"/>
      <c r="BQ26" s="677"/>
      <c r="BR26" s="663"/>
      <c r="BS26" s="663"/>
      <c r="BT26" s="15"/>
      <c r="BU26" s="15"/>
      <c r="BV26" s="95"/>
    </row>
    <row r="27" spans="1:74" ht="21.75" customHeight="1" x14ac:dyDescent="0.25">
      <c r="A27" s="95"/>
      <c r="B27" s="570" t="str">
        <f>IF(ROSTER!B$24="","",ROSTER!B$24)</f>
        <v/>
      </c>
      <c r="C27" s="572" t="str">
        <f>IF(ROSTER!C$24="","",ROSTER!C$24)</f>
        <v/>
      </c>
      <c r="D27" s="573"/>
      <c r="E27" s="574"/>
      <c r="F27" s="576">
        <f>IF(E27="y",1,IF(E27="S",1,0))</f>
        <v>0</v>
      </c>
      <c r="G27" s="582">
        <f>IF(E27="S",1,0)</f>
        <v>0</v>
      </c>
      <c r="H27" s="578"/>
      <c r="I27" s="543"/>
      <c r="J27" s="542"/>
      <c r="K27" s="580"/>
      <c r="L27" s="584"/>
      <c r="M27" s="585"/>
      <c r="N27" s="588">
        <f>L27+J27</f>
        <v>0</v>
      </c>
      <c r="O27" s="589"/>
      <c r="P27" s="542"/>
      <c r="Q27" s="580"/>
      <c r="R27" s="584"/>
      <c r="S27" s="585"/>
      <c r="T27" s="588">
        <f>R27-P27</f>
        <v>0</v>
      </c>
      <c r="U27" s="588"/>
      <c r="V27" s="542"/>
      <c r="W27" s="543"/>
      <c r="X27" s="593"/>
      <c r="Y27" s="543"/>
      <c r="Z27" s="542"/>
      <c r="AA27" s="543"/>
      <c r="AB27" s="542"/>
      <c r="AC27" s="543"/>
      <c r="AD27" s="542"/>
      <c r="AE27" s="580"/>
      <c r="AF27" s="584"/>
      <c r="AG27" s="585"/>
      <c r="AH27" s="595">
        <f>IF(AD27=0,0,(AF27/AD27)*100)</f>
        <v>0</v>
      </c>
      <c r="AI27" s="596"/>
      <c r="AJ27" s="542"/>
      <c r="AK27" s="580"/>
      <c r="AL27" s="584"/>
      <c r="AM27" s="585"/>
      <c r="AN27" s="595">
        <f>IF(AJ27=0,0,(AL27/AJ27)*100)</f>
        <v>0</v>
      </c>
      <c r="AO27" s="596"/>
      <c r="AP27" s="542"/>
      <c r="AQ27" s="580"/>
      <c r="AR27" s="584"/>
      <c r="AS27" s="585"/>
      <c r="AT27" s="595">
        <f>IF(AP27=0,0,(AR27/AP27)*100)</f>
        <v>0</v>
      </c>
      <c r="AU27" s="596"/>
      <c r="AV27" s="599">
        <f>AD27+AJ27+AP27</f>
        <v>0</v>
      </c>
      <c r="AW27" s="600"/>
      <c r="AX27" s="630">
        <f>AF27+AL27+AR27</f>
        <v>0</v>
      </c>
      <c r="AY27" s="631"/>
      <c r="AZ27" s="595">
        <f>IF(AV27=0,0,(AX27/AV27)*100)</f>
        <v>0</v>
      </c>
      <c r="BA27" s="596"/>
      <c r="BB27" s="542"/>
      <c r="BC27" s="580"/>
      <c r="BD27" s="584"/>
      <c r="BE27" s="585"/>
      <c r="BF27" s="595">
        <f>IF(BB27=0,0,(BD27/BB27)*100)</f>
        <v>0</v>
      </c>
      <c r="BG27" s="596"/>
      <c r="BH27" s="599">
        <f>AV27+BB27</f>
        <v>0</v>
      </c>
      <c r="BI27" s="600"/>
      <c r="BJ27" s="630">
        <f>AX27+BD27</f>
        <v>0</v>
      </c>
      <c r="BK27" s="631"/>
      <c r="BL27" s="595">
        <f>IF(BH27=0,0,(BJ27/BH27)*100)</f>
        <v>0</v>
      </c>
      <c r="BM27" s="596"/>
      <c r="BN27" s="656">
        <f>(AF27*2)+(AL27*2)+(AR27*3)+BD27</f>
        <v>0</v>
      </c>
      <c r="BO27" s="657"/>
      <c r="BP27" s="658"/>
      <c r="BQ27" s="676">
        <f t="shared" ref="BQ27" si="12">IF(BS27=0,0,50*BR27/BS27)</f>
        <v>0</v>
      </c>
      <c r="BR27" s="662">
        <f t="shared" ref="BR27" si="13">(BN27*BU$11)+(N27*BU$12)+(Z27*BU$13)+(R27*BU$14)+(X27*BU$15)+(AB27*BU$16)+(V27*BU$21)</f>
        <v>0</v>
      </c>
      <c r="BS27" s="662">
        <f>((BB27-BD27)*BU$18)+((AV27-AX27)*BU$17)+(H27*BU$19)+(P27*BU$20)</f>
        <v>0</v>
      </c>
      <c r="BT27" s="15"/>
      <c r="BU27" s="15"/>
      <c r="BV27" s="95"/>
    </row>
    <row r="28" spans="1:74" ht="21.75" customHeight="1" x14ac:dyDescent="0.25">
      <c r="A28" s="95"/>
      <c r="B28" s="571"/>
      <c r="C28" s="642" t="str">
        <f>IF(ROSTER!D$24="","",ROSTER!D$24)</f>
        <v/>
      </c>
      <c r="D28" s="643"/>
      <c r="E28" s="575"/>
      <c r="F28" s="577"/>
      <c r="G28" s="583"/>
      <c r="H28" s="579"/>
      <c r="I28" s="545"/>
      <c r="J28" s="544"/>
      <c r="K28" s="581"/>
      <c r="L28" s="586"/>
      <c r="M28" s="587"/>
      <c r="N28" s="592" t="s">
        <v>16</v>
      </c>
      <c r="O28" s="603"/>
      <c r="P28" s="544"/>
      <c r="Q28" s="581"/>
      <c r="R28" s="586"/>
      <c r="S28" s="587"/>
      <c r="T28" s="592" t="s">
        <v>16</v>
      </c>
      <c r="U28" s="592"/>
      <c r="V28" s="544"/>
      <c r="W28" s="545"/>
      <c r="X28" s="594"/>
      <c r="Y28" s="545"/>
      <c r="Z28" s="544"/>
      <c r="AA28" s="545"/>
      <c r="AB28" s="544"/>
      <c r="AC28" s="545"/>
      <c r="AD28" s="544"/>
      <c r="AE28" s="581"/>
      <c r="AF28" s="586"/>
      <c r="AG28" s="587"/>
      <c r="AH28" s="626"/>
      <c r="AI28" s="627"/>
      <c r="AJ28" s="544"/>
      <c r="AK28" s="581"/>
      <c r="AL28" s="586"/>
      <c r="AM28" s="587"/>
      <c r="AN28" s="626"/>
      <c r="AO28" s="627"/>
      <c r="AP28" s="544"/>
      <c r="AQ28" s="581"/>
      <c r="AR28" s="586"/>
      <c r="AS28" s="587"/>
      <c r="AT28" s="626"/>
      <c r="AU28" s="627"/>
      <c r="AV28" s="628"/>
      <c r="AW28" s="629"/>
      <c r="AX28" s="632"/>
      <c r="AY28" s="633"/>
      <c r="AZ28" s="626"/>
      <c r="BA28" s="627"/>
      <c r="BB28" s="544"/>
      <c r="BC28" s="581"/>
      <c r="BD28" s="586"/>
      <c r="BE28" s="587"/>
      <c r="BF28" s="626"/>
      <c r="BG28" s="627"/>
      <c r="BH28" s="628"/>
      <c r="BI28" s="629"/>
      <c r="BJ28" s="632"/>
      <c r="BK28" s="633"/>
      <c r="BL28" s="626"/>
      <c r="BM28" s="627"/>
      <c r="BN28" s="678"/>
      <c r="BO28" s="679"/>
      <c r="BP28" s="680"/>
      <c r="BQ28" s="677"/>
      <c r="BR28" s="663"/>
      <c r="BS28" s="663"/>
      <c r="BT28" s="15"/>
      <c r="BU28" s="15"/>
      <c r="BV28" s="95"/>
    </row>
    <row r="29" spans="1:74" ht="21.75" customHeight="1" x14ac:dyDescent="0.25">
      <c r="A29" s="95"/>
      <c r="B29" s="570" t="str">
        <f>IF(ROSTER!B$26="","",ROSTER!B$26)</f>
        <v/>
      </c>
      <c r="C29" s="572" t="str">
        <f>IF(ROSTER!C$26="","",ROSTER!C$26)</f>
        <v/>
      </c>
      <c r="D29" s="573"/>
      <c r="E29" s="574"/>
      <c r="F29" s="576">
        <f>IF(E29="y",1,IF(E29="S",1,0))</f>
        <v>0</v>
      </c>
      <c r="G29" s="582">
        <f>IF(E29="S",1,0)</f>
        <v>0</v>
      </c>
      <c r="H29" s="578"/>
      <c r="I29" s="543"/>
      <c r="J29" s="542"/>
      <c r="K29" s="580"/>
      <c r="L29" s="584"/>
      <c r="M29" s="585"/>
      <c r="N29" s="588">
        <f>L29+J29</f>
        <v>0</v>
      </c>
      <c r="O29" s="589"/>
      <c r="P29" s="542"/>
      <c r="Q29" s="580"/>
      <c r="R29" s="584"/>
      <c r="S29" s="585"/>
      <c r="T29" s="588">
        <f>R29-P29</f>
        <v>0</v>
      </c>
      <c r="U29" s="588"/>
      <c r="V29" s="542"/>
      <c r="W29" s="543"/>
      <c r="X29" s="593"/>
      <c r="Y29" s="543"/>
      <c r="Z29" s="542"/>
      <c r="AA29" s="543"/>
      <c r="AB29" s="542"/>
      <c r="AC29" s="543"/>
      <c r="AD29" s="542"/>
      <c r="AE29" s="580"/>
      <c r="AF29" s="584"/>
      <c r="AG29" s="585"/>
      <c r="AH29" s="595">
        <f>IF(AD29=0,0,(AF29/AD29)*100)</f>
        <v>0</v>
      </c>
      <c r="AI29" s="596"/>
      <c r="AJ29" s="542"/>
      <c r="AK29" s="580"/>
      <c r="AL29" s="584"/>
      <c r="AM29" s="585"/>
      <c r="AN29" s="595">
        <f>IF(AJ29=0,0,(AL29/AJ29)*100)</f>
        <v>0</v>
      </c>
      <c r="AO29" s="596"/>
      <c r="AP29" s="542"/>
      <c r="AQ29" s="580"/>
      <c r="AR29" s="584"/>
      <c r="AS29" s="585"/>
      <c r="AT29" s="595">
        <f>IF(AP29=0,0,(AR29/AP29)*100)</f>
        <v>0</v>
      </c>
      <c r="AU29" s="596"/>
      <c r="AV29" s="599">
        <f>AD29+AJ29+AP29</f>
        <v>0</v>
      </c>
      <c r="AW29" s="600"/>
      <c r="AX29" s="630">
        <f>AF29+AL29+AR29</f>
        <v>0</v>
      </c>
      <c r="AY29" s="631"/>
      <c r="AZ29" s="595">
        <f>IF(AV29=0,0,(AX29/AV29)*100)</f>
        <v>0</v>
      </c>
      <c r="BA29" s="596"/>
      <c r="BB29" s="542"/>
      <c r="BC29" s="580"/>
      <c r="BD29" s="584"/>
      <c r="BE29" s="585"/>
      <c r="BF29" s="595">
        <f>IF(BB29=0,0,(BD29/BB29)*100)</f>
        <v>0</v>
      </c>
      <c r="BG29" s="596"/>
      <c r="BH29" s="599">
        <f>AV29+BB29</f>
        <v>0</v>
      </c>
      <c r="BI29" s="600"/>
      <c r="BJ29" s="630">
        <f>AX29+BD29</f>
        <v>0</v>
      </c>
      <c r="BK29" s="631"/>
      <c r="BL29" s="595">
        <f>IF(BH29=0,0,(BJ29/BH29)*100)</f>
        <v>0</v>
      </c>
      <c r="BM29" s="596"/>
      <c r="BN29" s="656">
        <f>(AF29*2)+(AL29*2)+(AR29*3)+BD29</f>
        <v>0</v>
      </c>
      <c r="BO29" s="657"/>
      <c r="BP29" s="658"/>
      <c r="BQ29" s="676">
        <f t="shared" ref="BQ29" si="14">IF(BS29=0,0,50*BR29/BS29)</f>
        <v>0</v>
      </c>
      <c r="BR29" s="662">
        <f t="shared" ref="BR29" si="15">(BN29*BU$11)+(N29*BU$12)+(Z29*BU$13)+(R29*BU$14)+(X29*BU$15)+(AB29*BU$16)+(V29*BU$21)</f>
        <v>0</v>
      </c>
      <c r="BS29" s="662">
        <f>((BB29-BD29)*BU$18)+((AV29-AX29)*BU$17)+(H29*BU$19)+(P29*BU$20)</f>
        <v>0</v>
      </c>
      <c r="BT29" s="15"/>
      <c r="BU29" s="15"/>
      <c r="BV29" s="95"/>
    </row>
    <row r="30" spans="1:74" ht="21.75" customHeight="1" x14ac:dyDescent="0.25">
      <c r="A30" s="95"/>
      <c r="B30" s="571"/>
      <c r="C30" s="642" t="str">
        <f>IF(ROSTER!D$26="","",ROSTER!D$26)</f>
        <v/>
      </c>
      <c r="D30" s="643"/>
      <c r="E30" s="575"/>
      <c r="F30" s="577"/>
      <c r="G30" s="583"/>
      <c r="H30" s="579"/>
      <c r="I30" s="545"/>
      <c r="J30" s="544"/>
      <c r="K30" s="581"/>
      <c r="L30" s="586"/>
      <c r="M30" s="587"/>
      <c r="N30" s="592" t="s">
        <v>16</v>
      </c>
      <c r="O30" s="603"/>
      <c r="P30" s="544"/>
      <c r="Q30" s="581"/>
      <c r="R30" s="586"/>
      <c r="S30" s="587"/>
      <c r="T30" s="592" t="s">
        <v>16</v>
      </c>
      <c r="U30" s="592"/>
      <c r="V30" s="544"/>
      <c r="W30" s="545"/>
      <c r="X30" s="594"/>
      <c r="Y30" s="545"/>
      <c r="Z30" s="544"/>
      <c r="AA30" s="545"/>
      <c r="AB30" s="544"/>
      <c r="AC30" s="545"/>
      <c r="AD30" s="544"/>
      <c r="AE30" s="581"/>
      <c r="AF30" s="586"/>
      <c r="AG30" s="587"/>
      <c r="AH30" s="626"/>
      <c r="AI30" s="627"/>
      <c r="AJ30" s="544"/>
      <c r="AK30" s="581"/>
      <c r="AL30" s="586"/>
      <c r="AM30" s="587"/>
      <c r="AN30" s="626"/>
      <c r="AO30" s="627"/>
      <c r="AP30" s="544"/>
      <c r="AQ30" s="581"/>
      <c r="AR30" s="586"/>
      <c r="AS30" s="587"/>
      <c r="AT30" s="626"/>
      <c r="AU30" s="627"/>
      <c r="AV30" s="628"/>
      <c r="AW30" s="629"/>
      <c r="AX30" s="632"/>
      <c r="AY30" s="633"/>
      <c r="AZ30" s="626"/>
      <c r="BA30" s="627"/>
      <c r="BB30" s="544"/>
      <c r="BC30" s="581"/>
      <c r="BD30" s="586"/>
      <c r="BE30" s="587"/>
      <c r="BF30" s="626"/>
      <c r="BG30" s="627"/>
      <c r="BH30" s="628"/>
      <c r="BI30" s="629"/>
      <c r="BJ30" s="632"/>
      <c r="BK30" s="633"/>
      <c r="BL30" s="626"/>
      <c r="BM30" s="627"/>
      <c r="BN30" s="678"/>
      <c r="BO30" s="679"/>
      <c r="BP30" s="680"/>
      <c r="BQ30" s="677"/>
      <c r="BR30" s="663"/>
      <c r="BS30" s="663"/>
      <c r="BT30" s="15"/>
      <c r="BU30" s="15"/>
      <c r="BV30" s="95"/>
    </row>
    <row r="31" spans="1:74" ht="21.75" customHeight="1" x14ac:dyDescent="0.25">
      <c r="A31" s="95"/>
      <c r="B31" s="570" t="str">
        <f>IF(ROSTER!B$28="","",ROSTER!B$28)</f>
        <v/>
      </c>
      <c r="C31" s="572" t="str">
        <f>IF(ROSTER!C$28="","",ROSTER!C$28)</f>
        <v/>
      </c>
      <c r="D31" s="573"/>
      <c r="E31" s="574"/>
      <c r="F31" s="576">
        <f>IF(E31="y",1,IF(E31="S",1,0))</f>
        <v>0</v>
      </c>
      <c r="G31" s="582">
        <f>IF(E31="S",1,0)</f>
        <v>0</v>
      </c>
      <c r="H31" s="578"/>
      <c r="I31" s="543"/>
      <c r="J31" s="542"/>
      <c r="K31" s="580"/>
      <c r="L31" s="584"/>
      <c r="M31" s="585"/>
      <c r="N31" s="588">
        <f>L31+J31</f>
        <v>0</v>
      </c>
      <c r="O31" s="589"/>
      <c r="P31" s="542"/>
      <c r="Q31" s="580"/>
      <c r="R31" s="584"/>
      <c r="S31" s="585"/>
      <c r="T31" s="588">
        <f>R31-P31</f>
        <v>0</v>
      </c>
      <c r="U31" s="588"/>
      <c r="V31" s="542"/>
      <c r="W31" s="543"/>
      <c r="X31" s="593"/>
      <c r="Y31" s="543"/>
      <c r="Z31" s="542"/>
      <c r="AA31" s="543"/>
      <c r="AB31" s="542"/>
      <c r="AC31" s="543"/>
      <c r="AD31" s="542"/>
      <c r="AE31" s="580"/>
      <c r="AF31" s="584"/>
      <c r="AG31" s="585"/>
      <c r="AH31" s="595">
        <f>IF(AD31=0,0,(AF31/AD31)*100)</f>
        <v>0</v>
      </c>
      <c r="AI31" s="596"/>
      <c r="AJ31" s="542"/>
      <c r="AK31" s="580"/>
      <c r="AL31" s="584"/>
      <c r="AM31" s="585"/>
      <c r="AN31" s="595">
        <f>IF(AJ31=0,0,(AL31/AJ31)*100)</f>
        <v>0</v>
      </c>
      <c r="AO31" s="596"/>
      <c r="AP31" s="542"/>
      <c r="AQ31" s="580"/>
      <c r="AR31" s="584"/>
      <c r="AS31" s="585"/>
      <c r="AT31" s="595">
        <f>IF(AP31=0,0,(AR31/AP31)*100)</f>
        <v>0</v>
      </c>
      <c r="AU31" s="596"/>
      <c r="AV31" s="599">
        <f>AD31+AJ31+AP31</f>
        <v>0</v>
      </c>
      <c r="AW31" s="600"/>
      <c r="AX31" s="630">
        <f>AF31+AL31+AR31</f>
        <v>0</v>
      </c>
      <c r="AY31" s="631"/>
      <c r="AZ31" s="595">
        <f>IF(AV31=0,0,(AX31/AV31)*100)</f>
        <v>0</v>
      </c>
      <c r="BA31" s="596"/>
      <c r="BB31" s="542"/>
      <c r="BC31" s="580"/>
      <c r="BD31" s="584"/>
      <c r="BE31" s="585"/>
      <c r="BF31" s="595">
        <f>IF(BB31=0,0,(BD31/BB31)*100)</f>
        <v>0</v>
      </c>
      <c r="BG31" s="596"/>
      <c r="BH31" s="599">
        <f>AV31+BB31</f>
        <v>0</v>
      </c>
      <c r="BI31" s="600"/>
      <c r="BJ31" s="630">
        <f>AX31+BD31</f>
        <v>0</v>
      </c>
      <c r="BK31" s="631"/>
      <c r="BL31" s="595">
        <f>IF(BH31=0,0,(BJ31/BH31)*100)</f>
        <v>0</v>
      </c>
      <c r="BM31" s="596"/>
      <c r="BN31" s="656">
        <f>(AF31*2)+(AL31*2)+(AR31*3)+BD31</f>
        <v>0</v>
      </c>
      <c r="BO31" s="657"/>
      <c r="BP31" s="658"/>
      <c r="BQ31" s="676">
        <f t="shared" ref="BQ31" si="16">IF(BS31=0,0,50*BR31/BS31)</f>
        <v>0</v>
      </c>
      <c r="BR31" s="662">
        <f t="shared" ref="BR31" si="17">(BN31*BU$11)+(N31*BU$12)+(Z31*BU$13)+(R31*BU$14)+(X31*BU$15)+(AB31*BU$16)+(V31*BU$21)</f>
        <v>0</v>
      </c>
      <c r="BS31" s="662">
        <f>((BB31-BD31)*BU$18)+((AV31-AX31)*BU$17)+(H31*BU$19)+(P31*BU$20)</f>
        <v>0</v>
      </c>
      <c r="BT31" s="15"/>
      <c r="BU31" s="15"/>
      <c r="BV31" s="95"/>
    </row>
    <row r="32" spans="1:74" ht="21.75" customHeight="1" x14ac:dyDescent="0.25">
      <c r="A32" s="95"/>
      <c r="B32" s="571"/>
      <c r="C32" s="642" t="str">
        <f>IF(ROSTER!D$28="","",ROSTER!D$28)</f>
        <v/>
      </c>
      <c r="D32" s="643"/>
      <c r="E32" s="575"/>
      <c r="F32" s="577"/>
      <c r="G32" s="583"/>
      <c r="H32" s="579"/>
      <c r="I32" s="545"/>
      <c r="J32" s="544"/>
      <c r="K32" s="581"/>
      <c r="L32" s="586"/>
      <c r="M32" s="587"/>
      <c r="N32" s="592" t="s">
        <v>16</v>
      </c>
      <c r="O32" s="603"/>
      <c r="P32" s="544"/>
      <c r="Q32" s="581"/>
      <c r="R32" s="586"/>
      <c r="S32" s="587"/>
      <c r="T32" s="592" t="s">
        <v>16</v>
      </c>
      <c r="U32" s="592"/>
      <c r="V32" s="544"/>
      <c r="W32" s="545"/>
      <c r="X32" s="594"/>
      <c r="Y32" s="545"/>
      <c r="Z32" s="544"/>
      <c r="AA32" s="545"/>
      <c r="AB32" s="544"/>
      <c r="AC32" s="545"/>
      <c r="AD32" s="544"/>
      <c r="AE32" s="581"/>
      <c r="AF32" s="586"/>
      <c r="AG32" s="587"/>
      <c r="AH32" s="626"/>
      <c r="AI32" s="627"/>
      <c r="AJ32" s="544"/>
      <c r="AK32" s="581"/>
      <c r="AL32" s="586"/>
      <c r="AM32" s="587"/>
      <c r="AN32" s="626"/>
      <c r="AO32" s="627"/>
      <c r="AP32" s="544"/>
      <c r="AQ32" s="581"/>
      <c r="AR32" s="586"/>
      <c r="AS32" s="587"/>
      <c r="AT32" s="626"/>
      <c r="AU32" s="627"/>
      <c r="AV32" s="628"/>
      <c r="AW32" s="629"/>
      <c r="AX32" s="632"/>
      <c r="AY32" s="633"/>
      <c r="AZ32" s="626"/>
      <c r="BA32" s="627"/>
      <c r="BB32" s="544"/>
      <c r="BC32" s="581"/>
      <c r="BD32" s="586"/>
      <c r="BE32" s="587"/>
      <c r="BF32" s="626"/>
      <c r="BG32" s="627"/>
      <c r="BH32" s="628"/>
      <c r="BI32" s="629"/>
      <c r="BJ32" s="632"/>
      <c r="BK32" s="633"/>
      <c r="BL32" s="626"/>
      <c r="BM32" s="627"/>
      <c r="BN32" s="678"/>
      <c r="BO32" s="679"/>
      <c r="BP32" s="680"/>
      <c r="BQ32" s="677"/>
      <c r="BR32" s="663"/>
      <c r="BS32" s="663"/>
      <c r="BT32" s="15"/>
      <c r="BU32" s="15"/>
      <c r="BV32" s="95"/>
    </row>
    <row r="33" spans="1:74" ht="21.75" customHeight="1" x14ac:dyDescent="0.25">
      <c r="A33" s="95"/>
      <c r="B33" s="570" t="str">
        <f>IF(ROSTER!B$30="","",ROSTER!B$30)</f>
        <v/>
      </c>
      <c r="C33" s="572" t="str">
        <f>IF(ROSTER!C$30="","",ROSTER!C$30)</f>
        <v/>
      </c>
      <c r="D33" s="573"/>
      <c r="E33" s="574"/>
      <c r="F33" s="576">
        <f>IF(E33="y",1,IF(E33="S",1,0))</f>
        <v>0</v>
      </c>
      <c r="G33" s="582">
        <f>IF(E33="S",1,0)</f>
        <v>0</v>
      </c>
      <c r="H33" s="578"/>
      <c r="I33" s="543"/>
      <c r="J33" s="542"/>
      <c r="K33" s="580"/>
      <c r="L33" s="584"/>
      <c r="M33" s="585"/>
      <c r="N33" s="588">
        <f>L33+J33</f>
        <v>0</v>
      </c>
      <c r="O33" s="589"/>
      <c r="P33" s="542"/>
      <c r="Q33" s="580"/>
      <c r="R33" s="584"/>
      <c r="S33" s="585"/>
      <c r="T33" s="588">
        <f>R33-P33</f>
        <v>0</v>
      </c>
      <c r="U33" s="588"/>
      <c r="V33" s="542"/>
      <c r="W33" s="543"/>
      <c r="X33" s="593"/>
      <c r="Y33" s="543"/>
      <c r="Z33" s="542"/>
      <c r="AA33" s="543"/>
      <c r="AB33" s="542"/>
      <c r="AC33" s="543"/>
      <c r="AD33" s="542"/>
      <c r="AE33" s="580"/>
      <c r="AF33" s="584"/>
      <c r="AG33" s="585"/>
      <c r="AH33" s="595">
        <f>IF(AD33=0,0,(AF33/AD33)*100)</f>
        <v>0</v>
      </c>
      <c r="AI33" s="596"/>
      <c r="AJ33" s="542"/>
      <c r="AK33" s="580"/>
      <c r="AL33" s="584"/>
      <c r="AM33" s="585"/>
      <c r="AN33" s="595">
        <f>IF(AJ33=0,0,(AL33/AJ33)*100)</f>
        <v>0</v>
      </c>
      <c r="AO33" s="596"/>
      <c r="AP33" s="542"/>
      <c r="AQ33" s="580"/>
      <c r="AR33" s="584"/>
      <c r="AS33" s="585"/>
      <c r="AT33" s="595">
        <f>IF(AP33=0,0,(AR33/AP33)*100)</f>
        <v>0</v>
      </c>
      <c r="AU33" s="596"/>
      <c r="AV33" s="599">
        <f>AD33+AJ33+AP33</f>
        <v>0</v>
      </c>
      <c r="AW33" s="600"/>
      <c r="AX33" s="630">
        <f>AF33+AL33+AR33</f>
        <v>0</v>
      </c>
      <c r="AY33" s="631"/>
      <c r="AZ33" s="595">
        <f>IF(AV33=0,0,(AX33/AV33)*100)</f>
        <v>0</v>
      </c>
      <c r="BA33" s="596"/>
      <c r="BB33" s="542"/>
      <c r="BC33" s="580"/>
      <c r="BD33" s="584"/>
      <c r="BE33" s="585"/>
      <c r="BF33" s="595">
        <f>IF(BB33=0,0,(BD33/BB33)*100)</f>
        <v>0</v>
      </c>
      <c r="BG33" s="596"/>
      <c r="BH33" s="599">
        <f>AV33+BB33</f>
        <v>0</v>
      </c>
      <c r="BI33" s="600"/>
      <c r="BJ33" s="630">
        <f>AX33+BD33</f>
        <v>0</v>
      </c>
      <c r="BK33" s="631"/>
      <c r="BL33" s="595">
        <f>IF(BH33=0,0,(BJ33/BH33)*100)</f>
        <v>0</v>
      </c>
      <c r="BM33" s="596"/>
      <c r="BN33" s="656">
        <f>(AF33*2)+(AL33*2)+(AR33*3)+BD33</f>
        <v>0</v>
      </c>
      <c r="BO33" s="657"/>
      <c r="BP33" s="658"/>
      <c r="BQ33" s="676">
        <f t="shared" ref="BQ33" si="18">IF(BS33=0,0,50*BR33/BS33)</f>
        <v>0</v>
      </c>
      <c r="BR33" s="662">
        <f t="shared" ref="BR33" si="19">(BN33*BU$11)+(N33*BU$12)+(Z33*BU$13)+(R33*BU$14)+(X33*BU$15)+(AB33*BU$16)+(V33*BU$21)</f>
        <v>0</v>
      </c>
      <c r="BS33" s="662">
        <f>((BB33-BD33)*BU$18)+((AV33-AX33)*BU$17)+(H33*BU$19)+(P33*BU$20)</f>
        <v>0</v>
      </c>
      <c r="BT33" s="15"/>
      <c r="BU33" s="15"/>
      <c r="BV33" s="95"/>
    </row>
    <row r="34" spans="1:74" ht="21.75" customHeight="1" x14ac:dyDescent="0.25">
      <c r="A34" s="95"/>
      <c r="B34" s="571"/>
      <c r="C34" s="642" t="str">
        <f>IF(ROSTER!D$30="","",ROSTER!D$30)</f>
        <v/>
      </c>
      <c r="D34" s="643"/>
      <c r="E34" s="575"/>
      <c r="F34" s="577"/>
      <c r="G34" s="583"/>
      <c r="H34" s="579"/>
      <c r="I34" s="545"/>
      <c r="J34" s="544"/>
      <c r="K34" s="581"/>
      <c r="L34" s="586"/>
      <c r="M34" s="587"/>
      <c r="N34" s="592" t="s">
        <v>16</v>
      </c>
      <c r="O34" s="603"/>
      <c r="P34" s="544"/>
      <c r="Q34" s="581"/>
      <c r="R34" s="586"/>
      <c r="S34" s="587"/>
      <c r="T34" s="592" t="s">
        <v>16</v>
      </c>
      <c r="U34" s="592"/>
      <c r="V34" s="544"/>
      <c r="W34" s="545"/>
      <c r="X34" s="594"/>
      <c r="Y34" s="545"/>
      <c r="Z34" s="544"/>
      <c r="AA34" s="545"/>
      <c r="AB34" s="544"/>
      <c r="AC34" s="545"/>
      <c r="AD34" s="544"/>
      <c r="AE34" s="581"/>
      <c r="AF34" s="586"/>
      <c r="AG34" s="587"/>
      <c r="AH34" s="626"/>
      <c r="AI34" s="627"/>
      <c r="AJ34" s="544"/>
      <c r="AK34" s="581"/>
      <c r="AL34" s="586"/>
      <c r="AM34" s="587"/>
      <c r="AN34" s="626"/>
      <c r="AO34" s="627"/>
      <c r="AP34" s="544"/>
      <c r="AQ34" s="581"/>
      <c r="AR34" s="586"/>
      <c r="AS34" s="587"/>
      <c r="AT34" s="626"/>
      <c r="AU34" s="627"/>
      <c r="AV34" s="628"/>
      <c r="AW34" s="629"/>
      <c r="AX34" s="632"/>
      <c r="AY34" s="633"/>
      <c r="AZ34" s="626"/>
      <c r="BA34" s="627"/>
      <c r="BB34" s="544"/>
      <c r="BC34" s="581"/>
      <c r="BD34" s="586"/>
      <c r="BE34" s="587"/>
      <c r="BF34" s="626"/>
      <c r="BG34" s="627"/>
      <c r="BH34" s="628"/>
      <c r="BI34" s="629"/>
      <c r="BJ34" s="632"/>
      <c r="BK34" s="633"/>
      <c r="BL34" s="626"/>
      <c r="BM34" s="627"/>
      <c r="BN34" s="678"/>
      <c r="BO34" s="679"/>
      <c r="BP34" s="680"/>
      <c r="BQ34" s="677"/>
      <c r="BR34" s="663"/>
      <c r="BS34" s="663"/>
      <c r="BT34" s="15"/>
      <c r="BU34" s="15"/>
      <c r="BV34" s="95"/>
    </row>
    <row r="35" spans="1:74" ht="21.75" customHeight="1" x14ac:dyDescent="0.25">
      <c r="A35" s="95"/>
      <c r="B35" s="570" t="str">
        <f>IF(ROSTER!B$32="","",ROSTER!B$32)</f>
        <v/>
      </c>
      <c r="C35" s="572" t="str">
        <f>IF(ROSTER!C$32="","",ROSTER!C$32)</f>
        <v/>
      </c>
      <c r="D35" s="573"/>
      <c r="E35" s="574"/>
      <c r="F35" s="576">
        <f>IF(E35="y",1,IF(E35="S",1,0))</f>
        <v>0</v>
      </c>
      <c r="G35" s="582">
        <f>IF(E35="S",1,0)</f>
        <v>0</v>
      </c>
      <c r="H35" s="578"/>
      <c r="I35" s="543"/>
      <c r="J35" s="542"/>
      <c r="K35" s="580"/>
      <c r="L35" s="584"/>
      <c r="M35" s="585"/>
      <c r="N35" s="588">
        <f>L35+J35</f>
        <v>0</v>
      </c>
      <c r="O35" s="589"/>
      <c r="P35" s="542"/>
      <c r="Q35" s="580"/>
      <c r="R35" s="584"/>
      <c r="S35" s="585"/>
      <c r="T35" s="588">
        <f>R35-P35</f>
        <v>0</v>
      </c>
      <c r="U35" s="588"/>
      <c r="V35" s="542"/>
      <c r="W35" s="543"/>
      <c r="X35" s="593"/>
      <c r="Y35" s="543"/>
      <c r="Z35" s="542"/>
      <c r="AA35" s="543"/>
      <c r="AB35" s="542"/>
      <c r="AC35" s="543"/>
      <c r="AD35" s="542"/>
      <c r="AE35" s="580"/>
      <c r="AF35" s="584"/>
      <c r="AG35" s="585"/>
      <c r="AH35" s="595">
        <f>IF(AD35=0,0,(AF35/AD35)*100)</f>
        <v>0</v>
      </c>
      <c r="AI35" s="596"/>
      <c r="AJ35" s="542"/>
      <c r="AK35" s="580"/>
      <c r="AL35" s="584"/>
      <c r="AM35" s="585"/>
      <c r="AN35" s="595">
        <f>IF(AJ35=0,0,(AL35/AJ35)*100)</f>
        <v>0</v>
      </c>
      <c r="AO35" s="596"/>
      <c r="AP35" s="542"/>
      <c r="AQ35" s="580"/>
      <c r="AR35" s="584"/>
      <c r="AS35" s="585"/>
      <c r="AT35" s="595">
        <f>IF(AP35=0,0,(AR35/AP35)*100)</f>
        <v>0</v>
      </c>
      <c r="AU35" s="596"/>
      <c r="AV35" s="599">
        <f>AD35+AJ35+AP35</f>
        <v>0</v>
      </c>
      <c r="AW35" s="600"/>
      <c r="AX35" s="630">
        <f>AF35+AL35+AR35</f>
        <v>0</v>
      </c>
      <c r="AY35" s="631"/>
      <c r="AZ35" s="595">
        <f>IF(AV35=0,0,(AX35/AV35)*100)</f>
        <v>0</v>
      </c>
      <c r="BA35" s="596"/>
      <c r="BB35" s="542"/>
      <c r="BC35" s="580"/>
      <c r="BD35" s="584"/>
      <c r="BE35" s="585"/>
      <c r="BF35" s="595">
        <f>IF(BB35=0,0,(BD35/BB35)*100)</f>
        <v>0</v>
      </c>
      <c r="BG35" s="596"/>
      <c r="BH35" s="599">
        <f>AV35+BB35</f>
        <v>0</v>
      </c>
      <c r="BI35" s="600"/>
      <c r="BJ35" s="630">
        <f>AX35+BD35</f>
        <v>0</v>
      </c>
      <c r="BK35" s="631"/>
      <c r="BL35" s="595">
        <f>IF(BH35=0,0,(BJ35/BH35)*100)</f>
        <v>0</v>
      </c>
      <c r="BM35" s="596"/>
      <c r="BN35" s="656">
        <f>(AF35*2)+(AL35*2)+(AR35*3)+BD35</f>
        <v>0</v>
      </c>
      <c r="BO35" s="657"/>
      <c r="BP35" s="658"/>
      <c r="BQ35" s="676">
        <f t="shared" ref="BQ35" si="20">IF(BS35=0,0,50*BR35/BS35)</f>
        <v>0</v>
      </c>
      <c r="BR35" s="662">
        <f t="shared" ref="BR35" si="21">(BN35*BU$11)+(N35*BU$12)+(Z35*BU$13)+(R35*BU$14)+(X35*BU$15)+(AB35*BU$16)+(V35*BU$21)</f>
        <v>0</v>
      </c>
      <c r="BS35" s="662">
        <f>((BB35-BD35)*BU$18)+((AV35-AX35)*BU$17)+(H35*BU$19)+(P35*BU$20)</f>
        <v>0</v>
      </c>
      <c r="BT35" s="15"/>
      <c r="BU35" s="15"/>
      <c r="BV35" s="95"/>
    </row>
    <row r="36" spans="1:74" ht="21.75" customHeight="1" x14ac:dyDescent="0.25">
      <c r="A36" s="95"/>
      <c r="B36" s="571"/>
      <c r="C36" s="642" t="str">
        <f>IF(ROSTER!D$32="","",ROSTER!D$32)</f>
        <v/>
      </c>
      <c r="D36" s="643"/>
      <c r="E36" s="575"/>
      <c r="F36" s="577"/>
      <c r="G36" s="583"/>
      <c r="H36" s="579"/>
      <c r="I36" s="545"/>
      <c r="J36" s="544"/>
      <c r="K36" s="581"/>
      <c r="L36" s="586"/>
      <c r="M36" s="587"/>
      <c r="N36" s="592" t="s">
        <v>16</v>
      </c>
      <c r="O36" s="603"/>
      <c r="P36" s="544"/>
      <c r="Q36" s="581"/>
      <c r="R36" s="586"/>
      <c r="S36" s="587"/>
      <c r="T36" s="592" t="s">
        <v>16</v>
      </c>
      <c r="U36" s="592"/>
      <c r="V36" s="544"/>
      <c r="W36" s="545"/>
      <c r="X36" s="594"/>
      <c r="Y36" s="545"/>
      <c r="Z36" s="544"/>
      <c r="AA36" s="545"/>
      <c r="AB36" s="544"/>
      <c r="AC36" s="545"/>
      <c r="AD36" s="544"/>
      <c r="AE36" s="581"/>
      <c r="AF36" s="586"/>
      <c r="AG36" s="587"/>
      <c r="AH36" s="626"/>
      <c r="AI36" s="627"/>
      <c r="AJ36" s="544"/>
      <c r="AK36" s="581"/>
      <c r="AL36" s="586"/>
      <c r="AM36" s="587"/>
      <c r="AN36" s="626"/>
      <c r="AO36" s="627"/>
      <c r="AP36" s="544"/>
      <c r="AQ36" s="581"/>
      <c r="AR36" s="586"/>
      <c r="AS36" s="587"/>
      <c r="AT36" s="626"/>
      <c r="AU36" s="627"/>
      <c r="AV36" s="628"/>
      <c r="AW36" s="629"/>
      <c r="AX36" s="632"/>
      <c r="AY36" s="633"/>
      <c r="AZ36" s="626"/>
      <c r="BA36" s="627"/>
      <c r="BB36" s="544"/>
      <c r="BC36" s="581"/>
      <c r="BD36" s="586"/>
      <c r="BE36" s="587"/>
      <c r="BF36" s="626"/>
      <c r="BG36" s="627"/>
      <c r="BH36" s="628"/>
      <c r="BI36" s="629"/>
      <c r="BJ36" s="632"/>
      <c r="BK36" s="633"/>
      <c r="BL36" s="626"/>
      <c r="BM36" s="627"/>
      <c r="BN36" s="678"/>
      <c r="BO36" s="679"/>
      <c r="BP36" s="680"/>
      <c r="BQ36" s="677"/>
      <c r="BR36" s="663"/>
      <c r="BS36" s="663"/>
      <c r="BT36" s="15"/>
      <c r="BU36" s="15"/>
      <c r="BV36" s="95"/>
    </row>
    <row r="37" spans="1:74" ht="21.75" customHeight="1" x14ac:dyDescent="0.25">
      <c r="A37" s="95"/>
      <c r="B37" s="570" t="str">
        <f>IF(ROSTER!B$34="","",ROSTER!B$34)</f>
        <v/>
      </c>
      <c r="C37" s="572" t="str">
        <f>IF(ROSTER!C$34="","",ROSTER!C$34)</f>
        <v/>
      </c>
      <c r="D37" s="573"/>
      <c r="E37" s="574"/>
      <c r="F37" s="576">
        <f>IF(E37="y",1,IF(E37="S",1,0))</f>
        <v>0</v>
      </c>
      <c r="G37" s="582">
        <f>IF(E37="S",1,0)</f>
        <v>0</v>
      </c>
      <c r="H37" s="578"/>
      <c r="I37" s="543"/>
      <c r="J37" s="542"/>
      <c r="K37" s="580"/>
      <c r="L37" s="584"/>
      <c r="M37" s="585"/>
      <c r="N37" s="588">
        <f>L37+J37</f>
        <v>0</v>
      </c>
      <c r="O37" s="589"/>
      <c r="P37" s="542"/>
      <c r="Q37" s="580"/>
      <c r="R37" s="584"/>
      <c r="S37" s="585"/>
      <c r="T37" s="588">
        <f>R37-P37</f>
        <v>0</v>
      </c>
      <c r="U37" s="588"/>
      <c r="V37" s="542"/>
      <c r="W37" s="543"/>
      <c r="X37" s="593"/>
      <c r="Y37" s="543"/>
      <c r="Z37" s="542"/>
      <c r="AA37" s="543"/>
      <c r="AB37" s="542"/>
      <c r="AC37" s="543"/>
      <c r="AD37" s="542"/>
      <c r="AE37" s="580"/>
      <c r="AF37" s="584"/>
      <c r="AG37" s="585"/>
      <c r="AH37" s="595">
        <f>IF(AD37=0,0,(AF37/AD37)*100)</f>
        <v>0</v>
      </c>
      <c r="AI37" s="596"/>
      <c r="AJ37" s="542"/>
      <c r="AK37" s="580"/>
      <c r="AL37" s="584"/>
      <c r="AM37" s="585"/>
      <c r="AN37" s="595">
        <f>IF(AJ37=0,0,(AL37/AJ37)*100)</f>
        <v>0</v>
      </c>
      <c r="AO37" s="596"/>
      <c r="AP37" s="542"/>
      <c r="AQ37" s="580"/>
      <c r="AR37" s="584"/>
      <c r="AS37" s="585"/>
      <c r="AT37" s="595">
        <f>IF(AP37=0,0,(AR37/AP37)*100)</f>
        <v>0</v>
      </c>
      <c r="AU37" s="596"/>
      <c r="AV37" s="599">
        <f>AD37+AJ37+AP37</f>
        <v>0</v>
      </c>
      <c r="AW37" s="600"/>
      <c r="AX37" s="630">
        <f>AF37+AL37+AR37</f>
        <v>0</v>
      </c>
      <c r="AY37" s="631"/>
      <c r="AZ37" s="595">
        <f>IF(AV37=0,0,(AX37/AV37)*100)</f>
        <v>0</v>
      </c>
      <c r="BA37" s="596"/>
      <c r="BB37" s="542"/>
      <c r="BC37" s="580"/>
      <c r="BD37" s="584"/>
      <c r="BE37" s="585"/>
      <c r="BF37" s="595">
        <f>IF(BB37=0,0,(BD37/BB37)*100)</f>
        <v>0</v>
      </c>
      <c r="BG37" s="596"/>
      <c r="BH37" s="599">
        <f>AV37+BB37</f>
        <v>0</v>
      </c>
      <c r="BI37" s="600"/>
      <c r="BJ37" s="630">
        <f>AX37+BD37</f>
        <v>0</v>
      </c>
      <c r="BK37" s="631"/>
      <c r="BL37" s="595">
        <f>IF(BH37=0,0,(BJ37/BH37)*100)</f>
        <v>0</v>
      </c>
      <c r="BM37" s="596"/>
      <c r="BN37" s="656">
        <f>(AF37*2)+(AL37*2)+(AR37*3)+BD37</f>
        <v>0</v>
      </c>
      <c r="BO37" s="657"/>
      <c r="BP37" s="658"/>
      <c r="BQ37" s="676">
        <f t="shared" ref="BQ37" si="22">IF(BS37=0,0,50*BR37/BS37)</f>
        <v>0</v>
      </c>
      <c r="BR37" s="662">
        <f t="shared" ref="BR37" si="23">(BN37*BU$11)+(N37*BU$12)+(Z37*BU$13)+(R37*BU$14)+(X37*BU$15)+(AB37*BU$16)+(V37*BU$21)</f>
        <v>0</v>
      </c>
      <c r="BS37" s="662">
        <f>((BB37-BD37)*BU$18)+((AV37-AX37)*BU$17)+(H37*BU$19)+(P37*BU$20)</f>
        <v>0</v>
      </c>
      <c r="BT37" s="15"/>
      <c r="BU37" s="15"/>
      <c r="BV37" s="95"/>
    </row>
    <row r="38" spans="1:74" ht="21.75" customHeight="1" x14ac:dyDescent="0.25">
      <c r="A38" s="95"/>
      <c r="B38" s="571"/>
      <c r="C38" s="642" t="str">
        <f>IF(ROSTER!D$34="","",ROSTER!D$34)</f>
        <v/>
      </c>
      <c r="D38" s="643"/>
      <c r="E38" s="575"/>
      <c r="F38" s="577"/>
      <c r="G38" s="583"/>
      <c r="H38" s="579"/>
      <c r="I38" s="545"/>
      <c r="J38" s="544"/>
      <c r="K38" s="581"/>
      <c r="L38" s="586"/>
      <c r="M38" s="587"/>
      <c r="N38" s="592" t="s">
        <v>16</v>
      </c>
      <c r="O38" s="603"/>
      <c r="P38" s="544"/>
      <c r="Q38" s="581"/>
      <c r="R38" s="586"/>
      <c r="S38" s="587"/>
      <c r="T38" s="592" t="s">
        <v>16</v>
      </c>
      <c r="U38" s="592"/>
      <c r="V38" s="544"/>
      <c r="W38" s="545"/>
      <c r="X38" s="594"/>
      <c r="Y38" s="545"/>
      <c r="Z38" s="544"/>
      <c r="AA38" s="545"/>
      <c r="AB38" s="544"/>
      <c r="AC38" s="545"/>
      <c r="AD38" s="544"/>
      <c r="AE38" s="581"/>
      <c r="AF38" s="586"/>
      <c r="AG38" s="587"/>
      <c r="AH38" s="626"/>
      <c r="AI38" s="627"/>
      <c r="AJ38" s="544"/>
      <c r="AK38" s="581"/>
      <c r="AL38" s="586"/>
      <c r="AM38" s="587"/>
      <c r="AN38" s="626"/>
      <c r="AO38" s="627"/>
      <c r="AP38" s="544"/>
      <c r="AQ38" s="581"/>
      <c r="AR38" s="586"/>
      <c r="AS38" s="587"/>
      <c r="AT38" s="626"/>
      <c r="AU38" s="627"/>
      <c r="AV38" s="628"/>
      <c r="AW38" s="629"/>
      <c r="AX38" s="632"/>
      <c r="AY38" s="633"/>
      <c r="AZ38" s="626"/>
      <c r="BA38" s="627"/>
      <c r="BB38" s="544"/>
      <c r="BC38" s="581"/>
      <c r="BD38" s="586"/>
      <c r="BE38" s="587"/>
      <c r="BF38" s="626"/>
      <c r="BG38" s="627"/>
      <c r="BH38" s="628"/>
      <c r="BI38" s="629"/>
      <c r="BJ38" s="632"/>
      <c r="BK38" s="633"/>
      <c r="BL38" s="626"/>
      <c r="BM38" s="627"/>
      <c r="BN38" s="678"/>
      <c r="BO38" s="679"/>
      <c r="BP38" s="680"/>
      <c r="BQ38" s="677"/>
      <c r="BR38" s="663"/>
      <c r="BS38" s="663"/>
      <c r="BT38" s="15"/>
      <c r="BU38" s="15"/>
      <c r="BV38" s="95"/>
    </row>
    <row r="39" spans="1:74" ht="21.75" customHeight="1" x14ac:dyDescent="0.25">
      <c r="A39" s="95"/>
      <c r="B39" s="570" t="str">
        <f>IF(ROSTER!B$36="","",ROSTER!B$36)</f>
        <v/>
      </c>
      <c r="C39" s="572" t="str">
        <f>IF(ROSTER!C$36="","",ROSTER!C$36)</f>
        <v/>
      </c>
      <c r="D39" s="573"/>
      <c r="E39" s="574"/>
      <c r="F39" s="576">
        <f>IF(E39="y",1,IF(E39="S",1,0))</f>
        <v>0</v>
      </c>
      <c r="G39" s="582">
        <f>IF(E39="S",1,0)</f>
        <v>0</v>
      </c>
      <c r="H39" s="578"/>
      <c r="I39" s="543"/>
      <c r="J39" s="542"/>
      <c r="K39" s="580"/>
      <c r="L39" s="584"/>
      <c r="M39" s="585"/>
      <c r="N39" s="588">
        <f>L39+J39</f>
        <v>0</v>
      </c>
      <c r="O39" s="589"/>
      <c r="P39" s="542"/>
      <c r="Q39" s="580"/>
      <c r="R39" s="584"/>
      <c r="S39" s="585"/>
      <c r="T39" s="588">
        <f>R39-P39</f>
        <v>0</v>
      </c>
      <c r="U39" s="588"/>
      <c r="V39" s="542"/>
      <c r="W39" s="543"/>
      <c r="X39" s="593"/>
      <c r="Y39" s="543"/>
      <c r="Z39" s="542"/>
      <c r="AA39" s="543"/>
      <c r="AB39" s="542"/>
      <c r="AC39" s="543"/>
      <c r="AD39" s="542"/>
      <c r="AE39" s="580"/>
      <c r="AF39" s="584"/>
      <c r="AG39" s="585"/>
      <c r="AH39" s="595">
        <f>IF(AD39=0,0,(AF39/AD39)*100)</f>
        <v>0</v>
      </c>
      <c r="AI39" s="596"/>
      <c r="AJ39" s="542"/>
      <c r="AK39" s="580"/>
      <c r="AL39" s="584"/>
      <c r="AM39" s="585"/>
      <c r="AN39" s="595">
        <f>IF(AJ39=0,0,(AL39/AJ39)*100)</f>
        <v>0</v>
      </c>
      <c r="AO39" s="596"/>
      <c r="AP39" s="542"/>
      <c r="AQ39" s="580"/>
      <c r="AR39" s="584"/>
      <c r="AS39" s="585"/>
      <c r="AT39" s="595">
        <f>IF(AP39=0,0,(AR39/AP39)*100)</f>
        <v>0</v>
      </c>
      <c r="AU39" s="596"/>
      <c r="AV39" s="599">
        <f>AD39+AJ39+AP39</f>
        <v>0</v>
      </c>
      <c r="AW39" s="600"/>
      <c r="AX39" s="630">
        <f>AF39+AL39+AR39</f>
        <v>0</v>
      </c>
      <c r="AY39" s="631"/>
      <c r="AZ39" s="595">
        <f>IF(AV39=0,0,(AX39/AV39)*100)</f>
        <v>0</v>
      </c>
      <c r="BA39" s="596"/>
      <c r="BB39" s="542"/>
      <c r="BC39" s="580"/>
      <c r="BD39" s="584"/>
      <c r="BE39" s="585"/>
      <c r="BF39" s="595">
        <f>IF(BB39=0,0,(BD39/BB39)*100)</f>
        <v>0</v>
      </c>
      <c r="BG39" s="596"/>
      <c r="BH39" s="599">
        <f>AV39+BB39</f>
        <v>0</v>
      </c>
      <c r="BI39" s="600"/>
      <c r="BJ39" s="630">
        <f>AX39+BD39</f>
        <v>0</v>
      </c>
      <c r="BK39" s="631"/>
      <c r="BL39" s="595">
        <f>IF(BH39=0,0,(BJ39/BH39)*100)</f>
        <v>0</v>
      </c>
      <c r="BM39" s="596"/>
      <c r="BN39" s="656">
        <f>(AF39*2)+(AL39*2)+(AR39*3)+BD39</f>
        <v>0</v>
      </c>
      <c r="BO39" s="657"/>
      <c r="BP39" s="658"/>
      <c r="BQ39" s="676">
        <f t="shared" ref="BQ39" si="24">IF(BS39=0,0,50*BR39/BS39)</f>
        <v>0</v>
      </c>
      <c r="BR39" s="662">
        <f t="shared" ref="BR39" si="25">(BN39*BU$11)+(N39*BU$12)+(Z39*BU$13)+(R39*BU$14)+(X39*BU$15)+(AB39*BU$16)+(V39*BU$21)</f>
        <v>0</v>
      </c>
      <c r="BS39" s="662">
        <f>((BB39-BD39)*BU$18)+((AV39-AX39)*BU$17)+(H39*BU$19)+(P39*BU$20)</f>
        <v>0</v>
      </c>
      <c r="BT39" s="15"/>
      <c r="BU39" s="15"/>
      <c r="BV39" s="95"/>
    </row>
    <row r="40" spans="1:74" ht="21.75" customHeight="1" x14ac:dyDescent="0.25">
      <c r="A40" s="95"/>
      <c r="B40" s="571"/>
      <c r="C40" s="642" t="str">
        <f>IF(ROSTER!D$36="","",ROSTER!D$36)</f>
        <v/>
      </c>
      <c r="D40" s="643"/>
      <c r="E40" s="575"/>
      <c r="F40" s="577"/>
      <c r="G40" s="583"/>
      <c r="H40" s="579"/>
      <c r="I40" s="545"/>
      <c r="J40" s="544"/>
      <c r="K40" s="581"/>
      <c r="L40" s="586"/>
      <c r="M40" s="587"/>
      <c r="N40" s="592" t="s">
        <v>16</v>
      </c>
      <c r="O40" s="603"/>
      <c r="P40" s="544"/>
      <c r="Q40" s="581"/>
      <c r="R40" s="586"/>
      <c r="S40" s="587"/>
      <c r="T40" s="592" t="s">
        <v>16</v>
      </c>
      <c r="U40" s="592"/>
      <c r="V40" s="544"/>
      <c r="W40" s="545"/>
      <c r="X40" s="594"/>
      <c r="Y40" s="545"/>
      <c r="Z40" s="544"/>
      <c r="AA40" s="545"/>
      <c r="AB40" s="544"/>
      <c r="AC40" s="545"/>
      <c r="AD40" s="544"/>
      <c r="AE40" s="581"/>
      <c r="AF40" s="586"/>
      <c r="AG40" s="587"/>
      <c r="AH40" s="626"/>
      <c r="AI40" s="627"/>
      <c r="AJ40" s="544"/>
      <c r="AK40" s="581"/>
      <c r="AL40" s="586"/>
      <c r="AM40" s="587"/>
      <c r="AN40" s="626"/>
      <c r="AO40" s="627"/>
      <c r="AP40" s="544"/>
      <c r="AQ40" s="581"/>
      <c r="AR40" s="586"/>
      <c r="AS40" s="587"/>
      <c r="AT40" s="626"/>
      <c r="AU40" s="627"/>
      <c r="AV40" s="628"/>
      <c r="AW40" s="629"/>
      <c r="AX40" s="632"/>
      <c r="AY40" s="633"/>
      <c r="AZ40" s="626"/>
      <c r="BA40" s="627"/>
      <c r="BB40" s="544"/>
      <c r="BC40" s="581"/>
      <c r="BD40" s="586"/>
      <c r="BE40" s="587"/>
      <c r="BF40" s="626"/>
      <c r="BG40" s="627"/>
      <c r="BH40" s="628"/>
      <c r="BI40" s="629"/>
      <c r="BJ40" s="632"/>
      <c r="BK40" s="633"/>
      <c r="BL40" s="626"/>
      <c r="BM40" s="627"/>
      <c r="BN40" s="678"/>
      <c r="BO40" s="679"/>
      <c r="BP40" s="680"/>
      <c r="BQ40" s="677"/>
      <c r="BR40" s="663"/>
      <c r="BS40" s="663"/>
      <c r="BT40" s="15"/>
      <c r="BU40" s="15"/>
      <c r="BV40" s="95"/>
    </row>
    <row r="41" spans="1:74" ht="21.75" customHeight="1" x14ac:dyDescent="0.25">
      <c r="A41" s="95"/>
      <c r="B41" s="570" t="str">
        <f>IF(ROSTER!B$38="","",ROSTER!B$38)</f>
        <v/>
      </c>
      <c r="C41" s="572" t="str">
        <f>IF(ROSTER!C$38="","",ROSTER!C$38)</f>
        <v/>
      </c>
      <c r="D41" s="573"/>
      <c r="E41" s="574"/>
      <c r="F41" s="576">
        <f>IF(E41="y",1,IF(E41="S",1,0))</f>
        <v>0</v>
      </c>
      <c r="G41" s="582">
        <f>IF(E41="S",1,0)</f>
        <v>0</v>
      </c>
      <c r="H41" s="578"/>
      <c r="I41" s="543"/>
      <c r="J41" s="542"/>
      <c r="K41" s="580"/>
      <c r="L41" s="584"/>
      <c r="M41" s="585"/>
      <c r="N41" s="588">
        <f>L41+J41</f>
        <v>0</v>
      </c>
      <c r="O41" s="589"/>
      <c r="P41" s="542"/>
      <c r="Q41" s="580"/>
      <c r="R41" s="584"/>
      <c r="S41" s="585"/>
      <c r="T41" s="588">
        <f>R41-P41</f>
        <v>0</v>
      </c>
      <c r="U41" s="588"/>
      <c r="V41" s="542"/>
      <c r="W41" s="543"/>
      <c r="X41" s="593"/>
      <c r="Y41" s="543"/>
      <c r="Z41" s="542"/>
      <c r="AA41" s="543"/>
      <c r="AB41" s="542"/>
      <c r="AC41" s="543"/>
      <c r="AD41" s="542"/>
      <c r="AE41" s="580"/>
      <c r="AF41" s="584"/>
      <c r="AG41" s="585"/>
      <c r="AH41" s="595">
        <f>IF(AD41=0,0,(AF41/AD41)*100)</f>
        <v>0</v>
      </c>
      <c r="AI41" s="596"/>
      <c r="AJ41" s="542"/>
      <c r="AK41" s="580"/>
      <c r="AL41" s="584"/>
      <c r="AM41" s="585"/>
      <c r="AN41" s="595">
        <f>IF(AJ41=0,0,(AL41/AJ41)*100)</f>
        <v>0</v>
      </c>
      <c r="AO41" s="596"/>
      <c r="AP41" s="542"/>
      <c r="AQ41" s="580"/>
      <c r="AR41" s="584"/>
      <c r="AS41" s="585"/>
      <c r="AT41" s="595">
        <f>IF(AP41=0,0,(AR41/AP41)*100)</f>
        <v>0</v>
      </c>
      <c r="AU41" s="596"/>
      <c r="AV41" s="599">
        <f>AD41+AJ41+AP41</f>
        <v>0</v>
      </c>
      <c r="AW41" s="600"/>
      <c r="AX41" s="630">
        <f>AF41+AL41+AR41</f>
        <v>0</v>
      </c>
      <c r="AY41" s="631"/>
      <c r="AZ41" s="595">
        <f>IF(AV41=0,0,(AX41/AV41)*100)</f>
        <v>0</v>
      </c>
      <c r="BA41" s="596"/>
      <c r="BB41" s="542"/>
      <c r="BC41" s="580"/>
      <c r="BD41" s="584"/>
      <c r="BE41" s="585"/>
      <c r="BF41" s="595">
        <f>IF(BB41=0,0,(BD41/BB41)*100)</f>
        <v>0</v>
      </c>
      <c r="BG41" s="596"/>
      <c r="BH41" s="599">
        <f>AV41+BB41</f>
        <v>0</v>
      </c>
      <c r="BI41" s="600"/>
      <c r="BJ41" s="630">
        <f>AX41+BD41</f>
        <v>0</v>
      </c>
      <c r="BK41" s="631"/>
      <c r="BL41" s="595">
        <f>IF(BH41=0,0,(BJ41/BH41)*100)</f>
        <v>0</v>
      </c>
      <c r="BM41" s="596"/>
      <c r="BN41" s="656">
        <f>(AF41*2)+(AL41*2)+(AR41*3)+BD41</f>
        <v>0</v>
      </c>
      <c r="BO41" s="657"/>
      <c r="BP41" s="658"/>
      <c r="BQ41" s="676">
        <f t="shared" ref="BQ41" si="26">IF(BS41=0,0,50*BR41/BS41)</f>
        <v>0</v>
      </c>
      <c r="BR41" s="662">
        <f t="shared" ref="BR41" si="27">(BN41*BU$11)+(N41*BU$12)+(Z41*BU$13)+(R41*BU$14)+(X41*BU$15)+(AB41*BU$16)+(V41*BU$21)</f>
        <v>0</v>
      </c>
      <c r="BS41" s="662">
        <f>((BB41-BD41)*BU$18)+((AV41-AX41)*BU$17)+(H41*BU$19)+(P41*BU$20)</f>
        <v>0</v>
      </c>
      <c r="BT41" s="15"/>
      <c r="BU41" s="15"/>
      <c r="BV41" s="95"/>
    </row>
    <row r="42" spans="1:74" ht="21.75" customHeight="1" x14ac:dyDescent="0.25">
      <c r="A42" s="95"/>
      <c r="B42" s="571"/>
      <c r="C42" s="642" t="str">
        <f>IF(ROSTER!D$38="","",ROSTER!D$38)</f>
        <v/>
      </c>
      <c r="D42" s="643"/>
      <c r="E42" s="575"/>
      <c r="F42" s="577"/>
      <c r="G42" s="583"/>
      <c r="H42" s="579"/>
      <c r="I42" s="545"/>
      <c r="J42" s="544"/>
      <c r="K42" s="581"/>
      <c r="L42" s="586"/>
      <c r="M42" s="587"/>
      <c r="N42" s="592" t="s">
        <v>16</v>
      </c>
      <c r="O42" s="603"/>
      <c r="P42" s="544"/>
      <c r="Q42" s="581"/>
      <c r="R42" s="586"/>
      <c r="S42" s="587"/>
      <c r="T42" s="592" t="s">
        <v>16</v>
      </c>
      <c r="U42" s="592"/>
      <c r="V42" s="544"/>
      <c r="W42" s="545"/>
      <c r="X42" s="594"/>
      <c r="Y42" s="545"/>
      <c r="Z42" s="544"/>
      <c r="AA42" s="545"/>
      <c r="AB42" s="544"/>
      <c r="AC42" s="545"/>
      <c r="AD42" s="544"/>
      <c r="AE42" s="581"/>
      <c r="AF42" s="586"/>
      <c r="AG42" s="587"/>
      <c r="AH42" s="626"/>
      <c r="AI42" s="627"/>
      <c r="AJ42" s="544"/>
      <c r="AK42" s="581"/>
      <c r="AL42" s="586"/>
      <c r="AM42" s="587"/>
      <c r="AN42" s="626"/>
      <c r="AO42" s="627"/>
      <c r="AP42" s="544"/>
      <c r="AQ42" s="581"/>
      <c r="AR42" s="586"/>
      <c r="AS42" s="587"/>
      <c r="AT42" s="626"/>
      <c r="AU42" s="627"/>
      <c r="AV42" s="628"/>
      <c r="AW42" s="629"/>
      <c r="AX42" s="632"/>
      <c r="AY42" s="633"/>
      <c r="AZ42" s="626"/>
      <c r="BA42" s="627"/>
      <c r="BB42" s="544"/>
      <c r="BC42" s="581"/>
      <c r="BD42" s="586"/>
      <c r="BE42" s="587"/>
      <c r="BF42" s="626"/>
      <c r="BG42" s="627"/>
      <c r="BH42" s="628"/>
      <c r="BI42" s="629"/>
      <c r="BJ42" s="632"/>
      <c r="BK42" s="633"/>
      <c r="BL42" s="626"/>
      <c r="BM42" s="627"/>
      <c r="BN42" s="678"/>
      <c r="BO42" s="679"/>
      <c r="BP42" s="680"/>
      <c r="BQ42" s="677"/>
      <c r="BR42" s="663"/>
      <c r="BS42" s="663"/>
      <c r="BT42" s="15"/>
      <c r="BU42" s="15"/>
      <c r="BV42" s="95"/>
    </row>
    <row r="43" spans="1:74" ht="21.75" customHeight="1" x14ac:dyDescent="0.25">
      <c r="A43" s="95"/>
      <c r="B43" s="570" t="str">
        <f>IF(ROSTER!B$40="","",ROSTER!B$40)</f>
        <v/>
      </c>
      <c r="C43" s="572" t="str">
        <f>IF(ROSTER!C$40="","",ROSTER!C$40)</f>
        <v/>
      </c>
      <c r="D43" s="573"/>
      <c r="E43" s="574"/>
      <c r="F43" s="576">
        <f>IF(E43="y",1,IF(E43="S",1,0))</f>
        <v>0</v>
      </c>
      <c r="G43" s="582">
        <f>IF(E43="S",1,0)</f>
        <v>0</v>
      </c>
      <c r="H43" s="578"/>
      <c r="I43" s="543"/>
      <c r="J43" s="542"/>
      <c r="K43" s="580"/>
      <c r="L43" s="584"/>
      <c r="M43" s="585"/>
      <c r="N43" s="588">
        <f>L43+J43</f>
        <v>0</v>
      </c>
      <c r="O43" s="589"/>
      <c r="P43" s="542"/>
      <c r="Q43" s="580"/>
      <c r="R43" s="584"/>
      <c r="S43" s="585"/>
      <c r="T43" s="588">
        <f>R43-P43</f>
        <v>0</v>
      </c>
      <c r="U43" s="588"/>
      <c r="V43" s="542"/>
      <c r="W43" s="543"/>
      <c r="X43" s="593"/>
      <c r="Y43" s="543"/>
      <c r="Z43" s="542"/>
      <c r="AA43" s="543"/>
      <c r="AB43" s="542"/>
      <c r="AC43" s="543"/>
      <c r="AD43" s="542"/>
      <c r="AE43" s="580"/>
      <c r="AF43" s="584"/>
      <c r="AG43" s="585"/>
      <c r="AH43" s="595">
        <f>IF(AD43=0,0,(AF43/AD43)*100)</f>
        <v>0</v>
      </c>
      <c r="AI43" s="596"/>
      <c r="AJ43" s="542"/>
      <c r="AK43" s="580"/>
      <c r="AL43" s="584"/>
      <c r="AM43" s="585"/>
      <c r="AN43" s="595">
        <f>IF(AJ43=0,0,(AL43/AJ43)*100)</f>
        <v>0</v>
      </c>
      <c r="AO43" s="596"/>
      <c r="AP43" s="542"/>
      <c r="AQ43" s="580"/>
      <c r="AR43" s="584"/>
      <c r="AS43" s="585"/>
      <c r="AT43" s="595">
        <f>IF(AP43=0,0,(AR43/AP43)*100)</f>
        <v>0</v>
      </c>
      <c r="AU43" s="596"/>
      <c r="AV43" s="599">
        <f>AD43+AJ43+AP43</f>
        <v>0</v>
      </c>
      <c r="AW43" s="600"/>
      <c r="AX43" s="630">
        <f>AF43+AL43+AR43</f>
        <v>0</v>
      </c>
      <c r="AY43" s="631"/>
      <c r="AZ43" s="595">
        <f>IF(AV43=0,0,(AX43/AV43)*100)</f>
        <v>0</v>
      </c>
      <c r="BA43" s="596"/>
      <c r="BB43" s="542"/>
      <c r="BC43" s="580"/>
      <c r="BD43" s="584"/>
      <c r="BE43" s="585"/>
      <c r="BF43" s="595">
        <f>IF(BB43=0,0,(BD43/BB43)*100)</f>
        <v>0</v>
      </c>
      <c r="BG43" s="596"/>
      <c r="BH43" s="599">
        <f>AV43+BB43</f>
        <v>0</v>
      </c>
      <c r="BI43" s="600"/>
      <c r="BJ43" s="630">
        <f>AX43+BD43</f>
        <v>0</v>
      </c>
      <c r="BK43" s="631"/>
      <c r="BL43" s="595">
        <f>IF(BH43=0,0,(BJ43/BH43)*100)</f>
        <v>0</v>
      </c>
      <c r="BM43" s="596"/>
      <c r="BN43" s="656">
        <f>(AF43*2)+(AL43*2)+(AR43*3)+BD43</f>
        <v>0</v>
      </c>
      <c r="BO43" s="657"/>
      <c r="BP43" s="658"/>
      <c r="BQ43" s="676">
        <f t="shared" ref="BQ43" si="28">IF(BS43=0,0,50*BR43/BS43)</f>
        <v>0</v>
      </c>
      <c r="BR43" s="662">
        <f t="shared" ref="BR43" si="29">(BN43*BU$11)+(N43*BU$12)+(Z43*BU$13)+(R43*BU$14)+(X43*BU$15)+(AB43*BU$16)+(V43*BU$21)</f>
        <v>0</v>
      </c>
      <c r="BS43" s="662">
        <f>((BB43-BD43)*BU$18)+((AV43-AX43)*BU$17)+(H43*BU$19)+(P43*BU$20)</f>
        <v>0</v>
      </c>
      <c r="BT43" s="15"/>
      <c r="BU43" s="15"/>
      <c r="BV43" s="95"/>
    </row>
    <row r="44" spans="1:74" ht="21.75" customHeight="1" x14ac:dyDescent="0.25">
      <c r="A44" s="95"/>
      <c r="B44" s="571"/>
      <c r="C44" s="642" t="str">
        <f>IF(ROSTER!D$40="","",ROSTER!D$40)</f>
        <v/>
      </c>
      <c r="D44" s="643"/>
      <c r="E44" s="575"/>
      <c r="F44" s="577"/>
      <c r="G44" s="583"/>
      <c r="H44" s="579"/>
      <c r="I44" s="545"/>
      <c r="J44" s="544"/>
      <c r="K44" s="581"/>
      <c r="L44" s="586"/>
      <c r="M44" s="587"/>
      <c r="N44" s="592" t="s">
        <v>16</v>
      </c>
      <c r="O44" s="603"/>
      <c r="P44" s="544"/>
      <c r="Q44" s="581"/>
      <c r="R44" s="586"/>
      <c r="S44" s="587"/>
      <c r="T44" s="592" t="s">
        <v>16</v>
      </c>
      <c r="U44" s="592"/>
      <c r="V44" s="544"/>
      <c r="W44" s="545"/>
      <c r="X44" s="594"/>
      <c r="Y44" s="545"/>
      <c r="Z44" s="544"/>
      <c r="AA44" s="545"/>
      <c r="AB44" s="544"/>
      <c r="AC44" s="545"/>
      <c r="AD44" s="544"/>
      <c r="AE44" s="581"/>
      <c r="AF44" s="586"/>
      <c r="AG44" s="587"/>
      <c r="AH44" s="626"/>
      <c r="AI44" s="627"/>
      <c r="AJ44" s="544"/>
      <c r="AK44" s="581"/>
      <c r="AL44" s="586"/>
      <c r="AM44" s="587"/>
      <c r="AN44" s="626"/>
      <c r="AO44" s="627"/>
      <c r="AP44" s="544"/>
      <c r="AQ44" s="581"/>
      <c r="AR44" s="586"/>
      <c r="AS44" s="587"/>
      <c r="AT44" s="626"/>
      <c r="AU44" s="627"/>
      <c r="AV44" s="628"/>
      <c r="AW44" s="629"/>
      <c r="AX44" s="632"/>
      <c r="AY44" s="633"/>
      <c r="AZ44" s="626"/>
      <c r="BA44" s="627"/>
      <c r="BB44" s="544"/>
      <c r="BC44" s="581"/>
      <c r="BD44" s="586"/>
      <c r="BE44" s="587"/>
      <c r="BF44" s="626"/>
      <c r="BG44" s="627"/>
      <c r="BH44" s="628"/>
      <c r="BI44" s="629"/>
      <c r="BJ44" s="632"/>
      <c r="BK44" s="633"/>
      <c r="BL44" s="626"/>
      <c r="BM44" s="627"/>
      <c r="BN44" s="678"/>
      <c r="BO44" s="679"/>
      <c r="BP44" s="680"/>
      <c r="BQ44" s="677"/>
      <c r="BR44" s="663"/>
      <c r="BS44" s="663"/>
      <c r="BT44" s="15"/>
      <c r="BU44" s="15"/>
      <c r="BV44" s="95"/>
    </row>
    <row r="45" spans="1:74" ht="21.75" customHeight="1" x14ac:dyDescent="0.25">
      <c r="A45" s="95"/>
      <c r="B45" s="570" t="str">
        <f>IF(ROSTER!B$42="","",ROSTER!B$42)</f>
        <v/>
      </c>
      <c r="C45" s="572" t="str">
        <f>IF(ROSTER!C$42="","",ROSTER!C$42)</f>
        <v/>
      </c>
      <c r="D45" s="573"/>
      <c r="E45" s="574"/>
      <c r="F45" s="576">
        <f>IF(E45="y",1,IF(E45="S",1,0))</f>
        <v>0</v>
      </c>
      <c r="G45" s="582">
        <f>IF(E45="S",1,0)</f>
        <v>0</v>
      </c>
      <c r="H45" s="578"/>
      <c r="I45" s="543"/>
      <c r="J45" s="542"/>
      <c r="K45" s="580"/>
      <c r="L45" s="584"/>
      <c r="M45" s="585"/>
      <c r="N45" s="588">
        <f>L45+J45</f>
        <v>0</v>
      </c>
      <c r="O45" s="589"/>
      <c r="P45" s="542"/>
      <c r="Q45" s="580"/>
      <c r="R45" s="584"/>
      <c r="S45" s="585"/>
      <c r="T45" s="588">
        <f>R45-P45</f>
        <v>0</v>
      </c>
      <c r="U45" s="588"/>
      <c r="V45" s="542"/>
      <c r="W45" s="543"/>
      <c r="X45" s="593"/>
      <c r="Y45" s="543"/>
      <c r="Z45" s="542"/>
      <c r="AA45" s="543"/>
      <c r="AB45" s="542"/>
      <c r="AC45" s="543"/>
      <c r="AD45" s="542"/>
      <c r="AE45" s="580"/>
      <c r="AF45" s="584"/>
      <c r="AG45" s="585"/>
      <c r="AH45" s="595">
        <f>IF(AD45=0,0,(AF45/AD45)*100)</f>
        <v>0</v>
      </c>
      <c r="AI45" s="596"/>
      <c r="AJ45" s="542"/>
      <c r="AK45" s="580"/>
      <c r="AL45" s="584"/>
      <c r="AM45" s="585"/>
      <c r="AN45" s="595">
        <f>IF(AJ45=0,0,(AL45/AJ45)*100)</f>
        <v>0</v>
      </c>
      <c r="AO45" s="596"/>
      <c r="AP45" s="542"/>
      <c r="AQ45" s="580"/>
      <c r="AR45" s="584"/>
      <c r="AS45" s="585"/>
      <c r="AT45" s="595">
        <f>IF(AP45=0,0,(AR45/AP45)*100)</f>
        <v>0</v>
      </c>
      <c r="AU45" s="596"/>
      <c r="AV45" s="599">
        <f>AD45+AJ45+AP45</f>
        <v>0</v>
      </c>
      <c r="AW45" s="600"/>
      <c r="AX45" s="630">
        <f>AF45+AL45+AR45</f>
        <v>0</v>
      </c>
      <c r="AY45" s="631"/>
      <c r="AZ45" s="595">
        <f>IF(AV45=0,0,(AX45/AV45)*100)</f>
        <v>0</v>
      </c>
      <c r="BA45" s="596"/>
      <c r="BB45" s="542"/>
      <c r="BC45" s="580"/>
      <c r="BD45" s="584"/>
      <c r="BE45" s="585"/>
      <c r="BF45" s="595">
        <f>IF(BB45=0,0,(BD45/BB45)*100)</f>
        <v>0</v>
      </c>
      <c r="BG45" s="596"/>
      <c r="BH45" s="599">
        <f>AV45+BB45</f>
        <v>0</v>
      </c>
      <c r="BI45" s="600"/>
      <c r="BJ45" s="630">
        <f>AX45+BD45</f>
        <v>0</v>
      </c>
      <c r="BK45" s="631"/>
      <c r="BL45" s="595">
        <f>IF(BH45=0,0,(BJ45/BH45)*100)</f>
        <v>0</v>
      </c>
      <c r="BM45" s="596"/>
      <c r="BN45" s="656">
        <f>(AF45*2)+(AL45*2)+(AR45*3)+BD45</f>
        <v>0</v>
      </c>
      <c r="BO45" s="657"/>
      <c r="BP45" s="658"/>
      <c r="BQ45" s="676">
        <f t="shared" ref="BQ45" si="30">IF(BS45=0,0,50*BR45/BS45)</f>
        <v>0</v>
      </c>
      <c r="BR45" s="662">
        <f t="shared" ref="BR45" si="31">(BN45*BU$11)+(N45*BU$12)+(Z45*BU$13)+(R45*BU$14)+(X45*BU$15)+(AB45*BU$16)+(V45*BU$21)</f>
        <v>0</v>
      </c>
      <c r="BS45" s="662">
        <f>((BB45-BD45)*BU$18)+((AV45-AX45)*BU$17)+(H45*BU$19)+(P45*BU$20)</f>
        <v>0</v>
      </c>
      <c r="BT45" s="15"/>
      <c r="BU45" s="15"/>
      <c r="BV45" s="95"/>
    </row>
    <row r="46" spans="1:74" ht="21.75" customHeight="1" x14ac:dyDescent="0.25">
      <c r="A46" s="95"/>
      <c r="B46" s="571"/>
      <c r="C46" s="642" t="str">
        <f>IF(ROSTER!D$42="","",ROSTER!D$42)</f>
        <v/>
      </c>
      <c r="D46" s="643"/>
      <c r="E46" s="575"/>
      <c r="F46" s="577"/>
      <c r="G46" s="583"/>
      <c r="H46" s="579"/>
      <c r="I46" s="545"/>
      <c r="J46" s="544"/>
      <c r="K46" s="581"/>
      <c r="L46" s="586"/>
      <c r="M46" s="587"/>
      <c r="N46" s="592" t="s">
        <v>16</v>
      </c>
      <c r="O46" s="603"/>
      <c r="P46" s="544"/>
      <c r="Q46" s="581"/>
      <c r="R46" s="586"/>
      <c r="S46" s="587"/>
      <c r="T46" s="592" t="s">
        <v>16</v>
      </c>
      <c r="U46" s="592"/>
      <c r="V46" s="544"/>
      <c r="W46" s="545"/>
      <c r="X46" s="594"/>
      <c r="Y46" s="545"/>
      <c r="Z46" s="544"/>
      <c r="AA46" s="545"/>
      <c r="AB46" s="544"/>
      <c r="AC46" s="545"/>
      <c r="AD46" s="544"/>
      <c r="AE46" s="581"/>
      <c r="AF46" s="586"/>
      <c r="AG46" s="587"/>
      <c r="AH46" s="626"/>
      <c r="AI46" s="627"/>
      <c r="AJ46" s="544"/>
      <c r="AK46" s="581"/>
      <c r="AL46" s="586"/>
      <c r="AM46" s="587"/>
      <c r="AN46" s="626"/>
      <c r="AO46" s="627"/>
      <c r="AP46" s="544"/>
      <c r="AQ46" s="581"/>
      <c r="AR46" s="586"/>
      <c r="AS46" s="587"/>
      <c r="AT46" s="626"/>
      <c r="AU46" s="627"/>
      <c r="AV46" s="628"/>
      <c r="AW46" s="629"/>
      <c r="AX46" s="632"/>
      <c r="AY46" s="633"/>
      <c r="AZ46" s="626"/>
      <c r="BA46" s="627"/>
      <c r="BB46" s="544"/>
      <c r="BC46" s="581"/>
      <c r="BD46" s="586"/>
      <c r="BE46" s="587"/>
      <c r="BF46" s="626"/>
      <c r="BG46" s="627"/>
      <c r="BH46" s="628"/>
      <c r="BI46" s="629"/>
      <c r="BJ46" s="632"/>
      <c r="BK46" s="633"/>
      <c r="BL46" s="626"/>
      <c r="BM46" s="627"/>
      <c r="BN46" s="678"/>
      <c r="BO46" s="679"/>
      <c r="BP46" s="680"/>
      <c r="BQ46" s="677"/>
      <c r="BR46" s="663"/>
      <c r="BS46" s="663"/>
      <c r="BT46" s="15"/>
      <c r="BU46" s="15"/>
      <c r="BV46" s="95"/>
    </row>
    <row r="47" spans="1:74" ht="21.75" customHeight="1" x14ac:dyDescent="0.25">
      <c r="A47" s="95"/>
      <c r="B47" s="570" t="str">
        <f>IF(ROSTER!B$44="","",ROSTER!B$44)</f>
        <v/>
      </c>
      <c r="C47" s="572" t="str">
        <f>IF(ROSTER!C$44="","",ROSTER!C$44)</f>
        <v/>
      </c>
      <c r="D47" s="573"/>
      <c r="E47" s="574"/>
      <c r="F47" s="576">
        <f>IF(E47="y",1,IF(E47="S",1,0))</f>
        <v>0</v>
      </c>
      <c r="G47" s="582">
        <f>IF(E47="S",1,0)</f>
        <v>0</v>
      </c>
      <c r="H47" s="578"/>
      <c r="I47" s="543"/>
      <c r="J47" s="542"/>
      <c r="K47" s="580"/>
      <c r="L47" s="584"/>
      <c r="M47" s="585"/>
      <c r="N47" s="588">
        <f>L47+J47</f>
        <v>0</v>
      </c>
      <c r="O47" s="589"/>
      <c r="P47" s="542"/>
      <c r="Q47" s="580"/>
      <c r="R47" s="584"/>
      <c r="S47" s="585"/>
      <c r="T47" s="588">
        <f>R47-P47</f>
        <v>0</v>
      </c>
      <c r="U47" s="588"/>
      <c r="V47" s="542"/>
      <c r="W47" s="543"/>
      <c r="X47" s="593"/>
      <c r="Y47" s="543"/>
      <c r="Z47" s="542"/>
      <c r="AA47" s="543"/>
      <c r="AB47" s="542"/>
      <c r="AC47" s="543"/>
      <c r="AD47" s="542"/>
      <c r="AE47" s="580"/>
      <c r="AF47" s="584"/>
      <c r="AG47" s="585"/>
      <c r="AH47" s="595">
        <f>IF(AD47=0,0,(AF47/AD47)*100)</f>
        <v>0</v>
      </c>
      <c r="AI47" s="596"/>
      <c r="AJ47" s="542"/>
      <c r="AK47" s="580"/>
      <c r="AL47" s="584"/>
      <c r="AM47" s="585"/>
      <c r="AN47" s="595">
        <f>IF(AJ47=0,0,(AL47/AJ47)*100)</f>
        <v>0</v>
      </c>
      <c r="AO47" s="596"/>
      <c r="AP47" s="542"/>
      <c r="AQ47" s="580"/>
      <c r="AR47" s="584"/>
      <c r="AS47" s="585"/>
      <c r="AT47" s="595">
        <f>IF(AP47=0,0,(AR47/AP47)*100)</f>
        <v>0</v>
      </c>
      <c r="AU47" s="596"/>
      <c r="AV47" s="599">
        <f>AD47+AJ47+AP47</f>
        <v>0</v>
      </c>
      <c r="AW47" s="600"/>
      <c r="AX47" s="630">
        <f>AF47+AL47+AR47</f>
        <v>0</v>
      </c>
      <c r="AY47" s="631"/>
      <c r="AZ47" s="595">
        <f>IF(AV47=0,0,(AX47/AV47)*100)</f>
        <v>0</v>
      </c>
      <c r="BA47" s="596"/>
      <c r="BB47" s="542"/>
      <c r="BC47" s="580"/>
      <c r="BD47" s="584"/>
      <c r="BE47" s="585"/>
      <c r="BF47" s="595">
        <f>IF(BB47=0,0,(BD47/BB47)*100)</f>
        <v>0</v>
      </c>
      <c r="BG47" s="596"/>
      <c r="BH47" s="599">
        <f>AV47+BB47</f>
        <v>0</v>
      </c>
      <c r="BI47" s="600"/>
      <c r="BJ47" s="630">
        <f>AX47+BD47</f>
        <v>0</v>
      </c>
      <c r="BK47" s="631"/>
      <c r="BL47" s="595">
        <f>IF(BH47=0,0,(BJ47/BH47)*100)</f>
        <v>0</v>
      </c>
      <c r="BM47" s="596"/>
      <c r="BN47" s="656">
        <f>(AF47*2)+(AL47*2)+(AR47*3)+BD47</f>
        <v>0</v>
      </c>
      <c r="BO47" s="657"/>
      <c r="BP47" s="658"/>
      <c r="BQ47" s="676">
        <f t="shared" ref="BQ47" si="32">IF(BS47=0,0,50*BR47/BS47)</f>
        <v>0</v>
      </c>
      <c r="BR47" s="662">
        <f t="shared" ref="BR47" si="33">(BN47*BU$11)+(N47*BU$12)+(Z47*BU$13)+(R47*BU$14)+(X47*BU$15)+(AB47*BU$16)+(V47*BU$21)</f>
        <v>0</v>
      </c>
      <c r="BS47" s="662">
        <f>((BB47-BD47)*BU$18)+((AV47-AX47)*BU$17)+(H47*BU$19)+(P47*BU$20)</f>
        <v>0</v>
      </c>
      <c r="BT47" s="15"/>
      <c r="BU47" s="15"/>
      <c r="BV47" s="95"/>
    </row>
    <row r="48" spans="1:74" ht="21.75" customHeight="1" x14ac:dyDescent="0.25">
      <c r="A48" s="95"/>
      <c r="B48" s="571"/>
      <c r="C48" s="642" t="str">
        <f>IF(ROSTER!D$44="","",ROSTER!D$44)</f>
        <v/>
      </c>
      <c r="D48" s="643"/>
      <c r="E48" s="575"/>
      <c r="F48" s="577"/>
      <c r="G48" s="583"/>
      <c r="H48" s="579"/>
      <c r="I48" s="545"/>
      <c r="J48" s="544"/>
      <c r="K48" s="581"/>
      <c r="L48" s="586"/>
      <c r="M48" s="587"/>
      <c r="N48" s="592" t="s">
        <v>16</v>
      </c>
      <c r="O48" s="603"/>
      <c r="P48" s="544"/>
      <c r="Q48" s="581"/>
      <c r="R48" s="586"/>
      <c r="S48" s="587"/>
      <c r="T48" s="592" t="s">
        <v>16</v>
      </c>
      <c r="U48" s="592"/>
      <c r="V48" s="544"/>
      <c r="W48" s="545"/>
      <c r="X48" s="594"/>
      <c r="Y48" s="545"/>
      <c r="Z48" s="544"/>
      <c r="AA48" s="545"/>
      <c r="AB48" s="544"/>
      <c r="AC48" s="545"/>
      <c r="AD48" s="544"/>
      <c r="AE48" s="581"/>
      <c r="AF48" s="586"/>
      <c r="AG48" s="587"/>
      <c r="AH48" s="626"/>
      <c r="AI48" s="627"/>
      <c r="AJ48" s="544"/>
      <c r="AK48" s="581"/>
      <c r="AL48" s="586"/>
      <c r="AM48" s="587"/>
      <c r="AN48" s="626"/>
      <c r="AO48" s="627"/>
      <c r="AP48" s="544"/>
      <c r="AQ48" s="581"/>
      <c r="AR48" s="586"/>
      <c r="AS48" s="587"/>
      <c r="AT48" s="626"/>
      <c r="AU48" s="627"/>
      <c r="AV48" s="628"/>
      <c r="AW48" s="629"/>
      <c r="AX48" s="632"/>
      <c r="AY48" s="633"/>
      <c r="AZ48" s="626"/>
      <c r="BA48" s="627"/>
      <c r="BB48" s="544"/>
      <c r="BC48" s="581"/>
      <c r="BD48" s="586"/>
      <c r="BE48" s="587"/>
      <c r="BF48" s="626"/>
      <c r="BG48" s="627"/>
      <c r="BH48" s="628"/>
      <c r="BI48" s="629"/>
      <c r="BJ48" s="632"/>
      <c r="BK48" s="633"/>
      <c r="BL48" s="626"/>
      <c r="BM48" s="627"/>
      <c r="BN48" s="678"/>
      <c r="BO48" s="679"/>
      <c r="BP48" s="680"/>
      <c r="BQ48" s="677"/>
      <c r="BR48" s="663"/>
      <c r="BS48" s="663"/>
      <c r="BT48" s="15"/>
      <c r="BU48" s="15"/>
      <c r="BV48" s="95"/>
    </row>
    <row r="49" spans="1:77" ht="21.75" customHeight="1" x14ac:dyDescent="0.25">
      <c r="A49" s="95"/>
      <c r="B49" s="570" t="str">
        <f>IF(ROSTER!B$46="","",ROSTER!B$46)</f>
        <v/>
      </c>
      <c r="C49" s="572" t="str">
        <f>IF(ROSTER!C$46="","",ROSTER!C$46)</f>
        <v/>
      </c>
      <c r="D49" s="573"/>
      <c r="E49" s="574"/>
      <c r="F49" s="576">
        <f>IF(E49="y",1,IF(E49="S",1,0))</f>
        <v>0</v>
      </c>
      <c r="G49" s="582">
        <f>IF(E49="S",1,0)</f>
        <v>0</v>
      </c>
      <c r="H49" s="578"/>
      <c r="I49" s="543"/>
      <c r="J49" s="542"/>
      <c r="K49" s="580"/>
      <c r="L49" s="584"/>
      <c r="M49" s="585"/>
      <c r="N49" s="588">
        <f>L49+J49</f>
        <v>0</v>
      </c>
      <c r="O49" s="589"/>
      <c r="P49" s="542"/>
      <c r="Q49" s="580"/>
      <c r="R49" s="584"/>
      <c r="S49" s="585"/>
      <c r="T49" s="588">
        <f>R49-P49</f>
        <v>0</v>
      </c>
      <c r="U49" s="588"/>
      <c r="V49" s="542"/>
      <c r="W49" s="543"/>
      <c r="X49" s="593"/>
      <c r="Y49" s="543"/>
      <c r="Z49" s="542"/>
      <c r="AA49" s="543"/>
      <c r="AB49" s="542"/>
      <c r="AC49" s="543"/>
      <c r="AD49" s="542"/>
      <c r="AE49" s="580"/>
      <c r="AF49" s="584"/>
      <c r="AG49" s="585"/>
      <c r="AH49" s="595">
        <f>IF(AD49=0,0,(AF49/AD49)*100)</f>
        <v>0</v>
      </c>
      <c r="AI49" s="596"/>
      <c r="AJ49" s="542"/>
      <c r="AK49" s="580"/>
      <c r="AL49" s="584"/>
      <c r="AM49" s="585"/>
      <c r="AN49" s="595">
        <f>IF(AJ49=0,0,(AL49/AJ49)*100)</f>
        <v>0</v>
      </c>
      <c r="AO49" s="596"/>
      <c r="AP49" s="542"/>
      <c r="AQ49" s="580"/>
      <c r="AR49" s="584"/>
      <c r="AS49" s="585"/>
      <c r="AT49" s="595">
        <f>IF(AP49=0,0,(AR49/AP49)*100)</f>
        <v>0</v>
      </c>
      <c r="AU49" s="596"/>
      <c r="AV49" s="599">
        <f>AD49+AJ49+AP49</f>
        <v>0</v>
      </c>
      <c r="AW49" s="600"/>
      <c r="AX49" s="630">
        <f>AF49+AL49+AR49</f>
        <v>0</v>
      </c>
      <c r="AY49" s="631"/>
      <c r="AZ49" s="595">
        <f>IF(AV49=0,0,(AX49/AV49)*100)</f>
        <v>0</v>
      </c>
      <c r="BA49" s="596"/>
      <c r="BB49" s="542"/>
      <c r="BC49" s="580"/>
      <c r="BD49" s="584"/>
      <c r="BE49" s="585"/>
      <c r="BF49" s="595">
        <f>IF(BB49=0,0,(BD49/BB49)*100)</f>
        <v>0</v>
      </c>
      <c r="BG49" s="596"/>
      <c r="BH49" s="599">
        <f>AV49+BB49</f>
        <v>0</v>
      </c>
      <c r="BI49" s="600"/>
      <c r="BJ49" s="630">
        <f>AX49+BD49</f>
        <v>0</v>
      </c>
      <c r="BK49" s="631"/>
      <c r="BL49" s="595">
        <f>IF(BH49=0,0,(BJ49/BH49)*100)</f>
        <v>0</v>
      </c>
      <c r="BM49" s="596"/>
      <c r="BN49" s="656">
        <f>(AF49*2)+(AL49*2)+(AR49*3)+BD49</f>
        <v>0</v>
      </c>
      <c r="BO49" s="657"/>
      <c r="BP49" s="658"/>
      <c r="BQ49" s="676">
        <f t="shared" ref="BQ49" si="34">IF(BS49=0,0,50*BR49/BS49)</f>
        <v>0</v>
      </c>
      <c r="BR49" s="662">
        <f t="shared" ref="BR49" si="35">(BN49*BU$11)+(N49*BU$12)+(Z49*BU$13)+(R49*BU$14)+(X49*BU$15)+(AB49*BU$16)+(V49*BU$21)</f>
        <v>0</v>
      </c>
      <c r="BS49" s="662">
        <f>((BB49-BD49)*BU$18)+((AV49-AX49)*BU$17)+(H49*BU$19)+(P49*BU$20)</f>
        <v>0</v>
      </c>
      <c r="BT49" s="15"/>
      <c r="BU49" s="15"/>
      <c r="BV49" s="95"/>
    </row>
    <row r="50" spans="1:77" ht="22.5" customHeight="1" thickBot="1" x14ac:dyDescent="0.3">
      <c r="A50" s="95"/>
      <c r="B50" s="571"/>
      <c r="C50" s="642" t="str">
        <f>IF(ROSTER!D$46="","",ROSTER!D$46)</f>
        <v/>
      </c>
      <c r="D50" s="643"/>
      <c r="E50" s="575"/>
      <c r="F50" s="577"/>
      <c r="G50" s="583"/>
      <c r="H50" s="579"/>
      <c r="I50" s="545"/>
      <c r="J50" s="544"/>
      <c r="K50" s="581"/>
      <c r="L50" s="586"/>
      <c r="M50" s="587"/>
      <c r="N50" s="590" t="s">
        <v>16</v>
      </c>
      <c r="O50" s="591"/>
      <c r="P50" s="544"/>
      <c r="Q50" s="581"/>
      <c r="R50" s="586"/>
      <c r="S50" s="587"/>
      <c r="T50" s="592" t="s">
        <v>16</v>
      </c>
      <c r="U50" s="592"/>
      <c r="V50" s="544"/>
      <c r="W50" s="545"/>
      <c r="X50" s="594"/>
      <c r="Y50" s="545"/>
      <c r="Z50" s="544"/>
      <c r="AA50" s="545"/>
      <c r="AB50" s="544"/>
      <c r="AC50" s="545"/>
      <c r="AD50" s="544"/>
      <c r="AE50" s="581"/>
      <c r="AF50" s="586"/>
      <c r="AG50" s="587"/>
      <c r="AH50" s="597"/>
      <c r="AI50" s="598"/>
      <c r="AJ50" s="544"/>
      <c r="AK50" s="581"/>
      <c r="AL50" s="586"/>
      <c r="AM50" s="587"/>
      <c r="AN50" s="597"/>
      <c r="AO50" s="598"/>
      <c r="AP50" s="544"/>
      <c r="AQ50" s="581"/>
      <c r="AR50" s="586"/>
      <c r="AS50" s="587"/>
      <c r="AT50" s="597"/>
      <c r="AU50" s="598"/>
      <c r="AV50" s="601"/>
      <c r="AW50" s="602"/>
      <c r="AX50" s="701"/>
      <c r="AY50" s="702"/>
      <c r="AZ50" s="597"/>
      <c r="BA50" s="598"/>
      <c r="BB50" s="544"/>
      <c r="BC50" s="581"/>
      <c r="BD50" s="586"/>
      <c r="BE50" s="587"/>
      <c r="BF50" s="597"/>
      <c r="BG50" s="598"/>
      <c r="BH50" s="601"/>
      <c r="BI50" s="602"/>
      <c r="BJ50" s="701"/>
      <c r="BK50" s="702"/>
      <c r="BL50" s="597"/>
      <c r="BM50" s="598"/>
      <c r="BN50" s="659"/>
      <c r="BO50" s="660"/>
      <c r="BP50" s="661"/>
      <c r="BQ50" s="677"/>
      <c r="BR50" s="663"/>
      <c r="BS50" s="663"/>
      <c r="BT50" s="15"/>
      <c r="BU50" s="15"/>
      <c r="BV50" s="95"/>
    </row>
    <row r="51" spans="1:77" s="21" customFormat="1" ht="33.4" customHeight="1" x14ac:dyDescent="0.45">
      <c r="A51" s="98"/>
      <c r="B51" s="612"/>
      <c r="C51" s="613"/>
      <c r="D51" s="613" t="s">
        <v>10</v>
      </c>
      <c r="E51" s="616"/>
      <c r="F51" s="279"/>
      <c r="G51" s="279"/>
      <c r="H51" s="517">
        <f>SUM(H11:I50)</f>
        <v>0</v>
      </c>
      <c r="I51" s="618"/>
      <c r="J51" s="517">
        <f>SUM(J11:K50)</f>
        <v>0</v>
      </c>
      <c r="K51" s="618"/>
      <c r="L51" s="620">
        <f>SUM(L11:M50)</f>
        <v>0</v>
      </c>
      <c r="M51" s="621"/>
      <c r="N51" s="548">
        <f>L51+J51</f>
        <v>0</v>
      </c>
      <c r="O51" s="518"/>
      <c r="P51" s="620">
        <f>SUM(P11:Q50)</f>
        <v>0</v>
      </c>
      <c r="Q51" s="618"/>
      <c r="R51" s="620">
        <f>SUM(R11:S50)</f>
        <v>0</v>
      </c>
      <c r="S51" s="621"/>
      <c r="T51" s="548">
        <f>R51-P51</f>
        <v>0</v>
      </c>
      <c r="U51" s="518"/>
      <c r="V51" s="517">
        <f>SUM(V11:W50)</f>
        <v>0</v>
      </c>
      <c r="W51" s="518"/>
      <c r="X51" s="621">
        <f>SUM(X11:Y50)</f>
        <v>0</v>
      </c>
      <c r="Y51" s="621"/>
      <c r="Z51" s="517">
        <f>SUM(Z11:AA50)</f>
        <v>0</v>
      </c>
      <c r="AA51" s="518"/>
      <c r="AB51" s="517">
        <f>SUM(AB11:AC50)</f>
        <v>0</v>
      </c>
      <c r="AC51" s="518"/>
      <c r="AD51" s="621">
        <f>SUM(AD11:AE50)</f>
        <v>0</v>
      </c>
      <c r="AE51" s="618"/>
      <c r="AF51" s="620">
        <f>SUM(AF11:AG50)</f>
        <v>0</v>
      </c>
      <c r="AG51" s="621"/>
      <c r="AH51" s="548">
        <f>IF(AD51=0,0,(AF51/AD51)*100)</f>
        <v>0</v>
      </c>
      <c r="AI51" s="518"/>
      <c r="AJ51" s="620">
        <f>SUM(AJ11:AK50)</f>
        <v>0</v>
      </c>
      <c r="AK51" s="618"/>
      <c r="AL51" s="620">
        <f>SUM(AL11:AM50)</f>
        <v>0</v>
      </c>
      <c r="AM51" s="621"/>
      <c r="AN51" s="548">
        <f>IF(AJ51=0,0,(AL51/AJ51)*100)</f>
        <v>0</v>
      </c>
      <c r="AO51" s="518"/>
      <c r="AP51" s="620">
        <f>SUM(AP11:AQ50)</f>
        <v>0</v>
      </c>
      <c r="AQ51" s="618"/>
      <c r="AR51" s="620">
        <f>SUM(AR11:AS50)</f>
        <v>0</v>
      </c>
      <c r="AS51" s="621"/>
      <c r="AT51" s="548">
        <f>IF(AP51=0,0,(AR51/AP51)*100)</f>
        <v>0</v>
      </c>
      <c r="AU51" s="518"/>
      <c r="AV51" s="517">
        <f>AD51+AJ51+AP51</f>
        <v>0</v>
      </c>
      <c r="AW51" s="618"/>
      <c r="AX51" s="620">
        <f>AF51+AL51+AR51</f>
        <v>0</v>
      </c>
      <c r="AY51" s="624"/>
      <c r="AZ51" s="548">
        <f>IF(AV51=0,0,(AX51/AV51)*100)</f>
        <v>0</v>
      </c>
      <c r="BA51" s="518"/>
      <c r="BB51" s="620">
        <f>SUM(BB11:BC50)</f>
        <v>0</v>
      </c>
      <c r="BC51" s="618"/>
      <c r="BD51" s="620">
        <f>SUM(BD11:BE50)</f>
        <v>0</v>
      </c>
      <c r="BE51" s="621"/>
      <c r="BF51" s="548">
        <f>IF(BB51=0,0,(BD51/BB51)*100)</f>
        <v>0</v>
      </c>
      <c r="BG51" s="518"/>
      <c r="BH51" s="517">
        <f>AV51+BB51</f>
        <v>0</v>
      </c>
      <c r="BI51" s="618"/>
      <c r="BJ51" s="620">
        <f>AX51+BD51</f>
        <v>0</v>
      </c>
      <c r="BK51" s="624"/>
      <c r="BL51" s="548">
        <f>IF(BH51=0,0,(BJ51/BH51)*100)</f>
        <v>0</v>
      </c>
      <c r="BM51" s="664"/>
      <c r="BN51" s="666">
        <f>SUM(BN11:BP50)</f>
        <v>0</v>
      </c>
      <c r="BO51" s="667"/>
      <c r="BP51" s="668"/>
      <c r="BQ51" s="681">
        <f>SUM(BQ11:BQ50)</f>
        <v>0</v>
      </c>
      <c r="BR51" s="685">
        <f>(BN51*BU$11)+(N51*BU$12)+(Z51*BU$13)+(R51*BU$14)+(X51*BU$15)+(AB51*BU$16)</f>
        <v>0</v>
      </c>
      <c r="BS51" s="683">
        <f>((BB51-BD51)*BU$18)+((AV51-AX51)*BU$17)+(H51*BU$19)+(P51*BU$20)</f>
        <v>0</v>
      </c>
      <c r="BT51" s="20"/>
      <c r="BU51" s="20"/>
      <c r="BV51" s="98"/>
    </row>
    <row r="52" spans="1:77" s="21" customFormat="1" ht="33.950000000000003" customHeight="1" thickBot="1" x14ac:dyDescent="0.5">
      <c r="A52" s="98"/>
      <c r="B52" s="614"/>
      <c r="C52" s="615"/>
      <c r="D52" s="615"/>
      <c r="E52" s="617"/>
      <c r="F52" s="280"/>
      <c r="G52" s="280"/>
      <c r="H52" s="519"/>
      <c r="I52" s="619"/>
      <c r="J52" s="519"/>
      <c r="K52" s="619"/>
      <c r="L52" s="622"/>
      <c r="M52" s="623"/>
      <c r="N52" s="549" t="s">
        <v>16</v>
      </c>
      <c r="O52" s="520"/>
      <c r="P52" s="622"/>
      <c r="Q52" s="619"/>
      <c r="R52" s="622"/>
      <c r="S52" s="623"/>
      <c r="T52" s="549" t="s">
        <v>16</v>
      </c>
      <c r="U52" s="520"/>
      <c r="V52" s="519"/>
      <c r="W52" s="520"/>
      <c r="X52" s="623"/>
      <c r="Y52" s="623"/>
      <c r="Z52" s="519"/>
      <c r="AA52" s="520"/>
      <c r="AB52" s="519"/>
      <c r="AC52" s="520"/>
      <c r="AD52" s="623"/>
      <c r="AE52" s="619"/>
      <c r="AF52" s="622"/>
      <c r="AG52" s="623"/>
      <c r="AH52" s="549"/>
      <c r="AI52" s="520"/>
      <c r="AJ52" s="622"/>
      <c r="AK52" s="619"/>
      <c r="AL52" s="622"/>
      <c r="AM52" s="623"/>
      <c r="AN52" s="549"/>
      <c r="AO52" s="520"/>
      <c r="AP52" s="622"/>
      <c r="AQ52" s="619"/>
      <c r="AR52" s="622"/>
      <c r="AS52" s="623"/>
      <c r="AT52" s="549"/>
      <c r="AU52" s="520"/>
      <c r="AV52" s="519"/>
      <c r="AW52" s="619"/>
      <c r="AX52" s="622"/>
      <c r="AY52" s="625"/>
      <c r="AZ52" s="549"/>
      <c r="BA52" s="520"/>
      <c r="BB52" s="622"/>
      <c r="BC52" s="619"/>
      <c r="BD52" s="622"/>
      <c r="BE52" s="623"/>
      <c r="BF52" s="549"/>
      <c r="BG52" s="520"/>
      <c r="BH52" s="519"/>
      <c r="BI52" s="619"/>
      <c r="BJ52" s="622"/>
      <c r="BK52" s="625"/>
      <c r="BL52" s="549"/>
      <c r="BM52" s="665"/>
      <c r="BN52" s="669"/>
      <c r="BO52" s="670"/>
      <c r="BP52" s="671"/>
      <c r="BQ52" s="682"/>
      <c r="BR52" s="686"/>
      <c r="BS52" s="684"/>
      <c r="BT52" s="20"/>
      <c r="BU52" s="20"/>
      <c r="BV52" s="98"/>
    </row>
    <row r="53" spans="1:77" s="21" customFormat="1" ht="33" customHeight="1" thickBot="1" x14ac:dyDescent="0.5">
      <c r="A53" s="98"/>
      <c r="B53" s="612"/>
      <c r="C53" s="613"/>
      <c r="D53" s="613" t="s">
        <v>13</v>
      </c>
      <c r="E53" s="616"/>
      <c r="F53" s="281"/>
      <c r="G53" s="282"/>
      <c r="H53" s="528"/>
      <c r="I53" s="636"/>
      <c r="J53" s="528"/>
      <c r="K53" s="636"/>
      <c r="L53" s="638"/>
      <c r="M53" s="639"/>
      <c r="N53" s="548">
        <f>J53+L53</f>
        <v>0</v>
      </c>
      <c r="O53" s="518"/>
      <c r="P53" s="638"/>
      <c r="Q53" s="636"/>
      <c r="R53" s="638"/>
      <c r="S53" s="639"/>
      <c r="T53" s="548">
        <f>R53-P53</f>
        <v>0</v>
      </c>
      <c r="U53" s="518"/>
      <c r="V53" s="528"/>
      <c r="W53" s="529"/>
      <c r="X53" s="528"/>
      <c r="Y53" s="529"/>
      <c r="Z53" s="528"/>
      <c r="AA53" s="529"/>
      <c r="AB53" s="528"/>
      <c r="AC53" s="529"/>
      <c r="AD53" s="639"/>
      <c r="AE53" s="636"/>
      <c r="AF53" s="638"/>
      <c r="AG53" s="639"/>
      <c r="AH53" s="548">
        <f>IF(AD53=0,0,(AF53/AD53)*100)</f>
        <v>0</v>
      </c>
      <c r="AI53" s="518"/>
      <c r="AJ53" s="638"/>
      <c r="AK53" s="636"/>
      <c r="AL53" s="638"/>
      <c r="AM53" s="639"/>
      <c r="AN53" s="548">
        <f>IF(AJ53=0,0,(AL53/AJ53)*100)</f>
        <v>0</v>
      </c>
      <c r="AO53" s="518"/>
      <c r="AP53" s="638"/>
      <c r="AQ53" s="636"/>
      <c r="AR53" s="638"/>
      <c r="AS53" s="639"/>
      <c r="AT53" s="548">
        <f>IF(AP53=0,0,(AR53/AP53)*100)</f>
        <v>0</v>
      </c>
      <c r="AU53" s="518"/>
      <c r="AV53" s="517">
        <f>AD53+AJ53+AP53</f>
        <v>0</v>
      </c>
      <c r="AW53" s="618"/>
      <c r="AX53" s="620">
        <f>AF53+AL53+AR53</f>
        <v>0</v>
      </c>
      <c r="AY53" s="624"/>
      <c r="AZ53" s="548">
        <f>IF(AV53=0,0,(AX53/AV53)*100)</f>
        <v>0</v>
      </c>
      <c r="BA53" s="518"/>
      <c r="BB53" s="638"/>
      <c r="BC53" s="636"/>
      <c r="BD53" s="638"/>
      <c r="BE53" s="639"/>
      <c r="BF53" s="548">
        <f>IF(BB53=0,0,(BD53/BB53)*100)</f>
        <v>0</v>
      </c>
      <c r="BG53" s="518"/>
      <c r="BH53" s="517">
        <f>AV53+BB53</f>
        <v>0</v>
      </c>
      <c r="BI53" s="618"/>
      <c r="BJ53" s="620">
        <f>AX53+BD53</f>
        <v>0</v>
      </c>
      <c r="BK53" s="624"/>
      <c r="BL53" s="548">
        <f>IF(BH53=0,0,(BJ53/BH53)*100)</f>
        <v>0</v>
      </c>
      <c r="BM53" s="664"/>
      <c r="BN53" s="693">
        <f>(AF53*2)+(AL53*2)+(AR53*3)+BD53</f>
        <v>0</v>
      </c>
      <c r="BO53" s="694"/>
      <c r="BP53" s="695"/>
      <c r="BQ53" s="699"/>
      <c r="BR53" s="283"/>
      <c r="BS53" s="284"/>
      <c r="BT53" s="20"/>
      <c r="BU53" s="20"/>
      <c r="BV53" s="98"/>
    </row>
    <row r="54" spans="1:77" s="21" customFormat="1" ht="33.75" customHeight="1" thickBot="1" x14ac:dyDescent="0.5">
      <c r="A54" s="98"/>
      <c r="B54" s="285"/>
      <c r="C54" s="286"/>
      <c r="D54" s="634"/>
      <c r="E54" s="635"/>
      <c r="F54" s="287"/>
      <c r="G54" s="287"/>
      <c r="H54" s="530"/>
      <c r="I54" s="637"/>
      <c r="J54" s="530"/>
      <c r="K54" s="637"/>
      <c r="L54" s="640"/>
      <c r="M54" s="641"/>
      <c r="N54" s="549">
        <f>IF((N51+N53)=0,0,N51/(N51+N53)*100)</f>
        <v>0</v>
      </c>
      <c r="O54" s="520"/>
      <c r="P54" s="640"/>
      <c r="Q54" s="637"/>
      <c r="R54" s="640"/>
      <c r="S54" s="641"/>
      <c r="T54" s="549"/>
      <c r="U54" s="520"/>
      <c r="V54" s="530"/>
      <c r="W54" s="531"/>
      <c r="X54" s="530"/>
      <c r="Y54" s="531"/>
      <c r="Z54" s="530"/>
      <c r="AA54" s="531"/>
      <c r="AB54" s="530"/>
      <c r="AC54" s="531"/>
      <c r="AD54" s="641"/>
      <c r="AE54" s="637"/>
      <c r="AF54" s="640"/>
      <c r="AG54" s="641"/>
      <c r="AH54" s="549"/>
      <c r="AI54" s="520"/>
      <c r="AJ54" s="640"/>
      <c r="AK54" s="637"/>
      <c r="AL54" s="640"/>
      <c r="AM54" s="641"/>
      <c r="AN54" s="549"/>
      <c r="AO54" s="520"/>
      <c r="AP54" s="640"/>
      <c r="AQ54" s="637"/>
      <c r="AR54" s="640"/>
      <c r="AS54" s="641"/>
      <c r="AT54" s="549"/>
      <c r="AU54" s="520"/>
      <c r="AV54" s="519"/>
      <c r="AW54" s="619"/>
      <c r="AX54" s="622"/>
      <c r="AY54" s="625"/>
      <c r="AZ54" s="549"/>
      <c r="BA54" s="520"/>
      <c r="BB54" s="640"/>
      <c r="BC54" s="637"/>
      <c r="BD54" s="640"/>
      <c r="BE54" s="641"/>
      <c r="BF54" s="549"/>
      <c r="BG54" s="520"/>
      <c r="BH54" s="519"/>
      <c r="BI54" s="619"/>
      <c r="BJ54" s="622"/>
      <c r="BK54" s="625"/>
      <c r="BL54" s="549"/>
      <c r="BM54" s="665"/>
      <c r="BN54" s="696"/>
      <c r="BO54" s="697"/>
      <c r="BP54" s="698"/>
      <c r="BQ54" s="700"/>
      <c r="BR54" s="79"/>
      <c r="BS54" s="79"/>
      <c r="BT54" s="20"/>
      <c r="BU54" s="20"/>
      <c r="BV54" s="98"/>
    </row>
    <row r="55" spans="1:77" ht="16.5" customHeight="1" thickTop="1" thickBot="1" x14ac:dyDescent="0.5">
      <c r="A55" s="95"/>
      <c r="B55" s="288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289"/>
      <c r="AI55" s="289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89"/>
      <c r="BR55" s="674">
        <f>IF((J51+L53)=0,0,(J51/(J51+L53)*100)%)</f>
        <v>0</v>
      </c>
      <c r="BS55" s="675"/>
      <c r="BT55" s="674">
        <f>IF((L51+J53)=0,0,(L51/(L51+J53)*100)%)</f>
        <v>0</v>
      </c>
      <c r="BU55" s="675"/>
      <c r="BV55" s="95"/>
    </row>
    <row r="56" spans="1:77" s="23" customFormat="1" ht="79.5" customHeight="1" thickTop="1" thickBot="1" x14ac:dyDescent="0.55000000000000004">
      <c r="A56" s="99"/>
      <c r="B56" s="565" t="s">
        <v>64</v>
      </c>
      <c r="C56" s="566"/>
      <c r="D56" s="113"/>
      <c r="E56" s="532" t="s">
        <v>54</v>
      </c>
      <c r="F56" s="532"/>
      <c r="G56" s="532"/>
      <c r="H56" s="532"/>
      <c r="I56" s="94"/>
      <c r="J56" s="533"/>
      <c r="K56" s="534"/>
      <c r="L56" s="535"/>
      <c r="M56" s="290"/>
      <c r="N56" s="533"/>
      <c r="O56" s="534"/>
      <c r="P56" s="535"/>
      <c r="Q56" s="536" t="s">
        <v>47</v>
      </c>
      <c r="R56" s="537"/>
      <c r="S56" s="537"/>
      <c r="T56" s="538"/>
      <c r="U56" s="533"/>
      <c r="V56" s="534"/>
      <c r="W56" s="535"/>
      <c r="X56" s="290"/>
      <c r="Y56" s="533"/>
      <c r="Z56" s="534"/>
      <c r="AA56" s="535"/>
      <c r="AB56" s="536" t="s">
        <v>49</v>
      </c>
      <c r="AC56" s="537"/>
      <c r="AD56" s="537"/>
      <c r="AE56" s="538"/>
      <c r="AF56" s="533"/>
      <c r="AG56" s="534"/>
      <c r="AH56" s="535"/>
      <c r="AI56" s="290"/>
      <c r="AJ56" s="533"/>
      <c r="AK56" s="534"/>
      <c r="AL56" s="535"/>
      <c r="AM56" s="536" t="s">
        <v>53</v>
      </c>
      <c r="AN56" s="537"/>
      <c r="AO56" s="537"/>
      <c r="AP56" s="538"/>
      <c r="AQ56" s="533"/>
      <c r="AR56" s="534"/>
      <c r="AS56" s="535"/>
      <c r="AT56" s="72"/>
      <c r="AU56" s="533"/>
      <c r="AV56" s="534"/>
      <c r="AW56" s="535"/>
      <c r="AX56" s="291"/>
      <c r="AY56" s="291"/>
      <c r="AZ56" s="291"/>
      <c r="BA56" s="291"/>
      <c r="BB56" s="567" t="s">
        <v>20</v>
      </c>
      <c r="BC56" s="567"/>
      <c r="BD56" s="567"/>
      <c r="BE56" s="567"/>
      <c r="BF56" s="568"/>
      <c r="BG56" s="539">
        <f>BN51</f>
        <v>0</v>
      </c>
      <c r="BH56" s="540"/>
      <c r="BI56" s="541"/>
      <c r="BJ56" s="292"/>
      <c r="BK56" s="539">
        <f>BN53</f>
        <v>0</v>
      </c>
      <c r="BL56" s="540"/>
      <c r="BM56" s="541"/>
      <c r="BN56" s="73"/>
      <c r="BO56" s="73"/>
      <c r="BP56" s="73"/>
      <c r="BQ56" s="90"/>
      <c r="BR56" s="24"/>
      <c r="BS56" s="24"/>
      <c r="BT56" s="22"/>
      <c r="BU56" s="22"/>
      <c r="BV56" s="99"/>
    </row>
    <row r="57" spans="1:77" ht="15.6" customHeight="1" thickTop="1" thickBot="1" x14ac:dyDescent="0.55000000000000004">
      <c r="A57" s="95"/>
      <c r="B57" s="293"/>
      <c r="C57" s="67"/>
      <c r="D57" s="67"/>
      <c r="E57" s="294"/>
      <c r="F57" s="295"/>
      <c r="G57" s="295"/>
      <c r="H57" s="94"/>
      <c r="I57" s="94"/>
      <c r="J57" s="296"/>
      <c r="K57" s="296"/>
      <c r="L57" s="296"/>
      <c r="M57" s="296"/>
      <c r="N57" s="296"/>
      <c r="O57" s="296"/>
      <c r="P57" s="296"/>
      <c r="Q57" s="295"/>
      <c r="R57" s="295"/>
      <c r="S57" s="295"/>
      <c r="T57" s="295"/>
      <c r="U57" s="296"/>
      <c r="V57" s="296"/>
      <c r="W57" s="296"/>
      <c r="X57" s="297"/>
      <c r="Y57" s="296"/>
      <c r="Z57" s="296"/>
      <c r="AA57" s="296"/>
      <c r="AB57" s="295"/>
      <c r="AC57" s="295"/>
      <c r="AD57" s="295"/>
      <c r="AE57" s="295"/>
      <c r="AF57" s="296"/>
      <c r="AG57" s="296"/>
      <c r="AH57" s="296"/>
      <c r="AI57" s="296"/>
      <c r="AJ57" s="297"/>
      <c r="AK57" s="297"/>
      <c r="AL57" s="296"/>
      <c r="AM57" s="295"/>
      <c r="AN57" s="295"/>
      <c r="AO57" s="295"/>
      <c r="AP57" s="295"/>
      <c r="AQ57" s="296"/>
      <c r="AR57" s="296"/>
      <c r="AS57" s="296"/>
      <c r="AT57" s="296"/>
      <c r="AU57" s="296"/>
      <c r="AV57" s="72"/>
      <c r="AW57" s="72"/>
      <c r="AX57" s="74"/>
      <c r="AY57" s="74"/>
      <c r="AZ57" s="74"/>
      <c r="BA57" s="74"/>
      <c r="BB57" s="295"/>
      <c r="BC57" s="298"/>
      <c r="BD57" s="298"/>
      <c r="BE57" s="299"/>
      <c r="BF57" s="300"/>
      <c r="BG57" s="301"/>
      <c r="BH57" s="301"/>
      <c r="BI57" s="72"/>
      <c r="BJ57" s="302"/>
      <c r="BK57" s="303"/>
      <c r="BL57" s="303"/>
      <c r="BM57" s="72"/>
      <c r="BN57" s="74"/>
      <c r="BO57" s="74"/>
      <c r="BP57" s="74"/>
      <c r="BQ57" s="91"/>
      <c r="BR57" s="25"/>
      <c r="BS57" s="25"/>
      <c r="BT57" s="15"/>
      <c r="BU57" s="15"/>
      <c r="BV57" s="95"/>
    </row>
    <row r="58" spans="1:77" s="23" customFormat="1" ht="79.5" customHeight="1" thickTop="1" thickBot="1" x14ac:dyDescent="0.55000000000000004">
      <c r="A58" s="99"/>
      <c r="B58" s="569" t="s">
        <v>46</v>
      </c>
      <c r="C58" s="567"/>
      <c r="D58" s="113"/>
      <c r="E58" s="532" t="s">
        <v>55</v>
      </c>
      <c r="F58" s="532"/>
      <c r="G58" s="532"/>
      <c r="H58" s="532"/>
      <c r="I58" s="94"/>
      <c r="J58" s="539">
        <f>J56</f>
        <v>0</v>
      </c>
      <c r="K58" s="540"/>
      <c r="L58" s="541"/>
      <c r="M58" s="290"/>
      <c r="N58" s="539">
        <f>N56</f>
        <v>0</v>
      </c>
      <c r="O58" s="540"/>
      <c r="P58" s="541"/>
      <c r="Q58" s="536" t="s">
        <v>51</v>
      </c>
      <c r="R58" s="537"/>
      <c r="S58" s="537"/>
      <c r="T58" s="538"/>
      <c r="U58" s="539">
        <f>U56-J56</f>
        <v>0</v>
      </c>
      <c r="V58" s="540"/>
      <c r="W58" s="541"/>
      <c r="X58" s="290"/>
      <c r="Y58" s="539">
        <f>Y56-N56</f>
        <v>0</v>
      </c>
      <c r="Z58" s="540"/>
      <c r="AA58" s="541"/>
      <c r="AB58" s="536" t="s">
        <v>50</v>
      </c>
      <c r="AC58" s="537"/>
      <c r="AD58" s="537"/>
      <c r="AE58" s="538"/>
      <c r="AF58" s="539">
        <f>AF56-U56</f>
        <v>0</v>
      </c>
      <c r="AG58" s="540"/>
      <c r="AH58" s="541"/>
      <c r="AI58" s="290"/>
      <c r="AJ58" s="539">
        <f>AJ56-Y56</f>
        <v>0</v>
      </c>
      <c r="AK58" s="540"/>
      <c r="AL58" s="541"/>
      <c r="AM58" s="536" t="s">
        <v>52</v>
      </c>
      <c r="AN58" s="537"/>
      <c r="AO58" s="537"/>
      <c r="AP58" s="538"/>
      <c r="AQ58" s="539">
        <f>AQ56-AF56</f>
        <v>0</v>
      </c>
      <c r="AR58" s="540"/>
      <c r="AS58" s="541"/>
      <c r="AT58" s="72"/>
      <c r="AU58" s="539">
        <f>AU56-AJ56</f>
        <v>0</v>
      </c>
      <c r="AV58" s="540"/>
      <c r="AW58" s="541"/>
      <c r="AX58" s="291"/>
      <c r="AY58" s="291"/>
      <c r="AZ58" s="291"/>
      <c r="BA58" s="291"/>
      <c r="BB58" s="567" t="s">
        <v>45</v>
      </c>
      <c r="BC58" s="567"/>
      <c r="BD58" s="567"/>
      <c r="BE58" s="567"/>
      <c r="BF58" s="568"/>
      <c r="BG58" s="539">
        <f>BG56-AQ56</f>
        <v>0</v>
      </c>
      <c r="BH58" s="540"/>
      <c r="BI58" s="541"/>
      <c r="BJ58" s="304"/>
      <c r="BK58" s="539">
        <f>BK56-AU56</f>
        <v>0</v>
      </c>
      <c r="BL58" s="540"/>
      <c r="BM58" s="541"/>
      <c r="BN58" s="73"/>
      <c r="BO58" s="73"/>
      <c r="BP58" s="73"/>
      <c r="BQ58" s="90"/>
      <c r="BR58" s="24"/>
      <c r="BS58" s="24"/>
      <c r="BT58" s="22"/>
      <c r="BU58" s="22"/>
      <c r="BV58" s="99"/>
      <c r="BY58" s="21"/>
    </row>
    <row r="59" spans="1:77" ht="18.75" customHeight="1" thickTop="1" thickBot="1" x14ac:dyDescent="0.5">
      <c r="A59" s="95"/>
      <c r="B59" s="305"/>
      <c r="C59" s="71"/>
      <c r="D59" s="71"/>
      <c r="E59" s="71"/>
      <c r="F59" s="92"/>
      <c r="G59" s="92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306"/>
      <c r="AI59" s="306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03" t="s">
        <v>153</v>
      </c>
      <c r="BD59" s="703"/>
      <c r="BE59" s="703"/>
      <c r="BF59" s="703"/>
      <c r="BG59" s="703"/>
      <c r="BH59" s="703"/>
      <c r="BI59" s="703"/>
      <c r="BJ59" s="703"/>
      <c r="BK59" s="703"/>
      <c r="BL59" s="703"/>
      <c r="BM59" s="703"/>
      <c r="BN59" s="703"/>
      <c r="BO59" s="703"/>
      <c r="BP59" s="703"/>
      <c r="BQ59" s="318"/>
      <c r="BR59" s="319"/>
      <c r="BS59" s="319"/>
      <c r="BT59" s="15"/>
      <c r="BU59" s="15"/>
      <c r="BV59" s="95"/>
    </row>
    <row r="60" spans="1:77" s="93" customFormat="1" ht="13.5" customHeight="1" thickTop="1" x14ac:dyDescent="0.45">
      <c r="A60" s="95"/>
      <c r="B60" s="99"/>
      <c r="C60" s="95"/>
      <c r="D60" s="95"/>
      <c r="E60" s="95"/>
      <c r="F60" s="96"/>
      <c r="G60" s="96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254"/>
      <c r="AI60" s="254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7"/>
      <c r="BR60" s="97"/>
      <c r="BS60" s="97"/>
      <c r="BT60" s="95"/>
      <c r="BU60" s="95"/>
      <c r="BV60" s="95"/>
    </row>
    <row r="61" spans="1:77" s="17" customFormat="1" ht="33.75" x14ac:dyDescent="0.5">
      <c r="A61" s="255"/>
      <c r="B61" s="604" t="s">
        <v>9</v>
      </c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604"/>
      <c r="P61" s="604"/>
      <c r="Q61" s="604"/>
      <c r="R61" s="604"/>
      <c r="S61" s="604"/>
      <c r="T61" s="604"/>
      <c r="U61" s="604"/>
      <c r="V61" s="604"/>
      <c r="W61" s="604"/>
      <c r="X61" s="604"/>
      <c r="Y61" s="604"/>
      <c r="Z61" s="604"/>
      <c r="AA61" s="604"/>
      <c r="AB61" s="604"/>
      <c r="AC61" s="604"/>
      <c r="AD61" s="604"/>
      <c r="AE61" s="604"/>
      <c r="AF61" s="604"/>
      <c r="AG61" s="604"/>
      <c r="AH61" s="604"/>
      <c r="AI61" s="604"/>
      <c r="AJ61" s="604"/>
      <c r="AK61" s="604"/>
      <c r="AL61" s="604"/>
      <c r="AM61" s="604"/>
      <c r="AN61" s="604"/>
      <c r="AO61" s="604"/>
      <c r="AP61" s="604"/>
      <c r="AQ61" s="604"/>
      <c r="AR61" s="604"/>
      <c r="AS61" s="604"/>
      <c r="AT61" s="604"/>
      <c r="AU61" s="604"/>
      <c r="AV61" s="604"/>
      <c r="AW61" s="604"/>
      <c r="AX61" s="604"/>
      <c r="AY61" s="604"/>
      <c r="AZ61" s="604"/>
      <c r="BA61" s="604"/>
      <c r="BB61" s="604"/>
      <c r="BC61" s="604"/>
      <c r="BD61" s="604"/>
      <c r="BE61" s="604"/>
      <c r="BF61" s="604"/>
      <c r="BG61" s="604"/>
      <c r="BH61" s="604"/>
      <c r="BI61" s="604"/>
      <c r="BJ61" s="604"/>
      <c r="BK61" s="604"/>
      <c r="BL61" s="604"/>
      <c r="BM61" s="604"/>
      <c r="BN61" s="604"/>
      <c r="BO61" s="604"/>
      <c r="BP61" s="604"/>
      <c r="BQ61" s="256"/>
      <c r="BR61" s="256"/>
      <c r="BS61" s="256"/>
      <c r="BT61" s="257"/>
      <c r="BU61" s="257"/>
      <c r="BV61" s="255"/>
    </row>
    <row r="62" spans="1:77" ht="10.9" customHeight="1" x14ac:dyDescent="0.45">
      <c r="A62" s="95"/>
      <c r="B62" s="258"/>
      <c r="C62" s="62"/>
      <c r="D62" s="62"/>
      <c r="E62" s="62"/>
      <c r="F62" s="63"/>
      <c r="G62" s="63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259"/>
      <c r="AI62" s="259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94"/>
      <c r="BQ62" s="87"/>
      <c r="BR62" s="94"/>
      <c r="BS62" s="94"/>
      <c r="BT62" s="15"/>
      <c r="BU62" s="15"/>
      <c r="BV62" s="95"/>
    </row>
    <row r="63" spans="1:77" s="18" customFormat="1" ht="36.75" customHeight="1" x14ac:dyDescent="0.45">
      <c r="A63" s="260"/>
      <c r="B63" s="258"/>
      <c r="C63" s="261"/>
      <c r="D63" s="262" t="s">
        <v>10</v>
      </c>
      <c r="E63" s="605" t="str">
        <f>IF(ROSTER!D$3="","",ROSTER!D$3)</f>
        <v/>
      </c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5"/>
      <c r="R63" s="605"/>
      <c r="S63" s="605"/>
      <c r="T63" s="605"/>
      <c r="U63" s="605"/>
      <c r="V63" s="605"/>
      <c r="W63" s="605"/>
      <c r="X63" s="605"/>
      <c r="Y63" s="605"/>
      <c r="Z63" s="605"/>
      <c r="AA63" s="605"/>
      <c r="AB63" s="605"/>
      <c r="AC63" s="605"/>
      <c r="AD63" s="605"/>
      <c r="AE63" s="605"/>
      <c r="AF63" s="316"/>
      <c r="AG63" s="606" t="s">
        <v>11</v>
      </c>
      <c r="AH63" s="606"/>
      <c r="AI63" s="606"/>
      <c r="AJ63" s="606"/>
      <c r="AK63" s="606"/>
      <c r="AL63" s="606"/>
      <c r="AM63" s="606"/>
      <c r="AN63" s="607"/>
      <c r="AO63" s="607"/>
      <c r="AP63" s="607"/>
      <c r="AQ63" s="607"/>
      <c r="AR63" s="607"/>
      <c r="AS63" s="607"/>
      <c r="AT63" s="607"/>
      <c r="AU63" s="607"/>
      <c r="AV63" s="607"/>
      <c r="AW63" s="607"/>
      <c r="AX63" s="607"/>
      <c r="AY63" s="607"/>
      <c r="AZ63" s="607"/>
      <c r="BA63" s="607"/>
      <c r="BB63" s="607"/>
      <c r="BC63" s="607"/>
      <c r="BD63" s="607"/>
      <c r="BE63" s="607"/>
      <c r="BF63" s="607"/>
      <c r="BG63" s="607"/>
      <c r="BH63" s="607"/>
      <c r="BI63" s="607"/>
      <c r="BJ63" s="607"/>
      <c r="BK63" s="607"/>
      <c r="BL63" s="607"/>
      <c r="BM63" s="607"/>
      <c r="BN63" s="607"/>
      <c r="BO63" s="607"/>
      <c r="BP63" s="94"/>
      <c r="BQ63" s="88" t="s">
        <v>130</v>
      </c>
      <c r="BR63" s="94"/>
      <c r="BS63" s="94"/>
      <c r="BT63" s="263"/>
      <c r="BU63" s="263"/>
      <c r="BV63" s="260"/>
    </row>
    <row r="64" spans="1:77" ht="8.85" customHeight="1" x14ac:dyDescent="0.45">
      <c r="A64" s="96"/>
      <c r="B64" s="258"/>
      <c r="C64" s="259" t="s">
        <v>39</v>
      </c>
      <c r="D64" s="259"/>
      <c r="E64" s="259"/>
      <c r="F64" s="63"/>
      <c r="G64" s="63"/>
      <c r="H64" s="259"/>
      <c r="I64" s="259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7"/>
      <c r="AD64" s="317"/>
      <c r="AE64" s="317"/>
      <c r="AF64" s="317"/>
      <c r="AG64" s="317"/>
      <c r="AH64" s="317"/>
      <c r="AI64" s="259"/>
      <c r="AJ64" s="264"/>
      <c r="AK64" s="265"/>
      <c r="AL64" s="265"/>
      <c r="AM64" s="265"/>
      <c r="AN64" s="265"/>
      <c r="AO64" s="265"/>
      <c r="AP64" s="265"/>
      <c r="AQ64" s="266"/>
      <c r="AR64" s="266"/>
      <c r="AS64" s="266"/>
      <c r="AT64" s="266"/>
      <c r="AU64" s="266"/>
      <c r="AV64" s="266"/>
      <c r="AW64" s="266"/>
      <c r="AX64" s="266"/>
      <c r="AY64" s="266"/>
      <c r="AZ64" s="266"/>
      <c r="BA64" s="266"/>
      <c r="BB64" s="266"/>
      <c r="BC64" s="266"/>
      <c r="BD64" s="266"/>
      <c r="BE64" s="266"/>
      <c r="BF64" s="266"/>
      <c r="BG64" s="266"/>
      <c r="BH64" s="266"/>
      <c r="BI64" s="266"/>
      <c r="BJ64" s="266"/>
      <c r="BK64" s="266"/>
      <c r="BL64" s="266"/>
      <c r="BM64" s="266"/>
      <c r="BN64" s="266"/>
      <c r="BO64" s="266"/>
      <c r="BP64" s="266"/>
      <c r="BQ64" s="267"/>
      <c r="BR64" s="267"/>
      <c r="BS64" s="267"/>
      <c r="BT64" s="268"/>
      <c r="BU64" s="268"/>
      <c r="BV64" s="96"/>
    </row>
    <row r="65" spans="1:79" s="18" customFormat="1" ht="33.75" x14ac:dyDescent="0.45">
      <c r="A65" s="260"/>
      <c r="B65" s="258"/>
      <c r="C65" s="608" t="s">
        <v>38</v>
      </c>
      <c r="D65" s="608"/>
      <c r="E65" s="607"/>
      <c r="F65" s="607"/>
      <c r="G65" s="607"/>
      <c r="H65" s="607"/>
      <c r="I65" s="607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  <c r="X65" s="607"/>
      <c r="Y65" s="607"/>
      <c r="Z65" s="607"/>
      <c r="AA65" s="607"/>
      <c r="AB65" s="607"/>
      <c r="AC65" s="607"/>
      <c r="AD65" s="607"/>
      <c r="AE65" s="607"/>
      <c r="AF65" s="316"/>
      <c r="AG65" s="609" t="s">
        <v>21</v>
      </c>
      <c r="AH65" s="609"/>
      <c r="AI65" s="609"/>
      <c r="AJ65" s="609"/>
      <c r="AK65" s="607"/>
      <c r="AL65" s="607"/>
      <c r="AM65" s="607"/>
      <c r="AN65" s="607"/>
      <c r="AO65" s="607"/>
      <c r="AP65" s="607"/>
      <c r="AQ65" s="607"/>
      <c r="AR65" s="607"/>
      <c r="AS65" s="607"/>
      <c r="AT65" s="607"/>
      <c r="AU65" s="607"/>
      <c r="AV65" s="607"/>
      <c r="AW65" s="607"/>
      <c r="AX65" s="607"/>
      <c r="AY65" s="607"/>
      <c r="AZ65" s="607"/>
      <c r="BA65" s="607"/>
      <c r="BB65" s="607"/>
      <c r="BC65" s="610" t="s">
        <v>12</v>
      </c>
      <c r="BD65" s="610"/>
      <c r="BE65" s="610"/>
      <c r="BF65" s="611"/>
      <c r="BG65" s="611"/>
      <c r="BH65" s="611"/>
      <c r="BI65" s="611"/>
      <c r="BJ65" s="611"/>
      <c r="BK65" s="611"/>
      <c r="BL65" s="611"/>
      <c r="BM65" s="611"/>
      <c r="BN65" s="611"/>
      <c r="BO65" s="611"/>
      <c r="BP65" s="64"/>
      <c r="BQ65" s="269"/>
      <c r="BR65" s="65"/>
      <c r="BS65" s="65"/>
      <c r="BT65" s="270">
        <f>IF(BF65=0,0,1)</f>
        <v>0</v>
      </c>
      <c r="BU65" s="18">
        <f>IF((BG115+BK115)&gt;(AQ115+AU115),1,0)</f>
        <v>0</v>
      </c>
      <c r="BV65" s="271"/>
    </row>
    <row r="66" spans="1:79" ht="9.6" customHeight="1" x14ac:dyDescent="0.45">
      <c r="A66" s="95"/>
      <c r="B66" s="258"/>
      <c r="C66" s="62"/>
      <c r="D66" s="62"/>
      <c r="E66" s="62"/>
      <c r="F66" s="63"/>
      <c r="G66" s="63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259"/>
      <c r="AI66" s="259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6"/>
      <c r="BR66" s="66"/>
      <c r="BS66" s="66"/>
      <c r="BT66" s="15"/>
      <c r="BU66" s="15"/>
      <c r="BV66" s="95"/>
    </row>
    <row r="67" spans="1:79" ht="8.85" customHeight="1" thickBot="1" x14ac:dyDescent="0.5">
      <c r="A67" s="95"/>
      <c r="B67" s="113"/>
      <c r="C67" s="67"/>
      <c r="D67" s="67"/>
      <c r="E67" s="67"/>
      <c r="F67" s="68"/>
      <c r="G67" s="68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272"/>
      <c r="AI67" s="272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9"/>
      <c r="BR67" s="69"/>
      <c r="BS67" s="69"/>
      <c r="BT67" s="15"/>
      <c r="BU67" s="15"/>
      <c r="BV67" s="95"/>
    </row>
    <row r="68" spans="1:79" s="18" customFormat="1" ht="40.5" customHeight="1" thickTop="1" x14ac:dyDescent="0.4">
      <c r="A68" s="271"/>
      <c r="B68" s="652" t="s">
        <v>0</v>
      </c>
      <c r="C68" s="648" t="s">
        <v>1</v>
      </c>
      <c r="D68" s="649"/>
      <c r="E68" s="273" t="s">
        <v>28</v>
      </c>
      <c r="F68" s="546" t="s">
        <v>100</v>
      </c>
      <c r="G68" s="546" t="s">
        <v>101</v>
      </c>
      <c r="H68" s="644" t="s">
        <v>41</v>
      </c>
      <c r="I68" s="645"/>
      <c r="J68" s="554" t="s">
        <v>7</v>
      </c>
      <c r="K68" s="554"/>
      <c r="L68" s="554"/>
      <c r="M68" s="554"/>
      <c r="N68" s="554"/>
      <c r="O68" s="554"/>
      <c r="P68" s="554" t="s">
        <v>2</v>
      </c>
      <c r="Q68" s="554"/>
      <c r="R68" s="554"/>
      <c r="S68" s="554"/>
      <c r="T68" s="554"/>
      <c r="U68" s="555"/>
      <c r="V68" s="550" t="s">
        <v>158</v>
      </c>
      <c r="W68" s="551"/>
      <c r="X68" s="550" t="s">
        <v>35</v>
      </c>
      <c r="Y68" s="551"/>
      <c r="Z68" s="550" t="s">
        <v>36</v>
      </c>
      <c r="AA68" s="551"/>
      <c r="AB68" s="550" t="s">
        <v>44</v>
      </c>
      <c r="AC68" s="551"/>
      <c r="AD68" s="554" t="s">
        <v>6</v>
      </c>
      <c r="AE68" s="554"/>
      <c r="AF68" s="554"/>
      <c r="AG68" s="554"/>
      <c r="AH68" s="554"/>
      <c r="AI68" s="554"/>
      <c r="AJ68" s="554" t="s">
        <v>68</v>
      </c>
      <c r="AK68" s="554"/>
      <c r="AL68" s="554"/>
      <c r="AM68" s="554"/>
      <c r="AN68" s="554"/>
      <c r="AO68" s="554"/>
      <c r="AP68" s="554" t="s">
        <v>69</v>
      </c>
      <c r="AQ68" s="554"/>
      <c r="AR68" s="554"/>
      <c r="AS68" s="554"/>
      <c r="AT68" s="554"/>
      <c r="AU68" s="554"/>
      <c r="AV68" s="554" t="s">
        <v>70</v>
      </c>
      <c r="AW68" s="554"/>
      <c r="AX68" s="554"/>
      <c r="AY68" s="554"/>
      <c r="AZ68" s="554"/>
      <c r="BA68" s="555"/>
      <c r="BB68" s="554" t="s">
        <v>4</v>
      </c>
      <c r="BC68" s="554"/>
      <c r="BD68" s="554"/>
      <c r="BE68" s="554"/>
      <c r="BF68" s="554"/>
      <c r="BG68" s="554"/>
      <c r="BH68" s="554" t="s">
        <v>71</v>
      </c>
      <c r="BI68" s="554"/>
      <c r="BJ68" s="554"/>
      <c r="BK68" s="554"/>
      <c r="BL68" s="554"/>
      <c r="BM68" s="556"/>
      <c r="BN68" s="557" t="s">
        <v>25</v>
      </c>
      <c r="BO68" s="558"/>
      <c r="BP68" s="559"/>
      <c r="BQ68" s="691" t="s">
        <v>110</v>
      </c>
      <c r="BR68" s="691" t="s">
        <v>86</v>
      </c>
      <c r="BS68" s="691" t="s">
        <v>87</v>
      </c>
      <c r="BT68" s="274"/>
      <c r="BU68" s="274"/>
      <c r="BV68" s="271"/>
    </row>
    <row r="69" spans="1:79" s="18" customFormat="1" ht="41.25" customHeight="1" x14ac:dyDescent="0.7">
      <c r="A69" s="271"/>
      <c r="B69" s="653"/>
      <c r="C69" s="650"/>
      <c r="D69" s="651"/>
      <c r="E69" s="275" t="s">
        <v>102</v>
      </c>
      <c r="F69" s="547"/>
      <c r="G69" s="547"/>
      <c r="H69" s="646"/>
      <c r="I69" s="647"/>
      <c r="J69" s="525" t="s">
        <v>17</v>
      </c>
      <c r="K69" s="526"/>
      <c r="L69" s="521" t="s">
        <v>18</v>
      </c>
      <c r="M69" s="522"/>
      <c r="N69" s="523" t="s">
        <v>19</v>
      </c>
      <c r="O69" s="524" t="s">
        <v>8</v>
      </c>
      <c r="P69" s="525" t="s">
        <v>26</v>
      </c>
      <c r="Q69" s="526"/>
      <c r="R69" s="521" t="s">
        <v>24</v>
      </c>
      <c r="S69" s="522"/>
      <c r="T69" s="523" t="s">
        <v>19</v>
      </c>
      <c r="U69" s="527"/>
      <c r="V69" s="552"/>
      <c r="W69" s="553"/>
      <c r="X69" s="552"/>
      <c r="Y69" s="553"/>
      <c r="Z69" s="552"/>
      <c r="AA69" s="553"/>
      <c r="AB69" s="552"/>
      <c r="AC69" s="553"/>
      <c r="AD69" s="525" t="s">
        <v>48</v>
      </c>
      <c r="AE69" s="526"/>
      <c r="AF69" s="521" t="s">
        <v>23</v>
      </c>
      <c r="AG69" s="522" t="s">
        <v>3</v>
      </c>
      <c r="AH69" s="563" t="s">
        <v>5</v>
      </c>
      <c r="AI69" s="564"/>
      <c r="AJ69" s="525" t="s">
        <v>48</v>
      </c>
      <c r="AK69" s="526"/>
      <c r="AL69" s="521" t="s">
        <v>23</v>
      </c>
      <c r="AM69" s="522" t="s">
        <v>3</v>
      </c>
      <c r="AN69" s="563" t="s">
        <v>5</v>
      </c>
      <c r="AO69" s="564"/>
      <c r="AP69" s="525" t="s">
        <v>48</v>
      </c>
      <c r="AQ69" s="526"/>
      <c r="AR69" s="521" t="s">
        <v>23</v>
      </c>
      <c r="AS69" s="522" t="s">
        <v>3</v>
      </c>
      <c r="AT69" s="563" t="s">
        <v>5</v>
      </c>
      <c r="AU69" s="564"/>
      <c r="AV69" s="525" t="s">
        <v>48</v>
      </c>
      <c r="AW69" s="526"/>
      <c r="AX69" s="521" t="s">
        <v>23</v>
      </c>
      <c r="AY69" s="522" t="s">
        <v>3</v>
      </c>
      <c r="AZ69" s="563" t="s">
        <v>5</v>
      </c>
      <c r="BA69" s="655"/>
      <c r="BB69" s="525" t="s">
        <v>48</v>
      </c>
      <c r="BC69" s="526"/>
      <c r="BD69" s="521" t="s">
        <v>23</v>
      </c>
      <c r="BE69" s="522" t="s">
        <v>3</v>
      </c>
      <c r="BF69" s="563" t="s">
        <v>5</v>
      </c>
      <c r="BG69" s="564"/>
      <c r="BH69" s="525" t="s">
        <v>48</v>
      </c>
      <c r="BI69" s="526"/>
      <c r="BJ69" s="521" t="s">
        <v>23</v>
      </c>
      <c r="BK69" s="522" t="s">
        <v>3</v>
      </c>
      <c r="BL69" s="563" t="s">
        <v>5</v>
      </c>
      <c r="BM69" s="564"/>
      <c r="BN69" s="560"/>
      <c r="BO69" s="561"/>
      <c r="BP69" s="562"/>
      <c r="BQ69" s="692"/>
      <c r="BR69" s="692"/>
      <c r="BS69" s="692"/>
      <c r="BT69" s="274"/>
      <c r="BU69" s="274"/>
      <c r="BV69" s="271"/>
      <c r="CA69" s="104"/>
    </row>
    <row r="70" spans="1:79" ht="23.85" customHeight="1" x14ac:dyDescent="0.35">
      <c r="A70" s="276"/>
      <c r="B70" s="570" t="str">
        <f>IF(ROSTER!B$8="","",ROSTER!B$8)</f>
        <v/>
      </c>
      <c r="C70" s="572" t="str">
        <f>IF(ROSTER!C$8="","",ROSTER!C$8)</f>
        <v/>
      </c>
      <c r="D70" s="573"/>
      <c r="E70" s="574"/>
      <c r="F70" s="576">
        <f>IF(E70="y",1,IF(E70="S",1,0))</f>
        <v>0</v>
      </c>
      <c r="G70" s="582">
        <f>IF(E70="S",1,0)</f>
        <v>0</v>
      </c>
      <c r="H70" s="578"/>
      <c r="I70" s="543"/>
      <c r="J70" s="542"/>
      <c r="K70" s="580"/>
      <c r="L70" s="584"/>
      <c r="M70" s="585"/>
      <c r="N70" s="588">
        <f>L70+J70</f>
        <v>0</v>
      </c>
      <c r="O70" s="589"/>
      <c r="P70" s="542"/>
      <c r="Q70" s="580"/>
      <c r="R70" s="584"/>
      <c r="S70" s="585"/>
      <c r="T70" s="588">
        <f>R70-P70</f>
        <v>0</v>
      </c>
      <c r="U70" s="588"/>
      <c r="V70" s="542"/>
      <c r="W70" s="543"/>
      <c r="X70" s="593"/>
      <c r="Y70" s="543"/>
      <c r="Z70" s="542"/>
      <c r="AA70" s="543"/>
      <c r="AB70" s="542"/>
      <c r="AC70" s="543"/>
      <c r="AD70" s="542"/>
      <c r="AE70" s="580"/>
      <c r="AF70" s="584"/>
      <c r="AG70" s="585"/>
      <c r="AH70" s="595">
        <f>IF(AD70=0,0,(AF70/AD70)*100)</f>
        <v>0</v>
      </c>
      <c r="AI70" s="596"/>
      <c r="AJ70" s="542"/>
      <c r="AK70" s="580"/>
      <c r="AL70" s="584"/>
      <c r="AM70" s="585"/>
      <c r="AN70" s="595">
        <f>IF(AJ70=0,0,(AL70/AJ70)*100)</f>
        <v>0</v>
      </c>
      <c r="AO70" s="596"/>
      <c r="AP70" s="542"/>
      <c r="AQ70" s="580"/>
      <c r="AR70" s="584"/>
      <c r="AS70" s="585"/>
      <c r="AT70" s="595">
        <f>IF(AP70=0,0,(AR70/AP70)*100)</f>
        <v>0</v>
      </c>
      <c r="AU70" s="596"/>
      <c r="AV70" s="599">
        <f>AD70+AJ70+AP70</f>
        <v>0</v>
      </c>
      <c r="AW70" s="600"/>
      <c r="AX70" s="630">
        <f>AF70+AL70+AR70</f>
        <v>0</v>
      </c>
      <c r="AY70" s="631"/>
      <c r="AZ70" s="595">
        <f>IF(AV70=0,0,(AX70/AV70)*100)</f>
        <v>0</v>
      </c>
      <c r="BA70" s="596"/>
      <c r="BB70" s="542"/>
      <c r="BC70" s="580"/>
      <c r="BD70" s="584"/>
      <c r="BE70" s="585"/>
      <c r="BF70" s="595">
        <f>IF(BB70=0,0,(BD70/BB70)*100)</f>
        <v>0</v>
      </c>
      <c r="BG70" s="596"/>
      <c r="BH70" s="599">
        <f>AV70+BB70</f>
        <v>0</v>
      </c>
      <c r="BI70" s="600"/>
      <c r="BJ70" s="630">
        <f>AX70+BD70</f>
        <v>0</v>
      </c>
      <c r="BK70" s="631"/>
      <c r="BL70" s="595">
        <f>IF(BH70=0,0,(BJ70/BH70)*100)</f>
        <v>0</v>
      </c>
      <c r="BM70" s="596"/>
      <c r="BN70" s="656">
        <f>(AF70*2)+(AL70*2)+(AR70*3)+BD70</f>
        <v>0</v>
      </c>
      <c r="BO70" s="657"/>
      <c r="BP70" s="658"/>
      <c r="BQ70" s="676">
        <f>IF(BS70=0,0,50*BR70/BS70)</f>
        <v>0</v>
      </c>
      <c r="BR70" s="662">
        <f>(BN70*BU$70)+(N70*BU$71)+(Z70*BU$72)+(R70*BU$73)+(X70*BU$74)+(AB70*BU$75)+(V70*BU$80)</f>
        <v>0</v>
      </c>
      <c r="BS70" s="662">
        <f>((BB70-BD70)*BU$77)+((AV70-AX70)*BU$76)+(H70*BU$78)+(P70*BU$79)</f>
        <v>0</v>
      </c>
      <c r="BT70" s="19" t="s">
        <v>75</v>
      </c>
      <c r="BU70" s="277">
        <f>IF(BQ65="B",'VALUE POINTS'!L$10,IF('GAME STATS'!BQ65="C",'VALUE POINTS'!M$10,'VALUE POINTS'!K$10))</f>
        <v>1</v>
      </c>
      <c r="BV70" s="278"/>
    </row>
    <row r="71" spans="1:79" ht="23.85" customHeight="1" x14ac:dyDescent="0.35">
      <c r="A71" s="276"/>
      <c r="B71" s="571"/>
      <c r="C71" s="642" t="str">
        <f>IF(ROSTER!D$8="","",ROSTER!D$8)</f>
        <v/>
      </c>
      <c r="D71" s="643"/>
      <c r="E71" s="575"/>
      <c r="F71" s="577"/>
      <c r="G71" s="583"/>
      <c r="H71" s="579"/>
      <c r="I71" s="545"/>
      <c r="J71" s="544"/>
      <c r="K71" s="581"/>
      <c r="L71" s="586"/>
      <c r="M71" s="587"/>
      <c r="N71" s="592" t="s">
        <v>16</v>
      </c>
      <c r="O71" s="603"/>
      <c r="P71" s="544"/>
      <c r="Q71" s="581"/>
      <c r="R71" s="586"/>
      <c r="S71" s="587"/>
      <c r="T71" s="592" t="s">
        <v>16</v>
      </c>
      <c r="U71" s="592"/>
      <c r="V71" s="544"/>
      <c r="W71" s="545"/>
      <c r="X71" s="594"/>
      <c r="Y71" s="545"/>
      <c r="Z71" s="544"/>
      <c r="AA71" s="545"/>
      <c r="AB71" s="544"/>
      <c r="AC71" s="545"/>
      <c r="AD71" s="544"/>
      <c r="AE71" s="581"/>
      <c r="AF71" s="586"/>
      <c r="AG71" s="587"/>
      <c r="AH71" s="626"/>
      <c r="AI71" s="627"/>
      <c r="AJ71" s="544"/>
      <c r="AK71" s="581"/>
      <c r="AL71" s="586"/>
      <c r="AM71" s="587"/>
      <c r="AN71" s="626"/>
      <c r="AO71" s="627"/>
      <c r="AP71" s="544"/>
      <c r="AQ71" s="581"/>
      <c r="AR71" s="586"/>
      <c r="AS71" s="587"/>
      <c r="AT71" s="626"/>
      <c r="AU71" s="627"/>
      <c r="AV71" s="628"/>
      <c r="AW71" s="629"/>
      <c r="AX71" s="632"/>
      <c r="AY71" s="633"/>
      <c r="AZ71" s="626"/>
      <c r="BA71" s="627"/>
      <c r="BB71" s="544"/>
      <c r="BC71" s="581"/>
      <c r="BD71" s="586"/>
      <c r="BE71" s="587"/>
      <c r="BF71" s="626"/>
      <c r="BG71" s="627"/>
      <c r="BH71" s="628"/>
      <c r="BI71" s="629"/>
      <c r="BJ71" s="632"/>
      <c r="BK71" s="633"/>
      <c r="BL71" s="626"/>
      <c r="BM71" s="627"/>
      <c r="BN71" s="678"/>
      <c r="BO71" s="679"/>
      <c r="BP71" s="680"/>
      <c r="BQ71" s="677"/>
      <c r="BR71" s="663"/>
      <c r="BS71" s="663"/>
      <c r="BT71" s="19" t="s">
        <v>76</v>
      </c>
      <c r="BU71" s="277">
        <f>IF(BQ65="B",'VALUE POINTS'!L$11,IF('GAME STATS'!BQ65="C",'VALUE POINTS'!M$11,'VALUE POINTS'!K$11))</f>
        <v>1</v>
      </c>
      <c r="BV71" s="278"/>
    </row>
    <row r="72" spans="1:79" ht="21.75" customHeight="1" x14ac:dyDescent="0.4">
      <c r="A72" s="95"/>
      <c r="B72" s="570" t="str">
        <f>IF(ROSTER!B$10="","",ROSTER!B$10)</f>
        <v/>
      </c>
      <c r="C72" s="572" t="str">
        <f>IF(ROSTER!C$10="","",ROSTER!C$10)</f>
        <v/>
      </c>
      <c r="D72" s="573"/>
      <c r="E72" s="574"/>
      <c r="F72" s="576">
        <f>IF(E72="y",1,IF(E72="S",1,0))</f>
        <v>0</v>
      </c>
      <c r="G72" s="582">
        <f>IF(E72="S",1,0)</f>
        <v>0</v>
      </c>
      <c r="H72" s="578"/>
      <c r="I72" s="543"/>
      <c r="J72" s="542"/>
      <c r="K72" s="580"/>
      <c r="L72" s="584"/>
      <c r="M72" s="585"/>
      <c r="N72" s="588">
        <f>L72+J72</f>
        <v>0</v>
      </c>
      <c r="O72" s="589"/>
      <c r="P72" s="542"/>
      <c r="Q72" s="580"/>
      <c r="R72" s="584"/>
      <c r="S72" s="585"/>
      <c r="T72" s="588">
        <f>R72-P72</f>
        <v>0</v>
      </c>
      <c r="U72" s="588"/>
      <c r="V72" s="542"/>
      <c r="W72" s="543"/>
      <c r="X72" s="593"/>
      <c r="Y72" s="543"/>
      <c r="Z72" s="542"/>
      <c r="AA72" s="543"/>
      <c r="AB72" s="542"/>
      <c r="AC72" s="543"/>
      <c r="AD72" s="542"/>
      <c r="AE72" s="580"/>
      <c r="AF72" s="584"/>
      <c r="AG72" s="585"/>
      <c r="AH72" s="595">
        <f>IF(AD72=0,0,(AF72/AD72)*100)</f>
        <v>0</v>
      </c>
      <c r="AI72" s="596"/>
      <c r="AJ72" s="542"/>
      <c r="AK72" s="580"/>
      <c r="AL72" s="584"/>
      <c r="AM72" s="585"/>
      <c r="AN72" s="595">
        <f>IF(AJ72=0,0,(AL72/AJ72)*100)</f>
        <v>0</v>
      </c>
      <c r="AO72" s="596"/>
      <c r="AP72" s="542"/>
      <c r="AQ72" s="580"/>
      <c r="AR72" s="584"/>
      <c r="AS72" s="585"/>
      <c r="AT72" s="595">
        <f>IF(AP72=0,0,(AR72/AP72)*100)</f>
        <v>0</v>
      </c>
      <c r="AU72" s="596"/>
      <c r="AV72" s="599">
        <f>AD72+AJ72+AP72</f>
        <v>0</v>
      </c>
      <c r="AW72" s="600"/>
      <c r="AX72" s="630">
        <f>AF72+AL72+AR72</f>
        <v>0</v>
      </c>
      <c r="AY72" s="631"/>
      <c r="AZ72" s="595">
        <f>IF(AV72=0,0,(AX72/AV72)*100)</f>
        <v>0</v>
      </c>
      <c r="BA72" s="596"/>
      <c r="BB72" s="542"/>
      <c r="BC72" s="580"/>
      <c r="BD72" s="584"/>
      <c r="BE72" s="585"/>
      <c r="BF72" s="595">
        <f>IF(BB72=0,0,(BD72/BB72)*100)</f>
        <v>0</v>
      </c>
      <c r="BG72" s="596"/>
      <c r="BH72" s="599">
        <f>AV72+BB72</f>
        <v>0</v>
      </c>
      <c r="BI72" s="600"/>
      <c r="BJ72" s="630">
        <f>AX72+BD72</f>
        <v>0</v>
      </c>
      <c r="BK72" s="631"/>
      <c r="BL72" s="595">
        <f>IF(BH72=0,0,(BJ72/BH72)*100)</f>
        <v>0</v>
      </c>
      <c r="BM72" s="596"/>
      <c r="BN72" s="656">
        <f>(AF72*2)+(AL72*2)+(AR72*3)+BD72</f>
        <v>0</v>
      </c>
      <c r="BO72" s="657"/>
      <c r="BP72" s="658"/>
      <c r="BQ72" s="676">
        <f>IF(BS72=0,0,50*BR72/BS72)</f>
        <v>0</v>
      </c>
      <c r="BR72" s="662">
        <f t="shared" ref="BR72" si="36">(BN72*BU$70)+(N72*BU$71)+(Z72*BU$72)+(R72*BU$73)+(X72*BU$74)+(AB72*BU$75)+(V72*BU$80)</f>
        <v>0</v>
      </c>
      <c r="BS72" s="662">
        <f t="shared" ref="BS72" si="37">((BB72-BD72)*BU$77)+((AV72-AX72)*BU$76)+(H72*BU$78)+(P72*BU$79)</f>
        <v>0</v>
      </c>
      <c r="BT72" s="19" t="s">
        <v>77</v>
      </c>
      <c r="BU72" s="277">
        <f>IF(BQ65="B",'VALUE POINTS'!L$12,IF('GAME STATS'!BQ65="C",'VALUE POINTS'!M$12,'VALUE POINTS'!K$12))</f>
        <v>2</v>
      </c>
      <c r="BV72" s="278"/>
      <c r="CA72" s="18"/>
    </row>
    <row r="73" spans="1:79" ht="21.75" customHeight="1" x14ac:dyDescent="0.35">
      <c r="A73" s="95"/>
      <c r="B73" s="571"/>
      <c r="C73" s="642" t="str">
        <f>IF(ROSTER!D$10="","",ROSTER!D$10)</f>
        <v/>
      </c>
      <c r="D73" s="643"/>
      <c r="E73" s="575"/>
      <c r="F73" s="577"/>
      <c r="G73" s="583"/>
      <c r="H73" s="579"/>
      <c r="I73" s="545"/>
      <c r="J73" s="544"/>
      <c r="K73" s="581"/>
      <c r="L73" s="586"/>
      <c r="M73" s="587"/>
      <c r="N73" s="592" t="s">
        <v>16</v>
      </c>
      <c r="O73" s="603"/>
      <c r="P73" s="544"/>
      <c r="Q73" s="581"/>
      <c r="R73" s="586"/>
      <c r="S73" s="587"/>
      <c r="T73" s="592" t="s">
        <v>16</v>
      </c>
      <c r="U73" s="592"/>
      <c r="V73" s="544"/>
      <c r="W73" s="545"/>
      <c r="X73" s="594"/>
      <c r="Y73" s="545"/>
      <c r="Z73" s="544"/>
      <c r="AA73" s="545"/>
      <c r="AB73" s="544"/>
      <c r="AC73" s="545"/>
      <c r="AD73" s="544"/>
      <c r="AE73" s="581"/>
      <c r="AF73" s="586"/>
      <c r="AG73" s="587"/>
      <c r="AH73" s="626"/>
      <c r="AI73" s="627"/>
      <c r="AJ73" s="544"/>
      <c r="AK73" s="581"/>
      <c r="AL73" s="586"/>
      <c r="AM73" s="587"/>
      <c r="AN73" s="626"/>
      <c r="AO73" s="627"/>
      <c r="AP73" s="544"/>
      <c r="AQ73" s="581"/>
      <c r="AR73" s="586"/>
      <c r="AS73" s="587"/>
      <c r="AT73" s="626"/>
      <c r="AU73" s="627"/>
      <c r="AV73" s="628"/>
      <c r="AW73" s="629"/>
      <c r="AX73" s="632"/>
      <c r="AY73" s="633"/>
      <c r="AZ73" s="626"/>
      <c r="BA73" s="627"/>
      <c r="BB73" s="544"/>
      <c r="BC73" s="581"/>
      <c r="BD73" s="586"/>
      <c r="BE73" s="587"/>
      <c r="BF73" s="626"/>
      <c r="BG73" s="627"/>
      <c r="BH73" s="628"/>
      <c r="BI73" s="629"/>
      <c r="BJ73" s="632"/>
      <c r="BK73" s="633"/>
      <c r="BL73" s="626"/>
      <c r="BM73" s="627"/>
      <c r="BN73" s="678"/>
      <c r="BO73" s="679"/>
      <c r="BP73" s="680"/>
      <c r="BQ73" s="677"/>
      <c r="BR73" s="663"/>
      <c r="BS73" s="663"/>
      <c r="BT73" s="19" t="s">
        <v>78</v>
      </c>
      <c r="BU73" s="277">
        <f>IF(BQ65="B",'VALUE POINTS'!L$13,IF('GAME STATS'!BQ65="C",'VALUE POINTS'!M$13,'VALUE POINTS'!K$13))</f>
        <v>2</v>
      </c>
      <c r="BV73" s="278"/>
    </row>
    <row r="74" spans="1:79" ht="21.75" customHeight="1" x14ac:dyDescent="0.35">
      <c r="A74" s="95"/>
      <c r="B74" s="570" t="str">
        <f>IF(ROSTER!B$12="","",ROSTER!B$12)</f>
        <v/>
      </c>
      <c r="C74" s="572" t="str">
        <f>IF(ROSTER!C$12="","",ROSTER!C$12)</f>
        <v/>
      </c>
      <c r="D74" s="573"/>
      <c r="E74" s="574"/>
      <c r="F74" s="576">
        <f>IF(E74="y",1,IF(E74="S",1,0))</f>
        <v>0</v>
      </c>
      <c r="G74" s="582">
        <f>IF(E74="S",1,0)</f>
        <v>0</v>
      </c>
      <c r="H74" s="578"/>
      <c r="I74" s="543"/>
      <c r="J74" s="542"/>
      <c r="K74" s="580"/>
      <c r="L74" s="584"/>
      <c r="M74" s="585"/>
      <c r="N74" s="588">
        <f>L74+J74</f>
        <v>0</v>
      </c>
      <c r="O74" s="589"/>
      <c r="P74" s="542"/>
      <c r="Q74" s="580"/>
      <c r="R74" s="584"/>
      <c r="S74" s="585"/>
      <c r="T74" s="588">
        <f>R74-P74</f>
        <v>0</v>
      </c>
      <c r="U74" s="588"/>
      <c r="V74" s="542"/>
      <c r="W74" s="543"/>
      <c r="X74" s="593"/>
      <c r="Y74" s="543"/>
      <c r="Z74" s="542"/>
      <c r="AA74" s="543"/>
      <c r="AB74" s="542"/>
      <c r="AC74" s="543"/>
      <c r="AD74" s="542"/>
      <c r="AE74" s="580"/>
      <c r="AF74" s="584"/>
      <c r="AG74" s="585"/>
      <c r="AH74" s="595">
        <f>IF(AD74=0,0,(AF74/AD74)*100)</f>
        <v>0</v>
      </c>
      <c r="AI74" s="596"/>
      <c r="AJ74" s="542"/>
      <c r="AK74" s="580"/>
      <c r="AL74" s="584"/>
      <c r="AM74" s="585"/>
      <c r="AN74" s="595">
        <f>IF(AJ74=0,0,(AL74/AJ74)*100)</f>
        <v>0</v>
      </c>
      <c r="AO74" s="596"/>
      <c r="AP74" s="542"/>
      <c r="AQ74" s="580"/>
      <c r="AR74" s="584"/>
      <c r="AS74" s="585"/>
      <c r="AT74" s="595">
        <f>IF(AP74=0,0,(AR74/AP74)*100)</f>
        <v>0</v>
      </c>
      <c r="AU74" s="596"/>
      <c r="AV74" s="599">
        <f>AD74+AJ74+AP74</f>
        <v>0</v>
      </c>
      <c r="AW74" s="600"/>
      <c r="AX74" s="630">
        <f>AF74+AL74+AR74</f>
        <v>0</v>
      </c>
      <c r="AY74" s="631"/>
      <c r="AZ74" s="595">
        <f>IF(AV74=0,0,(AX74/AV74)*100)</f>
        <v>0</v>
      </c>
      <c r="BA74" s="596"/>
      <c r="BB74" s="542"/>
      <c r="BC74" s="580"/>
      <c r="BD74" s="584"/>
      <c r="BE74" s="585"/>
      <c r="BF74" s="595">
        <f>IF(BB74=0,0,(BD74/BB74)*100)</f>
        <v>0</v>
      </c>
      <c r="BG74" s="596"/>
      <c r="BH74" s="599">
        <f>AV74+BB74</f>
        <v>0</v>
      </c>
      <c r="BI74" s="600"/>
      <c r="BJ74" s="630">
        <f>AX74+BD74</f>
        <v>0</v>
      </c>
      <c r="BK74" s="631"/>
      <c r="BL74" s="595">
        <f>IF(BH74=0,0,(BJ74/BH74)*100)</f>
        <v>0</v>
      </c>
      <c r="BM74" s="596"/>
      <c r="BN74" s="656">
        <f>(AF74*2)+(AL74*2)+(AR74*3)+BD74</f>
        <v>0</v>
      </c>
      <c r="BO74" s="657"/>
      <c r="BP74" s="658"/>
      <c r="BQ74" s="676">
        <f t="shared" ref="BQ74" si="38">IF(BS74=0,0,50*BR74/BS74)</f>
        <v>0</v>
      </c>
      <c r="BR74" s="662">
        <f t="shared" ref="BR74" si="39">(BN74*BU$70)+(N74*BU$71)+(Z74*BU$72)+(R74*BU$73)+(X74*BU$74)+(AB74*BU$75)+(V74*BU$80)</f>
        <v>0</v>
      </c>
      <c r="BS74" s="662">
        <f t="shared" ref="BS74" si="40">((BB74-BD74)*BU$77)+((AV74-AX74)*BU$76)+(H74*BU$78)+(P74*BU$79)</f>
        <v>0</v>
      </c>
      <c r="BT74" s="19" t="s">
        <v>79</v>
      </c>
      <c r="BU74" s="277">
        <f>IF(BQ65="B",'VALUE POINTS'!L$14,IF('GAME STATS'!BQ65="C",'VALUE POINTS'!M$14,'VALUE POINTS'!K$14))</f>
        <v>2</v>
      </c>
      <c r="BV74" s="278"/>
    </row>
    <row r="75" spans="1:79" ht="21.75" customHeight="1" x14ac:dyDescent="0.4">
      <c r="A75" s="95"/>
      <c r="B75" s="571"/>
      <c r="C75" s="642" t="str">
        <f>IF(ROSTER!D$12="","",ROSTER!D$12)</f>
        <v/>
      </c>
      <c r="D75" s="643"/>
      <c r="E75" s="575"/>
      <c r="F75" s="577"/>
      <c r="G75" s="583"/>
      <c r="H75" s="579"/>
      <c r="I75" s="545"/>
      <c r="J75" s="544"/>
      <c r="K75" s="581"/>
      <c r="L75" s="586"/>
      <c r="M75" s="587"/>
      <c r="N75" s="592" t="s">
        <v>16</v>
      </c>
      <c r="O75" s="603"/>
      <c r="P75" s="544"/>
      <c r="Q75" s="581"/>
      <c r="R75" s="586"/>
      <c r="S75" s="587"/>
      <c r="T75" s="592" t="s">
        <v>16</v>
      </c>
      <c r="U75" s="592"/>
      <c r="V75" s="544"/>
      <c r="W75" s="545"/>
      <c r="X75" s="594"/>
      <c r="Y75" s="545"/>
      <c r="Z75" s="544"/>
      <c r="AA75" s="545"/>
      <c r="AB75" s="544"/>
      <c r="AC75" s="545"/>
      <c r="AD75" s="544"/>
      <c r="AE75" s="581"/>
      <c r="AF75" s="586"/>
      <c r="AG75" s="587"/>
      <c r="AH75" s="626"/>
      <c r="AI75" s="627"/>
      <c r="AJ75" s="544"/>
      <c r="AK75" s="581"/>
      <c r="AL75" s="586"/>
      <c r="AM75" s="587"/>
      <c r="AN75" s="626"/>
      <c r="AO75" s="627"/>
      <c r="AP75" s="544"/>
      <c r="AQ75" s="581"/>
      <c r="AR75" s="586"/>
      <c r="AS75" s="587"/>
      <c r="AT75" s="626"/>
      <c r="AU75" s="627"/>
      <c r="AV75" s="628"/>
      <c r="AW75" s="629"/>
      <c r="AX75" s="632"/>
      <c r="AY75" s="633"/>
      <c r="AZ75" s="626"/>
      <c r="BA75" s="627"/>
      <c r="BB75" s="544"/>
      <c r="BC75" s="581"/>
      <c r="BD75" s="586"/>
      <c r="BE75" s="587"/>
      <c r="BF75" s="626"/>
      <c r="BG75" s="627"/>
      <c r="BH75" s="628"/>
      <c r="BI75" s="629"/>
      <c r="BJ75" s="632"/>
      <c r="BK75" s="633"/>
      <c r="BL75" s="626"/>
      <c r="BM75" s="627"/>
      <c r="BN75" s="678"/>
      <c r="BO75" s="679"/>
      <c r="BP75" s="680"/>
      <c r="BQ75" s="677"/>
      <c r="BR75" s="663"/>
      <c r="BS75" s="663"/>
      <c r="BT75" s="19" t="s">
        <v>80</v>
      </c>
      <c r="BU75" s="277">
        <f>IF(BQ65="B",'VALUE POINTS'!L$15,IF('GAME STATS'!BQ65="C",'VALUE POINTS'!M$15,'VALUE POINTS'!K$15))</f>
        <v>2</v>
      </c>
      <c r="BV75" s="278"/>
      <c r="CA75" s="18"/>
    </row>
    <row r="76" spans="1:79" ht="21.75" customHeight="1" x14ac:dyDescent="0.35">
      <c r="A76" s="95"/>
      <c r="B76" s="570" t="str">
        <f>IF(ROSTER!B$14="","",ROSTER!B$14)</f>
        <v/>
      </c>
      <c r="C76" s="572" t="str">
        <f>IF(ROSTER!C$14="","",ROSTER!C$14)</f>
        <v/>
      </c>
      <c r="D76" s="573"/>
      <c r="E76" s="574"/>
      <c r="F76" s="576">
        <f>IF(E76="y",1,IF(E76="S",1,0))</f>
        <v>0</v>
      </c>
      <c r="G76" s="582">
        <f>IF(E76="S",1,0)</f>
        <v>0</v>
      </c>
      <c r="H76" s="578"/>
      <c r="I76" s="543"/>
      <c r="J76" s="542"/>
      <c r="K76" s="580"/>
      <c r="L76" s="584"/>
      <c r="M76" s="585"/>
      <c r="N76" s="588">
        <f>L76+J76</f>
        <v>0</v>
      </c>
      <c r="O76" s="589"/>
      <c r="P76" s="542"/>
      <c r="Q76" s="580"/>
      <c r="R76" s="584"/>
      <c r="S76" s="585"/>
      <c r="T76" s="588">
        <f>R76-P76</f>
        <v>0</v>
      </c>
      <c r="U76" s="588"/>
      <c r="V76" s="542"/>
      <c r="W76" s="543"/>
      <c r="X76" s="593"/>
      <c r="Y76" s="543"/>
      <c r="Z76" s="542"/>
      <c r="AA76" s="543"/>
      <c r="AB76" s="542"/>
      <c r="AC76" s="543"/>
      <c r="AD76" s="542"/>
      <c r="AE76" s="580"/>
      <c r="AF76" s="584"/>
      <c r="AG76" s="585"/>
      <c r="AH76" s="595">
        <f>IF(AD76=0,0,(AF76/AD76)*100)</f>
        <v>0</v>
      </c>
      <c r="AI76" s="596"/>
      <c r="AJ76" s="542"/>
      <c r="AK76" s="580"/>
      <c r="AL76" s="584"/>
      <c r="AM76" s="585"/>
      <c r="AN76" s="595">
        <f>IF(AJ76=0,0,(AL76/AJ76)*100)</f>
        <v>0</v>
      </c>
      <c r="AO76" s="596"/>
      <c r="AP76" s="542"/>
      <c r="AQ76" s="580"/>
      <c r="AR76" s="584"/>
      <c r="AS76" s="585"/>
      <c r="AT76" s="595">
        <f>IF(AP76=0,0,(AR76/AP76)*100)</f>
        <v>0</v>
      </c>
      <c r="AU76" s="596"/>
      <c r="AV76" s="599">
        <f>AD76+AJ76+AP76</f>
        <v>0</v>
      </c>
      <c r="AW76" s="600"/>
      <c r="AX76" s="630">
        <f>AF76+AL76+AR76</f>
        <v>0</v>
      </c>
      <c r="AY76" s="631"/>
      <c r="AZ76" s="595">
        <f>IF(AV76=0,0,(AX76/AV76)*100)</f>
        <v>0</v>
      </c>
      <c r="BA76" s="596"/>
      <c r="BB76" s="542"/>
      <c r="BC76" s="580"/>
      <c r="BD76" s="584"/>
      <c r="BE76" s="585"/>
      <c r="BF76" s="595">
        <f>IF(BB76=0,0,(BD76/BB76)*100)</f>
        <v>0</v>
      </c>
      <c r="BG76" s="596"/>
      <c r="BH76" s="599">
        <f>AV76+BB76</f>
        <v>0</v>
      </c>
      <c r="BI76" s="600"/>
      <c r="BJ76" s="630">
        <f>AX76+BD76</f>
        <v>0</v>
      </c>
      <c r="BK76" s="631"/>
      <c r="BL76" s="595">
        <f>IF(BH76=0,0,(BJ76/BH76)*100)</f>
        <v>0</v>
      </c>
      <c r="BM76" s="596"/>
      <c r="BN76" s="656">
        <f>(AF76*2)+(AL76*2)+(AR76*3)+BD76</f>
        <v>0</v>
      </c>
      <c r="BO76" s="657"/>
      <c r="BP76" s="658"/>
      <c r="BQ76" s="676">
        <f t="shared" ref="BQ76" si="41">IF(BS76=0,0,50*BR76/BS76)</f>
        <v>0</v>
      </c>
      <c r="BR76" s="662">
        <f t="shared" ref="BR76" si="42">(BN76*BU$70)+(N76*BU$71)+(Z76*BU$72)+(R76*BU$73)+(X76*BU$74)+(AB76*BU$75)+(V76*BU$80)</f>
        <v>0</v>
      </c>
      <c r="BS76" s="662">
        <f t="shared" ref="BS76" si="43">((BB76-BD76)*BU$77)+((AV76-AX76)*BU$76)+(H76*BU$78)+(P76*BU$79)</f>
        <v>0</v>
      </c>
      <c r="BT76" s="19" t="s">
        <v>81</v>
      </c>
      <c r="BU76" s="277">
        <f>IF(BQ65="B",'VALUE POINTS'!L$16,IF('GAME STATS'!BQ65="C",'VALUE POINTS'!M$16,'VALUE POINTS'!K$16))</f>
        <v>2</v>
      </c>
      <c r="BV76" s="278"/>
    </row>
    <row r="77" spans="1:79" ht="21.75" customHeight="1" x14ac:dyDescent="0.35">
      <c r="A77" s="95"/>
      <c r="B77" s="571"/>
      <c r="C77" s="642" t="str">
        <f>IF(ROSTER!D$14="","",ROSTER!D$14)</f>
        <v/>
      </c>
      <c r="D77" s="643"/>
      <c r="E77" s="575"/>
      <c r="F77" s="577"/>
      <c r="G77" s="583"/>
      <c r="H77" s="579"/>
      <c r="I77" s="545"/>
      <c r="J77" s="544"/>
      <c r="K77" s="581"/>
      <c r="L77" s="586"/>
      <c r="M77" s="587"/>
      <c r="N77" s="592" t="s">
        <v>16</v>
      </c>
      <c r="O77" s="603"/>
      <c r="P77" s="544"/>
      <c r="Q77" s="581"/>
      <c r="R77" s="586"/>
      <c r="S77" s="587"/>
      <c r="T77" s="592" t="s">
        <v>16</v>
      </c>
      <c r="U77" s="592"/>
      <c r="V77" s="544"/>
      <c r="W77" s="545"/>
      <c r="X77" s="594"/>
      <c r="Y77" s="545"/>
      <c r="Z77" s="544"/>
      <c r="AA77" s="545"/>
      <c r="AB77" s="544"/>
      <c r="AC77" s="545"/>
      <c r="AD77" s="544"/>
      <c r="AE77" s="581"/>
      <c r="AF77" s="586"/>
      <c r="AG77" s="587"/>
      <c r="AH77" s="626"/>
      <c r="AI77" s="627"/>
      <c r="AJ77" s="544"/>
      <c r="AK77" s="581"/>
      <c r="AL77" s="586"/>
      <c r="AM77" s="587"/>
      <c r="AN77" s="626"/>
      <c r="AO77" s="627"/>
      <c r="AP77" s="544"/>
      <c r="AQ77" s="581"/>
      <c r="AR77" s="586"/>
      <c r="AS77" s="587"/>
      <c r="AT77" s="626"/>
      <c r="AU77" s="627"/>
      <c r="AV77" s="628"/>
      <c r="AW77" s="629"/>
      <c r="AX77" s="632"/>
      <c r="AY77" s="633"/>
      <c r="AZ77" s="626"/>
      <c r="BA77" s="627"/>
      <c r="BB77" s="544"/>
      <c r="BC77" s="581"/>
      <c r="BD77" s="586"/>
      <c r="BE77" s="587"/>
      <c r="BF77" s="626"/>
      <c r="BG77" s="627"/>
      <c r="BH77" s="628"/>
      <c r="BI77" s="629"/>
      <c r="BJ77" s="632"/>
      <c r="BK77" s="633"/>
      <c r="BL77" s="626"/>
      <c r="BM77" s="627"/>
      <c r="BN77" s="678"/>
      <c r="BO77" s="679"/>
      <c r="BP77" s="680"/>
      <c r="BQ77" s="677"/>
      <c r="BR77" s="663"/>
      <c r="BS77" s="663"/>
      <c r="BT77" s="19" t="s">
        <v>82</v>
      </c>
      <c r="BU77" s="277">
        <f>IF(BQ65="B",'VALUE POINTS'!L$17,IF('GAME STATS'!BQ65="C",'VALUE POINTS'!M$17,'VALUE POINTS'!K$17))</f>
        <v>1</v>
      </c>
      <c r="BV77" s="278"/>
    </row>
    <row r="78" spans="1:79" ht="21.75" customHeight="1" x14ac:dyDescent="0.35">
      <c r="A78" s="95"/>
      <c r="B78" s="570" t="str">
        <f>IF(ROSTER!B$16="","",ROSTER!B$16)</f>
        <v/>
      </c>
      <c r="C78" s="572" t="str">
        <f>IF(ROSTER!C$16="","",ROSTER!C$16)</f>
        <v/>
      </c>
      <c r="D78" s="573"/>
      <c r="E78" s="574"/>
      <c r="F78" s="576">
        <f>IF(E78="y",1,IF(E78="S",1,0))</f>
        <v>0</v>
      </c>
      <c r="G78" s="582">
        <f>IF(E78="S",1,0)</f>
        <v>0</v>
      </c>
      <c r="H78" s="578"/>
      <c r="I78" s="543"/>
      <c r="J78" s="542"/>
      <c r="K78" s="580"/>
      <c r="L78" s="584"/>
      <c r="M78" s="585"/>
      <c r="N78" s="588">
        <f>L78+J78</f>
        <v>0</v>
      </c>
      <c r="O78" s="589"/>
      <c r="P78" s="542"/>
      <c r="Q78" s="580"/>
      <c r="R78" s="584"/>
      <c r="S78" s="585"/>
      <c r="T78" s="588">
        <f>R78-P78</f>
        <v>0</v>
      </c>
      <c r="U78" s="588"/>
      <c r="V78" s="542"/>
      <c r="W78" s="543"/>
      <c r="X78" s="593"/>
      <c r="Y78" s="543"/>
      <c r="Z78" s="542"/>
      <c r="AA78" s="543"/>
      <c r="AB78" s="542"/>
      <c r="AC78" s="543"/>
      <c r="AD78" s="542"/>
      <c r="AE78" s="580"/>
      <c r="AF78" s="584"/>
      <c r="AG78" s="585"/>
      <c r="AH78" s="595">
        <f>IF(AD78=0,0,(AF78/AD78)*100)</f>
        <v>0</v>
      </c>
      <c r="AI78" s="596"/>
      <c r="AJ78" s="542"/>
      <c r="AK78" s="580"/>
      <c r="AL78" s="584"/>
      <c r="AM78" s="585"/>
      <c r="AN78" s="595">
        <f>IF(AJ78=0,0,(AL78/AJ78)*100)</f>
        <v>0</v>
      </c>
      <c r="AO78" s="596"/>
      <c r="AP78" s="542"/>
      <c r="AQ78" s="580"/>
      <c r="AR78" s="584"/>
      <c r="AS78" s="585"/>
      <c r="AT78" s="595">
        <f>IF(AP78=0,0,(AR78/AP78)*100)</f>
        <v>0</v>
      </c>
      <c r="AU78" s="596"/>
      <c r="AV78" s="599">
        <f>AD78+AJ78+AP78</f>
        <v>0</v>
      </c>
      <c r="AW78" s="600"/>
      <c r="AX78" s="630">
        <f>AF78+AL78+AR78</f>
        <v>0</v>
      </c>
      <c r="AY78" s="631"/>
      <c r="AZ78" s="595">
        <f>IF(AV78=0,0,(AX78/AV78)*100)</f>
        <v>0</v>
      </c>
      <c r="BA78" s="596"/>
      <c r="BB78" s="542"/>
      <c r="BC78" s="580"/>
      <c r="BD78" s="584"/>
      <c r="BE78" s="585"/>
      <c r="BF78" s="595">
        <f>IF(BB78=0,0,(BD78/BB78)*100)</f>
        <v>0</v>
      </c>
      <c r="BG78" s="596"/>
      <c r="BH78" s="599">
        <f>AV78+BB78</f>
        <v>0</v>
      </c>
      <c r="BI78" s="600"/>
      <c r="BJ78" s="630">
        <f>AX78+BD78</f>
        <v>0</v>
      </c>
      <c r="BK78" s="631"/>
      <c r="BL78" s="595">
        <f>IF(BH78=0,0,(BJ78/BH78)*100)</f>
        <v>0</v>
      </c>
      <c r="BM78" s="596"/>
      <c r="BN78" s="656">
        <f>(AF78*2)+(AL78*2)+(AR78*3)+BD78</f>
        <v>0</v>
      </c>
      <c r="BO78" s="657"/>
      <c r="BP78" s="658"/>
      <c r="BQ78" s="676">
        <f t="shared" ref="BQ78" si="44">IF(BS78=0,0,50*BR78/BS78)</f>
        <v>0</v>
      </c>
      <c r="BR78" s="662">
        <f t="shared" ref="BR78" si="45">(BN78*BU$70)+(N78*BU$71)+(Z78*BU$72)+(R78*BU$73)+(X78*BU$74)+(AB78*BU$75)+(V78*BU$80)</f>
        <v>0</v>
      </c>
      <c r="BS78" s="662">
        <f t="shared" ref="BS78" si="46">((BB78-BD78)*BU$77)+((AV78-AX78)*BU$76)+(H78*BU$78)+(P78*BU$79)</f>
        <v>0</v>
      </c>
      <c r="BT78" s="19" t="s">
        <v>83</v>
      </c>
      <c r="BU78" s="277">
        <f>IF(BQ65="B",'VALUE POINTS'!L$18,IF('GAME STATS'!BQ65="C",'VALUE POINTS'!M$18,'VALUE POINTS'!K$18))</f>
        <v>2</v>
      </c>
      <c r="BV78" s="278"/>
    </row>
    <row r="79" spans="1:79" ht="21.75" customHeight="1" x14ac:dyDescent="0.35">
      <c r="A79" s="95"/>
      <c r="B79" s="571"/>
      <c r="C79" s="642" t="str">
        <f>IF(ROSTER!D$16="","",ROSTER!D$16)</f>
        <v/>
      </c>
      <c r="D79" s="643"/>
      <c r="E79" s="575"/>
      <c r="F79" s="577"/>
      <c r="G79" s="583"/>
      <c r="H79" s="579"/>
      <c r="I79" s="545"/>
      <c r="J79" s="544"/>
      <c r="K79" s="581"/>
      <c r="L79" s="586"/>
      <c r="M79" s="587"/>
      <c r="N79" s="592" t="s">
        <v>16</v>
      </c>
      <c r="O79" s="603"/>
      <c r="P79" s="544"/>
      <c r="Q79" s="581"/>
      <c r="R79" s="586"/>
      <c r="S79" s="587"/>
      <c r="T79" s="592" t="s">
        <v>16</v>
      </c>
      <c r="U79" s="592"/>
      <c r="V79" s="544"/>
      <c r="W79" s="545"/>
      <c r="X79" s="594"/>
      <c r="Y79" s="545"/>
      <c r="Z79" s="544"/>
      <c r="AA79" s="545"/>
      <c r="AB79" s="544"/>
      <c r="AC79" s="545"/>
      <c r="AD79" s="544"/>
      <c r="AE79" s="581"/>
      <c r="AF79" s="586"/>
      <c r="AG79" s="587"/>
      <c r="AH79" s="626"/>
      <c r="AI79" s="627"/>
      <c r="AJ79" s="544"/>
      <c r="AK79" s="581"/>
      <c r="AL79" s="586"/>
      <c r="AM79" s="587"/>
      <c r="AN79" s="626"/>
      <c r="AO79" s="627"/>
      <c r="AP79" s="544"/>
      <c r="AQ79" s="581"/>
      <c r="AR79" s="586"/>
      <c r="AS79" s="587"/>
      <c r="AT79" s="626"/>
      <c r="AU79" s="627"/>
      <c r="AV79" s="628"/>
      <c r="AW79" s="629"/>
      <c r="AX79" s="632"/>
      <c r="AY79" s="633"/>
      <c r="AZ79" s="626"/>
      <c r="BA79" s="627"/>
      <c r="BB79" s="544"/>
      <c r="BC79" s="581"/>
      <c r="BD79" s="586"/>
      <c r="BE79" s="587"/>
      <c r="BF79" s="626"/>
      <c r="BG79" s="627"/>
      <c r="BH79" s="628"/>
      <c r="BI79" s="629"/>
      <c r="BJ79" s="632"/>
      <c r="BK79" s="633"/>
      <c r="BL79" s="626"/>
      <c r="BM79" s="627"/>
      <c r="BN79" s="678"/>
      <c r="BO79" s="679"/>
      <c r="BP79" s="680"/>
      <c r="BQ79" s="677"/>
      <c r="BR79" s="663"/>
      <c r="BS79" s="663"/>
      <c r="BT79" s="19" t="s">
        <v>84</v>
      </c>
      <c r="BU79" s="277">
        <f>IF(BQ65="B",'VALUE POINTS'!L$19,IF('GAME STATS'!BQ65="C",'VALUE POINTS'!M$19,'VALUE POINTS'!K$19))</f>
        <v>2</v>
      </c>
      <c r="BV79" s="278"/>
    </row>
    <row r="80" spans="1:79" ht="21.75" customHeight="1" x14ac:dyDescent="0.35">
      <c r="A80" s="95"/>
      <c r="B80" s="570" t="str">
        <f>IF(ROSTER!B$18="","",ROSTER!B$18)</f>
        <v/>
      </c>
      <c r="C80" s="572" t="str">
        <f>IF(ROSTER!C$18="","",ROSTER!C$18)</f>
        <v/>
      </c>
      <c r="D80" s="573"/>
      <c r="E80" s="574"/>
      <c r="F80" s="576">
        <f>IF(E80="y",1,IF(E80="S",1,0))</f>
        <v>0</v>
      </c>
      <c r="G80" s="582">
        <f>IF(E80="S",1,0)</f>
        <v>0</v>
      </c>
      <c r="H80" s="578"/>
      <c r="I80" s="543"/>
      <c r="J80" s="542"/>
      <c r="K80" s="580"/>
      <c r="L80" s="584"/>
      <c r="M80" s="585"/>
      <c r="N80" s="588">
        <f>L80+J80</f>
        <v>0</v>
      </c>
      <c r="O80" s="589"/>
      <c r="P80" s="542"/>
      <c r="Q80" s="580"/>
      <c r="R80" s="584"/>
      <c r="S80" s="585"/>
      <c r="T80" s="588">
        <f>R80-P80</f>
        <v>0</v>
      </c>
      <c r="U80" s="588"/>
      <c r="V80" s="542"/>
      <c r="W80" s="543"/>
      <c r="X80" s="593"/>
      <c r="Y80" s="543"/>
      <c r="Z80" s="542"/>
      <c r="AA80" s="543"/>
      <c r="AB80" s="542"/>
      <c r="AC80" s="543"/>
      <c r="AD80" s="542"/>
      <c r="AE80" s="580"/>
      <c r="AF80" s="584"/>
      <c r="AG80" s="585"/>
      <c r="AH80" s="595">
        <f>IF(AD80=0,0,(AF80/AD80)*100)</f>
        <v>0</v>
      </c>
      <c r="AI80" s="596"/>
      <c r="AJ80" s="542"/>
      <c r="AK80" s="580"/>
      <c r="AL80" s="584"/>
      <c r="AM80" s="585"/>
      <c r="AN80" s="595">
        <f>IF(AJ80=0,0,(AL80/AJ80)*100)</f>
        <v>0</v>
      </c>
      <c r="AO80" s="596"/>
      <c r="AP80" s="542"/>
      <c r="AQ80" s="580"/>
      <c r="AR80" s="584"/>
      <c r="AS80" s="585"/>
      <c r="AT80" s="595">
        <f>IF(AP80=0,0,(AR80/AP80)*100)</f>
        <v>0</v>
      </c>
      <c r="AU80" s="596"/>
      <c r="AV80" s="599">
        <f>AD80+AJ80+AP80</f>
        <v>0</v>
      </c>
      <c r="AW80" s="600"/>
      <c r="AX80" s="630">
        <f>AF80+AL80+AR80</f>
        <v>0</v>
      </c>
      <c r="AY80" s="631"/>
      <c r="AZ80" s="595">
        <f>IF(AV80=0,0,(AX80/AV80)*100)</f>
        <v>0</v>
      </c>
      <c r="BA80" s="596"/>
      <c r="BB80" s="542"/>
      <c r="BC80" s="580"/>
      <c r="BD80" s="584"/>
      <c r="BE80" s="585"/>
      <c r="BF80" s="595">
        <f>IF(BB80=0,0,(BD80/BB80)*100)</f>
        <v>0</v>
      </c>
      <c r="BG80" s="596"/>
      <c r="BH80" s="599">
        <f>AV80+BB80</f>
        <v>0</v>
      </c>
      <c r="BI80" s="600"/>
      <c r="BJ80" s="630">
        <f>AX80+BD80</f>
        <v>0</v>
      </c>
      <c r="BK80" s="631"/>
      <c r="BL80" s="595">
        <f>IF(BH80=0,0,(BJ80/BH80)*100)</f>
        <v>0</v>
      </c>
      <c r="BM80" s="596"/>
      <c r="BN80" s="656">
        <f>(AF80*2)+(AL80*2)+(AR80*3)+BD80</f>
        <v>0</v>
      </c>
      <c r="BO80" s="657"/>
      <c r="BP80" s="658"/>
      <c r="BQ80" s="676">
        <f t="shared" ref="BQ80" si="47">IF(BS80=0,0,50*BR80/BS80)</f>
        <v>0</v>
      </c>
      <c r="BR80" s="662">
        <f t="shared" ref="BR80" si="48">(BN80*BU$70)+(N80*BU$71)+(Z80*BU$72)+(R80*BU$73)+(X80*BU$74)+(AB80*BU$75)+(V80*BU$80)</f>
        <v>0</v>
      </c>
      <c r="BS80" s="662">
        <f t="shared" ref="BS80" si="49">((BB80-BD80)*BU$77)+((AV80-AX80)*BU$76)+(H80*BU$78)+(P80*BU$79)</f>
        <v>0</v>
      </c>
      <c r="BT80" s="19" t="s">
        <v>160</v>
      </c>
      <c r="BU80" s="277">
        <f>IF(BQ65="B",'VALUE POINTS'!L$20,IF('GAME STATS'!BQ65="C",'VALUE POINTS'!M$20,'VALUE POINTS'!K$20))</f>
        <v>1</v>
      </c>
      <c r="BV80" s="278"/>
    </row>
    <row r="81" spans="1:74" ht="21.75" customHeight="1" x14ac:dyDescent="0.25">
      <c r="A81" s="95"/>
      <c r="B81" s="571"/>
      <c r="C81" s="642" t="str">
        <f>IF(ROSTER!D$18="","",ROSTER!D$18)</f>
        <v/>
      </c>
      <c r="D81" s="643"/>
      <c r="E81" s="575"/>
      <c r="F81" s="577"/>
      <c r="G81" s="583"/>
      <c r="H81" s="579"/>
      <c r="I81" s="545"/>
      <c r="J81" s="544"/>
      <c r="K81" s="581"/>
      <c r="L81" s="586"/>
      <c r="M81" s="587"/>
      <c r="N81" s="592" t="s">
        <v>16</v>
      </c>
      <c r="O81" s="603"/>
      <c r="P81" s="544"/>
      <c r="Q81" s="581"/>
      <c r="R81" s="586"/>
      <c r="S81" s="587"/>
      <c r="T81" s="592" t="s">
        <v>16</v>
      </c>
      <c r="U81" s="592"/>
      <c r="V81" s="544"/>
      <c r="W81" s="545"/>
      <c r="X81" s="594"/>
      <c r="Y81" s="545"/>
      <c r="Z81" s="544"/>
      <c r="AA81" s="545"/>
      <c r="AB81" s="544"/>
      <c r="AC81" s="545"/>
      <c r="AD81" s="544"/>
      <c r="AE81" s="581"/>
      <c r="AF81" s="586"/>
      <c r="AG81" s="587"/>
      <c r="AH81" s="626"/>
      <c r="AI81" s="627"/>
      <c r="AJ81" s="544"/>
      <c r="AK81" s="581"/>
      <c r="AL81" s="586"/>
      <c r="AM81" s="587"/>
      <c r="AN81" s="626"/>
      <c r="AO81" s="627"/>
      <c r="AP81" s="544"/>
      <c r="AQ81" s="581"/>
      <c r="AR81" s="586"/>
      <c r="AS81" s="587"/>
      <c r="AT81" s="626"/>
      <c r="AU81" s="627"/>
      <c r="AV81" s="628"/>
      <c r="AW81" s="629"/>
      <c r="AX81" s="632"/>
      <c r="AY81" s="633"/>
      <c r="AZ81" s="626"/>
      <c r="BA81" s="627"/>
      <c r="BB81" s="544"/>
      <c r="BC81" s="581"/>
      <c r="BD81" s="586"/>
      <c r="BE81" s="587"/>
      <c r="BF81" s="626"/>
      <c r="BG81" s="627"/>
      <c r="BH81" s="628"/>
      <c r="BI81" s="629"/>
      <c r="BJ81" s="632"/>
      <c r="BK81" s="633"/>
      <c r="BL81" s="626"/>
      <c r="BM81" s="627"/>
      <c r="BN81" s="678"/>
      <c r="BO81" s="679"/>
      <c r="BP81" s="680"/>
      <c r="BQ81" s="677"/>
      <c r="BR81" s="663"/>
      <c r="BS81" s="663"/>
      <c r="BT81" s="15"/>
      <c r="BU81" s="15"/>
      <c r="BV81" s="95"/>
    </row>
    <row r="82" spans="1:74" ht="21.75" customHeight="1" x14ac:dyDescent="0.25">
      <c r="A82" s="95"/>
      <c r="B82" s="570" t="str">
        <f>IF(ROSTER!B$20="","",ROSTER!B$20)</f>
        <v/>
      </c>
      <c r="C82" s="572" t="str">
        <f>IF(ROSTER!C$20="","",ROSTER!C$20)</f>
        <v/>
      </c>
      <c r="D82" s="573"/>
      <c r="E82" s="574"/>
      <c r="F82" s="576">
        <f>IF(E82="y",1,IF(E82="S",1,0))</f>
        <v>0</v>
      </c>
      <c r="G82" s="582">
        <f>IF(E82="S",1,0)</f>
        <v>0</v>
      </c>
      <c r="H82" s="578"/>
      <c r="I82" s="543"/>
      <c r="J82" s="542"/>
      <c r="K82" s="580"/>
      <c r="L82" s="584"/>
      <c r="M82" s="585"/>
      <c r="N82" s="588">
        <f>L82+J82</f>
        <v>0</v>
      </c>
      <c r="O82" s="589"/>
      <c r="P82" s="542"/>
      <c r="Q82" s="580"/>
      <c r="R82" s="584"/>
      <c r="S82" s="585"/>
      <c r="T82" s="588">
        <f>R82-P82</f>
        <v>0</v>
      </c>
      <c r="U82" s="588"/>
      <c r="V82" s="542"/>
      <c r="W82" s="543"/>
      <c r="X82" s="593"/>
      <c r="Y82" s="543"/>
      <c r="Z82" s="542"/>
      <c r="AA82" s="543"/>
      <c r="AB82" s="542"/>
      <c r="AC82" s="543"/>
      <c r="AD82" s="542"/>
      <c r="AE82" s="580"/>
      <c r="AF82" s="584"/>
      <c r="AG82" s="585"/>
      <c r="AH82" s="595">
        <f>IF(AD82=0,0,(AF82/AD82)*100)</f>
        <v>0</v>
      </c>
      <c r="AI82" s="596"/>
      <c r="AJ82" s="542"/>
      <c r="AK82" s="580"/>
      <c r="AL82" s="584"/>
      <c r="AM82" s="585"/>
      <c r="AN82" s="595">
        <f>IF(AJ82=0,0,(AL82/AJ82)*100)</f>
        <v>0</v>
      </c>
      <c r="AO82" s="596"/>
      <c r="AP82" s="542"/>
      <c r="AQ82" s="580"/>
      <c r="AR82" s="584"/>
      <c r="AS82" s="585"/>
      <c r="AT82" s="595">
        <f>IF(AP82=0,0,(AR82/AP82)*100)</f>
        <v>0</v>
      </c>
      <c r="AU82" s="596"/>
      <c r="AV82" s="599">
        <f>AD82+AJ82+AP82</f>
        <v>0</v>
      </c>
      <c r="AW82" s="600"/>
      <c r="AX82" s="630">
        <f>AF82+AL82+AR82</f>
        <v>0</v>
      </c>
      <c r="AY82" s="631"/>
      <c r="AZ82" s="595">
        <f>IF(AV82=0,0,(AX82/AV82)*100)</f>
        <v>0</v>
      </c>
      <c r="BA82" s="596"/>
      <c r="BB82" s="542"/>
      <c r="BC82" s="580"/>
      <c r="BD82" s="584"/>
      <c r="BE82" s="585"/>
      <c r="BF82" s="595">
        <f>IF(BB82=0,0,(BD82/BB82)*100)</f>
        <v>0</v>
      </c>
      <c r="BG82" s="596"/>
      <c r="BH82" s="599">
        <f>AV82+BB82</f>
        <v>0</v>
      </c>
      <c r="BI82" s="600"/>
      <c r="BJ82" s="630">
        <f>AX82+BD82</f>
        <v>0</v>
      </c>
      <c r="BK82" s="631"/>
      <c r="BL82" s="595">
        <f>IF(BH82=0,0,(BJ82/BH82)*100)</f>
        <v>0</v>
      </c>
      <c r="BM82" s="596"/>
      <c r="BN82" s="656">
        <f>(AF82*2)+(AL82*2)+(AR82*3)+BD82</f>
        <v>0</v>
      </c>
      <c r="BO82" s="657"/>
      <c r="BP82" s="658"/>
      <c r="BQ82" s="676">
        <f t="shared" ref="BQ82" si="50">IF(BS82=0,0,50*BR82/BS82)</f>
        <v>0</v>
      </c>
      <c r="BR82" s="662">
        <f t="shared" ref="BR82" si="51">(BN82*BU$70)+(N82*BU$71)+(Z82*BU$72)+(R82*BU$73)+(X82*BU$74)+(AB82*BU$75)+(V82*BU$80)</f>
        <v>0</v>
      </c>
      <c r="BS82" s="662">
        <f t="shared" ref="BS82" si="52">((BB82-BD82)*BU$77)+((AV82-AX82)*BU$76)+(H82*BU$78)+(P82*BU$79)</f>
        <v>0</v>
      </c>
      <c r="BT82" s="15"/>
      <c r="BU82" s="15"/>
      <c r="BV82" s="95"/>
    </row>
    <row r="83" spans="1:74" ht="21.75" customHeight="1" x14ac:dyDescent="0.25">
      <c r="A83" s="95"/>
      <c r="B83" s="571"/>
      <c r="C83" s="642" t="str">
        <f>IF(ROSTER!D$20="","",ROSTER!D$20)</f>
        <v/>
      </c>
      <c r="D83" s="643"/>
      <c r="E83" s="575"/>
      <c r="F83" s="577"/>
      <c r="G83" s="583"/>
      <c r="H83" s="579"/>
      <c r="I83" s="545"/>
      <c r="J83" s="544"/>
      <c r="K83" s="581"/>
      <c r="L83" s="586"/>
      <c r="M83" s="587"/>
      <c r="N83" s="592" t="s">
        <v>16</v>
      </c>
      <c r="O83" s="603"/>
      <c r="P83" s="544"/>
      <c r="Q83" s="581"/>
      <c r="R83" s="586"/>
      <c r="S83" s="587"/>
      <c r="T83" s="592" t="s">
        <v>16</v>
      </c>
      <c r="U83" s="592"/>
      <c r="V83" s="544"/>
      <c r="W83" s="545"/>
      <c r="X83" s="594"/>
      <c r="Y83" s="545"/>
      <c r="Z83" s="544"/>
      <c r="AA83" s="545"/>
      <c r="AB83" s="544"/>
      <c r="AC83" s="545"/>
      <c r="AD83" s="544"/>
      <c r="AE83" s="581"/>
      <c r="AF83" s="586"/>
      <c r="AG83" s="587"/>
      <c r="AH83" s="626"/>
      <c r="AI83" s="627"/>
      <c r="AJ83" s="544"/>
      <c r="AK83" s="581"/>
      <c r="AL83" s="586"/>
      <c r="AM83" s="587"/>
      <c r="AN83" s="626"/>
      <c r="AO83" s="627"/>
      <c r="AP83" s="544"/>
      <c r="AQ83" s="581"/>
      <c r="AR83" s="586"/>
      <c r="AS83" s="587"/>
      <c r="AT83" s="626"/>
      <c r="AU83" s="627"/>
      <c r="AV83" s="628"/>
      <c r="AW83" s="629"/>
      <c r="AX83" s="632"/>
      <c r="AY83" s="633"/>
      <c r="AZ83" s="626"/>
      <c r="BA83" s="627"/>
      <c r="BB83" s="544"/>
      <c r="BC83" s="581"/>
      <c r="BD83" s="586"/>
      <c r="BE83" s="587"/>
      <c r="BF83" s="626"/>
      <c r="BG83" s="627"/>
      <c r="BH83" s="628"/>
      <c r="BI83" s="629"/>
      <c r="BJ83" s="632"/>
      <c r="BK83" s="633"/>
      <c r="BL83" s="626"/>
      <c r="BM83" s="627"/>
      <c r="BN83" s="678"/>
      <c r="BO83" s="679"/>
      <c r="BP83" s="680"/>
      <c r="BQ83" s="677"/>
      <c r="BR83" s="663"/>
      <c r="BS83" s="663"/>
      <c r="BT83" s="15"/>
      <c r="BU83" s="15"/>
      <c r="BV83" s="95"/>
    </row>
    <row r="84" spans="1:74" ht="21.75" customHeight="1" x14ac:dyDescent="0.25">
      <c r="A84" s="95"/>
      <c r="B84" s="570" t="str">
        <f>IF(ROSTER!B$22="","",ROSTER!B$22)</f>
        <v/>
      </c>
      <c r="C84" s="572" t="str">
        <f>IF(ROSTER!C$22="","",ROSTER!C$22)</f>
        <v/>
      </c>
      <c r="D84" s="573"/>
      <c r="E84" s="574"/>
      <c r="F84" s="576">
        <f>IF(E84="y",1,IF(E84="S",1,0))</f>
        <v>0</v>
      </c>
      <c r="G84" s="582">
        <f>IF(E84="S",1,0)</f>
        <v>0</v>
      </c>
      <c r="H84" s="578"/>
      <c r="I84" s="543"/>
      <c r="J84" s="542"/>
      <c r="K84" s="580"/>
      <c r="L84" s="584"/>
      <c r="M84" s="585"/>
      <c r="N84" s="588">
        <f>L84+J84</f>
        <v>0</v>
      </c>
      <c r="O84" s="589"/>
      <c r="P84" s="542"/>
      <c r="Q84" s="580"/>
      <c r="R84" s="584"/>
      <c r="S84" s="585"/>
      <c r="T84" s="588">
        <f>R84-P84</f>
        <v>0</v>
      </c>
      <c r="U84" s="588"/>
      <c r="V84" s="542"/>
      <c r="W84" s="543"/>
      <c r="X84" s="593"/>
      <c r="Y84" s="543"/>
      <c r="Z84" s="542"/>
      <c r="AA84" s="543"/>
      <c r="AB84" s="542"/>
      <c r="AC84" s="543"/>
      <c r="AD84" s="542"/>
      <c r="AE84" s="580"/>
      <c r="AF84" s="584"/>
      <c r="AG84" s="585"/>
      <c r="AH84" s="595">
        <f>IF(AD84=0,0,(AF84/AD84)*100)</f>
        <v>0</v>
      </c>
      <c r="AI84" s="596"/>
      <c r="AJ84" s="542"/>
      <c r="AK84" s="580"/>
      <c r="AL84" s="584"/>
      <c r="AM84" s="585"/>
      <c r="AN84" s="595">
        <f>IF(AJ84=0,0,(AL84/AJ84)*100)</f>
        <v>0</v>
      </c>
      <c r="AO84" s="596"/>
      <c r="AP84" s="542"/>
      <c r="AQ84" s="580"/>
      <c r="AR84" s="584"/>
      <c r="AS84" s="585"/>
      <c r="AT84" s="595">
        <f>IF(AP84=0,0,(AR84/AP84)*100)</f>
        <v>0</v>
      </c>
      <c r="AU84" s="596"/>
      <c r="AV84" s="599">
        <f>AD84+AJ84+AP84</f>
        <v>0</v>
      </c>
      <c r="AW84" s="600"/>
      <c r="AX84" s="630">
        <f>AF84+AL84+AR84</f>
        <v>0</v>
      </c>
      <c r="AY84" s="631"/>
      <c r="AZ84" s="595">
        <f>IF(AV84=0,0,(AX84/AV84)*100)</f>
        <v>0</v>
      </c>
      <c r="BA84" s="596"/>
      <c r="BB84" s="542"/>
      <c r="BC84" s="580"/>
      <c r="BD84" s="584"/>
      <c r="BE84" s="585"/>
      <c r="BF84" s="595">
        <f>IF(BB84=0,0,(BD84/BB84)*100)</f>
        <v>0</v>
      </c>
      <c r="BG84" s="596"/>
      <c r="BH84" s="599">
        <f>AV84+BB84</f>
        <v>0</v>
      </c>
      <c r="BI84" s="600"/>
      <c r="BJ84" s="630">
        <f>AX84+BD84</f>
        <v>0</v>
      </c>
      <c r="BK84" s="631"/>
      <c r="BL84" s="595">
        <f>IF(BH84=0,0,(BJ84/BH84)*100)</f>
        <v>0</v>
      </c>
      <c r="BM84" s="596"/>
      <c r="BN84" s="656">
        <f>(AF84*2)+(AL84*2)+(AR84*3)+BD84</f>
        <v>0</v>
      </c>
      <c r="BO84" s="657"/>
      <c r="BP84" s="658"/>
      <c r="BQ84" s="676">
        <f t="shared" ref="BQ84" si="53">IF(BS84=0,0,50*BR84/BS84)</f>
        <v>0</v>
      </c>
      <c r="BR84" s="662">
        <f t="shared" ref="BR84" si="54">(BN84*BU$70)+(N84*BU$71)+(Z84*BU$72)+(R84*BU$73)+(X84*BU$74)+(AB84*BU$75)+(V84*BU$80)</f>
        <v>0</v>
      </c>
      <c r="BS84" s="662">
        <f t="shared" ref="BS84" si="55">((BB84-BD84)*BU$77)+((AV84-AX84)*BU$76)+(H84*BU$78)+(P84*BU$79)</f>
        <v>0</v>
      </c>
      <c r="BT84" s="15"/>
      <c r="BU84" s="15"/>
      <c r="BV84" s="95"/>
    </row>
    <row r="85" spans="1:74" ht="21.75" customHeight="1" x14ac:dyDescent="0.25">
      <c r="A85" s="95"/>
      <c r="B85" s="571"/>
      <c r="C85" s="642" t="str">
        <f>IF(ROSTER!D$22="","",ROSTER!D$22)</f>
        <v/>
      </c>
      <c r="D85" s="643"/>
      <c r="E85" s="575"/>
      <c r="F85" s="577"/>
      <c r="G85" s="583"/>
      <c r="H85" s="579"/>
      <c r="I85" s="545"/>
      <c r="J85" s="544"/>
      <c r="K85" s="581"/>
      <c r="L85" s="586"/>
      <c r="M85" s="587"/>
      <c r="N85" s="592" t="s">
        <v>16</v>
      </c>
      <c r="O85" s="603"/>
      <c r="P85" s="544"/>
      <c r="Q85" s="581"/>
      <c r="R85" s="586"/>
      <c r="S85" s="587"/>
      <c r="T85" s="592" t="s">
        <v>16</v>
      </c>
      <c r="U85" s="592"/>
      <c r="V85" s="544"/>
      <c r="W85" s="545"/>
      <c r="X85" s="594"/>
      <c r="Y85" s="545"/>
      <c r="Z85" s="544"/>
      <c r="AA85" s="545"/>
      <c r="AB85" s="544"/>
      <c r="AC85" s="545"/>
      <c r="AD85" s="544"/>
      <c r="AE85" s="581"/>
      <c r="AF85" s="586"/>
      <c r="AG85" s="587"/>
      <c r="AH85" s="626"/>
      <c r="AI85" s="627"/>
      <c r="AJ85" s="544"/>
      <c r="AK85" s="581"/>
      <c r="AL85" s="586"/>
      <c r="AM85" s="587"/>
      <c r="AN85" s="626"/>
      <c r="AO85" s="627"/>
      <c r="AP85" s="544"/>
      <c r="AQ85" s="581"/>
      <c r="AR85" s="586"/>
      <c r="AS85" s="587"/>
      <c r="AT85" s="626"/>
      <c r="AU85" s="627"/>
      <c r="AV85" s="628"/>
      <c r="AW85" s="629"/>
      <c r="AX85" s="632"/>
      <c r="AY85" s="633"/>
      <c r="AZ85" s="626"/>
      <c r="BA85" s="627"/>
      <c r="BB85" s="544"/>
      <c r="BC85" s="581"/>
      <c r="BD85" s="586"/>
      <c r="BE85" s="587"/>
      <c r="BF85" s="626"/>
      <c r="BG85" s="627"/>
      <c r="BH85" s="628"/>
      <c r="BI85" s="629"/>
      <c r="BJ85" s="632"/>
      <c r="BK85" s="633"/>
      <c r="BL85" s="626"/>
      <c r="BM85" s="627"/>
      <c r="BN85" s="678"/>
      <c r="BO85" s="679"/>
      <c r="BP85" s="680"/>
      <c r="BQ85" s="677"/>
      <c r="BR85" s="663"/>
      <c r="BS85" s="663"/>
      <c r="BT85" s="15"/>
      <c r="BU85" s="15"/>
      <c r="BV85" s="95"/>
    </row>
    <row r="86" spans="1:74" ht="21.75" customHeight="1" x14ac:dyDescent="0.25">
      <c r="A86" s="95"/>
      <c r="B86" s="570" t="str">
        <f>IF(ROSTER!B$24="","",ROSTER!B$24)</f>
        <v/>
      </c>
      <c r="C86" s="572" t="str">
        <f>IF(ROSTER!C$24="","",ROSTER!C$24)</f>
        <v/>
      </c>
      <c r="D86" s="573"/>
      <c r="E86" s="574"/>
      <c r="F86" s="576">
        <f>IF(E86="y",1,IF(E86="S",1,0))</f>
        <v>0</v>
      </c>
      <c r="G86" s="582">
        <f>IF(E86="S",1,0)</f>
        <v>0</v>
      </c>
      <c r="H86" s="578"/>
      <c r="I86" s="543"/>
      <c r="J86" s="542"/>
      <c r="K86" s="580"/>
      <c r="L86" s="584"/>
      <c r="M86" s="585"/>
      <c r="N86" s="588">
        <f>L86+J86</f>
        <v>0</v>
      </c>
      <c r="O86" s="589"/>
      <c r="P86" s="542"/>
      <c r="Q86" s="580"/>
      <c r="R86" s="584"/>
      <c r="S86" s="585"/>
      <c r="T86" s="588">
        <f>R86-P86</f>
        <v>0</v>
      </c>
      <c r="U86" s="588"/>
      <c r="V86" s="542"/>
      <c r="W86" s="543"/>
      <c r="X86" s="593"/>
      <c r="Y86" s="543"/>
      <c r="Z86" s="542"/>
      <c r="AA86" s="543"/>
      <c r="AB86" s="542"/>
      <c r="AC86" s="543"/>
      <c r="AD86" s="542"/>
      <c r="AE86" s="580"/>
      <c r="AF86" s="584"/>
      <c r="AG86" s="585"/>
      <c r="AH86" s="595">
        <f>IF(AD86=0,0,(AF86/AD86)*100)</f>
        <v>0</v>
      </c>
      <c r="AI86" s="596"/>
      <c r="AJ86" s="542"/>
      <c r="AK86" s="580"/>
      <c r="AL86" s="584"/>
      <c r="AM86" s="585"/>
      <c r="AN86" s="595">
        <f>IF(AJ86=0,0,(AL86/AJ86)*100)</f>
        <v>0</v>
      </c>
      <c r="AO86" s="596"/>
      <c r="AP86" s="542"/>
      <c r="AQ86" s="580"/>
      <c r="AR86" s="584"/>
      <c r="AS86" s="585"/>
      <c r="AT86" s="595">
        <f>IF(AP86=0,0,(AR86/AP86)*100)</f>
        <v>0</v>
      </c>
      <c r="AU86" s="596"/>
      <c r="AV86" s="599">
        <f>AD86+AJ86+AP86</f>
        <v>0</v>
      </c>
      <c r="AW86" s="600"/>
      <c r="AX86" s="630">
        <f>AF86+AL86+AR86</f>
        <v>0</v>
      </c>
      <c r="AY86" s="631"/>
      <c r="AZ86" s="595">
        <f>IF(AV86=0,0,(AX86/AV86)*100)</f>
        <v>0</v>
      </c>
      <c r="BA86" s="596"/>
      <c r="BB86" s="542"/>
      <c r="BC86" s="580"/>
      <c r="BD86" s="584"/>
      <c r="BE86" s="585"/>
      <c r="BF86" s="595">
        <f>IF(BB86=0,0,(BD86/BB86)*100)</f>
        <v>0</v>
      </c>
      <c r="BG86" s="596"/>
      <c r="BH86" s="599">
        <f>AV86+BB86</f>
        <v>0</v>
      </c>
      <c r="BI86" s="600"/>
      <c r="BJ86" s="630">
        <f>AX86+BD86</f>
        <v>0</v>
      </c>
      <c r="BK86" s="631"/>
      <c r="BL86" s="595">
        <f>IF(BH86=0,0,(BJ86/BH86)*100)</f>
        <v>0</v>
      </c>
      <c r="BM86" s="596"/>
      <c r="BN86" s="656">
        <f>(AF86*2)+(AL86*2)+(AR86*3)+BD86</f>
        <v>0</v>
      </c>
      <c r="BO86" s="657"/>
      <c r="BP86" s="658"/>
      <c r="BQ86" s="676">
        <f t="shared" ref="BQ86" si="56">IF(BS86=0,0,50*BR86/BS86)</f>
        <v>0</v>
      </c>
      <c r="BR86" s="662">
        <f t="shared" ref="BR86" si="57">(BN86*BU$70)+(N86*BU$71)+(Z86*BU$72)+(R86*BU$73)+(X86*BU$74)+(AB86*BU$75)+(V86*BU$80)</f>
        <v>0</v>
      </c>
      <c r="BS86" s="662">
        <f t="shared" ref="BS86" si="58">((BB86-BD86)*BU$77)+((AV86-AX86)*BU$76)+(H86*BU$78)+(P86*BU$79)</f>
        <v>0</v>
      </c>
      <c r="BT86" s="15"/>
      <c r="BU86" s="15"/>
      <c r="BV86" s="95"/>
    </row>
    <row r="87" spans="1:74" ht="21.75" customHeight="1" x14ac:dyDescent="0.25">
      <c r="A87" s="95"/>
      <c r="B87" s="571"/>
      <c r="C87" s="642" t="str">
        <f>IF(ROSTER!D$24="","",ROSTER!D$24)</f>
        <v/>
      </c>
      <c r="D87" s="643"/>
      <c r="E87" s="575"/>
      <c r="F87" s="577"/>
      <c r="G87" s="583"/>
      <c r="H87" s="579"/>
      <c r="I87" s="545"/>
      <c r="J87" s="544"/>
      <c r="K87" s="581"/>
      <c r="L87" s="586"/>
      <c r="M87" s="587"/>
      <c r="N87" s="592" t="s">
        <v>16</v>
      </c>
      <c r="O87" s="603"/>
      <c r="P87" s="544"/>
      <c r="Q87" s="581"/>
      <c r="R87" s="586"/>
      <c r="S87" s="587"/>
      <c r="T87" s="592" t="s">
        <v>16</v>
      </c>
      <c r="U87" s="592"/>
      <c r="V87" s="544"/>
      <c r="W87" s="545"/>
      <c r="X87" s="594"/>
      <c r="Y87" s="545"/>
      <c r="Z87" s="544"/>
      <c r="AA87" s="545"/>
      <c r="AB87" s="544"/>
      <c r="AC87" s="545"/>
      <c r="AD87" s="544"/>
      <c r="AE87" s="581"/>
      <c r="AF87" s="586"/>
      <c r="AG87" s="587"/>
      <c r="AH87" s="626"/>
      <c r="AI87" s="627"/>
      <c r="AJ87" s="544"/>
      <c r="AK87" s="581"/>
      <c r="AL87" s="586"/>
      <c r="AM87" s="587"/>
      <c r="AN87" s="626"/>
      <c r="AO87" s="627"/>
      <c r="AP87" s="544"/>
      <c r="AQ87" s="581"/>
      <c r="AR87" s="586"/>
      <c r="AS87" s="587"/>
      <c r="AT87" s="626"/>
      <c r="AU87" s="627"/>
      <c r="AV87" s="628"/>
      <c r="AW87" s="629"/>
      <c r="AX87" s="632"/>
      <c r="AY87" s="633"/>
      <c r="AZ87" s="626"/>
      <c r="BA87" s="627"/>
      <c r="BB87" s="544"/>
      <c r="BC87" s="581"/>
      <c r="BD87" s="586"/>
      <c r="BE87" s="587"/>
      <c r="BF87" s="626"/>
      <c r="BG87" s="627"/>
      <c r="BH87" s="628"/>
      <c r="BI87" s="629"/>
      <c r="BJ87" s="632"/>
      <c r="BK87" s="633"/>
      <c r="BL87" s="626"/>
      <c r="BM87" s="627"/>
      <c r="BN87" s="678"/>
      <c r="BO87" s="679"/>
      <c r="BP87" s="680"/>
      <c r="BQ87" s="677"/>
      <c r="BR87" s="663"/>
      <c r="BS87" s="663"/>
      <c r="BT87" s="15"/>
      <c r="BU87" s="15"/>
      <c r="BV87" s="95"/>
    </row>
    <row r="88" spans="1:74" ht="21.75" customHeight="1" x14ac:dyDescent="0.25">
      <c r="A88" s="95"/>
      <c r="B88" s="570" t="str">
        <f>IF(ROSTER!B$26="","",ROSTER!B$26)</f>
        <v/>
      </c>
      <c r="C88" s="572" t="str">
        <f>IF(ROSTER!C$26="","",ROSTER!C$26)</f>
        <v/>
      </c>
      <c r="D88" s="573"/>
      <c r="E88" s="574"/>
      <c r="F88" s="576">
        <f>IF(E88="y",1,IF(E88="S",1,0))</f>
        <v>0</v>
      </c>
      <c r="G88" s="582">
        <f>IF(E88="S",1,0)</f>
        <v>0</v>
      </c>
      <c r="H88" s="578"/>
      <c r="I88" s="543"/>
      <c r="J88" s="542"/>
      <c r="K88" s="580"/>
      <c r="L88" s="584"/>
      <c r="M88" s="585"/>
      <c r="N88" s="588">
        <f>L88+J88</f>
        <v>0</v>
      </c>
      <c r="O88" s="589"/>
      <c r="P88" s="542"/>
      <c r="Q88" s="580"/>
      <c r="R88" s="584"/>
      <c r="S88" s="585"/>
      <c r="T88" s="588">
        <f>R88-P88</f>
        <v>0</v>
      </c>
      <c r="U88" s="588"/>
      <c r="V88" s="542"/>
      <c r="W88" s="543"/>
      <c r="X88" s="593"/>
      <c r="Y88" s="543"/>
      <c r="Z88" s="542"/>
      <c r="AA88" s="543"/>
      <c r="AB88" s="542"/>
      <c r="AC88" s="543"/>
      <c r="AD88" s="542"/>
      <c r="AE88" s="580"/>
      <c r="AF88" s="584"/>
      <c r="AG88" s="585"/>
      <c r="AH88" s="595">
        <f>IF(AD88=0,0,(AF88/AD88)*100)</f>
        <v>0</v>
      </c>
      <c r="AI88" s="596"/>
      <c r="AJ88" s="542"/>
      <c r="AK88" s="580"/>
      <c r="AL88" s="584"/>
      <c r="AM88" s="585"/>
      <c r="AN88" s="595">
        <f>IF(AJ88=0,0,(AL88/AJ88)*100)</f>
        <v>0</v>
      </c>
      <c r="AO88" s="596"/>
      <c r="AP88" s="542"/>
      <c r="AQ88" s="580"/>
      <c r="AR88" s="584"/>
      <c r="AS88" s="585"/>
      <c r="AT88" s="595">
        <f>IF(AP88=0,0,(AR88/AP88)*100)</f>
        <v>0</v>
      </c>
      <c r="AU88" s="596"/>
      <c r="AV88" s="599">
        <f>AD88+AJ88+AP88</f>
        <v>0</v>
      </c>
      <c r="AW88" s="600"/>
      <c r="AX88" s="630">
        <f>AF88+AL88+AR88</f>
        <v>0</v>
      </c>
      <c r="AY88" s="631"/>
      <c r="AZ88" s="595">
        <f>IF(AV88=0,0,(AX88/AV88)*100)</f>
        <v>0</v>
      </c>
      <c r="BA88" s="596"/>
      <c r="BB88" s="542"/>
      <c r="BC88" s="580"/>
      <c r="BD88" s="584"/>
      <c r="BE88" s="585"/>
      <c r="BF88" s="595">
        <f>IF(BB88=0,0,(BD88/BB88)*100)</f>
        <v>0</v>
      </c>
      <c r="BG88" s="596"/>
      <c r="BH88" s="599">
        <f>AV88+BB88</f>
        <v>0</v>
      </c>
      <c r="BI88" s="600"/>
      <c r="BJ88" s="630">
        <f>AX88+BD88</f>
        <v>0</v>
      </c>
      <c r="BK88" s="631"/>
      <c r="BL88" s="595">
        <f>IF(BH88=0,0,(BJ88/BH88)*100)</f>
        <v>0</v>
      </c>
      <c r="BM88" s="596"/>
      <c r="BN88" s="656">
        <f>(AF88*2)+(AL88*2)+(AR88*3)+BD88</f>
        <v>0</v>
      </c>
      <c r="BO88" s="657"/>
      <c r="BP88" s="658"/>
      <c r="BQ88" s="676">
        <f t="shared" ref="BQ88" si="59">IF(BS88=0,0,50*BR88/BS88)</f>
        <v>0</v>
      </c>
      <c r="BR88" s="662">
        <f t="shared" ref="BR88" si="60">(BN88*BU$70)+(N88*BU$71)+(Z88*BU$72)+(R88*BU$73)+(X88*BU$74)+(AB88*BU$75)+(V88*BU$80)</f>
        <v>0</v>
      </c>
      <c r="BS88" s="662">
        <f t="shared" ref="BS88" si="61">((BB88-BD88)*BU$77)+((AV88-AX88)*BU$76)+(H88*BU$78)+(P88*BU$79)</f>
        <v>0</v>
      </c>
      <c r="BT88" s="15"/>
      <c r="BU88" s="15"/>
      <c r="BV88" s="95"/>
    </row>
    <row r="89" spans="1:74" ht="21.75" customHeight="1" x14ac:dyDescent="0.25">
      <c r="A89" s="95"/>
      <c r="B89" s="571"/>
      <c r="C89" s="642" t="str">
        <f>IF(ROSTER!D$26="","",ROSTER!D$26)</f>
        <v/>
      </c>
      <c r="D89" s="643"/>
      <c r="E89" s="575"/>
      <c r="F89" s="577"/>
      <c r="G89" s="583"/>
      <c r="H89" s="579"/>
      <c r="I89" s="545"/>
      <c r="J89" s="544"/>
      <c r="K89" s="581"/>
      <c r="L89" s="586"/>
      <c r="M89" s="587"/>
      <c r="N89" s="592" t="s">
        <v>16</v>
      </c>
      <c r="O89" s="603"/>
      <c r="P89" s="544"/>
      <c r="Q89" s="581"/>
      <c r="R89" s="586"/>
      <c r="S89" s="587"/>
      <c r="T89" s="592" t="s">
        <v>16</v>
      </c>
      <c r="U89" s="592"/>
      <c r="V89" s="544"/>
      <c r="W89" s="545"/>
      <c r="X89" s="594"/>
      <c r="Y89" s="545"/>
      <c r="Z89" s="544"/>
      <c r="AA89" s="545"/>
      <c r="AB89" s="544"/>
      <c r="AC89" s="545"/>
      <c r="AD89" s="544"/>
      <c r="AE89" s="581"/>
      <c r="AF89" s="586"/>
      <c r="AG89" s="587"/>
      <c r="AH89" s="626"/>
      <c r="AI89" s="627"/>
      <c r="AJ89" s="544"/>
      <c r="AK89" s="581"/>
      <c r="AL89" s="586"/>
      <c r="AM89" s="587"/>
      <c r="AN89" s="626"/>
      <c r="AO89" s="627"/>
      <c r="AP89" s="544"/>
      <c r="AQ89" s="581"/>
      <c r="AR89" s="586"/>
      <c r="AS89" s="587"/>
      <c r="AT89" s="626"/>
      <c r="AU89" s="627"/>
      <c r="AV89" s="628"/>
      <c r="AW89" s="629"/>
      <c r="AX89" s="632"/>
      <c r="AY89" s="633"/>
      <c r="AZ89" s="626"/>
      <c r="BA89" s="627"/>
      <c r="BB89" s="544"/>
      <c r="BC89" s="581"/>
      <c r="BD89" s="586"/>
      <c r="BE89" s="587"/>
      <c r="BF89" s="626"/>
      <c r="BG89" s="627"/>
      <c r="BH89" s="628"/>
      <c r="BI89" s="629"/>
      <c r="BJ89" s="632"/>
      <c r="BK89" s="633"/>
      <c r="BL89" s="626"/>
      <c r="BM89" s="627"/>
      <c r="BN89" s="678"/>
      <c r="BO89" s="679"/>
      <c r="BP89" s="680"/>
      <c r="BQ89" s="677"/>
      <c r="BR89" s="663"/>
      <c r="BS89" s="663"/>
      <c r="BT89" s="15"/>
      <c r="BU89" s="15"/>
      <c r="BV89" s="95"/>
    </row>
    <row r="90" spans="1:74" ht="21.75" customHeight="1" x14ac:dyDescent="0.25">
      <c r="A90" s="95"/>
      <c r="B90" s="570" t="str">
        <f>IF(ROSTER!B$28="","",ROSTER!B$28)</f>
        <v/>
      </c>
      <c r="C90" s="572" t="str">
        <f>IF(ROSTER!C$28="","",ROSTER!C$28)</f>
        <v/>
      </c>
      <c r="D90" s="573"/>
      <c r="E90" s="574"/>
      <c r="F90" s="576">
        <f>IF(E90="y",1,IF(E90="S",1,0))</f>
        <v>0</v>
      </c>
      <c r="G90" s="582">
        <f>IF(E90="S",1,0)</f>
        <v>0</v>
      </c>
      <c r="H90" s="578"/>
      <c r="I90" s="543"/>
      <c r="J90" s="542"/>
      <c r="K90" s="580"/>
      <c r="L90" s="584"/>
      <c r="M90" s="585"/>
      <c r="N90" s="588">
        <f>L90+J90</f>
        <v>0</v>
      </c>
      <c r="O90" s="589"/>
      <c r="P90" s="542"/>
      <c r="Q90" s="580"/>
      <c r="R90" s="584"/>
      <c r="S90" s="585"/>
      <c r="T90" s="588">
        <f>R90-P90</f>
        <v>0</v>
      </c>
      <c r="U90" s="588"/>
      <c r="V90" s="542"/>
      <c r="W90" s="543"/>
      <c r="X90" s="593"/>
      <c r="Y90" s="543"/>
      <c r="Z90" s="542"/>
      <c r="AA90" s="543"/>
      <c r="AB90" s="542"/>
      <c r="AC90" s="543"/>
      <c r="AD90" s="542"/>
      <c r="AE90" s="580"/>
      <c r="AF90" s="584"/>
      <c r="AG90" s="585"/>
      <c r="AH90" s="595">
        <f>IF(AD90=0,0,(AF90/AD90)*100)</f>
        <v>0</v>
      </c>
      <c r="AI90" s="596"/>
      <c r="AJ90" s="542"/>
      <c r="AK90" s="580"/>
      <c r="AL90" s="584"/>
      <c r="AM90" s="585"/>
      <c r="AN90" s="595">
        <f>IF(AJ90=0,0,(AL90/AJ90)*100)</f>
        <v>0</v>
      </c>
      <c r="AO90" s="596"/>
      <c r="AP90" s="542"/>
      <c r="AQ90" s="580"/>
      <c r="AR90" s="584"/>
      <c r="AS90" s="585"/>
      <c r="AT90" s="595">
        <f>IF(AP90=0,0,(AR90/AP90)*100)</f>
        <v>0</v>
      </c>
      <c r="AU90" s="596"/>
      <c r="AV90" s="599">
        <f>AD90+AJ90+AP90</f>
        <v>0</v>
      </c>
      <c r="AW90" s="600"/>
      <c r="AX90" s="630">
        <f>AF90+AL90+AR90</f>
        <v>0</v>
      </c>
      <c r="AY90" s="631"/>
      <c r="AZ90" s="595">
        <f>IF(AV90=0,0,(AX90/AV90)*100)</f>
        <v>0</v>
      </c>
      <c r="BA90" s="596"/>
      <c r="BB90" s="542"/>
      <c r="BC90" s="580"/>
      <c r="BD90" s="584"/>
      <c r="BE90" s="585"/>
      <c r="BF90" s="595">
        <f>IF(BB90=0,0,(BD90/BB90)*100)</f>
        <v>0</v>
      </c>
      <c r="BG90" s="596"/>
      <c r="BH90" s="599">
        <f>AV90+BB90</f>
        <v>0</v>
      </c>
      <c r="BI90" s="600"/>
      <c r="BJ90" s="630">
        <f>AX90+BD90</f>
        <v>0</v>
      </c>
      <c r="BK90" s="631"/>
      <c r="BL90" s="595">
        <f>IF(BH90=0,0,(BJ90/BH90)*100)</f>
        <v>0</v>
      </c>
      <c r="BM90" s="596"/>
      <c r="BN90" s="656">
        <f>(AF90*2)+(AL90*2)+(AR90*3)+BD90</f>
        <v>0</v>
      </c>
      <c r="BO90" s="657"/>
      <c r="BP90" s="658"/>
      <c r="BQ90" s="676">
        <f t="shared" ref="BQ90" si="62">IF(BS90=0,0,50*BR90/BS90)</f>
        <v>0</v>
      </c>
      <c r="BR90" s="662">
        <f t="shared" ref="BR90" si="63">(BN90*BU$70)+(N90*BU$71)+(Z90*BU$72)+(R90*BU$73)+(X90*BU$74)+(AB90*BU$75)+(V90*BU$80)</f>
        <v>0</v>
      </c>
      <c r="BS90" s="662">
        <f t="shared" ref="BS90" si="64">((BB90-BD90)*BU$77)+((AV90-AX90)*BU$76)+(H90*BU$78)+(P90*BU$79)</f>
        <v>0</v>
      </c>
      <c r="BT90" s="15"/>
      <c r="BU90" s="15"/>
      <c r="BV90" s="95"/>
    </row>
    <row r="91" spans="1:74" ht="21.75" customHeight="1" x14ac:dyDescent="0.25">
      <c r="A91" s="95"/>
      <c r="B91" s="571"/>
      <c r="C91" s="642" t="str">
        <f>IF(ROSTER!D$28="","",ROSTER!D$28)</f>
        <v/>
      </c>
      <c r="D91" s="643"/>
      <c r="E91" s="575"/>
      <c r="F91" s="577"/>
      <c r="G91" s="583"/>
      <c r="H91" s="579"/>
      <c r="I91" s="545"/>
      <c r="J91" s="544"/>
      <c r="K91" s="581"/>
      <c r="L91" s="586"/>
      <c r="M91" s="587"/>
      <c r="N91" s="592" t="s">
        <v>16</v>
      </c>
      <c r="O91" s="603"/>
      <c r="P91" s="544"/>
      <c r="Q91" s="581"/>
      <c r="R91" s="586"/>
      <c r="S91" s="587"/>
      <c r="T91" s="592" t="s">
        <v>16</v>
      </c>
      <c r="U91" s="592"/>
      <c r="V91" s="544"/>
      <c r="W91" s="545"/>
      <c r="X91" s="594"/>
      <c r="Y91" s="545"/>
      <c r="Z91" s="544"/>
      <c r="AA91" s="545"/>
      <c r="AB91" s="544"/>
      <c r="AC91" s="545"/>
      <c r="AD91" s="544"/>
      <c r="AE91" s="581"/>
      <c r="AF91" s="586"/>
      <c r="AG91" s="587"/>
      <c r="AH91" s="626"/>
      <c r="AI91" s="627"/>
      <c r="AJ91" s="544"/>
      <c r="AK91" s="581"/>
      <c r="AL91" s="586"/>
      <c r="AM91" s="587"/>
      <c r="AN91" s="626"/>
      <c r="AO91" s="627"/>
      <c r="AP91" s="544"/>
      <c r="AQ91" s="581"/>
      <c r="AR91" s="586"/>
      <c r="AS91" s="587"/>
      <c r="AT91" s="626"/>
      <c r="AU91" s="627"/>
      <c r="AV91" s="628"/>
      <c r="AW91" s="629"/>
      <c r="AX91" s="632"/>
      <c r="AY91" s="633"/>
      <c r="AZ91" s="626"/>
      <c r="BA91" s="627"/>
      <c r="BB91" s="544"/>
      <c r="BC91" s="581"/>
      <c r="BD91" s="586"/>
      <c r="BE91" s="587"/>
      <c r="BF91" s="626"/>
      <c r="BG91" s="627"/>
      <c r="BH91" s="628"/>
      <c r="BI91" s="629"/>
      <c r="BJ91" s="632"/>
      <c r="BK91" s="633"/>
      <c r="BL91" s="626"/>
      <c r="BM91" s="627"/>
      <c r="BN91" s="678"/>
      <c r="BO91" s="679"/>
      <c r="BP91" s="680"/>
      <c r="BQ91" s="677"/>
      <c r="BR91" s="663"/>
      <c r="BS91" s="663"/>
      <c r="BT91" s="15"/>
      <c r="BU91" s="15"/>
      <c r="BV91" s="95"/>
    </row>
    <row r="92" spans="1:74" ht="21.75" customHeight="1" x14ac:dyDescent="0.25">
      <c r="A92" s="95"/>
      <c r="B92" s="570" t="str">
        <f>IF(ROSTER!B$30="","",ROSTER!B$30)</f>
        <v/>
      </c>
      <c r="C92" s="572" t="str">
        <f>IF(ROSTER!C$30="","",ROSTER!C$30)</f>
        <v/>
      </c>
      <c r="D92" s="573"/>
      <c r="E92" s="574"/>
      <c r="F92" s="576">
        <f>IF(E92="y",1,IF(E92="S",1,0))</f>
        <v>0</v>
      </c>
      <c r="G92" s="582">
        <f>IF(E92="S",1,0)</f>
        <v>0</v>
      </c>
      <c r="H92" s="578"/>
      <c r="I92" s="543"/>
      <c r="J92" s="542"/>
      <c r="K92" s="580"/>
      <c r="L92" s="584"/>
      <c r="M92" s="585"/>
      <c r="N92" s="588">
        <f>L92+J92</f>
        <v>0</v>
      </c>
      <c r="O92" s="589"/>
      <c r="P92" s="542"/>
      <c r="Q92" s="580"/>
      <c r="R92" s="584"/>
      <c r="S92" s="585"/>
      <c r="T92" s="588">
        <f>R92-P92</f>
        <v>0</v>
      </c>
      <c r="U92" s="588"/>
      <c r="V92" s="542"/>
      <c r="W92" s="543"/>
      <c r="X92" s="593"/>
      <c r="Y92" s="543"/>
      <c r="Z92" s="542"/>
      <c r="AA92" s="543"/>
      <c r="AB92" s="542"/>
      <c r="AC92" s="543"/>
      <c r="AD92" s="542"/>
      <c r="AE92" s="580"/>
      <c r="AF92" s="584"/>
      <c r="AG92" s="585"/>
      <c r="AH92" s="595">
        <f>IF(AD92=0,0,(AF92/AD92)*100)</f>
        <v>0</v>
      </c>
      <c r="AI92" s="596"/>
      <c r="AJ92" s="542"/>
      <c r="AK92" s="580"/>
      <c r="AL92" s="584"/>
      <c r="AM92" s="585"/>
      <c r="AN92" s="595">
        <f>IF(AJ92=0,0,(AL92/AJ92)*100)</f>
        <v>0</v>
      </c>
      <c r="AO92" s="596"/>
      <c r="AP92" s="542"/>
      <c r="AQ92" s="580"/>
      <c r="AR92" s="584"/>
      <c r="AS92" s="585"/>
      <c r="AT92" s="595">
        <f>IF(AP92=0,0,(AR92/AP92)*100)</f>
        <v>0</v>
      </c>
      <c r="AU92" s="596"/>
      <c r="AV92" s="599">
        <f>AD92+AJ92+AP92</f>
        <v>0</v>
      </c>
      <c r="AW92" s="600"/>
      <c r="AX92" s="630">
        <f>AF92+AL92+AR92</f>
        <v>0</v>
      </c>
      <c r="AY92" s="631"/>
      <c r="AZ92" s="595">
        <f>IF(AV92=0,0,(AX92/AV92)*100)</f>
        <v>0</v>
      </c>
      <c r="BA92" s="596"/>
      <c r="BB92" s="542"/>
      <c r="BC92" s="580"/>
      <c r="BD92" s="584"/>
      <c r="BE92" s="585"/>
      <c r="BF92" s="595">
        <f>IF(BB92=0,0,(BD92/BB92)*100)</f>
        <v>0</v>
      </c>
      <c r="BG92" s="596"/>
      <c r="BH92" s="599">
        <f>AV92+BB92</f>
        <v>0</v>
      </c>
      <c r="BI92" s="600"/>
      <c r="BJ92" s="630">
        <f>AX92+BD92</f>
        <v>0</v>
      </c>
      <c r="BK92" s="631"/>
      <c r="BL92" s="595">
        <f>IF(BH92=0,0,(BJ92/BH92)*100)</f>
        <v>0</v>
      </c>
      <c r="BM92" s="596"/>
      <c r="BN92" s="656">
        <f>(AF92*2)+(AL92*2)+(AR92*3)+BD92</f>
        <v>0</v>
      </c>
      <c r="BO92" s="657"/>
      <c r="BP92" s="658"/>
      <c r="BQ92" s="676">
        <f t="shared" ref="BQ92" si="65">IF(BS92=0,0,50*BR92/BS92)</f>
        <v>0</v>
      </c>
      <c r="BR92" s="662">
        <f t="shared" ref="BR92" si="66">(BN92*BU$70)+(N92*BU$71)+(Z92*BU$72)+(R92*BU$73)+(X92*BU$74)+(AB92*BU$75)+(V92*BU$80)</f>
        <v>0</v>
      </c>
      <c r="BS92" s="662">
        <f t="shared" ref="BS92" si="67">((BB92-BD92)*BU$77)+((AV92-AX92)*BU$76)+(H92*BU$78)+(P92*BU$79)</f>
        <v>0</v>
      </c>
      <c r="BT92" s="15"/>
      <c r="BU92" s="15"/>
      <c r="BV92" s="95"/>
    </row>
    <row r="93" spans="1:74" ht="21.75" customHeight="1" x14ac:dyDescent="0.25">
      <c r="A93" s="95"/>
      <c r="B93" s="571"/>
      <c r="C93" s="642" t="str">
        <f>IF(ROSTER!D$30="","",ROSTER!D$30)</f>
        <v/>
      </c>
      <c r="D93" s="643"/>
      <c r="E93" s="575"/>
      <c r="F93" s="577"/>
      <c r="G93" s="583"/>
      <c r="H93" s="579"/>
      <c r="I93" s="545"/>
      <c r="J93" s="544"/>
      <c r="K93" s="581"/>
      <c r="L93" s="586"/>
      <c r="M93" s="587"/>
      <c r="N93" s="592" t="s">
        <v>16</v>
      </c>
      <c r="O93" s="603"/>
      <c r="P93" s="544"/>
      <c r="Q93" s="581"/>
      <c r="R93" s="586"/>
      <c r="S93" s="587"/>
      <c r="T93" s="592" t="s">
        <v>16</v>
      </c>
      <c r="U93" s="592"/>
      <c r="V93" s="544"/>
      <c r="W93" s="545"/>
      <c r="X93" s="594"/>
      <c r="Y93" s="545"/>
      <c r="Z93" s="544"/>
      <c r="AA93" s="545"/>
      <c r="AB93" s="544"/>
      <c r="AC93" s="545"/>
      <c r="AD93" s="544"/>
      <c r="AE93" s="581"/>
      <c r="AF93" s="586"/>
      <c r="AG93" s="587"/>
      <c r="AH93" s="626"/>
      <c r="AI93" s="627"/>
      <c r="AJ93" s="544"/>
      <c r="AK93" s="581"/>
      <c r="AL93" s="586"/>
      <c r="AM93" s="587"/>
      <c r="AN93" s="626"/>
      <c r="AO93" s="627"/>
      <c r="AP93" s="544"/>
      <c r="AQ93" s="581"/>
      <c r="AR93" s="586"/>
      <c r="AS93" s="587"/>
      <c r="AT93" s="626"/>
      <c r="AU93" s="627"/>
      <c r="AV93" s="628"/>
      <c r="AW93" s="629"/>
      <c r="AX93" s="632"/>
      <c r="AY93" s="633"/>
      <c r="AZ93" s="626"/>
      <c r="BA93" s="627"/>
      <c r="BB93" s="544"/>
      <c r="BC93" s="581"/>
      <c r="BD93" s="586"/>
      <c r="BE93" s="587"/>
      <c r="BF93" s="626"/>
      <c r="BG93" s="627"/>
      <c r="BH93" s="628"/>
      <c r="BI93" s="629"/>
      <c r="BJ93" s="632"/>
      <c r="BK93" s="633"/>
      <c r="BL93" s="626"/>
      <c r="BM93" s="627"/>
      <c r="BN93" s="678"/>
      <c r="BO93" s="679"/>
      <c r="BP93" s="680"/>
      <c r="BQ93" s="677"/>
      <c r="BR93" s="663"/>
      <c r="BS93" s="663"/>
      <c r="BT93" s="15"/>
      <c r="BU93" s="15"/>
      <c r="BV93" s="95"/>
    </row>
    <row r="94" spans="1:74" ht="21.75" customHeight="1" x14ac:dyDescent="0.25">
      <c r="A94" s="95"/>
      <c r="B94" s="570" t="str">
        <f>IF(ROSTER!B$32="","",ROSTER!B$32)</f>
        <v/>
      </c>
      <c r="C94" s="572" t="str">
        <f>IF(ROSTER!C$32="","",ROSTER!C$32)</f>
        <v/>
      </c>
      <c r="D94" s="573"/>
      <c r="E94" s="574"/>
      <c r="F94" s="576">
        <f>IF(E94="y",1,IF(E94="S",1,0))</f>
        <v>0</v>
      </c>
      <c r="G94" s="582">
        <f>IF(E94="S",1,0)</f>
        <v>0</v>
      </c>
      <c r="H94" s="578"/>
      <c r="I94" s="543"/>
      <c r="J94" s="542"/>
      <c r="K94" s="580"/>
      <c r="L94" s="584"/>
      <c r="M94" s="585"/>
      <c r="N94" s="588">
        <f>L94+J94</f>
        <v>0</v>
      </c>
      <c r="O94" s="589"/>
      <c r="P94" s="542"/>
      <c r="Q94" s="580"/>
      <c r="R94" s="584"/>
      <c r="S94" s="585"/>
      <c r="T94" s="588">
        <f>R94-P94</f>
        <v>0</v>
      </c>
      <c r="U94" s="588"/>
      <c r="V94" s="542"/>
      <c r="W94" s="543"/>
      <c r="X94" s="593"/>
      <c r="Y94" s="543"/>
      <c r="Z94" s="542"/>
      <c r="AA94" s="543"/>
      <c r="AB94" s="542"/>
      <c r="AC94" s="543"/>
      <c r="AD94" s="542"/>
      <c r="AE94" s="580"/>
      <c r="AF94" s="584"/>
      <c r="AG94" s="585"/>
      <c r="AH94" s="595">
        <f>IF(AD94=0,0,(AF94/AD94)*100)</f>
        <v>0</v>
      </c>
      <c r="AI94" s="596"/>
      <c r="AJ94" s="542"/>
      <c r="AK94" s="580"/>
      <c r="AL94" s="584"/>
      <c r="AM94" s="585"/>
      <c r="AN94" s="595">
        <f>IF(AJ94=0,0,(AL94/AJ94)*100)</f>
        <v>0</v>
      </c>
      <c r="AO94" s="596"/>
      <c r="AP94" s="542"/>
      <c r="AQ94" s="580"/>
      <c r="AR94" s="584"/>
      <c r="AS94" s="585"/>
      <c r="AT94" s="595">
        <f>IF(AP94=0,0,(AR94/AP94)*100)</f>
        <v>0</v>
      </c>
      <c r="AU94" s="596"/>
      <c r="AV94" s="599">
        <f>AD94+AJ94+AP94</f>
        <v>0</v>
      </c>
      <c r="AW94" s="600"/>
      <c r="AX94" s="630">
        <f>AF94+AL94+AR94</f>
        <v>0</v>
      </c>
      <c r="AY94" s="631"/>
      <c r="AZ94" s="595">
        <f>IF(AV94=0,0,(AX94/AV94)*100)</f>
        <v>0</v>
      </c>
      <c r="BA94" s="596"/>
      <c r="BB94" s="542"/>
      <c r="BC94" s="580"/>
      <c r="BD94" s="584"/>
      <c r="BE94" s="585"/>
      <c r="BF94" s="595">
        <f>IF(BB94=0,0,(BD94/BB94)*100)</f>
        <v>0</v>
      </c>
      <c r="BG94" s="596"/>
      <c r="BH94" s="599">
        <f>AV94+BB94</f>
        <v>0</v>
      </c>
      <c r="BI94" s="600"/>
      <c r="BJ94" s="630">
        <f>AX94+BD94</f>
        <v>0</v>
      </c>
      <c r="BK94" s="631"/>
      <c r="BL94" s="595">
        <f>IF(BH94=0,0,(BJ94/BH94)*100)</f>
        <v>0</v>
      </c>
      <c r="BM94" s="596"/>
      <c r="BN94" s="656">
        <f>(AF94*2)+(AL94*2)+(AR94*3)+BD94</f>
        <v>0</v>
      </c>
      <c r="BO94" s="657"/>
      <c r="BP94" s="658"/>
      <c r="BQ94" s="676">
        <f t="shared" ref="BQ94" si="68">IF(BS94=0,0,50*BR94/BS94)</f>
        <v>0</v>
      </c>
      <c r="BR94" s="662">
        <f t="shared" ref="BR94" si="69">(BN94*BU$70)+(N94*BU$71)+(Z94*BU$72)+(R94*BU$73)+(X94*BU$74)+(AB94*BU$75)+(V94*BU$80)</f>
        <v>0</v>
      </c>
      <c r="BS94" s="662">
        <f t="shared" ref="BS94" si="70">((BB94-BD94)*BU$77)+((AV94-AX94)*BU$76)+(H94*BU$78)+(P94*BU$79)</f>
        <v>0</v>
      </c>
      <c r="BT94" s="15"/>
      <c r="BU94" s="15"/>
      <c r="BV94" s="95"/>
    </row>
    <row r="95" spans="1:74" ht="21.75" customHeight="1" x14ac:dyDescent="0.25">
      <c r="A95" s="95"/>
      <c r="B95" s="571"/>
      <c r="C95" s="642" t="str">
        <f>IF(ROSTER!D$32="","",ROSTER!D$32)</f>
        <v/>
      </c>
      <c r="D95" s="643"/>
      <c r="E95" s="575"/>
      <c r="F95" s="577"/>
      <c r="G95" s="583"/>
      <c r="H95" s="579"/>
      <c r="I95" s="545"/>
      <c r="J95" s="544"/>
      <c r="K95" s="581"/>
      <c r="L95" s="586"/>
      <c r="M95" s="587"/>
      <c r="N95" s="592" t="s">
        <v>16</v>
      </c>
      <c r="O95" s="603"/>
      <c r="P95" s="544"/>
      <c r="Q95" s="581"/>
      <c r="R95" s="586"/>
      <c r="S95" s="587"/>
      <c r="T95" s="592" t="s">
        <v>16</v>
      </c>
      <c r="U95" s="592"/>
      <c r="V95" s="544"/>
      <c r="W95" s="545"/>
      <c r="X95" s="594"/>
      <c r="Y95" s="545"/>
      <c r="Z95" s="544"/>
      <c r="AA95" s="545"/>
      <c r="AB95" s="544"/>
      <c r="AC95" s="545"/>
      <c r="AD95" s="544"/>
      <c r="AE95" s="581"/>
      <c r="AF95" s="586"/>
      <c r="AG95" s="587"/>
      <c r="AH95" s="626"/>
      <c r="AI95" s="627"/>
      <c r="AJ95" s="544"/>
      <c r="AK95" s="581"/>
      <c r="AL95" s="586"/>
      <c r="AM95" s="587"/>
      <c r="AN95" s="626"/>
      <c r="AO95" s="627"/>
      <c r="AP95" s="544"/>
      <c r="AQ95" s="581"/>
      <c r="AR95" s="586"/>
      <c r="AS95" s="587"/>
      <c r="AT95" s="626"/>
      <c r="AU95" s="627"/>
      <c r="AV95" s="628"/>
      <c r="AW95" s="629"/>
      <c r="AX95" s="632"/>
      <c r="AY95" s="633"/>
      <c r="AZ95" s="626"/>
      <c r="BA95" s="627"/>
      <c r="BB95" s="544"/>
      <c r="BC95" s="581"/>
      <c r="BD95" s="586"/>
      <c r="BE95" s="587"/>
      <c r="BF95" s="626"/>
      <c r="BG95" s="627"/>
      <c r="BH95" s="628"/>
      <c r="BI95" s="629"/>
      <c r="BJ95" s="632"/>
      <c r="BK95" s="633"/>
      <c r="BL95" s="626"/>
      <c r="BM95" s="627"/>
      <c r="BN95" s="678"/>
      <c r="BO95" s="679"/>
      <c r="BP95" s="680"/>
      <c r="BQ95" s="677"/>
      <c r="BR95" s="663"/>
      <c r="BS95" s="663"/>
      <c r="BT95" s="15"/>
      <c r="BU95" s="15"/>
      <c r="BV95" s="95"/>
    </row>
    <row r="96" spans="1:74" ht="21.75" customHeight="1" x14ac:dyDescent="0.25">
      <c r="A96" s="95"/>
      <c r="B96" s="570" t="str">
        <f>IF(ROSTER!B$34="","",ROSTER!B$34)</f>
        <v/>
      </c>
      <c r="C96" s="572" t="str">
        <f>IF(ROSTER!C$34="","",ROSTER!C$34)</f>
        <v/>
      </c>
      <c r="D96" s="573"/>
      <c r="E96" s="574"/>
      <c r="F96" s="576">
        <f>IF(E96="y",1,IF(E96="S",1,0))</f>
        <v>0</v>
      </c>
      <c r="G96" s="582">
        <f>IF(E96="S",1,0)</f>
        <v>0</v>
      </c>
      <c r="H96" s="578"/>
      <c r="I96" s="543"/>
      <c r="J96" s="542"/>
      <c r="K96" s="580"/>
      <c r="L96" s="584"/>
      <c r="M96" s="585"/>
      <c r="N96" s="588">
        <f>L96+J96</f>
        <v>0</v>
      </c>
      <c r="O96" s="589"/>
      <c r="P96" s="542"/>
      <c r="Q96" s="580"/>
      <c r="R96" s="584"/>
      <c r="S96" s="585"/>
      <c r="T96" s="588">
        <f>R96-P96</f>
        <v>0</v>
      </c>
      <c r="U96" s="588"/>
      <c r="V96" s="542"/>
      <c r="W96" s="543"/>
      <c r="X96" s="593"/>
      <c r="Y96" s="543"/>
      <c r="Z96" s="542"/>
      <c r="AA96" s="543"/>
      <c r="AB96" s="542"/>
      <c r="AC96" s="543"/>
      <c r="AD96" s="542"/>
      <c r="AE96" s="580"/>
      <c r="AF96" s="584"/>
      <c r="AG96" s="585"/>
      <c r="AH96" s="595">
        <f>IF(AD96=0,0,(AF96/AD96)*100)</f>
        <v>0</v>
      </c>
      <c r="AI96" s="596"/>
      <c r="AJ96" s="542"/>
      <c r="AK96" s="580"/>
      <c r="AL96" s="584"/>
      <c r="AM96" s="585"/>
      <c r="AN96" s="595">
        <f>IF(AJ96=0,0,(AL96/AJ96)*100)</f>
        <v>0</v>
      </c>
      <c r="AO96" s="596"/>
      <c r="AP96" s="542"/>
      <c r="AQ96" s="580"/>
      <c r="AR96" s="584"/>
      <c r="AS96" s="585"/>
      <c r="AT96" s="595">
        <f>IF(AP96=0,0,(AR96/AP96)*100)</f>
        <v>0</v>
      </c>
      <c r="AU96" s="596"/>
      <c r="AV96" s="599">
        <f>AD96+AJ96+AP96</f>
        <v>0</v>
      </c>
      <c r="AW96" s="600"/>
      <c r="AX96" s="630">
        <f>AF96+AL96+AR96</f>
        <v>0</v>
      </c>
      <c r="AY96" s="631"/>
      <c r="AZ96" s="595">
        <f>IF(AV96=0,0,(AX96/AV96)*100)</f>
        <v>0</v>
      </c>
      <c r="BA96" s="596"/>
      <c r="BB96" s="542"/>
      <c r="BC96" s="580"/>
      <c r="BD96" s="584"/>
      <c r="BE96" s="585"/>
      <c r="BF96" s="595">
        <f>IF(BB96=0,0,(BD96/BB96)*100)</f>
        <v>0</v>
      </c>
      <c r="BG96" s="596"/>
      <c r="BH96" s="599">
        <f>AV96+BB96</f>
        <v>0</v>
      </c>
      <c r="BI96" s="600"/>
      <c r="BJ96" s="630">
        <f>AX96+BD96</f>
        <v>0</v>
      </c>
      <c r="BK96" s="631"/>
      <c r="BL96" s="595">
        <f>IF(BH96=0,0,(BJ96/BH96)*100)</f>
        <v>0</v>
      </c>
      <c r="BM96" s="596"/>
      <c r="BN96" s="656">
        <f>(AF96*2)+(AL96*2)+(AR96*3)+BD96</f>
        <v>0</v>
      </c>
      <c r="BO96" s="657"/>
      <c r="BP96" s="658"/>
      <c r="BQ96" s="676">
        <f t="shared" ref="BQ96" si="71">IF(BS96=0,0,50*BR96/BS96)</f>
        <v>0</v>
      </c>
      <c r="BR96" s="662">
        <f t="shared" ref="BR96" si="72">(BN96*BU$70)+(N96*BU$71)+(Z96*BU$72)+(R96*BU$73)+(X96*BU$74)+(AB96*BU$75)+(V96*BU$80)</f>
        <v>0</v>
      </c>
      <c r="BS96" s="662">
        <f t="shared" ref="BS96" si="73">((BB96-BD96)*BU$77)+((AV96-AX96)*BU$76)+(H96*BU$78)+(P96*BU$79)</f>
        <v>0</v>
      </c>
      <c r="BT96" s="15"/>
      <c r="BU96" s="15"/>
      <c r="BV96" s="95"/>
    </row>
    <row r="97" spans="1:74" ht="21.75" customHeight="1" x14ac:dyDescent="0.25">
      <c r="A97" s="95"/>
      <c r="B97" s="571"/>
      <c r="C97" s="642" t="str">
        <f>IF(ROSTER!D$34="","",ROSTER!D$34)</f>
        <v/>
      </c>
      <c r="D97" s="643"/>
      <c r="E97" s="575"/>
      <c r="F97" s="577"/>
      <c r="G97" s="583"/>
      <c r="H97" s="579"/>
      <c r="I97" s="545"/>
      <c r="J97" s="544"/>
      <c r="K97" s="581"/>
      <c r="L97" s="586"/>
      <c r="M97" s="587"/>
      <c r="N97" s="592" t="s">
        <v>16</v>
      </c>
      <c r="O97" s="603"/>
      <c r="P97" s="544"/>
      <c r="Q97" s="581"/>
      <c r="R97" s="586"/>
      <c r="S97" s="587"/>
      <c r="T97" s="592" t="s">
        <v>16</v>
      </c>
      <c r="U97" s="592"/>
      <c r="V97" s="544"/>
      <c r="W97" s="545"/>
      <c r="X97" s="594"/>
      <c r="Y97" s="545"/>
      <c r="Z97" s="544"/>
      <c r="AA97" s="545"/>
      <c r="AB97" s="544"/>
      <c r="AC97" s="545"/>
      <c r="AD97" s="544"/>
      <c r="AE97" s="581"/>
      <c r="AF97" s="586"/>
      <c r="AG97" s="587"/>
      <c r="AH97" s="626"/>
      <c r="AI97" s="627"/>
      <c r="AJ97" s="544"/>
      <c r="AK97" s="581"/>
      <c r="AL97" s="586"/>
      <c r="AM97" s="587"/>
      <c r="AN97" s="626"/>
      <c r="AO97" s="627"/>
      <c r="AP97" s="544"/>
      <c r="AQ97" s="581"/>
      <c r="AR97" s="586"/>
      <c r="AS97" s="587"/>
      <c r="AT97" s="626"/>
      <c r="AU97" s="627"/>
      <c r="AV97" s="628"/>
      <c r="AW97" s="629"/>
      <c r="AX97" s="632"/>
      <c r="AY97" s="633"/>
      <c r="AZ97" s="626"/>
      <c r="BA97" s="627"/>
      <c r="BB97" s="544"/>
      <c r="BC97" s="581"/>
      <c r="BD97" s="586"/>
      <c r="BE97" s="587"/>
      <c r="BF97" s="626"/>
      <c r="BG97" s="627"/>
      <c r="BH97" s="628"/>
      <c r="BI97" s="629"/>
      <c r="BJ97" s="632"/>
      <c r="BK97" s="633"/>
      <c r="BL97" s="626"/>
      <c r="BM97" s="627"/>
      <c r="BN97" s="678"/>
      <c r="BO97" s="679"/>
      <c r="BP97" s="680"/>
      <c r="BQ97" s="677"/>
      <c r="BR97" s="663"/>
      <c r="BS97" s="663"/>
      <c r="BT97" s="15"/>
      <c r="BU97" s="15"/>
      <c r="BV97" s="95"/>
    </row>
    <row r="98" spans="1:74" ht="21.75" customHeight="1" x14ac:dyDescent="0.25">
      <c r="A98" s="95"/>
      <c r="B98" s="570" t="str">
        <f>IF(ROSTER!B$36="","",ROSTER!B$36)</f>
        <v/>
      </c>
      <c r="C98" s="572" t="str">
        <f>IF(ROSTER!C$36="","",ROSTER!C$36)</f>
        <v/>
      </c>
      <c r="D98" s="573"/>
      <c r="E98" s="574"/>
      <c r="F98" s="576">
        <f>IF(E98="y",1,IF(E98="S",1,0))</f>
        <v>0</v>
      </c>
      <c r="G98" s="582">
        <f>IF(E98="S",1,0)</f>
        <v>0</v>
      </c>
      <c r="H98" s="578"/>
      <c r="I98" s="543"/>
      <c r="J98" s="542"/>
      <c r="K98" s="580"/>
      <c r="L98" s="584"/>
      <c r="M98" s="585"/>
      <c r="N98" s="588">
        <f>L98+J98</f>
        <v>0</v>
      </c>
      <c r="O98" s="589"/>
      <c r="P98" s="542"/>
      <c r="Q98" s="580"/>
      <c r="R98" s="584"/>
      <c r="S98" s="585"/>
      <c r="T98" s="588">
        <f>R98-P98</f>
        <v>0</v>
      </c>
      <c r="U98" s="588"/>
      <c r="V98" s="542"/>
      <c r="W98" s="543"/>
      <c r="X98" s="593"/>
      <c r="Y98" s="543"/>
      <c r="Z98" s="542"/>
      <c r="AA98" s="543"/>
      <c r="AB98" s="542"/>
      <c r="AC98" s="543"/>
      <c r="AD98" s="542"/>
      <c r="AE98" s="580"/>
      <c r="AF98" s="584"/>
      <c r="AG98" s="585"/>
      <c r="AH98" s="595">
        <f>IF(AD98=0,0,(AF98/AD98)*100)</f>
        <v>0</v>
      </c>
      <c r="AI98" s="596"/>
      <c r="AJ98" s="542"/>
      <c r="AK98" s="580"/>
      <c r="AL98" s="584"/>
      <c r="AM98" s="585"/>
      <c r="AN98" s="595">
        <f>IF(AJ98=0,0,(AL98/AJ98)*100)</f>
        <v>0</v>
      </c>
      <c r="AO98" s="596"/>
      <c r="AP98" s="542"/>
      <c r="AQ98" s="580"/>
      <c r="AR98" s="584"/>
      <c r="AS98" s="585"/>
      <c r="AT98" s="595">
        <f>IF(AP98=0,0,(AR98/AP98)*100)</f>
        <v>0</v>
      </c>
      <c r="AU98" s="596"/>
      <c r="AV98" s="599">
        <f>AD98+AJ98+AP98</f>
        <v>0</v>
      </c>
      <c r="AW98" s="600"/>
      <c r="AX98" s="630">
        <f>AF98+AL98+AR98</f>
        <v>0</v>
      </c>
      <c r="AY98" s="631"/>
      <c r="AZ98" s="595">
        <f>IF(AV98=0,0,(AX98/AV98)*100)</f>
        <v>0</v>
      </c>
      <c r="BA98" s="596"/>
      <c r="BB98" s="542"/>
      <c r="BC98" s="580"/>
      <c r="BD98" s="584"/>
      <c r="BE98" s="585"/>
      <c r="BF98" s="595">
        <f>IF(BB98=0,0,(BD98/BB98)*100)</f>
        <v>0</v>
      </c>
      <c r="BG98" s="596"/>
      <c r="BH98" s="599">
        <f>AV98+BB98</f>
        <v>0</v>
      </c>
      <c r="BI98" s="600"/>
      <c r="BJ98" s="630">
        <f>AX98+BD98</f>
        <v>0</v>
      </c>
      <c r="BK98" s="631"/>
      <c r="BL98" s="595">
        <f>IF(BH98=0,0,(BJ98/BH98)*100)</f>
        <v>0</v>
      </c>
      <c r="BM98" s="596"/>
      <c r="BN98" s="656">
        <f>(AF98*2)+(AL98*2)+(AR98*3)+BD98</f>
        <v>0</v>
      </c>
      <c r="BO98" s="657"/>
      <c r="BP98" s="658"/>
      <c r="BQ98" s="676">
        <f t="shared" ref="BQ98" si="74">IF(BS98=0,0,50*BR98/BS98)</f>
        <v>0</v>
      </c>
      <c r="BR98" s="662">
        <f t="shared" ref="BR98" si="75">(BN98*BU$70)+(N98*BU$71)+(Z98*BU$72)+(R98*BU$73)+(X98*BU$74)+(AB98*BU$75)+(V98*BU$80)</f>
        <v>0</v>
      </c>
      <c r="BS98" s="662">
        <f t="shared" ref="BS98" si="76">((BB98-BD98)*BU$77)+((AV98-AX98)*BU$76)+(H98*BU$78)+(P98*BU$79)</f>
        <v>0</v>
      </c>
      <c r="BT98" s="15"/>
      <c r="BU98" s="15"/>
      <c r="BV98" s="95"/>
    </row>
    <row r="99" spans="1:74" ht="21.75" customHeight="1" x14ac:dyDescent="0.25">
      <c r="A99" s="95"/>
      <c r="B99" s="571"/>
      <c r="C99" s="642" t="str">
        <f>IF(ROSTER!D$36="","",ROSTER!D$36)</f>
        <v/>
      </c>
      <c r="D99" s="643"/>
      <c r="E99" s="575"/>
      <c r="F99" s="577"/>
      <c r="G99" s="583"/>
      <c r="H99" s="579"/>
      <c r="I99" s="545"/>
      <c r="J99" s="544"/>
      <c r="K99" s="581"/>
      <c r="L99" s="586"/>
      <c r="M99" s="587"/>
      <c r="N99" s="592" t="s">
        <v>16</v>
      </c>
      <c r="O99" s="603"/>
      <c r="P99" s="544"/>
      <c r="Q99" s="581"/>
      <c r="R99" s="586"/>
      <c r="S99" s="587"/>
      <c r="T99" s="592" t="s">
        <v>16</v>
      </c>
      <c r="U99" s="592"/>
      <c r="V99" s="544"/>
      <c r="W99" s="545"/>
      <c r="X99" s="594"/>
      <c r="Y99" s="545"/>
      <c r="Z99" s="544"/>
      <c r="AA99" s="545"/>
      <c r="AB99" s="544"/>
      <c r="AC99" s="545"/>
      <c r="AD99" s="544"/>
      <c r="AE99" s="581"/>
      <c r="AF99" s="586"/>
      <c r="AG99" s="587"/>
      <c r="AH99" s="626"/>
      <c r="AI99" s="627"/>
      <c r="AJ99" s="544"/>
      <c r="AK99" s="581"/>
      <c r="AL99" s="586"/>
      <c r="AM99" s="587"/>
      <c r="AN99" s="626"/>
      <c r="AO99" s="627"/>
      <c r="AP99" s="544"/>
      <c r="AQ99" s="581"/>
      <c r="AR99" s="586"/>
      <c r="AS99" s="587"/>
      <c r="AT99" s="626"/>
      <c r="AU99" s="627"/>
      <c r="AV99" s="628"/>
      <c r="AW99" s="629"/>
      <c r="AX99" s="632"/>
      <c r="AY99" s="633"/>
      <c r="AZ99" s="626"/>
      <c r="BA99" s="627"/>
      <c r="BB99" s="544"/>
      <c r="BC99" s="581"/>
      <c r="BD99" s="586"/>
      <c r="BE99" s="587"/>
      <c r="BF99" s="626"/>
      <c r="BG99" s="627"/>
      <c r="BH99" s="628"/>
      <c r="BI99" s="629"/>
      <c r="BJ99" s="632"/>
      <c r="BK99" s="633"/>
      <c r="BL99" s="626"/>
      <c r="BM99" s="627"/>
      <c r="BN99" s="678"/>
      <c r="BO99" s="679"/>
      <c r="BP99" s="680"/>
      <c r="BQ99" s="677"/>
      <c r="BR99" s="663"/>
      <c r="BS99" s="663"/>
      <c r="BT99" s="15"/>
      <c r="BU99" s="15"/>
      <c r="BV99" s="95"/>
    </row>
    <row r="100" spans="1:74" ht="21.75" customHeight="1" x14ac:dyDescent="0.25">
      <c r="A100" s="95"/>
      <c r="B100" s="570" t="str">
        <f>IF(ROSTER!B$38="","",ROSTER!B$38)</f>
        <v/>
      </c>
      <c r="C100" s="572" t="str">
        <f>IF(ROSTER!C$38="","",ROSTER!C$38)</f>
        <v/>
      </c>
      <c r="D100" s="573"/>
      <c r="E100" s="574"/>
      <c r="F100" s="576">
        <f>IF(E100="y",1,IF(E100="S",1,0))</f>
        <v>0</v>
      </c>
      <c r="G100" s="582">
        <f>IF(E100="S",1,0)</f>
        <v>0</v>
      </c>
      <c r="H100" s="578"/>
      <c r="I100" s="543"/>
      <c r="J100" s="542"/>
      <c r="K100" s="580"/>
      <c r="L100" s="584"/>
      <c r="M100" s="585"/>
      <c r="N100" s="588">
        <f>L100+J100</f>
        <v>0</v>
      </c>
      <c r="O100" s="589"/>
      <c r="P100" s="542"/>
      <c r="Q100" s="580"/>
      <c r="R100" s="584"/>
      <c r="S100" s="585"/>
      <c r="T100" s="588">
        <f>R100-P100</f>
        <v>0</v>
      </c>
      <c r="U100" s="588"/>
      <c r="V100" s="542"/>
      <c r="W100" s="543"/>
      <c r="X100" s="593"/>
      <c r="Y100" s="543"/>
      <c r="Z100" s="542"/>
      <c r="AA100" s="543"/>
      <c r="AB100" s="542"/>
      <c r="AC100" s="543"/>
      <c r="AD100" s="542"/>
      <c r="AE100" s="580"/>
      <c r="AF100" s="584"/>
      <c r="AG100" s="585"/>
      <c r="AH100" s="595">
        <f>IF(AD100=0,0,(AF100/AD100)*100)</f>
        <v>0</v>
      </c>
      <c r="AI100" s="596"/>
      <c r="AJ100" s="542"/>
      <c r="AK100" s="580"/>
      <c r="AL100" s="584"/>
      <c r="AM100" s="585"/>
      <c r="AN100" s="595">
        <f>IF(AJ100=0,0,(AL100/AJ100)*100)</f>
        <v>0</v>
      </c>
      <c r="AO100" s="596"/>
      <c r="AP100" s="542"/>
      <c r="AQ100" s="580"/>
      <c r="AR100" s="584"/>
      <c r="AS100" s="585"/>
      <c r="AT100" s="595">
        <f>IF(AP100=0,0,(AR100/AP100)*100)</f>
        <v>0</v>
      </c>
      <c r="AU100" s="596"/>
      <c r="AV100" s="599">
        <f>AD100+AJ100+AP100</f>
        <v>0</v>
      </c>
      <c r="AW100" s="600"/>
      <c r="AX100" s="630">
        <f>AF100+AL100+AR100</f>
        <v>0</v>
      </c>
      <c r="AY100" s="631"/>
      <c r="AZ100" s="595">
        <f>IF(AV100=0,0,(AX100/AV100)*100)</f>
        <v>0</v>
      </c>
      <c r="BA100" s="596"/>
      <c r="BB100" s="542"/>
      <c r="BC100" s="580"/>
      <c r="BD100" s="584"/>
      <c r="BE100" s="585"/>
      <c r="BF100" s="595">
        <f>IF(BB100=0,0,(BD100/BB100)*100)</f>
        <v>0</v>
      </c>
      <c r="BG100" s="596"/>
      <c r="BH100" s="599">
        <f>AV100+BB100</f>
        <v>0</v>
      </c>
      <c r="BI100" s="600"/>
      <c r="BJ100" s="630">
        <f>AX100+BD100</f>
        <v>0</v>
      </c>
      <c r="BK100" s="631"/>
      <c r="BL100" s="595">
        <f>IF(BH100=0,0,(BJ100/BH100)*100)</f>
        <v>0</v>
      </c>
      <c r="BM100" s="596"/>
      <c r="BN100" s="656">
        <f>(AF100*2)+(AL100*2)+(AR100*3)+BD100</f>
        <v>0</v>
      </c>
      <c r="BO100" s="657"/>
      <c r="BP100" s="658"/>
      <c r="BQ100" s="676">
        <f t="shared" ref="BQ100" si="77">IF(BS100=0,0,50*BR100/BS100)</f>
        <v>0</v>
      </c>
      <c r="BR100" s="662">
        <f t="shared" ref="BR100" si="78">(BN100*BU$70)+(N100*BU$71)+(Z100*BU$72)+(R100*BU$73)+(X100*BU$74)+(AB100*BU$75)+(V100*BU$80)</f>
        <v>0</v>
      </c>
      <c r="BS100" s="662">
        <f t="shared" ref="BS100" si="79">((BB100-BD100)*BU$77)+((AV100-AX100)*BU$76)+(H100*BU$78)+(P100*BU$79)</f>
        <v>0</v>
      </c>
      <c r="BT100" s="15"/>
      <c r="BU100" s="15"/>
      <c r="BV100" s="95"/>
    </row>
    <row r="101" spans="1:74" ht="21.75" customHeight="1" x14ac:dyDescent="0.25">
      <c r="A101" s="95"/>
      <c r="B101" s="571"/>
      <c r="C101" s="642" t="str">
        <f>IF(ROSTER!D$38="","",ROSTER!D$38)</f>
        <v/>
      </c>
      <c r="D101" s="643"/>
      <c r="E101" s="575"/>
      <c r="F101" s="577"/>
      <c r="G101" s="583"/>
      <c r="H101" s="579"/>
      <c r="I101" s="545"/>
      <c r="J101" s="544"/>
      <c r="K101" s="581"/>
      <c r="L101" s="586"/>
      <c r="M101" s="587"/>
      <c r="N101" s="592" t="s">
        <v>16</v>
      </c>
      <c r="O101" s="603"/>
      <c r="P101" s="544"/>
      <c r="Q101" s="581"/>
      <c r="R101" s="586"/>
      <c r="S101" s="587"/>
      <c r="T101" s="592" t="s">
        <v>16</v>
      </c>
      <c r="U101" s="592"/>
      <c r="V101" s="544"/>
      <c r="W101" s="545"/>
      <c r="X101" s="594"/>
      <c r="Y101" s="545"/>
      <c r="Z101" s="544"/>
      <c r="AA101" s="545"/>
      <c r="AB101" s="544"/>
      <c r="AC101" s="545"/>
      <c r="AD101" s="544"/>
      <c r="AE101" s="581"/>
      <c r="AF101" s="586"/>
      <c r="AG101" s="587"/>
      <c r="AH101" s="626"/>
      <c r="AI101" s="627"/>
      <c r="AJ101" s="544"/>
      <c r="AK101" s="581"/>
      <c r="AL101" s="586"/>
      <c r="AM101" s="587"/>
      <c r="AN101" s="626"/>
      <c r="AO101" s="627"/>
      <c r="AP101" s="544"/>
      <c r="AQ101" s="581"/>
      <c r="AR101" s="586"/>
      <c r="AS101" s="587"/>
      <c r="AT101" s="626"/>
      <c r="AU101" s="627"/>
      <c r="AV101" s="628"/>
      <c r="AW101" s="629"/>
      <c r="AX101" s="632"/>
      <c r="AY101" s="633"/>
      <c r="AZ101" s="626"/>
      <c r="BA101" s="627"/>
      <c r="BB101" s="544"/>
      <c r="BC101" s="581"/>
      <c r="BD101" s="586"/>
      <c r="BE101" s="587"/>
      <c r="BF101" s="626"/>
      <c r="BG101" s="627"/>
      <c r="BH101" s="628"/>
      <c r="BI101" s="629"/>
      <c r="BJ101" s="632"/>
      <c r="BK101" s="633"/>
      <c r="BL101" s="626"/>
      <c r="BM101" s="627"/>
      <c r="BN101" s="678"/>
      <c r="BO101" s="679"/>
      <c r="BP101" s="680"/>
      <c r="BQ101" s="677"/>
      <c r="BR101" s="663"/>
      <c r="BS101" s="663"/>
      <c r="BT101" s="15"/>
      <c r="BU101" s="15"/>
      <c r="BV101" s="95"/>
    </row>
    <row r="102" spans="1:74" ht="21.75" customHeight="1" x14ac:dyDescent="0.25">
      <c r="A102" s="95"/>
      <c r="B102" s="570" t="str">
        <f>IF(ROSTER!B$40="","",ROSTER!B$40)</f>
        <v/>
      </c>
      <c r="C102" s="572" t="str">
        <f>IF(ROSTER!C$40="","",ROSTER!C$40)</f>
        <v/>
      </c>
      <c r="D102" s="573"/>
      <c r="E102" s="574"/>
      <c r="F102" s="576">
        <f>IF(E102="y",1,IF(E102="S",1,0))</f>
        <v>0</v>
      </c>
      <c r="G102" s="582">
        <f>IF(E102="S",1,0)</f>
        <v>0</v>
      </c>
      <c r="H102" s="578"/>
      <c r="I102" s="543"/>
      <c r="J102" s="542"/>
      <c r="K102" s="580"/>
      <c r="L102" s="584"/>
      <c r="M102" s="585"/>
      <c r="N102" s="588">
        <f>L102+J102</f>
        <v>0</v>
      </c>
      <c r="O102" s="589"/>
      <c r="P102" s="542"/>
      <c r="Q102" s="580"/>
      <c r="R102" s="584"/>
      <c r="S102" s="585"/>
      <c r="T102" s="588">
        <f>R102-P102</f>
        <v>0</v>
      </c>
      <c r="U102" s="588"/>
      <c r="V102" s="542"/>
      <c r="W102" s="543"/>
      <c r="X102" s="593"/>
      <c r="Y102" s="543"/>
      <c r="Z102" s="542"/>
      <c r="AA102" s="543"/>
      <c r="AB102" s="542"/>
      <c r="AC102" s="543"/>
      <c r="AD102" s="542"/>
      <c r="AE102" s="580"/>
      <c r="AF102" s="584"/>
      <c r="AG102" s="585"/>
      <c r="AH102" s="595">
        <f>IF(AD102=0,0,(AF102/AD102)*100)</f>
        <v>0</v>
      </c>
      <c r="AI102" s="596"/>
      <c r="AJ102" s="542"/>
      <c r="AK102" s="580"/>
      <c r="AL102" s="584"/>
      <c r="AM102" s="585"/>
      <c r="AN102" s="595">
        <f>IF(AJ102=0,0,(AL102/AJ102)*100)</f>
        <v>0</v>
      </c>
      <c r="AO102" s="596"/>
      <c r="AP102" s="542"/>
      <c r="AQ102" s="580"/>
      <c r="AR102" s="584"/>
      <c r="AS102" s="585"/>
      <c r="AT102" s="595">
        <f>IF(AP102=0,0,(AR102/AP102)*100)</f>
        <v>0</v>
      </c>
      <c r="AU102" s="596"/>
      <c r="AV102" s="599">
        <f>AD102+AJ102+AP102</f>
        <v>0</v>
      </c>
      <c r="AW102" s="600"/>
      <c r="AX102" s="630">
        <f>AF102+AL102+AR102</f>
        <v>0</v>
      </c>
      <c r="AY102" s="631"/>
      <c r="AZ102" s="595">
        <f>IF(AV102=0,0,(AX102/AV102)*100)</f>
        <v>0</v>
      </c>
      <c r="BA102" s="596"/>
      <c r="BB102" s="542"/>
      <c r="BC102" s="580"/>
      <c r="BD102" s="584"/>
      <c r="BE102" s="585"/>
      <c r="BF102" s="595">
        <f>IF(BB102=0,0,(BD102/BB102)*100)</f>
        <v>0</v>
      </c>
      <c r="BG102" s="596"/>
      <c r="BH102" s="599">
        <f>AV102+BB102</f>
        <v>0</v>
      </c>
      <c r="BI102" s="600"/>
      <c r="BJ102" s="630">
        <f>AX102+BD102</f>
        <v>0</v>
      </c>
      <c r="BK102" s="631"/>
      <c r="BL102" s="595">
        <f>IF(BH102=0,0,(BJ102/BH102)*100)</f>
        <v>0</v>
      </c>
      <c r="BM102" s="596"/>
      <c r="BN102" s="656">
        <f>(AF102*2)+(AL102*2)+(AR102*3)+BD102</f>
        <v>0</v>
      </c>
      <c r="BO102" s="657"/>
      <c r="BP102" s="658"/>
      <c r="BQ102" s="676">
        <f t="shared" ref="BQ102" si="80">IF(BS102=0,0,50*BR102/BS102)</f>
        <v>0</v>
      </c>
      <c r="BR102" s="662">
        <f t="shared" ref="BR102" si="81">(BN102*BU$70)+(N102*BU$71)+(Z102*BU$72)+(R102*BU$73)+(X102*BU$74)+(AB102*BU$75)+(V102*BU$80)</f>
        <v>0</v>
      </c>
      <c r="BS102" s="662">
        <f t="shared" ref="BS102" si="82">((BB102-BD102)*BU$77)+((AV102-AX102)*BU$76)+(H102*BU$78)+(P102*BU$79)</f>
        <v>0</v>
      </c>
      <c r="BT102" s="15"/>
      <c r="BU102" s="15"/>
      <c r="BV102" s="95"/>
    </row>
    <row r="103" spans="1:74" ht="21.75" customHeight="1" x14ac:dyDescent="0.25">
      <c r="A103" s="95"/>
      <c r="B103" s="571"/>
      <c r="C103" s="642" t="str">
        <f>IF(ROSTER!D$40="","",ROSTER!D$40)</f>
        <v/>
      </c>
      <c r="D103" s="643"/>
      <c r="E103" s="575"/>
      <c r="F103" s="577"/>
      <c r="G103" s="583"/>
      <c r="H103" s="579"/>
      <c r="I103" s="545"/>
      <c r="J103" s="544"/>
      <c r="K103" s="581"/>
      <c r="L103" s="586"/>
      <c r="M103" s="587"/>
      <c r="N103" s="592" t="s">
        <v>16</v>
      </c>
      <c r="O103" s="603"/>
      <c r="P103" s="544"/>
      <c r="Q103" s="581"/>
      <c r="R103" s="586"/>
      <c r="S103" s="587"/>
      <c r="T103" s="592" t="s">
        <v>16</v>
      </c>
      <c r="U103" s="592"/>
      <c r="V103" s="544"/>
      <c r="W103" s="545"/>
      <c r="X103" s="594"/>
      <c r="Y103" s="545"/>
      <c r="Z103" s="544"/>
      <c r="AA103" s="545"/>
      <c r="AB103" s="544"/>
      <c r="AC103" s="545"/>
      <c r="AD103" s="544"/>
      <c r="AE103" s="581"/>
      <c r="AF103" s="586"/>
      <c r="AG103" s="587"/>
      <c r="AH103" s="626"/>
      <c r="AI103" s="627"/>
      <c r="AJ103" s="544"/>
      <c r="AK103" s="581"/>
      <c r="AL103" s="586"/>
      <c r="AM103" s="587"/>
      <c r="AN103" s="626"/>
      <c r="AO103" s="627"/>
      <c r="AP103" s="544"/>
      <c r="AQ103" s="581"/>
      <c r="AR103" s="586"/>
      <c r="AS103" s="587"/>
      <c r="AT103" s="626"/>
      <c r="AU103" s="627"/>
      <c r="AV103" s="628"/>
      <c r="AW103" s="629"/>
      <c r="AX103" s="632"/>
      <c r="AY103" s="633"/>
      <c r="AZ103" s="626"/>
      <c r="BA103" s="627"/>
      <c r="BB103" s="544"/>
      <c r="BC103" s="581"/>
      <c r="BD103" s="586"/>
      <c r="BE103" s="587"/>
      <c r="BF103" s="626"/>
      <c r="BG103" s="627"/>
      <c r="BH103" s="628"/>
      <c r="BI103" s="629"/>
      <c r="BJ103" s="632"/>
      <c r="BK103" s="633"/>
      <c r="BL103" s="626"/>
      <c r="BM103" s="627"/>
      <c r="BN103" s="678"/>
      <c r="BO103" s="679"/>
      <c r="BP103" s="680"/>
      <c r="BQ103" s="677"/>
      <c r="BR103" s="663"/>
      <c r="BS103" s="663"/>
      <c r="BT103" s="15"/>
      <c r="BU103" s="15"/>
      <c r="BV103" s="95"/>
    </row>
    <row r="104" spans="1:74" ht="21.75" customHeight="1" x14ac:dyDescent="0.25">
      <c r="A104" s="95"/>
      <c r="B104" s="570" t="str">
        <f>IF(ROSTER!B$42="","",ROSTER!B$42)</f>
        <v/>
      </c>
      <c r="C104" s="572" t="str">
        <f>IF(ROSTER!C$42="","",ROSTER!C$42)</f>
        <v/>
      </c>
      <c r="D104" s="573"/>
      <c r="E104" s="574"/>
      <c r="F104" s="576">
        <f>IF(E104="y",1,IF(E104="S",1,0))</f>
        <v>0</v>
      </c>
      <c r="G104" s="582">
        <f>IF(E104="S",1,0)</f>
        <v>0</v>
      </c>
      <c r="H104" s="578"/>
      <c r="I104" s="543"/>
      <c r="J104" s="542"/>
      <c r="K104" s="580"/>
      <c r="L104" s="584"/>
      <c r="M104" s="585"/>
      <c r="N104" s="588">
        <f>L104+J104</f>
        <v>0</v>
      </c>
      <c r="O104" s="589"/>
      <c r="P104" s="542"/>
      <c r="Q104" s="580"/>
      <c r="R104" s="584"/>
      <c r="S104" s="585"/>
      <c r="T104" s="588">
        <f>R104-P104</f>
        <v>0</v>
      </c>
      <c r="U104" s="588"/>
      <c r="V104" s="542"/>
      <c r="W104" s="543"/>
      <c r="X104" s="593"/>
      <c r="Y104" s="543"/>
      <c r="Z104" s="542"/>
      <c r="AA104" s="543"/>
      <c r="AB104" s="542"/>
      <c r="AC104" s="543"/>
      <c r="AD104" s="542"/>
      <c r="AE104" s="580"/>
      <c r="AF104" s="584"/>
      <c r="AG104" s="585"/>
      <c r="AH104" s="595">
        <f>IF(AD104=0,0,(AF104/AD104)*100)</f>
        <v>0</v>
      </c>
      <c r="AI104" s="596"/>
      <c r="AJ104" s="542"/>
      <c r="AK104" s="580"/>
      <c r="AL104" s="584"/>
      <c r="AM104" s="585"/>
      <c r="AN104" s="595">
        <f>IF(AJ104=0,0,(AL104/AJ104)*100)</f>
        <v>0</v>
      </c>
      <c r="AO104" s="596"/>
      <c r="AP104" s="542"/>
      <c r="AQ104" s="580"/>
      <c r="AR104" s="584"/>
      <c r="AS104" s="585"/>
      <c r="AT104" s="595">
        <f>IF(AP104=0,0,(AR104/AP104)*100)</f>
        <v>0</v>
      </c>
      <c r="AU104" s="596"/>
      <c r="AV104" s="599">
        <f>AD104+AJ104+AP104</f>
        <v>0</v>
      </c>
      <c r="AW104" s="600"/>
      <c r="AX104" s="630">
        <f>AF104+AL104+AR104</f>
        <v>0</v>
      </c>
      <c r="AY104" s="631"/>
      <c r="AZ104" s="595">
        <f>IF(AV104=0,0,(AX104/AV104)*100)</f>
        <v>0</v>
      </c>
      <c r="BA104" s="596"/>
      <c r="BB104" s="542"/>
      <c r="BC104" s="580"/>
      <c r="BD104" s="584"/>
      <c r="BE104" s="585"/>
      <c r="BF104" s="595">
        <f>IF(BB104=0,0,(BD104/BB104)*100)</f>
        <v>0</v>
      </c>
      <c r="BG104" s="596"/>
      <c r="BH104" s="599">
        <f>AV104+BB104</f>
        <v>0</v>
      </c>
      <c r="BI104" s="600"/>
      <c r="BJ104" s="630">
        <f>AX104+BD104</f>
        <v>0</v>
      </c>
      <c r="BK104" s="631"/>
      <c r="BL104" s="595">
        <f>IF(BH104=0,0,(BJ104/BH104)*100)</f>
        <v>0</v>
      </c>
      <c r="BM104" s="596"/>
      <c r="BN104" s="656">
        <f>(AF104*2)+(AL104*2)+(AR104*3)+BD104</f>
        <v>0</v>
      </c>
      <c r="BO104" s="657"/>
      <c r="BP104" s="658"/>
      <c r="BQ104" s="676">
        <f t="shared" ref="BQ104" si="83">IF(BS104=0,0,50*BR104/BS104)</f>
        <v>0</v>
      </c>
      <c r="BR104" s="662">
        <f t="shared" ref="BR104" si="84">(BN104*BU$70)+(N104*BU$71)+(Z104*BU$72)+(R104*BU$73)+(X104*BU$74)+(AB104*BU$75)+(V104*BU$80)</f>
        <v>0</v>
      </c>
      <c r="BS104" s="662">
        <f t="shared" ref="BS104" si="85">((BB104-BD104)*BU$77)+((AV104-AX104)*BU$76)+(H104*BU$78)+(P104*BU$79)</f>
        <v>0</v>
      </c>
      <c r="BT104" s="15"/>
      <c r="BU104" s="15"/>
      <c r="BV104" s="95"/>
    </row>
    <row r="105" spans="1:74" ht="21.75" customHeight="1" x14ac:dyDescent="0.25">
      <c r="A105" s="95"/>
      <c r="B105" s="571"/>
      <c r="C105" s="642" t="str">
        <f>IF(ROSTER!D$42="","",ROSTER!D$42)</f>
        <v/>
      </c>
      <c r="D105" s="643"/>
      <c r="E105" s="575"/>
      <c r="F105" s="577"/>
      <c r="G105" s="583"/>
      <c r="H105" s="579"/>
      <c r="I105" s="545"/>
      <c r="J105" s="544"/>
      <c r="K105" s="581"/>
      <c r="L105" s="586"/>
      <c r="M105" s="587"/>
      <c r="N105" s="592" t="s">
        <v>16</v>
      </c>
      <c r="O105" s="603"/>
      <c r="P105" s="544"/>
      <c r="Q105" s="581"/>
      <c r="R105" s="586"/>
      <c r="S105" s="587"/>
      <c r="T105" s="592" t="s">
        <v>16</v>
      </c>
      <c r="U105" s="592"/>
      <c r="V105" s="544"/>
      <c r="W105" s="545"/>
      <c r="X105" s="594"/>
      <c r="Y105" s="545"/>
      <c r="Z105" s="544"/>
      <c r="AA105" s="545"/>
      <c r="AB105" s="544"/>
      <c r="AC105" s="545"/>
      <c r="AD105" s="544"/>
      <c r="AE105" s="581"/>
      <c r="AF105" s="586"/>
      <c r="AG105" s="587"/>
      <c r="AH105" s="626"/>
      <c r="AI105" s="627"/>
      <c r="AJ105" s="544"/>
      <c r="AK105" s="581"/>
      <c r="AL105" s="586"/>
      <c r="AM105" s="587"/>
      <c r="AN105" s="626"/>
      <c r="AO105" s="627"/>
      <c r="AP105" s="544"/>
      <c r="AQ105" s="581"/>
      <c r="AR105" s="586"/>
      <c r="AS105" s="587"/>
      <c r="AT105" s="626"/>
      <c r="AU105" s="627"/>
      <c r="AV105" s="628"/>
      <c r="AW105" s="629"/>
      <c r="AX105" s="632"/>
      <c r="AY105" s="633"/>
      <c r="AZ105" s="626"/>
      <c r="BA105" s="627"/>
      <c r="BB105" s="544"/>
      <c r="BC105" s="581"/>
      <c r="BD105" s="586"/>
      <c r="BE105" s="587"/>
      <c r="BF105" s="626"/>
      <c r="BG105" s="627"/>
      <c r="BH105" s="628"/>
      <c r="BI105" s="629"/>
      <c r="BJ105" s="632"/>
      <c r="BK105" s="633"/>
      <c r="BL105" s="626"/>
      <c r="BM105" s="627"/>
      <c r="BN105" s="678"/>
      <c r="BO105" s="679"/>
      <c r="BP105" s="680"/>
      <c r="BQ105" s="677"/>
      <c r="BR105" s="663"/>
      <c r="BS105" s="663"/>
      <c r="BT105" s="15"/>
      <c r="BU105" s="15"/>
      <c r="BV105" s="95"/>
    </row>
    <row r="106" spans="1:74" ht="21.75" customHeight="1" x14ac:dyDescent="0.25">
      <c r="A106" s="95"/>
      <c r="B106" s="570" t="str">
        <f>IF(ROSTER!B$44="","",ROSTER!B$44)</f>
        <v/>
      </c>
      <c r="C106" s="572" t="str">
        <f>IF(ROSTER!C$44="","",ROSTER!C$44)</f>
        <v/>
      </c>
      <c r="D106" s="573"/>
      <c r="E106" s="574"/>
      <c r="F106" s="576">
        <f>IF(E106="y",1,IF(E106="S",1,0))</f>
        <v>0</v>
      </c>
      <c r="G106" s="582">
        <f>IF(E106="S",1,0)</f>
        <v>0</v>
      </c>
      <c r="H106" s="578"/>
      <c r="I106" s="543"/>
      <c r="J106" s="542"/>
      <c r="K106" s="580"/>
      <c r="L106" s="584"/>
      <c r="M106" s="585"/>
      <c r="N106" s="588">
        <f>L106+J106</f>
        <v>0</v>
      </c>
      <c r="O106" s="589"/>
      <c r="P106" s="542"/>
      <c r="Q106" s="580"/>
      <c r="R106" s="584"/>
      <c r="S106" s="585"/>
      <c r="T106" s="588">
        <f>R106-P106</f>
        <v>0</v>
      </c>
      <c r="U106" s="588"/>
      <c r="V106" s="542"/>
      <c r="W106" s="543"/>
      <c r="X106" s="593"/>
      <c r="Y106" s="543"/>
      <c r="Z106" s="542"/>
      <c r="AA106" s="543"/>
      <c r="AB106" s="542"/>
      <c r="AC106" s="543"/>
      <c r="AD106" s="542"/>
      <c r="AE106" s="580"/>
      <c r="AF106" s="584"/>
      <c r="AG106" s="585"/>
      <c r="AH106" s="595">
        <f>IF(AD106=0,0,(AF106/AD106)*100)</f>
        <v>0</v>
      </c>
      <c r="AI106" s="596"/>
      <c r="AJ106" s="542"/>
      <c r="AK106" s="580"/>
      <c r="AL106" s="584"/>
      <c r="AM106" s="585"/>
      <c r="AN106" s="595">
        <f>IF(AJ106=0,0,(AL106/AJ106)*100)</f>
        <v>0</v>
      </c>
      <c r="AO106" s="596"/>
      <c r="AP106" s="542"/>
      <c r="AQ106" s="580"/>
      <c r="AR106" s="584"/>
      <c r="AS106" s="585"/>
      <c r="AT106" s="595">
        <f>IF(AP106=0,0,(AR106/AP106)*100)</f>
        <v>0</v>
      </c>
      <c r="AU106" s="596"/>
      <c r="AV106" s="599">
        <f>AD106+AJ106+AP106</f>
        <v>0</v>
      </c>
      <c r="AW106" s="600"/>
      <c r="AX106" s="630">
        <f>AF106+AL106+AR106</f>
        <v>0</v>
      </c>
      <c r="AY106" s="631"/>
      <c r="AZ106" s="595">
        <f>IF(AV106=0,0,(AX106/AV106)*100)</f>
        <v>0</v>
      </c>
      <c r="BA106" s="596"/>
      <c r="BB106" s="542"/>
      <c r="BC106" s="580"/>
      <c r="BD106" s="584"/>
      <c r="BE106" s="585"/>
      <c r="BF106" s="595">
        <f>IF(BB106=0,0,(BD106/BB106)*100)</f>
        <v>0</v>
      </c>
      <c r="BG106" s="596"/>
      <c r="BH106" s="599">
        <f>AV106+BB106</f>
        <v>0</v>
      </c>
      <c r="BI106" s="600"/>
      <c r="BJ106" s="630">
        <f>AX106+BD106</f>
        <v>0</v>
      </c>
      <c r="BK106" s="631"/>
      <c r="BL106" s="595">
        <f>IF(BH106=0,0,(BJ106/BH106)*100)</f>
        <v>0</v>
      </c>
      <c r="BM106" s="596"/>
      <c r="BN106" s="656">
        <f>(AF106*2)+(AL106*2)+(AR106*3)+BD106</f>
        <v>0</v>
      </c>
      <c r="BO106" s="657"/>
      <c r="BP106" s="658"/>
      <c r="BQ106" s="676">
        <f t="shared" ref="BQ106" si="86">IF(BS106=0,0,50*BR106/BS106)</f>
        <v>0</v>
      </c>
      <c r="BR106" s="662">
        <f t="shared" ref="BR106" si="87">(BN106*BU$70)+(N106*BU$71)+(Z106*BU$72)+(R106*BU$73)+(X106*BU$74)+(AB106*BU$75)+(V106*BU$80)</f>
        <v>0</v>
      </c>
      <c r="BS106" s="662">
        <f t="shared" ref="BS106" si="88">((BB106-BD106)*BU$77)+((AV106-AX106)*BU$76)+(H106*BU$78)+(P106*BU$79)</f>
        <v>0</v>
      </c>
      <c r="BT106" s="15"/>
      <c r="BU106" s="15"/>
      <c r="BV106" s="95"/>
    </row>
    <row r="107" spans="1:74" ht="21.75" customHeight="1" x14ac:dyDescent="0.25">
      <c r="A107" s="95"/>
      <c r="B107" s="571"/>
      <c r="C107" s="642" t="str">
        <f>IF(ROSTER!D$44="","",ROSTER!D$44)</f>
        <v/>
      </c>
      <c r="D107" s="643"/>
      <c r="E107" s="575"/>
      <c r="F107" s="577"/>
      <c r="G107" s="583"/>
      <c r="H107" s="579"/>
      <c r="I107" s="545"/>
      <c r="J107" s="544"/>
      <c r="K107" s="581"/>
      <c r="L107" s="586"/>
      <c r="M107" s="587"/>
      <c r="N107" s="592" t="s">
        <v>16</v>
      </c>
      <c r="O107" s="603"/>
      <c r="P107" s="544"/>
      <c r="Q107" s="581"/>
      <c r="R107" s="586"/>
      <c r="S107" s="587"/>
      <c r="T107" s="592" t="s">
        <v>16</v>
      </c>
      <c r="U107" s="592"/>
      <c r="V107" s="544"/>
      <c r="W107" s="545"/>
      <c r="X107" s="594"/>
      <c r="Y107" s="545"/>
      <c r="Z107" s="544"/>
      <c r="AA107" s="545"/>
      <c r="AB107" s="544"/>
      <c r="AC107" s="545"/>
      <c r="AD107" s="544"/>
      <c r="AE107" s="581"/>
      <c r="AF107" s="586"/>
      <c r="AG107" s="587"/>
      <c r="AH107" s="626"/>
      <c r="AI107" s="627"/>
      <c r="AJ107" s="544"/>
      <c r="AK107" s="581"/>
      <c r="AL107" s="586"/>
      <c r="AM107" s="587"/>
      <c r="AN107" s="626"/>
      <c r="AO107" s="627"/>
      <c r="AP107" s="544"/>
      <c r="AQ107" s="581"/>
      <c r="AR107" s="586"/>
      <c r="AS107" s="587"/>
      <c r="AT107" s="626"/>
      <c r="AU107" s="627"/>
      <c r="AV107" s="628"/>
      <c r="AW107" s="629"/>
      <c r="AX107" s="632"/>
      <c r="AY107" s="633"/>
      <c r="AZ107" s="626"/>
      <c r="BA107" s="627"/>
      <c r="BB107" s="544"/>
      <c r="BC107" s="581"/>
      <c r="BD107" s="586"/>
      <c r="BE107" s="587"/>
      <c r="BF107" s="626"/>
      <c r="BG107" s="627"/>
      <c r="BH107" s="628"/>
      <c r="BI107" s="629"/>
      <c r="BJ107" s="632"/>
      <c r="BK107" s="633"/>
      <c r="BL107" s="626"/>
      <c r="BM107" s="627"/>
      <c r="BN107" s="678"/>
      <c r="BO107" s="679"/>
      <c r="BP107" s="680"/>
      <c r="BQ107" s="677"/>
      <c r="BR107" s="663"/>
      <c r="BS107" s="663"/>
      <c r="BT107" s="15"/>
      <c r="BU107" s="15"/>
      <c r="BV107" s="95"/>
    </row>
    <row r="108" spans="1:74" ht="21.75" customHeight="1" x14ac:dyDescent="0.25">
      <c r="A108" s="95"/>
      <c r="B108" s="570" t="str">
        <f>IF(ROSTER!B$46="","",ROSTER!B$46)</f>
        <v/>
      </c>
      <c r="C108" s="572" t="str">
        <f>IF(ROSTER!C$46="","",ROSTER!C$46)</f>
        <v/>
      </c>
      <c r="D108" s="573"/>
      <c r="E108" s="574"/>
      <c r="F108" s="576">
        <f>IF(E108="y",1,IF(E108="S",1,0))</f>
        <v>0</v>
      </c>
      <c r="G108" s="582">
        <f>IF(E108="S",1,0)</f>
        <v>0</v>
      </c>
      <c r="H108" s="578"/>
      <c r="I108" s="543"/>
      <c r="J108" s="542"/>
      <c r="K108" s="580"/>
      <c r="L108" s="584"/>
      <c r="M108" s="585"/>
      <c r="N108" s="588">
        <f>L108+J108</f>
        <v>0</v>
      </c>
      <c r="O108" s="589"/>
      <c r="P108" s="542"/>
      <c r="Q108" s="580"/>
      <c r="R108" s="584"/>
      <c r="S108" s="585"/>
      <c r="T108" s="588">
        <f>R108-P108</f>
        <v>0</v>
      </c>
      <c r="U108" s="588"/>
      <c r="V108" s="542"/>
      <c r="W108" s="543"/>
      <c r="X108" s="593"/>
      <c r="Y108" s="543"/>
      <c r="Z108" s="542"/>
      <c r="AA108" s="543"/>
      <c r="AB108" s="542"/>
      <c r="AC108" s="543"/>
      <c r="AD108" s="542"/>
      <c r="AE108" s="580"/>
      <c r="AF108" s="584"/>
      <c r="AG108" s="585"/>
      <c r="AH108" s="595">
        <f>IF(AD108=0,0,(AF108/AD108)*100)</f>
        <v>0</v>
      </c>
      <c r="AI108" s="596"/>
      <c r="AJ108" s="542"/>
      <c r="AK108" s="580"/>
      <c r="AL108" s="584"/>
      <c r="AM108" s="585"/>
      <c r="AN108" s="595">
        <f>IF(AJ108=0,0,(AL108/AJ108)*100)</f>
        <v>0</v>
      </c>
      <c r="AO108" s="596"/>
      <c r="AP108" s="542"/>
      <c r="AQ108" s="580"/>
      <c r="AR108" s="584"/>
      <c r="AS108" s="585"/>
      <c r="AT108" s="595">
        <f>IF(AP108=0,0,(AR108/AP108)*100)</f>
        <v>0</v>
      </c>
      <c r="AU108" s="596"/>
      <c r="AV108" s="599">
        <f>AD108+AJ108+AP108</f>
        <v>0</v>
      </c>
      <c r="AW108" s="600"/>
      <c r="AX108" s="630">
        <f>AF108+AL108+AR108</f>
        <v>0</v>
      </c>
      <c r="AY108" s="631"/>
      <c r="AZ108" s="595">
        <f>IF(AV108=0,0,(AX108/AV108)*100)</f>
        <v>0</v>
      </c>
      <c r="BA108" s="596"/>
      <c r="BB108" s="542"/>
      <c r="BC108" s="580"/>
      <c r="BD108" s="584"/>
      <c r="BE108" s="585"/>
      <c r="BF108" s="595">
        <f>IF(BB108=0,0,(BD108/BB108)*100)</f>
        <v>0</v>
      </c>
      <c r="BG108" s="596"/>
      <c r="BH108" s="599">
        <f>AV108+BB108</f>
        <v>0</v>
      </c>
      <c r="BI108" s="600"/>
      <c r="BJ108" s="630">
        <f>AX108+BD108</f>
        <v>0</v>
      </c>
      <c r="BK108" s="631"/>
      <c r="BL108" s="595">
        <f>IF(BH108=0,0,(BJ108/BH108)*100)</f>
        <v>0</v>
      </c>
      <c r="BM108" s="596"/>
      <c r="BN108" s="656">
        <f>(AF108*2)+(AL108*2)+(AR108*3)+BD108</f>
        <v>0</v>
      </c>
      <c r="BO108" s="657"/>
      <c r="BP108" s="658"/>
      <c r="BQ108" s="676">
        <f t="shared" ref="BQ108" si="89">IF(BS108=0,0,50*BR108/BS108)</f>
        <v>0</v>
      </c>
      <c r="BR108" s="662">
        <f t="shared" ref="BR108" si="90">(BN108*BU$70)+(N108*BU$71)+(Z108*BU$72)+(R108*BU$73)+(X108*BU$74)+(AB108*BU$75)+(V108*BU$80)</f>
        <v>0</v>
      </c>
      <c r="BS108" s="662">
        <f t="shared" ref="BS108" si="91">((BB108-BD108)*BU$77)+((AV108-AX108)*BU$76)+(H108*BU$78)+(P108*BU$79)</f>
        <v>0</v>
      </c>
      <c r="BT108" s="15"/>
      <c r="BU108" s="15"/>
      <c r="BV108" s="95"/>
    </row>
    <row r="109" spans="1:74" ht="22.5" customHeight="1" thickBot="1" x14ac:dyDescent="0.3">
      <c r="A109" s="95"/>
      <c r="B109" s="571"/>
      <c r="C109" s="642" t="str">
        <f>IF(ROSTER!D$46="","",ROSTER!D$46)</f>
        <v/>
      </c>
      <c r="D109" s="643"/>
      <c r="E109" s="575"/>
      <c r="F109" s="577"/>
      <c r="G109" s="583"/>
      <c r="H109" s="579"/>
      <c r="I109" s="545"/>
      <c r="J109" s="544"/>
      <c r="K109" s="581"/>
      <c r="L109" s="586"/>
      <c r="M109" s="587"/>
      <c r="N109" s="590" t="s">
        <v>16</v>
      </c>
      <c r="O109" s="591"/>
      <c r="P109" s="544"/>
      <c r="Q109" s="581"/>
      <c r="R109" s="586"/>
      <c r="S109" s="587"/>
      <c r="T109" s="592" t="s">
        <v>16</v>
      </c>
      <c r="U109" s="592"/>
      <c r="V109" s="544"/>
      <c r="W109" s="545"/>
      <c r="X109" s="594"/>
      <c r="Y109" s="545"/>
      <c r="Z109" s="544"/>
      <c r="AA109" s="545"/>
      <c r="AB109" s="544"/>
      <c r="AC109" s="545"/>
      <c r="AD109" s="544"/>
      <c r="AE109" s="581"/>
      <c r="AF109" s="586"/>
      <c r="AG109" s="587"/>
      <c r="AH109" s="597"/>
      <c r="AI109" s="598"/>
      <c r="AJ109" s="544"/>
      <c r="AK109" s="581"/>
      <c r="AL109" s="586"/>
      <c r="AM109" s="587"/>
      <c r="AN109" s="597"/>
      <c r="AO109" s="598"/>
      <c r="AP109" s="544"/>
      <c r="AQ109" s="581"/>
      <c r="AR109" s="586"/>
      <c r="AS109" s="587"/>
      <c r="AT109" s="597"/>
      <c r="AU109" s="598"/>
      <c r="AV109" s="601"/>
      <c r="AW109" s="602"/>
      <c r="AX109" s="701"/>
      <c r="AY109" s="702"/>
      <c r="AZ109" s="597"/>
      <c r="BA109" s="598"/>
      <c r="BB109" s="544"/>
      <c r="BC109" s="581"/>
      <c r="BD109" s="586"/>
      <c r="BE109" s="587"/>
      <c r="BF109" s="597"/>
      <c r="BG109" s="598"/>
      <c r="BH109" s="601"/>
      <c r="BI109" s="602"/>
      <c r="BJ109" s="701"/>
      <c r="BK109" s="702"/>
      <c r="BL109" s="597"/>
      <c r="BM109" s="598"/>
      <c r="BN109" s="659"/>
      <c r="BO109" s="660"/>
      <c r="BP109" s="661"/>
      <c r="BQ109" s="677"/>
      <c r="BR109" s="663"/>
      <c r="BS109" s="663"/>
      <c r="BT109" s="15"/>
      <c r="BU109" s="15"/>
      <c r="BV109" s="95"/>
    </row>
    <row r="110" spans="1:74" s="21" customFormat="1" ht="33.4" customHeight="1" x14ac:dyDescent="0.45">
      <c r="A110" s="98"/>
      <c r="B110" s="612"/>
      <c r="C110" s="613"/>
      <c r="D110" s="613" t="s">
        <v>10</v>
      </c>
      <c r="E110" s="616"/>
      <c r="F110" s="279"/>
      <c r="G110" s="279"/>
      <c r="H110" s="517">
        <f>SUM(H70:I109)</f>
        <v>0</v>
      </c>
      <c r="I110" s="618"/>
      <c r="J110" s="517">
        <f>SUM(J70:K109)</f>
        <v>0</v>
      </c>
      <c r="K110" s="618"/>
      <c r="L110" s="620">
        <f>SUM(L70:M109)</f>
        <v>0</v>
      </c>
      <c r="M110" s="621"/>
      <c r="N110" s="548">
        <f>L110+J110</f>
        <v>0</v>
      </c>
      <c r="O110" s="518"/>
      <c r="P110" s="620">
        <f>SUM(P70:Q109)</f>
        <v>0</v>
      </c>
      <c r="Q110" s="618"/>
      <c r="R110" s="620">
        <f>SUM(R70:S109)</f>
        <v>0</v>
      </c>
      <c r="S110" s="621"/>
      <c r="T110" s="548">
        <f>R110-P110</f>
        <v>0</v>
      </c>
      <c r="U110" s="518"/>
      <c r="V110" s="517">
        <f>SUM(V70:W109)</f>
        <v>0</v>
      </c>
      <c r="W110" s="518"/>
      <c r="X110" s="621">
        <f>SUM(X70:Y109)</f>
        <v>0</v>
      </c>
      <c r="Y110" s="621"/>
      <c r="Z110" s="517">
        <f>SUM(Z70:AA109)</f>
        <v>0</v>
      </c>
      <c r="AA110" s="518"/>
      <c r="AB110" s="517">
        <f>SUM(AB70:AC109)</f>
        <v>0</v>
      </c>
      <c r="AC110" s="518"/>
      <c r="AD110" s="621">
        <f>SUM(AD70:AE109)</f>
        <v>0</v>
      </c>
      <c r="AE110" s="618"/>
      <c r="AF110" s="620">
        <f>SUM(AF70:AG109)</f>
        <v>0</v>
      </c>
      <c r="AG110" s="621"/>
      <c r="AH110" s="548">
        <f>IF(AD110=0,0,(AF110/AD110)*100)</f>
        <v>0</v>
      </c>
      <c r="AI110" s="518"/>
      <c r="AJ110" s="620">
        <f>SUM(AJ70:AK109)</f>
        <v>0</v>
      </c>
      <c r="AK110" s="618"/>
      <c r="AL110" s="620">
        <f>SUM(AL70:AM109)</f>
        <v>0</v>
      </c>
      <c r="AM110" s="621"/>
      <c r="AN110" s="548">
        <f>IF(AJ110=0,0,(AL110/AJ110)*100)</f>
        <v>0</v>
      </c>
      <c r="AO110" s="518"/>
      <c r="AP110" s="620">
        <f>SUM(AP70:AQ109)</f>
        <v>0</v>
      </c>
      <c r="AQ110" s="618"/>
      <c r="AR110" s="620">
        <f>SUM(AR70:AS109)</f>
        <v>0</v>
      </c>
      <c r="AS110" s="621"/>
      <c r="AT110" s="548">
        <f>IF(AP110=0,0,(AR110/AP110)*100)</f>
        <v>0</v>
      </c>
      <c r="AU110" s="518"/>
      <c r="AV110" s="517">
        <f>AD110+AJ110+AP110</f>
        <v>0</v>
      </c>
      <c r="AW110" s="618"/>
      <c r="AX110" s="620">
        <f>AF110+AL110+AR110</f>
        <v>0</v>
      </c>
      <c r="AY110" s="624"/>
      <c r="AZ110" s="548">
        <f>IF(AV110=0,0,(AX110/AV110)*100)</f>
        <v>0</v>
      </c>
      <c r="BA110" s="518"/>
      <c r="BB110" s="620">
        <f>SUM(BB70:BC109)</f>
        <v>0</v>
      </c>
      <c r="BC110" s="618"/>
      <c r="BD110" s="620">
        <f>SUM(BD70:BE109)</f>
        <v>0</v>
      </c>
      <c r="BE110" s="621"/>
      <c r="BF110" s="548">
        <f>IF(BB110=0,0,(BD110/BB110)*100)</f>
        <v>0</v>
      </c>
      <c r="BG110" s="518"/>
      <c r="BH110" s="517">
        <f>AV110+BB110</f>
        <v>0</v>
      </c>
      <c r="BI110" s="618"/>
      <c r="BJ110" s="620">
        <f>AX110+BD110</f>
        <v>0</v>
      </c>
      <c r="BK110" s="624"/>
      <c r="BL110" s="548">
        <f>IF(BH110=0,0,(BJ110/BH110)*100)</f>
        <v>0</v>
      </c>
      <c r="BM110" s="664"/>
      <c r="BN110" s="666">
        <f>SUM(BN70:BP109)</f>
        <v>0</v>
      </c>
      <c r="BO110" s="667"/>
      <c r="BP110" s="668"/>
      <c r="BQ110" s="681">
        <f>SUM(BQ70:BQ109)</f>
        <v>0</v>
      </c>
      <c r="BR110" s="685">
        <f t="shared" ref="BR110" si="92">(BN110*BU$70)+(N110*BU$71)+(Z110*BU$72)+(R110*BU$73)+(X110*BU$74)+(AB110*BU$75)+(V110*BU$80)</f>
        <v>0</v>
      </c>
      <c r="BS110" s="683">
        <f t="shared" ref="BS110" si="93">((BB110-BD110)*BU$77)+((AV110-AX110)*BU$76)+(H110*BU$78)+(P110*BU$79)</f>
        <v>0</v>
      </c>
      <c r="BT110" s="20"/>
      <c r="BU110" s="20"/>
      <c r="BV110" s="98"/>
    </row>
    <row r="111" spans="1:74" s="21" customFormat="1" ht="33.950000000000003" customHeight="1" thickBot="1" x14ac:dyDescent="0.5">
      <c r="A111" s="98"/>
      <c r="B111" s="614"/>
      <c r="C111" s="615"/>
      <c r="D111" s="615"/>
      <c r="E111" s="617"/>
      <c r="F111" s="280"/>
      <c r="G111" s="280"/>
      <c r="H111" s="519"/>
      <c r="I111" s="619"/>
      <c r="J111" s="519"/>
      <c r="K111" s="619"/>
      <c r="L111" s="622"/>
      <c r="M111" s="623"/>
      <c r="N111" s="549" t="s">
        <v>16</v>
      </c>
      <c r="O111" s="520"/>
      <c r="P111" s="622"/>
      <c r="Q111" s="619"/>
      <c r="R111" s="622"/>
      <c r="S111" s="623"/>
      <c r="T111" s="549" t="s">
        <v>16</v>
      </c>
      <c r="U111" s="520"/>
      <c r="V111" s="519"/>
      <c r="W111" s="520"/>
      <c r="X111" s="623"/>
      <c r="Y111" s="623"/>
      <c r="Z111" s="519"/>
      <c r="AA111" s="520"/>
      <c r="AB111" s="519"/>
      <c r="AC111" s="520"/>
      <c r="AD111" s="623"/>
      <c r="AE111" s="619"/>
      <c r="AF111" s="622"/>
      <c r="AG111" s="623"/>
      <c r="AH111" s="549"/>
      <c r="AI111" s="520"/>
      <c r="AJ111" s="622"/>
      <c r="AK111" s="619"/>
      <c r="AL111" s="622"/>
      <c r="AM111" s="623"/>
      <c r="AN111" s="549"/>
      <c r="AO111" s="520"/>
      <c r="AP111" s="622"/>
      <c r="AQ111" s="619"/>
      <c r="AR111" s="622"/>
      <c r="AS111" s="623"/>
      <c r="AT111" s="549"/>
      <c r="AU111" s="520"/>
      <c r="AV111" s="519"/>
      <c r="AW111" s="619"/>
      <c r="AX111" s="622"/>
      <c r="AY111" s="625"/>
      <c r="AZ111" s="549"/>
      <c r="BA111" s="520"/>
      <c r="BB111" s="622"/>
      <c r="BC111" s="619"/>
      <c r="BD111" s="622"/>
      <c r="BE111" s="623"/>
      <c r="BF111" s="549"/>
      <c r="BG111" s="520"/>
      <c r="BH111" s="519"/>
      <c r="BI111" s="619"/>
      <c r="BJ111" s="622"/>
      <c r="BK111" s="625"/>
      <c r="BL111" s="549"/>
      <c r="BM111" s="665"/>
      <c r="BN111" s="669"/>
      <c r="BO111" s="670"/>
      <c r="BP111" s="671"/>
      <c r="BQ111" s="682"/>
      <c r="BR111" s="686"/>
      <c r="BS111" s="684"/>
      <c r="BT111" s="20"/>
      <c r="BU111" s="20"/>
      <c r="BV111" s="98"/>
    </row>
    <row r="112" spans="1:74" s="21" customFormat="1" ht="33" customHeight="1" thickBot="1" x14ac:dyDescent="0.5">
      <c r="A112" s="98"/>
      <c r="B112" s="612"/>
      <c r="C112" s="613"/>
      <c r="D112" s="613" t="s">
        <v>13</v>
      </c>
      <c r="E112" s="616"/>
      <c r="F112" s="281"/>
      <c r="G112" s="282"/>
      <c r="H112" s="528"/>
      <c r="I112" s="636"/>
      <c r="J112" s="528"/>
      <c r="K112" s="636"/>
      <c r="L112" s="638"/>
      <c r="M112" s="639"/>
      <c r="N112" s="548">
        <f>J112+L112</f>
        <v>0</v>
      </c>
      <c r="O112" s="518"/>
      <c r="P112" s="638"/>
      <c r="Q112" s="636"/>
      <c r="R112" s="638"/>
      <c r="S112" s="639"/>
      <c r="T112" s="548">
        <f>R112-P112</f>
        <v>0</v>
      </c>
      <c r="U112" s="518"/>
      <c r="V112" s="528"/>
      <c r="W112" s="529"/>
      <c r="X112" s="528"/>
      <c r="Y112" s="529"/>
      <c r="Z112" s="528"/>
      <c r="AA112" s="529"/>
      <c r="AB112" s="528"/>
      <c r="AC112" s="529"/>
      <c r="AD112" s="639"/>
      <c r="AE112" s="636"/>
      <c r="AF112" s="638"/>
      <c r="AG112" s="639"/>
      <c r="AH112" s="548">
        <f>IF(AD112=0,0,(AF112/AD112)*100)</f>
        <v>0</v>
      </c>
      <c r="AI112" s="518"/>
      <c r="AJ112" s="638"/>
      <c r="AK112" s="636"/>
      <c r="AL112" s="638"/>
      <c r="AM112" s="639"/>
      <c r="AN112" s="548">
        <f>IF(AJ112=0,0,(AL112/AJ112)*100)</f>
        <v>0</v>
      </c>
      <c r="AO112" s="518"/>
      <c r="AP112" s="638"/>
      <c r="AQ112" s="636"/>
      <c r="AR112" s="638"/>
      <c r="AS112" s="639"/>
      <c r="AT112" s="548">
        <f>IF(AP112=0,0,(AR112/AP112)*100)</f>
        <v>0</v>
      </c>
      <c r="AU112" s="518"/>
      <c r="AV112" s="517">
        <f>AD112+AJ112+AP112</f>
        <v>0</v>
      </c>
      <c r="AW112" s="618"/>
      <c r="AX112" s="620">
        <f>AF112+AL112+AR112</f>
        <v>0</v>
      </c>
      <c r="AY112" s="624"/>
      <c r="AZ112" s="548">
        <f>IF(AV112=0,0,(AX112/AV112)*100)</f>
        <v>0</v>
      </c>
      <c r="BA112" s="518"/>
      <c r="BB112" s="638"/>
      <c r="BC112" s="636"/>
      <c r="BD112" s="638"/>
      <c r="BE112" s="639"/>
      <c r="BF112" s="548">
        <f>IF(BB112=0,0,(BD112/BB112)*100)</f>
        <v>0</v>
      </c>
      <c r="BG112" s="518"/>
      <c r="BH112" s="517">
        <f>AV112+BB112</f>
        <v>0</v>
      </c>
      <c r="BI112" s="618"/>
      <c r="BJ112" s="620">
        <f>AX112+BD112</f>
        <v>0</v>
      </c>
      <c r="BK112" s="624"/>
      <c r="BL112" s="548">
        <f>IF(BH112=0,0,(BJ112/BH112)*100)</f>
        <v>0</v>
      </c>
      <c r="BM112" s="664"/>
      <c r="BN112" s="693">
        <f>(AF112*2)+(AL112*2)+(AR112*3)+BD112</f>
        <v>0</v>
      </c>
      <c r="BO112" s="694"/>
      <c r="BP112" s="695"/>
      <c r="BQ112" s="699"/>
      <c r="BR112" s="283"/>
      <c r="BS112" s="284"/>
      <c r="BT112" s="20"/>
      <c r="BU112" s="20"/>
      <c r="BV112" s="98"/>
    </row>
    <row r="113" spans="1:79" s="21" customFormat="1" ht="33.75" customHeight="1" thickBot="1" x14ac:dyDescent="0.5">
      <c r="A113" s="98"/>
      <c r="B113" s="285"/>
      <c r="C113" s="286"/>
      <c r="D113" s="634"/>
      <c r="E113" s="635"/>
      <c r="F113" s="287"/>
      <c r="G113" s="287"/>
      <c r="H113" s="530"/>
      <c r="I113" s="637"/>
      <c r="J113" s="530"/>
      <c r="K113" s="637"/>
      <c r="L113" s="640"/>
      <c r="M113" s="641"/>
      <c r="N113" s="549">
        <f>IF((N110+N112)=0,0,N110/(N110+N112)*100)</f>
        <v>0</v>
      </c>
      <c r="O113" s="520"/>
      <c r="P113" s="640"/>
      <c r="Q113" s="637"/>
      <c r="R113" s="640"/>
      <c r="S113" s="641"/>
      <c r="T113" s="549"/>
      <c r="U113" s="520"/>
      <c r="V113" s="530"/>
      <c r="W113" s="531"/>
      <c r="X113" s="530"/>
      <c r="Y113" s="531"/>
      <c r="Z113" s="530"/>
      <c r="AA113" s="531"/>
      <c r="AB113" s="530"/>
      <c r="AC113" s="531"/>
      <c r="AD113" s="641"/>
      <c r="AE113" s="637"/>
      <c r="AF113" s="640"/>
      <c r="AG113" s="641"/>
      <c r="AH113" s="549"/>
      <c r="AI113" s="520"/>
      <c r="AJ113" s="640"/>
      <c r="AK113" s="637"/>
      <c r="AL113" s="640"/>
      <c r="AM113" s="641"/>
      <c r="AN113" s="549"/>
      <c r="AO113" s="520"/>
      <c r="AP113" s="640"/>
      <c r="AQ113" s="637"/>
      <c r="AR113" s="640"/>
      <c r="AS113" s="641"/>
      <c r="AT113" s="549"/>
      <c r="AU113" s="520"/>
      <c r="AV113" s="519"/>
      <c r="AW113" s="619"/>
      <c r="AX113" s="622"/>
      <c r="AY113" s="625"/>
      <c r="AZ113" s="549"/>
      <c r="BA113" s="520"/>
      <c r="BB113" s="640"/>
      <c r="BC113" s="637"/>
      <c r="BD113" s="640"/>
      <c r="BE113" s="641"/>
      <c r="BF113" s="549"/>
      <c r="BG113" s="520"/>
      <c r="BH113" s="519"/>
      <c r="BI113" s="619"/>
      <c r="BJ113" s="622"/>
      <c r="BK113" s="625"/>
      <c r="BL113" s="549"/>
      <c r="BM113" s="665"/>
      <c r="BN113" s="696"/>
      <c r="BO113" s="697"/>
      <c r="BP113" s="698"/>
      <c r="BQ113" s="700"/>
      <c r="BR113" s="79"/>
      <c r="BS113" s="79"/>
      <c r="BT113" s="20"/>
      <c r="BU113" s="20"/>
      <c r="BV113" s="98"/>
    </row>
    <row r="114" spans="1:79" ht="16.5" customHeight="1" thickTop="1" thickBot="1" x14ac:dyDescent="0.5">
      <c r="A114" s="95"/>
      <c r="B114" s="288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289"/>
      <c r="AI114" s="289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89"/>
      <c r="BR114" s="674">
        <f>IF((J110+L112)=0,0,(J110/(J110+L112)*100)%)</f>
        <v>0</v>
      </c>
      <c r="BS114" s="675"/>
      <c r="BT114" s="674">
        <f>IF((L110+J112)=0,0,(L110/(L110+J112)*100)%)</f>
        <v>0</v>
      </c>
      <c r="BU114" s="675"/>
      <c r="BV114" s="95"/>
    </row>
    <row r="115" spans="1:79" s="23" customFormat="1" ht="79.5" customHeight="1" thickTop="1" thickBot="1" x14ac:dyDescent="0.55000000000000004">
      <c r="A115" s="99"/>
      <c r="B115" s="565" t="s">
        <v>64</v>
      </c>
      <c r="C115" s="566"/>
      <c r="D115" s="113"/>
      <c r="E115" s="532" t="s">
        <v>54</v>
      </c>
      <c r="F115" s="532"/>
      <c r="G115" s="532"/>
      <c r="H115" s="532"/>
      <c r="I115" s="94"/>
      <c r="J115" s="533"/>
      <c r="K115" s="534"/>
      <c r="L115" s="535"/>
      <c r="M115" s="290"/>
      <c r="N115" s="533"/>
      <c r="O115" s="534"/>
      <c r="P115" s="535"/>
      <c r="Q115" s="536" t="s">
        <v>47</v>
      </c>
      <c r="R115" s="537"/>
      <c r="S115" s="537"/>
      <c r="T115" s="538"/>
      <c r="U115" s="533"/>
      <c r="V115" s="534"/>
      <c r="W115" s="535"/>
      <c r="X115" s="290"/>
      <c r="Y115" s="533"/>
      <c r="Z115" s="534"/>
      <c r="AA115" s="535"/>
      <c r="AB115" s="536" t="s">
        <v>49</v>
      </c>
      <c r="AC115" s="537"/>
      <c r="AD115" s="537"/>
      <c r="AE115" s="538"/>
      <c r="AF115" s="533"/>
      <c r="AG115" s="534"/>
      <c r="AH115" s="535"/>
      <c r="AI115" s="290"/>
      <c r="AJ115" s="533"/>
      <c r="AK115" s="534"/>
      <c r="AL115" s="535"/>
      <c r="AM115" s="536" t="s">
        <v>53</v>
      </c>
      <c r="AN115" s="537"/>
      <c r="AO115" s="537"/>
      <c r="AP115" s="538"/>
      <c r="AQ115" s="533"/>
      <c r="AR115" s="534"/>
      <c r="AS115" s="535"/>
      <c r="AT115" s="72"/>
      <c r="AU115" s="533"/>
      <c r="AV115" s="534"/>
      <c r="AW115" s="535"/>
      <c r="AX115" s="291"/>
      <c r="AY115" s="291"/>
      <c r="AZ115" s="291"/>
      <c r="BA115" s="291"/>
      <c r="BB115" s="567" t="s">
        <v>20</v>
      </c>
      <c r="BC115" s="567"/>
      <c r="BD115" s="567"/>
      <c r="BE115" s="567"/>
      <c r="BF115" s="568"/>
      <c r="BG115" s="539">
        <f>BN110</f>
        <v>0</v>
      </c>
      <c r="BH115" s="540"/>
      <c r="BI115" s="541"/>
      <c r="BJ115" s="292"/>
      <c r="BK115" s="539">
        <f>BN112</f>
        <v>0</v>
      </c>
      <c r="BL115" s="540"/>
      <c r="BM115" s="541"/>
      <c r="BN115" s="73"/>
      <c r="BO115" s="73"/>
      <c r="BP115" s="73"/>
      <c r="BQ115" s="90"/>
      <c r="BR115" s="24"/>
      <c r="BS115" s="24"/>
      <c r="BT115" s="22"/>
      <c r="BU115" s="22"/>
      <c r="BV115" s="99"/>
    </row>
    <row r="116" spans="1:79" ht="15.6" customHeight="1" thickTop="1" thickBot="1" x14ac:dyDescent="0.55000000000000004">
      <c r="A116" s="95"/>
      <c r="B116" s="293"/>
      <c r="C116" s="67"/>
      <c r="D116" s="67"/>
      <c r="E116" s="294"/>
      <c r="F116" s="295"/>
      <c r="G116" s="295"/>
      <c r="H116" s="94"/>
      <c r="I116" s="94"/>
      <c r="J116" s="296"/>
      <c r="K116" s="296"/>
      <c r="L116" s="296"/>
      <c r="M116" s="296"/>
      <c r="N116" s="296"/>
      <c r="O116" s="296"/>
      <c r="P116" s="296"/>
      <c r="Q116" s="295"/>
      <c r="R116" s="295"/>
      <c r="S116" s="295"/>
      <c r="T116" s="295"/>
      <c r="U116" s="296"/>
      <c r="V116" s="296"/>
      <c r="W116" s="296"/>
      <c r="X116" s="297"/>
      <c r="Y116" s="296"/>
      <c r="Z116" s="296"/>
      <c r="AA116" s="296"/>
      <c r="AB116" s="295"/>
      <c r="AC116" s="295"/>
      <c r="AD116" s="295"/>
      <c r="AE116" s="295"/>
      <c r="AF116" s="296"/>
      <c r="AG116" s="296"/>
      <c r="AH116" s="296"/>
      <c r="AI116" s="296"/>
      <c r="AJ116" s="297"/>
      <c r="AK116" s="297"/>
      <c r="AL116" s="296"/>
      <c r="AM116" s="295"/>
      <c r="AN116" s="295"/>
      <c r="AO116" s="295"/>
      <c r="AP116" s="295"/>
      <c r="AQ116" s="296"/>
      <c r="AR116" s="296"/>
      <c r="AS116" s="296"/>
      <c r="AT116" s="296"/>
      <c r="AU116" s="296"/>
      <c r="AV116" s="72"/>
      <c r="AW116" s="72"/>
      <c r="AX116" s="74"/>
      <c r="AY116" s="74"/>
      <c r="AZ116" s="74"/>
      <c r="BA116" s="74"/>
      <c r="BB116" s="295"/>
      <c r="BC116" s="298"/>
      <c r="BD116" s="298"/>
      <c r="BE116" s="299"/>
      <c r="BF116" s="300"/>
      <c r="BG116" s="301"/>
      <c r="BH116" s="301"/>
      <c r="BI116" s="72"/>
      <c r="BJ116" s="302"/>
      <c r="BK116" s="303"/>
      <c r="BL116" s="303"/>
      <c r="BM116" s="72"/>
      <c r="BN116" s="74"/>
      <c r="BO116" s="74"/>
      <c r="BP116" s="74"/>
      <c r="BQ116" s="91"/>
      <c r="BR116" s="25"/>
      <c r="BS116" s="25"/>
      <c r="BT116" s="15"/>
      <c r="BU116" s="15"/>
      <c r="BV116" s="95"/>
    </row>
    <row r="117" spans="1:79" s="23" customFormat="1" ht="79.5" customHeight="1" thickTop="1" thickBot="1" x14ac:dyDescent="0.55000000000000004">
      <c r="A117" s="99"/>
      <c r="B117" s="569" t="s">
        <v>46</v>
      </c>
      <c r="C117" s="567"/>
      <c r="D117" s="113"/>
      <c r="E117" s="532" t="s">
        <v>55</v>
      </c>
      <c r="F117" s="532"/>
      <c r="G117" s="532"/>
      <c r="H117" s="532"/>
      <c r="I117" s="94"/>
      <c r="J117" s="539">
        <f>J115</f>
        <v>0</v>
      </c>
      <c r="K117" s="540"/>
      <c r="L117" s="541"/>
      <c r="M117" s="290"/>
      <c r="N117" s="539">
        <f>N115</f>
        <v>0</v>
      </c>
      <c r="O117" s="540"/>
      <c r="P117" s="541"/>
      <c r="Q117" s="536" t="s">
        <v>51</v>
      </c>
      <c r="R117" s="537"/>
      <c r="S117" s="537"/>
      <c r="T117" s="538"/>
      <c r="U117" s="539">
        <f>U115-J115</f>
        <v>0</v>
      </c>
      <c r="V117" s="540"/>
      <c r="W117" s="541"/>
      <c r="X117" s="290"/>
      <c r="Y117" s="539">
        <f>Y115-N115</f>
        <v>0</v>
      </c>
      <c r="Z117" s="540"/>
      <c r="AA117" s="541"/>
      <c r="AB117" s="536" t="s">
        <v>50</v>
      </c>
      <c r="AC117" s="537"/>
      <c r="AD117" s="537"/>
      <c r="AE117" s="538"/>
      <c r="AF117" s="539">
        <f>AF115-U115</f>
        <v>0</v>
      </c>
      <c r="AG117" s="540"/>
      <c r="AH117" s="541"/>
      <c r="AI117" s="290"/>
      <c r="AJ117" s="539">
        <f>AJ115-Y115</f>
        <v>0</v>
      </c>
      <c r="AK117" s="540"/>
      <c r="AL117" s="541"/>
      <c r="AM117" s="536" t="s">
        <v>52</v>
      </c>
      <c r="AN117" s="537"/>
      <c r="AO117" s="537"/>
      <c r="AP117" s="538"/>
      <c r="AQ117" s="539">
        <f>AQ115-AF115</f>
        <v>0</v>
      </c>
      <c r="AR117" s="540"/>
      <c r="AS117" s="541"/>
      <c r="AT117" s="72"/>
      <c r="AU117" s="539">
        <f>AU115-AJ115</f>
        <v>0</v>
      </c>
      <c r="AV117" s="540"/>
      <c r="AW117" s="541"/>
      <c r="AX117" s="291"/>
      <c r="AY117" s="291"/>
      <c r="AZ117" s="291"/>
      <c r="BA117" s="291"/>
      <c r="BB117" s="567" t="s">
        <v>45</v>
      </c>
      <c r="BC117" s="567"/>
      <c r="BD117" s="567"/>
      <c r="BE117" s="567"/>
      <c r="BF117" s="568"/>
      <c r="BG117" s="539">
        <f>BG115-AQ115</f>
        <v>0</v>
      </c>
      <c r="BH117" s="540"/>
      <c r="BI117" s="541"/>
      <c r="BJ117" s="304"/>
      <c r="BK117" s="539">
        <f>BK115-AU115</f>
        <v>0</v>
      </c>
      <c r="BL117" s="540"/>
      <c r="BM117" s="541"/>
      <c r="BN117" s="73"/>
      <c r="BO117" s="73"/>
      <c r="BP117" s="73"/>
      <c r="BQ117" s="90"/>
      <c r="BR117" s="24"/>
      <c r="BS117" s="24"/>
      <c r="BT117" s="22"/>
      <c r="BU117" s="22"/>
      <c r="BV117" s="99"/>
      <c r="BY117" s="21"/>
    </row>
    <row r="118" spans="1:79" ht="18.75" customHeight="1" thickTop="1" thickBot="1" x14ac:dyDescent="0.5">
      <c r="A118" s="95"/>
      <c r="B118" s="305"/>
      <c r="C118" s="71"/>
      <c r="D118" s="71"/>
      <c r="E118" s="71"/>
      <c r="F118" s="92"/>
      <c r="G118" s="92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306"/>
      <c r="AI118" s="306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03" t="s">
        <v>153</v>
      </c>
      <c r="BD118" s="703"/>
      <c r="BE118" s="703"/>
      <c r="BF118" s="703"/>
      <c r="BG118" s="703"/>
      <c r="BH118" s="703"/>
      <c r="BI118" s="703"/>
      <c r="BJ118" s="703"/>
      <c r="BK118" s="703"/>
      <c r="BL118" s="703"/>
      <c r="BM118" s="703"/>
      <c r="BN118" s="703"/>
      <c r="BO118" s="703"/>
      <c r="BP118" s="703"/>
      <c r="BQ118" s="318"/>
      <c r="BR118" s="319"/>
      <c r="BS118" s="319"/>
      <c r="BT118" s="15"/>
      <c r="BU118" s="15"/>
      <c r="BV118" s="95"/>
    </row>
    <row r="119" spans="1:79" s="93" customFormat="1" ht="13.5" customHeight="1" thickTop="1" x14ac:dyDescent="0.45">
      <c r="A119" s="95"/>
      <c r="B119" s="99"/>
      <c r="C119" s="95"/>
      <c r="D119" s="95"/>
      <c r="E119" s="95"/>
      <c r="F119" s="96"/>
      <c r="G119" s="96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254"/>
      <c r="AI119" s="254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7"/>
      <c r="BR119" s="97"/>
      <c r="BS119" s="97"/>
      <c r="BT119" s="95"/>
      <c r="BU119" s="95"/>
      <c r="BV119" s="95"/>
    </row>
    <row r="120" spans="1:79" s="17" customFormat="1" ht="33.75" x14ac:dyDescent="0.5">
      <c r="A120" s="255"/>
      <c r="B120" s="604" t="s">
        <v>9</v>
      </c>
      <c r="C120" s="604"/>
      <c r="D120" s="604"/>
      <c r="E120" s="604"/>
      <c r="F120" s="604"/>
      <c r="G120" s="604"/>
      <c r="H120" s="604"/>
      <c r="I120" s="604"/>
      <c r="J120" s="604"/>
      <c r="K120" s="604"/>
      <c r="L120" s="604"/>
      <c r="M120" s="604"/>
      <c r="N120" s="604"/>
      <c r="O120" s="604"/>
      <c r="P120" s="604"/>
      <c r="Q120" s="604"/>
      <c r="R120" s="604"/>
      <c r="S120" s="604"/>
      <c r="T120" s="604"/>
      <c r="U120" s="604"/>
      <c r="V120" s="604"/>
      <c r="W120" s="604"/>
      <c r="X120" s="604"/>
      <c r="Y120" s="604"/>
      <c r="Z120" s="604"/>
      <c r="AA120" s="604"/>
      <c r="AB120" s="604"/>
      <c r="AC120" s="604"/>
      <c r="AD120" s="604"/>
      <c r="AE120" s="604"/>
      <c r="AF120" s="604"/>
      <c r="AG120" s="604"/>
      <c r="AH120" s="604"/>
      <c r="AI120" s="604"/>
      <c r="AJ120" s="604"/>
      <c r="AK120" s="604"/>
      <c r="AL120" s="604"/>
      <c r="AM120" s="604"/>
      <c r="AN120" s="604"/>
      <c r="AO120" s="604"/>
      <c r="AP120" s="604"/>
      <c r="AQ120" s="604"/>
      <c r="AR120" s="604"/>
      <c r="AS120" s="604"/>
      <c r="AT120" s="604"/>
      <c r="AU120" s="604"/>
      <c r="AV120" s="604"/>
      <c r="AW120" s="604"/>
      <c r="AX120" s="604"/>
      <c r="AY120" s="604"/>
      <c r="AZ120" s="604"/>
      <c r="BA120" s="604"/>
      <c r="BB120" s="604"/>
      <c r="BC120" s="604"/>
      <c r="BD120" s="604"/>
      <c r="BE120" s="604"/>
      <c r="BF120" s="604"/>
      <c r="BG120" s="604"/>
      <c r="BH120" s="604"/>
      <c r="BI120" s="604"/>
      <c r="BJ120" s="604"/>
      <c r="BK120" s="604"/>
      <c r="BL120" s="604"/>
      <c r="BM120" s="604"/>
      <c r="BN120" s="604"/>
      <c r="BO120" s="604"/>
      <c r="BP120" s="604"/>
      <c r="BQ120" s="256"/>
      <c r="BR120" s="256"/>
      <c r="BS120" s="256"/>
      <c r="BT120" s="257"/>
      <c r="BU120" s="257"/>
      <c r="BV120" s="255"/>
    </row>
    <row r="121" spans="1:79" ht="10.9" customHeight="1" x14ac:dyDescent="0.45">
      <c r="A121" s="95"/>
      <c r="B121" s="258"/>
      <c r="C121" s="62"/>
      <c r="D121" s="62"/>
      <c r="E121" s="62"/>
      <c r="F121" s="63"/>
      <c r="G121" s="63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259"/>
      <c r="AI121" s="259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94"/>
      <c r="BQ121" s="87"/>
      <c r="BR121" s="94"/>
      <c r="BS121" s="94"/>
      <c r="BT121" s="15"/>
      <c r="BU121" s="15"/>
      <c r="BV121" s="95"/>
    </row>
    <row r="122" spans="1:79" s="18" customFormat="1" ht="36.75" customHeight="1" x14ac:dyDescent="0.45">
      <c r="A122" s="260"/>
      <c r="B122" s="258"/>
      <c r="C122" s="261"/>
      <c r="D122" s="262" t="s">
        <v>10</v>
      </c>
      <c r="E122" s="605" t="str">
        <f>IF(ROSTER!D$3="","",ROSTER!D$3)</f>
        <v/>
      </c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  <c r="R122" s="605"/>
      <c r="S122" s="605"/>
      <c r="T122" s="605"/>
      <c r="U122" s="605"/>
      <c r="V122" s="605"/>
      <c r="W122" s="605"/>
      <c r="X122" s="605"/>
      <c r="Y122" s="605"/>
      <c r="Z122" s="605"/>
      <c r="AA122" s="605"/>
      <c r="AB122" s="605"/>
      <c r="AC122" s="605"/>
      <c r="AD122" s="605"/>
      <c r="AE122" s="605"/>
      <c r="AF122" s="316"/>
      <c r="AG122" s="606" t="s">
        <v>11</v>
      </c>
      <c r="AH122" s="606"/>
      <c r="AI122" s="606"/>
      <c r="AJ122" s="606"/>
      <c r="AK122" s="606"/>
      <c r="AL122" s="606"/>
      <c r="AM122" s="606"/>
      <c r="AN122" s="607"/>
      <c r="AO122" s="607"/>
      <c r="AP122" s="607"/>
      <c r="AQ122" s="607"/>
      <c r="AR122" s="607"/>
      <c r="AS122" s="607"/>
      <c r="AT122" s="607"/>
      <c r="AU122" s="607"/>
      <c r="AV122" s="607"/>
      <c r="AW122" s="607"/>
      <c r="AX122" s="607"/>
      <c r="AY122" s="607"/>
      <c r="AZ122" s="607"/>
      <c r="BA122" s="607"/>
      <c r="BB122" s="607"/>
      <c r="BC122" s="607"/>
      <c r="BD122" s="607"/>
      <c r="BE122" s="607"/>
      <c r="BF122" s="607"/>
      <c r="BG122" s="607"/>
      <c r="BH122" s="607"/>
      <c r="BI122" s="607"/>
      <c r="BJ122" s="607"/>
      <c r="BK122" s="607"/>
      <c r="BL122" s="607"/>
      <c r="BM122" s="607"/>
      <c r="BN122" s="607"/>
      <c r="BO122" s="607"/>
      <c r="BP122" s="94"/>
      <c r="BQ122" s="88" t="s">
        <v>130</v>
      </c>
      <c r="BR122" s="94"/>
      <c r="BS122" s="94"/>
      <c r="BT122" s="263"/>
      <c r="BU122" s="263"/>
      <c r="BV122" s="260"/>
    </row>
    <row r="123" spans="1:79" ht="8.85" customHeight="1" x14ac:dyDescent="0.45">
      <c r="A123" s="96"/>
      <c r="B123" s="258"/>
      <c r="C123" s="259" t="s">
        <v>39</v>
      </c>
      <c r="D123" s="259"/>
      <c r="E123" s="259"/>
      <c r="F123" s="63"/>
      <c r="G123" s="63"/>
      <c r="H123" s="259"/>
      <c r="I123" s="259"/>
      <c r="J123" s="317"/>
      <c r="K123" s="317"/>
      <c r="L123" s="317"/>
      <c r="M123" s="317"/>
      <c r="N123" s="317"/>
      <c r="O123" s="317"/>
      <c r="P123" s="317"/>
      <c r="Q123" s="317"/>
      <c r="R123" s="317"/>
      <c r="S123" s="317"/>
      <c r="T123" s="317"/>
      <c r="U123" s="317"/>
      <c r="V123" s="317"/>
      <c r="W123" s="317"/>
      <c r="X123" s="317"/>
      <c r="Y123" s="317"/>
      <c r="Z123" s="317"/>
      <c r="AA123" s="317"/>
      <c r="AB123" s="317"/>
      <c r="AC123" s="317"/>
      <c r="AD123" s="317"/>
      <c r="AE123" s="317"/>
      <c r="AF123" s="317"/>
      <c r="AG123" s="317"/>
      <c r="AH123" s="317"/>
      <c r="AI123" s="259"/>
      <c r="AJ123" s="264"/>
      <c r="AK123" s="265"/>
      <c r="AL123" s="265"/>
      <c r="AM123" s="265"/>
      <c r="AN123" s="265"/>
      <c r="AO123" s="265"/>
      <c r="AP123" s="265"/>
      <c r="AQ123" s="266"/>
      <c r="AR123" s="266"/>
      <c r="AS123" s="266"/>
      <c r="AT123" s="266"/>
      <c r="AU123" s="266"/>
      <c r="AV123" s="266"/>
      <c r="AW123" s="266"/>
      <c r="AX123" s="266"/>
      <c r="AY123" s="266"/>
      <c r="AZ123" s="266"/>
      <c r="BA123" s="266"/>
      <c r="BB123" s="266"/>
      <c r="BC123" s="266"/>
      <c r="BD123" s="266"/>
      <c r="BE123" s="266"/>
      <c r="BF123" s="266"/>
      <c r="BG123" s="266"/>
      <c r="BH123" s="266"/>
      <c r="BI123" s="266"/>
      <c r="BJ123" s="266"/>
      <c r="BK123" s="266"/>
      <c r="BL123" s="266"/>
      <c r="BM123" s="266"/>
      <c r="BN123" s="266"/>
      <c r="BO123" s="266"/>
      <c r="BP123" s="266"/>
      <c r="BQ123" s="267"/>
      <c r="BR123" s="267"/>
      <c r="BS123" s="267"/>
      <c r="BT123" s="268"/>
      <c r="BU123" s="268"/>
      <c r="BV123" s="96"/>
    </row>
    <row r="124" spans="1:79" s="18" customFormat="1" ht="33.75" x14ac:dyDescent="0.45">
      <c r="A124" s="260"/>
      <c r="B124" s="258"/>
      <c r="C124" s="608" t="s">
        <v>38</v>
      </c>
      <c r="D124" s="608"/>
      <c r="E124" s="607"/>
      <c r="F124" s="607"/>
      <c r="G124" s="607"/>
      <c r="H124" s="607"/>
      <c r="I124" s="607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  <c r="X124" s="607"/>
      <c r="Y124" s="607"/>
      <c r="Z124" s="607"/>
      <c r="AA124" s="607"/>
      <c r="AB124" s="607"/>
      <c r="AC124" s="607"/>
      <c r="AD124" s="607"/>
      <c r="AE124" s="607"/>
      <c r="AF124" s="316"/>
      <c r="AG124" s="609" t="s">
        <v>21</v>
      </c>
      <c r="AH124" s="609"/>
      <c r="AI124" s="609"/>
      <c r="AJ124" s="609"/>
      <c r="AK124" s="607"/>
      <c r="AL124" s="607"/>
      <c r="AM124" s="607"/>
      <c r="AN124" s="607"/>
      <c r="AO124" s="607"/>
      <c r="AP124" s="607"/>
      <c r="AQ124" s="607"/>
      <c r="AR124" s="607"/>
      <c r="AS124" s="607"/>
      <c r="AT124" s="607"/>
      <c r="AU124" s="607"/>
      <c r="AV124" s="607"/>
      <c r="AW124" s="607"/>
      <c r="AX124" s="607"/>
      <c r="AY124" s="607"/>
      <c r="AZ124" s="607"/>
      <c r="BA124" s="607"/>
      <c r="BB124" s="607"/>
      <c r="BC124" s="610" t="s">
        <v>12</v>
      </c>
      <c r="BD124" s="610"/>
      <c r="BE124" s="610"/>
      <c r="BF124" s="611"/>
      <c r="BG124" s="611"/>
      <c r="BH124" s="611"/>
      <c r="BI124" s="611"/>
      <c r="BJ124" s="611"/>
      <c r="BK124" s="611"/>
      <c r="BL124" s="611"/>
      <c r="BM124" s="611"/>
      <c r="BN124" s="611"/>
      <c r="BO124" s="611"/>
      <c r="BP124" s="64"/>
      <c r="BQ124" s="269"/>
      <c r="BR124" s="65"/>
      <c r="BS124" s="65"/>
      <c r="BT124" s="270">
        <f>IF(BF124=0,0,1)</f>
        <v>0</v>
      </c>
      <c r="BU124" s="18">
        <f>IF((BG174+BK174)&gt;(AQ174+AU174),1,0)</f>
        <v>0</v>
      </c>
      <c r="BV124" s="271"/>
    </row>
    <row r="125" spans="1:79" ht="9.6" customHeight="1" x14ac:dyDescent="0.45">
      <c r="A125" s="95"/>
      <c r="B125" s="258"/>
      <c r="C125" s="62"/>
      <c r="D125" s="62"/>
      <c r="E125" s="62"/>
      <c r="F125" s="63"/>
      <c r="G125" s="63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259"/>
      <c r="AI125" s="259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6"/>
      <c r="BR125" s="66"/>
      <c r="BS125" s="66"/>
      <c r="BT125" s="15"/>
      <c r="BU125" s="15"/>
      <c r="BV125" s="95"/>
    </row>
    <row r="126" spans="1:79" ht="8.85" customHeight="1" thickBot="1" x14ac:dyDescent="0.5">
      <c r="A126" s="95"/>
      <c r="B126" s="113"/>
      <c r="C126" s="67"/>
      <c r="D126" s="67"/>
      <c r="E126" s="67"/>
      <c r="F126" s="68"/>
      <c r="G126" s="68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272"/>
      <c r="AI126" s="272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9"/>
      <c r="BR126" s="69"/>
      <c r="BS126" s="69"/>
      <c r="BT126" s="15"/>
      <c r="BU126" s="15"/>
      <c r="BV126" s="95"/>
    </row>
    <row r="127" spans="1:79" s="18" customFormat="1" ht="40.5" customHeight="1" thickTop="1" x14ac:dyDescent="0.4">
      <c r="A127" s="271"/>
      <c r="B127" s="652" t="s">
        <v>0</v>
      </c>
      <c r="C127" s="648" t="s">
        <v>1</v>
      </c>
      <c r="D127" s="649"/>
      <c r="E127" s="273" t="s">
        <v>28</v>
      </c>
      <c r="F127" s="546" t="s">
        <v>100</v>
      </c>
      <c r="G127" s="546" t="s">
        <v>101</v>
      </c>
      <c r="H127" s="644" t="s">
        <v>41</v>
      </c>
      <c r="I127" s="645"/>
      <c r="J127" s="554" t="s">
        <v>7</v>
      </c>
      <c r="K127" s="554"/>
      <c r="L127" s="554"/>
      <c r="M127" s="554"/>
      <c r="N127" s="554"/>
      <c r="O127" s="554"/>
      <c r="P127" s="554" t="s">
        <v>2</v>
      </c>
      <c r="Q127" s="554"/>
      <c r="R127" s="554"/>
      <c r="S127" s="554"/>
      <c r="T127" s="554"/>
      <c r="U127" s="555"/>
      <c r="V127" s="550" t="s">
        <v>158</v>
      </c>
      <c r="W127" s="551"/>
      <c r="X127" s="550" t="s">
        <v>35</v>
      </c>
      <c r="Y127" s="551"/>
      <c r="Z127" s="550" t="s">
        <v>36</v>
      </c>
      <c r="AA127" s="551"/>
      <c r="AB127" s="550" t="s">
        <v>44</v>
      </c>
      <c r="AC127" s="551"/>
      <c r="AD127" s="554" t="s">
        <v>6</v>
      </c>
      <c r="AE127" s="554"/>
      <c r="AF127" s="554"/>
      <c r="AG127" s="554"/>
      <c r="AH127" s="554"/>
      <c r="AI127" s="554"/>
      <c r="AJ127" s="554" t="s">
        <v>68</v>
      </c>
      <c r="AK127" s="554"/>
      <c r="AL127" s="554"/>
      <c r="AM127" s="554"/>
      <c r="AN127" s="554"/>
      <c r="AO127" s="554"/>
      <c r="AP127" s="554" t="s">
        <v>69</v>
      </c>
      <c r="AQ127" s="554"/>
      <c r="AR127" s="554"/>
      <c r="AS127" s="554"/>
      <c r="AT127" s="554"/>
      <c r="AU127" s="554"/>
      <c r="AV127" s="554" t="s">
        <v>70</v>
      </c>
      <c r="AW127" s="554"/>
      <c r="AX127" s="554"/>
      <c r="AY127" s="554"/>
      <c r="AZ127" s="554"/>
      <c r="BA127" s="555"/>
      <c r="BB127" s="554" t="s">
        <v>4</v>
      </c>
      <c r="BC127" s="554"/>
      <c r="BD127" s="554"/>
      <c r="BE127" s="554"/>
      <c r="BF127" s="554"/>
      <c r="BG127" s="554"/>
      <c r="BH127" s="554" t="s">
        <v>71</v>
      </c>
      <c r="BI127" s="554"/>
      <c r="BJ127" s="554"/>
      <c r="BK127" s="554"/>
      <c r="BL127" s="554"/>
      <c r="BM127" s="556"/>
      <c r="BN127" s="557" t="s">
        <v>25</v>
      </c>
      <c r="BO127" s="558"/>
      <c r="BP127" s="559"/>
      <c r="BQ127" s="691" t="s">
        <v>110</v>
      </c>
      <c r="BR127" s="691" t="s">
        <v>86</v>
      </c>
      <c r="BS127" s="691" t="s">
        <v>87</v>
      </c>
      <c r="BT127" s="274"/>
      <c r="BU127" s="274"/>
      <c r="BV127" s="271"/>
    </row>
    <row r="128" spans="1:79" s="18" customFormat="1" ht="41.25" customHeight="1" x14ac:dyDescent="0.7">
      <c r="A128" s="271"/>
      <c r="B128" s="653"/>
      <c r="C128" s="650"/>
      <c r="D128" s="651"/>
      <c r="E128" s="275" t="s">
        <v>102</v>
      </c>
      <c r="F128" s="547"/>
      <c r="G128" s="547"/>
      <c r="H128" s="646"/>
      <c r="I128" s="647"/>
      <c r="J128" s="525" t="s">
        <v>17</v>
      </c>
      <c r="K128" s="526"/>
      <c r="L128" s="521" t="s">
        <v>18</v>
      </c>
      <c r="M128" s="522"/>
      <c r="N128" s="523" t="s">
        <v>19</v>
      </c>
      <c r="O128" s="524"/>
      <c r="P128" s="525" t="s">
        <v>26</v>
      </c>
      <c r="Q128" s="526"/>
      <c r="R128" s="521" t="s">
        <v>24</v>
      </c>
      <c r="S128" s="522"/>
      <c r="T128" s="523" t="s">
        <v>19</v>
      </c>
      <c r="U128" s="527"/>
      <c r="V128" s="552"/>
      <c r="W128" s="553"/>
      <c r="X128" s="552"/>
      <c r="Y128" s="553"/>
      <c r="Z128" s="552"/>
      <c r="AA128" s="553"/>
      <c r="AB128" s="552"/>
      <c r="AC128" s="553"/>
      <c r="AD128" s="525" t="s">
        <v>48</v>
      </c>
      <c r="AE128" s="526"/>
      <c r="AF128" s="521" t="s">
        <v>23</v>
      </c>
      <c r="AG128" s="522"/>
      <c r="AH128" s="563" t="s">
        <v>5</v>
      </c>
      <c r="AI128" s="564"/>
      <c r="AJ128" s="525" t="s">
        <v>48</v>
      </c>
      <c r="AK128" s="526"/>
      <c r="AL128" s="521" t="s">
        <v>23</v>
      </c>
      <c r="AM128" s="522"/>
      <c r="AN128" s="563" t="s">
        <v>5</v>
      </c>
      <c r="AO128" s="564"/>
      <c r="AP128" s="525" t="s">
        <v>48</v>
      </c>
      <c r="AQ128" s="526"/>
      <c r="AR128" s="521" t="s">
        <v>23</v>
      </c>
      <c r="AS128" s="522"/>
      <c r="AT128" s="563" t="s">
        <v>5</v>
      </c>
      <c r="AU128" s="564"/>
      <c r="AV128" s="525" t="s">
        <v>48</v>
      </c>
      <c r="AW128" s="526"/>
      <c r="AX128" s="521" t="s">
        <v>23</v>
      </c>
      <c r="AY128" s="522"/>
      <c r="AZ128" s="563" t="s">
        <v>5</v>
      </c>
      <c r="BA128" s="655"/>
      <c r="BB128" s="525" t="s">
        <v>48</v>
      </c>
      <c r="BC128" s="526"/>
      <c r="BD128" s="521" t="s">
        <v>23</v>
      </c>
      <c r="BE128" s="522"/>
      <c r="BF128" s="563" t="s">
        <v>5</v>
      </c>
      <c r="BG128" s="564"/>
      <c r="BH128" s="525" t="s">
        <v>48</v>
      </c>
      <c r="BI128" s="526"/>
      <c r="BJ128" s="521" t="s">
        <v>23</v>
      </c>
      <c r="BK128" s="522"/>
      <c r="BL128" s="563" t="s">
        <v>5</v>
      </c>
      <c r="BM128" s="564"/>
      <c r="BN128" s="560"/>
      <c r="BO128" s="561"/>
      <c r="BP128" s="562"/>
      <c r="BQ128" s="692"/>
      <c r="BR128" s="692"/>
      <c r="BS128" s="692"/>
      <c r="BT128" s="274"/>
      <c r="BU128" s="274"/>
      <c r="BV128" s="271"/>
      <c r="CA128" s="104"/>
    </row>
    <row r="129" spans="1:79" ht="23.85" customHeight="1" x14ac:dyDescent="0.35">
      <c r="A129" s="276"/>
      <c r="B129" s="570" t="str">
        <f>IF(ROSTER!B$8="","",ROSTER!B$8)</f>
        <v/>
      </c>
      <c r="C129" s="572" t="str">
        <f>IF(ROSTER!C$8="","",ROSTER!C$8)</f>
        <v/>
      </c>
      <c r="D129" s="573"/>
      <c r="E129" s="574"/>
      <c r="F129" s="576">
        <f>IF(E129="y",1,IF(E129="S",1,0))</f>
        <v>0</v>
      </c>
      <c r="G129" s="582">
        <f>IF(E129="S",1,0)</f>
        <v>0</v>
      </c>
      <c r="H129" s="578"/>
      <c r="I129" s="543"/>
      <c r="J129" s="542"/>
      <c r="K129" s="580"/>
      <c r="L129" s="584"/>
      <c r="M129" s="585"/>
      <c r="N129" s="588">
        <f>L129+J129</f>
        <v>0</v>
      </c>
      <c r="O129" s="589"/>
      <c r="P129" s="542"/>
      <c r="Q129" s="580"/>
      <c r="R129" s="584"/>
      <c r="S129" s="585"/>
      <c r="T129" s="588">
        <f>R129-P129</f>
        <v>0</v>
      </c>
      <c r="U129" s="588"/>
      <c r="V129" s="542"/>
      <c r="W129" s="543"/>
      <c r="X129" s="593"/>
      <c r="Y129" s="543"/>
      <c r="Z129" s="542"/>
      <c r="AA129" s="543"/>
      <c r="AB129" s="542"/>
      <c r="AC129" s="543"/>
      <c r="AD129" s="542"/>
      <c r="AE129" s="580"/>
      <c r="AF129" s="584"/>
      <c r="AG129" s="585"/>
      <c r="AH129" s="595">
        <f>IF(AD129=0,0,(AF129/AD129)*100)</f>
        <v>0</v>
      </c>
      <c r="AI129" s="596"/>
      <c r="AJ129" s="542"/>
      <c r="AK129" s="580"/>
      <c r="AL129" s="584"/>
      <c r="AM129" s="585"/>
      <c r="AN129" s="595">
        <f>IF(AJ129=0,0,(AL129/AJ129)*100)</f>
        <v>0</v>
      </c>
      <c r="AO129" s="596"/>
      <c r="AP129" s="542"/>
      <c r="AQ129" s="580"/>
      <c r="AR129" s="584"/>
      <c r="AS129" s="585"/>
      <c r="AT129" s="595">
        <f>IF(AP129=0,0,(AR129/AP129)*100)</f>
        <v>0</v>
      </c>
      <c r="AU129" s="596"/>
      <c r="AV129" s="599">
        <f>AD129+AJ129+AP129</f>
        <v>0</v>
      </c>
      <c r="AW129" s="600"/>
      <c r="AX129" s="630">
        <f>AF129+AL129+AR129</f>
        <v>0</v>
      </c>
      <c r="AY129" s="631"/>
      <c r="AZ129" s="595">
        <f>IF(AV129=0,0,(AX129/AV129)*100)</f>
        <v>0</v>
      </c>
      <c r="BA129" s="596"/>
      <c r="BB129" s="542"/>
      <c r="BC129" s="580"/>
      <c r="BD129" s="584"/>
      <c r="BE129" s="585"/>
      <c r="BF129" s="595">
        <f>IF(BB129=0,0,(BD129/BB129)*100)</f>
        <v>0</v>
      </c>
      <c r="BG129" s="596"/>
      <c r="BH129" s="599">
        <f>AV129+BB129</f>
        <v>0</v>
      </c>
      <c r="BI129" s="600"/>
      <c r="BJ129" s="630">
        <f>AX129+BD129</f>
        <v>0</v>
      </c>
      <c r="BK129" s="631"/>
      <c r="BL129" s="595">
        <f>IF(BH129=0,0,(BJ129/BH129)*100)</f>
        <v>0</v>
      </c>
      <c r="BM129" s="596"/>
      <c r="BN129" s="656">
        <f>(AF129*2)+(AL129*2)+(AR129*3)+BD129</f>
        <v>0</v>
      </c>
      <c r="BO129" s="657"/>
      <c r="BP129" s="658"/>
      <c r="BQ129" s="676">
        <f>IF(BS129=0,0,50*BR129/BS129)</f>
        <v>0</v>
      </c>
      <c r="BR129" s="662">
        <f>(BN129*BU$129)+(N129*BU$130)+(Z129*BU$131)+(R129*BU$132)+(X129*BU$133)+(AB129*BU$134)+(V129*BU$139)</f>
        <v>0</v>
      </c>
      <c r="BS129" s="662">
        <f>((BB129-BD129)*BU$136)+((AV129-AX129)*BU$135)+(H129*BU$137)+(P129*BU$138)</f>
        <v>0</v>
      </c>
      <c r="BT129" s="19" t="s">
        <v>75</v>
      </c>
      <c r="BU129" s="277">
        <f>IF(BQ124="B",'VALUE POINTS'!L$10,IF('GAME STATS'!BQ124="C",'VALUE POINTS'!M$10,'VALUE POINTS'!K$10))</f>
        <v>1</v>
      </c>
      <c r="BV129" s="278"/>
    </row>
    <row r="130" spans="1:79" ht="23.85" customHeight="1" x14ac:dyDescent="0.35">
      <c r="A130" s="276"/>
      <c r="B130" s="571"/>
      <c r="C130" s="642" t="str">
        <f>IF(ROSTER!D$8="","",ROSTER!D$8)</f>
        <v/>
      </c>
      <c r="D130" s="643"/>
      <c r="E130" s="575"/>
      <c r="F130" s="577"/>
      <c r="G130" s="583"/>
      <c r="H130" s="579"/>
      <c r="I130" s="545"/>
      <c r="J130" s="544"/>
      <c r="K130" s="581"/>
      <c r="L130" s="586"/>
      <c r="M130" s="587"/>
      <c r="N130" s="592"/>
      <c r="O130" s="603"/>
      <c r="P130" s="544"/>
      <c r="Q130" s="581"/>
      <c r="R130" s="586"/>
      <c r="S130" s="587"/>
      <c r="T130" s="592"/>
      <c r="U130" s="592"/>
      <c r="V130" s="544"/>
      <c r="W130" s="545"/>
      <c r="X130" s="594"/>
      <c r="Y130" s="545"/>
      <c r="Z130" s="544"/>
      <c r="AA130" s="545"/>
      <c r="AB130" s="544"/>
      <c r="AC130" s="545"/>
      <c r="AD130" s="544"/>
      <c r="AE130" s="581"/>
      <c r="AF130" s="586"/>
      <c r="AG130" s="587"/>
      <c r="AH130" s="626"/>
      <c r="AI130" s="627"/>
      <c r="AJ130" s="544"/>
      <c r="AK130" s="581"/>
      <c r="AL130" s="586"/>
      <c r="AM130" s="587"/>
      <c r="AN130" s="626"/>
      <c r="AO130" s="627"/>
      <c r="AP130" s="544"/>
      <c r="AQ130" s="581"/>
      <c r="AR130" s="586"/>
      <c r="AS130" s="587"/>
      <c r="AT130" s="626"/>
      <c r="AU130" s="627"/>
      <c r="AV130" s="628"/>
      <c r="AW130" s="629"/>
      <c r="AX130" s="632"/>
      <c r="AY130" s="633"/>
      <c r="AZ130" s="626"/>
      <c r="BA130" s="627"/>
      <c r="BB130" s="544"/>
      <c r="BC130" s="581"/>
      <c r="BD130" s="586"/>
      <c r="BE130" s="587"/>
      <c r="BF130" s="626"/>
      <c r="BG130" s="627"/>
      <c r="BH130" s="628"/>
      <c r="BI130" s="629"/>
      <c r="BJ130" s="632"/>
      <c r="BK130" s="633"/>
      <c r="BL130" s="626"/>
      <c r="BM130" s="627"/>
      <c r="BN130" s="678"/>
      <c r="BO130" s="679"/>
      <c r="BP130" s="680"/>
      <c r="BQ130" s="677"/>
      <c r="BR130" s="663"/>
      <c r="BS130" s="663"/>
      <c r="BT130" s="19" t="s">
        <v>76</v>
      </c>
      <c r="BU130" s="277">
        <f>IF(BQ124="B",'VALUE POINTS'!L$11,IF('GAME STATS'!BQ124="C",'VALUE POINTS'!M$11,'VALUE POINTS'!K$11))</f>
        <v>1</v>
      </c>
      <c r="BV130" s="278"/>
    </row>
    <row r="131" spans="1:79" ht="21.75" customHeight="1" x14ac:dyDescent="0.4">
      <c r="A131" s="95"/>
      <c r="B131" s="570" t="str">
        <f>IF(ROSTER!B$10="","",ROSTER!B$10)</f>
        <v/>
      </c>
      <c r="C131" s="572" t="str">
        <f>IF(ROSTER!C$10="","",ROSTER!C$10)</f>
        <v/>
      </c>
      <c r="D131" s="573"/>
      <c r="E131" s="574"/>
      <c r="F131" s="576">
        <f>IF(E131="y",1,IF(E131="S",1,0))</f>
        <v>0</v>
      </c>
      <c r="G131" s="582">
        <f>IF(E131="S",1,0)</f>
        <v>0</v>
      </c>
      <c r="H131" s="578"/>
      <c r="I131" s="543"/>
      <c r="J131" s="542"/>
      <c r="K131" s="580"/>
      <c r="L131" s="584"/>
      <c r="M131" s="585"/>
      <c r="N131" s="588">
        <f>L131+J131</f>
        <v>0</v>
      </c>
      <c r="O131" s="589"/>
      <c r="P131" s="542"/>
      <c r="Q131" s="580"/>
      <c r="R131" s="584"/>
      <c r="S131" s="585"/>
      <c r="T131" s="588">
        <f>R131-P131</f>
        <v>0</v>
      </c>
      <c r="U131" s="588"/>
      <c r="V131" s="542"/>
      <c r="W131" s="543"/>
      <c r="X131" s="593"/>
      <c r="Y131" s="543"/>
      <c r="Z131" s="542"/>
      <c r="AA131" s="543"/>
      <c r="AB131" s="542"/>
      <c r="AC131" s="543"/>
      <c r="AD131" s="542"/>
      <c r="AE131" s="580"/>
      <c r="AF131" s="584"/>
      <c r="AG131" s="585"/>
      <c r="AH131" s="595">
        <f>IF(AD131=0,0,(AF131/AD131)*100)</f>
        <v>0</v>
      </c>
      <c r="AI131" s="596"/>
      <c r="AJ131" s="542"/>
      <c r="AK131" s="580"/>
      <c r="AL131" s="584"/>
      <c r="AM131" s="585"/>
      <c r="AN131" s="595">
        <f>IF(AJ131=0,0,(AL131/AJ131)*100)</f>
        <v>0</v>
      </c>
      <c r="AO131" s="596"/>
      <c r="AP131" s="542"/>
      <c r="AQ131" s="580"/>
      <c r="AR131" s="584"/>
      <c r="AS131" s="585"/>
      <c r="AT131" s="595">
        <f>IF(AP131=0,0,(AR131/AP131)*100)</f>
        <v>0</v>
      </c>
      <c r="AU131" s="596"/>
      <c r="AV131" s="599">
        <f>AD131+AJ131+AP131</f>
        <v>0</v>
      </c>
      <c r="AW131" s="600"/>
      <c r="AX131" s="630">
        <f>AF131+AL131+AR131</f>
        <v>0</v>
      </c>
      <c r="AY131" s="631"/>
      <c r="AZ131" s="595">
        <f>IF(AV131=0,0,(AX131/AV131)*100)</f>
        <v>0</v>
      </c>
      <c r="BA131" s="596"/>
      <c r="BB131" s="542"/>
      <c r="BC131" s="580"/>
      <c r="BD131" s="584"/>
      <c r="BE131" s="585"/>
      <c r="BF131" s="595">
        <f>IF(BB131=0,0,(BD131/BB131)*100)</f>
        <v>0</v>
      </c>
      <c r="BG131" s="596"/>
      <c r="BH131" s="599">
        <f>AV131+BB131</f>
        <v>0</v>
      </c>
      <c r="BI131" s="600"/>
      <c r="BJ131" s="630">
        <f>AX131+BD131</f>
        <v>0</v>
      </c>
      <c r="BK131" s="631"/>
      <c r="BL131" s="595">
        <f>IF(BH131=0,0,(BJ131/BH131)*100)</f>
        <v>0</v>
      </c>
      <c r="BM131" s="596"/>
      <c r="BN131" s="656">
        <f>(AF131*2)+(AL131*2)+(AR131*3)+BD131</f>
        <v>0</v>
      </c>
      <c r="BO131" s="657"/>
      <c r="BP131" s="658"/>
      <c r="BQ131" s="676">
        <f>IF(BS131=0,0,50*BR131/BS131)</f>
        <v>0</v>
      </c>
      <c r="BR131" s="662">
        <f t="shared" ref="BR131" si="94">(BN131*BU$129)+(N131*BU$130)+(Z131*BU$131)+(R131*BU$132)+(X131*BU$133)+(AB131*BU$134)+(V131*BU$139)</f>
        <v>0</v>
      </c>
      <c r="BS131" s="662">
        <f t="shared" ref="BS131" si="95">((BB131-BD131)*BU$136)+((AV131-AX131)*BU$135)+(H131*BU$137)+(P131*BU$138)</f>
        <v>0</v>
      </c>
      <c r="BT131" s="19" t="s">
        <v>77</v>
      </c>
      <c r="BU131" s="277">
        <f>IF(BQ124="B",'VALUE POINTS'!L$12,IF('GAME STATS'!BQ124="C",'VALUE POINTS'!M$12,'VALUE POINTS'!K$12))</f>
        <v>2</v>
      </c>
      <c r="BV131" s="278"/>
      <c r="CA131" s="18"/>
    </row>
    <row r="132" spans="1:79" ht="21.75" customHeight="1" x14ac:dyDescent="0.35">
      <c r="A132" s="95"/>
      <c r="B132" s="571"/>
      <c r="C132" s="642" t="str">
        <f>IF(ROSTER!D$10="","",ROSTER!D$10)</f>
        <v/>
      </c>
      <c r="D132" s="643"/>
      <c r="E132" s="575"/>
      <c r="F132" s="577"/>
      <c r="G132" s="583"/>
      <c r="H132" s="579"/>
      <c r="I132" s="545"/>
      <c r="J132" s="544"/>
      <c r="K132" s="581"/>
      <c r="L132" s="586"/>
      <c r="M132" s="587"/>
      <c r="N132" s="592" t="s">
        <v>16</v>
      </c>
      <c r="O132" s="603"/>
      <c r="P132" s="544"/>
      <c r="Q132" s="581"/>
      <c r="R132" s="586"/>
      <c r="S132" s="587"/>
      <c r="T132" s="592" t="s">
        <v>16</v>
      </c>
      <c r="U132" s="592"/>
      <c r="V132" s="544"/>
      <c r="W132" s="545"/>
      <c r="X132" s="594"/>
      <c r="Y132" s="545"/>
      <c r="Z132" s="544"/>
      <c r="AA132" s="545"/>
      <c r="AB132" s="544"/>
      <c r="AC132" s="545"/>
      <c r="AD132" s="544"/>
      <c r="AE132" s="581"/>
      <c r="AF132" s="586"/>
      <c r="AG132" s="587"/>
      <c r="AH132" s="626"/>
      <c r="AI132" s="627"/>
      <c r="AJ132" s="544"/>
      <c r="AK132" s="581"/>
      <c r="AL132" s="586"/>
      <c r="AM132" s="587"/>
      <c r="AN132" s="626"/>
      <c r="AO132" s="627"/>
      <c r="AP132" s="544"/>
      <c r="AQ132" s="581"/>
      <c r="AR132" s="586"/>
      <c r="AS132" s="587"/>
      <c r="AT132" s="626"/>
      <c r="AU132" s="627"/>
      <c r="AV132" s="628"/>
      <c r="AW132" s="629"/>
      <c r="AX132" s="632"/>
      <c r="AY132" s="633"/>
      <c r="AZ132" s="626"/>
      <c r="BA132" s="627"/>
      <c r="BB132" s="544"/>
      <c r="BC132" s="581"/>
      <c r="BD132" s="586"/>
      <c r="BE132" s="587"/>
      <c r="BF132" s="626"/>
      <c r="BG132" s="627"/>
      <c r="BH132" s="628"/>
      <c r="BI132" s="629"/>
      <c r="BJ132" s="632"/>
      <c r="BK132" s="633"/>
      <c r="BL132" s="626"/>
      <c r="BM132" s="627"/>
      <c r="BN132" s="678"/>
      <c r="BO132" s="679"/>
      <c r="BP132" s="680"/>
      <c r="BQ132" s="677"/>
      <c r="BR132" s="663"/>
      <c r="BS132" s="663"/>
      <c r="BT132" s="19" t="s">
        <v>78</v>
      </c>
      <c r="BU132" s="277">
        <f>IF(BQ124="B",'VALUE POINTS'!L$13,IF('GAME STATS'!BQ124="C",'VALUE POINTS'!M$13,'VALUE POINTS'!K$13))</f>
        <v>2</v>
      </c>
      <c r="BV132" s="278"/>
    </row>
    <row r="133" spans="1:79" ht="21.75" customHeight="1" x14ac:dyDescent="0.35">
      <c r="A133" s="95"/>
      <c r="B133" s="570" t="str">
        <f>IF(ROSTER!B$12="","",ROSTER!B$12)</f>
        <v/>
      </c>
      <c r="C133" s="572" t="str">
        <f>IF(ROSTER!C$12="","",ROSTER!C$12)</f>
        <v/>
      </c>
      <c r="D133" s="573"/>
      <c r="E133" s="574"/>
      <c r="F133" s="576">
        <f>IF(E133="y",1,IF(E133="S",1,0))</f>
        <v>0</v>
      </c>
      <c r="G133" s="582">
        <f>IF(E133="S",1,0)</f>
        <v>0</v>
      </c>
      <c r="H133" s="578"/>
      <c r="I133" s="543"/>
      <c r="J133" s="542"/>
      <c r="K133" s="580"/>
      <c r="L133" s="584"/>
      <c r="M133" s="585"/>
      <c r="N133" s="588">
        <f>L133+J133</f>
        <v>0</v>
      </c>
      <c r="O133" s="589"/>
      <c r="P133" s="542"/>
      <c r="Q133" s="580"/>
      <c r="R133" s="584"/>
      <c r="S133" s="585"/>
      <c r="T133" s="588">
        <f>R133-P133</f>
        <v>0</v>
      </c>
      <c r="U133" s="588"/>
      <c r="V133" s="542"/>
      <c r="W133" s="543"/>
      <c r="X133" s="593"/>
      <c r="Y133" s="543"/>
      <c r="Z133" s="542"/>
      <c r="AA133" s="543"/>
      <c r="AB133" s="542"/>
      <c r="AC133" s="543"/>
      <c r="AD133" s="542"/>
      <c r="AE133" s="580"/>
      <c r="AF133" s="584"/>
      <c r="AG133" s="585"/>
      <c r="AH133" s="595">
        <f>IF(AD133=0,0,(AF133/AD133)*100)</f>
        <v>0</v>
      </c>
      <c r="AI133" s="596"/>
      <c r="AJ133" s="542"/>
      <c r="AK133" s="580"/>
      <c r="AL133" s="584"/>
      <c r="AM133" s="585"/>
      <c r="AN133" s="595">
        <f>IF(AJ133=0,0,(AL133/AJ133)*100)</f>
        <v>0</v>
      </c>
      <c r="AO133" s="596"/>
      <c r="AP133" s="542"/>
      <c r="AQ133" s="580"/>
      <c r="AR133" s="584"/>
      <c r="AS133" s="585"/>
      <c r="AT133" s="595">
        <f>IF(AP133=0,0,(AR133/AP133)*100)</f>
        <v>0</v>
      </c>
      <c r="AU133" s="596"/>
      <c r="AV133" s="599">
        <f>AD133+AJ133+AP133</f>
        <v>0</v>
      </c>
      <c r="AW133" s="600"/>
      <c r="AX133" s="630">
        <f>AF133+AL133+AR133</f>
        <v>0</v>
      </c>
      <c r="AY133" s="631"/>
      <c r="AZ133" s="595">
        <f>IF(AV133=0,0,(AX133/AV133)*100)</f>
        <v>0</v>
      </c>
      <c r="BA133" s="596"/>
      <c r="BB133" s="542"/>
      <c r="BC133" s="580"/>
      <c r="BD133" s="584"/>
      <c r="BE133" s="585"/>
      <c r="BF133" s="595">
        <f>IF(BB133=0,0,(BD133/BB133)*100)</f>
        <v>0</v>
      </c>
      <c r="BG133" s="596"/>
      <c r="BH133" s="599">
        <f>AV133+BB133</f>
        <v>0</v>
      </c>
      <c r="BI133" s="600"/>
      <c r="BJ133" s="630">
        <f>AX133+BD133</f>
        <v>0</v>
      </c>
      <c r="BK133" s="631"/>
      <c r="BL133" s="595">
        <f>IF(BH133=0,0,(BJ133/BH133)*100)</f>
        <v>0</v>
      </c>
      <c r="BM133" s="596"/>
      <c r="BN133" s="656">
        <f>(AF133*2)+(AL133*2)+(AR133*3)+BD133</f>
        <v>0</v>
      </c>
      <c r="BO133" s="657"/>
      <c r="BP133" s="658"/>
      <c r="BQ133" s="676">
        <f t="shared" ref="BQ133" si="96">IF(BS133=0,0,50*BR133/BS133)</f>
        <v>0</v>
      </c>
      <c r="BR133" s="662">
        <f t="shared" ref="BR133" si="97">(BN133*BU$129)+(N133*BU$130)+(Z133*BU$131)+(R133*BU$132)+(X133*BU$133)+(AB133*BU$134)+(V133*BU$139)</f>
        <v>0</v>
      </c>
      <c r="BS133" s="662">
        <f t="shared" ref="BS133" si="98">((BB133-BD133)*BU$136)+((AV133-AX133)*BU$135)+(H133*BU$137)+(P133*BU$138)</f>
        <v>0</v>
      </c>
      <c r="BT133" s="19" t="s">
        <v>79</v>
      </c>
      <c r="BU133" s="277">
        <f>IF(BQ124="B",'VALUE POINTS'!L$14,IF('GAME STATS'!BQ124="C",'VALUE POINTS'!M$14,'VALUE POINTS'!K$14))</f>
        <v>2</v>
      </c>
      <c r="BV133" s="278"/>
    </row>
    <row r="134" spans="1:79" ht="21.75" customHeight="1" x14ac:dyDescent="0.4">
      <c r="A134" s="95"/>
      <c r="B134" s="571"/>
      <c r="C134" s="642" t="str">
        <f>IF(ROSTER!D$12="","",ROSTER!D$12)</f>
        <v/>
      </c>
      <c r="D134" s="643"/>
      <c r="E134" s="575"/>
      <c r="F134" s="577"/>
      <c r="G134" s="583"/>
      <c r="H134" s="579"/>
      <c r="I134" s="545"/>
      <c r="J134" s="544"/>
      <c r="K134" s="581"/>
      <c r="L134" s="586"/>
      <c r="M134" s="587"/>
      <c r="N134" s="592" t="s">
        <v>16</v>
      </c>
      <c r="O134" s="603"/>
      <c r="P134" s="544"/>
      <c r="Q134" s="581"/>
      <c r="R134" s="586"/>
      <c r="S134" s="587"/>
      <c r="T134" s="592" t="s">
        <v>16</v>
      </c>
      <c r="U134" s="592"/>
      <c r="V134" s="544"/>
      <c r="W134" s="545"/>
      <c r="X134" s="594"/>
      <c r="Y134" s="545"/>
      <c r="Z134" s="544"/>
      <c r="AA134" s="545"/>
      <c r="AB134" s="544"/>
      <c r="AC134" s="545"/>
      <c r="AD134" s="544"/>
      <c r="AE134" s="581"/>
      <c r="AF134" s="586"/>
      <c r="AG134" s="587"/>
      <c r="AH134" s="626"/>
      <c r="AI134" s="627"/>
      <c r="AJ134" s="544"/>
      <c r="AK134" s="581"/>
      <c r="AL134" s="586"/>
      <c r="AM134" s="587"/>
      <c r="AN134" s="626"/>
      <c r="AO134" s="627"/>
      <c r="AP134" s="544"/>
      <c r="AQ134" s="581"/>
      <c r="AR134" s="586"/>
      <c r="AS134" s="587"/>
      <c r="AT134" s="626"/>
      <c r="AU134" s="627"/>
      <c r="AV134" s="628"/>
      <c r="AW134" s="629"/>
      <c r="AX134" s="632"/>
      <c r="AY134" s="633"/>
      <c r="AZ134" s="626"/>
      <c r="BA134" s="627"/>
      <c r="BB134" s="544"/>
      <c r="BC134" s="581"/>
      <c r="BD134" s="586"/>
      <c r="BE134" s="587"/>
      <c r="BF134" s="626"/>
      <c r="BG134" s="627"/>
      <c r="BH134" s="628"/>
      <c r="BI134" s="629"/>
      <c r="BJ134" s="632"/>
      <c r="BK134" s="633"/>
      <c r="BL134" s="626"/>
      <c r="BM134" s="627"/>
      <c r="BN134" s="678"/>
      <c r="BO134" s="679"/>
      <c r="BP134" s="680"/>
      <c r="BQ134" s="677"/>
      <c r="BR134" s="663"/>
      <c r="BS134" s="663"/>
      <c r="BT134" s="19" t="s">
        <v>80</v>
      </c>
      <c r="BU134" s="277">
        <f>IF(BQ124="B",'VALUE POINTS'!L$15,IF('GAME STATS'!BQ124="C",'VALUE POINTS'!M$15,'VALUE POINTS'!K$15))</f>
        <v>2</v>
      </c>
      <c r="BV134" s="278"/>
      <c r="CA134" s="18"/>
    </row>
    <row r="135" spans="1:79" ht="21.75" customHeight="1" x14ac:dyDescent="0.35">
      <c r="A135" s="95"/>
      <c r="B135" s="570" t="str">
        <f>IF(ROSTER!B$14="","",ROSTER!B$14)</f>
        <v/>
      </c>
      <c r="C135" s="572" t="str">
        <f>IF(ROSTER!C$14="","",ROSTER!C$14)</f>
        <v/>
      </c>
      <c r="D135" s="573"/>
      <c r="E135" s="574"/>
      <c r="F135" s="576">
        <f>IF(E135="y",1,IF(E135="S",1,0))</f>
        <v>0</v>
      </c>
      <c r="G135" s="582">
        <f>IF(E135="S",1,0)</f>
        <v>0</v>
      </c>
      <c r="H135" s="578"/>
      <c r="I135" s="543"/>
      <c r="J135" s="542"/>
      <c r="K135" s="580"/>
      <c r="L135" s="584"/>
      <c r="M135" s="585"/>
      <c r="N135" s="588">
        <f>L135+J135</f>
        <v>0</v>
      </c>
      <c r="O135" s="589"/>
      <c r="P135" s="542"/>
      <c r="Q135" s="580"/>
      <c r="R135" s="584"/>
      <c r="S135" s="585"/>
      <c r="T135" s="588">
        <f>R135-P135</f>
        <v>0</v>
      </c>
      <c r="U135" s="588"/>
      <c r="V135" s="542"/>
      <c r="W135" s="543"/>
      <c r="X135" s="593"/>
      <c r="Y135" s="543"/>
      <c r="Z135" s="542"/>
      <c r="AA135" s="543"/>
      <c r="AB135" s="542"/>
      <c r="AC135" s="543"/>
      <c r="AD135" s="542"/>
      <c r="AE135" s="580"/>
      <c r="AF135" s="584"/>
      <c r="AG135" s="585"/>
      <c r="AH135" s="595">
        <f>IF(AD135=0,0,(AF135/AD135)*100)</f>
        <v>0</v>
      </c>
      <c r="AI135" s="596"/>
      <c r="AJ135" s="542"/>
      <c r="AK135" s="580"/>
      <c r="AL135" s="584"/>
      <c r="AM135" s="585"/>
      <c r="AN135" s="595">
        <f>IF(AJ135=0,0,(AL135/AJ135)*100)</f>
        <v>0</v>
      </c>
      <c r="AO135" s="596"/>
      <c r="AP135" s="542"/>
      <c r="AQ135" s="580"/>
      <c r="AR135" s="584"/>
      <c r="AS135" s="585"/>
      <c r="AT135" s="595">
        <f>IF(AP135=0,0,(AR135/AP135)*100)</f>
        <v>0</v>
      </c>
      <c r="AU135" s="596"/>
      <c r="AV135" s="599">
        <f>AD135+AJ135+AP135</f>
        <v>0</v>
      </c>
      <c r="AW135" s="600"/>
      <c r="AX135" s="630">
        <f>AF135+AL135+AR135</f>
        <v>0</v>
      </c>
      <c r="AY135" s="631"/>
      <c r="AZ135" s="595">
        <f>IF(AV135=0,0,(AX135/AV135)*100)</f>
        <v>0</v>
      </c>
      <c r="BA135" s="596"/>
      <c r="BB135" s="542"/>
      <c r="BC135" s="580"/>
      <c r="BD135" s="584"/>
      <c r="BE135" s="585"/>
      <c r="BF135" s="595">
        <f>IF(BB135=0,0,(BD135/BB135)*100)</f>
        <v>0</v>
      </c>
      <c r="BG135" s="596"/>
      <c r="BH135" s="599">
        <f>AV135+BB135</f>
        <v>0</v>
      </c>
      <c r="BI135" s="600"/>
      <c r="BJ135" s="630">
        <f>AX135+BD135</f>
        <v>0</v>
      </c>
      <c r="BK135" s="631"/>
      <c r="BL135" s="595">
        <f>IF(BH135=0,0,(BJ135/BH135)*100)</f>
        <v>0</v>
      </c>
      <c r="BM135" s="596"/>
      <c r="BN135" s="656">
        <f>(AF135*2)+(AL135*2)+(AR135*3)+BD135</f>
        <v>0</v>
      </c>
      <c r="BO135" s="657"/>
      <c r="BP135" s="658"/>
      <c r="BQ135" s="676">
        <f t="shared" ref="BQ135" si="99">IF(BS135=0,0,50*BR135/BS135)</f>
        <v>0</v>
      </c>
      <c r="BR135" s="662">
        <f t="shared" ref="BR135" si="100">(BN135*BU$129)+(N135*BU$130)+(Z135*BU$131)+(R135*BU$132)+(X135*BU$133)+(AB135*BU$134)+(V135*BU$139)</f>
        <v>0</v>
      </c>
      <c r="BS135" s="662">
        <f t="shared" ref="BS135" si="101">((BB135-BD135)*BU$136)+((AV135-AX135)*BU$135)+(H135*BU$137)+(P135*BU$138)</f>
        <v>0</v>
      </c>
      <c r="BT135" s="19" t="s">
        <v>81</v>
      </c>
      <c r="BU135" s="277">
        <f>IF(BQ124="B",'VALUE POINTS'!L$16,IF('GAME STATS'!BQ124="C",'VALUE POINTS'!M$16,'VALUE POINTS'!K$16))</f>
        <v>2</v>
      </c>
      <c r="BV135" s="278"/>
    </row>
    <row r="136" spans="1:79" ht="21.75" customHeight="1" x14ac:dyDescent="0.35">
      <c r="A136" s="95"/>
      <c r="B136" s="571"/>
      <c r="C136" s="642" t="str">
        <f>IF(ROSTER!D$14="","",ROSTER!D$14)</f>
        <v/>
      </c>
      <c r="D136" s="643"/>
      <c r="E136" s="575"/>
      <c r="F136" s="577"/>
      <c r="G136" s="583"/>
      <c r="H136" s="579"/>
      <c r="I136" s="545"/>
      <c r="J136" s="544"/>
      <c r="K136" s="581"/>
      <c r="L136" s="586"/>
      <c r="M136" s="587"/>
      <c r="N136" s="592" t="s">
        <v>16</v>
      </c>
      <c r="O136" s="603"/>
      <c r="P136" s="544"/>
      <c r="Q136" s="581"/>
      <c r="R136" s="586"/>
      <c r="S136" s="587"/>
      <c r="T136" s="592" t="s">
        <v>16</v>
      </c>
      <c r="U136" s="592"/>
      <c r="V136" s="544"/>
      <c r="W136" s="545"/>
      <c r="X136" s="594"/>
      <c r="Y136" s="545"/>
      <c r="Z136" s="544"/>
      <c r="AA136" s="545"/>
      <c r="AB136" s="544"/>
      <c r="AC136" s="545"/>
      <c r="AD136" s="544"/>
      <c r="AE136" s="581"/>
      <c r="AF136" s="586"/>
      <c r="AG136" s="587"/>
      <c r="AH136" s="626"/>
      <c r="AI136" s="627"/>
      <c r="AJ136" s="544"/>
      <c r="AK136" s="581"/>
      <c r="AL136" s="586"/>
      <c r="AM136" s="587"/>
      <c r="AN136" s="626"/>
      <c r="AO136" s="627"/>
      <c r="AP136" s="544"/>
      <c r="AQ136" s="581"/>
      <c r="AR136" s="586"/>
      <c r="AS136" s="587"/>
      <c r="AT136" s="626"/>
      <c r="AU136" s="627"/>
      <c r="AV136" s="628"/>
      <c r="AW136" s="629"/>
      <c r="AX136" s="632"/>
      <c r="AY136" s="633"/>
      <c r="AZ136" s="626"/>
      <c r="BA136" s="627"/>
      <c r="BB136" s="544"/>
      <c r="BC136" s="581"/>
      <c r="BD136" s="586"/>
      <c r="BE136" s="587"/>
      <c r="BF136" s="626"/>
      <c r="BG136" s="627"/>
      <c r="BH136" s="628"/>
      <c r="BI136" s="629"/>
      <c r="BJ136" s="632"/>
      <c r="BK136" s="633"/>
      <c r="BL136" s="626"/>
      <c r="BM136" s="627"/>
      <c r="BN136" s="678"/>
      <c r="BO136" s="679"/>
      <c r="BP136" s="680"/>
      <c r="BQ136" s="677"/>
      <c r="BR136" s="663"/>
      <c r="BS136" s="663"/>
      <c r="BT136" s="19" t="s">
        <v>82</v>
      </c>
      <c r="BU136" s="277">
        <f>IF(BQ124="B",'VALUE POINTS'!L$17,IF('GAME STATS'!BQ124="C",'VALUE POINTS'!M$17,'VALUE POINTS'!K$17))</f>
        <v>1</v>
      </c>
      <c r="BV136" s="278"/>
    </row>
    <row r="137" spans="1:79" ht="21.75" customHeight="1" x14ac:dyDescent="0.35">
      <c r="A137" s="95"/>
      <c r="B137" s="570" t="str">
        <f>IF(ROSTER!B$16="","",ROSTER!B$16)</f>
        <v/>
      </c>
      <c r="C137" s="572" t="str">
        <f>IF(ROSTER!C$16="","",ROSTER!C$16)</f>
        <v/>
      </c>
      <c r="D137" s="573"/>
      <c r="E137" s="574"/>
      <c r="F137" s="576">
        <f>IF(E137="y",1,IF(E137="S",1,0))</f>
        <v>0</v>
      </c>
      <c r="G137" s="582">
        <f>IF(E137="S",1,0)</f>
        <v>0</v>
      </c>
      <c r="H137" s="578"/>
      <c r="I137" s="543"/>
      <c r="J137" s="542"/>
      <c r="K137" s="580"/>
      <c r="L137" s="584"/>
      <c r="M137" s="585"/>
      <c r="N137" s="588">
        <f>L137+J137</f>
        <v>0</v>
      </c>
      <c r="O137" s="589"/>
      <c r="P137" s="542"/>
      <c r="Q137" s="580"/>
      <c r="R137" s="584"/>
      <c r="S137" s="585"/>
      <c r="T137" s="588">
        <f>R137-P137</f>
        <v>0</v>
      </c>
      <c r="U137" s="588"/>
      <c r="V137" s="542"/>
      <c r="W137" s="543"/>
      <c r="X137" s="593"/>
      <c r="Y137" s="543"/>
      <c r="Z137" s="542"/>
      <c r="AA137" s="543"/>
      <c r="AB137" s="542"/>
      <c r="AC137" s="543"/>
      <c r="AD137" s="542"/>
      <c r="AE137" s="580"/>
      <c r="AF137" s="584"/>
      <c r="AG137" s="585"/>
      <c r="AH137" s="595">
        <f>IF(AD137=0,0,(AF137/AD137)*100)</f>
        <v>0</v>
      </c>
      <c r="AI137" s="596"/>
      <c r="AJ137" s="542"/>
      <c r="AK137" s="580"/>
      <c r="AL137" s="584"/>
      <c r="AM137" s="585"/>
      <c r="AN137" s="595">
        <f>IF(AJ137=0,0,(AL137/AJ137)*100)</f>
        <v>0</v>
      </c>
      <c r="AO137" s="596"/>
      <c r="AP137" s="542"/>
      <c r="AQ137" s="580"/>
      <c r="AR137" s="584"/>
      <c r="AS137" s="585"/>
      <c r="AT137" s="595">
        <f>IF(AP137=0,0,(AR137/AP137)*100)</f>
        <v>0</v>
      </c>
      <c r="AU137" s="596"/>
      <c r="AV137" s="599">
        <f>AD137+AJ137+AP137</f>
        <v>0</v>
      </c>
      <c r="AW137" s="600"/>
      <c r="AX137" s="630">
        <f>AF137+AL137+AR137</f>
        <v>0</v>
      </c>
      <c r="AY137" s="631"/>
      <c r="AZ137" s="595">
        <f>IF(AV137=0,0,(AX137/AV137)*100)</f>
        <v>0</v>
      </c>
      <c r="BA137" s="596"/>
      <c r="BB137" s="542"/>
      <c r="BC137" s="580"/>
      <c r="BD137" s="584"/>
      <c r="BE137" s="585"/>
      <c r="BF137" s="595">
        <f>IF(BB137=0,0,(BD137/BB137)*100)</f>
        <v>0</v>
      </c>
      <c r="BG137" s="596"/>
      <c r="BH137" s="599">
        <f>AV137+BB137</f>
        <v>0</v>
      </c>
      <c r="BI137" s="600"/>
      <c r="BJ137" s="630">
        <f>AX137+BD137</f>
        <v>0</v>
      </c>
      <c r="BK137" s="631"/>
      <c r="BL137" s="595">
        <f>IF(BH137=0,0,(BJ137/BH137)*100)</f>
        <v>0</v>
      </c>
      <c r="BM137" s="596"/>
      <c r="BN137" s="656">
        <f>(AF137*2)+(AL137*2)+(AR137*3)+BD137</f>
        <v>0</v>
      </c>
      <c r="BO137" s="657"/>
      <c r="BP137" s="658"/>
      <c r="BQ137" s="676">
        <f t="shared" ref="BQ137" si="102">IF(BS137=0,0,50*BR137/BS137)</f>
        <v>0</v>
      </c>
      <c r="BR137" s="662">
        <f t="shared" ref="BR137" si="103">(BN137*BU$129)+(N137*BU$130)+(Z137*BU$131)+(R137*BU$132)+(X137*BU$133)+(AB137*BU$134)+(V137*BU$139)</f>
        <v>0</v>
      </c>
      <c r="BS137" s="662">
        <f t="shared" ref="BS137" si="104">((BB137-BD137)*BU$136)+((AV137-AX137)*BU$135)+(H137*BU$137)+(P137*BU$138)</f>
        <v>0</v>
      </c>
      <c r="BT137" s="19" t="s">
        <v>83</v>
      </c>
      <c r="BU137" s="277">
        <f>IF(BQ124="B",'VALUE POINTS'!L$18,IF('GAME STATS'!BQ124="C",'VALUE POINTS'!M$18,'VALUE POINTS'!K$18))</f>
        <v>2</v>
      </c>
      <c r="BV137" s="278"/>
    </row>
    <row r="138" spans="1:79" ht="21.75" customHeight="1" x14ac:dyDescent="0.35">
      <c r="A138" s="95"/>
      <c r="B138" s="571"/>
      <c r="C138" s="642" t="str">
        <f>IF(ROSTER!D$16="","",ROSTER!D$16)</f>
        <v/>
      </c>
      <c r="D138" s="643"/>
      <c r="E138" s="575"/>
      <c r="F138" s="577"/>
      <c r="G138" s="583"/>
      <c r="H138" s="579"/>
      <c r="I138" s="545"/>
      <c r="J138" s="544"/>
      <c r="K138" s="581"/>
      <c r="L138" s="586"/>
      <c r="M138" s="587"/>
      <c r="N138" s="592" t="s">
        <v>16</v>
      </c>
      <c r="O138" s="603"/>
      <c r="P138" s="544"/>
      <c r="Q138" s="581"/>
      <c r="R138" s="586"/>
      <c r="S138" s="587"/>
      <c r="T138" s="592" t="s">
        <v>16</v>
      </c>
      <c r="U138" s="592"/>
      <c r="V138" s="544"/>
      <c r="W138" s="545"/>
      <c r="X138" s="594"/>
      <c r="Y138" s="545"/>
      <c r="Z138" s="544"/>
      <c r="AA138" s="545"/>
      <c r="AB138" s="544"/>
      <c r="AC138" s="545"/>
      <c r="AD138" s="544"/>
      <c r="AE138" s="581"/>
      <c r="AF138" s="586"/>
      <c r="AG138" s="587"/>
      <c r="AH138" s="626"/>
      <c r="AI138" s="627"/>
      <c r="AJ138" s="544"/>
      <c r="AK138" s="581"/>
      <c r="AL138" s="586"/>
      <c r="AM138" s="587"/>
      <c r="AN138" s="626"/>
      <c r="AO138" s="627"/>
      <c r="AP138" s="544"/>
      <c r="AQ138" s="581"/>
      <c r="AR138" s="586"/>
      <c r="AS138" s="587"/>
      <c r="AT138" s="626"/>
      <c r="AU138" s="627"/>
      <c r="AV138" s="628"/>
      <c r="AW138" s="629"/>
      <c r="AX138" s="632"/>
      <c r="AY138" s="633"/>
      <c r="AZ138" s="626"/>
      <c r="BA138" s="627"/>
      <c r="BB138" s="544"/>
      <c r="BC138" s="581"/>
      <c r="BD138" s="586"/>
      <c r="BE138" s="587"/>
      <c r="BF138" s="626"/>
      <c r="BG138" s="627"/>
      <c r="BH138" s="628"/>
      <c r="BI138" s="629"/>
      <c r="BJ138" s="632"/>
      <c r="BK138" s="633"/>
      <c r="BL138" s="626"/>
      <c r="BM138" s="627"/>
      <c r="BN138" s="678"/>
      <c r="BO138" s="679"/>
      <c r="BP138" s="680"/>
      <c r="BQ138" s="677"/>
      <c r="BR138" s="663"/>
      <c r="BS138" s="663"/>
      <c r="BT138" s="19" t="s">
        <v>84</v>
      </c>
      <c r="BU138" s="277">
        <f>IF(BQ124="B",'VALUE POINTS'!L$19,IF('GAME STATS'!BQ124="C",'VALUE POINTS'!M$19,'VALUE POINTS'!K$19))</f>
        <v>2</v>
      </c>
      <c r="BV138" s="278"/>
    </row>
    <row r="139" spans="1:79" ht="21.75" customHeight="1" x14ac:dyDescent="0.35">
      <c r="A139" s="95"/>
      <c r="B139" s="570" t="str">
        <f>IF(ROSTER!B$18="","",ROSTER!B$18)</f>
        <v/>
      </c>
      <c r="C139" s="572" t="str">
        <f>IF(ROSTER!C$18="","",ROSTER!C$18)</f>
        <v/>
      </c>
      <c r="D139" s="573"/>
      <c r="E139" s="574"/>
      <c r="F139" s="576">
        <f>IF(E139="y",1,IF(E139="S",1,0))</f>
        <v>0</v>
      </c>
      <c r="G139" s="582">
        <f>IF(E139="S",1,0)</f>
        <v>0</v>
      </c>
      <c r="H139" s="578"/>
      <c r="I139" s="543"/>
      <c r="J139" s="542"/>
      <c r="K139" s="580"/>
      <c r="L139" s="584"/>
      <c r="M139" s="585"/>
      <c r="N139" s="588">
        <f>L139+J139</f>
        <v>0</v>
      </c>
      <c r="O139" s="589"/>
      <c r="P139" s="542"/>
      <c r="Q139" s="580"/>
      <c r="R139" s="584"/>
      <c r="S139" s="585"/>
      <c r="T139" s="588">
        <f>R139-P139</f>
        <v>0</v>
      </c>
      <c r="U139" s="588"/>
      <c r="V139" s="542"/>
      <c r="W139" s="543"/>
      <c r="X139" s="593"/>
      <c r="Y139" s="543"/>
      <c r="Z139" s="542"/>
      <c r="AA139" s="543"/>
      <c r="AB139" s="542"/>
      <c r="AC139" s="543"/>
      <c r="AD139" s="542"/>
      <c r="AE139" s="580"/>
      <c r="AF139" s="584"/>
      <c r="AG139" s="585"/>
      <c r="AH139" s="595">
        <f>IF(AD139=0,0,(AF139/AD139)*100)</f>
        <v>0</v>
      </c>
      <c r="AI139" s="596"/>
      <c r="AJ139" s="542"/>
      <c r="AK139" s="580"/>
      <c r="AL139" s="584"/>
      <c r="AM139" s="585"/>
      <c r="AN139" s="595">
        <f>IF(AJ139=0,0,(AL139/AJ139)*100)</f>
        <v>0</v>
      </c>
      <c r="AO139" s="596"/>
      <c r="AP139" s="542"/>
      <c r="AQ139" s="580"/>
      <c r="AR139" s="584"/>
      <c r="AS139" s="585"/>
      <c r="AT139" s="595">
        <f>IF(AP139=0,0,(AR139/AP139)*100)</f>
        <v>0</v>
      </c>
      <c r="AU139" s="596"/>
      <c r="AV139" s="599">
        <f>AD139+AJ139+AP139</f>
        <v>0</v>
      </c>
      <c r="AW139" s="600"/>
      <c r="AX139" s="630">
        <f>AF139+AL139+AR139</f>
        <v>0</v>
      </c>
      <c r="AY139" s="631"/>
      <c r="AZ139" s="595">
        <f>IF(AV139=0,0,(AX139/AV139)*100)</f>
        <v>0</v>
      </c>
      <c r="BA139" s="596"/>
      <c r="BB139" s="542"/>
      <c r="BC139" s="580"/>
      <c r="BD139" s="584"/>
      <c r="BE139" s="585"/>
      <c r="BF139" s="595">
        <f>IF(BB139=0,0,(BD139/BB139)*100)</f>
        <v>0</v>
      </c>
      <c r="BG139" s="596"/>
      <c r="BH139" s="599">
        <f>AV139+BB139</f>
        <v>0</v>
      </c>
      <c r="BI139" s="600"/>
      <c r="BJ139" s="630">
        <f>AX139+BD139</f>
        <v>0</v>
      </c>
      <c r="BK139" s="631"/>
      <c r="BL139" s="595">
        <f>IF(BH139=0,0,(BJ139/BH139)*100)</f>
        <v>0</v>
      </c>
      <c r="BM139" s="596"/>
      <c r="BN139" s="656">
        <f>(AF139*2)+(AL139*2)+(AR139*3)+BD139</f>
        <v>0</v>
      </c>
      <c r="BO139" s="657"/>
      <c r="BP139" s="658"/>
      <c r="BQ139" s="676">
        <f t="shared" ref="BQ139" si="105">IF(BS139=0,0,50*BR139/BS139)</f>
        <v>0</v>
      </c>
      <c r="BR139" s="662">
        <f t="shared" ref="BR139" si="106">(BN139*BU$129)+(N139*BU$130)+(Z139*BU$131)+(R139*BU$132)+(X139*BU$133)+(AB139*BU$134)+(V139*BU$139)</f>
        <v>0</v>
      </c>
      <c r="BS139" s="662">
        <f t="shared" ref="BS139" si="107">((BB139-BD139)*BU$136)+((AV139-AX139)*BU$135)+(H139*BU$137)+(P139*BU$138)</f>
        <v>0</v>
      </c>
      <c r="BT139" s="19" t="s">
        <v>160</v>
      </c>
      <c r="BU139" s="277">
        <f>IF(BQ124="B",'VALUE POINTS'!L$20,IF('GAME STATS'!BQ124="C",'VALUE POINTS'!M$20,'VALUE POINTS'!K$20))</f>
        <v>1</v>
      </c>
      <c r="BV139" s="278"/>
    </row>
    <row r="140" spans="1:79" ht="21.75" customHeight="1" x14ac:dyDescent="0.25">
      <c r="A140" s="95"/>
      <c r="B140" s="571"/>
      <c r="C140" s="642" t="str">
        <f>IF(ROSTER!D$18="","",ROSTER!D$18)</f>
        <v/>
      </c>
      <c r="D140" s="643"/>
      <c r="E140" s="575"/>
      <c r="F140" s="577"/>
      <c r="G140" s="583"/>
      <c r="H140" s="579"/>
      <c r="I140" s="545"/>
      <c r="J140" s="544"/>
      <c r="K140" s="581"/>
      <c r="L140" s="586"/>
      <c r="M140" s="587"/>
      <c r="N140" s="592" t="s">
        <v>16</v>
      </c>
      <c r="O140" s="603"/>
      <c r="P140" s="544"/>
      <c r="Q140" s="581"/>
      <c r="R140" s="586"/>
      <c r="S140" s="587"/>
      <c r="T140" s="592" t="s">
        <v>16</v>
      </c>
      <c r="U140" s="592"/>
      <c r="V140" s="544"/>
      <c r="W140" s="545"/>
      <c r="X140" s="594"/>
      <c r="Y140" s="545"/>
      <c r="Z140" s="544"/>
      <c r="AA140" s="545"/>
      <c r="AB140" s="544"/>
      <c r="AC140" s="545"/>
      <c r="AD140" s="544"/>
      <c r="AE140" s="581"/>
      <c r="AF140" s="586"/>
      <c r="AG140" s="587"/>
      <c r="AH140" s="626"/>
      <c r="AI140" s="627"/>
      <c r="AJ140" s="544"/>
      <c r="AK140" s="581"/>
      <c r="AL140" s="586"/>
      <c r="AM140" s="587"/>
      <c r="AN140" s="626"/>
      <c r="AO140" s="627"/>
      <c r="AP140" s="544"/>
      <c r="AQ140" s="581"/>
      <c r="AR140" s="586"/>
      <c r="AS140" s="587"/>
      <c r="AT140" s="626"/>
      <c r="AU140" s="627"/>
      <c r="AV140" s="628"/>
      <c r="AW140" s="629"/>
      <c r="AX140" s="632"/>
      <c r="AY140" s="633"/>
      <c r="AZ140" s="626"/>
      <c r="BA140" s="627"/>
      <c r="BB140" s="544"/>
      <c r="BC140" s="581"/>
      <c r="BD140" s="586"/>
      <c r="BE140" s="587"/>
      <c r="BF140" s="626"/>
      <c r="BG140" s="627"/>
      <c r="BH140" s="628"/>
      <c r="BI140" s="629"/>
      <c r="BJ140" s="632"/>
      <c r="BK140" s="633"/>
      <c r="BL140" s="626"/>
      <c r="BM140" s="627"/>
      <c r="BN140" s="678"/>
      <c r="BO140" s="679"/>
      <c r="BP140" s="680"/>
      <c r="BQ140" s="677"/>
      <c r="BR140" s="663"/>
      <c r="BS140" s="663"/>
      <c r="BT140" s="15"/>
      <c r="BU140" s="15"/>
      <c r="BV140" s="95"/>
    </row>
    <row r="141" spans="1:79" ht="21.75" customHeight="1" x14ac:dyDescent="0.25">
      <c r="A141" s="95"/>
      <c r="B141" s="570" t="str">
        <f>IF(ROSTER!B$20="","",ROSTER!B$20)</f>
        <v/>
      </c>
      <c r="C141" s="572" t="str">
        <f>IF(ROSTER!C$20="","",ROSTER!C$20)</f>
        <v/>
      </c>
      <c r="D141" s="573"/>
      <c r="E141" s="574"/>
      <c r="F141" s="576">
        <f>IF(E141="y",1,IF(E141="S",1,0))</f>
        <v>0</v>
      </c>
      <c r="G141" s="582">
        <f>IF(E141="S",1,0)</f>
        <v>0</v>
      </c>
      <c r="H141" s="578"/>
      <c r="I141" s="543"/>
      <c r="J141" s="542"/>
      <c r="K141" s="580"/>
      <c r="L141" s="584"/>
      <c r="M141" s="585"/>
      <c r="N141" s="588">
        <f>L141+J141</f>
        <v>0</v>
      </c>
      <c r="O141" s="589"/>
      <c r="P141" s="542"/>
      <c r="Q141" s="580"/>
      <c r="R141" s="584"/>
      <c r="S141" s="585"/>
      <c r="T141" s="588">
        <f>R141-P141</f>
        <v>0</v>
      </c>
      <c r="U141" s="588"/>
      <c r="V141" s="542"/>
      <c r="W141" s="543"/>
      <c r="X141" s="593"/>
      <c r="Y141" s="543"/>
      <c r="Z141" s="542"/>
      <c r="AA141" s="543"/>
      <c r="AB141" s="542"/>
      <c r="AC141" s="543"/>
      <c r="AD141" s="542"/>
      <c r="AE141" s="580"/>
      <c r="AF141" s="584"/>
      <c r="AG141" s="585"/>
      <c r="AH141" s="595">
        <f>IF(AD141=0,0,(AF141/AD141)*100)</f>
        <v>0</v>
      </c>
      <c r="AI141" s="596"/>
      <c r="AJ141" s="542"/>
      <c r="AK141" s="580"/>
      <c r="AL141" s="584"/>
      <c r="AM141" s="585"/>
      <c r="AN141" s="595">
        <f>IF(AJ141=0,0,(AL141/AJ141)*100)</f>
        <v>0</v>
      </c>
      <c r="AO141" s="596"/>
      <c r="AP141" s="542"/>
      <c r="AQ141" s="580"/>
      <c r="AR141" s="584"/>
      <c r="AS141" s="585"/>
      <c r="AT141" s="595">
        <f>IF(AP141=0,0,(AR141/AP141)*100)</f>
        <v>0</v>
      </c>
      <c r="AU141" s="596"/>
      <c r="AV141" s="599">
        <f>AD141+AJ141+AP141</f>
        <v>0</v>
      </c>
      <c r="AW141" s="600"/>
      <c r="AX141" s="630">
        <f>AF141+AL141+AR141</f>
        <v>0</v>
      </c>
      <c r="AY141" s="631"/>
      <c r="AZ141" s="595">
        <f>IF(AV141=0,0,(AX141/AV141)*100)</f>
        <v>0</v>
      </c>
      <c r="BA141" s="596"/>
      <c r="BB141" s="542"/>
      <c r="BC141" s="580"/>
      <c r="BD141" s="584"/>
      <c r="BE141" s="585"/>
      <c r="BF141" s="595">
        <f>IF(BB141=0,0,(BD141/BB141)*100)</f>
        <v>0</v>
      </c>
      <c r="BG141" s="596"/>
      <c r="BH141" s="599">
        <f>AV141+BB141</f>
        <v>0</v>
      </c>
      <c r="BI141" s="600"/>
      <c r="BJ141" s="630">
        <f>AX141+BD141</f>
        <v>0</v>
      </c>
      <c r="BK141" s="631"/>
      <c r="BL141" s="595">
        <f>IF(BH141=0,0,(BJ141/BH141)*100)</f>
        <v>0</v>
      </c>
      <c r="BM141" s="596"/>
      <c r="BN141" s="656">
        <f>(AF141*2)+(AL141*2)+(AR141*3)+BD141</f>
        <v>0</v>
      </c>
      <c r="BO141" s="657"/>
      <c r="BP141" s="658"/>
      <c r="BQ141" s="676">
        <f t="shared" ref="BQ141" si="108">IF(BS141=0,0,50*BR141/BS141)</f>
        <v>0</v>
      </c>
      <c r="BR141" s="662">
        <f t="shared" ref="BR141" si="109">(BN141*BU$129)+(N141*BU$130)+(Z141*BU$131)+(R141*BU$132)+(X141*BU$133)+(AB141*BU$134)+(V141*BU$139)</f>
        <v>0</v>
      </c>
      <c r="BS141" s="662">
        <f t="shared" ref="BS141" si="110">((BB141-BD141)*BU$136)+((AV141-AX141)*BU$135)+(H141*BU$137)+(P141*BU$138)</f>
        <v>0</v>
      </c>
      <c r="BT141" s="15"/>
      <c r="BU141" s="15"/>
      <c r="BV141" s="95"/>
    </row>
    <row r="142" spans="1:79" ht="21.75" customHeight="1" x14ac:dyDescent="0.25">
      <c r="A142" s="95"/>
      <c r="B142" s="571"/>
      <c r="C142" s="642" t="str">
        <f>IF(ROSTER!D$20="","",ROSTER!D$20)</f>
        <v/>
      </c>
      <c r="D142" s="643"/>
      <c r="E142" s="575"/>
      <c r="F142" s="577"/>
      <c r="G142" s="583"/>
      <c r="H142" s="579"/>
      <c r="I142" s="545"/>
      <c r="J142" s="544"/>
      <c r="K142" s="581"/>
      <c r="L142" s="586"/>
      <c r="M142" s="587"/>
      <c r="N142" s="592" t="s">
        <v>16</v>
      </c>
      <c r="O142" s="603"/>
      <c r="P142" s="544"/>
      <c r="Q142" s="581"/>
      <c r="R142" s="586"/>
      <c r="S142" s="587"/>
      <c r="T142" s="592" t="s">
        <v>16</v>
      </c>
      <c r="U142" s="592"/>
      <c r="V142" s="544"/>
      <c r="W142" s="545"/>
      <c r="X142" s="594"/>
      <c r="Y142" s="545"/>
      <c r="Z142" s="544"/>
      <c r="AA142" s="545"/>
      <c r="AB142" s="544"/>
      <c r="AC142" s="545"/>
      <c r="AD142" s="544"/>
      <c r="AE142" s="581"/>
      <c r="AF142" s="586"/>
      <c r="AG142" s="587"/>
      <c r="AH142" s="626"/>
      <c r="AI142" s="627"/>
      <c r="AJ142" s="544"/>
      <c r="AK142" s="581"/>
      <c r="AL142" s="586"/>
      <c r="AM142" s="587"/>
      <c r="AN142" s="626"/>
      <c r="AO142" s="627"/>
      <c r="AP142" s="544"/>
      <c r="AQ142" s="581"/>
      <c r="AR142" s="586"/>
      <c r="AS142" s="587"/>
      <c r="AT142" s="626"/>
      <c r="AU142" s="627"/>
      <c r="AV142" s="628"/>
      <c r="AW142" s="629"/>
      <c r="AX142" s="632"/>
      <c r="AY142" s="633"/>
      <c r="AZ142" s="626"/>
      <c r="BA142" s="627"/>
      <c r="BB142" s="544"/>
      <c r="BC142" s="581"/>
      <c r="BD142" s="586"/>
      <c r="BE142" s="587"/>
      <c r="BF142" s="626"/>
      <c r="BG142" s="627"/>
      <c r="BH142" s="628"/>
      <c r="BI142" s="629"/>
      <c r="BJ142" s="632"/>
      <c r="BK142" s="633"/>
      <c r="BL142" s="626"/>
      <c r="BM142" s="627"/>
      <c r="BN142" s="678"/>
      <c r="BO142" s="679"/>
      <c r="BP142" s="680"/>
      <c r="BQ142" s="677"/>
      <c r="BR142" s="663"/>
      <c r="BS142" s="663"/>
      <c r="BT142" s="15"/>
      <c r="BU142" s="15"/>
      <c r="BV142" s="95"/>
    </row>
    <row r="143" spans="1:79" ht="21.75" customHeight="1" x14ac:dyDescent="0.25">
      <c r="A143" s="95"/>
      <c r="B143" s="570" t="str">
        <f>IF(ROSTER!B$22="","",ROSTER!B$22)</f>
        <v/>
      </c>
      <c r="C143" s="572" t="str">
        <f>IF(ROSTER!C$22="","",ROSTER!C$22)</f>
        <v/>
      </c>
      <c r="D143" s="573"/>
      <c r="E143" s="574"/>
      <c r="F143" s="576">
        <f>IF(E143="y",1,IF(E143="S",1,0))</f>
        <v>0</v>
      </c>
      <c r="G143" s="582">
        <f>IF(E143="S",1,0)</f>
        <v>0</v>
      </c>
      <c r="H143" s="578"/>
      <c r="I143" s="543"/>
      <c r="J143" s="542"/>
      <c r="K143" s="580"/>
      <c r="L143" s="584"/>
      <c r="M143" s="585"/>
      <c r="N143" s="588">
        <f>L143+J143</f>
        <v>0</v>
      </c>
      <c r="O143" s="589"/>
      <c r="P143" s="542"/>
      <c r="Q143" s="580"/>
      <c r="R143" s="584"/>
      <c r="S143" s="585"/>
      <c r="T143" s="588">
        <f>R143-P143</f>
        <v>0</v>
      </c>
      <c r="U143" s="588"/>
      <c r="V143" s="542"/>
      <c r="W143" s="543"/>
      <c r="X143" s="593"/>
      <c r="Y143" s="543"/>
      <c r="Z143" s="542"/>
      <c r="AA143" s="543"/>
      <c r="AB143" s="542"/>
      <c r="AC143" s="543"/>
      <c r="AD143" s="542"/>
      <c r="AE143" s="580"/>
      <c r="AF143" s="584"/>
      <c r="AG143" s="585"/>
      <c r="AH143" s="595">
        <f>IF(AD143=0,0,(AF143/AD143)*100)</f>
        <v>0</v>
      </c>
      <c r="AI143" s="596"/>
      <c r="AJ143" s="542"/>
      <c r="AK143" s="580"/>
      <c r="AL143" s="584"/>
      <c r="AM143" s="585"/>
      <c r="AN143" s="595">
        <f>IF(AJ143=0,0,(AL143/AJ143)*100)</f>
        <v>0</v>
      </c>
      <c r="AO143" s="596"/>
      <c r="AP143" s="542"/>
      <c r="AQ143" s="580"/>
      <c r="AR143" s="584"/>
      <c r="AS143" s="585"/>
      <c r="AT143" s="595">
        <f>IF(AP143=0,0,(AR143/AP143)*100)</f>
        <v>0</v>
      </c>
      <c r="AU143" s="596"/>
      <c r="AV143" s="599">
        <f>AD143+AJ143+AP143</f>
        <v>0</v>
      </c>
      <c r="AW143" s="600"/>
      <c r="AX143" s="630">
        <f>AF143+AL143+AR143</f>
        <v>0</v>
      </c>
      <c r="AY143" s="631"/>
      <c r="AZ143" s="595">
        <f>IF(AV143=0,0,(AX143/AV143)*100)</f>
        <v>0</v>
      </c>
      <c r="BA143" s="596"/>
      <c r="BB143" s="542"/>
      <c r="BC143" s="580"/>
      <c r="BD143" s="584"/>
      <c r="BE143" s="585"/>
      <c r="BF143" s="595">
        <f>IF(BB143=0,0,(BD143/BB143)*100)</f>
        <v>0</v>
      </c>
      <c r="BG143" s="596"/>
      <c r="BH143" s="599">
        <f>AV143+BB143</f>
        <v>0</v>
      </c>
      <c r="BI143" s="600"/>
      <c r="BJ143" s="630">
        <f>AX143+BD143</f>
        <v>0</v>
      </c>
      <c r="BK143" s="631"/>
      <c r="BL143" s="595">
        <f>IF(BH143=0,0,(BJ143/BH143)*100)</f>
        <v>0</v>
      </c>
      <c r="BM143" s="596"/>
      <c r="BN143" s="656">
        <f>(AF143*2)+(AL143*2)+(AR143*3)+BD143</f>
        <v>0</v>
      </c>
      <c r="BO143" s="657"/>
      <c r="BP143" s="658"/>
      <c r="BQ143" s="676">
        <f t="shared" ref="BQ143" si="111">IF(BS143=0,0,50*BR143/BS143)</f>
        <v>0</v>
      </c>
      <c r="BR143" s="662">
        <f t="shared" ref="BR143" si="112">(BN143*BU$129)+(N143*BU$130)+(Z143*BU$131)+(R143*BU$132)+(X143*BU$133)+(AB143*BU$134)+(V143*BU$139)</f>
        <v>0</v>
      </c>
      <c r="BS143" s="662">
        <f t="shared" ref="BS143" si="113">((BB143-BD143)*BU$136)+((AV143-AX143)*BU$135)+(H143*BU$137)+(P143*BU$138)</f>
        <v>0</v>
      </c>
      <c r="BT143" s="15"/>
      <c r="BU143" s="15"/>
      <c r="BV143" s="95"/>
    </row>
    <row r="144" spans="1:79" ht="21.75" customHeight="1" x14ac:dyDescent="0.25">
      <c r="A144" s="95"/>
      <c r="B144" s="571"/>
      <c r="C144" s="642" t="str">
        <f>IF(ROSTER!D$22="","",ROSTER!D$22)</f>
        <v/>
      </c>
      <c r="D144" s="643"/>
      <c r="E144" s="575"/>
      <c r="F144" s="577"/>
      <c r="G144" s="583"/>
      <c r="H144" s="579"/>
      <c r="I144" s="545"/>
      <c r="J144" s="544"/>
      <c r="K144" s="581"/>
      <c r="L144" s="586"/>
      <c r="M144" s="587"/>
      <c r="N144" s="592" t="s">
        <v>16</v>
      </c>
      <c r="O144" s="603"/>
      <c r="P144" s="544"/>
      <c r="Q144" s="581"/>
      <c r="R144" s="586"/>
      <c r="S144" s="587"/>
      <c r="T144" s="592" t="s">
        <v>16</v>
      </c>
      <c r="U144" s="592"/>
      <c r="V144" s="544"/>
      <c r="W144" s="545"/>
      <c r="X144" s="594"/>
      <c r="Y144" s="545"/>
      <c r="Z144" s="544"/>
      <c r="AA144" s="545"/>
      <c r="AB144" s="544"/>
      <c r="AC144" s="545"/>
      <c r="AD144" s="544"/>
      <c r="AE144" s="581"/>
      <c r="AF144" s="586"/>
      <c r="AG144" s="587"/>
      <c r="AH144" s="626"/>
      <c r="AI144" s="627"/>
      <c r="AJ144" s="544"/>
      <c r="AK144" s="581"/>
      <c r="AL144" s="586"/>
      <c r="AM144" s="587"/>
      <c r="AN144" s="626"/>
      <c r="AO144" s="627"/>
      <c r="AP144" s="544"/>
      <c r="AQ144" s="581"/>
      <c r="AR144" s="586"/>
      <c r="AS144" s="587"/>
      <c r="AT144" s="626"/>
      <c r="AU144" s="627"/>
      <c r="AV144" s="628"/>
      <c r="AW144" s="629"/>
      <c r="AX144" s="632"/>
      <c r="AY144" s="633"/>
      <c r="AZ144" s="626"/>
      <c r="BA144" s="627"/>
      <c r="BB144" s="544"/>
      <c r="BC144" s="581"/>
      <c r="BD144" s="586"/>
      <c r="BE144" s="587"/>
      <c r="BF144" s="626"/>
      <c r="BG144" s="627"/>
      <c r="BH144" s="628"/>
      <c r="BI144" s="629"/>
      <c r="BJ144" s="632"/>
      <c r="BK144" s="633"/>
      <c r="BL144" s="626"/>
      <c r="BM144" s="627"/>
      <c r="BN144" s="678"/>
      <c r="BO144" s="679"/>
      <c r="BP144" s="680"/>
      <c r="BQ144" s="677"/>
      <c r="BR144" s="663"/>
      <c r="BS144" s="663"/>
      <c r="BT144" s="15"/>
      <c r="BU144" s="15"/>
      <c r="BV144" s="95"/>
    </row>
    <row r="145" spans="1:74" ht="21.75" customHeight="1" x14ac:dyDescent="0.25">
      <c r="A145" s="95"/>
      <c r="B145" s="570" t="str">
        <f>IF(ROSTER!B$24="","",ROSTER!B$24)</f>
        <v/>
      </c>
      <c r="C145" s="572" t="str">
        <f>IF(ROSTER!C$24="","",ROSTER!C$24)</f>
        <v/>
      </c>
      <c r="D145" s="573"/>
      <c r="E145" s="574"/>
      <c r="F145" s="576">
        <f>IF(E145="y",1,IF(E145="S",1,0))</f>
        <v>0</v>
      </c>
      <c r="G145" s="582">
        <f>IF(E145="S",1,0)</f>
        <v>0</v>
      </c>
      <c r="H145" s="578"/>
      <c r="I145" s="543"/>
      <c r="J145" s="542"/>
      <c r="K145" s="580"/>
      <c r="L145" s="584"/>
      <c r="M145" s="585"/>
      <c r="N145" s="588">
        <f>L145+J145</f>
        <v>0</v>
      </c>
      <c r="O145" s="589"/>
      <c r="P145" s="542"/>
      <c r="Q145" s="580"/>
      <c r="R145" s="584"/>
      <c r="S145" s="585"/>
      <c r="T145" s="588">
        <f>R145-P145</f>
        <v>0</v>
      </c>
      <c r="U145" s="588"/>
      <c r="V145" s="542"/>
      <c r="W145" s="543"/>
      <c r="X145" s="593"/>
      <c r="Y145" s="543"/>
      <c r="Z145" s="542"/>
      <c r="AA145" s="543"/>
      <c r="AB145" s="542"/>
      <c r="AC145" s="543"/>
      <c r="AD145" s="542"/>
      <c r="AE145" s="580"/>
      <c r="AF145" s="584"/>
      <c r="AG145" s="585"/>
      <c r="AH145" s="595">
        <f>IF(AD145=0,0,(AF145/AD145)*100)</f>
        <v>0</v>
      </c>
      <c r="AI145" s="596"/>
      <c r="AJ145" s="542"/>
      <c r="AK145" s="580"/>
      <c r="AL145" s="584"/>
      <c r="AM145" s="585"/>
      <c r="AN145" s="595">
        <f>IF(AJ145=0,0,(AL145/AJ145)*100)</f>
        <v>0</v>
      </c>
      <c r="AO145" s="596"/>
      <c r="AP145" s="542"/>
      <c r="AQ145" s="580"/>
      <c r="AR145" s="584"/>
      <c r="AS145" s="585"/>
      <c r="AT145" s="595">
        <f>IF(AP145=0,0,(AR145/AP145)*100)</f>
        <v>0</v>
      </c>
      <c r="AU145" s="596"/>
      <c r="AV145" s="599">
        <f>AD145+AJ145+AP145</f>
        <v>0</v>
      </c>
      <c r="AW145" s="600"/>
      <c r="AX145" s="630">
        <f>AF145+AL145+AR145</f>
        <v>0</v>
      </c>
      <c r="AY145" s="631"/>
      <c r="AZ145" s="595">
        <f>IF(AV145=0,0,(AX145/AV145)*100)</f>
        <v>0</v>
      </c>
      <c r="BA145" s="596"/>
      <c r="BB145" s="542"/>
      <c r="BC145" s="580"/>
      <c r="BD145" s="584"/>
      <c r="BE145" s="585"/>
      <c r="BF145" s="595">
        <f>IF(BB145=0,0,(BD145/BB145)*100)</f>
        <v>0</v>
      </c>
      <c r="BG145" s="596"/>
      <c r="BH145" s="599">
        <f>AV145+BB145</f>
        <v>0</v>
      </c>
      <c r="BI145" s="600"/>
      <c r="BJ145" s="630">
        <f>AX145+BD145</f>
        <v>0</v>
      </c>
      <c r="BK145" s="631"/>
      <c r="BL145" s="595">
        <f>IF(BH145=0,0,(BJ145/BH145)*100)</f>
        <v>0</v>
      </c>
      <c r="BM145" s="596"/>
      <c r="BN145" s="656">
        <f>(AF145*2)+(AL145*2)+(AR145*3)+BD145</f>
        <v>0</v>
      </c>
      <c r="BO145" s="657"/>
      <c r="BP145" s="658"/>
      <c r="BQ145" s="676">
        <f t="shared" ref="BQ145" si="114">IF(BS145=0,0,50*BR145/BS145)</f>
        <v>0</v>
      </c>
      <c r="BR145" s="662">
        <f t="shared" ref="BR145" si="115">(BN145*BU$129)+(N145*BU$130)+(Z145*BU$131)+(R145*BU$132)+(X145*BU$133)+(AB145*BU$134)+(V145*BU$139)</f>
        <v>0</v>
      </c>
      <c r="BS145" s="662">
        <f t="shared" ref="BS145" si="116">((BB145-BD145)*BU$136)+((AV145-AX145)*BU$135)+(H145*BU$137)+(P145*BU$138)</f>
        <v>0</v>
      </c>
      <c r="BT145" s="15"/>
      <c r="BU145" s="15"/>
      <c r="BV145" s="95"/>
    </row>
    <row r="146" spans="1:74" ht="21.75" customHeight="1" x14ac:dyDescent="0.25">
      <c r="A146" s="95"/>
      <c r="B146" s="571"/>
      <c r="C146" s="642" t="str">
        <f>IF(ROSTER!D$24="","",ROSTER!D$24)</f>
        <v/>
      </c>
      <c r="D146" s="643"/>
      <c r="E146" s="575"/>
      <c r="F146" s="577"/>
      <c r="G146" s="583"/>
      <c r="H146" s="579"/>
      <c r="I146" s="545"/>
      <c r="J146" s="544"/>
      <c r="K146" s="581"/>
      <c r="L146" s="586"/>
      <c r="M146" s="587"/>
      <c r="N146" s="592" t="s">
        <v>16</v>
      </c>
      <c r="O146" s="603"/>
      <c r="P146" s="544"/>
      <c r="Q146" s="581"/>
      <c r="R146" s="586"/>
      <c r="S146" s="587"/>
      <c r="T146" s="592" t="s">
        <v>16</v>
      </c>
      <c r="U146" s="592"/>
      <c r="V146" s="544"/>
      <c r="W146" s="545"/>
      <c r="X146" s="594"/>
      <c r="Y146" s="545"/>
      <c r="Z146" s="544"/>
      <c r="AA146" s="545"/>
      <c r="AB146" s="544"/>
      <c r="AC146" s="545"/>
      <c r="AD146" s="544"/>
      <c r="AE146" s="581"/>
      <c r="AF146" s="586"/>
      <c r="AG146" s="587"/>
      <c r="AH146" s="626"/>
      <c r="AI146" s="627"/>
      <c r="AJ146" s="544"/>
      <c r="AK146" s="581"/>
      <c r="AL146" s="586"/>
      <c r="AM146" s="587"/>
      <c r="AN146" s="626"/>
      <c r="AO146" s="627"/>
      <c r="AP146" s="544"/>
      <c r="AQ146" s="581"/>
      <c r="AR146" s="586"/>
      <c r="AS146" s="587"/>
      <c r="AT146" s="626"/>
      <c r="AU146" s="627"/>
      <c r="AV146" s="628"/>
      <c r="AW146" s="629"/>
      <c r="AX146" s="632"/>
      <c r="AY146" s="633"/>
      <c r="AZ146" s="626"/>
      <c r="BA146" s="627"/>
      <c r="BB146" s="544"/>
      <c r="BC146" s="581"/>
      <c r="BD146" s="586"/>
      <c r="BE146" s="587"/>
      <c r="BF146" s="626"/>
      <c r="BG146" s="627"/>
      <c r="BH146" s="628"/>
      <c r="BI146" s="629"/>
      <c r="BJ146" s="632"/>
      <c r="BK146" s="633"/>
      <c r="BL146" s="626"/>
      <c r="BM146" s="627"/>
      <c r="BN146" s="678"/>
      <c r="BO146" s="679"/>
      <c r="BP146" s="680"/>
      <c r="BQ146" s="677"/>
      <c r="BR146" s="663"/>
      <c r="BS146" s="663"/>
      <c r="BT146" s="15"/>
      <c r="BU146" s="15"/>
      <c r="BV146" s="95"/>
    </row>
    <row r="147" spans="1:74" ht="21.75" customHeight="1" x14ac:dyDescent="0.25">
      <c r="A147" s="95"/>
      <c r="B147" s="570" t="str">
        <f>IF(ROSTER!B$26="","",ROSTER!B$26)</f>
        <v/>
      </c>
      <c r="C147" s="572" t="str">
        <f>IF(ROSTER!C$26="","",ROSTER!C$26)</f>
        <v/>
      </c>
      <c r="D147" s="573"/>
      <c r="E147" s="574"/>
      <c r="F147" s="576">
        <f>IF(E147="y",1,IF(E147="S",1,0))</f>
        <v>0</v>
      </c>
      <c r="G147" s="582">
        <f>IF(E147="S",1,0)</f>
        <v>0</v>
      </c>
      <c r="H147" s="578"/>
      <c r="I147" s="543"/>
      <c r="J147" s="542"/>
      <c r="K147" s="580"/>
      <c r="L147" s="584"/>
      <c r="M147" s="585"/>
      <c r="N147" s="588">
        <f>L147+J147</f>
        <v>0</v>
      </c>
      <c r="O147" s="589"/>
      <c r="P147" s="542"/>
      <c r="Q147" s="580"/>
      <c r="R147" s="584"/>
      <c r="S147" s="585"/>
      <c r="T147" s="588">
        <f>R147-P147</f>
        <v>0</v>
      </c>
      <c r="U147" s="588"/>
      <c r="V147" s="542"/>
      <c r="W147" s="543"/>
      <c r="X147" s="593"/>
      <c r="Y147" s="543"/>
      <c r="Z147" s="542"/>
      <c r="AA147" s="543"/>
      <c r="AB147" s="542"/>
      <c r="AC147" s="543"/>
      <c r="AD147" s="542"/>
      <c r="AE147" s="580"/>
      <c r="AF147" s="584"/>
      <c r="AG147" s="585"/>
      <c r="AH147" s="595">
        <f>IF(AD147=0,0,(AF147/AD147)*100)</f>
        <v>0</v>
      </c>
      <c r="AI147" s="596"/>
      <c r="AJ147" s="542"/>
      <c r="AK147" s="580"/>
      <c r="AL147" s="584"/>
      <c r="AM147" s="585"/>
      <c r="AN147" s="595">
        <f>IF(AJ147=0,0,(AL147/AJ147)*100)</f>
        <v>0</v>
      </c>
      <c r="AO147" s="596"/>
      <c r="AP147" s="542"/>
      <c r="AQ147" s="580"/>
      <c r="AR147" s="584"/>
      <c r="AS147" s="585"/>
      <c r="AT147" s="595">
        <f>IF(AP147=0,0,(AR147/AP147)*100)</f>
        <v>0</v>
      </c>
      <c r="AU147" s="596"/>
      <c r="AV147" s="599">
        <f>AD147+AJ147+AP147</f>
        <v>0</v>
      </c>
      <c r="AW147" s="600"/>
      <c r="AX147" s="630">
        <f>AF147+AL147+AR147</f>
        <v>0</v>
      </c>
      <c r="AY147" s="631"/>
      <c r="AZ147" s="595">
        <f>IF(AV147=0,0,(AX147/AV147)*100)</f>
        <v>0</v>
      </c>
      <c r="BA147" s="596"/>
      <c r="BB147" s="542"/>
      <c r="BC147" s="580"/>
      <c r="BD147" s="584"/>
      <c r="BE147" s="585"/>
      <c r="BF147" s="595">
        <f>IF(BB147=0,0,(BD147/BB147)*100)</f>
        <v>0</v>
      </c>
      <c r="BG147" s="596"/>
      <c r="BH147" s="599">
        <f>AV147+BB147</f>
        <v>0</v>
      </c>
      <c r="BI147" s="600"/>
      <c r="BJ147" s="630">
        <f>AX147+BD147</f>
        <v>0</v>
      </c>
      <c r="BK147" s="631"/>
      <c r="BL147" s="595">
        <f>IF(BH147=0,0,(BJ147/BH147)*100)</f>
        <v>0</v>
      </c>
      <c r="BM147" s="596"/>
      <c r="BN147" s="656">
        <f>(AF147*2)+(AL147*2)+(AR147*3)+BD147</f>
        <v>0</v>
      </c>
      <c r="BO147" s="657"/>
      <c r="BP147" s="658"/>
      <c r="BQ147" s="676">
        <f t="shared" ref="BQ147" si="117">IF(BS147=0,0,50*BR147/BS147)</f>
        <v>0</v>
      </c>
      <c r="BR147" s="662">
        <f t="shared" ref="BR147" si="118">(BN147*BU$129)+(N147*BU$130)+(Z147*BU$131)+(R147*BU$132)+(X147*BU$133)+(AB147*BU$134)+(V147*BU$139)</f>
        <v>0</v>
      </c>
      <c r="BS147" s="662">
        <f t="shared" ref="BS147" si="119">((BB147-BD147)*BU$136)+((AV147-AX147)*BU$135)+(H147*BU$137)+(P147*BU$138)</f>
        <v>0</v>
      </c>
      <c r="BT147" s="15"/>
      <c r="BU147" s="15"/>
      <c r="BV147" s="95"/>
    </row>
    <row r="148" spans="1:74" ht="21.75" customHeight="1" x14ac:dyDescent="0.25">
      <c r="A148" s="95"/>
      <c r="B148" s="571"/>
      <c r="C148" s="642" t="str">
        <f>IF(ROSTER!D$26="","",ROSTER!D$26)</f>
        <v/>
      </c>
      <c r="D148" s="643"/>
      <c r="E148" s="575"/>
      <c r="F148" s="577"/>
      <c r="G148" s="583"/>
      <c r="H148" s="579"/>
      <c r="I148" s="545"/>
      <c r="J148" s="544"/>
      <c r="K148" s="581"/>
      <c r="L148" s="586"/>
      <c r="M148" s="587"/>
      <c r="N148" s="592" t="s">
        <v>16</v>
      </c>
      <c r="O148" s="603"/>
      <c r="P148" s="544"/>
      <c r="Q148" s="581"/>
      <c r="R148" s="586"/>
      <c r="S148" s="587"/>
      <c r="T148" s="592" t="s">
        <v>16</v>
      </c>
      <c r="U148" s="592"/>
      <c r="V148" s="544"/>
      <c r="W148" s="545"/>
      <c r="X148" s="594"/>
      <c r="Y148" s="545"/>
      <c r="Z148" s="544"/>
      <c r="AA148" s="545"/>
      <c r="AB148" s="544"/>
      <c r="AC148" s="545"/>
      <c r="AD148" s="544"/>
      <c r="AE148" s="581"/>
      <c r="AF148" s="586"/>
      <c r="AG148" s="587"/>
      <c r="AH148" s="626"/>
      <c r="AI148" s="627"/>
      <c r="AJ148" s="544"/>
      <c r="AK148" s="581"/>
      <c r="AL148" s="586"/>
      <c r="AM148" s="587"/>
      <c r="AN148" s="626"/>
      <c r="AO148" s="627"/>
      <c r="AP148" s="544"/>
      <c r="AQ148" s="581"/>
      <c r="AR148" s="586"/>
      <c r="AS148" s="587"/>
      <c r="AT148" s="626"/>
      <c r="AU148" s="627"/>
      <c r="AV148" s="628"/>
      <c r="AW148" s="629"/>
      <c r="AX148" s="632"/>
      <c r="AY148" s="633"/>
      <c r="AZ148" s="626"/>
      <c r="BA148" s="627"/>
      <c r="BB148" s="544"/>
      <c r="BC148" s="581"/>
      <c r="BD148" s="586"/>
      <c r="BE148" s="587"/>
      <c r="BF148" s="626"/>
      <c r="BG148" s="627"/>
      <c r="BH148" s="628"/>
      <c r="BI148" s="629"/>
      <c r="BJ148" s="632"/>
      <c r="BK148" s="633"/>
      <c r="BL148" s="626"/>
      <c r="BM148" s="627"/>
      <c r="BN148" s="678"/>
      <c r="BO148" s="679"/>
      <c r="BP148" s="680"/>
      <c r="BQ148" s="677"/>
      <c r="BR148" s="663"/>
      <c r="BS148" s="663"/>
      <c r="BT148" s="15"/>
      <c r="BU148" s="15"/>
      <c r="BV148" s="95"/>
    </row>
    <row r="149" spans="1:74" ht="21.75" customHeight="1" x14ac:dyDescent="0.25">
      <c r="A149" s="95"/>
      <c r="B149" s="570" t="str">
        <f>IF(ROSTER!B$28="","",ROSTER!B$28)</f>
        <v/>
      </c>
      <c r="C149" s="572" t="str">
        <f>IF(ROSTER!C$28="","",ROSTER!C$28)</f>
        <v/>
      </c>
      <c r="D149" s="573"/>
      <c r="E149" s="574"/>
      <c r="F149" s="576">
        <f>IF(E149="y",1,IF(E149="S",1,0))</f>
        <v>0</v>
      </c>
      <c r="G149" s="582">
        <f>IF(E149="S",1,0)</f>
        <v>0</v>
      </c>
      <c r="H149" s="578"/>
      <c r="I149" s="543"/>
      <c r="J149" s="542"/>
      <c r="K149" s="580"/>
      <c r="L149" s="584"/>
      <c r="M149" s="585"/>
      <c r="N149" s="588">
        <f>L149+J149</f>
        <v>0</v>
      </c>
      <c r="O149" s="589"/>
      <c r="P149" s="542"/>
      <c r="Q149" s="580"/>
      <c r="R149" s="584"/>
      <c r="S149" s="585"/>
      <c r="T149" s="588">
        <f>R149-P149</f>
        <v>0</v>
      </c>
      <c r="U149" s="588"/>
      <c r="V149" s="542"/>
      <c r="W149" s="543"/>
      <c r="X149" s="593"/>
      <c r="Y149" s="543"/>
      <c r="Z149" s="542"/>
      <c r="AA149" s="543"/>
      <c r="AB149" s="542"/>
      <c r="AC149" s="543"/>
      <c r="AD149" s="542"/>
      <c r="AE149" s="580"/>
      <c r="AF149" s="584"/>
      <c r="AG149" s="585"/>
      <c r="AH149" s="595">
        <f>IF(AD149=0,0,(AF149/AD149)*100)</f>
        <v>0</v>
      </c>
      <c r="AI149" s="596"/>
      <c r="AJ149" s="542"/>
      <c r="AK149" s="580"/>
      <c r="AL149" s="584"/>
      <c r="AM149" s="585"/>
      <c r="AN149" s="595">
        <f>IF(AJ149=0,0,(AL149/AJ149)*100)</f>
        <v>0</v>
      </c>
      <c r="AO149" s="596"/>
      <c r="AP149" s="542"/>
      <c r="AQ149" s="580"/>
      <c r="AR149" s="584"/>
      <c r="AS149" s="585"/>
      <c r="AT149" s="595">
        <f>IF(AP149=0,0,(AR149/AP149)*100)</f>
        <v>0</v>
      </c>
      <c r="AU149" s="596"/>
      <c r="AV149" s="599">
        <f>AD149+AJ149+AP149</f>
        <v>0</v>
      </c>
      <c r="AW149" s="600"/>
      <c r="AX149" s="630">
        <f>AF149+AL149+AR149</f>
        <v>0</v>
      </c>
      <c r="AY149" s="631"/>
      <c r="AZ149" s="595">
        <f>IF(AV149=0,0,(AX149/AV149)*100)</f>
        <v>0</v>
      </c>
      <c r="BA149" s="596"/>
      <c r="BB149" s="542"/>
      <c r="BC149" s="580"/>
      <c r="BD149" s="584"/>
      <c r="BE149" s="585"/>
      <c r="BF149" s="595">
        <f>IF(BB149=0,0,(BD149/BB149)*100)</f>
        <v>0</v>
      </c>
      <c r="BG149" s="596"/>
      <c r="BH149" s="599">
        <f>AV149+BB149</f>
        <v>0</v>
      </c>
      <c r="BI149" s="600"/>
      <c r="BJ149" s="630">
        <f>AX149+BD149</f>
        <v>0</v>
      </c>
      <c r="BK149" s="631"/>
      <c r="BL149" s="595">
        <f>IF(BH149=0,0,(BJ149/BH149)*100)</f>
        <v>0</v>
      </c>
      <c r="BM149" s="596"/>
      <c r="BN149" s="656">
        <f>(AF149*2)+(AL149*2)+(AR149*3)+BD149</f>
        <v>0</v>
      </c>
      <c r="BO149" s="657"/>
      <c r="BP149" s="658"/>
      <c r="BQ149" s="676">
        <f t="shared" ref="BQ149" si="120">IF(BS149=0,0,50*BR149/BS149)</f>
        <v>0</v>
      </c>
      <c r="BR149" s="662">
        <f t="shared" ref="BR149" si="121">(BN149*BU$129)+(N149*BU$130)+(Z149*BU$131)+(R149*BU$132)+(X149*BU$133)+(AB149*BU$134)+(V149*BU$139)</f>
        <v>0</v>
      </c>
      <c r="BS149" s="662">
        <f t="shared" ref="BS149" si="122">((BB149-BD149)*BU$136)+((AV149-AX149)*BU$135)+(H149*BU$137)+(P149*BU$138)</f>
        <v>0</v>
      </c>
      <c r="BT149" s="15"/>
      <c r="BU149" s="15"/>
      <c r="BV149" s="95"/>
    </row>
    <row r="150" spans="1:74" ht="21.75" customHeight="1" x14ac:dyDescent="0.25">
      <c r="A150" s="95"/>
      <c r="B150" s="571"/>
      <c r="C150" s="642" t="str">
        <f>IF(ROSTER!D$28="","",ROSTER!D$28)</f>
        <v/>
      </c>
      <c r="D150" s="643"/>
      <c r="E150" s="575"/>
      <c r="F150" s="577"/>
      <c r="G150" s="583"/>
      <c r="H150" s="579"/>
      <c r="I150" s="545"/>
      <c r="J150" s="544"/>
      <c r="K150" s="581"/>
      <c r="L150" s="586"/>
      <c r="M150" s="587"/>
      <c r="N150" s="592" t="s">
        <v>16</v>
      </c>
      <c r="O150" s="603"/>
      <c r="P150" s="544"/>
      <c r="Q150" s="581"/>
      <c r="R150" s="586"/>
      <c r="S150" s="587"/>
      <c r="T150" s="592" t="s">
        <v>16</v>
      </c>
      <c r="U150" s="592"/>
      <c r="V150" s="544"/>
      <c r="W150" s="545"/>
      <c r="X150" s="594"/>
      <c r="Y150" s="545"/>
      <c r="Z150" s="544"/>
      <c r="AA150" s="545"/>
      <c r="AB150" s="544"/>
      <c r="AC150" s="545"/>
      <c r="AD150" s="544"/>
      <c r="AE150" s="581"/>
      <c r="AF150" s="586"/>
      <c r="AG150" s="587"/>
      <c r="AH150" s="626"/>
      <c r="AI150" s="627"/>
      <c r="AJ150" s="544"/>
      <c r="AK150" s="581"/>
      <c r="AL150" s="586"/>
      <c r="AM150" s="587"/>
      <c r="AN150" s="626"/>
      <c r="AO150" s="627"/>
      <c r="AP150" s="544"/>
      <c r="AQ150" s="581"/>
      <c r="AR150" s="586"/>
      <c r="AS150" s="587"/>
      <c r="AT150" s="626"/>
      <c r="AU150" s="627"/>
      <c r="AV150" s="628"/>
      <c r="AW150" s="629"/>
      <c r="AX150" s="632"/>
      <c r="AY150" s="633"/>
      <c r="AZ150" s="626"/>
      <c r="BA150" s="627"/>
      <c r="BB150" s="544"/>
      <c r="BC150" s="581"/>
      <c r="BD150" s="586"/>
      <c r="BE150" s="587"/>
      <c r="BF150" s="626"/>
      <c r="BG150" s="627"/>
      <c r="BH150" s="628"/>
      <c r="BI150" s="629"/>
      <c r="BJ150" s="632"/>
      <c r="BK150" s="633"/>
      <c r="BL150" s="626"/>
      <c r="BM150" s="627"/>
      <c r="BN150" s="678"/>
      <c r="BO150" s="679"/>
      <c r="BP150" s="680"/>
      <c r="BQ150" s="677"/>
      <c r="BR150" s="663"/>
      <c r="BS150" s="663"/>
      <c r="BT150" s="15"/>
      <c r="BU150" s="15"/>
      <c r="BV150" s="95"/>
    </row>
    <row r="151" spans="1:74" ht="21.75" customHeight="1" x14ac:dyDescent="0.25">
      <c r="A151" s="95"/>
      <c r="B151" s="570" t="str">
        <f>IF(ROSTER!B$30="","",ROSTER!B$30)</f>
        <v/>
      </c>
      <c r="C151" s="572" t="str">
        <f>IF(ROSTER!C$30="","",ROSTER!C$30)</f>
        <v/>
      </c>
      <c r="D151" s="573"/>
      <c r="E151" s="574"/>
      <c r="F151" s="576">
        <f>IF(E151="y",1,IF(E151="S",1,0))</f>
        <v>0</v>
      </c>
      <c r="G151" s="582">
        <f>IF(E151="S",1,0)</f>
        <v>0</v>
      </c>
      <c r="H151" s="578"/>
      <c r="I151" s="543"/>
      <c r="J151" s="542"/>
      <c r="K151" s="580"/>
      <c r="L151" s="584"/>
      <c r="M151" s="585"/>
      <c r="N151" s="588">
        <f>L151+J151</f>
        <v>0</v>
      </c>
      <c r="O151" s="589"/>
      <c r="P151" s="542"/>
      <c r="Q151" s="580"/>
      <c r="R151" s="584"/>
      <c r="S151" s="585"/>
      <c r="T151" s="588">
        <f>R151-P151</f>
        <v>0</v>
      </c>
      <c r="U151" s="588"/>
      <c r="V151" s="542"/>
      <c r="W151" s="543"/>
      <c r="X151" s="593"/>
      <c r="Y151" s="543"/>
      <c r="Z151" s="542"/>
      <c r="AA151" s="543"/>
      <c r="AB151" s="542"/>
      <c r="AC151" s="543"/>
      <c r="AD151" s="542"/>
      <c r="AE151" s="580"/>
      <c r="AF151" s="584"/>
      <c r="AG151" s="585"/>
      <c r="AH151" s="595">
        <f>IF(AD151=0,0,(AF151/AD151)*100)</f>
        <v>0</v>
      </c>
      <c r="AI151" s="596"/>
      <c r="AJ151" s="542"/>
      <c r="AK151" s="580"/>
      <c r="AL151" s="584"/>
      <c r="AM151" s="585"/>
      <c r="AN151" s="595">
        <f>IF(AJ151=0,0,(AL151/AJ151)*100)</f>
        <v>0</v>
      </c>
      <c r="AO151" s="596"/>
      <c r="AP151" s="542"/>
      <c r="AQ151" s="580"/>
      <c r="AR151" s="584"/>
      <c r="AS151" s="585"/>
      <c r="AT151" s="595">
        <f>IF(AP151=0,0,(AR151/AP151)*100)</f>
        <v>0</v>
      </c>
      <c r="AU151" s="596"/>
      <c r="AV151" s="599">
        <f>AD151+AJ151+AP151</f>
        <v>0</v>
      </c>
      <c r="AW151" s="600"/>
      <c r="AX151" s="630">
        <f>AF151+AL151+AR151</f>
        <v>0</v>
      </c>
      <c r="AY151" s="631"/>
      <c r="AZ151" s="595">
        <f>IF(AV151=0,0,(AX151/AV151)*100)</f>
        <v>0</v>
      </c>
      <c r="BA151" s="596"/>
      <c r="BB151" s="542"/>
      <c r="BC151" s="580"/>
      <c r="BD151" s="584"/>
      <c r="BE151" s="585"/>
      <c r="BF151" s="595">
        <f>IF(BB151=0,0,(BD151/BB151)*100)</f>
        <v>0</v>
      </c>
      <c r="BG151" s="596"/>
      <c r="BH151" s="599">
        <f>AV151+BB151</f>
        <v>0</v>
      </c>
      <c r="BI151" s="600"/>
      <c r="BJ151" s="630">
        <f>AX151+BD151</f>
        <v>0</v>
      </c>
      <c r="BK151" s="631"/>
      <c r="BL151" s="595">
        <f>IF(BH151=0,0,(BJ151/BH151)*100)</f>
        <v>0</v>
      </c>
      <c r="BM151" s="596"/>
      <c r="BN151" s="656">
        <f>(AF151*2)+(AL151*2)+(AR151*3)+BD151</f>
        <v>0</v>
      </c>
      <c r="BO151" s="657"/>
      <c r="BP151" s="658"/>
      <c r="BQ151" s="676">
        <f t="shared" ref="BQ151" si="123">IF(BS151=0,0,50*BR151/BS151)</f>
        <v>0</v>
      </c>
      <c r="BR151" s="662">
        <f t="shared" ref="BR151" si="124">(BN151*BU$129)+(N151*BU$130)+(Z151*BU$131)+(R151*BU$132)+(X151*BU$133)+(AB151*BU$134)+(V151*BU$139)</f>
        <v>0</v>
      </c>
      <c r="BS151" s="662">
        <f t="shared" ref="BS151" si="125">((BB151-BD151)*BU$136)+((AV151-AX151)*BU$135)+(H151*BU$137)+(P151*BU$138)</f>
        <v>0</v>
      </c>
      <c r="BT151" s="15"/>
      <c r="BU151" s="15"/>
      <c r="BV151" s="95"/>
    </row>
    <row r="152" spans="1:74" ht="21.75" customHeight="1" x14ac:dyDescent="0.25">
      <c r="A152" s="95"/>
      <c r="B152" s="571"/>
      <c r="C152" s="642" t="str">
        <f>IF(ROSTER!D$30="","",ROSTER!D$30)</f>
        <v/>
      </c>
      <c r="D152" s="643"/>
      <c r="E152" s="575"/>
      <c r="F152" s="577"/>
      <c r="G152" s="583"/>
      <c r="H152" s="579"/>
      <c r="I152" s="545"/>
      <c r="J152" s="544"/>
      <c r="K152" s="581"/>
      <c r="L152" s="586"/>
      <c r="M152" s="587"/>
      <c r="N152" s="592" t="s">
        <v>16</v>
      </c>
      <c r="O152" s="603"/>
      <c r="P152" s="544"/>
      <c r="Q152" s="581"/>
      <c r="R152" s="586"/>
      <c r="S152" s="587"/>
      <c r="T152" s="592" t="s">
        <v>16</v>
      </c>
      <c r="U152" s="592"/>
      <c r="V152" s="544"/>
      <c r="W152" s="545"/>
      <c r="X152" s="594"/>
      <c r="Y152" s="545"/>
      <c r="Z152" s="544"/>
      <c r="AA152" s="545"/>
      <c r="AB152" s="544"/>
      <c r="AC152" s="545"/>
      <c r="AD152" s="544"/>
      <c r="AE152" s="581"/>
      <c r="AF152" s="586"/>
      <c r="AG152" s="587"/>
      <c r="AH152" s="626"/>
      <c r="AI152" s="627"/>
      <c r="AJ152" s="544"/>
      <c r="AK152" s="581"/>
      <c r="AL152" s="586"/>
      <c r="AM152" s="587"/>
      <c r="AN152" s="626"/>
      <c r="AO152" s="627"/>
      <c r="AP152" s="544"/>
      <c r="AQ152" s="581"/>
      <c r="AR152" s="586"/>
      <c r="AS152" s="587"/>
      <c r="AT152" s="626"/>
      <c r="AU152" s="627"/>
      <c r="AV152" s="628"/>
      <c r="AW152" s="629"/>
      <c r="AX152" s="632"/>
      <c r="AY152" s="633"/>
      <c r="AZ152" s="626"/>
      <c r="BA152" s="627"/>
      <c r="BB152" s="544"/>
      <c r="BC152" s="581"/>
      <c r="BD152" s="586"/>
      <c r="BE152" s="587"/>
      <c r="BF152" s="626"/>
      <c r="BG152" s="627"/>
      <c r="BH152" s="628"/>
      <c r="BI152" s="629"/>
      <c r="BJ152" s="632"/>
      <c r="BK152" s="633"/>
      <c r="BL152" s="626"/>
      <c r="BM152" s="627"/>
      <c r="BN152" s="678"/>
      <c r="BO152" s="679"/>
      <c r="BP152" s="680"/>
      <c r="BQ152" s="677"/>
      <c r="BR152" s="663"/>
      <c r="BS152" s="663"/>
      <c r="BT152" s="15"/>
      <c r="BU152" s="15"/>
      <c r="BV152" s="95"/>
    </row>
    <row r="153" spans="1:74" ht="21.75" customHeight="1" x14ac:dyDescent="0.25">
      <c r="A153" s="95"/>
      <c r="B153" s="570" t="str">
        <f>IF(ROSTER!B$32="","",ROSTER!B$32)</f>
        <v/>
      </c>
      <c r="C153" s="572" t="str">
        <f>IF(ROSTER!C$32="","",ROSTER!C$32)</f>
        <v/>
      </c>
      <c r="D153" s="573"/>
      <c r="E153" s="574"/>
      <c r="F153" s="576">
        <f>IF(E153="y",1,IF(E153="S",1,0))</f>
        <v>0</v>
      </c>
      <c r="G153" s="582">
        <f>IF(E153="S",1,0)</f>
        <v>0</v>
      </c>
      <c r="H153" s="578"/>
      <c r="I153" s="543"/>
      <c r="J153" s="542"/>
      <c r="K153" s="580"/>
      <c r="L153" s="584"/>
      <c r="M153" s="585"/>
      <c r="N153" s="588">
        <f>L153+J153</f>
        <v>0</v>
      </c>
      <c r="O153" s="589"/>
      <c r="P153" s="542"/>
      <c r="Q153" s="580"/>
      <c r="R153" s="584"/>
      <c r="S153" s="585"/>
      <c r="T153" s="588">
        <f>R153-P153</f>
        <v>0</v>
      </c>
      <c r="U153" s="588"/>
      <c r="V153" s="542"/>
      <c r="W153" s="543"/>
      <c r="X153" s="593"/>
      <c r="Y153" s="543"/>
      <c r="Z153" s="542"/>
      <c r="AA153" s="543"/>
      <c r="AB153" s="542"/>
      <c r="AC153" s="543"/>
      <c r="AD153" s="542"/>
      <c r="AE153" s="580"/>
      <c r="AF153" s="584"/>
      <c r="AG153" s="585"/>
      <c r="AH153" s="595">
        <f>IF(AD153=0,0,(AF153/AD153)*100)</f>
        <v>0</v>
      </c>
      <c r="AI153" s="596"/>
      <c r="AJ153" s="542"/>
      <c r="AK153" s="580"/>
      <c r="AL153" s="584"/>
      <c r="AM153" s="585"/>
      <c r="AN153" s="595">
        <f>IF(AJ153=0,0,(AL153/AJ153)*100)</f>
        <v>0</v>
      </c>
      <c r="AO153" s="596"/>
      <c r="AP153" s="542"/>
      <c r="AQ153" s="580"/>
      <c r="AR153" s="584"/>
      <c r="AS153" s="585"/>
      <c r="AT153" s="595">
        <f>IF(AP153=0,0,(AR153/AP153)*100)</f>
        <v>0</v>
      </c>
      <c r="AU153" s="596"/>
      <c r="AV153" s="599">
        <f>AD153+AJ153+AP153</f>
        <v>0</v>
      </c>
      <c r="AW153" s="600"/>
      <c r="AX153" s="630">
        <f>AF153+AL153+AR153</f>
        <v>0</v>
      </c>
      <c r="AY153" s="631"/>
      <c r="AZ153" s="595">
        <f>IF(AV153=0,0,(AX153/AV153)*100)</f>
        <v>0</v>
      </c>
      <c r="BA153" s="596"/>
      <c r="BB153" s="542"/>
      <c r="BC153" s="580"/>
      <c r="BD153" s="584"/>
      <c r="BE153" s="585"/>
      <c r="BF153" s="595">
        <f>IF(BB153=0,0,(BD153/BB153)*100)</f>
        <v>0</v>
      </c>
      <c r="BG153" s="596"/>
      <c r="BH153" s="599">
        <f>AV153+BB153</f>
        <v>0</v>
      </c>
      <c r="BI153" s="600"/>
      <c r="BJ153" s="630">
        <f>AX153+BD153</f>
        <v>0</v>
      </c>
      <c r="BK153" s="631"/>
      <c r="BL153" s="595">
        <f>IF(BH153=0,0,(BJ153/BH153)*100)</f>
        <v>0</v>
      </c>
      <c r="BM153" s="596"/>
      <c r="BN153" s="656">
        <f>(AF153*2)+(AL153*2)+(AR153*3)+BD153</f>
        <v>0</v>
      </c>
      <c r="BO153" s="657"/>
      <c r="BP153" s="658"/>
      <c r="BQ153" s="676">
        <f t="shared" ref="BQ153" si="126">IF(BS153=0,0,50*BR153/BS153)</f>
        <v>0</v>
      </c>
      <c r="BR153" s="662">
        <f t="shared" ref="BR153" si="127">(BN153*BU$129)+(N153*BU$130)+(Z153*BU$131)+(R153*BU$132)+(X153*BU$133)+(AB153*BU$134)+(V153*BU$139)</f>
        <v>0</v>
      </c>
      <c r="BS153" s="662">
        <f t="shared" ref="BS153" si="128">((BB153-BD153)*BU$136)+((AV153-AX153)*BU$135)+(H153*BU$137)+(P153*BU$138)</f>
        <v>0</v>
      </c>
      <c r="BT153" s="15"/>
      <c r="BU153" s="15"/>
      <c r="BV153" s="95"/>
    </row>
    <row r="154" spans="1:74" ht="21.75" customHeight="1" x14ac:dyDescent="0.25">
      <c r="A154" s="95"/>
      <c r="B154" s="571"/>
      <c r="C154" s="642" t="str">
        <f>IF(ROSTER!D$32="","",ROSTER!D$32)</f>
        <v/>
      </c>
      <c r="D154" s="643"/>
      <c r="E154" s="575"/>
      <c r="F154" s="577"/>
      <c r="G154" s="583"/>
      <c r="H154" s="579"/>
      <c r="I154" s="545"/>
      <c r="J154" s="544"/>
      <c r="K154" s="581"/>
      <c r="L154" s="586"/>
      <c r="M154" s="587"/>
      <c r="N154" s="592" t="s">
        <v>16</v>
      </c>
      <c r="O154" s="603"/>
      <c r="P154" s="544"/>
      <c r="Q154" s="581"/>
      <c r="R154" s="586"/>
      <c r="S154" s="587"/>
      <c r="T154" s="592" t="s">
        <v>16</v>
      </c>
      <c r="U154" s="592"/>
      <c r="V154" s="544"/>
      <c r="W154" s="545"/>
      <c r="X154" s="594"/>
      <c r="Y154" s="545"/>
      <c r="Z154" s="544"/>
      <c r="AA154" s="545"/>
      <c r="AB154" s="544"/>
      <c r="AC154" s="545"/>
      <c r="AD154" s="544"/>
      <c r="AE154" s="581"/>
      <c r="AF154" s="586"/>
      <c r="AG154" s="587"/>
      <c r="AH154" s="626"/>
      <c r="AI154" s="627"/>
      <c r="AJ154" s="544"/>
      <c r="AK154" s="581"/>
      <c r="AL154" s="586"/>
      <c r="AM154" s="587"/>
      <c r="AN154" s="626"/>
      <c r="AO154" s="627"/>
      <c r="AP154" s="544"/>
      <c r="AQ154" s="581"/>
      <c r="AR154" s="586"/>
      <c r="AS154" s="587"/>
      <c r="AT154" s="626"/>
      <c r="AU154" s="627"/>
      <c r="AV154" s="628"/>
      <c r="AW154" s="629"/>
      <c r="AX154" s="632"/>
      <c r="AY154" s="633"/>
      <c r="AZ154" s="626"/>
      <c r="BA154" s="627"/>
      <c r="BB154" s="544"/>
      <c r="BC154" s="581"/>
      <c r="BD154" s="586"/>
      <c r="BE154" s="587"/>
      <c r="BF154" s="626"/>
      <c r="BG154" s="627"/>
      <c r="BH154" s="628"/>
      <c r="BI154" s="629"/>
      <c r="BJ154" s="632"/>
      <c r="BK154" s="633"/>
      <c r="BL154" s="626"/>
      <c r="BM154" s="627"/>
      <c r="BN154" s="678"/>
      <c r="BO154" s="679"/>
      <c r="BP154" s="680"/>
      <c r="BQ154" s="677"/>
      <c r="BR154" s="663"/>
      <c r="BS154" s="663"/>
      <c r="BT154" s="15"/>
      <c r="BU154" s="15"/>
      <c r="BV154" s="95"/>
    </row>
    <row r="155" spans="1:74" ht="21.75" customHeight="1" x14ac:dyDescent="0.25">
      <c r="A155" s="95"/>
      <c r="B155" s="570" t="str">
        <f>IF(ROSTER!B$34="","",ROSTER!B$34)</f>
        <v/>
      </c>
      <c r="C155" s="572" t="str">
        <f>IF(ROSTER!C$34="","",ROSTER!C$34)</f>
        <v/>
      </c>
      <c r="D155" s="573"/>
      <c r="E155" s="574"/>
      <c r="F155" s="576">
        <f>IF(E155="y",1,IF(E155="S",1,0))</f>
        <v>0</v>
      </c>
      <c r="G155" s="582">
        <f>IF(E155="S",1,0)</f>
        <v>0</v>
      </c>
      <c r="H155" s="578"/>
      <c r="I155" s="543"/>
      <c r="J155" s="542"/>
      <c r="K155" s="580"/>
      <c r="L155" s="584"/>
      <c r="M155" s="585"/>
      <c r="N155" s="588">
        <f>L155+J155</f>
        <v>0</v>
      </c>
      <c r="O155" s="589"/>
      <c r="P155" s="542"/>
      <c r="Q155" s="580"/>
      <c r="R155" s="584"/>
      <c r="S155" s="585"/>
      <c r="T155" s="588">
        <f>R155-P155</f>
        <v>0</v>
      </c>
      <c r="U155" s="588"/>
      <c r="V155" s="542"/>
      <c r="W155" s="543"/>
      <c r="X155" s="593"/>
      <c r="Y155" s="543"/>
      <c r="Z155" s="542"/>
      <c r="AA155" s="543"/>
      <c r="AB155" s="542"/>
      <c r="AC155" s="543"/>
      <c r="AD155" s="542"/>
      <c r="AE155" s="580"/>
      <c r="AF155" s="584"/>
      <c r="AG155" s="585"/>
      <c r="AH155" s="595">
        <f>IF(AD155=0,0,(AF155/AD155)*100)</f>
        <v>0</v>
      </c>
      <c r="AI155" s="596"/>
      <c r="AJ155" s="542"/>
      <c r="AK155" s="580"/>
      <c r="AL155" s="584"/>
      <c r="AM155" s="585"/>
      <c r="AN155" s="595">
        <f>IF(AJ155=0,0,(AL155/AJ155)*100)</f>
        <v>0</v>
      </c>
      <c r="AO155" s="596"/>
      <c r="AP155" s="542"/>
      <c r="AQ155" s="580"/>
      <c r="AR155" s="584"/>
      <c r="AS155" s="585"/>
      <c r="AT155" s="595">
        <f>IF(AP155=0,0,(AR155/AP155)*100)</f>
        <v>0</v>
      </c>
      <c r="AU155" s="596"/>
      <c r="AV155" s="599">
        <f>AD155+AJ155+AP155</f>
        <v>0</v>
      </c>
      <c r="AW155" s="600"/>
      <c r="AX155" s="630">
        <f>AF155+AL155+AR155</f>
        <v>0</v>
      </c>
      <c r="AY155" s="631"/>
      <c r="AZ155" s="595">
        <f>IF(AV155=0,0,(AX155/AV155)*100)</f>
        <v>0</v>
      </c>
      <c r="BA155" s="596"/>
      <c r="BB155" s="542"/>
      <c r="BC155" s="580"/>
      <c r="BD155" s="584"/>
      <c r="BE155" s="585"/>
      <c r="BF155" s="595">
        <f>IF(BB155=0,0,(BD155/BB155)*100)</f>
        <v>0</v>
      </c>
      <c r="BG155" s="596"/>
      <c r="BH155" s="599">
        <f>AV155+BB155</f>
        <v>0</v>
      </c>
      <c r="BI155" s="600"/>
      <c r="BJ155" s="630">
        <f>AX155+BD155</f>
        <v>0</v>
      </c>
      <c r="BK155" s="631"/>
      <c r="BL155" s="595">
        <f>IF(BH155=0,0,(BJ155/BH155)*100)</f>
        <v>0</v>
      </c>
      <c r="BM155" s="596"/>
      <c r="BN155" s="656">
        <f>(AF155*2)+(AL155*2)+(AR155*3)+BD155</f>
        <v>0</v>
      </c>
      <c r="BO155" s="657"/>
      <c r="BP155" s="658"/>
      <c r="BQ155" s="676">
        <f t="shared" ref="BQ155" si="129">IF(BS155=0,0,50*BR155/BS155)</f>
        <v>0</v>
      </c>
      <c r="BR155" s="662">
        <f t="shared" ref="BR155" si="130">(BN155*BU$129)+(N155*BU$130)+(Z155*BU$131)+(R155*BU$132)+(X155*BU$133)+(AB155*BU$134)+(V155*BU$139)</f>
        <v>0</v>
      </c>
      <c r="BS155" s="662">
        <f t="shared" ref="BS155" si="131">((BB155-BD155)*BU$136)+((AV155-AX155)*BU$135)+(H155*BU$137)+(P155*BU$138)</f>
        <v>0</v>
      </c>
      <c r="BT155" s="15"/>
      <c r="BU155" s="15"/>
      <c r="BV155" s="95"/>
    </row>
    <row r="156" spans="1:74" ht="21.75" customHeight="1" x14ac:dyDescent="0.25">
      <c r="A156" s="95"/>
      <c r="B156" s="571"/>
      <c r="C156" s="642" t="str">
        <f>IF(ROSTER!D$34="","",ROSTER!D$34)</f>
        <v/>
      </c>
      <c r="D156" s="643"/>
      <c r="E156" s="575"/>
      <c r="F156" s="577"/>
      <c r="G156" s="583"/>
      <c r="H156" s="579"/>
      <c r="I156" s="545"/>
      <c r="J156" s="544"/>
      <c r="K156" s="581"/>
      <c r="L156" s="586"/>
      <c r="M156" s="587"/>
      <c r="N156" s="592" t="s">
        <v>16</v>
      </c>
      <c r="O156" s="603"/>
      <c r="P156" s="544"/>
      <c r="Q156" s="581"/>
      <c r="R156" s="586"/>
      <c r="S156" s="587"/>
      <c r="T156" s="592" t="s">
        <v>16</v>
      </c>
      <c r="U156" s="592"/>
      <c r="V156" s="544"/>
      <c r="W156" s="545"/>
      <c r="X156" s="594"/>
      <c r="Y156" s="545"/>
      <c r="Z156" s="544"/>
      <c r="AA156" s="545"/>
      <c r="AB156" s="544"/>
      <c r="AC156" s="545"/>
      <c r="AD156" s="544"/>
      <c r="AE156" s="581"/>
      <c r="AF156" s="586"/>
      <c r="AG156" s="587"/>
      <c r="AH156" s="626"/>
      <c r="AI156" s="627"/>
      <c r="AJ156" s="544"/>
      <c r="AK156" s="581"/>
      <c r="AL156" s="586"/>
      <c r="AM156" s="587"/>
      <c r="AN156" s="626"/>
      <c r="AO156" s="627"/>
      <c r="AP156" s="544"/>
      <c r="AQ156" s="581"/>
      <c r="AR156" s="586"/>
      <c r="AS156" s="587"/>
      <c r="AT156" s="626"/>
      <c r="AU156" s="627"/>
      <c r="AV156" s="628"/>
      <c r="AW156" s="629"/>
      <c r="AX156" s="632"/>
      <c r="AY156" s="633"/>
      <c r="AZ156" s="626"/>
      <c r="BA156" s="627"/>
      <c r="BB156" s="544"/>
      <c r="BC156" s="581"/>
      <c r="BD156" s="586"/>
      <c r="BE156" s="587"/>
      <c r="BF156" s="626"/>
      <c r="BG156" s="627"/>
      <c r="BH156" s="628"/>
      <c r="BI156" s="629"/>
      <c r="BJ156" s="632"/>
      <c r="BK156" s="633"/>
      <c r="BL156" s="626"/>
      <c r="BM156" s="627"/>
      <c r="BN156" s="678"/>
      <c r="BO156" s="679"/>
      <c r="BP156" s="680"/>
      <c r="BQ156" s="677"/>
      <c r="BR156" s="663"/>
      <c r="BS156" s="663"/>
      <c r="BT156" s="15"/>
      <c r="BU156" s="15"/>
      <c r="BV156" s="95"/>
    </row>
    <row r="157" spans="1:74" ht="21.75" customHeight="1" x14ac:dyDescent="0.25">
      <c r="A157" s="95"/>
      <c r="B157" s="570" t="str">
        <f>IF(ROSTER!B$36="","",ROSTER!B$36)</f>
        <v/>
      </c>
      <c r="C157" s="572" t="str">
        <f>IF(ROSTER!C$36="","",ROSTER!C$36)</f>
        <v/>
      </c>
      <c r="D157" s="573"/>
      <c r="E157" s="574"/>
      <c r="F157" s="576">
        <f>IF(E157="y",1,IF(E157="S",1,0))</f>
        <v>0</v>
      </c>
      <c r="G157" s="582">
        <f>IF(E157="S",1,0)</f>
        <v>0</v>
      </c>
      <c r="H157" s="578"/>
      <c r="I157" s="543"/>
      <c r="J157" s="542"/>
      <c r="K157" s="580"/>
      <c r="L157" s="584"/>
      <c r="M157" s="585"/>
      <c r="N157" s="588">
        <f>L157+J157</f>
        <v>0</v>
      </c>
      <c r="O157" s="589"/>
      <c r="P157" s="542"/>
      <c r="Q157" s="580"/>
      <c r="R157" s="584"/>
      <c r="S157" s="585"/>
      <c r="T157" s="588">
        <f>R157-P157</f>
        <v>0</v>
      </c>
      <c r="U157" s="588"/>
      <c r="V157" s="542"/>
      <c r="W157" s="543"/>
      <c r="X157" s="593"/>
      <c r="Y157" s="543"/>
      <c r="Z157" s="542"/>
      <c r="AA157" s="543"/>
      <c r="AB157" s="542"/>
      <c r="AC157" s="543"/>
      <c r="AD157" s="542"/>
      <c r="AE157" s="580"/>
      <c r="AF157" s="584"/>
      <c r="AG157" s="585"/>
      <c r="AH157" s="595">
        <f>IF(AD157=0,0,(AF157/AD157)*100)</f>
        <v>0</v>
      </c>
      <c r="AI157" s="596"/>
      <c r="AJ157" s="542"/>
      <c r="AK157" s="580"/>
      <c r="AL157" s="584"/>
      <c r="AM157" s="585"/>
      <c r="AN157" s="595">
        <f>IF(AJ157=0,0,(AL157/AJ157)*100)</f>
        <v>0</v>
      </c>
      <c r="AO157" s="596"/>
      <c r="AP157" s="542"/>
      <c r="AQ157" s="580"/>
      <c r="AR157" s="584"/>
      <c r="AS157" s="585"/>
      <c r="AT157" s="595">
        <f>IF(AP157=0,0,(AR157/AP157)*100)</f>
        <v>0</v>
      </c>
      <c r="AU157" s="596"/>
      <c r="AV157" s="599">
        <f>AD157+AJ157+AP157</f>
        <v>0</v>
      </c>
      <c r="AW157" s="600"/>
      <c r="AX157" s="630">
        <f>AF157+AL157+AR157</f>
        <v>0</v>
      </c>
      <c r="AY157" s="631"/>
      <c r="AZ157" s="595">
        <f>IF(AV157=0,0,(AX157/AV157)*100)</f>
        <v>0</v>
      </c>
      <c r="BA157" s="596"/>
      <c r="BB157" s="542"/>
      <c r="BC157" s="580"/>
      <c r="BD157" s="584"/>
      <c r="BE157" s="585"/>
      <c r="BF157" s="595">
        <f>IF(BB157=0,0,(BD157/BB157)*100)</f>
        <v>0</v>
      </c>
      <c r="BG157" s="596"/>
      <c r="BH157" s="599">
        <f>AV157+BB157</f>
        <v>0</v>
      </c>
      <c r="BI157" s="600"/>
      <c r="BJ157" s="630">
        <f>AX157+BD157</f>
        <v>0</v>
      </c>
      <c r="BK157" s="631"/>
      <c r="BL157" s="595">
        <f>IF(BH157=0,0,(BJ157/BH157)*100)</f>
        <v>0</v>
      </c>
      <c r="BM157" s="596"/>
      <c r="BN157" s="656">
        <f>(AF157*2)+(AL157*2)+(AR157*3)+BD157</f>
        <v>0</v>
      </c>
      <c r="BO157" s="657"/>
      <c r="BP157" s="658"/>
      <c r="BQ157" s="676">
        <f t="shared" ref="BQ157" si="132">IF(BS157=0,0,50*BR157/BS157)</f>
        <v>0</v>
      </c>
      <c r="BR157" s="662">
        <f t="shared" ref="BR157" si="133">(BN157*BU$129)+(N157*BU$130)+(Z157*BU$131)+(R157*BU$132)+(X157*BU$133)+(AB157*BU$134)+(V157*BU$139)</f>
        <v>0</v>
      </c>
      <c r="BS157" s="662">
        <f t="shared" ref="BS157" si="134">((BB157-BD157)*BU$136)+((AV157-AX157)*BU$135)+(H157*BU$137)+(P157*BU$138)</f>
        <v>0</v>
      </c>
      <c r="BT157" s="15"/>
      <c r="BU157" s="15"/>
      <c r="BV157" s="95"/>
    </row>
    <row r="158" spans="1:74" ht="21.75" customHeight="1" x14ac:dyDescent="0.25">
      <c r="A158" s="95"/>
      <c r="B158" s="571"/>
      <c r="C158" s="642" t="str">
        <f>IF(ROSTER!D$36="","",ROSTER!D$36)</f>
        <v/>
      </c>
      <c r="D158" s="643"/>
      <c r="E158" s="575"/>
      <c r="F158" s="577"/>
      <c r="G158" s="583"/>
      <c r="H158" s="579"/>
      <c r="I158" s="545"/>
      <c r="J158" s="544"/>
      <c r="K158" s="581"/>
      <c r="L158" s="586"/>
      <c r="M158" s="587"/>
      <c r="N158" s="592" t="s">
        <v>16</v>
      </c>
      <c r="O158" s="603"/>
      <c r="P158" s="544"/>
      <c r="Q158" s="581"/>
      <c r="R158" s="586"/>
      <c r="S158" s="587"/>
      <c r="T158" s="592" t="s">
        <v>16</v>
      </c>
      <c r="U158" s="592"/>
      <c r="V158" s="544"/>
      <c r="W158" s="545"/>
      <c r="X158" s="594"/>
      <c r="Y158" s="545"/>
      <c r="Z158" s="544"/>
      <c r="AA158" s="545"/>
      <c r="AB158" s="544"/>
      <c r="AC158" s="545"/>
      <c r="AD158" s="544"/>
      <c r="AE158" s="581"/>
      <c r="AF158" s="586"/>
      <c r="AG158" s="587"/>
      <c r="AH158" s="626"/>
      <c r="AI158" s="627"/>
      <c r="AJ158" s="544"/>
      <c r="AK158" s="581"/>
      <c r="AL158" s="586"/>
      <c r="AM158" s="587"/>
      <c r="AN158" s="626"/>
      <c r="AO158" s="627"/>
      <c r="AP158" s="544"/>
      <c r="AQ158" s="581"/>
      <c r="AR158" s="586"/>
      <c r="AS158" s="587"/>
      <c r="AT158" s="626"/>
      <c r="AU158" s="627"/>
      <c r="AV158" s="628"/>
      <c r="AW158" s="629"/>
      <c r="AX158" s="632"/>
      <c r="AY158" s="633"/>
      <c r="AZ158" s="626"/>
      <c r="BA158" s="627"/>
      <c r="BB158" s="544"/>
      <c r="BC158" s="581"/>
      <c r="BD158" s="586"/>
      <c r="BE158" s="587"/>
      <c r="BF158" s="626"/>
      <c r="BG158" s="627"/>
      <c r="BH158" s="628"/>
      <c r="BI158" s="629"/>
      <c r="BJ158" s="632"/>
      <c r="BK158" s="633"/>
      <c r="BL158" s="626"/>
      <c r="BM158" s="627"/>
      <c r="BN158" s="678"/>
      <c r="BO158" s="679"/>
      <c r="BP158" s="680"/>
      <c r="BQ158" s="677"/>
      <c r="BR158" s="663"/>
      <c r="BS158" s="663"/>
      <c r="BT158" s="15"/>
      <c r="BU158" s="15"/>
      <c r="BV158" s="95"/>
    </row>
    <row r="159" spans="1:74" ht="21.75" customHeight="1" x14ac:dyDescent="0.25">
      <c r="A159" s="95"/>
      <c r="B159" s="570" t="str">
        <f>IF(ROSTER!B$38="","",ROSTER!B$38)</f>
        <v/>
      </c>
      <c r="C159" s="572" t="str">
        <f>IF(ROSTER!C$38="","",ROSTER!C$38)</f>
        <v/>
      </c>
      <c r="D159" s="573"/>
      <c r="E159" s="574"/>
      <c r="F159" s="576">
        <f>IF(E159="y",1,IF(E159="S",1,0))</f>
        <v>0</v>
      </c>
      <c r="G159" s="582">
        <f>IF(E159="S",1,0)</f>
        <v>0</v>
      </c>
      <c r="H159" s="578"/>
      <c r="I159" s="543"/>
      <c r="J159" s="542"/>
      <c r="K159" s="580"/>
      <c r="L159" s="584"/>
      <c r="M159" s="585"/>
      <c r="N159" s="588">
        <f>L159+J159</f>
        <v>0</v>
      </c>
      <c r="O159" s="589"/>
      <c r="P159" s="542"/>
      <c r="Q159" s="580"/>
      <c r="R159" s="584"/>
      <c r="S159" s="585"/>
      <c r="T159" s="588">
        <f>R159-P159</f>
        <v>0</v>
      </c>
      <c r="U159" s="588"/>
      <c r="V159" s="542"/>
      <c r="W159" s="543"/>
      <c r="X159" s="593"/>
      <c r="Y159" s="543"/>
      <c r="Z159" s="542"/>
      <c r="AA159" s="543"/>
      <c r="AB159" s="542"/>
      <c r="AC159" s="543"/>
      <c r="AD159" s="542"/>
      <c r="AE159" s="580"/>
      <c r="AF159" s="584"/>
      <c r="AG159" s="585"/>
      <c r="AH159" s="595">
        <f>IF(AD159=0,0,(AF159/AD159)*100)</f>
        <v>0</v>
      </c>
      <c r="AI159" s="596"/>
      <c r="AJ159" s="542"/>
      <c r="AK159" s="580"/>
      <c r="AL159" s="584"/>
      <c r="AM159" s="585"/>
      <c r="AN159" s="595">
        <f>IF(AJ159=0,0,(AL159/AJ159)*100)</f>
        <v>0</v>
      </c>
      <c r="AO159" s="596"/>
      <c r="AP159" s="542"/>
      <c r="AQ159" s="580"/>
      <c r="AR159" s="584"/>
      <c r="AS159" s="585"/>
      <c r="AT159" s="595">
        <f>IF(AP159=0,0,(AR159/AP159)*100)</f>
        <v>0</v>
      </c>
      <c r="AU159" s="596"/>
      <c r="AV159" s="599">
        <f>AD159+AJ159+AP159</f>
        <v>0</v>
      </c>
      <c r="AW159" s="600"/>
      <c r="AX159" s="630">
        <f>AF159+AL159+AR159</f>
        <v>0</v>
      </c>
      <c r="AY159" s="631"/>
      <c r="AZ159" s="595">
        <f>IF(AV159=0,0,(AX159/AV159)*100)</f>
        <v>0</v>
      </c>
      <c r="BA159" s="596"/>
      <c r="BB159" s="542"/>
      <c r="BC159" s="580"/>
      <c r="BD159" s="584"/>
      <c r="BE159" s="585"/>
      <c r="BF159" s="595">
        <f>IF(BB159=0,0,(BD159/BB159)*100)</f>
        <v>0</v>
      </c>
      <c r="BG159" s="596"/>
      <c r="BH159" s="599">
        <f>AV159+BB159</f>
        <v>0</v>
      </c>
      <c r="BI159" s="600"/>
      <c r="BJ159" s="630">
        <f>AX159+BD159</f>
        <v>0</v>
      </c>
      <c r="BK159" s="631"/>
      <c r="BL159" s="595">
        <f>IF(BH159=0,0,(BJ159/BH159)*100)</f>
        <v>0</v>
      </c>
      <c r="BM159" s="596"/>
      <c r="BN159" s="656">
        <f>(AF159*2)+(AL159*2)+(AR159*3)+BD159</f>
        <v>0</v>
      </c>
      <c r="BO159" s="657"/>
      <c r="BP159" s="658"/>
      <c r="BQ159" s="676">
        <f t="shared" ref="BQ159" si="135">IF(BS159=0,0,50*BR159/BS159)</f>
        <v>0</v>
      </c>
      <c r="BR159" s="662">
        <f t="shared" ref="BR159" si="136">(BN159*BU$129)+(N159*BU$130)+(Z159*BU$131)+(R159*BU$132)+(X159*BU$133)+(AB159*BU$134)+(V159*BU$139)</f>
        <v>0</v>
      </c>
      <c r="BS159" s="662">
        <f t="shared" ref="BS159" si="137">((BB159-BD159)*BU$136)+((AV159-AX159)*BU$135)+(H159*BU$137)+(P159*BU$138)</f>
        <v>0</v>
      </c>
      <c r="BT159" s="15"/>
      <c r="BU159" s="15"/>
      <c r="BV159" s="95"/>
    </row>
    <row r="160" spans="1:74" ht="21.75" customHeight="1" x14ac:dyDescent="0.25">
      <c r="A160" s="95"/>
      <c r="B160" s="571"/>
      <c r="C160" s="642" t="str">
        <f>IF(ROSTER!D$38="","",ROSTER!D$38)</f>
        <v/>
      </c>
      <c r="D160" s="643"/>
      <c r="E160" s="575"/>
      <c r="F160" s="577"/>
      <c r="G160" s="583"/>
      <c r="H160" s="579"/>
      <c r="I160" s="545"/>
      <c r="J160" s="544"/>
      <c r="K160" s="581"/>
      <c r="L160" s="586"/>
      <c r="M160" s="587"/>
      <c r="N160" s="592" t="s">
        <v>16</v>
      </c>
      <c r="O160" s="603"/>
      <c r="P160" s="544"/>
      <c r="Q160" s="581"/>
      <c r="R160" s="586"/>
      <c r="S160" s="587"/>
      <c r="T160" s="592" t="s">
        <v>16</v>
      </c>
      <c r="U160" s="592"/>
      <c r="V160" s="544"/>
      <c r="W160" s="545"/>
      <c r="X160" s="594"/>
      <c r="Y160" s="545"/>
      <c r="Z160" s="544"/>
      <c r="AA160" s="545"/>
      <c r="AB160" s="544"/>
      <c r="AC160" s="545"/>
      <c r="AD160" s="544"/>
      <c r="AE160" s="581"/>
      <c r="AF160" s="586"/>
      <c r="AG160" s="587"/>
      <c r="AH160" s="626"/>
      <c r="AI160" s="627"/>
      <c r="AJ160" s="544"/>
      <c r="AK160" s="581"/>
      <c r="AL160" s="586"/>
      <c r="AM160" s="587"/>
      <c r="AN160" s="626"/>
      <c r="AO160" s="627"/>
      <c r="AP160" s="544"/>
      <c r="AQ160" s="581"/>
      <c r="AR160" s="586"/>
      <c r="AS160" s="587"/>
      <c r="AT160" s="626"/>
      <c r="AU160" s="627"/>
      <c r="AV160" s="628"/>
      <c r="AW160" s="629"/>
      <c r="AX160" s="632"/>
      <c r="AY160" s="633"/>
      <c r="AZ160" s="626"/>
      <c r="BA160" s="627"/>
      <c r="BB160" s="544"/>
      <c r="BC160" s="581"/>
      <c r="BD160" s="586"/>
      <c r="BE160" s="587"/>
      <c r="BF160" s="626"/>
      <c r="BG160" s="627"/>
      <c r="BH160" s="628"/>
      <c r="BI160" s="629"/>
      <c r="BJ160" s="632"/>
      <c r="BK160" s="633"/>
      <c r="BL160" s="626"/>
      <c r="BM160" s="627"/>
      <c r="BN160" s="678"/>
      <c r="BO160" s="679"/>
      <c r="BP160" s="680"/>
      <c r="BQ160" s="677"/>
      <c r="BR160" s="663"/>
      <c r="BS160" s="663"/>
      <c r="BT160" s="15"/>
      <c r="BU160" s="15"/>
      <c r="BV160" s="95"/>
    </row>
    <row r="161" spans="1:77" ht="21.75" customHeight="1" x14ac:dyDescent="0.25">
      <c r="A161" s="95"/>
      <c r="B161" s="570" t="str">
        <f>IF(ROSTER!B$40="","",ROSTER!B$40)</f>
        <v/>
      </c>
      <c r="C161" s="572" t="str">
        <f>IF(ROSTER!C$40="","",ROSTER!C$40)</f>
        <v/>
      </c>
      <c r="D161" s="573"/>
      <c r="E161" s="574"/>
      <c r="F161" s="576">
        <f>IF(E161="y",1,IF(E161="S",1,0))</f>
        <v>0</v>
      </c>
      <c r="G161" s="582">
        <f>IF(E161="S",1,0)</f>
        <v>0</v>
      </c>
      <c r="H161" s="578"/>
      <c r="I161" s="543"/>
      <c r="J161" s="542"/>
      <c r="K161" s="580"/>
      <c r="L161" s="584"/>
      <c r="M161" s="585"/>
      <c r="N161" s="588">
        <f>L161+J161</f>
        <v>0</v>
      </c>
      <c r="O161" s="589"/>
      <c r="P161" s="542"/>
      <c r="Q161" s="580"/>
      <c r="R161" s="584"/>
      <c r="S161" s="585"/>
      <c r="T161" s="588">
        <f>R161-P161</f>
        <v>0</v>
      </c>
      <c r="U161" s="588"/>
      <c r="V161" s="542"/>
      <c r="W161" s="543"/>
      <c r="X161" s="593"/>
      <c r="Y161" s="543"/>
      <c r="Z161" s="542"/>
      <c r="AA161" s="543"/>
      <c r="AB161" s="542"/>
      <c r="AC161" s="543"/>
      <c r="AD161" s="542"/>
      <c r="AE161" s="580"/>
      <c r="AF161" s="584"/>
      <c r="AG161" s="585"/>
      <c r="AH161" s="595">
        <f>IF(AD161=0,0,(AF161/AD161)*100)</f>
        <v>0</v>
      </c>
      <c r="AI161" s="596"/>
      <c r="AJ161" s="542"/>
      <c r="AK161" s="580"/>
      <c r="AL161" s="584"/>
      <c r="AM161" s="585"/>
      <c r="AN161" s="595">
        <f>IF(AJ161=0,0,(AL161/AJ161)*100)</f>
        <v>0</v>
      </c>
      <c r="AO161" s="596"/>
      <c r="AP161" s="542"/>
      <c r="AQ161" s="580"/>
      <c r="AR161" s="584"/>
      <c r="AS161" s="585"/>
      <c r="AT161" s="595">
        <f>IF(AP161=0,0,(AR161/AP161)*100)</f>
        <v>0</v>
      </c>
      <c r="AU161" s="596"/>
      <c r="AV161" s="599">
        <f>AD161+AJ161+AP161</f>
        <v>0</v>
      </c>
      <c r="AW161" s="600"/>
      <c r="AX161" s="630">
        <f>AF161+AL161+AR161</f>
        <v>0</v>
      </c>
      <c r="AY161" s="631"/>
      <c r="AZ161" s="595">
        <f>IF(AV161=0,0,(AX161/AV161)*100)</f>
        <v>0</v>
      </c>
      <c r="BA161" s="596"/>
      <c r="BB161" s="542"/>
      <c r="BC161" s="580"/>
      <c r="BD161" s="584"/>
      <c r="BE161" s="585"/>
      <c r="BF161" s="595">
        <f>IF(BB161=0,0,(BD161/BB161)*100)</f>
        <v>0</v>
      </c>
      <c r="BG161" s="596"/>
      <c r="BH161" s="599">
        <f>AV161+BB161</f>
        <v>0</v>
      </c>
      <c r="BI161" s="600"/>
      <c r="BJ161" s="630">
        <f>AX161+BD161</f>
        <v>0</v>
      </c>
      <c r="BK161" s="631"/>
      <c r="BL161" s="595">
        <f>IF(BH161=0,0,(BJ161/BH161)*100)</f>
        <v>0</v>
      </c>
      <c r="BM161" s="596"/>
      <c r="BN161" s="656">
        <f>(AF161*2)+(AL161*2)+(AR161*3)+BD161</f>
        <v>0</v>
      </c>
      <c r="BO161" s="657"/>
      <c r="BP161" s="658"/>
      <c r="BQ161" s="676">
        <f t="shared" ref="BQ161" si="138">IF(BS161=0,0,50*BR161/BS161)</f>
        <v>0</v>
      </c>
      <c r="BR161" s="662">
        <f t="shared" ref="BR161" si="139">(BN161*BU$129)+(N161*BU$130)+(Z161*BU$131)+(R161*BU$132)+(X161*BU$133)+(AB161*BU$134)+(V161*BU$139)</f>
        <v>0</v>
      </c>
      <c r="BS161" s="662">
        <f t="shared" ref="BS161" si="140">((BB161-BD161)*BU$136)+((AV161-AX161)*BU$135)+(H161*BU$137)+(P161*BU$138)</f>
        <v>0</v>
      </c>
      <c r="BT161" s="15"/>
      <c r="BU161" s="15"/>
      <c r="BV161" s="95"/>
    </row>
    <row r="162" spans="1:77" ht="21.75" customHeight="1" x14ac:dyDescent="0.25">
      <c r="A162" s="95"/>
      <c r="B162" s="571"/>
      <c r="C162" s="642" t="str">
        <f>IF(ROSTER!D$40="","",ROSTER!D$40)</f>
        <v/>
      </c>
      <c r="D162" s="643"/>
      <c r="E162" s="575"/>
      <c r="F162" s="577"/>
      <c r="G162" s="583"/>
      <c r="H162" s="579"/>
      <c r="I162" s="545"/>
      <c r="J162" s="544"/>
      <c r="K162" s="581"/>
      <c r="L162" s="586"/>
      <c r="M162" s="587"/>
      <c r="N162" s="592" t="s">
        <v>16</v>
      </c>
      <c r="O162" s="603"/>
      <c r="P162" s="544"/>
      <c r="Q162" s="581"/>
      <c r="R162" s="586"/>
      <c r="S162" s="587"/>
      <c r="T162" s="592" t="s">
        <v>16</v>
      </c>
      <c r="U162" s="592"/>
      <c r="V162" s="544"/>
      <c r="W162" s="545"/>
      <c r="X162" s="594"/>
      <c r="Y162" s="545"/>
      <c r="Z162" s="544"/>
      <c r="AA162" s="545"/>
      <c r="AB162" s="544"/>
      <c r="AC162" s="545"/>
      <c r="AD162" s="544"/>
      <c r="AE162" s="581"/>
      <c r="AF162" s="586"/>
      <c r="AG162" s="587"/>
      <c r="AH162" s="626"/>
      <c r="AI162" s="627"/>
      <c r="AJ162" s="544"/>
      <c r="AK162" s="581"/>
      <c r="AL162" s="586"/>
      <c r="AM162" s="587"/>
      <c r="AN162" s="626"/>
      <c r="AO162" s="627"/>
      <c r="AP162" s="544"/>
      <c r="AQ162" s="581"/>
      <c r="AR162" s="586"/>
      <c r="AS162" s="587"/>
      <c r="AT162" s="626"/>
      <c r="AU162" s="627"/>
      <c r="AV162" s="628"/>
      <c r="AW162" s="629"/>
      <c r="AX162" s="632"/>
      <c r="AY162" s="633"/>
      <c r="AZ162" s="626"/>
      <c r="BA162" s="627"/>
      <c r="BB162" s="544"/>
      <c r="BC162" s="581"/>
      <c r="BD162" s="586"/>
      <c r="BE162" s="587"/>
      <c r="BF162" s="626"/>
      <c r="BG162" s="627"/>
      <c r="BH162" s="628"/>
      <c r="BI162" s="629"/>
      <c r="BJ162" s="632"/>
      <c r="BK162" s="633"/>
      <c r="BL162" s="626"/>
      <c r="BM162" s="627"/>
      <c r="BN162" s="678"/>
      <c r="BO162" s="679"/>
      <c r="BP162" s="680"/>
      <c r="BQ162" s="677"/>
      <c r="BR162" s="663"/>
      <c r="BS162" s="663"/>
      <c r="BT162" s="15"/>
      <c r="BU162" s="15"/>
      <c r="BV162" s="95"/>
    </row>
    <row r="163" spans="1:77" ht="21.75" customHeight="1" x14ac:dyDescent="0.25">
      <c r="A163" s="95"/>
      <c r="B163" s="570" t="str">
        <f>IF(ROSTER!B$42="","",ROSTER!B$42)</f>
        <v/>
      </c>
      <c r="C163" s="572" t="str">
        <f>IF(ROSTER!C$42="","",ROSTER!C$42)</f>
        <v/>
      </c>
      <c r="D163" s="573"/>
      <c r="E163" s="574"/>
      <c r="F163" s="576">
        <f>IF(E163="y",1,IF(E163="S",1,0))</f>
        <v>0</v>
      </c>
      <c r="G163" s="582">
        <f>IF(E163="S",1,0)</f>
        <v>0</v>
      </c>
      <c r="H163" s="578"/>
      <c r="I163" s="543"/>
      <c r="J163" s="542"/>
      <c r="K163" s="580"/>
      <c r="L163" s="584"/>
      <c r="M163" s="585"/>
      <c r="N163" s="588">
        <f>L163+J163</f>
        <v>0</v>
      </c>
      <c r="O163" s="589"/>
      <c r="P163" s="542"/>
      <c r="Q163" s="580"/>
      <c r="R163" s="584"/>
      <c r="S163" s="585"/>
      <c r="T163" s="588">
        <f>R163-P163</f>
        <v>0</v>
      </c>
      <c r="U163" s="588"/>
      <c r="V163" s="542"/>
      <c r="W163" s="543"/>
      <c r="X163" s="593"/>
      <c r="Y163" s="543"/>
      <c r="Z163" s="542"/>
      <c r="AA163" s="543"/>
      <c r="AB163" s="542"/>
      <c r="AC163" s="543"/>
      <c r="AD163" s="542"/>
      <c r="AE163" s="580"/>
      <c r="AF163" s="584"/>
      <c r="AG163" s="585"/>
      <c r="AH163" s="595">
        <f>IF(AD163=0,0,(AF163/AD163)*100)</f>
        <v>0</v>
      </c>
      <c r="AI163" s="596"/>
      <c r="AJ163" s="542"/>
      <c r="AK163" s="580"/>
      <c r="AL163" s="584"/>
      <c r="AM163" s="585"/>
      <c r="AN163" s="595">
        <f>IF(AJ163=0,0,(AL163/AJ163)*100)</f>
        <v>0</v>
      </c>
      <c r="AO163" s="596"/>
      <c r="AP163" s="542"/>
      <c r="AQ163" s="580"/>
      <c r="AR163" s="584"/>
      <c r="AS163" s="585"/>
      <c r="AT163" s="595">
        <f>IF(AP163=0,0,(AR163/AP163)*100)</f>
        <v>0</v>
      </c>
      <c r="AU163" s="596"/>
      <c r="AV163" s="599">
        <f>AD163+AJ163+AP163</f>
        <v>0</v>
      </c>
      <c r="AW163" s="600"/>
      <c r="AX163" s="630">
        <f>AF163+AL163+AR163</f>
        <v>0</v>
      </c>
      <c r="AY163" s="631"/>
      <c r="AZ163" s="595">
        <f>IF(AV163=0,0,(AX163/AV163)*100)</f>
        <v>0</v>
      </c>
      <c r="BA163" s="596"/>
      <c r="BB163" s="542"/>
      <c r="BC163" s="580"/>
      <c r="BD163" s="584"/>
      <c r="BE163" s="585"/>
      <c r="BF163" s="595">
        <f>IF(BB163=0,0,(BD163/BB163)*100)</f>
        <v>0</v>
      </c>
      <c r="BG163" s="596"/>
      <c r="BH163" s="599">
        <f>AV163+BB163</f>
        <v>0</v>
      </c>
      <c r="BI163" s="600"/>
      <c r="BJ163" s="630">
        <f>AX163+BD163</f>
        <v>0</v>
      </c>
      <c r="BK163" s="631"/>
      <c r="BL163" s="595">
        <f>IF(BH163=0,0,(BJ163/BH163)*100)</f>
        <v>0</v>
      </c>
      <c r="BM163" s="596"/>
      <c r="BN163" s="656">
        <f>(AF163*2)+(AL163*2)+(AR163*3)+BD163</f>
        <v>0</v>
      </c>
      <c r="BO163" s="657"/>
      <c r="BP163" s="658"/>
      <c r="BQ163" s="676">
        <f t="shared" ref="BQ163" si="141">IF(BS163=0,0,50*BR163/BS163)</f>
        <v>0</v>
      </c>
      <c r="BR163" s="662">
        <f t="shared" ref="BR163" si="142">(BN163*BU$129)+(N163*BU$130)+(Z163*BU$131)+(R163*BU$132)+(X163*BU$133)+(AB163*BU$134)+(V163*BU$139)</f>
        <v>0</v>
      </c>
      <c r="BS163" s="662">
        <f t="shared" ref="BS163" si="143">((BB163-BD163)*BU$136)+((AV163-AX163)*BU$135)+(H163*BU$137)+(P163*BU$138)</f>
        <v>0</v>
      </c>
      <c r="BT163" s="15"/>
      <c r="BU163" s="15"/>
      <c r="BV163" s="95"/>
    </row>
    <row r="164" spans="1:77" ht="21.75" customHeight="1" x14ac:dyDescent="0.25">
      <c r="A164" s="95"/>
      <c r="B164" s="571"/>
      <c r="C164" s="642" t="str">
        <f>IF(ROSTER!D$42="","",ROSTER!D$42)</f>
        <v/>
      </c>
      <c r="D164" s="643"/>
      <c r="E164" s="575"/>
      <c r="F164" s="577"/>
      <c r="G164" s="583"/>
      <c r="H164" s="579"/>
      <c r="I164" s="545"/>
      <c r="J164" s="544"/>
      <c r="K164" s="581"/>
      <c r="L164" s="586"/>
      <c r="M164" s="587"/>
      <c r="N164" s="592" t="s">
        <v>16</v>
      </c>
      <c r="O164" s="603"/>
      <c r="P164" s="544"/>
      <c r="Q164" s="581"/>
      <c r="R164" s="586"/>
      <c r="S164" s="587"/>
      <c r="T164" s="592" t="s">
        <v>16</v>
      </c>
      <c r="U164" s="592"/>
      <c r="V164" s="544"/>
      <c r="W164" s="545"/>
      <c r="X164" s="594"/>
      <c r="Y164" s="545"/>
      <c r="Z164" s="544"/>
      <c r="AA164" s="545"/>
      <c r="AB164" s="544"/>
      <c r="AC164" s="545"/>
      <c r="AD164" s="544"/>
      <c r="AE164" s="581"/>
      <c r="AF164" s="586"/>
      <c r="AG164" s="587"/>
      <c r="AH164" s="626"/>
      <c r="AI164" s="627"/>
      <c r="AJ164" s="544"/>
      <c r="AK164" s="581"/>
      <c r="AL164" s="586"/>
      <c r="AM164" s="587"/>
      <c r="AN164" s="626"/>
      <c r="AO164" s="627"/>
      <c r="AP164" s="544"/>
      <c r="AQ164" s="581"/>
      <c r="AR164" s="586"/>
      <c r="AS164" s="587"/>
      <c r="AT164" s="626"/>
      <c r="AU164" s="627"/>
      <c r="AV164" s="628"/>
      <c r="AW164" s="629"/>
      <c r="AX164" s="632"/>
      <c r="AY164" s="633"/>
      <c r="AZ164" s="626"/>
      <c r="BA164" s="627"/>
      <c r="BB164" s="544"/>
      <c r="BC164" s="581"/>
      <c r="BD164" s="586"/>
      <c r="BE164" s="587"/>
      <c r="BF164" s="626"/>
      <c r="BG164" s="627"/>
      <c r="BH164" s="628"/>
      <c r="BI164" s="629"/>
      <c r="BJ164" s="632"/>
      <c r="BK164" s="633"/>
      <c r="BL164" s="626"/>
      <c r="BM164" s="627"/>
      <c r="BN164" s="678"/>
      <c r="BO164" s="679"/>
      <c r="BP164" s="680"/>
      <c r="BQ164" s="677"/>
      <c r="BR164" s="663"/>
      <c r="BS164" s="663"/>
      <c r="BT164" s="15"/>
      <c r="BU164" s="15"/>
      <c r="BV164" s="95"/>
    </row>
    <row r="165" spans="1:77" ht="21.75" customHeight="1" x14ac:dyDescent="0.25">
      <c r="A165" s="95"/>
      <c r="B165" s="570" t="str">
        <f>IF(ROSTER!B$44="","",ROSTER!B$44)</f>
        <v/>
      </c>
      <c r="C165" s="572" t="str">
        <f>IF(ROSTER!C$44="","",ROSTER!C$44)</f>
        <v/>
      </c>
      <c r="D165" s="573"/>
      <c r="E165" s="574"/>
      <c r="F165" s="576">
        <f>IF(E165="y",1,IF(E165="S",1,0))</f>
        <v>0</v>
      </c>
      <c r="G165" s="582">
        <f>IF(E165="S",1,0)</f>
        <v>0</v>
      </c>
      <c r="H165" s="578"/>
      <c r="I165" s="543"/>
      <c r="J165" s="542"/>
      <c r="K165" s="580"/>
      <c r="L165" s="584"/>
      <c r="M165" s="585"/>
      <c r="N165" s="588">
        <f>L165+J165</f>
        <v>0</v>
      </c>
      <c r="O165" s="589"/>
      <c r="P165" s="542"/>
      <c r="Q165" s="580"/>
      <c r="R165" s="584"/>
      <c r="S165" s="585"/>
      <c r="T165" s="588">
        <f>R165-P165</f>
        <v>0</v>
      </c>
      <c r="U165" s="588"/>
      <c r="V165" s="542"/>
      <c r="W165" s="543"/>
      <c r="X165" s="593"/>
      <c r="Y165" s="543"/>
      <c r="Z165" s="542"/>
      <c r="AA165" s="543"/>
      <c r="AB165" s="542"/>
      <c r="AC165" s="543"/>
      <c r="AD165" s="542"/>
      <c r="AE165" s="580"/>
      <c r="AF165" s="584"/>
      <c r="AG165" s="585"/>
      <c r="AH165" s="595">
        <f>IF(AD165=0,0,(AF165/AD165)*100)</f>
        <v>0</v>
      </c>
      <c r="AI165" s="596"/>
      <c r="AJ165" s="542"/>
      <c r="AK165" s="580"/>
      <c r="AL165" s="584"/>
      <c r="AM165" s="585"/>
      <c r="AN165" s="595">
        <f>IF(AJ165=0,0,(AL165/AJ165)*100)</f>
        <v>0</v>
      </c>
      <c r="AO165" s="596"/>
      <c r="AP165" s="542"/>
      <c r="AQ165" s="580"/>
      <c r="AR165" s="584"/>
      <c r="AS165" s="585"/>
      <c r="AT165" s="595">
        <f>IF(AP165=0,0,(AR165/AP165)*100)</f>
        <v>0</v>
      </c>
      <c r="AU165" s="596"/>
      <c r="AV165" s="599">
        <f>AD165+AJ165+AP165</f>
        <v>0</v>
      </c>
      <c r="AW165" s="600"/>
      <c r="AX165" s="630">
        <f>AF165+AL165+AR165</f>
        <v>0</v>
      </c>
      <c r="AY165" s="631"/>
      <c r="AZ165" s="595">
        <f>IF(AV165=0,0,(AX165/AV165)*100)</f>
        <v>0</v>
      </c>
      <c r="BA165" s="596"/>
      <c r="BB165" s="542"/>
      <c r="BC165" s="580"/>
      <c r="BD165" s="584"/>
      <c r="BE165" s="585"/>
      <c r="BF165" s="595">
        <f>IF(BB165=0,0,(BD165/BB165)*100)</f>
        <v>0</v>
      </c>
      <c r="BG165" s="596"/>
      <c r="BH165" s="599">
        <f>AV165+BB165</f>
        <v>0</v>
      </c>
      <c r="BI165" s="600"/>
      <c r="BJ165" s="630">
        <f>AX165+BD165</f>
        <v>0</v>
      </c>
      <c r="BK165" s="631"/>
      <c r="BL165" s="595">
        <f>IF(BH165=0,0,(BJ165/BH165)*100)</f>
        <v>0</v>
      </c>
      <c r="BM165" s="596"/>
      <c r="BN165" s="656">
        <f>(AF165*2)+(AL165*2)+(AR165*3)+BD165</f>
        <v>0</v>
      </c>
      <c r="BO165" s="657"/>
      <c r="BP165" s="658"/>
      <c r="BQ165" s="676">
        <f t="shared" ref="BQ165" si="144">IF(BS165=0,0,50*BR165/BS165)</f>
        <v>0</v>
      </c>
      <c r="BR165" s="662">
        <f t="shared" ref="BR165" si="145">(BN165*BU$129)+(N165*BU$130)+(Z165*BU$131)+(R165*BU$132)+(X165*BU$133)+(AB165*BU$134)+(V165*BU$139)</f>
        <v>0</v>
      </c>
      <c r="BS165" s="662">
        <f t="shared" ref="BS165" si="146">((BB165-BD165)*BU$136)+((AV165-AX165)*BU$135)+(H165*BU$137)+(P165*BU$138)</f>
        <v>0</v>
      </c>
      <c r="BT165" s="15"/>
      <c r="BU165" s="15"/>
      <c r="BV165" s="95"/>
    </row>
    <row r="166" spans="1:77" ht="21.75" customHeight="1" x14ac:dyDescent="0.25">
      <c r="A166" s="95"/>
      <c r="B166" s="571"/>
      <c r="C166" s="642" t="str">
        <f>IF(ROSTER!D$44="","",ROSTER!D$44)</f>
        <v/>
      </c>
      <c r="D166" s="643"/>
      <c r="E166" s="575"/>
      <c r="F166" s="577"/>
      <c r="G166" s="583"/>
      <c r="H166" s="579"/>
      <c r="I166" s="545"/>
      <c r="J166" s="544"/>
      <c r="K166" s="581"/>
      <c r="L166" s="586"/>
      <c r="M166" s="587"/>
      <c r="N166" s="592" t="s">
        <v>16</v>
      </c>
      <c r="O166" s="603"/>
      <c r="P166" s="544"/>
      <c r="Q166" s="581"/>
      <c r="R166" s="586"/>
      <c r="S166" s="587"/>
      <c r="T166" s="592" t="s">
        <v>16</v>
      </c>
      <c r="U166" s="592"/>
      <c r="V166" s="544"/>
      <c r="W166" s="545"/>
      <c r="X166" s="594"/>
      <c r="Y166" s="545"/>
      <c r="Z166" s="544"/>
      <c r="AA166" s="545"/>
      <c r="AB166" s="544"/>
      <c r="AC166" s="545"/>
      <c r="AD166" s="544"/>
      <c r="AE166" s="581"/>
      <c r="AF166" s="586"/>
      <c r="AG166" s="587"/>
      <c r="AH166" s="626"/>
      <c r="AI166" s="627"/>
      <c r="AJ166" s="544"/>
      <c r="AK166" s="581"/>
      <c r="AL166" s="586"/>
      <c r="AM166" s="587"/>
      <c r="AN166" s="626"/>
      <c r="AO166" s="627"/>
      <c r="AP166" s="544"/>
      <c r="AQ166" s="581"/>
      <c r="AR166" s="586"/>
      <c r="AS166" s="587"/>
      <c r="AT166" s="626"/>
      <c r="AU166" s="627"/>
      <c r="AV166" s="628"/>
      <c r="AW166" s="629"/>
      <c r="AX166" s="632"/>
      <c r="AY166" s="633"/>
      <c r="AZ166" s="626"/>
      <c r="BA166" s="627"/>
      <c r="BB166" s="544"/>
      <c r="BC166" s="581"/>
      <c r="BD166" s="586"/>
      <c r="BE166" s="587"/>
      <c r="BF166" s="626"/>
      <c r="BG166" s="627"/>
      <c r="BH166" s="628"/>
      <c r="BI166" s="629"/>
      <c r="BJ166" s="632"/>
      <c r="BK166" s="633"/>
      <c r="BL166" s="626"/>
      <c r="BM166" s="627"/>
      <c r="BN166" s="678"/>
      <c r="BO166" s="679"/>
      <c r="BP166" s="680"/>
      <c r="BQ166" s="677"/>
      <c r="BR166" s="663"/>
      <c r="BS166" s="663"/>
      <c r="BT166" s="15"/>
      <c r="BU166" s="15"/>
      <c r="BV166" s="95"/>
    </row>
    <row r="167" spans="1:77" ht="21.75" customHeight="1" x14ac:dyDescent="0.25">
      <c r="A167" s="95"/>
      <c r="B167" s="570" t="str">
        <f>IF(ROSTER!B$46="","",ROSTER!B$46)</f>
        <v/>
      </c>
      <c r="C167" s="572" t="str">
        <f>IF(ROSTER!C$46="","",ROSTER!C$46)</f>
        <v/>
      </c>
      <c r="D167" s="573"/>
      <c r="E167" s="574"/>
      <c r="F167" s="576">
        <f>IF(E167="y",1,IF(E167="S",1,0))</f>
        <v>0</v>
      </c>
      <c r="G167" s="582">
        <f>IF(E167="S",1,0)</f>
        <v>0</v>
      </c>
      <c r="H167" s="578"/>
      <c r="I167" s="543"/>
      <c r="J167" s="542"/>
      <c r="K167" s="580"/>
      <c r="L167" s="584"/>
      <c r="M167" s="585"/>
      <c r="N167" s="588">
        <f>L167+J167</f>
        <v>0</v>
      </c>
      <c r="O167" s="589"/>
      <c r="P167" s="542"/>
      <c r="Q167" s="580"/>
      <c r="R167" s="584"/>
      <c r="S167" s="585"/>
      <c r="T167" s="588">
        <f>R167-P167</f>
        <v>0</v>
      </c>
      <c r="U167" s="588"/>
      <c r="V167" s="542"/>
      <c r="W167" s="543"/>
      <c r="X167" s="593"/>
      <c r="Y167" s="543"/>
      <c r="Z167" s="542"/>
      <c r="AA167" s="543"/>
      <c r="AB167" s="542"/>
      <c r="AC167" s="543"/>
      <c r="AD167" s="542"/>
      <c r="AE167" s="580"/>
      <c r="AF167" s="584"/>
      <c r="AG167" s="585"/>
      <c r="AH167" s="595">
        <f>IF(AD167=0,0,(AF167/AD167)*100)</f>
        <v>0</v>
      </c>
      <c r="AI167" s="596"/>
      <c r="AJ167" s="542"/>
      <c r="AK167" s="580"/>
      <c r="AL167" s="584"/>
      <c r="AM167" s="585"/>
      <c r="AN167" s="595">
        <f>IF(AJ167=0,0,(AL167/AJ167)*100)</f>
        <v>0</v>
      </c>
      <c r="AO167" s="596"/>
      <c r="AP167" s="542"/>
      <c r="AQ167" s="580"/>
      <c r="AR167" s="584"/>
      <c r="AS167" s="585"/>
      <c r="AT167" s="595">
        <f>IF(AP167=0,0,(AR167/AP167)*100)</f>
        <v>0</v>
      </c>
      <c r="AU167" s="596"/>
      <c r="AV167" s="599">
        <f>AD167+AJ167+AP167</f>
        <v>0</v>
      </c>
      <c r="AW167" s="600"/>
      <c r="AX167" s="630">
        <f>AF167+AL167+AR167</f>
        <v>0</v>
      </c>
      <c r="AY167" s="631"/>
      <c r="AZ167" s="595">
        <f>IF(AV167=0,0,(AX167/AV167)*100)</f>
        <v>0</v>
      </c>
      <c r="BA167" s="596"/>
      <c r="BB167" s="542"/>
      <c r="BC167" s="580"/>
      <c r="BD167" s="584"/>
      <c r="BE167" s="585"/>
      <c r="BF167" s="595">
        <f>IF(BB167=0,0,(BD167/BB167)*100)</f>
        <v>0</v>
      </c>
      <c r="BG167" s="596"/>
      <c r="BH167" s="599">
        <f>AV167+BB167</f>
        <v>0</v>
      </c>
      <c r="BI167" s="600"/>
      <c r="BJ167" s="630">
        <f>AX167+BD167</f>
        <v>0</v>
      </c>
      <c r="BK167" s="631"/>
      <c r="BL167" s="595">
        <f>IF(BH167=0,0,(BJ167/BH167)*100)</f>
        <v>0</v>
      </c>
      <c r="BM167" s="596"/>
      <c r="BN167" s="656">
        <f>(AF167*2)+(AL167*2)+(AR167*3)+BD167</f>
        <v>0</v>
      </c>
      <c r="BO167" s="657"/>
      <c r="BP167" s="658"/>
      <c r="BQ167" s="676">
        <f t="shared" ref="BQ167" si="147">IF(BS167=0,0,50*BR167/BS167)</f>
        <v>0</v>
      </c>
      <c r="BR167" s="662">
        <f t="shared" ref="BR167" si="148">(BN167*BU$129)+(N167*BU$130)+(Z167*BU$131)+(R167*BU$132)+(X167*BU$133)+(AB167*BU$134)+(V167*BU$139)</f>
        <v>0</v>
      </c>
      <c r="BS167" s="662">
        <f t="shared" ref="BS167" si="149">((BB167-BD167)*BU$136)+((AV167-AX167)*BU$135)+(H167*BU$137)+(P167*BU$138)</f>
        <v>0</v>
      </c>
      <c r="BT167" s="15"/>
      <c r="BU167" s="15"/>
      <c r="BV167" s="95"/>
    </row>
    <row r="168" spans="1:77" ht="22.5" customHeight="1" thickBot="1" x14ac:dyDescent="0.3">
      <c r="A168" s="95"/>
      <c r="B168" s="571"/>
      <c r="C168" s="642" t="str">
        <f>IF(ROSTER!D$46="","",ROSTER!D$46)</f>
        <v/>
      </c>
      <c r="D168" s="643"/>
      <c r="E168" s="575"/>
      <c r="F168" s="577"/>
      <c r="G168" s="583"/>
      <c r="H168" s="579"/>
      <c r="I168" s="545"/>
      <c r="J168" s="544"/>
      <c r="K168" s="581"/>
      <c r="L168" s="586"/>
      <c r="M168" s="587"/>
      <c r="N168" s="590" t="s">
        <v>16</v>
      </c>
      <c r="O168" s="591"/>
      <c r="P168" s="544"/>
      <c r="Q168" s="581"/>
      <c r="R168" s="586"/>
      <c r="S168" s="587"/>
      <c r="T168" s="592" t="s">
        <v>16</v>
      </c>
      <c r="U168" s="592"/>
      <c r="V168" s="544"/>
      <c r="W168" s="545"/>
      <c r="X168" s="594"/>
      <c r="Y168" s="545"/>
      <c r="Z168" s="544"/>
      <c r="AA168" s="545"/>
      <c r="AB168" s="544"/>
      <c r="AC168" s="545"/>
      <c r="AD168" s="544"/>
      <c r="AE168" s="581"/>
      <c r="AF168" s="586"/>
      <c r="AG168" s="587"/>
      <c r="AH168" s="597"/>
      <c r="AI168" s="598"/>
      <c r="AJ168" s="544"/>
      <c r="AK168" s="581"/>
      <c r="AL168" s="586"/>
      <c r="AM168" s="587"/>
      <c r="AN168" s="597"/>
      <c r="AO168" s="598"/>
      <c r="AP168" s="544"/>
      <c r="AQ168" s="581"/>
      <c r="AR168" s="586"/>
      <c r="AS168" s="587"/>
      <c r="AT168" s="597"/>
      <c r="AU168" s="598"/>
      <c r="AV168" s="601"/>
      <c r="AW168" s="602"/>
      <c r="AX168" s="701"/>
      <c r="AY168" s="702"/>
      <c r="AZ168" s="597"/>
      <c r="BA168" s="598"/>
      <c r="BB168" s="544"/>
      <c r="BC168" s="581"/>
      <c r="BD168" s="586"/>
      <c r="BE168" s="587"/>
      <c r="BF168" s="597"/>
      <c r="BG168" s="598"/>
      <c r="BH168" s="601"/>
      <c r="BI168" s="602"/>
      <c r="BJ168" s="701"/>
      <c r="BK168" s="702"/>
      <c r="BL168" s="597"/>
      <c r="BM168" s="598"/>
      <c r="BN168" s="659"/>
      <c r="BO168" s="660"/>
      <c r="BP168" s="661"/>
      <c r="BQ168" s="677"/>
      <c r="BR168" s="663"/>
      <c r="BS168" s="663"/>
      <c r="BT168" s="15"/>
      <c r="BU168" s="15"/>
      <c r="BV168" s="95"/>
    </row>
    <row r="169" spans="1:77" s="21" customFormat="1" ht="33.4" customHeight="1" x14ac:dyDescent="0.45">
      <c r="A169" s="98"/>
      <c r="B169" s="612"/>
      <c r="C169" s="613"/>
      <c r="D169" s="613" t="s">
        <v>10</v>
      </c>
      <c r="E169" s="616"/>
      <c r="F169" s="279"/>
      <c r="G169" s="279"/>
      <c r="H169" s="517">
        <f>SUM(H129:I168)</f>
        <v>0</v>
      </c>
      <c r="I169" s="618"/>
      <c r="J169" s="517">
        <f>SUM(J129:K168)</f>
        <v>0</v>
      </c>
      <c r="K169" s="618"/>
      <c r="L169" s="620">
        <f>SUM(L129:M168)</f>
        <v>0</v>
      </c>
      <c r="M169" s="621"/>
      <c r="N169" s="548">
        <f>L169+J169</f>
        <v>0</v>
      </c>
      <c r="O169" s="518"/>
      <c r="P169" s="620">
        <f>SUM(P129:Q168)</f>
        <v>0</v>
      </c>
      <c r="Q169" s="618"/>
      <c r="R169" s="620">
        <f>SUM(R129:S168)</f>
        <v>0</v>
      </c>
      <c r="S169" s="621"/>
      <c r="T169" s="548">
        <f>R169-P169</f>
        <v>0</v>
      </c>
      <c r="U169" s="518"/>
      <c r="V169" s="517">
        <f>SUM(V129:W168)</f>
        <v>0</v>
      </c>
      <c r="W169" s="518"/>
      <c r="X169" s="621">
        <f>SUM(X129:Y168)</f>
        <v>0</v>
      </c>
      <c r="Y169" s="621"/>
      <c r="Z169" s="517">
        <f>SUM(Z129:AA168)</f>
        <v>0</v>
      </c>
      <c r="AA169" s="518"/>
      <c r="AB169" s="517">
        <f>SUM(AB129:AC168)</f>
        <v>0</v>
      </c>
      <c r="AC169" s="518"/>
      <c r="AD169" s="621">
        <f>SUM(AD129:AE168)</f>
        <v>0</v>
      </c>
      <c r="AE169" s="618"/>
      <c r="AF169" s="620">
        <f>SUM(AF129:AG168)</f>
        <v>0</v>
      </c>
      <c r="AG169" s="621"/>
      <c r="AH169" s="548">
        <f>IF(AD169=0,0,(AF169/AD169)*100)</f>
        <v>0</v>
      </c>
      <c r="AI169" s="518"/>
      <c r="AJ169" s="620">
        <f>SUM(AJ129:AK168)</f>
        <v>0</v>
      </c>
      <c r="AK169" s="618"/>
      <c r="AL169" s="620">
        <f>SUM(AL129:AM168)</f>
        <v>0</v>
      </c>
      <c r="AM169" s="621"/>
      <c r="AN169" s="548">
        <f>IF(AJ169=0,0,(AL169/AJ169)*100)</f>
        <v>0</v>
      </c>
      <c r="AO169" s="518"/>
      <c r="AP169" s="620">
        <f>SUM(AP129:AQ168)</f>
        <v>0</v>
      </c>
      <c r="AQ169" s="618"/>
      <c r="AR169" s="620">
        <f>SUM(AR129:AS168)</f>
        <v>0</v>
      </c>
      <c r="AS169" s="621"/>
      <c r="AT169" s="548">
        <f>IF(AP169=0,0,(AR169/AP169)*100)</f>
        <v>0</v>
      </c>
      <c r="AU169" s="518"/>
      <c r="AV169" s="517">
        <f>AD169+AJ169+AP169</f>
        <v>0</v>
      </c>
      <c r="AW169" s="618"/>
      <c r="AX169" s="620">
        <f>AF169+AL169+AR169</f>
        <v>0</v>
      </c>
      <c r="AY169" s="624"/>
      <c r="AZ169" s="548">
        <f>IF(AV169=0,0,(AX169/AV169)*100)</f>
        <v>0</v>
      </c>
      <c r="BA169" s="518"/>
      <c r="BB169" s="620">
        <f>SUM(BB129:BC168)</f>
        <v>0</v>
      </c>
      <c r="BC169" s="618"/>
      <c r="BD169" s="620">
        <f>SUM(BD129:BE168)</f>
        <v>0</v>
      </c>
      <c r="BE169" s="621"/>
      <c r="BF169" s="548">
        <f>IF(BB169=0,0,(BD169/BB169)*100)</f>
        <v>0</v>
      </c>
      <c r="BG169" s="518"/>
      <c r="BH169" s="517">
        <f>AV169+BB169</f>
        <v>0</v>
      </c>
      <c r="BI169" s="618"/>
      <c r="BJ169" s="620">
        <f>AX169+BD169</f>
        <v>0</v>
      </c>
      <c r="BK169" s="624"/>
      <c r="BL169" s="548">
        <f>IF(BH169=0,0,(BJ169/BH169)*100)</f>
        <v>0</v>
      </c>
      <c r="BM169" s="664"/>
      <c r="BN169" s="666">
        <f>SUM(BN129:BP168)</f>
        <v>0</v>
      </c>
      <c r="BO169" s="667"/>
      <c r="BP169" s="668"/>
      <c r="BQ169" s="681">
        <f>SUM(BQ129:BQ168)</f>
        <v>0</v>
      </c>
      <c r="BR169" s="685">
        <f t="shared" ref="BR169" si="150">(BN169*BU$129)+(N169*BU$130)+(Z169*BU$131)+(R169*BU$132)+(X169*BU$133)+(AB169*BU$134)+(V169*BU$139)</f>
        <v>0</v>
      </c>
      <c r="BS169" s="683">
        <f t="shared" ref="BS169" si="151">((BB169-BD169)*BU$136)+((AV169-AX169)*BU$135)+(H169*BU$137)+(P169*BU$138)</f>
        <v>0</v>
      </c>
      <c r="BT169" s="20"/>
      <c r="BU169" s="20"/>
      <c r="BV169" s="98"/>
    </row>
    <row r="170" spans="1:77" s="21" customFormat="1" ht="33.950000000000003" customHeight="1" thickBot="1" x14ac:dyDescent="0.5">
      <c r="A170" s="98"/>
      <c r="B170" s="614"/>
      <c r="C170" s="615"/>
      <c r="D170" s="615"/>
      <c r="E170" s="617"/>
      <c r="F170" s="280"/>
      <c r="G170" s="280"/>
      <c r="H170" s="519"/>
      <c r="I170" s="619"/>
      <c r="J170" s="519"/>
      <c r="K170" s="619"/>
      <c r="L170" s="622"/>
      <c r="M170" s="623"/>
      <c r="N170" s="549" t="s">
        <v>16</v>
      </c>
      <c r="O170" s="520"/>
      <c r="P170" s="622"/>
      <c r="Q170" s="619"/>
      <c r="R170" s="622"/>
      <c r="S170" s="623"/>
      <c r="T170" s="549" t="s">
        <v>16</v>
      </c>
      <c r="U170" s="520"/>
      <c r="V170" s="519"/>
      <c r="W170" s="520"/>
      <c r="X170" s="623"/>
      <c r="Y170" s="623"/>
      <c r="Z170" s="519"/>
      <c r="AA170" s="520"/>
      <c r="AB170" s="519"/>
      <c r="AC170" s="520"/>
      <c r="AD170" s="623"/>
      <c r="AE170" s="619"/>
      <c r="AF170" s="622"/>
      <c r="AG170" s="623"/>
      <c r="AH170" s="549"/>
      <c r="AI170" s="520"/>
      <c r="AJ170" s="622"/>
      <c r="AK170" s="619"/>
      <c r="AL170" s="622"/>
      <c r="AM170" s="623"/>
      <c r="AN170" s="549"/>
      <c r="AO170" s="520"/>
      <c r="AP170" s="622"/>
      <c r="AQ170" s="619"/>
      <c r="AR170" s="622"/>
      <c r="AS170" s="623"/>
      <c r="AT170" s="549"/>
      <c r="AU170" s="520"/>
      <c r="AV170" s="519"/>
      <c r="AW170" s="619"/>
      <c r="AX170" s="622"/>
      <c r="AY170" s="625"/>
      <c r="AZ170" s="549"/>
      <c r="BA170" s="520"/>
      <c r="BB170" s="622"/>
      <c r="BC170" s="619"/>
      <c r="BD170" s="622"/>
      <c r="BE170" s="623"/>
      <c r="BF170" s="549"/>
      <c r="BG170" s="520"/>
      <c r="BH170" s="519"/>
      <c r="BI170" s="619"/>
      <c r="BJ170" s="622"/>
      <c r="BK170" s="625"/>
      <c r="BL170" s="549"/>
      <c r="BM170" s="665"/>
      <c r="BN170" s="669"/>
      <c r="BO170" s="670"/>
      <c r="BP170" s="671"/>
      <c r="BQ170" s="682"/>
      <c r="BR170" s="686"/>
      <c r="BS170" s="684"/>
      <c r="BT170" s="20"/>
      <c r="BU170" s="20"/>
      <c r="BV170" s="98"/>
    </row>
    <row r="171" spans="1:77" s="21" customFormat="1" ht="33" customHeight="1" thickBot="1" x14ac:dyDescent="0.5">
      <c r="A171" s="98"/>
      <c r="B171" s="612"/>
      <c r="C171" s="613"/>
      <c r="D171" s="613" t="s">
        <v>13</v>
      </c>
      <c r="E171" s="616"/>
      <c r="F171" s="281"/>
      <c r="G171" s="282"/>
      <c r="H171" s="528"/>
      <c r="I171" s="636"/>
      <c r="J171" s="528"/>
      <c r="K171" s="636"/>
      <c r="L171" s="638"/>
      <c r="M171" s="639"/>
      <c r="N171" s="548">
        <f>J171+L171</f>
        <v>0</v>
      </c>
      <c r="O171" s="518"/>
      <c r="P171" s="638"/>
      <c r="Q171" s="636"/>
      <c r="R171" s="638"/>
      <c r="S171" s="639"/>
      <c r="T171" s="548">
        <f>R171-P171</f>
        <v>0</v>
      </c>
      <c r="U171" s="518"/>
      <c r="V171" s="528"/>
      <c r="W171" s="529"/>
      <c r="X171" s="528"/>
      <c r="Y171" s="529"/>
      <c r="Z171" s="528"/>
      <c r="AA171" s="529"/>
      <c r="AB171" s="528"/>
      <c r="AC171" s="529"/>
      <c r="AD171" s="639"/>
      <c r="AE171" s="636"/>
      <c r="AF171" s="638"/>
      <c r="AG171" s="639"/>
      <c r="AH171" s="548">
        <f>IF(AD171=0,0,(AF171/AD171)*100)</f>
        <v>0</v>
      </c>
      <c r="AI171" s="518"/>
      <c r="AJ171" s="638"/>
      <c r="AK171" s="636"/>
      <c r="AL171" s="638"/>
      <c r="AM171" s="639"/>
      <c r="AN171" s="548">
        <f>IF(AJ171=0,0,(AL171/AJ171)*100)</f>
        <v>0</v>
      </c>
      <c r="AO171" s="518"/>
      <c r="AP171" s="638"/>
      <c r="AQ171" s="636"/>
      <c r="AR171" s="638"/>
      <c r="AS171" s="639"/>
      <c r="AT171" s="548">
        <f>IF(AP171=0,0,(AR171/AP171)*100)</f>
        <v>0</v>
      </c>
      <c r="AU171" s="518"/>
      <c r="AV171" s="517">
        <f>AD171+AJ171+AP171</f>
        <v>0</v>
      </c>
      <c r="AW171" s="618"/>
      <c r="AX171" s="620">
        <f>AF171+AL171+AR171</f>
        <v>0</v>
      </c>
      <c r="AY171" s="624"/>
      <c r="AZ171" s="548">
        <f>IF(AV171=0,0,(AX171/AV171)*100)</f>
        <v>0</v>
      </c>
      <c r="BA171" s="518"/>
      <c r="BB171" s="638"/>
      <c r="BC171" s="636"/>
      <c r="BD171" s="638"/>
      <c r="BE171" s="639"/>
      <c r="BF171" s="548">
        <f>IF(BB171=0,0,(BD171/BB171)*100)</f>
        <v>0</v>
      </c>
      <c r="BG171" s="518"/>
      <c r="BH171" s="517">
        <f>AV171+BB171</f>
        <v>0</v>
      </c>
      <c r="BI171" s="618"/>
      <c r="BJ171" s="620">
        <f>AX171+BD171</f>
        <v>0</v>
      </c>
      <c r="BK171" s="624"/>
      <c r="BL171" s="548">
        <f>IF(BH171=0,0,(BJ171/BH171)*100)</f>
        <v>0</v>
      </c>
      <c r="BM171" s="664"/>
      <c r="BN171" s="693">
        <f>(AF171*2)+(AL171*2)+(AR171*3)+BD171</f>
        <v>0</v>
      </c>
      <c r="BO171" s="694"/>
      <c r="BP171" s="695"/>
      <c r="BQ171" s="699"/>
      <c r="BR171" s="283"/>
      <c r="BS171" s="284"/>
      <c r="BT171" s="20"/>
      <c r="BU171" s="20"/>
      <c r="BV171" s="98"/>
    </row>
    <row r="172" spans="1:77" s="21" customFormat="1" ht="33.75" customHeight="1" thickBot="1" x14ac:dyDescent="0.5">
      <c r="A172" s="98"/>
      <c r="B172" s="285"/>
      <c r="C172" s="286"/>
      <c r="D172" s="634"/>
      <c r="E172" s="635"/>
      <c r="F172" s="287"/>
      <c r="G172" s="287"/>
      <c r="H172" s="530"/>
      <c r="I172" s="637"/>
      <c r="J172" s="530"/>
      <c r="K172" s="637"/>
      <c r="L172" s="640"/>
      <c r="M172" s="641"/>
      <c r="N172" s="549">
        <f>IF((N169+N171)=0,0,N169/(N169+N171)*100)</f>
        <v>0</v>
      </c>
      <c r="O172" s="520"/>
      <c r="P172" s="640"/>
      <c r="Q172" s="637"/>
      <c r="R172" s="640"/>
      <c r="S172" s="641"/>
      <c r="T172" s="549"/>
      <c r="U172" s="520"/>
      <c r="V172" s="530"/>
      <c r="W172" s="531"/>
      <c r="X172" s="530"/>
      <c r="Y172" s="531"/>
      <c r="Z172" s="530"/>
      <c r="AA172" s="531"/>
      <c r="AB172" s="530"/>
      <c r="AC172" s="531"/>
      <c r="AD172" s="641"/>
      <c r="AE172" s="637"/>
      <c r="AF172" s="640"/>
      <c r="AG172" s="641"/>
      <c r="AH172" s="549"/>
      <c r="AI172" s="520"/>
      <c r="AJ172" s="640"/>
      <c r="AK172" s="637"/>
      <c r="AL172" s="640"/>
      <c r="AM172" s="641"/>
      <c r="AN172" s="549"/>
      <c r="AO172" s="520"/>
      <c r="AP172" s="640"/>
      <c r="AQ172" s="637"/>
      <c r="AR172" s="640"/>
      <c r="AS172" s="641"/>
      <c r="AT172" s="549"/>
      <c r="AU172" s="520"/>
      <c r="AV172" s="519"/>
      <c r="AW172" s="619"/>
      <c r="AX172" s="622"/>
      <c r="AY172" s="625"/>
      <c r="AZ172" s="549"/>
      <c r="BA172" s="520"/>
      <c r="BB172" s="640"/>
      <c r="BC172" s="637"/>
      <c r="BD172" s="640"/>
      <c r="BE172" s="641"/>
      <c r="BF172" s="549"/>
      <c r="BG172" s="520"/>
      <c r="BH172" s="519"/>
      <c r="BI172" s="619"/>
      <c r="BJ172" s="622"/>
      <c r="BK172" s="625"/>
      <c r="BL172" s="549"/>
      <c r="BM172" s="665"/>
      <c r="BN172" s="696"/>
      <c r="BO172" s="697"/>
      <c r="BP172" s="698"/>
      <c r="BQ172" s="700"/>
      <c r="BR172" s="79"/>
      <c r="BS172" s="79"/>
      <c r="BT172" s="20"/>
      <c r="BU172" s="20"/>
      <c r="BV172" s="98"/>
    </row>
    <row r="173" spans="1:77" ht="16.5" customHeight="1" thickTop="1" thickBot="1" x14ac:dyDescent="0.5">
      <c r="A173" s="95"/>
      <c r="B173" s="288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289"/>
      <c r="AI173" s="289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89"/>
      <c r="BR173" s="674">
        <f>IF((J169+L171)=0,0,(J169/(J169+L171)*100)%)</f>
        <v>0</v>
      </c>
      <c r="BS173" s="675"/>
      <c r="BT173" s="674">
        <f>IF((L169+J171)=0,0,(L169/(L169+J171)*100)%)</f>
        <v>0</v>
      </c>
      <c r="BU173" s="675"/>
      <c r="BV173" s="95"/>
    </row>
    <row r="174" spans="1:77" s="23" customFormat="1" ht="79.5" customHeight="1" thickTop="1" thickBot="1" x14ac:dyDescent="0.55000000000000004">
      <c r="A174" s="99"/>
      <c r="B174" s="565" t="s">
        <v>64</v>
      </c>
      <c r="C174" s="566"/>
      <c r="D174" s="113"/>
      <c r="E174" s="532" t="s">
        <v>54</v>
      </c>
      <c r="F174" s="532"/>
      <c r="G174" s="532"/>
      <c r="H174" s="532"/>
      <c r="I174" s="94"/>
      <c r="J174" s="533"/>
      <c r="K174" s="534"/>
      <c r="L174" s="535"/>
      <c r="M174" s="290"/>
      <c r="N174" s="533"/>
      <c r="O174" s="534"/>
      <c r="P174" s="535"/>
      <c r="Q174" s="536" t="s">
        <v>47</v>
      </c>
      <c r="R174" s="537"/>
      <c r="S174" s="537"/>
      <c r="T174" s="538"/>
      <c r="U174" s="533"/>
      <c r="V174" s="534"/>
      <c r="W174" s="535"/>
      <c r="X174" s="290"/>
      <c r="Y174" s="533"/>
      <c r="Z174" s="534"/>
      <c r="AA174" s="535"/>
      <c r="AB174" s="536" t="s">
        <v>49</v>
      </c>
      <c r="AC174" s="537"/>
      <c r="AD174" s="537"/>
      <c r="AE174" s="538"/>
      <c r="AF174" s="533"/>
      <c r="AG174" s="534"/>
      <c r="AH174" s="535"/>
      <c r="AI174" s="290"/>
      <c r="AJ174" s="533"/>
      <c r="AK174" s="534"/>
      <c r="AL174" s="535"/>
      <c r="AM174" s="536" t="s">
        <v>53</v>
      </c>
      <c r="AN174" s="537"/>
      <c r="AO174" s="537"/>
      <c r="AP174" s="538"/>
      <c r="AQ174" s="533"/>
      <c r="AR174" s="534"/>
      <c r="AS174" s="535"/>
      <c r="AT174" s="72"/>
      <c r="AU174" s="533"/>
      <c r="AV174" s="534"/>
      <c r="AW174" s="535"/>
      <c r="AX174" s="291"/>
      <c r="AY174" s="291"/>
      <c r="AZ174" s="291"/>
      <c r="BA174" s="291"/>
      <c r="BB174" s="567" t="s">
        <v>20</v>
      </c>
      <c r="BC174" s="567"/>
      <c r="BD174" s="567"/>
      <c r="BE174" s="567"/>
      <c r="BF174" s="568"/>
      <c r="BG174" s="539">
        <f>BN169</f>
        <v>0</v>
      </c>
      <c r="BH174" s="540"/>
      <c r="BI174" s="541"/>
      <c r="BJ174" s="292"/>
      <c r="BK174" s="539">
        <f>BN171</f>
        <v>0</v>
      </c>
      <c r="BL174" s="540"/>
      <c r="BM174" s="541"/>
      <c r="BN174" s="73"/>
      <c r="BO174" s="73"/>
      <c r="BP174" s="73"/>
      <c r="BQ174" s="90"/>
      <c r="BR174" s="24"/>
      <c r="BS174" s="24"/>
      <c r="BT174" s="22"/>
      <c r="BU174" s="22"/>
      <c r="BV174" s="99"/>
    </row>
    <row r="175" spans="1:77" ht="15.6" customHeight="1" thickTop="1" thickBot="1" x14ac:dyDescent="0.55000000000000004">
      <c r="A175" s="95"/>
      <c r="B175" s="293"/>
      <c r="C175" s="67"/>
      <c r="D175" s="67"/>
      <c r="E175" s="294"/>
      <c r="F175" s="295"/>
      <c r="G175" s="295"/>
      <c r="H175" s="94"/>
      <c r="I175" s="94"/>
      <c r="J175" s="296"/>
      <c r="K175" s="296"/>
      <c r="L175" s="296"/>
      <c r="M175" s="296"/>
      <c r="N175" s="296"/>
      <c r="O175" s="296"/>
      <c r="P175" s="296"/>
      <c r="Q175" s="295"/>
      <c r="R175" s="295"/>
      <c r="S175" s="295"/>
      <c r="T175" s="295"/>
      <c r="U175" s="296"/>
      <c r="V175" s="296"/>
      <c r="W175" s="296"/>
      <c r="X175" s="297"/>
      <c r="Y175" s="296"/>
      <c r="Z175" s="296"/>
      <c r="AA175" s="296"/>
      <c r="AB175" s="295"/>
      <c r="AC175" s="295"/>
      <c r="AD175" s="295"/>
      <c r="AE175" s="295"/>
      <c r="AF175" s="296"/>
      <c r="AG175" s="296"/>
      <c r="AH175" s="296"/>
      <c r="AI175" s="296"/>
      <c r="AJ175" s="297"/>
      <c r="AK175" s="297"/>
      <c r="AL175" s="296"/>
      <c r="AM175" s="295"/>
      <c r="AN175" s="295"/>
      <c r="AO175" s="295"/>
      <c r="AP175" s="295"/>
      <c r="AQ175" s="296"/>
      <c r="AR175" s="296"/>
      <c r="AS175" s="296"/>
      <c r="AT175" s="296"/>
      <c r="AU175" s="296"/>
      <c r="AV175" s="72"/>
      <c r="AW175" s="72"/>
      <c r="AX175" s="74"/>
      <c r="AY175" s="74"/>
      <c r="AZ175" s="74"/>
      <c r="BA175" s="74"/>
      <c r="BB175" s="295"/>
      <c r="BC175" s="298"/>
      <c r="BD175" s="298"/>
      <c r="BE175" s="299"/>
      <c r="BF175" s="300"/>
      <c r="BG175" s="301"/>
      <c r="BH175" s="301"/>
      <c r="BI175" s="72"/>
      <c r="BJ175" s="302"/>
      <c r="BK175" s="303"/>
      <c r="BL175" s="303"/>
      <c r="BM175" s="72"/>
      <c r="BN175" s="74"/>
      <c r="BO175" s="74"/>
      <c r="BP175" s="74"/>
      <c r="BQ175" s="91"/>
      <c r="BR175" s="25"/>
      <c r="BS175" s="25"/>
      <c r="BT175" s="15"/>
      <c r="BU175" s="15"/>
      <c r="BV175" s="95"/>
    </row>
    <row r="176" spans="1:77" s="23" customFormat="1" ht="79.5" customHeight="1" thickTop="1" thickBot="1" x14ac:dyDescent="0.55000000000000004">
      <c r="A176" s="99"/>
      <c r="B176" s="569" t="s">
        <v>46</v>
      </c>
      <c r="C176" s="567"/>
      <c r="D176" s="113"/>
      <c r="E176" s="532" t="s">
        <v>55</v>
      </c>
      <c r="F176" s="532"/>
      <c r="G176" s="532"/>
      <c r="H176" s="532"/>
      <c r="I176" s="94"/>
      <c r="J176" s="539">
        <f>J174</f>
        <v>0</v>
      </c>
      <c r="K176" s="540"/>
      <c r="L176" s="541"/>
      <c r="M176" s="290"/>
      <c r="N176" s="539">
        <f>N174</f>
        <v>0</v>
      </c>
      <c r="O176" s="540"/>
      <c r="P176" s="541"/>
      <c r="Q176" s="536" t="s">
        <v>51</v>
      </c>
      <c r="R176" s="537"/>
      <c r="S176" s="537"/>
      <c r="T176" s="538"/>
      <c r="U176" s="539">
        <f>U174-J174</f>
        <v>0</v>
      </c>
      <c r="V176" s="540"/>
      <c r="W176" s="541"/>
      <c r="X176" s="290"/>
      <c r="Y176" s="539">
        <f>Y174-N174</f>
        <v>0</v>
      </c>
      <c r="Z176" s="540"/>
      <c r="AA176" s="541"/>
      <c r="AB176" s="536" t="s">
        <v>50</v>
      </c>
      <c r="AC176" s="537"/>
      <c r="AD176" s="537"/>
      <c r="AE176" s="538"/>
      <c r="AF176" s="539">
        <f>AF174-U174</f>
        <v>0</v>
      </c>
      <c r="AG176" s="540"/>
      <c r="AH176" s="541"/>
      <c r="AI176" s="290"/>
      <c r="AJ176" s="539">
        <f>AJ174-Y174</f>
        <v>0</v>
      </c>
      <c r="AK176" s="540"/>
      <c r="AL176" s="541"/>
      <c r="AM176" s="536" t="s">
        <v>52</v>
      </c>
      <c r="AN176" s="537"/>
      <c r="AO176" s="537"/>
      <c r="AP176" s="538"/>
      <c r="AQ176" s="539">
        <f>AQ174-AF174</f>
        <v>0</v>
      </c>
      <c r="AR176" s="540"/>
      <c r="AS176" s="541"/>
      <c r="AT176" s="72"/>
      <c r="AU176" s="539">
        <f>AU174-AJ174</f>
        <v>0</v>
      </c>
      <c r="AV176" s="540"/>
      <c r="AW176" s="541"/>
      <c r="AX176" s="291"/>
      <c r="AY176" s="291"/>
      <c r="AZ176" s="291"/>
      <c r="BA176" s="291"/>
      <c r="BB176" s="567" t="s">
        <v>45</v>
      </c>
      <c r="BC176" s="567"/>
      <c r="BD176" s="567"/>
      <c r="BE176" s="567"/>
      <c r="BF176" s="568"/>
      <c r="BG176" s="539">
        <f>BG174-AQ174</f>
        <v>0</v>
      </c>
      <c r="BH176" s="540"/>
      <c r="BI176" s="541"/>
      <c r="BJ176" s="304"/>
      <c r="BK176" s="539">
        <f>BK174-AU174</f>
        <v>0</v>
      </c>
      <c r="BL176" s="540"/>
      <c r="BM176" s="541"/>
      <c r="BN176" s="73"/>
      <c r="BO176" s="73"/>
      <c r="BP176" s="73"/>
      <c r="BQ176" s="90"/>
      <c r="BR176" s="24"/>
      <c r="BS176" s="24"/>
      <c r="BT176" s="22"/>
      <c r="BU176" s="22"/>
      <c r="BV176" s="99"/>
      <c r="BY176" s="21"/>
    </row>
    <row r="177" spans="1:79" ht="18.75" customHeight="1" thickTop="1" thickBot="1" x14ac:dyDescent="0.5">
      <c r="A177" s="95"/>
      <c r="B177" s="305"/>
      <c r="C177" s="71"/>
      <c r="D177" s="71"/>
      <c r="E177" s="71"/>
      <c r="F177" s="92"/>
      <c r="G177" s="92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306"/>
      <c r="AI177" s="306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03" t="s">
        <v>153</v>
      </c>
      <c r="BD177" s="703"/>
      <c r="BE177" s="703"/>
      <c r="BF177" s="703"/>
      <c r="BG177" s="703"/>
      <c r="BH177" s="703"/>
      <c r="BI177" s="703"/>
      <c r="BJ177" s="703"/>
      <c r="BK177" s="703"/>
      <c r="BL177" s="703"/>
      <c r="BM177" s="703"/>
      <c r="BN177" s="703"/>
      <c r="BO177" s="703"/>
      <c r="BP177" s="703"/>
      <c r="BQ177" s="318"/>
      <c r="BR177" s="319"/>
      <c r="BS177" s="319"/>
      <c r="BT177" s="15"/>
      <c r="BU177" s="15"/>
      <c r="BV177" s="95"/>
    </row>
    <row r="178" spans="1:79" s="93" customFormat="1" ht="13.5" customHeight="1" thickTop="1" x14ac:dyDescent="0.45">
      <c r="A178" s="95"/>
      <c r="B178" s="99"/>
      <c r="C178" s="95"/>
      <c r="D178" s="95"/>
      <c r="E178" s="95"/>
      <c r="F178" s="96"/>
      <c r="G178" s="96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254"/>
      <c r="AI178" s="254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7"/>
      <c r="BR178" s="97"/>
      <c r="BS178" s="97"/>
      <c r="BT178" s="95"/>
      <c r="BU178" s="95"/>
      <c r="BV178" s="95"/>
    </row>
    <row r="179" spans="1:79" s="17" customFormat="1" ht="33.75" x14ac:dyDescent="0.5">
      <c r="A179" s="255"/>
      <c r="B179" s="604" t="s">
        <v>9</v>
      </c>
      <c r="C179" s="604"/>
      <c r="D179" s="604"/>
      <c r="E179" s="604"/>
      <c r="F179" s="604"/>
      <c r="G179" s="604"/>
      <c r="H179" s="604"/>
      <c r="I179" s="604"/>
      <c r="J179" s="604"/>
      <c r="K179" s="604"/>
      <c r="L179" s="604"/>
      <c r="M179" s="604"/>
      <c r="N179" s="604"/>
      <c r="O179" s="604"/>
      <c r="P179" s="604"/>
      <c r="Q179" s="604"/>
      <c r="R179" s="604"/>
      <c r="S179" s="604"/>
      <c r="T179" s="604"/>
      <c r="U179" s="604"/>
      <c r="V179" s="604"/>
      <c r="W179" s="604"/>
      <c r="X179" s="604"/>
      <c r="Y179" s="604"/>
      <c r="Z179" s="604"/>
      <c r="AA179" s="604"/>
      <c r="AB179" s="604"/>
      <c r="AC179" s="604"/>
      <c r="AD179" s="604"/>
      <c r="AE179" s="604"/>
      <c r="AF179" s="604"/>
      <c r="AG179" s="604"/>
      <c r="AH179" s="604"/>
      <c r="AI179" s="604"/>
      <c r="AJ179" s="604"/>
      <c r="AK179" s="604"/>
      <c r="AL179" s="604"/>
      <c r="AM179" s="604"/>
      <c r="AN179" s="604"/>
      <c r="AO179" s="604"/>
      <c r="AP179" s="604"/>
      <c r="AQ179" s="604"/>
      <c r="AR179" s="604"/>
      <c r="AS179" s="604"/>
      <c r="AT179" s="604"/>
      <c r="AU179" s="604"/>
      <c r="AV179" s="604"/>
      <c r="AW179" s="604"/>
      <c r="AX179" s="604"/>
      <c r="AY179" s="604"/>
      <c r="AZ179" s="604"/>
      <c r="BA179" s="604"/>
      <c r="BB179" s="604"/>
      <c r="BC179" s="604"/>
      <c r="BD179" s="604"/>
      <c r="BE179" s="604"/>
      <c r="BF179" s="604"/>
      <c r="BG179" s="604"/>
      <c r="BH179" s="604"/>
      <c r="BI179" s="604"/>
      <c r="BJ179" s="604"/>
      <c r="BK179" s="604"/>
      <c r="BL179" s="604"/>
      <c r="BM179" s="604"/>
      <c r="BN179" s="604"/>
      <c r="BO179" s="604"/>
      <c r="BP179" s="604"/>
      <c r="BQ179" s="256"/>
      <c r="BR179" s="256"/>
      <c r="BS179" s="256"/>
      <c r="BT179" s="257"/>
      <c r="BU179" s="257"/>
      <c r="BV179" s="255"/>
    </row>
    <row r="180" spans="1:79" ht="10.9" customHeight="1" x14ac:dyDescent="0.45">
      <c r="A180" s="95"/>
      <c r="B180" s="258"/>
      <c r="C180" s="62"/>
      <c r="D180" s="62"/>
      <c r="E180" s="62"/>
      <c r="F180" s="63"/>
      <c r="G180" s="63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259"/>
      <c r="AI180" s="259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94"/>
      <c r="BQ180" s="87"/>
      <c r="BR180" s="94"/>
      <c r="BS180" s="94"/>
      <c r="BT180" s="15"/>
      <c r="BU180" s="15"/>
      <c r="BV180" s="95"/>
    </row>
    <row r="181" spans="1:79" s="18" customFormat="1" ht="36.75" customHeight="1" x14ac:dyDescent="0.45">
      <c r="A181" s="260"/>
      <c r="B181" s="258"/>
      <c r="C181" s="261"/>
      <c r="D181" s="262" t="s">
        <v>10</v>
      </c>
      <c r="E181" s="605" t="str">
        <f>IF(ROSTER!D$3="","",ROSTER!D$3)</f>
        <v/>
      </c>
      <c r="F181" s="605"/>
      <c r="G181" s="605"/>
      <c r="H181" s="605"/>
      <c r="I181" s="605"/>
      <c r="J181" s="605"/>
      <c r="K181" s="605"/>
      <c r="L181" s="605"/>
      <c r="M181" s="605"/>
      <c r="N181" s="605"/>
      <c r="O181" s="605"/>
      <c r="P181" s="605"/>
      <c r="Q181" s="605"/>
      <c r="R181" s="605"/>
      <c r="S181" s="605"/>
      <c r="T181" s="605"/>
      <c r="U181" s="605"/>
      <c r="V181" s="605"/>
      <c r="W181" s="605"/>
      <c r="X181" s="605"/>
      <c r="Y181" s="605"/>
      <c r="Z181" s="605"/>
      <c r="AA181" s="605"/>
      <c r="AB181" s="605"/>
      <c r="AC181" s="605"/>
      <c r="AD181" s="605"/>
      <c r="AE181" s="605"/>
      <c r="AF181" s="316"/>
      <c r="AG181" s="606" t="s">
        <v>11</v>
      </c>
      <c r="AH181" s="606"/>
      <c r="AI181" s="606"/>
      <c r="AJ181" s="606"/>
      <c r="AK181" s="606"/>
      <c r="AL181" s="606"/>
      <c r="AM181" s="606"/>
      <c r="AN181" s="607"/>
      <c r="AO181" s="607"/>
      <c r="AP181" s="607"/>
      <c r="AQ181" s="607"/>
      <c r="AR181" s="607"/>
      <c r="AS181" s="607"/>
      <c r="AT181" s="607"/>
      <c r="AU181" s="607"/>
      <c r="AV181" s="607"/>
      <c r="AW181" s="607"/>
      <c r="AX181" s="607"/>
      <c r="AY181" s="607"/>
      <c r="AZ181" s="607"/>
      <c r="BA181" s="607"/>
      <c r="BB181" s="607"/>
      <c r="BC181" s="607"/>
      <c r="BD181" s="607"/>
      <c r="BE181" s="607"/>
      <c r="BF181" s="607"/>
      <c r="BG181" s="607"/>
      <c r="BH181" s="607"/>
      <c r="BI181" s="607"/>
      <c r="BJ181" s="607"/>
      <c r="BK181" s="607"/>
      <c r="BL181" s="607"/>
      <c r="BM181" s="607"/>
      <c r="BN181" s="607"/>
      <c r="BO181" s="607"/>
      <c r="BP181" s="94"/>
      <c r="BQ181" s="88" t="s">
        <v>130</v>
      </c>
      <c r="BR181" s="94"/>
      <c r="BS181" s="94"/>
      <c r="BT181" s="263"/>
      <c r="BU181" s="263"/>
      <c r="BV181" s="260"/>
    </row>
    <row r="182" spans="1:79" ht="8.85" customHeight="1" x14ac:dyDescent="0.45">
      <c r="A182" s="96"/>
      <c r="B182" s="258"/>
      <c r="C182" s="259" t="s">
        <v>39</v>
      </c>
      <c r="D182" s="259"/>
      <c r="E182" s="259"/>
      <c r="F182" s="63"/>
      <c r="G182" s="63"/>
      <c r="H182" s="259"/>
      <c r="I182" s="259"/>
      <c r="J182" s="317"/>
      <c r="K182" s="317"/>
      <c r="L182" s="317"/>
      <c r="M182" s="317"/>
      <c r="N182" s="317"/>
      <c r="O182" s="317"/>
      <c r="P182" s="317"/>
      <c r="Q182" s="317"/>
      <c r="R182" s="317"/>
      <c r="S182" s="317"/>
      <c r="T182" s="317"/>
      <c r="U182" s="317"/>
      <c r="V182" s="317"/>
      <c r="W182" s="317"/>
      <c r="X182" s="317"/>
      <c r="Y182" s="317"/>
      <c r="Z182" s="317"/>
      <c r="AA182" s="317"/>
      <c r="AB182" s="317"/>
      <c r="AC182" s="317"/>
      <c r="AD182" s="317"/>
      <c r="AE182" s="317"/>
      <c r="AF182" s="317"/>
      <c r="AG182" s="317"/>
      <c r="AH182" s="317"/>
      <c r="AI182" s="259"/>
      <c r="AJ182" s="264"/>
      <c r="AK182" s="265"/>
      <c r="AL182" s="265"/>
      <c r="AM182" s="265"/>
      <c r="AN182" s="265"/>
      <c r="AO182" s="265"/>
      <c r="AP182" s="265"/>
      <c r="AQ182" s="266"/>
      <c r="AR182" s="266"/>
      <c r="AS182" s="266"/>
      <c r="AT182" s="266"/>
      <c r="AU182" s="266"/>
      <c r="AV182" s="266"/>
      <c r="AW182" s="266"/>
      <c r="AX182" s="266"/>
      <c r="AY182" s="266"/>
      <c r="AZ182" s="266"/>
      <c r="BA182" s="266"/>
      <c r="BB182" s="266"/>
      <c r="BC182" s="266"/>
      <c r="BD182" s="266"/>
      <c r="BE182" s="266"/>
      <c r="BF182" s="266"/>
      <c r="BG182" s="266"/>
      <c r="BH182" s="266"/>
      <c r="BI182" s="266"/>
      <c r="BJ182" s="266"/>
      <c r="BK182" s="266"/>
      <c r="BL182" s="266"/>
      <c r="BM182" s="266"/>
      <c r="BN182" s="266"/>
      <c r="BO182" s="266"/>
      <c r="BP182" s="266"/>
      <c r="BQ182" s="267"/>
      <c r="BR182" s="267"/>
      <c r="BS182" s="267"/>
      <c r="BT182" s="268"/>
      <c r="BU182" s="268"/>
      <c r="BV182" s="96"/>
    </row>
    <row r="183" spans="1:79" s="18" customFormat="1" ht="33.75" x14ac:dyDescent="0.45">
      <c r="A183" s="260"/>
      <c r="B183" s="258"/>
      <c r="C183" s="608" t="s">
        <v>38</v>
      </c>
      <c r="D183" s="608"/>
      <c r="E183" s="607"/>
      <c r="F183" s="607"/>
      <c r="G183" s="607"/>
      <c r="H183" s="607"/>
      <c r="I183" s="607"/>
      <c r="J183" s="607"/>
      <c r="K183" s="607"/>
      <c r="L183" s="607"/>
      <c r="M183" s="607"/>
      <c r="N183" s="607"/>
      <c r="O183" s="607"/>
      <c r="P183" s="607"/>
      <c r="Q183" s="607"/>
      <c r="R183" s="607"/>
      <c r="S183" s="607"/>
      <c r="T183" s="607"/>
      <c r="U183" s="607"/>
      <c r="V183" s="607"/>
      <c r="W183" s="607"/>
      <c r="X183" s="607"/>
      <c r="Y183" s="607"/>
      <c r="Z183" s="607"/>
      <c r="AA183" s="607"/>
      <c r="AB183" s="607"/>
      <c r="AC183" s="607"/>
      <c r="AD183" s="607"/>
      <c r="AE183" s="607"/>
      <c r="AF183" s="316"/>
      <c r="AG183" s="609" t="s">
        <v>21</v>
      </c>
      <c r="AH183" s="609"/>
      <c r="AI183" s="609"/>
      <c r="AJ183" s="609"/>
      <c r="AK183" s="607"/>
      <c r="AL183" s="607"/>
      <c r="AM183" s="607"/>
      <c r="AN183" s="607"/>
      <c r="AO183" s="607"/>
      <c r="AP183" s="607"/>
      <c r="AQ183" s="607"/>
      <c r="AR183" s="607"/>
      <c r="AS183" s="607"/>
      <c r="AT183" s="607"/>
      <c r="AU183" s="607"/>
      <c r="AV183" s="607"/>
      <c r="AW183" s="607"/>
      <c r="AX183" s="607"/>
      <c r="AY183" s="607"/>
      <c r="AZ183" s="607"/>
      <c r="BA183" s="607"/>
      <c r="BB183" s="607"/>
      <c r="BC183" s="610" t="s">
        <v>12</v>
      </c>
      <c r="BD183" s="610"/>
      <c r="BE183" s="610"/>
      <c r="BF183" s="611"/>
      <c r="BG183" s="611"/>
      <c r="BH183" s="611"/>
      <c r="BI183" s="611"/>
      <c r="BJ183" s="611"/>
      <c r="BK183" s="611"/>
      <c r="BL183" s="611"/>
      <c r="BM183" s="611"/>
      <c r="BN183" s="611"/>
      <c r="BO183" s="611"/>
      <c r="BP183" s="64"/>
      <c r="BQ183" s="269"/>
      <c r="BR183" s="65"/>
      <c r="BS183" s="65"/>
      <c r="BT183" s="270">
        <f>IF(BF183=0,0,1)</f>
        <v>0</v>
      </c>
      <c r="BU183" s="18">
        <f>IF((BG233+BK233)&gt;(AQ233+AU233),1,0)</f>
        <v>0</v>
      </c>
      <c r="BV183" s="271"/>
    </row>
    <row r="184" spans="1:79" ht="9.6" customHeight="1" x14ac:dyDescent="0.45">
      <c r="A184" s="95"/>
      <c r="B184" s="258"/>
      <c r="C184" s="62"/>
      <c r="D184" s="62"/>
      <c r="E184" s="62"/>
      <c r="F184" s="63"/>
      <c r="G184" s="63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259"/>
      <c r="AI184" s="259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6"/>
      <c r="BR184" s="66"/>
      <c r="BS184" s="66"/>
      <c r="BT184" s="15"/>
      <c r="BU184" s="15"/>
      <c r="BV184" s="95"/>
    </row>
    <row r="185" spans="1:79" ht="8.85" customHeight="1" thickBot="1" x14ac:dyDescent="0.5">
      <c r="A185" s="95"/>
      <c r="B185" s="113"/>
      <c r="C185" s="67"/>
      <c r="D185" s="67"/>
      <c r="E185" s="67"/>
      <c r="F185" s="68"/>
      <c r="G185" s="68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272"/>
      <c r="AI185" s="272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9"/>
      <c r="BR185" s="69"/>
      <c r="BS185" s="69"/>
      <c r="BT185" s="15"/>
      <c r="BU185" s="15"/>
      <c r="BV185" s="95"/>
    </row>
    <row r="186" spans="1:79" s="18" customFormat="1" ht="40.5" customHeight="1" thickTop="1" x14ac:dyDescent="0.4">
      <c r="A186" s="271"/>
      <c r="B186" s="652" t="s">
        <v>0</v>
      </c>
      <c r="C186" s="648" t="s">
        <v>1</v>
      </c>
      <c r="D186" s="649"/>
      <c r="E186" s="273" t="s">
        <v>28</v>
      </c>
      <c r="F186" s="546" t="s">
        <v>100</v>
      </c>
      <c r="G186" s="546" t="s">
        <v>101</v>
      </c>
      <c r="H186" s="644" t="s">
        <v>41</v>
      </c>
      <c r="I186" s="645"/>
      <c r="J186" s="554" t="s">
        <v>7</v>
      </c>
      <c r="K186" s="554"/>
      <c r="L186" s="554"/>
      <c r="M186" s="554"/>
      <c r="N186" s="554"/>
      <c r="O186" s="554"/>
      <c r="P186" s="554" t="s">
        <v>2</v>
      </c>
      <c r="Q186" s="554"/>
      <c r="R186" s="554"/>
      <c r="S186" s="554"/>
      <c r="T186" s="554"/>
      <c r="U186" s="555"/>
      <c r="V186" s="550" t="s">
        <v>158</v>
      </c>
      <c r="W186" s="551"/>
      <c r="X186" s="550" t="s">
        <v>35</v>
      </c>
      <c r="Y186" s="551"/>
      <c r="Z186" s="550" t="s">
        <v>36</v>
      </c>
      <c r="AA186" s="551"/>
      <c r="AB186" s="550" t="s">
        <v>44</v>
      </c>
      <c r="AC186" s="551"/>
      <c r="AD186" s="554" t="s">
        <v>6</v>
      </c>
      <c r="AE186" s="554"/>
      <c r="AF186" s="554"/>
      <c r="AG186" s="554"/>
      <c r="AH186" s="554"/>
      <c r="AI186" s="554"/>
      <c r="AJ186" s="554" t="s">
        <v>68</v>
      </c>
      <c r="AK186" s="554"/>
      <c r="AL186" s="554"/>
      <c r="AM186" s="554"/>
      <c r="AN186" s="554"/>
      <c r="AO186" s="554"/>
      <c r="AP186" s="554" t="s">
        <v>69</v>
      </c>
      <c r="AQ186" s="554"/>
      <c r="AR186" s="554"/>
      <c r="AS186" s="554"/>
      <c r="AT186" s="554"/>
      <c r="AU186" s="554"/>
      <c r="AV186" s="554" t="s">
        <v>70</v>
      </c>
      <c r="AW186" s="554"/>
      <c r="AX186" s="554"/>
      <c r="AY186" s="554"/>
      <c r="AZ186" s="554"/>
      <c r="BA186" s="555"/>
      <c r="BB186" s="554" t="s">
        <v>4</v>
      </c>
      <c r="BC186" s="554"/>
      <c r="BD186" s="554"/>
      <c r="BE186" s="554"/>
      <c r="BF186" s="554"/>
      <c r="BG186" s="554"/>
      <c r="BH186" s="554" t="s">
        <v>71</v>
      </c>
      <c r="BI186" s="554"/>
      <c r="BJ186" s="554"/>
      <c r="BK186" s="554"/>
      <c r="BL186" s="554"/>
      <c r="BM186" s="556"/>
      <c r="BN186" s="557" t="s">
        <v>25</v>
      </c>
      <c r="BO186" s="558"/>
      <c r="BP186" s="559"/>
      <c r="BQ186" s="691" t="s">
        <v>110</v>
      </c>
      <c r="BR186" s="691" t="s">
        <v>86</v>
      </c>
      <c r="BS186" s="691" t="s">
        <v>87</v>
      </c>
      <c r="BT186" s="274"/>
      <c r="BU186" s="274"/>
      <c r="BV186" s="271"/>
    </row>
    <row r="187" spans="1:79" s="18" customFormat="1" ht="41.25" customHeight="1" x14ac:dyDescent="0.7">
      <c r="A187" s="271"/>
      <c r="B187" s="653"/>
      <c r="C187" s="650"/>
      <c r="D187" s="651"/>
      <c r="E187" s="275" t="s">
        <v>102</v>
      </c>
      <c r="F187" s="547"/>
      <c r="G187" s="547"/>
      <c r="H187" s="646"/>
      <c r="I187" s="647"/>
      <c r="J187" s="525" t="s">
        <v>17</v>
      </c>
      <c r="K187" s="526"/>
      <c r="L187" s="521" t="s">
        <v>18</v>
      </c>
      <c r="M187" s="522"/>
      <c r="N187" s="523" t="s">
        <v>19</v>
      </c>
      <c r="O187" s="524"/>
      <c r="P187" s="525" t="s">
        <v>26</v>
      </c>
      <c r="Q187" s="526"/>
      <c r="R187" s="521" t="s">
        <v>24</v>
      </c>
      <c r="S187" s="522"/>
      <c r="T187" s="523" t="s">
        <v>19</v>
      </c>
      <c r="U187" s="527"/>
      <c r="V187" s="552"/>
      <c r="W187" s="553"/>
      <c r="X187" s="552"/>
      <c r="Y187" s="553"/>
      <c r="Z187" s="552"/>
      <c r="AA187" s="553"/>
      <c r="AB187" s="552"/>
      <c r="AC187" s="553"/>
      <c r="AD187" s="525" t="s">
        <v>48</v>
      </c>
      <c r="AE187" s="526"/>
      <c r="AF187" s="521" t="s">
        <v>23</v>
      </c>
      <c r="AG187" s="522"/>
      <c r="AH187" s="563" t="s">
        <v>5</v>
      </c>
      <c r="AI187" s="564"/>
      <c r="AJ187" s="525" t="s">
        <v>48</v>
      </c>
      <c r="AK187" s="526"/>
      <c r="AL187" s="521" t="s">
        <v>23</v>
      </c>
      <c r="AM187" s="522"/>
      <c r="AN187" s="563" t="s">
        <v>5</v>
      </c>
      <c r="AO187" s="564"/>
      <c r="AP187" s="525" t="s">
        <v>48</v>
      </c>
      <c r="AQ187" s="526"/>
      <c r="AR187" s="521" t="s">
        <v>23</v>
      </c>
      <c r="AS187" s="522"/>
      <c r="AT187" s="563" t="s">
        <v>5</v>
      </c>
      <c r="AU187" s="564"/>
      <c r="AV187" s="525" t="s">
        <v>48</v>
      </c>
      <c r="AW187" s="526"/>
      <c r="AX187" s="521" t="s">
        <v>23</v>
      </c>
      <c r="AY187" s="522"/>
      <c r="AZ187" s="563" t="s">
        <v>5</v>
      </c>
      <c r="BA187" s="655"/>
      <c r="BB187" s="525" t="s">
        <v>48</v>
      </c>
      <c r="BC187" s="526"/>
      <c r="BD187" s="521" t="s">
        <v>23</v>
      </c>
      <c r="BE187" s="522"/>
      <c r="BF187" s="563" t="s">
        <v>5</v>
      </c>
      <c r="BG187" s="564"/>
      <c r="BH187" s="525" t="s">
        <v>48</v>
      </c>
      <c r="BI187" s="526"/>
      <c r="BJ187" s="521" t="s">
        <v>23</v>
      </c>
      <c r="BK187" s="522"/>
      <c r="BL187" s="563" t="s">
        <v>5</v>
      </c>
      <c r="BM187" s="564"/>
      <c r="BN187" s="560"/>
      <c r="BO187" s="561"/>
      <c r="BP187" s="562"/>
      <c r="BQ187" s="692"/>
      <c r="BR187" s="692"/>
      <c r="BS187" s="692"/>
      <c r="BT187" s="274"/>
      <c r="BU187" s="274"/>
      <c r="BV187" s="271"/>
      <c r="CA187" s="104"/>
    </row>
    <row r="188" spans="1:79" ht="23.85" customHeight="1" x14ac:dyDescent="0.35">
      <c r="A188" s="276"/>
      <c r="B188" s="570" t="str">
        <f>IF(ROSTER!B$8="","",ROSTER!B$8)</f>
        <v/>
      </c>
      <c r="C188" s="572" t="str">
        <f>IF(ROSTER!C$8="","",ROSTER!C$8)</f>
        <v/>
      </c>
      <c r="D188" s="573"/>
      <c r="E188" s="574"/>
      <c r="F188" s="576">
        <f>IF(E188="y",1,IF(E188="S",1,0))</f>
        <v>0</v>
      </c>
      <c r="G188" s="582">
        <f>IF(E188="S",1,0)</f>
        <v>0</v>
      </c>
      <c r="H188" s="578"/>
      <c r="I188" s="543"/>
      <c r="J188" s="542"/>
      <c r="K188" s="580"/>
      <c r="L188" s="584"/>
      <c r="M188" s="585"/>
      <c r="N188" s="588">
        <f>L188+J188</f>
        <v>0</v>
      </c>
      <c r="O188" s="589"/>
      <c r="P188" s="542"/>
      <c r="Q188" s="580"/>
      <c r="R188" s="584"/>
      <c r="S188" s="585"/>
      <c r="T188" s="588">
        <f>R188-P188</f>
        <v>0</v>
      </c>
      <c r="U188" s="588"/>
      <c r="V188" s="542"/>
      <c r="W188" s="543"/>
      <c r="X188" s="593"/>
      <c r="Y188" s="543"/>
      <c r="Z188" s="542"/>
      <c r="AA188" s="543"/>
      <c r="AB188" s="542"/>
      <c r="AC188" s="543"/>
      <c r="AD188" s="542"/>
      <c r="AE188" s="580"/>
      <c r="AF188" s="584"/>
      <c r="AG188" s="585"/>
      <c r="AH188" s="595">
        <f>IF(AD188=0,0,(AF188/AD188)*100)</f>
        <v>0</v>
      </c>
      <c r="AI188" s="596"/>
      <c r="AJ188" s="542"/>
      <c r="AK188" s="580"/>
      <c r="AL188" s="584"/>
      <c r="AM188" s="585"/>
      <c r="AN188" s="595">
        <f>IF(AJ188=0,0,(AL188/AJ188)*100)</f>
        <v>0</v>
      </c>
      <c r="AO188" s="596"/>
      <c r="AP188" s="542"/>
      <c r="AQ188" s="580"/>
      <c r="AR188" s="584"/>
      <c r="AS188" s="585"/>
      <c r="AT188" s="595">
        <f>IF(AP188=0,0,(AR188/AP188)*100)</f>
        <v>0</v>
      </c>
      <c r="AU188" s="596"/>
      <c r="AV188" s="599">
        <f>AD188+AJ188+AP188</f>
        <v>0</v>
      </c>
      <c r="AW188" s="600"/>
      <c r="AX188" s="630">
        <f>AF188+AL188+AR188</f>
        <v>0</v>
      </c>
      <c r="AY188" s="631"/>
      <c r="AZ188" s="595">
        <f>IF(AV188=0,0,(AX188/AV188)*100)</f>
        <v>0</v>
      </c>
      <c r="BA188" s="596"/>
      <c r="BB188" s="542"/>
      <c r="BC188" s="580"/>
      <c r="BD188" s="584"/>
      <c r="BE188" s="585"/>
      <c r="BF188" s="595">
        <f>IF(BB188=0,0,(BD188/BB188)*100)</f>
        <v>0</v>
      </c>
      <c r="BG188" s="596"/>
      <c r="BH188" s="599">
        <f>AV188+BB188</f>
        <v>0</v>
      </c>
      <c r="BI188" s="600"/>
      <c r="BJ188" s="630">
        <f>AX188+BD188</f>
        <v>0</v>
      </c>
      <c r="BK188" s="631"/>
      <c r="BL188" s="595">
        <f>IF(BH188=0,0,(BJ188/BH188)*100)</f>
        <v>0</v>
      </c>
      <c r="BM188" s="596"/>
      <c r="BN188" s="656">
        <f>(AF188*2)+(AL188*2)+(AR188*3)+BD188</f>
        <v>0</v>
      </c>
      <c r="BO188" s="657"/>
      <c r="BP188" s="658"/>
      <c r="BQ188" s="676">
        <f>IF(BS188=0,0,50*BR188/BS188)</f>
        <v>0</v>
      </c>
      <c r="BR188" s="662">
        <f>(BN188*BU$188)+(N188*BU$189)+(Z188*BU$190)+(R188*BU$191)+(X188*BU$192)+(AB188*BU$193)+(V188*BU$198)</f>
        <v>0</v>
      </c>
      <c r="BS188" s="662">
        <f>((BB188-BD188)*BU$195)+((AV188-AX188)*BU$194)+(H188*BU$196)+(P188*BU$197)</f>
        <v>0</v>
      </c>
      <c r="BT188" s="19" t="s">
        <v>75</v>
      </c>
      <c r="BU188" s="277">
        <f>IF(BQ183="B",'VALUE POINTS'!L$10,IF('GAME STATS'!BQ183="C",'VALUE POINTS'!M$10,'VALUE POINTS'!K$10))</f>
        <v>1</v>
      </c>
      <c r="BV188" s="278"/>
    </row>
    <row r="189" spans="1:79" ht="23.85" customHeight="1" x14ac:dyDescent="0.35">
      <c r="A189" s="276"/>
      <c r="B189" s="571"/>
      <c r="C189" s="642" t="str">
        <f>IF(ROSTER!D$8="","",ROSTER!D$8)</f>
        <v/>
      </c>
      <c r="D189" s="643"/>
      <c r="E189" s="575"/>
      <c r="F189" s="577"/>
      <c r="G189" s="583"/>
      <c r="H189" s="579"/>
      <c r="I189" s="545"/>
      <c r="J189" s="544"/>
      <c r="K189" s="581"/>
      <c r="L189" s="586"/>
      <c r="M189" s="587"/>
      <c r="N189" s="592"/>
      <c r="O189" s="603"/>
      <c r="P189" s="544"/>
      <c r="Q189" s="581"/>
      <c r="R189" s="586"/>
      <c r="S189" s="587"/>
      <c r="T189" s="592"/>
      <c r="U189" s="592"/>
      <c r="V189" s="544"/>
      <c r="W189" s="545"/>
      <c r="X189" s="594"/>
      <c r="Y189" s="545"/>
      <c r="Z189" s="544"/>
      <c r="AA189" s="545"/>
      <c r="AB189" s="544"/>
      <c r="AC189" s="545"/>
      <c r="AD189" s="544"/>
      <c r="AE189" s="581"/>
      <c r="AF189" s="586"/>
      <c r="AG189" s="587"/>
      <c r="AH189" s="626"/>
      <c r="AI189" s="627"/>
      <c r="AJ189" s="544"/>
      <c r="AK189" s="581"/>
      <c r="AL189" s="586"/>
      <c r="AM189" s="587"/>
      <c r="AN189" s="626"/>
      <c r="AO189" s="627"/>
      <c r="AP189" s="544"/>
      <c r="AQ189" s="581"/>
      <c r="AR189" s="586"/>
      <c r="AS189" s="587"/>
      <c r="AT189" s="626"/>
      <c r="AU189" s="627"/>
      <c r="AV189" s="628"/>
      <c r="AW189" s="629"/>
      <c r="AX189" s="632"/>
      <c r="AY189" s="633"/>
      <c r="AZ189" s="626"/>
      <c r="BA189" s="627"/>
      <c r="BB189" s="544"/>
      <c r="BC189" s="581"/>
      <c r="BD189" s="586"/>
      <c r="BE189" s="587"/>
      <c r="BF189" s="626"/>
      <c r="BG189" s="627"/>
      <c r="BH189" s="628"/>
      <c r="BI189" s="629"/>
      <c r="BJ189" s="632"/>
      <c r="BK189" s="633"/>
      <c r="BL189" s="626"/>
      <c r="BM189" s="627"/>
      <c r="BN189" s="678"/>
      <c r="BO189" s="679"/>
      <c r="BP189" s="680"/>
      <c r="BQ189" s="677"/>
      <c r="BR189" s="663"/>
      <c r="BS189" s="663"/>
      <c r="BT189" s="19" t="s">
        <v>76</v>
      </c>
      <c r="BU189" s="277">
        <f>IF(BQ183="B",'VALUE POINTS'!L$11,IF('GAME STATS'!BQ183="C",'VALUE POINTS'!M$11,'VALUE POINTS'!K$11))</f>
        <v>1</v>
      </c>
      <c r="BV189" s="278"/>
    </row>
    <row r="190" spans="1:79" ht="21.75" customHeight="1" x14ac:dyDescent="0.4">
      <c r="A190" s="95"/>
      <c r="B190" s="570" t="str">
        <f>IF(ROSTER!B$10="","",ROSTER!B$10)</f>
        <v/>
      </c>
      <c r="C190" s="572" t="str">
        <f>IF(ROSTER!C$10="","",ROSTER!C$10)</f>
        <v/>
      </c>
      <c r="D190" s="573"/>
      <c r="E190" s="574"/>
      <c r="F190" s="576">
        <f>IF(E190="y",1,IF(E190="S",1,0))</f>
        <v>0</v>
      </c>
      <c r="G190" s="582">
        <f>IF(E190="S",1,0)</f>
        <v>0</v>
      </c>
      <c r="H190" s="578"/>
      <c r="I190" s="543"/>
      <c r="J190" s="542"/>
      <c r="K190" s="580"/>
      <c r="L190" s="584"/>
      <c r="M190" s="585"/>
      <c r="N190" s="588">
        <f>L190+J190</f>
        <v>0</v>
      </c>
      <c r="O190" s="589"/>
      <c r="P190" s="542"/>
      <c r="Q190" s="580"/>
      <c r="R190" s="584"/>
      <c r="S190" s="585"/>
      <c r="T190" s="588">
        <f>R190-P190</f>
        <v>0</v>
      </c>
      <c r="U190" s="588"/>
      <c r="V190" s="542"/>
      <c r="W190" s="543"/>
      <c r="X190" s="593"/>
      <c r="Y190" s="543"/>
      <c r="Z190" s="542"/>
      <c r="AA190" s="543"/>
      <c r="AB190" s="542"/>
      <c r="AC190" s="543"/>
      <c r="AD190" s="542"/>
      <c r="AE190" s="580"/>
      <c r="AF190" s="584"/>
      <c r="AG190" s="585"/>
      <c r="AH190" s="595">
        <f>IF(AD190=0,0,(AF190/AD190)*100)</f>
        <v>0</v>
      </c>
      <c r="AI190" s="596"/>
      <c r="AJ190" s="542"/>
      <c r="AK190" s="580"/>
      <c r="AL190" s="584"/>
      <c r="AM190" s="585"/>
      <c r="AN190" s="595">
        <f>IF(AJ190=0,0,(AL190/AJ190)*100)</f>
        <v>0</v>
      </c>
      <c r="AO190" s="596"/>
      <c r="AP190" s="542"/>
      <c r="AQ190" s="580"/>
      <c r="AR190" s="584"/>
      <c r="AS190" s="585"/>
      <c r="AT190" s="595">
        <f>IF(AP190=0,0,(AR190/AP190)*100)</f>
        <v>0</v>
      </c>
      <c r="AU190" s="596"/>
      <c r="AV190" s="599">
        <f>AD190+AJ190+AP190</f>
        <v>0</v>
      </c>
      <c r="AW190" s="600"/>
      <c r="AX190" s="630">
        <f>AF190+AL190+AR190</f>
        <v>0</v>
      </c>
      <c r="AY190" s="631"/>
      <c r="AZ190" s="595">
        <f>IF(AV190=0,0,(AX190/AV190)*100)</f>
        <v>0</v>
      </c>
      <c r="BA190" s="596"/>
      <c r="BB190" s="542"/>
      <c r="BC190" s="580"/>
      <c r="BD190" s="584"/>
      <c r="BE190" s="585"/>
      <c r="BF190" s="595">
        <f>IF(BB190=0,0,(BD190/BB190)*100)</f>
        <v>0</v>
      </c>
      <c r="BG190" s="596"/>
      <c r="BH190" s="599">
        <f>AV190+BB190</f>
        <v>0</v>
      </c>
      <c r="BI190" s="600"/>
      <c r="BJ190" s="630">
        <f>AX190+BD190</f>
        <v>0</v>
      </c>
      <c r="BK190" s="631"/>
      <c r="BL190" s="595">
        <f>IF(BH190=0,0,(BJ190/BH190)*100)</f>
        <v>0</v>
      </c>
      <c r="BM190" s="596"/>
      <c r="BN190" s="656">
        <f>(AF190*2)+(AL190*2)+(AR190*3)+BD190</f>
        <v>0</v>
      </c>
      <c r="BO190" s="657"/>
      <c r="BP190" s="658"/>
      <c r="BQ190" s="676">
        <f>IF(BS190=0,0,50*BR190/BS190)</f>
        <v>0</v>
      </c>
      <c r="BR190" s="662">
        <f t="shared" ref="BR190" si="152">(BN190*BU$188)+(N190*BU$189)+(Z190*BU$190)+(R190*BU$191)+(X190*BU$192)+(AB190*BU$193)+(V190*BU$198)</f>
        <v>0</v>
      </c>
      <c r="BS190" s="662">
        <f t="shared" ref="BS190" si="153">((BB190-BD190)*BU$195)+((AV190-AX190)*BU$194)+(H190*BU$196)+(P190*BU$197)</f>
        <v>0</v>
      </c>
      <c r="BT190" s="19" t="s">
        <v>77</v>
      </c>
      <c r="BU190" s="277">
        <f>IF(BQ183="B",'VALUE POINTS'!L$12,IF('GAME STATS'!BQ183="C",'VALUE POINTS'!M$12,'VALUE POINTS'!K$12))</f>
        <v>2</v>
      </c>
      <c r="BV190" s="278"/>
      <c r="CA190" s="18"/>
    </row>
    <row r="191" spans="1:79" ht="21.75" customHeight="1" x14ac:dyDescent="0.35">
      <c r="A191" s="95"/>
      <c r="B191" s="571"/>
      <c r="C191" s="642" t="str">
        <f>IF(ROSTER!D$10="","",ROSTER!D$10)</f>
        <v/>
      </c>
      <c r="D191" s="643"/>
      <c r="E191" s="575"/>
      <c r="F191" s="577"/>
      <c r="G191" s="583"/>
      <c r="H191" s="579"/>
      <c r="I191" s="545"/>
      <c r="J191" s="544"/>
      <c r="K191" s="581"/>
      <c r="L191" s="586"/>
      <c r="M191" s="587"/>
      <c r="N191" s="592" t="s">
        <v>16</v>
      </c>
      <c r="O191" s="603"/>
      <c r="P191" s="544"/>
      <c r="Q191" s="581"/>
      <c r="R191" s="586"/>
      <c r="S191" s="587"/>
      <c r="T191" s="592" t="s">
        <v>16</v>
      </c>
      <c r="U191" s="592"/>
      <c r="V191" s="544"/>
      <c r="W191" s="545"/>
      <c r="X191" s="594"/>
      <c r="Y191" s="545"/>
      <c r="Z191" s="544"/>
      <c r="AA191" s="545"/>
      <c r="AB191" s="544"/>
      <c r="AC191" s="545"/>
      <c r="AD191" s="544"/>
      <c r="AE191" s="581"/>
      <c r="AF191" s="586"/>
      <c r="AG191" s="587"/>
      <c r="AH191" s="626"/>
      <c r="AI191" s="627"/>
      <c r="AJ191" s="544"/>
      <c r="AK191" s="581"/>
      <c r="AL191" s="586"/>
      <c r="AM191" s="587"/>
      <c r="AN191" s="626"/>
      <c r="AO191" s="627"/>
      <c r="AP191" s="544"/>
      <c r="AQ191" s="581"/>
      <c r="AR191" s="586"/>
      <c r="AS191" s="587"/>
      <c r="AT191" s="626"/>
      <c r="AU191" s="627"/>
      <c r="AV191" s="628"/>
      <c r="AW191" s="629"/>
      <c r="AX191" s="632"/>
      <c r="AY191" s="633"/>
      <c r="AZ191" s="626"/>
      <c r="BA191" s="627"/>
      <c r="BB191" s="544"/>
      <c r="BC191" s="581"/>
      <c r="BD191" s="586"/>
      <c r="BE191" s="587"/>
      <c r="BF191" s="626"/>
      <c r="BG191" s="627"/>
      <c r="BH191" s="628"/>
      <c r="BI191" s="629"/>
      <c r="BJ191" s="632"/>
      <c r="BK191" s="633"/>
      <c r="BL191" s="626"/>
      <c r="BM191" s="627"/>
      <c r="BN191" s="678"/>
      <c r="BO191" s="679"/>
      <c r="BP191" s="680"/>
      <c r="BQ191" s="677"/>
      <c r="BR191" s="663"/>
      <c r="BS191" s="663"/>
      <c r="BT191" s="19" t="s">
        <v>78</v>
      </c>
      <c r="BU191" s="277">
        <f>IF(BQ183="B",'VALUE POINTS'!L$13,IF('GAME STATS'!BQ183="C",'VALUE POINTS'!M$13,'VALUE POINTS'!K$13))</f>
        <v>2</v>
      </c>
      <c r="BV191" s="278"/>
    </row>
    <row r="192" spans="1:79" ht="21.75" customHeight="1" x14ac:dyDescent="0.35">
      <c r="A192" s="95"/>
      <c r="B192" s="570" t="str">
        <f>IF(ROSTER!B$12="","",ROSTER!B$12)</f>
        <v/>
      </c>
      <c r="C192" s="572" t="str">
        <f>IF(ROSTER!C$12="","",ROSTER!C$12)</f>
        <v/>
      </c>
      <c r="D192" s="573"/>
      <c r="E192" s="574"/>
      <c r="F192" s="576">
        <f>IF(E192="y",1,IF(E192="S",1,0))</f>
        <v>0</v>
      </c>
      <c r="G192" s="582">
        <f>IF(E192="S",1,0)</f>
        <v>0</v>
      </c>
      <c r="H192" s="578"/>
      <c r="I192" s="543"/>
      <c r="J192" s="542"/>
      <c r="K192" s="580"/>
      <c r="L192" s="584"/>
      <c r="M192" s="585"/>
      <c r="N192" s="588">
        <f>L192+J192</f>
        <v>0</v>
      </c>
      <c r="O192" s="589"/>
      <c r="P192" s="542"/>
      <c r="Q192" s="580"/>
      <c r="R192" s="584"/>
      <c r="S192" s="585"/>
      <c r="T192" s="588">
        <f>R192-P192</f>
        <v>0</v>
      </c>
      <c r="U192" s="588"/>
      <c r="V192" s="542"/>
      <c r="W192" s="543"/>
      <c r="X192" s="593"/>
      <c r="Y192" s="543"/>
      <c r="Z192" s="542"/>
      <c r="AA192" s="543"/>
      <c r="AB192" s="542"/>
      <c r="AC192" s="543"/>
      <c r="AD192" s="542"/>
      <c r="AE192" s="580"/>
      <c r="AF192" s="584"/>
      <c r="AG192" s="585"/>
      <c r="AH192" s="595">
        <f>IF(AD192=0,0,(AF192/AD192)*100)</f>
        <v>0</v>
      </c>
      <c r="AI192" s="596"/>
      <c r="AJ192" s="542"/>
      <c r="AK192" s="580"/>
      <c r="AL192" s="584"/>
      <c r="AM192" s="585"/>
      <c r="AN192" s="595">
        <f>IF(AJ192=0,0,(AL192/AJ192)*100)</f>
        <v>0</v>
      </c>
      <c r="AO192" s="596"/>
      <c r="AP192" s="542"/>
      <c r="AQ192" s="580"/>
      <c r="AR192" s="584"/>
      <c r="AS192" s="585"/>
      <c r="AT192" s="595">
        <f>IF(AP192=0,0,(AR192/AP192)*100)</f>
        <v>0</v>
      </c>
      <c r="AU192" s="596"/>
      <c r="AV192" s="599">
        <f>AD192+AJ192+AP192</f>
        <v>0</v>
      </c>
      <c r="AW192" s="600"/>
      <c r="AX192" s="630">
        <f>AF192+AL192+AR192</f>
        <v>0</v>
      </c>
      <c r="AY192" s="631"/>
      <c r="AZ192" s="595">
        <f>IF(AV192=0,0,(AX192/AV192)*100)</f>
        <v>0</v>
      </c>
      <c r="BA192" s="596"/>
      <c r="BB192" s="542"/>
      <c r="BC192" s="580"/>
      <c r="BD192" s="584"/>
      <c r="BE192" s="585"/>
      <c r="BF192" s="595">
        <f>IF(BB192=0,0,(BD192/BB192)*100)</f>
        <v>0</v>
      </c>
      <c r="BG192" s="596"/>
      <c r="BH192" s="599">
        <f>AV192+BB192</f>
        <v>0</v>
      </c>
      <c r="BI192" s="600"/>
      <c r="BJ192" s="630">
        <f>AX192+BD192</f>
        <v>0</v>
      </c>
      <c r="BK192" s="631"/>
      <c r="BL192" s="595">
        <f>IF(BH192=0,0,(BJ192/BH192)*100)</f>
        <v>0</v>
      </c>
      <c r="BM192" s="596"/>
      <c r="BN192" s="656">
        <f>(AF192*2)+(AL192*2)+(AR192*3)+BD192</f>
        <v>0</v>
      </c>
      <c r="BO192" s="657"/>
      <c r="BP192" s="658"/>
      <c r="BQ192" s="676">
        <f t="shared" ref="BQ192" si="154">IF(BS192=0,0,50*BR192/BS192)</f>
        <v>0</v>
      </c>
      <c r="BR192" s="662">
        <f t="shared" ref="BR192" si="155">(BN192*BU$188)+(N192*BU$189)+(Z192*BU$190)+(R192*BU$191)+(X192*BU$192)+(AB192*BU$193)+(V192*BU$198)</f>
        <v>0</v>
      </c>
      <c r="BS192" s="662">
        <f t="shared" ref="BS192" si="156">((BB192-BD192)*BU$195)+((AV192-AX192)*BU$194)+(H192*BU$196)+(P192*BU$197)</f>
        <v>0</v>
      </c>
      <c r="BT192" s="19" t="s">
        <v>79</v>
      </c>
      <c r="BU192" s="277">
        <f>IF(BQ183="B",'VALUE POINTS'!L$14,IF('GAME STATS'!BQ183="C",'VALUE POINTS'!M$14,'VALUE POINTS'!K$14))</f>
        <v>2</v>
      </c>
      <c r="BV192" s="278"/>
    </row>
    <row r="193" spans="1:79" ht="21.75" customHeight="1" x14ac:dyDescent="0.4">
      <c r="A193" s="95"/>
      <c r="B193" s="571"/>
      <c r="C193" s="642" t="str">
        <f>IF(ROSTER!D$12="","",ROSTER!D$12)</f>
        <v/>
      </c>
      <c r="D193" s="643"/>
      <c r="E193" s="575"/>
      <c r="F193" s="577"/>
      <c r="G193" s="583"/>
      <c r="H193" s="579"/>
      <c r="I193" s="545"/>
      <c r="J193" s="544"/>
      <c r="K193" s="581"/>
      <c r="L193" s="586"/>
      <c r="M193" s="587"/>
      <c r="N193" s="592" t="s">
        <v>16</v>
      </c>
      <c r="O193" s="603"/>
      <c r="P193" s="544"/>
      <c r="Q193" s="581"/>
      <c r="R193" s="586"/>
      <c r="S193" s="587"/>
      <c r="T193" s="592" t="s">
        <v>16</v>
      </c>
      <c r="U193" s="592"/>
      <c r="V193" s="544"/>
      <c r="W193" s="545"/>
      <c r="X193" s="594"/>
      <c r="Y193" s="545"/>
      <c r="Z193" s="544"/>
      <c r="AA193" s="545"/>
      <c r="AB193" s="544"/>
      <c r="AC193" s="545"/>
      <c r="AD193" s="544"/>
      <c r="AE193" s="581"/>
      <c r="AF193" s="586"/>
      <c r="AG193" s="587"/>
      <c r="AH193" s="626"/>
      <c r="AI193" s="627"/>
      <c r="AJ193" s="544"/>
      <c r="AK193" s="581"/>
      <c r="AL193" s="586"/>
      <c r="AM193" s="587"/>
      <c r="AN193" s="626"/>
      <c r="AO193" s="627"/>
      <c r="AP193" s="544"/>
      <c r="AQ193" s="581"/>
      <c r="AR193" s="586"/>
      <c r="AS193" s="587"/>
      <c r="AT193" s="626"/>
      <c r="AU193" s="627"/>
      <c r="AV193" s="628"/>
      <c r="AW193" s="629"/>
      <c r="AX193" s="632"/>
      <c r="AY193" s="633"/>
      <c r="AZ193" s="626"/>
      <c r="BA193" s="627"/>
      <c r="BB193" s="544"/>
      <c r="BC193" s="581"/>
      <c r="BD193" s="586"/>
      <c r="BE193" s="587"/>
      <c r="BF193" s="626"/>
      <c r="BG193" s="627"/>
      <c r="BH193" s="628"/>
      <c r="BI193" s="629"/>
      <c r="BJ193" s="632"/>
      <c r="BK193" s="633"/>
      <c r="BL193" s="626"/>
      <c r="BM193" s="627"/>
      <c r="BN193" s="678"/>
      <c r="BO193" s="679"/>
      <c r="BP193" s="680"/>
      <c r="BQ193" s="677"/>
      <c r="BR193" s="663"/>
      <c r="BS193" s="663"/>
      <c r="BT193" s="19" t="s">
        <v>80</v>
      </c>
      <c r="BU193" s="277">
        <f>IF(BQ183="B",'VALUE POINTS'!L$15,IF('GAME STATS'!BQ183="C",'VALUE POINTS'!M$15,'VALUE POINTS'!K$15))</f>
        <v>2</v>
      </c>
      <c r="BV193" s="278"/>
      <c r="CA193" s="18"/>
    </row>
    <row r="194" spans="1:79" ht="21.75" customHeight="1" x14ac:dyDescent="0.35">
      <c r="A194" s="95"/>
      <c r="B194" s="570" t="str">
        <f>IF(ROSTER!B$14="","",ROSTER!B$14)</f>
        <v/>
      </c>
      <c r="C194" s="572" t="str">
        <f>IF(ROSTER!C$14="","",ROSTER!C$14)</f>
        <v/>
      </c>
      <c r="D194" s="573"/>
      <c r="E194" s="574"/>
      <c r="F194" s="576">
        <f>IF(E194="y",1,IF(E194="S",1,0))</f>
        <v>0</v>
      </c>
      <c r="G194" s="582">
        <f>IF(E194="S",1,0)</f>
        <v>0</v>
      </c>
      <c r="H194" s="578"/>
      <c r="I194" s="543"/>
      <c r="J194" s="542"/>
      <c r="K194" s="580"/>
      <c r="L194" s="584"/>
      <c r="M194" s="585"/>
      <c r="N194" s="588">
        <f>L194+J194</f>
        <v>0</v>
      </c>
      <c r="O194" s="589"/>
      <c r="P194" s="542"/>
      <c r="Q194" s="580"/>
      <c r="R194" s="584"/>
      <c r="S194" s="585"/>
      <c r="T194" s="588">
        <f>R194-P194</f>
        <v>0</v>
      </c>
      <c r="U194" s="588"/>
      <c r="V194" s="542"/>
      <c r="W194" s="543"/>
      <c r="X194" s="593"/>
      <c r="Y194" s="543"/>
      <c r="Z194" s="542"/>
      <c r="AA194" s="543"/>
      <c r="AB194" s="542"/>
      <c r="AC194" s="543"/>
      <c r="AD194" s="542"/>
      <c r="AE194" s="580"/>
      <c r="AF194" s="584"/>
      <c r="AG194" s="585"/>
      <c r="AH194" s="595">
        <f>IF(AD194=0,0,(AF194/AD194)*100)</f>
        <v>0</v>
      </c>
      <c r="AI194" s="596"/>
      <c r="AJ194" s="542"/>
      <c r="AK194" s="580"/>
      <c r="AL194" s="584"/>
      <c r="AM194" s="585"/>
      <c r="AN194" s="595">
        <f>IF(AJ194=0,0,(AL194/AJ194)*100)</f>
        <v>0</v>
      </c>
      <c r="AO194" s="596"/>
      <c r="AP194" s="542"/>
      <c r="AQ194" s="580"/>
      <c r="AR194" s="584"/>
      <c r="AS194" s="585"/>
      <c r="AT194" s="595">
        <f>IF(AP194=0,0,(AR194/AP194)*100)</f>
        <v>0</v>
      </c>
      <c r="AU194" s="596"/>
      <c r="AV194" s="599">
        <f>AD194+AJ194+AP194</f>
        <v>0</v>
      </c>
      <c r="AW194" s="600"/>
      <c r="AX194" s="630">
        <f>AF194+AL194+AR194</f>
        <v>0</v>
      </c>
      <c r="AY194" s="631"/>
      <c r="AZ194" s="595">
        <f>IF(AV194=0,0,(AX194/AV194)*100)</f>
        <v>0</v>
      </c>
      <c r="BA194" s="596"/>
      <c r="BB194" s="542"/>
      <c r="BC194" s="580"/>
      <c r="BD194" s="584"/>
      <c r="BE194" s="585"/>
      <c r="BF194" s="595">
        <f>IF(BB194=0,0,(BD194/BB194)*100)</f>
        <v>0</v>
      </c>
      <c r="BG194" s="596"/>
      <c r="BH194" s="599">
        <f>AV194+BB194</f>
        <v>0</v>
      </c>
      <c r="BI194" s="600"/>
      <c r="BJ194" s="630">
        <f>AX194+BD194</f>
        <v>0</v>
      </c>
      <c r="BK194" s="631"/>
      <c r="BL194" s="595">
        <f>IF(BH194=0,0,(BJ194/BH194)*100)</f>
        <v>0</v>
      </c>
      <c r="BM194" s="596"/>
      <c r="BN194" s="656">
        <f>(AF194*2)+(AL194*2)+(AR194*3)+BD194</f>
        <v>0</v>
      </c>
      <c r="BO194" s="657"/>
      <c r="BP194" s="658"/>
      <c r="BQ194" s="676">
        <f t="shared" ref="BQ194" si="157">IF(BS194=0,0,50*BR194/BS194)</f>
        <v>0</v>
      </c>
      <c r="BR194" s="662">
        <f t="shared" ref="BR194" si="158">(BN194*BU$188)+(N194*BU$189)+(Z194*BU$190)+(R194*BU$191)+(X194*BU$192)+(AB194*BU$193)+(V194*BU$198)</f>
        <v>0</v>
      </c>
      <c r="BS194" s="662">
        <f t="shared" ref="BS194" si="159">((BB194-BD194)*BU$195)+((AV194-AX194)*BU$194)+(H194*BU$196)+(P194*BU$197)</f>
        <v>0</v>
      </c>
      <c r="BT194" s="19" t="s">
        <v>81</v>
      </c>
      <c r="BU194" s="277">
        <f>IF(BQ183="B",'VALUE POINTS'!L$16,IF('GAME STATS'!BQ183="C",'VALUE POINTS'!M$16,'VALUE POINTS'!K$16))</f>
        <v>2</v>
      </c>
      <c r="BV194" s="278"/>
    </row>
    <row r="195" spans="1:79" ht="21.75" customHeight="1" x14ac:dyDescent="0.35">
      <c r="A195" s="95"/>
      <c r="B195" s="571"/>
      <c r="C195" s="642" t="str">
        <f>IF(ROSTER!D$14="","",ROSTER!D$14)</f>
        <v/>
      </c>
      <c r="D195" s="643"/>
      <c r="E195" s="575"/>
      <c r="F195" s="577"/>
      <c r="G195" s="583"/>
      <c r="H195" s="579"/>
      <c r="I195" s="545"/>
      <c r="J195" s="544"/>
      <c r="K195" s="581"/>
      <c r="L195" s="586"/>
      <c r="M195" s="587"/>
      <c r="N195" s="592" t="s">
        <v>16</v>
      </c>
      <c r="O195" s="603"/>
      <c r="P195" s="544"/>
      <c r="Q195" s="581"/>
      <c r="R195" s="586"/>
      <c r="S195" s="587"/>
      <c r="T195" s="592" t="s">
        <v>16</v>
      </c>
      <c r="U195" s="592"/>
      <c r="V195" s="544"/>
      <c r="W195" s="545"/>
      <c r="X195" s="594"/>
      <c r="Y195" s="545"/>
      <c r="Z195" s="544"/>
      <c r="AA195" s="545"/>
      <c r="AB195" s="544"/>
      <c r="AC195" s="545"/>
      <c r="AD195" s="544"/>
      <c r="AE195" s="581"/>
      <c r="AF195" s="586"/>
      <c r="AG195" s="587"/>
      <c r="AH195" s="626"/>
      <c r="AI195" s="627"/>
      <c r="AJ195" s="544"/>
      <c r="AK195" s="581"/>
      <c r="AL195" s="586"/>
      <c r="AM195" s="587"/>
      <c r="AN195" s="626"/>
      <c r="AO195" s="627"/>
      <c r="AP195" s="544"/>
      <c r="AQ195" s="581"/>
      <c r="AR195" s="586"/>
      <c r="AS195" s="587"/>
      <c r="AT195" s="626"/>
      <c r="AU195" s="627"/>
      <c r="AV195" s="628"/>
      <c r="AW195" s="629"/>
      <c r="AX195" s="632"/>
      <c r="AY195" s="633"/>
      <c r="AZ195" s="626"/>
      <c r="BA195" s="627"/>
      <c r="BB195" s="544"/>
      <c r="BC195" s="581"/>
      <c r="BD195" s="586"/>
      <c r="BE195" s="587"/>
      <c r="BF195" s="626"/>
      <c r="BG195" s="627"/>
      <c r="BH195" s="628"/>
      <c r="BI195" s="629"/>
      <c r="BJ195" s="632"/>
      <c r="BK195" s="633"/>
      <c r="BL195" s="626"/>
      <c r="BM195" s="627"/>
      <c r="BN195" s="678"/>
      <c r="BO195" s="679"/>
      <c r="BP195" s="680"/>
      <c r="BQ195" s="677"/>
      <c r="BR195" s="663"/>
      <c r="BS195" s="663"/>
      <c r="BT195" s="19" t="s">
        <v>82</v>
      </c>
      <c r="BU195" s="277">
        <f>IF(BQ183="B",'VALUE POINTS'!L$17,IF('GAME STATS'!BQ183="C",'VALUE POINTS'!M$17,'VALUE POINTS'!K$17))</f>
        <v>1</v>
      </c>
      <c r="BV195" s="278"/>
    </row>
    <row r="196" spans="1:79" ht="21.75" customHeight="1" x14ac:dyDescent="0.35">
      <c r="A196" s="95"/>
      <c r="B196" s="570" t="str">
        <f>IF(ROSTER!B$16="","",ROSTER!B$16)</f>
        <v/>
      </c>
      <c r="C196" s="572" t="str">
        <f>IF(ROSTER!C$16="","",ROSTER!C$16)</f>
        <v/>
      </c>
      <c r="D196" s="573"/>
      <c r="E196" s="574"/>
      <c r="F196" s="576">
        <f>IF(E196="y",1,IF(E196="S",1,0))</f>
        <v>0</v>
      </c>
      <c r="G196" s="582">
        <f>IF(E196="S",1,0)</f>
        <v>0</v>
      </c>
      <c r="H196" s="578"/>
      <c r="I196" s="543"/>
      <c r="J196" s="542"/>
      <c r="K196" s="580"/>
      <c r="L196" s="584"/>
      <c r="M196" s="585"/>
      <c r="N196" s="588">
        <f>L196+J196</f>
        <v>0</v>
      </c>
      <c r="O196" s="589"/>
      <c r="P196" s="542"/>
      <c r="Q196" s="580"/>
      <c r="R196" s="584"/>
      <c r="S196" s="585"/>
      <c r="T196" s="588">
        <f>R196-P196</f>
        <v>0</v>
      </c>
      <c r="U196" s="588"/>
      <c r="V196" s="542"/>
      <c r="W196" s="543"/>
      <c r="X196" s="593"/>
      <c r="Y196" s="543"/>
      <c r="Z196" s="542"/>
      <c r="AA196" s="543"/>
      <c r="AB196" s="542"/>
      <c r="AC196" s="543"/>
      <c r="AD196" s="542"/>
      <c r="AE196" s="580"/>
      <c r="AF196" s="584"/>
      <c r="AG196" s="585"/>
      <c r="AH196" s="595">
        <f>IF(AD196=0,0,(AF196/AD196)*100)</f>
        <v>0</v>
      </c>
      <c r="AI196" s="596"/>
      <c r="AJ196" s="542"/>
      <c r="AK196" s="580"/>
      <c r="AL196" s="584"/>
      <c r="AM196" s="585"/>
      <c r="AN196" s="595">
        <f>IF(AJ196=0,0,(AL196/AJ196)*100)</f>
        <v>0</v>
      </c>
      <c r="AO196" s="596"/>
      <c r="AP196" s="542"/>
      <c r="AQ196" s="580"/>
      <c r="AR196" s="584"/>
      <c r="AS196" s="585"/>
      <c r="AT196" s="595">
        <f>IF(AP196=0,0,(AR196/AP196)*100)</f>
        <v>0</v>
      </c>
      <c r="AU196" s="596"/>
      <c r="AV196" s="599">
        <f>AD196+AJ196+AP196</f>
        <v>0</v>
      </c>
      <c r="AW196" s="600"/>
      <c r="AX196" s="630">
        <f>AF196+AL196+AR196</f>
        <v>0</v>
      </c>
      <c r="AY196" s="631"/>
      <c r="AZ196" s="595">
        <f>IF(AV196=0,0,(AX196/AV196)*100)</f>
        <v>0</v>
      </c>
      <c r="BA196" s="596"/>
      <c r="BB196" s="542"/>
      <c r="BC196" s="580"/>
      <c r="BD196" s="584"/>
      <c r="BE196" s="585"/>
      <c r="BF196" s="595">
        <f>IF(BB196=0,0,(BD196/BB196)*100)</f>
        <v>0</v>
      </c>
      <c r="BG196" s="596"/>
      <c r="BH196" s="599">
        <f>AV196+BB196</f>
        <v>0</v>
      </c>
      <c r="BI196" s="600"/>
      <c r="BJ196" s="630">
        <f>AX196+BD196</f>
        <v>0</v>
      </c>
      <c r="BK196" s="631"/>
      <c r="BL196" s="595">
        <f>IF(BH196=0,0,(BJ196/BH196)*100)</f>
        <v>0</v>
      </c>
      <c r="BM196" s="596"/>
      <c r="BN196" s="656">
        <f>(AF196*2)+(AL196*2)+(AR196*3)+BD196</f>
        <v>0</v>
      </c>
      <c r="BO196" s="657"/>
      <c r="BP196" s="658"/>
      <c r="BQ196" s="676">
        <f t="shared" ref="BQ196" si="160">IF(BS196=0,0,50*BR196/BS196)</f>
        <v>0</v>
      </c>
      <c r="BR196" s="662">
        <f t="shared" ref="BR196" si="161">(BN196*BU$188)+(N196*BU$189)+(Z196*BU$190)+(R196*BU$191)+(X196*BU$192)+(AB196*BU$193)+(V196*BU$198)</f>
        <v>0</v>
      </c>
      <c r="BS196" s="662">
        <f t="shared" ref="BS196" si="162">((BB196-BD196)*BU$195)+((AV196-AX196)*BU$194)+(H196*BU$196)+(P196*BU$197)</f>
        <v>0</v>
      </c>
      <c r="BT196" s="19" t="s">
        <v>83</v>
      </c>
      <c r="BU196" s="277">
        <f>IF(BQ183="B",'VALUE POINTS'!L$18,IF('GAME STATS'!BQ183="C",'VALUE POINTS'!M$18,'VALUE POINTS'!K$18))</f>
        <v>2</v>
      </c>
      <c r="BV196" s="278"/>
    </row>
    <row r="197" spans="1:79" ht="21.75" customHeight="1" x14ac:dyDescent="0.35">
      <c r="A197" s="95"/>
      <c r="B197" s="571"/>
      <c r="C197" s="642" t="str">
        <f>IF(ROSTER!D$16="","",ROSTER!D$16)</f>
        <v/>
      </c>
      <c r="D197" s="643"/>
      <c r="E197" s="575"/>
      <c r="F197" s="577"/>
      <c r="G197" s="583"/>
      <c r="H197" s="579"/>
      <c r="I197" s="545"/>
      <c r="J197" s="544"/>
      <c r="K197" s="581"/>
      <c r="L197" s="586"/>
      <c r="M197" s="587"/>
      <c r="N197" s="592" t="s">
        <v>16</v>
      </c>
      <c r="O197" s="603"/>
      <c r="P197" s="544"/>
      <c r="Q197" s="581"/>
      <c r="R197" s="586"/>
      <c r="S197" s="587"/>
      <c r="T197" s="592" t="s">
        <v>16</v>
      </c>
      <c r="U197" s="592"/>
      <c r="V197" s="544"/>
      <c r="W197" s="545"/>
      <c r="X197" s="594"/>
      <c r="Y197" s="545"/>
      <c r="Z197" s="544"/>
      <c r="AA197" s="545"/>
      <c r="AB197" s="544"/>
      <c r="AC197" s="545"/>
      <c r="AD197" s="544"/>
      <c r="AE197" s="581"/>
      <c r="AF197" s="586"/>
      <c r="AG197" s="587"/>
      <c r="AH197" s="626"/>
      <c r="AI197" s="627"/>
      <c r="AJ197" s="544"/>
      <c r="AK197" s="581"/>
      <c r="AL197" s="586"/>
      <c r="AM197" s="587"/>
      <c r="AN197" s="626"/>
      <c r="AO197" s="627"/>
      <c r="AP197" s="544"/>
      <c r="AQ197" s="581"/>
      <c r="AR197" s="586"/>
      <c r="AS197" s="587"/>
      <c r="AT197" s="626"/>
      <c r="AU197" s="627"/>
      <c r="AV197" s="628"/>
      <c r="AW197" s="629"/>
      <c r="AX197" s="632"/>
      <c r="AY197" s="633"/>
      <c r="AZ197" s="626"/>
      <c r="BA197" s="627"/>
      <c r="BB197" s="544"/>
      <c r="BC197" s="581"/>
      <c r="BD197" s="586"/>
      <c r="BE197" s="587"/>
      <c r="BF197" s="626"/>
      <c r="BG197" s="627"/>
      <c r="BH197" s="628"/>
      <c r="BI197" s="629"/>
      <c r="BJ197" s="632"/>
      <c r="BK197" s="633"/>
      <c r="BL197" s="626"/>
      <c r="BM197" s="627"/>
      <c r="BN197" s="678"/>
      <c r="BO197" s="679"/>
      <c r="BP197" s="680"/>
      <c r="BQ197" s="677"/>
      <c r="BR197" s="663"/>
      <c r="BS197" s="663"/>
      <c r="BT197" s="19" t="s">
        <v>84</v>
      </c>
      <c r="BU197" s="277">
        <f>IF(BQ183="B",'VALUE POINTS'!L$19,IF('GAME STATS'!BQ183="C",'VALUE POINTS'!M$19,'VALUE POINTS'!K$19))</f>
        <v>2</v>
      </c>
      <c r="BV197" s="278"/>
    </row>
    <row r="198" spans="1:79" ht="21.75" customHeight="1" x14ac:dyDescent="0.35">
      <c r="A198" s="95"/>
      <c r="B198" s="570" t="str">
        <f>IF(ROSTER!B$18="","",ROSTER!B$18)</f>
        <v/>
      </c>
      <c r="C198" s="572" t="str">
        <f>IF(ROSTER!C$18="","",ROSTER!C$18)</f>
        <v/>
      </c>
      <c r="D198" s="573"/>
      <c r="E198" s="574"/>
      <c r="F198" s="576">
        <f>IF(E198="y",1,IF(E198="S",1,0))</f>
        <v>0</v>
      </c>
      <c r="G198" s="582">
        <f>IF(E198="S",1,0)</f>
        <v>0</v>
      </c>
      <c r="H198" s="578"/>
      <c r="I198" s="543"/>
      <c r="J198" s="542"/>
      <c r="K198" s="580"/>
      <c r="L198" s="584"/>
      <c r="M198" s="585"/>
      <c r="N198" s="588">
        <f>L198+J198</f>
        <v>0</v>
      </c>
      <c r="O198" s="589"/>
      <c r="P198" s="542"/>
      <c r="Q198" s="580"/>
      <c r="R198" s="584"/>
      <c r="S198" s="585"/>
      <c r="T198" s="588">
        <f>R198-P198</f>
        <v>0</v>
      </c>
      <c r="U198" s="588"/>
      <c r="V198" s="542"/>
      <c r="W198" s="543"/>
      <c r="X198" s="593"/>
      <c r="Y198" s="543"/>
      <c r="Z198" s="542"/>
      <c r="AA198" s="543"/>
      <c r="AB198" s="542"/>
      <c r="AC198" s="543"/>
      <c r="AD198" s="542"/>
      <c r="AE198" s="580"/>
      <c r="AF198" s="584"/>
      <c r="AG198" s="585"/>
      <c r="AH198" s="595">
        <f>IF(AD198=0,0,(AF198/AD198)*100)</f>
        <v>0</v>
      </c>
      <c r="AI198" s="596"/>
      <c r="AJ198" s="542"/>
      <c r="AK198" s="580"/>
      <c r="AL198" s="584"/>
      <c r="AM198" s="585"/>
      <c r="AN198" s="595">
        <f>IF(AJ198=0,0,(AL198/AJ198)*100)</f>
        <v>0</v>
      </c>
      <c r="AO198" s="596"/>
      <c r="AP198" s="542"/>
      <c r="AQ198" s="580"/>
      <c r="AR198" s="584"/>
      <c r="AS198" s="585"/>
      <c r="AT198" s="595">
        <f>IF(AP198=0,0,(AR198/AP198)*100)</f>
        <v>0</v>
      </c>
      <c r="AU198" s="596"/>
      <c r="AV198" s="599">
        <f>AD198+AJ198+AP198</f>
        <v>0</v>
      </c>
      <c r="AW198" s="600"/>
      <c r="AX198" s="630">
        <f>AF198+AL198+AR198</f>
        <v>0</v>
      </c>
      <c r="AY198" s="631"/>
      <c r="AZ198" s="595">
        <f>IF(AV198=0,0,(AX198/AV198)*100)</f>
        <v>0</v>
      </c>
      <c r="BA198" s="596"/>
      <c r="BB198" s="542"/>
      <c r="BC198" s="580"/>
      <c r="BD198" s="584"/>
      <c r="BE198" s="585"/>
      <c r="BF198" s="595">
        <f>IF(BB198=0,0,(BD198/BB198)*100)</f>
        <v>0</v>
      </c>
      <c r="BG198" s="596"/>
      <c r="BH198" s="599">
        <f>AV198+BB198</f>
        <v>0</v>
      </c>
      <c r="BI198" s="600"/>
      <c r="BJ198" s="630">
        <f>AX198+BD198</f>
        <v>0</v>
      </c>
      <c r="BK198" s="631"/>
      <c r="BL198" s="595">
        <f>IF(BH198=0,0,(BJ198/BH198)*100)</f>
        <v>0</v>
      </c>
      <c r="BM198" s="596"/>
      <c r="BN198" s="656">
        <f>(AF198*2)+(AL198*2)+(AR198*3)+BD198</f>
        <v>0</v>
      </c>
      <c r="BO198" s="657"/>
      <c r="BP198" s="658"/>
      <c r="BQ198" s="676">
        <f t="shared" ref="BQ198" si="163">IF(BS198=0,0,50*BR198/BS198)</f>
        <v>0</v>
      </c>
      <c r="BR198" s="662">
        <f t="shared" ref="BR198" si="164">(BN198*BU$188)+(N198*BU$189)+(Z198*BU$190)+(R198*BU$191)+(X198*BU$192)+(AB198*BU$193)+(V198*BU$198)</f>
        <v>0</v>
      </c>
      <c r="BS198" s="662">
        <f t="shared" ref="BS198" si="165">((BB198-BD198)*BU$195)+((AV198-AX198)*BU$194)+(H198*BU$196)+(P198*BU$197)</f>
        <v>0</v>
      </c>
      <c r="BT198" s="19" t="s">
        <v>160</v>
      </c>
      <c r="BU198" s="277">
        <f>IF(BQ183="B",'VALUE POINTS'!L$20,IF('GAME STATS'!BQ183="C",'VALUE POINTS'!M$20,'VALUE POINTS'!K$20))</f>
        <v>1</v>
      </c>
      <c r="BV198" s="278"/>
    </row>
    <row r="199" spans="1:79" ht="21.75" customHeight="1" x14ac:dyDescent="0.25">
      <c r="A199" s="95"/>
      <c r="B199" s="571"/>
      <c r="C199" s="642" t="str">
        <f>IF(ROSTER!D$18="","",ROSTER!D$18)</f>
        <v/>
      </c>
      <c r="D199" s="643"/>
      <c r="E199" s="575"/>
      <c r="F199" s="577"/>
      <c r="G199" s="583"/>
      <c r="H199" s="579"/>
      <c r="I199" s="545"/>
      <c r="J199" s="544"/>
      <c r="K199" s="581"/>
      <c r="L199" s="586"/>
      <c r="M199" s="587"/>
      <c r="N199" s="592" t="s">
        <v>16</v>
      </c>
      <c r="O199" s="603"/>
      <c r="P199" s="544"/>
      <c r="Q199" s="581"/>
      <c r="R199" s="586"/>
      <c r="S199" s="587"/>
      <c r="T199" s="592" t="s">
        <v>16</v>
      </c>
      <c r="U199" s="592"/>
      <c r="V199" s="544"/>
      <c r="W199" s="545"/>
      <c r="X199" s="594"/>
      <c r="Y199" s="545"/>
      <c r="Z199" s="544"/>
      <c r="AA199" s="545"/>
      <c r="AB199" s="544"/>
      <c r="AC199" s="545"/>
      <c r="AD199" s="544"/>
      <c r="AE199" s="581"/>
      <c r="AF199" s="586"/>
      <c r="AG199" s="587"/>
      <c r="AH199" s="626"/>
      <c r="AI199" s="627"/>
      <c r="AJ199" s="544"/>
      <c r="AK199" s="581"/>
      <c r="AL199" s="586"/>
      <c r="AM199" s="587"/>
      <c r="AN199" s="626"/>
      <c r="AO199" s="627"/>
      <c r="AP199" s="544"/>
      <c r="AQ199" s="581"/>
      <c r="AR199" s="586"/>
      <c r="AS199" s="587"/>
      <c r="AT199" s="626"/>
      <c r="AU199" s="627"/>
      <c r="AV199" s="628"/>
      <c r="AW199" s="629"/>
      <c r="AX199" s="632"/>
      <c r="AY199" s="633"/>
      <c r="AZ199" s="626"/>
      <c r="BA199" s="627"/>
      <c r="BB199" s="544"/>
      <c r="BC199" s="581"/>
      <c r="BD199" s="586"/>
      <c r="BE199" s="587"/>
      <c r="BF199" s="626"/>
      <c r="BG199" s="627"/>
      <c r="BH199" s="628"/>
      <c r="BI199" s="629"/>
      <c r="BJ199" s="632"/>
      <c r="BK199" s="633"/>
      <c r="BL199" s="626"/>
      <c r="BM199" s="627"/>
      <c r="BN199" s="678"/>
      <c r="BO199" s="679"/>
      <c r="BP199" s="680"/>
      <c r="BQ199" s="677"/>
      <c r="BR199" s="663"/>
      <c r="BS199" s="663"/>
      <c r="BT199" s="15"/>
      <c r="BU199" s="15"/>
      <c r="BV199" s="95"/>
    </row>
    <row r="200" spans="1:79" ht="21.75" customHeight="1" x14ac:dyDescent="0.25">
      <c r="A200" s="95"/>
      <c r="B200" s="570" t="str">
        <f>IF(ROSTER!B$20="","",ROSTER!B$20)</f>
        <v/>
      </c>
      <c r="C200" s="572" t="str">
        <f>IF(ROSTER!C$20="","",ROSTER!C$20)</f>
        <v/>
      </c>
      <c r="D200" s="573"/>
      <c r="E200" s="574"/>
      <c r="F200" s="576">
        <f>IF(E200="y",1,IF(E200="S",1,0))</f>
        <v>0</v>
      </c>
      <c r="G200" s="582">
        <f>IF(E200="S",1,0)</f>
        <v>0</v>
      </c>
      <c r="H200" s="578"/>
      <c r="I200" s="543"/>
      <c r="J200" s="542"/>
      <c r="K200" s="580"/>
      <c r="L200" s="584"/>
      <c r="M200" s="585"/>
      <c r="N200" s="588">
        <f>L200+J200</f>
        <v>0</v>
      </c>
      <c r="O200" s="589"/>
      <c r="P200" s="542"/>
      <c r="Q200" s="580"/>
      <c r="R200" s="584"/>
      <c r="S200" s="585"/>
      <c r="T200" s="588">
        <f>R200-P200</f>
        <v>0</v>
      </c>
      <c r="U200" s="588"/>
      <c r="V200" s="542"/>
      <c r="W200" s="543"/>
      <c r="X200" s="593"/>
      <c r="Y200" s="543"/>
      <c r="Z200" s="542"/>
      <c r="AA200" s="543"/>
      <c r="AB200" s="542"/>
      <c r="AC200" s="543"/>
      <c r="AD200" s="542"/>
      <c r="AE200" s="580"/>
      <c r="AF200" s="584"/>
      <c r="AG200" s="585"/>
      <c r="AH200" s="595">
        <f>IF(AD200=0,0,(AF200/AD200)*100)</f>
        <v>0</v>
      </c>
      <c r="AI200" s="596"/>
      <c r="AJ200" s="542"/>
      <c r="AK200" s="580"/>
      <c r="AL200" s="584"/>
      <c r="AM200" s="585"/>
      <c r="AN200" s="595">
        <f>IF(AJ200=0,0,(AL200/AJ200)*100)</f>
        <v>0</v>
      </c>
      <c r="AO200" s="596"/>
      <c r="AP200" s="542"/>
      <c r="AQ200" s="580"/>
      <c r="AR200" s="584"/>
      <c r="AS200" s="585"/>
      <c r="AT200" s="595">
        <f>IF(AP200=0,0,(AR200/AP200)*100)</f>
        <v>0</v>
      </c>
      <c r="AU200" s="596"/>
      <c r="AV200" s="599">
        <f>AD200+AJ200+AP200</f>
        <v>0</v>
      </c>
      <c r="AW200" s="600"/>
      <c r="AX200" s="630">
        <f>AF200+AL200+AR200</f>
        <v>0</v>
      </c>
      <c r="AY200" s="631"/>
      <c r="AZ200" s="595">
        <f>IF(AV200=0,0,(AX200/AV200)*100)</f>
        <v>0</v>
      </c>
      <c r="BA200" s="596"/>
      <c r="BB200" s="542"/>
      <c r="BC200" s="580"/>
      <c r="BD200" s="584"/>
      <c r="BE200" s="585"/>
      <c r="BF200" s="595">
        <f>IF(BB200=0,0,(BD200/BB200)*100)</f>
        <v>0</v>
      </c>
      <c r="BG200" s="596"/>
      <c r="BH200" s="599">
        <f>AV200+BB200</f>
        <v>0</v>
      </c>
      <c r="BI200" s="600"/>
      <c r="BJ200" s="630">
        <f>AX200+BD200</f>
        <v>0</v>
      </c>
      <c r="BK200" s="631"/>
      <c r="BL200" s="595">
        <f>IF(BH200=0,0,(BJ200/BH200)*100)</f>
        <v>0</v>
      </c>
      <c r="BM200" s="596"/>
      <c r="BN200" s="656">
        <f>(AF200*2)+(AL200*2)+(AR200*3)+BD200</f>
        <v>0</v>
      </c>
      <c r="BO200" s="657"/>
      <c r="BP200" s="658"/>
      <c r="BQ200" s="676">
        <f t="shared" ref="BQ200" si="166">IF(BS200=0,0,50*BR200/BS200)</f>
        <v>0</v>
      </c>
      <c r="BR200" s="662">
        <f t="shared" ref="BR200" si="167">(BN200*BU$188)+(N200*BU$189)+(Z200*BU$190)+(R200*BU$191)+(X200*BU$192)+(AB200*BU$193)+(V200*BU$198)</f>
        <v>0</v>
      </c>
      <c r="BS200" s="662">
        <f t="shared" ref="BS200" si="168">((BB200-BD200)*BU$195)+((AV200-AX200)*BU$194)+(H200*BU$196)+(P200*BU$197)</f>
        <v>0</v>
      </c>
      <c r="BT200" s="15"/>
      <c r="BU200" s="15"/>
      <c r="BV200" s="95"/>
    </row>
    <row r="201" spans="1:79" ht="21.75" customHeight="1" x14ac:dyDescent="0.25">
      <c r="A201" s="95"/>
      <c r="B201" s="571"/>
      <c r="C201" s="642" t="str">
        <f>IF(ROSTER!D$20="","",ROSTER!D$20)</f>
        <v/>
      </c>
      <c r="D201" s="643"/>
      <c r="E201" s="575"/>
      <c r="F201" s="577"/>
      <c r="G201" s="583"/>
      <c r="H201" s="579"/>
      <c r="I201" s="545"/>
      <c r="J201" s="544"/>
      <c r="K201" s="581"/>
      <c r="L201" s="586"/>
      <c r="M201" s="587"/>
      <c r="N201" s="592" t="s">
        <v>16</v>
      </c>
      <c r="O201" s="603"/>
      <c r="P201" s="544"/>
      <c r="Q201" s="581"/>
      <c r="R201" s="586"/>
      <c r="S201" s="587"/>
      <c r="T201" s="592" t="s">
        <v>16</v>
      </c>
      <c r="U201" s="592"/>
      <c r="V201" s="544"/>
      <c r="W201" s="545"/>
      <c r="X201" s="594"/>
      <c r="Y201" s="545"/>
      <c r="Z201" s="544"/>
      <c r="AA201" s="545"/>
      <c r="AB201" s="544"/>
      <c r="AC201" s="545"/>
      <c r="AD201" s="544"/>
      <c r="AE201" s="581"/>
      <c r="AF201" s="586"/>
      <c r="AG201" s="587"/>
      <c r="AH201" s="626"/>
      <c r="AI201" s="627"/>
      <c r="AJ201" s="544"/>
      <c r="AK201" s="581"/>
      <c r="AL201" s="586"/>
      <c r="AM201" s="587"/>
      <c r="AN201" s="626"/>
      <c r="AO201" s="627"/>
      <c r="AP201" s="544"/>
      <c r="AQ201" s="581"/>
      <c r="AR201" s="586"/>
      <c r="AS201" s="587"/>
      <c r="AT201" s="626"/>
      <c r="AU201" s="627"/>
      <c r="AV201" s="628"/>
      <c r="AW201" s="629"/>
      <c r="AX201" s="632"/>
      <c r="AY201" s="633"/>
      <c r="AZ201" s="626"/>
      <c r="BA201" s="627"/>
      <c r="BB201" s="544"/>
      <c r="BC201" s="581"/>
      <c r="BD201" s="586"/>
      <c r="BE201" s="587"/>
      <c r="BF201" s="626"/>
      <c r="BG201" s="627"/>
      <c r="BH201" s="628"/>
      <c r="BI201" s="629"/>
      <c r="BJ201" s="632"/>
      <c r="BK201" s="633"/>
      <c r="BL201" s="626"/>
      <c r="BM201" s="627"/>
      <c r="BN201" s="678"/>
      <c r="BO201" s="679"/>
      <c r="BP201" s="680"/>
      <c r="BQ201" s="677"/>
      <c r="BR201" s="663"/>
      <c r="BS201" s="663"/>
      <c r="BT201" s="15"/>
      <c r="BU201" s="15"/>
      <c r="BV201" s="95"/>
    </row>
    <row r="202" spans="1:79" ht="21.75" customHeight="1" x14ac:dyDescent="0.25">
      <c r="A202" s="95"/>
      <c r="B202" s="570" t="str">
        <f>IF(ROSTER!B$22="","",ROSTER!B$22)</f>
        <v/>
      </c>
      <c r="C202" s="572" t="str">
        <f>IF(ROSTER!C$22="","",ROSTER!C$22)</f>
        <v/>
      </c>
      <c r="D202" s="573"/>
      <c r="E202" s="574"/>
      <c r="F202" s="576">
        <f>IF(E202="y",1,IF(E202="S",1,0))</f>
        <v>0</v>
      </c>
      <c r="G202" s="582">
        <f>IF(E202="S",1,0)</f>
        <v>0</v>
      </c>
      <c r="H202" s="578"/>
      <c r="I202" s="543"/>
      <c r="J202" s="542"/>
      <c r="K202" s="580"/>
      <c r="L202" s="584"/>
      <c r="M202" s="585"/>
      <c r="N202" s="588">
        <f>L202+J202</f>
        <v>0</v>
      </c>
      <c r="O202" s="589"/>
      <c r="P202" s="542"/>
      <c r="Q202" s="580"/>
      <c r="R202" s="584"/>
      <c r="S202" s="585"/>
      <c r="T202" s="588">
        <f>R202-P202</f>
        <v>0</v>
      </c>
      <c r="U202" s="588"/>
      <c r="V202" s="542"/>
      <c r="W202" s="543"/>
      <c r="X202" s="593"/>
      <c r="Y202" s="543"/>
      <c r="Z202" s="542"/>
      <c r="AA202" s="543"/>
      <c r="AB202" s="542"/>
      <c r="AC202" s="543"/>
      <c r="AD202" s="542"/>
      <c r="AE202" s="580"/>
      <c r="AF202" s="584"/>
      <c r="AG202" s="585"/>
      <c r="AH202" s="595">
        <f>IF(AD202=0,0,(AF202/AD202)*100)</f>
        <v>0</v>
      </c>
      <c r="AI202" s="596"/>
      <c r="AJ202" s="542"/>
      <c r="AK202" s="580"/>
      <c r="AL202" s="584"/>
      <c r="AM202" s="585"/>
      <c r="AN202" s="595">
        <f>IF(AJ202=0,0,(AL202/AJ202)*100)</f>
        <v>0</v>
      </c>
      <c r="AO202" s="596"/>
      <c r="AP202" s="542"/>
      <c r="AQ202" s="580"/>
      <c r="AR202" s="584"/>
      <c r="AS202" s="585"/>
      <c r="AT202" s="595">
        <f>IF(AP202=0,0,(AR202/AP202)*100)</f>
        <v>0</v>
      </c>
      <c r="AU202" s="596"/>
      <c r="AV202" s="599">
        <f>AD202+AJ202+AP202</f>
        <v>0</v>
      </c>
      <c r="AW202" s="600"/>
      <c r="AX202" s="630">
        <f>AF202+AL202+AR202</f>
        <v>0</v>
      </c>
      <c r="AY202" s="631"/>
      <c r="AZ202" s="595">
        <f>IF(AV202=0,0,(AX202/AV202)*100)</f>
        <v>0</v>
      </c>
      <c r="BA202" s="596"/>
      <c r="BB202" s="542"/>
      <c r="BC202" s="580"/>
      <c r="BD202" s="584"/>
      <c r="BE202" s="585"/>
      <c r="BF202" s="595">
        <f>IF(BB202=0,0,(BD202/BB202)*100)</f>
        <v>0</v>
      </c>
      <c r="BG202" s="596"/>
      <c r="BH202" s="599">
        <f>AV202+BB202</f>
        <v>0</v>
      </c>
      <c r="BI202" s="600"/>
      <c r="BJ202" s="630">
        <f>AX202+BD202</f>
        <v>0</v>
      </c>
      <c r="BK202" s="631"/>
      <c r="BL202" s="595">
        <f>IF(BH202=0,0,(BJ202/BH202)*100)</f>
        <v>0</v>
      </c>
      <c r="BM202" s="596"/>
      <c r="BN202" s="656">
        <f>(AF202*2)+(AL202*2)+(AR202*3)+BD202</f>
        <v>0</v>
      </c>
      <c r="BO202" s="657"/>
      <c r="BP202" s="658"/>
      <c r="BQ202" s="676">
        <f t="shared" ref="BQ202" si="169">IF(BS202=0,0,50*BR202/BS202)</f>
        <v>0</v>
      </c>
      <c r="BR202" s="662">
        <f t="shared" ref="BR202" si="170">(BN202*BU$188)+(N202*BU$189)+(Z202*BU$190)+(R202*BU$191)+(X202*BU$192)+(AB202*BU$193)+(V202*BU$198)</f>
        <v>0</v>
      </c>
      <c r="BS202" s="662">
        <f t="shared" ref="BS202" si="171">((BB202-BD202)*BU$195)+((AV202-AX202)*BU$194)+(H202*BU$196)+(P202*BU$197)</f>
        <v>0</v>
      </c>
      <c r="BT202" s="15"/>
      <c r="BU202" s="15"/>
      <c r="BV202" s="95"/>
    </row>
    <row r="203" spans="1:79" ht="21.75" customHeight="1" x14ac:dyDescent="0.25">
      <c r="A203" s="95"/>
      <c r="B203" s="571"/>
      <c r="C203" s="642" t="str">
        <f>IF(ROSTER!D$22="","",ROSTER!D$22)</f>
        <v/>
      </c>
      <c r="D203" s="643"/>
      <c r="E203" s="575"/>
      <c r="F203" s="577"/>
      <c r="G203" s="583"/>
      <c r="H203" s="579"/>
      <c r="I203" s="545"/>
      <c r="J203" s="544"/>
      <c r="K203" s="581"/>
      <c r="L203" s="586"/>
      <c r="M203" s="587"/>
      <c r="N203" s="592" t="s">
        <v>16</v>
      </c>
      <c r="O203" s="603"/>
      <c r="P203" s="544"/>
      <c r="Q203" s="581"/>
      <c r="R203" s="586"/>
      <c r="S203" s="587"/>
      <c r="T203" s="592" t="s">
        <v>16</v>
      </c>
      <c r="U203" s="592"/>
      <c r="V203" s="544"/>
      <c r="W203" s="545"/>
      <c r="X203" s="594"/>
      <c r="Y203" s="545"/>
      <c r="Z203" s="544"/>
      <c r="AA203" s="545"/>
      <c r="AB203" s="544"/>
      <c r="AC203" s="545"/>
      <c r="AD203" s="544"/>
      <c r="AE203" s="581"/>
      <c r="AF203" s="586"/>
      <c r="AG203" s="587"/>
      <c r="AH203" s="626"/>
      <c r="AI203" s="627"/>
      <c r="AJ203" s="544"/>
      <c r="AK203" s="581"/>
      <c r="AL203" s="586"/>
      <c r="AM203" s="587"/>
      <c r="AN203" s="626"/>
      <c r="AO203" s="627"/>
      <c r="AP203" s="544"/>
      <c r="AQ203" s="581"/>
      <c r="AR203" s="586"/>
      <c r="AS203" s="587"/>
      <c r="AT203" s="626"/>
      <c r="AU203" s="627"/>
      <c r="AV203" s="628"/>
      <c r="AW203" s="629"/>
      <c r="AX203" s="632"/>
      <c r="AY203" s="633"/>
      <c r="AZ203" s="626"/>
      <c r="BA203" s="627"/>
      <c r="BB203" s="544"/>
      <c r="BC203" s="581"/>
      <c r="BD203" s="586"/>
      <c r="BE203" s="587"/>
      <c r="BF203" s="626"/>
      <c r="BG203" s="627"/>
      <c r="BH203" s="628"/>
      <c r="BI203" s="629"/>
      <c r="BJ203" s="632"/>
      <c r="BK203" s="633"/>
      <c r="BL203" s="626"/>
      <c r="BM203" s="627"/>
      <c r="BN203" s="678"/>
      <c r="BO203" s="679"/>
      <c r="BP203" s="680"/>
      <c r="BQ203" s="677"/>
      <c r="BR203" s="663"/>
      <c r="BS203" s="663"/>
      <c r="BT203" s="15"/>
      <c r="BU203" s="15"/>
      <c r="BV203" s="95"/>
    </row>
    <row r="204" spans="1:79" ht="21.75" customHeight="1" x14ac:dyDescent="0.25">
      <c r="A204" s="95"/>
      <c r="B204" s="570" t="str">
        <f>IF(ROSTER!B$24="","",ROSTER!B$24)</f>
        <v/>
      </c>
      <c r="C204" s="572" t="str">
        <f>IF(ROSTER!C$24="","",ROSTER!C$24)</f>
        <v/>
      </c>
      <c r="D204" s="573"/>
      <c r="E204" s="574"/>
      <c r="F204" s="576">
        <f>IF(E204="y",1,IF(E204="S",1,0))</f>
        <v>0</v>
      </c>
      <c r="G204" s="582">
        <f>IF(E204="S",1,0)</f>
        <v>0</v>
      </c>
      <c r="H204" s="578"/>
      <c r="I204" s="543"/>
      <c r="J204" s="542"/>
      <c r="K204" s="580"/>
      <c r="L204" s="584"/>
      <c r="M204" s="585"/>
      <c r="N204" s="588">
        <f>L204+J204</f>
        <v>0</v>
      </c>
      <c r="O204" s="589"/>
      <c r="P204" s="542"/>
      <c r="Q204" s="580"/>
      <c r="R204" s="584"/>
      <c r="S204" s="585"/>
      <c r="T204" s="588">
        <f>R204-P204</f>
        <v>0</v>
      </c>
      <c r="U204" s="588"/>
      <c r="V204" s="542"/>
      <c r="W204" s="543"/>
      <c r="X204" s="593"/>
      <c r="Y204" s="543"/>
      <c r="Z204" s="542"/>
      <c r="AA204" s="543"/>
      <c r="AB204" s="542"/>
      <c r="AC204" s="543"/>
      <c r="AD204" s="542"/>
      <c r="AE204" s="580"/>
      <c r="AF204" s="584"/>
      <c r="AG204" s="585"/>
      <c r="AH204" s="595">
        <f>IF(AD204=0,0,(AF204/AD204)*100)</f>
        <v>0</v>
      </c>
      <c r="AI204" s="596"/>
      <c r="AJ204" s="542"/>
      <c r="AK204" s="580"/>
      <c r="AL204" s="584"/>
      <c r="AM204" s="585"/>
      <c r="AN204" s="595">
        <f>IF(AJ204=0,0,(AL204/AJ204)*100)</f>
        <v>0</v>
      </c>
      <c r="AO204" s="596"/>
      <c r="AP204" s="542"/>
      <c r="AQ204" s="580"/>
      <c r="AR204" s="584"/>
      <c r="AS204" s="585"/>
      <c r="AT204" s="595">
        <f>IF(AP204=0,0,(AR204/AP204)*100)</f>
        <v>0</v>
      </c>
      <c r="AU204" s="596"/>
      <c r="AV204" s="599">
        <f>AD204+AJ204+AP204</f>
        <v>0</v>
      </c>
      <c r="AW204" s="600"/>
      <c r="AX204" s="630">
        <f>AF204+AL204+AR204</f>
        <v>0</v>
      </c>
      <c r="AY204" s="631"/>
      <c r="AZ204" s="595">
        <f>IF(AV204=0,0,(AX204/AV204)*100)</f>
        <v>0</v>
      </c>
      <c r="BA204" s="596"/>
      <c r="BB204" s="542"/>
      <c r="BC204" s="580"/>
      <c r="BD204" s="584"/>
      <c r="BE204" s="585"/>
      <c r="BF204" s="595">
        <f>IF(BB204=0,0,(BD204/BB204)*100)</f>
        <v>0</v>
      </c>
      <c r="BG204" s="596"/>
      <c r="BH204" s="599">
        <f>AV204+BB204</f>
        <v>0</v>
      </c>
      <c r="BI204" s="600"/>
      <c r="BJ204" s="630">
        <f>AX204+BD204</f>
        <v>0</v>
      </c>
      <c r="BK204" s="631"/>
      <c r="BL204" s="595">
        <f>IF(BH204=0,0,(BJ204/BH204)*100)</f>
        <v>0</v>
      </c>
      <c r="BM204" s="596"/>
      <c r="BN204" s="656">
        <f>(AF204*2)+(AL204*2)+(AR204*3)+BD204</f>
        <v>0</v>
      </c>
      <c r="BO204" s="657"/>
      <c r="BP204" s="658"/>
      <c r="BQ204" s="676">
        <f t="shared" ref="BQ204" si="172">IF(BS204=0,0,50*BR204/BS204)</f>
        <v>0</v>
      </c>
      <c r="BR204" s="662">
        <f t="shared" ref="BR204" si="173">(BN204*BU$188)+(N204*BU$189)+(Z204*BU$190)+(R204*BU$191)+(X204*BU$192)+(AB204*BU$193)+(V204*BU$198)</f>
        <v>0</v>
      </c>
      <c r="BS204" s="662">
        <f t="shared" ref="BS204" si="174">((BB204-BD204)*BU$195)+((AV204-AX204)*BU$194)+(H204*BU$196)+(P204*BU$197)</f>
        <v>0</v>
      </c>
      <c r="BT204" s="15"/>
      <c r="BU204" s="15"/>
      <c r="BV204" s="95"/>
    </row>
    <row r="205" spans="1:79" ht="21.75" customHeight="1" x14ac:dyDescent="0.25">
      <c r="A205" s="95"/>
      <c r="B205" s="571"/>
      <c r="C205" s="642" t="str">
        <f>IF(ROSTER!D$24="","",ROSTER!D$24)</f>
        <v/>
      </c>
      <c r="D205" s="643"/>
      <c r="E205" s="575"/>
      <c r="F205" s="577"/>
      <c r="G205" s="583"/>
      <c r="H205" s="579"/>
      <c r="I205" s="545"/>
      <c r="J205" s="544"/>
      <c r="K205" s="581"/>
      <c r="L205" s="586"/>
      <c r="M205" s="587"/>
      <c r="N205" s="592" t="s">
        <v>16</v>
      </c>
      <c r="O205" s="603"/>
      <c r="P205" s="544"/>
      <c r="Q205" s="581"/>
      <c r="R205" s="586"/>
      <c r="S205" s="587"/>
      <c r="T205" s="592" t="s">
        <v>16</v>
      </c>
      <c r="U205" s="592"/>
      <c r="V205" s="544"/>
      <c r="W205" s="545"/>
      <c r="X205" s="594"/>
      <c r="Y205" s="545"/>
      <c r="Z205" s="544"/>
      <c r="AA205" s="545"/>
      <c r="AB205" s="544"/>
      <c r="AC205" s="545"/>
      <c r="AD205" s="544"/>
      <c r="AE205" s="581"/>
      <c r="AF205" s="586"/>
      <c r="AG205" s="587"/>
      <c r="AH205" s="626"/>
      <c r="AI205" s="627"/>
      <c r="AJ205" s="544"/>
      <c r="AK205" s="581"/>
      <c r="AL205" s="586"/>
      <c r="AM205" s="587"/>
      <c r="AN205" s="626"/>
      <c r="AO205" s="627"/>
      <c r="AP205" s="544"/>
      <c r="AQ205" s="581"/>
      <c r="AR205" s="586"/>
      <c r="AS205" s="587"/>
      <c r="AT205" s="626"/>
      <c r="AU205" s="627"/>
      <c r="AV205" s="628"/>
      <c r="AW205" s="629"/>
      <c r="AX205" s="632"/>
      <c r="AY205" s="633"/>
      <c r="AZ205" s="626"/>
      <c r="BA205" s="627"/>
      <c r="BB205" s="544"/>
      <c r="BC205" s="581"/>
      <c r="BD205" s="586"/>
      <c r="BE205" s="587"/>
      <c r="BF205" s="626"/>
      <c r="BG205" s="627"/>
      <c r="BH205" s="628"/>
      <c r="BI205" s="629"/>
      <c r="BJ205" s="632"/>
      <c r="BK205" s="633"/>
      <c r="BL205" s="626"/>
      <c r="BM205" s="627"/>
      <c r="BN205" s="678"/>
      <c r="BO205" s="679"/>
      <c r="BP205" s="680"/>
      <c r="BQ205" s="677"/>
      <c r="BR205" s="663"/>
      <c r="BS205" s="663"/>
      <c r="BT205" s="15"/>
      <c r="BU205" s="15"/>
      <c r="BV205" s="95"/>
    </row>
    <row r="206" spans="1:79" ht="21.75" customHeight="1" x14ac:dyDescent="0.25">
      <c r="A206" s="95"/>
      <c r="B206" s="570" t="str">
        <f>IF(ROSTER!B$26="","",ROSTER!B$26)</f>
        <v/>
      </c>
      <c r="C206" s="572" t="str">
        <f>IF(ROSTER!C$26="","",ROSTER!C$26)</f>
        <v/>
      </c>
      <c r="D206" s="573"/>
      <c r="E206" s="574"/>
      <c r="F206" s="576">
        <f>IF(E206="y",1,IF(E206="S",1,0))</f>
        <v>0</v>
      </c>
      <c r="G206" s="582">
        <f>IF(E206="S",1,0)</f>
        <v>0</v>
      </c>
      <c r="H206" s="578"/>
      <c r="I206" s="543"/>
      <c r="J206" s="542"/>
      <c r="K206" s="580"/>
      <c r="L206" s="584"/>
      <c r="M206" s="585"/>
      <c r="N206" s="588">
        <f>L206+J206</f>
        <v>0</v>
      </c>
      <c r="O206" s="589"/>
      <c r="P206" s="542"/>
      <c r="Q206" s="580"/>
      <c r="R206" s="584"/>
      <c r="S206" s="585"/>
      <c r="T206" s="588">
        <f>R206-P206</f>
        <v>0</v>
      </c>
      <c r="U206" s="588"/>
      <c r="V206" s="542"/>
      <c r="W206" s="543"/>
      <c r="X206" s="593"/>
      <c r="Y206" s="543"/>
      <c r="Z206" s="542"/>
      <c r="AA206" s="543"/>
      <c r="AB206" s="542"/>
      <c r="AC206" s="543"/>
      <c r="AD206" s="542"/>
      <c r="AE206" s="580"/>
      <c r="AF206" s="584"/>
      <c r="AG206" s="585"/>
      <c r="AH206" s="595">
        <f>IF(AD206=0,0,(AF206/AD206)*100)</f>
        <v>0</v>
      </c>
      <c r="AI206" s="596"/>
      <c r="AJ206" s="542"/>
      <c r="AK206" s="580"/>
      <c r="AL206" s="584"/>
      <c r="AM206" s="585"/>
      <c r="AN206" s="595">
        <f>IF(AJ206=0,0,(AL206/AJ206)*100)</f>
        <v>0</v>
      </c>
      <c r="AO206" s="596"/>
      <c r="AP206" s="542"/>
      <c r="AQ206" s="580"/>
      <c r="AR206" s="584"/>
      <c r="AS206" s="585"/>
      <c r="AT206" s="595">
        <f>IF(AP206=0,0,(AR206/AP206)*100)</f>
        <v>0</v>
      </c>
      <c r="AU206" s="596"/>
      <c r="AV206" s="599">
        <f>AD206+AJ206+AP206</f>
        <v>0</v>
      </c>
      <c r="AW206" s="600"/>
      <c r="AX206" s="630">
        <f>AF206+AL206+AR206</f>
        <v>0</v>
      </c>
      <c r="AY206" s="631"/>
      <c r="AZ206" s="595">
        <f>IF(AV206=0,0,(AX206/AV206)*100)</f>
        <v>0</v>
      </c>
      <c r="BA206" s="596"/>
      <c r="BB206" s="542"/>
      <c r="BC206" s="580"/>
      <c r="BD206" s="584"/>
      <c r="BE206" s="585"/>
      <c r="BF206" s="595">
        <f>IF(BB206=0,0,(BD206/BB206)*100)</f>
        <v>0</v>
      </c>
      <c r="BG206" s="596"/>
      <c r="BH206" s="599">
        <f>AV206+BB206</f>
        <v>0</v>
      </c>
      <c r="BI206" s="600"/>
      <c r="BJ206" s="630">
        <f>AX206+BD206</f>
        <v>0</v>
      </c>
      <c r="BK206" s="631"/>
      <c r="BL206" s="595">
        <f>IF(BH206=0,0,(BJ206/BH206)*100)</f>
        <v>0</v>
      </c>
      <c r="BM206" s="596"/>
      <c r="BN206" s="656">
        <f>(AF206*2)+(AL206*2)+(AR206*3)+BD206</f>
        <v>0</v>
      </c>
      <c r="BO206" s="657"/>
      <c r="BP206" s="658"/>
      <c r="BQ206" s="676">
        <f t="shared" ref="BQ206" si="175">IF(BS206=0,0,50*BR206/BS206)</f>
        <v>0</v>
      </c>
      <c r="BR206" s="662">
        <f t="shared" ref="BR206" si="176">(BN206*BU$188)+(N206*BU$189)+(Z206*BU$190)+(R206*BU$191)+(X206*BU$192)+(AB206*BU$193)+(V206*BU$198)</f>
        <v>0</v>
      </c>
      <c r="BS206" s="662">
        <f t="shared" ref="BS206" si="177">((BB206-BD206)*BU$195)+((AV206-AX206)*BU$194)+(H206*BU$196)+(P206*BU$197)</f>
        <v>0</v>
      </c>
      <c r="BT206" s="15"/>
      <c r="BU206" s="15"/>
      <c r="BV206" s="95"/>
    </row>
    <row r="207" spans="1:79" ht="21.75" customHeight="1" x14ac:dyDescent="0.25">
      <c r="A207" s="95"/>
      <c r="B207" s="571"/>
      <c r="C207" s="642" t="str">
        <f>IF(ROSTER!D$26="","",ROSTER!D$26)</f>
        <v/>
      </c>
      <c r="D207" s="643"/>
      <c r="E207" s="575"/>
      <c r="F207" s="577"/>
      <c r="G207" s="583"/>
      <c r="H207" s="579"/>
      <c r="I207" s="545"/>
      <c r="J207" s="544"/>
      <c r="K207" s="581"/>
      <c r="L207" s="586"/>
      <c r="M207" s="587"/>
      <c r="N207" s="592" t="s">
        <v>16</v>
      </c>
      <c r="O207" s="603"/>
      <c r="P207" s="544"/>
      <c r="Q207" s="581"/>
      <c r="R207" s="586"/>
      <c r="S207" s="587"/>
      <c r="T207" s="592" t="s">
        <v>16</v>
      </c>
      <c r="U207" s="592"/>
      <c r="V207" s="544"/>
      <c r="W207" s="545"/>
      <c r="X207" s="594"/>
      <c r="Y207" s="545"/>
      <c r="Z207" s="544"/>
      <c r="AA207" s="545"/>
      <c r="AB207" s="544"/>
      <c r="AC207" s="545"/>
      <c r="AD207" s="544"/>
      <c r="AE207" s="581"/>
      <c r="AF207" s="586"/>
      <c r="AG207" s="587"/>
      <c r="AH207" s="626"/>
      <c r="AI207" s="627"/>
      <c r="AJ207" s="544"/>
      <c r="AK207" s="581"/>
      <c r="AL207" s="586"/>
      <c r="AM207" s="587"/>
      <c r="AN207" s="626"/>
      <c r="AO207" s="627"/>
      <c r="AP207" s="544"/>
      <c r="AQ207" s="581"/>
      <c r="AR207" s="586"/>
      <c r="AS207" s="587"/>
      <c r="AT207" s="626"/>
      <c r="AU207" s="627"/>
      <c r="AV207" s="628"/>
      <c r="AW207" s="629"/>
      <c r="AX207" s="632"/>
      <c r="AY207" s="633"/>
      <c r="AZ207" s="626"/>
      <c r="BA207" s="627"/>
      <c r="BB207" s="544"/>
      <c r="BC207" s="581"/>
      <c r="BD207" s="586"/>
      <c r="BE207" s="587"/>
      <c r="BF207" s="626"/>
      <c r="BG207" s="627"/>
      <c r="BH207" s="628"/>
      <c r="BI207" s="629"/>
      <c r="BJ207" s="632"/>
      <c r="BK207" s="633"/>
      <c r="BL207" s="626"/>
      <c r="BM207" s="627"/>
      <c r="BN207" s="678"/>
      <c r="BO207" s="679"/>
      <c r="BP207" s="680"/>
      <c r="BQ207" s="677"/>
      <c r="BR207" s="663"/>
      <c r="BS207" s="663"/>
      <c r="BT207" s="15"/>
      <c r="BU207" s="15"/>
      <c r="BV207" s="95"/>
    </row>
    <row r="208" spans="1:79" ht="21.75" customHeight="1" x14ac:dyDescent="0.25">
      <c r="A208" s="95"/>
      <c r="B208" s="570" t="str">
        <f>IF(ROSTER!B$28="","",ROSTER!B$28)</f>
        <v/>
      </c>
      <c r="C208" s="572" t="str">
        <f>IF(ROSTER!C$28="","",ROSTER!C$28)</f>
        <v/>
      </c>
      <c r="D208" s="573"/>
      <c r="E208" s="574"/>
      <c r="F208" s="576">
        <f>IF(E208="y",1,IF(E208="S",1,0))</f>
        <v>0</v>
      </c>
      <c r="G208" s="582">
        <f>IF(E208="S",1,0)</f>
        <v>0</v>
      </c>
      <c r="H208" s="578"/>
      <c r="I208" s="543"/>
      <c r="J208" s="542"/>
      <c r="K208" s="580"/>
      <c r="L208" s="584"/>
      <c r="M208" s="585"/>
      <c r="N208" s="588">
        <f>L208+J208</f>
        <v>0</v>
      </c>
      <c r="O208" s="589"/>
      <c r="P208" s="542"/>
      <c r="Q208" s="580"/>
      <c r="R208" s="584"/>
      <c r="S208" s="585"/>
      <c r="T208" s="588">
        <f>R208-P208</f>
        <v>0</v>
      </c>
      <c r="U208" s="588"/>
      <c r="V208" s="542"/>
      <c r="W208" s="543"/>
      <c r="X208" s="593"/>
      <c r="Y208" s="543"/>
      <c r="Z208" s="542"/>
      <c r="AA208" s="543"/>
      <c r="AB208" s="542"/>
      <c r="AC208" s="543"/>
      <c r="AD208" s="542"/>
      <c r="AE208" s="580"/>
      <c r="AF208" s="584"/>
      <c r="AG208" s="585"/>
      <c r="AH208" s="595">
        <f>IF(AD208=0,0,(AF208/AD208)*100)</f>
        <v>0</v>
      </c>
      <c r="AI208" s="596"/>
      <c r="AJ208" s="542"/>
      <c r="AK208" s="580"/>
      <c r="AL208" s="584"/>
      <c r="AM208" s="585"/>
      <c r="AN208" s="595">
        <f>IF(AJ208=0,0,(AL208/AJ208)*100)</f>
        <v>0</v>
      </c>
      <c r="AO208" s="596"/>
      <c r="AP208" s="542"/>
      <c r="AQ208" s="580"/>
      <c r="AR208" s="584"/>
      <c r="AS208" s="585"/>
      <c r="AT208" s="595">
        <f>IF(AP208=0,0,(AR208/AP208)*100)</f>
        <v>0</v>
      </c>
      <c r="AU208" s="596"/>
      <c r="AV208" s="599">
        <f>AD208+AJ208+AP208</f>
        <v>0</v>
      </c>
      <c r="AW208" s="600"/>
      <c r="AX208" s="630">
        <f>AF208+AL208+AR208</f>
        <v>0</v>
      </c>
      <c r="AY208" s="631"/>
      <c r="AZ208" s="595">
        <f>IF(AV208=0,0,(AX208/AV208)*100)</f>
        <v>0</v>
      </c>
      <c r="BA208" s="596"/>
      <c r="BB208" s="542"/>
      <c r="BC208" s="580"/>
      <c r="BD208" s="584"/>
      <c r="BE208" s="585"/>
      <c r="BF208" s="595">
        <f>IF(BB208=0,0,(BD208/BB208)*100)</f>
        <v>0</v>
      </c>
      <c r="BG208" s="596"/>
      <c r="BH208" s="599">
        <f>AV208+BB208</f>
        <v>0</v>
      </c>
      <c r="BI208" s="600"/>
      <c r="BJ208" s="630">
        <f>AX208+BD208</f>
        <v>0</v>
      </c>
      <c r="BK208" s="631"/>
      <c r="BL208" s="595">
        <f>IF(BH208=0,0,(BJ208/BH208)*100)</f>
        <v>0</v>
      </c>
      <c r="BM208" s="596"/>
      <c r="BN208" s="656">
        <f>(AF208*2)+(AL208*2)+(AR208*3)+BD208</f>
        <v>0</v>
      </c>
      <c r="BO208" s="657"/>
      <c r="BP208" s="658"/>
      <c r="BQ208" s="676">
        <f t="shared" ref="BQ208" si="178">IF(BS208=0,0,50*BR208/BS208)</f>
        <v>0</v>
      </c>
      <c r="BR208" s="662">
        <f t="shared" ref="BR208" si="179">(BN208*BU$188)+(N208*BU$189)+(Z208*BU$190)+(R208*BU$191)+(X208*BU$192)+(AB208*BU$193)+(V208*BU$198)</f>
        <v>0</v>
      </c>
      <c r="BS208" s="662">
        <f t="shared" ref="BS208" si="180">((BB208-BD208)*BU$195)+((AV208-AX208)*BU$194)+(H208*BU$196)+(P208*BU$197)</f>
        <v>0</v>
      </c>
      <c r="BT208" s="15"/>
      <c r="BU208" s="15"/>
      <c r="BV208" s="95"/>
    </row>
    <row r="209" spans="1:74" ht="21.75" customHeight="1" x14ac:dyDescent="0.25">
      <c r="A209" s="95"/>
      <c r="B209" s="571"/>
      <c r="C209" s="642" t="str">
        <f>IF(ROSTER!D$28="","",ROSTER!D$28)</f>
        <v/>
      </c>
      <c r="D209" s="643"/>
      <c r="E209" s="575"/>
      <c r="F209" s="577"/>
      <c r="G209" s="583"/>
      <c r="H209" s="579"/>
      <c r="I209" s="545"/>
      <c r="J209" s="544"/>
      <c r="K209" s="581"/>
      <c r="L209" s="586"/>
      <c r="M209" s="587"/>
      <c r="N209" s="592" t="s">
        <v>16</v>
      </c>
      <c r="O209" s="603"/>
      <c r="P209" s="544"/>
      <c r="Q209" s="581"/>
      <c r="R209" s="586"/>
      <c r="S209" s="587"/>
      <c r="T209" s="592" t="s">
        <v>16</v>
      </c>
      <c r="U209" s="592"/>
      <c r="V209" s="544"/>
      <c r="W209" s="545"/>
      <c r="X209" s="594"/>
      <c r="Y209" s="545"/>
      <c r="Z209" s="544"/>
      <c r="AA209" s="545"/>
      <c r="AB209" s="544"/>
      <c r="AC209" s="545"/>
      <c r="AD209" s="544"/>
      <c r="AE209" s="581"/>
      <c r="AF209" s="586"/>
      <c r="AG209" s="587"/>
      <c r="AH209" s="626"/>
      <c r="AI209" s="627"/>
      <c r="AJ209" s="544"/>
      <c r="AK209" s="581"/>
      <c r="AL209" s="586"/>
      <c r="AM209" s="587"/>
      <c r="AN209" s="626"/>
      <c r="AO209" s="627"/>
      <c r="AP209" s="544"/>
      <c r="AQ209" s="581"/>
      <c r="AR209" s="586"/>
      <c r="AS209" s="587"/>
      <c r="AT209" s="626"/>
      <c r="AU209" s="627"/>
      <c r="AV209" s="628"/>
      <c r="AW209" s="629"/>
      <c r="AX209" s="632"/>
      <c r="AY209" s="633"/>
      <c r="AZ209" s="626"/>
      <c r="BA209" s="627"/>
      <c r="BB209" s="544"/>
      <c r="BC209" s="581"/>
      <c r="BD209" s="586"/>
      <c r="BE209" s="587"/>
      <c r="BF209" s="626"/>
      <c r="BG209" s="627"/>
      <c r="BH209" s="628"/>
      <c r="BI209" s="629"/>
      <c r="BJ209" s="632"/>
      <c r="BK209" s="633"/>
      <c r="BL209" s="626"/>
      <c r="BM209" s="627"/>
      <c r="BN209" s="678"/>
      <c r="BO209" s="679"/>
      <c r="BP209" s="680"/>
      <c r="BQ209" s="677"/>
      <c r="BR209" s="663"/>
      <c r="BS209" s="663"/>
      <c r="BT209" s="15"/>
      <c r="BU209" s="15"/>
      <c r="BV209" s="95"/>
    </row>
    <row r="210" spans="1:74" ht="21.75" customHeight="1" x14ac:dyDescent="0.25">
      <c r="A210" s="95"/>
      <c r="B210" s="570" t="str">
        <f>IF(ROSTER!B$30="","",ROSTER!B$30)</f>
        <v/>
      </c>
      <c r="C210" s="572" t="str">
        <f>IF(ROSTER!C$30="","",ROSTER!C$30)</f>
        <v/>
      </c>
      <c r="D210" s="573"/>
      <c r="E210" s="574"/>
      <c r="F210" s="576">
        <f>IF(E210="y",1,IF(E210="S",1,0))</f>
        <v>0</v>
      </c>
      <c r="G210" s="582">
        <f>IF(E210="S",1,0)</f>
        <v>0</v>
      </c>
      <c r="H210" s="578"/>
      <c r="I210" s="543"/>
      <c r="J210" s="542"/>
      <c r="K210" s="580"/>
      <c r="L210" s="584"/>
      <c r="M210" s="585"/>
      <c r="N210" s="588">
        <f>L210+J210</f>
        <v>0</v>
      </c>
      <c r="O210" s="589"/>
      <c r="P210" s="542"/>
      <c r="Q210" s="580"/>
      <c r="R210" s="584"/>
      <c r="S210" s="585"/>
      <c r="T210" s="588">
        <f>R210-P210</f>
        <v>0</v>
      </c>
      <c r="U210" s="588"/>
      <c r="V210" s="542"/>
      <c r="W210" s="543"/>
      <c r="X210" s="593"/>
      <c r="Y210" s="543"/>
      <c r="Z210" s="542"/>
      <c r="AA210" s="543"/>
      <c r="AB210" s="542"/>
      <c r="AC210" s="543"/>
      <c r="AD210" s="542"/>
      <c r="AE210" s="580"/>
      <c r="AF210" s="584"/>
      <c r="AG210" s="585"/>
      <c r="AH210" s="595">
        <f>IF(AD210=0,0,(AF210/AD210)*100)</f>
        <v>0</v>
      </c>
      <c r="AI210" s="596"/>
      <c r="AJ210" s="542"/>
      <c r="AK210" s="580"/>
      <c r="AL210" s="584"/>
      <c r="AM210" s="585"/>
      <c r="AN210" s="595">
        <f>IF(AJ210=0,0,(AL210/AJ210)*100)</f>
        <v>0</v>
      </c>
      <c r="AO210" s="596"/>
      <c r="AP210" s="542"/>
      <c r="AQ210" s="580"/>
      <c r="AR210" s="584"/>
      <c r="AS210" s="585"/>
      <c r="AT210" s="595">
        <f>IF(AP210=0,0,(AR210/AP210)*100)</f>
        <v>0</v>
      </c>
      <c r="AU210" s="596"/>
      <c r="AV210" s="599">
        <f>AD210+AJ210+AP210</f>
        <v>0</v>
      </c>
      <c r="AW210" s="600"/>
      <c r="AX210" s="630">
        <f>AF210+AL210+AR210</f>
        <v>0</v>
      </c>
      <c r="AY210" s="631"/>
      <c r="AZ210" s="595">
        <f>IF(AV210=0,0,(AX210/AV210)*100)</f>
        <v>0</v>
      </c>
      <c r="BA210" s="596"/>
      <c r="BB210" s="542"/>
      <c r="BC210" s="580"/>
      <c r="BD210" s="584"/>
      <c r="BE210" s="585"/>
      <c r="BF210" s="595">
        <f>IF(BB210=0,0,(BD210/BB210)*100)</f>
        <v>0</v>
      </c>
      <c r="BG210" s="596"/>
      <c r="BH210" s="599">
        <f>AV210+BB210</f>
        <v>0</v>
      </c>
      <c r="BI210" s="600"/>
      <c r="BJ210" s="630">
        <f>AX210+BD210</f>
        <v>0</v>
      </c>
      <c r="BK210" s="631"/>
      <c r="BL210" s="595">
        <f>IF(BH210=0,0,(BJ210/BH210)*100)</f>
        <v>0</v>
      </c>
      <c r="BM210" s="596"/>
      <c r="BN210" s="656">
        <f>(AF210*2)+(AL210*2)+(AR210*3)+BD210</f>
        <v>0</v>
      </c>
      <c r="BO210" s="657"/>
      <c r="BP210" s="658"/>
      <c r="BQ210" s="676">
        <f t="shared" ref="BQ210" si="181">IF(BS210=0,0,50*BR210/BS210)</f>
        <v>0</v>
      </c>
      <c r="BR210" s="662">
        <f t="shared" ref="BR210" si="182">(BN210*BU$188)+(N210*BU$189)+(Z210*BU$190)+(R210*BU$191)+(X210*BU$192)+(AB210*BU$193)+(V210*BU$198)</f>
        <v>0</v>
      </c>
      <c r="BS210" s="662">
        <f t="shared" ref="BS210" si="183">((BB210-BD210)*BU$195)+((AV210-AX210)*BU$194)+(H210*BU$196)+(P210*BU$197)</f>
        <v>0</v>
      </c>
      <c r="BT210" s="15"/>
      <c r="BU210" s="15"/>
      <c r="BV210" s="95"/>
    </row>
    <row r="211" spans="1:74" ht="21.75" customHeight="1" x14ac:dyDescent="0.25">
      <c r="A211" s="95"/>
      <c r="B211" s="571"/>
      <c r="C211" s="642" t="str">
        <f>IF(ROSTER!D$30="","",ROSTER!D$30)</f>
        <v/>
      </c>
      <c r="D211" s="643"/>
      <c r="E211" s="575"/>
      <c r="F211" s="577"/>
      <c r="G211" s="583"/>
      <c r="H211" s="579"/>
      <c r="I211" s="545"/>
      <c r="J211" s="544"/>
      <c r="K211" s="581"/>
      <c r="L211" s="586"/>
      <c r="M211" s="587"/>
      <c r="N211" s="592" t="s">
        <v>16</v>
      </c>
      <c r="O211" s="603"/>
      <c r="P211" s="544"/>
      <c r="Q211" s="581"/>
      <c r="R211" s="586"/>
      <c r="S211" s="587"/>
      <c r="T211" s="592" t="s">
        <v>16</v>
      </c>
      <c r="U211" s="592"/>
      <c r="V211" s="544"/>
      <c r="W211" s="545"/>
      <c r="X211" s="594"/>
      <c r="Y211" s="545"/>
      <c r="Z211" s="544"/>
      <c r="AA211" s="545"/>
      <c r="AB211" s="544"/>
      <c r="AC211" s="545"/>
      <c r="AD211" s="544"/>
      <c r="AE211" s="581"/>
      <c r="AF211" s="586"/>
      <c r="AG211" s="587"/>
      <c r="AH211" s="626"/>
      <c r="AI211" s="627"/>
      <c r="AJ211" s="544"/>
      <c r="AK211" s="581"/>
      <c r="AL211" s="586"/>
      <c r="AM211" s="587"/>
      <c r="AN211" s="626"/>
      <c r="AO211" s="627"/>
      <c r="AP211" s="544"/>
      <c r="AQ211" s="581"/>
      <c r="AR211" s="586"/>
      <c r="AS211" s="587"/>
      <c r="AT211" s="626"/>
      <c r="AU211" s="627"/>
      <c r="AV211" s="628"/>
      <c r="AW211" s="629"/>
      <c r="AX211" s="632"/>
      <c r="AY211" s="633"/>
      <c r="AZ211" s="626"/>
      <c r="BA211" s="627"/>
      <c r="BB211" s="544"/>
      <c r="BC211" s="581"/>
      <c r="BD211" s="586"/>
      <c r="BE211" s="587"/>
      <c r="BF211" s="626"/>
      <c r="BG211" s="627"/>
      <c r="BH211" s="628"/>
      <c r="BI211" s="629"/>
      <c r="BJ211" s="632"/>
      <c r="BK211" s="633"/>
      <c r="BL211" s="626"/>
      <c r="BM211" s="627"/>
      <c r="BN211" s="678"/>
      <c r="BO211" s="679"/>
      <c r="BP211" s="680"/>
      <c r="BQ211" s="677"/>
      <c r="BR211" s="663"/>
      <c r="BS211" s="663"/>
      <c r="BT211" s="15"/>
      <c r="BU211" s="15"/>
      <c r="BV211" s="95"/>
    </row>
    <row r="212" spans="1:74" ht="21.75" customHeight="1" x14ac:dyDescent="0.25">
      <c r="A212" s="95"/>
      <c r="B212" s="570" t="str">
        <f>IF(ROSTER!B$32="","",ROSTER!B$32)</f>
        <v/>
      </c>
      <c r="C212" s="572" t="str">
        <f>IF(ROSTER!C$32="","",ROSTER!C$32)</f>
        <v/>
      </c>
      <c r="D212" s="573"/>
      <c r="E212" s="574"/>
      <c r="F212" s="576">
        <f>IF(E212="y",1,IF(E212="S",1,0))</f>
        <v>0</v>
      </c>
      <c r="G212" s="582">
        <f>IF(E212="S",1,0)</f>
        <v>0</v>
      </c>
      <c r="H212" s="578"/>
      <c r="I212" s="543"/>
      <c r="J212" s="542"/>
      <c r="K212" s="580"/>
      <c r="L212" s="584"/>
      <c r="M212" s="585"/>
      <c r="N212" s="588">
        <f>L212+J212</f>
        <v>0</v>
      </c>
      <c r="O212" s="589"/>
      <c r="P212" s="542"/>
      <c r="Q212" s="580"/>
      <c r="R212" s="584"/>
      <c r="S212" s="585"/>
      <c r="T212" s="588">
        <f>R212-P212</f>
        <v>0</v>
      </c>
      <c r="U212" s="588"/>
      <c r="V212" s="542"/>
      <c r="W212" s="543"/>
      <c r="X212" s="593"/>
      <c r="Y212" s="543"/>
      <c r="Z212" s="542"/>
      <c r="AA212" s="543"/>
      <c r="AB212" s="542"/>
      <c r="AC212" s="543"/>
      <c r="AD212" s="542"/>
      <c r="AE212" s="580"/>
      <c r="AF212" s="584"/>
      <c r="AG212" s="585"/>
      <c r="AH212" s="595">
        <f>IF(AD212=0,0,(AF212/AD212)*100)</f>
        <v>0</v>
      </c>
      <c r="AI212" s="596"/>
      <c r="AJ212" s="542"/>
      <c r="AK212" s="580"/>
      <c r="AL212" s="584"/>
      <c r="AM212" s="585"/>
      <c r="AN212" s="595">
        <f>IF(AJ212=0,0,(AL212/AJ212)*100)</f>
        <v>0</v>
      </c>
      <c r="AO212" s="596"/>
      <c r="AP212" s="542"/>
      <c r="AQ212" s="580"/>
      <c r="AR212" s="584"/>
      <c r="AS212" s="585"/>
      <c r="AT212" s="595">
        <f>IF(AP212=0,0,(AR212/AP212)*100)</f>
        <v>0</v>
      </c>
      <c r="AU212" s="596"/>
      <c r="AV212" s="599">
        <f>AD212+AJ212+AP212</f>
        <v>0</v>
      </c>
      <c r="AW212" s="600"/>
      <c r="AX212" s="630">
        <f>AF212+AL212+AR212</f>
        <v>0</v>
      </c>
      <c r="AY212" s="631"/>
      <c r="AZ212" s="595">
        <f>IF(AV212=0,0,(AX212/AV212)*100)</f>
        <v>0</v>
      </c>
      <c r="BA212" s="596"/>
      <c r="BB212" s="542"/>
      <c r="BC212" s="580"/>
      <c r="BD212" s="584"/>
      <c r="BE212" s="585"/>
      <c r="BF212" s="595">
        <f>IF(BB212=0,0,(BD212/BB212)*100)</f>
        <v>0</v>
      </c>
      <c r="BG212" s="596"/>
      <c r="BH212" s="599">
        <f>AV212+BB212</f>
        <v>0</v>
      </c>
      <c r="BI212" s="600"/>
      <c r="BJ212" s="630">
        <f>AX212+BD212</f>
        <v>0</v>
      </c>
      <c r="BK212" s="631"/>
      <c r="BL212" s="595">
        <f>IF(BH212=0,0,(BJ212/BH212)*100)</f>
        <v>0</v>
      </c>
      <c r="BM212" s="596"/>
      <c r="BN212" s="656">
        <f>(AF212*2)+(AL212*2)+(AR212*3)+BD212</f>
        <v>0</v>
      </c>
      <c r="BO212" s="657"/>
      <c r="BP212" s="658"/>
      <c r="BQ212" s="676">
        <f t="shared" ref="BQ212" si="184">IF(BS212=0,0,50*BR212/BS212)</f>
        <v>0</v>
      </c>
      <c r="BR212" s="662">
        <f t="shared" ref="BR212" si="185">(BN212*BU$188)+(N212*BU$189)+(Z212*BU$190)+(R212*BU$191)+(X212*BU$192)+(AB212*BU$193)+(V212*BU$198)</f>
        <v>0</v>
      </c>
      <c r="BS212" s="662">
        <f t="shared" ref="BS212" si="186">((BB212-BD212)*BU$195)+((AV212-AX212)*BU$194)+(H212*BU$196)+(P212*BU$197)</f>
        <v>0</v>
      </c>
      <c r="BT212" s="15"/>
      <c r="BU212" s="15"/>
      <c r="BV212" s="95"/>
    </row>
    <row r="213" spans="1:74" ht="21.75" customHeight="1" x14ac:dyDescent="0.25">
      <c r="A213" s="95"/>
      <c r="B213" s="571"/>
      <c r="C213" s="642" t="str">
        <f>IF(ROSTER!D$32="","",ROSTER!D$32)</f>
        <v/>
      </c>
      <c r="D213" s="643"/>
      <c r="E213" s="575"/>
      <c r="F213" s="577"/>
      <c r="G213" s="583"/>
      <c r="H213" s="579"/>
      <c r="I213" s="545"/>
      <c r="J213" s="544"/>
      <c r="K213" s="581"/>
      <c r="L213" s="586"/>
      <c r="M213" s="587"/>
      <c r="N213" s="592" t="s">
        <v>16</v>
      </c>
      <c r="O213" s="603"/>
      <c r="P213" s="544"/>
      <c r="Q213" s="581"/>
      <c r="R213" s="586"/>
      <c r="S213" s="587"/>
      <c r="T213" s="592" t="s">
        <v>16</v>
      </c>
      <c r="U213" s="592"/>
      <c r="V213" s="544"/>
      <c r="W213" s="545"/>
      <c r="X213" s="594"/>
      <c r="Y213" s="545"/>
      <c r="Z213" s="544"/>
      <c r="AA213" s="545"/>
      <c r="AB213" s="544"/>
      <c r="AC213" s="545"/>
      <c r="AD213" s="544"/>
      <c r="AE213" s="581"/>
      <c r="AF213" s="586"/>
      <c r="AG213" s="587"/>
      <c r="AH213" s="626"/>
      <c r="AI213" s="627"/>
      <c r="AJ213" s="544"/>
      <c r="AK213" s="581"/>
      <c r="AL213" s="586"/>
      <c r="AM213" s="587"/>
      <c r="AN213" s="626"/>
      <c r="AO213" s="627"/>
      <c r="AP213" s="544"/>
      <c r="AQ213" s="581"/>
      <c r="AR213" s="586"/>
      <c r="AS213" s="587"/>
      <c r="AT213" s="626"/>
      <c r="AU213" s="627"/>
      <c r="AV213" s="628"/>
      <c r="AW213" s="629"/>
      <c r="AX213" s="632"/>
      <c r="AY213" s="633"/>
      <c r="AZ213" s="626"/>
      <c r="BA213" s="627"/>
      <c r="BB213" s="544"/>
      <c r="BC213" s="581"/>
      <c r="BD213" s="586"/>
      <c r="BE213" s="587"/>
      <c r="BF213" s="626"/>
      <c r="BG213" s="627"/>
      <c r="BH213" s="628"/>
      <c r="BI213" s="629"/>
      <c r="BJ213" s="632"/>
      <c r="BK213" s="633"/>
      <c r="BL213" s="626"/>
      <c r="BM213" s="627"/>
      <c r="BN213" s="678"/>
      <c r="BO213" s="679"/>
      <c r="BP213" s="680"/>
      <c r="BQ213" s="677"/>
      <c r="BR213" s="663"/>
      <c r="BS213" s="663"/>
      <c r="BT213" s="15"/>
      <c r="BU213" s="15"/>
      <c r="BV213" s="95"/>
    </row>
    <row r="214" spans="1:74" ht="21.75" customHeight="1" x14ac:dyDescent="0.25">
      <c r="A214" s="95"/>
      <c r="B214" s="570" t="str">
        <f>IF(ROSTER!B$34="","",ROSTER!B$34)</f>
        <v/>
      </c>
      <c r="C214" s="572" t="str">
        <f>IF(ROSTER!C$34="","",ROSTER!C$34)</f>
        <v/>
      </c>
      <c r="D214" s="573"/>
      <c r="E214" s="574"/>
      <c r="F214" s="576">
        <f>IF(E214="y",1,IF(E214="S",1,0))</f>
        <v>0</v>
      </c>
      <c r="G214" s="582">
        <f>IF(E214="S",1,0)</f>
        <v>0</v>
      </c>
      <c r="H214" s="578"/>
      <c r="I214" s="543"/>
      <c r="J214" s="542"/>
      <c r="K214" s="580"/>
      <c r="L214" s="584"/>
      <c r="M214" s="585"/>
      <c r="N214" s="588">
        <f>L214+J214</f>
        <v>0</v>
      </c>
      <c r="O214" s="589"/>
      <c r="P214" s="542"/>
      <c r="Q214" s="580"/>
      <c r="R214" s="584"/>
      <c r="S214" s="585"/>
      <c r="T214" s="588">
        <f>R214-P214</f>
        <v>0</v>
      </c>
      <c r="U214" s="588"/>
      <c r="V214" s="542"/>
      <c r="W214" s="543"/>
      <c r="X214" s="593"/>
      <c r="Y214" s="543"/>
      <c r="Z214" s="542"/>
      <c r="AA214" s="543"/>
      <c r="AB214" s="542"/>
      <c r="AC214" s="543"/>
      <c r="AD214" s="542"/>
      <c r="AE214" s="580"/>
      <c r="AF214" s="584"/>
      <c r="AG214" s="585"/>
      <c r="AH214" s="595">
        <f>IF(AD214=0,0,(AF214/AD214)*100)</f>
        <v>0</v>
      </c>
      <c r="AI214" s="596"/>
      <c r="AJ214" s="542"/>
      <c r="AK214" s="580"/>
      <c r="AL214" s="584"/>
      <c r="AM214" s="585"/>
      <c r="AN214" s="595">
        <f>IF(AJ214=0,0,(AL214/AJ214)*100)</f>
        <v>0</v>
      </c>
      <c r="AO214" s="596"/>
      <c r="AP214" s="542"/>
      <c r="AQ214" s="580"/>
      <c r="AR214" s="584"/>
      <c r="AS214" s="585"/>
      <c r="AT214" s="595">
        <f>IF(AP214=0,0,(AR214/AP214)*100)</f>
        <v>0</v>
      </c>
      <c r="AU214" s="596"/>
      <c r="AV214" s="599">
        <f>AD214+AJ214+AP214</f>
        <v>0</v>
      </c>
      <c r="AW214" s="600"/>
      <c r="AX214" s="630">
        <f>AF214+AL214+AR214</f>
        <v>0</v>
      </c>
      <c r="AY214" s="631"/>
      <c r="AZ214" s="595">
        <f>IF(AV214=0,0,(AX214/AV214)*100)</f>
        <v>0</v>
      </c>
      <c r="BA214" s="596"/>
      <c r="BB214" s="542"/>
      <c r="BC214" s="580"/>
      <c r="BD214" s="584"/>
      <c r="BE214" s="585"/>
      <c r="BF214" s="595">
        <f>IF(BB214=0,0,(BD214/BB214)*100)</f>
        <v>0</v>
      </c>
      <c r="BG214" s="596"/>
      <c r="BH214" s="599">
        <f>AV214+BB214</f>
        <v>0</v>
      </c>
      <c r="BI214" s="600"/>
      <c r="BJ214" s="630">
        <f>AX214+BD214</f>
        <v>0</v>
      </c>
      <c r="BK214" s="631"/>
      <c r="BL214" s="595">
        <f>IF(BH214=0,0,(BJ214/BH214)*100)</f>
        <v>0</v>
      </c>
      <c r="BM214" s="596"/>
      <c r="BN214" s="656">
        <f>(AF214*2)+(AL214*2)+(AR214*3)+BD214</f>
        <v>0</v>
      </c>
      <c r="BO214" s="657"/>
      <c r="BP214" s="658"/>
      <c r="BQ214" s="676">
        <f t="shared" ref="BQ214" si="187">IF(BS214=0,0,50*BR214/BS214)</f>
        <v>0</v>
      </c>
      <c r="BR214" s="662">
        <f t="shared" ref="BR214" si="188">(BN214*BU$188)+(N214*BU$189)+(Z214*BU$190)+(R214*BU$191)+(X214*BU$192)+(AB214*BU$193)+(V214*BU$198)</f>
        <v>0</v>
      </c>
      <c r="BS214" s="662">
        <f t="shared" ref="BS214" si="189">((BB214-BD214)*BU$195)+((AV214-AX214)*BU$194)+(H214*BU$196)+(P214*BU$197)</f>
        <v>0</v>
      </c>
      <c r="BT214" s="15"/>
      <c r="BU214" s="15"/>
      <c r="BV214" s="95"/>
    </row>
    <row r="215" spans="1:74" ht="21.75" customHeight="1" x14ac:dyDescent="0.25">
      <c r="A215" s="95"/>
      <c r="B215" s="571"/>
      <c r="C215" s="642" t="str">
        <f>IF(ROSTER!D$34="","",ROSTER!D$34)</f>
        <v/>
      </c>
      <c r="D215" s="643"/>
      <c r="E215" s="575"/>
      <c r="F215" s="577"/>
      <c r="G215" s="583"/>
      <c r="H215" s="579"/>
      <c r="I215" s="545"/>
      <c r="J215" s="544"/>
      <c r="K215" s="581"/>
      <c r="L215" s="586"/>
      <c r="M215" s="587"/>
      <c r="N215" s="592" t="s">
        <v>16</v>
      </c>
      <c r="O215" s="603"/>
      <c r="P215" s="544"/>
      <c r="Q215" s="581"/>
      <c r="R215" s="586"/>
      <c r="S215" s="587"/>
      <c r="T215" s="592" t="s">
        <v>16</v>
      </c>
      <c r="U215" s="592"/>
      <c r="V215" s="544"/>
      <c r="W215" s="545"/>
      <c r="X215" s="594"/>
      <c r="Y215" s="545"/>
      <c r="Z215" s="544"/>
      <c r="AA215" s="545"/>
      <c r="AB215" s="544"/>
      <c r="AC215" s="545"/>
      <c r="AD215" s="544"/>
      <c r="AE215" s="581"/>
      <c r="AF215" s="586"/>
      <c r="AG215" s="587"/>
      <c r="AH215" s="626"/>
      <c r="AI215" s="627"/>
      <c r="AJ215" s="544"/>
      <c r="AK215" s="581"/>
      <c r="AL215" s="586"/>
      <c r="AM215" s="587"/>
      <c r="AN215" s="626"/>
      <c r="AO215" s="627"/>
      <c r="AP215" s="544"/>
      <c r="AQ215" s="581"/>
      <c r="AR215" s="586"/>
      <c r="AS215" s="587"/>
      <c r="AT215" s="626"/>
      <c r="AU215" s="627"/>
      <c r="AV215" s="628"/>
      <c r="AW215" s="629"/>
      <c r="AX215" s="632"/>
      <c r="AY215" s="633"/>
      <c r="AZ215" s="626"/>
      <c r="BA215" s="627"/>
      <c r="BB215" s="544"/>
      <c r="BC215" s="581"/>
      <c r="BD215" s="586"/>
      <c r="BE215" s="587"/>
      <c r="BF215" s="626"/>
      <c r="BG215" s="627"/>
      <c r="BH215" s="628"/>
      <c r="BI215" s="629"/>
      <c r="BJ215" s="632"/>
      <c r="BK215" s="633"/>
      <c r="BL215" s="626"/>
      <c r="BM215" s="627"/>
      <c r="BN215" s="678"/>
      <c r="BO215" s="679"/>
      <c r="BP215" s="680"/>
      <c r="BQ215" s="677"/>
      <c r="BR215" s="663"/>
      <c r="BS215" s="663"/>
      <c r="BT215" s="15"/>
      <c r="BU215" s="15"/>
      <c r="BV215" s="95"/>
    </row>
    <row r="216" spans="1:74" ht="21.75" customHeight="1" x14ac:dyDescent="0.25">
      <c r="A216" s="95"/>
      <c r="B216" s="570" t="str">
        <f>IF(ROSTER!B$36="","",ROSTER!B$36)</f>
        <v/>
      </c>
      <c r="C216" s="572" t="str">
        <f>IF(ROSTER!C$36="","",ROSTER!C$36)</f>
        <v/>
      </c>
      <c r="D216" s="573"/>
      <c r="E216" s="574"/>
      <c r="F216" s="576">
        <f>IF(E216="y",1,IF(E216="S",1,0))</f>
        <v>0</v>
      </c>
      <c r="G216" s="582">
        <f>IF(E216="S",1,0)</f>
        <v>0</v>
      </c>
      <c r="H216" s="578"/>
      <c r="I216" s="543"/>
      <c r="J216" s="542"/>
      <c r="K216" s="580"/>
      <c r="L216" s="584"/>
      <c r="M216" s="585"/>
      <c r="N216" s="588">
        <f>L216+J216</f>
        <v>0</v>
      </c>
      <c r="O216" s="589"/>
      <c r="P216" s="542"/>
      <c r="Q216" s="580"/>
      <c r="R216" s="584"/>
      <c r="S216" s="585"/>
      <c r="T216" s="588">
        <f>R216-P216</f>
        <v>0</v>
      </c>
      <c r="U216" s="588"/>
      <c r="V216" s="542"/>
      <c r="W216" s="543"/>
      <c r="X216" s="593"/>
      <c r="Y216" s="543"/>
      <c r="Z216" s="542"/>
      <c r="AA216" s="543"/>
      <c r="AB216" s="542"/>
      <c r="AC216" s="543"/>
      <c r="AD216" s="542"/>
      <c r="AE216" s="580"/>
      <c r="AF216" s="584"/>
      <c r="AG216" s="585"/>
      <c r="AH216" s="595">
        <f>IF(AD216=0,0,(AF216/AD216)*100)</f>
        <v>0</v>
      </c>
      <c r="AI216" s="596"/>
      <c r="AJ216" s="542"/>
      <c r="AK216" s="580"/>
      <c r="AL216" s="584"/>
      <c r="AM216" s="585"/>
      <c r="AN216" s="595">
        <f>IF(AJ216=0,0,(AL216/AJ216)*100)</f>
        <v>0</v>
      </c>
      <c r="AO216" s="596"/>
      <c r="AP216" s="542"/>
      <c r="AQ216" s="580"/>
      <c r="AR216" s="584"/>
      <c r="AS216" s="585"/>
      <c r="AT216" s="595">
        <f>IF(AP216=0,0,(AR216/AP216)*100)</f>
        <v>0</v>
      </c>
      <c r="AU216" s="596"/>
      <c r="AV216" s="599">
        <f>AD216+AJ216+AP216</f>
        <v>0</v>
      </c>
      <c r="AW216" s="600"/>
      <c r="AX216" s="630">
        <f>AF216+AL216+AR216</f>
        <v>0</v>
      </c>
      <c r="AY216" s="631"/>
      <c r="AZ216" s="595">
        <f>IF(AV216=0,0,(AX216/AV216)*100)</f>
        <v>0</v>
      </c>
      <c r="BA216" s="596"/>
      <c r="BB216" s="542"/>
      <c r="BC216" s="580"/>
      <c r="BD216" s="584"/>
      <c r="BE216" s="585"/>
      <c r="BF216" s="595">
        <f>IF(BB216=0,0,(BD216/BB216)*100)</f>
        <v>0</v>
      </c>
      <c r="BG216" s="596"/>
      <c r="BH216" s="599">
        <f>AV216+BB216</f>
        <v>0</v>
      </c>
      <c r="BI216" s="600"/>
      <c r="BJ216" s="630">
        <f>AX216+BD216</f>
        <v>0</v>
      </c>
      <c r="BK216" s="631"/>
      <c r="BL216" s="595">
        <f>IF(BH216=0,0,(BJ216/BH216)*100)</f>
        <v>0</v>
      </c>
      <c r="BM216" s="596"/>
      <c r="BN216" s="656">
        <f>(AF216*2)+(AL216*2)+(AR216*3)+BD216</f>
        <v>0</v>
      </c>
      <c r="BO216" s="657"/>
      <c r="BP216" s="658"/>
      <c r="BQ216" s="676">
        <f t="shared" ref="BQ216" si="190">IF(BS216=0,0,50*BR216/BS216)</f>
        <v>0</v>
      </c>
      <c r="BR216" s="662">
        <f t="shared" ref="BR216" si="191">(BN216*BU$188)+(N216*BU$189)+(Z216*BU$190)+(R216*BU$191)+(X216*BU$192)+(AB216*BU$193)+(V216*BU$198)</f>
        <v>0</v>
      </c>
      <c r="BS216" s="662">
        <f t="shared" ref="BS216" si="192">((BB216-BD216)*BU$195)+((AV216-AX216)*BU$194)+(H216*BU$196)+(P216*BU$197)</f>
        <v>0</v>
      </c>
      <c r="BT216" s="15"/>
      <c r="BU216" s="15"/>
      <c r="BV216" s="95"/>
    </row>
    <row r="217" spans="1:74" ht="21.75" customHeight="1" x14ac:dyDescent="0.25">
      <c r="A217" s="95"/>
      <c r="B217" s="571"/>
      <c r="C217" s="642" t="str">
        <f>IF(ROSTER!D$36="","",ROSTER!D$36)</f>
        <v/>
      </c>
      <c r="D217" s="643"/>
      <c r="E217" s="575"/>
      <c r="F217" s="577"/>
      <c r="G217" s="583"/>
      <c r="H217" s="579"/>
      <c r="I217" s="545"/>
      <c r="J217" s="544"/>
      <c r="K217" s="581"/>
      <c r="L217" s="586"/>
      <c r="M217" s="587"/>
      <c r="N217" s="592" t="s">
        <v>16</v>
      </c>
      <c r="O217" s="603"/>
      <c r="P217" s="544"/>
      <c r="Q217" s="581"/>
      <c r="R217" s="586"/>
      <c r="S217" s="587"/>
      <c r="T217" s="592" t="s">
        <v>16</v>
      </c>
      <c r="U217" s="592"/>
      <c r="V217" s="544"/>
      <c r="W217" s="545"/>
      <c r="X217" s="594"/>
      <c r="Y217" s="545"/>
      <c r="Z217" s="544"/>
      <c r="AA217" s="545"/>
      <c r="AB217" s="544"/>
      <c r="AC217" s="545"/>
      <c r="AD217" s="544"/>
      <c r="AE217" s="581"/>
      <c r="AF217" s="586"/>
      <c r="AG217" s="587"/>
      <c r="AH217" s="626"/>
      <c r="AI217" s="627"/>
      <c r="AJ217" s="544"/>
      <c r="AK217" s="581"/>
      <c r="AL217" s="586"/>
      <c r="AM217" s="587"/>
      <c r="AN217" s="626"/>
      <c r="AO217" s="627"/>
      <c r="AP217" s="544"/>
      <c r="AQ217" s="581"/>
      <c r="AR217" s="586"/>
      <c r="AS217" s="587"/>
      <c r="AT217" s="626"/>
      <c r="AU217" s="627"/>
      <c r="AV217" s="628"/>
      <c r="AW217" s="629"/>
      <c r="AX217" s="632"/>
      <c r="AY217" s="633"/>
      <c r="AZ217" s="626"/>
      <c r="BA217" s="627"/>
      <c r="BB217" s="544"/>
      <c r="BC217" s="581"/>
      <c r="BD217" s="586"/>
      <c r="BE217" s="587"/>
      <c r="BF217" s="626"/>
      <c r="BG217" s="627"/>
      <c r="BH217" s="628"/>
      <c r="BI217" s="629"/>
      <c r="BJ217" s="632"/>
      <c r="BK217" s="633"/>
      <c r="BL217" s="626"/>
      <c r="BM217" s="627"/>
      <c r="BN217" s="678"/>
      <c r="BO217" s="679"/>
      <c r="BP217" s="680"/>
      <c r="BQ217" s="677"/>
      <c r="BR217" s="663"/>
      <c r="BS217" s="663"/>
      <c r="BT217" s="15"/>
      <c r="BU217" s="15"/>
      <c r="BV217" s="95"/>
    </row>
    <row r="218" spans="1:74" ht="21.75" customHeight="1" x14ac:dyDescent="0.25">
      <c r="A218" s="95"/>
      <c r="B218" s="570" t="str">
        <f>IF(ROSTER!B$38="","",ROSTER!B$38)</f>
        <v/>
      </c>
      <c r="C218" s="572" t="str">
        <f>IF(ROSTER!C$38="","",ROSTER!C$38)</f>
        <v/>
      </c>
      <c r="D218" s="573"/>
      <c r="E218" s="574"/>
      <c r="F218" s="576">
        <f>IF(E218="y",1,IF(E218="S",1,0))</f>
        <v>0</v>
      </c>
      <c r="G218" s="582">
        <f>IF(E218="S",1,0)</f>
        <v>0</v>
      </c>
      <c r="H218" s="578"/>
      <c r="I218" s="543"/>
      <c r="J218" s="542"/>
      <c r="K218" s="580"/>
      <c r="L218" s="584"/>
      <c r="M218" s="585"/>
      <c r="N218" s="588">
        <f>L218+J218</f>
        <v>0</v>
      </c>
      <c r="O218" s="589"/>
      <c r="P218" s="542"/>
      <c r="Q218" s="580"/>
      <c r="R218" s="584"/>
      <c r="S218" s="585"/>
      <c r="T218" s="588">
        <f>R218-P218</f>
        <v>0</v>
      </c>
      <c r="U218" s="588"/>
      <c r="V218" s="542"/>
      <c r="W218" s="543"/>
      <c r="X218" s="593"/>
      <c r="Y218" s="543"/>
      <c r="Z218" s="542"/>
      <c r="AA218" s="543"/>
      <c r="AB218" s="542"/>
      <c r="AC218" s="543"/>
      <c r="AD218" s="542"/>
      <c r="AE218" s="580"/>
      <c r="AF218" s="584"/>
      <c r="AG218" s="585"/>
      <c r="AH218" s="595">
        <f>IF(AD218=0,0,(AF218/AD218)*100)</f>
        <v>0</v>
      </c>
      <c r="AI218" s="596"/>
      <c r="AJ218" s="542"/>
      <c r="AK218" s="580"/>
      <c r="AL218" s="584"/>
      <c r="AM218" s="585"/>
      <c r="AN218" s="595">
        <f>IF(AJ218=0,0,(AL218/AJ218)*100)</f>
        <v>0</v>
      </c>
      <c r="AO218" s="596"/>
      <c r="AP218" s="542"/>
      <c r="AQ218" s="580"/>
      <c r="AR218" s="584"/>
      <c r="AS218" s="585"/>
      <c r="AT218" s="595">
        <f>IF(AP218=0,0,(AR218/AP218)*100)</f>
        <v>0</v>
      </c>
      <c r="AU218" s="596"/>
      <c r="AV218" s="599">
        <f>AD218+AJ218+AP218</f>
        <v>0</v>
      </c>
      <c r="AW218" s="600"/>
      <c r="AX218" s="630">
        <f>AF218+AL218+AR218</f>
        <v>0</v>
      </c>
      <c r="AY218" s="631"/>
      <c r="AZ218" s="595">
        <f>IF(AV218=0,0,(AX218/AV218)*100)</f>
        <v>0</v>
      </c>
      <c r="BA218" s="596"/>
      <c r="BB218" s="542"/>
      <c r="BC218" s="580"/>
      <c r="BD218" s="584"/>
      <c r="BE218" s="585"/>
      <c r="BF218" s="595">
        <f>IF(BB218=0,0,(BD218/BB218)*100)</f>
        <v>0</v>
      </c>
      <c r="BG218" s="596"/>
      <c r="BH218" s="599">
        <f>AV218+BB218</f>
        <v>0</v>
      </c>
      <c r="BI218" s="600"/>
      <c r="BJ218" s="630">
        <f>AX218+BD218</f>
        <v>0</v>
      </c>
      <c r="BK218" s="631"/>
      <c r="BL218" s="595">
        <f>IF(BH218=0,0,(BJ218/BH218)*100)</f>
        <v>0</v>
      </c>
      <c r="BM218" s="596"/>
      <c r="BN218" s="656">
        <f>(AF218*2)+(AL218*2)+(AR218*3)+BD218</f>
        <v>0</v>
      </c>
      <c r="BO218" s="657"/>
      <c r="BP218" s="658"/>
      <c r="BQ218" s="676">
        <f t="shared" ref="BQ218" si="193">IF(BS218=0,0,50*BR218/BS218)</f>
        <v>0</v>
      </c>
      <c r="BR218" s="662">
        <f t="shared" ref="BR218" si="194">(BN218*BU$188)+(N218*BU$189)+(Z218*BU$190)+(R218*BU$191)+(X218*BU$192)+(AB218*BU$193)+(V218*BU$198)</f>
        <v>0</v>
      </c>
      <c r="BS218" s="662">
        <f t="shared" ref="BS218" si="195">((BB218-BD218)*BU$195)+((AV218-AX218)*BU$194)+(H218*BU$196)+(P218*BU$197)</f>
        <v>0</v>
      </c>
      <c r="BT218" s="15"/>
      <c r="BU218" s="15"/>
      <c r="BV218" s="95"/>
    </row>
    <row r="219" spans="1:74" ht="21.75" customHeight="1" x14ac:dyDescent="0.25">
      <c r="A219" s="95"/>
      <c r="B219" s="571"/>
      <c r="C219" s="642" t="str">
        <f>IF(ROSTER!D$38="","",ROSTER!D$38)</f>
        <v/>
      </c>
      <c r="D219" s="643"/>
      <c r="E219" s="575"/>
      <c r="F219" s="577"/>
      <c r="G219" s="583"/>
      <c r="H219" s="579"/>
      <c r="I219" s="545"/>
      <c r="J219" s="544"/>
      <c r="K219" s="581"/>
      <c r="L219" s="586"/>
      <c r="M219" s="587"/>
      <c r="N219" s="592" t="s">
        <v>16</v>
      </c>
      <c r="O219" s="603"/>
      <c r="P219" s="544"/>
      <c r="Q219" s="581"/>
      <c r="R219" s="586"/>
      <c r="S219" s="587"/>
      <c r="T219" s="592" t="s">
        <v>16</v>
      </c>
      <c r="U219" s="592"/>
      <c r="V219" s="544"/>
      <c r="W219" s="545"/>
      <c r="X219" s="594"/>
      <c r="Y219" s="545"/>
      <c r="Z219" s="544"/>
      <c r="AA219" s="545"/>
      <c r="AB219" s="544"/>
      <c r="AC219" s="545"/>
      <c r="AD219" s="544"/>
      <c r="AE219" s="581"/>
      <c r="AF219" s="586"/>
      <c r="AG219" s="587"/>
      <c r="AH219" s="626"/>
      <c r="AI219" s="627"/>
      <c r="AJ219" s="544"/>
      <c r="AK219" s="581"/>
      <c r="AL219" s="586"/>
      <c r="AM219" s="587"/>
      <c r="AN219" s="626"/>
      <c r="AO219" s="627"/>
      <c r="AP219" s="544"/>
      <c r="AQ219" s="581"/>
      <c r="AR219" s="586"/>
      <c r="AS219" s="587"/>
      <c r="AT219" s="626"/>
      <c r="AU219" s="627"/>
      <c r="AV219" s="628"/>
      <c r="AW219" s="629"/>
      <c r="AX219" s="632"/>
      <c r="AY219" s="633"/>
      <c r="AZ219" s="626"/>
      <c r="BA219" s="627"/>
      <c r="BB219" s="544"/>
      <c r="BC219" s="581"/>
      <c r="BD219" s="586"/>
      <c r="BE219" s="587"/>
      <c r="BF219" s="626"/>
      <c r="BG219" s="627"/>
      <c r="BH219" s="628"/>
      <c r="BI219" s="629"/>
      <c r="BJ219" s="632"/>
      <c r="BK219" s="633"/>
      <c r="BL219" s="626"/>
      <c r="BM219" s="627"/>
      <c r="BN219" s="678"/>
      <c r="BO219" s="679"/>
      <c r="BP219" s="680"/>
      <c r="BQ219" s="677"/>
      <c r="BR219" s="663"/>
      <c r="BS219" s="663"/>
      <c r="BT219" s="15"/>
      <c r="BU219" s="15"/>
      <c r="BV219" s="95"/>
    </row>
    <row r="220" spans="1:74" ht="21.75" customHeight="1" x14ac:dyDescent="0.25">
      <c r="A220" s="95"/>
      <c r="B220" s="570" t="str">
        <f>IF(ROSTER!B$40="","",ROSTER!B$40)</f>
        <v/>
      </c>
      <c r="C220" s="572" t="str">
        <f>IF(ROSTER!C$40="","",ROSTER!C$40)</f>
        <v/>
      </c>
      <c r="D220" s="573"/>
      <c r="E220" s="574"/>
      <c r="F220" s="576">
        <f>IF(E220="y",1,IF(E220="S",1,0))</f>
        <v>0</v>
      </c>
      <c r="G220" s="582">
        <f>IF(E220="S",1,0)</f>
        <v>0</v>
      </c>
      <c r="H220" s="578"/>
      <c r="I220" s="543"/>
      <c r="J220" s="542"/>
      <c r="K220" s="580"/>
      <c r="L220" s="584"/>
      <c r="M220" s="585"/>
      <c r="N220" s="588">
        <f>L220+J220</f>
        <v>0</v>
      </c>
      <c r="O220" s="589"/>
      <c r="P220" s="542"/>
      <c r="Q220" s="580"/>
      <c r="R220" s="584"/>
      <c r="S220" s="585"/>
      <c r="T220" s="588">
        <f>R220-P220</f>
        <v>0</v>
      </c>
      <c r="U220" s="588"/>
      <c r="V220" s="542"/>
      <c r="W220" s="543"/>
      <c r="X220" s="593"/>
      <c r="Y220" s="543"/>
      <c r="Z220" s="542"/>
      <c r="AA220" s="543"/>
      <c r="AB220" s="542"/>
      <c r="AC220" s="543"/>
      <c r="AD220" s="542"/>
      <c r="AE220" s="580"/>
      <c r="AF220" s="584"/>
      <c r="AG220" s="585"/>
      <c r="AH220" s="595">
        <f>IF(AD220=0,0,(AF220/AD220)*100)</f>
        <v>0</v>
      </c>
      <c r="AI220" s="596"/>
      <c r="AJ220" s="542"/>
      <c r="AK220" s="580"/>
      <c r="AL220" s="584"/>
      <c r="AM220" s="585"/>
      <c r="AN220" s="595">
        <f>IF(AJ220=0,0,(AL220/AJ220)*100)</f>
        <v>0</v>
      </c>
      <c r="AO220" s="596"/>
      <c r="AP220" s="542"/>
      <c r="AQ220" s="580"/>
      <c r="AR220" s="584"/>
      <c r="AS220" s="585"/>
      <c r="AT220" s="595">
        <f>IF(AP220=0,0,(AR220/AP220)*100)</f>
        <v>0</v>
      </c>
      <c r="AU220" s="596"/>
      <c r="AV220" s="599">
        <f>AD220+AJ220+AP220</f>
        <v>0</v>
      </c>
      <c r="AW220" s="600"/>
      <c r="AX220" s="630">
        <f>AF220+AL220+AR220</f>
        <v>0</v>
      </c>
      <c r="AY220" s="631"/>
      <c r="AZ220" s="595">
        <f>IF(AV220=0,0,(AX220/AV220)*100)</f>
        <v>0</v>
      </c>
      <c r="BA220" s="596"/>
      <c r="BB220" s="542"/>
      <c r="BC220" s="580"/>
      <c r="BD220" s="584"/>
      <c r="BE220" s="585"/>
      <c r="BF220" s="595">
        <f>IF(BB220=0,0,(BD220/BB220)*100)</f>
        <v>0</v>
      </c>
      <c r="BG220" s="596"/>
      <c r="BH220" s="599">
        <f>AV220+BB220</f>
        <v>0</v>
      </c>
      <c r="BI220" s="600"/>
      <c r="BJ220" s="630">
        <f>AX220+BD220</f>
        <v>0</v>
      </c>
      <c r="BK220" s="631"/>
      <c r="BL220" s="595">
        <f>IF(BH220=0,0,(BJ220/BH220)*100)</f>
        <v>0</v>
      </c>
      <c r="BM220" s="596"/>
      <c r="BN220" s="656">
        <f>(AF220*2)+(AL220*2)+(AR220*3)+BD220</f>
        <v>0</v>
      </c>
      <c r="BO220" s="657"/>
      <c r="BP220" s="658"/>
      <c r="BQ220" s="676">
        <f t="shared" ref="BQ220" si="196">IF(BS220=0,0,50*BR220/BS220)</f>
        <v>0</v>
      </c>
      <c r="BR220" s="662">
        <f t="shared" ref="BR220" si="197">(BN220*BU$188)+(N220*BU$189)+(Z220*BU$190)+(R220*BU$191)+(X220*BU$192)+(AB220*BU$193)+(V220*BU$198)</f>
        <v>0</v>
      </c>
      <c r="BS220" s="662">
        <f t="shared" ref="BS220" si="198">((BB220-BD220)*BU$195)+((AV220-AX220)*BU$194)+(H220*BU$196)+(P220*BU$197)</f>
        <v>0</v>
      </c>
      <c r="BT220" s="15"/>
      <c r="BU220" s="15"/>
      <c r="BV220" s="95"/>
    </row>
    <row r="221" spans="1:74" ht="21.75" customHeight="1" x14ac:dyDescent="0.25">
      <c r="A221" s="95"/>
      <c r="B221" s="571"/>
      <c r="C221" s="642" t="str">
        <f>IF(ROSTER!D$40="","",ROSTER!D$40)</f>
        <v/>
      </c>
      <c r="D221" s="643"/>
      <c r="E221" s="575"/>
      <c r="F221" s="577"/>
      <c r="G221" s="583"/>
      <c r="H221" s="579"/>
      <c r="I221" s="545"/>
      <c r="J221" s="544"/>
      <c r="K221" s="581"/>
      <c r="L221" s="586"/>
      <c r="M221" s="587"/>
      <c r="N221" s="592" t="s">
        <v>16</v>
      </c>
      <c r="O221" s="603"/>
      <c r="P221" s="544"/>
      <c r="Q221" s="581"/>
      <c r="R221" s="586"/>
      <c r="S221" s="587"/>
      <c r="T221" s="592" t="s">
        <v>16</v>
      </c>
      <c r="U221" s="592"/>
      <c r="V221" s="544"/>
      <c r="W221" s="545"/>
      <c r="X221" s="594"/>
      <c r="Y221" s="545"/>
      <c r="Z221" s="544"/>
      <c r="AA221" s="545"/>
      <c r="AB221" s="544"/>
      <c r="AC221" s="545"/>
      <c r="AD221" s="544"/>
      <c r="AE221" s="581"/>
      <c r="AF221" s="586"/>
      <c r="AG221" s="587"/>
      <c r="AH221" s="626"/>
      <c r="AI221" s="627"/>
      <c r="AJ221" s="544"/>
      <c r="AK221" s="581"/>
      <c r="AL221" s="586"/>
      <c r="AM221" s="587"/>
      <c r="AN221" s="626"/>
      <c r="AO221" s="627"/>
      <c r="AP221" s="544"/>
      <c r="AQ221" s="581"/>
      <c r="AR221" s="586"/>
      <c r="AS221" s="587"/>
      <c r="AT221" s="626"/>
      <c r="AU221" s="627"/>
      <c r="AV221" s="628"/>
      <c r="AW221" s="629"/>
      <c r="AX221" s="632"/>
      <c r="AY221" s="633"/>
      <c r="AZ221" s="626"/>
      <c r="BA221" s="627"/>
      <c r="BB221" s="544"/>
      <c r="BC221" s="581"/>
      <c r="BD221" s="586"/>
      <c r="BE221" s="587"/>
      <c r="BF221" s="626"/>
      <c r="BG221" s="627"/>
      <c r="BH221" s="628"/>
      <c r="BI221" s="629"/>
      <c r="BJ221" s="632"/>
      <c r="BK221" s="633"/>
      <c r="BL221" s="626"/>
      <c r="BM221" s="627"/>
      <c r="BN221" s="678"/>
      <c r="BO221" s="679"/>
      <c r="BP221" s="680"/>
      <c r="BQ221" s="677"/>
      <c r="BR221" s="663"/>
      <c r="BS221" s="663"/>
      <c r="BT221" s="15"/>
      <c r="BU221" s="15"/>
      <c r="BV221" s="95"/>
    </row>
    <row r="222" spans="1:74" ht="21.75" customHeight="1" x14ac:dyDescent="0.25">
      <c r="A222" s="95"/>
      <c r="B222" s="570" t="str">
        <f>IF(ROSTER!B$42="","",ROSTER!B$42)</f>
        <v/>
      </c>
      <c r="C222" s="572" t="str">
        <f>IF(ROSTER!C$42="","",ROSTER!C$42)</f>
        <v/>
      </c>
      <c r="D222" s="573"/>
      <c r="E222" s="574"/>
      <c r="F222" s="576">
        <f>IF(E222="y",1,IF(E222="S",1,0))</f>
        <v>0</v>
      </c>
      <c r="G222" s="582">
        <f>IF(E222="S",1,0)</f>
        <v>0</v>
      </c>
      <c r="H222" s="578"/>
      <c r="I222" s="543"/>
      <c r="J222" s="542"/>
      <c r="K222" s="580"/>
      <c r="L222" s="584"/>
      <c r="M222" s="585"/>
      <c r="N222" s="588">
        <f>L222+J222</f>
        <v>0</v>
      </c>
      <c r="O222" s="589"/>
      <c r="P222" s="542"/>
      <c r="Q222" s="580"/>
      <c r="R222" s="584"/>
      <c r="S222" s="585"/>
      <c r="T222" s="588">
        <f>R222-P222</f>
        <v>0</v>
      </c>
      <c r="U222" s="588"/>
      <c r="V222" s="542"/>
      <c r="W222" s="543"/>
      <c r="X222" s="593"/>
      <c r="Y222" s="543"/>
      <c r="Z222" s="542"/>
      <c r="AA222" s="543"/>
      <c r="AB222" s="542"/>
      <c r="AC222" s="543"/>
      <c r="AD222" s="542"/>
      <c r="AE222" s="580"/>
      <c r="AF222" s="584"/>
      <c r="AG222" s="585"/>
      <c r="AH222" s="595">
        <f>IF(AD222=0,0,(AF222/AD222)*100)</f>
        <v>0</v>
      </c>
      <c r="AI222" s="596"/>
      <c r="AJ222" s="542"/>
      <c r="AK222" s="580"/>
      <c r="AL222" s="584"/>
      <c r="AM222" s="585"/>
      <c r="AN222" s="595">
        <f>IF(AJ222=0,0,(AL222/AJ222)*100)</f>
        <v>0</v>
      </c>
      <c r="AO222" s="596"/>
      <c r="AP222" s="542"/>
      <c r="AQ222" s="580"/>
      <c r="AR222" s="584"/>
      <c r="AS222" s="585"/>
      <c r="AT222" s="595">
        <f>IF(AP222=0,0,(AR222/AP222)*100)</f>
        <v>0</v>
      </c>
      <c r="AU222" s="596"/>
      <c r="AV222" s="599">
        <f>AD222+AJ222+AP222</f>
        <v>0</v>
      </c>
      <c r="AW222" s="600"/>
      <c r="AX222" s="630">
        <f>AF222+AL222+AR222</f>
        <v>0</v>
      </c>
      <c r="AY222" s="631"/>
      <c r="AZ222" s="595">
        <f>IF(AV222=0,0,(AX222/AV222)*100)</f>
        <v>0</v>
      </c>
      <c r="BA222" s="596"/>
      <c r="BB222" s="542"/>
      <c r="BC222" s="580"/>
      <c r="BD222" s="584"/>
      <c r="BE222" s="585"/>
      <c r="BF222" s="595">
        <f>IF(BB222=0,0,(BD222/BB222)*100)</f>
        <v>0</v>
      </c>
      <c r="BG222" s="596"/>
      <c r="BH222" s="599">
        <f>AV222+BB222</f>
        <v>0</v>
      </c>
      <c r="BI222" s="600"/>
      <c r="BJ222" s="630">
        <f>AX222+BD222</f>
        <v>0</v>
      </c>
      <c r="BK222" s="631"/>
      <c r="BL222" s="595">
        <f>IF(BH222=0,0,(BJ222/BH222)*100)</f>
        <v>0</v>
      </c>
      <c r="BM222" s="596"/>
      <c r="BN222" s="656">
        <f>(AF222*2)+(AL222*2)+(AR222*3)+BD222</f>
        <v>0</v>
      </c>
      <c r="BO222" s="657"/>
      <c r="BP222" s="658"/>
      <c r="BQ222" s="676">
        <f t="shared" ref="BQ222" si="199">IF(BS222=0,0,50*BR222/BS222)</f>
        <v>0</v>
      </c>
      <c r="BR222" s="662">
        <f t="shared" ref="BR222" si="200">(BN222*BU$188)+(N222*BU$189)+(Z222*BU$190)+(R222*BU$191)+(X222*BU$192)+(AB222*BU$193)+(V222*BU$198)</f>
        <v>0</v>
      </c>
      <c r="BS222" s="662">
        <f t="shared" ref="BS222" si="201">((BB222-BD222)*BU$195)+((AV222-AX222)*BU$194)+(H222*BU$196)+(P222*BU$197)</f>
        <v>0</v>
      </c>
      <c r="BT222" s="15"/>
      <c r="BU222" s="15"/>
      <c r="BV222" s="95"/>
    </row>
    <row r="223" spans="1:74" ht="21.75" customHeight="1" x14ac:dyDescent="0.25">
      <c r="A223" s="95"/>
      <c r="B223" s="571"/>
      <c r="C223" s="642" t="str">
        <f>IF(ROSTER!D$42="","",ROSTER!D$42)</f>
        <v/>
      </c>
      <c r="D223" s="643"/>
      <c r="E223" s="575"/>
      <c r="F223" s="577"/>
      <c r="G223" s="583"/>
      <c r="H223" s="579"/>
      <c r="I223" s="545"/>
      <c r="J223" s="544"/>
      <c r="K223" s="581"/>
      <c r="L223" s="586"/>
      <c r="M223" s="587"/>
      <c r="N223" s="592" t="s">
        <v>16</v>
      </c>
      <c r="O223" s="603"/>
      <c r="P223" s="544"/>
      <c r="Q223" s="581"/>
      <c r="R223" s="586"/>
      <c r="S223" s="587"/>
      <c r="T223" s="592" t="s">
        <v>16</v>
      </c>
      <c r="U223" s="592"/>
      <c r="V223" s="544"/>
      <c r="W223" s="545"/>
      <c r="X223" s="594"/>
      <c r="Y223" s="545"/>
      <c r="Z223" s="544"/>
      <c r="AA223" s="545"/>
      <c r="AB223" s="544"/>
      <c r="AC223" s="545"/>
      <c r="AD223" s="544"/>
      <c r="AE223" s="581"/>
      <c r="AF223" s="586"/>
      <c r="AG223" s="587"/>
      <c r="AH223" s="626"/>
      <c r="AI223" s="627"/>
      <c r="AJ223" s="544"/>
      <c r="AK223" s="581"/>
      <c r="AL223" s="586"/>
      <c r="AM223" s="587"/>
      <c r="AN223" s="626"/>
      <c r="AO223" s="627"/>
      <c r="AP223" s="544"/>
      <c r="AQ223" s="581"/>
      <c r="AR223" s="586"/>
      <c r="AS223" s="587"/>
      <c r="AT223" s="626"/>
      <c r="AU223" s="627"/>
      <c r="AV223" s="628"/>
      <c r="AW223" s="629"/>
      <c r="AX223" s="632"/>
      <c r="AY223" s="633"/>
      <c r="AZ223" s="626"/>
      <c r="BA223" s="627"/>
      <c r="BB223" s="544"/>
      <c r="BC223" s="581"/>
      <c r="BD223" s="586"/>
      <c r="BE223" s="587"/>
      <c r="BF223" s="626"/>
      <c r="BG223" s="627"/>
      <c r="BH223" s="628"/>
      <c r="BI223" s="629"/>
      <c r="BJ223" s="632"/>
      <c r="BK223" s="633"/>
      <c r="BL223" s="626"/>
      <c r="BM223" s="627"/>
      <c r="BN223" s="678"/>
      <c r="BO223" s="679"/>
      <c r="BP223" s="680"/>
      <c r="BQ223" s="677"/>
      <c r="BR223" s="663"/>
      <c r="BS223" s="663"/>
      <c r="BT223" s="15"/>
      <c r="BU223" s="15"/>
      <c r="BV223" s="95"/>
    </row>
    <row r="224" spans="1:74" ht="21.75" customHeight="1" x14ac:dyDescent="0.25">
      <c r="A224" s="95"/>
      <c r="B224" s="570" t="str">
        <f>IF(ROSTER!B$44="","",ROSTER!B$44)</f>
        <v/>
      </c>
      <c r="C224" s="572" t="str">
        <f>IF(ROSTER!C$44="","",ROSTER!C$44)</f>
        <v/>
      </c>
      <c r="D224" s="573"/>
      <c r="E224" s="574"/>
      <c r="F224" s="576">
        <f>IF(E224="y",1,IF(E224="S",1,0))</f>
        <v>0</v>
      </c>
      <c r="G224" s="582">
        <f>IF(E224="S",1,0)</f>
        <v>0</v>
      </c>
      <c r="H224" s="578"/>
      <c r="I224" s="543"/>
      <c r="J224" s="542"/>
      <c r="K224" s="580"/>
      <c r="L224" s="584"/>
      <c r="M224" s="585"/>
      <c r="N224" s="588">
        <f>L224+J224</f>
        <v>0</v>
      </c>
      <c r="O224" s="589"/>
      <c r="P224" s="542"/>
      <c r="Q224" s="580"/>
      <c r="R224" s="584"/>
      <c r="S224" s="585"/>
      <c r="T224" s="588">
        <f>R224-P224</f>
        <v>0</v>
      </c>
      <c r="U224" s="588"/>
      <c r="V224" s="542"/>
      <c r="W224" s="543"/>
      <c r="X224" s="593"/>
      <c r="Y224" s="543"/>
      <c r="Z224" s="542"/>
      <c r="AA224" s="543"/>
      <c r="AB224" s="542"/>
      <c r="AC224" s="543"/>
      <c r="AD224" s="542"/>
      <c r="AE224" s="580"/>
      <c r="AF224" s="584"/>
      <c r="AG224" s="585"/>
      <c r="AH224" s="595">
        <f>IF(AD224=0,0,(AF224/AD224)*100)</f>
        <v>0</v>
      </c>
      <c r="AI224" s="596"/>
      <c r="AJ224" s="542"/>
      <c r="AK224" s="580"/>
      <c r="AL224" s="584"/>
      <c r="AM224" s="585"/>
      <c r="AN224" s="595">
        <f>IF(AJ224=0,0,(AL224/AJ224)*100)</f>
        <v>0</v>
      </c>
      <c r="AO224" s="596"/>
      <c r="AP224" s="542"/>
      <c r="AQ224" s="580"/>
      <c r="AR224" s="584"/>
      <c r="AS224" s="585"/>
      <c r="AT224" s="595">
        <f>IF(AP224=0,0,(AR224/AP224)*100)</f>
        <v>0</v>
      </c>
      <c r="AU224" s="596"/>
      <c r="AV224" s="599">
        <f>AD224+AJ224+AP224</f>
        <v>0</v>
      </c>
      <c r="AW224" s="600"/>
      <c r="AX224" s="630">
        <f>AF224+AL224+AR224</f>
        <v>0</v>
      </c>
      <c r="AY224" s="631"/>
      <c r="AZ224" s="595">
        <f>IF(AV224=0,0,(AX224/AV224)*100)</f>
        <v>0</v>
      </c>
      <c r="BA224" s="596"/>
      <c r="BB224" s="542"/>
      <c r="BC224" s="580"/>
      <c r="BD224" s="584"/>
      <c r="BE224" s="585"/>
      <c r="BF224" s="595">
        <f>IF(BB224=0,0,(BD224/BB224)*100)</f>
        <v>0</v>
      </c>
      <c r="BG224" s="596"/>
      <c r="BH224" s="599">
        <f>AV224+BB224</f>
        <v>0</v>
      </c>
      <c r="BI224" s="600"/>
      <c r="BJ224" s="630">
        <f>AX224+BD224</f>
        <v>0</v>
      </c>
      <c r="BK224" s="631"/>
      <c r="BL224" s="595">
        <f>IF(BH224=0,0,(BJ224/BH224)*100)</f>
        <v>0</v>
      </c>
      <c r="BM224" s="596"/>
      <c r="BN224" s="656">
        <f>(AF224*2)+(AL224*2)+(AR224*3)+BD224</f>
        <v>0</v>
      </c>
      <c r="BO224" s="657"/>
      <c r="BP224" s="658"/>
      <c r="BQ224" s="676">
        <f t="shared" ref="BQ224" si="202">IF(BS224=0,0,50*BR224/BS224)</f>
        <v>0</v>
      </c>
      <c r="BR224" s="662">
        <f t="shared" ref="BR224" si="203">(BN224*BU$188)+(N224*BU$189)+(Z224*BU$190)+(R224*BU$191)+(X224*BU$192)+(AB224*BU$193)+(V224*BU$198)</f>
        <v>0</v>
      </c>
      <c r="BS224" s="662">
        <f t="shared" ref="BS224" si="204">((BB224-BD224)*BU$195)+((AV224-AX224)*BU$194)+(H224*BU$196)+(P224*BU$197)</f>
        <v>0</v>
      </c>
      <c r="BT224" s="15"/>
      <c r="BU224" s="15"/>
      <c r="BV224" s="95"/>
    </row>
    <row r="225" spans="1:77" ht="21.75" customHeight="1" x14ac:dyDescent="0.25">
      <c r="A225" s="95"/>
      <c r="B225" s="571"/>
      <c r="C225" s="642" t="str">
        <f>IF(ROSTER!D$44="","",ROSTER!D$44)</f>
        <v/>
      </c>
      <c r="D225" s="643"/>
      <c r="E225" s="575"/>
      <c r="F225" s="577"/>
      <c r="G225" s="583"/>
      <c r="H225" s="579"/>
      <c r="I225" s="545"/>
      <c r="J225" s="544"/>
      <c r="K225" s="581"/>
      <c r="L225" s="586"/>
      <c r="M225" s="587"/>
      <c r="N225" s="592" t="s">
        <v>16</v>
      </c>
      <c r="O225" s="603"/>
      <c r="P225" s="544"/>
      <c r="Q225" s="581"/>
      <c r="R225" s="586"/>
      <c r="S225" s="587"/>
      <c r="T225" s="592" t="s">
        <v>16</v>
      </c>
      <c r="U225" s="592"/>
      <c r="V225" s="544"/>
      <c r="W225" s="545"/>
      <c r="X225" s="594"/>
      <c r="Y225" s="545"/>
      <c r="Z225" s="544"/>
      <c r="AA225" s="545"/>
      <c r="AB225" s="544"/>
      <c r="AC225" s="545"/>
      <c r="AD225" s="544"/>
      <c r="AE225" s="581"/>
      <c r="AF225" s="586"/>
      <c r="AG225" s="587"/>
      <c r="AH225" s="626"/>
      <c r="AI225" s="627"/>
      <c r="AJ225" s="544"/>
      <c r="AK225" s="581"/>
      <c r="AL225" s="586"/>
      <c r="AM225" s="587"/>
      <c r="AN225" s="626"/>
      <c r="AO225" s="627"/>
      <c r="AP225" s="544"/>
      <c r="AQ225" s="581"/>
      <c r="AR225" s="586"/>
      <c r="AS225" s="587"/>
      <c r="AT225" s="626"/>
      <c r="AU225" s="627"/>
      <c r="AV225" s="628"/>
      <c r="AW225" s="629"/>
      <c r="AX225" s="632"/>
      <c r="AY225" s="633"/>
      <c r="AZ225" s="626"/>
      <c r="BA225" s="627"/>
      <c r="BB225" s="544"/>
      <c r="BC225" s="581"/>
      <c r="BD225" s="586"/>
      <c r="BE225" s="587"/>
      <c r="BF225" s="626"/>
      <c r="BG225" s="627"/>
      <c r="BH225" s="628"/>
      <c r="BI225" s="629"/>
      <c r="BJ225" s="632"/>
      <c r="BK225" s="633"/>
      <c r="BL225" s="626"/>
      <c r="BM225" s="627"/>
      <c r="BN225" s="678"/>
      <c r="BO225" s="679"/>
      <c r="BP225" s="680"/>
      <c r="BQ225" s="677"/>
      <c r="BR225" s="663"/>
      <c r="BS225" s="663"/>
      <c r="BT225" s="15"/>
      <c r="BU225" s="15"/>
      <c r="BV225" s="95"/>
    </row>
    <row r="226" spans="1:77" ht="21.75" customHeight="1" x14ac:dyDescent="0.25">
      <c r="A226" s="95"/>
      <c r="B226" s="570" t="str">
        <f>IF(ROSTER!B$46="","",ROSTER!B$46)</f>
        <v/>
      </c>
      <c r="C226" s="572" t="str">
        <f>IF(ROSTER!C$46="","",ROSTER!C$46)</f>
        <v/>
      </c>
      <c r="D226" s="573"/>
      <c r="E226" s="574"/>
      <c r="F226" s="576">
        <f>IF(E226="y",1,IF(E226="S",1,0))</f>
        <v>0</v>
      </c>
      <c r="G226" s="582">
        <f>IF(E226="S",1,0)</f>
        <v>0</v>
      </c>
      <c r="H226" s="578"/>
      <c r="I226" s="543"/>
      <c r="J226" s="542"/>
      <c r="K226" s="580"/>
      <c r="L226" s="584"/>
      <c r="M226" s="585"/>
      <c r="N226" s="588">
        <f>L226+J226</f>
        <v>0</v>
      </c>
      <c r="O226" s="589"/>
      <c r="P226" s="542"/>
      <c r="Q226" s="580"/>
      <c r="R226" s="584"/>
      <c r="S226" s="585"/>
      <c r="T226" s="588">
        <f>R226-P226</f>
        <v>0</v>
      </c>
      <c r="U226" s="588"/>
      <c r="V226" s="542"/>
      <c r="W226" s="543"/>
      <c r="X226" s="593"/>
      <c r="Y226" s="543"/>
      <c r="Z226" s="542"/>
      <c r="AA226" s="543"/>
      <c r="AB226" s="542"/>
      <c r="AC226" s="543"/>
      <c r="AD226" s="542"/>
      <c r="AE226" s="580"/>
      <c r="AF226" s="584"/>
      <c r="AG226" s="585"/>
      <c r="AH226" s="595">
        <f>IF(AD226=0,0,(AF226/AD226)*100)</f>
        <v>0</v>
      </c>
      <c r="AI226" s="596"/>
      <c r="AJ226" s="542"/>
      <c r="AK226" s="580"/>
      <c r="AL226" s="584"/>
      <c r="AM226" s="585"/>
      <c r="AN226" s="595">
        <f>IF(AJ226=0,0,(AL226/AJ226)*100)</f>
        <v>0</v>
      </c>
      <c r="AO226" s="596"/>
      <c r="AP226" s="542"/>
      <c r="AQ226" s="580"/>
      <c r="AR226" s="584"/>
      <c r="AS226" s="585"/>
      <c r="AT226" s="595">
        <f>IF(AP226=0,0,(AR226/AP226)*100)</f>
        <v>0</v>
      </c>
      <c r="AU226" s="596"/>
      <c r="AV226" s="599">
        <f>AD226+AJ226+AP226</f>
        <v>0</v>
      </c>
      <c r="AW226" s="600"/>
      <c r="AX226" s="630">
        <f>AF226+AL226+AR226</f>
        <v>0</v>
      </c>
      <c r="AY226" s="631"/>
      <c r="AZ226" s="595">
        <f>IF(AV226=0,0,(AX226/AV226)*100)</f>
        <v>0</v>
      </c>
      <c r="BA226" s="596"/>
      <c r="BB226" s="542"/>
      <c r="BC226" s="580"/>
      <c r="BD226" s="584"/>
      <c r="BE226" s="585"/>
      <c r="BF226" s="595">
        <f>IF(BB226=0,0,(BD226/BB226)*100)</f>
        <v>0</v>
      </c>
      <c r="BG226" s="596"/>
      <c r="BH226" s="599">
        <f>AV226+BB226</f>
        <v>0</v>
      </c>
      <c r="BI226" s="600"/>
      <c r="BJ226" s="630">
        <f>AX226+BD226</f>
        <v>0</v>
      </c>
      <c r="BK226" s="631"/>
      <c r="BL226" s="595">
        <f>IF(BH226=0,0,(BJ226/BH226)*100)</f>
        <v>0</v>
      </c>
      <c r="BM226" s="596"/>
      <c r="BN226" s="656">
        <f>(AF226*2)+(AL226*2)+(AR226*3)+BD226</f>
        <v>0</v>
      </c>
      <c r="BO226" s="657"/>
      <c r="BP226" s="658"/>
      <c r="BQ226" s="676">
        <f t="shared" ref="BQ226" si="205">IF(BS226=0,0,50*BR226/BS226)</f>
        <v>0</v>
      </c>
      <c r="BR226" s="662">
        <f t="shared" ref="BR226" si="206">(BN226*BU$188)+(N226*BU$189)+(Z226*BU$190)+(R226*BU$191)+(X226*BU$192)+(AB226*BU$193)+(V226*BU$198)</f>
        <v>0</v>
      </c>
      <c r="BS226" s="662">
        <f t="shared" ref="BS226" si="207">((BB226-BD226)*BU$195)+((AV226-AX226)*BU$194)+(H226*BU$196)+(P226*BU$197)</f>
        <v>0</v>
      </c>
      <c r="BT226" s="15"/>
      <c r="BU226" s="15"/>
      <c r="BV226" s="95"/>
    </row>
    <row r="227" spans="1:77" ht="22.5" customHeight="1" thickBot="1" x14ac:dyDescent="0.3">
      <c r="A227" s="95"/>
      <c r="B227" s="571"/>
      <c r="C227" s="642" t="str">
        <f>IF(ROSTER!D$46="","",ROSTER!D$46)</f>
        <v/>
      </c>
      <c r="D227" s="643"/>
      <c r="E227" s="575"/>
      <c r="F227" s="577"/>
      <c r="G227" s="583"/>
      <c r="H227" s="579"/>
      <c r="I227" s="545"/>
      <c r="J227" s="544"/>
      <c r="K227" s="581"/>
      <c r="L227" s="586"/>
      <c r="M227" s="587"/>
      <c r="N227" s="590" t="s">
        <v>16</v>
      </c>
      <c r="O227" s="591"/>
      <c r="P227" s="544"/>
      <c r="Q227" s="581"/>
      <c r="R227" s="586"/>
      <c r="S227" s="587"/>
      <c r="T227" s="592" t="s">
        <v>16</v>
      </c>
      <c r="U227" s="592"/>
      <c r="V227" s="544"/>
      <c r="W227" s="545"/>
      <c r="X227" s="594"/>
      <c r="Y227" s="545"/>
      <c r="Z227" s="544"/>
      <c r="AA227" s="545"/>
      <c r="AB227" s="544"/>
      <c r="AC227" s="545"/>
      <c r="AD227" s="544"/>
      <c r="AE227" s="581"/>
      <c r="AF227" s="586"/>
      <c r="AG227" s="587"/>
      <c r="AH227" s="597"/>
      <c r="AI227" s="598"/>
      <c r="AJ227" s="544"/>
      <c r="AK227" s="581"/>
      <c r="AL227" s="586"/>
      <c r="AM227" s="587"/>
      <c r="AN227" s="597"/>
      <c r="AO227" s="598"/>
      <c r="AP227" s="544"/>
      <c r="AQ227" s="581"/>
      <c r="AR227" s="586"/>
      <c r="AS227" s="587"/>
      <c r="AT227" s="597"/>
      <c r="AU227" s="598"/>
      <c r="AV227" s="601"/>
      <c r="AW227" s="602"/>
      <c r="AX227" s="701"/>
      <c r="AY227" s="702"/>
      <c r="AZ227" s="597"/>
      <c r="BA227" s="598"/>
      <c r="BB227" s="544"/>
      <c r="BC227" s="581"/>
      <c r="BD227" s="586"/>
      <c r="BE227" s="587"/>
      <c r="BF227" s="597"/>
      <c r="BG227" s="598"/>
      <c r="BH227" s="601"/>
      <c r="BI227" s="602"/>
      <c r="BJ227" s="701"/>
      <c r="BK227" s="702"/>
      <c r="BL227" s="597"/>
      <c r="BM227" s="598"/>
      <c r="BN227" s="659"/>
      <c r="BO227" s="660"/>
      <c r="BP227" s="661"/>
      <c r="BQ227" s="677"/>
      <c r="BR227" s="663"/>
      <c r="BS227" s="663"/>
      <c r="BT227" s="15"/>
      <c r="BU227" s="15"/>
      <c r="BV227" s="95"/>
    </row>
    <row r="228" spans="1:77" s="21" customFormat="1" ht="33.4" customHeight="1" x14ac:dyDescent="0.45">
      <c r="A228" s="98"/>
      <c r="B228" s="612"/>
      <c r="C228" s="613"/>
      <c r="D228" s="613" t="s">
        <v>10</v>
      </c>
      <c r="E228" s="616"/>
      <c r="F228" s="279"/>
      <c r="G228" s="279"/>
      <c r="H228" s="517">
        <f>SUM(H188:I227)</f>
        <v>0</v>
      </c>
      <c r="I228" s="618"/>
      <c r="J228" s="517">
        <f>SUM(J188:K227)</f>
        <v>0</v>
      </c>
      <c r="K228" s="618"/>
      <c r="L228" s="620">
        <f>SUM(L188:M227)</f>
        <v>0</v>
      </c>
      <c r="M228" s="621"/>
      <c r="N228" s="548">
        <f>L228+J228</f>
        <v>0</v>
      </c>
      <c r="O228" s="518"/>
      <c r="P228" s="620">
        <f>SUM(P188:Q227)</f>
        <v>0</v>
      </c>
      <c r="Q228" s="618"/>
      <c r="R228" s="620">
        <f>SUM(R188:S227)</f>
        <v>0</v>
      </c>
      <c r="S228" s="621"/>
      <c r="T228" s="548">
        <f>R228-P228</f>
        <v>0</v>
      </c>
      <c r="U228" s="518"/>
      <c r="V228" s="517">
        <f>SUM(V188:W227)</f>
        <v>0</v>
      </c>
      <c r="W228" s="518"/>
      <c r="X228" s="621">
        <f>SUM(X188:Y227)</f>
        <v>0</v>
      </c>
      <c r="Y228" s="621"/>
      <c r="Z228" s="517">
        <f>SUM(Z188:AA227)</f>
        <v>0</v>
      </c>
      <c r="AA228" s="518"/>
      <c r="AB228" s="517">
        <f>SUM(AB188:AC227)</f>
        <v>0</v>
      </c>
      <c r="AC228" s="518"/>
      <c r="AD228" s="621">
        <f>SUM(AD188:AE227)</f>
        <v>0</v>
      </c>
      <c r="AE228" s="618"/>
      <c r="AF228" s="620">
        <f>SUM(AF188:AG227)</f>
        <v>0</v>
      </c>
      <c r="AG228" s="621"/>
      <c r="AH228" s="548">
        <f>IF(AD228=0,0,(AF228/AD228)*100)</f>
        <v>0</v>
      </c>
      <c r="AI228" s="518"/>
      <c r="AJ228" s="620">
        <f>SUM(AJ188:AK227)</f>
        <v>0</v>
      </c>
      <c r="AK228" s="618"/>
      <c r="AL228" s="620">
        <f>SUM(AL188:AM227)</f>
        <v>0</v>
      </c>
      <c r="AM228" s="621"/>
      <c r="AN228" s="548">
        <f>IF(AJ228=0,0,(AL228/AJ228)*100)</f>
        <v>0</v>
      </c>
      <c r="AO228" s="518"/>
      <c r="AP228" s="620">
        <f>SUM(AP188:AQ227)</f>
        <v>0</v>
      </c>
      <c r="AQ228" s="618"/>
      <c r="AR228" s="620">
        <f>SUM(AR188:AS227)</f>
        <v>0</v>
      </c>
      <c r="AS228" s="621"/>
      <c r="AT228" s="548">
        <f>IF(AP228=0,0,(AR228/AP228)*100)</f>
        <v>0</v>
      </c>
      <c r="AU228" s="518"/>
      <c r="AV228" s="517">
        <f>AD228+AJ228+AP228</f>
        <v>0</v>
      </c>
      <c r="AW228" s="618"/>
      <c r="AX228" s="620">
        <f>AF228+AL228+AR228</f>
        <v>0</v>
      </c>
      <c r="AY228" s="624"/>
      <c r="AZ228" s="548">
        <f>IF(AV228=0,0,(AX228/AV228)*100)</f>
        <v>0</v>
      </c>
      <c r="BA228" s="518"/>
      <c r="BB228" s="620">
        <f>SUM(BB188:BC227)</f>
        <v>0</v>
      </c>
      <c r="BC228" s="618"/>
      <c r="BD228" s="620">
        <f>SUM(BD188:BE227)</f>
        <v>0</v>
      </c>
      <c r="BE228" s="621"/>
      <c r="BF228" s="548">
        <f>IF(BB228=0,0,(BD228/BB228)*100)</f>
        <v>0</v>
      </c>
      <c r="BG228" s="518"/>
      <c r="BH228" s="517">
        <f>AV228+BB228</f>
        <v>0</v>
      </c>
      <c r="BI228" s="618"/>
      <c r="BJ228" s="620">
        <f>AX228+BD228</f>
        <v>0</v>
      </c>
      <c r="BK228" s="624"/>
      <c r="BL228" s="548">
        <f>IF(BH228=0,0,(BJ228/BH228)*100)</f>
        <v>0</v>
      </c>
      <c r="BM228" s="664"/>
      <c r="BN228" s="666">
        <f>SUM(BN188:BP227)</f>
        <v>0</v>
      </c>
      <c r="BO228" s="667"/>
      <c r="BP228" s="668"/>
      <c r="BQ228" s="681">
        <f>SUM(BQ188:BQ227)</f>
        <v>0</v>
      </c>
      <c r="BR228" s="685">
        <f t="shared" ref="BR228" si="208">(BN228*BU$188)+(N228*BU$189)+(Z228*BU$190)+(R228*BU$191)+(X228*BU$192)+(AB228*BU$193)+(V228*BU$198)</f>
        <v>0</v>
      </c>
      <c r="BS228" s="683">
        <f t="shared" ref="BS228" si="209">((BB228-BD228)*BU$195)+((AV228-AX228)*BU$194)+(H228*BU$196)+(P228*BU$197)</f>
        <v>0</v>
      </c>
      <c r="BT228" s="20"/>
      <c r="BU228" s="20"/>
      <c r="BV228" s="98"/>
    </row>
    <row r="229" spans="1:77" s="21" customFormat="1" ht="33.950000000000003" customHeight="1" thickBot="1" x14ac:dyDescent="0.5">
      <c r="A229" s="98"/>
      <c r="B229" s="614"/>
      <c r="C229" s="615"/>
      <c r="D229" s="615"/>
      <c r="E229" s="617"/>
      <c r="F229" s="280"/>
      <c r="G229" s="280"/>
      <c r="H229" s="519"/>
      <c r="I229" s="619"/>
      <c r="J229" s="519"/>
      <c r="K229" s="619"/>
      <c r="L229" s="622"/>
      <c r="M229" s="623"/>
      <c r="N229" s="549" t="s">
        <v>16</v>
      </c>
      <c r="O229" s="520"/>
      <c r="P229" s="622"/>
      <c r="Q229" s="619"/>
      <c r="R229" s="622"/>
      <c r="S229" s="623"/>
      <c r="T229" s="549"/>
      <c r="U229" s="520"/>
      <c r="V229" s="519"/>
      <c r="W229" s="520"/>
      <c r="X229" s="623"/>
      <c r="Y229" s="623"/>
      <c r="Z229" s="519"/>
      <c r="AA229" s="520"/>
      <c r="AB229" s="519"/>
      <c r="AC229" s="520"/>
      <c r="AD229" s="623"/>
      <c r="AE229" s="619"/>
      <c r="AF229" s="622"/>
      <c r="AG229" s="623"/>
      <c r="AH229" s="549"/>
      <c r="AI229" s="520"/>
      <c r="AJ229" s="622"/>
      <c r="AK229" s="619"/>
      <c r="AL229" s="622"/>
      <c r="AM229" s="623"/>
      <c r="AN229" s="549"/>
      <c r="AO229" s="520"/>
      <c r="AP229" s="622"/>
      <c r="AQ229" s="619"/>
      <c r="AR229" s="622"/>
      <c r="AS229" s="623"/>
      <c r="AT229" s="549"/>
      <c r="AU229" s="520"/>
      <c r="AV229" s="519"/>
      <c r="AW229" s="619"/>
      <c r="AX229" s="622"/>
      <c r="AY229" s="625"/>
      <c r="AZ229" s="549"/>
      <c r="BA229" s="520"/>
      <c r="BB229" s="622"/>
      <c r="BC229" s="619"/>
      <c r="BD229" s="622"/>
      <c r="BE229" s="623"/>
      <c r="BF229" s="549"/>
      <c r="BG229" s="520"/>
      <c r="BH229" s="519"/>
      <c r="BI229" s="619"/>
      <c r="BJ229" s="622"/>
      <c r="BK229" s="625"/>
      <c r="BL229" s="549"/>
      <c r="BM229" s="665"/>
      <c r="BN229" s="669"/>
      <c r="BO229" s="670"/>
      <c r="BP229" s="671"/>
      <c r="BQ229" s="682"/>
      <c r="BR229" s="686"/>
      <c r="BS229" s="684"/>
      <c r="BT229" s="20"/>
      <c r="BU229" s="20"/>
      <c r="BV229" s="98"/>
    </row>
    <row r="230" spans="1:77" s="21" customFormat="1" ht="33" customHeight="1" thickBot="1" x14ac:dyDescent="0.5">
      <c r="A230" s="98"/>
      <c r="B230" s="612"/>
      <c r="C230" s="613"/>
      <c r="D230" s="613" t="s">
        <v>13</v>
      </c>
      <c r="E230" s="616"/>
      <c r="F230" s="281"/>
      <c r="G230" s="282"/>
      <c r="H230" s="528"/>
      <c r="I230" s="636"/>
      <c r="J230" s="528"/>
      <c r="K230" s="636"/>
      <c r="L230" s="638"/>
      <c r="M230" s="639"/>
      <c r="N230" s="548">
        <f>J230+L230</f>
        <v>0</v>
      </c>
      <c r="O230" s="518"/>
      <c r="P230" s="638"/>
      <c r="Q230" s="636"/>
      <c r="R230" s="638"/>
      <c r="S230" s="639"/>
      <c r="T230" s="548">
        <f>R230-P230</f>
        <v>0</v>
      </c>
      <c r="U230" s="518"/>
      <c r="V230" s="528"/>
      <c r="W230" s="529"/>
      <c r="X230" s="528"/>
      <c r="Y230" s="529"/>
      <c r="Z230" s="528"/>
      <c r="AA230" s="529"/>
      <c r="AB230" s="528"/>
      <c r="AC230" s="529"/>
      <c r="AD230" s="639"/>
      <c r="AE230" s="636"/>
      <c r="AF230" s="638"/>
      <c r="AG230" s="639"/>
      <c r="AH230" s="548">
        <f>IF(AD230=0,0,(AF230/AD230)*100)</f>
        <v>0</v>
      </c>
      <c r="AI230" s="518"/>
      <c r="AJ230" s="638"/>
      <c r="AK230" s="636"/>
      <c r="AL230" s="638"/>
      <c r="AM230" s="639"/>
      <c r="AN230" s="548">
        <f>IF(AJ230=0,0,(AL230/AJ230)*100)</f>
        <v>0</v>
      </c>
      <c r="AO230" s="518"/>
      <c r="AP230" s="638"/>
      <c r="AQ230" s="636"/>
      <c r="AR230" s="638"/>
      <c r="AS230" s="639"/>
      <c r="AT230" s="548">
        <f>IF(AP230=0,0,(AR230/AP230)*100)</f>
        <v>0</v>
      </c>
      <c r="AU230" s="518"/>
      <c r="AV230" s="517">
        <f>AD230+AJ230+AP230</f>
        <v>0</v>
      </c>
      <c r="AW230" s="618"/>
      <c r="AX230" s="620">
        <f>AF230+AL230+AR230</f>
        <v>0</v>
      </c>
      <c r="AY230" s="624"/>
      <c r="AZ230" s="548">
        <f>IF(AV230=0,0,(AX230/AV230)*100)</f>
        <v>0</v>
      </c>
      <c r="BA230" s="518"/>
      <c r="BB230" s="638"/>
      <c r="BC230" s="636"/>
      <c r="BD230" s="638"/>
      <c r="BE230" s="639"/>
      <c r="BF230" s="548">
        <f>IF(BB230=0,0,(BD230/BB230)*100)</f>
        <v>0</v>
      </c>
      <c r="BG230" s="518"/>
      <c r="BH230" s="517">
        <f>AV230+BB230</f>
        <v>0</v>
      </c>
      <c r="BI230" s="618"/>
      <c r="BJ230" s="620">
        <f>AX230+BD230</f>
        <v>0</v>
      </c>
      <c r="BK230" s="624"/>
      <c r="BL230" s="548">
        <f>IF(BH230=0,0,(BJ230/BH230)*100)</f>
        <v>0</v>
      </c>
      <c r="BM230" s="664"/>
      <c r="BN230" s="693">
        <f>(AF230*2)+(AL230*2)+(AR230*3)+BD230</f>
        <v>0</v>
      </c>
      <c r="BO230" s="694"/>
      <c r="BP230" s="695"/>
      <c r="BQ230" s="699"/>
      <c r="BR230" s="283"/>
      <c r="BS230" s="284"/>
      <c r="BT230" s="20"/>
      <c r="BU230" s="20"/>
      <c r="BV230" s="98"/>
    </row>
    <row r="231" spans="1:77" s="21" customFormat="1" ht="33.75" customHeight="1" thickBot="1" x14ac:dyDescent="0.5">
      <c r="A231" s="98"/>
      <c r="B231" s="285"/>
      <c r="C231" s="286"/>
      <c r="D231" s="634"/>
      <c r="E231" s="635"/>
      <c r="F231" s="287"/>
      <c r="G231" s="287"/>
      <c r="H231" s="530"/>
      <c r="I231" s="637"/>
      <c r="J231" s="530"/>
      <c r="K231" s="637"/>
      <c r="L231" s="640"/>
      <c r="M231" s="641"/>
      <c r="N231" s="549">
        <f>IF((N228+N230)=0,0,N228/(N228+N230)*100)</f>
        <v>0</v>
      </c>
      <c r="O231" s="520"/>
      <c r="P231" s="640"/>
      <c r="Q231" s="637"/>
      <c r="R231" s="640"/>
      <c r="S231" s="641"/>
      <c r="T231" s="549"/>
      <c r="U231" s="520"/>
      <c r="V231" s="530"/>
      <c r="W231" s="531"/>
      <c r="X231" s="530"/>
      <c r="Y231" s="531"/>
      <c r="Z231" s="530"/>
      <c r="AA231" s="531"/>
      <c r="AB231" s="530"/>
      <c r="AC231" s="531"/>
      <c r="AD231" s="641"/>
      <c r="AE231" s="637"/>
      <c r="AF231" s="640"/>
      <c r="AG231" s="641"/>
      <c r="AH231" s="549"/>
      <c r="AI231" s="520"/>
      <c r="AJ231" s="640"/>
      <c r="AK231" s="637"/>
      <c r="AL231" s="640"/>
      <c r="AM231" s="641"/>
      <c r="AN231" s="549"/>
      <c r="AO231" s="520"/>
      <c r="AP231" s="640"/>
      <c r="AQ231" s="637"/>
      <c r="AR231" s="640"/>
      <c r="AS231" s="641"/>
      <c r="AT231" s="549"/>
      <c r="AU231" s="520"/>
      <c r="AV231" s="519"/>
      <c r="AW231" s="619"/>
      <c r="AX231" s="622"/>
      <c r="AY231" s="625"/>
      <c r="AZ231" s="549"/>
      <c r="BA231" s="520"/>
      <c r="BB231" s="640"/>
      <c r="BC231" s="637"/>
      <c r="BD231" s="640"/>
      <c r="BE231" s="641"/>
      <c r="BF231" s="549"/>
      <c r="BG231" s="520"/>
      <c r="BH231" s="519"/>
      <c r="BI231" s="619"/>
      <c r="BJ231" s="622"/>
      <c r="BK231" s="625"/>
      <c r="BL231" s="549"/>
      <c r="BM231" s="665"/>
      <c r="BN231" s="696"/>
      <c r="BO231" s="697"/>
      <c r="BP231" s="698"/>
      <c r="BQ231" s="700"/>
      <c r="BR231" s="79"/>
      <c r="BS231" s="79"/>
      <c r="BT231" s="20"/>
      <c r="BU231" s="20"/>
      <c r="BV231" s="98"/>
    </row>
    <row r="232" spans="1:77" ht="16.5" customHeight="1" thickTop="1" thickBot="1" x14ac:dyDescent="0.5">
      <c r="A232" s="95"/>
      <c r="B232" s="288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289"/>
      <c r="AI232" s="289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89"/>
      <c r="BR232" s="674">
        <f>IF((J228+L230)=0,0,(J228/(J228+L230)*100)%)</f>
        <v>0</v>
      </c>
      <c r="BS232" s="675"/>
      <c r="BT232" s="674">
        <f>IF((L228+J230)=0,0,(L228/(L228+J230)*100)%)</f>
        <v>0</v>
      </c>
      <c r="BU232" s="675"/>
      <c r="BV232" s="95"/>
    </row>
    <row r="233" spans="1:77" s="23" customFormat="1" ht="79.5" customHeight="1" thickTop="1" thickBot="1" x14ac:dyDescent="0.55000000000000004">
      <c r="A233" s="99"/>
      <c r="B233" s="565" t="s">
        <v>64</v>
      </c>
      <c r="C233" s="566"/>
      <c r="D233" s="113"/>
      <c r="E233" s="532" t="s">
        <v>54</v>
      </c>
      <c r="F233" s="532"/>
      <c r="G233" s="532"/>
      <c r="H233" s="532"/>
      <c r="I233" s="94"/>
      <c r="J233" s="533"/>
      <c r="K233" s="534"/>
      <c r="L233" s="535"/>
      <c r="M233" s="290"/>
      <c r="N233" s="533"/>
      <c r="O233" s="534"/>
      <c r="P233" s="535"/>
      <c r="Q233" s="536" t="s">
        <v>47</v>
      </c>
      <c r="R233" s="537"/>
      <c r="S233" s="537"/>
      <c r="T233" s="538"/>
      <c r="U233" s="533"/>
      <c r="V233" s="534"/>
      <c r="W233" s="535"/>
      <c r="X233" s="290"/>
      <c r="Y233" s="533"/>
      <c r="Z233" s="534"/>
      <c r="AA233" s="535"/>
      <c r="AB233" s="536" t="s">
        <v>49</v>
      </c>
      <c r="AC233" s="537"/>
      <c r="AD233" s="537"/>
      <c r="AE233" s="538"/>
      <c r="AF233" s="533"/>
      <c r="AG233" s="534"/>
      <c r="AH233" s="535"/>
      <c r="AI233" s="290"/>
      <c r="AJ233" s="533"/>
      <c r="AK233" s="534"/>
      <c r="AL233" s="535"/>
      <c r="AM233" s="536" t="s">
        <v>53</v>
      </c>
      <c r="AN233" s="537"/>
      <c r="AO233" s="537"/>
      <c r="AP233" s="538"/>
      <c r="AQ233" s="533"/>
      <c r="AR233" s="534"/>
      <c r="AS233" s="535"/>
      <c r="AT233" s="72"/>
      <c r="AU233" s="533"/>
      <c r="AV233" s="534"/>
      <c r="AW233" s="535"/>
      <c r="AX233" s="291"/>
      <c r="AY233" s="291"/>
      <c r="AZ233" s="291"/>
      <c r="BA233" s="291"/>
      <c r="BB233" s="567" t="s">
        <v>20</v>
      </c>
      <c r="BC233" s="567"/>
      <c r="BD233" s="567"/>
      <c r="BE233" s="567"/>
      <c r="BF233" s="568"/>
      <c r="BG233" s="539">
        <f>BN228</f>
        <v>0</v>
      </c>
      <c r="BH233" s="540"/>
      <c r="BI233" s="541"/>
      <c r="BJ233" s="292"/>
      <c r="BK233" s="539">
        <f>BN230</f>
        <v>0</v>
      </c>
      <c r="BL233" s="540"/>
      <c r="BM233" s="541"/>
      <c r="BN233" s="73"/>
      <c r="BO233" s="73"/>
      <c r="BP233" s="73"/>
      <c r="BQ233" s="90"/>
      <c r="BR233" s="24"/>
      <c r="BS233" s="24"/>
      <c r="BT233" s="22"/>
      <c r="BU233" s="22"/>
      <c r="BV233" s="99"/>
    </row>
    <row r="234" spans="1:77" ht="15.6" customHeight="1" thickTop="1" thickBot="1" x14ac:dyDescent="0.55000000000000004">
      <c r="A234" s="95"/>
      <c r="B234" s="293"/>
      <c r="C234" s="67"/>
      <c r="D234" s="67"/>
      <c r="E234" s="294"/>
      <c r="F234" s="295"/>
      <c r="G234" s="295"/>
      <c r="H234" s="94"/>
      <c r="I234" s="94"/>
      <c r="J234" s="296"/>
      <c r="K234" s="296"/>
      <c r="L234" s="296"/>
      <c r="M234" s="296"/>
      <c r="N234" s="296"/>
      <c r="O234" s="296"/>
      <c r="P234" s="296"/>
      <c r="Q234" s="295"/>
      <c r="R234" s="295"/>
      <c r="S234" s="295"/>
      <c r="T234" s="295"/>
      <c r="U234" s="296"/>
      <c r="V234" s="296"/>
      <c r="W234" s="296"/>
      <c r="X234" s="297"/>
      <c r="Y234" s="296"/>
      <c r="Z234" s="296"/>
      <c r="AA234" s="296"/>
      <c r="AB234" s="295"/>
      <c r="AC234" s="295"/>
      <c r="AD234" s="295"/>
      <c r="AE234" s="295"/>
      <c r="AF234" s="296"/>
      <c r="AG234" s="296"/>
      <c r="AH234" s="296"/>
      <c r="AI234" s="296"/>
      <c r="AJ234" s="297"/>
      <c r="AK234" s="297"/>
      <c r="AL234" s="296"/>
      <c r="AM234" s="295"/>
      <c r="AN234" s="295"/>
      <c r="AO234" s="295"/>
      <c r="AP234" s="295"/>
      <c r="AQ234" s="296"/>
      <c r="AR234" s="296"/>
      <c r="AS234" s="296"/>
      <c r="AT234" s="296"/>
      <c r="AU234" s="296"/>
      <c r="AV234" s="72"/>
      <c r="AW234" s="72"/>
      <c r="AX234" s="74"/>
      <c r="AY234" s="74"/>
      <c r="AZ234" s="74"/>
      <c r="BA234" s="74"/>
      <c r="BB234" s="295"/>
      <c r="BC234" s="298"/>
      <c r="BD234" s="298"/>
      <c r="BE234" s="299"/>
      <c r="BF234" s="300"/>
      <c r="BG234" s="301"/>
      <c r="BH234" s="301"/>
      <c r="BI234" s="72"/>
      <c r="BJ234" s="302"/>
      <c r="BK234" s="303"/>
      <c r="BL234" s="303"/>
      <c r="BM234" s="72"/>
      <c r="BN234" s="74"/>
      <c r="BO234" s="74"/>
      <c r="BP234" s="74"/>
      <c r="BQ234" s="91"/>
      <c r="BR234" s="25"/>
      <c r="BS234" s="25"/>
      <c r="BT234" s="15"/>
      <c r="BU234" s="15"/>
      <c r="BV234" s="95"/>
    </row>
    <row r="235" spans="1:77" s="23" customFormat="1" ht="79.5" customHeight="1" thickTop="1" thickBot="1" x14ac:dyDescent="0.55000000000000004">
      <c r="A235" s="99"/>
      <c r="B235" s="569" t="s">
        <v>46</v>
      </c>
      <c r="C235" s="567"/>
      <c r="D235" s="113"/>
      <c r="E235" s="532" t="s">
        <v>55</v>
      </c>
      <c r="F235" s="532"/>
      <c r="G235" s="532"/>
      <c r="H235" s="532"/>
      <c r="I235" s="94"/>
      <c r="J235" s="539">
        <f>J233</f>
        <v>0</v>
      </c>
      <c r="K235" s="540"/>
      <c r="L235" s="541"/>
      <c r="M235" s="290"/>
      <c r="N235" s="539">
        <f>N233</f>
        <v>0</v>
      </c>
      <c r="O235" s="540"/>
      <c r="P235" s="541"/>
      <c r="Q235" s="536" t="s">
        <v>51</v>
      </c>
      <c r="R235" s="537"/>
      <c r="S235" s="537"/>
      <c r="T235" s="538"/>
      <c r="U235" s="539">
        <f>U233-J233</f>
        <v>0</v>
      </c>
      <c r="V235" s="540"/>
      <c r="W235" s="541"/>
      <c r="X235" s="290"/>
      <c r="Y235" s="539">
        <f>Y233-N233</f>
        <v>0</v>
      </c>
      <c r="Z235" s="540"/>
      <c r="AA235" s="541"/>
      <c r="AB235" s="536" t="s">
        <v>50</v>
      </c>
      <c r="AC235" s="537"/>
      <c r="AD235" s="537"/>
      <c r="AE235" s="538"/>
      <c r="AF235" s="539">
        <f>AF233-U233</f>
        <v>0</v>
      </c>
      <c r="AG235" s="540"/>
      <c r="AH235" s="541"/>
      <c r="AI235" s="290"/>
      <c r="AJ235" s="539">
        <f>AJ233-Y233</f>
        <v>0</v>
      </c>
      <c r="AK235" s="540"/>
      <c r="AL235" s="541"/>
      <c r="AM235" s="536" t="s">
        <v>52</v>
      </c>
      <c r="AN235" s="537"/>
      <c r="AO235" s="537"/>
      <c r="AP235" s="538"/>
      <c r="AQ235" s="539">
        <f>AQ233-AF233</f>
        <v>0</v>
      </c>
      <c r="AR235" s="540"/>
      <c r="AS235" s="541"/>
      <c r="AT235" s="72"/>
      <c r="AU235" s="539">
        <f>AU233-AJ233</f>
        <v>0</v>
      </c>
      <c r="AV235" s="540"/>
      <c r="AW235" s="541"/>
      <c r="AX235" s="291"/>
      <c r="AY235" s="291"/>
      <c r="AZ235" s="291"/>
      <c r="BA235" s="291"/>
      <c r="BB235" s="567" t="s">
        <v>45</v>
      </c>
      <c r="BC235" s="567"/>
      <c r="BD235" s="567"/>
      <c r="BE235" s="567"/>
      <c r="BF235" s="568"/>
      <c r="BG235" s="539">
        <f>BG233-AQ233</f>
        <v>0</v>
      </c>
      <c r="BH235" s="540"/>
      <c r="BI235" s="541"/>
      <c r="BJ235" s="304"/>
      <c r="BK235" s="539">
        <f>BK233-AU233</f>
        <v>0</v>
      </c>
      <c r="BL235" s="540"/>
      <c r="BM235" s="541"/>
      <c r="BN235" s="73"/>
      <c r="BO235" s="73"/>
      <c r="BP235" s="73"/>
      <c r="BQ235" s="90"/>
      <c r="BR235" s="24"/>
      <c r="BS235" s="24"/>
      <c r="BT235" s="22"/>
      <c r="BU235" s="22"/>
      <c r="BV235" s="99"/>
      <c r="BY235" s="21"/>
    </row>
    <row r="236" spans="1:77" ht="18.75" customHeight="1" thickTop="1" thickBot="1" x14ac:dyDescent="0.5">
      <c r="A236" s="95"/>
      <c r="B236" s="305"/>
      <c r="C236" s="71"/>
      <c r="D236" s="71"/>
      <c r="E236" s="71"/>
      <c r="F236" s="92"/>
      <c r="G236" s="92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306"/>
      <c r="AI236" s="306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03" t="s">
        <v>153</v>
      </c>
      <c r="BD236" s="703"/>
      <c r="BE236" s="703"/>
      <c r="BF236" s="703"/>
      <c r="BG236" s="703"/>
      <c r="BH236" s="703"/>
      <c r="BI236" s="703"/>
      <c r="BJ236" s="703"/>
      <c r="BK236" s="703"/>
      <c r="BL236" s="703"/>
      <c r="BM236" s="703"/>
      <c r="BN236" s="703"/>
      <c r="BO236" s="703"/>
      <c r="BP236" s="703"/>
      <c r="BQ236" s="318"/>
      <c r="BR236" s="319"/>
      <c r="BS236" s="319"/>
      <c r="BT236" s="15"/>
      <c r="BU236" s="15"/>
      <c r="BV236" s="95"/>
    </row>
    <row r="237" spans="1:77" s="93" customFormat="1" ht="13.5" customHeight="1" thickTop="1" x14ac:dyDescent="0.45">
      <c r="A237" s="95"/>
      <c r="B237" s="99"/>
      <c r="C237" s="95"/>
      <c r="D237" s="95"/>
      <c r="E237" s="95"/>
      <c r="F237" s="96"/>
      <c r="G237" s="96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254"/>
      <c r="AI237" s="254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7"/>
      <c r="BR237" s="97"/>
      <c r="BS237" s="97"/>
      <c r="BT237" s="95"/>
      <c r="BU237" s="95"/>
      <c r="BV237" s="95"/>
    </row>
    <row r="238" spans="1:77" s="17" customFormat="1" ht="33.75" x14ac:dyDescent="0.5">
      <c r="A238" s="255"/>
      <c r="B238" s="604" t="s">
        <v>9</v>
      </c>
      <c r="C238" s="604"/>
      <c r="D238" s="604"/>
      <c r="E238" s="604"/>
      <c r="F238" s="604"/>
      <c r="G238" s="604"/>
      <c r="H238" s="604"/>
      <c r="I238" s="604"/>
      <c r="J238" s="604"/>
      <c r="K238" s="604"/>
      <c r="L238" s="604"/>
      <c r="M238" s="604"/>
      <c r="N238" s="604"/>
      <c r="O238" s="604"/>
      <c r="P238" s="604"/>
      <c r="Q238" s="604"/>
      <c r="R238" s="604"/>
      <c r="S238" s="604"/>
      <c r="T238" s="604"/>
      <c r="U238" s="604"/>
      <c r="V238" s="604"/>
      <c r="W238" s="604"/>
      <c r="X238" s="604"/>
      <c r="Y238" s="604"/>
      <c r="Z238" s="604"/>
      <c r="AA238" s="604"/>
      <c r="AB238" s="604"/>
      <c r="AC238" s="604"/>
      <c r="AD238" s="604"/>
      <c r="AE238" s="604"/>
      <c r="AF238" s="604"/>
      <c r="AG238" s="604"/>
      <c r="AH238" s="604"/>
      <c r="AI238" s="604"/>
      <c r="AJ238" s="604"/>
      <c r="AK238" s="604"/>
      <c r="AL238" s="604"/>
      <c r="AM238" s="604"/>
      <c r="AN238" s="604"/>
      <c r="AO238" s="604"/>
      <c r="AP238" s="604"/>
      <c r="AQ238" s="604"/>
      <c r="AR238" s="604"/>
      <c r="AS238" s="604"/>
      <c r="AT238" s="604"/>
      <c r="AU238" s="604"/>
      <c r="AV238" s="604"/>
      <c r="AW238" s="604"/>
      <c r="AX238" s="604"/>
      <c r="AY238" s="604"/>
      <c r="AZ238" s="604"/>
      <c r="BA238" s="604"/>
      <c r="BB238" s="604"/>
      <c r="BC238" s="604"/>
      <c r="BD238" s="604"/>
      <c r="BE238" s="604"/>
      <c r="BF238" s="604"/>
      <c r="BG238" s="604"/>
      <c r="BH238" s="604"/>
      <c r="BI238" s="604"/>
      <c r="BJ238" s="604"/>
      <c r="BK238" s="604"/>
      <c r="BL238" s="604"/>
      <c r="BM238" s="604"/>
      <c r="BN238" s="604"/>
      <c r="BO238" s="604"/>
      <c r="BP238" s="604"/>
      <c r="BQ238" s="256"/>
      <c r="BR238" s="256"/>
      <c r="BS238" s="256"/>
      <c r="BT238" s="257"/>
      <c r="BU238" s="257"/>
      <c r="BV238" s="255"/>
    </row>
    <row r="239" spans="1:77" ht="10.9" customHeight="1" x14ac:dyDescent="0.45">
      <c r="A239" s="95"/>
      <c r="B239" s="258"/>
      <c r="C239" s="62"/>
      <c r="D239" s="62"/>
      <c r="E239" s="62"/>
      <c r="F239" s="63"/>
      <c r="G239" s="63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259"/>
      <c r="AI239" s="259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94"/>
      <c r="BQ239" s="87"/>
      <c r="BR239" s="94"/>
      <c r="BS239" s="94"/>
      <c r="BT239" s="15"/>
      <c r="BU239" s="15"/>
      <c r="BV239" s="95"/>
    </row>
    <row r="240" spans="1:77" s="18" customFormat="1" ht="36.75" customHeight="1" x14ac:dyDescent="0.45">
      <c r="A240" s="260"/>
      <c r="B240" s="258"/>
      <c r="C240" s="261"/>
      <c r="D240" s="262" t="s">
        <v>10</v>
      </c>
      <c r="E240" s="605" t="str">
        <f>IF(ROSTER!D$3="","",ROSTER!D$3)</f>
        <v/>
      </c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  <c r="R240" s="605"/>
      <c r="S240" s="605"/>
      <c r="T240" s="605"/>
      <c r="U240" s="605"/>
      <c r="V240" s="605"/>
      <c r="W240" s="605"/>
      <c r="X240" s="605"/>
      <c r="Y240" s="605"/>
      <c r="Z240" s="605"/>
      <c r="AA240" s="605"/>
      <c r="AB240" s="605"/>
      <c r="AC240" s="605"/>
      <c r="AD240" s="605"/>
      <c r="AE240" s="605"/>
      <c r="AF240" s="316"/>
      <c r="AG240" s="606" t="s">
        <v>11</v>
      </c>
      <c r="AH240" s="606"/>
      <c r="AI240" s="606"/>
      <c r="AJ240" s="606"/>
      <c r="AK240" s="606"/>
      <c r="AL240" s="606"/>
      <c r="AM240" s="606"/>
      <c r="AN240" s="607"/>
      <c r="AO240" s="607"/>
      <c r="AP240" s="607"/>
      <c r="AQ240" s="607"/>
      <c r="AR240" s="607"/>
      <c r="AS240" s="607"/>
      <c r="AT240" s="607"/>
      <c r="AU240" s="607"/>
      <c r="AV240" s="607"/>
      <c r="AW240" s="607"/>
      <c r="AX240" s="607"/>
      <c r="AY240" s="607"/>
      <c r="AZ240" s="607"/>
      <c r="BA240" s="607"/>
      <c r="BB240" s="607"/>
      <c r="BC240" s="607"/>
      <c r="BD240" s="607"/>
      <c r="BE240" s="607"/>
      <c r="BF240" s="607"/>
      <c r="BG240" s="607"/>
      <c r="BH240" s="607"/>
      <c r="BI240" s="607"/>
      <c r="BJ240" s="607"/>
      <c r="BK240" s="607"/>
      <c r="BL240" s="607"/>
      <c r="BM240" s="607"/>
      <c r="BN240" s="607"/>
      <c r="BO240" s="607"/>
      <c r="BP240" s="94"/>
      <c r="BQ240" s="88" t="s">
        <v>130</v>
      </c>
      <c r="BR240" s="94"/>
      <c r="BS240" s="94"/>
      <c r="BT240" s="263"/>
      <c r="BU240" s="263"/>
      <c r="BV240" s="260"/>
    </row>
    <row r="241" spans="1:79" ht="8.85" customHeight="1" x14ac:dyDescent="0.45">
      <c r="A241" s="96"/>
      <c r="B241" s="258"/>
      <c r="C241" s="259" t="s">
        <v>39</v>
      </c>
      <c r="D241" s="259"/>
      <c r="E241" s="259"/>
      <c r="F241" s="63"/>
      <c r="G241" s="63"/>
      <c r="H241" s="259"/>
      <c r="I241" s="259"/>
      <c r="J241" s="317"/>
      <c r="K241" s="317"/>
      <c r="L241" s="317"/>
      <c r="M241" s="317"/>
      <c r="N241" s="317"/>
      <c r="O241" s="317"/>
      <c r="P241" s="317"/>
      <c r="Q241" s="317"/>
      <c r="R241" s="317"/>
      <c r="S241" s="317"/>
      <c r="T241" s="317"/>
      <c r="U241" s="317"/>
      <c r="V241" s="317"/>
      <c r="W241" s="317"/>
      <c r="X241" s="317"/>
      <c r="Y241" s="317"/>
      <c r="Z241" s="317"/>
      <c r="AA241" s="317"/>
      <c r="AB241" s="317"/>
      <c r="AC241" s="317"/>
      <c r="AD241" s="317"/>
      <c r="AE241" s="317"/>
      <c r="AF241" s="317"/>
      <c r="AG241" s="317"/>
      <c r="AH241" s="317"/>
      <c r="AI241" s="259"/>
      <c r="AJ241" s="264"/>
      <c r="AK241" s="265"/>
      <c r="AL241" s="265"/>
      <c r="AM241" s="265"/>
      <c r="AN241" s="265"/>
      <c r="AO241" s="265"/>
      <c r="AP241" s="265"/>
      <c r="AQ241" s="266"/>
      <c r="AR241" s="266"/>
      <c r="AS241" s="266"/>
      <c r="AT241" s="266"/>
      <c r="AU241" s="266"/>
      <c r="AV241" s="266"/>
      <c r="AW241" s="266"/>
      <c r="AX241" s="266"/>
      <c r="AY241" s="266"/>
      <c r="AZ241" s="266"/>
      <c r="BA241" s="266"/>
      <c r="BB241" s="266"/>
      <c r="BC241" s="266"/>
      <c r="BD241" s="266"/>
      <c r="BE241" s="266"/>
      <c r="BF241" s="266"/>
      <c r="BG241" s="266"/>
      <c r="BH241" s="266"/>
      <c r="BI241" s="266"/>
      <c r="BJ241" s="266"/>
      <c r="BK241" s="266"/>
      <c r="BL241" s="266"/>
      <c r="BM241" s="266"/>
      <c r="BN241" s="266"/>
      <c r="BO241" s="266"/>
      <c r="BP241" s="266"/>
      <c r="BQ241" s="267"/>
      <c r="BR241" s="267"/>
      <c r="BS241" s="267"/>
      <c r="BT241" s="268"/>
      <c r="BU241" s="268"/>
      <c r="BV241" s="96"/>
    </row>
    <row r="242" spans="1:79" s="18" customFormat="1" ht="33.75" x14ac:dyDescent="0.45">
      <c r="A242" s="260"/>
      <c r="B242" s="258"/>
      <c r="C242" s="608" t="s">
        <v>38</v>
      </c>
      <c r="D242" s="608"/>
      <c r="E242" s="607"/>
      <c r="F242" s="607"/>
      <c r="G242" s="607"/>
      <c r="H242" s="607"/>
      <c r="I242" s="607"/>
      <c r="J242" s="607"/>
      <c r="K242" s="607"/>
      <c r="L242" s="607"/>
      <c r="M242" s="607"/>
      <c r="N242" s="607"/>
      <c r="O242" s="607"/>
      <c r="P242" s="607"/>
      <c r="Q242" s="607"/>
      <c r="R242" s="607"/>
      <c r="S242" s="607"/>
      <c r="T242" s="607"/>
      <c r="U242" s="607"/>
      <c r="V242" s="607"/>
      <c r="W242" s="607"/>
      <c r="X242" s="607"/>
      <c r="Y242" s="607"/>
      <c r="Z242" s="607"/>
      <c r="AA242" s="607"/>
      <c r="AB242" s="607"/>
      <c r="AC242" s="607"/>
      <c r="AD242" s="607"/>
      <c r="AE242" s="607"/>
      <c r="AF242" s="316"/>
      <c r="AG242" s="609" t="s">
        <v>21</v>
      </c>
      <c r="AH242" s="609"/>
      <c r="AI242" s="609"/>
      <c r="AJ242" s="609"/>
      <c r="AK242" s="607"/>
      <c r="AL242" s="607"/>
      <c r="AM242" s="607"/>
      <c r="AN242" s="607"/>
      <c r="AO242" s="607"/>
      <c r="AP242" s="607"/>
      <c r="AQ242" s="607"/>
      <c r="AR242" s="607"/>
      <c r="AS242" s="607"/>
      <c r="AT242" s="607"/>
      <c r="AU242" s="607"/>
      <c r="AV242" s="607"/>
      <c r="AW242" s="607"/>
      <c r="AX242" s="607"/>
      <c r="AY242" s="607"/>
      <c r="AZ242" s="607"/>
      <c r="BA242" s="607"/>
      <c r="BB242" s="607"/>
      <c r="BC242" s="610" t="s">
        <v>12</v>
      </c>
      <c r="BD242" s="610"/>
      <c r="BE242" s="610"/>
      <c r="BF242" s="611"/>
      <c r="BG242" s="611"/>
      <c r="BH242" s="611"/>
      <c r="BI242" s="611"/>
      <c r="BJ242" s="611"/>
      <c r="BK242" s="611"/>
      <c r="BL242" s="611"/>
      <c r="BM242" s="611"/>
      <c r="BN242" s="611"/>
      <c r="BO242" s="611"/>
      <c r="BP242" s="64"/>
      <c r="BQ242" s="269"/>
      <c r="BR242" s="65"/>
      <c r="BS242" s="65"/>
      <c r="BT242" s="270">
        <f>IF(BF242=0,0,1)</f>
        <v>0</v>
      </c>
      <c r="BU242" s="18">
        <f>IF((BG292+BK292)&gt;(AQ292+AU292),1,0)</f>
        <v>0</v>
      </c>
      <c r="BV242" s="271"/>
    </row>
    <row r="243" spans="1:79" ht="9.6" customHeight="1" x14ac:dyDescent="0.45">
      <c r="A243" s="95"/>
      <c r="B243" s="258"/>
      <c r="C243" s="62"/>
      <c r="D243" s="62"/>
      <c r="E243" s="62"/>
      <c r="F243" s="63"/>
      <c r="G243" s="63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259"/>
      <c r="AI243" s="259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6"/>
      <c r="BR243" s="66"/>
      <c r="BS243" s="66"/>
      <c r="BT243" s="15"/>
      <c r="BU243" s="15"/>
      <c r="BV243" s="95"/>
    </row>
    <row r="244" spans="1:79" ht="8.85" customHeight="1" thickBot="1" x14ac:dyDescent="0.5">
      <c r="A244" s="95"/>
      <c r="B244" s="113"/>
      <c r="C244" s="67"/>
      <c r="D244" s="67"/>
      <c r="E244" s="67"/>
      <c r="F244" s="68"/>
      <c r="G244" s="68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272"/>
      <c r="AI244" s="272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9"/>
      <c r="BR244" s="69"/>
      <c r="BS244" s="69"/>
      <c r="BT244" s="15"/>
      <c r="BU244" s="15"/>
      <c r="BV244" s="95"/>
    </row>
    <row r="245" spans="1:79" s="18" customFormat="1" ht="40.5" customHeight="1" thickTop="1" x14ac:dyDescent="0.4">
      <c r="A245" s="271"/>
      <c r="B245" s="652" t="s">
        <v>0</v>
      </c>
      <c r="C245" s="648" t="s">
        <v>1</v>
      </c>
      <c r="D245" s="649"/>
      <c r="E245" s="273" t="s">
        <v>28</v>
      </c>
      <c r="F245" s="546" t="s">
        <v>100</v>
      </c>
      <c r="G245" s="546" t="s">
        <v>101</v>
      </c>
      <c r="H245" s="644" t="s">
        <v>41</v>
      </c>
      <c r="I245" s="645"/>
      <c r="J245" s="554" t="s">
        <v>7</v>
      </c>
      <c r="K245" s="554"/>
      <c r="L245" s="554"/>
      <c r="M245" s="554"/>
      <c r="N245" s="554"/>
      <c r="O245" s="554"/>
      <c r="P245" s="554" t="s">
        <v>2</v>
      </c>
      <c r="Q245" s="554"/>
      <c r="R245" s="554"/>
      <c r="S245" s="554"/>
      <c r="T245" s="554"/>
      <c r="U245" s="555"/>
      <c r="V245" s="550" t="s">
        <v>158</v>
      </c>
      <c r="W245" s="551"/>
      <c r="X245" s="550" t="s">
        <v>35</v>
      </c>
      <c r="Y245" s="551"/>
      <c r="Z245" s="550" t="s">
        <v>36</v>
      </c>
      <c r="AA245" s="551"/>
      <c r="AB245" s="550" t="s">
        <v>44</v>
      </c>
      <c r="AC245" s="551"/>
      <c r="AD245" s="554" t="s">
        <v>6</v>
      </c>
      <c r="AE245" s="554"/>
      <c r="AF245" s="554"/>
      <c r="AG245" s="554"/>
      <c r="AH245" s="554"/>
      <c r="AI245" s="554"/>
      <c r="AJ245" s="554" t="s">
        <v>68</v>
      </c>
      <c r="AK245" s="554"/>
      <c r="AL245" s="554"/>
      <c r="AM245" s="554"/>
      <c r="AN245" s="554"/>
      <c r="AO245" s="554"/>
      <c r="AP245" s="554" t="s">
        <v>69</v>
      </c>
      <c r="AQ245" s="554"/>
      <c r="AR245" s="554"/>
      <c r="AS245" s="554"/>
      <c r="AT245" s="554"/>
      <c r="AU245" s="554"/>
      <c r="AV245" s="554" t="s">
        <v>70</v>
      </c>
      <c r="AW245" s="554"/>
      <c r="AX245" s="554"/>
      <c r="AY245" s="554"/>
      <c r="AZ245" s="554"/>
      <c r="BA245" s="555"/>
      <c r="BB245" s="554" t="s">
        <v>4</v>
      </c>
      <c r="BC245" s="554"/>
      <c r="BD245" s="554"/>
      <c r="BE245" s="554"/>
      <c r="BF245" s="554"/>
      <c r="BG245" s="554"/>
      <c r="BH245" s="554" t="s">
        <v>71</v>
      </c>
      <c r="BI245" s="554"/>
      <c r="BJ245" s="554"/>
      <c r="BK245" s="554"/>
      <c r="BL245" s="554"/>
      <c r="BM245" s="556"/>
      <c r="BN245" s="557" t="s">
        <v>25</v>
      </c>
      <c r="BO245" s="558"/>
      <c r="BP245" s="559"/>
      <c r="BQ245" s="691" t="s">
        <v>110</v>
      </c>
      <c r="BR245" s="691" t="s">
        <v>86</v>
      </c>
      <c r="BS245" s="691" t="s">
        <v>87</v>
      </c>
      <c r="BT245" s="274"/>
      <c r="BU245" s="274"/>
      <c r="BV245" s="271"/>
    </row>
    <row r="246" spans="1:79" s="18" customFormat="1" ht="41.25" customHeight="1" x14ac:dyDescent="0.7">
      <c r="A246" s="271"/>
      <c r="B246" s="653"/>
      <c r="C246" s="650"/>
      <c r="D246" s="651"/>
      <c r="E246" s="275" t="s">
        <v>102</v>
      </c>
      <c r="F246" s="547"/>
      <c r="G246" s="547"/>
      <c r="H246" s="646"/>
      <c r="I246" s="647"/>
      <c r="J246" s="525" t="s">
        <v>17</v>
      </c>
      <c r="K246" s="526"/>
      <c r="L246" s="521" t="s">
        <v>18</v>
      </c>
      <c r="M246" s="522"/>
      <c r="N246" s="523" t="s">
        <v>19</v>
      </c>
      <c r="O246" s="524"/>
      <c r="P246" s="525" t="s">
        <v>26</v>
      </c>
      <c r="Q246" s="526"/>
      <c r="R246" s="521" t="s">
        <v>24</v>
      </c>
      <c r="S246" s="522"/>
      <c r="T246" s="523" t="s">
        <v>19</v>
      </c>
      <c r="U246" s="527"/>
      <c r="V246" s="552"/>
      <c r="W246" s="553"/>
      <c r="X246" s="552"/>
      <c r="Y246" s="553"/>
      <c r="Z246" s="552"/>
      <c r="AA246" s="553"/>
      <c r="AB246" s="552"/>
      <c r="AC246" s="553"/>
      <c r="AD246" s="525" t="s">
        <v>48</v>
      </c>
      <c r="AE246" s="526"/>
      <c r="AF246" s="521" t="s">
        <v>23</v>
      </c>
      <c r="AG246" s="522"/>
      <c r="AH246" s="563" t="s">
        <v>5</v>
      </c>
      <c r="AI246" s="564"/>
      <c r="AJ246" s="525" t="s">
        <v>48</v>
      </c>
      <c r="AK246" s="526"/>
      <c r="AL246" s="521" t="s">
        <v>23</v>
      </c>
      <c r="AM246" s="522"/>
      <c r="AN246" s="563" t="s">
        <v>5</v>
      </c>
      <c r="AO246" s="564"/>
      <c r="AP246" s="525" t="s">
        <v>48</v>
      </c>
      <c r="AQ246" s="526"/>
      <c r="AR246" s="521" t="s">
        <v>23</v>
      </c>
      <c r="AS246" s="522"/>
      <c r="AT246" s="563" t="s">
        <v>5</v>
      </c>
      <c r="AU246" s="564"/>
      <c r="AV246" s="525" t="s">
        <v>48</v>
      </c>
      <c r="AW246" s="526"/>
      <c r="AX246" s="521" t="s">
        <v>23</v>
      </c>
      <c r="AY246" s="522"/>
      <c r="AZ246" s="563" t="s">
        <v>5</v>
      </c>
      <c r="BA246" s="655"/>
      <c r="BB246" s="525" t="s">
        <v>48</v>
      </c>
      <c r="BC246" s="526"/>
      <c r="BD246" s="521" t="s">
        <v>23</v>
      </c>
      <c r="BE246" s="522"/>
      <c r="BF246" s="563" t="s">
        <v>5</v>
      </c>
      <c r="BG246" s="564"/>
      <c r="BH246" s="525" t="s">
        <v>48</v>
      </c>
      <c r="BI246" s="526"/>
      <c r="BJ246" s="521" t="s">
        <v>23</v>
      </c>
      <c r="BK246" s="522"/>
      <c r="BL246" s="563" t="s">
        <v>5</v>
      </c>
      <c r="BM246" s="564"/>
      <c r="BN246" s="560"/>
      <c r="BO246" s="561"/>
      <c r="BP246" s="562"/>
      <c r="BQ246" s="692"/>
      <c r="BR246" s="692"/>
      <c r="BS246" s="692"/>
      <c r="BT246" s="274"/>
      <c r="BU246" s="274"/>
      <c r="BV246" s="271"/>
      <c r="CA246" s="104"/>
    </row>
    <row r="247" spans="1:79" ht="23.85" customHeight="1" x14ac:dyDescent="0.35">
      <c r="A247" s="276"/>
      <c r="B247" s="570" t="str">
        <f>IF(ROSTER!B$8="","",ROSTER!B$8)</f>
        <v/>
      </c>
      <c r="C247" s="572" t="str">
        <f>IF(ROSTER!C$8="","",ROSTER!C$8)</f>
        <v/>
      </c>
      <c r="D247" s="573"/>
      <c r="E247" s="574"/>
      <c r="F247" s="576">
        <f>IF(E247="y",1,IF(E247="S",1,0))</f>
        <v>0</v>
      </c>
      <c r="G247" s="582">
        <f>IF(E247="S",1,0)</f>
        <v>0</v>
      </c>
      <c r="H247" s="578"/>
      <c r="I247" s="543"/>
      <c r="J247" s="542"/>
      <c r="K247" s="580"/>
      <c r="L247" s="584"/>
      <c r="M247" s="585"/>
      <c r="N247" s="588">
        <f>L247+J247</f>
        <v>0</v>
      </c>
      <c r="O247" s="589"/>
      <c r="P247" s="542"/>
      <c r="Q247" s="580"/>
      <c r="R247" s="584"/>
      <c r="S247" s="585"/>
      <c r="T247" s="588">
        <f>R247-P247</f>
        <v>0</v>
      </c>
      <c r="U247" s="588"/>
      <c r="V247" s="542"/>
      <c r="W247" s="543"/>
      <c r="X247" s="593"/>
      <c r="Y247" s="543"/>
      <c r="Z247" s="542"/>
      <c r="AA247" s="543"/>
      <c r="AB247" s="542"/>
      <c r="AC247" s="543"/>
      <c r="AD247" s="542"/>
      <c r="AE247" s="580"/>
      <c r="AF247" s="584"/>
      <c r="AG247" s="585"/>
      <c r="AH247" s="595">
        <f>IF(AD247=0,0,(AF247/AD247)*100)</f>
        <v>0</v>
      </c>
      <c r="AI247" s="596"/>
      <c r="AJ247" s="542"/>
      <c r="AK247" s="580"/>
      <c r="AL247" s="584"/>
      <c r="AM247" s="585"/>
      <c r="AN247" s="595">
        <f>IF(AJ247=0,0,(AL247/AJ247)*100)</f>
        <v>0</v>
      </c>
      <c r="AO247" s="596"/>
      <c r="AP247" s="542"/>
      <c r="AQ247" s="580"/>
      <c r="AR247" s="584"/>
      <c r="AS247" s="585"/>
      <c r="AT247" s="595">
        <f>IF(AP247=0,0,(AR247/AP247)*100)</f>
        <v>0</v>
      </c>
      <c r="AU247" s="596"/>
      <c r="AV247" s="599">
        <f>AD247+AJ247+AP247</f>
        <v>0</v>
      </c>
      <c r="AW247" s="600"/>
      <c r="AX247" s="630">
        <f>AF247+AL247+AR247</f>
        <v>0</v>
      </c>
      <c r="AY247" s="631"/>
      <c r="AZ247" s="595">
        <f>IF(AV247=0,0,(AX247/AV247)*100)</f>
        <v>0</v>
      </c>
      <c r="BA247" s="596"/>
      <c r="BB247" s="542"/>
      <c r="BC247" s="580"/>
      <c r="BD247" s="584"/>
      <c r="BE247" s="585"/>
      <c r="BF247" s="595">
        <f>IF(BB247=0,0,(BD247/BB247)*100)</f>
        <v>0</v>
      </c>
      <c r="BG247" s="596"/>
      <c r="BH247" s="599">
        <f>AV247+BB247</f>
        <v>0</v>
      </c>
      <c r="BI247" s="600"/>
      <c r="BJ247" s="630">
        <f>AX247+BD247</f>
        <v>0</v>
      </c>
      <c r="BK247" s="631"/>
      <c r="BL247" s="595">
        <f>IF(BH247=0,0,(BJ247/BH247)*100)</f>
        <v>0</v>
      </c>
      <c r="BM247" s="596"/>
      <c r="BN247" s="656">
        <f>(AF247*2)+(AL247*2)+(AR247*3)+BD247</f>
        <v>0</v>
      </c>
      <c r="BO247" s="657"/>
      <c r="BP247" s="658"/>
      <c r="BQ247" s="676">
        <f>IF(BS247=0,0,50*BR247/BS247)</f>
        <v>0</v>
      </c>
      <c r="BR247" s="662">
        <f>(BN247*BU$247)+(N247*BU$248)+(Z247*BU$249)+(R247*BU$250)+(X247*BU$251)+(AB247*BU$252)+(V247*BU257)</f>
        <v>0</v>
      </c>
      <c r="BS247" s="662">
        <f>((BB247-BD247)*BU$254)+((AV247-AX247)*BU$253)+(H247*BU$255)+(P247*BU$256)</f>
        <v>0</v>
      </c>
      <c r="BT247" s="19" t="s">
        <v>75</v>
      </c>
      <c r="BU247" s="277">
        <f>IF(BQ242="B",'VALUE POINTS'!L$10,IF('GAME STATS'!BQ242="C",'VALUE POINTS'!M$10,'VALUE POINTS'!K$10))</f>
        <v>1</v>
      </c>
      <c r="BV247" s="278"/>
    </row>
    <row r="248" spans="1:79" ht="23.85" customHeight="1" x14ac:dyDescent="0.35">
      <c r="A248" s="276"/>
      <c r="B248" s="571"/>
      <c r="C248" s="642" t="str">
        <f>IF(ROSTER!D$8="","",ROSTER!D$8)</f>
        <v/>
      </c>
      <c r="D248" s="643"/>
      <c r="E248" s="575"/>
      <c r="F248" s="577"/>
      <c r="G248" s="583"/>
      <c r="H248" s="579"/>
      <c r="I248" s="545"/>
      <c r="J248" s="544"/>
      <c r="K248" s="581"/>
      <c r="L248" s="586"/>
      <c r="M248" s="587"/>
      <c r="N248" s="592"/>
      <c r="O248" s="603"/>
      <c r="P248" s="544"/>
      <c r="Q248" s="581"/>
      <c r="R248" s="586"/>
      <c r="S248" s="587"/>
      <c r="T248" s="592"/>
      <c r="U248" s="592"/>
      <c r="V248" s="544"/>
      <c r="W248" s="545"/>
      <c r="X248" s="594"/>
      <c r="Y248" s="545"/>
      <c r="Z248" s="544"/>
      <c r="AA248" s="545"/>
      <c r="AB248" s="544"/>
      <c r="AC248" s="545"/>
      <c r="AD248" s="544"/>
      <c r="AE248" s="581"/>
      <c r="AF248" s="586"/>
      <c r="AG248" s="587"/>
      <c r="AH248" s="626"/>
      <c r="AI248" s="627"/>
      <c r="AJ248" s="544"/>
      <c r="AK248" s="581"/>
      <c r="AL248" s="586"/>
      <c r="AM248" s="587"/>
      <c r="AN248" s="626"/>
      <c r="AO248" s="627"/>
      <c r="AP248" s="544"/>
      <c r="AQ248" s="581"/>
      <c r="AR248" s="586"/>
      <c r="AS248" s="587"/>
      <c r="AT248" s="626"/>
      <c r="AU248" s="627"/>
      <c r="AV248" s="628"/>
      <c r="AW248" s="629"/>
      <c r="AX248" s="632"/>
      <c r="AY248" s="633"/>
      <c r="AZ248" s="626"/>
      <c r="BA248" s="627"/>
      <c r="BB248" s="544"/>
      <c r="BC248" s="581"/>
      <c r="BD248" s="586"/>
      <c r="BE248" s="587"/>
      <c r="BF248" s="626"/>
      <c r="BG248" s="627"/>
      <c r="BH248" s="628"/>
      <c r="BI248" s="629"/>
      <c r="BJ248" s="632"/>
      <c r="BK248" s="633"/>
      <c r="BL248" s="626"/>
      <c r="BM248" s="627"/>
      <c r="BN248" s="678"/>
      <c r="BO248" s="679"/>
      <c r="BP248" s="680"/>
      <c r="BQ248" s="677"/>
      <c r="BR248" s="663"/>
      <c r="BS248" s="663"/>
      <c r="BT248" s="19" t="s">
        <v>76</v>
      </c>
      <c r="BU248" s="277">
        <f>IF(BQ242="B",'VALUE POINTS'!L$11,IF('GAME STATS'!BQ242="C",'VALUE POINTS'!M$11,'VALUE POINTS'!K$11))</f>
        <v>1</v>
      </c>
      <c r="BV248" s="278"/>
    </row>
    <row r="249" spans="1:79" ht="21.75" customHeight="1" x14ac:dyDescent="0.4">
      <c r="A249" s="95"/>
      <c r="B249" s="570" t="str">
        <f>IF(ROSTER!B$10="","",ROSTER!B$10)</f>
        <v/>
      </c>
      <c r="C249" s="572" t="str">
        <f>IF(ROSTER!C$10="","",ROSTER!C$10)</f>
        <v/>
      </c>
      <c r="D249" s="573"/>
      <c r="E249" s="574"/>
      <c r="F249" s="576">
        <f>IF(E249="y",1,IF(E249="S",1,0))</f>
        <v>0</v>
      </c>
      <c r="G249" s="582">
        <f>IF(E249="S",1,0)</f>
        <v>0</v>
      </c>
      <c r="H249" s="578"/>
      <c r="I249" s="543"/>
      <c r="J249" s="542"/>
      <c r="K249" s="580"/>
      <c r="L249" s="584"/>
      <c r="M249" s="585"/>
      <c r="N249" s="588">
        <f>L249+J249</f>
        <v>0</v>
      </c>
      <c r="O249" s="589"/>
      <c r="P249" s="542"/>
      <c r="Q249" s="580"/>
      <c r="R249" s="584"/>
      <c r="S249" s="585"/>
      <c r="T249" s="588">
        <f>R249-P249</f>
        <v>0</v>
      </c>
      <c r="U249" s="588"/>
      <c r="V249" s="542"/>
      <c r="W249" s="543"/>
      <c r="X249" s="593"/>
      <c r="Y249" s="543"/>
      <c r="Z249" s="542"/>
      <c r="AA249" s="543"/>
      <c r="AB249" s="542"/>
      <c r="AC249" s="543"/>
      <c r="AD249" s="542"/>
      <c r="AE249" s="580"/>
      <c r="AF249" s="584"/>
      <c r="AG249" s="585"/>
      <c r="AH249" s="595">
        <f>IF(AD249=0,0,(AF249/AD249)*100)</f>
        <v>0</v>
      </c>
      <c r="AI249" s="596"/>
      <c r="AJ249" s="542"/>
      <c r="AK249" s="580"/>
      <c r="AL249" s="584"/>
      <c r="AM249" s="585"/>
      <c r="AN249" s="595">
        <f>IF(AJ249=0,0,(AL249/AJ249)*100)</f>
        <v>0</v>
      </c>
      <c r="AO249" s="596"/>
      <c r="AP249" s="542"/>
      <c r="AQ249" s="580"/>
      <c r="AR249" s="584"/>
      <c r="AS249" s="585"/>
      <c r="AT249" s="595">
        <f>IF(AP249=0,0,(AR249/AP249)*100)</f>
        <v>0</v>
      </c>
      <c r="AU249" s="596"/>
      <c r="AV249" s="599">
        <f>AD249+AJ249+AP249</f>
        <v>0</v>
      </c>
      <c r="AW249" s="600"/>
      <c r="AX249" s="630">
        <f>AF249+AL249+AR249</f>
        <v>0</v>
      </c>
      <c r="AY249" s="631"/>
      <c r="AZ249" s="595">
        <f>IF(AV249=0,0,(AX249/AV249)*100)</f>
        <v>0</v>
      </c>
      <c r="BA249" s="596"/>
      <c r="BB249" s="542"/>
      <c r="BC249" s="580"/>
      <c r="BD249" s="584"/>
      <c r="BE249" s="585"/>
      <c r="BF249" s="595">
        <f>IF(BB249=0,0,(BD249/BB249)*100)</f>
        <v>0</v>
      </c>
      <c r="BG249" s="596"/>
      <c r="BH249" s="599">
        <f>AV249+BB249</f>
        <v>0</v>
      </c>
      <c r="BI249" s="600"/>
      <c r="BJ249" s="630">
        <f>AX249+BD249</f>
        <v>0</v>
      </c>
      <c r="BK249" s="631"/>
      <c r="BL249" s="595">
        <f>IF(BH249=0,0,(BJ249/BH249)*100)</f>
        <v>0</v>
      </c>
      <c r="BM249" s="596"/>
      <c r="BN249" s="656">
        <f>(AF249*2)+(AL249*2)+(AR249*3)+BD249</f>
        <v>0</v>
      </c>
      <c r="BO249" s="657"/>
      <c r="BP249" s="658"/>
      <c r="BQ249" s="676">
        <f>IF(BS249=0,0,50*BR249/BS249)</f>
        <v>0</v>
      </c>
      <c r="BR249" s="662">
        <f t="shared" ref="BR249" si="210">(BN249*BU$247)+(N249*BU$248)+(Z249*BU$249)+(R249*BU$250)+(X249*BU$251)+(AB249*BU$252)+(V249*BU259)</f>
        <v>0</v>
      </c>
      <c r="BS249" s="662">
        <f t="shared" ref="BS249" si="211">((BB249-BD249)*BU$254)+((AV249-AX249)*BU$253)+(H249*BU$255)+(P249*BU$256)</f>
        <v>0</v>
      </c>
      <c r="BT249" s="19" t="s">
        <v>77</v>
      </c>
      <c r="BU249" s="277">
        <f>IF(BQ242="B",'VALUE POINTS'!L$12,IF('GAME STATS'!BQ242="C",'VALUE POINTS'!M$12,'VALUE POINTS'!K$12))</f>
        <v>2</v>
      </c>
      <c r="BV249" s="278"/>
      <c r="CA249" s="18"/>
    </row>
    <row r="250" spans="1:79" ht="21.75" customHeight="1" x14ac:dyDescent="0.35">
      <c r="A250" s="95"/>
      <c r="B250" s="571"/>
      <c r="C250" s="642" t="str">
        <f>IF(ROSTER!D$10="","",ROSTER!D$10)</f>
        <v/>
      </c>
      <c r="D250" s="643"/>
      <c r="E250" s="575"/>
      <c r="F250" s="577"/>
      <c r="G250" s="583"/>
      <c r="H250" s="579"/>
      <c r="I250" s="545"/>
      <c r="J250" s="544"/>
      <c r="K250" s="581"/>
      <c r="L250" s="586"/>
      <c r="M250" s="587"/>
      <c r="N250" s="592" t="s">
        <v>16</v>
      </c>
      <c r="O250" s="603"/>
      <c r="P250" s="544"/>
      <c r="Q250" s="581"/>
      <c r="R250" s="586"/>
      <c r="S250" s="587"/>
      <c r="T250" s="592" t="s">
        <v>16</v>
      </c>
      <c r="U250" s="592"/>
      <c r="V250" s="544"/>
      <c r="W250" s="545"/>
      <c r="X250" s="594"/>
      <c r="Y250" s="545"/>
      <c r="Z250" s="544"/>
      <c r="AA250" s="545"/>
      <c r="AB250" s="544"/>
      <c r="AC250" s="545"/>
      <c r="AD250" s="544"/>
      <c r="AE250" s="581"/>
      <c r="AF250" s="586"/>
      <c r="AG250" s="587"/>
      <c r="AH250" s="626"/>
      <c r="AI250" s="627"/>
      <c r="AJ250" s="544"/>
      <c r="AK250" s="581"/>
      <c r="AL250" s="586"/>
      <c r="AM250" s="587"/>
      <c r="AN250" s="626"/>
      <c r="AO250" s="627"/>
      <c r="AP250" s="544"/>
      <c r="AQ250" s="581"/>
      <c r="AR250" s="586"/>
      <c r="AS250" s="587"/>
      <c r="AT250" s="626"/>
      <c r="AU250" s="627"/>
      <c r="AV250" s="628"/>
      <c r="AW250" s="629"/>
      <c r="AX250" s="632"/>
      <c r="AY250" s="633"/>
      <c r="AZ250" s="626"/>
      <c r="BA250" s="627"/>
      <c r="BB250" s="544"/>
      <c r="BC250" s="581"/>
      <c r="BD250" s="586"/>
      <c r="BE250" s="587"/>
      <c r="BF250" s="626"/>
      <c r="BG250" s="627"/>
      <c r="BH250" s="628"/>
      <c r="BI250" s="629"/>
      <c r="BJ250" s="632"/>
      <c r="BK250" s="633"/>
      <c r="BL250" s="626"/>
      <c r="BM250" s="627"/>
      <c r="BN250" s="678"/>
      <c r="BO250" s="679"/>
      <c r="BP250" s="680"/>
      <c r="BQ250" s="677"/>
      <c r="BR250" s="663"/>
      <c r="BS250" s="663"/>
      <c r="BT250" s="19" t="s">
        <v>78</v>
      </c>
      <c r="BU250" s="277">
        <f>IF(BQ242="B",'VALUE POINTS'!L$13,IF('GAME STATS'!BQ242="C",'VALUE POINTS'!M$13,'VALUE POINTS'!K$13))</f>
        <v>2</v>
      </c>
      <c r="BV250" s="278"/>
    </row>
    <row r="251" spans="1:79" ht="21.75" customHeight="1" x14ac:dyDescent="0.35">
      <c r="A251" s="95"/>
      <c r="B251" s="570" t="str">
        <f>IF(ROSTER!B$12="","",ROSTER!B$12)</f>
        <v/>
      </c>
      <c r="C251" s="572" t="str">
        <f>IF(ROSTER!C$12="","",ROSTER!C$12)</f>
        <v/>
      </c>
      <c r="D251" s="573"/>
      <c r="E251" s="574"/>
      <c r="F251" s="576">
        <f>IF(E251="y",1,IF(E251="S",1,0))</f>
        <v>0</v>
      </c>
      <c r="G251" s="582">
        <f>IF(E251="S",1,0)</f>
        <v>0</v>
      </c>
      <c r="H251" s="578"/>
      <c r="I251" s="543"/>
      <c r="J251" s="542"/>
      <c r="K251" s="580"/>
      <c r="L251" s="584"/>
      <c r="M251" s="585"/>
      <c r="N251" s="588">
        <f>L251+J251</f>
        <v>0</v>
      </c>
      <c r="O251" s="589"/>
      <c r="P251" s="542"/>
      <c r="Q251" s="580"/>
      <c r="R251" s="584"/>
      <c r="S251" s="585"/>
      <c r="T251" s="588">
        <f>R251-P251</f>
        <v>0</v>
      </c>
      <c r="U251" s="588"/>
      <c r="V251" s="542"/>
      <c r="W251" s="543"/>
      <c r="X251" s="593"/>
      <c r="Y251" s="543"/>
      <c r="Z251" s="542"/>
      <c r="AA251" s="543"/>
      <c r="AB251" s="542"/>
      <c r="AC251" s="543"/>
      <c r="AD251" s="542"/>
      <c r="AE251" s="580"/>
      <c r="AF251" s="584"/>
      <c r="AG251" s="585"/>
      <c r="AH251" s="595">
        <f>IF(AD251=0,0,(AF251/AD251)*100)</f>
        <v>0</v>
      </c>
      <c r="AI251" s="596"/>
      <c r="AJ251" s="542"/>
      <c r="AK251" s="580"/>
      <c r="AL251" s="584"/>
      <c r="AM251" s="585"/>
      <c r="AN251" s="595">
        <f>IF(AJ251=0,0,(AL251/AJ251)*100)</f>
        <v>0</v>
      </c>
      <c r="AO251" s="596"/>
      <c r="AP251" s="542"/>
      <c r="AQ251" s="580"/>
      <c r="AR251" s="584"/>
      <c r="AS251" s="585"/>
      <c r="AT251" s="595">
        <f>IF(AP251=0,0,(AR251/AP251)*100)</f>
        <v>0</v>
      </c>
      <c r="AU251" s="596"/>
      <c r="AV251" s="599">
        <f>AD251+AJ251+AP251</f>
        <v>0</v>
      </c>
      <c r="AW251" s="600"/>
      <c r="AX251" s="630">
        <f>AF251+AL251+AR251</f>
        <v>0</v>
      </c>
      <c r="AY251" s="631"/>
      <c r="AZ251" s="595">
        <f>IF(AV251=0,0,(AX251/AV251)*100)</f>
        <v>0</v>
      </c>
      <c r="BA251" s="596"/>
      <c r="BB251" s="542"/>
      <c r="BC251" s="580"/>
      <c r="BD251" s="584"/>
      <c r="BE251" s="585"/>
      <c r="BF251" s="595">
        <f>IF(BB251=0,0,(BD251/BB251)*100)</f>
        <v>0</v>
      </c>
      <c r="BG251" s="596"/>
      <c r="BH251" s="599">
        <f>AV251+BB251</f>
        <v>0</v>
      </c>
      <c r="BI251" s="600"/>
      <c r="BJ251" s="630">
        <f>AX251+BD251</f>
        <v>0</v>
      </c>
      <c r="BK251" s="631"/>
      <c r="BL251" s="595">
        <f>IF(BH251=0,0,(BJ251/BH251)*100)</f>
        <v>0</v>
      </c>
      <c r="BM251" s="596"/>
      <c r="BN251" s="656">
        <f>(AF251*2)+(AL251*2)+(AR251*3)+BD251</f>
        <v>0</v>
      </c>
      <c r="BO251" s="657"/>
      <c r="BP251" s="658"/>
      <c r="BQ251" s="676">
        <f t="shared" ref="BQ251" si="212">IF(BS251=0,0,50*BR251/BS251)</f>
        <v>0</v>
      </c>
      <c r="BR251" s="662">
        <f t="shared" ref="BR251" si="213">(BN251*BU$247)+(N251*BU$248)+(Z251*BU$249)+(R251*BU$250)+(X251*BU$251)+(AB251*BU$252)+(V251*BU261)</f>
        <v>0</v>
      </c>
      <c r="BS251" s="662">
        <f t="shared" ref="BS251" si="214">((BB251-BD251)*BU$254)+((AV251-AX251)*BU$253)+(H251*BU$255)+(P251*BU$256)</f>
        <v>0</v>
      </c>
      <c r="BT251" s="19" t="s">
        <v>79</v>
      </c>
      <c r="BU251" s="277">
        <f>IF(BQ242="B",'VALUE POINTS'!L$14,IF('GAME STATS'!BQ242="C",'VALUE POINTS'!M$14,'VALUE POINTS'!K$14))</f>
        <v>2</v>
      </c>
      <c r="BV251" s="278"/>
    </row>
    <row r="252" spans="1:79" ht="21.75" customHeight="1" x14ac:dyDescent="0.4">
      <c r="A252" s="95"/>
      <c r="B252" s="571"/>
      <c r="C252" s="642" t="str">
        <f>IF(ROSTER!D$12="","",ROSTER!D$12)</f>
        <v/>
      </c>
      <c r="D252" s="643"/>
      <c r="E252" s="575"/>
      <c r="F252" s="577"/>
      <c r="G252" s="583"/>
      <c r="H252" s="579"/>
      <c r="I252" s="545"/>
      <c r="J252" s="544"/>
      <c r="K252" s="581"/>
      <c r="L252" s="586"/>
      <c r="M252" s="587"/>
      <c r="N252" s="592" t="s">
        <v>16</v>
      </c>
      <c r="O252" s="603"/>
      <c r="P252" s="544"/>
      <c r="Q252" s="581"/>
      <c r="R252" s="586"/>
      <c r="S252" s="587"/>
      <c r="T252" s="592" t="s">
        <v>16</v>
      </c>
      <c r="U252" s="592"/>
      <c r="V252" s="544"/>
      <c r="W252" s="545"/>
      <c r="X252" s="594"/>
      <c r="Y252" s="545"/>
      <c r="Z252" s="544"/>
      <c r="AA252" s="545"/>
      <c r="AB252" s="544"/>
      <c r="AC252" s="545"/>
      <c r="AD252" s="544"/>
      <c r="AE252" s="581"/>
      <c r="AF252" s="586"/>
      <c r="AG252" s="587"/>
      <c r="AH252" s="626"/>
      <c r="AI252" s="627"/>
      <c r="AJ252" s="544"/>
      <c r="AK252" s="581"/>
      <c r="AL252" s="586"/>
      <c r="AM252" s="587"/>
      <c r="AN252" s="626"/>
      <c r="AO252" s="627"/>
      <c r="AP252" s="544"/>
      <c r="AQ252" s="581"/>
      <c r="AR252" s="586"/>
      <c r="AS252" s="587"/>
      <c r="AT252" s="626"/>
      <c r="AU252" s="627"/>
      <c r="AV252" s="628"/>
      <c r="AW252" s="629"/>
      <c r="AX252" s="632"/>
      <c r="AY252" s="633"/>
      <c r="AZ252" s="626"/>
      <c r="BA252" s="627"/>
      <c r="BB252" s="544"/>
      <c r="BC252" s="581"/>
      <c r="BD252" s="586"/>
      <c r="BE252" s="587"/>
      <c r="BF252" s="626"/>
      <c r="BG252" s="627"/>
      <c r="BH252" s="628"/>
      <c r="BI252" s="629"/>
      <c r="BJ252" s="632"/>
      <c r="BK252" s="633"/>
      <c r="BL252" s="626"/>
      <c r="BM252" s="627"/>
      <c r="BN252" s="678"/>
      <c r="BO252" s="679"/>
      <c r="BP252" s="680"/>
      <c r="BQ252" s="677"/>
      <c r="BR252" s="663"/>
      <c r="BS252" s="663"/>
      <c r="BT252" s="19" t="s">
        <v>80</v>
      </c>
      <c r="BU252" s="277">
        <f>IF(BQ242="B",'VALUE POINTS'!L$15,IF('GAME STATS'!BQ242="C",'VALUE POINTS'!M$15,'VALUE POINTS'!K$15))</f>
        <v>2</v>
      </c>
      <c r="BV252" s="278"/>
      <c r="CA252" s="18"/>
    </row>
    <row r="253" spans="1:79" ht="21.75" customHeight="1" x14ac:dyDescent="0.35">
      <c r="A253" s="95"/>
      <c r="B253" s="570" t="str">
        <f>IF(ROSTER!B$14="","",ROSTER!B$14)</f>
        <v/>
      </c>
      <c r="C253" s="572" t="str">
        <f>IF(ROSTER!C$14="","",ROSTER!C$14)</f>
        <v/>
      </c>
      <c r="D253" s="573"/>
      <c r="E253" s="574"/>
      <c r="F253" s="576">
        <f>IF(E253="y",1,IF(E253="S",1,0))</f>
        <v>0</v>
      </c>
      <c r="G253" s="582">
        <f>IF(E253="S",1,0)</f>
        <v>0</v>
      </c>
      <c r="H253" s="578"/>
      <c r="I253" s="543"/>
      <c r="J253" s="542"/>
      <c r="K253" s="580"/>
      <c r="L253" s="584"/>
      <c r="M253" s="585"/>
      <c r="N253" s="588">
        <f>L253+J253</f>
        <v>0</v>
      </c>
      <c r="O253" s="589"/>
      <c r="P253" s="542"/>
      <c r="Q253" s="580"/>
      <c r="R253" s="584"/>
      <c r="S253" s="585"/>
      <c r="T253" s="588">
        <f>R253-P253</f>
        <v>0</v>
      </c>
      <c r="U253" s="588"/>
      <c r="V253" s="542"/>
      <c r="W253" s="543"/>
      <c r="X253" s="593"/>
      <c r="Y253" s="543"/>
      <c r="Z253" s="542"/>
      <c r="AA253" s="543"/>
      <c r="AB253" s="542"/>
      <c r="AC253" s="543"/>
      <c r="AD253" s="542"/>
      <c r="AE253" s="580"/>
      <c r="AF253" s="584"/>
      <c r="AG253" s="585"/>
      <c r="AH253" s="595">
        <f>IF(AD253=0,0,(AF253/AD253)*100)</f>
        <v>0</v>
      </c>
      <c r="AI253" s="596"/>
      <c r="AJ253" s="542"/>
      <c r="AK253" s="580"/>
      <c r="AL253" s="584"/>
      <c r="AM253" s="585"/>
      <c r="AN253" s="595">
        <f>IF(AJ253=0,0,(AL253/AJ253)*100)</f>
        <v>0</v>
      </c>
      <c r="AO253" s="596"/>
      <c r="AP253" s="542"/>
      <c r="AQ253" s="580"/>
      <c r="AR253" s="584"/>
      <c r="AS253" s="585"/>
      <c r="AT253" s="595">
        <f>IF(AP253=0,0,(AR253/AP253)*100)</f>
        <v>0</v>
      </c>
      <c r="AU253" s="596"/>
      <c r="AV253" s="599">
        <f>AD253+AJ253+AP253</f>
        <v>0</v>
      </c>
      <c r="AW253" s="600"/>
      <c r="AX253" s="630">
        <f>AF253+AL253+AR253</f>
        <v>0</v>
      </c>
      <c r="AY253" s="631"/>
      <c r="AZ253" s="595">
        <f>IF(AV253=0,0,(AX253/AV253)*100)</f>
        <v>0</v>
      </c>
      <c r="BA253" s="596"/>
      <c r="BB253" s="542"/>
      <c r="BC253" s="580"/>
      <c r="BD253" s="584"/>
      <c r="BE253" s="585"/>
      <c r="BF253" s="595">
        <f>IF(BB253=0,0,(BD253/BB253)*100)</f>
        <v>0</v>
      </c>
      <c r="BG253" s="596"/>
      <c r="BH253" s="599">
        <f>AV253+BB253</f>
        <v>0</v>
      </c>
      <c r="BI253" s="600"/>
      <c r="BJ253" s="630">
        <f>AX253+BD253</f>
        <v>0</v>
      </c>
      <c r="BK253" s="631"/>
      <c r="BL253" s="595">
        <f>IF(BH253=0,0,(BJ253/BH253)*100)</f>
        <v>0</v>
      </c>
      <c r="BM253" s="596"/>
      <c r="BN253" s="656">
        <f>(AF253*2)+(AL253*2)+(AR253*3)+BD253</f>
        <v>0</v>
      </c>
      <c r="BO253" s="657"/>
      <c r="BP253" s="658"/>
      <c r="BQ253" s="676">
        <f t="shared" ref="BQ253" si="215">IF(BS253=0,0,50*BR253/BS253)</f>
        <v>0</v>
      </c>
      <c r="BR253" s="662">
        <f t="shared" ref="BR253" si="216">(BN253*BU$247)+(N253*BU$248)+(Z253*BU$249)+(R253*BU$250)+(X253*BU$251)+(AB253*BU$252)+(V253*BU263)</f>
        <v>0</v>
      </c>
      <c r="BS253" s="662">
        <f t="shared" ref="BS253" si="217">((BB253-BD253)*BU$254)+((AV253-AX253)*BU$253)+(H253*BU$255)+(P253*BU$256)</f>
        <v>0</v>
      </c>
      <c r="BT253" s="19" t="s">
        <v>81</v>
      </c>
      <c r="BU253" s="277">
        <f>IF(BQ242="B",'VALUE POINTS'!L$16,IF('GAME STATS'!BQ242="C",'VALUE POINTS'!M$16,'VALUE POINTS'!K$16))</f>
        <v>2</v>
      </c>
      <c r="BV253" s="278"/>
    </row>
    <row r="254" spans="1:79" ht="21.75" customHeight="1" x14ac:dyDescent="0.35">
      <c r="A254" s="95"/>
      <c r="B254" s="571"/>
      <c r="C254" s="642" t="str">
        <f>IF(ROSTER!D$14="","",ROSTER!D$14)</f>
        <v/>
      </c>
      <c r="D254" s="643"/>
      <c r="E254" s="575"/>
      <c r="F254" s="577"/>
      <c r="G254" s="583"/>
      <c r="H254" s="579"/>
      <c r="I254" s="545"/>
      <c r="J254" s="544"/>
      <c r="K254" s="581"/>
      <c r="L254" s="586"/>
      <c r="M254" s="587"/>
      <c r="N254" s="592" t="s">
        <v>16</v>
      </c>
      <c r="O254" s="603"/>
      <c r="P254" s="544"/>
      <c r="Q254" s="581"/>
      <c r="R254" s="586"/>
      <c r="S254" s="587"/>
      <c r="T254" s="592" t="s">
        <v>16</v>
      </c>
      <c r="U254" s="592"/>
      <c r="V254" s="544"/>
      <c r="W254" s="545"/>
      <c r="X254" s="594"/>
      <c r="Y254" s="545"/>
      <c r="Z254" s="544"/>
      <c r="AA254" s="545"/>
      <c r="AB254" s="544"/>
      <c r="AC254" s="545"/>
      <c r="AD254" s="544"/>
      <c r="AE254" s="581"/>
      <c r="AF254" s="586"/>
      <c r="AG254" s="587"/>
      <c r="AH254" s="626"/>
      <c r="AI254" s="627"/>
      <c r="AJ254" s="544"/>
      <c r="AK254" s="581"/>
      <c r="AL254" s="586"/>
      <c r="AM254" s="587"/>
      <c r="AN254" s="626"/>
      <c r="AO254" s="627"/>
      <c r="AP254" s="544"/>
      <c r="AQ254" s="581"/>
      <c r="AR254" s="586"/>
      <c r="AS254" s="587"/>
      <c r="AT254" s="626"/>
      <c r="AU254" s="627"/>
      <c r="AV254" s="628"/>
      <c r="AW254" s="629"/>
      <c r="AX254" s="632"/>
      <c r="AY254" s="633"/>
      <c r="AZ254" s="626"/>
      <c r="BA254" s="627"/>
      <c r="BB254" s="544"/>
      <c r="BC254" s="581"/>
      <c r="BD254" s="586"/>
      <c r="BE254" s="587"/>
      <c r="BF254" s="626"/>
      <c r="BG254" s="627"/>
      <c r="BH254" s="628"/>
      <c r="BI254" s="629"/>
      <c r="BJ254" s="632"/>
      <c r="BK254" s="633"/>
      <c r="BL254" s="626"/>
      <c r="BM254" s="627"/>
      <c r="BN254" s="678"/>
      <c r="BO254" s="679"/>
      <c r="BP254" s="680"/>
      <c r="BQ254" s="677"/>
      <c r="BR254" s="663"/>
      <c r="BS254" s="663"/>
      <c r="BT254" s="19" t="s">
        <v>82</v>
      </c>
      <c r="BU254" s="277">
        <f>IF(BQ242="B",'VALUE POINTS'!L$17,IF('GAME STATS'!BQ242="C",'VALUE POINTS'!M$17,'VALUE POINTS'!K$17))</f>
        <v>1</v>
      </c>
      <c r="BV254" s="278"/>
    </row>
    <row r="255" spans="1:79" ht="21.75" customHeight="1" x14ac:dyDescent="0.35">
      <c r="A255" s="95"/>
      <c r="B255" s="570" t="str">
        <f>IF(ROSTER!B$16="","",ROSTER!B$16)</f>
        <v/>
      </c>
      <c r="C255" s="572" t="str">
        <f>IF(ROSTER!C$16="","",ROSTER!C$16)</f>
        <v/>
      </c>
      <c r="D255" s="573"/>
      <c r="E255" s="574"/>
      <c r="F255" s="576">
        <f>IF(E255="y",1,IF(E255="S",1,0))</f>
        <v>0</v>
      </c>
      <c r="G255" s="582">
        <f>IF(E255="S",1,0)</f>
        <v>0</v>
      </c>
      <c r="H255" s="578"/>
      <c r="I255" s="543"/>
      <c r="J255" s="542"/>
      <c r="K255" s="580"/>
      <c r="L255" s="584"/>
      <c r="M255" s="585"/>
      <c r="N255" s="588">
        <f>L255+J255</f>
        <v>0</v>
      </c>
      <c r="O255" s="589"/>
      <c r="P255" s="542"/>
      <c r="Q255" s="580"/>
      <c r="R255" s="584"/>
      <c r="S255" s="585"/>
      <c r="T255" s="588">
        <f>R255-P255</f>
        <v>0</v>
      </c>
      <c r="U255" s="588"/>
      <c r="V255" s="542"/>
      <c r="W255" s="543"/>
      <c r="X255" s="593"/>
      <c r="Y255" s="543"/>
      <c r="Z255" s="542"/>
      <c r="AA255" s="543"/>
      <c r="AB255" s="542"/>
      <c r="AC255" s="543"/>
      <c r="AD255" s="542"/>
      <c r="AE255" s="580"/>
      <c r="AF255" s="584"/>
      <c r="AG255" s="585"/>
      <c r="AH255" s="595">
        <f>IF(AD255=0,0,(AF255/AD255)*100)</f>
        <v>0</v>
      </c>
      <c r="AI255" s="596"/>
      <c r="AJ255" s="542"/>
      <c r="AK255" s="580"/>
      <c r="AL255" s="584"/>
      <c r="AM255" s="585"/>
      <c r="AN255" s="595">
        <f>IF(AJ255=0,0,(AL255/AJ255)*100)</f>
        <v>0</v>
      </c>
      <c r="AO255" s="596"/>
      <c r="AP255" s="542"/>
      <c r="AQ255" s="580"/>
      <c r="AR255" s="584"/>
      <c r="AS255" s="585"/>
      <c r="AT255" s="595">
        <f>IF(AP255=0,0,(AR255/AP255)*100)</f>
        <v>0</v>
      </c>
      <c r="AU255" s="596"/>
      <c r="AV255" s="599">
        <f>AD255+AJ255+AP255</f>
        <v>0</v>
      </c>
      <c r="AW255" s="600"/>
      <c r="AX255" s="630">
        <f>AF255+AL255+AR255</f>
        <v>0</v>
      </c>
      <c r="AY255" s="631"/>
      <c r="AZ255" s="595">
        <f>IF(AV255=0,0,(AX255/AV255)*100)</f>
        <v>0</v>
      </c>
      <c r="BA255" s="596"/>
      <c r="BB255" s="542"/>
      <c r="BC255" s="580"/>
      <c r="BD255" s="584"/>
      <c r="BE255" s="585"/>
      <c r="BF255" s="595">
        <f>IF(BB255=0,0,(BD255/BB255)*100)</f>
        <v>0</v>
      </c>
      <c r="BG255" s="596"/>
      <c r="BH255" s="599">
        <f>AV255+BB255</f>
        <v>0</v>
      </c>
      <c r="BI255" s="600"/>
      <c r="BJ255" s="630">
        <f>AX255+BD255</f>
        <v>0</v>
      </c>
      <c r="BK255" s="631"/>
      <c r="BL255" s="595">
        <f>IF(BH255=0,0,(BJ255/BH255)*100)</f>
        <v>0</v>
      </c>
      <c r="BM255" s="596"/>
      <c r="BN255" s="656">
        <f>(AF255*2)+(AL255*2)+(AR255*3)+BD255</f>
        <v>0</v>
      </c>
      <c r="BO255" s="657"/>
      <c r="BP255" s="658"/>
      <c r="BQ255" s="676">
        <f t="shared" ref="BQ255" si="218">IF(BS255=0,0,50*BR255/BS255)</f>
        <v>0</v>
      </c>
      <c r="BR255" s="662">
        <f t="shared" ref="BR255" si="219">(BN255*BU$247)+(N255*BU$248)+(Z255*BU$249)+(R255*BU$250)+(X255*BU$251)+(AB255*BU$252)+(V255*BU265)</f>
        <v>0</v>
      </c>
      <c r="BS255" s="662">
        <f t="shared" ref="BS255" si="220">((BB255-BD255)*BU$254)+((AV255-AX255)*BU$253)+(H255*BU$255)+(P255*BU$256)</f>
        <v>0</v>
      </c>
      <c r="BT255" s="19" t="s">
        <v>83</v>
      </c>
      <c r="BU255" s="277">
        <f>IF(BQ242="B",'VALUE POINTS'!L$18,IF('GAME STATS'!BQ242="C",'VALUE POINTS'!M$18,'VALUE POINTS'!K$18))</f>
        <v>2</v>
      </c>
      <c r="BV255" s="278"/>
    </row>
    <row r="256" spans="1:79" ht="21.75" customHeight="1" x14ac:dyDescent="0.35">
      <c r="A256" s="95"/>
      <c r="B256" s="571"/>
      <c r="C256" s="642" t="str">
        <f>IF(ROSTER!D$16="","",ROSTER!D$16)</f>
        <v/>
      </c>
      <c r="D256" s="643"/>
      <c r="E256" s="575"/>
      <c r="F256" s="577"/>
      <c r="G256" s="583"/>
      <c r="H256" s="579"/>
      <c r="I256" s="545"/>
      <c r="J256" s="544"/>
      <c r="K256" s="581"/>
      <c r="L256" s="586"/>
      <c r="M256" s="587"/>
      <c r="N256" s="592" t="s">
        <v>16</v>
      </c>
      <c r="O256" s="603"/>
      <c r="P256" s="544"/>
      <c r="Q256" s="581"/>
      <c r="R256" s="586"/>
      <c r="S256" s="587"/>
      <c r="T256" s="592" t="s">
        <v>16</v>
      </c>
      <c r="U256" s="592"/>
      <c r="V256" s="544"/>
      <c r="W256" s="545"/>
      <c r="X256" s="594"/>
      <c r="Y256" s="545"/>
      <c r="Z256" s="544"/>
      <c r="AA256" s="545"/>
      <c r="AB256" s="544"/>
      <c r="AC256" s="545"/>
      <c r="AD256" s="544"/>
      <c r="AE256" s="581"/>
      <c r="AF256" s="586"/>
      <c r="AG256" s="587"/>
      <c r="AH256" s="626"/>
      <c r="AI256" s="627"/>
      <c r="AJ256" s="544"/>
      <c r="AK256" s="581"/>
      <c r="AL256" s="586"/>
      <c r="AM256" s="587"/>
      <c r="AN256" s="626"/>
      <c r="AO256" s="627"/>
      <c r="AP256" s="544"/>
      <c r="AQ256" s="581"/>
      <c r="AR256" s="586"/>
      <c r="AS256" s="587"/>
      <c r="AT256" s="626"/>
      <c r="AU256" s="627"/>
      <c r="AV256" s="628"/>
      <c r="AW256" s="629"/>
      <c r="AX256" s="632"/>
      <c r="AY256" s="633"/>
      <c r="AZ256" s="626"/>
      <c r="BA256" s="627"/>
      <c r="BB256" s="544"/>
      <c r="BC256" s="581"/>
      <c r="BD256" s="586"/>
      <c r="BE256" s="587"/>
      <c r="BF256" s="626"/>
      <c r="BG256" s="627"/>
      <c r="BH256" s="628"/>
      <c r="BI256" s="629"/>
      <c r="BJ256" s="632"/>
      <c r="BK256" s="633"/>
      <c r="BL256" s="626"/>
      <c r="BM256" s="627"/>
      <c r="BN256" s="678"/>
      <c r="BO256" s="679"/>
      <c r="BP256" s="680"/>
      <c r="BQ256" s="677"/>
      <c r="BR256" s="663"/>
      <c r="BS256" s="663"/>
      <c r="BT256" s="19" t="s">
        <v>84</v>
      </c>
      <c r="BU256" s="277">
        <f>IF(BQ242="B",'VALUE POINTS'!L$19,IF('GAME STATS'!BQ242="C",'VALUE POINTS'!M$19,'VALUE POINTS'!K$19))</f>
        <v>2</v>
      </c>
      <c r="BV256" s="278"/>
    </row>
    <row r="257" spans="1:74" ht="21.75" customHeight="1" x14ac:dyDescent="0.35">
      <c r="A257" s="95"/>
      <c r="B257" s="570" t="str">
        <f>IF(ROSTER!B$18="","",ROSTER!B$18)</f>
        <v/>
      </c>
      <c r="C257" s="572" t="str">
        <f>IF(ROSTER!C$18="","",ROSTER!C$18)</f>
        <v/>
      </c>
      <c r="D257" s="573"/>
      <c r="E257" s="574"/>
      <c r="F257" s="576">
        <f>IF(E257="y",1,IF(E257="S",1,0))</f>
        <v>0</v>
      </c>
      <c r="G257" s="582">
        <f>IF(E257="S",1,0)</f>
        <v>0</v>
      </c>
      <c r="H257" s="578"/>
      <c r="I257" s="543"/>
      <c r="J257" s="542"/>
      <c r="K257" s="580"/>
      <c r="L257" s="584"/>
      <c r="M257" s="585"/>
      <c r="N257" s="588">
        <f>L257+J257</f>
        <v>0</v>
      </c>
      <c r="O257" s="589"/>
      <c r="P257" s="542"/>
      <c r="Q257" s="580"/>
      <c r="R257" s="584"/>
      <c r="S257" s="585"/>
      <c r="T257" s="588">
        <f>R257-P257</f>
        <v>0</v>
      </c>
      <c r="U257" s="588"/>
      <c r="V257" s="542"/>
      <c r="W257" s="543"/>
      <c r="X257" s="593"/>
      <c r="Y257" s="543"/>
      <c r="Z257" s="542"/>
      <c r="AA257" s="543"/>
      <c r="AB257" s="542"/>
      <c r="AC257" s="543"/>
      <c r="AD257" s="542"/>
      <c r="AE257" s="580"/>
      <c r="AF257" s="584"/>
      <c r="AG257" s="585"/>
      <c r="AH257" s="595">
        <f>IF(AD257=0,0,(AF257/AD257)*100)</f>
        <v>0</v>
      </c>
      <c r="AI257" s="596"/>
      <c r="AJ257" s="542"/>
      <c r="AK257" s="580"/>
      <c r="AL257" s="584"/>
      <c r="AM257" s="585"/>
      <c r="AN257" s="595">
        <f>IF(AJ257=0,0,(AL257/AJ257)*100)</f>
        <v>0</v>
      </c>
      <c r="AO257" s="596"/>
      <c r="AP257" s="542"/>
      <c r="AQ257" s="580"/>
      <c r="AR257" s="584"/>
      <c r="AS257" s="585"/>
      <c r="AT257" s="595">
        <f>IF(AP257=0,0,(AR257/AP257)*100)</f>
        <v>0</v>
      </c>
      <c r="AU257" s="596"/>
      <c r="AV257" s="599">
        <f>AD257+AJ257+AP257</f>
        <v>0</v>
      </c>
      <c r="AW257" s="600"/>
      <c r="AX257" s="630">
        <f>AF257+AL257+AR257</f>
        <v>0</v>
      </c>
      <c r="AY257" s="631"/>
      <c r="AZ257" s="595">
        <f>IF(AV257=0,0,(AX257/AV257)*100)</f>
        <v>0</v>
      </c>
      <c r="BA257" s="596"/>
      <c r="BB257" s="542"/>
      <c r="BC257" s="580"/>
      <c r="BD257" s="584"/>
      <c r="BE257" s="585"/>
      <c r="BF257" s="595">
        <f>IF(BB257=0,0,(BD257/BB257)*100)</f>
        <v>0</v>
      </c>
      <c r="BG257" s="596"/>
      <c r="BH257" s="599">
        <f>AV257+BB257</f>
        <v>0</v>
      </c>
      <c r="BI257" s="600"/>
      <c r="BJ257" s="630">
        <f>AX257+BD257</f>
        <v>0</v>
      </c>
      <c r="BK257" s="631"/>
      <c r="BL257" s="595">
        <f>IF(BH257=0,0,(BJ257/BH257)*100)</f>
        <v>0</v>
      </c>
      <c r="BM257" s="596"/>
      <c r="BN257" s="656">
        <f>(AF257*2)+(AL257*2)+(AR257*3)+BD257</f>
        <v>0</v>
      </c>
      <c r="BO257" s="657"/>
      <c r="BP257" s="658"/>
      <c r="BQ257" s="676">
        <f t="shared" ref="BQ257" si="221">IF(BS257=0,0,50*BR257/BS257)</f>
        <v>0</v>
      </c>
      <c r="BR257" s="662">
        <f t="shared" ref="BR257" si="222">(BN257*BU$247)+(N257*BU$248)+(Z257*BU$249)+(R257*BU$250)+(X257*BU$251)+(AB257*BU$252)+(V257*BU267)</f>
        <v>0</v>
      </c>
      <c r="BS257" s="662">
        <f t="shared" ref="BS257" si="223">((BB257-BD257)*BU$254)+((AV257-AX257)*BU$253)+(H257*BU$255)+(P257*BU$256)</f>
        <v>0</v>
      </c>
      <c r="BT257" s="19" t="s">
        <v>160</v>
      </c>
      <c r="BU257" s="277">
        <f>IF(BQ242="B",'VALUE POINTS'!L$20,IF('GAME STATS'!BQ242="C",'VALUE POINTS'!M$20,'VALUE POINTS'!K$20))</f>
        <v>1</v>
      </c>
      <c r="BV257" s="278"/>
    </row>
    <row r="258" spans="1:74" ht="21.75" customHeight="1" x14ac:dyDescent="0.25">
      <c r="A258" s="95"/>
      <c r="B258" s="571"/>
      <c r="C258" s="642" t="str">
        <f>IF(ROSTER!D$18="","",ROSTER!D$18)</f>
        <v/>
      </c>
      <c r="D258" s="643"/>
      <c r="E258" s="575"/>
      <c r="F258" s="577"/>
      <c r="G258" s="583"/>
      <c r="H258" s="579"/>
      <c r="I258" s="545"/>
      <c r="J258" s="544"/>
      <c r="K258" s="581"/>
      <c r="L258" s="586"/>
      <c r="M258" s="587"/>
      <c r="N258" s="592" t="s">
        <v>16</v>
      </c>
      <c r="O258" s="603"/>
      <c r="P258" s="544"/>
      <c r="Q258" s="581"/>
      <c r="R258" s="586"/>
      <c r="S258" s="587"/>
      <c r="T258" s="592" t="s">
        <v>16</v>
      </c>
      <c r="U258" s="592"/>
      <c r="V258" s="544"/>
      <c r="W258" s="545"/>
      <c r="X258" s="594"/>
      <c r="Y258" s="545"/>
      <c r="Z258" s="544"/>
      <c r="AA258" s="545"/>
      <c r="AB258" s="544"/>
      <c r="AC258" s="545"/>
      <c r="AD258" s="544"/>
      <c r="AE258" s="581"/>
      <c r="AF258" s="586"/>
      <c r="AG258" s="587"/>
      <c r="AH258" s="626"/>
      <c r="AI258" s="627"/>
      <c r="AJ258" s="544"/>
      <c r="AK258" s="581"/>
      <c r="AL258" s="586"/>
      <c r="AM258" s="587"/>
      <c r="AN258" s="626"/>
      <c r="AO258" s="627"/>
      <c r="AP258" s="544"/>
      <c r="AQ258" s="581"/>
      <c r="AR258" s="586"/>
      <c r="AS258" s="587"/>
      <c r="AT258" s="626"/>
      <c r="AU258" s="627"/>
      <c r="AV258" s="628"/>
      <c r="AW258" s="629"/>
      <c r="AX258" s="632"/>
      <c r="AY258" s="633"/>
      <c r="AZ258" s="626"/>
      <c r="BA258" s="627"/>
      <c r="BB258" s="544"/>
      <c r="BC258" s="581"/>
      <c r="BD258" s="586"/>
      <c r="BE258" s="587"/>
      <c r="BF258" s="626"/>
      <c r="BG258" s="627"/>
      <c r="BH258" s="628"/>
      <c r="BI258" s="629"/>
      <c r="BJ258" s="632"/>
      <c r="BK258" s="633"/>
      <c r="BL258" s="626"/>
      <c r="BM258" s="627"/>
      <c r="BN258" s="678"/>
      <c r="BO258" s="679"/>
      <c r="BP258" s="680"/>
      <c r="BQ258" s="677"/>
      <c r="BR258" s="663"/>
      <c r="BS258" s="663"/>
      <c r="BT258" s="15"/>
      <c r="BU258" s="15"/>
      <c r="BV258" s="95"/>
    </row>
    <row r="259" spans="1:74" ht="21.75" customHeight="1" x14ac:dyDescent="0.25">
      <c r="A259" s="95"/>
      <c r="B259" s="570" t="str">
        <f>IF(ROSTER!B$20="","",ROSTER!B$20)</f>
        <v/>
      </c>
      <c r="C259" s="572" t="str">
        <f>IF(ROSTER!C$20="","",ROSTER!C$20)</f>
        <v/>
      </c>
      <c r="D259" s="573"/>
      <c r="E259" s="574"/>
      <c r="F259" s="576">
        <f>IF(E259="y",1,IF(E259="S",1,0))</f>
        <v>0</v>
      </c>
      <c r="G259" s="582">
        <f>IF(E259="S",1,0)</f>
        <v>0</v>
      </c>
      <c r="H259" s="578"/>
      <c r="I259" s="543"/>
      <c r="J259" s="542"/>
      <c r="K259" s="580"/>
      <c r="L259" s="584"/>
      <c r="M259" s="585"/>
      <c r="N259" s="588">
        <f>L259+J259</f>
        <v>0</v>
      </c>
      <c r="O259" s="589"/>
      <c r="P259" s="542"/>
      <c r="Q259" s="580"/>
      <c r="R259" s="584"/>
      <c r="S259" s="585"/>
      <c r="T259" s="588">
        <f>R259-P259</f>
        <v>0</v>
      </c>
      <c r="U259" s="588"/>
      <c r="V259" s="542"/>
      <c r="W259" s="543"/>
      <c r="X259" s="593"/>
      <c r="Y259" s="543"/>
      <c r="Z259" s="542"/>
      <c r="AA259" s="543"/>
      <c r="AB259" s="542"/>
      <c r="AC259" s="543"/>
      <c r="AD259" s="542"/>
      <c r="AE259" s="580"/>
      <c r="AF259" s="584"/>
      <c r="AG259" s="585"/>
      <c r="AH259" s="595">
        <f>IF(AD259=0,0,(AF259/AD259)*100)</f>
        <v>0</v>
      </c>
      <c r="AI259" s="596"/>
      <c r="AJ259" s="542"/>
      <c r="AK259" s="580"/>
      <c r="AL259" s="584"/>
      <c r="AM259" s="585"/>
      <c r="AN259" s="595">
        <f>IF(AJ259=0,0,(AL259/AJ259)*100)</f>
        <v>0</v>
      </c>
      <c r="AO259" s="596"/>
      <c r="AP259" s="542"/>
      <c r="AQ259" s="580"/>
      <c r="AR259" s="584"/>
      <c r="AS259" s="585"/>
      <c r="AT259" s="595">
        <f>IF(AP259=0,0,(AR259/AP259)*100)</f>
        <v>0</v>
      </c>
      <c r="AU259" s="596"/>
      <c r="AV259" s="599">
        <f>AD259+AJ259+AP259</f>
        <v>0</v>
      </c>
      <c r="AW259" s="600"/>
      <c r="AX259" s="630">
        <f>AF259+AL259+AR259</f>
        <v>0</v>
      </c>
      <c r="AY259" s="631"/>
      <c r="AZ259" s="595">
        <f>IF(AV259=0,0,(AX259/AV259)*100)</f>
        <v>0</v>
      </c>
      <c r="BA259" s="596"/>
      <c r="BB259" s="542"/>
      <c r="BC259" s="580"/>
      <c r="BD259" s="584"/>
      <c r="BE259" s="585"/>
      <c r="BF259" s="595">
        <f>IF(BB259=0,0,(BD259/BB259)*100)</f>
        <v>0</v>
      </c>
      <c r="BG259" s="596"/>
      <c r="BH259" s="599">
        <f>AV259+BB259</f>
        <v>0</v>
      </c>
      <c r="BI259" s="600"/>
      <c r="BJ259" s="630">
        <f>AX259+BD259</f>
        <v>0</v>
      </c>
      <c r="BK259" s="631"/>
      <c r="BL259" s="595">
        <f>IF(BH259=0,0,(BJ259/BH259)*100)</f>
        <v>0</v>
      </c>
      <c r="BM259" s="596"/>
      <c r="BN259" s="656">
        <f>(AF259*2)+(AL259*2)+(AR259*3)+BD259</f>
        <v>0</v>
      </c>
      <c r="BO259" s="657"/>
      <c r="BP259" s="658"/>
      <c r="BQ259" s="676">
        <f t="shared" ref="BQ259" si="224">IF(BS259=0,0,50*BR259/BS259)</f>
        <v>0</v>
      </c>
      <c r="BR259" s="662">
        <f t="shared" ref="BR259" si="225">(BN259*BU$247)+(N259*BU$248)+(Z259*BU$249)+(R259*BU$250)+(X259*BU$251)+(AB259*BU$252)+(V259*BU269)</f>
        <v>0</v>
      </c>
      <c r="BS259" s="662">
        <f t="shared" ref="BS259" si="226">((BB259-BD259)*BU$254)+((AV259-AX259)*BU$253)+(H259*BU$255)+(P259*BU$256)</f>
        <v>0</v>
      </c>
      <c r="BT259" s="15"/>
      <c r="BU259" s="15"/>
      <c r="BV259" s="95"/>
    </row>
    <row r="260" spans="1:74" ht="21.75" customHeight="1" x14ac:dyDescent="0.25">
      <c r="A260" s="95"/>
      <c r="B260" s="571"/>
      <c r="C260" s="642" t="str">
        <f>IF(ROSTER!D$20="","",ROSTER!D$20)</f>
        <v/>
      </c>
      <c r="D260" s="643"/>
      <c r="E260" s="575"/>
      <c r="F260" s="577"/>
      <c r="G260" s="583"/>
      <c r="H260" s="579"/>
      <c r="I260" s="545"/>
      <c r="J260" s="544"/>
      <c r="K260" s="581"/>
      <c r="L260" s="586"/>
      <c r="M260" s="587"/>
      <c r="N260" s="592" t="s">
        <v>16</v>
      </c>
      <c r="O260" s="603"/>
      <c r="P260" s="544"/>
      <c r="Q260" s="581"/>
      <c r="R260" s="586"/>
      <c r="S260" s="587"/>
      <c r="T260" s="592" t="s">
        <v>16</v>
      </c>
      <c r="U260" s="592"/>
      <c r="V260" s="544"/>
      <c r="W260" s="545"/>
      <c r="X260" s="594"/>
      <c r="Y260" s="545"/>
      <c r="Z260" s="544"/>
      <c r="AA260" s="545"/>
      <c r="AB260" s="544"/>
      <c r="AC260" s="545"/>
      <c r="AD260" s="544"/>
      <c r="AE260" s="581"/>
      <c r="AF260" s="586"/>
      <c r="AG260" s="587"/>
      <c r="AH260" s="626"/>
      <c r="AI260" s="627"/>
      <c r="AJ260" s="544"/>
      <c r="AK260" s="581"/>
      <c r="AL260" s="586"/>
      <c r="AM260" s="587"/>
      <c r="AN260" s="626"/>
      <c r="AO260" s="627"/>
      <c r="AP260" s="544"/>
      <c r="AQ260" s="581"/>
      <c r="AR260" s="586"/>
      <c r="AS260" s="587"/>
      <c r="AT260" s="626"/>
      <c r="AU260" s="627"/>
      <c r="AV260" s="628"/>
      <c r="AW260" s="629"/>
      <c r="AX260" s="632"/>
      <c r="AY260" s="633"/>
      <c r="AZ260" s="626"/>
      <c r="BA260" s="627"/>
      <c r="BB260" s="544"/>
      <c r="BC260" s="581"/>
      <c r="BD260" s="586"/>
      <c r="BE260" s="587"/>
      <c r="BF260" s="626"/>
      <c r="BG260" s="627"/>
      <c r="BH260" s="628"/>
      <c r="BI260" s="629"/>
      <c r="BJ260" s="632"/>
      <c r="BK260" s="633"/>
      <c r="BL260" s="626"/>
      <c r="BM260" s="627"/>
      <c r="BN260" s="678"/>
      <c r="BO260" s="679"/>
      <c r="BP260" s="680"/>
      <c r="BQ260" s="677"/>
      <c r="BR260" s="663"/>
      <c r="BS260" s="663"/>
      <c r="BT260" s="15"/>
      <c r="BU260" s="15"/>
      <c r="BV260" s="95"/>
    </row>
    <row r="261" spans="1:74" ht="21.75" customHeight="1" x14ac:dyDescent="0.25">
      <c r="A261" s="95"/>
      <c r="B261" s="570" t="str">
        <f>IF(ROSTER!B$22="","",ROSTER!B$22)</f>
        <v/>
      </c>
      <c r="C261" s="572" t="str">
        <f>IF(ROSTER!C$22="","",ROSTER!C$22)</f>
        <v/>
      </c>
      <c r="D261" s="573"/>
      <c r="E261" s="574"/>
      <c r="F261" s="576">
        <f>IF(E261="y",1,IF(E261="S",1,0))</f>
        <v>0</v>
      </c>
      <c r="G261" s="582">
        <f>IF(E261="S",1,0)</f>
        <v>0</v>
      </c>
      <c r="H261" s="578"/>
      <c r="I261" s="543"/>
      <c r="J261" s="542"/>
      <c r="K261" s="580"/>
      <c r="L261" s="584"/>
      <c r="M261" s="585"/>
      <c r="N261" s="588">
        <f>L261+J261</f>
        <v>0</v>
      </c>
      <c r="O261" s="589"/>
      <c r="P261" s="542"/>
      <c r="Q261" s="580"/>
      <c r="R261" s="584"/>
      <c r="S261" s="585"/>
      <c r="T261" s="588">
        <f>R261-P261</f>
        <v>0</v>
      </c>
      <c r="U261" s="588"/>
      <c r="V261" s="542"/>
      <c r="W261" s="543"/>
      <c r="X261" s="593"/>
      <c r="Y261" s="543"/>
      <c r="Z261" s="542"/>
      <c r="AA261" s="543"/>
      <c r="AB261" s="542"/>
      <c r="AC261" s="543"/>
      <c r="AD261" s="542"/>
      <c r="AE261" s="580"/>
      <c r="AF261" s="584"/>
      <c r="AG261" s="585"/>
      <c r="AH261" s="595">
        <f>IF(AD261=0,0,(AF261/AD261)*100)</f>
        <v>0</v>
      </c>
      <c r="AI261" s="596"/>
      <c r="AJ261" s="542"/>
      <c r="AK261" s="580"/>
      <c r="AL261" s="584"/>
      <c r="AM261" s="585"/>
      <c r="AN261" s="595">
        <f>IF(AJ261=0,0,(AL261/AJ261)*100)</f>
        <v>0</v>
      </c>
      <c r="AO261" s="596"/>
      <c r="AP261" s="542"/>
      <c r="AQ261" s="580"/>
      <c r="AR261" s="584"/>
      <c r="AS261" s="585"/>
      <c r="AT261" s="595">
        <f>IF(AP261=0,0,(AR261/AP261)*100)</f>
        <v>0</v>
      </c>
      <c r="AU261" s="596"/>
      <c r="AV261" s="599">
        <f>AD261+AJ261+AP261</f>
        <v>0</v>
      </c>
      <c r="AW261" s="600"/>
      <c r="AX261" s="630">
        <f>AF261+AL261+AR261</f>
        <v>0</v>
      </c>
      <c r="AY261" s="631"/>
      <c r="AZ261" s="595">
        <f>IF(AV261=0,0,(AX261/AV261)*100)</f>
        <v>0</v>
      </c>
      <c r="BA261" s="596"/>
      <c r="BB261" s="542"/>
      <c r="BC261" s="580"/>
      <c r="BD261" s="584"/>
      <c r="BE261" s="585"/>
      <c r="BF261" s="595">
        <f>IF(BB261=0,0,(BD261/BB261)*100)</f>
        <v>0</v>
      </c>
      <c r="BG261" s="596"/>
      <c r="BH261" s="599">
        <f>AV261+BB261</f>
        <v>0</v>
      </c>
      <c r="BI261" s="600"/>
      <c r="BJ261" s="630">
        <f>AX261+BD261</f>
        <v>0</v>
      </c>
      <c r="BK261" s="631"/>
      <c r="BL261" s="595">
        <f>IF(BH261=0,0,(BJ261/BH261)*100)</f>
        <v>0</v>
      </c>
      <c r="BM261" s="596"/>
      <c r="BN261" s="656">
        <f>(AF261*2)+(AL261*2)+(AR261*3)+BD261</f>
        <v>0</v>
      </c>
      <c r="BO261" s="657"/>
      <c r="BP261" s="658"/>
      <c r="BQ261" s="676">
        <f t="shared" ref="BQ261" si="227">IF(BS261=0,0,50*BR261/BS261)</f>
        <v>0</v>
      </c>
      <c r="BR261" s="662">
        <f t="shared" ref="BR261" si="228">(BN261*BU$247)+(N261*BU$248)+(Z261*BU$249)+(R261*BU$250)+(X261*BU$251)+(AB261*BU$252)+(V261*BU271)</f>
        <v>0</v>
      </c>
      <c r="BS261" s="662">
        <f t="shared" ref="BS261" si="229">((BB261-BD261)*BU$254)+((AV261-AX261)*BU$253)+(H261*BU$255)+(P261*BU$256)</f>
        <v>0</v>
      </c>
      <c r="BT261" s="15"/>
      <c r="BU261" s="15"/>
      <c r="BV261" s="95"/>
    </row>
    <row r="262" spans="1:74" ht="21.75" customHeight="1" x14ac:dyDescent="0.25">
      <c r="A262" s="95"/>
      <c r="B262" s="571"/>
      <c r="C262" s="642" t="str">
        <f>IF(ROSTER!D$22="","",ROSTER!D$22)</f>
        <v/>
      </c>
      <c r="D262" s="643"/>
      <c r="E262" s="575"/>
      <c r="F262" s="577"/>
      <c r="G262" s="583"/>
      <c r="H262" s="579"/>
      <c r="I262" s="545"/>
      <c r="J262" s="544"/>
      <c r="K262" s="581"/>
      <c r="L262" s="586"/>
      <c r="M262" s="587"/>
      <c r="N262" s="592" t="s">
        <v>16</v>
      </c>
      <c r="O262" s="603"/>
      <c r="P262" s="544"/>
      <c r="Q262" s="581"/>
      <c r="R262" s="586"/>
      <c r="S262" s="587"/>
      <c r="T262" s="592" t="s">
        <v>16</v>
      </c>
      <c r="U262" s="592"/>
      <c r="V262" s="544"/>
      <c r="W262" s="545"/>
      <c r="X262" s="594"/>
      <c r="Y262" s="545"/>
      <c r="Z262" s="544"/>
      <c r="AA262" s="545"/>
      <c r="AB262" s="544"/>
      <c r="AC262" s="545"/>
      <c r="AD262" s="544"/>
      <c r="AE262" s="581"/>
      <c r="AF262" s="586"/>
      <c r="AG262" s="587"/>
      <c r="AH262" s="626"/>
      <c r="AI262" s="627"/>
      <c r="AJ262" s="544"/>
      <c r="AK262" s="581"/>
      <c r="AL262" s="586"/>
      <c r="AM262" s="587"/>
      <c r="AN262" s="626"/>
      <c r="AO262" s="627"/>
      <c r="AP262" s="544"/>
      <c r="AQ262" s="581"/>
      <c r="AR262" s="586"/>
      <c r="AS262" s="587"/>
      <c r="AT262" s="626"/>
      <c r="AU262" s="627"/>
      <c r="AV262" s="628"/>
      <c r="AW262" s="629"/>
      <c r="AX262" s="632"/>
      <c r="AY262" s="633"/>
      <c r="AZ262" s="626"/>
      <c r="BA262" s="627"/>
      <c r="BB262" s="544"/>
      <c r="BC262" s="581"/>
      <c r="BD262" s="586"/>
      <c r="BE262" s="587"/>
      <c r="BF262" s="626"/>
      <c r="BG262" s="627"/>
      <c r="BH262" s="628"/>
      <c r="BI262" s="629"/>
      <c r="BJ262" s="632"/>
      <c r="BK262" s="633"/>
      <c r="BL262" s="626"/>
      <c r="BM262" s="627"/>
      <c r="BN262" s="678"/>
      <c r="BO262" s="679"/>
      <c r="BP262" s="680"/>
      <c r="BQ262" s="677"/>
      <c r="BR262" s="663"/>
      <c r="BS262" s="663"/>
      <c r="BT262" s="15"/>
      <c r="BU262" s="15"/>
      <c r="BV262" s="95"/>
    </row>
    <row r="263" spans="1:74" ht="21.75" customHeight="1" x14ac:dyDescent="0.25">
      <c r="A263" s="95"/>
      <c r="B263" s="570" t="str">
        <f>IF(ROSTER!B$24="","",ROSTER!B$24)</f>
        <v/>
      </c>
      <c r="C263" s="572" t="str">
        <f>IF(ROSTER!C$24="","",ROSTER!C$24)</f>
        <v/>
      </c>
      <c r="D263" s="573"/>
      <c r="E263" s="574"/>
      <c r="F263" s="576">
        <f>IF(E263="y",1,IF(E263="S",1,0))</f>
        <v>0</v>
      </c>
      <c r="G263" s="582">
        <f>IF(E263="S",1,0)</f>
        <v>0</v>
      </c>
      <c r="H263" s="578"/>
      <c r="I263" s="543"/>
      <c r="J263" s="542"/>
      <c r="K263" s="580"/>
      <c r="L263" s="584"/>
      <c r="M263" s="585"/>
      <c r="N263" s="588">
        <f>L263+J263</f>
        <v>0</v>
      </c>
      <c r="O263" s="589"/>
      <c r="P263" s="542"/>
      <c r="Q263" s="580"/>
      <c r="R263" s="584"/>
      <c r="S263" s="585"/>
      <c r="T263" s="588">
        <f>R263-P263</f>
        <v>0</v>
      </c>
      <c r="U263" s="588"/>
      <c r="V263" s="542"/>
      <c r="W263" s="543"/>
      <c r="X263" s="593"/>
      <c r="Y263" s="543"/>
      <c r="Z263" s="542"/>
      <c r="AA263" s="543"/>
      <c r="AB263" s="542"/>
      <c r="AC263" s="543"/>
      <c r="AD263" s="542"/>
      <c r="AE263" s="580"/>
      <c r="AF263" s="584"/>
      <c r="AG263" s="585"/>
      <c r="AH263" s="595">
        <f>IF(AD263=0,0,(AF263/AD263)*100)</f>
        <v>0</v>
      </c>
      <c r="AI263" s="596"/>
      <c r="AJ263" s="542"/>
      <c r="AK263" s="580"/>
      <c r="AL263" s="584"/>
      <c r="AM263" s="585"/>
      <c r="AN263" s="595">
        <f>IF(AJ263=0,0,(AL263/AJ263)*100)</f>
        <v>0</v>
      </c>
      <c r="AO263" s="596"/>
      <c r="AP263" s="542"/>
      <c r="AQ263" s="580"/>
      <c r="AR263" s="584"/>
      <c r="AS263" s="585"/>
      <c r="AT263" s="595">
        <f>IF(AP263=0,0,(AR263/AP263)*100)</f>
        <v>0</v>
      </c>
      <c r="AU263" s="596"/>
      <c r="AV263" s="599">
        <f>AD263+AJ263+AP263</f>
        <v>0</v>
      </c>
      <c r="AW263" s="600"/>
      <c r="AX263" s="630">
        <f>AF263+AL263+AR263</f>
        <v>0</v>
      </c>
      <c r="AY263" s="631"/>
      <c r="AZ263" s="595">
        <f>IF(AV263=0,0,(AX263/AV263)*100)</f>
        <v>0</v>
      </c>
      <c r="BA263" s="596"/>
      <c r="BB263" s="542"/>
      <c r="BC263" s="580"/>
      <c r="BD263" s="584"/>
      <c r="BE263" s="585"/>
      <c r="BF263" s="595">
        <f>IF(BB263=0,0,(BD263/BB263)*100)</f>
        <v>0</v>
      </c>
      <c r="BG263" s="596"/>
      <c r="BH263" s="599">
        <f>AV263+BB263</f>
        <v>0</v>
      </c>
      <c r="BI263" s="600"/>
      <c r="BJ263" s="630">
        <f>AX263+BD263</f>
        <v>0</v>
      </c>
      <c r="BK263" s="631"/>
      <c r="BL263" s="595">
        <f>IF(BH263=0,0,(BJ263/BH263)*100)</f>
        <v>0</v>
      </c>
      <c r="BM263" s="596"/>
      <c r="BN263" s="656">
        <f>(AF263*2)+(AL263*2)+(AR263*3)+BD263</f>
        <v>0</v>
      </c>
      <c r="BO263" s="657"/>
      <c r="BP263" s="658"/>
      <c r="BQ263" s="676">
        <f t="shared" ref="BQ263" si="230">IF(BS263=0,0,50*BR263/BS263)</f>
        <v>0</v>
      </c>
      <c r="BR263" s="662">
        <f t="shared" ref="BR263" si="231">(BN263*BU$247)+(N263*BU$248)+(Z263*BU$249)+(R263*BU$250)+(X263*BU$251)+(AB263*BU$252)+(V263*BU273)</f>
        <v>0</v>
      </c>
      <c r="BS263" s="662">
        <f t="shared" ref="BS263" si="232">((BB263-BD263)*BU$254)+((AV263-AX263)*BU$253)+(H263*BU$255)+(P263*BU$256)</f>
        <v>0</v>
      </c>
      <c r="BT263" s="15"/>
      <c r="BU263" s="15"/>
      <c r="BV263" s="95"/>
    </row>
    <row r="264" spans="1:74" ht="21.75" customHeight="1" x14ac:dyDescent="0.25">
      <c r="A264" s="95"/>
      <c r="B264" s="571"/>
      <c r="C264" s="642" t="str">
        <f>IF(ROSTER!D$24="","",ROSTER!D$24)</f>
        <v/>
      </c>
      <c r="D264" s="643"/>
      <c r="E264" s="575"/>
      <c r="F264" s="577"/>
      <c r="G264" s="583"/>
      <c r="H264" s="579"/>
      <c r="I264" s="545"/>
      <c r="J264" s="544"/>
      <c r="K264" s="581"/>
      <c r="L264" s="586"/>
      <c r="M264" s="587"/>
      <c r="N264" s="592" t="s">
        <v>16</v>
      </c>
      <c r="O264" s="603"/>
      <c r="P264" s="544"/>
      <c r="Q264" s="581"/>
      <c r="R264" s="586"/>
      <c r="S264" s="587"/>
      <c r="T264" s="592" t="s">
        <v>16</v>
      </c>
      <c r="U264" s="592"/>
      <c r="V264" s="544"/>
      <c r="W264" s="545"/>
      <c r="X264" s="594"/>
      <c r="Y264" s="545"/>
      <c r="Z264" s="544"/>
      <c r="AA264" s="545"/>
      <c r="AB264" s="544"/>
      <c r="AC264" s="545"/>
      <c r="AD264" s="544"/>
      <c r="AE264" s="581"/>
      <c r="AF264" s="586"/>
      <c r="AG264" s="587"/>
      <c r="AH264" s="626"/>
      <c r="AI264" s="627"/>
      <c r="AJ264" s="544"/>
      <c r="AK264" s="581"/>
      <c r="AL264" s="586"/>
      <c r="AM264" s="587"/>
      <c r="AN264" s="626"/>
      <c r="AO264" s="627"/>
      <c r="AP264" s="544"/>
      <c r="AQ264" s="581"/>
      <c r="AR264" s="586"/>
      <c r="AS264" s="587"/>
      <c r="AT264" s="626"/>
      <c r="AU264" s="627"/>
      <c r="AV264" s="628"/>
      <c r="AW264" s="629"/>
      <c r="AX264" s="632"/>
      <c r="AY264" s="633"/>
      <c r="AZ264" s="626"/>
      <c r="BA264" s="627"/>
      <c r="BB264" s="544"/>
      <c r="BC264" s="581"/>
      <c r="BD264" s="586"/>
      <c r="BE264" s="587"/>
      <c r="BF264" s="626"/>
      <c r="BG264" s="627"/>
      <c r="BH264" s="628"/>
      <c r="BI264" s="629"/>
      <c r="BJ264" s="632"/>
      <c r="BK264" s="633"/>
      <c r="BL264" s="626"/>
      <c r="BM264" s="627"/>
      <c r="BN264" s="678"/>
      <c r="BO264" s="679"/>
      <c r="BP264" s="680"/>
      <c r="BQ264" s="677"/>
      <c r="BR264" s="663"/>
      <c r="BS264" s="663"/>
      <c r="BT264" s="15"/>
      <c r="BU264" s="15"/>
      <c r="BV264" s="95"/>
    </row>
    <row r="265" spans="1:74" ht="21.75" customHeight="1" x14ac:dyDescent="0.25">
      <c r="A265" s="95"/>
      <c r="B265" s="570" t="str">
        <f>IF(ROSTER!B$26="","",ROSTER!B$26)</f>
        <v/>
      </c>
      <c r="C265" s="572" t="str">
        <f>IF(ROSTER!C$26="","",ROSTER!C$26)</f>
        <v/>
      </c>
      <c r="D265" s="573"/>
      <c r="E265" s="574"/>
      <c r="F265" s="576">
        <f>IF(E265="y",1,IF(E265="S",1,0))</f>
        <v>0</v>
      </c>
      <c r="G265" s="582">
        <f>IF(E265="S",1,0)</f>
        <v>0</v>
      </c>
      <c r="H265" s="578"/>
      <c r="I265" s="543"/>
      <c r="J265" s="542"/>
      <c r="K265" s="580"/>
      <c r="L265" s="584"/>
      <c r="M265" s="585"/>
      <c r="N265" s="588">
        <f>L265+J265</f>
        <v>0</v>
      </c>
      <c r="O265" s="589"/>
      <c r="P265" s="542"/>
      <c r="Q265" s="580"/>
      <c r="R265" s="584"/>
      <c r="S265" s="585"/>
      <c r="T265" s="588">
        <f>R265-P265</f>
        <v>0</v>
      </c>
      <c r="U265" s="588"/>
      <c r="V265" s="542"/>
      <c r="W265" s="543"/>
      <c r="X265" s="593"/>
      <c r="Y265" s="543"/>
      <c r="Z265" s="542"/>
      <c r="AA265" s="543"/>
      <c r="AB265" s="542"/>
      <c r="AC265" s="543"/>
      <c r="AD265" s="542"/>
      <c r="AE265" s="580"/>
      <c r="AF265" s="584"/>
      <c r="AG265" s="585"/>
      <c r="AH265" s="595">
        <f>IF(AD265=0,0,(AF265/AD265)*100)</f>
        <v>0</v>
      </c>
      <c r="AI265" s="596"/>
      <c r="AJ265" s="542"/>
      <c r="AK265" s="580"/>
      <c r="AL265" s="584"/>
      <c r="AM265" s="585"/>
      <c r="AN265" s="595">
        <f>IF(AJ265=0,0,(AL265/AJ265)*100)</f>
        <v>0</v>
      </c>
      <c r="AO265" s="596"/>
      <c r="AP265" s="542"/>
      <c r="AQ265" s="580"/>
      <c r="AR265" s="584"/>
      <c r="AS265" s="585"/>
      <c r="AT265" s="595">
        <f>IF(AP265=0,0,(AR265/AP265)*100)</f>
        <v>0</v>
      </c>
      <c r="AU265" s="596"/>
      <c r="AV265" s="599">
        <f>AD265+AJ265+AP265</f>
        <v>0</v>
      </c>
      <c r="AW265" s="600"/>
      <c r="AX265" s="630">
        <f>AF265+AL265+AR265</f>
        <v>0</v>
      </c>
      <c r="AY265" s="631"/>
      <c r="AZ265" s="595">
        <f>IF(AV265=0,0,(AX265/AV265)*100)</f>
        <v>0</v>
      </c>
      <c r="BA265" s="596"/>
      <c r="BB265" s="542"/>
      <c r="BC265" s="580"/>
      <c r="BD265" s="584"/>
      <c r="BE265" s="585"/>
      <c r="BF265" s="595">
        <f>IF(BB265=0,0,(BD265/BB265)*100)</f>
        <v>0</v>
      </c>
      <c r="BG265" s="596"/>
      <c r="BH265" s="599">
        <f>AV265+BB265</f>
        <v>0</v>
      </c>
      <c r="BI265" s="600"/>
      <c r="BJ265" s="630">
        <f>AX265+BD265</f>
        <v>0</v>
      </c>
      <c r="BK265" s="631"/>
      <c r="BL265" s="595">
        <f>IF(BH265=0,0,(BJ265/BH265)*100)</f>
        <v>0</v>
      </c>
      <c r="BM265" s="596"/>
      <c r="BN265" s="656">
        <f>(AF265*2)+(AL265*2)+(AR265*3)+BD265</f>
        <v>0</v>
      </c>
      <c r="BO265" s="657"/>
      <c r="BP265" s="658"/>
      <c r="BQ265" s="676">
        <f t="shared" ref="BQ265" si="233">IF(BS265=0,0,50*BR265/BS265)</f>
        <v>0</v>
      </c>
      <c r="BR265" s="662">
        <f t="shared" ref="BR265" si="234">(BN265*BU$247)+(N265*BU$248)+(Z265*BU$249)+(R265*BU$250)+(X265*BU$251)+(AB265*BU$252)+(V265*BU275)</f>
        <v>0</v>
      </c>
      <c r="BS265" s="662">
        <f t="shared" ref="BS265" si="235">((BB265-BD265)*BU$254)+((AV265-AX265)*BU$253)+(H265*BU$255)+(P265*BU$256)</f>
        <v>0</v>
      </c>
      <c r="BT265" s="15"/>
      <c r="BU265" s="15"/>
      <c r="BV265" s="95"/>
    </row>
    <row r="266" spans="1:74" ht="21.75" customHeight="1" x14ac:dyDescent="0.25">
      <c r="A266" s="95"/>
      <c r="B266" s="571"/>
      <c r="C266" s="642" t="str">
        <f>IF(ROSTER!D$26="","",ROSTER!D$26)</f>
        <v/>
      </c>
      <c r="D266" s="643"/>
      <c r="E266" s="575"/>
      <c r="F266" s="577"/>
      <c r="G266" s="583"/>
      <c r="H266" s="579"/>
      <c r="I266" s="545"/>
      <c r="J266" s="544"/>
      <c r="K266" s="581"/>
      <c r="L266" s="586"/>
      <c r="M266" s="587"/>
      <c r="N266" s="592" t="s">
        <v>16</v>
      </c>
      <c r="O266" s="603"/>
      <c r="P266" s="544"/>
      <c r="Q266" s="581"/>
      <c r="R266" s="586"/>
      <c r="S266" s="587"/>
      <c r="T266" s="592" t="s">
        <v>16</v>
      </c>
      <c r="U266" s="592"/>
      <c r="V266" s="544"/>
      <c r="W266" s="545"/>
      <c r="X266" s="594"/>
      <c r="Y266" s="545"/>
      <c r="Z266" s="544"/>
      <c r="AA266" s="545"/>
      <c r="AB266" s="544"/>
      <c r="AC266" s="545"/>
      <c r="AD266" s="544"/>
      <c r="AE266" s="581"/>
      <c r="AF266" s="586"/>
      <c r="AG266" s="587"/>
      <c r="AH266" s="626"/>
      <c r="AI266" s="627"/>
      <c r="AJ266" s="544"/>
      <c r="AK266" s="581"/>
      <c r="AL266" s="586"/>
      <c r="AM266" s="587"/>
      <c r="AN266" s="626"/>
      <c r="AO266" s="627"/>
      <c r="AP266" s="544"/>
      <c r="AQ266" s="581"/>
      <c r="AR266" s="586"/>
      <c r="AS266" s="587"/>
      <c r="AT266" s="626"/>
      <c r="AU266" s="627"/>
      <c r="AV266" s="628"/>
      <c r="AW266" s="629"/>
      <c r="AX266" s="632"/>
      <c r="AY266" s="633"/>
      <c r="AZ266" s="626"/>
      <c r="BA266" s="627"/>
      <c r="BB266" s="544"/>
      <c r="BC266" s="581"/>
      <c r="BD266" s="586"/>
      <c r="BE266" s="587"/>
      <c r="BF266" s="626"/>
      <c r="BG266" s="627"/>
      <c r="BH266" s="628"/>
      <c r="BI266" s="629"/>
      <c r="BJ266" s="632"/>
      <c r="BK266" s="633"/>
      <c r="BL266" s="626"/>
      <c r="BM266" s="627"/>
      <c r="BN266" s="678"/>
      <c r="BO266" s="679"/>
      <c r="BP266" s="680"/>
      <c r="BQ266" s="677"/>
      <c r="BR266" s="663"/>
      <c r="BS266" s="663"/>
      <c r="BT266" s="15"/>
      <c r="BU266" s="15"/>
      <c r="BV266" s="95"/>
    </row>
    <row r="267" spans="1:74" ht="21.75" customHeight="1" x14ac:dyDescent="0.25">
      <c r="A267" s="95"/>
      <c r="B267" s="570" t="str">
        <f>IF(ROSTER!B$28="","",ROSTER!B$28)</f>
        <v/>
      </c>
      <c r="C267" s="572" t="str">
        <f>IF(ROSTER!C$28="","",ROSTER!C$28)</f>
        <v/>
      </c>
      <c r="D267" s="573"/>
      <c r="E267" s="574"/>
      <c r="F267" s="576">
        <f>IF(E267="y",1,IF(E267="S",1,0))</f>
        <v>0</v>
      </c>
      <c r="G267" s="582">
        <f>IF(E267="S",1,0)</f>
        <v>0</v>
      </c>
      <c r="H267" s="578"/>
      <c r="I267" s="543"/>
      <c r="J267" s="542"/>
      <c r="K267" s="580"/>
      <c r="L267" s="584"/>
      <c r="M267" s="585"/>
      <c r="N267" s="588">
        <f>L267+J267</f>
        <v>0</v>
      </c>
      <c r="O267" s="589"/>
      <c r="P267" s="542"/>
      <c r="Q267" s="580"/>
      <c r="R267" s="584"/>
      <c r="S267" s="585"/>
      <c r="T267" s="588">
        <f>R267-P267</f>
        <v>0</v>
      </c>
      <c r="U267" s="588"/>
      <c r="V267" s="542"/>
      <c r="W267" s="543"/>
      <c r="X267" s="593"/>
      <c r="Y267" s="543"/>
      <c r="Z267" s="542"/>
      <c r="AA267" s="543"/>
      <c r="AB267" s="542"/>
      <c r="AC267" s="543"/>
      <c r="AD267" s="542"/>
      <c r="AE267" s="580"/>
      <c r="AF267" s="584"/>
      <c r="AG267" s="585"/>
      <c r="AH267" s="595">
        <f>IF(AD267=0,0,(AF267/AD267)*100)</f>
        <v>0</v>
      </c>
      <c r="AI267" s="596"/>
      <c r="AJ267" s="542"/>
      <c r="AK267" s="580"/>
      <c r="AL267" s="584"/>
      <c r="AM267" s="585"/>
      <c r="AN267" s="595">
        <f>IF(AJ267=0,0,(AL267/AJ267)*100)</f>
        <v>0</v>
      </c>
      <c r="AO267" s="596"/>
      <c r="AP267" s="542"/>
      <c r="AQ267" s="580"/>
      <c r="AR267" s="584"/>
      <c r="AS267" s="585"/>
      <c r="AT267" s="595">
        <f>IF(AP267=0,0,(AR267/AP267)*100)</f>
        <v>0</v>
      </c>
      <c r="AU267" s="596"/>
      <c r="AV267" s="599">
        <f>AD267+AJ267+AP267</f>
        <v>0</v>
      </c>
      <c r="AW267" s="600"/>
      <c r="AX267" s="630">
        <f>AF267+AL267+AR267</f>
        <v>0</v>
      </c>
      <c r="AY267" s="631"/>
      <c r="AZ267" s="595">
        <f>IF(AV267=0,0,(AX267/AV267)*100)</f>
        <v>0</v>
      </c>
      <c r="BA267" s="596"/>
      <c r="BB267" s="542"/>
      <c r="BC267" s="580"/>
      <c r="BD267" s="584"/>
      <c r="BE267" s="585"/>
      <c r="BF267" s="595">
        <f>IF(BB267=0,0,(BD267/BB267)*100)</f>
        <v>0</v>
      </c>
      <c r="BG267" s="596"/>
      <c r="BH267" s="599">
        <f>AV267+BB267</f>
        <v>0</v>
      </c>
      <c r="BI267" s="600"/>
      <c r="BJ267" s="630">
        <f>AX267+BD267</f>
        <v>0</v>
      </c>
      <c r="BK267" s="631"/>
      <c r="BL267" s="595">
        <f>IF(BH267=0,0,(BJ267/BH267)*100)</f>
        <v>0</v>
      </c>
      <c r="BM267" s="596"/>
      <c r="BN267" s="656">
        <f>(AF267*2)+(AL267*2)+(AR267*3)+BD267</f>
        <v>0</v>
      </c>
      <c r="BO267" s="657"/>
      <c r="BP267" s="658"/>
      <c r="BQ267" s="676">
        <f t="shared" ref="BQ267" si="236">IF(BS267=0,0,50*BR267/BS267)</f>
        <v>0</v>
      </c>
      <c r="BR267" s="662">
        <f t="shared" ref="BR267" si="237">(BN267*BU$247)+(N267*BU$248)+(Z267*BU$249)+(R267*BU$250)+(X267*BU$251)+(AB267*BU$252)+(V267*BU277)</f>
        <v>0</v>
      </c>
      <c r="BS267" s="662">
        <f t="shared" ref="BS267" si="238">((BB267-BD267)*BU$254)+((AV267-AX267)*BU$253)+(H267*BU$255)+(P267*BU$256)</f>
        <v>0</v>
      </c>
      <c r="BT267" s="15"/>
      <c r="BU267" s="15"/>
      <c r="BV267" s="95"/>
    </row>
    <row r="268" spans="1:74" ht="21.75" customHeight="1" x14ac:dyDescent="0.25">
      <c r="A268" s="95"/>
      <c r="B268" s="571"/>
      <c r="C268" s="642" t="str">
        <f>IF(ROSTER!D$28="","",ROSTER!D$28)</f>
        <v/>
      </c>
      <c r="D268" s="643"/>
      <c r="E268" s="575"/>
      <c r="F268" s="577"/>
      <c r="G268" s="583"/>
      <c r="H268" s="579"/>
      <c r="I268" s="545"/>
      <c r="J268" s="544"/>
      <c r="K268" s="581"/>
      <c r="L268" s="586"/>
      <c r="M268" s="587"/>
      <c r="N268" s="592" t="s">
        <v>16</v>
      </c>
      <c r="O268" s="603"/>
      <c r="P268" s="544"/>
      <c r="Q268" s="581"/>
      <c r="R268" s="586"/>
      <c r="S268" s="587"/>
      <c r="T268" s="592" t="s">
        <v>16</v>
      </c>
      <c r="U268" s="592"/>
      <c r="V268" s="544"/>
      <c r="W268" s="545"/>
      <c r="X268" s="594"/>
      <c r="Y268" s="545"/>
      <c r="Z268" s="544"/>
      <c r="AA268" s="545"/>
      <c r="AB268" s="544"/>
      <c r="AC268" s="545"/>
      <c r="AD268" s="544"/>
      <c r="AE268" s="581"/>
      <c r="AF268" s="586"/>
      <c r="AG268" s="587"/>
      <c r="AH268" s="626"/>
      <c r="AI268" s="627"/>
      <c r="AJ268" s="544"/>
      <c r="AK268" s="581"/>
      <c r="AL268" s="586"/>
      <c r="AM268" s="587"/>
      <c r="AN268" s="626"/>
      <c r="AO268" s="627"/>
      <c r="AP268" s="544"/>
      <c r="AQ268" s="581"/>
      <c r="AR268" s="586"/>
      <c r="AS268" s="587"/>
      <c r="AT268" s="626"/>
      <c r="AU268" s="627"/>
      <c r="AV268" s="628"/>
      <c r="AW268" s="629"/>
      <c r="AX268" s="632"/>
      <c r="AY268" s="633"/>
      <c r="AZ268" s="626"/>
      <c r="BA268" s="627"/>
      <c r="BB268" s="544"/>
      <c r="BC268" s="581"/>
      <c r="BD268" s="586"/>
      <c r="BE268" s="587"/>
      <c r="BF268" s="626"/>
      <c r="BG268" s="627"/>
      <c r="BH268" s="628"/>
      <c r="BI268" s="629"/>
      <c r="BJ268" s="632"/>
      <c r="BK268" s="633"/>
      <c r="BL268" s="626"/>
      <c r="BM268" s="627"/>
      <c r="BN268" s="678"/>
      <c r="BO268" s="679"/>
      <c r="BP268" s="680"/>
      <c r="BQ268" s="677"/>
      <c r="BR268" s="663"/>
      <c r="BS268" s="663"/>
      <c r="BT268" s="15"/>
      <c r="BU268" s="15"/>
      <c r="BV268" s="95"/>
    </row>
    <row r="269" spans="1:74" ht="21.75" customHeight="1" x14ac:dyDescent="0.25">
      <c r="A269" s="95"/>
      <c r="B269" s="570" t="str">
        <f>IF(ROSTER!B$30="","",ROSTER!B$30)</f>
        <v/>
      </c>
      <c r="C269" s="572" t="str">
        <f>IF(ROSTER!C$30="","",ROSTER!C$30)</f>
        <v/>
      </c>
      <c r="D269" s="573"/>
      <c r="E269" s="574"/>
      <c r="F269" s="576">
        <f>IF(E269="y",1,IF(E269="S",1,0))</f>
        <v>0</v>
      </c>
      <c r="G269" s="582">
        <f>IF(E269="S",1,0)</f>
        <v>0</v>
      </c>
      <c r="H269" s="578"/>
      <c r="I269" s="543"/>
      <c r="J269" s="542"/>
      <c r="K269" s="580"/>
      <c r="L269" s="584"/>
      <c r="M269" s="585"/>
      <c r="N269" s="588">
        <f>L269+J269</f>
        <v>0</v>
      </c>
      <c r="O269" s="589"/>
      <c r="P269" s="542"/>
      <c r="Q269" s="580"/>
      <c r="R269" s="584"/>
      <c r="S269" s="585"/>
      <c r="T269" s="588">
        <f>R269-P269</f>
        <v>0</v>
      </c>
      <c r="U269" s="588"/>
      <c r="V269" s="542"/>
      <c r="W269" s="543"/>
      <c r="X269" s="593"/>
      <c r="Y269" s="543"/>
      <c r="Z269" s="542"/>
      <c r="AA269" s="543"/>
      <c r="AB269" s="542"/>
      <c r="AC269" s="543"/>
      <c r="AD269" s="542"/>
      <c r="AE269" s="580"/>
      <c r="AF269" s="584"/>
      <c r="AG269" s="585"/>
      <c r="AH269" s="595">
        <f>IF(AD269=0,0,(AF269/AD269)*100)</f>
        <v>0</v>
      </c>
      <c r="AI269" s="596"/>
      <c r="AJ269" s="542"/>
      <c r="AK269" s="580"/>
      <c r="AL269" s="584"/>
      <c r="AM269" s="585"/>
      <c r="AN269" s="595">
        <f>IF(AJ269=0,0,(AL269/AJ269)*100)</f>
        <v>0</v>
      </c>
      <c r="AO269" s="596"/>
      <c r="AP269" s="542"/>
      <c r="AQ269" s="580"/>
      <c r="AR269" s="584"/>
      <c r="AS269" s="585"/>
      <c r="AT269" s="595">
        <f>IF(AP269=0,0,(AR269/AP269)*100)</f>
        <v>0</v>
      </c>
      <c r="AU269" s="596"/>
      <c r="AV269" s="599">
        <f>AD269+AJ269+AP269</f>
        <v>0</v>
      </c>
      <c r="AW269" s="600"/>
      <c r="AX269" s="630">
        <f>AF269+AL269+AR269</f>
        <v>0</v>
      </c>
      <c r="AY269" s="631"/>
      <c r="AZ269" s="595">
        <f>IF(AV269=0,0,(AX269/AV269)*100)</f>
        <v>0</v>
      </c>
      <c r="BA269" s="596"/>
      <c r="BB269" s="542"/>
      <c r="BC269" s="580"/>
      <c r="BD269" s="584"/>
      <c r="BE269" s="585"/>
      <c r="BF269" s="595">
        <f>IF(BB269=0,0,(BD269/BB269)*100)</f>
        <v>0</v>
      </c>
      <c r="BG269" s="596"/>
      <c r="BH269" s="599">
        <f>AV269+BB269</f>
        <v>0</v>
      </c>
      <c r="BI269" s="600"/>
      <c r="BJ269" s="630">
        <f>AX269+BD269</f>
        <v>0</v>
      </c>
      <c r="BK269" s="631"/>
      <c r="BL269" s="595">
        <f>IF(BH269=0,0,(BJ269/BH269)*100)</f>
        <v>0</v>
      </c>
      <c r="BM269" s="596"/>
      <c r="BN269" s="656">
        <f>(AF269*2)+(AL269*2)+(AR269*3)+BD269</f>
        <v>0</v>
      </c>
      <c r="BO269" s="657"/>
      <c r="BP269" s="658"/>
      <c r="BQ269" s="676">
        <f t="shared" ref="BQ269" si="239">IF(BS269=0,0,50*BR269/BS269)</f>
        <v>0</v>
      </c>
      <c r="BR269" s="662">
        <f t="shared" ref="BR269" si="240">(BN269*BU$247)+(N269*BU$248)+(Z269*BU$249)+(R269*BU$250)+(X269*BU$251)+(AB269*BU$252)+(V269*BU279)</f>
        <v>0</v>
      </c>
      <c r="BS269" s="662">
        <f t="shared" ref="BS269" si="241">((BB269-BD269)*BU$254)+((AV269-AX269)*BU$253)+(H269*BU$255)+(P269*BU$256)</f>
        <v>0</v>
      </c>
      <c r="BT269" s="15"/>
      <c r="BU269" s="15"/>
      <c r="BV269" s="95"/>
    </row>
    <row r="270" spans="1:74" ht="21.75" customHeight="1" x14ac:dyDescent="0.25">
      <c r="A270" s="95"/>
      <c r="B270" s="571"/>
      <c r="C270" s="642" t="str">
        <f>IF(ROSTER!D$30="","",ROSTER!D$30)</f>
        <v/>
      </c>
      <c r="D270" s="643"/>
      <c r="E270" s="575"/>
      <c r="F270" s="577"/>
      <c r="G270" s="583"/>
      <c r="H270" s="579"/>
      <c r="I270" s="545"/>
      <c r="J270" s="544"/>
      <c r="K270" s="581"/>
      <c r="L270" s="586"/>
      <c r="M270" s="587"/>
      <c r="N270" s="592" t="s">
        <v>16</v>
      </c>
      <c r="O270" s="603"/>
      <c r="P270" s="544"/>
      <c r="Q270" s="581"/>
      <c r="R270" s="586"/>
      <c r="S270" s="587"/>
      <c r="T270" s="592" t="s">
        <v>16</v>
      </c>
      <c r="U270" s="592"/>
      <c r="V270" s="544"/>
      <c r="W270" s="545"/>
      <c r="X270" s="594"/>
      <c r="Y270" s="545"/>
      <c r="Z270" s="544"/>
      <c r="AA270" s="545"/>
      <c r="AB270" s="544"/>
      <c r="AC270" s="545"/>
      <c r="AD270" s="544"/>
      <c r="AE270" s="581"/>
      <c r="AF270" s="586"/>
      <c r="AG270" s="587"/>
      <c r="AH270" s="626"/>
      <c r="AI270" s="627"/>
      <c r="AJ270" s="544"/>
      <c r="AK270" s="581"/>
      <c r="AL270" s="586"/>
      <c r="AM270" s="587"/>
      <c r="AN270" s="626"/>
      <c r="AO270" s="627"/>
      <c r="AP270" s="544"/>
      <c r="AQ270" s="581"/>
      <c r="AR270" s="586"/>
      <c r="AS270" s="587"/>
      <c r="AT270" s="626"/>
      <c r="AU270" s="627"/>
      <c r="AV270" s="628"/>
      <c r="AW270" s="629"/>
      <c r="AX270" s="632"/>
      <c r="AY270" s="633"/>
      <c r="AZ270" s="626"/>
      <c r="BA270" s="627"/>
      <c r="BB270" s="544"/>
      <c r="BC270" s="581"/>
      <c r="BD270" s="586"/>
      <c r="BE270" s="587"/>
      <c r="BF270" s="626"/>
      <c r="BG270" s="627"/>
      <c r="BH270" s="628"/>
      <c r="BI270" s="629"/>
      <c r="BJ270" s="632"/>
      <c r="BK270" s="633"/>
      <c r="BL270" s="626"/>
      <c r="BM270" s="627"/>
      <c r="BN270" s="678"/>
      <c r="BO270" s="679"/>
      <c r="BP270" s="680"/>
      <c r="BQ270" s="677"/>
      <c r="BR270" s="663"/>
      <c r="BS270" s="663"/>
      <c r="BT270" s="15"/>
      <c r="BU270" s="15"/>
      <c r="BV270" s="95"/>
    </row>
    <row r="271" spans="1:74" ht="21.75" customHeight="1" x14ac:dyDescent="0.25">
      <c r="A271" s="95"/>
      <c r="B271" s="570" t="str">
        <f>IF(ROSTER!B$32="","",ROSTER!B$32)</f>
        <v/>
      </c>
      <c r="C271" s="572" t="str">
        <f>IF(ROSTER!C$32="","",ROSTER!C$32)</f>
        <v/>
      </c>
      <c r="D271" s="573"/>
      <c r="E271" s="574"/>
      <c r="F271" s="576">
        <f>IF(E271="y",1,IF(E271="S",1,0))</f>
        <v>0</v>
      </c>
      <c r="G271" s="582">
        <f>IF(E271="S",1,0)</f>
        <v>0</v>
      </c>
      <c r="H271" s="578"/>
      <c r="I271" s="543"/>
      <c r="J271" s="542"/>
      <c r="K271" s="580"/>
      <c r="L271" s="584"/>
      <c r="M271" s="585"/>
      <c r="N271" s="588">
        <f>L271+J271</f>
        <v>0</v>
      </c>
      <c r="O271" s="589"/>
      <c r="P271" s="542"/>
      <c r="Q271" s="580"/>
      <c r="R271" s="584"/>
      <c r="S271" s="585"/>
      <c r="T271" s="588">
        <f>R271-P271</f>
        <v>0</v>
      </c>
      <c r="U271" s="588"/>
      <c r="V271" s="542"/>
      <c r="W271" s="543"/>
      <c r="X271" s="593"/>
      <c r="Y271" s="543"/>
      <c r="Z271" s="542"/>
      <c r="AA271" s="543"/>
      <c r="AB271" s="542"/>
      <c r="AC271" s="543"/>
      <c r="AD271" s="542"/>
      <c r="AE271" s="580"/>
      <c r="AF271" s="584"/>
      <c r="AG271" s="585"/>
      <c r="AH271" s="595">
        <f>IF(AD271=0,0,(AF271/AD271)*100)</f>
        <v>0</v>
      </c>
      <c r="AI271" s="596"/>
      <c r="AJ271" s="542"/>
      <c r="AK271" s="580"/>
      <c r="AL271" s="584"/>
      <c r="AM271" s="585"/>
      <c r="AN271" s="595">
        <f>IF(AJ271=0,0,(AL271/AJ271)*100)</f>
        <v>0</v>
      </c>
      <c r="AO271" s="596"/>
      <c r="AP271" s="542"/>
      <c r="AQ271" s="580"/>
      <c r="AR271" s="584"/>
      <c r="AS271" s="585"/>
      <c r="AT271" s="595">
        <f>IF(AP271=0,0,(AR271/AP271)*100)</f>
        <v>0</v>
      </c>
      <c r="AU271" s="596"/>
      <c r="AV271" s="599">
        <f>AD271+AJ271+AP271</f>
        <v>0</v>
      </c>
      <c r="AW271" s="600"/>
      <c r="AX271" s="630">
        <f>AF271+AL271+AR271</f>
        <v>0</v>
      </c>
      <c r="AY271" s="631"/>
      <c r="AZ271" s="595">
        <f>IF(AV271=0,0,(AX271/AV271)*100)</f>
        <v>0</v>
      </c>
      <c r="BA271" s="596"/>
      <c r="BB271" s="542"/>
      <c r="BC271" s="580"/>
      <c r="BD271" s="584"/>
      <c r="BE271" s="585"/>
      <c r="BF271" s="595">
        <f>IF(BB271=0,0,(BD271/BB271)*100)</f>
        <v>0</v>
      </c>
      <c r="BG271" s="596"/>
      <c r="BH271" s="599">
        <f>AV271+BB271</f>
        <v>0</v>
      </c>
      <c r="BI271" s="600"/>
      <c r="BJ271" s="630">
        <f>AX271+BD271</f>
        <v>0</v>
      </c>
      <c r="BK271" s="631"/>
      <c r="BL271" s="595">
        <f>IF(BH271=0,0,(BJ271/BH271)*100)</f>
        <v>0</v>
      </c>
      <c r="BM271" s="596"/>
      <c r="BN271" s="656">
        <f>(AF271*2)+(AL271*2)+(AR271*3)+BD271</f>
        <v>0</v>
      </c>
      <c r="BO271" s="657"/>
      <c r="BP271" s="658"/>
      <c r="BQ271" s="676">
        <f t="shared" ref="BQ271" si="242">IF(BS271=0,0,50*BR271/BS271)</f>
        <v>0</v>
      </c>
      <c r="BR271" s="662">
        <f t="shared" ref="BR271" si="243">(BN271*BU$247)+(N271*BU$248)+(Z271*BU$249)+(R271*BU$250)+(X271*BU$251)+(AB271*BU$252)+(V271*BU281)</f>
        <v>0</v>
      </c>
      <c r="BS271" s="662">
        <f t="shared" ref="BS271" si="244">((BB271-BD271)*BU$254)+((AV271-AX271)*BU$253)+(H271*BU$255)+(P271*BU$256)</f>
        <v>0</v>
      </c>
      <c r="BT271" s="15"/>
      <c r="BU271" s="15"/>
      <c r="BV271" s="95"/>
    </row>
    <row r="272" spans="1:74" ht="21.75" customHeight="1" x14ac:dyDescent="0.25">
      <c r="A272" s="95"/>
      <c r="B272" s="571"/>
      <c r="C272" s="642" t="str">
        <f>IF(ROSTER!D$32="","",ROSTER!D$32)</f>
        <v/>
      </c>
      <c r="D272" s="643"/>
      <c r="E272" s="575"/>
      <c r="F272" s="577"/>
      <c r="G272" s="583"/>
      <c r="H272" s="579"/>
      <c r="I272" s="545"/>
      <c r="J272" s="544"/>
      <c r="K272" s="581"/>
      <c r="L272" s="586"/>
      <c r="M272" s="587"/>
      <c r="N272" s="592" t="s">
        <v>16</v>
      </c>
      <c r="O272" s="603"/>
      <c r="P272" s="544"/>
      <c r="Q272" s="581"/>
      <c r="R272" s="586"/>
      <c r="S272" s="587"/>
      <c r="T272" s="592" t="s">
        <v>16</v>
      </c>
      <c r="U272" s="592"/>
      <c r="V272" s="544"/>
      <c r="W272" s="545"/>
      <c r="X272" s="594"/>
      <c r="Y272" s="545"/>
      <c r="Z272" s="544"/>
      <c r="AA272" s="545"/>
      <c r="AB272" s="544"/>
      <c r="AC272" s="545"/>
      <c r="AD272" s="544"/>
      <c r="AE272" s="581"/>
      <c r="AF272" s="586"/>
      <c r="AG272" s="587"/>
      <c r="AH272" s="626"/>
      <c r="AI272" s="627"/>
      <c r="AJ272" s="544"/>
      <c r="AK272" s="581"/>
      <c r="AL272" s="586"/>
      <c r="AM272" s="587"/>
      <c r="AN272" s="626"/>
      <c r="AO272" s="627"/>
      <c r="AP272" s="544"/>
      <c r="AQ272" s="581"/>
      <c r="AR272" s="586"/>
      <c r="AS272" s="587"/>
      <c r="AT272" s="626"/>
      <c r="AU272" s="627"/>
      <c r="AV272" s="628"/>
      <c r="AW272" s="629"/>
      <c r="AX272" s="632"/>
      <c r="AY272" s="633"/>
      <c r="AZ272" s="626"/>
      <c r="BA272" s="627"/>
      <c r="BB272" s="544"/>
      <c r="BC272" s="581"/>
      <c r="BD272" s="586"/>
      <c r="BE272" s="587"/>
      <c r="BF272" s="626"/>
      <c r="BG272" s="627"/>
      <c r="BH272" s="628"/>
      <c r="BI272" s="629"/>
      <c r="BJ272" s="632"/>
      <c r="BK272" s="633"/>
      <c r="BL272" s="626"/>
      <c r="BM272" s="627"/>
      <c r="BN272" s="678"/>
      <c r="BO272" s="679"/>
      <c r="BP272" s="680"/>
      <c r="BQ272" s="677"/>
      <c r="BR272" s="663"/>
      <c r="BS272" s="663"/>
      <c r="BT272" s="15"/>
      <c r="BU272" s="15"/>
      <c r="BV272" s="95"/>
    </row>
    <row r="273" spans="1:74" ht="21.75" customHeight="1" x14ac:dyDescent="0.25">
      <c r="A273" s="95"/>
      <c r="B273" s="570" t="str">
        <f>IF(ROSTER!B$34="","",ROSTER!B$34)</f>
        <v/>
      </c>
      <c r="C273" s="572" t="str">
        <f>IF(ROSTER!C$34="","",ROSTER!C$34)</f>
        <v/>
      </c>
      <c r="D273" s="573"/>
      <c r="E273" s="574"/>
      <c r="F273" s="576">
        <f>IF(E273="y",1,IF(E273="S",1,0))</f>
        <v>0</v>
      </c>
      <c r="G273" s="582">
        <f>IF(E273="S",1,0)</f>
        <v>0</v>
      </c>
      <c r="H273" s="578"/>
      <c r="I273" s="543"/>
      <c r="J273" s="542"/>
      <c r="K273" s="580"/>
      <c r="L273" s="584"/>
      <c r="M273" s="585"/>
      <c r="N273" s="588">
        <f>L273+J273</f>
        <v>0</v>
      </c>
      <c r="O273" s="589"/>
      <c r="P273" s="542"/>
      <c r="Q273" s="580"/>
      <c r="R273" s="584"/>
      <c r="S273" s="585"/>
      <c r="T273" s="588">
        <f>R273-P273</f>
        <v>0</v>
      </c>
      <c r="U273" s="588"/>
      <c r="V273" s="542"/>
      <c r="W273" s="543"/>
      <c r="X273" s="593"/>
      <c r="Y273" s="543"/>
      <c r="Z273" s="542"/>
      <c r="AA273" s="543"/>
      <c r="AB273" s="542"/>
      <c r="AC273" s="543"/>
      <c r="AD273" s="542"/>
      <c r="AE273" s="580"/>
      <c r="AF273" s="584"/>
      <c r="AG273" s="585"/>
      <c r="AH273" s="595">
        <f>IF(AD273=0,0,(AF273/AD273)*100)</f>
        <v>0</v>
      </c>
      <c r="AI273" s="596"/>
      <c r="AJ273" s="542"/>
      <c r="AK273" s="580"/>
      <c r="AL273" s="584"/>
      <c r="AM273" s="585"/>
      <c r="AN273" s="595">
        <f>IF(AJ273=0,0,(AL273/AJ273)*100)</f>
        <v>0</v>
      </c>
      <c r="AO273" s="596"/>
      <c r="AP273" s="542"/>
      <c r="AQ273" s="580"/>
      <c r="AR273" s="584"/>
      <c r="AS273" s="585"/>
      <c r="AT273" s="595">
        <f>IF(AP273=0,0,(AR273/AP273)*100)</f>
        <v>0</v>
      </c>
      <c r="AU273" s="596"/>
      <c r="AV273" s="599">
        <f>AD273+AJ273+AP273</f>
        <v>0</v>
      </c>
      <c r="AW273" s="600"/>
      <c r="AX273" s="630">
        <f>AF273+AL273+AR273</f>
        <v>0</v>
      </c>
      <c r="AY273" s="631"/>
      <c r="AZ273" s="595">
        <f>IF(AV273=0,0,(AX273/AV273)*100)</f>
        <v>0</v>
      </c>
      <c r="BA273" s="596"/>
      <c r="BB273" s="542"/>
      <c r="BC273" s="580"/>
      <c r="BD273" s="584"/>
      <c r="BE273" s="585"/>
      <c r="BF273" s="595">
        <f>IF(BB273=0,0,(BD273/BB273)*100)</f>
        <v>0</v>
      </c>
      <c r="BG273" s="596"/>
      <c r="BH273" s="599">
        <f>AV273+BB273</f>
        <v>0</v>
      </c>
      <c r="BI273" s="600"/>
      <c r="BJ273" s="630">
        <f>AX273+BD273</f>
        <v>0</v>
      </c>
      <c r="BK273" s="631"/>
      <c r="BL273" s="595">
        <f>IF(BH273=0,0,(BJ273/BH273)*100)</f>
        <v>0</v>
      </c>
      <c r="BM273" s="596"/>
      <c r="BN273" s="656">
        <f>(AF273*2)+(AL273*2)+(AR273*3)+BD273</f>
        <v>0</v>
      </c>
      <c r="BO273" s="657"/>
      <c r="BP273" s="658"/>
      <c r="BQ273" s="676">
        <f t="shared" ref="BQ273" si="245">IF(BS273=0,0,50*BR273/BS273)</f>
        <v>0</v>
      </c>
      <c r="BR273" s="662">
        <f t="shared" ref="BR273" si="246">(BN273*BU$247)+(N273*BU$248)+(Z273*BU$249)+(R273*BU$250)+(X273*BU$251)+(AB273*BU$252)+(V273*BU283)</f>
        <v>0</v>
      </c>
      <c r="BS273" s="662">
        <f t="shared" ref="BS273" si="247">((BB273-BD273)*BU$254)+((AV273-AX273)*BU$253)+(H273*BU$255)+(P273*BU$256)</f>
        <v>0</v>
      </c>
      <c r="BT273" s="15"/>
      <c r="BU273" s="15"/>
      <c r="BV273" s="95"/>
    </row>
    <row r="274" spans="1:74" ht="21.75" customHeight="1" x14ac:dyDescent="0.25">
      <c r="A274" s="95"/>
      <c r="B274" s="571"/>
      <c r="C274" s="642" t="str">
        <f>IF(ROSTER!D$34="","",ROSTER!D$34)</f>
        <v/>
      </c>
      <c r="D274" s="643"/>
      <c r="E274" s="575"/>
      <c r="F274" s="577"/>
      <c r="G274" s="583"/>
      <c r="H274" s="579"/>
      <c r="I274" s="545"/>
      <c r="J274" s="544"/>
      <c r="K274" s="581"/>
      <c r="L274" s="586"/>
      <c r="M274" s="587"/>
      <c r="N274" s="592" t="s">
        <v>16</v>
      </c>
      <c r="O274" s="603"/>
      <c r="P274" s="544"/>
      <c r="Q274" s="581"/>
      <c r="R274" s="586"/>
      <c r="S274" s="587"/>
      <c r="T274" s="592" t="s">
        <v>16</v>
      </c>
      <c r="U274" s="592"/>
      <c r="V274" s="544"/>
      <c r="W274" s="545"/>
      <c r="X274" s="594"/>
      <c r="Y274" s="545"/>
      <c r="Z274" s="544"/>
      <c r="AA274" s="545"/>
      <c r="AB274" s="544"/>
      <c r="AC274" s="545"/>
      <c r="AD274" s="544"/>
      <c r="AE274" s="581"/>
      <c r="AF274" s="586"/>
      <c r="AG274" s="587"/>
      <c r="AH274" s="626"/>
      <c r="AI274" s="627"/>
      <c r="AJ274" s="544"/>
      <c r="AK274" s="581"/>
      <c r="AL274" s="586"/>
      <c r="AM274" s="587"/>
      <c r="AN274" s="626"/>
      <c r="AO274" s="627"/>
      <c r="AP274" s="544"/>
      <c r="AQ274" s="581"/>
      <c r="AR274" s="586"/>
      <c r="AS274" s="587"/>
      <c r="AT274" s="626"/>
      <c r="AU274" s="627"/>
      <c r="AV274" s="628"/>
      <c r="AW274" s="629"/>
      <c r="AX274" s="632"/>
      <c r="AY274" s="633"/>
      <c r="AZ274" s="626"/>
      <c r="BA274" s="627"/>
      <c r="BB274" s="544"/>
      <c r="BC274" s="581"/>
      <c r="BD274" s="586"/>
      <c r="BE274" s="587"/>
      <c r="BF274" s="626"/>
      <c r="BG274" s="627"/>
      <c r="BH274" s="628"/>
      <c r="BI274" s="629"/>
      <c r="BJ274" s="632"/>
      <c r="BK274" s="633"/>
      <c r="BL274" s="626"/>
      <c r="BM274" s="627"/>
      <c r="BN274" s="678"/>
      <c r="BO274" s="679"/>
      <c r="BP274" s="680"/>
      <c r="BQ274" s="677"/>
      <c r="BR274" s="663"/>
      <c r="BS274" s="663"/>
      <c r="BT274" s="15"/>
      <c r="BU274" s="15"/>
      <c r="BV274" s="95"/>
    </row>
    <row r="275" spans="1:74" ht="21.75" customHeight="1" x14ac:dyDescent="0.25">
      <c r="A275" s="95"/>
      <c r="B275" s="570" t="str">
        <f>IF(ROSTER!B$36="","",ROSTER!B$36)</f>
        <v/>
      </c>
      <c r="C275" s="572" t="str">
        <f>IF(ROSTER!C$36="","",ROSTER!C$36)</f>
        <v/>
      </c>
      <c r="D275" s="573"/>
      <c r="E275" s="574"/>
      <c r="F275" s="576">
        <f>IF(E275="y",1,IF(E275="S",1,0))</f>
        <v>0</v>
      </c>
      <c r="G275" s="582">
        <f>IF(E275="S",1,0)</f>
        <v>0</v>
      </c>
      <c r="H275" s="578"/>
      <c r="I275" s="543"/>
      <c r="J275" s="542"/>
      <c r="K275" s="580"/>
      <c r="L275" s="584"/>
      <c r="M275" s="585"/>
      <c r="N275" s="588">
        <f>L275+J275</f>
        <v>0</v>
      </c>
      <c r="O275" s="589"/>
      <c r="P275" s="542"/>
      <c r="Q275" s="580"/>
      <c r="R275" s="584"/>
      <c r="S275" s="585"/>
      <c r="T275" s="588">
        <f>R275-P275</f>
        <v>0</v>
      </c>
      <c r="U275" s="588"/>
      <c r="V275" s="542"/>
      <c r="W275" s="543"/>
      <c r="X275" s="593"/>
      <c r="Y275" s="543"/>
      <c r="Z275" s="542"/>
      <c r="AA275" s="543"/>
      <c r="AB275" s="542"/>
      <c r="AC275" s="543"/>
      <c r="AD275" s="542"/>
      <c r="AE275" s="580"/>
      <c r="AF275" s="584"/>
      <c r="AG275" s="585"/>
      <c r="AH275" s="595">
        <f>IF(AD275=0,0,(AF275/AD275)*100)</f>
        <v>0</v>
      </c>
      <c r="AI275" s="596"/>
      <c r="AJ275" s="542"/>
      <c r="AK275" s="580"/>
      <c r="AL275" s="584"/>
      <c r="AM275" s="585"/>
      <c r="AN275" s="595">
        <f>IF(AJ275=0,0,(AL275/AJ275)*100)</f>
        <v>0</v>
      </c>
      <c r="AO275" s="596"/>
      <c r="AP275" s="542"/>
      <c r="AQ275" s="580"/>
      <c r="AR275" s="584"/>
      <c r="AS275" s="585"/>
      <c r="AT275" s="595">
        <f>IF(AP275=0,0,(AR275/AP275)*100)</f>
        <v>0</v>
      </c>
      <c r="AU275" s="596"/>
      <c r="AV275" s="599">
        <f>AD275+AJ275+AP275</f>
        <v>0</v>
      </c>
      <c r="AW275" s="600"/>
      <c r="AX275" s="630">
        <f>AF275+AL275+AR275</f>
        <v>0</v>
      </c>
      <c r="AY275" s="631"/>
      <c r="AZ275" s="595">
        <f>IF(AV275=0,0,(AX275/AV275)*100)</f>
        <v>0</v>
      </c>
      <c r="BA275" s="596"/>
      <c r="BB275" s="542"/>
      <c r="BC275" s="580"/>
      <c r="BD275" s="584"/>
      <c r="BE275" s="585"/>
      <c r="BF275" s="595">
        <f>IF(BB275=0,0,(BD275/BB275)*100)</f>
        <v>0</v>
      </c>
      <c r="BG275" s="596"/>
      <c r="BH275" s="599">
        <f>AV275+BB275</f>
        <v>0</v>
      </c>
      <c r="BI275" s="600"/>
      <c r="BJ275" s="630">
        <f>AX275+BD275</f>
        <v>0</v>
      </c>
      <c r="BK275" s="631"/>
      <c r="BL275" s="595">
        <f>IF(BH275=0,0,(BJ275/BH275)*100)</f>
        <v>0</v>
      </c>
      <c r="BM275" s="596"/>
      <c r="BN275" s="656">
        <f>(AF275*2)+(AL275*2)+(AR275*3)+BD275</f>
        <v>0</v>
      </c>
      <c r="BO275" s="657"/>
      <c r="BP275" s="658"/>
      <c r="BQ275" s="676">
        <f t="shared" ref="BQ275" si="248">IF(BS275=0,0,50*BR275/BS275)</f>
        <v>0</v>
      </c>
      <c r="BR275" s="662">
        <f t="shared" ref="BR275" si="249">(BN275*BU$247)+(N275*BU$248)+(Z275*BU$249)+(R275*BU$250)+(X275*BU$251)+(AB275*BU$252)+(V275*BU285)</f>
        <v>0</v>
      </c>
      <c r="BS275" s="662">
        <f t="shared" ref="BS275" si="250">((BB275-BD275)*BU$254)+((AV275-AX275)*BU$253)+(H275*BU$255)+(P275*BU$256)</f>
        <v>0</v>
      </c>
      <c r="BT275" s="15"/>
      <c r="BU275" s="15"/>
      <c r="BV275" s="95"/>
    </row>
    <row r="276" spans="1:74" ht="21.75" customHeight="1" x14ac:dyDescent="0.25">
      <c r="A276" s="95"/>
      <c r="B276" s="571"/>
      <c r="C276" s="642" t="str">
        <f>IF(ROSTER!D$36="","",ROSTER!D$36)</f>
        <v/>
      </c>
      <c r="D276" s="643"/>
      <c r="E276" s="575"/>
      <c r="F276" s="577"/>
      <c r="G276" s="583"/>
      <c r="H276" s="579"/>
      <c r="I276" s="545"/>
      <c r="J276" s="544"/>
      <c r="K276" s="581"/>
      <c r="L276" s="586"/>
      <c r="M276" s="587"/>
      <c r="N276" s="592" t="s">
        <v>16</v>
      </c>
      <c r="O276" s="603"/>
      <c r="P276" s="544"/>
      <c r="Q276" s="581"/>
      <c r="R276" s="586"/>
      <c r="S276" s="587"/>
      <c r="T276" s="592" t="s">
        <v>16</v>
      </c>
      <c r="U276" s="592"/>
      <c r="V276" s="544"/>
      <c r="W276" s="545"/>
      <c r="X276" s="594"/>
      <c r="Y276" s="545"/>
      <c r="Z276" s="544"/>
      <c r="AA276" s="545"/>
      <c r="AB276" s="544"/>
      <c r="AC276" s="545"/>
      <c r="AD276" s="544"/>
      <c r="AE276" s="581"/>
      <c r="AF276" s="586"/>
      <c r="AG276" s="587"/>
      <c r="AH276" s="626"/>
      <c r="AI276" s="627"/>
      <c r="AJ276" s="544"/>
      <c r="AK276" s="581"/>
      <c r="AL276" s="586"/>
      <c r="AM276" s="587"/>
      <c r="AN276" s="626"/>
      <c r="AO276" s="627"/>
      <c r="AP276" s="544"/>
      <c r="AQ276" s="581"/>
      <c r="AR276" s="586"/>
      <c r="AS276" s="587"/>
      <c r="AT276" s="626"/>
      <c r="AU276" s="627"/>
      <c r="AV276" s="628"/>
      <c r="AW276" s="629"/>
      <c r="AX276" s="632"/>
      <c r="AY276" s="633"/>
      <c r="AZ276" s="626"/>
      <c r="BA276" s="627"/>
      <c r="BB276" s="544"/>
      <c r="BC276" s="581"/>
      <c r="BD276" s="586"/>
      <c r="BE276" s="587"/>
      <c r="BF276" s="626"/>
      <c r="BG276" s="627"/>
      <c r="BH276" s="628"/>
      <c r="BI276" s="629"/>
      <c r="BJ276" s="632"/>
      <c r="BK276" s="633"/>
      <c r="BL276" s="626"/>
      <c r="BM276" s="627"/>
      <c r="BN276" s="678"/>
      <c r="BO276" s="679"/>
      <c r="BP276" s="680"/>
      <c r="BQ276" s="677"/>
      <c r="BR276" s="663"/>
      <c r="BS276" s="663"/>
      <c r="BT276" s="15"/>
      <c r="BU276" s="15"/>
      <c r="BV276" s="95"/>
    </row>
    <row r="277" spans="1:74" ht="21.75" customHeight="1" x14ac:dyDescent="0.25">
      <c r="A277" s="95"/>
      <c r="B277" s="570" t="str">
        <f>IF(ROSTER!B$38="","",ROSTER!B$38)</f>
        <v/>
      </c>
      <c r="C277" s="572" t="str">
        <f>IF(ROSTER!C$38="","",ROSTER!C$38)</f>
        <v/>
      </c>
      <c r="D277" s="573"/>
      <c r="E277" s="574"/>
      <c r="F277" s="576">
        <f>IF(E277="y",1,IF(E277="S",1,0))</f>
        <v>0</v>
      </c>
      <c r="G277" s="582">
        <f>IF(E277="S",1,0)</f>
        <v>0</v>
      </c>
      <c r="H277" s="578"/>
      <c r="I277" s="543"/>
      <c r="J277" s="542"/>
      <c r="K277" s="580"/>
      <c r="L277" s="584"/>
      <c r="M277" s="585"/>
      <c r="N277" s="588">
        <f>L277+J277</f>
        <v>0</v>
      </c>
      <c r="O277" s="589"/>
      <c r="P277" s="542"/>
      <c r="Q277" s="580"/>
      <c r="R277" s="584"/>
      <c r="S277" s="585"/>
      <c r="T277" s="588">
        <f>R277-P277</f>
        <v>0</v>
      </c>
      <c r="U277" s="588"/>
      <c r="V277" s="542"/>
      <c r="W277" s="543"/>
      <c r="X277" s="593"/>
      <c r="Y277" s="543"/>
      <c r="Z277" s="542"/>
      <c r="AA277" s="543"/>
      <c r="AB277" s="542"/>
      <c r="AC277" s="543"/>
      <c r="AD277" s="542"/>
      <c r="AE277" s="580"/>
      <c r="AF277" s="584"/>
      <c r="AG277" s="585"/>
      <c r="AH277" s="595">
        <f>IF(AD277=0,0,(AF277/AD277)*100)</f>
        <v>0</v>
      </c>
      <c r="AI277" s="596"/>
      <c r="AJ277" s="542"/>
      <c r="AK277" s="580"/>
      <c r="AL277" s="584"/>
      <c r="AM277" s="585"/>
      <c r="AN277" s="595">
        <f>IF(AJ277=0,0,(AL277/AJ277)*100)</f>
        <v>0</v>
      </c>
      <c r="AO277" s="596"/>
      <c r="AP277" s="542"/>
      <c r="AQ277" s="580"/>
      <c r="AR277" s="584"/>
      <c r="AS277" s="585"/>
      <c r="AT277" s="595">
        <f>IF(AP277=0,0,(AR277/AP277)*100)</f>
        <v>0</v>
      </c>
      <c r="AU277" s="596"/>
      <c r="AV277" s="599">
        <f>AD277+AJ277+AP277</f>
        <v>0</v>
      </c>
      <c r="AW277" s="600"/>
      <c r="AX277" s="630">
        <f>AF277+AL277+AR277</f>
        <v>0</v>
      </c>
      <c r="AY277" s="631"/>
      <c r="AZ277" s="595">
        <f>IF(AV277=0,0,(AX277/AV277)*100)</f>
        <v>0</v>
      </c>
      <c r="BA277" s="596"/>
      <c r="BB277" s="542"/>
      <c r="BC277" s="580"/>
      <c r="BD277" s="584"/>
      <c r="BE277" s="585"/>
      <c r="BF277" s="595">
        <f>IF(BB277=0,0,(BD277/BB277)*100)</f>
        <v>0</v>
      </c>
      <c r="BG277" s="596"/>
      <c r="BH277" s="599">
        <f>AV277+BB277</f>
        <v>0</v>
      </c>
      <c r="BI277" s="600"/>
      <c r="BJ277" s="630">
        <f>AX277+BD277</f>
        <v>0</v>
      </c>
      <c r="BK277" s="631"/>
      <c r="BL277" s="595">
        <f>IF(BH277=0,0,(BJ277/BH277)*100)</f>
        <v>0</v>
      </c>
      <c r="BM277" s="596"/>
      <c r="BN277" s="656">
        <f>(AF277*2)+(AL277*2)+(AR277*3)+BD277</f>
        <v>0</v>
      </c>
      <c r="BO277" s="657"/>
      <c r="BP277" s="658"/>
      <c r="BQ277" s="676">
        <f t="shared" ref="BQ277" si="251">IF(BS277=0,0,50*BR277/BS277)</f>
        <v>0</v>
      </c>
      <c r="BR277" s="662">
        <f t="shared" ref="BR277" si="252">(BN277*BU$247)+(N277*BU$248)+(Z277*BU$249)+(R277*BU$250)+(X277*BU$251)+(AB277*BU$252)+(V277*BU287)</f>
        <v>0</v>
      </c>
      <c r="BS277" s="662">
        <f t="shared" ref="BS277" si="253">((BB277-BD277)*BU$254)+((AV277-AX277)*BU$253)+(H277*BU$255)+(P277*BU$256)</f>
        <v>0</v>
      </c>
      <c r="BT277" s="15"/>
      <c r="BU277" s="15"/>
      <c r="BV277" s="95"/>
    </row>
    <row r="278" spans="1:74" ht="21.75" customHeight="1" x14ac:dyDescent="0.25">
      <c r="A278" s="95"/>
      <c r="B278" s="571"/>
      <c r="C278" s="642" t="str">
        <f>IF(ROSTER!D$38="","",ROSTER!D$38)</f>
        <v/>
      </c>
      <c r="D278" s="643"/>
      <c r="E278" s="575"/>
      <c r="F278" s="577"/>
      <c r="G278" s="583"/>
      <c r="H278" s="579"/>
      <c r="I278" s="545"/>
      <c r="J278" s="544"/>
      <c r="K278" s="581"/>
      <c r="L278" s="586"/>
      <c r="M278" s="587"/>
      <c r="N278" s="592" t="s">
        <v>16</v>
      </c>
      <c r="O278" s="603"/>
      <c r="P278" s="544"/>
      <c r="Q278" s="581"/>
      <c r="R278" s="586"/>
      <c r="S278" s="587"/>
      <c r="T278" s="592" t="s">
        <v>16</v>
      </c>
      <c r="U278" s="592"/>
      <c r="V278" s="544"/>
      <c r="W278" s="545"/>
      <c r="X278" s="594"/>
      <c r="Y278" s="545"/>
      <c r="Z278" s="544"/>
      <c r="AA278" s="545"/>
      <c r="AB278" s="544"/>
      <c r="AC278" s="545"/>
      <c r="AD278" s="544"/>
      <c r="AE278" s="581"/>
      <c r="AF278" s="586"/>
      <c r="AG278" s="587"/>
      <c r="AH278" s="626"/>
      <c r="AI278" s="627"/>
      <c r="AJ278" s="544"/>
      <c r="AK278" s="581"/>
      <c r="AL278" s="586"/>
      <c r="AM278" s="587"/>
      <c r="AN278" s="626"/>
      <c r="AO278" s="627"/>
      <c r="AP278" s="544"/>
      <c r="AQ278" s="581"/>
      <c r="AR278" s="586"/>
      <c r="AS278" s="587"/>
      <c r="AT278" s="626"/>
      <c r="AU278" s="627"/>
      <c r="AV278" s="628"/>
      <c r="AW278" s="629"/>
      <c r="AX278" s="632"/>
      <c r="AY278" s="633"/>
      <c r="AZ278" s="626"/>
      <c r="BA278" s="627"/>
      <c r="BB278" s="544"/>
      <c r="BC278" s="581"/>
      <c r="BD278" s="586"/>
      <c r="BE278" s="587"/>
      <c r="BF278" s="626"/>
      <c r="BG278" s="627"/>
      <c r="BH278" s="628"/>
      <c r="BI278" s="629"/>
      <c r="BJ278" s="632"/>
      <c r="BK278" s="633"/>
      <c r="BL278" s="626"/>
      <c r="BM278" s="627"/>
      <c r="BN278" s="678"/>
      <c r="BO278" s="679"/>
      <c r="BP278" s="680"/>
      <c r="BQ278" s="677"/>
      <c r="BR278" s="663"/>
      <c r="BS278" s="663"/>
      <c r="BT278" s="15"/>
      <c r="BU278" s="15"/>
      <c r="BV278" s="95"/>
    </row>
    <row r="279" spans="1:74" ht="21.75" customHeight="1" x14ac:dyDescent="0.25">
      <c r="A279" s="95"/>
      <c r="B279" s="570" t="str">
        <f>IF(ROSTER!B$40="","",ROSTER!B$40)</f>
        <v/>
      </c>
      <c r="C279" s="572" t="str">
        <f>IF(ROSTER!C$40="","",ROSTER!C$40)</f>
        <v/>
      </c>
      <c r="D279" s="573"/>
      <c r="E279" s="574"/>
      <c r="F279" s="576">
        <f>IF(E279="y",1,IF(E279="S",1,0))</f>
        <v>0</v>
      </c>
      <c r="G279" s="582">
        <f>IF(E279="S",1,0)</f>
        <v>0</v>
      </c>
      <c r="H279" s="578"/>
      <c r="I279" s="543"/>
      <c r="J279" s="542"/>
      <c r="K279" s="580"/>
      <c r="L279" s="584"/>
      <c r="M279" s="585"/>
      <c r="N279" s="588">
        <f>L279+J279</f>
        <v>0</v>
      </c>
      <c r="O279" s="589"/>
      <c r="P279" s="542"/>
      <c r="Q279" s="580"/>
      <c r="R279" s="584"/>
      <c r="S279" s="585"/>
      <c r="T279" s="588">
        <f>R279-P279</f>
        <v>0</v>
      </c>
      <c r="U279" s="588"/>
      <c r="V279" s="542"/>
      <c r="W279" s="543"/>
      <c r="X279" s="593"/>
      <c r="Y279" s="543"/>
      <c r="Z279" s="542"/>
      <c r="AA279" s="543"/>
      <c r="AB279" s="542"/>
      <c r="AC279" s="543"/>
      <c r="AD279" s="542"/>
      <c r="AE279" s="580"/>
      <c r="AF279" s="584"/>
      <c r="AG279" s="585"/>
      <c r="AH279" s="595">
        <f>IF(AD279=0,0,(AF279/AD279)*100)</f>
        <v>0</v>
      </c>
      <c r="AI279" s="596"/>
      <c r="AJ279" s="542"/>
      <c r="AK279" s="580"/>
      <c r="AL279" s="584"/>
      <c r="AM279" s="585"/>
      <c r="AN279" s="595">
        <f>IF(AJ279=0,0,(AL279/AJ279)*100)</f>
        <v>0</v>
      </c>
      <c r="AO279" s="596"/>
      <c r="AP279" s="542"/>
      <c r="AQ279" s="580"/>
      <c r="AR279" s="584"/>
      <c r="AS279" s="585"/>
      <c r="AT279" s="595">
        <f>IF(AP279=0,0,(AR279/AP279)*100)</f>
        <v>0</v>
      </c>
      <c r="AU279" s="596"/>
      <c r="AV279" s="599">
        <f>AD279+AJ279+AP279</f>
        <v>0</v>
      </c>
      <c r="AW279" s="600"/>
      <c r="AX279" s="630">
        <f>AF279+AL279+AR279</f>
        <v>0</v>
      </c>
      <c r="AY279" s="631"/>
      <c r="AZ279" s="595">
        <f>IF(AV279=0,0,(AX279/AV279)*100)</f>
        <v>0</v>
      </c>
      <c r="BA279" s="596"/>
      <c r="BB279" s="542"/>
      <c r="BC279" s="580"/>
      <c r="BD279" s="584"/>
      <c r="BE279" s="585"/>
      <c r="BF279" s="595">
        <f>IF(BB279=0,0,(BD279/BB279)*100)</f>
        <v>0</v>
      </c>
      <c r="BG279" s="596"/>
      <c r="BH279" s="599">
        <f>AV279+BB279</f>
        <v>0</v>
      </c>
      <c r="BI279" s="600"/>
      <c r="BJ279" s="630">
        <f>AX279+BD279</f>
        <v>0</v>
      </c>
      <c r="BK279" s="631"/>
      <c r="BL279" s="595">
        <f>IF(BH279=0,0,(BJ279/BH279)*100)</f>
        <v>0</v>
      </c>
      <c r="BM279" s="596"/>
      <c r="BN279" s="656">
        <f>(AF279*2)+(AL279*2)+(AR279*3)+BD279</f>
        <v>0</v>
      </c>
      <c r="BO279" s="657"/>
      <c r="BP279" s="658"/>
      <c r="BQ279" s="676">
        <f t="shared" ref="BQ279" si="254">IF(BS279=0,0,50*BR279/BS279)</f>
        <v>0</v>
      </c>
      <c r="BR279" s="662">
        <f t="shared" ref="BR279" si="255">(BN279*BU$247)+(N279*BU$248)+(Z279*BU$249)+(R279*BU$250)+(X279*BU$251)+(AB279*BU$252)+(V279*BU289)</f>
        <v>0</v>
      </c>
      <c r="BS279" s="662">
        <f t="shared" ref="BS279" si="256">((BB279-BD279)*BU$254)+((AV279-AX279)*BU$253)+(H279*BU$255)+(P279*BU$256)</f>
        <v>0</v>
      </c>
      <c r="BT279" s="15"/>
      <c r="BU279" s="15"/>
      <c r="BV279" s="95"/>
    </row>
    <row r="280" spans="1:74" ht="21.75" customHeight="1" x14ac:dyDescent="0.25">
      <c r="A280" s="95"/>
      <c r="B280" s="571"/>
      <c r="C280" s="642" t="str">
        <f>IF(ROSTER!D$40="","",ROSTER!D$40)</f>
        <v/>
      </c>
      <c r="D280" s="643"/>
      <c r="E280" s="575"/>
      <c r="F280" s="577"/>
      <c r="G280" s="583"/>
      <c r="H280" s="579"/>
      <c r="I280" s="545"/>
      <c r="J280" s="544"/>
      <c r="K280" s="581"/>
      <c r="L280" s="586"/>
      <c r="M280" s="587"/>
      <c r="N280" s="592" t="s">
        <v>16</v>
      </c>
      <c r="O280" s="603"/>
      <c r="P280" s="544"/>
      <c r="Q280" s="581"/>
      <c r="R280" s="586"/>
      <c r="S280" s="587"/>
      <c r="T280" s="592" t="s">
        <v>16</v>
      </c>
      <c r="U280" s="592"/>
      <c r="V280" s="544"/>
      <c r="W280" s="545"/>
      <c r="X280" s="594"/>
      <c r="Y280" s="545"/>
      <c r="Z280" s="544"/>
      <c r="AA280" s="545"/>
      <c r="AB280" s="544"/>
      <c r="AC280" s="545"/>
      <c r="AD280" s="544"/>
      <c r="AE280" s="581"/>
      <c r="AF280" s="586"/>
      <c r="AG280" s="587"/>
      <c r="AH280" s="626"/>
      <c r="AI280" s="627"/>
      <c r="AJ280" s="544"/>
      <c r="AK280" s="581"/>
      <c r="AL280" s="586"/>
      <c r="AM280" s="587"/>
      <c r="AN280" s="626"/>
      <c r="AO280" s="627"/>
      <c r="AP280" s="544"/>
      <c r="AQ280" s="581"/>
      <c r="AR280" s="586"/>
      <c r="AS280" s="587"/>
      <c r="AT280" s="626"/>
      <c r="AU280" s="627"/>
      <c r="AV280" s="628"/>
      <c r="AW280" s="629"/>
      <c r="AX280" s="632"/>
      <c r="AY280" s="633"/>
      <c r="AZ280" s="626"/>
      <c r="BA280" s="627"/>
      <c r="BB280" s="544"/>
      <c r="BC280" s="581"/>
      <c r="BD280" s="586"/>
      <c r="BE280" s="587"/>
      <c r="BF280" s="626"/>
      <c r="BG280" s="627"/>
      <c r="BH280" s="628"/>
      <c r="BI280" s="629"/>
      <c r="BJ280" s="632"/>
      <c r="BK280" s="633"/>
      <c r="BL280" s="626"/>
      <c r="BM280" s="627"/>
      <c r="BN280" s="678"/>
      <c r="BO280" s="679"/>
      <c r="BP280" s="680"/>
      <c r="BQ280" s="677"/>
      <c r="BR280" s="663"/>
      <c r="BS280" s="663"/>
      <c r="BT280" s="15"/>
      <c r="BU280" s="15"/>
      <c r="BV280" s="95"/>
    </row>
    <row r="281" spans="1:74" ht="21.75" customHeight="1" x14ac:dyDescent="0.25">
      <c r="A281" s="95"/>
      <c r="B281" s="570" t="str">
        <f>IF(ROSTER!B$42="","",ROSTER!B$42)</f>
        <v/>
      </c>
      <c r="C281" s="572" t="str">
        <f>IF(ROSTER!C$42="","",ROSTER!C$42)</f>
        <v/>
      </c>
      <c r="D281" s="573"/>
      <c r="E281" s="574"/>
      <c r="F281" s="576">
        <f>IF(E281="y",1,IF(E281="S",1,0))</f>
        <v>0</v>
      </c>
      <c r="G281" s="582">
        <f>IF(E281="S",1,0)</f>
        <v>0</v>
      </c>
      <c r="H281" s="578"/>
      <c r="I281" s="543"/>
      <c r="J281" s="542"/>
      <c r="K281" s="580"/>
      <c r="L281" s="584"/>
      <c r="M281" s="585"/>
      <c r="N281" s="588">
        <f>L281+J281</f>
        <v>0</v>
      </c>
      <c r="O281" s="589"/>
      <c r="P281" s="542"/>
      <c r="Q281" s="580"/>
      <c r="R281" s="584"/>
      <c r="S281" s="585"/>
      <c r="T281" s="588">
        <f>R281-P281</f>
        <v>0</v>
      </c>
      <c r="U281" s="588"/>
      <c r="V281" s="542"/>
      <c r="W281" s="543"/>
      <c r="X281" s="593"/>
      <c r="Y281" s="543"/>
      <c r="Z281" s="542"/>
      <c r="AA281" s="543"/>
      <c r="AB281" s="542"/>
      <c r="AC281" s="543"/>
      <c r="AD281" s="542"/>
      <c r="AE281" s="580"/>
      <c r="AF281" s="584"/>
      <c r="AG281" s="585"/>
      <c r="AH281" s="595">
        <f>IF(AD281=0,0,(AF281/AD281)*100)</f>
        <v>0</v>
      </c>
      <c r="AI281" s="596"/>
      <c r="AJ281" s="542"/>
      <c r="AK281" s="580"/>
      <c r="AL281" s="584"/>
      <c r="AM281" s="585"/>
      <c r="AN281" s="595">
        <f>IF(AJ281=0,0,(AL281/AJ281)*100)</f>
        <v>0</v>
      </c>
      <c r="AO281" s="596"/>
      <c r="AP281" s="542"/>
      <c r="AQ281" s="580"/>
      <c r="AR281" s="584"/>
      <c r="AS281" s="585"/>
      <c r="AT281" s="595">
        <f>IF(AP281=0,0,(AR281/AP281)*100)</f>
        <v>0</v>
      </c>
      <c r="AU281" s="596"/>
      <c r="AV281" s="599">
        <f>AD281+AJ281+AP281</f>
        <v>0</v>
      </c>
      <c r="AW281" s="600"/>
      <c r="AX281" s="630">
        <f>AF281+AL281+AR281</f>
        <v>0</v>
      </c>
      <c r="AY281" s="631"/>
      <c r="AZ281" s="595">
        <f>IF(AV281=0,0,(AX281/AV281)*100)</f>
        <v>0</v>
      </c>
      <c r="BA281" s="596"/>
      <c r="BB281" s="542"/>
      <c r="BC281" s="580"/>
      <c r="BD281" s="584"/>
      <c r="BE281" s="585"/>
      <c r="BF281" s="595">
        <f>IF(BB281=0,0,(BD281/BB281)*100)</f>
        <v>0</v>
      </c>
      <c r="BG281" s="596"/>
      <c r="BH281" s="599">
        <f>AV281+BB281</f>
        <v>0</v>
      </c>
      <c r="BI281" s="600"/>
      <c r="BJ281" s="630">
        <f>AX281+BD281</f>
        <v>0</v>
      </c>
      <c r="BK281" s="631"/>
      <c r="BL281" s="595">
        <f>IF(BH281=0,0,(BJ281/BH281)*100)</f>
        <v>0</v>
      </c>
      <c r="BM281" s="596"/>
      <c r="BN281" s="656">
        <f>(AF281*2)+(AL281*2)+(AR281*3)+BD281</f>
        <v>0</v>
      </c>
      <c r="BO281" s="657"/>
      <c r="BP281" s="658"/>
      <c r="BQ281" s="676">
        <f t="shared" ref="BQ281" si="257">IF(BS281=0,0,50*BR281/BS281)</f>
        <v>0</v>
      </c>
      <c r="BR281" s="662">
        <f t="shared" ref="BR281" si="258">(BN281*BU$247)+(N281*BU$248)+(Z281*BU$249)+(R281*BU$250)+(X281*BU$251)+(AB281*BU$252)+(V281*BU291)</f>
        <v>0</v>
      </c>
      <c r="BS281" s="662">
        <f t="shared" ref="BS281" si="259">((BB281-BD281)*BU$254)+((AV281-AX281)*BU$253)+(H281*BU$255)+(P281*BU$256)</f>
        <v>0</v>
      </c>
      <c r="BT281" s="15"/>
      <c r="BU281" s="15"/>
      <c r="BV281" s="95"/>
    </row>
    <row r="282" spans="1:74" ht="21.75" customHeight="1" x14ac:dyDescent="0.25">
      <c r="A282" s="95"/>
      <c r="B282" s="571"/>
      <c r="C282" s="642" t="str">
        <f>IF(ROSTER!D$42="","",ROSTER!D$42)</f>
        <v/>
      </c>
      <c r="D282" s="643"/>
      <c r="E282" s="575"/>
      <c r="F282" s="577"/>
      <c r="G282" s="583"/>
      <c r="H282" s="579"/>
      <c r="I282" s="545"/>
      <c r="J282" s="544"/>
      <c r="K282" s="581"/>
      <c r="L282" s="586"/>
      <c r="M282" s="587"/>
      <c r="N282" s="592" t="s">
        <v>16</v>
      </c>
      <c r="O282" s="603"/>
      <c r="P282" s="544"/>
      <c r="Q282" s="581"/>
      <c r="R282" s="586"/>
      <c r="S282" s="587"/>
      <c r="T282" s="592" t="s">
        <v>16</v>
      </c>
      <c r="U282" s="592"/>
      <c r="V282" s="544"/>
      <c r="W282" s="545"/>
      <c r="X282" s="594"/>
      <c r="Y282" s="545"/>
      <c r="Z282" s="544"/>
      <c r="AA282" s="545"/>
      <c r="AB282" s="544"/>
      <c r="AC282" s="545"/>
      <c r="AD282" s="544"/>
      <c r="AE282" s="581"/>
      <c r="AF282" s="586"/>
      <c r="AG282" s="587"/>
      <c r="AH282" s="626"/>
      <c r="AI282" s="627"/>
      <c r="AJ282" s="544"/>
      <c r="AK282" s="581"/>
      <c r="AL282" s="586"/>
      <c r="AM282" s="587"/>
      <c r="AN282" s="626"/>
      <c r="AO282" s="627"/>
      <c r="AP282" s="544"/>
      <c r="AQ282" s="581"/>
      <c r="AR282" s="586"/>
      <c r="AS282" s="587"/>
      <c r="AT282" s="626"/>
      <c r="AU282" s="627"/>
      <c r="AV282" s="628"/>
      <c r="AW282" s="629"/>
      <c r="AX282" s="632"/>
      <c r="AY282" s="633"/>
      <c r="AZ282" s="626"/>
      <c r="BA282" s="627"/>
      <c r="BB282" s="544"/>
      <c r="BC282" s="581"/>
      <c r="BD282" s="586"/>
      <c r="BE282" s="587"/>
      <c r="BF282" s="626"/>
      <c r="BG282" s="627"/>
      <c r="BH282" s="628"/>
      <c r="BI282" s="629"/>
      <c r="BJ282" s="632"/>
      <c r="BK282" s="633"/>
      <c r="BL282" s="626"/>
      <c r="BM282" s="627"/>
      <c r="BN282" s="678"/>
      <c r="BO282" s="679"/>
      <c r="BP282" s="680"/>
      <c r="BQ282" s="677"/>
      <c r="BR282" s="663"/>
      <c r="BS282" s="663"/>
      <c r="BT282" s="15"/>
      <c r="BU282" s="15"/>
      <c r="BV282" s="95"/>
    </row>
    <row r="283" spans="1:74" ht="21.75" customHeight="1" x14ac:dyDescent="0.25">
      <c r="A283" s="95"/>
      <c r="B283" s="570" t="str">
        <f>IF(ROSTER!B$44="","",ROSTER!B$44)</f>
        <v/>
      </c>
      <c r="C283" s="572" t="str">
        <f>IF(ROSTER!C$44="","",ROSTER!C$44)</f>
        <v/>
      </c>
      <c r="D283" s="573"/>
      <c r="E283" s="574"/>
      <c r="F283" s="576">
        <f>IF(E283="y",1,IF(E283="S",1,0))</f>
        <v>0</v>
      </c>
      <c r="G283" s="582">
        <f>IF(E283="S",1,0)</f>
        <v>0</v>
      </c>
      <c r="H283" s="578"/>
      <c r="I283" s="543"/>
      <c r="J283" s="542"/>
      <c r="K283" s="580"/>
      <c r="L283" s="584"/>
      <c r="M283" s="585"/>
      <c r="N283" s="588">
        <f>L283+J283</f>
        <v>0</v>
      </c>
      <c r="O283" s="589"/>
      <c r="P283" s="542"/>
      <c r="Q283" s="580"/>
      <c r="R283" s="584"/>
      <c r="S283" s="585"/>
      <c r="T283" s="588">
        <f>R283-P283</f>
        <v>0</v>
      </c>
      <c r="U283" s="588"/>
      <c r="V283" s="542"/>
      <c r="W283" s="543"/>
      <c r="X283" s="593"/>
      <c r="Y283" s="543"/>
      <c r="Z283" s="542"/>
      <c r="AA283" s="543"/>
      <c r="AB283" s="542"/>
      <c r="AC283" s="543"/>
      <c r="AD283" s="542"/>
      <c r="AE283" s="580"/>
      <c r="AF283" s="584"/>
      <c r="AG283" s="585"/>
      <c r="AH283" s="595">
        <f>IF(AD283=0,0,(AF283/AD283)*100)</f>
        <v>0</v>
      </c>
      <c r="AI283" s="596"/>
      <c r="AJ283" s="542"/>
      <c r="AK283" s="580"/>
      <c r="AL283" s="584"/>
      <c r="AM283" s="585"/>
      <c r="AN283" s="595">
        <f>IF(AJ283=0,0,(AL283/AJ283)*100)</f>
        <v>0</v>
      </c>
      <c r="AO283" s="596"/>
      <c r="AP283" s="542"/>
      <c r="AQ283" s="580"/>
      <c r="AR283" s="584"/>
      <c r="AS283" s="585"/>
      <c r="AT283" s="595">
        <f>IF(AP283=0,0,(AR283/AP283)*100)</f>
        <v>0</v>
      </c>
      <c r="AU283" s="596"/>
      <c r="AV283" s="599">
        <f>AD283+AJ283+AP283</f>
        <v>0</v>
      </c>
      <c r="AW283" s="600"/>
      <c r="AX283" s="630">
        <f>AF283+AL283+AR283</f>
        <v>0</v>
      </c>
      <c r="AY283" s="631"/>
      <c r="AZ283" s="595">
        <f>IF(AV283=0,0,(AX283/AV283)*100)</f>
        <v>0</v>
      </c>
      <c r="BA283" s="596"/>
      <c r="BB283" s="542"/>
      <c r="BC283" s="580"/>
      <c r="BD283" s="584"/>
      <c r="BE283" s="585"/>
      <c r="BF283" s="595">
        <f>IF(BB283=0,0,(BD283/BB283)*100)</f>
        <v>0</v>
      </c>
      <c r="BG283" s="596"/>
      <c r="BH283" s="599">
        <f>AV283+BB283</f>
        <v>0</v>
      </c>
      <c r="BI283" s="600"/>
      <c r="BJ283" s="630">
        <f>AX283+BD283</f>
        <v>0</v>
      </c>
      <c r="BK283" s="631"/>
      <c r="BL283" s="595">
        <f>IF(BH283=0,0,(BJ283/BH283)*100)</f>
        <v>0</v>
      </c>
      <c r="BM283" s="596"/>
      <c r="BN283" s="656">
        <f>(AF283*2)+(AL283*2)+(AR283*3)+BD283</f>
        <v>0</v>
      </c>
      <c r="BO283" s="657"/>
      <c r="BP283" s="658"/>
      <c r="BQ283" s="676">
        <f t="shared" ref="BQ283" si="260">IF(BS283=0,0,50*BR283/BS283)</f>
        <v>0</v>
      </c>
      <c r="BR283" s="662">
        <f t="shared" ref="BR283" si="261">(BN283*BU$247)+(N283*BU$248)+(Z283*BU$249)+(R283*BU$250)+(X283*BU$251)+(AB283*BU$252)+(V283*BU293)</f>
        <v>0</v>
      </c>
      <c r="BS283" s="662">
        <f t="shared" ref="BS283" si="262">((BB283-BD283)*BU$254)+((AV283-AX283)*BU$253)+(H283*BU$255)+(P283*BU$256)</f>
        <v>0</v>
      </c>
      <c r="BT283" s="15"/>
      <c r="BU283" s="15"/>
      <c r="BV283" s="95"/>
    </row>
    <row r="284" spans="1:74" ht="21.75" customHeight="1" x14ac:dyDescent="0.25">
      <c r="A284" s="95"/>
      <c r="B284" s="571"/>
      <c r="C284" s="642" t="str">
        <f>IF(ROSTER!D$44="","",ROSTER!D$44)</f>
        <v/>
      </c>
      <c r="D284" s="643"/>
      <c r="E284" s="575"/>
      <c r="F284" s="577"/>
      <c r="G284" s="583"/>
      <c r="H284" s="579"/>
      <c r="I284" s="545"/>
      <c r="J284" s="544"/>
      <c r="K284" s="581"/>
      <c r="L284" s="586"/>
      <c r="M284" s="587"/>
      <c r="N284" s="592" t="s">
        <v>16</v>
      </c>
      <c r="O284" s="603"/>
      <c r="P284" s="544"/>
      <c r="Q284" s="581"/>
      <c r="R284" s="586"/>
      <c r="S284" s="587"/>
      <c r="T284" s="592" t="s">
        <v>16</v>
      </c>
      <c r="U284" s="592"/>
      <c r="V284" s="544"/>
      <c r="W284" s="545"/>
      <c r="X284" s="594"/>
      <c r="Y284" s="545"/>
      <c r="Z284" s="544"/>
      <c r="AA284" s="545"/>
      <c r="AB284" s="544"/>
      <c r="AC284" s="545"/>
      <c r="AD284" s="544"/>
      <c r="AE284" s="581"/>
      <c r="AF284" s="586"/>
      <c r="AG284" s="587"/>
      <c r="AH284" s="626"/>
      <c r="AI284" s="627"/>
      <c r="AJ284" s="544"/>
      <c r="AK284" s="581"/>
      <c r="AL284" s="586"/>
      <c r="AM284" s="587"/>
      <c r="AN284" s="626"/>
      <c r="AO284" s="627"/>
      <c r="AP284" s="544"/>
      <c r="AQ284" s="581"/>
      <c r="AR284" s="586"/>
      <c r="AS284" s="587"/>
      <c r="AT284" s="626"/>
      <c r="AU284" s="627"/>
      <c r="AV284" s="628"/>
      <c r="AW284" s="629"/>
      <c r="AX284" s="632"/>
      <c r="AY284" s="633"/>
      <c r="AZ284" s="626"/>
      <c r="BA284" s="627"/>
      <c r="BB284" s="544"/>
      <c r="BC284" s="581"/>
      <c r="BD284" s="586"/>
      <c r="BE284" s="587"/>
      <c r="BF284" s="626"/>
      <c r="BG284" s="627"/>
      <c r="BH284" s="628"/>
      <c r="BI284" s="629"/>
      <c r="BJ284" s="632"/>
      <c r="BK284" s="633"/>
      <c r="BL284" s="626"/>
      <c r="BM284" s="627"/>
      <c r="BN284" s="678"/>
      <c r="BO284" s="679"/>
      <c r="BP284" s="680"/>
      <c r="BQ284" s="677"/>
      <c r="BR284" s="663"/>
      <c r="BS284" s="663"/>
      <c r="BT284" s="15"/>
      <c r="BU284" s="15"/>
      <c r="BV284" s="95"/>
    </row>
    <row r="285" spans="1:74" ht="21.75" customHeight="1" x14ac:dyDescent="0.25">
      <c r="A285" s="95"/>
      <c r="B285" s="570" t="str">
        <f>IF(ROSTER!B$46="","",ROSTER!B$46)</f>
        <v/>
      </c>
      <c r="C285" s="572" t="str">
        <f>IF(ROSTER!C$46="","",ROSTER!C$46)</f>
        <v/>
      </c>
      <c r="D285" s="573"/>
      <c r="E285" s="574"/>
      <c r="F285" s="576">
        <f>IF(E285="y",1,IF(E285="S",1,0))</f>
        <v>0</v>
      </c>
      <c r="G285" s="582">
        <f>IF(E285="S",1,0)</f>
        <v>0</v>
      </c>
      <c r="H285" s="578"/>
      <c r="I285" s="543"/>
      <c r="J285" s="542"/>
      <c r="K285" s="580"/>
      <c r="L285" s="584"/>
      <c r="M285" s="585"/>
      <c r="N285" s="588">
        <f>L285+J285</f>
        <v>0</v>
      </c>
      <c r="O285" s="589"/>
      <c r="P285" s="542"/>
      <c r="Q285" s="580"/>
      <c r="R285" s="584"/>
      <c r="S285" s="585"/>
      <c r="T285" s="588">
        <f>R285-P285</f>
        <v>0</v>
      </c>
      <c r="U285" s="588"/>
      <c r="V285" s="542"/>
      <c r="W285" s="543"/>
      <c r="X285" s="593"/>
      <c r="Y285" s="543"/>
      <c r="Z285" s="542"/>
      <c r="AA285" s="543"/>
      <c r="AB285" s="542"/>
      <c r="AC285" s="543"/>
      <c r="AD285" s="542"/>
      <c r="AE285" s="580"/>
      <c r="AF285" s="584"/>
      <c r="AG285" s="585"/>
      <c r="AH285" s="595">
        <f>IF(AD285=0,0,(AF285/AD285)*100)</f>
        <v>0</v>
      </c>
      <c r="AI285" s="596"/>
      <c r="AJ285" s="542"/>
      <c r="AK285" s="580"/>
      <c r="AL285" s="584"/>
      <c r="AM285" s="585"/>
      <c r="AN285" s="595">
        <f>IF(AJ285=0,0,(AL285/AJ285)*100)</f>
        <v>0</v>
      </c>
      <c r="AO285" s="596"/>
      <c r="AP285" s="542"/>
      <c r="AQ285" s="580"/>
      <c r="AR285" s="584"/>
      <c r="AS285" s="585"/>
      <c r="AT285" s="595">
        <f>IF(AP285=0,0,(AR285/AP285)*100)</f>
        <v>0</v>
      </c>
      <c r="AU285" s="596"/>
      <c r="AV285" s="599">
        <f>AD285+AJ285+AP285</f>
        <v>0</v>
      </c>
      <c r="AW285" s="600"/>
      <c r="AX285" s="630">
        <f>AF285+AL285+AR285</f>
        <v>0</v>
      </c>
      <c r="AY285" s="631"/>
      <c r="AZ285" s="595">
        <f>IF(AV285=0,0,(AX285/AV285)*100)</f>
        <v>0</v>
      </c>
      <c r="BA285" s="596"/>
      <c r="BB285" s="542"/>
      <c r="BC285" s="580"/>
      <c r="BD285" s="584"/>
      <c r="BE285" s="585"/>
      <c r="BF285" s="595">
        <f>IF(BB285=0,0,(BD285/BB285)*100)</f>
        <v>0</v>
      </c>
      <c r="BG285" s="596"/>
      <c r="BH285" s="599">
        <f>AV285+BB285</f>
        <v>0</v>
      </c>
      <c r="BI285" s="600"/>
      <c r="BJ285" s="630">
        <f>AX285+BD285</f>
        <v>0</v>
      </c>
      <c r="BK285" s="631"/>
      <c r="BL285" s="595">
        <f>IF(BH285=0,0,(BJ285/BH285)*100)</f>
        <v>0</v>
      </c>
      <c r="BM285" s="596"/>
      <c r="BN285" s="656">
        <f>(AF285*2)+(AL285*2)+(AR285*3)+BD285</f>
        <v>0</v>
      </c>
      <c r="BO285" s="657"/>
      <c r="BP285" s="658"/>
      <c r="BQ285" s="676">
        <f t="shared" ref="BQ285" si="263">IF(BS285=0,0,50*BR285/BS285)</f>
        <v>0</v>
      </c>
      <c r="BR285" s="662">
        <f t="shared" ref="BR285" si="264">(BN285*BU$247)+(N285*BU$248)+(Z285*BU$249)+(R285*BU$250)+(X285*BU$251)+(AB285*BU$252)+(V285*BU295)</f>
        <v>0</v>
      </c>
      <c r="BS285" s="662">
        <f t="shared" ref="BS285" si="265">((BB285-BD285)*BU$254)+((AV285-AX285)*BU$253)+(H285*BU$255)+(P285*BU$256)</f>
        <v>0</v>
      </c>
      <c r="BT285" s="15"/>
      <c r="BU285" s="15"/>
      <c r="BV285" s="95"/>
    </row>
    <row r="286" spans="1:74" ht="22.5" customHeight="1" thickBot="1" x14ac:dyDescent="0.3">
      <c r="A286" s="95"/>
      <c r="B286" s="571"/>
      <c r="C286" s="642" t="str">
        <f>IF(ROSTER!D$46="","",ROSTER!D$46)</f>
        <v/>
      </c>
      <c r="D286" s="643"/>
      <c r="E286" s="575"/>
      <c r="F286" s="577"/>
      <c r="G286" s="583"/>
      <c r="H286" s="579"/>
      <c r="I286" s="545"/>
      <c r="J286" s="544"/>
      <c r="K286" s="581"/>
      <c r="L286" s="586"/>
      <c r="M286" s="587"/>
      <c r="N286" s="590" t="s">
        <v>16</v>
      </c>
      <c r="O286" s="591"/>
      <c r="P286" s="544"/>
      <c r="Q286" s="581"/>
      <c r="R286" s="586"/>
      <c r="S286" s="587"/>
      <c r="T286" s="592" t="s">
        <v>16</v>
      </c>
      <c r="U286" s="592"/>
      <c r="V286" s="544"/>
      <c r="W286" s="545"/>
      <c r="X286" s="594"/>
      <c r="Y286" s="545"/>
      <c r="Z286" s="544"/>
      <c r="AA286" s="545"/>
      <c r="AB286" s="544"/>
      <c r="AC286" s="545"/>
      <c r="AD286" s="544"/>
      <c r="AE286" s="581"/>
      <c r="AF286" s="586"/>
      <c r="AG286" s="587"/>
      <c r="AH286" s="597"/>
      <c r="AI286" s="598"/>
      <c r="AJ286" s="544"/>
      <c r="AK286" s="581"/>
      <c r="AL286" s="586"/>
      <c r="AM286" s="587"/>
      <c r="AN286" s="597"/>
      <c r="AO286" s="598"/>
      <c r="AP286" s="544"/>
      <c r="AQ286" s="581"/>
      <c r="AR286" s="586"/>
      <c r="AS286" s="587"/>
      <c r="AT286" s="597"/>
      <c r="AU286" s="598"/>
      <c r="AV286" s="601"/>
      <c r="AW286" s="602"/>
      <c r="AX286" s="701"/>
      <c r="AY286" s="702"/>
      <c r="AZ286" s="597"/>
      <c r="BA286" s="598"/>
      <c r="BB286" s="544"/>
      <c r="BC286" s="581"/>
      <c r="BD286" s="586"/>
      <c r="BE286" s="587"/>
      <c r="BF286" s="597"/>
      <c r="BG286" s="598"/>
      <c r="BH286" s="601"/>
      <c r="BI286" s="602"/>
      <c r="BJ286" s="701"/>
      <c r="BK286" s="702"/>
      <c r="BL286" s="597"/>
      <c r="BM286" s="598"/>
      <c r="BN286" s="659"/>
      <c r="BO286" s="660"/>
      <c r="BP286" s="661"/>
      <c r="BQ286" s="677"/>
      <c r="BR286" s="663"/>
      <c r="BS286" s="663"/>
      <c r="BT286" s="15"/>
      <c r="BU286" s="15"/>
      <c r="BV286" s="95"/>
    </row>
    <row r="287" spans="1:74" s="21" customFormat="1" ht="33.4" customHeight="1" x14ac:dyDescent="0.45">
      <c r="A287" s="98"/>
      <c r="B287" s="612"/>
      <c r="C287" s="613"/>
      <c r="D287" s="613" t="s">
        <v>10</v>
      </c>
      <c r="E287" s="616"/>
      <c r="F287" s="279"/>
      <c r="G287" s="279"/>
      <c r="H287" s="517">
        <f>SUM(H247:I286)</f>
        <v>0</v>
      </c>
      <c r="I287" s="618"/>
      <c r="J287" s="517">
        <f>SUM(J247:K286)</f>
        <v>0</v>
      </c>
      <c r="K287" s="618"/>
      <c r="L287" s="620">
        <f>SUM(L247:M286)</f>
        <v>0</v>
      </c>
      <c r="M287" s="621"/>
      <c r="N287" s="548">
        <f>L287+J287</f>
        <v>0</v>
      </c>
      <c r="O287" s="518"/>
      <c r="P287" s="620">
        <f>SUM(P247:Q286)</f>
        <v>0</v>
      </c>
      <c r="Q287" s="618"/>
      <c r="R287" s="620">
        <f>SUM(R247:S286)</f>
        <v>0</v>
      </c>
      <c r="S287" s="621"/>
      <c r="T287" s="548">
        <f>R287-P287</f>
        <v>0</v>
      </c>
      <c r="U287" s="518"/>
      <c r="V287" s="517">
        <f>SUM(V247:W286)</f>
        <v>0</v>
      </c>
      <c r="W287" s="518"/>
      <c r="X287" s="621">
        <f>SUM(X247:Y286)</f>
        <v>0</v>
      </c>
      <c r="Y287" s="621"/>
      <c r="Z287" s="517">
        <f>SUM(Z247:AA286)</f>
        <v>0</v>
      </c>
      <c r="AA287" s="518"/>
      <c r="AB287" s="517">
        <f>SUM(AB247:AC286)</f>
        <v>0</v>
      </c>
      <c r="AC287" s="518"/>
      <c r="AD287" s="621">
        <f>SUM(AD247:AE286)</f>
        <v>0</v>
      </c>
      <c r="AE287" s="618"/>
      <c r="AF287" s="620">
        <f>SUM(AF247:AG286)</f>
        <v>0</v>
      </c>
      <c r="AG287" s="621"/>
      <c r="AH287" s="548">
        <f>IF(AD287=0,0,(AF287/AD287)*100)</f>
        <v>0</v>
      </c>
      <c r="AI287" s="518"/>
      <c r="AJ287" s="620">
        <f>SUM(AJ247:AK286)</f>
        <v>0</v>
      </c>
      <c r="AK287" s="618"/>
      <c r="AL287" s="620">
        <f>SUM(AL247:AM286)</f>
        <v>0</v>
      </c>
      <c r="AM287" s="621"/>
      <c r="AN287" s="548">
        <f>IF(AJ287=0,0,(AL287/AJ287)*100)</f>
        <v>0</v>
      </c>
      <c r="AO287" s="518"/>
      <c r="AP287" s="620">
        <f>SUM(AP247:AQ286)</f>
        <v>0</v>
      </c>
      <c r="AQ287" s="618"/>
      <c r="AR287" s="620">
        <f>SUM(AR247:AS286)</f>
        <v>0</v>
      </c>
      <c r="AS287" s="621"/>
      <c r="AT287" s="548">
        <f>IF(AP287=0,0,(AR287/AP287)*100)</f>
        <v>0</v>
      </c>
      <c r="AU287" s="518"/>
      <c r="AV287" s="517">
        <f>AD287+AJ287+AP287</f>
        <v>0</v>
      </c>
      <c r="AW287" s="618"/>
      <c r="AX287" s="620">
        <f>AF287+AL287+AR287</f>
        <v>0</v>
      </c>
      <c r="AY287" s="624"/>
      <c r="AZ287" s="548">
        <f>IF(AV287=0,0,(AX287/AV287)*100)</f>
        <v>0</v>
      </c>
      <c r="BA287" s="518"/>
      <c r="BB287" s="620">
        <f>SUM(BB247:BC286)</f>
        <v>0</v>
      </c>
      <c r="BC287" s="618"/>
      <c r="BD287" s="620">
        <f>SUM(BD247:BE286)</f>
        <v>0</v>
      </c>
      <c r="BE287" s="621"/>
      <c r="BF287" s="548">
        <f>IF(BB287=0,0,(BD287/BB287)*100)</f>
        <v>0</v>
      </c>
      <c r="BG287" s="518"/>
      <c r="BH287" s="517">
        <f>AV287+BB287</f>
        <v>0</v>
      </c>
      <c r="BI287" s="618"/>
      <c r="BJ287" s="620">
        <f>AX287+BD287</f>
        <v>0</v>
      </c>
      <c r="BK287" s="624"/>
      <c r="BL287" s="548">
        <f>IF(BH287=0,0,(BJ287/BH287)*100)</f>
        <v>0</v>
      </c>
      <c r="BM287" s="664"/>
      <c r="BN287" s="666">
        <f>SUM(BN247:BP286)</f>
        <v>0</v>
      </c>
      <c r="BO287" s="667"/>
      <c r="BP287" s="668"/>
      <c r="BQ287" s="681">
        <f>SUM(BQ247:BQ286)</f>
        <v>0</v>
      </c>
      <c r="BR287" s="685">
        <f t="shared" ref="BR287" si="266">(BN287*BU$247)+(N287*BU$248)+(Z287*BU$249)+(R287*BU$250)+(X287*BU$251)+(AB287*BU$252)+(V287*BU297)</f>
        <v>0</v>
      </c>
      <c r="BS287" s="683">
        <f t="shared" ref="BS287" si="267">((BB287-BD287)*BU$254)+((AV287-AX287)*BU$253)+(H287*BU$255)+(P287*BU$256)</f>
        <v>0</v>
      </c>
      <c r="BT287" s="20"/>
      <c r="BU287" s="20"/>
      <c r="BV287" s="98"/>
    </row>
    <row r="288" spans="1:74" s="21" customFormat="1" ht="33.950000000000003" customHeight="1" thickBot="1" x14ac:dyDescent="0.5">
      <c r="A288" s="98"/>
      <c r="B288" s="614"/>
      <c r="C288" s="615"/>
      <c r="D288" s="615"/>
      <c r="E288" s="617"/>
      <c r="F288" s="280"/>
      <c r="G288" s="280"/>
      <c r="H288" s="519"/>
      <c r="I288" s="619"/>
      <c r="J288" s="519"/>
      <c r="K288" s="619"/>
      <c r="L288" s="622"/>
      <c r="M288" s="623"/>
      <c r="N288" s="549" t="s">
        <v>16</v>
      </c>
      <c r="O288" s="520"/>
      <c r="P288" s="622"/>
      <c r="Q288" s="619"/>
      <c r="R288" s="622"/>
      <c r="S288" s="623"/>
      <c r="T288" s="549" t="s">
        <v>16</v>
      </c>
      <c r="U288" s="520"/>
      <c r="V288" s="519"/>
      <c r="W288" s="520"/>
      <c r="X288" s="623"/>
      <c r="Y288" s="623"/>
      <c r="Z288" s="519"/>
      <c r="AA288" s="520"/>
      <c r="AB288" s="519"/>
      <c r="AC288" s="520"/>
      <c r="AD288" s="623"/>
      <c r="AE288" s="619"/>
      <c r="AF288" s="622"/>
      <c r="AG288" s="623"/>
      <c r="AH288" s="549"/>
      <c r="AI288" s="520"/>
      <c r="AJ288" s="622"/>
      <c r="AK288" s="619"/>
      <c r="AL288" s="622"/>
      <c r="AM288" s="623"/>
      <c r="AN288" s="549"/>
      <c r="AO288" s="520"/>
      <c r="AP288" s="622"/>
      <c r="AQ288" s="619"/>
      <c r="AR288" s="622"/>
      <c r="AS288" s="623"/>
      <c r="AT288" s="549"/>
      <c r="AU288" s="520"/>
      <c r="AV288" s="519"/>
      <c r="AW288" s="619"/>
      <c r="AX288" s="622"/>
      <c r="AY288" s="625"/>
      <c r="AZ288" s="549"/>
      <c r="BA288" s="520"/>
      <c r="BB288" s="622"/>
      <c r="BC288" s="619"/>
      <c r="BD288" s="622"/>
      <c r="BE288" s="623"/>
      <c r="BF288" s="549"/>
      <c r="BG288" s="520"/>
      <c r="BH288" s="519"/>
      <c r="BI288" s="619"/>
      <c r="BJ288" s="622"/>
      <c r="BK288" s="625"/>
      <c r="BL288" s="549"/>
      <c r="BM288" s="665"/>
      <c r="BN288" s="669"/>
      <c r="BO288" s="670"/>
      <c r="BP288" s="671"/>
      <c r="BQ288" s="682"/>
      <c r="BR288" s="686"/>
      <c r="BS288" s="684"/>
      <c r="BT288" s="20"/>
      <c r="BU288" s="20"/>
      <c r="BV288" s="98"/>
    </row>
    <row r="289" spans="1:77" s="21" customFormat="1" ht="33" customHeight="1" thickBot="1" x14ac:dyDescent="0.5">
      <c r="A289" s="98"/>
      <c r="B289" s="612"/>
      <c r="C289" s="613"/>
      <c r="D289" s="613" t="s">
        <v>13</v>
      </c>
      <c r="E289" s="616"/>
      <c r="F289" s="281"/>
      <c r="G289" s="282"/>
      <c r="H289" s="528"/>
      <c r="I289" s="636"/>
      <c r="J289" s="528"/>
      <c r="K289" s="636"/>
      <c r="L289" s="638"/>
      <c r="M289" s="639"/>
      <c r="N289" s="548">
        <f>J289+L289</f>
        <v>0</v>
      </c>
      <c r="O289" s="518"/>
      <c r="P289" s="638"/>
      <c r="Q289" s="636"/>
      <c r="R289" s="638"/>
      <c r="S289" s="639"/>
      <c r="T289" s="548">
        <f>R289-P289</f>
        <v>0</v>
      </c>
      <c r="U289" s="518"/>
      <c r="V289" s="528"/>
      <c r="W289" s="529"/>
      <c r="X289" s="528"/>
      <c r="Y289" s="529"/>
      <c r="Z289" s="528"/>
      <c r="AA289" s="529"/>
      <c r="AB289" s="528"/>
      <c r="AC289" s="529"/>
      <c r="AD289" s="639"/>
      <c r="AE289" s="636"/>
      <c r="AF289" s="638"/>
      <c r="AG289" s="639"/>
      <c r="AH289" s="548">
        <f>IF(AD289=0,0,(AF289/AD289)*100)</f>
        <v>0</v>
      </c>
      <c r="AI289" s="518"/>
      <c r="AJ289" s="638"/>
      <c r="AK289" s="636"/>
      <c r="AL289" s="638"/>
      <c r="AM289" s="639"/>
      <c r="AN289" s="548">
        <f>IF(AJ289=0,0,(AL289/AJ289)*100)</f>
        <v>0</v>
      </c>
      <c r="AO289" s="518"/>
      <c r="AP289" s="638"/>
      <c r="AQ289" s="636"/>
      <c r="AR289" s="638"/>
      <c r="AS289" s="639"/>
      <c r="AT289" s="548">
        <f>IF(AP289=0,0,(AR289/AP289)*100)</f>
        <v>0</v>
      </c>
      <c r="AU289" s="518"/>
      <c r="AV289" s="517">
        <f>AD289+AJ289+AP289</f>
        <v>0</v>
      </c>
      <c r="AW289" s="618"/>
      <c r="AX289" s="620">
        <f>AF289+AL289+AR289</f>
        <v>0</v>
      </c>
      <c r="AY289" s="624"/>
      <c r="AZ289" s="548">
        <f>IF(AV289=0,0,(AX289/AV289)*100)</f>
        <v>0</v>
      </c>
      <c r="BA289" s="518"/>
      <c r="BB289" s="638"/>
      <c r="BC289" s="636"/>
      <c r="BD289" s="638"/>
      <c r="BE289" s="639"/>
      <c r="BF289" s="548">
        <f>IF(BB289=0,0,(BD289/BB289)*100)</f>
        <v>0</v>
      </c>
      <c r="BG289" s="518"/>
      <c r="BH289" s="517">
        <f>AV289+BB289</f>
        <v>0</v>
      </c>
      <c r="BI289" s="618"/>
      <c r="BJ289" s="620">
        <f>AX289+BD289</f>
        <v>0</v>
      </c>
      <c r="BK289" s="624"/>
      <c r="BL289" s="548">
        <f>IF(BH289=0,0,(BJ289/BH289)*100)</f>
        <v>0</v>
      </c>
      <c r="BM289" s="664"/>
      <c r="BN289" s="693">
        <f>(AF289*2)+(AL289*2)+(AR289*3)+BD289</f>
        <v>0</v>
      </c>
      <c r="BO289" s="694"/>
      <c r="BP289" s="695"/>
      <c r="BQ289" s="699"/>
      <c r="BR289" s="283"/>
      <c r="BS289" s="284"/>
      <c r="BT289" s="20"/>
      <c r="BU289" s="20"/>
      <c r="BV289" s="98"/>
    </row>
    <row r="290" spans="1:77" s="21" customFormat="1" ht="33.75" customHeight="1" thickBot="1" x14ac:dyDescent="0.5">
      <c r="A290" s="98"/>
      <c r="B290" s="285"/>
      <c r="C290" s="286"/>
      <c r="D290" s="634"/>
      <c r="E290" s="635"/>
      <c r="F290" s="287"/>
      <c r="G290" s="287"/>
      <c r="H290" s="530"/>
      <c r="I290" s="637"/>
      <c r="J290" s="530"/>
      <c r="K290" s="637"/>
      <c r="L290" s="640"/>
      <c r="M290" s="641"/>
      <c r="N290" s="549">
        <f>IF((N287+N289)=0,0,N287/(N287+N289)*100)</f>
        <v>0</v>
      </c>
      <c r="O290" s="520"/>
      <c r="P290" s="640"/>
      <c r="Q290" s="637"/>
      <c r="R290" s="640"/>
      <c r="S290" s="641"/>
      <c r="T290" s="549"/>
      <c r="U290" s="520"/>
      <c r="V290" s="530"/>
      <c r="W290" s="531"/>
      <c r="X290" s="530"/>
      <c r="Y290" s="531"/>
      <c r="Z290" s="530"/>
      <c r="AA290" s="531"/>
      <c r="AB290" s="530"/>
      <c r="AC290" s="531"/>
      <c r="AD290" s="641"/>
      <c r="AE290" s="637"/>
      <c r="AF290" s="640"/>
      <c r="AG290" s="641"/>
      <c r="AH290" s="549"/>
      <c r="AI290" s="520"/>
      <c r="AJ290" s="640"/>
      <c r="AK290" s="637"/>
      <c r="AL290" s="640"/>
      <c r="AM290" s="641"/>
      <c r="AN290" s="549"/>
      <c r="AO290" s="520"/>
      <c r="AP290" s="640"/>
      <c r="AQ290" s="637"/>
      <c r="AR290" s="640"/>
      <c r="AS290" s="641"/>
      <c r="AT290" s="549"/>
      <c r="AU290" s="520"/>
      <c r="AV290" s="519"/>
      <c r="AW290" s="619"/>
      <c r="AX290" s="622"/>
      <c r="AY290" s="625"/>
      <c r="AZ290" s="549"/>
      <c r="BA290" s="520"/>
      <c r="BB290" s="640"/>
      <c r="BC290" s="637"/>
      <c r="BD290" s="640"/>
      <c r="BE290" s="641"/>
      <c r="BF290" s="549"/>
      <c r="BG290" s="520"/>
      <c r="BH290" s="519"/>
      <c r="BI290" s="619"/>
      <c r="BJ290" s="622"/>
      <c r="BK290" s="625"/>
      <c r="BL290" s="549"/>
      <c r="BM290" s="665"/>
      <c r="BN290" s="696"/>
      <c r="BO290" s="697"/>
      <c r="BP290" s="698"/>
      <c r="BQ290" s="700"/>
      <c r="BR290" s="79"/>
      <c r="BS290" s="79"/>
      <c r="BT290" s="20"/>
      <c r="BU290" s="20"/>
      <c r="BV290" s="98"/>
    </row>
    <row r="291" spans="1:77" ht="16.5" customHeight="1" thickTop="1" thickBot="1" x14ac:dyDescent="0.5">
      <c r="A291" s="95"/>
      <c r="B291" s="288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289"/>
      <c r="AI291" s="289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89"/>
      <c r="BR291" s="674">
        <f>IF((J287+L289)=0,0,(J287/(J287+L289)*100)%)</f>
        <v>0</v>
      </c>
      <c r="BS291" s="675"/>
      <c r="BT291" s="674">
        <f>IF((L287+J289)=0,0,(L287/(L287+J289)*100)%)</f>
        <v>0</v>
      </c>
      <c r="BU291" s="675"/>
      <c r="BV291" s="95"/>
    </row>
    <row r="292" spans="1:77" s="23" customFormat="1" ht="79.5" customHeight="1" thickTop="1" thickBot="1" x14ac:dyDescent="0.55000000000000004">
      <c r="A292" s="99"/>
      <c r="B292" s="565" t="s">
        <v>64</v>
      </c>
      <c r="C292" s="566"/>
      <c r="D292" s="113"/>
      <c r="E292" s="532" t="s">
        <v>54</v>
      </c>
      <c r="F292" s="532"/>
      <c r="G292" s="532"/>
      <c r="H292" s="532"/>
      <c r="I292" s="94"/>
      <c r="J292" s="533"/>
      <c r="K292" s="534"/>
      <c r="L292" s="535"/>
      <c r="M292" s="290"/>
      <c r="N292" s="533"/>
      <c r="O292" s="534"/>
      <c r="P292" s="535"/>
      <c r="Q292" s="536" t="s">
        <v>47</v>
      </c>
      <c r="R292" s="537"/>
      <c r="S292" s="537"/>
      <c r="T292" s="538"/>
      <c r="U292" s="533"/>
      <c r="V292" s="534"/>
      <c r="W292" s="535"/>
      <c r="X292" s="290"/>
      <c r="Y292" s="533"/>
      <c r="Z292" s="534"/>
      <c r="AA292" s="535"/>
      <c r="AB292" s="536" t="s">
        <v>49</v>
      </c>
      <c r="AC292" s="537"/>
      <c r="AD292" s="537"/>
      <c r="AE292" s="538"/>
      <c r="AF292" s="533"/>
      <c r="AG292" s="534"/>
      <c r="AH292" s="535"/>
      <c r="AI292" s="290"/>
      <c r="AJ292" s="533"/>
      <c r="AK292" s="534"/>
      <c r="AL292" s="535"/>
      <c r="AM292" s="536" t="s">
        <v>53</v>
      </c>
      <c r="AN292" s="537"/>
      <c r="AO292" s="537"/>
      <c r="AP292" s="538"/>
      <c r="AQ292" s="533"/>
      <c r="AR292" s="534"/>
      <c r="AS292" s="535"/>
      <c r="AT292" s="72"/>
      <c r="AU292" s="533"/>
      <c r="AV292" s="534"/>
      <c r="AW292" s="535"/>
      <c r="AX292" s="291"/>
      <c r="AY292" s="291"/>
      <c r="AZ292" s="291"/>
      <c r="BA292" s="291"/>
      <c r="BB292" s="567" t="s">
        <v>20</v>
      </c>
      <c r="BC292" s="567"/>
      <c r="BD292" s="567"/>
      <c r="BE292" s="567"/>
      <c r="BF292" s="568"/>
      <c r="BG292" s="539">
        <f>BN287</f>
        <v>0</v>
      </c>
      <c r="BH292" s="540"/>
      <c r="BI292" s="541"/>
      <c r="BJ292" s="292"/>
      <c r="BK292" s="539">
        <f>BN289</f>
        <v>0</v>
      </c>
      <c r="BL292" s="540"/>
      <c r="BM292" s="541"/>
      <c r="BN292" s="73"/>
      <c r="BO292" s="73"/>
      <c r="BP292" s="73"/>
      <c r="BQ292" s="90"/>
      <c r="BR292" s="24"/>
      <c r="BS292" s="24"/>
      <c r="BT292" s="22"/>
      <c r="BU292" s="22"/>
      <c r="BV292" s="99"/>
    </row>
    <row r="293" spans="1:77" ht="15.6" customHeight="1" thickTop="1" thickBot="1" x14ac:dyDescent="0.55000000000000004">
      <c r="A293" s="95"/>
      <c r="B293" s="293"/>
      <c r="C293" s="67"/>
      <c r="D293" s="67"/>
      <c r="E293" s="294"/>
      <c r="F293" s="295"/>
      <c r="G293" s="295"/>
      <c r="H293" s="94"/>
      <c r="I293" s="94"/>
      <c r="J293" s="296"/>
      <c r="K293" s="296"/>
      <c r="L293" s="296"/>
      <c r="M293" s="296"/>
      <c r="N293" s="296"/>
      <c r="O293" s="296"/>
      <c r="P293" s="296"/>
      <c r="Q293" s="295"/>
      <c r="R293" s="295"/>
      <c r="S293" s="295"/>
      <c r="T293" s="295"/>
      <c r="U293" s="296"/>
      <c r="V293" s="296"/>
      <c r="W293" s="296"/>
      <c r="X293" s="297"/>
      <c r="Y293" s="296"/>
      <c r="Z293" s="296"/>
      <c r="AA293" s="296"/>
      <c r="AB293" s="295"/>
      <c r="AC293" s="295"/>
      <c r="AD293" s="295"/>
      <c r="AE293" s="295"/>
      <c r="AF293" s="296"/>
      <c r="AG293" s="296"/>
      <c r="AH293" s="296"/>
      <c r="AI293" s="296"/>
      <c r="AJ293" s="297"/>
      <c r="AK293" s="297"/>
      <c r="AL293" s="296"/>
      <c r="AM293" s="295"/>
      <c r="AN293" s="295"/>
      <c r="AO293" s="295"/>
      <c r="AP293" s="295"/>
      <c r="AQ293" s="296"/>
      <c r="AR293" s="296"/>
      <c r="AS293" s="296"/>
      <c r="AT293" s="296"/>
      <c r="AU293" s="296"/>
      <c r="AV293" s="72"/>
      <c r="AW293" s="72"/>
      <c r="AX293" s="74"/>
      <c r="AY293" s="74"/>
      <c r="AZ293" s="74"/>
      <c r="BA293" s="74"/>
      <c r="BB293" s="295"/>
      <c r="BC293" s="298"/>
      <c r="BD293" s="298"/>
      <c r="BE293" s="299"/>
      <c r="BF293" s="300"/>
      <c r="BG293" s="301"/>
      <c r="BH293" s="301"/>
      <c r="BI293" s="72"/>
      <c r="BJ293" s="302"/>
      <c r="BK293" s="303"/>
      <c r="BL293" s="303"/>
      <c r="BM293" s="72"/>
      <c r="BN293" s="74"/>
      <c r="BO293" s="74"/>
      <c r="BP293" s="74"/>
      <c r="BQ293" s="91"/>
      <c r="BR293" s="25"/>
      <c r="BS293" s="25"/>
      <c r="BT293" s="15"/>
      <c r="BU293" s="15"/>
      <c r="BV293" s="95"/>
    </row>
    <row r="294" spans="1:77" s="23" customFormat="1" ht="79.5" customHeight="1" thickTop="1" thickBot="1" x14ac:dyDescent="0.55000000000000004">
      <c r="A294" s="99"/>
      <c r="B294" s="569" t="s">
        <v>46</v>
      </c>
      <c r="C294" s="567"/>
      <c r="D294" s="113"/>
      <c r="E294" s="532" t="s">
        <v>55</v>
      </c>
      <c r="F294" s="532"/>
      <c r="G294" s="532"/>
      <c r="H294" s="532"/>
      <c r="I294" s="94"/>
      <c r="J294" s="539">
        <f>J292</f>
        <v>0</v>
      </c>
      <c r="K294" s="540"/>
      <c r="L294" s="541"/>
      <c r="M294" s="290"/>
      <c r="N294" s="539">
        <f>N292</f>
        <v>0</v>
      </c>
      <c r="O294" s="540"/>
      <c r="P294" s="541"/>
      <c r="Q294" s="536" t="s">
        <v>51</v>
      </c>
      <c r="R294" s="537"/>
      <c r="S294" s="537"/>
      <c r="T294" s="538"/>
      <c r="U294" s="539">
        <f>U292-J292</f>
        <v>0</v>
      </c>
      <c r="V294" s="540"/>
      <c r="W294" s="541"/>
      <c r="X294" s="290"/>
      <c r="Y294" s="539">
        <f>Y292-N292</f>
        <v>0</v>
      </c>
      <c r="Z294" s="540"/>
      <c r="AA294" s="541"/>
      <c r="AB294" s="536" t="s">
        <v>50</v>
      </c>
      <c r="AC294" s="537"/>
      <c r="AD294" s="537"/>
      <c r="AE294" s="538"/>
      <c r="AF294" s="539">
        <f>AF292-U292</f>
        <v>0</v>
      </c>
      <c r="AG294" s="540"/>
      <c r="AH294" s="541"/>
      <c r="AI294" s="290"/>
      <c r="AJ294" s="539">
        <f>AJ292-Y292</f>
        <v>0</v>
      </c>
      <c r="AK294" s="540"/>
      <c r="AL294" s="541"/>
      <c r="AM294" s="536" t="s">
        <v>52</v>
      </c>
      <c r="AN294" s="537"/>
      <c r="AO294" s="537"/>
      <c r="AP294" s="538"/>
      <c r="AQ294" s="539">
        <f>AQ292-AF292</f>
        <v>0</v>
      </c>
      <c r="AR294" s="540"/>
      <c r="AS294" s="541"/>
      <c r="AT294" s="72"/>
      <c r="AU294" s="539">
        <f>AU292-AJ292</f>
        <v>0</v>
      </c>
      <c r="AV294" s="540"/>
      <c r="AW294" s="541"/>
      <c r="AX294" s="291"/>
      <c r="AY294" s="291"/>
      <c r="AZ294" s="291"/>
      <c r="BA294" s="291"/>
      <c r="BB294" s="567" t="s">
        <v>45</v>
      </c>
      <c r="BC294" s="567"/>
      <c r="BD294" s="567"/>
      <c r="BE294" s="567"/>
      <c r="BF294" s="568"/>
      <c r="BG294" s="539">
        <f>BG292-AQ292</f>
        <v>0</v>
      </c>
      <c r="BH294" s="540"/>
      <c r="BI294" s="541"/>
      <c r="BJ294" s="304"/>
      <c r="BK294" s="539">
        <f>BK292-AU292</f>
        <v>0</v>
      </c>
      <c r="BL294" s="540"/>
      <c r="BM294" s="541"/>
      <c r="BN294" s="73"/>
      <c r="BO294" s="73"/>
      <c r="BP294" s="73"/>
      <c r="BQ294" s="90"/>
      <c r="BR294" s="24"/>
      <c r="BS294" s="24"/>
      <c r="BT294" s="22"/>
      <c r="BU294" s="22"/>
      <c r="BV294" s="99"/>
      <c r="BY294" s="21"/>
    </row>
    <row r="295" spans="1:77" ht="18.75" customHeight="1" thickTop="1" thickBot="1" x14ac:dyDescent="0.5">
      <c r="A295" s="95"/>
      <c r="B295" s="305"/>
      <c r="C295" s="71"/>
      <c r="D295" s="71"/>
      <c r="E295" s="71"/>
      <c r="F295" s="92"/>
      <c r="G295" s="92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306"/>
      <c r="AI295" s="306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03" t="s">
        <v>153</v>
      </c>
      <c r="BD295" s="703"/>
      <c r="BE295" s="703"/>
      <c r="BF295" s="703"/>
      <c r="BG295" s="703"/>
      <c r="BH295" s="703"/>
      <c r="BI295" s="703"/>
      <c r="BJ295" s="703"/>
      <c r="BK295" s="703"/>
      <c r="BL295" s="703"/>
      <c r="BM295" s="703"/>
      <c r="BN295" s="703"/>
      <c r="BO295" s="703"/>
      <c r="BP295" s="703"/>
      <c r="BQ295" s="318"/>
      <c r="BR295" s="319"/>
      <c r="BS295" s="319"/>
      <c r="BT295" s="15"/>
      <c r="BU295" s="15"/>
      <c r="BV295" s="95"/>
    </row>
    <row r="296" spans="1:77" s="93" customFormat="1" ht="13.5" customHeight="1" thickTop="1" x14ac:dyDescent="0.45">
      <c r="A296" s="95"/>
      <c r="B296" s="99"/>
      <c r="C296" s="95"/>
      <c r="D296" s="95"/>
      <c r="E296" s="95"/>
      <c r="F296" s="96"/>
      <c r="G296" s="96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254"/>
      <c r="AI296" s="254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7"/>
      <c r="BR296" s="97"/>
      <c r="BS296" s="97"/>
      <c r="BT296" s="95"/>
      <c r="BU296" s="95"/>
      <c r="BV296" s="95"/>
    </row>
    <row r="297" spans="1:77" s="17" customFormat="1" ht="33.75" x14ac:dyDescent="0.5">
      <c r="A297" s="255"/>
      <c r="B297" s="604" t="s">
        <v>9</v>
      </c>
      <c r="C297" s="604"/>
      <c r="D297" s="604"/>
      <c r="E297" s="604"/>
      <c r="F297" s="604"/>
      <c r="G297" s="604"/>
      <c r="H297" s="604"/>
      <c r="I297" s="604"/>
      <c r="J297" s="604"/>
      <c r="K297" s="604"/>
      <c r="L297" s="604"/>
      <c r="M297" s="604"/>
      <c r="N297" s="604"/>
      <c r="O297" s="604"/>
      <c r="P297" s="604"/>
      <c r="Q297" s="604"/>
      <c r="R297" s="604"/>
      <c r="S297" s="604"/>
      <c r="T297" s="604"/>
      <c r="U297" s="604"/>
      <c r="V297" s="604"/>
      <c r="W297" s="604"/>
      <c r="X297" s="604"/>
      <c r="Y297" s="604"/>
      <c r="Z297" s="604"/>
      <c r="AA297" s="604"/>
      <c r="AB297" s="604"/>
      <c r="AC297" s="604"/>
      <c r="AD297" s="604"/>
      <c r="AE297" s="604"/>
      <c r="AF297" s="604"/>
      <c r="AG297" s="604"/>
      <c r="AH297" s="604"/>
      <c r="AI297" s="604"/>
      <c r="AJ297" s="604"/>
      <c r="AK297" s="604"/>
      <c r="AL297" s="604"/>
      <c r="AM297" s="604"/>
      <c r="AN297" s="604"/>
      <c r="AO297" s="604"/>
      <c r="AP297" s="604"/>
      <c r="AQ297" s="604"/>
      <c r="AR297" s="604"/>
      <c r="AS297" s="604"/>
      <c r="AT297" s="604"/>
      <c r="AU297" s="604"/>
      <c r="AV297" s="604"/>
      <c r="AW297" s="604"/>
      <c r="AX297" s="604"/>
      <c r="AY297" s="604"/>
      <c r="AZ297" s="604"/>
      <c r="BA297" s="604"/>
      <c r="BB297" s="604"/>
      <c r="BC297" s="604"/>
      <c r="BD297" s="604"/>
      <c r="BE297" s="604"/>
      <c r="BF297" s="604"/>
      <c r="BG297" s="604"/>
      <c r="BH297" s="604"/>
      <c r="BI297" s="604"/>
      <c r="BJ297" s="604"/>
      <c r="BK297" s="604"/>
      <c r="BL297" s="604"/>
      <c r="BM297" s="604"/>
      <c r="BN297" s="604"/>
      <c r="BO297" s="604"/>
      <c r="BP297" s="604"/>
      <c r="BQ297" s="256"/>
      <c r="BR297" s="256"/>
      <c r="BS297" s="256"/>
      <c r="BT297" s="257"/>
      <c r="BU297" s="257"/>
      <c r="BV297" s="255"/>
    </row>
    <row r="298" spans="1:77" ht="10.9" customHeight="1" x14ac:dyDescent="0.45">
      <c r="A298" s="95"/>
      <c r="B298" s="258"/>
      <c r="C298" s="62"/>
      <c r="D298" s="62"/>
      <c r="E298" s="62"/>
      <c r="F298" s="63"/>
      <c r="G298" s="63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259"/>
      <c r="AI298" s="259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94"/>
      <c r="BQ298" s="87"/>
      <c r="BR298" s="94"/>
      <c r="BS298" s="94"/>
      <c r="BT298" s="15"/>
      <c r="BU298" s="15"/>
      <c r="BV298" s="95"/>
    </row>
    <row r="299" spans="1:77" s="18" customFormat="1" ht="36.75" customHeight="1" x14ac:dyDescent="0.45">
      <c r="A299" s="260"/>
      <c r="B299" s="258"/>
      <c r="C299" s="261"/>
      <c r="D299" s="262" t="s">
        <v>10</v>
      </c>
      <c r="E299" s="605" t="str">
        <f>IF(ROSTER!D$3="","",ROSTER!D$3)</f>
        <v/>
      </c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605"/>
      <c r="AA299" s="605"/>
      <c r="AB299" s="605"/>
      <c r="AC299" s="605"/>
      <c r="AD299" s="605"/>
      <c r="AE299" s="605"/>
      <c r="AF299" s="316"/>
      <c r="AG299" s="606" t="s">
        <v>11</v>
      </c>
      <c r="AH299" s="606"/>
      <c r="AI299" s="606"/>
      <c r="AJ299" s="606"/>
      <c r="AK299" s="606"/>
      <c r="AL299" s="606"/>
      <c r="AM299" s="606"/>
      <c r="AN299" s="607"/>
      <c r="AO299" s="607"/>
      <c r="AP299" s="607"/>
      <c r="AQ299" s="607"/>
      <c r="AR299" s="607"/>
      <c r="AS299" s="607"/>
      <c r="AT299" s="607"/>
      <c r="AU299" s="607"/>
      <c r="AV299" s="607"/>
      <c r="AW299" s="607"/>
      <c r="AX299" s="607"/>
      <c r="AY299" s="607"/>
      <c r="AZ299" s="607"/>
      <c r="BA299" s="607"/>
      <c r="BB299" s="607"/>
      <c r="BC299" s="607"/>
      <c r="BD299" s="607"/>
      <c r="BE299" s="607"/>
      <c r="BF299" s="607"/>
      <c r="BG299" s="607"/>
      <c r="BH299" s="607"/>
      <c r="BI299" s="607"/>
      <c r="BJ299" s="607"/>
      <c r="BK299" s="607"/>
      <c r="BL299" s="607"/>
      <c r="BM299" s="607"/>
      <c r="BN299" s="607"/>
      <c r="BO299" s="607"/>
      <c r="BP299" s="94"/>
      <c r="BQ299" s="88" t="s">
        <v>130</v>
      </c>
      <c r="BR299" s="94"/>
      <c r="BS299" s="94"/>
      <c r="BT299" s="263"/>
      <c r="BU299" s="263"/>
      <c r="BV299" s="260"/>
    </row>
    <row r="300" spans="1:77" ht="8.85" customHeight="1" x14ac:dyDescent="0.45">
      <c r="A300" s="96"/>
      <c r="B300" s="258"/>
      <c r="C300" s="259" t="s">
        <v>39</v>
      </c>
      <c r="D300" s="259"/>
      <c r="E300" s="259"/>
      <c r="F300" s="63"/>
      <c r="G300" s="63"/>
      <c r="H300" s="259"/>
      <c r="I300" s="259"/>
      <c r="J300" s="317"/>
      <c r="K300" s="317"/>
      <c r="L300" s="317"/>
      <c r="M300" s="317"/>
      <c r="N300" s="317"/>
      <c r="O300" s="317"/>
      <c r="P300" s="317"/>
      <c r="Q300" s="317"/>
      <c r="R300" s="317"/>
      <c r="S300" s="317"/>
      <c r="T300" s="317"/>
      <c r="U300" s="317"/>
      <c r="V300" s="317"/>
      <c r="W300" s="317"/>
      <c r="X300" s="317"/>
      <c r="Y300" s="317"/>
      <c r="Z300" s="317"/>
      <c r="AA300" s="317"/>
      <c r="AB300" s="317"/>
      <c r="AC300" s="317"/>
      <c r="AD300" s="317"/>
      <c r="AE300" s="317"/>
      <c r="AF300" s="317"/>
      <c r="AG300" s="317"/>
      <c r="AH300" s="317"/>
      <c r="AI300" s="259"/>
      <c r="AJ300" s="264"/>
      <c r="AK300" s="265"/>
      <c r="AL300" s="265"/>
      <c r="AM300" s="265"/>
      <c r="AN300" s="265"/>
      <c r="AO300" s="265"/>
      <c r="AP300" s="265"/>
      <c r="AQ300" s="266"/>
      <c r="AR300" s="266"/>
      <c r="AS300" s="266"/>
      <c r="AT300" s="266"/>
      <c r="AU300" s="266"/>
      <c r="AV300" s="266"/>
      <c r="AW300" s="266"/>
      <c r="AX300" s="266"/>
      <c r="AY300" s="266"/>
      <c r="AZ300" s="266"/>
      <c r="BA300" s="266"/>
      <c r="BB300" s="266"/>
      <c r="BC300" s="266"/>
      <c r="BD300" s="266"/>
      <c r="BE300" s="266"/>
      <c r="BF300" s="266"/>
      <c r="BG300" s="266"/>
      <c r="BH300" s="266"/>
      <c r="BI300" s="266"/>
      <c r="BJ300" s="266"/>
      <c r="BK300" s="266"/>
      <c r="BL300" s="266"/>
      <c r="BM300" s="266"/>
      <c r="BN300" s="266"/>
      <c r="BO300" s="266"/>
      <c r="BP300" s="266"/>
      <c r="BQ300" s="267"/>
      <c r="BR300" s="267"/>
      <c r="BS300" s="267"/>
      <c r="BT300" s="268"/>
      <c r="BU300" s="268"/>
      <c r="BV300" s="96"/>
    </row>
    <row r="301" spans="1:77" s="18" customFormat="1" ht="33.75" x14ac:dyDescent="0.45">
      <c r="A301" s="260"/>
      <c r="B301" s="258"/>
      <c r="C301" s="608" t="s">
        <v>38</v>
      </c>
      <c r="D301" s="608"/>
      <c r="E301" s="607"/>
      <c r="F301" s="607"/>
      <c r="G301" s="607"/>
      <c r="H301" s="607"/>
      <c r="I301" s="607"/>
      <c r="J301" s="607"/>
      <c r="K301" s="607"/>
      <c r="L301" s="607"/>
      <c r="M301" s="607"/>
      <c r="N301" s="607"/>
      <c r="O301" s="607"/>
      <c r="P301" s="607"/>
      <c r="Q301" s="607"/>
      <c r="R301" s="607"/>
      <c r="S301" s="607"/>
      <c r="T301" s="607"/>
      <c r="U301" s="607"/>
      <c r="V301" s="607"/>
      <c r="W301" s="607"/>
      <c r="X301" s="607"/>
      <c r="Y301" s="607"/>
      <c r="Z301" s="607"/>
      <c r="AA301" s="607"/>
      <c r="AB301" s="607"/>
      <c r="AC301" s="607"/>
      <c r="AD301" s="607"/>
      <c r="AE301" s="607"/>
      <c r="AF301" s="316"/>
      <c r="AG301" s="609" t="s">
        <v>21</v>
      </c>
      <c r="AH301" s="609"/>
      <c r="AI301" s="609"/>
      <c r="AJ301" s="609"/>
      <c r="AK301" s="607"/>
      <c r="AL301" s="607"/>
      <c r="AM301" s="607"/>
      <c r="AN301" s="607"/>
      <c r="AO301" s="607"/>
      <c r="AP301" s="607"/>
      <c r="AQ301" s="607"/>
      <c r="AR301" s="607"/>
      <c r="AS301" s="607"/>
      <c r="AT301" s="607"/>
      <c r="AU301" s="607"/>
      <c r="AV301" s="607"/>
      <c r="AW301" s="607"/>
      <c r="AX301" s="607"/>
      <c r="AY301" s="607"/>
      <c r="AZ301" s="607"/>
      <c r="BA301" s="607"/>
      <c r="BB301" s="607"/>
      <c r="BC301" s="610" t="s">
        <v>12</v>
      </c>
      <c r="BD301" s="610"/>
      <c r="BE301" s="610"/>
      <c r="BF301" s="611"/>
      <c r="BG301" s="611"/>
      <c r="BH301" s="611"/>
      <c r="BI301" s="611"/>
      <c r="BJ301" s="611"/>
      <c r="BK301" s="611"/>
      <c r="BL301" s="611"/>
      <c r="BM301" s="611"/>
      <c r="BN301" s="611"/>
      <c r="BO301" s="611"/>
      <c r="BP301" s="64"/>
      <c r="BQ301" s="269"/>
      <c r="BR301" s="65"/>
      <c r="BS301" s="65"/>
      <c r="BT301" s="270">
        <f>IF(BF301=0,0,1)</f>
        <v>0</v>
      </c>
      <c r="BU301" s="18">
        <f>IF((BG351+BK351)&gt;(AQ351+AU351),1,0)</f>
        <v>0</v>
      </c>
      <c r="BV301" s="271"/>
    </row>
    <row r="302" spans="1:77" ht="9.6" customHeight="1" x14ac:dyDescent="0.45">
      <c r="A302" s="95"/>
      <c r="B302" s="258"/>
      <c r="C302" s="62"/>
      <c r="D302" s="62"/>
      <c r="E302" s="62"/>
      <c r="F302" s="63"/>
      <c r="G302" s="63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259"/>
      <c r="AI302" s="259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6"/>
      <c r="BR302" s="66"/>
      <c r="BS302" s="66"/>
      <c r="BT302" s="15"/>
      <c r="BU302" s="15"/>
      <c r="BV302" s="95"/>
    </row>
    <row r="303" spans="1:77" ht="8.85" customHeight="1" thickBot="1" x14ac:dyDescent="0.5">
      <c r="A303" s="95"/>
      <c r="B303" s="113"/>
      <c r="C303" s="67"/>
      <c r="D303" s="67"/>
      <c r="E303" s="67"/>
      <c r="F303" s="68"/>
      <c r="G303" s="68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272"/>
      <c r="AI303" s="272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9"/>
      <c r="BR303" s="69"/>
      <c r="BS303" s="69"/>
      <c r="BT303" s="15"/>
      <c r="BU303" s="15"/>
      <c r="BV303" s="95"/>
    </row>
    <row r="304" spans="1:77" s="18" customFormat="1" ht="40.5" customHeight="1" thickTop="1" x14ac:dyDescent="0.4">
      <c r="A304" s="271"/>
      <c r="B304" s="652" t="s">
        <v>0</v>
      </c>
      <c r="C304" s="648" t="s">
        <v>1</v>
      </c>
      <c r="D304" s="649"/>
      <c r="E304" s="273" t="s">
        <v>28</v>
      </c>
      <c r="F304" s="546" t="s">
        <v>100</v>
      </c>
      <c r="G304" s="546" t="s">
        <v>101</v>
      </c>
      <c r="H304" s="644" t="s">
        <v>41</v>
      </c>
      <c r="I304" s="645"/>
      <c r="J304" s="554" t="s">
        <v>7</v>
      </c>
      <c r="K304" s="554"/>
      <c r="L304" s="554"/>
      <c r="M304" s="554"/>
      <c r="N304" s="554"/>
      <c r="O304" s="554"/>
      <c r="P304" s="554" t="s">
        <v>2</v>
      </c>
      <c r="Q304" s="554"/>
      <c r="R304" s="554"/>
      <c r="S304" s="554"/>
      <c r="T304" s="554"/>
      <c r="U304" s="555"/>
      <c r="V304" s="550" t="s">
        <v>158</v>
      </c>
      <c r="W304" s="551"/>
      <c r="X304" s="550" t="s">
        <v>35</v>
      </c>
      <c r="Y304" s="551"/>
      <c r="Z304" s="550" t="s">
        <v>36</v>
      </c>
      <c r="AA304" s="551"/>
      <c r="AB304" s="550" t="s">
        <v>44</v>
      </c>
      <c r="AC304" s="551"/>
      <c r="AD304" s="554" t="s">
        <v>6</v>
      </c>
      <c r="AE304" s="554"/>
      <c r="AF304" s="554"/>
      <c r="AG304" s="554"/>
      <c r="AH304" s="554"/>
      <c r="AI304" s="554"/>
      <c r="AJ304" s="554" t="s">
        <v>68</v>
      </c>
      <c r="AK304" s="554"/>
      <c r="AL304" s="554"/>
      <c r="AM304" s="554"/>
      <c r="AN304" s="554"/>
      <c r="AO304" s="554"/>
      <c r="AP304" s="554" t="s">
        <v>69</v>
      </c>
      <c r="AQ304" s="554"/>
      <c r="AR304" s="554"/>
      <c r="AS304" s="554"/>
      <c r="AT304" s="554"/>
      <c r="AU304" s="554"/>
      <c r="AV304" s="554" t="s">
        <v>70</v>
      </c>
      <c r="AW304" s="554"/>
      <c r="AX304" s="554"/>
      <c r="AY304" s="554"/>
      <c r="AZ304" s="554"/>
      <c r="BA304" s="555"/>
      <c r="BB304" s="554" t="s">
        <v>4</v>
      </c>
      <c r="BC304" s="554"/>
      <c r="BD304" s="554"/>
      <c r="BE304" s="554"/>
      <c r="BF304" s="554"/>
      <c r="BG304" s="554"/>
      <c r="BH304" s="554" t="s">
        <v>71</v>
      </c>
      <c r="BI304" s="554"/>
      <c r="BJ304" s="554"/>
      <c r="BK304" s="554"/>
      <c r="BL304" s="554"/>
      <c r="BM304" s="556"/>
      <c r="BN304" s="557" t="s">
        <v>25</v>
      </c>
      <c r="BO304" s="558"/>
      <c r="BP304" s="559"/>
      <c r="BQ304" s="691" t="s">
        <v>110</v>
      </c>
      <c r="BR304" s="691" t="s">
        <v>86</v>
      </c>
      <c r="BS304" s="691" t="s">
        <v>87</v>
      </c>
      <c r="BT304" s="274"/>
      <c r="BU304" s="274"/>
      <c r="BV304" s="271"/>
    </row>
    <row r="305" spans="1:79" s="18" customFormat="1" ht="41.25" customHeight="1" x14ac:dyDescent="0.7">
      <c r="A305" s="271"/>
      <c r="B305" s="653"/>
      <c r="C305" s="650"/>
      <c r="D305" s="651"/>
      <c r="E305" s="275" t="s">
        <v>102</v>
      </c>
      <c r="F305" s="547"/>
      <c r="G305" s="547"/>
      <c r="H305" s="646"/>
      <c r="I305" s="647"/>
      <c r="J305" s="525" t="s">
        <v>17</v>
      </c>
      <c r="K305" s="526"/>
      <c r="L305" s="521" t="s">
        <v>18</v>
      </c>
      <c r="M305" s="522"/>
      <c r="N305" s="523" t="s">
        <v>19</v>
      </c>
      <c r="O305" s="524"/>
      <c r="P305" s="525" t="s">
        <v>26</v>
      </c>
      <c r="Q305" s="526"/>
      <c r="R305" s="521" t="s">
        <v>24</v>
      </c>
      <c r="S305" s="522"/>
      <c r="T305" s="523" t="s">
        <v>19</v>
      </c>
      <c r="U305" s="527"/>
      <c r="V305" s="552"/>
      <c r="W305" s="553"/>
      <c r="X305" s="552"/>
      <c r="Y305" s="553"/>
      <c r="Z305" s="552"/>
      <c r="AA305" s="553"/>
      <c r="AB305" s="552"/>
      <c r="AC305" s="553"/>
      <c r="AD305" s="525" t="s">
        <v>48</v>
      </c>
      <c r="AE305" s="526"/>
      <c r="AF305" s="521" t="s">
        <v>23</v>
      </c>
      <c r="AG305" s="522"/>
      <c r="AH305" s="563" t="s">
        <v>5</v>
      </c>
      <c r="AI305" s="564"/>
      <c r="AJ305" s="525" t="s">
        <v>48</v>
      </c>
      <c r="AK305" s="526"/>
      <c r="AL305" s="521" t="s">
        <v>23</v>
      </c>
      <c r="AM305" s="522"/>
      <c r="AN305" s="563" t="s">
        <v>5</v>
      </c>
      <c r="AO305" s="564"/>
      <c r="AP305" s="525" t="s">
        <v>48</v>
      </c>
      <c r="AQ305" s="526"/>
      <c r="AR305" s="521" t="s">
        <v>23</v>
      </c>
      <c r="AS305" s="522"/>
      <c r="AT305" s="563" t="s">
        <v>5</v>
      </c>
      <c r="AU305" s="564"/>
      <c r="AV305" s="525" t="s">
        <v>48</v>
      </c>
      <c r="AW305" s="526"/>
      <c r="AX305" s="521" t="s">
        <v>23</v>
      </c>
      <c r="AY305" s="522"/>
      <c r="AZ305" s="563" t="s">
        <v>5</v>
      </c>
      <c r="BA305" s="655"/>
      <c r="BB305" s="525" t="s">
        <v>48</v>
      </c>
      <c r="BC305" s="526"/>
      <c r="BD305" s="521" t="s">
        <v>23</v>
      </c>
      <c r="BE305" s="522"/>
      <c r="BF305" s="563" t="s">
        <v>5</v>
      </c>
      <c r="BG305" s="564"/>
      <c r="BH305" s="525" t="s">
        <v>48</v>
      </c>
      <c r="BI305" s="526"/>
      <c r="BJ305" s="521" t="s">
        <v>23</v>
      </c>
      <c r="BK305" s="522"/>
      <c r="BL305" s="563" t="s">
        <v>5</v>
      </c>
      <c r="BM305" s="564"/>
      <c r="BN305" s="560"/>
      <c r="BO305" s="561"/>
      <c r="BP305" s="562"/>
      <c r="BQ305" s="692"/>
      <c r="BR305" s="692"/>
      <c r="BS305" s="692"/>
      <c r="BT305" s="274"/>
      <c r="BU305" s="274"/>
      <c r="BV305" s="271"/>
      <c r="CA305" s="104"/>
    </row>
    <row r="306" spans="1:79" ht="23.85" customHeight="1" x14ac:dyDescent="0.35">
      <c r="A306" s="276"/>
      <c r="B306" s="570" t="str">
        <f>IF(ROSTER!B$8="","",ROSTER!B$8)</f>
        <v/>
      </c>
      <c r="C306" s="572" t="str">
        <f>IF(ROSTER!C$8="","",ROSTER!C$8)</f>
        <v/>
      </c>
      <c r="D306" s="573"/>
      <c r="E306" s="574"/>
      <c r="F306" s="576">
        <f>IF(E306="y",1,IF(E306="S",1,0))</f>
        <v>0</v>
      </c>
      <c r="G306" s="582">
        <f>IF(E306="S",1,0)</f>
        <v>0</v>
      </c>
      <c r="H306" s="578"/>
      <c r="I306" s="543"/>
      <c r="J306" s="542"/>
      <c r="K306" s="580"/>
      <c r="L306" s="584"/>
      <c r="M306" s="585"/>
      <c r="N306" s="588">
        <f>L306+J306</f>
        <v>0</v>
      </c>
      <c r="O306" s="589"/>
      <c r="P306" s="542"/>
      <c r="Q306" s="580"/>
      <c r="R306" s="584"/>
      <c r="S306" s="585"/>
      <c r="T306" s="588">
        <f>R306-P306</f>
        <v>0</v>
      </c>
      <c r="U306" s="588"/>
      <c r="V306" s="542"/>
      <c r="W306" s="543"/>
      <c r="X306" s="593"/>
      <c r="Y306" s="543"/>
      <c r="Z306" s="542"/>
      <c r="AA306" s="543"/>
      <c r="AB306" s="542"/>
      <c r="AC306" s="543"/>
      <c r="AD306" s="542"/>
      <c r="AE306" s="580"/>
      <c r="AF306" s="584"/>
      <c r="AG306" s="585"/>
      <c r="AH306" s="595">
        <f>IF(AD306=0,0,(AF306/AD306)*100)</f>
        <v>0</v>
      </c>
      <c r="AI306" s="596"/>
      <c r="AJ306" s="542"/>
      <c r="AK306" s="580"/>
      <c r="AL306" s="584"/>
      <c r="AM306" s="585"/>
      <c r="AN306" s="595">
        <f>IF(AJ306=0,0,(AL306/AJ306)*100)</f>
        <v>0</v>
      </c>
      <c r="AO306" s="596"/>
      <c r="AP306" s="542"/>
      <c r="AQ306" s="580"/>
      <c r="AR306" s="584"/>
      <c r="AS306" s="585"/>
      <c r="AT306" s="595">
        <f>IF(AP306=0,0,(AR306/AP306)*100)</f>
        <v>0</v>
      </c>
      <c r="AU306" s="596"/>
      <c r="AV306" s="599">
        <f>AD306+AJ306+AP306</f>
        <v>0</v>
      </c>
      <c r="AW306" s="600"/>
      <c r="AX306" s="630">
        <f>AF306+AL306+AR306</f>
        <v>0</v>
      </c>
      <c r="AY306" s="631"/>
      <c r="AZ306" s="595">
        <f>IF(AV306=0,0,(AX306/AV306)*100)</f>
        <v>0</v>
      </c>
      <c r="BA306" s="596"/>
      <c r="BB306" s="542"/>
      <c r="BC306" s="580"/>
      <c r="BD306" s="584"/>
      <c r="BE306" s="585"/>
      <c r="BF306" s="595">
        <f>IF(BB306=0,0,(BD306/BB306)*100)</f>
        <v>0</v>
      </c>
      <c r="BG306" s="596"/>
      <c r="BH306" s="599">
        <f>AV306+BB306</f>
        <v>0</v>
      </c>
      <c r="BI306" s="600"/>
      <c r="BJ306" s="630">
        <f>AX306+BD306</f>
        <v>0</v>
      </c>
      <c r="BK306" s="631"/>
      <c r="BL306" s="595">
        <f>IF(BH306=0,0,(BJ306/BH306)*100)</f>
        <v>0</v>
      </c>
      <c r="BM306" s="596"/>
      <c r="BN306" s="656">
        <f>(AF306*2)+(AL306*2)+(AR306*3)+BD306</f>
        <v>0</v>
      </c>
      <c r="BO306" s="657"/>
      <c r="BP306" s="658"/>
      <c r="BQ306" s="676">
        <f>IF(BS306=0,0,50*BR306/BS306)</f>
        <v>0</v>
      </c>
      <c r="BR306" s="662">
        <f>(BN306*BU$306)+(N306*BU$307)+(Z306*BU$308)+(R306*BU$309)+(X306*BU$310)+(AB306*BU$311)+(V306*BU$316)</f>
        <v>0</v>
      </c>
      <c r="BS306" s="662">
        <f>((BB306-BD306)*BU$313)+((AV306-AX306)*BU$312)+(H306*BU$314)+(P306*BU$315)</f>
        <v>0</v>
      </c>
      <c r="BT306" s="19" t="s">
        <v>75</v>
      </c>
      <c r="BU306" s="277">
        <f>IF(BQ301="B",'VALUE POINTS'!L$10,IF('GAME STATS'!BQ301="C",'VALUE POINTS'!M$10,'VALUE POINTS'!K$10))</f>
        <v>1</v>
      </c>
      <c r="BV306" s="278"/>
    </row>
    <row r="307" spans="1:79" ht="23.85" customHeight="1" x14ac:dyDescent="0.35">
      <c r="A307" s="276"/>
      <c r="B307" s="571"/>
      <c r="C307" s="642" t="str">
        <f>IF(ROSTER!D$8="","",ROSTER!D$8)</f>
        <v/>
      </c>
      <c r="D307" s="643"/>
      <c r="E307" s="575"/>
      <c r="F307" s="577"/>
      <c r="G307" s="583"/>
      <c r="H307" s="579"/>
      <c r="I307" s="545"/>
      <c r="J307" s="544"/>
      <c r="K307" s="581"/>
      <c r="L307" s="586"/>
      <c r="M307" s="587"/>
      <c r="N307" s="592"/>
      <c r="O307" s="603"/>
      <c r="P307" s="544"/>
      <c r="Q307" s="581"/>
      <c r="R307" s="586"/>
      <c r="S307" s="587"/>
      <c r="T307" s="592"/>
      <c r="U307" s="592"/>
      <c r="V307" s="544"/>
      <c r="W307" s="545"/>
      <c r="X307" s="594"/>
      <c r="Y307" s="545"/>
      <c r="Z307" s="544"/>
      <c r="AA307" s="545"/>
      <c r="AB307" s="544"/>
      <c r="AC307" s="545"/>
      <c r="AD307" s="544"/>
      <c r="AE307" s="581"/>
      <c r="AF307" s="586"/>
      <c r="AG307" s="587"/>
      <c r="AH307" s="626"/>
      <c r="AI307" s="627"/>
      <c r="AJ307" s="544"/>
      <c r="AK307" s="581"/>
      <c r="AL307" s="586"/>
      <c r="AM307" s="587"/>
      <c r="AN307" s="626"/>
      <c r="AO307" s="627"/>
      <c r="AP307" s="544"/>
      <c r="AQ307" s="581"/>
      <c r="AR307" s="586"/>
      <c r="AS307" s="587"/>
      <c r="AT307" s="626"/>
      <c r="AU307" s="627"/>
      <c r="AV307" s="628"/>
      <c r="AW307" s="629"/>
      <c r="AX307" s="632"/>
      <c r="AY307" s="633"/>
      <c r="AZ307" s="626"/>
      <c r="BA307" s="627"/>
      <c r="BB307" s="544"/>
      <c r="BC307" s="581"/>
      <c r="BD307" s="586"/>
      <c r="BE307" s="587"/>
      <c r="BF307" s="626"/>
      <c r="BG307" s="627"/>
      <c r="BH307" s="628"/>
      <c r="BI307" s="629"/>
      <c r="BJ307" s="632"/>
      <c r="BK307" s="633"/>
      <c r="BL307" s="626"/>
      <c r="BM307" s="627"/>
      <c r="BN307" s="678"/>
      <c r="BO307" s="679"/>
      <c r="BP307" s="680"/>
      <c r="BQ307" s="677"/>
      <c r="BR307" s="663"/>
      <c r="BS307" s="663"/>
      <c r="BT307" s="19" t="s">
        <v>76</v>
      </c>
      <c r="BU307" s="277">
        <f>IF(BQ301="B",'VALUE POINTS'!L$11,IF('GAME STATS'!BQ301="C",'VALUE POINTS'!M$11,'VALUE POINTS'!K$11))</f>
        <v>1</v>
      </c>
      <c r="BV307" s="278"/>
    </row>
    <row r="308" spans="1:79" ht="21.75" customHeight="1" x14ac:dyDescent="0.4">
      <c r="A308" s="95"/>
      <c r="B308" s="570" t="str">
        <f>IF(ROSTER!B$10="","",ROSTER!B$10)</f>
        <v/>
      </c>
      <c r="C308" s="572" t="str">
        <f>IF(ROSTER!C$10="","",ROSTER!C$10)</f>
        <v/>
      </c>
      <c r="D308" s="573"/>
      <c r="E308" s="574"/>
      <c r="F308" s="576">
        <f>IF(E308="y",1,IF(E308="S",1,0))</f>
        <v>0</v>
      </c>
      <c r="G308" s="582">
        <f>IF(E308="S",1,0)</f>
        <v>0</v>
      </c>
      <c r="H308" s="578"/>
      <c r="I308" s="543"/>
      <c r="J308" s="542"/>
      <c r="K308" s="580"/>
      <c r="L308" s="584"/>
      <c r="M308" s="585"/>
      <c r="N308" s="588">
        <f>L308+J308</f>
        <v>0</v>
      </c>
      <c r="O308" s="589"/>
      <c r="P308" s="542"/>
      <c r="Q308" s="580"/>
      <c r="R308" s="584"/>
      <c r="S308" s="585"/>
      <c r="T308" s="588">
        <f>R308-P308</f>
        <v>0</v>
      </c>
      <c r="U308" s="588"/>
      <c r="V308" s="542"/>
      <c r="W308" s="543"/>
      <c r="X308" s="593"/>
      <c r="Y308" s="543"/>
      <c r="Z308" s="542"/>
      <c r="AA308" s="543"/>
      <c r="AB308" s="542"/>
      <c r="AC308" s="543"/>
      <c r="AD308" s="542"/>
      <c r="AE308" s="580"/>
      <c r="AF308" s="584"/>
      <c r="AG308" s="585"/>
      <c r="AH308" s="595">
        <f>IF(AD308=0,0,(AF308/AD308)*100)</f>
        <v>0</v>
      </c>
      <c r="AI308" s="596"/>
      <c r="AJ308" s="542"/>
      <c r="AK308" s="580"/>
      <c r="AL308" s="584"/>
      <c r="AM308" s="585"/>
      <c r="AN308" s="595">
        <f>IF(AJ308=0,0,(AL308/AJ308)*100)</f>
        <v>0</v>
      </c>
      <c r="AO308" s="596"/>
      <c r="AP308" s="542"/>
      <c r="AQ308" s="580"/>
      <c r="AR308" s="584"/>
      <c r="AS308" s="585"/>
      <c r="AT308" s="595">
        <f>IF(AP308=0,0,(AR308/AP308)*100)</f>
        <v>0</v>
      </c>
      <c r="AU308" s="596"/>
      <c r="AV308" s="599">
        <f>AD308+AJ308+AP308</f>
        <v>0</v>
      </c>
      <c r="AW308" s="600"/>
      <c r="AX308" s="630">
        <f>AF308+AL308+AR308</f>
        <v>0</v>
      </c>
      <c r="AY308" s="631"/>
      <c r="AZ308" s="595">
        <f>IF(AV308=0,0,(AX308/AV308)*100)</f>
        <v>0</v>
      </c>
      <c r="BA308" s="596"/>
      <c r="BB308" s="542"/>
      <c r="BC308" s="580"/>
      <c r="BD308" s="584"/>
      <c r="BE308" s="585"/>
      <c r="BF308" s="595">
        <f>IF(BB308=0,0,(BD308/BB308)*100)</f>
        <v>0</v>
      </c>
      <c r="BG308" s="596"/>
      <c r="BH308" s="599">
        <f>AV308+BB308</f>
        <v>0</v>
      </c>
      <c r="BI308" s="600"/>
      <c r="BJ308" s="630">
        <f>AX308+BD308</f>
        <v>0</v>
      </c>
      <c r="BK308" s="631"/>
      <c r="BL308" s="595">
        <f>IF(BH308=0,0,(BJ308/BH308)*100)</f>
        <v>0</v>
      </c>
      <c r="BM308" s="596"/>
      <c r="BN308" s="656">
        <f>(AF308*2)+(AL308*2)+(AR308*3)+BD308</f>
        <v>0</v>
      </c>
      <c r="BO308" s="657"/>
      <c r="BP308" s="658"/>
      <c r="BQ308" s="676">
        <f>IF(BS308=0,0,50*BR308/BS308)</f>
        <v>0</v>
      </c>
      <c r="BR308" s="662">
        <f t="shared" ref="BR308" si="268">(BN308*BU$306)+(N308*BU$307)+(Z308*BU$308)+(R308*BU$309)+(X308*BU$310)+(AB308*BU$311)+(V308*BU$316)</f>
        <v>0</v>
      </c>
      <c r="BS308" s="662">
        <f t="shared" ref="BS308" si="269">((BB308-BD308)*BU$313)+((AV308-AX308)*BU$312)+(H308*BU$314)+(P308*BU$315)</f>
        <v>0</v>
      </c>
      <c r="BT308" s="19" t="s">
        <v>77</v>
      </c>
      <c r="BU308" s="277">
        <f>IF(BQ301="B",'VALUE POINTS'!L$12,IF('GAME STATS'!BQ301="C",'VALUE POINTS'!M$12,'VALUE POINTS'!K$12))</f>
        <v>2</v>
      </c>
      <c r="BV308" s="278"/>
      <c r="CA308" s="18"/>
    </row>
    <row r="309" spans="1:79" ht="21.75" customHeight="1" x14ac:dyDescent="0.35">
      <c r="A309" s="95"/>
      <c r="B309" s="571"/>
      <c r="C309" s="642" t="str">
        <f>IF(ROSTER!D$10="","",ROSTER!D$10)</f>
        <v/>
      </c>
      <c r="D309" s="643"/>
      <c r="E309" s="575"/>
      <c r="F309" s="577"/>
      <c r="G309" s="583"/>
      <c r="H309" s="579"/>
      <c r="I309" s="545"/>
      <c r="J309" s="544"/>
      <c r="K309" s="581"/>
      <c r="L309" s="586"/>
      <c r="M309" s="587"/>
      <c r="N309" s="592" t="s">
        <v>16</v>
      </c>
      <c r="O309" s="603"/>
      <c r="P309" s="544"/>
      <c r="Q309" s="581"/>
      <c r="R309" s="586"/>
      <c r="S309" s="587"/>
      <c r="T309" s="592" t="s">
        <v>16</v>
      </c>
      <c r="U309" s="592"/>
      <c r="V309" s="544"/>
      <c r="W309" s="545"/>
      <c r="X309" s="594"/>
      <c r="Y309" s="545"/>
      <c r="Z309" s="544"/>
      <c r="AA309" s="545"/>
      <c r="AB309" s="544"/>
      <c r="AC309" s="545"/>
      <c r="AD309" s="544"/>
      <c r="AE309" s="581"/>
      <c r="AF309" s="586"/>
      <c r="AG309" s="587"/>
      <c r="AH309" s="626"/>
      <c r="AI309" s="627"/>
      <c r="AJ309" s="544"/>
      <c r="AK309" s="581"/>
      <c r="AL309" s="586"/>
      <c r="AM309" s="587"/>
      <c r="AN309" s="626"/>
      <c r="AO309" s="627"/>
      <c r="AP309" s="544"/>
      <c r="AQ309" s="581"/>
      <c r="AR309" s="586"/>
      <c r="AS309" s="587"/>
      <c r="AT309" s="626"/>
      <c r="AU309" s="627"/>
      <c r="AV309" s="628"/>
      <c r="AW309" s="629"/>
      <c r="AX309" s="632"/>
      <c r="AY309" s="633"/>
      <c r="AZ309" s="626"/>
      <c r="BA309" s="627"/>
      <c r="BB309" s="544"/>
      <c r="BC309" s="581"/>
      <c r="BD309" s="586"/>
      <c r="BE309" s="587"/>
      <c r="BF309" s="626"/>
      <c r="BG309" s="627"/>
      <c r="BH309" s="628"/>
      <c r="BI309" s="629"/>
      <c r="BJ309" s="632"/>
      <c r="BK309" s="633"/>
      <c r="BL309" s="626"/>
      <c r="BM309" s="627"/>
      <c r="BN309" s="678"/>
      <c r="BO309" s="679"/>
      <c r="BP309" s="680"/>
      <c r="BQ309" s="677"/>
      <c r="BR309" s="663"/>
      <c r="BS309" s="663"/>
      <c r="BT309" s="19" t="s">
        <v>78</v>
      </c>
      <c r="BU309" s="277">
        <f>IF(BQ301="B",'VALUE POINTS'!L$13,IF('GAME STATS'!BQ301="C",'VALUE POINTS'!M$13,'VALUE POINTS'!K$13))</f>
        <v>2</v>
      </c>
      <c r="BV309" s="278"/>
    </row>
    <row r="310" spans="1:79" ht="21.75" customHeight="1" x14ac:dyDescent="0.35">
      <c r="A310" s="95"/>
      <c r="B310" s="570" t="str">
        <f>IF(ROSTER!B$12="","",ROSTER!B$12)</f>
        <v/>
      </c>
      <c r="C310" s="572" t="str">
        <f>IF(ROSTER!C$12="","",ROSTER!C$12)</f>
        <v/>
      </c>
      <c r="D310" s="573"/>
      <c r="E310" s="574"/>
      <c r="F310" s="576">
        <f>IF(E310="y",1,IF(E310="S",1,0))</f>
        <v>0</v>
      </c>
      <c r="G310" s="582">
        <f>IF(E310="S",1,0)</f>
        <v>0</v>
      </c>
      <c r="H310" s="578"/>
      <c r="I310" s="543"/>
      <c r="J310" s="542"/>
      <c r="K310" s="580"/>
      <c r="L310" s="584"/>
      <c r="M310" s="585"/>
      <c r="N310" s="588">
        <f>L310+J310</f>
        <v>0</v>
      </c>
      <c r="O310" s="589"/>
      <c r="P310" s="542"/>
      <c r="Q310" s="580"/>
      <c r="R310" s="584"/>
      <c r="S310" s="585"/>
      <c r="T310" s="588">
        <f>R310-P310</f>
        <v>0</v>
      </c>
      <c r="U310" s="588"/>
      <c r="V310" s="542"/>
      <c r="W310" s="543"/>
      <c r="X310" s="593"/>
      <c r="Y310" s="543"/>
      <c r="Z310" s="542"/>
      <c r="AA310" s="543"/>
      <c r="AB310" s="542"/>
      <c r="AC310" s="543"/>
      <c r="AD310" s="542"/>
      <c r="AE310" s="580"/>
      <c r="AF310" s="584"/>
      <c r="AG310" s="585"/>
      <c r="AH310" s="595">
        <f>IF(AD310=0,0,(AF310/AD310)*100)</f>
        <v>0</v>
      </c>
      <c r="AI310" s="596"/>
      <c r="AJ310" s="542"/>
      <c r="AK310" s="580"/>
      <c r="AL310" s="584"/>
      <c r="AM310" s="585"/>
      <c r="AN310" s="595">
        <f>IF(AJ310=0,0,(AL310/AJ310)*100)</f>
        <v>0</v>
      </c>
      <c r="AO310" s="596"/>
      <c r="AP310" s="542"/>
      <c r="AQ310" s="580"/>
      <c r="AR310" s="584"/>
      <c r="AS310" s="585"/>
      <c r="AT310" s="595">
        <f>IF(AP310=0,0,(AR310/AP310)*100)</f>
        <v>0</v>
      </c>
      <c r="AU310" s="596"/>
      <c r="AV310" s="599">
        <f>AD310+AJ310+AP310</f>
        <v>0</v>
      </c>
      <c r="AW310" s="600"/>
      <c r="AX310" s="630">
        <f>AF310+AL310+AR310</f>
        <v>0</v>
      </c>
      <c r="AY310" s="631"/>
      <c r="AZ310" s="595">
        <f>IF(AV310=0,0,(AX310/AV310)*100)</f>
        <v>0</v>
      </c>
      <c r="BA310" s="596"/>
      <c r="BB310" s="542"/>
      <c r="BC310" s="580"/>
      <c r="BD310" s="584"/>
      <c r="BE310" s="585"/>
      <c r="BF310" s="595">
        <f>IF(BB310=0,0,(BD310/BB310)*100)</f>
        <v>0</v>
      </c>
      <c r="BG310" s="596"/>
      <c r="BH310" s="599">
        <f>AV310+BB310</f>
        <v>0</v>
      </c>
      <c r="BI310" s="600"/>
      <c r="BJ310" s="630">
        <f>AX310+BD310</f>
        <v>0</v>
      </c>
      <c r="BK310" s="631"/>
      <c r="BL310" s="595">
        <f>IF(BH310=0,0,(BJ310/BH310)*100)</f>
        <v>0</v>
      </c>
      <c r="BM310" s="596"/>
      <c r="BN310" s="656">
        <f>(AF310*2)+(AL310*2)+(AR310*3)+BD310</f>
        <v>0</v>
      </c>
      <c r="BO310" s="657"/>
      <c r="BP310" s="658"/>
      <c r="BQ310" s="676">
        <f t="shared" ref="BQ310" si="270">IF(BS310=0,0,50*BR310/BS310)</f>
        <v>0</v>
      </c>
      <c r="BR310" s="662">
        <f t="shared" ref="BR310" si="271">(BN310*BU$306)+(N310*BU$307)+(Z310*BU$308)+(R310*BU$309)+(X310*BU$310)+(AB310*BU$311)+(V310*BU$316)</f>
        <v>0</v>
      </c>
      <c r="BS310" s="662">
        <f t="shared" ref="BS310" si="272">((BB310-BD310)*BU$313)+((AV310-AX310)*BU$312)+(H310*BU$314)+(P310*BU$315)</f>
        <v>0</v>
      </c>
      <c r="BT310" s="19" t="s">
        <v>79</v>
      </c>
      <c r="BU310" s="277">
        <f>IF(BQ301="B",'VALUE POINTS'!L$14,IF('GAME STATS'!BQ301="C",'VALUE POINTS'!M$14,'VALUE POINTS'!K$14))</f>
        <v>2</v>
      </c>
      <c r="BV310" s="278"/>
    </row>
    <row r="311" spans="1:79" ht="21.75" customHeight="1" x14ac:dyDescent="0.4">
      <c r="A311" s="95"/>
      <c r="B311" s="571"/>
      <c r="C311" s="642" t="str">
        <f>IF(ROSTER!D$12="","",ROSTER!D$12)</f>
        <v/>
      </c>
      <c r="D311" s="643"/>
      <c r="E311" s="575"/>
      <c r="F311" s="577"/>
      <c r="G311" s="583"/>
      <c r="H311" s="579"/>
      <c r="I311" s="545"/>
      <c r="J311" s="544"/>
      <c r="K311" s="581"/>
      <c r="L311" s="586"/>
      <c r="M311" s="587"/>
      <c r="N311" s="592" t="s">
        <v>16</v>
      </c>
      <c r="O311" s="603"/>
      <c r="P311" s="544"/>
      <c r="Q311" s="581"/>
      <c r="R311" s="586"/>
      <c r="S311" s="587"/>
      <c r="T311" s="592" t="s">
        <v>16</v>
      </c>
      <c r="U311" s="592"/>
      <c r="V311" s="544"/>
      <c r="W311" s="545"/>
      <c r="X311" s="594"/>
      <c r="Y311" s="545"/>
      <c r="Z311" s="544"/>
      <c r="AA311" s="545"/>
      <c r="AB311" s="544"/>
      <c r="AC311" s="545"/>
      <c r="AD311" s="544"/>
      <c r="AE311" s="581"/>
      <c r="AF311" s="586"/>
      <c r="AG311" s="587"/>
      <c r="AH311" s="626"/>
      <c r="AI311" s="627"/>
      <c r="AJ311" s="544"/>
      <c r="AK311" s="581"/>
      <c r="AL311" s="586"/>
      <c r="AM311" s="587"/>
      <c r="AN311" s="626"/>
      <c r="AO311" s="627"/>
      <c r="AP311" s="544"/>
      <c r="AQ311" s="581"/>
      <c r="AR311" s="586"/>
      <c r="AS311" s="587"/>
      <c r="AT311" s="626"/>
      <c r="AU311" s="627"/>
      <c r="AV311" s="628"/>
      <c r="AW311" s="629"/>
      <c r="AX311" s="632"/>
      <c r="AY311" s="633"/>
      <c r="AZ311" s="626"/>
      <c r="BA311" s="627"/>
      <c r="BB311" s="544"/>
      <c r="BC311" s="581"/>
      <c r="BD311" s="586"/>
      <c r="BE311" s="587"/>
      <c r="BF311" s="626"/>
      <c r="BG311" s="627"/>
      <c r="BH311" s="628"/>
      <c r="BI311" s="629"/>
      <c r="BJ311" s="632"/>
      <c r="BK311" s="633"/>
      <c r="BL311" s="626"/>
      <c r="BM311" s="627"/>
      <c r="BN311" s="678"/>
      <c r="BO311" s="679"/>
      <c r="BP311" s="680"/>
      <c r="BQ311" s="677"/>
      <c r="BR311" s="663"/>
      <c r="BS311" s="663"/>
      <c r="BT311" s="19" t="s">
        <v>80</v>
      </c>
      <c r="BU311" s="277">
        <f>IF(BQ301="B",'VALUE POINTS'!L$15,IF('GAME STATS'!BQ301="C",'VALUE POINTS'!M$15,'VALUE POINTS'!K$15))</f>
        <v>2</v>
      </c>
      <c r="BV311" s="278"/>
      <c r="CA311" s="18"/>
    </row>
    <row r="312" spans="1:79" ht="21.75" customHeight="1" x14ac:dyDescent="0.35">
      <c r="A312" s="95"/>
      <c r="B312" s="570" t="str">
        <f>IF(ROSTER!B$14="","",ROSTER!B$14)</f>
        <v/>
      </c>
      <c r="C312" s="572" t="str">
        <f>IF(ROSTER!C$14="","",ROSTER!C$14)</f>
        <v/>
      </c>
      <c r="D312" s="573"/>
      <c r="E312" s="574"/>
      <c r="F312" s="576">
        <f>IF(E312="y",1,IF(E312="S",1,0))</f>
        <v>0</v>
      </c>
      <c r="G312" s="582">
        <f>IF(E312="S",1,0)</f>
        <v>0</v>
      </c>
      <c r="H312" s="578"/>
      <c r="I312" s="543"/>
      <c r="J312" s="542"/>
      <c r="K312" s="580"/>
      <c r="L312" s="584"/>
      <c r="M312" s="585"/>
      <c r="N312" s="588">
        <f>L312+J312</f>
        <v>0</v>
      </c>
      <c r="O312" s="589"/>
      <c r="P312" s="542"/>
      <c r="Q312" s="580"/>
      <c r="R312" s="584"/>
      <c r="S312" s="585"/>
      <c r="T312" s="588">
        <f>R312-P312</f>
        <v>0</v>
      </c>
      <c r="U312" s="588"/>
      <c r="V312" s="542"/>
      <c r="W312" s="543"/>
      <c r="X312" s="593"/>
      <c r="Y312" s="543"/>
      <c r="Z312" s="542"/>
      <c r="AA312" s="543"/>
      <c r="AB312" s="542"/>
      <c r="AC312" s="543"/>
      <c r="AD312" s="542"/>
      <c r="AE312" s="580"/>
      <c r="AF312" s="584"/>
      <c r="AG312" s="585"/>
      <c r="AH312" s="595">
        <f>IF(AD312=0,0,(AF312/AD312)*100)</f>
        <v>0</v>
      </c>
      <c r="AI312" s="596"/>
      <c r="AJ312" s="542"/>
      <c r="AK312" s="580"/>
      <c r="AL312" s="584"/>
      <c r="AM312" s="585"/>
      <c r="AN312" s="595">
        <f>IF(AJ312=0,0,(AL312/AJ312)*100)</f>
        <v>0</v>
      </c>
      <c r="AO312" s="596"/>
      <c r="AP312" s="542"/>
      <c r="AQ312" s="580"/>
      <c r="AR312" s="584"/>
      <c r="AS312" s="585"/>
      <c r="AT312" s="595">
        <f>IF(AP312=0,0,(AR312/AP312)*100)</f>
        <v>0</v>
      </c>
      <c r="AU312" s="596"/>
      <c r="AV312" s="599">
        <f>AD312+AJ312+AP312</f>
        <v>0</v>
      </c>
      <c r="AW312" s="600"/>
      <c r="AX312" s="630">
        <f>AF312+AL312+AR312</f>
        <v>0</v>
      </c>
      <c r="AY312" s="631"/>
      <c r="AZ312" s="595">
        <f>IF(AV312=0,0,(AX312/AV312)*100)</f>
        <v>0</v>
      </c>
      <c r="BA312" s="596"/>
      <c r="BB312" s="542"/>
      <c r="BC312" s="580"/>
      <c r="BD312" s="584"/>
      <c r="BE312" s="585"/>
      <c r="BF312" s="595">
        <f>IF(BB312=0,0,(BD312/BB312)*100)</f>
        <v>0</v>
      </c>
      <c r="BG312" s="596"/>
      <c r="BH312" s="599">
        <f>AV312+BB312</f>
        <v>0</v>
      </c>
      <c r="BI312" s="600"/>
      <c r="BJ312" s="630">
        <f>AX312+BD312</f>
        <v>0</v>
      </c>
      <c r="BK312" s="631"/>
      <c r="BL312" s="595">
        <f>IF(BH312=0,0,(BJ312/BH312)*100)</f>
        <v>0</v>
      </c>
      <c r="BM312" s="596"/>
      <c r="BN312" s="656">
        <f>(AF312*2)+(AL312*2)+(AR312*3)+BD312</f>
        <v>0</v>
      </c>
      <c r="BO312" s="657"/>
      <c r="BP312" s="658"/>
      <c r="BQ312" s="676">
        <f t="shared" ref="BQ312" si="273">IF(BS312=0,0,50*BR312/BS312)</f>
        <v>0</v>
      </c>
      <c r="BR312" s="662">
        <f t="shared" ref="BR312" si="274">(BN312*BU$306)+(N312*BU$307)+(Z312*BU$308)+(R312*BU$309)+(X312*BU$310)+(AB312*BU$311)+(V312*BU$316)</f>
        <v>0</v>
      </c>
      <c r="BS312" s="662">
        <f t="shared" ref="BS312" si="275">((BB312-BD312)*BU$313)+((AV312-AX312)*BU$312)+(H312*BU$314)+(P312*BU$315)</f>
        <v>0</v>
      </c>
      <c r="BT312" s="19" t="s">
        <v>81</v>
      </c>
      <c r="BU312" s="277">
        <f>IF(BQ301="B",'VALUE POINTS'!L$16,IF('GAME STATS'!BQ301="C",'VALUE POINTS'!M$16,'VALUE POINTS'!K$16))</f>
        <v>2</v>
      </c>
      <c r="BV312" s="278"/>
    </row>
    <row r="313" spans="1:79" ht="21.75" customHeight="1" x14ac:dyDescent="0.35">
      <c r="A313" s="95"/>
      <c r="B313" s="571"/>
      <c r="C313" s="642" t="str">
        <f>IF(ROSTER!D$14="","",ROSTER!D$14)</f>
        <v/>
      </c>
      <c r="D313" s="643"/>
      <c r="E313" s="575"/>
      <c r="F313" s="577"/>
      <c r="G313" s="583"/>
      <c r="H313" s="579"/>
      <c r="I313" s="545"/>
      <c r="J313" s="544"/>
      <c r="K313" s="581"/>
      <c r="L313" s="586"/>
      <c r="M313" s="587"/>
      <c r="N313" s="592" t="s">
        <v>16</v>
      </c>
      <c r="O313" s="603"/>
      <c r="P313" s="544"/>
      <c r="Q313" s="581"/>
      <c r="R313" s="586"/>
      <c r="S313" s="587"/>
      <c r="T313" s="592" t="s">
        <v>16</v>
      </c>
      <c r="U313" s="592"/>
      <c r="V313" s="544"/>
      <c r="W313" s="545"/>
      <c r="X313" s="594"/>
      <c r="Y313" s="545"/>
      <c r="Z313" s="544"/>
      <c r="AA313" s="545"/>
      <c r="AB313" s="544"/>
      <c r="AC313" s="545"/>
      <c r="AD313" s="544"/>
      <c r="AE313" s="581"/>
      <c r="AF313" s="586"/>
      <c r="AG313" s="587"/>
      <c r="AH313" s="626"/>
      <c r="AI313" s="627"/>
      <c r="AJ313" s="544"/>
      <c r="AK313" s="581"/>
      <c r="AL313" s="586"/>
      <c r="AM313" s="587"/>
      <c r="AN313" s="626"/>
      <c r="AO313" s="627"/>
      <c r="AP313" s="544"/>
      <c r="AQ313" s="581"/>
      <c r="AR313" s="586"/>
      <c r="AS313" s="587"/>
      <c r="AT313" s="626"/>
      <c r="AU313" s="627"/>
      <c r="AV313" s="628"/>
      <c r="AW313" s="629"/>
      <c r="AX313" s="632"/>
      <c r="AY313" s="633"/>
      <c r="AZ313" s="626"/>
      <c r="BA313" s="627"/>
      <c r="BB313" s="544"/>
      <c r="BC313" s="581"/>
      <c r="BD313" s="586"/>
      <c r="BE313" s="587"/>
      <c r="BF313" s="626"/>
      <c r="BG313" s="627"/>
      <c r="BH313" s="628"/>
      <c r="BI313" s="629"/>
      <c r="BJ313" s="632"/>
      <c r="BK313" s="633"/>
      <c r="BL313" s="626"/>
      <c r="BM313" s="627"/>
      <c r="BN313" s="678"/>
      <c r="BO313" s="679"/>
      <c r="BP313" s="680"/>
      <c r="BQ313" s="677"/>
      <c r="BR313" s="663"/>
      <c r="BS313" s="663"/>
      <c r="BT313" s="19" t="s">
        <v>82</v>
      </c>
      <c r="BU313" s="277">
        <f>IF(BQ301="B",'VALUE POINTS'!L$17,IF('GAME STATS'!BQ301="C",'VALUE POINTS'!M$17,'VALUE POINTS'!K$17))</f>
        <v>1</v>
      </c>
      <c r="BV313" s="278"/>
    </row>
    <row r="314" spans="1:79" ht="21.75" customHeight="1" x14ac:dyDescent="0.35">
      <c r="A314" s="95"/>
      <c r="B314" s="570" t="str">
        <f>IF(ROSTER!B$16="","",ROSTER!B$16)</f>
        <v/>
      </c>
      <c r="C314" s="572" t="str">
        <f>IF(ROSTER!C$16="","",ROSTER!C$16)</f>
        <v/>
      </c>
      <c r="D314" s="573"/>
      <c r="E314" s="574"/>
      <c r="F314" s="576">
        <f>IF(E314="y",1,IF(E314="S",1,0))</f>
        <v>0</v>
      </c>
      <c r="G314" s="582">
        <f>IF(E314="S",1,0)</f>
        <v>0</v>
      </c>
      <c r="H314" s="578"/>
      <c r="I314" s="543"/>
      <c r="J314" s="542"/>
      <c r="K314" s="580"/>
      <c r="L314" s="584"/>
      <c r="M314" s="585"/>
      <c r="N314" s="588">
        <f>L314+J314</f>
        <v>0</v>
      </c>
      <c r="O314" s="589"/>
      <c r="P314" s="542"/>
      <c r="Q314" s="580"/>
      <c r="R314" s="584"/>
      <c r="S314" s="585"/>
      <c r="T314" s="588">
        <f>R314-P314</f>
        <v>0</v>
      </c>
      <c r="U314" s="588"/>
      <c r="V314" s="542"/>
      <c r="W314" s="543"/>
      <c r="X314" s="593"/>
      <c r="Y314" s="543"/>
      <c r="Z314" s="542"/>
      <c r="AA314" s="543"/>
      <c r="AB314" s="542"/>
      <c r="AC314" s="543"/>
      <c r="AD314" s="542"/>
      <c r="AE314" s="580"/>
      <c r="AF314" s="584"/>
      <c r="AG314" s="585"/>
      <c r="AH314" s="595">
        <f>IF(AD314=0,0,(AF314/AD314)*100)</f>
        <v>0</v>
      </c>
      <c r="AI314" s="596"/>
      <c r="AJ314" s="542"/>
      <c r="AK314" s="580"/>
      <c r="AL314" s="584"/>
      <c r="AM314" s="585"/>
      <c r="AN314" s="595">
        <f>IF(AJ314=0,0,(AL314/AJ314)*100)</f>
        <v>0</v>
      </c>
      <c r="AO314" s="596"/>
      <c r="AP314" s="542"/>
      <c r="AQ314" s="580"/>
      <c r="AR314" s="584"/>
      <c r="AS314" s="585"/>
      <c r="AT314" s="595">
        <f>IF(AP314=0,0,(AR314/AP314)*100)</f>
        <v>0</v>
      </c>
      <c r="AU314" s="596"/>
      <c r="AV314" s="599">
        <f>AD314+AJ314+AP314</f>
        <v>0</v>
      </c>
      <c r="AW314" s="600"/>
      <c r="AX314" s="630">
        <f>AF314+AL314+AR314</f>
        <v>0</v>
      </c>
      <c r="AY314" s="631"/>
      <c r="AZ314" s="595">
        <f>IF(AV314=0,0,(AX314/AV314)*100)</f>
        <v>0</v>
      </c>
      <c r="BA314" s="596"/>
      <c r="BB314" s="542"/>
      <c r="BC314" s="580"/>
      <c r="BD314" s="584"/>
      <c r="BE314" s="585"/>
      <c r="BF314" s="595">
        <f>IF(BB314=0,0,(BD314/BB314)*100)</f>
        <v>0</v>
      </c>
      <c r="BG314" s="596"/>
      <c r="BH314" s="599">
        <f>AV314+BB314</f>
        <v>0</v>
      </c>
      <c r="BI314" s="600"/>
      <c r="BJ314" s="630">
        <f>AX314+BD314</f>
        <v>0</v>
      </c>
      <c r="BK314" s="631"/>
      <c r="BL314" s="595">
        <f>IF(BH314=0,0,(BJ314/BH314)*100)</f>
        <v>0</v>
      </c>
      <c r="BM314" s="596"/>
      <c r="BN314" s="656">
        <f>(AF314*2)+(AL314*2)+(AR314*3)+BD314</f>
        <v>0</v>
      </c>
      <c r="BO314" s="657"/>
      <c r="BP314" s="658"/>
      <c r="BQ314" s="676">
        <f t="shared" ref="BQ314" si="276">IF(BS314=0,0,50*BR314/BS314)</f>
        <v>0</v>
      </c>
      <c r="BR314" s="662">
        <f t="shared" ref="BR314" si="277">(BN314*BU$306)+(N314*BU$307)+(Z314*BU$308)+(R314*BU$309)+(X314*BU$310)+(AB314*BU$311)+(V314*BU$316)</f>
        <v>0</v>
      </c>
      <c r="BS314" s="662">
        <f t="shared" ref="BS314" si="278">((BB314-BD314)*BU$313)+((AV314-AX314)*BU$312)+(H314*BU$314)+(P314*BU$315)</f>
        <v>0</v>
      </c>
      <c r="BT314" s="19" t="s">
        <v>83</v>
      </c>
      <c r="BU314" s="277">
        <f>IF(BQ301="B",'VALUE POINTS'!L$18,IF('GAME STATS'!BQ301="C",'VALUE POINTS'!M$18,'VALUE POINTS'!K$18))</f>
        <v>2</v>
      </c>
      <c r="BV314" s="278"/>
    </row>
    <row r="315" spans="1:79" ht="21.75" customHeight="1" x14ac:dyDescent="0.35">
      <c r="A315" s="95"/>
      <c r="B315" s="571"/>
      <c r="C315" s="642" t="str">
        <f>IF(ROSTER!D$16="","",ROSTER!D$16)</f>
        <v/>
      </c>
      <c r="D315" s="643"/>
      <c r="E315" s="575"/>
      <c r="F315" s="577"/>
      <c r="G315" s="583"/>
      <c r="H315" s="579"/>
      <c r="I315" s="545"/>
      <c r="J315" s="544"/>
      <c r="K315" s="581"/>
      <c r="L315" s="586"/>
      <c r="M315" s="587"/>
      <c r="N315" s="592" t="s">
        <v>16</v>
      </c>
      <c r="O315" s="603"/>
      <c r="P315" s="544"/>
      <c r="Q315" s="581"/>
      <c r="R315" s="586"/>
      <c r="S315" s="587"/>
      <c r="T315" s="592" t="s">
        <v>16</v>
      </c>
      <c r="U315" s="592"/>
      <c r="V315" s="544"/>
      <c r="W315" s="545"/>
      <c r="X315" s="594"/>
      <c r="Y315" s="545"/>
      <c r="Z315" s="544"/>
      <c r="AA315" s="545"/>
      <c r="AB315" s="544"/>
      <c r="AC315" s="545"/>
      <c r="AD315" s="544"/>
      <c r="AE315" s="581"/>
      <c r="AF315" s="586"/>
      <c r="AG315" s="587"/>
      <c r="AH315" s="626"/>
      <c r="AI315" s="627"/>
      <c r="AJ315" s="544"/>
      <c r="AK315" s="581"/>
      <c r="AL315" s="586"/>
      <c r="AM315" s="587"/>
      <c r="AN315" s="626"/>
      <c r="AO315" s="627"/>
      <c r="AP315" s="544"/>
      <c r="AQ315" s="581"/>
      <c r="AR315" s="586"/>
      <c r="AS315" s="587"/>
      <c r="AT315" s="626"/>
      <c r="AU315" s="627"/>
      <c r="AV315" s="628"/>
      <c r="AW315" s="629"/>
      <c r="AX315" s="632"/>
      <c r="AY315" s="633"/>
      <c r="AZ315" s="626"/>
      <c r="BA315" s="627"/>
      <c r="BB315" s="544"/>
      <c r="BC315" s="581"/>
      <c r="BD315" s="586"/>
      <c r="BE315" s="587"/>
      <c r="BF315" s="626"/>
      <c r="BG315" s="627"/>
      <c r="BH315" s="628"/>
      <c r="BI315" s="629"/>
      <c r="BJ315" s="632"/>
      <c r="BK315" s="633"/>
      <c r="BL315" s="626"/>
      <c r="BM315" s="627"/>
      <c r="BN315" s="678"/>
      <c r="BO315" s="679"/>
      <c r="BP315" s="680"/>
      <c r="BQ315" s="677"/>
      <c r="BR315" s="663"/>
      <c r="BS315" s="663"/>
      <c r="BT315" s="19" t="s">
        <v>84</v>
      </c>
      <c r="BU315" s="277">
        <f>IF(BQ301="B",'VALUE POINTS'!L$19,IF('GAME STATS'!BQ301="C",'VALUE POINTS'!M$19,'VALUE POINTS'!K$19))</f>
        <v>2</v>
      </c>
      <c r="BV315" s="278"/>
    </row>
    <row r="316" spans="1:79" ht="21.75" customHeight="1" x14ac:dyDescent="0.35">
      <c r="A316" s="95"/>
      <c r="B316" s="570" t="str">
        <f>IF(ROSTER!B$18="","",ROSTER!B$18)</f>
        <v/>
      </c>
      <c r="C316" s="572" t="str">
        <f>IF(ROSTER!C$18="","",ROSTER!C$18)</f>
        <v/>
      </c>
      <c r="D316" s="573"/>
      <c r="E316" s="574"/>
      <c r="F316" s="576">
        <f>IF(E316="y",1,IF(E316="S",1,0))</f>
        <v>0</v>
      </c>
      <c r="G316" s="582">
        <f>IF(E316="S",1,0)</f>
        <v>0</v>
      </c>
      <c r="H316" s="578"/>
      <c r="I316" s="543"/>
      <c r="J316" s="542"/>
      <c r="K316" s="580"/>
      <c r="L316" s="584"/>
      <c r="M316" s="585"/>
      <c r="N316" s="588">
        <f>L316+J316</f>
        <v>0</v>
      </c>
      <c r="O316" s="589"/>
      <c r="P316" s="542"/>
      <c r="Q316" s="580"/>
      <c r="R316" s="584"/>
      <c r="S316" s="585"/>
      <c r="T316" s="588">
        <f>R316-P316</f>
        <v>0</v>
      </c>
      <c r="U316" s="588"/>
      <c r="V316" s="542"/>
      <c r="W316" s="543"/>
      <c r="X316" s="593"/>
      <c r="Y316" s="543"/>
      <c r="Z316" s="542"/>
      <c r="AA316" s="543"/>
      <c r="AB316" s="542"/>
      <c r="AC316" s="543"/>
      <c r="AD316" s="542"/>
      <c r="AE316" s="580"/>
      <c r="AF316" s="584"/>
      <c r="AG316" s="585"/>
      <c r="AH316" s="595">
        <f>IF(AD316=0,0,(AF316/AD316)*100)</f>
        <v>0</v>
      </c>
      <c r="AI316" s="596"/>
      <c r="AJ316" s="542"/>
      <c r="AK316" s="580"/>
      <c r="AL316" s="584"/>
      <c r="AM316" s="585"/>
      <c r="AN316" s="595">
        <f>IF(AJ316=0,0,(AL316/AJ316)*100)</f>
        <v>0</v>
      </c>
      <c r="AO316" s="596"/>
      <c r="AP316" s="542"/>
      <c r="AQ316" s="580"/>
      <c r="AR316" s="584"/>
      <c r="AS316" s="585"/>
      <c r="AT316" s="595">
        <f>IF(AP316=0,0,(AR316/AP316)*100)</f>
        <v>0</v>
      </c>
      <c r="AU316" s="596"/>
      <c r="AV316" s="599">
        <f>AD316+AJ316+AP316</f>
        <v>0</v>
      </c>
      <c r="AW316" s="600"/>
      <c r="AX316" s="630">
        <f>AF316+AL316+AR316</f>
        <v>0</v>
      </c>
      <c r="AY316" s="631"/>
      <c r="AZ316" s="595">
        <f>IF(AV316=0,0,(AX316/AV316)*100)</f>
        <v>0</v>
      </c>
      <c r="BA316" s="596"/>
      <c r="BB316" s="542"/>
      <c r="BC316" s="580"/>
      <c r="BD316" s="584"/>
      <c r="BE316" s="585"/>
      <c r="BF316" s="595">
        <f>IF(BB316=0,0,(BD316/BB316)*100)</f>
        <v>0</v>
      </c>
      <c r="BG316" s="596"/>
      <c r="BH316" s="599">
        <f>AV316+BB316</f>
        <v>0</v>
      </c>
      <c r="BI316" s="600"/>
      <c r="BJ316" s="630">
        <f>AX316+BD316</f>
        <v>0</v>
      </c>
      <c r="BK316" s="631"/>
      <c r="BL316" s="595">
        <f>IF(BH316=0,0,(BJ316/BH316)*100)</f>
        <v>0</v>
      </c>
      <c r="BM316" s="596"/>
      <c r="BN316" s="656">
        <f>(AF316*2)+(AL316*2)+(AR316*3)+BD316</f>
        <v>0</v>
      </c>
      <c r="BO316" s="657"/>
      <c r="BP316" s="658"/>
      <c r="BQ316" s="676">
        <f t="shared" ref="BQ316" si="279">IF(BS316=0,0,50*BR316/BS316)</f>
        <v>0</v>
      </c>
      <c r="BR316" s="662">
        <f t="shared" ref="BR316" si="280">(BN316*BU$306)+(N316*BU$307)+(Z316*BU$308)+(R316*BU$309)+(X316*BU$310)+(AB316*BU$311)+(V316*BU$316)</f>
        <v>0</v>
      </c>
      <c r="BS316" s="662">
        <f t="shared" ref="BS316" si="281">((BB316-BD316)*BU$313)+((AV316-AX316)*BU$312)+(H316*BU$314)+(P316*BU$315)</f>
        <v>0</v>
      </c>
      <c r="BT316" s="19" t="s">
        <v>160</v>
      </c>
      <c r="BU316" s="277">
        <f>IF(BQ301="B",'VALUE POINTS'!L$20,IF('GAME STATS'!BQ301="C",'VALUE POINTS'!M$20,'VALUE POINTS'!K$20))</f>
        <v>1</v>
      </c>
      <c r="BV316" s="278"/>
    </row>
    <row r="317" spans="1:79" ht="21.75" customHeight="1" x14ac:dyDescent="0.25">
      <c r="A317" s="95"/>
      <c r="B317" s="571"/>
      <c r="C317" s="642" t="str">
        <f>IF(ROSTER!D$18="","",ROSTER!D$18)</f>
        <v/>
      </c>
      <c r="D317" s="643"/>
      <c r="E317" s="575"/>
      <c r="F317" s="577"/>
      <c r="G317" s="583"/>
      <c r="H317" s="579"/>
      <c r="I317" s="545"/>
      <c r="J317" s="544"/>
      <c r="K317" s="581"/>
      <c r="L317" s="586"/>
      <c r="M317" s="587"/>
      <c r="N317" s="592" t="s">
        <v>16</v>
      </c>
      <c r="O317" s="603"/>
      <c r="P317" s="544"/>
      <c r="Q317" s="581"/>
      <c r="R317" s="586"/>
      <c r="S317" s="587"/>
      <c r="T317" s="592" t="s">
        <v>16</v>
      </c>
      <c r="U317" s="592"/>
      <c r="V317" s="544"/>
      <c r="W317" s="545"/>
      <c r="X317" s="594"/>
      <c r="Y317" s="545"/>
      <c r="Z317" s="544"/>
      <c r="AA317" s="545"/>
      <c r="AB317" s="544"/>
      <c r="AC317" s="545"/>
      <c r="AD317" s="544"/>
      <c r="AE317" s="581"/>
      <c r="AF317" s="586"/>
      <c r="AG317" s="587"/>
      <c r="AH317" s="626"/>
      <c r="AI317" s="627"/>
      <c r="AJ317" s="544"/>
      <c r="AK317" s="581"/>
      <c r="AL317" s="586"/>
      <c r="AM317" s="587"/>
      <c r="AN317" s="626"/>
      <c r="AO317" s="627"/>
      <c r="AP317" s="544"/>
      <c r="AQ317" s="581"/>
      <c r="AR317" s="586"/>
      <c r="AS317" s="587"/>
      <c r="AT317" s="626"/>
      <c r="AU317" s="627"/>
      <c r="AV317" s="628"/>
      <c r="AW317" s="629"/>
      <c r="AX317" s="632"/>
      <c r="AY317" s="633"/>
      <c r="AZ317" s="626"/>
      <c r="BA317" s="627"/>
      <c r="BB317" s="544"/>
      <c r="BC317" s="581"/>
      <c r="BD317" s="586"/>
      <c r="BE317" s="587"/>
      <c r="BF317" s="626"/>
      <c r="BG317" s="627"/>
      <c r="BH317" s="628"/>
      <c r="BI317" s="629"/>
      <c r="BJ317" s="632"/>
      <c r="BK317" s="633"/>
      <c r="BL317" s="626"/>
      <c r="BM317" s="627"/>
      <c r="BN317" s="678"/>
      <c r="BO317" s="679"/>
      <c r="BP317" s="680"/>
      <c r="BQ317" s="677"/>
      <c r="BR317" s="663"/>
      <c r="BS317" s="663"/>
      <c r="BT317" s="15"/>
      <c r="BU317" s="15"/>
      <c r="BV317" s="95"/>
    </row>
    <row r="318" spans="1:79" ht="21.75" customHeight="1" x14ac:dyDescent="0.25">
      <c r="A318" s="95"/>
      <c r="B318" s="570" t="str">
        <f>IF(ROSTER!B$20="","",ROSTER!B$20)</f>
        <v/>
      </c>
      <c r="C318" s="572" t="str">
        <f>IF(ROSTER!C$20="","",ROSTER!C$20)</f>
        <v/>
      </c>
      <c r="D318" s="573"/>
      <c r="E318" s="574"/>
      <c r="F318" s="576">
        <f>IF(E318="y",1,IF(E318="S",1,0))</f>
        <v>0</v>
      </c>
      <c r="G318" s="582">
        <f>IF(E318="S",1,0)</f>
        <v>0</v>
      </c>
      <c r="H318" s="578"/>
      <c r="I318" s="543"/>
      <c r="J318" s="542"/>
      <c r="K318" s="580"/>
      <c r="L318" s="584"/>
      <c r="M318" s="585"/>
      <c r="N318" s="588">
        <f>L318+J318</f>
        <v>0</v>
      </c>
      <c r="O318" s="589"/>
      <c r="P318" s="542"/>
      <c r="Q318" s="580"/>
      <c r="R318" s="584"/>
      <c r="S318" s="585"/>
      <c r="T318" s="588">
        <f>R318-P318</f>
        <v>0</v>
      </c>
      <c r="U318" s="588"/>
      <c r="V318" s="542"/>
      <c r="W318" s="543"/>
      <c r="X318" s="593"/>
      <c r="Y318" s="543"/>
      <c r="Z318" s="542"/>
      <c r="AA318" s="543"/>
      <c r="AB318" s="542"/>
      <c r="AC318" s="543"/>
      <c r="AD318" s="542"/>
      <c r="AE318" s="580"/>
      <c r="AF318" s="584"/>
      <c r="AG318" s="585"/>
      <c r="AH318" s="595">
        <f>IF(AD318=0,0,(AF318/AD318)*100)</f>
        <v>0</v>
      </c>
      <c r="AI318" s="596"/>
      <c r="AJ318" s="542"/>
      <c r="AK318" s="580"/>
      <c r="AL318" s="584"/>
      <c r="AM318" s="585"/>
      <c r="AN318" s="595">
        <f>IF(AJ318=0,0,(AL318/AJ318)*100)</f>
        <v>0</v>
      </c>
      <c r="AO318" s="596"/>
      <c r="AP318" s="542"/>
      <c r="AQ318" s="580"/>
      <c r="AR318" s="584"/>
      <c r="AS318" s="585"/>
      <c r="AT318" s="595">
        <f>IF(AP318=0,0,(AR318/AP318)*100)</f>
        <v>0</v>
      </c>
      <c r="AU318" s="596"/>
      <c r="AV318" s="599">
        <f>AD318+AJ318+AP318</f>
        <v>0</v>
      </c>
      <c r="AW318" s="600"/>
      <c r="AX318" s="630">
        <f>AF318+AL318+AR318</f>
        <v>0</v>
      </c>
      <c r="AY318" s="631"/>
      <c r="AZ318" s="595">
        <f>IF(AV318=0,0,(AX318/AV318)*100)</f>
        <v>0</v>
      </c>
      <c r="BA318" s="596"/>
      <c r="BB318" s="542"/>
      <c r="BC318" s="580"/>
      <c r="BD318" s="584"/>
      <c r="BE318" s="585"/>
      <c r="BF318" s="595">
        <f>IF(BB318=0,0,(BD318/BB318)*100)</f>
        <v>0</v>
      </c>
      <c r="BG318" s="596"/>
      <c r="BH318" s="599">
        <f>AV318+BB318</f>
        <v>0</v>
      </c>
      <c r="BI318" s="600"/>
      <c r="BJ318" s="630">
        <f>AX318+BD318</f>
        <v>0</v>
      </c>
      <c r="BK318" s="631"/>
      <c r="BL318" s="595">
        <f>IF(BH318=0,0,(BJ318/BH318)*100)</f>
        <v>0</v>
      </c>
      <c r="BM318" s="596"/>
      <c r="BN318" s="656">
        <f>(AF318*2)+(AL318*2)+(AR318*3)+BD318</f>
        <v>0</v>
      </c>
      <c r="BO318" s="657"/>
      <c r="BP318" s="658"/>
      <c r="BQ318" s="676">
        <f t="shared" ref="BQ318" si="282">IF(BS318=0,0,50*BR318/BS318)</f>
        <v>0</v>
      </c>
      <c r="BR318" s="662">
        <f t="shared" ref="BR318" si="283">(BN318*BU$306)+(N318*BU$307)+(Z318*BU$308)+(R318*BU$309)+(X318*BU$310)+(AB318*BU$311)+(V318*BU$316)</f>
        <v>0</v>
      </c>
      <c r="BS318" s="662">
        <f t="shared" ref="BS318" si="284">((BB318-BD318)*BU$313)+((AV318-AX318)*BU$312)+(H318*BU$314)+(P318*BU$315)</f>
        <v>0</v>
      </c>
      <c r="BT318" s="15"/>
      <c r="BU318" s="15"/>
      <c r="BV318" s="95"/>
    </row>
    <row r="319" spans="1:79" ht="21.75" customHeight="1" x14ac:dyDescent="0.25">
      <c r="A319" s="95"/>
      <c r="B319" s="571"/>
      <c r="C319" s="642" t="str">
        <f>IF(ROSTER!D$20="","",ROSTER!D$20)</f>
        <v/>
      </c>
      <c r="D319" s="643"/>
      <c r="E319" s="575"/>
      <c r="F319" s="577"/>
      <c r="G319" s="583"/>
      <c r="H319" s="579"/>
      <c r="I319" s="545"/>
      <c r="J319" s="544"/>
      <c r="K319" s="581"/>
      <c r="L319" s="586"/>
      <c r="M319" s="587"/>
      <c r="N319" s="592" t="s">
        <v>16</v>
      </c>
      <c r="O319" s="603"/>
      <c r="P319" s="544"/>
      <c r="Q319" s="581"/>
      <c r="R319" s="586"/>
      <c r="S319" s="587"/>
      <c r="T319" s="592" t="s">
        <v>16</v>
      </c>
      <c r="U319" s="592"/>
      <c r="V319" s="544"/>
      <c r="W319" s="545"/>
      <c r="X319" s="594"/>
      <c r="Y319" s="545"/>
      <c r="Z319" s="544"/>
      <c r="AA319" s="545"/>
      <c r="AB319" s="544"/>
      <c r="AC319" s="545"/>
      <c r="AD319" s="544"/>
      <c r="AE319" s="581"/>
      <c r="AF319" s="586"/>
      <c r="AG319" s="587"/>
      <c r="AH319" s="626"/>
      <c r="AI319" s="627"/>
      <c r="AJ319" s="544"/>
      <c r="AK319" s="581"/>
      <c r="AL319" s="586"/>
      <c r="AM319" s="587"/>
      <c r="AN319" s="626"/>
      <c r="AO319" s="627"/>
      <c r="AP319" s="544"/>
      <c r="AQ319" s="581"/>
      <c r="AR319" s="586"/>
      <c r="AS319" s="587"/>
      <c r="AT319" s="626"/>
      <c r="AU319" s="627"/>
      <c r="AV319" s="628"/>
      <c r="AW319" s="629"/>
      <c r="AX319" s="632"/>
      <c r="AY319" s="633"/>
      <c r="AZ319" s="626"/>
      <c r="BA319" s="627"/>
      <c r="BB319" s="544"/>
      <c r="BC319" s="581"/>
      <c r="BD319" s="586"/>
      <c r="BE319" s="587"/>
      <c r="BF319" s="626"/>
      <c r="BG319" s="627"/>
      <c r="BH319" s="628"/>
      <c r="BI319" s="629"/>
      <c r="BJ319" s="632"/>
      <c r="BK319" s="633"/>
      <c r="BL319" s="626"/>
      <c r="BM319" s="627"/>
      <c r="BN319" s="678"/>
      <c r="BO319" s="679"/>
      <c r="BP319" s="680"/>
      <c r="BQ319" s="677"/>
      <c r="BR319" s="663"/>
      <c r="BS319" s="663"/>
      <c r="BT319" s="15"/>
      <c r="BU319" s="15"/>
      <c r="BV319" s="95"/>
    </row>
    <row r="320" spans="1:79" ht="21.75" customHeight="1" x14ac:dyDescent="0.25">
      <c r="A320" s="95"/>
      <c r="B320" s="570" t="str">
        <f>IF(ROSTER!B$22="","",ROSTER!B$22)</f>
        <v/>
      </c>
      <c r="C320" s="572" t="str">
        <f>IF(ROSTER!C$22="","",ROSTER!C$22)</f>
        <v/>
      </c>
      <c r="D320" s="573"/>
      <c r="E320" s="574"/>
      <c r="F320" s="576">
        <f>IF(E320="y",1,IF(E320="S",1,0))</f>
        <v>0</v>
      </c>
      <c r="G320" s="582">
        <f>IF(E320="S",1,0)</f>
        <v>0</v>
      </c>
      <c r="H320" s="578"/>
      <c r="I320" s="543"/>
      <c r="J320" s="542"/>
      <c r="K320" s="580"/>
      <c r="L320" s="584"/>
      <c r="M320" s="585"/>
      <c r="N320" s="588">
        <f>L320+J320</f>
        <v>0</v>
      </c>
      <c r="O320" s="589"/>
      <c r="P320" s="542"/>
      <c r="Q320" s="580"/>
      <c r="R320" s="584"/>
      <c r="S320" s="585"/>
      <c r="T320" s="588">
        <f>R320-P320</f>
        <v>0</v>
      </c>
      <c r="U320" s="588"/>
      <c r="V320" s="542"/>
      <c r="W320" s="543"/>
      <c r="X320" s="593"/>
      <c r="Y320" s="543"/>
      <c r="Z320" s="542"/>
      <c r="AA320" s="543"/>
      <c r="AB320" s="542"/>
      <c r="AC320" s="543"/>
      <c r="AD320" s="542"/>
      <c r="AE320" s="580"/>
      <c r="AF320" s="584"/>
      <c r="AG320" s="585"/>
      <c r="AH320" s="595">
        <f>IF(AD320=0,0,(AF320/AD320)*100)</f>
        <v>0</v>
      </c>
      <c r="AI320" s="596"/>
      <c r="AJ320" s="542"/>
      <c r="AK320" s="580"/>
      <c r="AL320" s="584"/>
      <c r="AM320" s="585"/>
      <c r="AN320" s="595">
        <f>IF(AJ320=0,0,(AL320/AJ320)*100)</f>
        <v>0</v>
      </c>
      <c r="AO320" s="596"/>
      <c r="AP320" s="542"/>
      <c r="AQ320" s="580"/>
      <c r="AR320" s="584"/>
      <c r="AS320" s="585"/>
      <c r="AT320" s="595">
        <f>IF(AP320=0,0,(AR320/AP320)*100)</f>
        <v>0</v>
      </c>
      <c r="AU320" s="596"/>
      <c r="AV320" s="599">
        <f>AD320+AJ320+AP320</f>
        <v>0</v>
      </c>
      <c r="AW320" s="600"/>
      <c r="AX320" s="630">
        <f>AF320+AL320+AR320</f>
        <v>0</v>
      </c>
      <c r="AY320" s="631"/>
      <c r="AZ320" s="595">
        <f>IF(AV320=0,0,(AX320/AV320)*100)</f>
        <v>0</v>
      </c>
      <c r="BA320" s="596"/>
      <c r="BB320" s="542"/>
      <c r="BC320" s="580"/>
      <c r="BD320" s="584"/>
      <c r="BE320" s="585"/>
      <c r="BF320" s="595">
        <f>IF(BB320=0,0,(BD320/BB320)*100)</f>
        <v>0</v>
      </c>
      <c r="BG320" s="596"/>
      <c r="BH320" s="599">
        <f>AV320+BB320</f>
        <v>0</v>
      </c>
      <c r="BI320" s="600"/>
      <c r="BJ320" s="630">
        <f>AX320+BD320</f>
        <v>0</v>
      </c>
      <c r="BK320" s="631"/>
      <c r="BL320" s="595">
        <f>IF(BH320=0,0,(BJ320/BH320)*100)</f>
        <v>0</v>
      </c>
      <c r="BM320" s="596"/>
      <c r="BN320" s="656">
        <f>(AF320*2)+(AL320*2)+(AR320*3)+BD320</f>
        <v>0</v>
      </c>
      <c r="BO320" s="657"/>
      <c r="BP320" s="658"/>
      <c r="BQ320" s="676">
        <f t="shared" ref="BQ320" si="285">IF(BS320=0,0,50*BR320/BS320)</f>
        <v>0</v>
      </c>
      <c r="BR320" s="662">
        <f t="shared" ref="BR320" si="286">(BN320*BU$306)+(N320*BU$307)+(Z320*BU$308)+(R320*BU$309)+(X320*BU$310)+(AB320*BU$311)+(V320*BU$316)</f>
        <v>0</v>
      </c>
      <c r="BS320" s="662">
        <f t="shared" ref="BS320" si="287">((BB320-BD320)*BU$313)+((AV320-AX320)*BU$312)+(H320*BU$314)+(P320*BU$315)</f>
        <v>0</v>
      </c>
      <c r="BT320" s="15"/>
      <c r="BU320" s="15"/>
      <c r="BV320" s="95"/>
    </row>
    <row r="321" spans="1:74" ht="21.75" customHeight="1" x14ac:dyDescent="0.25">
      <c r="A321" s="95"/>
      <c r="B321" s="571"/>
      <c r="C321" s="642" t="str">
        <f>IF(ROSTER!D$22="","",ROSTER!D$22)</f>
        <v/>
      </c>
      <c r="D321" s="643"/>
      <c r="E321" s="575"/>
      <c r="F321" s="577"/>
      <c r="G321" s="583"/>
      <c r="H321" s="579"/>
      <c r="I321" s="545"/>
      <c r="J321" s="544"/>
      <c r="K321" s="581"/>
      <c r="L321" s="586"/>
      <c r="M321" s="587"/>
      <c r="N321" s="592" t="s">
        <v>16</v>
      </c>
      <c r="O321" s="603"/>
      <c r="P321" s="544"/>
      <c r="Q321" s="581"/>
      <c r="R321" s="586"/>
      <c r="S321" s="587"/>
      <c r="T321" s="592" t="s">
        <v>16</v>
      </c>
      <c r="U321" s="592"/>
      <c r="V321" s="544"/>
      <c r="W321" s="545"/>
      <c r="X321" s="594"/>
      <c r="Y321" s="545"/>
      <c r="Z321" s="544"/>
      <c r="AA321" s="545"/>
      <c r="AB321" s="544"/>
      <c r="AC321" s="545"/>
      <c r="AD321" s="544"/>
      <c r="AE321" s="581"/>
      <c r="AF321" s="586"/>
      <c r="AG321" s="587"/>
      <c r="AH321" s="626"/>
      <c r="AI321" s="627"/>
      <c r="AJ321" s="544"/>
      <c r="AK321" s="581"/>
      <c r="AL321" s="586"/>
      <c r="AM321" s="587"/>
      <c r="AN321" s="626"/>
      <c r="AO321" s="627"/>
      <c r="AP321" s="544"/>
      <c r="AQ321" s="581"/>
      <c r="AR321" s="586"/>
      <c r="AS321" s="587"/>
      <c r="AT321" s="626"/>
      <c r="AU321" s="627"/>
      <c r="AV321" s="628"/>
      <c r="AW321" s="629"/>
      <c r="AX321" s="632"/>
      <c r="AY321" s="633"/>
      <c r="AZ321" s="626"/>
      <c r="BA321" s="627"/>
      <c r="BB321" s="544"/>
      <c r="BC321" s="581"/>
      <c r="BD321" s="586"/>
      <c r="BE321" s="587"/>
      <c r="BF321" s="626"/>
      <c r="BG321" s="627"/>
      <c r="BH321" s="628"/>
      <c r="BI321" s="629"/>
      <c r="BJ321" s="632"/>
      <c r="BK321" s="633"/>
      <c r="BL321" s="626"/>
      <c r="BM321" s="627"/>
      <c r="BN321" s="678"/>
      <c r="BO321" s="679"/>
      <c r="BP321" s="680"/>
      <c r="BQ321" s="677"/>
      <c r="BR321" s="663"/>
      <c r="BS321" s="663"/>
      <c r="BT321" s="15"/>
      <c r="BU321" s="15"/>
      <c r="BV321" s="95"/>
    </row>
    <row r="322" spans="1:74" ht="21.75" customHeight="1" x14ac:dyDescent="0.25">
      <c r="A322" s="95"/>
      <c r="B322" s="570" t="str">
        <f>IF(ROSTER!B$24="","",ROSTER!B$24)</f>
        <v/>
      </c>
      <c r="C322" s="572" t="str">
        <f>IF(ROSTER!C$24="","",ROSTER!C$24)</f>
        <v/>
      </c>
      <c r="D322" s="573"/>
      <c r="E322" s="574"/>
      <c r="F322" s="576">
        <f>IF(E322="y",1,IF(E322="S",1,0))</f>
        <v>0</v>
      </c>
      <c r="G322" s="582">
        <f>IF(E322="S",1,0)</f>
        <v>0</v>
      </c>
      <c r="H322" s="578"/>
      <c r="I322" s="543"/>
      <c r="J322" s="542"/>
      <c r="K322" s="580"/>
      <c r="L322" s="584"/>
      <c r="M322" s="585"/>
      <c r="N322" s="588">
        <f>L322+J322</f>
        <v>0</v>
      </c>
      <c r="O322" s="589"/>
      <c r="P322" s="542"/>
      <c r="Q322" s="580"/>
      <c r="R322" s="584"/>
      <c r="S322" s="585"/>
      <c r="T322" s="588">
        <f>R322-P322</f>
        <v>0</v>
      </c>
      <c r="U322" s="588"/>
      <c r="V322" s="542"/>
      <c r="W322" s="543"/>
      <c r="X322" s="593"/>
      <c r="Y322" s="543"/>
      <c r="Z322" s="542"/>
      <c r="AA322" s="543"/>
      <c r="AB322" s="542"/>
      <c r="AC322" s="543"/>
      <c r="AD322" s="542"/>
      <c r="AE322" s="580"/>
      <c r="AF322" s="584"/>
      <c r="AG322" s="585"/>
      <c r="AH322" s="595">
        <f>IF(AD322=0,0,(AF322/AD322)*100)</f>
        <v>0</v>
      </c>
      <c r="AI322" s="596"/>
      <c r="AJ322" s="542"/>
      <c r="AK322" s="580"/>
      <c r="AL322" s="584"/>
      <c r="AM322" s="585"/>
      <c r="AN322" s="595">
        <f>IF(AJ322=0,0,(AL322/AJ322)*100)</f>
        <v>0</v>
      </c>
      <c r="AO322" s="596"/>
      <c r="AP322" s="542"/>
      <c r="AQ322" s="580"/>
      <c r="AR322" s="584"/>
      <c r="AS322" s="585"/>
      <c r="AT322" s="595">
        <f>IF(AP322=0,0,(AR322/AP322)*100)</f>
        <v>0</v>
      </c>
      <c r="AU322" s="596"/>
      <c r="AV322" s="599">
        <f>AD322+AJ322+AP322</f>
        <v>0</v>
      </c>
      <c r="AW322" s="600"/>
      <c r="AX322" s="630">
        <f>AF322+AL322+AR322</f>
        <v>0</v>
      </c>
      <c r="AY322" s="631"/>
      <c r="AZ322" s="595">
        <f>IF(AV322=0,0,(AX322/AV322)*100)</f>
        <v>0</v>
      </c>
      <c r="BA322" s="596"/>
      <c r="BB322" s="542"/>
      <c r="BC322" s="580"/>
      <c r="BD322" s="584"/>
      <c r="BE322" s="585"/>
      <c r="BF322" s="595">
        <f>IF(BB322=0,0,(BD322/BB322)*100)</f>
        <v>0</v>
      </c>
      <c r="BG322" s="596"/>
      <c r="BH322" s="599">
        <f>AV322+BB322</f>
        <v>0</v>
      </c>
      <c r="BI322" s="600"/>
      <c r="BJ322" s="630">
        <f>AX322+BD322</f>
        <v>0</v>
      </c>
      <c r="BK322" s="631"/>
      <c r="BL322" s="595">
        <f>IF(BH322=0,0,(BJ322/BH322)*100)</f>
        <v>0</v>
      </c>
      <c r="BM322" s="596"/>
      <c r="BN322" s="656">
        <f>(AF322*2)+(AL322*2)+(AR322*3)+BD322</f>
        <v>0</v>
      </c>
      <c r="BO322" s="657"/>
      <c r="BP322" s="658"/>
      <c r="BQ322" s="676">
        <f t="shared" ref="BQ322" si="288">IF(BS322=0,0,50*BR322/BS322)</f>
        <v>0</v>
      </c>
      <c r="BR322" s="662">
        <f t="shared" ref="BR322" si="289">(BN322*BU$306)+(N322*BU$307)+(Z322*BU$308)+(R322*BU$309)+(X322*BU$310)+(AB322*BU$311)+(V322*BU$316)</f>
        <v>0</v>
      </c>
      <c r="BS322" s="662">
        <f t="shared" ref="BS322" si="290">((BB322-BD322)*BU$313)+((AV322-AX322)*BU$312)+(H322*BU$314)+(P322*BU$315)</f>
        <v>0</v>
      </c>
      <c r="BT322" s="15"/>
      <c r="BU322" s="15"/>
      <c r="BV322" s="95"/>
    </row>
    <row r="323" spans="1:74" ht="21.75" customHeight="1" x14ac:dyDescent="0.25">
      <c r="A323" s="95"/>
      <c r="B323" s="571"/>
      <c r="C323" s="642" t="str">
        <f>IF(ROSTER!D$24="","",ROSTER!D$24)</f>
        <v/>
      </c>
      <c r="D323" s="643"/>
      <c r="E323" s="575"/>
      <c r="F323" s="577"/>
      <c r="G323" s="583"/>
      <c r="H323" s="579"/>
      <c r="I323" s="545"/>
      <c r="J323" s="544"/>
      <c r="K323" s="581"/>
      <c r="L323" s="586"/>
      <c r="M323" s="587"/>
      <c r="N323" s="592" t="s">
        <v>16</v>
      </c>
      <c r="O323" s="603"/>
      <c r="P323" s="544"/>
      <c r="Q323" s="581"/>
      <c r="R323" s="586"/>
      <c r="S323" s="587"/>
      <c r="T323" s="592" t="s">
        <v>16</v>
      </c>
      <c r="U323" s="592"/>
      <c r="V323" s="544"/>
      <c r="W323" s="545"/>
      <c r="X323" s="594"/>
      <c r="Y323" s="545"/>
      <c r="Z323" s="544"/>
      <c r="AA323" s="545"/>
      <c r="AB323" s="544"/>
      <c r="AC323" s="545"/>
      <c r="AD323" s="544"/>
      <c r="AE323" s="581"/>
      <c r="AF323" s="586"/>
      <c r="AG323" s="587"/>
      <c r="AH323" s="626"/>
      <c r="AI323" s="627"/>
      <c r="AJ323" s="544"/>
      <c r="AK323" s="581"/>
      <c r="AL323" s="586"/>
      <c r="AM323" s="587"/>
      <c r="AN323" s="626"/>
      <c r="AO323" s="627"/>
      <c r="AP323" s="544"/>
      <c r="AQ323" s="581"/>
      <c r="AR323" s="586"/>
      <c r="AS323" s="587"/>
      <c r="AT323" s="626"/>
      <c r="AU323" s="627"/>
      <c r="AV323" s="628"/>
      <c r="AW323" s="629"/>
      <c r="AX323" s="632"/>
      <c r="AY323" s="633"/>
      <c r="AZ323" s="626"/>
      <c r="BA323" s="627"/>
      <c r="BB323" s="544"/>
      <c r="BC323" s="581"/>
      <c r="BD323" s="586"/>
      <c r="BE323" s="587"/>
      <c r="BF323" s="626"/>
      <c r="BG323" s="627"/>
      <c r="BH323" s="628"/>
      <c r="BI323" s="629"/>
      <c r="BJ323" s="632"/>
      <c r="BK323" s="633"/>
      <c r="BL323" s="626"/>
      <c r="BM323" s="627"/>
      <c r="BN323" s="678"/>
      <c r="BO323" s="679"/>
      <c r="BP323" s="680"/>
      <c r="BQ323" s="677"/>
      <c r="BR323" s="663"/>
      <c r="BS323" s="663"/>
      <c r="BT323" s="15"/>
      <c r="BU323" s="15"/>
      <c r="BV323" s="95"/>
    </row>
    <row r="324" spans="1:74" ht="21.75" customHeight="1" x14ac:dyDescent="0.25">
      <c r="A324" s="95"/>
      <c r="B324" s="570" t="str">
        <f>IF(ROSTER!B$26="","",ROSTER!B$26)</f>
        <v/>
      </c>
      <c r="C324" s="572" t="str">
        <f>IF(ROSTER!C$26="","",ROSTER!C$26)</f>
        <v/>
      </c>
      <c r="D324" s="573"/>
      <c r="E324" s="574"/>
      <c r="F324" s="576">
        <f>IF(E324="y",1,IF(E324="S",1,0))</f>
        <v>0</v>
      </c>
      <c r="G324" s="582">
        <f>IF(E324="S",1,0)</f>
        <v>0</v>
      </c>
      <c r="H324" s="578"/>
      <c r="I324" s="543"/>
      <c r="J324" s="542"/>
      <c r="K324" s="580"/>
      <c r="L324" s="584"/>
      <c r="M324" s="585"/>
      <c r="N324" s="588">
        <f>L324+J324</f>
        <v>0</v>
      </c>
      <c r="O324" s="589"/>
      <c r="P324" s="542"/>
      <c r="Q324" s="580"/>
      <c r="R324" s="584"/>
      <c r="S324" s="585"/>
      <c r="T324" s="588">
        <f>R324-P324</f>
        <v>0</v>
      </c>
      <c r="U324" s="588"/>
      <c r="V324" s="542"/>
      <c r="W324" s="543"/>
      <c r="X324" s="593"/>
      <c r="Y324" s="543"/>
      <c r="Z324" s="542"/>
      <c r="AA324" s="543"/>
      <c r="AB324" s="542"/>
      <c r="AC324" s="543"/>
      <c r="AD324" s="542"/>
      <c r="AE324" s="580"/>
      <c r="AF324" s="584"/>
      <c r="AG324" s="585"/>
      <c r="AH324" s="595">
        <f>IF(AD324=0,0,(AF324/AD324)*100)</f>
        <v>0</v>
      </c>
      <c r="AI324" s="596"/>
      <c r="AJ324" s="542"/>
      <c r="AK324" s="580"/>
      <c r="AL324" s="584"/>
      <c r="AM324" s="585"/>
      <c r="AN324" s="595">
        <f>IF(AJ324=0,0,(AL324/AJ324)*100)</f>
        <v>0</v>
      </c>
      <c r="AO324" s="596"/>
      <c r="AP324" s="542"/>
      <c r="AQ324" s="580"/>
      <c r="AR324" s="584"/>
      <c r="AS324" s="585"/>
      <c r="AT324" s="595">
        <f>IF(AP324=0,0,(AR324/AP324)*100)</f>
        <v>0</v>
      </c>
      <c r="AU324" s="596"/>
      <c r="AV324" s="599">
        <f>AD324+AJ324+AP324</f>
        <v>0</v>
      </c>
      <c r="AW324" s="600"/>
      <c r="AX324" s="630">
        <f>AF324+AL324+AR324</f>
        <v>0</v>
      </c>
      <c r="AY324" s="631"/>
      <c r="AZ324" s="595">
        <f>IF(AV324=0,0,(AX324/AV324)*100)</f>
        <v>0</v>
      </c>
      <c r="BA324" s="596"/>
      <c r="BB324" s="542"/>
      <c r="BC324" s="580"/>
      <c r="BD324" s="584"/>
      <c r="BE324" s="585"/>
      <c r="BF324" s="595">
        <f>IF(BB324=0,0,(BD324/BB324)*100)</f>
        <v>0</v>
      </c>
      <c r="BG324" s="596"/>
      <c r="BH324" s="599">
        <f>AV324+BB324</f>
        <v>0</v>
      </c>
      <c r="BI324" s="600"/>
      <c r="BJ324" s="630">
        <f>AX324+BD324</f>
        <v>0</v>
      </c>
      <c r="BK324" s="631"/>
      <c r="BL324" s="595">
        <f>IF(BH324=0,0,(BJ324/BH324)*100)</f>
        <v>0</v>
      </c>
      <c r="BM324" s="596"/>
      <c r="BN324" s="656">
        <f>(AF324*2)+(AL324*2)+(AR324*3)+BD324</f>
        <v>0</v>
      </c>
      <c r="BO324" s="657"/>
      <c r="BP324" s="658"/>
      <c r="BQ324" s="676">
        <f t="shared" ref="BQ324" si="291">IF(BS324=0,0,50*BR324/BS324)</f>
        <v>0</v>
      </c>
      <c r="BR324" s="662">
        <f t="shared" ref="BR324" si="292">(BN324*BU$306)+(N324*BU$307)+(Z324*BU$308)+(R324*BU$309)+(X324*BU$310)+(AB324*BU$311)+(V324*BU$316)</f>
        <v>0</v>
      </c>
      <c r="BS324" s="662">
        <f t="shared" ref="BS324" si="293">((BB324-BD324)*BU$313)+((AV324-AX324)*BU$312)+(H324*BU$314)+(P324*BU$315)</f>
        <v>0</v>
      </c>
      <c r="BT324" s="15"/>
      <c r="BU324" s="15"/>
      <c r="BV324" s="95"/>
    </row>
    <row r="325" spans="1:74" ht="21.75" customHeight="1" x14ac:dyDescent="0.25">
      <c r="A325" s="95"/>
      <c r="B325" s="571"/>
      <c r="C325" s="642" t="str">
        <f>IF(ROSTER!D$26="","",ROSTER!D$26)</f>
        <v/>
      </c>
      <c r="D325" s="643"/>
      <c r="E325" s="575"/>
      <c r="F325" s="577"/>
      <c r="G325" s="583"/>
      <c r="H325" s="579"/>
      <c r="I325" s="545"/>
      <c r="J325" s="544"/>
      <c r="K325" s="581"/>
      <c r="L325" s="586"/>
      <c r="M325" s="587"/>
      <c r="N325" s="592" t="s">
        <v>16</v>
      </c>
      <c r="O325" s="603"/>
      <c r="P325" s="544"/>
      <c r="Q325" s="581"/>
      <c r="R325" s="586"/>
      <c r="S325" s="587"/>
      <c r="T325" s="592" t="s">
        <v>16</v>
      </c>
      <c r="U325" s="592"/>
      <c r="V325" s="544"/>
      <c r="W325" s="545"/>
      <c r="X325" s="594"/>
      <c r="Y325" s="545"/>
      <c r="Z325" s="544"/>
      <c r="AA325" s="545"/>
      <c r="AB325" s="544"/>
      <c r="AC325" s="545"/>
      <c r="AD325" s="544"/>
      <c r="AE325" s="581"/>
      <c r="AF325" s="586"/>
      <c r="AG325" s="587"/>
      <c r="AH325" s="626"/>
      <c r="AI325" s="627"/>
      <c r="AJ325" s="544"/>
      <c r="AK325" s="581"/>
      <c r="AL325" s="586"/>
      <c r="AM325" s="587"/>
      <c r="AN325" s="626"/>
      <c r="AO325" s="627"/>
      <c r="AP325" s="544"/>
      <c r="AQ325" s="581"/>
      <c r="AR325" s="586"/>
      <c r="AS325" s="587"/>
      <c r="AT325" s="626"/>
      <c r="AU325" s="627"/>
      <c r="AV325" s="628"/>
      <c r="AW325" s="629"/>
      <c r="AX325" s="632"/>
      <c r="AY325" s="633"/>
      <c r="AZ325" s="626"/>
      <c r="BA325" s="627"/>
      <c r="BB325" s="544"/>
      <c r="BC325" s="581"/>
      <c r="BD325" s="586"/>
      <c r="BE325" s="587"/>
      <c r="BF325" s="626"/>
      <c r="BG325" s="627"/>
      <c r="BH325" s="628"/>
      <c r="BI325" s="629"/>
      <c r="BJ325" s="632"/>
      <c r="BK325" s="633"/>
      <c r="BL325" s="626"/>
      <c r="BM325" s="627"/>
      <c r="BN325" s="678"/>
      <c r="BO325" s="679"/>
      <c r="BP325" s="680"/>
      <c r="BQ325" s="677"/>
      <c r="BR325" s="663"/>
      <c r="BS325" s="663"/>
      <c r="BT325" s="15"/>
      <c r="BU325" s="15"/>
      <c r="BV325" s="95"/>
    </row>
    <row r="326" spans="1:74" ht="21.75" customHeight="1" x14ac:dyDescent="0.25">
      <c r="A326" s="95"/>
      <c r="B326" s="570" t="str">
        <f>IF(ROSTER!B$28="","",ROSTER!B$28)</f>
        <v/>
      </c>
      <c r="C326" s="572" t="str">
        <f>IF(ROSTER!C$28="","",ROSTER!C$28)</f>
        <v/>
      </c>
      <c r="D326" s="573"/>
      <c r="E326" s="574"/>
      <c r="F326" s="576">
        <f>IF(E326="y",1,IF(E326="S",1,0))</f>
        <v>0</v>
      </c>
      <c r="G326" s="582">
        <f>IF(E326="S",1,0)</f>
        <v>0</v>
      </c>
      <c r="H326" s="578"/>
      <c r="I326" s="543"/>
      <c r="J326" s="542"/>
      <c r="K326" s="580"/>
      <c r="L326" s="584"/>
      <c r="M326" s="585"/>
      <c r="N326" s="588">
        <f>L326+J326</f>
        <v>0</v>
      </c>
      <c r="O326" s="589"/>
      <c r="P326" s="542"/>
      <c r="Q326" s="580"/>
      <c r="R326" s="584"/>
      <c r="S326" s="585"/>
      <c r="T326" s="588">
        <f>R326-P326</f>
        <v>0</v>
      </c>
      <c r="U326" s="588"/>
      <c r="V326" s="542"/>
      <c r="W326" s="543"/>
      <c r="X326" s="593"/>
      <c r="Y326" s="543"/>
      <c r="Z326" s="542"/>
      <c r="AA326" s="543"/>
      <c r="AB326" s="542"/>
      <c r="AC326" s="543"/>
      <c r="AD326" s="542"/>
      <c r="AE326" s="580"/>
      <c r="AF326" s="584"/>
      <c r="AG326" s="585"/>
      <c r="AH326" s="595">
        <f>IF(AD326=0,0,(AF326/AD326)*100)</f>
        <v>0</v>
      </c>
      <c r="AI326" s="596"/>
      <c r="AJ326" s="542"/>
      <c r="AK326" s="580"/>
      <c r="AL326" s="584"/>
      <c r="AM326" s="585"/>
      <c r="AN326" s="595">
        <f>IF(AJ326=0,0,(AL326/AJ326)*100)</f>
        <v>0</v>
      </c>
      <c r="AO326" s="596"/>
      <c r="AP326" s="542"/>
      <c r="AQ326" s="580"/>
      <c r="AR326" s="584"/>
      <c r="AS326" s="585"/>
      <c r="AT326" s="595">
        <f>IF(AP326=0,0,(AR326/AP326)*100)</f>
        <v>0</v>
      </c>
      <c r="AU326" s="596"/>
      <c r="AV326" s="599">
        <f>AD326+AJ326+AP326</f>
        <v>0</v>
      </c>
      <c r="AW326" s="600"/>
      <c r="AX326" s="630">
        <f>AF326+AL326+AR326</f>
        <v>0</v>
      </c>
      <c r="AY326" s="631"/>
      <c r="AZ326" s="595">
        <f>IF(AV326=0,0,(AX326/AV326)*100)</f>
        <v>0</v>
      </c>
      <c r="BA326" s="596"/>
      <c r="BB326" s="542"/>
      <c r="BC326" s="580"/>
      <c r="BD326" s="584"/>
      <c r="BE326" s="585"/>
      <c r="BF326" s="595">
        <f>IF(BB326=0,0,(BD326/BB326)*100)</f>
        <v>0</v>
      </c>
      <c r="BG326" s="596"/>
      <c r="BH326" s="599">
        <f>AV326+BB326</f>
        <v>0</v>
      </c>
      <c r="BI326" s="600"/>
      <c r="BJ326" s="630">
        <f>AX326+BD326</f>
        <v>0</v>
      </c>
      <c r="BK326" s="631"/>
      <c r="BL326" s="595">
        <f>IF(BH326=0,0,(BJ326/BH326)*100)</f>
        <v>0</v>
      </c>
      <c r="BM326" s="596"/>
      <c r="BN326" s="656">
        <f>(AF326*2)+(AL326*2)+(AR326*3)+BD326</f>
        <v>0</v>
      </c>
      <c r="BO326" s="657"/>
      <c r="BP326" s="658"/>
      <c r="BQ326" s="676">
        <f t="shared" ref="BQ326" si="294">IF(BS326=0,0,50*BR326/BS326)</f>
        <v>0</v>
      </c>
      <c r="BR326" s="662">
        <f t="shared" ref="BR326" si="295">(BN326*BU$306)+(N326*BU$307)+(Z326*BU$308)+(R326*BU$309)+(X326*BU$310)+(AB326*BU$311)+(V326*BU$316)</f>
        <v>0</v>
      </c>
      <c r="BS326" s="662">
        <f t="shared" ref="BS326" si="296">((BB326-BD326)*BU$313)+((AV326-AX326)*BU$312)+(H326*BU$314)+(P326*BU$315)</f>
        <v>0</v>
      </c>
      <c r="BT326" s="15"/>
      <c r="BU326" s="15"/>
      <c r="BV326" s="95"/>
    </row>
    <row r="327" spans="1:74" ht="21.75" customHeight="1" x14ac:dyDescent="0.25">
      <c r="A327" s="95"/>
      <c r="B327" s="571"/>
      <c r="C327" s="642" t="str">
        <f>IF(ROSTER!D$28="","",ROSTER!D$28)</f>
        <v/>
      </c>
      <c r="D327" s="643"/>
      <c r="E327" s="575"/>
      <c r="F327" s="577"/>
      <c r="G327" s="583"/>
      <c r="H327" s="579"/>
      <c r="I327" s="545"/>
      <c r="J327" s="544"/>
      <c r="K327" s="581"/>
      <c r="L327" s="586"/>
      <c r="M327" s="587"/>
      <c r="N327" s="592" t="s">
        <v>16</v>
      </c>
      <c r="O327" s="603"/>
      <c r="P327" s="544"/>
      <c r="Q327" s="581"/>
      <c r="R327" s="586"/>
      <c r="S327" s="587"/>
      <c r="T327" s="592" t="s">
        <v>16</v>
      </c>
      <c r="U327" s="592"/>
      <c r="V327" s="544"/>
      <c r="W327" s="545"/>
      <c r="X327" s="594"/>
      <c r="Y327" s="545"/>
      <c r="Z327" s="544"/>
      <c r="AA327" s="545"/>
      <c r="AB327" s="544"/>
      <c r="AC327" s="545"/>
      <c r="AD327" s="544"/>
      <c r="AE327" s="581"/>
      <c r="AF327" s="586"/>
      <c r="AG327" s="587"/>
      <c r="AH327" s="626"/>
      <c r="AI327" s="627"/>
      <c r="AJ327" s="544"/>
      <c r="AK327" s="581"/>
      <c r="AL327" s="586"/>
      <c r="AM327" s="587"/>
      <c r="AN327" s="626"/>
      <c r="AO327" s="627"/>
      <c r="AP327" s="544"/>
      <c r="AQ327" s="581"/>
      <c r="AR327" s="586"/>
      <c r="AS327" s="587"/>
      <c r="AT327" s="626"/>
      <c r="AU327" s="627"/>
      <c r="AV327" s="628"/>
      <c r="AW327" s="629"/>
      <c r="AX327" s="632"/>
      <c r="AY327" s="633"/>
      <c r="AZ327" s="626"/>
      <c r="BA327" s="627"/>
      <c r="BB327" s="544"/>
      <c r="BC327" s="581"/>
      <c r="BD327" s="586"/>
      <c r="BE327" s="587"/>
      <c r="BF327" s="626"/>
      <c r="BG327" s="627"/>
      <c r="BH327" s="628"/>
      <c r="BI327" s="629"/>
      <c r="BJ327" s="632"/>
      <c r="BK327" s="633"/>
      <c r="BL327" s="626"/>
      <c r="BM327" s="627"/>
      <c r="BN327" s="678"/>
      <c r="BO327" s="679"/>
      <c r="BP327" s="680"/>
      <c r="BQ327" s="677"/>
      <c r="BR327" s="663"/>
      <c r="BS327" s="663"/>
      <c r="BT327" s="15"/>
      <c r="BU327" s="15"/>
      <c r="BV327" s="95"/>
    </row>
    <row r="328" spans="1:74" ht="21.75" customHeight="1" x14ac:dyDescent="0.25">
      <c r="A328" s="95"/>
      <c r="B328" s="570" t="str">
        <f>IF(ROSTER!B$30="","",ROSTER!B$30)</f>
        <v/>
      </c>
      <c r="C328" s="572" t="str">
        <f>IF(ROSTER!C$30="","",ROSTER!C$30)</f>
        <v/>
      </c>
      <c r="D328" s="573"/>
      <c r="E328" s="574"/>
      <c r="F328" s="576">
        <f>IF(E328="y",1,IF(E328="S",1,0))</f>
        <v>0</v>
      </c>
      <c r="G328" s="582">
        <f>IF(E328="S",1,0)</f>
        <v>0</v>
      </c>
      <c r="H328" s="578"/>
      <c r="I328" s="543"/>
      <c r="J328" s="542"/>
      <c r="K328" s="580"/>
      <c r="L328" s="584"/>
      <c r="M328" s="585"/>
      <c r="N328" s="588">
        <f>L328+J328</f>
        <v>0</v>
      </c>
      <c r="O328" s="589"/>
      <c r="P328" s="542"/>
      <c r="Q328" s="580"/>
      <c r="R328" s="584"/>
      <c r="S328" s="585"/>
      <c r="T328" s="588">
        <f>R328-P328</f>
        <v>0</v>
      </c>
      <c r="U328" s="588"/>
      <c r="V328" s="542"/>
      <c r="W328" s="543"/>
      <c r="X328" s="593"/>
      <c r="Y328" s="543"/>
      <c r="Z328" s="542"/>
      <c r="AA328" s="543"/>
      <c r="AB328" s="542"/>
      <c r="AC328" s="543"/>
      <c r="AD328" s="542"/>
      <c r="AE328" s="580"/>
      <c r="AF328" s="584"/>
      <c r="AG328" s="585"/>
      <c r="AH328" s="595">
        <f>IF(AD328=0,0,(AF328/AD328)*100)</f>
        <v>0</v>
      </c>
      <c r="AI328" s="596"/>
      <c r="AJ328" s="542"/>
      <c r="AK328" s="580"/>
      <c r="AL328" s="584"/>
      <c r="AM328" s="585"/>
      <c r="AN328" s="595">
        <f>IF(AJ328=0,0,(AL328/AJ328)*100)</f>
        <v>0</v>
      </c>
      <c r="AO328" s="596"/>
      <c r="AP328" s="542"/>
      <c r="AQ328" s="580"/>
      <c r="AR328" s="584"/>
      <c r="AS328" s="585"/>
      <c r="AT328" s="595">
        <f>IF(AP328=0,0,(AR328/AP328)*100)</f>
        <v>0</v>
      </c>
      <c r="AU328" s="596"/>
      <c r="AV328" s="599">
        <f>AD328+AJ328+AP328</f>
        <v>0</v>
      </c>
      <c r="AW328" s="600"/>
      <c r="AX328" s="630">
        <f>AF328+AL328+AR328</f>
        <v>0</v>
      </c>
      <c r="AY328" s="631"/>
      <c r="AZ328" s="595">
        <f>IF(AV328=0,0,(AX328/AV328)*100)</f>
        <v>0</v>
      </c>
      <c r="BA328" s="596"/>
      <c r="BB328" s="542"/>
      <c r="BC328" s="580"/>
      <c r="BD328" s="584"/>
      <c r="BE328" s="585"/>
      <c r="BF328" s="595">
        <f>IF(BB328=0,0,(BD328/BB328)*100)</f>
        <v>0</v>
      </c>
      <c r="BG328" s="596"/>
      <c r="BH328" s="599">
        <f>AV328+BB328</f>
        <v>0</v>
      </c>
      <c r="BI328" s="600"/>
      <c r="BJ328" s="630">
        <f>AX328+BD328</f>
        <v>0</v>
      </c>
      <c r="BK328" s="631"/>
      <c r="BL328" s="595">
        <f>IF(BH328=0,0,(BJ328/BH328)*100)</f>
        <v>0</v>
      </c>
      <c r="BM328" s="596"/>
      <c r="BN328" s="656">
        <f>(AF328*2)+(AL328*2)+(AR328*3)+BD328</f>
        <v>0</v>
      </c>
      <c r="BO328" s="657"/>
      <c r="BP328" s="658"/>
      <c r="BQ328" s="676">
        <f t="shared" ref="BQ328" si="297">IF(BS328=0,0,50*BR328/BS328)</f>
        <v>0</v>
      </c>
      <c r="BR328" s="662">
        <f t="shared" ref="BR328" si="298">(BN328*BU$306)+(N328*BU$307)+(Z328*BU$308)+(R328*BU$309)+(X328*BU$310)+(AB328*BU$311)+(V328*BU$316)</f>
        <v>0</v>
      </c>
      <c r="BS328" s="662">
        <f t="shared" ref="BS328" si="299">((BB328-BD328)*BU$313)+((AV328-AX328)*BU$312)+(H328*BU$314)+(P328*BU$315)</f>
        <v>0</v>
      </c>
      <c r="BT328" s="15"/>
      <c r="BU328" s="15"/>
      <c r="BV328" s="95"/>
    </row>
    <row r="329" spans="1:74" ht="21.75" customHeight="1" x14ac:dyDescent="0.25">
      <c r="A329" s="95"/>
      <c r="B329" s="571"/>
      <c r="C329" s="642" t="str">
        <f>IF(ROSTER!D$30="","",ROSTER!D$30)</f>
        <v/>
      </c>
      <c r="D329" s="643"/>
      <c r="E329" s="575"/>
      <c r="F329" s="577"/>
      <c r="G329" s="583"/>
      <c r="H329" s="579"/>
      <c r="I329" s="545"/>
      <c r="J329" s="544"/>
      <c r="K329" s="581"/>
      <c r="L329" s="586"/>
      <c r="M329" s="587"/>
      <c r="N329" s="592" t="s">
        <v>16</v>
      </c>
      <c r="O329" s="603"/>
      <c r="P329" s="544"/>
      <c r="Q329" s="581"/>
      <c r="R329" s="586"/>
      <c r="S329" s="587"/>
      <c r="T329" s="592" t="s">
        <v>16</v>
      </c>
      <c r="U329" s="592"/>
      <c r="V329" s="544"/>
      <c r="W329" s="545"/>
      <c r="X329" s="594"/>
      <c r="Y329" s="545"/>
      <c r="Z329" s="544"/>
      <c r="AA329" s="545"/>
      <c r="AB329" s="544"/>
      <c r="AC329" s="545"/>
      <c r="AD329" s="544"/>
      <c r="AE329" s="581"/>
      <c r="AF329" s="586"/>
      <c r="AG329" s="587"/>
      <c r="AH329" s="626"/>
      <c r="AI329" s="627"/>
      <c r="AJ329" s="544"/>
      <c r="AK329" s="581"/>
      <c r="AL329" s="586"/>
      <c r="AM329" s="587"/>
      <c r="AN329" s="626"/>
      <c r="AO329" s="627"/>
      <c r="AP329" s="544"/>
      <c r="AQ329" s="581"/>
      <c r="AR329" s="586"/>
      <c r="AS329" s="587"/>
      <c r="AT329" s="626"/>
      <c r="AU329" s="627"/>
      <c r="AV329" s="628"/>
      <c r="AW329" s="629"/>
      <c r="AX329" s="632"/>
      <c r="AY329" s="633"/>
      <c r="AZ329" s="626"/>
      <c r="BA329" s="627"/>
      <c r="BB329" s="544"/>
      <c r="BC329" s="581"/>
      <c r="BD329" s="586"/>
      <c r="BE329" s="587"/>
      <c r="BF329" s="626"/>
      <c r="BG329" s="627"/>
      <c r="BH329" s="628"/>
      <c r="BI329" s="629"/>
      <c r="BJ329" s="632"/>
      <c r="BK329" s="633"/>
      <c r="BL329" s="626"/>
      <c r="BM329" s="627"/>
      <c r="BN329" s="678"/>
      <c r="BO329" s="679"/>
      <c r="BP329" s="680"/>
      <c r="BQ329" s="677"/>
      <c r="BR329" s="663"/>
      <c r="BS329" s="663"/>
      <c r="BT329" s="15"/>
      <c r="BU329" s="15"/>
      <c r="BV329" s="95"/>
    </row>
    <row r="330" spans="1:74" ht="21.75" customHeight="1" x14ac:dyDescent="0.25">
      <c r="A330" s="95"/>
      <c r="B330" s="570" t="str">
        <f>IF(ROSTER!B$32="","",ROSTER!B$32)</f>
        <v/>
      </c>
      <c r="C330" s="572" t="str">
        <f>IF(ROSTER!C$32="","",ROSTER!C$32)</f>
        <v/>
      </c>
      <c r="D330" s="573"/>
      <c r="E330" s="574"/>
      <c r="F330" s="576">
        <f>IF(E330="y",1,IF(E330="S",1,0))</f>
        <v>0</v>
      </c>
      <c r="G330" s="582">
        <f>IF(E330="S",1,0)</f>
        <v>0</v>
      </c>
      <c r="H330" s="578"/>
      <c r="I330" s="543"/>
      <c r="J330" s="542"/>
      <c r="K330" s="580"/>
      <c r="L330" s="584"/>
      <c r="M330" s="585"/>
      <c r="N330" s="588">
        <f>L330+J330</f>
        <v>0</v>
      </c>
      <c r="O330" s="589"/>
      <c r="P330" s="542"/>
      <c r="Q330" s="580"/>
      <c r="R330" s="584"/>
      <c r="S330" s="585"/>
      <c r="T330" s="588">
        <f>R330-P330</f>
        <v>0</v>
      </c>
      <c r="U330" s="588"/>
      <c r="V330" s="542"/>
      <c r="W330" s="543"/>
      <c r="X330" s="593"/>
      <c r="Y330" s="543"/>
      <c r="Z330" s="542"/>
      <c r="AA330" s="543"/>
      <c r="AB330" s="542"/>
      <c r="AC330" s="543"/>
      <c r="AD330" s="542"/>
      <c r="AE330" s="580"/>
      <c r="AF330" s="584"/>
      <c r="AG330" s="585"/>
      <c r="AH330" s="595">
        <f>IF(AD330=0,0,(AF330/AD330)*100)</f>
        <v>0</v>
      </c>
      <c r="AI330" s="596"/>
      <c r="AJ330" s="542"/>
      <c r="AK330" s="580"/>
      <c r="AL330" s="584"/>
      <c r="AM330" s="585"/>
      <c r="AN330" s="595">
        <f>IF(AJ330=0,0,(AL330/AJ330)*100)</f>
        <v>0</v>
      </c>
      <c r="AO330" s="596"/>
      <c r="AP330" s="542"/>
      <c r="AQ330" s="580"/>
      <c r="AR330" s="584"/>
      <c r="AS330" s="585"/>
      <c r="AT330" s="595">
        <f>IF(AP330=0,0,(AR330/AP330)*100)</f>
        <v>0</v>
      </c>
      <c r="AU330" s="596"/>
      <c r="AV330" s="599">
        <f>AD330+AJ330+AP330</f>
        <v>0</v>
      </c>
      <c r="AW330" s="600"/>
      <c r="AX330" s="630">
        <f>AF330+AL330+AR330</f>
        <v>0</v>
      </c>
      <c r="AY330" s="631"/>
      <c r="AZ330" s="595">
        <f>IF(AV330=0,0,(AX330/AV330)*100)</f>
        <v>0</v>
      </c>
      <c r="BA330" s="596"/>
      <c r="BB330" s="542"/>
      <c r="BC330" s="580"/>
      <c r="BD330" s="584"/>
      <c r="BE330" s="585"/>
      <c r="BF330" s="595">
        <f>IF(BB330=0,0,(BD330/BB330)*100)</f>
        <v>0</v>
      </c>
      <c r="BG330" s="596"/>
      <c r="BH330" s="599">
        <f>AV330+BB330</f>
        <v>0</v>
      </c>
      <c r="BI330" s="600"/>
      <c r="BJ330" s="630">
        <f>AX330+BD330</f>
        <v>0</v>
      </c>
      <c r="BK330" s="631"/>
      <c r="BL330" s="595">
        <f>IF(BH330=0,0,(BJ330/BH330)*100)</f>
        <v>0</v>
      </c>
      <c r="BM330" s="596"/>
      <c r="BN330" s="656">
        <f>(AF330*2)+(AL330*2)+(AR330*3)+BD330</f>
        <v>0</v>
      </c>
      <c r="BO330" s="657"/>
      <c r="BP330" s="658"/>
      <c r="BQ330" s="676">
        <f t="shared" ref="BQ330" si="300">IF(BS330=0,0,50*BR330/BS330)</f>
        <v>0</v>
      </c>
      <c r="BR330" s="662">
        <f t="shared" ref="BR330" si="301">(BN330*BU$306)+(N330*BU$307)+(Z330*BU$308)+(R330*BU$309)+(X330*BU$310)+(AB330*BU$311)+(V330*BU$316)</f>
        <v>0</v>
      </c>
      <c r="BS330" s="662">
        <f t="shared" ref="BS330" si="302">((BB330-BD330)*BU$313)+((AV330-AX330)*BU$312)+(H330*BU$314)+(P330*BU$315)</f>
        <v>0</v>
      </c>
      <c r="BT330" s="15"/>
      <c r="BU330" s="15"/>
      <c r="BV330" s="95"/>
    </row>
    <row r="331" spans="1:74" ht="21.75" customHeight="1" x14ac:dyDescent="0.25">
      <c r="A331" s="95"/>
      <c r="B331" s="571"/>
      <c r="C331" s="642" t="str">
        <f>IF(ROSTER!D$32="","",ROSTER!D$32)</f>
        <v/>
      </c>
      <c r="D331" s="643"/>
      <c r="E331" s="575"/>
      <c r="F331" s="577"/>
      <c r="G331" s="583"/>
      <c r="H331" s="579"/>
      <c r="I331" s="545"/>
      <c r="J331" s="544"/>
      <c r="K331" s="581"/>
      <c r="L331" s="586"/>
      <c r="M331" s="587"/>
      <c r="N331" s="592" t="s">
        <v>16</v>
      </c>
      <c r="O331" s="603"/>
      <c r="P331" s="544"/>
      <c r="Q331" s="581"/>
      <c r="R331" s="586"/>
      <c r="S331" s="587"/>
      <c r="T331" s="592" t="s">
        <v>16</v>
      </c>
      <c r="U331" s="592"/>
      <c r="V331" s="544"/>
      <c r="W331" s="545"/>
      <c r="X331" s="594"/>
      <c r="Y331" s="545"/>
      <c r="Z331" s="544"/>
      <c r="AA331" s="545"/>
      <c r="AB331" s="544"/>
      <c r="AC331" s="545"/>
      <c r="AD331" s="544"/>
      <c r="AE331" s="581"/>
      <c r="AF331" s="586"/>
      <c r="AG331" s="587"/>
      <c r="AH331" s="626"/>
      <c r="AI331" s="627"/>
      <c r="AJ331" s="544"/>
      <c r="AK331" s="581"/>
      <c r="AL331" s="586"/>
      <c r="AM331" s="587"/>
      <c r="AN331" s="626"/>
      <c r="AO331" s="627"/>
      <c r="AP331" s="544"/>
      <c r="AQ331" s="581"/>
      <c r="AR331" s="586"/>
      <c r="AS331" s="587"/>
      <c r="AT331" s="626"/>
      <c r="AU331" s="627"/>
      <c r="AV331" s="628"/>
      <c r="AW331" s="629"/>
      <c r="AX331" s="632"/>
      <c r="AY331" s="633"/>
      <c r="AZ331" s="626"/>
      <c r="BA331" s="627"/>
      <c r="BB331" s="544"/>
      <c r="BC331" s="581"/>
      <c r="BD331" s="586"/>
      <c r="BE331" s="587"/>
      <c r="BF331" s="626"/>
      <c r="BG331" s="627"/>
      <c r="BH331" s="628"/>
      <c r="BI331" s="629"/>
      <c r="BJ331" s="632"/>
      <c r="BK331" s="633"/>
      <c r="BL331" s="626"/>
      <c r="BM331" s="627"/>
      <c r="BN331" s="678"/>
      <c r="BO331" s="679"/>
      <c r="BP331" s="680"/>
      <c r="BQ331" s="677"/>
      <c r="BR331" s="663"/>
      <c r="BS331" s="663"/>
      <c r="BT331" s="15"/>
      <c r="BU331" s="15"/>
      <c r="BV331" s="95"/>
    </row>
    <row r="332" spans="1:74" ht="21.75" customHeight="1" x14ac:dyDescent="0.25">
      <c r="A332" s="95"/>
      <c r="B332" s="570" t="str">
        <f>IF(ROSTER!B$34="","",ROSTER!B$34)</f>
        <v/>
      </c>
      <c r="C332" s="572" t="str">
        <f>IF(ROSTER!C$34="","",ROSTER!C$34)</f>
        <v/>
      </c>
      <c r="D332" s="573"/>
      <c r="E332" s="574"/>
      <c r="F332" s="576">
        <f>IF(E332="y",1,IF(E332="S",1,0))</f>
        <v>0</v>
      </c>
      <c r="G332" s="582">
        <f>IF(E332="S",1,0)</f>
        <v>0</v>
      </c>
      <c r="H332" s="578"/>
      <c r="I332" s="543"/>
      <c r="J332" s="542"/>
      <c r="K332" s="580"/>
      <c r="L332" s="584"/>
      <c r="M332" s="585"/>
      <c r="N332" s="588">
        <f>L332+J332</f>
        <v>0</v>
      </c>
      <c r="O332" s="589"/>
      <c r="P332" s="542"/>
      <c r="Q332" s="580"/>
      <c r="R332" s="584"/>
      <c r="S332" s="585"/>
      <c r="T332" s="588">
        <f>R332-P332</f>
        <v>0</v>
      </c>
      <c r="U332" s="588"/>
      <c r="V332" s="542"/>
      <c r="W332" s="543"/>
      <c r="X332" s="593"/>
      <c r="Y332" s="543"/>
      <c r="Z332" s="542"/>
      <c r="AA332" s="543"/>
      <c r="AB332" s="542"/>
      <c r="AC332" s="543"/>
      <c r="AD332" s="542"/>
      <c r="AE332" s="580"/>
      <c r="AF332" s="584"/>
      <c r="AG332" s="585"/>
      <c r="AH332" s="595">
        <f>IF(AD332=0,0,(AF332/AD332)*100)</f>
        <v>0</v>
      </c>
      <c r="AI332" s="596"/>
      <c r="AJ332" s="542"/>
      <c r="AK332" s="580"/>
      <c r="AL332" s="584"/>
      <c r="AM332" s="585"/>
      <c r="AN332" s="595">
        <f>IF(AJ332=0,0,(AL332/AJ332)*100)</f>
        <v>0</v>
      </c>
      <c r="AO332" s="596"/>
      <c r="AP332" s="542"/>
      <c r="AQ332" s="580"/>
      <c r="AR332" s="584"/>
      <c r="AS332" s="585"/>
      <c r="AT332" s="595">
        <f>IF(AP332=0,0,(AR332/AP332)*100)</f>
        <v>0</v>
      </c>
      <c r="AU332" s="596"/>
      <c r="AV332" s="599">
        <f>AD332+AJ332+AP332</f>
        <v>0</v>
      </c>
      <c r="AW332" s="600"/>
      <c r="AX332" s="630">
        <f>AF332+AL332+AR332</f>
        <v>0</v>
      </c>
      <c r="AY332" s="631"/>
      <c r="AZ332" s="595">
        <f>IF(AV332=0,0,(AX332/AV332)*100)</f>
        <v>0</v>
      </c>
      <c r="BA332" s="596"/>
      <c r="BB332" s="542"/>
      <c r="BC332" s="580"/>
      <c r="BD332" s="584"/>
      <c r="BE332" s="585"/>
      <c r="BF332" s="595">
        <f>IF(BB332=0,0,(BD332/BB332)*100)</f>
        <v>0</v>
      </c>
      <c r="BG332" s="596"/>
      <c r="BH332" s="599">
        <f>AV332+BB332</f>
        <v>0</v>
      </c>
      <c r="BI332" s="600"/>
      <c r="BJ332" s="630">
        <f>AX332+BD332</f>
        <v>0</v>
      </c>
      <c r="BK332" s="631"/>
      <c r="BL332" s="595">
        <f>IF(BH332=0,0,(BJ332/BH332)*100)</f>
        <v>0</v>
      </c>
      <c r="BM332" s="596"/>
      <c r="BN332" s="656">
        <f>(AF332*2)+(AL332*2)+(AR332*3)+BD332</f>
        <v>0</v>
      </c>
      <c r="BO332" s="657"/>
      <c r="BP332" s="658"/>
      <c r="BQ332" s="676">
        <f t="shared" ref="BQ332" si="303">IF(BS332=0,0,50*BR332/BS332)</f>
        <v>0</v>
      </c>
      <c r="BR332" s="662">
        <f t="shared" ref="BR332" si="304">(BN332*BU$306)+(N332*BU$307)+(Z332*BU$308)+(R332*BU$309)+(X332*BU$310)+(AB332*BU$311)+(V332*BU$316)</f>
        <v>0</v>
      </c>
      <c r="BS332" s="662">
        <f t="shared" ref="BS332" si="305">((BB332-BD332)*BU$313)+((AV332-AX332)*BU$312)+(H332*BU$314)+(P332*BU$315)</f>
        <v>0</v>
      </c>
      <c r="BT332" s="15"/>
      <c r="BU332" s="15"/>
      <c r="BV332" s="95"/>
    </row>
    <row r="333" spans="1:74" ht="21.75" customHeight="1" x14ac:dyDescent="0.25">
      <c r="A333" s="95"/>
      <c r="B333" s="571"/>
      <c r="C333" s="642" t="str">
        <f>IF(ROSTER!D$34="","",ROSTER!D$34)</f>
        <v/>
      </c>
      <c r="D333" s="643"/>
      <c r="E333" s="575"/>
      <c r="F333" s="577"/>
      <c r="G333" s="583"/>
      <c r="H333" s="579"/>
      <c r="I333" s="545"/>
      <c r="J333" s="544"/>
      <c r="K333" s="581"/>
      <c r="L333" s="586"/>
      <c r="M333" s="587"/>
      <c r="N333" s="592" t="s">
        <v>16</v>
      </c>
      <c r="O333" s="603"/>
      <c r="P333" s="544"/>
      <c r="Q333" s="581"/>
      <c r="R333" s="586"/>
      <c r="S333" s="587"/>
      <c r="T333" s="592" t="s">
        <v>16</v>
      </c>
      <c r="U333" s="592"/>
      <c r="V333" s="544"/>
      <c r="W333" s="545"/>
      <c r="X333" s="594"/>
      <c r="Y333" s="545"/>
      <c r="Z333" s="544"/>
      <c r="AA333" s="545"/>
      <c r="AB333" s="544"/>
      <c r="AC333" s="545"/>
      <c r="AD333" s="544"/>
      <c r="AE333" s="581"/>
      <c r="AF333" s="586"/>
      <c r="AG333" s="587"/>
      <c r="AH333" s="626"/>
      <c r="AI333" s="627"/>
      <c r="AJ333" s="544"/>
      <c r="AK333" s="581"/>
      <c r="AL333" s="586"/>
      <c r="AM333" s="587"/>
      <c r="AN333" s="626"/>
      <c r="AO333" s="627"/>
      <c r="AP333" s="544"/>
      <c r="AQ333" s="581"/>
      <c r="AR333" s="586"/>
      <c r="AS333" s="587"/>
      <c r="AT333" s="626"/>
      <c r="AU333" s="627"/>
      <c r="AV333" s="628"/>
      <c r="AW333" s="629"/>
      <c r="AX333" s="632"/>
      <c r="AY333" s="633"/>
      <c r="AZ333" s="626"/>
      <c r="BA333" s="627"/>
      <c r="BB333" s="544"/>
      <c r="BC333" s="581"/>
      <c r="BD333" s="586"/>
      <c r="BE333" s="587"/>
      <c r="BF333" s="626"/>
      <c r="BG333" s="627"/>
      <c r="BH333" s="628"/>
      <c r="BI333" s="629"/>
      <c r="BJ333" s="632"/>
      <c r="BK333" s="633"/>
      <c r="BL333" s="626"/>
      <c r="BM333" s="627"/>
      <c r="BN333" s="678"/>
      <c r="BO333" s="679"/>
      <c r="BP333" s="680"/>
      <c r="BQ333" s="677"/>
      <c r="BR333" s="663"/>
      <c r="BS333" s="663"/>
      <c r="BT333" s="15"/>
      <c r="BU333" s="15"/>
      <c r="BV333" s="95"/>
    </row>
    <row r="334" spans="1:74" ht="21.75" customHeight="1" x14ac:dyDescent="0.25">
      <c r="A334" s="95"/>
      <c r="B334" s="570" t="str">
        <f>IF(ROSTER!B$36="","",ROSTER!B$36)</f>
        <v/>
      </c>
      <c r="C334" s="572" t="str">
        <f>IF(ROSTER!C$36="","",ROSTER!C$36)</f>
        <v/>
      </c>
      <c r="D334" s="573"/>
      <c r="E334" s="574"/>
      <c r="F334" s="576">
        <f>IF(E334="y",1,IF(E334="S",1,0))</f>
        <v>0</v>
      </c>
      <c r="G334" s="582">
        <f>IF(E334="S",1,0)</f>
        <v>0</v>
      </c>
      <c r="H334" s="578"/>
      <c r="I334" s="543"/>
      <c r="J334" s="542"/>
      <c r="K334" s="580"/>
      <c r="L334" s="584"/>
      <c r="M334" s="585"/>
      <c r="N334" s="588">
        <f>L334+J334</f>
        <v>0</v>
      </c>
      <c r="O334" s="589"/>
      <c r="P334" s="542"/>
      <c r="Q334" s="580"/>
      <c r="R334" s="584"/>
      <c r="S334" s="585"/>
      <c r="T334" s="588">
        <f>R334-P334</f>
        <v>0</v>
      </c>
      <c r="U334" s="588"/>
      <c r="V334" s="542"/>
      <c r="W334" s="543"/>
      <c r="X334" s="593"/>
      <c r="Y334" s="543"/>
      <c r="Z334" s="542"/>
      <c r="AA334" s="543"/>
      <c r="AB334" s="542"/>
      <c r="AC334" s="543"/>
      <c r="AD334" s="542"/>
      <c r="AE334" s="580"/>
      <c r="AF334" s="584"/>
      <c r="AG334" s="585"/>
      <c r="AH334" s="595">
        <f>IF(AD334=0,0,(AF334/AD334)*100)</f>
        <v>0</v>
      </c>
      <c r="AI334" s="596"/>
      <c r="AJ334" s="542"/>
      <c r="AK334" s="580"/>
      <c r="AL334" s="584"/>
      <c r="AM334" s="585"/>
      <c r="AN334" s="595">
        <f>IF(AJ334=0,0,(AL334/AJ334)*100)</f>
        <v>0</v>
      </c>
      <c r="AO334" s="596"/>
      <c r="AP334" s="542"/>
      <c r="AQ334" s="580"/>
      <c r="AR334" s="584"/>
      <c r="AS334" s="585"/>
      <c r="AT334" s="595">
        <f>IF(AP334=0,0,(AR334/AP334)*100)</f>
        <v>0</v>
      </c>
      <c r="AU334" s="596"/>
      <c r="AV334" s="599">
        <f>AD334+AJ334+AP334</f>
        <v>0</v>
      </c>
      <c r="AW334" s="600"/>
      <c r="AX334" s="630">
        <f>AF334+AL334+AR334</f>
        <v>0</v>
      </c>
      <c r="AY334" s="631"/>
      <c r="AZ334" s="595">
        <f>IF(AV334=0,0,(AX334/AV334)*100)</f>
        <v>0</v>
      </c>
      <c r="BA334" s="596"/>
      <c r="BB334" s="542"/>
      <c r="BC334" s="580"/>
      <c r="BD334" s="584"/>
      <c r="BE334" s="585"/>
      <c r="BF334" s="595">
        <f>IF(BB334=0,0,(BD334/BB334)*100)</f>
        <v>0</v>
      </c>
      <c r="BG334" s="596"/>
      <c r="BH334" s="599">
        <f>AV334+BB334</f>
        <v>0</v>
      </c>
      <c r="BI334" s="600"/>
      <c r="BJ334" s="630">
        <f>AX334+BD334</f>
        <v>0</v>
      </c>
      <c r="BK334" s="631"/>
      <c r="BL334" s="595">
        <f>IF(BH334=0,0,(BJ334/BH334)*100)</f>
        <v>0</v>
      </c>
      <c r="BM334" s="596"/>
      <c r="BN334" s="656">
        <f>(AF334*2)+(AL334*2)+(AR334*3)+BD334</f>
        <v>0</v>
      </c>
      <c r="BO334" s="657"/>
      <c r="BP334" s="658"/>
      <c r="BQ334" s="676">
        <f t="shared" ref="BQ334" si="306">IF(BS334=0,0,50*BR334/BS334)</f>
        <v>0</v>
      </c>
      <c r="BR334" s="662">
        <f t="shared" ref="BR334" si="307">(BN334*BU$306)+(N334*BU$307)+(Z334*BU$308)+(R334*BU$309)+(X334*BU$310)+(AB334*BU$311)+(V334*BU$316)</f>
        <v>0</v>
      </c>
      <c r="BS334" s="662">
        <f t="shared" ref="BS334" si="308">((BB334-BD334)*BU$313)+((AV334-AX334)*BU$312)+(H334*BU$314)+(P334*BU$315)</f>
        <v>0</v>
      </c>
      <c r="BT334" s="15"/>
      <c r="BU334" s="15"/>
      <c r="BV334" s="95"/>
    </row>
    <row r="335" spans="1:74" ht="21.75" customHeight="1" x14ac:dyDescent="0.25">
      <c r="A335" s="95"/>
      <c r="B335" s="571"/>
      <c r="C335" s="642" t="str">
        <f>IF(ROSTER!D$36="","",ROSTER!D$36)</f>
        <v/>
      </c>
      <c r="D335" s="643"/>
      <c r="E335" s="575"/>
      <c r="F335" s="577"/>
      <c r="G335" s="583"/>
      <c r="H335" s="579"/>
      <c r="I335" s="545"/>
      <c r="J335" s="544"/>
      <c r="K335" s="581"/>
      <c r="L335" s="586"/>
      <c r="M335" s="587"/>
      <c r="N335" s="592" t="s">
        <v>16</v>
      </c>
      <c r="O335" s="603"/>
      <c r="P335" s="544"/>
      <c r="Q335" s="581"/>
      <c r="R335" s="586"/>
      <c r="S335" s="587"/>
      <c r="T335" s="592" t="s">
        <v>16</v>
      </c>
      <c r="U335" s="592"/>
      <c r="V335" s="544"/>
      <c r="W335" s="545"/>
      <c r="X335" s="594"/>
      <c r="Y335" s="545"/>
      <c r="Z335" s="544"/>
      <c r="AA335" s="545"/>
      <c r="AB335" s="544"/>
      <c r="AC335" s="545"/>
      <c r="AD335" s="544"/>
      <c r="AE335" s="581"/>
      <c r="AF335" s="586"/>
      <c r="AG335" s="587"/>
      <c r="AH335" s="626"/>
      <c r="AI335" s="627"/>
      <c r="AJ335" s="544"/>
      <c r="AK335" s="581"/>
      <c r="AL335" s="586"/>
      <c r="AM335" s="587"/>
      <c r="AN335" s="626"/>
      <c r="AO335" s="627"/>
      <c r="AP335" s="544"/>
      <c r="AQ335" s="581"/>
      <c r="AR335" s="586"/>
      <c r="AS335" s="587"/>
      <c r="AT335" s="626"/>
      <c r="AU335" s="627"/>
      <c r="AV335" s="628"/>
      <c r="AW335" s="629"/>
      <c r="AX335" s="632"/>
      <c r="AY335" s="633"/>
      <c r="AZ335" s="626"/>
      <c r="BA335" s="627"/>
      <c r="BB335" s="544"/>
      <c r="BC335" s="581"/>
      <c r="BD335" s="586"/>
      <c r="BE335" s="587"/>
      <c r="BF335" s="626"/>
      <c r="BG335" s="627"/>
      <c r="BH335" s="628"/>
      <c r="BI335" s="629"/>
      <c r="BJ335" s="632"/>
      <c r="BK335" s="633"/>
      <c r="BL335" s="626"/>
      <c r="BM335" s="627"/>
      <c r="BN335" s="678"/>
      <c r="BO335" s="679"/>
      <c r="BP335" s="680"/>
      <c r="BQ335" s="677"/>
      <c r="BR335" s="663"/>
      <c r="BS335" s="663"/>
      <c r="BT335" s="15"/>
      <c r="BU335" s="15"/>
      <c r="BV335" s="95"/>
    </row>
    <row r="336" spans="1:74" ht="21.75" customHeight="1" x14ac:dyDescent="0.25">
      <c r="A336" s="95"/>
      <c r="B336" s="570" t="str">
        <f>IF(ROSTER!B$38="","",ROSTER!B$38)</f>
        <v/>
      </c>
      <c r="C336" s="572" t="str">
        <f>IF(ROSTER!C$38="","",ROSTER!C$38)</f>
        <v/>
      </c>
      <c r="D336" s="573"/>
      <c r="E336" s="574"/>
      <c r="F336" s="576">
        <f>IF(E336="y",1,IF(E336="S",1,0))</f>
        <v>0</v>
      </c>
      <c r="G336" s="582">
        <f>IF(E336="S",1,0)</f>
        <v>0</v>
      </c>
      <c r="H336" s="578"/>
      <c r="I336" s="543"/>
      <c r="J336" s="542"/>
      <c r="K336" s="580"/>
      <c r="L336" s="584"/>
      <c r="M336" s="585"/>
      <c r="N336" s="588">
        <f>L336+J336</f>
        <v>0</v>
      </c>
      <c r="O336" s="589"/>
      <c r="P336" s="542"/>
      <c r="Q336" s="580"/>
      <c r="R336" s="584"/>
      <c r="S336" s="585"/>
      <c r="T336" s="588">
        <f>R336-P336</f>
        <v>0</v>
      </c>
      <c r="U336" s="588"/>
      <c r="V336" s="542"/>
      <c r="W336" s="543"/>
      <c r="X336" s="593"/>
      <c r="Y336" s="543"/>
      <c r="Z336" s="542"/>
      <c r="AA336" s="543"/>
      <c r="AB336" s="542"/>
      <c r="AC336" s="543"/>
      <c r="AD336" s="542"/>
      <c r="AE336" s="580"/>
      <c r="AF336" s="584"/>
      <c r="AG336" s="585"/>
      <c r="AH336" s="595">
        <f>IF(AD336=0,0,(AF336/AD336)*100)</f>
        <v>0</v>
      </c>
      <c r="AI336" s="596"/>
      <c r="AJ336" s="542"/>
      <c r="AK336" s="580"/>
      <c r="AL336" s="584"/>
      <c r="AM336" s="585"/>
      <c r="AN336" s="595">
        <f>IF(AJ336=0,0,(AL336/AJ336)*100)</f>
        <v>0</v>
      </c>
      <c r="AO336" s="596"/>
      <c r="AP336" s="542"/>
      <c r="AQ336" s="580"/>
      <c r="AR336" s="584"/>
      <c r="AS336" s="585"/>
      <c r="AT336" s="595">
        <f>IF(AP336=0,0,(AR336/AP336)*100)</f>
        <v>0</v>
      </c>
      <c r="AU336" s="596"/>
      <c r="AV336" s="599">
        <f>AD336+AJ336+AP336</f>
        <v>0</v>
      </c>
      <c r="AW336" s="600"/>
      <c r="AX336" s="630">
        <f>AF336+AL336+AR336</f>
        <v>0</v>
      </c>
      <c r="AY336" s="631"/>
      <c r="AZ336" s="595">
        <f>IF(AV336=0,0,(AX336/AV336)*100)</f>
        <v>0</v>
      </c>
      <c r="BA336" s="596"/>
      <c r="BB336" s="542"/>
      <c r="BC336" s="580"/>
      <c r="BD336" s="584"/>
      <c r="BE336" s="585"/>
      <c r="BF336" s="595">
        <f>IF(BB336=0,0,(BD336/BB336)*100)</f>
        <v>0</v>
      </c>
      <c r="BG336" s="596"/>
      <c r="BH336" s="599">
        <f>AV336+BB336</f>
        <v>0</v>
      </c>
      <c r="BI336" s="600"/>
      <c r="BJ336" s="630">
        <f>AX336+BD336</f>
        <v>0</v>
      </c>
      <c r="BK336" s="631"/>
      <c r="BL336" s="595">
        <f>IF(BH336=0,0,(BJ336/BH336)*100)</f>
        <v>0</v>
      </c>
      <c r="BM336" s="596"/>
      <c r="BN336" s="656">
        <f>(AF336*2)+(AL336*2)+(AR336*3)+BD336</f>
        <v>0</v>
      </c>
      <c r="BO336" s="657"/>
      <c r="BP336" s="658"/>
      <c r="BQ336" s="676">
        <f t="shared" ref="BQ336" si="309">IF(BS336=0,0,50*BR336/BS336)</f>
        <v>0</v>
      </c>
      <c r="BR336" s="662">
        <f t="shared" ref="BR336" si="310">(BN336*BU$306)+(N336*BU$307)+(Z336*BU$308)+(R336*BU$309)+(X336*BU$310)+(AB336*BU$311)+(V336*BU$316)</f>
        <v>0</v>
      </c>
      <c r="BS336" s="662">
        <f t="shared" ref="BS336" si="311">((BB336-BD336)*BU$313)+((AV336-AX336)*BU$312)+(H336*BU$314)+(P336*BU$315)</f>
        <v>0</v>
      </c>
      <c r="BT336" s="15"/>
      <c r="BU336" s="15"/>
      <c r="BV336" s="95"/>
    </row>
    <row r="337" spans="1:74" ht="21.75" customHeight="1" x14ac:dyDescent="0.25">
      <c r="A337" s="95"/>
      <c r="B337" s="571"/>
      <c r="C337" s="642" t="str">
        <f>IF(ROSTER!D$38="","",ROSTER!D$38)</f>
        <v/>
      </c>
      <c r="D337" s="643"/>
      <c r="E337" s="575"/>
      <c r="F337" s="577"/>
      <c r="G337" s="583"/>
      <c r="H337" s="579"/>
      <c r="I337" s="545"/>
      <c r="J337" s="544"/>
      <c r="K337" s="581"/>
      <c r="L337" s="586"/>
      <c r="M337" s="587"/>
      <c r="N337" s="592" t="s">
        <v>16</v>
      </c>
      <c r="O337" s="603"/>
      <c r="P337" s="544"/>
      <c r="Q337" s="581"/>
      <c r="R337" s="586"/>
      <c r="S337" s="587"/>
      <c r="T337" s="592" t="s">
        <v>16</v>
      </c>
      <c r="U337" s="592"/>
      <c r="V337" s="544"/>
      <c r="W337" s="545"/>
      <c r="X337" s="594"/>
      <c r="Y337" s="545"/>
      <c r="Z337" s="544"/>
      <c r="AA337" s="545"/>
      <c r="AB337" s="544"/>
      <c r="AC337" s="545"/>
      <c r="AD337" s="544"/>
      <c r="AE337" s="581"/>
      <c r="AF337" s="586"/>
      <c r="AG337" s="587"/>
      <c r="AH337" s="626"/>
      <c r="AI337" s="627"/>
      <c r="AJ337" s="544"/>
      <c r="AK337" s="581"/>
      <c r="AL337" s="586"/>
      <c r="AM337" s="587"/>
      <c r="AN337" s="626"/>
      <c r="AO337" s="627"/>
      <c r="AP337" s="544"/>
      <c r="AQ337" s="581"/>
      <c r="AR337" s="586"/>
      <c r="AS337" s="587"/>
      <c r="AT337" s="626"/>
      <c r="AU337" s="627"/>
      <c r="AV337" s="628"/>
      <c r="AW337" s="629"/>
      <c r="AX337" s="632"/>
      <c r="AY337" s="633"/>
      <c r="AZ337" s="626"/>
      <c r="BA337" s="627"/>
      <c r="BB337" s="544"/>
      <c r="BC337" s="581"/>
      <c r="BD337" s="586"/>
      <c r="BE337" s="587"/>
      <c r="BF337" s="626"/>
      <c r="BG337" s="627"/>
      <c r="BH337" s="628"/>
      <c r="BI337" s="629"/>
      <c r="BJ337" s="632"/>
      <c r="BK337" s="633"/>
      <c r="BL337" s="626"/>
      <c r="BM337" s="627"/>
      <c r="BN337" s="678"/>
      <c r="BO337" s="679"/>
      <c r="BP337" s="680"/>
      <c r="BQ337" s="677"/>
      <c r="BR337" s="663"/>
      <c r="BS337" s="663"/>
      <c r="BT337" s="15"/>
      <c r="BU337" s="15"/>
      <c r="BV337" s="95"/>
    </row>
    <row r="338" spans="1:74" ht="21.75" customHeight="1" x14ac:dyDescent="0.25">
      <c r="A338" s="95"/>
      <c r="B338" s="570" t="str">
        <f>IF(ROSTER!B$40="","",ROSTER!B$40)</f>
        <v/>
      </c>
      <c r="C338" s="572" t="str">
        <f>IF(ROSTER!C$40="","",ROSTER!C$40)</f>
        <v/>
      </c>
      <c r="D338" s="573"/>
      <c r="E338" s="574"/>
      <c r="F338" s="576">
        <f>IF(E338="y",1,IF(E338="S",1,0))</f>
        <v>0</v>
      </c>
      <c r="G338" s="582">
        <f>IF(E338="S",1,0)</f>
        <v>0</v>
      </c>
      <c r="H338" s="578"/>
      <c r="I338" s="543"/>
      <c r="J338" s="542"/>
      <c r="K338" s="580"/>
      <c r="L338" s="584"/>
      <c r="M338" s="585"/>
      <c r="N338" s="588">
        <f>L338+J338</f>
        <v>0</v>
      </c>
      <c r="O338" s="589"/>
      <c r="P338" s="542"/>
      <c r="Q338" s="580"/>
      <c r="R338" s="584"/>
      <c r="S338" s="585"/>
      <c r="T338" s="588">
        <f>R338-P338</f>
        <v>0</v>
      </c>
      <c r="U338" s="588"/>
      <c r="V338" s="542"/>
      <c r="W338" s="543"/>
      <c r="X338" s="593"/>
      <c r="Y338" s="543"/>
      <c r="Z338" s="542"/>
      <c r="AA338" s="543"/>
      <c r="AB338" s="542"/>
      <c r="AC338" s="543"/>
      <c r="AD338" s="542"/>
      <c r="AE338" s="580"/>
      <c r="AF338" s="584"/>
      <c r="AG338" s="585"/>
      <c r="AH338" s="595">
        <f>IF(AD338=0,0,(AF338/AD338)*100)</f>
        <v>0</v>
      </c>
      <c r="AI338" s="596"/>
      <c r="AJ338" s="542"/>
      <c r="AK338" s="580"/>
      <c r="AL338" s="584"/>
      <c r="AM338" s="585"/>
      <c r="AN338" s="595">
        <f>IF(AJ338=0,0,(AL338/AJ338)*100)</f>
        <v>0</v>
      </c>
      <c r="AO338" s="596"/>
      <c r="AP338" s="542"/>
      <c r="AQ338" s="580"/>
      <c r="AR338" s="584"/>
      <c r="AS338" s="585"/>
      <c r="AT338" s="595">
        <f>IF(AP338=0,0,(AR338/AP338)*100)</f>
        <v>0</v>
      </c>
      <c r="AU338" s="596"/>
      <c r="AV338" s="599">
        <f>AD338+AJ338+AP338</f>
        <v>0</v>
      </c>
      <c r="AW338" s="600"/>
      <c r="AX338" s="630">
        <f>AF338+AL338+AR338</f>
        <v>0</v>
      </c>
      <c r="AY338" s="631"/>
      <c r="AZ338" s="595">
        <f>IF(AV338=0,0,(AX338/AV338)*100)</f>
        <v>0</v>
      </c>
      <c r="BA338" s="596"/>
      <c r="BB338" s="542"/>
      <c r="BC338" s="580"/>
      <c r="BD338" s="584"/>
      <c r="BE338" s="585"/>
      <c r="BF338" s="595">
        <f>IF(BB338=0,0,(BD338/BB338)*100)</f>
        <v>0</v>
      </c>
      <c r="BG338" s="596"/>
      <c r="BH338" s="599">
        <f>AV338+BB338</f>
        <v>0</v>
      </c>
      <c r="BI338" s="600"/>
      <c r="BJ338" s="630">
        <f>AX338+BD338</f>
        <v>0</v>
      </c>
      <c r="BK338" s="631"/>
      <c r="BL338" s="595">
        <f>IF(BH338=0,0,(BJ338/BH338)*100)</f>
        <v>0</v>
      </c>
      <c r="BM338" s="596"/>
      <c r="BN338" s="656">
        <f>(AF338*2)+(AL338*2)+(AR338*3)+BD338</f>
        <v>0</v>
      </c>
      <c r="BO338" s="657"/>
      <c r="BP338" s="658"/>
      <c r="BQ338" s="676">
        <f t="shared" ref="BQ338" si="312">IF(BS338=0,0,50*BR338/BS338)</f>
        <v>0</v>
      </c>
      <c r="BR338" s="662">
        <f t="shared" ref="BR338" si="313">(BN338*BU$306)+(N338*BU$307)+(Z338*BU$308)+(R338*BU$309)+(X338*BU$310)+(AB338*BU$311)+(V338*BU$316)</f>
        <v>0</v>
      </c>
      <c r="BS338" s="662">
        <f t="shared" ref="BS338" si="314">((BB338-BD338)*BU$313)+((AV338-AX338)*BU$312)+(H338*BU$314)+(P338*BU$315)</f>
        <v>0</v>
      </c>
      <c r="BT338" s="15"/>
      <c r="BU338" s="15"/>
      <c r="BV338" s="95"/>
    </row>
    <row r="339" spans="1:74" ht="21.75" customHeight="1" x14ac:dyDescent="0.25">
      <c r="A339" s="95"/>
      <c r="B339" s="571"/>
      <c r="C339" s="642" t="str">
        <f>IF(ROSTER!D$40="","",ROSTER!D$40)</f>
        <v/>
      </c>
      <c r="D339" s="643"/>
      <c r="E339" s="575"/>
      <c r="F339" s="577"/>
      <c r="G339" s="583"/>
      <c r="H339" s="579"/>
      <c r="I339" s="545"/>
      <c r="J339" s="544"/>
      <c r="K339" s="581"/>
      <c r="L339" s="586"/>
      <c r="M339" s="587"/>
      <c r="N339" s="592" t="s">
        <v>16</v>
      </c>
      <c r="O339" s="603"/>
      <c r="P339" s="544"/>
      <c r="Q339" s="581"/>
      <c r="R339" s="586"/>
      <c r="S339" s="587"/>
      <c r="T339" s="592" t="s">
        <v>16</v>
      </c>
      <c r="U339" s="592"/>
      <c r="V339" s="544"/>
      <c r="W339" s="545"/>
      <c r="X339" s="594"/>
      <c r="Y339" s="545"/>
      <c r="Z339" s="544"/>
      <c r="AA339" s="545"/>
      <c r="AB339" s="544"/>
      <c r="AC339" s="545"/>
      <c r="AD339" s="544"/>
      <c r="AE339" s="581"/>
      <c r="AF339" s="586"/>
      <c r="AG339" s="587"/>
      <c r="AH339" s="626"/>
      <c r="AI339" s="627"/>
      <c r="AJ339" s="544"/>
      <c r="AK339" s="581"/>
      <c r="AL339" s="586"/>
      <c r="AM339" s="587"/>
      <c r="AN339" s="626"/>
      <c r="AO339" s="627"/>
      <c r="AP339" s="544"/>
      <c r="AQ339" s="581"/>
      <c r="AR339" s="586"/>
      <c r="AS339" s="587"/>
      <c r="AT339" s="626"/>
      <c r="AU339" s="627"/>
      <c r="AV339" s="628"/>
      <c r="AW339" s="629"/>
      <c r="AX339" s="632"/>
      <c r="AY339" s="633"/>
      <c r="AZ339" s="626"/>
      <c r="BA339" s="627"/>
      <c r="BB339" s="544"/>
      <c r="BC339" s="581"/>
      <c r="BD339" s="586"/>
      <c r="BE339" s="587"/>
      <c r="BF339" s="626"/>
      <c r="BG339" s="627"/>
      <c r="BH339" s="628"/>
      <c r="BI339" s="629"/>
      <c r="BJ339" s="632"/>
      <c r="BK339" s="633"/>
      <c r="BL339" s="626"/>
      <c r="BM339" s="627"/>
      <c r="BN339" s="678"/>
      <c r="BO339" s="679"/>
      <c r="BP339" s="680"/>
      <c r="BQ339" s="677"/>
      <c r="BR339" s="663"/>
      <c r="BS339" s="663"/>
      <c r="BT339" s="15"/>
      <c r="BU339" s="15"/>
      <c r="BV339" s="95"/>
    </row>
    <row r="340" spans="1:74" ht="21.75" customHeight="1" x14ac:dyDescent="0.25">
      <c r="A340" s="95"/>
      <c r="B340" s="570" t="str">
        <f>IF(ROSTER!B$42="","",ROSTER!B$42)</f>
        <v/>
      </c>
      <c r="C340" s="572" t="str">
        <f>IF(ROSTER!C$42="","",ROSTER!C$42)</f>
        <v/>
      </c>
      <c r="D340" s="573"/>
      <c r="E340" s="574"/>
      <c r="F340" s="576">
        <f>IF(E340="y",1,IF(E340="S",1,0))</f>
        <v>0</v>
      </c>
      <c r="G340" s="582">
        <f>IF(E340="S",1,0)</f>
        <v>0</v>
      </c>
      <c r="H340" s="578"/>
      <c r="I340" s="543"/>
      <c r="J340" s="542"/>
      <c r="K340" s="580"/>
      <c r="L340" s="584"/>
      <c r="M340" s="585"/>
      <c r="N340" s="588">
        <f>L340+J340</f>
        <v>0</v>
      </c>
      <c r="O340" s="589"/>
      <c r="P340" s="542"/>
      <c r="Q340" s="580"/>
      <c r="R340" s="584"/>
      <c r="S340" s="585"/>
      <c r="T340" s="588">
        <f>R340-P340</f>
        <v>0</v>
      </c>
      <c r="U340" s="588"/>
      <c r="V340" s="542"/>
      <c r="W340" s="543"/>
      <c r="X340" s="593"/>
      <c r="Y340" s="543"/>
      <c r="Z340" s="542"/>
      <c r="AA340" s="543"/>
      <c r="AB340" s="542"/>
      <c r="AC340" s="543"/>
      <c r="AD340" s="542"/>
      <c r="AE340" s="580"/>
      <c r="AF340" s="584"/>
      <c r="AG340" s="585"/>
      <c r="AH340" s="595">
        <f>IF(AD340=0,0,(AF340/AD340)*100)</f>
        <v>0</v>
      </c>
      <c r="AI340" s="596"/>
      <c r="AJ340" s="542"/>
      <c r="AK340" s="580"/>
      <c r="AL340" s="584"/>
      <c r="AM340" s="585"/>
      <c r="AN340" s="595">
        <f>IF(AJ340=0,0,(AL340/AJ340)*100)</f>
        <v>0</v>
      </c>
      <c r="AO340" s="596"/>
      <c r="AP340" s="542"/>
      <c r="AQ340" s="580"/>
      <c r="AR340" s="584"/>
      <c r="AS340" s="585"/>
      <c r="AT340" s="595">
        <f>IF(AP340=0,0,(AR340/AP340)*100)</f>
        <v>0</v>
      </c>
      <c r="AU340" s="596"/>
      <c r="AV340" s="599">
        <f>AD340+AJ340+AP340</f>
        <v>0</v>
      </c>
      <c r="AW340" s="600"/>
      <c r="AX340" s="630">
        <f>AF340+AL340+AR340</f>
        <v>0</v>
      </c>
      <c r="AY340" s="631"/>
      <c r="AZ340" s="595">
        <f>IF(AV340=0,0,(AX340/AV340)*100)</f>
        <v>0</v>
      </c>
      <c r="BA340" s="596"/>
      <c r="BB340" s="542"/>
      <c r="BC340" s="580"/>
      <c r="BD340" s="584"/>
      <c r="BE340" s="585"/>
      <c r="BF340" s="595">
        <f>IF(BB340=0,0,(BD340/BB340)*100)</f>
        <v>0</v>
      </c>
      <c r="BG340" s="596"/>
      <c r="BH340" s="599">
        <f>AV340+BB340</f>
        <v>0</v>
      </c>
      <c r="BI340" s="600"/>
      <c r="BJ340" s="630">
        <f>AX340+BD340</f>
        <v>0</v>
      </c>
      <c r="BK340" s="631"/>
      <c r="BL340" s="595">
        <f>IF(BH340=0,0,(BJ340/BH340)*100)</f>
        <v>0</v>
      </c>
      <c r="BM340" s="596"/>
      <c r="BN340" s="656">
        <f>(AF340*2)+(AL340*2)+(AR340*3)+BD340</f>
        <v>0</v>
      </c>
      <c r="BO340" s="657"/>
      <c r="BP340" s="658"/>
      <c r="BQ340" s="676">
        <f t="shared" ref="BQ340" si="315">IF(BS340=0,0,50*BR340/BS340)</f>
        <v>0</v>
      </c>
      <c r="BR340" s="662">
        <f t="shared" ref="BR340" si="316">(BN340*BU$306)+(N340*BU$307)+(Z340*BU$308)+(R340*BU$309)+(X340*BU$310)+(AB340*BU$311)+(V340*BU$316)</f>
        <v>0</v>
      </c>
      <c r="BS340" s="662">
        <f t="shared" ref="BS340" si="317">((BB340-BD340)*BU$313)+((AV340-AX340)*BU$312)+(H340*BU$314)+(P340*BU$315)</f>
        <v>0</v>
      </c>
      <c r="BT340" s="15"/>
      <c r="BU340" s="15"/>
      <c r="BV340" s="95"/>
    </row>
    <row r="341" spans="1:74" ht="21.75" customHeight="1" x14ac:dyDescent="0.25">
      <c r="A341" s="95"/>
      <c r="B341" s="571"/>
      <c r="C341" s="642" t="str">
        <f>IF(ROSTER!D$42="","",ROSTER!D$42)</f>
        <v/>
      </c>
      <c r="D341" s="643"/>
      <c r="E341" s="575"/>
      <c r="F341" s="577"/>
      <c r="G341" s="583"/>
      <c r="H341" s="579"/>
      <c r="I341" s="545"/>
      <c r="J341" s="544"/>
      <c r="K341" s="581"/>
      <c r="L341" s="586"/>
      <c r="M341" s="587"/>
      <c r="N341" s="592" t="s">
        <v>16</v>
      </c>
      <c r="O341" s="603"/>
      <c r="P341" s="544"/>
      <c r="Q341" s="581"/>
      <c r="R341" s="586"/>
      <c r="S341" s="587"/>
      <c r="T341" s="592" t="s">
        <v>16</v>
      </c>
      <c r="U341" s="592"/>
      <c r="V341" s="544"/>
      <c r="W341" s="545"/>
      <c r="X341" s="594"/>
      <c r="Y341" s="545"/>
      <c r="Z341" s="544"/>
      <c r="AA341" s="545"/>
      <c r="AB341" s="544"/>
      <c r="AC341" s="545"/>
      <c r="AD341" s="544"/>
      <c r="AE341" s="581"/>
      <c r="AF341" s="586"/>
      <c r="AG341" s="587"/>
      <c r="AH341" s="626"/>
      <c r="AI341" s="627"/>
      <c r="AJ341" s="544"/>
      <c r="AK341" s="581"/>
      <c r="AL341" s="586"/>
      <c r="AM341" s="587"/>
      <c r="AN341" s="626"/>
      <c r="AO341" s="627"/>
      <c r="AP341" s="544"/>
      <c r="AQ341" s="581"/>
      <c r="AR341" s="586"/>
      <c r="AS341" s="587"/>
      <c r="AT341" s="626"/>
      <c r="AU341" s="627"/>
      <c r="AV341" s="628"/>
      <c r="AW341" s="629"/>
      <c r="AX341" s="632"/>
      <c r="AY341" s="633"/>
      <c r="AZ341" s="626"/>
      <c r="BA341" s="627"/>
      <c r="BB341" s="544"/>
      <c r="BC341" s="581"/>
      <c r="BD341" s="586"/>
      <c r="BE341" s="587"/>
      <c r="BF341" s="626"/>
      <c r="BG341" s="627"/>
      <c r="BH341" s="628"/>
      <c r="BI341" s="629"/>
      <c r="BJ341" s="632"/>
      <c r="BK341" s="633"/>
      <c r="BL341" s="626"/>
      <c r="BM341" s="627"/>
      <c r="BN341" s="678"/>
      <c r="BO341" s="679"/>
      <c r="BP341" s="680"/>
      <c r="BQ341" s="677"/>
      <c r="BR341" s="663"/>
      <c r="BS341" s="663"/>
      <c r="BT341" s="15"/>
      <c r="BU341" s="15"/>
      <c r="BV341" s="95"/>
    </row>
    <row r="342" spans="1:74" ht="21.75" customHeight="1" x14ac:dyDescent="0.25">
      <c r="A342" s="95"/>
      <c r="B342" s="570" t="str">
        <f>IF(ROSTER!B$44="","",ROSTER!B$44)</f>
        <v/>
      </c>
      <c r="C342" s="572" t="str">
        <f>IF(ROSTER!C$44="","",ROSTER!C$44)</f>
        <v/>
      </c>
      <c r="D342" s="573"/>
      <c r="E342" s="574"/>
      <c r="F342" s="576">
        <f>IF(E342="y",1,IF(E342="S",1,0))</f>
        <v>0</v>
      </c>
      <c r="G342" s="582">
        <f>IF(E342="S",1,0)</f>
        <v>0</v>
      </c>
      <c r="H342" s="578"/>
      <c r="I342" s="543"/>
      <c r="J342" s="542"/>
      <c r="K342" s="580"/>
      <c r="L342" s="584"/>
      <c r="M342" s="585"/>
      <c r="N342" s="588">
        <f>L342+J342</f>
        <v>0</v>
      </c>
      <c r="O342" s="589"/>
      <c r="P342" s="542"/>
      <c r="Q342" s="580"/>
      <c r="R342" s="584"/>
      <c r="S342" s="585"/>
      <c r="T342" s="588">
        <f>R342-P342</f>
        <v>0</v>
      </c>
      <c r="U342" s="588"/>
      <c r="V342" s="542"/>
      <c r="W342" s="543"/>
      <c r="X342" s="593"/>
      <c r="Y342" s="543"/>
      <c r="Z342" s="542"/>
      <c r="AA342" s="543"/>
      <c r="AB342" s="542"/>
      <c r="AC342" s="543"/>
      <c r="AD342" s="542"/>
      <c r="AE342" s="580"/>
      <c r="AF342" s="584"/>
      <c r="AG342" s="585"/>
      <c r="AH342" s="595">
        <f>IF(AD342=0,0,(AF342/AD342)*100)</f>
        <v>0</v>
      </c>
      <c r="AI342" s="596"/>
      <c r="AJ342" s="542"/>
      <c r="AK342" s="580"/>
      <c r="AL342" s="584"/>
      <c r="AM342" s="585"/>
      <c r="AN342" s="595">
        <f>IF(AJ342=0,0,(AL342/AJ342)*100)</f>
        <v>0</v>
      </c>
      <c r="AO342" s="596"/>
      <c r="AP342" s="542"/>
      <c r="AQ342" s="580"/>
      <c r="AR342" s="584"/>
      <c r="AS342" s="585"/>
      <c r="AT342" s="595">
        <f>IF(AP342=0,0,(AR342/AP342)*100)</f>
        <v>0</v>
      </c>
      <c r="AU342" s="596"/>
      <c r="AV342" s="599">
        <f>AD342+AJ342+AP342</f>
        <v>0</v>
      </c>
      <c r="AW342" s="600"/>
      <c r="AX342" s="630">
        <f>AF342+AL342+AR342</f>
        <v>0</v>
      </c>
      <c r="AY342" s="631"/>
      <c r="AZ342" s="595">
        <f>IF(AV342=0,0,(AX342/AV342)*100)</f>
        <v>0</v>
      </c>
      <c r="BA342" s="596"/>
      <c r="BB342" s="542"/>
      <c r="BC342" s="580"/>
      <c r="BD342" s="584"/>
      <c r="BE342" s="585"/>
      <c r="BF342" s="595">
        <f>IF(BB342=0,0,(BD342/BB342)*100)</f>
        <v>0</v>
      </c>
      <c r="BG342" s="596"/>
      <c r="BH342" s="599">
        <f>AV342+BB342</f>
        <v>0</v>
      </c>
      <c r="BI342" s="600"/>
      <c r="BJ342" s="630">
        <f>AX342+BD342</f>
        <v>0</v>
      </c>
      <c r="BK342" s="631"/>
      <c r="BL342" s="595">
        <f>IF(BH342=0,0,(BJ342/BH342)*100)</f>
        <v>0</v>
      </c>
      <c r="BM342" s="596"/>
      <c r="BN342" s="656">
        <f>(AF342*2)+(AL342*2)+(AR342*3)+BD342</f>
        <v>0</v>
      </c>
      <c r="BO342" s="657"/>
      <c r="BP342" s="658"/>
      <c r="BQ342" s="676">
        <f t="shared" ref="BQ342" si="318">IF(BS342=0,0,50*BR342/BS342)</f>
        <v>0</v>
      </c>
      <c r="BR342" s="662">
        <f t="shared" ref="BR342" si="319">(BN342*BU$306)+(N342*BU$307)+(Z342*BU$308)+(R342*BU$309)+(X342*BU$310)+(AB342*BU$311)+(V342*BU$316)</f>
        <v>0</v>
      </c>
      <c r="BS342" s="662">
        <f t="shared" ref="BS342" si="320">((BB342-BD342)*BU$313)+((AV342-AX342)*BU$312)+(H342*BU$314)+(P342*BU$315)</f>
        <v>0</v>
      </c>
      <c r="BT342" s="15"/>
      <c r="BU342" s="15"/>
      <c r="BV342" s="95"/>
    </row>
    <row r="343" spans="1:74" ht="21.75" customHeight="1" x14ac:dyDescent="0.25">
      <c r="A343" s="95"/>
      <c r="B343" s="571"/>
      <c r="C343" s="642" t="str">
        <f>IF(ROSTER!D$44="","",ROSTER!D$44)</f>
        <v/>
      </c>
      <c r="D343" s="643"/>
      <c r="E343" s="575"/>
      <c r="F343" s="577"/>
      <c r="G343" s="583"/>
      <c r="H343" s="579"/>
      <c r="I343" s="545"/>
      <c r="J343" s="544"/>
      <c r="K343" s="581"/>
      <c r="L343" s="586"/>
      <c r="M343" s="587"/>
      <c r="N343" s="592" t="s">
        <v>16</v>
      </c>
      <c r="O343" s="603"/>
      <c r="P343" s="544"/>
      <c r="Q343" s="581"/>
      <c r="R343" s="586"/>
      <c r="S343" s="587"/>
      <c r="T343" s="592" t="s">
        <v>16</v>
      </c>
      <c r="U343" s="592"/>
      <c r="V343" s="544"/>
      <c r="W343" s="545"/>
      <c r="X343" s="594"/>
      <c r="Y343" s="545"/>
      <c r="Z343" s="544"/>
      <c r="AA343" s="545"/>
      <c r="AB343" s="544"/>
      <c r="AC343" s="545"/>
      <c r="AD343" s="544"/>
      <c r="AE343" s="581"/>
      <c r="AF343" s="586"/>
      <c r="AG343" s="587"/>
      <c r="AH343" s="626"/>
      <c r="AI343" s="627"/>
      <c r="AJ343" s="544"/>
      <c r="AK343" s="581"/>
      <c r="AL343" s="586"/>
      <c r="AM343" s="587"/>
      <c r="AN343" s="626"/>
      <c r="AO343" s="627"/>
      <c r="AP343" s="544"/>
      <c r="AQ343" s="581"/>
      <c r="AR343" s="586"/>
      <c r="AS343" s="587"/>
      <c r="AT343" s="626"/>
      <c r="AU343" s="627"/>
      <c r="AV343" s="628"/>
      <c r="AW343" s="629"/>
      <c r="AX343" s="632"/>
      <c r="AY343" s="633"/>
      <c r="AZ343" s="626"/>
      <c r="BA343" s="627"/>
      <c r="BB343" s="544"/>
      <c r="BC343" s="581"/>
      <c r="BD343" s="586"/>
      <c r="BE343" s="587"/>
      <c r="BF343" s="626"/>
      <c r="BG343" s="627"/>
      <c r="BH343" s="628"/>
      <c r="BI343" s="629"/>
      <c r="BJ343" s="632"/>
      <c r="BK343" s="633"/>
      <c r="BL343" s="626"/>
      <c r="BM343" s="627"/>
      <c r="BN343" s="678"/>
      <c r="BO343" s="679"/>
      <c r="BP343" s="680"/>
      <c r="BQ343" s="677"/>
      <c r="BR343" s="663"/>
      <c r="BS343" s="663"/>
      <c r="BT343" s="15"/>
      <c r="BU343" s="15"/>
      <c r="BV343" s="95"/>
    </row>
    <row r="344" spans="1:74" ht="21.75" customHeight="1" x14ac:dyDescent="0.25">
      <c r="A344" s="95"/>
      <c r="B344" s="570" t="str">
        <f>IF(ROSTER!B$46="","",ROSTER!B$46)</f>
        <v/>
      </c>
      <c r="C344" s="572" t="str">
        <f>IF(ROSTER!C$46="","",ROSTER!C$46)</f>
        <v/>
      </c>
      <c r="D344" s="573"/>
      <c r="E344" s="574"/>
      <c r="F344" s="576">
        <f>IF(E344="y",1,IF(E344="S",1,0))</f>
        <v>0</v>
      </c>
      <c r="G344" s="582">
        <f>IF(E344="S",1,0)</f>
        <v>0</v>
      </c>
      <c r="H344" s="578"/>
      <c r="I344" s="543"/>
      <c r="J344" s="542"/>
      <c r="K344" s="580"/>
      <c r="L344" s="584"/>
      <c r="M344" s="585"/>
      <c r="N344" s="588">
        <f>L344+J344</f>
        <v>0</v>
      </c>
      <c r="O344" s="589"/>
      <c r="P344" s="542"/>
      <c r="Q344" s="580"/>
      <c r="R344" s="584"/>
      <c r="S344" s="585"/>
      <c r="T344" s="588">
        <f>R344-P344</f>
        <v>0</v>
      </c>
      <c r="U344" s="588"/>
      <c r="V344" s="542"/>
      <c r="W344" s="543"/>
      <c r="X344" s="593"/>
      <c r="Y344" s="543"/>
      <c r="Z344" s="542"/>
      <c r="AA344" s="543"/>
      <c r="AB344" s="542"/>
      <c r="AC344" s="543"/>
      <c r="AD344" s="542"/>
      <c r="AE344" s="580"/>
      <c r="AF344" s="584"/>
      <c r="AG344" s="585"/>
      <c r="AH344" s="595">
        <f>IF(AD344=0,0,(AF344/AD344)*100)</f>
        <v>0</v>
      </c>
      <c r="AI344" s="596"/>
      <c r="AJ344" s="542"/>
      <c r="AK344" s="580"/>
      <c r="AL344" s="584"/>
      <c r="AM344" s="585"/>
      <c r="AN344" s="595">
        <f>IF(AJ344=0,0,(AL344/AJ344)*100)</f>
        <v>0</v>
      </c>
      <c r="AO344" s="596"/>
      <c r="AP344" s="542"/>
      <c r="AQ344" s="580"/>
      <c r="AR344" s="584"/>
      <c r="AS344" s="585"/>
      <c r="AT344" s="595">
        <f>IF(AP344=0,0,(AR344/AP344)*100)</f>
        <v>0</v>
      </c>
      <c r="AU344" s="596"/>
      <c r="AV344" s="599">
        <f>AD344+AJ344+AP344</f>
        <v>0</v>
      </c>
      <c r="AW344" s="600"/>
      <c r="AX344" s="630">
        <f>AF344+AL344+AR344</f>
        <v>0</v>
      </c>
      <c r="AY344" s="631"/>
      <c r="AZ344" s="595">
        <f>IF(AV344=0,0,(AX344/AV344)*100)</f>
        <v>0</v>
      </c>
      <c r="BA344" s="596"/>
      <c r="BB344" s="542"/>
      <c r="BC344" s="580"/>
      <c r="BD344" s="584"/>
      <c r="BE344" s="585"/>
      <c r="BF344" s="595">
        <f>IF(BB344=0,0,(BD344/BB344)*100)</f>
        <v>0</v>
      </c>
      <c r="BG344" s="596"/>
      <c r="BH344" s="599">
        <f>AV344+BB344</f>
        <v>0</v>
      </c>
      <c r="BI344" s="600"/>
      <c r="BJ344" s="630">
        <f>AX344+BD344</f>
        <v>0</v>
      </c>
      <c r="BK344" s="631"/>
      <c r="BL344" s="595">
        <f>IF(BH344=0,0,(BJ344/BH344)*100)</f>
        <v>0</v>
      </c>
      <c r="BM344" s="596"/>
      <c r="BN344" s="656">
        <f>(AF344*2)+(AL344*2)+(AR344*3)+BD344</f>
        <v>0</v>
      </c>
      <c r="BO344" s="657"/>
      <c r="BP344" s="658"/>
      <c r="BQ344" s="676">
        <f t="shared" ref="BQ344" si="321">IF(BS344=0,0,50*BR344/BS344)</f>
        <v>0</v>
      </c>
      <c r="BR344" s="662">
        <f t="shared" ref="BR344" si="322">(BN344*BU$306)+(N344*BU$307)+(Z344*BU$308)+(R344*BU$309)+(X344*BU$310)+(AB344*BU$311)+(V344*BU$316)</f>
        <v>0</v>
      </c>
      <c r="BS344" s="662">
        <f t="shared" ref="BS344" si="323">((BB344-BD344)*BU$313)+((AV344-AX344)*BU$312)+(H344*BU$314)+(P344*BU$315)</f>
        <v>0</v>
      </c>
      <c r="BT344" s="15"/>
      <c r="BU344" s="15"/>
      <c r="BV344" s="95"/>
    </row>
    <row r="345" spans="1:74" ht="22.5" customHeight="1" thickBot="1" x14ac:dyDescent="0.3">
      <c r="A345" s="95"/>
      <c r="B345" s="571"/>
      <c r="C345" s="642" t="str">
        <f>IF(ROSTER!D$46="","",ROSTER!D$46)</f>
        <v/>
      </c>
      <c r="D345" s="643"/>
      <c r="E345" s="575"/>
      <c r="F345" s="577"/>
      <c r="G345" s="583"/>
      <c r="H345" s="579"/>
      <c r="I345" s="545"/>
      <c r="J345" s="544"/>
      <c r="K345" s="581"/>
      <c r="L345" s="586"/>
      <c r="M345" s="587"/>
      <c r="N345" s="590" t="s">
        <v>16</v>
      </c>
      <c r="O345" s="591"/>
      <c r="P345" s="544"/>
      <c r="Q345" s="581"/>
      <c r="R345" s="586"/>
      <c r="S345" s="587"/>
      <c r="T345" s="592" t="s">
        <v>16</v>
      </c>
      <c r="U345" s="592"/>
      <c r="V345" s="544"/>
      <c r="W345" s="545"/>
      <c r="X345" s="594"/>
      <c r="Y345" s="545"/>
      <c r="Z345" s="544"/>
      <c r="AA345" s="545"/>
      <c r="AB345" s="544"/>
      <c r="AC345" s="545"/>
      <c r="AD345" s="544"/>
      <c r="AE345" s="581"/>
      <c r="AF345" s="586"/>
      <c r="AG345" s="587"/>
      <c r="AH345" s="597"/>
      <c r="AI345" s="598"/>
      <c r="AJ345" s="544"/>
      <c r="AK345" s="581"/>
      <c r="AL345" s="586"/>
      <c r="AM345" s="587"/>
      <c r="AN345" s="597"/>
      <c r="AO345" s="598"/>
      <c r="AP345" s="544"/>
      <c r="AQ345" s="581"/>
      <c r="AR345" s="586"/>
      <c r="AS345" s="587"/>
      <c r="AT345" s="597"/>
      <c r="AU345" s="598"/>
      <c r="AV345" s="601"/>
      <c r="AW345" s="602"/>
      <c r="AX345" s="701"/>
      <c r="AY345" s="702"/>
      <c r="AZ345" s="597"/>
      <c r="BA345" s="598"/>
      <c r="BB345" s="544"/>
      <c r="BC345" s="581"/>
      <c r="BD345" s="586"/>
      <c r="BE345" s="587"/>
      <c r="BF345" s="597"/>
      <c r="BG345" s="598"/>
      <c r="BH345" s="601"/>
      <c r="BI345" s="602"/>
      <c r="BJ345" s="701"/>
      <c r="BK345" s="702"/>
      <c r="BL345" s="597"/>
      <c r="BM345" s="598"/>
      <c r="BN345" s="659"/>
      <c r="BO345" s="660"/>
      <c r="BP345" s="661"/>
      <c r="BQ345" s="677"/>
      <c r="BR345" s="663"/>
      <c r="BS345" s="663"/>
      <c r="BT345" s="15"/>
      <c r="BU345" s="15"/>
      <c r="BV345" s="95"/>
    </row>
    <row r="346" spans="1:74" s="21" customFormat="1" ht="33.4" customHeight="1" x14ac:dyDescent="0.45">
      <c r="A346" s="98"/>
      <c r="B346" s="612"/>
      <c r="C346" s="613"/>
      <c r="D346" s="613" t="s">
        <v>10</v>
      </c>
      <c r="E346" s="616"/>
      <c r="F346" s="279"/>
      <c r="G346" s="279"/>
      <c r="H346" s="517">
        <f>SUM(H306:I345)</f>
        <v>0</v>
      </c>
      <c r="I346" s="618"/>
      <c r="J346" s="517">
        <f>SUM(J306:K345)</f>
        <v>0</v>
      </c>
      <c r="K346" s="618"/>
      <c r="L346" s="620">
        <f>SUM(L306:M345)</f>
        <v>0</v>
      </c>
      <c r="M346" s="621"/>
      <c r="N346" s="548">
        <f>L346+J346</f>
        <v>0</v>
      </c>
      <c r="O346" s="518"/>
      <c r="P346" s="620">
        <f>SUM(P306:Q345)</f>
        <v>0</v>
      </c>
      <c r="Q346" s="618"/>
      <c r="R346" s="620">
        <f>SUM(R306:S345)</f>
        <v>0</v>
      </c>
      <c r="S346" s="621"/>
      <c r="T346" s="548">
        <f>R346-P346</f>
        <v>0</v>
      </c>
      <c r="U346" s="518"/>
      <c r="V346" s="517">
        <f>SUM(V306:W345)</f>
        <v>0</v>
      </c>
      <c r="W346" s="518"/>
      <c r="X346" s="621">
        <f>SUM(X306:Y345)</f>
        <v>0</v>
      </c>
      <c r="Y346" s="621"/>
      <c r="Z346" s="517">
        <f>SUM(Z306:AA345)</f>
        <v>0</v>
      </c>
      <c r="AA346" s="518"/>
      <c r="AB346" s="517">
        <f>SUM(AB306:AC345)</f>
        <v>0</v>
      </c>
      <c r="AC346" s="518"/>
      <c r="AD346" s="621">
        <f>SUM(AD306:AE345)</f>
        <v>0</v>
      </c>
      <c r="AE346" s="618"/>
      <c r="AF346" s="620">
        <f>SUM(AF306:AG345)</f>
        <v>0</v>
      </c>
      <c r="AG346" s="621"/>
      <c r="AH346" s="548">
        <f>IF(AD346=0,0,(AF346/AD346)*100)</f>
        <v>0</v>
      </c>
      <c r="AI346" s="518"/>
      <c r="AJ346" s="620">
        <f>SUM(AJ306:AK345)</f>
        <v>0</v>
      </c>
      <c r="AK346" s="618"/>
      <c r="AL346" s="620">
        <f>SUM(AL306:AM345)</f>
        <v>0</v>
      </c>
      <c r="AM346" s="621"/>
      <c r="AN346" s="548">
        <f>IF(AJ346=0,0,(AL346/AJ346)*100)</f>
        <v>0</v>
      </c>
      <c r="AO346" s="518"/>
      <c r="AP346" s="620">
        <f>SUM(AP306:AQ345)</f>
        <v>0</v>
      </c>
      <c r="AQ346" s="618"/>
      <c r="AR346" s="620">
        <f>SUM(AR306:AS345)</f>
        <v>0</v>
      </c>
      <c r="AS346" s="621"/>
      <c r="AT346" s="548">
        <f>IF(AP346=0,0,(AR346/AP346)*100)</f>
        <v>0</v>
      </c>
      <c r="AU346" s="518"/>
      <c r="AV346" s="517">
        <f>AD346+AJ346+AP346</f>
        <v>0</v>
      </c>
      <c r="AW346" s="618"/>
      <c r="AX346" s="620">
        <f>AF346+AL346+AR346</f>
        <v>0</v>
      </c>
      <c r="AY346" s="624"/>
      <c r="AZ346" s="548">
        <f>IF(AV346=0,0,(AX346/AV346)*100)</f>
        <v>0</v>
      </c>
      <c r="BA346" s="518"/>
      <c r="BB346" s="620">
        <f>SUM(BB306:BC345)</f>
        <v>0</v>
      </c>
      <c r="BC346" s="618"/>
      <c r="BD346" s="620">
        <f>SUM(BD306:BE345)</f>
        <v>0</v>
      </c>
      <c r="BE346" s="621"/>
      <c r="BF346" s="548">
        <f>IF(BB346=0,0,(BD346/BB346)*100)</f>
        <v>0</v>
      </c>
      <c r="BG346" s="518"/>
      <c r="BH346" s="517">
        <f>AV346+BB346</f>
        <v>0</v>
      </c>
      <c r="BI346" s="618"/>
      <c r="BJ346" s="620">
        <f>AX346+BD346</f>
        <v>0</v>
      </c>
      <c r="BK346" s="624"/>
      <c r="BL346" s="548">
        <f>IF(BH346=0,0,(BJ346/BH346)*100)</f>
        <v>0</v>
      </c>
      <c r="BM346" s="664"/>
      <c r="BN346" s="666">
        <f>SUM(BN306:BP345)</f>
        <v>0</v>
      </c>
      <c r="BO346" s="667"/>
      <c r="BP346" s="668"/>
      <c r="BQ346" s="681">
        <f>SUM(BQ306:BQ345)</f>
        <v>0</v>
      </c>
      <c r="BR346" s="685">
        <f t="shared" ref="BR346" si="324">(BN346*BU$306)+(N346*BU$307)+(Z346*BU$308)+(R346*BU$309)+(X346*BU$310)+(AB346*BU$311)+(V346*BU$316)</f>
        <v>0</v>
      </c>
      <c r="BS346" s="683">
        <f t="shared" ref="BS346" si="325">((BB346-BD346)*BU$313)+((AV346-AX346)*BU$312)+(H346*BU$314)+(P346*BU$315)</f>
        <v>0</v>
      </c>
      <c r="BT346" s="20"/>
      <c r="BU346" s="20"/>
      <c r="BV346" s="98"/>
    </row>
    <row r="347" spans="1:74" s="21" customFormat="1" ht="33.950000000000003" customHeight="1" thickBot="1" x14ac:dyDescent="0.5">
      <c r="A347" s="98"/>
      <c r="B347" s="614"/>
      <c r="C347" s="615"/>
      <c r="D347" s="615"/>
      <c r="E347" s="617"/>
      <c r="F347" s="280"/>
      <c r="G347" s="280"/>
      <c r="H347" s="519"/>
      <c r="I347" s="619"/>
      <c r="J347" s="519"/>
      <c r="K347" s="619"/>
      <c r="L347" s="622"/>
      <c r="M347" s="623"/>
      <c r="N347" s="549" t="s">
        <v>16</v>
      </c>
      <c r="O347" s="520"/>
      <c r="P347" s="622"/>
      <c r="Q347" s="619"/>
      <c r="R347" s="622"/>
      <c r="S347" s="623"/>
      <c r="T347" s="549" t="s">
        <v>16</v>
      </c>
      <c r="U347" s="520"/>
      <c r="V347" s="519"/>
      <c r="W347" s="520"/>
      <c r="X347" s="623"/>
      <c r="Y347" s="623"/>
      <c r="Z347" s="519"/>
      <c r="AA347" s="520"/>
      <c r="AB347" s="519"/>
      <c r="AC347" s="520"/>
      <c r="AD347" s="623"/>
      <c r="AE347" s="619"/>
      <c r="AF347" s="622"/>
      <c r="AG347" s="623"/>
      <c r="AH347" s="549"/>
      <c r="AI347" s="520"/>
      <c r="AJ347" s="622"/>
      <c r="AK347" s="619"/>
      <c r="AL347" s="622"/>
      <c r="AM347" s="623"/>
      <c r="AN347" s="549"/>
      <c r="AO347" s="520"/>
      <c r="AP347" s="622"/>
      <c r="AQ347" s="619"/>
      <c r="AR347" s="622"/>
      <c r="AS347" s="623"/>
      <c r="AT347" s="549"/>
      <c r="AU347" s="520"/>
      <c r="AV347" s="519"/>
      <c r="AW347" s="619"/>
      <c r="AX347" s="622"/>
      <c r="AY347" s="625"/>
      <c r="AZ347" s="549"/>
      <c r="BA347" s="520"/>
      <c r="BB347" s="622"/>
      <c r="BC347" s="619"/>
      <c r="BD347" s="622"/>
      <c r="BE347" s="623"/>
      <c r="BF347" s="549"/>
      <c r="BG347" s="520"/>
      <c r="BH347" s="519"/>
      <c r="BI347" s="619"/>
      <c r="BJ347" s="622"/>
      <c r="BK347" s="625"/>
      <c r="BL347" s="549"/>
      <c r="BM347" s="665"/>
      <c r="BN347" s="669"/>
      <c r="BO347" s="670"/>
      <c r="BP347" s="671"/>
      <c r="BQ347" s="682"/>
      <c r="BR347" s="686"/>
      <c r="BS347" s="684"/>
      <c r="BT347" s="20"/>
      <c r="BU347" s="20"/>
      <c r="BV347" s="98"/>
    </row>
    <row r="348" spans="1:74" s="21" customFormat="1" ht="33" customHeight="1" thickBot="1" x14ac:dyDescent="0.5">
      <c r="A348" s="98"/>
      <c r="B348" s="612"/>
      <c r="C348" s="613"/>
      <c r="D348" s="613" t="s">
        <v>13</v>
      </c>
      <c r="E348" s="616"/>
      <c r="F348" s="281"/>
      <c r="G348" s="282"/>
      <c r="H348" s="528"/>
      <c r="I348" s="636"/>
      <c r="J348" s="528"/>
      <c r="K348" s="636"/>
      <c r="L348" s="638"/>
      <c r="M348" s="639"/>
      <c r="N348" s="548">
        <f>J348+L348</f>
        <v>0</v>
      </c>
      <c r="O348" s="518"/>
      <c r="P348" s="638"/>
      <c r="Q348" s="636"/>
      <c r="R348" s="638"/>
      <c r="S348" s="639"/>
      <c r="T348" s="548">
        <f>R348-P348</f>
        <v>0</v>
      </c>
      <c r="U348" s="518"/>
      <c r="V348" s="528"/>
      <c r="W348" s="529"/>
      <c r="X348" s="528"/>
      <c r="Y348" s="529"/>
      <c r="Z348" s="528"/>
      <c r="AA348" s="529"/>
      <c r="AB348" s="528"/>
      <c r="AC348" s="529"/>
      <c r="AD348" s="639"/>
      <c r="AE348" s="636"/>
      <c r="AF348" s="638"/>
      <c r="AG348" s="639"/>
      <c r="AH348" s="548">
        <f>IF(AD348=0,0,(AF348/AD348)*100)</f>
        <v>0</v>
      </c>
      <c r="AI348" s="518"/>
      <c r="AJ348" s="638"/>
      <c r="AK348" s="636"/>
      <c r="AL348" s="638"/>
      <c r="AM348" s="639"/>
      <c r="AN348" s="548">
        <f>IF(AJ348=0,0,(AL348/AJ348)*100)</f>
        <v>0</v>
      </c>
      <c r="AO348" s="518"/>
      <c r="AP348" s="638"/>
      <c r="AQ348" s="636"/>
      <c r="AR348" s="638"/>
      <c r="AS348" s="639"/>
      <c r="AT348" s="548">
        <f>IF(AP348=0,0,(AR348/AP348)*100)</f>
        <v>0</v>
      </c>
      <c r="AU348" s="518"/>
      <c r="AV348" s="517">
        <f>AD348+AJ348+AP348</f>
        <v>0</v>
      </c>
      <c r="AW348" s="618"/>
      <c r="AX348" s="620">
        <f>AF348+AL348+AR348</f>
        <v>0</v>
      </c>
      <c r="AY348" s="624"/>
      <c r="AZ348" s="548">
        <f>IF(AV348=0,0,(AX348/AV348)*100)</f>
        <v>0</v>
      </c>
      <c r="BA348" s="518"/>
      <c r="BB348" s="638"/>
      <c r="BC348" s="636"/>
      <c r="BD348" s="638"/>
      <c r="BE348" s="639"/>
      <c r="BF348" s="548">
        <f>IF(BB348=0,0,(BD348/BB348)*100)</f>
        <v>0</v>
      </c>
      <c r="BG348" s="518"/>
      <c r="BH348" s="517">
        <f>AV348+BB348</f>
        <v>0</v>
      </c>
      <c r="BI348" s="618"/>
      <c r="BJ348" s="620">
        <f>AX348+BD348</f>
        <v>0</v>
      </c>
      <c r="BK348" s="624"/>
      <c r="BL348" s="548">
        <f>IF(BH348=0,0,(BJ348/BH348)*100)</f>
        <v>0</v>
      </c>
      <c r="BM348" s="664"/>
      <c r="BN348" s="693">
        <f>(AF348*2)+(AL348*2)+(AR348*3)+BD348</f>
        <v>0</v>
      </c>
      <c r="BO348" s="694"/>
      <c r="BP348" s="695"/>
      <c r="BQ348" s="699"/>
      <c r="BR348" s="283"/>
      <c r="BS348" s="284"/>
      <c r="BT348" s="20"/>
      <c r="BU348" s="20"/>
      <c r="BV348" s="98"/>
    </row>
    <row r="349" spans="1:74" s="21" customFormat="1" ht="33.75" customHeight="1" thickBot="1" x14ac:dyDescent="0.5">
      <c r="A349" s="98"/>
      <c r="B349" s="285"/>
      <c r="C349" s="286"/>
      <c r="D349" s="634"/>
      <c r="E349" s="635"/>
      <c r="F349" s="287"/>
      <c r="G349" s="287"/>
      <c r="H349" s="530"/>
      <c r="I349" s="637"/>
      <c r="J349" s="530"/>
      <c r="K349" s="637"/>
      <c r="L349" s="640"/>
      <c r="M349" s="641"/>
      <c r="N349" s="549">
        <f>IF((N346+N348)=0,0,N346/(N346+N348)*100)</f>
        <v>0</v>
      </c>
      <c r="O349" s="520"/>
      <c r="P349" s="640"/>
      <c r="Q349" s="637"/>
      <c r="R349" s="640"/>
      <c r="S349" s="641"/>
      <c r="T349" s="549"/>
      <c r="U349" s="520"/>
      <c r="V349" s="530"/>
      <c r="W349" s="531"/>
      <c r="X349" s="530"/>
      <c r="Y349" s="531"/>
      <c r="Z349" s="530"/>
      <c r="AA349" s="531"/>
      <c r="AB349" s="530"/>
      <c r="AC349" s="531"/>
      <c r="AD349" s="641"/>
      <c r="AE349" s="637"/>
      <c r="AF349" s="640"/>
      <c r="AG349" s="641"/>
      <c r="AH349" s="549"/>
      <c r="AI349" s="520"/>
      <c r="AJ349" s="640"/>
      <c r="AK349" s="637"/>
      <c r="AL349" s="640"/>
      <c r="AM349" s="641"/>
      <c r="AN349" s="549"/>
      <c r="AO349" s="520"/>
      <c r="AP349" s="640"/>
      <c r="AQ349" s="637"/>
      <c r="AR349" s="640"/>
      <c r="AS349" s="641"/>
      <c r="AT349" s="549"/>
      <c r="AU349" s="520"/>
      <c r="AV349" s="519"/>
      <c r="AW349" s="619"/>
      <c r="AX349" s="622"/>
      <c r="AY349" s="625"/>
      <c r="AZ349" s="549"/>
      <c r="BA349" s="520"/>
      <c r="BB349" s="640"/>
      <c r="BC349" s="637"/>
      <c r="BD349" s="640"/>
      <c r="BE349" s="641"/>
      <c r="BF349" s="549"/>
      <c r="BG349" s="520"/>
      <c r="BH349" s="519"/>
      <c r="BI349" s="619"/>
      <c r="BJ349" s="622"/>
      <c r="BK349" s="625"/>
      <c r="BL349" s="549"/>
      <c r="BM349" s="665"/>
      <c r="BN349" s="696"/>
      <c r="BO349" s="697"/>
      <c r="BP349" s="698"/>
      <c r="BQ349" s="700"/>
      <c r="BR349" s="79"/>
      <c r="BS349" s="79"/>
      <c r="BT349" s="20"/>
      <c r="BU349" s="20"/>
      <c r="BV349" s="98"/>
    </row>
    <row r="350" spans="1:74" ht="16.5" customHeight="1" thickTop="1" thickBot="1" x14ac:dyDescent="0.5">
      <c r="A350" s="95"/>
      <c r="B350" s="288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289"/>
      <c r="AI350" s="289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89"/>
      <c r="BR350" s="674">
        <f>IF((J346+L348)=0,0,(J346/(J346+L348)*100)%)</f>
        <v>0</v>
      </c>
      <c r="BS350" s="675"/>
      <c r="BT350" s="674">
        <f>IF((L346+J348)=0,0,(L346/(L346+J348)*100)%)</f>
        <v>0</v>
      </c>
      <c r="BU350" s="675"/>
      <c r="BV350" s="95"/>
    </row>
    <row r="351" spans="1:74" s="23" customFormat="1" ht="79.5" customHeight="1" thickTop="1" thickBot="1" x14ac:dyDescent="0.55000000000000004">
      <c r="A351" s="99"/>
      <c r="B351" s="565" t="s">
        <v>64</v>
      </c>
      <c r="C351" s="566"/>
      <c r="D351" s="113"/>
      <c r="E351" s="532" t="s">
        <v>54</v>
      </c>
      <c r="F351" s="532"/>
      <c r="G351" s="532"/>
      <c r="H351" s="532"/>
      <c r="I351" s="94"/>
      <c r="J351" s="533"/>
      <c r="K351" s="534"/>
      <c r="L351" s="535"/>
      <c r="M351" s="290"/>
      <c r="N351" s="533"/>
      <c r="O351" s="534"/>
      <c r="P351" s="535"/>
      <c r="Q351" s="536" t="s">
        <v>47</v>
      </c>
      <c r="R351" s="537"/>
      <c r="S351" s="537"/>
      <c r="T351" s="538"/>
      <c r="U351" s="533"/>
      <c r="V351" s="534"/>
      <c r="W351" s="535"/>
      <c r="X351" s="290"/>
      <c r="Y351" s="533"/>
      <c r="Z351" s="534"/>
      <c r="AA351" s="535"/>
      <c r="AB351" s="536" t="s">
        <v>49</v>
      </c>
      <c r="AC351" s="537"/>
      <c r="AD351" s="537"/>
      <c r="AE351" s="538"/>
      <c r="AF351" s="533"/>
      <c r="AG351" s="534"/>
      <c r="AH351" s="535"/>
      <c r="AI351" s="290"/>
      <c r="AJ351" s="533"/>
      <c r="AK351" s="534"/>
      <c r="AL351" s="535"/>
      <c r="AM351" s="536" t="s">
        <v>53</v>
      </c>
      <c r="AN351" s="537"/>
      <c r="AO351" s="537"/>
      <c r="AP351" s="538"/>
      <c r="AQ351" s="533"/>
      <c r="AR351" s="534"/>
      <c r="AS351" s="535"/>
      <c r="AT351" s="72"/>
      <c r="AU351" s="533"/>
      <c r="AV351" s="534"/>
      <c r="AW351" s="535"/>
      <c r="AX351" s="291"/>
      <c r="AY351" s="291"/>
      <c r="AZ351" s="291"/>
      <c r="BA351" s="291"/>
      <c r="BB351" s="567" t="s">
        <v>20</v>
      </c>
      <c r="BC351" s="567"/>
      <c r="BD351" s="567"/>
      <c r="BE351" s="567"/>
      <c r="BF351" s="568"/>
      <c r="BG351" s="539">
        <f>BN346</f>
        <v>0</v>
      </c>
      <c r="BH351" s="540"/>
      <c r="BI351" s="541"/>
      <c r="BJ351" s="292"/>
      <c r="BK351" s="539">
        <f>BN348</f>
        <v>0</v>
      </c>
      <c r="BL351" s="540"/>
      <c r="BM351" s="541"/>
      <c r="BN351" s="73"/>
      <c r="BO351" s="73"/>
      <c r="BP351" s="73"/>
      <c r="BQ351" s="90"/>
      <c r="BR351" s="24"/>
      <c r="BS351" s="24"/>
      <c r="BT351" s="22"/>
      <c r="BU351" s="22"/>
      <c r="BV351" s="99"/>
    </row>
    <row r="352" spans="1:74" ht="15.6" customHeight="1" thickTop="1" thickBot="1" x14ac:dyDescent="0.55000000000000004">
      <c r="A352" s="95"/>
      <c r="B352" s="293"/>
      <c r="C352" s="67"/>
      <c r="D352" s="67"/>
      <c r="E352" s="294"/>
      <c r="F352" s="295"/>
      <c r="G352" s="295"/>
      <c r="H352" s="94"/>
      <c r="I352" s="94"/>
      <c r="J352" s="296"/>
      <c r="K352" s="296"/>
      <c r="L352" s="296"/>
      <c r="M352" s="296"/>
      <c r="N352" s="296"/>
      <c r="O352" s="296"/>
      <c r="P352" s="296"/>
      <c r="Q352" s="295"/>
      <c r="R352" s="295"/>
      <c r="S352" s="295"/>
      <c r="T352" s="295"/>
      <c r="U352" s="296"/>
      <c r="V352" s="296"/>
      <c r="W352" s="296"/>
      <c r="X352" s="297"/>
      <c r="Y352" s="296"/>
      <c r="Z352" s="296"/>
      <c r="AA352" s="296"/>
      <c r="AB352" s="295"/>
      <c r="AC352" s="295"/>
      <c r="AD352" s="295"/>
      <c r="AE352" s="295"/>
      <c r="AF352" s="296"/>
      <c r="AG352" s="296"/>
      <c r="AH352" s="296"/>
      <c r="AI352" s="296"/>
      <c r="AJ352" s="297"/>
      <c r="AK352" s="297"/>
      <c r="AL352" s="296"/>
      <c r="AM352" s="295"/>
      <c r="AN352" s="295"/>
      <c r="AO352" s="295"/>
      <c r="AP352" s="295"/>
      <c r="AQ352" s="296"/>
      <c r="AR352" s="296"/>
      <c r="AS352" s="296"/>
      <c r="AT352" s="296"/>
      <c r="AU352" s="296"/>
      <c r="AV352" s="72"/>
      <c r="AW352" s="72"/>
      <c r="AX352" s="74"/>
      <c r="AY352" s="74"/>
      <c r="AZ352" s="74"/>
      <c r="BA352" s="74"/>
      <c r="BB352" s="295"/>
      <c r="BC352" s="298"/>
      <c r="BD352" s="298"/>
      <c r="BE352" s="299"/>
      <c r="BF352" s="300"/>
      <c r="BG352" s="301"/>
      <c r="BH352" s="301"/>
      <c r="BI352" s="72"/>
      <c r="BJ352" s="302"/>
      <c r="BK352" s="303"/>
      <c r="BL352" s="303"/>
      <c r="BM352" s="72"/>
      <c r="BN352" s="74"/>
      <c r="BO352" s="74"/>
      <c r="BP352" s="74"/>
      <c r="BQ352" s="91"/>
      <c r="BR352" s="25"/>
      <c r="BS352" s="25"/>
      <c r="BT352" s="15"/>
      <c r="BU352" s="15"/>
      <c r="BV352" s="95"/>
    </row>
    <row r="353" spans="1:79" s="23" customFormat="1" ht="79.5" customHeight="1" thickTop="1" thickBot="1" x14ac:dyDescent="0.55000000000000004">
      <c r="A353" s="99"/>
      <c r="B353" s="569" t="s">
        <v>46</v>
      </c>
      <c r="C353" s="567"/>
      <c r="D353" s="113"/>
      <c r="E353" s="532" t="s">
        <v>55</v>
      </c>
      <c r="F353" s="532"/>
      <c r="G353" s="532"/>
      <c r="H353" s="532"/>
      <c r="I353" s="94"/>
      <c r="J353" s="539">
        <f>J351</f>
        <v>0</v>
      </c>
      <c r="K353" s="540"/>
      <c r="L353" s="541"/>
      <c r="M353" s="290"/>
      <c r="N353" s="539">
        <f>N351</f>
        <v>0</v>
      </c>
      <c r="O353" s="540"/>
      <c r="P353" s="541"/>
      <c r="Q353" s="536" t="s">
        <v>51</v>
      </c>
      <c r="R353" s="537"/>
      <c r="S353" s="537"/>
      <c r="T353" s="538"/>
      <c r="U353" s="539">
        <f>U351-J351</f>
        <v>0</v>
      </c>
      <c r="V353" s="540"/>
      <c r="W353" s="541"/>
      <c r="X353" s="290"/>
      <c r="Y353" s="539">
        <f>Y351-N351</f>
        <v>0</v>
      </c>
      <c r="Z353" s="540"/>
      <c r="AA353" s="541"/>
      <c r="AB353" s="536" t="s">
        <v>50</v>
      </c>
      <c r="AC353" s="537"/>
      <c r="AD353" s="537"/>
      <c r="AE353" s="538"/>
      <c r="AF353" s="539">
        <f>AF351-U351</f>
        <v>0</v>
      </c>
      <c r="AG353" s="540"/>
      <c r="AH353" s="541"/>
      <c r="AI353" s="290"/>
      <c r="AJ353" s="539">
        <f>AJ351-Y351</f>
        <v>0</v>
      </c>
      <c r="AK353" s="540"/>
      <c r="AL353" s="541"/>
      <c r="AM353" s="536" t="s">
        <v>52</v>
      </c>
      <c r="AN353" s="537"/>
      <c r="AO353" s="537"/>
      <c r="AP353" s="538"/>
      <c r="AQ353" s="539">
        <f>AQ351-AF351</f>
        <v>0</v>
      </c>
      <c r="AR353" s="540"/>
      <c r="AS353" s="541"/>
      <c r="AT353" s="72"/>
      <c r="AU353" s="539">
        <f>AU351-AJ351</f>
        <v>0</v>
      </c>
      <c r="AV353" s="540"/>
      <c r="AW353" s="541"/>
      <c r="AX353" s="291"/>
      <c r="AY353" s="291"/>
      <c r="AZ353" s="291"/>
      <c r="BA353" s="291"/>
      <c r="BB353" s="567" t="s">
        <v>45</v>
      </c>
      <c r="BC353" s="567"/>
      <c r="BD353" s="567"/>
      <c r="BE353" s="567"/>
      <c r="BF353" s="568"/>
      <c r="BG353" s="539">
        <f>BG351-AQ351</f>
        <v>0</v>
      </c>
      <c r="BH353" s="540"/>
      <c r="BI353" s="541"/>
      <c r="BJ353" s="304"/>
      <c r="BK353" s="539">
        <f>BK351-AU351</f>
        <v>0</v>
      </c>
      <c r="BL353" s="540"/>
      <c r="BM353" s="541"/>
      <c r="BN353" s="73"/>
      <c r="BO353" s="73"/>
      <c r="BP353" s="73"/>
      <c r="BQ353" s="90"/>
      <c r="BR353" s="24"/>
      <c r="BS353" s="24"/>
      <c r="BT353" s="22"/>
      <c r="BU353" s="22"/>
      <c r="BV353" s="99"/>
      <c r="BY353" s="21"/>
    </row>
    <row r="354" spans="1:79" ht="18.75" customHeight="1" thickTop="1" thickBot="1" x14ac:dyDescent="0.5">
      <c r="A354" s="95"/>
      <c r="B354" s="305"/>
      <c r="C354" s="71"/>
      <c r="D354" s="71"/>
      <c r="E354" s="71"/>
      <c r="F354" s="92"/>
      <c r="G354" s="92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306"/>
      <c r="AI354" s="306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03" t="s">
        <v>153</v>
      </c>
      <c r="BD354" s="703"/>
      <c r="BE354" s="703"/>
      <c r="BF354" s="703"/>
      <c r="BG354" s="703"/>
      <c r="BH354" s="703"/>
      <c r="BI354" s="703"/>
      <c r="BJ354" s="703"/>
      <c r="BK354" s="703"/>
      <c r="BL354" s="703"/>
      <c r="BM354" s="703"/>
      <c r="BN354" s="703"/>
      <c r="BO354" s="703"/>
      <c r="BP354" s="703"/>
      <c r="BQ354" s="318"/>
      <c r="BR354" s="319"/>
      <c r="BS354" s="319"/>
      <c r="BT354" s="15"/>
      <c r="BU354" s="15"/>
      <c r="BV354" s="95"/>
    </row>
    <row r="355" spans="1:79" s="93" customFormat="1" ht="13.5" customHeight="1" thickTop="1" x14ac:dyDescent="0.45">
      <c r="A355" s="95"/>
      <c r="B355" s="99"/>
      <c r="C355" s="95"/>
      <c r="D355" s="95"/>
      <c r="E355" s="95"/>
      <c r="F355" s="96"/>
      <c r="G355" s="96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254"/>
      <c r="AI355" s="254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7"/>
      <c r="BR355" s="97"/>
      <c r="BS355" s="97"/>
      <c r="BT355" s="95"/>
      <c r="BU355" s="95"/>
      <c r="BV355" s="95"/>
    </row>
    <row r="356" spans="1:79" s="17" customFormat="1" ht="33.75" x14ac:dyDescent="0.5">
      <c r="A356" s="255"/>
      <c r="B356" s="604" t="s">
        <v>9</v>
      </c>
      <c r="C356" s="604"/>
      <c r="D356" s="604"/>
      <c r="E356" s="604"/>
      <c r="F356" s="604"/>
      <c r="G356" s="604"/>
      <c r="H356" s="604"/>
      <c r="I356" s="604"/>
      <c r="J356" s="604"/>
      <c r="K356" s="604"/>
      <c r="L356" s="604"/>
      <c r="M356" s="604"/>
      <c r="N356" s="604"/>
      <c r="O356" s="604"/>
      <c r="P356" s="604"/>
      <c r="Q356" s="604"/>
      <c r="R356" s="604"/>
      <c r="S356" s="604"/>
      <c r="T356" s="604"/>
      <c r="U356" s="604"/>
      <c r="V356" s="604"/>
      <c r="W356" s="604"/>
      <c r="X356" s="604"/>
      <c r="Y356" s="604"/>
      <c r="Z356" s="604"/>
      <c r="AA356" s="604"/>
      <c r="AB356" s="604"/>
      <c r="AC356" s="604"/>
      <c r="AD356" s="604"/>
      <c r="AE356" s="604"/>
      <c r="AF356" s="604"/>
      <c r="AG356" s="604"/>
      <c r="AH356" s="604"/>
      <c r="AI356" s="604"/>
      <c r="AJ356" s="604"/>
      <c r="AK356" s="604"/>
      <c r="AL356" s="604"/>
      <c r="AM356" s="604"/>
      <c r="AN356" s="604"/>
      <c r="AO356" s="604"/>
      <c r="AP356" s="604"/>
      <c r="AQ356" s="604"/>
      <c r="AR356" s="604"/>
      <c r="AS356" s="604"/>
      <c r="AT356" s="604"/>
      <c r="AU356" s="604"/>
      <c r="AV356" s="604"/>
      <c r="AW356" s="604"/>
      <c r="AX356" s="604"/>
      <c r="AY356" s="604"/>
      <c r="AZ356" s="604"/>
      <c r="BA356" s="604"/>
      <c r="BB356" s="604"/>
      <c r="BC356" s="604"/>
      <c r="BD356" s="604"/>
      <c r="BE356" s="604"/>
      <c r="BF356" s="604"/>
      <c r="BG356" s="604"/>
      <c r="BH356" s="604"/>
      <c r="BI356" s="604"/>
      <c r="BJ356" s="604"/>
      <c r="BK356" s="604"/>
      <c r="BL356" s="604"/>
      <c r="BM356" s="604"/>
      <c r="BN356" s="604"/>
      <c r="BO356" s="604"/>
      <c r="BP356" s="604"/>
      <c r="BQ356" s="256"/>
      <c r="BR356" s="256"/>
      <c r="BS356" s="256"/>
      <c r="BT356" s="257"/>
      <c r="BU356" s="257"/>
      <c r="BV356" s="255"/>
    </row>
    <row r="357" spans="1:79" ht="10.9" customHeight="1" x14ac:dyDescent="0.45">
      <c r="A357" s="95"/>
      <c r="B357" s="258"/>
      <c r="C357" s="62"/>
      <c r="D357" s="62"/>
      <c r="E357" s="62"/>
      <c r="F357" s="63"/>
      <c r="G357" s="63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259"/>
      <c r="AI357" s="259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94"/>
      <c r="BQ357" s="87"/>
      <c r="BR357" s="94"/>
      <c r="BS357" s="94"/>
      <c r="BT357" s="15"/>
      <c r="BU357" s="15"/>
      <c r="BV357" s="95"/>
    </row>
    <row r="358" spans="1:79" s="18" customFormat="1" ht="36.75" customHeight="1" x14ac:dyDescent="0.45">
      <c r="A358" s="260"/>
      <c r="B358" s="258"/>
      <c r="C358" s="261"/>
      <c r="D358" s="262" t="s">
        <v>10</v>
      </c>
      <c r="E358" s="605" t="str">
        <f>IF(ROSTER!D$3="","",ROSTER!D$3)</f>
        <v/>
      </c>
      <c r="F358" s="605"/>
      <c r="G358" s="605"/>
      <c r="H358" s="605"/>
      <c r="I358" s="605"/>
      <c r="J358" s="605"/>
      <c r="K358" s="605"/>
      <c r="L358" s="605"/>
      <c r="M358" s="605"/>
      <c r="N358" s="605"/>
      <c r="O358" s="605"/>
      <c r="P358" s="605"/>
      <c r="Q358" s="605"/>
      <c r="R358" s="605"/>
      <c r="S358" s="605"/>
      <c r="T358" s="605"/>
      <c r="U358" s="605"/>
      <c r="V358" s="605"/>
      <c r="W358" s="605"/>
      <c r="X358" s="605"/>
      <c r="Y358" s="605"/>
      <c r="Z358" s="605"/>
      <c r="AA358" s="605"/>
      <c r="AB358" s="605"/>
      <c r="AC358" s="605"/>
      <c r="AD358" s="605"/>
      <c r="AE358" s="605"/>
      <c r="AF358" s="316"/>
      <c r="AG358" s="606" t="s">
        <v>11</v>
      </c>
      <c r="AH358" s="606"/>
      <c r="AI358" s="606"/>
      <c r="AJ358" s="606"/>
      <c r="AK358" s="606"/>
      <c r="AL358" s="606"/>
      <c r="AM358" s="606"/>
      <c r="AN358" s="607"/>
      <c r="AO358" s="607"/>
      <c r="AP358" s="607"/>
      <c r="AQ358" s="607"/>
      <c r="AR358" s="607"/>
      <c r="AS358" s="607"/>
      <c r="AT358" s="607"/>
      <c r="AU358" s="607"/>
      <c r="AV358" s="607"/>
      <c r="AW358" s="607"/>
      <c r="AX358" s="607"/>
      <c r="AY358" s="607"/>
      <c r="AZ358" s="607"/>
      <c r="BA358" s="607"/>
      <c r="BB358" s="607"/>
      <c r="BC358" s="607"/>
      <c r="BD358" s="607"/>
      <c r="BE358" s="607"/>
      <c r="BF358" s="607"/>
      <c r="BG358" s="607"/>
      <c r="BH358" s="607"/>
      <c r="BI358" s="607"/>
      <c r="BJ358" s="607"/>
      <c r="BK358" s="607"/>
      <c r="BL358" s="607"/>
      <c r="BM358" s="607"/>
      <c r="BN358" s="607"/>
      <c r="BO358" s="607"/>
      <c r="BP358" s="94"/>
      <c r="BQ358" s="88" t="s">
        <v>130</v>
      </c>
      <c r="BR358" s="94"/>
      <c r="BS358" s="94"/>
      <c r="BT358" s="263"/>
      <c r="BU358" s="263"/>
      <c r="BV358" s="260"/>
    </row>
    <row r="359" spans="1:79" ht="8.85" customHeight="1" x14ac:dyDescent="0.45">
      <c r="A359" s="96"/>
      <c r="B359" s="258"/>
      <c r="C359" s="259" t="s">
        <v>39</v>
      </c>
      <c r="D359" s="259"/>
      <c r="E359" s="259"/>
      <c r="F359" s="63"/>
      <c r="G359" s="63"/>
      <c r="H359" s="259"/>
      <c r="I359" s="259"/>
      <c r="J359" s="317"/>
      <c r="K359" s="317"/>
      <c r="L359" s="317"/>
      <c r="M359" s="317"/>
      <c r="N359" s="317"/>
      <c r="O359" s="317"/>
      <c r="P359" s="317"/>
      <c r="Q359" s="317"/>
      <c r="R359" s="317"/>
      <c r="S359" s="317"/>
      <c r="T359" s="317"/>
      <c r="U359" s="317"/>
      <c r="V359" s="317"/>
      <c r="W359" s="317"/>
      <c r="X359" s="317"/>
      <c r="Y359" s="317"/>
      <c r="Z359" s="317"/>
      <c r="AA359" s="317"/>
      <c r="AB359" s="317"/>
      <c r="AC359" s="317"/>
      <c r="AD359" s="317"/>
      <c r="AE359" s="317"/>
      <c r="AF359" s="317"/>
      <c r="AG359" s="317"/>
      <c r="AH359" s="317"/>
      <c r="AI359" s="259"/>
      <c r="AJ359" s="264"/>
      <c r="AK359" s="265"/>
      <c r="AL359" s="265"/>
      <c r="AM359" s="265"/>
      <c r="AN359" s="265"/>
      <c r="AO359" s="265"/>
      <c r="AP359" s="265"/>
      <c r="AQ359" s="266"/>
      <c r="AR359" s="266"/>
      <c r="AS359" s="266"/>
      <c r="AT359" s="266"/>
      <c r="AU359" s="266"/>
      <c r="AV359" s="266"/>
      <c r="AW359" s="266"/>
      <c r="AX359" s="266"/>
      <c r="AY359" s="266"/>
      <c r="AZ359" s="266"/>
      <c r="BA359" s="266"/>
      <c r="BB359" s="266"/>
      <c r="BC359" s="266"/>
      <c r="BD359" s="266"/>
      <c r="BE359" s="266"/>
      <c r="BF359" s="266"/>
      <c r="BG359" s="266"/>
      <c r="BH359" s="266"/>
      <c r="BI359" s="266"/>
      <c r="BJ359" s="266"/>
      <c r="BK359" s="266"/>
      <c r="BL359" s="266"/>
      <c r="BM359" s="266"/>
      <c r="BN359" s="266"/>
      <c r="BO359" s="266"/>
      <c r="BP359" s="266"/>
      <c r="BQ359" s="267"/>
      <c r="BR359" s="267"/>
      <c r="BS359" s="267"/>
      <c r="BT359" s="268"/>
      <c r="BU359" s="268"/>
      <c r="BV359" s="96"/>
    </row>
    <row r="360" spans="1:79" s="18" customFormat="1" ht="33.75" x14ac:dyDescent="0.45">
      <c r="A360" s="260"/>
      <c r="B360" s="258"/>
      <c r="C360" s="608" t="s">
        <v>38</v>
      </c>
      <c r="D360" s="608"/>
      <c r="E360" s="607"/>
      <c r="F360" s="607"/>
      <c r="G360" s="607"/>
      <c r="H360" s="607"/>
      <c r="I360" s="607"/>
      <c r="J360" s="607"/>
      <c r="K360" s="607"/>
      <c r="L360" s="607"/>
      <c r="M360" s="607"/>
      <c r="N360" s="607"/>
      <c r="O360" s="607"/>
      <c r="P360" s="607"/>
      <c r="Q360" s="607"/>
      <c r="R360" s="607"/>
      <c r="S360" s="607"/>
      <c r="T360" s="607"/>
      <c r="U360" s="607"/>
      <c r="V360" s="607"/>
      <c r="W360" s="607"/>
      <c r="X360" s="607"/>
      <c r="Y360" s="607"/>
      <c r="Z360" s="607"/>
      <c r="AA360" s="607"/>
      <c r="AB360" s="607"/>
      <c r="AC360" s="607"/>
      <c r="AD360" s="607"/>
      <c r="AE360" s="607"/>
      <c r="AF360" s="316"/>
      <c r="AG360" s="609" t="s">
        <v>21</v>
      </c>
      <c r="AH360" s="609"/>
      <c r="AI360" s="609"/>
      <c r="AJ360" s="609"/>
      <c r="AK360" s="607"/>
      <c r="AL360" s="607"/>
      <c r="AM360" s="607"/>
      <c r="AN360" s="607"/>
      <c r="AO360" s="607"/>
      <c r="AP360" s="607"/>
      <c r="AQ360" s="607"/>
      <c r="AR360" s="607"/>
      <c r="AS360" s="607"/>
      <c r="AT360" s="607"/>
      <c r="AU360" s="607"/>
      <c r="AV360" s="607"/>
      <c r="AW360" s="607"/>
      <c r="AX360" s="607"/>
      <c r="AY360" s="607"/>
      <c r="AZ360" s="607"/>
      <c r="BA360" s="607"/>
      <c r="BB360" s="607"/>
      <c r="BC360" s="610" t="s">
        <v>12</v>
      </c>
      <c r="BD360" s="610"/>
      <c r="BE360" s="610"/>
      <c r="BF360" s="611"/>
      <c r="BG360" s="611"/>
      <c r="BH360" s="611"/>
      <c r="BI360" s="611"/>
      <c r="BJ360" s="611"/>
      <c r="BK360" s="611"/>
      <c r="BL360" s="611"/>
      <c r="BM360" s="611"/>
      <c r="BN360" s="611"/>
      <c r="BO360" s="611"/>
      <c r="BP360" s="64"/>
      <c r="BQ360" s="269"/>
      <c r="BR360" s="65"/>
      <c r="BS360" s="65"/>
      <c r="BT360" s="270">
        <f>IF(BF360=0,0,1)</f>
        <v>0</v>
      </c>
      <c r="BU360" s="18">
        <f>IF((BG410+BK410)&gt;(AQ410+AU410),1,0)</f>
        <v>0</v>
      </c>
      <c r="BV360" s="271"/>
    </row>
    <row r="361" spans="1:79" ht="9.6" customHeight="1" x14ac:dyDescent="0.45">
      <c r="A361" s="95"/>
      <c r="B361" s="258"/>
      <c r="C361" s="62"/>
      <c r="D361" s="62"/>
      <c r="E361" s="62"/>
      <c r="F361" s="63"/>
      <c r="G361" s="63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259"/>
      <c r="AI361" s="259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6"/>
      <c r="BR361" s="66"/>
      <c r="BS361" s="66"/>
      <c r="BT361" s="15"/>
      <c r="BU361" s="15"/>
      <c r="BV361" s="95"/>
    </row>
    <row r="362" spans="1:79" ht="8.85" customHeight="1" thickBot="1" x14ac:dyDescent="0.5">
      <c r="A362" s="95"/>
      <c r="B362" s="113"/>
      <c r="C362" s="67"/>
      <c r="D362" s="67"/>
      <c r="E362" s="67"/>
      <c r="F362" s="68"/>
      <c r="G362" s="68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272"/>
      <c r="AI362" s="272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9"/>
      <c r="BR362" s="69"/>
      <c r="BS362" s="69"/>
      <c r="BT362" s="15"/>
      <c r="BU362" s="15"/>
      <c r="BV362" s="95"/>
    </row>
    <row r="363" spans="1:79" s="18" customFormat="1" ht="40.5" customHeight="1" thickTop="1" x14ac:dyDescent="0.4">
      <c r="A363" s="271"/>
      <c r="B363" s="652" t="s">
        <v>0</v>
      </c>
      <c r="C363" s="648" t="s">
        <v>1</v>
      </c>
      <c r="D363" s="649"/>
      <c r="E363" s="273" t="s">
        <v>28</v>
      </c>
      <c r="F363" s="546" t="s">
        <v>100</v>
      </c>
      <c r="G363" s="546" t="s">
        <v>101</v>
      </c>
      <c r="H363" s="644" t="s">
        <v>41</v>
      </c>
      <c r="I363" s="645"/>
      <c r="J363" s="554" t="s">
        <v>7</v>
      </c>
      <c r="K363" s="554"/>
      <c r="L363" s="554"/>
      <c r="M363" s="554"/>
      <c r="N363" s="554"/>
      <c r="O363" s="554"/>
      <c r="P363" s="554" t="s">
        <v>2</v>
      </c>
      <c r="Q363" s="554"/>
      <c r="R363" s="554"/>
      <c r="S363" s="554"/>
      <c r="T363" s="554"/>
      <c r="U363" s="555"/>
      <c r="V363" s="550" t="s">
        <v>158</v>
      </c>
      <c r="W363" s="551"/>
      <c r="X363" s="550" t="s">
        <v>35</v>
      </c>
      <c r="Y363" s="551"/>
      <c r="Z363" s="550" t="s">
        <v>36</v>
      </c>
      <c r="AA363" s="551"/>
      <c r="AB363" s="550" t="s">
        <v>44</v>
      </c>
      <c r="AC363" s="551"/>
      <c r="AD363" s="554" t="s">
        <v>6</v>
      </c>
      <c r="AE363" s="554"/>
      <c r="AF363" s="554"/>
      <c r="AG363" s="554"/>
      <c r="AH363" s="554"/>
      <c r="AI363" s="554"/>
      <c r="AJ363" s="554" t="s">
        <v>68</v>
      </c>
      <c r="AK363" s="554"/>
      <c r="AL363" s="554"/>
      <c r="AM363" s="554"/>
      <c r="AN363" s="554"/>
      <c r="AO363" s="554"/>
      <c r="AP363" s="554" t="s">
        <v>69</v>
      </c>
      <c r="AQ363" s="554"/>
      <c r="AR363" s="554"/>
      <c r="AS363" s="554"/>
      <c r="AT363" s="554"/>
      <c r="AU363" s="554"/>
      <c r="AV363" s="554" t="s">
        <v>70</v>
      </c>
      <c r="AW363" s="554"/>
      <c r="AX363" s="554"/>
      <c r="AY363" s="554"/>
      <c r="AZ363" s="554"/>
      <c r="BA363" s="555"/>
      <c r="BB363" s="554" t="s">
        <v>4</v>
      </c>
      <c r="BC363" s="554"/>
      <c r="BD363" s="554"/>
      <c r="BE363" s="554"/>
      <c r="BF363" s="554"/>
      <c r="BG363" s="554"/>
      <c r="BH363" s="554" t="s">
        <v>71</v>
      </c>
      <c r="BI363" s="554"/>
      <c r="BJ363" s="554"/>
      <c r="BK363" s="554"/>
      <c r="BL363" s="554"/>
      <c r="BM363" s="556"/>
      <c r="BN363" s="557" t="s">
        <v>25</v>
      </c>
      <c r="BO363" s="558"/>
      <c r="BP363" s="559"/>
      <c r="BQ363" s="691" t="s">
        <v>110</v>
      </c>
      <c r="BR363" s="691" t="s">
        <v>86</v>
      </c>
      <c r="BS363" s="691" t="s">
        <v>87</v>
      </c>
      <c r="BT363" s="274"/>
      <c r="BU363" s="274"/>
      <c r="BV363" s="271"/>
    </row>
    <row r="364" spans="1:79" s="18" customFormat="1" ht="41.25" customHeight="1" x14ac:dyDescent="0.7">
      <c r="A364" s="271"/>
      <c r="B364" s="653"/>
      <c r="C364" s="650"/>
      <c r="D364" s="651"/>
      <c r="E364" s="275" t="s">
        <v>102</v>
      </c>
      <c r="F364" s="547"/>
      <c r="G364" s="547"/>
      <c r="H364" s="646"/>
      <c r="I364" s="647"/>
      <c r="J364" s="525" t="s">
        <v>17</v>
      </c>
      <c r="K364" s="526"/>
      <c r="L364" s="521" t="s">
        <v>18</v>
      </c>
      <c r="M364" s="522"/>
      <c r="N364" s="523" t="s">
        <v>19</v>
      </c>
      <c r="O364" s="524"/>
      <c r="P364" s="525" t="s">
        <v>26</v>
      </c>
      <c r="Q364" s="526"/>
      <c r="R364" s="521" t="s">
        <v>24</v>
      </c>
      <c r="S364" s="522"/>
      <c r="T364" s="523" t="s">
        <v>19</v>
      </c>
      <c r="U364" s="527"/>
      <c r="V364" s="552"/>
      <c r="W364" s="553"/>
      <c r="X364" s="552"/>
      <c r="Y364" s="553"/>
      <c r="Z364" s="552"/>
      <c r="AA364" s="553"/>
      <c r="AB364" s="552"/>
      <c r="AC364" s="553"/>
      <c r="AD364" s="525" t="s">
        <v>48</v>
      </c>
      <c r="AE364" s="526"/>
      <c r="AF364" s="521" t="s">
        <v>23</v>
      </c>
      <c r="AG364" s="522"/>
      <c r="AH364" s="563" t="s">
        <v>5</v>
      </c>
      <c r="AI364" s="564"/>
      <c r="AJ364" s="525" t="s">
        <v>48</v>
      </c>
      <c r="AK364" s="526"/>
      <c r="AL364" s="521" t="s">
        <v>23</v>
      </c>
      <c r="AM364" s="522"/>
      <c r="AN364" s="563" t="s">
        <v>5</v>
      </c>
      <c r="AO364" s="564"/>
      <c r="AP364" s="525" t="s">
        <v>48</v>
      </c>
      <c r="AQ364" s="526"/>
      <c r="AR364" s="521" t="s">
        <v>23</v>
      </c>
      <c r="AS364" s="522"/>
      <c r="AT364" s="563" t="s">
        <v>5</v>
      </c>
      <c r="AU364" s="564"/>
      <c r="AV364" s="525" t="s">
        <v>48</v>
      </c>
      <c r="AW364" s="526"/>
      <c r="AX364" s="521" t="s">
        <v>23</v>
      </c>
      <c r="AY364" s="522"/>
      <c r="AZ364" s="563" t="s">
        <v>5</v>
      </c>
      <c r="BA364" s="655"/>
      <c r="BB364" s="525" t="s">
        <v>48</v>
      </c>
      <c r="BC364" s="526"/>
      <c r="BD364" s="521" t="s">
        <v>23</v>
      </c>
      <c r="BE364" s="522"/>
      <c r="BF364" s="563" t="s">
        <v>5</v>
      </c>
      <c r="BG364" s="564"/>
      <c r="BH364" s="525" t="s">
        <v>48</v>
      </c>
      <c r="BI364" s="526"/>
      <c r="BJ364" s="521" t="s">
        <v>23</v>
      </c>
      <c r="BK364" s="522"/>
      <c r="BL364" s="563" t="s">
        <v>5</v>
      </c>
      <c r="BM364" s="564"/>
      <c r="BN364" s="560"/>
      <c r="BO364" s="561"/>
      <c r="BP364" s="562"/>
      <c r="BQ364" s="692"/>
      <c r="BR364" s="692"/>
      <c r="BS364" s="692"/>
      <c r="BT364" s="274"/>
      <c r="BU364" s="274"/>
      <c r="BV364" s="271"/>
      <c r="CA364" s="104"/>
    </row>
    <row r="365" spans="1:79" ht="23.85" customHeight="1" x14ac:dyDescent="0.35">
      <c r="A365" s="276"/>
      <c r="B365" s="570" t="str">
        <f>IF(ROSTER!B$8="","",ROSTER!B$8)</f>
        <v/>
      </c>
      <c r="C365" s="572" t="str">
        <f>IF(ROSTER!C$8="","",ROSTER!C$8)</f>
        <v/>
      </c>
      <c r="D365" s="573"/>
      <c r="E365" s="574"/>
      <c r="F365" s="576">
        <f>IF(E365="y",1,IF(E365="S",1,0))</f>
        <v>0</v>
      </c>
      <c r="G365" s="582">
        <f>IF(E365="S",1,0)</f>
        <v>0</v>
      </c>
      <c r="H365" s="578"/>
      <c r="I365" s="543"/>
      <c r="J365" s="542"/>
      <c r="K365" s="580"/>
      <c r="L365" s="584"/>
      <c r="M365" s="585"/>
      <c r="N365" s="588">
        <f>L365+J365</f>
        <v>0</v>
      </c>
      <c r="O365" s="589"/>
      <c r="P365" s="542"/>
      <c r="Q365" s="580"/>
      <c r="R365" s="584"/>
      <c r="S365" s="585"/>
      <c r="T365" s="588">
        <f>R365-P365</f>
        <v>0</v>
      </c>
      <c r="U365" s="588"/>
      <c r="V365" s="542"/>
      <c r="W365" s="543"/>
      <c r="X365" s="593"/>
      <c r="Y365" s="543"/>
      <c r="Z365" s="542"/>
      <c r="AA365" s="543"/>
      <c r="AB365" s="542"/>
      <c r="AC365" s="543"/>
      <c r="AD365" s="542"/>
      <c r="AE365" s="580"/>
      <c r="AF365" s="584"/>
      <c r="AG365" s="585"/>
      <c r="AH365" s="595">
        <f>IF(AD365=0,0,(AF365/AD365)*100)</f>
        <v>0</v>
      </c>
      <c r="AI365" s="596"/>
      <c r="AJ365" s="542"/>
      <c r="AK365" s="580"/>
      <c r="AL365" s="584"/>
      <c r="AM365" s="585"/>
      <c r="AN365" s="595">
        <f>IF(AJ365=0,0,(AL365/AJ365)*100)</f>
        <v>0</v>
      </c>
      <c r="AO365" s="596"/>
      <c r="AP365" s="542"/>
      <c r="AQ365" s="580"/>
      <c r="AR365" s="584"/>
      <c r="AS365" s="585"/>
      <c r="AT365" s="595">
        <f>IF(AP365=0,0,(AR365/AP365)*100)</f>
        <v>0</v>
      </c>
      <c r="AU365" s="596"/>
      <c r="AV365" s="599">
        <f>AD365+AJ365+AP365</f>
        <v>0</v>
      </c>
      <c r="AW365" s="600"/>
      <c r="AX365" s="630">
        <f>AF365+AL365+AR365</f>
        <v>0</v>
      </c>
      <c r="AY365" s="631"/>
      <c r="AZ365" s="595">
        <f>IF(AV365=0,0,(AX365/AV365)*100)</f>
        <v>0</v>
      </c>
      <c r="BA365" s="596"/>
      <c r="BB365" s="542"/>
      <c r="BC365" s="580"/>
      <c r="BD365" s="584"/>
      <c r="BE365" s="585"/>
      <c r="BF365" s="595">
        <f>IF(BB365=0,0,(BD365/BB365)*100)</f>
        <v>0</v>
      </c>
      <c r="BG365" s="596"/>
      <c r="BH365" s="599">
        <f>AV365+BB365</f>
        <v>0</v>
      </c>
      <c r="BI365" s="600"/>
      <c r="BJ365" s="630">
        <f>AX365+BD365</f>
        <v>0</v>
      </c>
      <c r="BK365" s="631"/>
      <c r="BL365" s="595">
        <f>IF(BH365=0,0,(BJ365/BH365)*100)</f>
        <v>0</v>
      </c>
      <c r="BM365" s="596"/>
      <c r="BN365" s="656">
        <f>(AF365*2)+(AL365*2)+(AR365*3)+BD365</f>
        <v>0</v>
      </c>
      <c r="BO365" s="657"/>
      <c r="BP365" s="658"/>
      <c r="BQ365" s="676">
        <f>IF(BS365=0,0,50*BR365/BS365)</f>
        <v>0</v>
      </c>
      <c r="BR365" s="662">
        <f>(BN365*BU$365)+(N365*BU$366)+(Z365*BU$367)+(R365*BU$368)+(X365*BU$369)+(AB365*BU$370)+(V365*BU$375)</f>
        <v>0</v>
      </c>
      <c r="BS365" s="662">
        <f>((BB365-BD365)*BU$372)+((AV365-AX365)*BU$371)+(H365*BU$373)+(P365*BU$374)</f>
        <v>0</v>
      </c>
      <c r="BT365" s="19" t="s">
        <v>75</v>
      </c>
      <c r="BU365" s="277">
        <f>IF(BQ360="B",'VALUE POINTS'!L$10,IF('GAME STATS'!BQ360="C",'VALUE POINTS'!M$10,'VALUE POINTS'!K$10))</f>
        <v>1</v>
      </c>
      <c r="BV365" s="278"/>
    </row>
    <row r="366" spans="1:79" ht="23.85" customHeight="1" x14ac:dyDescent="0.35">
      <c r="A366" s="276"/>
      <c r="B366" s="571"/>
      <c r="C366" s="642" t="str">
        <f>IF(ROSTER!D$8="","",ROSTER!D$8)</f>
        <v/>
      </c>
      <c r="D366" s="643"/>
      <c r="E366" s="575"/>
      <c r="F366" s="577"/>
      <c r="G366" s="583"/>
      <c r="H366" s="579"/>
      <c r="I366" s="545"/>
      <c r="J366" s="544"/>
      <c r="K366" s="581"/>
      <c r="L366" s="586"/>
      <c r="M366" s="587"/>
      <c r="N366" s="592"/>
      <c r="O366" s="603"/>
      <c r="P366" s="544"/>
      <c r="Q366" s="581"/>
      <c r="R366" s="586"/>
      <c r="S366" s="587"/>
      <c r="T366" s="592"/>
      <c r="U366" s="592"/>
      <c r="V366" s="544"/>
      <c r="W366" s="545"/>
      <c r="X366" s="594"/>
      <c r="Y366" s="545"/>
      <c r="Z366" s="544"/>
      <c r="AA366" s="545"/>
      <c r="AB366" s="544"/>
      <c r="AC366" s="545"/>
      <c r="AD366" s="544"/>
      <c r="AE366" s="581"/>
      <c r="AF366" s="586"/>
      <c r="AG366" s="587"/>
      <c r="AH366" s="626"/>
      <c r="AI366" s="627"/>
      <c r="AJ366" s="544"/>
      <c r="AK366" s="581"/>
      <c r="AL366" s="586"/>
      <c r="AM366" s="587"/>
      <c r="AN366" s="626"/>
      <c r="AO366" s="627"/>
      <c r="AP366" s="544"/>
      <c r="AQ366" s="581"/>
      <c r="AR366" s="586"/>
      <c r="AS366" s="587"/>
      <c r="AT366" s="626"/>
      <c r="AU366" s="627"/>
      <c r="AV366" s="628"/>
      <c r="AW366" s="629"/>
      <c r="AX366" s="632"/>
      <c r="AY366" s="633"/>
      <c r="AZ366" s="626"/>
      <c r="BA366" s="627"/>
      <c r="BB366" s="544"/>
      <c r="BC366" s="581"/>
      <c r="BD366" s="586"/>
      <c r="BE366" s="587"/>
      <c r="BF366" s="626"/>
      <c r="BG366" s="627"/>
      <c r="BH366" s="628"/>
      <c r="BI366" s="629"/>
      <c r="BJ366" s="632"/>
      <c r="BK366" s="633"/>
      <c r="BL366" s="626"/>
      <c r="BM366" s="627"/>
      <c r="BN366" s="678"/>
      <c r="BO366" s="679"/>
      <c r="BP366" s="680"/>
      <c r="BQ366" s="677"/>
      <c r="BR366" s="663"/>
      <c r="BS366" s="663"/>
      <c r="BT366" s="19" t="s">
        <v>76</v>
      </c>
      <c r="BU366" s="277">
        <f>IF(BQ360="B",'VALUE POINTS'!L$11,IF('GAME STATS'!BQ360="C",'VALUE POINTS'!M$11,'VALUE POINTS'!K$11))</f>
        <v>1</v>
      </c>
      <c r="BV366" s="278"/>
    </row>
    <row r="367" spans="1:79" ht="21.75" customHeight="1" x14ac:dyDescent="0.4">
      <c r="A367" s="95"/>
      <c r="B367" s="570" t="str">
        <f>IF(ROSTER!B$10="","",ROSTER!B$10)</f>
        <v/>
      </c>
      <c r="C367" s="572" t="str">
        <f>IF(ROSTER!C$10="","",ROSTER!C$10)</f>
        <v/>
      </c>
      <c r="D367" s="573"/>
      <c r="E367" s="574"/>
      <c r="F367" s="576">
        <f>IF(E367="y",1,IF(E367="S",1,0))</f>
        <v>0</v>
      </c>
      <c r="G367" s="582">
        <f>IF(E367="S",1,0)</f>
        <v>0</v>
      </c>
      <c r="H367" s="578"/>
      <c r="I367" s="543"/>
      <c r="J367" s="542"/>
      <c r="K367" s="580"/>
      <c r="L367" s="584"/>
      <c r="M367" s="585"/>
      <c r="N367" s="588">
        <f>L367+J367</f>
        <v>0</v>
      </c>
      <c r="O367" s="589"/>
      <c r="P367" s="542"/>
      <c r="Q367" s="580"/>
      <c r="R367" s="584"/>
      <c r="S367" s="585"/>
      <c r="T367" s="588">
        <f>R367-P367</f>
        <v>0</v>
      </c>
      <c r="U367" s="588"/>
      <c r="V367" s="542"/>
      <c r="W367" s="543"/>
      <c r="X367" s="593"/>
      <c r="Y367" s="543"/>
      <c r="Z367" s="542"/>
      <c r="AA367" s="543"/>
      <c r="AB367" s="542"/>
      <c r="AC367" s="543"/>
      <c r="AD367" s="542"/>
      <c r="AE367" s="580"/>
      <c r="AF367" s="584"/>
      <c r="AG367" s="585"/>
      <c r="AH367" s="595">
        <f>IF(AD367=0,0,(AF367/AD367)*100)</f>
        <v>0</v>
      </c>
      <c r="AI367" s="596"/>
      <c r="AJ367" s="542"/>
      <c r="AK367" s="580"/>
      <c r="AL367" s="584"/>
      <c r="AM367" s="585"/>
      <c r="AN367" s="595">
        <f>IF(AJ367=0,0,(AL367/AJ367)*100)</f>
        <v>0</v>
      </c>
      <c r="AO367" s="596"/>
      <c r="AP367" s="542"/>
      <c r="AQ367" s="580"/>
      <c r="AR367" s="584"/>
      <c r="AS367" s="585"/>
      <c r="AT367" s="595">
        <f>IF(AP367=0,0,(AR367/AP367)*100)</f>
        <v>0</v>
      </c>
      <c r="AU367" s="596"/>
      <c r="AV367" s="599">
        <f>AD367+AJ367+AP367</f>
        <v>0</v>
      </c>
      <c r="AW367" s="600"/>
      <c r="AX367" s="630">
        <f>AF367+AL367+AR367</f>
        <v>0</v>
      </c>
      <c r="AY367" s="631"/>
      <c r="AZ367" s="595">
        <f>IF(AV367=0,0,(AX367/AV367)*100)</f>
        <v>0</v>
      </c>
      <c r="BA367" s="596"/>
      <c r="BB367" s="542"/>
      <c r="BC367" s="580"/>
      <c r="BD367" s="584"/>
      <c r="BE367" s="585"/>
      <c r="BF367" s="595">
        <f>IF(BB367=0,0,(BD367/BB367)*100)</f>
        <v>0</v>
      </c>
      <c r="BG367" s="596"/>
      <c r="BH367" s="599">
        <f>AV367+BB367</f>
        <v>0</v>
      </c>
      <c r="BI367" s="600"/>
      <c r="BJ367" s="630">
        <f>AX367+BD367</f>
        <v>0</v>
      </c>
      <c r="BK367" s="631"/>
      <c r="BL367" s="595">
        <f>IF(BH367=0,0,(BJ367/BH367)*100)</f>
        <v>0</v>
      </c>
      <c r="BM367" s="596"/>
      <c r="BN367" s="656">
        <f>(AF367*2)+(AL367*2)+(AR367*3)+BD367</f>
        <v>0</v>
      </c>
      <c r="BO367" s="657"/>
      <c r="BP367" s="658"/>
      <c r="BQ367" s="676">
        <f>IF(BS367=0,0,50*BR367/BS367)</f>
        <v>0</v>
      </c>
      <c r="BR367" s="662">
        <f t="shared" ref="BR367" si="326">(BN367*BU$365)+(N367*BU$366)+(Z367*BU$367)+(R367*BU$368)+(X367*BU$369)+(AB367*BU$370)+(V367*BU$375)</f>
        <v>0</v>
      </c>
      <c r="BS367" s="662">
        <f t="shared" ref="BS367" si="327">((BB367-BD367)*BU$372)+((AV367-AX367)*BU$371)+(H367*BU$373)+(P367*BU$374)</f>
        <v>0</v>
      </c>
      <c r="BT367" s="19" t="s">
        <v>77</v>
      </c>
      <c r="BU367" s="277">
        <f>IF(BQ360="B",'VALUE POINTS'!L$12,IF('GAME STATS'!BQ360="C",'VALUE POINTS'!M$12,'VALUE POINTS'!K$12))</f>
        <v>2</v>
      </c>
      <c r="BV367" s="278"/>
      <c r="CA367" s="18"/>
    </row>
    <row r="368" spans="1:79" ht="21.75" customHeight="1" x14ac:dyDescent="0.35">
      <c r="A368" s="95"/>
      <c r="B368" s="571"/>
      <c r="C368" s="642" t="str">
        <f>IF(ROSTER!D$10="","",ROSTER!D$10)</f>
        <v/>
      </c>
      <c r="D368" s="643"/>
      <c r="E368" s="575"/>
      <c r="F368" s="577"/>
      <c r="G368" s="583"/>
      <c r="H368" s="579"/>
      <c r="I368" s="545"/>
      <c r="J368" s="544"/>
      <c r="K368" s="581"/>
      <c r="L368" s="586"/>
      <c r="M368" s="587"/>
      <c r="N368" s="592" t="s">
        <v>16</v>
      </c>
      <c r="O368" s="603"/>
      <c r="P368" s="544"/>
      <c r="Q368" s="581"/>
      <c r="R368" s="586"/>
      <c r="S368" s="587"/>
      <c r="T368" s="592" t="s">
        <v>16</v>
      </c>
      <c r="U368" s="592"/>
      <c r="V368" s="544"/>
      <c r="W368" s="545"/>
      <c r="X368" s="594"/>
      <c r="Y368" s="545"/>
      <c r="Z368" s="544"/>
      <c r="AA368" s="545"/>
      <c r="AB368" s="544"/>
      <c r="AC368" s="545"/>
      <c r="AD368" s="544"/>
      <c r="AE368" s="581"/>
      <c r="AF368" s="586"/>
      <c r="AG368" s="587"/>
      <c r="AH368" s="626"/>
      <c r="AI368" s="627"/>
      <c r="AJ368" s="544"/>
      <c r="AK368" s="581"/>
      <c r="AL368" s="586"/>
      <c r="AM368" s="587"/>
      <c r="AN368" s="626"/>
      <c r="AO368" s="627"/>
      <c r="AP368" s="544"/>
      <c r="AQ368" s="581"/>
      <c r="AR368" s="586"/>
      <c r="AS368" s="587"/>
      <c r="AT368" s="626"/>
      <c r="AU368" s="627"/>
      <c r="AV368" s="628"/>
      <c r="AW368" s="629"/>
      <c r="AX368" s="632"/>
      <c r="AY368" s="633"/>
      <c r="AZ368" s="626"/>
      <c r="BA368" s="627"/>
      <c r="BB368" s="544"/>
      <c r="BC368" s="581"/>
      <c r="BD368" s="586"/>
      <c r="BE368" s="587"/>
      <c r="BF368" s="626"/>
      <c r="BG368" s="627"/>
      <c r="BH368" s="628"/>
      <c r="BI368" s="629"/>
      <c r="BJ368" s="632"/>
      <c r="BK368" s="633"/>
      <c r="BL368" s="626"/>
      <c r="BM368" s="627"/>
      <c r="BN368" s="678"/>
      <c r="BO368" s="679"/>
      <c r="BP368" s="680"/>
      <c r="BQ368" s="677"/>
      <c r="BR368" s="663"/>
      <c r="BS368" s="663"/>
      <c r="BT368" s="19" t="s">
        <v>78</v>
      </c>
      <c r="BU368" s="277">
        <f>IF(BQ360="B",'VALUE POINTS'!L$13,IF('GAME STATS'!BQ360="C",'VALUE POINTS'!M$13,'VALUE POINTS'!K$13))</f>
        <v>2</v>
      </c>
      <c r="BV368" s="278"/>
    </row>
    <row r="369" spans="1:79" ht="21.75" customHeight="1" x14ac:dyDescent="0.35">
      <c r="A369" s="95"/>
      <c r="B369" s="570" t="str">
        <f>IF(ROSTER!B$12="","",ROSTER!B$12)</f>
        <v/>
      </c>
      <c r="C369" s="572" t="str">
        <f>IF(ROSTER!C$12="","",ROSTER!C$12)</f>
        <v/>
      </c>
      <c r="D369" s="573"/>
      <c r="E369" s="574"/>
      <c r="F369" s="576">
        <f>IF(E369="y",1,IF(E369="S",1,0))</f>
        <v>0</v>
      </c>
      <c r="G369" s="582">
        <f>IF(E369="S",1,0)</f>
        <v>0</v>
      </c>
      <c r="H369" s="578"/>
      <c r="I369" s="543"/>
      <c r="J369" s="542"/>
      <c r="K369" s="580"/>
      <c r="L369" s="584"/>
      <c r="M369" s="585"/>
      <c r="N369" s="588">
        <f>L369+J369</f>
        <v>0</v>
      </c>
      <c r="O369" s="589"/>
      <c r="P369" s="542"/>
      <c r="Q369" s="580"/>
      <c r="R369" s="584"/>
      <c r="S369" s="585"/>
      <c r="T369" s="588">
        <f>R369-P369</f>
        <v>0</v>
      </c>
      <c r="U369" s="588"/>
      <c r="V369" s="542"/>
      <c r="W369" s="543"/>
      <c r="X369" s="593"/>
      <c r="Y369" s="543"/>
      <c r="Z369" s="542"/>
      <c r="AA369" s="543"/>
      <c r="AB369" s="542"/>
      <c r="AC369" s="543"/>
      <c r="AD369" s="542"/>
      <c r="AE369" s="580"/>
      <c r="AF369" s="584"/>
      <c r="AG369" s="585"/>
      <c r="AH369" s="595">
        <f>IF(AD369=0,0,(AF369/AD369)*100)</f>
        <v>0</v>
      </c>
      <c r="AI369" s="596"/>
      <c r="AJ369" s="542"/>
      <c r="AK369" s="580"/>
      <c r="AL369" s="584"/>
      <c r="AM369" s="585"/>
      <c r="AN369" s="595">
        <f>IF(AJ369=0,0,(AL369/AJ369)*100)</f>
        <v>0</v>
      </c>
      <c r="AO369" s="596"/>
      <c r="AP369" s="542"/>
      <c r="AQ369" s="580"/>
      <c r="AR369" s="584"/>
      <c r="AS369" s="585"/>
      <c r="AT369" s="595">
        <f>IF(AP369=0,0,(AR369/AP369)*100)</f>
        <v>0</v>
      </c>
      <c r="AU369" s="596"/>
      <c r="AV369" s="599">
        <f>AD369+AJ369+AP369</f>
        <v>0</v>
      </c>
      <c r="AW369" s="600"/>
      <c r="AX369" s="630">
        <f>AF369+AL369+AR369</f>
        <v>0</v>
      </c>
      <c r="AY369" s="631"/>
      <c r="AZ369" s="595">
        <f>IF(AV369=0,0,(AX369/AV369)*100)</f>
        <v>0</v>
      </c>
      <c r="BA369" s="596"/>
      <c r="BB369" s="542"/>
      <c r="BC369" s="580"/>
      <c r="BD369" s="584"/>
      <c r="BE369" s="585"/>
      <c r="BF369" s="595">
        <f>IF(BB369=0,0,(BD369/BB369)*100)</f>
        <v>0</v>
      </c>
      <c r="BG369" s="596"/>
      <c r="BH369" s="599">
        <f>AV369+BB369</f>
        <v>0</v>
      </c>
      <c r="BI369" s="600"/>
      <c r="BJ369" s="630">
        <f>AX369+BD369</f>
        <v>0</v>
      </c>
      <c r="BK369" s="631"/>
      <c r="BL369" s="595">
        <f>IF(BH369=0,0,(BJ369/BH369)*100)</f>
        <v>0</v>
      </c>
      <c r="BM369" s="596"/>
      <c r="BN369" s="656">
        <f>(AF369*2)+(AL369*2)+(AR369*3)+BD369</f>
        <v>0</v>
      </c>
      <c r="BO369" s="657"/>
      <c r="BP369" s="658"/>
      <c r="BQ369" s="676">
        <f t="shared" ref="BQ369" si="328">IF(BS369=0,0,50*BR369/BS369)</f>
        <v>0</v>
      </c>
      <c r="BR369" s="662">
        <f t="shared" ref="BR369" si="329">(BN369*BU$365)+(N369*BU$366)+(Z369*BU$367)+(R369*BU$368)+(X369*BU$369)+(AB369*BU$370)+(V369*BU$375)</f>
        <v>0</v>
      </c>
      <c r="BS369" s="662">
        <f t="shared" ref="BS369" si="330">((BB369-BD369)*BU$372)+((AV369-AX369)*BU$371)+(H369*BU$373)+(P369*BU$374)</f>
        <v>0</v>
      </c>
      <c r="BT369" s="19" t="s">
        <v>79</v>
      </c>
      <c r="BU369" s="277">
        <f>IF(BQ360="B",'VALUE POINTS'!L$14,IF('GAME STATS'!BQ360="C",'VALUE POINTS'!M$14,'VALUE POINTS'!K$14))</f>
        <v>2</v>
      </c>
      <c r="BV369" s="278"/>
    </row>
    <row r="370" spans="1:79" ht="21.75" customHeight="1" x14ac:dyDescent="0.4">
      <c r="A370" s="95"/>
      <c r="B370" s="571"/>
      <c r="C370" s="642" t="str">
        <f>IF(ROSTER!D$12="","",ROSTER!D$12)</f>
        <v/>
      </c>
      <c r="D370" s="643"/>
      <c r="E370" s="575"/>
      <c r="F370" s="577"/>
      <c r="G370" s="583"/>
      <c r="H370" s="579"/>
      <c r="I370" s="545"/>
      <c r="J370" s="544"/>
      <c r="K370" s="581"/>
      <c r="L370" s="586"/>
      <c r="M370" s="587"/>
      <c r="N370" s="592" t="s">
        <v>16</v>
      </c>
      <c r="O370" s="603"/>
      <c r="P370" s="544"/>
      <c r="Q370" s="581"/>
      <c r="R370" s="586"/>
      <c r="S370" s="587"/>
      <c r="T370" s="592" t="s">
        <v>16</v>
      </c>
      <c r="U370" s="592"/>
      <c r="V370" s="544"/>
      <c r="W370" s="545"/>
      <c r="X370" s="594"/>
      <c r="Y370" s="545"/>
      <c r="Z370" s="544"/>
      <c r="AA370" s="545"/>
      <c r="AB370" s="544"/>
      <c r="AC370" s="545"/>
      <c r="AD370" s="544"/>
      <c r="AE370" s="581"/>
      <c r="AF370" s="586"/>
      <c r="AG370" s="587"/>
      <c r="AH370" s="626"/>
      <c r="AI370" s="627"/>
      <c r="AJ370" s="544"/>
      <c r="AK370" s="581"/>
      <c r="AL370" s="586"/>
      <c r="AM370" s="587"/>
      <c r="AN370" s="626"/>
      <c r="AO370" s="627"/>
      <c r="AP370" s="544"/>
      <c r="AQ370" s="581"/>
      <c r="AR370" s="586"/>
      <c r="AS370" s="587"/>
      <c r="AT370" s="626"/>
      <c r="AU370" s="627"/>
      <c r="AV370" s="628"/>
      <c r="AW370" s="629"/>
      <c r="AX370" s="632"/>
      <c r="AY370" s="633"/>
      <c r="AZ370" s="626"/>
      <c r="BA370" s="627"/>
      <c r="BB370" s="544"/>
      <c r="BC370" s="581"/>
      <c r="BD370" s="586"/>
      <c r="BE370" s="587"/>
      <c r="BF370" s="626"/>
      <c r="BG370" s="627"/>
      <c r="BH370" s="628"/>
      <c r="BI370" s="629"/>
      <c r="BJ370" s="632"/>
      <c r="BK370" s="633"/>
      <c r="BL370" s="626"/>
      <c r="BM370" s="627"/>
      <c r="BN370" s="678"/>
      <c r="BO370" s="679"/>
      <c r="BP370" s="680"/>
      <c r="BQ370" s="677"/>
      <c r="BR370" s="663"/>
      <c r="BS370" s="663"/>
      <c r="BT370" s="19" t="s">
        <v>80</v>
      </c>
      <c r="BU370" s="277">
        <f>IF(BQ360="B",'VALUE POINTS'!L$15,IF('GAME STATS'!BQ360="C",'VALUE POINTS'!M$15,'VALUE POINTS'!K$15))</f>
        <v>2</v>
      </c>
      <c r="BV370" s="278"/>
      <c r="CA370" s="18"/>
    </row>
    <row r="371" spans="1:79" ht="21.75" customHeight="1" x14ac:dyDescent="0.35">
      <c r="A371" s="95"/>
      <c r="B371" s="570" t="str">
        <f>IF(ROSTER!B$14="","",ROSTER!B$14)</f>
        <v/>
      </c>
      <c r="C371" s="572" t="str">
        <f>IF(ROSTER!C$14="","",ROSTER!C$14)</f>
        <v/>
      </c>
      <c r="D371" s="573"/>
      <c r="E371" s="574"/>
      <c r="F371" s="576">
        <f>IF(E371="y",1,IF(E371="S",1,0))</f>
        <v>0</v>
      </c>
      <c r="G371" s="582">
        <f>IF(E371="S",1,0)</f>
        <v>0</v>
      </c>
      <c r="H371" s="578"/>
      <c r="I371" s="543"/>
      <c r="J371" s="542"/>
      <c r="K371" s="580"/>
      <c r="L371" s="584"/>
      <c r="M371" s="585"/>
      <c r="N371" s="588">
        <f>L371+J371</f>
        <v>0</v>
      </c>
      <c r="O371" s="589"/>
      <c r="P371" s="542"/>
      <c r="Q371" s="580"/>
      <c r="R371" s="584"/>
      <c r="S371" s="585"/>
      <c r="T371" s="588">
        <f>R371-P371</f>
        <v>0</v>
      </c>
      <c r="U371" s="588"/>
      <c r="V371" s="542"/>
      <c r="W371" s="543"/>
      <c r="X371" s="593"/>
      <c r="Y371" s="543"/>
      <c r="Z371" s="542"/>
      <c r="AA371" s="543"/>
      <c r="AB371" s="542"/>
      <c r="AC371" s="543"/>
      <c r="AD371" s="542"/>
      <c r="AE371" s="580"/>
      <c r="AF371" s="584"/>
      <c r="AG371" s="585"/>
      <c r="AH371" s="595">
        <f>IF(AD371=0,0,(AF371/AD371)*100)</f>
        <v>0</v>
      </c>
      <c r="AI371" s="596"/>
      <c r="AJ371" s="542"/>
      <c r="AK371" s="580"/>
      <c r="AL371" s="584"/>
      <c r="AM371" s="585"/>
      <c r="AN371" s="595">
        <f>IF(AJ371=0,0,(AL371/AJ371)*100)</f>
        <v>0</v>
      </c>
      <c r="AO371" s="596"/>
      <c r="AP371" s="542"/>
      <c r="AQ371" s="580"/>
      <c r="AR371" s="584"/>
      <c r="AS371" s="585"/>
      <c r="AT371" s="595">
        <f>IF(AP371=0,0,(AR371/AP371)*100)</f>
        <v>0</v>
      </c>
      <c r="AU371" s="596"/>
      <c r="AV371" s="599">
        <f>AD371+AJ371+AP371</f>
        <v>0</v>
      </c>
      <c r="AW371" s="600"/>
      <c r="AX371" s="630">
        <f>AF371+AL371+AR371</f>
        <v>0</v>
      </c>
      <c r="AY371" s="631"/>
      <c r="AZ371" s="595">
        <f>IF(AV371=0,0,(AX371/AV371)*100)</f>
        <v>0</v>
      </c>
      <c r="BA371" s="596"/>
      <c r="BB371" s="542"/>
      <c r="BC371" s="580"/>
      <c r="BD371" s="584"/>
      <c r="BE371" s="585"/>
      <c r="BF371" s="595">
        <f>IF(BB371=0,0,(BD371/BB371)*100)</f>
        <v>0</v>
      </c>
      <c r="BG371" s="596"/>
      <c r="BH371" s="599">
        <f>AV371+BB371</f>
        <v>0</v>
      </c>
      <c r="BI371" s="600"/>
      <c r="BJ371" s="630">
        <f>AX371+BD371</f>
        <v>0</v>
      </c>
      <c r="BK371" s="631"/>
      <c r="BL371" s="595">
        <f>IF(BH371=0,0,(BJ371/BH371)*100)</f>
        <v>0</v>
      </c>
      <c r="BM371" s="596"/>
      <c r="BN371" s="656">
        <f>(AF371*2)+(AL371*2)+(AR371*3)+BD371</f>
        <v>0</v>
      </c>
      <c r="BO371" s="657"/>
      <c r="BP371" s="658"/>
      <c r="BQ371" s="676">
        <f t="shared" ref="BQ371" si="331">IF(BS371=0,0,50*BR371/BS371)</f>
        <v>0</v>
      </c>
      <c r="BR371" s="662">
        <f t="shared" ref="BR371" si="332">(BN371*BU$365)+(N371*BU$366)+(Z371*BU$367)+(R371*BU$368)+(X371*BU$369)+(AB371*BU$370)+(V371*BU$375)</f>
        <v>0</v>
      </c>
      <c r="BS371" s="662">
        <f t="shared" ref="BS371" si="333">((BB371-BD371)*BU$372)+((AV371-AX371)*BU$371)+(H371*BU$373)+(P371*BU$374)</f>
        <v>0</v>
      </c>
      <c r="BT371" s="19" t="s">
        <v>81</v>
      </c>
      <c r="BU371" s="277">
        <f>IF(BQ360="B",'VALUE POINTS'!L$16,IF('GAME STATS'!BQ360="C",'VALUE POINTS'!M$16,'VALUE POINTS'!K$16))</f>
        <v>2</v>
      </c>
      <c r="BV371" s="278"/>
    </row>
    <row r="372" spans="1:79" ht="21.75" customHeight="1" x14ac:dyDescent="0.35">
      <c r="A372" s="95"/>
      <c r="B372" s="571"/>
      <c r="C372" s="642" t="str">
        <f>IF(ROSTER!D$14="","",ROSTER!D$14)</f>
        <v/>
      </c>
      <c r="D372" s="643"/>
      <c r="E372" s="575"/>
      <c r="F372" s="577"/>
      <c r="G372" s="583"/>
      <c r="H372" s="579"/>
      <c r="I372" s="545"/>
      <c r="J372" s="544"/>
      <c r="K372" s="581"/>
      <c r="L372" s="586"/>
      <c r="M372" s="587"/>
      <c r="N372" s="592" t="s">
        <v>16</v>
      </c>
      <c r="O372" s="603"/>
      <c r="P372" s="544"/>
      <c r="Q372" s="581"/>
      <c r="R372" s="586"/>
      <c r="S372" s="587"/>
      <c r="T372" s="592" t="s">
        <v>16</v>
      </c>
      <c r="U372" s="592"/>
      <c r="V372" s="544"/>
      <c r="W372" s="545"/>
      <c r="X372" s="594"/>
      <c r="Y372" s="545"/>
      <c r="Z372" s="544"/>
      <c r="AA372" s="545"/>
      <c r="AB372" s="544"/>
      <c r="AC372" s="545"/>
      <c r="AD372" s="544"/>
      <c r="AE372" s="581"/>
      <c r="AF372" s="586"/>
      <c r="AG372" s="587"/>
      <c r="AH372" s="626"/>
      <c r="AI372" s="627"/>
      <c r="AJ372" s="544"/>
      <c r="AK372" s="581"/>
      <c r="AL372" s="586"/>
      <c r="AM372" s="587"/>
      <c r="AN372" s="626"/>
      <c r="AO372" s="627"/>
      <c r="AP372" s="544"/>
      <c r="AQ372" s="581"/>
      <c r="AR372" s="586"/>
      <c r="AS372" s="587"/>
      <c r="AT372" s="626"/>
      <c r="AU372" s="627"/>
      <c r="AV372" s="628"/>
      <c r="AW372" s="629"/>
      <c r="AX372" s="632"/>
      <c r="AY372" s="633"/>
      <c r="AZ372" s="626"/>
      <c r="BA372" s="627"/>
      <c r="BB372" s="544"/>
      <c r="BC372" s="581"/>
      <c r="BD372" s="586"/>
      <c r="BE372" s="587"/>
      <c r="BF372" s="626"/>
      <c r="BG372" s="627"/>
      <c r="BH372" s="628"/>
      <c r="BI372" s="629"/>
      <c r="BJ372" s="632"/>
      <c r="BK372" s="633"/>
      <c r="BL372" s="626"/>
      <c r="BM372" s="627"/>
      <c r="BN372" s="678"/>
      <c r="BO372" s="679"/>
      <c r="BP372" s="680"/>
      <c r="BQ372" s="677"/>
      <c r="BR372" s="663"/>
      <c r="BS372" s="663"/>
      <c r="BT372" s="19" t="s">
        <v>82</v>
      </c>
      <c r="BU372" s="277">
        <f>IF(BQ360="B",'VALUE POINTS'!L$17,IF('GAME STATS'!BQ360="C",'VALUE POINTS'!M$17,'VALUE POINTS'!K$17))</f>
        <v>1</v>
      </c>
      <c r="BV372" s="278"/>
    </row>
    <row r="373" spans="1:79" ht="21.75" customHeight="1" x14ac:dyDescent="0.35">
      <c r="A373" s="95"/>
      <c r="B373" s="570" t="str">
        <f>IF(ROSTER!B$16="","",ROSTER!B$16)</f>
        <v/>
      </c>
      <c r="C373" s="572" t="str">
        <f>IF(ROSTER!C$16="","",ROSTER!C$16)</f>
        <v/>
      </c>
      <c r="D373" s="573"/>
      <c r="E373" s="574"/>
      <c r="F373" s="576">
        <f>IF(E373="y",1,IF(E373="S",1,0))</f>
        <v>0</v>
      </c>
      <c r="G373" s="582">
        <f>IF(E373="S",1,0)</f>
        <v>0</v>
      </c>
      <c r="H373" s="578"/>
      <c r="I373" s="543"/>
      <c r="J373" s="542"/>
      <c r="K373" s="580"/>
      <c r="L373" s="584"/>
      <c r="M373" s="585"/>
      <c r="N373" s="588">
        <f>L373+J373</f>
        <v>0</v>
      </c>
      <c r="O373" s="589"/>
      <c r="P373" s="542"/>
      <c r="Q373" s="580"/>
      <c r="R373" s="584"/>
      <c r="S373" s="585"/>
      <c r="T373" s="588">
        <f>R373-P373</f>
        <v>0</v>
      </c>
      <c r="U373" s="588"/>
      <c r="V373" s="542"/>
      <c r="W373" s="543"/>
      <c r="X373" s="593"/>
      <c r="Y373" s="543"/>
      <c r="Z373" s="542"/>
      <c r="AA373" s="543"/>
      <c r="AB373" s="542"/>
      <c r="AC373" s="543"/>
      <c r="AD373" s="542"/>
      <c r="AE373" s="580"/>
      <c r="AF373" s="584"/>
      <c r="AG373" s="585"/>
      <c r="AH373" s="595">
        <f>IF(AD373=0,0,(AF373/AD373)*100)</f>
        <v>0</v>
      </c>
      <c r="AI373" s="596"/>
      <c r="AJ373" s="542"/>
      <c r="AK373" s="580"/>
      <c r="AL373" s="584"/>
      <c r="AM373" s="585"/>
      <c r="AN373" s="595">
        <f>IF(AJ373=0,0,(AL373/AJ373)*100)</f>
        <v>0</v>
      </c>
      <c r="AO373" s="596"/>
      <c r="AP373" s="542"/>
      <c r="AQ373" s="580"/>
      <c r="AR373" s="584"/>
      <c r="AS373" s="585"/>
      <c r="AT373" s="595">
        <f>IF(AP373=0,0,(AR373/AP373)*100)</f>
        <v>0</v>
      </c>
      <c r="AU373" s="596"/>
      <c r="AV373" s="599">
        <f>AD373+AJ373+AP373</f>
        <v>0</v>
      </c>
      <c r="AW373" s="600"/>
      <c r="AX373" s="630">
        <f>AF373+AL373+AR373</f>
        <v>0</v>
      </c>
      <c r="AY373" s="631"/>
      <c r="AZ373" s="595">
        <f>IF(AV373=0,0,(AX373/AV373)*100)</f>
        <v>0</v>
      </c>
      <c r="BA373" s="596"/>
      <c r="BB373" s="542"/>
      <c r="BC373" s="580"/>
      <c r="BD373" s="584"/>
      <c r="BE373" s="585"/>
      <c r="BF373" s="595">
        <f>IF(BB373=0,0,(BD373/BB373)*100)</f>
        <v>0</v>
      </c>
      <c r="BG373" s="596"/>
      <c r="BH373" s="599">
        <f>AV373+BB373</f>
        <v>0</v>
      </c>
      <c r="BI373" s="600"/>
      <c r="BJ373" s="630">
        <f>AX373+BD373</f>
        <v>0</v>
      </c>
      <c r="BK373" s="631"/>
      <c r="BL373" s="595">
        <f>IF(BH373=0,0,(BJ373/BH373)*100)</f>
        <v>0</v>
      </c>
      <c r="BM373" s="596"/>
      <c r="BN373" s="656">
        <f>(AF373*2)+(AL373*2)+(AR373*3)+BD373</f>
        <v>0</v>
      </c>
      <c r="BO373" s="657"/>
      <c r="BP373" s="658"/>
      <c r="BQ373" s="676">
        <f t="shared" ref="BQ373" si="334">IF(BS373=0,0,50*BR373/BS373)</f>
        <v>0</v>
      </c>
      <c r="BR373" s="662">
        <f t="shared" ref="BR373" si="335">(BN373*BU$365)+(N373*BU$366)+(Z373*BU$367)+(R373*BU$368)+(X373*BU$369)+(AB373*BU$370)+(V373*BU$375)</f>
        <v>0</v>
      </c>
      <c r="BS373" s="662">
        <f t="shared" ref="BS373" si="336">((BB373-BD373)*BU$372)+((AV373-AX373)*BU$371)+(H373*BU$373)+(P373*BU$374)</f>
        <v>0</v>
      </c>
      <c r="BT373" s="19" t="s">
        <v>83</v>
      </c>
      <c r="BU373" s="277">
        <f>IF(BQ360="B",'VALUE POINTS'!L$18,IF('GAME STATS'!BQ360="C",'VALUE POINTS'!M$18,'VALUE POINTS'!K$18))</f>
        <v>2</v>
      </c>
      <c r="BV373" s="278"/>
    </row>
    <row r="374" spans="1:79" ht="21.75" customHeight="1" x14ac:dyDescent="0.35">
      <c r="A374" s="95"/>
      <c r="B374" s="571"/>
      <c r="C374" s="642" t="str">
        <f>IF(ROSTER!D$16="","",ROSTER!D$16)</f>
        <v/>
      </c>
      <c r="D374" s="643"/>
      <c r="E374" s="575"/>
      <c r="F374" s="577"/>
      <c r="G374" s="583"/>
      <c r="H374" s="579"/>
      <c r="I374" s="545"/>
      <c r="J374" s="544"/>
      <c r="K374" s="581"/>
      <c r="L374" s="586"/>
      <c r="M374" s="587"/>
      <c r="N374" s="592" t="s">
        <v>16</v>
      </c>
      <c r="O374" s="603"/>
      <c r="P374" s="544"/>
      <c r="Q374" s="581"/>
      <c r="R374" s="586"/>
      <c r="S374" s="587"/>
      <c r="T374" s="592" t="s">
        <v>16</v>
      </c>
      <c r="U374" s="592"/>
      <c r="V374" s="544"/>
      <c r="W374" s="545"/>
      <c r="X374" s="594"/>
      <c r="Y374" s="545"/>
      <c r="Z374" s="544"/>
      <c r="AA374" s="545"/>
      <c r="AB374" s="544"/>
      <c r="AC374" s="545"/>
      <c r="AD374" s="544"/>
      <c r="AE374" s="581"/>
      <c r="AF374" s="586"/>
      <c r="AG374" s="587"/>
      <c r="AH374" s="626"/>
      <c r="AI374" s="627"/>
      <c r="AJ374" s="544"/>
      <c r="AK374" s="581"/>
      <c r="AL374" s="586"/>
      <c r="AM374" s="587"/>
      <c r="AN374" s="626"/>
      <c r="AO374" s="627"/>
      <c r="AP374" s="544"/>
      <c r="AQ374" s="581"/>
      <c r="AR374" s="586"/>
      <c r="AS374" s="587"/>
      <c r="AT374" s="626"/>
      <c r="AU374" s="627"/>
      <c r="AV374" s="628"/>
      <c r="AW374" s="629"/>
      <c r="AX374" s="632"/>
      <c r="AY374" s="633"/>
      <c r="AZ374" s="626"/>
      <c r="BA374" s="627"/>
      <c r="BB374" s="544"/>
      <c r="BC374" s="581"/>
      <c r="BD374" s="586"/>
      <c r="BE374" s="587"/>
      <c r="BF374" s="626"/>
      <c r="BG374" s="627"/>
      <c r="BH374" s="628"/>
      <c r="BI374" s="629"/>
      <c r="BJ374" s="632"/>
      <c r="BK374" s="633"/>
      <c r="BL374" s="626"/>
      <c r="BM374" s="627"/>
      <c r="BN374" s="678"/>
      <c r="BO374" s="679"/>
      <c r="BP374" s="680"/>
      <c r="BQ374" s="677"/>
      <c r="BR374" s="663"/>
      <c r="BS374" s="663"/>
      <c r="BT374" s="19" t="s">
        <v>84</v>
      </c>
      <c r="BU374" s="277">
        <f>IF(BQ360="B",'VALUE POINTS'!L$19,IF('GAME STATS'!BQ360="C",'VALUE POINTS'!M$19,'VALUE POINTS'!K$19))</f>
        <v>2</v>
      </c>
      <c r="BV374" s="278"/>
    </row>
    <row r="375" spans="1:79" ht="21.75" customHeight="1" x14ac:dyDescent="0.35">
      <c r="A375" s="95"/>
      <c r="B375" s="570" t="str">
        <f>IF(ROSTER!B$18="","",ROSTER!B$18)</f>
        <v/>
      </c>
      <c r="C375" s="572" t="str">
        <f>IF(ROSTER!C$18="","",ROSTER!C$18)</f>
        <v/>
      </c>
      <c r="D375" s="573"/>
      <c r="E375" s="574"/>
      <c r="F375" s="576">
        <f>IF(E375="y",1,IF(E375="S",1,0))</f>
        <v>0</v>
      </c>
      <c r="G375" s="582">
        <f>IF(E375="S",1,0)</f>
        <v>0</v>
      </c>
      <c r="H375" s="578"/>
      <c r="I375" s="543"/>
      <c r="J375" s="542"/>
      <c r="K375" s="580"/>
      <c r="L375" s="584"/>
      <c r="M375" s="585"/>
      <c r="N375" s="588">
        <f>L375+J375</f>
        <v>0</v>
      </c>
      <c r="O375" s="589"/>
      <c r="P375" s="542"/>
      <c r="Q375" s="580"/>
      <c r="R375" s="584"/>
      <c r="S375" s="585"/>
      <c r="T375" s="588">
        <f>R375-P375</f>
        <v>0</v>
      </c>
      <c r="U375" s="588"/>
      <c r="V375" s="542"/>
      <c r="W375" s="543"/>
      <c r="X375" s="593"/>
      <c r="Y375" s="543"/>
      <c r="Z375" s="542"/>
      <c r="AA375" s="543"/>
      <c r="AB375" s="542"/>
      <c r="AC375" s="543"/>
      <c r="AD375" s="542"/>
      <c r="AE375" s="580"/>
      <c r="AF375" s="584"/>
      <c r="AG375" s="585"/>
      <c r="AH375" s="595">
        <f>IF(AD375=0,0,(AF375/AD375)*100)</f>
        <v>0</v>
      </c>
      <c r="AI375" s="596"/>
      <c r="AJ375" s="542"/>
      <c r="AK375" s="580"/>
      <c r="AL375" s="584"/>
      <c r="AM375" s="585"/>
      <c r="AN375" s="595">
        <f>IF(AJ375=0,0,(AL375/AJ375)*100)</f>
        <v>0</v>
      </c>
      <c r="AO375" s="596"/>
      <c r="AP375" s="542"/>
      <c r="AQ375" s="580"/>
      <c r="AR375" s="584"/>
      <c r="AS375" s="585"/>
      <c r="AT375" s="595">
        <f>IF(AP375=0,0,(AR375/AP375)*100)</f>
        <v>0</v>
      </c>
      <c r="AU375" s="596"/>
      <c r="AV375" s="599">
        <f>AD375+AJ375+AP375</f>
        <v>0</v>
      </c>
      <c r="AW375" s="600"/>
      <c r="AX375" s="630">
        <f>AF375+AL375+AR375</f>
        <v>0</v>
      </c>
      <c r="AY375" s="631"/>
      <c r="AZ375" s="595">
        <f>IF(AV375=0,0,(AX375/AV375)*100)</f>
        <v>0</v>
      </c>
      <c r="BA375" s="596"/>
      <c r="BB375" s="542"/>
      <c r="BC375" s="580"/>
      <c r="BD375" s="584"/>
      <c r="BE375" s="585"/>
      <c r="BF375" s="595">
        <f>IF(BB375=0,0,(BD375/BB375)*100)</f>
        <v>0</v>
      </c>
      <c r="BG375" s="596"/>
      <c r="BH375" s="599">
        <f>AV375+BB375</f>
        <v>0</v>
      </c>
      <c r="BI375" s="600"/>
      <c r="BJ375" s="630">
        <f>AX375+BD375</f>
        <v>0</v>
      </c>
      <c r="BK375" s="631"/>
      <c r="BL375" s="595">
        <f>IF(BH375=0,0,(BJ375/BH375)*100)</f>
        <v>0</v>
      </c>
      <c r="BM375" s="596"/>
      <c r="BN375" s="656">
        <f>(AF375*2)+(AL375*2)+(AR375*3)+BD375</f>
        <v>0</v>
      </c>
      <c r="BO375" s="657"/>
      <c r="BP375" s="658"/>
      <c r="BQ375" s="676">
        <f t="shared" ref="BQ375" si="337">IF(BS375=0,0,50*BR375/BS375)</f>
        <v>0</v>
      </c>
      <c r="BR375" s="662">
        <f t="shared" ref="BR375" si="338">(BN375*BU$365)+(N375*BU$366)+(Z375*BU$367)+(R375*BU$368)+(X375*BU$369)+(AB375*BU$370)+(V375*BU$375)</f>
        <v>0</v>
      </c>
      <c r="BS375" s="662">
        <f t="shared" ref="BS375" si="339">((BB375-BD375)*BU$372)+((AV375-AX375)*BU$371)+(H375*BU$373)+(P375*BU$374)</f>
        <v>0</v>
      </c>
      <c r="BT375" s="19" t="s">
        <v>160</v>
      </c>
      <c r="BU375" s="277">
        <f>IF(BQ360="B",'VALUE POINTS'!L$20,IF('GAME STATS'!BQ360="C",'VALUE POINTS'!M$20,'VALUE POINTS'!K$20))</f>
        <v>1</v>
      </c>
      <c r="BV375" s="278"/>
    </row>
    <row r="376" spans="1:79" ht="21.75" customHeight="1" x14ac:dyDescent="0.25">
      <c r="A376" s="95"/>
      <c r="B376" s="571"/>
      <c r="C376" s="642" t="str">
        <f>IF(ROSTER!D$18="","",ROSTER!D$18)</f>
        <v/>
      </c>
      <c r="D376" s="643"/>
      <c r="E376" s="575"/>
      <c r="F376" s="577"/>
      <c r="G376" s="583"/>
      <c r="H376" s="579"/>
      <c r="I376" s="545"/>
      <c r="J376" s="544"/>
      <c r="K376" s="581"/>
      <c r="L376" s="586"/>
      <c r="M376" s="587"/>
      <c r="N376" s="592" t="s">
        <v>16</v>
      </c>
      <c r="O376" s="603"/>
      <c r="P376" s="544"/>
      <c r="Q376" s="581"/>
      <c r="R376" s="586"/>
      <c r="S376" s="587"/>
      <c r="T376" s="592" t="s">
        <v>16</v>
      </c>
      <c r="U376" s="592"/>
      <c r="V376" s="544"/>
      <c r="W376" s="545"/>
      <c r="X376" s="594"/>
      <c r="Y376" s="545"/>
      <c r="Z376" s="544"/>
      <c r="AA376" s="545"/>
      <c r="AB376" s="544"/>
      <c r="AC376" s="545"/>
      <c r="AD376" s="544"/>
      <c r="AE376" s="581"/>
      <c r="AF376" s="586"/>
      <c r="AG376" s="587"/>
      <c r="AH376" s="626"/>
      <c r="AI376" s="627"/>
      <c r="AJ376" s="544"/>
      <c r="AK376" s="581"/>
      <c r="AL376" s="586"/>
      <c r="AM376" s="587"/>
      <c r="AN376" s="626"/>
      <c r="AO376" s="627"/>
      <c r="AP376" s="544"/>
      <c r="AQ376" s="581"/>
      <c r="AR376" s="586"/>
      <c r="AS376" s="587"/>
      <c r="AT376" s="626"/>
      <c r="AU376" s="627"/>
      <c r="AV376" s="628"/>
      <c r="AW376" s="629"/>
      <c r="AX376" s="632"/>
      <c r="AY376" s="633"/>
      <c r="AZ376" s="626"/>
      <c r="BA376" s="627"/>
      <c r="BB376" s="544"/>
      <c r="BC376" s="581"/>
      <c r="BD376" s="586"/>
      <c r="BE376" s="587"/>
      <c r="BF376" s="626"/>
      <c r="BG376" s="627"/>
      <c r="BH376" s="628"/>
      <c r="BI376" s="629"/>
      <c r="BJ376" s="632"/>
      <c r="BK376" s="633"/>
      <c r="BL376" s="626"/>
      <c r="BM376" s="627"/>
      <c r="BN376" s="678"/>
      <c r="BO376" s="679"/>
      <c r="BP376" s="680"/>
      <c r="BQ376" s="677"/>
      <c r="BR376" s="663"/>
      <c r="BS376" s="663"/>
      <c r="BT376" s="15"/>
      <c r="BU376" s="15"/>
      <c r="BV376" s="95"/>
    </row>
    <row r="377" spans="1:79" ht="21.75" customHeight="1" x14ac:dyDescent="0.25">
      <c r="A377" s="95"/>
      <c r="B377" s="570" t="str">
        <f>IF(ROSTER!B$20="","",ROSTER!B$20)</f>
        <v/>
      </c>
      <c r="C377" s="572" t="str">
        <f>IF(ROSTER!C$20="","",ROSTER!C$20)</f>
        <v/>
      </c>
      <c r="D377" s="573"/>
      <c r="E377" s="574"/>
      <c r="F377" s="576">
        <f>IF(E377="y",1,IF(E377="S",1,0))</f>
        <v>0</v>
      </c>
      <c r="G377" s="582">
        <f>IF(E377="S",1,0)</f>
        <v>0</v>
      </c>
      <c r="H377" s="578"/>
      <c r="I377" s="543"/>
      <c r="J377" s="542"/>
      <c r="K377" s="580"/>
      <c r="L377" s="584"/>
      <c r="M377" s="585"/>
      <c r="N377" s="588">
        <f>L377+J377</f>
        <v>0</v>
      </c>
      <c r="O377" s="589"/>
      <c r="P377" s="542"/>
      <c r="Q377" s="580"/>
      <c r="R377" s="584"/>
      <c r="S377" s="585"/>
      <c r="T377" s="588">
        <f>R377-P377</f>
        <v>0</v>
      </c>
      <c r="U377" s="588"/>
      <c r="V377" s="542"/>
      <c r="W377" s="543"/>
      <c r="X377" s="593"/>
      <c r="Y377" s="543"/>
      <c r="Z377" s="542"/>
      <c r="AA377" s="543"/>
      <c r="AB377" s="542"/>
      <c r="AC377" s="543"/>
      <c r="AD377" s="542"/>
      <c r="AE377" s="580"/>
      <c r="AF377" s="584"/>
      <c r="AG377" s="585"/>
      <c r="AH377" s="595">
        <f>IF(AD377=0,0,(AF377/AD377)*100)</f>
        <v>0</v>
      </c>
      <c r="AI377" s="596"/>
      <c r="AJ377" s="542"/>
      <c r="AK377" s="580"/>
      <c r="AL377" s="584"/>
      <c r="AM377" s="585"/>
      <c r="AN377" s="595">
        <f>IF(AJ377=0,0,(AL377/AJ377)*100)</f>
        <v>0</v>
      </c>
      <c r="AO377" s="596"/>
      <c r="AP377" s="542"/>
      <c r="AQ377" s="580"/>
      <c r="AR377" s="584"/>
      <c r="AS377" s="585"/>
      <c r="AT377" s="595">
        <f>IF(AP377=0,0,(AR377/AP377)*100)</f>
        <v>0</v>
      </c>
      <c r="AU377" s="596"/>
      <c r="AV377" s="599">
        <f>AD377+AJ377+AP377</f>
        <v>0</v>
      </c>
      <c r="AW377" s="600"/>
      <c r="AX377" s="630">
        <f>AF377+AL377+AR377</f>
        <v>0</v>
      </c>
      <c r="AY377" s="631"/>
      <c r="AZ377" s="595">
        <f>IF(AV377=0,0,(AX377/AV377)*100)</f>
        <v>0</v>
      </c>
      <c r="BA377" s="596"/>
      <c r="BB377" s="542"/>
      <c r="BC377" s="580"/>
      <c r="BD377" s="584"/>
      <c r="BE377" s="585"/>
      <c r="BF377" s="595">
        <f>IF(BB377=0,0,(BD377/BB377)*100)</f>
        <v>0</v>
      </c>
      <c r="BG377" s="596"/>
      <c r="BH377" s="599">
        <f>AV377+BB377</f>
        <v>0</v>
      </c>
      <c r="BI377" s="600"/>
      <c r="BJ377" s="630">
        <f>AX377+BD377</f>
        <v>0</v>
      </c>
      <c r="BK377" s="631"/>
      <c r="BL377" s="595">
        <f>IF(BH377=0,0,(BJ377/BH377)*100)</f>
        <v>0</v>
      </c>
      <c r="BM377" s="596"/>
      <c r="BN377" s="656">
        <f>(AF377*2)+(AL377*2)+(AR377*3)+BD377</f>
        <v>0</v>
      </c>
      <c r="BO377" s="657"/>
      <c r="BP377" s="658"/>
      <c r="BQ377" s="676">
        <f t="shared" ref="BQ377" si="340">IF(BS377=0,0,50*BR377/BS377)</f>
        <v>0</v>
      </c>
      <c r="BR377" s="662">
        <f t="shared" ref="BR377" si="341">(BN377*BU$365)+(N377*BU$366)+(Z377*BU$367)+(R377*BU$368)+(X377*BU$369)+(AB377*BU$370)+(V377*BU$375)</f>
        <v>0</v>
      </c>
      <c r="BS377" s="662">
        <f t="shared" ref="BS377" si="342">((BB377-BD377)*BU$372)+((AV377-AX377)*BU$371)+(H377*BU$373)+(P377*BU$374)</f>
        <v>0</v>
      </c>
      <c r="BT377" s="15"/>
      <c r="BU377" s="15"/>
      <c r="BV377" s="95"/>
    </row>
    <row r="378" spans="1:79" ht="21.75" customHeight="1" x14ac:dyDescent="0.25">
      <c r="A378" s="95"/>
      <c r="B378" s="571"/>
      <c r="C378" s="642" t="str">
        <f>IF(ROSTER!D$20="","",ROSTER!D$20)</f>
        <v/>
      </c>
      <c r="D378" s="643"/>
      <c r="E378" s="575"/>
      <c r="F378" s="577"/>
      <c r="G378" s="583"/>
      <c r="H378" s="579"/>
      <c r="I378" s="545"/>
      <c r="J378" s="544"/>
      <c r="K378" s="581"/>
      <c r="L378" s="586"/>
      <c r="M378" s="587"/>
      <c r="N378" s="592" t="s">
        <v>16</v>
      </c>
      <c r="O378" s="603"/>
      <c r="P378" s="544"/>
      <c r="Q378" s="581"/>
      <c r="R378" s="586"/>
      <c r="S378" s="587"/>
      <c r="T378" s="592" t="s">
        <v>16</v>
      </c>
      <c r="U378" s="592"/>
      <c r="V378" s="544"/>
      <c r="W378" s="545"/>
      <c r="X378" s="594"/>
      <c r="Y378" s="545"/>
      <c r="Z378" s="544"/>
      <c r="AA378" s="545"/>
      <c r="AB378" s="544"/>
      <c r="AC378" s="545"/>
      <c r="AD378" s="544"/>
      <c r="AE378" s="581"/>
      <c r="AF378" s="586"/>
      <c r="AG378" s="587"/>
      <c r="AH378" s="626"/>
      <c r="AI378" s="627"/>
      <c r="AJ378" s="544"/>
      <c r="AK378" s="581"/>
      <c r="AL378" s="586"/>
      <c r="AM378" s="587"/>
      <c r="AN378" s="626"/>
      <c r="AO378" s="627"/>
      <c r="AP378" s="544"/>
      <c r="AQ378" s="581"/>
      <c r="AR378" s="586"/>
      <c r="AS378" s="587"/>
      <c r="AT378" s="626"/>
      <c r="AU378" s="627"/>
      <c r="AV378" s="628"/>
      <c r="AW378" s="629"/>
      <c r="AX378" s="632"/>
      <c r="AY378" s="633"/>
      <c r="AZ378" s="626"/>
      <c r="BA378" s="627"/>
      <c r="BB378" s="544"/>
      <c r="BC378" s="581"/>
      <c r="BD378" s="586"/>
      <c r="BE378" s="587"/>
      <c r="BF378" s="626"/>
      <c r="BG378" s="627"/>
      <c r="BH378" s="628"/>
      <c r="BI378" s="629"/>
      <c r="BJ378" s="632"/>
      <c r="BK378" s="633"/>
      <c r="BL378" s="626"/>
      <c r="BM378" s="627"/>
      <c r="BN378" s="678"/>
      <c r="BO378" s="679"/>
      <c r="BP378" s="680"/>
      <c r="BQ378" s="677"/>
      <c r="BR378" s="663"/>
      <c r="BS378" s="663"/>
      <c r="BT378" s="15"/>
      <c r="BU378" s="15"/>
      <c r="BV378" s="95"/>
    </row>
    <row r="379" spans="1:79" ht="21.75" customHeight="1" x14ac:dyDescent="0.25">
      <c r="A379" s="95"/>
      <c r="B379" s="570" t="str">
        <f>IF(ROSTER!B$22="","",ROSTER!B$22)</f>
        <v/>
      </c>
      <c r="C379" s="572" t="str">
        <f>IF(ROSTER!C$22="","",ROSTER!C$22)</f>
        <v/>
      </c>
      <c r="D379" s="573"/>
      <c r="E379" s="574"/>
      <c r="F379" s="576">
        <f>IF(E379="y",1,IF(E379="S",1,0))</f>
        <v>0</v>
      </c>
      <c r="G379" s="582">
        <f>IF(E379="S",1,0)</f>
        <v>0</v>
      </c>
      <c r="H379" s="578"/>
      <c r="I379" s="543"/>
      <c r="J379" s="542"/>
      <c r="K379" s="580"/>
      <c r="L379" s="584"/>
      <c r="M379" s="585"/>
      <c r="N379" s="588">
        <f>L379+J379</f>
        <v>0</v>
      </c>
      <c r="O379" s="589"/>
      <c r="P379" s="542"/>
      <c r="Q379" s="580"/>
      <c r="R379" s="584"/>
      <c r="S379" s="585"/>
      <c r="T379" s="588">
        <f>R379-P379</f>
        <v>0</v>
      </c>
      <c r="U379" s="588"/>
      <c r="V379" s="542"/>
      <c r="W379" s="543"/>
      <c r="X379" s="593"/>
      <c r="Y379" s="543"/>
      <c r="Z379" s="542"/>
      <c r="AA379" s="543"/>
      <c r="AB379" s="542"/>
      <c r="AC379" s="543"/>
      <c r="AD379" s="542"/>
      <c r="AE379" s="580"/>
      <c r="AF379" s="584"/>
      <c r="AG379" s="585"/>
      <c r="AH379" s="595">
        <f>IF(AD379=0,0,(AF379/AD379)*100)</f>
        <v>0</v>
      </c>
      <c r="AI379" s="596"/>
      <c r="AJ379" s="542"/>
      <c r="AK379" s="580"/>
      <c r="AL379" s="584"/>
      <c r="AM379" s="585"/>
      <c r="AN379" s="595">
        <f>IF(AJ379=0,0,(AL379/AJ379)*100)</f>
        <v>0</v>
      </c>
      <c r="AO379" s="596"/>
      <c r="AP379" s="542"/>
      <c r="AQ379" s="580"/>
      <c r="AR379" s="584"/>
      <c r="AS379" s="585"/>
      <c r="AT379" s="595">
        <f>IF(AP379=0,0,(AR379/AP379)*100)</f>
        <v>0</v>
      </c>
      <c r="AU379" s="596"/>
      <c r="AV379" s="599">
        <f>AD379+AJ379+AP379</f>
        <v>0</v>
      </c>
      <c r="AW379" s="600"/>
      <c r="AX379" s="630">
        <f>AF379+AL379+AR379</f>
        <v>0</v>
      </c>
      <c r="AY379" s="631"/>
      <c r="AZ379" s="595">
        <f>IF(AV379=0,0,(AX379/AV379)*100)</f>
        <v>0</v>
      </c>
      <c r="BA379" s="596"/>
      <c r="BB379" s="542"/>
      <c r="BC379" s="580"/>
      <c r="BD379" s="584"/>
      <c r="BE379" s="585"/>
      <c r="BF379" s="595">
        <f>IF(BB379=0,0,(BD379/BB379)*100)</f>
        <v>0</v>
      </c>
      <c r="BG379" s="596"/>
      <c r="BH379" s="599">
        <f>AV379+BB379</f>
        <v>0</v>
      </c>
      <c r="BI379" s="600"/>
      <c r="BJ379" s="630">
        <f>AX379+BD379</f>
        <v>0</v>
      </c>
      <c r="BK379" s="631"/>
      <c r="BL379" s="595">
        <f>IF(BH379=0,0,(BJ379/BH379)*100)</f>
        <v>0</v>
      </c>
      <c r="BM379" s="596"/>
      <c r="BN379" s="656">
        <f>(AF379*2)+(AL379*2)+(AR379*3)+BD379</f>
        <v>0</v>
      </c>
      <c r="BO379" s="657"/>
      <c r="BP379" s="658"/>
      <c r="BQ379" s="676">
        <f t="shared" ref="BQ379" si="343">IF(BS379=0,0,50*BR379/BS379)</f>
        <v>0</v>
      </c>
      <c r="BR379" s="662">
        <f t="shared" ref="BR379" si="344">(BN379*BU$365)+(N379*BU$366)+(Z379*BU$367)+(R379*BU$368)+(X379*BU$369)+(AB379*BU$370)+(V379*BU$375)</f>
        <v>0</v>
      </c>
      <c r="BS379" s="662">
        <f t="shared" ref="BS379" si="345">((BB379-BD379)*BU$372)+((AV379-AX379)*BU$371)+(H379*BU$373)+(P379*BU$374)</f>
        <v>0</v>
      </c>
      <c r="BT379" s="15"/>
      <c r="BU379" s="15"/>
      <c r="BV379" s="95"/>
    </row>
    <row r="380" spans="1:79" ht="21.75" customHeight="1" x14ac:dyDescent="0.25">
      <c r="A380" s="95"/>
      <c r="B380" s="571"/>
      <c r="C380" s="642" t="str">
        <f>IF(ROSTER!D$22="","",ROSTER!D$22)</f>
        <v/>
      </c>
      <c r="D380" s="643"/>
      <c r="E380" s="575"/>
      <c r="F380" s="577"/>
      <c r="G380" s="583"/>
      <c r="H380" s="579"/>
      <c r="I380" s="545"/>
      <c r="J380" s="544"/>
      <c r="K380" s="581"/>
      <c r="L380" s="586"/>
      <c r="M380" s="587"/>
      <c r="N380" s="592" t="s">
        <v>16</v>
      </c>
      <c r="O380" s="603"/>
      <c r="P380" s="544"/>
      <c r="Q380" s="581"/>
      <c r="R380" s="586"/>
      <c r="S380" s="587"/>
      <c r="T380" s="592" t="s">
        <v>16</v>
      </c>
      <c r="U380" s="592"/>
      <c r="V380" s="544"/>
      <c r="W380" s="545"/>
      <c r="X380" s="594"/>
      <c r="Y380" s="545"/>
      <c r="Z380" s="544"/>
      <c r="AA380" s="545"/>
      <c r="AB380" s="544"/>
      <c r="AC380" s="545"/>
      <c r="AD380" s="544"/>
      <c r="AE380" s="581"/>
      <c r="AF380" s="586"/>
      <c r="AG380" s="587"/>
      <c r="AH380" s="626"/>
      <c r="AI380" s="627"/>
      <c r="AJ380" s="544"/>
      <c r="AK380" s="581"/>
      <c r="AL380" s="586"/>
      <c r="AM380" s="587"/>
      <c r="AN380" s="626"/>
      <c r="AO380" s="627"/>
      <c r="AP380" s="544"/>
      <c r="AQ380" s="581"/>
      <c r="AR380" s="586"/>
      <c r="AS380" s="587"/>
      <c r="AT380" s="626"/>
      <c r="AU380" s="627"/>
      <c r="AV380" s="628"/>
      <c r="AW380" s="629"/>
      <c r="AX380" s="632"/>
      <c r="AY380" s="633"/>
      <c r="AZ380" s="626"/>
      <c r="BA380" s="627"/>
      <c r="BB380" s="544"/>
      <c r="BC380" s="581"/>
      <c r="BD380" s="586"/>
      <c r="BE380" s="587"/>
      <c r="BF380" s="626"/>
      <c r="BG380" s="627"/>
      <c r="BH380" s="628"/>
      <c r="BI380" s="629"/>
      <c r="BJ380" s="632"/>
      <c r="BK380" s="633"/>
      <c r="BL380" s="626"/>
      <c r="BM380" s="627"/>
      <c r="BN380" s="678"/>
      <c r="BO380" s="679"/>
      <c r="BP380" s="680"/>
      <c r="BQ380" s="677"/>
      <c r="BR380" s="663"/>
      <c r="BS380" s="663"/>
      <c r="BT380" s="15"/>
      <c r="BU380" s="15"/>
      <c r="BV380" s="95"/>
    </row>
    <row r="381" spans="1:79" ht="21.75" customHeight="1" x14ac:dyDescent="0.25">
      <c r="A381" s="95"/>
      <c r="B381" s="570" t="str">
        <f>IF(ROSTER!B$24="","",ROSTER!B$24)</f>
        <v/>
      </c>
      <c r="C381" s="572" t="str">
        <f>IF(ROSTER!C$24="","",ROSTER!C$24)</f>
        <v/>
      </c>
      <c r="D381" s="573"/>
      <c r="E381" s="574"/>
      <c r="F381" s="576">
        <f>IF(E381="y",1,IF(E381="S",1,0))</f>
        <v>0</v>
      </c>
      <c r="G381" s="582">
        <f>IF(E381="S",1,0)</f>
        <v>0</v>
      </c>
      <c r="H381" s="578"/>
      <c r="I381" s="543"/>
      <c r="J381" s="542"/>
      <c r="K381" s="580"/>
      <c r="L381" s="584"/>
      <c r="M381" s="585"/>
      <c r="N381" s="588">
        <f>L381+J381</f>
        <v>0</v>
      </c>
      <c r="O381" s="589"/>
      <c r="P381" s="542"/>
      <c r="Q381" s="580"/>
      <c r="R381" s="584"/>
      <c r="S381" s="585"/>
      <c r="T381" s="588">
        <f>R381-P381</f>
        <v>0</v>
      </c>
      <c r="U381" s="588"/>
      <c r="V381" s="542"/>
      <c r="W381" s="543"/>
      <c r="X381" s="593"/>
      <c r="Y381" s="543"/>
      <c r="Z381" s="542"/>
      <c r="AA381" s="543"/>
      <c r="AB381" s="542"/>
      <c r="AC381" s="543"/>
      <c r="AD381" s="542"/>
      <c r="AE381" s="580"/>
      <c r="AF381" s="584"/>
      <c r="AG381" s="585"/>
      <c r="AH381" s="595">
        <f>IF(AD381=0,0,(AF381/AD381)*100)</f>
        <v>0</v>
      </c>
      <c r="AI381" s="596"/>
      <c r="AJ381" s="542"/>
      <c r="AK381" s="580"/>
      <c r="AL381" s="584"/>
      <c r="AM381" s="585"/>
      <c r="AN381" s="595">
        <f>IF(AJ381=0,0,(AL381/AJ381)*100)</f>
        <v>0</v>
      </c>
      <c r="AO381" s="596"/>
      <c r="AP381" s="542"/>
      <c r="AQ381" s="580"/>
      <c r="AR381" s="584"/>
      <c r="AS381" s="585"/>
      <c r="AT381" s="595">
        <f>IF(AP381=0,0,(AR381/AP381)*100)</f>
        <v>0</v>
      </c>
      <c r="AU381" s="596"/>
      <c r="AV381" s="599">
        <f>AD381+AJ381+AP381</f>
        <v>0</v>
      </c>
      <c r="AW381" s="600"/>
      <c r="AX381" s="630">
        <f>AF381+AL381+AR381</f>
        <v>0</v>
      </c>
      <c r="AY381" s="631"/>
      <c r="AZ381" s="595">
        <f>IF(AV381=0,0,(AX381/AV381)*100)</f>
        <v>0</v>
      </c>
      <c r="BA381" s="596"/>
      <c r="BB381" s="542"/>
      <c r="BC381" s="580"/>
      <c r="BD381" s="584"/>
      <c r="BE381" s="585"/>
      <c r="BF381" s="595">
        <f>IF(BB381=0,0,(BD381/BB381)*100)</f>
        <v>0</v>
      </c>
      <c r="BG381" s="596"/>
      <c r="BH381" s="599">
        <f>AV381+BB381</f>
        <v>0</v>
      </c>
      <c r="BI381" s="600"/>
      <c r="BJ381" s="630">
        <f>AX381+BD381</f>
        <v>0</v>
      </c>
      <c r="BK381" s="631"/>
      <c r="BL381" s="595">
        <f>IF(BH381=0,0,(BJ381/BH381)*100)</f>
        <v>0</v>
      </c>
      <c r="BM381" s="596"/>
      <c r="BN381" s="656">
        <f>(AF381*2)+(AL381*2)+(AR381*3)+BD381</f>
        <v>0</v>
      </c>
      <c r="BO381" s="657"/>
      <c r="BP381" s="658"/>
      <c r="BQ381" s="676">
        <f t="shared" ref="BQ381" si="346">IF(BS381=0,0,50*BR381/BS381)</f>
        <v>0</v>
      </c>
      <c r="BR381" s="662">
        <f t="shared" ref="BR381" si="347">(BN381*BU$365)+(N381*BU$366)+(Z381*BU$367)+(R381*BU$368)+(X381*BU$369)+(AB381*BU$370)+(V381*BU$375)</f>
        <v>0</v>
      </c>
      <c r="BS381" s="662">
        <f t="shared" ref="BS381" si="348">((BB381-BD381)*BU$372)+((AV381-AX381)*BU$371)+(H381*BU$373)+(P381*BU$374)</f>
        <v>0</v>
      </c>
      <c r="BT381" s="15"/>
      <c r="BU381" s="15"/>
      <c r="BV381" s="95"/>
    </row>
    <row r="382" spans="1:79" ht="21.75" customHeight="1" x14ac:dyDescent="0.25">
      <c r="A382" s="95"/>
      <c r="B382" s="571"/>
      <c r="C382" s="642" t="str">
        <f>IF(ROSTER!D$24="","",ROSTER!D$24)</f>
        <v/>
      </c>
      <c r="D382" s="643"/>
      <c r="E382" s="575"/>
      <c r="F382" s="577"/>
      <c r="G382" s="583"/>
      <c r="H382" s="579"/>
      <c r="I382" s="545"/>
      <c r="J382" s="544"/>
      <c r="K382" s="581"/>
      <c r="L382" s="586"/>
      <c r="M382" s="587"/>
      <c r="N382" s="592" t="s">
        <v>16</v>
      </c>
      <c r="O382" s="603"/>
      <c r="P382" s="544"/>
      <c r="Q382" s="581"/>
      <c r="R382" s="586"/>
      <c r="S382" s="587"/>
      <c r="T382" s="592" t="s">
        <v>16</v>
      </c>
      <c r="U382" s="592"/>
      <c r="V382" s="544"/>
      <c r="W382" s="545"/>
      <c r="X382" s="594"/>
      <c r="Y382" s="545"/>
      <c r="Z382" s="544"/>
      <c r="AA382" s="545"/>
      <c r="AB382" s="544"/>
      <c r="AC382" s="545"/>
      <c r="AD382" s="544"/>
      <c r="AE382" s="581"/>
      <c r="AF382" s="586"/>
      <c r="AG382" s="587"/>
      <c r="AH382" s="626"/>
      <c r="AI382" s="627"/>
      <c r="AJ382" s="544"/>
      <c r="AK382" s="581"/>
      <c r="AL382" s="586"/>
      <c r="AM382" s="587"/>
      <c r="AN382" s="626"/>
      <c r="AO382" s="627"/>
      <c r="AP382" s="544"/>
      <c r="AQ382" s="581"/>
      <c r="AR382" s="586"/>
      <c r="AS382" s="587"/>
      <c r="AT382" s="626"/>
      <c r="AU382" s="627"/>
      <c r="AV382" s="628"/>
      <c r="AW382" s="629"/>
      <c r="AX382" s="632"/>
      <c r="AY382" s="633"/>
      <c r="AZ382" s="626"/>
      <c r="BA382" s="627"/>
      <c r="BB382" s="544"/>
      <c r="BC382" s="581"/>
      <c r="BD382" s="586"/>
      <c r="BE382" s="587"/>
      <c r="BF382" s="626"/>
      <c r="BG382" s="627"/>
      <c r="BH382" s="628"/>
      <c r="BI382" s="629"/>
      <c r="BJ382" s="632"/>
      <c r="BK382" s="633"/>
      <c r="BL382" s="626"/>
      <c r="BM382" s="627"/>
      <c r="BN382" s="678"/>
      <c r="BO382" s="679"/>
      <c r="BP382" s="680"/>
      <c r="BQ382" s="677"/>
      <c r="BR382" s="663"/>
      <c r="BS382" s="663"/>
      <c r="BT382" s="15"/>
      <c r="BU382" s="15"/>
      <c r="BV382" s="95"/>
    </row>
    <row r="383" spans="1:79" ht="21.75" customHeight="1" x14ac:dyDescent="0.25">
      <c r="A383" s="95"/>
      <c r="B383" s="570" t="str">
        <f>IF(ROSTER!B$26="","",ROSTER!B$26)</f>
        <v/>
      </c>
      <c r="C383" s="572" t="str">
        <f>IF(ROSTER!C$26="","",ROSTER!C$26)</f>
        <v/>
      </c>
      <c r="D383" s="573"/>
      <c r="E383" s="574"/>
      <c r="F383" s="576">
        <f>IF(E383="y",1,IF(E383="S",1,0))</f>
        <v>0</v>
      </c>
      <c r="G383" s="582">
        <f>IF(E383="S",1,0)</f>
        <v>0</v>
      </c>
      <c r="H383" s="578"/>
      <c r="I383" s="543"/>
      <c r="J383" s="542"/>
      <c r="K383" s="580"/>
      <c r="L383" s="584"/>
      <c r="M383" s="585"/>
      <c r="N383" s="588">
        <f>L383+J383</f>
        <v>0</v>
      </c>
      <c r="O383" s="589"/>
      <c r="P383" s="542"/>
      <c r="Q383" s="580"/>
      <c r="R383" s="584"/>
      <c r="S383" s="585"/>
      <c r="T383" s="588">
        <f>R383-P383</f>
        <v>0</v>
      </c>
      <c r="U383" s="588"/>
      <c r="V383" s="542"/>
      <c r="W383" s="543"/>
      <c r="X383" s="593"/>
      <c r="Y383" s="543"/>
      <c r="Z383" s="542"/>
      <c r="AA383" s="543"/>
      <c r="AB383" s="542"/>
      <c r="AC383" s="543"/>
      <c r="AD383" s="542"/>
      <c r="AE383" s="580"/>
      <c r="AF383" s="584"/>
      <c r="AG383" s="585"/>
      <c r="AH383" s="595">
        <f>IF(AD383=0,0,(AF383/AD383)*100)</f>
        <v>0</v>
      </c>
      <c r="AI383" s="596"/>
      <c r="AJ383" s="542"/>
      <c r="AK383" s="580"/>
      <c r="AL383" s="584"/>
      <c r="AM383" s="585"/>
      <c r="AN383" s="595">
        <f>IF(AJ383=0,0,(AL383/AJ383)*100)</f>
        <v>0</v>
      </c>
      <c r="AO383" s="596"/>
      <c r="AP383" s="542"/>
      <c r="AQ383" s="580"/>
      <c r="AR383" s="584"/>
      <c r="AS383" s="585"/>
      <c r="AT383" s="595">
        <f>IF(AP383=0,0,(AR383/AP383)*100)</f>
        <v>0</v>
      </c>
      <c r="AU383" s="596"/>
      <c r="AV383" s="599">
        <f>AD383+AJ383+AP383</f>
        <v>0</v>
      </c>
      <c r="AW383" s="600"/>
      <c r="AX383" s="630">
        <f>AF383+AL383+AR383</f>
        <v>0</v>
      </c>
      <c r="AY383" s="631"/>
      <c r="AZ383" s="595">
        <f>IF(AV383=0,0,(AX383/AV383)*100)</f>
        <v>0</v>
      </c>
      <c r="BA383" s="596"/>
      <c r="BB383" s="542"/>
      <c r="BC383" s="580"/>
      <c r="BD383" s="584"/>
      <c r="BE383" s="585"/>
      <c r="BF383" s="595">
        <f>IF(BB383=0,0,(BD383/BB383)*100)</f>
        <v>0</v>
      </c>
      <c r="BG383" s="596"/>
      <c r="BH383" s="599">
        <f>AV383+BB383</f>
        <v>0</v>
      </c>
      <c r="BI383" s="600"/>
      <c r="BJ383" s="630">
        <f>AX383+BD383</f>
        <v>0</v>
      </c>
      <c r="BK383" s="631"/>
      <c r="BL383" s="595">
        <f>IF(BH383=0,0,(BJ383/BH383)*100)</f>
        <v>0</v>
      </c>
      <c r="BM383" s="596"/>
      <c r="BN383" s="656">
        <f>(AF383*2)+(AL383*2)+(AR383*3)+BD383</f>
        <v>0</v>
      </c>
      <c r="BO383" s="657"/>
      <c r="BP383" s="658"/>
      <c r="BQ383" s="676">
        <f t="shared" ref="BQ383" si="349">IF(BS383=0,0,50*BR383/BS383)</f>
        <v>0</v>
      </c>
      <c r="BR383" s="662">
        <f t="shared" ref="BR383" si="350">(BN383*BU$365)+(N383*BU$366)+(Z383*BU$367)+(R383*BU$368)+(X383*BU$369)+(AB383*BU$370)+(V383*BU$375)</f>
        <v>0</v>
      </c>
      <c r="BS383" s="662">
        <f t="shared" ref="BS383" si="351">((BB383-BD383)*BU$372)+((AV383-AX383)*BU$371)+(H383*BU$373)+(P383*BU$374)</f>
        <v>0</v>
      </c>
      <c r="BT383" s="15"/>
      <c r="BU383" s="15"/>
      <c r="BV383" s="95"/>
    </row>
    <row r="384" spans="1:79" ht="21.75" customHeight="1" x14ac:dyDescent="0.25">
      <c r="A384" s="95"/>
      <c r="B384" s="571"/>
      <c r="C384" s="642" t="str">
        <f>IF(ROSTER!D$26="","",ROSTER!D$26)</f>
        <v/>
      </c>
      <c r="D384" s="643"/>
      <c r="E384" s="575"/>
      <c r="F384" s="577"/>
      <c r="G384" s="583"/>
      <c r="H384" s="579"/>
      <c r="I384" s="545"/>
      <c r="J384" s="544"/>
      <c r="K384" s="581"/>
      <c r="L384" s="586"/>
      <c r="M384" s="587"/>
      <c r="N384" s="592" t="s">
        <v>16</v>
      </c>
      <c r="O384" s="603"/>
      <c r="P384" s="544"/>
      <c r="Q384" s="581"/>
      <c r="R384" s="586"/>
      <c r="S384" s="587"/>
      <c r="T384" s="592" t="s">
        <v>16</v>
      </c>
      <c r="U384" s="592"/>
      <c r="V384" s="544"/>
      <c r="W384" s="545"/>
      <c r="X384" s="594"/>
      <c r="Y384" s="545"/>
      <c r="Z384" s="544"/>
      <c r="AA384" s="545"/>
      <c r="AB384" s="544"/>
      <c r="AC384" s="545"/>
      <c r="AD384" s="544"/>
      <c r="AE384" s="581"/>
      <c r="AF384" s="586"/>
      <c r="AG384" s="587"/>
      <c r="AH384" s="626"/>
      <c r="AI384" s="627"/>
      <c r="AJ384" s="544"/>
      <c r="AK384" s="581"/>
      <c r="AL384" s="586"/>
      <c r="AM384" s="587"/>
      <c r="AN384" s="626"/>
      <c r="AO384" s="627"/>
      <c r="AP384" s="544"/>
      <c r="AQ384" s="581"/>
      <c r="AR384" s="586"/>
      <c r="AS384" s="587"/>
      <c r="AT384" s="626"/>
      <c r="AU384" s="627"/>
      <c r="AV384" s="628"/>
      <c r="AW384" s="629"/>
      <c r="AX384" s="632"/>
      <c r="AY384" s="633"/>
      <c r="AZ384" s="626"/>
      <c r="BA384" s="627"/>
      <c r="BB384" s="544"/>
      <c r="BC384" s="581"/>
      <c r="BD384" s="586"/>
      <c r="BE384" s="587"/>
      <c r="BF384" s="626"/>
      <c r="BG384" s="627"/>
      <c r="BH384" s="628"/>
      <c r="BI384" s="629"/>
      <c r="BJ384" s="632"/>
      <c r="BK384" s="633"/>
      <c r="BL384" s="626"/>
      <c r="BM384" s="627"/>
      <c r="BN384" s="678"/>
      <c r="BO384" s="679"/>
      <c r="BP384" s="680"/>
      <c r="BQ384" s="677"/>
      <c r="BR384" s="663"/>
      <c r="BS384" s="663"/>
      <c r="BT384" s="15"/>
      <c r="BU384" s="15"/>
      <c r="BV384" s="95"/>
    </row>
    <row r="385" spans="1:74" ht="21.75" customHeight="1" x14ac:dyDescent="0.25">
      <c r="A385" s="95"/>
      <c r="B385" s="570" t="str">
        <f>IF(ROSTER!B$28="","",ROSTER!B$28)</f>
        <v/>
      </c>
      <c r="C385" s="572" t="str">
        <f>IF(ROSTER!C$28="","",ROSTER!C$28)</f>
        <v/>
      </c>
      <c r="D385" s="573"/>
      <c r="E385" s="574"/>
      <c r="F385" s="576">
        <f>IF(E385="y",1,IF(E385="S",1,0))</f>
        <v>0</v>
      </c>
      <c r="G385" s="582">
        <f>IF(E385="S",1,0)</f>
        <v>0</v>
      </c>
      <c r="H385" s="578"/>
      <c r="I385" s="543"/>
      <c r="J385" s="542"/>
      <c r="K385" s="580"/>
      <c r="L385" s="584"/>
      <c r="M385" s="585"/>
      <c r="N385" s="588">
        <f>L385+J385</f>
        <v>0</v>
      </c>
      <c r="O385" s="589"/>
      <c r="P385" s="542"/>
      <c r="Q385" s="580"/>
      <c r="R385" s="584"/>
      <c r="S385" s="585"/>
      <c r="T385" s="588">
        <f>R385-P385</f>
        <v>0</v>
      </c>
      <c r="U385" s="588"/>
      <c r="V385" s="542"/>
      <c r="W385" s="543"/>
      <c r="X385" s="593"/>
      <c r="Y385" s="543"/>
      <c r="Z385" s="542"/>
      <c r="AA385" s="543"/>
      <c r="AB385" s="542"/>
      <c r="AC385" s="543"/>
      <c r="AD385" s="542"/>
      <c r="AE385" s="580"/>
      <c r="AF385" s="584"/>
      <c r="AG385" s="585"/>
      <c r="AH385" s="595">
        <f>IF(AD385=0,0,(AF385/AD385)*100)</f>
        <v>0</v>
      </c>
      <c r="AI385" s="596"/>
      <c r="AJ385" s="542"/>
      <c r="AK385" s="580"/>
      <c r="AL385" s="584"/>
      <c r="AM385" s="585"/>
      <c r="AN385" s="595">
        <f>IF(AJ385=0,0,(AL385/AJ385)*100)</f>
        <v>0</v>
      </c>
      <c r="AO385" s="596"/>
      <c r="AP385" s="542"/>
      <c r="AQ385" s="580"/>
      <c r="AR385" s="584"/>
      <c r="AS385" s="585"/>
      <c r="AT385" s="595">
        <f>IF(AP385=0,0,(AR385/AP385)*100)</f>
        <v>0</v>
      </c>
      <c r="AU385" s="596"/>
      <c r="AV385" s="599">
        <f>AD385+AJ385+AP385</f>
        <v>0</v>
      </c>
      <c r="AW385" s="600"/>
      <c r="AX385" s="630">
        <f>AF385+AL385+AR385</f>
        <v>0</v>
      </c>
      <c r="AY385" s="631"/>
      <c r="AZ385" s="595">
        <f>IF(AV385=0,0,(AX385/AV385)*100)</f>
        <v>0</v>
      </c>
      <c r="BA385" s="596"/>
      <c r="BB385" s="542"/>
      <c r="BC385" s="580"/>
      <c r="BD385" s="584"/>
      <c r="BE385" s="585"/>
      <c r="BF385" s="595">
        <f>IF(BB385=0,0,(BD385/BB385)*100)</f>
        <v>0</v>
      </c>
      <c r="BG385" s="596"/>
      <c r="BH385" s="599">
        <f>AV385+BB385</f>
        <v>0</v>
      </c>
      <c r="BI385" s="600"/>
      <c r="BJ385" s="630">
        <f>AX385+BD385</f>
        <v>0</v>
      </c>
      <c r="BK385" s="631"/>
      <c r="BL385" s="595">
        <f>IF(BH385=0,0,(BJ385/BH385)*100)</f>
        <v>0</v>
      </c>
      <c r="BM385" s="596"/>
      <c r="BN385" s="656">
        <f>(AF385*2)+(AL385*2)+(AR385*3)+BD385</f>
        <v>0</v>
      </c>
      <c r="BO385" s="657"/>
      <c r="BP385" s="658"/>
      <c r="BQ385" s="676">
        <f t="shared" ref="BQ385" si="352">IF(BS385=0,0,50*BR385/BS385)</f>
        <v>0</v>
      </c>
      <c r="BR385" s="662">
        <f t="shared" ref="BR385" si="353">(BN385*BU$365)+(N385*BU$366)+(Z385*BU$367)+(R385*BU$368)+(X385*BU$369)+(AB385*BU$370)+(V385*BU$375)</f>
        <v>0</v>
      </c>
      <c r="BS385" s="662">
        <f t="shared" ref="BS385" si="354">((BB385-BD385)*BU$372)+((AV385-AX385)*BU$371)+(H385*BU$373)+(P385*BU$374)</f>
        <v>0</v>
      </c>
      <c r="BT385" s="15"/>
      <c r="BU385" s="15"/>
      <c r="BV385" s="95"/>
    </row>
    <row r="386" spans="1:74" ht="21.75" customHeight="1" x14ac:dyDescent="0.25">
      <c r="A386" s="95"/>
      <c r="B386" s="571"/>
      <c r="C386" s="642" t="str">
        <f>IF(ROSTER!D$28="","",ROSTER!D$28)</f>
        <v/>
      </c>
      <c r="D386" s="643"/>
      <c r="E386" s="575"/>
      <c r="F386" s="577"/>
      <c r="G386" s="583"/>
      <c r="H386" s="579"/>
      <c r="I386" s="545"/>
      <c r="J386" s="544"/>
      <c r="K386" s="581"/>
      <c r="L386" s="586"/>
      <c r="M386" s="587"/>
      <c r="N386" s="592" t="s">
        <v>16</v>
      </c>
      <c r="O386" s="603"/>
      <c r="P386" s="544"/>
      <c r="Q386" s="581"/>
      <c r="R386" s="586"/>
      <c r="S386" s="587"/>
      <c r="T386" s="592" t="s">
        <v>16</v>
      </c>
      <c r="U386" s="592"/>
      <c r="V386" s="544"/>
      <c r="W386" s="545"/>
      <c r="X386" s="594"/>
      <c r="Y386" s="545"/>
      <c r="Z386" s="544"/>
      <c r="AA386" s="545"/>
      <c r="AB386" s="544"/>
      <c r="AC386" s="545"/>
      <c r="AD386" s="544"/>
      <c r="AE386" s="581"/>
      <c r="AF386" s="586"/>
      <c r="AG386" s="587"/>
      <c r="AH386" s="626"/>
      <c r="AI386" s="627"/>
      <c r="AJ386" s="544"/>
      <c r="AK386" s="581"/>
      <c r="AL386" s="586"/>
      <c r="AM386" s="587"/>
      <c r="AN386" s="626"/>
      <c r="AO386" s="627"/>
      <c r="AP386" s="544"/>
      <c r="AQ386" s="581"/>
      <c r="AR386" s="586"/>
      <c r="AS386" s="587"/>
      <c r="AT386" s="626"/>
      <c r="AU386" s="627"/>
      <c r="AV386" s="628"/>
      <c r="AW386" s="629"/>
      <c r="AX386" s="632"/>
      <c r="AY386" s="633"/>
      <c r="AZ386" s="626"/>
      <c r="BA386" s="627"/>
      <c r="BB386" s="544"/>
      <c r="BC386" s="581"/>
      <c r="BD386" s="586"/>
      <c r="BE386" s="587"/>
      <c r="BF386" s="626"/>
      <c r="BG386" s="627"/>
      <c r="BH386" s="628"/>
      <c r="BI386" s="629"/>
      <c r="BJ386" s="632"/>
      <c r="BK386" s="633"/>
      <c r="BL386" s="626"/>
      <c r="BM386" s="627"/>
      <c r="BN386" s="678"/>
      <c r="BO386" s="679"/>
      <c r="BP386" s="680"/>
      <c r="BQ386" s="677"/>
      <c r="BR386" s="663"/>
      <c r="BS386" s="663"/>
      <c r="BT386" s="15"/>
      <c r="BU386" s="15"/>
      <c r="BV386" s="95"/>
    </row>
    <row r="387" spans="1:74" ht="21.75" customHeight="1" x14ac:dyDescent="0.25">
      <c r="A387" s="95"/>
      <c r="B387" s="570" t="str">
        <f>IF(ROSTER!B$30="","",ROSTER!B$30)</f>
        <v/>
      </c>
      <c r="C387" s="572" t="str">
        <f>IF(ROSTER!C$30="","",ROSTER!C$30)</f>
        <v/>
      </c>
      <c r="D387" s="573"/>
      <c r="E387" s="574"/>
      <c r="F387" s="576">
        <f>IF(E387="y",1,IF(E387="S",1,0))</f>
        <v>0</v>
      </c>
      <c r="G387" s="582">
        <f>IF(E387="S",1,0)</f>
        <v>0</v>
      </c>
      <c r="H387" s="578"/>
      <c r="I387" s="543"/>
      <c r="J387" s="542"/>
      <c r="K387" s="580"/>
      <c r="L387" s="584"/>
      <c r="M387" s="585"/>
      <c r="N387" s="588">
        <f>L387+J387</f>
        <v>0</v>
      </c>
      <c r="O387" s="589"/>
      <c r="P387" s="542"/>
      <c r="Q387" s="580"/>
      <c r="R387" s="584"/>
      <c r="S387" s="585"/>
      <c r="T387" s="588">
        <f>R387-P387</f>
        <v>0</v>
      </c>
      <c r="U387" s="588"/>
      <c r="V387" s="542"/>
      <c r="W387" s="543"/>
      <c r="X387" s="593"/>
      <c r="Y387" s="543"/>
      <c r="Z387" s="542"/>
      <c r="AA387" s="543"/>
      <c r="AB387" s="542"/>
      <c r="AC387" s="543"/>
      <c r="AD387" s="542"/>
      <c r="AE387" s="580"/>
      <c r="AF387" s="584"/>
      <c r="AG387" s="585"/>
      <c r="AH387" s="595">
        <f>IF(AD387=0,0,(AF387/AD387)*100)</f>
        <v>0</v>
      </c>
      <c r="AI387" s="596"/>
      <c r="AJ387" s="542"/>
      <c r="AK387" s="580"/>
      <c r="AL387" s="584"/>
      <c r="AM387" s="585"/>
      <c r="AN387" s="595">
        <f>IF(AJ387=0,0,(AL387/AJ387)*100)</f>
        <v>0</v>
      </c>
      <c r="AO387" s="596"/>
      <c r="AP387" s="542"/>
      <c r="AQ387" s="580"/>
      <c r="AR387" s="584"/>
      <c r="AS387" s="585"/>
      <c r="AT387" s="595">
        <f>IF(AP387=0,0,(AR387/AP387)*100)</f>
        <v>0</v>
      </c>
      <c r="AU387" s="596"/>
      <c r="AV387" s="599">
        <f>AD387+AJ387+AP387</f>
        <v>0</v>
      </c>
      <c r="AW387" s="600"/>
      <c r="AX387" s="630">
        <f>AF387+AL387+AR387</f>
        <v>0</v>
      </c>
      <c r="AY387" s="631"/>
      <c r="AZ387" s="595">
        <f>IF(AV387=0,0,(AX387/AV387)*100)</f>
        <v>0</v>
      </c>
      <c r="BA387" s="596"/>
      <c r="BB387" s="542"/>
      <c r="BC387" s="580"/>
      <c r="BD387" s="584"/>
      <c r="BE387" s="585"/>
      <c r="BF387" s="595">
        <f>IF(BB387=0,0,(BD387/BB387)*100)</f>
        <v>0</v>
      </c>
      <c r="BG387" s="596"/>
      <c r="BH387" s="599">
        <f>AV387+BB387</f>
        <v>0</v>
      </c>
      <c r="BI387" s="600"/>
      <c r="BJ387" s="630">
        <f>AX387+BD387</f>
        <v>0</v>
      </c>
      <c r="BK387" s="631"/>
      <c r="BL387" s="595">
        <f>IF(BH387=0,0,(BJ387/BH387)*100)</f>
        <v>0</v>
      </c>
      <c r="BM387" s="596"/>
      <c r="BN387" s="656">
        <f>(AF387*2)+(AL387*2)+(AR387*3)+BD387</f>
        <v>0</v>
      </c>
      <c r="BO387" s="657"/>
      <c r="BP387" s="658"/>
      <c r="BQ387" s="676">
        <f t="shared" ref="BQ387" si="355">IF(BS387=0,0,50*BR387/BS387)</f>
        <v>0</v>
      </c>
      <c r="BR387" s="662">
        <f t="shared" ref="BR387" si="356">(BN387*BU$365)+(N387*BU$366)+(Z387*BU$367)+(R387*BU$368)+(X387*BU$369)+(AB387*BU$370)+(V387*BU$375)</f>
        <v>0</v>
      </c>
      <c r="BS387" s="662">
        <f t="shared" ref="BS387" si="357">((BB387-BD387)*BU$372)+((AV387-AX387)*BU$371)+(H387*BU$373)+(P387*BU$374)</f>
        <v>0</v>
      </c>
      <c r="BT387" s="15"/>
      <c r="BU387" s="15"/>
      <c r="BV387" s="95"/>
    </row>
    <row r="388" spans="1:74" ht="21.75" customHeight="1" x14ac:dyDescent="0.25">
      <c r="A388" s="95"/>
      <c r="B388" s="571"/>
      <c r="C388" s="642" t="str">
        <f>IF(ROSTER!D$30="","",ROSTER!D$30)</f>
        <v/>
      </c>
      <c r="D388" s="643"/>
      <c r="E388" s="575"/>
      <c r="F388" s="577"/>
      <c r="G388" s="583"/>
      <c r="H388" s="579"/>
      <c r="I388" s="545"/>
      <c r="J388" s="544"/>
      <c r="K388" s="581"/>
      <c r="L388" s="586"/>
      <c r="M388" s="587"/>
      <c r="N388" s="592" t="s">
        <v>16</v>
      </c>
      <c r="O388" s="603"/>
      <c r="P388" s="544"/>
      <c r="Q388" s="581"/>
      <c r="R388" s="586"/>
      <c r="S388" s="587"/>
      <c r="T388" s="592" t="s">
        <v>16</v>
      </c>
      <c r="U388" s="592"/>
      <c r="V388" s="544"/>
      <c r="W388" s="545"/>
      <c r="X388" s="594"/>
      <c r="Y388" s="545"/>
      <c r="Z388" s="544"/>
      <c r="AA388" s="545"/>
      <c r="AB388" s="544"/>
      <c r="AC388" s="545"/>
      <c r="AD388" s="544"/>
      <c r="AE388" s="581"/>
      <c r="AF388" s="586"/>
      <c r="AG388" s="587"/>
      <c r="AH388" s="626"/>
      <c r="AI388" s="627"/>
      <c r="AJ388" s="544"/>
      <c r="AK388" s="581"/>
      <c r="AL388" s="586"/>
      <c r="AM388" s="587"/>
      <c r="AN388" s="626"/>
      <c r="AO388" s="627"/>
      <c r="AP388" s="544"/>
      <c r="AQ388" s="581"/>
      <c r="AR388" s="586"/>
      <c r="AS388" s="587"/>
      <c r="AT388" s="626"/>
      <c r="AU388" s="627"/>
      <c r="AV388" s="628"/>
      <c r="AW388" s="629"/>
      <c r="AX388" s="632"/>
      <c r="AY388" s="633"/>
      <c r="AZ388" s="626"/>
      <c r="BA388" s="627"/>
      <c r="BB388" s="544"/>
      <c r="BC388" s="581"/>
      <c r="BD388" s="586"/>
      <c r="BE388" s="587"/>
      <c r="BF388" s="626"/>
      <c r="BG388" s="627"/>
      <c r="BH388" s="628"/>
      <c r="BI388" s="629"/>
      <c r="BJ388" s="632"/>
      <c r="BK388" s="633"/>
      <c r="BL388" s="626"/>
      <c r="BM388" s="627"/>
      <c r="BN388" s="678"/>
      <c r="BO388" s="679"/>
      <c r="BP388" s="680"/>
      <c r="BQ388" s="677"/>
      <c r="BR388" s="663"/>
      <c r="BS388" s="663"/>
      <c r="BT388" s="15"/>
      <c r="BU388" s="15"/>
      <c r="BV388" s="95"/>
    </row>
    <row r="389" spans="1:74" ht="21.75" customHeight="1" x14ac:dyDescent="0.25">
      <c r="A389" s="95"/>
      <c r="B389" s="570" t="str">
        <f>IF(ROSTER!B$32="","",ROSTER!B$32)</f>
        <v/>
      </c>
      <c r="C389" s="572" t="str">
        <f>IF(ROSTER!C$32="","",ROSTER!C$32)</f>
        <v/>
      </c>
      <c r="D389" s="573"/>
      <c r="E389" s="574"/>
      <c r="F389" s="576">
        <f>IF(E389="y",1,IF(E389="S",1,0))</f>
        <v>0</v>
      </c>
      <c r="G389" s="582">
        <f>IF(E389="S",1,0)</f>
        <v>0</v>
      </c>
      <c r="H389" s="578"/>
      <c r="I389" s="543"/>
      <c r="J389" s="542"/>
      <c r="K389" s="580"/>
      <c r="L389" s="584"/>
      <c r="M389" s="585"/>
      <c r="N389" s="588">
        <f>L389+J389</f>
        <v>0</v>
      </c>
      <c r="O389" s="589"/>
      <c r="P389" s="542"/>
      <c r="Q389" s="580"/>
      <c r="R389" s="584"/>
      <c r="S389" s="585"/>
      <c r="T389" s="588">
        <f>R389-P389</f>
        <v>0</v>
      </c>
      <c r="U389" s="588"/>
      <c r="V389" s="542"/>
      <c r="W389" s="543"/>
      <c r="X389" s="593"/>
      <c r="Y389" s="543"/>
      <c r="Z389" s="542"/>
      <c r="AA389" s="543"/>
      <c r="AB389" s="542"/>
      <c r="AC389" s="543"/>
      <c r="AD389" s="542"/>
      <c r="AE389" s="580"/>
      <c r="AF389" s="584"/>
      <c r="AG389" s="585"/>
      <c r="AH389" s="595">
        <f>IF(AD389=0,0,(AF389/AD389)*100)</f>
        <v>0</v>
      </c>
      <c r="AI389" s="596"/>
      <c r="AJ389" s="542"/>
      <c r="AK389" s="580"/>
      <c r="AL389" s="584"/>
      <c r="AM389" s="585"/>
      <c r="AN389" s="595">
        <f>IF(AJ389=0,0,(AL389/AJ389)*100)</f>
        <v>0</v>
      </c>
      <c r="AO389" s="596"/>
      <c r="AP389" s="542"/>
      <c r="AQ389" s="580"/>
      <c r="AR389" s="584"/>
      <c r="AS389" s="585"/>
      <c r="AT389" s="595">
        <f>IF(AP389=0,0,(AR389/AP389)*100)</f>
        <v>0</v>
      </c>
      <c r="AU389" s="596"/>
      <c r="AV389" s="599">
        <f>AD389+AJ389+AP389</f>
        <v>0</v>
      </c>
      <c r="AW389" s="600"/>
      <c r="AX389" s="630">
        <f>AF389+AL389+AR389</f>
        <v>0</v>
      </c>
      <c r="AY389" s="631"/>
      <c r="AZ389" s="595">
        <f>IF(AV389=0,0,(AX389/AV389)*100)</f>
        <v>0</v>
      </c>
      <c r="BA389" s="596"/>
      <c r="BB389" s="542"/>
      <c r="BC389" s="580"/>
      <c r="BD389" s="584"/>
      <c r="BE389" s="585"/>
      <c r="BF389" s="595">
        <f>IF(BB389=0,0,(BD389/BB389)*100)</f>
        <v>0</v>
      </c>
      <c r="BG389" s="596"/>
      <c r="BH389" s="599">
        <f>AV389+BB389</f>
        <v>0</v>
      </c>
      <c r="BI389" s="600"/>
      <c r="BJ389" s="630">
        <f>AX389+BD389</f>
        <v>0</v>
      </c>
      <c r="BK389" s="631"/>
      <c r="BL389" s="595">
        <f>IF(BH389=0,0,(BJ389/BH389)*100)</f>
        <v>0</v>
      </c>
      <c r="BM389" s="596"/>
      <c r="BN389" s="656">
        <f>(AF389*2)+(AL389*2)+(AR389*3)+BD389</f>
        <v>0</v>
      </c>
      <c r="BO389" s="657"/>
      <c r="BP389" s="658"/>
      <c r="BQ389" s="676">
        <f t="shared" ref="BQ389" si="358">IF(BS389=0,0,50*BR389/BS389)</f>
        <v>0</v>
      </c>
      <c r="BR389" s="662">
        <f t="shared" ref="BR389" si="359">(BN389*BU$365)+(N389*BU$366)+(Z389*BU$367)+(R389*BU$368)+(X389*BU$369)+(AB389*BU$370)+(V389*BU$375)</f>
        <v>0</v>
      </c>
      <c r="BS389" s="662">
        <f t="shared" ref="BS389" si="360">((BB389-BD389)*BU$372)+((AV389-AX389)*BU$371)+(H389*BU$373)+(P389*BU$374)</f>
        <v>0</v>
      </c>
      <c r="BT389" s="15"/>
      <c r="BU389" s="15"/>
      <c r="BV389" s="95"/>
    </row>
    <row r="390" spans="1:74" ht="21.75" customHeight="1" x14ac:dyDescent="0.25">
      <c r="A390" s="95"/>
      <c r="B390" s="571"/>
      <c r="C390" s="642" t="str">
        <f>IF(ROSTER!D$32="","",ROSTER!D$32)</f>
        <v/>
      </c>
      <c r="D390" s="643"/>
      <c r="E390" s="575"/>
      <c r="F390" s="577"/>
      <c r="G390" s="583"/>
      <c r="H390" s="579"/>
      <c r="I390" s="545"/>
      <c r="J390" s="544"/>
      <c r="K390" s="581"/>
      <c r="L390" s="586"/>
      <c r="M390" s="587"/>
      <c r="N390" s="592" t="s">
        <v>16</v>
      </c>
      <c r="O390" s="603"/>
      <c r="P390" s="544"/>
      <c r="Q390" s="581"/>
      <c r="R390" s="586"/>
      <c r="S390" s="587"/>
      <c r="T390" s="592" t="s">
        <v>16</v>
      </c>
      <c r="U390" s="592"/>
      <c r="V390" s="544"/>
      <c r="W390" s="545"/>
      <c r="X390" s="594"/>
      <c r="Y390" s="545"/>
      <c r="Z390" s="544"/>
      <c r="AA390" s="545"/>
      <c r="AB390" s="544"/>
      <c r="AC390" s="545"/>
      <c r="AD390" s="544"/>
      <c r="AE390" s="581"/>
      <c r="AF390" s="586"/>
      <c r="AG390" s="587"/>
      <c r="AH390" s="626"/>
      <c r="AI390" s="627"/>
      <c r="AJ390" s="544"/>
      <c r="AK390" s="581"/>
      <c r="AL390" s="586"/>
      <c r="AM390" s="587"/>
      <c r="AN390" s="626"/>
      <c r="AO390" s="627"/>
      <c r="AP390" s="544"/>
      <c r="AQ390" s="581"/>
      <c r="AR390" s="586"/>
      <c r="AS390" s="587"/>
      <c r="AT390" s="626"/>
      <c r="AU390" s="627"/>
      <c r="AV390" s="628"/>
      <c r="AW390" s="629"/>
      <c r="AX390" s="632"/>
      <c r="AY390" s="633"/>
      <c r="AZ390" s="626"/>
      <c r="BA390" s="627"/>
      <c r="BB390" s="544"/>
      <c r="BC390" s="581"/>
      <c r="BD390" s="586"/>
      <c r="BE390" s="587"/>
      <c r="BF390" s="626"/>
      <c r="BG390" s="627"/>
      <c r="BH390" s="628"/>
      <c r="BI390" s="629"/>
      <c r="BJ390" s="632"/>
      <c r="BK390" s="633"/>
      <c r="BL390" s="626"/>
      <c r="BM390" s="627"/>
      <c r="BN390" s="678"/>
      <c r="BO390" s="679"/>
      <c r="BP390" s="680"/>
      <c r="BQ390" s="677"/>
      <c r="BR390" s="663"/>
      <c r="BS390" s="663"/>
      <c r="BT390" s="15"/>
      <c r="BU390" s="15"/>
      <c r="BV390" s="95"/>
    </row>
    <row r="391" spans="1:74" ht="21.75" customHeight="1" x14ac:dyDescent="0.25">
      <c r="A391" s="95"/>
      <c r="B391" s="570" t="str">
        <f>IF(ROSTER!B$34="","",ROSTER!B$34)</f>
        <v/>
      </c>
      <c r="C391" s="572" t="str">
        <f>IF(ROSTER!C$34="","",ROSTER!C$34)</f>
        <v/>
      </c>
      <c r="D391" s="573"/>
      <c r="E391" s="574"/>
      <c r="F391" s="576">
        <f>IF(E391="y",1,IF(E391="S",1,0))</f>
        <v>0</v>
      </c>
      <c r="G391" s="582">
        <f>IF(E391="S",1,0)</f>
        <v>0</v>
      </c>
      <c r="H391" s="578"/>
      <c r="I391" s="543"/>
      <c r="J391" s="542"/>
      <c r="K391" s="580"/>
      <c r="L391" s="584"/>
      <c r="M391" s="585"/>
      <c r="N391" s="588">
        <f>L391+J391</f>
        <v>0</v>
      </c>
      <c r="O391" s="589"/>
      <c r="P391" s="542"/>
      <c r="Q391" s="580"/>
      <c r="R391" s="584"/>
      <c r="S391" s="585"/>
      <c r="T391" s="588">
        <f>R391-P391</f>
        <v>0</v>
      </c>
      <c r="U391" s="588"/>
      <c r="V391" s="542"/>
      <c r="W391" s="543"/>
      <c r="X391" s="593"/>
      <c r="Y391" s="543"/>
      <c r="Z391" s="542"/>
      <c r="AA391" s="543"/>
      <c r="AB391" s="542"/>
      <c r="AC391" s="543"/>
      <c r="AD391" s="542"/>
      <c r="AE391" s="580"/>
      <c r="AF391" s="584"/>
      <c r="AG391" s="585"/>
      <c r="AH391" s="595">
        <f>IF(AD391=0,0,(AF391/AD391)*100)</f>
        <v>0</v>
      </c>
      <c r="AI391" s="596"/>
      <c r="AJ391" s="542"/>
      <c r="AK391" s="580"/>
      <c r="AL391" s="584"/>
      <c r="AM391" s="585"/>
      <c r="AN391" s="595">
        <f>IF(AJ391=0,0,(AL391/AJ391)*100)</f>
        <v>0</v>
      </c>
      <c r="AO391" s="596"/>
      <c r="AP391" s="542"/>
      <c r="AQ391" s="580"/>
      <c r="AR391" s="584"/>
      <c r="AS391" s="585"/>
      <c r="AT391" s="595">
        <f>IF(AP391=0,0,(AR391/AP391)*100)</f>
        <v>0</v>
      </c>
      <c r="AU391" s="596"/>
      <c r="AV391" s="599">
        <f>AD391+AJ391+AP391</f>
        <v>0</v>
      </c>
      <c r="AW391" s="600"/>
      <c r="AX391" s="630">
        <f>AF391+AL391+AR391</f>
        <v>0</v>
      </c>
      <c r="AY391" s="631"/>
      <c r="AZ391" s="595">
        <f>IF(AV391=0,0,(AX391/AV391)*100)</f>
        <v>0</v>
      </c>
      <c r="BA391" s="596"/>
      <c r="BB391" s="542"/>
      <c r="BC391" s="580"/>
      <c r="BD391" s="584"/>
      <c r="BE391" s="585"/>
      <c r="BF391" s="595">
        <f>IF(BB391=0,0,(BD391/BB391)*100)</f>
        <v>0</v>
      </c>
      <c r="BG391" s="596"/>
      <c r="BH391" s="599">
        <f>AV391+BB391</f>
        <v>0</v>
      </c>
      <c r="BI391" s="600"/>
      <c r="BJ391" s="630">
        <f>AX391+BD391</f>
        <v>0</v>
      </c>
      <c r="BK391" s="631"/>
      <c r="BL391" s="595">
        <f>IF(BH391=0,0,(BJ391/BH391)*100)</f>
        <v>0</v>
      </c>
      <c r="BM391" s="596"/>
      <c r="BN391" s="656">
        <f>(AF391*2)+(AL391*2)+(AR391*3)+BD391</f>
        <v>0</v>
      </c>
      <c r="BO391" s="657"/>
      <c r="BP391" s="658"/>
      <c r="BQ391" s="676">
        <f t="shared" ref="BQ391" si="361">IF(BS391=0,0,50*BR391/BS391)</f>
        <v>0</v>
      </c>
      <c r="BR391" s="662">
        <f t="shared" ref="BR391" si="362">(BN391*BU$365)+(N391*BU$366)+(Z391*BU$367)+(R391*BU$368)+(X391*BU$369)+(AB391*BU$370)+(V391*BU$375)</f>
        <v>0</v>
      </c>
      <c r="BS391" s="662">
        <f t="shared" ref="BS391" si="363">((BB391-BD391)*BU$372)+((AV391-AX391)*BU$371)+(H391*BU$373)+(P391*BU$374)</f>
        <v>0</v>
      </c>
      <c r="BT391" s="15"/>
      <c r="BU391" s="15"/>
      <c r="BV391" s="95"/>
    </row>
    <row r="392" spans="1:74" ht="21.75" customHeight="1" x14ac:dyDescent="0.25">
      <c r="A392" s="95"/>
      <c r="B392" s="571"/>
      <c r="C392" s="642" t="str">
        <f>IF(ROSTER!D$34="","",ROSTER!D$34)</f>
        <v/>
      </c>
      <c r="D392" s="643"/>
      <c r="E392" s="575"/>
      <c r="F392" s="577"/>
      <c r="G392" s="583"/>
      <c r="H392" s="579"/>
      <c r="I392" s="545"/>
      <c r="J392" s="544"/>
      <c r="K392" s="581"/>
      <c r="L392" s="586"/>
      <c r="M392" s="587"/>
      <c r="N392" s="592" t="s">
        <v>16</v>
      </c>
      <c r="O392" s="603"/>
      <c r="P392" s="544"/>
      <c r="Q392" s="581"/>
      <c r="R392" s="586"/>
      <c r="S392" s="587"/>
      <c r="T392" s="592" t="s">
        <v>16</v>
      </c>
      <c r="U392" s="592"/>
      <c r="V392" s="544"/>
      <c r="W392" s="545"/>
      <c r="X392" s="594"/>
      <c r="Y392" s="545"/>
      <c r="Z392" s="544"/>
      <c r="AA392" s="545"/>
      <c r="AB392" s="544"/>
      <c r="AC392" s="545"/>
      <c r="AD392" s="544"/>
      <c r="AE392" s="581"/>
      <c r="AF392" s="586"/>
      <c r="AG392" s="587"/>
      <c r="AH392" s="626"/>
      <c r="AI392" s="627"/>
      <c r="AJ392" s="544"/>
      <c r="AK392" s="581"/>
      <c r="AL392" s="586"/>
      <c r="AM392" s="587"/>
      <c r="AN392" s="626"/>
      <c r="AO392" s="627"/>
      <c r="AP392" s="544"/>
      <c r="AQ392" s="581"/>
      <c r="AR392" s="586"/>
      <c r="AS392" s="587"/>
      <c r="AT392" s="626"/>
      <c r="AU392" s="627"/>
      <c r="AV392" s="628"/>
      <c r="AW392" s="629"/>
      <c r="AX392" s="632"/>
      <c r="AY392" s="633"/>
      <c r="AZ392" s="626"/>
      <c r="BA392" s="627"/>
      <c r="BB392" s="544"/>
      <c r="BC392" s="581"/>
      <c r="BD392" s="586"/>
      <c r="BE392" s="587"/>
      <c r="BF392" s="626"/>
      <c r="BG392" s="627"/>
      <c r="BH392" s="628"/>
      <c r="BI392" s="629"/>
      <c r="BJ392" s="632"/>
      <c r="BK392" s="633"/>
      <c r="BL392" s="626"/>
      <c r="BM392" s="627"/>
      <c r="BN392" s="678"/>
      <c r="BO392" s="679"/>
      <c r="BP392" s="680"/>
      <c r="BQ392" s="677"/>
      <c r="BR392" s="663"/>
      <c r="BS392" s="663"/>
      <c r="BT392" s="15"/>
      <c r="BU392" s="15"/>
      <c r="BV392" s="95"/>
    </row>
    <row r="393" spans="1:74" ht="21.75" customHeight="1" x14ac:dyDescent="0.25">
      <c r="A393" s="95"/>
      <c r="B393" s="570" t="str">
        <f>IF(ROSTER!B$36="","",ROSTER!B$36)</f>
        <v/>
      </c>
      <c r="C393" s="572" t="str">
        <f>IF(ROSTER!C$36="","",ROSTER!C$36)</f>
        <v/>
      </c>
      <c r="D393" s="573"/>
      <c r="E393" s="574"/>
      <c r="F393" s="576">
        <f>IF(E393="y",1,IF(E393="S",1,0))</f>
        <v>0</v>
      </c>
      <c r="G393" s="582">
        <f>IF(E393="S",1,0)</f>
        <v>0</v>
      </c>
      <c r="H393" s="578"/>
      <c r="I393" s="543"/>
      <c r="J393" s="542"/>
      <c r="K393" s="580"/>
      <c r="L393" s="584"/>
      <c r="M393" s="585"/>
      <c r="N393" s="588">
        <f>L393+J393</f>
        <v>0</v>
      </c>
      <c r="O393" s="589"/>
      <c r="P393" s="542"/>
      <c r="Q393" s="580"/>
      <c r="R393" s="584"/>
      <c r="S393" s="585"/>
      <c r="T393" s="588">
        <f>R393-P393</f>
        <v>0</v>
      </c>
      <c r="U393" s="588"/>
      <c r="V393" s="542"/>
      <c r="W393" s="543"/>
      <c r="X393" s="593"/>
      <c r="Y393" s="543"/>
      <c r="Z393" s="542"/>
      <c r="AA393" s="543"/>
      <c r="AB393" s="542"/>
      <c r="AC393" s="543"/>
      <c r="AD393" s="542"/>
      <c r="AE393" s="580"/>
      <c r="AF393" s="584"/>
      <c r="AG393" s="585"/>
      <c r="AH393" s="595">
        <f>IF(AD393=0,0,(AF393/AD393)*100)</f>
        <v>0</v>
      </c>
      <c r="AI393" s="596"/>
      <c r="AJ393" s="542"/>
      <c r="AK393" s="580"/>
      <c r="AL393" s="584"/>
      <c r="AM393" s="585"/>
      <c r="AN393" s="595">
        <f>IF(AJ393=0,0,(AL393/AJ393)*100)</f>
        <v>0</v>
      </c>
      <c r="AO393" s="596"/>
      <c r="AP393" s="542"/>
      <c r="AQ393" s="580"/>
      <c r="AR393" s="584"/>
      <c r="AS393" s="585"/>
      <c r="AT393" s="595">
        <f>IF(AP393=0,0,(AR393/AP393)*100)</f>
        <v>0</v>
      </c>
      <c r="AU393" s="596"/>
      <c r="AV393" s="599">
        <f>AD393+AJ393+AP393</f>
        <v>0</v>
      </c>
      <c r="AW393" s="600"/>
      <c r="AX393" s="630">
        <f>AF393+AL393+AR393</f>
        <v>0</v>
      </c>
      <c r="AY393" s="631"/>
      <c r="AZ393" s="595">
        <f>IF(AV393=0,0,(AX393/AV393)*100)</f>
        <v>0</v>
      </c>
      <c r="BA393" s="596"/>
      <c r="BB393" s="542"/>
      <c r="BC393" s="580"/>
      <c r="BD393" s="584"/>
      <c r="BE393" s="585"/>
      <c r="BF393" s="595">
        <f>IF(BB393=0,0,(BD393/BB393)*100)</f>
        <v>0</v>
      </c>
      <c r="BG393" s="596"/>
      <c r="BH393" s="599">
        <f>AV393+BB393</f>
        <v>0</v>
      </c>
      <c r="BI393" s="600"/>
      <c r="BJ393" s="630">
        <f>AX393+BD393</f>
        <v>0</v>
      </c>
      <c r="BK393" s="631"/>
      <c r="BL393" s="595">
        <f>IF(BH393=0,0,(BJ393/BH393)*100)</f>
        <v>0</v>
      </c>
      <c r="BM393" s="596"/>
      <c r="BN393" s="656">
        <f>(AF393*2)+(AL393*2)+(AR393*3)+BD393</f>
        <v>0</v>
      </c>
      <c r="BO393" s="657"/>
      <c r="BP393" s="658"/>
      <c r="BQ393" s="676">
        <f t="shared" ref="BQ393" si="364">IF(BS393=0,0,50*BR393/BS393)</f>
        <v>0</v>
      </c>
      <c r="BR393" s="662">
        <f t="shared" ref="BR393" si="365">(BN393*BU$365)+(N393*BU$366)+(Z393*BU$367)+(R393*BU$368)+(X393*BU$369)+(AB393*BU$370)+(V393*BU$375)</f>
        <v>0</v>
      </c>
      <c r="BS393" s="662">
        <f t="shared" ref="BS393" si="366">((BB393-BD393)*BU$372)+((AV393-AX393)*BU$371)+(H393*BU$373)+(P393*BU$374)</f>
        <v>0</v>
      </c>
      <c r="BT393" s="15"/>
      <c r="BU393" s="15"/>
      <c r="BV393" s="95"/>
    </row>
    <row r="394" spans="1:74" ht="21.75" customHeight="1" x14ac:dyDescent="0.25">
      <c r="A394" s="95"/>
      <c r="B394" s="571"/>
      <c r="C394" s="642" t="str">
        <f>IF(ROSTER!D$36="","",ROSTER!D$36)</f>
        <v/>
      </c>
      <c r="D394" s="643"/>
      <c r="E394" s="575"/>
      <c r="F394" s="577"/>
      <c r="G394" s="583"/>
      <c r="H394" s="579"/>
      <c r="I394" s="545"/>
      <c r="J394" s="544"/>
      <c r="K394" s="581"/>
      <c r="L394" s="586"/>
      <c r="M394" s="587"/>
      <c r="N394" s="592" t="s">
        <v>16</v>
      </c>
      <c r="O394" s="603"/>
      <c r="P394" s="544"/>
      <c r="Q394" s="581"/>
      <c r="R394" s="586"/>
      <c r="S394" s="587"/>
      <c r="T394" s="592" t="s">
        <v>16</v>
      </c>
      <c r="U394" s="592"/>
      <c r="V394" s="544"/>
      <c r="W394" s="545"/>
      <c r="X394" s="594"/>
      <c r="Y394" s="545"/>
      <c r="Z394" s="544"/>
      <c r="AA394" s="545"/>
      <c r="AB394" s="544"/>
      <c r="AC394" s="545"/>
      <c r="AD394" s="544"/>
      <c r="AE394" s="581"/>
      <c r="AF394" s="586"/>
      <c r="AG394" s="587"/>
      <c r="AH394" s="626"/>
      <c r="AI394" s="627"/>
      <c r="AJ394" s="544"/>
      <c r="AK394" s="581"/>
      <c r="AL394" s="586"/>
      <c r="AM394" s="587"/>
      <c r="AN394" s="626"/>
      <c r="AO394" s="627"/>
      <c r="AP394" s="544"/>
      <c r="AQ394" s="581"/>
      <c r="AR394" s="586"/>
      <c r="AS394" s="587"/>
      <c r="AT394" s="626"/>
      <c r="AU394" s="627"/>
      <c r="AV394" s="628"/>
      <c r="AW394" s="629"/>
      <c r="AX394" s="632"/>
      <c r="AY394" s="633"/>
      <c r="AZ394" s="626"/>
      <c r="BA394" s="627"/>
      <c r="BB394" s="544"/>
      <c r="BC394" s="581"/>
      <c r="BD394" s="586"/>
      <c r="BE394" s="587"/>
      <c r="BF394" s="626"/>
      <c r="BG394" s="627"/>
      <c r="BH394" s="628"/>
      <c r="BI394" s="629"/>
      <c r="BJ394" s="632"/>
      <c r="BK394" s="633"/>
      <c r="BL394" s="626"/>
      <c r="BM394" s="627"/>
      <c r="BN394" s="678"/>
      <c r="BO394" s="679"/>
      <c r="BP394" s="680"/>
      <c r="BQ394" s="677"/>
      <c r="BR394" s="663"/>
      <c r="BS394" s="663"/>
      <c r="BT394" s="15"/>
      <c r="BU394" s="15"/>
      <c r="BV394" s="95"/>
    </row>
    <row r="395" spans="1:74" ht="21.75" customHeight="1" x14ac:dyDescent="0.25">
      <c r="A395" s="95"/>
      <c r="B395" s="570" t="str">
        <f>IF(ROSTER!B$38="","",ROSTER!B$38)</f>
        <v/>
      </c>
      <c r="C395" s="572" t="str">
        <f>IF(ROSTER!C$38="","",ROSTER!C$38)</f>
        <v/>
      </c>
      <c r="D395" s="573"/>
      <c r="E395" s="574"/>
      <c r="F395" s="576">
        <f>IF(E395="y",1,IF(E395="S",1,0))</f>
        <v>0</v>
      </c>
      <c r="G395" s="582">
        <f>IF(E395="S",1,0)</f>
        <v>0</v>
      </c>
      <c r="H395" s="578"/>
      <c r="I395" s="543"/>
      <c r="J395" s="542"/>
      <c r="K395" s="580"/>
      <c r="L395" s="584"/>
      <c r="M395" s="585"/>
      <c r="N395" s="588">
        <f>L395+J395</f>
        <v>0</v>
      </c>
      <c r="O395" s="589"/>
      <c r="P395" s="542"/>
      <c r="Q395" s="580"/>
      <c r="R395" s="584"/>
      <c r="S395" s="585"/>
      <c r="T395" s="588">
        <f>R395-P395</f>
        <v>0</v>
      </c>
      <c r="U395" s="588"/>
      <c r="V395" s="542"/>
      <c r="W395" s="543"/>
      <c r="X395" s="593"/>
      <c r="Y395" s="543"/>
      <c r="Z395" s="542"/>
      <c r="AA395" s="543"/>
      <c r="AB395" s="542"/>
      <c r="AC395" s="543"/>
      <c r="AD395" s="542"/>
      <c r="AE395" s="580"/>
      <c r="AF395" s="584"/>
      <c r="AG395" s="585"/>
      <c r="AH395" s="595">
        <f>IF(AD395=0,0,(AF395/AD395)*100)</f>
        <v>0</v>
      </c>
      <c r="AI395" s="596"/>
      <c r="AJ395" s="542"/>
      <c r="AK395" s="580"/>
      <c r="AL395" s="584"/>
      <c r="AM395" s="585"/>
      <c r="AN395" s="595">
        <f>IF(AJ395=0,0,(AL395/AJ395)*100)</f>
        <v>0</v>
      </c>
      <c r="AO395" s="596"/>
      <c r="AP395" s="542"/>
      <c r="AQ395" s="580"/>
      <c r="AR395" s="584"/>
      <c r="AS395" s="585"/>
      <c r="AT395" s="595">
        <f>IF(AP395=0,0,(AR395/AP395)*100)</f>
        <v>0</v>
      </c>
      <c r="AU395" s="596"/>
      <c r="AV395" s="599">
        <f>AD395+AJ395+AP395</f>
        <v>0</v>
      </c>
      <c r="AW395" s="600"/>
      <c r="AX395" s="630">
        <f>AF395+AL395+AR395</f>
        <v>0</v>
      </c>
      <c r="AY395" s="631"/>
      <c r="AZ395" s="595">
        <f>IF(AV395=0,0,(AX395/AV395)*100)</f>
        <v>0</v>
      </c>
      <c r="BA395" s="596"/>
      <c r="BB395" s="542"/>
      <c r="BC395" s="580"/>
      <c r="BD395" s="584"/>
      <c r="BE395" s="585"/>
      <c r="BF395" s="595">
        <f>IF(BB395=0,0,(BD395/BB395)*100)</f>
        <v>0</v>
      </c>
      <c r="BG395" s="596"/>
      <c r="BH395" s="599">
        <f>AV395+BB395</f>
        <v>0</v>
      </c>
      <c r="BI395" s="600"/>
      <c r="BJ395" s="630">
        <f>AX395+BD395</f>
        <v>0</v>
      </c>
      <c r="BK395" s="631"/>
      <c r="BL395" s="595">
        <f>IF(BH395=0,0,(BJ395/BH395)*100)</f>
        <v>0</v>
      </c>
      <c r="BM395" s="596"/>
      <c r="BN395" s="656">
        <f>(AF395*2)+(AL395*2)+(AR395*3)+BD395</f>
        <v>0</v>
      </c>
      <c r="BO395" s="657"/>
      <c r="BP395" s="658"/>
      <c r="BQ395" s="676">
        <f t="shared" ref="BQ395" si="367">IF(BS395=0,0,50*BR395/BS395)</f>
        <v>0</v>
      </c>
      <c r="BR395" s="662">
        <f t="shared" ref="BR395" si="368">(BN395*BU$365)+(N395*BU$366)+(Z395*BU$367)+(R395*BU$368)+(X395*BU$369)+(AB395*BU$370)+(V395*BU$375)</f>
        <v>0</v>
      </c>
      <c r="BS395" s="662">
        <f t="shared" ref="BS395" si="369">((BB395-BD395)*BU$372)+((AV395-AX395)*BU$371)+(H395*BU$373)+(P395*BU$374)</f>
        <v>0</v>
      </c>
      <c r="BT395" s="15"/>
      <c r="BU395" s="15"/>
      <c r="BV395" s="95"/>
    </row>
    <row r="396" spans="1:74" ht="21.75" customHeight="1" x14ac:dyDescent="0.25">
      <c r="A396" s="95"/>
      <c r="B396" s="571"/>
      <c r="C396" s="642" t="str">
        <f>IF(ROSTER!D$38="","",ROSTER!D$38)</f>
        <v/>
      </c>
      <c r="D396" s="643"/>
      <c r="E396" s="575"/>
      <c r="F396" s="577"/>
      <c r="G396" s="583"/>
      <c r="H396" s="579"/>
      <c r="I396" s="545"/>
      <c r="J396" s="544"/>
      <c r="K396" s="581"/>
      <c r="L396" s="586"/>
      <c r="M396" s="587"/>
      <c r="N396" s="592" t="s">
        <v>16</v>
      </c>
      <c r="O396" s="603"/>
      <c r="P396" s="544"/>
      <c r="Q396" s="581"/>
      <c r="R396" s="586"/>
      <c r="S396" s="587"/>
      <c r="T396" s="592" t="s">
        <v>16</v>
      </c>
      <c r="U396" s="592"/>
      <c r="V396" s="544"/>
      <c r="W396" s="545"/>
      <c r="X396" s="594"/>
      <c r="Y396" s="545"/>
      <c r="Z396" s="544"/>
      <c r="AA396" s="545"/>
      <c r="AB396" s="544"/>
      <c r="AC396" s="545"/>
      <c r="AD396" s="544"/>
      <c r="AE396" s="581"/>
      <c r="AF396" s="586"/>
      <c r="AG396" s="587"/>
      <c r="AH396" s="626"/>
      <c r="AI396" s="627"/>
      <c r="AJ396" s="544"/>
      <c r="AK396" s="581"/>
      <c r="AL396" s="586"/>
      <c r="AM396" s="587"/>
      <c r="AN396" s="626"/>
      <c r="AO396" s="627"/>
      <c r="AP396" s="544"/>
      <c r="AQ396" s="581"/>
      <c r="AR396" s="586"/>
      <c r="AS396" s="587"/>
      <c r="AT396" s="626"/>
      <c r="AU396" s="627"/>
      <c r="AV396" s="628"/>
      <c r="AW396" s="629"/>
      <c r="AX396" s="632"/>
      <c r="AY396" s="633"/>
      <c r="AZ396" s="626"/>
      <c r="BA396" s="627"/>
      <c r="BB396" s="544"/>
      <c r="BC396" s="581"/>
      <c r="BD396" s="586"/>
      <c r="BE396" s="587"/>
      <c r="BF396" s="626"/>
      <c r="BG396" s="627"/>
      <c r="BH396" s="628"/>
      <c r="BI396" s="629"/>
      <c r="BJ396" s="632"/>
      <c r="BK396" s="633"/>
      <c r="BL396" s="626"/>
      <c r="BM396" s="627"/>
      <c r="BN396" s="678"/>
      <c r="BO396" s="679"/>
      <c r="BP396" s="680"/>
      <c r="BQ396" s="677"/>
      <c r="BR396" s="663"/>
      <c r="BS396" s="663"/>
      <c r="BT396" s="15"/>
      <c r="BU396" s="15"/>
      <c r="BV396" s="95"/>
    </row>
    <row r="397" spans="1:74" ht="21.75" customHeight="1" x14ac:dyDescent="0.25">
      <c r="A397" s="95"/>
      <c r="B397" s="570" t="str">
        <f>IF(ROSTER!B$40="","",ROSTER!B$40)</f>
        <v/>
      </c>
      <c r="C397" s="572" t="str">
        <f>IF(ROSTER!C$40="","",ROSTER!C$40)</f>
        <v/>
      </c>
      <c r="D397" s="573"/>
      <c r="E397" s="574"/>
      <c r="F397" s="576">
        <f>IF(E397="y",1,IF(E397="S",1,0))</f>
        <v>0</v>
      </c>
      <c r="G397" s="582">
        <f>IF(E397="S",1,0)</f>
        <v>0</v>
      </c>
      <c r="H397" s="578"/>
      <c r="I397" s="543"/>
      <c r="J397" s="542"/>
      <c r="K397" s="580"/>
      <c r="L397" s="584"/>
      <c r="M397" s="585"/>
      <c r="N397" s="588">
        <f>L397+J397</f>
        <v>0</v>
      </c>
      <c r="O397" s="589"/>
      <c r="P397" s="542"/>
      <c r="Q397" s="580"/>
      <c r="R397" s="584"/>
      <c r="S397" s="585"/>
      <c r="T397" s="588">
        <f>R397-P397</f>
        <v>0</v>
      </c>
      <c r="U397" s="588"/>
      <c r="V397" s="542"/>
      <c r="W397" s="543"/>
      <c r="X397" s="593"/>
      <c r="Y397" s="543"/>
      <c r="Z397" s="542"/>
      <c r="AA397" s="543"/>
      <c r="AB397" s="542"/>
      <c r="AC397" s="543"/>
      <c r="AD397" s="542"/>
      <c r="AE397" s="580"/>
      <c r="AF397" s="584"/>
      <c r="AG397" s="585"/>
      <c r="AH397" s="595">
        <f>IF(AD397=0,0,(AF397/AD397)*100)</f>
        <v>0</v>
      </c>
      <c r="AI397" s="596"/>
      <c r="AJ397" s="542"/>
      <c r="AK397" s="580"/>
      <c r="AL397" s="584"/>
      <c r="AM397" s="585"/>
      <c r="AN397" s="595">
        <f>IF(AJ397=0,0,(AL397/AJ397)*100)</f>
        <v>0</v>
      </c>
      <c r="AO397" s="596"/>
      <c r="AP397" s="542"/>
      <c r="AQ397" s="580"/>
      <c r="AR397" s="584"/>
      <c r="AS397" s="585"/>
      <c r="AT397" s="595">
        <f>IF(AP397=0,0,(AR397/AP397)*100)</f>
        <v>0</v>
      </c>
      <c r="AU397" s="596"/>
      <c r="AV397" s="599">
        <f>AD397+AJ397+AP397</f>
        <v>0</v>
      </c>
      <c r="AW397" s="600"/>
      <c r="AX397" s="630">
        <f>AF397+AL397+AR397</f>
        <v>0</v>
      </c>
      <c r="AY397" s="631"/>
      <c r="AZ397" s="595">
        <f>IF(AV397=0,0,(AX397/AV397)*100)</f>
        <v>0</v>
      </c>
      <c r="BA397" s="596"/>
      <c r="BB397" s="542"/>
      <c r="BC397" s="580"/>
      <c r="BD397" s="584"/>
      <c r="BE397" s="585"/>
      <c r="BF397" s="595">
        <f>IF(BB397=0,0,(BD397/BB397)*100)</f>
        <v>0</v>
      </c>
      <c r="BG397" s="596"/>
      <c r="BH397" s="599">
        <f>AV397+BB397</f>
        <v>0</v>
      </c>
      <c r="BI397" s="600"/>
      <c r="BJ397" s="630">
        <f>AX397+BD397</f>
        <v>0</v>
      </c>
      <c r="BK397" s="631"/>
      <c r="BL397" s="595">
        <f>IF(BH397=0,0,(BJ397/BH397)*100)</f>
        <v>0</v>
      </c>
      <c r="BM397" s="596"/>
      <c r="BN397" s="656">
        <f>(AF397*2)+(AL397*2)+(AR397*3)+BD397</f>
        <v>0</v>
      </c>
      <c r="BO397" s="657"/>
      <c r="BP397" s="658"/>
      <c r="BQ397" s="676">
        <f t="shared" ref="BQ397" si="370">IF(BS397=0,0,50*BR397/BS397)</f>
        <v>0</v>
      </c>
      <c r="BR397" s="662">
        <f t="shared" ref="BR397" si="371">(BN397*BU$365)+(N397*BU$366)+(Z397*BU$367)+(R397*BU$368)+(X397*BU$369)+(AB397*BU$370)+(V397*BU$375)</f>
        <v>0</v>
      </c>
      <c r="BS397" s="662">
        <f t="shared" ref="BS397" si="372">((BB397-BD397)*BU$372)+((AV397-AX397)*BU$371)+(H397*BU$373)+(P397*BU$374)</f>
        <v>0</v>
      </c>
      <c r="BT397" s="15"/>
      <c r="BU397" s="15"/>
      <c r="BV397" s="95"/>
    </row>
    <row r="398" spans="1:74" ht="21.75" customHeight="1" x14ac:dyDescent="0.25">
      <c r="A398" s="95"/>
      <c r="B398" s="571"/>
      <c r="C398" s="642" t="str">
        <f>IF(ROSTER!D$40="","",ROSTER!D$40)</f>
        <v/>
      </c>
      <c r="D398" s="643"/>
      <c r="E398" s="575"/>
      <c r="F398" s="577"/>
      <c r="G398" s="583"/>
      <c r="H398" s="579"/>
      <c r="I398" s="545"/>
      <c r="J398" s="544"/>
      <c r="K398" s="581"/>
      <c r="L398" s="586"/>
      <c r="M398" s="587"/>
      <c r="N398" s="592" t="s">
        <v>16</v>
      </c>
      <c r="O398" s="603"/>
      <c r="P398" s="544"/>
      <c r="Q398" s="581"/>
      <c r="R398" s="586"/>
      <c r="S398" s="587"/>
      <c r="T398" s="592" t="s">
        <v>16</v>
      </c>
      <c r="U398" s="592"/>
      <c r="V398" s="544"/>
      <c r="W398" s="545"/>
      <c r="X398" s="594"/>
      <c r="Y398" s="545"/>
      <c r="Z398" s="544"/>
      <c r="AA398" s="545"/>
      <c r="AB398" s="544"/>
      <c r="AC398" s="545"/>
      <c r="AD398" s="544"/>
      <c r="AE398" s="581"/>
      <c r="AF398" s="586"/>
      <c r="AG398" s="587"/>
      <c r="AH398" s="626"/>
      <c r="AI398" s="627"/>
      <c r="AJ398" s="544"/>
      <c r="AK398" s="581"/>
      <c r="AL398" s="586"/>
      <c r="AM398" s="587"/>
      <c r="AN398" s="626"/>
      <c r="AO398" s="627"/>
      <c r="AP398" s="544"/>
      <c r="AQ398" s="581"/>
      <c r="AR398" s="586"/>
      <c r="AS398" s="587"/>
      <c r="AT398" s="626"/>
      <c r="AU398" s="627"/>
      <c r="AV398" s="628"/>
      <c r="AW398" s="629"/>
      <c r="AX398" s="632"/>
      <c r="AY398" s="633"/>
      <c r="AZ398" s="626"/>
      <c r="BA398" s="627"/>
      <c r="BB398" s="544"/>
      <c r="BC398" s="581"/>
      <c r="BD398" s="586"/>
      <c r="BE398" s="587"/>
      <c r="BF398" s="626"/>
      <c r="BG398" s="627"/>
      <c r="BH398" s="628"/>
      <c r="BI398" s="629"/>
      <c r="BJ398" s="632"/>
      <c r="BK398" s="633"/>
      <c r="BL398" s="626"/>
      <c r="BM398" s="627"/>
      <c r="BN398" s="678"/>
      <c r="BO398" s="679"/>
      <c r="BP398" s="680"/>
      <c r="BQ398" s="677"/>
      <c r="BR398" s="663"/>
      <c r="BS398" s="663"/>
      <c r="BT398" s="15"/>
      <c r="BU398" s="15"/>
      <c r="BV398" s="95"/>
    </row>
    <row r="399" spans="1:74" ht="21.75" customHeight="1" x14ac:dyDescent="0.25">
      <c r="A399" s="95"/>
      <c r="B399" s="570" t="str">
        <f>IF(ROSTER!B$42="","",ROSTER!B$42)</f>
        <v/>
      </c>
      <c r="C399" s="572" t="str">
        <f>IF(ROSTER!C$42="","",ROSTER!C$42)</f>
        <v/>
      </c>
      <c r="D399" s="573"/>
      <c r="E399" s="574"/>
      <c r="F399" s="576">
        <f>IF(E399="y",1,IF(E399="S",1,0))</f>
        <v>0</v>
      </c>
      <c r="G399" s="582">
        <f>IF(E399="S",1,0)</f>
        <v>0</v>
      </c>
      <c r="H399" s="578"/>
      <c r="I399" s="543"/>
      <c r="J399" s="542"/>
      <c r="K399" s="580"/>
      <c r="L399" s="584"/>
      <c r="M399" s="585"/>
      <c r="N399" s="588">
        <f>L399+J399</f>
        <v>0</v>
      </c>
      <c r="O399" s="589"/>
      <c r="P399" s="542"/>
      <c r="Q399" s="580"/>
      <c r="R399" s="584"/>
      <c r="S399" s="585"/>
      <c r="T399" s="588">
        <f>R399-P399</f>
        <v>0</v>
      </c>
      <c r="U399" s="588"/>
      <c r="V399" s="542"/>
      <c r="W399" s="543"/>
      <c r="X399" s="593"/>
      <c r="Y399" s="543"/>
      <c r="Z399" s="542"/>
      <c r="AA399" s="543"/>
      <c r="AB399" s="542"/>
      <c r="AC399" s="543"/>
      <c r="AD399" s="542"/>
      <c r="AE399" s="580"/>
      <c r="AF399" s="584"/>
      <c r="AG399" s="585"/>
      <c r="AH399" s="595">
        <f>IF(AD399=0,0,(AF399/AD399)*100)</f>
        <v>0</v>
      </c>
      <c r="AI399" s="596"/>
      <c r="AJ399" s="542"/>
      <c r="AK399" s="580"/>
      <c r="AL399" s="584"/>
      <c r="AM399" s="585"/>
      <c r="AN399" s="595">
        <f>IF(AJ399=0,0,(AL399/AJ399)*100)</f>
        <v>0</v>
      </c>
      <c r="AO399" s="596"/>
      <c r="AP399" s="542"/>
      <c r="AQ399" s="580"/>
      <c r="AR399" s="584"/>
      <c r="AS399" s="585"/>
      <c r="AT399" s="595">
        <f>IF(AP399=0,0,(AR399/AP399)*100)</f>
        <v>0</v>
      </c>
      <c r="AU399" s="596"/>
      <c r="AV399" s="599">
        <f>AD399+AJ399+AP399</f>
        <v>0</v>
      </c>
      <c r="AW399" s="600"/>
      <c r="AX399" s="630">
        <f>AF399+AL399+AR399</f>
        <v>0</v>
      </c>
      <c r="AY399" s="631"/>
      <c r="AZ399" s="595">
        <f>IF(AV399=0,0,(AX399/AV399)*100)</f>
        <v>0</v>
      </c>
      <c r="BA399" s="596"/>
      <c r="BB399" s="542"/>
      <c r="BC399" s="580"/>
      <c r="BD399" s="584"/>
      <c r="BE399" s="585"/>
      <c r="BF399" s="595">
        <f>IF(BB399=0,0,(BD399/BB399)*100)</f>
        <v>0</v>
      </c>
      <c r="BG399" s="596"/>
      <c r="BH399" s="599">
        <f>AV399+BB399</f>
        <v>0</v>
      </c>
      <c r="BI399" s="600"/>
      <c r="BJ399" s="630">
        <f>AX399+BD399</f>
        <v>0</v>
      </c>
      <c r="BK399" s="631"/>
      <c r="BL399" s="595">
        <f>IF(BH399=0,0,(BJ399/BH399)*100)</f>
        <v>0</v>
      </c>
      <c r="BM399" s="596"/>
      <c r="BN399" s="656">
        <f>(AF399*2)+(AL399*2)+(AR399*3)+BD399</f>
        <v>0</v>
      </c>
      <c r="BO399" s="657"/>
      <c r="BP399" s="658"/>
      <c r="BQ399" s="676">
        <f t="shared" ref="BQ399" si="373">IF(BS399=0,0,50*BR399/BS399)</f>
        <v>0</v>
      </c>
      <c r="BR399" s="662">
        <f t="shared" ref="BR399" si="374">(BN399*BU$365)+(N399*BU$366)+(Z399*BU$367)+(R399*BU$368)+(X399*BU$369)+(AB399*BU$370)+(V399*BU$375)</f>
        <v>0</v>
      </c>
      <c r="BS399" s="662">
        <f t="shared" ref="BS399" si="375">((BB399-BD399)*BU$372)+((AV399-AX399)*BU$371)+(H399*BU$373)+(P399*BU$374)</f>
        <v>0</v>
      </c>
      <c r="BT399" s="15"/>
      <c r="BU399" s="15"/>
      <c r="BV399" s="95"/>
    </row>
    <row r="400" spans="1:74" ht="21.75" customHeight="1" x14ac:dyDescent="0.25">
      <c r="A400" s="95"/>
      <c r="B400" s="571"/>
      <c r="C400" s="642" t="str">
        <f>IF(ROSTER!D$42="","",ROSTER!D$42)</f>
        <v/>
      </c>
      <c r="D400" s="643"/>
      <c r="E400" s="575"/>
      <c r="F400" s="577"/>
      <c r="G400" s="583"/>
      <c r="H400" s="579"/>
      <c r="I400" s="545"/>
      <c r="J400" s="544"/>
      <c r="K400" s="581"/>
      <c r="L400" s="586"/>
      <c r="M400" s="587"/>
      <c r="N400" s="592" t="s">
        <v>16</v>
      </c>
      <c r="O400" s="603"/>
      <c r="P400" s="544"/>
      <c r="Q400" s="581"/>
      <c r="R400" s="586"/>
      <c r="S400" s="587"/>
      <c r="T400" s="592" t="s">
        <v>16</v>
      </c>
      <c r="U400" s="592"/>
      <c r="V400" s="544"/>
      <c r="W400" s="545"/>
      <c r="X400" s="594"/>
      <c r="Y400" s="545"/>
      <c r="Z400" s="544"/>
      <c r="AA400" s="545"/>
      <c r="AB400" s="544"/>
      <c r="AC400" s="545"/>
      <c r="AD400" s="544"/>
      <c r="AE400" s="581"/>
      <c r="AF400" s="586"/>
      <c r="AG400" s="587"/>
      <c r="AH400" s="626"/>
      <c r="AI400" s="627"/>
      <c r="AJ400" s="544"/>
      <c r="AK400" s="581"/>
      <c r="AL400" s="586"/>
      <c r="AM400" s="587"/>
      <c r="AN400" s="626"/>
      <c r="AO400" s="627"/>
      <c r="AP400" s="544"/>
      <c r="AQ400" s="581"/>
      <c r="AR400" s="586"/>
      <c r="AS400" s="587"/>
      <c r="AT400" s="626"/>
      <c r="AU400" s="627"/>
      <c r="AV400" s="628"/>
      <c r="AW400" s="629"/>
      <c r="AX400" s="632"/>
      <c r="AY400" s="633"/>
      <c r="AZ400" s="626"/>
      <c r="BA400" s="627"/>
      <c r="BB400" s="544"/>
      <c r="BC400" s="581"/>
      <c r="BD400" s="586"/>
      <c r="BE400" s="587"/>
      <c r="BF400" s="626"/>
      <c r="BG400" s="627"/>
      <c r="BH400" s="628"/>
      <c r="BI400" s="629"/>
      <c r="BJ400" s="632"/>
      <c r="BK400" s="633"/>
      <c r="BL400" s="626"/>
      <c r="BM400" s="627"/>
      <c r="BN400" s="678"/>
      <c r="BO400" s="679"/>
      <c r="BP400" s="680"/>
      <c r="BQ400" s="677"/>
      <c r="BR400" s="663"/>
      <c r="BS400" s="663"/>
      <c r="BT400" s="15"/>
      <c r="BU400" s="15"/>
      <c r="BV400" s="95"/>
    </row>
    <row r="401" spans="1:77" ht="21.75" customHeight="1" x14ac:dyDescent="0.25">
      <c r="A401" s="95"/>
      <c r="B401" s="570" t="str">
        <f>IF(ROSTER!B$44="","",ROSTER!B$44)</f>
        <v/>
      </c>
      <c r="C401" s="572" t="str">
        <f>IF(ROSTER!C$44="","",ROSTER!C$44)</f>
        <v/>
      </c>
      <c r="D401" s="573"/>
      <c r="E401" s="574"/>
      <c r="F401" s="576">
        <f>IF(E401="y",1,IF(E401="S",1,0))</f>
        <v>0</v>
      </c>
      <c r="G401" s="582">
        <f>IF(E401="S",1,0)</f>
        <v>0</v>
      </c>
      <c r="H401" s="578"/>
      <c r="I401" s="543"/>
      <c r="J401" s="542"/>
      <c r="K401" s="580"/>
      <c r="L401" s="584"/>
      <c r="M401" s="585"/>
      <c r="N401" s="588">
        <f>L401+J401</f>
        <v>0</v>
      </c>
      <c r="O401" s="589"/>
      <c r="P401" s="542"/>
      <c r="Q401" s="580"/>
      <c r="R401" s="584"/>
      <c r="S401" s="585"/>
      <c r="T401" s="588">
        <f>R401-P401</f>
        <v>0</v>
      </c>
      <c r="U401" s="588"/>
      <c r="V401" s="542"/>
      <c r="W401" s="543"/>
      <c r="X401" s="593"/>
      <c r="Y401" s="543"/>
      <c r="Z401" s="542"/>
      <c r="AA401" s="543"/>
      <c r="AB401" s="542"/>
      <c r="AC401" s="543"/>
      <c r="AD401" s="542"/>
      <c r="AE401" s="580"/>
      <c r="AF401" s="584"/>
      <c r="AG401" s="585"/>
      <c r="AH401" s="595">
        <f>IF(AD401=0,0,(AF401/AD401)*100)</f>
        <v>0</v>
      </c>
      <c r="AI401" s="596"/>
      <c r="AJ401" s="542"/>
      <c r="AK401" s="580"/>
      <c r="AL401" s="584"/>
      <c r="AM401" s="585"/>
      <c r="AN401" s="595">
        <f>IF(AJ401=0,0,(AL401/AJ401)*100)</f>
        <v>0</v>
      </c>
      <c r="AO401" s="596"/>
      <c r="AP401" s="542"/>
      <c r="AQ401" s="580"/>
      <c r="AR401" s="584"/>
      <c r="AS401" s="585"/>
      <c r="AT401" s="595">
        <f>IF(AP401=0,0,(AR401/AP401)*100)</f>
        <v>0</v>
      </c>
      <c r="AU401" s="596"/>
      <c r="AV401" s="599">
        <f>AD401+AJ401+AP401</f>
        <v>0</v>
      </c>
      <c r="AW401" s="600"/>
      <c r="AX401" s="630">
        <f>AF401+AL401+AR401</f>
        <v>0</v>
      </c>
      <c r="AY401" s="631"/>
      <c r="AZ401" s="595">
        <f>IF(AV401=0,0,(AX401/AV401)*100)</f>
        <v>0</v>
      </c>
      <c r="BA401" s="596"/>
      <c r="BB401" s="542"/>
      <c r="BC401" s="580"/>
      <c r="BD401" s="584"/>
      <c r="BE401" s="585"/>
      <c r="BF401" s="595">
        <f>IF(BB401=0,0,(BD401/BB401)*100)</f>
        <v>0</v>
      </c>
      <c r="BG401" s="596"/>
      <c r="BH401" s="599">
        <f>AV401+BB401</f>
        <v>0</v>
      </c>
      <c r="BI401" s="600"/>
      <c r="BJ401" s="630">
        <f>AX401+BD401</f>
        <v>0</v>
      </c>
      <c r="BK401" s="631"/>
      <c r="BL401" s="595">
        <f>IF(BH401=0,0,(BJ401/BH401)*100)</f>
        <v>0</v>
      </c>
      <c r="BM401" s="596"/>
      <c r="BN401" s="656">
        <f>(AF401*2)+(AL401*2)+(AR401*3)+BD401</f>
        <v>0</v>
      </c>
      <c r="BO401" s="657"/>
      <c r="BP401" s="658"/>
      <c r="BQ401" s="676">
        <f t="shared" ref="BQ401" si="376">IF(BS401=0,0,50*BR401/BS401)</f>
        <v>0</v>
      </c>
      <c r="BR401" s="662">
        <f t="shared" ref="BR401" si="377">(BN401*BU$365)+(N401*BU$366)+(Z401*BU$367)+(R401*BU$368)+(X401*BU$369)+(AB401*BU$370)+(V401*BU$375)</f>
        <v>0</v>
      </c>
      <c r="BS401" s="662">
        <f t="shared" ref="BS401" si="378">((BB401-BD401)*BU$372)+((AV401-AX401)*BU$371)+(H401*BU$373)+(P401*BU$374)</f>
        <v>0</v>
      </c>
      <c r="BT401" s="15"/>
      <c r="BU401" s="15"/>
      <c r="BV401" s="95"/>
    </row>
    <row r="402" spans="1:77" ht="21.75" customHeight="1" x14ac:dyDescent="0.25">
      <c r="A402" s="95"/>
      <c r="B402" s="571"/>
      <c r="C402" s="642" t="str">
        <f>IF(ROSTER!D$44="","",ROSTER!D$44)</f>
        <v/>
      </c>
      <c r="D402" s="643"/>
      <c r="E402" s="575"/>
      <c r="F402" s="577"/>
      <c r="G402" s="583"/>
      <c r="H402" s="579"/>
      <c r="I402" s="545"/>
      <c r="J402" s="544"/>
      <c r="K402" s="581"/>
      <c r="L402" s="586"/>
      <c r="M402" s="587"/>
      <c r="N402" s="592" t="s">
        <v>16</v>
      </c>
      <c r="O402" s="603"/>
      <c r="P402" s="544"/>
      <c r="Q402" s="581"/>
      <c r="R402" s="586"/>
      <c r="S402" s="587"/>
      <c r="T402" s="592" t="s">
        <v>16</v>
      </c>
      <c r="U402" s="592"/>
      <c r="V402" s="544"/>
      <c r="W402" s="545"/>
      <c r="X402" s="594"/>
      <c r="Y402" s="545"/>
      <c r="Z402" s="544"/>
      <c r="AA402" s="545"/>
      <c r="AB402" s="544"/>
      <c r="AC402" s="545"/>
      <c r="AD402" s="544"/>
      <c r="AE402" s="581"/>
      <c r="AF402" s="586"/>
      <c r="AG402" s="587"/>
      <c r="AH402" s="626"/>
      <c r="AI402" s="627"/>
      <c r="AJ402" s="544"/>
      <c r="AK402" s="581"/>
      <c r="AL402" s="586"/>
      <c r="AM402" s="587"/>
      <c r="AN402" s="626"/>
      <c r="AO402" s="627"/>
      <c r="AP402" s="544"/>
      <c r="AQ402" s="581"/>
      <c r="AR402" s="586"/>
      <c r="AS402" s="587"/>
      <c r="AT402" s="626"/>
      <c r="AU402" s="627"/>
      <c r="AV402" s="628"/>
      <c r="AW402" s="629"/>
      <c r="AX402" s="632"/>
      <c r="AY402" s="633"/>
      <c r="AZ402" s="626"/>
      <c r="BA402" s="627"/>
      <c r="BB402" s="544"/>
      <c r="BC402" s="581"/>
      <c r="BD402" s="586"/>
      <c r="BE402" s="587"/>
      <c r="BF402" s="626"/>
      <c r="BG402" s="627"/>
      <c r="BH402" s="628"/>
      <c r="BI402" s="629"/>
      <c r="BJ402" s="632"/>
      <c r="BK402" s="633"/>
      <c r="BL402" s="626"/>
      <c r="BM402" s="627"/>
      <c r="BN402" s="678"/>
      <c r="BO402" s="679"/>
      <c r="BP402" s="680"/>
      <c r="BQ402" s="677"/>
      <c r="BR402" s="663"/>
      <c r="BS402" s="663"/>
      <c r="BT402" s="15"/>
      <c r="BU402" s="15"/>
      <c r="BV402" s="95"/>
    </row>
    <row r="403" spans="1:77" ht="21.75" customHeight="1" x14ac:dyDescent="0.25">
      <c r="A403" s="95"/>
      <c r="B403" s="570" t="str">
        <f>IF(ROSTER!B$46="","",ROSTER!B$46)</f>
        <v/>
      </c>
      <c r="C403" s="572" t="str">
        <f>IF(ROSTER!C$46="","",ROSTER!C$46)</f>
        <v/>
      </c>
      <c r="D403" s="573"/>
      <c r="E403" s="574"/>
      <c r="F403" s="576">
        <f>IF(E403="y",1,IF(E403="S",1,0))</f>
        <v>0</v>
      </c>
      <c r="G403" s="582">
        <f>IF(E403="S",1,0)</f>
        <v>0</v>
      </c>
      <c r="H403" s="578"/>
      <c r="I403" s="543"/>
      <c r="J403" s="542"/>
      <c r="K403" s="580"/>
      <c r="L403" s="584"/>
      <c r="M403" s="585"/>
      <c r="N403" s="588">
        <f>L403+J403</f>
        <v>0</v>
      </c>
      <c r="O403" s="589"/>
      <c r="P403" s="542"/>
      <c r="Q403" s="580"/>
      <c r="R403" s="584"/>
      <c r="S403" s="585"/>
      <c r="T403" s="588">
        <f>R403-P403</f>
        <v>0</v>
      </c>
      <c r="U403" s="588"/>
      <c r="V403" s="542"/>
      <c r="W403" s="543"/>
      <c r="X403" s="593"/>
      <c r="Y403" s="543"/>
      <c r="Z403" s="542"/>
      <c r="AA403" s="543"/>
      <c r="AB403" s="542"/>
      <c r="AC403" s="543"/>
      <c r="AD403" s="542"/>
      <c r="AE403" s="580"/>
      <c r="AF403" s="584"/>
      <c r="AG403" s="585"/>
      <c r="AH403" s="595">
        <f>IF(AD403=0,0,(AF403/AD403)*100)</f>
        <v>0</v>
      </c>
      <c r="AI403" s="596"/>
      <c r="AJ403" s="542"/>
      <c r="AK403" s="580"/>
      <c r="AL403" s="584"/>
      <c r="AM403" s="585"/>
      <c r="AN403" s="595">
        <f>IF(AJ403=0,0,(AL403/AJ403)*100)</f>
        <v>0</v>
      </c>
      <c r="AO403" s="596"/>
      <c r="AP403" s="542"/>
      <c r="AQ403" s="580"/>
      <c r="AR403" s="584"/>
      <c r="AS403" s="585"/>
      <c r="AT403" s="595">
        <f>IF(AP403=0,0,(AR403/AP403)*100)</f>
        <v>0</v>
      </c>
      <c r="AU403" s="596"/>
      <c r="AV403" s="599">
        <f>AD403+AJ403+AP403</f>
        <v>0</v>
      </c>
      <c r="AW403" s="600"/>
      <c r="AX403" s="630">
        <f>AF403+AL403+AR403</f>
        <v>0</v>
      </c>
      <c r="AY403" s="631"/>
      <c r="AZ403" s="595">
        <f>IF(AV403=0,0,(AX403/AV403)*100)</f>
        <v>0</v>
      </c>
      <c r="BA403" s="596"/>
      <c r="BB403" s="542"/>
      <c r="BC403" s="580"/>
      <c r="BD403" s="584"/>
      <c r="BE403" s="585"/>
      <c r="BF403" s="595">
        <f>IF(BB403=0,0,(BD403/BB403)*100)</f>
        <v>0</v>
      </c>
      <c r="BG403" s="596"/>
      <c r="BH403" s="599">
        <f>AV403+BB403</f>
        <v>0</v>
      </c>
      <c r="BI403" s="600"/>
      <c r="BJ403" s="630">
        <f>AX403+BD403</f>
        <v>0</v>
      </c>
      <c r="BK403" s="631"/>
      <c r="BL403" s="595">
        <f>IF(BH403=0,0,(BJ403/BH403)*100)</f>
        <v>0</v>
      </c>
      <c r="BM403" s="596"/>
      <c r="BN403" s="656">
        <f>(AF403*2)+(AL403*2)+(AR403*3)+BD403</f>
        <v>0</v>
      </c>
      <c r="BO403" s="657"/>
      <c r="BP403" s="658"/>
      <c r="BQ403" s="676">
        <f t="shared" ref="BQ403" si="379">IF(BS403=0,0,50*BR403/BS403)</f>
        <v>0</v>
      </c>
      <c r="BR403" s="662">
        <f t="shared" ref="BR403" si="380">(BN403*BU$365)+(N403*BU$366)+(Z403*BU$367)+(R403*BU$368)+(X403*BU$369)+(AB403*BU$370)+(V403*BU$375)</f>
        <v>0</v>
      </c>
      <c r="BS403" s="662">
        <f t="shared" ref="BS403" si="381">((BB403-BD403)*BU$372)+((AV403-AX403)*BU$371)+(H403*BU$373)+(P403*BU$374)</f>
        <v>0</v>
      </c>
      <c r="BT403" s="15"/>
      <c r="BU403" s="15"/>
      <c r="BV403" s="95"/>
    </row>
    <row r="404" spans="1:77" ht="22.5" customHeight="1" thickBot="1" x14ac:dyDescent="0.3">
      <c r="A404" s="95"/>
      <c r="B404" s="571"/>
      <c r="C404" s="642" t="str">
        <f>IF(ROSTER!D$46="","",ROSTER!D$46)</f>
        <v/>
      </c>
      <c r="D404" s="643"/>
      <c r="E404" s="575"/>
      <c r="F404" s="577"/>
      <c r="G404" s="583"/>
      <c r="H404" s="579"/>
      <c r="I404" s="545"/>
      <c r="J404" s="544"/>
      <c r="K404" s="581"/>
      <c r="L404" s="586"/>
      <c r="M404" s="587"/>
      <c r="N404" s="590" t="s">
        <v>16</v>
      </c>
      <c r="O404" s="591"/>
      <c r="P404" s="544"/>
      <c r="Q404" s="581"/>
      <c r="R404" s="586"/>
      <c r="S404" s="587"/>
      <c r="T404" s="592" t="s">
        <v>16</v>
      </c>
      <c r="U404" s="592"/>
      <c r="V404" s="544"/>
      <c r="W404" s="545"/>
      <c r="X404" s="594"/>
      <c r="Y404" s="545"/>
      <c r="Z404" s="544"/>
      <c r="AA404" s="545"/>
      <c r="AB404" s="544"/>
      <c r="AC404" s="545"/>
      <c r="AD404" s="544"/>
      <c r="AE404" s="581"/>
      <c r="AF404" s="586"/>
      <c r="AG404" s="587"/>
      <c r="AH404" s="597"/>
      <c r="AI404" s="598"/>
      <c r="AJ404" s="544"/>
      <c r="AK404" s="581"/>
      <c r="AL404" s="586"/>
      <c r="AM404" s="587"/>
      <c r="AN404" s="597"/>
      <c r="AO404" s="598"/>
      <c r="AP404" s="544"/>
      <c r="AQ404" s="581"/>
      <c r="AR404" s="586"/>
      <c r="AS404" s="587"/>
      <c r="AT404" s="597"/>
      <c r="AU404" s="598"/>
      <c r="AV404" s="601"/>
      <c r="AW404" s="602"/>
      <c r="AX404" s="701"/>
      <c r="AY404" s="702"/>
      <c r="AZ404" s="597"/>
      <c r="BA404" s="598"/>
      <c r="BB404" s="544"/>
      <c r="BC404" s="581"/>
      <c r="BD404" s="586"/>
      <c r="BE404" s="587"/>
      <c r="BF404" s="597"/>
      <c r="BG404" s="598"/>
      <c r="BH404" s="601"/>
      <c r="BI404" s="602"/>
      <c r="BJ404" s="701"/>
      <c r="BK404" s="702"/>
      <c r="BL404" s="597"/>
      <c r="BM404" s="598"/>
      <c r="BN404" s="659"/>
      <c r="BO404" s="660"/>
      <c r="BP404" s="661"/>
      <c r="BQ404" s="677"/>
      <c r="BR404" s="663"/>
      <c r="BS404" s="663"/>
      <c r="BT404" s="15"/>
      <c r="BU404" s="15"/>
      <c r="BV404" s="95"/>
    </row>
    <row r="405" spans="1:77" s="21" customFormat="1" ht="33.4" customHeight="1" x14ac:dyDescent="0.45">
      <c r="A405" s="98"/>
      <c r="B405" s="612"/>
      <c r="C405" s="613"/>
      <c r="D405" s="613" t="s">
        <v>10</v>
      </c>
      <c r="E405" s="616"/>
      <c r="F405" s="279"/>
      <c r="G405" s="279"/>
      <c r="H405" s="517">
        <f>SUM(H365:I404)</f>
        <v>0</v>
      </c>
      <c r="I405" s="618"/>
      <c r="J405" s="517">
        <f>SUM(J365:K404)</f>
        <v>0</v>
      </c>
      <c r="K405" s="618"/>
      <c r="L405" s="620">
        <f>SUM(L365:M404)</f>
        <v>0</v>
      </c>
      <c r="M405" s="621"/>
      <c r="N405" s="548">
        <f>L405+J405</f>
        <v>0</v>
      </c>
      <c r="O405" s="518"/>
      <c r="P405" s="620">
        <f>SUM(P365:Q404)</f>
        <v>0</v>
      </c>
      <c r="Q405" s="618"/>
      <c r="R405" s="620">
        <f>SUM(R365:S404)</f>
        <v>0</v>
      </c>
      <c r="S405" s="621"/>
      <c r="T405" s="548">
        <f>R405-P405</f>
        <v>0</v>
      </c>
      <c r="U405" s="518"/>
      <c r="V405" s="517">
        <f>SUM(V365:W404)</f>
        <v>0</v>
      </c>
      <c r="W405" s="518"/>
      <c r="X405" s="621">
        <f>SUM(X365:Y404)</f>
        <v>0</v>
      </c>
      <c r="Y405" s="621"/>
      <c r="Z405" s="517">
        <f>SUM(Z365:AA404)</f>
        <v>0</v>
      </c>
      <c r="AA405" s="518"/>
      <c r="AB405" s="517">
        <f>SUM(AB365:AC404)</f>
        <v>0</v>
      </c>
      <c r="AC405" s="518"/>
      <c r="AD405" s="621">
        <f>SUM(AD365:AE404)</f>
        <v>0</v>
      </c>
      <c r="AE405" s="618"/>
      <c r="AF405" s="620">
        <f>SUM(AF365:AG404)</f>
        <v>0</v>
      </c>
      <c r="AG405" s="621"/>
      <c r="AH405" s="548">
        <f>IF(AD405=0,0,(AF405/AD405)*100)</f>
        <v>0</v>
      </c>
      <c r="AI405" s="518"/>
      <c r="AJ405" s="620">
        <f>SUM(AJ365:AK404)</f>
        <v>0</v>
      </c>
      <c r="AK405" s="618"/>
      <c r="AL405" s="620">
        <f>SUM(AL365:AM404)</f>
        <v>0</v>
      </c>
      <c r="AM405" s="621"/>
      <c r="AN405" s="548">
        <f>IF(AJ405=0,0,(AL405/AJ405)*100)</f>
        <v>0</v>
      </c>
      <c r="AO405" s="518"/>
      <c r="AP405" s="620">
        <f>SUM(AP365:AQ404)</f>
        <v>0</v>
      </c>
      <c r="AQ405" s="618"/>
      <c r="AR405" s="620">
        <f>SUM(AR365:AS404)</f>
        <v>0</v>
      </c>
      <c r="AS405" s="621"/>
      <c r="AT405" s="548">
        <f>IF(AP405=0,0,(AR405/AP405)*100)</f>
        <v>0</v>
      </c>
      <c r="AU405" s="518"/>
      <c r="AV405" s="517">
        <f>AD405+AJ405+AP405</f>
        <v>0</v>
      </c>
      <c r="AW405" s="618"/>
      <c r="AX405" s="620">
        <f>AF405+AL405+AR405</f>
        <v>0</v>
      </c>
      <c r="AY405" s="624"/>
      <c r="AZ405" s="548">
        <f>IF(AV405=0,0,(AX405/AV405)*100)</f>
        <v>0</v>
      </c>
      <c r="BA405" s="518"/>
      <c r="BB405" s="620">
        <f>SUM(BB365:BC404)</f>
        <v>0</v>
      </c>
      <c r="BC405" s="618"/>
      <c r="BD405" s="620">
        <f>SUM(BD365:BE404)</f>
        <v>0</v>
      </c>
      <c r="BE405" s="621"/>
      <c r="BF405" s="548">
        <f>IF(BB405=0,0,(BD405/BB405)*100)</f>
        <v>0</v>
      </c>
      <c r="BG405" s="518"/>
      <c r="BH405" s="517">
        <f>AV405+BB405</f>
        <v>0</v>
      </c>
      <c r="BI405" s="618"/>
      <c r="BJ405" s="620">
        <f>AX405+BD405</f>
        <v>0</v>
      </c>
      <c r="BK405" s="624"/>
      <c r="BL405" s="548">
        <f>IF(BH405=0,0,(BJ405/BH405)*100)</f>
        <v>0</v>
      </c>
      <c r="BM405" s="664"/>
      <c r="BN405" s="666">
        <f>SUM(BN365:BP404)</f>
        <v>0</v>
      </c>
      <c r="BO405" s="667"/>
      <c r="BP405" s="668"/>
      <c r="BQ405" s="681">
        <f>SUM(BQ365:BQ404)</f>
        <v>0</v>
      </c>
      <c r="BR405" s="685">
        <f t="shared" ref="BR405" si="382">(BN405*BU$365)+(N405*BU$366)+(Z405*BU$367)+(R405*BU$368)+(X405*BU$369)+(AB405*BU$370)+(V405*BU$375)</f>
        <v>0</v>
      </c>
      <c r="BS405" s="683">
        <f t="shared" ref="BS405" si="383">((BB405-BD405)*BU$372)+((AV405-AX405)*BU$371)+(H405*BU$373)+(P405*BU$374)</f>
        <v>0</v>
      </c>
      <c r="BT405" s="20"/>
      <c r="BU405" s="20"/>
      <c r="BV405" s="98"/>
    </row>
    <row r="406" spans="1:77" s="21" customFormat="1" ht="33.950000000000003" customHeight="1" thickBot="1" x14ac:dyDescent="0.5">
      <c r="A406" s="98"/>
      <c r="B406" s="614"/>
      <c r="C406" s="615"/>
      <c r="D406" s="615"/>
      <c r="E406" s="617"/>
      <c r="F406" s="280"/>
      <c r="G406" s="280"/>
      <c r="H406" s="519"/>
      <c r="I406" s="619"/>
      <c r="J406" s="519"/>
      <c r="K406" s="619"/>
      <c r="L406" s="622"/>
      <c r="M406" s="623"/>
      <c r="N406" s="549" t="s">
        <v>16</v>
      </c>
      <c r="O406" s="520"/>
      <c r="P406" s="622"/>
      <c r="Q406" s="619"/>
      <c r="R406" s="622"/>
      <c r="S406" s="623"/>
      <c r="T406" s="549" t="s">
        <v>16</v>
      </c>
      <c r="U406" s="520"/>
      <c r="V406" s="519"/>
      <c r="W406" s="520"/>
      <c r="X406" s="623"/>
      <c r="Y406" s="623"/>
      <c r="Z406" s="519"/>
      <c r="AA406" s="520"/>
      <c r="AB406" s="519"/>
      <c r="AC406" s="520"/>
      <c r="AD406" s="623"/>
      <c r="AE406" s="619"/>
      <c r="AF406" s="622"/>
      <c r="AG406" s="623"/>
      <c r="AH406" s="549"/>
      <c r="AI406" s="520"/>
      <c r="AJ406" s="622"/>
      <c r="AK406" s="619"/>
      <c r="AL406" s="622"/>
      <c r="AM406" s="623"/>
      <c r="AN406" s="549"/>
      <c r="AO406" s="520"/>
      <c r="AP406" s="622"/>
      <c r="AQ406" s="619"/>
      <c r="AR406" s="622"/>
      <c r="AS406" s="623"/>
      <c r="AT406" s="549"/>
      <c r="AU406" s="520"/>
      <c r="AV406" s="519"/>
      <c r="AW406" s="619"/>
      <c r="AX406" s="622"/>
      <c r="AY406" s="625"/>
      <c r="AZ406" s="549"/>
      <c r="BA406" s="520"/>
      <c r="BB406" s="622"/>
      <c r="BC406" s="619"/>
      <c r="BD406" s="622"/>
      <c r="BE406" s="623"/>
      <c r="BF406" s="549"/>
      <c r="BG406" s="520"/>
      <c r="BH406" s="519"/>
      <c r="BI406" s="619"/>
      <c r="BJ406" s="622"/>
      <c r="BK406" s="625"/>
      <c r="BL406" s="549"/>
      <c r="BM406" s="665"/>
      <c r="BN406" s="669"/>
      <c r="BO406" s="670"/>
      <c r="BP406" s="671"/>
      <c r="BQ406" s="682"/>
      <c r="BR406" s="686"/>
      <c r="BS406" s="684"/>
      <c r="BT406" s="20"/>
      <c r="BU406" s="20"/>
      <c r="BV406" s="98"/>
    </row>
    <row r="407" spans="1:77" s="21" customFormat="1" ht="33" customHeight="1" thickBot="1" x14ac:dyDescent="0.5">
      <c r="A407" s="98"/>
      <c r="B407" s="612"/>
      <c r="C407" s="613"/>
      <c r="D407" s="613" t="s">
        <v>13</v>
      </c>
      <c r="E407" s="616"/>
      <c r="F407" s="281"/>
      <c r="G407" s="282"/>
      <c r="H407" s="528"/>
      <c r="I407" s="636"/>
      <c r="J407" s="528"/>
      <c r="K407" s="636"/>
      <c r="L407" s="638"/>
      <c r="M407" s="639"/>
      <c r="N407" s="548">
        <f>J407+L407</f>
        <v>0</v>
      </c>
      <c r="O407" s="518"/>
      <c r="P407" s="638"/>
      <c r="Q407" s="636"/>
      <c r="R407" s="638"/>
      <c r="S407" s="639"/>
      <c r="T407" s="548">
        <f>R407-P407</f>
        <v>0</v>
      </c>
      <c r="U407" s="518"/>
      <c r="V407" s="528"/>
      <c r="W407" s="529"/>
      <c r="X407" s="528"/>
      <c r="Y407" s="529"/>
      <c r="Z407" s="528"/>
      <c r="AA407" s="529"/>
      <c r="AB407" s="528"/>
      <c r="AC407" s="529"/>
      <c r="AD407" s="639"/>
      <c r="AE407" s="636"/>
      <c r="AF407" s="638"/>
      <c r="AG407" s="639"/>
      <c r="AH407" s="548">
        <f>IF(AD407=0,0,(AF407/AD407)*100)</f>
        <v>0</v>
      </c>
      <c r="AI407" s="518"/>
      <c r="AJ407" s="638"/>
      <c r="AK407" s="636"/>
      <c r="AL407" s="638"/>
      <c r="AM407" s="639"/>
      <c r="AN407" s="548">
        <f>IF(AJ407=0,0,(AL407/AJ407)*100)</f>
        <v>0</v>
      </c>
      <c r="AO407" s="518"/>
      <c r="AP407" s="638"/>
      <c r="AQ407" s="636"/>
      <c r="AR407" s="638"/>
      <c r="AS407" s="639"/>
      <c r="AT407" s="548">
        <f>IF(AP407=0,0,(AR407/AP407)*100)</f>
        <v>0</v>
      </c>
      <c r="AU407" s="518"/>
      <c r="AV407" s="517">
        <f>AD407+AJ407+AP407</f>
        <v>0</v>
      </c>
      <c r="AW407" s="618"/>
      <c r="AX407" s="620">
        <f>AF407+AL407+AR407</f>
        <v>0</v>
      </c>
      <c r="AY407" s="624"/>
      <c r="AZ407" s="548">
        <f>IF(AV407=0,0,(AX407/AV407)*100)</f>
        <v>0</v>
      </c>
      <c r="BA407" s="518"/>
      <c r="BB407" s="638"/>
      <c r="BC407" s="636"/>
      <c r="BD407" s="638"/>
      <c r="BE407" s="639"/>
      <c r="BF407" s="548">
        <f>IF(BB407=0,0,(BD407/BB407)*100)</f>
        <v>0</v>
      </c>
      <c r="BG407" s="518"/>
      <c r="BH407" s="517">
        <f>AV407+BB407</f>
        <v>0</v>
      </c>
      <c r="BI407" s="618"/>
      <c r="BJ407" s="620">
        <f>AX407+BD407</f>
        <v>0</v>
      </c>
      <c r="BK407" s="624"/>
      <c r="BL407" s="548">
        <f>IF(BH407=0,0,(BJ407/BH407)*100)</f>
        <v>0</v>
      </c>
      <c r="BM407" s="664"/>
      <c r="BN407" s="693">
        <f>(AF407*2)+(AL407*2)+(AR407*3)+BD407</f>
        <v>0</v>
      </c>
      <c r="BO407" s="694"/>
      <c r="BP407" s="695"/>
      <c r="BQ407" s="699"/>
      <c r="BR407" s="283"/>
      <c r="BS407" s="284"/>
      <c r="BT407" s="20"/>
      <c r="BU407" s="20"/>
      <c r="BV407" s="98"/>
    </row>
    <row r="408" spans="1:77" s="21" customFormat="1" ht="33.75" customHeight="1" thickBot="1" x14ac:dyDescent="0.5">
      <c r="A408" s="98"/>
      <c r="B408" s="285"/>
      <c r="C408" s="286"/>
      <c r="D408" s="634"/>
      <c r="E408" s="635"/>
      <c r="F408" s="287"/>
      <c r="G408" s="287"/>
      <c r="H408" s="530"/>
      <c r="I408" s="637"/>
      <c r="J408" s="530"/>
      <c r="K408" s="637"/>
      <c r="L408" s="640"/>
      <c r="M408" s="641"/>
      <c r="N408" s="549">
        <f>IF((N405+N407)=0,0,N405/(N405+N407)*100)</f>
        <v>0</v>
      </c>
      <c r="O408" s="520"/>
      <c r="P408" s="640"/>
      <c r="Q408" s="637"/>
      <c r="R408" s="640"/>
      <c r="S408" s="641"/>
      <c r="T408" s="549"/>
      <c r="U408" s="520"/>
      <c r="V408" s="530"/>
      <c r="W408" s="531"/>
      <c r="X408" s="530"/>
      <c r="Y408" s="531"/>
      <c r="Z408" s="530"/>
      <c r="AA408" s="531"/>
      <c r="AB408" s="530"/>
      <c r="AC408" s="531"/>
      <c r="AD408" s="641"/>
      <c r="AE408" s="637"/>
      <c r="AF408" s="640"/>
      <c r="AG408" s="641"/>
      <c r="AH408" s="549"/>
      <c r="AI408" s="520"/>
      <c r="AJ408" s="640"/>
      <c r="AK408" s="637"/>
      <c r="AL408" s="640"/>
      <c r="AM408" s="641"/>
      <c r="AN408" s="549"/>
      <c r="AO408" s="520"/>
      <c r="AP408" s="640"/>
      <c r="AQ408" s="637"/>
      <c r="AR408" s="640"/>
      <c r="AS408" s="641"/>
      <c r="AT408" s="549"/>
      <c r="AU408" s="520"/>
      <c r="AV408" s="519"/>
      <c r="AW408" s="619"/>
      <c r="AX408" s="622"/>
      <c r="AY408" s="625"/>
      <c r="AZ408" s="549"/>
      <c r="BA408" s="520"/>
      <c r="BB408" s="640"/>
      <c r="BC408" s="637"/>
      <c r="BD408" s="640"/>
      <c r="BE408" s="641"/>
      <c r="BF408" s="549"/>
      <c r="BG408" s="520"/>
      <c r="BH408" s="519"/>
      <c r="BI408" s="619"/>
      <c r="BJ408" s="622"/>
      <c r="BK408" s="625"/>
      <c r="BL408" s="549"/>
      <c r="BM408" s="665"/>
      <c r="BN408" s="696"/>
      <c r="BO408" s="697"/>
      <c r="BP408" s="698"/>
      <c r="BQ408" s="700"/>
      <c r="BR408" s="79"/>
      <c r="BS408" s="79"/>
      <c r="BT408" s="20"/>
      <c r="BU408" s="20"/>
      <c r="BV408" s="98"/>
    </row>
    <row r="409" spans="1:77" ht="16.5" customHeight="1" thickTop="1" thickBot="1" x14ac:dyDescent="0.5">
      <c r="A409" s="95"/>
      <c r="B409" s="288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289"/>
      <c r="AI409" s="289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89"/>
      <c r="BR409" s="674">
        <f>IF((J405+L407)=0,0,(J405/(J405+L407)*100)%)</f>
        <v>0</v>
      </c>
      <c r="BS409" s="675"/>
      <c r="BT409" s="674">
        <f>IF((L405+J407)=0,0,(L405/(L405+J407)*100)%)</f>
        <v>0</v>
      </c>
      <c r="BU409" s="675"/>
      <c r="BV409" s="95"/>
    </row>
    <row r="410" spans="1:77" s="23" customFormat="1" ht="79.5" customHeight="1" thickTop="1" thickBot="1" x14ac:dyDescent="0.55000000000000004">
      <c r="A410" s="99"/>
      <c r="B410" s="565" t="s">
        <v>64</v>
      </c>
      <c r="C410" s="566"/>
      <c r="D410" s="113"/>
      <c r="E410" s="532" t="s">
        <v>54</v>
      </c>
      <c r="F410" s="532"/>
      <c r="G410" s="532"/>
      <c r="H410" s="532"/>
      <c r="I410" s="94"/>
      <c r="J410" s="533"/>
      <c r="K410" s="534"/>
      <c r="L410" s="535"/>
      <c r="M410" s="290"/>
      <c r="N410" s="533"/>
      <c r="O410" s="534"/>
      <c r="P410" s="535"/>
      <c r="Q410" s="536" t="s">
        <v>47</v>
      </c>
      <c r="R410" s="537"/>
      <c r="S410" s="537"/>
      <c r="T410" s="538"/>
      <c r="U410" s="533"/>
      <c r="V410" s="534"/>
      <c r="W410" s="535"/>
      <c r="X410" s="290"/>
      <c r="Y410" s="533"/>
      <c r="Z410" s="534"/>
      <c r="AA410" s="535"/>
      <c r="AB410" s="536" t="s">
        <v>49</v>
      </c>
      <c r="AC410" s="537"/>
      <c r="AD410" s="537"/>
      <c r="AE410" s="538"/>
      <c r="AF410" s="533"/>
      <c r="AG410" s="534"/>
      <c r="AH410" s="535"/>
      <c r="AI410" s="290"/>
      <c r="AJ410" s="533"/>
      <c r="AK410" s="534"/>
      <c r="AL410" s="535"/>
      <c r="AM410" s="536" t="s">
        <v>53</v>
      </c>
      <c r="AN410" s="537"/>
      <c r="AO410" s="537"/>
      <c r="AP410" s="538"/>
      <c r="AQ410" s="533"/>
      <c r="AR410" s="534"/>
      <c r="AS410" s="535"/>
      <c r="AT410" s="72"/>
      <c r="AU410" s="533"/>
      <c r="AV410" s="534"/>
      <c r="AW410" s="535"/>
      <c r="AX410" s="291"/>
      <c r="AY410" s="291"/>
      <c r="AZ410" s="291"/>
      <c r="BA410" s="291"/>
      <c r="BB410" s="567" t="s">
        <v>20</v>
      </c>
      <c r="BC410" s="567"/>
      <c r="BD410" s="567"/>
      <c r="BE410" s="567"/>
      <c r="BF410" s="568"/>
      <c r="BG410" s="539">
        <f>BN405</f>
        <v>0</v>
      </c>
      <c r="BH410" s="540"/>
      <c r="BI410" s="541"/>
      <c r="BJ410" s="292"/>
      <c r="BK410" s="539">
        <f>BN407</f>
        <v>0</v>
      </c>
      <c r="BL410" s="540"/>
      <c r="BM410" s="541"/>
      <c r="BN410" s="73"/>
      <c r="BO410" s="73"/>
      <c r="BP410" s="73"/>
      <c r="BQ410" s="90"/>
      <c r="BR410" s="24"/>
      <c r="BS410" s="24"/>
      <c r="BT410" s="22"/>
      <c r="BU410" s="22"/>
      <c r="BV410" s="99"/>
    </row>
    <row r="411" spans="1:77" ht="15.6" customHeight="1" thickTop="1" thickBot="1" x14ac:dyDescent="0.55000000000000004">
      <c r="A411" s="95"/>
      <c r="B411" s="293"/>
      <c r="C411" s="67"/>
      <c r="D411" s="67"/>
      <c r="E411" s="294"/>
      <c r="F411" s="295"/>
      <c r="G411" s="295"/>
      <c r="H411" s="94"/>
      <c r="I411" s="94"/>
      <c r="J411" s="296"/>
      <c r="K411" s="296"/>
      <c r="L411" s="296"/>
      <c r="M411" s="296"/>
      <c r="N411" s="296"/>
      <c r="O411" s="296"/>
      <c r="P411" s="296"/>
      <c r="Q411" s="295"/>
      <c r="R411" s="295"/>
      <c r="S411" s="295"/>
      <c r="T411" s="295"/>
      <c r="U411" s="296"/>
      <c r="V411" s="296"/>
      <c r="W411" s="296"/>
      <c r="X411" s="297"/>
      <c r="Y411" s="296"/>
      <c r="Z411" s="296"/>
      <c r="AA411" s="296"/>
      <c r="AB411" s="295"/>
      <c r="AC411" s="295"/>
      <c r="AD411" s="295"/>
      <c r="AE411" s="295"/>
      <c r="AF411" s="296"/>
      <c r="AG411" s="296"/>
      <c r="AH411" s="296"/>
      <c r="AI411" s="296"/>
      <c r="AJ411" s="297"/>
      <c r="AK411" s="297"/>
      <c r="AL411" s="296"/>
      <c r="AM411" s="295"/>
      <c r="AN411" s="295"/>
      <c r="AO411" s="295"/>
      <c r="AP411" s="295"/>
      <c r="AQ411" s="296"/>
      <c r="AR411" s="296"/>
      <c r="AS411" s="296"/>
      <c r="AT411" s="296"/>
      <c r="AU411" s="296"/>
      <c r="AV411" s="72"/>
      <c r="AW411" s="72"/>
      <c r="AX411" s="74"/>
      <c r="AY411" s="74"/>
      <c r="AZ411" s="74"/>
      <c r="BA411" s="74"/>
      <c r="BB411" s="295"/>
      <c r="BC411" s="298"/>
      <c r="BD411" s="298"/>
      <c r="BE411" s="299"/>
      <c r="BF411" s="300"/>
      <c r="BG411" s="301"/>
      <c r="BH411" s="301"/>
      <c r="BI411" s="72"/>
      <c r="BJ411" s="302"/>
      <c r="BK411" s="303"/>
      <c r="BL411" s="303"/>
      <c r="BM411" s="72"/>
      <c r="BN411" s="74"/>
      <c r="BO411" s="74"/>
      <c r="BP411" s="74"/>
      <c r="BQ411" s="91"/>
      <c r="BR411" s="25"/>
      <c r="BS411" s="25"/>
      <c r="BT411" s="15"/>
      <c r="BU411" s="15"/>
      <c r="BV411" s="95"/>
    </row>
    <row r="412" spans="1:77" s="23" customFormat="1" ht="79.5" customHeight="1" thickTop="1" thickBot="1" x14ac:dyDescent="0.55000000000000004">
      <c r="A412" s="99"/>
      <c r="B412" s="569" t="s">
        <v>46</v>
      </c>
      <c r="C412" s="567"/>
      <c r="D412" s="113"/>
      <c r="E412" s="532" t="s">
        <v>55</v>
      </c>
      <c r="F412" s="532"/>
      <c r="G412" s="532"/>
      <c r="H412" s="532"/>
      <c r="I412" s="94"/>
      <c r="J412" s="539">
        <f>J410</f>
        <v>0</v>
      </c>
      <c r="K412" s="540"/>
      <c r="L412" s="541"/>
      <c r="M412" s="290"/>
      <c r="N412" s="539">
        <f>N410</f>
        <v>0</v>
      </c>
      <c r="O412" s="540"/>
      <c r="P412" s="541"/>
      <c r="Q412" s="536" t="s">
        <v>51</v>
      </c>
      <c r="R412" s="537"/>
      <c r="S412" s="537"/>
      <c r="T412" s="538"/>
      <c r="U412" s="539">
        <f>U410-J410</f>
        <v>0</v>
      </c>
      <c r="V412" s="540"/>
      <c r="W412" s="541"/>
      <c r="X412" s="290"/>
      <c r="Y412" s="539">
        <f>Y410-N410</f>
        <v>0</v>
      </c>
      <c r="Z412" s="540"/>
      <c r="AA412" s="541"/>
      <c r="AB412" s="536" t="s">
        <v>50</v>
      </c>
      <c r="AC412" s="537"/>
      <c r="AD412" s="537"/>
      <c r="AE412" s="538"/>
      <c r="AF412" s="539">
        <f>AF410-U410</f>
        <v>0</v>
      </c>
      <c r="AG412" s="540"/>
      <c r="AH412" s="541"/>
      <c r="AI412" s="290"/>
      <c r="AJ412" s="539">
        <f>AJ410-Y410</f>
        <v>0</v>
      </c>
      <c r="AK412" s="540"/>
      <c r="AL412" s="541"/>
      <c r="AM412" s="536" t="s">
        <v>52</v>
      </c>
      <c r="AN412" s="537"/>
      <c r="AO412" s="537"/>
      <c r="AP412" s="538"/>
      <c r="AQ412" s="539">
        <f>AQ410-AF410</f>
        <v>0</v>
      </c>
      <c r="AR412" s="540"/>
      <c r="AS412" s="541"/>
      <c r="AT412" s="72"/>
      <c r="AU412" s="539">
        <f>AU410-AJ410</f>
        <v>0</v>
      </c>
      <c r="AV412" s="540"/>
      <c r="AW412" s="541"/>
      <c r="AX412" s="291"/>
      <c r="AY412" s="291"/>
      <c r="AZ412" s="291"/>
      <c r="BA412" s="291"/>
      <c r="BB412" s="567" t="s">
        <v>45</v>
      </c>
      <c r="BC412" s="567"/>
      <c r="BD412" s="567"/>
      <c r="BE412" s="567"/>
      <c r="BF412" s="568"/>
      <c r="BG412" s="539">
        <f>BG410-AQ410</f>
        <v>0</v>
      </c>
      <c r="BH412" s="540"/>
      <c r="BI412" s="541"/>
      <c r="BJ412" s="304"/>
      <c r="BK412" s="539">
        <f>BK410-AU410</f>
        <v>0</v>
      </c>
      <c r="BL412" s="540"/>
      <c r="BM412" s="541"/>
      <c r="BN412" s="73"/>
      <c r="BO412" s="73"/>
      <c r="BP412" s="73"/>
      <c r="BQ412" s="90"/>
      <c r="BR412" s="24"/>
      <c r="BS412" s="24"/>
      <c r="BT412" s="22"/>
      <c r="BU412" s="22"/>
      <c r="BV412" s="99"/>
      <c r="BY412" s="21"/>
    </row>
    <row r="413" spans="1:77" ht="18.75" customHeight="1" thickTop="1" thickBot="1" x14ac:dyDescent="0.5">
      <c r="A413" s="95"/>
      <c r="B413" s="305"/>
      <c r="C413" s="71"/>
      <c r="D413" s="71"/>
      <c r="E413" s="71"/>
      <c r="F413" s="92"/>
      <c r="G413" s="92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306"/>
      <c r="AI413" s="306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03" t="s">
        <v>153</v>
      </c>
      <c r="BD413" s="703"/>
      <c r="BE413" s="703"/>
      <c r="BF413" s="703"/>
      <c r="BG413" s="703"/>
      <c r="BH413" s="703"/>
      <c r="BI413" s="703"/>
      <c r="BJ413" s="703"/>
      <c r="BK413" s="703"/>
      <c r="BL413" s="703"/>
      <c r="BM413" s="703"/>
      <c r="BN413" s="703"/>
      <c r="BO413" s="703"/>
      <c r="BP413" s="703"/>
      <c r="BQ413" s="318"/>
      <c r="BR413" s="319"/>
      <c r="BS413" s="319"/>
      <c r="BT413" s="15"/>
      <c r="BU413" s="15"/>
      <c r="BV413" s="95"/>
    </row>
    <row r="414" spans="1:77" s="93" customFormat="1" ht="13.5" customHeight="1" thickTop="1" x14ac:dyDescent="0.45">
      <c r="A414" s="95"/>
      <c r="B414" s="99"/>
      <c r="C414" s="95"/>
      <c r="D414" s="95"/>
      <c r="E414" s="95"/>
      <c r="F414" s="96"/>
      <c r="G414" s="96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254"/>
      <c r="AI414" s="254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7"/>
      <c r="BR414" s="97"/>
      <c r="BS414" s="97"/>
      <c r="BT414" s="95"/>
      <c r="BU414" s="95"/>
      <c r="BV414" s="95"/>
    </row>
    <row r="415" spans="1:77" s="17" customFormat="1" ht="33.75" x14ac:dyDescent="0.5">
      <c r="A415" s="255"/>
      <c r="B415" s="604" t="s">
        <v>9</v>
      </c>
      <c r="C415" s="604"/>
      <c r="D415" s="604"/>
      <c r="E415" s="604"/>
      <c r="F415" s="604"/>
      <c r="G415" s="604"/>
      <c r="H415" s="604"/>
      <c r="I415" s="604"/>
      <c r="J415" s="604"/>
      <c r="K415" s="604"/>
      <c r="L415" s="604"/>
      <c r="M415" s="604"/>
      <c r="N415" s="604"/>
      <c r="O415" s="604"/>
      <c r="P415" s="604"/>
      <c r="Q415" s="604"/>
      <c r="R415" s="604"/>
      <c r="S415" s="604"/>
      <c r="T415" s="604"/>
      <c r="U415" s="604"/>
      <c r="V415" s="604"/>
      <c r="W415" s="604"/>
      <c r="X415" s="604"/>
      <c r="Y415" s="604"/>
      <c r="Z415" s="604"/>
      <c r="AA415" s="604"/>
      <c r="AB415" s="604"/>
      <c r="AC415" s="604"/>
      <c r="AD415" s="604"/>
      <c r="AE415" s="604"/>
      <c r="AF415" s="604"/>
      <c r="AG415" s="604"/>
      <c r="AH415" s="604"/>
      <c r="AI415" s="604"/>
      <c r="AJ415" s="604"/>
      <c r="AK415" s="604"/>
      <c r="AL415" s="604"/>
      <c r="AM415" s="604"/>
      <c r="AN415" s="604"/>
      <c r="AO415" s="604"/>
      <c r="AP415" s="604"/>
      <c r="AQ415" s="604"/>
      <c r="AR415" s="604"/>
      <c r="AS415" s="604"/>
      <c r="AT415" s="604"/>
      <c r="AU415" s="604"/>
      <c r="AV415" s="604"/>
      <c r="AW415" s="604"/>
      <c r="AX415" s="604"/>
      <c r="AY415" s="604"/>
      <c r="AZ415" s="604"/>
      <c r="BA415" s="604"/>
      <c r="BB415" s="604"/>
      <c r="BC415" s="604"/>
      <c r="BD415" s="604"/>
      <c r="BE415" s="604"/>
      <c r="BF415" s="604"/>
      <c r="BG415" s="604"/>
      <c r="BH415" s="604"/>
      <c r="BI415" s="604"/>
      <c r="BJ415" s="604"/>
      <c r="BK415" s="604"/>
      <c r="BL415" s="604"/>
      <c r="BM415" s="604"/>
      <c r="BN415" s="604"/>
      <c r="BO415" s="604"/>
      <c r="BP415" s="604"/>
      <c r="BQ415" s="256"/>
      <c r="BR415" s="256"/>
      <c r="BS415" s="256"/>
      <c r="BT415" s="257"/>
      <c r="BU415" s="257"/>
      <c r="BV415" s="255"/>
    </row>
    <row r="416" spans="1:77" ht="10.9" customHeight="1" x14ac:dyDescent="0.45">
      <c r="A416" s="95"/>
      <c r="B416" s="258"/>
      <c r="C416" s="62"/>
      <c r="D416" s="62"/>
      <c r="E416" s="62"/>
      <c r="F416" s="63"/>
      <c r="G416" s="63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259"/>
      <c r="AI416" s="259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94"/>
      <c r="BQ416" s="87"/>
      <c r="BR416" s="94"/>
      <c r="BS416" s="94"/>
      <c r="BT416" s="15"/>
      <c r="BU416" s="15"/>
      <c r="BV416" s="95"/>
    </row>
    <row r="417" spans="1:79" s="18" customFormat="1" ht="36.75" customHeight="1" x14ac:dyDescent="0.45">
      <c r="A417" s="260"/>
      <c r="B417" s="258"/>
      <c r="C417" s="261"/>
      <c r="D417" s="262" t="s">
        <v>10</v>
      </c>
      <c r="E417" s="605" t="str">
        <f>IF(ROSTER!D$3="","",ROSTER!D$3)</f>
        <v/>
      </c>
      <c r="F417" s="605"/>
      <c r="G417" s="605"/>
      <c r="H417" s="605"/>
      <c r="I417" s="605"/>
      <c r="J417" s="605"/>
      <c r="K417" s="605"/>
      <c r="L417" s="605"/>
      <c r="M417" s="605"/>
      <c r="N417" s="605"/>
      <c r="O417" s="605"/>
      <c r="P417" s="605"/>
      <c r="Q417" s="605"/>
      <c r="R417" s="605"/>
      <c r="S417" s="605"/>
      <c r="T417" s="605"/>
      <c r="U417" s="605"/>
      <c r="V417" s="605"/>
      <c r="W417" s="605"/>
      <c r="X417" s="605"/>
      <c r="Y417" s="605"/>
      <c r="Z417" s="605"/>
      <c r="AA417" s="605"/>
      <c r="AB417" s="605"/>
      <c r="AC417" s="605"/>
      <c r="AD417" s="605"/>
      <c r="AE417" s="605"/>
      <c r="AF417" s="316"/>
      <c r="AG417" s="606" t="s">
        <v>11</v>
      </c>
      <c r="AH417" s="606"/>
      <c r="AI417" s="606"/>
      <c r="AJ417" s="606"/>
      <c r="AK417" s="606"/>
      <c r="AL417" s="606"/>
      <c r="AM417" s="606"/>
      <c r="AN417" s="607"/>
      <c r="AO417" s="607"/>
      <c r="AP417" s="607"/>
      <c r="AQ417" s="607"/>
      <c r="AR417" s="607"/>
      <c r="AS417" s="607"/>
      <c r="AT417" s="607"/>
      <c r="AU417" s="607"/>
      <c r="AV417" s="607"/>
      <c r="AW417" s="607"/>
      <c r="AX417" s="607"/>
      <c r="AY417" s="607"/>
      <c r="AZ417" s="607"/>
      <c r="BA417" s="607"/>
      <c r="BB417" s="607"/>
      <c r="BC417" s="607"/>
      <c r="BD417" s="607"/>
      <c r="BE417" s="607"/>
      <c r="BF417" s="607"/>
      <c r="BG417" s="607"/>
      <c r="BH417" s="607"/>
      <c r="BI417" s="607"/>
      <c r="BJ417" s="607"/>
      <c r="BK417" s="607"/>
      <c r="BL417" s="607"/>
      <c r="BM417" s="607"/>
      <c r="BN417" s="607"/>
      <c r="BO417" s="607"/>
      <c r="BP417" s="94"/>
      <c r="BQ417" s="88" t="s">
        <v>130</v>
      </c>
      <c r="BR417" s="94"/>
      <c r="BS417" s="94"/>
      <c r="BT417" s="263"/>
      <c r="BU417" s="263"/>
      <c r="BV417" s="260"/>
    </row>
    <row r="418" spans="1:79" ht="8.85" customHeight="1" x14ac:dyDescent="0.45">
      <c r="A418" s="96"/>
      <c r="B418" s="258"/>
      <c r="C418" s="259" t="s">
        <v>39</v>
      </c>
      <c r="D418" s="259"/>
      <c r="E418" s="259"/>
      <c r="F418" s="63"/>
      <c r="G418" s="63"/>
      <c r="H418" s="259"/>
      <c r="I418" s="259"/>
      <c r="J418" s="317"/>
      <c r="K418" s="317"/>
      <c r="L418" s="317"/>
      <c r="M418" s="317"/>
      <c r="N418" s="317"/>
      <c r="O418" s="317"/>
      <c r="P418" s="317"/>
      <c r="Q418" s="317"/>
      <c r="R418" s="317"/>
      <c r="S418" s="317"/>
      <c r="T418" s="317"/>
      <c r="U418" s="317"/>
      <c r="V418" s="317"/>
      <c r="W418" s="317"/>
      <c r="X418" s="317"/>
      <c r="Y418" s="317"/>
      <c r="Z418" s="317"/>
      <c r="AA418" s="317"/>
      <c r="AB418" s="317"/>
      <c r="AC418" s="317"/>
      <c r="AD418" s="317"/>
      <c r="AE418" s="317"/>
      <c r="AF418" s="317"/>
      <c r="AG418" s="317"/>
      <c r="AH418" s="317"/>
      <c r="AI418" s="259"/>
      <c r="AJ418" s="264"/>
      <c r="AK418" s="265"/>
      <c r="AL418" s="265"/>
      <c r="AM418" s="265"/>
      <c r="AN418" s="265"/>
      <c r="AO418" s="265"/>
      <c r="AP418" s="265"/>
      <c r="AQ418" s="266"/>
      <c r="AR418" s="266"/>
      <c r="AS418" s="266"/>
      <c r="AT418" s="266"/>
      <c r="AU418" s="266"/>
      <c r="AV418" s="266"/>
      <c r="AW418" s="266"/>
      <c r="AX418" s="266"/>
      <c r="AY418" s="266"/>
      <c r="AZ418" s="266"/>
      <c r="BA418" s="266"/>
      <c r="BB418" s="266"/>
      <c r="BC418" s="266"/>
      <c r="BD418" s="266"/>
      <c r="BE418" s="266"/>
      <c r="BF418" s="266"/>
      <c r="BG418" s="266"/>
      <c r="BH418" s="266"/>
      <c r="BI418" s="266"/>
      <c r="BJ418" s="266"/>
      <c r="BK418" s="266"/>
      <c r="BL418" s="266"/>
      <c r="BM418" s="266"/>
      <c r="BN418" s="266"/>
      <c r="BO418" s="266"/>
      <c r="BP418" s="266"/>
      <c r="BQ418" s="267"/>
      <c r="BR418" s="267"/>
      <c r="BS418" s="267"/>
      <c r="BT418" s="268"/>
      <c r="BU418" s="268"/>
      <c r="BV418" s="96"/>
    </row>
    <row r="419" spans="1:79" s="18" customFormat="1" ht="33.75" x14ac:dyDescent="0.45">
      <c r="A419" s="260"/>
      <c r="B419" s="258"/>
      <c r="C419" s="608" t="s">
        <v>38</v>
      </c>
      <c r="D419" s="608"/>
      <c r="E419" s="607"/>
      <c r="F419" s="607"/>
      <c r="G419" s="607"/>
      <c r="H419" s="607"/>
      <c r="I419" s="607"/>
      <c r="J419" s="607"/>
      <c r="K419" s="607"/>
      <c r="L419" s="607"/>
      <c r="M419" s="607"/>
      <c r="N419" s="607"/>
      <c r="O419" s="607"/>
      <c r="P419" s="607"/>
      <c r="Q419" s="607"/>
      <c r="R419" s="607"/>
      <c r="S419" s="607"/>
      <c r="T419" s="607"/>
      <c r="U419" s="607"/>
      <c r="V419" s="607"/>
      <c r="W419" s="607"/>
      <c r="X419" s="607"/>
      <c r="Y419" s="607"/>
      <c r="Z419" s="607"/>
      <c r="AA419" s="607"/>
      <c r="AB419" s="607"/>
      <c r="AC419" s="607"/>
      <c r="AD419" s="607"/>
      <c r="AE419" s="607"/>
      <c r="AF419" s="316"/>
      <c r="AG419" s="609" t="s">
        <v>21</v>
      </c>
      <c r="AH419" s="609"/>
      <c r="AI419" s="609"/>
      <c r="AJ419" s="609"/>
      <c r="AK419" s="607"/>
      <c r="AL419" s="607"/>
      <c r="AM419" s="607"/>
      <c r="AN419" s="607"/>
      <c r="AO419" s="607"/>
      <c r="AP419" s="607"/>
      <c r="AQ419" s="607"/>
      <c r="AR419" s="607"/>
      <c r="AS419" s="607"/>
      <c r="AT419" s="607"/>
      <c r="AU419" s="607"/>
      <c r="AV419" s="607"/>
      <c r="AW419" s="607"/>
      <c r="AX419" s="607"/>
      <c r="AY419" s="607"/>
      <c r="AZ419" s="607"/>
      <c r="BA419" s="607"/>
      <c r="BB419" s="607"/>
      <c r="BC419" s="610" t="s">
        <v>12</v>
      </c>
      <c r="BD419" s="610"/>
      <c r="BE419" s="610"/>
      <c r="BF419" s="611"/>
      <c r="BG419" s="611"/>
      <c r="BH419" s="611"/>
      <c r="BI419" s="611"/>
      <c r="BJ419" s="611"/>
      <c r="BK419" s="611"/>
      <c r="BL419" s="611"/>
      <c r="BM419" s="611"/>
      <c r="BN419" s="611"/>
      <c r="BO419" s="611"/>
      <c r="BP419" s="64"/>
      <c r="BQ419" s="269"/>
      <c r="BR419" s="65"/>
      <c r="BS419" s="65"/>
      <c r="BT419" s="270">
        <f>IF(BF419=0,0,1)</f>
        <v>0</v>
      </c>
      <c r="BU419" s="18">
        <f>IF((BG469+BK469)&gt;(AQ469+AU469),1,0)</f>
        <v>0</v>
      </c>
      <c r="BV419" s="271"/>
    </row>
    <row r="420" spans="1:79" ht="9.6" customHeight="1" x14ac:dyDescent="0.45">
      <c r="A420" s="95"/>
      <c r="B420" s="258"/>
      <c r="C420" s="62"/>
      <c r="D420" s="62"/>
      <c r="E420" s="62"/>
      <c r="F420" s="63"/>
      <c r="G420" s="63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259"/>
      <c r="AI420" s="259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6"/>
      <c r="BR420" s="66"/>
      <c r="BS420" s="66"/>
      <c r="BT420" s="15"/>
      <c r="BU420" s="15"/>
      <c r="BV420" s="95"/>
    </row>
    <row r="421" spans="1:79" ht="8.85" customHeight="1" thickBot="1" x14ac:dyDescent="0.5">
      <c r="A421" s="95"/>
      <c r="B421" s="113"/>
      <c r="C421" s="67"/>
      <c r="D421" s="67"/>
      <c r="E421" s="67"/>
      <c r="F421" s="68"/>
      <c r="G421" s="68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272"/>
      <c r="AI421" s="272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9"/>
      <c r="BR421" s="69"/>
      <c r="BS421" s="69"/>
      <c r="BT421" s="15"/>
      <c r="BU421" s="15"/>
      <c r="BV421" s="95"/>
    </row>
    <row r="422" spans="1:79" s="18" customFormat="1" ht="40.5" customHeight="1" thickTop="1" x14ac:dyDescent="0.4">
      <c r="A422" s="271"/>
      <c r="B422" s="652" t="s">
        <v>0</v>
      </c>
      <c r="C422" s="648" t="s">
        <v>1</v>
      </c>
      <c r="D422" s="649"/>
      <c r="E422" s="273" t="s">
        <v>28</v>
      </c>
      <c r="F422" s="546" t="s">
        <v>100</v>
      </c>
      <c r="G422" s="546" t="s">
        <v>101</v>
      </c>
      <c r="H422" s="644" t="s">
        <v>41</v>
      </c>
      <c r="I422" s="645"/>
      <c r="J422" s="554" t="s">
        <v>7</v>
      </c>
      <c r="K422" s="554"/>
      <c r="L422" s="554"/>
      <c r="M422" s="554"/>
      <c r="N422" s="554"/>
      <c r="O422" s="554"/>
      <c r="P422" s="554" t="s">
        <v>2</v>
      </c>
      <c r="Q422" s="554"/>
      <c r="R422" s="554"/>
      <c r="S422" s="554"/>
      <c r="T422" s="554"/>
      <c r="U422" s="555"/>
      <c r="V422" s="550" t="s">
        <v>158</v>
      </c>
      <c r="W422" s="551"/>
      <c r="X422" s="550" t="s">
        <v>35</v>
      </c>
      <c r="Y422" s="551"/>
      <c r="Z422" s="550" t="s">
        <v>36</v>
      </c>
      <c r="AA422" s="551"/>
      <c r="AB422" s="550" t="s">
        <v>44</v>
      </c>
      <c r="AC422" s="551"/>
      <c r="AD422" s="554" t="s">
        <v>6</v>
      </c>
      <c r="AE422" s="554"/>
      <c r="AF422" s="554"/>
      <c r="AG422" s="554"/>
      <c r="AH422" s="554"/>
      <c r="AI422" s="554"/>
      <c r="AJ422" s="554" t="s">
        <v>68</v>
      </c>
      <c r="AK422" s="554"/>
      <c r="AL422" s="554"/>
      <c r="AM422" s="554"/>
      <c r="AN422" s="554"/>
      <c r="AO422" s="554"/>
      <c r="AP422" s="554" t="s">
        <v>69</v>
      </c>
      <c r="AQ422" s="554"/>
      <c r="AR422" s="554"/>
      <c r="AS422" s="554"/>
      <c r="AT422" s="554"/>
      <c r="AU422" s="554"/>
      <c r="AV422" s="554" t="s">
        <v>70</v>
      </c>
      <c r="AW422" s="554"/>
      <c r="AX422" s="554"/>
      <c r="AY422" s="554"/>
      <c r="AZ422" s="554"/>
      <c r="BA422" s="555"/>
      <c r="BB422" s="554" t="s">
        <v>4</v>
      </c>
      <c r="BC422" s="554"/>
      <c r="BD422" s="554"/>
      <c r="BE422" s="554"/>
      <c r="BF422" s="554"/>
      <c r="BG422" s="554"/>
      <c r="BH422" s="554" t="s">
        <v>71</v>
      </c>
      <c r="BI422" s="554"/>
      <c r="BJ422" s="554"/>
      <c r="BK422" s="554"/>
      <c r="BL422" s="554"/>
      <c r="BM422" s="556"/>
      <c r="BN422" s="557" t="s">
        <v>25</v>
      </c>
      <c r="BO422" s="558"/>
      <c r="BP422" s="559"/>
      <c r="BQ422" s="691" t="s">
        <v>110</v>
      </c>
      <c r="BR422" s="691" t="s">
        <v>86</v>
      </c>
      <c r="BS422" s="691" t="s">
        <v>87</v>
      </c>
      <c r="BT422" s="274"/>
      <c r="BU422" s="274"/>
      <c r="BV422" s="271"/>
    </row>
    <row r="423" spans="1:79" s="18" customFormat="1" ht="41.25" customHeight="1" x14ac:dyDescent="0.7">
      <c r="A423" s="271"/>
      <c r="B423" s="653"/>
      <c r="C423" s="650"/>
      <c r="D423" s="651"/>
      <c r="E423" s="275" t="s">
        <v>102</v>
      </c>
      <c r="F423" s="547"/>
      <c r="G423" s="547"/>
      <c r="H423" s="646"/>
      <c r="I423" s="647"/>
      <c r="J423" s="525" t="s">
        <v>17</v>
      </c>
      <c r="K423" s="526"/>
      <c r="L423" s="521" t="s">
        <v>18</v>
      </c>
      <c r="M423" s="522"/>
      <c r="N423" s="523" t="s">
        <v>19</v>
      </c>
      <c r="O423" s="524"/>
      <c r="P423" s="525" t="s">
        <v>26</v>
      </c>
      <c r="Q423" s="526"/>
      <c r="R423" s="521" t="s">
        <v>24</v>
      </c>
      <c r="S423" s="522"/>
      <c r="T423" s="523" t="s">
        <v>19</v>
      </c>
      <c r="U423" s="527"/>
      <c r="V423" s="552"/>
      <c r="W423" s="553"/>
      <c r="X423" s="552"/>
      <c r="Y423" s="553"/>
      <c r="Z423" s="552"/>
      <c r="AA423" s="553"/>
      <c r="AB423" s="552"/>
      <c r="AC423" s="553"/>
      <c r="AD423" s="525" t="s">
        <v>48</v>
      </c>
      <c r="AE423" s="526"/>
      <c r="AF423" s="521" t="s">
        <v>23</v>
      </c>
      <c r="AG423" s="522"/>
      <c r="AH423" s="563" t="s">
        <v>5</v>
      </c>
      <c r="AI423" s="564"/>
      <c r="AJ423" s="525" t="s">
        <v>48</v>
      </c>
      <c r="AK423" s="526"/>
      <c r="AL423" s="521" t="s">
        <v>23</v>
      </c>
      <c r="AM423" s="522"/>
      <c r="AN423" s="563" t="s">
        <v>5</v>
      </c>
      <c r="AO423" s="564"/>
      <c r="AP423" s="525" t="s">
        <v>48</v>
      </c>
      <c r="AQ423" s="526"/>
      <c r="AR423" s="521" t="s">
        <v>23</v>
      </c>
      <c r="AS423" s="522"/>
      <c r="AT423" s="563" t="s">
        <v>5</v>
      </c>
      <c r="AU423" s="564"/>
      <c r="AV423" s="525" t="s">
        <v>48</v>
      </c>
      <c r="AW423" s="526"/>
      <c r="AX423" s="521" t="s">
        <v>23</v>
      </c>
      <c r="AY423" s="522"/>
      <c r="AZ423" s="563" t="s">
        <v>5</v>
      </c>
      <c r="BA423" s="655"/>
      <c r="BB423" s="525" t="s">
        <v>48</v>
      </c>
      <c r="BC423" s="526"/>
      <c r="BD423" s="521" t="s">
        <v>23</v>
      </c>
      <c r="BE423" s="522"/>
      <c r="BF423" s="563" t="s">
        <v>5</v>
      </c>
      <c r="BG423" s="564"/>
      <c r="BH423" s="525" t="s">
        <v>48</v>
      </c>
      <c r="BI423" s="526"/>
      <c r="BJ423" s="521" t="s">
        <v>23</v>
      </c>
      <c r="BK423" s="522"/>
      <c r="BL423" s="563" t="s">
        <v>5</v>
      </c>
      <c r="BM423" s="564"/>
      <c r="BN423" s="560"/>
      <c r="BO423" s="561"/>
      <c r="BP423" s="562"/>
      <c r="BQ423" s="692"/>
      <c r="BR423" s="692"/>
      <c r="BS423" s="692"/>
      <c r="BT423" s="274"/>
      <c r="BU423" s="274"/>
      <c r="BV423" s="271"/>
      <c r="CA423" s="104"/>
    </row>
    <row r="424" spans="1:79" ht="23.85" customHeight="1" x14ac:dyDescent="0.35">
      <c r="A424" s="276"/>
      <c r="B424" s="570" t="str">
        <f>IF(ROSTER!B$8="","",ROSTER!B$8)</f>
        <v/>
      </c>
      <c r="C424" s="572" t="str">
        <f>IF(ROSTER!C$8="","",ROSTER!C$8)</f>
        <v/>
      </c>
      <c r="D424" s="573"/>
      <c r="E424" s="574"/>
      <c r="F424" s="576">
        <f>IF(E424="y",1,IF(E424="S",1,0))</f>
        <v>0</v>
      </c>
      <c r="G424" s="582">
        <f>IF(E424="S",1,0)</f>
        <v>0</v>
      </c>
      <c r="H424" s="578"/>
      <c r="I424" s="543"/>
      <c r="J424" s="542"/>
      <c r="K424" s="580"/>
      <c r="L424" s="584"/>
      <c r="M424" s="585"/>
      <c r="N424" s="588">
        <f>L424+J424</f>
        <v>0</v>
      </c>
      <c r="O424" s="589"/>
      <c r="P424" s="542"/>
      <c r="Q424" s="580"/>
      <c r="R424" s="584"/>
      <c r="S424" s="585"/>
      <c r="T424" s="588">
        <f>R424-P424</f>
        <v>0</v>
      </c>
      <c r="U424" s="588"/>
      <c r="V424" s="542"/>
      <c r="W424" s="543"/>
      <c r="X424" s="593"/>
      <c r="Y424" s="543"/>
      <c r="Z424" s="542"/>
      <c r="AA424" s="543"/>
      <c r="AB424" s="542"/>
      <c r="AC424" s="543"/>
      <c r="AD424" s="542"/>
      <c r="AE424" s="580"/>
      <c r="AF424" s="584"/>
      <c r="AG424" s="585"/>
      <c r="AH424" s="595">
        <f>IF(AD424=0,0,(AF424/AD424)*100)</f>
        <v>0</v>
      </c>
      <c r="AI424" s="596"/>
      <c r="AJ424" s="542"/>
      <c r="AK424" s="580"/>
      <c r="AL424" s="584"/>
      <c r="AM424" s="585"/>
      <c r="AN424" s="595">
        <f>IF(AJ424=0,0,(AL424/AJ424)*100)</f>
        <v>0</v>
      </c>
      <c r="AO424" s="596"/>
      <c r="AP424" s="542"/>
      <c r="AQ424" s="580"/>
      <c r="AR424" s="584"/>
      <c r="AS424" s="585"/>
      <c r="AT424" s="595">
        <f>IF(AP424=0,0,(AR424/AP424)*100)</f>
        <v>0</v>
      </c>
      <c r="AU424" s="596"/>
      <c r="AV424" s="599">
        <f>AD424+AJ424+AP424</f>
        <v>0</v>
      </c>
      <c r="AW424" s="600"/>
      <c r="AX424" s="630">
        <f>AF424+AL424+AR424</f>
        <v>0</v>
      </c>
      <c r="AY424" s="631"/>
      <c r="AZ424" s="595">
        <f>IF(AV424=0,0,(AX424/AV424)*100)</f>
        <v>0</v>
      </c>
      <c r="BA424" s="596"/>
      <c r="BB424" s="542"/>
      <c r="BC424" s="580"/>
      <c r="BD424" s="584"/>
      <c r="BE424" s="585"/>
      <c r="BF424" s="595">
        <f>IF(BB424=0,0,(BD424/BB424)*100)</f>
        <v>0</v>
      </c>
      <c r="BG424" s="596"/>
      <c r="BH424" s="599">
        <f>AV424+BB424</f>
        <v>0</v>
      </c>
      <c r="BI424" s="600"/>
      <c r="BJ424" s="630">
        <f>AX424+BD424</f>
        <v>0</v>
      </c>
      <c r="BK424" s="631"/>
      <c r="BL424" s="595">
        <f>IF(BH424=0,0,(BJ424/BH424)*100)</f>
        <v>0</v>
      </c>
      <c r="BM424" s="596"/>
      <c r="BN424" s="656">
        <f>(AF424*2)+(AL424*2)+(AR424*3)+BD424</f>
        <v>0</v>
      </c>
      <c r="BO424" s="657"/>
      <c r="BP424" s="658"/>
      <c r="BQ424" s="676">
        <f>IF(BS424=0,0,50*BR424/BS424)</f>
        <v>0</v>
      </c>
      <c r="BR424" s="662">
        <f>(BN424*BU$424)+(N424*BU$425)+(Z424*BU$426)+(R424*BU$427)+(X424*BU$428)+(AB424*BU$429)+(V424*BU$434)</f>
        <v>0</v>
      </c>
      <c r="BS424" s="662">
        <f>((BB424-BD424)*BU$431)+((AV424-AX424)*BU$430)+(H424*BU$432)+(P424*BU$433)</f>
        <v>0</v>
      </c>
      <c r="BT424" s="19" t="s">
        <v>75</v>
      </c>
      <c r="BU424" s="277">
        <f>IF(BQ419="B",'VALUE POINTS'!L$10,IF('GAME STATS'!BQ419="C",'VALUE POINTS'!M$10,'VALUE POINTS'!K$10))</f>
        <v>1</v>
      </c>
      <c r="BV424" s="278"/>
    </row>
    <row r="425" spans="1:79" ht="23.85" customHeight="1" x14ac:dyDescent="0.35">
      <c r="A425" s="276"/>
      <c r="B425" s="571"/>
      <c r="C425" s="642" t="str">
        <f>IF(ROSTER!D$8="","",ROSTER!D$8)</f>
        <v/>
      </c>
      <c r="D425" s="643"/>
      <c r="E425" s="575"/>
      <c r="F425" s="577"/>
      <c r="G425" s="583"/>
      <c r="H425" s="579"/>
      <c r="I425" s="545"/>
      <c r="J425" s="544"/>
      <c r="K425" s="581"/>
      <c r="L425" s="586"/>
      <c r="M425" s="587"/>
      <c r="N425" s="592"/>
      <c r="O425" s="603"/>
      <c r="P425" s="544"/>
      <c r="Q425" s="581"/>
      <c r="R425" s="586"/>
      <c r="S425" s="587"/>
      <c r="T425" s="592"/>
      <c r="U425" s="592"/>
      <c r="V425" s="544"/>
      <c r="W425" s="545"/>
      <c r="X425" s="594"/>
      <c r="Y425" s="545"/>
      <c r="Z425" s="544"/>
      <c r="AA425" s="545"/>
      <c r="AB425" s="544"/>
      <c r="AC425" s="545"/>
      <c r="AD425" s="544"/>
      <c r="AE425" s="581"/>
      <c r="AF425" s="586"/>
      <c r="AG425" s="587"/>
      <c r="AH425" s="626"/>
      <c r="AI425" s="627"/>
      <c r="AJ425" s="544"/>
      <c r="AK425" s="581"/>
      <c r="AL425" s="586"/>
      <c r="AM425" s="587"/>
      <c r="AN425" s="626"/>
      <c r="AO425" s="627"/>
      <c r="AP425" s="544"/>
      <c r="AQ425" s="581"/>
      <c r="AR425" s="586"/>
      <c r="AS425" s="587"/>
      <c r="AT425" s="626"/>
      <c r="AU425" s="627"/>
      <c r="AV425" s="628"/>
      <c r="AW425" s="629"/>
      <c r="AX425" s="632"/>
      <c r="AY425" s="633"/>
      <c r="AZ425" s="626"/>
      <c r="BA425" s="627"/>
      <c r="BB425" s="544"/>
      <c r="BC425" s="581"/>
      <c r="BD425" s="586"/>
      <c r="BE425" s="587"/>
      <c r="BF425" s="626"/>
      <c r="BG425" s="627"/>
      <c r="BH425" s="628"/>
      <c r="BI425" s="629"/>
      <c r="BJ425" s="632"/>
      <c r="BK425" s="633"/>
      <c r="BL425" s="626"/>
      <c r="BM425" s="627"/>
      <c r="BN425" s="678"/>
      <c r="BO425" s="679"/>
      <c r="BP425" s="680"/>
      <c r="BQ425" s="677"/>
      <c r="BR425" s="663"/>
      <c r="BS425" s="663"/>
      <c r="BT425" s="19" t="s">
        <v>76</v>
      </c>
      <c r="BU425" s="277">
        <f>IF(BQ419="B",'VALUE POINTS'!L$11,IF('GAME STATS'!BQ419="C",'VALUE POINTS'!M$11,'VALUE POINTS'!K$11))</f>
        <v>1</v>
      </c>
      <c r="BV425" s="278"/>
    </row>
    <row r="426" spans="1:79" ht="21.75" customHeight="1" x14ac:dyDescent="0.4">
      <c r="A426" s="95"/>
      <c r="B426" s="570" t="str">
        <f>IF(ROSTER!B$10="","",ROSTER!B$10)</f>
        <v/>
      </c>
      <c r="C426" s="572" t="str">
        <f>IF(ROSTER!C$10="","",ROSTER!C$10)</f>
        <v/>
      </c>
      <c r="D426" s="573"/>
      <c r="E426" s="574"/>
      <c r="F426" s="576">
        <f>IF(E426="y",1,IF(E426="S",1,0))</f>
        <v>0</v>
      </c>
      <c r="G426" s="582">
        <f>IF(E426="S",1,0)</f>
        <v>0</v>
      </c>
      <c r="H426" s="578"/>
      <c r="I426" s="543"/>
      <c r="J426" s="542"/>
      <c r="K426" s="580"/>
      <c r="L426" s="584"/>
      <c r="M426" s="585"/>
      <c r="N426" s="588">
        <f>L426+J426</f>
        <v>0</v>
      </c>
      <c r="O426" s="589"/>
      <c r="P426" s="542"/>
      <c r="Q426" s="580"/>
      <c r="R426" s="584"/>
      <c r="S426" s="585"/>
      <c r="T426" s="588">
        <f>R426-P426</f>
        <v>0</v>
      </c>
      <c r="U426" s="588"/>
      <c r="V426" s="542"/>
      <c r="W426" s="543"/>
      <c r="X426" s="593"/>
      <c r="Y426" s="543"/>
      <c r="Z426" s="542"/>
      <c r="AA426" s="543"/>
      <c r="AB426" s="542"/>
      <c r="AC426" s="543"/>
      <c r="AD426" s="542"/>
      <c r="AE426" s="580"/>
      <c r="AF426" s="584"/>
      <c r="AG426" s="585"/>
      <c r="AH426" s="595">
        <f>IF(AD426=0,0,(AF426/AD426)*100)</f>
        <v>0</v>
      </c>
      <c r="AI426" s="596"/>
      <c r="AJ426" s="542"/>
      <c r="AK426" s="580"/>
      <c r="AL426" s="584"/>
      <c r="AM426" s="585"/>
      <c r="AN426" s="595">
        <f>IF(AJ426=0,0,(AL426/AJ426)*100)</f>
        <v>0</v>
      </c>
      <c r="AO426" s="596"/>
      <c r="AP426" s="542"/>
      <c r="AQ426" s="580"/>
      <c r="AR426" s="584"/>
      <c r="AS426" s="585"/>
      <c r="AT426" s="595">
        <f>IF(AP426=0,0,(AR426/AP426)*100)</f>
        <v>0</v>
      </c>
      <c r="AU426" s="596"/>
      <c r="AV426" s="599">
        <f>AD426+AJ426+AP426</f>
        <v>0</v>
      </c>
      <c r="AW426" s="600"/>
      <c r="AX426" s="630">
        <f>AF426+AL426+AR426</f>
        <v>0</v>
      </c>
      <c r="AY426" s="631"/>
      <c r="AZ426" s="595">
        <f>IF(AV426=0,0,(AX426/AV426)*100)</f>
        <v>0</v>
      </c>
      <c r="BA426" s="596"/>
      <c r="BB426" s="542"/>
      <c r="BC426" s="580"/>
      <c r="BD426" s="584"/>
      <c r="BE426" s="585"/>
      <c r="BF426" s="595">
        <f>IF(BB426=0,0,(BD426/BB426)*100)</f>
        <v>0</v>
      </c>
      <c r="BG426" s="596"/>
      <c r="BH426" s="599">
        <f>AV426+BB426</f>
        <v>0</v>
      </c>
      <c r="BI426" s="600"/>
      <c r="BJ426" s="630">
        <f>AX426+BD426</f>
        <v>0</v>
      </c>
      <c r="BK426" s="631"/>
      <c r="BL426" s="595">
        <f>IF(BH426=0,0,(BJ426/BH426)*100)</f>
        <v>0</v>
      </c>
      <c r="BM426" s="596"/>
      <c r="BN426" s="656">
        <f>(AF426*2)+(AL426*2)+(AR426*3)+BD426</f>
        <v>0</v>
      </c>
      <c r="BO426" s="657"/>
      <c r="BP426" s="658"/>
      <c r="BQ426" s="676">
        <f>IF(BS426=0,0,50*BR426/BS426)</f>
        <v>0</v>
      </c>
      <c r="BR426" s="662">
        <f t="shared" ref="BR426" si="384">(BN426*BU$424)+(N426*BU$425)+(Z426*BU$426)+(R426*BU$427)+(X426*BU$428)+(AB426*BU$429)+(V426*BU$434)</f>
        <v>0</v>
      </c>
      <c r="BS426" s="662">
        <f t="shared" ref="BS426" si="385">((BB426-BD426)*BU$431)+((AV426-AX426)*BU$430)+(H426*BU$432)+(P426*BU$433)</f>
        <v>0</v>
      </c>
      <c r="BT426" s="19" t="s">
        <v>77</v>
      </c>
      <c r="BU426" s="277">
        <f>IF(BQ419="B",'VALUE POINTS'!L$12,IF('GAME STATS'!BQ419="C",'VALUE POINTS'!M$12,'VALUE POINTS'!K$12))</f>
        <v>2</v>
      </c>
      <c r="BV426" s="278"/>
      <c r="CA426" s="18"/>
    </row>
    <row r="427" spans="1:79" ht="21.75" customHeight="1" x14ac:dyDescent="0.35">
      <c r="A427" s="95"/>
      <c r="B427" s="571"/>
      <c r="C427" s="642" t="str">
        <f>IF(ROSTER!D$10="","",ROSTER!D$10)</f>
        <v/>
      </c>
      <c r="D427" s="643"/>
      <c r="E427" s="575"/>
      <c r="F427" s="577"/>
      <c r="G427" s="583"/>
      <c r="H427" s="579"/>
      <c r="I427" s="545"/>
      <c r="J427" s="544"/>
      <c r="K427" s="581"/>
      <c r="L427" s="586"/>
      <c r="M427" s="587"/>
      <c r="N427" s="592" t="s">
        <v>16</v>
      </c>
      <c r="O427" s="603"/>
      <c r="P427" s="544"/>
      <c r="Q427" s="581"/>
      <c r="R427" s="586"/>
      <c r="S427" s="587"/>
      <c r="T427" s="592" t="s">
        <v>16</v>
      </c>
      <c r="U427" s="592"/>
      <c r="V427" s="544"/>
      <c r="W427" s="545"/>
      <c r="X427" s="594"/>
      <c r="Y427" s="545"/>
      <c r="Z427" s="544"/>
      <c r="AA427" s="545"/>
      <c r="AB427" s="544"/>
      <c r="AC427" s="545"/>
      <c r="AD427" s="544"/>
      <c r="AE427" s="581"/>
      <c r="AF427" s="586"/>
      <c r="AG427" s="587"/>
      <c r="AH427" s="626"/>
      <c r="AI427" s="627"/>
      <c r="AJ427" s="544"/>
      <c r="AK427" s="581"/>
      <c r="AL427" s="586"/>
      <c r="AM427" s="587"/>
      <c r="AN427" s="626"/>
      <c r="AO427" s="627"/>
      <c r="AP427" s="544"/>
      <c r="AQ427" s="581"/>
      <c r="AR427" s="586"/>
      <c r="AS427" s="587"/>
      <c r="AT427" s="626"/>
      <c r="AU427" s="627"/>
      <c r="AV427" s="628"/>
      <c r="AW427" s="629"/>
      <c r="AX427" s="632"/>
      <c r="AY427" s="633"/>
      <c r="AZ427" s="626"/>
      <c r="BA427" s="627"/>
      <c r="BB427" s="544"/>
      <c r="BC427" s="581"/>
      <c r="BD427" s="586"/>
      <c r="BE427" s="587"/>
      <c r="BF427" s="626"/>
      <c r="BG427" s="627"/>
      <c r="BH427" s="628"/>
      <c r="BI427" s="629"/>
      <c r="BJ427" s="632"/>
      <c r="BK427" s="633"/>
      <c r="BL427" s="626"/>
      <c r="BM427" s="627"/>
      <c r="BN427" s="678"/>
      <c r="BO427" s="679"/>
      <c r="BP427" s="680"/>
      <c r="BQ427" s="677"/>
      <c r="BR427" s="663"/>
      <c r="BS427" s="663"/>
      <c r="BT427" s="19" t="s">
        <v>78</v>
      </c>
      <c r="BU427" s="277">
        <f>IF(BQ419="B",'VALUE POINTS'!L$13,IF('GAME STATS'!BQ419="C",'VALUE POINTS'!M$13,'VALUE POINTS'!K$13))</f>
        <v>2</v>
      </c>
      <c r="BV427" s="278"/>
    </row>
    <row r="428" spans="1:79" ht="21.75" customHeight="1" x14ac:dyDescent="0.35">
      <c r="A428" s="95"/>
      <c r="B428" s="570" t="str">
        <f>IF(ROSTER!B$12="","",ROSTER!B$12)</f>
        <v/>
      </c>
      <c r="C428" s="572" t="str">
        <f>IF(ROSTER!C$12="","",ROSTER!C$12)</f>
        <v/>
      </c>
      <c r="D428" s="573"/>
      <c r="E428" s="574"/>
      <c r="F428" s="576">
        <f>IF(E428="y",1,IF(E428="S",1,0))</f>
        <v>0</v>
      </c>
      <c r="G428" s="582">
        <f>IF(E428="S",1,0)</f>
        <v>0</v>
      </c>
      <c r="H428" s="578"/>
      <c r="I428" s="543"/>
      <c r="J428" s="542"/>
      <c r="K428" s="580"/>
      <c r="L428" s="584"/>
      <c r="M428" s="585"/>
      <c r="N428" s="588">
        <f>L428+J428</f>
        <v>0</v>
      </c>
      <c r="O428" s="589"/>
      <c r="P428" s="542"/>
      <c r="Q428" s="580"/>
      <c r="R428" s="584"/>
      <c r="S428" s="585"/>
      <c r="T428" s="588">
        <f>R428-P428</f>
        <v>0</v>
      </c>
      <c r="U428" s="588"/>
      <c r="V428" s="542"/>
      <c r="W428" s="543"/>
      <c r="X428" s="593"/>
      <c r="Y428" s="543"/>
      <c r="Z428" s="542"/>
      <c r="AA428" s="543"/>
      <c r="AB428" s="542"/>
      <c r="AC428" s="543"/>
      <c r="AD428" s="542"/>
      <c r="AE428" s="580"/>
      <c r="AF428" s="584"/>
      <c r="AG428" s="585"/>
      <c r="AH428" s="595">
        <f>IF(AD428=0,0,(AF428/AD428)*100)</f>
        <v>0</v>
      </c>
      <c r="AI428" s="596"/>
      <c r="AJ428" s="542"/>
      <c r="AK428" s="580"/>
      <c r="AL428" s="584"/>
      <c r="AM428" s="585"/>
      <c r="AN428" s="595">
        <f>IF(AJ428=0,0,(AL428/AJ428)*100)</f>
        <v>0</v>
      </c>
      <c r="AO428" s="596"/>
      <c r="AP428" s="542"/>
      <c r="AQ428" s="580"/>
      <c r="AR428" s="584"/>
      <c r="AS428" s="585"/>
      <c r="AT428" s="595">
        <f>IF(AP428=0,0,(AR428/AP428)*100)</f>
        <v>0</v>
      </c>
      <c r="AU428" s="596"/>
      <c r="AV428" s="599">
        <f>AD428+AJ428+AP428</f>
        <v>0</v>
      </c>
      <c r="AW428" s="600"/>
      <c r="AX428" s="630">
        <f>AF428+AL428+AR428</f>
        <v>0</v>
      </c>
      <c r="AY428" s="631"/>
      <c r="AZ428" s="595">
        <f>IF(AV428=0,0,(AX428/AV428)*100)</f>
        <v>0</v>
      </c>
      <c r="BA428" s="596"/>
      <c r="BB428" s="542"/>
      <c r="BC428" s="580"/>
      <c r="BD428" s="584"/>
      <c r="BE428" s="585"/>
      <c r="BF428" s="595">
        <f>IF(BB428=0,0,(BD428/BB428)*100)</f>
        <v>0</v>
      </c>
      <c r="BG428" s="596"/>
      <c r="BH428" s="599">
        <f>AV428+BB428</f>
        <v>0</v>
      </c>
      <c r="BI428" s="600"/>
      <c r="BJ428" s="630">
        <f>AX428+BD428</f>
        <v>0</v>
      </c>
      <c r="BK428" s="631"/>
      <c r="BL428" s="595">
        <f>IF(BH428=0,0,(BJ428/BH428)*100)</f>
        <v>0</v>
      </c>
      <c r="BM428" s="596"/>
      <c r="BN428" s="656">
        <f>(AF428*2)+(AL428*2)+(AR428*3)+BD428</f>
        <v>0</v>
      </c>
      <c r="BO428" s="657"/>
      <c r="BP428" s="658"/>
      <c r="BQ428" s="676">
        <f t="shared" ref="BQ428" si="386">IF(BS428=0,0,50*BR428/BS428)</f>
        <v>0</v>
      </c>
      <c r="BR428" s="662">
        <f t="shared" ref="BR428" si="387">(BN428*BU$424)+(N428*BU$425)+(Z428*BU$426)+(R428*BU$427)+(X428*BU$428)+(AB428*BU$429)+(V428*BU$434)</f>
        <v>0</v>
      </c>
      <c r="BS428" s="662">
        <f t="shared" ref="BS428" si="388">((BB428-BD428)*BU$431)+((AV428-AX428)*BU$430)+(H428*BU$432)+(P428*BU$433)</f>
        <v>0</v>
      </c>
      <c r="BT428" s="19" t="s">
        <v>79</v>
      </c>
      <c r="BU428" s="277">
        <f>IF(BQ419="B",'VALUE POINTS'!L$14,IF('GAME STATS'!BQ419="C",'VALUE POINTS'!M$14,'VALUE POINTS'!K$14))</f>
        <v>2</v>
      </c>
      <c r="BV428" s="278"/>
    </row>
    <row r="429" spans="1:79" ht="21.75" customHeight="1" x14ac:dyDescent="0.4">
      <c r="A429" s="95"/>
      <c r="B429" s="571"/>
      <c r="C429" s="642" t="str">
        <f>IF(ROSTER!D$12="","",ROSTER!D$12)</f>
        <v/>
      </c>
      <c r="D429" s="643"/>
      <c r="E429" s="575"/>
      <c r="F429" s="577"/>
      <c r="G429" s="583"/>
      <c r="H429" s="579"/>
      <c r="I429" s="545"/>
      <c r="J429" s="544"/>
      <c r="K429" s="581"/>
      <c r="L429" s="586"/>
      <c r="M429" s="587"/>
      <c r="N429" s="592" t="s">
        <v>16</v>
      </c>
      <c r="O429" s="603"/>
      <c r="P429" s="544"/>
      <c r="Q429" s="581"/>
      <c r="R429" s="586"/>
      <c r="S429" s="587"/>
      <c r="T429" s="592" t="s">
        <v>16</v>
      </c>
      <c r="U429" s="592"/>
      <c r="V429" s="544"/>
      <c r="W429" s="545"/>
      <c r="X429" s="594"/>
      <c r="Y429" s="545"/>
      <c r="Z429" s="544"/>
      <c r="AA429" s="545"/>
      <c r="AB429" s="544"/>
      <c r="AC429" s="545"/>
      <c r="AD429" s="544"/>
      <c r="AE429" s="581"/>
      <c r="AF429" s="586"/>
      <c r="AG429" s="587"/>
      <c r="AH429" s="626"/>
      <c r="AI429" s="627"/>
      <c r="AJ429" s="544"/>
      <c r="AK429" s="581"/>
      <c r="AL429" s="586"/>
      <c r="AM429" s="587"/>
      <c r="AN429" s="626"/>
      <c r="AO429" s="627"/>
      <c r="AP429" s="544"/>
      <c r="AQ429" s="581"/>
      <c r="AR429" s="586"/>
      <c r="AS429" s="587"/>
      <c r="AT429" s="626"/>
      <c r="AU429" s="627"/>
      <c r="AV429" s="628"/>
      <c r="AW429" s="629"/>
      <c r="AX429" s="632"/>
      <c r="AY429" s="633"/>
      <c r="AZ429" s="626"/>
      <c r="BA429" s="627"/>
      <c r="BB429" s="544"/>
      <c r="BC429" s="581"/>
      <c r="BD429" s="586"/>
      <c r="BE429" s="587"/>
      <c r="BF429" s="626"/>
      <c r="BG429" s="627"/>
      <c r="BH429" s="628"/>
      <c r="BI429" s="629"/>
      <c r="BJ429" s="632"/>
      <c r="BK429" s="633"/>
      <c r="BL429" s="626"/>
      <c r="BM429" s="627"/>
      <c r="BN429" s="678"/>
      <c r="BO429" s="679"/>
      <c r="BP429" s="680"/>
      <c r="BQ429" s="677"/>
      <c r="BR429" s="663"/>
      <c r="BS429" s="663"/>
      <c r="BT429" s="19" t="s">
        <v>80</v>
      </c>
      <c r="BU429" s="277">
        <f>IF(BQ419="B",'VALUE POINTS'!L$15,IF('GAME STATS'!BQ419="C",'VALUE POINTS'!M$15,'VALUE POINTS'!K$15))</f>
        <v>2</v>
      </c>
      <c r="BV429" s="278"/>
      <c r="CA429" s="18"/>
    </row>
    <row r="430" spans="1:79" ht="21.75" customHeight="1" x14ac:dyDescent="0.35">
      <c r="A430" s="95"/>
      <c r="B430" s="570" t="str">
        <f>IF(ROSTER!B$14="","",ROSTER!B$14)</f>
        <v/>
      </c>
      <c r="C430" s="572" t="str">
        <f>IF(ROSTER!C$14="","",ROSTER!C$14)</f>
        <v/>
      </c>
      <c r="D430" s="573"/>
      <c r="E430" s="574"/>
      <c r="F430" s="576">
        <f>IF(E430="y",1,IF(E430="S",1,0))</f>
        <v>0</v>
      </c>
      <c r="G430" s="582">
        <f>IF(E430="S",1,0)</f>
        <v>0</v>
      </c>
      <c r="H430" s="578"/>
      <c r="I430" s="543"/>
      <c r="J430" s="542"/>
      <c r="K430" s="580"/>
      <c r="L430" s="584"/>
      <c r="M430" s="585"/>
      <c r="N430" s="588">
        <f>L430+J430</f>
        <v>0</v>
      </c>
      <c r="O430" s="589"/>
      <c r="P430" s="542"/>
      <c r="Q430" s="580"/>
      <c r="R430" s="584"/>
      <c r="S430" s="585"/>
      <c r="T430" s="588">
        <f>R430-P430</f>
        <v>0</v>
      </c>
      <c r="U430" s="588"/>
      <c r="V430" s="542"/>
      <c r="W430" s="543"/>
      <c r="X430" s="593"/>
      <c r="Y430" s="543"/>
      <c r="Z430" s="542"/>
      <c r="AA430" s="543"/>
      <c r="AB430" s="542"/>
      <c r="AC430" s="543"/>
      <c r="AD430" s="542"/>
      <c r="AE430" s="580"/>
      <c r="AF430" s="584"/>
      <c r="AG430" s="585"/>
      <c r="AH430" s="595">
        <f>IF(AD430=0,0,(AF430/AD430)*100)</f>
        <v>0</v>
      </c>
      <c r="AI430" s="596"/>
      <c r="AJ430" s="542"/>
      <c r="AK430" s="580"/>
      <c r="AL430" s="584"/>
      <c r="AM430" s="585"/>
      <c r="AN430" s="595">
        <f>IF(AJ430=0,0,(AL430/AJ430)*100)</f>
        <v>0</v>
      </c>
      <c r="AO430" s="596"/>
      <c r="AP430" s="542"/>
      <c r="AQ430" s="580"/>
      <c r="AR430" s="584"/>
      <c r="AS430" s="585"/>
      <c r="AT430" s="595">
        <f>IF(AP430=0,0,(AR430/AP430)*100)</f>
        <v>0</v>
      </c>
      <c r="AU430" s="596"/>
      <c r="AV430" s="599">
        <f>AD430+AJ430+AP430</f>
        <v>0</v>
      </c>
      <c r="AW430" s="600"/>
      <c r="AX430" s="630">
        <f>AF430+AL430+AR430</f>
        <v>0</v>
      </c>
      <c r="AY430" s="631"/>
      <c r="AZ430" s="595">
        <f>IF(AV430=0,0,(AX430/AV430)*100)</f>
        <v>0</v>
      </c>
      <c r="BA430" s="596"/>
      <c r="BB430" s="542"/>
      <c r="BC430" s="580"/>
      <c r="BD430" s="584"/>
      <c r="BE430" s="585"/>
      <c r="BF430" s="595">
        <f>IF(BB430=0,0,(BD430/BB430)*100)</f>
        <v>0</v>
      </c>
      <c r="BG430" s="596"/>
      <c r="BH430" s="599">
        <f>AV430+BB430</f>
        <v>0</v>
      </c>
      <c r="BI430" s="600"/>
      <c r="BJ430" s="630">
        <f>AX430+BD430</f>
        <v>0</v>
      </c>
      <c r="BK430" s="631"/>
      <c r="BL430" s="595">
        <f>IF(BH430=0,0,(BJ430/BH430)*100)</f>
        <v>0</v>
      </c>
      <c r="BM430" s="596"/>
      <c r="BN430" s="656">
        <f>(AF430*2)+(AL430*2)+(AR430*3)+BD430</f>
        <v>0</v>
      </c>
      <c r="BO430" s="657"/>
      <c r="BP430" s="658"/>
      <c r="BQ430" s="676">
        <f t="shared" ref="BQ430" si="389">IF(BS430=0,0,50*BR430/BS430)</f>
        <v>0</v>
      </c>
      <c r="BR430" s="662">
        <f t="shared" ref="BR430" si="390">(BN430*BU$424)+(N430*BU$425)+(Z430*BU$426)+(R430*BU$427)+(X430*BU$428)+(AB430*BU$429)+(V430*BU$434)</f>
        <v>0</v>
      </c>
      <c r="BS430" s="662">
        <f t="shared" ref="BS430" si="391">((BB430-BD430)*BU$431)+((AV430-AX430)*BU$430)+(H430*BU$432)+(P430*BU$433)</f>
        <v>0</v>
      </c>
      <c r="BT430" s="19" t="s">
        <v>81</v>
      </c>
      <c r="BU430" s="277">
        <f>IF(BQ419="B",'VALUE POINTS'!L$16,IF('GAME STATS'!BQ419="C",'VALUE POINTS'!M$16,'VALUE POINTS'!K$16))</f>
        <v>2</v>
      </c>
      <c r="BV430" s="278"/>
    </row>
    <row r="431" spans="1:79" ht="21.75" customHeight="1" x14ac:dyDescent="0.35">
      <c r="A431" s="95"/>
      <c r="B431" s="571"/>
      <c r="C431" s="642" t="str">
        <f>IF(ROSTER!D$14="","",ROSTER!D$14)</f>
        <v/>
      </c>
      <c r="D431" s="643"/>
      <c r="E431" s="575"/>
      <c r="F431" s="577"/>
      <c r="G431" s="583"/>
      <c r="H431" s="579"/>
      <c r="I431" s="545"/>
      <c r="J431" s="544"/>
      <c r="K431" s="581"/>
      <c r="L431" s="586"/>
      <c r="M431" s="587"/>
      <c r="N431" s="592" t="s">
        <v>16</v>
      </c>
      <c r="O431" s="603"/>
      <c r="P431" s="544"/>
      <c r="Q431" s="581"/>
      <c r="R431" s="586"/>
      <c r="S431" s="587"/>
      <c r="T431" s="592" t="s">
        <v>16</v>
      </c>
      <c r="U431" s="592"/>
      <c r="V431" s="544"/>
      <c r="W431" s="545"/>
      <c r="X431" s="594"/>
      <c r="Y431" s="545"/>
      <c r="Z431" s="544"/>
      <c r="AA431" s="545"/>
      <c r="AB431" s="544"/>
      <c r="AC431" s="545"/>
      <c r="AD431" s="544"/>
      <c r="AE431" s="581"/>
      <c r="AF431" s="586"/>
      <c r="AG431" s="587"/>
      <c r="AH431" s="626"/>
      <c r="AI431" s="627"/>
      <c r="AJ431" s="544"/>
      <c r="AK431" s="581"/>
      <c r="AL431" s="586"/>
      <c r="AM431" s="587"/>
      <c r="AN431" s="626"/>
      <c r="AO431" s="627"/>
      <c r="AP431" s="544"/>
      <c r="AQ431" s="581"/>
      <c r="AR431" s="586"/>
      <c r="AS431" s="587"/>
      <c r="AT431" s="626"/>
      <c r="AU431" s="627"/>
      <c r="AV431" s="628"/>
      <c r="AW431" s="629"/>
      <c r="AX431" s="632"/>
      <c r="AY431" s="633"/>
      <c r="AZ431" s="626"/>
      <c r="BA431" s="627"/>
      <c r="BB431" s="544"/>
      <c r="BC431" s="581"/>
      <c r="BD431" s="586"/>
      <c r="BE431" s="587"/>
      <c r="BF431" s="626"/>
      <c r="BG431" s="627"/>
      <c r="BH431" s="628"/>
      <c r="BI431" s="629"/>
      <c r="BJ431" s="632"/>
      <c r="BK431" s="633"/>
      <c r="BL431" s="626"/>
      <c r="BM431" s="627"/>
      <c r="BN431" s="678"/>
      <c r="BO431" s="679"/>
      <c r="BP431" s="680"/>
      <c r="BQ431" s="677"/>
      <c r="BR431" s="663"/>
      <c r="BS431" s="663"/>
      <c r="BT431" s="19" t="s">
        <v>82</v>
      </c>
      <c r="BU431" s="277">
        <f>IF(BQ419="B",'VALUE POINTS'!L$17,IF('GAME STATS'!BQ419="C",'VALUE POINTS'!M$17,'VALUE POINTS'!K$17))</f>
        <v>1</v>
      </c>
      <c r="BV431" s="278"/>
    </row>
    <row r="432" spans="1:79" ht="21.75" customHeight="1" x14ac:dyDescent="0.35">
      <c r="A432" s="95"/>
      <c r="B432" s="570" t="str">
        <f>IF(ROSTER!B$16="","",ROSTER!B$16)</f>
        <v/>
      </c>
      <c r="C432" s="572" t="str">
        <f>IF(ROSTER!C$16="","",ROSTER!C$16)</f>
        <v/>
      </c>
      <c r="D432" s="573"/>
      <c r="E432" s="574"/>
      <c r="F432" s="576">
        <f>IF(E432="y",1,IF(E432="S",1,0))</f>
        <v>0</v>
      </c>
      <c r="G432" s="582">
        <f>IF(E432="S",1,0)</f>
        <v>0</v>
      </c>
      <c r="H432" s="578"/>
      <c r="I432" s="543"/>
      <c r="J432" s="542"/>
      <c r="K432" s="580"/>
      <c r="L432" s="584"/>
      <c r="M432" s="585"/>
      <c r="N432" s="588">
        <f>L432+J432</f>
        <v>0</v>
      </c>
      <c r="O432" s="589"/>
      <c r="P432" s="542"/>
      <c r="Q432" s="580"/>
      <c r="R432" s="584"/>
      <c r="S432" s="585"/>
      <c r="T432" s="588">
        <f>R432-P432</f>
        <v>0</v>
      </c>
      <c r="U432" s="588"/>
      <c r="V432" s="542"/>
      <c r="W432" s="543"/>
      <c r="X432" s="593"/>
      <c r="Y432" s="543"/>
      <c r="Z432" s="542"/>
      <c r="AA432" s="543"/>
      <c r="AB432" s="542"/>
      <c r="AC432" s="543"/>
      <c r="AD432" s="542"/>
      <c r="AE432" s="580"/>
      <c r="AF432" s="584"/>
      <c r="AG432" s="585"/>
      <c r="AH432" s="595">
        <f>IF(AD432=0,0,(AF432/AD432)*100)</f>
        <v>0</v>
      </c>
      <c r="AI432" s="596"/>
      <c r="AJ432" s="542"/>
      <c r="AK432" s="580"/>
      <c r="AL432" s="584"/>
      <c r="AM432" s="585"/>
      <c r="AN432" s="595">
        <f>IF(AJ432=0,0,(AL432/AJ432)*100)</f>
        <v>0</v>
      </c>
      <c r="AO432" s="596"/>
      <c r="AP432" s="542"/>
      <c r="AQ432" s="580"/>
      <c r="AR432" s="584"/>
      <c r="AS432" s="585"/>
      <c r="AT432" s="595">
        <f>IF(AP432=0,0,(AR432/AP432)*100)</f>
        <v>0</v>
      </c>
      <c r="AU432" s="596"/>
      <c r="AV432" s="599">
        <f>AD432+AJ432+AP432</f>
        <v>0</v>
      </c>
      <c r="AW432" s="600"/>
      <c r="AX432" s="630">
        <f>AF432+AL432+AR432</f>
        <v>0</v>
      </c>
      <c r="AY432" s="631"/>
      <c r="AZ432" s="595">
        <f>IF(AV432=0,0,(AX432/AV432)*100)</f>
        <v>0</v>
      </c>
      <c r="BA432" s="596"/>
      <c r="BB432" s="542"/>
      <c r="BC432" s="580"/>
      <c r="BD432" s="584"/>
      <c r="BE432" s="585"/>
      <c r="BF432" s="595">
        <f>IF(BB432=0,0,(BD432/BB432)*100)</f>
        <v>0</v>
      </c>
      <c r="BG432" s="596"/>
      <c r="BH432" s="599">
        <f>AV432+BB432</f>
        <v>0</v>
      </c>
      <c r="BI432" s="600"/>
      <c r="BJ432" s="630">
        <f>AX432+BD432</f>
        <v>0</v>
      </c>
      <c r="BK432" s="631"/>
      <c r="BL432" s="595">
        <f>IF(BH432=0,0,(BJ432/BH432)*100)</f>
        <v>0</v>
      </c>
      <c r="BM432" s="596"/>
      <c r="BN432" s="656">
        <f>(AF432*2)+(AL432*2)+(AR432*3)+BD432</f>
        <v>0</v>
      </c>
      <c r="BO432" s="657"/>
      <c r="BP432" s="658"/>
      <c r="BQ432" s="676">
        <f t="shared" ref="BQ432" si="392">IF(BS432=0,0,50*BR432/BS432)</f>
        <v>0</v>
      </c>
      <c r="BR432" s="662">
        <f t="shared" ref="BR432" si="393">(BN432*BU$424)+(N432*BU$425)+(Z432*BU$426)+(R432*BU$427)+(X432*BU$428)+(AB432*BU$429)+(V432*BU$434)</f>
        <v>0</v>
      </c>
      <c r="BS432" s="662">
        <f t="shared" ref="BS432" si="394">((BB432-BD432)*BU$431)+((AV432-AX432)*BU$430)+(H432*BU$432)+(P432*BU$433)</f>
        <v>0</v>
      </c>
      <c r="BT432" s="19" t="s">
        <v>83</v>
      </c>
      <c r="BU432" s="277">
        <f>IF(BQ419="B",'VALUE POINTS'!L$18,IF('GAME STATS'!BQ419="C",'VALUE POINTS'!M$18,'VALUE POINTS'!K$18))</f>
        <v>2</v>
      </c>
      <c r="BV432" s="278"/>
    </row>
    <row r="433" spans="1:74" ht="21.75" customHeight="1" x14ac:dyDescent="0.35">
      <c r="A433" s="95"/>
      <c r="B433" s="571"/>
      <c r="C433" s="642" t="str">
        <f>IF(ROSTER!D$16="","",ROSTER!D$16)</f>
        <v/>
      </c>
      <c r="D433" s="643"/>
      <c r="E433" s="575"/>
      <c r="F433" s="577"/>
      <c r="G433" s="583"/>
      <c r="H433" s="579"/>
      <c r="I433" s="545"/>
      <c r="J433" s="544"/>
      <c r="K433" s="581"/>
      <c r="L433" s="586"/>
      <c r="M433" s="587"/>
      <c r="N433" s="592" t="s">
        <v>16</v>
      </c>
      <c r="O433" s="603"/>
      <c r="P433" s="544"/>
      <c r="Q433" s="581"/>
      <c r="R433" s="586"/>
      <c r="S433" s="587"/>
      <c r="T433" s="592" t="s">
        <v>16</v>
      </c>
      <c r="U433" s="592"/>
      <c r="V433" s="544"/>
      <c r="W433" s="545"/>
      <c r="X433" s="594"/>
      <c r="Y433" s="545"/>
      <c r="Z433" s="544"/>
      <c r="AA433" s="545"/>
      <c r="AB433" s="544"/>
      <c r="AC433" s="545"/>
      <c r="AD433" s="544"/>
      <c r="AE433" s="581"/>
      <c r="AF433" s="586"/>
      <c r="AG433" s="587"/>
      <c r="AH433" s="626"/>
      <c r="AI433" s="627"/>
      <c r="AJ433" s="544"/>
      <c r="AK433" s="581"/>
      <c r="AL433" s="586"/>
      <c r="AM433" s="587"/>
      <c r="AN433" s="626"/>
      <c r="AO433" s="627"/>
      <c r="AP433" s="544"/>
      <c r="AQ433" s="581"/>
      <c r="AR433" s="586"/>
      <c r="AS433" s="587"/>
      <c r="AT433" s="626"/>
      <c r="AU433" s="627"/>
      <c r="AV433" s="628"/>
      <c r="AW433" s="629"/>
      <c r="AX433" s="632"/>
      <c r="AY433" s="633"/>
      <c r="AZ433" s="626"/>
      <c r="BA433" s="627"/>
      <c r="BB433" s="544"/>
      <c r="BC433" s="581"/>
      <c r="BD433" s="586"/>
      <c r="BE433" s="587"/>
      <c r="BF433" s="626"/>
      <c r="BG433" s="627"/>
      <c r="BH433" s="628"/>
      <c r="BI433" s="629"/>
      <c r="BJ433" s="632"/>
      <c r="BK433" s="633"/>
      <c r="BL433" s="626"/>
      <c r="BM433" s="627"/>
      <c r="BN433" s="678"/>
      <c r="BO433" s="679"/>
      <c r="BP433" s="680"/>
      <c r="BQ433" s="677"/>
      <c r="BR433" s="663"/>
      <c r="BS433" s="663"/>
      <c r="BT433" s="19" t="s">
        <v>84</v>
      </c>
      <c r="BU433" s="277">
        <f>IF(BQ419="B",'VALUE POINTS'!L$19,IF('GAME STATS'!BQ419="C",'VALUE POINTS'!M$19,'VALUE POINTS'!K$19))</f>
        <v>2</v>
      </c>
      <c r="BV433" s="278"/>
    </row>
    <row r="434" spans="1:74" ht="21.75" customHeight="1" x14ac:dyDescent="0.35">
      <c r="A434" s="95"/>
      <c r="B434" s="570" t="str">
        <f>IF(ROSTER!B$18="","",ROSTER!B$18)</f>
        <v/>
      </c>
      <c r="C434" s="572" t="str">
        <f>IF(ROSTER!C$18="","",ROSTER!C$18)</f>
        <v/>
      </c>
      <c r="D434" s="573"/>
      <c r="E434" s="574"/>
      <c r="F434" s="576">
        <f>IF(E434="y",1,IF(E434="S",1,0))</f>
        <v>0</v>
      </c>
      <c r="G434" s="582">
        <f>IF(E434="S",1,0)</f>
        <v>0</v>
      </c>
      <c r="H434" s="578"/>
      <c r="I434" s="543"/>
      <c r="J434" s="542"/>
      <c r="K434" s="580"/>
      <c r="L434" s="584"/>
      <c r="M434" s="585"/>
      <c r="N434" s="588">
        <f>L434+J434</f>
        <v>0</v>
      </c>
      <c r="O434" s="589"/>
      <c r="P434" s="542"/>
      <c r="Q434" s="580"/>
      <c r="R434" s="584"/>
      <c r="S434" s="585"/>
      <c r="T434" s="588">
        <f>R434-P434</f>
        <v>0</v>
      </c>
      <c r="U434" s="588"/>
      <c r="V434" s="542"/>
      <c r="W434" s="543"/>
      <c r="X434" s="593"/>
      <c r="Y434" s="543"/>
      <c r="Z434" s="542"/>
      <c r="AA434" s="543"/>
      <c r="AB434" s="542"/>
      <c r="AC434" s="543"/>
      <c r="AD434" s="542"/>
      <c r="AE434" s="580"/>
      <c r="AF434" s="584"/>
      <c r="AG434" s="585"/>
      <c r="AH434" s="595">
        <f>IF(AD434=0,0,(AF434/AD434)*100)</f>
        <v>0</v>
      </c>
      <c r="AI434" s="596"/>
      <c r="AJ434" s="542"/>
      <c r="AK434" s="580"/>
      <c r="AL434" s="584"/>
      <c r="AM434" s="585"/>
      <c r="AN434" s="595">
        <f>IF(AJ434=0,0,(AL434/AJ434)*100)</f>
        <v>0</v>
      </c>
      <c r="AO434" s="596"/>
      <c r="AP434" s="542"/>
      <c r="AQ434" s="580"/>
      <c r="AR434" s="584"/>
      <c r="AS434" s="585"/>
      <c r="AT434" s="595">
        <f>IF(AP434=0,0,(AR434/AP434)*100)</f>
        <v>0</v>
      </c>
      <c r="AU434" s="596"/>
      <c r="AV434" s="599">
        <f>AD434+AJ434+AP434</f>
        <v>0</v>
      </c>
      <c r="AW434" s="600"/>
      <c r="AX434" s="630">
        <f>AF434+AL434+AR434</f>
        <v>0</v>
      </c>
      <c r="AY434" s="631"/>
      <c r="AZ434" s="595">
        <f>IF(AV434=0,0,(AX434/AV434)*100)</f>
        <v>0</v>
      </c>
      <c r="BA434" s="596"/>
      <c r="BB434" s="542"/>
      <c r="BC434" s="580"/>
      <c r="BD434" s="584"/>
      <c r="BE434" s="585"/>
      <c r="BF434" s="595">
        <f>IF(BB434=0,0,(BD434/BB434)*100)</f>
        <v>0</v>
      </c>
      <c r="BG434" s="596"/>
      <c r="BH434" s="599">
        <f>AV434+BB434</f>
        <v>0</v>
      </c>
      <c r="BI434" s="600"/>
      <c r="BJ434" s="630">
        <f>AX434+BD434</f>
        <v>0</v>
      </c>
      <c r="BK434" s="631"/>
      <c r="BL434" s="595">
        <f>IF(BH434=0,0,(BJ434/BH434)*100)</f>
        <v>0</v>
      </c>
      <c r="BM434" s="596"/>
      <c r="BN434" s="656">
        <f>(AF434*2)+(AL434*2)+(AR434*3)+BD434</f>
        <v>0</v>
      </c>
      <c r="BO434" s="657"/>
      <c r="BP434" s="658"/>
      <c r="BQ434" s="676">
        <f t="shared" ref="BQ434" si="395">IF(BS434=0,0,50*BR434/BS434)</f>
        <v>0</v>
      </c>
      <c r="BR434" s="662">
        <f t="shared" ref="BR434" si="396">(BN434*BU$424)+(N434*BU$425)+(Z434*BU$426)+(R434*BU$427)+(X434*BU$428)+(AB434*BU$429)+(V434*BU$434)</f>
        <v>0</v>
      </c>
      <c r="BS434" s="662">
        <f t="shared" ref="BS434" si="397">((BB434-BD434)*BU$431)+((AV434-AX434)*BU$430)+(H434*BU$432)+(P434*BU$433)</f>
        <v>0</v>
      </c>
      <c r="BT434" s="19" t="s">
        <v>160</v>
      </c>
      <c r="BU434" s="277">
        <f>IF(BQ419="B",'VALUE POINTS'!L$20,IF('GAME STATS'!BQ419="C",'VALUE POINTS'!M$20,'VALUE POINTS'!K$20))</f>
        <v>1</v>
      </c>
      <c r="BV434" s="278"/>
    </row>
    <row r="435" spans="1:74" ht="21.75" customHeight="1" x14ac:dyDescent="0.25">
      <c r="A435" s="95"/>
      <c r="B435" s="571"/>
      <c r="C435" s="642" t="str">
        <f>IF(ROSTER!D$18="","",ROSTER!D$18)</f>
        <v/>
      </c>
      <c r="D435" s="643"/>
      <c r="E435" s="575"/>
      <c r="F435" s="577"/>
      <c r="G435" s="583"/>
      <c r="H435" s="579"/>
      <c r="I435" s="545"/>
      <c r="J435" s="544"/>
      <c r="K435" s="581"/>
      <c r="L435" s="586"/>
      <c r="M435" s="587"/>
      <c r="N435" s="592" t="s">
        <v>16</v>
      </c>
      <c r="O435" s="603"/>
      <c r="P435" s="544"/>
      <c r="Q435" s="581"/>
      <c r="R435" s="586"/>
      <c r="S435" s="587"/>
      <c r="T435" s="592" t="s">
        <v>16</v>
      </c>
      <c r="U435" s="592"/>
      <c r="V435" s="544"/>
      <c r="W435" s="545"/>
      <c r="X435" s="594"/>
      <c r="Y435" s="545"/>
      <c r="Z435" s="544"/>
      <c r="AA435" s="545"/>
      <c r="AB435" s="544"/>
      <c r="AC435" s="545"/>
      <c r="AD435" s="544"/>
      <c r="AE435" s="581"/>
      <c r="AF435" s="586"/>
      <c r="AG435" s="587"/>
      <c r="AH435" s="626"/>
      <c r="AI435" s="627"/>
      <c r="AJ435" s="544"/>
      <c r="AK435" s="581"/>
      <c r="AL435" s="586"/>
      <c r="AM435" s="587"/>
      <c r="AN435" s="626"/>
      <c r="AO435" s="627"/>
      <c r="AP435" s="544"/>
      <c r="AQ435" s="581"/>
      <c r="AR435" s="586"/>
      <c r="AS435" s="587"/>
      <c r="AT435" s="626"/>
      <c r="AU435" s="627"/>
      <c r="AV435" s="628"/>
      <c r="AW435" s="629"/>
      <c r="AX435" s="632"/>
      <c r="AY435" s="633"/>
      <c r="AZ435" s="626"/>
      <c r="BA435" s="627"/>
      <c r="BB435" s="544"/>
      <c r="BC435" s="581"/>
      <c r="BD435" s="586"/>
      <c r="BE435" s="587"/>
      <c r="BF435" s="626"/>
      <c r="BG435" s="627"/>
      <c r="BH435" s="628"/>
      <c r="BI435" s="629"/>
      <c r="BJ435" s="632"/>
      <c r="BK435" s="633"/>
      <c r="BL435" s="626"/>
      <c r="BM435" s="627"/>
      <c r="BN435" s="678"/>
      <c r="BO435" s="679"/>
      <c r="BP435" s="680"/>
      <c r="BQ435" s="677"/>
      <c r="BR435" s="663"/>
      <c r="BS435" s="663"/>
      <c r="BT435" s="15"/>
      <c r="BU435" s="15"/>
      <c r="BV435" s="95"/>
    </row>
    <row r="436" spans="1:74" ht="21.75" customHeight="1" x14ac:dyDescent="0.25">
      <c r="A436" s="95"/>
      <c r="B436" s="570" t="str">
        <f>IF(ROSTER!B$20="","",ROSTER!B$20)</f>
        <v/>
      </c>
      <c r="C436" s="572" t="str">
        <f>IF(ROSTER!C$20="","",ROSTER!C$20)</f>
        <v/>
      </c>
      <c r="D436" s="573"/>
      <c r="E436" s="574"/>
      <c r="F436" s="576">
        <f>IF(E436="y",1,IF(E436="S",1,0))</f>
        <v>0</v>
      </c>
      <c r="G436" s="582">
        <f>IF(E436="S",1,0)</f>
        <v>0</v>
      </c>
      <c r="H436" s="578"/>
      <c r="I436" s="543"/>
      <c r="J436" s="542"/>
      <c r="K436" s="580"/>
      <c r="L436" s="584"/>
      <c r="M436" s="585"/>
      <c r="N436" s="588">
        <f>L436+J436</f>
        <v>0</v>
      </c>
      <c r="O436" s="589"/>
      <c r="P436" s="542"/>
      <c r="Q436" s="580"/>
      <c r="R436" s="584"/>
      <c r="S436" s="585"/>
      <c r="T436" s="588">
        <f>R436-P436</f>
        <v>0</v>
      </c>
      <c r="U436" s="588"/>
      <c r="V436" s="542"/>
      <c r="W436" s="543"/>
      <c r="X436" s="593"/>
      <c r="Y436" s="543"/>
      <c r="Z436" s="542"/>
      <c r="AA436" s="543"/>
      <c r="AB436" s="542"/>
      <c r="AC436" s="543"/>
      <c r="AD436" s="542"/>
      <c r="AE436" s="580"/>
      <c r="AF436" s="584"/>
      <c r="AG436" s="585"/>
      <c r="AH436" s="595">
        <f>IF(AD436=0,0,(AF436/AD436)*100)</f>
        <v>0</v>
      </c>
      <c r="AI436" s="596"/>
      <c r="AJ436" s="542"/>
      <c r="AK436" s="580"/>
      <c r="AL436" s="584"/>
      <c r="AM436" s="585"/>
      <c r="AN436" s="595">
        <f>IF(AJ436=0,0,(AL436/AJ436)*100)</f>
        <v>0</v>
      </c>
      <c r="AO436" s="596"/>
      <c r="AP436" s="542"/>
      <c r="AQ436" s="580"/>
      <c r="AR436" s="584"/>
      <c r="AS436" s="585"/>
      <c r="AT436" s="595">
        <f>IF(AP436=0,0,(AR436/AP436)*100)</f>
        <v>0</v>
      </c>
      <c r="AU436" s="596"/>
      <c r="AV436" s="599">
        <f>AD436+AJ436+AP436</f>
        <v>0</v>
      </c>
      <c r="AW436" s="600"/>
      <c r="AX436" s="630">
        <f>AF436+AL436+AR436</f>
        <v>0</v>
      </c>
      <c r="AY436" s="631"/>
      <c r="AZ436" s="595">
        <f>IF(AV436=0,0,(AX436/AV436)*100)</f>
        <v>0</v>
      </c>
      <c r="BA436" s="596"/>
      <c r="BB436" s="542"/>
      <c r="BC436" s="580"/>
      <c r="BD436" s="584"/>
      <c r="BE436" s="585"/>
      <c r="BF436" s="595">
        <f>IF(BB436=0,0,(BD436/BB436)*100)</f>
        <v>0</v>
      </c>
      <c r="BG436" s="596"/>
      <c r="BH436" s="599">
        <f>AV436+BB436</f>
        <v>0</v>
      </c>
      <c r="BI436" s="600"/>
      <c r="BJ436" s="630">
        <f>AX436+BD436</f>
        <v>0</v>
      </c>
      <c r="BK436" s="631"/>
      <c r="BL436" s="595">
        <f>IF(BH436=0,0,(BJ436/BH436)*100)</f>
        <v>0</v>
      </c>
      <c r="BM436" s="596"/>
      <c r="BN436" s="656">
        <f>(AF436*2)+(AL436*2)+(AR436*3)+BD436</f>
        <v>0</v>
      </c>
      <c r="BO436" s="657"/>
      <c r="BP436" s="658"/>
      <c r="BQ436" s="676">
        <f t="shared" ref="BQ436" si="398">IF(BS436=0,0,50*BR436/BS436)</f>
        <v>0</v>
      </c>
      <c r="BR436" s="662">
        <f t="shared" ref="BR436" si="399">(BN436*BU$424)+(N436*BU$425)+(Z436*BU$426)+(R436*BU$427)+(X436*BU$428)+(AB436*BU$429)+(V436*BU$434)</f>
        <v>0</v>
      </c>
      <c r="BS436" s="662">
        <f t="shared" ref="BS436" si="400">((BB436-BD436)*BU$431)+((AV436-AX436)*BU$430)+(H436*BU$432)+(P436*BU$433)</f>
        <v>0</v>
      </c>
      <c r="BT436" s="15"/>
      <c r="BU436" s="15"/>
      <c r="BV436" s="95"/>
    </row>
    <row r="437" spans="1:74" ht="21.75" customHeight="1" x14ac:dyDescent="0.25">
      <c r="A437" s="95"/>
      <c r="B437" s="571"/>
      <c r="C437" s="642" t="str">
        <f>IF(ROSTER!D$20="","",ROSTER!D$20)</f>
        <v/>
      </c>
      <c r="D437" s="643"/>
      <c r="E437" s="575"/>
      <c r="F437" s="577"/>
      <c r="G437" s="583"/>
      <c r="H437" s="579"/>
      <c r="I437" s="545"/>
      <c r="J437" s="544"/>
      <c r="K437" s="581"/>
      <c r="L437" s="586"/>
      <c r="M437" s="587"/>
      <c r="N437" s="592" t="s">
        <v>16</v>
      </c>
      <c r="O437" s="603"/>
      <c r="P437" s="544"/>
      <c r="Q437" s="581"/>
      <c r="R437" s="586"/>
      <c r="S437" s="587"/>
      <c r="T437" s="592" t="s">
        <v>16</v>
      </c>
      <c r="U437" s="592"/>
      <c r="V437" s="544"/>
      <c r="W437" s="545"/>
      <c r="X437" s="594"/>
      <c r="Y437" s="545"/>
      <c r="Z437" s="544"/>
      <c r="AA437" s="545"/>
      <c r="AB437" s="544"/>
      <c r="AC437" s="545"/>
      <c r="AD437" s="544"/>
      <c r="AE437" s="581"/>
      <c r="AF437" s="586"/>
      <c r="AG437" s="587"/>
      <c r="AH437" s="626"/>
      <c r="AI437" s="627"/>
      <c r="AJ437" s="544"/>
      <c r="AK437" s="581"/>
      <c r="AL437" s="586"/>
      <c r="AM437" s="587"/>
      <c r="AN437" s="626"/>
      <c r="AO437" s="627"/>
      <c r="AP437" s="544"/>
      <c r="AQ437" s="581"/>
      <c r="AR437" s="586"/>
      <c r="AS437" s="587"/>
      <c r="AT437" s="626"/>
      <c r="AU437" s="627"/>
      <c r="AV437" s="628"/>
      <c r="AW437" s="629"/>
      <c r="AX437" s="632"/>
      <c r="AY437" s="633"/>
      <c r="AZ437" s="626"/>
      <c r="BA437" s="627"/>
      <c r="BB437" s="544"/>
      <c r="BC437" s="581"/>
      <c r="BD437" s="586"/>
      <c r="BE437" s="587"/>
      <c r="BF437" s="626"/>
      <c r="BG437" s="627"/>
      <c r="BH437" s="628"/>
      <c r="BI437" s="629"/>
      <c r="BJ437" s="632"/>
      <c r="BK437" s="633"/>
      <c r="BL437" s="626"/>
      <c r="BM437" s="627"/>
      <c r="BN437" s="678"/>
      <c r="BO437" s="679"/>
      <c r="BP437" s="680"/>
      <c r="BQ437" s="677"/>
      <c r="BR437" s="663"/>
      <c r="BS437" s="663"/>
      <c r="BT437" s="15"/>
      <c r="BU437" s="15"/>
      <c r="BV437" s="95"/>
    </row>
    <row r="438" spans="1:74" ht="21.75" customHeight="1" x14ac:dyDescent="0.25">
      <c r="A438" s="95"/>
      <c r="B438" s="570" t="str">
        <f>IF(ROSTER!B$22="","",ROSTER!B$22)</f>
        <v/>
      </c>
      <c r="C438" s="572" t="str">
        <f>IF(ROSTER!C$22="","",ROSTER!C$22)</f>
        <v/>
      </c>
      <c r="D438" s="573"/>
      <c r="E438" s="574"/>
      <c r="F438" s="576">
        <f>IF(E438="y",1,IF(E438="S",1,0))</f>
        <v>0</v>
      </c>
      <c r="G438" s="582">
        <f>IF(E438="S",1,0)</f>
        <v>0</v>
      </c>
      <c r="H438" s="578"/>
      <c r="I438" s="543"/>
      <c r="J438" s="542"/>
      <c r="K438" s="580"/>
      <c r="L438" s="584"/>
      <c r="M438" s="585"/>
      <c r="N438" s="588">
        <f>L438+J438</f>
        <v>0</v>
      </c>
      <c r="O438" s="589"/>
      <c r="P438" s="542"/>
      <c r="Q438" s="580"/>
      <c r="R438" s="584"/>
      <c r="S438" s="585"/>
      <c r="T438" s="588">
        <f>R438-P438</f>
        <v>0</v>
      </c>
      <c r="U438" s="588"/>
      <c r="V438" s="542"/>
      <c r="W438" s="543"/>
      <c r="X438" s="593"/>
      <c r="Y438" s="543"/>
      <c r="Z438" s="542"/>
      <c r="AA438" s="543"/>
      <c r="AB438" s="542"/>
      <c r="AC438" s="543"/>
      <c r="AD438" s="542"/>
      <c r="AE438" s="580"/>
      <c r="AF438" s="584"/>
      <c r="AG438" s="585"/>
      <c r="AH438" s="595">
        <f>IF(AD438=0,0,(AF438/AD438)*100)</f>
        <v>0</v>
      </c>
      <c r="AI438" s="596"/>
      <c r="AJ438" s="542"/>
      <c r="AK438" s="580"/>
      <c r="AL438" s="584"/>
      <c r="AM438" s="585"/>
      <c r="AN438" s="595">
        <f>IF(AJ438=0,0,(AL438/AJ438)*100)</f>
        <v>0</v>
      </c>
      <c r="AO438" s="596"/>
      <c r="AP438" s="542"/>
      <c r="AQ438" s="580"/>
      <c r="AR438" s="584"/>
      <c r="AS438" s="585"/>
      <c r="AT438" s="595">
        <f>IF(AP438=0,0,(AR438/AP438)*100)</f>
        <v>0</v>
      </c>
      <c r="AU438" s="596"/>
      <c r="AV438" s="599">
        <f>AD438+AJ438+AP438</f>
        <v>0</v>
      </c>
      <c r="AW438" s="600"/>
      <c r="AX438" s="630">
        <f>AF438+AL438+AR438</f>
        <v>0</v>
      </c>
      <c r="AY438" s="631"/>
      <c r="AZ438" s="595">
        <f>IF(AV438=0,0,(AX438/AV438)*100)</f>
        <v>0</v>
      </c>
      <c r="BA438" s="596"/>
      <c r="BB438" s="542"/>
      <c r="BC438" s="580"/>
      <c r="BD438" s="584"/>
      <c r="BE438" s="585"/>
      <c r="BF438" s="595">
        <f>IF(BB438=0,0,(BD438/BB438)*100)</f>
        <v>0</v>
      </c>
      <c r="BG438" s="596"/>
      <c r="BH438" s="599">
        <f>AV438+BB438</f>
        <v>0</v>
      </c>
      <c r="BI438" s="600"/>
      <c r="BJ438" s="630">
        <f>AX438+BD438</f>
        <v>0</v>
      </c>
      <c r="BK438" s="631"/>
      <c r="BL438" s="595">
        <f>IF(BH438=0,0,(BJ438/BH438)*100)</f>
        <v>0</v>
      </c>
      <c r="BM438" s="596"/>
      <c r="BN438" s="656">
        <f>(AF438*2)+(AL438*2)+(AR438*3)+BD438</f>
        <v>0</v>
      </c>
      <c r="BO438" s="657"/>
      <c r="BP438" s="658"/>
      <c r="BQ438" s="676">
        <f t="shared" ref="BQ438" si="401">IF(BS438=0,0,50*BR438/BS438)</f>
        <v>0</v>
      </c>
      <c r="BR438" s="662">
        <f t="shared" ref="BR438" si="402">(BN438*BU$424)+(N438*BU$425)+(Z438*BU$426)+(R438*BU$427)+(X438*BU$428)+(AB438*BU$429)+(V438*BU$434)</f>
        <v>0</v>
      </c>
      <c r="BS438" s="662">
        <f t="shared" ref="BS438" si="403">((BB438-BD438)*BU$431)+((AV438-AX438)*BU$430)+(H438*BU$432)+(P438*BU$433)</f>
        <v>0</v>
      </c>
      <c r="BT438" s="15"/>
      <c r="BU438" s="15"/>
      <c r="BV438" s="95"/>
    </row>
    <row r="439" spans="1:74" ht="21.75" customHeight="1" x14ac:dyDescent="0.25">
      <c r="A439" s="95"/>
      <c r="B439" s="571"/>
      <c r="C439" s="642" t="str">
        <f>IF(ROSTER!D$22="","",ROSTER!D$22)</f>
        <v/>
      </c>
      <c r="D439" s="643"/>
      <c r="E439" s="575"/>
      <c r="F439" s="577"/>
      <c r="G439" s="583"/>
      <c r="H439" s="579"/>
      <c r="I439" s="545"/>
      <c r="J439" s="544"/>
      <c r="K439" s="581"/>
      <c r="L439" s="586"/>
      <c r="M439" s="587"/>
      <c r="N439" s="592" t="s">
        <v>16</v>
      </c>
      <c r="O439" s="603"/>
      <c r="P439" s="544"/>
      <c r="Q439" s="581"/>
      <c r="R439" s="586"/>
      <c r="S439" s="587"/>
      <c r="T439" s="592" t="s">
        <v>16</v>
      </c>
      <c r="U439" s="592"/>
      <c r="V439" s="544"/>
      <c r="W439" s="545"/>
      <c r="X439" s="594"/>
      <c r="Y439" s="545"/>
      <c r="Z439" s="544"/>
      <c r="AA439" s="545"/>
      <c r="AB439" s="544"/>
      <c r="AC439" s="545"/>
      <c r="AD439" s="544"/>
      <c r="AE439" s="581"/>
      <c r="AF439" s="586"/>
      <c r="AG439" s="587"/>
      <c r="AH439" s="626"/>
      <c r="AI439" s="627"/>
      <c r="AJ439" s="544"/>
      <c r="AK439" s="581"/>
      <c r="AL439" s="586"/>
      <c r="AM439" s="587"/>
      <c r="AN439" s="626"/>
      <c r="AO439" s="627"/>
      <c r="AP439" s="544"/>
      <c r="AQ439" s="581"/>
      <c r="AR439" s="586"/>
      <c r="AS439" s="587"/>
      <c r="AT439" s="626"/>
      <c r="AU439" s="627"/>
      <c r="AV439" s="628"/>
      <c r="AW439" s="629"/>
      <c r="AX439" s="632"/>
      <c r="AY439" s="633"/>
      <c r="AZ439" s="626"/>
      <c r="BA439" s="627"/>
      <c r="BB439" s="544"/>
      <c r="BC439" s="581"/>
      <c r="BD439" s="586"/>
      <c r="BE439" s="587"/>
      <c r="BF439" s="626"/>
      <c r="BG439" s="627"/>
      <c r="BH439" s="628"/>
      <c r="BI439" s="629"/>
      <c r="BJ439" s="632"/>
      <c r="BK439" s="633"/>
      <c r="BL439" s="626"/>
      <c r="BM439" s="627"/>
      <c r="BN439" s="678"/>
      <c r="BO439" s="679"/>
      <c r="BP439" s="680"/>
      <c r="BQ439" s="677"/>
      <c r="BR439" s="663"/>
      <c r="BS439" s="663"/>
      <c r="BT439" s="15"/>
      <c r="BU439" s="15"/>
      <c r="BV439" s="95"/>
    </row>
    <row r="440" spans="1:74" ht="21.75" customHeight="1" x14ac:dyDescent="0.25">
      <c r="A440" s="95"/>
      <c r="B440" s="570" t="str">
        <f>IF(ROSTER!B$24="","",ROSTER!B$24)</f>
        <v/>
      </c>
      <c r="C440" s="572" t="str">
        <f>IF(ROSTER!C$24="","",ROSTER!C$24)</f>
        <v/>
      </c>
      <c r="D440" s="573"/>
      <c r="E440" s="574"/>
      <c r="F440" s="576">
        <f>IF(E440="y",1,IF(E440="S",1,0))</f>
        <v>0</v>
      </c>
      <c r="G440" s="582">
        <f>IF(E440="S",1,0)</f>
        <v>0</v>
      </c>
      <c r="H440" s="578"/>
      <c r="I440" s="543"/>
      <c r="J440" s="542"/>
      <c r="K440" s="580"/>
      <c r="L440" s="584"/>
      <c r="M440" s="585"/>
      <c r="N440" s="588">
        <f>L440+J440</f>
        <v>0</v>
      </c>
      <c r="O440" s="589"/>
      <c r="P440" s="542"/>
      <c r="Q440" s="580"/>
      <c r="R440" s="584"/>
      <c r="S440" s="585"/>
      <c r="T440" s="588">
        <f>R440-P440</f>
        <v>0</v>
      </c>
      <c r="U440" s="588"/>
      <c r="V440" s="542"/>
      <c r="W440" s="543"/>
      <c r="X440" s="593"/>
      <c r="Y440" s="543"/>
      <c r="Z440" s="542"/>
      <c r="AA440" s="543"/>
      <c r="AB440" s="542"/>
      <c r="AC440" s="543"/>
      <c r="AD440" s="542"/>
      <c r="AE440" s="580"/>
      <c r="AF440" s="584"/>
      <c r="AG440" s="585"/>
      <c r="AH440" s="595">
        <f>IF(AD440=0,0,(AF440/AD440)*100)</f>
        <v>0</v>
      </c>
      <c r="AI440" s="596"/>
      <c r="AJ440" s="542"/>
      <c r="AK440" s="580"/>
      <c r="AL440" s="584"/>
      <c r="AM440" s="585"/>
      <c r="AN440" s="595">
        <f>IF(AJ440=0,0,(AL440/AJ440)*100)</f>
        <v>0</v>
      </c>
      <c r="AO440" s="596"/>
      <c r="AP440" s="542"/>
      <c r="AQ440" s="580"/>
      <c r="AR440" s="584"/>
      <c r="AS440" s="585"/>
      <c r="AT440" s="595">
        <f>IF(AP440=0,0,(AR440/AP440)*100)</f>
        <v>0</v>
      </c>
      <c r="AU440" s="596"/>
      <c r="AV440" s="599">
        <f>AD440+AJ440+AP440</f>
        <v>0</v>
      </c>
      <c r="AW440" s="600"/>
      <c r="AX440" s="630">
        <f>AF440+AL440+AR440</f>
        <v>0</v>
      </c>
      <c r="AY440" s="631"/>
      <c r="AZ440" s="595">
        <f>IF(AV440=0,0,(AX440/AV440)*100)</f>
        <v>0</v>
      </c>
      <c r="BA440" s="596"/>
      <c r="BB440" s="542"/>
      <c r="BC440" s="580"/>
      <c r="BD440" s="584"/>
      <c r="BE440" s="585"/>
      <c r="BF440" s="595">
        <f>IF(BB440=0,0,(BD440/BB440)*100)</f>
        <v>0</v>
      </c>
      <c r="BG440" s="596"/>
      <c r="BH440" s="599">
        <f>AV440+BB440</f>
        <v>0</v>
      </c>
      <c r="BI440" s="600"/>
      <c r="BJ440" s="630">
        <f>AX440+BD440</f>
        <v>0</v>
      </c>
      <c r="BK440" s="631"/>
      <c r="BL440" s="595">
        <f>IF(BH440=0,0,(BJ440/BH440)*100)</f>
        <v>0</v>
      </c>
      <c r="BM440" s="596"/>
      <c r="BN440" s="656">
        <f>(AF440*2)+(AL440*2)+(AR440*3)+BD440</f>
        <v>0</v>
      </c>
      <c r="BO440" s="657"/>
      <c r="BP440" s="658"/>
      <c r="BQ440" s="676">
        <f t="shared" ref="BQ440" si="404">IF(BS440=0,0,50*BR440/BS440)</f>
        <v>0</v>
      </c>
      <c r="BR440" s="662">
        <f t="shared" ref="BR440" si="405">(BN440*BU$424)+(N440*BU$425)+(Z440*BU$426)+(R440*BU$427)+(X440*BU$428)+(AB440*BU$429)+(V440*BU$434)</f>
        <v>0</v>
      </c>
      <c r="BS440" s="662">
        <f t="shared" ref="BS440" si="406">((BB440-BD440)*BU$431)+((AV440-AX440)*BU$430)+(H440*BU$432)+(P440*BU$433)</f>
        <v>0</v>
      </c>
      <c r="BT440" s="15"/>
      <c r="BU440" s="15"/>
      <c r="BV440" s="95"/>
    </row>
    <row r="441" spans="1:74" ht="21.75" customHeight="1" x14ac:dyDescent="0.25">
      <c r="A441" s="95"/>
      <c r="B441" s="571"/>
      <c r="C441" s="642" t="str">
        <f>IF(ROSTER!D$24="","",ROSTER!D$24)</f>
        <v/>
      </c>
      <c r="D441" s="643"/>
      <c r="E441" s="575"/>
      <c r="F441" s="577"/>
      <c r="G441" s="583"/>
      <c r="H441" s="579"/>
      <c r="I441" s="545"/>
      <c r="J441" s="544"/>
      <c r="K441" s="581"/>
      <c r="L441" s="586"/>
      <c r="M441" s="587"/>
      <c r="N441" s="592" t="s">
        <v>16</v>
      </c>
      <c r="O441" s="603"/>
      <c r="P441" s="544"/>
      <c r="Q441" s="581"/>
      <c r="R441" s="586"/>
      <c r="S441" s="587"/>
      <c r="T441" s="592" t="s">
        <v>16</v>
      </c>
      <c r="U441" s="592"/>
      <c r="V441" s="544"/>
      <c r="W441" s="545"/>
      <c r="X441" s="594"/>
      <c r="Y441" s="545"/>
      <c r="Z441" s="544"/>
      <c r="AA441" s="545"/>
      <c r="AB441" s="544"/>
      <c r="AC441" s="545"/>
      <c r="AD441" s="544"/>
      <c r="AE441" s="581"/>
      <c r="AF441" s="586"/>
      <c r="AG441" s="587"/>
      <c r="AH441" s="626"/>
      <c r="AI441" s="627"/>
      <c r="AJ441" s="544"/>
      <c r="AK441" s="581"/>
      <c r="AL441" s="586"/>
      <c r="AM441" s="587"/>
      <c r="AN441" s="626"/>
      <c r="AO441" s="627"/>
      <c r="AP441" s="544"/>
      <c r="AQ441" s="581"/>
      <c r="AR441" s="586"/>
      <c r="AS441" s="587"/>
      <c r="AT441" s="626"/>
      <c r="AU441" s="627"/>
      <c r="AV441" s="628"/>
      <c r="AW441" s="629"/>
      <c r="AX441" s="632"/>
      <c r="AY441" s="633"/>
      <c r="AZ441" s="626"/>
      <c r="BA441" s="627"/>
      <c r="BB441" s="544"/>
      <c r="BC441" s="581"/>
      <c r="BD441" s="586"/>
      <c r="BE441" s="587"/>
      <c r="BF441" s="626"/>
      <c r="BG441" s="627"/>
      <c r="BH441" s="628"/>
      <c r="BI441" s="629"/>
      <c r="BJ441" s="632"/>
      <c r="BK441" s="633"/>
      <c r="BL441" s="626"/>
      <c r="BM441" s="627"/>
      <c r="BN441" s="678"/>
      <c r="BO441" s="679"/>
      <c r="BP441" s="680"/>
      <c r="BQ441" s="677"/>
      <c r="BR441" s="663"/>
      <c r="BS441" s="663"/>
      <c r="BT441" s="15"/>
      <c r="BU441" s="15"/>
      <c r="BV441" s="95"/>
    </row>
    <row r="442" spans="1:74" ht="21.75" customHeight="1" x14ac:dyDescent="0.25">
      <c r="A442" s="95"/>
      <c r="B442" s="570" t="str">
        <f>IF(ROSTER!B$26="","",ROSTER!B$26)</f>
        <v/>
      </c>
      <c r="C442" s="572" t="str">
        <f>IF(ROSTER!C$26="","",ROSTER!C$26)</f>
        <v/>
      </c>
      <c r="D442" s="573"/>
      <c r="E442" s="574"/>
      <c r="F442" s="576">
        <f>IF(E442="y",1,IF(E442="S",1,0))</f>
        <v>0</v>
      </c>
      <c r="G442" s="582">
        <f>IF(E442="S",1,0)</f>
        <v>0</v>
      </c>
      <c r="H442" s="578"/>
      <c r="I442" s="543"/>
      <c r="J442" s="542"/>
      <c r="K442" s="580"/>
      <c r="L442" s="584"/>
      <c r="M442" s="585"/>
      <c r="N442" s="588">
        <f>L442+J442</f>
        <v>0</v>
      </c>
      <c r="O442" s="589"/>
      <c r="P442" s="542"/>
      <c r="Q442" s="580"/>
      <c r="R442" s="584"/>
      <c r="S442" s="585"/>
      <c r="T442" s="588">
        <f>R442-P442</f>
        <v>0</v>
      </c>
      <c r="U442" s="588"/>
      <c r="V442" s="542"/>
      <c r="W442" s="543"/>
      <c r="X442" s="593"/>
      <c r="Y442" s="543"/>
      <c r="Z442" s="542"/>
      <c r="AA442" s="543"/>
      <c r="AB442" s="542"/>
      <c r="AC442" s="543"/>
      <c r="AD442" s="542"/>
      <c r="AE442" s="580"/>
      <c r="AF442" s="584"/>
      <c r="AG442" s="585"/>
      <c r="AH442" s="595">
        <f>IF(AD442=0,0,(AF442/AD442)*100)</f>
        <v>0</v>
      </c>
      <c r="AI442" s="596"/>
      <c r="AJ442" s="542"/>
      <c r="AK442" s="580"/>
      <c r="AL442" s="584"/>
      <c r="AM442" s="585"/>
      <c r="AN442" s="595">
        <f>IF(AJ442=0,0,(AL442/AJ442)*100)</f>
        <v>0</v>
      </c>
      <c r="AO442" s="596"/>
      <c r="AP442" s="542"/>
      <c r="AQ442" s="580"/>
      <c r="AR442" s="584"/>
      <c r="AS442" s="585"/>
      <c r="AT442" s="595">
        <f>IF(AP442=0,0,(AR442/AP442)*100)</f>
        <v>0</v>
      </c>
      <c r="AU442" s="596"/>
      <c r="AV442" s="599">
        <f>AD442+AJ442+AP442</f>
        <v>0</v>
      </c>
      <c r="AW442" s="600"/>
      <c r="AX442" s="630">
        <f>AF442+AL442+AR442</f>
        <v>0</v>
      </c>
      <c r="AY442" s="631"/>
      <c r="AZ442" s="595">
        <f>IF(AV442=0,0,(AX442/AV442)*100)</f>
        <v>0</v>
      </c>
      <c r="BA442" s="596"/>
      <c r="BB442" s="542"/>
      <c r="BC442" s="580"/>
      <c r="BD442" s="584"/>
      <c r="BE442" s="585"/>
      <c r="BF442" s="595">
        <f>IF(BB442=0,0,(BD442/BB442)*100)</f>
        <v>0</v>
      </c>
      <c r="BG442" s="596"/>
      <c r="BH442" s="599">
        <f>AV442+BB442</f>
        <v>0</v>
      </c>
      <c r="BI442" s="600"/>
      <c r="BJ442" s="630">
        <f>AX442+BD442</f>
        <v>0</v>
      </c>
      <c r="BK442" s="631"/>
      <c r="BL442" s="595">
        <f>IF(BH442=0,0,(BJ442/BH442)*100)</f>
        <v>0</v>
      </c>
      <c r="BM442" s="596"/>
      <c r="BN442" s="656">
        <f>(AF442*2)+(AL442*2)+(AR442*3)+BD442</f>
        <v>0</v>
      </c>
      <c r="BO442" s="657"/>
      <c r="BP442" s="658"/>
      <c r="BQ442" s="676">
        <f t="shared" ref="BQ442" si="407">IF(BS442=0,0,50*BR442/BS442)</f>
        <v>0</v>
      </c>
      <c r="BR442" s="662">
        <f t="shared" ref="BR442" si="408">(BN442*BU$424)+(N442*BU$425)+(Z442*BU$426)+(R442*BU$427)+(X442*BU$428)+(AB442*BU$429)+(V442*BU$434)</f>
        <v>0</v>
      </c>
      <c r="BS442" s="662">
        <f t="shared" ref="BS442" si="409">((BB442-BD442)*BU$431)+((AV442-AX442)*BU$430)+(H442*BU$432)+(P442*BU$433)</f>
        <v>0</v>
      </c>
      <c r="BT442" s="15"/>
      <c r="BU442" s="15"/>
      <c r="BV442" s="95"/>
    </row>
    <row r="443" spans="1:74" ht="21.75" customHeight="1" x14ac:dyDescent="0.25">
      <c r="A443" s="95"/>
      <c r="B443" s="571"/>
      <c r="C443" s="642" t="str">
        <f>IF(ROSTER!D$26="","",ROSTER!D$26)</f>
        <v/>
      </c>
      <c r="D443" s="643"/>
      <c r="E443" s="575"/>
      <c r="F443" s="577"/>
      <c r="G443" s="583"/>
      <c r="H443" s="579"/>
      <c r="I443" s="545"/>
      <c r="J443" s="544"/>
      <c r="K443" s="581"/>
      <c r="L443" s="586"/>
      <c r="M443" s="587"/>
      <c r="N443" s="592" t="s">
        <v>16</v>
      </c>
      <c r="O443" s="603"/>
      <c r="P443" s="544"/>
      <c r="Q443" s="581"/>
      <c r="R443" s="586"/>
      <c r="S443" s="587"/>
      <c r="T443" s="592" t="s">
        <v>16</v>
      </c>
      <c r="U443" s="592"/>
      <c r="V443" s="544"/>
      <c r="W443" s="545"/>
      <c r="X443" s="594"/>
      <c r="Y443" s="545"/>
      <c r="Z443" s="544"/>
      <c r="AA443" s="545"/>
      <c r="AB443" s="544"/>
      <c r="AC443" s="545"/>
      <c r="AD443" s="544"/>
      <c r="AE443" s="581"/>
      <c r="AF443" s="586"/>
      <c r="AG443" s="587"/>
      <c r="AH443" s="626"/>
      <c r="AI443" s="627"/>
      <c r="AJ443" s="544"/>
      <c r="AK443" s="581"/>
      <c r="AL443" s="586"/>
      <c r="AM443" s="587"/>
      <c r="AN443" s="626"/>
      <c r="AO443" s="627"/>
      <c r="AP443" s="544"/>
      <c r="AQ443" s="581"/>
      <c r="AR443" s="586"/>
      <c r="AS443" s="587"/>
      <c r="AT443" s="626"/>
      <c r="AU443" s="627"/>
      <c r="AV443" s="628"/>
      <c r="AW443" s="629"/>
      <c r="AX443" s="632"/>
      <c r="AY443" s="633"/>
      <c r="AZ443" s="626"/>
      <c r="BA443" s="627"/>
      <c r="BB443" s="544"/>
      <c r="BC443" s="581"/>
      <c r="BD443" s="586"/>
      <c r="BE443" s="587"/>
      <c r="BF443" s="626"/>
      <c r="BG443" s="627"/>
      <c r="BH443" s="628"/>
      <c r="BI443" s="629"/>
      <c r="BJ443" s="632"/>
      <c r="BK443" s="633"/>
      <c r="BL443" s="626"/>
      <c r="BM443" s="627"/>
      <c r="BN443" s="678"/>
      <c r="BO443" s="679"/>
      <c r="BP443" s="680"/>
      <c r="BQ443" s="677"/>
      <c r="BR443" s="663"/>
      <c r="BS443" s="663"/>
      <c r="BT443" s="15"/>
      <c r="BU443" s="15"/>
      <c r="BV443" s="95"/>
    </row>
    <row r="444" spans="1:74" ht="21.75" customHeight="1" x14ac:dyDescent="0.25">
      <c r="A444" s="95"/>
      <c r="B444" s="570" t="str">
        <f>IF(ROSTER!B$28="","",ROSTER!B$28)</f>
        <v/>
      </c>
      <c r="C444" s="572" t="str">
        <f>IF(ROSTER!C$28="","",ROSTER!C$28)</f>
        <v/>
      </c>
      <c r="D444" s="573"/>
      <c r="E444" s="574"/>
      <c r="F444" s="576">
        <f>IF(E444="y",1,IF(E444="S",1,0))</f>
        <v>0</v>
      </c>
      <c r="G444" s="582">
        <f>IF(E444="S",1,0)</f>
        <v>0</v>
      </c>
      <c r="H444" s="578"/>
      <c r="I444" s="543"/>
      <c r="J444" s="542"/>
      <c r="K444" s="580"/>
      <c r="L444" s="584"/>
      <c r="M444" s="585"/>
      <c r="N444" s="588">
        <f>L444+J444</f>
        <v>0</v>
      </c>
      <c r="O444" s="589"/>
      <c r="P444" s="542"/>
      <c r="Q444" s="580"/>
      <c r="R444" s="584"/>
      <c r="S444" s="585"/>
      <c r="T444" s="588">
        <f>R444-P444</f>
        <v>0</v>
      </c>
      <c r="U444" s="588"/>
      <c r="V444" s="542"/>
      <c r="W444" s="543"/>
      <c r="X444" s="593"/>
      <c r="Y444" s="543"/>
      <c r="Z444" s="542"/>
      <c r="AA444" s="543"/>
      <c r="AB444" s="542"/>
      <c r="AC444" s="543"/>
      <c r="AD444" s="542"/>
      <c r="AE444" s="580"/>
      <c r="AF444" s="584"/>
      <c r="AG444" s="585"/>
      <c r="AH444" s="595">
        <f>IF(AD444=0,0,(AF444/AD444)*100)</f>
        <v>0</v>
      </c>
      <c r="AI444" s="596"/>
      <c r="AJ444" s="542"/>
      <c r="AK444" s="580"/>
      <c r="AL444" s="584"/>
      <c r="AM444" s="585"/>
      <c r="AN444" s="595">
        <f>IF(AJ444=0,0,(AL444/AJ444)*100)</f>
        <v>0</v>
      </c>
      <c r="AO444" s="596"/>
      <c r="AP444" s="542"/>
      <c r="AQ444" s="580"/>
      <c r="AR444" s="584"/>
      <c r="AS444" s="585"/>
      <c r="AT444" s="595">
        <f>IF(AP444=0,0,(AR444/AP444)*100)</f>
        <v>0</v>
      </c>
      <c r="AU444" s="596"/>
      <c r="AV444" s="599">
        <f>AD444+AJ444+AP444</f>
        <v>0</v>
      </c>
      <c r="AW444" s="600"/>
      <c r="AX444" s="630">
        <f>AF444+AL444+AR444</f>
        <v>0</v>
      </c>
      <c r="AY444" s="631"/>
      <c r="AZ444" s="595">
        <f>IF(AV444=0,0,(AX444/AV444)*100)</f>
        <v>0</v>
      </c>
      <c r="BA444" s="596"/>
      <c r="BB444" s="542"/>
      <c r="BC444" s="580"/>
      <c r="BD444" s="584"/>
      <c r="BE444" s="585"/>
      <c r="BF444" s="595">
        <f>IF(BB444=0,0,(BD444/BB444)*100)</f>
        <v>0</v>
      </c>
      <c r="BG444" s="596"/>
      <c r="BH444" s="599">
        <f>AV444+BB444</f>
        <v>0</v>
      </c>
      <c r="BI444" s="600"/>
      <c r="BJ444" s="630">
        <f>AX444+BD444</f>
        <v>0</v>
      </c>
      <c r="BK444" s="631"/>
      <c r="BL444" s="595">
        <f>IF(BH444=0,0,(BJ444/BH444)*100)</f>
        <v>0</v>
      </c>
      <c r="BM444" s="596"/>
      <c r="BN444" s="656">
        <f>(AF444*2)+(AL444*2)+(AR444*3)+BD444</f>
        <v>0</v>
      </c>
      <c r="BO444" s="657"/>
      <c r="BP444" s="658"/>
      <c r="BQ444" s="676">
        <f t="shared" ref="BQ444" si="410">IF(BS444=0,0,50*BR444/BS444)</f>
        <v>0</v>
      </c>
      <c r="BR444" s="662">
        <f t="shared" ref="BR444" si="411">(BN444*BU$424)+(N444*BU$425)+(Z444*BU$426)+(R444*BU$427)+(X444*BU$428)+(AB444*BU$429)+(V444*BU$434)</f>
        <v>0</v>
      </c>
      <c r="BS444" s="662">
        <f t="shared" ref="BS444" si="412">((BB444-BD444)*BU$431)+((AV444-AX444)*BU$430)+(H444*BU$432)+(P444*BU$433)</f>
        <v>0</v>
      </c>
      <c r="BT444" s="15"/>
      <c r="BU444" s="15"/>
      <c r="BV444" s="95"/>
    </row>
    <row r="445" spans="1:74" ht="21.75" customHeight="1" x14ac:dyDescent="0.25">
      <c r="A445" s="95"/>
      <c r="B445" s="571"/>
      <c r="C445" s="642" t="str">
        <f>IF(ROSTER!D$28="","",ROSTER!D$28)</f>
        <v/>
      </c>
      <c r="D445" s="643"/>
      <c r="E445" s="575"/>
      <c r="F445" s="577"/>
      <c r="G445" s="583"/>
      <c r="H445" s="579"/>
      <c r="I445" s="545"/>
      <c r="J445" s="544"/>
      <c r="K445" s="581"/>
      <c r="L445" s="586"/>
      <c r="M445" s="587"/>
      <c r="N445" s="592" t="s">
        <v>16</v>
      </c>
      <c r="O445" s="603"/>
      <c r="P445" s="544"/>
      <c r="Q445" s="581"/>
      <c r="R445" s="586"/>
      <c r="S445" s="587"/>
      <c r="T445" s="592" t="s">
        <v>16</v>
      </c>
      <c r="U445" s="592"/>
      <c r="V445" s="544"/>
      <c r="W445" s="545"/>
      <c r="X445" s="594"/>
      <c r="Y445" s="545"/>
      <c r="Z445" s="544"/>
      <c r="AA445" s="545"/>
      <c r="AB445" s="544"/>
      <c r="AC445" s="545"/>
      <c r="AD445" s="544"/>
      <c r="AE445" s="581"/>
      <c r="AF445" s="586"/>
      <c r="AG445" s="587"/>
      <c r="AH445" s="626"/>
      <c r="AI445" s="627"/>
      <c r="AJ445" s="544"/>
      <c r="AK445" s="581"/>
      <c r="AL445" s="586"/>
      <c r="AM445" s="587"/>
      <c r="AN445" s="626"/>
      <c r="AO445" s="627"/>
      <c r="AP445" s="544"/>
      <c r="AQ445" s="581"/>
      <c r="AR445" s="586"/>
      <c r="AS445" s="587"/>
      <c r="AT445" s="626"/>
      <c r="AU445" s="627"/>
      <c r="AV445" s="628"/>
      <c r="AW445" s="629"/>
      <c r="AX445" s="632"/>
      <c r="AY445" s="633"/>
      <c r="AZ445" s="626"/>
      <c r="BA445" s="627"/>
      <c r="BB445" s="544"/>
      <c r="BC445" s="581"/>
      <c r="BD445" s="586"/>
      <c r="BE445" s="587"/>
      <c r="BF445" s="626"/>
      <c r="BG445" s="627"/>
      <c r="BH445" s="628"/>
      <c r="BI445" s="629"/>
      <c r="BJ445" s="632"/>
      <c r="BK445" s="633"/>
      <c r="BL445" s="626"/>
      <c r="BM445" s="627"/>
      <c r="BN445" s="678"/>
      <c r="BO445" s="679"/>
      <c r="BP445" s="680"/>
      <c r="BQ445" s="677"/>
      <c r="BR445" s="663"/>
      <c r="BS445" s="663"/>
      <c r="BT445" s="15"/>
      <c r="BU445" s="15"/>
      <c r="BV445" s="95"/>
    </row>
    <row r="446" spans="1:74" ht="21.75" customHeight="1" x14ac:dyDescent="0.25">
      <c r="A446" s="95"/>
      <c r="B446" s="570" t="str">
        <f>IF(ROSTER!B$30="","",ROSTER!B$30)</f>
        <v/>
      </c>
      <c r="C446" s="572" t="str">
        <f>IF(ROSTER!C$30="","",ROSTER!C$30)</f>
        <v/>
      </c>
      <c r="D446" s="573"/>
      <c r="E446" s="574"/>
      <c r="F446" s="576">
        <f>IF(E446="y",1,IF(E446="S",1,0))</f>
        <v>0</v>
      </c>
      <c r="G446" s="582">
        <f>IF(E446="S",1,0)</f>
        <v>0</v>
      </c>
      <c r="H446" s="578"/>
      <c r="I446" s="543"/>
      <c r="J446" s="542"/>
      <c r="K446" s="580"/>
      <c r="L446" s="584"/>
      <c r="M446" s="585"/>
      <c r="N446" s="588">
        <f>L446+J446</f>
        <v>0</v>
      </c>
      <c r="O446" s="589"/>
      <c r="P446" s="542"/>
      <c r="Q446" s="580"/>
      <c r="R446" s="584"/>
      <c r="S446" s="585"/>
      <c r="T446" s="588">
        <f>R446-P446</f>
        <v>0</v>
      </c>
      <c r="U446" s="588"/>
      <c r="V446" s="542"/>
      <c r="W446" s="543"/>
      <c r="X446" s="593"/>
      <c r="Y446" s="543"/>
      <c r="Z446" s="542"/>
      <c r="AA446" s="543"/>
      <c r="AB446" s="542"/>
      <c r="AC446" s="543"/>
      <c r="AD446" s="542"/>
      <c r="AE446" s="580"/>
      <c r="AF446" s="584"/>
      <c r="AG446" s="585"/>
      <c r="AH446" s="595">
        <f>IF(AD446=0,0,(AF446/AD446)*100)</f>
        <v>0</v>
      </c>
      <c r="AI446" s="596"/>
      <c r="AJ446" s="542"/>
      <c r="AK446" s="580"/>
      <c r="AL446" s="584"/>
      <c r="AM446" s="585"/>
      <c r="AN446" s="595">
        <f>IF(AJ446=0,0,(AL446/AJ446)*100)</f>
        <v>0</v>
      </c>
      <c r="AO446" s="596"/>
      <c r="AP446" s="542"/>
      <c r="AQ446" s="580"/>
      <c r="AR446" s="584"/>
      <c r="AS446" s="585"/>
      <c r="AT446" s="595">
        <f>IF(AP446=0,0,(AR446/AP446)*100)</f>
        <v>0</v>
      </c>
      <c r="AU446" s="596"/>
      <c r="AV446" s="599">
        <f>AD446+AJ446+AP446</f>
        <v>0</v>
      </c>
      <c r="AW446" s="600"/>
      <c r="AX446" s="630">
        <f>AF446+AL446+AR446</f>
        <v>0</v>
      </c>
      <c r="AY446" s="631"/>
      <c r="AZ446" s="595">
        <f>IF(AV446=0,0,(AX446/AV446)*100)</f>
        <v>0</v>
      </c>
      <c r="BA446" s="596"/>
      <c r="BB446" s="542"/>
      <c r="BC446" s="580"/>
      <c r="BD446" s="584"/>
      <c r="BE446" s="585"/>
      <c r="BF446" s="595">
        <f>IF(BB446=0,0,(BD446/BB446)*100)</f>
        <v>0</v>
      </c>
      <c r="BG446" s="596"/>
      <c r="BH446" s="599">
        <f>AV446+BB446</f>
        <v>0</v>
      </c>
      <c r="BI446" s="600"/>
      <c r="BJ446" s="630">
        <f>AX446+BD446</f>
        <v>0</v>
      </c>
      <c r="BK446" s="631"/>
      <c r="BL446" s="595">
        <f>IF(BH446=0,0,(BJ446/BH446)*100)</f>
        <v>0</v>
      </c>
      <c r="BM446" s="596"/>
      <c r="BN446" s="656">
        <f>(AF446*2)+(AL446*2)+(AR446*3)+BD446</f>
        <v>0</v>
      </c>
      <c r="BO446" s="657"/>
      <c r="BP446" s="658"/>
      <c r="BQ446" s="676">
        <f t="shared" ref="BQ446" si="413">IF(BS446=0,0,50*BR446/BS446)</f>
        <v>0</v>
      </c>
      <c r="BR446" s="662">
        <f t="shared" ref="BR446" si="414">(BN446*BU$424)+(N446*BU$425)+(Z446*BU$426)+(R446*BU$427)+(X446*BU$428)+(AB446*BU$429)+(V446*BU$434)</f>
        <v>0</v>
      </c>
      <c r="BS446" s="662">
        <f t="shared" ref="BS446" si="415">((BB446-BD446)*BU$431)+((AV446-AX446)*BU$430)+(H446*BU$432)+(P446*BU$433)</f>
        <v>0</v>
      </c>
      <c r="BT446" s="15"/>
      <c r="BU446" s="15"/>
      <c r="BV446" s="95"/>
    </row>
    <row r="447" spans="1:74" ht="21.75" customHeight="1" x14ac:dyDescent="0.25">
      <c r="A447" s="95"/>
      <c r="B447" s="571"/>
      <c r="C447" s="642" t="str">
        <f>IF(ROSTER!D$30="","",ROSTER!D$30)</f>
        <v/>
      </c>
      <c r="D447" s="643"/>
      <c r="E447" s="575"/>
      <c r="F447" s="577"/>
      <c r="G447" s="583"/>
      <c r="H447" s="579"/>
      <c r="I447" s="545"/>
      <c r="J447" s="544"/>
      <c r="K447" s="581"/>
      <c r="L447" s="586"/>
      <c r="M447" s="587"/>
      <c r="N447" s="592" t="s">
        <v>16</v>
      </c>
      <c r="O447" s="603"/>
      <c r="P447" s="544"/>
      <c r="Q447" s="581"/>
      <c r="R447" s="586"/>
      <c r="S447" s="587"/>
      <c r="T447" s="592" t="s">
        <v>16</v>
      </c>
      <c r="U447" s="592"/>
      <c r="V447" s="544"/>
      <c r="W447" s="545"/>
      <c r="X447" s="594"/>
      <c r="Y447" s="545"/>
      <c r="Z447" s="544"/>
      <c r="AA447" s="545"/>
      <c r="AB447" s="544"/>
      <c r="AC447" s="545"/>
      <c r="AD447" s="544"/>
      <c r="AE447" s="581"/>
      <c r="AF447" s="586"/>
      <c r="AG447" s="587"/>
      <c r="AH447" s="626"/>
      <c r="AI447" s="627"/>
      <c r="AJ447" s="544"/>
      <c r="AK447" s="581"/>
      <c r="AL447" s="586"/>
      <c r="AM447" s="587"/>
      <c r="AN447" s="626"/>
      <c r="AO447" s="627"/>
      <c r="AP447" s="544"/>
      <c r="AQ447" s="581"/>
      <c r="AR447" s="586"/>
      <c r="AS447" s="587"/>
      <c r="AT447" s="626"/>
      <c r="AU447" s="627"/>
      <c r="AV447" s="628"/>
      <c r="AW447" s="629"/>
      <c r="AX447" s="632"/>
      <c r="AY447" s="633"/>
      <c r="AZ447" s="626"/>
      <c r="BA447" s="627"/>
      <c r="BB447" s="544"/>
      <c r="BC447" s="581"/>
      <c r="BD447" s="586"/>
      <c r="BE447" s="587"/>
      <c r="BF447" s="626"/>
      <c r="BG447" s="627"/>
      <c r="BH447" s="628"/>
      <c r="BI447" s="629"/>
      <c r="BJ447" s="632"/>
      <c r="BK447" s="633"/>
      <c r="BL447" s="626"/>
      <c r="BM447" s="627"/>
      <c r="BN447" s="678"/>
      <c r="BO447" s="679"/>
      <c r="BP447" s="680"/>
      <c r="BQ447" s="677"/>
      <c r="BR447" s="663"/>
      <c r="BS447" s="663"/>
      <c r="BT447" s="15"/>
      <c r="BU447" s="15"/>
      <c r="BV447" s="95"/>
    </row>
    <row r="448" spans="1:74" ht="21.75" customHeight="1" x14ac:dyDescent="0.25">
      <c r="A448" s="95"/>
      <c r="B448" s="570" t="str">
        <f>IF(ROSTER!B$32="","",ROSTER!B$32)</f>
        <v/>
      </c>
      <c r="C448" s="572" t="str">
        <f>IF(ROSTER!C$32="","",ROSTER!C$32)</f>
        <v/>
      </c>
      <c r="D448" s="573"/>
      <c r="E448" s="574"/>
      <c r="F448" s="576">
        <f>IF(E448="y",1,IF(E448="S",1,0))</f>
        <v>0</v>
      </c>
      <c r="G448" s="582">
        <f>IF(E448="S",1,0)</f>
        <v>0</v>
      </c>
      <c r="H448" s="578"/>
      <c r="I448" s="543"/>
      <c r="J448" s="542"/>
      <c r="K448" s="580"/>
      <c r="L448" s="584"/>
      <c r="M448" s="585"/>
      <c r="N448" s="588">
        <f>L448+J448</f>
        <v>0</v>
      </c>
      <c r="O448" s="589"/>
      <c r="P448" s="542"/>
      <c r="Q448" s="580"/>
      <c r="R448" s="584"/>
      <c r="S448" s="585"/>
      <c r="T448" s="588">
        <f>R448-P448</f>
        <v>0</v>
      </c>
      <c r="U448" s="588"/>
      <c r="V448" s="542"/>
      <c r="W448" s="543"/>
      <c r="X448" s="593"/>
      <c r="Y448" s="543"/>
      <c r="Z448" s="542"/>
      <c r="AA448" s="543"/>
      <c r="AB448" s="542"/>
      <c r="AC448" s="543"/>
      <c r="AD448" s="542"/>
      <c r="AE448" s="580"/>
      <c r="AF448" s="584"/>
      <c r="AG448" s="585"/>
      <c r="AH448" s="595">
        <f>IF(AD448=0,0,(AF448/AD448)*100)</f>
        <v>0</v>
      </c>
      <c r="AI448" s="596"/>
      <c r="AJ448" s="542"/>
      <c r="AK448" s="580"/>
      <c r="AL448" s="584"/>
      <c r="AM448" s="585"/>
      <c r="AN448" s="595">
        <f>IF(AJ448=0,0,(AL448/AJ448)*100)</f>
        <v>0</v>
      </c>
      <c r="AO448" s="596"/>
      <c r="AP448" s="542"/>
      <c r="AQ448" s="580"/>
      <c r="AR448" s="584"/>
      <c r="AS448" s="585"/>
      <c r="AT448" s="595">
        <f>IF(AP448=0,0,(AR448/AP448)*100)</f>
        <v>0</v>
      </c>
      <c r="AU448" s="596"/>
      <c r="AV448" s="599">
        <f>AD448+AJ448+AP448</f>
        <v>0</v>
      </c>
      <c r="AW448" s="600"/>
      <c r="AX448" s="630">
        <f>AF448+AL448+AR448</f>
        <v>0</v>
      </c>
      <c r="AY448" s="631"/>
      <c r="AZ448" s="595">
        <f>IF(AV448=0,0,(AX448/AV448)*100)</f>
        <v>0</v>
      </c>
      <c r="BA448" s="596"/>
      <c r="BB448" s="542"/>
      <c r="BC448" s="580"/>
      <c r="BD448" s="584"/>
      <c r="BE448" s="585"/>
      <c r="BF448" s="595">
        <f>IF(BB448=0,0,(BD448/BB448)*100)</f>
        <v>0</v>
      </c>
      <c r="BG448" s="596"/>
      <c r="BH448" s="599">
        <f>AV448+BB448</f>
        <v>0</v>
      </c>
      <c r="BI448" s="600"/>
      <c r="BJ448" s="630">
        <f>AX448+BD448</f>
        <v>0</v>
      </c>
      <c r="BK448" s="631"/>
      <c r="BL448" s="595">
        <f>IF(BH448=0,0,(BJ448/BH448)*100)</f>
        <v>0</v>
      </c>
      <c r="BM448" s="596"/>
      <c r="BN448" s="656">
        <f>(AF448*2)+(AL448*2)+(AR448*3)+BD448</f>
        <v>0</v>
      </c>
      <c r="BO448" s="657"/>
      <c r="BP448" s="658"/>
      <c r="BQ448" s="676">
        <f t="shared" ref="BQ448" si="416">IF(BS448=0,0,50*BR448/BS448)</f>
        <v>0</v>
      </c>
      <c r="BR448" s="662">
        <f t="shared" ref="BR448" si="417">(BN448*BU$424)+(N448*BU$425)+(Z448*BU$426)+(R448*BU$427)+(X448*BU$428)+(AB448*BU$429)+(V448*BU$434)</f>
        <v>0</v>
      </c>
      <c r="BS448" s="662">
        <f t="shared" ref="BS448" si="418">((BB448-BD448)*BU$431)+((AV448-AX448)*BU$430)+(H448*BU$432)+(P448*BU$433)</f>
        <v>0</v>
      </c>
      <c r="BT448" s="15"/>
      <c r="BU448" s="15"/>
      <c r="BV448" s="95"/>
    </row>
    <row r="449" spans="1:74" ht="21.75" customHeight="1" x14ac:dyDescent="0.25">
      <c r="A449" s="95"/>
      <c r="B449" s="571"/>
      <c r="C449" s="642" t="str">
        <f>IF(ROSTER!D$32="","",ROSTER!D$32)</f>
        <v/>
      </c>
      <c r="D449" s="643"/>
      <c r="E449" s="575"/>
      <c r="F449" s="577"/>
      <c r="G449" s="583"/>
      <c r="H449" s="579"/>
      <c r="I449" s="545"/>
      <c r="J449" s="544"/>
      <c r="K449" s="581"/>
      <c r="L449" s="586"/>
      <c r="M449" s="587"/>
      <c r="N449" s="592" t="s">
        <v>16</v>
      </c>
      <c r="O449" s="603"/>
      <c r="P449" s="544"/>
      <c r="Q449" s="581"/>
      <c r="R449" s="586"/>
      <c r="S449" s="587"/>
      <c r="T449" s="592" t="s">
        <v>16</v>
      </c>
      <c r="U449" s="592"/>
      <c r="V449" s="544"/>
      <c r="W449" s="545"/>
      <c r="X449" s="594"/>
      <c r="Y449" s="545"/>
      <c r="Z449" s="544"/>
      <c r="AA449" s="545"/>
      <c r="AB449" s="544"/>
      <c r="AC449" s="545"/>
      <c r="AD449" s="544"/>
      <c r="AE449" s="581"/>
      <c r="AF449" s="586"/>
      <c r="AG449" s="587"/>
      <c r="AH449" s="626"/>
      <c r="AI449" s="627"/>
      <c r="AJ449" s="544"/>
      <c r="AK449" s="581"/>
      <c r="AL449" s="586"/>
      <c r="AM449" s="587"/>
      <c r="AN449" s="626"/>
      <c r="AO449" s="627"/>
      <c r="AP449" s="544"/>
      <c r="AQ449" s="581"/>
      <c r="AR449" s="586"/>
      <c r="AS449" s="587"/>
      <c r="AT449" s="626"/>
      <c r="AU449" s="627"/>
      <c r="AV449" s="628"/>
      <c r="AW449" s="629"/>
      <c r="AX449" s="632"/>
      <c r="AY449" s="633"/>
      <c r="AZ449" s="626"/>
      <c r="BA449" s="627"/>
      <c r="BB449" s="544"/>
      <c r="BC449" s="581"/>
      <c r="BD449" s="586"/>
      <c r="BE449" s="587"/>
      <c r="BF449" s="626"/>
      <c r="BG449" s="627"/>
      <c r="BH449" s="628"/>
      <c r="BI449" s="629"/>
      <c r="BJ449" s="632"/>
      <c r="BK449" s="633"/>
      <c r="BL449" s="626"/>
      <c r="BM449" s="627"/>
      <c r="BN449" s="678"/>
      <c r="BO449" s="679"/>
      <c r="BP449" s="680"/>
      <c r="BQ449" s="677"/>
      <c r="BR449" s="663"/>
      <c r="BS449" s="663"/>
      <c r="BT449" s="15"/>
      <c r="BU449" s="15"/>
      <c r="BV449" s="95"/>
    </row>
    <row r="450" spans="1:74" ht="21.75" customHeight="1" x14ac:dyDescent="0.25">
      <c r="A450" s="95"/>
      <c r="B450" s="570" t="str">
        <f>IF(ROSTER!B$34="","",ROSTER!B$34)</f>
        <v/>
      </c>
      <c r="C450" s="572" t="str">
        <f>IF(ROSTER!C$34="","",ROSTER!C$34)</f>
        <v/>
      </c>
      <c r="D450" s="573"/>
      <c r="E450" s="574"/>
      <c r="F450" s="576">
        <f>IF(E450="y",1,IF(E450="S",1,0))</f>
        <v>0</v>
      </c>
      <c r="G450" s="582">
        <f>IF(E450="S",1,0)</f>
        <v>0</v>
      </c>
      <c r="H450" s="578"/>
      <c r="I450" s="543"/>
      <c r="J450" s="542"/>
      <c r="K450" s="580"/>
      <c r="L450" s="584"/>
      <c r="M450" s="585"/>
      <c r="N450" s="588">
        <f>L450+J450</f>
        <v>0</v>
      </c>
      <c r="O450" s="589"/>
      <c r="P450" s="542"/>
      <c r="Q450" s="580"/>
      <c r="R450" s="584"/>
      <c r="S450" s="585"/>
      <c r="T450" s="588">
        <f>R450-P450</f>
        <v>0</v>
      </c>
      <c r="U450" s="588"/>
      <c r="V450" s="542"/>
      <c r="W450" s="543"/>
      <c r="X450" s="593"/>
      <c r="Y450" s="543"/>
      <c r="Z450" s="542"/>
      <c r="AA450" s="543"/>
      <c r="AB450" s="542"/>
      <c r="AC450" s="543"/>
      <c r="AD450" s="542"/>
      <c r="AE450" s="580"/>
      <c r="AF450" s="584"/>
      <c r="AG450" s="585"/>
      <c r="AH450" s="595">
        <f>IF(AD450=0,0,(AF450/AD450)*100)</f>
        <v>0</v>
      </c>
      <c r="AI450" s="596"/>
      <c r="AJ450" s="542"/>
      <c r="AK450" s="580"/>
      <c r="AL450" s="584"/>
      <c r="AM450" s="585"/>
      <c r="AN450" s="595">
        <f>IF(AJ450=0,0,(AL450/AJ450)*100)</f>
        <v>0</v>
      </c>
      <c r="AO450" s="596"/>
      <c r="AP450" s="542"/>
      <c r="AQ450" s="580"/>
      <c r="AR450" s="584"/>
      <c r="AS450" s="585"/>
      <c r="AT450" s="595">
        <f>IF(AP450=0,0,(AR450/AP450)*100)</f>
        <v>0</v>
      </c>
      <c r="AU450" s="596"/>
      <c r="AV450" s="599">
        <f>AD450+AJ450+AP450</f>
        <v>0</v>
      </c>
      <c r="AW450" s="600"/>
      <c r="AX450" s="630">
        <f>AF450+AL450+AR450</f>
        <v>0</v>
      </c>
      <c r="AY450" s="631"/>
      <c r="AZ450" s="595">
        <f>IF(AV450=0,0,(AX450/AV450)*100)</f>
        <v>0</v>
      </c>
      <c r="BA450" s="596"/>
      <c r="BB450" s="542"/>
      <c r="BC450" s="580"/>
      <c r="BD450" s="584"/>
      <c r="BE450" s="585"/>
      <c r="BF450" s="595">
        <f>IF(BB450=0,0,(BD450/BB450)*100)</f>
        <v>0</v>
      </c>
      <c r="BG450" s="596"/>
      <c r="BH450" s="599">
        <f>AV450+BB450</f>
        <v>0</v>
      </c>
      <c r="BI450" s="600"/>
      <c r="BJ450" s="630">
        <f>AX450+BD450</f>
        <v>0</v>
      </c>
      <c r="BK450" s="631"/>
      <c r="BL450" s="595">
        <f>IF(BH450=0,0,(BJ450/BH450)*100)</f>
        <v>0</v>
      </c>
      <c r="BM450" s="596"/>
      <c r="BN450" s="656">
        <f>(AF450*2)+(AL450*2)+(AR450*3)+BD450</f>
        <v>0</v>
      </c>
      <c r="BO450" s="657"/>
      <c r="BP450" s="658"/>
      <c r="BQ450" s="676">
        <f t="shared" ref="BQ450" si="419">IF(BS450=0,0,50*BR450/BS450)</f>
        <v>0</v>
      </c>
      <c r="BR450" s="662">
        <f t="shared" ref="BR450" si="420">(BN450*BU$424)+(N450*BU$425)+(Z450*BU$426)+(R450*BU$427)+(X450*BU$428)+(AB450*BU$429)+(V450*BU$434)</f>
        <v>0</v>
      </c>
      <c r="BS450" s="662">
        <f t="shared" ref="BS450" si="421">((BB450-BD450)*BU$431)+((AV450-AX450)*BU$430)+(H450*BU$432)+(P450*BU$433)</f>
        <v>0</v>
      </c>
      <c r="BT450" s="15"/>
      <c r="BU450" s="15"/>
      <c r="BV450" s="95"/>
    </row>
    <row r="451" spans="1:74" ht="21.75" customHeight="1" x14ac:dyDescent="0.25">
      <c r="A451" s="95"/>
      <c r="B451" s="571"/>
      <c r="C451" s="642" t="str">
        <f>IF(ROSTER!D$34="","",ROSTER!D$34)</f>
        <v/>
      </c>
      <c r="D451" s="643"/>
      <c r="E451" s="575"/>
      <c r="F451" s="577"/>
      <c r="G451" s="583"/>
      <c r="H451" s="579"/>
      <c r="I451" s="545"/>
      <c r="J451" s="544"/>
      <c r="K451" s="581"/>
      <c r="L451" s="586"/>
      <c r="M451" s="587"/>
      <c r="N451" s="592" t="s">
        <v>16</v>
      </c>
      <c r="O451" s="603"/>
      <c r="P451" s="544"/>
      <c r="Q451" s="581"/>
      <c r="R451" s="586"/>
      <c r="S451" s="587"/>
      <c r="T451" s="592" t="s">
        <v>16</v>
      </c>
      <c r="U451" s="592"/>
      <c r="V451" s="544"/>
      <c r="W451" s="545"/>
      <c r="X451" s="594"/>
      <c r="Y451" s="545"/>
      <c r="Z451" s="544"/>
      <c r="AA451" s="545"/>
      <c r="AB451" s="544"/>
      <c r="AC451" s="545"/>
      <c r="AD451" s="544"/>
      <c r="AE451" s="581"/>
      <c r="AF451" s="586"/>
      <c r="AG451" s="587"/>
      <c r="AH451" s="626"/>
      <c r="AI451" s="627"/>
      <c r="AJ451" s="544"/>
      <c r="AK451" s="581"/>
      <c r="AL451" s="586"/>
      <c r="AM451" s="587"/>
      <c r="AN451" s="626"/>
      <c r="AO451" s="627"/>
      <c r="AP451" s="544"/>
      <c r="AQ451" s="581"/>
      <c r="AR451" s="586"/>
      <c r="AS451" s="587"/>
      <c r="AT451" s="626"/>
      <c r="AU451" s="627"/>
      <c r="AV451" s="628"/>
      <c r="AW451" s="629"/>
      <c r="AX451" s="632"/>
      <c r="AY451" s="633"/>
      <c r="AZ451" s="626"/>
      <c r="BA451" s="627"/>
      <c r="BB451" s="544"/>
      <c r="BC451" s="581"/>
      <c r="BD451" s="586"/>
      <c r="BE451" s="587"/>
      <c r="BF451" s="626"/>
      <c r="BG451" s="627"/>
      <c r="BH451" s="628"/>
      <c r="BI451" s="629"/>
      <c r="BJ451" s="632"/>
      <c r="BK451" s="633"/>
      <c r="BL451" s="626"/>
      <c r="BM451" s="627"/>
      <c r="BN451" s="678"/>
      <c r="BO451" s="679"/>
      <c r="BP451" s="680"/>
      <c r="BQ451" s="677"/>
      <c r="BR451" s="663"/>
      <c r="BS451" s="663"/>
      <c r="BT451" s="15"/>
      <c r="BU451" s="15"/>
      <c r="BV451" s="95"/>
    </row>
    <row r="452" spans="1:74" ht="21.75" customHeight="1" x14ac:dyDescent="0.25">
      <c r="A452" s="95"/>
      <c r="B452" s="570" t="str">
        <f>IF(ROSTER!B$36="","",ROSTER!B$36)</f>
        <v/>
      </c>
      <c r="C452" s="572" t="str">
        <f>IF(ROSTER!C$36="","",ROSTER!C$36)</f>
        <v/>
      </c>
      <c r="D452" s="573"/>
      <c r="E452" s="574"/>
      <c r="F452" s="576">
        <f>IF(E452="y",1,IF(E452="S",1,0))</f>
        <v>0</v>
      </c>
      <c r="G452" s="582">
        <f>IF(E452="S",1,0)</f>
        <v>0</v>
      </c>
      <c r="H452" s="578"/>
      <c r="I452" s="543"/>
      <c r="J452" s="542"/>
      <c r="K452" s="580"/>
      <c r="L452" s="584"/>
      <c r="M452" s="585"/>
      <c r="N452" s="588">
        <f>L452+J452</f>
        <v>0</v>
      </c>
      <c r="O452" s="589"/>
      <c r="P452" s="542"/>
      <c r="Q452" s="580"/>
      <c r="R452" s="584"/>
      <c r="S452" s="585"/>
      <c r="T452" s="588">
        <f>R452-P452</f>
        <v>0</v>
      </c>
      <c r="U452" s="588"/>
      <c r="V452" s="542"/>
      <c r="W452" s="543"/>
      <c r="X452" s="593"/>
      <c r="Y452" s="543"/>
      <c r="Z452" s="542"/>
      <c r="AA452" s="543"/>
      <c r="AB452" s="542"/>
      <c r="AC452" s="543"/>
      <c r="AD452" s="542"/>
      <c r="AE452" s="580"/>
      <c r="AF452" s="584"/>
      <c r="AG452" s="585"/>
      <c r="AH452" s="595">
        <f>IF(AD452=0,0,(AF452/AD452)*100)</f>
        <v>0</v>
      </c>
      <c r="AI452" s="596"/>
      <c r="AJ452" s="542"/>
      <c r="AK452" s="580"/>
      <c r="AL452" s="584"/>
      <c r="AM452" s="585"/>
      <c r="AN452" s="595">
        <f>IF(AJ452=0,0,(AL452/AJ452)*100)</f>
        <v>0</v>
      </c>
      <c r="AO452" s="596"/>
      <c r="AP452" s="542"/>
      <c r="AQ452" s="580"/>
      <c r="AR452" s="584"/>
      <c r="AS452" s="585"/>
      <c r="AT452" s="595">
        <f>IF(AP452=0,0,(AR452/AP452)*100)</f>
        <v>0</v>
      </c>
      <c r="AU452" s="596"/>
      <c r="AV452" s="599">
        <f>AD452+AJ452+AP452</f>
        <v>0</v>
      </c>
      <c r="AW452" s="600"/>
      <c r="AX452" s="630">
        <f>AF452+AL452+AR452</f>
        <v>0</v>
      </c>
      <c r="AY452" s="631"/>
      <c r="AZ452" s="595">
        <f>IF(AV452=0,0,(AX452/AV452)*100)</f>
        <v>0</v>
      </c>
      <c r="BA452" s="596"/>
      <c r="BB452" s="542"/>
      <c r="BC452" s="580"/>
      <c r="BD452" s="584"/>
      <c r="BE452" s="585"/>
      <c r="BF452" s="595">
        <f>IF(BB452=0,0,(BD452/BB452)*100)</f>
        <v>0</v>
      </c>
      <c r="BG452" s="596"/>
      <c r="BH452" s="599">
        <f>AV452+BB452</f>
        <v>0</v>
      </c>
      <c r="BI452" s="600"/>
      <c r="BJ452" s="630">
        <f>AX452+BD452</f>
        <v>0</v>
      </c>
      <c r="BK452" s="631"/>
      <c r="BL452" s="595">
        <f>IF(BH452=0,0,(BJ452/BH452)*100)</f>
        <v>0</v>
      </c>
      <c r="BM452" s="596"/>
      <c r="BN452" s="656">
        <f>(AF452*2)+(AL452*2)+(AR452*3)+BD452</f>
        <v>0</v>
      </c>
      <c r="BO452" s="657"/>
      <c r="BP452" s="658"/>
      <c r="BQ452" s="676">
        <f t="shared" ref="BQ452" si="422">IF(BS452=0,0,50*BR452/BS452)</f>
        <v>0</v>
      </c>
      <c r="BR452" s="662">
        <f t="shared" ref="BR452" si="423">(BN452*BU$424)+(N452*BU$425)+(Z452*BU$426)+(R452*BU$427)+(X452*BU$428)+(AB452*BU$429)+(V452*BU$434)</f>
        <v>0</v>
      </c>
      <c r="BS452" s="662">
        <f t="shared" ref="BS452" si="424">((BB452-BD452)*BU$431)+((AV452-AX452)*BU$430)+(H452*BU$432)+(P452*BU$433)</f>
        <v>0</v>
      </c>
      <c r="BT452" s="15"/>
      <c r="BU452" s="15"/>
      <c r="BV452" s="95"/>
    </row>
    <row r="453" spans="1:74" ht="21.75" customHeight="1" x14ac:dyDescent="0.25">
      <c r="A453" s="95"/>
      <c r="B453" s="571"/>
      <c r="C453" s="642" t="str">
        <f>IF(ROSTER!D$36="","",ROSTER!D$36)</f>
        <v/>
      </c>
      <c r="D453" s="643"/>
      <c r="E453" s="575"/>
      <c r="F453" s="577"/>
      <c r="G453" s="583"/>
      <c r="H453" s="579"/>
      <c r="I453" s="545"/>
      <c r="J453" s="544"/>
      <c r="K453" s="581"/>
      <c r="L453" s="586"/>
      <c r="M453" s="587"/>
      <c r="N453" s="592" t="s">
        <v>16</v>
      </c>
      <c r="O453" s="603"/>
      <c r="P453" s="544"/>
      <c r="Q453" s="581"/>
      <c r="R453" s="586"/>
      <c r="S453" s="587"/>
      <c r="T453" s="592" t="s">
        <v>16</v>
      </c>
      <c r="U453" s="592"/>
      <c r="V453" s="544"/>
      <c r="W453" s="545"/>
      <c r="X453" s="594"/>
      <c r="Y453" s="545"/>
      <c r="Z453" s="544"/>
      <c r="AA453" s="545"/>
      <c r="AB453" s="544"/>
      <c r="AC453" s="545"/>
      <c r="AD453" s="544"/>
      <c r="AE453" s="581"/>
      <c r="AF453" s="586"/>
      <c r="AG453" s="587"/>
      <c r="AH453" s="626"/>
      <c r="AI453" s="627"/>
      <c r="AJ453" s="544"/>
      <c r="AK453" s="581"/>
      <c r="AL453" s="586"/>
      <c r="AM453" s="587"/>
      <c r="AN453" s="626"/>
      <c r="AO453" s="627"/>
      <c r="AP453" s="544"/>
      <c r="AQ453" s="581"/>
      <c r="AR453" s="586"/>
      <c r="AS453" s="587"/>
      <c r="AT453" s="626"/>
      <c r="AU453" s="627"/>
      <c r="AV453" s="628"/>
      <c r="AW453" s="629"/>
      <c r="AX453" s="632"/>
      <c r="AY453" s="633"/>
      <c r="AZ453" s="626"/>
      <c r="BA453" s="627"/>
      <c r="BB453" s="544"/>
      <c r="BC453" s="581"/>
      <c r="BD453" s="586"/>
      <c r="BE453" s="587"/>
      <c r="BF453" s="626"/>
      <c r="BG453" s="627"/>
      <c r="BH453" s="628"/>
      <c r="BI453" s="629"/>
      <c r="BJ453" s="632"/>
      <c r="BK453" s="633"/>
      <c r="BL453" s="626"/>
      <c r="BM453" s="627"/>
      <c r="BN453" s="678"/>
      <c r="BO453" s="679"/>
      <c r="BP453" s="680"/>
      <c r="BQ453" s="677"/>
      <c r="BR453" s="663"/>
      <c r="BS453" s="663"/>
      <c r="BT453" s="15"/>
      <c r="BU453" s="15"/>
      <c r="BV453" s="95"/>
    </row>
    <row r="454" spans="1:74" ht="21.75" customHeight="1" x14ac:dyDescent="0.25">
      <c r="A454" s="95"/>
      <c r="B454" s="570" t="str">
        <f>IF(ROSTER!B$38="","",ROSTER!B$38)</f>
        <v/>
      </c>
      <c r="C454" s="572" t="str">
        <f>IF(ROSTER!C$38="","",ROSTER!C$38)</f>
        <v/>
      </c>
      <c r="D454" s="573"/>
      <c r="E454" s="574"/>
      <c r="F454" s="576">
        <f>IF(E454="y",1,IF(E454="S",1,0))</f>
        <v>0</v>
      </c>
      <c r="G454" s="582">
        <f>IF(E454="S",1,0)</f>
        <v>0</v>
      </c>
      <c r="H454" s="578"/>
      <c r="I454" s="543"/>
      <c r="J454" s="542"/>
      <c r="K454" s="580"/>
      <c r="L454" s="584"/>
      <c r="M454" s="585"/>
      <c r="N454" s="588">
        <f>L454+J454</f>
        <v>0</v>
      </c>
      <c r="O454" s="589"/>
      <c r="P454" s="542"/>
      <c r="Q454" s="580"/>
      <c r="R454" s="584"/>
      <c r="S454" s="585"/>
      <c r="T454" s="588">
        <f>R454-P454</f>
        <v>0</v>
      </c>
      <c r="U454" s="588"/>
      <c r="V454" s="542"/>
      <c r="W454" s="543"/>
      <c r="X454" s="593"/>
      <c r="Y454" s="543"/>
      <c r="Z454" s="542"/>
      <c r="AA454" s="543"/>
      <c r="AB454" s="542"/>
      <c r="AC454" s="543"/>
      <c r="AD454" s="542"/>
      <c r="AE454" s="580"/>
      <c r="AF454" s="584"/>
      <c r="AG454" s="585"/>
      <c r="AH454" s="595">
        <f>IF(AD454=0,0,(AF454/AD454)*100)</f>
        <v>0</v>
      </c>
      <c r="AI454" s="596"/>
      <c r="AJ454" s="542"/>
      <c r="AK454" s="580"/>
      <c r="AL454" s="584"/>
      <c r="AM454" s="585"/>
      <c r="AN454" s="595">
        <f>IF(AJ454=0,0,(AL454/AJ454)*100)</f>
        <v>0</v>
      </c>
      <c r="AO454" s="596"/>
      <c r="AP454" s="542"/>
      <c r="AQ454" s="580"/>
      <c r="AR454" s="584"/>
      <c r="AS454" s="585"/>
      <c r="AT454" s="595">
        <f>IF(AP454=0,0,(AR454/AP454)*100)</f>
        <v>0</v>
      </c>
      <c r="AU454" s="596"/>
      <c r="AV454" s="599">
        <f>AD454+AJ454+AP454</f>
        <v>0</v>
      </c>
      <c r="AW454" s="600"/>
      <c r="AX454" s="630">
        <f>AF454+AL454+AR454</f>
        <v>0</v>
      </c>
      <c r="AY454" s="631"/>
      <c r="AZ454" s="595">
        <f>IF(AV454=0,0,(AX454/AV454)*100)</f>
        <v>0</v>
      </c>
      <c r="BA454" s="596"/>
      <c r="BB454" s="542"/>
      <c r="BC454" s="580"/>
      <c r="BD454" s="584"/>
      <c r="BE454" s="585"/>
      <c r="BF454" s="595">
        <f>IF(BB454=0,0,(BD454/BB454)*100)</f>
        <v>0</v>
      </c>
      <c r="BG454" s="596"/>
      <c r="BH454" s="599">
        <f>AV454+BB454</f>
        <v>0</v>
      </c>
      <c r="BI454" s="600"/>
      <c r="BJ454" s="630">
        <f>AX454+BD454</f>
        <v>0</v>
      </c>
      <c r="BK454" s="631"/>
      <c r="BL454" s="595">
        <f>IF(BH454=0,0,(BJ454/BH454)*100)</f>
        <v>0</v>
      </c>
      <c r="BM454" s="596"/>
      <c r="BN454" s="656">
        <f>(AF454*2)+(AL454*2)+(AR454*3)+BD454</f>
        <v>0</v>
      </c>
      <c r="BO454" s="657"/>
      <c r="BP454" s="658"/>
      <c r="BQ454" s="676">
        <f t="shared" ref="BQ454" si="425">IF(BS454=0,0,50*BR454/BS454)</f>
        <v>0</v>
      </c>
      <c r="BR454" s="662">
        <f t="shared" ref="BR454" si="426">(BN454*BU$424)+(N454*BU$425)+(Z454*BU$426)+(R454*BU$427)+(X454*BU$428)+(AB454*BU$429)+(V454*BU$434)</f>
        <v>0</v>
      </c>
      <c r="BS454" s="662">
        <f t="shared" ref="BS454" si="427">((BB454-BD454)*BU$431)+((AV454-AX454)*BU$430)+(H454*BU$432)+(P454*BU$433)</f>
        <v>0</v>
      </c>
      <c r="BT454" s="15"/>
      <c r="BU454" s="15"/>
      <c r="BV454" s="95"/>
    </row>
    <row r="455" spans="1:74" ht="21.75" customHeight="1" x14ac:dyDescent="0.25">
      <c r="A455" s="95"/>
      <c r="B455" s="571"/>
      <c r="C455" s="642" t="str">
        <f>IF(ROSTER!D$38="","",ROSTER!D$38)</f>
        <v/>
      </c>
      <c r="D455" s="643"/>
      <c r="E455" s="575"/>
      <c r="F455" s="577"/>
      <c r="G455" s="583"/>
      <c r="H455" s="579"/>
      <c r="I455" s="545"/>
      <c r="J455" s="544"/>
      <c r="K455" s="581"/>
      <c r="L455" s="586"/>
      <c r="M455" s="587"/>
      <c r="N455" s="592" t="s">
        <v>16</v>
      </c>
      <c r="O455" s="603"/>
      <c r="P455" s="544"/>
      <c r="Q455" s="581"/>
      <c r="R455" s="586"/>
      <c r="S455" s="587"/>
      <c r="T455" s="592" t="s">
        <v>16</v>
      </c>
      <c r="U455" s="592"/>
      <c r="V455" s="544"/>
      <c r="W455" s="545"/>
      <c r="X455" s="594"/>
      <c r="Y455" s="545"/>
      <c r="Z455" s="544"/>
      <c r="AA455" s="545"/>
      <c r="AB455" s="544"/>
      <c r="AC455" s="545"/>
      <c r="AD455" s="544"/>
      <c r="AE455" s="581"/>
      <c r="AF455" s="586"/>
      <c r="AG455" s="587"/>
      <c r="AH455" s="626"/>
      <c r="AI455" s="627"/>
      <c r="AJ455" s="544"/>
      <c r="AK455" s="581"/>
      <c r="AL455" s="586"/>
      <c r="AM455" s="587"/>
      <c r="AN455" s="626"/>
      <c r="AO455" s="627"/>
      <c r="AP455" s="544"/>
      <c r="AQ455" s="581"/>
      <c r="AR455" s="586"/>
      <c r="AS455" s="587"/>
      <c r="AT455" s="626"/>
      <c r="AU455" s="627"/>
      <c r="AV455" s="628"/>
      <c r="AW455" s="629"/>
      <c r="AX455" s="632"/>
      <c r="AY455" s="633"/>
      <c r="AZ455" s="626"/>
      <c r="BA455" s="627"/>
      <c r="BB455" s="544"/>
      <c r="BC455" s="581"/>
      <c r="BD455" s="586"/>
      <c r="BE455" s="587"/>
      <c r="BF455" s="626"/>
      <c r="BG455" s="627"/>
      <c r="BH455" s="628"/>
      <c r="BI455" s="629"/>
      <c r="BJ455" s="632"/>
      <c r="BK455" s="633"/>
      <c r="BL455" s="626"/>
      <c r="BM455" s="627"/>
      <c r="BN455" s="678"/>
      <c r="BO455" s="679"/>
      <c r="BP455" s="680"/>
      <c r="BQ455" s="677"/>
      <c r="BR455" s="663"/>
      <c r="BS455" s="663"/>
      <c r="BT455" s="15"/>
      <c r="BU455" s="15"/>
      <c r="BV455" s="95"/>
    </row>
    <row r="456" spans="1:74" ht="21.75" customHeight="1" x14ac:dyDescent="0.25">
      <c r="A456" s="95"/>
      <c r="B456" s="570" t="str">
        <f>IF(ROSTER!B$40="","",ROSTER!B$40)</f>
        <v/>
      </c>
      <c r="C456" s="572" t="str">
        <f>IF(ROSTER!C$40="","",ROSTER!C$40)</f>
        <v/>
      </c>
      <c r="D456" s="573"/>
      <c r="E456" s="574"/>
      <c r="F456" s="576">
        <f>IF(E456="y",1,IF(E456="S",1,0))</f>
        <v>0</v>
      </c>
      <c r="G456" s="582">
        <f>IF(E456="S",1,0)</f>
        <v>0</v>
      </c>
      <c r="H456" s="578"/>
      <c r="I456" s="543"/>
      <c r="J456" s="542"/>
      <c r="K456" s="580"/>
      <c r="L456" s="584"/>
      <c r="M456" s="585"/>
      <c r="N456" s="588">
        <f>L456+J456</f>
        <v>0</v>
      </c>
      <c r="O456" s="589"/>
      <c r="P456" s="542"/>
      <c r="Q456" s="580"/>
      <c r="R456" s="584"/>
      <c r="S456" s="585"/>
      <c r="T456" s="588">
        <f>R456-P456</f>
        <v>0</v>
      </c>
      <c r="U456" s="588"/>
      <c r="V456" s="542"/>
      <c r="W456" s="543"/>
      <c r="X456" s="593"/>
      <c r="Y456" s="543"/>
      <c r="Z456" s="542"/>
      <c r="AA456" s="543"/>
      <c r="AB456" s="542"/>
      <c r="AC456" s="543"/>
      <c r="AD456" s="542"/>
      <c r="AE456" s="580"/>
      <c r="AF456" s="584"/>
      <c r="AG456" s="585"/>
      <c r="AH456" s="595">
        <f>IF(AD456=0,0,(AF456/AD456)*100)</f>
        <v>0</v>
      </c>
      <c r="AI456" s="596"/>
      <c r="AJ456" s="542"/>
      <c r="AK456" s="580"/>
      <c r="AL456" s="584"/>
      <c r="AM456" s="585"/>
      <c r="AN456" s="595">
        <f>IF(AJ456=0,0,(AL456/AJ456)*100)</f>
        <v>0</v>
      </c>
      <c r="AO456" s="596"/>
      <c r="AP456" s="542"/>
      <c r="AQ456" s="580"/>
      <c r="AR456" s="584"/>
      <c r="AS456" s="585"/>
      <c r="AT456" s="595">
        <f>IF(AP456=0,0,(AR456/AP456)*100)</f>
        <v>0</v>
      </c>
      <c r="AU456" s="596"/>
      <c r="AV456" s="599">
        <f>AD456+AJ456+AP456</f>
        <v>0</v>
      </c>
      <c r="AW456" s="600"/>
      <c r="AX456" s="630">
        <f>AF456+AL456+AR456</f>
        <v>0</v>
      </c>
      <c r="AY456" s="631"/>
      <c r="AZ456" s="595">
        <f>IF(AV456=0,0,(AX456/AV456)*100)</f>
        <v>0</v>
      </c>
      <c r="BA456" s="596"/>
      <c r="BB456" s="542"/>
      <c r="BC456" s="580"/>
      <c r="BD456" s="584"/>
      <c r="BE456" s="585"/>
      <c r="BF456" s="595">
        <f>IF(BB456=0,0,(BD456/BB456)*100)</f>
        <v>0</v>
      </c>
      <c r="BG456" s="596"/>
      <c r="BH456" s="599">
        <f>AV456+BB456</f>
        <v>0</v>
      </c>
      <c r="BI456" s="600"/>
      <c r="BJ456" s="630">
        <f>AX456+BD456</f>
        <v>0</v>
      </c>
      <c r="BK456" s="631"/>
      <c r="BL456" s="595">
        <f>IF(BH456=0,0,(BJ456/BH456)*100)</f>
        <v>0</v>
      </c>
      <c r="BM456" s="596"/>
      <c r="BN456" s="656">
        <f>(AF456*2)+(AL456*2)+(AR456*3)+BD456</f>
        <v>0</v>
      </c>
      <c r="BO456" s="657"/>
      <c r="BP456" s="658"/>
      <c r="BQ456" s="676">
        <f t="shared" ref="BQ456" si="428">IF(BS456=0,0,50*BR456/BS456)</f>
        <v>0</v>
      </c>
      <c r="BR456" s="662">
        <f t="shared" ref="BR456" si="429">(BN456*BU$424)+(N456*BU$425)+(Z456*BU$426)+(R456*BU$427)+(X456*BU$428)+(AB456*BU$429)+(V456*BU$434)</f>
        <v>0</v>
      </c>
      <c r="BS456" s="662">
        <f t="shared" ref="BS456" si="430">((BB456-BD456)*BU$431)+((AV456-AX456)*BU$430)+(H456*BU$432)+(P456*BU$433)</f>
        <v>0</v>
      </c>
      <c r="BT456" s="15"/>
      <c r="BU456" s="15"/>
      <c r="BV456" s="95"/>
    </row>
    <row r="457" spans="1:74" ht="21.75" customHeight="1" x14ac:dyDescent="0.25">
      <c r="A457" s="95"/>
      <c r="B457" s="571"/>
      <c r="C457" s="642" t="str">
        <f>IF(ROSTER!D$40="","",ROSTER!D$40)</f>
        <v/>
      </c>
      <c r="D457" s="643"/>
      <c r="E457" s="575"/>
      <c r="F457" s="577"/>
      <c r="G457" s="583"/>
      <c r="H457" s="579"/>
      <c r="I457" s="545"/>
      <c r="J457" s="544"/>
      <c r="K457" s="581"/>
      <c r="L457" s="586"/>
      <c r="M457" s="587"/>
      <c r="N457" s="592" t="s">
        <v>16</v>
      </c>
      <c r="O457" s="603"/>
      <c r="P457" s="544"/>
      <c r="Q457" s="581"/>
      <c r="R457" s="586"/>
      <c r="S457" s="587"/>
      <c r="T457" s="592" t="s">
        <v>16</v>
      </c>
      <c r="U457" s="592"/>
      <c r="V457" s="544"/>
      <c r="W457" s="545"/>
      <c r="X457" s="594"/>
      <c r="Y457" s="545"/>
      <c r="Z457" s="544"/>
      <c r="AA457" s="545"/>
      <c r="AB457" s="544"/>
      <c r="AC457" s="545"/>
      <c r="AD457" s="544"/>
      <c r="AE457" s="581"/>
      <c r="AF457" s="586"/>
      <c r="AG457" s="587"/>
      <c r="AH457" s="626"/>
      <c r="AI457" s="627"/>
      <c r="AJ457" s="544"/>
      <c r="AK457" s="581"/>
      <c r="AL457" s="586"/>
      <c r="AM457" s="587"/>
      <c r="AN457" s="626"/>
      <c r="AO457" s="627"/>
      <c r="AP457" s="544"/>
      <c r="AQ457" s="581"/>
      <c r="AR457" s="586"/>
      <c r="AS457" s="587"/>
      <c r="AT457" s="626"/>
      <c r="AU457" s="627"/>
      <c r="AV457" s="628"/>
      <c r="AW457" s="629"/>
      <c r="AX457" s="632"/>
      <c r="AY457" s="633"/>
      <c r="AZ457" s="626"/>
      <c r="BA457" s="627"/>
      <c r="BB457" s="544"/>
      <c r="BC457" s="581"/>
      <c r="BD457" s="586"/>
      <c r="BE457" s="587"/>
      <c r="BF457" s="626"/>
      <c r="BG457" s="627"/>
      <c r="BH457" s="628"/>
      <c r="BI457" s="629"/>
      <c r="BJ457" s="632"/>
      <c r="BK457" s="633"/>
      <c r="BL457" s="626"/>
      <c r="BM457" s="627"/>
      <c r="BN457" s="678"/>
      <c r="BO457" s="679"/>
      <c r="BP457" s="680"/>
      <c r="BQ457" s="677"/>
      <c r="BR457" s="663"/>
      <c r="BS457" s="663"/>
      <c r="BT457" s="15"/>
      <c r="BU457" s="15"/>
      <c r="BV457" s="95"/>
    </row>
    <row r="458" spans="1:74" ht="21.75" customHeight="1" x14ac:dyDescent="0.25">
      <c r="A458" s="95"/>
      <c r="B458" s="570" t="str">
        <f>IF(ROSTER!B$42="","",ROSTER!B$42)</f>
        <v/>
      </c>
      <c r="C458" s="572" t="str">
        <f>IF(ROSTER!C$42="","",ROSTER!C$42)</f>
        <v/>
      </c>
      <c r="D458" s="573"/>
      <c r="E458" s="574"/>
      <c r="F458" s="576">
        <f>IF(E458="y",1,IF(E458="S",1,0))</f>
        <v>0</v>
      </c>
      <c r="G458" s="582">
        <f>IF(E458="S",1,0)</f>
        <v>0</v>
      </c>
      <c r="H458" s="578"/>
      <c r="I458" s="543"/>
      <c r="J458" s="542"/>
      <c r="K458" s="580"/>
      <c r="L458" s="584"/>
      <c r="M458" s="585"/>
      <c r="N458" s="588">
        <f>L458+J458</f>
        <v>0</v>
      </c>
      <c r="O458" s="589"/>
      <c r="P458" s="542"/>
      <c r="Q458" s="580"/>
      <c r="R458" s="584"/>
      <c r="S458" s="585"/>
      <c r="T458" s="588">
        <f>R458-P458</f>
        <v>0</v>
      </c>
      <c r="U458" s="588"/>
      <c r="V458" s="542"/>
      <c r="W458" s="543"/>
      <c r="X458" s="593"/>
      <c r="Y458" s="543"/>
      <c r="Z458" s="542"/>
      <c r="AA458" s="543"/>
      <c r="AB458" s="542"/>
      <c r="AC458" s="543"/>
      <c r="AD458" s="542"/>
      <c r="AE458" s="580"/>
      <c r="AF458" s="584"/>
      <c r="AG458" s="585"/>
      <c r="AH458" s="595">
        <f>IF(AD458=0,0,(AF458/AD458)*100)</f>
        <v>0</v>
      </c>
      <c r="AI458" s="596"/>
      <c r="AJ458" s="542"/>
      <c r="AK458" s="580"/>
      <c r="AL458" s="584"/>
      <c r="AM458" s="585"/>
      <c r="AN458" s="595">
        <f>IF(AJ458=0,0,(AL458/AJ458)*100)</f>
        <v>0</v>
      </c>
      <c r="AO458" s="596"/>
      <c r="AP458" s="542"/>
      <c r="AQ458" s="580"/>
      <c r="AR458" s="584"/>
      <c r="AS458" s="585"/>
      <c r="AT458" s="595">
        <f>IF(AP458=0,0,(AR458/AP458)*100)</f>
        <v>0</v>
      </c>
      <c r="AU458" s="596"/>
      <c r="AV458" s="599">
        <f>AD458+AJ458+AP458</f>
        <v>0</v>
      </c>
      <c r="AW458" s="600"/>
      <c r="AX458" s="630">
        <f>AF458+AL458+AR458</f>
        <v>0</v>
      </c>
      <c r="AY458" s="631"/>
      <c r="AZ458" s="595">
        <f>IF(AV458=0,0,(AX458/AV458)*100)</f>
        <v>0</v>
      </c>
      <c r="BA458" s="596"/>
      <c r="BB458" s="542"/>
      <c r="BC458" s="580"/>
      <c r="BD458" s="584"/>
      <c r="BE458" s="585"/>
      <c r="BF458" s="595">
        <f>IF(BB458=0,0,(BD458/BB458)*100)</f>
        <v>0</v>
      </c>
      <c r="BG458" s="596"/>
      <c r="BH458" s="599">
        <f>AV458+BB458</f>
        <v>0</v>
      </c>
      <c r="BI458" s="600"/>
      <c r="BJ458" s="630">
        <f>AX458+BD458</f>
        <v>0</v>
      </c>
      <c r="BK458" s="631"/>
      <c r="BL458" s="595">
        <f>IF(BH458=0,0,(BJ458/BH458)*100)</f>
        <v>0</v>
      </c>
      <c r="BM458" s="596"/>
      <c r="BN458" s="656">
        <f>(AF458*2)+(AL458*2)+(AR458*3)+BD458</f>
        <v>0</v>
      </c>
      <c r="BO458" s="657"/>
      <c r="BP458" s="658"/>
      <c r="BQ458" s="676">
        <f t="shared" ref="BQ458" si="431">IF(BS458=0,0,50*BR458/BS458)</f>
        <v>0</v>
      </c>
      <c r="BR458" s="662">
        <f t="shared" ref="BR458" si="432">(BN458*BU$424)+(N458*BU$425)+(Z458*BU$426)+(R458*BU$427)+(X458*BU$428)+(AB458*BU$429)+(V458*BU$434)</f>
        <v>0</v>
      </c>
      <c r="BS458" s="662">
        <f t="shared" ref="BS458" si="433">((BB458-BD458)*BU$431)+((AV458-AX458)*BU$430)+(H458*BU$432)+(P458*BU$433)</f>
        <v>0</v>
      </c>
      <c r="BT458" s="15"/>
      <c r="BU458" s="15"/>
      <c r="BV458" s="95"/>
    </row>
    <row r="459" spans="1:74" ht="21.75" customHeight="1" x14ac:dyDescent="0.25">
      <c r="A459" s="95"/>
      <c r="B459" s="571"/>
      <c r="C459" s="642" t="str">
        <f>IF(ROSTER!D$42="","",ROSTER!D$42)</f>
        <v/>
      </c>
      <c r="D459" s="643"/>
      <c r="E459" s="575"/>
      <c r="F459" s="577"/>
      <c r="G459" s="583"/>
      <c r="H459" s="579"/>
      <c r="I459" s="545"/>
      <c r="J459" s="544"/>
      <c r="K459" s="581"/>
      <c r="L459" s="586"/>
      <c r="M459" s="587"/>
      <c r="N459" s="592" t="s">
        <v>16</v>
      </c>
      <c r="O459" s="603"/>
      <c r="P459" s="544"/>
      <c r="Q459" s="581"/>
      <c r="R459" s="586"/>
      <c r="S459" s="587"/>
      <c r="T459" s="592" t="s">
        <v>16</v>
      </c>
      <c r="U459" s="592"/>
      <c r="V459" s="544"/>
      <c r="W459" s="545"/>
      <c r="X459" s="594"/>
      <c r="Y459" s="545"/>
      <c r="Z459" s="544"/>
      <c r="AA459" s="545"/>
      <c r="AB459" s="544"/>
      <c r="AC459" s="545"/>
      <c r="AD459" s="544"/>
      <c r="AE459" s="581"/>
      <c r="AF459" s="586"/>
      <c r="AG459" s="587"/>
      <c r="AH459" s="626"/>
      <c r="AI459" s="627"/>
      <c r="AJ459" s="544"/>
      <c r="AK459" s="581"/>
      <c r="AL459" s="586"/>
      <c r="AM459" s="587"/>
      <c r="AN459" s="626"/>
      <c r="AO459" s="627"/>
      <c r="AP459" s="544"/>
      <c r="AQ459" s="581"/>
      <c r="AR459" s="586"/>
      <c r="AS459" s="587"/>
      <c r="AT459" s="626"/>
      <c r="AU459" s="627"/>
      <c r="AV459" s="628"/>
      <c r="AW459" s="629"/>
      <c r="AX459" s="632"/>
      <c r="AY459" s="633"/>
      <c r="AZ459" s="626"/>
      <c r="BA459" s="627"/>
      <c r="BB459" s="544"/>
      <c r="BC459" s="581"/>
      <c r="BD459" s="586"/>
      <c r="BE459" s="587"/>
      <c r="BF459" s="626"/>
      <c r="BG459" s="627"/>
      <c r="BH459" s="628"/>
      <c r="BI459" s="629"/>
      <c r="BJ459" s="632"/>
      <c r="BK459" s="633"/>
      <c r="BL459" s="626"/>
      <c r="BM459" s="627"/>
      <c r="BN459" s="678"/>
      <c r="BO459" s="679"/>
      <c r="BP459" s="680"/>
      <c r="BQ459" s="677"/>
      <c r="BR459" s="663"/>
      <c r="BS459" s="663"/>
      <c r="BT459" s="15"/>
      <c r="BU459" s="15"/>
      <c r="BV459" s="95"/>
    </row>
    <row r="460" spans="1:74" ht="21.75" customHeight="1" x14ac:dyDescent="0.25">
      <c r="A460" s="95"/>
      <c r="B460" s="570" t="str">
        <f>IF(ROSTER!B$44="","",ROSTER!B$44)</f>
        <v/>
      </c>
      <c r="C460" s="572" t="str">
        <f>IF(ROSTER!C$44="","",ROSTER!C$44)</f>
        <v/>
      </c>
      <c r="D460" s="573"/>
      <c r="E460" s="574"/>
      <c r="F460" s="576">
        <f>IF(E460="y",1,IF(E460="S",1,0))</f>
        <v>0</v>
      </c>
      <c r="G460" s="582">
        <f>IF(E460="S",1,0)</f>
        <v>0</v>
      </c>
      <c r="H460" s="578"/>
      <c r="I460" s="543"/>
      <c r="J460" s="542"/>
      <c r="K460" s="580"/>
      <c r="L460" s="584"/>
      <c r="M460" s="585"/>
      <c r="N460" s="588">
        <f>L460+J460</f>
        <v>0</v>
      </c>
      <c r="O460" s="589"/>
      <c r="P460" s="542"/>
      <c r="Q460" s="580"/>
      <c r="R460" s="584"/>
      <c r="S460" s="585"/>
      <c r="T460" s="588">
        <f>R460-P460</f>
        <v>0</v>
      </c>
      <c r="U460" s="588"/>
      <c r="V460" s="542"/>
      <c r="W460" s="543"/>
      <c r="X460" s="593"/>
      <c r="Y460" s="543"/>
      <c r="Z460" s="542"/>
      <c r="AA460" s="543"/>
      <c r="AB460" s="542"/>
      <c r="AC460" s="543"/>
      <c r="AD460" s="542"/>
      <c r="AE460" s="580"/>
      <c r="AF460" s="584"/>
      <c r="AG460" s="585"/>
      <c r="AH460" s="595">
        <f>IF(AD460=0,0,(AF460/AD460)*100)</f>
        <v>0</v>
      </c>
      <c r="AI460" s="596"/>
      <c r="AJ460" s="542"/>
      <c r="AK460" s="580"/>
      <c r="AL460" s="584"/>
      <c r="AM460" s="585"/>
      <c r="AN460" s="595">
        <f>IF(AJ460=0,0,(AL460/AJ460)*100)</f>
        <v>0</v>
      </c>
      <c r="AO460" s="596"/>
      <c r="AP460" s="542"/>
      <c r="AQ460" s="580"/>
      <c r="AR460" s="584"/>
      <c r="AS460" s="585"/>
      <c r="AT460" s="595">
        <f>IF(AP460=0,0,(AR460/AP460)*100)</f>
        <v>0</v>
      </c>
      <c r="AU460" s="596"/>
      <c r="AV460" s="599">
        <f>AD460+AJ460+AP460</f>
        <v>0</v>
      </c>
      <c r="AW460" s="600"/>
      <c r="AX460" s="630">
        <f>AF460+AL460+AR460</f>
        <v>0</v>
      </c>
      <c r="AY460" s="631"/>
      <c r="AZ460" s="595">
        <f>IF(AV460=0,0,(AX460/AV460)*100)</f>
        <v>0</v>
      </c>
      <c r="BA460" s="596"/>
      <c r="BB460" s="542"/>
      <c r="BC460" s="580"/>
      <c r="BD460" s="584"/>
      <c r="BE460" s="585"/>
      <c r="BF460" s="595">
        <f>IF(BB460=0,0,(BD460/BB460)*100)</f>
        <v>0</v>
      </c>
      <c r="BG460" s="596"/>
      <c r="BH460" s="599">
        <f>AV460+BB460</f>
        <v>0</v>
      </c>
      <c r="BI460" s="600"/>
      <c r="BJ460" s="630">
        <f>AX460+BD460</f>
        <v>0</v>
      </c>
      <c r="BK460" s="631"/>
      <c r="BL460" s="595">
        <f>IF(BH460=0,0,(BJ460/BH460)*100)</f>
        <v>0</v>
      </c>
      <c r="BM460" s="596"/>
      <c r="BN460" s="656">
        <f>(AF460*2)+(AL460*2)+(AR460*3)+BD460</f>
        <v>0</v>
      </c>
      <c r="BO460" s="657"/>
      <c r="BP460" s="658"/>
      <c r="BQ460" s="676">
        <f t="shared" ref="BQ460" si="434">IF(BS460=0,0,50*BR460/BS460)</f>
        <v>0</v>
      </c>
      <c r="BR460" s="662">
        <f t="shared" ref="BR460" si="435">(BN460*BU$424)+(N460*BU$425)+(Z460*BU$426)+(R460*BU$427)+(X460*BU$428)+(AB460*BU$429)+(V460*BU$434)</f>
        <v>0</v>
      </c>
      <c r="BS460" s="662">
        <f t="shared" ref="BS460" si="436">((BB460-BD460)*BU$431)+((AV460-AX460)*BU$430)+(H460*BU$432)+(P460*BU$433)</f>
        <v>0</v>
      </c>
      <c r="BT460" s="15"/>
      <c r="BU460" s="15"/>
      <c r="BV460" s="95"/>
    </row>
    <row r="461" spans="1:74" ht="21.75" customHeight="1" x14ac:dyDescent="0.25">
      <c r="A461" s="95"/>
      <c r="B461" s="571"/>
      <c r="C461" s="642" t="str">
        <f>IF(ROSTER!D$44="","",ROSTER!D$44)</f>
        <v/>
      </c>
      <c r="D461" s="643"/>
      <c r="E461" s="575"/>
      <c r="F461" s="577"/>
      <c r="G461" s="583"/>
      <c r="H461" s="579"/>
      <c r="I461" s="545"/>
      <c r="J461" s="544"/>
      <c r="K461" s="581"/>
      <c r="L461" s="586"/>
      <c r="M461" s="587"/>
      <c r="N461" s="592" t="s">
        <v>16</v>
      </c>
      <c r="O461" s="603"/>
      <c r="P461" s="544"/>
      <c r="Q461" s="581"/>
      <c r="R461" s="586"/>
      <c r="S461" s="587"/>
      <c r="T461" s="592" t="s">
        <v>16</v>
      </c>
      <c r="U461" s="592"/>
      <c r="V461" s="544"/>
      <c r="W461" s="545"/>
      <c r="X461" s="594"/>
      <c r="Y461" s="545"/>
      <c r="Z461" s="544"/>
      <c r="AA461" s="545"/>
      <c r="AB461" s="544"/>
      <c r="AC461" s="545"/>
      <c r="AD461" s="544"/>
      <c r="AE461" s="581"/>
      <c r="AF461" s="586"/>
      <c r="AG461" s="587"/>
      <c r="AH461" s="626"/>
      <c r="AI461" s="627"/>
      <c r="AJ461" s="544"/>
      <c r="AK461" s="581"/>
      <c r="AL461" s="586"/>
      <c r="AM461" s="587"/>
      <c r="AN461" s="626"/>
      <c r="AO461" s="627"/>
      <c r="AP461" s="544"/>
      <c r="AQ461" s="581"/>
      <c r="AR461" s="586"/>
      <c r="AS461" s="587"/>
      <c r="AT461" s="626"/>
      <c r="AU461" s="627"/>
      <c r="AV461" s="628"/>
      <c r="AW461" s="629"/>
      <c r="AX461" s="632"/>
      <c r="AY461" s="633"/>
      <c r="AZ461" s="626"/>
      <c r="BA461" s="627"/>
      <c r="BB461" s="544"/>
      <c r="BC461" s="581"/>
      <c r="BD461" s="586"/>
      <c r="BE461" s="587"/>
      <c r="BF461" s="626"/>
      <c r="BG461" s="627"/>
      <c r="BH461" s="628"/>
      <c r="BI461" s="629"/>
      <c r="BJ461" s="632"/>
      <c r="BK461" s="633"/>
      <c r="BL461" s="626"/>
      <c r="BM461" s="627"/>
      <c r="BN461" s="678"/>
      <c r="BO461" s="679"/>
      <c r="BP461" s="680"/>
      <c r="BQ461" s="677"/>
      <c r="BR461" s="663"/>
      <c r="BS461" s="663"/>
      <c r="BT461" s="15"/>
      <c r="BU461" s="15"/>
      <c r="BV461" s="95"/>
    </row>
    <row r="462" spans="1:74" ht="21.75" customHeight="1" x14ac:dyDescent="0.25">
      <c r="A462" s="95"/>
      <c r="B462" s="570" t="str">
        <f>IF(ROSTER!B$46="","",ROSTER!B$46)</f>
        <v/>
      </c>
      <c r="C462" s="572" t="str">
        <f>IF(ROSTER!C$46="","",ROSTER!C$46)</f>
        <v/>
      </c>
      <c r="D462" s="573"/>
      <c r="E462" s="574"/>
      <c r="F462" s="576">
        <f>IF(E462="y",1,IF(E462="S",1,0))</f>
        <v>0</v>
      </c>
      <c r="G462" s="582">
        <f>IF(E462="S",1,0)</f>
        <v>0</v>
      </c>
      <c r="H462" s="578"/>
      <c r="I462" s="543"/>
      <c r="J462" s="542"/>
      <c r="K462" s="580"/>
      <c r="L462" s="584"/>
      <c r="M462" s="585"/>
      <c r="N462" s="588">
        <f>L462+J462</f>
        <v>0</v>
      </c>
      <c r="O462" s="589"/>
      <c r="P462" s="542"/>
      <c r="Q462" s="580"/>
      <c r="R462" s="584"/>
      <c r="S462" s="585"/>
      <c r="T462" s="588">
        <f>R462-P462</f>
        <v>0</v>
      </c>
      <c r="U462" s="588"/>
      <c r="V462" s="542"/>
      <c r="W462" s="543"/>
      <c r="X462" s="593"/>
      <c r="Y462" s="543"/>
      <c r="Z462" s="542"/>
      <c r="AA462" s="543"/>
      <c r="AB462" s="542"/>
      <c r="AC462" s="543"/>
      <c r="AD462" s="542"/>
      <c r="AE462" s="580"/>
      <c r="AF462" s="584"/>
      <c r="AG462" s="585"/>
      <c r="AH462" s="595">
        <f>IF(AD462=0,0,(AF462/AD462)*100)</f>
        <v>0</v>
      </c>
      <c r="AI462" s="596"/>
      <c r="AJ462" s="542"/>
      <c r="AK462" s="580"/>
      <c r="AL462" s="584"/>
      <c r="AM462" s="585"/>
      <c r="AN462" s="595">
        <f>IF(AJ462=0,0,(AL462/AJ462)*100)</f>
        <v>0</v>
      </c>
      <c r="AO462" s="596"/>
      <c r="AP462" s="542"/>
      <c r="AQ462" s="580"/>
      <c r="AR462" s="584"/>
      <c r="AS462" s="585"/>
      <c r="AT462" s="595">
        <f>IF(AP462=0,0,(AR462/AP462)*100)</f>
        <v>0</v>
      </c>
      <c r="AU462" s="596"/>
      <c r="AV462" s="599">
        <f>AD462+AJ462+AP462</f>
        <v>0</v>
      </c>
      <c r="AW462" s="600"/>
      <c r="AX462" s="630">
        <f>AF462+AL462+AR462</f>
        <v>0</v>
      </c>
      <c r="AY462" s="631"/>
      <c r="AZ462" s="595">
        <f>IF(AV462=0,0,(AX462/AV462)*100)</f>
        <v>0</v>
      </c>
      <c r="BA462" s="596"/>
      <c r="BB462" s="542"/>
      <c r="BC462" s="580"/>
      <c r="BD462" s="584"/>
      <c r="BE462" s="585"/>
      <c r="BF462" s="595">
        <f>IF(BB462=0,0,(BD462/BB462)*100)</f>
        <v>0</v>
      </c>
      <c r="BG462" s="596"/>
      <c r="BH462" s="599">
        <f>AV462+BB462</f>
        <v>0</v>
      </c>
      <c r="BI462" s="600"/>
      <c r="BJ462" s="630">
        <f>AX462+BD462</f>
        <v>0</v>
      </c>
      <c r="BK462" s="631"/>
      <c r="BL462" s="595">
        <f>IF(BH462=0,0,(BJ462/BH462)*100)</f>
        <v>0</v>
      </c>
      <c r="BM462" s="596"/>
      <c r="BN462" s="656">
        <f>(AF462*2)+(AL462*2)+(AR462*3)+BD462</f>
        <v>0</v>
      </c>
      <c r="BO462" s="657"/>
      <c r="BP462" s="658"/>
      <c r="BQ462" s="676">
        <f t="shared" ref="BQ462" si="437">IF(BS462=0,0,50*BR462/BS462)</f>
        <v>0</v>
      </c>
      <c r="BR462" s="662">
        <f t="shared" ref="BR462" si="438">(BN462*BU$424)+(N462*BU$425)+(Z462*BU$426)+(R462*BU$427)+(X462*BU$428)+(AB462*BU$429)+(V462*BU$434)</f>
        <v>0</v>
      </c>
      <c r="BS462" s="662">
        <f t="shared" ref="BS462" si="439">((BB462-BD462)*BU$431)+((AV462-AX462)*BU$430)+(H462*BU$432)+(P462*BU$433)</f>
        <v>0</v>
      </c>
      <c r="BT462" s="15"/>
      <c r="BU462" s="15"/>
      <c r="BV462" s="95"/>
    </row>
    <row r="463" spans="1:74" ht="22.5" customHeight="1" thickBot="1" x14ac:dyDescent="0.3">
      <c r="A463" s="95"/>
      <c r="B463" s="571"/>
      <c r="C463" s="642" t="str">
        <f>IF(ROSTER!D$46="","",ROSTER!D$46)</f>
        <v/>
      </c>
      <c r="D463" s="643"/>
      <c r="E463" s="575"/>
      <c r="F463" s="577"/>
      <c r="G463" s="583"/>
      <c r="H463" s="579"/>
      <c r="I463" s="545"/>
      <c r="J463" s="544"/>
      <c r="K463" s="581"/>
      <c r="L463" s="586"/>
      <c r="M463" s="587"/>
      <c r="N463" s="590" t="s">
        <v>16</v>
      </c>
      <c r="O463" s="591"/>
      <c r="P463" s="544"/>
      <c r="Q463" s="581"/>
      <c r="R463" s="586"/>
      <c r="S463" s="587"/>
      <c r="T463" s="592" t="s">
        <v>16</v>
      </c>
      <c r="U463" s="592"/>
      <c r="V463" s="544"/>
      <c r="W463" s="545"/>
      <c r="X463" s="594"/>
      <c r="Y463" s="545"/>
      <c r="Z463" s="544"/>
      <c r="AA463" s="545"/>
      <c r="AB463" s="544"/>
      <c r="AC463" s="545"/>
      <c r="AD463" s="544"/>
      <c r="AE463" s="581"/>
      <c r="AF463" s="586"/>
      <c r="AG463" s="587"/>
      <c r="AH463" s="597"/>
      <c r="AI463" s="598"/>
      <c r="AJ463" s="544"/>
      <c r="AK463" s="581"/>
      <c r="AL463" s="586"/>
      <c r="AM463" s="587"/>
      <c r="AN463" s="597"/>
      <c r="AO463" s="598"/>
      <c r="AP463" s="544"/>
      <c r="AQ463" s="581"/>
      <c r="AR463" s="586"/>
      <c r="AS463" s="587"/>
      <c r="AT463" s="597"/>
      <c r="AU463" s="598"/>
      <c r="AV463" s="601"/>
      <c r="AW463" s="602"/>
      <c r="AX463" s="701"/>
      <c r="AY463" s="702"/>
      <c r="AZ463" s="597"/>
      <c r="BA463" s="598"/>
      <c r="BB463" s="544"/>
      <c r="BC463" s="581"/>
      <c r="BD463" s="586"/>
      <c r="BE463" s="587"/>
      <c r="BF463" s="597"/>
      <c r="BG463" s="598"/>
      <c r="BH463" s="601"/>
      <c r="BI463" s="602"/>
      <c r="BJ463" s="701"/>
      <c r="BK463" s="702"/>
      <c r="BL463" s="597"/>
      <c r="BM463" s="598"/>
      <c r="BN463" s="659"/>
      <c r="BO463" s="660"/>
      <c r="BP463" s="661"/>
      <c r="BQ463" s="677"/>
      <c r="BR463" s="663"/>
      <c r="BS463" s="663"/>
      <c r="BT463" s="15"/>
      <c r="BU463" s="15"/>
      <c r="BV463" s="95"/>
    </row>
    <row r="464" spans="1:74" s="21" customFormat="1" ht="33.4" customHeight="1" x14ac:dyDescent="0.45">
      <c r="A464" s="98"/>
      <c r="B464" s="612"/>
      <c r="C464" s="613"/>
      <c r="D464" s="613" t="s">
        <v>10</v>
      </c>
      <c r="E464" s="616"/>
      <c r="F464" s="279"/>
      <c r="G464" s="279"/>
      <c r="H464" s="517">
        <f>SUM(H424:I463)</f>
        <v>0</v>
      </c>
      <c r="I464" s="618"/>
      <c r="J464" s="517">
        <f>SUM(J424:K463)</f>
        <v>0</v>
      </c>
      <c r="K464" s="618"/>
      <c r="L464" s="620">
        <f>SUM(L424:M463)</f>
        <v>0</v>
      </c>
      <c r="M464" s="621"/>
      <c r="N464" s="548">
        <f>L464+J464</f>
        <v>0</v>
      </c>
      <c r="O464" s="518"/>
      <c r="P464" s="620">
        <f>SUM(P424:Q463)</f>
        <v>0</v>
      </c>
      <c r="Q464" s="618"/>
      <c r="R464" s="620">
        <f>SUM(R424:S463)</f>
        <v>0</v>
      </c>
      <c r="S464" s="621"/>
      <c r="T464" s="548">
        <f>R464-P464</f>
        <v>0</v>
      </c>
      <c r="U464" s="518"/>
      <c r="V464" s="517">
        <f>SUM(V424:W463)</f>
        <v>0</v>
      </c>
      <c r="W464" s="518"/>
      <c r="X464" s="621">
        <f>SUM(X424:Y463)</f>
        <v>0</v>
      </c>
      <c r="Y464" s="621"/>
      <c r="Z464" s="517">
        <f>SUM(Z424:AA463)</f>
        <v>0</v>
      </c>
      <c r="AA464" s="518"/>
      <c r="AB464" s="517">
        <f>SUM(AB424:AC463)</f>
        <v>0</v>
      </c>
      <c r="AC464" s="518"/>
      <c r="AD464" s="621">
        <f>SUM(AD424:AE463)</f>
        <v>0</v>
      </c>
      <c r="AE464" s="618"/>
      <c r="AF464" s="620">
        <f>SUM(AF424:AG463)</f>
        <v>0</v>
      </c>
      <c r="AG464" s="621"/>
      <c r="AH464" s="548">
        <f>IF(AD464=0,0,(AF464/AD464)*100)</f>
        <v>0</v>
      </c>
      <c r="AI464" s="518"/>
      <c r="AJ464" s="620">
        <f>SUM(AJ424:AK463)</f>
        <v>0</v>
      </c>
      <c r="AK464" s="618"/>
      <c r="AL464" s="620">
        <f>SUM(AL424:AM463)</f>
        <v>0</v>
      </c>
      <c r="AM464" s="621"/>
      <c r="AN464" s="548">
        <f>IF(AJ464=0,0,(AL464/AJ464)*100)</f>
        <v>0</v>
      </c>
      <c r="AO464" s="518"/>
      <c r="AP464" s="620">
        <f>SUM(AP424:AQ463)</f>
        <v>0</v>
      </c>
      <c r="AQ464" s="618"/>
      <c r="AR464" s="620">
        <f>SUM(AR424:AS463)</f>
        <v>0</v>
      </c>
      <c r="AS464" s="621"/>
      <c r="AT464" s="548">
        <f>IF(AP464=0,0,(AR464/AP464)*100)</f>
        <v>0</v>
      </c>
      <c r="AU464" s="518"/>
      <c r="AV464" s="517">
        <f>AD464+AJ464+AP464</f>
        <v>0</v>
      </c>
      <c r="AW464" s="618"/>
      <c r="AX464" s="620">
        <f>AF464+AL464+AR464</f>
        <v>0</v>
      </c>
      <c r="AY464" s="624"/>
      <c r="AZ464" s="548">
        <f>IF(AV464=0,0,(AX464/AV464)*100)</f>
        <v>0</v>
      </c>
      <c r="BA464" s="518"/>
      <c r="BB464" s="620">
        <f>SUM(BB424:BC463)</f>
        <v>0</v>
      </c>
      <c r="BC464" s="618"/>
      <c r="BD464" s="620">
        <f>SUM(BD424:BE463)</f>
        <v>0</v>
      </c>
      <c r="BE464" s="621"/>
      <c r="BF464" s="548">
        <f>IF(BB464=0,0,(BD464/BB464)*100)</f>
        <v>0</v>
      </c>
      <c r="BG464" s="518"/>
      <c r="BH464" s="517">
        <f>AV464+BB464</f>
        <v>0</v>
      </c>
      <c r="BI464" s="618"/>
      <c r="BJ464" s="620">
        <f>AX464+BD464</f>
        <v>0</v>
      </c>
      <c r="BK464" s="624"/>
      <c r="BL464" s="548">
        <f>IF(BH464=0,0,(BJ464/BH464)*100)</f>
        <v>0</v>
      </c>
      <c r="BM464" s="664"/>
      <c r="BN464" s="666">
        <f>SUM(BN424:BP463)</f>
        <v>0</v>
      </c>
      <c r="BO464" s="667"/>
      <c r="BP464" s="668"/>
      <c r="BQ464" s="681">
        <f>SUM(BQ424:BQ463)</f>
        <v>0</v>
      </c>
      <c r="BR464" s="685">
        <f t="shared" ref="BR464" si="440">(BN464*BU$424)+(N464*BU$425)+(Z464*BU$426)+(R464*BU$427)+(X464*BU$428)+(AB464*BU$429)+(V464*BU$434)</f>
        <v>0</v>
      </c>
      <c r="BS464" s="683">
        <f t="shared" ref="BS464" si="441">((BB464-BD464)*BU$431)+((AV464-AX464)*BU$430)+(H464*BU$432)+(P464*BU$433)</f>
        <v>0</v>
      </c>
      <c r="BT464" s="20"/>
      <c r="BU464" s="20"/>
      <c r="BV464" s="98"/>
    </row>
    <row r="465" spans="1:77" s="21" customFormat="1" ht="33.950000000000003" customHeight="1" thickBot="1" x14ac:dyDescent="0.5">
      <c r="A465" s="98"/>
      <c r="B465" s="614"/>
      <c r="C465" s="615"/>
      <c r="D465" s="615"/>
      <c r="E465" s="617"/>
      <c r="F465" s="280"/>
      <c r="G465" s="280"/>
      <c r="H465" s="519"/>
      <c r="I465" s="619"/>
      <c r="J465" s="519"/>
      <c r="K465" s="619"/>
      <c r="L465" s="622"/>
      <c r="M465" s="623"/>
      <c r="N465" s="549" t="s">
        <v>16</v>
      </c>
      <c r="O465" s="520"/>
      <c r="P465" s="622"/>
      <c r="Q465" s="619"/>
      <c r="R465" s="622"/>
      <c r="S465" s="623"/>
      <c r="T465" s="549" t="s">
        <v>16</v>
      </c>
      <c r="U465" s="520"/>
      <c r="V465" s="519"/>
      <c r="W465" s="520"/>
      <c r="X465" s="623"/>
      <c r="Y465" s="623"/>
      <c r="Z465" s="519"/>
      <c r="AA465" s="520"/>
      <c r="AB465" s="519"/>
      <c r="AC465" s="520"/>
      <c r="AD465" s="623"/>
      <c r="AE465" s="619"/>
      <c r="AF465" s="622"/>
      <c r="AG465" s="623"/>
      <c r="AH465" s="549"/>
      <c r="AI465" s="520"/>
      <c r="AJ465" s="622"/>
      <c r="AK465" s="619"/>
      <c r="AL465" s="622"/>
      <c r="AM465" s="623"/>
      <c r="AN465" s="549"/>
      <c r="AO465" s="520"/>
      <c r="AP465" s="622"/>
      <c r="AQ465" s="619"/>
      <c r="AR465" s="622"/>
      <c r="AS465" s="623"/>
      <c r="AT465" s="549"/>
      <c r="AU465" s="520"/>
      <c r="AV465" s="519"/>
      <c r="AW465" s="619"/>
      <c r="AX465" s="622"/>
      <c r="AY465" s="625"/>
      <c r="AZ465" s="549"/>
      <c r="BA465" s="520"/>
      <c r="BB465" s="622"/>
      <c r="BC465" s="619"/>
      <c r="BD465" s="622"/>
      <c r="BE465" s="623"/>
      <c r="BF465" s="549"/>
      <c r="BG465" s="520"/>
      <c r="BH465" s="519"/>
      <c r="BI465" s="619"/>
      <c r="BJ465" s="622"/>
      <c r="BK465" s="625"/>
      <c r="BL465" s="549"/>
      <c r="BM465" s="665"/>
      <c r="BN465" s="669"/>
      <c r="BO465" s="670"/>
      <c r="BP465" s="671"/>
      <c r="BQ465" s="682"/>
      <c r="BR465" s="686"/>
      <c r="BS465" s="684"/>
      <c r="BT465" s="20"/>
      <c r="BU465" s="20"/>
      <c r="BV465" s="98"/>
    </row>
    <row r="466" spans="1:77" s="21" customFormat="1" ht="33" customHeight="1" thickBot="1" x14ac:dyDescent="0.5">
      <c r="A466" s="98"/>
      <c r="B466" s="612"/>
      <c r="C466" s="613"/>
      <c r="D466" s="613" t="s">
        <v>13</v>
      </c>
      <c r="E466" s="616"/>
      <c r="F466" s="281"/>
      <c r="G466" s="282"/>
      <c r="H466" s="528"/>
      <c r="I466" s="636"/>
      <c r="J466" s="528"/>
      <c r="K466" s="636"/>
      <c r="L466" s="638"/>
      <c r="M466" s="639"/>
      <c r="N466" s="548">
        <f>J466+L466</f>
        <v>0</v>
      </c>
      <c r="O466" s="518"/>
      <c r="P466" s="638"/>
      <c r="Q466" s="636"/>
      <c r="R466" s="638"/>
      <c r="S466" s="639"/>
      <c r="T466" s="548">
        <f>R466-P466</f>
        <v>0</v>
      </c>
      <c r="U466" s="518"/>
      <c r="V466" s="528"/>
      <c r="W466" s="529"/>
      <c r="X466" s="528"/>
      <c r="Y466" s="529"/>
      <c r="Z466" s="528"/>
      <c r="AA466" s="529"/>
      <c r="AB466" s="528"/>
      <c r="AC466" s="529"/>
      <c r="AD466" s="639"/>
      <c r="AE466" s="636"/>
      <c r="AF466" s="638"/>
      <c r="AG466" s="639"/>
      <c r="AH466" s="548">
        <f>IF(AD466=0,0,(AF466/AD466)*100)</f>
        <v>0</v>
      </c>
      <c r="AI466" s="518"/>
      <c r="AJ466" s="638"/>
      <c r="AK466" s="636"/>
      <c r="AL466" s="638"/>
      <c r="AM466" s="639"/>
      <c r="AN466" s="548">
        <f>IF(AJ466=0,0,(AL466/AJ466)*100)</f>
        <v>0</v>
      </c>
      <c r="AO466" s="518"/>
      <c r="AP466" s="638"/>
      <c r="AQ466" s="636"/>
      <c r="AR466" s="638"/>
      <c r="AS466" s="639"/>
      <c r="AT466" s="548">
        <f>IF(AP466=0,0,(AR466/AP466)*100)</f>
        <v>0</v>
      </c>
      <c r="AU466" s="518"/>
      <c r="AV466" s="517">
        <f>AD466+AJ466+AP466</f>
        <v>0</v>
      </c>
      <c r="AW466" s="618"/>
      <c r="AX466" s="620">
        <f>AF466+AL466+AR466</f>
        <v>0</v>
      </c>
      <c r="AY466" s="624"/>
      <c r="AZ466" s="548">
        <f>IF(AV466=0,0,(AX466/AV466)*100)</f>
        <v>0</v>
      </c>
      <c r="BA466" s="518"/>
      <c r="BB466" s="638"/>
      <c r="BC466" s="636"/>
      <c r="BD466" s="638"/>
      <c r="BE466" s="639"/>
      <c r="BF466" s="548">
        <f>IF(BB466=0,0,(BD466/BB466)*100)</f>
        <v>0</v>
      </c>
      <c r="BG466" s="518"/>
      <c r="BH466" s="517">
        <f>AV466+BB466</f>
        <v>0</v>
      </c>
      <c r="BI466" s="618"/>
      <c r="BJ466" s="620">
        <f>AX466+BD466</f>
        <v>0</v>
      </c>
      <c r="BK466" s="624"/>
      <c r="BL466" s="548">
        <f>IF(BH466=0,0,(BJ466/BH466)*100)</f>
        <v>0</v>
      </c>
      <c r="BM466" s="664"/>
      <c r="BN466" s="693">
        <f>(AF466*2)+(AL466*2)+(AR466*3)+BD466</f>
        <v>0</v>
      </c>
      <c r="BO466" s="694"/>
      <c r="BP466" s="695"/>
      <c r="BQ466" s="699"/>
      <c r="BR466" s="283"/>
      <c r="BS466" s="284"/>
      <c r="BT466" s="20"/>
      <c r="BU466" s="20"/>
      <c r="BV466" s="98"/>
    </row>
    <row r="467" spans="1:77" s="21" customFormat="1" ht="33.75" customHeight="1" thickBot="1" x14ac:dyDescent="0.5">
      <c r="A467" s="98"/>
      <c r="B467" s="285"/>
      <c r="C467" s="286"/>
      <c r="D467" s="634"/>
      <c r="E467" s="635"/>
      <c r="F467" s="287"/>
      <c r="G467" s="287"/>
      <c r="H467" s="530"/>
      <c r="I467" s="637"/>
      <c r="J467" s="530"/>
      <c r="K467" s="637"/>
      <c r="L467" s="640"/>
      <c r="M467" s="641"/>
      <c r="N467" s="549">
        <f>IF((N464+N466)=0,0,N464/(N464+N466)*100)</f>
        <v>0</v>
      </c>
      <c r="O467" s="520"/>
      <c r="P467" s="640"/>
      <c r="Q467" s="637"/>
      <c r="R467" s="640"/>
      <c r="S467" s="641"/>
      <c r="T467" s="549"/>
      <c r="U467" s="520"/>
      <c r="V467" s="530"/>
      <c r="W467" s="531"/>
      <c r="X467" s="530"/>
      <c r="Y467" s="531"/>
      <c r="Z467" s="530"/>
      <c r="AA467" s="531"/>
      <c r="AB467" s="530"/>
      <c r="AC467" s="531"/>
      <c r="AD467" s="641"/>
      <c r="AE467" s="637"/>
      <c r="AF467" s="640"/>
      <c r="AG467" s="641"/>
      <c r="AH467" s="549"/>
      <c r="AI467" s="520"/>
      <c r="AJ467" s="640"/>
      <c r="AK467" s="637"/>
      <c r="AL467" s="640"/>
      <c r="AM467" s="641"/>
      <c r="AN467" s="549"/>
      <c r="AO467" s="520"/>
      <c r="AP467" s="640"/>
      <c r="AQ467" s="637"/>
      <c r="AR467" s="640"/>
      <c r="AS467" s="641"/>
      <c r="AT467" s="549"/>
      <c r="AU467" s="520"/>
      <c r="AV467" s="519"/>
      <c r="AW467" s="619"/>
      <c r="AX467" s="622"/>
      <c r="AY467" s="625"/>
      <c r="AZ467" s="549"/>
      <c r="BA467" s="520"/>
      <c r="BB467" s="640"/>
      <c r="BC467" s="637"/>
      <c r="BD467" s="640"/>
      <c r="BE467" s="641"/>
      <c r="BF467" s="549"/>
      <c r="BG467" s="520"/>
      <c r="BH467" s="519"/>
      <c r="BI467" s="619"/>
      <c r="BJ467" s="622"/>
      <c r="BK467" s="625"/>
      <c r="BL467" s="549"/>
      <c r="BM467" s="665"/>
      <c r="BN467" s="696"/>
      <c r="BO467" s="697"/>
      <c r="BP467" s="698"/>
      <c r="BQ467" s="700"/>
      <c r="BR467" s="79"/>
      <c r="BS467" s="79"/>
      <c r="BT467" s="20"/>
      <c r="BU467" s="20"/>
      <c r="BV467" s="98"/>
    </row>
    <row r="468" spans="1:77" ht="16.5" customHeight="1" thickTop="1" thickBot="1" x14ac:dyDescent="0.5">
      <c r="A468" s="95"/>
      <c r="B468" s="288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289"/>
      <c r="AI468" s="289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89"/>
      <c r="BR468" s="674">
        <f>IF((J464+L466)=0,0,(J464/(J464+L466)*100)%)</f>
        <v>0</v>
      </c>
      <c r="BS468" s="675"/>
      <c r="BT468" s="674">
        <f>IF((L464+J466)=0,0,(L464/(L464+J466)*100)%)</f>
        <v>0</v>
      </c>
      <c r="BU468" s="675"/>
      <c r="BV468" s="95"/>
    </row>
    <row r="469" spans="1:77" s="23" customFormat="1" ht="79.5" customHeight="1" thickTop="1" thickBot="1" x14ac:dyDescent="0.55000000000000004">
      <c r="A469" s="99"/>
      <c r="B469" s="565" t="s">
        <v>64</v>
      </c>
      <c r="C469" s="566"/>
      <c r="D469" s="113"/>
      <c r="E469" s="532" t="s">
        <v>54</v>
      </c>
      <c r="F469" s="532"/>
      <c r="G469" s="532"/>
      <c r="H469" s="532"/>
      <c r="I469" s="94"/>
      <c r="J469" s="533"/>
      <c r="K469" s="534"/>
      <c r="L469" s="535"/>
      <c r="M469" s="290"/>
      <c r="N469" s="533"/>
      <c r="O469" s="534"/>
      <c r="P469" s="535"/>
      <c r="Q469" s="536" t="s">
        <v>47</v>
      </c>
      <c r="R469" s="537"/>
      <c r="S469" s="537"/>
      <c r="T469" s="538"/>
      <c r="U469" s="533"/>
      <c r="V469" s="534"/>
      <c r="W469" s="535"/>
      <c r="X469" s="290"/>
      <c r="Y469" s="533"/>
      <c r="Z469" s="534"/>
      <c r="AA469" s="535"/>
      <c r="AB469" s="536" t="s">
        <v>49</v>
      </c>
      <c r="AC469" s="537"/>
      <c r="AD469" s="537"/>
      <c r="AE469" s="538"/>
      <c r="AF469" s="533"/>
      <c r="AG469" s="534"/>
      <c r="AH469" s="535"/>
      <c r="AI469" s="290"/>
      <c r="AJ469" s="533"/>
      <c r="AK469" s="534"/>
      <c r="AL469" s="535"/>
      <c r="AM469" s="536" t="s">
        <v>53</v>
      </c>
      <c r="AN469" s="537"/>
      <c r="AO469" s="537"/>
      <c r="AP469" s="538"/>
      <c r="AQ469" s="533"/>
      <c r="AR469" s="534"/>
      <c r="AS469" s="535"/>
      <c r="AT469" s="72"/>
      <c r="AU469" s="533"/>
      <c r="AV469" s="534"/>
      <c r="AW469" s="535"/>
      <c r="AX469" s="291"/>
      <c r="AY469" s="291"/>
      <c r="AZ469" s="291"/>
      <c r="BA469" s="291"/>
      <c r="BB469" s="567" t="s">
        <v>20</v>
      </c>
      <c r="BC469" s="567"/>
      <c r="BD469" s="567"/>
      <c r="BE469" s="567"/>
      <c r="BF469" s="568"/>
      <c r="BG469" s="539">
        <f>BN464</f>
        <v>0</v>
      </c>
      <c r="BH469" s="540"/>
      <c r="BI469" s="541"/>
      <c r="BJ469" s="292"/>
      <c r="BK469" s="539">
        <f>BN466</f>
        <v>0</v>
      </c>
      <c r="BL469" s="540"/>
      <c r="BM469" s="541"/>
      <c r="BN469" s="73"/>
      <c r="BO469" s="73"/>
      <c r="BP469" s="73"/>
      <c r="BQ469" s="90"/>
      <c r="BR469" s="24"/>
      <c r="BS469" s="24"/>
      <c r="BT469" s="22"/>
      <c r="BU469" s="22"/>
      <c r="BV469" s="99"/>
    </row>
    <row r="470" spans="1:77" ht="15.6" customHeight="1" thickTop="1" thickBot="1" x14ac:dyDescent="0.55000000000000004">
      <c r="A470" s="95"/>
      <c r="B470" s="293"/>
      <c r="C470" s="67"/>
      <c r="D470" s="67"/>
      <c r="E470" s="294"/>
      <c r="F470" s="295"/>
      <c r="G470" s="295"/>
      <c r="H470" s="94"/>
      <c r="I470" s="94"/>
      <c r="J470" s="296"/>
      <c r="K470" s="296"/>
      <c r="L470" s="296"/>
      <c r="M470" s="296"/>
      <c r="N470" s="296"/>
      <c r="O470" s="296"/>
      <c r="P470" s="296"/>
      <c r="Q470" s="295"/>
      <c r="R470" s="295"/>
      <c r="S470" s="295"/>
      <c r="T470" s="295"/>
      <c r="U470" s="296"/>
      <c r="V470" s="296"/>
      <c r="W470" s="296"/>
      <c r="X470" s="297"/>
      <c r="Y470" s="296"/>
      <c r="Z470" s="296"/>
      <c r="AA470" s="296"/>
      <c r="AB470" s="295"/>
      <c r="AC470" s="295"/>
      <c r="AD470" s="295"/>
      <c r="AE470" s="295"/>
      <c r="AF470" s="296"/>
      <c r="AG470" s="296"/>
      <c r="AH470" s="296"/>
      <c r="AI470" s="296"/>
      <c r="AJ470" s="297"/>
      <c r="AK470" s="297"/>
      <c r="AL470" s="296"/>
      <c r="AM470" s="295"/>
      <c r="AN470" s="295"/>
      <c r="AO470" s="295"/>
      <c r="AP470" s="295"/>
      <c r="AQ470" s="296"/>
      <c r="AR470" s="296"/>
      <c r="AS470" s="296"/>
      <c r="AT470" s="296"/>
      <c r="AU470" s="296"/>
      <c r="AV470" s="72"/>
      <c r="AW470" s="72"/>
      <c r="AX470" s="74"/>
      <c r="AY470" s="74"/>
      <c r="AZ470" s="74"/>
      <c r="BA470" s="74"/>
      <c r="BB470" s="295"/>
      <c r="BC470" s="298"/>
      <c r="BD470" s="298"/>
      <c r="BE470" s="299"/>
      <c r="BF470" s="300"/>
      <c r="BG470" s="301"/>
      <c r="BH470" s="301"/>
      <c r="BI470" s="72"/>
      <c r="BJ470" s="302"/>
      <c r="BK470" s="303"/>
      <c r="BL470" s="303"/>
      <c r="BM470" s="72"/>
      <c r="BN470" s="74"/>
      <c r="BO470" s="74"/>
      <c r="BP470" s="74"/>
      <c r="BQ470" s="91"/>
      <c r="BR470" s="25"/>
      <c r="BS470" s="25"/>
      <c r="BT470" s="15"/>
      <c r="BU470" s="15"/>
      <c r="BV470" s="95"/>
    </row>
    <row r="471" spans="1:77" s="23" customFormat="1" ht="79.5" customHeight="1" thickTop="1" thickBot="1" x14ac:dyDescent="0.55000000000000004">
      <c r="A471" s="99"/>
      <c r="B471" s="569" t="s">
        <v>46</v>
      </c>
      <c r="C471" s="567"/>
      <c r="D471" s="113"/>
      <c r="E471" s="532" t="s">
        <v>55</v>
      </c>
      <c r="F471" s="532"/>
      <c r="G471" s="532"/>
      <c r="H471" s="532"/>
      <c r="I471" s="94"/>
      <c r="J471" s="539">
        <f>J469</f>
        <v>0</v>
      </c>
      <c r="K471" s="540"/>
      <c r="L471" s="541"/>
      <c r="M471" s="290"/>
      <c r="N471" s="539">
        <f>N469</f>
        <v>0</v>
      </c>
      <c r="O471" s="540"/>
      <c r="P471" s="541"/>
      <c r="Q471" s="536" t="s">
        <v>51</v>
      </c>
      <c r="R471" s="537"/>
      <c r="S471" s="537"/>
      <c r="T471" s="538"/>
      <c r="U471" s="539">
        <f>U469-J469</f>
        <v>0</v>
      </c>
      <c r="V471" s="540"/>
      <c r="W471" s="541"/>
      <c r="X471" s="290"/>
      <c r="Y471" s="539">
        <f>Y469-N469</f>
        <v>0</v>
      </c>
      <c r="Z471" s="540"/>
      <c r="AA471" s="541"/>
      <c r="AB471" s="536" t="s">
        <v>50</v>
      </c>
      <c r="AC471" s="537"/>
      <c r="AD471" s="537"/>
      <c r="AE471" s="538"/>
      <c r="AF471" s="539">
        <f>AF469-U469</f>
        <v>0</v>
      </c>
      <c r="AG471" s="540"/>
      <c r="AH471" s="541"/>
      <c r="AI471" s="290"/>
      <c r="AJ471" s="539">
        <f>AJ469-Y469</f>
        <v>0</v>
      </c>
      <c r="AK471" s="540"/>
      <c r="AL471" s="541"/>
      <c r="AM471" s="536" t="s">
        <v>52</v>
      </c>
      <c r="AN471" s="537"/>
      <c r="AO471" s="537"/>
      <c r="AP471" s="538"/>
      <c r="AQ471" s="539">
        <f>AQ469-AF469</f>
        <v>0</v>
      </c>
      <c r="AR471" s="540"/>
      <c r="AS471" s="541"/>
      <c r="AT471" s="72"/>
      <c r="AU471" s="539">
        <f>AU469-AJ469</f>
        <v>0</v>
      </c>
      <c r="AV471" s="540"/>
      <c r="AW471" s="541"/>
      <c r="AX471" s="291"/>
      <c r="AY471" s="291"/>
      <c r="AZ471" s="291"/>
      <c r="BA471" s="291"/>
      <c r="BB471" s="567" t="s">
        <v>45</v>
      </c>
      <c r="BC471" s="567"/>
      <c r="BD471" s="567"/>
      <c r="BE471" s="567"/>
      <c r="BF471" s="568"/>
      <c r="BG471" s="539">
        <f>BG469-AQ469</f>
        <v>0</v>
      </c>
      <c r="BH471" s="540"/>
      <c r="BI471" s="541"/>
      <c r="BJ471" s="304"/>
      <c r="BK471" s="539">
        <f>BK469-AU469</f>
        <v>0</v>
      </c>
      <c r="BL471" s="540"/>
      <c r="BM471" s="541"/>
      <c r="BN471" s="73"/>
      <c r="BO471" s="73"/>
      <c r="BP471" s="73"/>
      <c r="BQ471" s="90"/>
      <c r="BR471" s="24"/>
      <c r="BS471" s="24"/>
      <c r="BT471" s="22"/>
      <c r="BU471" s="22"/>
      <c r="BV471" s="99"/>
      <c r="BY471" s="21"/>
    </row>
    <row r="472" spans="1:77" ht="18.75" customHeight="1" thickTop="1" thickBot="1" x14ac:dyDescent="0.5">
      <c r="A472" s="95"/>
      <c r="B472" s="305"/>
      <c r="C472" s="71"/>
      <c r="D472" s="71"/>
      <c r="E472" s="71"/>
      <c r="F472" s="92"/>
      <c r="G472" s="92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306"/>
      <c r="AI472" s="306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03" t="s">
        <v>153</v>
      </c>
      <c r="BD472" s="703"/>
      <c r="BE472" s="703"/>
      <c r="BF472" s="703"/>
      <c r="BG472" s="703"/>
      <c r="BH472" s="703"/>
      <c r="BI472" s="703"/>
      <c r="BJ472" s="703"/>
      <c r="BK472" s="703"/>
      <c r="BL472" s="703"/>
      <c r="BM472" s="703"/>
      <c r="BN472" s="703"/>
      <c r="BO472" s="703"/>
      <c r="BP472" s="703"/>
      <c r="BQ472" s="318"/>
      <c r="BR472" s="319"/>
      <c r="BS472" s="319"/>
      <c r="BT472" s="15"/>
      <c r="BU472" s="15"/>
      <c r="BV472" s="95"/>
    </row>
    <row r="473" spans="1:77" s="93" customFormat="1" ht="13.5" customHeight="1" thickTop="1" x14ac:dyDescent="0.45">
      <c r="A473" s="95"/>
      <c r="B473" s="99"/>
      <c r="C473" s="95"/>
      <c r="D473" s="95"/>
      <c r="E473" s="95"/>
      <c r="F473" s="96"/>
      <c r="G473" s="96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254"/>
      <c r="AI473" s="254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7"/>
      <c r="BR473" s="97"/>
      <c r="BS473" s="97"/>
      <c r="BT473" s="95"/>
      <c r="BU473" s="95"/>
      <c r="BV473" s="95"/>
    </row>
    <row r="474" spans="1:77" s="17" customFormat="1" ht="33.75" x14ac:dyDescent="0.5">
      <c r="A474" s="255"/>
      <c r="B474" s="604" t="s">
        <v>9</v>
      </c>
      <c r="C474" s="604"/>
      <c r="D474" s="604"/>
      <c r="E474" s="604"/>
      <c r="F474" s="604"/>
      <c r="G474" s="604"/>
      <c r="H474" s="604"/>
      <c r="I474" s="604"/>
      <c r="J474" s="604"/>
      <c r="K474" s="604"/>
      <c r="L474" s="604"/>
      <c r="M474" s="604"/>
      <c r="N474" s="604"/>
      <c r="O474" s="604"/>
      <c r="P474" s="604"/>
      <c r="Q474" s="604"/>
      <c r="R474" s="604"/>
      <c r="S474" s="604"/>
      <c r="T474" s="604"/>
      <c r="U474" s="604"/>
      <c r="V474" s="604"/>
      <c r="W474" s="604"/>
      <c r="X474" s="604"/>
      <c r="Y474" s="604"/>
      <c r="Z474" s="604"/>
      <c r="AA474" s="604"/>
      <c r="AB474" s="604"/>
      <c r="AC474" s="604"/>
      <c r="AD474" s="604"/>
      <c r="AE474" s="604"/>
      <c r="AF474" s="604"/>
      <c r="AG474" s="604"/>
      <c r="AH474" s="604"/>
      <c r="AI474" s="604"/>
      <c r="AJ474" s="604"/>
      <c r="AK474" s="604"/>
      <c r="AL474" s="604"/>
      <c r="AM474" s="604"/>
      <c r="AN474" s="604"/>
      <c r="AO474" s="604"/>
      <c r="AP474" s="604"/>
      <c r="AQ474" s="604"/>
      <c r="AR474" s="604"/>
      <c r="AS474" s="604"/>
      <c r="AT474" s="604"/>
      <c r="AU474" s="604"/>
      <c r="AV474" s="604"/>
      <c r="AW474" s="604"/>
      <c r="AX474" s="604"/>
      <c r="AY474" s="604"/>
      <c r="AZ474" s="604"/>
      <c r="BA474" s="604"/>
      <c r="BB474" s="604"/>
      <c r="BC474" s="604"/>
      <c r="BD474" s="604"/>
      <c r="BE474" s="604"/>
      <c r="BF474" s="604"/>
      <c r="BG474" s="604"/>
      <c r="BH474" s="604"/>
      <c r="BI474" s="604"/>
      <c r="BJ474" s="604"/>
      <c r="BK474" s="604"/>
      <c r="BL474" s="604"/>
      <c r="BM474" s="604"/>
      <c r="BN474" s="604"/>
      <c r="BO474" s="604"/>
      <c r="BP474" s="604"/>
      <c r="BQ474" s="256"/>
      <c r="BR474" s="256"/>
      <c r="BS474" s="256"/>
      <c r="BT474" s="257"/>
      <c r="BU474" s="257"/>
      <c r="BV474" s="255"/>
    </row>
    <row r="475" spans="1:77" ht="10.9" customHeight="1" x14ac:dyDescent="0.45">
      <c r="A475" s="95"/>
      <c r="B475" s="258"/>
      <c r="C475" s="62"/>
      <c r="D475" s="62"/>
      <c r="E475" s="62"/>
      <c r="F475" s="63"/>
      <c r="G475" s="63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259"/>
      <c r="AI475" s="259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94"/>
      <c r="BQ475" s="87"/>
      <c r="BR475" s="94"/>
      <c r="BS475" s="94"/>
      <c r="BT475" s="15"/>
      <c r="BU475" s="15"/>
      <c r="BV475" s="95"/>
    </row>
    <row r="476" spans="1:77" s="18" customFormat="1" ht="36.75" customHeight="1" x14ac:dyDescent="0.45">
      <c r="A476" s="260"/>
      <c r="B476" s="258"/>
      <c r="C476" s="261"/>
      <c r="D476" s="262" t="s">
        <v>10</v>
      </c>
      <c r="E476" s="605" t="str">
        <f>IF(ROSTER!D$3="","",ROSTER!D$3)</f>
        <v/>
      </c>
      <c r="F476" s="605"/>
      <c r="G476" s="605"/>
      <c r="H476" s="605"/>
      <c r="I476" s="605"/>
      <c r="J476" s="605"/>
      <c r="K476" s="605"/>
      <c r="L476" s="605"/>
      <c r="M476" s="605"/>
      <c r="N476" s="605"/>
      <c r="O476" s="605"/>
      <c r="P476" s="605"/>
      <c r="Q476" s="605"/>
      <c r="R476" s="605"/>
      <c r="S476" s="605"/>
      <c r="T476" s="605"/>
      <c r="U476" s="605"/>
      <c r="V476" s="605"/>
      <c r="W476" s="605"/>
      <c r="X476" s="605"/>
      <c r="Y476" s="605"/>
      <c r="Z476" s="605"/>
      <c r="AA476" s="605"/>
      <c r="AB476" s="605"/>
      <c r="AC476" s="605"/>
      <c r="AD476" s="605"/>
      <c r="AE476" s="605"/>
      <c r="AF476" s="316"/>
      <c r="AG476" s="606" t="s">
        <v>11</v>
      </c>
      <c r="AH476" s="606"/>
      <c r="AI476" s="606"/>
      <c r="AJ476" s="606"/>
      <c r="AK476" s="606"/>
      <c r="AL476" s="606"/>
      <c r="AM476" s="606"/>
      <c r="AN476" s="607"/>
      <c r="AO476" s="607"/>
      <c r="AP476" s="607"/>
      <c r="AQ476" s="607"/>
      <c r="AR476" s="607"/>
      <c r="AS476" s="607"/>
      <c r="AT476" s="607"/>
      <c r="AU476" s="607"/>
      <c r="AV476" s="607"/>
      <c r="AW476" s="607"/>
      <c r="AX476" s="607"/>
      <c r="AY476" s="607"/>
      <c r="AZ476" s="607"/>
      <c r="BA476" s="607"/>
      <c r="BB476" s="607"/>
      <c r="BC476" s="607"/>
      <c r="BD476" s="607"/>
      <c r="BE476" s="607"/>
      <c r="BF476" s="607"/>
      <c r="BG476" s="607"/>
      <c r="BH476" s="607"/>
      <c r="BI476" s="607"/>
      <c r="BJ476" s="607"/>
      <c r="BK476" s="607"/>
      <c r="BL476" s="607"/>
      <c r="BM476" s="607"/>
      <c r="BN476" s="607"/>
      <c r="BO476" s="607"/>
      <c r="BP476" s="94"/>
      <c r="BQ476" s="88" t="s">
        <v>130</v>
      </c>
      <c r="BR476" s="94"/>
      <c r="BS476" s="94"/>
      <c r="BT476" s="263"/>
      <c r="BU476" s="263"/>
      <c r="BV476" s="260"/>
    </row>
    <row r="477" spans="1:77" ht="8.85" customHeight="1" x14ac:dyDescent="0.45">
      <c r="A477" s="96"/>
      <c r="B477" s="258"/>
      <c r="C477" s="259" t="s">
        <v>39</v>
      </c>
      <c r="D477" s="259"/>
      <c r="E477" s="259"/>
      <c r="F477" s="63"/>
      <c r="G477" s="63"/>
      <c r="H477" s="259"/>
      <c r="I477" s="259"/>
      <c r="J477" s="317"/>
      <c r="K477" s="317"/>
      <c r="L477" s="317"/>
      <c r="M477" s="317"/>
      <c r="N477" s="317"/>
      <c r="O477" s="317"/>
      <c r="P477" s="317"/>
      <c r="Q477" s="317"/>
      <c r="R477" s="317"/>
      <c r="S477" s="317"/>
      <c r="T477" s="317"/>
      <c r="U477" s="317"/>
      <c r="V477" s="317"/>
      <c r="W477" s="317"/>
      <c r="X477" s="317"/>
      <c r="Y477" s="317"/>
      <c r="Z477" s="317"/>
      <c r="AA477" s="317"/>
      <c r="AB477" s="317"/>
      <c r="AC477" s="317"/>
      <c r="AD477" s="317"/>
      <c r="AE477" s="317"/>
      <c r="AF477" s="317"/>
      <c r="AG477" s="317"/>
      <c r="AH477" s="317"/>
      <c r="AI477" s="259"/>
      <c r="AJ477" s="264"/>
      <c r="AK477" s="265"/>
      <c r="AL477" s="265"/>
      <c r="AM477" s="265"/>
      <c r="AN477" s="265"/>
      <c r="AO477" s="265"/>
      <c r="AP477" s="265"/>
      <c r="AQ477" s="266"/>
      <c r="AR477" s="266"/>
      <c r="AS477" s="266"/>
      <c r="AT477" s="266"/>
      <c r="AU477" s="266"/>
      <c r="AV477" s="266"/>
      <c r="AW477" s="266"/>
      <c r="AX477" s="266"/>
      <c r="AY477" s="266"/>
      <c r="AZ477" s="266"/>
      <c r="BA477" s="266"/>
      <c r="BB477" s="266"/>
      <c r="BC477" s="266"/>
      <c r="BD477" s="266"/>
      <c r="BE477" s="266"/>
      <c r="BF477" s="266"/>
      <c r="BG477" s="266"/>
      <c r="BH477" s="266"/>
      <c r="BI477" s="266"/>
      <c r="BJ477" s="266"/>
      <c r="BK477" s="266"/>
      <c r="BL477" s="266"/>
      <c r="BM477" s="266"/>
      <c r="BN477" s="266"/>
      <c r="BO477" s="266"/>
      <c r="BP477" s="266"/>
      <c r="BQ477" s="267"/>
      <c r="BR477" s="267"/>
      <c r="BS477" s="267"/>
      <c r="BT477" s="268"/>
      <c r="BU477" s="268"/>
      <c r="BV477" s="96"/>
    </row>
    <row r="478" spans="1:77" s="18" customFormat="1" ht="33.75" x14ac:dyDescent="0.45">
      <c r="A478" s="260"/>
      <c r="B478" s="258"/>
      <c r="C478" s="608" t="s">
        <v>38</v>
      </c>
      <c r="D478" s="608"/>
      <c r="E478" s="607"/>
      <c r="F478" s="607"/>
      <c r="G478" s="607"/>
      <c r="H478" s="607"/>
      <c r="I478" s="607"/>
      <c r="J478" s="607"/>
      <c r="K478" s="607"/>
      <c r="L478" s="607"/>
      <c r="M478" s="607"/>
      <c r="N478" s="607"/>
      <c r="O478" s="607"/>
      <c r="P478" s="607"/>
      <c r="Q478" s="607"/>
      <c r="R478" s="607"/>
      <c r="S478" s="607"/>
      <c r="T478" s="607"/>
      <c r="U478" s="607"/>
      <c r="V478" s="607"/>
      <c r="W478" s="607"/>
      <c r="X478" s="607"/>
      <c r="Y478" s="607"/>
      <c r="Z478" s="607"/>
      <c r="AA478" s="607"/>
      <c r="AB478" s="607"/>
      <c r="AC478" s="607"/>
      <c r="AD478" s="607"/>
      <c r="AE478" s="607"/>
      <c r="AF478" s="316"/>
      <c r="AG478" s="609" t="s">
        <v>21</v>
      </c>
      <c r="AH478" s="609"/>
      <c r="AI478" s="609"/>
      <c r="AJ478" s="609"/>
      <c r="AK478" s="607"/>
      <c r="AL478" s="607"/>
      <c r="AM478" s="607"/>
      <c r="AN478" s="607"/>
      <c r="AO478" s="607"/>
      <c r="AP478" s="607"/>
      <c r="AQ478" s="607"/>
      <c r="AR478" s="607"/>
      <c r="AS478" s="607"/>
      <c r="AT478" s="607"/>
      <c r="AU478" s="607"/>
      <c r="AV478" s="607"/>
      <c r="AW478" s="607"/>
      <c r="AX478" s="607"/>
      <c r="AY478" s="607"/>
      <c r="AZ478" s="607"/>
      <c r="BA478" s="607"/>
      <c r="BB478" s="607"/>
      <c r="BC478" s="610" t="s">
        <v>12</v>
      </c>
      <c r="BD478" s="610"/>
      <c r="BE478" s="610"/>
      <c r="BF478" s="611"/>
      <c r="BG478" s="611"/>
      <c r="BH478" s="611"/>
      <c r="BI478" s="611"/>
      <c r="BJ478" s="611"/>
      <c r="BK478" s="611"/>
      <c r="BL478" s="611"/>
      <c r="BM478" s="611"/>
      <c r="BN478" s="611"/>
      <c r="BO478" s="611"/>
      <c r="BP478" s="64"/>
      <c r="BQ478" s="269"/>
      <c r="BR478" s="65"/>
      <c r="BS478" s="65"/>
      <c r="BT478" s="270">
        <f>IF(BF478=0,0,1)</f>
        <v>0</v>
      </c>
      <c r="BU478" s="18">
        <f>IF((BG528+BK528)&gt;(AQ528+AU528),1,0)</f>
        <v>0</v>
      </c>
      <c r="BV478" s="271"/>
    </row>
    <row r="479" spans="1:77" ht="9.6" customHeight="1" x14ac:dyDescent="0.45">
      <c r="A479" s="95"/>
      <c r="B479" s="258"/>
      <c r="C479" s="62"/>
      <c r="D479" s="62"/>
      <c r="E479" s="62"/>
      <c r="F479" s="63"/>
      <c r="G479" s="63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259"/>
      <c r="AI479" s="259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6"/>
      <c r="BR479" s="66"/>
      <c r="BS479" s="66"/>
      <c r="BT479" s="15"/>
      <c r="BU479" s="15"/>
      <c r="BV479" s="95"/>
    </row>
    <row r="480" spans="1:77" ht="8.85" customHeight="1" thickBot="1" x14ac:dyDescent="0.5">
      <c r="A480" s="95"/>
      <c r="B480" s="113"/>
      <c r="C480" s="67"/>
      <c r="D480" s="67"/>
      <c r="E480" s="67"/>
      <c r="F480" s="68"/>
      <c r="G480" s="68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272"/>
      <c r="AI480" s="272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9"/>
      <c r="BR480" s="69"/>
      <c r="BS480" s="69"/>
      <c r="BT480" s="15"/>
      <c r="BU480" s="15"/>
      <c r="BV480" s="95"/>
    </row>
    <row r="481" spans="1:79" s="18" customFormat="1" ht="40.5" customHeight="1" thickTop="1" x14ac:dyDescent="0.4">
      <c r="A481" s="271"/>
      <c r="B481" s="652" t="s">
        <v>0</v>
      </c>
      <c r="C481" s="648" t="s">
        <v>1</v>
      </c>
      <c r="D481" s="649"/>
      <c r="E481" s="273" t="s">
        <v>28</v>
      </c>
      <c r="F481" s="546" t="s">
        <v>100</v>
      </c>
      <c r="G481" s="546" t="s">
        <v>101</v>
      </c>
      <c r="H481" s="644" t="s">
        <v>41</v>
      </c>
      <c r="I481" s="645"/>
      <c r="J481" s="554" t="s">
        <v>7</v>
      </c>
      <c r="K481" s="554"/>
      <c r="L481" s="554"/>
      <c r="M481" s="554"/>
      <c r="N481" s="554"/>
      <c r="O481" s="554"/>
      <c r="P481" s="554" t="s">
        <v>2</v>
      </c>
      <c r="Q481" s="554"/>
      <c r="R481" s="554"/>
      <c r="S481" s="554"/>
      <c r="T481" s="554"/>
      <c r="U481" s="555"/>
      <c r="V481" s="550" t="s">
        <v>158</v>
      </c>
      <c r="W481" s="551"/>
      <c r="X481" s="550" t="s">
        <v>35</v>
      </c>
      <c r="Y481" s="551"/>
      <c r="Z481" s="550" t="s">
        <v>36</v>
      </c>
      <c r="AA481" s="551"/>
      <c r="AB481" s="550" t="s">
        <v>44</v>
      </c>
      <c r="AC481" s="551"/>
      <c r="AD481" s="554" t="s">
        <v>6</v>
      </c>
      <c r="AE481" s="554"/>
      <c r="AF481" s="554"/>
      <c r="AG481" s="554"/>
      <c r="AH481" s="554"/>
      <c r="AI481" s="554"/>
      <c r="AJ481" s="554" t="s">
        <v>68</v>
      </c>
      <c r="AK481" s="554"/>
      <c r="AL481" s="554"/>
      <c r="AM481" s="554"/>
      <c r="AN481" s="554"/>
      <c r="AO481" s="554"/>
      <c r="AP481" s="554" t="s">
        <v>69</v>
      </c>
      <c r="AQ481" s="554"/>
      <c r="AR481" s="554"/>
      <c r="AS481" s="554"/>
      <c r="AT481" s="554"/>
      <c r="AU481" s="554"/>
      <c r="AV481" s="554" t="s">
        <v>70</v>
      </c>
      <c r="AW481" s="554"/>
      <c r="AX481" s="554"/>
      <c r="AY481" s="554"/>
      <c r="AZ481" s="554"/>
      <c r="BA481" s="555"/>
      <c r="BB481" s="554" t="s">
        <v>4</v>
      </c>
      <c r="BC481" s="554"/>
      <c r="BD481" s="554"/>
      <c r="BE481" s="554"/>
      <c r="BF481" s="554"/>
      <c r="BG481" s="554"/>
      <c r="BH481" s="554" t="s">
        <v>71</v>
      </c>
      <c r="BI481" s="554"/>
      <c r="BJ481" s="554"/>
      <c r="BK481" s="554"/>
      <c r="BL481" s="554"/>
      <c r="BM481" s="556"/>
      <c r="BN481" s="557" t="s">
        <v>25</v>
      </c>
      <c r="BO481" s="558"/>
      <c r="BP481" s="559"/>
      <c r="BQ481" s="691" t="s">
        <v>110</v>
      </c>
      <c r="BR481" s="691" t="s">
        <v>86</v>
      </c>
      <c r="BS481" s="691" t="s">
        <v>87</v>
      </c>
      <c r="BT481" s="274"/>
      <c r="BU481" s="274"/>
      <c r="BV481" s="271"/>
    </row>
    <row r="482" spans="1:79" s="18" customFormat="1" ht="41.25" customHeight="1" x14ac:dyDescent="0.7">
      <c r="A482" s="271"/>
      <c r="B482" s="653"/>
      <c r="C482" s="650"/>
      <c r="D482" s="651"/>
      <c r="E482" s="275" t="s">
        <v>102</v>
      </c>
      <c r="F482" s="547"/>
      <c r="G482" s="547"/>
      <c r="H482" s="646"/>
      <c r="I482" s="647"/>
      <c r="J482" s="525" t="s">
        <v>17</v>
      </c>
      <c r="K482" s="526"/>
      <c r="L482" s="521" t="s">
        <v>18</v>
      </c>
      <c r="M482" s="522"/>
      <c r="N482" s="523" t="s">
        <v>19</v>
      </c>
      <c r="O482" s="524"/>
      <c r="P482" s="525" t="s">
        <v>26</v>
      </c>
      <c r="Q482" s="526"/>
      <c r="R482" s="521" t="s">
        <v>24</v>
      </c>
      <c r="S482" s="522"/>
      <c r="T482" s="523" t="s">
        <v>19</v>
      </c>
      <c r="U482" s="527"/>
      <c r="V482" s="552"/>
      <c r="W482" s="553"/>
      <c r="X482" s="552"/>
      <c r="Y482" s="553"/>
      <c r="Z482" s="552"/>
      <c r="AA482" s="553"/>
      <c r="AB482" s="552"/>
      <c r="AC482" s="553"/>
      <c r="AD482" s="525" t="s">
        <v>48</v>
      </c>
      <c r="AE482" s="526"/>
      <c r="AF482" s="521" t="s">
        <v>23</v>
      </c>
      <c r="AG482" s="522"/>
      <c r="AH482" s="563" t="s">
        <v>5</v>
      </c>
      <c r="AI482" s="564"/>
      <c r="AJ482" s="525" t="s">
        <v>48</v>
      </c>
      <c r="AK482" s="526"/>
      <c r="AL482" s="521" t="s">
        <v>23</v>
      </c>
      <c r="AM482" s="522"/>
      <c r="AN482" s="563" t="s">
        <v>5</v>
      </c>
      <c r="AO482" s="564"/>
      <c r="AP482" s="525" t="s">
        <v>48</v>
      </c>
      <c r="AQ482" s="526"/>
      <c r="AR482" s="521" t="s">
        <v>23</v>
      </c>
      <c r="AS482" s="522"/>
      <c r="AT482" s="563" t="s">
        <v>5</v>
      </c>
      <c r="AU482" s="564"/>
      <c r="AV482" s="525" t="s">
        <v>48</v>
      </c>
      <c r="AW482" s="526"/>
      <c r="AX482" s="521" t="s">
        <v>23</v>
      </c>
      <c r="AY482" s="522"/>
      <c r="AZ482" s="563" t="s">
        <v>5</v>
      </c>
      <c r="BA482" s="655"/>
      <c r="BB482" s="525" t="s">
        <v>48</v>
      </c>
      <c r="BC482" s="526"/>
      <c r="BD482" s="521" t="s">
        <v>23</v>
      </c>
      <c r="BE482" s="522"/>
      <c r="BF482" s="563" t="s">
        <v>5</v>
      </c>
      <c r="BG482" s="564"/>
      <c r="BH482" s="525" t="s">
        <v>48</v>
      </c>
      <c r="BI482" s="526"/>
      <c r="BJ482" s="521" t="s">
        <v>23</v>
      </c>
      <c r="BK482" s="522"/>
      <c r="BL482" s="563" t="s">
        <v>5</v>
      </c>
      <c r="BM482" s="564"/>
      <c r="BN482" s="560"/>
      <c r="BO482" s="561"/>
      <c r="BP482" s="562"/>
      <c r="BQ482" s="692"/>
      <c r="BR482" s="692"/>
      <c r="BS482" s="692"/>
      <c r="BT482" s="274"/>
      <c r="BU482" s="274"/>
      <c r="BV482" s="271"/>
      <c r="CA482" s="104"/>
    </row>
    <row r="483" spans="1:79" ht="23.85" customHeight="1" x14ac:dyDescent="0.35">
      <c r="A483" s="276"/>
      <c r="B483" s="570" t="str">
        <f>IF(ROSTER!B$8="","",ROSTER!B$8)</f>
        <v/>
      </c>
      <c r="C483" s="572" t="str">
        <f>IF(ROSTER!C$8="","",ROSTER!C$8)</f>
        <v/>
      </c>
      <c r="D483" s="573"/>
      <c r="E483" s="574"/>
      <c r="F483" s="576">
        <f>IF(E483="y",1,IF(E483="S",1,0))</f>
        <v>0</v>
      </c>
      <c r="G483" s="582">
        <f>IF(E483="S",1,0)</f>
        <v>0</v>
      </c>
      <c r="H483" s="578"/>
      <c r="I483" s="543"/>
      <c r="J483" s="542"/>
      <c r="K483" s="580"/>
      <c r="L483" s="584"/>
      <c r="M483" s="585"/>
      <c r="N483" s="588">
        <f>L483+J483</f>
        <v>0</v>
      </c>
      <c r="O483" s="589"/>
      <c r="P483" s="542"/>
      <c r="Q483" s="580"/>
      <c r="R483" s="584"/>
      <c r="S483" s="585"/>
      <c r="T483" s="588">
        <f>R483-P483</f>
        <v>0</v>
      </c>
      <c r="U483" s="588"/>
      <c r="V483" s="542"/>
      <c r="W483" s="543"/>
      <c r="X483" s="593"/>
      <c r="Y483" s="543"/>
      <c r="Z483" s="542"/>
      <c r="AA483" s="543"/>
      <c r="AB483" s="542"/>
      <c r="AC483" s="543"/>
      <c r="AD483" s="542"/>
      <c r="AE483" s="580"/>
      <c r="AF483" s="584"/>
      <c r="AG483" s="585"/>
      <c r="AH483" s="595">
        <f>IF(AD483=0,0,(AF483/AD483)*100)</f>
        <v>0</v>
      </c>
      <c r="AI483" s="596"/>
      <c r="AJ483" s="542"/>
      <c r="AK483" s="580"/>
      <c r="AL483" s="584"/>
      <c r="AM483" s="585"/>
      <c r="AN483" s="595">
        <f>IF(AJ483=0,0,(AL483/AJ483)*100)</f>
        <v>0</v>
      </c>
      <c r="AO483" s="596"/>
      <c r="AP483" s="542"/>
      <c r="AQ483" s="580"/>
      <c r="AR483" s="584"/>
      <c r="AS483" s="585"/>
      <c r="AT483" s="595">
        <f>IF(AP483=0,0,(AR483/AP483)*100)</f>
        <v>0</v>
      </c>
      <c r="AU483" s="596"/>
      <c r="AV483" s="599">
        <f>AD483+AJ483+AP483</f>
        <v>0</v>
      </c>
      <c r="AW483" s="600"/>
      <c r="AX483" s="630">
        <f>AF483+AL483+AR483</f>
        <v>0</v>
      </c>
      <c r="AY483" s="631"/>
      <c r="AZ483" s="595">
        <f>IF(AV483=0,0,(AX483/AV483)*100)</f>
        <v>0</v>
      </c>
      <c r="BA483" s="596"/>
      <c r="BB483" s="542"/>
      <c r="BC483" s="580"/>
      <c r="BD483" s="584"/>
      <c r="BE483" s="585"/>
      <c r="BF483" s="595">
        <f>IF(BB483=0,0,(BD483/BB483)*100)</f>
        <v>0</v>
      </c>
      <c r="BG483" s="596"/>
      <c r="BH483" s="599">
        <f>AV483+BB483</f>
        <v>0</v>
      </c>
      <c r="BI483" s="600"/>
      <c r="BJ483" s="630">
        <f>AX483+BD483</f>
        <v>0</v>
      </c>
      <c r="BK483" s="631"/>
      <c r="BL483" s="595">
        <f>IF(BH483=0,0,(BJ483/BH483)*100)</f>
        <v>0</v>
      </c>
      <c r="BM483" s="596"/>
      <c r="BN483" s="656">
        <f>(AF483*2)+(AL483*2)+(AR483*3)+BD483</f>
        <v>0</v>
      </c>
      <c r="BO483" s="657"/>
      <c r="BP483" s="658"/>
      <c r="BQ483" s="676">
        <f>IF(BS483=0,0,50*BR483/BS483)</f>
        <v>0</v>
      </c>
      <c r="BR483" s="662">
        <f>(BN483*BU$483)+(N483*BU$484)+(Z483*BU$485)+(R483*BU$486)+(X483*BU$487)+(AB483*BU$488)+(V483*BU$493)</f>
        <v>0</v>
      </c>
      <c r="BS483" s="662">
        <f>((BB483-BD483)*BU$490)+((AV483-AX483)*BU$489)+(H483*BU$491)+(P483*BU$492)</f>
        <v>0</v>
      </c>
      <c r="BT483" s="19" t="s">
        <v>75</v>
      </c>
      <c r="BU483" s="277">
        <f>IF(BQ478="B",'VALUE POINTS'!L$10,IF('GAME STATS'!BQ478="C",'VALUE POINTS'!M$10,'VALUE POINTS'!K$10))</f>
        <v>1</v>
      </c>
      <c r="BV483" s="278"/>
    </row>
    <row r="484" spans="1:79" ht="23.85" customHeight="1" x14ac:dyDescent="0.35">
      <c r="A484" s="276"/>
      <c r="B484" s="571"/>
      <c r="C484" s="642" t="str">
        <f>IF(ROSTER!D$8="","",ROSTER!D$8)</f>
        <v/>
      </c>
      <c r="D484" s="643"/>
      <c r="E484" s="575"/>
      <c r="F484" s="577"/>
      <c r="G484" s="583"/>
      <c r="H484" s="579"/>
      <c r="I484" s="545"/>
      <c r="J484" s="544"/>
      <c r="K484" s="581"/>
      <c r="L484" s="586"/>
      <c r="M484" s="587"/>
      <c r="N484" s="592"/>
      <c r="O484" s="603"/>
      <c r="P484" s="544"/>
      <c r="Q484" s="581"/>
      <c r="R484" s="586"/>
      <c r="S484" s="587"/>
      <c r="T484" s="592"/>
      <c r="U484" s="592"/>
      <c r="V484" s="544"/>
      <c r="W484" s="545"/>
      <c r="X484" s="594"/>
      <c r="Y484" s="545"/>
      <c r="Z484" s="544"/>
      <c r="AA484" s="545"/>
      <c r="AB484" s="544"/>
      <c r="AC484" s="545"/>
      <c r="AD484" s="544"/>
      <c r="AE484" s="581"/>
      <c r="AF484" s="586"/>
      <c r="AG484" s="587"/>
      <c r="AH484" s="626"/>
      <c r="AI484" s="627"/>
      <c r="AJ484" s="544"/>
      <c r="AK484" s="581"/>
      <c r="AL484" s="586"/>
      <c r="AM484" s="587"/>
      <c r="AN484" s="626"/>
      <c r="AO484" s="627"/>
      <c r="AP484" s="544"/>
      <c r="AQ484" s="581"/>
      <c r="AR484" s="586"/>
      <c r="AS484" s="587"/>
      <c r="AT484" s="626"/>
      <c r="AU484" s="627"/>
      <c r="AV484" s="628"/>
      <c r="AW484" s="629"/>
      <c r="AX484" s="632"/>
      <c r="AY484" s="633"/>
      <c r="AZ484" s="626"/>
      <c r="BA484" s="627"/>
      <c r="BB484" s="544"/>
      <c r="BC484" s="581"/>
      <c r="BD484" s="586"/>
      <c r="BE484" s="587"/>
      <c r="BF484" s="626"/>
      <c r="BG484" s="627"/>
      <c r="BH484" s="628"/>
      <c r="BI484" s="629"/>
      <c r="BJ484" s="632"/>
      <c r="BK484" s="633"/>
      <c r="BL484" s="626"/>
      <c r="BM484" s="627"/>
      <c r="BN484" s="678"/>
      <c r="BO484" s="679"/>
      <c r="BP484" s="680"/>
      <c r="BQ484" s="677"/>
      <c r="BR484" s="663"/>
      <c r="BS484" s="663"/>
      <c r="BT484" s="19" t="s">
        <v>76</v>
      </c>
      <c r="BU484" s="277">
        <f>IF(BQ478="B",'VALUE POINTS'!L$11,IF('GAME STATS'!BQ478="C",'VALUE POINTS'!M$11,'VALUE POINTS'!K$11))</f>
        <v>1</v>
      </c>
      <c r="BV484" s="278"/>
    </row>
    <row r="485" spans="1:79" ht="21.75" customHeight="1" x14ac:dyDescent="0.4">
      <c r="A485" s="95"/>
      <c r="B485" s="570" t="str">
        <f>IF(ROSTER!B$10="","",ROSTER!B$10)</f>
        <v/>
      </c>
      <c r="C485" s="572" t="str">
        <f>IF(ROSTER!C$10="","",ROSTER!C$10)</f>
        <v/>
      </c>
      <c r="D485" s="573"/>
      <c r="E485" s="574"/>
      <c r="F485" s="576">
        <f>IF(E485="y",1,IF(E485="S",1,0))</f>
        <v>0</v>
      </c>
      <c r="G485" s="582">
        <f>IF(E485="S",1,0)</f>
        <v>0</v>
      </c>
      <c r="H485" s="578"/>
      <c r="I485" s="543"/>
      <c r="J485" s="542"/>
      <c r="K485" s="580"/>
      <c r="L485" s="584"/>
      <c r="M485" s="585"/>
      <c r="N485" s="588">
        <f>L485+J485</f>
        <v>0</v>
      </c>
      <c r="O485" s="589"/>
      <c r="P485" s="542"/>
      <c r="Q485" s="580"/>
      <c r="R485" s="584"/>
      <c r="S485" s="585"/>
      <c r="T485" s="588">
        <f>R485-P485</f>
        <v>0</v>
      </c>
      <c r="U485" s="588"/>
      <c r="V485" s="542"/>
      <c r="W485" s="543"/>
      <c r="X485" s="593"/>
      <c r="Y485" s="543"/>
      <c r="Z485" s="542"/>
      <c r="AA485" s="543"/>
      <c r="AB485" s="542"/>
      <c r="AC485" s="543"/>
      <c r="AD485" s="542"/>
      <c r="AE485" s="580"/>
      <c r="AF485" s="584"/>
      <c r="AG485" s="585"/>
      <c r="AH485" s="595">
        <f>IF(AD485=0,0,(AF485/AD485)*100)</f>
        <v>0</v>
      </c>
      <c r="AI485" s="596"/>
      <c r="AJ485" s="542"/>
      <c r="AK485" s="580"/>
      <c r="AL485" s="584"/>
      <c r="AM485" s="585"/>
      <c r="AN485" s="595">
        <f>IF(AJ485=0,0,(AL485/AJ485)*100)</f>
        <v>0</v>
      </c>
      <c r="AO485" s="596"/>
      <c r="AP485" s="542"/>
      <c r="AQ485" s="580"/>
      <c r="AR485" s="584"/>
      <c r="AS485" s="585"/>
      <c r="AT485" s="595">
        <f>IF(AP485=0,0,(AR485/AP485)*100)</f>
        <v>0</v>
      </c>
      <c r="AU485" s="596"/>
      <c r="AV485" s="599">
        <f>AD485+AJ485+AP485</f>
        <v>0</v>
      </c>
      <c r="AW485" s="600"/>
      <c r="AX485" s="630">
        <f>AF485+AL485+AR485</f>
        <v>0</v>
      </c>
      <c r="AY485" s="631"/>
      <c r="AZ485" s="595">
        <f>IF(AV485=0,0,(AX485/AV485)*100)</f>
        <v>0</v>
      </c>
      <c r="BA485" s="596"/>
      <c r="BB485" s="542"/>
      <c r="BC485" s="580"/>
      <c r="BD485" s="584"/>
      <c r="BE485" s="585"/>
      <c r="BF485" s="595">
        <f>IF(BB485=0,0,(BD485/BB485)*100)</f>
        <v>0</v>
      </c>
      <c r="BG485" s="596"/>
      <c r="BH485" s="599">
        <f>AV485+BB485</f>
        <v>0</v>
      </c>
      <c r="BI485" s="600"/>
      <c r="BJ485" s="630">
        <f>AX485+BD485</f>
        <v>0</v>
      </c>
      <c r="BK485" s="631"/>
      <c r="BL485" s="595">
        <f>IF(BH485=0,0,(BJ485/BH485)*100)</f>
        <v>0</v>
      </c>
      <c r="BM485" s="596"/>
      <c r="BN485" s="656">
        <f>(AF485*2)+(AL485*2)+(AR485*3)+BD485</f>
        <v>0</v>
      </c>
      <c r="BO485" s="657"/>
      <c r="BP485" s="658"/>
      <c r="BQ485" s="676">
        <f>IF(BS485=0,0,50*BR485/BS485)</f>
        <v>0</v>
      </c>
      <c r="BR485" s="662">
        <f t="shared" ref="BR485" si="442">(BN485*BU$483)+(N485*BU$484)+(Z485*BU$485)+(R485*BU$486)+(X485*BU$487)+(AB485*BU$488)+(V485*BU$493)</f>
        <v>0</v>
      </c>
      <c r="BS485" s="662">
        <f t="shared" ref="BS485" si="443">((BB485-BD485)*BU$490)+((AV485-AX485)*BU$489)+(H485*BU$491)+(P485*BU$492)</f>
        <v>0</v>
      </c>
      <c r="BT485" s="19" t="s">
        <v>77</v>
      </c>
      <c r="BU485" s="277">
        <f>IF(BQ478="B",'VALUE POINTS'!L$12,IF('GAME STATS'!BQ478="C",'VALUE POINTS'!M$12,'VALUE POINTS'!K$12))</f>
        <v>2</v>
      </c>
      <c r="BV485" s="278"/>
      <c r="CA485" s="18"/>
    </row>
    <row r="486" spans="1:79" ht="21.75" customHeight="1" x14ac:dyDescent="0.35">
      <c r="A486" s="95"/>
      <c r="B486" s="571"/>
      <c r="C486" s="642" t="str">
        <f>IF(ROSTER!D$10="","",ROSTER!D$10)</f>
        <v/>
      </c>
      <c r="D486" s="643"/>
      <c r="E486" s="575"/>
      <c r="F486" s="577"/>
      <c r="G486" s="583"/>
      <c r="H486" s="579"/>
      <c r="I486" s="545"/>
      <c r="J486" s="544"/>
      <c r="K486" s="581"/>
      <c r="L486" s="586"/>
      <c r="M486" s="587"/>
      <c r="N486" s="592" t="s">
        <v>16</v>
      </c>
      <c r="O486" s="603"/>
      <c r="P486" s="544"/>
      <c r="Q486" s="581"/>
      <c r="R486" s="586"/>
      <c r="S486" s="587"/>
      <c r="T486" s="592" t="s">
        <v>16</v>
      </c>
      <c r="U486" s="592"/>
      <c r="V486" s="544"/>
      <c r="W486" s="545"/>
      <c r="X486" s="594"/>
      <c r="Y486" s="545"/>
      <c r="Z486" s="544"/>
      <c r="AA486" s="545"/>
      <c r="AB486" s="544"/>
      <c r="AC486" s="545"/>
      <c r="AD486" s="544"/>
      <c r="AE486" s="581"/>
      <c r="AF486" s="586"/>
      <c r="AG486" s="587"/>
      <c r="AH486" s="626"/>
      <c r="AI486" s="627"/>
      <c r="AJ486" s="544"/>
      <c r="AK486" s="581"/>
      <c r="AL486" s="586"/>
      <c r="AM486" s="587"/>
      <c r="AN486" s="626"/>
      <c r="AO486" s="627"/>
      <c r="AP486" s="544"/>
      <c r="AQ486" s="581"/>
      <c r="AR486" s="586"/>
      <c r="AS486" s="587"/>
      <c r="AT486" s="626"/>
      <c r="AU486" s="627"/>
      <c r="AV486" s="628"/>
      <c r="AW486" s="629"/>
      <c r="AX486" s="632"/>
      <c r="AY486" s="633"/>
      <c r="AZ486" s="626"/>
      <c r="BA486" s="627"/>
      <c r="BB486" s="544"/>
      <c r="BC486" s="581"/>
      <c r="BD486" s="586"/>
      <c r="BE486" s="587"/>
      <c r="BF486" s="626"/>
      <c r="BG486" s="627"/>
      <c r="BH486" s="628"/>
      <c r="BI486" s="629"/>
      <c r="BJ486" s="632"/>
      <c r="BK486" s="633"/>
      <c r="BL486" s="626"/>
      <c r="BM486" s="627"/>
      <c r="BN486" s="678"/>
      <c r="BO486" s="679"/>
      <c r="BP486" s="680"/>
      <c r="BQ486" s="677"/>
      <c r="BR486" s="663"/>
      <c r="BS486" s="663"/>
      <c r="BT486" s="19" t="s">
        <v>78</v>
      </c>
      <c r="BU486" s="277">
        <f>IF(BQ478="B",'VALUE POINTS'!L$13,IF('GAME STATS'!BQ478="C",'VALUE POINTS'!M$13,'VALUE POINTS'!K$13))</f>
        <v>2</v>
      </c>
      <c r="BV486" s="278"/>
    </row>
    <row r="487" spans="1:79" ht="21.75" customHeight="1" x14ac:dyDescent="0.35">
      <c r="A487" s="95"/>
      <c r="B487" s="570" t="str">
        <f>IF(ROSTER!B$12="","",ROSTER!B$12)</f>
        <v/>
      </c>
      <c r="C487" s="572" t="str">
        <f>IF(ROSTER!C$12="","",ROSTER!C$12)</f>
        <v/>
      </c>
      <c r="D487" s="573"/>
      <c r="E487" s="574"/>
      <c r="F487" s="576">
        <f>IF(E487="y",1,IF(E487="S",1,0))</f>
        <v>0</v>
      </c>
      <c r="G487" s="582">
        <f>IF(E487="S",1,0)</f>
        <v>0</v>
      </c>
      <c r="H487" s="578"/>
      <c r="I487" s="543"/>
      <c r="J487" s="542"/>
      <c r="K487" s="580"/>
      <c r="L487" s="584"/>
      <c r="M487" s="585"/>
      <c r="N487" s="588">
        <f>L487+J487</f>
        <v>0</v>
      </c>
      <c r="O487" s="589"/>
      <c r="P487" s="542"/>
      <c r="Q487" s="580"/>
      <c r="R487" s="584"/>
      <c r="S487" s="585"/>
      <c r="T487" s="588">
        <f>R487-P487</f>
        <v>0</v>
      </c>
      <c r="U487" s="588"/>
      <c r="V487" s="542"/>
      <c r="W487" s="543"/>
      <c r="X487" s="593"/>
      <c r="Y487" s="543"/>
      <c r="Z487" s="542"/>
      <c r="AA487" s="543"/>
      <c r="AB487" s="542"/>
      <c r="AC487" s="543"/>
      <c r="AD487" s="542"/>
      <c r="AE487" s="580"/>
      <c r="AF487" s="584"/>
      <c r="AG487" s="585"/>
      <c r="AH487" s="595">
        <f>IF(AD487=0,0,(AF487/AD487)*100)</f>
        <v>0</v>
      </c>
      <c r="AI487" s="596"/>
      <c r="AJ487" s="542"/>
      <c r="AK487" s="580"/>
      <c r="AL487" s="584"/>
      <c r="AM487" s="585"/>
      <c r="AN487" s="595">
        <f>IF(AJ487=0,0,(AL487/AJ487)*100)</f>
        <v>0</v>
      </c>
      <c r="AO487" s="596"/>
      <c r="AP487" s="542"/>
      <c r="AQ487" s="580"/>
      <c r="AR487" s="584"/>
      <c r="AS487" s="585"/>
      <c r="AT487" s="595">
        <f>IF(AP487=0,0,(AR487/AP487)*100)</f>
        <v>0</v>
      </c>
      <c r="AU487" s="596"/>
      <c r="AV487" s="599">
        <f>AD487+AJ487+AP487</f>
        <v>0</v>
      </c>
      <c r="AW487" s="600"/>
      <c r="AX487" s="630">
        <f>AF487+AL487+AR487</f>
        <v>0</v>
      </c>
      <c r="AY487" s="631"/>
      <c r="AZ487" s="595">
        <f>IF(AV487=0,0,(AX487/AV487)*100)</f>
        <v>0</v>
      </c>
      <c r="BA487" s="596"/>
      <c r="BB487" s="542"/>
      <c r="BC487" s="580"/>
      <c r="BD487" s="584"/>
      <c r="BE487" s="585"/>
      <c r="BF487" s="595">
        <f>IF(BB487=0,0,(BD487/BB487)*100)</f>
        <v>0</v>
      </c>
      <c r="BG487" s="596"/>
      <c r="BH487" s="599">
        <f>AV487+BB487</f>
        <v>0</v>
      </c>
      <c r="BI487" s="600"/>
      <c r="BJ487" s="630">
        <f>AX487+BD487</f>
        <v>0</v>
      </c>
      <c r="BK487" s="631"/>
      <c r="BL487" s="595">
        <f>IF(BH487=0,0,(BJ487/BH487)*100)</f>
        <v>0</v>
      </c>
      <c r="BM487" s="596"/>
      <c r="BN487" s="656">
        <f>(AF487*2)+(AL487*2)+(AR487*3)+BD487</f>
        <v>0</v>
      </c>
      <c r="BO487" s="657"/>
      <c r="BP487" s="658"/>
      <c r="BQ487" s="676">
        <f t="shared" ref="BQ487" si="444">IF(BS487=0,0,50*BR487/BS487)</f>
        <v>0</v>
      </c>
      <c r="BR487" s="662">
        <f t="shared" ref="BR487" si="445">(BN487*BU$483)+(N487*BU$484)+(Z487*BU$485)+(R487*BU$486)+(X487*BU$487)+(AB487*BU$488)+(V487*BU$493)</f>
        <v>0</v>
      </c>
      <c r="BS487" s="662">
        <f t="shared" ref="BS487" si="446">((BB487-BD487)*BU$490)+((AV487-AX487)*BU$489)+(H487*BU$491)+(P487*BU$492)</f>
        <v>0</v>
      </c>
      <c r="BT487" s="19" t="s">
        <v>79</v>
      </c>
      <c r="BU487" s="277">
        <f>IF(BQ478="B",'VALUE POINTS'!L$14,IF('GAME STATS'!BQ478="C",'VALUE POINTS'!M$14,'VALUE POINTS'!K$14))</f>
        <v>2</v>
      </c>
      <c r="BV487" s="278"/>
    </row>
    <row r="488" spans="1:79" ht="21.75" customHeight="1" x14ac:dyDescent="0.4">
      <c r="A488" s="95"/>
      <c r="B488" s="571"/>
      <c r="C488" s="642" t="str">
        <f>IF(ROSTER!D$12="","",ROSTER!D$12)</f>
        <v/>
      </c>
      <c r="D488" s="643"/>
      <c r="E488" s="575"/>
      <c r="F488" s="577"/>
      <c r="G488" s="583"/>
      <c r="H488" s="579"/>
      <c r="I488" s="545"/>
      <c r="J488" s="544"/>
      <c r="K488" s="581"/>
      <c r="L488" s="586"/>
      <c r="M488" s="587"/>
      <c r="N488" s="592" t="s">
        <v>16</v>
      </c>
      <c r="O488" s="603"/>
      <c r="P488" s="544"/>
      <c r="Q488" s="581"/>
      <c r="R488" s="586"/>
      <c r="S488" s="587"/>
      <c r="T488" s="592" t="s">
        <v>16</v>
      </c>
      <c r="U488" s="592"/>
      <c r="V488" s="544"/>
      <c r="W488" s="545"/>
      <c r="X488" s="594"/>
      <c r="Y488" s="545"/>
      <c r="Z488" s="544"/>
      <c r="AA488" s="545"/>
      <c r="AB488" s="544"/>
      <c r="AC488" s="545"/>
      <c r="AD488" s="544"/>
      <c r="AE488" s="581"/>
      <c r="AF488" s="586"/>
      <c r="AG488" s="587"/>
      <c r="AH488" s="626"/>
      <c r="AI488" s="627"/>
      <c r="AJ488" s="544"/>
      <c r="AK488" s="581"/>
      <c r="AL488" s="586"/>
      <c r="AM488" s="587"/>
      <c r="AN488" s="626"/>
      <c r="AO488" s="627"/>
      <c r="AP488" s="544"/>
      <c r="AQ488" s="581"/>
      <c r="AR488" s="586"/>
      <c r="AS488" s="587"/>
      <c r="AT488" s="626"/>
      <c r="AU488" s="627"/>
      <c r="AV488" s="628"/>
      <c r="AW488" s="629"/>
      <c r="AX488" s="632"/>
      <c r="AY488" s="633"/>
      <c r="AZ488" s="626"/>
      <c r="BA488" s="627"/>
      <c r="BB488" s="544"/>
      <c r="BC488" s="581"/>
      <c r="BD488" s="586"/>
      <c r="BE488" s="587"/>
      <c r="BF488" s="626"/>
      <c r="BG488" s="627"/>
      <c r="BH488" s="628"/>
      <c r="BI488" s="629"/>
      <c r="BJ488" s="632"/>
      <c r="BK488" s="633"/>
      <c r="BL488" s="626"/>
      <c r="BM488" s="627"/>
      <c r="BN488" s="678"/>
      <c r="BO488" s="679"/>
      <c r="BP488" s="680"/>
      <c r="BQ488" s="677"/>
      <c r="BR488" s="663"/>
      <c r="BS488" s="663"/>
      <c r="BT488" s="19" t="s">
        <v>80</v>
      </c>
      <c r="BU488" s="277">
        <f>IF(BQ478="B",'VALUE POINTS'!L$15,IF('GAME STATS'!BQ478="C",'VALUE POINTS'!M$15,'VALUE POINTS'!K$15))</f>
        <v>2</v>
      </c>
      <c r="BV488" s="278"/>
      <c r="CA488" s="18"/>
    </row>
    <row r="489" spans="1:79" ht="21.75" customHeight="1" x14ac:dyDescent="0.35">
      <c r="A489" s="95"/>
      <c r="B489" s="570" t="str">
        <f>IF(ROSTER!B$14="","",ROSTER!B$14)</f>
        <v/>
      </c>
      <c r="C489" s="572" t="str">
        <f>IF(ROSTER!C$14="","",ROSTER!C$14)</f>
        <v/>
      </c>
      <c r="D489" s="573"/>
      <c r="E489" s="574"/>
      <c r="F489" s="576">
        <f>IF(E489="y",1,IF(E489="S",1,0))</f>
        <v>0</v>
      </c>
      <c r="G489" s="582">
        <f>IF(E489="S",1,0)</f>
        <v>0</v>
      </c>
      <c r="H489" s="578"/>
      <c r="I489" s="543"/>
      <c r="J489" s="542"/>
      <c r="K489" s="580"/>
      <c r="L489" s="584"/>
      <c r="M489" s="585"/>
      <c r="N489" s="588">
        <f>L489+J489</f>
        <v>0</v>
      </c>
      <c r="O489" s="589"/>
      <c r="P489" s="542"/>
      <c r="Q489" s="580"/>
      <c r="R489" s="584"/>
      <c r="S489" s="585"/>
      <c r="T489" s="588">
        <f>R489-P489</f>
        <v>0</v>
      </c>
      <c r="U489" s="588"/>
      <c r="V489" s="542"/>
      <c r="W489" s="543"/>
      <c r="X489" s="593"/>
      <c r="Y489" s="543"/>
      <c r="Z489" s="542"/>
      <c r="AA489" s="543"/>
      <c r="AB489" s="542"/>
      <c r="AC489" s="543"/>
      <c r="AD489" s="542"/>
      <c r="AE489" s="580"/>
      <c r="AF489" s="584"/>
      <c r="AG489" s="585"/>
      <c r="AH489" s="595">
        <f>IF(AD489=0,0,(AF489/AD489)*100)</f>
        <v>0</v>
      </c>
      <c r="AI489" s="596"/>
      <c r="AJ489" s="542"/>
      <c r="AK489" s="580"/>
      <c r="AL489" s="584"/>
      <c r="AM489" s="585"/>
      <c r="AN489" s="595">
        <f>IF(AJ489=0,0,(AL489/AJ489)*100)</f>
        <v>0</v>
      </c>
      <c r="AO489" s="596"/>
      <c r="AP489" s="542"/>
      <c r="AQ489" s="580"/>
      <c r="AR489" s="584"/>
      <c r="AS489" s="585"/>
      <c r="AT489" s="595">
        <f>IF(AP489=0,0,(AR489/AP489)*100)</f>
        <v>0</v>
      </c>
      <c r="AU489" s="596"/>
      <c r="AV489" s="599">
        <f>AD489+AJ489+AP489</f>
        <v>0</v>
      </c>
      <c r="AW489" s="600"/>
      <c r="AX489" s="630">
        <f>AF489+AL489+AR489</f>
        <v>0</v>
      </c>
      <c r="AY489" s="631"/>
      <c r="AZ489" s="595">
        <f>IF(AV489=0,0,(AX489/AV489)*100)</f>
        <v>0</v>
      </c>
      <c r="BA489" s="596"/>
      <c r="BB489" s="542"/>
      <c r="BC489" s="580"/>
      <c r="BD489" s="584"/>
      <c r="BE489" s="585"/>
      <c r="BF489" s="595">
        <f>IF(BB489=0,0,(BD489/BB489)*100)</f>
        <v>0</v>
      </c>
      <c r="BG489" s="596"/>
      <c r="BH489" s="599">
        <f>AV489+BB489</f>
        <v>0</v>
      </c>
      <c r="BI489" s="600"/>
      <c r="BJ489" s="630">
        <f>AX489+BD489</f>
        <v>0</v>
      </c>
      <c r="BK489" s="631"/>
      <c r="BL489" s="595">
        <f>IF(BH489=0,0,(BJ489/BH489)*100)</f>
        <v>0</v>
      </c>
      <c r="BM489" s="596"/>
      <c r="BN489" s="656">
        <f>(AF489*2)+(AL489*2)+(AR489*3)+BD489</f>
        <v>0</v>
      </c>
      <c r="BO489" s="657"/>
      <c r="BP489" s="658"/>
      <c r="BQ489" s="676">
        <f t="shared" ref="BQ489" si="447">IF(BS489=0,0,50*BR489/BS489)</f>
        <v>0</v>
      </c>
      <c r="BR489" s="662">
        <f t="shared" ref="BR489" si="448">(BN489*BU$483)+(N489*BU$484)+(Z489*BU$485)+(R489*BU$486)+(X489*BU$487)+(AB489*BU$488)+(V489*BU$493)</f>
        <v>0</v>
      </c>
      <c r="BS489" s="662">
        <f t="shared" ref="BS489" si="449">((BB489-BD489)*BU$490)+((AV489-AX489)*BU$489)+(H489*BU$491)+(P489*BU$492)</f>
        <v>0</v>
      </c>
      <c r="BT489" s="19" t="s">
        <v>81</v>
      </c>
      <c r="BU489" s="277">
        <f>IF(BQ478="B",'VALUE POINTS'!L$16,IF('GAME STATS'!BQ478="C",'VALUE POINTS'!M$16,'VALUE POINTS'!K$16))</f>
        <v>2</v>
      </c>
      <c r="BV489" s="278"/>
    </row>
    <row r="490" spans="1:79" ht="21.75" customHeight="1" x14ac:dyDescent="0.35">
      <c r="A490" s="95"/>
      <c r="B490" s="571"/>
      <c r="C490" s="642" t="str">
        <f>IF(ROSTER!D$14="","",ROSTER!D$14)</f>
        <v/>
      </c>
      <c r="D490" s="643"/>
      <c r="E490" s="575"/>
      <c r="F490" s="577"/>
      <c r="G490" s="583"/>
      <c r="H490" s="579"/>
      <c r="I490" s="545"/>
      <c r="J490" s="544"/>
      <c r="K490" s="581"/>
      <c r="L490" s="586"/>
      <c r="M490" s="587"/>
      <c r="N490" s="592" t="s">
        <v>16</v>
      </c>
      <c r="O490" s="603"/>
      <c r="P490" s="544"/>
      <c r="Q490" s="581"/>
      <c r="R490" s="586"/>
      <c r="S490" s="587"/>
      <c r="T490" s="592" t="s">
        <v>16</v>
      </c>
      <c r="U490" s="592"/>
      <c r="V490" s="544"/>
      <c r="W490" s="545"/>
      <c r="X490" s="594"/>
      <c r="Y490" s="545"/>
      <c r="Z490" s="544"/>
      <c r="AA490" s="545"/>
      <c r="AB490" s="544"/>
      <c r="AC490" s="545"/>
      <c r="AD490" s="544"/>
      <c r="AE490" s="581"/>
      <c r="AF490" s="586"/>
      <c r="AG490" s="587"/>
      <c r="AH490" s="626"/>
      <c r="AI490" s="627"/>
      <c r="AJ490" s="544"/>
      <c r="AK490" s="581"/>
      <c r="AL490" s="586"/>
      <c r="AM490" s="587"/>
      <c r="AN490" s="626"/>
      <c r="AO490" s="627"/>
      <c r="AP490" s="544"/>
      <c r="AQ490" s="581"/>
      <c r="AR490" s="586"/>
      <c r="AS490" s="587"/>
      <c r="AT490" s="626"/>
      <c r="AU490" s="627"/>
      <c r="AV490" s="628"/>
      <c r="AW490" s="629"/>
      <c r="AX490" s="632"/>
      <c r="AY490" s="633"/>
      <c r="AZ490" s="626"/>
      <c r="BA490" s="627"/>
      <c r="BB490" s="544"/>
      <c r="BC490" s="581"/>
      <c r="BD490" s="586"/>
      <c r="BE490" s="587"/>
      <c r="BF490" s="626"/>
      <c r="BG490" s="627"/>
      <c r="BH490" s="628"/>
      <c r="BI490" s="629"/>
      <c r="BJ490" s="632"/>
      <c r="BK490" s="633"/>
      <c r="BL490" s="626"/>
      <c r="BM490" s="627"/>
      <c r="BN490" s="678"/>
      <c r="BO490" s="679"/>
      <c r="BP490" s="680"/>
      <c r="BQ490" s="677"/>
      <c r="BR490" s="663"/>
      <c r="BS490" s="663"/>
      <c r="BT490" s="19" t="s">
        <v>82</v>
      </c>
      <c r="BU490" s="277">
        <f>IF(BQ478="B",'VALUE POINTS'!L$17,IF('GAME STATS'!BQ478="C",'VALUE POINTS'!M$17,'VALUE POINTS'!K$17))</f>
        <v>1</v>
      </c>
      <c r="BV490" s="278"/>
    </row>
    <row r="491" spans="1:79" ht="21.75" customHeight="1" x14ac:dyDescent="0.35">
      <c r="A491" s="95"/>
      <c r="B491" s="570" t="str">
        <f>IF(ROSTER!B$16="","",ROSTER!B$16)</f>
        <v/>
      </c>
      <c r="C491" s="572" t="str">
        <f>IF(ROSTER!C$16="","",ROSTER!C$16)</f>
        <v/>
      </c>
      <c r="D491" s="573"/>
      <c r="E491" s="574"/>
      <c r="F491" s="576">
        <f>IF(E491="y",1,IF(E491="S",1,0))</f>
        <v>0</v>
      </c>
      <c r="G491" s="582">
        <f>IF(E491="S",1,0)</f>
        <v>0</v>
      </c>
      <c r="H491" s="578"/>
      <c r="I491" s="543"/>
      <c r="J491" s="542"/>
      <c r="K491" s="580"/>
      <c r="L491" s="584"/>
      <c r="M491" s="585"/>
      <c r="N491" s="588">
        <f>L491+J491</f>
        <v>0</v>
      </c>
      <c r="O491" s="589"/>
      <c r="P491" s="542"/>
      <c r="Q491" s="580"/>
      <c r="R491" s="584"/>
      <c r="S491" s="585"/>
      <c r="T491" s="588">
        <f>R491-P491</f>
        <v>0</v>
      </c>
      <c r="U491" s="588"/>
      <c r="V491" s="542"/>
      <c r="W491" s="543"/>
      <c r="X491" s="593"/>
      <c r="Y491" s="543"/>
      <c r="Z491" s="542"/>
      <c r="AA491" s="543"/>
      <c r="AB491" s="542"/>
      <c r="AC491" s="543"/>
      <c r="AD491" s="542"/>
      <c r="AE491" s="580"/>
      <c r="AF491" s="584"/>
      <c r="AG491" s="585"/>
      <c r="AH491" s="595">
        <f>IF(AD491=0,0,(AF491/AD491)*100)</f>
        <v>0</v>
      </c>
      <c r="AI491" s="596"/>
      <c r="AJ491" s="542"/>
      <c r="AK491" s="580"/>
      <c r="AL491" s="584"/>
      <c r="AM491" s="585"/>
      <c r="AN491" s="595">
        <f>IF(AJ491=0,0,(AL491/AJ491)*100)</f>
        <v>0</v>
      </c>
      <c r="AO491" s="596"/>
      <c r="AP491" s="542"/>
      <c r="AQ491" s="580"/>
      <c r="AR491" s="584"/>
      <c r="AS491" s="585"/>
      <c r="AT491" s="595">
        <f>IF(AP491=0,0,(AR491/AP491)*100)</f>
        <v>0</v>
      </c>
      <c r="AU491" s="596"/>
      <c r="AV491" s="599">
        <f>AD491+AJ491+AP491</f>
        <v>0</v>
      </c>
      <c r="AW491" s="600"/>
      <c r="AX491" s="630">
        <f>AF491+AL491+AR491</f>
        <v>0</v>
      </c>
      <c r="AY491" s="631"/>
      <c r="AZ491" s="595">
        <f>IF(AV491=0,0,(AX491/AV491)*100)</f>
        <v>0</v>
      </c>
      <c r="BA491" s="596"/>
      <c r="BB491" s="542"/>
      <c r="BC491" s="580"/>
      <c r="BD491" s="584"/>
      <c r="BE491" s="585"/>
      <c r="BF491" s="595">
        <f>IF(BB491=0,0,(BD491/BB491)*100)</f>
        <v>0</v>
      </c>
      <c r="BG491" s="596"/>
      <c r="BH491" s="599">
        <f>AV491+BB491</f>
        <v>0</v>
      </c>
      <c r="BI491" s="600"/>
      <c r="BJ491" s="630">
        <f>AX491+BD491</f>
        <v>0</v>
      </c>
      <c r="BK491" s="631"/>
      <c r="BL491" s="595">
        <f>IF(BH491=0,0,(BJ491/BH491)*100)</f>
        <v>0</v>
      </c>
      <c r="BM491" s="596"/>
      <c r="BN491" s="656">
        <f>(AF491*2)+(AL491*2)+(AR491*3)+BD491</f>
        <v>0</v>
      </c>
      <c r="BO491" s="657"/>
      <c r="BP491" s="658"/>
      <c r="BQ491" s="676">
        <f t="shared" ref="BQ491" si="450">IF(BS491=0,0,50*BR491/BS491)</f>
        <v>0</v>
      </c>
      <c r="BR491" s="662">
        <f t="shared" ref="BR491" si="451">(BN491*BU$483)+(N491*BU$484)+(Z491*BU$485)+(R491*BU$486)+(X491*BU$487)+(AB491*BU$488)+(V491*BU$493)</f>
        <v>0</v>
      </c>
      <c r="BS491" s="662">
        <f t="shared" ref="BS491" si="452">((BB491-BD491)*BU$490)+((AV491-AX491)*BU$489)+(H491*BU$491)+(P491*BU$492)</f>
        <v>0</v>
      </c>
      <c r="BT491" s="19" t="s">
        <v>83</v>
      </c>
      <c r="BU491" s="277">
        <f>IF(BQ478="B",'VALUE POINTS'!L$18,IF('GAME STATS'!BQ478="C",'VALUE POINTS'!M$18,'VALUE POINTS'!K$18))</f>
        <v>2</v>
      </c>
      <c r="BV491" s="278"/>
    </row>
    <row r="492" spans="1:79" ht="21.75" customHeight="1" x14ac:dyDescent="0.35">
      <c r="A492" s="95"/>
      <c r="B492" s="571"/>
      <c r="C492" s="642" t="str">
        <f>IF(ROSTER!D$16="","",ROSTER!D$16)</f>
        <v/>
      </c>
      <c r="D492" s="643"/>
      <c r="E492" s="575"/>
      <c r="F492" s="577"/>
      <c r="G492" s="583"/>
      <c r="H492" s="579"/>
      <c r="I492" s="545"/>
      <c r="J492" s="544"/>
      <c r="K492" s="581"/>
      <c r="L492" s="586"/>
      <c r="M492" s="587"/>
      <c r="N492" s="592" t="s">
        <v>16</v>
      </c>
      <c r="O492" s="603"/>
      <c r="P492" s="544"/>
      <c r="Q492" s="581"/>
      <c r="R492" s="586"/>
      <c r="S492" s="587"/>
      <c r="T492" s="592" t="s">
        <v>16</v>
      </c>
      <c r="U492" s="592"/>
      <c r="V492" s="544"/>
      <c r="W492" s="545"/>
      <c r="X492" s="594"/>
      <c r="Y492" s="545"/>
      <c r="Z492" s="544"/>
      <c r="AA492" s="545"/>
      <c r="AB492" s="544"/>
      <c r="AC492" s="545"/>
      <c r="AD492" s="544"/>
      <c r="AE492" s="581"/>
      <c r="AF492" s="586"/>
      <c r="AG492" s="587"/>
      <c r="AH492" s="626"/>
      <c r="AI492" s="627"/>
      <c r="AJ492" s="544"/>
      <c r="AK492" s="581"/>
      <c r="AL492" s="586"/>
      <c r="AM492" s="587"/>
      <c r="AN492" s="626"/>
      <c r="AO492" s="627"/>
      <c r="AP492" s="544"/>
      <c r="AQ492" s="581"/>
      <c r="AR492" s="586"/>
      <c r="AS492" s="587"/>
      <c r="AT492" s="626"/>
      <c r="AU492" s="627"/>
      <c r="AV492" s="628"/>
      <c r="AW492" s="629"/>
      <c r="AX492" s="632"/>
      <c r="AY492" s="633"/>
      <c r="AZ492" s="626"/>
      <c r="BA492" s="627"/>
      <c r="BB492" s="544"/>
      <c r="BC492" s="581"/>
      <c r="BD492" s="586"/>
      <c r="BE492" s="587"/>
      <c r="BF492" s="626"/>
      <c r="BG492" s="627"/>
      <c r="BH492" s="628"/>
      <c r="BI492" s="629"/>
      <c r="BJ492" s="632"/>
      <c r="BK492" s="633"/>
      <c r="BL492" s="626"/>
      <c r="BM492" s="627"/>
      <c r="BN492" s="678"/>
      <c r="BO492" s="679"/>
      <c r="BP492" s="680"/>
      <c r="BQ492" s="677"/>
      <c r="BR492" s="663"/>
      <c r="BS492" s="663"/>
      <c r="BT492" s="19" t="s">
        <v>84</v>
      </c>
      <c r="BU492" s="277">
        <f>IF(BQ478="B",'VALUE POINTS'!L$19,IF('GAME STATS'!BQ478="C",'VALUE POINTS'!M$19,'VALUE POINTS'!K$19))</f>
        <v>2</v>
      </c>
      <c r="BV492" s="278"/>
    </row>
    <row r="493" spans="1:79" ht="21.75" customHeight="1" x14ac:dyDescent="0.35">
      <c r="A493" s="95"/>
      <c r="B493" s="570" t="str">
        <f>IF(ROSTER!B$18="","",ROSTER!B$18)</f>
        <v/>
      </c>
      <c r="C493" s="572" t="str">
        <f>IF(ROSTER!C$18="","",ROSTER!C$18)</f>
        <v/>
      </c>
      <c r="D493" s="573"/>
      <c r="E493" s="574"/>
      <c r="F493" s="576">
        <f>IF(E493="y",1,IF(E493="S",1,0))</f>
        <v>0</v>
      </c>
      <c r="G493" s="582">
        <f>IF(E493="S",1,0)</f>
        <v>0</v>
      </c>
      <c r="H493" s="578"/>
      <c r="I493" s="543"/>
      <c r="J493" s="542"/>
      <c r="K493" s="580"/>
      <c r="L493" s="584"/>
      <c r="M493" s="585"/>
      <c r="N493" s="588">
        <f>L493+J493</f>
        <v>0</v>
      </c>
      <c r="O493" s="589"/>
      <c r="P493" s="542"/>
      <c r="Q493" s="580"/>
      <c r="R493" s="584"/>
      <c r="S493" s="585"/>
      <c r="T493" s="588">
        <f>R493-P493</f>
        <v>0</v>
      </c>
      <c r="U493" s="588"/>
      <c r="V493" s="542"/>
      <c r="W493" s="543"/>
      <c r="X493" s="593"/>
      <c r="Y493" s="543"/>
      <c r="Z493" s="542"/>
      <c r="AA493" s="543"/>
      <c r="AB493" s="542"/>
      <c r="AC493" s="543"/>
      <c r="AD493" s="542"/>
      <c r="AE493" s="580"/>
      <c r="AF493" s="584"/>
      <c r="AG493" s="585"/>
      <c r="AH493" s="595">
        <f>IF(AD493=0,0,(AF493/AD493)*100)</f>
        <v>0</v>
      </c>
      <c r="AI493" s="596"/>
      <c r="AJ493" s="542"/>
      <c r="AK493" s="580"/>
      <c r="AL493" s="584"/>
      <c r="AM493" s="585"/>
      <c r="AN493" s="595">
        <f>IF(AJ493=0,0,(AL493/AJ493)*100)</f>
        <v>0</v>
      </c>
      <c r="AO493" s="596"/>
      <c r="AP493" s="542"/>
      <c r="AQ493" s="580"/>
      <c r="AR493" s="584"/>
      <c r="AS493" s="585"/>
      <c r="AT493" s="595">
        <f>IF(AP493=0,0,(AR493/AP493)*100)</f>
        <v>0</v>
      </c>
      <c r="AU493" s="596"/>
      <c r="AV493" s="599">
        <f>AD493+AJ493+AP493</f>
        <v>0</v>
      </c>
      <c r="AW493" s="600"/>
      <c r="AX493" s="630">
        <f>AF493+AL493+AR493</f>
        <v>0</v>
      </c>
      <c r="AY493" s="631"/>
      <c r="AZ493" s="595">
        <f>IF(AV493=0,0,(AX493/AV493)*100)</f>
        <v>0</v>
      </c>
      <c r="BA493" s="596"/>
      <c r="BB493" s="542"/>
      <c r="BC493" s="580"/>
      <c r="BD493" s="584"/>
      <c r="BE493" s="585"/>
      <c r="BF493" s="595">
        <f>IF(BB493=0,0,(BD493/BB493)*100)</f>
        <v>0</v>
      </c>
      <c r="BG493" s="596"/>
      <c r="BH493" s="599">
        <f>AV493+BB493</f>
        <v>0</v>
      </c>
      <c r="BI493" s="600"/>
      <c r="BJ493" s="630">
        <f>AX493+BD493</f>
        <v>0</v>
      </c>
      <c r="BK493" s="631"/>
      <c r="BL493" s="595">
        <f>IF(BH493=0,0,(BJ493/BH493)*100)</f>
        <v>0</v>
      </c>
      <c r="BM493" s="596"/>
      <c r="BN493" s="656">
        <f>(AF493*2)+(AL493*2)+(AR493*3)+BD493</f>
        <v>0</v>
      </c>
      <c r="BO493" s="657"/>
      <c r="BP493" s="658"/>
      <c r="BQ493" s="676">
        <f t="shared" ref="BQ493" si="453">IF(BS493=0,0,50*BR493/BS493)</f>
        <v>0</v>
      </c>
      <c r="BR493" s="662">
        <f t="shared" ref="BR493" si="454">(BN493*BU$483)+(N493*BU$484)+(Z493*BU$485)+(R493*BU$486)+(X493*BU$487)+(AB493*BU$488)+(V493*BU$493)</f>
        <v>0</v>
      </c>
      <c r="BS493" s="662">
        <f t="shared" ref="BS493" si="455">((BB493-BD493)*BU$490)+((AV493-AX493)*BU$489)+(H493*BU$491)+(P493*BU$492)</f>
        <v>0</v>
      </c>
      <c r="BT493" s="19" t="s">
        <v>160</v>
      </c>
      <c r="BU493" s="277">
        <f>IF(BQ478="B",'VALUE POINTS'!L$20,IF('GAME STATS'!BQ478="C",'VALUE POINTS'!M$20,'VALUE POINTS'!K$20))</f>
        <v>1</v>
      </c>
      <c r="BV493" s="278"/>
    </row>
    <row r="494" spans="1:79" ht="21.75" customHeight="1" x14ac:dyDescent="0.25">
      <c r="A494" s="95"/>
      <c r="B494" s="571"/>
      <c r="C494" s="642" t="str">
        <f>IF(ROSTER!D$18="","",ROSTER!D$18)</f>
        <v/>
      </c>
      <c r="D494" s="643"/>
      <c r="E494" s="575"/>
      <c r="F494" s="577"/>
      <c r="G494" s="583"/>
      <c r="H494" s="579"/>
      <c r="I494" s="545"/>
      <c r="J494" s="544"/>
      <c r="K494" s="581"/>
      <c r="L494" s="586"/>
      <c r="M494" s="587"/>
      <c r="N494" s="592" t="s">
        <v>16</v>
      </c>
      <c r="O494" s="603"/>
      <c r="P494" s="544"/>
      <c r="Q494" s="581"/>
      <c r="R494" s="586"/>
      <c r="S494" s="587"/>
      <c r="T494" s="592" t="s">
        <v>16</v>
      </c>
      <c r="U494" s="592"/>
      <c r="V494" s="544"/>
      <c r="W494" s="545"/>
      <c r="X494" s="594"/>
      <c r="Y494" s="545"/>
      <c r="Z494" s="544"/>
      <c r="AA494" s="545"/>
      <c r="AB494" s="544"/>
      <c r="AC494" s="545"/>
      <c r="AD494" s="544"/>
      <c r="AE494" s="581"/>
      <c r="AF494" s="586"/>
      <c r="AG494" s="587"/>
      <c r="AH494" s="626"/>
      <c r="AI494" s="627"/>
      <c r="AJ494" s="544"/>
      <c r="AK494" s="581"/>
      <c r="AL494" s="586"/>
      <c r="AM494" s="587"/>
      <c r="AN494" s="626"/>
      <c r="AO494" s="627"/>
      <c r="AP494" s="544"/>
      <c r="AQ494" s="581"/>
      <c r="AR494" s="586"/>
      <c r="AS494" s="587"/>
      <c r="AT494" s="626"/>
      <c r="AU494" s="627"/>
      <c r="AV494" s="628"/>
      <c r="AW494" s="629"/>
      <c r="AX494" s="632"/>
      <c r="AY494" s="633"/>
      <c r="AZ494" s="626"/>
      <c r="BA494" s="627"/>
      <c r="BB494" s="544"/>
      <c r="BC494" s="581"/>
      <c r="BD494" s="586"/>
      <c r="BE494" s="587"/>
      <c r="BF494" s="626"/>
      <c r="BG494" s="627"/>
      <c r="BH494" s="628"/>
      <c r="BI494" s="629"/>
      <c r="BJ494" s="632"/>
      <c r="BK494" s="633"/>
      <c r="BL494" s="626"/>
      <c r="BM494" s="627"/>
      <c r="BN494" s="678"/>
      <c r="BO494" s="679"/>
      <c r="BP494" s="680"/>
      <c r="BQ494" s="677"/>
      <c r="BR494" s="663"/>
      <c r="BS494" s="663"/>
      <c r="BT494" s="15"/>
      <c r="BU494" s="15"/>
      <c r="BV494" s="95"/>
    </row>
    <row r="495" spans="1:79" ht="21.75" customHeight="1" x14ac:dyDescent="0.25">
      <c r="A495" s="95"/>
      <c r="B495" s="570" t="str">
        <f>IF(ROSTER!B$20="","",ROSTER!B$20)</f>
        <v/>
      </c>
      <c r="C495" s="572" t="str">
        <f>IF(ROSTER!C$20="","",ROSTER!C$20)</f>
        <v/>
      </c>
      <c r="D495" s="573"/>
      <c r="E495" s="574"/>
      <c r="F495" s="576">
        <f>IF(E495="y",1,IF(E495="S",1,0))</f>
        <v>0</v>
      </c>
      <c r="G495" s="582">
        <f>IF(E495="S",1,0)</f>
        <v>0</v>
      </c>
      <c r="H495" s="578"/>
      <c r="I495" s="543"/>
      <c r="J495" s="542"/>
      <c r="K495" s="580"/>
      <c r="L495" s="584"/>
      <c r="M495" s="585"/>
      <c r="N495" s="588">
        <f>L495+J495</f>
        <v>0</v>
      </c>
      <c r="O495" s="589"/>
      <c r="P495" s="542"/>
      <c r="Q495" s="580"/>
      <c r="R495" s="584"/>
      <c r="S495" s="585"/>
      <c r="T495" s="588">
        <f>R495-P495</f>
        <v>0</v>
      </c>
      <c r="U495" s="588"/>
      <c r="V495" s="542"/>
      <c r="W495" s="543"/>
      <c r="X495" s="593"/>
      <c r="Y495" s="543"/>
      <c r="Z495" s="542"/>
      <c r="AA495" s="543"/>
      <c r="AB495" s="542"/>
      <c r="AC495" s="543"/>
      <c r="AD495" s="542"/>
      <c r="AE495" s="580"/>
      <c r="AF495" s="584"/>
      <c r="AG495" s="585"/>
      <c r="AH495" s="595">
        <f>IF(AD495=0,0,(AF495/AD495)*100)</f>
        <v>0</v>
      </c>
      <c r="AI495" s="596"/>
      <c r="AJ495" s="542"/>
      <c r="AK495" s="580"/>
      <c r="AL495" s="584"/>
      <c r="AM495" s="585"/>
      <c r="AN495" s="595">
        <f>IF(AJ495=0,0,(AL495/AJ495)*100)</f>
        <v>0</v>
      </c>
      <c r="AO495" s="596"/>
      <c r="AP495" s="542"/>
      <c r="AQ495" s="580"/>
      <c r="AR495" s="584"/>
      <c r="AS495" s="585"/>
      <c r="AT495" s="595">
        <f>IF(AP495=0,0,(AR495/AP495)*100)</f>
        <v>0</v>
      </c>
      <c r="AU495" s="596"/>
      <c r="AV495" s="599">
        <f>AD495+AJ495+AP495</f>
        <v>0</v>
      </c>
      <c r="AW495" s="600"/>
      <c r="AX495" s="630">
        <f>AF495+AL495+AR495</f>
        <v>0</v>
      </c>
      <c r="AY495" s="631"/>
      <c r="AZ495" s="595">
        <f>IF(AV495=0,0,(AX495/AV495)*100)</f>
        <v>0</v>
      </c>
      <c r="BA495" s="596"/>
      <c r="BB495" s="542"/>
      <c r="BC495" s="580"/>
      <c r="BD495" s="584"/>
      <c r="BE495" s="585"/>
      <c r="BF495" s="595">
        <f>IF(BB495=0,0,(BD495/BB495)*100)</f>
        <v>0</v>
      </c>
      <c r="BG495" s="596"/>
      <c r="BH495" s="599">
        <f>AV495+BB495</f>
        <v>0</v>
      </c>
      <c r="BI495" s="600"/>
      <c r="BJ495" s="630">
        <f>AX495+BD495</f>
        <v>0</v>
      </c>
      <c r="BK495" s="631"/>
      <c r="BL495" s="595">
        <f>IF(BH495=0,0,(BJ495/BH495)*100)</f>
        <v>0</v>
      </c>
      <c r="BM495" s="596"/>
      <c r="BN495" s="656">
        <f>(AF495*2)+(AL495*2)+(AR495*3)+BD495</f>
        <v>0</v>
      </c>
      <c r="BO495" s="657"/>
      <c r="BP495" s="658"/>
      <c r="BQ495" s="676">
        <f t="shared" ref="BQ495" si="456">IF(BS495=0,0,50*BR495/BS495)</f>
        <v>0</v>
      </c>
      <c r="BR495" s="662">
        <f t="shared" ref="BR495" si="457">(BN495*BU$483)+(N495*BU$484)+(Z495*BU$485)+(R495*BU$486)+(X495*BU$487)+(AB495*BU$488)+(V495*BU$493)</f>
        <v>0</v>
      </c>
      <c r="BS495" s="662">
        <f t="shared" ref="BS495" si="458">((BB495-BD495)*BU$490)+((AV495-AX495)*BU$489)+(H495*BU$491)+(P495*BU$492)</f>
        <v>0</v>
      </c>
      <c r="BT495" s="15"/>
      <c r="BU495" s="15"/>
      <c r="BV495" s="95"/>
    </row>
    <row r="496" spans="1:79" ht="21.75" customHeight="1" x14ac:dyDescent="0.25">
      <c r="A496" s="95"/>
      <c r="B496" s="571"/>
      <c r="C496" s="642" t="str">
        <f>IF(ROSTER!D$20="","",ROSTER!D$20)</f>
        <v/>
      </c>
      <c r="D496" s="643"/>
      <c r="E496" s="575"/>
      <c r="F496" s="577"/>
      <c r="G496" s="583"/>
      <c r="H496" s="579"/>
      <c r="I496" s="545"/>
      <c r="J496" s="544"/>
      <c r="K496" s="581"/>
      <c r="L496" s="586"/>
      <c r="M496" s="587"/>
      <c r="N496" s="592" t="s">
        <v>16</v>
      </c>
      <c r="O496" s="603"/>
      <c r="P496" s="544"/>
      <c r="Q496" s="581"/>
      <c r="R496" s="586"/>
      <c r="S496" s="587"/>
      <c r="T496" s="592" t="s">
        <v>16</v>
      </c>
      <c r="U496" s="592"/>
      <c r="V496" s="544"/>
      <c r="W496" s="545"/>
      <c r="X496" s="594"/>
      <c r="Y496" s="545"/>
      <c r="Z496" s="544"/>
      <c r="AA496" s="545"/>
      <c r="AB496" s="544"/>
      <c r="AC496" s="545"/>
      <c r="AD496" s="544"/>
      <c r="AE496" s="581"/>
      <c r="AF496" s="586"/>
      <c r="AG496" s="587"/>
      <c r="AH496" s="626"/>
      <c r="AI496" s="627"/>
      <c r="AJ496" s="544"/>
      <c r="AK496" s="581"/>
      <c r="AL496" s="586"/>
      <c r="AM496" s="587"/>
      <c r="AN496" s="626"/>
      <c r="AO496" s="627"/>
      <c r="AP496" s="544"/>
      <c r="AQ496" s="581"/>
      <c r="AR496" s="586"/>
      <c r="AS496" s="587"/>
      <c r="AT496" s="626"/>
      <c r="AU496" s="627"/>
      <c r="AV496" s="628"/>
      <c r="AW496" s="629"/>
      <c r="AX496" s="632"/>
      <c r="AY496" s="633"/>
      <c r="AZ496" s="626"/>
      <c r="BA496" s="627"/>
      <c r="BB496" s="544"/>
      <c r="BC496" s="581"/>
      <c r="BD496" s="586"/>
      <c r="BE496" s="587"/>
      <c r="BF496" s="626"/>
      <c r="BG496" s="627"/>
      <c r="BH496" s="628"/>
      <c r="BI496" s="629"/>
      <c r="BJ496" s="632"/>
      <c r="BK496" s="633"/>
      <c r="BL496" s="626"/>
      <c r="BM496" s="627"/>
      <c r="BN496" s="678"/>
      <c r="BO496" s="679"/>
      <c r="BP496" s="680"/>
      <c r="BQ496" s="677"/>
      <c r="BR496" s="663"/>
      <c r="BS496" s="663"/>
      <c r="BT496" s="15"/>
      <c r="BU496" s="15"/>
      <c r="BV496" s="95"/>
    </row>
    <row r="497" spans="1:74" ht="21.75" customHeight="1" x14ac:dyDescent="0.25">
      <c r="A497" s="95"/>
      <c r="B497" s="570" t="str">
        <f>IF(ROSTER!B$22="","",ROSTER!B$22)</f>
        <v/>
      </c>
      <c r="C497" s="572" t="str">
        <f>IF(ROSTER!C$22="","",ROSTER!C$22)</f>
        <v/>
      </c>
      <c r="D497" s="573"/>
      <c r="E497" s="574"/>
      <c r="F497" s="576">
        <f>IF(E497="y",1,IF(E497="S",1,0))</f>
        <v>0</v>
      </c>
      <c r="G497" s="582">
        <f>IF(E497="S",1,0)</f>
        <v>0</v>
      </c>
      <c r="H497" s="578"/>
      <c r="I497" s="543"/>
      <c r="J497" s="542"/>
      <c r="K497" s="580"/>
      <c r="L497" s="584"/>
      <c r="M497" s="585"/>
      <c r="N497" s="588">
        <f>L497+J497</f>
        <v>0</v>
      </c>
      <c r="O497" s="589"/>
      <c r="P497" s="542"/>
      <c r="Q497" s="580"/>
      <c r="R497" s="584"/>
      <c r="S497" s="585"/>
      <c r="T497" s="588">
        <f>R497-P497</f>
        <v>0</v>
      </c>
      <c r="U497" s="588"/>
      <c r="V497" s="542"/>
      <c r="W497" s="543"/>
      <c r="X497" s="593"/>
      <c r="Y497" s="543"/>
      <c r="Z497" s="542"/>
      <c r="AA497" s="543"/>
      <c r="AB497" s="542"/>
      <c r="AC497" s="543"/>
      <c r="AD497" s="542"/>
      <c r="AE497" s="580"/>
      <c r="AF497" s="584"/>
      <c r="AG497" s="585"/>
      <c r="AH497" s="595">
        <f>IF(AD497=0,0,(AF497/AD497)*100)</f>
        <v>0</v>
      </c>
      <c r="AI497" s="596"/>
      <c r="AJ497" s="542"/>
      <c r="AK497" s="580"/>
      <c r="AL497" s="584"/>
      <c r="AM497" s="585"/>
      <c r="AN497" s="595">
        <f>IF(AJ497=0,0,(AL497/AJ497)*100)</f>
        <v>0</v>
      </c>
      <c r="AO497" s="596"/>
      <c r="AP497" s="542"/>
      <c r="AQ497" s="580"/>
      <c r="AR497" s="584"/>
      <c r="AS497" s="585"/>
      <c r="AT497" s="595">
        <f>IF(AP497=0,0,(AR497/AP497)*100)</f>
        <v>0</v>
      </c>
      <c r="AU497" s="596"/>
      <c r="AV497" s="599">
        <f>AD497+AJ497+AP497</f>
        <v>0</v>
      </c>
      <c r="AW497" s="600"/>
      <c r="AX497" s="630">
        <f>AF497+AL497+AR497</f>
        <v>0</v>
      </c>
      <c r="AY497" s="631"/>
      <c r="AZ497" s="595">
        <f>IF(AV497=0,0,(AX497/AV497)*100)</f>
        <v>0</v>
      </c>
      <c r="BA497" s="596"/>
      <c r="BB497" s="542"/>
      <c r="BC497" s="580"/>
      <c r="BD497" s="584"/>
      <c r="BE497" s="585"/>
      <c r="BF497" s="595">
        <f>IF(BB497=0,0,(BD497/BB497)*100)</f>
        <v>0</v>
      </c>
      <c r="BG497" s="596"/>
      <c r="BH497" s="599">
        <f>AV497+BB497</f>
        <v>0</v>
      </c>
      <c r="BI497" s="600"/>
      <c r="BJ497" s="630">
        <f>AX497+BD497</f>
        <v>0</v>
      </c>
      <c r="BK497" s="631"/>
      <c r="BL497" s="595">
        <f>IF(BH497=0,0,(BJ497/BH497)*100)</f>
        <v>0</v>
      </c>
      <c r="BM497" s="596"/>
      <c r="BN497" s="656">
        <f>(AF497*2)+(AL497*2)+(AR497*3)+BD497</f>
        <v>0</v>
      </c>
      <c r="BO497" s="657"/>
      <c r="BP497" s="658"/>
      <c r="BQ497" s="676">
        <f t="shared" ref="BQ497" si="459">IF(BS497=0,0,50*BR497/BS497)</f>
        <v>0</v>
      </c>
      <c r="BR497" s="662">
        <f t="shared" ref="BR497" si="460">(BN497*BU$483)+(N497*BU$484)+(Z497*BU$485)+(R497*BU$486)+(X497*BU$487)+(AB497*BU$488)+(V497*BU$493)</f>
        <v>0</v>
      </c>
      <c r="BS497" s="662">
        <f t="shared" ref="BS497" si="461">((BB497-BD497)*BU$490)+((AV497-AX497)*BU$489)+(H497*BU$491)+(P497*BU$492)</f>
        <v>0</v>
      </c>
      <c r="BT497" s="15"/>
      <c r="BU497" s="15"/>
      <c r="BV497" s="95"/>
    </row>
    <row r="498" spans="1:74" ht="21.75" customHeight="1" x14ac:dyDescent="0.25">
      <c r="A498" s="95"/>
      <c r="B498" s="571"/>
      <c r="C498" s="642" t="str">
        <f>IF(ROSTER!D$22="","",ROSTER!D$22)</f>
        <v/>
      </c>
      <c r="D498" s="643"/>
      <c r="E498" s="575"/>
      <c r="F498" s="577"/>
      <c r="G498" s="583"/>
      <c r="H498" s="579"/>
      <c r="I498" s="545"/>
      <c r="J498" s="544"/>
      <c r="K498" s="581"/>
      <c r="L498" s="586"/>
      <c r="M498" s="587"/>
      <c r="N498" s="592" t="s">
        <v>16</v>
      </c>
      <c r="O498" s="603"/>
      <c r="P498" s="544"/>
      <c r="Q498" s="581"/>
      <c r="R498" s="586"/>
      <c r="S498" s="587"/>
      <c r="T498" s="592" t="s">
        <v>16</v>
      </c>
      <c r="U498" s="592"/>
      <c r="V498" s="544"/>
      <c r="W498" s="545"/>
      <c r="X498" s="594"/>
      <c r="Y498" s="545"/>
      <c r="Z498" s="544"/>
      <c r="AA498" s="545"/>
      <c r="AB498" s="544"/>
      <c r="AC498" s="545"/>
      <c r="AD498" s="544"/>
      <c r="AE498" s="581"/>
      <c r="AF498" s="586"/>
      <c r="AG498" s="587"/>
      <c r="AH498" s="626"/>
      <c r="AI498" s="627"/>
      <c r="AJ498" s="544"/>
      <c r="AK498" s="581"/>
      <c r="AL498" s="586"/>
      <c r="AM498" s="587"/>
      <c r="AN498" s="626"/>
      <c r="AO498" s="627"/>
      <c r="AP498" s="544"/>
      <c r="AQ498" s="581"/>
      <c r="AR498" s="586"/>
      <c r="AS498" s="587"/>
      <c r="AT498" s="626"/>
      <c r="AU498" s="627"/>
      <c r="AV498" s="628"/>
      <c r="AW498" s="629"/>
      <c r="AX498" s="632"/>
      <c r="AY498" s="633"/>
      <c r="AZ498" s="626"/>
      <c r="BA498" s="627"/>
      <c r="BB498" s="544"/>
      <c r="BC498" s="581"/>
      <c r="BD498" s="586"/>
      <c r="BE498" s="587"/>
      <c r="BF498" s="626"/>
      <c r="BG498" s="627"/>
      <c r="BH498" s="628"/>
      <c r="BI498" s="629"/>
      <c r="BJ498" s="632"/>
      <c r="BK498" s="633"/>
      <c r="BL498" s="626"/>
      <c r="BM498" s="627"/>
      <c r="BN498" s="678"/>
      <c r="BO498" s="679"/>
      <c r="BP498" s="680"/>
      <c r="BQ498" s="677"/>
      <c r="BR498" s="663"/>
      <c r="BS498" s="663"/>
      <c r="BT498" s="15"/>
      <c r="BU498" s="15"/>
      <c r="BV498" s="95"/>
    </row>
    <row r="499" spans="1:74" ht="21.75" customHeight="1" x14ac:dyDescent="0.25">
      <c r="A499" s="95"/>
      <c r="B499" s="570" t="str">
        <f>IF(ROSTER!B$24="","",ROSTER!B$24)</f>
        <v/>
      </c>
      <c r="C499" s="572" t="str">
        <f>IF(ROSTER!C$24="","",ROSTER!C$24)</f>
        <v/>
      </c>
      <c r="D499" s="573"/>
      <c r="E499" s="574"/>
      <c r="F499" s="576">
        <f>IF(E499="y",1,IF(E499="S",1,0))</f>
        <v>0</v>
      </c>
      <c r="G499" s="582">
        <f>IF(E499="S",1,0)</f>
        <v>0</v>
      </c>
      <c r="H499" s="578"/>
      <c r="I499" s="543"/>
      <c r="J499" s="542"/>
      <c r="K499" s="580"/>
      <c r="L499" s="584"/>
      <c r="M499" s="585"/>
      <c r="N499" s="588">
        <f>L499+J499</f>
        <v>0</v>
      </c>
      <c r="O499" s="589"/>
      <c r="P499" s="542"/>
      <c r="Q499" s="580"/>
      <c r="R499" s="584"/>
      <c r="S499" s="585"/>
      <c r="T499" s="588">
        <f>R499-P499</f>
        <v>0</v>
      </c>
      <c r="U499" s="588"/>
      <c r="V499" s="542"/>
      <c r="W499" s="543"/>
      <c r="X499" s="593"/>
      <c r="Y499" s="543"/>
      <c r="Z499" s="542"/>
      <c r="AA499" s="543"/>
      <c r="AB499" s="542"/>
      <c r="AC499" s="543"/>
      <c r="AD499" s="542"/>
      <c r="AE499" s="580"/>
      <c r="AF499" s="584"/>
      <c r="AG499" s="585"/>
      <c r="AH499" s="595">
        <f>IF(AD499=0,0,(AF499/AD499)*100)</f>
        <v>0</v>
      </c>
      <c r="AI499" s="596"/>
      <c r="AJ499" s="542"/>
      <c r="AK499" s="580"/>
      <c r="AL499" s="584"/>
      <c r="AM499" s="585"/>
      <c r="AN499" s="595">
        <f>IF(AJ499=0,0,(AL499/AJ499)*100)</f>
        <v>0</v>
      </c>
      <c r="AO499" s="596"/>
      <c r="AP499" s="542"/>
      <c r="AQ499" s="580"/>
      <c r="AR499" s="584"/>
      <c r="AS499" s="585"/>
      <c r="AT499" s="595">
        <f>IF(AP499=0,0,(AR499/AP499)*100)</f>
        <v>0</v>
      </c>
      <c r="AU499" s="596"/>
      <c r="AV499" s="599">
        <f>AD499+AJ499+AP499</f>
        <v>0</v>
      </c>
      <c r="AW499" s="600"/>
      <c r="AX499" s="630">
        <f>AF499+AL499+AR499</f>
        <v>0</v>
      </c>
      <c r="AY499" s="631"/>
      <c r="AZ499" s="595">
        <f>IF(AV499=0,0,(AX499/AV499)*100)</f>
        <v>0</v>
      </c>
      <c r="BA499" s="596"/>
      <c r="BB499" s="542"/>
      <c r="BC499" s="580"/>
      <c r="BD499" s="584"/>
      <c r="BE499" s="585"/>
      <c r="BF499" s="595">
        <f>IF(BB499=0,0,(BD499/BB499)*100)</f>
        <v>0</v>
      </c>
      <c r="BG499" s="596"/>
      <c r="BH499" s="599">
        <f>AV499+BB499</f>
        <v>0</v>
      </c>
      <c r="BI499" s="600"/>
      <c r="BJ499" s="630">
        <f>AX499+BD499</f>
        <v>0</v>
      </c>
      <c r="BK499" s="631"/>
      <c r="BL499" s="595">
        <f>IF(BH499=0,0,(BJ499/BH499)*100)</f>
        <v>0</v>
      </c>
      <c r="BM499" s="596"/>
      <c r="BN499" s="656">
        <f>(AF499*2)+(AL499*2)+(AR499*3)+BD499</f>
        <v>0</v>
      </c>
      <c r="BO499" s="657"/>
      <c r="BP499" s="658"/>
      <c r="BQ499" s="676">
        <f t="shared" ref="BQ499" si="462">IF(BS499=0,0,50*BR499/BS499)</f>
        <v>0</v>
      </c>
      <c r="BR499" s="662">
        <f t="shared" ref="BR499" si="463">(BN499*BU$483)+(N499*BU$484)+(Z499*BU$485)+(R499*BU$486)+(X499*BU$487)+(AB499*BU$488)+(V499*BU$493)</f>
        <v>0</v>
      </c>
      <c r="BS499" s="662">
        <f t="shared" ref="BS499" si="464">((BB499-BD499)*BU$490)+((AV499-AX499)*BU$489)+(H499*BU$491)+(P499*BU$492)</f>
        <v>0</v>
      </c>
      <c r="BT499" s="15"/>
      <c r="BU499" s="15"/>
      <c r="BV499" s="95"/>
    </row>
    <row r="500" spans="1:74" ht="21.75" customHeight="1" x14ac:dyDescent="0.25">
      <c r="A500" s="95"/>
      <c r="B500" s="571"/>
      <c r="C500" s="642" t="str">
        <f>IF(ROSTER!D$24="","",ROSTER!D$24)</f>
        <v/>
      </c>
      <c r="D500" s="643"/>
      <c r="E500" s="575"/>
      <c r="F500" s="577"/>
      <c r="G500" s="583"/>
      <c r="H500" s="579"/>
      <c r="I500" s="545"/>
      <c r="J500" s="544"/>
      <c r="K500" s="581"/>
      <c r="L500" s="586"/>
      <c r="M500" s="587"/>
      <c r="N500" s="592" t="s">
        <v>16</v>
      </c>
      <c r="O500" s="603"/>
      <c r="P500" s="544"/>
      <c r="Q500" s="581"/>
      <c r="R500" s="586"/>
      <c r="S500" s="587"/>
      <c r="T500" s="592" t="s">
        <v>16</v>
      </c>
      <c r="U500" s="592"/>
      <c r="V500" s="544"/>
      <c r="W500" s="545"/>
      <c r="X500" s="594"/>
      <c r="Y500" s="545"/>
      <c r="Z500" s="544"/>
      <c r="AA500" s="545"/>
      <c r="AB500" s="544"/>
      <c r="AC500" s="545"/>
      <c r="AD500" s="544"/>
      <c r="AE500" s="581"/>
      <c r="AF500" s="586"/>
      <c r="AG500" s="587"/>
      <c r="AH500" s="626"/>
      <c r="AI500" s="627"/>
      <c r="AJ500" s="544"/>
      <c r="AK500" s="581"/>
      <c r="AL500" s="586"/>
      <c r="AM500" s="587"/>
      <c r="AN500" s="626"/>
      <c r="AO500" s="627"/>
      <c r="AP500" s="544"/>
      <c r="AQ500" s="581"/>
      <c r="AR500" s="586"/>
      <c r="AS500" s="587"/>
      <c r="AT500" s="626"/>
      <c r="AU500" s="627"/>
      <c r="AV500" s="628"/>
      <c r="AW500" s="629"/>
      <c r="AX500" s="632"/>
      <c r="AY500" s="633"/>
      <c r="AZ500" s="626"/>
      <c r="BA500" s="627"/>
      <c r="BB500" s="544"/>
      <c r="BC500" s="581"/>
      <c r="BD500" s="586"/>
      <c r="BE500" s="587"/>
      <c r="BF500" s="626"/>
      <c r="BG500" s="627"/>
      <c r="BH500" s="628"/>
      <c r="BI500" s="629"/>
      <c r="BJ500" s="632"/>
      <c r="BK500" s="633"/>
      <c r="BL500" s="626"/>
      <c r="BM500" s="627"/>
      <c r="BN500" s="678"/>
      <c r="BO500" s="679"/>
      <c r="BP500" s="680"/>
      <c r="BQ500" s="677"/>
      <c r="BR500" s="663"/>
      <c r="BS500" s="663"/>
      <c r="BT500" s="15"/>
      <c r="BU500" s="15"/>
      <c r="BV500" s="95"/>
    </row>
    <row r="501" spans="1:74" ht="21.75" customHeight="1" x14ac:dyDescent="0.25">
      <c r="A501" s="95"/>
      <c r="B501" s="570" t="str">
        <f>IF(ROSTER!B$26="","",ROSTER!B$26)</f>
        <v/>
      </c>
      <c r="C501" s="572" t="str">
        <f>IF(ROSTER!C$26="","",ROSTER!C$26)</f>
        <v/>
      </c>
      <c r="D501" s="573"/>
      <c r="E501" s="574"/>
      <c r="F501" s="576">
        <f>IF(E501="y",1,IF(E501="S",1,0))</f>
        <v>0</v>
      </c>
      <c r="G501" s="582">
        <f>IF(E501="S",1,0)</f>
        <v>0</v>
      </c>
      <c r="H501" s="578"/>
      <c r="I501" s="543"/>
      <c r="J501" s="542"/>
      <c r="K501" s="580"/>
      <c r="L501" s="584"/>
      <c r="M501" s="585"/>
      <c r="N501" s="588">
        <f>L501+J501</f>
        <v>0</v>
      </c>
      <c r="O501" s="589"/>
      <c r="P501" s="542"/>
      <c r="Q501" s="580"/>
      <c r="R501" s="584"/>
      <c r="S501" s="585"/>
      <c r="T501" s="588">
        <f>R501-P501</f>
        <v>0</v>
      </c>
      <c r="U501" s="588"/>
      <c r="V501" s="542"/>
      <c r="W501" s="543"/>
      <c r="X501" s="593"/>
      <c r="Y501" s="543"/>
      <c r="Z501" s="542"/>
      <c r="AA501" s="543"/>
      <c r="AB501" s="542"/>
      <c r="AC501" s="543"/>
      <c r="AD501" s="542"/>
      <c r="AE501" s="580"/>
      <c r="AF501" s="584"/>
      <c r="AG501" s="585"/>
      <c r="AH501" s="595">
        <f>IF(AD501=0,0,(AF501/AD501)*100)</f>
        <v>0</v>
      </c>
      <c r="AI501" s="596"/>
      <c r="AJ501" s="542"/>
      <c r="AK501" s="580"/>
      <c r="AL501" s="584"/>
      <c r="AM501" s="585"/>
      <c r="AN501" s="595">
        <f>IF(AJ501=0,0,(AL501/AJ501)*100)</f>
        <v>0</v>
      </c>
      <c r="AO501" s="596"/>
      <c r="AP501" s="542"/>
      <c r="AQ501" s="580"/>
      <c r="AR501" s="584"/>
      <c r="AS501" s="585"/>
      <c r="AT501" s="595">
        <f>IF(AP501=0,0,(AR501/AP501)*100)</f>
        <v>0</v>
      </c>
      <c r="AU501" s="596"/>
      <c r="AV501" s="599">
        <f>AD501+AJ501+AP501</f>
        <v>0</v>
      </c>
      <c r="AW501" s="600"/>
      <c r="AX501" s="630">
        <f>AF501+AL501+AR501</f>
        <v>0</v>
      </c>
      <c r="AY501" s="631"/>
      <c r="AZ501" s="595">
        <f>IF(AV501=0,0,(AX501/AV501)*100)</f>
        <v>0</v>
      </c>
      <c r="BA501" s="596"/>
      <c r="BB501" s="542"/>
      <c r="BC501" s="580"/>
      <c r="BD501" s="584"/>
      <c r="BE501" s="585"/>
      <c r="BF501" s="595">
        <f>IF(BB501=0,0,(BD501/BB501)*100)</f>
        <v>0</v>
      </c>
      <c r="BG501" s="596"/>
      <c r="BH501" s="599">
        <f>AV501+BB501</f>
        <v>0</v>
      </c>
      <c r="BI501" s="600"/>
      <c r="BJ501" s="630">
        <f>AX501+BD501</f>
        <v>0</v>
      </c>
      <c r="BK501" s="631"/>
      <c r="BL501" s="595">
        <f>IF(BH501=0,0,(BJ501/BH501)*100)</f>
        <v>0</v>
      </c>
      <c r="BM501" s="596"/>
      <c r="BN501" s="656">
        <f>(AF501*2)+(AL501*2)+(AR501*3)+BD501</f>
        <v>0</v>
      </c>
      <c r="BO501" s="657"/>
      <c r="BP501" s="658"/>
      <c r="BQ501" s="676">
        <f t="shared" ref="BQ501" si="465">IF(BS501=0,0,50*BR501/BS501)</f>
        <v>0</v>
      </c>
      <c r="BR501" s="662">
        <f t="shared" ref="BR501" si="466">(BN501*BU$483)+(N501*BU$484)+(Z501*BU$485)+(R501*BU$486)+(X501*BU$487)+(AB501*BU$488)+(V501*BU$493)</f>
        <v>0</v>
      </c>
      <c r="BS501" s="662">
        <f t="shared" ref="BS501" si="467">((BB501-BD501)*BU$490)+((AV501-AX501)*BU$489)+(H501*BU$491)+(P501*BU$492)</f>
        <v>0</v>
      </c>
      <c r="BT501" s="15"/>
      <c r="BU501" s="15"/>
      <c r="BV501" s="95"/>
    </row>
    <row r="502" spans="1:74" ht="21.75" customHeight="1" x14ac:dyDescent="0.25">
      <c r="A502" s="95"/>
      <c r="B502" s="571"/>
      <c r="C502" s="642" t="str">
        <f>IF(ROSTER!D$26="","",ROSTER!D$26)</f>
        <v/>
      </c>
      <c r="D502" s="643"/>
      <c r="E502" s="575"/>
      <c r="F502" s="577"/>
      <c r="G502" s="583"/>
      <c r="H502" s="579"/>
      <c r="I502" s="545"/>
      <c r="J502" s="544"/>
      <c r="K502" s="581"/>
      <c r="L502" s="586"/>
      <c r="M502" s="587"/>
      <c r="N502" s="592" t="s">
        <v>16</v>
      </c>
      <c r="O502" s="603"/>
      <c r="P502" s="544"/>
      <c r="Q502" s="581"/>
      <c r="R502" s="586"/>
      <c r="S502" s="587"/>
      <c r="T502" s="592" t="s">
        <v>16</v>
      </c>
      <c r="U502" s="592"/>
      <c r="V502" s="544"/>
      <c r="W502" s="545"/>
      <c r="X502" s="594"/>
      <c r="Y502" s="545"/>
      <c r="Z502" s="544"/>
      <c r="AA502" s="545"/>
      <c r="AB502" s="544"/>
      <c r="AC502" s="545"/>
      <c r="AD502" s="544"/>
      <c r="AE502" s="581"/>
      <c r="AF502" s="586"/>
      <c r="AG502" s="587"/>
      <c r="AH502" s="626"/>
      <c r="AI502" s="627"/>
      <c r="AJ502" s="544"/>
      <c r="AK502" s="581"/>
      <c r="AL502" s="586"/>
      <c r="AM502" s="587"/>
      <c r="AN502" s="626"/>
      <c r="AO502" s="627"/>
      <c r="AP502" s="544"/>
      <c r="AQ502" s="581"/>
      <c r="AR502" s="586"/>
      <c r="AS502" s="587"/>
      <c r="AT502" s="626"/>
      <c r="AU502" s="627"/>
      <c r="AV502" s="628"/>
      <c r="AW502" s="629"/>
      <c r="AX502" s="632"/>
      <c r="AY502" s="633"/>
      <c r="AZ502" s="626"/>
      <c r="BA502" s="627"/>
      <c r="BB502" s="544"/>
      <c r="BC502" s="581"/>
      <c r="BD502" s="586"/>
      <c r="BE502" s="587"/>
      <c r="BF502" s="626"/>
      <c r="BG502" s="627"/>
      <c r="BH502" s="628"/>
      <c r="BI502" s="629"/>
      <c r="BJ502" s="632"/>
      <c r="BK502" s="633"/>
      <c r="BL502" s="626"/>
      <c r="BM502" s="627"/>
      <c r="BN502" s="678"/>
      <c r="BO502" s="679"/>
      <c r="BP502" s="680"/>
      <c r="BQ502" s="677"/>
      <c r="BR502" s="663"/>
      <c r="BS502" s="663"/>
      <c r="BT502" s="15"/>
      <c r="BU502" s="15"/>
      <c r="BV502" s="95"/>
    </row>
    <row r="503" spans="1:74" ht="21.75" customHeight="1" x14ac:dyDescent="0.25">
      <c r="A503" s="95"/>
      <c r="B503" s="570" t="str">
        <f>IF(ROSTER!B$28="","",ROSTER!B$28)</f>
        <v/>
      </c>
      <c r="C503" s="572" t="str">
        <f>IF(ROSTER!C$28="","",ROSTER!C$28)</f>
        <v/>
      </c>
      <c r="D503" s="573"/>
      <c r="E503" s="574"/>
      <c r="F503" s="576">
        <f>IF(E503="y",1,IF(E503="S",1,0))</f>
        <v>0</v>
      </c>
      <c r="G503" s="582">
        <f>IF(E503="S",1,0)</f>
        <v>0</v>
      </c>
      <c r="H503" s="578"/>
      <c r="I503" s="543"/>
      <c r="J503" s="542"/>
      <c r="K503" s="580"/>
      <c r="L503" s="584"/>
      <c r="M503" s="585"/>
      <c r="N503" s="588">
        <f>L503+J503</f>
        <v>0</v>
      </c>
      <c r="O503" s="589"/>
      <c r="P503" s="542"/>
      <c r="Q503" s="580"/>
      <c r="R503" s="584"/>
      <c r="S503" s="585"/>
      <c r="T503" s="588">
        <f>R503-P503</f>
        <v>0</v>
      </c>
      <c r="U503" s="588"/>
      <c r="V503" s="542"/>
      <c r="W503" s="543"/>
      <c r="X503" s="593"/>
      <c r="Y503" s="543"/>
      <c r="Z503" s="542"/>
      <c r="AA503" s="543"/>
      <c r="AB503" s="542"/>
      <c r="AC503" s="543"/>
      <c r="AD503" s="542"/>
      <c r="AE503" s="580"/>
      <c r="AF503" s="584"/>
      <c r="AG503" s="585"/>
      <c r="AH503" s="595">
        <f>IF(AD503=0,0,(AF503/AD503)*100)</f>
        <v>0</v>
      </c>
      <c r="AI503" s="596"/>
      <c r="AJ503" s="542"/>
      <c r="AK503" s="580"/>
      <c r="AL503" s="584"/>
      <c r="AM503" s="585"/>
      <c r="AN503" s="595">
        <f>IF(AJ503=0,0,(AL503/AJ503)*100)</f>
        <v>0</v>
      </c>
      <c r="AO503" s="596"/>
      <c r="AP503" s="542"/>
      <c r="AQ503" s="580"/>
      <c r="AR503" s="584"/>
      <c r="AS503" s="585"/>
      <c r="AT503" s="595">
        <f>IF(AP503=0,0,(AR503/AP503)*100)</f>
        <v>0</v>
      </c>
      <c r="AU503" s="596"/>
      <c r="AV503" s="599">
        <f>AD503+AJ503+AP503</f>
        <v>0</v>
      </c>
      <c r="AW503" s="600"/>
      <c r="AX503" s="630">
        <f>AF503+AL503+AR503</f>
        <v>0</v>
      </c>
      <c r="AY503" s="631"/>
      <c r="AZ503" s="595">
        <f>IF(AV503=0,0,(AX503/AV503)*100)</f>
        <v>0</v>
      </c>
      <c r="BA503" s="596"/>
      <c r="BB503" s="542"/>
      <c r="BC503" s="580"/>
      <c r="BD503" s="584"/>
      <c r="BE503" s="585"/>
      <c r="BF503" s="595">
        <f>IF(BB503=0,0,(BD503/BB503)*100)</f>
        <v>0</v>
      </c>
      <c r="BG503" s="596"/>
      <c r="BH503" s="599">
        <f>AV503+BB503</f>
        <v>0</v>
      </c>
      <c r="BI503" s="600"/>
      <c r="BJ503" s="630">
        <f>AX503+BD503</f>
        <v>0</v>
      </c>
      <c r="BK503" s="631"/>
      <c r="BL503" s="595">
        <f>IF(BH503=0,0,(BJ503/BH503)*100)</f>
        <v>0</v>
      </c>
      <c r="BM503" s="596"/>
      <c r="BN503" s="656">
        <f>(AF503*2)+(AL503*2)+(AR503*3)+BD503</f>
        <v>0</v>
      </c>
      <c r="BO503" s="657"/>
      <c r="BP503" s="658"/>
      <c r="BQ503" s="676">
        <f t="shared" ref="BQ503" si="468">IF(BS503=0,0,50*BR503/BS503)</f>
        <v>0</v>
      </c>
      <c r="BR503" s="662">
        <f t="shared" ref="BR503" si="469">(BN503*BU$483)+(N503*BU$484)+(Z503*BU$485)+(R503*BU$486)+(X503*BU$487)+(AB503*BU$488)+(V503*BU$493)</f>
        <v>0</v>
      </c>
      <c r="BS503" s="662">
        <f t="shared" ref="BS503" si="470">((BB503-BD503)*BU$490)+((AV503-AX503)*BU$489)+(H503*BU$491)+(P503*BU$492)</f>
        <v>0</v>
      </c>
      <c r="BT503" s="15"/>
      <c r="BU503" s="15"/>
      <c r="BV503" s="95"/>
    </row>
    <row r="504" spans="1:74" ht="21.75" customHeight="1" x14ac:dyDescent="0.25">
      <c r="A504" s="95"/>
      <c r="B504" s="571"/>
      <c r="C504" s="642" t="str">
        <f>IF(ROSTER!D$28="","",ROSTER!D$28)</f>
        <v/>
      </c>
      <c r="D504" s="643"/>
      <c r="E504" s="575"/>
      <c r="F504" s="577"/>
      <c r="G504" s="583"/>
      <c r="H504" s="579"/>
      <c r="I504" s="545"/>
      <c r="J504" s="544"/>
      <c r="K504" s="581"/>
      <c r="L504" s="586"/>
      <c r="M504" s="587"/>
      <c r="N504" s="592" t="s">
        <v>16</v>
      </c>
      <c r="O504" s="603"/>
      <c r="P504" s="544"/>
      <c r="Q504" s="581"/>
      <c r="R504" s="586"/>
      <c r="S504" s="587"/>
      <c r="T504" s="592" t="s">
        <v>16</v>
      </c>
      <c r="U504" s="592"/>
      <c r="V504" s="544"/>
      <c r="W504" s="545"/>
      <c r="X504" s="594"/>
      <c r="Y504" s="545"/>
      <c r="Z504" s="544"/>
      <c r="AA504" s="545"/>
      <c r="AB504" s="544"/>
      <c r="AC504" s="545"/>
      <c r="AD504" s="544"/>
      <c r="AE504" s="581"/>
      <c r="AF504" s="586"/>
      <c r="AG504" s="587"/>
      <c r="AH504" s="626"/>
      <c r="AI504" s="627"/>
      <c r="AJ504" s="544"/>
      <c r="AK504" s="581"/>
      <c r="AL504" s="586"/>
      <c r="AM504" s="587"/>
      <c r="AN504" s="626"/>
      <c r="AO504" s="627"/>
      <c r="AP504" s="544"/>
      <c r="AQ504" s="581"/>
      <c r="AR504" s="586"/>
      <c r="AS504" s="587"/>
      <c r="AT504" s="626"/>
      <c r="AU504" s="627"/>
      <c r="AV504" s="628"/>
      <c r="AW504" s="629"/>
      <c r="AX504" s="632"/>
      <c r="AY504" s="633"/>
      <c r="AZ504" s="626"/>
      <c r="BA504" s="627"/>
      <c r="BB504" s="544"/>
      <c r="BC504" s="581"/>
      <c r="BD504" s="586"/>
      <c r="BE504" s="587"/>
      <c r="BF504" s="626"/>
      <c r="BG504" s="627"/>
      <c r="BH504" s="628"/>
      <c r="BI504" s="629"/>
      <c r="BJ504" s="632"/>
      <c r="BK504" s="633"/>
      <c r="BL504" s="626"/>
      <c r="BM504" s="627"/>
      <c r="BN504" s="678"/>
      <c r="BO504" s="679"/>
      <c r="BP504" s="680"/>
      <c r="BQ504" s="677"/>
      <c r="BR504" s="663"/>
      <c r="BS504" s="663"/>
      <c r="BT504" s="15"/>
      <c r="BU504" s="15"/>
      <c r="BV504" s="95"/>
    </row>
    <row r="505" spans="1:74" ht="21.75" customHeight="1" x14ac:dyDescent="0.25">
      <c r="A505" s="95"/>
      <c r="B505" s="570" t="str">
        <f>IF(ROSTER!B$30="","",ROSTER!B$30)</f>
        <v/>
      </c>
      <c r="C505" s="572" t="str">
        <f>IF(ROSTER!C$30="","",ROSTER!C$30)</f>
        <v/>
      </c>
      <c r="D505" s="573"/>
      <c r="E505" s="574"/>
      <c r="F505" s="576">
        <f>IF(E505="y",1,IF(E505="S",1,0))</f>
        <v>0</v>
      </c>
      <c r="G505" s="582">
        <f>IF(E505="S",1,0)</f>
        <v>0</v>
      </c>
      <c r="H505" s="578"/>
      <c r="I505" s="543"/>
      <c r="J505" s="542"/>
      <c r="K505" s="580"/>
      <c r="L505" s="584"/>
      <c r="M505" s="585"/>
      <c r="N505" s="588">
        <f>L505+J505</f>
        <v>0</v>
      </c>
      <c r="O505" s="589"/>
      <c r="P505" s="542"/>
      <c r="Q505" s="580"/>
      <c r="R505" s="584"/>
      <c r="S505" s="585"/>
      <c r="T505" s="588">
        <f>R505-P505</f>
        <v>0</v>
      </c>
      <c r="U505" s="588"/>
      <c r="V505" s="542"/>
      <c r="W505" s="543"/>
      <c r="X505" s="593"/>
      <c r="Y505" s="543"/>
      <c r="Z505" s="542"/>
      <c r="AA505" s="543"/>
      <c r="AB505" s="542"/>
      <c r="AC505" s="543"/>
      <c r="AD505" s="542"/>
      <c r="AE505" s="580"/>
      <c r="AF505" s="584"/>
      <c r="AG505" s="585"/>
      <c r="AH505" s="595">
        <f>IF(AD505=0,0,(AF505/AD505)*100)</f>
        <v>0</v>
      </c>
      <c r="AI505" s="596"/>
      <c r="AJ505" s="542"/>
      <c r="AK505" s="580"/>
      <c r="AL505" s="584"/>
      <c r="AM505" s="585"/>
      <c r="AN505" s="595">
        <f>IF(AJ505=0,0,(AL505/AJ505)*100)</f>
        <v>0</v>
      </c>
      <c r="AO505" s="596"/>
      <c r="AP505" s="542"/>
      <c r="AQ505" s="580"/>
      <c r="AR505" s="584"/>
      <c r="AS505" s="585"/>
      <c r="AT505" s="595">
        <f>IF(AP505=0,0,(AR505/AP505)*100)</f>
        <v>0</v>
      </c>
      <c r="AU505" s="596"/>
      <c r="AV505" s="599">
        <f>AD505+AJ505+AP505</f>
        <v>0</v>
      </c>
      <c r="AW505" s="600"/>
      <c r="AX505" s="630">
        <f>AF505+AL505+AR505</f>
        <v>0</v>
      </c>
      <c r="AY505" s="631"/>
      <c r="AZ505" s="595">
        <f>IF(AV505=0,0,(AX505/AV505)*100)</f>
        <v>0</v>
      </c>
      <c r="BA505" s="596"/>
      <c r="BB505" s="542"/>
      <c r="BC505" s="580"/>
      <c r="BD505" s="584"/>
      <c r="BE505" s="585"/>
      <c r="BF505" s="595">
        <f>IF(BB505=0,0,(BD505/BB505)*100)</f>
        <v>0</v>
      </c>
      <c r="BG505" s="596"/>
      <c r="BH505" s="599">
        <f>AV505+BB505</f>
        <v>0</v>
      </c>
      <c r="BI505" s="600"/>
      <c r="BJ505" s="630">
        <f>AX505+BD505</f>
        <v>0</v>
      </c>
      <c r="BK505" s="631"/>
      <c r="BL505" s="595">
        <f>IF(BH505=0,0,(BJ505/BH505)*100)</f>
        <v>0</v>
      </c>
      <c r="BM505" s="596"/>
      <c r="BN505" s="656">
        <f>(AF505*2)+(AL505*2)+(AR505*3)+BD505</f>
        <v>0</v>
      </c>
      <c r="BO505" s="657"/>
      <c r="BP505" s="658"/>
      <c r="BQ505" s="676">
        <f t="shared" ref="BQ505" si="471">IF(BS505=0,0,50*BR505/BS505)</f>
        <v>0</v>
      </c>
      <c r="BR505" s="662">
        <f t="shared" ref="BR505" si="472">(BN505*BU$483)+(N505*BU$484)+(Z505*BU$485)+(R505*BU$486)+(X505*BU$487)+(AB505*BU$488)+(V505*BU$493)</f>
        <v>0</v>
      </c>
      <c r="BS505" s="662">
        <f t="shared" ref="BS505" si="473">((BB505-BD505)*BU$490)+((AV505-AX505)*BU$489)+(H505*BU$491)+(P505*BU$492)</f>
        <v>0</v>
      </c>
      <c r="BT505" s="15"/>
      <c r="BU505" s="15"/>
      <c r="BV505" s="95"/>
    </row>
    <row r="506" spans="1:74" ht="21.75" customHeight="1" x14ac:dyDescent="0.25">
      <c r="A506" s="95"/>
      <c r="B506" s="571"/>
      <c r="C506" s="642" t="str">
        <f>IF(ROSTER!D$30="","",ROSTER!D$30)</f>
        <v/>
      </c>
      <c r="D506" s="643"/>
      <c r="E506" s="575"/>
      <c r="F506" s="577"/>
      <c r="G506" s="583"/>
      <c r="H506" s="579"/>
      <c r="I506" s="545"/>
      <c r="J506" s="544"/>
      <c r="K506" s="581"/>
      <c r="L506" s="586"/>
      <c r="M506" s="587"/>
      <c r="N506" s="592" t="s">
        <v>16</v>
      </c>
      <c r="O506" s="603"/>
      <c r="P506" s="544"/>
      <c r="Q506" s="581"/>
      <c r="R506" s="586"/>
      <c r="S506" s="587"/>
      <c r="T506" s="592" t="s">
        <v>16</v>
      </c>
      <c r="U506" s="592"/>
      <c r="V506" s="544"/>
      <c r="W506" s="545"/>
      <c r="X506" s="594"/>
      <c r="Y506" s="545"/>
      <c r="Z506" s="544"/>
      <c r="AA506" s="545"/>
      <c r="AB506" s="544"/>
      <c r="AC506" s="545"/>
      <c r="AD506" s="544"/>
      <c r="AE506" s="581"/>
      <c r="AF506" s="586"/>
      <c r="AG506" s="587"/>
      <c r="AH506" s="626"/>
      <c r="AI506" s="627"/>
      <c r="AJ506" s="544"/>
      <c r="AK506" s="581"/>
      <c r="AL506" s="586"/>
      <c r="AM506" s="587"/>
      <c r="AN506" s="626"/>
      <c r="AO506" s="627"/>
      <c r="AP506" s="544"/>
      <c r="AQ506" s="581"/>
      <c r="AR506" s="586"/>
      <c r="AS506" s="587"/>
      <c r="AT506" s="626"/>
      <c r="AU506" s="627"/>
      <c r="AV506" s="628"/>
      <c r="AW506" s="629"/>
      <c r="AX506" s="632"/>
      <c r="AY506" s="633"/>
      <c r="AZ506" s="626"/>
      <c r="BA506" s="627"/>
      <c r="BB506" s="544"/>
      <c r="BC506" s="581"/>
      <c r="BD506" s="586"/>
      <c r="BE506" s="587"/>
      <c r="BF506" s="626"/>
      <c r="BG506" s="627"/>
      <c r="BH506" s="628"/>
      <c r="BI506" s="629"/>
      <c r="BJ506" s="632"/>
      <c r="BK506" s="633"/>
      <c r="BL506" s="626"/>
      <c r="BM506" s="627"/>
      <c r="BN506" s="678"/>
      <c r="BO506" s="679"/>
      <c r="BP506" s="680"/>
      <c r="BQ506" s="677"/>
      <c r="BR506" s="663"/>
      <c r="BS506" s="663"/>
      <c r="BT506" s="15"/>
      <c r="BU506" s="15"/>
      <c r="BV506" s="95"/>
    </row>
    <row r="507" spans="1:74" ht="21.75" customHeight="1" x14ac:dyDescent="0.25">
      <c r="A507" s="95"/>
      <c r="B507" s="570" t="str">
        <f>IF(ROSTER!B$32="","",ROSTER!B$32)</f>
        <v/>
      </c>
      <c r="C507" s="572" t="str">
        <f>IF(ROSTER!C$32="","",ROSTER!C$32)</f>
        <v/>
      </c>
      <c r="D507" s="573"/>
      <c r="E507" s="574"/>
      <c r="F507" s="576">
        <f>IF(E507="y",1,IF(E507="S",1,0))</f>
        <v>0</v>
      </c>
      <c r="G507" s="582">
        <f>IF(E507="S",1,0)</f>
        <v>0</v>
      </c>
      <c r="H507" s="578"/>
      <c r="I507" s="543"/>
      <c r="J507" s="542"/>
      <c r="K507" s="580"/>
      <c r="L507" s="584"/>
      <c r="M507" s="585"/>
      <c r="N507" s="588">
        <f>L507+J507</f>
        <v>0</v>
      </c>
      <c r="O507" s="589"/>
      <c r="P507" s="542"/>
      <c r="Q507" s="580"/>
      <c r="R507" s="584"/>
      <c r="S507" s="585"/>
      <c r="T507" s="588">
        <f>R507-P507</f>
        <v>0</v>
      </c>
      <c r="U507" s="588"/>
      <c r="V507" s="542"/>
      <c r="W507" s="543"/>
      <c r="X507" s="593"/>
      <c r="Y507" s="543"/>
      <c r="Z507" s="542"/>
      <c r="AA507" s="543"/>
      <c r="AB507" s="542"/>
      <c r="AC507" s="543"/>
      <c r="AD507" s="542"/>
      <c r="AE507" s="580"/>
      <c r="AF507" s="584"/>
      <c r="AG507" s="585"/>
      <c r="AH507" s="595">
        <f>IF(AD507=0,0,(AF507/AD507)*100)</f>
        <v>0</v>
      </c>
      <c r="AI507" s="596"/>
      <c r="AJ507" s="542"/>
      <c r="AK507" s="580"/>
      <c r="AL507" s="584"/>
      <c r="AM507" s="585"/>
      <c r="AN507" s="595">
        <f>IF(AJ507=0,0,(AL507/AJ507)*100)</f>
        <v>0</v>
      </c>
      <c r="AO507" s="596"/>
      <c r="AP507" s="542"/>
      <c r="AQ507" s="580"/>
      <c r="AR507" s="584"/>
      <c r="AS507" s="585"/>
      <c r="AT507" s="595">
        <f>IF(AP507=0,0,(AR507/AP507)*100)</f>
        <v>0</v>
      </c>
      <c r="AU507" s="596"/>
      <c r="AV507" s="599">
        <f>AD507+AJ507+AP507</f>
        <v>0</v>
      </c>
      <c r="AW507" s="600"/>
      <c r="AX507" s="630">
        <f>AF507+AL507+AR507</f>
        <v>0</v>
      </c>
      <c r="AY507" s="631"/>
      <c r="AZ507" s="595">
        <f>IF(AV507=0,0,(AX507/AV507)*100)</f>
        <v>0</v>
      </c>
      <c r="BA507" s="596"/>
      <c r="BB507" s="542"/>
      <c r="BC507" s="580"/>
      <c r="BD507" s="584"/>
      <c r="BE507" s="585"/>
      <c r="BF507" s="595">
        <f>IF(BB507=0,0,(BD507/BB507)*100)</f>
        <v>0</v>
      </c>
      <c r="BG507" s="596"/>
      <c r="BH507" s="599">
        <f>AV507+BB507</f>
        <v>0</v>
      </c>
      <c r="BI507" s="600"/>
      <c r="BJ507" s="630">
        <f>AX507+BD507</f>
        <v>0</v>
      </c>
      <c r="BK507" s="631"/>
      <c r="BL507" s="595">
        <f>IF(BH507=0,0,(BJ507/BH507)*100)</f>
        <v>0</v>
      </c>
      <c r="BM507" s="596"/>
      <c r="BN507" s="656">
        <f>(AF507*2)+(AL507*2)+(AR507*3)+BD507</f>
        <v>0</v>
      </c>
      <c r="BO507" s="657"/>
      <c r="BP507" s="658"/>
      <c r="BQ507" s="676">
        <f t="shared" ref="BQ507" si="474">IF(BS507=0,0,50*BR507/BS507)</f>
        <v>0</v>
      </c>
      <c r="BR507" s="662">
        <f t="shared" ref="BR507" si="475">(BN507*BU$483)+(N507*BU$484)+(Z507*BU$485)+(R507*BU$486)+(X507*BU$487)+(AB507*BU$488)+(V507*BU$493)</f>
        <v>0</v>
      </c>
      <c r="BS507" s="662">
        <f t="shared" ref="BS507" si="476">((BB507-BD507)*BU$490)+((AV507-AX507)*BU$489)+(H507*BU$491)+(P507*BU$492)</f>
        <v>0</v>
      </c>
      <c r="BT507" s="15"/>
      <c r="BU507" s="15"/>
      <c r="BV507" s="95"/>
    </row>
    <row r="508" spans="1:74" ht="21.75" customHeight="1" x14ac:dyDescent="0.25">
      <c r="A508" s="95"/>
      <c r="B508" s="571"/>
      <c r="C508" s="642" t="str">
        <f>IF(ROSTER!D$32="","",ROSTER!D$32)</f>
        <v/>
      </c>
      <c r="D508" s="643"/>
      <c r="E508" s="575"/>
      <c r="F508" s="577"/>
      <c r="G508" s="583"/>
      <c r="H508" s="579"/>
      <c r="I508" s="545"/>
      <c r="J508" s="544"/>
      <c r="K508" s="581"/>
      <c r="L508" s="586"/>
      <c r="M508" s="587"/>
      <c r="N508" s="592" t="s">
        <v>16</v>
      </c>
      <c r="O508" s="603"/>
      <c r="P508" s="544"/>
      <c r="Q508" s="581"/>
      <c r="R508" s="586"/>
      <c r="S508" s="587"/>
      <c r="T508" s="592" t="s">
        <v>16</v>
      </c>
      <c r="U508" s="592"/>
      <c r="V508" s="544"/>
      <c r="W508" s="545"/>
      <c r="X508" s="594"/>
      <c r="Y508" s="545"/>
      <c r="Z508" s="544"/>
      <c r="AA508" s="545"/>
      <c r="AB508" s="544"/>
      <c r="AC508" s="545"/>
      <c r="AD508" s="544"/>
      <c r="AE508" s="581"/>
      <c r="AF508" s="586"/>
      <c r="AG508" s="587"/>
      <c r="AH508" s="626"/>
      <c r="AI508" s="627"/>
      <c r="AJ508" s="544"/>
      <c r="AK508" s="581"/>
      <c r="AL508" s="586"/>
      <c r="AM508" s="587"/>
      <c r="AN508" s="626"/>
      <c r="AO508" s="627"/>
      <c r="AP508" s="544"/>
      <c r="AQ508" s="581"/>
      <c r="AR508" s="586"/>
      <c r="AS508" s="587"/>
      <c r="AT508" s="626"/>
      <c r="AU508" s="627"/>
      <c r="AV508" s="628"/>
      <c r="AW508" s="629"/>
      <c r="AX508" s="632"/>
      <c r="AY508" s="633"/>
      <c r="AZ508" s="626"/>
      <c r="BA508" s="627"/>
      <c r="BB508" s="544"/>
      <c r="BC508" s="581"/>
      <c r="BD508" s="586"/>
      <c r="BE508" s="587"/>
      <c r="BF508" s="626"/>
      <c r="BG508" s="627"/>
      <c r="BH508" s="628"/>
      <c r="BI508" s="629"/>
      <c r="BJ508" s="632"/>
      <c r="BK508" s="633"/>
      <c r="BL508" s="626"/>
      <c r="BM508" s="627"/>
      <c r="BN508" s="678"/>
      <c r="BO508" s="679"/>
      <c r="BP508" s="680"/>
      <c r="BQ508" s="677"/>
      <c r="BR508" s="663"/>
      <c r="BS508" s="663"/>
      <c r="BT508" s="15"/>
      <c r="BU508" s="15"/>
      <c r="BV508" s="95"/>
    </row>
    <row r="509" spans="1:74" ht="21.75" customHeight="1" x14ac:dyDescent="0.25">
      <c r="A509" s="95"/>
      <c r="B509" s="570" t="str">
        <f>IF(ROSTER!B$34="","",ROSTER!B$34)</f>
        <v/>
      </c>
      <c r="C509" s="572" t="str">
        <f>IF(ROSTER!C$34="","",ROSTER!C$34)</f>
        <v/>
      </c>
      <c r="D509" s="573"/>
      <c r="E509" s="574"/>
      <c r="F509" s="576">
        <f>IF(E509="y",1,IF(E509="S",1,0))</f>
        <v>0</v>
      </c>
      <c r="G509" s="582">
        <f>IF(E509="S",1,0)</f>
        <v>0</v>
      </c>
      <c r="H509" s="578"/>
      <c r="I509" s="543"/>
      <c r="J509" s="542"/>
      <c r="K509" s="580"/>
      <c r="L509" s="584"/>
      <c r="M509" s="585"/>
      <c r="N509" s="588">
        <f>L509+J509</f>
        <v>0</v>
      </c>
      <c r="O509" s="589"/>
      <c r="P509" s="542"/>
      <c r="Q509" s="580"/>
      <c r="R509" s="584"/>
      <c r="S509" s="585"/>
      <c r="T509" s="588">
        <f>R509-P509</f>
        <v>0</v>
      </c>
      <c r="U509" s="588"/>
      <c r="V509" s="542"/>
      <c r="W509" s="543"/>
      <c r="X509" s="593"/>
      <c r="Y509" s="543"/>
      <c r="Z509" s="542"/>
      <c r="AA509" s="543"/>
      <c r="AB509" s="542"/>
      <c r="AC509" s="543"/>
      <c r="AD509" s="542"/>
      <c r="AE509" s="580"/>
      <c r="AF509" s="584"/>
      <c r="AG509" s="585"/>
      <c r="AH509" s="595">
        <f>IF(AD509=0,0,(AF509/AD509)*100)</f>
        <v>0</v>
      </c>
      <c r="AI509" s="596"/>
      <c r="AJ509" s="542"/>
      <c r="AK509" s="580"/>
      <c r="AL509" s="584"/>
      <c r="AM509" s="585"/>
      <c r="AN509" s="595">
        <f>IF(AJ509=0,0,(AL509/AJ509)*100)</f>
        <v>0</v>
      </c>
      <c r="AO509" s="596"/>
      <c r="AP509" s="542"/>
      <c r="AQ509" s="580"/>
      <c r="AR509" s="584"/>
      <c r="AS509" s="585"/>
      <c r="AT509" s="595">
        <f>IF(AP509=0,0,(AR509/AP509)*100)</f>
        <v>0</v>
      </c>
      <c r="AU509" s="596"/>
      <c r="AV509" s="599">
        <f>AD509+AJ509+AP509</f>
        <v>0</v>
      </c>
      <c r="AW509" s="600"/>
      <c r="AX509" s="630">
        <f>AF509+AL509+AR509</f>
        <v>0</v>
      </c>
      <c r="AY509" s="631"/>
      <c r="AZ509" s="595">
        <f>IF(AV509=0,0,(AX509/AV509)*100)</f>
        <v>0</v>
      </c>
      <c r="BA509" s="596"/>
      <c r="BB509" s="542"/>
      <c r="BC509" s="580"/>
      <c r="BD509" s="584"/>
      <c r="BE509" s="585"/>
      <c r="BF509" s="595">
        <f>IF(BB509=0,0,(BD509/BB509)*100)</f>
        <v>0</v>
      </c>
      <c r="BG509" s="596"/>
      <c r="BH509" s="599">
        <f>AV509+BB509</f>
        <v>0</v>
      </c>
      <c r="BI509" s="600"/>
      <c r="BJ509" s="630">
        <f>AX509+BD509</f>
        <v>0</v>
      </c>
      <c r="BK509" s="631"/>
      <c r="BL509" s="595">
        <f>IF(BH509=0,0,(BJ509/BH509)*100)</f>
        <v>0</v>
      </c>
      <c r="BM509" s="596"/>
      <c r="BN509" s="656">
        <f>(AF509*2)+(AL509*2)+(AR509*3)+BD509</f>
        <v>0</v>
      </c>
      <c r="BO509" s="657"/>
      <c r="BP509" s="658"/>
      <c r="BQ509" s="676">
        <f t="shared" ref="BQ509" si="477">IF(BS509=0,0,50*BR509/BS509)</f>
        <v>0</v>
      </c>
      <c r="BR509" s="662">
        <f t="shared" ref="BR509" si="478">(BN509*BU$483)+(N509*BU$484)+(Z509*BU$485)+(R509*BU$486)+(X509*BU$487)+(AB509*BU$488)+(V509*BU$493)</f>
        <v>0</v>
      </c>
      <c r="BS509" s="662">
        <f t="shared" ref="BS509" si="479">((BB509-BD509)*BU$490)+((AV509-AX509)*BU$489)+(H509*BU$491)+(P509*BU$492)</f>
        <v>0</v>
      </c>
      <c r="BT509" s="15"/>
      <c r="BU509" s="15"/>
      <c r="BV509" s="95"/>
    </row>
    <row r="510" spans="1:74" ht="21.75" customHeight="1" x14ac:dyDescent="0.25">
      <c r="A510" s="95"/>
      <c r="B510" s="571"/>
      <c r="C510" s="642" t="str">
        <f>IF(ROSTER!D$34="","",ROSTER!D$34)</f>
        <v/>
      </c>
      <c r="D510" s="643"/>
      <c r="E510" s="575"/>
      <c r="F510" s="577"/>
      <c r="G510" s="583"/>
      <c r="H510" s="579"/>
      <c r="I510" s="545"/>
      <c r="J510" s="544"/>
      <c r="K510" s="581"/>
      <c r="L510" s="586"/>
      <c r="M510" s="587"/>
      <c r="N510" s="592" t="s">
        <v>16</v>
      </c>
      <c r="O510" s="603"/>
      <c r="P510" s="544"/>
      <c r="Q510" s="581"/>
      <c r="R510" s="586"/>
      <c r="S510" s="587"/>
      <c r="T510" s="592" t="s">
        <v>16</v>
      </c>
      <c r="U510" s="592"/>
      <c r="V510" s="544"/>
      <c r="W510" s="545"/>
      <c r="X510" s="594"/>
      <c r="Y510" s="545"/>
      <c r="Z510" s="544"/>
      <c r="AA510" s="545"/>
      <c r="AB510" s="544"/>
      <c r="AC510" s="545"/>
      <c r="AD510" s="544"/>
      <c r="AE510" s="581"/>
      <c r="AF510" s="586"/>
      <c r="AG510" s="587"/>
      <c r="AH510" s="626"/>
      <c r="AI510" s="627"/>
      <c r="AJ510" s="544"/>
      <c r="AK510" s="581"/>
      <c r="AL510" s="586"/>
      <c r="AM510" s="587"/>
      <c r="AN510" s="626"/>
      <c r="AO510" s="627"/>
      <c r="AP510" s="544"/>
      <c r="AQ510" s="581"/>
      <c r="AR510" s="586"/>
      <c r="AS510" s="587"/>
      <c r="AT510" s="626"/>
      <c r="AU510" s="627"/>
      <c r="AV510" s="628"/>
      <c r="AW510" s="629"/>
      <c r="AX510" s="632"/>
      <c r="AY510" s="633"/>
      <c r="AZ510" s="626"/>
      <c r="BA510" s="627"/>
      <c r="BB510" s="544"/>
      <c r="BC510" s="581"/>
      <c r="BD510" s="586"/>
      <c r="BE510" s="587"/>
      <c r="BF510" s="626"/>
      <c r="BG510" s="627"/>
      <c r="BH510" s="628"/>
      <c r="BI510" s="629"/>
      <c r="BJ510" s="632"/>
      <c r="BK510" s="633"/>
      <c r="BL510" s="626"/>
      <c r="BM510" s="627"/>
      <c r="BN510" s="678"/>
      <c r="BO510" s="679"/>
      <c r="BP510" s="680"/>
      <c r="BQ510" s="677"/>
      <c r="BR510" s="663"/>
      <c r="BS510" s="663"/>
      <c r="BT510" s="15"/>
      <c r="BU510" s="15"/>
      <c r="BV510" s="95"/>
    </row>
    <row r="511" spans="1:74" ht="21.75" customHeight="1" x14ac:dyDescent="0.25">
      <c r="A511" s="95"/>
      <c r="B511" s="570" t="str">
        <f>IF(ROSTER!B$36="","",ROSTER!B$36)</f>
        <v/>
      </c>
      <c r="C511" s="572" t="str">
        <f>IF(ROSTER!C$36="","",ROSTER!C$36)</f>
        <v/>
      </c>
      <c r="D511" s="573"/>
      <c r="E511" s="574"/>
      <c r="F511" s="576">
        <f>IF(E511="y",1,IF(E511="S",1,0))</f>
        <v>0</v>
      </c>
      <c r="G511" s="582">
        <f>IF(E511="S",1,0)</f>
        <v>0</v>
      </c>
      <c r="H511" s="578"/>
      <c r="I511" s="543"/>
      <c r="J511" s="542"/>
      <c r="K511" s="580"/>
      <c r="L511" s="584"/>
      <c r="M511" s="585"/>
      <c r="N511" s="588">
        <f>L511+J511</f>
        <v>0</v>
      </c>
      <c r="O511" s="589"/>
      <c r="P511" s="542"/>
      <c r="Q511" s="580"/>
      <c r="R511" s="584"/>
      <c r="S511" s="585"/>
      <c r="T511" s="588">
        <f>R511-P511</f>
        <v>0</v>
      </c>
      <c r="U511" s="588"/>
      <c r="V511" s="542"/>
      <c r="W511" s="543"/>
      <c r="X511" s="593"/>
      <c r="Y511" s="543"/>
      <c r="Z511" s="542"/>
      <c r="AA511" s="543"/>
      <c r="AB511" s="542"/>
      <c r="AC511" s="543"/>
      <c r="AD511" s="542"/>
      <c r="AE511" s="580"/>
      <c r="AF511" s="584"/>
      <c r="AG511" s="585"/>
      <c r="AH511" s="595">
        <f>IF(AD511=0,0,(AF511/AD511)*100)</f>
        <v>0</v>
      </c>
      <c r="AI511" s="596"/>
      <c r="AJ511" s="542"/>
      <c r="AK511" s="580"/>
      <c r="AL511" s="584"/>
      <c r="AM511" s="585"/>
      <c r="AN511" s="595">
        <f>IF(AJ511=0,0,(AL511/AJ511)*100)</f>
        <v>0</v>
      </c>
      <c r="AO511" s="596"/>
      <c r="AP511" s="542"/>
      <c r="AQ511" s="580"/>
      <c r="AR511" s="584"/>
      <c r="AS511" s="585"/>
      <c r="AT511" s="595">
        <f>IF(AP511=0,0,(AR511/AP511)*100)</f>
        <v>0</v>
      </c>
      <c r="AU511" s="596"/>
      <c r="AV511" s="599">
        <f>AD511+AJ511+AP511</f>
        <v>0</v>
      </c>
      <c r="AW511" s="600"/>
      <c r="AX511" s="630">
        <f>AF511+AL511+AR511</f>
        <v>0</v>
      </c>
      <c r="AY511" s="631"/>
      <c r="AZ511" s="595">
        <f>IF(AV511=0,0,(AX511/AV511)*100)</f>
        <v>0</v>
      </c>
      <c r="BA511" s="596"/>
      <c r="BB511" s="542"/>
      <c r="BC511" s="580"/>
      <c r="BD511" s="584"/>
      <c r="BE511" s="585"/>
      <c r="BF511" s="595">
        <f>IF(BB511=0,0,(BD511/BB511)*100)</f>
        <v>0</v>
      </c>
      <c r="BG511" s="596"/>
      <c r="BH511" s="599">
        <f>AV511+BB511</f>
        <v>0</v>
      </c>
      <c r="BI511" s="600"/>
      <c r="BJ511" s="630">
        <f>AX511+BD511</f>
        <v>0</v>
      </c>
      <c r="BK511" s="631"/>
      <c r="BL511" s="595">
        <f>IF(BH511=0,0,(BJ511/BH511)*100)</f>
        <v>0</v>
      </c>
      <c r="BM511" s="596"/>
      <c r="BN511" s="656">
        <f>(AF511*2)+(AL511*2)+(AR511*3)+BD511</f>
        <v>0</v>
      </c>
      <c r="BO511" s="657"/>
      <c r="BP511" s="658"/>
      <c r="BQ511" s="676">
        <f t="shared" ref="BQ511" si="480">IF(BS511=0,0,50*BR511/BS511)</f>
        <v>0</v>
      </c>
      <c r="BR511" s="662">
        <f t="shared" ref="BR511" si="481">(BN511*BU$483)+(N511*BU$484)+(Z511*BU$485)+(R511*BU$486)+(X511*BU$487)+(AB511*BU$488)+(V511*BU$493)</f>
        <v>0</v>
      </c>
      <c r="BS511" s="662">
        <f t="shared" ref="BS511" si="482">((BB511-BD511)*BU$490)+((AV511-AX511)*BU$489)+(H511*BU$491)+(P511*BU$492)</f>
        <v>0</v>
      </c>
      <c r="BT511" s="15"/>
      <c r="BU511" s="15"/>
      <c r="BV511" s="95"/>
    </row>
    <row r="512" spans="1:74" ht="21.75" customHeight="1" x14ac:dyDescent="0.25">
      <c r="A512" s="95"/>
      <c r="B512" s="571"/>
      <c r="C512" s="642" t="str">
        <f>IF(ROSTER!D$36="","",ROSTER!D$36)</f>
        <v/>
      </c>
      <c r="D512" s="643"/>
      <c r="E512" s="575"/>
      <c r="F512" s="577"/>
      <c r="G512" s="583"/>
      <c r="H512" s="579"/>
      <c r="I512" s="545"/>
      <c r="J512" s="544"/>
      <c r="K512" s="581"/>
      <c r="L512" s="586"/>
      <c r="M512" s="587"/>
      <c r="N512" s="592" t="s">
        <v>16</v>
      </c>
      <c r="O512" s="603"/>
      <c r="P512" s="544"/>
      <c r="Q512" s="581"/>
      <c r="R512" s="586"/>
      <c r="S512" s="587"/>
      <c r="T512" s="592" t="s">
        <v>16</v>
      </c>
      <c r="U512" s="592"/>
      <c r="V512" s="544"/>
      <c r="W512" s="545"/>
      <c r="X512" s="594"/>
      <c r="Y512" s="545"/>
      <c r="Z512" s="544"/>
      <c r="AA512" s="545"/>
      <c r="AB512" s="544"/>
      <c r="AC512" s="545"/>
      <c r="AD512" s="544"/>
      <c r="AE512" s="581"/>
      <c r="AF512" s="586"/>
      <c r="AG512" s="587"/>
      <c r="AH512" s="626"/>
      <c r="AI512" s="627"/>
      <c r="AJ512" s="544"/>
      <c r="AK512" s="581"/>
      <c r="AL512" s="586"/>
      <c r="AM512" s="587"/>
      <c r="AN512" s="626"/>
      <c r="AO512" s="627"/>
      <c r="AP512" s="544"/>
      <c r="AQ512" s="581"/>
      <c r="AR512" s="586"/>
      <c r="AS512" s="587"/>
      <c r="AT512" s="626"/>
      <c r="AU512" s="627"/>
      <c r="AV512" s="628"/>
      <c r="AW512" s="629"/>
      <c r="AX512" s="632"/>
      <c r="AY512" s="633"/>
      <c r="AZ512" s="626"/>
      <c r="BA512" s="627"/>
      <c r="BB512" s="544"/>
      <c r="BC512" s="581"/>
      <c r="BD512" s="586"/>
      <c r="BE512" s="587"/>
      <c r="BF512" s="626"/>
      <c r="BG512" s="627"/>
      <c r="BH512" s="628"/>
      <c r="BI512" s="629"/>
      <c r="BJ512" s="632"/>
      <c r="BK512" s="633"/>
      <c r="BL512" s="626"/>
      <c r="BM512" s="627"/>
      <c r="BN512" s="678"/>
      <c r="BO512" s="679"/>
      <c r="BP512" s="680"/>
      <c r="BQ512" s="677"/>
      <c r="BR512" s="663"/>
      <c r="BS512" s="663"/>
      <c r="BT512" s="15"/>
      <c r="BU512" s="15"/>
      <c r="BV512" s="95"/>
    </row>
    <row r="513" spans="1:74" ht="21.75" customHeight="1" x14ac:dyDescent="0.25">
      <c r="A513" s="95"/>
      <c r="B513" s="570" t="str">
        <f>IF(ROSTER!B$38="","",ROSTER!B$38)</f>
        <v/>
      </c>
      <c r="C513" s="572" t="str">
        <f>IF(ROSTER!C$38="","",ROSTER!C$38)</f>
        <v/>
      </c>
      <c r="D513" s="573"/>
      <c r="E513" s="574"/>
      <c r="F513" s="576">
        <f>IF(E513="y",1,IF(E513="S",1,0))</f>
        <v>0</v>
      </c>
      <c r="G513" s="582">
        <f>IF(E513="S",1,0)</f>
        <v>0</v>
      </c>
      <c r="H513" s="578"/>
      <c r="I513" s="543"/>
      <c r="J513" s="542"/>
      <c r="K513" s="580"/>
      <c r="L513" s="584"/>
      <c r="M513" s="585"/>
      <c r="N513" s="588">
        <f>L513+J513</f>
        <v>0</v>
      </c>
      <c r="O513" s="589"/>
      <c r="P513" s="542"/>
      <c r="Q513" s="580"/>
      <c r="R513" s="584"/>
      <c r="S513" s="585"/>
      <c r="T513" s="588">
        <f>R513-P513</f>
        <v>0</v>
      </c>
      <c r="U513" s="588"/>
      <c r="V513" s="542"/>
      <c r="W513" s="543"/>
      <c r="X513" s="593"/>
      <c r="Y513" s="543"/>
      <c r="Z513" s="542"/>
      <c r="AA513" s="543"/>
      <c r="AB513" s="542"/>
      <c r="AC513" s="543"/>
      <c r="AD513" s="542"/>
      <c r="AE513" s="580"/>
      <c r="AF513" s="584"/>
      <c r="AG513" s="585"/>
      <c r="AH513" s="595">
        <f>IF(AD513=0,0,(AF513/AD513)*100)</f>
        <v>0</v>
      </c>
      <c r="AI513" s="596"/>
      <c r="AJ513" s="542"/>
      <c r="AK513" s="580"/>
      <c r="AL513" s="584"/>
      <c r="AM513" s="585"/>
      <c r="AN513" s="595">
        <f>IF(AJ513=0,0,(AL513/AJ513)*100)</f>
        <v>0</v>
      </c>
      <c r="AO513" s="596"/>
      <c r="AP513" s="542"/>
      <c r="AQ513" s="580"/>
      <c r="AR513" s="584"/>
      <c r="AS513" s="585"/>
      <c r="AT513" s="595">
        <f>IF(AP513=0,0,(AR513/AP513)*100)</f>
        <v>0</v>
      </c>
      <c r="AU513" s="596"/>
      <c r="AV513" s="599">
        <f>AD513+AJ513+AP513</f>
        <v>0</v>
      </c>
      <c r="AW513" s="600"/>
      <c r="AX513" s="630">
        <f>AF513+AL513+AR513</f>
        <v>0</v>
      </c>
      <c r="AY513" s="631"/>
      <c r="AZ513" s="595">
        <f>IF(AV513=0,0,(AX513/AV513)*100)</f>
        <v>0</v>
      </c>
      <c r="BA513" s="596"/>
      <c r="BB513" s="542"/>
      <c r="BC513" s="580"/>
      <c r="BD513" s="584"/>
      <c r="BE513" s="585"/>
      <c r="BF513" s="595">
        <f>IF(BB513=0,0,(BD513/BB513)*100)</f>
        <v>0</v>
      </c>
      <c r="BG513" s="596"/>
      <c r="BH513" s="599">
        <f>AV513+BB513</f>
        <v>0</v>
      </c>
      <c r="BI513" s="600"/>
      <c r="BJ513" s="630">
        <f>AX513+BD513</f>
        <v>0</v>
      </c>
      <c r="BK513" s="631"/>
      <c r="BL513" s="595">
        <f>IF(BH513=0,0,(BJ513/BH513)*100)</f>
        <v>0</v>
      </c>
      <c r="BM513" s="596"/>
      <c r="BN513" s="656">
        <f>(AF513*2)+(AL513*2)+(AR513*3)+BD513</f>
        <v>0</v>
      </c>
      <c r="BO513" s="657"/>
      <c r="BP513" s="658"/>
      <c r="BQ513" s="676">
        <f t="shared" ref="BQ513" si="483">IF(BS513=0,0,50*BR513/BS513)</f>
        <v>0</v>
      </c>
      <c r="BR513" s="662">
        <f t="shared" ref="BR513" si="484">(BN513*BU$483)+(N513*BU$484)+(Z513*BU$485)+(R513*BU$486)+(X513*BU$487)+(AB513*BU$488)+(V513*BU$493)</f>
        <v>0</v>
      </c>
      <c r="BS513" s="662">
        <f t="shared" ref="BS513" si="485">((BB513-BD513)*BU$490)+((AV513-AX513)*BU$489)+(H513*BU$491)+(P513*BU$492)</f>
        <v>0</v>
      </c>
      <c r="BT513" s="15"/>
      <c r="BU513" s="15"/>
      <c r="BV513" s="95"/>
    </row>
    <row r="514" spans="1:74" ht="21.75" customHeight="1" x14ac:dyDescent="0.25">
      <c r="A514" s="95"/>
      <c r="B514" s="571"/>
      <c r="C514" s="642" t="str">
        <f>IF(ROSTER!D$38="","",ROSTER!D$38)</f>
        <v/>
      </c>
      <c r="D514" s="643"/>
      <c r="E514" s="575"/>
      <c r="F514" s="577"/>
      <c r="G514" s="583"/>
      <c r="H514" s="579"/>
      <c r="I514" s="545"/>
      <c r="J514" s="544"/>
      <c r="K514" s="581"/>
      <c r="L514" s="586"/>
      <c r="M514" s="587"/>
      <c r="N514" s="592" t="s">
        <v>16</v>
      </c>
      <c r="O514" s="603"/>
      <c r="P514" s="544"/>
      <c r="Q514" s="581"/>
      <c r="R514" s="586"/>
      <c r="S514" s="587"/>
      <c r="T514" s="592" t="s">
        <v>16</v>
      </c>
      <c r="U514" s="592"/>
      <c r="V514" s="544"/>
      <c r="W514" s="545"/>
      <c r="X514" s="594"/>
      <c r="Y514" s="545"/>
      <c r="Z514" s="544"/>
      <c r="AA514" s="545"/>
      <c r="AB514" s="544"/>
      <c r="AC514" s="545"/>
      <c r="AD514" s="544"/>
      <c r="AE514" s="581"/>
      <c r="AF514" s="586"/>
      <c r="AG514" s="587"/>
      <c r="AH514" s="626"/>
      <c r="AI514" s="627"/>
      <c r="AJ514" s="544"/>
      <c r="AK514" s="581"/>
      <c r="AL514" s="586"/>
      <c r="AM514" s="587"/>
      <c r="AN514" s="626"/>
      <c r="AO514" s="627"/>
      <c r="AP514" s="544"/>
      <c r="AQ514" s="581"/>
      <c r="AR514" s="586"/>
      <c r="AS514" s="587"/>
      <c r="AT514" s="626"/>
      <c r="AU514" s="627"/>
      <c r="AV514" s="628"/>
      <c r="AW514" s="629"/>
      <c r="AX514" s="632"/>
      <c r="AY514" s="633"/>
      <c r="AZ514" s="626"/>
      <c r="BA514" s="627"/>
      <c r="BB514" s="544"/>
      <c r="BC514" s="581"/>
      <c r="BD514" s="586"/>
      <c r="BE514" s="587"/>
      <c r="BF514" s="626"/>
      <c r="BG514" s="627"/>
      <c r="BH514" s="628"/>
      <c r="BI514" s="629"/>
      <c r="BJ514" s="632"/>
      <c r="BK514" s="633"/>
      <c r="BL514" s="626"/>
      <c r="BM514" s="627"/>
      <c r="BN514" s="678"/>
      <c r="BO514" s="679"/>
      <c r="BP514" s="680"/>
      <c r="BQ514" s="677"/>
      <c r="BR514" s="663"/>
      <c r="BS514" s="663"/>
      <c r="BT514" s="15"/>
      <c r="BU514" s="15"/>
      <c r="BV514" s="95"/>
    </row>
    <row r="515" spans="1:74" ht="21.75" customHeight="1" x14ac:dyDescent="0.25">
      <c r="A515" s="95"/>
      <c r="B515" s="570" t="str">
        <f>IF(ROSTER!B$40="","",ROSTER!B$40)</f>
        <v/>
      </c>
      <c r="C515" s="572" t="str">
        <f>IF(ROSTER!C$40="","",ROSTER!C$40)</f>
        <v/>
      </c>
      <c r="D515" s="573"/>
      <c r="E515" s="574"/>
      <c r="F515" s="576">
        <f>IF(E515="y",1,IF(E515="S",1,0))</f>
        <v>0</v>
      </c>
      <c r="G515" s="582">
        <f>IF(E515="S",1,0)</f>
        <v>0</v>
      </c>
      <c r="H515" s="578"/>
      <c r="I515" s="543"/>
      <c r="J515" s="542"/>
      <c r="K515" s="580"/>
      <c r="L515" s="584"/>
      <c r="M515" s="585"/>
      <c r="N515" s="588">
        <f>L515+J515</f>
        <v>0</v>
      </c>
      <c r="O515" s="589"/>
      <c r="P515" s="542"/>
      <c r="Q515" s="580"/>
      <c r="R515" s="584"/>
      <c r="S515" s="585"/>
      <c r="T515" s="588">
        <f>R515-P515</f>
        <v>0</v>
      </c>
      <c r="U515" s="588"/>
      <c r="V515" s="542"/>
      <c r="W515" s="543"/>
      <c r="X515" s="593"/>
      <c r="Y515" s="543"/>
      <c r="Z515" s="542"/>
      <c r="AA515" s="543"/>
      <c r="AB515" s="542"/>
      <c r="AC515" s="543"/>
      <c r="AD515" s="542"/>
      <c r="AE515" s="580"/>
      <c r="AF515" s="584"/>
      <c r="AG515" s="585"/>
      <c r="AH515" s="595">
        <f>IF(AD515=0,0,(AF515/AD515)*100)</f>
        <v>0</v>
      </c>
      <c r="AI515" s="596"/>
      <c r="AJ515" s="542"/>
      <c r="AK515" s="580"/>
      <c r="AL515" s="584"/>
      <c r="AM515" s="585"/>
      <c r="AN515" s="595">
        <f>IF(AJ515=0,0,(AL515/AJ515)*100)</f>
        <v>0</v>
      </c>
      <c r="AO515" s="596"/>
      <c r="AP515" s="542"/>
      <c r="AQ515" s="580"/>
      <c r="AR515" s="584"/>
      <c r="AS515" s="585"/>
      <c r="AT515" s="595">
        <f>IF(AP515=0,0,(AR515/AP515)*100)</f>
        <v>0</v>
      </c>
      <c r="AU515" s="596"/>
      <c r="AV515" s="599">
        <f>AD515+AJ515+AP515</f>
        <v>0</v>
      </c>
      <c r="AW515" s="600"/>
      <c r="AX515" s="630">
        <f>AF515+AL515+AR515</f>
        <v>0</v>
      </c>
      <c r="AY515" s="631"/>
      <c r="AZ515" s="595">
        <f>IF(AV515=0,0,(AX515/AV515)*100)</f>
        <v>0</v>
      </c>
      <c r="BA515" s="596"/>
      <c r="BB515" s="542"/>
      <c r="BC515" s="580"/>
      <c r="BD515" s="584"/>
      <c r="BE515" s="585"/>
      <c r="BF515" s="595">
        <f>IF(BB515=0,0,(BD515/BB515)*100)</f>
        <v>0</v>
      </c>
      <c r="BG515" s="596"/>
      <c r="BH515" s="599">
        <f>AV515+BB515</f>
        <v>0</v>
      </c>
      <c r="BI515" s="600"/>
      <c r="BJ515" s="630">
        <f>AX515+BD515</f>
        <v>0</v>
      </c>
      <c r="BK515" s="631"/>
      <c r="BL515" s="595">
        <f>IF(BH515=0,0,(BJ515/BH515)*100)</f>
        <v>0</v>
      </c>
      <c r="BM515" s="596"/>
      <c r="BN515" s="656">
        <f>(AF515*2)+(AL515*2)+(AR515*3)+BD515</f>
        <v>0</v>
      </c>
      <c r="BO515" s="657"/>
      <c r="BP515" s="658"/>
      <c r="BQ515" s="676">
        <f t="shared" ref="BQ515" si="486">IF(BS515=0,0,50*BR515/BS515)</f>
        <v>0</v>
      </c>
      <c r="BR515" s="662">
        <f t="shared" ref="BR515" si="487">(BN515*BU$483)+(N515*BU$484)+(Z515*BU$485)+(R515*BU$486)+(X515*BU$487)+(AB515*BU$488)+(V515*BU$493)</f>
        <v>0</v>
      </c>
      <c r="BS515" s="662">
        <f t="shared" ref="BS515" si="488">((BB515-BD515)*BU$490)+((AV515-AX515)*BU$489)+(H515*BU$491)+(P515*BU$492)</f>
        <v>0</v>
      </c>
      <c r="BT515" s="15"/>
      <c r="BU515" s="15"/>
      <c r="BV515" s="95"/>
    </row>
    <row r="516" spans="1:74" ht="21.75" customHeight="1" x14ac:dyDescent="0.25">
      <c r="A516" s="95"/>
      <c r="B516" s="571"/>
      <c r="C516" s="642" t="str">
        <f>IF(ROSTER!D$40="","",ROSTER!D$40)</f>
        <v/>
      </c>
      <c r="D516" s="643"/>
      <c r="E516" s="575"/>
      <c r="F516" s="577"/>
      <c r="G516" s="583"/>
      <c r="H516" s="579"/>
      <c r="I516" s="545"/>
      <c r="J516" s="544"/>
      <c r="K516" s="581"/>
      <c r="L516" s="586"/>
      <c r="M516" s="587"/>
      <c r="N516" s="592" t="s">
        <v>16</v>
      </c>
      <c r="O516" s="603"/>
      <c r="P516" s="544"/>
      <c r="Q516" s="581"/>
      <c r="R516" s="586"/>
      <c r="S516" s="587"/>
      <c r="T516" s="592" t="s">
        <v>16</v>
      </c>
      <c r="U516" s="592"/>
      <c r="V516" s="544"/>
      <c r="W516" s="545"/>
      <c r="X516" s="594"/>
      <c r="Y516" s="545"/>
      <c r="Z516" s="544"/>
      <c r="AA516" s="545"/>
      <c r="AB516" s="544"/>
      <c r="AC516" s="545"/>
      <c r="AD516" s="544"/>
      <c r="AE516" s="581"/>
      <c r="AF516" s="586"/>
      <c r="AG516" s="587"/>
      <c r="AH516" s="626"/>
      <c r="AI516" s="627"/>
      <c r="AJ516" s="544"/>
      <c r="AK516" s="581"/>
      <c r="AL516" s="586"/>
      <c r="AM516" s="587"/>
      <c r="AN516" s="626"/>
      <c r="AO516" s="627"/>
      <c r="AP516" s="544"/>
      <c r="AQ516" s="581"/>
      <c r="AR516" s="586"/>
      <c r="AS516" s="587"/>
      <c r="AT516" s="626"/>
      <c r="AU516" s="627"/>
      <c r="AV516" s="628"/>
      <c r="AW516" s="629"/>
      <c r="AX516" s="632"/>
      <c r="AY516" s="633"/>
      <c r="AZ516" s="626"/>
      <c r="BA516" s="627"/>
      <c r="BB516" s="544"/>
      <c r="BC516" s="581"/>
      <c r="BD516" s="586"/>
      <c r="BE516" s="587"/>
      <c r="BF516" s="626"/>
      <c r="BG516" s="627"/>
      <c r="BH516" s="628"/>
      <c r="BI516" s="629"/>
      <c r="BJ516" s="632"/>
      <c r="BK516" s="633"/>
      <c r="BL516" s="626"/>
      <c r="BM516" s="627"/>
      <c r="BN516" s="678"/>
      <c r="BO516" s="679"/>
      <c r="BP516" s="680"/>
      <c r="BQ516" s="677"/>
      <c r="BR516" s="663"/>
      <c r="BS516" s="663"/>
      <c r="BT516" s="15"/>
      <c r="BU516" s="15"/>
      <c r="BV516" s="95"/>
    </row>
    <row r="517" spans="1:74" ht="21.75" customHeight="1" x14ac:dyDescent="0.25">
      <c r="A517" s="95"/>
      <c r="B517" s="570" t="str">
        <f>IF(ROSTER!B$42="","",ROSTER!B$42)</f>
        <v/>
      </c>
      <c r="C517" s="572" t="str">
        <f>IF(ROSTER!C$42="","",ROSTER!C$42)</f>
        <v/>
      </c>
      <c r="D517" s="573"/>
      <c r="E517" s="574"/>
      <c r="F517" s="576">
        <f>IF(E517="y",1,IF(E517="S",1,0))</f>
        <v>0</v>
      </c>
      <c r="G517" s="582">
        <f>IF(E517="S",1,0)</f>
        <v>0</v>
      </c>
      <c r="H517" s="578"/>
      <c r="I517" s="543"/>
      <c r="J517" s="542"/>
      <c r="K517" s="580"/>
      <c r="L517" s="584"/>
      <c r="M517" s="585"/>
      <c r="N517" s="588">
        <f>L517+J517</f>
        <v>0</v>
      </c>
      <c r="O517" s="589"/>
      <c r="P517" s="542"/>
      <c r="Q517" s="580"/>
      <c r="R517" s="584"/>
      <c r="S517" s="585"/>
      <c r="T517" s="588">
        <f>R517-P517</f>
        <v>0</v>
      </c>
      <c r="U517" s="588"/>
      <c r="V517" s="542"/>
      <c r="W517" s="543"/>
      <c r="X517" s="593"/>
      <c r="Y517" s="543"/>
      <c r="Z517" s="542"/>
      <c r="AA517" s="543"/>
      <c r="AB517" s="542"/>
      <c r="AC517" s="543"/>
      <c r="AD517" s="542"/>
      <c r="AE517" s="580"/>
      <c r="AF517" s="584"/>
      <c r="AG517" s="585"/>
      <c r="AH517" s="595">
        <f>IF(AD517=0,0,(AF517/AD517)*100)</f>
        <v>0</v>
      </c>
      <c r="AI517" s="596"/>
      <c r="AJ517" s="542"/>
      <c r="AK517" s="580"/>
      <c r="AL517" s="584"/>
      <c r="AM517" s="585"/>
      <c r="AN517" s="595">
        <f>IF(AJ517=0,0,(AL517/AJ517)*100)</f>
        <v>0</v>
      </c>
      <c r="AO517" s="596"/>
      <c r="AP517" s="542"/>
      <c r="AQ517" s="580"/>
      <c r="AR517" s="584"/>
      <c r="AS517" s="585"/>
      <c r="AT517" s="595">
        <f>IF(AP517=0,0,(AR517/AP517)*100)</f>
        <v>0</v>
      </c>
      <c r="AU517" s="596"/>
      <c r="AV517" s="599">
        <f>AD517+AJ517+AP517</f>
        <v>0</v>
      </c>
      <c r="AW517" s="600"/>
      <c r="AX517" s="630">
        <f>AF517+AL517+AR517</f>
        <v>0</v>
      </c>
      <c r="AY517" s="631"/>
      <c r="AZ517" s="595">
        <f>IF(AV517=0,0,(AX517/AV517)*100)</f>
        <v>0</v>
      </c>
      <c r="BA517" s="596"/>
      <c r="BB517" s="542"/>
      <c r="BC517" s="580"/>
      <c r="BD517" s="584"/>
      <c r="BE517" s="585"/>
      <c r="BF517" s="595">
        <f>IF(BB517=0,0,(BD517/BB517)*100)</f>
        <v>0</v>
      </c>
      <c r="BG517" s="596"/>
      <c r="BH517" s="599">
        <f>AV517+BB517</f>
        <v>0</v>
      </c>
      <c r="BI517" s="600"/>
      <c r="BJ517" s="630">
        <f>AX517+BD517</f>
        <v>0</v>
      </c>
      <c r="BK517" s="631"/>
      <c r="BL517" s="595">
        <f>IF(BH517=0,0,(BJ517/BH517)*100)</f>
        <v>0</v>
      </c>
      <c r="BM517" s="596"/>
      <c r="BN517" s="656">
        <f>(AF517*2)+(AL517*2)+(AR517*3)+BD517</f>
        <v>0</v>
      </c>
      <c r="BO517" s="657"/>
      <c r="BP517" s="658"/>
      <c r="BQ517" s="676">
        <f t="shared" ref="BQ517" si="489">IF(BS517=0,0,50*BR517/BS517)</f>
        <v>0</v>
      </c>
      <c r="BR517" s="662">
        <f t="shared" ref="BR517" si="490">(BN517*BU$483)+(N517*BU$484)+(Z517*BU$485)+(R517*BU$486)+(X517*BU$487)+(AB517*BU$488)+(V517*BU$493)</f>
        <v>0</v>
      </c>
      <c r="BS517" s="662">
        <f t="shared" ref="BS517" si="491">((BB517-BD517)*BU$490)+((AV517-AX517)*BU$489)+(H517*BU$491)+(P517*BU$492)</f>
        <v>0</v>
      </c>
      <c r="BT517" s="15"/>
      <c r="BU517" s="15"/>
      <c r="BV517" s="95"/>
    </row>
    <row r="518" spans="1:74" ht="21.75" customHeight="1" x14ac:dyDescent="0.25">
      <c r="A518" s="95"/>
      <c r="B518" s="571"/>
      <c r="C518" s="642" t="str">
        <f>IF(ROSTER!D$42="","",ROSTER!D$42)</f>
        <v/>
      </c>
      <c r="D518" s="643"/>
      <c r="E518" s="575"/>
      <c r="F518" s="577"/>
      <c r="G518" s="583"/>
      <c r="H518" s="579"/>
      <c r="I518" s="545"/>
      <c r="J518" s="544"/>
      <c r="K518" s="581"/>
      <c r="L518" s="586"/>
      <c r="M518" s="587"/>
      <c r="N518" s="592" t="s">
        <v>16</v>
      </c>
      <c r="O518" s="603"/>
      <c r="P518" s="544"/>
      <c r="Q518" s="581"/>
      <c r="R518" s="586"/>
      <c r="S518" s="587"/>
      <c r="T518" s="592" t="s">
        <v>16</v>
      </c>
      <c r="U518" s="592"/>
      <c r="V518" s="544"/>
      <c r="W518" s="545"/>
      <c r="X518" s="594"/>
      <c r="Y518" s="545"/>
      <c r="Z518" s="544"/>
      <c r="AA518" s="545"/>
      <c r="AB518" s="544"/>
      <c r="AC518" s="545"/>
      <c r="AD518" s="544"/>
      <c r="AE518" s="581"/>
      <c r="AF518" s="586"/>
      <c r="AG518" s="587"/>
      <c r="AH518" s="626"/>
      <c r="AI518" s="627"/>
      <c r="AJ518" s="544"/>
      <c r="AK518" s="581"/>
      <c r="AL518" s="586"/>
      <c r="AM518" s="587"/>
      <c r="AN518" s="626"/>
      <c r="AO518" s="627"/>
      <c r="AP518" s="544"/>
      <c r="AQ518" s="581"/>
      <c r="AR518" s="586"/>
      <c r="AS518" s="587"/>
      <c r="AT518" s="626"/>
      <c r="AU518" s="627"/>
      <c r="AV518" s="628"/>
      <c r="AW518" s="629"/>
      <c r="AX518" s="632"/>
      <c r="AY518" s="633"/>
      <c r="AZ518" s="626"/>
      <c r="BA518" s="627"/>
      <c r="BB518" s="544"/>
      <c r="BC518" s="581"/>
      <c r="BD518" s="586"/>
      <c r="BE518" s="587"/>
      <c r="BF518" s="626"/>
      <c r="BG518" s="627"/>
      <c r="BH518" s="628"/>
      <c r="BI518" s="629"/>
      <c r="BJ518" s="632"/>
      <c r="BK518" s="633"/>
      <c r="BL518" s="626"/>
      <c r="BM518" s="627"/>
      <c r="BN518" s="678"/>
      <c r="BO518" s="679"/>
      <c r="BP518" s="680"/>
      <c r="BQ518" s="677"/>
      <c r="BR518" s="663"/>
      <c r="BS518" s="663"/>
      <c r="BT518" s="15"/>
      <c r="BU518" s="15"/>
      <c r="BV518" s="95"/>
    </row>
    <row r="519" spans="1:74" ht="21.75" customHeight="1" x14ac:dyDescent="0.25">
      <c r="A519" s="95"/>
      <c r="B519" s="570" t="str">
        <f>IF(ROSTER!B$44="","",ROSTER!B$44)</f>
        <v/>
      </c>
      <c r="C519" s="572" t="str">
        <f>IF(ROSTER!C$44="","",ROSTER!C$44)</f>
        <v/>
      </c>
      <c r="D519" s="573"/>
      <c r="E519" s="574"/>
      <c r="F519" s="576">
        <f>IF(E519="y",1,IF(E519="S",1,0))</f>
        <v>0</v>
      </c>
      <c r="G519" s="582">
        <f>IF(E519="S",1,0)</f>
        <v>0</v>
      </c>
      <c r="H519" s="578"/>
      <c r="I519" s="543"/>
      <c r="J519" s="542"/>
      <c r="K519" s="580"/>
      <c r="L519" s="584"/>
      <c r="M519" s="585"/>
      <c r="N519" s="588">
        <f>L519+J519</f>
        <v>0</v>
      </c>
      <c r="O519" s="589"/>
      <c r="P519" s="542"/>
      <c r="Q519" s="580"/>
      <c r="R519" s="584"/>
      <c r="S519" s="585"/>
      <c r="T519" s="588">
        <f>R519-P519</f>
        <v>0</v>
      </c>
      <c r="U519" s="588"/>
      <c r="V519" s="542"/>
      <c r="W519" s="543"/>
      <c r="X519" s="593"/>
      <c r="Y519" s="543"/>
      <c r="Z519" s="542"/>
      <c r="AA519" s="543"/>
      <c r="AB519" s="542"/>
      <c r="AC519" s="543"/>
      <c r="AD519" s="542"/>
      <c r="AE519" s="580"/>
      <c r="AF519" s="584"/>
      <c r="AG519" s="585"/>
      <c r="AH519" s="595">
        <f>IF(AD519=0,0,(AF519/AD519)*100)</f>
        <v>0</v>
      </c>
      <c r="AI519" s="596"/>
      <c r="AJ519" s="542"/>
      <c r="AK519" s="580"/>
      <c r="AL519" s="584"/>
      <c r="AM519" s="585"/>
      <c r="AN519" s="595">
        <f>IF(AJ519=0,0,(AL519/AJ519)*100)</f>
        <v>0</v>
      </c>
      <c r="AO519" s="596"/>
      <c r="AP519" s="542"/>
      <c r="AQ519" s="580"/>
      <c r="AR519" s="584"/>
      <c r="AS519" s="585"/>
      <c r="AT519" s="595">
        <f>IF(AP519=0,0,(AR519/AP519)*100)</f>
        <v>0</v>
      </c>
      <c r="AU519" s="596"/>
      <c r="AV519" s="599">
        <f>AD519+AJ519+AP519</f>
        <v>0</v>
      </c>
      <c r="AW519" s="600"/>
      <c r="AX519" s="630">
        <f>AF519+AL519+AR519</f>
        <v>0</v>
      </c>
      <c r="AY519" s="631"/>
      <c r="AZ519" s="595">
        <f>IF(AV519=0,0,(AX519/AV519)*100)</f>
        <v>0</v>
      </c>
      <c r="BA519" s="596"/>
      <c r="BB519" s="542"/>
      <c r="BC519" s="580"/>
      <c r="BD519" s="584"/>
      <c r="BE519" s="585"/>
      <c r="BF519" s="595">
        <f>IF(BB519=0,0,(BD519/BB519)*100)</f>
        <v>0</v>
      </c>
      <c r="BG519" s="596"/>
      <c r="BH519" s="599">
        <f>AV519+BB519</f>
        <v>0</v>
      </c>
      <c r="BI519" s="600"/>
      <c r="BJ519" s="630">
        <f>AX519+BD519</f>
        <v>0</v>
      </c>
      <c r="BK519" s="631"/>
      <c r="BL519" s="595">
        <f>IF(BH519=0,0,(BJ519/BH519)*100)</f>
        <v>0</v>
      </c>
      <c r="BM519" s="596"/>
      <c r="BN519" s="656">
        <f>(AF519*2)+(AL519*2)+(AR519*3)+BD519</f>
        <v>0</v>
      </c>
      <c r="BO519" s="657"/>
      <c r="BP519" s="658"/>
      <c r="BQ519" s="676">
        <f t="shared" ref="BQ519" si="492">IF(BS519=0,0,50*BR519/BS519)</f>
        <v>0</v>
      </c>
      <c r="BR519" s="662">
        <f t="shared" ref="BR519" si="493">(BN519*BU$483)+(N519*BU$484)+(Z519*BU$485)+(R519*BU$486)+(X519*BU$487)+(AB519*BU$488)+(V519*BU$493)</f>
        <v>0</v>
      </c>
      <c r="BS519" s="662">
        <f t="shared" ref="BS519" si="494">((BB519-BD519)*BU$490)+((AV519-AX519)*BU$489)+(H519*BU$491)+(P519*BU$492)</f>
        <v>0</v>
      </c>
      <c r="BT519" s="15"/>
      <c r="BU519" s="15"/>
      <c r="BV519" s="95"/>
    </row>
    <row r="520" spans="1:74" ht="21.75" customHeight="1" x14ac:dyDescent="0.25">
      <c r="A520" s="95"/>
      <c r="B520" s="571"/>
      <c r="C520" s="642" t="str">
        <f>IF(ROSTER!D$44="","",ROSTER!D$44)</f>
        <v/>
      </c>
      <c r="D520" s="643"/>
      <c r="E520" s="575"/>
      <c r="F520" s="577"/>
      <c r="G520" s="583"/>
      <c r="H520" s="579"/>
      <c r="I520" s="545"/>
      <c r="J520" s="544"/>
      <c r="K520" s="581"/>
      <c r="L520" s="586"/>
      <c r="M520" s="587"/>
      <c r="N520" s="592" t="s">
        <v>16</v>
      </c>
      <c r="O520" s="603"/>
      <c r="P520" s="544"/>
      <c r="Q520" s="581"/>
      <c r="R520" s="586"/>
      <c r="S520" s="587"/>
      <c r="T520" s="592" t="s">
        <v>16</v>
      </c>
      <c r="U520" s="592"/>
      <c r="V520" s="544"/>
      <c r="W520" s="545"/>
      <c r="X520" s="594"/>
      <c r="Y520" s="545"/>
      <c r="Z520" s="544"/>
      <c r="AA520" s="545"/>
      <c r="AB520" s="544"/>
      <c r="AC520" s="545"/>
      <c r="AD520" s="544"/>
      <c r="AE520" s="581"/>
      <c r="AF520" s="586"/>
      <c r="AG520" s="587"/>
      <c r="AH520" s="626"/>
      <c r="AI520" s="627"/>
      <c r="AJ520" s="544"/>
      <c r="AK520" s="581"/>
      <c r="AL520" s="586"/>
      <c r="AM520" s="587"/>
      <c r="AN520" s="626"/>
      <c r="AO520" s="627"/>
      <c r="AP520" s="544"/>
      <c r="AQ520" s="581"/>
      <c r="AR520" s="586"/>
      <c r="AS520" s="587"/>
      <c r="AT520" s="626"/>
      <c r="AU520" s="627"/>
      <c r="AV520" s="628"/>
      <c r="AW520" s="629"/>
      <c r="AX520" s="632"/>
      <c r="AY520" s="633"/>
      <c r="AZ520" s="626"/>
      <c r="BA520" s="627"/>
      <c r="BB520" s="544"/>
      <c r="BC520" s="581"/>
      <c r="BD520" s="586"/>
      <c r="BE520" s="587"/>
      <c r="BF520" s="626"/>
      <c r="BG520" s="627"/>
      <c r="BH520" s="628"/>
      <c r="BI520" s="629"/>
      <c r="BJ520" s="632"/>
      <c r="BK520" s="633"/>
      <c r="BL520" s="626"/>
      <c r="BM520" s="627"/>
      <c r="BN520" s="678"/>
      <c r="BO520" s="679"/>
      <c r="BP520" s="680"/>
      <c r="BQ520" s="677"/>
      <c r="BR520" s="663"/>
      <c r="BS520" s="663"/>
      <c r="BT520" s="15"/>
      <c r="BU520" s="15"/>
      <c r="BV520" s="95"/>
    </row>
    <row r="521" spans="1:74" ht="21.75" customHeight="1" x14ac:dyDescent="0.25">
      <c r="A521" s="95"/>
      <c r="B521" s="570" t="str">
        <f>IF(ROSTER!B$46="","",ROSTER!B$46)</f>
        <v/>
      </c>
      <c r="C521" s="572" t="str">
        <f>IF(ROSTER!C$46="","",ROSTER!C$46)</f>
        <v/>
      </c>
      <c r="D521" s="573"/>
      <c r="E521" s="574"/>
      <c r="F521" s="576">
        <f>IF(E521="y",1,IF(E521="S",1,0))</f>
        <v>0</v>
      </c>
      <c r="G521" s="582">
        <f>IF(E521="S",1,0)</f>
        <v>0</v>
      </c>
      <c r="H521" s="578"/>
      <c r="I521" s="543"/>
      <c r="J521" s="542"/>
      <c r="K521" s="580"/>
      <c r="L521" s="584"/>
      <c r="M521" s="585"/>
      <c r="N521" s="588">
        <f>L521+J521</f>
        <v>0</v>
      </c>
      <c r="O521" s="589"/>
      <c r="P521" s="542"/>
      <c r="Q521" s="580"/>
      <c r="R521" s="584"/>
      <c r="S521" s="585"/>
      <c r="T521" s="588">
        <f>R521-P521</f>
        <v>0</v>
      </c>
      <c r="U521" s="588"/>
      <c r="V521" s="542"/>
      <c r="W521" s="543"/>
      <c r="X521" s="593"/>
      <c r="Y521" s="543"/>
      <c r="Z521" s="542"/>
      <c r="AA521" s="543"/>
      <c r="AB521" s="542"/>
      <c r="AC521" s="543"/>
      <c r="AD521" s="542"/>
      <c r="AE521" s="580"/>
      <c r="AF521" s="584"/>
      <c r="AG521" s="585"/>
      <c r="AH521" s="595">
        <f>IF(AD521=0,0,(AF521/AD521)*100)</f>
        <v>0</v>
      </c>
      <c r="AI521" s="596"/>
      <c r="AJ521" s="542"/>
      <c r="AK521" s="580"/>
      <c r="AL521" s="584"/>
      <c r="AM521" s="585"/>
      <c r="AN521" s="595">
        <f>IF(AJ521=0,0,(AL521/AJ521)*100)</f>
        <v>0</v>
      </c>
      <c r="AO521" s="596"/>
      <c r="AP521" s="542"/>
      <c r="AQ521" s="580"/>
      <c r="AR521" s="584"/>
      <c r="AS521" s="585"/>
      <c r="AT521" s="595">
        <f>IF(AP521=0,0,(AR521/AP521)*100)</f>
        <v>0</v>
      </c>
      <c r="AU521" s="596"/>
      <c r="AV521" s="599">
        <f>AD521+AJ521+AP521</f>
        <v>0</v>
      </c>
      <c r="AW521" s="600"/>
      <c r="AX521" s="630">
        <f>AF521+AL521+AR521</f>
        <v>0</v>
      </c>
      <c r="AY521" s="631"/>
      <c r="AZ521" s="595">
        <f>IF(AV521=0,0,(AX521/AV521)*100)</f>
        <v>0</v>
      </c>
      <c r="BA521" s="596"/>
      <c r="BB521" s="542"/>
      <c r="BC521" s="580"/>
      <c r="BD521" s="584"/>
      <c r="BE521" s="585"/>
      <c r="BF521" s="595">
        <f>IF(BB521=0,0,(BD521/BB521)*100)</f>
        <v>0</v>
      </c>
      <c r="BG521" s="596"/>
      <c r="BH521" s="599">
        <f>AV521+BB521</f>
        <v>0</v>
      </c>
      <c r="BI521" s="600"/>
      <c r="BJ521" s="630">
        <f>AX521+BD521</f>
        <v>0</v>
      </c>
      <c r="BK521" s="631"/>
      <c r="BL521" s="595">
        <f>IF(BH521=0,0,(BJ521/BH521)*100)</f>
        <v>0</v>
      </c>
      <c r="BM521" s="596"/>
      <c r="BN521" s="656">
        <f>(AF521*2)+(AL521*2)+(AR521*3)+BD521</f>
        <v>0</v>
      </c>
      <c r="BO521" s="657"/>
      <c r="BP521" s="658"/>
      <c r="BQ521" s="676">
        <f t="shared" ref="BQ521" si="495">IF(BS521=0,0,50*BR521/BS521)</f>
        <v>0</v>
      </c>
      <c r="BR521" s="662">
        <f t="shared" ref="BR521" si="496">(BN521*BU$483)+(N521*BU$484)+(Z521*BU$485)+(R521*BU$486)+(X521*BU$487)+(AB521*BU$488)+(V521*BU$493)</f>
        <v>0</v>
      </c>
      <c r="BS521" s="662">
        <f t="shared" ref="BS521" si="497">((BB521-BD521)*BU$490)+((AV521-AX521)*BU$489)+(H521*BU$491)+(P521*BU$492)</f>
        <v>0</v>
      </c>
      <c r="BT521" s="15"/>
      <c r="BU521" s="15"/>
      <c r="BV521" s="95"/>
    </row>
    <row r="522" spans="1:74" ht="22.5" customHeight="1" thickBot="1" x14ac:dyDescent="0.3">
      <c r="A522" s="95"/>
      <c r="B522" s="571"/>
      <c r="C522" s="642" t="str">
        <f>IF(ROSTER!D$46="","",ROSTER!D$46)</f>
        <v/>
      </c>
      <c r="D522" s="643"/>
      <c r="E522" s="575"/>
      <c r="F522" s="577"/>
      <c r="G522" s="583"/>
      <c r="H522" s="579"/>
      <c r="I522" s="545"/>
      <c r="J522" s="544"/>
      <c r="K522" s="581"/>
      <c r="L522" s="586"/>
      <c r="M522" s="587"/>
      <c r="N522" s="590" t="s">
        <v>16</v>
      </c>
      <c r="O522" s="591"/>
      <c r="P522" s="544"/>
      <c r="Q522" s="581"/>
      <c r="R522" s="586"/>
      <c r="S522" s="587"/>
      <c r="T522" s="592" t="s">
        <v>16</v>
      </c>
      <c r="U522" s="592"/>
      <c r="V522" s="544"/>
      <c r="W522" s="545"/>
      <c r="X522" s="594"/>
      <c r="Y522" s="545"/>
      <c r="Z522" s="544"/>
      <c r="AA522" s="545"/>
      <c r="AB522" s="544"/>
      <c r="AC522" s="545"/>
      <c r="AD522" s="544"/>
      <c r="AE522" s="581"/>
      <c r="AF522" s="586"/>
      <c r="AG522" s="587"/>
      <c r="AH522" s="597"/>
      <c r="AI522" s="598"/>
      <c r="AJ522" s="544"/>
      <c r="AK522" s="581"/>
      <c r="AL522" s="586"/>
      <c r="AM522" s="587"/>
      <c r="AN522" s="597"/>
      <c r="AO522" s="598"/>
      <c r="AP522" s="544"/>
      <c r="AQ522" s="581"/>
      <c r="AR522" s="586"/>
      <c r="AS522" s="587"/>
      <c r="AT522" s="597"/>
      <c r="AU522" s="598"/>
      <c r="AV522" s="601"/>
      <c r="AW522" s="602"/>
      <c r="AX522" s="701"/>
      <c r="AY522" s="702"/>
      <c r="AZ522" s="597"/>
      <c r="BA522" s="598"/>
      <c r="BB522" s="544"/>
      <c r="BC522" s="581"/>
      <c r="BD522" s="586"/>
      <c r="BE522" s="587"/>
      <c r="BF522" s="597"/>
      <c r="BG522" s="598"/>
      <c r="BH522" s="601"/>
      <c r="BI522" s="602"/>
      <c r="BJ522" s="701"/>
      <c r="BK522" s="702"/>
      <c r="BL522" s="597"/>
      <c r="BM522" s="598"/>
      <c r="BN522" s="659"/>
      <c r="BO522" s="660"/>
      <c r="BP522" s="661"/>
      <c r="BQ522" s="677"/>
      <c r="BR522" s="663"/>
      <c r="BS522" s="663"/>
      <c r="BT522" s="15"/>
      <c r="BU522" s="15"/>
      <c r="BV522" s="95"/>
    </row>
    <row r="523" spans="1:74" s="21" customFormat="1" ht="33.4" customHeight="1" x14ac:dyDescent="0.45">
      <c r="A523" s="98"/>
      <c r="B523" s="612"/>
      <c r="C523" s="613"/>
      <c r="D523" s="613" t="s">
        <v>10</v>
      </c>
      <c r="E523" s="616"/>
      <c r="F523" s="279"/>
      <c r="G523" s="279"/>
      <c r="H523" s="517">
        <f>SUM(H483:I522)</f>
        <v>0</v>
      </c>
      <c r="I523" s="618"/>
      <c r="J523" s="517">
        <f>SUM(J483:K522)</f>
        <v>0</v>
      </c>
      <c r="K523" s="618"/>
      <c r="L523" s="620">
        <f>SUM(L483:M522)</f>
        <v>0</v>
      </c>
      <c r="M523" s="621"/>
      <c r="N523" s="548">
        <f>L523+J523</f>
        <v>0</v>
      </c>
      <c r="O523" s="518"/>
      <c r="P523" s="620">
        <f>SUM(P483:Q522)</f>
        <v>0</v>
      </c>
      <c r="Q523" s="618"/>
      <c r="R523" s="620">
        <f>SUM(R483:S522)</f>
        <v>0</v>
      </c>
      <c r="S523" s="621"/>
      <c r="T523" s="548">
        <f>R523-P523</f>
        <v>0</v>
      </c>
      <c r="U523" s="518"/>
      <c r="V523" s="517">
        <f>SUM(V483:W522)</f>
        <v>0</v>
      </c>
      <c r="W523" s="518"/>
      <c r="X523" s="621">
        <f>SUM(X483:Y522)</f>
        <v>0</v>
      </c>
      <c r="Y523" s="621"/>
      <c r="Z523" s="517">
        <f>SUM(Z483:AA522)</f>
        <v>0</v>
      </c>
      <c r="AA523" s="518"/>
      <c r="AB523" s="517">
        <f>SUM(AB483:AC522)</f>
        <v>0</v>
      </c>
      <c r="AC523" s="518"/>
      <c r="AD523" s="621">
        <f>SUM(AD483:AE522)</f>
        <v>0</v>
      </c>
      <c r="AE523" s="618"/>
      <c r="AF523" s="620">
        <f>SUM(AF483:AG522)</f>
        <v>0</v>
      </c>
      <c r="AG523" s="621"/>
      <c r="AH523" s="548">
        <f>IF(AD523=0,0,(AF523/AD523)*100)</f>
        <v>0</v>
      </c>
      <c r="AI523" s="518"/>
      <c r="AJ523" s="620">
        <f>SUM(AJ483:AK522)</f>
        <v>0</v>
      </c>
      <c r="AK523" s="618"/>
      <c r="AL523" s="620">
        <f>SUM(AL483:AM522)</f>
        <v>0</v>
      </c>
      <c r="AM523" s="621"/>
      <c r="AN523" s="548">
        <f>IF(AJ523=0,0,(AL523/AJ523)*100)</f>
        <v>0</v>
      </c>
      <c r="AO523" s="518"/>
      <c r="AP523" s="620">
        <f>SUM(AP483:AQ522)</f>
        <v>0</v>
      </c>
      <c r="AQ523" s="618"/>
      <c r="AR523" s="620">
        <f>SUM(AR483:AS522)</f>
        <v>0</v>
      </c>
      <c r="AS523" s="621"/>
      <c r="AT523" s="548">
        <f>IF(AP523=0,0,(AR523/AP523)*100)</f>
        <v>0</v>
      </c>
      <c r="AU523" s="518"/>
      <c r="AV523" s="517">
        <f>AD523+AJ523+AP523</f>
        <v>0</v>
      </c>
      <c r="AW523" s="618"/>
      <c r="AX523" s="620">
        <f>AF523+AL523+AR523</f>
        <v>0</v>
      </c>
      <c r="AY523" s="624"/>
      <c r="AZ523" s="548">
        <f>IF(AV523=0,0,(AX523/AV523)*100)</f>
        <v>0</v>
      </c>
      <c r="BA523" s="518"/>
      <c r="BB523" s="620">
        <f>SUM(BB483:BC522)</f>
        <v>0</v>
      </c>
      <c r="BC523" s="618"/>
      <c r="BD523" s="620">
        <f>SUM(BD483:BE522)</f>
        <v>0</v>
      </c>
      <c r="BE523" s="621"/>
      <c r="BF523" s="548">
        <f>IF(BB523=0,0,(BD523/BB523)*100)</f>
        <v>0</v>
      </c>
      <c r="BG523" s="518"/>
      <c r="BH523" s="517">
        <f>AV523+BB523</f>
        <v>0</v>
      </c>
      <c r="BI523" s="618"/>
      <c r="BJ523" s="620">
        <f>AX523+BD523</f>
        <v>0</v>
      </c>
      <c r="BK523" s="624"/>
      <c r="BL523" s="548">
        <f>IF(BH523=0,0,(BJ523/BH523)*100)</f>
        <v>0</v>
      </c>
      <c r="BM523" s="664"/>
      <c r="BN523" s="666">
        <f>SUM(BN483:BP522)</f>
        <v>0</v>
      </c>
      <c r="BO523" s="667"/>
      <c r="BP523" s="668"/>
      <c r="BQ523" s="681">
        <f>SUM(BQ483:BQ522)</f>
        <v>0</v>
      </c>
      <c r="BR523" s="685">
        <f t="shared" ref="BR523" si="498">(BN523*BU$483)+(N523*BU$484)+(Z523*BU$485)+(R523*BU$486)+(X523*BU$487)+(AB523*BU$488)+(V523*BU$493)</f>
        <v>0</v>
      </c>
      <c r="BS523" s="683">
        <f t="shared" ref="BS523" si="499">((BB523-BD523)*BU$490)+((AV523-AX523)*BU$489)+(H523*BU$491)+(P523*BU$492)</f>
        <v>0</v>
      </c>
      <c r="BT523" s="20"/>
      <c r="BU523" s="20"/>
      <c r="BV523" s="98"/>
    </row>
    <row r="524" spans="1:74" s="21" customFormat="1" ht="33.950000000000003" customHeight="1" thickBot="1" x14ac:dyDescent="0.5">
      <c r="A524" s="98"/>
      <c r="B524" s="614"/>
      <c r="C524" s="615"/>
      <c r="D524" s="615"/>
      <c r="E524" s="617"/>
      <c r="F524" s="280"/>
      <c r="G524" s="280"/>
      <c r="H524" s="519"/>
      <c r="I524" s="619"/>
      <c r="J524" s="519"/>
      <c r="K524" s="619"/>
      <c r="L524" s="622"/>
      <c r="M524" s="623"/>
      <c r="N524" s="549" t="s">
        <v>16</v>
      </c>
      <c r="O524" s="520"/>
      <c r="P524" s="622"/>
      <c r="Q524" s="619"/>
      <c r="R524" s="622"/>
      <c r="S524" s="623"/>
      <c r="T524" s="549" t="s">
        <v>16</v>
      </c>
      <c r="U524" s="520"/>
      <c r="V524" s="519"/>
      <c r="W524" s="520"/>
      <c r="X524" s="623"/>
      <c r="Y524" s="623"/>
      <c r="Z524" s="519"/>
      <c r="AA524" s="520"/>
      <c r="AB524" s="519"/>
      <c r="AC524" s="520"/>
      <c r="AD524" s="623"/>
      <c r="AE524" s="619"/>
      <c r="AF524" s="622"/>
      <c r="AG524" s="623"/>
      <c r="AH524" s="549"/>
      <c r="AI524" s="520"/>
      <c r="AJ524" s="622"/>
      <c r="AK524" s="619"/>
      <c r="AL524" s="622"/>
      <c r="AM524" s="623"/>
      <c r="AN524" s="549"/>
      <c r="AO524" s="520"/>
      <c r="AP524" s="622"/>
      <c r="AQ524" s="619"/>
      <c r="AR524" s="622"/>
      <c r="AS524" s="623"/>
      <c r="AT524" s="549"/>
      <c r="AU524" s="520"/>
      <c r="AV524" s="519"/>
      <c r="AW524" s="619"/>
      <c r="AX524" s="622"/>
      <c r="AY524" s="625"/>
      <c r="AZ524" s="549"/>
      <c r="BA524" s="520"/>
      <c r="BB524" s="622"/>
      <c r="BC524" s="619"/>
      <c r="BD524" s="622"/>
      <c r="BE524" s="623"/>
      <c r="BF524" s="549"/>
      <c r="BG524" s="520"/>
      <c r="BH524" s="519"/>
      <c r="BI524" s="619"/>
      <c r="BJ524" s="622"/>
      <c r="BK524" s="625"/>
      <c r="BL524" s="549"/>
      <c r="BM524" s="665"/>
      <c r="BN524" s="669"/>
      <c r="BO524" s="670"/>
      <c r="BP524" s="671"/>
      <c r="BQ524" s="682"/>
      <c r="BR524" s="686"/>
      <c r="BS524" s="684"/>
      <c r="BT524" s="20"/>
      <c r="BU524" s="20"/>
      <c r="BV524" s="98"/>
    </row>
    <row r="525" spans="1:74" s="21" customFormat="1" ht="33" customHeight="1" thickBot="1" x14ac:dyDescent="0.5">
      <c r="A525" s="98"/>
      <c r="B525" s="612"/>
      <c r="C525" s="613"/>
      <c r="D525" s="613" t="s">
        <v>13</v>
      </c>
      <c r="E525" s="616"/>
      <c r="F525" s="281"/>
      <c r="G525" s="282"/>
      <c r="H525" s="528"/>
      <c r="I525" s="636"/>
      <c r="J525" s="528"/>
      <c r="K525" s="636"/>
      <c r="L525" s="638"/>
      <c r="M525" s="639"/>
      <c r="N525" s="548">
        <f>J525+L525</f>
        <v>0</v>
      </c>
      <c r="O525" s="518"/>
      <c r="P525" s="638"/>
      <c r="Q525" s="636"/>
      <c r="R525" s="638"/>
      <c r="S525" s="639"/>
      <c r="T525" s="548">
        <f>R525-P525</f>
        <v>0</v>
      </c>
      <c r="U525" s="518"/>
      <c r="V525" s="528"/>
      <c r="W525" s="529"/>
      <c r="X525" s="528"/>
      <c r="Y525" s="529"/>
      <c r="Z525" s="528"/>
      <c r="AA525" s="529"/>
      <c r="AB525" s="528"/>
      <c r="AC525" s="529"/>
      <c r="AD525" s="639"/>
      <c r="AE525" s="636"/>
      <c r="AF525" s="638"/>
      <c r="AG525" s="639"/>
      <c r="AH525" s="548">
        <f>IF(AD525=0,0,(AF525/AD525)*100)</f>
        <v>0</v>
      </c>
      <c r="AI525" s="518"/>
      <c r="AJ525" s="638"/>
      <c r="AK525" s="636"/>
      <c r="AL525" s="638"/>
      <c r="AM525" s="639"/>
      <c r="AN525" s="548">
        <f>IF(AJ525=0,0,(AL525/AJ525)*100)</f>
        <v>0</v>
      </c>
      <c r="AO525" s="518"/>
      <c r="AP525" s="638"/>
      <c r="AQ525" s="636"/>
      <c r="AR525" s="638"/>
      <c r="AS525" s="639"/>
      <c r="AT525" s="548">
        <f>IF(AP525=0,0,(AR525/AP525)*100)</f>
        <v>0</v>
      </c>
      <c r="AU525" s="518"/>
      <c r="AV525" s="517">
        <f>AD525+AJ525+AP525</f>
        <v>0</v>
      </c>
      <c r="AW525" s="618"/>
      <c r="AX525" s="620">
        <f>AF525+AL525+AR525</f>
        <v>0</v>
      </c>
      <c r="AY525" s="624"/>
      <c r="AZ525" s="548">
        <f>IF(AV525=0,0,(AX525/AV525)*100)</f>
        <v>0</v>
      </c>
      <c r="BA525" s="518"/>
      <c r="BB525" s="638"/>
      <c r="BC525" s="636"/>
      <c r="BD525" s="638"/>
      <c r="BE525" s="639"/>
      <c r="BF525" s="548">
        <f>IF(BB525=0,0,(BD525/BB525)*100)</f>
        <v>0</v>
      </c>
      <c r="BG525" s="518"/>
      <c r="BH525" s="517">
        <f>AV525+BB525</f>
        <v>0</v>
      </c>
      <c r="BI525" s="618"/>
      <c r="BJ525" s="620">
        <f>AX525+BD525</f>
        <v>0</v>
      </c>
      <c r="BK525" s="624"/>
      <c r="BL525" s="548">
        <f>IF(BH525=0,0,(BJ525/BH525)*100)</f>
        <v>0</v>
      </c>
      <c r="BM525" s="664"/>
      <c r="BN525" s="693">
        <f>(AF525*2)+(AL525*2)+(AR525*3)+BD525</f>
        <v>0</v>
      </c>
      <c r="BO525" s="694"/>
      <c r="BP525" s="695"/>
      <c r="BQ525" s="699"/>
      <c r="BR525" s="283"/>
      <c r="BS525" s="284"/>
      <c r="BT525" s="20"/>
      <c r="BU525" s="20"/>
      <c r="BV525" s="98"/>
    </row>
    <row r="526" spans="1:74" s="21" customFormat="1" ht="33.75" customHeight="1" thickBot="1" x14ac:dyDescent="0.5">
      <c r="A526" s="98"/>
      <c r="B526" s="285"/>
      <c r="C526" s="286"/>
      <c r="D526" s="634"/>
      <c r="E526" s="635"/>
      <c r="F526" s="287"/>
      <c r="G526" s="287"/>
      <c r="H526" s="530"/>
      <c r="I526" s="637"/>
      <c r="J526" s="530"/>
      <c r="K526" s="637"/>
      <c r="L526" s="640"/>
      <c r="M526" s="641"/>
      <c r="N526" s="549">
        <f>IF((N523+N525)=0,0,N523/(N523+N525)*100)</f>
        <v>0</v>
      </c>
      <c r="O526" s="520"/>
      <c r="P526" s="640"/>
      <c r="Q526" s="637"/>
      <c r="R526" s="640"/>
      <c r="S526" s="641"/>
      <c r="T526" s="549"/>
      <c r="U526" s="520"/>
      <c r="V526" s="530"/>
      <c r="W526" s="531"/>
      <c r="X526" s="530"/>
      <c r="Y526" s="531"/>
      <c r="Z526" s="530"/>
      <c r="AA526" s="531"/>
      <c r="AB526" s="530"/>
      <c r="AC526" s="531"/>
      <c r="AD526" s="641"/>
      <c r="AE526" s="637"/>
      <c r="AF526" s="640"/>
      <c r="AG526" s="641"/>
      <c r="AH526" s="549"/>
      <c r="AI526" s="520"/>
      <c r="AJ526" s="640"/>
      <c r="AK526" s="637"/>
      <c r="AL526" s="640"/>
      <c r="AM526" s="641"/>
      <c r="AN526" s="549"/>
      <c r="AO526" s="520"/>
      <c r="AP526" s="640"/>
      <c r="AQ526" s="637"/>
      <c r="AR526" s="640"/>
      <c r="AS526" s="641"/>
      <c r="AT526" s="549"/>
      <c r="AU526" s="520"/>
      <c r="AV526" s="519"/>
      <c r="AW526" s="619"/>
      <c r="AX526" s="622"/>
      <c r="AY526" s="625"/>
      <c r="AZ526" s="549"/>
      <c r="BA526" s="520"/>
      <c r="BB526" s="640"/>
      <c r="BC526" s="637"/>
      <c r="BD526" s="640"/>
      <c r="BE526" s="641"/>
      <c r="BF526" s="549"/>
      <c r="BG526" s="520"/>
      <c r="BH526" s="519"/>
      <c r="BI526" s="619"/>
      <c r="BJ526" s="622"/>
      <c r="BK526" s="625"/>
      <c r="BL526" s="549"/>
      <c r="BM526" s="665"/>
      <c r="BN526" s="696"/>
      <c r="BO526" s="697"/>
      <c r="BP526" s="698"/>
      <c r="BQ526" s="700"/>
      <c r="BR526" s="79"/>
      <c r="BS526" s="79"/>
      <c r="BT526" s="20"/>
      <c r="BU526" s="20"/>
      <c r="BV526" s="98"/>
    </row>
    <row r="527" spans="1:74" ht="16.5" customHeight="1" thickTop="1" thickBot="1" x14ac:dyDescent="0.5">
      <c r="A527" s="95"/>
      <c r="B527" s="288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289"/>
      <c r="AI527" s="289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89"/>
      <c r="BR527" s="674">
        <f>IF((J523+L525)=0,0,(J523/(J523+L525)*100)%)</f>
        <v>0</v>
      </c>
      <c r="BS527" s="675"/>
      <c r="BT527" s="674">
        <f>IF((L523+J525)=0,0,(L523/(L523+J525)*100)%)</f>
        <v>0</v>
      </c>
      <c r="BU527" s="675"/>
      <c r="BV527" s="95"/>
    </row>
    <row r="528" spans="1:74" s="23" customFormat="1" ht="79.5" customHeight="1" thickTop="1" thickBot="1" x14ac:dyDescent="0.55000000000000004">
      <c r="A528" s="99"/>
      <c r="B528" s="565" t="s">
        <v>64</v>
      </c>
      <c r="C528" s="566"/>
      <c r="D528" s="113"/>
      <c r="E528" s="532" t="s">
        <v>54</v>
      </c>
      <c r="F528" s="532"/>
      <c r="G528" s="532"/>
      <c r="H528" s="532"/>
      <c r="I528" s="94"/>
      <c r="J528" s="533"/>
      <c r="K528" s="534"/>
      <c r="L528" s="535"/>
      <c r="M528" s="290"/>
      <c r="N528" s="533"/>
      <c r="O528" s="534"/>
      <c r="P528" s="535"/>
      <c r="Q528" s="536" t="s">
        <v>47</v>
      </c>
      <c r="R528" s="537"/>
      <c r="S528" s="537"/>
      <c r="T528" s="538"/>
      <c r="U528" s="533"/>
      <c r="V528" s="534"/>
      <c r="W528" s="535"/>
      <c r="X528" s="290"/>
      <c r="Y528" s="533"/>
      <c r="Z528" s="534"/>
      <c r="AA528" s="535"/>
      <c r="AB528" s="536" t="s">
        <v>49</v>
      </c>
      <c r="AC528" s="537"/>
      <c r="AD528" s="537"/>
      <c r="AE528" s="538"/>
      <c r="AF528" s="533"/>
      <c r="AG528" s="534"/>
      <c r="AH528" s="535"/>
      <c r="AI528" s="290"/>
      <c r="AJ528" s="533"/>
      <c r="AK528" s="534"/>
      <c r="AL528" s="535"/>
      <c r="AM528" s="536" t="s">
        <v>53</v>
      </c>
      <c r="AN528" s="537"/>
      <c r="AO528" s="537"/>
      <c r="AP528" s="538"/>
      <c r="AQ528" s="533"/>
      <c r="AR528" s="534"/>
      <c r="AS528" s="535"/>
      <c r="AT528" s="72"/>
      <c r="AU528" s="533"/>
      <c r="AV528" s="534"/>
      <c r="AW528" s="535"/>
      <c r="AX528" s="291"/>
      <c r="AY528" s="291"/>
      <c r="AZ528" s="291"/>
      <c r="BA528" s="291"/>
      <c r="BB528" s="567" t="s">
        <v>20</v>
      </c>
      <c r="BC528" s="567"/>
      <c r="BD528" s="567"/>
      <c r="BE528" s="567"/>
      <c r="BF528" s="568"/>
      <c r="BG528" s="539">
        <f>BN523</f>
        <v>0</v>
      </c>
      <c r="BH528" s="540"/>
      <c r="BI528" s="541"/>
      <c r="BJ528" s="292"/>
      <c r="BK528" s="539">
        <f>BN525</f>
        <v>0</v>
      </c>
      <c r="BL528" s="540"/>
      <c r="BM528" s="541"/>
      <c r="BN528" s="73"/>
      <c r="BO528" s="73"/>
      <c r="BP528" s="73"/>
      <c r="BQ528" s="90"/>
      <c r="BR528" s="24"/>
      <c r="BS528" s="24"/>
      <c r="BT528" s="22"/>
      <c r="BU528" s="22"/>
      <c r="BV528" s="99"/>
    </row>
    <row r="529" spans="1:79" ht="15.6" customHeight="1" thickTop="1" thickBot="1" x14ac:dyDescent="0.55000000000000004">
      <c r="A529" s="95"/>
      <c r="B529" s="293"/>
      <c r="C529" s="67"/>
      <c r="D529" s="67"/>
      <c r="E529" s="294"/>
      <c r="F529" s="295"/>
      <c r="G529" s="295"/>
      <c r="H529" s="94"/>
      <c r="I529" s="94"/>
      <c r="J529" s="296"/>
      <c r="K529" s="296"/>
      <c r="L529" s="296"/>
      <c r="M529" s="296"/>
      <c r="N529" s="296"/>
      <c r="O529" s="296"/>
      <c r="P529" s="296"/>
      <c r="Q529" s="295"/>
      <c r="R529" s="295"/>
      <c r="S529" s="295"/>
      <c r="T529" s="295"/>
      <c r="U529" s="296"/>
      <c r="V529" s="296"/>
      <c r="W529" s="296"/>
      <c r="X529" s="297"/>
      <c r="Y529" s="296"/>
      <c r="Z529" s="296"/>
      <c r="AA529" s="296"/>
      <c r="AB529" s="295"/>
      <c r="AC529" s="295"/>
      <c r="AD529" s="295"/>
      <c r="AE529" s="295"/>
      <c r="AF529" s="296"/>
      <c r="AG529" s="296"/>
      <c r="AH529" s="296"/>
      <c r="AI529" s="296"/>
      <c r="AJ529" s="297"/>
      <c r="AK529" s="297"/>
      <c r="AL529" s="296"/>
      <c r="AM529" s="295"/>
      <c r="AN529" s="295"/>
      <c r="AO529" s="295"/>
      <c r="AP529" s="295"/>
      <c r="AQ529" s="296"/>
      <c r="AR529" s="296"/>
      <c r="AS529" s="296"/>
      <c r="AT529" s="296"/>
      <c r="AU529" s="296"/>
      <c r="AV529" s="72"/>
      <c r="AW529" s="72"/>
      <c r="AX529" s="74"/>
      <c r="AY529" s="74"/>
      <c r="AZ529" s="74"/>
      <c r="BA529" s="74"/>
      <c r="BB529" s="295"/>
      <c r="BC529" s="298"/>
      <c r="BD529" s="298"/>
      <c r="BE529" s="299"/>
      <c r="BF529" s="300"/>
      <c r="BG529" s="301"/>
      <c r="BH529" s="301"/>
      <c r="BI529" s="72"/>
      <c r="BJ529" s="302"/>
      <c r="BK529" s="303"/>
      <c r="BL529" s="303"/>
      <c r="BM529" s="72"/>
      <c r="BN529" s="74"/>
      <c r="BO529" s="74"/>
      <c r="BP529" s="74"/>
      <c r="BQ529" s="91"/>
      <c r="BR529" s="25"/>
      <c r="BS529" s="25"/>
      <c r="BT529" s="15"/>
      <c r="BU529" s="15"/>
      <c r="BV529" s="95"/>
    </row>
    <row r="530" spans="1:79" s="23" customFormat="1" ht="79.5" customHeight="1" thickTop="1" thickBot="1" x14ac:dyDescent="0.55000000000000004">
      <c r="A530" s="99"/>
      <c r="B530" s="569" t="s">
        <v>46</v>
      </c>
      <c r="C530" s="567"/>
      <c r="D530" s="113"/>
      <c r="E530" s="532" t="s">
        <v>55</v>
      </c>
      <c r="F530" s="532"/>
      <c r="G530" s="532"/>
      <c r="H530" s="532"/>
      <c r="I530" s="94"/>
      <c r="J530" s="539">
        <f>J528</f>
        <v>0</v>
      </c>
      <c r="K530" s="540"/>
      <c r="L530" s="541"/>
      <c r="M530" s="290"/>
      <c r="N530" s="539">
        <f>N528</f>
        <v>0</v>
      </c>
      <c r="O530" s="540"/>
      <c r="P530" s="541"/>
      <c r="Q530" s="536" t="s">
        <v>51</v>
      </c>
      <c r="R530" s="537"/>
      <c r="S530" s="537"/>
      <c r="T530" s="538"/>
      <c r="U530" s="539">
        <f>U528-J528</f>
        <v>0</v>
      </c>
      <c r="V530" s="540"/>
      <c r="W530" s="541"/>
      <c r="X530" s="290"/>
      <c r="Y530" s="539">
        <f>Y528-N528</f>
        <v>0</v>
      </c>
      <c r="Z530" s="540"/>
      <c r="AA530" s="541"/>
      <c r="AB530" s="536" t="s">
        <v>50</v>
      </c>
      <c r="AC530" s="537"/>
      <c r="AD530" s="537"/>
      <c r="AE530" s="538"/>
      <c r="AF530" s="539">
        <f>AF528-U528</f>
        <v>0</v>
      </c>
      <c r="AG530" s="540"/>
      <c r="AH530" s="541"/>
      <c r="AI530" s="290"/>
      <c r="AJ530" s="539">
        <f>AJ528-Y528</f>
        <v>0</v>
      </c>
      <c r="AK530" s="540"/>
      <c r="AL530" s="541"/>
      <c r="AM530" s="536" t="s">
        <v>52</v>
      </c>
      <c r="AN530" s="537"/>
      <c r="AO530" s="537"/>
      <c r="AP530" s="538"/>
      <c r="AQ530" s="539">
        <f>AQ528-AF528</f>
        <v>0</v>
      </c>
      <c r="AR530" s="540"/>
      <c r="AS530" s="541"/>
      <c r="AT530" s="72"/>
      <c r="AU530" s="539">
        <f>AU528-AJ528</f>
        <v>0</v>
      </c>
      <c r="AV530" s="540"/>
      <c r="AW530" s="541"/>
      <c r="AX530" s="291"/>
      <c r="AY530" s="291"/>
      <c r="AZ530" s="291"/>
      <c r="BA530" s="291"/>
      <c r="BB530" s="567" t="s">
        <v>45</v>
      </c>
      <c r="BC530" s="567"/>
      <c r="BD530" s="567"/>
      <c r="BE530" s="567"/>
      <c r="BF530" s="568"/>
      <c r="BG530" s="539">
        <f>BG528-AQ528</f>
        <v>0</v>
      </c>
      <c r="BH530" s="540"/>
      <c r="BI530" s="541"/>
      <c r="BJ530" s="304"/>
      <c r="BK530" s="539">
        <f>BK528-AU528</f>
        <v>0</v>
      </c>
      <c r="BL530" s="540"/>
      <c r="BM530" s="541"/>
      <c r="BN530" s="73"/>
      <c r="BO530" s="73"/>
      <c r="BP530" s="73"/>
      <c r="BQ530" s="90"/>
      <c r="BR530" s="24"/>
      <c r="BS530" s="24"/>
      <c r="BT530" s="22"/>
      <c r="BU530" s="22"/>
      <c r="BV530" s="99"/>
      <c r="BY530" s="21"/>
    </row>
    <row r="531" spans="1:79" ht="18.75" customHeight="1" thickTop="1" thickBot="1" x14ac:dyDescent="0.5">
      <c r="A531" s="95"/>
      <c r="B531" s="305"/>
      <c r="C531" s="71"/>
      <c r="D531" s="71"/>
      <c r="E531" s="71"/>
      <c r="F531" s="92"/>
      <c r="G531" s="92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306"/>
      <c r="AI531" s="306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03" t="s">
        <v>153</v>
      </c>
      <c r="BD531" s="703"/>
      <c r="BE531" s="703"/>
      <c r="BF531" s="703"/>
      <c r="BG531" s="703"/>
      <c r="BH531" s="703"/>
      <c r="BI531" s="703"/>
      <c r="BJ531" s="703"/>
      <c r="BK531" s="703"/>
      <c r="BL531" s="703"/>
      <c r="BM531" s="703"/>
      <c r="BN531" s="703"/>
      <c r="BO531" s="703"/>
      <c r="BP531" s="703"/>
      <c r="BQ531" s="318"/>
      <c r="BR531" s="319"/>
      <c r="BS531" s="319"/>
      <c r="BT531" s="15"/>
      <c r="BU531" s="15"/>
      <c r="BV531" s="95"/>
    </row>
    <row r="532" spans="1:79" s="93" customFormat="1" ht="13.5" customHeight="1" thickTop="1" x14ac:dyDescent="0.45">
      <c r="A532" s="95"/>
      <c r="B532" s="99"/>
      <c r="C532" s="95"/>
      <c r="D532" s="95"/>
      <c r="E532" s="95"/>
      <c r="F532" s="96"/>
      <c r="G532" s="96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254"/>
      <c r="AI532" s="254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7"/>
      <c r="BR532" s="97"/>
      <c r="BS532" s="97"/>
      <c r="BT532" s="95"/>
      <c r="BU532" s="95"/>
      <c r="BV532" s="95"/>
    </row>
    <row r="533" spans="1:79" s="17" customFormat="1" ht="33.75" x14ac:dyDescent="0.5">
      <c r="A533" s="255"/>
      <c r="B533" s="604" t="s">
        <v>9</v>
      </c>
      <c r="C533" s="604"/>
      <c r="D533" s="604"/>
      <c r="E533" s="604"/>
      <c r="F533" s="604"/>
      <c r="G533" s="604"/>
      <c r="H533" s="604"/>
      <c r="I533" s="604"/>
      <c r="J533" s="604"/>
      <c r="K533" s="604"/>
      <c r="L533" s="604"/>
      <c r="M533" s="604"/>
      <c r="N533" s="604"/>
      <c r="O533" s="604"/>
      <c r="P533" s="604"/>
      <c r="Q533" s="604"/>
      <c r="R533" s="604"/>
      <c r="S533" s="604"/>
      <c r="T533" s="604"/>
      <c r="U533" s="604"/>
      <c r="V533" s="604"/>
      <c r="W533" s="604"/>
      <c r="X533" s="604"/>
      <c r="Y533" s="604"/>
      <c r="Z533" s="604"/>
      <c r="AA533" s="604"/>
      <c r="AB533" s="604"/>
      <c r="AC533" s="604"/>
      <c r="AD533" s="604"/>
      <c r="AE533" s="604"/>
      <c r="AF533" s="604"/>
      <c r="AG533" s="604"/>
      <c r="AH533" s="604"/>
      <c r="AI533" s="604"/>
      <c r="AJ533" s="604"/>
      <c r="AK533" s="604"/>
      <c r="AL533" s="604"/>
      <c r="AM533" s="604"/>
      <c r="AN533" s="604"/>
      <c r="AO533" s="604"/>
      <c r="AP533" s="604"/>
      <c r="AQ533" s="604"/>
      <c r="AR533" s="604"/>
      <c r="AS533" s="604"/>
      <c r="AT533" s="604"/>
      <c r="AU533" s="604"/>
      <c r="AV533" s="604"/>
      <c r="AW533" s="604"/>
      <c r="AX533" s="604"/>
      <c r="AY533" s="604"/>
      <c r="AZ533" s="604"/>
      <c r="BA533" s="604"/>
      <c r="BB533" s="604"/>
      <c r="BC533" s="604"/>
      <c r="BD533" s="604"/>
      <c r="BE533" s="604"/>
      <c r="BF533" s="604"/>
      <c r="BG533" s="604"/>
      <c r="BH533" s="604"/>
      <c r="BI533" s="604"/>
      <c r="BJ533" s="604"/>
      <c r="BK533" s="604"/>
      <c r="BL533" s="604"/>
      <c r="BM533" s="604"/>
      <c r="BN533" s="604"/>
      <c r="BO533" s="604"/>
      <c r="BP533" s="604"/>
      <c r="BQ533" s="256"/>
      <c r="BR533" s="256"/>
      <c r="BS533" s="256"/>
      <c r="BT533" s="257"/>
      <c r="BU533" s="257"/>
      <c r="BV533" s="255"/>
    </row>
    <row r="534" spans="1:79" ht="10.9" customHeight="1" x14ac:dyDescent="0.45">
      <c r="A534" s="95"/>
      <c r="B534" s="258"/>
      <c r="C534" s="62"/>
      <c r="D534" s="62"/>
      <c r="E534" s="62"/>
      <c r="F534" s="63"/>
      <c r="G534" s="63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259"/>
      <c r="AI534" s="259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94"/>
      <c r="BQ534" s="87"/>
      <c r="BR534" s="94"/>
      <c r="BS534" s="94"/>
      <c r="BT534" s="15"/>
      <c r="BU534" s="15"/>
      <c r="BV534" s="95"/>
    </row>
    <row r="535" spans="1:79" s="18" customFormat="1" ht="36.75" customHeight="1" x14ac:dyDescent="0.45">
      <c r="A535" s="260"/>
      <c r="B535" s="258"/>
      <c r="C535" s="261"/>
      <c r="D535" s="262" t="s">
        <v>10</v>
      </c>
      <c r="E535" s="605" t="str">
        <f>IF(ROSTER!D$3="","",ROSTER!D$3)</f>
        <v/>
      </c>
      <c r="F535" s="605"/>
      <c r="G535" s="605"/>
      <c r="H535" s="605"/>
      <c r="I535" s="605"/>
      <c r="J535" s="605"/>
      <c r="K535" s="605"/>
      <c r="L535" s="605"/>
      <c r="M535" s="605"/>
      <c r="N535" s="605"/>
      <c r="O535" s="605"/>
      <c r="P535" s="605"/>
      <c r="Q535" s="605"/>
      <c r="R535" s="605"/>
      <c r="S535" s="605"/>
      <c r="T535" s="605"/>
      <c r="U535" s="605"/>
      <c r="V535" s="605"/>
      <c r="W535" s="605"/>
      <c r="X535" s="605"/>
      <c r="Y535" s="605"/>
      <c r="Z535" s="605"/>
      <c r="AA535" s="605"/>
      <c r="AB535" s="605"/>
      <c r="AC535" s="605"/>
      <c r="AD535" s="605"/>
      <c r="AE535" s="605"/>
      <c r="AF535" s="316"/>
      <c r="AG535" s="606" t="s">
        <v>11</v>
      </c>
      <c r="AH535" s="606"/>
      <c r="AI535" s="606"/>
      <c r="AJ535" s="606"/>
      <c r="AK535" s="606"/>
      <c r="AL535" s="606"/>
      <c r="AM535" s="606"/>
      <c r="AN535" s="607"/>
      <c r="AO535" s="607"/>
      <c r="AP535" s="607"/>
      <c r="AQ535" s="607"/>
      <c r="AR535" s="607"/>
      <c r="AS535" s="607"/>
      <c r="AT535" s="607"/>
      <c r="AU535" s="607"/>
      <c r="AV535" s="607"/>
      <c r="AW535" s="607"/>
      <c r="AX535" s="607"/>
      <c r="AY535" s="607"/>
      <c r="AZ535" s="607"/>
      <c r="BA535" s="607"/>
      <c r="BB535" s="607"/>
      <c r="BC535" s="607"/>
      <c r="BD535" s="607"/>
      <c r="BE535" s="607"/>
      <c r="BF535" s="607"/>
      <c r="BG535" s="607"/>
      <c r="BH535" s="607"/>
      <c r="BI535" s="607"/>
      <c r="BJ535" s="607"/>
      <c r="BK535" s="607"/>
      <c r="BL535" s="607"/>
      <c r="BM535" s="607"/>
      <c r="BN535" s="607"/>
      <c r="BO535" s="607"/>
      <c r="BP535" s="94"/>
      <c r="BQ535" s="88" t="s">
        <v>130</v>
      </c>
      <c r="BR535" s="94"/>
      <c r="BS535" s="94"/>
      <c r="BT535" s="263"/>
      <c r="BU535" s="263"/>
      <c r="BV535" s="260"/>
    </row>
    <row r="536" spans="1:79" ht="8.85" customHeight="1" x14ac:dyDescent="0.45">
      <c r="A536" s="96"/>
      <c r="B536" s="258"/>
      <c r="C536" s="259" t="s">
        <v>39</v>
      </c>
      <c r="D536" s="259"/>
      <c r="E536" s="259"/>
      <c r="F536" s="63"/>
      <c r="G536" s="63"/>
      <c r="H536" s="259"/>
      <c r="I536" s="259"/>
      <c r="J536" s="317"/>
      <c r="K536" s="317"/>
      <c r="L536" s="317"/>
      <c r="M536" s="317"/>
      <c r="N536" s="317"/>
      <c r="O536" s="317"/>
      <c r="P536" s="317"/>
      <c r="Q536" s="317"/>
      <c r="R536" s="317"/>
      <c r="S536" s="317"/>
      <c r="T536" s="317"/>
      <c r="U536" s="317"/>
      <c r="V536" s="317"/>
      <c r="W536" s="317"/>
      <c r="X536" s="317"/>
      <c r="Y536" s="317"/>
      <c r="Z536" s="317"/>
      <c r="AA536" s="317"/>
      <c r="AB536" s="317"/>
      <c r="AC536" s="317"/>
      <c r="AD536" s="317"/>
      <c r="AE536" s="317"/>
      <c r="AF536" s="317"/>
      <c r="AG536" s="317"/>
      <c r="AH536" s="317"/>
      <c r="AI536" s="259"/>
      <c r="AJ536" s="264"/>
      <c r="AK536" s="265"/>
      <c r="AL536" s="265"/>
      <c r="AM536" s="265"/>
      <c r="AN536" s="265"/>
      <c r="AO536" s="265"/>
      <c r="AP536" s="265"/>
      <c r="AQ536" s="266"/>
      <c r="AR536" s="266"/>
      <c r="AS536" s="266"/>
      <c r="AT536" s="266"/>
      <c r="AU536" s="266"/>
      <c r="AV536" s="266"/>
      <c r="AW536" s="266"/>
      <c r="AX536" s="266"/>
      <c r="AY536" s="266"/>
      <c r="AZ536" s="266"/>
      <c r="BA536" s="266"/>
      <c r="BB536" s="266"/>
      <c r="BC536" s="266"/>
      <c r="BD536" s="266"/>
      <c r="BE536" s="266"/>
      <c r="BF536" s="266"/>
      <c r="BG536" s="266"/>
      <c r="BH536" s="266"/>
      <c r="BI536" s="266"/>
      <c r="BJ536" s="266"/>
      <c r="BK536" s="266"/>
      <c r="BL536" s="266"/>
      <c r="BM536" s="266"/>
      <c r="BN536" s="266"/>
      <c r="BO536" s="266"/>
      <c r="BP536" s="266"/>
      <c r="BQ536" s="267"/>
      <c r="BR536" s="267"/>
      <c r="BS536" s="267"/>
      <c r="BT536" s="268"/>
      <c r="BU536" s="268"/>
      <c r="BV536" s="96"/>
    </row>
    <row r="537" spans="1:79" s="18" customFormat="1" ht="33.75" x14ac:dyDescent="0.45">
      <c r="A537" s="260"/>
      <c r="B537" s="258"/>
      <c r="C537" s="608" t="s">
        <v>38</v>
      </c>
      <c r="D537" s="608"/>
      <c r="E537" s="607"/>
      <c r="F537" s="607"/>
      <c r="G537" s="607"/>
      <c r="H537" s="607"/>
      <c r="I537" s="607"/>
      <c r="J537" s="607"/>
      <c r="K537" s="607"/>
      <c r="L537" s="607"/>
      <c r="M537" s="607"/>
      <c r="N537" s="607"/>
      <c r="O537" s="607"/>
      <c r="P537" s="607"/>
      <c r="Q537" s="607"/>
      <c r="R537" s="607"/>
      <c r="S537" s="607"/>
      <c r="T537" s="607"/>
      <c r="U537" s="607"/>
      <c r="V537" s="607"/>
      <c r="W537" s="607"/>
      <c r="X537" s="607"/>
      <c r="Y537" s="607"/>
      <c r="Z537" s="607"/>
      <c r="AA537" s="607"/>
      <c r="AB537" s="607"/>
      <c r="AC537" s="607"/>
      <c r="AD537" s="607"/>
      <c r="AE537" s="607"/>
      <c r="AF537" s="316"/>
      <c r="AG537" s="609" t="s">
        <v>21</v>
      </c>
      <c r="AH537" s="609"/>
      <c r="AI537" s="609"/>
      <c r="AJ537" s="609"/>
      <c r="AK537" s="607"/>
      <c r="AL537" s="607"/>
      <c r="AM537" s="607"/>
      <c r="AN537" s="607"/>
      <c r="AO537" s="607"/>
      <c r="AP537" s="607"/>
      <c r="AQ537" s="607"/>
      <c r="AR537" s="607"/>
      <c r="AS537" s="607"/>
      <c r="AT537" s="607"/>
      <c r="AU537" s="607"/>
      <c r="AV537" s="607"/>
      <c r="AW537" s="607"/>
      <c r="AX537" s="607"/>
      <c r="AY537" s="607"/>
      <c r="AZ537" s="607"/>
      <c r="BA537" s="607"/>
      <c r="BB537" s="607"/>
      <c r="BC537" s="610" t="s">
        <v>12</v>
      </c>
      <c r="BD537" s="610"/>
      <c r="BE537" s="610"/>
      <c r="BF537" s="611"/>
      <c r="BG537" s="611"/>
      <c r="BH537" s="611"/>
      <c r="BI537" s="611"/>
      <c r="BJ537" s="611"/>
      <c r="BK537" s="611"/>
      <c r="BL537" s="611"/>
      <c r="BM537" s="611"/>
      <c r="BN537" s="611"/>
      <c r="BO537" s="611"/>
      <c r="BP537" s="64"/>
      <c r="BQ537" s="269"/>
      <c r="BR537" s="65"/>
      <c r="BS537" s="65"/>
      <c r="BT537" s="270">
        <f>IF(BF537=0,0,1)</f>
        <v>0</v>
      </c>
      <c r="BU537" s="18">
        <f>IF((BG587+BK587)&gt;(AQ587+AU587),1,0)</f>
        <v>0</v>
      </c>
      <c r="BV537" s="271"/>
    </row>
    <row r="538" spans="1:79" ht="9.6" customHeight="1" x14ac:dyDescent="0.45">
      <c r="A538" s="95"/>
      <c r="B538" s="258"/>
      <c r="C538" s="62"/>
      <c r="D538" s="62"/>
      <c r="E538" s="62"/>
      <c r="F538" s="63"/>
      <c r="G538" s="63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259"/>
      <c r="AI538" s="259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6"/>
      <c r="BR538" s="66"/>
      <c r="BS538" s="66"/>
      <c r="BT538" s="15"/>
      <c r="BU538" s="15"/>
      <c r="BV538" s="95"/>
    </row>
    <row r="539" spans="1:79" ht="8.85" customHeight="1" thickBot="1" x14ac:dyDescent="0.5">
      <c r="A539" s="95"/>
      <c r="B539" s="113"/>
      <c r="C539" s="67"/>
      <c r="D539" s="67"/>
      <c r="E539" s="67"/>
      <c r="F539" s="68"/>
      <c r="G539" s="68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272"/>
      <c r="AI539" s="272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69"/>
      <c r="BR539" s="69"/>
      <c r="BS539" s="69"/>
      <c r="BT539" s="15"/>
      <c r="BU539" s="15"/>
      <c r="BV539" s="95"/>
    </row>
    <row r="540" spans="1:79" s="18" customFormat="1" ht="40.5" customHeight="1" thickTop="1" x14ac:dyDescent="0.4">
      <c r="A540" s="271"/>
      <c r="B540" s="652" t="s">
        <v>0</v>
      </c>
      <c r="C540" s="648" t="s">
        <v>1</v>
      </c>
      <c r="D540" s="649"/>
      <c r="E540" s="273" t="s">
        <v>28</v>
      </c>
      <c r="F540" s="546" t="s">
        <v>100</v>
      </c>
      <c r="G540" s="546" t="s">
        <v>101</v>
      </c>
      <c r="H540" s="644" t="s">
        <v>41</v>
      </c>
      <c r="I540" s="645"/>
      <c r="J540" s="554" t="s">
        <v>7</v>
      </c>
      <c r="K540" s="554"/>
      <c r="L540" s="554"/>
      <c r="M540" s="554"/>
      <c r="N540" s="554"/>
      <c r="O540" s="554"/>
      <c r="P540" s="554" t="s">
        <v>2</v>
      </c>
      <c r="Q540" s="554"/>
      <c r="R540" s="554"/>
      <c r="S540" s="554"/>
      <c r="T540" s="554"/>
      <c r="U540" s="555"/>
      <c r="V540" s="550" t="s">
        <v>158</v>
      </c>
      <c r="W540" s="551"/>
      <c r="X540" s="550" t="s">
        <v>35</v>
      </c>
      <c r="Y540" s="551"/>
      <c r="Z540" s="550" t="s">
        <v>36</v>
      </c>
      <c r="AA540" s="551"/>
      <c r="AB540" s="550" t="s">
        <v>44</v>
      </c>
      <c r="AC540" s="551"/>
      <c r="AD540" s="554" t="s">
        <v>6</v>
      </c>
      <c r="AE540" s="554"/>
      <c r="AF540" s="554"/>
      <c r="AG540" s="554"/>
      <c r="AH540" s="554"/>
      <c r="AI540" s="554"/>
      <c r="AJ540" s="554" t="s">
        <v>68</v>
      </c>
      <c r="AK540" s="554"/>
      <c r="AL540" s="554"/>
      <c r="AM540" s="554"/>
      <c r="AN540" s="554"/>
      <c r="AO540" s="554"/>
      <c r="AP540" s="554" t="s">
        <v>69</v>
      </c>
      <c r="AQ540" s="554"/>
      <c r="AR540" s="554"/>
      <c r="AS540" s="554"/>
      <c r="AT540" s="554"/>
      <c r="AU540" s="554"/>
      <c r="AV540" s="554" t="s">
        <v>70</v>
      </c>
      <c r="AW540" s="554"/>
      <c r="AX540" s="554"/>
      <c r="AY540" s="554"/>
      <c r="AZ540" s="554"/>
      <c r="BA540" s="555"/>
      <c r="BB540" s="554" t="s">
        <v>4</v>
      </c>
      <c r="BC540" s="554"/>
      <c r="BD540" s="554"/>
      <c r="BE540" s="554"/>
      <c r="BF540" s="554"/>
      <c r="BG540" s="554"/>
      <c r="BH540" s="554" t="s">
        <v>71</v>
      </c>
      <c r="BI540" s="554"/>
      <c r="BJ540" s="554"/>
      <c r="BK540" s="554"/>
      <c r="BL540" s="554"/>
      <c r="BM540" s="556"/>
      <c r="BN540" s="557" t="s">
        <v>25</v>
      </c>
      <c r="BO540" s="558"/>
      <c r="BP540" s="559"/>
      <c r="BQ540" s="691" t="s">
        <v>110</v>
      </c>
      <c r="BR540" s="691" t="s">
        <v>86</v>
      </c>
      <c r="BS540" s="691" t="s">
        <v>87</v>
      </c>
      <c r="BT540" s="274"/>
      <c r="BU540" s="274"/>
      <c r="BV540" s="271"/>
    </row>
    <row r="541" spans="1:79" s="18" customFormat="1" ht="41.25" customHeight="1" x14ac:dyDescent="0.7">
      <c r="A541" s="271"/>
      <c r="B541" s="653"/>
      <c r="C541" s="650"/>
      <c r="D541" s="651"/>
      <c r="E541" s="275" t="s">
        <v>102</v>
      </c>
      <c r="F541" s="547"/>
      <c r="G541" s="547"/>
      <c r="H541" s="646"/>
      <c r="I541" s="647"/>
      <c r="J541" s="525" t="s">
        <v>17</v>
      </c>
      <c r="K541" s="526"/>
      <c r="L541" s="521" t="s">
        <v>18</v>
      </c>
      <c r="M541" s="522"/>
      <c r="N541" s="523" t="s">
        <v>19</v>
      </c>
      <c r="O541" s="524"/>
      <c r="P541" s="525" t="s">
        <v>26</v>
      </c>
      <c r="Q541" s="526"/>
      <c r="R541" s="521" t="s">
        <v>24</v>
      </c>
      <c r="S541" s="522"/>
      <c r="T541" s="523" t="s">
        <v>19</v>
      </c>
      <c r="U541" s="527"/>
      <c r="V541" s="552"/>
      <c r="W541" s="553"/>
      <c r="X541" s="552"/>
      <c r="Y541" s="553"/>
      <c r="Z541" s="552"/>
      <c r="AA541" s="553"/>
      <c r="AB541" s="552"/>
      <c r="AC541" s="553"/>
      <c r="AD541" s="525" t="s">
        <v>48</v>
      </c>
      <c r="AE541" s="526"/>
      <c r="AF541" s="521" t="s">
        <v>23</v>
      </c>
      <c r="AG541" s="522"/>
      <c r="AH541" s="563" t="s">
        <v>5</v>
      </c>
      <c r="AI541" s="564"/>
      <c r="AJ541" s="525" t="s">
        <v>48</v>
      </c>
      <c r="AK541" s="526"/>
      <c r="AL541" s="521" t="s">
        <v>23</v>
      </c>
      <c r="AM541" s="522"/>
      <c r="AN541" s="563" t="s">
        <v>5</v>
      </c>
      <c r="AO541" s="564"/>
      <c r="AP541" s="525" t="s">
        <v>48</v>
      </c>
      <c r="AQ541" s="526"/>
      <c r="AR541" s="521" t="s">
        <v>23</v>
      </c>
      <c r="AS541" s="522"/>
      <c r="AT541" s="563" t="s">
        <v>5</v>
      </c>
      <c r="AU541" s="564"/>
      <c r="AV541" s="525" t="s">
        <v>48</v>
      </c>
      <c r="AW541" s="526"/>
      <c r="AX541" s="521" t="s">
        <v>23</v>
      </c>
      <c r="AY541" s="522"/>
      <c r="AZ541" s="563" t="s">
        <v>5</v>
      </c>
      <c r="BA541" s="655"/>
      <c r="BB541" s="525" t="s">
        <v>48</v>
      </c>
      <c r="BC541" s="526"/>
      <c r="BD541" s="521" t="s">
        <v>23</v>
      </c>
      <c r="BE541" s="522"/>
      <c r="BF541" s="563" t="s">
        <v>5</v>
      </c>
      <c r="BG541" s="564"/>
      <c r="BH541" s="525" t="s">
        <v>48</v>
      </c>
      <c r="BI541" s="526"/>
      <c r="BJ541" s="521" t="s">
        <v>23</v>
      </c>
      <c r="BK541" s="522"/>
      <c r="BL541" s="563" t="s">
        <v>5</v>
      </c>
      <c r="BM541" s="564"/>
      <c r="BN541" s="560"/>
      <c r="BO541" s="561"/>
      <c r="BP541" s="562"/>
      <c r="BQ541" s="692"/>
      <c r="BR541" s="692"/>
      <c r="BS541" s="692"/>
      <c r="BT541" s="274"/>
      <c r="BU541" s="274"/>
      <c r="BV541" s="271"/>
      <c r="CA541" s="104"/>
    </row>
    <row r="542" spans="1:79" ht="23.85" customHeight="1" x14ac:dyDescent="0.35">
      <c r="A542" s="276"/>
      <c r="B542" s="570" t="str">
        <f>IF(ROSTER!B$8="","",ROSTER!B$8)</f>
        <v/>
      </c>
      <c r="C542" s="572" t="str">
        <f>IF(ROSTER!C$8="","",ROSTER!C$8)</f>
        <v/>
      </c>
      <c r="D542" s="573"/>
      <c r="E542" s="574"/>
      <c r="F542" s="576">
        <f>IF(E542="y",1,IF(E542="S",1,0))</f>
        <v>0</v>
      </c>
      <c r="G542" s="582">
        <f>IF(E542="S",1,0)</f>
        <v>0</v>
      </c>
      <c r="H542" s="578"/>
      <c r="I542" s="543"/>
      <c r="J542" s="542"/>
      <c r="K542" s="580"/>
      <c r="L542" s="584"/>
      <c r="M542" s="585"/>
      <c r="N542" s="588">
        <f>L542+J542</f>
        <v>0</v>
      </c>
      <c r="O542" s="589"/>
      <c r="P542" s="542"/>
      <c r="Q542" s="580"/>
      <c r="R542" s="584"/>
      <c r="S542" s="585"/>
      <c r="T542" s="588">
        <f>R542-P542</f>
        <v>0</v>
      </c>
      <c r="U542" s="588"/>
      <c r="V542" s="542"/>
      <c r="W542" s="543"/>
      <c r="X542" s="593"/>
      <c r="Y542" s="543"/>
      <c r="Z542" s="542"/>
      <c r="AA542" s="543"/>
      <c r="AB542" s="542"/>
      <c r="AC542" s="543"/>
      <c r="AD542" s="542"/>
      <c r="AE542" s="580"/>
      <c r="AF542" s="584"/>
      <c r="AG542" s="585"/>
      <c r="AH542" s="595">
        <f>IF(AD542=0,0,(AF542/AD542)*100)</f>
        <v>0</v>
      </c>
      <c r="AI542" s="596"/>
      <c r="AJ542" s="542"/>
      <c r="AK542" s="580"/>
      <c r="AL542" s="584"/>
      <c r="AM542" s="585"/>
      <c r="AN542" s="595">
        <f>IF(AJ542=0,0,(AL542/AJ542)*100)</f>
        <v>0</v>
      </c>
      <c r="AO542" s="596"/>
      <c r="AP542" s="542"/>
      <c r="AQ542" s="580"/>
      <c r="AR542" s="584"/>
      <c r="AS542" s="585"/>
      <c r="AT542" s="595">
        <f>IF(AP542=0,0,(AR542/AP542)*100)</f>
        <v>0</v>
      </c>
      <c r="AU542" s="596"/>
      <c r="AV542" s="599">
        <f>AD542+AJ542+AP542</f>
        <v>0</v>
      </c>
      <c r="AW542" s="600"/>
      <c r="AX542" s="630">
        <f>AF542+AL542+AR542</f>
        <v>0</v>
      </c>
      <c r="AY542" s="631"/>
      <c r="AZ542" s="595">
        <f>IF(AV542=0,0,(AX542/AV542)*100)</f>
        <v>0</v>
      </c>
      <c r="BA542" s="596"/>
      <c r="BB542" s="542"/>
      <c r="BC542" s="580"/>
      <c r="BD542" s="584"/>
      <c r="BE542" s="585"/>
      <c r="BF542" s="595">
        <f>IF(BB542=0,0,(BD542/BB542)*100)</f>
        <v>0</v>
      </c>
      <c r="BG542" s="596"/>
      <c r="BH542" s="599">
        <f>AV542+BB542</f>
        <v>0</v>
      </c>
      <c r="BI542" s="600"/>
      <c r="BJ542" s="630">
        <f>AX542+BD542</f>
        <v>0</v>
      </c>
      <c r="BK542" s="631"/>
      <c r="BL542" s="595">
        <f>IF(BH542=0,0,(BJ542/BH542)*100)</f>
        <v>0</v>
      </c>
      <c r="BM542" s="596"/>
      <c r="BN542" s="656">
        <f>(AF542*2)+(AL542*2)+(AR542*3)+BD542</f>
        <v>0</v>
      </c>
      <c r="BO542" s="657"/>
      <c r="BP542" s="658"/>
      <c r="BQ542" s="676">
        <f>IF(BS542=0,0,50*BR542/BS542)</f>
        <v>0</v>
      </c>
      <c r="BR542" s="662">
        <f>(BN542*BU$542)+(N542*BU$543)+(Z542*BU$544)+(R542*BU$545)+(X542*BU$546)+(AB542*BU$547)+(V542*BU$552)</f>
        <v>0</v>
      </c>
      <c r="BS542" s="662">
        <f>((BB542-BD542)*BU$549)+((AV542-AX542)*BU$548)+(H542*BU$550)+(P542*BU$551)</f>
        <v>0</v>
      </c>
      <c r="BT542" s="19" t="s">
        <v>75</v>
      </c>
      <c r="BU542" s="277">
        <f>IF(BQ537="B",'VALUE POINTS'!L$10,IF('GAME STATS'!BQ537="C",'VALUE POINTS'!M$10,'VALUE POINTS'!K$10))</f>
        <v>1</v>
      </c>
      <c r="BV542" s="278"/>
    </row>
    <row r="543" spans="1:79" ht="23.85" customHeight="1" x14ac:dyDescent="0.35">
      <c r="A543" s="276"/>
      <c r="B543" s="571"/>
      <c r="C543" s="642" t="str">
        <f>IF(ROSTER!D$8="","",ROSTER!D$8)</f>
        <v/>
      </c>
      <c r="D543" s="643"/>
      <c r="E543" s="575"/>
      <c r="F543" s="577"/>
      <c r="G543" s="583"/>
      <c r="H543" s="579"/>
      <c r="I543" s="545"/>
      <c r="J543" s="544"/>
      <c r="K543" s="581"/>
      <c r="L543" s="586"/>
      <c r="M543" s="587"/>
      <c r="N543" s="592"/>
      <c r="O543" s="603"/>
      <c r="P543" s="544"/>
      <c r="Q543" s="581"/>
      <c r="R543" s="586"/>
      <c r="S543" s="587"/>
      <c r="T543" s="592"/>
      <c r="U543" s="592"/>
      <c r="V543" s="544"/>
      <c r="W543" s="545"/>
      <c r="X543" s="594"/>
      <c r="Y543" s="545"/>
      <c r="Z543" s="544"/>
      <c r="AA543" s="545"/>
      <c r="AB543" s="544"/>
      <c r="AC543" s="545"/>
      <c r="AD543" s="544"/>
      <c r="AE543" s="581"/>
      <c r="AF543" s="586"/>
      <c r="AG543" s="587"/>
      <c r="AH543" s="626"/>
      <c r="AI543" s="627"/>
      <c r="AJ543" s="544"/>
      <c r="AK543" s="581"/>
      <c r="AL543" s="586"/>
      <c r="AM543" s="587"/>
      <c r="AN543" s="626"/>
      <c r="AO543" s="627"/>
      <c r="AP543" s="544"/>
      <c r="AQ543" s="581"/>
      <c r="AR543" s="586"/>
      <c r="AS543" s="587"/>
      <c r="AT543" s="626"/>
      <c r="AU543" s="627"/>
      <c r="AV543" s="628"/>
      <c r="AW543" s="629"/>
      <c r="AX543" s="632"/>
      <c r="AY543" s="633"/>
      <c r="AZ543" s="626"/>
      <c r="BA543" s="627"/>
      <c r="BB543" s="544"/>
      <c r="BC543" s="581"/>
      <c r="BD543" s="586"/>
      <c r="BE543" s="587"/>
      <c r="BF543" s="626"/>
      <c r="BG543" s="627"/>
      <c r="BH543" s="628"/>
      <c r="BI543" s="629"/>
      <c r="BJ543" s="632"/>
      <c r="BK543" s="633"/>
      <c r="BL543" s="626"/>
      <c r="BM543" s="627"/>
      <c r="BN543" s="678"/>
      <c r="BO543" s="679"/>
      <c r="BP543" s="680"/>
      <c r="BQ543" s="677"/>
      <c r="BR543" s="663"/>
      <c r="BS543" s="663"/>
      <c r="BT543" s="19" t="s">
        <v>76</v>
      </c>
      <c r="BU543" s="277">
        <f>IF(BQ537="B",'VALUE POINTS'!L$11,IF('GAME STATS'!BQ537="C",'VALUE POINTS'!M$11,'VALUE POINTS'!K$11))</f>
        <v>1</v>
      </c>
      <c r="BV543" s="278"/>
    </row>
    <row r="544" spans="1:79" ht="21.75" customHeight="1" x14ac:dyDescent="0.4">
      <c r="A544" s="95"/>
      <c r="B544" s="570" t="str">
        <f>IF(ROSTER!B$10="","",ROSTER!B$10)</f>
        <v/>
      </c>
      <c r="C544" s="572" t="str">
        <f>IF(ROSTER!C$10="","",ROSTER!C$10)</f>
        <v/>
      </c>
      <c r="D544" s="573"/>
      <c r="E544" s="574"/>
      <c r="F544" s="576">
        <f>IF(E544="y",1,IF(E544="S",1,0))</f>
        <v>0</v>
      </c>
      <c r="G544" s="582">
        <f>IF(E544="S",1,0)</f>
        <v>0</v>
      </c>
      <c r="H544" s="578"/>
      <c r="I544" s="543"/>
      <c r="J544" s="542"/>
      <c r="K544" s="580"/>
      <c r="L544" s="584"/>
      <c r="M544" s="585"/>
      <c r="N544" s="588">
        <f>L544+J544</f>
        <v>0</v>
      </c>
      <c r="O544" s="589"/>
      <c r="P544" s="542"/>
      <c r="Q544" s="580"/>
      <c r="R544" s="584"/>
      <c r="S544" s="585"/>
      <c r="T544" s="588">
        <f>R544-P544</f>
        <v>0</v>
      </c>
      <c r="U544" s="588"/>
      <c r="V544" s="542"/>
      <c r="W544" s="543"/>
      <c r="X544" s="593"/>
      <c r="Y544" s="543"/>
      <c r="Z544" s="542"/>
      <c r="AA544" s="543"/>
      <c r="AB544" s="542"/>
      <c r="AC544" s="543"/>
      <c r="AD544" s="542"/>
      <c r="AE544" s="580"/>
      <c r="AF544" s="584"/>
      <c r="AG544" s="585"/>
      <c r="AH544" s="595">
        <f>IF(AD544=0,0,(AF544/AD544)*100)</f>
        <v>0</v>
      </c>
      <c r="AI544" s="596"/>
      <c r="AJ544" s="542"/>
      <c r="AK544" s="580"/>
      <c r="AL544" s="584"/>
      <c r="AM544" s="585"/>
      <c r="AN544" s="595">
        <f>IF(AJ544=0,0,(AL544/AJ544)*100)</f>
        <v>0</v>
      </c>
      <c r="AO544" s="596"/>
      <c r="AP544" s="542"/>
      <c r="AQ544" s="580"/>
      <c r="AR544" s="584"/>
      <c r="AS544" s="585"/>
      <c r="AT544" s="595">
        <f>IF(AP544=0,0,(AR544/AP544)*100)</f>
        <v>0</v>
      </c>
      <c r="AU544" s="596"/>
      <c r="AV544" s="599">
        <f>AD544+AJ544+AP544</f>
        <v>0</v>
      </c>
      <c r="AW544" s="600"/>
      <c r="AX544" s="630">
        <f>AF544+AL544+AR544</f>
        <v>0</v>
      </c>
      <c r="AY544" s="631"/>
      <c r="AZ544" s="595">
        <f>IF(AV544=0,0,(AX544/AV544)*100)</f>
        <v>0</v>
      </c>
      <c r="BA544" s="596"/>
      <c r="BB544" s="542"/>
      <c r="BC544" s="580"/>
      <c r="BD544" s="584"/>
      <c r="BE544" s="585"/>
      <c r="BF544" s="595">
        <f>IF(BB544=0,0,(BD544/BB544)*100)</f>
        <v>0</v>
      </c>
      <c r="BG544" s="596"/>
      <c r="BH544" s="599">
        <f>AV544+BB544</f>
        <v>0</v>
      </c>
      <c r="BI544" s="600"/>
      <c r="BJ544" s="630">
        <f>AX544+BD544</f>
        <v>0</v>
      </c>
      <c r="BK544" s="631"/>
      <c r="BL544" s="595">
        <f>IF(BH544=0,0,(BJ544/BH544)*100)</f>
        <v>0</v>
      </c>
      <c r="BM544" s="596"/>
      <c r="BN544" s="656">
        <f>(AF544*2)+(AL544*2)+(AR544*3)+BD544</f>
        <v>0</v>
      </c>
      <c r="BO544" s="657"/>
      <c r="BP544" s="658"/>
      <c r="BQ544" s="676">
        <f>IF(BS544=0,0,50*BR544/BS544)</f>
        <v>0</v>
      </c>
      <c r="BR544" s="662">
        <f t="shared" ref="BR544" si="500">(BN544*BU$542)+(N544*BU$543)+(Z544*BU$544)+(R544*BU$545)+(X544*BU$546)+(AB544*BU$547)+(V544*BU$552)</f>
        <v>0</v>
      </c>
      <c r="BS544" s="662">
        <f t="shared" ref="BS544" si="501">((BB544-BD544)*BU$549)+((AV544-AX544)*BU$548)+(H544*BU$550)+(P544*BU$551)</f>
        <v>0</v>
      </c>
      <c r="BT544" s="19" t="s">
        <v>77</v>
      </c>
      <c r="BU544" s="277">
        <f>IF(BQ537="B",'VALUE POINTS'!L$12,IF('GAME STATS'!BQ537="C",'VALUE POINTS'!M$12,'VALUE POINTS'!K$12))</f>
        <v>2</v>
      </c>
      <c r="BV544" s="278"/>
      <c r="CA544" s="18"/>
    </row>
    <row r="545" spans="1:79" ht="21.75" customHeight="1" x14ac:dyDescent="0.35">
      <c r="A545" s="95"/>
      <c r="B545" s="571"/>
      <c r="C545" s="642" t="str">
        <f>IF(ROSTER!D$10="","",ROSTER!D$10)</f>
        <v/>
      </c>
      <c r="D545" s="643"/>
      <c r="E545" s="575"/>
      <c r="F545" s="577"/>
      <c r="G545" s="583"/>
      <c r="H545" s="579"/>
      <c r="I545" s="545"/>
      <c r="J545" s="544"/>
      <c r="K545" s="581"/>
      <c r="L545" s="586"/>
      <c r="M545" s="587"/>
      <c r="N545" s="592" t="s">
        <v>16</v>
      </c>
      <c r="O545" s="603"/>
      <c r="P545" s="544"/>
      <c r="Q545" s="581"/>
      <c r="R545" s="586"/>
      <c r="S545" s="587"/>
      <c r="T545" s="592" t="s">
        <v>16</v>
      </c>
      <c r="U545" s="592"/>
      <c r="V545" s="544"/>
      <c r="W545" s="545"/>
      <c r="X545" s="594"/>
      <c r="Y545" s="545"/>
      <c r="Z545" s="544"/>
      <c r="AA545" s="545"/>
      <c r="AB545" s="544"/>
      <c r="AC545" s="545"/>
      <c r="AD545" s="544"/>
      <c r="AE545" s="581"/>
      <c r="AF545" s="586"/>
      <c r="AG545" s="587"/>
      <c r="AH545" s="626"/>
      <c r="AI545" s="627"/>
      <c r="AJ545" s="544"/>
      <c r="AK545" s="581"/>
      <c r="AL545" s="586"/>
      <c r="AM545" s="587"/>
      <c r="AN545" s="626"/>
      <c r="AO545" s="627"/>
      <c r="AP545" s="544"/>
      <c r="AQ545" s="581"/>
      <c r="AR545" s="586"/>
      <c r="AS545" s="587"/>
      <c r="AT545" s="626"/>
      <c r="AU545" s="627"/>
      <c r="AV545" s="628"/>
      <c r="AW545" s="629"/>
      <c r="AX545" s="632"/>
      <c r="AY545" s="633"/>
      <c r="AZ545" s="626"/>
      <c r="BA545" s="627"/>
      <c r="BB545" s="544"/>
      <c r="BC545" s="581"/>
      <c r="BD545" s="586"/>
      <c r="BE545" s="587"/>
      <c r="BF545" s="626"/>
      <c r="BG545" s="627"/>
      <c r="BH545" s="628"/>
      <c r="BI545" s="629"/>
      <c r="BJ545" s="632"/>
      <c r="BK545" s="633"/>
      <c r="BL545" s="626"/>
      <c r="BM545" s="627"/>
      <c r="BN545" s="678"/>
      <c r="BO545" s="679"/>
      <c r="BP545" s="680"/>
      <c r="BQ545" s="677"/>
      <c r="BR545" s="663"/>
      <c r="BS545" s="663"/>
      <c r="BT545" s="19" t="s">
        <v>78</v>
      </c>
      <c r="BU545" s="277">
        <f>IF(BQ537="B",'VALUE POINTS'!L$13,IF('GAME STATS'!BQ537="C",'VALUE POINTS'!M$13,'VALUE POINTS'!K$13))</f>
        <v>2</v>
      </c>
      <c r="BV545" s="278"/>
    </row>
    <row r="546" spans="1:79" ht="21.75" customHeight="1" x14ac:dyDescent="0.35">
      <c r="A546" s="95"/>
      <c r="B546" s="570" t="str">
        <f>IF(ROSTER!B$12="","",ROSTER!B$12)</f>
        <v/>
      </c>
      <c r="C546" s="572" t="str">
        <f>IF(ROSTER!C$12="","",ROSTER!C$12)</f>
        <v/>
      </c>
      <c r="D546" s="573"/>
      <c r="E546" s="574"/>
      <c r="F546" s="576">
        <f>IF(E546="y",1,IF(E546="S",1,0))</f>
        <v>0</v>
      </c>
      <c r="G546" s="582">
        <f>IF(E546="S",1,0)</f>
        <v>0</v>
      </c>
      <c r="H546" s="578"/>
      <c r="I546" s="543"/>
      <c r="J546" s="542"/>
      <c r="K546" s="580"/>
      <c r="L546" s="584"/>
      <c r="M546" s="585"/>
      <c r="N546" s="588">
        <f>L546+J546</f>
        <v>0</v>
      </c>
      <c r="O546" s="589"/>
      <c r="P546" s="542"/>
      <c r="Q546" s="580"/>
      <c r="R546" s="584"/>
      <c r="S546" s="585"/>
      <c r="T546" s="588">
        <f>R546-P546</f>
        <v>0</v>
      </c>
      <c r="U546" s="588"/>
      <c r="V546" s="542"/>
      <c r="W546" s="543"/>
      <c r="X546" s="593"/>
      <c r="Y546" s="543"/>
      <c r="Z546" s="542"/>
      <c r="AA546" s="543"/>
      <c r="AB546" s="542"/>
      <c r="AC546" s="543"/>
      <c r="AD546" s="542"/>
      <c r="AE546" s="580"/>
      <c r="AF546" s="584"/>
      <c r="AG546" s="585"/>
      <c r="AH546" s="595">
        <f>IF(AD546=0,0,(AF546/AD546)*100)</f>
        <v>0</v>
      </c>
      <c r="AI546" s="596"/>
      <c r="AJ546" s="542"/>
      <c r="AK546" s="580"/>
      <c r="AL546" s="584"/>
      <c r="AM546" s="585"/>
      <c r="AN546" s="595">
        <f>IF(AJ546=0,0,(AL546/AJ546)*100)</f>
        <v>0</v>
      </c>
      <c r="AO546" s="596"/>
      <c r="AP546" s="542"/>
      <c r="AQ546" s="580"/>
      <c r="AR546" s="584"/>
      <c r="AS546" s="585"/>
      <c r="AT546" s="595">
        <f>IF(AP546=0,0,(AR546/AP546)*100)</f>
        <v>0</v>
      </c>
      <c r="AU546" s="596"/>
      <c r="AV546" s="599">
        <f>AD546+AJ546+AP546</f>
        <v>0</v>
      </c>
      <c r="AW546" s="600"/>
      <c r="AX546" s="630">
        <f>AF546+AL546+AR546</f>
        <v>0</v>
      </c>
      <c r="AY546" s="631"/>
      <c r="AZ546" s="595">
        <f>IF(AV546=0,0,(AX546/AV546)*100)</f>
        <v>0</v>
      </c>
      <c r="BA546" s="596"/>
      <c r="BB546" s="542"/>
      <c r="BC546" s="580"/>
      <c r="BD546" s="584"/>
      <c r="BE546" s="585"/>
      <c r="BF546" s="595">
        <f>IF(BB546=0,0,(BD546/BB546)*100)</f>
        <v>0</v>
      </c>
      <c r="BG546" s="596"/>
      <c r="BH546" s="599">
        <f>AV546+BB546</f>
        <v>0</v>
      </c>
      <c r="BI546" s="600"/>
      <c r="BJ546" s="630">
        <f>AX546+BD546</f>
        <v>0</v>
      </c>
      <c r="BK546" s="631"/>
      <c r="BL546" s="595">
        <f>IF(BH546=0,0,(BJ546/BH546)*100)</f>
        <v>0</v>
      </c>
      <c r="BM546" s="596"/>
      <c r="BN546" s="656">
        <f>(AF546*2)+(AL546*2)+(AR546*3)+BD546</f>
        <v>0</v>
      </c>
      <c r="BO546" s="657"/>
      <c r="BP546" s="658"/>
      <c r="BQ546" s="676">
        <f t="shared" ref="BQ546" si="502">IF(BS546=0,0,50*BR546/BS546)</f>
        <v>0</v>
      </c>
      <c r="BR546" s="662">
        <f t="shared" ref="BR546" si="503">(BN546*BU$542)+(N546*BU$543)+(Z546*BU$544)+(R546*BU$545)+(X546*BU$546)+(AB546*BU$547)+(V546*BU$552)</f>
        <v>0</v>
      </c>
      <c r="BS546" s="662">
        <f t="shared" ref="BS546" si="504">((BB546-BD546)*BU$549)+((AV546-AX546)*BU$548)+(H546*BU$550)+(P546*BU$551)</f>
        <v>0</v>
      </c>
      <c r="BT546" s="19" t="s">
        <v>79</v>
      </c>
      <c r="BU546" s="277">
        <f>IF(BQ537="B",'VALUE POINTS'!L$14,IF('GAME STATS'!BQ537="C",'VALUE POINTS'!M$14,'VALUE POINTS'!K$14))</f>
        <v>2</v>
      </c>
      <c r="BV546" s="278"/>
    </row>
    <row r="547" spans="1:79" ht="21.75" customHeight="1" x14ac:dyDescent="0.4">
      <c r="A547" s="95"/>
      <c r="B547" s="571"/>
      <c r="C547" s="642" t="str">
        <f>IF(ROSTER!D$12="","",ROSTER!D$12)</f>
        <v/>
      </c>
      <c r="D547" s="643"/>
      <c r="E547" s="575"/>
      <c r="F547" s="577"/>
      <c r="G547" s="583"/>
      <c r="H547" s="579"/>
      <c r="I547" s="545"/>
      <c r="J547" s="544"/>
      <c r="K547" s="581"/>
      <c r="L547" s="586"/>
      <c r="M547" s="587"/>
      <c r="N547" s="592" t="s">
        <v>16</v>
      </c>
      <c r="O547" s="603"/>
      <c r="P547" s="544"/>
      <c r="Q547" s="581"/>
      <c r="R547" s="586"/>
      <c r="S547" s="587"/>
      <c r="T547" s="592" t="s">
        <v>16</v>
      </c>
      <c r="U547" s="592"/>
      <c r="V547" s="544"/>
      <c r="W547" s="545"/>
      <c r="X547" s="594"/>
      <c r="Y547" s="545"/>
      <c r="Z547" s="544"/>
      <c r="AA547" s="545"/>
      <c r="AB547" s="544"/>
      <c r="AC547" s="545"/>
      <c r="AD547" s="544"/>
      <c r="AE547" s="581"/>
      <c r="AF547" s="586"/>
      <c r="AG547" s="587"/>
      <c r="AH547" s="626"/>
      <c r="AI547" s="627"/>
      <c r="AJ547" s="544"/>
      <c r="AK547" s="581"/>
      <c r="AL547" s="586"/>
      <c r="AM547" s="587"/>
      <c r="AN547" s="626"/>
      <c r="AO547" s="627"/>
      <c r="AP547" s="544"/>
      <c r="AQ547" s="581"/>
      <c r="AR547" s="586"/>
      <c r="AS547" s="587"/>
      <c r="AT547" s="626"/>
      <c r="AU547" s="627"/>
      <c r="AV547" s="628"/>
      <c r="AW547" s="629"/>
      <c r="AX547" s="632"/>
      <c r="AY547" s="633"/>
      <c r="AZ547" s="626"/>
      <c r="BA547" s="627"/>
      <c r="BB547" s="544"/>
      <c r="BC547" s="581"/>
      <c r="BD547" s="586"/>
      <c r="BE547" s="587"/>
      <c r="BF547" s="626"/>
      <c r="BG547" s="627"/>
      <c r="BH547" s="628"/>
      <c r="BI547" s="629"/>
      <c r="BJ547" s="632"/>
      <c r="BK547" s="633"/>
      <c r="BL547" s="626"/>
      <c r="BM547" s="627"/>
      <c r="BN547" s="678"/>
      <c r="BO547" s="679"/>
      <c r="BP547" s="680"/>
      <c r="BQ547" s="677"/>
      <c r="BR547" s="663"/>
      <c r="BS547" s="663"/>
      <c r="BT547" s="19" t="s">
        <v>80</v>
      </c>
      <c r="BU547" s="277">
        <f>IF(BQ537="B",'VALUE POINTS'!L$15,IF('GAME STATS'!BQ537="C",'VALUE POINTS'!M$15,'VALUE POINTS'!K$15))</f>
        <v>2</v>
      </c>
      <c r="BV547" s="278"/>
      <c r="CA547" s="18"/>
    </row>
    <row r="548" spans="1:79" ht="21.75" customHeight="1" x14ac:dyDescent="0.35">
      <c r="A548" s="95"/>
      <c r="B548" s="570" t="str">
        <f>IF(ROSTER!B$14="","",ROSTER!B$14)</f>
        <v/>
      </c>
      <c r="C548" s="572" t="str">
        <f>IF(ROSTER!C$14="","",ROSTER!C$14)</f>
        <v/>
      </c>
      <c r="D548" s="573"/>
      <c r="E548" s="574"/>
      <c r="F548" s="576">
        <f>IF(E548="y",1,IF(E548="S",1,0))</f>
        <v>0</v>
      </c>
      <c r="G548" s="582">
        <f>IF(E548="S",1,0)</f>
        <v>0</v>
      </c>
      <c r="H548" s="578"/>
      <c r="I548" s="543"/>
      <c r="J548" s="542"/>
      <c r="K548" s="580"/>
      <c r="L548" s="584"/>
      <c r="M548" s="585"/>
      <c r="N548" s="588">
        <f>L548+J548</f>
        <v>0</v>
      </c>
      <c r="O548" s="589"/>
      <c r="P548" s="542"/>
      <c r="Q548" s="580"/>
      <c r="R548" s="584"/>
      <c r="S548" s="585"/>
      <c r="T548" s="588">
        <f>R548-P548</f>
        <v>0</v>
      </c>
      <c r="U548" s="588"/>
      <c r="V548" s="542"/>
      <c r="W548" s="543"/>
      <c r="X548" s="593"/>
      <c r="Y548" s="543"/>
      <c r="Z548" s="542"/>
      <c r="AA548" s="543"/>
      <c r="AB548" s="542"/>
      <c r="AC548" s="543"/>
      <c r="AD548" s="542"/>
      <c r="AE548" s="580"/>
      <c r="AF548" s="584"/>
      <c r="AG548" s="585"/>
      <c r="AH548" s="595">
        <f>IF(AD548=0,0,(AF548/AD548)*100)</f>
        <v>0</v>
      </c>
      <c r="AI548" s="596"/>
      <c r="AJ548" s="542"/>
      <c r="AK548" s="580"/>
      <c r="AL548" s="584"/>
      <c r="AM548" s="585"/>
      <c r="AN548" s="595">
        <f>IF(AJ548=0,0,(AL548/AJ548)*100)</f>
        <v>0</v>
      </c>
      <c r="AO548" s="596"/>
      <c r="AP548" s="542"/>
      <c r="AQ548" s="580"/>
      <c r="AR548" s="584"/>
      <c r="AS548" s="585"/>
      <c r="AT548" s="595">
        <f>IF(AP548=0,0,(AR548/AP548)*100)</f>
        <v>0</v>
      </c>
      <c r="AU548" s="596"/>
      <c r="AV548" s="599">
        <f>AD548+AJ548+AP548</f>
        <v>0</v>
      </c>
      <c r="AW548" s="600"/>
      <c r="AX548" s="630">
        <f>AF548+AL548+AR548</f>
        <v>0</v>
      </c>
      <c r="AY548" s="631"/>
      <c r="AZ548" s="595">
        <f>IF(AV548=0,0,(AX548/AV548)*100)</f>
        <v>0</v>
      </c>
      <c r="BA548" s="596"/>
      <c r="BB548" s="542"/>
      <c r="BC548" s="580"/>
      <c r="BD548" s="584"/>
      <c r="BE548" s="585"/>
      <c r="BF548" s="595">
        <f>IF(BB548=0,0,(BD548/BB548)*100)</f>
        <v>0</v>
      </c>
      <c r="BG548" s="596"/>
      <c r="BH548" s="599">
        <f>AV548+BB548</f>
        <v>0</v>
      </c>
      <c r="BI548" s="600"/>
      <c r="BJ548" s="630">
        <f>AX548+BD548</f>
        <v>0</v>
      </c>
      <c r="BK548" s="631"/>
      <c r="BL548" s="595">
        <f>IF(BH548=0,0,(BJ548/BH548)*100)</f>
        <v>0</v>
      </c>
      <c r="BM548" s="596"/>
      <c r="BN548" s="656">
        <f>(AF548*2)+(AL548*2)+(AR548*3)+BD548</f>
        <v>0</v>
      </c>
      <c r="BO548" s="657"/>
      <c r="BP548" s="658"/>
      <c r="BQ548" s="676">
        <f t="shared" ref="BQ548" si="505">IF(BS548=0,0,50*BR548/BS548)</f>
        <v>0</v>
      </c>
      <c r="BR548" s="662">
        <f t="shared" ref="BR548" si="506">(BN548*BU$542)+(N548*BU$543)+(Z548*BU$544)+(R548*BU$545)+(X548*BU$546)+(AB548*BU$547)+(V548*BU$552)</f>
        <v>0</v>
      </c>
      <c r="BS548" s="662">
        <f t="shared" ref="BS548" si="507">((BB548-BD548)*BU$549)+((AV548-AX548)*BU$548)+(H548*BU$550)+(P548*BU$551)</f>
        <v>0</v>
      </c>
      <c r="BT548" s="19" t="s">
        <v>81</v>
      </c>
      <c r="BU548" s="277">
        <f>IF(BQ537="B",'VALUE POINTS'!L$16,IF('GAME STATS'!BQ537="C",'VALUE POINTS'!M$16,'VALUE POINTS'!K$16))</f>
        <v>2</v>
      </c>
      <c r="BV548" s="278"/>
    </row>
    <row r="549" spans="1:79" ht="21.75" customHeight="1" x14ac:dyDescent="0.35">
      <c r="A549" s="95"/>
      <c r="B549" s="571"/>
      <c r="C549" s="642" t="str">
        <f>IF(ROSTER!D$14="","",ROSTER!D$14)</f>
        <v/>
      </c>
      <c r="D549" s="643"/>
      <c r="E549" s="575"/>
      <c r="F549" s="577"/>
      <c r="G549" s="583"/>
      <c r="H549" s="579"/>
      <c r="I549" s="545"/>
      <c r="J549" s="544"/>
      <c r="K549" s="581"/>
      <c r="L549" s="586"/>
      <c r="M549" s="587"/>
      <c r="N549" s="592" t="s">
        <v>16</v>
      </c>
      <c r="O549" s="603"/>
      <c r="P549" s="544"/>
      <c r="Q549" s="581"/>
      <c r="R549" s="586"/>
      <c r="S549" s="587"/>
      <c r="T549" s="592" t="s">
        <v>16</v>
      </c>
      <c r="U549" s="592"/>
      <c r="V549" s="544"/>
      <c r="W549" s="545"/>
      <c r="X549" s="594"/>
      <c r="Y549" s="545"/>
      <c r="Z549" s="544"/>
      <c r="AA549" s="545"/>
      <c r="AB549" s="544"/>
      <c r="AC549" s="545"/>
      <c r="AD549" s="544"/>
      <c r="AE549" s="581"/>
      <c r="AF549" s="586"/>
      <c r="AG549" s="587"/>
      <c r="AH549" s="626"/>
      <c r="AI549" s="627"/>
      <c r="AJ549" s="544"/>
      <c r="AK549" s="581"/>
      <c r="AL549" s="586"/>
      <c r="AM549" s="587"/>
      <c r="AN549" s="626"/>
      <c r="AO549" s="627"/>
      <c r="AP549" s="544"/>
      <c r="AQ549" s="581"/>
      <c r="AR549" s="586"/>
      <c r="AS549" s="587"/>
      <c r="AT549" s="626"/>
      <c r="AU549" s="627"/>
      <c r="AV549" s="628"/>
      <c r="AW549" s="629"/>
      <c r="AX549" s="632"/>
      <c r="AY549" s="633"/>
      <c r="AZ549" s="626"/>
      <c r="BA549" s="627"/>
      <c r="BB549" s="544"/>
      <c r="BC549" s="581"/>
      <c r="BD549" s="586"/>
      <c r="BE549" s="587"/>
      <c r="BF549" s="626"/>
      <c r="BG549" s="627"/>
      <c r="BH549" s="628"/>
      <c r="BI549" s="629"/>
      <c r="BJ549" s="632"/>
      <c r="BK549" s="633"/>
      <c r="BL549" s="626"/>
      <c r="BM549" s="627"/>
      <c r="BN549" s="678"/>
      <c r="BO549" s="679"/>
      <c r="BP549" s="680"/>
      <c r="BQ549" s="677"/>
      <c r="BR549" s="663"/>
      <c r="BS549" s="663"/>
      <c r="BT549" s="19" t="s">
        <v>82</v>
      </c>
      <c r="BU549" s="277">
        <f>IF(BQ537="B",'VALUE POINTS'!L$17,IF('GAME STATS'!BQ537="C",'VALUE POINTS'!M$17,'VALUE POINTS'!K$17))</f>
        <v>1</v>
      </c>
      <c r="BV549" s="278"/>
    </row>
    <row r="550" spans="1:79" ht="21.75" customHeight="1" x14ac:dyDescent="0.35">
      <c r="A550" s="95"/>
      <c r="B550" s="570" t="str">
        <f>IF(ROSTER!B$16="","",ROSTER!B$16)</f>
        <v/>
      </c>
      <c r="C550" s="572" t="str">
        <f>IF(ROSTER!C$16="","",ROSTER!C$16)</f>
        <v/>
      </c>
      <c r="D550" s="573"/>
      <c r="E550" s="574"/>
      <c r="F550" s="576">
        <f>IF(E550="y",1,IF(E550="S",1,0))</f>
        <v>0</v>
      </c>
      <c r="G550" s="582">
        <f>IF(E550="S",1,0)</f>
        <v>0</v>
      </c>
      <c r="H550" s="578"/>
      <c r="I550" s="543"/>
      <c r="J550" s="542"/>
      <c r="K550" s="580"/>
      <c r="L550" s="584"/>
      <c r="M550" s="585"/>
      <c r="N550" s="588">
        <f>L550+J550</f>
        <v>0</v>
      </c>
      <c r="O550" s="589"/>
      <c r="P550" s="542"/>
      <c r="Q550" s="580"/>
      <c r="R550" s="584"/>
      <c r="S550" s="585"/>
      <c r="T550" s="588">
        <f>R550-P550</f>
        <v>0</v>
      </c>
      <c r="U550" s="588"/>
      <c r="V550" s="542"/>
      <c r="W550" s="543"/>
      <c r="X550" s="593"/>
      <c r="Y550" s="543"/>
      <c r="Z550" s="542"/>
      <c r="AA550" s="543"/>
      <c r="AB550" s="542"/>
      <c r="AC550" s="543"/>
      <c r="AD550" s="542"/>
      <c r="AE550" s="580"/>
      <c r="AF550" s="584"/>
      <c r="AG550" s="585"/>
      <c r="AH550" s="595">
        <f>IF(AD550=0,0,(AF550/AD550)*100)</f>
        <v>0</v>
      </c>
      <c r="AI550" s="596"/>
      <c r="AJ550" s="542"/>
      <c r="AK550" s="580"/>
      <c r="AL550" s="584"/>
      <c r="AM550" s="585"/>
      <c r="AN550" s="595">
        <f>IF(AJ550=0,0,(AL550/AJ550)*100)</f>
        <v>0</v>
      </c>
      <c r="AO550" s="596"/>
      <c r="AP550" s="542"/>
      <c r="AQ550" s="580"/>
      <c r="AR550" s="584"/>
      <c r="AS550" s="585"/>
      <c r="AT550" s="595">
        <f>IF(AP550=0,0,(AR550/AP550)*100)</f>
        <v>0</v>
      </c>
      <c r="AU550" s="596"/>
      <c r="AV550" s="599">
        <f>AD550+AJ550+AP550</f>
        <v>0</v>
      </c>
      <c r="AW550" s="600"/>
      <c r="AX550" s="630">
        <f>AF550+AL550+AR550</f>
        <v>0</v>
      </c>
      <c r="AY550" s="631"/>
      <c r="AZ550" s="595">
        <f>IF(AV550=0,0,(AX550/AV550)*100)</f>
        <v>0</v>
      </c>
      <c r="BA550" s="596"/>
      <c r="BB550" s="542"/>
      <c r="BC550" s="580"/>
      <c r="BD550" s="584"/>
      <c r="BE550" s="585"/>
      <c r="BF550" s="595">
        <f>IF(BB550=0,0,(BD550/BB550)*100)</f>
        <v>0</v>
      </c>
      <c r="BG550" s="596"/>
      <c r="BH550" s="599">
        <f>AV550+BB550</f>
        <v>0</v>
      </c>
      <c r="BI550" s="600"/>
      <c r="BJ550" s="630">
        <f>AX550+BD550</f>
        <v>0</v>
      </c>
      <c r="BK550" s="631"/>
      <c r="BL550" s="595">
        <f>IF(BH550=0,0,(BJ550/BH550)*100)</f>
        <v>0</v>
      </c>
      <c r="BM550" s="596"/>
      <c r="BN550" s="656">
        <f>(AF550*2)+(AL550*2)+(AR550*3)+BD550</f>
        <v>0</v>
      </c>
      <c r="BO550" s="657"/>
      <c r="BP550" s="658"/>
      <c r="BQ550" s="676">
        <f t="shared" ref="BQ550" si="508">IF(BS550=0,0,50*BR550/BS550)</f>
        <v>0</v>
      </c>
      <c r="BR550" s="662">
        <f t="shared" ref="BR550" si="509">(BN550*BU$542)+(N550*BU$543)+(Z550*BU$544)+(R550*BU$545)+(X550*BU$546)+(AB550*BU$547)+(V550*BU$552)</f>
        <v>0</v>
      </c>
      <c r="BS550" s="662">
        <f t="shared" ref="BS550" si="510">((BB550-BD550)*BU$549)+((AV550-AX550)*BU$548)+(H550*BU$550)+(P550*BU$551)</f>
        <v>0</v>
      </c>
      <c r="BT550" s="19" t="s">
        <v>83</v>
      </c>
      <c r="BU550" s="277">
        <f>IF(BQ537="B",'VALUE POINTS'!L$18,IF('GAME STATS'!BQ537="C",'VALUE POINTS'!M$18,'VALUE POINTS'!K$18))</f>
        <v>2</v>
      </c>
      <c r="BV550" s="278"/>
    </row>
    <row r="551" spans="1:79" ht="21.75" customHeight="1" x14ac:dyDescent="0.35">
      <c r="A551" s="95"/>
      <c r="B551" s="571"/>
      <c r="C551" s="642" t="str">
        <f>IF(ROSTER!D$16="","",ROSTER!D$16)</f>
        <v/>
      </c>
      <c r="D551" s="643"/>
      <c r="E551" s="575"/>
      <c r="F551" s="577"/>
      <c r="G551" s="583"/>
      <c r="H551" s="579"/>
      <c r="I551" s="545"/>
      <c r="J551" s="544"/>
      <c r="K551" s="581"/>
      <c r="L551" s="586"/>
      <c r="M551" s="587"/>
      <c r="N551" s="592" t="s">
        <v>16</v>
      </c>
      <c r="O551" s="603"/>
      <c r="P551" s="544"/>
      <c r="Q551" s="581"/>
      <c r="R551" s="586"/>
      <c r="S551" s="587"/>
      <c r="T551" s="592" t="s">
        <v>16</v>
      </c>
      <c r="U551" s="592"/>
      <c r="V551" s="544"/>
      <c r="W551" s="545"/>
      <c r="X551" s="594"/>
      <c r="Y551" s="545"/>
      <c r="Z551" s="544"/>
      <c r="AA551" s="545"/>
      <c r="AB551" s="544"/>
      <c r="AC551" s="545"/>
      <c r="AD551" s="544"/>
      <c r="AE551" s="581"/>
      <c r="AF551" s="586"/>
      <c r="AG551" s="587"/>
      <c r="AH551" s="626"/>
      <c r="AI551" s="627"/>
      <c r="AJ551" s="544"/>
      <c r="AK551" s="581"/>
      <c r="AL551" s="586"/>
      <c r="AM551" s="587"/>
      <c r="AN551" s="626"/>
      <c r="AO551" s="627"/>
      <c r="AP551" s="544"/>
      <c r="AQ551" s="581"/>
      <c r="AR551" s="586"/>
      <c r="AS551" s="587"/>
      <c r="AT551" s="626"/>
      <c r="AU551" s="627"/>
      <c r="AV551" s="628"/>
      <c r="AW551" s="629"/>
      <c r="AX551" s="632"/>
      <c r="AY551" s="633"/>
      <c r="AZ551" s="626"/>
      <c r="BA551" s="627"/>
      <c r="BB551" s="544"/>
      <c r="BC551" s="581"/>
      <c r="BD551" s="586"/>
      <c r="BE551" s="587"/>
      <c r="BF551" s="626"/>
      <c r="BG551" s="627"/>
      <c r="BH551" s="628"/>
      <c r="BI551" s="629"/>
      <c r="BJ551" s="632"/>
      <c r="BK551" s="633"/>
      <c r="BL551" s="626"/>
      <c r="BM551" s="627"/>
      <c r="BN551" s="678"/>
      <c r="BO551" s="679"/>
      <c r="BP551" s="680"/>
      <c r="BQ551" s="677"/>
      <c r="BR551" s="663"/>
      <c r="BS551" s="663"/>
      <c r="BT551" s="19" t="s">
        <v>84</v>
      </c>
      <c r="BU551" s="277">
        <f>IF(BQ537="B",'VALUE POINTS'!L$19,IF('GAME STATS'!BQ537="C",'VALUE POINTS'!M$19,'VALUE POINTS'!K$19))</f>
        <v>2</v>
      </c>
      <c r="BV551" s="278"/>
    </row>
    <row r="552" spans="1:79" ht="21.75" customHeight="1" x14ac:dyDescent="0.35">
      <c r="A552" s="95"/>
      <c r="B552" s="570" t="str">
        <f>IF(ROSTER!B$18="","",ROSTER!B$18)</f>
        <v/>
      </c>
      <c r="C552" s="572" t="str">
        <f>IF(ROSTER!C$18="","",ROSTER!C$18)</f>
        <v/>
      </c>
      <c r="D552" s="573"/>
      <c r="E552" s="574"/>
      <c r="F552" s="576">
        <f>IF(E552="y",1,IF(E552="S",1,0))</f>
        <v>0</v>
      </c>
      <c r="G552" s="582">
        <f>IF(E552="S",1,0)</f>
        <v>0</v>
      </c>
      <c r="H552" s="578"/>
      <c r="I552" s="543"/>
      <c r="J552" s="542"/>
      <c r="K552" s="580"/>
      <c r="L552" s="584"/>
      <c r="M552" s="585"/>
      <c r="N552" s="588">
        <f>L552+J552</f>
        <v>0</v>
      </c>
      <c r="O552" s="589"/>
      <c r="P552" s="542"/>
      <c r="Q552" s="580"/>
      <c r="R552" s="584"/>
      <c r="S552" s="585"/>
      <c r="T552" s="588">
        <f>R552-P552</f>
        <v>0</v>
      </c>
      <c r="U552" s="588"/>
      <c r="V552" s="542"/>
      <c r="W552" s="543"/>
      <c r="X552" s="593"/>
      <c r="Y552" s="543"/>
      <c r="Z552" s="542"/>
      <c r="AA552" s="543"/>
      <c r="AB552" s="542"/>
      <c r="AC552" s="543"/>
      <c r="AD552" s="542"/>
      <c r="AE552" s="580"/>
      <c r="AF552" s="584"/>
      <c r="AG552" s="585"/>
      <c r="AH552" s="595">
        <f>IF(AD552=0,0,(AF552/AD552)*100)</f>
        <v>0</v>
      </c>
      <c r="AI552" s="596"/>
      <c r="AJ552" s="542"/>
      <c r="AK552" s="580"/>
      <c r="AL552" s="584"/>
      <c r="AM552" s="585"/>
      <c r="AN552" s="595">
        <f>IF(AJ552=0,0,(AL552/AJ552)*100)</f>
        <v>0</v>
      </c>
      <c r="AO552" s="596"/>
      <c r="AP552" s="542"/>
      <c r="AQ552" s="580"/>
      <c r="AR552" s="584"/>
      <c r="AS552" s="585"/>
      <c r="AT552" s="595">
        <f>IF(AP552=0,0,(AR552/AP552)*100)</f>
        <v>0</v>
      </c>
      <c r="AU552" s="596"/>
      <c r="AV552" s="599">
        <f>AD552+AJ552+AP552</f>
        <v>0</v>
      </c>
      <c r="AW552" s="600"/>
      <c r="AX552" s="630">
        <f>AF552+AL552+AR552</f>
        <v>0</v>
      </c>
      <c r="AY552" s="631"/>
      <c r="AZ552" s="595">
        <f>IF(AV552=0,0,(AX552/AV552)*100)</f>
        <v>0</v>
      </c>
      <c r="BA552" s="596"/>
      <c r="BB552" s="542"/>
      <c r="BC552" s="580"/>
      <c r="BD552" s="584"/>
      <c r="BE552" s="585"/>
      <c r="BF552" s="595">
        <f>IF(BB552=0,0,(BD552/BB552)*100)</f>
        <v>0</v>
      </c>
      <c r="BG552" s="596"/>
      <c r="BH552" s="599">
        <f>AV552+BB552</f>
        <v>0</v>
      </c>
      <c r="BI552" s="600"/>
      <c r="BJ552" s="630">
        <f>AX552+BD552</f>
        <v>0</v>
      </c>
      <c r="BK552" s="631"/>
      <c r="BL552" s="595">
        <f>IF(BH552=0,0,(BJ552/BH552)*100)</f>
        <v>0</v>
      </c>
      <c r="BM552" s="596"/>
      <c r="BN552" s="656">
        <f>(AF552*2)+(AL552*2)+(AR552*3)+BD552</f>
        <v>0</v>
      </c>
      <c r="BO552" s="657"/>
      <c r="BP552" s="658"/>
      <c r="BQ552" s="676">
        <f t="shared" ref="BQ552" si="511">IF(BS552=0,0,50*BR552/BS552)</f>
        <v>0</v>
      </c>
      <c r="BR552" s="662">
        <f t="shared" ref="BR552" si="512">(BN552*BU$542)+(N552*BU$543)+(Z552*BU$544)+(R552*BU$545)+(X552*BU$546)+(AB552*BU$547)+(V552*BU$552)</f>
        <v>0</v>
      </c>
      <c r="BS552" s="662">
        <f t="shared" ref="BS552" si="513">((BB552-BD552)*BU$549)+((AV552-AX552)*BU$548)+(H552*BU$550)+(P552*BU$551)</f>
        <v>0</v>
      </c>
      <c r="BT552" s="19" t="s">
        <v>160</v>
      </c>
      <c r="BU552" s="277">
        <f>IF(BQ537="B",'VALUE POINTS'!L$20,IF('GAME STATS'!BQ537="C",'VALUE POINTS'!M$20,'VALUE POINTS'!K$20))</f>
        <v>1</v>
      </c>
      <c r="BV552" s="278"/>
    </row>
    <row r="553" spans="1:79" ht="21.75" customHeight="1" x14ac:dyDescent="0.25">
      <c r="A553" s="95"/>
      <c r="B553" s="571"/>
      <c r="C553" s="642" t="str">
        <f>IF(ROSTER!D$18="","",ROSTER!D$18)</f>
        <v/>
      </c>
      <c r="D553" s="643"/>
      <c r="E553" s="575"/>
      <c r="F553" s="577"/>
      <c r="G553" s="583"/>
      <c r="H553" s="579"/>
      <c r="I553" s="545"/>
      <c r="J553" s="544"/>
      <c r="K553" s="581"/>
      <c r="L553" s="586"/>
      <c r="M553" s="587"/>
      <c r="N553" s="592" t="s">
        <v>16</v>
      </c>
      <c r="O553" s="603"/>
      <c r="P553" s="544"/>
      <c r="Q553" s="581"/>
      <c r="R553" s="586"/>
      <c r="S553" s="587"/>
      <c r="T553" s="592" t="s">
        <v>16</v>
      </c>
      <c r="U553" s="592"/>
      <c r="V553" s="544"/>
      <c r="W553" s="545"/>
      <c r="X553" s="594"/>
      <c r="Y553" s="545"/>
      <c r="Z553" s="544"/>
      <c r="AA553" s="545"/>
      <c r="AB553" s="544"/>
      <c r="AC553" s="545"/>
      <c r="AD553" s="544"/>
      <c r="AE553" s="581"/>
      <c r="AF553" s="586"/>
      <c r="AG553" s="587"/>
      <c r="AH553" s="626"/>
      <c r="AI553" s="627"/>
      <c r="AJ553" s="544"/>
      <c r="AK553" s="581"/>
      <c r="AL553" s="586"/>
      <c r="AM553" s="587"/>
      <c r="AN553" s="626"/>
      <c r="AO553" s="627"/>
      <c r="AP553" s="544"/>
      <c r="AQ553" s="581"/>
      <c r="AR553" s="586"/>
      <c r="AS553" s="587"/>
      <c r="AT553" s="626"/>
      <c r="AU553" s="627"/>
      <c r="AV553" s="628"/>
      <c r="AW553" s="629"/>
      <c r="AX553" s="632"/>
      <c r="AY553" s="633"/>
      <c r="AZ553" s="626"/>
      <c r="BA553" s="627"/>
      <c r="BB553" s="544"/>
      <c r="BC553" s="581"/>
      <c r="BD553" s="586"/>
      <c r="BE553" s="587"/>
      <c r="BF553" s="626"/>
      <c r="BG553" s="627"/>
      <c r="BH553" s="628"/>
      <c r="BI553" s="629"/>
      <c r="BJ553" s="632"/>
      <c r="BK553" s="633"/>
      <c r="BL553" s="626"/>
      <c r="BM553" s="627"/>
      <c r="BN553" s="678"/>
      <c r="BO553" s="679"/>
      <c r="BP553" s="680"/>
      <c r="BQ553" s="677"/>
      <c r="BR553" s="663"/>
      <c r="BS553" s="663"/>
      <c r="BT553" s="15"/>
      <c r="BU553" s="15"/>
      <c r="BV553" s="95"/>
    </row>
    <row r="554" spans="1:79" ht="21.75" customHeight="1" x14ac:dyDescent="0.25">
      <c r="A554" s="95"/>
      <c r="B554" s="570" t="str">
        <f>IF(ROSTER!B$20="","",ROSTER!B$20)</f>
        <v/>
      </c>
      <c r="C554" s="572" t="str">
        <f>IF(ROSTER!C$20="","",ROSTER!C$20)</f>
        <v/>
      </c>
      <c r="D554" s="573"/>
      <c r="E554" s="574"/>
      <c r="F554" s="576">
        <f>IF(E554="y",1,IF(E554="S",1,0))</f>
        <v>0</v>
      </c>
      <c r="G554" s="582">
        <f>IF(E554="S",1,0)</f>
        <v>0</v>
      </c>
      <c r="H554" s="578"/>
      <c r="I554" s="543"/>
      <c r="J554" s="542"/>
      <c r="K554" s="580"/>
      <c r="L554" s="584"/>
      <c r="M554" s="585"/>
      <c r="N554" s="588">
        <f>L554+J554</f>
        <v>0</v>
      </c>
      <c r="O554" s="589"/>
      <c r="P554" s="542"/>
      <c r="Q554" s="580"/>
      <c r="R554" s="584"/>
      <c r="S554" s="585"/>
      <c r="T554" s="588">
        <f>R554-P554</f>
        <v>0</v>
      </c>
      <c r="U554" s="588"/>
      <c r="V554" s="542"/>
      <c r="W554" s="543"/>
      <c r="X554" s="593"/>
      <c r="Y554" s="543"/>
      <c r="Z554" s="542"/>
      <c r="AA554" s="543"/>
      <c r="AB554" s="542"/>
      <c r="AC554" s="543"/>
      <c r="AD554" s="542"/>
      <c r="AE554" s="580"/>
      <c r="AF554" s="584"/>
      <c r="AG554" s="585"/>
      <c r="AH554" s="595">
        <f>IF(AD554=0,0,(AF554/AD554)*100)</f>
        <v>0</v>
      </c>
      <c r="AI554" s="596"/>
      <c r="AJ554" s="542"/>
      <c r="AK554" s="580"/>
      <c r="AL554" s="584"/>
      <c r="AM554" s="585"/>
      <c r="AN554" s="595">
        <f>IF(AJ554=0,0,(AL554/AJ554)*100)</f>
        <v>0</v>
      </c>
      <c r="AO554" s="596"/>
      <c r="AP554" s="542"/>
      <c r="AQ554" s="580"/>
      <c r="AR554" s="584"/>
      <c r="AS554" s="585"/>
      <c r="AT554" s="595">
        <f>IF(AP554=0,0,(AR554/AP554)*100)</f>
        <v>0</v>
      </c>
      <c r="AU554" s="596"/>
      <c r="AV554" s="599">
        <f>AD554+AJ554+AP554</f>
        <v>0</v>
      </c>
      <c r="AW554" s="600"/>
      <c r="AX554" s="630">
        <f>AF554+AL554+AR554</f>
        <v>0</v>
      </c>
      <c r="AY554" s="631"/>
      <c r="AZ554" s="595">
        <f>IF(AV554=0,0,(AX554/AV554)*100)</f>
        <v>0</v>
      </c>
      <c r="BA554" s="596"/>
      <c r="BB554" s="542"/>
      <c r="BC554" s="580"/>
      <c r="BD554" s="584"/>
      <c r="BE554" s="585"/>
      <c r="BF554" s="595">
        <f>IF(BB554=0,0,(BD554/BB554)*100)</f>
        <v>0</v>
      </c>
      <c r="BG554" s="596"/>
      <c r="BH554" s="599">
        <f>AV554+BB554</f>
        <v>0</v>
      </c>
      <c r="BI554" s="600"/>
      <c r="BJ554" s="630">
        <f>AX554+BD554</f>
        <v>0</v>
      </c>
      <c r="BK554" s="631"/>
      <c r="BL554" s="595">
        <f>IF(BH554=0,0,(BJ554/BH554)*100)</f>
        <v>0</v>
      </c>
      <c r="BM554" s="596"/>
      <c r="BN554" s="656">
        <f>(AF554*2)+(AL554*2)+(AR554*3)+BD554</f>
        <v>0</v>
      </c>
      <c r="BO554" s="657"/>
      <c r="BP554" s="658"/>
      <c r="BQ554" s="676">
        <f t="shared" ref="BQ554" si="514">IF(BS554=0,0,50*BR554/BS554)</f>
        <v>0</v>
      </c>
      <c r="BR554" s="662">
        <f t="shared" ref="BR554" si="515">(BN554*BU$542)+(N554*BU$543)+(Z554*BU$544)+(R554*BU$545)+(X554*BU$546)+(AB554*BU$547)+(V554*BU$552)</f>
        <v>0</v>
      </c>
      <c r="BS554" s="662">
        <f t="shared" ref="BS554" si="516">((BB554-BD554)*BU$549)+((AV554-AX554)*BU$548)+(H554*BU$550)+(P554*BU$551)</f>
        <v>0</v>
      </c>
      <c r="BT554" s="15"/>
      <c r="BU554" s="15"/>
      <c r="BV554" s="95"/>
    </row>
    <row r="555" spans="1:79" ht="21.75" customHeight="1" x14ac:dyDescent="0.25">
      <c r="A555" s="95"/>
      <c r="B555" s="571"/>
      <c r="C555" s="642" t="str">
        <f>IF(ROSTER!D$20="","",ROSTER!D$20)</f>
        <v/>
      </c>
      <c r="D555" s="643"/>
      <c r="E555" s="575"/>
      <c r="F555" s="577"/>
      <c r="G555" s="583"/>
      <c r="H555" s="579"/>
      <c r="I555" s="545"/>
      <c r="J555" s="544"/>
      <c r="K555" s="581"/>
      <c r="L555" s="586"/>
      <c r="M555" s="587"/>
      <c r="N555" s="592" t="s">
        <v>16</v>
      </c>
      <c r="O555" s="603"/>
      <c r="P555" s="544"/>
      <c r="Q555" s="581"/>
      <c r="R555" s="586"/>
      <c r="S555" s="587"/>
      <c r="T555" s="592" t="s">
        <v>16</v>
      </c>
      <c r="U555" s="592"/>
      <c r="V555" s="544"/>
      <c r="W555" s="545"/>
      <c r="X555" s="594"/>
      <c r="Y555" s="545"/>
      <c r="Z555" s="544"/>
      <c r="AA555" s="545"/>
      <c r="AB555" s="544"/>
      <c r="AC555" s="545"/>
      <c r="AD555" s="544"/>
      <c r="AE555" s="581"/>
      <c r="AF555" s="586"/>
      <c r="AG555" s="587"/>
      <c r="AH555" s="626"/>
      <c r="AI555" s="627"/>
      <c r="AJ555" s="544"/>
      <c r="AK555" s="581"/>
      <c r="AL555" s="586"/>
      <c r="AM555" s="587"/>
      <c r="AN555" s="626"/>
      <c r="AO555" s="627"/>
      <c r="AP555" s="544"/>
      <c r="AQ555" s="581"/>
      <c r="AR555" s="586"/>
      <c r="AS555" s="587"/>
      <c r="AT555" s="626"/>
      <c r="AU555" s="627"/>
      <c r="AV555" s="628"/>
      <c r="AW555" s="629"/>
      <c r="AX555" s="632"/>
      <c r="AY555" s="633"/>
      <c r="AZ555" s="626"/>
      <c r="BA555" s="627"/>
      <c r="BB555" s="544"/>
      <c r="BC555" s="581"/>
      <c r="BD555" s="586"/>
      <c r="BE555" s="587"/>
      <c r="BF555" s="626"/>
      <c r="BG555" s="627"/>
      <c r="BH555" s="628"/>
      <c r="BI555" s="629"/>
      <c r="BJ555" s="632"/>
      <c r="BK555" s="633"/>
      <c r="BL555" s="626"/>
      <c r="BM555" s="627"/>
      <c r="BN555" s="678"/>
      <c r="BO555" s="679"/>
      <c r="BP555" s="680"/>
      <c r="BQ555" s="677"/>
      <c r="BR555" s="663"/>
      <c r="BS555" s="663"/>
      <c r="BT555" s="15"/>
      <c r="BU555" s="15"/>
      <c r="BV555" s="95"/>
    </row>
    <row r="556" spans="1:79" ht="21.75" customHeight="1" x14ac:dyDescent="0.25">
      <c r="A556" s="95"/>
      <c r="B556" s="570" t="str">
        <f>IF(ROSTER!B$22="","",ROSTER!B$22)</f>
        <v/>
      </c>
      <c r="C556" s="572" t="str">
        <f>IF(ROSTER!C$22="","",ROSTER!C$22)</f>
        <v/>
      </c>
      <c r="D556" s="573"/>
      <c r="E556" s="574"/>
      <c r="F556" s="576">
        <f>IF(E556="y",1,IF(E556="S",1,0))</f>
        <v>0</v>
      </c>
      <c r="G556" s="582">
        <f>IF(E556="S",1,0)</f>
        <v>0</v>
      </c>
      <c r="H556" s="578"/>
      <c r="I556" s="543"/>
      <c r="J556" s="542"/>
      <c r="K556" s="580"/>
      <c r="L556" s="584"/>
      <c r="M556" s="585"/>
      <c r="N556" s="588">
        <f>L556+J556</f>
        <v>0</v>
      </c>
      <c r="O556" s="589"/>
      <c r="P556" s="542"/>
      <c r="Q556" s="580"/>
      <c r="R556" s="584"/>
      <c r="S556" s="585"/>
      <c r="T556" s="588">
        <f>R556-P556</f>
        <v>0</v>
      </c>
      <c r="U556" s="588"/>
      <c r="V556" s="542"/>
      <c r="W556" s="543"/>
      <c r="X556" s="593"/>
      <c r="Y556" s="543"/>
      <c r="Z556" s="542"/>
      <c r="AA556" s="543"/>
      <c r="AB556" s="542"/>
      <c r="AC556" s="543"/>
      <c r="AD556" s="542"/>
      <c r="AE556" s="580"/>
      <c r="AF556" s="584"/>
      <c r="AG556" s="585"/>
      <c r="AH556" s="595">
        <f>IF(AD556=0,0,(AF556/AD556)*100)</f>
        <v>0</v>
      </c>
      <c r="AI556" s="596"/>
      <c r="AJ556" s="542"/>
      <c r="AK556" s="580"/>
      <c r="AL556" s="584"/>
      <c r="AM556" s="585"/>
      <c r="AN556" s="595">
        <f>IF(AJ556=0,0,(AL556/AJ556)*100)</f>
        <v>0</v>
      </c>
      <c r="AO556" s="596"/>
      <c r="AP556" s="542"/>
      <c r="AQ556" s="580"/>
      <c r="AR556" s="584"/>
      <c r="AS556" s="585"/>
      <c r="AT556" s="595">
        <f>IF(AP556=0,0,(AR556/AP556)*100)</f>
        <v>0</v>
      </c>
      <c r="AU556" s="596"/>
      <c r="AV556" s="599">
        <f>AD556+AJ556+AP556</f>
        <v>0</v>
      </c>
      <c r="AW556" s="600"/>
      <c r="AX556" s="630">
        <f>AF556+AL556+AR556</f>
        <v>0</v>
      </c>
      <c r="AY556" s="631"/>
      <c r="AZ556" s="595">
        <f>IF(AV556=0,0,(AX556/AV556)*100)</f>
        <v>0</v>
      </c>
      <c r="BA556" s="596"/>
      <c r="BB556" s="542"/>
      <c r="BC556" s="580"/>
      <c r="BD556" s="584"/>
      <c r="BE556" s="585"/>
      <c r="BF556" s="595">
        <f>IF(BB556=0,0,(BD556/BB556)*100)</f>
        <v>0</v>
      </c>
      <c r="BG556" s="596"/>
      <c r="BH556" s="599">
        <f>AV556+BB556</f>
        <v>0</v>
      </c>
      <c r="BI556" s="600"/>
      <c r="BJ556" s="630">
        <f>AX556+BD556</f>
        <v>0</v>
      </c>
      <c r="BK556" s="631"/>
      <c r="BL556" s="595">
        <f>IF(BH556=0,0,(BJ556/BH556)*100)</f>
        <v>0</v>
      </c>
      <c r="BM556" s="596"/>
      <c r="BN556" s="656">
        <f>(AF556*2)+(AL556*2)+(AR556*3)+BD556</f>
        <v>0</v>
      </c>
      <c r="BO556" s="657"/>
      <c r="BP556" s="658"/>
      <c r="BQ556" s="676">
        <f t="shared" ref="BQ556" si="517">IF(BS556=0,0,50*BR556/BS556)</f>
        <v>0</v>
      </c>
      <c r="BR556" s="662">
        <f t="shared" ref="BR556" si="518">(BN556*BU$542)+(N556*BU$543)+(Z556*BU$544)+(R556*BU$545)+(X556*BU$546)+(AB556*BU$547)+(V556*BU$552)</f>
        <v>0</v>
      </c>
      <c r="BS556" s="662">
        <f t="shared" ref="BS556" si="519">((BB556-BD556)*BU$549)+((AV556-AX556)*BU$548)+(H556*BU$550)+(P556*BU$551)</f>
        <v>0</v>
      </c>
      <c r="BT556" s="15"/>
      <c r="BU556" s="15"/>
      <c r="BV556" s="95"/>
    </row>
    <row r="557" spans="1:79" ht="21.75" customHeight="1" x14ac:dyDescent="0.25">
      <c r="A557" s="95"/>
      <c r="B557" s="571"/>
      <c r="C557" s="642" t="str">
        <f>IF(ROSTER!D$22="","",ROSTER!D$22)</f>
        <v/>
      </c>
      <c r="D557" s="643"/>
      <c r="E557" s="575"/>
      <c r="F557" s="577"/>
      <c r="G557" s="583"/>
      <c r="H557" s="579"/>
      <c r="I557" s="545"/>
      <c r="J557" s="544"/>
      <c r="K557" s="581"/>
      <c r="L557" s="586"/>
      <c r="M557" s="587"/>
      <c r="N557" s="592" t="s">
        <v>16</v>
      </c>
      <c r="O557" s="603"/>
      <c r="P557" s="544"/>
      <c r="Q557" s="581"/>
      <c r="R557" s="586"/>
      <c r="S557" s="587"/>
      <c r="T557" s="592" t="s">
        <v>16</v>
      </c>
      <c r="U557" s="592"/>
      <c r="V557" s="544"/>
      <c r="W557" s="545"/>
      <c r="X557" s="594"/>
      <c r="Y557" s="545"/>
      <c r="Z557" s="544"/>
      <c r="AA557" s="545"/>
      <c r="AB557" s="544"/>
      <c r="AC557" s="545"/>
      <c r="AD557" s="544"/>
      <c r="AE557" s="581"/>
      <c r="AF557" s="586"/>
      <c r="AG557" s="587"/>
      <c r="AH557" s="626"/>
      <c r="AI557" s="627"/>
      <c r="AJ557" s="544"/>
      <c r="AK557" s="581"/>
      <c r="AL557" s="586"/>
      <c r="AM557" s="587"/>
      <c r="AN557" s="626"/>
      <c r="AO557" s="627"/>
      <c r="AP557" s="544"/>
      <c r="AQ557" s="581"/>
      <c r="AR557" s="586"/>
      <c r="AS557" s="587"/>
      <c r="AT557" s="626"/>
      <c r="AU557" s="627"/>
      <c r="AV557" s="628"/>
      <c r="AW557" s="629"/>
      <c r="AX557" s="632"/>
      <c r="AY557" s="633"/>
      <c r="AZ557" s="626"/>
      <c r="BA557" s="627"/>
      <c r="BB557" s="544"/>
      <c r="BC557" s="581"/>
      <c r="BD557" s="586"/>
      <c r="BE557" s="587"/>
      <c r="BF557" s="626"/>
      <c r="BG557" s="627"/>
      <c r="BH557" s="628"/>
      <c r="BI557" s="629"/>
      <c r="BJ557" s="632"/>
      <c r="BK557" s="633"/>
      <c r="BL557" s="626"/>
      <c r="BM557" s="627"/>
      <c r="BN557" s="678"/>
      <c r="BO557" s="679"/>
      <c r="BP557" s="680"/>
      <c r="BQ557" s="677"/>
      <c r="BR557" s="663"/>
      <c r="BS557" s="663"/>
      <c r="BT557" s="15"/>
      <c r="BU557" s="15"/>
      <c r="BV557" s="95"/>
    </row>
    <row r="558" spans="1:79" ht="21.75" customHeight="1" x14ac:dyDescent="0.25">
      <c r="A558" s="95"/>
      <c r="B558" s="570" t="str">
        <f>IF(ROSTER!B$24="","",ROSTER!B$24)</f>
        <v/>
      </c>
      <c r="C558" s="572" t="str">
        <f>IF(ROSTER!C$24="","",ROSTER!C$24)</f>
        <v/>
      </c>
      <c r="D558" s="573"/>
      <c r="E558" s="574"/>
      <c r="F558" s="576">
        <f>IF(E558="y",1,IF(E558="S",1,0))</f>
        <v>0</v>
      </c>
      <c r="G558" s="582">
        <f>IF(E558="S",1,0)</f>
        <v>0</v>
      </c>
      <c r="H558" s="578"/>
      <c r="I558" s="543"/>
      <c r="J558" s="542"/>
      <c r="K558" s="580"/>
      <c r="L558" s="584"/>
      <c r="M558" s="585"/>
      <c r="N558" s="588">
        <f>L558+J558</f>
        <v>0</v>
      </c>
      <c r="O558" s="589"/>
      <c r="P558" s="542"/>
      <c r="Q558" s="580"/>
      <c r="R558" s="584"/>
      <c r="S558" s="585"/>
      <c r="T558" s="588">
        <f>R558-P558</f>
        <v>0</v>
      </c>
      <c r="U558" s="588"/>
      <c r="V558" s="542"/>
      <c r="W558" s="543"/>
      <c r="X558" s="593"/>
      <c r="Y558" s="543"/>
      <c r="Z558" s="542"/>
      <c r="AA558" s="543"/>
      <c r="AB558" s="542"/>
      <c r="AC558" s="543"/>
      <c r="AD558" s="542"/>
      <c r="AE558" s="580"/>
      <c r="AF558" s="584"/>
      <c r="AG558" s="585"/>
      <c r="AH558" s="595">
        <f>IF(AD558=0,0,(AF558/AD558)*100)</f>
        <v>0</v>
      </c>
      <c r="AI558" s="596"/>
      <c r="AJ558" s="542"/>
      <c r="AK558" s="580"/>
      <c r="AL558" s="584"/>
      <c r="AM558" s="585"/>
      <c r="AN558" s="595">
        <f>IF(AJ558=0,0,(AL558/AJ558)*100)</f>
        <v>0</v>
      </c>
      <c r="AO558" s="596"/>
      <c r="AP558" s="542"/>
      <c r="AQ558" s="580"/>
      <c r="AR558" s="584"/>
      <c r="AS558" s="585"/>
      <c r="AT558" s="595">
        <f>IF(AP558=0,0,(AR558/AP558)*100)</f>
        <v>0</v>
      </c>
      <c r="AU558" s="596"/>
      <c r="AV558" s="599">
        <f>AD558+AJ558+AP558</f>
        <v>0</v>
      </c>
      <c r="AW558" s="600"/>
      <c r="AX558" s="630">
        <f>AF558+AL558+AR558</f>
        <v>0</v>
      </c>
      <c r="AY558" s="631"/>
      <c r="AZ558" s="595">
        <f>IF(AV558=0,0,(AX558/AV558)*100)</f>
        <v>0</v>
      </c>
      <c r="BA558" s="596"/>
      <c r="BB558" s="542"/>
      <c r="BC558" s="580"/>
      <c r="BD558" s="584"/>
      <c r="BE558" s="585"/>
      <c r="BF558" s="595">
        <f>IF(BB558=0,0,(BD558/BB558)*100)</f>
        <v>0</v>
      </c>
      <c r="BG558" s="596"/>
      <c r="BH558" s="599">
        <f>AV558+BB558</f>
        <v>0</v>
      </c>
      <c r="BI558" s="600"/>
      <c r="BJ558" s="630">
        <f>AX558+BD558</f>
        <v>0</v>
      </c>
      <c r="BK558" s="631"/>
      <c r="BL558" s="595">
        <f>IF(BH558=0,0,(BJ558/BH558)*100)</f>
        <v>0</v>
      </c>
      <c r="BM558" s="596"/>
      <c r="BN558" s="656">
        <f>(AF558*2)+(AL558*2)+(AR558*3)+BD558</f>
        <v>0</v>
      </c>
      <c r="BO558" s="657"/>
      <c r="BP558" s="658"/>
      <c r="BQ558" s="676">
        <f t="shared" ref="BQ558" si="520">IF(BS558=0,0,50*BR558/BS558)</f>
        <v>0</v>
      </c>
      <c r="BR558" s="662">
        <f t="shared" ref="BR558" si="521">(BN558*BU$542)+(N558*BU$543)+(Z558*BU$544)+(R558*BU$545)+(X558*BU$546)+(AB558*BU$547)+(V558*BU$552)</f>
        <v>0</v>
      </c>
      <c r="BS558" s="662">
        <f t="shared" ref="BS558" si="522">((BB558-BD558)*BU$549)+((AV558-AX558)*BU$548)+(H558*BU$550)+(P558*BU$551)</f>
        <v>0</v>
      </c>
      <c r="BT558" s="15"/>
      <c r="BU558" s="15"/>
      <c r="BV558" s="95"/>
    </row>
    <row r="559" spans="1:79" ht="21.75" customHeight="1" x14ac:dyDescent="0.25">
      <c r="A559" s="95"/>
      <c r="B559" s="571"/>
      <c r="C559" s="642" t="str">
        <f>IF(ROSTER!D$24="","",ROSTER!D$24)</f>
        <v/>
      </c>
      <c r="D559" s="643"/>
      <c r="E559" s="575"/>
      <c r="F559" s="577"/>
      <c r="G559" s="583"/>
      <c r="H559" s="579"/>
      <c r="I559" s="545"/>
      <c r="J559" s="544"/>
      <c r="K559" s="581"/>
      <c r="L559" s="586"/>
      <c r="M559" s="587"/>
      <c r="N559" s="592" t="s">
        <v>16</v>
      </c>
      <c r="O559" s="603"/>
      <c r="P559" s="544"/>
      <c r="Q559" s="581"/>
      <c r="R559" s="586"/>
      <c r="S559" s="587"/>
      <c r="T559" s="592" t="s">
        <v>16</v>
      </c>
      <c r="U559" s="592"/>
      <c r="V559" s="544"/>
      <c r="W559" s="545"/>
      <c r="X559" s="594"/>
      <c r="Y559" s="545"/>
      <c r="Z559" s="544"/>
      <c r="AA559" s="545"/>
      <c r="AB559" s="544"/>
      <c r="AC559" s="545"/>
      <c r="AD559" s="544"/>
      <c r="AE559" s="581"/>
      <c r="AF559" s="586"/>
      <c r="AG559" s="587"/>
      <c r="AH559" s="626"/>
      <c r="AI559" s="627"/>
      <c r="AJ559" s="544"/>
      <c r="AK559" s="581"/>
      <c r="AL559" s="586"/>
      <c r="AM559" s="587"/>
      <c r="AN559" s="626"/>
      <c r="AO559" s="627"/>
      <c r="AP559" s="544"/>
      <c r="AQ559" s="581"/>
      <c r="AR559" s="586"/>
      <c r="AS559" s="587"/>
      <c r="AT559" s="626"/>
      <c r="AU559" s="627"/>
      <c r="AV559" s="628"/>
      <c r="AW559" s="629"/>
      <c r="AX559" s="632"/>
      <c r="AY559" s="633"/>
      <c r="AZ559" s="626"/>
      <c r="BA559" s="627"/>
      <c r="BB559" s="544"/>
      <c r="BC559" s="581"/>
      <c r="BD559" s="586"/>
      <c r="BE559" s="587"/>
      <c r="BF559" s="626"/>
      <c r="BG559" s="627"/>
      <c r="BH559" s="628"/>
      <c r="BI559" s="629"/>
      <c r="BJ559" s="632"/>
      <c r="BK559" s="633"/>
      <c r="BL559" s="626"/>
      <c r="BM559" s="627"/>
      <c r="BN559" s="678"/>
      <c r="BO559" s="679"/>
      <c r="BP559" s="680"/>
      <c r="BQ559" s="677"/>
      <c r="BR559" s="663"/>
      <c r="BS559" s="663"/>
      <c r="BT559" s="15"/>
      <c r="BU559" s="15"/>
      <c r="BV559" s="95"/>
    </row>
    <row r="560" spans="1:79" ht="21.75" customHeight="1" x14ac:dyDescent="0.25">
      <c r="A560" s="95"/>
      <c r="B560" s="570" t="str">
        <f>IF(ROSTER!B$26="","",ROSTER!B$26)</f>
        <v/>
      </c>
      <c r="C560" s="572" t="str">
        <f>IF(ROSTER!C$26="","",ROSTER!C$26)</f>
        <v/>
      </c>
      <c r="D560" s="573"/>
      <c r="E560" s="574"/>
      <c r="F560" s="576">
        <f>IF(E560="y",1,IF(E560="S",1,0))</f>
        <v>0</v>
      </c>
      <c r="G560" s="582">
        <f>IF(E560="S",1,0)</f>
        <v>0</v>
      </c>
      <c r="H560" s="578"/>
      <c r="I560" s="543"/>
      <c r="J560" s="542"/>
      <c r="K560" s="580"/>
      <c r="L560" s="584"/>
      <c r="M560" s="585"/>
      <c r="N560" s="588">
        <f>L560+J560</f>
        <v>0</v>
      </c>
      <c r="O560" s="589"/>
      <c r="P560" s="542"/>
      <c r="Q560" s="580"/>
      <c r="R560" s="584"/>
      <c r="S560" s="585"/>
      <c r="T560" s="588">
        <f>R560-P560</f>
        <v>0</v>
      </c>
      <c r="U560" s="588"/>
      <c r="V560" s="542"/>
      <c r="W560" s="543"/>
      <c r="X560" s="593"/>
      <c r="Y560" s="543"/>
      <c r="Z560" s="542"/>
      <c r="AA560" s="543"/>
      <c r="AB560" s="542"/>
      <c r="AC560" s="543"/>
      <c r="AD560" s="542"/>
      <c r="AE560" s="580"/>
      <c r="AF560" s="584"/>
      <c r="AG560" s="585"/>
      <c r="AH560" s="595">
        <f>IF(AD560=0,0,(AF560/AD560)*100)</f>
        <v>0</v>
      </c>
      <c r="AI560" s="596"/>
      <c r="AJ560" s="542"/>
      <c r="AK560" s="580"/>
      <c r="AL560" s="584"/>
      <c r="AM560" s="585"/>
      <c r="AN560" s="595">
        <f>IF(AJ560=0,0,(AL560/AJ560)*100)</f>
        <v>0</v>
      </c>
      <c r="AO560" s="596"/>
      <c r="AP560" s="542"/>
      <c r="AQ560" s="580"/>
      <c r="AR560" s="584"/>
      <c r="AS560" s="585"/>
      <c r="AT560" s="595">
        <f>IF(AP560=0,0,(AR560/AP560)*100)</f>
        <v>0</v>
      </c>
      <c r="AU560" s="596"/>
      <c r="AV560" s="599">
        <f>AD560+AJ560+AP560</f>
        <v>0</v>
      </c>
      <c r="AW560" s="600"/>
      <c r="AX560" s="630">
        <f>AF560+AL560+AR560</f>
        <v>0</v>
      </c>
      <c r="AY560" s="631"/>
      <c r="AZ560" s="595">
        <f>IF(AV560=0,0,(AX560/AV560)*100)</f>
        <v>0</v>
      </c>
      <c r="BA560" s="596"/>
      <c r="BB560" s="542"/>
      <c r="BC560" s="580"/>
      <c r="BD560" s="584"/>
      <c r="BE560" s="585"/>
      <c r="BF560" s="595">
        <f>IF(BB560=0,0,(BD560/BB560)*100)</f>
        <v>0</v>
      </c>
      <c r="BG560" s="596"/>
      <c r="BH560" s="599">
        <f>AV560+BB560</f>
        <v>0</v>
      </c>
      <c r="BI560" s="600"/>
      <c r="BJ560" s="630">
        <f>AX560+BD560</f>
        <v>0</v>
      </c>
      <c r="BK560" s="631"/>
      <c r="BL560" s="595">
        <f>IF(BH560=0,0,(BJ560/BH560)*100)</f>
        <v>0</v>
      </c>
      <c r="BM560" s="596"/>
      <c r="BN560" s="656">
        <f>(AF560*2)+(AL560*2)+(AR560*3)+BD560</f>
        <v>0</v>
      </c>
      <c r="BO560" s="657"/>
      <c r="BP560" s="658"/>
      <c r="BQ560" s="676">
        <f t="shared" ref="BQ560" si="523">IF(BS560=0,0,50*BR560/BS560)</f>
        <v>0</v>
      </c>
      <c r="BR560" s="662">
        <f t="shared" ref="BR560" si="524">(BN560*BU$542)+(N560*BU$543)+(Z560*BU$544)+(R560*BU$545)+(X560*BU$546)+(AB560*BU$547)+(V560*BU$552)</f>
        <v>0</v>
      </c>
      <c r="BS560" s="662">
        <f t="shared" ref="BS560" si="525">((BB560-BD560)*BU$549)+((AV560-AX560)*BU$548)+(H560*BU$550)+(P560*BU$551)</f>
        <v>0</v>
      </c>
      <c r="BT560" s="15"/>
      <c r="BU560" s="15"/>
      <c r="BV560" s="95"/>
    </row>
    <row r="561" spans="1:74" ht="21.75" customHeight="1" x14ac:dyDescent="0.25">
      <c r="A561" s="95"/>
      <c r="B561" s="571"/>
      <c r="C561" s="642" t="str">
        <f>IF(ROSTER!D$26="","",ROSTER!D$26)</f>
        <v/>
      </c>
      <c r="D561" s="643"/>
      <c r="E561" s="575"/>
      <c r="F561" s="577"/>
      <c r="G561" s="583"/>
      <c r="H561" s="579"/>
      <c r="I561" s="545"/>
      <c r="J561" s="544"/>
      <c r="K561" s="581"/>
      <c r="L561" s="586"/>
      <c r="M561" s="587"/>
      <c r="N561" s="592" t="s">
        <v>16</v>
      </c>
      <c r="O561" s="603"/>
      <c r="P561" s="544"/>
      <c r="Q561" s="581"/>
      <c r="R561" s="586"/>
      <c r="S561" s="587"/>
      <c r="T561" s="592" t="s">
        <v>16</v>
      </c>
      <c r="U561" s="592"/>
      <c r="V561" s="544"/>
      <c r="W561" s="545"/>
      <c r="X561" s="594"/>
      <c r="Y561" s="545"/>
      <c r="Z561" s="544"/>
      <c r="AA561" s="545"/>
      <c r="AB561" s="544"/>
      <c r="AC561" s="545"/>
      <c r="AD561" s="544"/>
      <c r="AE561" s="581"/>
      <c r="AF561" s="586"/>
      <c r="AG561" s="587"/>
      <c r="AH561" s="626"/>
      <c r="AI561" s="627"/>
      <c r="AJ561" s="544"/>
      <c r="AK561" s="581"/>
      <c r="AL561" s="586"/>
      <c r="AM561" s="587"/>
      <c r="AN561" s="626"/>
      <c r="AO561" s="627"/>
      <c r="AP561" s="544"/>
      <c r="AQ561" s="581"/>
      <c r="AR561" s="586"/>
      <c r="AS561" s="587"/>
      <c r="AT561" s="626"/>
      <c r="AU561" s="627"/>
      <c r="AV561" s="628"/>
      <c r="AW561" s="629"/>
      <c r="AX561" s="632"/>
      <c r="AY561" s="633"/>
      <c r="AZ561" s="626"/>
      <c r="BA561" s="627"/>
      <c r="BB561" s="544"/>
      <c r="BC561" s="581"/>
      <c r="BD561" s="586"/>
      <c r="BE561" s="587"/>
      <c r="BF561" s="626"/>
      <c r="BG561" s="627"/>
      <c r="BH561" s="628"/>
      <c r="BI561" s="629"/>
      <c r="BJ561" s="632"/>
      <c r="BK561" s="633"/>
      <c r="BL561" s="626"/>
      <c r="BM561" s="627"/>
      <c r="BN561" s="678"/>
      <c r="BO561" s="679"/>
      <c r="BP561" s="680"/>
      <c r="BQ561" s="677"/>
      <c r="BR561" s="663"/>
      <c r="BS561" s="663"/>
      <c r="BT561" s="15"/>
      <c r="BU561" s="15"/>
      <c r="BV561" s="95"/>
    </row>
    <row r="562" spans="1:74" ht="21.75" customHeight="1" x14ac:dyDescent="0.25">
      <c r="A562" s="95"/>
      <c r="B562" s="570" t="str">
        <f>IF(ROSTER!B$28="","",ROSTER!B$28)</f>
        <v/>
      </c>
      <c r="C562" s="572" t="str">
        <f>IF(ROSTER!C$28="","",ROSTER!C$28)</f>
        <v/>
      </c>
      <c r="D562" s="573"/>
      <c r="E562" s="574"/>
      <c r="F562" s="576">
        <f>IF(E562="y",1,IF(E562="S",1,0))</f>
        <v>0</v>
      </c>
      <c r="G562" s="582">
        <f>IF(E562="S",1,0)</f>
        <v>0</v>
      </c>
      <c r="H562" s="578"/>
      <c r="I562" s="543"/>
      <c r="J562" s="542"/>
      <c r="K562" s="580"/>
      <c r="L562" s="584"/>
      <c r="M562" s="585"/>
      <c r="N562" s="588">
        <f>L562+J562</f>
        <v>0</v>
      </c>
      <c r="O562" s="589"/>
      <c r="P562" s="542"/>
      <c r="Q562" s="580"/>
      <c r="R562" s="584"/>
      <c r="S562" s="585"/>
      <c r="T562" s="588">
        <f>R562-P562</f>
        <v>0</v>
      </c>
      <c r="U562" s="588"/>
      <c r="V562" s="542"/>
      <c r="W562" s="543"/>
      <c r="X562" s="593"/>
      <c r="Y562" s="543"/>
      <c r="Z562" s="542"/>
      <c r="AA562" s="543"/>
      <c r="AB562" s="542"/>
      <c r="AC562" s="543"/>
      <c r="AD562" s="542"/>
      <c r="AE562" s="580"/>
      <c r="AF562" s="584"/>
      <c r="AG562" s="585"/>
      <c r="AH562" s="595">
        <f>IF(AD562=0,0,(AF562/AD562)*100)</f>
        <v>0</v>
      </c>
      <c r="AI562" s="596"/>
      <c r="AJ562" s="542"/>
      <c r="AK562" s="580"/>
      <c r="AL562" s="584"/>
      <c r="AM562" s="585"/>
      <c r="AN562" s="595">
        <f>IF(AJ562=0,0,(AL562/AJ562)*100)</f>
        <v>0</v>
      </c>
      <c r="AO562" s="596"/>
      <c r="AP562" s="542"/>
      <c r="AQ562" s="580"/>
      <c r="AR562" s="584"/>
      <c r="AS562" s="585"/>
      <c r="AT562" s="595">
        <f>IF(AP562=0,0,(AR562/AP562)*100)</f>
        <v>0</v>
      </c>
      <c r="AU562" s="596"/>
      <c r="AV562" s="599">
        <f>AD562+AJ562+AP562</f>
        <v>0</v>
      </c>
      <c r="AW562" s="600"/>
      <c r="AX562" s="630">
        <f>AF562+AL562+AR562</f>
        <v>0</v>
      </c>
      <c r="AY562" s="631"/>
      <c r="AZ562" s="595">
        <f>IF(AV562=0,0,(AX562/AV562)*100)</f>
        <v>0</v>
      </c>
      <c r="BA562" s="596"/>
      <c r="BB562" s="542"/>
      <c r="BC562" s="580"/>
      <c r="BD562" s="584"/>
      <c r="BE562" s="585"/>
      <c r="BF562" s="595">
        <f>IF(BB562=0,0,(BD562/BB562)*100)</f>
        <v>0</v>
      </c>
      <c r="BG562" s="596"/>
      <c r="BH562" s="599">
        <f>AV562+BB562</f>
        <v>0</v>
      </c>
      <c r="BI562" s="600"/>
      <c r="BJ562" s="630">
        <f>AX562+BD562</f>
        <v>0</v>
      </c>
      <c r="BK562" s="631"/>
      <c r="BL562" s="595">
        <f>IF(BH562=0,0,(BJ562/BH562)*100)</f>
        <v>0</v>
      </c>
      <c r="BM562" s="596"/>
      <c r="BN562" s="656">
        <f>(AF562*2)+(AL562*2)+(AR562*3)+BD562</f>
        <v>0</v>
      </c>
      <c r="BO562" s="657"/>
      <c r="BP562" s="658"/>
      <c r="BQ562" s="676">
        <f t="shared" ref="BQ562" si="526">IF(BS562=0,0,50*BR562/BS562)</f>
        <v>0</v>
      </c>
      <c r="BR562" s="662">
        <f t="shared" ref="BR562" si="527">(BN562*BU$542)+(N562*BU$543)+(Z562*BU$544)+(R562*BU$545)+(X562*BU$546)+(AB562*BU$547)+(V562*BU$552)</f>
        <v>0</v>
      </c>
      <c r="BS562" s="662">
        <f t="shared" ref="BS562" si="528">((BB562-BD562)*BU$549)+((AV562-AX562)*BU$548)+(H562*BU$550)+(P562*BU$551)</f>
        <v>0</v>
      </c>
      <c r="BT562" s="15"/>
      <c r="BU562" s="15"/>
      <c r="BV562" s="95"/>
    </row>
    <row r="563" spans="1:74" ht="21.75" customHeight="1" x14ac:dyDescent="0.25">
      <c r="A563" s="95"/>
      <c r="B563" s="571"/>
      <c r="C563" s="642" t="str">
        <f>IF(ROSTER!D$28="","",ROSTER!D$28)</f>
        <v/>
      </c>
      <c r="D563" s="643"/>
      <c r="E563" s="575"/>
      <c r="F563" s="577"/>
      <c r="G563" s="583"/>
      <c r="H563" s="579"/>
      <c r="I563" s="545"/>
      <c r="J563" s="544"/>
      <c r="K563" s="581"/>
      <c r="L563" s="586"/>
      <c r="M563" s="587"/>
      <c r="N563" s="592" t="s">
        <v>16</v>
      </c>
      <c r="O563" s="603"/>
      <c r="P563" s="544"/>
      <c r="Q563" s="581"/>
      <c r="R563" s="586"/>
      <c r="S563" s="587"/>
      <c r="T563" s="592" t="s">
        <v>16</v>
      </c>
      <c r="U563" s="592"/>
      <c r="V563" s="544"/>
      <c r="W563" s="545"/>
      <c r="X563" s="594"/>
      <c r="Y563" s="545"/>
      <c r="Z563" s="544"/>
      <c r="AA563" s="545"/>
      <c r="AB563" s="544"/>
      <c r="AC563" s="545"/>
      <c r="AD563" s="544"/>
      <c r="AE563" s="581"/>
      <c r="AF563" s="586"/>
      <c r="AG563" s="587"/>
      <c r="AH563" s="626"/>
      <c r="AI563" s="627"/>
      <c r="AJ563" s="544"/>
      <c r="AK563" s="581"/>
      <c r="AL563" s="586"/>
      <c r="AM563" s="587"/>
      <c r="AN563" s="626"/>
      <c r="AO563" s="627"/>
      <c r="AP563" s="544"/>
      <c r="AQ563" s="581"/>
      <c r="AR563" s="586"/>
      <c r="AS563" s="587"/>
      <c r="AT563" s="626"/>
      <c r="AU563" s="627"/>
      <c r="AV563" s="628"/>
      <c r="AW563" s="629"/>
      <c r="AX563" s="632"/>
      <c r="AY563" s="633"/>
      <c r="AZ563" s="626"/>
      <c r="BA563" s="627"/>
      <c r="BB563" s="544"/>
      <c r="BC563" s="581"/>
      <c r="BD563" s="586"/>
      <c r="BE563" s="587"/>
      <c r="BF563" s="626"/>
      <c r="BG563" s="627"/>
      <c r="BH563" s="628"/>
      <c r="BI563" s="629"/>
      <c r="BJ563" s="632"/>
      <c r="BK563" s="633"/>
      <c r="BL563" s="626"/>
      <c r="BM563" s="627"/>
      <c r="BN563" s="678"/>
      <c r="BO563" s="679"/>
      <c r="BP563" s="680"/>
      <c r="BQ563" s="677"/>
      <c r="BR563" s="663"/>
      <c r="BS563" s="663"/>
      <c r="BT563" s="15"/>
      <c r="BU563" s="15"/>
      <c r="BV563" s="95"/>
    </row>
    <row r="564" spans="1:74" ht="21.75" customHeight="1" x14ac:dyDescent="0.25">
      <c r="A564" s="95"/>
      <c r="B564" s="570" t="str">
        <f>IF(ROSTER!B$30="","",ROSTER!B$30)</f>
        <v/>
      </c>
      <c r="C564" s="572" t="str">
        <f>IF(ROSTER!C$30="","",ROSTER!C$30)</f>
        <v/>
      </c>
      <c r="D564" s="573"/>
      <c r="E564" s="574"/>
      <c r="F564" s="576">
        <f>IF(E564="y",1,IF(E564="S",1,0))</f>
        <v>0</v>
      </c>
      <c r="G564" s="582">
        <f>IF(E564="S",1,0)</f>
        <v>0</v>
      </c>
      <c r="H564" s="578"/>
      <c r="I564" s="543"/>
      <c r="J564" s="542"/>
      <c r="K564" s="580"/>
      <c r="L564" s="584"/>
      <c r="M564" s="585"/>
      <c r="N564" s="588">
        <f>L564+J564</f>
        <v>0</v>
      </c>
      <c r="O564" s="589"/>
      <c r="P564" s="542"/>
      <c r="Q564" s="580"/>
      <c r="R564" s="584"/>
      <c r="S564" s="585"/>
      <c r="T564" s="588">
        <f>R564-P564</f>
        <v>0</v>
      </c>
      <c r="U564" s="588"/>
      <c r="V564" s="542"/>
      <c r="W564" s="543"/>
      <c r="X564" s="593"/>
      <c r="Y564" s="543"/>
      <c r="Z564" s="542"/>
      <c r="AA564" s="543"/>
      <c r="AB564" s="542"/>
      <c r="AC564" s="543"/>
      <c r="AD564" s="542"/>
      <c r="AE564" s="580"/>
      <c r="AF564" s="584"/>
      <c r="AG564" s="585"/>
      <c r="AH564" s="595">
        <f>IF(AD564=0,0,(AF564/AD564)*100)</f>
        <v>0</v>
      </c>
      <c r="AI564" s="596"/>
      <c r="AJ564" s="542"/>
      <c r="AK564" s="580"/>
      <c r="AL564" s="584"/>
      <c r="AM564" s="585"/>
      <c r="AN564" s="595">
        <f>IF(AJ564=0,0,(AL564/AJ564)*100)</f>
        <v>0</v>
      </c>
      <c r="AO564" s="596"/>
      <c r="AP564" s="542"/>
      <c r="AQ564" s="580"/>
      <c r="AR564" s="584"/>
      <c r="AS564" s="585"/>
      <c r="AT564" s="595">
        <f>IF(AP564=0,0,(AR564/AP564)*100)</f>
        <v>0</v>
      </c>
      <c r="AU564" s="596"/>
      <c r="AV564" s="599">
        <f>AD564+AJ564+AP564</f>
        <v>0</v>
      </c>
      <c r="AW564" s="600"/>
      <c r="AX564" s="630">
        <f>AF564+AL564+AR564</f>
        <v>0</v>
      </c>
      <c r="AY564" s="631"/>
      <c r="AZ564" s="595">
        <f>IF(AV564=0,0,(AX564/AV564)*100)</f>
        <v>0</v>
      </c>
      <c r="BA564" s="596"/>
      <c r="BB564" s="542"/>
      <c r="BC564" s="580"/>
      <c r="BD564" s="584"/>
      <c r="BE564" s="585"/>
      <c r="BF564" s="595">
        <f>IF(BB564=0,0,(BD564/BB564)*100)</f>
        <v>0</v>
      </c>
      <c r="BG564" s="596"/>
      <c r="BH564" s="599">
        <f>AV564+BB564</f>
        <v>0</v>
      </c>
      <c r="BI564" s="600"/>
      <c r="BJ564" s="630">
        <f>AX564+BD564</f>
        <v>0</v>
      </c>
      <c r="BK564" s="631"/>
      <c r="BL564" s="595">
        <f>IF(BH564=0,0,(BJ564/BH564)*100)</f>
        <v>0</v>
      </c>
      <c r="BM564" s="596"/>
      <c r="BN564" s="656">
        <f>(AF564*2)+(AL564*2)+(AR564*3)+BD564</f>
        <v>0</v>
      </c>
      <c r="BO564" s="657"/>
      <c r="BP564" s="658"/>
      <c r="BQ564" s="676">
        <f t="shared" ref="BQ564" si="529">IF(BS564=0,0,50*BR564/BS564)</f>
        <v>0</v>
      </c>
      <c r="BR564" s="662">
        <f t="shared" ref="BR564" si="530">(BN564*BU$542)+(N564*BU$543)+(Z564*BU$544)+(R564*BU$545)+(X564*BU$546)+(AB564*BU$547)+(V564*BU$552)</f>
        <v>0</v>
      </c>
      <c r="BS564" s="662">
        <f t="shared" ref="BS564" si="531">((BB564-BD564)*BU$549)+((AV564-AX564)*BU$548)+(H564*BU$550)+(P564*BU$551)</f>
        <v>0</v>
      </c>
      <c r="BT564" s="15"/>
      <c r="BU564" s="15"/>
      <c r="BV564" s="95"/>
    </row>
    <row r="565" spans="1:74" ht="21.75" customHeight="1" x14ac:dyDescent="0.25">
      <c r="A565" s="95"/>
      <c r="B565" s="571"/>
      <c r="C565" s="642" t="str">
        <f>IF(ROSTER!D$30="","",ROSTER!D$30)</f>
        <v/>
      </c>
      <c r="D565" s="643"/>
      <c r="E565" s="575"/>
      <c r="F565" s="577"/>
      <c r="G565" s="583"/>
      <c r="H565" s="579"/>
      <c r="I565" s="545"/>
      <c r="J565" s="544"/>
      <c r="K565" s="581"/>
      <c r="L565" s="586"/>
      <c r="M565" s="587"/>
      <c r="N565" s="592" t="s">
        <v>16</v>
      </c>
      <c r="O565" s="603"/>
      <c r="P565" s="544"/>
      <c r="Q565" s="581"/>
      <c r="R565" s="586"/>
      <c r="S565" s="587"/>
      <c r="T565" s="592" t="s">
        <v>16</v>
      </c>
      <c r="U565" s="592"/>
      <c r="V565" s="544"/>
      <c r="W565" s="545"/>
      <c r="X565" s="594"/>
      <c r="Y565" s="545"/>
      <c r="Z565" s="544"/>
      <c r="AA565" s="545"/>
      <c r="AB565" s="544"/>
      <c r="AC565" s="545"/>
      <c r="AD565" s="544"/>
      <c r="AE565" s="581"/>
      <c r="AF565" s="586"/>
      <c r="AG565" s="587"/>
      <c r="AH565" s="626"/>
      <c r="AI565" s="627"/>
      <c r="AJ565" s="544"/>
      <c r="AK565" s="581"/>
      <c r="AL565" s="586"/>
      <c r="AM565" s="587"/>
      <c r="AN565" s="626"/>
      <c r="AO565" s="627"/>
      <c r="AP565" s="544"/>
      <c r="AQ565" s="581"/>
      <c r="AR565" s="586"/>
      <c r="AS565" s="587"/>
      <c r="AT565" s="626"/>
      <c r="AU565" s="627"/>
      <c r="AV565" s="628"/>
      <c r="AW565" s="629"/>
      <c r="AX565" s="632"/>
      <c r="AY565" s="633"/>
      <c r="AZ565" s="626"/>
      <c r="BA565" s="627"/>
      <c r="BB565" s="544"/>
      <c r="BC565" s="581"/>
      <c r="BD565" s="586"/>
      <c r="BE565" s="587"/>
      <c r="BF565" s="626"/>
      <c r="BG565" s="627"/>
      <c r="BH565" s="628"/>
      <c r="BI565" s="629"/>
      <c r="BJ565" s="632"/>
      <c r="BK565" s="633"/>
      <c r="BL565" s="626"/>
      <c r="BM565" s="627"/>
      <c r="BN565" s="678"/>
      <c r="BO565" s="679"/>
      <c r="BP565" s="680"/>
      <c r="BQ565" s="677"/>
      <c r="BR565" s="663"/>
      <c r="BS565" s="663"/>
      <c r="BT565" s="15"/>
      <c r="BU565" s="15"/>
      <c r="BV565" s="95"/>
    </row>
    <row r="566" spans="1:74" ht="21.75" customHeight="1" x14ac:dyDescent="0.25">
      <c r="A566" s="95"/>
      <c r="B566" s="570" t="str">
        <f>IF(ROSTER!B$32="","",ROSTER!B$32)</f>
        <v/>
      </c>
      <c r="C566" s="572" t="str">
        <f>IF(ROSTER!C$32="","",ROSTER!C$32)</f>
        <v/>
      </c>
      <c r="D566" s="573"/>
      <c r="E566" s="574"/>
      <c r="F566" s="576">
        <f>IF(E566="y",1,IF(E566="S",1,0))</f>
        <v>0</v>
      </c>
      <c r="G566" s="582">
        <f>IF(E566="S",1,0)</f>
        <v>0</v>
      </c>
      <c r="H566" s="578"/>
      <c r="I566" s="543"/>
      <c r="J566" s="542"/>
      <c r="K566" s="580"/>
      <c r="L566" s="584"/>
      <c r="M566" s="585"/>
      <c r="N566" s="588">
        <f>L566+J566</f>
        <v>0</v>
      </c>
      <c r="O566" s="589"/>
      <c r="P566" s="542"/>
      <c r="Q566" s="580"/>
      <c r="R566" s="584"/>
      <c r="S566" s="585"/>
      <c r="T566" s="588">
        <f>R566-P566</f>
        <v>0</v>
      </c>
      <c r="U566" s="588"/>
      <c r="V566" s="542"/>
      <c r="W566" s="543"/>
      <c r="X566" s="593"/>
      <c r="Y566" s="543"/>
      <c r="Z566" s="542"/>
      <c r="AA566" s="543"/>
      <c r="AB566" s="542"/>
      <c r="AC566" s="543"/>
      <c r="AD566" s="542"/>
      <c r="AE566" s="580"/>
      <c r="AF566" s="584"/>
      <c r="AG566" s="585"/>
      <c r="AH566" s="595">
        <f>IF(AD566=0,0,(AF566/AD566)*100)</f>
        <v>0</v>
      </c>
      <c r="AI566" s="596"/>
      <c r="AJ566" s="542"/>
      <c r="AK566" s="580"/>
      <c r="AL566" s="584"/>
      <c r="AM566" s="585"/>
      <c r="AN566" s="595">
        <f>IF(AJ566=0,0,(AL566/AJ566)*100)</f>
        <v>0</v>
      </c>
      <c r="AO566" s="596"/>
      <c r="AP566" s="542"/>
      <c r="AQ566" s="580"/>
      <c r="AR566" s="584"/>
      <c r="AS566" s="585"/>
      <c r="AT566" s="595">
        <f>IF(AP566=0,0,(AR566/AP566)*100)</f>
        <v>0</v>
      </c>
      <c r="AU566" s="596"/>
      <c r="AV566" s="599">
        <f>AD566+AJ566+AP566</f>
        <v>0</v>
      </c>
      <c r="AW566" s="600"/>
      <c r="AX566" s="630">
        <f>AF566+AL566+AR566</f>
        <v>0</v>
      </c>
      <c r="AY566" s="631"/>
      <c r="AZ566" s="595">
        <f>IF(AV566=0,0,(AX566/AV566)*100)</f>
        <v>0</v>
      </c>
      <c r="BA566" s="596"/>
      <c r="BB566" s="542"/>
      <c r="BC566" s="580"/>
      <c r="BD566" s="584"/>
      <c r="BE566" s="585"/>
      <c r="BF566" s="595">
        <f>IF(BB566=0,0,(BD566/BB566)*100)</f>
        <v>0</v>
      </c>
      <c r="BG566" s="596"/>
      <c r="BH566" s="599">
        <f>AV566+BB566</f>
        <v>0</v>
      </c>
      <c r="BI566" s="600"/>
      <c r="BJ566" s="630">
        <f>AX566+BD566</f>
        <v>0</v>
      </c>
      <c r="BK566" s="631"/>
      <c r="BL566" s="595">
        <f>IF(BH566=0,0,(BJ566/BH566)*100)</f>
        <v>0</v>
      </c>
      <c r="BM566" s="596"/>
      <c r="BN566" s="656">
        <f>(AF566*2)+(AL566*2)+(AR566*3)+BD566</f>
        <v>0</v>
      </c>
      <c r="BO566" s="657"/>
      <c r="BP566" s="658"/>
      <c r="BQ566" s="676">
        <f t="shared" ref="BQ566" si="532">IF(BS566=0,0,50*BR566/BS566)</f>
        <v>0</v>
      </c>
      <c r="BR566" s="662">
        <f t="shared" ref="BR566" si="533">(BN566*BU$542)+(N566*BU$543)+(Z566*BU$544)+(R566*BU$545)+(X566*BU$546)+(AB566*BU$547)+(V566*BU$552)</f>
        <v>0</v>
      </c>
      <c r="BS566" s="662">
        <f t="shared" ref="BS566" si="534">((BB566-BD566)*BU$549)+((AV566-AX566)*BU$548)+(H566*BU$550)+(P566*BU$551)</f>
        <v>0</v>
      </c>
      <c r="BT566" s="15"/>
      <c r="BU566" s="15"/>
      <c r="BV566" s="95"/>
    </row>
    <row r="567" spans="1:74" ht="21.75" customHeight="1" x14ac:dyDescent="0.25">
      <c r="A567" s="95"/>
      <c r="B567" s="571"/>
      <c r="C567" s="642" t="str">
        <f>IF(ROSTER!D$32="","",ROSTER!D$32)</f>
        <v/>
      </c>
      <c r="D567" s="643"/>
      <c r="E567" s="575"/>
      <c r="F567" s="577"/>
      <c r="G567" s="583"/>
      <c r="H567" s="579"/>
      <c r="I567" s="545"/>
      <c r="J567" s="544"/>
      <c r="K567" s="581"/>
      <c r="L567" s="586"/>
      <c r="M567" s="587"/>
      <c r="N567" s="592" t="s">
        <v>16</v>
      </c>
      <c r="O567" s="603"/>
      <c r="P567" s="544"/>
      <c r="Q567" s="581"/>
      <c r="R567" s="586"/>
      <c r="S567" s="587"/>
      <c r="T567" s="592" t="s">
        <v>16</v>
      </c>
      <c r="U567" s="592"/>
      <c r="V567" s="544"/>
      <c r="W567" s="545"/>
      <c r="X567" s="594"/>
      <c r="Y567" s="545"/>
      <c r="Z567" s="544"/>
      <c r="AA567" s="545"/>
      <c r="AB567" s="544"/>
      <c r="AC567" s="545"/>
      <c r="AD567" s="544"/>
      <c r="AE567" s="581"/>
      <c r="AF567" s="586"/>
      <c r="AG567" s="587"/>
      <c r="AH567" s="626"/>
      <c r="AI567" s="627"/>
      <c r="AJ567" s="544"/>
      <c r="AK567" s="581"/>
      <c r="AL567" s="586"/>
      <c r="AM567" s="587"/>
      <c r="AN567" s="626"/>
      <c r="AO567" s="627"/>
      <c r="AP567" s="544"/>
      <c r="AQ567" s="581"/>
      <c r="AR567" s="586"/>
      <c r="AS567" s="587"/>
      <c r="AT567" s="626"/>
      <c r="AU567" s="627"/>
      <c r="AV567" s="628"/>
      <c r="AW567" s="629"/>
      <c r="AX567" s="632"/>
      <c r="AY567" s="633"/>
      <c r="AZ567" s="626"/>
      <c r="BA567" s="627"/>
      <c r="BB567" s="544"/>
      <c r="BC567" s="581"/>
      <c r="BD567" s="586"/>
      <c r="BE567" s="587"/>
      <c r="BF567" s="626"/>
      <c r="BG567" s="627"/>
      <c r="BH567" s="628"/>
      <c r="BI567" s="629"/>
      <c r="BJ567" s="632"/>
      <c r="BK567" s="633"/>
      <c r="BL567" s="626"/>
      <c r="BM567" s="627"/>
      <c r="BN567" s="678"/>
      <c r="BO567" s="679"/>
      <c r="BP567" s="680"/>
      <c r="BQ567" s="677"/>
      <c r="BR567" s="663"/>
      <c r="BS567" s="663"/>
      <c r="BT567" s="15"/>
      <c r="BU567" s="15"/>
      <c r="BV567" s="95"/>
    </row>
    <row r="568" spans="1:74" ht="21.75" customHeight="1" x14ac:dyDescent="0.25">
      <c r="A568" s="95"/>
      <c r="B568" s="570" t="str">
        <f>IF(ROSTER!B$34="","",ROSTER!B$34)</f>
        <v/>
      </c>
      <c r="C568" s="572" t="str">
        <f>IF(ROSTER!C$34="","",ROSTER!C$34)</f>
        <v/>
      </c>
      <c r="D568" s="573"/>
      <c r="E568" s="574"/>
      <c r="F568" s="576">
        <f>IF(E568="y",1,IF(E568="S",1,0))</f>
        <v>0</v>
      </c>
      <c r="G568" s="582">
        <f>IF(E568="S",1,0)</f>
        <v>0</v>
      </c>
      <c r="H568" s="578"/>
      <c r="I568" s="543"/>
      <c r="J568" s="542"/>
      <c r="K568" s="580"/>
      <c r="L568" s="584"/>
      <c r="M568" s="585"/>
      <c r="N568" s="588">
        <f>L568+J568</f>
        <v>0</v>
      </c>
      <c r="O568" s="589"/>
      <c r="P568" s="542"/>
      <c r="Q568" s="580"/>
      <c r="R568" s="584"/>
      <c r="S568" s="585"/>
      <c r="T568" s="588">
        <f>R568-P568</f>
        <v>0</v>
      </c>
      <c r="U568" s="588"/>
      <c r="V568" s="542"/>
      <c r="W568" s="543"/>
      <c r="X568" s="593"/>
      <c r="Y568" s="543"/>
      <c r="Z568" s="542"/>
      <c r="AA568" s="543"/>
      <c r="AB568" s="542"/>
      <c r="AC568" s="543"/>
      <c r="AD568" s="542"/>
      <c r="AE568" s="580"/>
      <c r="AF568" s="584"/>
      <c r="AG568" s="585"/>
      <c r="AH568" s="595">
        <f>IF(AD568=0,0,(AF568/AD568)*100)</f>
        <v>0</v>
      </c>
      <c r="AI568" s="596"/>
      <c r="AJ568" s="542"/>
      <c r="AK568" s="580"/>
      <c r="AL568" s="584"/>
      <c r="AM568" s="585"/>
      <c r="AN568" s="595">
        <f>IF(AJ568=0,0,(AL568/AJ568)*100)</f>
        <v>0</v>
      </c>
      <c r="AO568" s="596"/>
      <c r="AP568" s="542"/>
      <c r="AQ568" s="580"/>
      <c r="AR568" s="584"/>
      <c r="AS568" s="585"/>
      <c r="AT568" s="595">
        <f>IF(AP568=0,0,(AR568/AP568)*100)</f>
        <v>0</v>
      </c>
      <c r="AU568" s="596"/>
      <c r="AV568" s="599">
        <f>AD568+AJ568+AP568</f>
        <v>0</v>
      </c>
      <c r="AW568" s="600"/>
      <c r="AX568" s="630">
        <f>AF568+AL568+AR568</f>
        <v>0</v>
      </c>
      <c r="AY568" s="631"/>
      <c r="AZ568" s="595">
        <f>IF(AV568=0,0,(AX568/AV568)*100)</f>
        <v>0</v>
      </c>
      <c r="BA568" s="596"/>
      <c r="BB568" s="542"/>
      <c r="BC568" s="580"/>
      <c r="BD568" s="584"/>
      <c r="BE568" s="585"/>
      <c r="BF568" s="595">
        <f>IF(BB568=0,0,(BD568/BB568)*100)</f>
        <v>0</v>
      </c>
      <c r="BG568" s="596"/>
      <c r="BH568" s="599">
        <f>AV568+BB568</f>
        <v>0</v>
      </c>
      <c r="BI568" s="600"/>
      <c r="BJ568" s="630">
        <f>AX568+BD568</f>
        <v>0</v>
      </c>
      <c r="BK568" s="631"/>
      <c r="BL568" s="595">
        <f>IF(BH568=0,0,(BJ568/BH568)*100)</f>
        <v>0</v>
      </c>
      <c r="BM568" s="596"/>
      <c r="BN568" s="656">
        <f>(AF568*2)+(AL568*2)+(AR568*3)+BD568</f>
        <v>0</v>
      </c>
      <c r="BO568" s="657"/>
      <c r="BP568" s="658"/>
      <c r="BQ568" s="676">
        <f t="shared" ref="BQ568" si="535">IF(BS568=0,0,50*BR568/BS568)</f>
        <v>0</v>
      </c>
      <c r="BR568" s="662">
        <f t="shared" ref="BR568" si="536">(BN568*BU$542)+(N568*BU$543)+(Z568*BU$544)+(R568*BU$545)+(X568*BU$546)+(AB568*BU$547)+(V568*BU$552)</f>
        <v>0</v>
      </c>
      <c r="BS568" s="662">
        <f t="shared" ref="BS568" si="537">((BB568-BD568)*BU$549)+((AV568-AX568)*BU$548)+(H568*BU$550)+(P568*BU$551)</f>
        <v>0</v>
      </c>
      <c r="BT568" s="15"/>
      <c r="BU568" s="15"/>
      <c r="BV568" s="95"/>
    </row>
    <row r="569" spans="1:74" ht="21.75" customHeight="1" x14ac:dyDescent="0.25">
      <c r="A569" s="95"/>
      <c r="B569" s="571"/>
      <c r="C569" s="642" t="str">
        <f>IF(ROSTER!D$34="","",ROSTER!D$34)</f>
        <v/>
      </c>
      <c r="D569" s="643"/>
      <c r="E569" s="575"/>
      <c r="F569" s="577"/>
      <c r="G569" s="583"/>
      <c r="H569" s="579"/>
      <c r="I569" s="545"/>
      <c r="J569" s="544"/>
      <c r="K569" s="581"/>
      <c r="L569" s="586"/>
      <c r="M569" s="587"/>
      <c r="N569" s="592" t="s">
        <v>16</v>
      </c>
      <c r="O569" s="603"/>
      <c r="P569" s="544"/>
      <c r="Q569" s="581"/>
      <c r="R569" s="586"/>
      <c r="S569" s="587"/>
      <c r="T569" s="592" t="s">
        <v>16</v>
      </c>
      <c r="U569" s="592"/>
      <c r="V569" s="544"/>
      <c r="W569" s="545"/>
      <c r="X569" s="594"/>
      <c r="Y569" s="545"/>
      <c r="Z569" s="544"/>
      <c r="AA569" s="545"/>
      <c r="AB569" s="544"/>
      <c r="AC569" s="545"/>
      <c r="AD569" s="544"/>
      <c r="AE569" s="581"/>
      <c r="AF569" s="586"/>
      <c r="AG569" s="587"/>
      <c r="AH569" s="626"/>
      <c r="AI569" s="627"/>
      <c r="AJ569" s="544"/>
      <c r="AK569" s="581"/>
      <c r="AL569" s="586"/>
      <c r="AM569" s="587"/>
      <c r="AN569" s="626"/>
      <c r="AO569" s="627"/>
      <c r="AP569" s="544"/>
      <c r="AQ569" s="581"/>
      <c r="AR569" s="586"/>
      <c r="AS569" s="587"/>
      <c r="AT569" s="626"/>
      <c r="AU569" s="627"/>
      <c r="AV569" s="628"/>
      <c r="AW569" s="629"/>
      <c r="AX569" s="632"/>
      <c r="AY569" s="633"/>
      <c r="AZ569" s="626"/>
      <c r="BA569" s="627"/>
      <c r="BB569" s="544"/>
      <c r="BC569" s="581"/>
      <c r="BD569" s="586"/>
      <c r="BE569" s="587"/>
      <c r="BF569" s="626"/>
      <c r="BG569" s="627"/>
      <c r="BH569" s="628"/>
      <c r="BI569" s="629"/>
      <c r="BJ569" s="632"/>
      <c r="BK569" s="633"/>
      <c r="BL569" s="626"/>
      <c r="BM569" s="627"/>
      <c r="BN569" s="678"/>
      <c r="BO569" s="679"/>
      <c r="BP569" s="680"/>
      <c r="BQ569" s="677"/>
      <c r="BR569" s="663"/>
      <c r="BS569" s="663"/>
      <c r="BT569" s="15"/>
      <c r="BU569" s="15"/>
      <c r="BV569" s="95"/>
    </row>
    <row r="570" spans="1:74" ht="21.75" customHeight="1" x14ac:dyDescent="0.25">
      <c r="A570" s="95"/>
      <c r="B570" s="570" t="str">
        <f>IF(ROSTER!B$36="","",ROSTER!B$36)</f>
        <v/>
      </c>
      <c r="C570" s="572" t="str">
        <f>IF(ROSTER!C$36="","",ROSTER!C$36)</f>
        <v/>
      </c>
      <c r="D570" s="573"/>
      <c r="E570" s="574"/>
      <c r="F570" s="576">
        <f>IF(E570="y",1,IF(E570="S",1,0))</f>
        <v>0</v>
      </c>
      <c r="G570" s="582">
        <f>IF(E570="S",1,0)</f>
        <v>0</v>
      </c>
      <c r="H570" s="578"/>
      <c r="I570" s="543"/>
      <c r="J570" s="542"/>
      <c r="K570" s="580"/>
      <c r="L570" s="584"/>
      <c r="M570" s="585"/>
      <c r="N570" s="588">
        <f>L570+J570</f>
        <v>0</v>
      </c>
      <c r="O570" s="589"/>
      <c r="P570" s="542"/>
      <c r="Q570" s="580"/>
      <c r="R570" s="584"/>
      <c r="S570" s="585"/>
      <c r="T570" s="588">
        <f>R570-P570</f>
        <v>0</v>
      </c>
      <c r="U570" s="588"/>
      <c r="V570" s="542"/>
      <c r="W570" s="543"/>
      <c r="X570" s="593"/>
      <c r="Y570" s="543"/>
      <c r="Z570" s="542"/>
      <c r="AA570" s="543"/>
      <c r="AB570" s="542"/>
      <c r="AC570" s="543"/>
      <c r="AD570" s="542"/>
      <c r="AE570" s="580"/>
      <c r="AF570" s="584"/>
      <c r="AG570" s="585"/>
      <c r="AH570" s="595">
        <f>IF(AD570=0,0,(AF570/AD570)*100)</f>
        <v>0</v>
      </c>
      <c r="AI570" s="596"/>
      <c r="AJ570" s="542"/>
      <c r="AK570" s="580"/>
      <c r="AL570" s="584"/>
      <c r="AM570" s="585"/>
      <c r="AN570" s="595">
        <f>IF(AJ570=0,0,(AL570/AJ570)*100)</f>
        <v>0</v>
      </c>
      <c r="AO570" s="596"/>
      <c r="AP570" s="542"/>
      <c r="AQ570" s="580"/>
      <c r="AR570" s="584"/>
      <c r="AS570" s="585"/>
      <c r="AT570" s="595">
        <f>IF(AP570=0,0,(AR570/AP570)*100)</f>
        <v>0</v>
      </c>
      <c r="AU570" s="596"/>
      <c r="AV570" s="599">
        <f>AD570+AJ570+AP570</f>
        <v>0</v>
      </c>
      <c r="AW570" s="600"/>
      <c r="AX570" s="630">
        <f>AF570+AL570+AR570</f>
        <v>0</v>
      </c>
      <c r="AY570" s="631"/>
      <c r="AZ570" s="595">
        <f>IF(AV570=0,0,(AX570/AV570)*100)</f>
        <v>0</v>
      </c>
      <c r="BA570" s="596"/>
      <c r="BB570" s="542"/>
      <c r="BC570" s="580"/>
      <c r="BD570" s="584"/>
      <c r="BE570" s="585"/>
      <c r="BF570" s="595">
        <f>IF(BB570=0,0,(BD570/BB570)*100)</f>
        <v>0</v>
      </c>
      <c r="BG570" s="596"/>
      <c r="BH570" s="599">
        <f>AV570+BB570</f>
        <v>0</v>
      </c>
      <c r="BI570" s="600"/>
      <c r="BJ570" s="630">
        <f>AX570+BD570</f>
        <v>0</v>
      </c>
      <c r="BK570" s="631"/>
      <c r="BL570" s="595">
        <f>IF(BH570=0,0,(BJ570/BH570)*100)</f>
        <v>0</v>
      </c>
      <c r="BM570" s="596"/>
      <c r="BN570" s="656">
        <f>(AF570*2)+(AL570*2)+(AR570*3)+BD570</f>
        <v>0</v>
      </c>
      <c r="BO570" s="657"/>
      <c r="BP570" s="658"/>
      <c r="BQ570" s="676">
        <f t="shared" ref="BQ570" si="538">IF(BS570=0,0,50*BR570/BS570)</f>
        <v>0</v>
      </c>
      <c r="BR570" s="662">
        <f t="shared" ref="BR570" si="539">(BN570*BU$542)+(N570*BU$543)+(Z570*BU$544)+(R570*BU$545)+(X570*BU$546)+(AB570*BU$547)+(V570*BU$552)</f>
        <v>0</v>
      </c>
      <c r="BS570" s="662">
        <f t="shared" ref="BS570" si="540">((BB570-BD570)*BU$549)+((AV570-AX570)*BU$548)+(H570*BU$550)+(P570*BU$551)</f>
        <v>0</v>
      </c>
      <c r="BT570" s="15"/>
      <c r="BU570" s="15"/>
      <c r="BV570" s="95"/>
    </row>
    <row r="571" spans="1:74" ht="21.75" customHeight="1" x14ac:dyDescent="0.25">
      <c r="A571" s="95"/>
      <c r="B571" s="571"/>
      <c r="C571" s="642" t="str">
        <f>IF(ROSTER!D$36="","",ROSTER!D$36)</f>
        <v/>
      </c>
      <c r="D571" s="643"/>
      <c r="E571" s="575"/>
      <c r="F571" s="577"/>
      <c r="G571" s="583"/>
      <c r="H571" s="579"/>
      <c r="I571" s="545"/>
      <c r="J571" s="544"/>
      <c r="K571" s="581"/>
      <c r="L571" s="586"/>
      <c r="M571" s="587"/>
      <c r="N571" s="592" t="s">
        <v>16</v>
      </c>
      <c r="O571" s="603"/>
      <c r="P571" s="544"/>
      <c r="Q571" s="581"/>
      <c r="R571" s="586"/>
      <c r="S571" s="587"/>
      <c r="T571" s="592" t="s">
        <v>16</v>
      </c>
      <c r="U571" s="592"/>
      <c r="V571" s="544"/>
      <c r="W571" s="545"/>
      <c r="X571" s="594"/>
      <c r="Y571" s="545"/>
      <c r="Z571" s="544"/>
      <c r="AA571" s="545"/>
      <c r="AB571" s="544"/>
      <c r="AC571" s="545"/>
      <c r="AD571" s="544"/>
      <c r="AE571" s="581"/>
      <c r="AF571" s="586"/>
      <c r="AG571" s="587"/>
      <c r="AH571" s="626"/>
      <c r="AI571" s="627"/>
      <c r="AJ571" s="544"/>
      <c r="AK571" s="581"/>
      <c r="AL571" s="586"/>
      <c r="AM571" s="587"/>
      <c r="AN571" s="626"/>
      <c r="AO571" s="627"/>
      <c r="AP571" s="544"/>
      <c r="AQ571" s="581"/>
      <c r="AR571" s="586"/>
      <c r="AS571" s="587"/>
      <c r="AT571" s="626"/>
      <c r="AU571" s="627"/>
      <c r="AV571" s="628"/>
      <c r="AW571" s="629"/>
      <c r="AX571" s="632"/>
      <c r="AY571" s="633"/>
      <c r="AZ571" s="626"/>
      <c r="BA571" s="627"/>
      <c r="BB571" s="544"/>
      <c r="BC571" s="581"/>
      <c r="BD571" s="586"/>
      <c r="BE571" s="587"/>
      <c r="BF571" s="626"/>
      <c r="BG571" s="627"/>
      <c r="BH571" s="628"/>
      <c r="BI571" s="629"/>
      <c r="BJ571" s="632"/>
      <c r="BK571" s="633"/>
      <c r="BL571" s="626"/>
      <c r="BM571" s="627"/>
      <c r="BN571" s="678"/>
      <c r="BO571" s="679"/>
      <c r="BP571" s="680"/>
      <c r="BQ571" s="677"/>
      <c r="BR571" s="663"/>
      <c r="BS571" s="663"/>
      <c r="BT571" s="15"/>
      <c r="BU571" s="15"/>
      <c r="BV571" s="95"/>
    </row>
    <row r="572" spans="1:74" ht="21.75" customHeight="1" x14ac:dyDescent="0.25">
      <c r="A572" s="95"/>
      <c r="B572" s="570" t="str">
        <f>IF(ROSTER!B$38="","",ROSTER!B$38)</f>
        <v/>
      </c>
      <c r="C572" s="572" t="str">
        <f>IF(ROSTER!C$38="","",ROSTER!C$38)</f>
        <v/>
      </c>
      <c r="D572" s="573"/>
      <c r="E572" s="574"/>
      <c r="F572" s="576">
        <f>IF(E572="y",1,IF(E572="S",1,0))</f>
        <v>0</v>
      </c>
      <c r="G572" s="582">
        <f>IF(E572="S",1,0)</f>
        <v>0</v>
      </c>
      <c r="H572" s="578"/>
      <c r="I572" s="543"/>
      <c r="J572" s="542"/>
      <c r="K572" s="580"/>
      <c r="L572" s="584"/>
      <c r="M572" s="585"/>
      <c r="N572" s="588">
        <f>L572+J572</f>
        <v>0</v>
      </c>
      <c r="O572" s="589"/>
      <c r="P572" s="542"/>
      <c r="Q572" s="580"/>
      <c r="R572" s="584"/>
      <c r="S572" s="585"/>
      <c r="T572" s="588">
        <f>R572-P572</f>
        <v>0</v>
      </c>
      <c r="U572" s="588"/>
      <c r="V572" s="542"/>
      <c r="W572" s="543"/>
      <c r="X572" s="593"/>
      <c r="Y572" s="543"/>
      <c r="Z572" s="542"/>
      <c r="AA572" s="543"/>
      <c r="AB572" s="542"/>
      <c r="AC572" s="543"/>
      <c r="AD572" s="542"/>
      <c r="AE572" s="580"/>
      <c r="AF572" s="584"/>
      <c r="AG572" s="585"/>
      <c r="AH572" s="595">
        <f>IF(AD572=0,0,(AF572/AD572)*100)</f>
        <v>0</v>
      </c>
      <c r="AI572" s="596"/>
      <c r="AJ572" s="542"/>
      <c r="AK572" s="580"/>
      <c r="AL572" s="584"/>
      <c r="AM572" s="585"/>
      <c r="AN572" s="595">
        <f>IF(AJ572=0,0,(AL572/AJ572)*100)</f>
        <v>0</v>
      </c>
      <c r="AO572" s="596"/>
      <c r="AP572" s="542"/>
      <c r="AQ572" s="580"/>
      <c r="AR572" s="584"/>
      <c r="AS572" s="585"/>
      <c r="AT572" s="595">
        <f>IF(AP572=0,0,(AR572/AP572)*100)</f>
        <v>0</v>
      </c>
      <c r="AU572" s="596"/>
      <c r="AV572" s="599">
        <f>AD572+AJ572+AP572</f>
        <v>0</v>
      </c>
      <c r="AW572" s="600"/>
      <c r="AX572" s="630">
        <f>AF572+AL572+AR572</f>
        <v>0</v>
      </c>
      <c r="AY572" s="631"/>
      <c r="AZ572" s="595">
        <f>IF(AV572=0,0,(AX572/AV572)*100)</f>
        <v>0</v>
      </c>
      <c r="BA572" s="596"/>
      <c r="BB572" s="542"/>
      <c r="BC572" s="580"/>
      <c r="BD572" s="584"/>
      <c r="BE572" s="585"/>
      <c r="BF572" s="595">
        <f>IF(BB572=0,0,(BD572/BB572)*100)</f>
        <v>0</v>
      </c>
      <c r="BG572" s="596"/>
      <c r="BH572" s="599">
        <f>AV572+BB572</f>
        <v>0</v>
      </c>
      <c r="BI572" s="600"/>
      <c r="BJ572" s="630">
        <f>AX572+BD572</f>
        <v>0</v>
      </c>
      <c r="BK572" s="631"/>
      <c r="BL572" s="595">
        <f>IF(BH572=0,0,(BJ572/BH572)*100)</f>
        <v>0</v>
      </c>
      <c r="BM572" s="596"/>
      <c r="BN572" s="656">
        <f>(AF572*2)+(AL572*2)+(AR572*3)+BD572</f>
        <v>0</v>
      </c>
      <c r="BO572" s="657"/>
      <c r="BP572" s="658"/>
      <c r="BQ572" s="676">
        <f t="shared" ref="BQ572" si="541">IF(BS572=0,0,50*BR572/BS572)</f>
        <v>0</v>
      </c>
      <c r="BR572" s="662">
        <f t="shared" ref="BR572" si="542">(BN572*BU$542)+(N572*BU$543)+(Z572*BU$544)+(R572*BU$545)+(X572*BU$546)+(AB572*BU$547)+(V572*BU$552)</f>
        <v>0</v>
      </c>
      <c r="BS572" s="662">
        <f t="shared" ref="BS572" si="543">((BB572-BD572)*BU$549)+((AV572-AX572)*BU$548)+(H572*BU$550)+(P572*BU$551)</f>
        <v>0</v>
      </c>
      <c r="BT572" s="15"/>
      <c r="BU572" s="15"/>
      <c r="BV572" s="95"/>
    </row>
    <row r="573" spans="1:74" ht="21.75" customHeight="1" x14ac:dyDescent="0.25">
      <c r="A573" s="95"/>
      <c r="B573" s="571"/>
      <c r="C573" s="642" t="str">
        <f>IF(ROSTER!D$38="","",ROSTER!D$38)</f>
        <v/>
      </c>
      <c r="D573" s="643"/>
      <c r="E573" s="575"/>
      <c r="F573" s="577"/>
      <c r="G573" s="583"/>
      <c r="H573" s="579"/>
      <c r="I573" s="545"/>
      <c r="J573" s="544"/>
      <c r="K573" s="581"/>
      <c r="L573" s="586"/>
      <c r="M573" s="587"/>
      <c r="N573" s="592" t="s">
        <v>16</v>
      </c>
      <c r="O573" s="603"/>
      <c r="P573" s="544"/>
      <c r="Q573" s="581"/>
      <c r="R573" s="586"/>
      <c r="S573" s="587"/>
      <c r="T573" s="592" t="s">
        <v>16</v>
      </c>
      <c r="U573" s="592"/>
      <c r="V573" s="544"/>
      <c r="W573" s="545"/>
      <c r="X573" s="594"/>
      <c r="Y573" s="545"/>
      <c r="Z573" s="544"/>
      <c r="AA573" s="545"/>
      <c r="AB573" s="544"/>
      <c r="AC573" s="545"/>
      <c r="AD573" s="544"/>
      <c r="AE573" s="581"/>
      <c r="AF573" s="586"/>
      <c r="AG573" s="587"/>
      <c r="AH573" s="626"/>
      <c r="AI573" s="627"/>
      <c r="AJ573" s="544"/>
      <c r="AK573" s="581"/>
      <c r="AL573" s="586"/>
      <c r="AM573" s="587"/>
      <c r="AN573" s="626"/>
      <c r="AO573" s="627"/>
      <c r="AP573" s="544"/>
      <c r="AQ573" s="581"/>
      <c r="AR573" s="586"/>
      <c r="AS573" s="587"/>
      <c r="AT573" s="626"/>
      <c r="AU573" s="627"/>
      <c r="AV573" s="628"/>
      <c r="AW573" s="629"/>
      <c r="AX573" s="632"/>
      <c r="AY573" s="633"/>
      <c r="AZ573" s="626"/>
      <c r="BA573" s="627"/>
      <c r="BB573" s="544"/>
      <c r="BC573" s="581"/>
      <c r="BD573" s="586"/>
      <c r="BE573" s="587"/>
      <c r="BF573" s="626"/>
      <c r="BG573" s="627"/>
      <c r="BH573" s="628"/>
      <c r="BI573" s="629"/>
      <c r="BJ573" s="632"/>
      <c r="BK573" s="633"/>
      <c r="BL573" s="626"/>
      <c r="BM573" s="627"/>
      <c r="BN573" s="678"/>
      <c r="BO573" s="679"/>
      <c r="BP573" s="680"/>
      <c r="BQ573" s="677"/>
      <c r="BR573" s="663"/>
      <c r="BS573" s="663"/>
      <c r="BT573" s="15"/>
      <c r="BU573" s="15"/>
      <c r="BV573" s="95"/>
    </row>
    <row r="574" spans="1:74" ht="21.75" customHeight="1" x14ac:dyDescent="0.25">
      <c r="A574" s="95"/>
      <c r="B574" s="570" t="str">
        <f>IF(ROSTER!B$40="","",ROSTER!B$40)</f>
        <v/>
      </c>
      <c r="C574" s="572" t="str">
        <f>IF(ROSTER!C$40="","",ROSTER!C$40)</f>
        <v/>
      </c>
      <c r="D574" s="573"/>
      <c r="E574" s="574"/>
      <c r="F574" s="576">
        <f>IF(E574="y",1,IF(E574="S",1,0))</f>
        <v>0</v>
      </c>
      <c r="G574" s="582">
        <f>IF(E574="S",1,0)</f>
        <v>0</v>
      </c>
      <c r="H574" s="578"/>
      <c r="I574" s="543"/>
      <c r="J574" s="542"/>
      <c r="K574" s="580"/>
      <c r="L574" s="584"/>
      <c r="M574" s="585"/>
      <c r="N574" s="588">
        <f>L574+J574</f>
        <v>0</v>
      </c>
      <c r="O574" s="589"/>
      <c r="P574" s="542"/>
      <c r="Q574" s="580"/>
      <c r="R574" s="584"/>
      <c r="S574" s="585"/>
      <c r="T574" s="588">
        <f>R574-P574</f>
        <v>0</v>
      </c>
      <c r="U574" s="588"/>
      <c r="V574" s="542"/>
      <c r="W574" s="543"/>
      <c r="X574" s="593"/>
      <c r="Y574" s="543"/>
      <c r="Z574" s="542"/>
      <c r="AA574" s="543"/>
      <c r="AB574" s="542"/>
      <c r="AC574" s="543"/>
      <c r="AD574" s="542"/>
      <c r="AE574" s="580"/>
      <c r="AF574" s="584"/>
      <c r="AG574" s="585"/>
      <c r="AH574" s="595">
        <f>IF(AD574=0,0,(AF574/AD574)*100)</f>
        <v>0</v>
      </c>
      <c r="AI574" s="596"/>
      <c r="AJ574" s="542"/>
      <c r="AK574" s="580"/>
      <c r="AL574" s="584"/>
      <c r="AM574" s="585"/>
      <c r="AN574" s="595">
        <f>IF(AJ574=0,0,(AL574/AJ574)*100)</f>
        <v>0</v>
      </c>
      <c r="AO574" s="596"/>
      <c r="AP574" s="542"/>
      <c r="AQ574" s="580"/>
      <c r="AR574" s="584"/>
      <c r="AS574" s="585"/>
      <c r="AT574" s="595">
        <f>IF(AP574=0,0,(AR574/AP574)*100)</f>
        <v>0</v>
      </c>
      <c r="AU574" s="596"/>
      <c r="AV574" s="599">
        <f>AD574+AJ574+AP574</f>
        <v>0</v>
      </c>
      <c r="AW574" s="600"/>
      <c r="AX574" s="630">
        <f>AF574+AL574+AR574</f>
        <v>0</v>
      </c>
      <c r="AY574" s="631"/>
      <c r="AZ574" s="595">
        <f>IF(AV574=0,0,(AX574/AV574)*100)</f>
        <v>0</v>
      </c>
      <c r="BA574" s="596"/>
      <c r="BB574" s="542"/>
      <c r="BC574" s="580"/>
      <c r="BD574" s="584"/>
      <c r="BE574" s="585"/>
      <c r="BF574" s="595">
        <f>IF(BB574=0,0,(BD574/BB574)*100)</f>
        <v>0</v>
      </c>
      <c r="BG574" s="596"/>
      <c r="BH574" s="599">
        <f>AV574+BB574</f>
        <v>0</v>
      </c>
      <c r="BI574" s="600"/>
      <c r="BJ574" s="630">
        <f>AX574+BD574</f>
        <v>0</v>
      </c>
      <c r="BK574" s="631"/>
      <c r="BL574" s="595">
        <f>IF(BH574=0,0,(BJ574/BH574)*100)</f>
        <v>0</v>
      </c>
      <c r="BM574" s="596"/>
      <c r="BN574" s="656">
        <f>(AF574*2)+(AL574*2)+(AR574*3)+BD574</f>
        <v>0</v>
      </c>
      <c r="BO574" s="657"/>
      <c r="BP574" s="658"/>
      <c r="BQ574" s="676">
        <f t="shared" ref="BQ574" si="544">IF(BS574=0,0,50*BR574/BS574)</f>
        <v>0</v>
      </c>
      <c r="BR574" s="662">
        <f t="shared" ref="BR574" si="545">(BN574*BU$542)+(N574*BU$543)+(Z574*BU$544)+(R574*BU$545)+(X574*BU$546)+(AB574*BU$547)+(V574*BU$552)</f>
        <v>0</v>
      </c>
      <c r="BS574" s="662">
        <f t="shared" ref="BS574" si="546">((BB574-BD574)*BU$549)+((AV574-AX574)*BU$548)+(H574*BU$550)+(P574*BU$551)</f>
        <v>0</v>
      </c>
      <c r="BT574" s="15"/>
      <c r="BU574" s="15"/>
      <c r="BV574" s="95"/>
    </row>
    <row r="575" spans="1:74" ht="21.75" customHeight="1" x14ac:dyDescent="0.25">
      <c r="A575" s="95"/>
      <c r="B575" s="571"/>
      <c r="C575" s="642" t="str">
        <f>IF(ROSTER!D$40="","",ROSTER!D$40)</f>
        <v/>
      </c>
      <c r="D575" s="643"/>
      <c r="E575" s="575"/>
      <c r="F575" s="577"/>
      <c r="G575" s="583"/>
      <c r="H575" s="579"/>
      <c r="I575" s="545"/>
      <c r="J575" s="544"/>
      <c r="K575" s="581"/>
      <c r="L575" s="586"/>
      <c r="M575" s="587"/>
      <c r="N575" s="592" t="s">
        <v>16</v>
      </c>
      <c r="O575" s="603"/>
      <c r="P575" s="544"/>
      <c r="Q575" s="581"/>
      <c r="R575" s="586"/>
      <c r="S575" s="587"/>
      <c r="T575" s="592" t="s">
        <v>16</v>
      </c>
      <c r="U575" s="592"/>
      <c r="V575" s="544"/>
      <c r="W575" s="545"/>
      <c r="X575" s="594"/>
      <c r="Y575" s="545"/>
      <c r="Z575" s="544"/>
      <c r="AA575" s="545"/>
      <c r="AB575" s="544"/>
      <c r="AC575" s="545"/>
      <c r="AD575" s="544"/>
      <c r="AE575" s="581"/>
      <c r="AF575" s="586"/>
      <c r="AG575" s="587"/>
      <c r="AH575" s="626"/>
      <c r="AI575" s="627"/>
      <c r="AJ575" s="544"/>
      <c r="AK575" s="581"/>
      <c r="AL575" s="586"/>
      <c r="AM575" s="587"/>
      <c r="AN575" s="626"/>
      <c r="AO575" s="627"/>
      <c r="AP575" s="544"/>
      <c r="AQ575" s="581"/>
      <c r="AR575" s="586"/>
      <c r="AS575" s="587"/>
      <c r="AT575" s="626"/>
      <c r="AU575" s="627"/>
      <c r="AV575" s="628"/>
      <c r="AW575" s="629"/>
      <c r="AX575" s="632"/>
      <c r="AY575" s="633"/>
      <c r="AZ575" s="626"/>
      <c r="BA575" s="627"/>
      <c r="BB575" s="544"/>
      <c r="BC575" s="581"/>
      <c r="BD575" s="586"/>
      <c r="BE575" s="587"/>
      <c r="BF575" s="626"/>
      <c r="BG575" s="627"/>
      <c r="BH575" s="628"/>
      <c r="BI575" s="629"/>
      <c r="BJ575" s="632"/>
      <c r="BK575" s="633"/>
      <c r="BL575" s="626"/>
      <c r="BM575" s="627"/>
      <c r="BN575" s="678"/>
      <c r="BO575" s="679"/>
      <c r="BP575" s="680"/>
      <c r="BQ575" s="677"/>
      <c r="BR575" s="663"/>
      <c r="BS575" s="663"/>
      <c r="BT575" s="15"/>
      <c r="BU575" s="15"/>
      <c r="BV575" s="95"/>
    </row>
    <row r="576" spans="1:74" ht="21.75" customHeight="1" x14ac:dyDescent="0.25">
      <c r="A576" s="95"/>
      <c r="B576" s="570" t="str">
        <f>IF(ROSTER!B$42="","",ROSTER!B$42)</f>
        <v/>
      </c>
      <c r="C576" s="572" t="str">
        <f>IF(ROSTER!C$42="","",ROSTER!C$42)</f>
        <v/>
      </c>
      <c r="D576" s="573"/>
      <c r="E576" s="574"/>
      <c r="F576" s="576">
        <f>IF(E576="y",1,IF(E576="S",1,0))</f>
        <v>0</v>
      </c>
      <c r="G576" s="582">
        <f>IF(E576="S",1,0)</f>
        <v>0</v>
      </c>
      <c r="H576" s="578"/>
      <c r="I576" s="543"/>
      <c r="J576" s="542"/>
      <c r="K576" s="580"/>
      <c r="L576" s="584"/>
      <c r="M576" s="585"/>
      <c r="N576" s="588">
        <f>L576+J576</f>
        <v>0</v>
      </c>
      <c r="O576" s="589"/>
      <c r="P576" s="542"/>
      <c r="Q576" s="580"/>
      <c r="R576" s="584"/>
      <c r="S576" s="585"/>
      <c r="T576" s="588">
        <f>R576-P576</f>
        <v>0</v>
      </c>
      <c r="U576" s="588"/>
      <c r="V576" s="542"/>
      <c r="W576" s="543"/>
      <c r="X576" s="593"/>
      <c r="Y576" s="543"/>
      <c r="Z576" s="542"/>
      <c r="AA576" s="543"/>
      <c r="AB576" s="542"/>
      <c r="AC576" s="543"/>
      <c r="AD576" s="542"/>
      <c r="AE576" s="580"/>
      <c r="AF576" s="584"/>
      <c r="AG576" s="585"/>
      <c r="AH576" s="595">
        <f>IF(AD576=0,0,(AF576/AD576)*100)</f>
        <v>0</v>
      </c>
      <c r="AI576" s="596"/>
      <c r="AJ576" s="542"/>
      <c r="AK576" s="580"/>
      <c r="AL576" s="584"/>
      <c r="AM576" s="585"/>
      <c r="AN576" s="595">
        <f>IF(AJ576=0,0,(AL576/AJ576)*100)</f>
        <v>0</v>
      </c>
      <c r="AO576" s="596"/>
      <c r="AP576" s="542"/>
      <c r="AQ576" s="580"/>
      <c r="AR576" s="584"/>
      <c r="AS576" s="585"/>
      <c r="AT576" s="595">
        <f>IF(AP576=0,0,(AR576/AP576)*100)</f>
        <v>0</v>
      </c>
      <c r="AU576" s="596"/>
      <c r="AV576" s="599">
        <f>AD576+AJ576+AP576</f>
        <v>0</v>
      </c>
      <c r="AW576" s="600"/>
      <c r="AX576" s="630">
        <f>AF576+AL576+AR576</f>
        <v>0</v>
      </c>
      <c r="AY576" s="631"/>
      <c r="AZ576" s="595">
        <f>IF(AV576=0,0,(AX576/AV576)*100)</f>
        <v>0</v>
      </c>
      <c r="BA576" s="596"/>
      <c r="BB576" s="542"/>
      <c r="BC576" s="580"/>
      <c r="BD576" s="584"/>
      <c r="BE576" s="585"/>
      <c r="BF576" s="595">
        <f>IF(BB576=0,0,(BD576/BB576)*100)</f>
        <v>0</v>
      </c>
      <c r="BG576" s="596"/>
      <c r="BH576" s="599">
        <f>AV576+BB576</f>
        <v>0</v>
      </c>
      <c r="BI576" s="600"/>
      <c r="BJ576" s="630">
        <f>AX576+BD576</f>
        <v>0</v>
      </c>
      <c r="BK576" s="631"/>
      <c r="BL576" s="595">
        <f>IF(BH576=0,0,(BJ576/BH576)*100)</f>
        <v>0</v>
      </c>
      <c r="BM576" s="596"/>
      <c r="BN576" s="656">
        <f>(AF576*2)+(AL576*2)+(AR576*3)+BD576</f>
        <v>0</v>
      </c>
      <c r="BO576" s="657"/>
      <c r="BP576" s="658"/>
      <c r="BQ576" s="676">
        <f t="shared" ref="BQ576" si="547">IF(BS576=0,0,50*BR576/BS576)</f>
        <v>0</v>
      </c>
      <c r="BR576" s="662">
        <f t="shared" ref="BR576" si="548">(BN576*BU$542)+(N576*BU$543)+(Z576*BU$544)+(R576*BU$545)+(X576*BU$546)+(AB576*BU$547)+(V576*BU$552)</f>
        <v>0</v>
      </c>
      <c r="BS576" s="662">
        <f t="shared" ref="BS576" si="549">((BB576-BD576)*BU$549)+((AV576-AX576)*BU$548)+(H576*BU$550)+(P576*BU$551)</f>
        <v>0</v>
      </c>
      <c r="BT576" s="15"/>
      <c r="BU576" s="15"/>
      <c r="BV576" s="95"/>
    </row>
    <row r="577" spans="1:77" ht="21.75" customHeight="1" x14ac:dyDescent="0.25">
      <c r="A577" s="95"/>
      <c r="B577" s="571"/>
      <c r="C577" s="642" t="str">
        <f>IF(ROSTER!D$42="","",ROSTER!D$42)</f>
        <v/>
      </c>
      <c r="D577" s="643"/>
      <c r="E577" s="575"/>
      <c r="F577" s="577"/>
      <c r="G577" s="583"/>
      <c r="H577" s="579"/>
      <c r="I577" s="545"/>
      <c r="J577" s="544"/>
      <c r="K577" s="581"/>
      <c r="L577" s="586"/>
      <c r="M577" s="587"/>
      <c r="N577" s="592" t="s">
        <v>16</v>
      </c>
      <c r="O577" s="603"/>
      <c r="P577" s="544"/>
      <c r="Q577" s="581"/>
      <c r="R577" s="586"/>
      <c r="S577" s="587"/>
      <c r="T577" s="592" t="s">
        <v>16</v>
      </c>
      <c r="U577" s="592"/>
      <c r="V577" s="544"/>
      <c r="W577" s="545"/>
      <c r="X577" s="594"/>
      <c r="Y577" s="545"/>
      <c r="Z577" s="544"/>
      <c r="AA577" s="545"/>
      <c r="AB577" s="544"/>
      <c r="AC577" s="545"/>
      <c r="AD577" s="544"/>
      <c r="AE577" s="581"/>
      <c r="AF577" s="586"/>
      <c r="AG577" s="587"/>
      <c r="AH577" s="626"/>
      <c r="AI577" s="627"/>
      <c r="AJ577" s="544"/>
      <c r="AK577" s="581"/>
      <c r="AL577" s="586"/>
      <c r="AM577" s="587"/>
      <c r="AN577" s="626"/>
      <c r="AO577" s="627"/>
      <c r="AP577" s="544"/>
      <c r="AQ577" s="581"/>
      <c r="AR577" s="586"/>
      <c r="AS577" s="587"/>
      <c r="AT577" s="626"/>
      <c r="AU577" s="627"/>
      <c r="AV577" s="628"/>
      <c r="AW577" s="629"/>
      <c r="AX577" s="632"/>
      <c r="AY577" s="633"/>
      <c r="AZ577" s="626"/>
      <c r="BA577" s="627"/>
      <c r="BB577" s="544"/>
      <c r="BC577" s="581"/>
      <c r="BD577" s="586"/>
      <c r="BE577" s="587"/>
      <c r="BF577" s="626"/>
      <c r="BG577" s="627"/>
      <c r="BH577" s="628"/>
      <c r="BI577" s="629"/>
      <c r="BJ577" s="632"/>
      <c r="BK577" s="633"/>
      <c r="BL577" s="626"/>
      <c r="BM577" s="627"/>
      <c r="BN577" s="678"/>
      <c r="BO577" s="679"/>
      <c r="BP577" s="680"/>
      <c r="BQ577" s="677"/>
      <c r="BR577" s="663"/>
      <c r="BS577" s="663"/>
      <c r="BT577" s="15"/>
      <c r="BU577" s="15"/>
      <c r="BV577" s="95"/>
    </row>
    <row r="578" spans="1:77" ht="21.75" customHeight="1" x14ac:dyDescent="0.25">
      <c r="A578" s="95"/>
      <c r="B578" s="570" t="str">
        <f>IF(ROSTER!B$44="","",ROSTER!B$44)</f>
        <v/>
      </c>
      <c r="C578" s="572" t="str">
        <f>IF(ROSTER!C$44="","",ROSTER!C$44)</f>
        <v/>
      </c>
      <c r="D578" s="573"/>
      <c r="E578" s="574"/>
      <c r="F578" s="576">
        <f>IF(E578="y",1,IF(E578="S",1,0))</f>
        <v>0</v>
      </c>
      <c r="G578" s="582">
        <f>IF(E578="S",1,0)</f>
        <v>0</v>
      </c>
      <c r="H578" s="578"/>
      <c r="I578" s="543"/>
      <c r="J578" s="542"/>
      <c r="K578" s="580"/>
      <c r="L578" s="584"/>
      <c r="M578" s="585"/>
      <c r="N578" s="588">
        <f>L578+J578</f>
        <v>0</v>
      </c>
      <c r="O578" s="589"/>
      <c r="P578" s="542"/>
      <c r="Q578" s="580"/>
      <c r="R578" s="584"/>
      <c r="S578" s="585"/>
      <c r="T578" s="588">
        <f>R578-P578</f>
        <v>0</v>
      </c>
      <c r="U578" s="588"/>
      <c r="V578" s="542"/>
      <c r="W578" s="543"/>
      <c r="X578" s="593"/>
      <c r="Y578" s="543"/>
      <c r="Z578" s="542"/>
      <c r="AA578" s="543"/>
      <c r="AB578" s="542"/>
      <c r="AC578" s="543"/>
      <c r="AD578" s="542"/>
      <c r="AE578" s="580"/>
      <c r="AF578" s="584"/>
      <c r="AG578" s="585"/>
      <c r="AH578" s="595">
        <f>IF(AD578=0,0,(AF578/AD578)*100)</f>
        <v>0</v>
      </c>
      <c r="AI578" s="596"/>
      <c r="AJ578" s="542"/>
      <c r="AK578" s="580"/>
      <c r="AL578" s="584"/>
      <c r="AM578" s="585"/>
      <c r="AN578" s="595">
        <f>IF(AJ578=0,0,(AL578/AJ578)*100)</f>
        <v>0</v>
      </c>
      <c r="AO578" s="596"/>
      <c r="AP578" s="542"/>
      <c r="AQ578" s="580"/>
      <c r="AR578" s="584"/>
      <c r="AS578" s="585"/>
      <c r="AT578" s="595">
        <f>IF(AP578=0,0,(AR578/AP578)*100)</f>
        <v>0</v>
      </c>
      <c r="AU578" s="596"/>
      <c r="AV578" s="599">
        <f>AD578+AJ578+AP578</f>
        <v>0</v>
      </c>
      <c r="AW578" s="600"/>
      <c r="AX578" s="630">
        <f>AF578+AL578+AR578</f>
        <v>0</v>
      </c>
      <c r="AY578" s="631"/>
      <c r="AZ578" s="595">
        <f>IF(AV578=0,0,(AX578/AV578)*100)</f>
        <v>0</v>
      </c>
      <c r="BA578" s="596"/>
      <c r="BB578" s="542"/>
      <c r="BC578" s="580"/>
      <c r="BD578" s="584"/>
      <c r="BE578" s="585"/>
      <c r="BF578" s="595">
        <f>IF(BB578=0,0,(BD578/BB578)*100)</f>
        <v>0</v>
      </c>
      <c r="BG578" s="596"/>
      <c r="BH578" s="599">
        <f>AV578+BB578</f>
        <v>0</v>
      </c>
      <c r="BI578" s="600"/>
      <c r="BJ578" s="630">
        <f>AX578+BD578</f>
        <v>0</v>
      </c>
      <c r="BK578" s="631"/>
      <c r="BL578" s="595">
        <f>IF(BH578=0,0,(BJ578/BH578)*100)</f>
        <v>0</v>
      </c>
      <c r="BM578" s="596"/>
      <c r="BN578" s="656">
        <f>(AF578*2)+(AL578*2)+(AR578*3)+BD578</f>
        <v>0</v>
      </c>
      <c r="BO578" s="657"/>
      <c r="BP578" s="658"/>
      <c r="BQ578" s="676">
        <f t="shared" ref="BQ578" si="550">IF(BS578=0,0,50*BR578/BS578)</f>
        <v>0</v>
      </c>
      <c r="BR578" s="662">
        <f t="shared" ref="BR578" si="551">(BN578*BU$542)+(N578*BU$543)+(Z578*BU$544)+(R578*BU$545)+(X578*BU$546)+(AB578*BU$547)+(V578*BU$552)</f>
        <v>0</v>
      </c>
      <c r="BS578" s="662">
        <f t="shared" ref="BS578" si="552">((BB578-BD578)*BU$549)+((AV578-AX578)*BU$548)+(H578*BU$550)+(P578*BU$551)</f>
        <v>0</v>
      </c>
      <c r="BT578" s="15"/>
      <c r="BU578" s="15"/>
      <c r="BV578" s="95"/>
    </row>
    <row r="579" spans="1:77" ht="21.75" customHeight="1" x14ac:dyDescent="0.25">
      <c r="A579" s="95"/>
      <c r="B579" s="571"/>
      <c r="C579" s="642" t="str">
        <f>IF(ROSTER!D$44="","",ROSTER!D$44)</f>
        <v/>
      </c>
      <c r="D579" s="643"/>
      <c r="E579" s="575"/>
      <c r="F579" s="577"/>
      <c r="G579" s="583"/>
      <c r="H579" s="579"/>
      <c r="I579" s="545"/>
      <c r="J579" s="544"/>
      <c r="K579" s="581"/>
      <c r="L579" s="586"/>
      <c r="M579" s="587"/>
      <c r="N579" s="592" t="s">
        <v>16</v>
      </c>
      <c r="O579" s="603"/>
      <c r="P579" s="544"/>
      <c r="Q579" s="581"/>
      <c r="R579" s="586"/>
      <c r="S579" s="587"/>
      <c r="T579" s="592" t="s">
        <v>16</v>
      </c>
      <c r="U579" s="592"/>
      <c r="V579" s="544"/>
      <c r="W579" s="545"/>
      <c r="X579" s="594"/>
      <c r="Y579" s="545"/>
      <c r="Z579" s="544"/>
      <c r="AA579" s="545"/>
      <c r="AB579" s="544"/>
      <c r="AC579" s="545"/>
      <c r="AD579" s="544"/>
      <c r="AE579" s="581"/>
      <c r="AF579" s="586"/>
      <c r="AG579" s="587"/>
      <c r="AH579" s="626"/>
      <c r="AI579" s="627"/>
      <c r="AJ579" s="544"/>
      <c r="AK579" s="581"/>
      <c r="AL579" s="586"/>
      <c r="AM579" s="587"/>
      <c r="AN579" s="626"/>
      <c r="AO579" s="627"/>
      <c r="AP579" s="544"/>
      <c r="AQ579" s="581"/>
      <c r="AR579" s="586"/>
      <c r="AS579" s="587"/>
      <c r="AT579" s="626"/>
      <c r="AU579" s="627"/>
      <c r="AV579" s="628"/>
      <c r="AW579" s="629"/>
      <c r="AX579" s="632"/>
      <c r="AY579" s="633"/>
      <c r="AZ579" s="626"/>
      <c r="BA579" s="627"/>
      <c r="BB579" s="544"/>
      <c r="BC579" s="581"/>
      <c r="BD579" s="586"/>
      <c r="BE579" s="587"/>
      <c r="BF579" s="626"/>
      <c r="BG579" s="627"/>
      <c r="BH579" s="628"/>
      <c r="BI579" s="629"/>
      <c r="BJ579" s="632"/>
      <c r="BK579" s="633"/>
      <c r="BL579" s="626"/>
      <c r="BM579" s="627"/>
      <c r="BN579" s="678"/>
      <c r="BO579" s="679"/>
      <c r="BP579" s="680"/>
      <c r="BQ579" s="677"/>
      <c r="BR579" s="663"/>
      <c r="BS579" s="663"/>
      <c r="BT579" s="15"/>
      <c r="BU579" s="15"/>
      <c r="BV579" s="95"/>
    </row>
    <row r="580" spans="1:77" ht="21.75" customHeight="1" x14ac:dyDescent="0.25">
      <c r="A580" s="95"/>
      <c r="B580" s="570" t="str">
        <f>IF(ROSTER!B$46="","",ROSTER!B$46)</f>
        <v/>
      </c>
      <c r="C580" s="572" t="str">
        <f>IF(ROSTER!C$46="","",ROSTER!C$46)</f>
        <v/>
      </c>
      <c r="D580" s="573"/>
      <c r="E580" s="574"/>
      <c r="F580" s="576">
        <f>IF(E580="y",1,IF(E580="S",1,0))</f>
        <v>0</v>
      </c>
      <c r="G580" s="582">
        <f>IF(E580="S",1,0)</f>
        <v>0</v>
      </c>
      <c r="H580" s="578"/>
      <c r="I580" s="543"/>
      <c r="J580" s="542"/>
      <c r="K580" s="580"/>
      <c r="L580" s="584"/>
      <c r="M580" s="585"/>
      <c r="N580" s="588">
        <f>L580+J580</f>
        <v>0</v>
      </c>
      <c r="O580" s="589"/>
      <c r="P580" s="542"/>
      <c r="Q580" s="580"/>
      <c r="R580" s="584"/>
      <c r="S580" s="585"/>
      <c r="T580" s="588">
        <f>R580-P580</f>
        <v>0</v>
      </c>
      <c r="U580" s="588"/>
      <c r="V580" s="542"/>
      <c r="W580" s="543"/>
      <c r="X580" s="593"/>
      <c r="Y580" s="543"/>
      <c r="Z580" s="542"/>
      <c r="AA580" s="543"/>
      <c r="AB580" s="542"/>
      <c r="AC580" s="543"/>
      <c r="AD580" s="542"/>
      <c r="AE580" s="580"/>
      <c r="AF580" s="584"/>
      <c r="AG580" s="585"/>
      <c r="AH580" s="595">
        <f>IF(AD580=0,0,(AF580/AD580)*100)</f>
        <v>0</v>
      </c>
      <c r="AI580" s="596"/>
      <c r="AJ580" s="542"/>
      <c r="AK580" s="580"/>
      <c r="AL580" s="584"/>
      <c r="AM580" s="585"/>
      <c r="AN580" s="595">
        <f>IF(AJ580=0,0,(AL580/AJ580)*100)</f>
        <v>0</v>
      </c>
      <c r="AO580" s="596"/>
      <c r="AP580" s="542"/>
      <c r="AQ580" s="580"/>
      <c r="AR580" s="584"/>
      <c r="AS580" s="585"/>
      <c r="AT580" s="595">
        <f>IF(AP580=0,0,(AR580/AP580)*100)</f>
        <v>0</v>
      </c>
      <c r="AU580" s="596"/>
      <c r="AV580" s="599">
        <f>AD580+AJ580+AP580</f>
        <v>0</v>
      </c>
      <c r="AW580" s="600"/>
      <c r="AX580" s="630">
        <f>AF580+AL580+AR580</f>
        <v>0</v>
      </c>
      <c r="AY580" s="631"/>
      <c r="AZ580" s="595">
        <f>IF(AV580=0,0,(AX580/AV580)*100)</f>
        <v>0</v>
      </c>
      <c r="BA580" s="596"/>
      <c r="BB580" s="542"/>
      <c r="BC580" s="580"/>
      <c r="BD580" s="584"/>
      <c r="BE580" s="585"/>
      <c r="BF580" s="595">
        <f>IF(BB580=0,0,(BD580/BB580)*100)</f>
        <v>0</v>
      </c>
      <c r="BG580" s="596"/>
      <c r="BH580" s="599">
        <f>AV580+BB580</f>
        <v>0</v>
      </c>
      <c r="BI580" s="600"/>
      <c r="BJ580" s="630">
        <f>AX580+BD580</f>
        <v>0</v>
      </c>
      <c r="BK580" s="631"/>
      <c r="BL580" s="595">
        <f>IF(BH580=0,0,(BJ580/BH580)*100)</f>
        <v>0</v>
      </c>
      <c r="BM580" s="596"/>
      <c r="BN580" s="656">
        <f>(AF580*2)+(AL580*2)+(AR580*3)+BD580</f>
        <v>0</v>
      </c>
      <c r="BO580" s="657"/>
      <c r="BP580" s="658"/>
      <c r="BQ580" s="676">
        <f t="shared" ref="BQ580" si="553">IF(BS580=0,0,50*BR580/BS580)</f>
        <v>0</v>
      </c>
      <c r="BR580" s="662">
        <f t="shared" ref="BR580" si="554">(BN580*BU$542)+(N580*BU$543)+(Z580*BU$544)+(R580*BU$545)+(X580*BU$546)+(AB580*BU$547)+(V580*BU$552)</f>
        <v>0</v>
      </c>
      <c r="BS580" s="662">
        <f t="shared" ref="BS580" si="555">((BB580-BD580)*BU$549)+((AV580-AX580)*BU$548)+(H580*BU$550)+(P580*BU$551)</f>
        <v>0</v>
      </c>
      <c r="BT580" s="15"/>
      <c r="BU580" s="15"/>
      <c r="BV580" s="95"/>
    </row>
    <row r="581" spans="1:77" ht="22.5" customHeight="1" thickBot="1" x14ac:dyDescent="0.3">
      <c r="A581" s="95"/>
      <c r="B581" s="571"/>
      <c r="C581" s="642" t="str">
        <f>IF(ROSTER!D$46="","",ROSTER!D$46)</f>
        <v/>
      </c>
      <c r="D581" s="643"/>
      <c r="E581" s="575"/>
      <c r="F581" s="577"/>
      <c r="G581" s="583"/>
      <c r="H581" s="579"/>
      <c r="I581" s="545"/>
      <c r="J581" s="544"/>
      <c r="K581" s="581"/>
      <c r="L581" s="586"/>
      <c r="M581" s="587"/>
      <c r="N581" s="590" t="s">
        <v>16</v>
      </c>
      <c r="O581" s="591"/>
      <c r="P581" s="544"/>
      <c r="Q581" s="581"/>
      <c r="R581" s="586"/>
      <c r="S581" s="587"/>
      <c r="T581" s="592" t="s">
        <v>16</v>
      </c>
      <c r="U581" s="592"/>
      <c r="V581" s="544"/>
      <c r="W581" s="545"/>
      <c r="X581" s="594"/>
      <c r="Y581" s="545"/>
      <c r="Z581" s="544"/>
      <c r="AA581" s="545"/>
      <c r="AB581" s="544"/>
      <c r="AC581" s="545"/>
      <c r="AD581" s="544"/>
      <c r="AE581" s="581"/>
      <c r="AF581" s="586"/>
      <c r="AG581" s="587"/>
      <c r="AH581" s="597"/>
      <c r="AI581" s="598"/>
      <c r="AJ581" s="544"/>
      <c r="AK581" s="581"/>
      <c r="AL581" s="586"/>
      <c r="AM581" s="587"/>
      <c r="AN581" s="597"/>
      <c r="AO581" s="598"/>
      <c r="AP581" s="544"/>
      <c r="AQ581" s="581"/>
      <c r="AR581" s="586"/>
      <c r="AS581" s="587"/>
      <c r="AT581" s="597"/>
      <c r="AU581" s="598"/>
      <c r="AV581" s="601"/>
      <c r="AW581" s="602"/>
      <c r="AX581" s="701"/>
      <c r="AY581" s="702"/>
      <c r="AZ581" s="597"/>
      <c r="BA581" s="598"/>
      <c r="BB581" s="544"/>
      <c r="BC581" s="581"/>
      <c r="BD581" s="586"/>
      <c r="BE581" s="587"/>
      <c r="BF581" s="597"/>
      <c r="BG581" s="598"/>
      <c r="BH581" s="601"/>
      <c r="BI581" s="602"/>
      <c r="BJ581" s="701"/>
      <c r="BK581" s="702"/>
      <c r="BL581" s="597"/>
      <c r="BM581" s="598"/>
      <c r="BN581" s="659"/>
      <c r="BO581" s="660"/>
      <c r="BP581" s="661"/>
      <c r="BQ581" s="677"/>
      <c r="BR581" s="663"/>
      <c r="BS581" s="663"/>
      <c r="BT581" s="15"/>
      <c r="BU581" s="15"/>
      <c r="BV581" s="95"/>
    </row>
    <row r="582" spans="1:77" s="21" customFormat="1" ht="33.4" customHeight="1" x14ac:dyDescent="0.45">
      <c r="A582" s="98"/>
      <c r="B582" s="612"/>
      <c r="C582" s="613"/>
      <c r="D582" s="613" t="s">
        <v>10</v>
      </c>
      <c r="E582" s="616"/>
      <c r="F582" s="279"/>
      <c r="G582" s="279"/>
      <c r="H582" s="517">
        <f>SUM(H542:I581)</f>
        <v>0</v>
      </c>
      <c r="I582" s="618"/>
      <c r="J582" s="517">
        <f>SUM(J542:K581)</f>
        <v>0</v>
      </c>
      <c r="K582" s="618"/>
      <c r="L582" s="620">
        <f>SUM(L542:M581)</f>
        <v>0</v>
      </c>
      <c r="M582" s="621"/>
      <c r="N582" s="548">
        <f>L582+J582</f>
        <v>0</v>
      </c>
      <c r="O582" s="518"/>
      <c r="P582" s="620">
        <f>SUM(P542:Q581)</f>
        <v>0</v>
      </c>
      <c r="Q582" s="618"/>
      <c r="R582" s="620">
        <f>SUM(R542:S581)</f>
        <v>0</v>
      </c>
      <c r="S582" s="621"/>
      <c r="T582" s="548">
        <f>R582-P582</f>
        <v>0</v>
      </c>
      <c r="U582" s="518"/>
      <c r="V582" s="517">
        <f>SUM(V542:W581)</f>
        <v>0</v>
      </c>
      <c r="W582" s="518"/>
      <c r="X582" s="621">
        <f>SUM(X542:Y581)</f>
        <v>0</v>
      </c>
      <c r="Y582" s="621"/>
      <c r="Z582" s="517">
        <f>SUM(Z542:AA581)</f>
        <v>0</v>
      </c>
      <c r="AA582" s="518"/>
      <c r="AB582" s="517">
        <f>SUM(AB542:AC581)</f>
        <v>0</v>
      </c>
      <c r="AC582" s="518"/>
      <c r="AD582" s="621">
        <f>SUM(AD542:AE581)</f>
        <v>0</v>
      </c>
      <c r="AE582" s="618"/>
      <c r="AF582" s="620">
        <f>SUM(AF542:AG581)</f>
        <v>0</v>
      </c>
      <c r="AG582" s="621"/>
      <c r="AH582" s="548">
        <f>IF(AD582=0,0,(AF582/AD582)*100)</f>
        <v>0</v>
      </c>
      <c r="AI582" s="518"/>
      <c r="AJ582" s="620">
        <f>SUM(AJ542:AK581)</f>
        <v>0</v>
      </c>
      <c r="AK582" s="618"/>
      <c r="AL582" s="620">
        <f>SUM(AL542:AM581)</f>
        <v>0</v>
      </c>
      <c r="AM582" s="621"/>
      <c r="AN582" s="548">
        <f>IF(AJ582=0,0,(AL582/AJ582)*100)</f>
        <v>0</v>
      </c>
      <c r="AO582" s="518"/>
      <c r="AP582" s="620">
        <f>SUM(AP542:AQ581)</f>
        <v>0</v>
      </c>
      <c r="AQ582" s="618"/>
      <c r="AR582" s="620">
        <f>SUM(AR542:AS581)</f>
        <v>0</v>
      </c>
      <c r="AS582" s="621"/>
      <c r="AT582" s="548">
        <f>IF(AP582=0,0,(AR582/AP582)*100)</f>
        <v>0</v>
      </c>
      <c r="AU582" s="518"/>
      <c r="AV582" s="517">
        <f>AD582+AJ582+AP582</f>
        <v>0</v>
      </c>
      <c r="AW582" s="618"/>
      <c r="AX582" s="620">
        <f>AF582+AL582+AR582</f>
        <v>0</v>
      </c>
      <c r="AY582" s="624"/>
      <c r="AZ582" s="548">
        <f>IF(AV582=0,0,(AX582/AV582)*100)</f>
        <v>0</v>
      </c>
      <c r="BA582" s="518"/>
      <c r="BB582" s="620">
        <f>SUM(BB542:BC581)</f>
        <v>0</v>
      </c>
      <c r="BC582" s="618"/>
      <c r="BD582" s="620">
        <f>SUM(BD542:BE581)</f>
        <v>0</v>
      </c>
      <c r="BE582" s="621"/>
      <c r="BF582" s="548">
        <f>IF(BB582=0,0,(BD582/BB582)*100)</f>
        <v>0</v>
      </c>
      <c r="BG582" s="518"/>
      <c r="BH582" s="517">
        <f>AV582+BB582</f>
        <v>0</v>
      </c>
      <c r="BI582" s="618"/>
      <c r="BJ582" s="620">
        <f>AX582+BD582</f>
        <v>0</v>
      </c>
      <c r="BK582" s="624"/>
      <c r="BL582" s="548">
        <f>IF(BH582=0,0,(BJ582/BH582)*100)</f>
        <v>0</v>
      </c>
      <c r="BM582" s="664"/>
      <c r="BN582" s="666">
        <f>SUM(BN542:BP581)</f>
        <v>0</v>
      </c>
      <c r="BO582" s="667"/>
      <c r="BP582" s="668"/>
      <c r="BQ582" s="681">
        <f>SUM(BQ542:BQ581)</f>
        <v>0</v>
      </c>
      <c r="BR582" s="685">
        <f t="shared" ref="BR582" si="556">(BN582*BU$542)+(N582*BU$543)+(Z582*BU$544)+(R582*BU$545)+(X582*BU$546)+(AB582*BU$547)+(V582*BU$552)</f>
        <v>0</v>
      </c>
      <c r="BS582" s="683">
        <f t="shared" ref="BS582" si="557">((BB582-BD582)*BU$549)+((AV582-AX582)*BU$548)+(H582*BU$550)+(P582*BU$551)</f>
        <v>0</v>
      </c>
      <c r="BT582" s="20"/>
      <c r="BU582" s="20"/>
      <c r="BV582" s="98"/>
    </row>
    <row r="583" spans="1:77" s="21" customFormat="1" ht="33.950000000000003" customHeight="1" thickBot="1" x14ac:dyDescent="0.5">
      <c r="A583" s="98"/>
      <c r="B583" s="614"/>
      <c r="C583" s="615"/>
      <c r="D583" s="615"/>
      <c r="E583" s="617"/>
      <c r="F583" s="280"/>
      <c r="G583" s="280"/>
      <c r="H583" s="519"/>
      <c r="I583" s="619"/>
      <c r="J583" s="519"/>
      <c r="K583" s="619"/>
      <c r="L583" s="622"/>
      <c r="M583" s="623"/>
      <c r="N583" s="549" t="s">
        <v>16</v>
      </c>
      <c r="O583" s="520"/>
      <c r="P583" s="622"/>
      <c r="Q583" s="619"/>
      <c r="R583" s="622"/>
      <c r="S583" s="623"/>
      <c r="T583" s="549" t="s">
        <v>16</v>
      </c>
      <c r="U583" s="520"/>
      <c r="V583" s="519"/>
      <c r="W583" s="520"/>
      <c r="X583" s="623"/>
      <c r="Y583" s="623"/>
      <c r="Z583" s="519"/>
      <c r="AA583" s="520"/>
      <c r="AB583" s="519"/>
      <c r="AC583" s="520"/>
      <c r="AD583" s="623"/>
      <c r="AE583" s="619"/>
      <c r="AF583" s="622"/>
      <c r="AG583" s="623"/>
      <c r="AH583" s="549"/>
      <c r="AI583" s="520"/>
      <c r="AJ583" s="622"/>
      <c r="AK583" s="619"/>
      <c r="AL583" s="622"/>
      <c r="AM583" s="623"/>
      <c r="AN583" s="549"/>
      <c r="AO583" s="520"/>
      <c r="AP583" s="622"/>
      <c r="AQ583" s="619"/>
      <c r="AR583" s="622"/>
      <c r="AS583" s="623"/>
      <c r="AT583" s="549"/>
      <c r="AU583" s="520"/>
      <c r="AV583" s="519"/>
      <c r="AW583" s="619"/>
      <c r="AX583" s="622"/>
      <c r="AY583" s="625"/>
      <c r="AZ583" s="549"/>
      <c r="BA583" s="520"/>
      <c r="BB583" s="622"/>
      <c r="BC583" s="619"/>
      <c r="BD583" s="622"/>
      <c r="BE583" s="623"/>
      <c r="BF583" s="549"/>
      <c r="BG583" s="520"/>
      <c r="BH583" s="519"/>
      <c r="BI583" s="619"/>
      <c r="BJ583" s="622"/>
      <c r="BK583" s="625"/>
      <c r="BL583" s="549"/>
      <c r="BM583" s="665"/>
      <c r="BN583" s="669"/>
      <c r="BO583" s="670"/>
      <c r="BP583" s="671"/>
      <c r="BQ583" s="682"/>
      <c r="BR583" s="686"/>
      <c r="BS583" s="684"/>
      <c r="BT583" s="20"/>
      <c r="BU583" s="20"/>
      <c r="BV583" s="98"/>
    </row>
    <row r="584" spans="1:77" s="21" customFormat="1" ht="33" customHeight="1" thickBot="1" x14ac:dyDescent="0.5">
      <c r="A584" s="98"/>
      <c r="B584" s="612"/>
      <c r="C584" s="613"/>
      <c r="D584" s="613" t="s">
        <v>13</v>
      </c>
      <c r="E584" s="616"/>
      <c r="F584" s="281"/>
      <c r="G584" s="282"/>
      <c r="H584" s="528"/>
      <c r="I584" s="636"/>
      <c r="J584" s="528"/>
      <c r="K584" s="636"/>
      <c r="L584" s="638"/>
      <c r="M584" s="639"/>
      <c r="N584" s="548">
        <f>J584+L584</f>
        <v>0</v>
      </c>
      <c r="O584" s="518"/>
      <c r="P584" s="638"/>
      <c r="Q584" s="636"/>
      <c r="R584" s="638"/>
      <c r="S584" s="639"/>
      <c r="T584" s="548">
        <f>R584-P584</f>
        <v>0</v>
      </c>
      <c r="U584" s="518"/>
      <c r="V584" s="528"/>
      <c r="W584" s="529"/>
      <c r="X584" s="528"/>
      <c r="Y584" s="529"/>
      <c r="Z584" s="528"/>
      <c r="AA584" s="529"/>
      <c r="AB584" s="528"/>
      <c r="AC584" s="529"/>
      <c r="AD584" s="639"/>
      <c r="AE584" s="636"/>
      <c r="AF584" s="638"/>
      <c r="AG584" s="639"/>
      <c r="AH584" s="548">
        <f>IF(AD584=0,0,(AF584/AD584)*100)</f>
        <v>0</v>
      </c>
      <c r="AI584" s="518"/>
      <c r="AJ584" s="638"/>
      <c r="AK584" s="636"/>
      <c r="AL584" s="638"/>
      <c r="AM584" s="639"/>
      <c r="AN584" s="548">
        <f>IF(AJ584=0,0,(AL584/AJ584)*100)</f>
        <v>0</v>
      </c>
      <c r="AO584" s="518"/>
      <c r="AP584" s="638"/>
      <c r="AQ584" s="636"/>
      <c r="AR584" s="638"/>
      <c r="AS584" s="639"/>
      <c r="AT584" s="548">
        <f>IF(AP584=0,0,(AR584/AP584)*100)</f>
        <v>0</v>
      </c>
      <c r="AU584" s="518"/>
      <c r="AV584" s="517">
        <f>AD584+AJ584+AP584</f>
        <v>0</v>
      </c>
      <c r="AW584" s="618"/>
      <c r="AX584" s="620">
        <f>AF584+AL584+AR584</f>
        <v>0</v>
      </c>
      <c r="AY584" s="624"/>
      <c r="AZ584" s="548">
        <f>IF(AV584=0,0,(AX584/AV584)*100)</f>
        <v>0</v>
      </c>
      <c r="BA584" s="518"/>
      <c r="BB584" s="638"/>
      <c r="BC584" s="636"/>
      <c r="BD584" s="638"/>
      <c r="BE584" s="639"/>
      <c r="BF584" s="548">
        <f>IF(BB584=0,0,(BD584/BB584)*100)</f>
        <v>0</v>
      </c>
      <c r="BG584" s="518"/>
      <c r="BH584" s="517">
        <f>AV584+BB584</f>
        <v>0</v>
      </c>
      <c r="BI584" s="618"/>
      <c r="BJ584" s="620">
        <f>AX584+BD584</f>
        <v>0</v>
      </c>
      <c r="BK584" s="624"/>
      <c r="BL584" s="548">
        <f>IF(BH584=0,0,(BJ584/BH584)*100)</f>
        <v>0</v>
      </c>
      <c r="BM584" s="664"/>
      <c r="BN584" s="693">
        <f>(AF584*2)+(AL584*2)+(AR584*3)+BD584</f>
        <v>0</v>
      </c>
      <c r="BO584" s="694"/>
      <c r="BP584" s="695"/>
      <c r="BQ584" s="699"/>
      <c r="BR584" s="283"/>
      <c r="BS584" s="284"/>
      <c r="BT584" s="20"/>
      <c r="BU584" s="20"/>
      <c r="BV584" s="98"/>
    </row>
    <row r="585" spans="1:77" s="21" customFormat="1" ht="33.75" customHeight="1" thickBot="1" x14ac:dyDescent="0.5">
      <c r="A585" s="98"/>
      <c r="B585" s="285"/>
      <c r="C585" s="286"/>
      <c r="D585" s="634"/>
      <c r="E585" s="635"/>
      <c r="F585" s="287"/>
      <c r="G585" s="287"/>
      <c r="H585" s="530"/>
      <c r="I585" s="637"/>
      <c r="J585" s="530"/>
      <c r="K585" s="637"/>
      <c r="L585" s="640"/>
      <c r="M585" s="641"/>
      <c r="N585" s="549">
        <f>IF((N582+N584)=0,0,N582/(N582+N584)*100)</f>
        <v>0</v>
      </c>
      <c r="O585" s="520"/>
      <c r="P585" s="640"/>
      <c r="Q585" s="637"/>
      <c r="R585" s="640"/>
      <c r="S585" s="641"/>
      <c r="T585" s="549"/>
      <c r="U585" s="520"/>
      <c r="V585" s="530"/>
      <c r="W585" s="531"/>
      <c r="X585" s="530"/>
      <c r="Y585" s="531"/>
      <c r="Z585" s="530"/>
      <c r="AA585" s="531"/>
      <c r="AB585" s="530"/>
      <c r="AC585" s="531"/>
      <c r="AD585" s="641"/>
      <c r="AE585" s="637"/>
      <c r="AF585" s="640"/>
      <c r="AG585" s="641"/>
      <c r="AH585" s="549"/>
      <c r="AI585" s="520"/>
      <c r="AJ585" s="640"/>
      <c r="AK585" s="637"/>
      <c r="AL585" s="640"/>
      <c r="AM585" s="641"/>
      <c r="AN585" s="549"/>
      <c r="AO585" s="520"/>
      <c r="AP585" s="640"/>
      <c r="AQ585" s="637"/>
      <c r="AR585" s="640"/>
      <c r="AS585" s="641"/>
      <c r="AT585" s="549"/>
      <c r="AU585" s="520"/>
      <c r="AV585" s="519"/>
      <c r="AW585" s="619"/>
      <c r="AX585" s="622"/>
      <c r="AY585" s="625"/>
      <c r="AZ585" s="549"/>
      <c r="BA585" s="520"/>
      <c r="BB585" s="640"/>
      <c r="BC585" s="637"/>
      <c r="BD585" s="640"/>
      <c r="BE585" s="641"/>
      <c r="BF585" s="549"/>
      <c r="BG585" s="520"/>
      <c r="BH585" s="519"/>
      <c r="BI585" s="619"/>
      <c r="BJ585" s="622"/>
      <c r="BK585" s="625"/>
      <c r="BL585" s="549"/>
      <c r="BM585" s="665"/>
      <c r="BN585" s="696"/>
      <c r="BO585" s="697"/>
      <c r="BP585" s="698"/>
      <c r="BQ585" s="700"/>
      <c r="BR585" s="79"/>
      <c r="BS585" s="79"/>
      <c r="BT585" s="20"/>
      <c r="BU585" s="20"/>
      <c r="BV585" s="98"/>
    </row>
    <row r="586" spans="1:77" ht="16.5" customHeight="1" thickTop="1" thickBot="1" x14ac:dyDescent="0.5">
      <c r="A586" s="95"/>
      <c r="B586" s="288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289"/>
      <c r="AI586" s="289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89"/>
      <c r="BR586" s="674">
        <f>IF((J582+L584)=0,0,(J582/(J582+L584)*100)%)</f>
        <v>0</v>
      </c>
      <c r="BS586" s="675"/>
      <c r="BT586" s="674">
        <f>IF((L582+J584)=0,0,(L582/(L582+J584)*100)%)</f>
        <v>0</v>
      </c>
      <c r="BU586" s="675"/>
      <c r="BV586" s="95"/>
    </row>
    <row r="587" spans="1:77" s="23" customFormat="1" ht="79.5" customHeight="1" thickTop="1" thickBot="1" x14ac:dyDescent="0.55000000000000004">
      <c r="A587" s="99"/>
      <c r="B587" s="565" t="s">
        <v>64</v>
      </c>
      <c r="C587" s="566"/>
      <c r="D587" s="113"/>
      <c r="E587" s="532" t="s">
        <v>54</v>
      </c>
      <c r="F587" s="532"/>
      <c r="G587" s="532"/>
      <c r="H587" s="532"/>
      <c r="I587" s="94"/>
      <c r="J587" s="533"/>
      <c r="K587" s="534"/>
      <c r="L587" s="535"/>
      <c r="M587" s="290"/>
      <c r="N587" s="533"/>
      <c r="O587" s="534"/>
      <c r="P587" s="535"/>
      <c r="Q587" s="536" t="s">
        <v>47</v>
      </c>
      <c r="R587" s="537"/>
      <c r="S587" s="537"/>
      <c r="T587" s="538"/>
      <c r="U587" s="533"/>
      <c r="V587" s="534"/>
      <c r="W587" s="535"/>
      <c r="X587" s="290"/>
      <c r="Y587" s="533"/>
      <c r="Z587" s="534"/>
      <c r="AA587" s="535"/>
      <c r="AB587" s="536" t="s">
        <v>49</v>
      </c>
      <c r="AC587" s="537"/>
      <c r="AD587" s="537"/>
      <c r="AE587" s="538"/>
      <c r="AF587" s="533"/>
      <c r="AG587" s="534"/>
      <c r="AH587" s="535"/>
      <c r="AI587" s="290"/>
      <c r="AJ587" s="533"/>
      <c r="AK587" s="534"/>
      <c r="AL587" s="535"/>
      <c r="AM587" s="536" t="s">
        <v>53</v>
      </c>
      <c r="AN587" s="537"/>
      <c r="AO587" s="537"/>
      <c r="AP587" s="538"/>
      <c r="AQ587" s="533"/>
      <c r="AR587" s="534"/>
      <c r="AS587" s="535"/>
      <c r="AT587" s="72"/>
      <c r="AU587" s="533"/>
      <c r="AV587" s="534"/>
      <c r="AW587" s="535"/>
      <c r="AX587" s="291"/>
      <c r="AY587" s="291"/>
      <c r="AZ587" s="291"/>
      <c r="BA587" s="291"/>
      <c r="BB587" s="567" t="s">
        <v>20</v>
      </c>
      <c r="BC587" s="567"/>
      <c r="BD587" s="567"/>
      <c r="BE587" s="567"/>
      <c r="BF587" s="568"/>
      <c r="BG587" s="539">
        <f>BN582</f>
        <v>0</v>
      </c>
      <c r="BH587" s="540"/>
      <c r="BI587" s="541"/>
      <c r="BJ587" s="292"/>
      <c r="BK587" s="539">
        <f>BN584</f>
        <v>0</v>
      </c>
      <c r="BL587" s="540"/>
      <c r="BM587" s="541"/>
      <c r="BN587" s="73"/>
      <c r="BO587" s="73"/>
      <c r="BP587" s="73"/>
      <c r="BQ587" s="90"/>
      <c r="BR587" s="24"/>
      <c r="BS587" s="24"/>
      <c r="BT587" s="22"/>
      <c r="BU587" s="22"/>
      <c r="BV587" s="99"/>
    </row>
    <row r="588" spans="1:77" ht="15.6" customHeight="1" thickTop="1" thickBot="1" x14ac:dyDescent="0.55000000000000004">
      <c r="A588" s="95"/>
      <c r="B588" s="293"/>
      <c r="C588" s="67"/>
      <c r="D588" s="67"/>
      <c r="E588" s="294"/>
      <c r="F588" s="295"/>
      <c r="G588" s="295"/>
      <c r="H588" s="94"/>
      <c r="I588" s="94"/>
      <c r="J588" s="296"/>
      <c r="K588" s="296"/>
      <c r="L588" s="296"/>
      <c r="M588" s="296"/>
      <c r="N588" s="296"/>
      <c r="O588" s="296"/>
      <c r="P588" s="296"/>
      <c r="Q588" s="295"/>
      <c r="R588" s="295"/>
      <c r="S588" s="295"/>
      <c r="T588" s="295"/>
      <c r="U588" s="296"/>
      <c r="V588" s="296"/>
      <c r="W588" s="296"/>
      <c r="X588" s="297"/>
      <c r="Y588" s="296"/>
      <c r="Z588" s="296"/>
      <c r="AA588" s="296"/>
      <c r="AB588" s="295"/>
      <c r="AC588" s="295"/>
      <c r="AD588" s="295"/>
      <c r="AE588" s="295"/>
      <c r="AF588" s="296"/>
      <c r="AG588" s="296"/>
      <c r="AH588" s="296"/>
      <c r="AI588" s="296"/>
      <c r="AJ588" s="297"/>
      <c r="AK588" s="297"/>
      <c r="AL588" s="296"/>
      <c r="AM588" s="295"/>
      <c r="AN588" s="295"/>
      <c r="AO588" s="295"/>
      <c r="AP588" s="295"/>
      <c r="AQ588" s="296"/>
      <c r="AR588" s="296"/>
      <c r="AS588" s="296"/>
      <c r="AT588" s="296"/>
      <c r="AU588" s="296"/>
      <c r="AV588" s="72"/>
      <c r="AW588" s="72"/>
      <c r="AX588" s="74"/>
      <c r="AY588" s="74"/>
      <c r="AZ588" s="74"/>
      <c r="BA588" s="74"/>
      <c r="BB588" s="295"/>
      <c r="BC588" s="298"/>
      <c r="BD588" s="298"/>
      <c r="BE588" s="299"/>
      <c r="BF588" s="300"/>
      <c r="BG588" s="301"/>
      <c r="BH588" s="301"/>
      <c r="BI588" s="72"/>
      <c r="BJ588" s="302"/>
      <c r="BK588" s="303"/>
      <c r="BL588" s="303"/>
      <c r="BM588" s="72"/>
      <c r="BN588" s="74"/>
      <c r="BO588" s="74"/>
      <c r="BP588" s="74"/>
      <c r="BQ588" s="91"/>
      <c r="BR588" s="25"/>
      <c r="BS588" s="25"/>
      <c r="BT588" s="15"/>
      <c r="BU588" s="15"/>
      <c r="BV588" s="95"/>
    </row>
    <row r="589" spans="1:77" s="23" customFormat="1" ht="79.5" customHeight="1" thickTop="1" thickBot="1" x14ac:dyDescent="0.55000000000000004">
      <c r="A589" s="99"/>
      <c r="B589" s="569" t="s">
        <v>46</v>
      </c>
      <c r="C589" s="567"/>
      <c r="D589" s="113"/>
      <c r="E589" s="532" t="s">
        <v>55</v>
      </c>
      <c r="F589" s="532"/>
      <c r="G589" s="532"/>
      <c r="H589" s="532"/>
      <c r="I589" s="94"/>
      <c r="J589" s="539">
        <f>J587</f>
        <v>0</v>
      </c>
      <c r="K589" s="540"/>
      <c r="L589" s="541"/>
      <c r="M589" s="290"/>
      <c r="N589" s="539">
        <f>N587</f>
        <v>0</v>
      </c>
      <c r="O589" s="540"/>
      <c r="P589" s="541"/>
      <c r="Q589" s="536" t="s">
        <v>51</v>
      </c>
      <c r="R589" s="537"/>
      <c r="S589" s="537"/>
      <c r="T589" s="538"/>
      <c r="U589" s="539">
        <f>U587-J587</f>
        <v>0</v>
      </c>
      <c r="V589" s="540"/>
      <c r="W589" s="541"/>
      <c r="X589" s="290"/>
      <c r="Y589" s="539">
        <f>Y587-N587</f>
        <v>0</v>
      </c>
      <c r="Z589" s="540"/>
      <c r="AA589" s="541"/>
      <c r="AB589" s="536" t="s">
        <v>50</v>
      </c>
      <c r="AC589" s="537"/>
      <c r="AD589" s="537"/>
      <c r="AE589" s="538"/>
      <c r="AF589" s="539">
        <f>AF587-U587</f>
        <v>0</v>
      </c>
      <c r="AG589" s="540"/>
      <c r="AH589" s="541"/>
      <c r="AI589" s="290"/>
      <c r="AJ589" s="539">
        <f>AJ587-Y587</f>
        <v>0</v>
      </c>
      <c r="AK589" s="540"/>
      <c r="AL589" s="541"/>
      <c r="AM589" s="536" t="s">
        <v>52</v>
      </c>
      <c r="AN589" s="537"/>
      <c r="AO589" s="537"/>
      <c r="AP589" s="538"/>
      <c r="AQ589" s="539">
        <f>AQ587-AF587</f>
        <v>0</v>
      </c>
      <c r="AR589" s="540"/>
      <c r="AS589" s="541"/>
      <c r="AT589" s="72"/>
      <c r="AU589" s="539">
        <f>AU587-AJ587</f>
        <v>0</v>
      </c>
      <c r="AV589" s="540"/>
      <c r="AW589" s="541"/>
      <c r="AX589" s="291"/>
      <c r="AY589" s="291"/>
      <c r="AZ589" s="291"/>
      <c r="BA589" s="291"/>
      <c r="BB589" s="567" t="s">
        <v>45</v>
      </c>
      <c r="BC589" s="567"/>
      <c r="BD589" s="567"/>
      <c r="BE589" s="567"/>
      <c r="BF589" s="568"/>
      <c r="BG589" s="539">
        <f>BG587-AQ587</f>
        <v>0</v>
      </c>
      <c r="BH589" s="540"/>
      <c r="BI589" s="541"/>
      <c r="BJ589" s="304"/>
      <c r="BK589" s="539">
        <f>BK587-AU587</f>
        <v>0</v>
      </c>
      <c r="BL589" s="540"/>
      <c r="BM589" s="541"/>
      <c r="BN589" s="73"/>
      <c r="BO589" s="73"/>
      <c r="BP589" s="73"/>
      <c r="BQ589" s="90"/>
      <c r="BR589" s="24"/>
      <c r="BS589" s="24"/>
      <c r="BT589" s="22"/>
      <c r="BU589" s="22"/>
      <c r="BV589" s="99"/>
      <c r="BY589" s="21"/>
    </row>
    <row r="590" spans="1:77" ht="18.75" customHeight="1" thickTop="1" thickBot="1" x14ac:dyDescent="0.5">
      <c r="A590" s="95"/>
      <c r="B590" s="305"/>
      <c r="C590" s="71"/>
      <c r="D590" s="71"/>
      <c r="E590" s="71"/>
      <c r="F590" s="92"/>
      <c r="G590" s="92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306"/>
      <c r="AI590" s="306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03" t="s">
        <v>153</v>
      </c>
      <c r="BD590" s="703"/>
      <c r="BE590" s="703"/>
      <c r="BF590" s="703"/>
      <c r="BG590" s="703"/>
      <c r="BH590" s="703"/>
      <c r="BI590" s="703"/>
      <c r="BJ590" s="703"/>
      <c r="BK590" s="703"/>
      <c r="BL590" s="703"/>
      <c r="BM590" s="703"/>
      <c r="BN590" s="703"/>
      <c r="BO590" s="703"/>
      <c r="BP590" s="703"/>
      <c r="BQ590" s="318"/>
      <c r="BR590" s="319"/>
      <c r="BS590" s="319"/>
      <c r="BT590" s="15"/>
      <c r="BU590" s="15"/>
      <c r="BV590" s="95"/>
    </row>
    <row r="591" spans="1:77" s="93" customFormat="1" ht="13.5" customHeight="1" thickTop="1" x14ac:dyDescent="0.45">
      <c r="A591" s="95"/>
      <c r="B591" s="99"/>
      <c r="C591" s="95"/>
      <c r="D591" s="95"/>
      <c r="E591" s="95"/>
      <c r="F591" s="96"/>
      <c r="G591" s="96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254"/>
      <c r="AI591" s="254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7"/>
      <c r="BR591" s="97"/>
      <c r="BS591" s="97"/>
      <c r="BT591" s="95"/>
      <c r="BU591" s="95"/>
      <c r="BV591" s="95"/>
    </row>
    <row r="592" spans="1:77" s="17" customFormat="1" ht="33.75" x14ac:dyDescent="0.5">
      <c r="A592" s="255"/>
      <c r="B592" s="604" t="s">
        <v>9</v>
      </c>
      <c r="C592" s="604"/>
      <c r="D592" s="604"/>
      <c r="E592" s="604"/>
      <c r="F592" s="604"/>
      <c r="G592" s="604"/>
      <c r="H592" s="604"/>
      <c r="I592" s="604"/>
      <c r="J592" s="604"/>
      <c r="K592" s="604"/>
      <c r="L592" s="604"/>
      <c r="M592" s="604"/>
      <c r="N592" s="604"/>
      <c r="O592" s="604"/>
      <c r="P592" s="604"/>
      <c r="Q592" s="604"/>
      <c r="R592" s="604"/>
      <c r="S592" s="604"/>
      <c r="T592" s="604"/>
      <c r="U592" s="604"/>
      <c r="V592" s="604"/>
      <c r="W592" s="604"/>
      <c r="X592" s="604"/>
      <c r="Y592" s="604"/>
      <c r="Z592" s="604"/>
      <c r="AA592" s="604"/>
      <c r="AB592" s="604"/>
      <c r="AC592" s="604"/>
      <c r="AD592" s="604"/>
      <c r="AE592" s="604"/>
      <c r="AF592" s="604"/>
      <c r="AG592" s="604"/>
      <c r="AH592" s="604"/>
      <c r="AI592" s="604"/>
      <c r="AJ592" s="604"/>
      <c r="AK592" s="604"/>
      <c r="AL592" s="604"/>
      <c r="AM592" s="604"/>
      <c r="AN592" s="604"/>
      <c r="AO592" s="604"/>
      <c r="AP592" s="604"/>
      <c r="AQ592" s="604"/>
      <c r="AR592" s="604"/>
      <c r="AS592" s="604"/>
      <c r="AT592" s="604"/>
      <c r="AU592" s="604"/>
      <c r="AV592" s="604"/>
      <c r="AW592" s="604"/>
      <c r="AX592" s="604"/>
      <c r="AY592" s="604"/>
      <c r="AZ592" s="604"/>
      <c r="BA592" s="604"/>
      <c r="BB592" s="604"/>
      <c r="BC592" s="604"/>
      <c r="BD592" s="604"/>
      <c r="BE592" s="604"/>
      <c r="BF592" s="604"/>
      <c r="BG592" s="604"/>
      <c r="BH592" s="604"/>
      <c r="BI592" s="604"/>
      <c r="BJ592" s="604"/>
      <c r="BK592" s="604"/>
      <c r="BL592" s="604"/>
      <c r="BM592" s="604"/>
      <c r="BN592" s="604"/>
      <c r="BO592" s="604"/>
      <c r="BP592" s="604"/>
      <c r="BQ592" s="256"/>
      <c r="BR592" s="256"/>
      <c r="BS592" s="256"/>
      <c r="BT592" s="257"/>
      <c r="BU592" s="257"/>
      <c r="BV592" s="255"/>
    </row>
    <row r="593" spans="1:79" ht="10.9" customHeight="1" x14ac:dyDescent="0.45">
      <c r="A593" s="95"/>
      <c r="B593" s="258"/>
      <c r="C593" s="62"/>
      <c r="D593" s="62"/>
      <c r="E593" s="62"/>
      <c r="F593" s="63"/>
      <c r="G593" s="63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259"/>
      <c r="AI593" s="259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94"/>
      <c r="BQ593" s="87"/>
      <c r="BR593" s="94"/>
      <c r="BS593" s="94"/>
      <c r="BT593" s="15"/>
      <c r="BU593" s="15"/>
      <c r="BV593" s="95"/>
    </row>
    <row r="594" spans="1:79" s="18" customFormat="1" ht="36.75" customHeight="1" x14ac:dyDescent="0.45">
      <c r="A594" s="260"/>
      <c r="B594" s="258"/>
      <c r="C594" s="261"/>
      <c r="D594" s="262" t="s">
        <v>10</v>
      </c>
      <c r="E594" s="605" t="str">
        <f>IF(ROSTER!D$3="","",ROSTER!D$3)</f>
        <v/>
      </c>
      <c r="F594" s="605"/>
      <c r="G594" s="605"/>
      <c r="H594" s="605"/>
      <c r="I594" s="605"/>
      <c r="J594" s="605"/>
      <c r="K594" s="605"/>
      <c r="L594" s="605"/>
      <c r="M594" s="605"/>
      <c r="N594" s="605"/>
      <c r="O594" s="605"/>
      <c r="P594" s="605"/>
      <c r="Q594" s="605"/>
      <c r="R594" s="605"/>
      <c r="S594" s="605"/>
      <c r="T594" s="605"/>
      <c r="U594" s="605"/>
      <c r="V594" s="605"/>
      <c r="W594" s="605"/>
      <c r="X594" s="605"/>
      <c r="Y594" s="605"/>
      <c r="Z594" s="605"/>
      <c r="AA594" s="605"/>
      <c r="AB594" s="605"/>
      <c r="AC594" s="605"/>
      <c r="AD594" s="605"/>
      <c r="AE594" s="605"/>
      <c r="AF594" s="316"/>
      <c r="AG594" s="606" t="s">
        <v>11</v>
      </c>
      <c r="AH594" s="606"/>
      <c r="AI594" s="606"/>
      <c r="AJ594" s="606"/>
      <c r="AK594" s="606"/>
      <c r="AL594" s="606"/>
      <c r="AM594" s="606"/>
      <c r="AN594" s="607"/>
      <c r="AO594" s="607"/>
      <c r="AP594" s="607"/>
      <c r="AQ594" s="607"/>
      <c r="AR594" s="607"/>
      <c r="AS594" s="607"/>
      <c r="AT594" s="607"/>
      <c r="AU594" s="607"/>
      <c r="AV594" s="607"/>
      <c r="AW594" s="607"/>
      <c r="AX594" s="607"/>
      <c r="AY594" s="607"/>
      <c r="AZ594" s="607"/>
      <c r="BA594" s="607"/>
      <c r="BB594" s="607"/>
      <c r="BC594" s="607"/>
      <c r="BD594" s="607"/>
      <c r="BE594" s="607"/>
      <c r="BF594" s="607"/>
      <c r="BG594" s="607"/>
      <c r="BH594" s="607"/>
      <c r="BI594" s="607"/>
      <c r="BJ594" s="607"/>
      <c r="BK594" s="607"/>
      <c r="BL594" s="607"/>
      <c r="BM594" s="607"/>
      <c r="BN594" s="607"/>
      <c r="BO594" s="607"/>
      <c r="BP594" s="94"/>
      <c r="BQ594" s="88" t="s">
        <v>130</v>
      </c>
      <c r="BR594" s="94"/>
      <c r="BS594" s="94"/>
      <c r="BT594" s="263"/>
      <c r="BU594" s="263"/>
      <c r="BV594" s="260"/>
    </row>
    <row r="595" spans="1:79" ht="8.85" customHeight="1" x14ac:dyDescent="0.45">
      <c r="A595" s="96"/>
      <c r="B595" s="258"/>
      <c r="C595" s="259" t="s">
        <v>39</v>
      </c>
      <c r="D595" s="259"/>
      <c r="E595" s="259"/>
      <c r="F595" s="63"/>
      <c r="G595" s="63"/>
      <c r="H595" s="259"/>
      <c r="I595" s="259"/>
      <c r="J595" s="317"/>
      <c r="K595" s="317"/>
      <c r="L595" s="317"/>
      <c r="M595" s="317"/>
      <c r="N595" s="317"/>
      <c r="O595" s="317"/>
      <c r="P595" s="317"/>
      <c r="Q595" s="317"/>
      <c r="R595" s="317"/>
      <c r="S595" s="317"/>
      <c r="T595" s="317"/>
      <c r="U595" s="317"/>
      <c r="V595" s="317"/>
      <c r="W595" s="317"/>
      <c r="X595" s="317"/>
      <c r="Y595" s="317"/>
      <c r="Z595" s="317"/>
      <c r="AA595" s="317"/>
      <c r="AB595" s="317"/>
      <c r="AC595" s="317"/>
      <c r="AD595" s="317"/>
      <c r="AE595" s="317"/>
      <c r="AF595" s="317"/>
      <c r="AG595" s="317"/>
      <c r="AH595" s="317"/>
      <c r="AI595" s="259"/>
      <c r="AJ595" s="264"/>
      <c r="AK595" s="265"/>
      <c r="AL595" s="265"/>
      <c r="AM595" s="265"/>
      <c r="AN595" s="265"/>
      <c r="AO595" s="265"/>
      <c r="AP595" s="265"/>
      <c r="AQ595" s="266"/>
      <c r="AR595" s="266"/>
      <c r="AS595" s="266"/>
      <c r="AT595" s="266"/>
      <c r="AU595" s="266"/>
      <c r="AV595" s="266"/>
      <c r="AW595" s="266"/>
      <c r="AX595" s="266"/>
      <c r="AY595" s="266"/>
      <c r="AZ595" s="266"/>
      <c r="BA595" s="266"/>
      <c r="BB595" s="266"/>
      <c r="BC595" s="266"/>
      <c r="BD595" s="266"/>
      <c r="BE595" s="266"/>
      <c r="BF595" s="266"/>
      <c r="BG595" s="266"/>
      <c r="BH595" s="266"/>
      <c r="BI595" s="266"/>
      <c r="BJ595" s="266"/>
      <c r="BK595" s="266"/>
      <c r="BL595" s="266"/>
      <c r="BM595" s="266"/>
      <c r="BN595" s="266"/>
      <c r="BO595" s="266"/>
      <c r="BP595" s="266"/>
      <c r="BQ595" s="267"/>
      <c r="BR595" s="267"/>
      <c r="BS595" s="267"/>
      <c r="BT595" s="268"/>
      <c r="BU595" s="268"/>
      <c r="BV595" s="96"/>
    </row>
    <row r="596" spans="1:79" s="18" customFormat="1" ht="33.75" x14ac:dyDescent="0.45">
      <c r="A596" s="260"/>
      <c r="B596" s="258"/>
      <c r="C596" s="608" t="s">
        <v>38</v>
      </c>
      <c r="D596" s="608"/>
      <c r="E596" s="607"/>
      <c r="F596" s="607"/>
      <c r="G596" s="607"/>
      <c r="H596" s="607"/>
      <c r="I596" s="607"/>
      <c r="J596" s="607"/>
      <c r="K596" s="607"/>
      <c r="L596" s="607"/>
      <c r="M596" s="607"/>
      <c r="N596" s="607"/>
      <c r="O596" s="607"/>
      <c r="P596" s="607"/>
      <c r="Q596" s="607"/>
      <c r="R596" s="607"/>
      <c r="S596" s="607"/>
      <c r="T596" s="607"/>
      <c r="U596" s="607"/>
      <c r="V596" s="607"/>
      <c r="W596" s="607"/>
      <c r="X596" s="607"/>
      <c r="Y596" s="607"/>
      <c r="Z596" s="607"/>
      <c r="AA596" s="607"/>
      <c r="AB596" s="607"/>
      <c r="AC596" s="607"/>
      <c r="AD596" s="607"/>
      <c r="AE596" s="607"/>
      <c r="AF596" s="316"/>
      <c r="AG596" s="609" t="s">
        <v>21</v>
      </c>
      <c r="AH596" s="609"/>
      <c r="AI596" s="609"/>
      <c r="AJ596" s="609"/>
      <c r="AK596" s="607"/>
      <c r="AL596" s="607"/>
      <c r="AM596" s="607"/>
      <c r="AN596" s="607"/>
      <c r="AO596" s="607"/>
      <c r="AP596" s="607"/>
      <c r="AQ596" s="607"/>
      <c r="AR596" s="607"/>
      <c r="AS596" s="607"/>
      <c r="AT596" s="607"/>
      <c r="AU596" s="607"/>
      <c r="AV596" s="607"/>
      <c r="AW596" s="607"/>
      <c r="AX596" s="607"/>
      <c r="AY596" s="607"/>
      <c r="AZ596" s="607"/>
      <c r="BA596" s="607"/>
      <c r="BB596" s="607"/>
      <c r="BC596" s="610" t="s">
        <v>12</v>
      </c>
      <c r="BD596" s="610"/>
      <c r="BE596" s="610"/>
      <c r="BF596" s="611"/>
      <c r="BG596" s="611"/>
      <c r="BH596" s="611"/>
      <c r="BI596" s="611"/>
      <c r="BJ596" s="611"/>
      <c r="BK596" s="611"/>
      <c r="BL596" s="611"/>
      <c r="BM596" s="611"/>
      <c r="BN596" s="611"/>
      <c r="BO596" s="611"/>
      <c r="BP596" s="64"/>
      <c r="BQ596" s="269"/>
      <c r="BR596" s="65"/>
      <c r="BS596" s="65"/>
      <c r="BT596" s="270">
        <f>IF(BF596=0,0,1)</f>
        <v>0</v>
      </c>
      <c r="BU596" s="18">
        <f>IF((BG646+BK646)&gt;(AQ646+AU646),1,0)</f>
        <v>0</v>
      </c>
      <c r="BV596" s="271"/>
    </row>
    <row r="597" spans="1:79" ht="9.6" customHeight="1" x14ac:dyDescent="0.45">
      <c r="A597" s="95"/>
      <c r="B597" s="258"/>
      <c r="C597" s="62"/>
      <c r="D597" s="62"/>
      <c r="E597" s="62"/>
      <c r="F597" s="63"/>
      <c r="G597" s="63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259"/>
      <c r="AI597" s="259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6"/>
      <c r="BR597" s="66"/>
      <c r="BS597" s="66"/>
      <c r="BT597" s="15"/>
      <c r="BU597" s="15"/>
      <c r="BV597" s="95"/>
    </row>
    <row r="598" spans="1:79" ht="8.85" customHeight="1" thickBot="1" x14ac:dyDescent="0.5">
      <c r="A598" s="95"/>
      <c r="B598" s="113"/>
      <c r="C598" s="67"/>
      <c r="D598" s="67"/>
      <c r="E598" s="67"/>
      <c r="F598" s="68"/>
      <c r="G598" s="68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272"/>
      <c r="AI598" s="272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9"/>
      <c r="BR598" s="69"/>
      <c r="BS598" s="69"/>
      <c r="BT598" s="15"/>
      <c r="BU598" s="15"/>
      <c r="BV598" s="95"/>
    </row>
    <row r="599" spans="1:79" s="18" customFormat="1" ht="40.5" customHeight="1" thickTop="1" x14ac:dyDescent="0.4">
      <c r="A599" s="271"/>
      <c r="B599" s="652" t="s">
        <v>0</v>
      </c>
      <c r="C599" s="648" t="s">
        <v>1</v>
      </c>
      <c r="D599" s="649"/>
      <c r="E599" s="273" t="s">
        <v>28</v>
      </c>
      <c r="F599" s="546" t="s">
        <v>100</v>
      </c>
      <c r="G599" s="546" t="s">
        <v>101</v>
      </c>
      <c r="H599" s="644" t="s">
        <v>41</v>
      </c>
      <c r="I599" s="645"/>
      <c r="J599" s="554" t="s">
        <v>7</v>
      </c>
      <c r="K599" s="554"/>
      <c r="L599" s="554"/>
      <c r="M599" s="554"/>
      <c r="N599" s="554"/>
      <c r="O599" s="554"/>
      <c r="P599" s="554" t="s">
        <v>2</v>
      </c>
      <c r="Q599" s="554"/>
      <c r="R599" s="554"/>
      <c r="S599" s="554"/>
      <c r="T599" s="554"/>
      <c r="U599" s="555"/>
      <c r="V599" s="550" t="s">
        <v>158</v>
      </c>
      <c r="W599" s="551"/>
      <c r="X599" s="550" t="s">
        <v>35</v>
      </c>
      <c r="Y599" s="551"/>
      <c r="Z599" s="550" t="s">
        <v>36</v>
      </c>
      <c r="AA599" s="551"/>
      <c r="AB599" s="550" t="s">
        <v>44</v>
      </c>
      <c r="AC599" s="551"/>
      <c r="AD599" s="554" t="s">
        <v>6</v>
      </c>
      <c r="AE599" s="554"/>
      <c r="AF599" s="554"/>
      <c r="AG599" s="554"/>
      <c r="AH599" s="554"/>
      <c r="AI599" s="554"/>
      <c r="AJ599" s="554" t="s">
        <v>68</v>
      </c>
      <c r="AK599" s="554"/>
      <c r="AL599" s="554"/>
      <c r="AM599" s="554"/>
      <c r="AN599" s="554"/>
      <c r="AO599" s="554"/>
      <c r="AP599" s="554" t="s">
        <v>69</v>
      </c>
      <c r="AQ599" s="554"/>
      <c r="AR599" s="554"/>
      <c r="AS599" s="554"/>
      <c r="AT599" s="554"/>
      <c r="AU599" s="554"/>
      <c r="AV599" s="554" t="s">
        <v>70</v>
      </c>
      <c r="AW599" s="554"/>
      <c r="AX599" s="554"/>
      <c r="AY599" s="554"/>
      <c r="AZ599" s="554"/>
      <c r="BA599" s="555"/>
      <c r="BB599" s="554" t="s">
        <v>4</v>
      </c>
      <c r="BC599" s="554"/>
      <c r="BD599" s="554"/>
      <c r="BE599" s="554"/>
      <c r="BF599" s="554"/>
      <c r="BG599" s="554"/>
      <c r="BH599" s="554" t="s">
        <v>71</v>
      </c>
      <c r="BI599" s="554"/>
      <c r="BJ599" s="554"/>
      <c r="BK599" s="554"/>
      <c r="BL599" s="554"/>
      <c r="BM599" s="556"/>
      <c r="BN599" s="557" t="s">
        <v>25</v>
      </c>
      <c r="BO599" s="558"/>
      <c r="BP599" s="559"/>
      <c r="BQ599" s="691" t="s">
        <v>110</v>
      </c>
      <c r="BR599" s="691" t="s">
        <v>86</v>
      </c>
      <c r="BS599" s="691" t="s">
        <v>87</v>
      </c>
      <c r="BT599" s="274"/>
      <c r="BU599" s="274"/>
      <c r="BV599" s="271"/>
    </row>
    <row r="600" spans="1:79" s="18" customFormat="1" ht="41.25" customHeight="1" x14ac:dyDescent="0.7">
      <c r="A600" s="271"/>
      <c r="B600" s="653"/>
      <c r="C600" s="650"/>
      <c r="D600" s="651"/>
      <c r="E600" s="275" t="s">
        <v>102</v>
      </c>
      <c r="F600" s="547"/>
      <c r="G600" s="547"/>
      <c r="H600" s="646"/>
      <c r="I600" s="647"/>
      <c r="J600" s="525" t="s">
        <v>17</v>
      </c>
      <c r="K600" s="526"/>
      <c r="L600" s="521" t="s">
        <v>18</v>
      </c>
      <c r="M600" s="522"/>
      <c r="N600" s="523" t="s">
        <v>19</v>
      </c>
      <c r="O600" s="524"/>
      <c r="P600" s="525" t="s">
        <v>26</v>
      </c>
      <c r="Q600" s="526"/>
      <c r="R600" s="521" t="s">
        <v>24</v>
      </c>
      <c r="S600" s="522"/>
      <c r="T600" s="523" t="s">
        <v>19</v>
      </c>
      <c r="U600" s="527"/>
      <c r="V600" s="552"/>
      <c r="W600" s="553"/>
      <c r="X600" s="552"/>
      <c r="Y600" s="553"/>
      <c r="Z600" s="552"/>
      <c r="AA600" s="553"/>
      <c r="AB600" s="552"/>
      <c r="AC600" s="553"/>
      <c r="AD600" s="525" t="s">
        <v>48</v>
      </c>
      <c r="AE600" s="526"/>
      <c r="AF600" s="521" t="s">
        <v>23</v>
      </c>
      <c r="AG600" s="522"/>
      <c r="AH600" s="563" t="s">
        <v>5</v>
      </c>
      <c r="AI600" s="564"/>
      <c r="AJ600" s="525" t="s">
        <v>48</v>
      </c>
      <c r="AK600" s="526"/>
      <c r="AL600" s="521" t="s">
        <v>23</v>
      </c>
      <c r="AM600" s="522"/>
      <c r="AN600" s="563" t="s">
        <v>5</v>
      </c>
      <c r="AO600" s="564"/>
      <c r="AP600" s="525" t="s">
        <v>48</v>
      </c>
      <c r="AQ600" s="526"/>
      <c r="AR600" s="521" t="s">
        <v>23</v>
      </c>
      <c r="AS600" s="522"/>
      <c r="AT600" s="563" t="s">
        <v>5</v>
      </c>
      <c r="AU600" s="564"/>
      <c r="AV600" s="525" t="s">
        <v>48</v>
      </c>
      <c r="AW600" s="526"/>
      <c r="AX600" s="521" t="s">
        <v>23</v>
      </c>
      <c r="AY600" s="522"/>
      <c r="AZ600" s="563" t="s">
        <v>5</v>
      </c>
      <c r="BA600" s="655"/>
      <c r="BB600" s="525" t="s">
        <v>48</v>
      </c>
      <c r="BC600" s="526"/>
      <c r="BD600" s="521" t="s">
        <v>23</v>
      </c>
      <c r="BE600" s="522"/>
      <c r="BF600" s="563" t="s">
        <v>5</v>
      </c>
      <c r="BG600" s="564"/>
      <c r="BH600" s="525" t="s">
        <v>48</v>
      </c>
      <c r="BI600" s="526"/>
      <c r="BJ600" s="521" t="s">
        <v>23</v>
      </c>
      <c r="BK600" s="522"/>
      <c r="BL600" s="563" t="s">
        <v>5</v>
      </c>
      <c r="BM600" s="564"/>
      <c r="BN600" s="560"/>
      <c r="BO600" s="561"/>
      <c r="BP600" s="562"/>
      <c r="BQ600" s="692"/>
      <c r="BR600" s="692"/>
      <c r="BS600" s="692"/>
      <c r="BT600" s="274"/>
      <c r="BU600" s="274"/>
      <c r="BV600" s="271"/>
      <c r="CA600" s="104"/>
    </row>
    <row r="601" spans="1:79" ht="23.85" customHeight="1" x14ac:dyDescent="0.35">
      <c r="A601" s="276"/>
      <c r="B601" s="570" t="str">
        <f>IF(ROSTER!B$8="","",ROSTER!B$8)</f>
        <v/>
      </c>
      <c r="C601" s="572" t="str">
        <f>IF(ROSTER!C$8="","",ROSTER!C$8)</f>
        <v/>
      </c>
      <c r="D601" s="573"/>
      <c r="E601" s="574"/>
      <c r="F601" s="576">
        <f>IF(E601="y",1,IF(E601="S",1,0))</f>
        <v>0</v>
      </c>
      <c r="G601" s="582">
        <f>IF(E601="S",1,0)</f>
        <v>0</v>
      </c>
      <c r="H601" s="578"/>
      <c r="I601" s="543"/>
      <c r="J601" s="542"/>
      <c r="K601" s="580"/>
      <c r="L601" s="584"/>
      <c r="M601" s="585"/>
      <c r="N601" s="588">
        <f>L601+J601</f>
        <v>0</v>
      </c>
      <c r="O601" s="589"/>
      <c r="P601" s="542"/>
      <c r="Q601" s="580"/>
      <c r="R601" s="584"/>
      <c r="S601" s="585"/>
      <c r="T601" s="588">
        <f>R601-P601</f>
        <v>0</v>
      </c>
      <c r="U601" s="588"/>
      <c r="V601" s="542"/>
      <c r="W601" s="543"/>
      <c r="X601" s="593"/>
      <c r="Y601" s="543"/>
      <c r="Z601" s="542"/>
      <c r="AA601" s="543"/>
      <c r="AB601" s="542"/>
      <c r="AC601" s="543"/>
      <c r="AD601" s="542"/>
      <c r="AE601" s="580"/>
      <c r="AF601" s="584"/>
      <c r="AG601" s="585"/>
      <c r="AH601" s="595">
        <f>IF(AD601=0,0,(AF601/AD601)*100)</f>
        <v>0</v>
      </c>
      <c r="AI601" s="596"/>
      <c r="AJ601" s="542"/>
      <c r="AK601" s="580"/>
      <c r="AL601" s="584"/>
      <c r="AM601" s="585"/>
      <c r="AN601" s="595">
        <f>IF(AJ601=0,0,(AL601/AJ601)*100)</f>
        <v>0</v>
      </c>
      <c r="AO601" s="596"/>
      <c r="AP601" s="542"/>
      <c r="AQ601" s="580"/>
      <c r="AR601" s="584"/>
      <c r="AS601" s="585"/>
      <c r="AT601" s="595">
        <f>IF(AP601=0,0,(AR601/AP601)*100)</f>
        <v>0</v>
      </c>
      <c r="AU601" s="596"/>
      <c r="AV601" s="599">
        <f>AD601+AJ601+AP601</f>
        <v>0</v>
      </c>
      <c r="AW601" s="600"/>
      <c r="AX601" s="630">
        <f>AF601+AL601+AR601</f>
        <v>0</v>
      </c>
      <c r="AY601" s="631"/>
      <c r="AZ601" s="595">
        <f>IF(AV601=0,0,(AX601/AV601)*100)</f>
        <v>0</v>
      </c>
      <c r="BA601" s="596"/>
      <c r="BB601" s="542"/>
      <c r="BC601" s="580"/>
      <c r="BD601" s="584"/>
      <c r="BE601" s="585"/>
      <c r="BF601" s="595">
        <f>IF(BB601=0,0,(BD601/BB601)*100)</f>
        <v>0</v>
      </c>
      <c r="BG601" s="596"/>
      <c r="BH601" s="599">
        <f>AV601+BB601</f>
        <v>0</v>
      </c>
      <c r="BI601" s="600"/>
      <c r="BJ601" s="630">
        <f>AX601+BD601</f>
        <v>0</v>
      </c>
      <c r="BK601" s="631"/>
      <c r="BL601" s="595">
        <f>IF(BH601=0,0,(BJ601/BH601)*100)</f>
        <v>0</v>
      </c>
      <c r="BM601" s="596"/>
      <c r="BN601" s="656">
        <f>(AF601*2)+(AL601*2)+(AR601*3)+BD601</f>
        <v>0</v>
      </c>
      <c r="BO601" s="657"/>
      <c r="BP601" s="658"/>
      <c r="BQ601" s="676">
        <f>IF(BS601=0,0,50*BR601/BS601)</f>
        <v>0</v>
      </c>
      <c r="BR601" s="662">
        <f>(BN601*BU$601)+(N601*BU$602)+(Z601*BU$603)+(R601*BU$604)+(X601*BU$605)+(AB601*BU$606)+(V601*BU$611)</f>
        <v>0</v>
      </c>
      <c r="BS601" s="662">
        <f>((BB601-BD601)*BU$608)+((AV601-AX601)*BU$607)+(H601*BU$609)+(P601*BU$610)</f>
        <v>0</v>
      </c>
      <c r="BT601" s="19" t="s">
        <v>75</v>
      </c>
      <c r="BU601" s="277">
        <f>IF(BQ596="B",'VALUE POINTS'!L$10,IF('GAME STATS'!BQ596="C",'VALUE POINTS'!M$10,'VALUE POINTS'!K$10))</f>
        <v>1</v>
      </c>
      <c r="BV601" s="278"/>
    </row>
    <row r="602" spans="1:79" ht="23.85" customHeight="1" x14ac:dyDescent="0.35">
      <c r="A602" s="276"/>
      <c r="B602" s="571"/>
      <c r="C602" s="642" t="str">
        <f>IF(ROSTER!D$8="","",ROSTER!D$8)</f>
        <v/>
      </c>
      <c r="D602" s="643"/>
      <c r="E602" s="575"/>
      <c r="F602" s="577"/>
      <c r="G602" s="583"/>
      <c r="H602" s="579"/>
      <c r="I602" s="545"/>
      <c r="J602" s="544"/>
      <c r="K602" s="581"/>
      <c r="L602" s="586"/>
      <c r="M602" s="587"/>
      <c r="N602" s="592"/>
      <c r="O602" s="603"/>
      <c r="P602" s="544"/>
      <c r="Q602" s="581"/>
      <c r="R602" s="586"/>
      <c r="S602" s="587"/>
      <c r="T602" s="592"/>
      <c r="U602" s="592"/>
      <c r="V602" s="544"/>
      <c r="W602" s="545"/>
      <c r="X602" s="594"/>
      <c r="Y602" s="545"/>
      <c r="Z602" s="544"/>
      <c r="AA602" s="545"/>
      <c r="AB602" s="544"/>
      <c r="AC602" s="545"/>
      <c r="AD602" s="544"/>
      <c r="AE602" s="581"/>
      <c r="AF602" s="586"/>
      <c r="AG602" s="587"/>
      <c r="AH602" s="626"/>
      <c r="AI602" s="627"/>
      <c r="AJ602" s="544"/>
      <c r="AK602" s="581"/>
      <c r="AL602" s="586"/>
      <c r="AM602" s="587"/>
      <c r="AN602" s="626"/>
      <c r="AO602" s="627"/>
      <c r="AP602" s="544"/>
      <c r="AQ602" s="581"/>
      <c r="AR602" s="586"/>
      <c r="AS602" s="587"/>
      <c r="AT602" s="626"/>
      <c r="AU602" s="627"/>
      <c r="AV602" s="628"/>
      <c r="AW602" s="629"/>
      <c r="AX602" s="632"/>
      <c r="AY602" s="633"/>
      <c r="AZ602" s="626"/>
      <c r="BA602" s="627"/>
      <c r="BB602" s="544"/>
      <c r="BC602" s="581"/>
      <c r="BD602" s="586"/>
      <c r="BE602" s="587"/>
      <c r="BF602" s="626"/>
      <c r="BG602" s="627"/>
      <c r="BH602" s="628"/>
      <c r="BI602" s="629"/>
      <c r="BJ602" s="632"/>
      <c r="BK602" s="633"/>
      <c r="BL602" s="626"/>
      <c r="BM602" s="627"/>
      <c r="BN602" s="678"/>
      <c r="BO602" s="679"/>
      <c r="BP602" s="680"/>
      <c r="BQ602" s="677"/>
      <c r="BR602" s="663"/>
      <c r="BS602" s="663"/>
      <c r="BT602" s="19" t="s">
        <v>76</v>
      </c>
      <c r="BU602" s="277">
        <f>IF(BQ596="B",'VALUE POINTS'!L$11,IF('GAME STATS'!BQ596="C",'VALUE POINTS'!M$11,'VALUE POINTS'!K$11))</f>
        <v>1</v>
      </c>
      <c r="BV602" s="278"/>
    </row>
    <row r="603" spans="1:79" ht="21.75" customHeight="1" x14ac:dyDescent="0.4">
      <c r="A603" s="95"/>
      <c r="B603" s="570" t="str">
        <f>IF(ROSTER!B$10="","",ROSTER!B$10)</f>
        <v/>
      </c>
      <c r="C603" s="572" t="str">
        <f>IF(ROSTER!C$10="","",ROSTER!C$10)</f>
        <v/>
      </c>
      <c r="D603" s="573"/>
      <c r="E603" s="574"/>
      <c r="F603" s="576">
        <f>IF(E603="y",1,IF(E603="S",1,0))</f>
        <v>0</v>
      </c>
      <c r="G603" s="582">
        <f>IF(E603="S",1,0)</f>
        <v>0</v>
      </c>
      <c r="H603" s="578"/>
      <c r="I603" s="543"/>
      <c r="J603" s="542"/>
      <c r="K603" s="580"/>
      <c r="L603" s="584"/>
      <c r="M603" s="585"/>
      <c r="N603" s="588">
        <f>L603+J603</f>
        <v>0</v>
      </c>
      <c r="O603" s="589"/>
      <c r="P603" s="542"/>
      <c r="Q603" s="580"/>
      <c r="R603" s="584"/>
      <c r="S603" s="585"/>
      <c r="T603" s="588">
        <f>R603-P603</f>
        <v>0</v>
      </c>
      <c r="U603" s="588"/>
      <c r="V603" s="542"/>
      <c r="W603" s="543"/>
      <c r="X603" s="593"/>
      <c r="Y603" s="543"/>
      <c r="Z603" s="542"/>
      <c r="AA603" s="543"/>
      <c r="AB603" s="542"/>
      <c r="AC603" s="543"/>
      <c r="AD603" s="542"/>
      <c r="AE603" s="580"/>
      <c r="AF603" s="584"/>
      <c r="AG603" s="585"/>
      <c r="AH603" s="595">
        <f>IF(AD603=0,0,(AF603/AD603)*100)</f>
        <v>0</v>
      </c>
      <c r="AI603" s="596"/>
      <c r="AJ603" s="542"/>
      <c r="AK603" s="580"/>
      <c r="AL603" s="584"/>
      <c r="AM603" s="585"/>
      <c r="AN603" s="595">
        <f>IF(AJ603=0,0,(AL603/AJ603)*100)</f>
        <v>0</v>
      </c>
      <c r="AO603" s="596"/>
      <c r="AP603" s="542"/>
      <c r="AQ603" s="580"/>
      <c r="AR603" s="584"/>
      <c r="AS603" s="585"/>
      <c r="AT603" s="595">
        <f>IF(AP603=0,0,(AR603/AP603)*100)</f>
        <v>0</v>
      </c>
      <c r="AU603" s="596"/>
      <c r="AV603" s="599">
        <f>AD603+AJ603+AP603</f>
        <v>0</v>
      </c>
      <c r="AW603" s="600"/>
      <c r="AX603" s="630">
        <f>AF603+AL603+AR603</f>
        <v>0</v>
      </c>
      <c r="AY603" s="631"/>
      <c r="AZ603" s="595">
        <f>IF(AV603=0,0,(AX603/AV603)*100)</f>
        <v>0</v>
      </c>
      <c r="BA603" s="596"/>
      <c r="BB603" s="542"/>
      <c r="BC603" s="580"/>
      <c r="BD603" s="584"/>
      <c r="BE603" s="585"/>
      <c r="BF603" s="595">
        <f>IF(BB603=0,0,(BD603/BB603)*100)</f>
        <v>0</v>
      </c>
      <c r="BG603" s="596"/>
      <c r="BH603" s="599">
        <f>AV603+BB603</f>
        <v>0</v>
      </c>
      <c r="BI603" s="600"/>
      <c r="BJ603" s="630">
        <f>AX603+BD603</f>
        <v>0</v>
      </c>
      <c r="BK603" s="631"/>
      <c r="BL603" s="595">
        <f>IF(BH603=0,0,(BJ603/BH603)*100)</f>
        <v>0</v>
      </c>
      <c r="BM603" s="596"/>
      <c r="BN603" s="656">
        <f>(AF603*2)+(AL603*2)+(AR603*3)+BD603</f>
        <v>0</v>
      </c>
      <c r="BO603" s="657"/>
      <c r="BP603" s="658"/>
      <c r="BQ603" s="676">
        <f>IF(BS603=0,0,50*BR603/BS603)</f>
        <v>0</v>
      </c>
      <c r="BR603" s="662">
        <f t="shared" ref="BR603" si="558">(BN603*BU$601)+(N603*BU$602)+(Z603*BU$603)+(R603*BU$604)+(X603*BU$605)+(AB603*BU$606)+(V603*BU$611)</f>
        <v>0</v>
      </c>
      <c r="BS603" s="662">
        <f t="shared" ref="BS603" si="559">((BB603-BD603)*BU$608)+((AV603-AX603)*BU$607)+(H603*BU$609)+(P603*BU$610)</f>
        <v>0</v>
      </c>
      <c r="BT603" s="19" t="s">
        <v>77</v>
      </c>
      <c r="BU603" s="277">
        <f>IF(BQ596="B",'VALUE POINTS'!L$12,IF('GAME STATS'!BQ596="C",'VALUE POINTS'!M$12,'VALUE POINTS'!K$12))</f>
        <v>2</v>
      </c>
      <c r="BV603" s="278"/>
      <c r="CA603" s="18"/>
    </row>
    <row r="604" spans="1:79" ht="21.75" customHeight="1" x14ac:dyDescent="0.35">
      <c r="A604" s="95"/>
      <c r="B604" s="571"/>
      <c r="C604" s="642" t="str">
        <f>IF(ROSTER!D$10="","",ROSTER!D$10)</f>
        <v/>
      </c>
      <c r="D604" s="643"/>
      <c r="E604" s="575"/>
      <c r="F604" s="577"/>
      <c r="G604" s="583"/>
      <c r="H604" s="579"/>
      <c r="I604" s="545"/>
      <c r="J604" s="544"/>
      <c r="K604" s="581"/>
      <c r="L604" s="586"/>
      <c r="M604" s="587"/>
      <c r="N604" s="592" t="s">
        <v>16</v>
      </c>
      <c r="O604" s="603"/>
      <c r="P604" s="544"/>
      <c r="Q604" s="581"/>
      <c r="R604" s="586"/>
      <c r="S604" s="587"/>
      <c r="T604" s="592" t="s">
        <v>16</v>
      </c>
      <c r="U604" s="592"/>
      <c r="V604" s="544"/>
      <c r="W604" s="545"/>
      <c r="X604" s="594"/>
      <c r="Y604" s="545"/>
      <c r="Z604" s="544"/>
      <c r="AA604" s="545"/>
      <c r="AB604" s="544"/>
      <c r="AC604" s="545"/>
      <c r="AD604" s="544"/>
      <c r="AE604" s="581"/>
      <c r="AF604" s="586"/>
      <c r="AG604" s="587"/>
      <c r="AH604" s="626"/>
      <c r="AI604" s="627"/>
      <c r="AJ604" s="544"/>
      <c r="AK604" s="581"/>
      <c r="AL604" s="586"/>
      <c r="AM604" s="587"/>
      <c r="AN604" s="626"/>
      <c r="AO604" s="627"/>
      <c r="AP604" s="544"/>
      <c r="AQ604" s="581"/>
      <c r="AR604" s="586"/>
      <c r="AS604" s="587"/>
      <c r="AT604" s="626"/>
      <c r="AU604" s="627"/>
      <c r="AV604" s="628"/>
      <c r="AW604" s="629"/>
      <c r="AX604" s="632"/>
      <c r="AY604" s="633"/>
      <c r="AZ604" s="626"/>
      <c r="BA604" s="627"/>
      <c r="BB604" s="544"/>
      <c r="BC604" s="581"/>
      <c r="BD604" s="586"/>
      <c r="BE604" s="587"/>
      <c r="BF604" s="626"/>
      <c r="BG604" s="627"/>
      <c r="BH604" s="628"/>
      <c r="BI604" s="629"/>
      <c r="BJ604" s="632"/>
      <c r="BK604" s="633"/>
      <c r="BL604" s="626"/>
      <c r="BM604" s="627"/>
      <c r="BN604" s="678"/>
      <c r="BO604" s="679"/>
      <c r="BP604" s="680"/>
      <c r="BQ604" s="677"/>
      <c r="BR604" s="663"/>
      <c r="BS604" s="663"/>
      <c r="BT604" s="19" t="s">
        <v>78</v>
      </c>
      <c r="BU604" s="277">
        <f>IF(BQ596="B",'VALUE POINTS'!L$13,IF('GAME STATS'!BQ596="C",'VALUE POINTS'!M$13,'VALUE POINTS'!K$13))</f>
        <v>2</v>
      </c>
      <c r="BV604" s="278"/>
    </row>
    <row r="605" spans="1:79" ht="21.75" customHeight="1" x14ac:dyDescent="0.35">
      <c r="A605" s="95"/>
      <c r="B605" s="570" t="str">
        <f>IF(ROSTER!B$12="","",ROSTER!B$12)</f>
        <v/>
      </c>
      <c r="C605" s="572" t="str">
        <f>IF(ROSTER!C$12="","",ROSTER!C$12)</f>
        <v/>
      </c>
      <c r="D605" s="573"/>
      <c r="E605" s="574"/>
      <c r="F605" s="576">
        <f>IF(E605="y",1,IF(E605="S",1,0))</f>
        <v>0</v>
      </c>
      <c r="G605" s="582">
        <f>IF(E605="S",1,0)</f>
        <v>0</v>
      </c>
      <c r="H605" s="578"/>
      <c r="I605" s="543"/>
      <c r="J605" s="542"/>
      <c r="K605" s="580"/>
      <c r="L605" s="584"/>
      <c r="M605" s="585"/>
      <c r="N605" s="588">
        <f>L605+J605</f>
        <v>0</v>
      </c>
      <c r="O605" s="589"/>
      <c r="P605" s="542"/>
      <c r="Q605" s="580"/>
      <c r="R605" s="584"/>
      <c r="S605" s="585"/>
      <c r="T605" s="588">
        <f>R605-P605</f>
        <v>0</v>
      </c>
      <c r="U605" s="588"/>
      <c r="V605" s="542"/>
      <c r="W605" s="543"/>
      <c r="X605" s="593"/>
      <c r="Y605" s="543"/>
      <c r="Z605" s="542"/>
      <c r="AA605" s="543"/>
      <c r="AB605" s="542"/>
      <c r="AC605" s="543"/>
      <c r="AD605" s="542"/>
      <c r="AE605" s="580"/>
      <c r="AF605" s="584"/>
      <c r="AG605" s="585"/>
      <c r="AH605" s="595">
        <f>IF(AD605=0,0,(AF605/AD605)*100)</f>
        <v>0</v>
      </c>
      <c r="AI605" s="596"/>
      <c r="AJ605" s="542"/>
      <c r="AK605" s="580"/>
      <c r="AL605" s="584"/>
      <c r="AM605" s="585"/>
      <c r="AN605" s="595">
        <f>IF(AJ605=0,0,(AL605/AJ605)*100)</f>
        <v>0</v>
      </c>
      <c r="AO605" s="596"/>
      <c r="AP605" s="542"/>
      <c r="AQ605" s="580"/>
      <c r="AR605" s="584"/>
      <c r="AS605" s="585"/>
      <c r="AT605" s="595">
        <f>IF(AP605=0,0,(AR605/AP605)*100)</f>
        <v>0</v>
      </c>
      <c r="AU605" s="596"/>
      <c r="AV605" s="599">
        <f>AD605+AJ605+AP605</f>
        <v>0</v>
      </c>
      <c r="AW605" s="600"/>
      <c r="AX605" s="630">
        <f>AF605+AL605+AR605</f>
        <v>0</v>
      </c>
      <c r="AY605" s="631"/>
      <c r="AZ605" s="595">
        <f>IF(AV605=0,0,(AX605/AV605)*100)</f>
        <v>0</v>
      </c>
      <c r="BA605" s="596"/>
      <c r="BB605" s="542"/>
      <c r="BC605" s="580"/>
      <c r="BD605" s="584"/>
      <c r="BE605" s="585"/>
      <c r="BF605" s="595">
        <f>IF(BB605=0,0,(BD605/BB605)*100)</f>
        <v>0</v>
      </c>
      <c r="BG605" s="596"/>
      <c r="BH605" s="599">
        <f>AV605+BB605</f>
        <v>0</v>
      </c>
      <c r="BI605" s="600"/>
      <c r="BJ605" s="630">
        <f>AX605+BD605</f>
        <v>0</v>
      </c>
      <c r="BK605" s="631"/>
      <c r="BL605" s="595">
        <f>IF(BH605=0,0,(BJ605/BH605)*100)</f>
        <v>0</v>
      </c>
      <c r="BM605" s="596"/>
      <c r="BN605" s="656">
        <f>(AF605*2)+(AL605*2)+(AR605*3)+BD605</f>
        <v>0</v>
      </c>
      <c r="BO605" s="657"/>
      <c r="BP605" s="658"/>
      <c r="BQ605" s="676">
        <f t="shared" ref="BQ605" si="560">IF(BS605=0,0,50*BR605/BS605)</f>
        <v>0</v>
      </c>
      <c r="BR605" s="662">
        <f t="shared" ref="BR605" si="561">(BN605*BU$601)+(N605*BU$602)+(Z605*BU$603)+(R605*BU$604)+(X605*BU$605)+(AB605*BU$606)+(V605*BU$611)</f>
        <v>0</v>
      </c>
      <c r="BS605" s="662">
        <f t="shared" ref="BS605" si="562">((BB605-BD605)*BU$608)+((AV605-AX605)*BU$607)+(H605*BU$609)+(P605*BU$610)</f>
        <v>0</v>
      </c>
      <c r="BT605" s="19" t="s">
        <v>79</v>
      </c>
      <c r="BU605" s="277">
        <f>IF(BQ596="B",'VALUE POINTS'!L$14,IF('GAME STATS'!BQ596="C",'VALUE POINTS'!M$14,'VALUE POINTS'!K$14))</f>
        <v>2</v>
      </c>
      <c r="BV605" s="278"/>
    </row>
    <row r="606" spans="1:79" ht="21.75" customHeight="1" x14ac:dyDescent="0.4">
      <c r="A606" s="95"/>
      <c r="B606" s="571"/>
      <c r="C606" s="642" t="str">
        <f>IF(ROSTER!D$12="","",ROSTER!D$12)</f>
        <v/>
      </c>
      <c r="D606" s="643"/>
      <c r="E606" s="575"/>
      <c r="F606" s="577"/>
      <c r="G606" s="583"/>
      <c r="H606" s="579"/>
      <c r="I606" s="545"/>
      <c r="J606" s="544"/>
      <c r="K606" s="581"/>
      <c r="L606" s="586"/>
      <c r="M606" s="587"/>
      <c r="N606" s="592" t="s">
        <v>16</v>
      </c>
      <c r="O606" s="603"/>
      <c r="P606" s="544"/>
      <c r="Q606" s="581"/>
      <c r="R606" s="586"/>
      <c r="S606" s="587"/>
      <c r="T606" s="592" t="s">
        <v>16</v>
      </c>
      <c r="U606" s="592"/>
      <c r="V606" s="544"/>
      <c r="W606" s="545"/>
      <c r="X606" s="594"/>
      <c r="Y606" s="545"/>
      <c r="Z606" s="544"/>
      <c r="AA606" s="545"/>
      <c r="AB606" s="544"/>
      <c r="AC606" s="545"/>
      <c r="AD606" s="544"/>
      <c r="AE606" s="581"/>
      <c r="AF606" s="586"/>
      <c r="AG606" s="587"/>
      <c r="AH606" s="626"/>
      <c r="AI606" s="627"/>
      <c r="AJ606" s="544"/>
      <c r="AK606" s="581"/>
      <c r="AL606" s="586"/>
      <c r="AM606" s="587"/>
      <c r="AN606" s="626"/>
      <c r="AO606" s="627"/>
      <c r="AP606" s="544"/>
      <c r="AQ606" s="581"/>
      <c r="AR606" s="586"/>
      <c r="AS606" s="587"/>
      <c r="AT606" s="626"/>
      <c r="AU606" s="627"/>
      <c r="AV606" s="628"/>
      <c r="AW606" s="629"/>
      <c r="AX606" s="632"/>
      <c r="AY606" s="633"/>
      <c r="AZ606" s="626"/>
      <c r="BA606" s="627"/>
      <c r="BB606" s="544"/>
      <c r="BC606" s="581"/>
      <c r="BD606" s="586"/>
      <c r="BE606" s="587"/>
      <c r="BF606" s="626"/>
      <c r="BG606" s="627"/>
      <c r="BH606" s="628"/>
      <c r="BI606" s="629"/>
      <c r="BJ606" s="632"/>
      <c r="BK606" s="633"/>
      <c r="BL606" s="626"/>
      <c r="BM606" s="627"/>
      <c r="BN606" s="678"/>
      <c r="BO606" s="679"/>
      <c r="BP606" s="680"/>
      <c r="BQ606" s="677"/>
      <c r="BR606" s="663"/>
      <c r="BS606" s="663"/>
      <c r="BT606" s="19" t="s">
        <v>80</v>
      </c>
      <c r="BU606" s="277">
        <f>IF(BQ596="B",'VALUE POINTS'!L$15,IF('GAME STATS'!BQ596="C",'VALUE POINTS'!M$15,'VALUE POINTS'!K$15))</f>
        <v>2</v>
      </c>
      <c r="BV606" s="278"/>
      <c r="CA606" s="18"/>
    </row>
    <row r="607" spans="1:79" ht="21.75" customHeight="1" x14ac:dyDescent="0.35">
      <c r="A607" s="95"/>
      <c r="B607" s="570" t="str">
        <f>IF(ROSTER!B$14="","",ROSTER!B$14)</f>
        <v/>
      </c>
      <c r="C607" s="572" t="str">
        <f>IF(ROSTER!C$14="","",ROSTER!C$14)</f>
        <v/>
      </c>
      <c r="D607" s="573"/>
      <c r="E607" s="574"/>
      <c r="F607" s="576">
        <f>IF(E607="y",1,IF(E607="S",1,0))</f>
        <v>0</v>
      </c>
      <c r="G607" s="582">
        <f>IF(E607="S",1,0)</f>
        <v>0</v>
      </c>
      <c r="H607" s="578"/>
      <c r="I607" s="543"/>
      <c r="J607" s="542"/>
      <c r="K607" s="580"/>
      <c r="L607" s="584"/>
      <c r="M607" s="585"/>
      <c r="N607" s="588">
        <f>L607+J607</f>
        <v>0</v>
      </c>
      <c r="O607" s="589"/>
      <c r="P607" s="542"/>
      <c r="Q607" s="580"/>
      <c r="R607" s="584"/>
      <c r="S607" s="585"/>
      <c r="T607" s="588">
        <f>R607-P607</f>
        <v>0</v>
      </c>
      <c r="U607" s="588"/>
      <c r="V607" s="542"/>
      <c r="W607" s="543"/>
      <c r="X607" s="593"/>
      <c r="Y607" s="543"/>
      <c r="Z607" s="542"/>
      <c r="AA607" s="543"/>
      <c r="AB607" s="542"/>
      <c r="AC607" s="543"/>
      <c r="AD607" s="542"/>
      <c r="AE607" s="580"/>
      <c r="AF607" s="584"/>
      <c r="AG607" s="585"/>
      <c r="AH607" s="595">
        <f>IF(AD607=0,0,(AF607/AD607)*100)</f>
        <v>0</v>
      </c>
      <c r="AI607" s="596"/>
      <c r="AJ607" s="542"/>
      <c r="AK607" s="580"/>
      <c r="AL607" s="584"/>
      <c r="AM607" s="585"/>
      <c r="AN607" s="595">
        <f>IF(AJ607=0,0,(AL607/AJ607)*100)</f>
        <v>0</v>
      </c>
      <c r="AO607" s="596"/>
      <c r="AP607" s="542"/>
      <c r="AQ607" s="580"/>
      <c r="AR607" s="584"/>
      <c r="AS607" s="585"/>
      <c r="AT607" s="595">
        <f>IF(AP607=0,0,(AR607/AP607)*100)</f>
        <v>0</v>
      </c>
      <c r="AU607" s="596"/>
      <c r="AV607" s="599">
        <f>AD607+AJ607+AP607</f>
        <v>0</v>
      </c>
      <c r="AW607" s="600"/>
      <c r="AX607" s="630">
        <f>AF607+AL607+AR607</f>
        <v>0</v>
      </c>
      <c r="AY607" s="631"/>
      <c r="AZ607" s="595">
        <f>IF(AV607=0,0,(AX607/AV607)*100)</f>
        <v>0</v>
      </c>
      <c r="BA607" s="596"/>
      <c r="BB607" s="542"/>
      <c r="BC607" s="580"/>
      <c r="BD607" s="584"/>
      <c r="BE607" s="585"/>
      <c r="BF607" s="595">
        <f>IF(BB607=0,0,(BD607/BB607)*100)</f>
        <v>0</v>
      </c>
      <c r="BG607" s="596"/>
      <c r="BH607" s="599">
        <f>AV607+BB607</f>
        <v>0</v>
      </c>
      <c r="BI607" s="600"/>
      <c r="BJ607" s="630">
        <f>AX607+BD607</f>
        <v>0</v>
      </c>
      <c r="BK607" s="631"/>
      <c r="BL607" s="595">
        <f>IF(BH607=0,0,(BJ607/BH607)*100)</f>
        <v>0</v>
      </c>
      <c r="BM607" s="596"/>
      <c r="BN607" s="656">
        <f>(AF607*2)+(AL607*2)+(AR607*3)+BD607</f>
        <v>0</v>
      </c>
      <c r="BO607" s="657"/>
      <c r="BP607" s="658"/>
      <c r="BQ607" s="676">
        <f t="shared" ref="BQ607" si="563">IF(BS607=0,0,50*BR607/BS607)</f>
        <v>0</v>
      </c>
      <c r="BR607" s="662">
        <f t="shared" ref="BR607" si="564">(BN607*BU$601)+(N607*BU$602)+(Z607*BU$603)+(R607*BU$604)+(X607*BU$605)+(AB607*BU$606)+(V607*BU$611)</f>
        <v>0</v>
      </c>
      <c r="BS607" s="662">
        <f t="shared" ref="BS607" si="565">((BB607-BD607)*BU$608)+((AV607-AX607)*BU$607)+(H607*BU$609)+(P607*BU$610)</f>
        <v>0</v>
      </c>
      <c r="BT607" s="19" t="s">
        <v>81</v>
      </c>
      <c r="BU607" s="277">
        <f>IF(BQ596="B",'VALUE POINTS'!L$16,IF('GAME STATS'!BQ596="C",'VALUE POINTS'!M$16,'VALUE POINTS'!K$16))</f>
        <v>2</v>
      </c>
      <c r="BV607" s="278"/>
    </row>
    <row r="608" spans="1:79" ht="21.75" customHeight="1" x14ac:dyDescent="0.35">
      <c r="A608" s="95"/>
      <c r="B608" s="571"/>
      <c r="C608" s="642" t="str">
        <f>IF(ROSTER!D$14="","",ROSTER!D$14)</f>
        <v/>
      </c>
      <c r="D608" s="643"/>
      <c r="E608" s="575"/>
      <c r="F608" s="577"/>
      <c r="G608" s="583"/>
      <c r="H608" s="579"/>
      <c r="I608" s="545"/>
      <c r="J608" s="544"/>
      <c r="K608" s="581"/>
      <c r="L608" s="586"/>
      <c r="M608" s="587"/>
      <c r="N608" s="592" t="s">
        <v>16</v>
      </c>
      <c r="O608" s="603"/>
      <c r="P608" s="544"/>
      <c r="Q608" s="581"/>
      <c r="R608" s="586"/>
      <c r="S608" s="587"/>
      <c r="T608" s="592" t="s">
        <v>16</v>
      </c>
      <c r="U608" s="592"/>
      <c r="V608" s="544"/>
      <c r="W608" s="545"/>
      <c r="X608" s="594"/>
      <c r="Y608" s="545"/>
      <c r="Z608" s="544"/>
      <c r="AA608" s="545"/>
      <c r="AB608" s="544"/>
      <c r="AC608" s="545"/>
      <c r="AD608" s="544"/>
      <c r="AE608" s="581"/>
      <c r="AF608" s="586"/>
      <c r="AG608" s="587"/>
      <c r="AH608" s="626"/>
      <c r="AI608" s="627"/>
      <c r="AJ608" s="544"/>
      <c r="AK608" s="581"/>
      <c r="AL608" s="586"/>
      <c r="AM608" s="587"/>
      <c r="AN608" s="626"/>
      <c r="AO608" s="627"/>
      <c r="AP608" s="544"/>
      <c r="AQ608" s="581"/>
      <c r="AR608" s="586"/>
      <c r="AS608" s="587"/>
      <c r="AT608" s="626"/>
      <c r="AU608" s="627"/>
      <c r="AV608" s="628"/>
      <c r="AW608" s="629"/>
      <c r="AX608" s="632"/>
      <c r="AY608" s="633"/>
      <c r="AZ608" s="626"/>
      <c r="BA608" s="627"/>
      <c r="BB608" s="544"/>
      <c r="BC608" s="581"/>
      <c r="BD608" s="586"/>
      <c r="BE608" s="587"/>
      <c r="BF608" s="626"/>
      <c r="BG608" s="627"/>
      <c r="BH608" s="628"/>
      <c r="BI608" s="629"/>
      <c r="BJ608" s="632"/>
      <c r="BK608" s="633"/>
      <c r="BL608" s="626"/>
      <c r="BM608" s="627"/>
      <c r="BN608" s="678"/>
      <c r="BO608" s="679"/>
      <c r="BP608" s="680"/>
      <c r="BQ608" s="677"/>
      <c r="BR608" s="663"/>
      <c r="BS608" s="663"/>
      <c r="BT608" s="19" t="s">
        <v>82</v>
      </c>
      <c r="BU608" s="277">
        <f>IF(BQ596="B",'VALUE POINTS'!L$17,IF('GAME STATS'!BQ596="C",'VALUE POINTS'!M$17,'VALUE POINTS'!K$17))</f>
        <v>1</v>
      </c>
      <c r="BV608" s="278"/>
    </row>
    <row r="609" spans="1:74" ht="21.75" customHeight="1" x14ac:dyDescent="0.35">
      <c r="A609" s="95"/>
      <c r="B609" s="570" t="str">
        <f>IF(ROSTER!B$16="","",ROSTER!B$16)</f>
        <v/>
      </c>
      <c r="C609" s="572" t="str">
        <f>IF(ROSTER!C$16="","",ROSTER!C$16)</f>
        <v/>
      </c>
      <c r="D609" s="573"/>
      <c r="E609" s="574"/>
      <c r="F609" s="576">
        <f>IF(E609="y",1,IF(E609="S",1,0))</f>
        <v>0</v>
      </c>
      <c r="G609" s="582">
        <f>IF(E609="S",1,0)</f>
        <v>0</v>
      </c>
      <c r="H609" s="578"/>
      <c r="I609" s="543"/>
      <c r="J609" s="542"/>
      <c r="K609" s="580"/>
      <c r="L609" s="584"/>
      <c r="M609" s="585"/>
      <c r="N609" s="588">
        <f>L609+J609</f>
        <v>0</v>
      </c>
      <c r="O609" s="589"/>
      <c r="P609" s="542"/>
      <c r="Q609" s="580"/>
      <c r="R609" s="584"/>
      <c r="S609" s="585"/>
      <c r="T609" s="588">
        <f>R609-P609</f>
        <v>0</v>
      </c>
      <c r="U609" s="588"/>
      <c r="V609" s="542"/>
      <c r="W609" s="543"/>
      <c r="X609" s="593"/>
      <c r="Y609" s="543"/>
      <c r="Z609" s="542"/>
      <c r="AA609" s="543"/>
      <c r="AB609" s="542"/>
      <c r="AC609" s="543"/>
      <c r="AD609" s="542"/>
      <c r="AE609" s="580"/>
      <c r="AF609" s="584"/>
      <c r="AG609" s="585"/>
      <c r="AH609" s="595">
        <f>IF(AD609=0,0,(AF609/AD609)*100)</f>
        <v>0</v>
      </c>
      <c r="AI609" s="596"/>
      <c r="AJ609" s="542"/>
      <c r="AK609" s="580"/>
      <c r="AL609" s="584"/>
      <c r="AM609" s="585"/>
      <c r="AN609" s="595">
        <f>IF(AJ609=0,0,(AL609/AJ609)*100)</f>
        <v>0</v>
      </c>
      <c r="AO609" s="596"/>
      <c r="AP609" s="542"/>
      <c r="AQ609" s="580"/>
      <c r="AR609" s="584"/>
      <c r="AS609" s="585"/>
      <c r="AT609" s="595">
        <f>IF(AP609=0,0,(AR609/AP609)*100)</f>
        <v>0</v>
      </c>
      <c r="AU609" s="596"/>
      <c r="AV609" s="599">
        <f>AD609+AJ609+AP609</f>
        <v>0</v>
      </c>
      <c r="AW609" s="600"/>
      <c r="AX609" s="630">
        <f>AF609+AL609+AR609</f>
        <v>0</v>
      </c>
      <c r="AY609" s="631"/>
      <c r="AZ609" s="595">
        <f>IF(AV609=0,0,(AX609/AV609)*100)</f>
        <v>0</v>
      </c>
      <c r="BA609" s="596"/>
      <c r="BB609" s="542"/>
      <c r="BC609" s="580"/>
      <c r="BD609" s="584"/>
      <c r="BE609" s="585"/>
      <c r="BF609" s="595">
        <f>IF(BB609=0,0,(BD609/BB609)*100)</f>
        <v>0</v>
      </c>
      <c r="BG609" s="596"/>
      <c r="BH609" s="599">
        <f>AV609+BB609</f>
        <v>0</v>
      </c>
      <c r="BI609" s="600"/>
      <c r="BJ609" s="630">
        <f>AX609+BD609</f>
        <v>0</v>
      </c>
      <c r="BK609" s="631"/>
      <c r="BL609" s="595">
        <f>IF(BH609=0,0,(BJ609/BH609)*100)</f>
        <v>0</v>
      </c>
      <c r="BM609" s="596"/>
      <c r="BN609" s="656">
        <f>(AF609*2)+(AL609*2)+(AR609*3)+BD609</f>
        <v>0</v>
      </c>
      <c r="BO609" s="657"/>
      <c r="BP609" s="658"/>
      <c r="BQ609" s="676">
        <f t="shared" ref="BQ609" si="566">IF(BS609=0,0,50*BR609/BS609)</f>
        <v>0</v>
      </c>
      <c r="BR609" s="662">
        <f t="shared" ref="BR609" si="567">(BN609*BU$601)+(N609*BU$602)+(Z609*BU$603)+(R609*BU$604)+(X609*BU$605)+(AB609*BU$606)+(V609*BU$611)</f>
        <v>0</v>
      </c>
      <c r="BS609" s="662">
        <f t="shared" ref="BS609" si="568">((BB609-BD609)*BU$608)+((AV609-AX609)*BU$607)+(H609*BU$609)+(P609*BU$610)</f>
        <v>0</v>
      </c>
      <c r="BT609" s="19" t="s">
        <v>83</v>
      </c>
      <c r="BU609" s="277">
        <f>IF(BQ596="B",'VALUE POINTS'!L$18,IF('GAME STATS'!BQ596="C",'VALUE POINTS'!M$18,'VALUE POINTS'!K$18))</f>
        <v>2</v>
      </c>
      <c r="BV609" s="278"/>
    </row>
    <row r="610" spans="1:74" ht="21.75" customHeight="1" x14ac:dyDescent="0.35">
      <c r="A610" s="95"/>
      <c r="B610" s="571"/>
      <c r="C610" s="642" t="str">
        <f>IF(ROSTER!D$16="","",ROSTER!D$16)</f>
        <v/>
      </c>
      <c r="D610" s="643"/>
      <c r="E610" s="575"/>
      <c r="F610" s="577"/>
      <c r="G610" s="583"/>
      <c r="H610" s="579"/>
      <c r="I610" s="545"/>
      <c r="J610" s="544"/>
      <c r="K610" s="581"/>
      <c r="L610" s="586"/>
      <c r="M610" s="587"/>
      <c r="N610" s="592" t="s">
        <v>16</v>
      </c>
      <c r="O610" s="603"/>
      <c r="P610" s="544"/>
      <c r="Q610" s="581"/>
      <c r="R610" s="586"/>
      <c r="S610" s="587"/>
      <c r="T610" s="592" t="s">
        <v>16</v>
      </c>
      <c r="U610" s="592"/>
      <c r="V610" s="544"/>
      <c r="W610" s="545"/>
      <c r="X610" s="594"/>
      <c r="Y610" s="545"/>
      <c r="Z610" s="544"/>
      <c r="AA610" s="545"/>
      <c r="AB610" s="544"/>
      <c r="AC610" s="545"/>
      <c r="AD610" s="544"/>
      <c r="AE610" s="581"/>
      <c r="AF610" s="586"/>
      <c r="AG610" s="587"/>
      <c r="AH610" s="626"/>
      <c r="AI610" s="627"/>
      <c r="AJ610" s="544"/>
      <c r="AK610" s="581"/>
      <c r="AL610" s="586"/>
      <c r="AM610" s="587"/>
      <c r="AN610" s="626"/>
      <c r="AO610" s="627"/>
      <c r="AP610" s="544"/>
      <c r="AQ610" s="581"/>
      <c r="AR610" s="586"/>
      <c r="AS610" s="587"/>
      <c r="AT610" s="626"/>
      <c r="AU610" s="627"/>
      <c r="AV610" s="628"/>
      <c r="AW610" s="629"/>
      <c r="AX610" s="632"/>
      <c r="AY610" s="633"/>
      <c r="AZ610" s="626"/>
      <c r="BA610" s="627"/>
      <c r="BB610" s="544"/>
      <c r="BC610" s="581"/>
      <c r="BD610" s="586"/>
      <c r="BE610" s="587"/>
      <c r="BF610" s="626"/>
      <c r="BG610" s="627"/>
      <c r="BH610" s="628"/>
      <c r="BI610" s="629"/>
      <c r="BJ610" s="632"/>
      <c r="BK610" s="633"/>
      <c r="BL610" s="626"/>
      <c r="BM610" s="627"/>
      <c r="BN610" s="678"/>
      <c r="BO610" s="679"/>
      <c r="BP610" s="680"/>
      <c r="BQ610" s="677"/>
      <c r="BR610" s="663"/>
      <c r="BS610" s="663"/>
      <c r="BT610" s="19" t="s">
        <v>84</v>
      </c>
      <c r="BU610" s="277">
        <f>IF(BQ596="B",'VALUE POINTS'!L$19,IF('GAME STATS'!BQ596="C",'VALUE POINTS'!M$19,'VALUE POINTS'!K$19))</f>
        <v>2</v>
      </c>
      <c r="BV610" s="278"/>
    </row>
    <row r="611" spans="1:74" ht="21.75" customHeight="1" x14ac:dyDescent="0.35">
      <c r="A611" s="95"/>
      <c r="B611" s="570" t="str">
        <f>IF(ROSTER!B$18="","",ROSTER!B$18)</f>
        <v/>
      </c>
      <c r="C611" s="572" t="str">
        <f>IF(ROSTER!C$18="","",ROSTER!C$18)</f>
        <v/>
      </c>
      <c r="D611" s="573"/>
      <c r="E611" s="574"/>
      <c r="F611" s="576">
        <f>IF(E611="y",1,IF(E611="S",1,0))</f>
        <v>0</v>
      </c>
      <c r="G611" s="582">
        <f>IF(E611="S",1,0)</f>
        <v>0</v>
      </c>
      <c r="H611" s="578"/>
      <c r="I611" s="543"/>
      <c r="J611" s="542"/>
      <c r="K611" s="580"/>
      <c r="L611" s="584"/>
      <c r="M611" s="585"/>
      <c r="N611" s="588">
        <f>L611+J611</f>
        <v>0</v>
      </c>
      <c r="O611" s="589"/>
      <c r="P611" s="542"/>
      <c r="Q611" s="580"/>
      <c r="R611" s="584"/>
      <c r="S611" s="585"/>
      <c r="T611" s="588">
        <f>R611-P611</f>
        <v>0</v>
      </c>
      <c r="U611" s="588"/>
      <c r="V611" s="542"/>
      <c r="W611" s="543"/>
      <c r="X611" s="593"/>
      <c r="Y611" s="543"/>
      <c r="Z611" s="542"/>
      <c r="AA611" s="543"/>
      <c r="AB611" s="542"/>
      <c r="AC611" s="543"/>
      <c r="AD611" s="542"/>
      <c r="AE611" s="580"/>
      <c r="AF611" s="584"/>
      <c r="AG611" s="585"/>
      <c r="AH611" s="595">
        <f>IF(AD611=0,0,(AF611/AD611)*100)</f>
        <v>0</v>
      </c>
      <c r="AI611" s="596"/>
      <c r="AJ611" s="542"/>
      <c r="AK611" s="580"/>
      <c r="AL611" s="584"/>
      <c r="AM611" s="585"/>
      <c r="AN611" s="595">
        <f>IF(AJ611=0,0,(AL611/AJ611)*100)</f>
        <v>0</v>
      </c>
      <c r="AO611" s="596"/>
      <c r="AP611" s="542"/>
      <c r="AQ611" s="580"/>
      <c r="AR611" s="584"/>
      <c r="AS611" s="585"/>
      <c r="AT611" s="595">
        <f>IF(AP611=0,0,(AR611/AP611)*100)</f>
        <v>0</v>
      </c>
      <c r="AU611" s="596"/>
      <c r="AV611" s="599">
        <f>AD611+AJ611+AP611</f>
        <v>0</v>
      </c>
      <c r="AW611" s="600"/>
      <c r="AX611" s="630">
        <f>AF611+AL611+AR611</f>
        <v>0</v>
      </c>
      <c r="AY611" s="631"/>
      <c r="AZ611" s="595">
        <f>IF(AV611=0,0,(AX611/AV611)*100)</f>
        <v>0</v>
      </c>
      <c r="BA611" s="596"/>
      <c r="BB611" s="542"/>
      <c r="BC611" s="580"/>
      <c r="BD611" s="584"/>
      <c r="BE611" s="585"/>
      <c r="BF611" s="595">
        <f>IF(BB611=0,0,(BD611/BB611)*100)</f>
        <v>0</v>
      </c>
      <c r="BG611" s="596"/>
      <c r="BH611" s="599">
        <f>AV611+BB611</f>
        <v>0</v>
      </c>
      <c r="BI611" s="600"/>
      <c r="BJ611" s="630">
        <f>AX611+BD611</f>
        <v>0</v>
      </c>
      <c r="BK611" s="631"/>
      <c r="BL611" s="595">
        <f>IF(BH611=0,0,(BJ611/BH611)*100)</f>
        <v>0</v>
      </c>
      <c r="BM611" s="596"/>
      <c r="BN611" s="656">
        <f>(AF611*2)+(AL611*2)+(AR611*3)+BD611</f>
        <v>0</v>
      </c>
      <c r="BO611" s="657"/>
      <c r="BP611" s="658"/>
      <c r="BQ611" s="676">
        <f t="shared" ref="BQ611" si="569">IF(BS611=0,0,50*BR611/BS611)</f>
        <v>0</v>
      </c>
      <c r="BR611" s="662">
        <f t="shared" ref="BR611" si="570">(BN611*BU$601)+(N611*BU$602)+(Z611*BU$603)+(R611*BU$604)+(X611*BU$605)+(AB611*BU$606)+(V611*BU$611)</f>
        <v>0</v>
      </c>
      <c r="BS611" s="662">
        <f t="shared" ref="BS611" si="571">((BB611-BD611)*BU$608)+((AV611-AX611)*BU$607)+(H611*BU$609)+(P611*BU$610)</f>
        <v>0</v>
      </c>
      <c r="BT611" s="19" t="s">
        <v>160</v>
      </c>
      <c r="BU611" s="277">
        <f>IF(BQ596="B",'VALUE POINTS'!L$20,IF('GAME STATS'!BQ596="C",'VALUE POINTS'!M$20,'VALUE POINTS'!K$20))</f>
        <v>1</v>
      </c>
      <c r="BV611" s="278"/>
    </row>
    <row r="612" spans="1:74" ht="21.75" customHeight="1" x14ac:dyDescent="0.25">
      <c r="A612" s="95"/>
      <c r="B612" s="571"/>
      <c r="C612" s="642" t="str">
        <f>IF(ROSTER!D$18="","",ROSTER!D$18)</f>
        <v/>
      </c>
      <c r="D612" s="643"/>
      <c r="E612" s="575"/>
      <c r="F612" s="577"/>
      <c r="G612" s="583"/>
      <c r="H612" s="579"/>
      <c r="I612" s="545"/>
      <c r="J612" s="544"/>
      <c r="K612" s="581"/>
      <c r="L612" s="586"/>
      <c r="M612" s="587"/>
      <c r="N612" s="592" t="s">
        <v>16</v>
      </c>
      <c r="O612" s="603"/>
      <c r="P612" s="544"/>
      <c r="Q612" s="581"/>
      <c r="R612" s="586"/>
      <c r="S612" s="587"/>
      <c r="T612" s="592" t="s">
        <v>16</v>
      </c>
      <c r="U612" s="592"/>
      <c r="V612" s="544"/>
      <c r="W612" s="545"/>
      <c r="X612" s="594"/>
      <c r="Y612" s="545"/>
      <c r="Z612" s="544"/>
      <c r="AA612" s="545"/>
      <c r="AB612" s="544"/>
      <c r="AC612" s="545"/>
      <c r="AD612" s="544"/>
      <c r="AE612" s="581"/>
      <c r="AF612" s="586"/>
      <c r="AG612" s="587"/>
      <c r="AH612" s="626"/>
      <c r="AI612" s="627"/>
      <c r="AJ612" s="544"/>
      <c r="AK612" s="581"/>
      <c r="AL612" s="586"/>
      <c r="AM612" s="587"/>
      <c r="AN612" s="626"/>
      <c r="AO612" s="627"/>
      <c r="AP612" s="544"/>
      <c r="AQ612" s="581"/>
      <c r="AR612" s="586"/>
      <c r="AS612" s="587"/>
      <c r="AT612" s="626"/>
      <c r="AU612" s="627"/>
      <c r="AV612" s="628"/>
      <c r="AW612" s="629"/>
      <c r="AX612" s="632"/>
      <c r="AY612" s="633"/>
      <c r="AZ612" s="626"/>
      <c r="BA612" s="627"/>
      <c r="BB612" s="544"/>
      <c r="BC612" s="581"/>
      <c r="BD612" s="586"/>
      <c r="BE612" s="587"/>
      <c r="BF612" s="626"/>
      <c r="BG612" s="627"/>
      <c r="BH612" s="628"/>
      <c r="BI612" s="629"/>
      <c r="BJ612" s="632"/>
      <c r="BK612" s="633"/>
      <c r="BL612" s="626"/>
      <c r="BM612" s="627"/>
      <c r="BN612" s="678"/>
      <c r="BO612" s="679"/>
      <c r="BP612" s="680"/>
      <c r="BQ612" s="677"/>
      <c r="BR612" s="663"/>
      <c r="BS612" s="663"/>
      <c r="BT612" s="15"/>
      <c r="BU612" s="15"/>
      <c r="BV612" s="95"/>
    </row>
    <row r="613" spans="1:74" ht="21.75" customHeight="1" x14ac:dyDescent="0.25">
      <c r="A613" s="95"/>
      <c r="B613" s="570" t="str">
        <f>IF(ROSTER!B$20="","",ROSTER!B$20)</f>
        <v/>
      </c>
      <c r="C613" s="572" t="str">
        <f>IF(ROSTER!C$20="","",ROSTER!C$20)</f>
        <v/>
      </c>
      <c r="D613" s="573"/>
      <c r="E613" s="574"/>
      <c r="F613" s="576">
        <f>IF(E613="y",1,IF(E613="S",1,0))</f>
        <v>0</v>
      </c>
      <c r="G613" s="582">
        <f>IF(E613="S",1,0)</f>
        <v>0</v>
      </c>
      <c r="H613" s="578"/>
      <c r="I613" s="543"/>
      <c r="J613" s="542"/>
      <c r="K613" s="580"/>
      <c r="L613" s="584"/>
      <c r="M613" s="585"/>
      <c r="N613" s="588">
        <f>L613+J613</f>
        <v>0</v>
      </c>
      <c r="O613" s="589"/>
      <c r="P613" s="542"/>
      <c r="Q613" s="580"/>
      <c r="R613" s="584"/>
      <c r="S613" s="585"/>
      <c r="T613" s="588">
        <f>R613-P613</f>
        <v>0</v>
      </c>
      <c r="U613" s="588"/>
      <c r="V613" s="542"/>
      <c r="W613" s="543"/>
      <c r="X613" s="593"/>
      <c r="Y613" s="543"/>
      <c r="Z613" s="542"/>
      <c r="AA613" s="543"/>
      <c r="AB613" s="542"/>
      <c r="AC613" s="543"/>
      <c r="AD613" s="542"/>
      <c r="AE613" s="580"/>
      <c r="AF613" s="584"/>
      <c r="AG613" s="585"/>
      <c r="AH613" s="595">
        <f>IF(AD613=0,0,(AF613/AD613)*100)</f>
        <v>0</v>
      </c>
      <c r="AI613" s="596"/>
      <c r="AJ613" s="542"/>
      <c r="AK613" s="580"/>
      <c r="AL613" s="584"/>
      <c r="AM613" s="585"/>
      <c r="AN613" s="595">
        <f>IF(AJ613=0,0,(AL613/AJ613)*100)</f>
        <v>0</v>
      </c>
      <c r="AO613" s="596"/>
      <c r="AP613" s="542"/>
      <c r="AQ613" s="580"/>
      <c r="AR613" s="584"/>
      <c r="AS613" s="585"/>
      <c r="AT613" s="595">
        <f>IF(AP613=0,0,(AR613/AP613)*100)</f>
        <v>0</v>
      </c>
      <c r="AU613" s="596"/>
      <c r="AV613" s="599">
        <f>AD613+AJ613+AP613</f>
        <v>0</v>
      </c>
      <c r="AW613" s="600"/>
      <c r="AX613" s="630">
        <f>AF613+AL613+AR613</f>
        <v>0</v>
      </c>
      <c r="AY613" s="631"/>
      <c r="AZ613" s="595">
        <f>IF(AV613=0,0,(AX613/AV613)*100)</f>
        <v>0</v>
      </c>
      <c r="BA613" s="596"/>
      <c r="BB613" s="542"/>
      <c r="BC613" s="580"/>
      <c r="BD613" s="584"/>
      <c r="BE613" s="585"/>
      <c r="BF613" s="595">
        <f>IF(BB613=0,0,(BD613/BB613)*100)</f>
        <v>0</v>
      </c>
      <c r="BG613" s="596"/>
      <c r="BH613" s="599">
        <f>AV613+BB613</f>
        <v>0</v>
      </c>
      <c r="BI613" s="600"/>
      <c r="BJ613" s="630">
        <f>AX613+BD613</f>
        <v>0</v>
      </c>
      <c r="BK613" s="631"/>
      <c r="BL613" s="595">
        <f>IF(BH613=0,0,(BJ613/BH613)*100)</f>
        <v>0</v>
      </c>
      <c r="BM613" s="596"/>
      <c r="BN613" s="656">
        <f>(AF613*2)+(AL613*2)+(AR613*3)+BD613</f>
        <v>0</v>
      </c>
      <c r="BO613" s="657"/>
      <c r="BP613" s="658"/>
      <c r="BQ613" s="676">
        <f t="shared" ref="BQ613" si="572">IF(BS613=0,0,50*BR613/BS613)</f>
        <v>0</v>
      </c>
      <c r="BR613" s="662">
        <f t="shared" ref="BR613" si="573">(BN613*BU$601)+(N613*BU$602)+(Z613*BU$603)+(R613*BU$604)+(X613*BU$605)+(AB613*BU$606)+(V613*BU$611)</f>
        <v>0</v>
      </c>
      <c r="BS613" s="662">
        <f t="shared" ref="BS613" si="574">((BB613-BD613)*BU$608)+((AV613-AX613)*BU$607)+(H613*BU$609)+(P613*BU$610)</f>
        <v>0</v>
      </c>
      <c r="BT613" s="15"/>
      <c r="BU613" s="15"/>
      <c r="BV613" s="95"/>
    </row>
    <row r="614" spans="1:74" ht="21.75" customHeight="1" x14ac:dyDescent="0.25">
      <c r="A614" s="95"/>
      <c r="B614" s="571"/>
      <c r="C614" s="642" t="str">
        <f>IF(ROSTER!D$20="","",ROSTER!D$20)</f>
        <v/>
      </c>
      <c r="D614" s="643"/>
      <c r="E614" s="575"/>
      <c r="F614" s="577"/>
      <c r="G614" s="583"/>
      <c r="H614" s="579"/>
      <c r="I614" s="545"/>
      <c r="J614" s="544"/>
      <c r="K614" s="581"/>
      <c r="L614" s="586"/>
      <c r="M614" s="587"/>
      <c r="N614" s="592" t="s">
        <v>16</v>
      </c>
      <c r="O614" s="603"/>
      <c r="P614" s="544"/>
      <c r="Q614" s="581"/>
      <c r="R614" s="586"/>
      <c r="S614" s="587"/>
      <c r="T614" s="592" t="s">
        <v>16</v>
      </c>
      <c r="U614" s="592"/>
      <c r="V614" s="544"/>
      <c r="W614" s="545"/>
      <c r="X614" s="594"/>
      <c r="Y614" s="545"/>
      <c r="Z614" s="544"/>
      <c r="AA614" s="545"/>
      <c r="AB614" s="544"/>
      <c r="AC614" s="545"/>
      <c r="AD614" s="544"/>
      <c r="AE614" s="581"/>
      <c r="AF614" s="586"/>
      <c r="AG614" s="587"/>
      <c r="AH614" s="626"/>
      <c r="AI614" s="627"/>
      <c r="AJ614" s="544"/>
      <c r="AK614" s="581"/>
      <c r="AL614" s="586"/>
      <c r="AM614" s="587"/>
      <c r="AN614" s="626"/>
      <c r="AO614" s="627"/>
      <c r="AP614" s="544"/>
      <c r="AQ614" s="581"/>
      <c r="AR614" s="586"/>
      <c r="AS614" s="587"/>
      <c r="AT614" s="626"/>
      <c r="AU614" s="627"/>
      <c r="AV614" s="628"/>
      <c r="AW614" s="629"/>
      <c r="AX614" s="632"/>
      <c r="AY614" s="633"/>
      <c r="AZ614" s="626"/>
      <c r="BA614" s="627"/>
      <c r="BB614" s="544"/>
      <c r="BC614" s="581"/>
      <c r="BD614" s="586"/>
      <c r="BE614" s="587"/>
      <c r="BF614" s="626"/>
      <c r="BG614" s="627"/>
      <c r="BH614" s="628"/>
      <c r="BI614" s="629"/>
      <c r="BJ614" s="632"/>
      <c r="BK614" s="633"/>
      <c r="BL614" s="626"/>
      <c r="BM614" s="627"/>
      <c r="BN614" s="678"/>
      <c r="BO614" s="679"/>
      <c r="BP614" s="680"/>
      <c r="BQ614" s="677"/>
      <c r="BR614" s="663"/>
      <c r="BS614" s="663"/>
      <c r="BT614" s="15"/>
      <c r="BU614" s="15"/>
      <c r="BV614" s="95"/>
    </row>
    <row r="615" spans="1:74" ht="21.75" customHeight="1" x14ac:dyDescent="0.25">
      <c r="A615" s="95"/>
      <c r="B615" s="570" t="str">
        <f>IF(ROSTER!B$22="","",ROSTER!B$22)</f>
        <v/>
      </c>
      <c r="C615" s="572" t="str">
        <f>IF(ROSTER!C$22="","",ROSTER!C$22)</f>
        <v/>
      </c>
      <c r="D615" s="573"/>
      <c r="E615" s="574"/>
      <c r="F615" s="576">
        <f>IF(E615="y",1,IF(E615="S",1,0))</f>
        <v>0</v>
      </c>
      <c r="G615" s="582">
        <f>IF(E615="S",1,0)</f>
        <v>0</v>
      </c>
      <c r="H615" s="578"/>
      <c r="I615" s="543"/>
      <c r="J615" s="542"/>
      <c r="K615" s="580"/>
      <c r="L615" s="584"/>
      <c r="M615" s="585"/>
      <c r="N615" s="588">
        <f>L615+J615</f>
        <v>0</v>
      </c>
      <c r="O615" s="589"/>
      <c r="P615" s="542"/>
      <c r="Q615" s="580"/>
      <c r="R615" s="584"/>
      <c r="S615" s="585"/>
      <c r="T615" s="588">
        <f>R615-P615</f>
        <v>0</v>
      </c>
      <c r="U615" s="588"/>
      <c r="V615" s="542"/>
      <c r="W615" s="543"/>
      <c r="X615" s="593"/>
      <c r="Y615" s="543"/>
      <c r="Z615" s="542"/>
      <c r="AA615" s="543"/>
      <c r="AB615" s="542"/>
      <c r="AC615" s="543"/>
      <c r="AD615" s="542"/>
      <c r="AE615" s="580"/>
      <c r="AF615" s="584"/>
      <c r="AG615" s="585"/>
      <c r="AH615" s="595">
        <f>IF(AD615=0,0,(AF615/AD615)*100)</f>
        <v>0</v>
      </c>
      <c r="AI615" s="596"/>
      <c r="AJ615" s="542"/>
      <c r="AK615" s="580"/>
      <c r="AL615" s="584"/>
      <c r="AM615" s="585"/>
      <c r="AN615" s="595">
        <f>IF(AJ615=0,0,(AL615/AJ615)*100)</f>
        <v>0</v>
      </c>
      <c r="AO615" s="596"/>
      <c r="AP615" s="542"/>
      <c r="AQ615" s="580"/>
      <c r="AR615" s="584"/>
      <c r="AS615" s="585"/>
      <c r="AT615" s="595">
        <f>IF(AP615=0,0,(AR615/AP615)*100)</f>
        <v>0</v>
      </c>
      <c r="AU615" s="596"/>
      <c r="AV615" s="599">
        <f>AD615+AJ615+AP615</f>
        <v>0</v>
      </c>
      <c r="AW615" s="600"/>
      <c r="AX615" s="630">
        <f>AF615+AL615+AR615</f>
        <v>0</v>
      </c>
      <c r="AY615" s="631"/>
      <c r="AZ615" s="595">
        <f>IF(AV615=0,0,(AX615/AV615)*100)</f>
        <v>0</v>
      </c>
      <c r="BA615" s="596"/>
      <c r="BB615" s="542"/>
      <c r="BC615" s="580"/>
      <c r="BD615" s="584"/>
      <c r="BE615" s="585"/>
      <c r="BF615" s="595">
        <f>IF(BB615=0,0,(BD615/BB615)*100)</f>
        <v>0</v>
      </c>
      <c r="BG615" s="596"/>
      <c r="BH615" s="599">
        <f>AV615+BB615</f>
        <v>0</v>
      </c>
      <c r="BI615" s="600"/>
      <c r="BJ615" s="630">
        <f>AX615+BD615</f>
        <v>0</v>
      </c>
      <c r="BK615" s="631"/>
      <c r="BL615" s="595">
        <f>IF(BH615=0,0,(BJ615/BH615)*100)</f>
        <v>0</v>
      </c>
      <c r="BM615" s="596"/>
      <c r="BN615" s="656">
        <f>(AF615*2)+(AL615*2)+(AR615*3)+BD615</f>
        <v>0</v>
      </c>
      <c r="BO615" s="657"/>
      <c r="BP615" s="658"/>
      <c r="BQ615" s="676">
        <f t="shared" ref="BQ615" si="575">IF(BS615=0,0,50*BR615/BS615)</f>
        <v>0</v>
      </c>
      <c r="BR615" s="662">
        <f t="shared" ref="BR615" si="576">(BN615*BU$601)+(N615*BU$602)+(Z615*BU$603)+(R615*BU$604)+(X615*BU$605)+(AB615*BU$606)+(V615*BU$611)</f>
        <v>0</v>
      </c>
      <c r="BS615" s="662">
        <f t="shared" ref="BS615" si="577">((BB615-BD615)*BU$608)+((AV615-AX615)*BU$607)+(H615*BU$609)+(P615*BU$610)</f>
        <v>0</v>
      </c>
      <c r="BT615" s="15"/>
      <c r="BU615" s="15"/>
      <c r="BV615" s="95"/>
    </row>
    <row r="616" spans="1:74" ht="21.75" customHeight="1" x14ac:dyDescent="0.25">
      <c r="A616" s="95"/>
      <c r="B616" s="571"/>
      <c r="C616" s="642" t="str">
        <f>IF(ROSTER!D$22="","",ROSTER!D$22)</f>
        <v/>
      </c>
      <c r="D616" s="643"/>
      <c r="E616" s="575"/>
      <c r="F616" s="577"/>
      <c r="G616" s="583"/>
      <c r="H616" s="579"/>
      <c r="I616" s="545"/>
      <c r="J616" s="544"/>
      <c r="K616" s="581"/>
      <c r="L616" s="586"/>
      <c r="M616" s="587"/>
      <c r="N616" s="592" t="s">
        <v>16</v>
      </c>
      <c r="O616" s="603"/>
      <c r="P616" s="544"/>
      <c r="Q616" s="581"/>
      <c r="R616" s="586"/>
      <c r="S616" s="587"/>
      <c r="T616" s="592" t="s">
        <v>16</v>
      </c>
      <c r="U616" s="592"/>
      <c r="V616" s="544"/>
      <c r="W616" s="545"/>
      <c r="X616" s="594"/>
      <c r="Y616" s="545"/>
      <c r="Z616" s="544"/>
      <c r="AA616" s="545"/>
      <c r="AB616" s="544"/>
      <c r="AC616" s="545"/>
      <c r="AD616" s="544"/>
      <c r="AE616" s="581"/>
      <c r="AF616" s="586"/>
      <c r="AG616" s="587"/>
      <c r="AH616" s="626"/>
      <c r="AI616" s="627"/>
      <c r="AJ616" s="544"/>
      <c r="AK616" s="581"/>
      <c r="AL616" s="586"/>
      <c r="AM616" s="587"/>
      <c r="AN616" s="626"/>
      <c r="AO616" s="627"/>
      <c r="AP616" s="544"/>
      <c r="AQ616" s="581"/>
      <c r="AR616" s="586"/>
      <c r="AS616" s="587"/>
      <c r="AT616" s="626"/>
      <c r="AU616" s="627"/>
      <c r="AV616" s="628"/>
      <c r="AW616" s="629"/>
      <c r="AX616" s="632"/>
      <c r="AY616" s="633"/>
      <c r="AZ616" s="626"/>
      <c r="BA616" s="627"/>
      <c r="BB616" s="544"/>
      <c r="BC616" s="581"/>
      <c r="BD616" s="586"/>
      <c r="BE616" s="587"/>
      <c r="BF616" s="626"/>
      <c r="BG616" s="627"/>
      <c r="BH616" s="628"/>
      <c r="BI616" s="629"/>
      <c r="BJ616" s="632"/>
      <c r="BK616" s="633"/>
      <c r="BL616" s="626"/>
      <c r="BM616" s="627"/>
      <c r="BN616" s="678"/>
      <c r="BO616" s="679"/>
      <c r="BP616" s="680"/>
      <c r="BQ616" s="677"/>
      <c r="BR616" s="663"/>
      <c r="BS616" s="663"/>
      <c r="BT616" s="15"/>
      <c r="BU616" s="15"/>
      <c r="BV616" s="95"/>
    </row>
    <row r="617" spans="1:74" ht="21.75" customHeight="1" x14ac:dyDescent="0.25">
      <c r="A617" s="95"/>
      <c r="B617" s="570" t="str">
        <f>IF(ROSTER!B$24="","",ROSTER!B$24)</f>
        <v/>
      </c>
      <c r="C617" s="572" t="str">
        <f>IF(ROSTER!C$24="","",ROSTER!C$24)</f>
        <v/>
      </c>
      <c r="D617" s="573"/>
      <c r="E617" s="574"/>
      <c r="F617" s="576">
        <f>IF(E617="y",1,IF(E617="S",1,0))</f>
        <v>0</v>
      </c>
      <c r="G617" s="582">
        <f>IF(E617="S",1,0)</f>
        <v>0</v>
      </c>
      <c r="H617" s="578"/>
      <c r="I617" s="543"/>
      <c r="J617" s="542"/>
      <c r="K617" s="580"/>
      <c r="L617" s="584"/>
      <c r="M617" s="585"/>
      <c r="N617" s="588">
        <f>L617+J617</f>
        <v>0</v>
      </c>
      <c r="O617" s="589"/>
      <c r="P617" s="542"/>
      <c r="Q617" s="580"/>
      <c r="R617" s="584"/>
      <c r="S617" s="585"/>
      <c r="T617" s="588">
        <f>R617-P617</f>
        <v>0</v>
      </c>
      <c r="U617" s="588"/>
      <c r="V617" s="542"/>
      <c r="W617" s="543"/>
      <c r="X617" s="593"/>
      <c r="Y617" s="543"/>
      <c r="Z617" s="542"/>
      <c r="AA617" s="543"/>
      <c r="AB617" s="542"/>
      <c r="AC617" s="543"/>
      <c r="AD617" s="542"/>
      <c r="AE617" s="580"/>
      <c r="AF617" s="584"/>
      <c r="AG617" s="585"/>
      <c r="AH617" s="595">
        <f>IF(AD617=0,0,(AF617/AD617)*100)</f>
        <v>0</v>
      </c>
      <c r="AI617" s="596"/>
      <c r="AJ617" s="542"/>
      <c r="AK617" s="580"/>
      <c r="AL617" s="584"/>
      <c r="AM617" s="585"/>
      <c r="AN617" s="595">
        <f>IF(AJ617=0,0,(AL617/AJ617)*100)</f>
        <v>0</v>
      </c>
      <c r="AO617" s="596"/>
      <c r="AP617" s="542"/>
      <c r="AQ617" s="580"/>
      <c r="AR617" s="584"/>
      <c r="AS617" s="585"/>
      <c r="AT617" s="595">
        <f>IF(AP617=0,0,(AR617/AP617)*100)</f>
        <v>0</v>
      </c>
      <c r="AU617" s="596"/>
      <c r="AV617" s="599">
        <f>AD617+AJ617+AP617</f>
        <v>0</v>
      </c>
      <c r="AW617" s="600"/>
      <c r="AX617" s="630">
        <f>AF617+AL617+AR617</f>
        <v>0</v>
      </c>
      <c r="AY617" s="631"/>
      <c r="AZ617" s="595">
        <f>IF(AV617=0,0,(AX617/AV617)*100)</f>
        <v>0</v>
      </c>
      <c r="BA617" s="596"/>
      <c r="BB617" s="542"/>
      <c r="BC617" s="580"/>
      <c r="BD617" s="584"/>
      <c r="BE617" s="585"/>
      <c r="BF617" s="595">
        <f>IF(BB617=0,0,(BD617/BB617)*100)</f>
        <v>0</v>
      </c>
      <c r="BG617" s="596"/>
      <c r="BH617" s="599">
        <f>AV617+BB617</f>
        <v>0</v>
      </c>
      <c r="BI617" s="600"/>
      <c r="BJ617" s="630">
        <f>AX617+BD617</f>
        <v>0</v>
      </c>
      <c r="BK617" s="631"/>
      <c r="BL617" s="595">
        <f>IF(BH617=0,0,(BJ617/BH617)*100)</f>
        <v>0</v>
      </c>
      <c r="BM617" s="596"/>
      <c r="BN617" s="656">
        <f>(AF617*2)+(AL617*2)+(AR617*3)+BD617</f>
        <v>0</v>
      </c>
      <c r="BO617" s="657"/>
      <c r="BP617" s="658"/>
      <c r="BQ617" s="676">
        <f t="shared" ref="BQ617" si="578">IF(BS617=0,0,50*BR617/BS617)</f>
        <v>0</v>
      </c>
      <c r="BR617" s="662">
        <f t="shared" ref="BR617" si="579">(BN617*BU$601)+(N617*BU$602)+(Z617*BU$603)+(R617*BU$604)+(X617*BU$605)+(AB617*BU$606)+(V617*BU$611)</f>
        <v>0</v>
      </c>
      <c r="BS617" s="662">
        <f t="shared" ref="BS617" si="580">((BB617-BD617)*BU$608)+((AV617-AX617)*BU$607)+(H617*BU$609)+(P617*BU$610)</f>
        <v>0</v>
      </c>
      <c r="BT617" s="15"/>
      <c r="BU617" s="15"/>
      <c r="BV617" s="95"/>
    </row>
    <row r="618" spans="1:74" ht="21.75" customHeight="1" x14ac:dyDescent="0.25">
      <c r="A618" s="95"/>
      <c r="B618" s="571"/>
      <c r="C618" s="642" t="str">
        <f>IF(ROSTER!D$24="","",ROSTER!D$24)</f>
        <v/>
      </c>
      <c r="D618" s="643"/>
      <c r="E618" s="575"/>
      <c r="F618" s="577"/>
      <c r="G618" s="583"/>
      <c r="H618" s="579"/>
      <c r="I618" s="545"/>
      <c r="J618" s="544"/>
      <c r="K618" s="581"/>
      <c r="L618" s="586"/>
      <c r="M618" s="587"/>
      <c r="N618" s="592" t="s">
        <v>16</v>
      </c>
      <c r="O618" s="603"/>
      <c r="P618" s="544"/>
      <c r="Q618" s="581"/>
      <c r="R618" s="586"/>
      <c r="S618" s="587"/>
      <c r="T618" s="592" t="s">
        <v>16</v>
      </c>
      <c r="U618" s="592"/>
      <c r="V618" s="544"/>
      <c r="W618" s="545"/>
      <c r="X618" s="594"/>
      <c r="Y618" s="545"/>
      <c r="Z618" s="544"/>
      <c r="AA618" s="545"/>
      <c r="AB618" s="544"/>
      <c r="AC618" s="545"/>
      <c r="AD618" s="544"/>
      <c r="AE618" s="581"/>
      <c r="AF618" s="586"/>
      <c r="AG618" s="587"/>
      <c r="AH618" s="626"/>
      <c r="AI618" s="627"/>
      <c r="AJ618" s="544"/>
      <c r="AK618" s="581"/>
      <c r="AL618" s="586"/>
      <c r="AM618" s="587"/>
      <c r="AN618" s="626"/>
      <c r="AO618" s="627"/>
      <c r="AP618" s="544"/>
      <c r="AQ618" s="581"/>
      <c r="AR618" s="586"/>
      <c r="AS618" s="587"/>
      <c r="AT618" s="626"/>
      <c r="AU618" s="627"/>
      <c r="AV618" s="628"/>
      <c r="AW618" s="629"/>
      <c r="AX618" s="632"/>
      <c r="AY618" s="633"/>
      <c r="AZ618" s="626"/>
      <c r="BA618" s="627"/>
      <c r="BB618" s="544"/>
      <c r="BC618" s="581"/>
      <c r="BD618" s="586"/>
      <c r="BE618" s="587"/>
      <c r="BF618" s="626"/>
      <c r="BG618" s="627"/>
      <c r="BH618" s="628"/>
      <c r="BI618" s="629"/>
      <c r="BJ618" s="632"/>
      <c r="BK618" s="633"/>
      <c r="BL618" s="626"/>
      <c r="BM618" s="627"/>
      <c r="BN618" s="678"/>
      <c r="BO618" s="679"/>
      <c r="BP618" s="680"/>
      <c r="BQ618" s="677"/>
      <c r="BR618" s="663"/>
      <c r="BS618" s="663"/>
      <c r="BT618" s="15"/>
      <c r="BU618" s="15"/>
      <c r="BV618" s="95"/>
    </row>
    <row r="619" spans="1:74" ht="21.75" customHeight="1" x14ac:dyDescent="0.25">
      <c r="A619" s="95"/>
      <c r="B619" s="570" t="str">
        <f>IF(ROSTER!B$26="","",ROSTER!B$26)</f>
        <v/>
      </c>
      <c r="C619" s="572" t="str">
        <f>IF(ROSTER!C$26="","",ROSTER!C$26)</f>
        <v/>
      </c>
      <c r="D619" s="573"/>
      <c r="E619" s="574"/>
      <c r="F619" s="576">
        <f>IF(E619="y",1,IF(E619="S",1,0))</f>
        <v>0</v>
      </c>
      <c r="G619" s="582">
        <f>IF(E619="S",1,0)</f>
        <v>0</v>
      </c>
      <c r="H619" s="578"/>
      <c r="I619" s="543"/>
      <c r="J619" s="542"/>
      <c r="K619" s="580"/>
      <c r="L619" s="584"/>
      <c r="M619" s="585"/>
      <c r="N619" s="588">
        <f>L619+J619</f>
        <v>0</v>
      </c>
      <c r="O619" s="589"/>
      <c r="P619" s="542"/>
      <c r="Q619" s="580"/>
      <c r="R619" s="584"/>
      <c r="S619" s="585"/>
      <c r="T619" s="588">
        <f>R619-P619</f>
        <v>0</v>
      </c>
      <c r="U619" s="588"/>
      <c r="V619" s="542"/>
      <c r="W619" s="543"/>
      <c r="X619" s="593"/>
      <c r="Y619" s="543"/>
      <c r="Z619" s="542"/>
      <c r="AA619" s="543"/>
      <c r="AB619" s="542"/>
      <c r="AC619" s="543"/>
      <c r="AD619" s="542"/>
      <c r="AE619" s="580"/>
      <c r="AF619" s="584"/>
      <c r="AG619" s="585"/>
      <c r="AH619" s="595">
        <f>IF(AD619=0,0,(AF619/AD619)*100)</f>
        <v>0</v>
      </c>
      <c r="AI619" s="596"/>
      <c r="AJ619" s="542"/>
      <c r="AK619" s="580"/>
      <c r="AL619" s="584"/>
      <c r="AM619" s="585"/>
      <c r="AN619" s="595">
        <f>IF(AJ619=0,0,(AL619/AJ619)*100)</f>
        <v>0</v>
      </c>
      <c r="AO619" s="596"/>
      <c r="AP619" s="542"/>
      <c r="AQ619" s="580"/>
      <c r="AR619" s="584"/>
      <c r="AS619" s="585"/>
      <c r="AT619" s="595">
        <f>IF(AP619=0,0,(AR619/AP619)*100)</f>
        <v>0</v>
      </c>
      <c r="AU619" s="596"/>
      <c r="AV619" s="599">
        <f>AD619+AJ619+AP619</f>
        <v>0</v>
      </c>
      <c r="AW619" s="600"/>
      <c r="AX619" s="630">
        <f>AF619+AL619+AR619</f>
        <v>0</v>
      </c>
      <c r="AY619" s="631"/>
      <c r="AZ619" s="595">
        <f>IF(AV619=0,0,(AX619/AV619)*100)</f>
        <v>0</v>
      </c>
      <c r="BA619" s="596"/>
      <c r="BB619" s="542"/>
      <c r="BC619" s="580"/>
      <c r="BD619" s="584"/>
      <c r="BE619" s="585"/>
      <c r="BF619" s="595">
        <f>IF(BB619=0,0,(BD619/BB619)*100)</f>
        <v>0</v>
      </c>
      <c r="BG619" s="596"/>
      <c r="BH619" s="599">
        <f>AV619+BB619</f>
        <v>0</v>
      </c>
      <c r="BI619" s="600"/>
      <c r="BJ619" s="630">
        <f>AX619+BD619</f>
        <v>0</v>
      </c>
      <c r="BK619" s="631"/>
      <c r="BL619" s="595">
        <f>IF(BH619=0,0,(BJ619/BH619)*100)</f>
        <v>0</v>
      </c>
      <c r="BM619" s="596"/>
      <c r="BN619" s="656">
        <f>(AF619*2)+(AL619*2)+(AR619*3)+BD619</f>
        <v>0</v>
      </c>
      <c r="BO619" s="657"/>
      <c r="BP619" s="658"/>
      <c r="BQ619" s="676">
        <f t="shared" ref="BQ619" si="581">IF(BS619=0,0,50*BR619/BS619)</f>
        <v>0</v>
      </c>
      <c r="BR619" s="662">
        <f t="shared" ref="BR619" si="582">(BN619*BU$601)+(N619*BU$602)+(Z619*BU$603)+(R619*BU$604)+(X619*BU$605)+(AB619*BU$606)+(V619*BU$611)</f>
        <v>0</v>
      </c>
      <c r="BS619" s="662">
        <f t="shared" ref="BS619" si="583">((BB619-BD619)*BU$608)+((AV619-AX619)*BU$607)+(H619*BU$609)+(P619*BU$610)</f>
        <v>0</v>
      </c>
      <c r="BT619" s="15"/>
      <c r="BU619" s="15"/>
      <c r="BV619" s="95"/>
    </row>
    <row r="620" spans="1:74" ht="21.75" customHeight="1" x14ac:dyDescent="0.25">
      <c r="A620" s="95"/>
      <c r="B620" s="571"/>
      <c r="C620" s="642" t="str">
        <f>IF(ROSTER!D$26="","",ROSTER!D$26)</f>
        <v/>
      </c>
      <c r="D620" s="643"/>
      <c r="E620" s="575"/>
      <c r="F620" s="577"/>
      <c r="G620" s="583"/>
      <c r="H620" s="579"/>
      <c r="I620" s="545"/>
      <c r="J620" s="544"/>
      <c r="K620" s="581"/>
      <c r="L620" s="586"/>
      <c r="M620" s="587"/>
      <c r="N620" s="592" t="s">
        <v>16</v>
      </c>
      <c r="O620" s="603"/>
      <c r="P620" s="544"/>
      <c r="Q620" s="581"/>
      <c r="R620" s="586"/>
      <c r="S620" s="587"/>
      <c r="T620" s="592" t="s">
        <v>16</v>
      </c>
      <c r="U620" s="592"/>
      <c r="V620" s="544"/>
      <c r="W620" s="545"/>
      <c r="X620" s="594"/>
      <c r="Y620" s="545"/>
      <c r="Z620" s="544"/>
      <c r="AA620" s="545"/>
      <c r="AB620" s="544"/>
      <c r="AC620" s="545"/>
      <c r="AD620" s="544"/>
      <c r="AE620" s="581"/>
      <c r="AF620" s="586"/>
      <c r="AG620" s="587"/>
      <c r="AH620" s="626"/>
      <c r="AI620" s="627"/>
      <c r="AJ620" s="544"/>
      <c r="AK620" s="581"/>
      <c r="AL620" s="586"/>
      <c r="AM620" s="587"/>
      <c r="AN620" s="626"/>
      <c r="AO620" s="627"/>
      <c r="AP620" s="544"/>
      <c r="AQ620" s="581"/>
      <c r="AR620" s="586"/>
      <c r="AS620" s="587"/>
      <c r="AT620" s="626"/>
      <c r="AU620" s="627"/>
      <c r="AV620" s="628"/>
      <c r="AW620" s="629"/>
      <c r="AX620" s="632"/>
      <c r="AY620" s="633"/>
      <c r="AZ620" s="626"/>
      <c r="BA620" s="627"/>
      <c r="BB620" s="544"/>
      <c r="BC620" s="581"/>
      <c r="BD620" s="586"/>
      <c r="BE620" s="587"/>
      <c r="BF620" s="626"/>
      <c r="BG620" s="627"/>
      <c r="BH620" s="628"/>
      <c r="BI620" s="629"/>
      <c r="BJ620" s="632"/>
      <c r="BK620" s="633"/>
      <c r="BL620" s="626"/>
      <c r="BM620" s="627"/>
      <c r="BN620" s="678"/>
      <c r="BO620" s="679"/>
      <c r="BP620" s="680"/>
      <c r="BQ620" s="677"/>
      <c r="BR620" s="663"/>
      <c r="BS620" s="663"/>
      <c r="BT620" s="15"/>
      <c r="BU620" s="15"/>
      <c r="BV620" s="95"/>
    </row>
    <row r="621" spans="1:74" ht="21.75" customHeight="1" x14ac:dyDescent="0.25">
      <c r="A621" s="95"/>
      <c r="B621" s="570" t="str">
        <f>IF(ROSTER!B$28="","",ROSTER!B$28)</f>
        <v/>
      </c>
      <c r="C621" s="572" t="str">
        <f>IF(ROSTER!C$28="","",ROSTER!C$28)</f>
        <v/>
      </c>
      <c r="D621" s="573"/>
      <c r="E621" s="574"/>
      <c r="F621" s="576">
        <f>IF(E621="y",1,IF(E621="S",1,0))</f>
        <v>0</v>
      </c>
      <c r="G621" s="582">
        <f>IF(E621="S",1,0)</f>
        <v>0</v>
      </c>
      <c r="H621" s="578"/>
      <c r="I621" s="543"/>
      <c r="J621" s="542"/>
      <c r="K621" s="580"/>
      <c r="L621" s="584"/>
      <c r="M621" s="585"/>
      <c r="N621" s="588">
        <f>L621+J621</f>
        <v>0</v>
      </c>
      <c r="O621" s="589"/>
      <c r="P621" s="542"/>
      <c r="Q621" s="580"/>
      <c r="R621" s="584"/>
      <c r="S621" s="585"/>
      <c r="T621" s="588">
        <f>R621-P621</f>
        <v>0</v>
      </c>
      <c r="U621" s="588"/>
      <c r="V621" s="542"/>
      <c r="W621" s="543"/>
      <c r="X621" s="593"/>
      <c r="Y621" s="543"/>
      <c r="Z621" s="542"/>
      <c r="AA621" s="543"/>
      <c r="AB621" s="542"/>
      <c r="AC621" s="543"/>
      <c r="AD621" s="542"/>
      <c r="AE621" s="580"/>
      <c r="AF621" s="584"/>
      <c r="AG621" s="585"/>
      <c r="AH621" s="595">
        <f>IF(AD621=0,0,(AF621/AD621)*100)</f>
        <v>0</v>
      </c>
      <c r="AI621" s="596"/>
      <c r="AJ621" s="542"/>
      <c r="AK621" s="580"/>
      <c r="AL621" s="584"/>
      <c r="AM621" s="585"/>
      <c r="AN621" s="595">
        <f>IF(AJ621=0,0,(AL621/AJ621)*100)</f>
        <v>0</v>
      </c>
      <c r="AO621" s="596"/>
      <c r="AP621" s="542"/>
      <c r="AQ621" s="580"/>
      <c r="AR621" s="584"/>
      <c r="AS621" s="585"/>
      <c r="AT621" s="595">
        <f>IF(AP621=0,0,(AR621/AP621)*100)</f>
        <v>0</v>
      </c>
      <c r="AU621" s="596"/>
      <c r="AV621" s="599">
        <f>AD621+AJ621+AP621</f>
        <v>0</v>
      </c>
      <c r="AW621" s="600"/>
      <c r="AX621" s="630">
        <f>AF621+AL621+AR621</f>
        <v>0</v>
      </c>
      <c r="AY621" s="631"/>
      <c r="AZ621" s="595">
        <f>IF(AV621=0,0,(AX621/AV621)*100)</f>
        <v>0</v>
      </c>
      <c r="BA621" s="596"/>
      <c r="BB621" s="542"/>
      <c r="BC621" s="580"/>
      <c r="BD621" s="584"/>
      <c r="BE621" s="585"/>
      <c r="BF621" s="595">
        <f>IF(BB621=0,0,(BD621/BB621)*100)</f>
        <v>0</v>
      </c>
      <c r="BG621" s="596"/>
      <c r="BH621" s="599">
        <f>AV621+BB621</f>
        <v>0</v>
      </c>
      <c r="BI621" s="600"/>
      <c r="BJ621" s="630">
        <f>AX621+BD621</f>
        <v>0</v>
      </c>
      <c r="BK621" s="631"/>
      <c r="BL621" s="595">
        <f>IF(BH621=0,0,(BJ621/BH621)*100)</f>
        <v>0</v>
      </c>
      <c r="BM621" s="596"/>
      <c r="BN621" s="656">
        <f>(AF621*2)+(AL621*2)+(AR621*3)+BD621</f>
        <v>0</v>
      </c>
      <c r="BO621" s="657"/>
      <c r="BP621" s="658"/>
      <c r="BQ621" s="676">
        <f t="shared" ref="BQ621" si="584">IF(BS621=0,0,50*BR621/BS621)</f>
        <v>0</v>
      </c>
      <c r="BR621" s="662">
        <f t="shared" ref="BR621" si="585">(BN621*BU$601)+(N621*BU$602)+(Z621*BU$603)+(R621*BU$604)+(X621*BU$605)+(AB621*BU$606)+(V621*BU$611)</f>
        <v>0</v>
      </c>
      <c r="BS621" s="662">
        <f t="shared" ref="BS621" si="586">((BB621-BD621)*BU$608)+((AV621-AX621)*BU$607)+(H621*BU$609)+(P621*BU$610)</f>
        <v>0</v>
      </c>
      <c r="BT621" s="15"/>
      <c r="BU621" s="15"/>
      <c r="BV621" s="95"/>
    </row>
    <row r="622" spans="1:74" ht="21.75" customHeight="1" x14ac:dyDescent="0.25">
      <c r="A622" s="95"/>
      <c r="B622" s="571"/>
      <c r="C622" s="642" t="str">
        <f>IF(ROSTER!D$28="","",ROSTER!D$28)</f>
        <v/>
      </c>
      <c r="D622" s="643"/>
      <c r="E622" s="575"/>
      <c r="F622" s="577"/>
      <c r="G622" s="583"/>
      <c r="H622" s="579"/>
      <c r="I622" s="545"/>
      <c r="J622" s="544"/>
      <c r="K622" s="581"/>
      <c r="L622" s="586"/>
      <c r="M622" s="587"/>
      <c r="N622" s="592" t="s">
        <v>16</v>
      </c>
      <c r="O622" s="603"/>
      <c r="P622" s="544"/>
      <c r="Q622" s="581"/>
      <c r="R622" s="586"/>
      <c r="S622" s="587"/>
      <c r="T622" s="592" t="s">
        <v>16</v>
      </c>
      <c r="U622" s="592"/>
      <c r="V622" s="544"/>
      <c r="W622" s="545"/>
      <c r="X622" s="594"/>
      <c r="Y622" s="545"/>
      <c r="Z622" s="544"/>
      <c r="AA622" s="545"/>
      <c r="AB622" s="544"/>
      <c r="AC622" s="545"/>
      <c r="AD622" s="544"/>
      <c r="AE622" s="581"/>
      <c r="AF622" s="586"/>
      <c r="AG622" s="587"/>
      <c r="AH622" s="626"/>
      <c r="AI622" s="627"/>
      <c r="AJ622" s="544"/>
      <c r="AK622" s="581"/>
      <c r="AL622" s="586"/>
      <c r="AM622" s="587"/>
      <c r="AN622" s="626"/>
      <c r="AO622" s="627"/>
      <c r="AP622" s="544"/>
      <c r="AQ622" s="581"/>
      <c r="AR622" s="586"/>
      <c r="AS622" s="587"/>
      <c r="AT622" s="626"/>
      <c r="AU622" s="627"/>
      <c r="AV622" s="628"/>
      <c r="AW622" s="629"/>
      <c r="AX622" s="632"/>
      <c r="AY622" s="633"/>
      <c r="AZ622" s="626"/>
      <c r="BA622" s="627"/>
      <c r="BB622" s="544"/>
      <c r="BC622" s="581"/>
      <c r="BD622" s="586"/>
      <c r="BE622" s="587"/>
      <c r="BF622" s="626"/>
      <c r="BG622" s="627"/>
      <c r="BH622" s="628"/>
      <c r="BI622" s="629"/>
      <c r="BJ622" s="632"/>
      <c r="BK622" s="633"/>
      <c r="BL622" s="626"/>
      <c r="BM622" s="627"/>
      <c r="BN622" s="678"/>
      <c r="BO622" s="679"/>
      <c r="BP622" s="680"/>
      <c r="BQ622" s="677"/>
      <c r="BR622" s="663"/>
      <c r="BS622" s="663"/>
      <c r="BT622" s="15"/>
      <c r="BU622" s="15"/>
      <c r="BV622" s="95"/>
    </row>
    <row r="623" spans="1:74" ht="21.75" customHeight="1" x14ac:dyDescent="0.25">
      <c r="A623" s="95"/>
      <c r="B623" s="570" t="str">
        <f>IF(ROSTER!B$30="","",ROSTER!B$30)</f>
        <v/>
      </c>
      <c r="C623" s="572" t="str">
        <f>IF(ROSTER!C$30="","",ROSTER!C$30)</f>
        <v/>
      </c>
      <c r="D623" s="573"/>
      <c r="E623" s="574"/>
      <c r="F623" s="576">
        <f>IF(E623="y",1,IF(E623="S",1,0))</f>
        <v>0</v>
      </c>
      <c r="G623" s="582">
        <f>IF(E623="S",1,0)</f>
        <v>0</v>
      </c>
      <c r="H623" s="578"/>
      <c r="I623" s="543"/>
      <c r="J623" s="542"/>
      <c r="K623" s="580"/>
      <c r="L623" s="584"/>
      <c r="M623" s="585"/>
      <c r="N623" s="588">
        <f>L623+J623</f>
        <v>0</v>
      </c>
      <c r="O623" s="589"/>
      <c r="P623" s="542"/>
      <c r="Q623" s="580"/>
      <c r="R623" s="584"/>
      <c r="S623" s="585"/>
      <c r="T623" s="588">
        <f>R623-P623</f>
        <v>0</v>
      </c>
      <c r="U623" s="588"/>
      <c r="V623" s="542"/>
      <c r="W623" s="543"/>
      <c r="X623" s="593"/>
      <c r="Y623" s="543"/>
      <c r="Z623" s="542"/>
      <c r="AA623" s="543"/>
      <c r="AB623" s="542"/>
      <c r="AC623" s="543"/>
      <c r="AD623" s="542"/>
      <c r="AE623" s="580"/>
      <c r="AF623" s="584"/>
      <c r="AG623" s="585"/>
      <c r="AH623" s="595">
        <f>IF(AD623=0,0,(AF623/AD623)*100)</f>
        <v>0</v>
      </c>
      <c r="AI623" s="596"/>
      <c r="AJ623" s="542"/>
      <c r="AK623" s="580"/>
      <c r="AL623" s="584"/>
      <c r="AM623" s="585"/>
      <c r="AN623" s="595">
        <f>IF(AJ623=0,0,(AL623/AJ623)*100)</f>
        <v>0</v>
      </c>
      <c r="AO623" s="596"/>
      <c r="AP623" s="542"/>
      <c r="AQ623" s="580"/>
      <c r="AR623" s="584"/>
      <c r="AS623" s="585"/>
      <c r="AT623" s="595">
        <f>IF(AP623=0,0,(AR623/AP623)*100)</f>
        <v>0</v>
      </c>
      <c r="AU623" s="596"/>
      <c r="AV623" s="599">
        <f>AD623+AJ623+AP623</f>
        <v>0</v>
      </c>
      <c r="AW623" s="600"/>
      <c r="AX623" s="630">
        <f>AF623+AL623+AR623</f>
        <v>0</v>
      </c>
      <c r="AY623" s="631"/>
      <c r="AZ623" s="595">
        <f>IF(AV623=0,0,(AX623/AV623)*100)</f>
        <v>0</v>
      </c>
      <c r="BA623" s="596"/>
      <c r="BB623" s="542"/>
      <c r="BC623" s="580"/>
      <c r="BD623" s="584"/>
      <c r="BE623" s="585"/>
      <c r="BF623" s="595">
        <f>IF(BB623=0,0,(BD623/BB623)*100)</f>
        <v>0</v>
      </c>
      <c r="BG623" s="596"/>
      <c r="BH623" s="599">
        <f>AV623+BB623</f>
        <v>0</v>
      </c>
      <c r="BI623" s="600"/>
      <c r="BJ623" s="630">
        <f>AX623+BD623</f>
        <v>0</v>
      </c>
      <c r="BK623" s="631"/>
      <c r="BL623" s="595">
        <f>IF(BH623=0,0,(BJ623/BH623)*100)</f>
        <v>0</v>
      </c>
      <c r="BM623" s="596"/>
      <c r="BN623" s="656">
        <f>(AF623*2)+(AL623*2)+(AR623*3)+BD623</f>
        <v>0</v>
      </c>
      <c r="BO623" s="657"/>
      <c r="BP623" s="658"/>
      <c r="BQ623" s="676">
        <f t="shared" ref="BQ623" si="587">IF(BS623=0,0,50*BR623/BS623)</f>
        <v>0</v>
      </c>
      <c r="BR623" s="662">
        <f t="shared" ref="BR623" si="588">(BN623*BU$601)+(N623*BU$602)+(Z623*BU$603)+(R623*BU$604)+(X623*BU$605)+(AB623*BU$606)+(V623*BU$611)</f>
        <v>0</v>
      </c>
      <c r="BS623" s="662">
        <f t="shared" ref="BS623" si="589">((BB623-BD623)*BU$608)+((AV623-AX623)*BU$607)+(H623*BU$609)+(P623*BU$610)</f>
        <v>0</v>
      </c>
      <c r="BT623" s="15"/>
      <c r="BU623" s="15"/>
      <c r="BV623" s="95"/>
    </row>
    <row r="624" spans="1:74" ht="21.75" customHeight="1" x14ac:dyDescent="0.25">
      <c r="A624" s="95"/>
      <c r="B624" s="571"/>
      <c r="C624" s="642" t="str">
        <f>IF(ROSTER!D$30="","",ROSTER!D$30)</f>
        <v/>
      </c>
      <c r="D624" s="643"/>
      <c r="E624" s="575"/>
      <c r="F624" s="577"/>
      <c r="G624" s="583"/>
      <c r="H624" s="579"/>
      <c r="I624" s="545"/>
      <c r="J624" s="544"/>
      <c r="K624" s="581"/>
      <c r="L624" s="586"/>
      <c r="M624" s="587"/>
      <c r="N624" s="592" t="s">
        <v>16</v>
      </c>
      <c r="O624" s="603"/>
      <c r="P624" s="544"/>
      <c r="Q624" s="581"/>
      <c r="R624" s="586"/>
      <c r="S624" s="587"/>
      <c r="T624" s="592" t="s">
        <v>16</v>
      </c>
      <c r="U624" s="592"/>
      <c r="V624" s="544"/>
      <c r="W624" s="545"/>
      <c r="X624" s="594"/>
      <c r="Y624" s="545"/>
      <c r="Z624" s="544"/>
      <c r="AA624" s="545"/>
      <c r="AB624" s="544"/>
      <c r="AC624" s="545"/>
      <c r="AD624" s="544"/>
      <c r="AE624" s="581"/>
      <c r="AF624" s="586"/>
      <c r="AG624" s="587"/>
      <c r="AH624" s="626"/>
      <c r="AI624" s="627"/>
      <c r="AJ624" s="544"/>
      <c r="AK624" s="581"/>
      <c r="AL624" s="586"/>
      <c r="AM624" s="587"/>
      <c r="AN624" s="626"/>
      <c r="AO624" s="627"/>
      <c r="AP624" s="544"/>
      <c r="AQ624" s="581"/>
      <c r="AR624" s="586"/>
      <c r="AS624" s="587"/>
      <c r="AT624" s="626"/>
      <c r="AU624" s="627"/>
      <c r="AV624" s="628"/>
      <c r="AW624" s="629"/>
      <c r="AX624" s="632"/>
      <c r="AY624" s="633"/>
      <c r="AZ624" s="626"/>
      <c r="BA624" s="627"/>
      <c r="BB624" s="544"/>
      <c r="BC624" s="581"/>
      <c r="BD624" s="586"/>
      <c r="BE624" s="587"/>
      <c r="BF624" s="626"/>
      <c r="BG624" s="627"/>
      <c r="BH624" s="628"/>
      <c r="BI624" s="629"/>
      <c r="BJ624" s="632"/>
      <c r="BK624" s="633"/>
      <c r="BL624" s="626"/>
      <c r="BM624" s="627"/>
      <c r="BN624" s="678"/>
      <c r="BO624" s="679"/>
      <c r="BP624" s="680"/>
      <c r="BQ624" s="677"/>
      <c r="BR624" s="663"/>
      <c r="BS624" s="663"/>
      <c r="BT624" s="15"/>
      <c r="BU624" s="15"/>
      <c r="BV624" s="95"/>
    </row>
    <row r="625" spans="1:74" ht="21.75" customHeight="1" x14ac:dyDescent="0.25">
      <c r="A625" s="95"/>
      <c r="B625" s="570" t="str">
        <f>IF(ROSTER!B$32="","",ROSTER!B$32)</f>
        <v/>
      </c>
      <c r="C625" s="572" t="str">
        <f>IF(ROSTER!C$32="","",ROSTER!C$32)</f>
        <v/>
      </c>
      <c r="D625" s="573"/>
      <c r="E625" s="574"/>
      <c r="F625" s="576">
        <f>IF(E625="y",1,IF(E625="S",1,0))</f>
        <v>0</v>
      </c>
      <c r="G625" s="582">
        <f>IF(E625="S",1,0)</f>
        <v>0</v>
      </c>
      <c r="H625" s="578"/>
      <c r="I625" s="543"/>
      <c r="J625" s="542"/>
      <c r="K625" s="580"/>
      <c r="L625" s="584"/>
      <c r="M625" s="585"/>
      <c r="N625" s="588">
        <f>L625+J625</f>
        <v>0</v>
      </c>
      <c r="O625" s="589"/>
      <c r="P625" s="542"/>
      <c r="Q625" s="580"/>
      <c r="R625" s="584"/>
      <c r="S625" s="585"/>
      <c r="T625" s="588">
        <f>R625-P625</f>
        <v>0</v>
      </c>
      <c r="U625" s="588"/>
      <c r="V625" s="542"/>
      <c r="W625" s="543"/>
      <c r="X625" s="593"/>
      <c r="Y625" s="543"/>
      <c r="Z625" s="542"/>
      <c r="AA625" s="543"/>
      <c r="AB625" s="542"/>
      <c r="AC625" s="543"/>
      <c r="AD625" s="542"/>
      <c r="AE625" s="580"/>
      <c r="AF625" s="584"/>
      <c r="AG625" s="585"/>
      <c r="AH625" s="595">
        <f>IF(AD625=0,0,(AF625/AD625)*100)</f>
        <v>0</v>
      </c>
      <c r="AI625" s="596"/>
      <c r="AJ625" s="542"/>
      <c r="AK625" s="580"/>
      <c r="AL625" s="584"/>
      <c r="AM625" s="585"/>
      <c r="AN625" s="595">
        <f>IF(AJ625=0,0,(AL625/AJ625)*100)</f>
        <v>0</v>
      </c>
      <c r="AO625" s="596"/>
      <c r="AP625" s="542"/>
      <c r="AQ625" s="580"/>
      <c r="AR625" s="584"/>
      <c r="AS625" s="585"/>
      <c r="AT625" s="595">
        <f>IF(AP625=0,0,(AR625/AP625)*100)</f>
        <v>0</v>
      </c>
      <c r="AU625" s="596"/>
      <c r="AV625" s="599">
        <f>AD625+AJ625+AP625</f>
        <v>0</v>
      </c>
      <c r="AW625" s="600"/>
      <c r="AX625" s="630">
        <f>AF625+AL625+AR625</f>
        <v>0</v>
      </c>
      <c r="AY625" s="631"/>
      <c r="AZ625" s="595">
        <f>IF(AV625=0,0,(AX625/AV625)*100)</f>
        <v>0</v>
      </c>
      <c r="BA625" s="596"/>
      <c r="BB625" s="542"/>
      <c r="BC625" s="580"/>
      <c r="BD625" s="584"/>
      <c r="BE625" s="585"/>
      <c r="BF625" s="595">
        <f>IF(BB625=0,0,(BD625/BB625)*100)</f>
        <v>0</v>
      </c>
      <c r="BG625" s="596"/>
      <c r="BH625" s="599">
        <f>AV625+BB625</f>
        <v>0</v>
      </c>
      <c r="BI625" s="600"/>
      <c r="BJ625" s="630">
        <f>AX625+BD625</f>
        <v>0</v>
      </c>
      <c r="BK625" s="631"/>
      <c r="BL625" s="595">
        <f>IF(BH625=0,0,(BJ625/BH625)*100)</f>
        <v>0</v>
      </c>
      <c r="BM625" s="596"/>
      <c r="BN625" s="656">
        <f>(AF625*2)+(AL625*2)+(AR625*3)+BD625</f>
        <v>0</v>
      </c>
      <c r="BO625" s="657"/>
      <c r="BP625" s="658"/>
      <c r="BQ625" s="676">
        <f t="shared" ref="BQ625" si="590">IF(BS625=0,0,50*BR625/BS625)</f>
        <v>0</v>
      </c>
      <c r="BR625" s="662">
        <f t="shared" ref="BR625" si="591">(BN625*BU$601)+(N625*BU$602)+(Z625*BU$603)+(R625*BU$604)+(X625*BU$605)+(AB625*BU$606)+(V625*BU$611)</f>
        <v>0</v>
      </c>
      <c r="BS625" s="662">
        <f t="shared" ref="BS625" si="592">((BB625-BD625)*BU$608)+((AV625-AX625)*BU$607)+(H625*BU$609)+(P625*BU$610)</f>
        <v>0</v>
      </c>
      <c r="BT625" s="15"/>
      <c r="BU625" s="15"/>
      <c r="BV625" s="95"/>
    </row>
    <row r="626" spans="1:74" ht="21.75" customHeight="1" x14ac:dyDescent="0.25">
      <c r="A626" s="95"/>
      <c r="B626" s="571"/>
      <c r="C626" s="642" t="str">
        <f>IF(ROSTER!D$32="","",ROSTER!D$32)</f>
        <v/>
      </c>
      <c r="D626" s="643"/>
      <c r="E626" s="575"/>
      <c r="F626" s="577"/>
      <c r="G626" s="583"/>
      <c r="H626" s="579"/>
      <c r="I626" s="545"/>
      <c r="J626" s="544"/>
      <c r="K626" s="581"/>
      <c r="L626" s="586"/>
      <c r="M626" s="587"/>
      <c r="N626" s="592" t="s">
        <v>16</v>
      </c>
      <c r="O626" s="603"/>
      <c r="P626" s="544"/>
      <c r="Q626" s="581"/>
      <c r="R626" s="586"/>
      <c r="S626" s="587"/>
      <c r="T626" s="592" t="s">
        <v>16</v>
      </c>
      <c r="U626" s="592"/>
      <c r="V626" s="544"/>
      <c r="W626" s="545"/>
      <c r="X626" s="594"/>
      <c r="Y626" s="545"/>
      <c r="Z626" s="544"/>
      <c r="AA626" s="545"/>
      <c r="AB626" s="544"/>
      <c r="AC626" s="545"/>
      <c r="AD626" s="544"/>
      <c r="AE626" s="581"/>
      <c r="AF626" s="586"/>
      <c r="AG626" s="587"/>
      <c r="AH626" s="626"/>
      <c r="AI626" s="627"/>
      <c r="AJ626" s="544"/>
      <c r="AK626" s="581"/>
      <c r="AL626" s="586"/>
      <c r="AM626" s="587"/>
      <c r="AN626" s="626"/>
      <c r="AO626" s="627"/>
      <c r="AP626" s="544"/>
      <c r="AQ626" s="581"/>
      <c r="AR626" s="586"/>
      <c r="AS626" s="587"/>
      <c r="AT626" s="626"/>
      <c r="AU626" s="627"/>
      <c r="AV626" s="628"/>
      <c r="AW626" s="629"/>
      <c r="AX626" s="632"/>
      <c r="AY626" s="633"/>
      <c r="AZ626" s="626"/>
      <c r="BA626" s="627"/>
      <c r="BB626" s="544"/>
      <c r="BC626" s="581"/>
      <c r="BD626" s="586"/>
      <c r="BE626" s="587"/>
      <c r="BF626" s="626"/>
      <c r="BG626" s="627"/>
      <c r="BH626" s="628"/>
      <c r="BI626" s="629"/>
      <c r="BJ626" s="632"/>
      <c r="BK626" s="633"/>
      <c r="BL626" s="626"/>
      <c r="BM626" s="627"/>
      <c r="BN626" s="678"/>
      <c r="BO626" s="679"/>
      <c r="BP626" s="680"/>
      <c r="BQ626" s="677"/>
      <c r="BR626" s="663"/>
      <c r="BS626" s="663"/>
      <c r="BT626" s="15"/>
      <c r="BU626" s="15"/>
      <c r="BV626" s="95"/>
    </row>
    <row r="627" spans="1:74" ht="21.75" customHeight="1" x14ac:dyDescent="0.25">
      <c r="A627" s="95"/>
      <c r="B627" s="570" t="str">
        <f>IF(ROSTER!B$34="","",ROSTER!B$34)</f>
        <v/>
      </c>
      <c r="C627" s="572" t="str">
        <f>IF(ROSTER!C$34="","",ROSTER!C$34)</f>
        <v/>
      </c>
      <c r="D627" s="573"/>
      <c r="E627" s="574"/>
      <c r="F627" s="576">
        <f>IF(E627="y",1,IF(E627="S",1,0))</f>
        <v>0</v>
      </c>
      <c r="G627" s="582">
        <f>IF(E627="S",1,0)</f>
        <v>0</v>
      </c>
      <c r="H627" s="578"/>
      <c r="I627" s="543"/>
      <c r="J627" s="542"/>
      <c r="K627" s="580"/>
      <c r="L627" s="584"/>
      <c r="M627" s="585"/>
      <c r="N627" s="588">
        <f>L627+J627</f>
        <v>0</v>
      </c>
      <c r="O627" s="589"/>
      <c r="P627" s="542"/>
      <c r="Q627" s="580"/>
      <c r="R627" s="584"/>
      <c r="S627" s="585"/>
      <c r="T627" s="588">
        <f>R627-P627</f>
        <v>0</v>
      </c>
      <c r="U627" s="588"/>
      <c r="V627" s="542"/>
      <c r="W627" s="543"/>
      <c r="X627" s="593"/>
      <c r="Y627" s="543"/>
      <c r="Z627" s="542"/>
      <c r="AA627" s="543"/>
      <c r="AB627" s="542"/>
      <c r="AC627" s="543"/>
      <c r="AD627" s="542"/>
      <c r="AE627" s="580"/>
      <c r="AF627" s="584"/>
      <c r="AG627" s="585"/>
      <c r="AH627" s="595">
        <f>IF(AD627=0,0,(AF627/AD627)*100)</f>
        <v>0</v>
      </c>
      <c r="AI627" s="596"/>
      <c r="AJ627" s="542"/>
      <c r="AK627" s="580"/>
      <c r="AL627" s="584"/>
      <c r="AM627" s="585"/>
      <c r="AN627" s="595">
        <f>IF(AJ627=0,0,(AL627/AJ627)*100)</f>
        <v>0</v>
      </c>
      <c r="AO627" s="596"/>
      <c r="AP627" s="542"/>
      <c r="AQ627" s="580"/>
      <c r="AR627" s="584"/>
      <c r="AS627" s="585"/>
      <c r="AT627" s="595">
        <f>IF(AP627=0,0,(AR627/AP627)*100)</f>
        <v>0</v>
      </c>
      <c r="AU627" s="596"/>
      <c r="AV627" s="599">
        <f>AD627+AJ627+AP627</f>
        <v>0</v>
      </c>
      <c r="AW627" s="600"/>
      <c r="AX627" s="630">
        <f>AF627+AL627+AR627</f>
        <v>0</v>
      </c>
      <c r="AY627" s="631"/>
      <c r="AZ627" s="595">
        <f>IF(AV627=0,0,(AX627/AV627)*100)</f>
        <v>0</v>
      </c>
      <c r="BA627" s="596"/>
      <c r="BB627" s="542"/>
      <c r="BC627" s="580"/>
      <c r="BD627" s="584"/>
      <c r="BE627" s="585"/>
      <c r="BF627" s="595">
        <f>IF(BB627=0,0,(BD627/BB627)*100)</f>
        <v>0</v>
      </c>
      <c r="BG627" s="596"/>
      <c r="BH627" s="599">
        <f>AV627+BB627</f>
        <v>0</v>
      </c>
      <c r="BI627" s="600"/>
      <c r="BJ627" s="630">
        <f>AX627+BD627</f>
        <v>0</v>
      </c>
      <c r="BK627" s="631"/>
      <c r="BL627" s="595">
        <f>IF(BH627=0,0,(BJ627/BH627)*100)</f>
        <v>0</v>
      </c>
      <c r="BM627" s="596"/>
      <c r="BN627" s="656">
        <f>(AF627*2)+(AL627*2)+(AR627*3)+BD627</f>
        <v>0</v>
      </c>
      <c r="BO627" s="657"/>
      <c r="BP627" s="658"/>
      <c r="BQ627" s="676">
        <f t="shared" ref="BQ627" si="593">IF(BS627=0,0,50*BR627/BS627)</f>
        <v>0</v>
      </c>
      <c r="BR627" s="662">
        <f t="shared" ref="BR627" si="594">(BN627*BU$601)+(N627*BU$602)+(Z627*BU$603)+(R627*BU$604)+(X627*BU$605)+(AB627*BU$606)+(V627*BU$611)</f>
        <v>0</v>
      </c>
      <c r="BS627" s="662">
        <f t="shared" ref="BS627" si="595">((BB627-BD627)*BU$608)+((AV627-AX627)*BU$607)+(H627*BU$609)+(P627*BU$610)</f>
        <v>0</v>
      </c>
      <c r="BT627" s="15"/>
      <c r="BU627" s="15"/>
      <c r="BV627" s="95"/>
    </row>
    <row r="628" spans="1:74" ht="21.75" customHeight="1" x14ac:dyDescent="0.25">
      <c r="A628" s="95"/>
      <c r="B628" s="571"/>
      <c r="C628" s="642" t="str">
        <f>IF(ROSTER!D$34="","",ROSTER!D$34)</f>
        <v/>
      </c>
      <c r="D628" s="643"/>
      <c r="E628" s="575"/>
      <c r="F628" s="577"/>
      <c r="G628" s="583"/>
      <c r="H628" s="579"/>
      <c r="I628" s="545"/>
      <c r="J628" s="544"/>
      <c r="K628" s="581"/>
      <c r="L628" s="586"/>
      <c r="M628" s="587"/>
      <c r="N628" s="592" t="s">
        <v>16</v>
      </c>
      <c r="O628" s="603"/>
      <c r="P628" s="544"/>
      <c r="Q628" s="581"/>
      <c r="R628" s="586"/>
      <c r="S628" s="587"/>
      <c r="T628" s="592" t="s">
        <v>16</v>
      </c>
      <c r="U628" s="592"/>
      <c r="V628" s="544"/>
      <c r="W628" s="545"/>
      <c r="X628" s="594"/>
      <c r="Y628" s="545"/>
      <c r="Z628" s="544"/>
      <c r="AA628" s="545"/>
      <c r="AB628" s="544"/>
      <c r="AC628" s="545"/>
      <c r="AD628" s="544"/>
      <c r="AE628" s="581"/>
      <c r="AF628" s="586"/>
      <c r="AG628" s="587"/>
      <c r="AH628" s="626"/>
      <c r="AI628" s="627"/>
      <c r="AJ628" s="544"/>
      <c r="AK628" s="581"/>
      <c r="AL628" s="586"/>
      <c r="AM628" s="587"/>
      <c r="AN628" s="626"/>
      <c r="AO628" s="627"/>
      <c r="AP628" s="544"/>
      <c r="AQ628" s="581"/>
      <c r="AR628" s="586"/>
      <c r="AS628" s="587"/>
      <c r="AT628" s="626"/>
      <c r="AU628" s="627"/>
      <c r="AV628" s="628"/>
      <c r="AW628" s="629"/>
      <c r="AX628" s="632"/>
      <c r="AY628" s="633"/>
      <c r="AZ628" s="626"/>
      <c r="BA628" s="627"/>
      <c r="BB628" s="544"/>
      <c r="BC628" s="581"/>
      <c r="BD628" s="586"/>
      <c r="BE628" s="587"/>
      <c r="BF628" s="626"/>
      <c r="BG628" s="627"/>
      <c r="BH628" s="628"/>
      <c r="BI628" s="629"/>
      <c r="BJ628" s="632"/>
      <c r="BK628" s="633"/>
      <c r="BL628" s="626"/>
      <c r="BM628" s="627"/>
      <c r="BN628" s="678"/>
      <c r="BO628" s="679"/>
      <c r="BP628" s="680"/>
      <c r="BQ628" s="677"/>
      <c r="BR628" s="663"/>
      <c r="BS628" s="663"/>
      <c r="BT628" s="15"/>
      <c r="BU628" s="15"/>
      <c r="BV628" s="95"/>
    </row>
    <row r="629" spans="1:74" ht="21.75" customHeight="1" x14ac:dyDescent="0.25">
      <c r="A629" s="95"/>
      <c r="B629" s="570" t="str">
        <f>IF(ROSTER!B$36="","",ROSTER!B$36)</f>
        <v/>
      </c>
      <c r="C629" s="572" t="str">
        <f>IF(ROSTER!C$36="","",ROSTER!C$36)</f>
        <v/>
      </c>
      <c r="D629" s="573"/>
      <c r="E629" s="574"/>
      <c r="F629" s="576">
        <f>IF(E629="y",1,IF(E629="S",1,0))</f>
        <v>0</v>
      </c>
      <c r="G629" s="582">
        <f>IF(E629="S",1,0)</f>
        <v>0</v>
      </c>
      <c r="H629" s="578"/>
      <c r="I629" s="543"/>
      <c r="J629" s="542"/>
      <c r="K629" s="580"/>
      <c r="L629" s="584"/>
      <c r="M629" s="585"/>
      <c r="N629" s="588">
        <f>L629+J629</f>
        <v>0</v>
      </c>
      <c r="O629" s="589"/>
      <c r="P629" s="542"/>
      <c r="Q629" s="580"/>
      <c r="R629" s="584"/>
      <c r="S629" s="585"/>
      <c r="T629" s="588">
        <f>R629-P629</f>
        <v>0</v>
      </c>
      <c r="U629" s="588"/>
      <c r="V629" s="542"/>
      <c r="W629" s="543"/>
      <c r="X629" s="593"/>
      <c r="Y629" s="543"/>
      <c r="Z629" s="542"/>
      <c r="AA629" s="543"/>
      <c r="AB629" s="542"/>
      <c r="AC629" s="543"/>
      <c r="AD629" s="542"/>
      <c r="AE629" s="580"/>
      <c r="AF629" s="584"/>
      <c r="AG629" s="585"/>
      <c r="AH629" s="595">
        <f>IF(AD629=0,0,(AF629/AD629)*100)</f>
        <v>0</v>
      </c>
      <c r="AI629" s="596"/>
      <c r="AJ629" s="542"/>
      <c r="AK629" s="580"/>
      <c r="AL629" s="584"/>
      <c r="AM629" s="585"/>
      <c r="AN629" s="595">
        <f>IF(AJ629=0,0,(AL629/AJ629)*100)</f>
        <v>0</v>
      </c>
      <c r="AO629" s="596"/>
      <c r="AP629" s="542"/>
      <c r="AQ629" s="580"/>
      <c r="AR629" s="584"/>
      <c r="AS629" s="585"/>
      <c r="AT629" s="595">
        <f>IF(AP629=0,0,(AR629/AP629)*100)</f>
        <v>0</v>
      </c>
      <c r="AU629" s="596"/>
      <c r="AV629" s="599">
        <f>AD629+AJ629+AP629</f>
        <v>0</v>
      </c>
      <c r="AW629" s="600"/>
      <c r="AX629" s="630">
        <f>AF629+AL629+AR629</f>
        <v>0</v>
      </c>
      <c r="AY629" s="631"/>
      <c r="AZ629" s="595">
        <f>IF(AV629=0,0,(AX629/AV629)*100)</f>
        <v>0</v>
      </c>
      <c r="BA629" s="596"/>
      <c r="BB629" s="542"/>
      <c r="BC629" s="580"/>
      <c r="BD629" s="584"/>
      <c r="BE629" s="585"/>
      <c r="BF629" s="595">
        <f>IF(BB629=0,0,(BD629/BB629)*100)</f>
        <v>0</v>
      </c>
      <c r="BG629" s="596"/>
      <c r="BH629" s="599">
        <f>AV629+BB629</f>
        <v>0</v>
      </c>
      <c r="BI629" s="600"/>
      <c r="BJ629" s="630">
        <f>AX629+BD629</f>
        <v>0</v>
      </c>
      <c r="BK629" s="631"/>
      <c r="BL629" s="595">
        <f>IF(BH629=0,0,(BJ629/BH629)*100)</f>
        <v>0</v>
      </c>
      <c r="BM629" s="596"/>
      <c r="BN629" s="656">
        <f>(AF629*2)+(AL629*2)+(AR629*3)+BD629</f>
        <v>0</v>
      </c>
      <c r="BO629" s="657"/>
      <c r="BP629" s="658"/>
      <c r="BQ629" s="676">
        <f t="shared" ref="BQ629" si="596">IF(BS629=0,0,50*BR629/BS629)</f>
        <v>0</v>
      </c>
      <c r="BR629" s="662">
        <f t="shared" ref="BR629" si="597">(BN629*BU$601)+(N629*BU$602)+(Z629*BU$603)+(R629*BU$604)+(X629*BU$605)+(AB629*BU$606)+(V629*BU$611)</f>
        <v>0</v>
      </c>
      <c r="BS629" s="662">
        <f t="shared" ref="BS629" si="598">((BB629-BD629)*BU$608)+((AV629-AX629)*BU$607)+(H629*BU$609)+(P629*BU$610)</f>
        <v>0</v>
      </c>
      <c r="BT629" s="15"/>
      <c r="BU629" s="15"/>
      <c r="BV629" s="95"/>
    </row>
    <row r="630" spans="1:74" ht="21.75" customHeight="1" x14ac:dyDescent="0.25">
      <c r="A630" s="95"/>
      <c r="B630" s="571"/>
      <c r="C630" s="642" t="str">
        <f>IF(ROSTER!D$36="","",ROSTER!D$36)</f>
        <v/>
      </c>
      <c r="D630" s="643"/>
      <c r="E630" s="575"/>
      <c r="F630" s="577"/>
      <c r="G630" s="583"/>
      <c r="H630" s="579"/>
      <c r="I630" s="545"/>
      <c r="J630" s="544"/>
      <c r="K630" s="581"/>
      <c r="L630" s="586"/>
      <c r="M630" s="587"/>
      <c r="N630" s="592" t="s">
        <v>16</v>
      </c>
      <c r="O630" s="603"/>
      <c r="P630" s="544"/>
      <c r="Q630" s="581"/>
      <c r="R630" s="586"/>
      <c r="S630" s="587"/>
      <c r="T630" s="592" t="s">
        <v>16</v>
      </c>
      <c r="U630" s="592"/>
      <c r="V630" s="544"/>
      <c r="W630" s="545"/>
      <c r="X630" s="594"/>
      <c r="Y630" s="545"/>
      <c r="Z630" s="544"/>
      <c r="AA630" s="545"/>
      <c r="AB630" s="544"/>
      <c r="AC630" s="545"/>
      <c r="AD630" s="544"/>
      <c r="AE630" s="581"/>
      <c r="AF630" s="586"/>
      <c r="AG630" s="587"/>
      <c r="AH630" s="626"/>
      <c r="AI630" s="627"/>
      <c r="AJ630" s="544"/>
      <c r="AK630" s="581"/>
      <c r="AL630" s="586"/>
      <c r="AM630" s="587"/>
      <c r="AN630" s="626"/>
      <c r="AO630" s="627"/>
      <c r="AP630" s="544"/>
      <c r="AQ630" s="581"/>
      <c r="AR630" s="586"/>
      <c r="AS630" s="587"/>
      <c r="AT630" s="626"/>
      <c r="AU630" s="627"/>
      <c r="AV630" s="628"/>
      <c r="AW630" s="629"/>
      <c r="AX630" s="632"/>
      <c r="AY630" s="633"/>
      <c r="AZ630" s="626"/>
      <c r="BA630" s="627"/>
      <c r="BB630" s="544"/>
      <c r="BC630" s="581"/>
      <c r="BD630" s="586"/>
      <c r="BE630" s="587"/>
      <c r="BF630" s="626"/>
      <c r="BG630" s="627"/>
      <c r="BH630" s="628"/>
      <c r="BI630" s="629"/>
      <c r="BJ630" s="632"/>
      <c r="BK630" s="633"/>
      <c r="BL630" s="626"/>
      <c r="BM630" s="627"/>
      <c r="BN630" s="678"/>
      <c r="BO630" s="679"/>
      <c r="BP630" s="680"/>
      <c r="BQ630" s="677"/>
      <c r="BR630" s="663"/>
      <c r="BS630" s="663"/>
      <c r="BT630" s="15"/>
      <c r="BU630" s="15"/>
      <c r="BV630" s="95"/>
    </row>
    <row r="631" spans="1:74" ht="21.75" customHeight="1" x14ac:dyDescent="0.25">
      <c r="A631" s="95"/>
      <c r="B631" s="570" t="str">
        <f>IF(ROSTER!B$38="","",ROSTER!B$38)</f>
        <v/>
      </c>
      <c r="C631" s="572" t="str">
        <f>IF(ROSTER!C$38="","",ROSTER!C$38)</f>
        <v/>
      </c>
      <c r="D631" s="573"/>
      <c r="E631" s="574"/>
      <c r="F631" s="576">
        <f>IF(E631="y",1,IF(E631="S",1,0))</f>
        <v>0</v>
      </c>
      <c r="G631" s="582">
        <f>IF(E631="S",1,0)</f>
        <v>0</v>
      </c>
      <c r="H631" s="578"/>
      <c r="I631" s="543"/>
      <c r="J631" s="542"/>
      <c r="K631" s="580"/>
      <c r="L631" s="584"/>
      <c r="M631" s="585"/>
      <c r="N631" s="588">
        <f>L631+J631</f>
        <v>0</v>
      </c>
      <c r="O631" s="589"/>
      <c r="P631" s="542"/>
      <c r="Q631" s="580"/>
      <c r="R631" s="584"/>
      <c r="S631" s="585"/>
      <c r="T631" s="588">
        <f>R631-P631</f>
        <v>0</v>
      </c>
      <c r="U631" s="588"/>
      <c r="V631" s="542"/>
      <c r="W631" s="543"/>
      <c r="X631" s="593"/>
      <c r="Y631" s="543"/>
      <c r="Z631" s="542"/>
      <c r="AA631" s="543"/>
      <c r="AB631" s="542"/>
      <c r="AC631" s="543"/>
      <c r="AD631" s="542"/>
      <c r="AE631" s="580"/>
      <c r="AF631" s="584"/>
      <c r="AG631" s="585"/>
      <c r="AH631" s="595">
        <f>IF(AD631=0,0,(AF631/AD631)*100)</f>
        <v>0</v>
      </c>
      <c r="AI631" s="596"/>
      <c r="AJ631" s="542"/>
      <c r="AK631" s="580"/>
      <c r="AL631" s="584"/>
      <c r="AM631" s="585"/>
      <c r="AN631" s="595">
        <f>IF(AJ631=0,0,(AL631/AJ631)*100)</f>
        <v>0</v>
      </c>
      <c r="AO631" s="596"/>
      <c r="AP631" s="542"/>
      <c r="AQ631" s="580"/>
      <c r="AR631" s="584"/>
      <c r="AS631" s="585"/>
      <c r="AT631" s="595">
        <f>IF(AP631=0,0,(AR631/AP631)*100)</f>
        <v>0</v>
      </c>
      <c r="AU631" s="596"/>
      <c r="AV631" s="599">
        <f>AD631+AJ631+AP631</f>
        <v>0</v>
      </c>
      <c r="AW631" s="600"/>
      <c r="AX631" s="630">
        <f>AF631+AL631+AR631</f>
        <v>0</v>
      </c>
      <c r="AY631" s="631"/>
      <c r="AZ631" s="595">
        <f>IF(AV631=0,0,(AX631/AV631)*100)</f>
        <v>0</v>
      </c>
      <c r="BA631" s="596"/>
      <c r="BB631" s="542"/>
      <c r="BC631" s="580"/>
      <c r="BD631" s="584"/>
      <c r="BE631" s="585"/>
      <c r="BF631" s="595">
        <f>IF(BB631=0,0,(BD631/BB631)*100)</f>
        <v>0</v>
      </c>
      <c r="BG631" s="596"/>
      <c r="BH631" s="599">
        <f>AV631+BB631</f>
        <v>0</v>
      </c>
      <c r="BI631" s="600"/>
      <c r="BJ631" s="630">
        <f>AX631+BD631</f>
        <v>0</v>
      </c>
      <c r="BK631" s="631"/>
      <c r="BL631" s="595">
        <f>IF(BH631=0,0,(BJ631/BH631)*100)</f>
        <v>0</v>
      </c>
      <c r="BM631" s="596"/>
      <c r="BN631" s="656">
        <f>(AF631*2)+(AL631*2)+(AR631*3)+BD631</f>
        <v>0</v>
      </c>
      <c r="BO631" s="657"/>
      <c r="BP631" s="658"/>
      <c r="BQ631" s="676">
        <f t="shared" ref="BQ631" si="599">IF(BS631=0,0,50*BR631/BS631)</f>
        <v>0</v>
      </c>
      <c r="BR631" s="662">
        <f t="shared" ref="BR631" si="600">(BN631*BU$601)+(N631*BU$602)+(Z631*BU$603)+(R631*BU$604)+(X631*BU$605)+(AB631*BU$606)+(V631*BU$611)</f>
        <v>0</v>
      </c>
      <c r="BS631" s="662">
        <f t="shared" ref="BS631" si="601">((BB631-BD631)*BU$608)+((AV631-AX631)*BU$607)+(H631*BU$609)+(P631*BU$610)</f>
        <v>0</v>
      </c>
      <c r="BT631" s="15"/>
      <c r="BU631" s="15"/>
      <c r="BV631" s="95"/>
    </row>
    <row r="632" spans="1:74" ht="21.75" customHeight="1" x14ac:dyDescent="0.25">
      <c r="A632" s="95"/>
      <c r="B632" s="571"/>
      <c r="C632" s="642" t="str">
        <f>IF(ROSTER!D$38="","",ROSTER!D$38)</f>
        <v/>
      </c>
      <c r="D632" s="643"/>
      <c r="E632" s="575"/>
      <c r="F632" s="577"/>
      <c r="G632" s="583"/>
      <c r="H632" s="579"/>
      <c r="I632" s="545"/>
      <c r="J632" s="544"/>
      <c r="K632" s="581"/>
      <c r="L632" s="586"/>
      <c r="M632" s="587"/>
      <c r="N632" s="592" t="s">
        <v>16</v>
      </c>
      <c r="O632" s="603"/>
      <c r="P632" s="544"/>
      <c r="Q632" s="581"/>
      <c r="R632" s="586"/>
      <c r="S632" s="587"/>
      <c r="T632" s="592" t="s">
        <v>16</v>
      </c>
      <c r="U632" s="592"/>
      <c r="V632" s="544"/>
      <c r="W632" s="545"/>
      <c r="X632" s="594"/>
      <c r="Y632" s="545"/>
      <c r="Z632" s="544"/>
      <c r="AA632" s="545"/>
      <c r="AB632" s="544"/>
      <c r="AC632" s="545"/>
      <c r="AD632" s="544"/>
      <c r="AE632" s="581"/>
      <c r="AF632" s="586"/>
      <c r="AG632" s="587"/>
      <c r="AH632" s="626"/>
      <c r="AI632" s="627"/>
      <c r="AJ632" s="544"/>
      <c r="AK632" s="581"/>
      <c r="AL632" s="586"/>
      <c r="AM632" s="587"/>
      <c r="AN632" s="626"/>
      <c r="AO632" s="627"/>
      <c r="AP632" s="544"/>
      <c r="AQ632" s="581"/>
      <c r="AR632" s="586"/>
      <c r="AS632" s="587"/>
      <c r="AT632" s="626"/>
      <c r="AU632" s="627"/>
      <c r="AV632" s="628"/>
      <c r="AW632" s="629"/>
      <c r="AX632" s="632"/>
      <c r="AY632" s="633"/>
      <c r="AZ632" s="626"/>
      <c r="BA632" s="627"/>
      <c r="BB632" s="544"/>
      <c r="BC632" s="581"/>
      <c r="BD632" s="586"/>
      <c r="BE632" s="587"/>
      <c r="BF632" s="626"/>
      <c r="BG632" s="627"/>
      <c r="BH632" s="628"/>
      <c r="BI632" s="629"/>
      <c r="BJ632" s="632"/>
      <c r="BK632" s="633"/>
      <c r="BL632" s="626"/>
      <c r="BM632" s="627"/>
      <c r="BN632" s="678"/>
      <c r="BO632" s="679"/>
      <c r="BP632" s="680"/>
      <c r="BQ632" s="677"/>
      <c r="BR632" s="663"/>
      <c r="BS632" s="663"/>
      <c r="BT632" s="15"/>
      <c r="BU632" s="15"/>
      <c r="BV632" s="95"/>
    </row>
    <row r="633" spans="1:74" ht="21.75" customHeight="1" x14ac:dyDescent="0.25">
      <c r="A633" s="95"/>
      <c r="B633" s="570" t="str">
        <f>IF(ROSTER!B$40="","",ROSTER!B$40)</f>
        <v/>
      </c>
      <c r="C633" s="572" t="str">
        <f>IF(ROSTER!C$40="","",ROSTER!C$40)</f>
        <v/>
      </c>
      <c r="D633" s="573"/>
      <c r="E633" s="574"/>
      <c r="F633" s="576">
        <f>IF(E633="y",1,IF(E633="S",1,0))</f>
        <v>0</v>
      </c>
      <c r="G633" s="582">
        <f>IF(E633="S",1,0)</f>
        <v>0</v>
      </c>
      <c r="H633" s="578"/>
      <c r="I633" s="543"/>
      <c r="J633" s="542"/>
      <c r="K633" s="580"/>
      <c r="L633" s="584"/>
      <c r="M633" s="585"/>
      <c r="N633" s="588">
        <f>L633+J633</f>
        <v>0</v>
      </c>
      <c r="O633" s="589"/>
      <c r="P633" s="542"/>
      <c r="Q633" s="580"/>
      <c r="R633" s="584"/>
      <c r="S633" s="585"/>
      <c r="T633" s="588">
        <f>R633-P633</f>
        <v>0</v>
      </c>
      <c r="U633" s="588"/>
      <c r="V633" s="542"/>
      <c r="W633" s="543"/>
      <c r="X633" s="593"/>
      <c r="Y633" s="543"/>
      <c r="Z633" s="542"/>
      <c r="AA633" s="543"/>
      <c r="AB633" s="542"/>
      <c r="AC633" s="543"/>
      <c r="AD633" s="542"/>
      <c r="AE633" s="580"/>
      <c r="AF633" s="584"/>
      <c r="AG633" s="585"/>
      <c r="AH633" s="595">
        <f>IF(AD633=0,0,(AF633/AD633)*100)</f>
        <v>0</v>
      </c>
      <c r="AI633" s="596"/>
      <c r="AJ633" s="542"/>
      <c r="AK633" s="580"/>
      <c r="AL633" s="584"/>
      <c r="AM633" s="585"/>
      <c r="AN633" s="595">
        <f>IF(AJ633=0,0,(AL633/AJ633)*100)</f>
        <v>0</v>
      </c>
      <c r="AO633" s="596"/>
      <c r="AP633" s="542"/>
      <c r="AQ633" s="580"/>
      <c r="AR633" s="584"/>
      <c r="AS633" s="585"/>
      <c r="AT633" s="595">
        <f>IF(AP633=0,0,(AR633/AP633)*100)</f>
        <v>0</v>
      </c>
      <c r="AU633" s="596"/>
      <c r="AV633" s="599">
        <f>AD633+AJ633+AP633</f>
        <v>0</v>
      </c>
      <c r="AW633" s="600"/>
      <c r="AX633" s="630">
        <f>AF633+AL633+AR633</f>
        <v>0</v>
      </c>
      <c r="AY633" s="631"/>
      <c r="AZ633" s="595">
        <f>IF(AV633=0,0,(AX633/AV633)*100)</f>
        <v>0</v>
      </c>
      <c r="BA633" s="596"/>
      <c r="BB633" s="542"/>
      <c r="BC633" s="580"/>
      <c r="BD633" s="584"/>
      <c r="BE633" s="585"/>
      <c r="BF633" s="595">
        <f>IF(BB633=0,0,(BD633/BB633)*100)</f>
        <v>0</v>
      </c>
      <c r="BG633" s="596"/>
      <c r="BH633" s="599">
        <f>AV633+BB633</f>
        <v>0</v>
      </c>
      <c r="BI633" s="600"/>
      <c r="BJ633" s="630">
        <f>AX633+BD633</f>
        <v>0</v>
      </c>
      <c r="BK633" s="631"/>
      <c r="BL633" s="595">
        <f>IF(BH633=0,0,(BJ633/BH633)*100)</f>
        <v>0</v>
      </c>
      <c r="BM633" s="596"/>
      <c r="BN633" s="656">
        <f>(AF633*2)+(AL633*2)+(AR633*3)+BD633</f>
        <v>0</v>
      </c>
      <c r="BO633" s="657"/>
      <c r="BP633" s="658"/>
      <c r="BQ633" s="676">
        <f t="shared" ref="BQ633" si="602">IF(BS633=0,0,50*BR633/BS633)</f>
        <v>0</v>
      </c>
      <c r="BR633" s="662">
        <f t="shared" ref="BR633" si="603">(BN633*BU$601)+(N633*BU$602)+(Z633*BU$603)+(R633*BU$604)+(X633*BU$605)+(AB633*BU$606)+(V633*BU$611)</f>
        <v>0</v>
      </c>
      <c r="BS633" s="662">
        <f t="shared" ref="BS633" si="604">((BB633-BD633)*BU$608)+((AV633-AX633)*BU$607)+(H633*BU$609)+(P633*BU$610)</f>
        <v>0</v>
      </c>
      <c r="BT633" s="15"/>
      <c r="BU633" s="15"/>
      <c r="BV633" s="95"/>
    </row>
    <row r="634" spans="1:74" ht="21.75" customHeight="1" x14ac:dyDescent="0.25">
      <c r="A634" s="95"/>
      <c r="B634" s="571"/>
      <c r="C634" s="642" t="str">
        <f>IF(ROSTER!D$40="","",ROSTER!D$40)</f>
        <v/>
      </c>
      <c r="D634" s="643"/>
      <c r="E634" s="575"/>
      <c r="F634" s="577"/>
      <c r="G634" s="583"/>
      <c r="H634" s="579"/>
      <c r="I634" s="545"/>
      <c r="J634" s="544"/>
      <c r="K634" s="581"/>
      <c r="L634" s="586"/>
      <c r="M634" s="587"/>
      <c r="N634" s="592" t="s">
        <v>16</v>
      </c>
      <c r="O634" s="603"/>
      <c r="P634" s="544"/>
      <c r="Q634" s="581"/>
      <c r="R634" s="586"/>
      <c r="S634" s="587"/>
      <c r="T634" s="592" t="s">
        <v>16</v>
      </c>
      <c r="U634" s="592"/>
      <c r="V634" s="544"/>
      <c r="W634" s="545"/>
      <c r="X634" s="594"/>
      <c r="Y634" s="545"/>
      <c r="Z634" s="544"/>
      <c r="AA634" s="545"/>
      <c r="AB634" s="544"/>
      <c r="AC634" s="545"/>
      <c r="AD634" s="544"/>
      <c r="AE634" s="581"/>
      <c r="AF634" s="586"/>
      <c r="AG634" s="587"/>
      <c r="AH634" s="626"/>
      <c r="AI634" s="627"/>
      <c r="AJ634" s="544"/>
      <c r="AK634" s="581"/>
      <c r="AL634" s="586"/>
      <c r="AM634" s="587"/>
      <c r="AN634" s="626"/>
      <c r="AO634" s="627"/>
      <c r="AP634" s="544"/>
      <c r="AQ634" s="581"/>
      <c r="AR634" s="586"/>
      <c r="AS634" s="587"/>
      <c r="AT634" s="626"/>
      <c r="AU634" s="627"/>
      <c r="AV634" s="628"/>
      <c r="AW634" s="629"/>
      <c r="AX634" s="632"/>
      <c r="AY634" s="633"/>
      <c r="AZ634" s="626"/>
      <c r="BA634" s="627"/>
      <c r="BB634" s="544"/>
      <c r="BC634" s="581"/>
      <c r="BD634" s="586"/>
      <c r="BE634" s="587"/>
      <c r="BF634" s="626"/>
      <c r="BG634" s="627"/>
      <c r="BH634" s="628"/>
      <c r="BI634" s="629"/>
      <c r="BJ634" s="632"/>
      <c r="BK634" s="633"/>
      <c r="BL634" s="626"/>
      <c r="BM634" s="627"/>
      <c r="BN634" s="678"/>
      <c r="BO634" s="679"/>
      <c r="BP634" s="680"/>
      <c r="BQ634" s="677"/>
      <c r="BR634" s="663"/>
      <c r="BS634" s="663"/>
      <c r="BT634" s="15"/>
      <c r="BU634" s="15"/>
      <c r="BV634" s="95"/>
    </row>
    <row r="635" spans="1:74" ht="21.75" customHeight="1" x14ac:dyDescent="0.25">
      <c r="A635" s="95"/>
      <c r="B635" s="570" t="str">
        <f>IF(ROSTER!B$42="","",ROSTER!B$42)</f>
        <v/>
      </c>
      <c r="C635" s="572" t="str">
        <f>IF(ROSTER!C$42="","",ROSTER!C$42)</f>
        <v/>
      </c>
      <c r="D635" s="573"/>
      <c r="E635" s="574"/>
      <c r="F635" s="576">
        <f>IF(E635="y",1,IF(E635="S",1,0))</f>
        <v>0</v>
      </c>
      <c r="G635" s="582">
        <f>IF(E635="S",1,0)</f>
        <v>0</v>
      </c>
      <c r="H635" s="578"/>
      <c r="I635" s="543"/>
      <c r="J635" s="542"/>
      <c r="K635" s="580"/>
      <c r="L635" s="584"/>
      <c r="M635" s="585"/>
      <c r="N635" s="588">
        <f>L635+J635</f>
        <v>0</v>
      </c>
      <c r="O635" s="589"/>
      <c r="P635" s="542"/>
      <c r="Q635" s="580"/>
      <c r="R635" s="584"/>
      <c r="S635" s="585"/>
      <c r="T635" s="588">
        <f>R635-P635</f>
        <v>0</v>
      </c>
      <c r="U635" s="588"/>
      <c r="V635" s="542"/>
      <c r="W635" s="543"/>
      <c r="X635" s="593"/>
      <c r="Y635" s="543"/>
      <c r="Z635" s="542"/>
      <c r="AA635" s="543"/>
      <c r="AB635" s="542"/>
      <c r="AC635" s="543"/>
      <c r="AD635" s="542"/>
      <c r="AE635" s="580"/>
      <c r="AF635" s="584"/>
      <c r="AG635" s="585"/>
      <c r="AH635" s="595">
        <f>IF(AD635=0,0,(AF635/AD635)*100)</f>
        <v>0</v>
      </c>
      <c r="AI635" s="596"/>
      <c r="AJ635" s="542"/>
      <c r="AK635" s="580"/>
      <c r="AL635" s="584"/>
      <c r="AM635" s="585"/>
      <c r="AN635" s="595">
        <f>IF(AJ635=0,0,(AL635/AJ635)*100)</f>
        <v>0</v>
      </c>
      <c r="AO635" s="596"/>
      <c r="AP635" s="542"/>
      <c r="AQ635" s="580"/>
      <c r="AR635" s="584"/>
      <c r="AS635" s="585"/>
      <c r="AT635" s="595">
        <f>IF(AP635=0,0,(AR635/AP635)*100)</f>
        <v>0</v>
      </c>
      <c r="AU635" s="596"/>
      <c r="AV635" s="599">
        <f>AD635+AJ635+AP635</f>
        <v>0</v>
      </c>
      <c r="AW635" s="600"/>
      <c r="AX635" s="630">
        <f>AF635+AL635+AR635</f>
        <v>0</v>
      </c>
      <c r="AY635" s="631"/>
      <c r="AZ635" s="595">
        <f>IF(AV635=0,0,(AX635/AV635)*100)</f>
        <v>0</v>
      </c>
      <c r="BA635" s="596"/>
      <c r="BB635" s="542"/>
      <c r="BC635" s="580"/>
      <c r="BD635" s="584"/>
      <c r="BE635" s="585"/>
      <c r="BF635" s="595">
        <f>IF(BB635=0,0,(BD635/BB635)*100)</f>
        <v>0</v>
      </c>
      <c r="BG635" s="596"/>
      <c r="BH635" s="599">
        <f>AV635+BB635</f>
        <v>0</v>
      </c>
      <c r="BI635" s="600"/>
      <c r="BJ635" s="630">
        <f>AX635+BD635</f>
        <v>0</v>
      </c>
      <c r="BK635" s="631"/>
      <c r="BL635" s="595">
        <f>IF(BH635=0,0,(BJ635/BH635)*100)</f>
        <v>0</v>
      </c>
      <c r="BM635" s="596"/>
      <c r="BN635" s="656">
        <f>(AF635*2)+(AL635*2)+(AR635*3)+BD635</f>
        <v>0</v>
      </c>
      <c r="BO635" s="657"/>
      <c r="BP635" s="658"/>
      <c r="BQ635" s="676">
        <f t="shared" ref="BQ635" si="605">IF(BS635=0,0,50*BR635/BS635)</f>
        <v>0</v>
      </c>
      <c r="BR635" s="662">
        <f t="shared" ref="BR635" si="606">(BN635*BU$601)+(N635*BU$602)+(Z635*BU$603)+(R635*BU$604)+(X635*BU$605)+(AB635*BU$606)+(V635*BU$611)</f>
        <v>0</v>
      </c>
      <c r="BS635" s="662">
        <f t="shared" ref="BS635" si="607">((BB635-BD635)*BU$608)+((AV635-AX635)*BU$607)+(H635*BU$609)+(P635*BU$610)</f>
        <v>0</v>
      </c>
      <c r="BT635" s="15"/>
      <c r="BU635" s="15"/>
      <c r="BV635" s="95"/>
    </row>
    <row r="636" spans="1:74" ht="21.75" customHeight="1" x14ac:dyDescent="0.25">
      <c r="A636" s="95"/>
      <c r="B636" s="571"/>
      <c r="C636" s="642" t="str">
        <f>IF(ROSTER!D$42="","",ROSTER!D$42)</f>
        <v/>
      </c>
      <c r="D636" s="643"/>
      <c r="E636" s="575"/>
      <c r="F636" s="577"/>
      <c r="G636" s="583"/>
      <c r="H636" s="579"/>
      <c r="I636" s="545"/>
      <c r="J636" s="544"/>
      <c r="K636" s="581"/>
      <c r="L636" s="586"/>
      <c r="M636" s="587"/>
      <c r="N636" s="592" t="s">
        <v>16</v>
      </c>
      <c r="O636" s="603"/>
      <c r="P636" s="544"/>
      <c r="Q636" s="581"/>
      <c r="R636" s="586"/>
      <c r="S636" s="587"/>
      <c r="T636" s="592" t="s">
        <v>16</v>
      </c>
      <c r="U636" s="592"/>
      <c r="V636" s="544"/>
      <c r="W636" s="545"/>
      <c r="X636" s="594"/>
      <c r="Y636" s="545"/>
      <c r="Z636" s="544"/>
      <c r="AA636" s="545"/>
      <c r="AB636" s="544"/>
      <c r="AC636" s="545"/>
      <c r="AD636" s="544"/>
      <c r="AE636" s="581"/>
      <c r="AF636" s="586"/>
      <c r="AG636" s="587"/>
      <c r="AH636" s="626"/>
      <c r="AI636" s="627"/>
      <c r="AJ636" s="544"/>
      <c r="AK636" s="581"/>
      <c r="AL636" s="586"/>
      <c r="AM636" s="587"/>
      <c r="AN636" s="626"/>
      <c r="AO636" s="627"/>
      <c r="AP636" s="544"/>
      <c r="AQ636" s="581"/>
      <c r="AR636" s="586"/>
      <c r="AS636" s="587"/>
      <c r="AT636" s="626"/>
      <c r="AU636" s="627"/>
      <c r="AV636" s="628"/>
      <c r="AW636" s="629"/>
      <c r="AX636" s="632"/>
      <c r="AY636" s="633"/>
      <c r="AZ636" s="626"/>
      <c r="BA636" s="627"/>
      <c r="BB636" s="544"/>
      <c r="BC636" s="581"/>
      <c r="BD636" s="586"/>
      <c r="BE636" s="587"/>
      <c r="BF636" s="626"/>
      <c r="BG636" s="627"/>
      <c r="BH636" s="628"/>
      <c r="BI636" s="629"/>
      <c r="BJ636" s="632"/>
      <c r="BK636" s="633"/>
      <c r="BL636" s="626"/>
      <c r="BM636" s="627"/>
      <c r="BN636" s="678"/>
      <c r="BO636" s="679"/>
      <c r="BP636" s="680"/>
      <c r="BQ636" s="677"/>
      <c r="BR636" s="663"/>
      <c r="BS636" s="663"/>
      <c r="BT636" s="15"/>
      <c r="BU636" s="15"/>
      <c r="BV636" s="95"/>
    </row>
    <row r="637" spans="1:74" ht="21.75" customHeight="1" x14ac:dyDescent="0.25">
      <c r="A637" s="95"/>
      <c r="B637" s="570" t="str">
        <f>IF(ROSTER!B$44="","",ROSTER!B$44)</f>
        <v/>
      </c>
      <c r="C637" s="572" t="str">
        <f>IF(ROSTER!C$44="","",ROSTER!C$44)</f>
        <v/>
      </c>
      <c r="D637" s="573"/>
      <c r="E637" s="574"/>
      <c r="F637" s="576">
        <f>IF(E637="y",1,IF(E637="S",1,0))</f>
        <v>0</v>
      </c>
      <c r="G637" s="582">
        <f>IF(E637="S",1,0)</f>
        <v>0</v>
      </c>
      <c r="H637" s="578"/>
      <c r="I637" s="543"/>
      <c r="J637" s="542"/>
      <c r="K637" s="580"/>
      <c r="L637" s="584"/>
      <c r="M637" s="585"/>
      <c r="N637" s="588">
        <f>L637+J637</f>
        <v>0</v>
      </c>
      <c r="O637" s="589"/>
      <c r="P637" s="542"/>
      <c r="Q637" s="580"/>
      <c r="R637" s="584"/>
      <c r="S637" s="585"/>
      <c r="T637" s="588">
        <f>R637-P637</f>
        <v>0</v>
      </c>
      <c r="U637" s="588"/>
      <c r="V637" s="542"/>
      <c r="W637" s="543"/>
      <c r="X637" s="593"/>
      <c r="Y637" s="543"/>
      <c r="Z637" s="542"/>
      <c r="AA637" s="543"/>
      <c r="AB637" s="542"/>
      <c r="AC637" s="543"/>
      <c r="AD637" s="542"/>
      <c r="AE637" s="580"/>
      <c r="AF637" s="584"/>
      <c r="AG637" s="585"/>
      <c r="AH637" s="595">
        <f>IF(AD637=0,0,(AF637/AD637)*100)</f>
        <v>0</v>
      </c>
      <c r="AI637" s="596"/>
      <c r="AJ637" s="542"/>
      <c r="AK637" s="580"/>
      <c r="AL637" s="584"/>
      <c r="AM637" s="585"/>
      <c r="AN637" s="595">
        <f>IF(AJ637=0,0,(AL637/AJ637)*100)</f>
        <v>0</v>
      </c>
      <c r="AO637" s="596"/>
      <c r="AP637" s="542"/>
      <c r="AQ637" s="580"/>
      <c r="AR637" s="584"/>
      <c r="AS637" s="585"/>
      <c r="AT637" s="595">
        <f>IF(AP637=0,0,(AR637/AP637)*100)</f>
        <v>0</v>
      </c>
      <c r="AU637" s="596"/>
      <c r="AV637" s="599">
        <f>AD637+AJ637+AP637</f>
        <v>0</v>
      </c>
      <c r="AW637" s="600"/>
      <c r="AX637" s="630">
        <f>AF637+AL637+AR637</f>
        <v>0</v>
      </c>
      <c r="AY637" s="631"/>
      <c r="AZ637" s="595">
        <f>IF(AV637=0,0,(AX637/AV637)*100)</f>
        <v>0</v>
      </c>
      <c r="BA637" s="596"/>
      <c r="BB637" s="542"/>
      <c r="BC637" s="580"/>
      <c r="BD637" s="584"/>
      <c r="BE637" s="585"/>
      <c r="BF637" s="595">
        <f>IF(BB637=0,0,(BD637/BB637)*100)</f>
        <v>0</v>
      </c>
      <c r="BG637" s="596"/>
      <c r="BH637" s="599">
        <f>AV637+BB637</f>
        <v>0</v>
      </c>
      <c r="BI637" s="600"/>
      <c r="BJ637" s="630">
        <f>AX637+BD637</f>
        <v>0</v>
      </c>
      <c r="BK637" s="631"/>
      <c r="BL637" s="595">
        <f>IF(BH637=0,0,(BJ637/BH637)*100)</f>
        <v>0</v>
      </c>
      <c r="BM637" s="596"/>
      <c r="BN637" s="656">
        <f>(AF637*2)+(AL637*2)+(AR637*3)+BD637</f>
        <v>0</v>
      </c>
      <c r="BO637" s="657"/>
      <c r="BP637" s="658"/>
      <c r="BQ637" s="676">
        <f t="shared" ref="BQ637" si="608">IF(BS637=0,0,50*BR637/BS637)</f>
        <v>0</v>
      </c>
      <c r="BR637" s="662">
        <f t="shared" ref="BR637" si="609">(BN637*BU$601)+(N637*BU$602)+(Z637*BU$603)+(R637*BU$604)+(X637*BU$605)+(AB637*BU$606)+(V637*BU$611)</f>
        <v>0</v>
      </c>
      <c r="BS637" s="662">
        <f t="shared" ref="BS637" si="610">((BB637-BD637)*BU$608)+((AV637-AX637)*BU$607)+(H637*BU$609)+(P637*BU$610)</f>
        <v>0</v>
      </c>
      <c r="BT637" s="15"/>
      <c r="BU637" s="15"/>
      <c r="BV637" s="95"/>
    </row>
    <row r="638" spans="1:74" ht="21.75" customHeight="1" x14ac:dyDescent="0.25">
      <c r="A638" s="95"/>
      <c r="B638" s="571"/>
      <c r="C638" s="642" t="str">
        <f>IF(ROSTER!D$44="","",ROSTER!D$44)</f>
        <v/>
      </c>
      <c r="D638" s="643"/>
      <c r="E638" s="575"/>
      <c r="F638" s="577"/>
      <c r="G638" s="583"/>
      <c r="H638" s="579"/>
      <c r="I638" s="545"/>
      <c r="J638" s="544"/>
      <c r="K638" s="581"/>
      <c r="L638" s="586"/>
      <c r="M638" s="587"/>
      <c r="N638" s="592" t="s">
        <v>16</v>
      </c>
      <c r="O638" s="603"/>
      <c r="P638" s="544"/>
      <c r="Q638" s="581"/>
      <c r="R638" s="586"/>
      <c r="S638" s="587"/>
      <c r="T638" s="592" t="s">
        <v>16</v>
      </c>
      <c r="U638" s="592"/>
      <c r="V638" s="544"/>
      <c r="W638" s="545"/>
      <c r="X638" s="594"/>
      <c r="Y638" s="545"/>
      <c r="Z638" s="544"/>
      <c r="AA638" s="545"/>
      <c r="AB638" s="544"/>
      <c r="AC638" s="545"/>
      <c r="AD638" s="544"/>
      <c r="AE638" s="581"/>
      <c r="AF638" s="586"/>
      <c r="AG638" s="587"/>
      <c r="AH638" s="626"/>
      <c r="AI638" s="627"/>
      <c r="AJ638" s="544"/>
      <c r="AK638" s="581"/>
      <c r="AL638" s="586"/>
      <c r="AM638" s="587"/>
      <c r="AN638" s="626"/>
      <c r="AO638" s="627"/>
      <c r="AP638" s="544"/>
      <c r="AQ638" s="581"/>
      <c r="AR638" s="586"/>
      <c r="AS638" s="587"/>
      <c r="AT638" s="626"/>
      <c r="AU638" s="627"/>
      <c r="AV638" s="628"/>
      <c r="AW638" s="629"/>
      <c r="AX638" s="632"/>
      <c r="AY638" s="633"/>
      <c r="AZ638" s="626"/>
      <c r="BA638" s="627"/>
      <c r="BB638" s="544"/>
      <c r="BC638" s="581"/>
      <c r="BD638" s="586"/>
      <c r="BE638" s="587"/>
      <c r="BF638" s="626"/>
      <c r="BG638" s="627"/>
      <c r="BH638" s="628"/>
      <c r="BI638" s="629"/>
      <c r="BJ638" s="632"/>
      <c r="BK638" s="633"/>
      <c r="BL638" s="626"/>
      <c r="BM638" s="627"/>
      <c r="BN638" s="678"/>
      <c r="BO638" s="679"/>
      <c r="BP638" s="680"/>
      <c r="BQ638" s="677"/>
      <c r="BR638" s="663"/>
      <c r="BS638" s="663"/>
      <c r="BT638" s="15"/>
      <c r="BU638" s="15"/>
      <c r="BV638" s="95"/>
    </row>
    <row r="639" spans="1:74" ht="21.75" customHeight="1" x14ac:dyDescent="0.25">
      <c r="A639" s="95"/>
      <c r="B639" s="570" t="str">
        <f>IF(ROSTER!B$46="","",ROSTER!B$46)</f>
        <v/>
      </c>
      <c r="C639" s="572" t="str">
        <f>IF(ROSTER!C$46="","",ROSTER!C$46)</f>
        <v/>
      </c>
      <c r="D639" s="573"/>
      <c r="E639" s="574"/>
      <c r="F639" s="576">
        <f>IF(E639="y",1,IF(E639="S",1,0))</f>
        <v>0</v>
      </c>
      <c r="G639" s="582">
        <f>IF(E639="S",1,0)</f>
        <v>0</v>
      </c>
      <c r="H639" s="578"/>
      <c r="I639" s="543"/>
      <c r="J639" s="542"/>
      <c r="K639" s="580"/>
      <c r="L639" s="584"/>
      <c r="M639" s="585"/>
      <c r="N639" s="588">
        <f>L639+J639</f>
        <v>0</v>
      </c>
      <c r="O639" s="589"/>
      <c r="P639" s="542"/>
      <c r="Q639" s="580"/>
      <c r="R639" s="584"/>
      <c r="S639" s="585"/>
      <c r="T639" s="588">
        <f>R639-P639</f>
        <v>0</v>
      </c>
      <c r="U639" s="588"/>
      <c r="V639" s="542"/>
      <c r="W639" s="543"/>
      <c r="X639" s="593"/>
      <c r="Y639" s="543"/>
      <c r="Z639" s="542"/>
      <c r="AA639" s="543"/>
      <c r="AB639" s="542"/>
      <c r="AC639" s="543"/>
      <c r="AD639" s="542"/>
      <c r="AE639" s="580"/>
      <c r="AF639" s="584"/>
      <c r="AG639" s="585"/>
      <c r="AH639" s="595">
        <f>IF(AD639=0,0,(AF639/AD639)*100)</f>
        <v>0</v>
      </c>
      <c r="AI639" s="596"/>
      <c r="AJ639" s="542"/>
      <c r="AK639" s="580"/>
      <c r="AL639" s="584"/>
      <c r="AM639" s="585"/>
      <c r="AN639" s="595">
        <f>IF(AJ639=0,0,(AL639/AJ639)*100)</f>
        <v>0</v>
      </c>
      <c r="AO639" s="596"/>
      <c r="AP639" s="542"/>
      <c r="AQ639" s="580"/>
      <c r="AR639" s="584"/>
      <c r="AS639" s="585"/>
      <c r="AT639" s="595">
        <f>IF(AP639=0,0,(AR639/AP639)*100)</f>
        <v>0</v>
      </c>
      <c r="AU639" s="596"/>
      <c r="AV639" s="599">
        <f>AD639+AJ639+AP639</f>
        <v>0</v>
      </c>
      <c r="AW639" s="600"/>
      <c r="AX639" s="630">
        <f>AF639+AL639+AR639</f>
        <v>0</v>
      </c>
      <c r="AY639" s="631"/>
      <c r="AZ639" s="595">
        <f>IF(AV639=0,0,(AX639/AV639)*100)</f>
        <v>0</v>
      </c>
      <c r="BA639" s="596"/>
      <c r="BB639" s="542"/>
      <c r="BC639" s="580"/>
      <c r="BD639" s="584"/>
      <c r="BE639" s="585"/>
      <c r="BF639" s="595">
        <f>IF(BB639=0,0,(BD639/BB639)*100)</f>
        <v>0</v>
      </c>
      <c r="BG639" s="596"/>
      <c r="BH639" s="599">
        <f>AV639+BB639</f>
        <v>0</v>
      </c>
      <c r="BI639" s="600"/>
      <c r="BJ639" s="630">
        <f>AX639+BD639</f>
        <v>0</v>
      </c>
      <c r="BK639" s="631"/>
      <c r="BL639" s="595">
        <f>IF(BH639=0,0,(BJ639/BH639)*100)</f>
        <v>0</v>
      </c>
      <c r="BM639" s="596"/>
      <c r="BN639" s="656">
        <f>(AF639*2)+(AL639*2)+(AR639*3)+BD639</f>
        <v>0</v>
      </c>
      <c r="BO639" s="657"/>
      <c r="BP639" s="658"/>
      <c r="BQ639" s="676">
        <f t="shared" ref="BQ639" si="611">IF(BS639=0,0,50*BR639/BS639)</f>
        <v>0</v>
      </c>
      <c r="BR639" s="662">
        <f t="shared" ref="BR639" si="612">(BN639*BU$601)+(N639*BU$602)+(Z639*BU$603)+(R639*BU$604)+(X639*BU$605)+(AB639*BU$606)+(V639*BU$611)</f>
        <v>0</v>
      </c>
      <c r="BS639" s="662">
        <f t="shared" ref="BS639" si="613">((BB639-BD639)*BU$608)+((AV639-AX639)*BU$607)+(H639*BU$609)+(P639*BU$610)</f>
        <v>0</v>
      </c>
      <c r="BT639" s="15"/>
      <c r="BU639" s="15"/>
      <c r="BV639" s="95"/>
    </row>
    <row r="640" spans="1:74" ht="22.5" customHeight="1" thickBot="1" x14ac:dyDescent="0.3">
      <c r="A640" s="95"/>
      <c r="B640" s="571"/>
      <c r="C640" s="642" t="str">
        <f>IF(ROSTER!D$46="","",ROSTER!D$46)</f>
        <v/>
      </c>
      <c r="D640" s="643"/>
      <c r="E640" s="575"/>
      <c r="F640" s="577"/>
      <c r="G640" s="583"/>
      <c r="H640" s="579"/>
      <c r="I640" s="545"/>
      <c r="J640" s="544"/>
      <c r="K640" s="581"/>
      <c r="L640" s="586"/>
      <c r="M640" s="587"/>
      <c r="N640" s="590" t="s">
        <v>16</v>
      </c>
      <c r="O640" s="591"/>
      <c r="P640" s="544"/>
      <c r="Q640" s="581"/>
      <c r="R640" s="586"/>
      <c r="S640" s="587"/>
      <c r="T640" s="592" t="s">
        <v>16</v>
      </c>
      <c r="U640" s="592"/>
      <c r="V640" s="544"/>
      <c r="W640" s="545"/>
      <c r="X640" s="594"/>
      <c r="Y640" s="545"/>
      <c r="Z640" s="544"/>
      <c r="AA640" s="545"/>
      <c r="AB640" s="544"/>
      <c r="AC640" s="545"/>
      <c r="AD640" s="544"/>
      <c r="AE640" s="581"/>
      <c r="AF640" s="586"/>
      <c r="AG640" s="587"/>
      <c r="AH640" s="597"/>
      <c r="AI640" s="598"/>
      <c r="AJ640" s="544"/>
      <c r="AK640" s="581"/>
      <c r="AL640" s="586"/>
      <c r="AM640" s="587"/>
      <c r="AN640" s="597"/>
      <c r="AO640" s="598"/>
      <c r="AP640" s="544"/>
      <c r="AQ640" s="581"/>
      <c r="AR640" s="586"/>
      <c r="AS640" s="587"/>
      <c r="AT640" s="597"/>
      <c r="AU640" s="598"/>
      <c r="AV640" s="601"/>
      <c r="AW640" s="602"/>
      <c r="AX640" s="701"/>
      <c r="AY640" s="702"/>
      <c r="AZ640" s="597"/>
      <c r="BA640" s="598"/>
      <c r="BB640" s="544"/>
      <c r="BC640" s="581"/>
      <c r="BD640" s="586"/>
      <c r="BE640" s="587"/>
      <c r="BF640" s="597"/>
      <c r="BG640" s="598"/>
      <c r="BH640" s="601"/>
      <c r="BI640" s="602"/>
      <c r="BJ640" s="701"/>
      <c r="BK640" s="702"/>
      <c r="BL640" s="597"/>
      <c r="BM640" s="598"/>
      <c r="BN640" s="659"/>
      <c r="BO640" s="660"/>
      <c r="BP640" s="661"/>
      <c r="BQ640" s="677"/>
      <c r="BR640" s="663"/>
      <c r="BS640" s="663"/>
      <c r="BT640" s="15"/>
      <c r="BU640" s="15"/>
      <c r="BV640" s="95"/>
    </row>
    <row r="641" spans="1:77" s="21" customFormat="1" ht="33.4" customHeight="1" x14ac:dyDescent="0.45">
      <c r="A641" s="98"/>
      <c r="B641" s="612"/>
      <c r="C641" s="613"/>
      <c r="D641" s="613" t="s">
        <v>10</v>
      </c>
      <c r="E641" s="616"/>
      <c r="F641" s="279"/>
      <c r="G641" s="279"/>
      <c r="H641" s="517">
        <f>SUM(H601:I640)</f>
        <v>0</v>
      </c>
      <c r="I641" s="618"/>
      <c r="J641" s="517">
        <f>SUM(J601:K640)</f>
        <v>0</v>
      </c>
      <c r="K641" s="618"/>
      <c r="L641" s="620">
        <f>SUM(L601:M640)</f>
        <v>0</v>
      </c>
      <c r="M641" s="621"/>
      <c r="N641" s="548">
        <f>L641+J641</f>
        <v>0</v>
      </c>
      <c r="O641" s="518"/>
      <c r="P641" s="620">
        <f>SUM(P601:Q640)</f>
        <v>0</v>
      </c>
      <c r="Q641" s="618"/>
      <c r="R641" s="620">
        <f>SUM(R601:S640)</f>
        <v>0</v>
      </c>
      <c r="S641" s="621"/>
      <c r="T641" s="548">
        <f>R641-P641</f>
        <v>0</v>
      </c>
      <c r="U641" s="518"/>
      <c r="V641" s="517">
        <f>SUM(V601:W640)</f>
        <v>0</v>
      </c>
      <c r="W641" s="518"/>
      <c r="X641" s="621">
        <f>SUM(X601:Y640)</f>
        <v>0</v>
      </c>
      <c r="Y641" s="621"/>
      <c r="Z641" s="517">
        <f>SUM(Z601:AA640)</f>
        <v>0</v>
      </c>
      <c r="AA641" s="518"/>
      <c r="AB641" s="517">
        <f>SUM(AB601:AC640)</f>
        <v>0</v>
      </c>
      <c r="AC641" s="518"/>
      <c r="AD641" s="621">
        <f>SUM(AD601:AE640)</f>
        <v>0</v>
      </c>
      <c r="AE641" s="618"/>
      <c r="AF641" s="620">
        <f>SUM(AF601:AG640)</f>
        <v>0</v>
      </c>
      <c r="AG641" s="621"/>
      <c r="AH641" s="548">
        <f>IF(AD641=0,0,(AF641/AD641)*100)</f>
        <v>0</v>
      </c>
      <c r="AI641" s="518"/>
      <c r="AJ641" s="620">
        <f>SUM(AJ601:AK640)</f>
        <v>0</v>
      </c>
      <c r="AK641" s="618"/>
      <c r="AL641" s="620">
        <f>SUM(AL601:AM640)</f>
        <v>0</v>
      </c>
      <c r="AM641" s="621"/>
      <c r="AN641" s="548">
        <f>IF(AJ641=0,0,(AL641/AJ641)*100)</f>
        <v>0</v>
      </c>
      <c r="AO641" s="518"/>
      <c r="AP641" s="620">
        <f>SUM(AP601:AQ640)</f>
        <v>0</v>
      </c>
      <c r="AQ641" s="618"/>
      <c r="AR641" s="620">
        <f>SUM(AR601:AS640)</f>
        <v>0</v>
      </c>
      <c r="AS641" s="621"/>
      <c r="AT641" s="548">
        <f>IF(AP641=0,0,(AR641/AP641)*100)</f>
        <v>0</v>
      </c>
      <c r="AU641" s="518"/>
      <c r="AV641" s="517">
        <f>AD641+AJ641+AP641</f>
        <v>0</v>
      </c>
      <c r="AW641" s="618"/>
      <c r="AX641" s="620">
        <f>AF641+AL641+AR641</f>
        <v>0</v>
      </c>
      <c r="AY641" s="624"/>
      <c r="AZ641" s="548">
        <f>IF(AV641=0,0,(AX641/AV641)*100)</f>
        <v>0</v>
      </c>
      <c r="BA641" s="518"/>
      <c r="BB641" s="620">
        <f>SUM(BB601:BC640)</f>
        <v>0</v>
      </c>
      <c r="BC641" s="618"/>
      <c r="BD641" s="620">
        <f>SUM(BD601:BE640)</f>
        <v>0</v>
      </c>
      <c r="BE641" s="621"/>
      <c r="BF641" s="548">
        <f>IF(BB641=0,0,(BD641/BB641)*100)</f>
        <v>0</v>
      </c>
      <c r="BG641" s="518"/>
      <c r="BH641" s="517">
        <f>AV641+BB641</f>
        <v>0</v>
      </c>
      <c r="BI641" s="618"/>
      <c r="BJ641" s="620">
        <f>AX641+BD641</f>
        <v>0</v>
      </c>
      <c r="BK641" s="624"/>
      <c r="BL641" s="548">
        <f>IF(BH641=0,0,(BJ641/BH641)*100)</f>
        <v>0</v>
      </c>
      <c r="BM641" s="664"/>
      <c r="BN641" s="666">
        <f>SUM(BN601:BP640)</f>
        <v>0</v>
      </c>
      <c r="BO641" s="667"/>
      <c r="BP641" s="668"/>
      <c r="BQ641" s="681">
        <f>SUM(BQ601:BQ640)</f>
        <v>0</v>
      </c>
      <c r="BR641" s="685">
        <f t="shared" ref="BR641" si="614">(BN641*BU$601)+(N641*BU$602)+(Z641*BU$603)+(R641*BU$604)+(X641*BU$605)+(AB641*BU$606)+(V641*BU$611)</f>
        <v>0</v>
      </c>
      <c r="BS641" s="683">
        <f t="shared" ref="BS641" si="615">((BB641-BD641)*BU$608)+((AV641-AX641)*BU$607)+(H641*BU$609)+(P641*BU$610)</f>
        <v>0</v>
      </c>
      <c r="BT641" s="20"/>
      <c r="BU641" s="20"/>
      <c r="BV641" s="98"/>
    </row>
    <row r="642" spans="1:77" s="21" customFormat="1" ht="33.950000000000003" customHeight="1" thickBot="1" x14ac:dyDescent="0.5">
      <c r="A642" s="98"/>
      <c r="B642" s="614"/>
      <c r="C642" s="615"/>
      <c r="D642" s="615"/>
      <c r="E642" s="617"/>
      <c r="F642" s="280"/>
      <c r="G642" s="280"/>
      <c r="H642" s="519"/>
      <c r="I642" s="619"/>
      <c r="J642" s="519"/>
      <c r="K642" s="619"/>
      <c r="L642" s="622"/>
      <c r="M642" s="623"/>
      <c r="N642" s="549" t="s">
        <v>16</v>
      </c>
      <c r="O642" s="520"/>
      <c r="P642" s="622"/>
      <c r="Q642" s="619"/>
      <c r="R642" s="622"/>
      <c r="S642" s="623"/>
      <c r="T642" s="549" t="s">
        <v>16</v>
      </c>
      <c r="U642" s="520"/>
      <c r="V642" s="519"/>
      <c r="W642" s="520"/>
      <c r="X642" s="623"/>
      <c r="Y642" s="623"/>
      <c r="Z642" s="519"/>
      <c r="AA642" s="520"/>
      <c r="AB642" s="519"/>
      <c r="AC642" s="520"/>
      <c r="AD642" s="623"/>
      <c r="AE642" s="619"/>
      <c r="AF642" s="622"/>
      <c r="AG642" s="623"/>
      <c r="AH642" s="549"/>
      <c r="AI642" s="520"/>
      <c r="AJ642" s="622"/>
      <c r="AK642" s="619"/>
      <c r="AL642" s="622"/>
      <c r="AM642" s="623"/>
      <c r="AN642" s="549"/>
      <c r="AO642" s="520"/>
      <c r="AP642" s="622"/>
      <c r="AQ642" s="619"/>
      <c r="AR642" s="622"/>
      <c r="AS642" s="623"/>
      <c r="AT642" s="549"/>
      <c r="AU642" s="520"/>
      <c r="AV642" s="519"/>
      <c r="AW642" s="619"/>
      <c r="AX642" s="622"/>
      <c r="AY642" s="625"/>
      <c r="AZ642" s="549"/>
      <c r="BA642" s="520"/>
      <c r="BB642" s="622"/>
      <c r="BC642" s="619"/>
      <c r="BD642" s="622"/>
      <c r="BE642" s="623"/>
      <c r="BF642" s="549"/>
      <c r="BG642" s="520"/>
      <c r="BH642" s="519"/>
      <c r="BI642" s="619"/>
      <c r="BJ642" s="622"/>
      <c r="BK642" s="625"/>
      <c r="BL642" s="549"/>
      <c r="BM642" s="665"/>
      <c r="BN642" s="669"/>
      <c r="BO642" s="670"/>
      <c r="BP642" s="671"/>
      <c r="BQ642" s="682"/>
      <c r="BR642" s="686"/>
      <c r="BS642" s="684"/>
      <c r="BT642" s="20"/>
      <c r="BU642" s="20"/>
      <c r="BV642" s="98"/>
    </row>
    <row r="643" spans="1:77" s="21" customFormat="1" ht="33" customHeight="1" thickBot="1" x14ac:dyDescent="0.5">
      <c r="A643" s="98"/>
      <c r="B643" s="612"/>
      <c r="C643" s="613"/>
      <c r="D643" s="613" t="s">
        <v>13</v>
      </c>
      <c r="E643" s="616"/>
      <c r="F643" s="281"/>
      <c r="G643" s="282"/>
      <c r="H643" s="528"/>
      <c r="I643" s="636"/>
      <c r="J643" s="528"/>
      <c r="K643" s="636"/>
      <c r="L643" s="638"/>
      <c r="M643" s="639"/>
      <c r="N643" s="548">
        <f>J643+L643</f>
        <v>0</v>
      </c>
      <c r="O643" s="518"/>
      <c r="P643" s="638"/>
      <c r="Q643" s="636"/>
      <c r="R643" s="638"/>
      <c r="S643" s="639"/>
      <c r="T643" s="548">
        <f>R643-P643</f>
        <v>0</v>
      </c>
      <c r="U643" s="518"/>
      <c r="V643" s="528"/>
      <c r="W643" s="529"/>
      <c r="X643" s="528"/>
      <c r="Y643" s="529"/>
      <c r="Z643" s="528"/>
      <c r="AA643" s="529"/>
      <c r="AB643" s="528"/>
      <c r="AC643" s="529"/>
      <c r="AD643" s="639"/>
      <c r="AE643" s="636"/>
      <c r="AF643" s="638"/>
      <c r="AG643" s="639"/>
      <c r="AH643" s="548">
        <f>IF(AD643=0,0,(AF643/AD643)*100)</f>
        <v>0</v>
      </c>
      <c r="AI643" s="518"/>
      <c r="AJ643" s="638"/>
      <c r="AK643" s="636"/>
      <c r="AL643" s="638"/>
      <c r="AM643" s="639"/>
      <c r="AN643" s="548">
        <f>IF(AJ643=0,0,(AL643/AJ643)*100)</f>
        <v>0</v>
      </c>
      <c r="AO643" s="518"/>
      <c r="AP643" s="638"/>
      <c r="AQ643" s="636"/>
      <c r="AR643" s="638"/>
      <c r="AS643" s="639"/>
      <c r="AT643" s="548">
        <f>IF(AP643=0,0,(AR643/AP643)*100)</f>
        <v>0</v>
      </c>
      <c r="AU643" s="518"/>
      <c r="AV643" s="517">
        <f>AD643+AJ643+AP643</f>
        <v>0</v>
      </c>
      <c r="AW643" s="618"/>
      <c r="AX643" s="620">
        <f>AF643+AL643+AR643</f>
        <v>0</v>
      </c>
      <c r="AY643" s="624"/>
      <c r="AZ643" s="548">
        <f>IF(AV643=0,0,(AX643/AV643)*100)</f>
        <v>0</v>
      </c>
      <c r="BA643" s="518"/>
      <c r="BB643" s="638"/>
      <c r="BC643" s="636"/>
      <c r="BD643" s="638"/>
      <c r="BE643" s="639"/>
      <c r="BF643" s="548">
        <f>IF(BB643=0,0,(BD643/BB643)*100)</f>
        <v>0</v>
      </c>
      <c r="BG643" s="518"/>
      <c r="BH643" s="517">
        <f>AV643+BB643</f>
        <v>0</v>
      </c>
      <c r="BI643" s="618"/>
      <c r="BJ643" s="620">
        <f>AX643+BD643</f>
        <v>0</v>
      </c>
      <c r="BK643" s="624"/>
      <c r="BL643" s="548">
        <f>IF(BH643=0,0,(BJ643/BH643)*100)</f>
        <v>0</v>
      </c>
      <c r="BM643" s="664"/>
      <c r="BN643" s="693">
        <f>(AF643*2)+(AL643*2)+(AR643*3)+BD643</f>
        <v>0</v>
      </c>
      <c r="BO643" s="694"/>
      <c r="BP643" s="695"/>
      <c r="BQ643" s="699"/>
      <c r="BR643" s="283"/>
      <c r="BS643" s="284"/>
      <c r="BT643" s="20"/>
      <c r="BU643" s="20"/>
      <c r="BV643" s="98"/>
    </row>
    <row r="644" spans="1:77" s="21" customFormat="1" ht="33.75" customHeight="1" thickBot="1" x14ac:dyDescent="0.5">
      <c r="A644" s="98"/>
      <c r="B644" s="285"/>
      <c r="C644" s="286"/>
      <c r="D644" s="634"/>
      <c r="E644" s="635"/>
      <c r="F644" s="287"/>
      <c r="G644" s="287"/>
      <c r="H644" s="530"/>
      <c r="I644" s="637"/>
      <c r="J644" s="530"/>
      <c r="K644" s="637"/>
      <c r="L644" s="640"/>
      <c r="M644" s="641"/>
      <c r="N644" s="549">
        <f>IF((N641+N643)=0,0,N641/(N641+N643)*100)</f>
        <v>0</v>
      </c>
      <c r="O644" s="520"/>
      <c r="P644" s="640"/>
      <c r="Q644" s="637"/>
      <c r="R644" s="640"/>
      <c r="S644" s="641"/>
      <c r="T644" s="549"/>
      <c r="U644" s="520"/>
      <c r="V644" s="530"/>
      <c r="W644" s="531"/>
      <c r="X644" s="530"/>
      <c r="Y644" s="531"/>
      <c r="Z644" s="530"/>
      <c r="AA644" s="531"/>
      <c r="AB644" s="530"/>
      <c r="AC644" s="531"/>
      <c r="AD644" s="641"/>
      <c r="AE644" s="637"/>
      <c r="AF644" s="640"/>
      <c r="AG644" s="641"/>
      <c r="AH644" s="549"/>
      <c r="AI644" s="520"/>
      <c r="AJ644" s="640"/>
      <c r="AK644" s="637"/>
      <c r="AL644" s="640"/>
      <c r="AM644" s="641"/>
      <c r="AN644" s="549"/>
      <c r="AO644" s="520"/>
      <c r="AP644" s="640"/>
      <c r="AQ644" s="637"/>
      <c r="AR644" s="640"/>
      <c r="AS644" s="641"/>
      <c r="AT644" s="549"/>
      <c r="AU644" s="520"/>
      <c r="AV644" s="519"/>
      <c r="AW644" s="619"/>
      <c r="AX644" s="622"/>
      <c r="AY644" s="625"/>
      <c r="AZ644" s="549"/>
      <c r="BA644" s="520"/>
      <c r="BB644" s="640"/>
      <c r="BC644" s="637"/>
      <c r="BD644" s="640"/>
      <c r="BE644" s="641"/>
      <c r="BF644" s="549"/>
      <c r="BG644" s="520"/>
      <c r="BH644" s="519"/>
      <c r="BI644" s="619"/>
      <c r="BJ644" s="622"/>
      <c r="BK644" s="625"/>
      <c r="BL644" s="549"/>
      <c r="BM644" s="665"/>
      <c r="BN644" s="696"/>
      <c r="BO644" s="697"/>
      <c r="BP644" s="698"/>
      <c r="BQ644" s="700"/>
      <c r="BR644" s="79"/>
      <c r="BS644" s="79"/>
      <c r="BT644" s="20"/>
      <c r="BU644" s="20"/>
      <c r="BV644" s="98"/>
    </row>
    <row r="645" spans="1:77" ht="16.5" customHeight="1" thickTop="1" thickBot="1" x14ac:dyDescent="0.5">
      <c r="A645" s="95"/>
      <c r="B645" s="288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289"/>
      <c r="AI645" s="289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89"/>
      <c r="BR645" s="674">
        <f>IF((J641+L643)=0,0,(J641/(J641+L643)*100)%)</f>
        <v>0</v>
      </c>
      <c r="BS645" s="675"/>
      <c r="BT645" s="674">
        <f>IF((L641+J643)=0,0,(L641/(L641+J643)*100)%)</f>
        <v>0</v>
      </c>
      <c r="BU645" s="675"/>
      <c r="BV645" s="95"/>
    </row>
    <row r="646" spans="1:77" s="23" customFormat="1" ht="79.5" customHeight="1" thickTop="1" thickBot="1" x14ac:dyDescent="0.55000000000000004">
      <c r="A646" s="99"/>
      <c r="B646" s="565" t="s">
        <v>64</v>
      </c>
      <c r="C646" s="566"/>
      <c r="D646" s="113"/>
      <c r="E646" s="532" t="s">
        <v>54</v>
      </c>
      <c r="F646" s="532"/>
      <c r="G646" s="532"/>
      <c r="H646" s="532"/>
      <c r="I646" s="94"/>
      <c r="J646" s="533"/>
      <c r="K646" s="534"/>
      <c r="L646" s="535"/>
      <c r="M646" s="290"/>
      <c r="N646" s="533"/>
      <c r="O646" s="534"/>
      <c r="P646" s="535"/>
      <c r="Q646" s="536" t="s">
        <v>47</v>
      </c>
      <c r="R646" s="537"/>
      <c r="S646" s="537"/>
      <c r="T646" s="538"/>
      <c r="U646" s="533"/>
      <c r="V646" s="534"/>
      <c r="W646" s="535"/>
      <c r="X646" s="290"/>
      <c r="Y646" s="533"/>
      <c r="Z646" s="534"/>
      <c r="AA646" s="535"/>
      <c r="AB646" s="536" t="s">
        <v>49</v>
      </c>
      <c r="AC646" s="537"/>
      <c r="AD646" s="537"/>
      <c r="AE646" s="538"/>
      <c r="AF646" s="533"/>
      <c r="AG646" s="534"/>
      <c r="AH646" s="535"/>
      <c r="AI646" s="290"/>
      <c r="AJ646" s="533"/>
      <c r="AK646" s="534"/>
      <c r="AL646" s="535"/>
      <c r="AM646" s="536" t="s">
        <v>53</v>
      </c>
      <c r="AN646" s="537"/>
      <c r="AO646" s="537"/>
      <c r="AP646" s="538"/>
      <c r="AQ646" s="533"/>
      <c r="AR646" s="534"/>
      <c r="AS646" s="535"/>
      <c r="AT646" s="72"/>
      <c r="AU646" s="533"/>
      <c r="AV646" s="534"/>
      <c r="AW646" s="535"/>
      <c r="AX646" s="291"/>
      <c r="AY646" s="291"/>
      <c r="AZ646" s="291"/>
      <c r="BA646" s="291"/>
      <c r="BB646" s="567" t="s">
        <v>20</v>
      </c>
      <c r="BC646" s="567"/>
      <c r="BD646" s="567"/>
      <c r="BE646" s="567"/>
      <c r="BF646" s="568"/>
      <c r="BG646" s="539">
        <f>BN641</f>
        <v>0</v>
      </c>
      <c r="BH646" s="540"/>
      <c r="BI646" s="541"/>
      <c r="BJ646" s="292"/>
      <c r="BK646" s="539">
        <f>BN643</f>
        <v>0</v>
      </c>
      <c r="BL646" s="540"/>
      <c r="BM646" s="541"/>
      <c r="BN646" s="73"/>
      <c r="BO646" s="73"/>
      <c r="BP646" s="73"/>
      <c r="BQ646" s="90"/>
      <c r="BR646" s="24"/>
      <c r="BS646" s="24"/>
      <c r="BT646" s="22"/>
      <c r="BU646" s="22"/>
      <c r="BV646" s="99"/>
    </row>
    <row r="647" spans="1:77" ht="15.6" customHeight="1" thickTop="1" thickBot="1" x14ac:dyDescent="0.55000000000000004">
      <c r="A647" s="95"/>
      <c r="B647" s="293"/>
      <c r="C647" s="67"/>
      <c r="D647" s="67"/>
      <c r="E647" s="294"/>
      <c r="F647" s="295"/>
      <c r="G647" s="295"/>
      <c r="H647" s="94"/>
      <c r="I647" s="94"/>
      <c r="J647" s="296"/>
      <c r="K647" s="296"/>
      <c r="L647" s="296"/>
      <c r="M647" s="296"/>
      <c r="N647" s="296"/>
      <c r="O647" s="296"/>
      <c r="P647" s="296"/>
      <c r="Q647" s="295"/>
      <c r="R647" s="295"/>
      <c r="S647" s="295"/>
      <c r="T647" s="295"/>
      <c r="U647" s="296"/>
      <c r="V647" s="296"/>
      <c r="W647" s="296"/>
      <c r="X647" s="297"/>
      <c r="Y647" s="296"/>
      <c r="Z647" s="296"/>
      <c r="AA647" s="296"/>
      <c r="AB647" s="295"/>
      <c r="AC647" s="295"/>
      <c r="AD647" s="295"/>
      <c r="AE647" s="295"/>
      <c r="AF647" s="296"/>
      <c r="AG647" s="296"/>
      <c r="AH647" s="296"/>
      <c r="AI647" s="296"/>
      <c r="AJ647" s="297"/>
      <c r="AK647" s="297"/>
      <c r="AL647" s="296"/>
      <c r="AM647" s="295"/>
      <c r="AN647" s="295"/>
      <c r="AO647" s="295"/>
      <c r="AP647" s="295"/>
      <c r="AQ647" s="296"/>
      <c r="AR647" s="296"/>
      <c r="AS647" s="296"/>
      <c r="AT647" s="296"/>
      <c r="AU647" s="296"/>
      <c r="AV647" s="72"/>
      <c r="AW647" s="72"/>
      <c r="AX647" s="74"/>
      <c r="AY647" s="74"/>
      <c r="AZ647" s="74"/>
      <c r="BA647" s="74"/>
      <c r="BB647" s="295"/>
      <c r="BC647" s="298"/>
      <c r="BD647" s="298"/>
      <c r="BE647" s="299"/>
      <c r="BF647" s="300"/>
      <c r="BG647" s="301"/>
      <c r="BH647" s="301"/>
      <c r="BI647" s="72"/>
      <c r="BJ647" s="302"/>
      <c r="BK647" s="303"/>
      <c r="BL647" s="303"/>
      <c r="BM647" s="72"/>
      <c r="BN647" s="74"/>
      <c r="BO647" s="74"/>
      <c r="BP647" s="74"/>
      <c r="BQ647" s="91"/>
      <c r="BR647" s="25"/>
      <c r="BS647" s="25"/>
      <c r="BT647" s="15"/>
      <c r="BU647" s="15"/>
      <c r="BV647" s="95"/>
    </row>
    <row r="648" spans="1:77" s="23" customFormat="1" ht="79.5" customHeight="1" thickTop="1" thickBot="1" x14ac:dyDescent="0.55000000000000004">
      <c r="A648" s="99"/>
      <c r="B648" s="569" t="s">
        <v>46</v>
      </c>
      <c r="C648" s="567"/>
      <c r="D648" s="113"/>
      <c r="E648" s="532" t="s">
        <v>55</v>
      </c>
      <c r="F648" s="532"/>
      <c r="G648" s="532"/>
      <c r="H648" s="532"/>
      <c r="I648" s="94"/>
      <c r="J648" s="539">
        <f>J646</f>
        <v>0</v>
      </c>
      <c r="K648" s="540"/>
      <c r="L648" s="541"/>
      <c r="M648" s="290"/>
      <c r="N648" s="539">
        <f>N646</f>
        <v>0</v>
      </c>
      <c r="O648" s="540"/>
      <c r="P648" s="541"/>
      <c r="Q648" s="536" t="s">
        <v>51</v>
      </c>
      <c r="R648" s="537"/>
      <c r="S648" s="537"/>
      <c r="T648" s="538"/>
      <c r="U648" s="539">
        <f>U646-J646</f>
        <v>0</v>
      </c>
      <c r="V648" s="540"/>
      <c r="W648" s="541"/>
      <c r="X648" s="290"/>
      <c r="Y648" s="539">
        <f>Y646-N646</f>
        <v>0</v>
      </c>
      <c r="Z648" s="540"/>
      <c r="AA648" s="541"/>
      <c r="AB648" s="536" t="s">
        <v>50</v>
      </c>
      <c r="AC648" s="537"/>
      <c r="AD648" s="537"/>
      <c r="AE648" s="538"/>
      <c r="AF648" s="539">
        <f>AF646-U646</f>
        <v>0</v>
      </c>
      <c r="AG648" s="540"/>
      <c r="AH648" s="541"/>
      <c r="AI648" s="290"/>
      <c r="AJ648" s="539">
        <f>AJ646-Y646</f>
        <v>0</v>
      </c>
      <c r="AK648" s="540"/>
      <c r="AL648" s="541"/>
      <c r="AM648" s="536" t="s">
        <v>52</v>
      </c>
      <c r="AN648" s="537"/>
      <c r="AO648" s="537"/>
      <c r="AP648" s="538"/>
      <c r="AQ648" s="539">
        <f>AQ646-AF646</f>
        <v>0</v>
      </c>
      <c r="AR648" s="540"/>
      <c r="AS648" s="541"/>
      <c r="AT648" s="72"/>
      <c r="AU648" s="539">
        <f>AU646-AJ646</f>
        <v>0</v>
      </c>
      <c r="AV648" s="540"/>
      <c r="AW648" s="541"/>
      <c r="AX648" s="291"/>
      <c r="AY648" s="291"/>
      <c r="AZ648" s="291"/>
      <c r="BA648" s="291"/>
      <c r="BB648" s="567" t="s">
        <v>45</v>
      </c>
      <c r="BC648" s="567"/>
      <c r="BD648" s="567"/>
      <c r="BE648" s="567"/>
      <c r="BF648" s="568"/>
      <c r="BG648" s="539">
        <f>BG646-AQ646</f>
        <v>0</v>
      </c>
      <c r="BH648" s="540"/>
      <c r="BI648" s="541"/>
      <c r="BJ648" s="304"/>
      <c r="BK648" s="539">
        <f>BK646-AU646</f>
        <v>0</v>
      </c>
      <c r="BL648" s="540"/>
      <c r="BM648" s="541"/>
      <c r="BN648" s="73"/>
      <c r="BO648" s="73"/>
      <c r="BP648" s="73"/>
      <c r="BQ648" s="90"/>
      <c r="BR648" s="24"/>
      <c r="BS648" s="24"/>
      <c r="BT648" s="22"/>
      <c r="BU648" s="22"/>
      <c r="BV648" s="99"/>
      <c r="BY648" s="21"/>
    </row>
    <row r="649" spans="1:77" ht="18.75" customHeight="1" thickTop="1" thickBot="1" x14ac:dyDescent="0.5">
      <c r="A649" s="95"/>
      <c r="B649" s="305"/>
      <c r="C649" s="71"/>
      <c r="D649" s="71"/>
      <c r="E649" s="71"/>
      <c r="F649" s="92"/>
      <c r="G649" s="92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306"/>
      <c r="AI649" s="306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03" t="s">
        <v>153</v>
      </c>
      <c r="BD649" s="703"/>
      <c r="BE649" s="703"/>
      <c r="BF649" s="703"/>
      <c r="BG649" s="703"/>
      <c r="BH649" s="703"/>
      <c r="BI649" s="703"/>
      <c r="BJ649" s="703"/>
      <c r="BK649" s="703"/>
      <c r="BL649" s="703"/>
      <c r="BM649" s="703"/>
      <c r="BN649" s="703"/>
      <c r="BO649" s="703"/>
      <c r="BP649" s="703"/>
      <c r="BQ649" s="318"/>
      <c r="BR649" s="319"/>
      <c r="BS649" s="319"/>
      <c r="BT649" s="15"/>
      <c r="BU649" s="15"/>
      <c r="BV649" s="95"/>
    </row>
    <row r="650" spans="1:77" s="93" customFormat="1" ht="13.5" customHeight="1" thickTop="1" x14ac:dyDescent="0.45">
      <c r="A650" s="95"/>
      <c r="B650" s="99"/>
      <c r="C650" s="95"/>
      <c r="D650" s="95"/>
      <c r="E650" s="95"/>
      <c r="F650" s="96"/>
      <c r="G650" s="96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254"/>
      <c r="AI650" s="254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7"/>
      <c r="BR650" s="97"/>
      <c r="BS650" s="97"/>
      <c r="BT650" s="95"/>
      <c r="BU650" s="95"/>
      <c r="BV650" s="95"/>
    </row>
    <row r="651" spans="1:77" s="17" customFormat="1" ht="33.75" x14ac:dyDescent="0.5">
      <c r="A651" s="255"/>
      <c r="B651" s="604" t="s">
        <v>9</v>
      </c>
      <c r="C651" s="604"/>
      <c r="D651" s="604"/>
      <c r="E651" s="604"/>
      <c r="F651" s="604"/>
      <c r="G651" s="604"/>
      <c r="H651" s="604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  <c r="S651" s="604"/>
      <c r="T651" s="604"/>
      <c r="U651" s="604"/>
      <c r="V651" s="604"/>
      <c r="W651" s="604"/>
      <c r="X651" s="604"/>
      <c r="Y651" s="604"/>
      <c r="Z651" s="604"/>
      <c r="AA651" s="604"/>
      <c r="AB651" s="604"/>
      <c r="AC651" s="604"/>
      <c r="AD651" s="604"/>
      <c r="AE651" s="604"/>
      <c r="AF651" s="604"/>
      <c r="AG651" s="604"/>
      <c r="AH651" s="604"/>
      <c r="AI651" s="604"/>
      <c r="AJ651" s="604"/>
      <c r="AK651" s="604"/>
      <c r="AL651" s="604"/>
      <c r="AM651" s="604"/>
      <c r="AN651" s="604"/>
      <c r="AO651" s="604"/>
      <c r="AP651" s="604"/>
      <c r="AQ651" s="604"/>
      <c r="AR651" s="604"/>
      <c r="AS651" s="604"/>
      <c r="AT651" s="604"/>
      <c r="AU651" s="604"/>
      <c r="AV651" s="604"/>
      <c r="AW651" s="604"/>
      <c r="AX651" s="604"/>
      <c r="AY651" s="604"/>
      <c r="AZ651" s="604"/>
      <c r="BA651" s="604"/>
      <c r="BB651" s="604"/>
      <c r="BC651" s="604"/>
      <c r="BD651" s="604"/>
      <c r="BE651" s="604"/>
      <c r="BF651" s="604"/>
      <c r="BG651" s="604"/>
      <c r="BH651" s="604"/>
      <c r="BI651" s="604"/>
      <c r="BJ651" s="604"/>
      <c r="BK651" s="604"/>
      <c r="BL651" s="604"/>
      <c r="BM651" s="604"/>
      <c r="BN651" s="604"/>
      <c r="BO651" s="604"/>
      <c r="BP651" s="604"/>
      <c r="BQ651" s="256"/>
      <c r="BR651" s="256"/>
      <c r="BS651" s="256"/>
      <c r="BT651" s="257"/>
      <c r="BU651" s="257"/>
      <c r="BV651" s="255"/>
    </row>
    <row r="652" spans="1:77" ht="10.9" customHeight="1" x14ac:dyDescent="0.45">
      <c r="A652" s="95"/>
      <c r="B652" s="258"/>
      <c r="C652" s="62"/>
      <c r="D652" s="62"/>
      <c r="E652" s="62"/>
      <c r="F652" s="63"/>
      <c r="G652" s="63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259"/>
      <c r="AI652" s="259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94"/>
      <c r="BQ652" s="87"/>
      <c r="BR652" s="94"/>
      <c r="BS652" s="94"/>
      <c r="BT652" s="15"/>
      <c r="BU652" s="15"/>
      <c r="BV652" s="95"/>
    </row>
    <row r="653" spans="1:77" s="18" customFormat="1" ht="36.75" customHeight="1" x14ac:dyDescent="0.45">
      <c r="A653" s="260"/>
      <c r="B653" s="258"/>
      <c r="C653" s="261"/>
      <c r="D653" s="262" t="s">
        <v>10</v>
      </c>
      <c r="E653" s="605" t="str">
        <f>IF(ROSTER!D$3="","",ROSTER!D$3)</f>
        <v/>
      </c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  <c r="R653" s="605"/>
      <c r="S653" s="605"/>
      <c r="T653" s="605"/>
      <c r="U653" s="605"/>
      <c r="V653" s="605"/>
      <c r="W653" s="605"/>
      <c r="X653" s="605"/>
      <c r="Y653" s="605"/>
      <c r="Z653" s="605"/>
      <c r="AA653" s="605"/>
      <c r="AB653" s="605"/>
      <c r="AC653" s="605"/>
      <c r="AD653" s="605"/>
      <c r="AE653" s="605"/>
      <c r="AF653" s="316"/>
      <c r="AG653" s="606" t="s">
        <v>11</v>
      </c>
      <c r="AH653" s="606"/>
      <c r="AI653" s="606"/>
      <c r="AJ653" s="606"/>
      <c r="AK653" s="606"/>
      <c r="AL653" s="606"/>
      <c r="AM653" s="606"/>
      <c r="AN653" s="607"/>
      <c r="AO653" s="607"/>
      <c r="AP653" s="607"/>
      <c r="AQ653" s="607"/>
      <c r="AR653" s="607"/>
      <c r="AS653" s="607"/>
      <c r="AT653" s="607"/>
      <c r="AU653" s="607"/>
      <c r="AV653" s="607"/>
      <c r="AW653" s="607"/>
      <c r="AX653" s="607"/>
      <c r="AY653" s="607"/>
      <c r="AZ653" s="607"/>
      <c r="BA653" s="607"/>
      <c r="BB653" s="607"/>
      <c r="BC653" s="607"/>
      <c r="BD653" s="607"/>
      <c r="BE653" s="607"/>
      <c r="BF653" s="607"/>
      <c r="BG653" s="607"/>
      <c r="BH653" s="607"/>
      <c r="BI653" s="607"/>
      <c r="BJ653" s="607"/>
      <c r="BK653" s="607"/>
      <c r="BL653" s="607"/>
      <c r="BM653" s="607"/>
      <c r="BN653" s="607"/>
      <c r="BO653" s="607"/>
      <c r="BP653" s="94"/>
      <c r="BQ653" s="88" t="s">
        <v>130</v>
      </c>
      <c r="BR653" s="94"/>
      <c r="BS653" s="94"/>
      <c r="BT653" s="263"/>
      <c r="BU653" s="263"/>
      <c r="BV653" s="260"/>
    </row>
    <row r="654" spans="1:77" ht="8.85" customHeight="1" x14ac:dyDescent="0.45">
      <c r="A654" s="96"/>
      <c r="B654" s="258"/>
      <c r="C654" s="259" t="s">
        <v>39</v>
      </c>
      <c r="D654" s="259"/>
      <c r="E654" s="259"/>
      <c r="F654" s="63"/>
      <c r="G654" s="63"/>
      <c r="H654" s="259"/>
      <c r="I654" s="259"/>
      <c r="J654" s="317"/>
      <c r="K654" s="317"/>
      <c r="L654" s="317"/>
      <c r="M654" s="317"/>
      <c r="N654" s="317"/>
      <c r="O654" s="317"/>
      <c r="P654" s="317"/>
      <c r="Q654" s="317"/>
      <c r="R654" s="317"/>
      <c r="S654" s="317"/>
      <c r="T654" s="317"/>
      <c r="U654" s="317"/>
      <c r="V654" s="317"/>
      <c r="W654" s="317"/>
      <c r="X654" s="317"/>
      <c r="Y654" s="317"/>
      <c r="Z654" s="317"/>
      <c r="AA654" s="317"/>
      <c r="AB654" s="317"/>
      <c r="AC654" s="317"/>
      <c r="AD654" s="317"/>
      <c r="AE654" s="317"/>
      <c r="AF654" s="317"/>
      <c r="AG654" s="317"/>
      <c r="AH654" s="317"/>
      <c r="AI654" s="259"/>
      <c r="AJ654" s="264"/>
      <c r="AK654" s="265"/>
      <c r="AL654" s="265"/>
      <c r="AM654" s="265"/>
      <c r="AN654" s="265"/>
      <c r="AO654" s="265"/>
      <c r="AP654" s="265"/>
      <c r="AQ654" s="266"/>
      <c r="AR654" s="266"/>
      <c r="AS654" s="266"/>
      <c r="AT654" s="266"/>
      <c r="AU654" s="266"/>
      <c r="AV654" s="266"/>
      <c r="AW654" s="266"/>
      <c r="AX654" s="266"/>
      <c r="AY654" s="266"/>
      <c r="AZ654" s="266"/>
      <c r="BA654" s="266"/>
      <c r="BB654" s="266"/>
      <c r="BC654" s="266"/>
      <c r="BD654" s="266"/>
      <c r="BE654" s="266"/>
      <c r="BF654" s="266"/>
      <c r="BG654" s="266"/>
      <c r="BH654" s="266"/>
      <c r="BI654" s="266"/>
      <c r="BJ654" s="266"/>
      <c r="BK654" s="266"/>
      <c r="BL654" s="266"/>
      <c r="BM654" s="266"/>
      <c r="BN654" s="266"/>
      <c r="BO654" s="266"/>
      <c r="BP654" s="266"/>
      <c r="BQ654" s="267"/>
      <c r="BR654" s="267"/>
      <c r="BS654" s="267"/>
      <c r="BT654" s="268"/>
      <c r="BU654" s="268"/>
      <c r="BV654" s="96"/>
    </row>
    <row r="655" spans="1:77" s="18" customFormat="1" ht="33.75" x14ac:dyDescent="0.45">
      <c r="A655" s="260"/>
      <c r="B655" s="258"/>
      <c r="C655" s="608" t="s">
        <v>38</v>
      </c>
      <c r="D655" s="608"/>
      <c r="E655" s="607"/>
      <c r="F655" s="607"/>
      <c r="G655" s="607"/>
      <c r="H655" s="607"/>
      <c r="I655" s="607"/>
      <c r="J655" s="607"/>
      <c r="K655" s="607"/>
      <c r="L655" s="607"/>
      <c r="M655" s="607"/>
      <c r="N655" s="607"/>
      <c r="O655" s="607"/>
      <c r="P655" s="607"/>
      <c r="Q655" s="607"/>
      <c r="R655" s="607"/>
      <c r="S655" s="607"/>
      <c r="T655" s="607"/>
      <c r="U655" s="607"/>
      <c r="V655" s="607"/>
      <c r="W655" s="607"/>
      <c r="X655" s="607"/>
      <c r="Y655" s="607"/>
      <c r="Z655" s="607"/>
      <c r="AA655" s="607"/>
      <c r="AB655" s="607"/>
      <c r="AC655" s="607"/>
      <c r="AD655" s="607"/>
      <c r="AE655" s="607"/>
      <c r="AF655" s="316"/>
      <c r="AG655" s="609" t="s">
        <v>21</v>
      </c>
      <c r="AH655" s="609"/>
      <c r="AI655" s="609"/>
      <c r="AJ655" s="609"/>
      <c r="AK655" s="607"/>
      <c r="AL655" s="607"/>
      <c r="AM655" s="607"/>
      <c r="AN655" s="607"/>
      <c r="AO655" s="607"/>
      <c r="AP655" s="607"/>
      <c r="AQ655" s="607"/>
      <c r="AR655" s="607"/>
      <c r="AS655" s="607"/>
      <c r="AT655" s="607"/>
      <c r="AU655" s="607"/>
      <c r="AV655" s="607"/>
      <c r="AW655" s="607"/>
      <c r="AX655" s="607"/>
      <c r="AY655" s="607"/>
      <c r="AZ655" s="607"/>
      <c r="BA655" s="607"/>
      <c r="BB655" s="607"/>
      <c r="BC655" s="610" t="s">
        <v>12</v>
      </c>
      <c r="BD655" s="610"/>
      <c r="BE655" s="610"/>
      <c r="BF655" s="611"/>
      <c r="BG655" s="611"/>
      <c r="BH655" s="611"/>
      <c r="BI655" s="611"/>
      <c r="BJ655" s="611"/>
      <c r="BK655" s="611"/>
      <c r="BL655" s="611"/>
      <c r="BM655" s="611"/>
      <c r="BN655" s="611"/>
      <c r="BO655" s="611"/>
      <c r="BP655" s="64"/>
      <c r="BQ655" s="269"/>
      <c r="BR655" s="65"/>
      <c r="BS655" s="65"/>
      <c r="BT655" s="270">
        <f>IF(BF655=0,0,1)</f>
        <v>0</v>
      </c>
      <c r="BU655" s="18">
        <f>IF((BG705+BK705)&gt;(AQ705+AU705),1,0)</f>
        <v>0</v>
      </c>
      <c r="BV655" s="271"/>
    </row>
    <row r="656" spans="1:77" ht="9.6" customHeight="1" x14ac:dyDescent="0.45">
      <c r="A656" s="95"/>
      <c r="B656" s="258"/>
      <c r="C656" s="62"/>
      <c r="D656" s="62"/>
      <c r="E656" s="62"/>
      <c r="F656" s="63"/>
      <c r="G656" s="63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259"/>
      <c r="AI656" s="259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6"/>
      <c r="BR656" s="66"/>
      <c r="BS656" s="66"/>
      <c r="BT656" s="15"/>
      <c r="BU656" s="15"/>
      <c r="BV656" s="95"/>
    </row>
    <row r="657" spans="1:79" ht="8.85" customHeight="1" thickBot="1" x14ac:dyDescent="0.5">
      <c r="A657" s="95"/>
      <c r="B657" s="113"/>
      <c r="C657" s="67"/>
      <c r="D657" s="67"/>
      <c r="E657" s="67"/>
      <c r="F657" s="68"/>
      <c r="G657" s="68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272"/>
      <c r="AI657" s="272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9"/>
      <c r="BR657" s="69"/>
      <c r="BS657" s="69"/>
      <c r="BT657" s="15"/>
      <c r="BU657" s="15"/>
      <c r="BV657" s="95"/>
    </row>
    <row r="658" spans="1:79" s="18" customFormat="1" ht="40.5" customHeight="1" thickTop="1" x14ac:dyDescent="0.4">
      <c r="A658" s="271"/>
      <c r="B658" s="652" t="s">
        <v>0</v>
      </c>
      <c r="C658" s="648" t="s">
        <v>1</v>
      </c>
      <c r="D658" s="649"/>
      <c r="E658" s="273" t="s">
        <v>28</v>
      </c>
      <c r="F658" s="546" t="s">
        <v>100</v>
      </c>
      <c r="G658" s="546" t="s">
        <v>101</v>
      </c>
      <c r="H658" s="644" t="s">
        <v>41</v>
      </c>
      <c r="I658" s="645"/>
      <c r="J658" s="554" t="s">
        <v>7</v>
      </c>
      <c r="K658" s="554"/>
      <c r="L658" s="554"/>
      <c r="M658" s="554"/>
      <c r="N658" s="554"/>
      <c r="O658" s="554"/>
      <c r="P658" s="554" t="s">
        <v>2</v>
      </c>
      <c r="Q658" s="554"/>
      <c r="R658" s="554"/>
      <c r="S658" s="554"/>
      <c r="T658" s="554"/>
      <c r="U658" s="555"/>
      <c r="V658" s="550" t="s">
        <v>158</v>
      </c>
      <c r="W658" s="551"/>
      <c r="X658" s="550" t="s">
        <v>35</v>
      </c>
      <c r="Y658" s="551"/>
      <c r="Z658" s="550" t="s">
        <v>36</v>
      </c>
      <c r="AA658" s="551"/>
      <c r="AB658" s="550" t="s">
        <v>44</v>
      </c>
      <c r="AC658" s="551"/>
      <c r="AD658" s="554" t="s">
        <v>6</v>
      </c>
      <c r="AE658" s="554"/>
      <c r="AF658" s="554"/>
      <c r="AG658" s="554"/>
      <c r="AH658" s="554"/>
      <c r="AI658" s="554"/>
      <c r="AJ658" s="554" t="s">
        <v>68</v>
      </c>
      <c r="AK658" s="554"/>
      <c r="AL658" s="554"/>
      <c r="AM658" s="554"/>
      <c r="AN658" s="554"/>
      <c r="AO658" s="554"/>
      <c r="AP658" s="554" t="s">
        <v>69</v>
      </c>
      <c r="AQ658" s="554"/>
      <c r="AR658" s="554"/>
      <c r="AS658" s="554"/>
      <c r="AT658" s="554"/>
      <c r="AU658" s="554"/>
      <c r="AV658" s="554" t="s">
        <v>70</v>
      </c>
      <c r="AW658" s="554"/>
      <c r="AX658" s="554"/>
      <c r="AY658" s="554"/>
      <c r="AZ658" s="554"/>
      <c r="BA658" s="555"/>
      <c r="BB658" s="554" t="s">
        <v>4</v>
      </c>
      <c r="BC658" s="554"/>
      <c r="BD658" s="554"/>
      <c r="BE658" s="554"/>
      <c r="BF658" s="554"/>
      <c r="BG658" s="554"/>
      <c r="BH658" s="554" t="s">
        <v>71</v>
      </c>
      <c r="BI658" s="554"/>
      <c r="BJ658" s="554"/>
      <c r="BK658" s="554"/>
      <c r="BL658" s="554"/>
      <c r="BM658" s="556"/>
      <c r="BN658" s="557" t="s">
        <v>25</v>
      </c>
      <c r="BO658" s="558"/>
      <c r="BP658" s="559"/>
      <c r="BQ658" s="691" t="s">
        <v>110</v>
      </c>
      <c r="BR658" s="691" t="s">
        <v>86</v>
      </c>
      <c r="BS658" s="691" t="s">
        <v>87</v>
      </c>
      <c r="BT658" s="274"/>
      <c r="BU658" s="274"/>
      <c r="BV658" s="271"/>
    </row>
    <row r="659" spans="1:79" s="18" customFormat="1" ht="41.25" customHeight="1" x14ac:dyDescent="0.7">
      <c r="A659" s="271"/>
      <c r="B659" s="653"/>
      <c r="C659" s="650"/>
      <c r="D659" s="651"/>
      <c r="E659" s="275" t="s">
        <v>102</v>
      </c>
      <c r="F659" s="547"/>
      <c r="G659" s="547"/>
      <c r="H659" s="646"/>
      <c r="I659" s="647"/>
      <c r="J659" s="525" t="s">
        <v>17</v>
      </c>
      <c r="K659" s="526"/>
      <c r="L659" s="521" t="s">
        <v>18</v>
      </c>
      <c r="M659" s="522"/>
      <c r="N659" s="523" t="s">
        <v>19</v>
      </c>
      <c r="O659" s="524"/>
      <c r="P659" s="525" t="s">
        <v>26</v>
      </c>
      <c r="Q659" s="526"/>
      <c r="R659" s="521" t="s">
        <v>24</v>
      </c>
      <c r="S659" s="522"/>
      <c r="T659" s="523" t="s">
        <v>19</v>
      </c>
      <c r="U659" s="527"/>
      <c r="V659" s="552"/>
      <c r="W659" s="553"/>
      <c r="X659" s="552"/>
      <c r="Y659" s="553"/>
      <c r="Z659" s="552"/>
      <c r="AA659" s="553"/>
      <c r="AB659" s="552"/>
      <c r="AC659" s="553"/>
      <c r="AD659" s="525" t="s">
        <v>48</v>
      </c>
      <c r="AE659" s="526"/>
      <c r="AF659" s="521" t="s">
        <v>23</v>
      </c>
      <c r="AG659" s="522"/>
      <c r="AH659" s="563" t="s">
        <v>5</v>
      </c>
      <c r="AI659" s="564"/>
      <c r="AJ659" s="525" t="s">
        <v>48</v>
      </c>
      <c r="AK659" s="526"/>
      <c r="AL659" s="521" t="s">
        <v>23</v>
      </c>
      <c r="AM659" s="522"/>
      <c r="AN659" s="563" t="s">
        <v>5</v>
      </c>
      <c r="AO659" s="564"/>
      <c r="AP659" s="525" t="s">
        <v>48</v>
      </c>
      <c r="AQ659" s="526"/>
      <c r="AR659" s="521" t="s">
        <v>23</v>
      </c>
      <c r="AS659" s="522"/>
      <c r="AT659" s="563" t="s">
        <v>5</v>
      </c>
      <c r="AU659" s="564"/>
      <c r="AV659" s="525" t="s">
        <v>48</v>
      </c>
      <c r="AW659" s="526"/>
      <c r="AX659" s="521" t="s">
        <v>23</v>
      </c>
      <c r="AY659" s="522"/>
      <c r="AZ659" s="563" t="s">
        <v>5</v>
      </c>
      <c r="BA659" s="655"/>
      <c r="BB659" s="525" t="s">
        <v>48</v>
      </c>
      <c r="BC659" s="526"/>
      <c r="BD659" s="521" t="s">
        <v>23</v>
      </c>
      <c r="BE659" s="522"/>
      <c r="BF659" s="563" t="s">
        <v>5</v>
      </c>
      <c r="BG659" s="564"/>
      <c r="BH659" s="525" t="s">
        <v>48</v>
      </c>
      <c r="BI659" s="526"/>
      <c r="BJ659" s="521" t="s">
        <v>23</v>
      </c>
      <c r="BK659" s="522"/>
      <c r="BL659" s="563" t="s">
        <v>5</v>
      </c>
      <c r="BM659" s="564"/>
      <c r="BN659" s="560"/>
      <c r="BO659" s="561"/>
      <c r="BP659" s="562"/>
      <c r="BQ659" s="692"/>
      <c r="BR659" s="692"/>
      <c r="BS659" s="692"/>
      <c r="BT659" s="274"/>
      <c r="BU659" s="274"/>
      <c r="BV659" s="271"/>
      <c r="CA659" s="104"/>
    </row>
    <row r="660" spans="1:79" ht="23.85" customHeight="1" x14ac:dyDescent="0.35">
      <c r="A660" s="276"/>
      <c r="B660" s="570" t="str">
        <f>IF(ROSTER!B$8="","",ROSTER!B$8)</f>
        <v/>
      </c>
      <c r="C660" s="572" t="str">
        <f>IF(ROSTER!C$8="","",ROSTER!C$8)</f>
        <v/>
      </c>
      <c r="D660" s="573"/>
      <c r="E660" s="574"/>
      <c r="F660" s="576">
        <f>IF(E660="y",1,IF(E660="S",1,0))</f>
        <v>0</v>
      </c>
      <c r="G660" s="582">
        <f>IF(E660="S",1,0)</f>
        <v>0</v>
      </c>
      <c r="H660" s="578"/>
      <c r="I660" s="543"/>
      <c r="J660" s="542"/>
      <c r="K660" s="580"/>
      <c r="L660" s="584"/>
      <c r="M660" s="585"/>
      <c r="N660" s="588">
        <f>L660+J660</f>
        <v>0</v>
      </c>
      <c r="O660" s="589"/>
      <c r="P660" s="542"/>
      <c r="Q660" s="580"/>
      <c r="R660" s="584"/>
      <c r="S660" s="585"/>
      <c r="T660" s="588">
        <f>R660-P660</f>
        <v>0</v>
      </c>
      <c r="U660" s="588"/>
      <c r="V660" s="542"/>
      <c r="W660" s="543"/>
      <c r="X660" s="593"/>
      <c r="Y660" s="543"/>
      <c r="Z660" s="542"/>
      <c r="AA660" s="543"/>
      <c r="AB660" s="542"/>
      <c r="AC660" s="543"/>
      <c r="AD660" s="542"/>
      <c r="AE660" s="580"/>
      <c r="AF660" s="584"/>
      <c r="AG660" s="585"/>
      <c r="AH660" s="595">
        <f>IF(AD660=0,0,(AF660/AD660)*100)</f>
        <v>0</v>
      </c>
      <c r="AI660" s="596"/>
      <c r="AJ660" s="542"/>
      <c r="AK660" s="580"/>
      <c r="AL660" s="584"/>
      <c r="AM660" s="585"/>
      <c r="AN660" s="595">
        <f>IF(AJ660=0,0,(AL660/AJ660)*100)</f>
        <v>0</v>
      </c>
      <c r="AO660" s="596"/>
      <c r="AP660" s="542"/>
      <c r="AQ660" s="580"/>
      <c r="AR660" s="584"/>
      <c r="AS660" s="585"/>
      <c r="AT660" s="595">
        <f>IF(AP660=0,0,(AR660/AP660)*100)</f>
        <v>0</v>
      </c>
      <c r="AU660" s="596"/>
      <c r="AV660" s="599">
        <f>AD660+AJ660+AP660</f>
        <v>0</v>
      </c>
      <c r="AW660" s="600"/>
      <c r="AX660" s="630">
        <f>AF660+AL660+AR660</f>
        <v>0</v>
      </c>
      <c r="AY660" s="631"/>
      <c r="AZ660" s="595">
        <f>IF(AV660=0,0,(AX660/AV660)*100)</f>
        <v>0</v>
      </c>
      <c r="BA660" s="596"/>
      <c r="BB660" s="542"/>
      <c r="BC660" s="580"/>
      <c r="BD660" s="584"/>
      <c r="BE660" s="585"/>
      <c r="BF660" s="595">
        <f>IF(BB660=0,0,(BD660/BB660)*100)</f>
        <v>0</v>
      </c>
      <c r="BG660" s="596"/>
      <c r="BH660" s="599">
        <f>AV660+BB660</f>
        <v>0</v>
      </c>
      <c r="BI660" s="600"/>
      <c r="BJ660" s="630">
        <f>AX660+BD660</f>
        <v>0</v>
      </c>
      <c r="BK660" s="631"/>
      <c r="BL660" s="595">
        <f>IF(BH660=0,0,(BJ660/BH660)*100)</f>
        <v>0</v>
      </c>
      <c r="BM660" s="596"/>
      <c r="BN660" s="656">
        <f>(AF660*2)+(AL660*2)+(AR660*3)+BD660</f>
        <v>0</v>
      </c>
      <c r="BO660" s="657"/>
      <c r="BP660" s="658"/>
      <c r="BQ660" s="676">
        <f>IF(BS660=0,0,50*BR660/BS660)</f>
        <v>0</v>
      </c>
      <c r="BR660" s="662">
        <f>(BN660*BU$660)+(N660*BU$661)+(Z660*BU$662)+(R660*BU$663)+(X660*BU$664)+(AB660*BU$665)+(V660*BU$670)</f>
        <v>0</v>
      </c>
      <c r="BS660" s="662">
        <f>((BB660-BD660)*BU$667)+((AV660-AX660)*BU$666)+(H660*BU$668)+(P660*BU$669)</f>
        <v>0</v>
      </c>
      <c r="BT660" s="19" t="s">
        <v>75</v>
      </c>
      <c r="BU660" s="277">
        <f>IF(BQ655="B",'VALUE POINTS'!L$10,IF('GAME STATS'!BQ655="C",'VALUE POINTS'!M$10,'VALUE POINTS'!K$10))</f>
        <v>1</v>
      </c>
      <c r="BV660" s="278"/>
    </row>
    <row r="661" spans="1:79" ht="23.85" customHeight="1" x14ac:dyDescent="0.35">
      <c r="A661" s="276"/>
      <c r="B661" s="571"/>
      <c r="C661" s="642" t="str">
        <f>IF(ROSTER!D$8="","",ROSTER!D$8)</f>
        <v/>
      </c>
      <c r="D661" s="643"/>
      <c r="E661" s="575"/>
      <c r="F661" s="577"/>
      <c r="G661" s="583"/>
      <c r="H661" s="579"/>
      <c r="I661" s="545"/>
      <c r="J661" s="544"/>
      <c r="K661" s="581"/>
      <c r="L661" s="586"/>
      <c r="M661" s="587"/>
      <c r="N661" s="592"/>
      <c r="O661" s="603"/>
      <c r="P661" s="544"/>
      <c r="Q661" s="581"/>
      <c r="R661" s="586"/>
      <c r="S661" s="587"/>
      <c r="T661" s="592"/>
      <c r="U661" s="592"/>
      <c r="V661" s="544"/>
      <c r="W661" s="545"/>
      <c r="X661" s="594"/>
      <c r="Y661" s="545"/>
      <c r="Z661" s="544"/>
      <c r="AA661" s="545"/>
      <c r="AB661" s="544"/>
      <c r="AC661" s="545"/>
      <c r="AD661" s="544"/>
      <c r="AE661" s="581"/>
      <c r="AF661" s="586"/>
      <c r="AG661" s="587"/>
      <c r="AH661" s="626"/>
      <c r="AI661" s="627"/>
      <c r="AJ661" s="544"/>
      <c r="AK661" s="581"/>
      <c r="AL661" s="586"/>
      <c r="AM661" s="587"/>
      <c r="AN661" s="626"/>
      <c r="AO661" s="627"/>
      <c r="AP661" s="544"/>
      <c r="AQ661" s="581"/>
      <c r="AR661" s="586"/>
      <c r="AS661" s="587"/>
      <c r="AT661" s="626"/>
      <c r="AU661" s="627"/>
      <c r="AV661" s="628"/>
      <c r="AW661" s="629"/>
      <c r="AX661" s="632"/>
      <c r="AY661" s="633"/>
      <c r="AZ661" s="626"/>
      <c r="BA661" s="627"/>
      <c r="BB661" s="544"/>
      <c r="BC661" s="581"/>
      <c r="BD661" s="586"/>
      <c r="BE661" s="587"/>
      <c r="BF661" s="626"/>
      <c r="BG661" s="627"/>
      <c r="BH661" s="628"/>
      <c r="BI661" s="629"/>
      <c r="BJ661" s="632"/>
      <c r="BK661" s="633"/>
      <c r="BL661" s="626"/>
      <c r="BM661" s="627"/>
      <c r="BN661" s="678"/>
      <c r="BO661" s="679"/>
      <c r="BP661" s="680"/>
      <c r="BQ661" s="677"/>
      <c r="BR661" s="663"/>
      <c r="BS661" s="663"/>
      <c r="BT661" s="19" t="s">
        <v>76</v>
      </c>
      <c r="BU661" s="277">
        <f>IF(BQ655="B",'VALUE POINTS'!L$11,IF('GAME STATS'!BQ655="C",'VALUE POINTS'!M$11,'VALUE POINTS'!K$11))</f>
        <v>1</v>
      </c>
      <c r="BV661" s="278"/>
    </row>
    <row r="662" spans="1:79" ht="21.75" customHeight="1" x14ac:dyDescent="0.4">
      <c r="A662" s="95"/>
      <c r="B662" s="570" t="str">
        <f>IF(ROSTER!B$10="","",ROSTER!B$10)</f>
        <v/>
      </c>
      <c r="C662" s="572" t="str">
        <f>IF(ROSTER!C$10="","",ROSTER!C$10)</f>
        <v/>
      </c>
      <c r="D662" s="573"/>
      <c r="E662" s="574"/>
      <c r="F662" s="576">
        <f>IF(E662="y",1,IF(E662="S",1,0))</f>
        <v>0</v>
      </c>
      <c r="G662" s="582">
        <f>IF(E662="S",1,0)</f>
        <v>0</v>
      </c>
      <c r="H662" s="578"/>
      <c r="I662" s="543"/>
      <c r="J662" s="542"/>
      <c r="K662" s="580"/>
      <c r="L662" s="584"/>
      <c r="M662" s="585"/>
      <c r="N662" s="588">
        <f>L662+J662</f>
        <v>0</v>
      </c>
      <c r="O662" s="589"/>
      <c r="P662" s="542"/>
      <c r="Q662" s="580"/>
      <c r="R662" s="584"/>
      <c r="S662" s="585"/>
      <c r="T662" s="588">
        <f>R662-P662</f>
        <v>0</v>
      </c>
      <c r="U662" s="588"/>
      <c r="V662" s="542"/>
      <c r="W662" s="543"/>
      <c r="X662" s="593"/>
      <c r="Y662" s="543"/>
      <c r="Z662" s="542"/>
      <c r="AA662" s="543"/>
      <c r="AB662" s="542"/>
      <c r="AC662" s="543"/>
      <c r="AD662" s="542"/>
      <c r="AE662" s="580"/>
      <c r="AF662" s="584"/>
      <c r="AG662" s="585"/>
      <c r="AH662" s="595">
        <f>IF(AD662=0,0,(AF662/AD662)*100)</f>
        <v>0</v>
      </c>
      <c r="AI662" s="596"/>
      <c r="AJ662" s="542"/>
      <c r="AK662" s="580"/>
      <c r="AL662" s="584"/>
      <c r="AM662" s="585"/>
      <c r="AN662" s="595">
        <f>IF(AJ662=0,0,(AL662/AJ662)*100)</f>
        <v>0</v>
      </c>
      <c r="AO662" s="596"/>
      <c r="AP662" s="542"/>
      <c r="AQ662" s="580"/>
      <c r="AR662" s="584"/>
      <c r="AS662" s="585"/>
      <c r="AT662" s="595">
        <f>IF(AP662=0,0,(AR662/AP662)*100)</f>
        <v>0</v>
      </c>
      <c r="AU662" s="596"/>
      <c r="AV662" s="599">
        <f>AD662+AJ662+AP662</f>
        <v>0</v>
      </c>
      <c r="AW662" s="600"/>
      <c r="AX662" s="630">
        <f>AF662+AL662+AR662</f>
        <v>0</v>
      </c>
      <c r="AY662" s="631"/>
      <c r="AZ662" s="595">
        <f>IF(AV662=0,0,(AX662/AV662)*100)</f>
        <v>0</v>
      </c>
      <c r="BA662" s="596"/>
      <c r="BB662" s="542"/>
      <c r="BC662" s="580"/>
      <c r="BD662" s="584"/>
      <c r="BE662" s="585"/>
      <c r="BF662" s="595">
        <f>IF(BB662=0,0,(BD662/BB662)*100)</f>
        <v>0</v>
      </c>
      <c r="BG662" s="596"/>
      <c r="BH662" s="599">
        <f>AV662+BB662</f>
        <v>0</v>
      </c>
      <c r="BI662" s="600"/>
      <c r="BJ662" s="630">
        <f>AX662+BD662</f>
        <v>0</v>
      </c>
      <c r="BK662" s="631"/>
      <c r="BL662" s="595">
        <f>IF(BH662=0,0,(BJ662/BH662)*100)</f>
        <v>0</v>
      </c>
      <c r="BM662" s="596"/>
      <c r="BN662" s="656">
        <f>(AF662*2)+(AL662*2)+(AR662*3)+BD662</f>
        <v>0</v>
      </c>
      <c r="BO662" s="657"/>
      <c r="BP662" s="658"/>
      <c r="BQ662" s="676">
        <f>IF(BS662=0,0,50*BR662/BS662)</f>
        <v>0</v>
      </c>
      <c r="BR662" s="662">
        <f t="shared" ref="BR662" si="616">(BN662*BU$660)+(N662*BU$661)+(Z662*BU$662)+(R662*BU$663)+(X662*BU$664)+(AB662*BU$665)+(V662*BU$670)</f>
        <v>0</v>
      </c>
      <c r="BS662" s="662">
        <f t="shared" ref="BS662" si="617">((BB662-BD662)*BU$667)+((AV662-AX662)*BU$666)+(H662*BU$668)+(P662*BU$669)</f>
        <v>0</v>
      </c>
      <c r="BT662" s="19" t="s">
        <v>77</v>
      </c>
      <c r="BU662" s="277">
        <f>IF(BQ655="B",'VALUE POINTS'!L$12,IF('GAME STATS'!BQ655="C",'VALUE POINTS'!M$12,'VALUE POINTS'!K$12))</f>
        <v>2</v>
      </c>
      <c r="BV662" s="278"/>
      <c r="CA662" s="18"/>
    </row>
    <row r="663" spans="1:79" ht="21.75" customHeight="1" x14ac:dyDescent="0.35">
      <c r="A663" s="95"/>
      <c r="B663" s="571"/>
      <c r="C663" s="642" t="str">
        <f>IF(ROSTER!D$10="","",ROSTER!D$10)</f>
        <v/>
      </c>
      <c r="D663" s="643"/>
      <c r="E663" s="575"/>
      <c r="F663" s="577"/>
      <c r="G663" s="583"/>
      <c r="H663" s="579"/>
      <c r="I663" s="545"/>
      <c r="J663" s="544"/>
      <c r="K663" s="581"/>
      <c r="L663" s="586"/>
      <c r="M663" s="587"/>
      <c r="N663" s="592" t="s">
        <v>16</v>
      </c>
      <c r="O663" s="603"/>
      <c r="P663" s="544"/>
      <c r="Q663" s="581"/>
      <c r="R663" s="586"/>
      <c r="S663" s="587"/>
      <c r="T663" s="592" t="s">
        <v>16</v>
      </c>
      <c r="U663" s="592"/>
      <c r="V663" s="544"/>
      <c r="W663" s="545"/>
      <c r="X663" s="594"/>
      <c r="Y663" s="545"/>
      <c r="Z663" s="544"/>
      <c r="AA663" s="545"/>
      <c r="AB663" s="544"/>
      <c r="AC663" s="545"/>
      <c r="AD663" s="544"/>
      <c r="AE663" s="581"/>
      <c r="AF663" s="586"/>
      <c r="AG663" s="587"/>
      <c r="AH663" s="626"/>
      <c r="AI663" s="627"/>
      <c r="AJ663" s="544"/>
      <c r="AK663" s="581"/>
      <c r="AL663" s="586"/>
      <c r="AM663" s="587"/>
      <c r="AN663" s="626"/>
      <c r="AO663" s="627"/>
      <c r="AP663" s="544"/>
      <c r="AQ663" s="581"/>
      <c r="AR663" s="586"/>
      <c r="AS663" s="587"/>
      <c r="AT663" s="626"/>
      <c r="AU663" s="627"/>
      <c r="AV663" s="628"/>
      <c r="AW663" s="629"/>
      <c r="AX663" s="632"/>
      <c r="AY663" s="633"/>
      <c r="AZ663" s="626"/>
      <c r="BA663" s="627"/>
      <c r="BB663" s="544"/>
      <c r="BC663" s="581"/>
      <c r="BD663" s="586"/>
      <c r="BE663" s="587"/>
      <c r="BF663" s="626"/>
      <c r="BG663" s="627"/>
      <c r="BH663" s="628"/>
      <c r="BI663" s="629"/>
      <c r="BJ663" s="632"/>
      <c r="BK663" s="633"/>
      <c r="BL663" s="626"/>
      <c r="BM663" s="627"/>
      <c r="BN663" s="678"/>
      <c r="BO663" s="679"/>
      <c r="BP663" s="680"/>
      <c r="BQ663" s="677"/>
      <c r="BR663" s="663"/>
      <c r="BS663" s="663"/>
      <c r="BT663" s="19" t="s">
        <v>78</v>
      </c>
      <c r="BU663" s="277">
        <f>IF(BQ655="B",'VALUE POINTS'!L$13,IF('GAME STATS'!BQ655="C",'VALUE POINTS'!M$13,'VALUE POINTS'!K$13))</f>
        <v>2</v>
      </c>
      <c r="BV663" s="278"/>
    </row>
    <row r="664" spans="1:79" ht="21.75" customHeight="1" x14ac:dyDescent="0.35">
      <c r="A664" s="95"/>
      <c r="B664" s="570" t="str">
        <f>IF(ROSTER!B$12="","",ROSTER!B$12)</f>
        <v/>
      </c>
      <c r="C664" s="572" t="str">
        <f>IF(ROSTER!C$12="","",ROSTER!C$12)</f>
        <v/>
      </c>
      <c r="D664" s="573"/>
      <c r="E664" s="574"/>
      <c r="F664" s="576">
        <f>IF(E664="y",1,IF(E664="S",1,0))</f>
        <v>0</v>
      </c>
      <c r="G664" s="582">
        <f>IF(E664="S",1,0)</f>
        <v>0</v>
      </c>
      <c r="H664" s="578"/>
      <c r="I664" s="543"/>
      <c r="J664" s="542"/>
      <c r="K664" s="580"/>
      <c r="L664" s="584"/>
      <c r="M664" s="585"/>
      <c r="N664" s="588">
        <f>L664+J664</f>
        <v>0</v>
      </c>
      <c r="O664" s="589"/>
      <c r="P664" s="542"/>
      <c r="Q664" s="580"/>
      <c r="R664" s="584"/>
      <c r="S664" s="585"/>
      <c r="T664" s="588">
        <f>R664-P664</f>
        <v>0</v>
      </c>
      <c r="U664" s="588"/>
      <c r="V664" s="542"/>
      <c r="W664" s="543"/>
      <c r="X664" s="593"/>
      <c r="Y664" s="543"/>
      <c r="Z664" s="542"/>
      <c r="AA664" s="543"/>
      <c r="AB664" s="542"/>
      <c r="AC664" s="543"/>
      <c r="AD664" s="542"/>
      <c r="AE664" s="580"/>
      <c r="AF664" s="584"/>
      <c r="AG664" s="585"/>
      <c r="AH664" s="595">
        <f>IF(AD664=0,0,(AF664/AD664)*100)</f>
        <v>0</v>
      </c>
      <c r="AI664" s="596"/>
      <c r="AJ664" s="542"/>
      <c r="AK664" s="580"/>
      <c r="AL664" s="584"/>
      <c r="AM664" s="585"/>
      <c r="AN664" s="595">
        <f>IF(AJ664=0,0,(AL664/AJ664)*100)</f>
        <v>0</v>
      </c>
      <c r="AO664" s="596"/>
      <c r="AP664" s="542"/>
      <c r="AQ664" s="580"/>
      <c r="AR664" s="584"/>
      <c r="AS664" s="585"/>
      <c r="AT664" s="595">
        <f>IF(AP664=0,0,(AR664/AP664)*100)</f>
        <v>0</v>
      </c>
      <c r="AU664" s="596"/>
      <c r="AV664" s="599">
        <f>AD664+AJ664+AP664</f>
        <v>0</v>
      </c>
      <c r="AW664" s="600"/>
      <c r="AX664" s="630">
        <f>AF664+AL664+AR664</f>
        <v>0</v>
      </c>
      <c r="AY664" s="631"/>
      <c r="AZ664" s="595">
        <f>IF(AV664=0,0,(AX664/AV664)*100)</f>
        <v>0</v>
      </c>
      <c r="BA664" s="596"/>
      <c r="BB664" s="542"/>
      <c r="BC664" s="580"/>
      <c r="BD664" s="584"/>
      <c r="BE664" s="585"/>
      <c r="BF664" s="595">
        <f>IF(BB664=0,0,(BD664/BB664)*100)</f>
        <v>0</v>
      </c>
      <c r="BG664" s="596"/>
      <c r="BH664" s="599">
        <f>AV664+BB664</f>
        <v>0</v>
      </c>
      <c r="BI664" s="600"/>
      <c r="BJ664" s="630">
        <f>AX664+BD664</f>
        <v>0</v>
      </c>
      <c r="BK664" s="631"/>
      <c r="BL664" s="595">
        <f>IF(BH664=0,0,(BJ664/BH664)*100)</f>
        <v>0</v>
      </c>
      <c r="BM664" s="596"/>
      <c r="BN664" s="656">
        <f>(AF664*2)+(AL664*2)+(AR664*3)+BD664</f>
        <v>0</v>
      </c>
      <c r="BO664" s="657"/>
      <c r="BP664" s="658"/>
      <c r="BQ664" s="676">
        <f t="shared" ref="BQ664" si="618">IF(BS664=0,0,50*BR664/BS664)</f>
        <v>0</v>
      </c>
      <c r="BR664" s="662">
        <f t="shared" ref="BR664" si="619">(BN664*BU$660)+(N664*BU$661)+(Z664*BU$662)+(R664*BU$663)+(X664*BU$664)+(AB664*BU$665)+(V664*BU$670)</f>
        <v>0</v>
      </c>
      <c r="BS664" s="662">
        <f t="shared" ref="BS664" si="620">((BB664-BD664)*BU$667)+((AV664-AX664)*BU$666)+(H664*BU$668)+(P664*BU$669)</f>
        <v>0</v>
      </c>
      <c r="BT664" s="19" t="s">
        <v>79</v>
      </c>
      <c r="BU664" s="277">
        <f>IF(BQ655="B",'VALUE POINTS'!L$14,IF('GAME STATS'!BQ655="C",'VALUE POINTS'!M$14,'VALUE POINTS'!K$14))</f>
        <v>2</v>
      </c>
      <c r="BV664" s="278"/>
    </row>
    <row r="665" spans="1:79" ht="21.75" customHeight="1" x14ac:dyDescent="0.4">
      <c r="A665" s="95"/>
      <c r="B665" s="571"/>
      <c r="C665" s="642" t="str">
        <f>IF(ROSTER!D$12="","",ROSTER!D$12)</f>
        <v/>
      </c>
      <c r="D665" s="643"/>
      <c r="E665" s="575"/>
      <c r="F665" s="577"/>
      <c r="G665" s="583"/>
      <c r="H665" s="579"/>
      <c r="I665" s="545"/>
      <c r="J665" s="544"/>
      <c r="K665" s="581"/>
      <c r="L665" s="586"/>
      <c r="M665" s="587"/>
      <c r="N665" s="592" t="s">
        <v>16</v>
      </c>
      <c r="O665" s="603"/>
      <c r="P665" s="544"/>
      <c r="Q665" s="581"/>
      <c r="R665" s="586"/>
      <c r="S665" s="587"/>
      <c r="T665" s="592" t="s">
        <v>16</v>
      </c>
      <c r="U665" s="592"/>
      <c r="V665" s="544"/>
      <c r="W665" s="545"/>
      <c r="X665" s="594"/>
      <c r="Y665" s="545"/>
      <c r="Z665" s="544"/>
      <c r="AA665" s="545"/>
      <c r="AB665" s="544"/>
      <c r="AC665" s="545"/>
      <c r="AD665" s="544"/>
      <c r="AE665" s="581"/>
      <c r="AF665" s="586"/>
      <c r="AG665" s="587"/>
      <c r="AH665" s="626"/>
      <c r="AI665" s="627"/>
      <c r="AJ665" s="544"/>
      <c r="AK665" s="581"/>
      <c r="AL665" s="586"/>
      <c r="AM665" s="587"/>
      <c r="AN665" s="626"/>
      <c r="AO665" s="627"/>
      <c r="AP665" s="544"/>
      <c r="AQ665" s="581"/>
      <c r="AR665" s="586"/>
      <c r="AS665" s="587"/>
      <c r="AT665" s="626"/>
      <c r="AU665" s="627"/>
      <c r="AV665" s="628"/>
      <c r="AW665" s="629"/>
      <c r="AX665" s="632"/>
      <c r="AY665" s="633"/>
      <c r="AZ665" s="626"/>
      <c r="BA665" s="627"/>
      <c r="BB665" s="544"/>
      <c r="BC665" s="581"/>
      <c r="BD665" s="586"/>
      <c r="BE665" s="587"/>
      <c r="BF665" s="626"/>
      <c r="BG665" s="627"/>
      <c r="BH665" s="628"/>
      <c r="BI665" s="629"/>
      <c r="BJ665" s="632"/>
      <c r="BK665" s="633"/>
      <c r="BL665" s="626"/>
      <c r="BM665" s="627"/>
      <c r="BN665" s="678"/>
      <c r="BO665" s="679"/>
      <c r="BP665" s="680"/>
      <c r="BQ665" s="677"/>
      <c r="BR665" s="663"/>
      <c r="BS665" s="663"/>
      <c r="BT665" s="19" t="s">
        <v>80</v>
      </c>
      <c r="BU665" s="277">
        <f>IF(BQ655="B",'VALUE POINTS'!L$15,IF('GAME STATS'!BQ655="C",'VALUE POINTS'!M$15,'VALUE POINTS'!K$15))</f>
        <v>2</v>
      </c>
      <c r="BV665" s="278"/>
      <c r="CA665" s="18"/>
    </row>
    <row r="666" spans="1:79" ht="21.75" customHeight="1" x14ac:dyDescent="0.35">
      <c r="A666" s="95"/>
      <c r="B666" s="570" t="str">
        <f>IF(ROSTER!B$14="","",ROSTER!B$14)</f>
        <v/>
      </c>
      <c r="C666" s="572" t="str">
        <f>IF(ROSTER!C$14="","",ROSTER!C$14)</f>
        <v/>
      </c>
      <c r="D666" s="573"/>
      <c r="E666" s="574"/>
      <c r="F666" s="576">
        <f>IF(E666="y",1,IF(E666="S",1,0))</f>
        <v>0</v>
      </c>
      <c r="G666" s="582">
        <f>IF(E666="S",1,0)</f>
        <v>0</v>
      </c>
      <c r="H666" s="578"/>
      <c r="I666" s="543"/>
      <c r="J666" s="542"/>
      <c r="K666" s="580"/>
      <c r="L666" s="584"/>
      <c r="M666" s="585"/>
      <c r="N666" s="588">
        <f>L666+J666</f>
        <v>0</v>
      </c>
      <c r="O666" s="589"/>
      <c r="P666" s="542"/>
      <c r="Q666" s="580"/>
      <c r="R666" s="584"/>
      <c r="S666" s="585"/>
      <c r="T666" s="588">
        <f>R666-P666</f>
        <v>0</v>
      </c>
      <c r="U666" s="588"/>
      <c r="V666" s="542"/>
      <c r="W666" s="543"/>
      <c r="X666" s="593"/>
      <c r="Y666" s="543"/>
      <c r="Z666" s="542"/>
      <c r="AA666" s="543"/>
      <c r="AB666" s="542"/>
      <c r="AC666" s="543"/>
      <c r="AD666" s="542"/>
      <c r="AE666" s="580"/>
      <c r="AF666" s="584"/>
      <c r="AG666" s="585"/>
      <c r="AH666" s="595">
        <f>IF(AD666=0,0,(AF666/AD666)*100)</f>
        <v>0</v>
      </c>
      <c r="AI666" s="596"/>
      <c r="AJ666" s="542"/>
      <c r="AK666" s="580"/>
      <c r="AL666" s="584"/>
      <c r="AM666" s="585"/>
      <c r="AN666" s="595">
        <f>IF(AJ666=0,0,(AL666/AJ666)*100)</f>
        <v>0</v>
      </c>
      <c r="AO666" s="596"/>
      <c r="AP666" s="542"/>
      <c r="AQ666" s="580"/>
      <c r="AR666" s="584"/>
      <c r="AS666" s="585"/>
      <c r="AT666" s="595">
        <f>IF(AP666=0,0,(AR666/AP666)*100)</f>
        <v>0</v>
      </c>
      <c r="AU666" s="596"/>
      <c r="AV666" s="599">
        <f>AD666+AJ666+AP666</f>
        <v>0</v>
      </c>
      <c r="AW666" s="600"/>
      <c r="AX666" s="630">
        <f>AF666+AL666+AR666</f>
        <v>0</v>
      </c>
      <c r="AY666" s="631"/>
      <c r="AZ666" s="595">
        <f>IF(AV666=0,0,(AX666/AV666)*100)</f>
        <v>0</v>
      </c>
      <c r="BA666" s="596"/>
      <c r="BB666" s="542"/>
      <c r="BC666" s="580"/>
      <c r="BD666" s="584"/>
      <c r="BE666" s="585"/>
      <c r="BF666" s="595">
        <f>IF(BB666=0,0,(BD666/BB666)*100)</f>
        <v>0</v>
      </c>
      <c r="BG666" s="596"/>
      <c r="BH666" s="599">
        <f>AV666+BB666</f>
        <v>0</v>
      </c>
      <c r="BI666" s="600"/>
      <c r="BJ666" s="630">
        <f>AX666+BD666</f>
        <v>0</v>
      </c>
      <c r="BK666" s="631"/>
      <c r="BL666" s="595">
        <f>IF(BH666=0,0,(BJ666/BH666)*100)</f>
        <v>0</v>
      </c>
      <c r="BM666" s="596"/>
      <c r="BN666" s="656">
        <f>(AF666*2)+(AL666*2)+(AR666*3)+BD666</f>
        <v>0</v>
      </c>
      <c r="BO666" s="657"/>
      <c r="BP666" s="658"/>
      <c r="BQ666" s="676">
        <f t="shared" ref="BQ666" si="621">IF(BS666=0,0,50*BR666/BS666)</f>
        <v>0</v>
      </c>
      <c r="BR666" s="662">
        <f t="shared" ref="BR666" si="622">(BN666*BU$660)+(N666*BU$661)+(Z666*BU$662)+(R666*BU$663)+(X666*BU$664)+(AB666*BU$665)+(V666*BU$670)</f>
        <v>0</v>
      </c>
      <c r="BS666" s="662">
        <f t="shared" ref="BS666" si="623">((BB666-BD666)*BU$667)+((AV666-AX666)*BU$666)+(H666*BU$668)+(P666*BU$669)</f>
        <v>0</v>
      </c>
      <c r="BT666" s="19" t="s">
        <v>81</v>
      </c>
      <c r="BU666" s="277">
        <f>IF(BQ655="B",'VALUE POINTS'!L$16,IF('GAME STATS'!BQ655="C",'VALUE POINTS'!M$16,'VALUE POINTS'!K$16))</f>
        <v>2</v>
      </c>
      <c r="BV666" s="278"/>
    </row>
    <row r="667" spans="1:79" ht="21.75" customHeight="1" x14ac:dyDescent="0.35">
      <c r="A667" s="95"/>
      <c r="B667" s="571"/>
      <c r="C667" s="642" t="str">
        <f>IF(ROSTER!D$14="","",ROSTER!D$14)</f>
        <v/>
      </c>
      <c r="D667" s="643"/>
      <c r="E667" s="575"/>
      <c r="F667" s="577"/>
      <c r="G667" s="583"/>
      <c r="H667" s="579"/>
      <c r="I667" s="545"/>
      <c r="J667" s="544"/>
      <c r="K667" s="581"/>
      <c r="L667" s="586"/>
      <c r="M667" s="587"/>
      <c r="N667" s="592" t="s">
        <v>16</v>
      </c>
      <c r="O667" s="603"/>
      <c r="P667" s="544"/>
      <c r="Q667" s="581"/>
      <c r="R667" s="586"/>
      <c r="S667" s="587"/>
      <c r="T667" s="592" t="s">
        <v>16</v>
      </c>
      <c r="U667" s="592"/>
      <c r="V667" s="544"/>
      <c r="W667" s="545"/>
      <c r="X667" s="594"/>
      <c r="Y667" s="545"/>
      <c r="Z667" s="544"/>
      <c r="AA667" s="545"/>
      <c r="AB667" s="544"/>
      <c r="AC667" s="545"/>
      <c r="AD667" s="544"/>
      <c r="AE667" s="581"/>
      <c r="AF667" s="586"/>
      <c r="AG667" s="587"/>
      <c r="AH667" s="626"/>
      <c r="AI667" s="627"/>
      <c r="AJ667" s="544"/>
      <c r="AK667" s="581"/>
      <c r="AL667" s="586"/>
      <c r="AM667" s="587"/>
      <c r="AN667" s="626"/>
      <c r="AO667" s="627"/>
      <c r="AP667" s="544"/>
      <c r="AQ667" s="581"/>
      <c r="AR667" s="586"/>
      <c r="AS667" s="587"/>
      <c r="AT667" s="626"/>
      <c r="AU667" s="627"/>
      <c r="AV667" s="628"/>
      <c r="AW667" s="629"/>
      <c r="AX667" s="632"/>
      <c r="AY667" s="633"/>
      <c r="AZ667" s="626"/>
      <c r="BA667" s="627"/>
      <c r="BB667" s="544"/>
      <c r="BC667" s="581"/>
      <c r="BD667" s="586"/>
      <c r="BE667" s="587"/>
      <c r="BF667" s="626"/>
      <c r="BG667" s="627"/>
      <c r="BH667" s="628"/>
      <c r="BI667" s="629"/>
      <c r="BJ667" s="632"/>
      <c r="BK667" s="633"/>
      <c r="BL667" s="626"/>
      <c r="BM667" s="627"/>
      <c r="BN667" s="678"/>
      <c r="BO667" s="679"/>
      <c r="BP667" s="680"/>
      <c r="BQ667" s="677"/>
      <c r="BR667" s="663"/>
      <c r="BS667" s="663"/>
      <c r="BT667" s="19" t="s">
        <v>82</v>
      </c>
      <c r="BU667" s="277">
        <f>IF(BQ655="B",'VALUE POINTS'!L$17,IF('GAME STATS'!BQ655="C",'VALUE POINTS'!M$17,'VALUE POINTS'!K$17))</f>
        <v>1</v>
      </c>
      <c r="BV667" s="278"/>
    </row>
    <row r="668" spans="1:79" ht="21.75" customHeight="1" x14ac:dyDescent="0.35">
      <c r="A668" s="95"/>
      <c r="B668" s="570" t="str">
        <f>IF(ROSTER!B$16="","",ROSTER!B$16)</f>
        <v/>
      </c>
      <c r="C668" s="572" t="str">
        <f>IF(ROSTER!C$16="","",ROSTER!C$16)</f>
        <v/>
      </c>
      <c r="D668" s="573"/>
      <c r="E668" s="574"/>
      <c r="F668" s="576">
        <f>IF(E668="y",1,IF(E668="S",1,0))</f>
        <v>0</v>
      </c>
      <c r="G668" s="582">
        <f>IF(E668="S",1,0)</f>
        <v>0</v>
      </c>
      <c r="H668" s="578"/>
      <c r="I668" s="543"/>
      <c r="J668" s="542"/>
      <c r="K668" s="580"/>
      <c r="L668" s="584"/>
      <c r="M668" s="585"/>
      <c r="N668" s="588">
        <f>L668+J668</f>
        <v>0</v>
      </c>
      <c r="O668" s="589"/>
      <c r="P668" s="542"/>
      <c r="Q668" s="580"/>
      <c r="R668" s="584"/>
      <c r="S668" s="585"/>
      <c r="T668" s="588">
        <f>R668-P668</f>
        <v>0</v>
      </c>
      <c r="U668" s="588"/>
      <c r="V668" s="542"/>
      <c r="W668" s="543"/>
      <c r="X668" s="593"/>
      <c r="Y668" s="543"/>
      <c r="Z668" s="542"/>
      <c r="AA668" s="543"/>
      <c r="AB668" s="542"/>
      <c r="AC668" s="543"/>
      <c r="AD668" s="542"/>
      <c r="AE668" s="580"/>
      <c r="AF668" s="584"/>
      <c r="AG668" s="585"/>
      <c r="AH668" s="595">
        <f>IF(AD668=0,0,(AF668/AD668)*100)</f>
        <v>0</v>
      </c>
      <c r="AI668" s="596"/>
      <c r="AJ668" s="542"/>
      <c r="AK668" s="580"/>
      <c r="AL668" s="584"/>
      <c r="AM668" s="585"/>
      <c r="AN668" s="595">
        <f>IF(AJ668=0,0,(AL668/AJ668)*100)</f>
        <v>0</v>
      </c>
      <c r="AO668" s="596"/>
      <c r="AP668" s="542"/>
      <c r="AQ668" s="580"/>
      <c r="AR668" s="584"/>
      <c r="AS668" s="585"/>
      <c r="AT668" s="595">
        <f>IF(AP668=0,0,(AR668/AP668)*100)</f>
        <v>0</v>
      </c>
      <c r="AU668" s="596"/>
      <c r="AV668" s="599">
        <f>AD668+AJ668+AP668</f>
        <v>0</v>
      </c>
      <c r="AW668" s="600"/>
      <c r="AX668" s="630">
        <f>AF668+AL668+AR668</f>
        <v>0</v>
      </c>
      <c r="AY668" s="631"/>
      <c r="AZ668" s="595">
        <f>IF(AV668=0,0,(AX668/AV668)*100)</f>
        <v>0</v>
      </c>
      <c r="BA668" s="596"/>
      <c r="BB668" s="542"/>
      <c r="BC668" s="580"/>
      <c r="BD668" s="584"/>
      <c r="BE668" s="585"/>
      <c r="BF668" s="595">
        <f>IF(BB668=0,0,(BD668/BB668)*100)</f>
        <v>0</v>
      </c>
      <c r="BG668" s="596"/>
      <c r="BH668" s="599">
        <f>AV668+BB668</f>
        <v>0</v>
      </c>
      <c r="BI668" s="600"/>
      <c r="BJ668" s="630">
        <f>AX668+BD668</f>
        <v>0</v>
      </c>
      <c r="BK668" s="631"/>
      <c r="BL668" s="595">
        <f>IF(BH668=0,0,(BJ668/BH668)*100)</f>
        <v>0</v>
      </c>
      <c r="BM668" s="596"/>
      <c r="BN668" s="656">
        <f>(AF668*2)+(AL668*2)+(AR668*3)+BD668</f>
        <v>0</v>
      </c>
      <c r="BO668" s="657"/>
      <c r="BP668" s="658"/>
      <c r="BQ668" s="676">
        <f t="shared" ref="BQ668" si="624">IF(BS668=0,0,50*BR668/BS668)</f>
        <v>0</v>
      </c>
      <c r="BR668" s="662">
        <f t="shared" ref="BR668" si="625">(BN668*BU$660)+(N668*BU$661)+(Z668*BU$662)+(R668*BU$663)+(X668*BU$664)+(AB668*BU$665)+(V668*BU$670)</f>
        <v>0</v>
      </c>
      <c r="BS668" s="662">
        <f t="shared" ref="BS668" si="626">((BB668-BD668)*BU$667)+((AV668-AX668)*BU$666)+(H668*BU$668)+(P668*BU$669)</f>
        <v>0</v>
      </c>
      <c r="BT668" s="19" t="s">
        <v>83</v>
      </c>
      <c r="BU668" s="277">
        <f>IF(BQ655="B",'VALUE POINTS'!L$18,IF('GAME STATS'!BQ655="C",'VALUE POINTS'!M$18,'VALUE POINTS'!K$18))</f>
        <v>2</v>
      </c>
      <c r="BV668" s="278"/>
    </row>
    <row r="669" spans="1:79" ht="21.75" customHeight="1" x14ac:dyDescent="0.35">
      <c r="A669" s="95"/>
      <c r="B669" s="571"/>
      <c r="C669" s="642" t="str">
        <f>IF(ROSTER!D$16="","",ROSTER!D$16)</f>
        <v/>
      </c>
      <c r="D669" s="643"/>
      <c r="E669" s="575"/>
      <c r="F669" s="577"/>
      <c r="G669" s="583"/>
      <c r="H669" s="579"/>
      <c r="I669" s="545"/>
      <c r="J669" s="544"/>
      <c r="K669" s="581"/>
      <c r="L669" s="586"/>
      <c r="M669" s="587"/>
      <c r="N669" s="592" t="s">
        <v>16</v>
      </c>
      <c r="O669" s="603"/>
      <c r="P669" s="544"/>
      <c r="Q669" s="581"/>
      <c r="R669" s="586"/>
      <c r="S669" s="587"/>
      <c r="T669" s="592" t="s">
        <v>16</v>
      </c>
      <c r="U669" s="592"/>
      <c r="V669" s="544"/>
      <c r="W669" s="545"/>
      <c r="X669" s="594"/>
      <c r="Y669" s="545"/>
      <c r="Z669" s="544"/>
      <c r="AA669" s="545"/>
      <c r="AB669" s="544"/>
      <c r="AC669" s="545"/>
      <c r="AD669" s="544"/>
      <c r="AE669" s="581"/>
      <c r="AF669" s="586"/>
      <c r="AG669" s="587"/>
      <c r="AH669" s="626"/>
      <c r="AI669" s="627"/>
      <c r="AJ669" s="544"/>
      <c r="AK669" s="581"/>
      <c r="AL669" s="586"/>
      <c r="AM669" s="587"/>
      <c r="AN669" s="626"/>
      <c r="AO669" s="627"/>
      <c r="AP669" s="544"/>
      <c r="AQ669" s="581"/>
      <c r="AR669" s="586"/>
      <c r="AS669" s="587"/>
      <c r="AT669" s="626"/>
      <c r="AU669" s="627"/>
      <c r="AV669" s="628"/>
      <c r="AW669" s="629"/>
      <c r="AX669" s="632"/>
      <c r="AY669" s="633"/>
      <c r="AZ669" s="626"/>
      <c r="BA669" s="627"/>
      <c r="BB669" s="544"/>
      <c r="BC669" s="581"/>
      <c r="BD669" s="586"/>
      <c r="BE669" s="587"/>
      <c r="BF669" s="626"/>
      <c r="BG669" s="627"/>
      <c r="BH669" s="628"/>
      <c r="BI669" s="629"/>
      <c r="BJ669" s="632"/>
      <c r="BK669" s="633"/>
      <c r="BL669" s="626"/>
      <c r="BM669" s="627"/>
      <c r="BN669" s="678"/>
      <c r="BO669" s="679"/>
      <c r="BP669" s="680"/>
      <c r="BQ669" s="677"/>
      <c r="BR669" s="663"/>
      <c r="BS669" s="663"/>
      <c r="BT669" s="19" t="s">
        <v>84</v>
      </c>
      <c r="BU669" s="277">
        <f>IF(BQ655="B",'VALUE POINTS'!L$19,IF('GAME STATS'!BQ655="C",'VALUE POINTS'!M$19,'VALUE POINTS'!K$19))</f>
        <v>2</v>
      </c>
      <c r="BV669" s="278"/>
    </row>
    <row r="670" spans="1:79" ht="21.75" customHeight="1" x14ac:dyDescent="0.35">
      <c r="A670" s="95"/>
      <c r="B670" s="570" t="str">
        <f>IF(ROSTER!B$18="","",ROSTER!B$18)</f>
        <v/>
      </c>
      <c r="C670" s="572" t="str">
        <f>IF(ROSTER!C$18="","",ROSTER!C$18)</f>
        <v/>
      </c>
      <c r="D670" s="573"/>
      <c r="E670" s="574"/>
      <c r="F670" s="576">
        <f>IF(E670="y",1,IF(E670="S",1,0))</f>
        <v>0</v>
      </c>
      <c r="G670" s="582">
        <f>IF(E670="S",1,0)</f>
        <v>0</v>
      </c>
      <c r="H670" s="578"/>
      <c r="I670" s="543"/>
      <c r="J670" s="542"/>
      <c r="K670" s="580"/>
      <c r="L670" s="584"/>
      <c r="M670" s="585"/>
      <c r="N670" s="588">
        <f>L670+J670</f>
        <v>0</v>
      </c>
      <c r="O670" s="589"/>
      <c r="P670" s="542"/>
      <c r="Q670" s="580"/>
      <c r="R670" s="584"/>
      <c r="S670" s="585"/>
      <c r="T670" s="588">
        <f>R670-P670</f>
        <v>0</v>
      </c>
      <c r="U670" s="588"/>
      <c r="V670" s="542"/>
      <c r="W670" s="543"/>
      <c r="X670" s="593"/>
      <c r="Y670" s="543"/>
      <c r="Z670" s="542"/>
      <c r="AA670" s="543"/>
      <c r="AB670" s="542"/>
      <c r="AC670" s="543"/>
      <c r="AD670" s="542"/>
      <c r="AE670" s="580"/>
      <c r="AF670" s="584"/>
      <c r="AG670" s="585"/>
      <c r="AH670" s="595">
        <f>IF(AD670=0,0,(AF670/AD670)*100)</f>
        <v>0</v>
      </c>
      <c r="AI670" s="596"/>
      <c r="AJ670" s="542"/>
      <c r="AK670" s="580"/>
      <c r="AL670" s="584"/>
      <c r="AM670" s="585"/>
      <c r="AN670" s="595">
        <f>IF(AJ670=0,0,(AL670/AJ670)*100)</f>
        <v>0</v>
      </c>
      <c r="AO670" s="596"/>
      <c r="AP670" s="542"/>
      <c r="AQ670" s="580"/>
      <c r="AR670" s="584"/>
      <c r="AS670" s="585"/>
      <c r="AT670" s="595">
        <f>IF(AP670=0,0,(AR670/AP670)*100)</f>
        <v>0</v>
      </c>
      <c r="AU670" s="596"/>
      <c r="AV670" s="599">
        <f>AD670+AJ670+AP670</f>
        <v>0</v>
      </c>
      <c r="AW670" s="600"/>
      <c r="AX670" s="630">
        <f>AF670+AL670+AR670</f>
        <v>0</v>
      </c>
      <c r="AY670" s="631"/>
      <c r="AZ670" s="595">
        <f>IF(AV670=0,0,(AX670/AV670)*100)</f>
        <v>0</v>
      </c>
      <c r="BA670" s="596"/>
      <c r="BB670" s="542"/>
      <c r="BC670" s="580"/>
      <c r="BD670" s="584"/>
      <c r="BE670" s="585"/>
      <c r="BF670" s="595">
        <f>IF(BB670=0,0,(BD670/BB670)*100)</f>
        <v>0</v>
      </c>
      <c r="BG670" s="596"/>
      <c r="BH670" s="599">
        <f>AV670+BB670</f>
        <v>0</v>
      </c>
      <c r="BI670" s="600"/>
      <c r="BJ670" s="630">
        <f>AX670+BD670</f>
        <v>0</v>
      </c>
      <c r="BK670" s="631"/>
      <c r="BL670" s="595">
        <f>IF(BH670=0,0,(BJ670/BH670)*100)</f>
        <v>0</v>
      </c>
      <c r="BM670" s="596"/>
      <c r="BN670" s="656">
        <f>(AF670*2)+(AL670*2)+(AR670*3)+BD670</f>
        <v>0</v>
      </c>
      <c r="BO670" s="657"/>
      <c r="BP670" s="658"/>
      <c r="BQ670" s="676">
        <f t="shared" ref="BQ670" si="627">IF(BS670=0,0,50*BR670/BS670)</f>
        <v>0</v>
      </c>
      <c r="BR670" s="662">
        <f t="shared" ref="BR670" si="628">(BN670*BU$660)+(N670*BU$661)+(Z670*BU$662)+(R670*BU$663)+(X670*BU$664)+(AB670*BU$665)+(V670*BU$670)</f>
        <v>0</v>
      </c>
      <c r="BS670" s="662">
        <f t="shared" ref="BS670" si="629">((BB670-BD670)*BU$667)+((AV670-AX670)*BU$666)+(H670*BU$668)+(P670*BU$669)</f>
        <v>0</v>
      </c>
      <c r="BT670" s="19" t="s">
        <v>160</v>
      </c>
      <c r="BU670" s="277">
        <f>IF(BQ655="B",'VALUE POINTS'!L$20,IF('GAME STATS'!BQ655="C",'VALUE POINTS'!M$20,'VALUE POINTS'!K$20))</f>
        <v>1</v>
      </c>
      <c r="BV670" s="278"/>
    </row>
    <row r="671" spans="1:79" ht="21.75" customHeight="1" x14ac:dyDescent="0.25">
      <c r="A671" s="95"/>
      <c r="B671" s="571"/>
      <c r="C671" s="642" t="str">
        <f>IF(ROSTER!D$18="","",ROSTER!D$18)</f>
        <v/>
      </c>
      <c r="D671" s="643"/>
      <c r="E671" s="575"/>
      <c r="F671" s="577"/>
      <c r="G671" s="583"/>
      <c r="H671" s="579"/>
      <c r="I671" s="545"/>
      <c r="J671" s="544"/>
      <c r="K671" s="581"/>
      <c r="L671" s="586"/>
      <c r="M671" s="587"/>
      <c r="N671" s="592" t="s">
        <v>16</v>
      </c>
      <c r="O671" s="603"/>
      <c r="P671" s="544"/>
      <c r="Q671" s="581"/>
      <c r="R671" s="586"/>
      <c r="S671" s="587"/>
      <c r="T671" s="592" t="s">
        <v>16</v>
      </c>
      <c r="U671" s="592"/>
      <c r="V671" s="544"/>
      <c r="W671" s="545"/>
      <c r="X671" s="594"/>
      <c r="Y671" s="545"/>
      <c r="Z671" s="544"/>
      <c r="AA671" s="545"/>
      <c r="AB671" s="544"/>
      <c r="AC671" s="545"/>
      <c r="AD671" s="544"/>
      <c r="AE671" s="581"/>
      <c r="AF671" s="586"/>
      <c r="AG671" s="587"/>
      <c r="AH671" s="626"/>
      <c r="AI671" s="627"/>
      <c r="AJ671" s="544"/>
      <c r="AK671" s="581"/>
      <c r="AL671" s="586"/>
      <c r="AM671" s="587"/>
      <c r="AN671" s="626"/>
      <c r="AO671" s="627"/>
      <c r="AP671" s="544"/>
      <c r="AQ671" s="581"/>
      <c r="AR671" s="586"/>
      <c r="AS671" s="587"/>
      <c r="AT671" s="626"/>
      <c r="AU671" s="627"/>
      <c r="AV671" s="628"/>
      <c r="AW671" s="629"/>
      <c r="AX671" s="632"/>
      <c r="AY671" s="633"/>
      <c r="AZ671" s="626"/>
      <c r="BA671" s="627"/>
      <c r="BB671" s="544"/>
      <c r="BC671" s="581"/>
      <c r="BD671" s="586"/>
      <c r="BE671" s="587"/>
      <c r="BF671" s="626"/>
      <c r="BG671" s="627"/>
      <c r="BH671" s="628"/>
      <c r="BI671" s="629"/>
      <c r="BJ671" s="632"/>
      <c r="BK671" s="633"/>
      <c r="BL671" s="626"/>
      <c r="BM671" s="627"/>
      <c r="BN671" s="678"/>
      <c r="BO671" s="679"/>
      <c r="BP671" s="680"/>
      <c r="BQ671" s="677"/>
      <c r="BR671" s="663"/>
      <c r="BS671" s="663"/>
      <c r="BT671" s="15"/>
      <c r="BU671" s="15"/>
      <c r="BV671" s="95"/>
    </row>
    <row r="672" spans="1:79" ht="21.75" customHeight="1" x14ac:dyDescent="0.25">
      <c r="A672" s="95"/>
      <c r="B672" s="570" t="str">
        <f>IF(ROSTER!B$20="","",ROSTER!B$20)</f>
        <v/>
      </c>
      <c r="C672" s="572" t="str">
        <f>IF(ROSTER!C$20="","",ROSTER!C$20)</f>
        <v/>
      </c>
      <c r="D672" s="573"/>
      <c r="E672" s="574"/>
      <c r="F672" s="576">
        <f>IF(E672="y",1,IF(E672="S",1,0))</f>
        <v>0</v>
      </c>
      <c r="G672" s="582">
        <f>IF(E672="S",1,0)</f>
        <v>0</v>
      </c>
      <c r="H672" s="578"/>
      <c r="I672" s="543"/>
      <c r="J672" s="542"/>
      <c r="K672" s="580"/>
      <c r="L672" s="584"/>
      <c r="M672" s="585"/>
      <c r="N672" s="588">
        <f>L672+J672</f>
        <v>0</v>
      </c>
      <c r="O672" s="589"/>
      <c r="P672" s="542"/>
      <c r="Q672" s="580"/>
      <c r="R672" s="584"/>
      <c r="S672" s="585"/>
      <c r="T672" s="588">
        <f>R672-P672</f>
        <v>0</v>
      </c>
      <c r="U672" s="588"/>
      <c r="V672" s="542"/>
      <c r="W672" s="543"/>
      <c r="X672" s="593"/>
      <c r="Y672" s="543"/>
      <c r="Z672" s="542"/>
      <c r="AA672" s="543"/>
      <c r="AB672" s="542"/>
      <c r="AC672" s="543"/>
      <c r="AD672" s="542"/>
      <c r="AE672" s="580"/>
      <c r="AF672" s="584"/>
      <c r="AG672" s="585"/>
      <c r="AH672" s="595">
        <f>IF(AD672=0,0,(AF672/AD672)*100)</f>
        <v>0</v>
      </c>
      <c r="AI672" s="596"/>
      <c r="AJ672" s="542"/>
      <c r="AK672" s="580"/>
      <c r="AL672" s="584"/>
      <c r="AM672" s="585"/>
      <c r="AN672" s="595">
        <f>IF(AJ672=0,0,(AL672/AJ672)*100)</f>
        <v>0</v>
      </c>
      <c r="AO672" s="596"/>
      <c r="AP672" s="542"/>
      <c r="AQ672" s="580"/>
      <c r="AR672" s="584"/>
      <c r="AS672" s="585"/>
      <c r="AT672" s="595">
        <f>IF(AP672=0,0,(AR672/AP672)*100)</f>
        <v>0</v>
      </c>
      <c r="AU672" s="596"/>
      <c r="AV672" s="599">
        <f>AD672+AJ672+AP672</f>
        <v>0</v>
      </c>
      <c r="AW672" s="600"/>
      <c r="AX672" s="630">
        <f>AF672+AL672+AR672</f>
        <v>0</v>
      </c>
      <c r="AY672" s="631"/>
      <c r="AZ672" s="595">
        <f>IF(AV672=0,0,(AX672/AV672)*100)</f>
        <v>0</v>
      </c>
      <c r="BA672" s="596"/>
      <c r="BB672" s="542"/>
      <c r="BC672" s="580"/>
      <c r="BD672" s="584"/>
      <c r="BE672" s="585"/>
      <c r="BF672" s="595">
        <f>IF(BB672=0,0,(BD672/BB672)*100)</f>
        <v>0</v>
      </c>
      <c r="BG672" s="596"/>
      <c r="BH672" s="599">
        <f>AV672+BB672</f>
        <v>0</v>
      </c>
      <c r="BI672" s="600"/>
      <c r="BJ672" s="630">
        <f>AX672+BD672</f>
        <v>0</v>
      </c>
      <c r="BK672" s="631"/>
      <c r="BL672" s="595">
        <f>IF(BH672=0,0,(BJ672/BH672)*100)</f>
        <v>0</v>
      </c>
      <c r="BM672" s="596"/>
      <c r="BN672" s="656">
        <f>(AF672*2)+(AL672*2)+(AR672*3)+BD672</f>
        <v>0</v>
      </c>
      <c r="BO672" s="657"/>
      <c r="BP672" s="658"/>
      <c r="BQ672" s="676">
        <f t="shared" ref="BQ672" si="630">IF(BS672=0,0,50*BR672/BS672)</f>
        <v>0</v>
      </c>
      <c r="BR672" s="662">
        <f t="shared" ref="BR672" si="631">(BN672*BU$660)+(N672*BU$661)+(Z672*BU$662)+(R672*BU$663)+(X672*BU$664)+(AB672*BU$665)+(V672*BU$670)</f>
        <v>0</v>
      </c>
      <c r="BS672" s="662">
        <f t="shared" ref="BS672" si="632">((BB672-BD672)*BU$667)+((AV672-AX672)*BU$666)+(H672*BU$668)+(P672*BU$669)</f>
        <v>0</v>
      </c>
      <c r="BT672" s="15"/>
      <c r="BU672" s="15"/>
      <c r="BV672" s="95"/>
    </row>
    <row r="673" spans="1:74" ht="21.75" customHeight="1" x14ac:dyDescent="0.25">
      <c r="A673" s="95"/>
      <c r="B673" s="571"/>
      <c r="C673" s="642" t="str">
        <f>IF(ROSTER!D$20="","",ROSTER!D$20)</f>
        <v/>
      </c>
      <c r="D673" s="643"/>
      <c r="E673" s="575"/>
      <c r="F673" s="577"/>
      <c r="G673" s="583"/>
      <c r="H673" s="579"/>
      <c r="I673" s="545"/>
      <c r="J673" s="544"/>
      <c r="K673" s="581"/>
      <c r="L673" s="586"/>
      <c r="M673" s="587"/>
      <c r="N673" s="592" t="s">
        <v>16</v>
      </c>
      <c r="O673" s="603"/>
      <c r="P673" s="544"/>
      <c r="Q673" s="581"/>
      <c r="R673" s="586"/>
      <c r="S673" s="587"/>
      <c r="T673" s="592" t="s">
        <v>16</v>
      </c>
      <c r="U673" s="592"/>
      <c r="V673" s="544"/>
      <c r="W673" s="545"/>
      <c r="X673" s="594"/>
      <c r="Y673" s="545"/>
      <c r="Z673" s="544"/>
      <c r="AA673" s="545"/>
      <c r="AB673" s="544"/>
      <c r="AC673" s="545"/>
      <c r="AD673" s="544"/>
      <c r="AE673" s="581"/>
      <c r="AF673" s="586"/>
      <c r="AG673" s="587"/>
      <c r="AH673" s="626"/>
      <c r="AI673" s="627"/>
      <c r="AJ673" s="544"/>
      <c r="AK673" s="581"/>
      <c r="AL673" s="586"/>
      <c r="AM673" s="587"/>
      <c r="AN673" s="626"/>
      <c r="AO673" s="627"/>
      <c r="AP673" s="544"/>
      <c r="AQ673" s="581"/>
      <c r="AR673" s="586"/>
      <c r="AS673" s="587"/>
      <c r="AT673" s="626"/>
      <c r="AU673" s="627"/>
      <c r="AV673" s="628"/>
      <c r="AW673" s="629"/>
      <c r="AX673" s="632"/>
      <c r="AY673" s="633"/>
      <c r="AZ673" s="626"/>
      <c r="BA673" s="627"/>
      <c r="BB673" s="544"/>
      <c r="BC673" s="581"/>
      <c r="BD673" s="586"/>
      <c r="BE673" s="587"/>
      <c r="BF673" s="626"/>
      <c r="BG673" s="627"/>
      <c r="BH673" s="628"/>
      <c r="BI673" s="629"/>
      <c r="BJ673" s="632"/>
      <c r="BK673" s="633"/>
      <c r="BL673" s="626"/>
      <c r="BM673" s="627"/>
      <c r="BN673" s="678"/>
      <c r="BO673" s="679"/>
      <c r="BP673" s="680"/>
      <c r="BQ673" s="677"/>
      <c r="BR673" s="663"/>
      <c r="BS673" s="663"/>
      <c r="BT673" s="15"/>
      <c r="BU673" s="15"/>
      <c r="BV673" s="95"/>
    </row>
    <row r="674" spans="1:74" ht="21.75" customHeight="1" x14ac:dyDescent="0.25">
      <c r="A674" s="95"/>
      <c r="B674" s="570" t="str">
        <f>IF(ROSTER!B$22="","",ROSTER!B$22)</f>
        <v/>
      </c>
      <c r="C674" s="572" t="str">
        <f>IF(ROSTER!C$22="","",ROSTER!C$22)</f>
        <v/>
      </c>
      <c r="D674" s="573"/>
      <c r="E674" s="574"/>
      <c r="F674" s="576">
        <f>IF(E674="y",1,IF(E674="S",1,0))</f>
        <v>0</v>
      </c>
      <c r="G674" s="582">
        <f>IF(E674="S",1,0)</f>
        <v>0</v>
      </c>
      <c r="H674" s="578"/>
      <c r="I674" s="543"/>
      <c r="J674" s="542"/>
      <c r="K674" s="580"/>
      <c r="L674" s="584"/>
      <c r="M674" s="585"/>
      <c r="N674" s="588">
        <f>L674+J674</f>
        <v>0</v>
      </c>
      <c r="O674" s="589"/>
      <c r="P674" s="542"/>
      <c r="Q674" s="580"/>
      <c r="R674" s="584"/>
      <c r="S674" s="585"/>
      <c r="T674" s="588">
        <f>R674-P674</f>
        <v>0</v>
      </c>
      <c r="U674" s="588"/>
      <c r="V674" s="542"/>
      <c r="W674" s="543"/>
      <c r="X674" s="593"/>
      <c r="Y674" s="543"/>
      <c r="Z674" s="542"/>
      <c r="AA674" s="543"/>
      <c r="AB674" s="542"/>
      <c r="AC674" s="543"/>
      <c r="AD674" s="542"/>
      <c r="AE674" s="580"/>
      <c r="AF674" s="584"/>
      <c r="AG674" s="585"/>
      <c r="AH674" s="595">
        <f>IF(AD674=0,0,(AF674/AD674)*100)</f>
        <v>0</v>
      </c>
      <c r="AI674" s="596"/>
      <c r="AJ674" s="542"/>
      <c r="AK674" s="580"/>
      <c r="AL674" s="584"/>
      <c r="AM674" s="585"/>
      <c r="AN674" s="595">
        <f>IF(AJ674=0,0,(AL674/AJ674)*100)</f>
        <v>0</v>
      </c>
      <c r="AO674" s="596"/>
      <c r="AP674" s="542"/>
      <c r="AQ674" s="580"/>
      <c r="AR674" s="584"/>
      <c r="AS674" s="585"/>
      <c r="AT674" s="595">
        <f>IF(AP674=0,0,(AR674/AP674)*100)</f>
        <v>0</v>
      </c>
      <c r="AU674" s="596"/>
      <c r="AV674" s="599">
        <f>AD674+AJ674+AP674</f>
        <v>0</v>
      </c>
      <c r="AW674" s="600"/>
      <c r="AX674" s="630">
        <f>AF674+AL674+AR674</f>
        <v>0</v>
      </c>
      <c r="AY674" s="631"/>
      <c r="AZ674" s="595">
        <f>IF(AV674=0,0,(AX674/AV674)*100)</f>
        <v>0</v>
      </c>
      <c r="BA674" s="596"/>
      <c r="BB674" s="542"/>
      <c r="BC674" s="580"/>
      <c r="BD674" s="584"/>
      <c r="BE674" s="585"/>
      <c r="BF674" s="595">
        <f>IF(BB674=0,0,(BD674/BB674)*100)</f>
        <v>0</v>
      </c>
      <c r="BG674" s="596"/>
      <c r="BH674" s="599">
        <f>AV674+BB674</f>
        <v>0</v>
      </c>
      <c r="BI674" s="600"/>
      <c r="BJ674" s="630">
        <f>AX674+BD674</f>
        <v>0</v>
      </c>
      <c r="BK674" s="631"/>
      <c r="BL674" s="595">
        <f>IF(BH674=0,0,(BJ674/BH674)*100)</f>
        <v>0</v>
      </c>
      <c r="BM674" s="596"/>
      <c r="BN674" s="656">
        <f>(AF674*2)+(AL674*2)+(AR674*3)+BD674</f>
        <v>0</v>
      </c>
      <c r="BO674" s="657"/>
      <c r="BP674" s="658"/>
      <c r="BQ674" s="676">
        <f t="shared" ref="BQ674" si="633">IF(BS674=0,0,50*BR674/BS674)</f>
        <v>0</v>
      </c>
      <c r="BR674" s="662">
        <f t="shared" ref="BR674" si="634">(BN674*BU$660)+(N674*BU$661)+(Z674*BU$662)+(R674*BU$663)+(X674*BU$664)+(AB674*BU$665)+(V674*BU$670)</f>
        <v>0</v>
      </c>
      <c r="BS674" s="662">
        <f t="shared" ref="BS674" si="635">((BB674-BD674)*BU$667)+((AV674-AX674)*BU$666)+(H674*BU$668)+(P674*BU$669)</f>
        <v>0</v>
      </c>
      <c r="BT674" s="15"/>
      <c r="BU674" s="15"/>
      <c r="BV674" s="95"/>
    </row>
    <row r="675" spans="1:74" ht="21.75" customHeight="1" x14ac:dyDescent="0.25">
      <c r="A675" s="95"/>
      <c r="B675" s="571"/>
      <c r="C675" s="642" t="str">
        <f>IF(ROSTER!D$22="","",ROSTER!D$22)</f>
        <v/>
      </c>
      <c r="D675" s="643"/>
      <c r="E675" s="575"/>
      <c r="F675" s="577"/>
      <c r="G675" s="583"/>
      <c r="H675" s="579"/>
      <c r="I675" s="545"/>
      <c r="J675" s="544"/>
      <c r="K675" s="581"/>
      <c r="L675" s="586"/>
      <c r="M675" s="587"/>
      <c r="N675" s="592" t="s">
        <v>16</v>
      </c>
      <c r="O675" s="603"/>
      <c r="P675" s="544"/>
      <c r="Q675" s="581"/>
      <c r="R675" s="586"/>
      <c r="S675" s="587"/>
      <c r="T675" s="592" t="s">
        <v>16</v>
      </c>
      <c r="U675" s="592"/>
      <c r="V675" s="544"/>
      <c r="W675" s="545"/>
      <c r="X675" s="594"/>
      <c r="Y675" s="545"/>
      <c r="Z675" s="544"/>
      <c r="AA675" s="545"/>
      <c r="AB675" s="544"/>
      <c r="AC675" s="545"/>
      <c r="AD675" s="544"/>
      <c r="AE675" s="581"/>
      <c r="AF675" s="586"/>
      <c r="AG675" s="587"/>
      <c r="AH675" s="626"/>
      <c r="AI675" s="627"/>
      <c r="AJ675" s="544"/>
      <c r="AK675" s="581"/>
      <c r="AL675" s="586"/>
      <c r="AM675" s="587"/>
      <c r="AN675" s="626"/>
      <c r="AO675" s="627"/>
      <c r="AP675" s="544"/>
      <c r="AQ675" s="581"/>
      <c r="AR675" s="586"/>
      <c r="AS675" s="587"/>
      <c r="AT675" s="626"/>
      <c r="AU675" s="627"/>
      <c r="AV675" s="628"/>
      <c r="AW675" s="629"/>
      <c r="AX675" s="632"/>
      <c r="AY675" s="633"/>
      <c r="AZ675" s="626"/>
      <c r="BA675" s="627"/>
      <c r="BB675" s="544"/>
      <c r="BC675" s="581"/>
      <c r="BD675" s="586"/>
      <c r="BE675" s="587"/>
      <c r="BF675" s="626"/>
      <c r="BG675" s="627"/>
      <c r="BH675" s="628"/>
      <c r="BI675" s="629"/>
      <c r="BJ675" s="632"/>
      <c r="BK675" s="633"/>
      <c r="BL675" s="626"/>
      <c r="BM675" s="627"/>
      <c r="BN675" s="678"/>
      <c r="BO675" s="679"/>
      <c r="BP675" s="680"/>
      <c r="BQ675" s="677"/>
      <c r="BR675" s="663"/>
      <c r="BS675" s="663"/>
      <c r="BT675" s="15"/>
      <c r="BU675" s="15"/>
      <c r="BV675" s="95"/>
    </row>
    <row r="676" spans="1:74" ht="21.75" customHeight="1" x14ac:dyDescent="0.25">
      <c r="A676" s="95"/>
      <c r="B676" s="570" t="str">
        <f>IF(ROSTER!B$24="","",ROSTER!B$24)</f>
        <v/>
      </c>
      <c r="C676" s="572" t="str">
        <f>IF(ROSTER!C$24="","",ROSTER!C$24)</f>
        <v/>
      </c>
      <c r="D676" s="573"/>
      <c r="E676" s="574"/>
      <c r="F676" s="576">
        <f>IF(E676="y",1,IF(E676="S",1,0))</f>
        <v>0</v>
      </c>
      <c r="G676" s="582">
        <f>IF(E676="S",1,0)</f>
        <v>0</v>
      </c>
      <c r="H676" s="578"/>
      <c r="I676" s="543"/>
      <c r="J676" s="542"/>
      <c r="K676" s="580"/>
      <c r="L676" s="584"/>
      <c r="M676" s="585"/>
      <c r="N676" s="588">
        <f>L676+J676</f>
        <v>0</v>
      </c>
      <c r="O676" s="589"/>
      <c r="P676" s="542"/>
      <c r="Q676" s="580"/>
      <c r="R676" s="584"/>
      <c r="S676" s="585"/>
      <c r="T676" s="588">
        <f>R676-P676</f>
        <v>0</v>
      </c>
      <c r="U676" s="588"/>
      <c r="V676" s="542"/>
      <c r="W676" s="543"/>
      <c r="X676" s="593"/>
      <c r="Y676" s="543"/>
      <c r="Z676" s="542"/>
      <c r="AA676" s="543"/>
      <c r="AB676" s="542"/>
      <c r="AC676" s="543"/>
      <c r="AD676" s="542"/>
      <c r="AE676" s="580"/>
      <c r="AF676" s="584"/>
      <c r="AG676" s="585"/>
      <c r="AH676" s="595">
        <f>IF(AD676=0,0,(AF676/AD676)*100)</f>
        <v>0</v>
      </c>
      <c r="AI676" s="596"/>
      <c r="AJ676" s="542"/>
      <c r="AK676" s="580"/>
      <c r="AL676" s="584"/>
      <c r="AM676" s="585"/>
      <c r="AN676" s="595">
        <f>IF(AJ676=0,0,(AL676/AJ676)*100)</f>
        <v>0</v>
      </c>
      <c r="AO676" s="596"/>
      <c r="AP676" s="542"/>
      <c r="AQ676" s="580"/>
      <c r="AR676" s="584"/>
      <c r="AS676" s="585"/>
      <c r="AT676" s="595">
        <f>IF(AP676=0,0,(AR676/AP676)*100)</f>
        <v>0</v>
      </c>
      <c r="AU676" s="596"/>
      <c r="AV676" s="599">
        <f>AD676+AJ676+AP676</f>
        <v>0</v>
      </c>
      <c r="AW676" s="600"/>
      <c r="AX676" s="630">
        <f>AF676+AL676+AR676</f>
        <v>0</v>
      </c>
      <c r="AY676" s="631"/>
      <c r="AZ676" s="595">
        <f>IF(AV676=0,0,(AX676/AV676)*100)</f>
        <v>0</v>
      </c>
      <c r="BA676" s="596"/>
      <c r="BB676" s="542"/>
      <c r="BC676" s="580"/>
      <c r="BD676" s="584"/>
      <c r="BE676" s="585"/>
      <c r="BF676" s="595">
        <f>IF(BB676=0,0,(BD676/BB676)*100)</f>
        <v>0</v>
      </c>
      <c r="BG676" s="596"/>
      <c r="BH676" s="599">
        <f>AV676+BB676</f>
        <v>0</v>
      </c>
      <c r="BI676" s="600"/>
      <c r="BJ676" s="630">
        <f>AX676+BD676</f>
        <v>0</v>
      </c>
      <c r="BK676" s="631"/>
      <c r="BL676" s="595">
        <f>IF(BH676=0,0,(BJ676/BH676)*100)</f>
        <v>0</v>
      </c>
      <c r="BM676" s="596"/>
      <c r="BN676" s="656">
        <f>(AF676*2)+(AL676*2)+(AR676*3)+BD676</f>
        <v>0</v>
      </c>
      <c r="BO676" s="657"/>
      <c r="BP676" s="658"/>
      <c r="BQ676" s="676">
        <f t="shared" ref="BQ676" si="636">IF(BS676=0,0,50*BR676/BS676)</f>
        <v>0</v>
      </c>
      <c r="BR676" s="662">
        <f t="shared" ref="BR676" si="637">(BN676*BU$660)+(N676*BU$661)+(Z676*BU$662)+(R676*BU$663)+(X676*BU$664)+(AB676*BU$665)+(V676*BU$670)</f>
        <v>0</v>
      </c>
      <c r="BS676" s="662">
        <f t="shared" ref="BS676" si="638">((BB676-BD676)*BU$667)+((AV676-AX676)*BU$666)+(H676*BU$668)+(P676*BU$669)</f>
        <v>0</v>
      </c>
      <c r="BT676" s="15"/>
      <c r="BU676" s="15"/>
      <c r="BV676" s="95"/>
    </row>
    <row r="677" spans="1:74" ht="21.75" customHeight="1" x14ac:dyDescent="0.25">
      <c r="A677" s="95"/>
      <c r="B677" s="571"/>
      <c r="C677" s="642" t="str">
        <f>IF(ROSTER!D$24="","",ROSTER!D$24)</f>
        <v/>
      </c>
      <c r="D677" s="643"/>
      <c r="E677" s="575"/>
      <c r="F677" s="577"/>
      <c r="G677" s="583"/>
      <c r="H677" s="579"/>
      <c r="I677" s="545"/>
      <c r="J677" s="544"/>
      <c r="K677" s="581"/>
      <c r="L677" s="586"/>
      <c r="M677" s="587"/>
      <c r="N677" s="592" t="s">
        <v>16</v>
      </c>
      <c r="O677" s="603"/>
      <c r="P677" s="544"/>
      <c r="Q677" s="581"/>
      <c r="R677" s="586"/>
      <c r="S677" s="587"/>
      <c r="T677" s="592" t="s">
        <v>16</v>
      </c>
      <c r="U677" s="592"/>
      <c r="V677" s="544"/>
      <c r="W677" s="545"/>
      <c r="X677" s="594"/>
      <c r="Y677" s="545"/>
      <c r="Z677" s="544"/>
      <c r="AA677" s="545"/>
      <c r="AB677" s="544"/>
      <c r="AC677" s="545"/>
      <c r="AD677" s="544"/>
      <c r="AE677" s="581"/>
      <c r="AF677" s="586"/>
      <c r="AG677" s="587"/>
      <c r="AH677" s="626"/>
      <c r="AI677" s="627"/>
      <c r="AJ677" s="544"/>
      <c r="AK677" s="581"/>
      <c r="AL677" s="586"/>
      <c r="AM677" s="587"/>
      <c r="AN677" s="626"/>
      <c r="AO677" s="627"/>
      <c r="AP677" s="544"/>
      <c r="AQ677" s="581"/>
      <c r="AR677" s="586"/>
      <c r="AS677" s="587"/>
      <c r="AT677" s="626"/>
      <c r="AU677" s="627"/>
      <c r="AV677" s="628"/>
      <c r="AW677" s="629"/>
      <c r="AX677" s="632"/>
      <c r="AY677" s="633"/>
      <c r="AZ677" s="626"/>
      <c r="BA677" s="627"/>
      <c r="BB677" s="544"/>
      <c r="BC677" s="581"/>
      <c r="BD677" s="586"/>
      <c r="BE677" s="587"/>
      <c r="BF677" s="626"/>
      <c r="BG677" s="627"/>
      <c r="BH677" s="628"/>
      <c r="BI677" s="629"/>
      <c r="BJ677" s="632"/>
      <c r="BK677" s="633"/>
      <c r="BL677" s="626"/>
      <c r="BM677" s="627"/>
      <c r="BN677" s="678"/>
      <c r="BO677" s="679"/>
      <c r="BP677" s="680"/>
      <c r="BQ677" s="677"/>
      <c r="BR677" s="663"/>
      <c r="BS677" s="663"/>
      <c r="BT677" s="15"/>
      <c r="BU677" s="15"/>
      <c r="BV677" s="95"/>
    </row>
    <row r="678" spans="1:74" ht="21.75" customHeight="1" x14ac:dyDescent="0.25">
      <c r="A678" s="95"/>
      <c r="B678" s="570" t="str">
        <f>IF(ROSTER!B$26="","",ROSTER!B$26)</f>
        <v/>
      </c>
      <c r="C678" s="572" t="str">
        <f>IF(ROSTER!C$26="","",ROSTER!C$26)</f>
        <v/>
      </c>
      <c r="D678" s="573"/>
      <c r="E678" s="574"/>
      <c r="F678" s="576">
        <f>IF(E678="y",1,IF(E678="S",1,0))</f>
        <v>0</v>
      </c>
      <c r="G678" s="582">
        <f>IF(E678="S",1,0)</f>
        <v>0</v>
      </c>
      <c r="H678" s="578"/>
      <c r="I678" s="543"/>
      <c r="J678" s="542"/>
      <c r="K678" s="580"/>
      <c r="L678" s="584"/>
      <c r="M678" s="585"/>
      <c r="N678" s="588">
        <f>L678+J678</f>
        <v>0</v>
      </c>
      <c r="O678" s="589"/>
      <c r="P678" s="542"/>
      <c r="Q678" s="580"/>
      <c r="R678" s="584"/>
      <c r="S678" s="585"/>
      <c r="T678" s="588">
        <f>R678-P678</f>
        <v>0</v>
      </c>
      <c r="U678" s="588"/>
      <c r="V678" s="542"/>
      <c r="W678" s="543"/>
      <c r="X678" s="593"/>
      <c r="Y678" s="543"/>
      <c r="Z678" s="542"/>
      <c r="AA678" s="543"/>
      <c r="AB678" s="542"/>
      <c r="AC678" s="543"/>
      <c r="AD678" s="542"/>
      <c r="AE678" s="580"/>
      <c r="AF678" s="584"/>
      <c r="AG678" s="585"/>
      <c r="AH678" s="595">
        <f>IF(AD678=0,0,(AF678/AD678)*100)</f>
        <v>0</v>
      </c>
      <c r="AI678" s="596"/>
      <c r="AJ678" s="542"/>
      <c r="AK678" s="580"/>
      <c r="AL678" s="584"/>
      <c r="AM678" s="585"/>
      <c r="AN678" s="595">
        <f>IF(AJ678=0,0,(AL678/AJ678)*100)</f>
        <v>0</v>
      </c>
      <c r="AO678" s="596"/>
      <c r="AP678" s="542"/>
      <c r="AQ678" s="580"/>
      <c r="AR678" s="584"/>
      <c r="AS678" s="585"/>
      <c r="AT678" s="595">
        <f>IF(AP678=0,0,(AR678/AP678)*100)</f>
        <v>0</v>
      </c>
      <c r="AU678" s="596"/>
      <c r="AV678" s="599">
        <f>AD678+AJ678+AP678</f>
        <v>0</v>
      </c>
      <c r="AW678" s="600"/>
      <c r="AX678" s="630">
        <f>AF678+AL678+AR678</f>
        <v>0</v>
      </c>
      <c r="AY678" s="631"/>
      <c r="AZ678" s="595">
        <f>IF(AV678=0,0,(AX678/AV678)*100)</f>
        <v>0</v>
      </c>
      <c r="BA678" s="596"/>
      <c r="BB678" s="542"/>
      <c r="BC678" s="580"/>
      <c r="BD678" s="584"/>
      <c r="BE678" s="585"/>
      <c r="BF678" s="595">
        <f>IF(BB678=0,0,(BD678/BB678)*100)</f>
        <v>0</v>
      </c>
      <c r="BG678" s="596"/>
      <c r="BH678" s="599">
        <f>AV678+BB678</f>
        <v>0</v>
      </c>
      <c r="BI678" s="600"/>
      <c r="BJ678" s="630">
        <f>AX678+BD678</f>
        <v>0</v>
      </c>
      <c r="BK678" s="631"/>
      <c r="BL678" s="595">
        <f>IF(BH678=0,0,(BJ678/BH678)*100)</f>
        <v>0</v>
      </c>
      <c r="BM678" s="596"/>
      <c r="BN678" s="656">
        <f>(AF678*2)+(AL678*2)+(AR678*3)+BD678</f>
        <v>0</v>
      </c>
      <c r="BO678" s="657"/>
      <c r="BP678" s="658"/>
      <c r="BQ678" s="676">
        <f t="shared" ref="BQ678" si="639">IF(BS678=0,0,50*BR678/BS678)</f>
        <v>0</v>
      </c>
      <c r="BR678" s="662">
        <f t="shared" ref="BR678" si="640">(BN678*BU$660)+(N678*BU$661)+(Z678*BU$662)+(R678*BU$663)+(X678*BU$664)+(AB678*BU$665)+(V678*BU$670)</f>
        <v>0</v>
      </c>
      <c r="BS678" s="662">
        <f t="shared" ref="BS678" si="641">((BB678-BD678)*BU$667)+((AV678-AX678)*BU$666)+(H678*BU$668)+(P678*BU$669)</f>
        <v>0</v>
      </c>
      <c r="BT678" s="15"/>
      <c r="BU678" s="15"/>
      <c r="BV678" s="95"/>
    </row>
    <row r="679" spans="1:74" ht="21.75" customHeight="1" x14ac:dyDescent="0.25">
      <c r="A679" s="95"/>
      <c r="B679" s="571"/>
      <c r="C679" s="642" t="str">
        <f>IF(ROSTER!D$26="","",ROSTER!D$26)</f>
        <v/>
      </c>
      <c r="D679" s="643"/>
      <c r="E679" s="575"/>
      <c r="F679" s="577"/>
      <c r="G679" s="583"/>
      <c r="H679" s="579"/>
      <c r="I679" s="545"/>
      <c r="J679" s="544"/>
      <c r="K679" s="581"/>
      <c r="L679" s="586"/>
      <c r="M679" s="587"/>
      <c r="N679" s="592" t="s">
        <v>16</v>
      </c>
      <c r="O679" s="603"/>
      <c r="P679" s="544"/>
      <c r="Q679" s="581"/>
      <c r="R679" s="586"/>
      <c r="S679" s="587"/>
      <c r="T679" s="592" t="s">
        <v>16</v>
      </c>
      <c r="U679" s="592"/>
      <c r="V679" s="544"/>
      <c r="W679" s="545"/>
      <c r="X679" s="594"/>
      <c r="Y679" s="545"/>
      <c r="Z679" s="544"/>
      <c r="AA679" s="545"/>
      <c r="AB679" s="544"/>
      <c r="AC679" s="545"/>
      <c r="AD679" s="544"/>
      <c r="AE679" s="581"/>
      <c r="AF679" s="586"/>
      <c r="AG679" s="587"/>
      <c r="AH679" s="626"/>
      <c r="AI679" s="627"/>
      <c r="AJ679" s="544"/>
      <c r="AK679" s="581"/>
      <c r="AL679" s="586"/>
      <c r="AM679" s="587"/>
      <c r="AN679" s="626"/>
      <c r="AO679" s="627"/>
      <c r="AP679" s="544"/>
      <c r="AQ679" s="581"/>
      <c r="AR679" s="586"/>
      <c r="AS679" s="587"/>
      <c r="AT679" s="626"/>
      <c r="AU679" s="627"/>
      <c r="AV679" s="628"/>
      <c r="AW679" s="629"/>
      <c r="AX679" s="632"/>
      <c r="AY679" s="633"/>
      <c r="AZ679" s="626"/>
      <c r="BA679" s="627"/>
      <c r="BB679" s="544"/>
      <c r="BC679" s="581"/>
      <c r="BD679" s="586"/>
      <c r="BE679" s="587"/>
      <c r="BF679" s="626"/>
      <c r="BG679" s="627"/>
      <c r="BH679" s="628"/>
      <c r="BI679" s="629"/>
      <c r="BJ679" s="632"/>
      <c r="BK679" s="633"/>
      <c r="BL679" s="626"/>
      <c r="BM679" s="627"/>
      <c r="BN679" s="678"/>
      <c r="BO679" s="679"/>
      <c r="BP679" s="680"/>
      <c r="BQ679" s="677"/>
      <c r="BR679" s="663"/>
      <c r="BS679" s="663"/>
      <c r="BT679" s="15"/>
      <c r="BU679" s="15"/>
      <c r="BV679" s="95"/>
    </row>
    <row r="680" spans="1:74" ht="21.75" customHeight="1" x14ac:dyDescent="0.25">
      <c r="A680" s="95"/>
      <c r="B680" s="570" t="str">
        <f>IF(ROSTER!B$28="","",ROSTER!B$28)</f>
        <v/>
      </c>
      <c r="C680" s="572" t="str">
        <f>IF(ROSTER!C$28="","",ROSTER!C$28)</f>
        <v/>
      </c>
      <c r="D680" s="573"/>
      <c r="E680" s="574"/>
      <c r="F680" s="576">
        <f>IF(E680="y",1,IF(E680="S",1,0))</f>
        <v>0</v>
      </c>
      <c r="G680" s="582">
        <f>IF(E680="S",1,0)</f>
        <v>0</v>
      </c>
      <c r="H680" s="578"/>
      <c r="I680" s="543"/>
      <c r="J680" s="542"/>
      <c r="K680" s="580"/>
      <c r="L680" s="584"/>
      <c r="M680" s="585"/>
      <c r="N680" s="588">
        <f>L680+J680</f>
        <v>0</v>
      </c>
      <c r="O680" s="589"/>
      <c r="P680" s="542"/>
      <c r="Q680" s="580"/>
      <c r="R680" s="584"/>
      <c r="S680" s="585"/>
      <c r="T680" s="588">
        <f>R680-P680</f>
        <v>0</v>
      </c>
      <c r="U680" s="588"/>
      <c r="V680" s="542"/>
      <c r="W680" s="543"/>
      <c r="X680" s="593"/>
      <c r="Y680" s="543"/>
      <c r="Z680" s="542"/>
      <c r="AA680" s="543"/>
      <c r="AB680" s="542"/>
      <c r="AC680" s="543"/>
      <c r="AD680" s="542"/>
      <c r="AE680" s="580"/>
      <c r="AF680" s="584"/>
      <c r="AG680" s="585"/>
      <c r="AH680" s="595">
        <f>IF(AD680=0,0,(AF680/AD680)*100)</f>
        <v>0</v>
      </c>
      <c r="AI680" s="596"/>
      <c r="AJ680" s="542"/>
      <c r="AK680" s="580"/>
      <c r="AL680" s="584"/>
      <c r="AM680" s="585"/>
      <c r="AN680" s="595">
        <f>IF(AJ680=0,0,(AL680/AJ680)*100)</f>
        <v>0</v>
      </c>
      <c r="AO680" s="596"/>
      <c r="AP680" s="542"/>
      <c r="AQ680" s="580"/>
      <c r="AR680" s="584"/>
      <c r="AS680" s="585"/>
      <c r="AT680" s="595">
        <f>IF(AP680=0,0,(AR680/AP680)*100)</f>
        <v>0</v>
      </c>
      <c r="AU680" s="596"/>
      <c r="AV680" s="599">
        <f>AD680+AJ680+AP680</f>
        <v>0</v>
      </c>
      <c r="AW680" s="600"/>
      <c r="AX680" s="630">
        <f>AF680+AL680+AR680</f>
        <v>0</v>
      </c>
      <c r="AY680" s="631"/>
      <c r="AZ680" s="595">
        <f>IF(AV680=0,0,(AX680/AV680)*100)</f>
        <v>0</v>
      </c>
      <c r="BA680" s="596"/>
      <c r="BB680" s="542"/>
      <c r="BC680" s="580"/>
      <c r="BD680" s="584"/>
      <c r="BE680" s="585"/>
      <c r="BF680" s="595">
        <f>IF(BB680=0,0,(BD680/BB680)*100)</f>
        <v>0</v>
      </c>
      <c r="BG680" s="596"/>
      <c r="BH680" s="599">
        <f>AV680+BB680</f>
        <v>0</v>
      </c>
      <c r="BI680" s="600"/>
      <c r="BJ680" s="630">
        <f>AX680+BD680</f>
        <v>0</v>
      </c>
      <c r="BK680" s="631"/>
      <c r="BL680" s="595">
        <f>IF(BH680=0,0,(BJ680/BH680)*100)</f>
        <v>0</v>
      </c>
      <c r="BM680" s="596"/>
      <c r="BN680" s="656">
        <f>(AF680*2)+(AL680*2)+(AR680*3)+BD680</f>
        <v>0</v>
      </c>
      <c r="BO680" s="657"/>
      <c r="BP680" s="658"/>
      <c r="BQ680" s="676">
        <f t="shared" ref="BQ680" si="642">IF(BS680=0,0,50*BR680/BS680)</f>
        <v>0</v>
      </c>
      <c r="BR680" s="662">
        <f t="shared" ref="BR680" si="643">(BN680*BU$660)+(N680*BU$661)+(Z680*BU$662)+(R680*BU$663)+(X680*BU$664)+(AB680*BU$665)+(V680*BU$670)</f>
        <v>0</v>
      </c>
      <c r="BS680" s="662">
        <f t="shared" ref="BS680" si="644">((BB680-BD680)*BU$667)+((AV680-AX680)*BU$666)+(H680*BU$668)+(P680*BU$669)</f>
        <v>0</v>
      </c>
      <c r="BT680" s="15"/>
      <c r="BU680" s="15"/>
      <c r="BV680" s="95"/>
    </row>
    <row r="681" spans="1:74" ht="21.75" customHeight="1" x14ac:dyDescent="0.25">
      <c r="A681" s="95"/>
      <c r="B681" s="571"/>
      <c r="C681" s="642" t="str">
        <f>IF(ROSTER!D$28="","",ROSTER!D$28)</f>
        <v/>
      </c>
      <c r="D681" s="643"/>
      <c r="E681" s="575"/>
      <c r="F681" s="577"/>
      <c r="G681" s="583"/>
      <c r="H681" s="579"/>
      <c r="I681" s="545"/>
      <c r="J681" s="544"/>
      <c r="K681" s="581"/>
      <c r="L681" s="586"/>
      <c r="M681" s="587"/>
      <c r="N681" s="592" t="s">
        <v>16</v>
      </c>
      <c r="O681" s="603"/>
      <c r="P681" s="544"/>
      <c r="Q681" s="581"/>
      <c r="R681" s="586"/>
      <c r="S681" s="587"/>
      <c r="T681" s="592" t="s">
        <v>16</v>
      </c>
      <c r="U681" s="592"/>
      <c r="V681" s="544"/>
      <c r="W681" s="545"/>
      <c r="X681" s="594"/>
      <c r="Y681" s="545"/>
      <c r="Z681" s="544"/>
      <c r="AA681" s="545"/>
      <c r="AB681" s="544"/>
      <c r="AC681" s="545"/>
      <c r="AD681" s="544"/>
      <c r="AE681" s="581"/>
      <c r="AF681" s="586"/>
      <c r="AG681" s="587"/>
      <c r="AH681" s="626"/>
      <c r="AI681" s="627"/>
      <c r="AJ681" s="544"/>
      <c r="AK681" s="581"/>
      <c r="AL681" s="586"/>
      <c r="AM681" s="587"/>
      <c r="AN681" s="626"/>
      <c r="AO681" s="627"/>
      <c r="AP681" s="544"/>
      <c r="AQ681" s="581"/>
      <c r="AR681" s="586"/>
      <c r="AS681" s="587"/>
      <c r="AT681" s="626"/>
      <c r="AU681" s="627"/>
      <c r="AV681" s="628"/>
      <c r="AW681" s="629"/>
      <c r="AX681" s="632"/>
      <c r="AY681" s="633"/>
      <c r="AZ681" s="626"/>
      <c r="BA681" s="627"/>
      <c r="BB681" s="544"/>
      <c r="BC681" s="581"/>
      <c r="BD681" s="586"/>
      <c r="BE681" s="587"/>
      <c r="BF681" s="626"/>
      <c r="BG681" s="627"/>
      <c r="BH681" s="628"/>
      <c r="BI681" s="629"/>
      <c r="BJ681" s="632"/>
      <c r="BK681" s="633"/>
      <c r="BL681" s="626"/>
      <c r="BM681" s="627"/>
      <c r="BN681" s="678"/>
      <c r="BO681" s="679"/>
      <c r="BP681" s="680"/>
      <c r="BQ681" s="677"/>
      <c r="BR681" s="663"/>
      <c r="BS681" s="663"/>
      <c r="BT681" s="15"/>
      <c r="BU681" s="15"/>
      <c r="BV681" s="95"/>
    </row>
    <row r="682" spans="1:74" ht="21.75" customHeight="1" x14ac:dyDescent="0.25">
      <c r="A682" s="95"/>
      <c r="B682" s="570" t="str">
        <f>IF(ROSTER!B$30="","",ROSTER!B$30)</f>
        <v/>
      </c>
      <c r="C682" s="572" t="str">
        <f>IF(ROSTER!C$30="","",ROSTER!C$30)</f>
        <v/>
      </c>
      <c r="D682" s="573"/>
      <c r="E682" s="574"/>
      <c r="F682" s="576">
        <f>IF(E682="y",1,IF(E682="S",1,0))</f>
        <v>0</v>
      </c>
      <c r="G682" s="582">
        <f>IF(E682="S",1,0)</f>
        <v>0</v>
      </c>
      <c r="H682" s="578"/>
      <c r="I682" s="543"/>
      <c r="J682" s="542"/>
      <c r="K682" s="580"/>
      <c r="L682" s="584"/>
      <c r="M682" s="585"/>
      <c r="N682" s="588">
        <f>L682+J682</f>
        <v>0</v>
      </c>
      <c r="O682" s="589"/>
      <c r="P682" s="542"/>
      <c r="Q682" s="580"/>
      <c r="R682" s="584"/>
      <c r="S682" s="585"/>
      <c r="T682" s="588">
        <f>R682-P682</f>
        <v>0</v>
      </c>
      <c r="U682" s="588"/>
      <c r="V682" s="542"/>
      <c r="W682" s="543"/>
      <c r="X682" s="593"/>
      <c r="Y682" s="543"/>
      <c r="Z682" s="542"/>
      <c r="AA682" s="543"/>
      <c r="AB682" s="542"/>
      <c r="AC682" s="543"/>
      <c r="AD682" s="542"/>
      <c r="AE682" s="580"/>
      <c r="AF682" s="584"/>
      <c r="AG682" s="585"/>
      <c r="AH682" s="595">
        <f>IF(AD682=0,0,(AF682/AD682)*100)</f>
        <v>0</v>
      </c>
      <c r="AI682" s="596"/>
      <c r="AJ682" s="542"/>
      <c r="AK682" s="580"/>
      <c r="AL682" s="584"/>
      <c r="AM682" s="585"/>
      <c r="AN682" s="595">
        <f>IF(AJ682=0,0,(AL682/AJ682)*100)</f>
        <v>0</v>
      </c>
      <c r="AO682" s="596"/>
      <c r="AP682" s="542"/>
      <c r="AQ682" s="580"/>
      <c r="AR682" s="584"/>
      <c r="AS682" s="585"/>
      <c r="AT682" s="595">
        <f>IF(AP682=0,0,(AR682/AP682)*100)</f>
        <v>0</v>
      </c>
      <c r="AU682" s="596"/>
      <c r="AV682" s="599">
        <f>AD682+AJ682+AP682</f>
        <v>0</v>
      </c>
      <c r="AW682" s="600"/>
      <c r="AX682" s="630">
        <f>AF682+AL682+AR682</f>
        <v>0</v>
      </c>
      <c r="AY682" s="631"/>
      <c r="AZ682" s="595">
        <f>IF(AV682=0,0,(AX682/AV682)*100)</f>
        <v>0</v>
      </c>
      <c r="BA682" s="596"/>
      <c r="BB682" s="542"/>
      <c r="BC682" s="580"/>
      <c r="BD682" s="584"/>
      <c r="BE682" s="585"/>
      <c r="BF682" s="595">
        <f>IF(BB682=0,0,(BD682/BB682)*100)</f>
        <v>0</v>
      </c>
      <c r="BG682" s="596"/>
      <c r="BH682" s="599">
        <f>AV682+BB682</f>
        <v>0</v>
      </c>
      <c r="BI682" s="600"/>
      <c r="BJ682" s="630">
        <f>AX682+BD682</f>
        <v>0</v>
      </c>
      <c r="BK682" s="631"/>
      <c r="BL682" s="595">
        <f>IF(BH682=0,0,(BJ682/BH682)*100)</f>
        <v>0</v>
      </c>
      <c r="BM682" s="596"/>
      <c r="BN682" s="656">
        <f>(AF682*2)+(AL682*2)+(AR682*3)+BD682</f>
        <v>0</v>
      </c>
      <c r="BO682" s="657"/>
      <c r="BP682" s="658"/>
      <c r="BQ682" s="676">
        <f t="shared" ref="BQ682" si="645">IF(BS682=0,0,50*BR682/BS682)</f>
        <v>0</v>
      </c>
      <c r="BR682" s="662">
        <f t="shared" ref="BR682" si="646">(BN682*BU$660)+(N682*BU$661)+(Z682*BU$662)+(R682*BU$663)+(X682*BU$664)+(AB682*BU$665)+(V682*BU$670)</f>
        <v>0</v>
      </c>
      <c r="BS682" s="662">
        <f t="shared" ref="BS682" si="647">((BB682-BD682)*BU$667)+((AV682-AX682)*BU$666)+(H682*BU$668)+(P682*BU$669)</f>
        <v>0</v>
      </c>
      <c r="BT682" s="15"/>
      <c r="BU682" s="15"/>
      <c r="BV682" s="95"/>
    </row>
    <row r="683" spans="1:74" ht="21.75" customHeight="1" x14ac:dyDescent="0.25">
      <c r="A683" s="95"/>
      <c r="B683" s="571"/>
      <c r="C683" s="642" t="str">
        <f>IF(ROSTER!D$30="","",ROSTER!D$30)</f>
        <v/>
      </c>
      <c r="D683" s="643"/>
      <c r="E683" s="575"/>
      <c r="F683" s="577"/>
      <c r="G683" s="583"/>
      <c r="H683" s="579"/>
      <c r="I683" s="545"/>
      <c r="J683" s="544"/>
      <c r="K683" s="581"/>
      <c r="L683" s="586"/>
      <c r="M683" s="587"/>
      <c r="N683" s="592" t="s">
        <v>16</v>
      </c>
      <c r="O683" s="603"/>
      <c r="P683" s="544"/>
      <c r="Q683" s="581"/>
      <c r="R683" s="586"/>
      <c r="S683" s="587"/>
      <c r="T683" s="592" t="s">
        <v>16</v>
      </c>
      <c r="U683" s="592"/>
      <c r="V683" s="544"/>
      <c r="W683" s="545"/>
      <c r="X683" s="594"/>
      <c r="Y683" s="545"/>
      <c r="Z683" s="544"/>
      <c r="AA683" s="545"/>
      <c r="AB683" s="544"/>
      <c r="AC683" s="545"/>
      <c r="AD683" s="544"/>
      <c r="AE683" s="581"/>
      <c r="AF683" s="586"/>
      <c r="AG683" s="587"/>
      <c r="AH683" s="626"/>
      <c r="AI683" s="627"/>
      <c r="AJ683" s="544"/>
      <c r="AK683" s="581"/>
      <c r="AL683" s="586"/>
      <c r="AM683" s="587"/>
      <c r="AN683" s="626"/>
      <c r="AO683" s="627"/>
      <c r="AP683" s="544"/>
      <c r="AQ683" s="581"/>
      <c r="AR683" s="586"/>
      <c r="AS683" s="587"/>
      <c r="AT683" s="626"/>
      <c r="AU683" s="627"/>
      <c r="AV683" s="628"/>
      <c r="AW683" s="629"/>
      <c r="AX683" s="632"/>
      <c r="AY683" s="633"/>
      <c r="AZ683" s="626"/>
      <c r="BA683" s="627"/>
      <c r="BB683" s="544"/>
      <c r="BC683" s="581"/>
      <c r="BD683" s="586"/>
      <c r="BE683" s="587"/>
      <c r="BF683" s="626"/>
      <c r="BG683" s="627"/>
      <c r="BH683" s="628"/>
      <c r="BI683" s="629"/>
      <c r="BJ683" s="632"/>
      <c r="BK683" s="633"/>
      <c r="BL683" s="626"/>
      <c r="BM683" s="627"/>
      <c r="BN683" s="678"/>
      <c r="BO683" s="679"/>
      <c r="BP683" s="680"/>
      <c r="BQ683" s="677"/>
      <c r="BR683" s="663"/>
      <c r="BS683" s="663"/>
      <c r="BT683" s="15"/>
      <c r="BU683" s="15"/>
      <c r="BV683" s="95"/>
    </row>
    <row r="684" spans="1:74" ht="21.75" customHeight="1" x14ac:dyDescent="0.25">
      <c r="A684" s="95"/>
      <c r="B684" s="570" t="str">
        <f>IF(ROSTER!B$32="","",ROSTER!B$32)</f>
        <v/>
      </c>
      <c r="C684" s="572" t="str">
        <f>IF(ROSTER!C$32="","",ROSTER!C$32)</f>
        <v/>
      </c>
      <c r="D684" s="573"/>
      <c r="E684" s="574"/>
      <c r="F684" s="576">
        <f>IF(E684="y",1,IF(E684="S",1,0))</f>
        <v>0</v>
      </c>
      <c r="G684" s="582">
        <f>IF(E684="S",1,0)</f>
        <v>0</v>
      </c>
      <c r="H684" s="578"/>
      <c r="I684" s="543"/>
      <c r="J684" s="542"/>
      <c r="K684" s="580"/>
      <c r="L684" s="584"/>
      <c r="M684" s="585"/>
      <c r="N684" s="588">
        <f>L684+J684</f>
        <v>0</v>
      </c>
      <c r="O684" s="589"/>
      <c r="P684" s="542"/>
      <c r="Q684" s="580"/>
      <c r="R684" s="584"/>
      <c r="S684" s="585"/>
      <c r="T684" s="588">
        <f>R684-P684</f>
        <v>0</v>
      </c>
      <c r="U684" s="588"/>
      <c r="V684" s="542"/>
      <c r="W684" s="543"/>
      <c r="X684" s="593"/>
      <c r="Y684" s="543"/>
      <c r="Z684" s="542"/>
      <c r="AA684" s="543"/>
      <c r="AB684" s="542"/>
      <c r="AC684" s="543"/>
      <c r="AD684" s="542"/>
      <c r="AE684" s="580"/>
      <c r="AF684" s="584"/>
      <c r="AG684" s="585"/>
      <c r="AH684" s="595">
        <f>IF(AD684=0,0,(AF684/AD684)*100)</f>
        <v>0</v>
      </c>
      <c r="AI684" s="596"/>
      <c r="AJ684" s="542"/>
      <c r="AK684" s="580"/>
      <c r="AL684" s="584"/>
      <c r="AM684" s="585"/>
      <c r="AN684" s="595">
        <f>IF(AJ684=0,0,(AL684/AJ684)*100)</f>
        <v>0</v>
      </c>
      <c r="AO684" s="596"/>
      <c r="AP684" s="542"/>
      <c r="AQ684" s="580"/>
      <c r="AR684" s="584"/>
      <c r="AS684" s="585"/>
      <c r="AT684" s="595">
        <f>IF(AP684=0,0,(AR684/AP684)*100)</f>
        <v>0</v>
      </c>
      <c r="AU684" s="596"/>
      <c r="AV684" s="599">
        <f>AD684+AJ684+AP684</f>
        <v>0</v>
      </c>
      <c r="AW684" s="600"/>
      <c r="AX684" s="630">
        <f>AF684+AL684+AR684</f>
        <v>0</v>
      </c>
      <c r="AY684" s="631"/>
      <c r="AZ684" s="595">
        <f>IF(AV684=0,0,(AX684/AV684)*100)</f>
        <v>0</v>
      </c>
      <c r="BA684" s="596"/>
      <c r="BB684" s="542"/>
      <c r="BC684" s="580"/>
      <c r="BD684" s="584"/>
      <c r="BE684" s="585"/>
      <c r="BF684" s="595">
        <f>IF(BB684=0,0,(BD684/BB684)*100)</f>
        <v>0</v>
      </c>
      <c r="BG684" s="596"/>
      <c r="BH684" s="599">
        <f>AV684+BB684</f>
        <v>0</v>
      </c>
      <c r="BI684" s="600"/>
      <c r="BJ684" s="630">
        <f>AX684+BD684</f>
        <v>0</v>
      </c>
      <c r="BK684" s="631"/>
      <c r="BL684" s="595">
        <f>IF(BH684=0,0,(BJ684/BH684)*100)</f>
        <v>0</v>
      </c>
      <c r="BM684" s="596"/>
      <c r="BN684" s="656">
        <f>(AF684*2)+(AL684*2)+(AR684*3)+BD684</f>
        <v>0</v>
      </c>
      <c r="BO684" s="657"/>
      <c r="BP684" s="658"/>
      <c r="BQ684" s="676">
        <f t="shared" ref="BQ684" si="648">IF(BS684=0,0,50*BR684/BS684)</f>
        <v>0</v>
      </c>
      <c r="BR684" s="662">
        <f t="shared" ref="BR684" si="649">(BN684*BU$660)+(N684*BU$661)+(Z684*BU$662)+(R684*BU$663)+(X684*BU$664)+(AB684*BU$665)+(V684*BU$670)</f>
        <v>0</v>
      </c>
      <c r="BS684" s="662">
        <f t="shared" ref="BS684" si="650">((BB684-BD684)*BU$667)+((AV684-AX684)*BU$666)+(H684*BU$668)+(P684*BU$669)</f>
        <v>0</v>
      </c>
      <c r="BT684" s="15"/>
      <c r="BU684" s="15"/>
      <c r="BV684" s="95"/>
    </row>
    <row r="685" spans="1:74" ht="21.75" customHeight="1" x14ac:dyDescent="0.25">
      <c r="A685" s="95"/>
      <c r="B685" s="571"/>
      <c r="C685" s="642" t="str">
        <f>IF(ROSTER!D$32="","",ROSTER!D$32)</f>
        <v/>
      </c>
      <c r="D685" s="643"/>
      <c r="E685" s="575"/>
      <c r="F685" s="577"/>
      <c r="G685" s="583"/>
      <c r="H685" s="579"/>
      <c r="I685" s="545"/>
      <c r="J685" s="544"/>
      <c r="K685" s="581"/>
      <c r="L685" s="586"/>
      <c r="M685" s="587"/>
      <c r="N685" s="592" t="s">
        <v>16</v>
      </c>
      <c r="O685" s="603"/>
      <c r="P685" s="544"/>
      <c r="Q685" s="581"/>
      <c r="R685" s="586"/>
      <c r="S685" s="587"/>
      <c r="T685" s="592" t="s">
        <v>16</v>
      </c>
      <c r="U685" s="592"/>
      <c r="V685" s="544"/>
      <c r="W685" s="545"/>
      <c r="X685" s="594"/>
      <c r="Y685" s="545"/>
      <c r="Z685" s="544"/>
      <c r="AA685" s="545"/>
      <c r="AB685" s="544"/>
      <c r="AC685" s="545"/>
      <c r="AD685" s="544"/>
      <c r="AE685" s="581"/>
      <c r="AF685" s="586"/>
      <c r="AG685" s="587"/>
      <c r="AH685" s="626"/>
      <c r="AI685" s="627"/>
      <c r="AJ685" s="544"/>
      <c r="AK685" s="581"/>
      <c r="AL685" s="586"/>
      <c r="AM685" s="587"/>
      <c r="AN685" s="626"/>
      <c r="AO685" s="627"/>
      <c r="AP685" s="544"/>
      <c r="AQ685" s="581"/>
      <c r="AR685" s="586"/>
      <c r="AS685" s="587"/>
      <c r="AT685" s="626"/>
      <c r="AU685" s="627"/>
      <c r="AV685" s="628"/>
      <c r="AW685" s="629"/>
      <c r="AX685" s="632"/>
      <c r="AY685" s="633"/>
      <c r="AZ685" s="626"/>
      <c r="BA685" s="627"/>
      <c r="BB685" s="544"/>
      <c r="BC685" s="581"/>
      <c r="BD685" s="586"/>
      <c r="BE685" s="587"/>
      <c r="BF685" s="626"/>
      <c r="BG685" s="627"/>
      <c r="BH685" s="628"/>
      <c r="BI685" s="629"/>
      <c r="BJ685" s="632"/>
      <c r="BK685" s="633"/>
      <c r="BL685" s="626"/>
      <c r="BM685" s="627"/>
      <c r="BN685" s="678"/>
      <c r="BO685" s="679"/>
      <c r="BP685" s="680"/>
      <c r="BQ685" s="677"/>
      <c r="BR685" s="663"/>
      <c r="BS685" s="663"/>
      <c r="BT685" s="15"/>
      <c r="BU685" s="15"/>
      <c r="BV685" s="95"/>
    </row>
    <row r="686" spans="1:74" ht="21.75" customHeight="1" x14ac:dyDescent="0.25">
      <c r="A686" s="95"/>
      <c r="B686" s="570" t="str">
        <f>IF(ROSTER!B$34="","",ROSTER!B$34)</f>
        <v/>
      </c>
      <c r="C686" s="572" t="str">
        <f>IF(ROSTER!C$34="","",ROSTER!C$34)</f>
        <v/>
      </c>
      <c r="D686" s="573"/>
      <c r="E686" s="574"/>
      <c r="F686" s="576">
        <f>IF(E686="y",1,IF(E686="S",1,0))</f>
        <v>0</v>
      </c>
      <c r="G686" s="582">
        <f>IF(E686="S",1,0)</f>
        <v>0</v>
      </c>
      <c r="H686" s="578"/>
      <c r="I686" s="543"/>
      <c r="J686" s="542"/>
      <c r="K686" s="580"/>
      <c r="L686" s="584"/>
      <c r="M686" s="585"/>
      <c r="N686" s="588">
        <f>L686+J686</f>
        <v>0</v>
      </c>
      <c r="O686" s="589"/>
      <c r="P686" s="542"/>
      <c r="Q686" s="580"/>
      <c r="R686" s="584"/>
      <c r="S686" s="585"/>
      <c r="T686" s="588">
        <f>R686-P686</f>
        <v>0</v>
      </c>
      <c r="U686" s="588"/>
      <c r="V686" s="542"/>
      <c r="W686" s="543"/>
      <c r="X686" s="593"/>
      <c r="Y686" s="543"/>
      <c r="Z686" s="542"/>
      <c r="AA686" s="543"/>
      <c r="AB686" s="542"/>
      <c r="AC686" s="543"/>
      <c r="AD686" s="542"/>
      <c r="AE686" s="580"/>
      <c r="AF686" s="584"/>
      <c r="AG686" s="585"/>
      <c r="AH686" s="595">
        <f>IF(AD686=0,0,(AF686/AD686)*100)</f>
        <v>0</v>
      </c>
      <c r="AI686" s="596"/>
      <c r="AJ686" s="542"/>
      <c r="AK686" s="580"/>
      <c r="AL686" s="584"/>
      <c r="AM686" s="585"/>
      <c r="AN686" s="595">
        <f>IF(AJ686=0,0,(AL686/AJ686)*100)</f>
        <v>0</v>
      </c>
      <c r="AO686" s="596"/>
      <c r="AP686" s="542"/>
      <c r="AQ686" s="580"/>
      <c r="AR686" s="584"/>
      <c r="AS686" s="585"/>
      <c r="AT686" s="595">
        <f>IF(AP686=0,0,(AR686/AP686)*100)</f>
        <v>0</v>
      </c>
      <c r="AU686" s="596"/>
      <c r="AV686" s="599">
        <f>AD686+AJ686+AP686</f>
        <v>0</v>
      </c>
      <c r="AW686" s="600"/>
      <c r="AX686" s="630">
        <f>AF686+AL686+AR686</f>
        <v>0</v>
      </c>
      <c r="AY686" s="631"/>
      <c r="AZ686" s="595">
        <f>IF(AV686=0,0,(AX686/AV686)*100)</f>
        <v>0</v>
      </c>
      <c r="BA686" s="596"/>
      <c r="BB686" s="542"/>
      <c r="BC686" s="580"/>
      <c r="BD686" s="584"/>
      <c r="BE686" s="585"/>
      <c r="BF686" s="595">
        <f>IF(BB686=0,0,(BD686/BB686)*100)</f>
        <v>0</v>
      </c>
      <c r="BG686" s="596"/>
      <c r="BH686" s="599">
        <f>AV686+BB686</f>
        <v>0</v>
      </c>
      <c r="BI686" s="600"/>
      <c r="BJ686" s="630">
        <f>AX686+BD686</f>
        <v>0</v>
      </c>
      <c r="BK686" s="631"/>
      <c r="BL686" s="595">
        <f>IF(BH686=0,0,(BJ686/BH686)*100)</f>
        <v>0</v>
      </c>
      <c r="BM686" s="596"/>
      <c r="BN686" s="656">
        <f>(AF686*2)+(AL686*2)+(AR686*3)+BD686</f>
        <v>0</v>
      </c>
      <c r="BO686" s="657"/>
      <c r="BP686" s="658"/>
      <c r="BQ686" s="676">
        <f t="shared" ref="BQ686" si="651">IF(BS686=0,0,50*BR686/BS686)</f>
        <v>0</v>
      </c>
      <c r="BR686" s="662">
        <f t="shared" ref="BR686" si="652">(BN686*BU$660)+(N686*BU$661)+(Z686*BU$662)+(R686*BU$663)+(X686*BU$664)+(AB686*BU$665)+(V686*BU$670)</f>
        <v>0</v>
      </c>
      <c r="BS686" s="662">
        <f t="shared" ref="BS686" si="653">((BB686-BD686)*BU$667)+((AV686-AX686)*BU$666)+(H686*BU$668)+(P686*BU$669)</f>
        <v>0</v>
      </c>
      <c r="BT686" s="15"/>
      <c r="BU686" s="15"/>
      <c r="BV686" s="95"/>
    </row>
    <row r="687" spans="1:74" ht="21.75" customHeight="1" x14ac:dyDescent="0.25">
      <c r="A687" s="95"/>
      <c r="B687" s="571"/>
      <c r="C687" s="642" t="str">
        <f>IF(ROSTER!D$34="","",ROSTER!D$34)</f>
        <v/>
      </c>
      <c r="D687" s="643"/>
      <c r="E687" s="575"/>
      <c r="F687" s="577"/>
      <c r="G687" s="583"/>
      <c r="H687" s="579"/>
      <c r="I687" s="545"/>
      <c r="J687" s="544"/>
      <c r="K687" s="581"/>
      <c r="L687" s="586"/>
      <c r="M687" s="587"/>
      <c r="N687" s="592" t="s">
        <v>16</v>
      </c>
      <c r="O687" s="603"/>
      <c r="P687" s="544"/>
      <c r="Q687" s="581"/>
      <c r="R687" s="586"/>
      <c r="S687" s="587"/>
      <c r="T687" s="592" t="s">
        <v>16</v>
      </c>
      <c r="U687" s="592"/>
      <c r="V687" s="544"/>
      <c r="W687" s="545"/>
      <c r="X687" s="594"/>
      <c r="Y687" s="545"/>
      <c r="Z687" s="544"/>
      <c r="AA687" s="545"/>
      <c r="AB687" s="544"/>
      <c r="AC687" s="545"/>
      <c r="AD687" s="544"/>
      <c r="AE687" s="581"/>
      <c r="AF687" s="586"/>
      <c r="AG687" s="587"/>
      <c r="AH687" s="626"/>
      <c r="AI687" s="627"/>
      <c r="AJ687" s="544"/>
      <c r="AK687" s="581"/>
      <c r="AL687" s="586"/>
      <c r="AM687" s="587"/>
      <c r="AN687" s="626"/>
      <c r="AO687" s="627"/>
      <c r="AP687" s="544"/>
      <c r="AQ687" s="581"/>
      <c r="AR687" s="586"/>
      <c r="AS687" s="587"/>
      <c r="AT687" s="626"/>
      <c r="AU687" s="627"/>
      <c r="AV687" s="628"/>
      <c r="AW687" s="629"/>
      <c r="AX687" s="632"/>
      <c r="AY687" s="633"/>
      <c r="AZ687" s="626"/>
      <c r="BA687" s="627"/>
      <c r="BB687" s="544"/>
      <c r="BC687" s="581"/>
      <c r="BD687" s="586"/>
      <c r="BE687" s="587"/>
      <c r="BF687" s="626"/>
      <c r="BG687" s="627"/>
      <c r="BH687" s="628"/>
      <c r="BI687" s="629"/>
      <c r="BJ687" s="632"/>
      <c r="BK687" s="633"/>
      <c r="BL687" s="626"/>
      <c r="BM687" s="627"/>
      <c r="BN687" s="678"/>
      <c r="BO687" s="679"/>
      <c r="BP687" s="680"/>
      <c r="BQ687" s="677"/>
      <c r="BR687" s="663"/>
      <c r="BS687" s="663"/>
      <c r="BT687" s="15"/>
      <c r="BU687" s="15"/>
      <c r="BV687" s="95"/>
    </row>
    <row r="688" spans="1:74" ht="21.75" customHeight="1" x14ac:dyDescent="0.25">
      <c r="A688" s="95"/>
      <c r="B688" s="570" t="str">
        <f>IF(ROSTER!B$36="","",ROSTER!B$36)</f>
        <v/>
      </c>
      <c r="C688" s="572" t="str">
        <f>IF(ROSTER!C$36="","",ROSTER!C$36)</f>
        <v/>
      </c>
      <c r="D688" s="573"/>
      <c r="E688" s="574"/>
      <c r="F688" s="576">
        <f>IF(E688="y",1,IF(E688="S",1,0))</f>
        <v>0</v>
      </c>
      <c r="G688" s="582">
        <f>IF(E688="S",1,0)</f>
        <v>0</v>
      </c>
      <c r="H688" s="578"/>
      <c r="I688" s="543"/>
      <c r="J688" s="542"/>
      <c r="K688" s="580"/>
      <c r="L688" s="584"/>
      <c r="M688" s="585"/>
      <c r="N688" s="588">
        <f>L688+J688</f>
        <v>0</v>
      </c>
      <c r="O688" s="589"/>
      <c r="P688" s="542"/>
      <c r="Q688" s="580"/>
      <c r="R688" s="584"/>
      <c r="S688" s="585"/>
      <c r="T688" s="588">
        <f>R688-P688</f>
        <v>0</v>
      </c>
      <c r="U688" s="588"/>
      <c r="V688" s="542"/>
      <c r="W688" s="543"/>
      <c r="X688" s="593"/>
      <c r="Y688" s="543"/>
      <c r="Z688" s="542"/>
      <c r="AA688" s="543"/>
      <c r="AB688" s="542"/>
      <c r="AC688" s="543"/>
      <c r="AD688" s="542"/>
      <c r="AE688" s="580"/>
      <c r="AF688" s="584"/>
      <c r="AG688" s="585"/>
      <c r="AH688" s="595">
        <f>IF(AD688=0,0,(AF688/AD688)*100)</f>
        <v>0</v>
      </c>
      <c r="AI688" s="596"/>
      <c r="AJ688" s="542"/>
      <c r="AK688" s="580"/>
      <c r="AL688" s="584"/>
      <c r="AM688" s="585"/>
      <c r="AN688" s="595">
        <f>IF(AJ688=0,0,(AL688/AJ688)*100)</f>
        <v>0</v>
      </c>
      <c r="AO688" s="596"/>
      <c r="AP688" s="542"/>
      <c r="AQ688" s="580"/>
      <c r="AR688" s="584"/>
      <c r="AS688" s="585"/>
      <c r="AT688" s="595">
        <f>IF(AP688=0,0,(AR688/AP688)*100)</f>
        <v>0</v>
      </c>
      <c r="AU688" s="596"/>
      <c r="AV688" s="599">
        <f>AD688+AJ688+AP688</f>
        <v>0</v>
      </c>
      <c r="AW688" s="600"/>
      <c r="AX688" s="630">
        <f>AF688+AL688+AR688</f>
        <v>0</v>
      </c>
      <c r="AY688" s="631"/>
      <c r="AZ688" s="595">
        <f>IF(AV688=0,0,(AX688/AV688)*100)</f>
        <v>0</v>
      </c>
      <c r="BA688" s="596"/>
      <c r="BB688" s="542"/>
      <c r="BC688" s="580"/>
      <c r="BD688" s="584"/>
      <c r="BE688" s="585"/>
      <c r="BF688" s="595">
        <f>IF(BB688=0,0,(BD688/BB688)*100)</f>
        <v>0</v>
      </c>
      <c r="BG688" s="596"/>
      <c r="BH688" s="599">
        <f>AV688+BB688</f>
        <v>0</v>
      </c>
      <c r="BI688" s="600"/>
      <c r="BJ688" s="630">
        <f>AX688+BD688</f>
        <v>0</v>
      </c>
      <c r="BK688" s="631"/>
      <c r="BL688" s="595">
        <f>IF(BH688=0,0,(BJ688/BH688)*100)</f>
        <v>0</v>
      </c>
      <c r="BM688" s="596"/>
      <c r="BN688" s="656">
        <f>(AF688*2)+(AL688*2)+(AR688*3)+BD688</f>
        <v>0</v>
      </c>
      <c r="BO688" s="657"/>
      <c r="BP688" s="658"/>
      <c r="BQ688" s="676">
        <f t="shared" ref="BQ688" si="654">IF(BS688=0,0,50*BR688/BS688)</f>
        <v>0</v>
      </c>
      <c r="BR688" s="662">
        <f t="shared" ref="BR688" si="655">(BN688*BU$660)+(N688*BU$661)+(Z688*BU$662)+(R688*BU$663)+(X688*BU$664)+(AB688*BU$665)+(V688*BU$670)</f>
        <v>0</v>
      </c>
      <c r="BS688" s="662">
        <f t="shared" ref="BS688" si="656">((BB688-BD688)*BU$667)+((AV688-AX688)*BU$666)+(H688*BU$668)+(P688*BU$669)</f>
        <v>0</v>
      </c>
      <c r="BT688" s="15"/>
      <c r="BU688" s="15"/>
      <c r="BV688" s="95"/>
    </row>
    <row r="689" spans="1:74" ht="21.75" customHeight="1" x14ac:dyDescent="0.25">
      <c r="A689" s="95"/>
      <c r="B689" s="571"/>
      <c r="C689" s="642" t="str">
        <f>IF(ROSTER!D$36="","",ROSTER!D$36)</f>
        <v/>
      </c>
      <c r="D689" s="643"/>
      <c r="E689" s="575"/>
      <c r="F689" s="577"/>
      <c r="G689" s="583"/>
      <c r="H689" s="579"/>
      <c r="I689" s="545"/>
      <c r="J689" s="544"/>
      <c r="K689" s="581"/>
      <c r="L689" s="586"/>
      <c r="M689" s="587"/>
      <c r="N689" s="592" t="s">
        <v>16</v>
      </c>
      <c r="O689" s="603"/>
      <c r="P689" s="544"/>
      <c r="Q689" s="581"/>
      <c r="R689" s="586"/>
      <c r="S689" s="587"/>
      <c r="T689" s="592" t="s">
        <v>16</v>
      </c>
      <c r="U689" s="592"/>
      <c r="V689" s="544"/>
      <c r="W689" s="545"/>
      <c r="X689" s="594"/>
      <c r="Y689" s="545"/>
      <c r="Z689" s="544"/>
      <c r="AA689" s="545"/>
      <c r="AB689" s="544"/>
      <c r="AC689" s="545"/>
      <c r="AD689" s="544"/>
      <c r="AE689" s="581"/>
      <c r="AF689" s="586"/>
      <c r="AG689" s="587"/>
      <c r="AH689" s="626"/>
      <c r="AI689" s="627"/>
      <c r="AJ689" s="544"/>
      <c r="AK689" s="581"/>
      <c r="AL689" s="586"/>
      <c r="AM689" s="587"/>
      <c r="AN689" s="626"/>
      <c r="AO689" s="627"/>
      <c r="AP689" s="544"/>
      <c r="AQ689" s="581"/>
      <c r="AR689" s="586"/>
      <c r="AS689" s="587"/>
      <c r="AT689" s="626"/>
      <c r="AU689" s="627"/>
      <c r="AV689" s="628"/>
      <c r="AW689" s="629"/>
      <c r="AX689" s="632"/>
      <c r="AY689" s="633"/>
      <c r="AZ689" s="626"/>
      <c r="BA689" s="627"/>
      <c r="BB689" s="544"/>
      <c r="BC689" s="581"/>
      <c r="BD689" s="586"/>
      <c r="BE689" s="587"/>
      <c r="BF689" s="626"/>
      <c r="BG689" s="627"/>
      <c r="BH689" s="628"/>
      <c r="BI689" s="629"/>
      <c r="BJ689" s="632"/>
      <c r="BK689" s="633"/>
      <c r="BL689" s="626"/>
      <c r="BM689" s="627"/>
      <c r="BN689" s="678"/>
      <c r="BO689" s="679"/>
      <c r="BP689" s="680"/>
      <c r="BQ689" s="677"/>
      <c r="BR689" s="663"/>
      <c r="BS689" s="663"/>
      <c r="BT689" s="15"/>
      <c r="BU689" s="15"/>
      <c r="BV689" s="95"/>
    </row>
    <row r="690" spans="1:74" ht="21.75" customHeight="1" x14ac:dyDescent="0.25">
      <c r="A690" s="95"/>
      <c r="B690" s="570" t="str">
        <f>IF(ROSTER!B$38="","",ROSTER!B$38)</f>
        <v/>
      </c>
      <c r="C690" s="572" t="str">
        <f>IF(ROSTER!C$38="","",ROSTER!C$38)</f>
        <v/>
      </c>
      <c r="D690" s="573"/>
      <c r="E690" s="574"/>
      <c r="F690" s="576">
        <f>IF(E690="y",1,IF(E690="S",1,0))</f>
        <v>0</v>
      </c>
      <c r="G690" s="582">
        <f>IF(E690="S",1,0)</f>
        <v>0</v>
      </c>
      <c r="H690" s="578"/>
      <c r="I690" s="543"/>
      <c r="J690" s="542"/>
      <c r="K690" s="580"/>
      <c r="L690" s="584"/>
      <c r="M690" s="585"/>
      <c r="N690" s="588">
        <f>L690+J690</f>
        <v>0</v>
      </c>
      <c r="O690" s="589"/>
      <c r="P690" s="542"/>
      <c r="Q690" s="580"/>
      <c r="R690" s="584"/>
      <c r="S690" s="585"/>
      <c r="T690" s="588">
        <f>R690-P690</f>
        <v>0</v>
      </c>
      <c r="U690" s="588"/>
      <c r="V690" s="542"/>
      <c r="W690" s="543"/>
      <c r="X690" s="593"/>
      <c r="Y690" s="543"/>
      <c r="Z690" s="542"/>
      <c r="AA690" s="543"/>
      <c r="AB690" s="542"/>
      <c r="AC690" s="543"/>
      <c r="AD690" s="542"/>
      <c r="AE690" s="580"/>
      <c r="AF690" s="584"/>
      <c r="AG690" s="585"/>
      <c r="AH690" s="595">
        <f>IF(AD690=0,0,(AF690/AD690)*100)</f>
        <v>0</v>
      </c>
      <c r="AI690" s="596"/>
      <c r="AJ690" s="542"/>
      <c r="AK690" s="580"/>
      <c r="AL690" s="584"/>
      <c r="AM690" s="585"/>
      <c r="AN690" s="595">
        <f>IF(AJ690=0,0,(AL690/AJ690)*100)</f>
        <v>0</v>
      </c>
      <c r="AO690" s="596"/>
      <c r="AP690" s="542"/>
      <c r="AQ690" s="580"/>
      <c r="AR690" s="584"/>
      <c r="AS690" s="585"/>
      <c r="AT690" s="595">
        <f>IF(AP690=0,0,(AR690/AP690)*100)</f>
        <v>0</v>
      </c>
      <c r="AU690" s="596"/>
      <c r="AV690" s="599">
        <f>AD690+AJ690+AP690</f>
        <v>0</v>
      </c>
      <c r="AW690" s="600"/>
      <c r="AX690" s="630">
        <f>AF690+AL690+AR690</f>
        <v>0</v>
      </c>
      <c r="AY690" s="631"/>
      <c r="AZ690" s="595">
        <f>IF(AV690=0,0,(AX690/AV690)*100)</f>
        <v>0</v>
      </c>
      <c r="BA690" s="596"/>
      <c r="BB690" s="542"/>
      <c r="BC690" s="580"/>
      <c r="BD690" s="584"/>
      <c r="BE690" s="585"/>
      <c r="BF690" s="595">
        <f>IF(BB690=0,0,(BD690/BB690)*100)</f>
        <v>0</v>
      </c>
      <c r="BG690" s="596"/>
      <c r="BH690" s="599">
        <f>AV690+BB690</f>
        <v>0</v>
      </c>
      <c r="BI690" s="600"/>
      <c r="BJ690" s="630">
        <f>AX690+BD690</f>
        <v>0</v>
      </c>
      <c r="BK690" s="631"/>
      <c r="BL690" s="595">
        <f>IF(BH690=0,0,(BJ690/BH690)*100)</f>
        <v>0</v>
      </c>
      <c r="BM690" s="596"/>
      <c r="BN690" s="656">
        <f>(AF690*2)+(AL690*2)+(AR690*3)+BD690</f>
        <v>0</v>
      </c>
      <c r="BO690" s="657"/>
      <c r="BP690" s="658"/>
      <c r="BQ690" s="676">
        <f t="shared" ref="BQ690" si="657">IF(BS690=0,0,50*BR690/BS690)</f>
        <v>0</v>
      </c>
      <c r="BR690" s="662">
        <f t="shared" ref="BR690" si="658">(BN690*BU$660)+(N690*BU$661)+(Z690*BU$662)+(R690*BU$663)+(X690*BU$664)+(AB690*BU$665)+(V690*BU$670)</f>
        <v>0</v>
      </c>
      <c r="BS690" s="662">
        <f t="shared" ref="BS690" si="659">((BB690-BD690)*BU$667)+((AV690-AX690)*BU$666)+(H690*BU$668)+(P690*BU$669)</f>
        <v>0</v>
      </c>
      <c r="BT690" s="15"/>
      <c r="BU690" s="15"/>
      <c r="BV690" s="95"/>
    </row>
    <row r="691" spans="1:74" ht="21.75" customHeight="1" x14ac:dyDescent="0.25">
      <c r="A691" s="95"/>
      <c r="B691" s="571"/>
      <c r="C691" s="642" t="str">
        <f>IF(ROSTER!D$38="","",ROSTER!D$38)</f>
        <v/>
      </c>
      <c r="D691" s="643"/>
      <c r="E691" s="575"/>
      <c r="F691" s="577"/>
      <c r="G691" s="583"/>
      <c r="H691" s="579"/>
      <c r="I691" s="545"/>
      <c r="J691" s="544"/>
      <c r="K691" s="581"/>
      <c r="L691" s="586"/>
      <c r="M691" s="587"/>
      <c r="N691" s="592" t="s">
        <v>16</v>
      </c>
      <c r="O691" s="603"/>
      <c r="P691" s="544"/>
      <c r="Q691" s="581"/>
      <c r="R691" s="586"/>
      <c r="S691" s="587"/>
      <c r="T691" s="592" t="s">
        <v>16</v>
      </c>
      <c r="U691" s="592"/>
      <c r="V691" s="544"/>
      <c r="W691" s="545"/>
      <c r="X691" s="594"/>
      <c r="Y691" s="545"/>
      <c r="Z691" s="544"/>
      <c r="AA691" s="545"/>
      <c r="AB691" s="544"/>
      <c r="AC691" s="545"/>
      <c r="AD691" s="544"/>
      <c r="AE691" s="581"/>
      <c r="AF691" s="586"/>
      <c r="AG691" s="587"/>
      <c r="AH691" s="626"/>
      <c r="AI691" s="627"/>
      <c r="AJ691" s="544"/>
      <c r="AK691" s="581"/>
      <c r="AL691" s="586"/>
      <c r="AM691" s="587"/>
      <c r="AN691" s="626"/>
      <c r="AO691" s="627"/>
      <c r="AP691" s="544"/>
      <c r="AQ691" s="581"/>
      <c r="AR691" s="586"/>
      <c r="AS691" s="587"/>
      <c r="AT691" s="626"/>
      <c r="AU691" s="627"/>
      <c r="AV691" s="628"/>
      <c r="AW691" s="629"/>
      <c r="AX691" s="632"/>
      <c r="AY691" s="633"/>
      <c r="AZ691" s="626"/>
      <c r="BA691" s="627"/>
      <c r="BB691" s="544"/>
      <c r="BC691" s="581"/>
      <c r="BD691" s="586"/>
      <c r="BE691" s="587"/>
      <c r="BF691" s="626"/>
      <c r="BG691" s="627"/>
      <c r="BH691" s="628"/>
      <c r="BI691" s="629"/>
      <c r="BJ691" s="632"/>
      <c r="BK691" s="633"/>
      <c r="BL691" s="626"/>
      <c r="BM691" s="627"/>
      <c r="BN691" s="678"/>
      <c r="BO691" s="679"/>
      <c r="BP691" s="680"/>
      <c r="BQ691" s="677"/>
      <c r="BR691" s="663"/>
      <c r="BS691" s="663"/>
      <c r="BT691" s="15"/>
      <c r="BU691" s="15"/>
      <c r="BV691" s="95"/>
    </row>
    <row r="692" spans="1:74" ht="21.75" customHeight="1" x14ac:dyDescent="0.25">
      <c r="A692" s="95"/>
      <c r="B692" s="570" t="str">
        <f>IF(ROSTER!B$40="","",ROSTER!B$40)</f>
        <v/>
      </c>
      <c r="C692" s="572" t="str">
        <f>IF(ROSTER!C$40="","",ROSTER!C$40)</f>
        <v/>
      </c>
      <c r="D692" s="573"/>
      <c r="E692" s="574"/>
      <c r="F692" s="576">
        <f>IF(E692="y",1,IF(E692="S",1,0))</f>
        <v>0</v>
      </c>
      <c r="G692" s="582">
        <f>IF(E692="S",1,0)</f>
        <v>0</v>
      </c>
      <c r="H692" s="578"/>
      <c r="I692" s="543"/>
      <c r="J692" s="542"/>
      <c r="K692" s="580"/>
      <c r="L692" s="584"/>
      <c r="M692" s="585"/>
      <c r="N692" s="588">
        <f>L692+J692</f>
        <v>0</v>
      </c>
      <c r="O692" s="589"/>
      <c r="P692" s="542"/>
      <c r="Q692" s="580"/>
      <c r="R692" s="584"/>
      <c r="S692" s="585"/>
      <c r="T692" s="588">
        <f>R692-P692</f>
        <v>0</v>
      </c>
      <c r="U692" s="588"/>
      <c r="V692" s="542"/>
      <c r="W692" s="543"/>
      <c r="X692" s="593"/>
      <c r="Y692" s="543"/>
      <c r="Z692" s="542"/>
      <c r="AA692" s="543"/>
      <c r="AB692" s="542"/>
      <c r="AC692" s="543"/>
      <c r="AD692" s="542"/>
      <c r="AE692" s="580"/>
      <c r="AF692" s="584"/>
      <c r="AG692" s="585"/>
      <c r="AH692" s="595">
        <f>IF(AD692=0,0,(AF692/AD692)*100)</f>
        <v>0</v>
      </c>
      <c r="AI692" s="596"/>
      <c r="AJ692" s="542"/>
      <c r="AK692" s="580"/>
      <c r="AL692" s="584"/>
      <c r="AM692" s="585"/>
      <c r="AN692" s="595">
        <f>IF(AJ692=0,0,(AL692/AJ692)*100)</f>
        <v>0</v>
      </c>
      <c r="AO692" s="596"/>
      <c r="AP692" s="542"/>
      <c r="AQ692" s="580"/>
      <c r="AR692" s="584"/>
      <c r="AS692" s="585"/>
      <c r="AT692" s="595">
        <f>IF(AP692=0,0,(AR692/AP692)*100)</f>
        <v>0</v>
      </c>
      <c r="AU692" s="596"/>
      <c r="AV692" s="599">
        <f>AD692+AJ692+AP692</f>
        <v>0</v>
      </c>
      <c r="AW692" s="600"/>
      <c r="AX692" s="630">
        <f>AF692+AL692+AR692</f>
        <v>0</v>
      </c>
      <c r="AY692" s="631"/>
      <c r="AZ692" s="595">
        <f>IF(AV692=0,0,(AX692/AV692)*100)</f>
        <v>0</v>
      </c>
      <c r="BA692" s="596"/>
      <c r="BB692" s="542"/>
      <c r="BC692" s="580"/>
      <c r="BD692" s="584"/>
      <c r="BE692" s="585"/>
      <c r="BF692" s="595">
        <f>IF(BB692=0,0,(BD692/BB692)*100)</f>
        <v>0</v>
      </c>
      <c r="BG692" s="596"/>
      <c r="BH692" s="599">
        <f>AV692+BB692</f>
        <v>0</v>
      </c>
      <c r="BI692" s="600"/>
      <c r="BJ692" s="630">
        <f>AX692+BD692</f>
        <v>0</v>
      </c>
      <c r="BK692" s="631"/>
      <c r="BL692" s="595">
        <f>IF(BH692=0,0,(BJ692/BH692)*100)</f>
        <v>0</v>
      </c>
      <c r="BM692" s="596"/>
      <c r="BN692" s="656">
        <f>(AF692*2)+(AL692*2)+(AR692*3)+BD692</f>
        <v>0</v>
      </c>
      <c r="BO692" s="657"/>
      <c r="BP692" s="658"/>
      <c r="BQ692" s="676">
        <f t="shared" ref="BQ692" si="660">IF(BS692=0,0,50*BR692/BS692)</f>
        <v>0</v>
      </c>
      <c r="BR692" s="662">
        <f t="shared" ref="BR692" si="661">(BN692*BU$660)+(N692*BU$661)+(Z692*BU$662)+(R692*BU$663)+(X692*BU$664)+(AB692*BU$665)+(V692*BU$670)</f>
        <v>0</v>
      </c>
      <c r="BS692" s="662">
        <f t="shared" ref="BS692" si="662">((BB692-BD692)*BU$667)+((AV692-AX692)*BU$666)+(H692*BU$668)+(P692*BU$669)</f>
        <v>0</v>
      </c>
      <c r="BT692" s="15"/>
      <c r="BU692" s="15"/>
      <c r="BV692" s="95"/>
    </row>
    <row r="693" spans="1:74" ht="21.75" customHeight="1" x14ac:dyDescent="0.25">
      <c r="A693" s="95"/>
      <c r="B693" s="571"/>
      <c r="C693" s="642" t="str">
        <f>IF(ROSTER!D$40="","",ROSTER!D$40)</f>
        <v/>
      </c>
      <c r="D693" s="643"/>
      <c r="E693" s="575"/>
      <c r="F693" s="577"/>
      <c r="G693" s="583"/>
      <c r="H693" s="579"/>
      <c r="I693" s="545"/>
      <c r="J693" s="544"/>
      <c r="K693" s="581"/>
      <c r="L693" s="586"/>
      <c r="M693" s="587"/>
      <c r="N693" s="592" t="s">
        <v>16</v>
      </c>
      <c r="O693" s="603"/>
      <c r="P693" s="544"/>
      <c r="Q693" s="581"/>
      <c r="R693" s="586"/>
      <c r="S693" s="587"/>
      <c r="T693" s="592" t="s">
        <v>16</v>
      </c>
      <c r="U693" s="592"/>
      <c r="V693" s="544"/>
      <c r="W693" s="545"/>
      <c r="X693" s="594"/>
      <c r="Y693" s="545"/>
      <c r="Z693" s="544"/>
      <c r="AA693" s="545"/>
      <c r="AB693" s="544"/>
      <c r="AC693" s="545"/>
      <c r="AD693" s="544"/>
      <c r="AE693" s="581"/>
      <c r="AF693" s="586"/>
      <c r="AG693" s="587"/>
      <c r="AH693" s="626"/>
      <c r="AI693" s="627"/>
      <c r="AJ693" s="544"/>
      <c r="AK693" s="581"/>
      <c r="AL693" s="586"/>
      <c r="AM693" s="587"/>
      <c r="AN693" s="626"/>
      <c r="AO693" s="627"/>
      <c r="AP693" s="544"/>
      <c r="AQ693" s="581"/>
      <c r="AR693" s="586"/>
      <c r="AS693" s="587"/>
      <c r="AT693" s="626"/>
      <c r="AU693" s="627"/>
      <c r="AV693" s="628"/>
      <c r="AW693" s="629"/>
      <c r="AX693" s="632"/>
      <c r="AY693" s="633"/>
      <c r="AZ693" s="626"/>
      <c r="BA693" s="627"/>
      <c r="BB693" s="544"/>
      <c r="BC693" s="581"/>
      <c r="BD693" s="586"/>
      <c r="BE693" s="587"/>
      <c r="BF693" s="626"/>
      <c r="BG693" s="627"/>
      <c r="BH693" s="628"/>
      <c r="BI693" s="629"/>
      <c r="BJ693" s="632"/>
      <c r="BK693" s="633"/>
      <c r="BL693" s="626"/>
      <c r="BM693" s="627"/>
      <c r="BN693" s="678"/>
      <c r="BO693" s="679"/>
      <c r="BP693" s="680"/>
      <c r="BQ693" s="677"/>
      <c r="BR693" s="663"/>
      <c r="BS693" s="663"/>
      <c r="BT693" s="15"/>
      <c r="BU693" s="15"/>
      <c r="BV693" s="95"/>
    </row>
    <row r="694" spans="1:74" ht="21.75" customHeight="1" x14ac:dyDescent="0.25">
      <c r="A694" s="95"/>
      <c r="B694" s="570" t="str">
        <f>IF(ROSTER!B$42="","",ROSTER!B$42)</f>
        <v/>
      </c>
      <c r="C694" s="572" t="str">
        <f>IF(ROSTER!C$42="","",ROSTER!C$42)</f>
        <v/>
      </c>
      <c r="D694" s="573"/>
      <c r="E694" s="574"/>
      <c r="F694" s="576">
        <f>IF(E694="y",1,IF(E694="S",1,0))</f>
        <v>0</v>
      </c>
      <c r="G694" s="582">
        <f>IF(E694="S",1,0)</f>
        <v>0</v>
      </c>
      <c r="H694" s="578"/>
      <c r="I694" s="543"/>
      <c r="J694" s="542"/>
      <c r="K694" s="580"/>
      <c r="L694" s="584"/>
      <c r="M694" s="585"/>
      <c r="N694" s="588">
        <f>L694+J694</f>
        <v>0</v>
      </c>
      <c r="O694" s="589"/>
      <c r="P694" s="542"/>
      <c r="Q694" s="580"/>
      <c r="R694" s="584"/>
      <c r="S694" s="585"/>
      <c r="T694" s="588">
        <f>R694-P694</f>
        <v>0</v>
      </c>
      <c r="U694" s="588"/>
      <c r="V694" s="542"/>
      <c r="W694" s="543"/>
      <c r="X694" s="593"/>
      <c r="Y694" s="543"/>
      <c r="Z694" s="542"/>
      <c r="AA694" s="543"/>
      <c r="AB694" s="542"/>
      <c r="AC694" s="543"/>
      <c r="AD694" s="542"/>
      <c r="AE694" s="580"/>
      <c r="AF694" s="584"/>
      <c r="AG694" s="585"/>
      <c r="AH694" s="595">
        <f>IF(AD694=0,0,(AF694/AD694)*100)</f>
        <v>0</v>
      </c>
      <c r="AI694" s="596"/>
      <c r="AJ694" s="542"/>
      <c r="AK694" s="580"/>
      <c r="AL694" s="584"/>
      <c r="AM694" s="585"/>
      <c r="AN694" s="595">
        <f>IF(AJ694=0,0,(AL694/AJ694)*100)</f>
        <v>0</v>
      </c>
      <c r="AO694" s="596"/>
      <c r="AP694" s="542"/>
      <c r="AQ694" s="580"/>
      <c r="AR694" s="584"/>
      <c r="AS694" s="585"/>
      <c r="AT694" s="595">
        <f>IF(AP694=0,0,(AR694/AP694)*100)</f>
        <v>0</v>
      </c>
      <c r="AU694" s="596"/>
      <c r="AV694" s="599">
        <f>AD694+AJ694+AP694</f>
        <v>0</v>
      </c>
      <c r="AW694" s="600"/>
      <c r="AX694" s="630">
        <f>AF694+AL694+AR694</f>
        <v>0</v>
      </c>
      <c r="AY694" s="631"/>
      <c r="AZ694" s="595">
        <f>IF(AV694=0,0,(AX694/AV694)*100)</f>
        <v>0</v>
      </c>
      <c r="BA694" s="596"/>
      <c r="BB694" s="542"/>
      <c r="BC694" s="580"/>
      <c r="BD694" s="584"/>
      <c r="BE694" s="585"/>
      <c r="BF694" s="595">
        <f>IF(BB694=0,0,(BD694/BB694)*100)</f>
        <v>0</v>
      </c>
      <c r="BG694" s="596"/>
      <c r="BH694" s="599">
        <f>AV694+BB694</f>
        <v>0</v>
      </c>
      <c r="BI694" s="600"/>
      <c r="BJ694" s="630">
        <f>AX694+BD694</f>
        <v>0</v>
      </c>
      <c r="BK694" s="631"/>
      <c r="BL694" s="595">
        <f>IF(BH694=0,0,(BJ694/BH694)*100)</f>
        <v>0</v>
      </c>
      <c r="BM694" s="596"/>
      <c r="BN694" s="656">
        <f>(AF694*2)+(AL694*2)+(AR694*3)+BD694</f>
        <v>0</v>
      </c>
      <c r="BO694" s="657"/>
      <c r="BP694" s="658"/>
      <c r="BQ694" s="676">
        <f t="shared" ref="BQ694" si="663">IF(BS694=0,0,50*BR694/BS694)</f>
        <v>0</v>
      </c>
      <c r="BR694" s="662">
        <f t="shared" ref="BR694" si="664">(BN694*BU$660)+(N694*BU$661)+(Z694*BU$662)+(R694*BU$663)+(X694*BU$664)+(AB694*BU$665)+(V694*BU$670)</f>
        <v>0</v>
      </c>
      <c r="BS694" s="662">
        <f t="shared" ref="BS694" si="665">((BB694-BD694)*BU$667)+((AV694-AX694)*BU$666)+(H694*BU$668)+(P694*BU$669)</f>
        <v>0</v>
      </c>
      <c r="BT694" s="15"/>
      <c r="BU694" s="15"/>
      <c r="BV694" s="95"/>
    </row>
    <row r="695" spans="1:74" ht="21.75" customHeight="1" x14ac:dyDescent="0.25">
      <c r="A695" s="95"/>
      <c r="B695" s="571"/>
      <c r="C695" s="642" t="str">
        <f>IF(ROSTER!D$42="","",ROSTER!D$42)</f>
        <v/>
      </c>
      <c r="D695" s="643"/>
      <c r="E695" s="575"/>
      <c r="F695" s="577"/>
      <c r="G695" s="583"/>
      <c r="H695" s="579"/>
      <c r="I695" s="545"/>
      <c r="J695" s="544"/>
      <c r="K695" s="581"/>
      <c r="L695" s="586"/>
      <c r="M695" s="587"/>
      <c r="N695" s="592" t="s">
        <v>16</v>
      </c>
      <c r="O695" s="603"/>
      <c r="P695" s="544"/>
      <c r="Q695" s="581"/>
      <c r="R695" s="586"/>
      <c r="S695" s="587"/>
      <c r="T695" s="592" t="s">
        <v>16</v>
      </c>
      <c r="U695" s="592"/>
      <c r="V695" s="544"/>
      <c r="W695" s="545"/>
      <c r="X695" s="594"/>
      <c r="Y695" s="545"/>
      <c r="Z695" s="544"/>
      <c r="AA695" s="545"/>
      <c r="AB695" s="544"/>
      <c r="AC695" s="545"/>
      <c r="AD695" s="544"/>
      <c r="AE695" s="581"/>
      <c r="AF695" s="586"/>
      <c r="AG695" s="587"/>
      <c r="AH695" s="626"/>
      <c r="AI695" s="627"/>
      <c r="AJ695" s="544"/>
      <c r="AK695" s="581"/>
      <c r="AL695" s="586"/>
      <c r="AM695" s="587"/>
      <c r="AN695" s="626"/>
      <c r="AO695" s="627"/>
      <c r="AP695" s="544"/>
      <c r="AQ695" s="581"/>
      <c r="AR695" s="586"/>
      <c r="AS695" s="587"/>
      <c r="AT695" s="626"/>
      <c r="AU695" s="627"/>
      <c r="AV695" s="628"/>
      <c r="AW695" s="629"/>
      <c r="AX695" s="632"/>
      <c r="AY695" s="633"/>
      <c r="AZ695" s="626"/>
      <c r="BA695" s="627"/>
      <c r="BB695" s="544"/>
      <c r="BC695" s="581"/>
      <c r="BD695" s="586"/>
      <c r="BE695" s="587"/>
      <c r="BF695" s="626"/>
      <c r="BG695" s="627"/>
      <c r="BH695" s="628"/>
      <c r="BI695" s="629"/>
      <c r="BJ695" s="632"/>
      <c r="BK695" s="633"/>
      <c r="BL695" s="626"/>
      <c r="BM695" s="627"/>
      <c r="BN695" s="678"/>
      <c r="BO695" s="679"/>
      <c r="BP695" s="680"/>
      <c r="BQ695" s="677"/>
      <c r="BR695" s="663"/>
      <c r="BS695" s="663"/>
      <c r="BT695" s="15"/>
      <c r="BU695" s="15"/>
      <c r="BV695" s="95"/>
    </row>
    <row r="696" spans="1:74" ht="21.75" customHeight="1" x14ac:dyDescent="0.25">
      <c r="A696" s="95"/>
      <c r="B696" s="570" t="str">
        <f>IF(ROSTER!B$44="","",ROSTER!B$44)</f>
        <v/>
      </c>
      <c r="C696" s="572" t="str">
        <f>IF(ROSTER!C$44="","",ROSTER!C$44)</f>
        <v/>
      </c>
      <c r="D696" s="573"/>
      <c r="E696" s="574"/>
      <c r="F696" s="576">
        <f>IF(E696="y",1,IF(E696="S",1,0))</f>
        <v>0</v>
      </c>
      <c r="G696" s="582">
        <f>IF(E696="S",1,0)</f>
        <v>0</v>
      </c>
      <c r="H696" s="578"/>
      <c r="I696" s="543"/>
      <c r="J696" s="542"/>
      <c r="K696" s="580"/>
      <c r="L696" s="584"/>
      <c r="M696" s="585"/>
      <c r="N696" s="588">
        <f>L696+J696</f>
        <v>0</v>
      </c>
      <c r="O696" s="589"/>
      <c r="P696" s="542"/>
      <c r="Q696" s="580"/>
      <c r="R696" s="584"/>
      <c r="S696" s="585"/>
      <c r="T696" s="588">
        <f>R696-P696</f>
        <v>0</v>
      </c>
      <c r="U696" s="588"/>
      <c r="V696" s="542"/>
      <c r="W696" s="543"/>
      <c r="X696" s="593"/>
      <c r="Y696" s="543"/>
      <c r="Z696" s="542"/>
      <c r="AA696" s="543"/>
      <c r="AB696" s="542"/>
      <c r="AC696" s="543"/>
      <c r="AD696" s="542"/>
      <c r="AE696" s="580"/>
      <c r="AF696" s="584"/>
      <c r="AG696" s="585"/>
      <c r="AH696" s="595">
        <f>IF(AD696=0,0,(AF696/AD696)*100)</f>
        <v>0</v>
      </c>
      <c r="AI696" s="596"/>
      <c r="AJ696" s="542"/>
      <c r="AK696" s="580"/>
      <c r="AL696" s="584"/>
      <c r="AM696" s="585"/>
      <c r="AN696" s="595">
        <f>IF(AJ696=0,0,(AL696/AJ696)*100)</f>
        <v>0</v>
      </c>
      <c r="AO696" s="596"/>
      <c r="AP696" s="542"/>
      <c r="AQ696" s="580"/>
      <c r="AR696" s="584"/>
      <c r="AS696" s="585"/>
      <c r="AT696" s="595">
        <f>IF(AP696=0,0,(AR696/AP696)*100)</f>
        <v>0</v>
      </c>
      <c r="AU696" s="596"/>
      <c r="AV696" s="599">
        <f>AD696+AJ696+AP696</f>
        <v>0</v>
      </c>
      <c r="AW696" s="600"/>
      <c r="AX696" s="630">
        <f>AF696+AL696+AR696</f>
        <v>0</v>
      </c>
      <c r="AY696" s="631"/>
      <c r="AZ696" s="595">
        <f>IF(AV696=0,0,(AX696/AV696)*100)</f>
        <v>0</v>
      </c>
      <c r="BA696" s="596"/>
      <c r="BB696" s="542"/>
      <c r="BC696" s="580"/>
      <c r="BD696" s="584"/>
      <c r="BE696" s="585"/>
      <c r="BF696" s="595">
        <f>IF(BB696=0,0,(BD696/BB696)*100)</f>
        <v>0</v>
      </c>
      <c r="BG696" s="596"/>
      <c r="BH696" s="599">
        <f>AV696+BB696</f>
        <v>0</v>
      </c>
      <c r="BI696" s="600"/>
      <c r="BJ696" s="630">
        <f>AX696+BD696</f>
        <v>0</v>
      </c>
      <c r="BK696" s="631"/>
      <c r="BL696" s="595">
        <f>IF(BH696=0,0,(BJ696/BH696)*100)</f>
        <v>0</v>
      </c>
      <c r="BM696" s="596"/>
      <c r="BN696" s="656">
        <f>(AF696*2)+(AL696*2)+(AR696*3)+BD696</f>
        <v>0</v>
      </c>
      <c r="BO696" s="657"/>
      <c r="BP696" s="658"/>
      <c r="BQ696" s="676">
        <f t="shared" ref="BQ696" si="666">IF(BS696=0,0,50*BR696/BS696)</f>
        <v>0</v>
      </c>
      <c r="BR696" s="662">
        <f t="shared" ref="BR696" si="667">(BN696*BU$660)+(N696*BU$661)+(Z696*BU$662)+(R696*BU$663)+(X696*BU$664)+(AB696*BU$665)+(V696*BU$670)</f>
        <v>0</v>
      </c>
      <c r="BS696" s="662">
        <f t="shared" ref="BS696" si="668">((BB696-BD696)*BU$667)+((AV696-AX696)*BU$666)+(H696*BU$668)+(P696*BU$669)</f>
        <v>0</v>
      </c>
      <c r="BT696" s="15"/>
      <c r="BU696" s="15"/>
      <c r="BV696" s="95"/>
    </row>
    <row r="697" spans="1:74" ht="21.75" customHeight="1" x14ac:dyDescent="0.25">
      <c r="A697" s="95"/>
      <c r="B697" s="571"/>
      <c r="C697" s="642" t="str">
        <f>IF(ROSTER!D$44="","",ROSTER!D$44)</f>
        <v/>
      </c>
      <c r="D697" s="643"/>
      <c r="E697" s="575"/>
      <c r="F697" s="577"/>
      <c r="G697" s="583"/>
      <c r="H697" s="579"/>
      <c r="I697" s="545"/>
      <c r="J697" s="544"/>
      <c r="K697" s="581"/>
      <c r="L697" s="586"/>
      <c r="M697" s="587"/>
      <c r="N697" s="592" t="s">
        <v>16</v>
      </c>
      <c r="O697" s="603"/>
      <c r="P697" s="544"/>
      <c r="Q697" s="581"/>
      <c r="R697" s="586"/>
      <c r="S697" s="587"/>
      <c r="T697" s="592" t="s">
        <v>16</v>
      </c>
      <c r="U697" s="592"/>
      <c r="V697" s="544"/>
      <c r="W697" s="545"/>
      <c r="X697" s="594"/>
      <c r="Y697" s="545"/>
      <c r="Z697" s="544"/>
      <c r="AA697" s="545"/>
      <c r="AB697" s="544"/>
      <c r="AC697" s="545"/>
      <c r="AD697" s="544"/>
      <c r="AE697" s="581"/>
      <c r="AF697" s="586"/>
      <c r="AG697" s="587"/>
      <c r="AH697" s="626"/>
      <c r="AI697" s="627"/>
      <c r="AJ697" s="544"/>
      <c r="AK697" s="581"/>
      <c r="AL697" s="586"/>
      <c r="AM697" s="587"/>
      <c r="AN697" s="626"/>
      <c r="AO697" s="627"/>
      <c r="AP697" s="544"/>
      <c r="AQ697" s="581"/>
      <c r="AR697" s="586"/>
      <c r="AS697" s="587"/>
      <c r="AT697" s="626"/>
      <c r="AU697" s="627"/>
      <c r="AV697" s="628"/>
      <c r="AW697" s="629"/>
      <c r="AX697" s="632"/>
      <c r="AY697" s="633"/>
      <c r="AZ697" s="626"/>
      <c r="BA697" s="627"/>
      <c r="BB697" s="544"/>
      <c r="BC697" s="581"/>
      <c r="BD697" s="586"/>
      <c r="BE697" s="587"/>
      <c r="BF697" s="626"/>
      <c r="BG697" s="627"/>
      <c r="BH697" s="628"/>
      <c r="BI697" s="629"/>
      <c r="BJ697" s="632"/>
      <c r="BK697" s="633"/>
      <c r="BL697" s="626"/>
      <c r="BM697" s="627"/>
      <c r="BN697" s="678"/>
      <c r="BO697" s="679"/>
      <c r="BP697" s="680"/>
      <c r="BQ697" s="677"/>
      <c r="BR697" s="663"/>
      <c r="BS697" s="663"/>
      <c r="BT697" s="15"/>
      <c r="BU697" s="15"/>
      <c r="BV697" s="95"/>
    </row>
    <row r="698" spans="1:74" ht="21.75" customHeight="1" x14ac:dyDescent="0.25">
      <c r="A698" s="95"/>
      <c r="B698" s="570" t="str">
        <f>IF(ROSTER!B$46="","",ROSTER!B$46)</f>
        <v/>
      </c>
      <c r="C698" s="572" t="str">
        <f>IF(ROSTER!C$46="","",ROSTER!C$46)</f>
        <v/>
      </c>
      <c r="D698" s="573"/>
      <c r="E698" s="574"/>
      <c r="F698" s="576">
        <f>IF(E698="y",1,IF(E698="S",1,0))</f>
        <v>0</v>
      </c>
      <c r="G698" s="582">
        <f>IF(E698="S",1,0)</f>
        <v>0</v>
      </c>
      <c r="H698" s="578"/>
      <c r="I698" s="543"/>
      <c r="J698" s="542"/>
      <c r="K698" s="580"/>
      <c r="L698" s="584"/>
      <c r="M698" s="585"/>
      <c r="N698" s="588">
        <f>L698+J698</f>
        <v>0</v>
      </c>
      <c r="O698" s="589"/>
      <c r="P698" s="542"/>
      <c r="Q698" s="580"/>
      <c r="R698" s="584"/>
      <c r="S698" s="585"/>
      <c r="T698" s="588">
        <f>R698-P698</f>
        <v>0</v>
      </c>
      <c r="U698" s="588"/>
      <c r="V698" s="542"/>
      <c r="W698" s="543"/>
      <c r="X698" s="593"/>
      <c r="Y698" s="543"/>
      <c r="Z698" s="542"/>
      <c r="AA698" s="543"/>
      <c r="AB698" s="542"/>
      <c r="AC698" s="543"/>
      <c r="AD698" s="542"/>
      <c r="AE698" s="580"/>
      <c r="AF698" s="584"/>
      <c r="AG698" s="585"/>
      <c r="AH698" s="595">
        <f>IF(AD698=0,0,(AF698/AD698)*100)</f>
        <v>0</v>
      </c>
      <c r="AI698" s="596"/>
      <c r="AJ698" s="542"/>
      <c r="AK698" s="580"/>
      <c r="AL698" s="584"/>
      <c r="AM698" s="585"/>
      <c r="AN698" s="595">
        <f>IF(AJ698=0,0,(AL698/AJ698)*100)</f>
        <v>0</v>
      </c>
      <c r="AO698" s="596"/>
      <c r="AP698" s="542"/>
      <c r="AQ698" s="580"/>
      <c r="AR698" s="584"/>
      <c r="AS698" s="585"/>
      <c r="AT698" s="595">
        <f>IF(AP698=0,0,(AR698/AP698)*100)</f>
        <v>0</v>
      </c>
      <c r="AU698" s="596"/>
      <c r="AV698" s="599">
        <f>AD698+AJ698+AP698</f>
        <v>0</v>
      </c>
      <c r="AW698" s="600"/>
      <c r="AX698" s="630">
        <f>AF698+AL698+AR698</f>
        <v>0</v>
      </c>
      <c r="AY698" s="631"/>
      <c r="AZ698" s="595">
        <f>IF(AV698=0,0,(AX698/AV698)*100)</f>
        <v>0</v>
      </c>
      <c r="BA698" s="596"/>
      <c r="BB698" s="542"/>
      <c r="BC698" s="580"/>
      <c r="BD698" s="584"/>
      <c r="BE698" s="585"/>
      <c r="BF698" s="595">
        <f>IF(BB698=0,0,(BD698/BB698)*100)</f>
        <v>0</v>
      </c>
      <c r="BG698" s="596"/>
      <c r="BH698" s="599">
        <f>AV698+BB698</f>
        <v>0</v>
      </c>
      <c r="BI698" s="600"/>
      <c r="BJ698" s="630">
        <f>AX698+BD698</f>
        <v>0</v>
      </c>
      <c r="BK698" s="631"/>
      <c r="BL698" s="595">
        <f>IF(BH698=0,0,(BJ698/BH698)*100)</f>
        <v>0</v>
      </c>
      <c r="BM698" s="596"/>
      <c r="BN698" s="656">
        <f>(AF698*2)+(AL698*2)+(AR698*3)+BD698</f>
        <v>0</v>
      </c>
      <c r="BO698" s="657"/>
      <c r="BP698" s="658"/>
      <c r="BQ698" s="676">
        <f t="shared" ref="BQ698" si="669">IF(BS698=0,0,50*BR698/BS698)</f>
        <v>0</v>
      </c>
      <c r="BR698" s="662">
        <f t="shared" ref="BR698" si="670">(BN698*BU$660)+(N698*BU$661)+(Z698*BU$662)+(R698*BU$663)+(X698*BU$664)+(AB698*BU$665)+(V698*BU$670)</f>
        <v>0</v>
      </c>
      <c r="BS698" s="662">
        <f t="shared" ref="BS698" si="671">((BB698-BD698)*BU$667)+((AV698-AX698)*BU$666)+(H698*BU$668)+(P698*BU$669)</f>
        <v>0</v>
      </c>
      <c r="BT698" s="15"/>
      <c r="BU698" s="15"/>
      <c r="BV698" s="95"/>
    </row>
    <row r="699" spans="1:74" ht="22.5" customHeight="1" thickBot="1" x14ac:dyDescent="0.3">
      <c r="A699" s="95"/>
      <c r="B699" s="571"/>
      <c r="C699" s="642" t="str">
        <f>IF(ROSTER!D$46="","",ROSTER!D$46)</f>
        <v/>
      </c>
      <c r="D699" s="643"/>
      <c r="E699" s="575"/>
      <c r="F699" s="577"/>
      <c r="G699" s="583"/>
      <c r="H699" s="579"/>
      <c r="I699" s="545"/>
      <c r="J699" s="544"/>
      <c r="K699" s="581"/>
      <c r="L699" s="586"/>
      <c r="M699" s="587"/>
      <c r="N699" s="590" t="s">
        <v>16</v>
      </c>
      <c r="O699" s="591"/>
      <c r="P699" s="544"/>
      <c r="Q699" s="581"/>
      <c r="R699" s="586"/>
      <c r="S699" s="587"/>
      <c r="T699" s="592" t="s">
        <v>16</v>
      </c>
      <c r="U699" s="592"/>
      <c r="V699" s="544"/>
      <c r="W699" s="545"/>
      <c r="X699" s="594"/>
      <c r="Y699" s="545"/>
      <c r="Z699" s="544"/>
      <c r="AA699" s="545"/>
      <c r="AB699" s="544"/>
      <c r="AC699" s="545"/>
      <c r="AD699" s="544"/>
      <c r="AE699" s="581"/>
      <c r="AF699" s="586"/>
      <c r="AG699" s="587"/>
      <c r="AH699" s="597"/>
      <c r="AI699" s="598"/>
      <c r="AJ699" s="544"/>
      <c r="AK699" s="581"/>
      <c r="AL699" s="586"/>
      <c r="AM699" s="587"/>
      <c r="AN699" s="597"/>
      <c r="AO699" s="598"/>
      <c r="AP699" s="544"/>
      <c r="AQ699" s="581"/>
      <c r="AR699" s="586"/>
      <c r="AS699" s="587"/>
      <c r="AT699" s="597"/>
      <c r="AU699" s="598"/>
      <c r="AV699" s="601"/>
      <c r="AW699" s="602"/>
      <c r="AX699" s="701"/>
      <c r="AY699" s="702"/>
      <c r="AZ699" s="597"/>
      <c r="BA699" s="598"/>
      <c r="BB699" s="544"/>
      <c r="BC699" s="581"/>
      <c r="BD699" s="586"/>
      <c r="BE699" s="587"/>
      <c r="BF699" s="597"/>
      <c r="BG699" s="598"/>
      <c r="BH699" s="601"/>
      <c r="BI699" s="602"/>
      <c r="BJ699" s="701"/>
      <c r="BK699" s="702"/>
      <c r="BL699" s="597"/>
      <c r="BM699" s="598"/>
      <c r="BN699" s="659"/>
      <c r="BO699" s="660"/>
      <c r="BP699" s="661"/>
      <c r="BQ699" s="677"/>
      <c r="BR699" s="663"/>
      <c r="BS699" s="663"/>
      <c r="BT699" s="15"/>
      <c r="BU699" s="15"/>
      <c r="BV699" s="95"/>
    </row>
    <row r="700" spans="1:74" s="21" customFormat="1" ht="33.4" customHeight="1" x14ac:dyDescent="0.45">
      <c r="A700" s="98"/>
      <c r="B700" s="612"/>
      <c r="C700" s="613"/>
      <c r="D700" s="613" t="s">
        <v>10</v>
      </c>
      <c r="E700" s="616"/>
      <c r="F700" s="279"/>
      <c r="G700" s="279"/>
      <c r="H700" s="517">
        <f>SUM(H660:I699)</f>
        <v>0</v>
      </c>
      <c r="I700" s="618"/>
      <c r="J700" s="517">
        <f>SUM(J660:K699)</f>
        <v>0</v>
      </c>
      <c r="K700" s="618"/>
      <c r="L700" s="620">
        <f>SUM(L660:M699)</f>
        <v>0</v>
      </c>
      <c r="M700" s="621"/>
      <c r="N700" s="548">
        <f>L700+J700</f>
        <v>0</v>
      </c>
      <c r="O700" s="518"/>
      <c r="P700" s="620">
        <f>SUM(P660:Q699)</f>
        <v>0</v>
      </c>
      <c r="Q700" s="618"/>
      <c r="R700" s="620">
        <f>SUM(R660:S699)</f>
        <v>0</v>
      </c>
      <c r="S700" s="621"/>
      <c r="T700" s="548">
        <f>R700-P700</f>
        <v>0</v>
      </c>
      <c r="U700" s="518"/>
      <c r="V700" s="517">
        <f>SUM(V660:W699)</f>
        <v>0</v>
      </c>
      <c r="W700" s="518"/>
      <c r="X700" s="621">
        <f>SUM(X660:Y699)</f>
        <v>0</v>
      </c>
      <c r="Y700" s="621"/>
      <c r="Z700" s="517">
        <f>SUM(Z660:AA699)</f>
        <v>0</v>
      </c>
      <c r="AA700" s="518"/>
      <c r="AB700" s="517">
        <f>SUM(AB660:AC699)</f>
        <v>0</v>
      </c>
      <c r="AC700" s="518"/>
      <c r="AD700" s="621">
        <f>SUM(AD660:AE699)</f>
        <v>0</v>
      </c>
      <c r="AE700" s="618"/>
      <c r="AF700" s="620">
        <f>SUM(AF660:AG699)</f>
        <v>0</v>
      </c>
      <c r="AG700" s="621"/>
      <c r="AH700" s="548">
        <f>IF(AD700=0,0,(AF700/AD700)*100)</f>
        <v>0</v>
      </c>
      <c r="AI700" s="518"/>
      <c r="AJ700" s="620">
        <f>SUM(AJ660:AK699)</f>
        <v>0</v>
      </c>
      <c r="AK700" s="618"/>
      <c r="AL700" s="620">
        <f>SUM(AL660:AM699)</f>
        <v>0</v>
      </c>
      <c r="AM700" s="621"/>
      <c r="AN700" s="548">
        <f>IF(AJ700=0,0,(AL700/AJ700)*100)</f>
        <v>0</v>
      </c>
      <c r="AO700" s="518"/>
      <c r="AP700" s="620">
        <f>SUM(AP660:AQ699)</f>
        <v>0</v>
      </c>
      <c r="AQ700" s="618"/>
      <c r="AR700" s="620">
        <f>SUM(AR660:AS699)</f>
        <v>0</v>
      </c>
      <c r="AS700" s="621"/>
      <c r="AT700" s="548">
        <f>IF(AP700=0,0,(AR700/AP700)*100)</f>
        <v>0</v>
      </c>
      <c r="AU700" s="518"/>
      <c r="AV700" s="517">
        <f>AD700+AJ700+AP700</f>
        <v>0</v>
      </c>
      <c r="AW700" s="618"/>
      <c r="AX700" s="620">
        <f>AF700+AL700+AR700</f>
        <v>0</v>
      </c>
      <c r="AY700" s="624"/>
      <c r="AZ700" s="548">
        <f>IF(AV700=0,0,(AX700/AV700)*100)</f>
        <v>0</v>
      </c>
      <c r="BA700" s="518"/>
      <c r="BB700" s="620">
        <f>SUM(BB660:BC699)</f>
        <v>0</v>
      </c>
      <c r="BC700" s="618"/>
      <c r="BD700" s="620">
        <f>SUM(BD660:BE699)</f>
        <v>0</v>
      </c>
      <c r="BE700" s="621"/>
      <c r="BF700" s="548">
        <f>IF(BB700=0,0,(BD700/BB700)*100)</f>
        <v>0</v>
      </c>
      <c r="BG700" s="518"/>
      <c r="BH700" s="517">
        <f>AV700+BB700</f>
        <v>0</v>
      </c>
      <c r="BI700" s="618"/>
      <c r="BJ700" s="620">
        <f>AX700+BD700</f>
        <v>0</v>
      </c>
      <c r="BK700" s="624"/>
      <c r="BL700" s="548">
        <f>IF(BH700=0,0,(BJ700/BH700)*100)</f>
        <v>0</v>
      </c>
      <c r="BM700" s="664"/>
      <c r="BN700" s="666">
        <f>SUM(BN660:BP699)</f>
        <v>0</v>
      </c>
      <c r="BO700" s="667"/>
      <c r="BP700" s="668"/>
      <c r="BQ700" s="681">
        <f>SUM(BQ660:BQ699)</f>
        <v>0</v>
      </c>
      <c r="BR700" s="685">
        <f t="shared" ref="BR700" si="672">(BN700*BU$660)+(N700*BU$661)+(Z700*BU$662)+(R700*BU$663)+(X700*BU$664)+(AB700*BU$665)+(V700*BU$670)</f>
        <v>0</v>
      </c>
      <c r="BS700" s="683">
        <f t="shared" ref="BS700" si="673">((BB700-BD700)*BU$667)+((AV700-AX700)*BU$666)+(H700*BU$668)+(P700*BU$669)</f>
        <v>0</v>
      </c>
      <c r="BT700" s="20"/>
      <c r="BU700" s="20"/>
      <c r="BV700" s="98"/>
    </row>
    <row r="701" spans="1:74" s="21" customFormat="1" ht="33.950000000000003" customHeight="1" thickBot="1" x14ac:dyDescent="0.5">
      <c r="A701" s="98"/>
      <c r="B701" s="614"/>
      <c r="C701" s="615"/>
      <c r="D701" s="615"/>
      <c r="E701" s="617"/>
      <c r="F701" s="280"/>
      <c r="G701" s="280"/>
      <c r="H701" s="519"/>
      <c r="I701" s="619"/>
      <c r="J701" s="519"/>
      <c r="K701" s="619"/>
      <c r="L701" s="622"/>
      <c r="M701" s="623"/>
      <c r="N701" s="549" t="s">
        <v>16</v>
      </c>
      <c r="O701" s="520"/>
      <c r="P701" s="622"/>
      <c r="Q701" s="619"/>
      <c r="R701" s="622"/>
      <c r="S701" s="623"/>
      <c r="T701" s="549" t="s">
        <v>16</v>
      </c>
      <c r="U701" s="520"/>
      <c r="V701" s="519"/>
      <c r="W701" s="520"/>
      <c r="X701" s="623"/>
      <c r="Y701" s="623"/>
      <c r="Z701" s="519"/>
      <c r="AA701" s="520"/>
      <c r="AB701" s="519"/>
      <c r="AC701" s="520"/>
      <c r="AD701" s="623"/>
      <c r="AE701" s="619"/>
      <c r="AF701" s="622"/>
      <c r="AG701" s="623"/>
      <c r="AH701" s="549"/>
      <c r="AI701" s="520"/>
      <c r="AJ701" s="622"/>
      <c r="AK701" s="619"/>
      <c r="AL701" s="622"/>
      <c r="AM701" s="623"/>
      <c r="AN701" s="549"/>
      <c r="AO701" s="520"/>
      <c r="AP701" s="622"/>
      <c r="AQ701" s="619"/>
      <c r="AR701" s="622"/>
      <c r="AS701" s="623"/>
      <c r="AT701" s="549"/>
      <c r="AU701" s="520"/>
      <c r="AV701" s="519"/>
      <c r="AW701" s="619"/>
      <c r="AX701" s="622"/>
      <c r="AY701" s="625"/>
      <c r="AZ701" s="549"/>
      <c r="BA701" s="520"/>
      <c r="BB701" s="622"/>
      <c r="BC701" s="619"/>
      <c r="BD701" s="622"/>
      <c r="BE701" s="623"/>
      <c r="BF701" s="549"/>
      <c r="BG701" s="520"/>
      <c r="BH701" s="519"/>
      <c r="BI701" s="619"/>
      <c r="BJ701" s="622"/>
      <c r="BK701" s="625"/>
      <c r="BL701" s="549"/>
      <c r="BM701" s="665"/>
      <c r="BN701" s="669"/>
      <c r="BO701" s="670"/>
      <c r="BP701" s="671"/>
      <c r="BQ701" s="682"/>
      <c r="BR701" s="686"/>
      <c r="BS701" s="684"/>
      <c r="BT701" s="20"/>
      <c r="BU701" s="20"/>
      <c r="BV701" s="98"/>
    </row>
    <row r="702" spans="1:74" s="21" customFormat="1" ht="33" customHeight="1" thickBot="1" x14ac:dyDescent="0.5">
      <c r="A702" s="98"/>
      <c r="B702" s="612"/>
      <c r="C702" s="613"/>
      <c r="D702" s="613" t="s">
        <v>13</v>
      </c>
      <c r="E702" s="616"/>
      <c r="F702" s="281"/>
      <c r="G702" s="282"/>
      <c r="H702" s="528"/>
      <c r="I702" s="636"/>
      <c r="J702" s="528"/>
      <c r="K702" s="636"/>
      <c r="L702" s="638"/>
      <c r="M702" s="639"/>
      <c r="N702" s="548">
        <f>J702+L702</f>
        <v>0</v>
      </c>
      <c r="O702" s="518"/>
      <c r="P702" s="638"/>
      <c r="Q702" s="636"/>
      <c r="R702" s="638"/>
      <c r="S702" s="639"/>
      <c r="T702" s="548">
        <f>R702-P702</f>
        <v>0</v>
      </c>
      <c r="U702" s="518"/>
      <c r="V702" s="528"/>
      <c r="W702" s="529"/>
      <c r="X702" s="528"/>
      <c r="Y702" s="529"/>
      <c r="Z702" s="528"/>
      <c r="AA702" s="529"/>
      <c r="AB702" s="528"/>
      <c r="AC702" s="529"/>
      <c r="AD702" s="639"/>
      <c r="AE702" s="636"/>
      <c r="AF702" s="638"/>
      <c r="AG702" s="639"/>
      <c r="AH702" s="548">
        <f>IF(AD702=0,0,(AF702/AD702)*100)</f>
        <v>0</v>
      </c>
      <c r="AI702" s="518"/>
      <c r="AJ702" s="638"/>
      <c r="AK702" s="636"/>
      <c r="AL702" s="638"/>
      <c r="AM702" s="639"/>
      <c r="AN702" s="548">
        <f>IF(AJ702=0,0,(AL702/AJ702)*100)</f>
        <v>0</v>
      </c>
      <c r="AO702" s="518"/>
      <c r="AP702" s="638"/>
      <c r="AQ702" s="636"/>
      <c r="AR702" s="638"/>
      <c r="AS702" s="639"/>
      <c r="AT702" s="548">
        <f>IF(AP702=0,0,(AR702/AP702)*100)</f>
        <v>0</v>
      </c>
      <c r="AU702" s="518"/>
      <c r="AV702" s="517">
        <f>AD702+AJ702+AP702</f>
        <v>0</v>
      </c>
      <c r="AW702" s="618"/>
      <c r="AX702" s="620">
        <f>AF702+AL702+AR702</f>
        <v>0</v>
      </c>
      <c r="AY702" s="624"/>
      <c r="AZ702" s="548">
        <f>IF(AV702=0,0,(AX702/AV702)*100)</f>
        <v>0</v>
      </c>
      <c r="BA702" s="518"/>
      <c r="BB702" s="638"/>
      <c r="BC702" s="636"/>
      <c r="BD702" s="638"/>
      <c r="BE702" s="639"/>
      <c r="BF702" s="548">
        <f>IF(BB702=0,0,(BD702/BB702)*100)</f>
        <v>0</v>
      </c>
      <c r="BG702" s="518"/>
      <c r="BH702" s="517">
        <f>AV702+BB702</f>
        <v>0</v>
      </c>
      <c r="BI702" s="618"/>
      <c r="BJ702" s="620">
        <f>AX702+BD702</f>
        <v>0</v>
      </c>
      <c r="BK702" s="624"/>
      <c r="BL702" s="548">
        <f>IF(BH702=0,0,(BJ702/BH702)*100)</f>
        <v>0</v>
      </c>
      <c r="BM702" s="664"/>
      <c r="BN702" s="693">
        <f>(AF702*2)+(AL702*2)+(AR702*3)+BD702</f>
        <v>0</v>
      </c>
      <c r="BO702" s="694"/>
      <c r="BP702" s="695"/>
      <c r="BQ702" s="699"/>
      <c r="BR702" s="283"/>
      <c r="BS702" s="284"/>
      <c r="BT702" s="20"/>
      <c r="BU702" s="20"/>
      <c r="BV702" s="98"/>
    </row>
    <row r="703" spans="1:74" s="21" customFormat="1" ht="33.75" customHeight="1" thickBot="1" x14ac:dyDescent="0.5">
      <c r="A703" s="98"/>
      <c r="B703" s="285"/>
      <c r="C703" s="286"/>
      <c r="D703" s="634"/>
      <c r="E703" s="635"/>
      <c r="F703" s="287"/>
      <c r="G703" s="287"/>
      <c r="H703" s="530"/>
      <c r="I703" s="637"/>
      <c r="J703" s="530"/>
      <c r="K703" s="637"/>
      <c r="L703" s="640"/>
      <c r="M703" s="641"/>
      <c r="N703" s="549">
        <f>IF((N700+N702)=0,0,N700/(N700+N702)*100)</f>
        <v>0</v>
      </c>
      <c r="O703" s="520"/>
      <c r="P703" s="640"/>
      <c r="Q703" s="637"/>
      <c r="R703" s="640"/>
      <c r="S703" s="641"/>
      <c r="T703" s="549"/>
      <c r="U703" s="520"/>
      <c r="V703" s="530"/>
      <c r="W703" s="531"/>
      <c r="X703" s="530"/>
      <c r="Y703" s="531"/>
      <c r="Z703" s="530"/>
      <c r="AA703" s="531"/>
      <c r="AB703" s="530"/>
      <c r="AC703" s="531"/>
      <c r="AD703" s="641"/>
      <c r="AE703" s="637"/>
      <c r="AF703" s="640"/>
      <c r="AG703" s="641"/>
      <c r="AH703" s="549"/>
      <c r="AI703" s="520"/>
      <c r="AJ703" s="640"/>
      <c r="AK703" s="637"/>
      <c r="AL703" s="640"/>
      <c r="AM703" s="641"/>
      <c r="AN703" s="549"/>
      <c r="AO703" s="520"/>
      <c r="AP703" s="640"/>
      <c r="AQ703" s="637"/>
      <c r="AR703" s="640"/>
      <c r="AS703" s="641"/>
      <c r="AT703" s="549"/>
      <c r="AU703" s="520"/>
      <c r="AV703" s="519"/>
      <c r="AW703" s="619"/>
      <c r="AX703" s="622"/>
      <c r="AY703" s="625"/>
      <c r="AZ703" s="549"/>
      <c r="BA703" s="520"/>
      <c r="BB703" s="640"/>
      <c r="BC703" s="637"/>
      <c r="BD703" s="640"/>
      <c r="BE703" s="641"/>
      <c r="BF703" s="549"/>
      <c r="BG703" s="520"/>
      <c r="BH703" s="519"/>
      <c r="BI703" s="619"/>
      <c r="BJ703" s="622"/>
      <c r="BK703" s="625"/>
      <c r="BL703" s="549"/>
      <c r="BM703" s="665"/>
      <c r="BN703" s="696"/>
      <c r="BO703" s="697"/>
      <c r="BP703" s="698"/>
      <c r="BQ703" s="700"/>
      <c r="BR703" s="79"/>
      <c r="BS703" s="79"/>
      <c r="BT703" s="20"/>
      <c r="BU703" s="20"/>
      <c r="BV703" s="98"/>
    </row>
    <row r="704" spans="1:74" ht="16.5" customHeight="1" thickTop="1" thickBot="1" x14ac:dyDescent="0.5">
      <c r="A704" s="95"/>
      <c r="B704" s="288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289"/>
      <c r="AI704" s="289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89"/>
      <c r="BR704" s="674">
        <f>IF((J700+L702)=0,0,(J700/(J700+L702)*100)%)</f>
        <v>0</v>
      </c>
      <c r="BS704" s="675"/>
      <c r="BT704" s="674">
        <f>IF((L700+J702)=0,0,(L700/(L700+J702)*100)%)</f>
        <v>0</v>
      </c>
      <c r="BU704" s="675"/>
      <c r="BV704" s="95"/>
    </row>
    <row r="705" spans="1:79" s="23" customFormat="1" ht="79.5" customHeight="1" thickTop="1" thickBot="1" x14ac:dyDescent="0.55000000000000004">
      <c r="A705" s="99"/>
      <c r="B705" s="565" t="s">
        <v>64</v>
      </c>
      <c r="C705" s="566"/>
      <c r="D705" s="113"/>
      <c r="E705" s="532" t="s">
        <v>54</v>
      </c>
      <c r="F705" s="532"/>
      <c r="G705" s="532"/>
      <c r="H705" s="532"/>
      <c r="I705" s="94"/>
      <c r="J705" s="533"/>
      <c r="K705" s="534"/>
      <c r="L705" s="535"/>
      <c r="M705" s="290"/>
      <c r="N705" s="533"/>
      <c r="O705" s="534"/>
      <c r="P705" s="535"/>
      <c r="Q705" s="536" t="s">
        <v>47</v>
      </c>
      <c r="R705" s="537"/>
      <c r="S705" s="537"/>
      <c r="T705" s="538"/>
      <c r="U705" s="533"/>
      <c r="V705" s="534"/>
      <c r="W705" s="535"/>
      <c r="X705" s="290"/>
      <c r="Y705" s="533"/>
      <c r="Z705" s="534"/>
      <c r="AA705" s="535"/>
      <c r="AB705" s="536" t="s">
        <v>49</v>
      </c>
      <c r="AC705" s="537"/>
      <c r="AD705" s="537"/>
      <c r="AE705" s="538"/>
      <c r="AF705" s="533"/>
      <c r="AG705" s="534"/>
      <c r="AH705" s="535"/>
      <c r="AI705" s="290"/>
      <c r="AJ705" s="533"/>
      <c r="AK705" s="534"/>
      <c r="AL705" s="535"/>
      <c r="AM705" s="536" t="s">
        <v>53</v>
      </c>
      <c r="AN705" s="537"/>
      <c r="AO705" s="537"/>
      <c r="AP705" s="538"/>
      <c r="AQ705" s="533"/>
      <c r="AR705" s="534"/>
      <c r="AS705" s="535"/>
      <c r="AT705" s="72"/>
      <c r="AU705" s="533"/>
      <c r="AV705" s="534"/>
      <c r="AW705" s="535"/>
      <c r="AX705" s="291"/>
      <c r="AY705" s="291"/>
      <c r="AZ705" s="291"/>
      <c r="BA705" s="291"/>
      <c r="BB705" s="567" t="s">
        <v>20</v>
      </c>
      <c r="BC705" s="567"/>
      <c r="BD705" s="567"/>
      <c r="BE705" s="567"/>
      <c r="BF705" s="568"/>
      <c r="BG705" s="539">
        <f>BN700</f>
        <v>0</v>
      </c>
      <c r="BH705" s="540"/>
      <c r="BI705" s="541"/>
      <c r="BJ705" s="292"/>
      <c r="BK705" s="539">
        <f>BN702</f>
        <v>0</v>
      </c>
      <c r="BL705" s="540"/>
      <c r="BM705" s="541"/>
      <c r="BN705" s="73"/>
      <c r="BO705" s="73"/>
      <c r="BP705" s="73"/>
      <c r="BQ705" s="90"/>
      <c r="BR705" s="24"/>
      <c r="BS705" s="24"/>
      <c r="BT705" s="22"/>
      <c r="BU705" s="22"/>
      <c r="BV705" s="99"/>
    </row>
    <row r="706" spans="1:79" ht="15.6" customHeight="1" thickTop="1" thickBot="1" x14ac:dyDescent="0.55000000000000004">
      <c r="A706" s="95"/>
      <c r="B706" s="293"/>
      <c r="C706" s="67"/>
      <c r="D706" s="67"/>
      <c r="E706" s="294"/>
      <c r="F706" s="295"/>
      <c r="G706" s="295"/>
      <c r="H706" s="94"/>
      <c r="I706" s="94"/>
      <c r="J706" s="296"/>
      <c r="K706" s="296"/>
      <c r="L706" s="296"/>
      <c r="M706" s="296"/>
      <c r="N706" s="296"/>
      <c r="O706" s="296"/>
      <c r="P706" s="296"/>
      <c r="Q706" s="295"/>
      <c r="R706" s="295"/>
      <c r="S706" s="295"/>
      <c r="T706" s="295"/>
      <c r="U706" s="296"/>
      <c r="V706" s="296"/>
      <c r="W706" s="296"/>
      <c r="X706" s="297"/>
      <c r="Y706" s="296"/>
      <c r="Z706" s="296"/>
      <c r="AA706" s="296"/>
      <c r="AB706" s="295"/>
      <c r="AC706" s="295"/>
      <c r="AD706" s="295"/>
      <c r="AE706" s="295"/>
      <c r="AF706" s="296"/>
      <c r="AG706" s="296"/>
      <c r="AH706" s="296"/>
      <c r="AI706" s="296"/>
      <c r="AJ706" s="297"/>
      <c r="AK706" s="297"/>
      <c r="AL706" s="296"/>
      <c r="AM706" s="295"/>
      <c r="AN706" s="295"/>
      <c r="AO706" s="295"/>
      <c r="AP706" s="295"/>
      <c r="AQ706" s="296"/>
      <c r="AR706" s="296"/>
      <c r="AS706" s="296"/>
      <c r="AT706" s="296"/>
      <c r="AU706" s="296"/>
      <c r="AV706" s="72"/>
      <c r="AW706" s="72"/>
      <c r="AX706" s="74"/>
      <c r="AY706" s="74"/>
      <c r="AZ706" s="74"/>
      <c r="BA706" s="74"/>
      <c r="BB706" s="295"/>
      <c r="BC706" s="298"/>
      <c r="BD706" s="298"/>
      <c r="BE706" s="299"/>
      <c r="BF706" s="300"/>
      <c r="BG706" s="301"/>
      <c r="BH706" s="301"/>
      <c r="BI706" s="72"/>
      <c r="BJ706" s="302"/>
      <c r="BK706" s="303"/>
      <c r="BL706" s="303"/>
      <c r="BM706" s="72"/>
      <c r="BN706" s="74"/>
      <c r="BO706" s="74"/>
      <c r="BP706" s="74"/>
      <c r="BQ706" s="91"/>
      <c r="BR706" s="25"/>
      <c r="BS706" s="25"/>
      <c r="BT706" s="15"/>
      <c r="BU706" s="15"/>
      <c r="BV706" s="95"/>
    </row>
    <row r="707" spans="1:79" s="23" customFormat="1" ht="79.5" customHeight="1" thickTop="1" thickBot="1" x14ac:dyDescent="0.55000000000000004">
      <c r="A707" s="99"/>
      <c r="B707" s="569" t="s">
        <v>46</v>
      </c>
      <c r="C707" s="567"/>
      <c r="D707" s="113"/>
      <c r="E707" s="532" t="s">
        <v>55</v>
      </c>
      <c r="F707" s="532"/>
      <c r="G707" s="532"/>
      <c r="H707" s="532"/>
      <c r="I707" s="94"/>
      <c r="J707" s="539">
        <f>J705</f>
        <v>0</v>
      </c>
      <c r="K707" s="540"/>
      <c r="L707" s="541"/>
      <c r="M707" s="290"/>
      <c r="N707" s="539">
        <f>N705</f>
        <v>0</v>
      </c>
      <c r="O707" s="540"/>
      <c r="P707" s="541"/>
      <c r="Q707" s="536" t="s">
        <v>51</v>
      </c>
      <c r="R707" s="537"/>
      <c r="S707" s="537"/>
      <c r="T707" s="538"/>
      <c r="U707" s="539">
        <f>U705-J705</f>
        <v>0</v>
      </c>
      <c r="V707" s="540"/>
      <c r="W707" s="541"/>
      <c r="X707" s="290"/>
      <c r="Y707" s="539">
        <f>Y705-N705</f>
        <v>0</v>
      </c>
      <c r="Z707" s="540"/>
      <c r="AA707" s="541"/>
      <c r="AB707" s="536" t="s">
        <v>50</v>
      </c>
      <c r="AC707" s="537"/>
      <c r="AD707" s="537"/>
      <c r="AE707" s="538"/>
      <c r="AF707" s="539">
        <f>AF705-U705</f>
        <v>0</v>
      </c>
      <c r="AG707" s="540"/>
      <c r="AH707" s="541"/>
      <c r="AI707" s="290"/>
      <c r="AJ707" s="539">
        <f>AJ705-Y705</f>
        <v>0</v>
      </c>
      <c r="AK707" s="540"/>
      <c r="AL707" s="541"/>
      <c r="AM707" s="536" t="s">
        <v>52</v>
      </c>
      <c r="AN707" s="537"/>
      <c r="AO707" s="537"/>
      <c r="AP707" s="538"/>
      <c r="AQ707" s="539">
        <f>AQ705-AF705</f>
        <v>0</v>
      </c>
      <c r="AR707" s="540"/>
      <c r="AS707" s="541"/>
      <c r="AT707" s="72"/>
      <c r="AU707" s="539">
        <f>AU705-AJ705</f>
        <v>0</v>
      </c>
      <c r="AV707" s="540"/>
      <c r="AW707" s="541"/>
      <c r="AX707" s="291"/>
      <c r="AY707" s="291"/>
      <c r="AZ707" s="291"/>
      <c r="BA707" s="291"/>
      <c r="BB707" s="567" t="s">
        <v>45</v>
      </c>
      <c r="BC707" s="567"/>
      <c r="BD707" s="567"/>
      <c r="BE707" s="567"/>
      <c r="BF707" s="568"/>
      <c r="BG707" s="539">
        <f>BG705-AQ705</f>
        <v>0</v>
      </c>
      <c r="BH707" s="540"/>
      <c r="BI707" s="541"/>
      <c r="BJ707" s="304"/>
      <c r="BK707" s="539">
        <f>BK705-AU705</f>
        <v>0</v>
      </c>
      <c r="BL707" s="540"/>
      <c r="BM707" s="541"/>
      <c r="BN707" s="73"/>
      <c r="BO707" s="73"/>
      <c r="BP707" s="73"/>
      <c r="BQ707" s="90"/>
      <c r="BR707" s="24"/>
      <c r="BS707" s="24"/>
      <c r="BT707" s="22"/>
      <c r="BU707" s="22"/>
      <c r="BV707" s="99"/>
      <c r="BY707" s="21"/>
    </row>
    <row r="708" spans="1:79" ht="18.75" customHeight="1" thickTop="1" thickBot="1" x14ac:dyDescent="0.5">
      <c r="A708" s="95"/>
      <c r="B708" s="305"/>
      <c r="C708" s="71"/>
      <c r="D708" s="71"/>
      <c r="E708" s="71"/>
      <c r="F708" s="92"/>
      <c r="G708" s="92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306"/>
      <c r="AI708" s="306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03" t="s">
        <v>153</v>
      </c>
      <c r="BD708" s="703"/>
      <c r="BE708" s="703"/>
      <c r="BF708" s="703"/>
      <c r="BG708" s="703"/>
      <c r="BH708" s="703"/>
      <c r="BI708" s="703"/>
      <c r="BJ708" s="703"/>
      <c r="BK708" s="703"/>
      <c r="BL708" s="703"/>
      <c r="BM708" s="703"/>
      <c r="BN708" s="703"/>
      <c r="BO708" s="703"/>
      <c r="BP708" s="703"/>
      <c r="BQ708" s="318"/>
      <c r="BR708" s="319"/>
      <c r="BS708" s="319"/>
      <c r="BT708" s="15"/>
      <c r="BU708" s="15"/>
      <c r="BV708" s="95"/>
    </row>
    <row r="709" spans="1:79" s="93" customFormat="1" ht="13.5" customHeight="1" thickTop="1" x14ac:dyDescent="0.45">
      <c r="A709" s="95"/>
      <c r="B709" s="99"/>
      <c r="C709" s="95"/>
      <c r="D709" s="95"/>
      <c r="E709" s="95"/>
      <c r="F709" s="96"/>
      <c r="G709" s="96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254"/>
      <c r="AI709" s="254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7"/>
      <c r="BR709" s="97"/>
      <c r="BS709" s="97"/>
      <c r="BT709" s="95"/>
      <c r="BU709" s="95"/>
      <c r="BV709" s="95"/>
    </row>
    <row r="710" spans="1:79" s="17" customFormat="1" ht="33.75" x14ac:dyDescent="0.5">
      <c r="A710" s="255"/>
      <c r="B710" s="604" t="s">
        <v>9</v>
      </c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  <c r="S710" s="604"/>
      <c r="T710" s="604"/>
      <c r="U710" s="604"/>
      <c r="V710" s="604"/>
      <c r="W710" s="604"/>
      <c r="X710" s="604"/>
      <c r="Y710" s="604"/>
      <c r="Z710" s="604"/>
      <c r="AA710" s="604"/>
      <c r="AB710" s="604"/>
      <c r="AC710" s="604"/>
      <c r="AD710" s="604"/>
      <c r="AE710" s="604"/>
      <c r="AF710" s="604"/>
      <c r="AG710" s="604"/>
      <c r="AH710" s="604"/>
      <c r="AI710" s="604"/>
      <c r="AJ710" s="604"/>
      <c r="AK710" s="604"/>
      <c r="AL710" s="604"/>
      <c r="AM710" s="604"/>
      <c r="AN710" s="604"/>
      <c r="AO710" s="604"/>
      <c r="AP710" s="604"/>
      <c r="AQ710" s="604"/>
      <c r="AR710" s="604"/>
      <c r="AS710" s="604"/>
      <c r="AT710" s="604"/>
      <c r="AU710" s="604"/>
      <c r="AV710" s="604"/>
      <c r="AW710" s="604"/>
      <c r="AX710" s="604"/>
      <c r="AY710" s="604"/>
      <c r="AZ710" s="604"/>
      <c r="BA710" s="604"/>
      <c r="BB710" s="604"/>
      <c r="BC710" s="604"/>
      <c r="BD710" s="604"/>
      <c r="BE710" s="604"/>
      <c r="BF710" s="604"/>
      <c r="BG710" s="604"/>
      <c r="BH710" s="604"/>
      <c r="BI710" s="604"/>
      <c r="BJ710" s="604"/>
      <c r="BK710" s="604"/>
      <c r="BL710" s="604"/>
      <c r="BM710" s="604"/>
      <c r="BN710" s="604"/>
      <c r="BO710" s="604"/>
      <c r="BP710" s="604"/>
      <c r="BQ710" s="256"/>
      <c r="BR710" s="256"/>
      <c r="BS710" s="256"/>
      <c r="BT710" s="257"/>
      <c r="BU710" s="257"/>
      <c r="BV710" s="255"/>
    </row>
    <row r="711" spans="1:79" ht="10.9" customHeight="1" x14ac:dyDescent="0.45">
      <c r="A711" s="95"/>
      <c r="B711" s="258"/>
      <c r="C711" s="62"/>
      <c r="D711" s="62"/>
      <c r="E711" s="62"/>
      <c r="F711" s="63"/>
      <c r="G711" s="63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259"/>
      <c r="AI711" s="259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94"/>
      <c r="BQ711" s="87"/>
      <c r="BR711" s="94"/>
      <c r="BS711" s="94"/>
      <c r="BT711" s="15"/>
      <c r="BU711" s="15"/>
      <c r="BV711" s="95"/>
    </row>
    <row r="712" spans="1:79" s="18" customFormat="1" ht="36.75" customHeight="1" x14ac:dyDescent="0.45">
      <c r="A712" s="260"/>
      <c r="B712" s="258"/>
      <c r="C712" s="261"/>
      <c r="D712" s="262" t="s">
        <v>10</v>
      </c>
      <c r="E712" s="605" t="str">
        <f>IF(ROSTER!D$3="","",ROSTER!D$3)</f>
        <v/>
      </c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  <c r="R712" s="605"/>
      <c r="S712" s="605"/>
      <c r="T712" s="605"/>
      <c r="U712" s="605"/>
      <c r="V712" s="605"/>
      <c r="W712" s="605"/>
      <c r="X712" s="605"/>
      <c r="Y712" s="605"/>
      <c r="Z712" s="605"/>
      <c r="AA712" s="605"/>
      <c r="AB712" s="605"/>
      <c r="AC712" s="605"/>
      <c r="AD712" s="605"/>
      <c r="AE712" s="605"/>
      <c r="AF712" s="316"/>
      <c r="AG712" s="606" t="s">
        <v>11</v>
      </c>
      <c r="AH712" s="606"/>
      <c r="AI712" s="606"/>
      <c r="AJ712" s="606"/>
      <c r="AK712" s="606"/>
      <c r="AL712" s="606"/>
      <c r="AM712" s="606"/>
      <c r="AN712" s="607"/>
      <c r="AO712" s="607"/>
      <c r="AP712" s="607"/>
      <c r="AQ712" s="607"/>
      <c r="AR712" s="607"/>
      <c r="AS712" s="607"/>
      <c r="AT712" s="607"/>
      <c r="AU712" s="607"/>
      <c r="AV712" s="607"/>
      <c r="AW712" s="607"/>
      <c r="AX712" s="607"/>
      <c r="AY712" s="607"/>
      <c r="AZ712" s="607"/>
      <c r="BA712" s="607"/>
      <c r="BB712" s="607"/>
      <c r="BC712" s="607"/>
      <c r="BD712" s="607"/>
      <c r="BE712" s="607"/>
      <c r="BF712" s="607"/>
      <c r="BG712" s="607"/>
      <c r="BH712" s="607"/>
      <c r="BI712" s="607"/>
      <c r="BJ712" s="607"/>
      <c r="BK712" s="607"/>
      <c r="BL712" s="607"/>
      <c r="BM712" s="607"/>
      <c r="BN712" s="607"/>
      <c r="BO712" s="607"/>
      <c r="BP712" s="94"/>
      <c r="BQ712" s="88" t="s">
        <v>130</v>
      </c>
      <c r="BR712" s="94"/>
      <c r="BS712" s="94"/>
      <c r="BT712" s="263"/>
      <c r="BU712" s="263"/>
      <c r="BV712" s="260"/>
    </row>
    <row r="713" spans="1:79" ht="8.85" customHeight="1" x14ac:dyDescent="0.45">
      <c r="A713" s="96"/>
      <c r="B713" s="258"/>
      <c r="C713" s="259" t="s">
        <v>39</v>
      </c>
      <c r="D713" s="259"/>
      <c r="E713" s="259"/>
      <c r="F713" s="63"/>
      <c r="G713" s="63"/>
      <c r="H713" s="259"/>
      <c r="I713" s="259"/>
      <c r="J713" s="317"/>
      <c r="K713" s="317"/>
      <c r="L713" s="317"/>
      <c r="M713" s="317"/>
      <c r="N713" s="317"/>
      <c r="O713" s="317"/>
      <c r="P713" s="317"/>
      <c r="Q713" s="317"/>
      <c r="R713" s="317"/>
      <c r="S713" s="317"/>
      <c r="T713" s="317"/>
      <c r="U713" s="317"/>
      <c r="V713" s="317"/>
      <c r="W713" s="317"/>
      <c r="X713" s="317"/>
      <c r="Y713" s="317"/>
      <c r="Z713" s="317"/>
      <c r="AA713" s="317"/>
      <c r="AB713" s="317"/>
      <c r="AC713" s="317"/>
      <c r="AD713" s="317"/>
      <c r="AE713" s="317"/>
      <c r="AF713" s="317"/>
      <c r="AG713" s="317"/>
      <c r="AH713" s="317"/>
      <c r="AI713" s="259"/>
      <c r="AJ713" s="264"/>
      <c r="AK713" s="265"/>
      <c r="AL713" s="265"/>
      <c r="AM713" s="265"/>
      <c r="AN713" s="265"/>
      <c r="AO713" s="265"/>
      <c r="AP713" s="265"/>
      <c r="AQ713" s="266"/>
      <c r="AR713" s="266"/>
      <c r="AS713" s="266"/>
      <c r="AT713" s="266"/>
      <c r="AU713" s="266"/>
      <c r="AV713" s="266"/>
      <c r="AW713" s="266"/>
      <c r="AX713" s="266"/>
      <c r="AY713" s="266"/>
      <c r="AZ713" s="266"/>
      <c r="BA713" s="266"/>
      <c r="BB713" s="266"/>
      <c r="BC713" s="266"/>
      <c r="BD713" s="266"/>
      <c r="BE713" s="266"/>
      <c r="BF713" s="266"/>
      <c r="BG713" s="266"/>
      <c r="BH713" s="266"/>
      <c r="BI713" s="266"/>
      <c r="BJ713" s="266"/>
      <c r="BK713" s="266"/>
      <c r="BL713" s="266"/>
      <c r="BM713" s="266"/>
      <c r="BN713" s="266"/>
      <c r="BO713" s="266"/>
      <c r="BP713" s="266"/>
      <c r="BQ713" s="267"/>
      <c r="BR713" s="267"/>
      <c r="BS713" s="267"/>
      <c r="BT713" s="268"/>
      <c r="BU713" s="268"/>
      <c r="BV713" s="96"/>
    </row>
    <row r="714" spans="1:79" s="18" customFormat="1" ht="33.75" x14ac:dyDescent="0.45">
      <c r="A714" s="260"/>
      <c r="B714" s="258"/>
      <c r="C714" s="608" t="s">
        <v>38</v>
      </c>
      <c r="D714" s="608"/>
      <c r="E714" s="607"/>
      <c r="F714" s="607"/>
      <c r="G714" s="607"/>
      <c r="H714" s="607"/>
      <c r="I714" s="607"/>
      <c r="J714" s="607"/>
      <c r="K714" s="607"/>
      <c r="L714" s="607"/>
      <c r="M714" s="607"/>
      <c r="N714" s="607"/>
      <c r="O714" s="607"/>
      <c r="P714" s="607"/>
      <c r="Q714" s="607"/>
      <c r="R714" s="607"/>
      <c r="S714" s="607"/>
      <c r="T714" s="607"/>
      <c r="U714" s="607"/>
      <c r="V714" s="607"/>
      <c r="W714" s="607"/>
      <c r="X714" s="607"/>
      <c r="Y714" s="607"/>
      <c r="Z714" s="607"/>
      <c r="AA714" s="607"/>
      <c r="AB714" s="607"/>
      <c r="AC714" s="607"/>
      <c r="AD714" s="607"/>
      <c r="AE714" s="607"/>
      <c r="AF714" s="316"/>
      <c r="AG714" s="609" t="s">
        <v>21</v>
      </c>
      <c r="AH714" s="609"/>
      <c r="AI714" s="609"/>
      <c r="AJ714" s="609"/>
      <c r="AK714" s="607"/>
      <c r="AL714" s="607"/>
      <c r="AM714" s="607"/>
      <c r="AN714" s="607"/>
      <c r="AO714" s="607"/>
      <c r="AP714" s="607"/>
      <c r="AQ714" s="607"/>
      <c r="AR714" s="607"/>
      <c r="AS714" s="607"/>
      <c r="AT714" s="607"/>
      <c r="AU714" s="607"/>
      <c r="AV714" s="607"/>
      <c r="AW714" s="607"/>
      <c r="AX714" s="607"/>
      <c r="AY714" s="607"/>
      <c r="AZ714" s="607"/>
      <c r="BA714" s="607"/>
      <c r="BB714" s="607"/>
      <c r="BC714" s="610" t="s">
        <v>12</v>
      </c>
      <c r="BD714" s="610"/>
      <c r="BE714" s="610"/>
      <c r="BF714" s="611"/>
      <c r="BG714" s="611"/>
      <c r="BH714" s="611"/>
      <c r="BI714" s="611"/>
      <c r="BJ714" s="611"/>
      <c r="BK714" s="611"/>
      <c r="BL714" s="611"/>
      <c r="BM714" s="611"/>
      <c r="BN714" s="611"/>
      <c r="BO714" s="611"/>
      <c r="BP714" s="64"/>
      <c r="BQ714" s="269"/>
      <c r="BR714" s="65"/>
      <c r="BS714" s="65"/>
      <c r="BT714" s="270">
        <f>IF(BF714=0,0,1)</f>
        <v>0</v>
      </c>
      <c r="BU714" s="18">
        <f>IF((BG764+BK764)&gt;(AQ764+AU764),1,0)</f>
        <v>0</v>
      </c>
      <c r="BV714" s="271"/>
    </row>
    <row r="715" spans="1:79" ht="9.6" customHeight="1" x14ac:dyDescent="0.45">
      <c r="A715" s="95"/>
      <c r="B715" s="258"/>
      <c r="C715" s="62"/>
      <c r="D715" s="62"/>
      <c r="E715" s="62"/>
      <c r="F715" s="63"/>
      <c r="G715" s="63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259"/>
      <c r="AI715" s="259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6"/>
      <c r="BR715" s="66"/>
      <c r="BS715" s="66"/>
      <c r="BT715" s="15"/>
      <c r="BU715" s="15"/>
      <c r="BV715" s="95"/>
    </row>
    <row r="716" spans="1:79" ht="8.85" customHeight="1" thickBot="1" x14ac:dyDescent="0.5">
      <c r="A716" s="95"/>
      <c r="B716" s="113"/>
      <c r="C716" s="67"/>
      <c r="D716" s="67"/>
      <c r="E716" s="67"/>
      <c r="F716" s="68"/>
      <c r="G716" s="68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272"/>
      <c r="AI716" s="272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9"/>
      <c r="BR716" s="69"/>
      <c r="BS716" s="69"/>
      <c r="BT716" s="15"/>
      <c r="BU716" s="15"/>
      <c r="BV716" s="95"/>
    </row>
    <row r="717" spans="1:79" s="18" customFormat="1" ht="40.5" customHeight="1" thickTop="1" x14ac:dyDescent="0.4">
      <c r="A717" s="271"/>
      <c r="B717" s="652" t="s">
        <v>0</v>
      </c>
      <c r="C717" s="648" t="s">
        <v>1</v>
      </c>
      <c r="D717" s="649"/>
      <c r="E717" s="273" t="s">
        <v>28</v>
      </c>
      <c r="F717" s="546" t="s">
        <v>100</v>
      </c>
      <c r="G717" s="546" t="s">
        <v>101</v>
      </c>
      <c r="H717" s="644" t="s">
        <v>41</v>
      </c>
      <c r="I717" s="645"/>
      <c r="J717" s="554" t="s">
        <v>7</v>
      </c>
      <c r="K717" s="554"/>
      <c r="L717" s="554"/>
      <c r="M717" s="554"/>
      <c r="N717" s="554"/>
      <c r="O717" s="554"/>
      <c r="P717" s="554" t="s">
        <v>2</v>
      </c>
      <c r="Q717" s="554"/>
      <c r="R717" s="554"/>
      <c r="S717" s="554"/>
      <c r="T717" s="554"/>
      <c r="U717" s="555"/>
      <c r="V717" s="550" t="s">
        <v>158</v>
      </c>
      <c r="W717" s="551"/>
      <c r="X717" s="550" t="s">
        <v>35</v>
      </c>
      <c r="Y717" s="551"/>
      <c r="Z717" s="550" t="s">
        <v>36</v>
      </c>
      <c r="AA717" s="551"/>
      <c r="AB717" s="550" t="s">
        <v>44</v>
      </c>
      <c r="AC717" s="551"/>
      <c r="AD717" s="554" t="s">
        <v>6</v>
      </c>
      <c r="AE717" s="554"/>
      <c r="AF717" s="554"/>
      <c r="AG717" s="554"/>
      <c r="AH717" s="554"/>
      <c r="AI717" s="554"/>
      <c r="AJ717" s="554" t="s">
        <v>68</v>
      </c>
      <c r="AK717" s="554"/>
      <c r="AL717" s="554"/>
      <c r="AM717" s="554"/>
      <c r="AN717" s="554"/>
      <c r="AO717" s="554"/>
      <c r="AP717" s="554" t="s">
        <v>69</v>
      </c>
      <c r="AQ717" s="554"/>
      <c r="AR717" s="554"/>
      <c r="AS717" s="554"/>
      <c r="AT717" s="554"/>
      <c r="AU717" s="554"/>
      <c r="AV717" s="554" t="s">
        <v>70</v>
      </c>
      <c r="AW717" s="554"/>
      <c r="AX717" s="554"/>
      <c r="AY717" s="554"/>
      <c r="AZ717" s="554"/>
      <c r="BA717" s="555"/>
      <c r="BB717" s="554" t="s">
        <v>4</v>
      </c>
      <c r="BC717" s="554"/>
      <c r="BD717" s="554"/>
      <c r="BE717" s="554"/>
      <c r="BF717" s="554"/>
      <c r="BG717" s="554"/>
      <c r="BH717" s="554" t="s">
        <v>71</v>
      </c>
      <c r="BI717" s="554"/>
      <c r="BJ717" s="554"/>
      <c r="BK717" s="554"/>
      <c r="BL717" s="554"/>
      <c r="BM717" s="556"/>
      <c r="BN717" s="557" t="s">
        <v>25</v>
      </c>
      <c r="BO717" s="558"/>
      <c r="BP717" s="559"/>
      <c r="BQ717" s="691" t="s">
        <v>110</v>
      </c>
      <c r="BR717" s="691" t="s">
        <v>86</v>
      </c>
      <c r="BS717" s="691" t="s">
        <v>87</v>
      </c>
      <c r="BT717" s="274"/>
      <c r="BU717" s="274"/>
      <c r="BV717" s="271"/>
    </row>
    <row r="718" spans="1:79" s="18" customFormat="1" ht="41.25" customHeight="1" x14ac:dyDescent="0.7">
      <c r="A718" s="271"/>
      <c r="B718" s="653"/>
      <c r="C718" s="650"/>
      <c r="D718" s="651"/>
      <c r="E718" s="275" t="s">
        <v>102</v>
      </c>
      <c r="F718" s="547"/>
      <c r="G718" s="547"/>
      <c r="H718" s="646"/>
      <c r="I718" s="647"/>
      <c r="J718" s="525" t="s">
        <v>17</v>
      </c>
      <c r="K718" s="526"/>
      <c r="L718" s="521" t="s">
        <v>18</v>
      </c>
      <c r="M718" s="522"/>
      <c r="N718" s="523" t="s">
        <v>19</v>
      </c>
      <c r="O718" s="524"/>
      <c r="P718" s="525" t="s">
        <v>26</v>
      </c>
      <c r="Q718" s="526"/>
      <c r="R718" s="521" t="s">
        <v>24</v>
      </c>
      <c r="S718" s="522"/>
      <c r="T718" s="523" t="s">
        <v>19</v>
      </c>
      <c r="U718" s="527"/>
      <c r="V718" s="552"/>
      <c r="W718" s="553"/>
      <c r="X718" s="552"/>
      <c r="Y718" s="553"/>
      <c r="Z718" s="552"/>
      <c r="AA718" s="553"/>
      <c r="AB718" s="552"/>
      <c r="AC718" s="553"/>
      <c r="AD718" s="525" t="s">
        <v>48</v>
      </c>
      <c r="AE718" s="526"/>
      <c r="AF718" s="521" t="s">
        <v>23</v>
      </c>
      <c r="AG718" s="522"/>
      <c r="AH718" s="563" t="s">
        <v>5</v>
      </c>
      <c r="AI718" s="564"/>
      <c r="AJ718" s="525" t="s">
        <v>48</v>
      </c>
      <c r="AK718" s="526"/>
      <c r="AL718" s="521" t="s">
        <v>23</v>
      </c>
      <c r="AM718" s="522"/>
      <c r="AN718" s="563" t="s">
        <v>5</v>
      </c>
      <c r="AO718" s="564"/>
      <c r="AP718" s="525" t="s">
        <v>48</v>
      </c>
      <c r="AQ718" s="526"/>
      <c r="AR718" s="521" t="s">
        <v>23</v>
      </c>
      <c r="AS718" s="522"/>
      <c r="AT718" s="563" t="s">
        <v>5</v>
      </c>
      <c r="AU718" s="564"/>
      <c r="AV718" s="525" t="s">
        <v>48</v>
      </c>
      <c r="AW718" s="526"/>
      <c r="AX718" s="521" t="s">
        <v>23</v>
      </c>
      <c r="AY718" s="522"/>
      <c r="AZ718" s="563" t="s">
        <v>5</v>
      </c>
      <c r="BA718" s="655"/>
      <c r="BB718" s="525" t="s">
        <v>48</v>
      </c>
      <c r="BC718" s="526"/>
      <c r="BD718" s="521" t="s">
        <v>23</v>
      </c>
      <c r="BE718" s="522"/>
      <c r="BF718" s="563" t="s">
        <v>5</v>
      </c>
      <c r="BG718" s="564"/>
      <c r="BH718" s="525" t="s">
        <v>48</v>
      </c>
      <c r="BI718" s="526"/>
      <c r="BJ718" s="521" t="s">
        <v>23</v>
      </c>
      <c r="BK718" s="522"/>
      <c r="BL718" s="563" t="s">
        <v>5</v>
      </c>
      <c r="BM718" s="564"/>
      <c r="BN718" s="560"/>
      <c r="BO718" s="561"/>
      <c r="BP718" s="562"/>
      <c r="BQ718" s="692"/>
      <c r="BR718" s="692"/>
      <c r="BS718" s="692"/>
      <c r="BT718" s="274"/>
      <c r="BU718" s="274"/>
      <c r="BV718" s="271"/>
      <c r="CA718" s="104"/>
    </row>
    <row r="719" spans="1:79" ht="23.85" customHeight="1" x14ac:dyDescent="0.35">
      <c r="A719" s="276"/>
      <c r="B719" s="570" t="str">
        <f>IF(ROSTER!B$8="","",ROSTER!B$8)</f>
        <v/>
      </c>
      <c r="C719" s="572" t="str">
        <f>IF(ROSTER!C$8="","",ROSTER!C$8)</f>
        <v/>
      </c>
      <c r="D719" s="573"/>
      <c r="E719" s="574"/>
      <c r="F719" s="576">
        <f>IF(E719="y",1,IF(E719="S",1,0))</f>
        <v>0</v>
      </c>
      <c r="G719" s="582">
        <f>IF(E719="S",1,0)</f>
        <v>0</v>
      </c>
      <c r="H719" s="578"/>
      <c r="I719" s="543"/>
      <c r="J719" s="542"/>
      <c r="K719" s="580"/>
      <c r="L719" s="584"/>
      <c r="M719" s="585"/>
      <c r="N719" s="588">
        <f>L719+J719</f>
        <v>0</v>
      </c>
      <c r="O719" s="589"/>
      <c r="P719" s="542"/>
      <c r="Q719" s="580"/>
      <c r="R719" s="584"/>
      <c r="S719" s="585"/>
      <c r="T719" s="588">
        <f>R719-P719</f>
        <v>0</v>
      </c>
      <c r="U719" s="588"/>
      <c r="V719" s="542"/>
      <c r="W719" s="543"/>
      <c r="X719" s="593"/>
      <c r="Y719" s="543"/>
      <c r="Z719" s="542"/>
      <c r="AA719" s="543"/>
      <c r="AB719" s="542"/>
      <c r="AC719" s="543"/>
      <c r="AD719" s="542"/>
      <c r="AE719" s="580"/>
      <c r="AF719" s="584"/>
      <c r="AG719" s="585"/>
      <c r="AH719" s="595">
        <f>IF(AD719=0,0,(AF719/AD719)*100)</f>
        <v>0</v>
      </c>
      <c r="AI719" s="596"/>
      <c r="AJ719" s="542"/>
      <c r="AK719" s="580"/>
      <c r="AL719" s="584"/>
      <c r="AM719" s="585"/>
      <c r="AN719" s="595">
        <f>IF(AJ719=0,0,(AL719/AJ719)*100)</f>
        <v>0</v>
      </c>
      <c r="AO719" s="596"/>
      <c r="AP719" s="542"/>
      <c r="AQ719" s="580"/>
      <c r="AR719" s="584"/>
      <c r="AS719" s="585"/>
      <c r="AT719" s="595">
        <f>IF(AP719=0,0,(AR719/AP719)*100)</f>
        <v>0</v>
      </c>
      <c r="AU719" s="596"/>
      <c r="AV719" s="599">
        <f>AD719+AJ719+AP719</f>
        <v>0</v>
      </c>
      <c r="AW719" s="600"/>
      <c r="AX719" s="630">
        <f>AF719+AL719+AR719</f>
        <v>0</v>
      </c>
      <c r="AY719" s="631"/>
      <c r="AZ719" s="595">
        <f>IF(AV719=0,0,(AX719/AV719)*100)</f>
        <v>0</v>
      </c>
      <c r="BA719" s="596"/>
      <c r="BB719" s="542"/>
      <c r="BC719" s="580"/>
      <c r="BD719" s="584"/>
      <c r="BE719" s="585"/>
      <c r="BF719" s="595">
        <f>IF(BB719=0,0,(BD719/BB719)*100)</f>
        <v>0</v>
      </c>
      <c r="BG719" s="596"/>
      <c r="BH719" s="599">
        <f>AV719+BB719</f>
        <v>0</v>
      </c>
      <c r="BI719" s="600"/>
      <c r="BJ719" s="630">
        <f>AX719+BD719</f>
        <v>0</v>
      </c>
      <c r="BK719" s="631"/>
      <c r="BL719" s="595">
        <f>IF(BH719=0,0,(BJ719/BH719)*100)</f>
        <v>0</v>
      </c>
      <c r="BM719" s="596"/>
      <c r="BN719" s="656">
        <f>(AF719*2)+(AL719*2)+(AR719*3)+BD719</f>
        <v>0</v>
      </c>
      <c r="BO719" s="657"/>
      <c r="BP719" s="658"/>
      <c r="BQ719" s="676">
        <f>IF(BS719=0,0,50*BR719/BS719)</f>
        <v>0</v>
      </c>
      <c r="BR719" s="662">
        <f>(BN719*BU$719)+(N719*BU$720)+(Z719*BU$721)+(R719*BU$722)+(X719*BU$723)+(AB719*BU$724)+(V719*BU$729)</f>
        <v>0</v>
      </c>
      <c r="BS719" s="662">
        <f>((BB719-BD719)*BU$726)+((AV719-AX719)*BU$725)+(H719*BU$727)+(P719*BU$728)</f>
        <v>0</v>
      </c>
      <c r="BT719" s="19" t="s">
        <v>75</v>
      </c>
      <c r="BU719" s="277">
        <f>IF(BQ714="B",'VALUE POINTS'!L$10,IF('GAME STATS'!BQ714="C",'VALUE POINTS'!M$10,'VALUE POINTS'!K$10))</f>
        <v>1</v>
      </c>
      <c r="BV719" s="278"/>
    </row>
    <row r="720" spans="1:79" ht="23.85" customHeight="1" x14ac:dyDescent="0.35">
      <c r="A720" s="276"/>
      <c r="B720" s="571"/>
      <c r="C720" s="642" t="str">
        <f>IF(ROSTER!D$8="","",ROSTER!D$8)</f>
        <v/>
      </c>
      <c r="D720" s="643"/>
      <c r="E720" s="575"/>
      <c r="F720" s="577"/>
      <c r="G720" s="583"/>
      <c r="H720" s="579"/>
      <c r="I720" s="545"/>
      <c r="J720" s="544"/>
      <c r="K720" s="581"/>
      <c r="L720" s="586"/>
      <c r="M720" s="587"/>
      <c r="N720" s="592"/>
      <c r="O720" s="603"/>
      <c r="P720" s="544"/>
      <c r="Q720" s="581"/>
      <c r="R720" s="586"/>
      <c r="S720" s="587"/>
      <c r="T720" s="592"/>
      <c r="U720" s="592"/>
      <c r="V720" s="544"/>
      <c r="W720" s="545"/>
      <c r="X720" s="594"/>
      <c r="Y720" s="545"/>
      <c r="Z720" s="544"/>
      <c r="AA720" s="545"/>
      <c r="AB720" s="544"/>
      <c r="AC720" s="545"/>
      <c r="AD720" s="544"/>
      <c r="AE720" s="581"/>
      <c r="AF720" s="586"/>
      <c r="AG720" s="587"/>
      <c r="AH720" s="626"/>
      <c r="AI720" s="627"/>
      <c r="AJ720" s="544"/>
      <c r="AK720" s="581"/>
      <c r="AL720" s="586"/>
      <c r="AM720" s="587"/>
      <c r="AN720" s="626"/>
      <c r="AO720" s="627"/>
      <c r="AP720" s="544"/>
      <c r="AQ720" s="581"/>
      <c r="AR720" s="586"/>
      <c r="AS720" s="587"/>
      <c r="AT720" s="626"/>
      <c r="AU720" s="627"/>
      <c r="AV720" s="628"/>
      <c r="AW720" s="629"/>
      <c r="AX720" s="632"/>
      <c r="AY720" s="633"/>
      <c r="AZ720" s="626"/>
      <c r="BA720" s="627"/>
      <c r="BB720" s="544"/>
      <c r="BC720" s="581"/>
      <c r="BD720" s="586"/>
      <c r="BE720" s="587"/>
      <c r="BF720" s="626"/>
      <c r="BG720" s="627"/>
      <c r="BH720" s="628"/>
      <c r="BI720" s="629"/>
      <c r="BJ720" s="632"/>
      <c r="BK720" s="633"/>
      <c r="BL720" s="626"/>
      <c r="BM720" s="627"/>
      <c r="BN720" s="678"/>
      <c r="BO720" s="679"/>
      <c r="BP720" s="680"/>
      <c r="BQ720" s="677"/>
      <c r="BR720" s="663"/>
      <c r="BS720" s="663"/>
      <c r="BT720" s="19" t="s">
        <v>76</v>
      </c>
      <c r="BU720" s="277">
        <f>IF(BQ714="B",'VALUE POINTS'!L$11,IF('GAME STATS'!BQ714="C",'VALUE POINTS'!M$11,'VALUE POINTS'!K$11))</f>
        <v>1</v>
      </c>
      <c r="BV720" s="278"/>
    </row>
    <row r="721" spans="1:79" ht="21.75" customHeight="1" x14ac:dyDescent="0.4">
      <c r="A721" s="95"/>
      <c r="B721" s="570" t="str">
        <f>IF(ROSTER!B$10="","",ROSTER!B$10)</f>
        <v/>
      </c>
      <c r="C721" s="572" t="str">
        <f>IF(ROSTER!C$10="","",ROSTER!C$10)</f>
        <v/>
      </c>
      <c r="D721" s="573"/>
      <c r="E721" s="574"/>
      <c r="F721" s="576">
        <f>IF(E721="y",1,IF(E721="S",1,0))</f>
        <v>0</v>
      </c>
      <c r="G721" s="582">
        <f>IF(E721="S",1,0)</f>
        <v>0</v>
      </c>
      <c r="H721" s="578"/>
      <c r="I721" s="543"/>
      <c r="J721" s="542"/>
      <c r="K721" s="580"/>
      <c r="L721" s="584"/>
      <c r="M721" s="585"/>
      <c r="N721" s="588">
        <f>L721+J721</f>
        <v>0</v>
      </c>
      <c r="O721" s="589"/>
      <c r="P721" s="542"/>
      <c r="Q721" s="580"/>
      <c r="R721" s="584"/>
      <c r="S721" s="585"/>
      <c r="T721" s="588">
        <f>R721-P721</f>
        <v>0</v>
      </c>
      <c r="U721" s="588"/>
      <c r="V721" s="542"/>
      <c r="W721" s="543"/>
      <c r="X721" s="593"/>
      <c r="Y721" s="543"/>
      <c r="Z721" s="542"/>
      <c r="AA721" s="543"/>
      <c r="AB721" s="542"/>
      <c r="AC721" s="543"/>
      <c r="AD721" s="542"/>
      <c r="AE721" s="580"/>
      <c r="AF721" s="584"/>
      <c r="AG721" s="585"/>
      <c r="AH721" s="595">
        <f>IF(AD721=0,0,(AF721/AD721)*100)</f>
        <v>0</v>
      </c>
      <c r="AI721" s="596"/>
      <c r="AJ721" s="542"/>
      <c r="AK721" s="580"/>
      <c r="AL721" s="584"/>
      <c r="AM721" s="585"/>
      <c r="AN721" s="595">
        <f>IF(AJ721=0,0,(AL721/AJ721)*100)</f>
        <v>0</v>
      </c>
      <c r="AO721" s="596"/>
      <c r="AP721" s="542"/>
      <c r="AQ721" s="580"/>
      <c r="AR721" s="584"/>
      <c r="AS721" s="585"/>
      <c r="AT721" s="595">
        <f>IF(AP721=0,0,(AR721/AP721)*100)</f>
        <v>0</v>
      </c>
      <c r="AU721" s="596"/>
      <c r="AV721" s="599">
        <f>AD721+AJ721+AP721</f>
        <v>0</v>
      </c>
      <c r="AW721" s="600"/>
      <c r="AX721" s="630">
        <f>AF721+AL721+AR721</f>
        <v>0</v>
      </c>
      <c r="AY721" s="631"/>
      <c r="AZ721" s="595">
        <f>IF(AV721=0,0,(AX721/AV721)*100)</f>
        <v>0</v>
      </c>
      <c r="BA721" s="596"/>
      <c r="BB721" s="542"/>
      <c r="BC721" s="580"/>
      <c r="BD721" s="584"/>
      <c r="BE721" s="585"/>
      <c r="BF721" s="595">
        <f>IF(BB721=0,0,(BD721/BB721)*100)</f>
        <v>0</v>
      </c>
      <c r="BG721" s="596"/>
      <c r="BH721" s="599">
        <f>AV721+BB721</f>
        <v>0</v>
      </c>
      <c r="BI721" s="600"/>
      <c r="BJ721" s="630">
        <f>AX721+BD721</f>
        <v>0</v>
      </c>
      <c r="BK721" s="631"/>
      <c r="BL721" s="595">
        <f>IF(BH721=0,0,(BJ721/BH721)*100)</f>
        <v>0</v>
      </c>
      <c r="BM721" s="596"/>
      <c r="BN721" s="656">
        <f>(AF721*2)+(AL721*2)+(AR721*3)+BD721</f>
        <v>0</v>
      </c>
      <c r="BO721" s="657"/>
      <c r="BP721" s="658"/>
      <c r="BQ721" s="676">
        <f>IF(BS721=0,0,50*BR721/BS721)</f>
        <v>0</v>
      </c>
      <c r="BR721" s="662">
        <f t="shared" ref="BR721" si="674">(BN721*BU$719)+(N721*BU$720)+(Z721*BU$721)+(R721*BU$722)+(X721*BU$723)+(AB721*BU$724)+(V721*BU$729)</f>
        <v>0</v>
      </c>
      <c r="BS721" s="662">
        <f t="shared" ref="BS721" si="675">((BB721-BD721)*BU$726)+((AV721-AX721)*BU$725)+(H721*BU$727)+(P721*BU$728)</f>
        <v>0</v>
      </c>
      <c r="BT721" s="19" t="s">
        <v>77</v>
      </c>
      <c r="BU721" s="277">
        <f>IF(BQ714="B",'VALUE POINTS'!L$12,IF('GAME STATS'!BQ714="C",'VALUE POINTS'!M$12,'VALUE POINTS'!K$12))</f>
        <v>2</v>
      </c>
      <c r="BV721" s="278"/>
      <c r="CA721" s="18"/>
    </row>
    <row r="722" spans="1:79" ht="21.75" customHeight="1" x14ac:dyDescent="0.35">
      <c r="A722" s="95"/>
      <c r="B722" s="571"/>
      <c r="C722" s="642" t="str">
        <f>IF(ROSTER!D$10="","",ROSTER!D$10)</f>
        <v/>
      </c>
      <c r="D722" s="643"/>
      <c r="E722" s="575"/>
      <c r="F722" s="577"/>
      <c r="G722" s="583"/>
      <c r="H722" s="579"/>
      <c r="I722" s="545"/>
      <c r="J722" s="544"/>
      <c r="K722" s="581"/>
      <c r="L722" s="586"/>
      <c r="M722" s="587"/>
      <c r="N722" s="592" t="s">
        <v>16</v>
      </c>
      <c r="O722" s="603"/>
      <c r="P722" s="544"/>
      <c r="Q722" s="581"/>
      <c r="R722" s="586"/>
      <c r="S722" s="587"/>
      <c r="T722" s="592" t="s">
        <v>16</v>
      </c>
      <c r="U722" s="592"/>
      <c r="V722" s="544"/>
      <c r="W722" s="545"/>
      <c r="X722" s="594"/>
      <c r="Y722" s="545"/>
      <c r="Z722" s="544"/>
      <c r="AA722" s="545"/>
      <c r="AB722" s="544"/>
      <c r="AC722" s="545"/>
      <c r="AD722" s="544"/>
      <c r="AE722" s="581"/>
      <c r="AF722" s="586"/>
      <c r="AG722" s="587"/>
      <c r="AH722" s="626"/>
      <c r="AI722" s="627"/>
      <c r="AJ722" s="544"/>
      <c r="AK722" s="581"/>
      <c r="AL722" s="586"/>
      <c r="AM722" s="587"/>
      <c r="AN722" s="626"/>
      <c r="AO722" s="627"/>
      <c r="AP722" s="544"/>
      <c r="AQ722" s="581"/>
      <c r="AR722" s="586"/>
      <c r="AS722" s="587"/>
      <c r="AT722" s="626"/>
      <c r="AU722" s="627"/>
      <c r="AV722" s="628"/>
      <c r="AW722" s="629"/>
      <c r="AX722" s="632"/>
      <c r="AY722" s="633"/>
      <c r="AZ722" s="626"/>
      <c r="BA722" s="627"/>
      <c r="BB722" s="544"/>
      <c r="BC722" s="581"/>
      <c r="BD722" s="586"/>
      <c r="BE722" s="587"/>
      <c r="BF722" s="626"/>
      <c r="BG722" s="627"/>
      <c r="BH722" s="628"/>
      <c r="BI722" s="629"/>
      <c r="BJ722" s="632"/>
      <c r="BK722" s="633"/>
      <c r="BL722" s="626"/>
      <c r="BM722" s="627"/>
      <c r="BN722" s="678"/>
      <c r="BO722" s="679"/>
      <c r="BP722" s="680"/>
      <c r="BQ722" s="677"/>
      <c r="BR722" s="663"/>
      <c r="BS722" s="663"/>
      <c r="BT722" s="19" t="s">
        <v>78</v>
      </c>
      <c r="BU722" s="277">
        <f>IF(BQ714="B",'VALUE POINTS'!L$13,IF('GAME STATS'!BQ714="C",'VALUE POINTS'!M$13,'VALUE POINTS'!K$13))</f>
        <v>2</v>
      </c>
      <c r="BV722" s="278"/>
    </row>
    <row r="723" spans="1:79" ht="21.75" customHeight="1" x14ac:dyDescent="0.35">
      <c r="A723" s="95"/>
      <c r="B723" s="570" t="str">
        <f>IF(ROSTER!B$12="","",ROSTER!B$12)</f>
        <v/>
      </c>
      <c r="C723" s="572" t="str">
        <f>IF(ROSTER!C$12="","",ROSTER!C$12)</f>
        <v/>
      </c>
      <c r="D723" s="573"/>
      <c r="E723" s="574"/>
      <c r="F723" s="576">
        <f>IF(E723="y",1,IF(E723="S",1,0))</f>
        <v>0</v>
      </c>
      <c r="G723" s="582">
        <f>IF(E723="S",1,0)</f>
        <v>0</v>
      </c>
      <c r="H723" s="578"/>
      <c r="I723" s="543"/>
      <c r="J723" s="542"/>
      <c r="K723" s="580"/>
      <c r="L723" s="584"/>
      <c r="M723" s="585"/>
      <c r="N723" s="588">
        <f>L723+J723</f>
        <v>0</v>
      </c>
      <c r="O723" s="589"/>
      <c r="P723" s="542"/>
      <c r="Q723" s="580"/>
      <c r="R723" s="584"/>
      <c r="S723" s="585"/>
      <c r="T723" s="588">
        <f>R723-P723</f>
        <v>0</v>
      </c>
      <c r="U723" s="588"/>
      <c r="V723" s="542"/>
      <c r="W723" s="543"/>
      <c r="X723" s="593"/>
      <c r="Y723" s="543"/>
      <c r="Z723" s="542"/>
      <c r="AA723" s="543"/>
      <c r="AB723" s="542"/>
      <c r="AC723" s="543"/>
      <c r="AD723" s="542"/>
      <c r="AE723" s="580"/>
      <c r="AF723" s="584"/>
      <c r="AG723" s="585"/>
      <c r="AH723" s="595">
        <f>IF(AD723=0,0,(AF723/AD723)*100)</f>
        <v>0</v>
      </c>
      <c r="AI723" s="596"/>
      <c r="AJ723" s="542"/>
      <c r="AK723" s="580"/>
      <c r="AL723" s="584"/>
      <c r="AM723" s="585"/>
      <c r="AN723" s="595">
        <f>IF(AJ723=0,0,(AL723/AJ723)*100)</f>
        <v>0</v>
      </c>
      <c r="AO723" s="596"/>
      <c r="AP723" s="542"/>
      <c r="AQ723" s="580"/>
      <c r="AR723" s="584"/>
      <c r="AS723" s="585"/>
      <c r="AT723" s="595">
        <f>IF(AP723=0,0,(AR723/AP723)*100)</f>
        <v>0</v>
      </c>
      <c r="AU723" s="596"/>
      <c r="AV723" s="599">
        <f>AD723+AJ723+AP723</f>
        <v>0</v>
      </c>
      <c r="AW723" s="600"/>
      <c r="AX723" s="630">
        <f>AF723+AL723+AR723</f>
        <v>0</v>
      </c>
      <c r="AY723" s="631"/>
      <c r="AZ723" s="595">
        <f>IF(AV723=0,0,(AX723/AV723)*100)</f>
        <v>0</v>
      </c>
      <c r="BA723" s="596"/>
      <c r="BB723" s="542"/>
      <c r="BC723" s="580"/>
      <c r="BD723" s="584"/>
      <c r="BE723" s="585"/>
      <c r="BF723" s="595">
        <f>IF(BB723=0,0,(BD723/BB723)*100)</f>
        <v>0</v>
      </c>
      <c r="BG723" s="596"/>
      <c r="BH723" s="599">
        <f>AV723+BB723</f>
        <v>0</v>
      </c>
      <c r="BI723" s="600"/>
      <c r="BJ723" s="630">
        <f>AX723+BD723</f>
        <v>0</v>
      </c>
      <c r="BK723" s="631"/>
      <c r="BL723" s="595">
        <f>IF(BH723=0,0,(BJ723/BH723)*100)</f>
        <v>0</v>
      </c>
      <c r="BM723" s="596"/>
      <c r="BN723" s="656">
        <f>(AF723*2)+(AL723*2)+(AR723*3)+BD723</f>
        <v>0</v>
      </c>
      <c r="BO723" s="657"/>
      <c r="BP723" s="658"/>
      <c r="BQ723" s="676">
        <f t="shared" ref="BQ723" si="676">IF(BS723=0,0,50*BR723/BS723)</f>
        <v>0</v>
      </c>
      <c r="BR723" s="662">
        <f t="shared" ref="BR723" si="677">(BN723*BU$719)+(N723*BU$720)+(Z723*BU$721)+(R723*BU$722)+(X723*BU$723)+(AB723*BU$724)+(V723*BU$729)</f>
        <v>0</v>
      </c>
      <c r="BS723" s="662">
        <f t="shared" ref="BS723" si="678">((BB723-BD723)*BU$726)+((AV723-AX723)*BU$725)+(H723*BU$727)+(P723*BU$728)</f>
        <v>0</v>
      </c>
      <c r="BT723" s="19" t="s">
        <v>79</v>
      </c>
      <c r="BU723" s="277">
        <f>IF(BQ714="B",'VALUE POINTS'!L$14,IF('GAME STATS'!BQ714="C",'VALUE POINTS'!M$14,'VALUE POINTS'!K$14))</f>
        <v>2</v>
      </c>
      <c r="BV723" s="278"/>
    </row>
    <row r="724" spans="1:79" ht="21.75" customHeight="1" x14ac:dyDescent="0.4">
      <c r="A724" s="95"/>
      <c r="B724" s="571"/>
      <c r="C724" s="642" t="str">
        <f>IF(ROSTER!D$12="","",ROSTER!D$12)</f>
        <v/>
      </c>
      <c r="D724" s="643"/>
      <c r="E724" s="575"/>
      <c r="F724" s="577"/>
      <c r="G724" s="583"/>
      <c r="H724" s="579"/>
      <c r="I724" s="545"/>
      <c r="J724" s="544"/>
      <c r="K724" s="581"/>
      <c r="L724" s="586"/>
      <c r="M724" s="587"/>
      <c r="N724" s="592" t="s">
        <v>16</v>
      </c>
      <c r="O724" s="603"/>
      <c r="P724" s="544"/>
      <c r="Q724" s="581"/>
      <c r="R724" s="586"/>
      <c r="S724" s="587"/>
      <c r="T724" s="592" t="s">
        <v>16</v>
      </c>
      <c r="U724" s="592"/>
      <c r="V724" s="544"/>
      <c r="W724" s="545"/>
      <c r="X724" s="594"/>
      <c r="Y724" s="545"/>
      <c r="Z724" s="544"/>
      <c r="AA724" s="545"/>
      <c r="AB724" s="544"/>
      <c r="AC724" s="545"/>
      <c r="AD724" s="544"/>
      <c r="AE724" s="581"/>
      <c r="AF724" s="586"/>
      <c r="AG724" s="587"/>
      <c r="AH724" s="626"/>
      <c r="AI724" s="627"/>
      <c r="AJ724" s="544"/>
      <c r="AK724" s="581"/>
      <c r="AL724" s="586"/>
      <c r="AM724" s="587"/>
      <c r="AN724" s="626"/>
      <c r="AO724" s="627"/>
      <c r="AP724" s="544"/>
      <c r="AQ724" s="581"/>
      <c r="AR724" s="586"/>
      <c r="AS724" s="587"/>
      <c r="AT724" s="626"/>
      <c r="AU724" s="627"/>
      <c r="AV724" s="628"/>
      <c r="AW724" s="629"/>
      <c r="AX724" s="632"/>
      <c r="AY724" s="633"/>
      <c r="AZ724" s="626"/>
      <c r="BA724" s="627"/>
      <c r="BB724" s="544"/>
      <c r="BC724" s="581"/>
      <c r="BD724" s="586"/>
      <c r="BE724" s="587"/>
      <c r="BF724" s="626"/>
      <c r="BG724" s="627"/>
      <c r="BH724" s="628"/>
      <c r="BI724" s="629"/>
      <c r="BJ724" s="632"/>
      <c r="BK724" s="633"/>
      <c r="BL724" s="626"/>
      <c r="BM724" s="627"/>
      <c r="BN724" s="678"/>
      <c r="BO724" s="679"/>
      <c r="BP724" s="680"/>
      <c r="BQ724" s="677"/>
      <c r="BR724" s="663"/>
      <c r="BS724" s="663"/>
      <c r="BT724" s="19" t="s">
        <v>80</v>
      </c>
      <c r="BU724" s="277">
        <f>IF(BQ714="B",'VALUE POINTS'!L$15,IF('GAME STATS'!BQ714="C",'VALUE POINTS'!M$15,'VALUE POINTS'!K$15))</f>
        <v>2</v>
      </c>
      <c r="BV724" s="278"/>
      <c r="CA724" s="18"/>
    </row>
    <row r="725" spans="1:79" ht="21.75" customHeight="1" x14ac:dyDescent="0.35">
      <c r="A725" s="95"/>
      <c r="B725" s="570" t="str">
        <f>IF(ROSTER!B$14="","",ROSTER!B$14)</f>
        <v/>
      </c>
      <c r="C725" s="572" t="str">
        <f>IF(ROSTER!C$14="","",ROSTER!C$14)</f>
        <v/>
      </c>
      <c r="D725" s="573"/>
      <c r="E725" s="574"/>
      <c r="F725" s="576">
        <f>IF(E725="y",1,IF(E725="S",1,0))</f>
        <v>0</v>
      </c>
      <c r="G725" s="582">
        <f>IF(E725="S",1,0)</f>
        <v>0</v>
      </c>
      <c r="H725" s="578"/>
      <c r="I725" s="543"/>
      <c r="J725" s="542"/>
      <c r="K725" s="580"/>
      <c r="L725" s="584"/>
      <c r="M725" s="585"/>
      <c r="N725" s="588">
        <f>L725+J725</f>
        <v>0</v>
      </c>
      <c r="O725" s="589"/>
      <c r="P725" s="542"/>
      <c r="Q725" s="580"/>
      <c r="R725" s="584"/>
      <c r="S725" s="585"/>
      <c r="T725" s="588">
        <f>R725-P725</f>
        <v>0</v>
      </c>
      <c r="U725" s="588"/>
      <c r="V725" s="542"/>
      <c r="W725" s="543"/>
      <c r="X725" s="593"/>
      <c r="Y725" s="543"/>
      <c r="Z725" s="542"/>
      <c r="AA725" s="543"/>
      <c r="AB725" s="542"/>
      <c r="AC725" s="543"/>
      <c r="AD725" s="542"/>
      <c r="AE725" s="580"/>
      <c r="AF725" s="584"/>
      <c r="AG725" s="585"/>
      <c r="AH725" s="595">
        <f>IF(AD725=0,0,(AF725/AD725)*100)</f>
        <v>0</v>
      </c>
      <c r="AI725" s="596"/>
      <c r="AJ725" s="542"/>
      <c r="AK725" s="580"/>
      <c r="AL725" s="584"/>
      <c r="AM725" s="585"/>
      <c r="AN725" s="595">
        <f>IF(AJ725=0,0,(AL725/AJ725)*100)</f>
        <v>0</v>
      </c>
      <c r="AO725" s="596"/>
      <c r="AP725" s="542"/>
      <c r="AQ725" s="580"/>
      <c r="AR725" s="584"/>
      <c r="AS725" s="585"/>
      <c r="AT725" s="595">
        <f>IF(AP725=0,0,(AR725/AP725)*100)</f>
        <v>0</v>
      </c>
      <c r="AU725" s="596"/>
      <c r="AV725" s="599">
        <f>AD725+AJ725+AP725</f>
        <v>0</v>
      </c>
      <c r="AW725" s="600"/>
      <c r="AX725" s="630">
        <f>AF725+AL725+AR725</f>
        <v>0</v>
      </c>
      <c r="AY725" s="631"/>
      <c r="AZ725" s="595">
        <f>IF(AV725=0,0,(AX725/AV725)*100)</f>
        <v>0</v>
      </c>
      <c r="BA725" s="596"/>
      <c r="BB725" s="542"/>
      <c r="BC725" s="580"/>
      <c r="BD725" s="584"/>
      <c r="BE725" s="585"/>
      <c r="BF725" s="595">
        <f>IF(BB725=0,0,(BD725/BB725)*100)</f>
        <v>0</v>
      </c>
      <c r="BG725" s="596"/>
      <c r="BH725" s="599">
        <f>AV725+BB725</f>
        <v>0</v>
      </c>
      <c r="BI725" s="600"/>
      <c r="BJ725" s="630">
        <f>AX725+BD725</f>
        <v>0</v>
      </c>
      <c r="BK725" s="631"/>
      <c r="BL725" s="595">
        <f>IF(BH725=0,0,(BJ725/BH725)*100)</f>
        <v>0</v>
      </c>
      <c r="BM725" s="596"/>
      <c r="BN725" s="656">
        <f>(AF725*2)+(AL725*2)+(AR725*3)+BD725</f>
        <v>0</v>
      </c>
      <c r="BO725" s="657"/>
      <c r="BP725" s="658"/>
      <c r="BQ725" s="676">
        <f t="shared" ref="BQ725" si="679">IF(BS725=0,0,50*BR725/BS725)</f>
        <v>0</v>
      </c>
      <c r="BR725" s="662">
        <f t="shared" ref="BR725" si="680">(BN725*BU$719)+(N725*BU$720)+(Z725*BU$721)+(R725*BU$722)+(X725*BU$723)+(AB725*BU$724)+(V725*BU$729)</f>
        <v>0</v>
      </c>
      <c r="BS725" s="662">
        <f t="shared" ref="BS725" si="681">((BB725-BD725)*BU$726)+((AV725-AX725)*BU$725)+(H725*BU$727)+(P725*BU$728)</f>
        <v>0</v>
      </c>
      <c r="BT725" s="19" t="s">
        <v>81</v>
      </c>
      <c r="BU725" s="277">
        <f>IF(BQ714="B",'VALUE POINTS'!L$16,IF('GAME STATS'!BQ714="C",'VALUE POINTS'!M$16,'VALUE POINTS'!K$16))</f>
        <v>2</v>
      </c>
      <c r="BV725" s="278"/>
    </row>
    <row r="726" spans="1:79" ht="21.75" customHeight="1" x14ac:dyDescent="0.35">
      <c r="A726" s="95"/>
      <c r="B726" s="571"/>
      <c r="C726" s="642" t="str">
        <f>IF(ROSTER!D$14="","",ROSTER!D$14)</f>
        <v/>
      </c>
      <c r="D726" s="643"/>
      <c r="E726" s="575"/>
      <c r="F726" s="577"/>
      <c r="G726" s="583"/>
      <c r="H726" s="579"/>
      <c r="I726" s="545"/>
      <c r="J726" s="544"/>
      <c r="K726" s="581"/>
      <c r="L726" s="586"/>
      <c r="M726" s="587"/>
      <c r="N726" s="592" t="s">
        <v>16</v>
      </c>
      <c r="O726" s="603"/>
      <c r="P726" s="544"/>
      <c r="Q726" s="581"/>
      <c r="R726" s="586"/>
      <c r="S726" s="587"/>
      <c r="T726" s="592" t="s">
        <v>16</v>
      </c>
      <c r="U726" s="592"/>
      <c r="V726" s="544"/>
      <c r="W726" s="545"/>
      <c r="X726" s="594"/>
      <c r="Y726" s="545"/>
      <c r="Z726" s="544"/>
      <c r="AA726" s="545"/>
      <c r="AB726" s="544"/>
      <c r="AC726" s="545"/>
      <c r="AD726" s="544"/>
      <c r="AE726" s="581"/>
      <c r="AF726" s="586"/>
      <c r="AG726" s="587"/>
      <c r="AH726" s="626"/>
      <c r="AI726" s="627"/>
      <c r="AJ726" s="544"/>
      <c r="AK726" s="581"/>
      <c r="AL726" s="586"/>
      <c r="AM726" s="587"/>
      <c r="AN726" s="626"/>
      <c r="AO726" s="627"/>
      <c r="AP726" s="544"/>
      <c r="AQ726" s="581"/>
      <c r="AR726" s="586"/>
      <c r="AS726" s="587"/>
      <c r="AT726" s="626"/>
      <c r="AU726" s="627"/>
      <c r="AV726" s="628"/>
      <c r="AW726" s="629"/>
      <c r="AX726" s="632"/>
      <c r="AY726" s="633"/>
      <c r="AZ726" s="626"/>
      <c r="BA726" s="627"/>
      <c r="BB726" s="544"/>
      <c r="BC726" s="581"/>
      <c r="BD726" s="586"/>
      <c r="BE726" s="587"/>
      <c r="BF726" s="626"/>
      <c r="BG726" s="627"/>
      <c r="BH726" s="628"/>
      <c r="BI726" s="629"/>
      <c r="BJ726" s="632"/>
      <c r="BK726" s="633"/>
      <c r="BL726" s="626"/>
      <c r="BM726" s="627"/>
      <c r="BN726" s="678"/>
      <c r="BO726" s="679"/>
      <c r="BP726" s="680"/>
      <c r="BQ726" s="677"/>
      <c r="BR726" s="663"/>
      <c r="BS726" s="663"/>
      <c r="BT726" s="19" t="s">
        <v>82</v>
      </c>
      <c r="BU726" s="277">
        <f>IF(BQ714="B",'VALUE POINTS'!L$17,IF('GAME STATS'!BQ714="C",'VALUE POINTS'!M$17,'VALUE POINTS'!K$17))</f>
        <v>1</v>
      </c>
      <c r="BV726" s="278"/>
    </row>
    <row r="727" spans="1:79" ht="21.75" customHeight="1" x14ac:dyDescent="0.35">
      <c r="A727" s="95"/>
      <c r="B727" s="570" t="str">
        <f>IF(ROSTER!B$16="","",ROSTER!B$16)</f>
        <v/>
      </c>
      <c r="C727" s="572" t="str">
        <f>IF(ROSTER!C$16="","",ROSTER!C$16)</f>
        <v/>
      </c>
      <c r="D727" s="573"/>
      <c r="E727" s="574"/>
      <c r="F727" s="576">
        <f>IF(E727="y",1,IF(E727="S",1,0))</f>
        <v>0</v>
      </c>
      <c r="G727" s="582">
        <f>IF(E727="S",1,0)</f>
        <v>0</v>
      </c>
      <c r="H727" s="578"/>
      <c r="I727" s="543"/>
      <c r="J727" s="542"/>
      <c r="K727" s="580"/>
      <c r="L727" s="584"/>
      <c r="M727" s="585"/>
      <c r="N727" s="588">
        <f>L727+J727</f>
        <v>0</v>
      </c>
      <c r="O727" s="589"/>
      <c r="P727" s="542"/>
      <c r="Q727" s="580"/>
      <c r="R727" s="584"/>
      <c r="S727" s="585"/>
      <c r="T727" s="588">
        <f>R727-P727</f>
        <v>0</v>
      </c>
      <c r="U727" s="588"/>
      <c r="V727" s="542"/>
      <c r="W727" s="543"/>
      <c r="X727" s="593"/>
      <c r="Y727" s="543"/>
      <c r="Z727" s="542"/>
      <c r="AA727" s="543"/>
      <c r="AB727" s="542"/>
      <c r="AC727" s="543"/>
      <c r="AD727" s="542"/>
      <c r="AE727" s="580"/>
      <c r="AF727" s="584"/>
      <c r="AG727" s="585"/>
      <c r="AH727" s="595">
        <f>IF(AD727=0,0,(AF727/AD727)*100)</f>
        <v>0</v>
      </c>
      <c r="AI727" s="596"/>
      <c r="AJ727" s="542"/>
      <c r="AK727" s="580"/>
      <c r="AL727" s="584"/>
      <c r="AM727" s="585"/>
      <c r="AN727" s="595">
        <f>IF(AJ727=0,0,(AL727/AJ727)*100)</f>
        <v>0</v>
      </c>
      <c r="AO727" s="596"/>
      <c r="AP727" s="542"/>
      <c r="AQ727" s="580"/>
      <c r="AR727" s="584"/>
      <c r="AS727" s="585"/>
      <c r="AT727" s="595">
        <f>IF(AP727=0,0,(AR727/AP727)*100)</f>
        <v>0</v>
      </c>
      <c r="AU727" s="596"/>
      <c r="AV727" s="599">
        <f>AD727+AJ727+AP727</f>
        <v>0</v>
      </c>
      <c r="AW727" s="600"/>
      <c r="AX727" s="630">
        <f>AF727+AL727+AR727</f>
        <v>0</v>
      </c>
      <c r="AY727" s="631"/>
      <c r="AZ727" s="595">
        <f>IF(AV727=0,0,(AX727/AV727)*100)</f>
        <v>0</v>
      </c>
      <c r="BA727" s="596"/>
      <c r="BB727" s="542"/>
      <c r="BC727" s="580"/>
      <c r="BD727" s="584"/>
      <c r="BE727" s="585"/>
      <c r="BF727" s="595">
        <f>IF(BB727=0,0,(BD727/BB727)*100)</f>
        <v>0</v>
      </c>
      <c r="BG727" s="596"/>
      <c r="BH727" s="599">
        <f>AV727+BB727</f>
        <v>0</v>
      </c>
      <c r="BI727" s="600"/>
      <c r="BJ727" s="630">
        <f>AX727+BD727</f>
        <v>0</v>
      </c>
      <c r="BK727" s="631"/>
      <c r="BL727" s="595">
        <f>IF(BH727=0,0,(BJ727/BH727)*100)</f>
        <v>0</v>
      </c>
      <c r="BM727" s="596"/>
      <c r="BN727" s="656">
        <f>(AF727*2)+(AL727*2)+(AR727*3)+BD727</f>
        <v>0</v>
      </c>
      <c r="BO727" s="657"/>
      <c r="BP727" s="658"/>
      <c r="BQ727" s="676">
        <f t="shared" ref="BQ727" si="682">IF(BS727=0,0,50*BR727/BS727)</f>
        <v>0</v>
      </c>
      <c r="BR727" s="662">
        <f t="shared" ref="BR727" si="683">(BN727*BU$719)+(N727*BU$720)+(Z727*BU$721)+(R727*BU$722)+(X727*BU$723)+(AB727*BU$724)+(V727*BU$729)</f>
        <v>0</v>
      </c>
      <c r="BS727" s="662">
        <f t="shared" ref="BS727" si="684">((BB727-BD727)*BU$726)+((AV727-AX727)*BU$725)+(H727*BU$727)+(P727*BU$728)</f>
        <v>0</v>
      </c>
      <c r="BT727" s="19" t="s">
        <v>83</v>
      </c>
      <c r="BU727" s="277">
        <f>IF(BQ714="B",'VALUE POINTS'!L$18,IF('GAME STATS'!BQ714="C",'VALUE POINTS'!M$18,'VALUE POINTS'!K$18))</f>
        <v>2</v>
      </c>
      <c r="BV727" s="278"/>
    </row>
    <row r="728" spans="1:79" ht="21.75" customHeight="1" x14ac:dyDescent="0.35">
      <c r="A728" s="95"/>
      <c r="B728" s="571"/>
      <c r="C728" s="642" t="str">
        <f>IF(ROSTER!D$16="","",ROSTER!D$16)</f>
        <v/>
      </c>
      <c r="D728" s="643"/>
      <c r="E728" s="575"/>
      <c r="F728" s="577"/>
      <c r="G728" s="583"/>
      <c r="H728" s="579"/>
      <c r="I728" s="545"/>
      <c r="J728" s="544"/>
      <c r="K728" s="581"/>
      <c r="L728" s="586"/>
      <c r="M728" s="587"/>
      <c r="N728" s="592" t="s">
        <v>16</v>
      </c>
      <c r="O728" s="603"/>
      <c r="P728" s="544"/>
      <c r="Q728" s="581"/>
      <c r="R728" s="586"/>
      <c r="S728" s="587"/>
      <c r="T728" s="592" t="s">
        <v>16</v>
      </c>
      <c r="U728" s="592"/>
      <c r="V728" s="544"/>
      <c r="W728" s="545"/>
      <c r="X728" s="594"/>
      <c r="Y728" s="545"/>
      <c r="Z728" s="544"/>
      <c r="AA728" s="545"/>
      <c r="AB728" s="544"/>
      <c r="AC728" s="545"/>
      <c r="AD728" s="544"/>
      <c r="AE728" s="581"/>
      <c r="AF728" s="586"/>
      <c r="AG728" s="587"/>
      <c r="AH728" s="626"/>
      <c r="AI728" s="627"/>
      <c r="AJ728" s="544"/>
      <c r="AK728" s="581"/>
      <c r="AL728" s="586"/>
      <c r="AM728" s="587"/>
      <c r="AN728" s="626"/>
      <c r="AO728" s="627"/>
      <c r="AP728" s="544"/>
      <c r="AQ728" s="581"/>
      <c r="AR728" s="586"/>
      <c r="AS728" s="587"/>
      <c r="AT728" s="626"/>
      <c r="AU728" s="627"/>
      <c r="AV728" s="628"/>
      <c r="AW728" s="629"/>
      <c r="AX728" s="632"/>
      <c r="AY728" s="633"/>
      <c r="AZ728" s="626"/>
      <c r="BA728" s="627"/>
      <c r="BB728" s="544"/>
      <c r="BC728" s="581"/>
      <c r="BD728" s="586"/>
      <c r="BE728" s="587"/>
      <c r="BF728" s="626"/>
      <c r="BG728" s="627"/>
      <c r="BH728" s="628"/>
      <c r="BI728" s="629"/>
      <c r="BJ728" s="632"/>
      <c r="BK728" s="633"/>
      <c r="BL728" s="626"/>
      <c r="BM728" s="627"/>
      <c r="BN728" s="678"/>
      <c r="BO728" s="679"/>
      <c r="BP728" s="680"/>
      <c r="BQ728" s="677"/>
      <c r="BR728" s="663"/>
      <c r="BS728" s="663"/>
      <c r="BT728" s="19" t="s">
        <v>84</v>
      </c>
      <c r="BU728" s="277">
        <f>IF(BQ714="B",'VALUE POINTS'!L$19,IF('GAME STATS'!BQ714="C",'VALUE POINTS'!M$19,'VALUE POINTS'!K$19))</f>
        <v>2</v>
      </c>
      <c r="BV728" s="278"/>
    </row>
    <row r="729" spans="1:79" ht="21.75" customHeight="1" x14ac:dyDescent="0.35">
      <c r="A729" s="95"/>
      <c r="B729" s="570" t="str">
        <f>IF(ROSTER!B$18="","",ROSTER!B$18)</f>
        <v/>
      </c>
      <c r="C729" s="572" t="str">
        <f>IF(ROSTER!C$18="","",ROSTER!C$18)</f>
        <v/>
      </c>
      <c r="D729" s="573"/>
      <c r="E729" s="574"/>
      <c r="F729" s="576">
        <f>IF(E729="y",1,IF(E729="S",1,0))</f>
        <v>0</v>
      </c>
      <c r="G729" s="582">
        <f>IF(E729="S",1,0)</f>
        <v>0</v>
      </c>
      <c r="H729" s="578"/>
      <c r="I729" s="543"/>
      <c r="J729" s="542"/>
      <c r="K729" s="580"/>
      <c r="L729" s="584"/>
      <c r="M729" s="585"/>
      <c r="N729" s="588">
        <f>L729+J729</f>
        <v>0</v>
      </c>
      <c r="O729" s="589"/>
      <c r="P729" s="542"/>
      <c r="Q729" s="580"/>
      <c r="R729" s="584"/>
      <c r="S729" s="585"/>
      <c r="T729" s="588">
        <f>R729-P729</f>
        <v>0</v>
      </c>
      <c r="U729" s="588"/>
      <c r="V729" s="542"/>
      <c r="W729" s="543"/>
      <c r="X729" s="593"/>
      <c r="Y729" s="543"/>
      <c r="Z729" s="542"/>
      <c r="AA729" s="543"/>
      <c r="AB729" s="542"/>
      <c r="AC729" s="543"/>
      <c r="AD729" s="542"/>
      <c r="AE729" s="580"/>
      <c r="AF729" s="584"/>
      <c r="AG729" s="585"/>
      <c r="AH729" s="595">
        <f>IF(AD729=0,0,(AF729/AD729)*100)</f>
        <v>0</v>
      </c>
      <c r="AI729" s="596"/>
      <c r="AJ729" s="542"/>
      <c r="AK729" s="580"/>
      <c r="AL729" s="584"/>
      <c r="AM729" s="585"/>
      <c r="AN729" s="595">
        <f>IF(AJ729=0,0,(AL729/AJ729)*100)</f>
        <v>0</v>
      </c>
      <c r="AO729" s="596"/>
      <c r="AP729" s="542"/>
      <c r="AQ729" s="580"/>
      <c r="AR729" s="584"/>
      <c r="AS729" s="585"/>
      <c r="AT729" s="595">
        <f>IF(AP729=0,0,(AR729/AP729)*100)</f>
        <v>0</v>
      </c>
      <c r="AU729" s="596"/>
      <c r="AV729" s="599">
        <f>AD729+AJ729+AP729</f>
        <v>0</v>
      </c>
      <c r="AW729" s="600"/>
      <c r="AX729" s="630">
        <f>AF729+AL729+AR729</f>
        <v>0</v>
      </c>
      <c r="AY729" s="631"/>
      <c r="AZ729" s="595">
        <f>IF(AV729=0,0,(AX729/AV729)*100)</f>
        <v>0</v>
      </c>
      <c r="BA729" s="596"/>
      <c r="BB729" s="542"/>
      <c r="BC729" s="580"/>
      <c r="BD729" s="584"/>
      <c r="BE729" s="585"/>
      <c r="BF729" s="595">
        <f>IF(BB729=0,0,(BD729/BB729)*100)</f>
        <v>0</v>
      </c>
      <c r="BG729" s="596"/>
      <c r="BH729" s="599">
        <f>AV729+BB729</f>
        <v>0</v>
      </c>
      <c r="BI729" s="600"/>
      <c r="BJ729" s="630">
        <f>AX729+BD729</f>
        <v>0</v>
      </c>
      <c r="BK729" s="631"/>
      <c r="BL729" s="595">
        <f>IF(BH729=0,0,(BJ729/BH729)*100)</f>
        <v>0</v>
      </c>
      <c r="BM729" s="596"/>
      <c r="BN729" s="656">
        <f>(AF729*2)+(AL729*2)+(AR729*3)+BD729</f>
        <v>0</v>
      </c>
      <c r="BO729" s="657"/>
      <c r="BP729" s="658"/>
      <c r="BQ729" s="676">
        <f t="shared" ref="BQ729" si="685">IF(BS729=0,0,50*BR729/BS729)</f>
        <v>0</v>
      </c>
      <c r="BR729" s="662">
        <f t="shared" ref="BR729" si="686">(BN729*BU$719)+(N729*BU$720)+(Z729*BU$721)+(R729*BU$722)+(X729*BU$723)+(AB729*BU$724)+(V729*BU$729)</f>
        <v>0</v>
      </c>
      <c r="BS729" s="662">
        <f t="shared" ref="BS729" si="687">((BB729-BD729)*BU$726)+((AV729-AX729)*BU$725)+(H729*BU$727)+(P729*BU$728)</f>
        <v>0</v>
      </c>
      <c r="BT729" s="19" t="s">
        <v>160</v>
      </c>
      <c r="BU729" s="277">
        <f>IF(BQ714="B",'VALUE POINTS'!L$20,IF('GAME STATS'!BQ714="C",'VALUE POINTS'!M$20,'VALUE POINTS'!K$20))</f>
        <v>1</v>
      </c>
      <c r="BV729" s="278"/>
    </row>
    <row r="730" spans="1:79" ht="21.75" customHeight="1" x14ac:dyDescent="0.25">
      <c r="A730" s="95"/>
      <c r="B730" s="571"/>
      <c r="C730" s="642" t="str">
        <f>IF(ROSTER!D$18="","",ROSTER!D$18)</f>
        <v/>
      </c>
      <c r="D730" s="643"/>
      <c r="E730" s="575"/>
      <c r="F730" s="577"/>
      <c r="G730" s="583"/>
      <c r="H730" s="579"/>
      <c r="I730" s="545"/>
      <c r="J730" s="544"/>
      <c r="K730" s="581"/>
      <c r="L730" s="586"/>
      <c r="M730" s="587"/>
      <c r="N730" s="592" t="s">
        <v>16</v>
      </c>
      <c r="O730" s="603"/>
      <c r="P730" s="544"/>
      <c r="Q730" s="581"/>
      <c r="R730" s="586"/>
      <c r="S730" s="587"/>
      <c r="T730" s="592" t="s">
        <v>16</v>
      </c>
      <c r="U730" s="592"/>
      <c r="V730" s="544"/>
      <c r="W730" s="545"/>
      <c r="X730" s="594"/>
      <c r="Y730" s="545"/>
      <c r="Z730" s="544"/>
      <c r="AA730" s="545"/>
      <c r="AB730" s="544"/>
      <c r="AC730" s="545"/>
      <c r="AD730" s="544"/>
      <c r="AE730" s="581"/>
      <c r="AF730" s="586"/>
      <c r="AG730" s="587"/>
      <c r="AH730" s="626"/>
      <c r="AI730" s="627"/>
      <c r="AJ730" s="544"/>
      <c r="AK730" s="581"/>
      <c r="AL730" s="586"/>
      <c r="AM730" s="587"/>
      <c r="AN730" s="626"/>
      <c r="AO730" s="627"/>
      <c r="AP730" s="544"/>
      <c r="AQ730" s="581"/>
      <c r="AR730" s="586"/>
      <c r="AS730" s="587"/>
      <c r="AT730" s="626"/>
      <c r="AU730" s="627"/>
      <c r="AV730" s="628"/>
      <c r="AW730" s="629"/>
      <c r="AX730" s="632"/>
      <c r="AY730" s="633"/>
      <c r="AZ730" s="626"/>
      <c r="BA730" s="627"/>
      <c r="BB730" s="544"/>
      <c r="BC730" s="581"/>
      <c r="BD730" s="586"/>
      <c r="BE730" s="587"/>
      <c r="BF730" s="626"/>
      <c r="BG730" s="627"/>
      <c r="BH730" s="628"/>
      <c r="BI730" s="629"/>
      <c r="BJ730" s="632"/>
      <c r="BK730" s="633"/>
      <c r="BL730" s="626"/>
      <c r="BM730" s="627"/>
      <c r="BN730" s="678"/>
      <c r="BO730" s="679"/>
      <c r="BP730" s="680"/>
      <c r="BQ730" s="677"/>
      <c r="BR730" s="663"/>
      <c r="BS730" s="663"/>
      <c r="BT730" s="15"/>
      <c r="BU730" s="15"/>
      <c r="BV730" s="95"/>
    </row>
    <row r="731" spans="1:79" ht="21.75" customHeight="1" x14ac:dyDescent="0.25">
      <c r="A731" s="95"/>
      <c r="B731" s="570" t="str">
        <f>IF(ROSTER!B$20="","",ROSTER!B$20)</f>
        <v/>
      </c>
      <c r="C731" s="572" t="str">
        <f>IF(ROSTER!C$20="","",ROSTER!C$20)</f>
        <v/>
      </c>
      <c r="D731" s="573"/>
      <c r="E731" s="574"/>
      <c r="F731" s="576">
        <f>IF(E731="y",1,IF(E731="S",1,0))</f>
        <v>0</v>
      </c>
      <c r="G731" s="582">
        <f>IF(E731="S",1,0)</f>
        <v>0</v>
      </c>
      <c r="H731" s="578"/>
      <c r="I731" s="543"/>
      <c r="J731" s="542"/>
      <c r="K731" s="580"/>
      <c r="L731" s="584"/>
      <c r="M731" s="585"/>
      <c r="N731" s="588">
        <f>L731+J731</f>
        <v>0</v>
      </c>
      <c r="O731" s="589"/>
      <c r="P731" s="542"/>
      <c r="Q731" s="580"/>
      <c r="R731" s="584"/>
      <c r="S731" s="585"/>
      <c r="T731" s="588">
        <f>R731-P731</f>
        <v>0</v>
      </c>
      <c r="U731" s="588"/>
      <c r="V731" s="542"/>
      <c r="W731" s="543"/>
      <c r="X731" s="593"/>
      <c r="Y731" s="543"/>
      <c r="Z731" s="542"/>
      <c r="AA731" s="543"/>
      <c r="AB731" s="542"/>
      <c r="AC731" s="543"/>
      <c r="AD731" s="542"/>
      <c r="AE731" s="580"/>
      <c r="AF731" s="584"/>
      <c r="AG731" s="585"/>
      <c r="AH731" s="595">
        <f>IF(AD731=0,0,(AF731/AD731)*100)</f>
        <v>0</v>
      </c>
      <c r="AI731" s="596"/>
      <c r="AJ731" s="542"/>
      <c r="AK731" s="580"/>
      <c r="AL731" s="584"/>
      <c r="AM731" s="585"/>
      <c r="AN731" s="595">
        <f>IF(AJ731=0,0,(AL731/AJ731)*100)</f>
        <v>0</v>
      </c>
      <c r="AO731" s="596"/>
      <c r="AP731" s="542"/>
      <c r="AQ731" s="580"/>
      <c r="AR731" s="584"/>
      <c r="AS731" s="585"/>
      <c r="AT731" s="595">
        <f>IF(AP731=0,0,(AR731/AP731)*100)</f>
        <v>0</v>
      </c>
      <c r="AU731" s="596"/>
      <c r="AV731" s="599">
        <f>AD731+AJ731+AP731</f>
        <v>0</v>
      </c>
      <c r="AW731" s="600"/>
      <c r="AX731" s="630">
        <f>AF731+AL731+AR731</f>
        <v>0</v>
      </c>
      <c r="AY731" s="631"/>
      <c r="AZ731" s="595">
        <f>IF(AV731=0,0,(AX731/AV731)*100)</f>
        <v>0</v>
      </c>
      <c r="BA731" s="596"/>
      <c r="BB731" s="542"/>
      <c r="BC731" s="580"/>
      <c r="BD731" s="584"/>
      <c r="BE731" s="585"/>
      <c r="BF731" s="595">
        <f>IF(BB731=0,0,(BD731/BB731)*100)</f>
        <v>0</v>
      </c>
      <c r="BG731" s="596"/>
      <c r="BH731" s="599">
        <f>AV731+BB731</f>
        <v>0</v>
      </c>
      <c r="BI731" s="600"/>
      <c r="BJ731" s="630">
        <f>AX731+BD731</f>
        <v>0</v>
      </c>
      <c r="BK731" s="631"/>
      <c r="BL731" s="595">
        <f>IF(BH731=0,0,(BJ731/BH731)*100)</f>
        <v>0</v>
      </c>
      <c r="BM731" s="596"/>
      <c r="BN731" s="656">
        <f>(AF731*2)+(AL731*2)+(AR731*3)+BD731</f>
        <v>0</v>
      </c>
      <c r="BO731" s="657"/>
      <c r="BP731" s="658"/>
      <c r="BQ731" s="676">
        <f t="shared" ref="BQ731" si="688">IF(BS731=0,0,50*BR731/BS731)</f>
        <v>0</v>
      </c>
      <c r="BR731" s="662">
        <f t="shared" ref="BR731" si="689">(BN731*BU$719)+(N731*BU$720)+(Z731*BU$721)+(R731*BU$722)+(X731*BU$723)+(AB731*BU$724)+(V731*BU$729)</f>
        <v>0</v>
      </c>
      <c r="BS731" s="662">
        <f t="shared" ref="BS731" si="690">((BB731-BD731)*BU$726)+((AV731-AX731)*BU$725)+(H731*BU$727)+(P731*BU$728)</f>
        <v>0</v>
      </c>
      <c r="BT731" s="15"/>
      <c r="BU731" s="15"/>
      <c r="BV731" s="95"/>
    </row>
    <row r="732" spans="1:79" ht="21.75" customHeight="1" x14ac:dyDescent="0.25">
      <c r="A732" s="95"/>
      <c r="B732" s="571"/>
      <c r="C732" s="642" t="str">
        <f>IF(ROSTER!D$20="","",ROSTER!D$20)</f>
        <v/>
      </c>
      <c r="D732" s="643"/>
      <c r="E732" s="575"/>
      <c r="F732" s="577"/>
      <c r="G732" s="583"/>
      <c r="H732" s="579"/>
      <c r="I732" s="545"/>
      <c r="J732" s="544"/>
      <c r="K732" s="581"/>
      <c r="L732" s="586"/>
      <c r="M732" s="587"/>
      <c r="N732" s="592" t="s">
        <v>16</v>
      </c>
      <c r="O732" s="603"/>
      <c r="P732" s="544"/>
      <c r="Q732" s="581"/>
      <c r="R732" s="586"/>
      <c r="S732" s="587"/>
      <c r="T732" s="592" t="s">
        <v>16</v>
      </c>
      <c r="U732" s="592"/>
      <c r="V732" s="544"/>
      <c r="W732" s="545"/>
      <c r="X732" s="594"/>
      <c r="Y732" s="545"/>
      <c r="Z732" s="544"/>
      <c r="AA732" s="545"/>
      <c r="AB732" s="544"/>
      <c r="AC732" s="545"/>
      <c r="AD732" s="544"/>
      <c r="AE732" s="581"/>
      <c r="AF732" s="586"/>
      <c r="AG732" s="587"/>
      <c r="AH732" s="626"/>
      <c r="AI732" s="627"/>
      <c r="AJ732" s="544"/>
      <c r="AK732" s="581"/>
      <c r="AL732" s="586"/>
      <c r="AM732" s="587"/>
      <c r="AN732" s="626"/>
      <c r="AO732" s="627"/>
      <c r="AP732" s="544"/>
      <c r="AQ732" s="581"/>
      <c r="AR732" s="586"/>
      <c r="AS732" s="587"/>
      <c r="AT732" s="626"/>
      <c r="AU732" s="627"/>
      <c r="AV732" s="628"/>
      <c r="AW732" s="629"/>
      <c r="AX732" s="632"/>
      <c r="AY732" s="633"/>
      <c r="AZ732" s="626"/>
      <c r="BA732" s="627"/>
      <c r="BB732" s="544"/>
      <c r="BC732" s="581"/>
      <c r="BD732" s="586"/>
      <c r="BE732" s="587"/>
      <c r="BF732" s="626"/>
      <c r="BG732" s="627"/>
      <c r="BH732" s="628"/>
      <c r="BI732" s="629"/>
      <c r="BJ732" s="632"/>
      <c r="BK732" s="633"/>
      <c r="BL732" s="626"/>
      <c r="BM732" s="627"/>
      <c r="BN732" s="678"/>
      <c r="BO732" s="679"/>
      <c r="BP732" s="680"/>
      <c r="BQ732" s="677"/>
      <c r="BR732" s="663"/>
      <c r="BS732" s="663"/>
      <c r="BT732" s="15"/>
      <c r="BU732" s="15"/>
      <c r="BV732" s="95"/>
    </row>
    <row r="733" spans="1:79" ht="21.75" customHeight="1" x14ac:dyDescent="0.25">
      <c r="A733" s="95"/>
      <c r="B733" s="570" t="str">
        <f>IF(ROSTER!B$22="","",ROSTER!B$22)</f>
        <v/>
      </c>
      <c r="C733" s="572" t="str">
        <f>IF(ROSTER!C$22="","",ROSTER!C$22)</f>
        <v/>
      </c>
      <c r="D733" s="573"/>
      <c r="E733" s="574"/>
      <c r="F733" s="576">
        <f>IF(E733="y",1,IF(E733="S",1,0))</f>
        <v>0</v>
      </c>
      <c r="G733" s="582">
        <f>IF(E733="S",1,0)</f>
        <v>0</v>
      </c>
      <c r="H733" s="578"/>
      <c r="I733" s="543"/>
      <c r="J733" s="542"/>
      <c r="K733" s="580"/>
      <c r="L733" s="584"/>
      <c r="M733" s="585"/>
      <c r="N733" s="588">
        <f>L733+J733</f>
        <v>0</v>
      </c>
      <c r="O733" s="589"/>
      <c r="P733" s="542"/>
      <c r="Q733" s="580"/>
      <c r="R733" s="584"/>
      <c r="S733" s="585"/>
      <c r="T733" s="588">
        <f>R733-P733</f>
        <v>0</v>
      </c>
      <c r="U733" s="588"/>
      <c r="V733" s="542"/>
      <c r="W733" s="543"/>
      <c r="X733" s="593"/>
      <c r="Y733" s="543"/>
      <c r="Z733" s="542"/>
      <c r="AA733" s="543"/>
      <c r="AB733" s="542"/>
      <c r="AC733" s="543"/>
      <c r="AD733" s="542"/>
      <c r="AE733" s="580"/>
      <c r="AF733" s="584"/>
      <c r="AG733" s="585"/>
      <c r="AH733" s="595">
        <f>IF(AD733=0,0,(AF733/AD733)*100)</f>
        <v>0</v>
      </c>
      <c r="AI733" s="596"/>
      <c r="AJ733" s="542"/>
      <c r="AK733" s="580"/>
      <c r="AL733" s="584"/>
      <c r="AM733" s="585"/>
      <c r="AN733" s="595">
        <f>IF(AJ733=0,0,(AL733/AJ733)*100)</f>
        <v>0</v>
      </c>
      <c r="AO733" s="596"/>
      <c r="AP733" s="542"/>
      <c r="AQ733" s="580"/>
      <c r="AR733" s="584"/>
      <c r="AS733" s="585"/>
      <c r="AT733" s="595">
        <f>IF(AP733=0,0,(AR733/AP733)*100)</f>
        <v>0</v>
      </c>
      <c r="AU733" s="596"/>
      <c r="AV733" s="599">
        <f>AD733+AJ733+AP733</f>
        <v>0</v>
      </c>
      <c r="AW733" s="600"/>
      <c r="AX733" s="630">
        <f>AF733+AL733+AR733</f>
        <v>0</v>
      </c>
      <c r="AY733" s="631"/>
      <c r="AZ733" s="595">
        <f>IF(AV733=0,0,(AX733/AV733)*100)</f>
        <v>0</v>
      </c>
      <c r="BA733" s="596"/>
      <c r="BB733" s="542"/>
      <c r="BC733" s="580"/>
      <c r="BD733" s="584"/>
      <c r="BE733" s="585"/>
      <c r="BF733" s="595">
        <f>IF(BB733=0,0,(BD733/BB733)*100)</f>
        <v>0</v>
      </c>
      <c r="BG733" s="596"/>
      <c r="BH733" s="599">
        <f>AV733+BB733</f>
        <v>0</v>
      </c>
      <c r="BI733" s="600"/>
      <c r="BJ733" s="630">
        <f>AX733+BD733</f>
        <v>0</v>
      </c>
      <c r="BK733" s="631"/>
      <c r="BL733" s="595">
        <f>IF(BH733=0,0,(BJ733/BH733)*100)</f>
        <v>0</v>
      </c>
      <c r="BM733" s="596"/>
      <c r="BN733" s="656">
        <f>(AF733*2)+(AL733*2)+(AR733*3)+BD733</f>
        <v>0</v>
      </c>
      <c r="BO733" s="657"/>
      <c r="BP733" s="658"/>
      <c r="BQ733" s="676">
        <f t="shared" ref="BQ733" si="691">IF(BS733=0,0,50*BR733/BS733)</f>
        <v>0</v>
      </c>
      <c r="BR733" s="662">
        <f t="shared" ref="BR733" si="692">(BN733*BU$719)+(N733*BU$720)+(Z733*BU$721)+(R733*BU$722)+(X733*BU$723)+(AB733*BU$724)+(V733*BU$729)</f>
        <v>0</v>
      </c>
      <c r="BS733" s="662">
        <f t="shared" ref="BS733" si="693">((BB733-BD733)*BU$726)+((AV733-AX733)*BU$725)+(H733*BU$727)+(P733*BU$728)</f>
        <v>0</v>
      </c>
      <c r="BT733" s="15"/>
      <c r="BU733" s="15"/>
      <c r="BV733" s="95"/>
    </row>
    <row r="734" spans="1:79" ht="21.75" customHeight="1" x14ac:dyDescent="0.25">
      <c r="A734" s="95"/>
      <c r="B734" s="571"/>
      <c r="C734" s="642" t="str">
        <f>IF(ROSTER!D$22="","",ROSTER!D$22)</f>
        <v/>
      </c>
      <c r="D734" s="643"/>
      <c r="E734" s="575"/>
      <c r="F734" s="577"/>
      <c r="G734" s="583"/>
      <c r="H734" s="579"/>
      <c r="I734" s="545"/>
      <c r="J734" s="544"/>
      <c r="K734" s="581"/>
      <c r="L734" s="586"/>
      <c r="M734" s="587"/>
      <c r="N734" s="592" t="s">
        <v>16</v>
      </c>
      <c r="O734" s="603"/>
      <c r="P734" s="544"/>
      <c r="Q734" s="581"/>
      <c r="R734" s="586"/>
      <c r="S734" s="587"/>
      <c r="T734" s="592" t="s">
        <v>16</v>
      </c>
      <c r="U734" s="592"/>
      <c r="V734" s="544"/>
      <c r="W734" s="545"/>
      <c r="X734" s="594"/>
      <c r="Y734" s="545"/>
      <c r="Z734" s="544"/>
      <c r="AA734" s="545"/>
      <c r="AB734" s="544"/>
      <c r="AC734" s="545"/>
      <c r="AD734" s="544"/>
      <c r="AE734" s="581"/>
      <c r="AF734" s="586"/>
      <c r="AG734" s="587"/>
      <c r="AH734" s="626"/>
      <c r="AI734" s="627"/>
      <c r="AJ734" s="544"/>
      <c r="AK734" s="581"/>
      <c r="AL734" s="586"/>
      <c r="AM734" s="587"/>
      <c r="AN734" s="626"/>
      <c r="AO734" s="627"/>
      <c r="AP734" s="544"/>
      <c r="AQ734" s="581"/>
      <c r="AR734" s="586"/>
      <c r="AS734" s="587"/>
      <c r="AT734" s="626"/>
      <c r="AU734" s="627"/>
      <c r="AV734" s="628"/>
      <c r="AW734" s="629"/>
      <c r="AX734" s="632"/>
      <c r="AY734" s="633"/>
      <c r="AZ734" s="626"/>
      <c r="BA734" s="627"/>
      <c r="BB734" s="544"/>
      <c r="BC734" s="581"/>
      <c r="BD734" s="586"/>
      <c r="BE734" s="587"/>
      <c r="BF734" s="626"/>
      <c r="BG734" s="627"/>
      <c r="BH734" s="628"/>
      <c r="BI734" s="629"/>
      <c r="BJ734" s="632"/>
      <c r="BK734" s="633"/>
      <c r="BL734" s="626"/>
      <c r="BM734" s="627"/>
      <c r="BN734" s="678"/>
      <c r="BO734" s="679"/>
      <c r="BP734" s="680"/>
      <c r="BQ734" s="677"/>
      <c r="BR734" s="663"/>
      <c r="BS734" s="663"/>
      <c r="BT734" s="15"/>
      <c r="BU734" s="15"/>
      <c r="BV734" s="95"/>
    </row>
    <row r="735" spans="1:79" ht="21.75" customHeight="1" x14ac:dyDescent="0.25">
      <c r="A735" s="95"/>
      <c r="B735" s="570" t="str">
        <f>IF(ROSTER!B$24="","",ROSTER!B$24)</f>
        <v/>
      </c>
      <c r="C735" s="572" t="str">
        <f>IF(ROSTER!C$24="","",ROSTER!C$24)</f>
        <v/>
      </c>
      <c r="D735" s="573"/>
      <c r="E735" s="574"/>
      <c r="F735" s="576">
        <f>IF(E735="y",1,IF(E735="S",1,0))</f>
        <v>0</v>
      </c>
      <c r="G735" s="582">
        <f>IF(E735="S",1,0)</f>
        <v>0</v>
      </c>
      <c r="H735" s="578"/>
      <c r="I735" s="543"/>
      <c r="J735" s="542"/>
      <c r="K735" s="580"/>
      <c r="L735" s="584"/>
      <c r="M735" s="585"/>
      <c r="N735" s="588">
        <f>L735+J735</f>
        <v>0</v>
      </c>
      <c r="O735" s="589"/>
      <c r="P735" s="542"/>
      <c r="Q735" s="580"/>
      <c r="R735" s="584"/>
      <c r="S735" s="585"/>
      <c r="T735" s="588">
        <f>R735-P735</f>
        <v>0</v>
      </c>
      <c r="U735" s="588"/>
      <c r="V735" s="542"/>
      <c r="W735" s="543"/>
      <c r="X735" s="593"/>
      <c r="Y735" s="543"/>
      <c r="Z735" s="542"/>
      <c r="AA735" s="543"/>
      <c r="AB735" s="542"/>
      <c r="AC735" s="543"/>
      <c r="AD735" s="542"/>
      <c r="AE735" s="580"/>
      <c r="AF735" s="584"/>
      <c r="AG735" s="585"/>
      <c r="AH735" s="595">
        <f>IF(AD735=0,0,(AF735/AD735)*100)</f>
        <v>0</v>
      </c>
      <c r="AI735" s="596"/>
      <c r="AJ735" s="542"/>
      <c r="AK735" s="580"/>
      <c r="AL735" s="584"/>
      <c r="AM735" s="585"/>
      <c r="AN735" s="595">
        <f>IF(AJ735=0,0,(AL735/AJ735)*100)</f>
        <v>0</v>
      </c>
      <c r="AO735" s="596"/>
      <c r="AP735" s="542"/>
      <c r="AQ735" s="580"/>
      <c r="AR735" s="584"/>
      <c r="AS735" s="585"/>
      <c r="AT735" s="595">
        <f>IF(AP735=0,0,(AR735/AP735)*100)</f>
        <v>0</v>
      </c>
      <c r="AU735" s="596"/>
      <c r="AV735" s="599">
        <f>AD735+AJ735+AP735</f>
        <v>0</v>
      </c>
      <c r="AW735" s="600"/>
      <c r="AX735" s="630">
        <f>AF735+AL735+AR735</f>
        <v>0</v>
      </c>
      <c r="AY735" s="631"/>
      <c r="AZ735" s="595">
        <f>IF(AV735=0,0,(AX735/AV735)*100)</f>
        <v>0</v>
      </c>
      <c r="BA735" s="596"/>
      <c r="BB735" s="542"/>
      <c r="BC735" s="580"/>
      <c r="BD735" s="584"/>
      <c r="BE735" s="585"/>
      <c r="BF735" s="595">
        <f>IF(BB735=0,0,(BD735/BB735)*100)</f>
        <v>0</v>
      </c>
      <c r="BG735" s="596"/>
      <c r="BH735" s="599">
        <f>AV735+BB735</f>
        <v>0</v>
      </c>
      <c r="BI735" s="600"/>
      <c r="BJ735" s="630">
        <f>AX735+BD735</f>
        <v>0</v>
      </c>
      <c r="BK735" s="631"/>
      <c r="BL735" s="595">
        <f>IF(BH735=0,0,(BJ735/BH735)*100)</f>
        <v>0</v>
      </c>
      <c r="BM735" s="596"/>
      <c r="BN735" s="656">
        <f>(AF735*2)+(AL735*2)+(AR735*3)+BD735</f>
        <v>0</v>
      </c>
      <c r="BO735" s="657"/>
      <c r="BP735" s="658"/>
      <c r="BQ735" s="676">
        <f t="shared" ref="BQ735" si="694">IF(BS735=0,0,50*BR735/BS735)</f>
        <v>0</v>
      </c>
      <c r="BR735" s="662">
        <f t="shared" ref="BR735" si="695">(BN735*BU$719)+(N735*BU$720)+(Z735*BU$721)+(R735*BU$722)+(X735*BU$723)+(AB735*BU$724)+(V735*BU$729)</f>
        <v>0</v>
      </c>
      <c r="BS735" s="662">
        <f t="shared" ref="BS735" si="696">((BB735-BD735)*BU$726)+((AV735-AX735)*BU$725)+(H735*BU$727)+(P735*BU$728)</f>
        <v>0</v>
      </c>
      <c r="BT735" s="15"/>
      <c r="BU735" s="15"/>
      <c r="BV735" s="95"/>
    </row>
    <row r="736" spans="1:79" ht="21.75" customHeight="1" x14ac:dyDescent="0.25">
      <c r="A736" s="95"/>
      <c r="B736" s="571"/>
      <c r="C736" s="642" t="str">
        <f>IF(ROSTER!D$24="","",ROSTER!D$24)</f>
        <v/>
      </c>
      <c r="D736" s="643"/>
      <c r="E736" s="575"/>
      <c r="F736" s="577"/>
      <c r="G736" s="583"/>
      <c r="H736" s="579"/>
      <c r="I736" s="545"/>
      <c r="J736" s="544"/>
      <c r="K736" s="581"/>
      <c r="L736" s="586"/>
      <c r="M736" s="587"/>
      <c r="N736" s="592" t="s">
        <v>16</v>
      </c>
      <c r="O736" s="603"/>
      <c r="P736" s="544"/>
      <c r="Q736" s="581"/>
      <c r="R736" s="586"/>
      <c r="S736" s="587"/>
      <c r="T736" s="592" t="s">
        <v>16</v>
      </c>
      <c r="U736" s="592"/>
      <c r="V736" s="544"/>
      <c r="W736" s="545"/>
      <c r="X736" s="594"/>
      <c r="Y736" s="545"/>
      <c r="Z736" s="544"/>
      <c r="AA736" s="545"/>
      <c r="AB736" s="544"/>
      <c r="AC736" s="545"/>
      <c r="AD736" s="544"/>
      <c r="AE736" s="581"/>
      <c r="AF736" s="586"/>
      <c r="AG736" s="587"/>
      <c r="AH736" s="626"/>
      <c r="AI736" s="627"/>
      <c r="AJ736" s="544"/>
      <c r="AK736" s="581"/>
      <c r="AL736" s="586"/>
      <c r="AM736" s="587"/>
      <c r="AN736" s="626"/>
      <c r="AO736" s="627"/>
      <c r="AP736" s="544"/>
      <c r="AQ736" s="581"/>
      <c r="AR736" s="586"/>
      <c r="AS736" s="587"/>
      <c r="AT736" s="626"/>
      <c r="AU736" s="627"/>
      <c r="AV736" s="628"/>
      <c r="AW736" s="629"/>
      <c r="AX736" s="632"/>
      <c r="AY736" s="633"/>
      <c r="AZ736" s="626"/>
      <c r="BA736" s="627"/>
      <c r="BB736" s="544"/>
      <c r="BC736" s="581"/>
      <c r="BD736" s="586"/>
      <c r="BE736" s="587"/>
      <c r="BF736" s="626"/>
      <c r="BG736" s="627"/>
      <c r="BH736" s="628"/>
      <c r="BI736" s="629"/>
      <c r="BJ736" s="632"/>
      <c r="BK736" s="633"/>
      <c r="BL736" s="626"/>
      <c r="BM736" s="627"/>
      <c r="BN736" s="678"/>
      <c r="BO736" s="679"/>
      <c r="BP736" s="680"/>
      <c r="BQ736" s="677"/>
      <c r="BR736" s="663"/>
      <c r="BS736" s="663"/>
      <c r="BT736" s="15"/>
      <c r="BU736" s="15"/>
      <c r="BV736" s="95"/>
    </row>
    <row r="737" spans="1:74" ht="21.75" customHeight="1" x14ac:dyDescent="0.25">
      <c r="A737" s="95"/>
      <c r="B737" s="570" t="str">
        <f>IF(ROSTER!B$26="","",ROSTER!B$26)</f>
        <v/>
      </c>
      <c r="C737" s="572" t="str">
        <f>IF(ROSTER!C$26="","",ROSTER!C$26)</f>
        <v/>
      </c>
      <c r="D737" s="573"/>
      <c r="E737" s="574"/>
      <c r="F737" s="576">
        <f>IF(E737="y",1,IF(E737="S",1,0))</f>
        <v>0</v>
      </c>
      <c r="G737" s="582">
        <f>IF(E737="S",1,0)</f>
        <v>0</v>
      </c>
      <c r="H737" s="578"/>
      <c r="I737" s="543"/>
      <c r="J737" s="542"/>
      <c r="K737" s="580"/>
      <c r="L737" s="584"/>
      <c r="M737" s="585"/>
      <c r="N737" s="588">
        <f>L737+J737</f>
        <v>0</v>
      </c>
      <c r="O737" s="589"/>
      <c r="P737" s="542"/>
      <c r="Q737" s="580"/>
      <c r="R737" s="584"/>
      <c r="S737" s="585"/>
      <c r="T737" s="588">
        <f>R737-P737</f>
        <v>0</v>
      </c>
      <c r="U737" s="588"/>
      <c r="V737" s="542"/>
      <c r="W737" s="543"/>
      <c r="X737" s="593"/>
      <c r="Y737" s="543"/>
      <c r="Z737" s="542"/>
      <c r="AA737" s="543"/>
      <c r="AB737" s="542"/>
      <c r="AC737" s="543"/>
      <c r="AD737" s="542"/>
      <c r="AE737" s="580"/>
      <c r="AF737" s="584"/>
      <c r="AG737" s="585"/>
      <c r="AH737" s="595">
        <f>IF(AD737=0,0,(AF737/AD737)*100)</f>
        <v>0</v>
      </c>
      <c r="AI737" s="596"/>
      <c r="AJ737" s="542"/>
      <c r="AK737" s="580"/>
      <c r="AL737" s="584"/>
      <c r="AM737" s="585"/>
      <c r="AN737" s="595">
        <f>IF(AJ737=0,0,(AL737/AJ737)*100)</f>
        <v>0</v>
      </c>
      <c r="AO737" s="596"/>
      <c r="AP737" s="542"/>
      <c r="AQ737" s="580"/>
      <c r="AR737" s="584"/>
      <c r="AS737" s="585"/>
      <c r="AT737" s="595">
        <f>IF(AP737=0,0,(AR737/AP737)*100)</f>
        <v>0</v>
      </c>
      <c r="AU737" s="596"/>
      <c r="AV737" s="599">
        <f>AD737+AJ737+AP737</f>
        <v>0</v>
      </c>
      <c r="AW737" s="600"/>
      <c r="AX737" s="630">
        <f>AF737+AL737+AR737</f>
        <v>0</v>
      </c>
      <c r="AY737" s="631"/>
      <c r="AZ737" s="595">
        <f>IF(AV737=0,0,(AX737/AV737)*100)</f>
        <v>0</v>
      </c>
      <c r="BA737" s="596"/>
      <c r="BB737" s="542"/>
      <c r="BC737" s="580"/>
      <c r="BD737" s="584"/>
      <c r="BE737" s="585"/>
      <c r="BF737" s="595">
        <f>IF(BB737=0,0,(BD737/BB737)*100)</f>
        <v>0</v>
      </c>
      <c r="BG737" s="596"/>
      <c r="BH737" s="599">
        <f>AV737+BB737</f>
        <v>0</v>
      </c>
      <c r="BI737" s="600"/>
      <c r="BJ737" s="630">
        <f>AX737+BD737</f>
        <v>0</v>
      </c>
      <c r="BK737" s="631"/>
      <c r="BL737" s="595">
        <f>IF(BH737=0,0,(BJ737/BH737)*100)</f>
        <v>0</v>
      </c>
      <c r="BM737" s="596"/>
      <c r="BN737" s="656">
        <f>(AF737*2)+(AL737*2)+(AR737*3)+BD737</f>
        <v>0</v>
      </c>
      <c r="BO737" s="657"/>
      <c r="BP737" s="658"/>
      <c r="BQ737" s="676">
        <f t="shared" ref="BQ737" si="697">IF(BS737=0,0,50*BR737/BS737)</f>
        <v>0</v>
      </c>
      <c r="BR737" s="662">
        <f t="shared" ref="BR737" si="698">(BN737*BU$719)+(N737*BU$720)+(Z737*BU$721)+(R737*BU$722)+(X737*BU$723)+(AB737*BU$724)+(V737*BU$729)</f>
        <v>0</v>
      </c>
      <c r="BS737" s="662">
        <f t="shared" ref="BS737" si="699">((BB737-BD737)*BU$726)+((AV737-AX737)*BU$725)+(H737*BU$727)+(P737*BU$728)</f>
        <v>0</v>
      </c>
      <c r="BT737" s="15"/>
      <c r="BU737" s="15"/>
      <c r="BV737" s="95"/>
    </row>
    <row r="738" spans="1:74" ht="21.75" customHeight="1" x14ac:dyDescent="0.25">
      <c r="A738" s="95"/>
      <c r="B738" s="571"/>
      <c r="C738" s="642" t="str">
        <f>IF(ROSTER!D$26="","",ROSTER!D$26)</f>
        <v/>
      </c>
      <c r="D738" s="643"/>
      <c r="E738" s="575"/>
      <c r="F738" s="577"/>
      <c r="G738" s="583"/>
      <c r="H738" s="579"/>
      <c r="I738" s="545"/>
      <c r="J738" s="544"/>
      <c r="K738" s="581"/>
      <c r="L738" s="586"/>
      <c r="M738" s="587"/>
      <c r="N738" s="592" t="s">
        <v>16</v>
      </c>
      <c r="O738" s="603"/>
      <c r="P738" s="544"/>
      <c r="Q738" s="581"/>
      <c r="R738" s="586"/>
      <c r="S738" s="587"/>
      <c r="T738" s="592" t="s">
        <v>16</v>
      </c>
      <c r="U738" s="592"/>
      <c r="V738" s="544"/>
      <c r="W738" s="545"/>
      <c r="X738" s="594"/>
      <c r="Y738" s="545"/>
      <c r="Z738" s="544"/>
      <c r="AA738" s="545"/>
      <c r="AB738" s="544"/>
      <c r="AC738" s="545"/>
      <c r="AD738" s="544"/>
      <c r="AE738" s="581"/>
      <c r="AF738" s="586"/>
      <c r="AG738" s="587"/>
      <c r="AH738" s="626"/>
      <c r="AI738" s="627"/>
      <c r="AJ738" s="544"/>
      <c r="AK738" s="581"/>
      <c r="AL738" s="586"/>
      <c r="AM738" s="587"/>
      <c r="AN738" s="626"/>
      <c r="AO738" s="627"/>
      <c r="AP738" s="544"/>
      <c r="AQ738" s="581"/>
      <c r="AR738" s="586"/>
      <c r="AS738" s="587"/>
      <c r="AT738" s="626"/>
      <c r="AU738" s="627"/>
      <c r="AV738" s="628"/>
      <c r="AW738" s="629"/>
      <c r="AX738" s="632"/>
      <c r="AY738" s="633"/>
      <c r="AZ738" s="626"/>
      <c r="BA738" s="627"/>
      <c r="BB738" s="544"/>
      <c r="BC738" s="581"/>
      <c r="BD738" s="586"/>
      <c r="BE738" s="587"/>
      <c r="BF738" s="626"/>
      <c r="BG738" s="627"/>
      <c r="BH738" s="628"/>
      <c r="BI738" s="629"/>
      <c r="BJ738" s="632"/>
      <c r="BK738" s="633"/>
      <c r="BL738" s="626"/>
      <c r="BM738" s="627"/>
      <c r="BN738" s="678"/>
      <c r="BO738" s="679"/>
      <c r="BP738" s="680"/>
      <c r="BQ738" s="677"/>
      <c r="BR738" s="663"/>
      <c r="BS738" s="663"/>
      <c r="BT738" s="15"/>
      <c r="BU738" s="15"/>
      <c r="BV738" s="95"/>
    </row>
    <row r="739" spans="1:74" ht="21.75" customHeight="1" x14ac:dyDescent="0.25">
      <c r="A739" s="95"/>
      <c r="B739" s="570" t="str">
        <f>IF(ROSTER!B$28="","",ROSTER!B$28)</f>
        <v/>
      </c>
      <c r="C739" s="572" t="str">
        <f>IF(ROSTER!C$28="","",ROSTER!C$28)</f>
        <v/>
      </c>
      <c r="D739" s="573"/>
      <c r="E739" s="574"/>
      <c r="F739" s="576">
        <f>IF(E739="y",1,IF(E739="S",1,0))</f>
        <v>0</v>
      </c>
      <c r="G739" s="582">
        <f>IF(E739="S",1,0)</f>
        <v>0</v>
      </c>
      <c r="H739" s="578"/>
      <c r="I739" s="543"/>
      <c r="J739" s="542"/>
      <c r="K739" s="580"/>
      <c r="L739" s="584"/>
      <c r="M739" s="585"/>
      <c r="N739" s="588">
        <f>L739+J739</f>
        <v>0</v>
      </c>
      <c r="O739" s="589"/>
      <c r="P739" s="542"/>
      <c r="Q739" s="580"/>
      <c r="R739" s="584"/>
      <c r="S739" s="585"/>
      <c r="T739" s="588">
        <f>R739-P739</f>
        <v>0</v>
      </c>
      <c r="U739" s="588"/>
      <c r="V739" s="542"/>
      <c r="W739" s="543"/>
      <c r="X739" s="593"/>
      <c r="Y739" s="543"/>
      <c r="Z739" s="542"/>
      <c r="AA739" s="543"/>
      <c r="AB739" s="542"/>
      <c r="AC739" s="543"/>
      <c r="AD739" s="542"/>
      <c r="AE739" s="580"/>
      <c r="AF739" s="584"/>
      <c r="AG739" s="585"/>
      <c r="AH739" s="595">
        <f>IF(AD739=0,0,(AF739/AD739)*100)</f>
        <v>0</v>
      </c>
      <c r="AI739" s="596"/>
      <c r="AJ739" s="542"/>
      <c r="AK739" s="580"/>
      <c r="AL739" s="584"/>
      <c r="AM739" s="585"/>
      <c r="AN739" s="595">
        <f>IF(AJ739=0,0,(AL739/AJ739)*100)</f>
        <v>0</v>
      </c>
      <c r="AO739" s="596"/>
      <c r="AP739" s="542"/>
      <c r="AQ739" s="580"/>
      <c r="AR739" s="584"/>
      <c r="AS739" s="585"/>
      <c r="AT739" s="595">
        <f>IF(AP739=0,0,(AR739/AP739)*100)</f>
        <v>0</v>
      </c>
      <c r="AU739" s="596"/>
      <c r="AV739" s="599">
        <f>AD739+AJ739+AP739</f>
        <v>0</v>
      </c>
      <c r="AW739" s="600"/>
      <c r="AX739" s="630">
        <f>AF739+AL739+AR739</f>
        <v>0</v>
      </c>
      <c r="AY739" s="631"/>
      <c r="AZ739" s="595">
        <f>IF(AV739=0,0,(AX739/AV739)*100)</f>
        <v>0</v>
      </c>
      <c r="BA739" s="596"/>
      <c r="BB739" s="542"/>
      <c r="BC739" s="580"/>
      <c r="BD739" s="584"/>
      <c r="BE739" s="585"/>
      <c r="BF739" s="595">
        <f>IF(BB739=0,0,(BD739/BB739)*100)</f>
        <v>0</v>
      </c>
      <c r="BG739" s="596"/>
      <c r="BH739" s="599">
        <f>AV739+BB739</f>
        <v>0</v>
      </c>
      <c r="BI739" s="600"/>
      <c r="BJ739" s="630">
        <f>AX739+BD739</f>
        <v>0</v>
      </c>
      <c r="BK739" s="631"/>
      <c r="BL739" s="595">
        <f>IF(BH739=0,0,(BJ739/BH739)*100)</f>
        <v>0</v>
      </c>
      <c r="BM739" s="596"/>
      <c r="BN739" s="656">
        <f>(AF739*2)+(AL739*2)+(AR739*3)+BD739</f>
        <v>0</v>
      </c>
      <c r="BO739" s="657"/>
      <c r="BP739" s="658"/>
      <c r="BQ739" s="676">
        <f t="shared" ref="BQ739" si="700">IF(BS739=0,0,50*BR739/BS739)</f>
        <v>0</v>
      </c>
      <c r="BR739" s="662">
        <f t="shared" ref="BR739" si="701">(BN739*BU$719)+(N739*BU$720)+(Z739*BU$721)+(R739*BU$722)+(X739*BU$723)+(AB739*BU$724)+(V739*BU$729)</f>
        <v>0</v>
      </c>
      <c r="BS739" s="662">
        <f t="shared" ref="BS739" si="702">((BB739-BD739)*BU$726)+((AV739-AX739)*BU$725)+(H739*BU$727)+(P739*BU$728)</f>
        <v>0</v>
      </c>
      <c r="BT739" s="15"/>
      <c r="BU739" s="15"/>
      <c r="BV739" s="95"/>
    </row>
    <row r="740" spans="1:74" ht="21.75" customHeight="1" x14ac:dyDescent="0.25">
      <c r="A740" s="95"/>
      <c r="B740" s="571"/>
      <c r="C740" s="642" t="str">
        <f>IF(ROSTER!D$28="","",ROSTER!D$28)</f>
        <v/>
      </c>
      <c r="D740" s="643"/>
      <c r="E740" s="575"/>
      <c r="F740" s="577"/>
      <c r="G740" s="583"/>
      <c r="H740" s="579"/>
      <c r="I740" s="545"/>
      <c r="J740" s="544"/>
      <c r="K740" s="581"/>
      <c r="L740" s="586"/>
      <c r="M740" s="587"/>
      <c r="N740" s="592" t="s">
        <v>16</v>
      </c>
      <c r="O740" s="603"/>
      <c r="P740" s="544"/>
      <c r="Q740" s="581"/>
      <c r="R740" s="586"/>
      <c r="S740" s="587"/>
      <c r="T740" s="592" t="s">
        <v>16</v>
      </c>
      <c r="U740" s="592"/>
      <c r="V740" s="544"/>
      <c r="W740" s="545"/>
      <c r="X740" s="594"/>
      <c r="Y740" s="545"/>
      <c r="Z740" s="544"/>
      <c r="AA740" s="545"/>
      <c r="AB740" s="544"/>
      <c r="AC740" s="545"/>
      <c r="AD740" s="544"/>
      <c r="AE740" s="581"/>
      <c r="AF740" s="586"/>
      <c r="AG740" s="587"/>
      <c r="AH740" s="626"/>
      <c r="AI740" s="627"/>
      <c r="AJ740" s="544"/>
      <c r="AK740" s="581"/>
      <c r="AL740" s="586"/>
      <c r="AM740" s="587"/>
      <c r="AN740" s="626"/>
      <c r="AO740" s="627"/>
      <c r="AP740" s="544"/>
      <c r="AQ740" s="581"/>
      <c r="AR740" s="586"/>
      <c r="AS740" s="587"/>
      <c r="AT740" s="626"/>
      <c r="AU740" s="627"/>
      <c r="AV740" s="628"/>
      <c r="AW740" s="629"/>
      <c r="AX740" s="632"/>
      <c r="AY740" s="633"/>
      <c r="AZ740" s="626"/>
      <c r="BA740" s="627"/>
      <c r="BB740" s="544"/>
      <c r="BC740" s="581"/>
      <c r="BD740" s="586"/>
      <c r="BE740" s="587"/>
      <c r="BF740" s="626"/>
      <c r="BG740" s="627"/>
      <c r="BH740" s="628"/>
      <c r="BI740" s="629"/>
      <c r="BJ740" s="632"/>
      <c r="BK740" s="633"/>
      <c r="BL740" s="626"/>
      <c r="BM740" s="627"/>
      <c r="BN740" s="678"/>
      <c r="BO740" s="679"/>
      <c r="BP740" s="680"/>
      <c r="BQ740" s="677"/>
      <c r="BR740" s="663"/>
      <c r="BS740" s="663"/>
      <c r="BT740" s="15"/>
      <c r="BU740" s="15"/>
      <c r="BV740" s="95"/>
    </row>
    <row r="741" spans="1:74" ht="21.75" customHeight="1" x14ac:dyDescent="0.25">
      <c r="A741" s="95"/>
      <c r="B741" s="570" t="str">
        <f>IF(ROSTER!B$30="","",ROSTER!B$30)</f>
        <v/>
      </c>
      <c r="C741" s="572" t="str">
        <f>IF(ROSTER!C$30="","",ROSTER!C$30)</f>
        <v/>
      </c>
      <c r="D741" s="573"/>
      <c r="E741" s="574"/>
      <c r="F741" s="576">
        <f>IF(E741="y",1,IF(E741="S",1,0))</f>
        <v>0</v>
      </c>
      <c r="G741" s="582">
        <f>IF(E741="S",1,0)</f>
        <v>0</v>
      </c>
      <c r="H741" s="578"/>
      <c r="I741" s="543"/>
      <c r="J741" s="542"/>
      <c r="K741" s="580"/>
      <c r="L741" s="584"/>
      <c r="M741" s="585"/>
      <c r="N741" s="588">
        <f>L741+J741</f>
        <v>0</v>
      </c>
      <c r="O741" s="589"/>
      <c r="P741" s="542"/>
      <c r="Q741" s="580"/>
      <c r="R741" s="584"/>
      <c r="S741" s="585"/>
      <c r="T741" s="588">
        <f>R741-P741</f>
        <v>0</v>
      </c>
      <c r="U741" s="588"/>
      <c r="V741" s="542"/>
      <c r="W741" s="543"/>
      <c r="X741" s="593"/>
      <c r="Y741" s="543"/>
      <c r="Z741" s="542"/>
      <c r="AA741" s="543"/>
      <c r="AB741" s="542"/>
      <c r="AC741" s="543"/>
      <c r="AD741" s="542"/>
      <c r="AE741" s="580"/>
      <c r="AF741" s="584"/>
      <c r="AG741" s="585"/>
      <c r="AH741" s="595">
        <f>IF(AD741=0,0,(AF741/AD741)*100)</f>
        <v>0</v>
      </c>
      <c r="AI741" s="596"/>
      <c r="AJ741" s="542"/>
      <c r="AK741" s="580"/>
      <c r="AL741" s="584"/>
      <c r="AM741" s="585"/>
      <c r="AN741" s="595">
        <f>IF(AJ741=0,0,(AL741/AJ741)*100)</f>
        <v>0</v>
      </c>
      <c r="AO741" s="596"/>
      <c r="AP741" s="542"/>
      <c r="AQ741" s="580"/>
      <c r="AR741" s="584"/>
      <c r="AS741" s="585"/>
      <c r="AT741" s="595">
        <f>IF(AP741=0,0,(AR741/AP741)*100)</f>
        <v>0</v>
      </c>
      <c r="AU741" s="596"/>
      <c r="AV741" s="599">
        <f>AD741+AJ741+AP741</f>
        <v>0</v>
      </c>
      <c r="AW741" s="600"/>
      <c r="AX741" s="630">
        <f>AF741+AL741+AR741</f>
        <v>0</v>
      </c>
      <c r="AY741" s="631"/>
      <c r="AZ741" s="595">
        <f>IF(AV741=0,0,(AX741/AV741)*100)</f>
        <v>0</v>
      </c>
      <c r="BA741" s="596"/>
      <c r="BB741" s="542"/>
      <c r="BC741" s="580"/>
      <c r="BD741" s="584"/>
      <c r="BE741" s="585"/>
      <c r="BF741" s="595">
        <f>IF(BB741=0,0,(BD741/BB741)*100)</f>
        <v>0</v>
      </c>
      <c r="BG741" s="596"/>
      <c r="BH741" s="599">
        <f>AV741+BB741</f>
        <v>0</v>
      </c>
      <c r="BI741" s="600"/>
      <c r="BJ741" s="630">
        <f>AX741+BD741</f>
        <v>0</v>
      </c>
      <c r="BK741" s="631"/>
      <c r="BL741" s="595">
        <f>IF(BH741=0,0,(BJ741/BH741)*100)</f>
        <v>0</v>
      </c>
      <c r="BM741" s="596"/>
      <c r="BN741" s="656">
        <f>(AF741*2)+(AL741*2)+(AR741*3)+BD741</f>
        <v>0</v>
      </c>
      <c r="BO741" s="657"/>
      <c r="BP741" s="658"/>
      <c r="BQ741" s="676">
        <f t="shared" ref="BQ741" si="703">IF(BS741=0,0,50*BR741/BS741)</f>
        <v>0</v>
      </c>
      <c r="BR741" s="662">
        <f t="shared" ref="BR741" si="704">(BN741*BU$719)+(N741*BU$720)+(Z741*BU$721)+(R741*BU$722)+(X741*BU$723)+(AB741*BU$724)+(V741*BU$729)</f>
        <v>0</v>
      </c>
      <c r="BS741" s="662">
        <f t="shared" ref="BS741" si="705">((BB741-BD741)*BU$726)+((AV741-AX741)*BU$725)+(H741*BU$727)+(P741*BU$728)</f>
        <v>0</v>
      </c>
      <c r="BT741" s="15"/>
      <c r="BU741" s="15"/>
      <c r="BV741" s="95"/>
    </row>
    <row r="742" spans="1:74" ht="21.75" customHeight="1" x14ac:dyDescent="0.25">
      <c r="A742" s="95"/>
      <c r="B742" s="571"/>
      <c r="C742" s="642" t="str">
        <f>IF(ROSTER!D$30="","",ROSTER!D$30)</f>
        <v/>
      </c>
      <c r="D742" s="643"/>
      <c r="E742" s="575"/>
      <c r="F742" s="577"/>
      <c r="G742" s="583"/>
      <c r="H742" s="579"/>
      <c r="I742" s="545"/>
      <c r="J742" s="544"/>
      <c r="K742" s="581"/>
      <c r="L742" s="586"/>
      <c r="M742" s="587"/>
      <c r="N742" s="592" t="s">
        <v>16</v>
      </c>
      <c r="O742" s="603"/>
      <c r="P742" s="544"/>
      <c r="Q742" s="581"/>
      <c r="R742" s="586"/>
      <c r="S742" s="587"/>
      <c r="T742" s="592" t="s">
        <v>16</v>
      </c>
      <c r="U742" s="592"/>
      <c r="V742" s="544"/>
      <c r="W742" s="545"/>
      <c r="X742" s="594"/>
      <c r="Y742" s="545"/>
      <c r="Z742" s="544"/>
      <c r="AA742" s="545"/>
      <c r="AB742" s="544"/>
      <c r="AC742" s="545"/>
      <c r="AD742" s="544"/>
      <c r="AE742" s="581"/>
      <c r="AF742" s="586"/>
      <c r="AG742" s="587"/>
      <c r="AH742" s="626"/>
      <c r="AI742" s="627"/>
      <c r="AJ742" s="544"/>
      <c r="AK742" s="581"/>
      <c r="AL742" s="586"/>
      <c r="AM742" s="587"/>
      <c r="AN742" s="626"/>
      <c r="AO742" s="627"/>
      <c r="AP742" s="544"/>
      <c r="AQ742" s="581"/>
      <c r="AR742" s="586"/>
      <c r="AS742" s="587"/>
      <c r="AT742" s="626"/>
      <c r="AU742" s="627"/>
      <c r="AV742" s="628"/>
      <c r="AW742" s="629"/>
      <c r="AX742" s="632"/>
      <c r="AY742" s="633"/>
      <c r="AZ742" s="626"/>
      <c r="BA742" s="627"/>
      <c r="BB742" s="544"/>
      <c r="BC742" s="581"/>
      <c r="BD742" s="586"/>
      <c r="BE742" s="587"/>
      <c r="BF742" s="626"/>
      <c r="BG742" s="627"/>
      <c r="BH742" s="628"/>
      <c r="BI742" s="629"/>
      <c r="BJ742" s="632"/>
      <c r="BK742" s="633"/>
      <c r="BL742" s="626"/>
      <c r="BM742" s="627"/>
      <c r="BN742" s="678"/>
      <c r="BO742" s="679"/>
      <c r="BP742" s="680"/>
      <c r="BQ742" s="677"/>
      <c r="BR742" s="663"/>
      <c r="BS742" s="663"/>
      <c r="BT742" s="15"/>
      <c r="BU742" s="15"/>
      <c r="BV742" s="95"/>
    </row>
    <row r="743" spans="1:74" ht="21.75" customHeight="1" x14ac:dyDescent="0.25">
      <c r="A743" s="95"/>
      <c r="B743" s="570" t="str">
        <f>IF(ROSTER!B$32="","",ROSTER!B$32)</f>
        <v/>
      </c>
      <c r="C743" s="572" t="str">
        <f>IF(ROSTER!C$32="","",ROSTER!C$32)</f>
        <v/>
      </c>
      <c r="D743" s="573"/>
      <c r="E743" s="574"/>
      <c r="F743" s="576">
        <f>IF(E743="y",1,IF(E743="S",1,0))</f>
        <v>0</v>
      </c>
      <c r="G743" s="582">
        <f>IF(E743="S",1,0)</f>
        <v>0</v>
      </c>
      <c r="H743" s="578"/>
      <c r="I743" s="543"/>
      <c r="J743" s="542"/>
      <c r="K743" s="580"/>
      <c r="L743" s="584"/>
      <c r="M743" s="585"/>
      <c r="N743" s="588">
        <f>L743+J743</f>
        <v>0</v>
      </c>
      <c r="O743" s="589"/>
      <c r="P743" s="542"/>
      <c r="Q743" s="580"/>
      <c r="R743" s="584"/>
      <c r="S743" s="585"/>
      <c r="T743" s="588">
        <f>R743-P743</f>
        <v>0</v>
      </c>
      <c r="U743" s="588"/>
      <c r="V743" s="542"/>
      <c r="W743" s="543"/>
      <c r="X743" s="593"/>
      <c r="Y743" s="543"/>
      <c r="Z743" s="542"/>
      <c r="AA743" s="543"/>
      <c r="AB743" s="542"/>
      <c r="AC743" s="543"/>
      <c r="AD743" s="542"/>
      <c r="AE743" s="580"/>
      <c r="AF743" s="584"/>
      <c r="AG743" s="585"/>
      <c r="AH743" s="595">
        <f>IF(AD743=0,0,(AF743/AD743)*100)</f>
        <v>0</v>
      </c>
      <c r="AI743" s="596"/>
      <c r="AJ743" s="542"/>
      <c r="AK743" s="580"/>
      <c r="AL743" s="584"/>
      <c r="AM743" s="585"/>
      <c r="AN743" s="595">
        <f>IF(AJ743=0,0,(AL743/AJ743)*100)</f>
        <v>0</v>
      </c>
      <c r="AO743" s="596"/>
      <c r="AP743" s="542"/>
      <c r="AQ743" s="580"/>
      <c r="AR743" s="584"/>
      <c r="AS743" s="585"/>
      <c r="AT743" s="595">
        <f>IF(AP743=0,0,(AR743/AP743)*100)</f>
        <v>0</v>
      </c>
      <c r="AU743" s="596"/>
      <c r="AV743" s="599">
        <f>AD743+AJ743+AP743</f>
        <v>0</v>
      </c>
      <c r="AW743" s="600"/>
      <c r="AX743" s="630">
        <f>AF743+AL743+AR743</f>
        <v>0</v>
      </c>
      <c r="AY743" s="631"/>
      <c r="AZ743" s="595">
        <f>IF(AV743=0,0,(AX743/AV743)*100)</f>
        <v>0</v>
      </c>
      <c r="BA743" s="596"/>
      <c r="BB743" s="542"/>
      <c r="BC743" s="580"/>
      <c r="BD743" s="584"/>
      <c r="BE743" s="585"/>
      <c r="BF743" s="595">
        <f>IF(BB743=0,0,(BD743/BB743)*100)</f>
        <v>0</v>
      </c>
      <c r="BG743" s="596"/>
      <c r="BH743" s="599">
        <f>AV743+BB743</f>
        <v>0</v>
      </c>
      <c r="BI743" s="600"/>
      <c r="BJ743" s="630">
        <f>AX743+BD743</f>
        <v>0</v>
      </c>
      <c r="BK743" s="631"/>
      <c r="BL743" s="595">
        <f>IF(BH743=0,0,(BJ743/BH743)*100)</f>
        <v>0</v>
      </c>
      <c r="BM743" s="596"/>
      <c r="BN743" s="656">
        <f>(AF743*2)+(AL743*2)+(AR743*3)+BD743</f>
        <v>0</v>
      </c>
      <c r="BO743" s="657"/>
      <c r="BP743" s="658"/>
      <c r="BQ743" s="676">
        <f t="shared" ref="BQ743" si="706">IF(BS743=0,0,50*BR743/BS743)</f>
        <v>0</v>
      </c>
      <c r="BR743" s="662">
        <f t="shared" ref="BR743" si="707">(BN743*BU$719)+(N743*BU$720)+(Z743*BU$721)+(R743*BU$722)+(X743*BU$723)+(AB743*BU$724)+(V743*BU$729)</f>
        <v>0</v>
      </c>
      <c r="BS743" s="662">
        <f t="shared" ref="BS743" si="708">((BB743-BD743)*BU$726)+((AV743-AX743)*BU$725)+(H743*BU$727)+(P743*BU$728)</f>
        <v>0</v>
      </c>
      <c r="BT743" s="15"/>
      <c r="BU743" s="15"/>
      <c r="BV743" s="95"/>
    </row>
    <row r="744" spans="1:74" ht="21.75" customHeight="1" x14ac:dyDescent="0.25">
      <c r="A744" s="95"/>
      <c r="B744" s="571"/>
      <c r="C744" s="642" t="str">
        <f>IF(ROSTER!D$32="","",ROSTER!D$32)</f>
        <v/>
      </c>
      <c r="D744" s="643"/>
      <c r="E744" s="575"/>
      <c r="F744" s="577"/>
      <c r="G744" s="583"/>
      <c r="H744" s="579"/>
      <c r="I744" s="545"/>
      <c r="J744" s="544"/>
      <c r="K744" s="581"/>
      <c r="L744" s="586"/>
      <c r="M744" s="587"/>
      <c r="N744" s="592" t="s">
        <v>16</v>
      </c>
      <c r="O744" s="603"/>
      <c r="P744" s="544"/>
      <c r="Q744" s="581"/>
      <c r="R744" s="586"/>
      <c r="S744" s="587"/>
      <c r="T744" s="592" t="s">
        <v>16</v>
      </c>
      <c r="U744" s="592"/>
      <c r="V744" s="544"/>
      <c r="W744" s="545"/>
      <c r="X744" s="594"/>
      <c r="Y744" s="545"/>
      <c r="Z744" s="544"/>
      <c r="AA744" s="545"/>
      <c r="AB744" s="544"/>
      <c r="AC744" s="545"/>
      <c r="AD744" s="544"/>
      <c r="AE744" s="581"/>
      <c r="AF744" s="586"/>
      <c r="AG744" s="587"/>
      <c r="AH744" s="626"/>
      <c r="AI744" s="627"/>
      <c r="AJ744" s="544"/>
      <c r="AK744" s="581"/>
      <c r="AL744" s="586"/>
      <c r="AM744" s="587"/>
      <c r="AN744" s="626"/>
      <c r="AO744" s="627"/>
      <c r="AP744" s="544"/>
      <c r="AQ744" s="581"/>
      <c r="AR744" s="586"/>
      <c r="AS744" s="587"/>
      <c r="AT744" s="626"/>
      <c r="AU744" s="627"/>
      <c r="AV744" s="628"/>
      <c r="AW744" s="629"/>
      <c r="AX744" s="632"/>
      <c r="AY744" s="633"/>
      <c r="AZ744" s="626"/>
      <c r="BA744" s="627"/>
      <c r="BB744" s="544"/>
      <c r="BC744" s="581"/>
      <c r="BD744" s="586"/>
      <c r="BE744" s="587"/>
      <c r="BF744" s="626"/>
      <c r="BG744" s="627"/>
      <c r="BH744" s="628"/>
      <c r="BI744" s="629"/>
      <c r="BJ744" s="632"/>
      <c r="BK744" s="633"/>
      <c r="BL744" s="626"/>
      <c r="BM744" s="627"/>
      <c r="BN744" s="678"/>
      <c r="BO744" s="679"/>
      <c r="BP744" s="680"/>
      <c r="BQ744" s="677"/>
      <c r="BR744" s="663"/>
      <c r="BS744" s="663"/>
      <c r="BT744" s="15"/>
      <c r="BU744" s="15"/>
      <c r="BV744" s="95"/>
    </row>
    <row r="745" spans="1:74" ht="21.75" customHeight="1" x14ac:dyDescent="0.25">
      <c r="A745" s="95"/>
      <c r="B745" s="570" t="str">
        <f>IF(ROSTER!B$34="","",ROSTER!B$34)</f>
        <v/>
      </c>
      <c r="C745" s="572" t="str">
        <f>IF(ROSTER!C$34="","",ROSTER!C$34)</f>
        <v/>
      </c>
      <c r="D745" s="573"/>
      <c r="E745" s="574"/>
      <c r="F745" s="576">
        <f>IF(E745="y",1,IF(E745="S",1,0))</f>
        <v>0</v>
      </c>
      <c r="G745" s="582">
        <f>IF(E745="S",1,0)</f>
        <v>0</v>
      </c>
      <c r="H745" s="578"/>
      <c r="I745" s="543"/>
      <c r="J745" s="542"/>
      <c r="K745" s="580"/>
      <c r="L745" s="584"/>
      <c r="M745" s="585"/>
      <c r="N745" s="588">
        <f>L745+J745</f>
        <v>0</v>
      </c>
      <c r="O745" s="589"/>
      <c r="P745" s="542"/>
      <c r="Q745" s="580"/>
      <c r="R745" s="584"/>
      <c r="S745" s="585"/>
      <c r="T745" s="588">
        <f>R745-P745</f>
        <v>0</v>
      </c>
      <c r="U745" s="588"/>
      <c r="V745" s="542"/>
      <c r="W745" s="543"/>
      <c r="X745" s="593"/>
      <c r="Y745" s="543"/>
      <c r="Z745" s="542"/>
      <c r="AA745" s="543"/>
      <c r="AB745" s="542"/>
      <c r="AC745" s="543"/>
      <c r="AD745" s="542"/>
      <c r="AE745" s="580"/>
      <c r="AF745" s="584"/>
      <c r="AG745" s="585"/>
      <c r="AH745" s="595">
        <f>IF(AD745=0,0,(AF745/AD745)*100)</f>
        <v>0</v>
      </c>
      <c r="AI745" s="596"/>
      <c r="AJ745" s="542"/>
      <c r="AK745" s="580"/>
      <c r="AL745" s="584"/>
      <c r="AM745" s="585"/>
      <c r="AN745" s="595">
        <f>IF(AJ745=0,0,(AL745/AJ745)*100)</f>
        <v>0</v>
      </c>
      <c r="AO745" s="596"/>
      <c r="AP745" s="542"/>
      <c r="AQ745" s="580"/>
      <c r="AR745" s="584"/>
      <c r="AS745" s="585"/>
      <c r="AT745" s="595">
        <f>IF(AP745=0,0,(AR745/AP745)*100)</f>
        <v>0</v>
      </c>
      <c r="AU745" s="596"/>
      <c r="AV745" s="599">
        <f>AD745+AJ745+AP745</f>
        <v>0</v>
      </c>
      <c r="AW745" s="600"/>
      <c r="AX745" s="630">
        <f>AF745+AL745+AR745</f>
        <v>0</v>
      </c>
      <c r="AY745" s="631"/>
      <c r="AZ745" s="595">
        <f>IF(AV745=0,0,(AX745/AV745)*100)</f>
        <v>0</v>
      </c>
      <c r="BA745" s="596"/>
      <c r="BB745" s="542"/>
      <c r="BC745" s="580"/>
      <c r="BD745" s="584"/>
      <c r="BE745" s="585"/>
      <c r="BF745" s="595">
        <f>IF(BB745=0,0,(BD745/BB745)*100)</f>
        <v>0</v>
      </c>
      <c r="BG745" s="596"/>
      <c r="BH745" s="599">
        <f>AV745+BB745</f>
        <v>0</v>
      </c>
      <c r="BI745" s="600"/>
      <c r="BJ745" s="630">
        <f>AX745+BD745</f>
        <v>0</v>
      </c>
      <c r="BK745" s="631"/>
      <c r="BL745" s="595">
        <f>IF(BH745=0,0,(BJ745/BH745)*100)</f>
        <v>0</v>
      </c>
      <c r="BM745" s="596"/>
      <c r="BN745" s="656">
        <f>(AF745*2)+(AL745*2)+(AR745*3)+BD745</f>
        <v>0</v>
      </c>
      <c r="BO745" s="657"/>
      <c r="BP745" s="658"/>
      <c r="BQ745" s="676">
        <f t="shared" ref="BQ745" si="709">IF(BS745=0,0,50*BR745/BS745)</f>
        <v>0</v>
      </c>
      <c r="BR745" s="662">
        <f t="shared" ref="BR745" si="710">(BN745*BU$719)+(N745*BU$720)+(Z745*BU$721)+(R745*BU$722)+(X745*BU$723)+(AB745*BU$724)+(V745*BU$729)</f>
        <v>0</v>
      </c>
      <c r="BS745" s="662">
        <f t="shared" ref="BS745" si="711">((BB745-BD745)*BU$726)+((AV745-AX745)*BU$725)+(H745*BU$727)+(P745*BU$728)</f>
        <v>0</v>
      </c>
      <c r="BT745" s="15"/>
      <c r="BU745" s="15"/>
      <c r="BV745" s="95"/>
    </row>
    <row r="746" spans="1:74" ht="21.75" customHeight="1" x14ac:dyDescent="0.25">
      <c r="A746" s="95"/>
      <c r="B746" s="571"/>
      <c r="C746" s="642" t="str">
        <f>IF(ROSTER!D$34="","",ROSTER!D$34)</f>
        <v/>
      </c>
      <c r="D746" s="643"/>
      <c r="E746" s="575"/>
      <c r="F746" s="577"/>
      <c r="G746" s="583"/>
      <c r="H746" s="579"/>
      <c r="I746" s="545"/>
      <c r="J746" s="544"/>
      <c r="K746" s="581"/>
      <c r="L746" s="586"/>
      <c r="M746" s="587"/>
      <c r="N746" s="592" t="s">
        <v>16</v>
      </c>
      <c r="O746" s="603"/>
      <c r="P746" s="544"/>
      <c r="Q746" s="581"/>
      <c r="R746" s="586"/>
      <c r="S746" s="587"/>
      <c r="T746" s="592" t="s">
        <v>16</v>
      </c>
      <c r="U746" s="592"/>
      <c r="V746" s="544"/>
      <c r="W746" s="545"/>
      <c r="X746" s="594"/>
      <c r="Y746" s="545"/>
      <c r="Z746" s="544"/>
      <c r="AA746" s="545"/>
      <c r="AB746" s="544"/>
      <c r="AC746" s="545"/>
      <c r="AD746" s="544"/>
      <c r="AE746" s="581"/>
      <c r="AF746" s="586"/>
      <c r="AG746" s="587"/>
      <c r="AH746" s="626"/>
      <c r="AI746" s="627"/>
      <c r="AJ746" s="544"/>
      <c r="AK746" s="581"/>
      <c r="AL746" s="586"/>
      <c r="AM746" s="587"/>
      <c r="AN746" s="626"/>
      <c r="AO746" s="627"/>
      <c r="AP746" s="544"/>
      <c r="AQ746" s="581"/>
      <c r="AR746" s="586"/>
      <c r="AS746" s="587"/>
      <c r="AT746" s="626"/>
      <c r="AU746" s="627"/>
      <c r="AV746" s="628"/>
      <c r="AW746" s="629"/>
      <c r="AX746" s="632"/>
      <c r="AY746" s="633"/>
      <c r="AZ746" s="626"/>
      <c r="BA746" s="627"/>
      <c r="BB746" s="544"/>
      <c r="BC746" s="581"/>
      <c r="BD746" s="586"/>
      <c r="BE746" s="587"/>
      <c r="BF746" s="626"/>
      <c r="BG746" s="627"/>
      <c r="BH746" s="628"/>
      <c r="BI746" s="629"/>
      <c r="BJ746" s="632"/>
      <c r="BK746" s="633"/>
      <c r="BL746" s="626"/>
      <c r="BM746" s="627"/>
      <c r="BN746" s="678"/>
      <c r="BO746" s="679"/>
      <c r="BP746" s="680"/>
      <c r="BQ746" s="677"/>
      <c r="BR746" s="663"/>
      <c r="BS746" s="663"/>
      <c r="BT746" s="15"/>
      <c r="BU746" s="15"/>
      <c r="BV746" s="95"/>
    </row>
    <row r="747" spans="1:74" ht="21.75" customHeight="1" x14ac:dyDescent="0.25">
      <c r="A747" s="95"/>
      <c r="B747" s="570" t="str">
        <f>IF(ROSTER!B$36="","",ROSTER!B$36)</f>
        <v/>
      </c>
      <c r="C747" s="572" t="str">
        <f>IF(ROSTER!C$36="","",ROSTER!C$36)</f>
        <v/>
      </c>
      <c r="D747" s="573"/>
      <c r="E747" s="574"/>
      <c r="F747" s="576">
        <f>IF(E747="y",1,IF(E747="S",1,0))</f>
        <v>0</v>
      </c>
      <c r="G747" s="582">
        <f>IF(E747="S",1,0)</f>
        <v>0</v>
      </c>
      <c r="H747" s="578"/>
      <c r="I747" s="543"/>
      <c r="J747" s="542"/>
      <c r="K747" s="580"/>
      <c r="L747" s="584"/>
      <c r="M747" s="585"/>
      <c r="N747" s="588">
        <f>L747+J747</f>
        <v>0</v>
      </c>
      <c r="O747" s="589"/>
      <c r="P747" s="542"/>
      <c r="Q747" s="580"/>
      <c r="R747" s="584"/>
      <c r="S747" s="585"/>
      <c r="T747" s="588">
        <f>R747-P747</f>
        <v>0</v>
      </c>
      <c r="U747" s="588"/>
      <c r="V747" s="542"/>
      <c r="W747" s="543"/>
      <c r="X747" s="593"/>
      <c r="Y747" s="543"/>
      <c r="Z747" s="542"/>
      <c r="AA747" s="543"/>
      <c r="AB747" s="542"/>
      <c r="AC747" s="543"/>
      <c r="AD747" s="542"/>
      <c r="AE747" s="580"/>
      <c r="AF747" s="584"/>
      <c r="AG747" s="585"/>
      <c r="AH747" s="595">
        <f>IF(AD747=0,0,(AF747/AD747)*100)</f>
        <v>0</v>
      </c>
      <c r="AI747" s="596"/>
      <c r="AJ747" s="542"/>
      <c r="AK747" s="580"/>
      <c r="AL747" s="584"/>
      <c r="AM747" s="585"/>
      <c r="AN747" s="595">
        <f>IF(AJ747=0,0,(AL747/AJ747)*100)</f>
        <v>0</v>
      </c>
      <c r="AO747" s="596"/>
      <c r="AP747" s="542"/>
      <c r="AQ747" s="580"/>
      <c r="AR747" s="584"/>
      <c r="AS747" s="585"/>
      <c r="AT747" s="595">
        <f>IF(AP747=0,0,(AR747/AP747)*100)</f>
        <v>0</v>
      </c>
      <c r="AU747" s="596"/>
      <c r="AV747" s="599">
        <f>AD747+AJ747+AP747</f>
        <v>0</v>
      </c>
      <c r="AW747" s="600"/>
      <c r="AX747" s="630">
        <f>AF747+AL747+AR747</f>
        <v>0</v>
      </c>
      <c r="AY747" s="631"/>
      <c r="AZ747" s="595">
        <f>IF(AV747=0,0,(AX747/AV747)*100)</f>
        <v>0</v>
      </c>
      <c r="BA747" s="596"/>
      <c r="BB747" s="542"/>
      <c r="BC747" s="580"/>
      <c r="BD747" s="584"/>
      <c r="BE747" s="585"/>
      <c r="BF747" s="595">
        <f>IF(BB747=0,0,(BD747/BB747)*100)</f>
        <v>0</v>
      </c>
      <c r="BG747" s="596"/>
      <c r="BH747" s="599">
        <f>AV747+BB747</f>
        <v>0</v>
      </c>
      <c r="BI747" s="600"/>
      <c r="BJ747" s="630">
        <f>AX747+BD747</f>
        <v>0</v>
      </c>
      <c r="BK747" s="631"/>
      <c r="BL747" s="595">
        <f>IF(BH747=0,0,(BJ747/BH747)*100)</f>
        <v>0</v>
      </c>
      <c r="BM747" s="596"/>
      <c r="BN747" s="656">
        <f>(AF747*2)+(AL747*2)+(AR747*3)+BD747</f>
        <v>0</v>
      </c>
      <c r="BO747" s="657"/>
      <c r="BP747" s="658"/>
      <c r="BQ747" s="676">
        <f t="shared" ref="BQ747" si="712">IF(BS747=0,0,50*BR747/BS747)</f>
        <v>0</v>
      </c>
      <c r="BR747" s="662">
        <f t="shared" ref="BR747" si="713">(BN747*BU$719)+(N747*BU$720)+(Z747*BU$721)+(R747*BU$722)+(X747*BU$723)+(AB747*BU$724)+(V747*BU$729)</f>
        <v>0</v>
      </c>
      <c r="BS747" s="662">
        <f t="shared" ref="BS747" si="714">((BB747-BD747)*BU$726)+((AV747-AX747)*BU$725)+(H747*BU$727)+(P747*BU$728)</f>
        <v>0</v>
      </c>
      <c r="BT747" s="15"/>
      <c r="BU747" s="15"/>
      <c r="BV747" s="95"/>
    </row>
    <row r="748" spans="1:74" ht="21.75" customHeight="1" x14ac:dyDescent="0.25">
      <c r="A748" s="95"/>
      <c r="B748" s="571"/>
      <c r="C748" s="642" t="str">
        <f>IF(ROSTER!D$36="","",ROSTER!D$36)</f>
        <v/>
      </c>
      <c r="D748" s="643"/>
      <c r="E748" s="575"/>
      <c r="F748" s="577"/>
      <c r="G748" s="583"/>
      <c r="H748" s="579"/>
      <c r="I748" s="545"/>
      <c r="J748" s="544"/>
      <c r="K748" s="581"/>
      <c r="L748" s="586"/>
      <c r="M748" s="587"/>
      <c r="N748" s="592" t="s">
        <v>16</v>
      </c>
      <c r="O748" s="603"/>
      <c r="P748" s="544"/>
      <c r="Q748" s="581"/>
      <c r="R748" s="586"/>
      <c r="S748" s="587"/>
      <c r="T748" s="592" t="s">
        <v>16</v>
      </c>
      <c r="U748" s="592"/>
      <c r="V748" s="544"/>
      <c r="W748" s="545"/>
      <c r="X748" s="594"/>
      <c r="Y748" s="545"/>
      <c r="Z748" s="544"/>
      <c r="AA748" s="545"/>
      <c r="AB748" s="544"/>
      <c r="AC748" s="545"/>
      <c r="AD748" s="544"/>
      <c r="AE748" s="581"/>
      <c r="AF748" s="586"/>
      <c r="AG748" s="587"/>
      <c r="AH748" s="626"/>
      <c r="AI748" s="627"/>
      <c r="AJ748" s="544"/>
      <c r="AK748" s="581"/>
      <c r="AL748" s="586"/>
      <c r="AM748" s="587"/>
      <c r="AN748" s="626"/>
      <c r="AO748" s="627"/>
      <c r="AP748" s="544"/>
      <c r="AQ748" s="581"/>
      <c r="AR748" s="586"/>
      <c r="AS748" s="587"/>
      <c r="AT748" s="626"/>
      <c r="AU748" s="627"/>
      <c r="AV748" s="628"/>
      <c r="AW748" s="629"/>
      <c r="AX748" s="632"/>
      <c r="AY748" s="633"/>
      <c r="AZ748" s="626"/>
      <c r="BA748" s="627"/>
      <c r="BB748" s="544"/>
      <c r="BC748" s="581"/>
      <c r="BD748" s="586"/>
      <c r="BE748" s="587"/>
      <c r="BF748" s="626"/>
      <c r="BG748" s="627"/>
      <c r="BH748" s="628"/>
      <c r="BI748" s="629"/>
      <c r="BJ748" s="632"/>
      <c r="BK748" s="633"/>
      <c r="BL748" s="626"/>
      <c r="BM748" s="627"/>
      <c r="BN748" s="678"/>
      <c r="BO748" s="679"/>
      <c r="BP748" s="680"/>
      <c r="BQ748" s="677"/>
      <c r="BR748" s="663"/>
      <c r="BS748" s="663"/>
      <c r="BT748" s="15"/>
      <c r="BU748" s="15"/>
      <c r="BV748" s="95"/>
    </row>
    <row r="749" spans="1:74" ht="21.75" customHeight="1" x14ac:dyDescent="0.25">
      <c r="A749" s="95"/>
      <c r="B749" s="570" t="str">
        <f>IF(ROSTER!B$38="","",ROSTER!B$38)</f>
        <v/>
      </c>
      <c r="C749" s="572" t="str">
        <f>IF(ROSTER!C$38="","",ROSTER!C$38)</f>
        <v/>
      </c>
      <c r="D749" s="573"/>
      <c r="E749" s="574"/>
      <c r="F749" s="576">
        <f>IF(E749="y",1,IF(E749="S",1,0))</f>
        <v>0</v>
      </c>
      <c r="G749" s="582">
        <f>IF(E749="S",1,0)</f>
        <v>0</v>
      </c>
      <c r="H749" s="578"/>
      <c r="I749" s="543"/>
      <c r="J749" s="542"/>
      <c r="K749" s="580"/>
      <c r="L749" s="584"/>
      <c r="M749" s="585"/>
      <c r="N749" s="588">
        <f>L749+J749</f>
        <v>0</v>
      </c>
      <c r="O749" s="589"/>
      <c r="P749" s="542"/>
      <c r="Q749" s="580"/>
      <c r="R749" s="584"/>
      <c r="S749" s="585"/>
      <c r="T749" s="588">
        <f>R749-P749</f>
        <v>0</v>
      </c>
      <c r="U749" s="588"/>
      <c r="V749" s="542"/>
      <c r="W749" s="543"/>
      <c r="X749" s="593"/>
      <c r="Y749" s="543"/>
      <c r="Z749" s="542"/>
      <c r="AA749" s="543"/>
      <c r="AB749" s="542"/>
      <c r="AC749" s="543"/>
      <c r="AD749" s="542"/>
      <c r="AE749" s="580"/>
      <c r="AF749" s="584"/>
      <c r="AG749" s="585"/>
      <c r="AH749" s="595">
        <f>IF(AD749=0,0,(AF749/AD749)*100)</f>
        <v>0</v>
      </c>
      <c r="AI749" s="596"/>
      <c r="AJ749" s="542"/>
      <c r="AK749" s="580"/>
      <c r="AL749" s="584"/>
      <c r="AM749" s="585"/>
      <c r="AN749" s="595">
        <f>IF(AJ749=0,0,(AL749/AJ749)*100)</f>
        <v>0</v>
      </c>
      <c r="AO749" s="596"/>
      <c r="AP749" s="542"/>
      <c r="AQ749" s="580"/>
      <c r="AR749" s="584"/>
      <c r="AS749" s="585"/>
      <c r="AT749" s="595">
        <f>IF(AP749=0,0,(AR749/AP749)*100)</f>
        <v>0</v>
      </c>
      <c r="AU749" s="596"/>
      <c r="AV749" s="599">
        <f>AD749+AJ749+AP749</f>
        <v>0</v>
      </c>
      <c r="AW749" s="600"/>
      <c r="AX749" s="630">
        <f>AF749+AL749+AR749</f>
        <v>0</v>
      </c>
      <c r="AY749" s="631"/>
      <c r="AZ749" s="595">
        <f>IF(AV749=0,0,(AX749/AV749)*100)</f>
        <v>0</v>
      </c>
      <c r="BA749" s="596"/>
      <c r="BB749" s="542"/>
      <c r="BC749" s="580"/>
      <c r="BD749" s="584"/>
      <c r="BE749" s="585"/>
      <c r="BF749" s="595">
        <f>IF(BB749=0,0,(BD749/BB749)*100)</f>
        <v>0</v>
      </c>
      <c r="BG749" s="596"/>
      <c r="BH749" s="599">
        <f>AV749+BB749</f>
        <v>0</v>
      </c>
      <c r="BI749" s="600"/>
      <c r="BJ749" s="630">
        <f>AX749+BD749</f>
        <v>0</v>
      </c>
      <c r="BK749" s="631"/>
      <c r="BL749" s="595">
        <f>IF(BH749=0,0,(BJ749/BH749)*100)</f>
        <v>0</v>
      </c>
      <c r="BM749" s="596"/>
      <c r="BN749" s="656">
        <f>(AF749*2)+(AL749*2)+(AR749*3)+BD749</f>
        <v>0</v>
      </c>
      <c r="BO749" s="657"/>
      <c r="BP749" s="658"/>
      <c r="BQ749" s="676">
        <f t="shared" ref="BQ749" si="715">IF(BS749=0,0,50*BR749/BS749)</f>
        <v>0</v>
      </c>
      <c r="BR749" s="662">
        <f t="shared" ref="BR749" si="716">(BN749*BU$719)+(N749*BU$720)+(Z749*BU$721)+(R749*BU$722)+(X749*BU$723)+(AB749*BU$724)+(V749*BU$729)</f>
        <v>0</v>
      </c>
      <c r="BS749" s="662">
        <f t="shared" ref="BS749" si="717">((BB749-BD749)*BU$726)+((AV749-AX749)*BU$725)+(H749*BU$727)+(P749*BU$728)</f>
        <v>0</v>
      </c>
      <c r="BT749" s="15"/>
      <c r="BU749" s="15"/>
      <c r="BV749" s="95"/>
    </row>
    <row r="750" spans="1:74" ht="21.75" customHeight="1" x14ac:dyDescent="0.25">
      <c r="A750" s="95"/>
      <c r="B750" s="571"/>
      <c r="C750" s="642" t="str">
        <f>IF(ROSTER!D$38="","",ROSTER!D$38)</f>
        <v/>
      </c>
      <c r="D750" s="643"/>
      <c r="E750" s="575"/>
      <c r="F750" s="577"/>
      <c r="G750" s="583"/>
      <c r="H750" s="579"/>
      <c r="I750" s="545"/>
      <c r="J750" s="544"/>
      <c r="K750" s="581"/>
      <c r="L750" s="586"/>
      <c r="M750" s="587"/>
      <c r="N750" s="592" t="s">
        <v>16</v>
      </c>
      <c r="O750" s="603"/>
      <c r="P750" s="544"/>
      <c r="Q750" s="581"/>
      <c r="R750" s="586"/>
      <c r="S750" s="587"/>
      <c r="T750" s="592" t="s">
        <v>16</v>
      </c>
      <c r="U750" s="592"/>
      <c r="V750" s="544"/>
      <c r="W750" s="545"/>
      <c r="X750" s="594"/>
      <c r="Y750" s="545"/>
      <c r="Z750" s="544"/>
      <c r="AA750" s="545"/>
      <c r="AB750" s="544"/>
      <c r="AC750" s="545"/>
      <c r="AD750" s="544"/>
      <c r="AE750" s="581"/>
      <c r="AF750" s="586"/>
      <c r="AG750" s="587"/>
      <c r="AH750" s="626"/>
      <c r="AI750" s="627"/>
      <c r="AJ750" s="544"/>
      <c r="AK750" s="581"/>
      <c r="AL750" s="586"/>
      <c r="AM750" s="587"/>
      <c r="AN750" s="626"/>
      <c r="AO750" s="627"/>
      <c r="AP750" s="544"/>
      <c r="AQ750" s="581"/>
      <c r="AR750" s="586"/>
      <c r="AS750" s="587"/>
      <c r="AT750" s="626"/>
      <c r="AU750" s="627"/>
      <c r="AV750" s="628"/>
      <c r="AW750" s="629"/>
      <c r="AX750" s="632"/>
      <c r="AY750" s="633"/>
      <c r="AZ750" s="626"/>
      <c r="BA750" s="627"/>
      <c r="BB750" s="544"/>
      <c r="BC750" s="581"/>
      <c r="BD750" s="586"/>
      <c r="BE750" s="587"/>
      <c r="BF750" s="626"/>
      <c r="BG750" s="627"/>
      <c r="BH750" s="628"/>
      <c r="BI750" s="629"/>
      <c r="BJ750" s="632"/>
      <c r="BK750" s="633"/>
      <c r="BL750" s="626"/>
      <c r="BM750" s="627"/>
      <c r="BN750" s="678"/>
      <c r="BO750" s="679"/>
      <c r="BP750" s="680"/>
      <c r="BQ750" s="677"/>
      <c r="BR750" s="663"/>
      <c r="BS750" s="663"/>
      <c r="BT750" s="15"/>
      <c r="BU750" s="15"/>
      <c r="BV750" s="95"/>
    </row>
    <row r="751" spans="1:74" ht="21.75" customHeight="1" x14ac:dyDescent="0.25">
      <c r="A751" s="95"/>
      <c r="B751" s="570" t="str">
        <f>IF(ROSTER!B$40="","",ROSTER!B$40)</f>
        <v/>
      </c>
      <c r="C751" s="572" t="str">
        <f>IF(ROSTER!C$40="","",ROSTER!C$40)</f>
        <v/>
      </c>
      <c r="D751" s="573"/>
      <c r="E751" s="574"/>
      <c r="F751" s="576">
        <f>IF(E751="y",1,IF(E751="S",1,0))</f>
        <v>0</v>
      </c>
      <c r="G751" s="582">
        <f>IF(E751="S",1,0)</f>
        <v>0</v>
      </c>
      <c r="H751" s="578"/>
      <c r="I751" s="543"/>
      <c r="J751" s="542"/>
      <c r="K751" s="580"/>
      <c r="L751" s="584"/>
      <c r="M751" s="585"/>
      <c r="N751" s="588">
        <f>L751+J751</f>
        <v>0</v>
      </c>
      <c r="O751" s="589"/>
      <c r="P751" s="542"/>
      <c r="Q751" s="580"/>
      <c r="R751" s="584"/>
      <c r="S751" s="585"/>
      <c r="T751" s="588">
        <f>R751-P751</f>
        <v>0</v>
      </c>
      <c r="U751" s="588"/>
      <c r="V751" s="542"/>
      <c r="W751" s="543"/>
      <c r="X751" s="593"/>
      <c r="Y751" s="543"/>
      <c r="Z751" s="542"/>
      <c r="AA751" s="543"/>
      <c r="AB751" s="542"/>
      <c r="AC751" s="543"/>
      <c r="AD751" s="542"/>
      <c r="AE751" s="580"/>
      <c r="AF751" s="584"/>
      <c r="AG751" s="585"/>
      <c r="AH751" s="595">
        <f>IF(AD751=0,0,(AF751/AD751)*100)</f>
        <v>0</v>
      </c>
      <c r="AI751" s="596"/>
      <c r="AJ751" s="542"/>
      <c r="AK751" s="580"/>
      <c r="AL751" s="584"/>
      <c r="AM751" s="585"/>
      <c r="AN751" s="595">
        <f>IF(AJ751=0,0,(AL751/AJ751)*100)</f>
        <v>0</v>
      </c>
      <c r="AO751" s="596"/>
      <c r="AP751" s="542"/>
      <c r="AQ751" s="580"/>
      <c r="AR751" s="584"/>
      <c r="AS751" s="585"/>
      <c r="AT751" s="595">
        <f>IF(AP751=0,0,(AR751/AP751)*100)</f>
        <v>0</v>
      </c>
      <c r="AU751" s="596"/>
      <c r="AV751" s="599">
        <f>AD751+AJ751+AP751</f>
        <v>0</v>
      </c>
      <c r="AW751" s="600"/>
      <c r="AX751" s="630">
        <f>AF751+AL751+AR751</f>
        <v>0</v>
      </c>
      <c r="AY751" s="631"/>
      <c r="AZ751" s="595">
        <f>IF(AV751=0,0,(AX751/AV751)*100)</f>
        <v>0</v>
      </c>
      <c r="BA751" s="596"/>
      <c r="BB751" s="542"/>
      <c r="BC751" s="580"/>
      <c r="BD751" s="584"/>
      <c r="BE751" s="585"/>
      <c r="BF751" s="595">
        <f>IF(BB751=0,0,(BD751/BB751)*100)</f>
        <v>0</v>
      </c>
      <c r="BG751" s="596"/>
      <c r="BH751" s="599">
        <f>AV751+BB751</f>
        <v>0</v>
      </c>
      <c r="BI751" s="600"/>
      <c r="BJ751" s="630">
        <f>AX751+BD751</f>
        <v>0</v>
      </c>
      <c r="BK751" s="631"/>
      <c r="BL751" s="595">
        <f>IF(BH751=0,0,(BJ751/BH751)*100)</f>
        <v>0</v>
      </c>
      <c r="BM751" s="596"/>
      <c r="BN751" s="656">
        <f>(AF751*2)+(AL751*2)+(AR751*3)+BD751</f>
        <v>0</v>
      </c>
      <c r="BO751" s="657"/>
      <c r="BP751" s="658"/>
      <c r="BQ751" s="676">
        <f t="shared" ref="BQ751" si="718">IF(BS751=0,0,50*BR751/BS751)</f>
        <v>0</v>
      </c>
      <c r="BR751" s="662">
        <f t="shared" ref="BR751" si="719">(BN751*BU$719)+(N751*BU$720)+(Z751*BU$721)+(R751*BU$722)+(X751*BU$723)+(AB751*BU$724)+(V751*BU$729)</f>
        <v>0</v>
      </c>
      <c r="BS751" s="662">
        <f t="shared" ref="BS751" si="720">((BB751-BD751)*BU$726)+((AV751-AX751)*BU$725)+(H751*BU$727)+(P751*BU$728)</f>
        <v>0</v>
      </c>
      <c r="BT751" s="15"/>
      <c r="BU751" s="15"/>
      <c r="BV751" s="95"/>
    </row>
    <row r="752" spans="1:74" ht="21.75" customHeight="1" x14ac:dyDescent="0.25">
      <c r="A752" s="95"/>
      <c r="B752" s="571"/>
      <c r="C752" s="642" t="str">
        <f>IF(ROSTER!D$40="","",ROSTER!D$40)</f>
        <v/>
      </c>
      <c r="D752" s="643"/>
      <c r="E752" s="575"/>
      <c r="F752" s="577"/>
      <c r="G752" s="583"/>
      <c r="H752" s="579"/>
      <c r="I752" s="545"/>
      <c r="J752" s="544"/>
      <c r="K752" s="581"/>
      <c r="L752" s="586"/>
      <c r="M752" s="587"/>
      <c r="N752" s="592" t="s">
        <v>16</v>
      </c>
      <c r="O752" s="603"/>
      <c r="P752" s="544"/>
      <c r="Q752" s="581"/>
      <c r="R752" s="586"/>
      <c r="S752" s="587"/>
      <c r="T752" s="592" t="s">
        <v>16</v>
      </c>
      <c r="U752" s="592"/>
      <c r="V752" s="544"/>
      <c r="W752" s="545"/>
      <c r="X752" s="594"/>
      <c r="Y752" s="545"/>
      <c r="Z752" s="544"/>
      <c r="AA752" s="545"/>
      <c r="AB752" s="544"/>
      <c r="AC752" s="545"/>
      <c r="AD752" s="544"/>
      <c r="AE752" s="581"/>
      <c r="AF752" s="586"/>
      <c r="AG752" s="587"/>
      <c r="AH752" s="626"/>
      <c r="AI752" s="627"/>
      <c r="AJ752" s="544"/>
      <c r="AK752" s="581"/>
      <c r="AL752" s="586"/>
      <c r="AM752" s="587"/>
      <c r="AN752" s="626"/>
      <c r="AO752" s="627"/>
      <c r="AP752" s="544"/>
      <c r="AQ752" s="581"/>
      <c r="AR752" s="586"/>
      <c r="AS752" s="587"/>
      <c r="AT752" s="626"/>
      <c r="AU752" s="627"/>
      <c r="AV752" s="628"/>
      <c r="AW752" s="629"/>
      <c r="AX752" s="632"/>
      <c r="AY752" s="633"/>
      <c r="AZ752" s="626"/>
      <c r="BA752" s="627"/>
      <c r="BB752" s="544"/>
      <c r="BC752" s="581"/>
      <c r="BD752" s="586"/>
      <c r="BE752" s="587"/>
      <c r="BF752" s="626"/>
      <c r="BG752" s="627"/>
      <c r="BH752" s="628"/>
      <c r="BI752" s="629"/>
      <c r="BJ752" s="632"/>
      <c r="BK752" s="633"/>
      <c r="BL752" s="626"/>
      <c r="BM752" s="627"/>
      <c r="BN752" s="678"/>
      <c r="BO752" s="679"/>
      <c r="BP752" s="680"/>
      <c r="BQ752" s="677"/>
      <c r="BR752" s="663"/>
      <c r="BS752" s="663"/>
      <c r="BT752" s="15"/>
      <c r="BU752" s="15"/>
      <c r="BV752" s="95"/>
    </row>
    <row r="753" spans="1:77" ht="21.75" customHeight="1" x14ac:dyDescent="0.25">
      <c r="A753" s="95"/>
      <c r="B753" s="570" t="str">
        <f>IF(ROSTER!B$42="","",ROSTER!B$42)</f>
        <v/>
      </c>
      <c r="C753" s="572" t="str">
        <f>IF(ROSTER!C$42="","",ROSTER!C$42)</f>
        <v/>
      </c>
      <c r="D753" s="573"/>
      <c r="E753" s="574"/>
      <c r="F753" s="576">
        <f>IF(E753="y",1,IF(E753="S",1,0))</f>
        <v>0</v>
      </c>
      <c r="G753" s="582">
        <f>IF(E753="S",1,0)</f>
        <v>0</v>
      </c>
      <c r="H753" s="578"/>
      <c r="I753" s="543"/>
      <c r="J753" s="542"/>
      <c r="K753" s="580"/>
      <c r="L753" s="584"/>
      <c r="M753" s="585"/>
      <c r="N753" s="588">
        <f>L753+J753</f>
        <v>0</v>
      </c>
      <c r="O753" s="589"/>
      <c r="P753" s="542"/>
      <c r="Q753" s="580"/>
      <c r="R753" s="584"/>
      <c r="S753" s="585"/>
      <c r="T753" s="588">
        <f>R753-P753</f>
        <v>0</v>
      </c>
      <c r="U753" s="588"/>
      <c r="V753" s="542"/>
      <c r="W753" s="543"/>
      <c r="X753" s="593"/>
      <c r="Y753" s="543"/>
      <c r="Z753" s="542"/>
      <c r="AA753" s="543"/>
      <c r="AB753" s="542"/>
      <c r="AC753" s="543"/>
      <c r="AD753" s="542"/>
      <c r="AE753" s="580"/>
      <c r="AF753" s="584"/>
      <c r="AG753" s="585"/>
      <c r="AH753" s="595">
        <f>IF(AD753=0,0,(AF753/AD753)*100)</f>
        <v>0</v>
      </c>
      <c r="AI753" s="596"/>
      <c r="AJ753" s="542"/>
      <c r="AK753" s="580"/>
      <c r="AL753" s="584"/>
      <c r="AM753" s="585"/>
      <c r="AN753" s="595">
        <f>IF(AJ753=0,0,(AL753/AJ753)*100)</f>
        <v>0</v>
      </c>
      <c r="AO753" s="596"/>
      <c r="AP753" s="542"/>
      <c r="AQ753" s="580"/>
      <c r="AR753" s="584"/>
      <c r="AS753" s="585"/>
      <c r="AT753" s="595">
        <f>IF(AP753=0,0,(AR753/AP753)*100)</f>
        <v>0</v>
      </c>
      <c r="AU753" s="596"/>
      <c r="AV753" s="599">
        <f>AD753+AJ753+AP753</f>
        <v>0</v>
      </c>
      <c r="AW753" s="600"/>
      <c r="AX753" s="630">
        <f>AF753+AL753+AR753</f>
        <v>0</v>
      </c>
      <c r="AY753" s="631"/>
      <c r="AZ753" s="595">
        <f>IF(AV753=0,0,(AX753/AV753)*100)</f>
        <v>0</v>
      </c>
      <c r="BA753" s="596"/>
      <c r="BB753" s="542"/>
      <c r="BC753" s="580"/>
      <c r="BD753" s="584"/>
      <c r="BE753" s="585"/>
      <c r="BF753" s="595">
        <f>IF(BB753=0,0,(BD753/BB753)*100)</f>
        <v>0</v>
      </c>
      <c r="BG753" s="596"/>
      <c r="BH753" s="599">
        <f>AV753+BB753</f>
        <v>0</v>
      </c>
      <c r="BI753" s="600"/>
      <c r="BJ753" s="630">
        <f>AX753+BD753</f>
        <v>0</v>
      </c>
      <c r="BK753" s="631"/>
      <c r="BL753" s="595">
        <f>IF(BH753=0,0,(BJ753/BH753)*100)</f>
        <v>0</v>
      </c>
      <c r="BM753" s="596"/>
      <c r="BN753" s="656">
        <f>(AF753*2)+(AL753*2)+(AR753*3)+BD753</f>
        <v>0</v>
      </c>
      <c r="BO753" s="657"/>
      <c r="BP753" s="658"/>
      <c r="BQ753" s="676">
        <f t="shared" ref="BQ753" si="721">IF(BS753=0,0,50*BR753/BS753)</f>
        <v>0</v>
      </c>
      <c r="BR753" s="662">
        <f t="shared" ref="BR753" si="722">(BN753*BU$719)+(N753*BU$720)+(Z753*BU$721)+(R753*BU$722)+(X753*BU$723)+(AB753*BU$724)+(V753*BU$729)</f>
        <v>0</v>
      </c>
      <c r="BS753" s="662">
        <f t="shared" ref="BS753" si="723">((BB753-BD753)*BU$726)+((AV753-AX753)*BU$725)+(H753*BU$727)+(P753*BU$728)</f>
        <v>0</v>
      </c>
      <c r="BT753" s="15"/>
      <c r="BU753" s="15"/>
      <c r="BV753" s="95"/>
    </row>
    <row r="754" spans="1:77" ht="21.75" customHeight="1" x14ac:dyDescent="0.25">
      <c r="A754" s="95"/>
      <c r="B754" s="571"/>
      <c r="C754" s="642" t="str">
        <f>IF(ROSTER!D$42="","",ROSTER!D$42)</f>
        <v/>
      </c>
      <c r="D754" s="643"/>
      <c r="E754" s="575"/>
      <c r="F754" s="577"/>
      <c r="G754" s="583"/>
      <c r="H754" s="579"/>
      <c r="I754" s="545"/>
      <c r="J754" s="544"/>
      <c r="K754" s="581"/>
      <c r="L754" s="586"/>
      <c r="M754" s="587"/>
      <c r="N754" s="592" t="s">
        <v>16</v>
      </c>
      <c r="O754" s="603"/>
      <c r="P754" s="544"/>
      <c r="Q754" s="581"/>
      <c r="R754" s="586"/>
      <c r="S754" s="587"/>
      <c r="T754" s="592" t="s">
        <v>16</v>
      </c>
      <c r="U754" s="592"/>
      <c r="V754" s="544"/>
      <c r="W754" s="545"/>
      <c r="X754" s="594"/>
      <c r="Y754" s="545"/>
      <c r="Z754" s="544"/>
      <c r="AA754" s="545"/>
      <c r="AB754" s="544"/>
      <c r="AC754" s="545"/>
      <c r="AD754" s="544"/>
      <c r="AE754" s="581"/>
      <c r="AF754" s="586"/>
      <c r="AG754" s="587"/>
      <c r="AH754" s="626"/>
      <c r="AI754" s="627"/>
      <c r="AJ754" s="544"/>
      <c r="AK754" s="581"/>
      <c r="AL754" s="586"/>
      <c r="AM754" s="587"/>
      <c r="AN754" s="626"/>
      <c r="AO754" s="627"/>
      <c r="AP754" s="544"/>
      <c r="AQ754" s="581"/>
      <c r="AR754" s="586"/>
      <c r="AS754" s="587"/>
      <c r="AT754" s="626"/>
      <c r="AU754" s="627"/>
      <c r="AV754" s="628"/>
      <c r="AW754" s="629"/>
      <c r="AX754" s="632"/>
      <c r="AY754" s="633"/>
      <c r="AZ754" s="626"/>
      <c r="BA754" s="627"/>
      <c r="BB754" s="544"/>
      <c r="BC754" s="581"/>
      <c r="BD754" s="586"/>
      <c r="BE754" s="587"/>
      <c r="BF754" s="626"/>
      <c r="BG754" s="627"/>
      <c r="BH754" s="628"/>
      <c r="BI754" s="629"/>
      <c r="BJ754" s="632"/>
      <c r="BK754" s="633"/>
      <c r="BL754" s="626"/>
      <c r="BM754" s="627"/>
      <c r="BN754" s="678"/>
      <c r="BO754" s="679"/>
      <c r="BP754" s="680"/>
      <c r="BQ754" s="677"/>
      <c r="BR754" s="663"/>
      <c r="BS754" s="663"/>
      <c r="BT754" s="15"/>
      <c r="BU754" s="15"/>
      <c r="BV754" s="95"/>
    </row>
    <row r="755" spans="1:77" ht="21.75" customHeight="1" x14ac:dyDescent="0.25">
      <c r="A755" s="95"/>
      <c r="B755" s="570" t="str">
        <f>IF(ROSTER!B$44="","",ROSTER!B$44)</f>
        <v/>
      </c>
      <c r="C755" s="572" t="str">
        <f>IF(ROSTER!C$44="","",ROSTER!C$44)</f>
        <v/>
      </c>
      <c r="D755" s="573"/>
      <c r="E755" s="574"/>
      <c r="F755" s="576">
        <f>IF(E755="y",1,IF(E755="S",1,0))</f>
        <v>0</v>
      </c>
      <c r="G755" s="582">
        <f>IF(E755="S",1,0)</f>
        <v>0</v>
      </c>
      <c r="H755" s="578"/>
      <c r="I755" s="543"/>
      <c r="J755" s="542"/>
      <c r="K755" s="580"/>
      <c r="L755" s="584"/>
      <c r="M755" s="585"/>
      <c r="N755" s="588">
        <f>L755+J755</f>
        <v>0</v>
      </c>
      <c r="O755" s="589"/>
      <c r="P755" s="542"/>
      <c r="Q755" s="580"/>
      <c r="R755" s="584"/>
      <c r="S755" s="585"/>
      <c r="T755" s="588">
        <f>R755-P755</f>
        <v>0</v>
      </c>
      <c r="U755" s="588"/>
      <c r="V755" s="542"/>
      <c r="W755" s="543"/>
      <c r="X755" s="593"/>
      <c r="Y755" s="543"/>
      <c r="Z755" s="542"/>
      <c r="AA755" s="543"/>
      <c r="AB755" s="542"/>
      <c r="AC755" s="543"/>
      <c r="AD755" s="542"/>
      <c r="AE755" s="580"/>
      <c r="AF755" s="584"/>
      <c r="AG755" s="585"/>
      <c r="AH755" s="595">
        <f>IF(AD755=0,0,(AF755/AD755)*100)</f>
        <v>0</v>
      </c>
      <c r="AI755" s="596"/>
      <c r="AJ755" s="542"/>
      <c r="AK755" s="580"/>
      <c r="AL755" s="584"/>
      <c r="AM755" s="585"/>
      <c r="AN755" s="595">
        <f>IF(AJ755=0,0,(AL755/AJ755)*100)</f>
        <v>0</v>
      </c>
      <c r="AO755" s="596"/>
      <c r="AP755" s="542"/>
      <c r="AQ755" s="580"/>
      <c r="AR755" s="584"/>
      <c r="AS755" s="585"/>
      <c r="AT755" s="595">
        <f>IF(AP755=0,0,(AR755/AP755)*100)</f>
        <v>0</v>
      </c>
      <c r="AU755" s="596"/>
      <c r="AV755" s="599">
        <f>AD755+AJ755+AP755</f>
        <v>0</v>
      </c>
      <c r="AW755" s="600"/>
      <c r="AX755" s="630">
        <f>AF755+AL755+AR755</f>
        <v>0</v>
      </c>
      <c r="AY755" s="631"/>
      <c r="AZ755" s="595">
        <f>IF(AV755=0,0,(AX755/AV755)*100)</f>
        <v>0</v>
      </c>
      <c r="BA755" s="596"/>
      <c r="BB755" s="542"/>
      <c r="BC755" s="580"/>
      <c r="BD755" s="584"/>
      <c r="BE755" s="585"/>
      <c r="BF755" s="595">
        <f>IF(BB755=0,0,(BD755/BB755)*100)</f>
        <v>0</v>
      </c>
      <c r="BG755" s="596"/>
      <c r="BH755" s="599">
        <f>AV755+BB755</f>
        <v>0</v>
      </c>
      <c r="BI755" s="600"/>
      <c r="BJ755" s="630">
        <f>AX755+BD755</f>
        <v>0</v>
      </c>
      <c r="BK755" s="631"/>
      <c r="BL755" s="595">
        <f>IF(BH755=0,0,(BJ755/BH755)*100)</f>
        <v>0</v>
      </c>
      <c r="BM755" s="596"/>
      <c r="BN755" s="656">
        <f>(AF755*2)+(AL755*2)+(AR755*3)+BD755</f>
        <v>0</v>
      </c>
      <c r="BO755" s="657"/>
      <c r="BP755" s="658"/>
      <c r="BQ755" s="676">
        <f t="shared" ref="BQ755" si="724">IF(BS755=0,0,50*BR755/BS755)</f>
        <v>0</v>
      </c>
      <c r="BR755" s="662">
        <f t="shared" ref="BR755" si="725">(BN755*BU$719)+(N755*BU$720)+(Z755*BU$721)+(R755*BU$722)+(X755*BU$723)+(AB755*BU$724)+(V755*BU$729)</f>
        <v>0</v>
      </c>
      <c r="BS755" s="662">
        <f t="shared" ref="BS755" si="726">((BB755-BD755)*BU$726)+((AV755-AX755)*BU$725)+(H755*BU$727)+(P755*BU$728)</f>
        <v>0</v>
      </c>
      <c r="BT755" s="15"/>
      <c r="BU755" s="15"/>
      <c r="BV755" s="95"/>
    </row>
    <row r="756" spans="1:77" ht="21.75" customHeight="1" x14ac:dyDescent="0.25">
      <c r="A756" s="95"/>
      <c r="B756" s="571"/>
      <c r="C756" s="642" t="str">
        <f>IF(ROSTER!D$44="","",ROSTER!D$44)</f>
        <v/>
      </c>
      <c r="D756" s="643"/>
      <c r="E756" s="575"/>
      <c r="F756" s="577"/>
      <c r="G756" s="583"/>
      <c r="H756" s="579"/>
      <c r="I756" s="545"/>
      <c r="J756" s="544"/>
      <c r="K756" s="581"/>
      <c r="L756" s="586"/>
      <c r="M756" s="587"/>
      <c r="N756" s="592" t="s">
        <v>16</v>
      </c>
      <c r="O756" s="603"/>
      <c r="P756" s="544"/>
      <c r="Q756" s="581"/>
      <c r="R756" s="586"/>
      <c r="S756" s="587"/>
      <c r="T756" s="592" t="s">
        <v>16</v>
      </c>
      <c r="U756" s="592"/>
      <c r="V756" s="544"/>
      <c r="W756" s="545"/>
      <c r="X756" s="594"/>
      <c r="Y756" s="545"/>
      <c r="Z756" s="544"/>
      <c r="AA756" s="545"/>
      <c r="AB756" s="544"/>
      <c r="AC756" s="545"/>
      <c r="AD756" s="544"/>
      <c r="AE756" s="581"/>
      <c r="AF756" s="586"/>
      <c r="AG756" s="587"/>
      <c r="AH756" s="626"/>
      <c r="AI756" s="627"/>
      <c r="AJ756" s="544"/>
      <c r="AK756" s="581"/>
      <c r="AL756" s="586"/>
      <c r="AM756" s="587"/>
      <c r="AN756" s="626"/>
      <c r="AO756" s="627"/>
      <c r="AP756" s="544"/>
      <c r="AQ756" s="581"/>
      <c r="AR756" s="586"/>
      <c r="AS756" s="587"/>
      <c r="AT756" s="626"/>
      <c r="AU756" s="627"/>
      <c r="AV756" s="628"/>
      <c r="AW756" s="629"/>
      <c r="AX756" s="632"/>
      <c r="AY756" s="633"/>
      <c r="AZ756" s="626"/>
      <c r="BA756" s="627"/>
      <c r="BB756" s="544"/>
      <c r="BC756" s="581"/>
      <c r="BD756" s="586"/>
      <c r="BE756" s="587"/>
      <c r="BF756" s="626"/>
      <c r="BG756" s="627"/>
      <c r="BH756" s="628"/>
      <c r="BI756" s="629"/>
      <c r="BJ756" s="632"/>
      <c r="BK756" s="633"/>
      <c r="BL756" s="626"/>
      <c r="BM756" s="627"/>
      <c r="BN756" s="678"/>
      <c r="BO756" s="679"/>
      <c r="BP756" s="680"/>
      <c r="BQ756" s="677"/>
      <c r="BR756" s="663"/>
      <c r="BS756" s="663"/>
      <c r="BT756" s="15"/>
      <c r="BU756" s="15"/>
      <c r="BV756" s="95"/>
    </row>
    <row r="757" spans="1:77" ht="21.75" customHeight="1" x14ac:dyDescent="0.25">
      <c r="A757" s="95"/>
      <c r="B757" s="570" t="str">
        <f>IF(ROSTER!B$46="","",ROSTER!B$46)</f>
        <v/>
      </c>
      <c r="C757" s="572" t="str">
        <f>IF(ROSTER!C$46="","",ROSTER!C$46)</f>
        <v/>
      </c>
      <c r="D757" s="573"/>
      <c r="E757" s="574"/>
      <c r="F757" s="576">
        <f>IF(E757="y",1,IF(E757="S",1,0))</f>
        <v>0</v>
      </c>
      <c r="G757" s="582">
        <f>IF(E757="S",1,0)</f>
        <v>0</v>
      </c>
      <c r="H757" s="578"/>
      <c r="I757" s="543"/>
      <c r="J757" s="542"/>
      <c r="K757" s="580"/>
      <c r="L757" s="584"/>
      <c r="M757" s="585"/>
      <c r="N757" s="588">
        <f>L757+J757</f>
        <v>0</v>
      </c>
      <c r="O757" s="589"/>
      <c r="P757" s="542"/>
      <c r="Q757" s="580"/>
      <c r="R757" s="584"/>
      <c r="S757" s="585"/>
      <c r="T757" s="588">
        <f>R757-P757</f>
        <v>0</v>
      </c>
      <c r="U757" s="588"/>
      <c r="V757" s="542"/>
      <c r="W757" s="543"/>
      <c r="X757" s="593"/>
      <c r="Y757" s="543"/>
      <c r="Z757" s="542"/>
      <c r="AA757" s="543"/>
      <c r="AB757" s="542"/>
      <c r="AC757" s="543"/>
      <c r="AD757" s="542"/>
      <c r="AE757" s="580"/>
      <c r="AF757" s="584"/>
      <c r="AG757" s="585"/>
      <c r="AH757" s="595">
        <f>IF(AD757=0,0,(AF757/AD757)*100)</f>
        <v>0</v>
      </c>
      <c r="AI757" s="596"/>
      <c r="AJ757" s="542"/>
      <c r="AK757" s="580"/>
      <c r="AL757" s="584"/>
      <c r="AM757" s="585"/>
      <c r="AN757" s="595">
        <f>IF(AJ757=0,0,(AL757/AJ757)*100)</f>
        <v>0</v>
      </c>
      <c r="AO757" s="596"/>
      <c r="AP757" s="542"/>
      <c r="AQ757" s="580"/>
      <c r="AR757" s="584"/>
      <c r="AS757" s="585"/>
      <c r="AT757" s="595">
        <f>IF(AP757=0,0,(AR757/AP757)*100)</f>
        <v>0</v>
      </c>
      <c r="AU757" s="596"/>
      <c r="AV757" s="599">
        <f>AD757+AJ757+AP757</f>
        <v>0</v>
      </c>
      <c r="AW757" s="600"/>
      <c r="AX757" s="630">
        <f>AF757+AL757+AR757</f>
        <v>0</v>
      </c>
      <c r="AY757" s="631"/>
      <c r="AZ757" s="595">
        <f>IF(AV757=0,0,(AX757/AV757)*100)</f>
        <v>0</v>
      </c>
      <c r="BA757" s="596"/>
      <c r="BB757" s="542"/>
      <c r="BC757" s="580"/>
      <c r="BD757" s="584"/>
      <c r="BE757" s="585"/>
      <c r="BF757" s="595">
        <f>IF(BB757=0,0,(BD757/BB757)*100)</f>
        <v>0</v>
      </c>
      <c r="BG757" s="596"/>
      <c r="BH757" s="599">
        <f>AV757+BB757</f>
        <v>0</v>
      </c>
      <c r="BI757" s="600"/>
      <c r="BJ757" s="630">
        <f>AX757+BD757</f>
        <v>0</v>
      </c>
      <c r="BK757" s="631"/>
      <c r="BL757" s="595">
        <f>IF(BH757=0,0,(BJ757/BH757)*100)</f>
        <v>0</v>
      </c>
      <c r="BM757" s="596"/>
      <c r="BN757" s="656">
        <f>(AF757*2)+(AL757*2)+(AR757*3)+BD757</f>
        <v>0</v>
      </c>
      <c r="BO757" s="657"/>
      <c r="BP757" s="658"/>
      <c r="BQ757" s="676">
        <f t="shared" ref="BQ757" si="727">IF(BS757=0,0,50*BR757/BS757)</f>
        <v>0</v>
      </c>
      <c r="BR757" s="662">
        <f t="shared" ref="BR757" si="728">(BN757*BU$719)+(N757*BU$720)+(Z757*BU$721)+(R757*BU$722)+(X757*BU$723)+(AB757*BU$724)+(V757*BU$729)</f>
        <v>0</v>
      </c>
      <c r="BS757" s="662">
        <f t="shared" ref="BS757" si="729">((BB757-BD757)*BU$726)+((AV757-AX757)*BU$725)+(H757*BU$727)+(P757*BU$728)</f>
        <v>0</v>
      </c>
      <c r="BT757" s="15"/>
      <c r="BU757" s="15"/>
      <c r="BV757" s="95"/>
    </row>
    <row r="758" spans="1:77" ht="22.5" customHeight="1" thickBot="1" x14ac:dyDescent="0.3">
      <c r="A758" s="95"/>
      <c r="B758" s="571"/>
      <c r="C758" s="642" t="str">
        <f>IF(ROSTER!D$46="","",ROSTER!D$46)</f>
        <v/>
      </c>
      <c r="D758" s="643"/>
      <c r="E758" s="575"/>
      <c r="F758" s="577"/>
      <c r="G758" s="583"/>
      <c r="H758" s="579"/>
      <c r="I758" s="545"/>
      <c r="J758" s="544"/>
      <c r="K758" s="581"/>
      <c r="L758" s="586"/>
      <c r="M758" s="587"/>
      <c r="N758" s="590" t="s">
        <v>16</v>
      </c>
      <c r="O758" s="591"/>
      <c r="P758" s="544"/>
      <c r="Q758" s="581"/>
      <c r="R758" s="586"/>
      <c r="S758" s="587"/>
      <c r="T758" s="592" t="s">
        <v>16</v>
      </c>
      <c r="U758" s="592"/>
      <c r="V758" s="544"/>
      <c r="W758" s="545"/>
      <c r="X758" s="594"/>
      <c r="Y758" s="545"/>
      <c r="Z758" s="544"/>
      <c r="AA758" s="545"/>
      <c r="AB758" s="544"/>
      <c r="AC758" s="545"/>
      <c r="AD758" s="544"/>
      <c r="AE758" s="581"/>
      <c r="AF758" s="586"/>
      <c r="AG758" s="587"/>
      <c r="AH758" s="597"/>
      <c r="AI758" s="598"/>
      <c r="AJ758" s="544"/>
      <c r="AK758" s="581"/>
      <c r="AL758" s="586"/>
      <c r="AM758" s="587"/>
      <c r="AN758" s="597"/>
      <c r="AO758" s="598"/>
      <c r="AP758" s="544"/>
      <c r="AQ758" s="581"/>
      <c r="AR758" s="586"/>
      <c r="AS758" s="587"/>
      <c r="AT758" s="597"/>
      <c r="AU758" s="598"/>
      <c r="AV758" s="601"/>
      <c r="AW758" s="602"/>
      <c r="AX758" s="701"/>
      <c r="AY758" s="702"/>
      <c r="AZ758" s="597"/>
      <c r="BA758" s="598"/>
      <c r="BB758" s="544"/>
      <c r="BC758" s="581"/>
      <c r="BD758" s="586"/>
      <c r="BE758" s="587"/>
      <c r="BF758" s="597"/>
      <c r="BG758" s="598"/>
      <c r="BH758" s="601"/>
      <c r="BI758" s="602"/>
      <c r="BJ758" s="701"/>
      <c r="BK758" s="702"/>
      <c r="BL758" s="597"/>
      <c r="BM758" s="598"/>
      <c r="BN758" s="659"/>
      <c r="BO758" s="660"/>
      <c r="BP758" s="661"/>
      <c r="BQ758" s="677"/>
      <c r="BR758" s="663"/>
      <c r="BS758" s="663"/>
      <c r="BT758" s="15"/>
      <c r="BU758" s="15"/>
      <c r="BV758" s="95"/>
    </row>
    <row r="759" spans="1:77" s="21" customFormat="1" ht="33.4" customHeight="1" x14ac:dyDescent="0.45">
      <c r="A759" s="98"/>
      <c r="B759" s="612"/>
      <c r="C759" s="613"/>
      <c r="D759" s="613" t="s">
        <v>10</v>
      </c>
      <c r="E759" s="616"/>
      <c r="F759" s="279"/>
      <c r="G759" s="279"/>
      <c r="H759" s="517">
        <f>SUM(H719:I758)</f>
        <v>0</v>
      </c>
      <c r="I759" s="618"/>
      <c r="J759" s="517">
        <f>SUM(J719:K758)</f>
        <v>0</v>
      </c>
      <c r="K759" s="618"/>
      <c r="L759" s="620">
        <f>SUM(L719:M758)</f>
        <v>0</v>
      </c>
      <c r="M759" s="621"/>
      <c r="N759" s="548">
        <f>L759+J759</f>
        <v>0</v>
      </c>
      <c r="O759" s="518"/>
      <c r="P759" s="620">
        <f>SUM(P719:Q758)</f>
        <v>0</v>
      </c>
      <c r="Q759" s="618"/>
      <c r="R759" s="620">
        <f>SUM(R719:S758)</f>
        <v>0</v>
      </c>
      <c r="S759" s="621"/>
      <c r="T759" s="548">
        <f>R759-P759</f>
        <v>0</v>
      </c>
      <c r="U759" s="518"/>
      <c r="V759" s="517">
        <f>SUM(V719:W758)</f>
        <v>0</v>
      </c>
      <c r="W759" s="518"/>
      <c r="X759" s="621">
        <f>SUM(X719:Y758)</f>
        <v>0</v>
      </c>
      <c r="Y759" s="621"/>
      <c r="Z759" s="517">
        <f>SUM(Z719:AA758)</f>
        <v>0</v>
      </c>
      <c r="AA759" s="518"/>
      <c r="AB759" s="517">
        <f>SUM(AB719:AC758)</f>
        <v>0</v>
      </c>
      <c r="AC759" s="518"/>
      <c r="AD759" s="621">
        <f>SUM(AD719:AE758)</f>
        <v>0</v>
      </c>
      <c r="AE759" s="618"/>
      <c r="AF759" s="620">
        <f>SUM(AF719:AG758)</f>
        <v>0</v>
      </c>
      <c r="AG759" s="621"/>
      <c r="AH759" s="548">
        <f>IF(AD759=0,0,(AF759/AD759)*100)</f>
        <v>0</v>
      </c>
      <c r="AI759" s="518"/>
      <c r="AJ759" s="620">
        <f>SUM(AJ719:AK758)</f>
        <v>0</v>
      </c>
      <c r="AK759" s="618"/>
      <c r="AL759" s="620">
        <f>SUM(AL719:AM758)</f>
        <v>0</v>
      </c>
      <c r="AM759" s="621"/>
      <c r="AN759" s="548">
        <f>IF(AJ759=0,0,(AL759/AJ759)*100)</f>
        <v>0</v>
      </c>
      <c r="AO759" s="518"/>
      <c r="AP759" s="620">
        <f>SUM(AP719:AQ758)</f>
        <v>0</v>
      </c>
      <c r="AQ759" s="618"/>
      <c r="AR759" s="620">
        <f>SUM(AR719:AS758)</f>
        <v>0</v>
      </c>
      <c r="AS759" s="621"/>
      <c r="AT759" s="548">
        <f>IF(AP759=0,0,(AR759/AP759)*100)</f>
        <v>0</v>
      </c>
      <c r="AU759" s="518"/>
      <c r="AV759" s="517">
        <f>AD759+AJ759+AP759</f>
        <v>0</v>
      </c>
      <c r="AW759" s="618"/>
      <c r="AX759" s="620">
        <f>AF759+AL759+AR759</f>
        <v>0</v>
      </c>
      <c r="AY759" s="624"/>
      <c r="AZ759" s="548">
        <f>IF(AV759=0,0,(AX759/AV759)*100)</f>
        <v>0</v>
      </c>
      <c r="BA759" s="518"/>
      <c r="BB759" s="620">
        <f>SUM(BB719:BC758)</f>
        <v>0</v>
      </c>
      <c r="BC759" s="618"/>
      <c r="BD759" s="620">
        <f>SUM(BD719:BE758)</f>
        <v>0</v>
      </c>
      <c r="BE759" s="621"/>
      <c r="BF759" s="548">
        <f>IF(BB759=0,0,(BD759/BB759)*100)</f>
        <v>0</v>
      </c>
      <c r="BG759" s="518"/>
      <c r="BH759" s="517">
        <f>AV759+BB759</f>
        <v>0</v>
      </c>
      <c r="BI759" s="618"/>
      <c r="BJ759" s="620">
        <f>AX759+BD759</f>
        <v>0</v>
      </c>
      <c r="BK759" s="624"/>
      <c r="BL759" s="548">
        <f>IF(BH759=0,0,(BJ759/BH759)*100)</f>
        <v>0</v>
      </c>
      <c r="BM759" s="664"/>
      <c r="BN759" s="666">
        <f>SUM(BN719:BP758)</f>
        <v>0</v>
      </c>
      <c r="BO759" s="667"/>
      <c r="BP759" s="668"/>
      <c r="BQ759" s="681">
        <f>SUM(BQ719:BQ758)</f>
        <v>0</v>
      </c>
      <c r="BR759" s="685">
        <f t="shared" ref="BR759" si="730">(BN759*BU$719)+(N759*BU$720)+(Z759*BU$721)+(R759*BU$722)+(X759*BU$723)+(AB759*BU$724)+(V759*BU$729)</f>
        <v>0</v>
      </c>
      <c r="BS759" s="683">
        <f t="shared" ref="BS759" si="731">((BB759-BD759)*BU$726)+((AV759-AX759)*BU$725)+(H759*BU$727)+(P759*BU$728)</f>
        <v>0</v>
      </c>
      <c r="BT759" s="20"/>
      <c r="BU759" s="20"/>
      <c r="BV759" s="98"/>
    </row>
    <row r="760" spans="1:77" s="21" customFormat="1" ht="33.950000000000003" customHeight="1" thickBot="1" x14ac:dyDescent="0.5">
      <c r="A760" s="98"/>
      <c r="B760" s="614"/>
      <c r="C760" s="615"/>
      <c r="D760" s="615"/>
      <c r="E760" s="617"/>
      <c r="F760" s="280"/>
      <c r="G760" s="280"/>
      <c r="H760" s="519"/>
      <c r="I760" s="619"/>
      <c r="J760" s="519"/>
      <c r="K760" s="619"/>
      <c r="L760" s="622"/>
      <c r="M760" s="623"/>
      <c r="N760" s="549" t="s">
        <v>16</v>
      </c>
      <c r="O760" s="520"/>
      <c r="P760" s="622"/>
      <c r="Q760" s="619"/>
      <c r="R760" s="622"/>
      <c r="S760" s="623"/>
      <c r="T760" s="549" t="s">
        <v>16</v>
      </c>
      <c r="U760" s="520"/>
      <c r="V760" s="519"/>
      <c r="W760" s="520"/>
      <c r="X760" s="623"/>
      <c r="Y760" s="623"/>
      <c r="Z760" s="519"/>
      <c r="AA760" s="520"/>
      <c r="AB760" s="519"/>
      <c r="AC760" s="520"/>
      <c r="AD760" s="623"/>
      <c r="AE760" s="619"/>
      <c r="AF760" s="622"/>
      <c r="AG760" s="623"/>
      <c r="AH760" s="549"/>
      <c r="AI760" s="520"/>
      <c r="AJ760" s="622"/>
      <c r="AK760" s="619"/>
      <c r="AL760" s="622"/>
      <c r="AM760" s="623"/>
      <c r="AN760" s="549"/>
      <c r="AO760" s="520"/>
      <c r="AP760" s="622"/>
      <c r="AQ760" s="619"/>
      <c r="AR760" s="622"/>
      <c r="AS760" s="623"/>
      <c r="AT760" s="549"/>
      <c r="AU760" s="520"/>
      <c r="AV760" s="519"/>
      <c r="AW760" s="619"/>
      <c r="AX760" s="622"/>
      <c r="AY760" s="625"/>
      <c r="AZ760" s="549"/>
      <c r="BA760" s="520"/>
      <c r="BB760" s="622"/>
      <c r="BC760" s="619"/>
      <c r="BD760" s="622"/>
      <c r="BE760" s="623"/>
      <c r="BF760" s="549"/>
      <c r="BG760" s="520"/>
      <c r="BH760" s="519"/>
      <c r="BI760" s="619"/>
      <c r="BJ760" s="622"/>
      <c r="BK760" s="625"/>
      <c r="BL760" s="549"/>
      <c r="BM760" s="665"/>
      <c r="BN760" s="669"/>
      <c r="BO760" s="670"/>
      <c r="BP760" s="671"/>
      <c r="BQ760" s="682"/>
      <c r="BR760" s="686"/>
      <c r="BS760" s="684"/>
      <c r="BT760" s="20"/>
      <c r="BU760" s="20"/>
      <c r="BV760" s="98"/>
    </row>
    <row r="761" spans="1:77" s="21" customFormat="1" ht="33" customHeight="1" thickBot="1" x14ac:dyDescent="0.5">
      <c r="A761" s="98"/>
      <c r="B761" s="612"/>
      <c r="C761" s="613"/>
      <c r="D761" s="613" t="s">
        <v>13</v>
      </c>
      <c r="E761" s="616"/>
      <c r="F761" s="281"/>
      <c r="G761" s="282"/>
      <c r="H761" s="528"/>
      <c r="I761" s="636"/>
      <c r="J761" s="528"/>
      <c r="K761" s="636"/>
      <c r="L761" s="638"/>
      <c r="M761" s="639"/>
      <c r="N761" s="548">
        <f>J761+L761</f>
        <v>0</v>
      </c>
      <c r="O761" s="518"/>
      <c r="P761" s="638"/>
      <c r="Q761" s="636"/>
      <c r="R761" s="638"/>
      <c r="S761" s="639"/>
      <c r="T761" s="548">
        <f>R761-P761</f>
        <v>0</v>
      </c>
      <c r="U761" s="518"/>
      <c r="V761" s="528"/>
      <c r="W761" s="529"/>
      <c r="X761" s="528"/>
      <c r="Y761" s="529"/>
      <c r="Z761" s="528"/>
      <c r="AA761" s="529"/>
      <c r="AB761" s="528"/>
      <c r="AC761" s="529"/>
      <c r="AD761" s="639"/>
      <c r="AE761" s="636"/>
      <c r="AF761" s="638"/>
      <c r="AG761" s="639"/>
      <c r="AH761" s="548">
        <f>IF(AD761=0,0,(AF761/AD761)*100)</f>
        <v>0</v>
      </c>
      <c r="AI761" s="518"/>
      <c r="AJ761" s="638"/>
      <c r="AK761" s="636"/>
      <c r="AL761" s="638"/>
      <c r="AM761" s="639"/>
      <c r="AN761" s="548">
        <f>IF(AJ761=0,0,(AL761/AJ761)*100)</f>
        <v>0</v>
      </c>
      <c r="AO761" s="518"/>
      <c r="AP761" s="638"/>
      <c r="AQ761" s="636"/>
      <c r="AR761" s="638"/>
      <c r="AS761" s="639"/>
      <c r="AT761" s="548">
        <f>IF(AP761=0,0,(AR761/AP761)*100)</f>
        <v>0</v>
      </c>
      <c r="AU761" s="518"/>
      <c r="AV761" s="517">
        <f>AD761+AJ761+AP761</f>
        <v>0</v>
      </c>
      <c r="AW761" s="618"/>
      <c r="AX761" s="620">
        <f>AF761+AL761+AR761</f>
        <v>0</v>
      </c>
      <c r="AY761" s="624"/>
      <c r="AZ761" s="548">
        <f>IF(AV761=0,0,(AX761/AV761)*100)</f>
        <v>0</v>
      </c>
      <c r="BA761" s="518"/>
      <c r="BB761" s="638"/>
      <c r="BC761" s="636"/>
      <c r="BD761" s="638"/>
      <c r="BE761" s="639"/>
      <c r="BF761" s="548">
        <f>IF(BB761=0,0,(BD761/BB761)*100)</f>
        <v>0</v>
      </c>
      <c r="BG761" s="518"/>
      <c r="BH761" s="517">
        <f>AV761+BB761</f>
        <v>0</v>
      </c>
      <c r="BI761" s="618"/>
      <c r="BJ761" s="620">
        <f>AX761+BD761</f>
        <v>0</v>
      </c>
      <c r="BK761" s="624"/>
      <c r="BL761" s="548">
        <f>IF(BH761=0,0,(BJ761/BH761)*100)</f>
        <v>0</v>
      </c>
      <c r="BM761" s="664"/>
      <c r="BN761" s="693">
        <f>(AF761*2)+(AL761*2)+(AR761*3)+BD761</f>
        <v>0</v>
      </c>
      <c r="BO761" s="694"/>
      <c r="BP761" s="695"/>
      <c r="BQ761" s="699"/>
      <c r="BR761" s="283"/>
      <c r="BS761" s="284"/>
      <c r="BT761" s="20"/>
      <c r="BU761" s="20"/>
      <c r="BV761" s="98"/>
    </row>
    <row r="762" spans="1:77" s="21" customFormat="1" ht="33.75" customHeight="1" thickBot="1" x14ac:dyDescent="0.5">
      <c r="A762" s="98"/>
      <c r="B762" s="285"/>
      <c r="C762" s="286"/>
      <c r="D762" s="634"/>
      <c r="E762" s="635"/>
      <c r="F762" s="287"/>
      <c r="G762" s="287"/>
      <c r="H762" s="530"/>
      <c r="I762" s="637"/>
      <c r="J762" s="530"/>
      <c r="K762" s="637"/>
      <c r="L762" s="640"/>
      <c r="M762" s="641"/>
      <c r="N762" s="549">
        <f>IF((N759+N761)=0,0,N759/(N759+N761)*100)</f>
        <v>0</v>
      </c>
      <c r="O762" s="520"/>
      <c r="P762" s="640"/>
      <c r="Q762" s="637"/>
      <c r="R762" s="640"/>
      <c r="S762" s="641"/>
      <c r="T762" s="549"/>
      <c r="U762" s="520"/>
      <c r="V762" s="530"/>
      <c r="W762" s="531"/>
      <c r="X762" s="530"/>
      <c r="Y762" s="531"/>
      <c r="Z762" s="530"/>
      <c r="AA762" s="531"/>
      <c r="AB762" s="530"/>
      <c r="AC762" s="531"/>
      <c r="AD762" s="641"/>
      <c r="AE762" s="637"/>
      <c r="AF762" s="640"/>
      <c r="AG762" s="641"/>
      <c r="AH762" s="549"/>
      <c r="AI762" s="520"/>
      <c r="AJ762" s="640"/>
      <c r="AK762" s="637"/>
      <c r="AL762" s="640"/>
      <c r="AM762" s="641"/>
      <c r="AN762" s="549"/>
      <c r="AO762" s="520"/>
      <c r="AP762" s="640"/>
      <c r="AQ762" s="637"/>
      <c r="AR762" s="640"/>
      <c r="AS762" s="641"/>
      <c r="AT762" s="549"/>
      <c r="AU762" s="520"/>
      <c r="AV762" s="519"/>
      <c r="AW762" s="619"/>
      <c r="AX762" s="622"/>
      <c r="AY762" s="625"/>
      <c r="AZ762" s="549"/>
      <c r="BA762" s="520"/>
      <c r="BB762" s="640"/>
      <c r="BC762" s="637"/>
      <c r="BD762" s="640"/>
      <c r="BE762" s="641"/>
      <c r="BF762" s="549"/>
      <c r="BG762" s="520"/>
      <c r="BH762" s="519"/>
      <c r="BI762" s="619"/>
      <c r="BJ762" s="622"/>
      <c r="BK762" s="625"/>
      <c r="BL762" s="549"/>
      <c r="BM762" s="665"/>
      <c r="BN762" s="696"/>
      <c r="BO762" s="697"/>
      <c r="BP762" s="698"/>
      <c r="BQ762" s="700"/>
      <c r="BR762" s="79"/>
      <c r="BS762" s="79"/>
      <c r="BT762" s="20"/>
      <c r="BU762" s="20"/>
      <c r="BV762" s="98"/>
    </row>
    <row r="763" spans="1:77" ht="16.5" customHeight="1" thickTop="1" thickBot="1" x14ac:dyDescent="0.5">
      <c r="A763" s="95"/>
      <c r="B763" s="288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289"/>
      <c r="AI763" s="289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  <c r="BO763" s="70"/>
      <c r="BP763" s="70"/>
      <c r="BQ763" s="89"/>
      <c r="BR763" s="674">
        <f>IF((J759+L761)=0,0,(J759/(J759+L761)*100)%)</f>
        <v>0</v>
      </c>
      <c r="BS763" s="675"/>
      <c r="BT763" s="674">
        <f>IF((L759+J761)=0,0,(L759/(L759+J761)*100)%)</f>
        <v>0</v>
      </c>
      <c r="BU763" s="675"/>
      <c r="BV763" s="95"/>
    </row>
    <row r="764" spans="1:77" s="23" customFormat="1" ht="79.5" customHeight="1" thickTop="1" thickBot="1" x14ac:dyDescent="0.55000000000000004">
      <c r="A764" s="99"/>
      <c r="B764" s="565" t="s">
        <v>64</v>
      </c>
      <c r="C764" s="566"/>
      <c r="D764" s="113"/>
      <c r="E764" s="532" t="s">
        <v>54</v>
      </c>
      <c r="F764" s="532"/>
      <c r="G764" s="532"/>
      <c r="H764" s="532"/>
      <c r="I764" s="94"/>
      <c r="J764" s="533"/>
      <c r="K764" s="534"/>
      <c r="L764" s="535"/>
      <c r="M764" s="290"/>
      <c r="N764" s="533"/>
      <c r="O764" s="534"/>
      <c r="P764" s="535"/>
      <c r="Q764" s="536" t="s">
        <v>47</v>
      </c>
      <c r="R764" s="537"/>
      <c r="S764" s="537"/>
      <c r="T764" s="538"/>
      <c r="U764" s="533"/>
      <c r="V764" s="534"/>
      <c r="W764" s="535"/>
      <c r="X764" s="290"/>
      <c r="Y764" s="533"/>
      <c r="Z764" s="534"/>
      <c r="AA764" s="535"/>
      <c r="AB764" s="536" t="s">
        <v>49</v>
      </c>
      <c r="AC764" s="537"/>
      <c r="AD764" s="537"/>
      <c r="AE764" s="538"/>
      <c r="AF764" s="533"/>
      <c r="AG764" s="534"/>
      <c r="AH764" s="535"/>
      <c r="AI764" s="290"/>
      <c r="AJ764" s="533"/>
      <c r="AK764" s="534"/>
      <c r="AL764" s="535"/>
      <c r="AM764" s="536" t="s">
        <v>53</v>
      </c>
      <c r="AN764" s="537"/>
      <c r="AO764" s="537"/>
      <c r="AP764" s="538"/>
      <c r="AQ764" s="533"/>
      <c r="AR764" s="534"/>
      <c r="AS764" s="535"/>
      <c r="AT764" s="72"/>
      <c r="AU764" s="533"/>
      <c r="AV764" s="534"/>
      <c r="AW764" s="535"/>
      <c r="AX764" s="291"/>
      <c r="AY764" s="291"/>
      <c r="AZ764" s="291"/>
      <c r="BA764" s="291"/>
      <c r="BB764" s="567" t="s">
        <v>20</v>
      </c>
      <c r="BC764" s="567"/>
      <c r="BD764" s="567"/>
      <c r="BE764" s="567"/>
      <c r="BF764" s="568"/>
      <c r="BG764" s="539">
        <f>BN759</f>
        <v>0</v>
      </c>
      <c r="BH764" s="540"/>
      <c r="BI764" s="541"/>
      <c r="BJ764" s="292"/>
      <c r="BK764" s="539">
        <f>BN761</f>
        <v>0</v>
      </c>
      <c r="BL764" s="540"/>
      <c r="BM764" s="541"/>
      <c r="BN764" s="73"/>
      <c r="BO764" s="73"/>
      <c r="BP764" s="73"/>
      <c r="BQ764" s="90"/>
      <c r="BR764" s="24"/>
      <c r="BS764" s="24"/>
      <c r="BT764" s="22"/>
      <c r="BU764" s="22"/>
      <c r="BV764" s="99"/>
    </row>
    <row r="765" spans="1:77" ht="15.6" customHeight="1" thickTop="1" thickBot="1" x14ac:dyDescent="0.55000000000000004">
      <c r="A765" s="95"/>
      <c r="B765" s="293"/>
      <c r="C765" s="67"/>
      <c r="D765" s="67"/>
      <c r="E765" s="294"/>
      <c r="F765" s="295"/>
      <c r="G765" s="295"/>
      <c r="H765" s="94"/>
      <c r="I765" s="94"/>
      <c r="J765" s="296"/>
      <c r="K765" s="296"/>
      <c r="L765" s="296"/>
      <c r="M765" s="296"/>
      <c r="N765" s="296"/>
      <c r="O765" s="296"/>
      <c r="P765" s="296"/>
      <c r="Q765" s="295"/>
      <c r="R765" s="295"/>
      <c r="S765" s="295"/>
      <c r="T765" s="295"/>
      <c r="U765" s="296"/>
      <c r="V765" s="296"/>
      <c r="W765" s="296"/>
      <c r="X765" s="297"/>
      <c r="Y765" s="296"/>
      <c r="Z765" s="296"/>
      <c r="AA765" s="296"/>
      <c r="AB765" s="295"/>
      <c r="AC765" s="295"/>
      <c r="AD765" s="295"/>
      <c r="AE765" s="295"/>
      <c r="AF765" s="296"/>
      <c r="AG765" s="296"/>
      <c r="AH765" s="296"/>
      <c r="AI765" s="296"/>
      <c r="AJ765" s="297"/>
      <c r="AK765" s="297"/>
      <c r="AL765" s="296"/>
      <c r="AM765" s="295"/>
      <c r="AN765" s="295"/>
      <c r="AO765" s="295"/>
      <c r="AP765" s="295"/>
      <c r="AQ765" s="296"/>
      <c r="AR765" s="296"/>
      <c r="AS765" s="296"/>
      <c r="AT765" s="296"/>
      <c r="AU765" s="296"/>
      <c r="AV765" s="72"/>
      <c r="AW765" s="72"/>
      <c r="AX765" s="74"/>
      <c r="AY765" s="74"/>
      <c r="AZ765" s="74"/>
      <c r="BA765" s="74"/>
      <c r="BB765" s="295"/>
      <c r="BC765" s="298"/>
      <c r="BD765" s="298"/>
      <c r="BE765" s="299"/>
      <c r="BF765" s="300"/>
      <c r="BG765" s="301"/>
      <c r="BH765" s="301"/>
      <c r="BI765" s="72"/>
      <c r="BJ765" s="302"/>
      <c r="BK765" s="303"/>
      <c r="BL765" s="303"/>
      <c r="BM765" s="72"/>
      <c r="BN765" s="74"/>
      <c r="BO765" s="74"/>
      <c r="BP765" s="74"/>
      <c r="BQ765" s="91"/>
      <c r="BR765" s="25"/>
      <c r="BS765" s="25"/>
      <c r="BT765" s="15"/>
      <c r="BU765" s="15"/>
      <c r="BV765" s="95"/>
    </row>
    <row r="766" spans="1:77" s="23" customFormat="1" ht="79.5" customHeight="1" thickTop="1" thickBot="1" x14ac:dyDescent="0.55000000000000004">
      <c r="A766" s="99"/>
      <c r="B766" s="569" t="s">
        <v>46</v>
      </c>
      <c r="C766" s="567"/>
      <c r="D766" s="113"/>
      <c r="E766" s="532" t="s">
        <v>55</v>
      </c>
      <c r="F766" s="532"/>
      <c r="G766" s="532"/>
      <c r="H766" s="532"/>
      <c r="I766" s="94"/>
      <c r="J766" s="539">
        <f>J764</f>
        <v>0</v>
      </c>
      <c r="K766" s="540"/>
      <c r="L766" s="541"/>
      <c r="M766" s="290"/>
      <c r="N766" s="539">
        <f>N764</f>
        <v>0</v>
      </c>
      <c r="O766" s="540"/>
      <c r="P766" s="541"/>
      <c r="Q766" s="536" t="s">
        <v>51</v>
      </c>
      <c r="R766" s="537"/>
      <c r="S766" s="537"/>
      <c r="T766" s="538"/>
      <c r="U766" s="539">
        <f>U764-J764</f>
        <v>0</v>
      </c>
      <c r="V766" s="540"/>
      <c r="W766" s="541"/>
      <c r="X766" s="290"/>
      <c r="Y766" s="539">
        <f>Y764-N764</f>
        <v>0</v>
      </c>
      <c r="Z766" s="540"/>
      <c r="AA766" s="541"/>
      <c r="AB766" s="536" t="s">
        <v>50</v>
      </c>
      <c r="AC766" s="537"/>
      <c r="AD766" s="537"/>
      <c r="AE766" s="538"/>
      <c r="AF766" s="539">
        <f>AF764-U764</f>
        <v>0</v>
      </c>
      <c r="AG766" s="540"/>
      <c r="AH766" s="541"/>
      <c r="AI766" s="290"/>
      <c r="AJ766" s="539">
        <f>AJ764-Y764</f>
        <v>0</v>
      </c>
      <c r="AK766" s="540"/>
      <c r="AL766" s="541"/>
      <c r="AM766" s="536" t="s">
        <v>52</v>
      </c>
      <c r="AN766" s="537"/>
      <c r="AO766" s="537"/>
      <c r="AP766" s="538"/>
      <c r="AQ766" s="539">
        <f>AQ764-AF764</f>
        <v>0</v>
      </c>
      <c r="AR766" s="540"/>
      <c r="AS766" s="541"/>
      <c r="AT766" s="72"/>
      <c r="AU766" s="539">
        <f>AU764-AJ764</f>
        <v>0</v>
      </c>
      <c r="AV766" s="540"/>
      <c r="AW766" s="541"/>
      <c r="AX766" s="291"/>
      <c r="AY766" s="291"/>
      <c r="AZ766" s="291"/>
      <c r="BA766" s="291"/>
      <c r="BB766" s="567" t="s">
        <v>45</v>
      </c>
      <c r="BC766" s="567"/>
      <c r="BD766" s="567"/>
      <c r="BE766" s="567"/>
      <c r="BF766" s="568"/>
      <c r="BG766" s="539">
        <f>BG764-AQ764</f>
        <v>0</v>
      </c>
      <c r="BH766" s="540"/>
      <c r="BI766" s="541"/>
      <c r="BJ766" s="304"/>
      <c r="BK766" s="539">
        <f>BK764-AU764</f>
        <v>0</v>
      </c>
      <c r="BL766" s="540"/>
      <c r="BM766" s="541"/>
      <c r="BN766" s="73"/>
      <c r="BO766" s="73"/>
      <c r="BP766" s="73"/>
      <c r="BQ766" s="90"/>
      <c r="BR766" s="24"/>
      <c r="BS766" s="24"/>
      <c r="BT766" s="22"/>
      <c r="BU766" s="22"/>
      <c r="BV766" s="99"/>
      <c r="BY766" s="21"/>
    </row>
    <row r="767" spans="1:77" ht="18.75" customHeight="1" thickTop="1" thickBot="1" x14ac:dyDescent="0.5">
      <c r="A767" s="95"/>
      <c r="B767" s="305"/>
      <c r="C767" s="71"/>
      <c r="D767" s="71"/>
      <c r="E767" s="71"/>
      <c r="F767" s="92"/>
      <c r="G767" s="92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306"/>
      <c r="AI767" s="306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03" t="s">
        <v>153</v>
      </c>
      <c r="BD767" s="703"/>
      <c r="BE767" s="703"/>
      <c r="BF767" s="703"/>
      <c r="BG767" s="703"/>
      <c r="BH767" s="703"/>
      <c r="BI767" s="703"/>
      <c r="BJ767" s="703"/>
      <c r="BK767" s="703"/>
      <c r="BL767" s="703"/>
      <c r="BM767" s="703"/>
      <c r="BN767" s="703"/>
      <c r="BO767" s="703"/>
      <c r="BP767" s="703"/>
      <c r="BQ767" s="318"/>
      <c r="BR767" s="319"/>
      <c r="BS767" s="319"/>
      <c r="BT767" s="15"/>
      <c r="BU767" s="15"/>
      <c r="BV767" s="95"/>
    </row>
    <row r="768" spans="1:77" s="93" customFormat="1" ht="13.5" customHeight="1" thickTop="1" x14ac:dyDescent="0.45">
      <c r="A768" s="95"/>
      <c r="B768" s="99"/>
      <c r="C768" s="95"/>
      <c r="D768" s="95"/>
      <c r="E768" s="95"/>
      <c r="F768" s="96"/>
      <c r="G768" s="96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254"/>
      <c r="AI768" s="254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7"/>
      <c r="BR768" s="97"/>
      <c r="BS768" s="97"/>
      <c r="BT768" s="95"/>
      <c r="BU768" s="95"/>
      <c r="BV768" s="95"/>
    </row>
    <row r="769" spans="1:79" s="17" customFormat="1" ht="33.75" x14ac:dyDescent="0.5">
      <c r="A769" s="255"/>
      <c r="B769" s="604" t="s">
        <v>9</v>
      </c>
      <c r="C769" s="604"/>
      <c r="D769" s="604"/>
      <c r="E769" s="604"/>
      <c r="F769" s="604"/>
      <c r="G769" s="604"/>
      <c r="H769" s="604"/>
      <c r="I769" s="604"/>
      <c r="J769" s="604"/>
      <c r="K769" s="604"/>
      <c r="L769" s="604"/>
      <c r="M769" s="604"/>
      <c r="N769" s="604"/>
      <c r="O769" s="604"/>
      <c r="P769" s="604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  <c r="AA769" s="604"/>
      <c r="AB769" s="604"/>
      <c r="AC769" s="604"/>
      <c r="AD769" s="604"/>
      <c r="AE769" s="604"/>
      <c r="AF769" s="604"/>
      <c r="AG769" s="604"/>
      <c r="AH769" s="604"/>
      <c r="AI769" s="604"/>
      <c r="AJ769" s="604"/>
      <c r="AK769" s="604"/>
      <c r="AL769" s="604"/>
      <c r="AM769" s="604"/>
      <c r="AN769" s="604"/>
      <c r="AO769" s="604"/>
      <c r="AP769" s="604"/>
      <c r="AQ769" s="604"/>
      <c r="AR769" s="604"/>
      <c r="AS769" s="604"/>
      <c r="AT769" s="604"/>
      <c r="AU769" s="604"/>
      <c r="AV769" s="604"/>
      <c r="AW769" s="604"/>
      <c r="AX769" s="604"/>
      <c r="AY769" s="604"/>
      <c r="AZ769" s="604"/>
      <c r="BA769" s="604"/>
      <c r="BB769" s="604"/>
      <c r="BC769" s="604"/>
      <c r="BD769" s="604"/>
      <c r="BE769" s="604"/>
      <c r="BF769" s="604"/>
      <c r="BG769" s="604"/>
      <c r="BH769" s="604"/>
      <c r="BI769" s="604"/>
      <c r="BJ769" s="604"/>
      <c r="BK769" s="604"/>
      <c r="BL769" s="604"/>
      <c r="BM769" s="604"/>
      <c r="BN769" s="604"/>
      <c r="BO769" s="604"/>
      <c r="BP769" s="604"/>
      <c r="BQ769" s="256"/>
      <c r="BR769" s="256"/>
      <c r="BS769" s="256"/>
      <c r="BT769" s="257"/>
      <c r="BU769" s="257"/>
      <c r="BV769" s="255"/>
    </row>
    <row r="770" spans="1:79" ht="10.9" customHeight="1" x14ac:dyDescent="0.45">
      <c r="A770" s="95"/>
      <c r="B770" s="258"/>
      <c r="C770" s="62"/>
      <c r="D770" s="62"/>
      <c r="E770" s="62"/>
      <c r="F770" s="63"/>
      <c r="G770" s="63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259"/>
      <c r="AI770" s="259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94"/>
      <c r="BQ770" s="87"/>
      <c r="BR770" s="94"/>
      <c r="BS770" s="94"/>
      <c r="BT770" s="15"/>
      <c r="BU770" s="15"/>
      <c r="BV770" s="95"/>
    </row>
    <row r="771" spans="1:79" s="18" customFormat="1" ht="36.75" customHeight="1" x14ac:dyDescent="0.45">
      <c r="A771" s="260"/>
      <c r="B771" s="258"/>
      <c r="C771" s="261"/>
      <c r="D771" s="262" t="s">
        <v>10</v>
      </c>
      <c r="E771" s="605" t="str">
        <f>IF(ROSTER!D$3="","",ROSTER!D$3)</f>
        <v/>
      </c>
      <c r="F771" s="605"/>
      <c r="G771" s="605"/>
      <c r="H771" s="605"/>
      <c r="I771" s="605"/>
      <c r="J771" s="605"/>
      <c r="K771" s="605"/>
      <c r="L771" s="605"/>
      <c r="M771" s="605"/>
      <c r="N771" s="605"/>
      <c r="O771" s="605"/>
      <c r="P771" s="605"/>
      <c r="Q771" s="605"/>
      <c r="R771" s="605"/>
      <c r="S771" s="605"/>
      <c r="T771" s="605"/>
      <c r="U771" s="605"/>
      <c r="V771" s="605"/>
      <c r="W771" s="605"/>
      <c r="X771" s="605"/>
      <c r="Y771" s="605"/>
      <c r="Z771" s="605"/>
      <c r="AA771" s="605"/>
      <c r="AB771" s="605"/>
      <c r="AC771" s="605"/>
      <c r="AD771" s="605"/>
      <c r="AE771" s="605"/>
      <c r="AF771" s="316"/>
      <c r="AG771" s="606" t="s">
        <v>11</v>
      </c>
      <c r="AH771" s="606"/>
      <c r="AI771" s="606"/>
      <c r="AJ771" s="606"/>
      <c r="AK771" s="606"/>
      <c r="AL771" s="606"/>
      <c r="AM771" s="606"/>
      <c r="AN771" s="607"/>
      <c r="AO771" s="607"/>
      <c r="AP771" s="607"/>
      <c r="AQ771" s="607"/>
      <c r="AR771" s="607"/>
      <c r="AS771" s="607"/>
      <c r="AT771" s="607"/>
      <c r="AU771" s="607"/>
      <c r="AV771" s="607"/>
      <c r="AW771" s="607"/>
      <c r="AX771" s="607"/>
      <c r="AY771" s="607"/>
      <c r="AZ771" s="607"/>
      <c r="BA771" s="607"/>
      <c r="BB771" s="607"/>
      <c r="BC771" s="607"/>
      <c r="BD771" s="607"/>
      <c r="BE771" s="607"/>
      <c r="BF771" s="607"/>
      <c r="BG771" s="607"/>
      <c r="BH771" s="607"/>
      <c r="BI771" s="607"/>
      <c r="BJ771" s="607"/>
      <c r="BK771" s="607"/>
      <c r="BL771" s="607"/>
      <c r="BM771" s="607"/>
      <c r="BN771" s="607"/>
      <c r="BO771" s="607"/>
      <c r="BP771" s="94"/>
      <c r="BQ771" s="88" t="s">
        <v>130</v>
      </c>
      <c r="BR771" s="94"/>
      <c r="BS771" s="94"/>
      <c r="BT771" s="263"/>
      <c r="BU771" s="263"/>
      <c r="BV771" s="260"/>
    </row>
    <row r="772" spans="1:79" ht="8.85" customHeight="1" x14ac:dyDescent="0.45">
      <c r="A772" s="96"/>
      <c r="B772" s="258"/>
      <c r="C772" s="259" t="s">
        <v>39</v>
      </c>
      <c r="D772" s="259"/>
      <c r="E772" s="259"/>
      <c r="F772" s="63"/>
      <c r="G772" s="63"/>
      <c r="H772" s="259"/>
      <c r="I772" s="259"/>
      <c r="J772" s="317"/>
      <c r="K772" s="317"/>
      <c r="L772" s="317"/>
      <c r="M772" s="317"/>
      <c r="N772" s="317"/>
      <c r="O772" s="317"/>
      <c r="P772" s="317"/>
      <c r="Q772" s="317"/>
      <c r="R772" s="317"/>
      <c r="S772" s="317"/>
      <c r="T772" s="317"/>
      <c r="U772" s="317"/>
      <c r="V772" s="317"/>
      <c r="W772" s="317"/>
      <c r="X772" s="317"/>
      <c r="Y772" s="317"/>
      <c r="Z772" s="317"/>
      <c r="AA772" s="317"/>
      <c r="AB772" s="317"/>
      <c r="AC772" s="317"/>
      <c r="AD772" s="317"/>
      <c r="AE772" s="317"/>
      <c r="AF772" s="317"/>
      <c r="AG772" s="317"/>
      <c r="AH772" s="317"/>
      <c r="AI772" s="259"/>
      <c r="AJ772" s="264"/>
      <c r="AK772" s="265"/>
      <c r="AL772" s="265"/>
      <c r="AM772" s="265"/>
      <c r="AN772" s="265"/>
      <c r="AO772" s="265"/>
      <c r="AP772" s="265"/>
      <c r="AQ772" s="266"/>
      <c r="AR772" s="266"/>
      <c r="AS772" s="266"/>
      <c r="AT772" s="266"/>
      <c r="AU772" s="266"/>
      <c r="AV772" s="266"/>
      <c r="AW772" s="266"/>
      <c r="AX772" s="266"/>
      <c r="AY772" s="266"/>
      <c r="AZ772" s="266"/>
      <c r="BA772" s="266"/>
      <c r="BB772" s="266"/>
      <c r="BC772" s="266"/>
      <c r="BD772" s="266"/>
      <c r="BE772" s="266"/>
      <c r="BF772" s="266"/>
      <c r="BG772" s="266"/>
      <c r="BH772" s="266"/>
      <c r="BI772" s="266"/>
      <c r="BJ772" s="266"/>
      <c r="BK772" s="266"/>
      <c r="BL772" s="266"/>
      <c r="BM772" s="266"/>
      <c r="BN772" s="266"/>
      <c r="BO772" s="266"/>
      <c r="BP772" s="266"/>
      <c r="BQ772" s="267"/>
      <c r="BR772" s="267"/>
      <c r="BS772" s="267"/>
      <c r="BT772" s="268"/>
      <c r="BU772" s="268"/>
      <c r="BV772" s="96"/>
    </row>
    <row r="773" spans="1:79" s="18" customFormat="1" ht="33.75" x14ac:dyDescent="0.45">
      <c r="A773" s="260"/>
      <c r="B773" s="258"/>
      <c r="C773" s="608" t="s">
        <v>38</v>
      </c>
      <c r="D773" s="608"/>
      <c r="E773" s="607"/>
      <c r="F773" s="607"/>
      <c r="G773" s="607"/>
      <c r="H773" s="607"/>
      <c r="I773" s="607"/>
      <c r="J773" s="607"/>
      <c r="K773" s="607"/>
      <c r="L773" s="607"/>
      <c r="M773" s="607"/>
      <c r="N773" s="607"/>
      <c r="O773" s="607"/>
      <c r="P773" s="607"/>
      <c r="Q773" s="607"/>
      <c r="R773" s="607"/>
      <c r="S773" s="607"/>
      <c r="T773" s="607"/>
      <c r="U773" s="607"/>
      <c r="V773" s="607"/>
      <c r="W773" s="607"/>
      <c r="X773" s="607"/>
      <c r="Y773" s="607"/>
      <c r="Z773" s="607"/>
      <c r="AA773" s="607"/>
      <c r="AB773" s="607"/>
      <c r="AC773" s="607"/>
      <c r="AD773" s="607"/>
      <c r="AE773" s="607"/>
      <c r="AF773" s="316"/>
      <c r="AG773" s="609" t="s">
        <v>21</v>
      </c>
      <c r="AH773" s="609"/>
      <c r="AI773" s="609"/>
      <c r="AJ773" s="609"/>
      <c r="AK773" s="607"/>
      <c r="AL773" s="607"/>
      <c r="AM773" s="607"/>
      <c r="AN773" s="607"/>
      <c r="AO773" s="607"/>
      <c r="AP773" s="607"/>
      <c r="AQ773" s="607"/>
      <c r="AR773" s="607"/>
      <c r="AS773" s="607"/>
      <c r="AT773" s="607"/>
      <c r="AU773" s="607"/>
      <c r="AV773" s="607"/>
      <c r="AW773" s="607"/>
      <c r="AX773" s="607"/>
      <c r="AY773" s="607"/>
      <c r="AZ773" s="607"/>
      <c r="BA773" s="607"/>
      <c r="BB773" s="607"/>
      <c r="BC773" s="610" t="s">
        <v>12</v>
      </c>
      <c r="BD773" s="610"/>
      <c r="BE773" s="610"/>
      <c r="BF773" s="611"/>
      <c r="BG773" s="611"/>
      <c r="BH773" s="611"/>
      <c r="BI773" s="611"/>
      <c r="BJ773" s="611"/>
      <c r="BK773" s="611"/>
      <c r="BL773" s="611"/>
      <c r="BM773" s="611"/>
      <c r="BN773" s="611"/>
      <c r="BO773" s="611"/>
      <c r="BP773" s="64"/>
      <c r="BQ773" s="269"/>
      <c r="BR773" s="65"/>
      <c r="BS773" s="65"/>
      <c r="BT773" s="270">
        <f>IF(BF773=0,0,1)</f>
        <v>0</v>
      </c>
      <c r="BU773" s="18">
        <f>IF((BG823+BK823)&gt;(AQ823+AU823),1,0)</f>
        <v>0</v>
      </c>
      <c r="BV773" s="271"/>
    </row>
    <row r="774" spans="1:79" ht="9.6" customHeight="1" x14ac:dyDescent="0.45">
      <c r="A774" s="95"/>
      <c r="B774" s="258"/>
      <c r="C774" s="62"/>
      <c r="D774" s="62"/>
      <c r="E774" s="62"/>
      <c r="F774" s="63"/>
      <c r="G774" s="63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259"/>
      <c r="AI774" s="259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6"/>
      <c r="BR774" s="66"/>
      <c r="BS774" s="66"/>
      <c r="BT774" s="15"/>
      <c r="BU774" s="15"/>
      <c r="BV774" s="95"/>
    </row>
    <row r="775" spans="1:79" ht="8.85" customHeight="1" thickBot="1" x14ac:dyDescent="0.5">
      <c r="A775" s="95"/>
      <c r="B775" s="113"/>
      <c r="C775" s="67"/>
      <c r="D775" s="67"/>
      <c r="E775" s="67"/>
      <c r="F775" s="68"/>
      <c r="G775" s="68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272"/>
      <c r="AI775" s="272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9"/>
      <c r="BR775" s="69"/>
      <c r="BS775" s="69"/>
      <c r="BT775" s="15"/>
      <c r="BU775" s="15"/>
      <c r="BV775" s="95"/>
    </row>
    <row r="776" spans="1:79" s="18" customFormat="1" ht="40.5" customHeight="1" thickTop="1" x14ac:dyDescent="0.4">
      <c r="A776" s="271"/>
      <c r="B776" s="652" t="s">
        <v>0</v>
      </c>
      <c r="C776" s="648" t="s">
        <v>1</v>
      </c>
      <c r="D776" s="649"/>
      <c r="E776" s="273" t="s">
        <v>28</v>
      </c>
      <c r="F776" s="546" t="s">
        <v>100</v>
      </c>
      <c r="G776" s="546" t="s">
        <v>101</v>
      </c>
      <c r="H776" s="644" t="s">
        <v>41</v>
      </c>
      <c r="I776" s="645"/>
      <c r="J776" s="554" t="s">
        <v>7</v>
      </c>
      <c r="K776" s="554"/>
      <c r="L776" s="554"/>
      <c r="M776" s="554"/>
      <c r="N776" s="554"/>
      <c r="O776" s="554"/>
      <c r="P776" s="554" t="s">
        <v>2</v>
      </c>
      <c r="Q776" s="554"/>
      <c r="R776" s="554"/>
      <c r="S776" s="554"/>
      <c r="T776" s="554"/>
      <c r="U776" s="555"/>
      <c r="V776" s="550" t="s">
        <v>158</v>
      </c>
      <c r="W776" s="551"/>
      <c r="X776" s="550" t="s">
        <v>35</v>
      </c>
      <c r="Y776" s="551"/>
      <c r="Z776" s="550" t="s">
        <v>36</v>
      </c>
      <c r="AA776" s="551"/>
      <c r="AB776" s="550" t="s">
        <v>44</v>
      </c>
      <c r="AC776" s="551"/>
      <c r="AD776" s="554" t="s">
        <v>6</v>
      </c>
      <c r="AE776" s="554"/>
      <c r="AF776" s="554"/>
      <c r="AG776" s="554"/>
      <c r="AH776" s="554"/>
      <c r="AI776" s="554"/>
      <c r="AJ776" s="554" t="s">
        <v>68</v>
      </c>
      <c r="AK776" s="554"/>
      <c r="AL776" s="554"/>
      <c r="AM776" s="554"/>
      <c r="AN776" s="554"/>
      <c r="AO776" s="554"/>
      <c r="AP776" s="554" t="s">
        <v>69</v>
      </c>
      <c r="AQ776" s="554"/>
      <c r="AR776" s="554"/>
      <c r="AS776" s="554"/>
      <c r="AT776" s="554"/>
      <c r="AU776" s="554"/>
      <c r="AV776" s="554" t="s">
        <v>70</v>
      </c>
      <c r="AW776" s="554"/>
      <c r="AX776" s="554"/>
      <c r="AY776" s="554"/>
      <c r="AZ776" s="554"/>
      <c r="BA776" s="555"/>
      <c r="BB776" s="554" t="s">
        <v>4</v>
      </c>
      <c r="BC776" s="554"/>
      <c r="BD776" s="554"/>
      <c r="BE776" s="554"/>
      <c r="BF776" s="554"/>
      <c r="BG776" s="554"/>
      <c r="BH776" s="554" t="s">
        <v>71</v>
      </c>
      <c r="BI776" s="554"/>
      <c r="BJ776" s="554"/>
      <c r="BK776" s="554"/>
      <c r="BL776" s="554"/>
      <c r="BM776" s="556"/>
      <c r="BN776" s="557" t="s">
        <v>25</v>
      </c>
      <c r="BO776" s="558"/>
      <c r="BP776" s="559"/>
      <c r="BQ776" s="691" t="s">
        <v>110</v>
      </c>
      <c r="BR776" s="691" t="s">
        <v>86</v>
      </c>
      <c r="BS776" s="691" t="s">
        <v>87</v>
      </c>
      <c r="BT776" s="274"/>
      <c r="BU776" s="274"/>
      <c r="BV776" s="271"/>
    </row>
    <row r="777" spans="1:79" s="18" customFormat="1" ht="41.25" customHeight="1" x14ac:dyDescent="0.7">
      <c r="A777" s="271"/>
      <c r="B777" s="653"/>
      <c r="C777" s="650"/>
      <c r="D777" s="651"/>
      <c r="E777" s="275" t="s">
        <v>102</v>
      </c>
      <c r="F777" s="547"/>
      <c r="G777" s="547"/>
      <c r="H777" s="646"/>
      <c r="I777" s="647"/>
      <c r="J777" s="525" t="s">
        <v>17</v>
      </c>
      <c r="K777" s="526"/>
      <c r="L777" s="521" t="s">
        <v>18</v>
      </c>
      <c r="M777" s="522"/>
      <c r="N777" s="523" t="s">
        <v>19</v>
      </c>
      <c r="O777" s="524"/>
      <c r="P777" s="525" t="s">
        <v>26</v>
      </c>
      <c r="Q777" s="526"/>
      <c r="R777" s="521" t="s">
        <v>24</v>
      </c>
      <c r="S777" s="522"/>
      <c r="T777" s="523" t="s">
        <v>19</v>
      </c>
      <c r="U777" s="527"/>
      <c r="V777" s="552"/>
      <c r="W777" s="553"/>
      <c r="X777" s="552"/>
      <c r="Y777" s="553"/>
      <c r="Z777" s="552"/>
      <c r="AA777" s="553"/>
      <c r="AB777" s="552"/>
      <c r="AC777" s="553"/>
      <c r="AD777" s="525" t="s">
        <v>48</v>
      </c>
      <c r="AE777" s="526"/>
      <c r="AF777" s="521" t="s">
        <v>23</v>
      </c>
      <c r="AG777" s="522"/>
      <c r="AH777" s="563" t="s">
        <v>5</v>
      </c>
      <c r="AI777" s="564"/>
      <c r="AJ777" s="525" t="s">
        <v>48</v>
      </c>
      <c r="AK777" s="526"/>
      <c r="AL777" s="521" t="s">
        <v>23</v>
      </c>
      <c r="AM777" s="522"/>
      <c r="AN777" s="563" t="s">
        <v>5</v>
      </c>
      <c r="AO777" s="564"/>
      <c r="AP777" s="525" t="s">
        <v>48</v>
      </c>
      <c r="AQ777" s="526"/>
      <c r="AR777" s="521" t="s">
        <v>23</v>
      </c>
      <c r="AS777" s="522"/>
      <c r="AT777" s="563" t="s">
        <v>5</v>
      </c>
      <c r="AU777" s="564"/>
      <c r="AV777" s="525" t="s">
        <v>48</v>
      </c>
      <c r="AW777" s="526"/>
      <c r="AX777" s="521" t="s">
        <v>23</v>
      </c>
      <c r="AY777" s="522"/>
      <c r="AZ777" s="563" t="s">
        <v>5</v>
      </c>
      <c r="BA777" s="655"/>
      <c r="BB777" s="525" t="s">
        <v>48</v>
      </c>
      <c r="BC777" s="526"/>
      <c r="BD777" s="521" t="s">
        <v>23</v>
      </c>
      <c r="BE777" s="522"/>
      <c r="BF777" s="563" t="s">
        <v>5</v>
      </c>
      <c r="BG777" s="564"/>
      <c r="BH777" s="525" t="s">
        <v>48</v>
      </c>
      <c r="BI777" s="526"/>
      <c r="BJ777" s="521" t="s">
        <v>23</v>
      </c>
      <c r="BK777" s="522"/>
      <c r="BL777" s="563" t="s">
        <v>5</v>
      </c>
      <c r="BM777" s="564"/>
      <c r="BN777" s="560"/>
      <c r="BO777" s="561"/>
      <c r="BP777" s="562"/>
      <c r="BQ777" s="692"/>
      <c r="BR777" s="692"/>
      <c r="BS777" s="692"/>
      <c r="BT777" s="274"/>
      <c r="BU777" s="274"/>
      <c r="BV777" s="271"/>
      <c r="CA777" s="104"/>
    </row>
    <row r="778" spans="1:79" ht="23.85" customHeight="1" x14ac:dyDescent="0.35">
      <c r="A778" s="276"/>
      <c r="B778" s="570" t="str">
        <f>IF(ROSTER!B$8="","",ROSTER!B$8)</f>
        <v/>
      </c>
      <c r="C778" s="572" t="str">
        <f>IF(ROSTER!C$8="","",ROSTER!C$8)</f>
        <v/>
      </c>
      <c r="D778" s="573"/>
      <c r="E778" s="574"/>
      <c r="F778" s="576">
        <f>IF(E778="y",1,IF(E778="S",1,0))</f>
        <v>0</v>
      </c>
      <c r="G778" s="582">
        <f>IF(E778="S",1,0)</f>
        <v>0</v>
      </c>
      <c r="H778" s="578"/>
      <c r="I778" s="543"/>
      <c r="J778" s="542"/>
      <c r="K778" s="580"/>
      <c r="L778" s="584"/>
      <c r="M778" s="585"/>
      <c r="N778" s="588">
        <f>L778+J778</f>
        <v>0</v>
      </c>
      <c r="O778" s="589"/>
      <c r="P778" s="542"/>
      <c r="Q778" s="580"/>
      <c r="R778" s="584"/>
      <c r="S778" s="585"/>
      <c r="T778" s="588">
        <f>R778-P778</f>
        <v>0</v>
      </c>
      <c r="U778" s="588"/>
      <c r="V778" s="542"/>
      <c r="W778" s="543"/>
      <c r="X778" s="593"/>
      <c r="Y778" s="543"/>
      <c r="Z778" s="542"/>
      <c r="AA778" s="543"/>
      <c r="AB778" s="542"/>
      <c r="AC778" s="543"/>
      <c r="AD778" s="542"/>
      <c r="AE778" s="580"/>
      <c r="AF778" s="584"/>
      <c r="AG778" s="585"/>
      <c r="AH778" s="595">
        <f>IF(AD778=0,0,(AF778/AD778)*100)</f>
        <v>0</v>
      </c>
      <c r="AI778" s="596"/>
      <c r="AJ778" s="542"/>
      <c r="AK778" s="580"/>
      <c r="AL778" s="584"/>
      <c r="AM778" s="585"/>
      <c r="AN778" s="595">
        <f>IF(AJ778=0,0,(AL778/AJ778)*100)</f>
        <v>0</v>
      </c>
      <c r="AO778" s="596"/>
      <c r="AP778" s="542"/>
      <c r="AQ778" s="580"/>
      <c r="AR778" s="584"/>
      <c r="AS778" s="585"/>
      <c r="AT778" s="595">
        <f>IF(AP778=0,0,(AR778/AP778)*100)</f>
        <v>0</v>
      </c>
      <c r="AU778" s="596"/>
      <c r="AV778" s="599">
        <f>AD778+AJ778+AP778</f>
        <v>0</v>
      </c>
      <c r="AW778" s="600"/>
      <c r="AX778" s="630">
        <f>AF778+AL778+AR778</f>
        <v>0</v>
      </c>
      <c r="AY778" s="631"/>
      <c r="AZ778" s="595">
        <f>IF(AV778=0,0,(AX778/AV778)*100)</f>
        <v>0</v>
      </c>
      <c r="BA778" s="596"/>
      <c r="BB778" s="542"/>
      <c r="BC778" s="580"/>
      <c r="BD778" s="584"/>
      <c r="BE778" s="585"/>
      <c r="BF778" s="595">
        <f>IF(BB778=0,0,(BD778/BB778)*100)</f>
        <v>0</v>
      </c>
      <c r="BG778" s="596"/>
      <c r="BH778" s="599">
        <f>AV778+BB778</f>
        <v>0</v>
      </c>
      <c r="BI778" s="600"/>
      <c r="BJ778" s="630">
        <f>AX778+BD778</f>
        <v>0</v>
      </c>
      <c r="BK778" s="631"/>
      <c r="BL778" s="595">
        <f>IF(BH778=0,0,(BJ778/BH778)*100)</f>
        <v>0</v>
      </c>
      <c r="BM778" s="596"/>
      <c r="BN778" s="656">
        <f>(AF778*2)+(AL778*2)+(AR778*3)+BD778</f>
        <v>0</v>
      </c>
      <c r="BO778" s="657"/>
      <c r="BP778" s="658"/>
      <c r="BQ778" s="676">
        <f>IF(BS778=0,0,50*BR778/BS778)</f>
        <v>0</v>
      </c>
      <c r="BR778" s="662">
        <f>(BN778*BU$778)+(N778*BU$779)+(Z778*BU$780)+(R778*BU$781)+(X778*BU$782)+(AB778*BU$783)+(V778*BU$788)</f>
        <v>0</v>
      </c>
      <c r="BS778" s="662">
        <f>((BB778-BD778)*BU$785)+((AV778-AX778)*BU$784)+(H778*BU$786)+(P778*BU$787)</f>
        <v>0</v>
      </c>
      <c r="BT778" s="19" t="s">
        <v>75</v>
      </c>
      <c r="BU778" s="277">
        <f>IF(BQ773="B",'VALUE POINTS'!L$10,IF('GAME STATS'!BQ773="C",'VALUE POINTS'!M$10,'VALUE POINTS'!K$10))</f>
        <v>1</v>
      </c>
      <c r="BV778" s="278"/>
    </row>
    <row r="779" spans="1:79" ht="23.85" customHeight="1" x14ac:dyDescent="0.35">
      <c r="A779" s="276"/>
      <c r="B779" s="571"/>
      <c r="C779" s="642" t="str">
        <f>IF(ROSTER!D$8="","",ROSTER!D$8)</f>
        <v/>
      </c>
      <c r="D779" s="643"/>
      <c r="E779" s="575"/>
      <c r="F779" s="577"/>
      <c r="G779" s="583"/>
      <c r="H779" s="579"/>
      <c r="I779" s="545"/>
      <c r="J779" s="544"/>
      <c r="K779" s="581"/>
      <c r="L779" s="586"/>
      <c r="M779" s="587"/>
      <c r="N779" s="592"/>
      <c r="O779" s="603"/>
      <c r="P779" s="544"/>
      <c r="Q779" s="581"/>
      <c r="R779" s="586"/>
      <c r="S779" s="587"/>
      <c r="T779" s="592"/>
      <c r="U779" s="592"/>
      <c r="V779" s="544"/>
      <c r="W779" s="545"/>
      <c r="X779" s="594"/>
      <c r="Y779" s="545"/>
      <c r="Z779" s="544"/>
      <c r="AA779" s="545"/>
      <c r="AB779" s="544"/>
      <c r="AC779" s="545"/>
      <c r="AD779" s="544"/>
      <c r="AE779" s="581"/>
      <c r="AF779" s="586"/>
      <c r="AG779" s="587"/>
      <c r="AH779" s="626"/>
      <c r="AI779" s="627"/>
      <c r="AJ779" s="544"/>
      <c r="AK779" s="581"/>
      <c r="AL779" s="586"/>
      <c r="AM779" s="587"/>
      <c r="AN779" s="626"/>
      <c r="AO779" s="627"/>
      <c r="AP779" s="544"/>
      <c r="AQ779" s="581"/>
      <c r="AR779" s="586"/>
      <c r="AS779" s="587"/>
      <c r="AT779" s="626"/>
      <c r="AU779" s="627"/>
      <c r="AV779" s="628"/>
      <c r="AW779" s="629"/>
      <c r="AX779" s="632"/>
      <c r="AY779" s="633"/>
      <c r="AZ779" s="626"/>
      <c r="BA779" s="627"/>
      <c r="BB779" s="544"/>
      <c r="BC779" s="581"/>
      <c r="BD779" s="586"/>
      <c r="BE779" s="587"/>
      <c r="BF779" s="626"/>
      <c r="BG779" s="627"/>
      <c r="BH779" s="628"/>
      <c r="BI779" s="629"/>
      <c r="BJ779" s="632"/>
      <c r="BK779" s="633"/>
      <c r="BL779" s="626"/>
      <c r="BM779" s="627"/>
      <c r="BN779" s="678"/>
      <c r="BO779" s="679"/>
      <c r="BP779" s="680"/>
      <c r="BQ779" s="677"/>
      <c r="BR779" s="663"/>
      <c r="BS779" s="663"/>
      <c r="BT779" s="19" t="s">
        <v>76</v>
      </c>
      <c r="BU779" s="277">
        <f>IF(BQ773="B",'VALUE POINTS'!L$11,IF('GAME STATS'!BQ773="C",'VALUE POINTS'!M$11,'VALUE POINTS'!K$11))</f>
        <v>1</v>
      </c>
      <c r="BV779" s="278"/>
    </row>
    <row r="780" spans="1:79" ht="21.75" customHeight="1" x14ac:dyDescent="0.4">
      <c r="A780" s="95"/>
      <c r="B780" s="570" t="str">
        <f>IF(ROSTER!B$10="","",ROSTER!B$10)</f>
        <v/>
      </c>
      <c r="C780" s="572" t="str">
        <f>IF(ROSTER!C$10="","",ROSTER!C$10)</f>
        <v/>
      </c>
      <c r="D780" s="573"/>
      <c r="E780" s="574"/>
      <c r="F780" s="576">
        <f>IF(E780="y",1,IF(E780="S",1,0))</f>
        <v>0</v>
      </c>
      <c r="G780" s="582">
        <f>IF(E780="S",1,0)</f>
        <v>0</v>
      </c>
      <c r="H780" s="578"/>
      <c r="I780" s="543"/>
      <c r="J780" s="542"/>
      <c r="K780" s="580"/>
      <c r="L780" s="584"/>
      <c r="M780" s="585"/>
      <c r="N780" s="588">
        <f>L780+J780</f>
        <v>0</v>
      </c>
      <c r="O780" s="589"/>
      <c r="P780" s="542"/>
      <c r="Q780" s="580"/>
      <c r="R780" s="584"/>
      <c r="S780" s="585"/>
      <c r="T780" s="588">
        <f>R780-P780</f>
        <v>0</v>
      </c>
      <c r="U780" s="588"/>
      <c r="V780" s="542"/>
      <c r="W780" s="543"/>
      <c r="X780" s="593"/>
      <c r="Y780" s="543"/>
      <c r="Z780" s="542"/>
      <c r="AA780" s="543"/>
      <c r="AB780" s="542"/>
      <c r="AC780" s="543"/>
      <c r="AD780" s="542"/>
      <c r="AE780" s="580"/>
      <c r="AF780" s="584"/>
      <c r="AG780" s="585"/>
      <c r="AH780" s="595">
        <f>IF(AD780=0,0,(AF780/AD780)*100)</f>
        <v>0</v>
      </c>
      <c r="AI780" s="596"/>
      <c r="AJ780" s="542"/>
      <c r="AK780" s="580"/>
      <c r="AL780" s="584"/>
      <c r="AM780" s="585"/>
      <c r="AN780" s="595">
        <f>IF(AJ780=0,0,(AL780/AJ780)*100)</f>
        <v>0</v>
      </c>
      <c r="AO780" s="596"/>
      <c r="AP780" s="542"/>
      <c r="AQ780" s="580"/>
      <c r="AR780" s="584"/>
      <c r="AS780" s="585"/>
      <c r="AT780" s="595">
        <f>IF(AP780=0,0,(AR780/AP780)*100)</f>
        <v>0</v>
      </c>
      <c r="AU780" s="596"/>
      <c r="AV780" s="599">
        <f>AD780+AJ780+AP780</f>
        <v>0</v>
      </c>
      <c r="AW780" s="600"/>
      <c r="AX780" s="630">
        <f>AF780+AL780+AR780</f>
        <v>0</v>
      </c>
      <c r="AY780" s="631"/>
      <c r="AZ780" s="595">
        <f>IF(AV780=0,0,(AX780/AV780)*100)</f>
        <v>0</v>
      </c>
      <c r="BA780" s="596"/>
      <c r="BB780" s="542"/>
      <c r="BC780" s="580"/>
      <c r="BD780" s="584"/>
      <c r="BE780" s="585"/>
      <c r="BF780" s="595">
        <f>IF(BB780=0,0,(BD780/BB780)*100)</f>
        <v>0</v>
      </c>
      <c r="BG780" s="596"/>
      <c r="BH780" s="599">
        <f>AV780+BB780</f>
        <v>0</v>
      </c>
      <c r="BI780" s="600"/>
      <c r="BJ780" s="630">
        <f>AX780+BD780</f>
        <v>0</v>
      </c>
      <c r="BK780" s="631"/>
      <c r="BL780" s="595">
        <f>IF(BH780=0,0,(BJ780/BH780)*100)</f>
        <v>0</v>
      </c>
      <c r="BM780" s="596"/>
      <c r="BN780" s="656">
        <f>(AF780*2)+(AL780*2)+(AR780*3)+BD780</f>
        <v>0</v>
      </c>
      <c r="BO780" s="657"/>
      <c r="BP780" s="658"/>
      <c r="BQ780" s="676">
        <f>IF(BS780=0,0,50*BR780/BS780)</f>
        <v>0</v>
      </c>
      <c r="BR780" s="662">
        <f t="shared" ref="BR780" si="732">(BN780*BU$778)+(N780*BU$779)+(Z780*BU$780)+(R780*BU$781)+(X780*BU$782)+(AB780*BU$783)+(V780*BU$788)</f>
        <v>0</v>
      </c>
      <c r="BS780" s="662">
        <f t="shared" ref="BS780" si="733">((BB780-BD780)*BU$785)+((AV780-AX780)*BU$784)+(H780*BU$786)+(P780*BU$787)</f>
        <v>0</v>
      </c>
      <c r="BT780" s="19" t="s">
        <v>77</v>
      </c>
      <c r="BU780" s="277">
        <f>IF(BQ773="B",'VALUE POINTS'!L$12,IF('GAME STATS'!BQ773="C",'VALUE POINTS'!M$12,'VALUE POINTS'!K$12))</f>
        <v>2</v>
      </c>
      <c r="BV780" s="278"/>
      <c r="CA780" s="18"/>
    </row>
    <row r="781" spans="1:79" ht="21.75" customHeight="1" x14ac:dyDescent="0.35">
      <c r="A781" s="95"/>
      <c r="B781" s="571"/>
      <c r="C781" s="642" t="str">
        <f>IF(ROSTER!D$10="","",ROSTER!D$10)</f>
        <v/>
      </c>
      <c r="D781" s="643"/>
      <c r="E781" s="575"/>
      <c r="F781" s="577"/>
      <c r="G781" s="583"/>
      <c r="H781" s="579"/>
      <c r="I781" s="545"/>
      <c r="J781" s="544"/>
      <c r="K781" s="581"/>
      <c r="L781" s="586"/>
      <c r="M781" s="587"/>
      <c r="N781" s="592" t="s">
        <v>16</v>
      </c>
      <c r="O781" s="603"/>
      <c r="P781" s="544"/>
      <c r="Q781" s="581"/>
      <c r="R781" s="586"/>
      <c r="S781" s="587"/>
      <c r="T781" s="592" t="s">
        <v>16</v>
      </c>
      <c r="U781" s="592"/>
      <c r="V781" s="544"/>
      <c r="W781" s="545"/>
      <c r="X781" s="594"/>
      <c r="Y781" s="545"/>
      <c r="Z781" s="544"/>
      <c r="AA781" s="545"/>
      <c r="AB781" s="544"/>
      <c r="AC781" s="545"/>
      <c r="AD781" s="544"/>
      <c r="AE781" s="581"/>
      <c r="AF781" s="586"/>
      <c r="AG781" s="587"/>
      <c r="AH781" s="626"/>
      <c r="AI781" s="627"/>
      <c r="AJ781" s="544"/>
      <c r="AK781" s="581"/>
      <c r="AL781" s="586"/>
      <c r="AM781" s="587"/>
      <c r="AN781" s="626"/>
      <c r="AO781" s="627"/>
      <c r="AP781" s="544"/>
      <c r="AQ781" s="581"/>
      <c r="AR781" s="586"/>
      <c r="AS781" s="587"/>
      <c r="AT781" s="626"/>
      <c r="AU781" s="627"/>
      <c r="AV781" s="628"/>
      <c r="AW781" s="629"/>
      <c r="AX781" s="632"/>
      <c r="AY781" s="633"/>
      <c r="AZ781" s="626"/>
      <c r="BA781" s="627"/>
      <c r="BB781" s="544"/>
      <c r="BC781" s="581"/>
      <c r="BD781" s="586"/>
      <c r="BE781" s="587"/>
      <c r="BF781" s="626"/>
      <c r="BG781" s="627"/>
      <c r="BH781" s="628"/>
      <c r="BI781" s="629"/>
      <c r="BJ781" s="632"/>
      <c r="BK781" s="633"/>
      <c r="BL781" s="626"/>
      <c r="BM781" s="627"/>
      <c r="BN781" s="678"/>
      <c r="BO781" s="679"/>
      <c r="BP781" s="680"/>
      <c r="BQ781" s="677"/>
      <c r="BR781" s="663"/>
      <c r="BS781" s="663"/>
      <c r="BT781" s="19" t="s">
        <v>78</v>
      </c>
      <c r="BU781" s="277">
        <f>IF(BQ773="B",'VALUE POINTS'!L$13,IF('GAME STATS'!BQ773="C",'VALUE POINTS'!M$13,'VALUE POINTS'!K$13))</f>
        <v>2</v>
      </c>
      <c r="BV781" s="278"/>
    </row>
    <row r="782" spans="1:79" ht="21.75" customHeight="1" x14ac:dyDescent="0.35">
      <c r="A782" s="95"/>
      <c r="B782" s="570" t="str">
        <f>IF(ROSTER!B$12="","",ROSTER!B$12)</f>
        <v/>
      </c>
      <c r="C782" s="572" t="str">
        <f>IF(ROSTER!C$12="","",ROSTER!C$12)</f>
        <v/>
      </c>
      <c r="D782" s="573"/>
      <c r="E782" s="574"/>
      <c r="F782" s="576">
        <f>IF(E782="y",1,IF(E782="S",1,0))</f>
        <v>0</v>
      </c>
      <c r="G782" s="582">
        <f>IF(E782="S",1,0)</f>
        <v>0</v>
      </c>
      <c r="H782" s="578"/>
      <c r="I782" s="543"/>
      <c r="J782" s="542"/>
      <c r="K782" s="580"/>
      <c r="L782" s="584"/>
      <c r="M782" s="585"/>
      <c r="N782" s="588">
        <f>L782+J782</f>
        <v>0</v>
      </c>
      <c r="O782" s="589"/>
      <c r="P782" s="542"/>
      <c r="Q782" s="580"/>
      <c r="R782" s="584"/>
      <c r="S782" s="585"/>
      <c r="T782" s="588">
        <f>R782-P782</f>
        <v>0</v>
      </c>
      <c r="U782" s="588"/>
      <c r="V782" s="542"/>
      <c r="W782" s="543"/>
      <c r="X782" s="593"/>
      <c r="Y782" s="543"/>
      <c r="Z782" s="542"/>
      <c r="AA782" s="543"/>
      <c r="AB782" s="542"/>
      <c r="AC782" s="543"/>
      <c r="AD782" s="542"/>
      <c r="AE782" s="580"/>
      <c r="AF782" s="584"/>
      <c r="AG782" s="585"/>
      <c r="AH782" s="595">
        <f>IF(AD782=0,0,(AF782/AD782)*100)</f>
        <v>0</v>
      </c>
      <c r="AI782" s="596"/>
      <c r="AJ782" s="542"/>
      <c r="AK782" s="580"/>
      <c r="AL782" s="584"/>
      <c r="AM782" s="585"/>
      <c r="AN782" s="595">
        <f>IF(AJ782=0,0,(AL782/AJ782)*100)</f>
        <v>0</v>
      </c>
      <c r="AO782" s="596"/>
      <c r="AP782" s="542"/>
      <c r="AQ782" s="580"/>
      <c r="AR782" s="584"/>
      <c r="AS782" s="585"/>
      <c r="AT782" s="595">
        <f>IF(AP782=0,0,(AR782/AP782)*100)</f>
        <v>0</v>
      </c>
      <c r="AU782" s="596"/>
      <c r="AV782" s="599">
        <f>AD782+AJ782+AP782</f>
        <v>0</v>
      </c>
      <c r="AW782" s="600"/>
      <c r="AX782" s="630">
        <f>AF782+AL782+AR782</f>
        <v>0</v>
      </c>
      <c r="AY782" s="631"/>
      <c r="AZ782" s="595">
        <f>IF(AV782=0,0,(AX782/AV782)*100)</f>
        <v>0</v>
      </c>
      <c r="BA782" s="596"/>
      <c r="BB782" s="542"/>
      <c r="BC782" s="580"/>
      <c r="BD782" s="584"/>
      <c r="BE782" s="585"/>
      <c r="BF782" s="595">
        <f>IF(BB782=0,0,(BD782/BB782)*100)</f>
        <v>0</v>
      </c>
      <c r="BG782" s="596"/>
      <c r="BH782" s="599">
        <f>AV782+BB782</f>
        <v>0</v>
      </c>
      <c r="BI782" s="600"/>
      <c r="BJ782" s="630">
        <f>AX782+BD782</f>
        <v>0</v>
      </c>
      <c r="BK782" s="631"/>
      <c r="BL782" s="595">
        <f>IF(BH782=0,0,(BJ782/BH782)*100)</f>
        <v>0</v>
      </c>
      <c r="BM782" s="596"/>
      <c r="BN782" s="656">
        <f>(AF782*2)+(AL782*2)+(AR782*3)+BD782</f>
        <v>0</v>
      </c>
      <c r="BO782" s="657"/>
      <c r="BP782" s="658"/>
      <c r="BQ782" s="676">
        <f t="shared" ref="BQ782" si="734">IF(BS782=0,0,50*BR782/BS782)</f>
        <v>0</v>
      </c>
      <c r="BR782" s="662">
        <f t="shared" ref="BR782" si="735">(BN782*BU$778)+(N782*BU$779)+(Z782*BU$780)+(R782*BU$781)+(X782*BU$782)+(AB782*BU$783)+(V782*BU$788)</f>
        <v>0</v>
      </c>
      <c r="BS782" s="662">
        <f t="shared" ref="BS782" si="736">((BB782-BD782)*BU$785)+((AV782-AX782)*BU$784)+(H782*BU$786)+(P782*BU$787)</f>
        <v>0</v>
      </c>
      <c r="BT782" s="19" t="s">
        <v>79</v>
      </c>
      <c r="BU782" s="277">
        <f>IF(BQ773="B",'VALUE POINTS'!L$14,IF('GAME STATS'!BQ773="C",'VALUE POINTS'!M$14,'VALUE POINTS'!K$14))</f>
        <v>2</v>
      </c>
      <c r="BV782" s="278"/>
    </row>
    <row r="783" spans="1:79" ht="21.75" customHeight="1" x14ac:dyDescent="0.4">
      <c r="A783" s="95"/>
      <c r="B783" s="571"/>
      <c r="C783" s="642" t="str">
        <f>IF(ROSTER!D$12="","",ROSTER!D$12)</f>
        <v/>
      </c>
      <c r="D783" s="643"/>
      <c r="E783" s="575"/>
      <c r="F783" s="577"/>
      <c r="G783" s="583"/>
      <c r="H783" s="579"/>
      <c r="I783" s="545"/>
      <c r="J783" s="544"/>
      <c r="K783" s="581"/>
      <c r="L783" s="586"/>
      <c r="M783" s="587"/>
      <c r="N783" s="592" t="s">
        <v>16</v>
      </c>
      <c r="O783" s="603"/>
      <c r="P783" s="544"/>
      <c r="Q783" s="581"/>
      <c r="R783" s="586"/>
      <c r="S783" s="587"/>
      <c r="T783" s="592" t="s">
        <v>16</v>
      </c>
      <c r="U783" s="592"/>
      <c r="V783" s="544"/>
      <c r="W783" s="545"/>
      <c r="X783" s="594"/>
      <c r="Y783" s="545"/>
      <c r="Z783" s="544"/>
      <c r="AA783" s="545"/>
      <c r="AB783" s="544"/>
      <c r="AC783" s="545"/>
      <c r="AD783" s="544"/>
      <c r="AE783" s="581"/>
      <c r="AF783" s="586"/>
      <c r="AG783" s="587"/>
      <c r="AH783" s="626"/>
      <c r="AI783" s="627"/>
      <c r="AJ783" s="544"/>
      <c r="AK783" s="581"/>
      <c r="AL783" s="586"/>
      <c r="AM783" s="587"/>
      <c r="AN783" s="626"/>
      <c r="AO783" s="627"/>
      <c r="AP783" s="544"/>
      <c r="AQ783" s="581"/>
      <c r="AR783" s="586"/>
      <c r="AS783" s="587"/>
      <c r="AT783" s="626"/>
      <c r="AU783" s="627"/>
      <c r="AV783" s="628"/>
      <c r="AW783" s="629"/>
      <c r="AX783" s="632"/>
      <c r="AY783" s="633"/>
      <c r="AZ783" s="626"/>
      <c r="BA783" s="627"/>
      <c r="BB783" s="544"/>
      <c r="BC783" s="581"/>
      <c r="BD783" s="586"/>
      <c r="BE783" s="587"/>
      <c r="BF783" s="626"/>
      <c r="BG783" s="627"/>
      <c r="BH783" s="628"/>
      <c r="BI783" s="629"/>
      <c r="BJ783" s="632"/>
      <c r="BK783" s="633"/>
      <c r="BL783" s="626"/>
      <c r="BM783" s="627"/>
      <c r="BN783" s="678"/>
      <c r="BO783" s="679"/>
      <c r="BP783" s="680"/>
      <c r="BQ783" s="677"/>
      <c r="BR783" s="663"/>
      <c r="BS783" s="663"/>
      <c r="BT783" s="19" t="s">
        <v>80</v>
      </c>
      <c r="BU783" s="277">
        <f>IF(BQ773="B",'VALUE POINTS'!L$15,IF('GAME STATS'!BQ773="C",'VALUE POINTS'!M$15,'VALUE POINTS'!K$15))</f>
        <v>2</v>
      </c>
      <c r="BV783" s="278"/>
      <c r="CA783" s="18"/>
    </row>
    <row r="784" spans="1:79" ht="21.75" customHeight="1" x14ac:dyDescent="0.35">
      <c r="A784" s="95"/>
      <c r="B784" s="570" t="str">
        <f>IF(ROSTER!B$14="","",ROSTER!B$14)</f>
        <v/>
      </c>
      <c r="C784" s="572" t="str">
        <f>IF(ROSTER!C$14="","",ROSTER!C$14)</f>
        <v/>
      </c>
      <c r="D784" s="573"/>
      <c r="E784" s="574"/>
      <c r="F784" s="576">
        <f>IF(E784="y",1,IF(E784="S",1,0))</f>
        <v>0</v>
      </c>
      <c r="G784" s="582">
        <f>IF(E784="S",1,0)</f>
        <v>0</v>
      </c>
      <c r="H784" s="578"/>
      <c r="I784" s="543"/>
      <c r="J784" s="542"/>
      <c r="K784" s="580"/>
      <c r="L784" s="584"/>
      <c r="M784" s="585"/>
      <c r="N784" s="588">
        <f>L784+J784</f>
        <v>0</v>
      </c>
      <c r="O784" s="589"/>
      <c r="P784" s="542"/>
      <c r="Q784" s="580"/>
      <c r="R784" s="584"/>
      <c r="S784" s="585"/>
      <c r="T784" s="588">
        <f>R784-P784</f>
        <v>0</v>
      </c>
      <c r="U784" s="588"/>
      <c r="V784" s="542"/>
      <c r="W784" s="543"/>
      <c r="X784" s="593"/>
      <c r="Y784" s="543"/>
      <c r="Z784" s="542"/>
      <c r="AA784" s="543"/>
      <c r="AB784" s="542"/>
      <c r="AC784" s="543"/>
      <c r="AD784" s="542"/>
      <c r="AE784" s="580"/>
      <c r="AF784" s="584"/>
      <c r="AG784" s="585"/>
      <c r="AH784" s="595">
        <f>IF(AD784=0,0,(AF784/AD784)*100)</f>
        <v>0</v>
      </c>
      <c r="AI784" s="596"/>
      <c r="AJ784" s="542"/>
      <c r="AK784" s="580"/>
      <c r="AL784" s="584"/>
      <c r="AM784" s="585"/>
      <c r="AN784" s="595">
        <f>IF(AJ784=0,0,(AL784/AJ784)*100)</f>
        <v>0</v>
      </c>
      <c r="AO784" s="596"/>
      <c r="AP784" s="542"/>
      <c r="AQ784" s="580"/>
      <c r="AR784" s="584"/>
      <c r="AS784" s="585"/>
      <c r="AT784" s="595">
        <f>IF(AP784=0,0,(AR784/AP784)*100)</f>
        <v>0</v>
      </c>
      <c r="AU784" s="596"/>
      <c r="AV784" s="599">
        <f>AD784+AJ784+AP784</f>
        <v>0</v>
      </c>
      <c r="AW784" s="600"/>
      <c r="AX784" s="630">
        <f>AF784+AL784+AR784</f>
        <v>0</v>
      </c>
      <c r="AY784" s="631"/>
      <c r="AZ784" s="595">
        <f>IF(AV784=0,0,(AX784/AV784)*100)</f>
        <v>0</v>
      </c>
      <c r="BA784" s="596"/>
      <c r="BB784" s="542"/>
      <c r="BC784" s="580"/>
      <c r="BD784" s="584"/>
      <c r="BE784" s="585"/>
      <c r="BF784" s="595">
        <f>IF(BB784=0,0,(BD784/BB784)*100)</f>
        <v>0</v>
      </c>
      <c r="BG784" s="596"/>
      <c r="BH784" s="599">
        <f>AV784+BB784</f>
        <v>0</v>
      </c>
      <c r="BI784" s="600"/>
      <c r="BJ784" s="630">
        <f>AX784+BD784</f>
        <v>0</v>
      </c>
      <c r="BK784" s="631"/>
      <c r="BL784" s="595">
        <f>IF(BH784=0,0,(BJ784/BH784)*100)</f>
        <v>0</v>
      </c>
      <c r="BM784" s="596"/>
      <c r="BN784" s="656">
        <f>(AF784*2)+(AL784*2)+(AR784*3)+BD784</f>
        <v>0</v>
      </c>
      <c r="BO784" s="657"/>
      <c r="BP784" s="658"/>
      <c r="BQ784" s="676">
        <f t="shared" ref="BQ784" si="737">IF(BS784=0,0,50*BR784/BS784)</f>
        <v>0</v>
      </c>
      <c r="BR784" s="662">
        <f t="shared" ref="BR784" si="738">(BN784*BU$778)+(N784*BU$779)+(Z784*BU$780)+(R784*BU$781)+(X784*BU$782)+(AB784*BU$783)+(V784*BU$788)</f>
        <v>0</v>
      </c>
      <c r="BS784" s="662">
        <f t="shared" ref="BS784" si="739">((BB784-BD784)*BU$785)+((AV784-AX784)*BU$784)+(H784*BU$786)+(P784*BU$787)</f>
        <v>0</v>
      </c>
      <c r="BT784" s="19" t="s">
        <v>81</v>
      </c>
      <c r="BU784" s="277">
        <f>IF(BQ773="B",'VALUE POINTS'!L$16,IF('GAME STATS'!BQ773="C",'VALUE POINTS'!M$16,'VALUE POINTS'!K$16))</f>
        <v>2</v>
      </c>
      <c r="BV784" s="278"/>
    </row>
    <row r="785" spans="1:74" ht="21.75" customHeight="1" x14ac:dyDescent="0.35">
      <c r="A785" s="95"/>
      <c r="B785" s="571"/>
      <c r="C785" s="642" t="str">
        <f>IF(ROSTER!D$14="","",ROSTER!D$14)</f>
        <v/>
      </c>
      <c r="D785" s="643"/>
      <c r="E785" s="575"/>
      <c r="F785" s="577"/>
      <c r="G785" s="583"/>
      <c r="H785" s="579"/>
      <c r="I785" s="545"/>
      <c r="J785" s="544"/>
      <c r="K785" s="581"/>
      <c r="L785" s="586"/>
      <c r="M785" s="587"/>
      <c r="N785" s="592" t="s">
        <v>16</v>
      </c>
      <c r="O785" s="603"/>
      <c r="P785" s="544"/>
      <c r="Q785" s="581"/>
      <c r="R785" s="586"/>
      <c r="S785" s="587"/>
      <c r="T785" s="592" t="s">
        <v>16</v>
      </c>
      <c r="U785" s="592"/>
      <c r="V785" s="544"/>
      <c r="W785" s="545"/>
      <c r="X785" s="594"/>
      <c r="Y785" s="545"/>
      <c r="Z785" s="544"/>
      <c r="AA785" s="545"/>
      <c r="AB785" s="544"/>
      <c r="AC785" s="545"/>
      <c r="AD785" s="544"/>
      <c r="AE785" s="581"/>
      <c r="AF785" s="586"/>
      <c r="AG785" s="587"/>
      <c r="AH785" s="626"/>
      <c r="AI785" s="627"/>
      <c r="AJ785" s="544"/>
      <c r="AK785" s="581"/>
      <c r="AL785" s="586"/>
      <c r="AM785" s="587"/>
      <c r="AN785" s="626"/>
      <c r="AO785" s="627"/>
      <c r="AP785" s="544"/>
      <c r="AQ785" s="581"/>
      <c r="AR785" s="586"/>
      <c r="AS785" s="587"/>
      <c r="AT785" s="626"/>
      <c r="AU785" s="627"/>
      <c r="AV785" s="628"/>
      <c r="AW785" s="629"/>
      <c r="AX785" s="632"/>
      <c r="AY785" s="633"/>
      <c r="AZ785" s="626"/>
      <c r="BA785" s="627"/>
      <c r="BB785" s="544"/>
      <c r="BC785" s="581"/>
      <c r="BD785" s="586"/>
      <c r="BE785" s="587"/>
      <c r="BF785" s="626"/>
      <c r="BG785" s="627"/>
      <c r="BH785" s="628"/>
      <c r="BI785" s="629"/>
      <c r="BJ785" s="632"/>
      <c r="BK785" s="633"/>
      <c r="BL785" s="626"/>
      <c r="BM785" s="627"/>
      <c r="BN785" s="678"/>
      <c r="BO785" s="679"/>
      <c r="BP785" s="680"/>
      <c r="BQ785" s="677"/>
      <c r="BR785" s="663"/>
      <c r="BS785" s="663"/>
      <c r="BT785" s="19" t="s">
        <v>82</v>
      </c>
      <c r="BU785" s="277">
        <f>IF(BQ773="B",'VALUE POINTS'!L$17,IF('GAME STATS'!BQ773="C",'VALUE POINTS'!M$17,'VALUE POINTS'!K$17))</f>
        <v>1</v>
      </c>
      <c r="BV785" s="278"/>
    </row>
    <row r="786" spans="1:74" ht="21.75" customHeight="1" x14ac:dyDescent="0.35">
      <c r="A786" s="95"/>
      <c r="B786" s="570" t="str">
        <f>IF(ROSTER!B$16="","",ROSTER!B$16)</f>
        <v/>
      </c>
      <c r="C786" s="572" t="str">
        <f>IF(ROSTER!C$16="","",ROSTER!C$16)</f>
        <v/>
      </c>
      <c r="D786" s="573"/>
      <c r="E786" s="574"/>
      <c r="F786" s="576">
        <f>IF(E786="y",1,IF(E786="S",1,0))</f>
        <v>0</v>
      </c>
      <c r="G786" s="582">
        <f>IF(E786="S",1,0)</f>
        <v>0</v>
      </c>
      <c r="H786" s="578"/>
      <c r="I786" s="543"/>
      <c r="J786" s="542"/>
      <c r="K786" s="580"/>
      <c r="L786" s="584"/>
      <c r="M786" s="585"/>
      <c r="N786" s="588">
        <f>L786+J786</f>
        <v>0</v>
      </c>
      <c r="O786" s="589"/>
      <c r="P786" s="542"/>
      <c r="Q786" s="580"/>
      <c r="R786" s="584"/>
      <c r="S786" s="585"/>
      <c r="T786" s="588">
        <f>R786-P786</f>
        <v>0</v>
      </c>
      <c r="U786" s="588"/>
      <c r="V786" s="542"/>
      <c r="W786" s="543"/>
      <c r="X786" s="593"/>
      <c r="Y786" s="543"/>
      <c r="Z786" s="542"/>
      <c r="AA786" s="543"/>
      <c r="AB786" s="542"/>
      <c r="AC786" s="543"/>
      <c r="AD786" s="542"/>
      <c r="AE786" s="580"/>
      <c r="AF786" s="584"/>
      <c r="AG786" s="585"/>
      <c r="AH786" s="595">
        <f>IF(AD786=0,0,(AF786/AD786)*100)</f>
        <v>0</v>
      </c>
      <c r="AI786" s="596"/>
      <c r="AJ786" s="542"/>
      <c r="AK786" s="580"/>
      <c r="AL786" s="584"/>
      <c r="AM786" s="585"/>
      <c r="AN786" s="595">
        <f>IF(AJ786=0,0,(AL786/AJ786)*100)</f>
        <v>0</v>
      </c>
      <c r="AO786" s="596"/>
      <c r="AP786" s="542"/>
      <c r="AQ786" s="580"/>
      <c r="AR786" s="584"/>
      <c r="AS786" s="585"/>
      <c r="AT786" s="595">
        <f>IF(AP786=0,0,(AR786/AP786)*100)</f>
        <v>0</v>
      </c>
      <c r="AU786" s="596"/>
      <c r="AV786" s="599">
        <f>AD786+AJ786+AP786</f>
        <v>0</v>
      </c>
      <c r="AW786" s="600"/>
      <c r="AX786" s="630">
        <f>AF786+AL786+AR786</f>
        <v>0</v>
      </c>
      <c r="AY786" s="631"/>
      <c r="AZ786" s="595">
        <f>IF(AV786=0,0,(AX786/AV786)*100)</f>
        <v>0</v>
      </c>
      <c r="BA786" s="596"/>
      <c r="BB786" s="542"/>
      <c r="BC786" s="580"/>
      <c r="BD786" s="584"/>
      <c r="BE786" s="585"/>
      <c r="BF786" s="595">
        <f>IF(BB786=0,0,(BD786/BB786)*100)</f>
        <v>0</v>
      </c>
      <c r="BG786" s="596"/>
      <c r="BH786" s="599">
        <f>AV786+BB786</f>
        <v>0</v>
      </c>
      <c r="BI786" s="600"/>
      <c r="BJ786" s="630">
        <f>AX786+BD786</f>
        <v>0</v>
      </c>
      <c r="BK786" s="631"/>
      <c r="BL786" s="595">
        <f>IF(BH786=0,0,(BJ786/BH786)*100)</f>
        <v>0</v>
      </c>
      <c r="BM786" s="596"/>
      <c r="BN786" s="656">
        <f>(AF786*2)+(AL786*2)+(AR786*3)+BD786</f>
        <v>0</v>
      </c>
      <c r="BO786" s="657"/>
      <c r="BP786" s="658"/>
      <c r="BQ786" s="676">
        <f t="shared" ref="BQ786" si="740">IF(BS786=0,0,50*BR786/BS786)</f>
        <v>0</v>
      </c>
      <c r="BR786" s="662">
        <f t="shared" ref="BR786" si="741">(BN786*BU$778)+(N786*BU$779)+(Z786*BU$780)+(R786*BU$781)+(X786*BU$782)+(AB786*BU$783)+(V786*BU$788)</f>
        <v>0</v>
      </c>
      <c r="BS786" s="662">
        <f t="shared" ref="BS786" si="742">((BB786-BD786)*BU$785)+((AV786-AX786)*BU$784)+(H786*BU$786)+(P786*BU$787)</f>
        <v>0</v>
      </c>
      <c r="BT786" s="19" t="s">
        <v>83</v>
      </c>
      <c r="BU786" s="277">
        <f>IF(BQ773="B",'VALUE POINTS'!L$18,IF('GAME STATS'!BQ773="C",'VALUE POINTS'!M$18,'VALUE POINTS'!K$18))</f>
        <v>2</v>
      </c>
      <c r="BV786" s="278"/>
    </row>
    <row r="787" spans="1:74" ht="21.75" customHeight="1" x14ac:dyDescent="0.35">
      <c r="A787" s="95"/>
      <c r="B787" s="571"/>
      <c r="C787" s="642" t="str">
        <f>IF(ROSTER!D$16="","",ROSTER!D$16)</f>
        <v/>
      </c>
      <c r="D787" s="643"/>
      <c r="E787" s="575"/>
      <c r="F787" s="577"/>
      <c r="G787" s="583"/>
      <c r="H787" s="579"/>
      <c r="I787" s="545"/>
      <c r="J787" s="544"/>
      <c r="K787" s="581"/>
      <c r="L787" s="586"/>
      <c r="M787" s="587"/>
      <c r="N787" s="592" t="s">
        <v>16</v>
      </c>
      <c r="O787" s="603"/>
      <c r="P787" s="544"/>
      <c r="Q787" s="581"/>
      <c r="R787" s="586"/>
      <c r="S787" s="587"/>
      <c r="T787" s="592" t="s">
        <v>16</v>
      </c>
      <c r="U787" s="592"/>
      <c r="V787" s="544"/>
      <c r="W787" s="545"/>
      <c r="X787" s="594"/>
      <c r="Y787" s="545"/>
      <c r="Z787" s="544"/>
      <c r="AA787" s="545"/>
      <c r="AB787" s="544"/>
      <c r="AC787" s="545"/>
      <c r="AD787" s="544"/>
      <c r="AE787" s="581"/>
      <c r="AF787" s="586"/>
      <c r="AG787" s="587"/>
      <c r="AH787" s="626"/>
      <c r="AI787" s="627"/>
      <c r="AJ787" s="544"/>
      <c r="AK787" s="581"/>
      <c r="AL787" s="586"/>
      <c r="AM787" s="587"/>
      <c r="AN787" s="626"/>
      <c r="AO787" s="627"/>
      <c r="AP787" s="544"/>
      <c r="AQ787" s="581"/>
      <c r="AR787" s="586"/>
      <c r="AS787" s="587"/>
      <c r="AT787" s="626"/>
      <c r="AU787" s="627"/>
      <c r="AV787" s="628"/>
      <c r="AW787" s="629"/>
      <c r="AX787" s="632"/>
      <c r="AY787" s="633"/>
      <c r="AZ787" s="626"/>
      <c r="BA787" s="627"/>
      <c r="BB787" s="544"/>
      <c r="BC787" s="581"/>
      <c r="BD787" s="586"/>
      <c r="BE787" s="587"/>
      <c r="BF787" s="626"/>
      <c r="BG787" s="627"/>
      <c r="BH787" s="628"/>
      <c r="BI787" s="629"/>
      <c r="BJ787" s="632"/>
      <c r="BK787" s="633"/>
      <c r="BL787" s="626"/>
      <c r="BM787" s="627"/>
      <c r="BN787" s="678"/>
      <c r="BO787" s="679"/>
      <c r="BP787" s="680"/>
      <c r="BQ787" s="677"/>
      <c r="BR787" s="663"/>
      <c r="BS787" s="663"/>
      <c r="BT787" s="19" t="s">
        <v>84</v>
      </c>
      <c r="BU787" s="277">
        <f>IF(BQ773="B",'VALUE POINTS'!L$19,IF('GAME STATS'!BQ773="C",'VALUE POINTS'!M$19,'VALUE POINTS'!K$19))</f>
        <v>2</v>
      </c>
      <c r="BV787" s="278"/>
    </row>
    <row r="788" spans="1:74" ht="21.75" customHeight="1" x14ac:dyDescent="0.35">
      <c r="A788" s="95"/>
      <c r="B788" s="570" t="str">
        <f>IF(ROSTER!B$18="","",ROSTER!B$18)</f>
        <v/>
      </c>
      <c r="C788" s="572" t="str">
        <f>IF(ROSTER!C$18="","",ROSTER!C$18)</f>
        <v/>
      </c>
      <c r="D788" s="573"/>
      <c r="E788" s="574"/>
      <c r="F788" s="576">
        <f>IF(E788="y",1,IF(E788="S",1,0))</f>
        <v>0</v>
      </c>
      <c r="G788" s="582">
        <f>IF(E788="S",1,0)</f>
        <v>0</v>
      </c>
      <c r="H788" s="578"/>
      <c r="I788" s="543"/>
      <c r="J788" s="542"/>
      <c r="K788" s="580"/>
      <c r="L788" s="584"/>
      <c r="M788" s="585"/>
      <c r="N788" s="588">
        <f>L788+J788</f>
        <v>0</v>
      </c>
      <c r="O788" s="589"/>
      <c r="P788" s="542"/>
      <c r="Q788" s="580"/>
      <c r="R788" s="584"/>
      <c r="S788" s="585"/>
      <c r="T788" s="588">
        <f>R788-P788</f>
        <v>0</v>
      </c>
      <c r="U788" s="588"/>
      <c r="V788" s="542"/>
      <c r="W788" s="543"/>
      <c r="X788" s="593"/>
      <c r="Y788" s="543"/>
      <c r="Z788" s="542"/>
      <c r="AA788" s="543"/>
      <c r="AB788" s="542"/>
      <c r="AC788" s="543"/>
      <c r="AD788" s="542"/>
      <c r="AE788" s="580"/>
      <c r="AF788" s="584"/>
      <c r="AG788" s="585"/>
      <c r="AH788" s="595">
        <f>IF(AD788=0,0,(AF788/AD788)*100)</f>
        <v>0</v>
      </c>
      <c r="AI788" s="596"/>
      <c r="AJ788" s="542"/>
      <c r="AK788" s="580"/>
      <c r="AL788" s="584"/>
      <c r="AM788" s="585"/>
      <c r="AN788" s="595">
        <f>IF(AJ788=0,0,(AL788/AJ788)*100)</f>
        <v>0</v>
      </c>
      <c r="AO788" s="596"/>
      <c r="AP788" s="542"/>
      <c r="AQ788" s="580"/>
      <c r="AR788" s="584"/>
      <c r="AS788" s="585"/>
      <c r="AT788" s="595">
        <f>IF(AP788=0,0,(AR788/AP788)*100)</f>
        <v>0</v>
      </c>
      <c r="AU788" s="596"/>
      <c r="AV788" s="599">
        <f>AD788+AJ788+AP788</f>
        <v>0</v>
      </c>
      <c r="AW788" s="600"/>
      <c r="AX788" s="630">
        <f>AF788+AL788+AR788</f>
        <v>0</v>
      </c>
      <c r="AY788" s="631"/>
      <c r="AZ788" s="595">
        <f>IF(AV788=0,0,(AX788/AV788)*100)</f>
        <v>0</v>
      </c>
      <c r="BA788" s="596"/>
      <c r="BB788" s="542"/>
      <c r="BC788" s="580"/>
      <c r="BD788" s="584"/>
      <c r="BE788" s="585"/>
      <c r="BF788" s="595">
        <f>IF(BB788=0,0,(BD788/BB788)*100)</f>
        <v>0</v>
      </c>
      <c r="BG788" s="596"/>
      <c r="BH788" s="599">
        <f>AV788+BB788</f>
        <v>0</v>
      </c>
      <c r="BI788" s="600"/>
      <c r="BJ788" s="630">
        <f>AX788+BD788</f>
        <v>0</v>
      </c>
      <c r="BK788" s="631"/>
      <c r="BL788" s="595">
        <f>IF(BH788=0,0,(BJ788/BH788)*100)</f>
        <v>0</v>
      </c>
      <c r="BM788" s="596"/>
      <c r="BN788" s="656">
        <f>(AF788*2)+(AL788*2)+(AR788*3)+BD788</f>
        <v>0</v>
      </c>
      <c r="BO788" s="657"/>
      <c r="BP788" s="658"/>
      <c r="BQ788" s="676">
        <f t="shared" ref="BQ788" si="743">IF(BS788=0,0,50*BR788/BS788)</f>
        <v>0</v>
      </c>
      <c r="BR788" s="662">
        <f t="shared" ref="BR788" si="744">(BN788*BU$778)+(N788*BU$779)+(Z788*BU$780)+(R788*BU$781)+(X788*BU$782)+(AB788*BU$783)+(V788*BU$788)</f>
        <v>0</v>
      </c>
      <c r="BS788" s="662">
        <f t="shared" ref="BS788" si="745">((BB788-BD788)*BU$785)+((AV788-AX788)*BU$784)+(H788*BU$786)+(P788*BU$787)</f>
        <v>0</v>
      </c>
      <c r="BT788" s="19" t="s">
        <v>160</v>
      </c>
      <c r="BU788" s="277">
        <f>IF(BQ773="B",'VALUE POINTS'!L$20,IF('GAME STATS'!BQ773="C",'VALUE POINTS'!M$20,'VALUE POINTS'!K$20))</f>
        <v>1</v>
      </c>
      <c r="BV788" s="278"/>
    </row>
    <row r="789" spans="1:74" ht="21.75" customHeight="1" x14ac:dyDescent="0.25">
      <c r="A789" s="95"/>
      <c r="B789" s="571"/>
      <c r="C789" s="642" t="str">
        <f>IF(ROSTER!D$18="","",ROSTER!D$18)</f>
        <v/>
      </c>
      <c r="D789" s="643"/>
      <c r="E789" s="575"/>
      <c r="F789" s="577"/>
      <c r="G789" s="583"/>
      <c r="H789" s="579"/>
      <c r="I789" s="545"/>
      <c r="J789" s="544"/>
      <c r="K789" s="581"/>
      <c r="L789" s="586"/>
      <c r="M789" s="587"/>
      <c r="N789" s="592" t="s">
        <v>16</v>
      </c>
      <c r="O789" s="603"/>
      <c r="P789" s="544"/>
      <c r="Q789" s="581"/>
      <c r="R789" s="586"/>
      <c r="S789" s="587"/>
      <c r="T789" s="592" t="s">
        <v>16</v>
      </c>
      <c r="U789" s="592"/>
      <c r="V789" s="544"/>
      <c r="W789" s="545"/>
      <c r="X789" s="594"/>
      <c r="Y789" s="545"/>
      <c r="Z789" s="544"/>
      <c r="AA789" s="545"/>
      <c r="AB789" s="544"/>
      <c r="AC789" s="545"/>
      <c r="AD789" s="544"/>
      <c r="AE789" s="581"/>
      <c r="AF789" s="586"/>
      <c r="AG789" s="587"/>
      <c r="AH789" s="626"/>
      <c r="AI789" s="627"/>
      <c r="AJ789" s="544"/>
      <c r="AK789" s="581"/>
      <c r="AL789" s="586"/>
      <c r="AM789" s="587"/>
      <c r="AN789" s="626"/>
      <c r="AO789" s="627"/>
      <c r="AP789" s="544"/>
      <c r="AQ789" s="581"/>
      <c r="AR789" s="586"/>
      <c r="AS789" s="587"/>
      <c r="AT789" s="626"/>
      <c r="AU789" s="627"/>
      <c r="AV789" s="628"/>
      <c r="AW789" s="629"/>
      <c r="AX789" s="632"/>
      <c r="AY789" s="633"/>
      <c r="AZ789" s="626"/>
      <c r="BA789" s="627"/>
      <c r="BB789" s="544"/>
      <c r="BC789" s="581"/>
      <c r="BD789" s="586"/>
      <c r="BE789" s="587"/>
      <c r="BF789" s="626"/>
      <c r="BG789" s="627"/>
      <c r="BH789" s="628"/>
      <c r="BI789" s="629"/>
      <c r="BJ789" s="632"/>
      <c r="BK789" s="633"/>
      <c r="BL789" s="626"/>
      <c r="BM789" s="627"/>
      <c r="BN789" s="678"/>
      <c r="BO789" s="679"/>
      <c r="BP789" s="680"/>
      <c r="BQ789" s="677"/>
      <c r="BR789" s="663"/>
      <c r="BS789" s="663"/>
      <c r="BT789" s="15"/>
      <c r="BU789" s="15"/>
      <c r="BV789" s="95"/>
    </row>
    <row r="790" spans="1:74" ht="21.75" customHeight="1" x14ac:dyDescent="0.25">
      <c r="A790" s="95"/>
      <c r="B790" s="570" t="str">
        <f>IF(ROSTER!B$20="","",ROSTER!B$20)</f>
        <v/>
      </c>
      <c r="C790" s="572" t="str">
        <f>IF(ROSTER!C$20="","",ROSTER!C$20)</f>
        <v/>
      </c>
      <c r="D790" s="573"/>
      <c r="E790" s="574"/>
      <c r="F790" s="576">
        <f>IF(E790="y",1,IF(E790="S",1,0))</f>
        <v>0</v>
      </c>
      <c r="G790" s="582">
        <f>IF(E790="S",1,0)</f>
        <v>0</v>
      </c>
      <c r="H790" s="578"/>
      <c r="I790" s="543"/>
      <c r="J790" s="542"/>
      <c r="K790" s="580"/>
      <c r="L790" s="584"/>
      <c r="M790" s="585"/>
      <c r="N790" s="588">
        <f>L790+J790</f>
        <v>0</v>
      </c>
      <c r="O790" s="589"/>
      <c r="P790" s="542"/>
      <c r="Q790" s="580"/>
      <c r="R790" s="584"/>
      <c r="S790" s="585"/>
      <c r="T790" s="588">
        <f>R790-P790</f>
        <v>0</v>
      </c>
      <c r="U790" s="588"/>
      <c r="V790" s="542"/>
      <c r="W790" s="543"/>
      <c r="X790" s="593"/>
      <c r="Y790" s="543"/>
      <c r="Z790" s="542"/>
      <c r="AA790" s="543"/>
      <c r="AB790" s="542"/>
      <c r="AC790" s="543"/>
      <c r="AD790" s="542"/>
      <c r="AE790" s="580"/>
      <c r="AF790" s="584"/>
      <c r="AG790" s="585"/>
      <c r="AH790" s="595">
        <f>IF(AD790=0,0,(AF790/AD790)*100)</f>
        <v>0</v>
      </c>
      <c r="AI790" s="596"/>
      <c r="AJ790" s="542"/>
      <c r="AK790" s="580"/>
      <c r="AL790" s="584"/>
      <c r="AM790" s="585"/>
      <c r="AN790" s="595">
        <f>IF(AJ790=0,0,(AL790/AJ790)*100)</f>
        <v>0</v>
      </c>
      <c r="AO790" s="596"/>
      <c r="AP790" s="542"/>
      <c r="AQ790" s="580"/>
      <c r="AR790" s="584"/>
      <c r="AS790" s="585"/>
      <c r="AT790" s="595">
        <f>IF(AP790=0,0,(AR790/AP790)*100)</f>
        <v>0</v>
      </c>
      <c r="AU790" s="596"/>
      <c r="AV790" s="599">
        <f>AD790+AJ790+AP790</f>
        <v>0</v>
      </c>
      <c r="AW790" s="600"/>
      <c r="AX790" s="630">
        <f>AF790+AL790+AR790</f>
        <v>0</v>
      </c>
      <c r="AY790" s="631"/>
      <c r="AZ790" s="595">
        <f>IF(AV790=0,0,(AX790/AV790)*100)</f>
        <v>0</v>
      </c>
      <c r="BA790" s="596"/>
      <c r="BB790" s="542"/>
      <c r="BC790" s="580"/>
      <c r="BD790" s="584"/>
      <c r="BE790" s="585"/>
      <c r="BF790" s="595">
        <f>IF(BB790=0,0,(BD790/BB790)*100)</f>
        <v>0</v>
      </c>
      <c r="BG790" s="596"/>
      <c r="BH790" s="599">
        <f>AV790+BB790</f>
        <v>0</v>
      </c>
      <c r="BI790" s="600"/>
      <c r="BJ790" s="630">
        <f>AX790+BD790</f>
        <v>0</v>
      </c>
      <c r="BK790" s="631"/>
      <c r="BL790" s="595">
        <f>IF(BH790=0,0,(BJ790/BH790)*100)</f>
        <v>0</v>
      </c>
      <c r="BM790" s="596"/>
      <c r="BN790" s="656">
        <f>(AF790*2)+(AL790*2)+(AR790*3)+BD790</f>
        <v>0</v>
      </c>
      <c r="BO790" s="657"/>
      <c r="BP790" s="658"/>
      <c r="BQ790" s="676">
        <f t="shared" ref="BQ790" si="746">IF(BS790=0,0,50*BR790/BS790)</f>
        <v>0</v>
      </c>
      <c r="BR790" s="662">
        <f t="shared" ref="BR790" si="747">(BN790*BU$778)+(N790*BU$779)+(Z790*BU$780)+(R790*BU$781)+(X790*BU$782)+(AB790*BU$783)+(V790*BU$788)</f>
        <v>0</v>
      </c>
      <c r="BS790" s="662">
        <f t="shared" ref="BS790" si="748">((BB790-BD790)*BU$785)+((AV790-AX790)*BU$784)+(H790*BU$786)+(P790*BU$787)</f>
        <v>0</v>
      </c>
      <c r="BT790" s="15"/>
      <c r="BU790" s="15"/>
      <c r="BV790" s="95"/>
    </row>
    <row r="791" spans="1:74" ht="21.75" customHeight="1" x14ac:dyDescent="0.25">
      <c r="A791" s="95"/>
      <c r="B791" s="571"/>
      <c r="C791" s="642" t="str">
        <f>IF(ROSTER!D$20="","",ROSTER!D$20)</f>
        <v/>
      </c>
      <c r="D791" s="643"/>
      <c r="E791" s="575"/>
      <c r="F791" s="577"/>
      <c r="G791" s="583"/>
      <c r="H791" s="579"/>
      <c r="I791" s="545"/>
      <c r="J791" s="544"/>
      <c r="K791" s="581"/>
      <c r="L791" s="586"/>
      <c r="M791" s="587"/>
      <c r="N791" s="592" t="s">
        <v>16</v>
      </c>
      <c r="O791" s="603"/>
      <c r="P791" s="544"/>
      <c r="Q791" s="581"/>
      <c r="R791" s="586"/>
      <c r="S791" s="587"/>
      <c r="T791" s="592" t="s">
        <v>16</v>
      </c>
      <c r="U791" s="592"/>
      <c r="V791" s="544"/>
      <c r="W791" s="545"/>
      <c r="X791" s="594"/>
      <c r="Y791" s="545"/>
      <c r="Z791" s="544"/>
      <c r="AA791" s="545"/>
      <c r="AB791" s="544"/>
      <c r="AC791" s="545"/>
      <c r="AD791" s="544"/>
      <c r="AE791" s="581"/>
      <c r="AF791" s="586"/>
      <c r="AG791" s="587"/>
      <c r="AH791" s="626"/>
      <c r="AI791" s="627"/>
      <c r="AJ791" s="544"/>
      <c r="AK791" s="581"/>
      <c r="AL791" s="586"/>
      <c r="AM791" s="587"/>
      <c r="AN791" s="626"/>
      <c r="AO791" s="627"/>
      <c r="AP791" s="544"/>
      <c r="AQ791" s="581"/>
      <c r="AR791" s="586"/>
      <c r="AS791" s="587"/>
      <c r="AT791" s="626"/>
      <c r="AU791" s="627"/>
      <c r="AV791" s="628"/>
      <c r="AW791" s="629"/>
      <c r="AX791" s="632"/>
      <c r="AY791" s="633"/>
      <c r="AZ791" s="626"/>
      <c r="BA791" s="627"/>
      <c r="BB791" s="544"/>
      <c r="BC791" s="581"/>
      <c r="BD791" s="586"/>
      <c r="BE791" s="587"/>
      <c r="BF791" s="626"/>
      <c r="BG791" s="627"/>
      <c r="BH791" s="628"/>
      <c r="BI791" s="629"/>
      <c r="BJ791" s="632"/>
      <c r="BK791" s="633"/>
      <c r="BL791" s="626"/>
      <c r="BM791" s="627"/>
      <c r="BN791" s="678"/>
      <c r="BO791" s="679"/>
      <c r="BP791" s="680"/>
      <c r="BQ791" s="677"/>
      <c r="BR791" s="663"/>
      <c r="BS791" s="663"/>
      <c r="BT791" s="15"/>
      <c r="BU791" s="15"/>
      <c r="BV791" s="95"/>
    </row>
    <row r="792" spans="1:74" ht="21.75" customHeight="1" x14ac:dyDescent="0.25">
      <c r="A792" s="95"/>
      <c r="B792" s="570" t="str">
        <f>IF(ROSTER!B$22="","",ROSTER!B$22)</f>
        <v/>
      </c>
      <c r="C792" s="572" t="str">
        <f>IF(ROSTER!C$22="","",ROSTER!C$22)</f>
        <v/>
      </c>
      <c r="D792" s="573"/>
      <c r="E792" s="574"/>
      <c r="F792" s="576">
        <f>IF(E792="y",1,IF(E792="S",1,0))</f>
        <v>0</v>
      </c>
      <c r="G792" s="582">
        <f>IF(E792="S",1,0)</f>
        <v>0</v>
      </c>
      <c r="H792" s="578"/>
      <c r="I792" s="543"/>
      <c r="J792" s="542"/>
      <c r="K792" s="580"/>
      <c r="L792" s="584"/>
      <c r="M792" s="585"/>
      <c r="N792" s="588">
        <f>L792+J792</f>
        <v>0</v>
      </c>
      <c r="O792" s="589"/>
      <c r="P792" s="542"/>
      <c r="Q792" s="580"/>
      <c r="R792" s="584"/>
      <c r="S792" s="585"/>
      <c r="T792" s="588">
        <f>R792-P792</f>
        <v>0</v>
      </c>
      <c r="U792" s="588"/>
      <c r="V792" s="542"/>
      <c r="W792" s="543"/>
      <c r="X792" s="593"/>
      <c r="Y792" s="543"/>
      <c r="Z792" s="542"/>
      <c r="AA792" s="543"/>
      <c r="AB792" s="542"/>
      <c r="AC792" s="543"/>
      <c r="AD792" s="542"/>
      <c r="AE792" s="580"/>
      <c r="AF792" s="584"/>
      <c r="AG792" s="585"/>
      <c r="AH792" s="595">
        <f>IF(AD792=0,0,(AF792/AD792)*100)</f>
        <v>0</v>
      </c>
      <c r="AI792" s="596"/>
      <c r="AJ792" s="542"/>
      <c r="AK792" s="580"/>
      <c r="AL792" s="584"/>
      <c r="AM792" s="585"/>
      <c r="AN792" s="595">
        <f>IF(AJ792=0,0,(AL792/AJ792)*100)</f>
        <v>0</v>
      </c>
      <c r="AO792" s="596"/>
      <c r="AP792" s="542"/>
      <c r="AQ792" s="580"/>
      <c r="AR792" s="584"/>
      <c r="AS792" s="585"/>
      <c r="AT792" s="595">
        <f>IF(AP792=0,0,(AR792/AP792)*100)</f>
        <v>0</v>
      </c>
      <c r="AU792" s="596"/>
      <c r="AV792" s="599">
        <f>AD792+AJ792+AP792</f>
        <v>0</v>
      </c>
      <c r="AW792" s="600"/>
      <c r="AX792" s="630">
        <f>AF792+AL792+AR792</f>
        <v>0</v>
      </c>
      <c r="AY792" s="631"/>
      <c r="AZ792" s="595">
        <f>IF(AV792=0,0,(AX792/AV792)*100)</f>
        <v>0</v>
      </c>
      <c r="BA792" s="596"/>
      <c r="BB792" s="542"/>
      <c r="BC792" s="580"/>
      <c r="BD792" s="584"/>
      <c r="BE792" s="585"/>
      <c r="BF792" s="595">
        <f>IF(BB792=0,0,(BD792/BB792)*100)</f>
        <v>0</v>
      </c>
      <c r="BG792" s="596"/>
      <c r="BH792" s="599">
        <f>AV792+BB792</f>
        <v>0</v>
      </c>
      <c r="BI792" s="600"/>
      <c r="BJ792" s="630">
        <f>AX792+BD792</f>
        <v>0</v>
      </c>
      <c r="BK792" s="631"/>
      <c r="BL792" s="595">
        <f>IF(BH792=0,0,(BJ792/BH792)*100)</f>
        <v>0</v>
      </c>
      <c r="BM792" s="596"/>
      <c r="BN792" s="656">
        <f>(AF792*2)+(AL792*2)+(AR792*3)+BD792</f>
        <v>0</v>
      </c>
      <c r="BO792" s="657"/>
      <c r="BP792" s="658"/>
      <c r="BQ792" s="676">
        <f t="shared" ref="BQ792" si="749">IF(BS792=0,0,50*BR792/BS792)</f>
        <v>0</v>
      </c>
      <c r="BR792" s="662">
        <f t="shared" ref="BR792" si="750">(BN792*BU$778)+(N792*BU$779)+(Z792*BU$780)+(R792*BU$781)+(X792*BU$782)+(AB792*BU$783)+(V792*BU$788)</f>
        <v>0</v>
      </c>
      <c r="BS792" s="662">
        <f t="shared" ref="BS792" si="751">((BB792-BD792)*BU$785)+((AV792-AX792)*BU$784)+(H792*BU$786)+(P792*BU$787)</f>
        <v>0</v>
      </c>
      <c r="BT792" s="15"/>
      <c r="BU792" s="15"/>
      <c r="BV792" s="95"/>
    </row>
    <row r="793" spans="1:74" ht="21.75" customHeight="1" x14ac:dyDescent="0.25">
      <c r="A793" s="95"/>
      <c r="B793" s="571"/>
      <c r="C793" s="642" t="str">
        <f>IF(ROSTER!D$22="","",ROSTER!D$22)</f>
        <v/>
      </c>
      <c r="D793" s="643"/>
      <c r="E793" s="575"/>
      <c r="F793" s="577"/>
      <c r="G793" s="583"/>
      <c r="H793" s="579"/>
      <c r="I793" s="545"/>
      <c r="J793" s="544"/>
      <c r="K793" s="581"/>
      <c r="L793" s="586"/>
      <c r="M793" s="587"/>
      <c r="N793" s="592" t="s">
        <v>16</v>
      </c>
      <c r="O793" s="603"/>
      <c r="P793" s="544"/>
      <c r="Q793" s="581"/>
      <c r="R793" s="586"/>
      <c r="S793" s="587"/>
      <c r="T793" s="592" t="s">
        <v>16</v>
      </c>
      <c r="U793" s="592"/>
      <c r="V793" s="544"/>
      <c r="W793" s="545"/>
      <c r="X793" s="594"/>
      <c r="Y793" s="545"/>
      <c r="Z793" s="544"/>
      <c r="AA793" s="545"/>
      <c r="AB793" s="544"/>
      <c r="AC793" s="545"/>
      <c r="AD793" s="544"/>
      <c r="AE793" s="581"/>
      <c r="AF793" s="586"/>
      <c r="AG793" s="587"/>
      <c r="AH793" s="626"/>
      <c r="AI793" s="627"/>
      <c r="AJ793" s="544"/>
      <c r="AK793" s="581"/>
      <c r="AL793" s="586"/>
      <c r="AM793" s="587"/>
      <c r="AN793" s="626"/>
      <c r="AO793" s="627"/>
      <c r="AP793" s="544"/>
      <c r="AQ793" s="581"/>
      <c r="AR793" s="586"/>
      <c r="AS793" s="587"/>
      <c r="AT793" s="626"/>
      <c r="AU793" s="627"/>
      <c r="AV793" s="628"/>
      <c r="AW793" s="629"/>
      <c r="AX793" s="632"/>
      <c r="AY793" s="633"/>
      <c r="AZ793" s="626"/>
      <c r="BA793" s="627"/>
      <c r="BB793" s="544"/>
      <c r="BC793" s="581"/>
      <c r="BD793" s="586"/>
      <c r="BE793" s="587"/>
      <c r="BF793" s="626"/>
      <c r="BG793" s="627"/>
      <c r="BH793" s="628"/>
      <c r="BI793" s="629"/>
      <c r="BJ793" s="632"/>
      <c r="BK793" s="633"/>
      <c r="BL793" s="626"/>
      <c r="BM793" s="627"/>
      <c r="BN793" s="678"/>
      <c r="BO793" s="679"/>
      <c r="BP793" s="680"/>
      <c r="BQ793" s="677"/>
      <c r="BR793" s="663"/>
      <c r="BS793" s="663"/>
      <c r="BT793" s="15"/>
      <c r="BU793" s="15"/>
      <c r="BV793" s="95"/>
    </row>
    <row r="794" spans="1:74" ht="21.75" customHeight="1" x14ac:dyDescent="0.25">
      <c r="A794" s="95"/>
      <c r="B794" s="570" t="str">
        <f>IF(ROSTER!B$24="","",ROSTER!B$24)</f>
        <v/>
      </c>
      <c r="C794" s="572" t="str">
        <f>IF(ROSTER!C$24="","",ROSTER!C$24)</f>
        <v/>
      </c>
      <c r="D794" s="573"/>
      <c r="E794" s="574"/>
      <c r="F794" s="576">
        <f>IF(E794="y",1,IF(E794="S",1,0))</f>
        <v>0</v>
      </c>
      <c r="G794" s="582">
        <f>IF(E794="S",1,0)</f>
        <v>0</v>
      </c>
      <c r="H794" s="578"/>
      <c r="I794" s="543"/>
      <c r="J794" s="542"/>
      <c r="K794" s="580"/>
      <c r="L794" s="584"/>
      <c r="M794" s="585"/>
      <c r="N794" s="588">
        <f>L794+J794</f>
        <v>0</v>
      </c>
      <c r="O794" s="589"/>
      <c r="P794" s="542"/>
      <c r="Q794" s="580"/>
      <c r="R794" s="584"/>
      <c r="S794" s="585"/>
      <c r="T794" s="588">
        <f>R794-P794</f>
        <v>0</v>
      </c>
      <c r="U794" s="588"/>
      <c r="V794" s="542"/>
      <c r="W794" s="543"/>
      <c r="X794" s="593"/>
      <c r="Y794" s="543"/>
      <c r="Z794" s="542"/>
      <c r="AA794" s="543"/>
      <c r="AB794" s="542"/>
      <c r="AC794" s="543"/>
      <c r="AD794" s="542"/>
      <c r="AE794" s="580"/>
      <c r="AF794" s="584"/>
      <c r="AG794" s="585"/>
      <c r="AH794" s="595">
        <f>IF(AD794=0,0,(AF794/AD794)*100)</f>
        <v>0</v>
      </c>
      <c r="AI794" s="596"/>
      <c r="AJ794" s="542"/>
      <c r="AK794" s="580"/>
      <c r="AL794" s="584"/>
      <c r="AM794" s="585"/>
      <c r="AN794" s="595">
        <f>IF(AJ794=0,0,(AL794/AJ794)*100)</f>
        <v>0</v>
      </c>
      <c r="AO794" s="596"/>
      <c r="AP794" s="542"/>
      <c r="AQ794" s="580"/>
      <c r="AR794" s="584"/>
      <c r="AS794" s="585"/>
      <c r="AT794" s="595">
        <f>IF(AP794=0,0,(AR794/AP794)*100)</f>
        <v>0</v>
      </c>
      <c r="AU794" s="596"/>
      <c r="AV794" s="599">
        <f>AD794+AJ794+AP794</f>
        <v>0</v>
      </c>
      <c r="AW794" s="600"/>
      <c r="AX794" s="630">
        <f>AF794+AL794+AR794</f>
        <v>0</v>
      </c>
      <c r="AY794" s="631"/>
      <c r="AZ794" s="595">
        <f>IF(AV794=0,0,(AX794/AV794)*100)</f>
        <v>0</v>
      </c>
      <c r="BA794" s="596"/>
      <c r="BB794" s="542"/>
      <c r="BC794" s="580"/>
      <c r="BD794" s="584"/>
      <c r="BE794" s="585"/>
      <c r="BF794" s="595">
        <f>IF(BB794=0,0,(BD794/BB794)*100)</f>
        <v>0</v>
      </c>
      <c r="BG794" s="596"/>
      <c r="BH794" s="599">
        <f>AV794+BB794</f>
        <v>0</v>
      </c>
      <c r="BI794" s="600"/>
      <c r="BJ794" s="630">
        <f>AX794+BD794</f>
        <v>0</v>
      </c>
      <c r="BK794" s="631"/>
      <c r="BL794" s="595">
        <f>IF(BH794=0,0,(BJ794/BH794)*100)</f>
        <v>0</v>
      </c>
      <c r="BM794" s="596"/>
      <c r="BN794" s="656">
        <f>(AF794*2)+(AL794*2)+(AR794*3)+BD794</f>
        <v>0</v>
      </c>
      <c r="BO794" s="657"/>
      <c r="BP794" s="658"/>
      <c r="BQ794" s="676">
        <f t="shared" ref="BQ794" si="752">IF(BS794=0,0,50*BR794/BS794)</f>
        <v>0</v>
      </c>
      <c r="BR794" s="662">
        <f t="shared" ref="BR794" si="753">(BN794*BU$778)+(N794*BU$779)+(Z794*BU$780)+(R794*BU$781)+(X794*BU$782)+(AB794*BU$783)+(V794*BU$788)</f>
        <v>0</v>
      </c>
      <c r="BS794" s="662">
        <f t="shared" ref="BS794" si="754">((BB794-BD794)*BU$785)+((AV794-AX794)*BU$784)+(H794*BU$786)+(P794*BU$787)</f>
        <v>0</v>
      </c>
      <c r="BT794" s="15"/>
      <c r="BU794" s="15"/>
      <c r="BV794" s="95"/>
    </row>
    <row r="795" spans="1:74" ht="21.75" customHeight="1" x14ac:dyDescent="0.25">
      <c r="A795" s="95"/>
      <c r="B795" s="571"/>
      <c r="C795" s="642" t="str">
        <f>IF(ROSTER!D$24="","",ROSTER!D$24)</f>
        <v/>
      </c>
      <c r="D795" s="643"/>
      <c r="E795" s="575"/>
      <c r="F795" s="577"/>
      <c r="G795" s="583"/>
      <c r="H795" s="579"/>
      <c r="I795" s="545"/>
      <c r="J795" s="544"/>
      <c r="K795" s="581"/>
      <c r="L795" s="586"/>
      <c r="M795" s="587"/>
      <c r="N795" s="592" t="s">
        <v>16</v>
      </c>
      <c r="O795" s="603"/>
      <c r="P795" s="544"/>
      <c r="Q795" s="581"/>
      <c r="R795" s="586"/>
      <c r="S795" s="587"/>
      <c r="T795" s="592" t="s">
        <v>16</v>
      </c>
      <c r="U795" s="592"/>
      <c r="V795" s="544"/>
      <c r="W795" s="545"/>
      <c r="X795" s="594"/>
      <c r="Y795" s="545"/>
      <c r="Z795" s="544"/>
      <c r="AA795" s="545"/>
      <c r="AB795" s="544"/>
      <c r="AC795" s="545"/>
      <c r="AD795" s="544"/>
      <c r="AE795" s="581"/>
      <c r="AF795" s="586"/>
      <c r="AG795" s="587"/>
      <c r="AH795" s="626"/>
      <c r="AI795" s="627"/>
      <c r="AJ795" s="544"/>
      <c r="AK795" s="581"/>
      <c r="AL795" s="586"/>
      <c r="AM795" s="587"/>
      <c r="AN795" s="626"/>
      <c r="AO795" s="627"/>
      <c r="AP795" s="544"/>
      <c r="AQ795" s="581"/>
      <c r="AR795" s="586"/>
      <c r="AS795" s="587"/>
      <c r="AT795" s="626"/>
      <c r="AU795" s="627"/>
      <c r="AV795" s="628"/>
      <c r="AW795" s="629"/>
      <c r="AX795" s="632"/>
      <c r="AY795" s="633"/>
      <c r="AZ795" s="626"/>
      <c r="BA795" s="627"/>
      <c r="BB795" s="544"/>
      <c r="BC795" s="581"/>
      <c r="BD795" s="586"/>
      <c r="BE795" s="587"/>
      <c r="BF795" s="626"/>
      <c r="BG795" s="627"/>
      <c r="BH795" s="628"/>
      <c r="BI795" s="629"/>
      <c r="BJ795" s="632"/>
      <c r="BK795" s="633"/>
      <c r="BL795" s="626"/>
      <c r="BM795" s="627"/>
      <c r="BN795" s="678"/>
      <c r="BO795" s="679"/>
      <c r="BP795" s="680"/>
      <c r="BQ795" s="677"/>
      <c r="BR795" s="663"/>
      <c r="BS795" s="663"/>
      <c r="BT795" s="15"/>
      <c r="BU795" s="15"/>
      <c r="BV795" s="95"/>
    </row>
    <row r="796" spans="1:74" ht="21.75" customHeight="1" x14ac:dyDescent="0.25">
      <c r="A796" s="95"/>
      <c r="B796" s="570" t="str">
        <f>IF(ROSTER!B$26="","",ROSTER!B$26)</f>
        <v/>
      </c>
      <c r="C796" s="572" t="str">
        <f>IF(ROSTER!C$26="","",ROSTER!C$26)</f>
        <v/>
      </c>
      <c r="D796" s="573"/>
      <c r="E796" s="574"/>
      <c r="F796" s="576">
        <f>IF(E796="y",1,IF(E796="S",1,0))</f>
        <v>0</v>
      </c>
      <c r="G796" s="582">
        <f>IF(E796="S",1,0)</f>
        <v>0</v>
      </c>
      <c r="H796" s="578"/>
      <c r="I796" s="543"/>
      <c r="J796" s="542"/>
      <c r="K796" s="580"/>
      <c r="L796" s="584"/>
      <c r="M796" s="585"/>
      <c r="N796" s="588">
        <f>L796+J796</f>
        <v>0</v>
      </c>
      <c r="O796" s="589"/>
      <c r="P796" s="542"/>
      <c r="Q796" s="580"/>
      <c r="R796" s="584"/>
      <c r="S796" s="585"/>
      <c r="T796" s="588">
        <f>R796-P796</f>
        <v>0</v>
      </c>
      <c r="U796" s="588"/>
      <c r="V796" s="542"/>
      <c r="W796" s="543"/>
      <c r="X796" s="593"/>
      <c r="Y796" s="543"/>
      <c r="Z796" s="542"/>
      <c r="AA796" s="543"/>
      <c r="AB796" s="542"/>
      <c r="AC796" s="543"/>
      <c r="AD796" s="542"/>
      <c r="AE796" s="580"/>
      <c r="AF796" s="584"/>
      <c r="AG796" s="585"/>
      <c r="AH796" s="595">
        <f>IF(AD796=0,0,(AF796/AD796)*100)</f>
        <v>0</v>
      </c>
      <c r="AI796" s="596"/>
      <c r="AJ796" s="542"/>
      <c r="AK796" s="580"/>
      <c r="AL796" s="584"/>
      <c r="AM796" s="585"/>
      <c r="AN796" s="595">
        <f>IF(AJ796=0,0,(AL796/AJ796)*100)</f>
        <v>0</v>
      </c>
      <c r="AO796" s="596"/>
      <c r="AP796" s="542"/>
      <c r="AQ796" s="580"/>
      <c r="AR796" s="584"/>
      <c r="AS796" s="585"/>
      <c r="AT796" s="595">
        <f>IF(AP796=0,0,(AR796/AP796)*100)</f>
        <v>0</v>
      </c>
      <c r="AU796" s="596"/>
      <c r="AV796" s="599">
        <f>AD796+AJ796+AP796</f>
        <v>0</v>
      </c>
      <c r="AW796" s="600"/>
      <c r="AX796" s="630">
        <f>AF796+AL796+AR796</f>
        <v>0</v>
      </c>
      <c r="AY796" s="631"/>
      <c r="AZ796" s="595">
        <f>IF(AV796=0,0,(AX796/AV796)*100)</f>
        <v>0</v>
      </c>
      <c r="BA796" s="596"/>
      <c r="BB796" s="542"/>
      <c r="BC796" s="580"/>
      <c r="BD796" s="584"/>
      <c r="BE796" s="585"/>
      <c r="BF796" s="595">
        <f>IF(BB796=0,0,(BD796/BB796)*100)</f>
        <v>0</v>
      </c>
      <c r="BG796" s="596"/>
      <c r="BH796" s="599">
        <f>AV796+BB796</f>
        <v>0</v>
      </c>
      <c r="BI796" s="600"/>
      <c r="BJ796" s="630">
        <f>AX796+BD796</f>
        <v>0</v>
      </c>
      <c r="BK796" s="631"/>
      <c r="BL796" s="595">
        <f>IF(BH796=0,0,(BJ796/BH796)*100)</f>
        <v>0</v>
      </c>
      <c r="BM796" s="596"/>
      <c r="BN796" s="656">
        <f>(AF796*2)+(AL796*2)+(AR796*3)+BD796</f>
        <v>0</v>
      </c>
      <c r="BO796" s="657"/>
      <c r="BP796" s="658"/>
      <c r="BQ796" s="676">
        <f t="shared" ref="BQ796" si="755">IF(BS796=0,0,50*BR796/BS796)</f>
        <v>0</v>
      </c>
      <c r="BR796" s="662">
        <f t="shared" ref="BR796" si="756">(BN796*BU$778)+(N796*BU$779)+(Z796*BU$780)+(R796*BU$781)+(X796*BU$782)+(AB796*BU$783)+(V796*BU$788)</f>
        <v>0</v>
      </c>
      <c r="BS796" s="662">
        <f t="shared" ref="BS796" si="757">((BB796-BD796)*BU$785)+((AV796-AX796)*BU$784)+(H796*BU$786)+(P796*BU$787)</f>
        <v>0</v>
      </c>
      <c r="BT796" s="15"/>
      <c r="BU796" s="15"/>
      <c r="BV796" s="95"/>
    </row>
    <row r="797" spans="1:74" ht="21.75" customHeight="1" x14ac:dyDescent="0.25">
      <c r="A797" s="95"/>
      <c r="B797" s="571"/>
      <c r="C797" s="642" t="str">
        <f>IF(ROSTER!D$26="","",ROSTER!D$26)</f>
        <v/>
      </c>
      <c r="D797" s="643"/>
      <c r="E797" s="575"/>
      <c r="F797" s="577"/>
      <c r="G797" s="583"/>
      <c r="H797" s="579"/>
      <c r="I797" s="545"/>
      <c r="J797" s="544"/>
      <c r="K797" s="581"/>
      <c r="L797" s="586"/>
      <c r="M797" s="587"/>
      <c r="N797" s="592" t="s">
        <v>16</v>
      </c>
      <c r="O797" s="603"/>
      <c r="P797" s="544"/>
      <c r="Q797" s="581"/>
      <c r="R797" s="586"/>
      <c r="S797" s="587"/>
      <c r="T797" s="592" t="s">
        <v>16</v>
      </c>
      <c r="U797" s="592"/>
      <c r="V797" s="544"/>
      <c r="W797" s="545"/>
      <c r="X797" s="594"/>
      <c r="Y797" s="545"/>
      <c r="Z797" s="544"/>
      <c r="AA797" s="545"/>
      <c r="AB797" s="544"/>
      <c r="AC797" s="545"/>
      <c r="AD797" s="544"/>
      <c r="AE797" s="581"/>
      <c r="AF797" s="586"/>
      <c r="AG797" s="587"/>
      <c r="AH797" s="626"/>
      <c r="AI797" s="627"/>
      <c r="AJ797" s="544"/>
      <c r="AK797" s="581"/>
      <c r="AL797" s="586"/>
      <c r="AM797" s="587"/>
      <c r="AN797" s="626"/>
      <c r="AO797" s="627"/>
      <c r="AP797" s="544"/>
      <c r="AQ797" s="581"/>
      <c r="AR797" s="586"/>
      <c r="AS797" s="587"/>
      <c r="AT797" s="626"/>
      <c r="AU797" s="627"/>
      <c r="AV797" s="628"/>
      <c r="AW797" s="629"/>
      <c r="AX797" s="632"/>
      <c r="AY797" s="633"/>
      <c r="AZ797" s="626"/>
      <c r="BA797" s="627"/>
      <c r="BB797" s="544"/>
      <c r="BC797" s="581"/>
      <c r="BD797" s="586"/>
      <c r="BE797" s="587"/>
      <c r="BF797" s="626"/>
      <c r="BG797" s="627"/>
      <c r="BH797" s="628"/>
      <c r="BI797" s="629"/>
      <c r="BJ797" s="632"/>
      <c r="BK797" s="633"/>
      <c r="BL797" s="626"/>
      <c r="BM797" s="627"/>
      <c r="BN797" s="678"/>
      <c r="BO797" s="679"/>
      <c r="BP797" s="680"/>
      <c r="BQ797" s="677"/>
      <c r="BR797" s="663"/>
      <c r="BS797" s="663"/>
      <c r="BT797" s="15"/>
      <c r="BU797" s="15"/>
      <c r="BV797" s="95"/>
    </row>
    <row r="798" spans="1:74" ht="21.75" customHeight="1" x14ac:dyDescent="0.25">
      <c r="A798" s="95"/>
      <c r="B798" s="570" t="str">
        <f>IF(ROSTER!B$28="","",ROSTER!B$28)</f>
        <v/>
      </c>
      <c r="C798" s="572" t="str">
        <f>IF(ROSTER!C$28="","",ROSTER!C$28)</f>
        <v/>
      </c>
      <c r="D798" s="573"/>
      <c r="E798" s="574"/>
      <c r="F798" s="576">
        <f>IF(E798="y",1,IF(E798="S",1,0))</f>
        <v>0</v>
      </c>
      <c r="G798" s="582">
        <f>IF(E798="S",1,0)</f>
        <v>0</v>
      </c>
      <c r="H798" s="578"/>
      <c r="I798" s="543"/>
      <c r="J798" s="542"/>
      <c r="K798" s="580"/>
      <c r="L798" s="584"/>
      <c r="M798" s="585"/>
      <c r="N798" s="588">
        <f>L798+J798</f>
        <v>0</v>
      </c>
      <c r="O798" s="589"/>
      <c r="P798" s="542"/>
      <c r="Q798" s="580"/>
      <c r="R798" s="584"/>
      <c r="S798" s="585"/>
      <c r="T798" s="588">
        <f>R798-P798</f>
        <v>0</v>
      </c>
      <c r="U798" s="588"/>
      <c r="V798" s="542"/>
      <c r="W798" s="543"/>
      <c r="X798" s="593"/>
      <c r="Y798" s="543"/>
      <c r="Z798" s="542"/>
      <c r="AA798" s="543"/>
      <c r="AB798" s="542"/>
      <c r="AC798" s="543"/>
      <c r="AD798" s="542"/>
      <c r="AE798" s="580"/>
      <c r="AF798" s="584"/>
      <c r="AG798" s="585"/>
      <c r="AH798" s="595">
        <f>IF(AD798=0,0,(AF798/AD798)*100)</f>
        <v>0</v>
      </c>
      <c r="AI798" s="596"/>
      <c r="AJ798" s="542"/>
      <c r="AK798" s="580"/>
      <c r="AL798" s="584"/>
      <c r="AM798" s="585"/>
      <c r="AN798" s="595">
        <f>IF(AJ798=0,0,(AL798/AJ798)*100)</f>
        <v>0</v>
      </c>
      <c r="AO798" s="596"/>
      <c r="AP798" s="542"/>
      <c r="AQ798" s="580"/>
      <c r="AR798" s="584"/>
      <c r="AS798" s="585"/>
      <c r="AT798" s="595">
        <f>IF(AP798=0,0,(AR798/AP798)*100)</f>
        <v>0</v>
      </c>
      <c r="AU798" s="596"/>
      <c r="AV798" s="599">
        <f>AD798+AJ798+AP798</f>
        <v>0</v>
      </c>
      <c r="AW798" s="600"/>
      <c r="AX798" s="630">
        <f>AF798+AL798+AR798</f>
        <v>0</v>
      </c>
      <c r="AY798" s="631"/>
      <c r="AZ798" s="595">
        <f>IF(AV798=0,0,(AX798/AV798)*100)</f>
        <v>0</v>
      </c>
      <c r="BA798" s="596"/>
      <c r="BB798" s="542"/>
      <c r="BC798" s="580"/>
      <c r="BD798" s="584"/>
      <c r="BE798" s="585"/>
      <c r="BF798" s="595">
        <f>IF(BB798=0,0,(BD798/BB798)*100)</f>
        <v>0</v>
      </c>
      <c r="BG798" s="596"/>
      <c r="BH798" s="599">
        <f>AV798+BB798</f>
        <v>0</v>
      </c>
      <c r="BI798" s="600"/>
      <c r="BJ798" s="630">
        <f>AX798+BD798</f>
        <v>0</v>
      </c>
      <c r="BK798" s="631"/>
      <c r="BL798" s="595">
        <f>IF(BH798=0,0,(BJ798/BH798)*100)</f>
        <v>0</v>
      </c>
      <c r="BM798" s="596"/>
      <c r="BN798" s="656">
        <f>(AF798*2)+(AL798*2)+(AR798*3)+BD798</f>
        <v>0</v>
      </c>
      <c r="BO798" s="657"/>
      <c r="BP798" s="658"/>
      <c r="BQ798" s="676">
        <f t="shared" ref="BQ798" si="758">IF(BS798=0,0,50*BR798/BS798)</f>
        <v>0</v>
      </c>
      <c r="BR798" s="662">
        <f t="shared" ref="BR798" si="759">(BN798*BU$778)+(N798*BU$779)+(Z798*BU$780)+(R798*BU$781)+(X798*BU$782)+(AB798*BU$783)+(V798*BU$788)</f>
        <v>0</v>
      </c>
      <c r="BS798" s="662">
        <f t="shared" ref="BS798" si="760">((BB798-BD798)*BU$785)+((AV798-AX798)*BU$784)+(H798*BU$786)+(P798*BU$787)</f>
        <v>0</v>
      </c>
      <c r="BT798" s="15"/>
      <c r="BU798" s="15"/>
      <c r="BV798" s="95"/>
    </row>
    <row r="799" spans="1:74" ht="21.75" customHeight="1" x14ac:dyDescent="0.25">
      <c r="A799" s="95"/>
      <c r="B799" s="571"/>
      <c r="C799" s="642" t="str">
        <f>IF(ROSTER!D$28="","",ROSTER!D$28)</f>
        <v/>
      </c>
      <c r="D799" s="643"/>
      <c r="E799" s="575"/>
      <c r="F799" s="577"/>
      <c r="G799" s="583"/>
      <c r="H799" s="579"/>
      <c r="I799" s="545"/>
      <c r="J799" s="544"/>
      <c r="K799" s="581"/>
      <c r="L799" s="586"/>
      <c r="M799" s="587"/>
      <c r="N799" s="592" t="s">
        <v>16</v>
      </c>
      <c r="O799" s="603"/>
      <c r="P799" s="544"/>
      <c r="Q799" s="581"/>
      <c r="R799" s="586"/>
      <c r="S799" s="587"/>
      <c r="T799" s="592" t="s">
        <v>16</v>
      </c>
      <c r="U799" s="592"/>
      <c r="V799" s="544"/>
      <c r="W799" s="545"/>
      <c r="X799" s="594"/>
      <c r="Y799" s="545"/>
      <c r="Z799" s="544"/>
      <c r="AA799" s="545"/>
      <c r="AB799" s="544"/>
      <c r="AC799" s="545"/>
      <c r="AD799" s="544"/>
      <c r="AE799" s="581"/>
      <c r="AF799" s="586"/>
      <c r="AG799" s="587"/>
      <c r="AH799" s="626"/>
      <c r="AI799" s="627"/>
      <c r="AJ799" s="544"/>
      <c r="AK799" s="581"/>
      <c r="AL799" s="586"/>
      <c r="AM799" s="587"/>
      <c r="AN799" s="626"/>
      <c r="AO799" s="627"/>
      <c r="AP799" s="544"/>
      <c r="AQ799" s="581"/>
      <c r="AR799" s="586"/>
      <c r="AS799" s="587"/>
      <c r="AT799" s="626"/>
      <c r="AU799" s="627"/>
      <c r="AV799" s="628"/>
      <c r="AW799" s="629"/>
      <c r="AX799" s="632"/>
      <c r="AY799" s="633"/>
      <c r="AZ799" s="626"/>
      <c r="BA799" s="627"/>
      <c r="BB799" s="544"/>
      <c r="BC799" s="581"/>
      <c r="BD799" s="586"/>
      <c r="BE799" s="587"/>
      <c r="BF799" s="626"/>
      <c r="BG799" s="627"/>
      <c r="BH799" s="628"/>
      <c r="BI799" s="629"/>
      <c r="BJ799" s="632"/>
      <c r="BK799" s="633"/>
      <c r="BL799" s="626"/>
      <c r="BM799" s="627"/>
      <c r="BN799" s="678"/>
      <c r="BO799" s="679"/>
      <c r="BP799" s="680"/>
      <c r="BQ799" s="677"/>
      <c r="BR799" s="663"/>
      <c r="BS799" s="663"/>
      <c r="BT799" s="15"/>
      <c r="BU799" s="15"/>
      <c r="BV799" s="95"/>
    </row>
    <row r="800" spans="1:74" ht="21.75" customHeight="1" x14ac:dyDescent="0.25">
      <c r="A800" s="95"/>
      <c r="B800" s="570" t="str">
        <f>IF(ROSTER!B$30="","",ROSTER!B$30)</f>
        <v/>
      </c>
      <c r="C800" s="572" t="str">
        <f>IF(ROSTER!C$30="","",ROSTER!C$30)</f>
        <v/>
      </c>
      <c r="D800" s="573"/>
      <c r="E800" s="574"/>
      <c r="F800" s="576">
        <f>IF(E800="y",1,IF(E800="S",1,0))</f>
        <v>0</v>
      </c>
      <c r="G800" s="582">
        <f>IF(E800="S",1,0)</f>
        <v>0</v>
      </c>
      <c r="H800" s="578"/>
      <c r="I800" s="543"/>
      <c r="J800" s="542"/>
      <c r="K800" s="580"/>
      <c r="L800" s="584"/>
      <c r="M800" s="585"/>
      <c r="N800" s="588">
        <f>L800+J800</f>
        <v>0</v>
      </c>
      <c r="O800" s="589"/>
      <c r="P800" s="542"/>
      <c r="Q800" s="580"/>
      <c r="R800" s="584"/>
      <c r="S800" s="585"/>
      <c r="T800" s="588">
        <f>R800-P800</f>
        <v>0</v>
      </c>
      <c r="U800" s="588"/>
      <c r="V800" s="542"/>
      <c r="W800" s="543"/>
      <c r="X800" s="593"/>
      <c r="Y800" s="543"/>
      <c r="Z800" s="542"/>
      <c r="AA800" s="543"/>
      <c r="AB800" s="542"/>
      <c r="AC800" s="543"/>
      <c r="AD800" s="542"/>
      <c r="AE800" s="580"/>
      <c r="AF800" s="584"/>
      <c r="AG800" s="585"/>
      <c r="AH800" s="595">
        <f>IF(AD800=0,0,(AF800/AD800)*100)</f>
        <v>0</v>
      </c>
      <c r="AI800" s="596"/>
      <c r="AJ800" s="542"/>
      <c r="AK800" s="580"/>
      <c r="AL800" s="584"/>
      <c r="AM800" s="585"/>
      <c r="AN800" s="595">
        <f>IF(AJ800=0,0,(AL800/AJ800)*100)</f>
        <v>0</v>
      </c>
      <c r="AO800" s="596"/>
      <c r="AP800" s="542"/>
      <c r="AQ800" s="580"/>
      <c r="AR800" s="584"/>
      <c r="AS800" s="585"/>
      <c r="AT800" s="595">
        <f>IF(AP800=0,0,(AR800/AP800)*100)</f>
        <v>0</v>
      </c>
      <c r="AU800" s="596"/>
      <c r="AV800" s="599">
        <f>AD800+AJ800+AP800</f>
        <v>0</v>
      </c>
      <c r="AW800" s="600"/>
      <c r="AX800" s="630">
        <f>AF800+AL800+AR800</f>
        <v>0</v>
      </c>
      <c r="AY800" s="631"/>
      <c r="AZ800" s="595">
        <f>IF(AV800=0,0,(AX800/AV800)*100)</f>
        <v>0</v>
      </c>
      <c r="BA800" s="596"/>
      <c r="BB800" s="542"/>
      <c r="BC800" s="580"/>
      <c r="BD800" s="584"/>
      <c r="BE800" s="585"/>
      <c r="BF800" s="595">
        <f>IF(BB800=0,0,(BD800/BB800)*100)</f>
        <v>0</v>
      </c>
      <c r="BG800" s="596"/>
      <c r="BH800" s="599">
        <f>AV800+BB800</f>
        <v>0</v>
      </c>
      <c r="BI800" s="600"/>
      <c r="BJ800" s="630">
        <f>AX800+BD800</f>
        <v>0</v>
      </c>
      <c r="BK800" s="631"/>
      <c r="BL800" s="595">
        <f>IF(BH800=0,0,(BJ800/BH800)*100)</f>
        <v>0</v>
      </c>
      <c r="BM800" s="596"/>
      <c r="BN800" s="656">
        <f>(AF800*2)+(AL800*2)+(AR800*3)+BD800</f>
        <v>0</v>
      </c>
      <c r="BO800" s="657"/>
      <c r="BP800" s="658"/>
      <c r="BQ800" s="676">
        <f t="shared" ref="BQ800" si="761">IF(BS800=0,0,50*BR800/BS800)</f>
        <v>0</v>
      </c>
      <c r="BR800" s="662">
        <f t="shared" ref="BR800" si="762">(BN800*BU$778)+(N800*BU$779)+(Z800*BU$780)+(R800*BU$781)+(X800*BU$782)+(AB800*BU$783)+(V800*BU$788)</f>
        <v>0</v>
      </c>
      <c r="BS800" s="662">
        <f t="shared" ref="BS800" si="763">((BB800-BD800)*BU$785)+((AV800-AX800)*BU$784)+(H800*BU$786)+(P800*BU$787)</f>
        <v>0</v>
      </c>
      <c r="BT800" s="15"/>
      <c r="BU800" s="15"/>
      <c r="BV800" s="95"/>
    </row>
    <row r="801" spans="1:74" ht="21.75" customHeight="1" x14ac:dyDescent="0.25">
      <c r="A801" s="95"/>
      <c r="B801" s="571"/>
      <c r="C801" s="642" t="str">
        <f>IF(ROSTER!D$30="","",ROSTER!D$30)</f>
        <v/>
      </c>
      <c r="D801" s="643"/>
      <c r="E801" s="575"/>
      <c r="F801" s="577"/>
      <c r="G801" s="583"/>
      <c r="H801" s="579"/>
      <c r="I801" s="545"/>
      <c r="J801" s="544"/>
      <c r="K801" s="581"/>
      <c r="L801" s="586"/>
      <c r="M801" s="587"/>
      <c r="N801" s="592" t="s">
        <v>16</v>
      </c>
      <c r="O801" s="603"/>
      <c r="P801" s="544"/>
      <c r="Q801" s="581"/>
      <c r="R801" s="586"/>
      <c r="S801" s="587"/>
      <c r="T801" s="592" t="s">
        <v>16</v>
      </c>
      <c r="U801" s="592"/>
      <c r="V801" s="544"/>
      <c r="W801" s="545"/>
      <c r="X801" s="594"/>
      <c r="Y801" s="545"/>
      <c r="Z801" s="544"/>
      <c r="AA801" s="545"/>
      <c r="AB801" s="544"/>
      <c r="AC801" s="545"/>
      <c r="AD801" s="544"/>
      <c r="AE801" s="581"/>
      <c r="AF801" s="586"/>
      <c r="AG801" s="587"/>
      <c r="AH801" s="626"/>
      <c r="AI801" s="627"/>
      <c r="AJ801" s="544"/>
      <c r="AK801" s="581"/>
      <c r="AL801" s="586"/>
      <c r="AM801" s="587"/>
      <c r="AN801" s="626"/>
      <c r="AO801" s="627"/>
      <c r="AP801" s="544"/>
      <c r="AQ801" s="581"/>
      <c r="AR801" s="586"/>
      <c r="AS801" s="587"/>
      <c r="AT801" s="626"/>
      <c r="AU801" s="627"/>
      <c r="AV801" s="628"/>
      <c r="AW801" s="629"/>
      <c r="AX801" s="632"/>
      <c r="AY801" s="633"/>
      <c r="AZ801" s="626"/>
      <c r="BA801" s="627"/>
      <c r="BB801" s="544"/>
      <c r="BC801" s="581"/>
      <c r="BD801" s="586"/>
      <c r="BE801" s="587"/>
      <c r="BF801" s="626"/>
      <c r="BG801" s="627"/>
      <c r="BH801" s="628"/>
      <c r="BI801" s="629"/>
      <c r="BJ801" s="632"/>
      <c r="BK801" s="633"/>
      <c r="BL801" s="626"/>
      <c r="BM801" s="627"/>
      <c r="BN801" s="678"/>
      <c r="BO801" s="679"/>
      <c r="BP801" s="680"/>
      <c r="BQ801" s="677"/>
      <c r="BR801" s="663"/>
      <c r="BS801" s="663"/>
      <c r="BT801" s="15"/>
      <c r="BU801" s="15"/>
      <c r="BV801" s="95"/>
    </row>
    <row r="802" spans="1:74" ht="21.75" customHeight="1" x14ac:dyDescent="0.25">
      <c r="A802" s="95"/>
      <c r="B802" s="570" t="str">
        <f>IF(ROSTER!B$32="","",ROSTER!B$32)</f>
        <v/>
      </c>
      <c r="C802" s="572" t="str">
        <f>IF(ROSTER!C$32="","",ROSTER!C$32)</f>
        <v/>
      </c>
      <c r="D802" s="573"/>
      <c r="E802" s="574"/>
      <c r="F802" s="576">
        <f>IF(E802="y",1,IF(E802="S",1,0))</f>
        <v>0</v>
      </c>
      <c r="G802" s="582">
        <f>IF(E802="S",1,0)</f>
        <v>0</v>
      </c>
      <c r="H802" s="578"/>
      <c r="I802" s="543"/>
      <c r="J802" s="542"/>
      <c r="K802" s="580"/>
      <c r="L802" s="584"/>
      <c r="M802" s="585"/>
      <c r="N802" s="588">
        <f>L802+J802</f>
        <v>0</v>
      </c>
      <c r="O802" s="589"/>
      <c r="P802" s="542"/>
      <c r="Q802" s="580"/>
      <c r="R802" s="584"/>
      <c r="S802" s="585"/>
      <c r="T802" s="588">
        <f>R802-P802</f>
        <v>0</v>
      </c>
      <c r="U802" s="588"/>
      <c r="V802" s="542"/>
      <c r="W802" s="543"/>
      <c r="X802" s="593"/>
      <c r="Y802" s="543"/>
      <c r="Z802" s="542"/>
      <c r="AA802" s="543"/>
      <c r="AB802" s="542"/>
      <c r="AC802" s="543"/>
      <c r="AD802" s="542"/>
      <c r="AE802" s="580"/>
      <c r="AF802" s="584"/>
      <c r="AG802" s="585"/>
      <c r="AH802" s="595">
        <f>IF(AD802=0,0,(AF802/AD802)*100)</f>
        <v>0</v>
      </c>
      <c r="AI802" s="596"/>
      <c r="AJ802" s="542"/>
      <c r="AK802" s="580"/>
      <c r="AL802" s="584"/>
      <c r="AM802" s="585"/>
      <c r="AN802" s="595">
        <f>IF(AJ802=0,0,(AL802/AJ802)*100)</f>
        <v>0</v>
      </c>
      <c r="AO802" s="596"/>
      <c r="AP802" s="542"/>
      <c r="AQ802" s="580"/>
      <c r="AR802" s="584"/>
      <c r="AS802" s="585"/>
      <c r="AT802" s="595">
        <f>IF(AP802=0,0,(AR802/AP802)*100)</f>
        <v>0</v>
      </c>
      <c r="AU802" s="596"/>
      <c r="AV802" s="599">
        <f>AD802+AJ802+AP802</f>
        <v>0</v>
      </c>
      <c r="AW802" s="600"/>
      <c r="AX802" s="630">
        <f>AF802+AL802+AR802</f>
        <v>0</v>
      </c>
      <c r="AY802" s="631"/>
      <c r="AZ802" s="595">
        <f>IF(AV802=0,0,(AX802/AV802)*100)</f>
        <v>0</v>
      </c>
      <c r="BA802" s="596"/>
      <c r="BB802" s="542"/>
      <c r="BC802" s="580"/>
      <c r="BD802" s="584"/>
      <c r="BE802" s="585"/>
      <c r="BF802" s="595">
        <f>IF(BB802=0,0,(BD802/BB802)*100)</f>
        <v>0</v>
      </c>
      <c r="BG802" s="596"/>
      <c r="BH802" s="599">
        <f>AV802+BB802</f>
        <v>0</v>
      </c>
      <c r="BI802" s="600"/>
      <c r="BJ802" s="630">
        <f>AX802+BD802</f>
        <v>0</v>
      </c>
      <c r="BK802" s="631"/>
      <c r="BL802" s="595">
        <f>IF(BH802=0,0,(BJ802/BH802)*100)</f>
        <v>0</v>
      </c>
      <c r="BM802" s="596"/>
      <c r="BN802" s="656">
        <f>(AF802*2)+(AL802*2)+(AR802*3)+BD802</f>
        <v>0</v>
      </c>
      <c r="BO802" s="657"/>
      <c r="BP802" s="658"/>
      <c r="BQ802" s="676">
        <f t="shared" ref="BQ802" si="764">IF(BS802=0,0,50*BR802/BS802)</f>
        <v>0</v>
      </c>
      <c r="BR802" s="662">
        <f t="shared" ref="BR802" si="765">(BN802*BU$778)+(N802*BU$779)+(Z802*BU$780)+(R802*BU$781)+(X802*BU$782)+(AB802*BU$783)+(V802*BU$788)</f>
        <v>0</v>
      </c>
      <c r="BS802" s="662">
        <f t="shared" ref="BS802" si="766">((BB802-BD802)*BU$785)+((AV802-AX802)*BU$784)+(H802*BU$786)+(P802*BU$787)</f>
        <v>0</v>
      </c>
      <c r="BT802" s="15"/>
      <c r="BU802" s="15"/>
      <c r="BV802" s="95"/>
    </row>
    <row r="803" spans="1:74" ht="21.75" customHeight="1" x14ac:dyDescent="0.25">
      <c r="A803" s="95"/>
      <c r="B803" s="571"/>
      <c r="C803" s="642" t="str">
        <f>IF(ROSTER!D$32="","",ROSTER!D$32)</f>
        <v/>
      </c>
      <c r="D803" s="643"/>
      <c r="E803" s="575"/>
      <c r="F803" s="577"/>
      <c r="G803" s="583"/>
      <c r="H803" s="579"/>
      <c r="I803" s="545"/>
      <c r="J803" s="544"/>
      <c r="K803" s="581"/>
      <c r="L803" s="586"/>
      <c r="M803" s="587"/>
      <c r="N803" s="592" t="s">
        <v>16</v>
      </c>
      <c r="O803" s="603"/>
      <c r="P803" s="544"/>
      <c r="Q803" s="581"/>
      <c r="R803" s="586"/>
      <c r="S803" s="587"/>
      <c r="T803" s="592" t="s">
        <v>16</v>
      </c>
      <c r="U803" s="592"/>
      <c r="V803" s="544"/>
      <c r="W803" s="545"/>
      <c r="X803" s="594"/>
      <c r="Y803" s="545"/>
      <c r="Z803" s="544"/>
      <c r="AA803" s="545"/>
      <c r="AB803" s="544"/>
      <c r="AC803" s="545"/>
      <c r="AD803" s="544"/>
      <c r="AE803" s="581"/>
      <c r="AF803" s="586"/>
      <c r="AG803" s="587"/>
      <c r="AH803" s="626"/>
      <c r="AI803" s="627"/>
      <c r="AJ803" s="544"/>
      <c r="AK803" s="581"/>
      <c r="AL803" s="586"/>
      <c r="AM803" s="587"/>
      <c r="AN803" s="626"/>
      <c r="AO803" s="627"/>
      <c r="AP803" s="544"/>
      <c r="AQ803" s="581"/>
      <c r="AR803" s="586"/>
      <c r="AS803" s="587"/>
      <c r="AT803" s="626"/>
      <c r="AU803" s="627"/>
      <c r="AV803" s="628"/>
      <c r="AW803" s="629"/>
      <c r="AX803" s="632"/>
      <c r="AY803" s="633"/>
      <c r="AZ803" s="626"/>
      <c r="BA803" s="627"/>
      <c r="BB803" s="544"/>
      <c r="BC803" s="581"/>
      <c r="BD803" s="586"/>
      <c r="BE803" s="587"/>
      <c r="BF803" s="626"/>
      <c r="BG803" s="627"/>
      <c r="BH803" s="628"/>
      <c r="BI803" s="629"/>
      <c r="BJ803" s="632"/>
      <c r="BK803" s="633"/>
      <c r="BL803" s="626"/>
      <c r="BM803" s="627"/>
      <c r="BN803" s="678"/>
      <c r="BO803" s="679"/>
      <c r="BP803" s="680"/>
      <c r="BQ803" s="677"/>
      <c r="BR803" s="663"/>
      <c r="BS803" s="663"/>
      <c r="BT803" s="15"/>
      <c r="BU803" s="15"/>
      <c r="BV803" s="95"/>
    </row>
    <row r="804" spans="1:74" ht="21.75" customHeight="1" x14ac:dyDescent="0.25">
      <c r="A804" s="95"/>
      <c r="B804" s="570" t="str">
        <f>IF(ROSTER!B$34="","",ROSTER!B$34)</f>
        <v/>
      </c>
      <c r="C804" s="572" t="str">
        <f>IF(ROSTER!C$34="","",ROSTER!C$34)</f>
        <v/>
      </c>
      <c r="D804" s="573"/>
      <c r="E804" s="574"/>
      <c r="F804" s="576">
        <f>IF(E804="y",1,IF(E804="S",1,0))</f>
        <v>0</v>
      </c>
      <c r="G804" s="582">
        <f>IF(E804="S",1,0)</f>
        <v>0</v>
      </c>
      <c r="H804" s="578"/>
      <c r="I804" s="543"/>
      <c r="J804" s="542"/>
      <c r="K804" s="580"/>
      <c r="L804" s="584"/>
      <c r="M804" s="585"/>
      <c r="N804" s="588">
        <f>L804+J804</f>
        <v>0</v>
      </c>
      <c r="O804" s="589"/>
      <c r="P804" s="542"/>
      <c r="Q804" s="580"/>
      <c r="R804" s="584"/>
      <c r="S804" s="585"/>
      <c r="T804" s="588">
        <f>R804-P804</f>
        <v>0</v>
      </c>
      <c r="U804" s="588"/>
      <c r="V804" s="542"/>
      <c r="W804" s="543"/>
      <c r="X804" s="593"/>
      <c r="Y804" s="543"/>
      <c r="Z804" s="542"/>
      <c r="AA804" s="543"/>
      <c r="AB804" s="542"/>
      <c r="AC804" s="543"/>
      <c r="AD804" s="542"/>
      <c r="AE804" s="580"/>
      <c r="AF804" s="584"/>
      <c r="AG804" s="585"/>
      <c r="AH804" s="595">
        <f>IF(AD804=0,0,(AF804/AD804)*100)</f>
        <v>0</v>
      </c>
      <c r="AI804" s="596"/>
      <c r="AJ804" s="542"/>
      <c r="AK804" s="580"/>
      <c r="AL804" s="584"/>
      <c r="AM804" s="585"/>
      <c r="AN804" s="595">
        <f>IF(AJ804=0,0,(AL804/AJ804)*100)</f>
        <v>0</v>
      </c>
      <c r="AO804" s="596"/>
      <c r="AP804" s="542"/>
      <c r="AQ804" s="580"/>
      <c r="AR804" s="584"/>
      <c r="AS804" s="585"/>
      <c r="AT804" s="595">
        <f>IF(AP804=0,0,(AR804/AP804)*100)</f>
        <v>0</v>
      </c>
      <c r="AU804" s="596"/>
      <c r="AV804" s="599">
        <f>AD804+AJ804+AP804</f>
        <v>0</v>
      </c>
      <c r="AW804" s="600"/>
      <c r="AX804" s="630">
        <f>AF804+AL804+AR804</f>
        <v>0</v>
      </c>
      <c r="AY804" s="631"/>
      <c r="AZ804" s="595">
        <f>IF(AV804=0,0,(AX804/AV804)*100)</f>
        <v>0</v>
      </c>
      <c r="BA804" s="596"/>
      <c r="BB804" s="542"/>
      <c r="BC804" s="580"/>
      <c r="BD804" s="584"/>
      <c r="BE804" s="585"/>
      <c r="BF804" s="595">
        <f>IF(BB804=0,0,(BD804/BB804)*100)</f>
        <v>0</v>
      </c>
      <c r="BG804" s="596"/>
      <c r="BH804" s="599">
        <f>AV804+BB804</f>
        <v>0</v>
      </c>
      <c r="BI804" s="600"/>
      <c r="BJ804" s="630">
        <f>AX804+BD804</f>
        <v>0</v>
      </c>
      <c r="BK804" s="631"/>
      <c r="BL804" s="595">
        <f>IF(BH804=0,0,(BJ804/BH804)*100)</f>
        <v>0</v>
      </c>
      <c r="BM804" s="596"/>
      <c r="BN804" s="656">
        <f>(AF804*2)+(AL804*2)+(AR804*3)+BD804</f>
        <v>0</v>
      </c>
      <c r="BO804" s="657"/>
      <c r="BP804" s="658"/>
      <c r="BQ804" s="676">
        <f t="shared" ref="BQ804" si="767">IF(BS804=0,0,50*BR804/BS804)</f>
        <v>0</v>
      </c>
      <c r="BR804" s="662">
        <f t="shared" ref="BR804" si="768">(BN804*BU$778)+(N804*BU$779)+(Z804*BU$780)+(R804*BU$781)+(X804*BU$782)+(AB804*BU$783)+(V804*BU$788)</f>
        <v>0</v>
      </c>
      <c r="BS804" s="662">
        <f t="shared" ref="BS804" si="769">((BB804-BD804)*BU$785)+((AV804-AX804)*BU$784)+(H804*BU$786)+(P804*BU$787)</f>
        <v>0</v>
      </c>
      <c r="BT804" s="15"/>
      <c r="BU804" s="15"/>
      <c r="BV804" s="95"/>
    </row>
    <row r="805" spans="1:74" ht="21.75" customHeight="1" x14ac:dyDescent="0.25">
      <c r="A805" s="95"/>
      <c r="B805" s="571"/>
      <c r="C805" s="642" t="str">
        <f>IF(ROSTER!D$34="","",ROSTER!D$34)</f>
        <v/>
      </c>
      <c r="D805" s="643"/>
      <c r="E805" s="575"/>
      <c r="F805" s="577"/>
      <c r="G805" s="583"/>
      <c r="H805" s="579"/>
      <c r="I805" s="545"/>
      <c r="J805" s="544"/>
      <c r="K805" s="581"/>
      <c r="L805" s="586"/>
      <c r="M805" s="587"/>
      <c r="N805" s="592" t="s">
        <v>16</v>
      </c>
      <c r="O805" s="603"/>
      <c r="P805" s="544"/>
      <c r="Q805" s="581"/>
      <c r="R805" s="586"/>
      <c r="S805" s="587"/>
      <c r="T805" s="592" t="s">
        <v>16</v>
      </c>
      <c r="U805" s="592"/>
      <c r="V805" s="544"/>
      <c r="W805" s="545"/>
      <c r="X805" s="594"/>
      <c r="Y805" s="545"/>
      <c r="Z805" s="544"/>
      <c r="AA805" s="545"/>
      <c r="AB805" s="544"/>
      <c r="AC805" s="545"/>
      <c r="AD805" s="544"/>
      <c r="AE805" s="581"/>
      <c r="AF805" s="586"/>
      <c r="AG805" s="587"/>
      <c r="AH805" s="626"/>
      <c r="AI805" s="627"/>
      <c r="AJ805" s="544"/>
      <c r="AK805" s="581"/>
      <c r="AL805" s="586"/>
      <c r="AM805" s="587"/>
      <c r="AN805" s="626"/>
      <c r="AO805" s="627"/>
      <c r="AP805" s="544"/>
      <c r="AQ805" s="581"/>
      <c r="AR805" s="586"/>
      <c r="AS805" s="587"/>
      <c r="AT805" s="626"/>
      <c r="AU805" s="627"/>
      <c r="AV805" s="628"/>
      <c r="AW805" s="629"/>
      <c r="AX805" s="632"/>
      <c r="AY805" s="633"/>
      <c r="AZ805" s="626"/>
      <c r="BA805" s="627"/>
      <c r="BB805" s="544"/>
      <c r="BC805" s="581"/>
      <c r="BD805" s="586"/>
      <c r="BE805" s="587"/>
      <c r="BF805" s="626"/>
      <c r="BG805" s="627"/>
      <c r="BH805" s="628"/>
      <c r="BI805" s="629"/>
      <c r="BJ805" s="632"/>
      <c r="BK805" s="633"/>
      <c r="BL805" s="626"/>
      <c r="BM805" s="627"/>
      <c r="BN805" s="678"/>
      <c r="BO805" s="679"/>
      <c r="BP805" s="680"/>
      <c r="BQ805" s="677"/>
      <c r="BR805" s="663"/>
      <c r="BS805" s="663"/>
      <c r="BT805" s="15"/>
      <c r="BU805" s="15"/>
      <c r="BV805" s="95"/>
    </row>
    <row r="806" spans="1:74" ht="21.75" customHeight="1" x14ac:dyDescent="0.25">
      <c r="A806" s="95"/>
      <c r="B806" s="570" t="str">
        <f>IF(ROSTER!B$36="","",ROSTER!B$36)</f>
        <v/>
      </c>
      <c r="C806" s="572" t="str">
        <f>IF(ROSTER!C$36="","",ROSTER!C$36)</f>
        <v/>
      </c>
      <c r="D806" s="573"/>
      <c r="E806" s="574"/>
      <c r="F806" s="576">
        <f>IF(E806="y",1,IF(E806="S",1,0))</f>
        <v>0</v>
      </c>
      <c r="G806" s="582">
        <f>IF(E806="S",1,0)</f>
        <v>0</v>
      </c>
      <c r="H806" s="578"/>
      <c r="I806" s="543"/>
      <c r="J806" s="542"/>
      <c r="K806" s="580"/>
      <c r="L806" s="584"/>
      <c r="M806" s="585"/>
      <c r="N806" s="588">
        <f>L806+J806</f>
        <v>0</v>
      </c>
      <c r="O806" s="589"/>
      <c r="P806" s="542"/>
      <c r="Q806" s="580"/>
      <c r="R806" s="584"/>
      <c r="S806" s="585"/>
      <c r="T806" s="588">
        <f>R806-P806</f>
        <v>0</v>
      </c>
      <c r="U806" s="588"/>
      <c r="V806" s="542"/>
      <c r="W806" s="543"/>
      <c r="X806" s="593"/>
      <c r="Y806" s="543"/>
      <c r="Z806" s="542"/>
      <c r="AA806" s="543"/>
      <c r="AB806" s="542"/>
      <c r="AC806" s="543"/>
      <c r="AD806" s="542"/>
      <c r="AE806" s="580"/>
      <c r="AF806" s="584"/>
      <c r="AG806" s="585"/>
      <c r="AH806" s="595">
        <f>IF(AD806=0,0,(AF806/AD806)*100)</f>
        <v>0</v>
      </c>
      <c r="AI806" s="596"/>
      <c r="AJ806" s="542"/>
      <c r="AK806" s="580"/>
      <c r="AL806" s="584"/>
      <c r="AM806" s="585"/>
      <c r="AN806" s="595">
        <f>IF(AJ806=0,0,(AL806/AJ806)*100)</f>
        <v>0</v>
      </c>
      <c r="AO806" s="596"/>
      <c r="AP806" s="542"/>
      <c r="AQ806" s="580"/>
      <c r="AR806" s="584"/>
      <c r="AS806" s="585"/>
      <c r="AT806" s="595">
        <f>IF(AP806=0,0,(AR806/AP806)*100)</f>
        <v>0</v>
      </c>
      <c r="AU806" s="596"/>
      <c r="AV806" s="599">
        <f>AD806+AJ806+AP806</f>
        <v>0</v>
      </c>
      <c r="AW806" s="600"/>
      <c r="AX806" s="630">
        <f>AF806+AL806+AR806</f>
        <v>0</v>
      </c>
      <c r="AY806" s="631"/>
      <c r="AZ806" s="595">
        <f>IF(AV806=0,0,(AX806/AV806)*100)</f>
        <v>0</v>
      </c>
      <c r="BA806" s="596"/>
      <c r="BB806" s="542"/>
      <c r="BC806" s="580"/>
      <c r="BD806" s="584"/>
      <c r="BE806" s="585"/>
      <c r="BF806" s="595">
        <f>IF(BB806=0,0,(BD806/BB806)*100)</f>
        <v>0</v>
      </c>
      <c r="BG806" s="596"/>
      <c r="BH806" s="599">
        <f>AV806+BB806</f>
        <v>0</v>
      </c>
      <c r="BI806" s="600"/>
      <c r="BJ806" s="630">
        <f>AX806+BD806</f>
        <v>0</v>
      </c>
      <c r="BK806" s="631"/>
      <c r="BL806" s="595">
        <f>IF(BH806=0,0,(BJ806/BH806)*100)</f>
        <v>0</v>
      </c>
      <c r="BM806" s="596"/>
      <c r="BN806" s="656">
        <f>(AF806*2)+(AL806*2)+(AR806*3)+BD806</f>
        <v>0</v>
      </c>
      <c r="BO806" s="657"/>
      <c r="BP806" s="658"/>
      <c r="BQ806" s="676">
        <f t="shared" ref="BQ806" si="770">IF(BS806=0,0,50*BR806/BS806)</f>
        <v>0</v>
      </c>
      <c r="BR806" s="662">
        <f t="shared" ref="BR806" si="771">(BN806*BU$778)+(N806*BU$779)+(Z806*BU$780)+(R806*BU$781)+(X806*BU$782)+(AB806*BU$783)+(V806*BU$788)</f>
        <v>0</v>
      </c>
      <c r="BS806" s="662">
        <f t="shared" ref="BS806" si="772">((BB806-BD806)*BU$785)+((AV806-AX806)*BU$784)+(H806*BU$786)+(P806*BU$787)</f>
        <v>0</v>
      </c>
      <c r="BT806" s="15"/>
      <c r="BU806" s="15"/>
      <c r="BV806" s="95"/>
    </row>
    <row r="807" spans="1:74" ht="21.75" customHeight="1" x14ac:dyDescent="0.25">
      <c r="A807" s="95"/>
      <c r="B807" s="571"/>
      <c r="C807" s="642" t="str">
        <f>IF(ROSTER!D$36="","",ROSTER!D$36)</f>
        <v/>
      </c>
      <c r="D807" s="643"/>
      <c r="E807" s="575"/>
      <c r="F807" s="577"/>
      <c r="G807" s="583"/>
      <c r="H807" s="579"/>
      <c r="I807" s="545"/>
      <c r="J807" s="544"/>
      <c r="K807" s="581"/>
      <c r="L807" s="586"/>
      <c r="M807" s="587"/>
      <c r="N807" s="592" t="s">
        <v>16</v>
      </c>
      <c r="O807" s="603"/>
      <c r="P807" s="544"/>
      <c r="Q807" s="581"/>
      <c r="R807" s="586"/>
      <c r="S807" s="587"/>
      <c r="T807" s="592" t="s">
        <v>16</v>
      </c>
      <c r="U807" s="592"/>
      <c r="V807" s="544"/>
      <c r="W807" s="545"/>
      <c r="X807" s="594"/>
      <c r="Y807" s="545"/>
      <c r="Z807" s="544"/>
      <c r="AA807" s="545"/>
      <c r="AB807" s="544"/>
      <c r="AC807" s="545"/>
      <c r="AD807" s="544"/>
      <c r="AE807" s="581"/>
      <c r="AF807" s="586"/>
      <c r="AG807" s="587"/>
      <c r="AH807" s="626"/>
      <c r="AI807" s="627"/>
      <c r="AJ807" s="544"/>
      <c r="AK807" s="581"/>
      <c r="AL807" s="586"/>
      <c r="AM807" s="587"/>
      <c r="AN807" s="626"/>
      <c r="AO807" s="627"/>
      <c r="AP807" s="544"/>
      <c r="AQ807" s="581"/>
      <c r="AR807" s="586"/>
      <c r="AS807" s="587"/>
      <c r="AT807" s="626"/>
      <c r="AU807" s="627"/>
      <c r="AV807" s="628"/>
      <c r="AW807" s="629"/>
      <c r="AX807" s="632"/>
      <c r="AY807" s="633"/>
      <c r="AZ807" s="626"/>
      <c r="BA807" s="627"/>
      <c r="BB807" s="544"/>
      <c r="BC807" s="581"/>
      <c r="BD807" s="586"/>
      <c r="BE807" s="587"/>
      <c r="BF807" s="626"/>
      <c r="BG807" s="627"/>
      <c r="BH807" s="628"/>
      <c r="BI807" s="629"/>
      <c r="BJ807" s="632"/>
      <c r="BK807" s="633"/>
      <c r="BL807" s="626"/>
      <c r="BM807" s="627"/>
      <c r="BN807" s="678"/>
      <c r="BO807" s="679"/>
      <c r="BP807" s="680"/>
      <c r="BQ807" s="677"/>
      <c r="BR807" s="663"/>
      <c r="BS807" s="663"/>
      <c r="BT807" s="15"/>
      <c r="BU807" s="15"/>
      <c r="BV807" s="95"/>
    </row>
    <row r="808" spans="1:74" ht="21.75" customHeight="1" x14ac:dyDescent="0.25">
      <c r="A808" s="95"/>
      <c r="B808" s="570" t="str">
        <f>IF(ROSTER!B$38="","",ROSTER!B$38)</f>
        <v/>
      </c>
      <c r="C808" s="572" t="str">
        <f>IF(ROSTER!C$38="","",ROSTER!C$38)</f>
        <v/>
      </c>
      <c r="D808" s="573"/>
      <c r="E808" s="574"/>
      <c r="F808" s="576">
        <f>IF(E808="y",1,IF(E808="S",1,0))</f>
        <v>0</v>
      </c>
      <c r="G808" s="582">
        <f>IF(E808="S",1,0)</f>
        <v>0</v>
      </c>
      <c r="H808" s="578"/>
      <c r="I808" s="543"/>
      <c r="J808" s="542"/>
      <c r="K808" s="580"/>
      <c r="L808" s="584"/>
      <c r="M808" s="585"/>
      <c r="N808" s="588">
        <f>L808+J808</f>
        <v>0</v>
      </c>
      <c r="O808" s="589"/>
      <c r="P808" s="542"/>
      <c r="Q808" s="580"/>
      <c r="R808" s="584"/>
      <c r="S808" s="585"/>
      <c r="T808" s="588">
        <f>R808-P808</f>
        <v>0</v>
      </c>
      <c r="U808" s="588"/>
      <c r="V808" s="542"/>
      <c r="W808" s="543"/>
      <c r="X808" s="593"/>
      <c r="Y808" s="543"/>
      <c r="Z808" s="542"/>
      <c r="AA808" s="543"/>
      <c r="AB808" s="542"/>
      <c r="AC808" s="543"/>
      <c r="AD808" s="542"/>
      <c r="AE808" s="580"/>
      <c r="AF808" s="584"/>
      <c r="AG808" s="585"/>
      <c r="AH808" s="595">
        <f>IF(AD808=0,0,(AF808/AD808)*100)</f>
        <v>0</v>
      </c>
      <c r="AI808" s="596"/>
      <c r="AJ808" s="542"/>
      <c r="AK808" s="580"/>
      <c r="AL808" s="584"/>
      <c r="AM808" s="585"/>
      <c r="AN808" s="595">
        <f>IF(AJ808=0,0,(AL808/AJ808)*100)</f>
        <v>0</v>
      </c>
      <c r="AO808" s="596"/>
      <c r="AP808" s="542"/>
      <c r="AQ808" s="580"/>
      <c r="AR808" s="584"/>
      <c r="AS808" s="585"/>
      <c r="AT808" s="595">
        <f>IF(AP808=0,0,(AR808/AP808)*100)</f>
        <v>0</v>
      </c>
      <c r="AU808" s="596"/>
      <c r="AV808" s="599">
        <f>AD808+AJ808+AP808</f>
        <v>0</v>
      </c>
      <c r="AW808" s="600"/>
      <c r="AX808" s="630">
        <f>AF808+AL808+AR808</f>
        <v>0</v>
      </c>
      <c r="AY808" s="631"/>
      <c r="AZ808" s="595">
        <f>IF(AV808=0,0,(AX808/AV808)*100)</f>
        <v>0</v>
      </c>
      <c r="BA808" s="596"/>
      <c r="BB808" s="542"/>
      <c r="BC808" s="580"/>
      <c r="BD808" s="584"/>
      <c r="BE808" s="585"/>
      <c r="BF808" s="595">
        <f>IF(BB808=0,0,(BD808/BB808)*100)</f>
        <v>0</v>
      </c>
      <c r="BG808" s="596"/>
      <c r="BH808" s="599">
        <f>AV808+BB808</f>
        <v>0</v>
      </c>
      <c r="BI808" s="600"/>
      <c r="BJ808" s="630">
        <f>AX808+BD808</f>
        <v>0</v>
      </c>
      <c r="BK808" s="631"/>
      <c r="BL808" s="595">
        <f>IF(BH808=0,0,(BJ808/BH808)*100)</f>
        <v>0</v>
      </c>
      <c r="BM808" s="596"/>
      <c r="BN808" s="656">
        <f>(AF808*2)+(AL808*2)+(AR808*3)+BD808</f>
        <v>0</v>
      </c>
      <c r="BO808" s="657"/>
      <c r="BP808" s="658"/>
      <c r="BQ808" s="676">
        <f t="shared" ref="BQ808" si="773">IF(BS808=0,0,50*BR808/BS808)</f>
        <v>0</v>
      </c>
      <c r="BR808" s="662">
        <f t="shared" ref="BR808" si="774">(BN808*BU$778)+(N808*BU$779)+(Z808*BU$780)+(R808*BU$781)+(X808*BU$782)+(AB808*BU$783)+(V808*BU$788)</f>
        <v>0</v>
      </c>
      <c r="BS808" s="662">
        <f t="shared" ref="BS808" si="775">((BB808-BD808)*BU$785)+((AV808-AX808)*BU$784)+(H808*BU$786)+(P808*BU$787)</f>
        <v>0</v>
      </c>
      <c r="BT808" s="15"/>
      <c r="BU808" s="15"/>
      <c r="BV808" s="95"/>
    </row>
    <row r="809" spans="1:74" ht="21.75" customHeight="1" x14ac:dyDescent="0.25">
      <c r="A809" s="95"/>
      <c r="B809" s="571"/>
      <c r="C809" s="642" t="str">
        <f>IF(ROSTER!D$38="","",ROSTER!D$38)</f>
        <v/>
      </c>
      <c r="D809" s="643"/>
      <c r="E809" s="575"/>
      <c r="F809" s="577"/>
      <c r="G809" s="583"/>
      <c r="H809" s="579"/>
      <c r="I809" s="545"/>
      <c r="J809" s="544"/>
      <c r="K809" s="581"/>
      <c r="L809" s="586"/>
      <c r="M809" s="587"/>
      <c r="N809" s="592" t="s">
        <v>16</v>
      </c>
      <c r="O809" s="603"/>
      <c r="P809" s="544"/>
      <c r="Q809" s="581"/>
      <c r="R809" s="586"/>
      <c r="S809" s="587"/>
      <c r="T809" s="592" t="s">
        <v>16</v>
      </c>
      <c r="U809" s="592"/>
      <c r="V809" s="544"/>
      <c r="W809" s="545"/>
      <c r="X809" s="594"/>
      <c r="Y809" s="545"/>
      <c r="Z809" s="544"/>
      <c r="AA809" s="545"/>
      <c r="AB809" s="544"/>
      <c r="AC809" s="545"/>
      <c r="AD809" s="544"/>
      <c r="AE809" s="581"/>
      <c r="AF809" s="586"/>
      <c r="AG809" s="587"/>
      <c r="AH809" s="626"/>
      <c r="AI809" s="627"/>
      <c r="AJ809" s="544"/>
      <c r="AK809" s="581"/>
      <c r="AL809" s="586"/>
      <c r="AM809" s="587"/>
      <c r="AN809" s="626"/>
      <c r="AO809" s="627"/>
      <c r="AP809" s="544"/>
      <c r="AQ809" s="581"/>
      <c r="AR809" s="586"/>
      <c r="AS809" s="587"/>
      <c r="AT809" s="626"/>
      <c r="AU809" s="627"/>
      <c r="AV809" s="628"/>
      <c r="AW809" s="629"/>
      <c r="AX809" s="632"/>
      <c r="AY809" s="633"/>
      <c r="AZ809" s="626"/>
      <c r="BA809" s="627"/>
      <c r="BB809" s="544"/>
      <c r="BC809" s="581"/>
      <c r="BD809" s="586"/>
      <c r="BE809" s="587"/>
      <c r="BF809" s="626"/>
      <c r="BG809" s="627"/>
      <c r="BH809" s="628"/>
      <c r="BI809" s="629"/>
      <c r="BJ809" s="632"/>
      <c r="BK809" s="633"/>
      <c r="BL809" s="626"/>
      <c r="BM809" s="627"/>
      <c r="BN809" s="678"/>
      <c r="BO809" s="679"/>
      <c r="BP809" s="680"/>
      <c r="BQ809" s="677"/>
      <c r="BR809" s="663"/>
      <c r="BS809" s="663"/>
      <c r="BT809" s="15"/>
      <c r="BU809" s="15"/>
      <c r="BV809" s="95"/>
    </row>
    <row r="810" spans="1:74" ht="21.75" customHeight="1" x14ac:dyDescent="0.25">
      <c r="A810" s="95"/>
      <c r="B810" s="570" t="str">
        <f>IF(ROSTER!B$40="","",ROSTER!B$40)</f>
        <v/>
      </c>
      <c r="C810" s="572" t="str">
        <f>IF(ROSTER!C$40="","",ROSTER!C$40)</f>
        <v/>
      </c>
      <c r="D810" s="573"/>
      <c r="E810" s="574"/>
      <c r="F810" s="576">
        <f>IF(E810="y",1,IF(E810="S",1,0))</f>
        <v>0</v>
      </c>
      <c r="G810" s="582">
        <f>IF(E810="S",1,0)</f>
        <v>0</v>
      </c>
      <c r="H810" s="578"/>
      <c r="I810" s="543"/>
      <c r="J810" s="542"/>
      <c r="K810" s="580"/>
      <c r="L810" s="584"/>
      <c r="M810" s="585"/>
      <c r="N810" s="588">
        <f>L810+J810</f>
        <v>0</v>
      </c>
      <c r="O810" s="589"/>
      <c r="P810" s="542"/>
      <c r="Q810" s="580"/>
      <c r="R810" s="584"/>
      <c r="S810" s="585"/>
      <c r="T810" s="588">
        <f>R810-P810</f>
        <v>0</v>
      </c>
      <c r="U810" s="588"/>
      <c r="V810" s="542"/>
      <c r="W810" s="543"/>
      <c r="X810" s="593"/>
      <c r="Y810" s="543"/>
      <c r="Z810" s="542"/>
      <c r="AA810" s="543"/>
      <c r="AB810" s="542"/>
      <c r="AC810" s="543"/>
      <c r="AD810" s="542"/>
      <c r="AE810" s="580"/>
      <c r="AF810" s="584"/>
      <c r="AG810" s="585"/>
      <c r="AH810" s="595">
        <f>IF(AD810=0,0,(AF810/AD810)*100)</f>
        <v>0</v>
      </c>
      <c r="AI810" s="596"/>
      <c r="AJ810" s="542"/>
      <c r="AK810" s="580"/>
      <c r="AL810" s="584"/>
      <c r="AM810" s="585"/>
      <c r="AN810" s="595">
        <f>IF(AJ810=0,0,(AL810/AJ810)*100)</f>
        <v>0</v>
      </c>
      <c r="AO810" s="596"/>
      <c r="AP810" s="542"/>
      <c r="AQ810" s="580"/>
      <c r="AR810" s="584"/>
      <c r="AS810" s="585"/>
      <c r="AT810" s="595">
        <f>IF(AP810=0,0,(AR810/AP810)*100)</f>
        <v>0</v>
      </c>
      <c r="AU810" s="596"/>
      <c r="AV810" s="599">
        <f>AD810+AJ810+AP810</f>
        <v>0</v>
      </c>
      <c r="AW810" s="600"/>
      <c r="AX810" s="630">
        <f>AF810+AL810+AR810</f>
        <v>0</v>
      </c>
      <c r="AY810" s="631"/>
      <c r="AZ810" s="595">
        <f>IF(AV810=0,0,(AX810/AV810)*100)</f>
        <v>0</v>
      </c>
      <c r="BA810" s="596"/>
      <c r="BB810" s="542"/>
      <c r="BC810" s="580"/>
      <c r="BD810" s="584"/>
      <c r="BE810" s="585"/>
      <c r="BF810" s="595">
        <f>IF(BB810=0,0,(BD810/BB810)*100)</f>
        <v>0</v>
      </c>
      <c r="BG810" s="596"/>
      <c r="BH810" s="599">
        <f>AV810+BB810</f>
        <v>0</v>
      </c>
      <c r="BI810" s="600"/>
      <c r="BJ810" s="630">
        <f>AX810+BD810</f>
        <v>0</v>
      </c>
      <c r="BK810" s="631"/>
      <c r="BL810" s="595">
        <f>IF(BH810=0,0,(BJ810/BH810)*100)</f>
        <v>0</v>
      </c>
      <c r="BM810" s="596"/>
      <c r="BN810" s="656">
        <f>(AF810*2)+(AL810*2)+(AR810*3)+BD810</f>
        <v>0</v>
      </c>
      <c r="BO810" s="657"/>
      <c r="BP810" s="658"/>
      <c r="BQ810" s="676">
        <f t="shared" ref="BQ810" si="776">IF(BS810=0,0,50*BR810/BS810)</f>
        <v>0</v>
      </c>
      <c r="BR810" s="662">
        <f t="shared" ref="BR810" si="777">(BN810*BU$778)+(N810*BU$779)+(Z810*BU$780)+(R810*BU$781)+(X810*BU$782)+(AB810*BU$783)+(V810*BU$788)</f>
        <v>0</v>
      </c>
      <c r="BS810" s="662">
        <f t="shared" ref="BS810" si="778">((BB810-BD810)*BU$785)+((AV810-AX810)*BU$784)+(H810*BU$786)+(P810*BU$787)</f>
        <v>0</v>
      </c>
      <c r="BT810" s="15"/>
      <c r="BU810" s="15"/>
      <c r="BV810" s="95"/>
    </row>
    <row r="811" spans="1:74" ht="21.75" customHeight="1" x14ac:dyDescent="0.25">
      <c r="A811" s="95"/>
      <c r="B811" s="571"/>
      <c r="C811" s="642" t="str">
        <f>IF(ROSTER!D$40="","",ROSTER!D$40)</f>
        <v/>
      </c>
      <c r="D811" s="643"/>
      <c r="E811" s="575"/>
      <c r="F811" s="577"/>
      <c r="G811" s="583"/>
      <c r="H811" s="579"/>
      <c r="I811" s="545"/>
      <c r="J811" s="544"/>
      <c r="K811" s="581"/>
      <c r="L811" s="586"/>
      <c r="M811" s="587"/>
      <c r="N811" s="592" t="s">
        <v>16</v>
      </c>
      <c r="O811" s="603"/>
      <c r="P811" s="544"/>
      <c r="Q811" s="581"/>
      <c r="R811" s="586"/>
      <c r="S811" s="587"/>
      <c r="T811" s="592" t="s">
        <v>16</v>
      </c>
      <c r="U811" s="592"/>
      <c r="V811" s="544"/>
      <c r="W811" s="545"/>
      <c r="X811" s="594"/>
      <c r="Y811" s="545"/>
      <c r="Z811" s="544"/>
      <c r="AA811" s="545"/>
      <c r="AB811" s="544"/>
      <c r="AC811" s="545"/>
      <c r="AD811" s="544"/>
      <c r="AE811" s="581"/>
      <c r="AF811" s="586"/>
      <c r="AG811" s="587"/>
      <c r="AH811" s="626"/>
      <c r="AI811" s="627"/>
      <c r="AJ811" s="544"/>
      <c r="AK811" s="581"/>
      <c r="AL811" s="586"/>
      <c r="AM811" s="587"/>
      <c r="AN811" s="626"/>
      <c r="AO811" s="627"/>
      <c r="AP811" s="544"/>
      <c r="AQ811" s="581"/>
      <c r="AR811" s="586"/>
      <c r="AS811" s="587"/>
      <c r="AT811" s="626"/>
      <c r="AU811" s="627"/>
      <c r="AV811" s="628"/>
      <c r="AW811" s="629"/>
      <c r="AX811" s="632"/>
      <c r="AY811" s="633"/>
      <c r="AZ811" s="626"/>
      <c r="BA811" s="627"/>
      <c r="BB811" s="544"/>
      <c r="BC811" s="581"/>
      <c r="BD811" s="586"/>
      <c r="BE811" s="587"/>
      <c r="BF811" s="626"/>
      <c r="BG811" s="627"/>
      <c r="BH811" s="628"/>
      <c r="BI811" s="629"/>
      <c r="BJ811" s="632"/>
      <c r="BK811" s="633"/>
      <c r="BL811" s="626"/>
      <c r="BM811" s="627"/>
      <c r="BN811" s="678"/>
      <c r="BO811" s="679"/>
      <c r="BP811" s="680"/>
      <c r="BQ811" s="677"/>
      <c r="BR811" s="663"/>
      <c r="BS811" s="663"/>
      <c r="BT811" s="15"/>
      <c r="BU811" s="15"/>
      <c r="BV811" s="95"/>
    </row>
    <row r="812" spans="1:74" ht="21.75" customHeight="1" x14ac:dyDescent="0.25">
      <c r="A812" s="95"/>
      <c r="B812" s="570" t="str">
        <f>IF(ROSTER!B$42="","",ROSTER!B$42)</f>
        <v/>
      </c>
      <c r="C812" s="572" t="str">
        <f>IF(ROSTER!C$42="","",ROSTER!C$42)</f>
        <v/>
      </c>
      <c r="D812" s="573"/>
      <c r="E812" s="574"/>
      <c r="F812" s="576">
        <f>IF(E812="y",1,IF(E812="S",1,0))</f>
        <v>0</v>
      </c>
      <c r="G812" s="582">
        <f>IF(E812="S",1,0)</f>
        <v>0</v>
      </c>
      <c r="H812" s="578"/>
      <c r="I812" s="543"/>
      <c r="J812" s="542"/>
      <c r="K812" s="580"/>
      <c r="L812" s="584"/>
      <c r="M812" s="585"/>
      <c r="N812" s="588">
        <f>L812+J812</f>
        <v>0</v>
      </c>
      <c r="O812" s="589"/>
      <c r="P812" s="542"/>
      <c r="Q812" s="580"/>
      <c r="R812" s="584"/>
      <c r="S812" s="585"/>
      <c r="T812" s="588">
        <f>R812-P812</f>
        <v>0</v>
      </c>
      <c r="U812" s="588"/>
      <c r="V812" s="542"/>
      <c r="W812" s="543"/>
      <c r="X812" s="593"/>
      <c r="Y812" s="543"/>
      <c r="Z812" s="542"/>
      <c r="AA812" s="543"/>
      <c r="AB812" s="542"/>
      <c r="AC812" s="543"/>
      <c r="AD812" s="542"/>
      <c r="AE812" s="580"/>
      <c r="AF812" s="584"/>
      <c r="AG812" s="585"/>
      <c r="AH812" s="595">
        <f>IF(AD812=0,0,(AF812/AD812)*100)</f>
        <v>0</v>
      </c>
      <c r="AI812" s="596"/>
      <c r="AJ812" s="542"/>
      <c r="AK812" s="580"/>
      <c r="AL812" s="584"/>
      <c r="AM812" s="585"/>
      <c r="AN812" s="595">
        <f>IF(AJ812=0,0,(AL812/AJ812)*100)</f>
        <v>0</v>
      </c>
      <c r="AO812" s="596"/>
      <c r="AP812" s="542"/>
      <c r="AQ812" s="580"/>
      <c r="AR812" s="584"/>
      <c r="AS812" s="585"/>
      <c r="AT812" s="595">
        <f>IF(AP812=0,0,(AR812/AP812)*100)</f>
        <v>0</v>
      </c>
      <c r="AU812" s="596"/>
      <c r="AV812" s="599">
        <f>AD812+AJ812+AP812</f>
        <v>0</v>
      </c>
      <c r="AW812" s="600"/>
      <c r="AX812" s="630">
        <f>AF812+AL812+AR812</f>
        <v>0</v>
      </c>
      <c r="AY812" s="631"/>
      <c r="AZ812" s="595">
        <f>IF(AV812=0,0,(AX812/AV812)*100)</f>
        <v>0</v>
      </c>
      <c r="BA812" s="596"/>
      <c r="BB812" s="542"/>
      <c r="BC812" s="580"/>
      <c r="BD812" s="584"/>
      <c r="BE812" s="585"/>
      <c r="BF812" s="595">
        <f>IF(BB812=0,0,(BD812/BB812)*100)</f>
        <v>0</v>
      </c>
      <c r="BG812" s="596"/>
      <c r="BH812" s="599">
        <f>AV812+BB812</f>
        <v>0</v>
      </c>
      <c r="BI812" s="600"/>
      <c r="BJ812" s="630">
        <f>AX812+BD812</f>
        <v>0</v>
      </c>
      <c r="BK812" s="631"/>
      <c r="BL812" s="595">
        <f>IF(BH812=0,0,(BJ812/BH812)*100)</f>
        <v>0</v>
      </c>
      <c r="BM812" s="596"/>
      <c r="BN812" s="656">
        <f>(AF812*2)+(AL812*2)+(AR812*3)+BD812</f>
        <v>0</v>
      </c>
      <c r="BO812" s="657"/>
      <c r="BP812" s="658"/>
      <c r="BQ812" s="676">
        <f t="shared" ref="BQ812" si="779">IF(BS812=0,0,50*BR812/BS812)</f>
        <v>0</v>
      </c>
      <c r="BR812" s="662">
        <f t="shared" ref="BR812" si="780">(BN812*BU$778)+(N812*BU$779)+(Z812*BU$780)+(R812*BU$781)+(X812*BU$782)+(AB812*BU$783)+(V812*BU$788)</f>
        <v>0</v>
      </c>
      <c r="BS812" s="662">
        <f t="shared" ref="BS812" si="781">((BB812-BD812)*BU$785)+((AV812-AX812)*BU$784)+(H812*BU$786)+(P812*BU$787)</f>
        <v>0</v>
      </c>
      <c r="BT812" s="15"/>
      <c r="BU812" s="15"/>
      <c r="BV812" s="95"/>
    </row>
    <row r="813" spans="1:74" ht="21.75" customHeight="1" x14ac:dyDescent="0.25">
      <c r="A813" s="95"/>
      <c r="B813" s="571"/>
      <c r="C813" s="642" t="str">
        <f>IF(ROSTER!D$42="","",ROSTER!D$42)</f>
        <v/>
      </c>
      <c r="D813" s="643"/>
      <c r="E813" s="575"/>
      <c r="F813" s="577"/>
      <c r="G813" s="583"/>
      <c r="H813" s="579"/>
      <c r="I813" s="545"/>
      <c r="J813" s="544"/>
      <c r="K813" s="581"/>
      <c r="L813" s="586"/>
      <c r="M813" s="587"/>
      <c r="N813" s="592" t="s">
        <v>16</v>
      </c>
      <c r="O813" s="603"/>
      <c r="P813" s="544"/>
      <c r="Q813" s="581"/>
      <c r="R813" s="586"/>
      <c r="S813" s="587"/>
      <c r="T813" s="592" t="s">
        <v>16</v>
      </c>
      <c r="U813" s="592"/>
      <c r="V813" s="544"/>
      <c r="W813" s="545"/>
      <c r="X813" s="594"/>
      <c r="Y813" s="545"/>
      <c r="Z813" s="544"/>
      <c r="AA813" s="545"/>
      <c r="AB813" s="544"/>
      <c r="AC813" s="545"/>
      <c r="AD813" s="544"/>
      <c r="AE813" s="581"/>
      <c r="AF813" s="586"/>
      <c r="AG813" s="587"/>
      <c r="AH813" s="626"/>
      <c r="AI813" s="627"/>
      <c r="AJ813" s="544"/>
      <c r="AK813" s="581"/>
      <c r="AL813" s="586"/>
      <c r="AM813" s="587"/>
      <c r="AN813" s="626"/>
      <c r="AO813" s="627"/>
      <c r="AP813" s="544"/>
      <c r="AQ813" s="581"/>
      <c r="AR813" s="586"/>
      <c r="AS813" s="587"/>
      <c r="AT813" s="626"/>
      <c r="AU813" s="627"/>
      <c r="AV813" s="628"/>
      <c r="AW813" s="629"/>
      <c r="AX813" s="632"/>
      <c r="AY813" s="633"/>
      <c r="AZ813" s="626"/>
      <c r="BA813" s="627"/>
      <c r="BB813" s="544"/>
      <c r="BC813" s="581"/>
      <c r="BD813" s="586"/>
      <c r="BE813" s="587"/>
      <c r="BF813" s="626"/>
      <c r="BG813" s="627"/>
      <c r="BH813" s="628"/>
      <c r="BI813" s="629"/>
      <c r="BJ813" s="632"/>
      <c r="BK813" s="633"/>
      <c r="BL813" s="626"/>
      <c r="BM813" s="627"/>
      <c r="BN813" s="678"/>
      <c r="BO813" s="679"/>
      <c r="BP813" s="680"/>
      <c r="BQ813" s="677"/>
      <c r="BR813" s="663"/>
      <c r="BS813" s="663"/>
      <c r="BT813" s="15"/>
      <c r="BU813" s="15"/>
      <c r="BV813" s="95"/>
    </row>
    <row r="814" spans="1:74" ht="21.75" customHeight="1" x14ac:dyDescent="0.25">
      <c r="A814" s="95"/>
      <c r="B814" s="570" t="str">
        <f>IF(ROSTER!B$44="","",ROSTER!B$44)</f>
        <v/>
      </c>
      <c r="C814" s="572" t="str">
        <f>IF(ROSTER!C$44="","",ROSTER!C$44)</f>
        <v/>
      </c>
      <c r="D814" s="573"/>
      <c r="E814" s="574"/>
      <c r="F814" s="576">
        <f>IF(E814="y",1,IF(E814="S",1,0))</f>
        <v>0</v>
      </c>
      <c r="G814" s="582">
        <f>IF(E814="S",1,0)</f>
        <v>0</v>
      </c>
      <c r="H814" s="578"/>
      <c r="I814" s="543"/>
      <c r="J814" s="542"/>
      <c r="K814" s="580"/>
      <c r="L814" s="584"/>
      <c r="M814" s="585"/>
      <c r="N814" s="588">
        <f>L814+J814</f>
        <v>0</v>
      </c>
      <c r="O814" s="589"/>
      <c r="P814" s="542"/>
      <c r="Q814" s="580"/>
      <c r="R814" s="584"/>
      <c r="S814" s="585"/>
      <c r="T814" s="588">
        <f>R814-P814</f>
        <v>0</v>
      </c>
      <c r="U814" s="588"/>
      <c r="V814" s="542"/>
      <c r="W814" s="543"/>
      <c r="X814" s="593"/>
      <c r="Y814" s="543"/>
      <c r="Z814" s="542"/>
      <c r="AA814" s="543"/>
      <c r="AB814" s="542"/>
      <c r="AC814" s="543"/>
      <c r="AD814" s="542"/>
      <c r="AE814" s="580"/>
      <c r="AF814" s="584"/>
      <c r="AG814" s="585"/>
      <c r="AH814" s="595">
        <f>IF(AD814=0,0,(AF814/AD814)*100)</f>
        <v>0</v>
      </c>
      <c r="AI814" s="596"/>
      <c r="AJ814" s="542"/>
      <c r="AK814" s="580"/>
      <c r="AL814" s="584"/>
      <c r="AM814" s="585"/>
      <c r="AN814" s="595">
        <f>IF(AJ814=0,0,(AL814/AJ814)*100)</f>
        <v>0</v>
      </c>
      <c r="AO814" s="596"/>
      <c r="AP814" s="542"/>
      <c r="AQ814" s="580"/>
      <c r="AR814" s="584"/>
      <c r="AS814" s="585"/>
      <c r="AT814" s="595">
        <f>IF(AP814=0,0,(AR814/AP814)*100)</f>
        <v>0</v>
      </c>
      <c r="AU814" s="596"/>
      <c r="AV814" s="599">
        <f>AD814+AJ814+AP814</f>
        <v>0</v>
      </c>
      <c r="AW814" s="600"/>
      <c r="AX814" s="630">
        <f>AF814+AL814+AR814</f>
        <v>0</v>
      </c>
      <c r="AY814" s="631"/>
      <c r="AZ814" s="595">
        <f>IF(AV814=0,0,(AX814/AV814)*100)</f>
        <v>0</v>
      </c>
      <c r="BA814" s="596"/>
      <c r="BB814" s="542"/>
      <c r="BC814" s="580"/>
      <c r="BD814" s="584"/>
      <c r="BE814" s="585"/>
      <c r="BF814" s="595">
        <f>IF(BB814=0,0,(BD814/BB814)*100)</f>
        <v>0</v>
      </c>
      <c r="BG814" s="596"/>
      <c r="BH814" s="599">
        <f>AV814+BB814</f>
        <v>0</v>
      </c>
      <c r="BI814" s="600"/>
      <c r="BJ814" s="630">
        <f>AX814+BD814</f>
        <v>0</v>
      </c>
      <c r="BK814" s="631"/>
      <c r="BL814" s="595">
        <f>IF(BH814=0,0,(BJ814/BH814)*100)</f>
        <v>0</v>
      </c>
      <c r="BM814" s="596"/>
      <c r="BN814" s="656">
        <f>(AF814*2)+(AL814*2)+(AR814*3)+BD814</f>
        <v>0</v>
      </c>
      <c r="BO814" s="657"/>
      <c r="BP814" s="658"/>
      <c r="BQ814" s="676">
        <f t="shared" ref="BQ814" si="782">IF(BS814=0,0,50*BR814/BS814)</f>
        <v>0</v>
      </c>
      <c r="BR814" s="662">
        <f t="shared" ref="BR814" si="783">(BN814*BU$778)+(N814*BU$779)+(Z814*BU$780)+(R814*BU$781)+(X814*BU$782)+(AB814*BU$783)+(V814*BU$788)</f>
        <v>0</v>
      </c>
      <c r="BS814" s="662">
        <f t="shared" ref="BS814" si="784">((BB814-BD814)*BU$785)+((AV814-AX814)*BU$784)+(H814*BU$786)+(P814*BU$787)</f>
        <v>0</v>
      </c>
      <c r="BT814" s="15"/>
      <c r="BU814" s="15"/>
      <c r="BV814" s="95"/>
    </row>
    <row r="815" spans="1:74" ht="21.75" customHeight="1" x14ac:dyDescent="0.25">
      <c r="A815" s="95"/>
      <c r="B815" s="571"/>
      <c r="C815" s="642" t="str">
        <f>IF(ROSTER!D$44="","",ROSTER!D$44)</f>
        <v/>
      </c>
      <c r="D815" s="643"/>
      <c r="E815" s="575"/>
      <c r="F815" s="577"/>
      <c r="G815" s="583"/>
      <c r="H815" s="579"/>
      <c r="I815" s="545"/>
      <c r="J815" s="544"/>
      <c r="K815" s="581"/>
      <c r="L815" s="586"/>
      <c r="M815" s="587"/>
      <c r="N815" s="592" t="s">
        <v>16</v>
      </c>
      <c r="O815" s="603"/>
      <c r="P815" s="544"/>
      <c r="Q815" s="581"/>
      <c r="R815" s="586"/>
      <c r="S815" s="587"/>
      <c r="T815" s="592" t="s">
        <v>16</v>
      </c>
      <c r="U815" s="592"/>
      <c r="V815" s="544"/>
      <c r="W815" s="545"/>
      <c r="X815" s="594"/>
      <c r="Y815" s="545"/>
      <c r="Z815" s="544"/>
      <c r="AA815" s="545"/>
      <c r="AB815" s="544"/>
      <c r="AC815" s="545"/>
      <c r="AD815" s="544"/>
      <c r="AE815" s="581"/>
      <c r="AF815" s="586"/>
      <c r="AG815" s="587"/>
      <c r="AH815" s="626"/>
      <c r="AI815" s="627"/>
      <c r="AJ815" s="544"/>
      <c r="AK815" s="581"/>
      <c r="AL815" s="586"/>
      <c r="AM815" s="587"/>
      <c r="AN815" s="626"/>
      <c r="AO815" s="627"/>
      <c r="AP815" s="544"/>
      <c r="AQ815" s="581"/>
      <c r="AR815" s="586"/>
      <c r="AS815" s="587"/>
      <c r="AT815" s="626"/>
      <c r="AU815" s="627"/>
      <c r="AV815" s="628"/>
      <c r="AW815" s="629"/>
      <c r="AX815" s="632"/>
      <c r="AY815" s="633"/>
      <c r="AZ815" s="626"/>
      <c r="BA815" s="627"/>
      <c r="BB815" s="544"/>
      <c r="BC815" s="581"/>
      <c r="BD815" s="586"/>
      <c r="BE815" s="587"/>
      <c r="BF815" s="626"/>
      <c r="BG815" s="627"/>
      <c r="BH815" s="628"/>
      <c r="BI815" s="629"/>
      <c r="BJ815" s="632"/>
      <c r="BK815" s="633"/>
      <c r="BL815" s="626"/>
      <c r="BM815" s="627"/>
      <c r="BN815" s="678"/>
      <c r="BO815" s="679"/>
      <c r="BP815" s="680"/>
      <c r="BQ815" s="677"/>
      <c r="BR815" s="663"/>
      <c r="BS815" s="663"/>
      <c r="BT815" s="15"/>
      <c r="BU815" s="15"/>
      <c r="BV815" s="95"/>
    </row>
    <row r="816" spans="1:74" ht="21.75" customHeight="1" x14ac:dyDescent="0.25">
      <c r="A816" s="95"/>
      <c r="B816" s="570" t="str">
        <f>IF(ROSTER!B$46="","",ROSTER!B$46)</f>
        <v/>
      </c>
      <c r="C816" s="572" t="str">
        <f>IF(ROSTER!C$46="","",ROSTER!C$46)</f>
        <v/>
      </c>
      <c r="D816" s="573"/>
      <c r="E816" s="574"/>
      <c r="F816" s="576">
        <f>IF(E816="y",1,IF(E816="S",1,0))</f>
        <v>0</v>
      </c>
      <c r="G816" s="582">
        <f>IF(E816="S",1,0)</f>
        <v>0</v>
      </c>
      <c r="H816" s="578"/>
      <c r="I816" s="543"/>
      <c r="J816" s="542"/>
      <c r="K816" s="580"/>
      <c r="L816" s="584"/>
      <c r="M816" s="585"/>
      <c r="N816" s="588">
        <f>L816+J816</f>
        <v>0</v>
      </c>
      <c r="O816" s="589"/>
      <c r="P816" s="542"/>
      <c r="Q816" s="580"/>
      <c r="R816" s="584"/>
      <c r="S816" s="585"/>
      <c r="T816" s="588">
        <f>R816-P816</f>
        <v>0</v>
      </c>
      <c r="U816" s="588"/>
      <c r="V816" s="542"/>
      <c r="W816" s="543"/>
      <c r="X816" s="593"/>
      <c r="Y816" s="543"/>
      <c r="Z816" s="542"/>
      <c r="AA816" s="543"/>
      <c r="AB816" s="542"/>
      <c r="AC816" s="543"/>
      <c r="AD816" s="542"/>
      <c r="AE816" s="580"/>
      <c r="AF816" s="584"/>
      <c r="AG816" s="585"/>
      <c r="AH816" s="595">
        <f>IF(AD816=0,0,(AF816/AD816)*100)</f>
        <v>0</v>
      </c>
      <c r="AI816" s="596"/>
      <c r="AJ816" s="542"/>
      <c r="AK816" s="580"/>
      <c r="AL816" s="584"/>
      <c r="AM816" s="585"/>
      <c r="AN816" s="595">
        <f>IF(AJ816=0,0,(AL816/AJ816)*100)</f>
        <v>0</v>
      </c>
      <c r="AO816" s="596"/>
      <c r="AP816" s="542"/>
      <c r="AQ816" s="580"/>
      <c r="AR816" s="584"/>
      <c r="AS816" s="585"/>
      <c r="AT816" s="595">
        <f>IF(AP816=0,0,(AR816/AP816)*100)</f>
        <v>0</v>
      </c>
      <c r="AU816" s="596"/>
      <c r="AV816" s="599">
        <f>AD816+AJ816+AP816</f>
        <v>0</v>
      </c>
      <c r="AW816" s="600"/>
      <c r="AX816" s="630">
        <f>AF816+AL816+AR816</f>
        <v>0</v>
      </c>
      <c r="AY816" s="631"/>
      <c r="AZ816" s="595">
        <f>IF(AV816=0,0,(AX816/AV816)*100)</f>
        <v>0</v>
      </c>
      <c r="BA816" s="596"/>
      <c r="BB816" s="542"/>
      <c r="BC816" s="580"/>
      <c r="BD816" s="584"/>
      <c r="BE816" s="585"/>
      <c r="BF816" s="595">
        <f>IF(BB816=0,0,(BD816/BB816)*100)</f>
        <v>0</v>
      </c>
      <c r="BG816" s="596"/>
      <c r="BH816" s="599">
        <f>AV816+BB816</f>
        <v>0</v>
      </c>
      <c r="BI816" s="600"/>
      <c r="BJ816" s="630">
        <f>AX816+BD816</f>
        <v>0</v>
      </c>
      <c r="BK816" s="631"/>
      <c r="BL816" s="595">
        <f>IF(BH816=0,0,(BJ816/BH816)*100)</f>
        <v>0</v>
      </c>
      <c r="BM816" s="596"/>
      <c r="BN816" s="656">
        <f>(AF816*2)+(AL816*2)+(AR816*3)+BD816</f>
        <v>0</v>
      </c>
      <c r="BO816" s="657"/>
      <c r="BP816" s="658"/>
      <c r="BQ816" s="676">
        <f t="shared" ref="BQ816" si="785">IF(BS816=0,0,50*BR816/BS816)</f>
        <v>0</v>
      </c>
      <c r="BR816" s="662">
        <f t="shared" ref="BR816" si="786">(BN816*BU$778)+(N816*BU$779)+(Z816*BU$780)+(R816*BU$781)+(X816*BU$782)+(AB816*BU$783)+(V816*BU$788)</f>
        <v>0</v>
      </c>
      <c r="BS816" s="662">
        <f t="shared" ref="BS816" si="787">((BB816-BD816)*BU$785)+((AV816-AX816)*BU$784)+(H816*BU$786)+(P816*BU$787)</f>
        <v>0</v>
      </c>
      <c r="BT816" s="15"/>
      <c r="BU816" s="15"/>
      <c r="BV816" s="95"/>
    </row>
    <row r="817" spans="1:77" ht="22.5" customHeight="1" thickBot="1" x14ac:dyDescent="0.3">
      <c r="A817" s="95"/>
      <c r="B817" s="571"/>
      <c r="C817" s="642" t="str">
        <f>IF(ROSTER!D$46="","",ROSTER!D$46)</f>
        <v/>
      </c>
      <c r="D817" s="643"/>
      <c r="E817" s="575"/>
      <c r="F817" s="577"/>
      <c r="G817" s="583"/>
      <c r="H817" s="579"/>
      <c r="I817" s="545"/>
      <c r="J817" s="544"/>
      <c r="K817" s="581"/>
      <c r="L817" s="586"/>
      <c r="M817" s="587"/>
      <c r="N817" s="590" t="s">
        <v>16</v>
      </c>
      <c r="O817" s="591"/>
      <c r="P817" s="544"/>
      <c r="Q817" s="581"/>
      <c r="R817" s="586"/>
      <c r="S817" s="587"/>
      <c r="T817" s="592" t="s">
        <v>16</v>
      </c>
      <c r="U817" s="592"/>
      <c r="V817" s="544"/>
      <c r="W817" s="545"/>
      <c r="X817" s="594"/>
      <c r="Y817" s="545"/>
      <c r="Z817" s="544"/>
      <c r="AA817" s="545"/>
      <c r="AB817" s="544"/>
      <c r="AC817" s="545"/>
      <c r="AD817" s="544"/>
      <c r="AE817" s="581"/>
      <c r="AF817" s="586"/>
      <c r="AG817" s="587"/>
      <c r="AH817" s="597"/>
      <c r="AI817" s="598"/>
      <c r="AJ817" s="544"/>
      <c r="AK817" s="581"/>
      <c r="AL817" s="586"/>
      <c r="AM817" s="587"/>
      <c r="AN817" s="597"/>
      <c r="AO817" s="598"/>
      <c r="AP817" s="544"/>
      <c r="AQ817" s="581"/>
      <c r="AR817" s="586"/>
      <c r="AS817" s="587"/>
      <c r="AT817" s="597"/>
      <c r="AU817" s="598"/>
      <c r="AV817" s="601"/>
      <c r="AW817" s="602"/>
      <c r="AX817" s="701"/>
      <c r="AY817" s="702"/>
      <c r="AZ817" s="597"/>
      <c r="BA817" s="598"/>
      <c r="BB817" s="544"/>
      <c r="BC817" s="581"/>
      <c r="BD817" s="586"/>
      <c r="BE817" s="587"/>
      <c r="BF817" s="597"/>
      <c r="BG817" s="598"/>
      <c r="BH817" s="601"/>
      <c r="BI817" s="602"/>
      <c r="BJ817" s="701"/>
      <c r="BK817" s="702"/>
      <c r="BL817" s="597"/>
      <c r="BM817" s="598"/>
      <c r="BN817" s="659"/>
      <c r="BO817" s="660"/>
      <c r="BP817" s="661"/>
      <c r="BQ817" s="677"/>
      <c r="BR817" s="663"/>
      <c r="BS817" s="663"/>
      <c r="BT817" s="15"/>
      <c r="BU817" s="15"/>
      <c r="BV817" s="95"/>
    </row>
    <row r="818" spans="1:77" s="21" customFormat="1" ht="33.4" customHeight="1" x14ac:dyDescent="0.45">
      <c r="A818" s="98"/>
      <c r="B818" s="612"/>
      <c r="C818" s="613"/>
      <c r="D818" s="613" t="s">
        <v>10</v>
      </c>
      <c r="E818" s="616"/>
      <c r="F818" s="279"/>
      <c r="G818" s="279"/>
      <c r="H818" s="517">
        <f>SUM(H778:I817)</f>
        <v>0</v>
      </c>
      <c r="I818" s="618"/>
      <c r="J818" s="517">
        <f>SUM(J778:K817)</f>
        <v>0</v>
      </c>
      <c r="K818" s="618"/>
      <c r="L818" s="620">
        <f>SUM(L778:M817)</f>
        <v>0</v>
      </c>
      <c r="M818" s="621"/>
      <c r="N818" s="548">
        <f>L818+J818</f>
        <v>0</v>
      </c>
      <c r="O818" s="518"/>
      <c r="P818" s="620">
        <f>SUM(P778:Q817)</f>
        <v>0</v>
      </c>
      <c r="Q818" s="618"/>
      <c r="R818" s="620">
        <f>SUM(R778:S817)</f>
        <v>0</v>
      </c>
      <c r="S818" s="621"/>
      <c r="T818" s="548">
        <f>R818-P818</f>
        <v>0</v>
      </c>
      <c r="U818" s="518"/>
      <c r="V818" s="517">
        <f>SUM(V778:W817)</f>
        <v>0</v>
      </c>
      <c r="W818" s="518"/>
      <c r="X818" s="621">
        <f>SUM(X778:Y817)</f>
        <v>0</v>
      </c>
      <c r="Y818" s="621"/>
      <c r="Z818" s="517">
        <f>SUM(Z778:AA817)</f>
        <v>0</v>
      </c>
      <c r="AA818" s="518"/>
      <c r="AB818" s="517">
        <f>SUM(AB778:AC817)</f>
        <v>0</v>
      </c>
      <c r="AC818" s="518"/>
      <c r="AD818" s="621">
        <f>SUM(AD778:AE817)</f>
        <v>0</v>
      </c>
      <c r="AE818" s="618"/>
      <c r="AF818" s="620">
        <f>SUM(AF778:AG817)</f>
        <v>0</v>
      </c>
      <c r="AG818" s="621"/>
      <c r="AH818" s="548">
        <f>IF(AD818=0,0,(AF818/AD818)*100)</f>
        <v>0</v>
      </c>
      <c r="AI818" s="518"/>
      <c r="AJ818" s="620">
        <f>SUM(AJ778:AK817)</f>
        <v>0</v>
      </c>
      <c r="AK818" s="618"/>
      <c r="AL818" s="620">
        <f>SUM(AL778:AM817)</f>
        <v>0</v>
      </c>
      <c r="AM818" s="621"/>
      <c r="AN818" s="548">
        <f>IF(AJ818=0,0,(AL818/AJ818)*100)</f>
        <v>0</v>
      </c>
      <c r="AO818" s="518"/>
      <c r="AP818" s="620">
        <f>SUM(AP778:AQ817)</f>
        <v>0</v>
      </c>
      <c r="AQ818" s="618"/>
      <c r="AR818" s="620">
        <f>SUM(AR778:AS817)</f>
        <v>0</v>
      </c>
      <c r="AS818" s="621"/>
      <c r="AT818" s="548">
        <f>IF(AP818=0,0,(AR818/AP818)*100)</f>
        <v>0</v>
      </c>
      <c r="AU818" s="518"/>
      <c r="AV818" s="517">
        <f>AD818+AJ818+AP818</f>
        <v>0</v>
      </c>
      <c r="AW818" s="618"/>
      <c r="AX818" s="620">
        <f>AF818+AL818+AR818</f>
        <v>0</v>
      </c>
      <c r="AY818" s="624"/>
      <c r="AZ818" s="548">
        <f>IF(AV818=0,0,(AX818/AV818)*100)</f>
        <v>0</v>
      </c>
      <c r="BA818" s="518"/>
      <c r="BB818" s="620">
        <f>SUM(BB778:BC817)</f>
        <v>0</v>
      </c>
      <c r="BC818" s="618"/>
      <c r="BD818" s="620">
        <f>SUM(BD778:BE817)</f>
        <v>0</v>
      </c>
      <c r="BE818" s="621"/>
      <c r="BF818" s="548">
        <f>IF(BB818=0,0,(BD818/BB818)*100)</f>
        <v>0</v>
      </c>
      <c r="BG818" s="518"/>
      <c r="BH818" s="517">
        <f>AV818+BB818</f>
        <v>0</v>
      </c>
      <c r="BI818" s="618"/>
      <c r="BJ818" s="620">
        <f>AX818+BD818</f>
        <v>0</v>
      </c>
      <c r="BK818" s="624"/>
      <c r="BL818" s="548">
        <f>IF(BH818=0,0,(BJ818/BH818)*100)</f>
        <v>0</v>
      </c>
      <c r="BM818" s="664"/>
      <c r="BN818" s="666">
        <f>SUM(BN778:BP817)</f>
        <v>0</v>
      </c>
      <c r="BO818" s="667"/>
      <c r="BP818" s="668"/>
      <c r="BQ818" s="681">
        <f>SUM(BQ778:BQ817)</f>
        <v>0</v>
      </c>
      <c r="BR818" s="685">
        <f t="shared" ref="BR818" si="788">(BN818*BU$778)+(N818*BU$779)+(Z818*BU$780)+(R818*BU$781)+(X818*BU$782)+(AB818*BU$783)+(V818*BU$788)</f>
        <v>0</v>
      </c>
      <c r="BS818" s="683">
        <f t="shared" ref="BS818" si="789">((BB818-BD818)*BU$785)+((AV818-AX818)*BU$784)+(H818*BU$786)+(P818*BU$787)</f>
        <v>0</v>
      </c>
      <c r="BT818" s="20"/>
      <c r="BU818" s="20"/>
      <c r="BV818" s="98"/>
    </row>
    <row r="819" spans="1:77" s="21" customFormat="1" ht="33.950000000000003" customHeight="1" thickBot="1" x14ac:dyDescent="0.5">
      <c r="A819" s="98"/>
      <c r="B819" s="614"/>
      <c r="C819" s="615"/>
      <c r="D819" s="615"/>
      <c r="E819" s="617"/>
      <c r="F819" s="280"/>
      <c r="G819" s="280"/>
      <c r="H819" s="519"/>
      <c r="I819" s="619"/>
      <c r="J819" s="519"/>
      <c r="K819" s="619"/>
      <c r="L819" s="622"/>
      <c r="M819" s="623"/>
      <c r="N819" s="549" t="s">
        <v>16</v>
      </c>
      <c r="O819" s="520"/>
      <c r="P819" s="622"/>
      <c r="Q819" s="619"/>
      <c r="R819" s="622"/>
      <c r="S819" s="623"/>
      <c r="T819" s="549" t="s">
        <v>16</v>
      </c>
      <c r="U819" s="520"/>
      <c r="V819" s="519"/>
      <c r="W819" s="520"/>
      <c r="X819" s="623"/>
      <c r="Y819" s="623"/>
      <c r="Z819" s="519"/>
      <c r="AA819" s="520"/>
      <c r="AB819" s="519"/>
      <c r="AC819" s="520"/>
      <c r="AD819" s="623"/>
      <c r="AE819" s="619"/>
      <c r="AF819" s="622"/>
      <c r="AG819" s="623"/>
      <c r="AH819" s="549"/>
      <c r="AI819" s="520"/>
      <c r="AJ819" s="622"/>
      <c r="AK819" s="619"/>
      <c r="AL819" s="622"/>
      <c r="AM819" s="623"/>
      <c r="AN819" s="549"/>
      <c r="AO819" s="520"/>
      <c r="AP819" s="622"/>
      <c r="AQ819" s="619"/>
      <c r="AR819" s="622"/>
      <c r="AS819" s="623"/>
      <c r="AT819" s="549"/>
      <c r="AU819" s="520"/>
      <c r="AV819" s="519"/>
      <c r="AW819" s="619"/>
      <c r="AX819" s="622"/>
      <c r="AY819" s="625"/>
      <c r="AZ819" s="549"/>
      <c r="BA819" s="520"/>
      <c r="BB819" s="622"/>
      <c r="BC819" s="619"/>
      <c r="BD819" s="622"/>
      <c r="BE819" s="623"/>
      <c r="BF819" s="549"/>
      <c r="BG819" s="520"/>
      <c r="BH819" s="519"/>
      <c r="BI819" s="619"/>
      <c r="BJ819" s="622"/>
      <c r="BK819" s="625"/>
      <c r="BL819" s="549"/>
      <c r="BM819" s="665"/>
      <c r="BN819" s="669"/>
      <c r="BO819" s="670"/>
      <c r="BP819" s="671"/>
      <c r="BQ819" s="682"/>
      <c r="BR819" s="686"/>
      <c r="BS819" s="684"/>
      <c r="BT819" s="20"/>
      <c r="BU819" s="20"/>
      <c r="BV819" s="98"/>
    </row>
    <row r="820" spans="1:77" s="21" customFormat="1" ht="33" customHeight="1" thickBot="1" x14ac:dyDescent="0.5">
      <c r="A820" s="98"/>
      <c r="B820" s="612"/>
      <c r="C820" s="613"/>
      <c r="D820" s="613" t="s">
        <v>13</v>
      </c>
      <c r="E820" s="616"/>
      <c r="F820" s="281"/>
      <c r="G820" s="282"/>
      <c r="H820" s="528"/>
      <c r="I820" s="636"/>
      <c r="J820" s="528"/>
      <c r="K820" s="636"/>
      <c r="L820" s="638"/>
      <c r="M820" s="639"/>
      <c r="N820" s="548">
        <f>J820+L820</f>
        <v>0</v>
      </c>
      <c r="O820" s="518"/>
      <c r="P820" s="638"/>
      <c r="Q820" s="636"/>
      <c r="R820" s="638"/>
      <c r="S820" s="639"/>
      <c r="T820" s="548">
        <f>R820-P820</f>
        <v>0</v>
      </c>
      <c r="U820" s="518"/>
      <c r="V820" s="528"/>
      <c r="W820" s="529"/>
      <c r="X820" s="528"/>
      <c r="Y820" s="529"/>
      <c r="Z820" s="528"/>
      <c r="AA820" s="529"/>
      <c r="AB820" s="528"/>
      <c r="AC820" s="529"/>
      <c r="AD820" s="639"/>
      <c r="AE820" s="636"/>
      <c r="AF820" s="638"/>
      <c r="AG820" s="639"/>
      <c r="AH820" s="548">
        <f>IF(AD820=0,0,(AF820/AD820)*100)</f>
        <v>0</v>
      </c>
      <c r="AI820" s="518"/>
      <c r="AJ820" s="638"/>
      <c r="AK820" s="636"/>
      <c r="AL820" s="638"/>
      <c r="AM820" s="639"/>
      <c r="AN820" s="548">
        <f>IF(AJ820=0,0,(AL820/AJ820)*100)</f>
        <v>0</v>
      </c>
      <c r="AO820" s="518"/>
      <c r="AP820" s="638"/>
      <c r="AQ820" s="636"/>
      <c r="AR820" s="638"/>
      <c r="AS820" s="639"/>
      <c r="AT820" s="548">
        <f>IF(AP820=0,0,(AR820/AP820)*100)</f>
        <v>0</v>
      </c>
      <c r="AU820" s="518"/>
      <c r="AV820" s="517">
        <f>AD820+AJ820+AP820</f>
        <v>0</v>
      </c>
      <c r="AW820" s="618"/>
      <c r="AX820" s="620">
        <f>AF820+AL820+AR820</f>
        <v>0</v>
      </c>
      <c r="AY820" s="624"/>
      <c r="AZ820" s="548">
        <f>IF(AV820=0,0,(AX820/AV820)*100)</f>
        <v>0</v>
      </c>
      <c r="BA820" s="518"/>
      <c r="BB820" s="638"/>
      <c r="BC820" s="636"/>
      <c r="BD820" s="638"/>
      <c r="BE820" s="639"/>
      <c r="BF820" s="548">
        <f>IF(BB820=0,0,(BD820/BB820)*100)</f>
        <v>0</v>
      </c>
      <c r="BG820" s="518"/>
      <c r="BH820" s="517">
        <f>AV820+BB820</f>
        <v>0</v>
      </c>
      <c r="BI820" s="618"/>
      <c r="BJ820" s="620">
        <f>AX820+BD820</f>
        <v>0</v>
      </c>
      <c r="BK820" s="624"/>
      <c r="BL820" s="548">
        <f>IF(BH820=0,0,(BJ820/BH820)*100)</f>
        <v>0</v>
      </c>
      <c r="BM820" s="664"/>
      <c r="BN820" s="693">
        <f>(AF820*2)+(AL820*2)+(AR820*3)+BD820</f>
        <v>0</v>
      </c>
      <c r="BO820" s="694"/>
      <c r="BP820" s="695"/>
      <c r="BQ820" s="699"/>
      <c r="BR820" s="283"/>
      <c r="BS820" s="284"/>
      <c r="BT820" s="20"/>
      <c r="BU820" s="20"/>
      <c r="BV820" s="98"/>
    </row>
    <row r="821" spans="1:77" s="21" customFormat="1" ht="33.75" customHeight="1" thickBot="1" x14ac:dyDescent="0.5">
      <c r="A821" s="98"/>
      <c r="B821" s="285"/>
      <c r="C821" s="286"/>
      <c r="D821" s="634"/>
      <c r="E821" s="635"/>
      <c r="F821" s="287"/>
      <c r="G821" s="287"/>
      <c r="H821" s="530"/>
      <c r="I821" s="637"/>
      <c r="J821" s="530"/>
      <c r="K821" s="637"/>
      <c r="L821" s="640"/>
      <c r="M821" s="641"/>
      <c r="N821" s="549">
        <f>IF((N818+N820)=0,0,N818/(N818+N820)*100)</f>
        <v>0</v>
      </c>
      <c r="O821" s="520"/>
      <c r="P821" s="640"/>
      <c r="Q821" s="637"/>
      <c r="R821" s="640"/>
      <c r="S821" s="641"/>
      <c r="T821" s="549"/>
      <c r="U821" s="520"/>
      <c r="V821" s="530"/>
      <c r="W821" s="531"/>
      <c r="X821" s="530"/>
      <c r="Y821" s="531"/>
      <c r="Z821" s="530"/>
      <c r="AA821" s="531"/>
      <c r="AB821" s="530"/>
      <c r="AC821" s="531"/>
      <c r="AD821" s="641"/>
      <c r="AE821" s="637"/>
      <c r="AF821" s="640"/>
      <c r="AG821" s="641"/>
      <c r="AH821" s="549"/>
      <c r="AI821" s="520"/>
      <c r="AJ821" s="640"/>
      <c r="AK821" s="637"/>
      <c r="AL821" s="640"/>
      <c r="AM821" s="641"/>
      <c r="AN821" s="549"/>
      <c r="AO821" s="520"/>
      <c r="AP821" s="640"/>
      <c r="AQ821" s="637"/>
      <c r="AR821" s="640"/>
      <c r="AS821" s="641"/>
      <c r="AT821" s="549"/>
      <c r="AU821" s="520"/>
      <c r="AV821" s="519"/>
      <c r="AW821" s="619"/>
      <c r="AX821" s="622"/>
      <c r="AY821" s="625"/>
      <c r="AZ821" s="549"/>
      <c r="BA821" s="520"/>
      <c r="BB821" s="640"/>
      <c r="BC821" s="637"/>
      <c r="BD821" s="640"/>
      <c r="BE821" s="641"/>
      <c r="BF821" s="549"/>
      <c r="BG821" s="520"/>
      <c r="BH821" s="519"/>
      <c r="BI821" s="619"/>
      <c r="BJ821" s="622"/>
      <c r="BK821" s="625"/>
      <c r="BL821" s="549"/>
      <c r="BM821" s="665"/>
      <c r="BN821" s="696"/>
      <c r="BO821" s="697"/>
      <c r="BP821" s="698"/>
      <c r="BQ821" s="700"/>
      <c r="BR821" s="79"/>
      <c r="BS821" s="79"/>
      <c r="BT821" s="20"/>
      <c r="BU821" s="20"/>
      <c r="BV821" s="98"/>
    </row>
    <row r="822" spans="1:77" ht="16.5" customHeight="1" thickTop="1" thickBot="1" x14ac:dyDescent="0.5">
      <c r="A822" s="95"/>
      <c r="B822" s="288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289"/>
      <c r="AI822" s="289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  <c r="BK822" s="70"/>
      <c r="BL822" s="70"/>
      <c r="BM822" s="70"/>
      <c r="BN822" s="70"/>
      <c r="BO822" s="70"/>
      <c r="BP822" s="70"/>
      <c r="BQ822" s="89"/>
      <c r="BR822" s="674">
        <f>IF((J818+L820)=0,0,(J818/(J818+L820)*100)%)</f>
        <v>0</v>
      </c>
      <c r="BS822" s="675"/>
      <c r="BT822" s="674">
        <f>IF((L818+J820)=0,0,(L818/(L818+J820)*100)%)</f>
        <v>0</v>
      </c>
      <c r="BU822" s="675"/>
      <c r="BV822" s="95"/>
    </row>
    <row r="823" spans="1:77" s="23" customFormat="1" ht="79.5" customHeight="1" thickTop="1" thickBot="1" x14ac:dyDescent="0.55000000000000004">
      <c r="A823" s="99"/>
      <c r="B823" s="565" t="s">
        <v>64</v>
      </c>
      <c r="C823" s="566"/>
      <c r="D823" s="113"/>
      <c r="E823" s="532" t="s">
        <v>54</v>
      </c>
      <c r="F823" s="532"/>
      <c r="G823" s="532"/>
      <c r="H823" s="532"/>
      <c r="I823" s="94"/>
      <c r="J823" s="533"/>
      <c r="K823" s="534"/>
      <c r="L823" s="535"/>
      <c r="M823" s="290"/>
      <c r="N823" s="533"/>
      <c r="O823" s="534"/>
      <c r="P823" s="535"/>
      <c r="Q823" s="536" t="s">
        <v>47</v>
      </c>
      <c r="R823" s="537"/>
      <c r="S823" s="537"/>
      <c r="T823" s="538"/>
      <c r="U823" s="533"/>
      <c r="V823" s="534"/>
      <c r="W823" s="535"/>
      <c r="X823" s="290"/>
      <c r="Y823" s="533"/>
      <c r="Z823" s="534"/>
      <c r="AA823" s="535"/>
      <c r="AB823" s="536" t="s">
        <v>49</v>
      </c>
      <c r="AC823" s="537"/>
      <c r="AD823" s="537"/>
      <c r="AE823" s="538"/>
      <c r="AF823" s="533"/>
      <c r="AG823" s="534"/>
      <c r="AH823" s="535"/>
      <c r="AI823" s="290"/>
      <c r="AJ823" s="533"/>
      <c r="AK823" s="534"/>
      <c r="AL823" s="535"/>
      <c r="AM823" s="536" t="s">
        <v>53</v>
      </c>
      <c r="AN823" s="537"/>
      <c r="AO823" s="537"/>
      <c r="AP823" s="538"/>
      <c r="AQ823" s="533"/>
      <c r="AR823" s="534"/>
      <c r="AS823" s="535"/>
      <c r="AT823" s="72"/>
      <c r="AU823" s="533"/>
      <c r="AV823" s="534"/>
      <c r="AW823" s="535"/>
      <c r="AX823" s="291"/>
      <c r="AY823" s="291"/>
      <c r="AZ823" s="291"/>
      <c r="BA823" s="291"/>
      <c r="BB823" s="567" t="s">
        <v>20</v>
      </c>
      <c r="BC823" s="567"/>
      <c r="BD823" s="567"/>
      <c r="BE823" s="567"/>
      <c r="BF823" s="568"/>
      <c r="BG823" s="539">
        <f>BN818</f>
        <v>0</v>
      </c>
      <c r="BH823" s="540"/>
      <c r="BI823" s="541"/>
      <c r="BJ823" s="292"/>
      <c r="BK823" s="539">
        <f>BN820</f>
        <v>0</v>
      </c>
      <c r="BL823" s="540"/>
      <c r="BM823" s="541"/>
      <c r="BN823" s="73"/>
      <c r="BO823" s="73"/>
      <c r="BP823" s="73"/>
      <c r="BQ823" s="90"/>
      <c r="BR823" s="24"/>
      <c r="BS823" s="24"/>
      <c r="BT823" s="22"/>
      <c r="BU823" s="22"/>
      <c r="BV823" s="99"/>
    </row>
    <row r="824" spans="1:77" ht="15.6" customHeight="1" thickTop="1" thickBot="1" x14ac:dyDescent="0.55000000000000004">
      <c r="A824" s="95"/>
      <c r="B824" s="293"/>
      <c r="C824" s="67"/>
      <c r="D824" s="67"/>
      <c r="E824" s="294"/>
      <c r="F824" s="295"/>
      <c r="G824" s="295"/>
      <c r="H824" s="94"/>
      <c r="I824" s="94"/>
      <c r="J824" s="296"/>
      <c r="K824" s="296"/>
      <c r="L824" s="296"/>
      <c r="M824" s="296"/>
      <c r="N824" s="296"/>
      <c r="O824" s="296"/>
      <c r="P824" s="296"/>
      <c r="Q824" s="295"/>
      <c r="R824" s="295"/>
      <c r="S824" s="295"/>
      <c r="T824" s="295"/>
      <c r="U824" s="296"/>
      <c r="V824" s="296"/>
      <c r="W824" s="296"/>
      <c r="X824" s="297"/>
      <c r="Y824" s="296"/>
      <c r="Z824" s="296"/>
      <c r="AA824" s="296"/>
      <c r="AB824" s="295"/>
      <c r="AC824" s="295"/>
      <c r="AD824" s="295"/>
      <c r="AE824" s="295"/>
      <c r="AF824" s="296"/>
      <c r="AG824" s="296"/>
      <c r="AH824" s="296"/>
      <c r="AI824" s="296"/>
      <c r="AJ824" s="297"/>
      <c r="AK824" s="297"/>
      <c r="AL824" s="296"/>
      <c r="AM824" s="295"/>
      <c r="AN824" s="295"/>
      <c r="AO824" s="295"/>
      <c r="AP824" s="295"/>
      <c r="AQ824" s="296"/>
      <c r="AR824" s="296"/>
      <c r="AS824" s="296"/>
      <c r="AT824" s="296"/>
      <c r="AU824" s="296"/>
      <c r="AV824" s="72"/>
      <c r="AW824" s="72"/>
      <c r="AX824" s="74"/>
      <c r="AY824" s="74"/>
      <c r="AZ824" s="74"/>
      <c r="BA824" s="74"/>
      <c r="BB824" s="295"/>
      <c r="BC824" s="298"/>
      <c r="BD824" s="298"/>
      <c r="BE824" s="299"/>
      <c r="BF824" s="300"/>
      <c r="BG824" s="301"/>
      <c r="BH824" s="301"/>
      <c r="BI824" s="72"/>
      <c r="BJ824" s="302"/>
      <c r="BK824" s="303"/>
      <c r="BL824" s="303"/>
      <c r="BM824" s="72"/>
      <c r="BN824" s="74"/>
      <c r="BO824" s="74"/>
      <c r="BP824" s="74"/>
      <c r="BQ824" s="91"/>
      <c r="BR824" s="25"/>
      <c r="BS824" s="25"/>
      <c r="BT824" s="15"/>
      <c r="BU824" s="15"/>
      <c r="BV824" s="95"/>
    </row>
    <row r="825" spans="1:77" s="23" customFormat="1" ht="79.5" customHeight="1" thickTop="1" thickBot="1" x14ac:dyDescent="0.55000000000000004">
      <c r="A825" s="99"/>
      <c r="B825" s="569" t="s">
        <v>46</v>
      </c>
      <c r="C825" s="567"/>
      <c r="D825" s="113"/>
      <c r="E825" s="532" t="s">
        <v>55</v>
      </c>
      <c r="F825" s="532"/>
      <c r="G825" s="532"/>
      <c r="H825" s="532"/>
      <c r="I825" s="94"/>
      <c r="J825" s="539">
        <f>J823</f>
        <v>0</v>
      </c>
      <c r="K825" s="540"/>
      <c r="L825" s="541"/>
      <c r="M825" s="290"/>
      <c r="N825" s="539">
        <f>N823</f>
        <v>0</v>
      </c>
      <c r="O825" s="540"/>
      <c r="P825" s="541"/>
      <c r="Q825" s="536" t="s">
        <v>51</v>
      </c>
      <c r="R825" s="537"/>
      <c r="S825" s="537"/>
      <c r="T825" s="538"/>
      <c r="U825" s="539">
        <f>U823-J823</f>
        <v>0</v>
      </c>
      <c r="V825" s="540"/>
      <c r="W825" s="541"/>
      <c r="X825" s="290"/>
      <c r="Y825" s="539">
        <f>Y823-N823</f>
        <v>0</v>
      </c>
      <c r="Z825" s="540"/>
      <c r="AA825" s="541"/>
      <c r="AB825" s="536" t="s">
        <v>50</v>
      </c>
      <c r="AC825" s="537"/>
      <c r="AD825" s="537"/>
      <c r="AE825" s="538"/>
      <c r="AF825" s="539">
        <f>AF823-U823</f>
        <v>0</v>
      </c>
      <c r="AG825" s="540"/>
      <c r="AH825" s="541"/>
      <c r="AI825" s="290"/>
      <c r="AJ825" s="539">
        <f>AJ823-Y823</f>
        <v>0</v>
      </c>
      <c r="AK825" s="540"/>
      <c r="AL825" s="541"/>
      <c r="AM825" s="536" t="s">
        <v>52</v>
      </c>
      <c r="AN825" s="537"/>
      <c r="AO825" s="537"/>
      <c r="AP825" s="538"/>
      <c r="AQ825" s="539">
        <f>AQ823-AF823</f>
        <v>0</v>
      </c>
      <c r="AR825" s="540"/>
      <c r="AS825" s="541"/>
      <c r="AT825" s="72"/>
      <c r="AU825" s="539">
        <f>AU823-AJ823</f>
        <v>0</v>
      </c>
      <c r="AV825" s="540"/>
      <c r="AW825" s="541"/>
      <c r="AX825" s="291"/>
      <c r="AY825" s="291"/>
      <c r="AZ825" s="291"/>
      <c r="BA825" s="291"/>
      <c r="BB825" s="567" t="s">
        <v>45</v>
      </c>
      <c r="BC825" s="567"/>
      <c r="BD825" s="567"/>
      <c r="BE825" s="567"/>
      <c r="BF825" s="568"/>
      <c r="BG825" s="539">
        <f>BG823-AQ823</f>
        <v>0</v>
      </c>
      <c r="BH825" s="540"/>
      <c r="BI825" s="541"/>
      <c r="BJ825" s="304"/>
      <c r="BK825" s="539">
        <f>BK823-AU823</f>
        <v>0</v>
      </c>
      <c r="BL825" s="540"/>
      <c r="BM825" s="541"/>
      <c r="BN825" s="73"/>
      <c r="BO825" s="73"/>
      <c r="BP825" s="73"/>
      <c r="BQ825" s="90"/>
      <c r="BR825" s="24"/>
      <c r="BS825" s="24"/>
      <c r="BT825" s="22"/>
      <c r="BU825" s="22"/>
      <c r="BV825" s="99"/>
      <c r="BY825" s="21"/>
    </row>
    <row r="826" spans="1:77" ht="18.75" customHeight="1" thickTop="1" thickBot="1" x14ac:dyDescent="0.5">
      <c r="A826" s="95"/>
      <c r="B826" s="305"/>
      <c r="C826" s="71"/>
      <c r="D826" s="71"/>
      <c r="E826" s="71"/>
      <c r="F826" s="92"/>
      <c r="G826" s="92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306"/>
      <c r="AI826" s="306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03" t="s">
        <v>153</v>
      </c>
      <c r="BD826" s="703"/>
      <c r="BE826" s="703"/>
      <c r="BF826" s="703"/>
      <c r="BG826" s="703"/>
      <c r="BH826" s="703"/>
      <c r="BI826" s="703"/>
      <c r="BJ826" s="703"/>
      <c r="BK826" s="703"/>
      <c r="BL826" s="703"/>
      <c r="BM826" s="703"/>
      <c r="BN826" s="703"/>
      <c r="BO826" s="703"/>
      <c r="BP826" s="703"/>
      <c r="BQ826" s="318"/>
      <c r="BR826" s="319"/>
      <c r="BS826" s="319"/>
      <c r="BT826" s="15"/>
      <c r="BU826" s="15"/>
      <c r="BV826" s="95"/>
    </row>
    <row r="827" spans="1:77" s="93" customFormat="1" ht="13.5" customHeight="1" thickTop="1" x14ac:dyDescent="0.45">
      <c r="A827" s="95"/>
      <c r="B827" s="99"/>
      <c r="C827" s="95"/>
      <c r="D827" s="95"/>
      <c r="E827" s="95"/>
      <c r="F827" s="96"/>
      <c r="G827" s="96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254"/>
      <c r="AI827" s="254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7"/>
      <c r="BR827" s="97"/>
      <c r="BS827" s="97"/>
      <c r="BT827" s="95"/>
      <c r="BU827" s="95"/>
      <c r="BV827" s="95"/>
    </row>
    <row r="828" spans="1:77" s="17" customFormat="1" ht="33.75" x14ac:dyDescent="0.5">
      <c r="A828" s="255"/>
      <c r="B828" s="604" t="s">
        <v>9</v>
      </c>
      <c r="C828" s="604"/>
      <c r="D828" s="604"/>
      <c r="E828" s="604"/>
      <c r="F828" s="604"/>
      <c r="G828" s="604"/>
      <c r="H828" s="604"/>
      <c r="I828" s="604"/>
      <c r="J828" s="604"/>
      <c r="K828" s="604"/>
      <c r="L828" s="604"/>
      <c r="M828" s="604"/>
      <c r="N828" s="604"/>
      <c r="O828" s="604"/>
      <c r="P828" s="604"/>
      <c r="Q828" s="604"/>
      <c r="R828" s="604"/>
      <c r="S828" s="604"/>
      <c r="T828" s="604"/>
      <c r="U828" s="604"/>
      <c r="V828" s="604"/>
      <c r="W828" s="604"/>
      <c r="X828" s="604"/>
      <c r="Y828" s="604"/>
      <c r="Z828" s="604"/>
      <c r="AA828" s="604"/>
      <c r="AB828" s="604"/>
      <c r="AC828" s="604"/>
      <c r="AD828" s="604"/>
      <c r="AE828" s="604"/>
      <c r="AF828" s="604"/>
      <c r="AG828" s="604"/>
      <c r="AH828" s="604"/>
      <c r="AI828" s="604"/>
      <c r="AJ828" s="604"/>
      <c r="AK828" s="604"/>
      <c r="AL828" s="604"/>
      <c r="AM828" s="604"/>
      <c r="AN828" s="604"/>
      <c r="AO828" s="604"/>
      <c r="AP828" s="604"/>
      <c r="AQ828" s="604"/>
      <c r="AR828" s="604"/>
      <c r="AS828" s="604"/>
      <c r="AT828" s="604"/>
      <c r="AU828" s="604"/>
      <c r="AV828" s="604"/>
      <c r="AW828" s="604"/>
      <c r="AX828" s="604"/>
      <c r="AY828" s="604"/>
      <c r="AZ828" s="604"/>
      <c r="BA828" s="604"/>
      <c r="BB828" s="604"/>
      <c r="BC828" s="604"/>
      <c r="BD828" s="604"/>
      <c r="BE828" s="604"/>
      <c r="BF828" s="604"/>
      <c r="BG828" s="604"/>
      <c r="BH828" s="604"/>
      <c r="BI828" s="604"/>
      <c r="BJ828" s="604"/>
      <c r="BK828" s="604"/>
      <c r="BL828" s="604"/>
      <c r="BM828" s="604"/>
      <c r="BN828" s="604"/>
      <c r="BO828" s="604"/>
      <c r="BP828" s="604"/>
      <c r="BQ828" s="256"/>
      <c r="BR828" s="256"/>
      <c r="BS828" s="256"/>
      <c r="BT828" s="257"/>
      <c r="BU828" s="257"/>
      <c r="BV828" s="255"/>
    </row>
    <row r="829" spans="1:77" ht="10.9" customHeight="1" x14ac:dyDescent="0.45">
      <c r="A829" s="95"/>
      <c r="B829" s="258"/>
      <c r="C829" s="62"/>
      <c r="D829" s="62"/>
      <c r="E829" s="62"/>
      <c r="F829" s="63"/>
      <c r="G829" s="63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259"/>
      <c r="AI829" s="259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94"/>
      <c r="BQ829" s="87"/>
      <c r="BR829" s="94"/>
      <c r="BS829" s="94"/>
      <c r="BT829" s="15"/>
      <c r="BU829" s="15"/>
      <c r="BV829" s="95"/>
    </row>
    <row r="830" spans="1:77" s="18" customFormat="1" ht="36.75" customHeight="1" x14ac:dyDescent="0.45">
      <c r="A830" s="260"/>
      <c r="B830" s="258"/>
      <c r="C830" s="261"/>
      <c r="D830" s="262" t="s">
        <v>10</v>
      </c>
      <c r="E830" s="605" t="str">
        <f>IF(ROSTER!D$3="","",ROSTER!D$3)</f>
        <v/>
      </c>
      <c r="F830" s="605"/>
      <c r="G830" s="605"/>
      <c r="H830" s="605"/>
      <c r="I830" s="605"/>
      <c r="J830" s="605"/>
      <c r="K830" s="605"/>
      <c r="L830" s="605"/>
      <c r="M830" s="605"/>
      <c r="N830" s="605"/>
      <c r="O830" s="605"/>
      <c r="P830" s="605"/>
      <c r="Q830" s="605"/>
      <c r="R830" s="605"/>
      <c r="S830" s="605"/>
      <c r="T830" s="605"/>
      <c r="U830" s="605"/>
      <c r="V830" s="605"/>
      <c r="W830" s="605"/>
      <c r="X830" s="605"/>
      <c r="Y830" s="605"/>
      <c r="Z830" s="605"/>
      <c r="AA830" s="605"/>
      <c r="AB830" s="605"/>
      <c r="AC830" s="605"/>
      <c r="AD830" s="605"/>
      <c r="AE830" s="605"/>
      <c r="AF830" s="316"/>
      <c r="AG830" s="606" t="s">
        <v>11</v>
      </c>
      <c r="AH830" s="606"/>
      <c r="AI830" s="606"/>
      <c r="AJ830" s="606"/>
      <c r="AK830" s="606"/>
      <c r="AL830" s="606"/>
      <c r="AM830" s="606"/>
      <c r="AN830" s="607"/>
      <c r="AO830" s="607"/>
      <c r="AP830" s="607"/>
      <c r="AQ830" s="607"/>
      <c r="AR830" s="607"/>
      <c r="AS830" s="607"/>
      <c r="AT830" s="607"/>
      <c r="AU830" s="607"/>
      <c r="AV830" s="607"/>
      <c r="AW830" s="607"/>
      <c r="AX830" s="607"/>
      <c r="AY830" s="607"/>
      <c r="AZ830" s="607"/>
      <c r="BA830" s="607"/>
      <c r="BB830" s="607"/>
      <c r="BC830" s="607"/>
      <c r="BD830" s="607"/>
      <c r="BE830" s="607"/>
      <c r="BF830" s="607"/>
      <c r="BG830" s="607"/>
      <c r="BH830" s="607"/>
      <c r="BI830" s="607"/>
      <c r="BJ830" s="607"/>
      <c r="BK830" s="607"/>
      <c r="BL830" s="607"/>
      <c r="BM830" s="607"/>
      <c r="BN830" s="607"/>
      <c r="BO830" s="607"/>
      <c r="BP830" s="94"/>
      <c r="BQ830" s="88" t="s">
        <v>130</v>
      </c>
      <c r="BR830" s="94"/>
      <c r="BS830" s="94"/>
      <c r="BT830" s="263"/>
      <c r="BU830" s="263"/>
      <c r="BV830" s="260"/>
    </row>
    <row r="831" spans="1:77" ht="8.85" customHeight="1" x14ac:dyDescent="0.45">
      <c r="A831" s="96"/>
      <c r="B831" s="258"/>
      <c r="C831" s="259" t="s">
        <v>39</v>
      </c>
      <c r="D831" s="259"/>
      <c r="E831" s="259"/>
      <c r="F831" s="63"/>
      <c r="G831" s="63"/>
      <c r="H831" s="259"/>
      <c r="I831" s="259"/>
      <c r="J831" s="317"/>
      <c r="K831" s="317"/>
      <c r="L831" s="317"/>
      <c r="M831" s="317"/>
      <c r="N831" s="317"/>
      <c r="O831" s="317"/>
      <c r="P831" s="317"/>
      <c r="Q831" s="317"/>
      <c r="R831" s="317"/>
      <c r="S831" s="317"/>
      <c r="T831" s="317"/>
      <c r="U831" s="317"/>
      <c r="V831" s="317"/>
      <c r="W831" s="317"/>
      <c r="X831" s="317"/>
      <c r="Y831" s="317"/>
      <c r="Z831" s="317"/>
      <c r="AA831" s="317"/>
      <c r="AB831" s="317"/>
      <c r="AC831" s="317"/>
      <c r="AD831" s="317"/>
      <c r="AE831" s="317"/>
      <c r="AF831" s="317"/>
      <c r="AG831" s="317"/>
      <c r="AH831" s="317"/>
      <c r="AI831" s="259"/>
      <c r="AJ831" s="264"/>
      <c r="AK831" s="265"/>
      <c r="AL831" s="265"/>
      <c r="AM831" s="265"/>
      <c r="AN831" s="265"/>
      <c r="AO831" s="265"/>
      <c r="AP831" s="265"/>
      <c r="AQ831" s="266"/>
      <c r="AR831" s="266"/>
      <c r="AS831" s="266"/>
      <c r="AT831" s="266"/>
      <c r="AU831" s="266"/>
      <c r="AV831" s="266"/>
      <c r="AW831" s="266"/>
      <c r="AX831" s="266"/>
      <c r="AY831" s="266"/>
      <c r="AZ831" s="266"/>
      <c r="BA831" s="266"/>
      <c r="BB831" s="266"/>
      <c r="BC831" s="266"/>
      <c r="BD831" s="266"/>
      <c r="BE831" s="266"/>
      <c r="BF831" s="266"/>
      <c r="BG831" s="266"/>
      <c r="BH831" s="266"/>
      <c r="BI831" s="266"/>
      <c r="BJ831" s="266"/>
      <c r="BK831" s="266"/>
      <c r="BL831" s="266"/>
      <c r="BM831" s="266"/>
      <c r="BN831" s="266"/>
      <c r="BO831" s="266"/>
      <c r="BP831" s="266"/>
      <c r="BQ831" s="267"/>
      <c r="BR831" s="267"/>
      <c r="BS831" s="267"/>
      <c r="BT831" s="268"/>
      <c r="BU831" s="268"/>
      <c r="BV831" s="96"/>
    </row>
    <row r="832" spans="1:77" s="18" customFormat="1" ht="33.75" x14ac:dyDescent="0.45">
      <c r="A832" s="260"/>
      <c r="B832" s="258"/>
      <c r="C832" s="608" t="s">
        <v>38</v>
      </c>
      <c r="D832" s="608"/>
      <c r="E832" s="607"/>
      <c r="F832" s="607"/>
      <c r="G832" s="607"/>
      <c r="H832" s="607"/>
      <c r="I832" s="607"/>
      <c r="J832" s="607"/>
      <c r="K832" s="607"/>
      <c r="L832" s="607"/>
      <c r="M832" s="607"/>
      <c r="N832" s="607"/>
      <c r="O832" s="607"/>
      <c r="P832" s="607"/>
      <c r="Q832" s="607"/>
      <c r="R832" s="607"/>
      <c r="S832" s="607"/>
      <c r="T832" s="607"/>
      <c r="U832" s="607"/>
      <c r="V832" s="607"/>
      <c r="W832" s="607"/>
      <c r="X832" s="607"/>
      <c r="Y832" s="607"/>
      <c r="Z832" s="607"/>
      <c r="AA832" s="607"/>
      <c r="AB832" s="607"/>
      <c r="AC832" s="607"/>
      <c r="AD832" s="607"/>
      <c r="AE832" s="607"/>
      <c r="AF832" s="316"/>
      <c r="AG832" s="609" t="s">
        <v>21</v>
      </c>
      <c r="AH832" s="609"/>
      <c r="AI832" s="609"/>
      <c r="AJ832" s="609"/>
      <c r="AK832" s="607"/>
      <c r="AL832" s="607"/>
      <c r="AM832" s="607"/>
      <c r="AN832" s="607"/>
      <c r="AO832" s="607"/>
      <c r="AP832" s="607"/>
      <c r="AQ832" s="607"/>
      <c r="AR832" s="607"/>
      <c r="AS832" s="607"/>
      <c r="AT832" s="607"/>
      <c r="AU832" s="607"/>
      <c r="AV832" s="607"/>
      <c r="AW832" s="607"/>
      <c r="AX832" s="607"/>
      <c r="AY832" s="607"/>
      <c r="AZ832" s="607"/>
      <c r="BA832" s="607"/>
      <c r="BB832" s="607"/>
      <c r="BC832" s="610" t="s">
        <v>12</v>
      </c>
      <c r="BD832" s="610"/>
      <c r="BE832" s="610"/>
      <c r="BF832" s="611"/>
      <c r="BG832" s="611"/>
      <c r="BH832" s="611"/>
      <c r="BI832" s="611"/>
      <c r="BJ832" s="611"/>
      <c r="BK832" s="611"/>
      <c r="BL832" s="611"/>
      <c r="BM832" s="611"/>
      <c r="BN832" s="611"/>
      <c r="BO832" s="611"/>
      <c r="BP832" s="64"/>
      <c r="BQ832" s="269"/>
      <c r="BR832" s="65"/>
      <c r="BS832" s="65"/>
      <c r="BT832" s="270">
        <f>IF(BF832=0,0,1)</f>
        <v>0</v>
      </c>
      <c r="BU832" s="18">
        <f>IF((BG882+BK882)&gt;(AQ882+AU882),1,0)</f>
        <v>0</v>
      </c>
      <c r="BV832" s="271"/>
    </row>
    <row r="833" spans="1:79" ht="9.6" customHeight="1" x14ac:dyDescent="0.45">
      <c r="A833" s="95"/>
      <c r="B833" s="258"/>
      <c r="C833" s="62"/>
      <c r="D833" s="62"/>
      <c r="E833" s="62"/>
      <c r="F833" s="63"/>
      <c r="G833" s="63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259"/>
      <c r="AI833" s="259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6"/>
      <c r="BR833" s="66"/>
      <c r="BS833" s="66"/>
      <c r="BT833" s="15"/>
      <c r="BU833" s="15"/>
      <c r="BV833" s="95"/>
    </row>
    <row r="834" spans="1:79" ht="8.85" customHeight="1" thickBot="1" x14ac:dyDescent="0.5">
      <c r="A834" s="95"/>
      <c r="B834" s="113"/>
      <c r="C834" s="67"/>
      <c r="D834" s="67"/>
      <c r="E834" s="67"/>
      <c r="F834" s="68"/>
      <c r="G834" s="68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272"/>
      <c r="AI834" s="272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9"/>
      <c r="BR834" s="69"/>
      <c r="BS834" s="69"/>
      <c r="BT834" s="15"/>
      <c r="BU834" s="15"/>
      <c r="BV834" s="95"/>
    </row>
    <row r="835" spans="1:79" s="18" customFormat="1" ht="40.5" customHeight="1" thickTop="1" x14ac:dyDescent="0.4">
      <c r="A835" s="271"/>
      <c r="B835" s="652" t="s">
        <v>0</v>
      </c>
      <c r="C835" s="648" t="s">
        <v>1</v>
      </c>
      <c r="D835" s="649"/>
      <c r="E835" s="273" t="s">
        <v>28</v>
      </c>
      <c r="F835" s="546" t="s">
        <v>100</v>
      </c>
      <c r="G835" s="546" t="s">
        <v>101</v>
      </c>
      <c r="H835" s="644" t="s">
        <v>41</v>
      </c>
      <c r="I835" s="645"/>
      <c r="J835" s="554" t="s">
        <v>7</v>
      </c>
      <c r="K835" s="554"/>
      <c r="L835" s="554"/>
      <c r="M835" s="554"/>
      <c r="N835" s="554"/>
      <c r="O835" s="554"/>
      <c r="P835" s="554" t="s">
        <v>2</v>
      </c>
      <c r="Q835" s="554"/>
      <c r="R835" s="554"/>
      <c r="S835" s="554"/>
      <c r="T835" s="554"/>
      <c r="U835" s="555"/>
      <c r="V835" s="550" t="s">
        <v>158</v>
      </c>
      <c r="W835" s="551"/>
      <c r="X835" s="550" t="s">
        <v>35</v>
      </c>
      <c r="Y835" s="551"/>
      <c r="Z835" s="550" t="s">
        <v>36</v>
      </c>
      <c r="AA835" s="551"/>
      <c r="AB835" s="550" t="s">
        <v>44</v>
      </c>
      <c r="AC835" s="551"/>
      <c r="AD835" s="554" t="s">
        <v>6</v>
      </c>
      <c r="AE835" s="554"/>
      <c r="AF835" s="554"/>
      <c r="AG835" s="554"/>
      <c r="AH835" s="554"/>
      <c r="AI835" s="554"/>
      <c r="AJ835" s="554" t="s">
        <v>68</v>
      </c>
      <c r="AK835" s="554"/>
      <c r="AL835" s="554"/>
      <c r="AM835" s="554"/>
      <c r="AN835" s="554"/>
      <c r="AO835" s="554"/>
      <c r="AP835" s="554" t="s">
        <v>69</v>
      </c>
      <c r="AQ835" s="554"/>
      <c r="AR835" s="554"/>
      <c r="AS835" s="554"/>
      <c r="AT835" s="554"/>
      <c r="AU835" s="554"/>
      <c r="AV835" s="554" t="s">
        <v>70</v>
      </c>
      <c r="AW835" s="554"/>
      <c r="AX835" s="554"/>
      <c r="AY835" s="554"/>
      <c r="AZ835" s="554"/>
      <c r="BA835" s="555"/>
      <c r="BB835" s="554" t="s">
        <v>4</v>
      </c>
      <c r="BC835" s="554"/>
      <c r="BD835" s="554"/>
      <c r="BE835" s="554"/>
      <c r="BF835" s="554"/>
      <c r="BG835" s="554"/>
      <c r="BH835" s="554" t="s">
        <v>71</v>
      </c>
      <c r="BI835" s="554"/>
      <c r="BJ835" s="554"/>
      <c r="BK835" s="554"/>
      <c r="BL835" s="554"/>
      <c r="BM835" s="556"/>
      <c r="BN835" s="557" t="s">
        <v>25</v>
      </c>
      <c r="BO835" s="558"/>
      <c r="BP835" s="559"/>
      <c r="BQ835" s="691" t="s">
        <v>110</v>
      </c>
      <c r="BR835" s="691" t="s">
        <v>86</v>
      </c>
      <c r="BS835" s="691" t="s">
        <v>87</v>
      </c>
      <c r="BT835" s="274"/>
      <c r="BU835" s="274"/>
      <c r="BV835" s="271"/>
    </row>
    <row r="836" spans="1:79" s="18" customFormat="1" ht="41.25" customHeight="1" x14ac:dyDescent="0.7">
      <c r="A836" s="271"/>
      <c r="B836" s="653"/>
      <c r="C836" s="650"/>
      <c r="D836" s="651"/>
      <c r="E836" s="275" t="s">
        <v>102</v>
      </c>
      <c r="F836" s="547"/>
      <c r="G836" s="547"/>
      <c r="H836" s="646"/>
      <c r="I836" s="647"/>
      <c r="J836" s="525" t="s">
        <v>17</v>
      </c>
      <c r="K836" s="526"/>
      <c r="L836" s="521" t="s">
        <v>18</v>
      </c>
      <c r="M836" s="522"/>
      <c r="N836" s="523" t="s">
        <v>19</v>
      </c>
      <c r="O836" s="524"/>
      <c r="P836" s="525" t="s">
        <v>26</v>
      </c>
      <c r="Q836" s="526"/>
      <c r="R836" s="521" t="s">
        <v>24</v>
      </c>
      <c r="S836" s="522"/>
      <c r="T836" s="523" t="s">
        <v>19</v>
      </c>
      <c r="U836" s="527"/>
      <c r="V836" s="552"/>
      <c r="W836" s="553"/>
      <c r="X836" s="552"/>
      <c r="Y836" s="553"/>
      <c r="Z836" s="552"/>
      <c r="AA836" s="553"/>
      <c r="AB836" s="552"/>
      <c r="AC836" s="553"/>
      <c r="AD836" s="525" t="s">
        <v>48</v>
      </c>
      <c r="AE836" s="526"/>
      <c r="AF836" s="521" t="s">
        <v>23</v>
      </c>
      <c r="AG836" s="522"/>
      <c r="AH836" s="563" t="s">
        <v>5</v>
      </c>
      <c r="AI836" s="564"/>
      <c r="AJ836" s="525" t="s">
        <v>48</v>
      </c>
      <c r="AK836" s="526"/>
      <c r="AL836" s="521" t="s">
        <v>23</v>
      </c>
      <c r="AM836" s="522"/>
      <c r="AN836" s="563" t="s">
        <v>5</v>
      </c>
      <c r="AO836" s="564"/>
      <c r="AP836" s="525" t="s">
        <v>48</v>
      </c>
      <c r="AQ836" s="526"/>
      <c r="AR836" s="521" t="s">
        <v>23</v>
      </c>
      <c r="AS836" s="522"/>
      <c r="AT836" s="563" t="s">
        <v>5</v>
      </c>
      <c r="AU836" s="564"/>
      <c r="AV836" s="525" t="s">
        <v>48</v>
      </c>
      <c r="AW836" s="526"/>
      <c r="AX836" s="521" t="s">
        <v>23</v>
      </c>
      <c r="AY836" s="522"/>
      <c r="AZ836" s="563" t="s">
        <v>5</v>
      </c>
      <c r="BA836" s="655"/>
      <c r="BB836" s="525" t="s">
        <v>48</v>
      </c>
      <c r="BC836" s="526"/>
      <c r="BD836" s="521" t="s">
        <v>23</v>
      </c>
      <c r="BE836" s="522"/>
      <c r="BF836" s="563" t="s">
        <v>5</v>
      </c>
      <c r="BG836" s="564"/>
      <c r="BH836" s="525" t="s">
        <v>48</v>
      </c>
      <c r="BI836" s="526"/>
      <c r="BJ836" s="521" t="s">
        <v>23</v>
      </c>
      <c r="BK836" s="522"/>
      <c r="BL836" s="563" t="s">
        <v>5</v>
      </c>
      <c r="BM836" s="564"/>
      <c r="BN836" s="560"/>
      <c r="BO836" s="561"/>
      <c r="BP836" s="562"/>
      <c r="BQ836" s="692"/>
      <c r="BR836" s="692"/>
      <c r="BS836" s="692"/>
      <c r="BT836" s="274"/>
      <c r="BU836" s="274"/>
      <c r="BV836" s="271"/>
      <c r="CA836" s="104"/>
    </row>
    <row r="837" spans="1:79" ht="23.85" customHeight="1" x14ac:dyDescent="0.35">
      <c r="A837" s="276"/>
      <c r="B837" s="570" t="str">
        <f>IF(ROSTER!B$8="","",ROSTER!B$8)</f>
        <v/>
      </c>
      <c r="C837" s="572" t="str">
        <f>IF(ROSTER!C$8="","",ROSTER!C$8)</f>
        <v/>
      </c>
      <c r="D837" s="573"/>
      <c r="E837" s="574"/>
      <c r="F837" s="576">
        <f>IF(E837="y",1,IF(E837="S",1,0))</f>
        <v>0</v>
      </c>
      <c r="G837" s="582">
        <f>IF(E837="S",1,0)</f>
        <v>0</v>
      </c>
      <c r="H837" s="578"/>
      <c r="I837" s="543"/>
      <c r="J837" s="542"/>
      <c r="K837" s="580"/>
      <c r="L837" s="584"/>
      <c r="M837" s="585"/>
      <c r="N837" s="588">
        <f>L837+J837</f>
        <v>0</v>
      </c>
      <c r="O837" s="589"/>
      <c r="P837" s="542"/>
      <c r="Q837" s="580"/>
      <c r="R837" s="584"/>
      <c r="S837" s="585"/>
      <c r="T837" s="588">
        <f>R837-P837</f>
        <v>0</v>
      </c>
      <c r="U837" s="588"/>
      <c r="V837" s="542"/>
      <c r="W837" s="543"/>
      <c r="X837" s="593"/>
      <c r="Y837" s="543"/>
      <c r="Z837" s="542"/>
      <c r="AA837" s="543"/>
      <c r="AB837" s="542"/>
      <c r="AC837" s="543"/>
      <c r="AD837" s="542"/>
      <c r="AE837" s="580"/>
      <c r="AF837" s="584"/>
      <c r="AG837" s="585"/>
      <c r="AH837" s="595">
        <f>IF(AD837=0,0,(AF837/AD837)*100)</f>
        <v>0</v>
      </c>
      <c r="AI837" s="596"/>
      <c r="AJ837" s="542"/>
      <c r="AK837" s="580"/>
      <c r="AL837" s="584"/>
      <c r="AM837" s="585"/>
      <c r="AN837" s="595">
        <f>IF(AJ837=0,0,(AL837/AJ837)*100)</f>
        <v>0</v>
      </c>
      <c r="AO837" s="596"/>
      <c r="AP837" s="542"/>
      <c r="AQ837" s="580"/>
      <c r="AR837" s="584"/>
      <c r="AS837" s="585"/>
      <c r="AT837" s="595">
        <f>IF(AP837=0,0,(AR837/AP837)*100)</f>
        <v>0</v>
      </c>
      <c r="AU837" s="596"/>
      <c r="AV837" s="599">
        <f>AD837+AJ837+AP837</f>
        <v>0</v>
      </c>
      <c r="AW837" s="600"/>
      <c r="AX837" s="630">
        <f>AF837+AL837+AR837</f>
        <v>0</v>
      </c>
      <c r="AY837" s="631"/>
      <c r="AZ837" s="595">
        <f>IF(AV837=0,0,(AX837/AV837)*100)</f>
        <v>0</v>
      </c>
      <c r="BA837" s="596"/>
      <c r="BB837" s="542"/>
      <c r="BC837" s="580"/>
      <c r="BD837" s="584"/>
      <c r="BE837" s="585"/>
      <c r="BF837" s="595">
        <f>IF(BB837=0,0,(BD837/BB837)*100)</f>
        <v>0</v>
      </c>
      <c r="BG837" s="596"/>
      <c r="BH837" s="599">
        <f>AV837+BB837</f>
        <v>0</v>
      </c>
      <c r="BI837" s="600"/>
      <c r="BJ837" s="630">
        <f>AX837+BD837</f>
        <v>0</v>
      </c>
      <c r="BK837" s="631"/>
      <c r="BL837" s="595">
        <f>IF(BH837=0,0,(BJ837/BH837)*100)</f>
        <v>0</v>
      </c>
      <c r="BM837" s="596"/>
      <c r="BN837" s="656">
        <f>(AF837*2)+(AL837*2)+(AR837*3)+BD837</f>
        <v>0</v>
      </c>
      <c r="BO837" s="657"/>
      <c r="BP837" s="658"/>
      <c r="BQ837" s="676">
        <f>IF(BS837=0,0,50*BR837/BS837)</f>
        <v>0</v>
      </c>
      <c r="BR837" s="662">
        <f>(BN837*BU$837)+(N837*BU$838)+(Z837*BU$839)+(R837*BU$840)+(X837*BU$841)+(AB837*BU$842)+(V837*BU$847)</f>
        <v>0</v>
      </c>
      <c r="BS837" s="662">
        <f>((BB837-BD837)*BU$844)+((AV837-AX837)*BU$843)+(H837*BU$845)+(P837*BU$846)</f>
        <v>0</v>
      </c>
      <c r="BT837" s="19" t="s">
        <v>75</v>
      </c>
      <c r="BU837" s="277">
        <f>IF(BQ832="B",'VALUE POINTS'!L$10,IF('GAME STATS'!BQ832="C",'VALUE POINTS'!M$10,'VALUE POINTS'!K$10))</f>
        <v>1</v>
      </c>
      <c r="BV837" s="278"/>
    </row>
    <row r="838" spans="1:79" ht="23.85" customHeight="1" x14ac:dyDescent="0.35">
      <c r="A838" s="276"/>
      <c r="B838" s="571"/>
      <c r="C838" s="642" t="str">
        <f>IF(ROSTER!D$8="","",ROSTER!D$8)</f>
        <v/>
      </c>
      <c r="D838" s="643"/>
      <c r="E838" s="575"/>
      <c r="F838" s="577"/>
      <c r="G838" s="583"/>
      <c r="H838" s="579"/>
      <c r="I838" s="545"/>
      <c r="J838" s="544"/>
      <c r="K838" s="581"/>
      <c r="L838" s="586"/>
      <c r="M838" s="587"/>
      <c r="N838" s="592"/>
      <c r="O838" s="603"/>
      <c r="P838" s="544"/>
      <c r="Q838" s="581"/>
      <c r="R838" s="586"/>
      <c r="S838" s="587"/>
      <c r="T838" s="592"/>
      <c r="U838" s="592"/>
      <c r="V838" s="544"/>
      <c r="W838" s="545"/>
      <c r="X838" s="594"/>
      <c r="Y838" s="545"/>
      <c r="Z838" s="544"/>
      <c r="AA838" s="545"/>
      <c r="AB838" s="544"/>
      <c r="AC838" s="545"/>
      <c r="AD838" s="544"/>
      <c r="AE838" s="581"/>
      <c r="AF838" s="586"/>
      <c r="AG838" s="587"/>
      <c r="AH838" s="626"/>
      <c r="AI838" s="627"/>
      <c r="AJ838" s="544"/>
      <c r="AK838" s="581"/>
      <c r="AL838" s="586"/>
      <c r="AM838" s="587"/>
      <c r="AN838" s="626"/>
      <c r="AO838" s="627"/>
      <c r="AP838" s="544"/>
      <c r="AQ838" s="581"/>
      <c r="AR838" s="586"/>
      <c r="AS838" s="587"/>
      <c r="AT838" s="626"/>
      <c r="AU838" s="627"/>
      <c r="AV838" s="628"/>
      <c r="AW838" s="629"/>
      <c r="AX838" s="632"/>
      <c r="AY838" s="633"/>
      <c r="AZ838" s="626"/>
      <c r="BA838" s="627"/>
      <c r="BB838" s="544"/>
      <c r="BC838" s="581"/>
      <c r="BD838" s="586"/>
      <c r="BE838" s="587"/>
      <c r="BF838" s="626"/>
      <c r="BG838" s="627"/>
      <c r="BH838" s="628"/>
      <c r="BI838" s="629"/>
      <c r="BJ838" s="632"/>
      <c r="BK838" s="633"/>
      <c r="BL838" s="626"/>
      <c r="BM838" s="627"/>
      <c r="BN838" s="678"/>
      <c r="BO838" s="679"/>
      <c r="BP838" s="680"/>
      <c r="BQ838" s="677"/>
      <c r="BR838" s="663"/>
      <c r="BS838" s="663"/>
      <c r="BT838" s="19" t="s">
        <v>76</v>
      </c>
      <c r="BU838" s="277">
        <f>IF(BQ832="B",'VALUE POINTS'!L$11,IF('GAME STATS'!BQ832="C",'VALUE POINTS'!M$11,'VALUE POINTS'!K$11))</f>
        <v>1</v>
      </c>
      <c r="BV838" s="278"/>
    </row>
    <row r="839" spans="1:79" ht="21.75" customHeight="1" x14ac:dyDescent="0.4">
      <c r="A839" s="95"/>
      <c r="B839" s="570" t="str">
        <f>IF(ROSTER!B$10="","",ROSTER!B$10)</f>
        <v/>
      </c>
      <c r="C839" s="572" t="str">
        <f>IF(ROSTER!C$10="","",ROSTER!C$10)</f>
        <v/>
      </c>
      <c r="D839" s="573"/>
      <c r="E839" s="574"/>
      <c r="F839" s="576">
        <f>IF(E839="y",1,IF(E839="S",1,0))</f>
        <v>0</v>
      </c>
      <c r="G839" s="582">
        <f>IF(E839="S",1,0)</f>
        <v>0</v>
      </c>
      <c r="H839" s="578"/>
      <c r="I839" s="543"/>
      <c r="J839" s="542"/>
      <c r="K839" s="580"/>
      <c r="L839" s="584"/>
      <c r="M839" s="585"/>
      <c r="N839" s="588">
        <f>L839+J839</f>
        <v>0</v>
      </c>
      <c r="O839" s="589"/>
      <c r="P839" s="542"/>
      <c r="Q839" s="580"/>
      <c r="R839" s="584"/>
      <c r="S839" s="585"/>
      <c r="T839" s="588">
        <f>R839-P839</f>
        <v>0</v>
      </c>
      <c r="U839" s="588"/>
      <c r="V839" s="542"/>
      <c r="W839" s="543"/>
      <c r="X839" s="593"/>
      <c r="Y839" s="543"/>
      <c r="Z839" s="542"/>
      <c r="AA839" s="543"/>
      <c r="AB839" s="542"/>
      <c r="AC839" s="543"/>
      <c r="AD839" s="542"/>
      <c r="AE839" s="580"/>
      <c r="AF839" s="584"/>
      <c r="AG839" s="585"/>
      <c r="AH839" s="595">
        <f>IF(AD839=0,0,(AF839/AD839)*100)</f>
        <v>0</v>
      </c>
      <c r="AI839" s="596"/>
      <c r="AJ839" s="542"/>
      <c r="AK839" s="580"/>
      <c r="AL839" s="584"/>
      <c r="AM839" s="585"/>
      <c r="AN839" s="595">
        <f>IF(AJ839=0,0,(AL839/AJ839)*100)</f>
        <v>0</v>
      </c>
      <c r="AO839" s="596"/>
      <c r="AP839" s="542"/>
      <c r="AQ839" s="580"/>
      <c r="AR839" s="584"/>
      <c r="AS839" s="585"/>
      <c r="AT839" s="595">
        <f>IF(AP839=0,0,(AR839/AP839)*100)</f>
        <v>0</v>
      </c>
      <c r="AU839" s="596"/>
      <c r="AV839" s="599">
        <f>AD839+AJ839+AP839</f>
        <v>0</v>
      </c>
      <c r="AW839" s="600"/>
      <c r="AX839" s="630">
        <f>AF839+AL839+AR839</f>
        <v>0</v>
      </c>
      <c r="AY839" s="631"/>
      <c r="AZ839" s="595">
        <f>IF(AV839=0,0,(AX839/AV839)*100)</f>
        <v>0</v>
      </c>
      <c r="BA839" s="596"/>
      <c r="BB839" s="542"/>
      <c r="BC839" s="580"/>
      <c r="BD839" s="584"/>
      <c r="BE839" s="585"/>
      <c r="BF839" s="595">
        <f>IF(BB839=0,0,(BD839/BB839)*100)</f>
        <v>0</v>
      </c>
      <c r="BG839" s="596"/>
      <c r="BH839" s="599">
        <f>AV839+BB839</f>
        <v>0</v>
      </c>
      <c r="BI839" s="600"/>
      <c r="BJ839" s="630">
        <f>AX839+BD839</f>
        <v>0</v>
      </c>
      <c r="BK839" s="631"/>
      <c r="BL839" s="595">
        <f>IF(BH839=0,0,(BJ839/BH839)*100)</f>
        <v>0</v>
      </c>
      <c r="BM839" s="596"/>
      <c r="BN839" s="656">
        <f>(AF839*2)+(AL839*2)+(AR839*3)+BD839</f>
        <v>0</v>
      </c>
      <c r="BO839" s="657"/>
      <c r="BP839" s="658"/>
      <c r="BQ839" s="676">
        <f>IF(BS839=0,0,50*BR839/BS839)</f>
        <v>0</v>
      </c>
      <c r="BR839" s="662">
        <f t="shared" ref="BR839" si="790">(BN839*BU$837)+(N839*BU$838)+(Z839*BU$839)+(R839*BU$840)+(X839*BU$841)+(AB839*BU$842)+(V839*BU$847)</f>
        <v>0</v>
      </c>
      <c r="BS839" s="662">
        <f t="shared" ref="BS839" si="791">((BB839-BD839)*BU$844)+((AV839-AX839)*BU$843)+(H839*BU$845)+(P839*BU$846)</f>
        <v>0</v>
      </c>
      <c r="BT839" s="19" t="s">
        <v>77</v>
      </c>
      <c r="BU839" s="277">
        <f>IF(BQ832="B",'VALUE POINTS'!L$12,IF('GAME STATS'!BQ832="C",'VALUE POINTS'!M$12,'VALUE POINTS'!K$12))</f>
        <v>2</v>
      </c>
      <c r="BV839" s="278"/>
      <c r="CA839" s="18"/>
    </row>
    <row r="840" spans="1:79" ht="21.75" customHeight="1" x14ac:dyDescent="0.35">
      <c r="A840" s="95"/>
      <c r="B840" s="571"/>
      <c r="C840" s="642" t="str">
        <f>IF(ROSTER!D$10="","",ROSTER!D$10)</f>
        <v/>
      </c>
      <c r="D840" s="643"/>
      <c r="E840" s="575"/>
      <c r="F840" s="577"/>
      <c r="G840" s="583"/>
      <c r="H840" s="579"/>
      <c r="I840" s="545"/>
      <c r="J840" s="544"/>
      <c r="K840" s="581"/>
      <c r="L840" s="586"/>
      <c r="M840" s="587"/>
      <c r="N840" s="592" t="s">
        <v>16</v>
      </c>
      <c r="O840" s="603"/>
      <c r="P840" s="544"/>
      <c r="Q840" s="581"/>
      <c r="R840" s="586"/>
      <c r="S840" s="587"/>
      <c r="T840" s="592" t="s">
        <v>16</v>
      </c>
      <c r="U840" s="592"/>
      <c r="V840" s="544"/>
      <c r="W840" s="545"/>
      <c r="X840" s="594"/>
      <c r="Y840" s="545"/>
      <c r="Z840" s="544"/>
      <c r="AA840" s="545"/>
      <c r="AB840" s="544"/>
      <c r="AC840" s="545"/>
      <c r="AD840" s="544"/>
      <c r="AE840" s="581"/>
      <c r="AF840" s="586"/>
      <c r="AG840" s="587"/>
      <c r="AH840" s="626"/>
      <c r="AI840" s="627"/>
      <c r="AJ840" s="544"/>
      <c r="AK840" s="581"/>
      <c r="AL840" s="586"/>
      <c r="AM840" s="587"/>
      <c r="AN840" s="626"/>
      <c r="AO840" s="627"/>
      <c r="AP840" s="544"/>
      <c r="AQ840" s="581"/>
      <c r="AR840" s="586"/>
      <c r="AS840" s="587"/>
      <c r="AT840" s="626"/>
      <c r="AU840" s="627"/>
      <c r="AV840" s="628"/>
      <c r="AW840" s="629"/>
      <c r="AX840" s="632"/>
      <c r="AY840" s="633"/>
      <c r="AZ840" s="626"/>
      <c r="BA840" s="627"/>
      <c r="BB840" s="544"/>
      <c r="BC840" s="581"/>
      <c r="BD840" s="586"/>
      <c r="BE840" s="587"/>
      <c r="BF840" s="626"/>
      <c r="BG840" s="627"/>
      <c r="BH840" s="628"/>
      <c r="BI840" s="629"/>
      <c r="BJ840" s="632"/>
      <c r="BK840" s="633"/>
      <c r="BL840" s="626"/>
      <c r="BM840" s="627"/>
      <c r="BN840" s="678"/>
      <c r="BO840" s="679"/>
      <c r="BP840" s="680"/>
      <c r="BQ840" s="677"/>
      <c r="BR840" s="663"/>
      <c r="BS840" s="663"/>
      <c r="BT840" s="19" t="s">
        <v>78</v>
      </c>
      <c r="BU840" s="277">
        <f>IF(BQ832="B",'VALUE POINTS'!L$13,IF('GAME STATS'!BQ832="C",'VALUE POINTS'!M$13,'VALUE POINTS'!K$13))</f>
        <v>2</v>
      </c>
      <c r="BV840" s="278"/>
    </row>
    <row r="841" spans="1:79" ht="21.75" customHeight="1" x14ac:dyDescent="0.35">
      <c r="A841" s="95"/>
      <c r="B841" s="570" t="str">
        <f>IF(ROSTER!B$12="","",ROSTER!B$12)</f>
        <v/>
      </c>
      <c r="C841" s="572" t="str">
        <f>IF(ROSTER!C$12="","",ROSTER!C$12)</f>
        <v/>
      </c>
      <c r="D841" s="573"/>
      <c r="E841" s="574"/>
      <c r="F841" s="576">
        <f>IF(E841="y",1,IF(E841="S",1,0))</f>
        <v>0</v>
      </c>
      <c r="G841" s="582">
        <f>IF(E841="S",1,0)</f>
        <v>0</v>
      </c>
      <c r="H841" s="578"/>
      <c r="I841" s="543"/>
      <c r="J841" s="542"/>
      <c r="K841" s="580"/>
      <c r="L841" s="584"/>
      <c r="M841" s="585"/>
      <c r="N841" s="588">
        <f>L841+J841</f>
        <v>0</v>
      </c>
      <c r="O841" s="589"/>
      <c r="P841" s="542"/>
      <c r="Q841" s="580"/>
      <c r="R841" s="584"/>
      <c r="S841" s="585"/>
      <c r="T841" s="588">
        <f>R841-P841</f>
        <v>0</v>
      </c>
      <c r="U841" s="588"/>
      <c r="V841" s="542"/>
      <c r="W841" s="543"/>
      <c r="X841" s="593"/>
      <c r="Y841" s="543"/>
      <c r="Z841" s="542"/>
      <c r="AA841" s="543"/>
      <c r="AB841" s="542"/>
      <c r="AC841" s="543"/>
      <c r="AD841" s="542"/>
      <c r="AE841" s="580"/>
      <c r="AF841" s="584"/>
      <c r="AG841" s="585"/>
      <c r="AH841" s="595">
        <f>IF(AD841=0,0,(AF841/AD841)*100)</f>
        <v>0</v>
      </c>
      <c r="AI841" s="596"/>
      <c r="AJ841" s="542"/>
      <c r="AK841" s="580"/>
      <c r="AL841" s="584"/>
      <c r="AM841" s="585"/>
      <c r="AN841" s="595">
        <f>IF(AJ841=0,0,(AL841/AJ841)*100)</f>
        <v>0</v>
      </c>
      <c r="AO841" s="596"/>
      <c r="AP841" s="542"/>
      <c r="AQ841" s="580"/>
      <c r="AR841" s="584"/>
      <c r="AS841" s="585"/>
      <c r="AT841" s="595">
        <f>IF(AP841=0,0,(AR841/AP841)*100)</f>
        <v>0</v>
      </c>
      <c r="AU841" s="596"/>
      <c r="AV841" s="599">
        <f>AD841+AJ841+AP841</f>
        <v>0</v>
      </c>
      <c r="AW841" s="600"/>
      <c r="AX841" s="630">
        <f>AF841+AL841+AR841</f>
        <v>0</v>
      </c>
      <c r="AY841" s="631"/>
      <c r="AZ841" s="595">
        <f>IF(AV841=0,0,(AX841/AV841)*100)</f>
        <v>0</v>
      </c>
      <c r="BA841" s="596"/>
      <c r="BB841" s="542"/>
      <c r="BC841" s="580"/>
      <c r="BD841" s="584"/>
      <c r="BE841" s="585"/>
      <c r="BF841" s="595">
        <f>IF(BB841=0,0,(BD841/BB841)*100)</f>
        <v>0</v>
      </c>
      <c r="BG841" s="596"/>
      <c r="BH841" s="599">
        <f>AV841+BB841</f>
        <v>0</v>
      </c>
      <c r="BI841" s="600"/>
      <c r="BJ841" s="630">
        <f>AX841+BD841</f>
        <v>0</v>
      </c>
      <c r="BK841" s="631"/>
      <c r="BL841" s="595">
        <f>IF(BH841=0,0,(BJ841/BH841)*100)</f>
        <v>0</v>
      </c>
      <c r="BM841" s="596"/>
      <c r="BN841" s="656">
        <f>(AF841*2)+(AL841*2)+(AR841*3)+BD841</f>
        <v>0</v>
      </c>
      <c r="BO841" s="657"/>
      <c r="BP841" s="658"/>
      <c r="BQ841" s="676">
        <f t="shared" ref="BQ841" si="792">IF(BS841=0,0,50*BR841/BS841)</f>
        <v>0</v>
      </c>
      <c r="BR841" s="662">
        <f t="shared" ref="BR841" si="793">(BN841*BU$837)+(N841*BU$838)+(Z841*BU$839)+(R841*BU$840)+(X841*BU$841)+(AB841*BU$842)+(V841*BU$847)</f>
        <v>0</v>
      </c>
      <c r="BS841" s="662">
        <f t="shared" ref="BS841" si="794">((BB841-BD841)*BU$844)+((AV841-AX841)*BU$843)+(H841*BU$845)+(P841*BU$846)</f>
        <v>0</v>
      </c>
      <c r="BT841" s="19" t="s">
        <v>79</v>
      </c>
      <c r="BU841" s="277">
        <f>IF(BQ832="B",'VALUE POINTS'!L$14,IF('GAME STATS'!BQ832="C",'VALUE POINTS'!M$14,'VALUE POINTS'!K$14))</f>
        <v>2</v>
      </c>
      <c r="BV841" s="278"/>
    </row>
    <row r="842" spans="1:79" ht="21.75" customHeight="1" x14ac:dyDescent="0.4">
      <c r="A842" s="95"/>
      <c r="B842" s="571"/>
      <c r="C842" s="642" t="str">
        <f>IF(ROSTER!D$12="","",ROSTER!D$12)</f>
        <v/>
      </c>
      <c r="D842" s="643"/>
      <c r="E842" s="575"/>
      <c r="F842" s="577"/>
      <c r="G842" s="583"/>
      <c r="H842" s="579"/>
      <c r="I842" s="545"/>
      <c r="J842" s="544"/>
      <c r="K842" s="581"/>
      <c r="L842" s="586"/>
      <c r="M842" s="587"/>
      <c r="N842" s="592" t="s">
        <v>16</v>
      </c>
      <c r="O842" s="603"/>
      <c r="P842" s="544"/>
      <c r="Q842" s="581"/>
      <c r="R842" s="586"/>
      <c r="S842" s="587"/>
      <c r="T842" s="592" t="s">
        <v>16</v>
      </c>
      <c r="U842" s="592"/>
      <c r="V842" s="544"/>
      <c r="W842" s="545"/>
      <c r="X842" s="594"/>
      <c r="Y842" s="545"/>
      <c r="Z842" s="544"/>
      <c r="AA842" s="545"/>
      <c r="AB842" s="544"/>
      <c r="AC842" s="545"/>
      <c r="AD842" s="544"/>
      <c r="AE842" s="581"/>
      <c r="AF842" s="586"/>
      <c r="AG842" s="587"/>
      <c r="AH842" s="626"/>
      <c r="AI842" s="627"/>
      <c r="AJ842" s="544"/>
      <c r="AK842" s="581"/>
      <c r="AL842" s="586"/>
      <c r="AM842" s="587"/>
      <c r="AN842" s="626"/>
      <c r="AO842" s="627"/>
      <c r="AP842" s="544"/>
      <c r="AQ842" s="581"/>
      <c r="AR842" s="586"/>
      <c r="AS842" s="587"/>
      <c r="AT842" s="626"/>
      <c r="AU842" s="627"/>
      <c r="AV842" s="628"/>
      <c r="AW842" s="629"/>
      <c r="AX842" s="632"/>
      <c r="AY842" s="633"/>
      <c r="AZ842" s="626"/>
      <c r="BA842" s="627"/>
      <c r="BB842" s="544"/>
      <c r="BC842" s="581"/>
      <c r="BD842" s="586"/>
      <c r="BE842" s="587"/>
      <c r="BF842" s="626"/>
      <c r="BG842" s="627"/>
      <c r="BH842" s="628"/>
      <c r="BI842" s="629"/>
      <c r="BJ842" s="632"/>
      <c r="BK842" s="633"/>
      <c r="BL842" s="626"/>
      <c r="BM842" s="627"/>
      <c r="BN842" s="678"/>
      <c r="BO842" s="679"/>
      <c r="BP842" s="680"/>
      <c r="BQ842" s="677"/>
      <c r="BR842" s="663"/>
      <c r="BS842" s="663"/>
      <c r="BT842" s="19" t="s">
        <v>80</v>
      </c>
      <c r="BU842" s="277">
        <f>IF(BQ832="B",'VALUE POINTS'!L$15,IF('GAME STATS'!BQ832="C",'VALUE POINTS'!M$15,'VALUE POINTS'!K$15))</f>
        <v>2</v>
      </c>
      <c r="BV842" s="278"/>
      <c r="CA842" s="18"/>
    </row>
    <row r="843" spans="1:79" ht="21.75" customHeight="1" x14ac:dyDescent="0.35">
      <c r="A843" s="95"/>
      <c r="B843" s="570" t="str">
        <f>IF(ROSTER!B$14="","",ROSTER!B$14)</f>
        <v/>
      </c>
      <c r="C843" s="572" t="str">
        <f>IF(ROSTER!C$14="","",ROSTER!C$14)</f>
        <v/>
      </c>
      <c r="D843" s="573"/>
      <c r="E843" s="574"/>
      <c r="F843" s="576">
        <f>IF(E843="y",1,IF(E843="S",1,0))</f>
        <v>0</v>
      </c>
      <c r="G843" s="582">
        <f>IF(E843="S",1,0)</f>
        <v>0</v>
      </c>
      <c r="H843" s="578"/>
      <c r="I843" s="543"/>
      <c r="J843" s="542"/>
      <c r="K843" s="580"/>
      <c r="L843" s="584"/>
      <c r="M843" s="585"/>
      <c r="N843" s="588">
        <f>L843+J843</f>
        <v>0</v>
      </c>
      <c r="O843" s="589"/>
      <c r="P843" s="542"/>
      <c r="Q843" s="580"/>
      <c r="R843" s="584"/>
      <c r="S843" s="585"/>
      <c r="T843" s="588">
        <f>R843-P843</f>
        <v>0</v>
      </c>
      <c r="U843" s="588"/>
      <c r="V843" s="542"/>
      <c r="W843" s="543"/>
      <c r="X843" s="593"/>
      <c r="Y843" s="543"/>
      <c r="Z843" s="542"/>
      <c r="AA843" s="543"/>
      <c r="AB843" s="542"/>
      <c r="AC843" s="543"/>
      <c r="AD843" s="542"/>
      <c r="AE843" s="580"/>
      <c r="AF843" s="584"/>
      <c r="AG843" s="585"/>
      <c r="AH843" s="595">
        <f>IF(AD843=0,0,(AF843/AD843)*100)</f>
        <v>0</v>
      </c>
      <c r="AI843" s="596"/>
      <c r="AJ843" s="542"/>
      <c r="AK843" s="580"/>
      <c r="AL843" s="584"/>
      <c r="AM843" s="585"/>
      <c r="AN843" s="595">
        <f>IF(AJ843=0,0,(AL843/AJ843)*100)</f>
        <v>0</v>
      </c>
      <c r="AO843" s="596"/>
      <c r="AP843" s="542"/>
      <c r="AQ843" s="580"/>
      <c r="AR843" s="584"/>
      <c r="AS843" s="585"/>
      <c r="AT843" s="595">
        <f>IF(AP843=0,0,(AR843/AP843)*100)</f>
        <v>0</v>
      </c>
      <c r="AU843" s="596"/>
      <c r="AV843" s="599">
        <f>AD843+AJ843+AP843</f>
        <v>0</v>
      </c>
      <c r="AW843" s="600"/>
      <c r="AX843" s="630">
        <f>AF843+AL843+AR843</f>
        <v>0</v>
      </c>
      <c r="AY843" s="631"/>
      <c r="AZ843" s="595">
        <f>IF(AV843=0,0,(AX843/AV843)*100)</f>
        <v>0</v>
      </c>
      <c r="BA843" s="596"/>
      <c r="BB843" s="542"/>
      <c r="BC843" s="580"/>
      <c r="BD843" s="584"/>
      <c r="BE843" s="585"/>
      <c r="BF843" s="595">
        <f>IF(BB843=0,0,(BD843/BB843)*100)</f>
        <v>0</v>
      </c>
      <c r="BG843" s="596"/>
      <c r="BH843" s="599">
        <f>AV843+BB843</f>
        <v>0</v>
      </c>
      <c r="BI843" s="600"/>
      <c r="BJ843" s="630">
        <f>AX843+BD843</f>
        <v>0</v>
      </c>
      <c r="BK843" s="631"/>
      <c r="BL843" s="595">
        <f>IF(BH843=0,0,(BJ843/BH843)*100)</f>
        <v>0</v>
      </c>
      <c r="BM843" s="596"/>
      <c r="BN843" s="656">
        <f>(AF843*2)+(AL843*2)+(AR843*3)+BD843</f>
        <v>0</v>
      </c>
      <c r="BO843" s="657"/>
      <c r="BP843" s="658"/>
      <c r="BQ843" s="676">
        <f t="shared" ref="BQ843" si="795">IF(BS843=0,0,50*BR843/BS843)</f>
        <v>0</v>
      </c>
      <c r="BR843" s="662">
        <f t="shared" ref="BR843" si="796">(BN843*BU$837)+(N843*BU$838)+(Z843*BU$839)+(R843*BU$840)+(X843*BU$841)+(AB843*BU$842)+(V843*BU$847)</f>
        <v>0</v>
      </c>
      <c r="BS843" s="662">
        <f t="shared" ref="BS843" si="797">((BB843-BD843)*BU$844)+((AV843-AX843)*BU$843)+(H843*BU$845)+(P843*BU$846)</f>
        <v>0</v>
      </c>
      <c r="BT843" s="19" t="s">
        <v>81</v>
      </c>
      <c r="BU843" s="277">
        <f>IF(BQ832="B",'VALUE POINTS'!L$16,IF('GAME STATS'!BQ832="C",'VALUE POINTS'!M$16,'VALUE POINTS'!K$16))</f>
        <v>2</v>
      </c>
      <c r="BV843" s="278"/>
    </row>
    <row r="844" spans="1:79" ht="21.75" customHeight="1" x14ac:dyDescent="0.35">
      <c r="A844" s="95"/>
      <c r="B844" s="571"/>
      <c r="C844" s="642" t="str">
        <f>IF(ROSTER!D$14="","",ROSTER!D$14)</f>
        <v/>
      </c>
      <c r="D844" s="643"/>
      <c r="E844" s="575"/>
      <c r="F844" s="577"/>
      <c r="G844" s="583"/>
      <c r="H844" s="579"/>
      <c r="I844" s="545"/>
      <c r="J844" s="544"/>
      <c r="K844" s="581"/>
      <c r="L844" s="586"/>
      <c r="M844" s="587"/>
      <c r="N844" s="592" t="s">
        <v>16</v>
      </c>
      <c r="O844" s="603"/>
      <c r="P844" s="544"/>
      <c r="Q844" s="581"/>
      <c r="R844" s="586"/>
      <c r="S844" s="587"/>
      <c r="T844" s="592" t="s">
        <v>16</v>
      </c>
      <c r="U844" s="592"/>
      <c r="V844" s="544"/>
      <c r="W844" s="545"/>
      <c r="X844" s="594"/>
      <c r="Y844" s="545"/>
      <c r="Z844" s="544"/>
      <c r="AA844" s="545"/>
      <c r="AB844" s="544"/>
      <c r="AC844" s="545"/>
      <c r="AD844" s="544"/>
      <c r="AE844" s="581"/>
      <c r="AF844" s="586"/>
      <c r="AG844" s="587"/>
      <c r="AH844" s="626"/>
      <c r="AI844" s="627"/>
      <c r="AJ844" s="544"/>
      <c r="AK844" s="581"/>
      <c r="AL844" s="586"/>
      <c r="AM844" s="587"/>
      <c r="AN844" s="626"/>
      <c r="AO844" s="627"/>
      <c r="AP844" s="544"/>
      <c r="AQ844" s="581"/>
      <c r="AR844" s="586"/>
      <c r="AS844" s="587"/>
      <c r="AT844" s="626"/>
      <c r="AU844" s="627"/>
      <c r="AV844" s="628"/>
      <c r="AW844" s="629"/>
      <c r="AX844" s="632"/>
      <c r="AY844" s="633"/>
      <c r="AZ844" s="626"/>
      <c r="BA844" s="627"/>
      <c r="BB844" s="544"/>
      <c r="BC844" s="581"/>
      <c r="BD844" s="586"/>
      <c r="BE844" s="587"/>
      <c r="BF844" s="626"/>
      <c r="BG844" s="627"/>
      <c r="BH844" s="628"/>
      <c r="BI844" s="629"/>
      <c r="BJ844" s="632"/>
      <c r="BK844" s="633"/>
      <c r="BL844" s="626"/>
      <c r="BM844" s="627"/>
      <c r="BN844" s="678"/>
      <c r="BO844" s="679"/>
      <c r="BP844" s="680"/>
      <c r="BQ844" s="677"/>
      <c r="BR844" s="663"/>
      <c r="BS844" s="663"/>
      <c r="BT844" s="19" t="s">
        <v>82</v>
      </c>
      <c r="BU844" s="277">
        <f>IF(BQ832="B",'VALUE POINTS'!L$17,IF('GAME STATS'!BQ832="C",'VALUE POINTS'!M$17,'VALUE POINTS'!K$17))</f>
        <v>1</v>
      </c>
      <c r="BV844" s="278"/>
    </row>
    <row r="845" spans="1:79" ht="21.75" customHeight="1" x14ac:dyDescent="0.35">
      <c r="A845" s="95"/>
      <c r="B845" s="570" t="str">
        <f>IF(ROSTER!B$16="","",ROSTER!B$16)</f>
        <v/>
      </c>
      <c r="C845" s="572" t="str">
        <f>IF(ROSTER!C$16="","",ROSTER!C$16)</f>
        <v/>
      </c>
      <c r="D845" s="573"/>
      <c r="E845" s="574"/>
      <c r="F845" s="576">
        <f>IF(E845="y",1,IF(E845="S",1,0))</f>
        <v>0</v>
      </c>
      <c r="G845" s="582">
        <f>IF(E845="S",1,0)</f>
        <v>0</v>
      </c>
      <c r="H845" s="578"/>
      <c r="I845" s="543"/>
      <c r="J845" s="542"/>
      <c r="K845" s="580"/>
      <c r="L845" s="584"/>
      <c r="M845" s="585"/>
      <c r="N845" s="588">
        <f>L845+J845</f>
        <v>0</v>
      </c>
      <c r="O845" s="589"/>
      <c r="P845" s="542"/>
      <c r="Q845" s="580"/>
      <c r="R845" s="584"/>
      <c r="S845" s="585"/>
      <c r="T845" s="588">
        <f>R845-P845</f>
        <v>0</v>
      </c>
      <c r="U845" s="588"/>
      <c r="V845" s="542"/>
      <c r="W845" s="543"/>
      <c r="X845" s="593"/>
      <c r="Y845" s="543"/>
      <c r="Z845" s="542"/>
      <c r="AA845" s="543"/>
      <c r="AB845" s="542"/>
      <c r="AC845" s="543"/>
      <c r="AD845" s="542"/>
      <c r="AE845" s="580"/>
      <c r="AF845" s="584"/>
      <c r="AG845" s="585"/>
      <c r="AH845" s="595">
        <f>IF(AD845=0,0,(AF845/AD845)*100)</f>
        <v>0</v>
      </c>
      <c r="AI845" s="596"/>
      <c r="AJ845" s="542"/>
      <c r="AK845" s="580"/>
      <c r="AL845" s="584"/>
      <c r="AM845" s="585"/>
      <c r="AN845" s="595">
        <f>IF(AJ845=0,0,(AL845/AJ845)*100)</f>
        <v>0</v>
      </c>
      <c r="AO845" s="596"/>
      <c r="AP845" s="542"/>
      <c r="AQ845" s="580"/>
      <c r="AR845" s="584"/>
      <c r="AS845" s="585"/>
      <c r="AT845" s="595">
        <f>IF(AP845=0,0,(AR845/AP845)*100)</f>
        <v>0</v>
      </c>
      <c r="AU845" s="596"/>
      <c r="AV845" s="599">
        <f>AD845+AJ845+AP845</f>
        <v>0</v>
      </c>
      <c r="AW845" s="600"/>
      <c r="AX845" s="630">
        <f>AF845+AL845+AR845</f>
        <v>0</v>
      </c>
      <c r="AY845" s="631"/>
      <c r="AZ845" s="595">
        <f>IF(AV845=0,0,(AX845/AV845)*100)</f>
        <v>0</v>
      </c>
      <c r="BA845" s="596"/>
      <c r="BB845" s="542"/>
      <c r="BC845" s="580"/>
      <c r="BD845" s="584"/>
      <c r="BE845" s="585"/>
      <c r="BF845" s="595">
        <f>IF(BB845=0,0,(BD845/BB845)*100)</f>
        <v>0</v>
      </c>
      <c r="BG845" s="596"/>
      <c r="BH845" s="599">
        <f>AV845+BB845</f>
        <v>0</v>
      </c>
      <c r="BI845" s="600"/>
      <c r="BJ845" s="630">
        <f>AX845+BD845</f>
        <v>0</v>
      </c>
      <c r="BK845" s="631"/>
      <c r="BL845" s="595">
        <f>IF(BH845=0,0,(BJ845/BH845)*100)</f>
        <v>0</v>
      </c>
      <c r="BM845" s="596"/>
      <c r="BN845" s="656">
        <f>(AF845*2)+(AL845*2)+(AR845*3)+BD845</f>
        <v>0</v>
      </c>
      <c r="BO845" s="657"/>
      <c r="BP845" s="658"/>
      <c r="BQ845" s="676">
        <f t="shared" ref="BQ845" si="798">IF(BS845=0,0,50*BR845/BS845)</f>
        <v>0</v>
      </c>
      <c r="BR845" s="662">
        <f t="shared" ref="BR845" si="799">(BN845*BU$837)+(N845*BU$838)+(Z845*BU$839)+(R845*BU$840)+(X845*BU$841)+(AB845*BU$842)+(V845*BU$847)</f>
        <v>0</v>
      </c>
      <c r="BS845" s="662">
        <f t="shared" ref="BS845" si="800">((BB845-BD845)*BU$844)+((AV845-AX845)*BU$843)+(H845*BU$845)+(P845*BU$846)</f>
        <v>0</v>
      </c>
      <c r="BT845" s="19" t="s">
        <v>83</v>
      </c>
      <c r="BU845" s="277">
        <f>IF(BQ832="B",'VALUE POINTS'!L$18,IF('GAME STATS'!BQ832="C",'VALUE POINTS'!M$18,'VALUE POINTS'!K$18))</f>
        <v>2</v>
      </c>
      <c r="BV845" s="278"/>
    </row>
    <row r="846" spans="1:79" ht="21.75" customHeight="1" x14ac:dyDescent="0.35">
      <c r="A846" s="95"/>
      <c r="B846" s="571"/>
      <c r="C846" s="642" t="str">
        <f>IF(ROSTER!D$16="","",ROSTER!D$16)</f>
        <v/>
      </c>
      <c r="D846" s="643"/>
      <c r="E846" s="575"/>
      <c r="F846" s="577"/>
      <c r="G846" s="583"/>
      <c r="H846" s="579"/>
      <c r="I846" s="545"/>
      <c r="J846" s="544"/>
      <c r="K846" s="581"/>
      <c r="L846" s="586"/>
      <c r="M846" s="587"/>
      <c r="N846" s="592" t="s">
        <v>16</v>
      </c>
      <c r="O846" s="603"/>
      <c r="P846" s="544"/>
      <c r="Q846" s="581"/>
      <c r="R846" s="586"/>
      <c r="S846" s="587"/>
      <c r="T846" s="592" t="s">
        <v>16</v>
      </c>
      <c r="U846" s="592"/>
      <c r="V846" s="544"/>
      <c r="W846" s="545"/>
      <c r="X846" s="594"/>
      <c r="Y846" s="545"/>
      <c r="Z846" s="544"/>
      <c r="AA846" s="545"/>
      <c r="AB846" s="544"/>
      <c r="AC846" s="545"/>
      <c r="AD846" s="544"/>
      <c r="AE846" s="581"/>
      <c r="AF846" s="586"/>
      <c r="AG846" s="587"/>
      <c r="AH846" s="626"/>
      <c r="AI846" s="627"/>
      <c r="AJ846" s="544"/>
      <c r="AK846" s="581"/>
      <c r="AL846" s="586"/>
      <c r="AM846" s="587"/>
      <c r="AN846" s="626"/>
      <c r="AO846" s="627"/>
      <c r="AP846" s="544"/>
      <c r="AQ846" s="581"/>
      <c r="AR846" s="586"/>
      <c r="AS846" s="587"/>
      <c r="AT846" s="626"/>
      <c r="AU846" s="627"/>
      <c r="AV846" s="628"/>
      <c r="AW846" s="629"/>
      <c r="AX846" s="632"/>
      <c r="AY846" s="633"/>
      <c r="AZ846" s="626"/>
      <c r="BA846" s="627"/>
      <c r="BB846" s="544"/>
      <c r="BC846" s="581"/>
      <c r="BD846" s="586"/>
      <c r="BE846" s="587"/>
      <c r="BF846" s="626"/>
      <c r="BG846" s="627"/>
      <c r="BH846" s="628"/>
      <c r="BI846" s="629"/>
      <c r="BJ846" s="632"/>
      <c r="BK846" s="633"/>
      <c r="BL846" s="626"/>
      <c r="BM846" s="627"/>
      <c r="BN846" s="678"/>
      <c r="BO846" s="679"/>
      <c r="BP846" s="680"/>
      <c r="BQ846" s="677"/>
      <c r="BR846" s="663"/>
      <c r="BS846" s="663"/>
      <c r="BT846" s="19" t="s">
        <v>84</v>
      </c>
      <c r="BU846" s="277">
        <f>IF(BQ832="B",'VALUE POINTS'!L$19,IF('GAME STATS'!BQ832="C",'VALUE POINTS'!M$19,'VALUE POINTS'!K$19))</f>
        <v>2</v>
      </c>
      <c r="BV846" s="278"/>
    </row>
    <row r="847" spans="1:79" ht="21.75" customHeight="1" x14ac:dyDescent="0.35">
      <c r="A847" s="95"/>
      <c r="B847" s="570" t="str">
        <f>IF(ROSTER!B$18="","",ROSTER!B$18)</f>
        <v/>
      </c>
      <c r="C847" s="572" t="str">
        <f>IF(ROSTER!C$18="","",ROSTER!C$18)</f>
        <v/>
      </c>
      <c r="D847" s="573"/>
      <c r="E847" s="574"/>
      <c r="F847" s="576">
        <f>IF(E847="y",1,IF(E847="S",1,0))</f>
        <v>0</v>
      </c>
      <c r="G847" s="582">
        <f>IF(E847="S",1,0)</f>
        <v>0</v>
      </c>
      <c r="H847" s="578"/>
      <c r="I847" s="543"/>
      <c r="J847" s="542"/>
      <c r="K847" s="580"/>
      <c r="L847" s="584"/>
      <c r="M847" s="585"/>
      <c r="N847" s="588">
        <f>L847+J847</f>
        <v>0</v>
      </c>
      <c r="O847" s="589"/>
      <c r="P847" s="542"/>
      <c r="Q847" s="580"/>
      <c r="R847" s="584"/>
      <c r="S847" s="585"/>
      <c r="T847" s="588">
        <f>R847-P847</f>
        <v>0</v>
      </c>
      <c r="U847" s="588"/>
      <c r="V847" s="542"/>
      <c r="W847" s="543"/>
      <c r="X847" s="593"/>
      <c r="Y847" s="543"/>
      <c r="Z847" s="542"/>
      <c r="AA847" s="543"/>
      <c r="AB847" s="542"/>
      <c r="AC847" s="543"/>
      <c r="AD847" s="542"/>
      <c r="AE847" s="580"/>
      <c r="AF847" s="584"/>
      <c r="AG847" s="585"/>
      <c r="AH847" s="595">
        <f>IF(AD847=0,0,(AF847/AD847)*100)</f>
        <v>0</v>
      </c>
      <c r="AI847" s="596"/>
      <c r="AJ847" s="542"/>
      <c r="AK847" s="580"/>
      <c r="AL847" s="584"/>
      <c r="AM847" s="585"/>
      <c r="AN847" s="595">
        <f>IF(AJ847=0,0,(AL847/AJ847)*100)</f>
        <v>0</v>
      </c>
      <c r="AO847" s="596"/>
      <c r="AP847" s="542"/>
      <c r="AQ847" s="580"/>
      <c r="AR847" s="584"/>
      <c r="AS847" s="585"/>
      <c r="AT847" s="595">
        <f>IF(AP847=0,0,(AR847/AP847)*100)</f>
        <v>0</v>
      </c>
      <c r="AU847" s="596"/>
      <c r="AV847" s="599">
        <f>AD847+AJ847+AP847</f>
        <v>0</v>
      </c>
      <c r="AW847" s="600"/>
      <c r="AX847" s="630">
        <f>AF847+AL847+AR847</f>
        <v>0</v>
      </c>
      <c r="AY847" s="631"/>
      <c r="AZ847" s="595">
        <f>IF(AV847=0,0,(AX847/AV847)*100)</f>
        <v>0</v>
      </c>
      <c r="BA847" s="596"/>
      <c r="BB847" s="542"/>
      <c r="BC847" s="580"/>
      <c r="BD847" s="584"/>
      <c r="BE847" s="585"/>
      <c r="BF847" s="595">
        <f>IF(BB847=0,0,(BD847/BB847)*100)</f>
        <v>0</v>
      </c>
      <c r="BG847" s="596"/>
      <c r="BH847" s="599">
        <f>AV847+BB847</f>
        <v>0</v>
      </c>
      <c r="BI847" s="600"/>
      <c r="BJ847" s="630">
        <f>AX847+BD847</f>
        <v>0</v>
      </c>
      <c r="BK847" s="631"/>
      <c r="BL847" s="595">
        <f>IF(BH847=0,0,(BJ847/BH847)*100)</f>
        <v>0</v>
      </c>
      <c r="BM847" s="596"/>
      <c r="BN847" s="656">
        <f>(AF847*2)+(AL847*2)+(AR847*3)+BD847</f>
        <v>0</v>
      </c>
      <c r="BO847" s="657"/>
      <c r="BP847" s="658"/>
      <c r="BQ847" s="676">
        <f t="shared" ref="BQ847" si="801">IF(BS847=0,0,50*BR847/BS847)</f>
        <v>0</v>
      </c>
      <c r="BR847" s="662">
        <f t="shared" ref="BR847" si="802">(BN847*BU$837)+(N847*BU$838)+(Z847*BU$839)+(R847*BU$840)+(X847*BU$841)+(AB847*BU$842)+(V847*BU$847)</f>
        <v>0</v>
      </c>
      <c r="BS847" s="662">
        <f t="shared" ref="BS847" si="803">((BB847-BD847)*BU$844)+((AV847-AX847)*BU$843)+(H847*BU$845)+(P847*BU$846)</f>
        <v>0</v>
      </c>
      <c r="BT847" s="19" t="s">
        <v>160</v>
      </c>
      <c r="BU847" s="277">
        <f>IF(BQ832="B",'VALUE POINTS'!L$20,IF('GAME STATS'!BQ832="C",'VALUE POINTS'!M$20,'VALUE POINTS'!K$20))</f>
        <v>1</v>
      </c>
      <c r="BV847" s="278"/>
    </row>
    <row r="848" spans="1:79" ht="21.75" customHeight="1" x14ac:dyDescent="0.25">
      <c r="A848" s="95"/>
      <c r="B848" s="571"/>
      <c r="C848" s="642" t="str">
        <f>IF(ROSTER!D$18="","",ROSTER!D$18)</f>
        <v/>
      </c>
      <c r="D848" s="643"/>
      <c r="E848" s="575"/>
      <c r="F848" s="577"/>
      <c r="G848" s="583"/>
      <c r="H848" s="579"/>
      <c r="I848" s="545"/>
      <c r="J848" s="544"/>
      <c r="K848" s="581"/>
      <c r="L848" s="586"/>
      <c r="M848" s="587"/>
      <c r="N848" s="592" t="s">
        <v>16</v>
      </c>
      <c r="O848" s="603"/>
      <c r="P848" s="544"/>
      <c r="Q848" s="581"/>
      <c r="R848" s="586"/>
      <c r="S848" s="587"/>
      <c r="T848" s="592" t="s">
        <v>16</v>
      </c>
      <c r="U848" s="592"/>
      <c r="V848" s="544"/>
      <c r="W848" s="545"/>
      <c r="X848" s="594"/>
      <c r="Y848" s="545"/>
      <c r="Z848" s="544"/>
      <c r="AA848" s="545"/>
      <c r="AB848" s="544"/>
      <c r="AC848" s="545"/>
      <c r="AD848" s="544"/>
      <c r="AE848" s="581"/>
      <c r="AF848" s="586"/>
      <c r="AG848" s="587"/>
      <c r="AH848" s="626"/>
      <c r="AI848" s="627"/>
      <c r="AJ848" s="544"/>
      <c r="AK848" s="581"/>
      <c r="AL848" s="586"/>
      <c r="AM848" s="587"/>
      <c r="AN848" s="626"/>
      <c r="AO848" s="627"/>
      <c r="AP848" s="544"/>
      <c r="AQ848" s="581"/>
      <c r="AR848" s="586"/>
      <c r="AS848" s="587"/>
      <c r="AT848" s="626"/>
      <c r="AU848" s="627"/>
      <c r="AV848" s="628"/>
      <c r="AW848" s="629"/>
      <c r="AX848" s="632"/>
      <c r="AY848" s="633"/>
      <c r="AZ848" s="626"/>
      <c r="BA848" s="627"/>
      <c r="BB848" s="544"/>
      <c r="BC848" s="581"/>
      <c r="BD848" s="586"/>
      <c r="BE848" s="587"/>
      <c r="BF848" s="626"/>
      <c r="BG848" s="627"/>
      <c r="BH848" s="628"/>
      <c r="BI848" s="629"/>
      <c r="BJ848" s="632"/>
      <c r="BK848" s="633"/>
      <c r="BL848" s="626"/>
      <c r="BM848" s="627"/>
      <c r="BN848" s="678"/>
      <c r="BO848" s="679"/>
      <c r="BP848" s="680"/>
      <c r="BQ848" s="677"/>
      <c r="BR848" s="663"/>
      <c r="BS848" s="663"/>
      <c r="BT848" s="15"/>
      <c r="BU848" s="15"/>
      <c r="BV848" s="95"/>
    </row>
    <row r="849" spans="1:74" ht="21.75" customHeight="1" x14ac:dyDescent="0.25">
      <c r="A849" s="95"/>
      <c r="B849" s="570" t="str">
        <f>IF(ROSTER!B$20="","",ROSTER!B$20)</f>
        <v/>
      </c>
      <c r="C849" s="572" t="str">
        <f>IF(ROSTER!C$20="","",ROSTER!C$20)</f>
        <v/>
      </c>
      <c r="D849" s="573"/>
      <c r="E849" s="574"/>
      <c r="F849" s="576">
        <f>IF(E849="y",1,IF(E849="S",1,0))</f>
        <v>0</v>
      </c>
      <c r="G849" s="582">
        <f>IF(E849="S",1,0)</f>
        <v>0</v>
      </c>
      <c r="H849" s="578"/>
      <c r="I849" s="543"/>
      <c r="J849" s="542"/>
      <c r="K849" s="580"/>
      <c r="L849" s="584"/>
      <c r="M849" s="585"/>
      <c r="N849" s="588">
        <f>L849+J849</f>
        <v>0</v>
      </c>
      <c r="O849" s="589"/>
      <c r="P849" s="542"/>
      <c r="Q849" s="580"/>
      <c r="R849" s="584"/>
      <c r="S849" s="585"/>
      <c r="T849" s="588">
        <f>R849-P849</f>
        <v>0</v>
      </c>
      <c r="U849" s="588"/>
      <c r="V849" s="542"/>
      <c r="W849" s="543"/>
      <c r="X849" s="593"/>
      <c r="Y849" s="543"/>
      <c r="Z849" s="542"/>
      <c r="AA849" s="543"/>
      <c r="AB849" s="542"/>
      <c r="AC849" s="543"/>
      <c r="AD849" s="542"/>
      <c r="AE849" s="580"/>
      <c r="AF849" s="584"/>
      <c r="AG849" s="585"/>
      <c r="AH849" s="595">
        <f>IF(AD849=0,0,(AF849/AD849)*100)</f>
        <v>0</v>
      </c>
      <c r="AI849" s="596"/>
      <c r="AJ849" s="542"/>
      <c r="AK849" s="580"/>
      <c r="AL849" s="584"/>
      <c r="AM849" s="585"/>
      <c r="AN849" s="595">
        <f>IF(AJ849=0,0,(AL849/AJ849)*100)</f>
        <v>0</v>
      </c>
      <c r="AO849" s="596"/>
      <c r="AP849" s="542"/>
      <c r="AQ849" s="580"/>
      <c r="AR849" s="584"/>
      <c r="AS849" s="585"/>
      <c r="AT849" s="595">
        <f>IF(AP849=0,0,(AR849/AP849)*100)</f>
        <v>0</v>
      </c>
      <c r="AU849" s="596"/>
      <c r="AV849" s="599">
        <f>AD849+AJ849+AP849</f>
        <v>0</v>
      </c>
      <c r="AW849" s="600"/>
      <c r="AX849" s="630">
        <f>AF849+AL849+AR849</f>
        <v>0</v>
      </c>
      <c r="AY849" s="631"/>
      <c r="AZ849" s="595">
        <f>IF(AV849=0,0,(AX849/AV849)*100)</f>
        <v>0</v>
      </c>
      <c r="BA849" s="596"/>
      <c r="BB849" s="542"/>
      <c r="BC849" s="580"/>
      <c r="BD849" s="584"/>
      <c r="BE849" s="585"/>
      <c r="BF849" s="595">
        <f>IF(BB849=0,0,(BD849/BB849)*100)</f>
        <v>0</v>
      </c>
      <c r="BG849" s="596"/>
      <c r="BH849" s="599">
        <f>AV849+BB849</f>
        <v>0</v>
      </c>
      <c r="BI849" s="600"/>
      <c r="BJ849" s="630">
        <f>AX849+BD849</f>
        <v>0</v>
      </c>
      <c r="BK849" s="631"/>
      <c r="BL849" s="595">
        <f>IF(BH849=0,0,(BJ849/BH849)*100)</f>
        <v>0</v>
      </c>
      <c r="BM849" s="596"/>
      <c r="BN849" s="656">
        <f>(AF849*2)+(AL849*2)+(AR849*3)+BD849</f>
        <v>0</v>
      </c>
      <c r="BO849" s="657"/>
      <c r="BP849" s="658"/>
      <c r="BQ849" s="676">
        <f t="shared" ref="BQ849" si="804">IF(BS849=0,0,50*BR849/BS849)</f>
        <v>0</v>
      </c>
      <c r="BR849" s="662">
        <f t="shared" ref="BR849" si="805">(BN849*BU$837)+(N849*BU$838)+(Z849*BU$839)+(R849*BU$840)+(X849*BU$841)+(AB849*BU$842)+(V849*BU$847)</f>
        <v>0</v>
      </c>
      <c r="BS849" s="662">
        <f t="shared" ref="BS849" si="806">((BB849-BD849)*BU$844)+((AV849-AX849)*BU$843)+(H849*BU$845)+(P849*BU$846)</f>
        <v>0</v>
      </c>
      <c r="BT849" s="15"/>
      <c r="BU849" s="15"/>
      <c r="BV849" s="95"/>
    </row>
    <row r="850" spans="1:74" ht="21.75" customHeight="1" x14ac:dyDescent="0.25">
      <c r="A850" s="95"/>
      <c r="B850" s="571"/>
      <c r="C850" s="642" t="str">
        <f>IF(ROSTER!D$20="","",ROSTER!D$20)</f>
        <v/>
      </c>
      <c r="D850" s="643"/>
      <c r="E850" s="575"/>
      <c r="F850" s="577"/>
      <c r="G850" s="583"/>
      <c r="H850" s="579"/>
      <c r="I850" s="545"/>
      <c r="J850" s="544"/>
      <c r="K850" s="581"/>
      <c r="L850" s="586"/>
      <c r="M850" s="587"/>
      <c r="N850" s="592" t="s">
        <v>16</v>
      </c>
      <c r="O850" s="603"/>
      <c r="P850" s="544"/>
      <c r="Q850" s="581"/>
      <c r="R850" s="586"/>
      <c r="S850" s="587"/>
      <c r="T850" s="592" t="s">
        <v>16</v>
      </c>
      <c r="U850" s="592"/>
      <c r="V850" s="544"/>
      <c r="W850" s="545"/>
      <c r="X850" s="594"/>
      <c r="Y850" s="545"/>
      <c r="Z850" s="544"/>
      <c r="AA850" s="545"/>
      <c r="AB850" s="544"/>
      <c r="AC850" s="545"/>
      <c r="AD850" s="544"/>
      <c r="AE850" s="581"/>
      <c r="AF850" s="586"/>
      <c r="AG850" s="587"/>
      <c r="AH850" s="626"/>
      <c r="AI850" s="627"/>
      <c r="AJ850" s="544"/>
      <c r="AK850" s="581"/>
      <c r="AL850" s="586"/>
      <c r="AM850" s="587"/>
      <c r="AN850" s="626"/>
      <c r="AO850" s="627"/>
      <c r="AP850" s="544"/>
      <c r="AQ850" s="581"/>
      <c r="AR850" s="586"/>
      <c r="AS850" s="587"/>
      <c r="AT850" s="626"/>
      <c r="AU850" s="627"/>
      <c r="AV850" s="628"/>
      <c r="AW850" s="629"/>
      <c r="AX850" s="632"/>
      <c r="AY850" s="633"/>
      <c r="AZ850" s="626"/>
      <c r="BA850" s="627"/>
      <c r="BB850" s="544"/>
      <c r="BC850" s="581"/>
      <c r="BD850" s="586"/>
      <c r="BE850" s="587"/>
      <c r="BF850" s="626"/>
      <c r="BG850" s="627"/>
      <c r="BH850" s="628"/>
      <c r="BI850" s="629"/>
      <c r="BJ850" s="632"/>
      <c r="BK850" s="633"/>
      <c r="BL850" s="626"/>
      <c r="BM850" s="627"/>
      <c r="BN850" s="678"/>
      <c r="BO850" s="679"/>
      <c r="BP850" s="680"/>
      <c r="BQ850" s="677"/>
      <c r="BR850" s="663"/>
      <c r="BS850" s="663"/>
      <c r="BT850" s="15"/>
      <c r="BU850" s="15"/>
      <c r="BV850" s="95"/>
    </row>
    <row r="851" spans="1:74" ht="21.75" customHeight="1" x14ac:dyDescent="0.25">
      <c r="A851" s="95"/>
      <c r="B851" s="570" t="str">
        <f>IF(ROSTER!B$22="","",ROSTER!B$22)</f>
        <v/>
      </c>
      <c r="C851" s="572" t="str">
        <f>IF(ROSTER!C$22="","",ROSTER!C$22)</f>
        <v/>
      </c>
      <c r="D851" s="573"/>
      <c r="E851" s="574"/>
      <c r="F851" s="576">
        <f>IF(E851="y",1,IF(E851="S",1,0))</f>
        <v>0</v>
      </c>
      <c r="G851" s="582">
        <f>IF(E851="S",1,0)</f>
        <v>0</v>
      </c>
      <c r="H851" s="578"/>
      <c r="I851" s="543"/>
      <c r="J851" s="542"/>
      <c r="K851" s="580"/>
      <c r="L851" s="584"/>
      <c r="M851" s="585"/>
      <c r="N851" s="588">
        <f>L851+J851</f>
        <v>0</v>
      </c>
      <c r="O851" s="589"/>
      <c r="P851" s="542"/>
      <c r="Q851" s="580"/>
      <c r="R851" s="584"/>
      <c r="S851" s="585"/>
      <c r="T851" s="588">
        <f>R851-P851</f>
        <v>0</v>
      </c>
      <c r="U851" s="588"/>
      <c r="V851" s="542"/>
      <c r="W851" s="543"/>
      <c r="X851" s="593"/>
      <c r="Y851" s="543"/>
      <c r="Z851" s="542"/>
      <c r="AA851" s="543"/>
      <c r="AB851" s="542"/>
      <c r="AC851" s="543"/>
      <c r="AD851" s="542"/>
      <c r="AE851" s="580"/>
      <c r="AF851" s="584"/>
      <c r="AG851" s="585"/>
      <c r="AH851" s="595">
        <f>IF(AD851=0,0,(AF851/AD851)*100)</f>
        <v>0</v>
      </c>
      <c r="AI851" s="596"/>
      <c r="AJ851" s="542"/>
      <c r="AK851" s="580"/>
      <c r="AL851" s="584"/>
      <c r="AM851" s="585"/>
      <c r="AN851" s="595">
        <f>IF(AJ851=0,0,(AL851/AJ851)*100)</f>
        <v>0</v>
      </c>
      <c r="AO851" s="596"/>
      <c r="AP851" s="542"/>
      <c r="AQ851" s="580"/>
      <c r="AR851" s="584"/>
      <c r="AS851" s="585"/>
      <c r="AT851" s="595">
        <f>IF(AP851=0,0,(AR851/AP851)*100)</f>
        <v>0</v>
      </c>
      <c r="AU851" s="596"/>
      <c r="AV851" s="599">
        <f>AD851+AJ851+AP851</f>
        <v>0</v>
      </c>
      <c r="AW851" s="600"/>
      <c r="AX851" s="630">
        <f>AF851+AL851+AR851</f>
        <v>0</v>
      </c>
      <c r="AY851" s="631"/>
      <c r="AZ851" s="595">
        <f>IF(AV851=0,0,(AX851/AV851)*100)</f>
        <v>0</v>
      </c>
      <c r="BA851" s="596"/>
      <c r="BB851" s="542"/>
      <c r="BC851" s="580"/>
      <c r="BD851" s="584"/>
      <c r="BE851" s="585"/>
      <c r="BF851" s="595">
        <f>IF(BB851=0,0,(BD851/BB851)*100)</f>
        <v>0</v>
      </c>
      <c r="BG851" s="596"/>
      <c r="BH851" s="599">
        <f>AV851+BB851</f>
        <v>0</v>
      </c>
      <c r="BI851" s="600"/>
      <c r="BJ851" s="630">
        <f>AX851+BD851</f>
        <v>0</v>
      </c>
      <c r="BK851" s="631"/>
      <c r="BL851" s="595">
        <f>IF(BH851=0,0,(BJ851/BH851)*100)</f>
        <v>0</v>
      </c>
      <c r="BM851" s="596"/>
      <c r="BN851" s="656">
        <f>(AF851*2)+(AL851*2)+(AR851*3)+BD851</f>
        <v>0</v>
      </c>
      <c r="BO851" s="657"/>
      <c r="BP851" s="658"/>
      <c r="BQ851" s="676">
        <f t="shared" ref="BQ851" si="807">IF(BS851=0,0,50*BR851/BS851)</f>
        <v>0</v>
      </c>
      <c r="BR851" s="662">
        <f t="shared" ref="BR851" si="808">(BN851*BU$837)+(N851*BU$838)+(Z851*BU$839)+(R851*BU$840)+(X851*BU$841)+(AB851*BU$842)+(V851*BU$847)</f>
        <v>0</v>
      </c>
      <c r="BS851" s="662">
        <f t="shared" ref="BS851" si="809">((BB851-BD851)*BU$844)+((AV851-AX851)*BU$843)+(H851*BU$845)+(P851*BU$846)</f>
        <v>0</v>
      </c>
      <c r="BT851" s="15"/>
      <c r="BU851" s="15"/>
      <c r="BV851" s="95"/>
    </row>
    <row r="852" spans="1:74" ht="21.75" customHeight="1" x14ac:dyDescent="0.25">
      <c r="A852" s="95"/>
      <c r="B852" s="571"/>
      <c r="C852" s="642" t="str">
        <f>IF(ROSTER!D$22="","",ROSTER!D$22)</f>
        <v/>
      </c>
      <c r="D852" s="643"/>
      <c r="E852" s="575"/>
      <c r="F852" s="577"/>
      <c r="G852" s="583"/>
      <c r="H852" s="579"/>
      <c r="I852" s="545"/>
      <c r="J852" s="544"/>
      <c r="K852" s="581"/>
      <c r="L852" s="586"/>
      <c r="M852" s="587"/>
      <c r="N852" s="592" t="s">
        <v>16</v>
      </c>
      <c r="O852" s="603"/>
      <c r="P852" s="544"/>
      <c r="Q852" s="581"/>
      <c r="R852" s="586"/>
      <c r="S852" s="587"/>
      <c r="T852" s="592" t="s">
        <v>16</v>
      </c>
      <c r="U852" s="592"/>
      <c r="V852" s="544"/>
      <c r="W852" s="545"/>
      <c r="X852" s="594"/>
      <c r="Y852" s="545"/>
      <c r="Z852" s="544"/>
      <c r="AA852" s="545"/>
      <c r="AB852" s="544"/>
      <c r="AC852" s="545"/>
      <c r="AD852" s="544"/>
      <c r="AE852" s="581"/>
      <c r="AF852" s="586"/>
      <c r="AG852" s="587"/>
      <c r="AH852" s="626"/>
      <c r="AI852" s="627"/>
      <c r="AJ852" s="544"/>
      <c r="AK852" s="581"/>
      <c r="AL852" s="586"/>
      <c r="AM852" s="587"/>
      <c r="AN852" s="626"/>
      <c r="AO852" s="627"/>
      <c r="AP852" s="544"/>
      <c r="AQ852" s="581"/>
      <c r="AR852" s="586"/>
      <c r="AS852" s="587"/>
      <c r="AT852" s="626"/>
      <c r="AU852" s="627"/>
      <c r="AV852" s="628"/>
      <c r="AW852" s="629"/>
      <c r="AX852" s="632"/>
      <c r="AY852" s="633"/>
      <c r="AZ852" s="626"/>
      <c r="BA852" s="627"/>
      <c r="BB852" s="544"/>
      <c r="BC852" s="581"/>
      <c r="BD852" s="586"/>
      <c r="BE852" s="587"/>
      <c r="BF852" s="626"/>
      <c r="BG852" s="627"/>
      <c r="BH852" s="628"/>
      <c r="BI852" s="629"/>
      <c r="BJ852" s="632"/>
      <c r="BK852" s="633"/>
      <c r="BL852" s="626"/>
      <c r="BM852" s="627"/>
      <c r="BN852" s="678"/>
      <c r="BO852" s="679"/>
      <c r="BP852" s="680"/>
      <c r="BQ852" s="677"/>
      <c r="BR852" s="663"/>
      <c r="BS852" s="663"/>
      <c r="BT852" s="15"/>
      <c r="BU852" s="15"/>
      <c r="BV852" s="95"/>
    </row>
    <row r="853" spans="1:74" ht="21.75" customHeight="1" x14ac:dyDescent="0.25">
      <c r="A853" s="95"/>
      <c r="B853" s="570" t="str">
        <f>IF(ROSTER!B$24="","",ROSTER!B$24)</f>
        <v/>
      </c>
      <c r="C853" s="572" t="str">
        <f>IF(ROSTER!C$24="","",ROSTER!C$24)</f>
        <v/>
      </c>
      <c r="D853" s="573"/>
      <c r="E853" s="574"/>
      <c r="F853" s="576">
        <f>IF(E853="y",1,IF(E853="S",1,0))</f>
        <v>0</v>
      </c>
      <c r="G853" s="582">
        <f>IF(E853="S",1,0)</f>
        <v>0</v>
      </c>
      <c r="H853" s="578"/>
      <c r="I853" s="543"/>
      <c r="J853" s="542"/>
      <c r="K853" s="580"/>
      <c r="L853" s="584"/>
      <c r="M853" s="585"/>
      <c r="N853" s="588">
        <f>L853+J853</f>
        <v>0</v>
      </c>
      <c r="O853" s="589"/>
      <c r="P853" s="542"/>
      <c r="Q853" s="580"/>
      <c r="R853" s="584"/>
      <c r="S853" s="585"/>
      <c r="T853" s="588">
        <f>R853-P853</f>
        <v>0</v>
      </c>
      <c r="U853" s="588"/>
      <c r="V853" s="542"/>
      <c r="W853" s="543"/>
      <c r="X853" s="593"/>
      <c r="Y853" s="543"/>
      <c r="Z853" s="542"/>
      <c r="AA853" s="543"/>
      <c r="AB853" s="542"/>
      <c r="AC853" s="543"/>
      <c r="AD853" s="542"/>
      <c r="AE853" s="580"/>
      <c r="AF853" s="584"/>
      <c r="AG853" s="585"/>
      <c r="AH853" s="595">
        <f>IF(AD853=0,0,(AF853/AD853)*100)</f>
        <v>0</v>
      </c>
      <c r="AI853" s="596"/>
      <c r="AJ853" s="542"/>
      <c r="AK853" s="580"/>
      <c r="AL853" s="584"/>
      <c r="AM853" s="585"/>
      <c r="AN853" s="595">
        <f>IF(AJ853=0,0,(AL853/AJ853)*100)</f>
        <v>0</v>
      </c>
      <c r="AO853" s="596"/>
      <c r="AP853" s="542"/>
      <c r="AQ853" s="580"/>
      <c r="AR853" s="584"/>
      <c r="AS853" s="585"/>
      <c r="AT853" s="595">
        <f>IF(AP853=0,0,(AR853/AP853)*100)</f>
        <v>0</v>
      </c>
      <c r="AU853" s="596"/>
      <c r="AV853" s="599">
        <f>AD853+AJ853+AP853</f>
        <v>0</v>
      </c>
      <c r="AW853" s="600"/>
      <c r="AX853" s="630">
        <f>AF853+AL853+AR853</f>
        <v>0</v>
      </c>
      <c r="AY853" s="631"/>
      <c r="AZ853" s="595">
        <f>IF(AV853=0,0,(AX853/AV853)*100)</f>
        <v>0</v>
      </c>
      <c r="BA853" s="596"/>
      <c r="BB853" s="542"/>
      <c r="BC853" s="580"/>
      <c r="BD853" s="584"/>
      <c r="BE853" s="585"/>
      <c r="BF853" s="595">
        <f>IF(BB853=0,0,(BD853/BB853)*100)</f>
        <v>0</v>
      </c>
      <c r="BG853" s="596"/>
      <c r="BH853" s="599">
        <f>AV853+BB853</f>
        <v>0</v>
      </c>
      <c r="BI853" s="600"/>
      <c r="BJ853" s="630">
        <f>AX853+BD853</f>
        <v>0</v>
      </c>
      <c r="BK853" s="631"/>
      <c r="BL853" s="595">
        <f>IF(BH853=0,0,(BJ853/BH853)*100)</f>
        <v>0</v>
      </c>
      <c r="BM853" s="596"/>
      <c r="BN853" s="656">
        <f>(AF853*2)+(AL853*2)+(AR853*3)+BD853</f>
        <v>0</v>
      </c>
      <c r="BO853" s="657"/>
      <c r="BP853" s="658"/>
      <c r="BQ853" s="676">
        <f t="shared" ref="BQ853" si="810">IF(BS853=0,0,50*BR853/BS853)</f>
        <v>0</v>
      </c>
      <c r="BR853" s="662">
        <f t="shared" ref="BR853" si="811">(BN853*BU$837)+(N853*BU$838)+(Z853*BU$839)+(R853*BU$840)+(X853*BU$841)+(AB853*BU$842)+(V853*BU$847)</f>
        <v>0</v>
      </c>
      <c r="BS853" s="662">
        <f t="shared" ref="BS853" si="812">((BB853-BD853)*BU$844)+((AV853-AX853)*BU$843)+(H853*BU$845)+(P853*BU$846)</f>
        <v>0</v>
      </c>
      <c r="BT853" s="15"/>
      <c r="BU853" s="15"/>
      <c r="BV853" s="95"/>
    </row>
    <row r="854" spans="1:74" ht="21.75" customHeight="1" x14ac:dyDescent="0.25">
      <c r="A854" s="95"/>
      <c r="B854" s="571"/>
      <c r="C854" s="642" t="str">
        <f>IF(ROSTER!D$24="","",ROSTER!D$24)</f>
        <v/>
      </c>
      <c r="D854" s="643"/>
      <c r="E854" s="575"/>
      <c r="F854" s="577"/>
      <c r="G854" s="583"/>
      <c r="H854" s="579"/>
      <c r="I854" s="545"/>
      <c r="J854" s="544"/>
      <c r="K854" s="581"/>
      <c r="L854" s="586"/>
      <c r="M854" s="587"/>
      <c r="N854" s="592" t="s">
        <v>16</v>
      </c>
      <c r="O854" s="603"/>
      <c r="P854" s="544"/>
      <c r="Q854" s="581"/>
      <c r="R854" s="586"/>
      <c r="S854" s="587"/>
      <c r="T854" s="592" t="s">
        <v>16</v>
      </c>
      <c r="U854" s="592"/>
      <c r="V854" s="544"/>
      <c r="W854" s="545"/>
      <c r="X854" s="594"/>
      <c r="Y854" s="545"/>
      <c r="Z854" s="544"/>
      <c r="AA854" s="545"/>
      <c r="AB854" s="544"/>
      <c r="AC854" s="545"/>
      <c r="AD854" s="544"/>
      <c r="AE854" s="581"/>
      <c r="AF854" s="586"/>
      <c r="AG854" s="587"/>
      <c r="AH854" s="626"/>
      <c r="AI854" s="627"/>
      <c r="AJ854" s="544"/>
      <c r="AK854" s="581"/>
      <c r="AL854" s="586"/>
      <c r="AM854" s="587"/>
      <c r="AN854" s="626"/>
      <c r="AO854" s="627"/>
      <c r="AP854" s="544"/>
      <c r="AQ854" s="581"/>
      <c r="AR854" s="586"/>
      <c r="AS854" s="587"/>
      <c r="AT854" s="626"/>
      <c r="AU854" s="627"/>
      <c r="AV854" s="628"/>
      <c r="AW854" s="629"/>
      <c r="AX854" s="632"/>
      <c r="AY854" s="633"/>
      <c r="AZ854" s="626"/>
      <c r="BA854" s="627"/>
      <c r="BB854" s="544"/>
      <c r="BC854" s="581"/>
      <c r="BD854" s="586"/>
      <c r="BE854" s="587"/>
      <c r="BF854" s="626"/>
      <c r="BG854" s="627"/>
      <c r="BH854" s="628"/>
      <c r="BI854" s="629"/>
      <c r="BJ854" s="632"/>
      <c r="BK854" s="633"/>
      <c r="BL854" s="626"/>
      <c r="BM854" s="627"/>
      <c r="BN854" s="678"/>
      <c r="BO854" s="679"/>
      <c r="BP854" s="680"/>
      <c r="BQ854" s="677"/>
      <c r="BR854" s="663"/>
      <c r="BS854" s="663"/>
      <c r="BT854" s="15"/>
      <c r="BU854" s="15"/>
      <c r="BV854" s="95"/>
    </row>
    <row r="855" spans="1:74" ht="21.75" customHeight="1" x14ac:dyDescent="0.25">
      <c r="A855" s="95"/>
      <c r="B855" s="570" t="str">
        <f>IF(ROSTER!B$26="","",ROSTER!B$26)</f>
        <v/>
      </c>
      <c r="C855" s="572" t="str">
        <f>IF(ROSTER!C$26="","",ROSTER!C$26)</f>
        <v/>
      </c>
      <c r="D855" s="573"/>
      <c r="E855" s="574"/>
      <c r="F855" s="576">
        <f>IF(E855="y",1,IF(E855="S",1,0))</f>
        <v>0</v>
      </c>
      <c r="G855" s="582">
        <f>IF(E855="S",1,0)</f>
        <v>0</v>
      </c>
      <c r="H855" s="578"/>
      <c r="I855" s="543"/>
      <c r="J855" s="542"/>
      <c r="K855" s="580"/>
      <c r="L855" s="584"/>
      <c r="M855" s="585"/>
      <c r="N855" s="588">
        <f>L855+J855</f>
        <v>0</v>
      </c>
      <c r="O855" s="589"/>
      <c r="P855" s="542"/>
      <c r="Q855" s="580"/>
      <c r="R855" s="584"/>
      <c r="S855" s="585"/>
      <c r="T855" s="588">
        <f>R855-P855</f>
        <v>0</v>
      </c>
      <c r="U855" s="588"/>
      <c r="V855" s="542"/>
      <c r="W855" s="543"/>
      <c r="X855" s="593"/>
      <c r="Y855" s="543"/>
      <c r="Z855" s="542"/>
      <c r="AA855" s="543"/>
      <c r="AB855" s="542"/>
      <c r="AC855" s="543"/>
      <c r="AD855" s="542"/>
      <c r="AE855" s="580"/>
      <c r="AF855" s="584"/>
      <c r="AG855" s="585"/>
      <c r="AH855" s="595">
        <f>IF(AD855=0,0,(AF855/AD855)*100)</f>
        <v>0</v>
      </c>
      <c r="AI855" s="596"/>
      <c r="AJ855" s="542"/>
      <c r="AK855" s="580"/>
      <c r="AL855" s="584"/>
      <c r="AM855" s="585"/>
      <c r="AN855" s="595">
        <f>IF(AJ855=0,0,(AL855/AJ855)*100)</f>
        <v>0</v>
      </c>
      <c r="AO855" s="596"/>
      <c r="AP855" s="542"/>
      <c r="AQ855" s="580"/>
      <c r="AR855" s="584"/>
      <c r="AS855" s="585"/>
      <c r="AT855" s="595">
        <f>IF(AP855=0,0,(AR855/AP855)*100)</f>
        <v>0</v>
      </c>
      <c r="AU855" s="596"/>
      <c r="AV855" s="599">
        <f>AD855+AJ855+AP855</f>
        <v>0</v>
      </c>
      <c r="AW855" s="600"/>
      <c r="AX855" s="630">
        <f>AF855+AL855+AR855</f>
        <v>0</v>
      </c>
      <c r="AY855" s="631"/>
      <c r="AZ855" s="595">
        <f>IF(AV855=0,0,(AX855/AV855)*100)</f>
        <v>0</v>
      </c>
      <c r="BA855" s="596"/>
      <c r="BB855" s="542"/>
      <c r="BC855" s="580"/>
      <c r="BD855" s="584"/>
      <c r="BE855" s="585"/>
      <c r="BF855" s="595">
        <f>IF(BB855=0,0,(BD855/BB855)*100)</f>
        <v>0</v>
      </c>
      <c r="BG855" s="596"/>
      <c r="BH855" s="599">
        <f>AV855+BB855</f>
        <v>0</v>
      </c>
      <c r="BI855" s="600"/>
      <c r="BJ855" s="630">
        <f>AX855+BD855</f>
        <v>0</v>
      </c>
      <c r="BK855" s="631"/>
      <c r="BL855" s="595">
        <f>IF(BH855=0,0,(BJ855/BH855)*100)</f>
        <v>0</v>
      </c>
      <c r="BM855" s="596"/>
      <c r="BN855" s="656">
        <f>(AF855*2)+(AL855*2)+(AR855*3)+BD855</f>
        <v>0</v>
      </c>
      <c r="BO855" s="657"/>
      <c r="BP855" s="658"/>
      <c r="BQ855" s="676">
        <f t="shared" ref="BQ855" si="813">IF(BS855=0,0,50*BR855/BS855)</f>
        <v>0</v>
      </c>
      <c r="BR855" s="662">
        <f t="shared" ref="BR855" si="814">(BN855*BU$837)+(N855*BU$838)+(Z855*BU$839)+(R855*BU$840)+(X855*BU$841)+(AB855*BU$842)+(V855*BU$847)</f>
        <v>0</v>
      </c>
      <c r="BS855" s="662">
        <f t="shared" ref="BS855" si="815">((BB855-BD855)*BU$844)+((AV855-AX855)*BU$843)+(H855*BU$845)+(P855*BU$846)</f>
        <v>0</v>
      </c>
      <c r="BT855" s="15"/>
      <c r="BU855" s="15"/>
      <c r="BV855" s="95"/>
    </row>
    <row r="856" spans="1:74" ht="21.75" customHeight="1" x14ac:dyDescent="0.25">
      <c r="A856" s="95"/>
      <c r="B856" s="571"/>
      <c r="C856" s="642" t="str">
        <f>IF(ROSTER!D$26="","",ROSTER!D$26)</f>
        <v/>
      </c>
      <c r="D856" s="643"/>
      <c r="E856" s="575"/>
      <c r="F856" s="577"/>
      <c r="G856" s="583"/>
      <c r="H856" s="579"/>
      <c r="I856" s="545"/>
      <c r="J856" s="544"/>
      <c r="K856" s="581"/>
      <c r="L856" s="586"/>
      <c r="M856" s="587"/>
      <c r="N856" s="592" t="s">
        <v>16</v>
      </c>
      <c r="O856" s="603"/>
      <c r="P856" s="544"/>
      <c r="Q856" s="581"/>
      <c r="R856" s="586"/>
      <c r="S856" s="587"/>
      <c r="T856" s="592" t="s">
        <v>16</v>
      </c>
      <c r="U856" s="592"/>
      <c r="V856" s="544"/>
      <c r="W856" s="545"/>
      <c r="X856" s="594"/>
      <c r="Y856" s="545"/>
      <c r="Z856" s="544"/>
      <c r="AA856" s="545"/>
      <c r="AB856" s="544"/>
      <c r="AC856" s="545"/>
      <c r="AD856" s="544"/>
      <c r="AE856" s="581"/>
      <c r="AF856" s="586"/>
      <c r="AG856" s="587"/>
      <c r="AH856" s="626"/>
      <c r="AI856" s="627"/>
      <c r="AJ856" s="544"/>
      <c r="AK856" s="581"/>
      <c r="AL856" s="586"/>
      <c r="AM856" s="587"/>
      <c r="AN856" s="626"/>
      <c r="AO856" s="627"/>
      <c r="AP856" s="544"/>
      <c r="AQ856" s="581"/>
      <c r="AR856" s="586"/>
      <c r="AS856" s="587"/>
      <c r="AT856" s="626"/>
      <c r="AU856" s="627"/>
      <c r="AV856" s="628"/>
      <c r="AW856" s="629"/>
      <c r="AX856" s="632"/>
      <c r="AY856" s="633"/>
      <c r="AZ856" s="626"/>
      <c r="BA856" s="627"/>
      <c r="BB856" s="544"/>
      <c r="BC856" s="581"/>
      <c r="BD856" s="586"/>
      <c r="BE856" s="587"/>
      <c r="BF856" s="626"/>
      <c r="BG856" s="627"/>
      <c r="BH856" s="628"/>
      <c r="BI856" s="629"/>
      <c r="BJ856" s="632"/>
      <c r="BK856" s="633"/>
      <c r="BL856" s="626"/>
      <c r="BM856" s="627"/>
      <c r="BN856" s="678"/>
      <c r="BO856" s="679"/>
      <c r="BP856" s="680"/>
      <c r="BQ856" s="677"/>
      <c r="BR856" s="663"/>
      <c r="BS856" s="663"/>
      <c r="BT856" s="15"/>
      <c r="BU856" s="15"/>
      <c r="BV856" s="95"/>
    </row>
    <row r="857" spans="1:74" ht="21.75" customHeight="1" x14ac:dyDescent="0.25">
      <c r="A857" s="95"/>
      <c r="B857" s="570" t="str">
        <f>IF(ROSTER!B$28="","",ROSTER!B$28)</f>
        <v/>
      </c>
      <c r="C857" s="572" t="str">
        <f>IF(ROSTER!C$28="","",ROSTER!C$28)</f>
        <v/>
      </c>
      <c r="D857" s="573"/>
      <c r="E857" s="574"/>
      <c r="F857" s="576">
        <f>IF(E857="y",1,IF(E857="S",1,0))</f>
        <v>0</v>
      </c>
      <c r="G857" s="582">
        <f>IF(E857="S",1,0)</f>
        <v>0</v>
      </c>
      <c r="H857" s="578"/>
      <c r="I857" s="543"/>
      <c r="J857" s="542"/>
      <c r="K857" s="580"/>
      <c r="L857" s="584"/>
      <c r="M857" s="585"/>
      <c r="N857" s="588">
        <f>L857+J857</f>
        <v>0</v>
      </c>
      <c r="O857" s="589"/>
      <c r="P857" s="542"/>
      <c r="Q857" s="580"/>
      <c r="R857" s="584"/>
      <c r="S857" s="585"/>
      <c r="T857" s="588">
        <f>R857-P857</f>
        <v>0</v>
      </c>
      <c r="U857" s="588"/>
      <c r="V857" s="542"/>
      <c r="W857" s="543"/>
      <c r="X857" s="593"/>
      <c r="Y857" s="543"/>
      <c r="Z857" s="542"/>
      <c r="AA857" s="543"/>
      <c r="AB857" s="542"/>
      <c r="AC857" s="543"/>
      <c r="AD857" s="542"/>
      <c r="AE857" s="580"/>
      <c r="AF857" s="584"/>
      <c r="AG857" s="585"/>
      <c r="AH857" s="595">
        <f>IF(AD857=0,0,(AF857/AD857)*100)</f>
        <v>0</v>
      </c>
      <c r="AI857" s="596"/>
      <c r="AJ857" s="542"/>
      <c r="AK857" s="580"/>
      <c r="AL857" s="584"/>
      <c r="AM857" s="585"/>
      <c r="AN857" s="595">
        <f>IF(AJ857=0,0,(AL857/AJ857)*100)</f>
        <v>0</v>
      </c>
      <c r="AO857" s="596"/>
      <c r="AP857" s="542"/>
      <c r="AQ857" s="580"/>
      <c r="AR857" s="584"/>
      <c r="AS857" s="585"/>
      <c r="AT857" s="595">
        <f>IF(AP857=0,0,(AR857/AP857)*100)</f>
        <v>0</v>
      </c>
      <c r="AU857" s="596"/>
      <c r="AV857" s="599">
        <f>AD857+AJ857+AP857</f>
        <v>0</v>
      </c>
      <c r="AW857" s="600"/>
      <c r="AX857" s="630">
        <f>AF857+AL857+AR857</f>
        <v>0</v>
      </c>
      <c r="AY857" s="631"/>
      <c r="AZ857" s="595">
        <f>IF(AV857=0,0,(AX857/AV857)*100)</f>
        <v>0</v>
      </c>
      <c r="BA857" s="596"/>
      <c r="BB857" s="542"/>
      <c r="BC857" s="580"/>
      <c r="BD857" s="584"/>
      <c r="BE857" s="585"/>
      <c r="BF857" s="595">
        <f>IF(BB857=0,0,(BD857/BB857)*100)</f>
        <v>0</v>
      </c>
      <c r="BG857" s="596"/>
      <c r="BH857" s="599">
        <f>AV857+BB857</f>
        <v>0</v>
      </c>
      <c r="BI857" s="600"/>
      <c r="BJ857" s="630">
        <f>AX857+BD857</f>
        <v>0</v>
      </c>
      <c r="BK857" s="631"/>
      <c r="BL857" s="595">
        <f>IF(BH857=0,0,(BJ857/BH857)*100)</f>
        <v>0</v>
      </c>
      <c r="BM857" s="596"/>
      <c r="BN857" s="656">
        <f>(AF857*2)+(AL857*2)+(AR857*3)+BD857</f>
        <v>0</v>
      </c>
      <c r="BO857" s="657"/>
      <c r="BP857" s="658"/>
      <c r="BQ857" s="676">
        <f t="shared" ref="BQ857" si="816">IF(BS857=0,0,50*BR857/BS857)</f>
        <v>0</v>
      </c>
      <c r="BR857" s="662">
        <f t="shared" ref="BR857" si="817">(BN857*BU$837)+(N857*BU$838)+(Z857*BU$839)+(R857*BU$840)+(X857*BU$841)+(AB857*BU$842)+(V857*BU$847)</f>
        <v>0</v>
      </c>
      <c r="BS857" s="662">
        <f t="shared" ref="BS857" si="818">((BB857-BD857)*BU$844)+((AV857-AX857)*BU$843)+(H857*BU$845)+(P857*BU$846)</f>
        <v>0</v>
      </c>
      <c r="BT857" s="15"/>
      <c r="BU857" s="15"/>
      <c r="BV857" s="95"/>
    </row>
    <row r="858" spans="1:74" ht="21.75" customHeight="1" x14ac:dyDescent="0.25">
      <c r="A858" s="95"/>
      <c r="B858" s="571"/>
      <c r="C858" s="642" t="str">
        <f>IF(ROSTER!D$28="","",ROSTER!D$28)</f>
        <v/>
      </c>
      <c r="D858" s="643"/>
      <c r="E858" s="575"/>
      <c r="F858" s="577"/>
      <c r="G858" s="583"/>
      <c r="H858" s="579"/>
      <c r="I858" s="545"/>
      <c r="J858" s="544"/>
      <c r="K858" s="581"/>
      <c r="L858" s="586"/>
      <c r="M858" s="587"/>
      <c r="N858" s="592" t="s">
        <v>16</v>
      </c>
      <c r="O858" s="603"/>
      <c r="P858" s="544"/>
      <c r="Q858" s="581"/>
      <c r="R858" s="586"/>
      <c r="S858" s="587"/>
      <c r="T858" s="592" t="s">
        <v>16</v>
      </c>
      <c r="U858" s="592"/>
      <c r="V858" s="544"/>
      <c r="W858" s="545"/>
      <c r="X858" s="594"/>
      <c r="Y858" s="545"/>
      <c r="Z858" s="544"/>
      <c r="AA858" s="545"/>
      <c r="AB858" s="544"/>
      <c r="AC858" s="545"/>
      <c r="AD858" s="544"/>
      <c r="AE858" s="581"/>
      <c r="AF858" s="586"/>
      <c r="AG858" s="587"/>
      <c r="AH858" s="626"/>
      <c r="AI858" s="627"/>
      <c r="AJ858" s="544"/>
      <c r="AK858" s="581"/>
      <c r="AL858" s="586"/>
      <c r="AM858" s="587"/>
      <c r="AN858" s="626"/>
      <c r="AO858" s="627"/>
      <c r="AP858" s="544"/>
      <c r="AQ858" s="581"/>
      <c r="AR858" s="586"/>
      <c r="AS858" s="587"/>
      <c r="AT858" s="626"/>
      <c r="AU858" s="627"/>
      <c r="AV858" s="628"/>
      <c r="AW858" s="629"/>
      <c r="AX858" s="632"/>
      <c r="AY858" s="633"/>
      <c r="AZ858" s="626"/>
      <c r="BA858" s="627"/>
      <c r="BB858" s="544"/>
      <c r="BC858" s="581"/>
      <c r="BD858" s="586"/>
      <c r="BE858" s="587"/>
      <c r="BF858" s="626"/>
      <c r="BG858" s="627"/>
      <c r="BH858" s="628"/>
      <c r="BI858" s="629"/>
      <c r="BJ858" s="632"/>
      <c r="BK858" s="633"/>
      <c r="BL858" s="626"/>
      <c r="BM858" s="627"/>
      <c r="BN858" s="678"/>
      <c r="BO858" s="679"/>
      <c r="BP858" s="680"/>
      <c r="BQ858" s="677"/>
      <c r="BR858" s="663"/>
      <c r="BS858" s="663"/>
      <c r="BT858" s="15"/>
      <c r="BU858" s="15"/>
      <c r="BV858" s="95"/>
    </row>
    <row r="859" spans="1:74" ht="21.75" customHeight="1" x14ac:dyDescent="0.25">
      <c r="A859" s="95"/>
      <c r="B859" s="570" t="str">
        <f>IF(ROSTER!B$30="","",ROSTER!B$30)</f>
        <v/>
      </c>
      <c r="C859" s="572" t="str">
        <f>IF(ROSTER!C$30="","",ROSTER!C$30)</f>
        <v/>
      </c>
      <c r="D859" s="573"/>
      <c r="E859" s="574"/>
      <c r="F859" s="576">
        <f>IF(E859="y",1,IF(E859="S",1,0))</f>
        <v>0</v>
      </c>
      <c r="G859" s="582">
        <f>IF(E859="S",1,0)</f>
        <v>0</v>
      </c>
      <c r="H859" s="578"/>
      <c r="I859" s="543"/>
      <c r="J859" s="542"/>
      <c r="K859" s="580"/>
      <c r="L859" s="584"/>
      <c r="M859" s="585"/>
      <c r="N859" s="588">
        <f>L859+J859</f>
        <v>0</v>
      </c>
      <c r="O859" s="589"/>
      <c r="P859" s="542"/>
      <c r="Q859" s="580"/>
      <c r="R859" s="584"/>
      <c r="S859" s="585"/>
      <c r="T859" s="588">
        <f>R859-P859</f>
        <v>0</v>
      </c>
      <c r="U859" s="588"/>
      <c r="V859" s="542"/>
      <c r="W859" s="543"/>
      <c r="X859" s="593"/>
      <c r="Y859" s="543"/>
      <c r="Z859" s="542"/>
      <c r="AA859" s="543"/>
      <c r="AB859" s="542"/>
      <c r="AC859" s="543"/>
      <c r="AD859" s="542"/>
      <c r="AE859" s="580"/>
      <c r="AF859" s="584"/>
      <c r="AG859" s="585"/>
      <c r="AH859" s="595">
        <f>IF(AD859=0,0,(AF859/AD859)*100)</f>
        <v>0</v>
      </c>
      <c r="AI859" s="596"/>
      <c r="AJ859" s="542"/>
      <c r="AK859" s="580"/>
      <c r="AL859" s="584"/>
      <c r="AM859" s="585"/>
      <c r="AN859" s="595">
        <f>IF(AJ859=0,0,(AL859/AJ859)*100)</f>
        <v>0</v>
      </c>
      <c r="AO859" s="596"/>
      <c r="AP859" s="542"/>
      <c r="AQ859" s="580"/>
      <c r="AR859" s="584"/>
      <c r="AS859" s="585"/>
      <c r="AT859" s="595">
        <f>IF(AP859=0,0,(AR859/AP859)*100)</f>
        <v>0</v>
      </c>
      <c r="AU859" s="596"/>
      <c r="AV859" s="599">
        <f>AD859+AJ859+AP859</f>
        <v>0</v>
      </c>
      <c r="AW859" s="600"/>
      <c r="AX859" s="630">
        <f>AF859+AL859+AR859</f>
        <v>0</v>
      </c>
      <c r="AY859" s="631"/>
      <c r="AZ859" s="595">
        <f>IF(AV859=0,0,(AX859/AV859)*100)</f>
        <v>0</v>
      </c>
      <c r="BA859" s="596"/>
      <c r="BB859" s="542"/>
      <c r="BC859" s="580"/>
      <c r="BD859" s="584"/>
      <c r="BE859" s="585"/>
      <c r="BF859" s="595">
        <f>IF(BB859=0,0,(BD859/BB859)*100)</f>
        <v>0</v>
      </c>
      <c r="BG859" s="596"/>
      <c r="BH859" s="599">
        <f>AV859+BB859</f>
        <v>0</v>
      </c>
      <c r="BI859" s="600"/>
      <c r="BJ859" s="630">
        <f>AX859+BD859</f>
        <v>0</v>
      </c>
      <c r="BK859" s="631"/>
      <c r="BL859" s="595">
        <f>IF(BH859=0,0,(BJ859/BH859)*100)</f>
        <v>0</v>
      </c>
      <c r="BM859" s="596"/>
      <c r="BN859" s="656">
        <f>(AF859*2)+(AL859*2)+(AR859*3)+BD859</f>
        <v>0</v>
      </c>
      <c r="BO859" s="657"/>
      <c r="BP859" s="658"/>
      <c r="BQ859" s="676">
        <f t="shared" ref="BQ859" si="819">IF(BS859=0,0,50*BR859/BS859)</f>
        <v>0</v>
      </c>
      <c r="BR859" s="662">
        <f t="shared" ref="BR859" si="820">(BN859*BU$837)+(N859*BU$838)+(Z859*BU$839)+(R859*BU$840)+(X859*BU$841)+(AB859*BU$842)+(V859*BU$847)</f>
        <v>0</v>
      </c>
      <c r="BS859" s="662">
        <f t="shared" ref="BS859" si="821">((BB859-BD859)*BU$844)+((AV859-AX859)*BU$843)+(H859*BU$845)+(P859*BU$846)</f>
        <v>0</v>
      </c>
      <c r="BT859" s="15"/>
      <c r="BU859" s="15"/>
      <c r="BV859" s="95"/>
    </row>
    <row r="860" spans="1:74" ht="21.75" customHeight="1" x14ac:dyDescent="0.25">
      <c r="A860" s="95"/>
      <c r="B860" s="571"/>
      <c r="C860" s="642" t="str">
        <f>IF(ROSTER!D$30="","",ROSTER!D$30)</f>
        <v/>
      </c>
      <c r="D860" s="643"/>
      <c r="E860" s="575"/>
      <c r="F860" s="577"/>
      <c r="G860" s="583"/>
      <c r="H860" s="579"/>
      <c r="I860" s="545"/>
      <c r="J860" s="544"/>
      <c r="K860" s="581"/>
      <c r="L860" s="586"/>
      <c r="M860" s="587"/>
      <c r="N860" s="592" t="s">
        <v>16</v>
      </c>
      <c r="O860" s="603"/>
      <c r="P860" s="544"/>
      <c r="Q860" s="581"/>
      <c r="R860" s="586"/>
      <c r="S860" s="587"/>
      <c r="T860" s="592" t="s">
        <v>16</v>
      </c>
      <c r="U860" s="592"/>
      <c r="V860" s="544"/>
      <c r="W860" s="545"/>
      <c r="X860" s="594"/>
      <c r="Y860" s="545"/>
      <c r="Z860" s="544"/>
      <c r="AA860" s="545"/>
      <c r="AB860" s="544"/>
      <c r="AC860" s="545"/>
      <c r="AD860" s="544"/>
      <c r="AE860" s="581"/>
      <c r="AF860" s="586"/>
      <c r="AG860" s="587"/>
      <c r="AH860" s="626"/>
      <c r="AI860" s="627"/>
      <c r="AJ860" s="544"/>
      <c r="AK860" s="581"/>
      <c r="AL860" s="586"/>
      <c r="AM860" s="587"/>
      <c r="AN860" s="626"/>
      <c r="AO860" s="627"/>
      <c r="AP860" s="544"/>
      <c r="AQ860" s="581"/>
      <c r="AR860" s="586"/>
      <c r="AS860" s="587"/>
      <c r="AT860" s="626"/>
      <c r="AU860" s="627"/>
      <c r="AV860" s="628"/>
      <c r="AW860" s="629"/>
      <c r="AX860" s="632"/>
      <c r="AY860" s="633"/>
      <c r="AZ860" s="626"/>
      <c r="BA860" s="627"/>
      <c r="BB860" s="544"/>
      <c r="BC860" s="581"/>
      <c r="BD860" s="586"/>
      <c r="BE860" s="587"/>
      <c r="BF860" s="626"/>
      <c r="BG860" s="627"/>
      <c r="BH860" s="628"/>
      <c r="BI860" s="629"/>
      <c r="BJ860" s="632"/>
      <c r="BK860" s="633"/>
      <c r="BL860" s="626"/>
      <c r="BM860" s="627"/>
      <c r="BN860" s="678"/>
      <c r="BO860" s="679"/>
      <c r="BP860" s="680"/>
      <c r="BQ860" s="677"/>
      <c r="BR860" s="663"/>
      <c r="BS860" s="663"/>
      <c r="BT860" s="15"/>
      <c r="BU860" s="15"/>
      <c r="BV860" s="95"/>
    </row>
    <row r="861" spans="1:74" ht="21.75" customHeight="1" x14ac:dyDescent="0.25">
      <c r="A861" s="95"/>
      <c r="B861" s="570" t="str">
        <f>IF(ROSTER!B$32="","",ROSTER!B$32)</f>
        <v/>
      </c>
      <c r="C861" s="572" t="str">
        <f>IF(ROSTER!C$32="","",ROSTER!C$32)</f>
        <v/>
      </c>
      <c r="D861" s="573"/>
      <c r="E861" s="574"/>
      <c r="F861" s="576">
        <f>IF(E861="y",1,IF(E861="S",1,0))</f>
        <v>0</v>
      </c>
      <c r="G861" s="582">
        <f>IF(E861="S",1,0)</f>
        <v>0</v>
      </c>
      <c r="H861" s="578"/>
      <c r="I861" s="543"/>
      <c r="J861" s="542"/>
      <c r="K861" s="580"/>
      <c r="L861" s="584"/>
      <c r="M861" s="585"/>
      <c r="N861" s="588">
        <f>L861+J861</f>
        <v>0</v>
      </c>
      <c r="O861" s="589"/>
      <c r="P861" s="542"/>
      <c r="Q861" s="580"/>
      <c r="R861" s="584"/>
      <c r="S861" s="585"/>
      <c r="T861" s="588">
        <f>R861-P861</f>
        <v>0</v>
      </c>
      <c r="U861" s="588"/>
      <c r="V861" s="542"/>
      <c r="W861" s="543"/>
      <c r="X861" s="593"/>
      <c r="Y861" s="543"/>
      <c r="Z861" s="542"/>
      <c r="AA861" s="543"/>
      <c r="AB861" s="542"/>
      <c r="AC861" s="543"/>
      <c r="AD861" s="542"/>
      <c r="AE861" s="580"/>
      <c r="AF861" s="584"/>
      <c r="AG861" s="585"/>
      <c r="AH861" s="595">
        <f>IF(AD861=0,0,(AF861/AD861)*100)</f>
        <v>0</v>
      </c>
      <c r="AI861" s="596"/>
      <c r="AJ861" s="542"/>
      <c r="AK861" s="580"/>
      <c r="AL861" s="584"/>
      <c r="AM861" s="585"/>
      <c r="AN861" s="595">
        <f>IF(AJ861=0,0,(AL861/AJ861)*100)</f>
        <v>0</v>
      </c>
      <c r="AO861" s="596"/>
      <c r="AP861" s="542"/>
      <c r="AQ861" s="580"/>
      <c r="AR861" s="584"/>
      <c r="AS861" s="585"/>
      <c r="AT861" s="595">
        <f>IF(AP861=0,0,(AR861/AP861)*100)</f>
        <v>0</v>
      </c>
      <c r="AU861" s="596"/>
      <c r="AV861" s="599">
        <f>AD861+AJ861+AP861</f>
        <v>0</v>
      </c>
      <c r="AW861" s="600"/>
      <c r="AX861" s="630">
        <f>AF861+AL861+AR861</f>
        <v>0</v>
      </c>
      <c r="AY861" s="631"/>
      <c r="AZ861" s="595">
        <f>IF(AV861=0,0,(AX861/AV861)*100)</f>
        <v>0</v>
      </c>
      <c r="BA861" s="596"/>
      <c r="BB861" s="542"/>
      <c r="BC861" s="580"/>
      <c r="BD861" s="584"/>
      <c r="BE861" s="585"/>
      <c r="BF861" s="595">
        <f>IF(BB861=0,0,(BD861/BB861)*100)</f>
        <v>0</v>
      </c>
      <c r="BG861" s="596"/>
      <c r="BH861" s="599">
        <f>AV861+BB861</f>
        <v>0</v>
      </c>
      <c r="BI861" s="600"/>
      <c r="BJ861" s="630">
        <f>AX861+BD861</f>
        <v>0</v>
      </c>
      <c r="BK861" s="631"/>
      <c r="BL861" s="595">
        <f>IF(BH861=0,0,(BJ861/BH861)*100)</f>
        <v>0</v>
      </c>
      <c r="BM861" s="596"/>
      <c r="BN861" s="656">
        <f>(AF861*2)+(AL861*2)+(AR861*3)+BD861</f>
        <v>0</v>
      </c>
      <c r="BO861" s="657"/>
      <c r="BP861" s="658"/>
      <c r="BQ861" s="676">
        <f t="shared" ref="BQ861" si="822">IF(BS861=0,0,50*BR861/BS861)</f>
        <v>0</v>
      </c>
      <c r="BR861" s="662">
        <f t="shared" ref="BR861" si="823">(BN861*BU$837)+(N861*BU$838)+(Z861*BU$839)+(R861*BU$840)+(X861*BU$841)+(AB861*BU$842)+(V861*BU$847)</f>
        <v>0</v>
      </c>
      <c r="BS861" s="662">
        <f t="shared" ref="BS861" si="824">((BB861-BD861)*BU$844)+((AV861-AX861)*BU$843)+(H861*BU$845)+(P861*BU$846)</f>
        <v>0</v>
      </c>
      <c r="BT861" s="15"/>
      <c r="BU861" s="15"/>
      <c r="BV861" s="95"/>
    </row>
    <row r="862" spans="1:74" ht="21.75" customHeight="1" x14ac:dyDescent="0.25">
      <c r="A862" s="95"/>
      <c r="B862" s="571"/>
      <c r="C862" s="642" t="str">
        <f>IF(ROSTER!D$32="","",ROSTER!D$32)</f>
        <v/>
      </c>
      <c r="D862" s="643"/>
      <c r="E862" s="575"/>
      <c r="F862" s="577"/>
      <c r="G862" s="583"/>
      <c r="H862" s="579"/>
      <c r="I862" s="545"/>
      <c r="J862" s="544"/>
      <c r="K862" s="581"/>
      <c r="L862" s="586"/>
      <c r="M862" s="587"/>
      <c r="N862" s="592" t="s">
        <v>16</v>
      </c>
      <c r="O862" s="603"/>
      <c r="P862" s="544"/>
      <c r="Q862" s="581"/>
      <c r="R862" s="586"/>
      <c r="S862" s="587"/>
      <c r="T862" s="592" t="s">
        <v>16</v>
      </c>
      <c r="U862" s="592"/>
      <c r="V862" s="544"/>
      <c r="W862" s="545"/>
      <c r="X862" s="594"/>
      <c r="Y862" s="545"/>
      <c r="Z862" s="544"/>
      <c r="AA862" s="545"/>
      <c r="AB862" s="544"/>
      <c r="AC862" s="545"/>
      <c r="AD862" s="544"/>
      <c r="AE862" s="581"/>
      <c r="AF862" s="586"/>
      <c r="AG862" s="587"/>
      <c r="AH862" s="626"/>
      <c r="AI862" s="627"/>
      <c r="AJ862" s="544"/>
      <c r="AK862" s="581"/>
      <c r="AL862" s="586"/>
      <c r="AM862" s="587"/>
      <c r="AN862" s="626"/>
      <c r="AO862" s="627"/>
      <c r="AP862" s="544"/>
      <c r="AQ862" s="581"/>
      <c r="AR862" s="586"/>
      <c r="AS862" s="587"/>
      <c r="AT862" s="626"/>
      <c r="AU862" s="627"/>
      <c r="AV862" s="628"/>
      <c r="AW862" s="629"/>
      <c r="AX862" s="632"/>
      <c r="AY862" s="633"/>
      <c r="AZ862" s="626"/>
      <c r="BA862" s="627"/>
      <c r="BB862" s="544"/>
      <c r="BC862" s="581"/>
      <c r="BD862" s="586"/>
      <c r="BE862" s="587"/>
      <c r="BF862" s="626"/>
      <c r="BG862" s="627"/>
      <c r="BH862" s="628"/>
      <c r="BI862" s="629"/>
      <c r="BJ862" s="632"/>
      <c r="BK862" s="633"/>
      <c r="BL862" s="626"/>
      <c r="BM862" s="627"/>
      <c r="BN862" s="678"/>
      <c r="BO862" s="679"/>
      <c r="BP862" s="680"/>
      <c r="BQ862" s="677"/>
      <c r="BR862" s="663"/>
      <c r="BS862" s="663"/>
      <c r="BT862" s="15"/>
      <c r="BU862" s="15"/>
      <c r="BV862" s="95"/>
    </row>
    <row r="863" spans="1:74" ht="21.75" customHeight="1" x14ac:dyDescent="0.25">
      <c r="A863" s="95"/>
      <c r="B863" s="570" t="str">
        <f>IF(ROSTER!B$34="","",ROSTER!B$34)</f>
        <v/>
      </c>
      <c r="C863" s="572" t="str">
        <f>IF(ROSTER!C$34="","",ROSTER!C$34)</f>
        <v/>
      </c>
      <c r="D863" s="573"/>
      <c r="E863" s="574"/>
      <c r="F863" s="576">
        <f>IF(E863="y",1,IF(E863="S",1,0))</f>
        <v>0</v>
      </c>
      <c r="G863" s="582">
        <f>IF(E863="S",1,0)</f>
        <v>0</v>
      </c>
      <c r="H863" s="578"/>
      <c r="I863" s="543"/>
      <c r="J863" s="542"/>
      <c r="K863" s="580"/>
      <c r="L863" s="584"/>
      <c r="M863" s="585"/>
      <c r="N863" s="588">
        <f>L863+J863</f>
        <v>0</v>
      </c>
      <c r="O863" s="589"/>
      <c r="P863" s="542"/>
      <c r="Q863" s="580"/>
      <c r="R863" s="584"/>
      <c r="S863" s="585"/>
      <c r="T863" s="588">
        <f>R863-P863</f>
        <v>0</v>
      </c>
      <c r="U863" s="588"/>
      <c r="V863" s="542"/>
      <c r="W863" s="543"/>
      <c r="X863" s="593"/>
      <c r="Y863" s="543"/>
      <c r="Z863" s="542"/>
      <c r="AA863" s="543"/>
      <c r="AB863" s="542"/>
      <c r="AC863" s="543"/>
      <c r="AD863" s="542"/>
      <c r="AE863" s="580"/>
      <c r="AF863" s="584"/>
      <c r="AG863" s="585"/>
      <c r="AH863" s="595">
        <f>IF(AD863=0,0,(AF863/AD863)*100)</f>
        <v>0</v>
      </c>
      <c r="AI863" s="596"/>
      <c r="AJ863" s="542"/>
      <c r="AK863" s="580"/>
      <c r="AL863" s="584"/>
      <c r="AM863" s="585"/>
      <c r="AN863" s="595">
        <f>IF(AJ863=0,0,(AL863/AJ863)*100)</f>
        <v>0</v>
      </c>
      <c r="AO863" s="596"/>
      <c r="AP863" s="542"/>
      <c r="AQ863" s="580"/>
      <c r="AR863" s="584"/>
      <c r="AS863" s="585"/>
      <c r="AT863" s="595">
        <f>IF(AP863=0,0,(AR863/AP863)*100)</f>
        <v>0</v>
      </c>
      <c r="AU863" s="596"/>
      <c r="AV863" s="599">
        <f>AD863+AJ863+AP863</f>
        <v>0</v>
      </c>
      <c r="AW863" s="600"/>
      <c r="AX863" s="630">
        <f>AF863+AL863+AR863</f>
        <v>0</v>
      </c>
      <c r="AY863" s="631"/>
      <c r="AZ863" s="595">
        <f>IF(AV863=0,0,(AX863/AV863)*100)</f>
        <v>0</v>
      </c>
      <c r="BA863" s="596"/>
      <c r="BB863" s="542"/>
      <c r="BC863" s="580"/>
      <c r="BD863" s="584"/>
      <c r="BE863" s="585"/>
      <c r="BF863" s="595">
        <f>IF(BB863=0,0,(BD863/BB863)*100)</f>
        <v>0</v>
      </c>
      <c r="BG863" s="596"/>
      <c r="BH863" s="599">
        <f>AV863+BB863</f>
        <v>0</v>
      </c>
      <c r="BI863" s="600"/>
      <c r="BJ863" s="630">
        <f>AX863+BD863</f>
        <v>0</v>
      </c>
      <c r="BK863" s="631"/>
      <c r="BL863" s="595">
        <f>IF(BH863=0,0,(BJ863/BH863)*100)</f>
        <v>0</v>
      </c>
      <c r="BM863" s="596"/>
      <c r="BN863" s="656">
        <f>(AF863*2)+(AL863*2)+(AR863*3)+BD863</f>
        <v>0</v>
      </c>
      <c r="BO863" s="657"/>
      <c r="BP863" s="658"/>
      <c r="BQ863" s="676">
        <f t="shared" ref="BQ863" si="825">IF(BS863=0,0,50*BR863/BS863)</f>
        <v>0</v>
      </c>
      <c r="BR863" s="662">
        <f t="shared" ref="BR863" si="826">(BN863*BU$837)+(N863*BU$838)+(Z863*BU$839)+(R863*BU$840)+(X863*BU$841)+(AB863*BU$842)+(V863*BU$847)</f>
        <v>0</v>
      </c>
      <c r="BS863" s="662">
        <f t="shared" ref="BS863" si="827">((BB863-BD863)*BU$844)+((AV863-AX863)*BU$843)+(H863*BU$845)+(P863*BU$846)</f>
        <v>0</v>
      </c>
      <c r="BT863" s="15"/>
      <c r="BU863" s="15"/>
      <c r="BV863" s="95"/>
    </row>
    <row r="864" spans="1:74" ht="21.75" customHeight="1" x14ac:dyDescent="0.25">
      <c r="A864" s="95"/>
      <c r="B864" s="571"/>
      <c r="C864" s="642" t="str">
        <f>IF(ROSTER!D$34="","",ROSTER!D$34)</f>
        <v/>
      </c>
      <c r="D864" s="643"/>
      <c r="E864" s="575"/>
      <c r="F864" s="577"/>
      <c r="G864" s="583"/>
      <c r="H864" s="579"/>
      <c r="I864" s="545"/>
      <c r="J864" s="544"/>
      <c r="K864" s="581"/>
      <c r="L864" s="586"/>
      <c r="M864" s="587"/>
      <c r="N864" s="592" t="s">
        <v>16</v>
      </c>
      <c r="O864" s="603"/>
      <c r="P864" s="544"/>
      <c r="Q864" s="581"/>
      <c r="R864" s="586"/>
      <c r="S864" s="587"/>
      <c r="T864" s="592" t="s">
        <v>16</v>
      </c>
      <c r="U864" s="592"/>
      <c r="V864" s="544"/>
      <c r="W864" s="545"/>
      <c r="X864" s="594"/>
      <c r="Y864" s="545"/>
      <c r="Z864" s="544"/>
      <c r="AA864" s="545"/>
      <c r="AB864" s="544"/>
      <c r="AC864" s="545"/>
      <c r="AD864" s="544"/>
      <c r="AE864" s="581"/>
      <c r="AF864" s="586"/>
      <c r="AG864" s="587"/>
      <c r="AH864" s="626"/>
      <c r="AI864" s="627"/>
      <c r="AJ864" s="544"/>
      <c r="AK864" s="581"/>
      <c r="AL864" s="586"/>
      <c r="AM864" s="587"/>
      <c r="AN864" s="626"/>
      <c r="AO864" s="627"/>
      <c r="AP864" s="544"/>
      <c r="AQ864" s="581"/>
      <c r="AR864" s="586"/>
      <c r="AS864" s="587"/>
      <c r="AT864" s="626"/>
      <c r="AU864" s="627"/>
      <c r="AV864" s="628"/>
      <c r="AW864" s="629"/>
      <c r="AX864" s="632"/>
      <c r="AY864" s="633"/>
      <c r="AZ864" s="626"/>
      <c r="BA864" s="627"/>
      <c r="BB864" s="544"/>
      <c r="BC864" s="581"/>
      <c r="BD864" s="586"/>
      <c r="BE864" s="587"/>
      <c r="BF864" s="626"/>
      <c r="BG864" s="627"/>
      <c r="BH864" s="628"/>
      <c r="BI864" s="629"/>
      <c r="BJ864" s="632"/>
      <c r="BK864" s="633"/>
      <c r="BL864" s="626"/>
      <c r="BM864" s="627"/>
      <c r="BN864" s="678"/>
      <c r="BO864" s="679"/>
      <c r="BP864" s="680"/>
      <c r="BQ864" s="677"/>
      <c r="BR864" s="663"/>
      <c r="BS864" s="663"/>
      <c r="BT864" s="15"/>
      <c r="BU864" s="15"/>
      <c r="BV864" s="95"/>
    </row>
    <row r="865" spans="1:74" ht="21.75" customHeight="1" x14ac:dyDescent="0.25">
      <c r="A865" s="95"/>
      <c r="B865" s="570" t="str">
        <f>IF(ROSTER!B$36="","",ROSTER!B$36)</f>
        <v/>
      </c>
      <c r="C865" s="572" t="str">
        <f>IF(ROSTER!C$36="","",ROSTER!C$36)</f>
        <v/>
      </c>
      <c r="D865" s="573"/>
      <c r="E865" s="574"/>
      <c r="F865" s="576">
        <f>IF(E865="y",1,IF(E865="S",1,0))</f>
        <v>0</v>
      </c>
      <c r="G865" s="582">
        <f>IF(E865="S",1,0)</f>
        <v>0</v>
      </c>
      <c r="H865" s="578"/>
      <c r="I865" s="543"/>
      <c r="J865" s="542"/>
      <c r="K865" s="580"/>
      <c r="L865" s="584"/>
      <c r="M865" s="585"/>
      <c r="N865" s="588">
        <f>L865+J865</f>
        <v>0</v>
      </c>
      <c r="O865" s="589"/>
      <c r="P865" s="542"/>
      <c r="Q865" s="580"/>
      <c r="R865" s="584"/>
      <c r="S865" s="585"/>
      <c r="T865" s="588">
        <f>R865-P865</f>
        <v>0</v>
      </c>
      <c r="U865" s="588"/>
      <c r="V865" s="542"/>
      <c r="W865" s="543"/>
      <c r="X865" s="593"/>
      <c r="Y865" s="543"/>
      <c r="Z865" s="542"/>
      <c r="AA865" s="543"/>
      <c r="AB865" s="542"/>
      <c r="AC865" s="543"/>
      <c r="AD865" s="542"/>
      <c r="AE865" s="580"/>
      <c r="AF865" s="584"/>
      <c r="AG865" s="585"/>
      <c r="AH865" s="595">
        <f>IF(AD865=0,0,(AF865/AD865)*100)</f>
        <v>0</v>
      </c>
      <c r="AI865" s="596"/>
      <c r="AJ865" s="542"/>
      <c r="AK865" s="580"/>
      <c r="AL865" s="584"/>
      <c r="AM865" s="585"/>
      <c r="AN865" s="595">
        <f>IF(AJ865=0,0,(AL865/AJ865)*100)</f>
        <v>0</v>
      </c>
      <c r="AO865" s="596"/>
      <c r="AP865" s="542"/>
      <c r="AQ865" s="580"/>
      <c r="AR865" s="584"/>
      <c r="AS865" s="585"/>
      <c r="AT865" s="595">
        <f>IF(AP865=0,0,(AR865/AP865)*100)</f>
        <v>0</v>
      </c>
      <c r="AU865" s="596"/>
      <c r="AV865" s="599">
        <f>AD865+AJ865+AP865</f>
        <v>0</v>
      </c>
      <c r="AW865" s="600"/>
      <c r="AX865" s="630">
        <f>AF865+AL865+AR865</f>
        <v>0</v>
      </c>
      <c r="AY865" s="631"/>
      <c r="AZ865" s="595">
        <f>IF(AV865=0,0,(AX865/AV865)*100)</f>
        <v>0</v>
      </c>
      <c r="BA865" s="596"/>
      <c r="BB865" s="542"/>
      <c r="BC865" s="580"/>
      <c r="BD865" s="584"/>
      <c r="BE865" s="585"/>
      <c r="BF865" s="595">
        <f>IF(BB865=0,0,(BD865/BB865)*100)</f>
        <v>0</v>
      </c>
      <c r="BG865" s="596"/>
      <c r="BH865" s="599">
        <f>AV865+BB865</f>
        <v>0</v>
      </c>
      <c r="BI865" s="600"/>
      <c r="BJ865" s="630">
        <f>AX865+BD865</f>
        <v>0</v>
      </c>
      <c r="BK865" s="631"/>
      <c r="BL865" s="595">
        <f>IF(BH865=0,0,(BJ865/BH865)*100)</f>
        <v>0</v>
      </c>
      <c r="BM865" s="596"/>
      <c r="BN865" s="656">
        <f>(AF865*2)+(AL865*2)+(AR865*3)+BD865</f>
        <v>0</v>
      </c>
      <c r="BO865" s="657"/>
      <c r="BP865" s="658"/>
      <c r="BQ865" s="676">
        <f t="shared" ref="BQ865" si="828">IF(BS865=0,0,50*BR865/BS865)</f>
        <v>0</v>
      </c>
      <c r="BR865" s="662">
        <f t="shared" ref="BR865" si="829">(BN865*BU$837)+(N865*BU$838)+(Z865*BU$839)+(R865*BU$840)+(X865*BU$841)+(AB865*BU$842)+(V865*BU$847)</f>
        <v>0</v>
      </c>
      <c r="BS865" s="662">
        <f t="shared" ref="BS865" si="830">((BB865-BD865)*BU$844)+((AV865-AX865)*BU$843)+(H865*BU$845)+(P865*BU$846)</f>
        <v>0</v>
      </c>
      <c r="BT865" s="15"/>
      <c r="BU865" s="15"/>
      <c r="BV865" s="95"/>
    </row>
    <row r="866" spans="1:74" ht="21.75" customHeight="1" x14ac:dyDescent="0.25">
      <c r="A866" s="95"/>
      <c r="B866" s="571"/>
      <c r="C866" s="642" t="str">
        <f>IF(ROSTER!D$36="","",ROSTER!D$36)</f>
        <v/>
      </c>
      <c r="D866" s="643"/>
      <c r="E866" s="575"/>
      <c r="F866" s="577"/>
      <c r="G866" s="583"/>
      <c r="H866" s="579"/>
      <c r="I866" s="545"/>
      <c r="J866" s="544"/>
      <c r="K866" s="581"/>
      <c r="L866" s="586"/>
      <c r="M866" s="587"/>
      <c r="N866" s="592" t="s">
        <v>16</v>
      </c>
      <c r="O866" s="603"/>
      <c r="P866" s="544"/>
      <c r="Q866" s="581"/>
      <c r="R866" s="586"/>
      <c r="S866" s="587"/>
      <c r="T866" s="592" t="s">
        <v>16</v>
      </c>
      <c r="U866" s="592"/>
      <c r="V866" s="544"/>
      <c r="W866" s="545"/>
      <c r="X866" s="594"/>
      <c r="Y866" s="545"/>
      <c r="Z866" s="544"/>
      <c r="AA866" s="545"/>
      <c r="AB866" s="544"/>
      <c r="AC866" s="545"/>
      <c r="AD866" s="544"/>
      <c r="AE866" s="581"/>
      <c r="AF866" s="586"/>
      <c r="AG866" s="587"/>
      <c r="AH866" s="626"/>
      <c r="AI866" s="627"/>
      <c r="AJ866" s="544"/>
      <c r="AK866" s="581"/>
      <c r="AL866" s="586"/>
      <c r="AM866" s="587"/>
      <c r="AN866" s="626"/>
      <c r="AO866" s="627"/>
      <c r="AP866" s="544"/>
      <c r="AQ866" s="581"/>
      <c r="AR866" s="586"/>
      <c r="AS866" s="587"/>
      <c r="AT866" s="626"/>
      <c r="AU866" s="627"/>
      <c r="AV866" s="628"/>
      <c r="AW866" s="629"/>
      <c r="AX866" s="632"/>
      <c r="AY866" s="633"/>
      <c r="AZ866" s="626"/>
      <c r="BA866" s="627"/>
      <c r="BB866" s="544"/>
      <c r="BC866" s="581"/>
      <c r="BD866" s="586"/>
      <c r="BE866" s="587"/>
      <c r="BF866" s="626"/>
      <c r="BG866" s="627"/>
      <c r="BH866" s="628"/>
      <c r="BI866" s="629"/>
      <c r="BJ866" s="632"/>
      <c r="BK866" s="633"/>
      <c r="BL866" s="626"/>
      <c r="BM866" s="627"/>
      <c r="BN866" s="678"/>
      <c r="BO866" s="679"/>
      <c r="BP866" s="680"/>
      <c r="BQ866" s="677"/>
      <c r="BR866" s="663"/>
      <c r="BS866" s="663"/>
      <c r="BT866" s="15"/>
      <c r="BU866" s="15"/>
      <c r="BV866" s="95"/>
    </row>
    <row r="867" spans="1:74" ht="21.75" customHeight="1" x14ac:dyDescent="0.25">
      <c r="A867" s="95"/>
      <c r="B867" s="570" t="str">
        <f>IF(ROSTER!B$38="","",ROSTER!B$38)</f>
        <v/>
      </c>
      <c r="C867" s="572" t="str">
        <f>IF(ROSTER!C$38="","",ROSTER!C$38)</f>
        <v/>
      </c>
      <c r="D867" s="573"/>
      <c r="E867" s="574"/>
      <c r="F867" s="576">
        <f>IF(E867="y",1,IF(E867="S",1,0))</f>
        <v>0</v>
      </c>
      <c r="G867" s="582">
        <f>IF(E867="S",1,0)</f>
        <v>0</v>
      </c>
      <c r="H867" s="578"/>
      <c r="I867" s="543"/>
      <c r="J867" s="542"/>
      <c r="K867" s="580"/>
      <c r="L867" s="584"/>
      <c r="M867" s="585"/>
      <c r="N867" s="588">
        <f>L867+J867</f>
        <v>0</v>
      </c>
      <c r="O867" s="589"/>
      <c r="P867" s="542"/>
      <c r="Q867" s="580"/>
      <c r="R867" s="584"/>
      <c r="S867" s="585"/>
      <c r="T867" s="588">
        <f>R867-P867</f>
        <v>0</v>
      </c>
      <c r="U867" s="588"/>
      <c r="V867" s="542"/>
      <c r="W867" s="543"/>
      <c r="X867" s="593"/>
      <c r="Y867" s="543"/>
      <c r="Z867" s="542"/>
      <c r="AA867" s="543"/>
      <c r="AB867" s="542"/>
      <c r="AC867" s="543"/>
      <c r="AD867" s="542"/>
      <c r="AE867" s="580"/>
      <c r="AF867" s="584"/>
      <c r="AG867" s="585"/>
      <c r="AH867" s="595">
        <f>IF(AD867=0,0,(AF867/AD867)*100)</f>
        <v>0</v>
      </c>
      <c r="AI867" s="596"/>
      <c r="AJ867" s="542"/>
      <c r="AK867" s="580"/>
      <c r="AL867" s="584"/>
      <c r="AM867" s="585"/>
      <c r="AN867" s="595">
        <f>IF(AJ867=0,0,(AL867/AJ867)*100)</f>
        <v>0</v>
      </c>
      <c r="AO867" s="596"/>
      <c r="AP867" s="542"/>
      <c r="AQ867" s="580"/>
      <c r="AR867" s="584"/>
      <c r="AS867" s="585"/>
      <c r="AT867" s="595">
        <f>IF(AP867=0,0,(AR867/AP867)*100)</f>
        <v>0</v>
      </c>
      <c r="AU867" s="596"/>
      <c r="AV867" s="599">
        <f>AD867+AJ867+AP867</f>
        <v>0</v>
      </c>
      <c r="AW867" s="600"/>
      <c r="AX867" s="630">
        <f>AF867+AL867+AR867</f>
        <v>0</v>
      </c>
      <c r="AY867" s="631"/>
      <c r="AZ867" s="595">
        <f>IF(AV867=0,0,(AX867/AV867)*100)</f>
        <v>0</v>
      </c>
      <c r="BA867" s="596"/>
      <c r="BB867" s="542"/>
      <c r="BC867" s="580"/>
      <c r="BD867" s="584"/>
      <c r="BE867" s="585"/>
      <c r="BF867" s="595">
        <f>IF(BB867=0,0,(BD867/BB867)*100)</f>
        <v>0</v>
      </c>
      <c r="BG867" s="596"/>
      <c r="BH867" s="599">
        <f>AV867+BB867</f>
        <v>0</v>
      </c>
      <c r="BI867" s="600"/>
      <c r="BJ867" s="630">
        <f>AX867+BD867</f>
        <v>0</v>
      </c>
      <c r="BK867" s="631"/>
      <c r="BL867" s="595">
        <f>IF(BH867=0,0,(BJ867/BH867)*100)</f>
        <v>0</v>
      </c>
      <c r="BM867" s="596"/>
      <c r="BN867" s="656">
        <f>(AF867*2)+(AL867*2)+(AR867*3)+BD867</f>
        <v>0</v>
      </c>
      <c r="BO867" s="657"/>
      <c r="BP867" s="658"/>
      <c r="BQ867" s="676">
        <f t="shared" ref="BQ867" si="831">IF(BS867=0,0,50*BR867/BS867)</f>
        <v>0</v>
      </c>
      <c r="BR867" s="662">
        <f t="shared" ref="BR867" si="832">(BN867*BU$837)+(N867*BU$838)+(Z867*BU$839)+(R867*BU$840)+(X867*BU$841)+(AB867*BU$842)+(V867*BU$847)</f>
        <v>0</v>
      </c>
      <c r="BS867" s="662">
        <f t="shared" ref="BS867" si="833">((BB867-BD867)*BU$844)+((AV867-AX867)*BU$843)+(H867*BU$845)+(P867*BU$846)</f>
        <v>0</v>
      </c>
      <c r="BT867" s="15"/>
      <c r="BU867" s="15"/>
      <c r="BV867" s="95"/>
    </row>
    <row r="868" spans="1:74" ht="21.75" customHeight="1" x14ac:dyDescent="0.25">
      <c r="A868" s="95"/>
      <c r="B868" s="571"/>
      <c r="C868" s="642" t="str">
        <f>IF(ROSTER!D$38="","",ROSTER!D$38)</f>
        <v/>
      </c>
      <c r="D868" s="643"/>
      <c r="E868" s="575"/>
      <c r="F868" s="577"/>
      <c r="G868" s="583"/>
      <c r="H868" s="579"/>
      <c r="I868" s="545"/>
      <c r="J868" s="544"/>
      <c r="K868" s="581"/>
      <c r="L868" s="586"/>
      <c r="M868" s="587"/>
      <c r="N868" s="592" t="s">
        <v>16</v>
      </c>
      <c r="O868" s="603"/>
      <c r="P868" s="544"/>
      <c r="Q868" s="581"/>
      <c r="R868" s="586"/>
      <c r="S868" s="587"/>
      <c r="T868" s="592" t="s">
        <v>16</v>
      </c>
      <c r="U868" s="592"/>
      <c r="V868" s="544"/>
      <c r="W868" s="545"/>
      <c r="X868" s="594"/>
      <c r="Y868" s="545"/>
      <c r="Z868" s="544"/>
      <c r="AA868" s="545"/>
      <c r="AB868" s="544"/>
      <c r="AC868" s="545"/>
      <c r="AD868" s="544"/>
      <c r="AE868" s="581"/>
      <c r="AF868" s="586"/>
      <c r="AG868" s="587"/>
      <c r="AH868" s="626"/>
      <c r="AI868" s="627"/>
      <c r="AJ868" s="544"/>
      <c r="AK868" s="581"/>
      <c r="AL868" s="586"/>
      <c r="AM868" s="587"/>
      <c r="AN868" s="626"/>
      <c r="AO868" s="627"/>
      <c r="AP868" s="544"/>
      <c r="AQ868" s="581"/>
      <c r="AR868" s="586"/>
      <c r="AS868" s="587"/>
      <c r="AT868" s="626"/>
      <c r="AU868" s="627"/>
      <c r="AV868" s="628"/>
      <c r="AW868" s="629"/>
      <c r="AX868" s="632"/>
      <c r="AY868" s="633"/>
      <c r="AZ868" s="626"/>
      <c r="BA868" s="627"/>
      <c r="BB868" s="544"/>
      <c r="BC868" s="581"/>
      <c r="BD868" s="586"/>
      <c r="BE868" s="587"/>
      <c r="BF868" s="626"/>
      <c r="BG868" s="627"/>
      <c r="BH868" s="628"/>
      <c r="BI868" s="629"/>
      <c r="BJ868" s="632"/>
      <c r="BK868" s="633"/>
      <c r="BL868" s="626"/>
      <c r="BM868" s="627"/>
      <c r="BN868" s="678"/>
      <c r="BO868" s="679"/>
      <c r="BP868" s="680"/>
      <c r="BQ868" s="677"/>
      <c r="BR868" s="663"/>
      <c r="BS868" s="663"/>
      <c r="BT868" s="15"/>
      <c r="BU868" s="15"/>
      <c r="BV868" s="95"/>
    </row>
    <row r="869" spans="1:74" ht="21.75" customHeight="1" x14ac:dyDescent="0.25">
      <c r="A869" s="95"/>
      <c r="B869" s="570" t="str">
        <f>IF(ROSTER!B$40="","",ROSTER!B$40)</f>
        <v/>
      </c>
      <c r="C869" s="572" t="str">
        <f>IF(ROSTER!C$40="","",ROSTER!C$40)</f>
        <v/>
      </c>
      <c r="D869" s="573"/>
      <c r="E869" s="574"/>
      <c r="F869" s="576">
        <f>IF(E869="y",1,IF(E869="S",1,0))</f>
        <v>0</v>
      </c>
      <c r="G869" s="582">
        <f>IF(E869="S",1,0)</f>
        <v>0</v>
      </c>
      <c r="H869" s="578"/>
      <c r="I869" s="543"/>
      <c r="J869" s="542"/>
      <c r="K869" s="580"/>
      <c r="L869" s="584"/>
      <c r="M869" s="585"/>
      <c r="N869" s="588">
        <f>L869+J869</f>
        <v>0</v>
      </c>
      <c r="O869" s="589"/>
      <c r="P869" s="542"/>
      <c r="Q869" s="580"/>
      <c r="R869" s="584"/>
      <c r="S869" s="585"/>
      <c r="T869" s="588">
        <f>R869-P869</f>
        <v>0</v>
      </c>
      <c r="U869" s="588"/>
      <c r="V869" s="542"/>
      <c r="W869" s="543"/>
      <c r="X869" s="593"/>
      <c r="Y869" s="543"/>
      <c r="Z869" s="542"/>
      <c r="AA869" s="543"/>
      <c r="AB869" s="542"/>
      <c r="AC869" s="543"/>
      <c r="AD869" s="542"/>
      <c r="AE869" s="580"/>
      <c r="AF869" s="584"/>
      <c r="AG869" s="585"/>
      <c r="AH869" s="595">
        <f>IF(AD869=0,0,(AF869/AD869)*100)</f>
        <v>0</v>
      </c>
      <c r="AI869" s="596"/>
      <c r="AJ869" s="542"/>
      <c r="AK869" s="580"/>
      <c r="AL869" s="584"/>
      <c r="AM869" s="585"/>
      <c r="AN869" s="595">
        <f>IF(AJ869=0,0,(AL869/AJ869)*100)</f>
        <v>0</v>
      </c>
      <c r="AO869" s="596"/>
      <c r="AP869" s="542"/>
      <c r="AQ869" s="580"/>
      <c r="AR869" s="584"/>
      <c r="AS869" s="585"/>
      <c r="AT869" s="595">
        <f>IF(AP869=0,0,(AR869/AP869)*100)</f>
        <v>0</v>
      </c>
      <c r="AU869" s="596"/>
      <c r="AV869" s="599">
        <f>AD869+AJ869+AP869</f>
        <v>0</v>
      </c>
      <c r="AW869" s="600"/>
      <c r="AX869" s="630">
        <f>AF869+AL869+AR869</f>
        <v>0</v>
      </c>
      <c r="AY869" s="631"/>
      <c r="AZ869" s="595">
        <f>IF(AV869=0,0,(AX869/AV869)*100)</f>
        <v>0</v>
      </c>
      <c r="BA869" s="596"/>
      <c r="BB869" s="542"/>
      <c r="BC869" s="580"/>
      <c r="BD869" s="584"/>
      <c r="BE869" s="585"/>
      <c r="BF869" s="595">
        <f>IF(BB869=0,0,(BD869/BB869)*100)</f>
        <v>0</v>
      </c>
      <c r="BG869" s="596"/>
      <c r="BH869" s="599">
        <f>AV869+BB869</f>
        <v>0</v>
      </c>
      <c r="BI869" s="600"/>
      <c r="BJ869" s="630">
        <f>AX869+BD869</f>
        <v>0</v>
      </c>
      <c r="BK869" s="631"/>
      <c r="BL869" s="595">
        <f>IF(BH869=0,0,(BJ869/BH869)*100)</f>
        <v>0</v>
      </c>
      <c r="BM869" s="596"/>
      <c r="BN869" s="656">
        <f>(AF869*2)+(AL869*2)+(AR869*3)+BD869</f>
        <v>0</v>
      </c>
      <c r="BO869" s="657"/>
      <c r="BP869" s="658"/>
      <c r="BQ869" s="676">
        <f t="shared" ref="BQ869" si="834">IF(BS869=0,0,50*BR869/BS869)</f>
        <v>0</v>
      </c>
      <c r="BR869" s="662">
        <f t="shared" ref="BR869" si="835">(BN869*BU$837)+(N869*BU$838)+(Z869*BU$839)+(R869*BU$840)+(X869*BU$841)+(AB869*BU$842)+(V869*BU$847)</f>
        <v>0</v>
      </c>
      <c r="BS869" s="662">
        <f t="shared" ref="BS869" si="836">((BB869-BD869)*BU$844)+((AV869-AX869)*BU$843)+(H869*BU$845)+(P869*BU$846)</f>
        <v>0</v>
      </c>
      <c r="BT869" s="15"/>
      <c r="BU869" s="15"/>
      <c r="BV869" s="95"/>
    </row>
    <row r="870" spans="1:74" ht="21.75" customHeight="1" x14ac:dyDescent="0.25">
      <c r="A870" s="95"/>
      <c r="B870" s="571"/>
      <c r="C870" s="642" t="str">
        <f>IF(ROSTER!D$40="","",ROSTER!D$40)</f>
        <v/>
      </c>
      <c r="D870" s="643"/>
      <c r="E870" s="575"/>
      <c r="F870" s="577"/>
      <c r="G870" s="583"/>
      <c r="H870" s="579"/>
      <c r="I870" s="545"/>
      <c r="J870" s="544"/>
      <c r="K870" s="581"/>
      <c r="L870" s="586"/>
      <c r="M870" s="587"/>
      <c r="N870" s="592" t="s">
        <v>16</v>
      </c>
      <c r="O870" s="603"/>
      <c r="P870" s="544"/>
      <c r="Q870" s="581"/>
      <c r="R870" s="586"/>
      <c r="S870" s="587"/>
      <c r="T870" s="592" t="s">
        <v>16</v>
      </c>
      <c r="U870" s="592"/>
      <c r="V870" s="544"/>
      <c r="W870" s="545"/>
      <c r="X870" s="594"/>
      <c r="Y870" s="545"/>
      <c r="Z870" s="544"/>
      <c r="AA870" s="545"/>
      <c r="AB870" s="544"/>
      <c r="AC870" s="545"/>
      <c r="AD870" s="544"/>
      <c r="AE870" s="581"/>
      <c r="AF870" s="586"/>
      <c r="AG870" s="587"/>
      <c r="AH870" s="626"/>
      <c r="AI870" s="627"/>
      <c r="AJ870" s="544"/>
      <c r="AK870" s="581"/>
      <c r="AL870" s="586"/>
      <c r="AM870" s="587"/>
      <c r="AN870" s="626"/>
      <c r="AO870" s="627"/>
      <c r="AP870" s="544"/>
      <c r="AQ870" s="581"/>
      <c r="AR870" s="586"/>
      <c r="AS870" s="587"/>
      <c r="AT870" s="626"/>
      <c r="AU870" s="627"/>
      <c r="AV870" s="628"/>
      <c r="AW870" s="629"/>
      <c r="AX870" s="632"/>
      <c r="AY870" s="633"/>
      <c r="AZ870" s="626"/>
      <c r="BA870" s="627"/>
      <c r="BB870" s="544"/>
      <c r="BC870" s="581"/>
      <c r="BD870" s="586"/>
      <c r="BE870" s="587"/>
      <c r="BF870" s="626"/>
      <c r="BG870" s="627"/>
      <c r="BH870" s="628"/>
      <c r="BI870" s="629"/>
      <c r="BJ870" s="632"/>
      <c r="BK870" s="633"/>
      <c r="BL870" s="626"/>
      <c r="BM870" s="627"/>
      <c r="BN870" s="678"/>
      <c r="BO870" s="679"/>
      <c r="BP870" s="680"/>
      <c r="BQ870" s="677"/>
      <c r="BR870" s="663"/>
      <c r="BS870" s="663"/>
      <c r="BT870" s="15"/>
      <c r="BU870" s="15"/>
      <c r="BV870" s="95"/>
    </row>
    <row r="871" spans="1:74" ht="21.75" customHeight="1" x14ac:dyDescent="0.25">
      <c r="A871" s="95"/>
      <c r="B871" s="570" t="str">
        <f>IF(ROSTER!B$42="","",ROSTER!B$42)</f>
        <v/>
      </c>
      <c r="C871" s="572" t="str">
        <f>IF(ROSTER!C$42="","",ROSTER!C$42)</f>
        <v/>
      </c>
      <c r="D871" s="573"/>
      <c r="E871" s="574"/>
      <c r="F871" s="576">
        <f>IF(E871="y",1,IF(E871="S",1,0))</f>
        <v>0</v>
      </c>
      <c r="G871" s="582">
        <f>IF(E871="S",1,0)</f>
        <v>0</v>
      </c>
      <c r="H871" s="578"/>
      <c r="I871" s="543"/>
      <c r="J871" s="542"/>
      <c r="K871" s="580"/>
      <c r="L871" s="584"/>
      <c r="M871" s="585"/>
      <c r="N871" s="588">
        <f>L871+J871</f>
        <v>0</v>
      </c>
      <c r="O871" s="589"/>
      <c r="P871" s="542"/>
      <c r="Q871" s="580"/>
      <c r="R871" s="584"/>
      <c r="S871" s="585"/>
      <c r="T871" s="588">
        <f>R871-P871</f>
        <v>0</v>
      </c>
      <c r="U871" s="588"/>
      <c r="V871" s="542"/>
      <c r="W871" s="543"/>
      <c r="X871" s="593"/>
      <c r="Y871" s="543"/>
      <c r="Z871" s="542"/>
      <c r="AA871" s="543"/>
      <c r="AB871" s="542"/>
      <c r="AC871" s="543"/>
      <c r="AD871" s="542"/>
      <c r="AE871" s="580"/>
      <c r="AF871" s="584"/>
      <c r="AG871" s="585"/>
      <c r="AH871" s="595">
        <f>IF(AD871=0,0,(AF871/AD871)*100)</f>
        <v>0</v>
      </c>
      <c r="AI871" s="596"/>
      <c r="AJ871" s="542"/>
      <c r="AK871" s="580"/>
      <c r="AL871" s="584"/>
      <c r="AM871" s="585"/>
      <c r="AN871" s="595">
        <f>IF(AJ871=0,0,(AL871/AJ871)*100)</f>
        <v>0</v>
      </c>
      <c r="AO871" s="596"/>
      <c r="AP871" s="542"/>
      <c r="AQ871" s="580"/>
      <c r="AR871" s="584"/>
      <c r="AS871" s="585"/>
      <c r="AT871" s="595">
        <f>IF(AP871=0,0,(AR871/AP871)*100)</f>
        <v>0</v>
      </c>
      <c r="AU871" s="596"/>
      <c r="AV871" s="599">
        <f>AD871+AJ871+AP871</f>
        <v>0</v>
      </c>
      <c r="AW871" s="600"/>
      <c r="AX871" s="630">
        <f>AF871+AL871+AR871</f>
        <v>0</v>
      </c>
      <c r="AY871" s="631"/>
      <c r="AZ871" s="595">
        <f>IF(AV871=0,0,(AX871/AV871)*100)</f>
        <v>0</v>
      </c>
      <c r="BA871" s="596"/>
      <c r="BB871" s="542"/>
      <c r="BC871" s="580"/>
      <c r="BD871" s="584"/>
      <c r="BE871" s="585"/>
      <c r="BF871" s="595">
        <f>IF(BB871=0,0,(BD871/BB871)*100)</f>
        <v>0</v>
      </c>
      <c r="BG871" s="596"/>
      <c r="BH871" s="599">
        <f>AV871+BB871</f>
        <v>0</v>
      </c>
      <c r="BI871" s="600"/>
      <c r="BJ871" s="630">
        <f>AX871+BD871</f>
        <v>0</v>
      </c>
      <c r="BK871" s="631"/>
      <c r="BL871" s="595">
        <f>IF(BH871=0,0,(BJ871/BH871)*100)</f>
        <v>0</v>
      </c>
      <c r="BM871" s="596"/>
      <c r="BN871" s="656">
        <f>(AF871*2)+(AL871*2)+(AR871*3)+BD871</f>
        <v>0</v>
      </c>
      <c r="BO871" s="657"/>
      <c r="BP871" s="658"/>
      <c r="BQ871" s="676">
        <f t="shared" ref="BQ871" si="837">IF(BS871=0,0,50*BR871/BS871)</f>
        <v>0</v>
      </c>
      <c r="BR871" s="662">
        <f t="shared" ref="BR871" si="838">(BN871*BU$837)+(N871*BU$838)+(Z871*BU$839)+(R871*BU$840)+(X871*BU$841)+(AB871*BU$842)+(V871*BU$847)</f>
        <v>0</v>
      </c>
      <c r="BS871" s="662">
        <f t="shared" ref="BS871" si="839">((BB871-BD871)*BU$844)+((AV871-AX871)*BU$843)+(H871*BU$845)+(P871*BU$846)</f>
        <v>0</v>
      </c>
      <c r="BT871" s="15"/>
      <c r="BU871" s="15"/>
      <c r="BV871" s="95"/>
    </row>
    <row r="872" spans="1:74" ht="21.75" customHeight="1" x14ac:dyDescent="0.25">
      <c r="A872" s="95"/>
      <c r="B872" s="571"/>
      <c r="C872" s="642" t="str">
        <f>IF(ROSTER!D$42="","",ROSTER!D$42)</f>
        <v/>
      </c>
      <c r="D872" s="643"/>
      <c r="E872" s="575"/>
      <c r="F872" s="577"/>
      <c r="G872" s="583"/>
      <c r="H872" s="579"/>
      <c r="I872" s="545"/>
      <c r="J872" s="544"/>
      <c r="K872" s="581"/>
      <c r="L872" s="586"/>
      <c r="M872" s="587"/>
      <c r="N872" s="592" t="s">
        <v>16</v>
      </c>
      <c r="O872" s="603"/>
      <c r="P872" s="544"/>
      <c r="Q872" s="581"/>
      <c r="R872" s="586"/>
      <c r="S872" s="587"/>
      <c r="T872" s="592" t="s">
        <v>16</v>
      </c>
      <c r="U872" s="592"/>
      <c r="V872" s="544"/>
      <c r="W872" s="545"/>
      <c r="X872" s="594"/>
      <c r="Y872" s="545"/>
      <c r="Z872" s="544"/>
      <c r="AA872" s="545"/>
      <c r="AB872" s="544"/>
      <c r="AC872" s="545"/>
      <c r="AD872" s="544"/>
      <c r="AE872" s="581"/>
      <c r="AF872" s="586"/>
      <c r="AG872" s="587"/>
      <c r="AH872" s="626"/>
      <c r="AI872" s="627"/>
      <c r="AJ872" s="544"/>
      <c r="AK872" s="581"/>
      <c r="AL872" s="586"/>
      <c r="AM872" s="587"/>
      <c r="AN872" s="626"/>
      <c r="AO872" s="627"/>
      <c r="AP872" s="544"/>
      <c r="AQ872" s="581"/>
      <c r="AR872" s="586"/>
      <c r="AS872" s="587"/>
      <c r="AT872" s="626"/>
      <c r="AU872" s="627"/>
      <c r="AV872" s="628"/>
      <c r="AW872" s="629"/>
      <c r="AX872" s="632"/>
      <c r="AY872" s="633"/>
      <c r="AZ872" s="626"/>
      <c r="BA872" s="627"/>
      <c r="BB872" s="544"/>
      <c r="BC872" s="581"/>
      <c r="BD872" s="586"/>
      <c r="BE872" s="587"/>
      <c r="BF872" s="626"/>
      <c r="BG872" s="627"/>
      <c r="BH872" s="628"/>
      <c r="BI872" s="629"/>
      <c r="BJ872" s="632"/>
      <c r="BK872" s="633"/>
      <c r="BL872" s="626"/>
      <c r="BM872" s="627"/>
      <c r="BN872" s="678"/>
      <c r="BO872" s="679"/>
      <c r="BP872" s="680"/>
      <c r="BQ872" s="677"/>
      <c r="BR872" s="663"/>
      <c r="BS872" s="663"/>
      <c r="BT872" s="15"/>
      <c r="BU872" s="15"/>
      <c r="BV872" s="95"/>
    </row>
    <row r="873" spans="1:74" ht="21.75" customHeight="1" x14ac:dyDescent="0.25">
      <c r="A873" s="95"/>
      <c r="B873" s="570" t="str">
        <f>IF(ROSTER!B$44="","",ROSTER!B$44)</f>
        <v/>
      </c>
      <c r="C873" s="572" t="str">
        <f>IF(ROSTER!C$44="","",ROSTER!C$44)</f>
        <v/>
      </c>
      <c r="D873" s="573"/>
      <c r="E873" s="574"/>
      <c r="F873" s="576">
        <f>IF(E873="y",1,IF(E873="S",1,0))</f>
        <v>0</v>
      </c>
      <c r="G873" s="582">
        <f>IF(E873="S",1,0)</f>
        <v>0</v>
      </c>
      <c r="H873" s="578"/>
      <c r="I873" s="543"/>
      <c r="J873" s="542"/>
      <c r="K873" s="580"/>
      <c r="L873" s="584"/>
      <c r="M873" s="585"/>
      <c r="N873" s="588">
        <f>L873+J873</f>
        <v>0</v>
      </c>
      <c r="O873" s="589"/>
      <c r="P873" s="542"/>
      <c r="Q873" s="580"/>
      <c r="R873" s="584"/>
      <c r="S873" s="585"/>
      <c r="T873" s="588">
        <f>R873-P873</f>
        <v>0</v>
      </c>
      <c r="U873" s="588"/>
      <c r="V873" s="542"/>
      <c r="W873" s="543"/>
      <c r="X873" s="593"/>
      <c r="Y873" s="543"/>
      <c r="Z873" s="542"/>
      <c r="AA873" s="543"/>
      <c r="AB873" s="542"/>
      <c r="AC873" s="543"/>
      <c r="AD873" s="542"/>
      <c r="AE873" s="580"/>
      <c r="AF873" s="584"/>
      <c r="AG873" s="585"/>
      <c r="AH873" s="595">
        <f>IF(AD873=0,0,(AF873/AD873)*100)</f>
        <v>0</v>
      </c>
      <c r="AI873" s="596"/>
      <c r="AJ873" s="542"/>
      <c r="AK873" s="580"/>
      <c r="AL873" s="584"/>
      <c r="AM873" s="585"/>
      <c r="AN873" s="595">
        <f>IF(AJ873=0,0,(AL873/AJ873)*100)</f>
        <v>0</v>
      </c>
      <c r="AO873" s="596"/>
      <c r="AP873" s="542"/>
      <c r="AQ873" s="580"/>
      <c r="AR873" s="584"/>
      <c r="AS873" s="585"/>
      <c r="AT873" s="595">
        <f>IF(AP873=0,0,(AR873/AP873)*100)</f>
        <v>0</v>
      </c>
      <c r="AU873" s="596"/>
      <c r="AV873" s="599">
        <f>AD873+AJ873+AP873</f>
        <v>0</v>
      </c>
      <c r="AW873" s="600"/>
      <c r="AX873" s="630">
        <f>AF873+AL873+AR873</f>
        <v>0</v>
      </c>
      <c r="AY873" s="631"/>
      <c r="AZ873" s="595">
        <f>IF(AV873=0,0,(AX873/AV873)*100)</f>
        <v>0</v>
      </c>
      <c r="BA873" s="596"/>
      <c r="BB873" s="542"/>
      <c r="BC873" s="580"/>
      <c r="BD873" s="584"/>
      <c r="BE873" s="585"/>
      <c r="BF873" s="595">
        <f>IF(BB873=0,0,(BD873/BB873)*100)</f>
        <v>0</v>
      </c>
      <c r="BG873" s="596"/>
      <c r="BH873" s="599">
        <f>AV873+BB873</f>
        <v>0</v>
      </c>
      <c r="BI873" s="600"/>
      <c r="BJ873" s="630">
        <f>AX873+BD873</f>
        <v>0</v>
      </c>
      <c r="BK873" s="631"/>
      <c r="BL873" s="595">
        <f>IF(BH873=0,0,(BJ873/BH873)*100)</f>
        <v>0</v>
      </c>
      <c r="BM873" s="596"/>
      <c r="BN873" s="656">
        <f>(AF873*2)+(AL873*2)+(AR873*3)+BD873</f>
        <v>0</v>
      </c>
      <c r="BO873" s="657"/>
      <c r="BP873" s="658"/>
      <c r="BQ873" s="676">
        <f t="shared" ref="BQ873" si="840">IF(BS873=0,0,50*BR873/BS873)</f>
        <v>0</v>
      </c>
      <c r="BR873" s="662">
        <f t="shared" ref="BR873" si="841">(BN873*BU$837)+(N873*BU$838)+(Z873*BU$839)+(R873*BU$840)+(X873*BU$841)+(AB873*BU$842)+(V873*BU$847)</f>
        <v>0</v>
      </c>
      <c r="BS873" s="662">
        <f t="shared" ref="BS873" si="842">((BB873-BD873)*BU$844)+((AV873-AX873)*BU$843)+(H873*BU$845)+(P873*BU$846)</f>
        <v>0</v>
      </c>
      <c r="BT873" s="15"/>
      <c r="BU873" s="15"/>
      <c r="BV873" s="95"/>
    </row>
    <row r="874" spans="1:74" ht="21.75" customHeight="1" x14ac:dyDescent="0.25">
      <c r="A874" s="95"/>
      <c r="B874" s="571"/>
      <c r="C874" s="642" t="str">
        <f>IF(ROSTER!D$44="","",ROSTER!D$44)</f>
        <v/>
      </c>
      <c r="D874" s="643"/>
      <c r="E874" s="575"/>
      <c r="F874" s="577"/>
      <c r="G874" s="583"/>
      <c r="H874" s="579"/>
      <c r="I874" s="545"/>
      <c r="J874" s="544"/>
      <c r="K874" s="581"/>
      <c r="L874" s="586"/>
      <c r="M874" s="587"/>
      <c r="N874" s="592" t="s">
        <v>16</v>
      </c>
      <c r="O874" s="603"/>
      <c r="P874" s="544"/>
      <c r="Q874" s="581"/>
      <c r="R874" s="586"/>
      <c r="S874" s="587"/>
      <c r="T874" s="592" t="s">
        <v>16</v>
      </c>
      <c r="U874" s="592"/>
      <c r="V874" s="544"/>
      <c r="W874" s="545"/>
      <c r="X874" s="594"/>
      <c r="Y874" s="545"/>
      <c r="Z874" s="544"/>
      <c r="AA874" s="545"/>
      <c r="AB874" s="544"/>
      <c r="AC874" s="545"/>
      <c r="AD874" s="544"/>
      <c r="AE874" s="581"/>
      <c r="AF874" s="586"/>
      <c r="AG874" s="587"/>
      <c r="AH874" s="626"/>
      <c r="AI874" s="627"/>
      <c r="AJ874" s="544"/>
      <c r="AK874" s="581"/>
      <c r="AL874" s="586"/>
      <c r="AM874" s="587"/>
      <c r="AN874" s="626"/>
      <c r="AO874" s="627"/>
      <c r="AP874" s="544"/>
      <c r="AQ874" s="581"/>
      <c r="AR874" s="586"/>
      <c r="AS874" s="587"/>
      <c r="AT874" s="626"/>
      <c r="AU874" s="627"/>
      <c r="AV874" s="628"/>
      <c r="AW874" s="629"/>
      <c r="AX874" s="632"/>
      <c r="AY874" s="633"/>
      <c r="AZ874" s="626"/>
      <c r="BA874" s="627"/>
      <c r="BB874" s="544"/>
      <c r="BC874" s="581"/>
      <c r="BD874" s="586"/>
      <c r="BE874" s="587"/>
      <c r="BF874" s="626"/>
      <c r="BG874" s="627"/>
      <c r="BH874" s="628"/>
      <c r="BI874" s="629"/>
      <c r="BJ874" s="632"/>
      <c r="BK874" s="633"/>
      <c r="BL874" s="626"/>
      <c r="BM874" s="627"/>
      <c r="BN874" s="678"/>
      <c r="BO874" s="679"/>
      <c r="BP874" s="680"/>
      <c r="BQ874" s="677"/>
      <c r="BR874" s="663"/>
      <c r="BS874" s="663"/>
      <c r="BT874" s="15"/>
      <c r="BU874" s="15"/>
      <c r="BV874" s="95"/>
    </row>
    <row r="875" spans="1:74" ht="21.75" customHeight="1" x14ac:dyDescent="0.25">
      <c r="A875" s="95"/>
      <c r="B875" s="570" t="str">
        <f>IF(ROSTER!B$46="","",ROSTER!B$46)</f>
        <v/>
      </c>
      <c r="C875" s="572" t="str">
        <f>IF(ROSTER!C$46="","",ROSTER!C$46)</f>
        <v/>
      </c>
      <c r="D875" s="573"/>
      <c r="E875" s="574"/>
      <c r="F875" s="576">
        <f>IF(E875="y",1,IF(E875="S",1,0))</f>
        <v>0</v>
      </c>
      <c r="G875" s="582">
        <f>IF(E875="S",1,0)</f>
        <v>0</v>
      </c>
      <c r="H875" s="578"/>
      <c r="I875" s="543"/>
      <c r="J875" s="542"/>
      <c r="K875" s="580"/>
      <c r="L875" s="584"/>
      <c r="M875" s="585"/>
      <c r="N875" s="588">
        <f>L875+J875</f>
        <v>0</v>
      </c>
      <c r="O875" s="589"/>
      <c r="P875" s="542"/>
      <c r="Q875" s="580"/>
      <c r="R875" s="584"/>
      <c r="S875" s="585"/>
      <c r="T875" s="588">
        <f>R875-P875</f>
        <v>0</v>
      </c>
      <c r="U875" s="588"/>
      <c r="V875" s="542"/>
      <c r="W875" s="543"/>
      <c r="X875" s="593"/>
      <c r="Y875" s="543"/>
      <c r="Z875" s="542"/>
      <c r="AA875" s="543"/>
      <c r="AB875" s="542"/>
      <c r="AC875" s="543"/>
      <c r="AD875" s="542"/>
      <c r="AE875" s="580"/>
      <c r="AF875" s="584"/>
      <c r="AG875" s="585"/>
      <c r="AH875" s="595">
        <f>IF(AD875=0,0,(AF875/AD875)*100)</f>
        <v>0</v>
      </c>
      <c r="AI875" s="596"/>
      <c r="AJ875" s="542"/>
      <c r="AK875" s="580"/>
      <c r="AL875" s="584"/>
      <c r="AM875" s="585"/>
      <c r="AN875" s="595">
        <f>IF(AJ875=0,0,(AL875/AJ875)*100)</f>
        <v>0</v>
      </c>
      <c r="AO875" s="596"/>
      <c r="AP875" s="542"/>
      <c r="AQ875" s="580"/>
      <c r="AR875" s="584"/>
      <c r="AS875" s="585"/>
      <c r="AT875" s="595">
        <f>IF(AP875=0,0,(AR875/AP875)*100)</f>
        <v>0</v>
      </c>
      <c r="AU875" s="596"/>
      <c r="AV875" s="599">
        <f>AD875+AJ875+AP875</f>
        <v>0</v>
      </c>
      <c r="AW875" s="600"/>
      <c r="AX875" s="630">
        <f>AF875+AL875+AR875</f>
        <v>0</v>
      </c>
      <c r="AY875" s="631"/>
      <c r="AZ875" s="595">
        <f>IF(AV875=0,0,(AX875/AV875)*100)</f>
        <v>0</v>
      </c>
      <c r="BA875" s="596"/>
      <c r="BB875" s="542"/>
      <c r="BC875" s="580"/>
      <c r="BD875" s="584"/>
      <c r="BE875" s="585"/>
      <c r="BF875" s="595">
        <f>IF(BB875=0,0,(BD875/BB875)*100)</f>
        <v>0</v>
      </c>
      <c r="BG875" s="596"/>
      <c r="BH875" s="599">
        <f>AV875+BB875</f>
        <v>0</v>
      </c>
      <c r="BI875" s="600"/>
      <c r="BJ875" s="630">
        <f>AX875+BD875</f>
        <v>0</v>
      </c>
      <c r="BK875" s="631"/>
      <c r="BL875" s="595">
        <f>IF(BH875=0,0,(BJ875/BH875)*100)</f>
        <v>0</v>
      </c>
      <c r="BM875" s="596"/>
      <c r="BN875" s="656">
        <f>(AF875*2)+(AL875*2)+(AR875*3)+BD875</f>
        <v>0</v>
      </c>
      <c r="BO875" s="657"/>
      <c r="BP875" s="658"/>
      <c r="BQ875" s="676">
        <f t="shared" ref="BQ875" si="843">IF(BS875=0,0,50*BR875/BS875)</f>
        <v>0</v>
      </c>
      <c r="BR875" s="662">
        <f t="shared" ref="BR875" si="844">(BN875*BU$837)+(N875*BU$838)+(Z875*BU$839)+(R875*BU$840)+(X875*BU$841)+(AB875*BU$842)+(V875*BU$847)</f>
        <v>0</v>
      </c>
      <c r="BS875" s="662">
        <f t="shared" ref="BS875" si="845">((BB875-BD875)*BU$844)+((AV875-AX875)*BU$843)+(H875*BU$845)+(P875*BU$846)</f>
        <v>0</v>
      </c>
      <c r="BT875" s="15"/>
      <c r="BU875" s="15"/>
      <c r="BV875" s="95"/>
    </row>
    <row r="876" spans="1:74" ht="22.5" customHeight="1" thickBot="1" x14ac:dyDescent="0.3">
      <c r="A876" s="95"/>
      <c r="B876" s="571"/>
      <c r="C876" s="642" t="str">
        <f>IF(ROSTER!D$46="","",ROSTER!D$46)</f>
        <v/>
      </c>
      <c r="D876" s="643"/>
      <c r="E876" s="575"/>
      <c r="F876" s="577"/>
      <c r="G876" s="583"/>
      <c r="H876" s="579"/>
      <c r="I876" s="545"/>
      <c r="J876" s="544"/>
      <c r="K876" s="581"/>
      <c r="L876" s="586"/>
      <c r="M876" s="587"/>
      <c r="N876" s="590" t="s">
        <v>16</v>
      </c>
      <c r="O876" s="591"/>
      <c r="P876" s="544"/>
      <c r="Q876" s="581"/>
      <c r="R876" s="586"/>
      <c r="S876" s="587"/>
      <c r="T876" s="592" t="s">
        <v>16</v>
      </c>
      <c r="U876" s="592"/>
      <c r="V876" s="544"/>
      <c r="W876" s="545"/>
      <c r="X876" s="594"/>
      <c r="Y876" s="545"/>
      <c r="Z876" s="544"/>
      <c r="AA876" s="545"/>
      <c r="AB876" s="544"/>
      <c r="AC876" s="545"/>
      <c r="AD876" s="544"/>
      <c r="AE876" s="581"/>
      <c r="AF876" s="586"/>
      <c r="AG876" s="587"/>
      <c r="AH876" s="597"/>
      <c r="AI876" s="598"/>
      <c r="AJ876" s="544"/>
      <c r="AK876" s="581"/>
      <c r="AL876" s="586"/>
      <c r="AM876" s="587"/>
      <c r="AN876" s="597"/>
      <c r="AO876" s="598"/>
      <c r="AP876" s="544"/>
      <c r="AQ876" s="581"/>
      <c r="AR876" s="586"/>
      <c r="AS876" s="587"/>
      <c r="AT876" s="597"/>
      <c r="AU876" s="598"/>
      <c r="AV876" s="601"/>
      <c r="AW876" s="602"/>
      <c r="AX876" s="701"/>
      <c r="AY876" s="702"/>
      <c r="AZ876" s="597"/>
      <c r="BA876" s="598"/>
      <c r="BB876" s="544"/>
      <c r="BC876" s="581"/>
      <c r="BD876" s="586"/>
      <c r="BE876" s="587"/>
      <c r="BF876" s="597"/>
      <c r="BG876" s="598"/>
      <c r="BH876" s="601"/>
      <c r="BI876" s="602"/>
      <c r="BJ876" s="701"/>
      <c r="BK876" s="702"/>
      <c r="BL876" s="597"/>
      <c r="BM876" s="598"/>
      <c r="BN876" s="659"/>
      <c r="BO876" s="660"/>
      <c r="BP876" s="661"/>
      <c r="BQ876" s="677"/>
      <c r="BR876" s="663"/>
      <c r="BS876" s="663"/>
      <c r="BT876" s="15"/>
      <c r="BU876" s="15"/>
      <c r="BV876" s="95"/>
    </row>
    <row r="877" spans="1:74" s="21" customFormat="1" ht="33.4" customHeight="1" x14ac:dyDescent="0.45">
      <c r="A877" s="98"/>
      <c r="B877" s="612"/>
      <c r="C877" s="613"/>
      <c r="D877" s="613" t="s">
        <v>10</v>
      </c>
      <c r="E877" s="616"/>
      <c r="F877" s="279"/>
      <c r="G877" s="279"/>
      <c r="H877" s="517">
        <f>SUM(H837:I876)</f>
        <v>0</v>
      </c>
      <c r="I877" s="618"/>
      <c r="J877" s="517">
        <f>SUM(J837:K876)</f>
        <v>0</v>
      </c>
      <c r="K877" s="618"/>
      <c r="L877" s="620">
        <f>SUM(L837:M876)</f>
        <v>0</v>
      </c>
      <c r="M877" s="621"/>
      <c r="N877" s="548">
        <f>L877+J877</f>
        <v>0</v>
      </c>
      <c r="O877" s="518"/>
      <c r="P877" s="620">
        <f>SUM(P837:Q876)</f>
        <v>0</v>
      </c>
      <c r="Q877" s="618"/>
      <c r="R877" s="620">
        <f>SUM(R837:S876)</f>
        <v>0</v>
      </c>
      <c r="S877" s="621"/>
      <c r="T877" s="548">
        <f>R877-P877</f>
        <v>0</v>
      </c>
      <c r="U877" s="518"/>
      <c r="V877" s="517">
        <f>SUM(V837:W876)</f>
        <v>0</v>
      </c>
      <c r="W877" s="518"/>
      <c r="X877" s="621">
        <f>SUM(X837:Y876)</f>
        <v>0</v>
      </c>
      <c r="Y877" s="621"/>
      <c r="Z877" s="517">
        <f>SUM(Z837:AA876)</f>
        <v>0</v>
      </c>
      <c r="AA877" s="518"/>
      <c r="AB877" s="517">
        <f>SUM(AB837:AC876)</f>
        <v>0</v>
      </c>
      <c r="AC877" s="518"/>
      <c r="AD877" s="621">
        <f>SUM(AD837:AE876)</f>
        <v>0</v>
      </c>
      <c r="AE877" s="618"/>
      <c r="AF877" s="620">
        <f>SUM(AF837:AG876)</f>
        <v>0</v>
      </c>
      <c r="AG877" s="621"/>
      <c r="AH877" s="548">
        <f>IF(AD877=0,0,(AF877/AD877)*100)</f>
        <v>0</v>
      </c>
      <c r="AI877" s="518"/>
      <c r="AJ877" s="620">
        <f>SUM(AJ837:AK876)</f>
        <v>0</v>
      </c>
      <c r="AK877" s="618"/>
      <c r="AL877" s="620">
        <f>SUM(AL837:AM876)</f>
        <v>0</v>
      </c>
      <c r="AM877" s="621"/>
      <c r="AN877" s="548">
        <f>IF(AJ877=0,0,(AL877/AJ877)*100)</f>
        <v>0</v>
      </c>
      <c r="AO877" s="518"/>
      <c r="AP877" s="620">
        <f>SUM(AP837:AQ876)</f>
        <v>0</v>
      </c>
      <c r="AQ877" s="618"/>
      <c r="AR877" s="620">
        <f>SUM(AR837:AS876)</f>
        <v>0</v>
      </c>
      <c r="AS877" s="621"/>
      <c r="AT877" s="548">
        <f>IF(AP877=0,0,(AR877/AP877)*100)</f>
        <v>0</v>
      </c>
      <c r="AU877" s="518"/>
      <c r="AV877" s="517">
        <f>AD877+AJ877+AP877</f>
        <v>0</v>
      </c>
      <c r="AW877" s="618"/>
      <c r="AX877" s="620">
        <f>AF877+AL877+AR877</f>
        <v>0</v>
      </c>
      <c r="AY877" s="624"/>
      <c r="AZ877" s="548">
        <f>IF(AV877=0,0,(AX877/AV877)*100)</f>
        <v>0</v>
      </c>
      <c r="BA877" s="518"/>
      <c r="BB877" s="620">
        <f>SUM(BB837:BC876)</f>
        <v>0</v>
      </c>
      <c r="BC877" s="618"/>
      <c r="BD877" s="620">
        <f>SUM(BD837:BE876)</f>
        <v>0</v>
      </c>
      <c r="BE877" s="621"/>
      <c r="BF877" s="548">
        <f>IF(BB877=0,0,(BD877/BB877)*100)</f>
        <v>0</v>
      </c>
      <c r="BG877" s="518"/>
      <c r="BH877" s="517">
        <f>AV877+BB877</f>
        <v>0</v>
      </c>
      <c r="BI877" s="618"/>
      <c r="BJ877" s="620">
        <f>AX877+BD877</f>
        <v>0</v>
      </c>
      <c r="BK877" s="624"/>
      <c r="BL877" s="548">
        <f>IF(BH877=0,0,(BJ877/BH877)*100)</f>
        <v>0</v>
      </c>
      <c r="BM877" s="664"/>
      <c r="BN877" s="666">
        <f>SUM(BN837:BP876)</f>
        <v>0</v>
      </c>
      <c r="BO877" s="667"/>
      <c r="BP877" s="668"/>
      <c r="BQ877" s="681">
        <f>SUM(BQ837:BQ876)</f>
        <v>0</v>
      </c>
      <c r="BR877" s="685">
        <f t="shared" ref="BR877" si="846">(BN877*BU$837)+(N877*BU$838)+(Z877*BU$839)+(R877*BU$840)+(X877*BU$841)+(AB877*BU$842)+(V877*BU$847)</f>
        <v>0</v>
      </c>
      <c r="BS877" s="683">
        <f t="shared" ref="BS877" si="847">((BB877-BD877)*BU$844)+((AV877-AX877)*BU$843)+(H877*BU$845)+(P877*BU$846)</f>
        <v>0</v>
      </c>
      <c r="BT877" s="20"/>
      <c r="BU877" s="20"/>
      <c r="BV877" s="98"/>
    </row>
    <row r="878" spans="1:74" s="21" customFormat="1" ht="33.950000000000003" customHeight="1" thickBot="1" x14ac:dyDescent="0.5">
      <c r="A878" s="98"/>
      <c r="B878" s="614"/>
      <c r="C878" s="615"/>
      <c r="D878" s="615"/>
      <c r="E878" s="617"/>
      <c r="F878" s="280"/>
      <c r="G878" s="280"/>
      <c r="H878" s="519"/>
      <c r="I878" s="619"/>
      <c r="J878" s="519"/>
      <c r="K878" s="619"/>
      <c r="L878" s="622"/>
      <c r="M878" s="623"/>
      <c r="N878" s="549" t="s">
        <v>16</v>
      </c>
      <c r="O878" s="520"/>
      <c r="P878" s="622"/>
      <c r="Q878" s="619"/>
      <c r="R878" s="622"/>
      <c r="S878" s="623"/>
      <c r="T878" s="549" t="s">
        <v>16</v>
      </c>
      <c r="U878" s="520"/>
      <c r="V878" s="519"/>
      <c r="W878" s="520"/>
      <c r="X878" s="623"/>
      <c r="Y878" s="623"/>
      <c r="Z878" s="519"/>
      <c r="AA878" s="520"/>
      <c r="AB878" s="519"/>
      <c r="AC878" s="520"/>
      <c r="AD878" s="623"/>
      <c r="AE878" s="619"/>
      <c r="AF878" s="622"/>
      <c r="AG878" s="623"/>
      <c r="AH878" s="549"/>
      <c r="AI878" s="520"/>
      <c r="AJ878" s="622"/>
      <c r="AK878" s="619"/>
      <c r="AL878" s="622"/>
      <c r="AM878" s="623"/>
      <c r="AN878" s="549"/>
      <c r="AO878" s="520"/>
      <c r="AP878" s="622"/>
      <c r="AQ878" s="619"/>
      <c r="AR878" s="622"/>
      <c r="AS878" s="623"/>
      <c r="AT878" s="549"/>
      <c r="AU878" s="520"/>
      <c r="AV878" s="519"/>
      <c r="AW878" s="619"/>
      <c r="AX878" s="622"/>
      <c r="AY878" s="625"/>
      <c r="AZ878" s="549"/>
      <c r="BA878" s="520"/>
      <c r="BB878" s="622"/>
      <c r="BC878" s="619"/>
      <c r="BD878" s="622"/>
      <c r="BE878" s="623"/>
      <c r="BF878" s="549"/>
      <c r="BG878" s="520"/>
      <c r="BH878" s="519"/>
      <c r="BI878" s="619"/>
      <c r="BJ878" s="622"/>
      <c r="BK878" s="625"/>
      <c r="BL878" s="549"/>
      <c r="BM878" s="665"/>
      <c r="BN878" s="669"/>
      <c r="BO878" s="670"/>
      <c r="BP878" s="671"/>
      <c r="BQ878" s="682"/>
      <c r="BR878" s="686"/>
      <c r="BS878" s="684"/>
      <c r="BT878" s="20"/>
      <c r="BU878" s="20"/>
      <c r="BV878" s="98"/>
    </row>
    <row r="879" spans="1:74" s="21" customFormat="1" ht="33" customHeight="1" thickBot="1" x14ac:dyDescent="0.5">
      <c r="A879" s="98"/>
      <c r="B879" s="612"/>
      <c r="C879" s="613"/>
      <c r="D879" s="613" t="s">
        <v>13</v>
      </c>
      <c r="E879" s="616"/>
      <c r="F879" s="281"/>
      <c r="G879" s="282"/>
      <c r="H879" s="528"/>
      <c r="I879" s="636"/>
      <c r="J879" s="528"/>
      <c r="K879" s="636"/>
      <c r="L879" s="638"/>
      <c r="M879" s="639"/>
      <c r="N879" s="548">
        <f>J879+L879</f>
        <v>0</v>
      </c>
      <c r="O879" s="518"/>
      <c r="P879" s="638"/>
      <c r="Q879" s="636"/>
      <c r="R879" s="638"/>
      <c r="S879" s="639"/>
      <c r="T879" s="548">
        <f>R879-P879</f>
        <v>0</v>
      </c>
      <c r="U879" s="518"/>
      <c r="V879" s="528"/>
      <c r="W879" s="529"/>
      <c r="X879" s="528"/>
      <c r="Y879" s="529"/>
      <c r="Z879" s="528"/>
      <c r="AA879" s="529"/>
      <c r="AB879" s="528"/>
      <c r="AC879" s="529"/>
      <c r="AD879" s="639"/>
      <c r="AE879" s="636"/>
      <c r="AF879" s="638"/>
      <c r="AG879" s="639"/>
      <c r="AH879" s="548">
        <f>IF(AD879=0,0,(AF879/AD879)*100)</f>
        <v>0</v>
      </c>
      <c r="AI879" s="518"/>
      <c r="AJ879" s="638"/>
      <c r="AK879" s="636"/>
      <c r="AL879" s="638"/>
      <c r="AM879" s="639"/>
      <c r="AN879" s="548">
        <f>IF(AJ879=0,0,(AL879/AJ879)*100)</f>
        <v>0</v>
      </c>
      <c r="AO879" s="518"/>
      <c r="AP879" s="638"/>
      <c r="AQ879" s="636"/>
      <c r="AR879" s="638"/>
      <c r="AS879" s="639"/>
      <c r="AT879" s="548">
        <f>IF(AP879=0,0,(AR879/AP879)*100)</f>
        <v>0</v>
      </c>
      <c r="AU879" s="518"/>
      <c r="AV879" s="517">
        <f>AD879+AJ879+AP879</f>
        <v>0</v>
      </c>
      <c r="AW879" s="618"/>
      <c r="AX879" s="620">
        <f>AF879+AL879+AR879</f>
        <v>0</v>
      </c>
      <c r="AY879" s="624"/>
      <c r="AZ879" s="548">
        <f>IF(AV879=0,0,(AX879/AV879)*100)</f>
        <v>0</v>
      </c>
      <c r="BA879" s="518"/>
      <c r="BB879" s="638"/>
      <c r="BC879" s="636"/>
      <c r="BD879" s="638"/>
      <c r="BE879" s="639"/>
      <c r="BF879" s="548">
        <f>IF(BB879=0,0,(BD879/BB879)*100)</f>
        <v>0</v>
      </c>
      <c r="BG879" s="518"/>
      <c r="BH879" s="517">
        <f>AV879+BB879</f>
        <v>0</v>
      </c>
      <c r="BI879" s="618"/>
      <c r="BJ879" s="620">
        <f>AX879+BD879</f>
        <v>0</v>
      </c>
      <c r="BK879" s="624"/>
      <c r="BL879" s="548">
        <f>IF(BH879=0,0,(BJ879/BH879)*100)</f>
        <v>0</v>
      </c>
      <c r="BM879" s="664"/>
      <c r="BN879" s="693">
        <f>(AF879*2)+(AL879*2)+(AR879*3)+BD879</f>
        <v>0</v>
      </c>
      <c r="BO879" s="694"/>
      <c r="BP879" s="695"/>
      <c r="BQ879" s="699"/>
      <c r="BR879" s="283"/>
      <c r="BS879" s="284"/>
      <c r="BT879" s="20"/>
      <c r="BU879" s="20"/>
      <c r="BV879" s="98"/>
    </row>
    <row r="880" spans="1:74" s="21" customFormat="1" ht="33.75" customHeight="1" thickBot="1" x14ac:dyDescent="0.5">
      <c r="A880" s="98"/>
      <c r="B880" s="285"/>
      <c r="C880" s="286"/>
      <c r="D880" s="634"/>
      <c r="E880" s="635"/>
      <c r="F880" s="287"/>
      <c r="G880" s="287"/>
      <c r="H880" s="530"/>
      <c r="I880" s="637"/>
      <c r="J880" s="530"/>
      <c r="K880" s="637"/>
      <c r="L880" s="640"/>
      <c r="M880" s="641"/>
      <c r="N880" s="549">
        <f>IF((N877+N879)=0,0,N877/(N877+N879)*100)</f>
        <v>0</v>
      </c>
      <c r="O880" s="520"/>
      <c r="P880" s="640"/>
      <c r="Q880" s="637"/>
      <c r="R880" s="640"/>
      <c r="S880" s="641"/>
      <c r="T880" s="549"/>
      <c r="U880" s="520"/>
      <c r="V880" s="530"/>
      <c r="W880" s="531"/>
      <c r="X880" s="530"/>
      <c r="Y880" s="531"/>
      <c r="Z880" s="530"/>
      <c r="AA880" s="531"/>
      <c r="AB880" s="530"/>
      <c r="AC880" s="531"/>
      <c r="AD880" s="641"/>
      <c r="AE880" s="637"/>
      <c r="AF880" s="640"/>
      <c r="AG880" s="641"/>
      <c r="AH880" s="549"/>
      <c r="AI880" s="520"/>
      <c r="AJ880" s="640"/>
      <c r="AK880" s="637"/>
      <c r="AL880" s="640"/>
      <c r="AM880" s="641"/>
      <c r="AN880" s="549"/>
      <c r="AO880" s="520"/>
      <c r="AP880" s="640"/>
      <c r="AQ880" s="637"/>
      <c r="AR880" s="640"/>
      <c r="AS880" s="641"/>
      <c r="AT880" s="549"/>
      <c r="AU880" s="520"/>
      <c r="AV880" s="519"/>
      <c r="AW880" s="619"/>
      <c r="AX880" s="622"/>
      <c r="AY880" s="625"/>
      <c r="AZ880" s="549"/>
      <c r="BA880" s="520"/>
      <c r="BB880" s="640"/>
      <c r="BC880" s="637"/>
      <c r="BD880" s="640"/>
      <c r="BE880" s="641"/>
      <c r="BF880" s="549"/>
      <c r="BG880" s="520"/>
      <c r="BH880" s="519"/>
      <c r="BI880" s="619"/>
      <c r="BJ880" s="622"/>
      <c r="BK880" s="625"/>
      <c r="BL880" s="549"/>
      <c r="BM880" s="665"/>
      <c r="BN880" s="696"/>
      <c r="BO880" s="697"/>
      <c r="BP880" s="698"/>
      <c r="BQ880" s="700"/>
      <c r="BR880" s="79"/>
      <c r="BS880" s="79"/>
      <c r="BT880" s="20"/>
      <c r="BU880" s="20"/>
      <c r="BV880" s="98"/>
    </row>
    <row r="881" spans="1:79" ht="16.5" customHeight="1" thickTop="1" thickBot="1" x14ac:dyDescent="0.5">
      <c r="A881" s="95"/>
      <c r="B881" s="288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289"/>
      <c r="AI881" s="289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  <c r="BI881" s="70"/>
      <c r="BJ881" s="70"/>
      <c r="BK881" s="70"/>
      <c r="BL881" s="70"/>
      <c r="BM881" s="70"/>
      <c r="BN881" s="70"/>
      <c r="BO881" s="70"/>
      <c r="BP881" s="70"/>
      <c r="BQ881" s="89"/>
      <c r="BR881" s="674">
        <f>IF((J877+L879)=0,0,(J877/(J877+L879)*100)%)</f>
        <v>0</v>
      </c>
      <c r="BS881" s="675"/>
      <c r="BT881" s="674">
        <f>IF((L877+J879)=0,0,(L877/(L877+J879)*100)%)</f>
        <v>0</v>
      </c>
      <c r="BU881" s="675"/>
      <c r="BV881" s="95"/>
    </row>
    <row r="882" spans="1:79" s="23" customFormat="1" ht="79.5" customHeight="1" thickTop="1" thickBot="1" x14ac:dyDescent="0.55000000000000004">
      <c r="A882" s="99"/>
      <c r="B882" s="565" t="s">
        <v>64</v>
      </c>
      <c r="C882" s="566"/>
      <c r="D882" s="113"/>
      <c r="E882" s="532" t="s">
        <v>54</v>
      </c>
      <c r="F882" s="532"/>
      <c r="G882" s="532"/>
      <c r="H882" s="532"/>
      <c r="I882" s="94"/>
      <c r="J882" s="533"/>
      <c r="K882" s="534"/>
      <c r="L882" s="535"/>
      <c r="M882" s="290"/>
      <c r="N882" s="533"/>
      <c r="O882" s="534"/>
      <c r="P882" s="535"/>
      <c r="Q882" s="536" t="s">
        <v>47</v>
      </c>
      <c r="R882" s="537"/>
      <c r="S882" s="537"/>
      <c r="T882" s="538"/>
      <c r="U882" s="533"/>
      <c r="V882" s="534"/>
      <c r="W882" s="535"/>
      <c r="X882" s="290"/>
      <c r="Y882" s="533"/>
      <c r="Z882" s="534"/>
      <c r="AA882" s="535"/>
      <c r="AB882" s="536" t="s">
        <v>49</v>
      </c>
      <c r="AC882" s="537"/>
      <c r="AD882" s="537"/>
      <c r="AE882" s="538"/>
      <c r="AF882" s="533"/>
      <c r="AG882" s="534"/>
      <c r="AH882" s="535"/>
      <c r="AI882" s="290"/>
      <c r="AJ882" s="533"/>
      <c r="AK882" s="534"/>
      <c r="AL882" s="535"/>
      <c r="AM882" s="536" t="s">
        <v>53</v>
      </c>
      <c r="AN882" s="537"/>
      <c r="AO882" s="537"/>
      <c r="AP882" s="538"/>
      <c r="AQ882" s="533"/>
      <c r="AR882" s="534"/>
      <c r="AS882" s="535"/>
      <c r="AT882" s="72"/>
      <c r="AU882" s="533"/>
      <c r="AV882" s="534"/>
      <c r="AW882" s="535"/>
      <c r="AX882" s="291"/>
      <c r="AY882" s="291"/>
      <c r="AZ882" s="291"/>
      <c r="BA882" s="291"/>
      <c r="BB882" s="567" t="s">
        <v>20</v>
      </c>
      <c r="BC882" s="567"/>
      <c r="BD882" s="567"/>
      <c r="BE882" s="567"/>
      <c r="BF882" s="568"/>
      <c r="BG882" s="539">
        <f>BN877</f>
        <v>0</v>
      </c>
      <c r="BH882" s="540"/>
      <c r="BI882" s="541"/>
      <c r="BJ882" s="292"/>
      <c r="BK882" s="539">
        <f>BN879</f>
        <v>0</v>
      </c>
      <c r="BL882" s="540"/>
      <c r="BM882" s="541"/>
      <c r="BN882" s="73"/>
      <c r="BO882" s="73"/>
      <c r="BP882" s="73"/>
      <c r="BQ882" s="90"/>
      <c r="BR882" s="24"/>
      <c r="BS882" s="24"/>
      <c r="BT882" s="22"/>
      <c r="BU882" s="22"/>
      <c r="BV882" s="99"/>
    </row>
    <row r="883" spans="1:79" ht="15.6" customHeight="1" thickTop="1" thickBot="1" x14ac:dyDescent="0.55000000000000004">
      <c r="A883" s="95"/>
      <c r="B883" s="293"/>
      <c r="C883" s="67"/>
      <c r="D883" s="67"/>
      <c r="E883" s="294"/>
      <c r="F883" s="295"/>
      <c r="G883" s="295"/>
      <c r="H883" s="94"/>
      <c r="I883" s="94"/>
      <c r="J883" s="296"/>
      <c r="K883" s="296"/>
      <c r="L883" s="296"/>
      <c r="M883" s="296"/>
      <c r="N883" s="296"/>
      <c r="O883" s="296"/>
      <c r="P883" s="296"/>
      <c r="Q883" s="295"/>
      <c r="R883" s="295"/>
      <c r="S883" s="295"/>
      <c r="T883" s="295"/>
      <c r="U883" s="296"/>
      <c r="V883" s="296"/>
      <c r="W883" s="296"/>
      <c r="X883" s="297"/>
      <c r="Y883" s="296"/>
      <c r="Z883" s="296"/>
      <c r="AA883" s="296"/>
      <c r="AB883" s="295"/>
      <c r="AC883" s="295"/>
      <c r="AD883" s="295"/>
      <c r="AE883" s="295"/>
      <c r="AF883" s="296"/>
      <c r="AG883" s="296"/>
      <c r="AH883" s="296"/>
      <c r="AI883" s="296"/>
      <c r="AJ883" s="297"/>
      <c r="AK883" s="297"/>
      <c r="AL883" s="296"/>
      <c r="AM883" s="295"/>
      <c r="AN883" s="295"/>
      <c r="AO883" s="295"/>
      <c r="AP883" s="295"/>
      <c r="AQ883" s="296"/>
      <c r="AR883" s="296"/>
      <c r="AS883" s="296"/>
      <c r="AT883" s="296"/>
      <c r="AU883" s="296"/>
      <c r="AV883" s="72"/>
      <c r="AW883" s="72"/>
      <c r="AX883" s="74"/>
      <c r="AY883" s="74"/>
      <c r="AZ883" s="74"/>
      <c r="BA883" s="74"/>
      <c r="BB883" s="295"/>
      <c r="BC883" s="298"/>
      <c r="BD883" s="298"/>
      <c r="BE883" s="299"/>
      <c r="BF883" s="300"/>
      <c r="BG883" s="301"/>
      <c r="BH883" s="301"/>
      <c r="BI883" s="72"/>
      <c r="BJ883" s="302"/>
      <c r="BK883" s="303"/>
      <c r="BL883" s="303"/>
      <c r="BM883" s="72"/>
      <c r="BN883" s="74"/>
      <c r="BO883" s="74"/>
      <c r="BP883" s="74"/>
      <c r="BQ883" s="91"/>
      <c r="BR883" s="25"/>
      <c r="BS883" s="25"/>
      <c r="BT883" s="15"/>
      <c r="BU883" s="15"/>
      <c r="BV883" s="95"/>
    </row>
    <row r="884" spans="1:79" s="23" customFormat="1" ht="79.5" customHeight="1" thickTop="1" thickBot="1" x14ac:dyDescent="0.55000000000000004">
      <c r="A884" s="99"/>
      <c r="B884" s="569" t="s">
        <v>46</v>
      </c>
      <c r="C884" s="567"/>
      <c r="D884" s="113"/>
      <c r="E884" s="532" t="s">
        <v>55</v>
      </c>
      <c r="F884" s="532"/>
      <c r="G884" s="532"/>
      <c r="H884" s="532"/>
      <c r="I884" s="94"/>
      <c r="J884" s="539">
        <f>J882</f>
        <v>0</v>
      </c>
      <c r="K884" s="540"/>
      <c r="L884" s="541"/>
      <c r="M884" s="290"/>
      <c r="N884" s="539">
        <f>N882</f>
        <v>0</v>
      </c>
      <c r="O884" s="540"/>
      <c r="P884" s="541"/>
      <c r="Q884" s="536" t="s">
        <v>51</v>
      </c>
      <c r="R884" s="537"/>
      <c r="S884" s="537"/>
      <c r="T884" s="538"/>
      <c r="U884" s="539">
        <f>U882-J882</f>
        <v>0</v>
      </c>
      <c r="V884" s="540"/>
      <c r="W884" s="541"/>
      <c r="X884" s="290"/>
      <c r="Y884" s="539">
        <f>Y882-N882</f>
        <v>0</v>
      </c>
      <c r="Z884" s="540"/>
      <c r="AA884" s="541"/>
      <c r="AB884" s="536" t="s">
        <v>50</v>
      </c>
      <c r="AC884" s="537"/>
      <c r="AD884" s="537"/>
      <c r="AE884" s="538"/>
      <c r="AF884" s="539">
        <f>AF882-U882</f>
        <v>0</v>
      </c>
      <c r="AG884" s="540"/>
      <c r="AH884" s="541"/>
      <c r="AI884" s="290"/>
      <c r="AJ884" s="539">
        <f>AJ882-Y882</f>
        <v>0</v>
      </c>
      <c r="AK884" s="540"/>
      <c r="AL884" s="541"/>
      <c r="AM884" s="536" t="s">
        <v>52</v>
      </c>
      <c r="AN884" s="537"/>
      <c r="AO884" s="537"/>
      <c r="AP884" s="538"/>
      <c r="AQ884" s="539">
        <f>AQ882-AF882</f>
        <v>0</v>
      </c>
      <c r="AR884" s="540"/>
      <c r="AS884" s="541"/>
      <c r="AT884" s="72"/>
      <c r="AU884" s="539">
        <f>AU882-AJ882</f>
        <v>0</v>
      </c>
      <c r="AV884" s="540"/>
      <c r="AW884" s="541"/>
      <c r="AX884" s="291"/>
      <c r="AY884" s="291"/>
      <c r="AZ884" s="291"/>
      <c r="BA884" s="291"/>
      <c r="BB884" s="567" t="s">
        <v>45</v>
      </c>
      <c r="BC884" s="567"/>
      <c r="BD884" s="567"/>
      <c r="BE884" s="567"/>
      <c r="BF884" s="568"/>
      <c r="BG884" s="539">
        <f>BG882-AQ882</f>
        <v>0</v>
      </c>
      <c r="BH884" s="540"/>
      <c r="BI884" s="541"/>
      <c r="BJ884" s="304"/>
      <c r="BK884" s="539">
        <f>BK882-AU882</f>
        <v>0</v>
      </c>
      <c r="BL884" s="540"/>
      <c r="BM884" s="541"/>
      <c r="BN884" s="73"/>
      <c r="BO884" s="73"/>
      <c r="BP884" s="73"/>
      <c r="BQ884" s="90"/>
      <c r="BR884" s="24"/>
      <c r="BS884" s="24"/>
      <c r="BT884" s="22"/>
      <c r="BU884" s="22"/>
      <c r="BV884" s="99"/>
      <c r="BY884" s="21"/>
    </row>
    <row r="885" spans="1:79" ht="18.75" customHeight="1" thickTop="1" thickBot="1" x14ac:dyDescent="0.5">
      <c r="A885" s="95"/>
      <c r="B885" s="305"/>
      <c r="C885" s="71"/>
      <c r="D885" s="71"/>
      <c r="E885" s="71"/>
      <c r="F885" s="92"/>
      <c r="G885" s="92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306"/>
      <c r="AI885" s="306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03" t="s">
        <v>153</v>
      </c>
      <c r="BD885" s="703"/>
      <c r="BE885" s="703"/>
      <c r="BF885" s="703"/>
      <c r="BG885" s="703"/>
      <c r="BH885" s="703"/>
      <c r="BI885" s="703"/>
      <c r="BJ885" s="703"/>
      <c r="BK885" s="703"/>
      <c r="BL885" s="703"/>
      <c r="BM885" s="703"/>
      <c r="BN885" s="703"/>
      <c r="BO885" s="703"/>
      <c r="BP885" s="703"/>
      <c r="BQ885" s="318"/>
      <c r="BR885" s="319"/>
      <c r="BS885" s="319"/>
      <c r="BT885" s="15"/>
      <c r="BU885" s="15"/>
      <c r="BV885" s="95"/>
    </row>
    <row r="886" spans="1:79" s="93" customFormat="1" ht="13.5" customHeight="1" thickTop="1" x14ac:dyDescent="0.45">
      <c r="A886" s="95"/>
      <c r="B886" s="99"/>
      <c r="C886" s="95"/>
      <c r="D886" s="95"/>
      <c r="E886" s="95"/>
      <c r="F886" s="96"/>
      <c r="G886" s="96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254"/>
      <c r="AI886" s="254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7"/>
      <c r="BR886" s="97"/>
      <c r="BS886" s="97"/>
      <c r="BT886" s="95"/>
      <c r="BU886" s="95"/>
      <c r="BV886" s="95"/>
    </row>
    <row r="887" spans="1:79" s="17" customFormat="1" ht="33.75" x14ac:dyDescent="0.5">
      <c r="A887" s="255"/>
      <c r="B887" s="604" t="s">
        <v>9</v>
      </c>
      <c r="C887" s="604"/>
      <c r="D887" s="604"/>
      <c r="E887" s="604"/>
      <c r="F887" s="604"/>
      <c r="G887" s="604"/>
      <c r="H887" s="604"/>
      <c r="I887" s="604"/>
      <c r="J887" s="604"/>
      <c r="K887" s="604"/>
      <c r="L887" s="604"/>
      <c r="M887" s="604"/>
      <c r="N887" s="604"/>
      <c r="O887" s="604"/>
      <c r="P887" s="604"/>
      <c r="Q887" s="604"/>
      <c r="R887" s="604"/>
      <c r="S887" s="604"/>
      <c r="T887" s="604"/>
      <c r="U887" s="604"/>
      <c r="V887" s="604"/>
      <c r="W887" s="604"/>
      <c r="X887" s="604"/>
      <c r="Y887" s="604"/>
      <c r="Z887" s="604"/>
      <c r="AA887" s="604"/>
      <c r="AB887" s="604"/>
      <c r="AC887" s="604"/>
      <c r="AD887" s="604"/>
      <c r="AE887" s="604"/>
      <c r="AF887" s="604"/>
      <c r="AG887" s="604"/>
      <c r="AH887" s="604"/>
      <c r="AI887" s="604"/>
      <c r="AJ887" s="604"/>
      <c r="AK887" s="604"/>
      <c r="AL887" s="604"/>
      <c r="AM887" s="604"/>
      <c r="AN887" s="604"/>
      <c r="AO887" s="604"/>
      <c r="AP887" s="604"/>
      <c r="AQ887" s="604"/>
      <c r="AR887" s="604"/>
      <c r="AS887" s="604"/>
      <c r="AT887" s="604"/>
      <c r="AU887" s="604"/>
      <c r="AV887" s="604"/>
      <c r="AW887" s="604"/>
      <c r="AX887" s="604"/>
      <c r="AY887" s="604"/>
      <c r="AZ887" s="604"/>
      <c r="BA887" s="604"/>
      <c r="BB887" s="604"/>
      <c r="BC887" s="604"/>
      <c r="BD887" s="604"/>
      <c r="BE887" s="604"/>
      <c r="BF887" s="604"/>
      <c r="BG887" s="604"/>
      <c r="BH887" s="604"/>
      <c r="BI887" s="604"/>
      <c r="BJ887" s="604"/>
      <c r="BK887" s="604"/>
      <c r="BL887" s="604"/>
      <c r="BM887" s="604"/>
      <c r="BN887" s="604"/>
      <c r="BO887" s="604"/>
      <c r="BP887" s="604"/>
      <c r="BQ887" s="256"/>
      <c r="BR887" s="256"/>
      <c r="BS887" s="256"/>
      <c r="BT887" s="257"/>
      <c r="BU887" s="257"/>
      <c r="BV887" s="255"/>
    </row>
    <row r="888" spans="1:79" ht="10.9" customHeight="1" x14ac:dyDescent="0.45">
      <c r="A888" s="95"/>
      <c r="B888" s="258"/>
      <c r="C888" s="62"/>
      <c r="D888" s="62"/>
      <c r="E888" s="62"/>
      <c r="F888" s="63"/>
      <c r="G888" s="63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259"/>
      <c r="AI888" s="259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94"/>
      <c r="BQ888" s="87"/>
      <c r="BR888" s="94"/>
      <c r="BS888" s="94"/>
      <c r="BT888" s="15"/>
      <c r="BU888" s="15"/>
      <c r="BV888" s="95"/>
    </row>
    <row r="889" spans="1:79" s="18" customFormat="1" ht="36.75" customHeight="1" x14ac:dyDescent="0.45">
      <c r="A889" s="260"/>
      <c r="B889" s="258"/>
      <c r="C889" s="261"/>
      <c r="D889" s="262" t="s">
        <v>10</v>
      </c>
      <c r="E889" s="605" t="str">
        <f>IF(ROSTER!D$3="","",ROSTER!D$3)</f>
        <v/>
      </c>
      <c r="F889" s="605"/>
      <c r="G889" s="605"/>
      <c r="H889" s="605"/>
      <c r="I889" s="605"/>
      <c r="J889" s="605"/>
      <c r="K889" s="605"/>
      <c r="L889" s="605"/>
      <c r="M889" s="605"/>
      <c r="N889" s="605"/>
      <c r="O889" s="605"/>
      <c r="P889" s="605"/>
      <c r="Q889" s="605"/>
      <c r="R889" s="605"/>
      <c r="S889" s="605"/>
      <c r="T889" s="605"/>
      <c r="U889" s="605"/>
      <c r="V889" s="605"/>
      <c r="W889" s="605"/>
      <c r="X889" s="605"/>
      <c r="Y889" s="605"/>
      <c r="Z889" s="605"/>
      <c r="AA889" s="605"/>
      <c r="AB889" s="605"/>
      <c r="AC889" s="605"/>
      <c r="AD889" s="605"/>
      <c r="AE889" s="605"/>
      <c r="AF889" s="316"/>
      <c r="AG889" s="606" t="s">
        <v>11</v>
      </c>
      <c r="AH889" s="606"/>
      <c r="AI889" s="606"/>
      <c r="AJ889" s="606"/>
      <c r="AK889" s="606"/>
      <c r="AL889" s="606"/>
      <c r="AM889" s="606"/>
      <c r="AN889" s="607"/>
      <c r="AO889" s="607"/>
      <c r="AP889" s="607"/>
      <c r="AQ889" s="607"/>
      <c r="AR889" s="607"/>
      <c r="AS889" s="607"/>
      <c r="AT889" s="607"/>
      <c r="AU889" s="607"/>
      <c r="AV889" s="607"/>
      <c r="AW889" s="607"/>
      <c r="AX889" s="607"/>
      <c r="AY889" s="607"/>
      <c r="AZ889" s="607"/>
      <c r="BA889" s="607"/>
      <c r="BB889" s="607"/>
      <c r="BC889" s="607"/>
      <c r="BD889" s="607"/>
      <c r="BE889" s="607"/>
      <c r="BF889" s="607"/>
      <c r="BG889" s="607"/>
      <c r="BH889" s="607"/>
      <c r="BI889" s="607"/>
      <c r="BJ889" s="607"/>
      <c r="BK889" s="607"/>
      <c r="BL889" s="607"/>
      <c r="BM889" s="607"/>
      <c r="BN889" s="607"/>
      <c r="BO889" s="607"/>
      <c r="BP889" s="94"/>
      <c r="BQ889" s="88" t="s">
        <v>130</v>
      </c>
      <c r="BR889" s="94"/>
      <c r="BS889" s="94"/>
      <c r="BT889" s="263"/>
      <c r="BU889" s="263"/>
      <c r="BV889" s="260"/>
    </row>
    <row r="890" spans="1:79" ht="8.85" customHeight="1" x14ac:dyDescent="0.45">
      <c r="A890" s="96"/>
      <c r="B890" s="258"/>
      <c r="C890" s="259" t="s">
        <v>39</v>
      </c>
      <c r="D890" s="259"/>
      <c r="E890" s="259"/>
      <c r="F890" s="63"/>
      <c r="G890" s="63"/>
      <c r="H890" s="259"/>
      <c r="I890" s="259"/>
      <c r="J890" s="317"/>
      <c r="K890" s="317"/>
      <c r="L890" s="317"/>
      <c r="M890" s="317"/>
      <c r="N890" s="317"/>
      <c r="O890" s="317"/>
      <c r="P890" s="317"/>
      <c r="Q890" s="317"/>
      <c r="R890" s="317"/>
      <c r="S890" s="317"/>
      <c r="T890" s="317"/>
      <c r="U890" s="317"/>
      <c r="V890" s="317"/>
      <c r="W890" s="317"/>
      <c r="X890" s="317"/>
      <c r="Y890" s="317"/>
      <c r="Z890" s="317"/>
      <c r="AA890" s="317"/>
      <c r="AB890" s="317"/>
      <c r="AC890" s="317"/>
      <c r="AD890" s="317"/>
      <c r="AE890" s="317"/>
      <c r="AF890" s="317"/>
      <c r="AG890" s="317"/>
      <c r="AH890" s="317"/>
      <c r="AI890" s="259"/>
      <c r="AJ890" s="264"/>
      <c r="AK890" s="265"/>
      <c r="AL890" s="265"/>
      <c r="AM890" s="265"/>
      <c r="AN890" s="265"/>
      <c r="AO890" s="265"/>
      <c r="AP890" s="265"/>
      <c r="AQ890" s="266"/>
      <c r="AR890" s="266"/>
      <c r="AS890" s="266"/>
      <c r="AT890" s="266"/>
      <c r="AU890" s="266"/>
      <c r="AV890" s="266"/>
      <c r="AW890" s="266"/>
      <c r="AX890" s="266"/>
      <c r="AY890" s="266"/>
      <c r="AZ890" s="266"/>
      <c r="BA890" s="266"/>
      <c r="BB890" s="266"/>
      <c r="BC890" s="266"/>
      <c r="BD890" s="266"/>
      <c r="BE890" s="266"/>
      <c r="BF890" s="266"/>
      <c r="BG890" s="266"/>
      <c r="BH890" s="266"/>
      <c r="BI890" s="266"/>
      <c r="BJ890" s="266"/>
      <c r="BK890" s="266"/>
      <c r="BL890" s="266"/>
      <c r="BM890" s="266"/>
      <c r="BN890" s="266"/>
      <c r="BO890" s="266"/>
      <c r="BP890" s="266"/>
      <c r="BQ890" s="267"/>
      <c r="BR890" s="267"/>
      <c r="BS890" s="267"/>
      <c r="BT890" s="268"/>
      <c r="BU890" s="268"/>
      <c r="BV890" s="96"/>
    </row>
    <row r="891" spans="1:79" s="18" customFormat="1" ht="33.75" x14ac:dyDescent="0.45">
      <c r="A891" s="260"/>
      <c r="B891" s="258"/>
      <c r="C891" s="608" t="s">
        <v>38</v>
      </c>
      <c r="D891" s="608"/>
      <c r="E891" s="607"/>
      <c r="F891" s="607"/>
      <c r="G891" s="607"/>
      <c r="H891" s="607"/>
      <c r="I891" s="607"/>
      <c r="J891" s="607"/>
      <c r="K891" s="607"/>
      <c r="L891" s="607"/>
      <c r="M891" s="607"/>
      <c r="N891" s="607"/>
      <c r="O891" s="607"/>
      <c r="P891" s="607"/>
      <c r="Q891" s="607"/>
      <c r="R891" s="607"/>
      <c r="S891" s="607"/>
      <c r="T891" s="607"/>
      <c r="U891" s="607"/>
      <c r="V891" s="607"/>
      <c r="W891" s="607"/>
      <c r="X891" s="607"/>
      <c r="Y891" s="607"/>
      <c r="Z891" s="607"/>
      <c r="AA891" s="607"/>
      <c r="AB891" s="607"/>
      <c r="AC891" s="607"/>
      <c r="AD891" s="607"/>
      <c r="AE891" s="607"/>
      <c r="AF891" s="316"/>
      <c r="AG891" s="609" t="s">
        <v>21</v>
      </c>
      <c r="AH891" s="609"/>
      <c r="AI891" s="609"/>
      <c r="AJ891" s="609"/>
      <c r="AK891" s="607"/>
      <c r="AL891" s="607"/>
      <c r="AM891" s="607"/>
      <c r="AN891" s="607"/>
      <c r="AO891" s="607"/>
      <c r="AP891" s="607"/>
      <c r="AQ891" s="607"/>
      <c r="AR891" s="607"/>
      <c r="AS891" s="607"/>
      <c r="AT891" s="607"/>
      <c r="AU891" s="607"/>
      <c r="AV891" s="607"/>
      <c r="AW891" s="607"/>
      <c r="AX891" s="607"/>
      <c r="AY891" s="607"/>
      <c r="AZ891" s="607"/>
      <c r="BA891" s="607"/>
      <c r="BB891" s="607"/>
      <c r="BC891" s="610" t="s">
        <v>12</v>
      </c>
      <c r="BD891" s="610"/>
      <c r="BE891" s="610"/>
      <c r="BF891" s="611"/>
      <c r="BG891" s="611"/>
      <c r="BH891" s="611"/>
      <c r="BI891" s="611"/>
      <c r="BJ891" s="611"/>
      <c r="BK891" s="611"/>
      <c r="BL891" s="611"/>
      <c r="BM891" s="611"/>
      <c r="BN891" s="611"/>
      <c r="BO891" s="611"/>
      <c r="BP891" s="64"/>
      <c r="BQ891" s="269"/>
      <c r="BR891" s="65"/>
      <c r="BS891" s="65"/>
      <c r="BT891" s="270">
        <f>IF(BF891=0,0,1)</f>
        <v>0</v>
      </c>
      <c r="BU891" s="18">
        <f>IF((BG941+BK941)&gt;(AQ941+AU941),1,0)</f>
        <v>0</v>
      </c>
      <c r="BV891" s="271"/>
    </row>
    <row r="892" spans="1:79" ht="9.6" customHeight="1" x14ac:dyDescent="0.45">
      <c r="A892" s="95"/>
      <c r="B892" s="258"/>
      <c r="C892" s="62"/>
      <c r="D892" s="62"/>
      <c r="E892" s="62"/>
      <c r="F892" s="63"/>
      <c r="G892" s="63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259"/>
      <c r="AI892" s="259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6"/>
      <c r="BR892" s="66"/>
      <c r="BS892" s="66"/>
      <c r="BT892" s="15"/>
      <c r="BU892" s="15"/>
      <c r="BV892" s="95"/>
    </row>
    <row r="893" spans="1:79" ht="8.85" customHeight="1" thickBot="1" x14ac:dyDescent="0.5">
      <c r="A893" s="95"/>
      <c r="B893" s="113"/>
      <c r="C893" s="67"/>
      <c r="D893" s="67"/>
      <c r="E893" s="67"/>
      <c r="F893" s="68"/>
      <c r="G893" s="68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272"/>
      <c r="AI893" s="272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9"/>
      <c r="BR893" s="69"/>
      <c r="BS893" s="69"/>
      <c r="BT893" s="15"/>
      <c r="BU893" s="15"/>
      <c r="BV893" s="95"/>
    </row>
    <row r="894" spans="1:79" s="18" customFormat="1" ht="40.5" customHeight="1" thickTop="1" x14ac:dyDescent="0.4">
      <c r="A894" s="271"/>
      <c r="B894" s="652" t="s">
        <v>0</v>
      </c>
      <c r="C894" s="648" t="s">
        <v>1</v>
      </c>
      <c r="D894" s="649"/>
      <c r="E894" s="273" t="s">
        <v>28</v>
      </c>
      <c r="F894" s="546" t="s">
        <v>100</v>
      </c>
      <c r="G894" s="546" t="s">
        <v>101</v>
      </c>
      <c r="H894" s="644" t="s">
        <v>41</v>
      </c>
      <c r="I894" s="645"/>
      <c r="J894" s="554" t="s">
        <v>7</v>
      </c>
      <c r="K894" s="554"/>
      <c r="L894" s="554"/>
      <c r="M894" s="554"/>
      <c r="N894" s="554"/>
      <c r="O894" s="554"/>
      <c r="P894" s="554" t="s">
        <v>2</v>
      </c>
      <c r="Q894" s="554"/>
      <c r="R894" s="554"/>
      <c r="S894" s="554"/>
      <c r="T894" s="554"/>
      <c r="U894" s="555"/>
      <c r="V894" s="550" t="s">
        <v>158</v>
      </c>
      <c r="W894" s="551"/>
      <c r="X894" s="550" t="s">
        <v>35</v>
      </c>
      <c r="Y894" s="551"/>
      <c r="Z894" s="550" t="s">
        <v>36</v>
      </c>
      <c r="AA894" s="551"/>
      <c r="AB894" s="550" t="s">
        <v>44</v>
      </c>
      <c r="AC894" s="551"/>
      <c r="AD894" s="554" t="s">
        <v>6</v>
      </c>
      <c r="AE894" s="554"/>
      <c r="AF894" s="554"/>
      <c r="AG894" s="554"/>
      <c r="AH894" s="554"/>
      <c r="AI894" s="554"/>
      <c r="AJ894" s="554" t="s">
        <v>68</v>
      </c>
      <c r="AK894" s="554"/>
      <c r="AL894" s="554"/>
      <c r="AM894" s="554"/>
      <c r="AN894" s="554"/>
      <c r="AO894" s="554"/>
      <c r="AP894" s="554" t="s">
        <v>69</v>
      </c>
      <c r="AQ894" s="554"/>
      <c r="AR894" s="554"/>
      <c r="AS894" s="554"/>
      <c r="AT894" s="554"/>
      <c r="AU894" s="554"/>
      <c r="AV894" s="554" t="s">
        <v>70</v>
      </c>
      <c r="AW894" s="554"/>
      <c r="AX894" s="554"/>
      <c r="AY894" s="554"/>
      <c r="AZ894" s="554"/>
      <c r="BA894" s="555"/>
      <c r="BB894" s="554" t="s">
        <v>4</v>
      </c>
      <c r="BC894" s="554"/>
      <c r="BD894" s="554"/>
      <c r="BE894" s="554"/>
      <c r="BF894" s="554"/>
      <c r="BG894" s="554"/>
      <c r="BH894" s="554" t="s">
        <v>71</v>
      </c>
      <c r="BI894" s="554"/>
      <c r="BJ894" s="554"/>
      <c r="BK894" s="554"/>
      <c r="BL894" s="554"/>
      <c r="BM894" s="556"/>
      <c r="BN894" s="557" t="s">
        <v>25</v>
      </c>
      <c r="BO894" s="558"/>
      <c r="BP894" s="559"/>
      <c r="BQ894" s="691" t="s">
        <v>110</v>
      </c>
      <c r="BR894" s="691" t="s">
        <v>86</v>
      </c>
      <c r="BS894" s="691" t="s">
        <v>87</v>
      </c>
      <c r="BT894" s="274"/>
      <c r="BU894" s="274"/>
      <c r="BV894" s="271"/>
    </row>
    <row r="895" spans="1:79" s="18" customFormat="1" ht="41.25" customHeight="1" x14ac:dyDescent="0.7">
      <c r="A895" s="271"/>
      <c r="B895" s="653"/>
      <c r="C895" s="650"/>
      <c r="D895" s="651"/>
      <c r="E895" s="275" t="s">
        <v>102</v>
      </c>
      <c r="F895" s="547"/>
      <c r="G895" s="547"/>
      <c r="H895" s="646"/>
      <c r="I895" s="647"/>
      <c r="J895" s="525" t="s">
        <v>17</v>
      </c>
      <c r="K895" s="526"/>
      <c r="L895" s="521" t="s">
        <v>18</v>
      </c>
      <c r="M895" s="522"/>
      <c r="N895" s="523" t="s">
        <v>19</v>
      </c>
      <c r="O895" s="524"/>
      <c r="P895" s="525" t="s">
        <v>26</v>
      </c>
      <c r="Q895" s="526"/>
      <c r="R895" s="521" t="s">
        <v>24</v>
      </c>
      <c r="S895" s="522"/>
      <c r="T895" s="523" t="s">
        <v>19</v>
      </c>
      <c r="U895" s="527"/>
      <c r="V895" s="552"/>
      <c r="W895" s="553"/>
      <c r="X895" s="552"/>
      <c r="Y895" s="553"/>
      <c r="Z895" s="552"/>
      <c r="AA895" s="553"/>
      <c r="AB895" s="552"/>
      <c r="AC895" s="553"/>
      <c r="AD895" s="525" t="s">
        <v>48</v>
      </c>
      <c r="AE895" s="526"/>
      <c r="AF895" s="521" t="s">
        <v>23</v>
      </c>
      <c r="AG895" s="522"/>
      <c r="AH895" s="563" t="s">
        <v>5</v>
      </c>
      <c r="AI895" s="564"/>
      <c r="AJ895" s="525" t="s">
        <v>48</v>
      </c>
      <c r="AK895" s="526"/>
      <c r="AL895" s="521" t="s">
        <v>23</v>
      </c>
      <c r="AM895" s="522"/>
      <c r="AN895" s="563" t="s">
        <v>5</v>
      </c>
      <c r="AO895" s="564"/>
      <c r="AP895" s="525" t="s">
        <v>48</v>
      </c>
      <c r="AQ895" s="526"/>
      <c r="AR895" s="521" t="s">
        <v>23</v>
      </c>
      <c r="AS895" s="522"/>
      <c r="AT895" s="563" t="s">
        <v>5</v>
      </c>
      <c r="AU895" s="564"/>
      <c r="AV895" s="525" t="s">
        <v>48</v>
      </c>
      <c r="AW895" s="526"/>
      <c r="AX895" s="521" t="s">
        <v>23</v>
      </c>
      <c r="AY895" s="522"/>
      <c r="AZ895" s="563" t="s">
        <v>5</v>
      </c>
      <c r="BA895" s="655"/>
      <c r="BB895" s="525" t="s">
        <v>48</v>
      </c>
      <c r="BC895" s="526"/>
      <c r="BD895" s="521" t="s">
        <v>23</v>
      </c>
      <c r="BE895" s="522"/>
      <c r="BF895" s="563" t="s">
        <v>5</v>
      </c>
      <c r="BG895" s="564"/>
      <c r="BH895" s="525" t="s">
        <v>48</v>
      </c>
      <c r="BI895" s="526"/>
      <c r="BJ895" s="521" t="s">
        <v>23</v>
      </c>
      <c r="BK895" s="522"/>
      <c r="BL895" s="563" t="s">
        <v>5</v>
      </c>
      <c r="BM895" s="564"/>
      <c r="BN895" s="560"/>
      <c r="BO895" s="561"/>
      <c r="BP895" s="562"/>
      <c r="BQ895" s="692"/>
      <c r="BR895" s="692"/>
      <c r="BS895" s="692"/>
      <c r="BT895" s="274"/>
      <c r="BU895" s="274"/>
      <c r="BV895" s="271"/>
      <c r="CA895" s="104"/>
    </row>
    <row r="896" spans="1:79" ht="23.85" customHeight="1" x14ac:dyDescent="0.35">
      <c r="A896" s="276"/>
      <c r="B896" s="570" t="str">
        <f>IF(ROSTER!B$8="","",ROSTER!B$8)</f>
        <v/>
      </c>
      <c r="C896" s="572" t="str">
        <f>IF(ROSTER!C$8="","",ROSTER!C$8)</f>
        <v/>
      </c>
      <c r="D896" s="573"/>
      <c r="E896" s="574"/>
      <c r="F896" s="576">
        <f>IF(E896="y",1,IF(E896="S",1,0))</f>
        <v>0</v>
      </c>
      <c r="G896" s="582">
        <f>IF(E896="S",1,0)</f>
        <v>0</v>
      </c>
      <c r="H896" s="578"/>
      <c r="I896" s="543"/>
      <c r="J896" s="542"/>
      <c r="K896" s="580"/>
      <c r="L896" s="584"/>
      <c r="M896" s="585"/>
      <c r="N896" s="588">
        <f>L896+J896</f>
        <v>0</v>
      </c>
      <c r="O896" s="589"/>
      <c r="P896" s="542"/>
      <c r="Q896" s="580"/>
      <c r="R896" s="584"/>
      <c r="S896" s="585"/>
      <c r="T896" s="588">
        <f>R896-P896</f>
        <v>0</v>
      </c>
      <c r="U896" s="588"/>
      <c r="V896" s="542"/>
      <c r="W896" s="543"/>
      <c r="X896" s="593"/>
      <c r="Y896" s="543"/>
      <c r="Z896" s="542"/>
      <c r="AA896" s="543"/>
      <c r="AB896" s="542"/>
      <c r="AC896" s="543"/>
      <c r="AD896" s="542"/>
      <c r="AE896" s="580"/>
      <c r="AF896" s="584"/>
      <c r="AG896" s="585"/>
      <c r="AH896" s="595">
        <f>IF(AD896=0,0,(AF896/AD896)*100)</f>
        <v>0</v>
      </c>
      <c r="AI896" s="596"/>
      <c r="AJ896" s="542"/>
      <c r="AK896" s="580"/>
      <c r="AL896" s="584"/>
      <c r="AM896" s="585"/>
      <c r="AN896" s="595">
        <f>IF(AJ896=0,0,(AL896/AJ896)*100)</f>
        <v>0</v>
      </c>
      <c r="AO896" s="596"/>
      <c r="AP896" s="542"/>
      <c r="AQ896" s="580"/>
      <c r="AR896" s="584"/>
      <c r="AS896" s="585"/>
      <c r="AT896" s="595">
        <f>IF(AP896=0,0,(AR896/AP896)*100)</f>
        <v>0</v>
      </c>
      <c r="AU896" s="596"/>
      <c r="AV896" s="599">
        <f>AD896+AJ896+AP896</f>
        <v>0</v>
      </c>
      <c r="AW896" s="600"/>
      <c r="AX896" s="630">
        <f>AF896+AL896+AR896</f>
        <v>0</v>
      </c>
      <c r="AY896" s="631"/>
      <c r="AZ896" s="595">
        <f>IF(AV896=0,0,(AX896/AV896)*100)</f>
        <v>0</v>
      </c>
      <c r="BA896" s="596"/>
      <c r="BB896" s="542"/>
      <c r="BC896" s="580"/>
      <c r="BD896" s="584"/>
      <c r="BE896" s="585"/>
      <c r="BF896" s="595">
        <f>IF(BB896=0,0,(BD896/BB896)*100)</f>
        <v>0</v>
      </c>
      <c r="BG896" s="596"/>
      <c r="BH896" s="599">
        <f>AV896+BB896</f>
        <v>0</v>
      </c>
      <c r="BI896" s="600"/>
      <c r="BJ896" s="630">
        <f>AX896+BD896</f>
        <v>0</v>
      </c>
      <c r="BK896" s="631"/>
      <c r="BL896" s="595">
        <f>IF(BH896=0,0,(BJ896/BH896)*100)</f>
        <v>0</v>
      </c>
      <c r="BM896" s="596"/>
      <c r="BN896" s="656">
        <f>(AF896*2)+(AL896*2)+(AR896*3)+BD896</f>
        <v>0</v>
      </c>
      <c r="BO896" s="657"/>
      <c r="BP896" s="658"/>
      <c r="BQ896" s="676">
        <f>IF(BS896=0,0,50*BR896/BS896)</f>
        <v>0</v>
      </c>
      <c r="BR896" s="662">
        <f>(BN896*BU$896)+(N896*BU$897)+(Z896*BU$898)+(R896*BU$899)+(X896*BU$900)+(AB896*BU$901)+(V896*BU$906)</f>
        <v>0</v>
      </c>
      <c r="BS896" s="662">
        <f>((BB896-BD896)*BU$903)+((AV896-AX896)*BU$902)+(H896*BU$904)+(P896*BU$905)</f>
        <v>0</v>
      </c>
      <c r="BT896" s="19" t="s">
        <v>75</v>
      </c>
      <c r="BU896" s="277">
        <f>IF(BQ891="B",'VALUE POINTS'!L$10,IF('GAME STATS'!BQ891="C",'VALUE POINTS'!M$10,'VALUE POINTS'!K$10))</f>
        <v>1</v>
      </c>
      <c r="BV896" s="278"/>
    </row>
    <row r="897" spans="1:79" ht="23.85" customHeight="1" x14ac:dyDescent="0.35">
      <c r="A897" s="276"/>
      <c r="B897" s="571"/>
      <c r="C897" s="642" t="str">
        <f>IF(ROSTER!D$8="","",ROSTER!D$8)</f>
        <v/>
      </c>
      <c r="D897" s="643"/>
      <c r="E897" s="575"/>
      <c r="F897" s="577"/>
      <c r="G897" s="583"/>
      <c r="H897" s="579"/>
      <c r="I897" s="545"/>
      <c r="J897" s="544"/>
      <c r="K897" s="581"/>
      <c r="L897" s="586"/>
      <c r="M897" s="587"/>
      <c r="N897" s="592"/>
      <c r="O897" s="603"/>
      <c r="P897" s="544"/>
      <c r="Q897" s="581"/>
      <c r="R897" s="586"/>
      <c r="S897" s="587"/>
      <c r="T897" s="592"/>
      <c r="U897" s="592"/>
      <c r="V897" s="544"/>
      <c r="W897" s="545"/>
      <c r="X897" s="594"/>
      <c r="Y897" s="545"/>
      <c r="Z897" s="544"/>
      <c r="AA897" s="545"/>
      <c r="AB897" s="544"/>
      <c r="AC897" s="545"/>
      <c r="AD897" s="544"/>
      <c r="AE897" s="581"/>
      <c r="AF897" s="586"/>
      <c r="AG897" s="587"/>
      <c r="AH897" s="626"/>
      <c r="AI897" s="627"/>
      <c r="AJ897" s="544"/>
      <c r="AK897" s="581"/>
      <c r="AL897" s="586"/>
      <c r="AM897" s="587"/>
      <c r="AN897" s="626"/>
      <c r="AO897" s="627"/>
      <c r="AP897" s="544"/>
      <c r="AQ897" s="581"/>
      <c r="AR897" s="586"/>
      <c r="AS897" s="587"/>
      <c r="AT897" s="626"/>
      <c r="AU897" s="627"/>
      <c r="AV897" s="628"/>
      <c r="AW897" s="629"/>
      <c r="AX897" s="632"/>
      <c r="AY897" s="633"/>
      <c r="AZ897" s="626"/>
      <c r="BA897" s="627"/>
      <c r="BB897" s="544"/>
      <c r="BC897" s="581"/>
      <c r="BD897" s="586"/>
      <c r="BE897" s="587"/>
      <c r="BF897" s="626"/>
      <c r="BG897" s="627"/>
      <c r="BH897" s="628"/>
      <c r="BI897" s="629"/>
      <c r="BJ897" s="632"/>
      <c r="BK897" s="633"/>
      <c r="BL897" s="626"/>
      <c r="BM897" s="627"/>
      <c r="BN897" s="678"/>
      <c r="BO897" s="679"/>
      <c r="BP897" s="680"/>
      <c r="BQ897" s="677"/>
      <c r="BR897" s="663"/>
      <c r="BS897" s="663"/>
      <c r="BT897" s="19" t="s">
        <v>76</v>
      </c>
      <c r="BU897" s="277">
        <f>IF(BQ891="B",'VALUE POINTS'!L$11,IF('GAME STATS'!BQ891="C",'VALUE POINTS'!M$11,'VALUE POINTS'!K$11))</f>
        <v>1</v>
      </c>
      <c r="BV897" s="278"/>
    </row>
    <row r="898" spans="1:79" ht="21.75" customHeight="1" x14ac:dyDescent="0.4">
      <c r="A898" s="95"/>
      <c r="B898" s="570" t="str">
        <f>IF(ROSTER!B$10="","",ROSTER!B$10)</f>
        <v/>
      </c>
      <c r="C898" s="572" t="str">
        <f>IF(ROSTER!C$10="","",ROSTER!C$10)</f>
        <v/>
      </c>
      <c r="D898" s="573"/>
      <c r="E898" s="574"/>
      <c r="F898" s="576">
        <f>IF(E898="y",1,IF(E898="S",1,0))</f>
        <v>0</v>
      </c>
      <c r="G898" s="582">
        <f>IF(E898="S",1,0)</f>
        <v>0</v>
      </c>
      <c r="H898" s="578"/>
      <c r="I898" s="543"/>
      <c r="J898" s="542"/>
      <c r="K898" s="580"/>
      <c r="L898" s="584"/>
      <c r="M898" s="585"/>
      <c r="N898" s="588">
        <f>L898+J898</f>
        <v>0</v>
      </c>
      <c r="O898" s="589"/>
      <c r="P898" s="542"/>
      <c r="Q898" s="580"/>
      <c r="R898" s="584"/>
      <c r="S898" s="585"/>
      <c r="T898" s="588">
        <f>R898-P898</f>
        <v>0</v>
      </c>
      <c r="U898" s="588"/>
      <c r="V898" s="542"/>
      <c r="W898" s="543"/>
      <c r="X898" s="593"/>
      <c r="Y898" s="543"/>
      <c r="Z898" s="542"/>
      <c r="AA898" s="543"/>
      <c r="AB898" s="542"/>
      <c r="AC898" s="543"/>
      <c r="AD898" s="542"/>
      <c r="AE898" s="580"/>
      <c r="AF898" s="584"/>
      <c r="AG898" s="585"/>
      <c r="AH898" s="595">
        <f>IF(AD898=0,0,(AF898/AD898)*100)</f>
        <v>0</v>
      </c>
      <c r="AI898" s="596"/>
      <c r="AJ898" s="542"/>
      <c r="AK898" s="580"/>
      <c r="AL898" s="584"/>
      <c r="AM898" s="585"/>
      <c r="AN898" s="595">
        <f>IF(AJ898=0,0,(AL898/AJ898)*100)</f>
        <v>0</v>
      </c>
      <c r="AO898" s="596"/>
      <c r="AP898" s="542"/>
      <c r="AQ898" s="580"/>
      <c r="AR898" s="584"/>
      <c r="AS898" s="585"/>
      <c r="AT898" s="595">
        <f>IF(AP898=0,0,(AR898/AP898)*100)</f>
        <v>0</v>
      </c>
      <c r="AU898" s="596"/>
      <c r="AV898" s="599">
        <f>AD898+AJ898+AP898</f>
        <v>0</v>
      </c>
      <c r="AW898" s="600"/>
      <c r="AX898" s="630">
        <f>AF898+AL898+AR898</f>
        <v>0</v>
      </c>
      <c r="AY898" s="631"/>
      <c r="AZ898" s="595">
        <f>IF(AV898=0,0,(AX898/AV898)*100)</f>
        <v>0</v>
      </c>
      <c r="BA898" s="596"/>
      <c r="BB898" s="542"/>
      <c r="BC898" s="580"/>
      <c r="BD898" s="584"/>
      <c r="BE898" s="585"/>
      <c r="BF898" s="595">
        <f>IF(BB898=0,0,(BD898/BB898)*100)</f>
        <v>0</v>
      </c>
      <c r="BG898" s="596"/>
      <c r="BH898" s="599">
        <f>AV898+BB898</f>
        <v>0</v>
      </c>
      <c r="BI898" s="600"/>
      <c r="BJ898" s="630">
        <f>AX898+BD898</f>
        <v>0</v>
      </c>
      <c r="BK898" s="631"/>
      <c r="BL898" s="595">
        <f>IF(BH898=0,0,(BJ898/BH898)*100)</f>
        <v>0</v>
      </c>
      <c r="BM898" s="596"/>
      <c r="BN898" s="656">
        <f>(AF898*2)+(AL898*2)+(AR898*3)+BD898</f>
        <v>0</v>
      </c>
      <c r="BO898" s="657"/>
      <c r="BP898" s="658"/>
      <c r="BQ898" s="676">
        <f>IF(BS898=0,0,50*BR898/BS898)</f>
        <v>0</v>
      </c>
      <c r="BR898" s="662">
        <f t="shared" ref="BR898" si="848">(BN898*BU$896)+(N898*BU$897)+(Z898*BU$898)+(R898*BU$899)+(X898*BU$900)+(AB898*BU$901)+(V898*BU$906)</f>
        <v>0</v>
      </c>
      <c r="BS898" s="662">
        <f t="shared" ref="BS898" si="849">((BB898-BD898)*BU$903)+((AV898-AX898)*BU$902)+(H898*BU$904)+(P898*BU$905)</f>
        <v>0</v>
      </c>
      <c r="BT898" s="19" t="s">
        <v>77</v>
      </c>
      <c r="BU898" s="277">
        <f>IF(BQ891="B",'VALUE POINTS'!L$12,IF('GAME STATS'!BQ891="C",'VALUE POINTS'!M$12,'VALUE POINTS'!K$12))</f>
        <v>2</v>
      </c>
      <c r="BV898" s="278"/>
      <c r="CA898" s="18"/>
    </row>
    <row r="899" spans="1:79" ht="21.75" customHeight="1" x14ac:dyDescent="0.35">
      <c r="A899" s="95"/>
      <c r="B899" s="571"/>
      <c r="C899" s="642" t="str">
        <f>IF(ROSTER!D$10="","",ROSTER!D$10)</f>
        <v/>
      </c>
      <c r="D899" s="643"/>
      <c r="E899" s="575"/>
      <c r="F899" s="577"/>
      <c r="G899" s="583"/>
      <c r="H899" s="579"/>
      <c r="I899" s="545"/>
      <c r="J899" s="544"/>
      <c r="K899" s="581"/>
      <c r="L899" s="586"/>
      <c r="M899" s="587"/>
      <c r="N899" s="592" t="s">
        <v>16</v>
      </c>
      <c r="O899" s="603"/>
      <c r="P899" s="544"/>
      <c r="Q899" s="581"/>
      <c r="R899" s="586"/>
      <c r="S899" s="587"/>
      <c r="T899" s="592" t="s">
        <v>16</v>
      </c>
      <c r="U899" s="592"/>
      <c r="V899" s="544"/>
      <c r="W899" s="545"/>
      <c r="X899" s="594"/>
      <c r="Y899" s="545"/>
      <c r="Z899" s="544"/>
      <c r="AA899" s="545"/>
      <c r="AB899" s="544"/>
      <c r="AC899" s="545"/>
      <c r="AD899" s="544"/>
      <c r="AE899" s="581"/>
      <c r="AF899" s="586"/>
      <c r="AG899" s="587"/>
      <c r="AH899" s="626"/>
      <c r="AI899" s="627"/>
      <c r="AJ899" s="544"/>
      <c r="AK899" s="581"/>
      <c r="AL899" s="586"/>
      <c r="AM899" s="587"/>
      <c r="AN899" s="626"/>
      <c r="AO899" s="627"/>
      <c r="AP899" s="544"/>
      <c r="AQ899" s="581"/>
      <c r="AR899" s="586"/>
      <c r="AS899" s="587"/>
      <c r="AT899" s="626"/>
      <c r="AU899" s="627"/>
      <c r="AV899" s="628"/>
      <c r="AW899" s="629"/>
      <c r="AX899" s="632"/>
      <c r="AY899" s="633"/>
      <c r="AZ899" s="626"/>
      <c r="BA899" s="627"/>
      <c r="BB899" s="544"/>
      <c r="BC899" s="581"/>
      <c r="BD899" s="586"/>
      <c r="BE899" s="587"/>
      <c r="BF899" s="626"/>
      <c r="BG899" s="627"/>
      <c r="BH899" s="628"/>
      <c r="BI899" s="629"/>
      <c r="BJ899" s="632"/>
      <c r="BK899" s="633"/>
      <c r="BL899" s="626"/>
      <c r="BM899" s="627"/>
      <c r="BN899" s="678"/>
      <c r="BO899" s="679"/>
      <c r="BP899" s="680"/>
      <c r="BQ899" s="677"/>
      <c r="BR899" s="663"/>
      <c r="BS899" s="663"/>
      <c r="BT899" s="19" t="s">
        <v>78</v>
      </c>
      <c r="BU899" s="277">
        <f>IF(BQ891="B",'VALUE POINTS'!L$13,IF('GAME STATS'!BQ891="C",'VALUE POINTS'!M$13,'VALUE POINTS'!K$13))</f>
        <v>2</v>
      </c>
      <c r="BV899" s="278"/>
    </row>
    <row r="900" spans="1:79" ht="21.75" customHeight="1" x14ac:dyDescent="0.35">
      <c r="A900" s="95"/>
      <c r="B900" s="570" t="str">
        <f>IF(ROSTER!B$12="","",ROSTER!B$12)</f>
        <v/>
      </c>
      <c r="C900" s="572" t="str">
        <f>IF(ROSTER!C$12="","",ROSTER!C$12)</f>
        <v/>
      </c>
      <c r="D900" s="573"/>
      <c r="E900" s="574"/>
      <c r="F900" s="576">
        <f>IF(E900="y",1,IF(E900="S",1,0))</f>
        <v>0</v>
      </c>
      <c r="G900" s="582">
        <f>IF(E900="S",1,0)</f>
        <v>0</v>
      </c>
      <c r="H900" s="578"/>
      <c r="I900" s="543"/>
      <c r="J900" s="542"/>
      <c r="K900" s="580"/>
      <c r="L900" s="584"/>
      <c r="M900" s="585"/>
      <c r="N900" s="588">
        <f>L900+J900</f>
        <v>0</v>
      </c>
      <c r="O900" s="589"/>
      <c r="P900" s="542"/>
      <c r="Q900" s="580"/>
      <c r="R900" s="584"/>
      <c r="S900" s="585"/>
      <c r="T900" s="588">
        <f>R900-P900</f>
        <v>0</v>
      </c>
      <c r="U900" s="588"/>
      <c r="V900" s="542"/>
      <c r="W900" s="543"/>
      <c r="X900" s="593"/>
      <c r="Y900" s="543"/>
      <c r="Z900" s="542"/>
      <c r="AA900" s="543"/>
      <c r="AB900" s="542"/>
      <c r="AC900" s="543"/>
      <c r="AD900" s="542"/>
      <c r="AE900" s="580"/>
      <c r="AF900" s="584"/>
      <c r="AG900" s="585"/>
      <c r="AH900" s="595">
        <f>IF(AD900=0,0,(AF900/AD900)*100)</f>
        <v>0</v>
      </c>
      <c r="AI900" s="596"/>
      <c r="AJ900" s="542"/>
      <c r="AK900" s="580"/>
      <c r="AL900" s="584"/>
      <c r="AM900" s="585"/>
      <c r="AN900" s="595">
        <f>IF(AJ900=0,0,(AL900/AJ900)*100)</f>
        <v>0</v>
      </c>
      <c r="AO900" s="596"/>
      <c r="AP900" s="542"/>
      <c r="AQ900" s="580"/>
      <c r="AR900" s="584"/>
      <c r="AS900" s="585"/>
      <c r="AT900" s="595">
        <f>IF(AP900=0,0,(AR900/AP900)*100)</f>
        <v>0</v>
      </c>
      <c r="AU900" s="596"/>
      <c r="AV900" s="599">
        <f>AD900+AJ900+AP900</f>
        <v>0</v>
      </c>
      <c r="AW900" s="600"/>
      <c r="AX900" s="630">
        <f>AF900+AL900+AR900</f>
        <v>0</v>
      </c>
      <c r="AY900" s="631"/>
      <c r="AZ900" s="595">
        <f>IF(AV900=0,0,(AX900/AV900)*100)</f>
        <v>0</v>
      </c>
      <c r="BA900" s="596"/>
      <c r="BB900" s="542"/>
      <c r="BC900" s="580"/>
      <c r="BD900" s="584"/>
      <c r="BE900" s="585"/>
      <c r="BF900" s="595">
        <f>IF(BB900=0,0,(BD900/BB900)*100)</f>
        <v>0</v>
      </c>
      <c r="BG900" s="596"/>
      <c r="BH900" s="599">
        <f>AV900+BB900</f>
        <v>0</v>
      </c>
      <c r="BI900" s="600"/>
      <c r="BJ900" s="630">
        <f>AX900+BD900</f>
        <v>0</v>
      </c>
      <c r="BK900" s="631"/>
      <c r="BL900" s="595">
        <f>IF(BH900=0,0,(BJ900/BH900)*100)</f>
        <v>0</v>
      </c>
      <c r="BM900" s="596"/>
      <c r="BN900" s="656">
        <f>(AF900*2)+(AL900*2)+(AR900*3)+BD900</f>
        <v>0</v>
      </c>
      <c r="BO900" s="657"/>
      <c r="BP900" s="658"/>
      <c r="BQ900" s="676">
        <f t="shared" ref="BQ900" si="850">IF(BS900=0,0,50*BR900/BS900)</f>
        <v>0</v>
      </c>
      <c r="BR900" s="662">
        <f t="shared" ref="BR900" si="851">(BN900*BU$896)+(N900*BU$897)+(Z900*BU$898)+(R900*BU$899)+(X900*BU$900)+(AB900*BU$901)+(V900*BU$906)</f>
        <v>0</v>
      </c>
      <c r="BS900" s="662">
        <f t="shared" ref="BS900" si="852">((BB900-BD900)*BU$903)+((AV900-AX900)*BU$902)+(H900*BU$904)+(P900*BU$905)</f>
        <v>0</v>
      </c>
      <c r="BT900" s="19" t="s">
        <v>79</v>
      </c>
      <c r="BU900" s="277">
        <f>IF(BQ891="B",'VALUE POINTS'!L$14,IF('GAME STATS'!BQ891="C",'VALUE POINTS'!M$14,'VALUE POINTS'!K$14))</f>
        <v>2</v>
      </c>
      <c r="BV900" s="278"/>
    </row>
    <row r="901" spans="1:79" ht="21.75" customHeight="1" x14ac:dyDescent="0.4">
      <c r="A901" s="95"/>
      <c r="B901" s="571"/>
      <c r="C901" s="642" t="str">
        <f>IF(ROSTER!D$12="","",ROSTER!D$12)</f>
        <v/>
      </c>
      <c r="D901" s="643"/>
      <c r="E901" s="575"/>
      <c r="F901" s="577"/>
      <c r="G901" s="583"/>
      <c r="H901" s="579"/>
      <c r="I901" s="545"/>
      <c r="J901" s="544"/>
      <c r="K901" s="581"/>
      <c r="L901" s="586"/>
      <c r="M901" s="587"/>
      <c r="N901" s="592" t="s">
        <v>16</v>
      </c>
      <c r="O901" s="603"/>
      <c r="P901" s="544"/>
      <c r="Q901" s="581"/>
      <c r="R901" s="586"/>
      <c r="S901" s="587"/>
      <c r="T901" s="592" t="s">
        <v>16</v>
      </c>
      <c r="U901" s="592"/>
      <c r="V901" s="544"/>
      <c r="W901" s="545"/>
      <c r="X901" s="594"/>
      <c r="Y901" s="545"/>
      <c r="Z901" s="544"/>
      <c r="AA901" s="545"/>
      <c r="AB901" s="544"/>
      <c r="AC901" s="545"/>
      <c r="AD901" s="544"/>
      <c r="AE901" s="581"/>
      <c r="AF901" s="586"/>
      <c r="AG901" s="587"/>
      <c r="AH901" s="626"/>
      <c r="AI901" s="627"/>
      <c r="AJ901" s="544"/>
      <c r="AK901" s="581"/>
      <c r="AL901" s="586"/>
      <c r="AM901" s="587"/>
      <c r="AN901" s="626"/>
      <c r="AO901" s="627"/>
      <c r="AP901" s="544"/>
      <c r="AQ901" s="581"/>
      <c r="AR901" s="586"/>
      <c r="AS901" s="587"/>
      <c r="AT901" s="626"/>
      <c r="AU901" s="627"/>
      <c r="AV901" s="628"/>
      <c r="AW901" s="629"/>
      <c r="AX901" s="632"/>
      <c r="AY901" s="633"/>
      <c r="AZ901" s="626"/>
      <c r="BA901" s="627"/>
      <c r="BB901" s="544"/>
      <c r="BC901" s="581"/>
      <c r="BD901" s="586"/>
      <c r="BE901" s="587"/>
      <c r="BF901" s="626"/>
      <c r="BG901" s="627"/>
      <c r="BH901" s="628"/>
      <c r="BI901" s="629"/>
      <c r="BJ901" s="632"/>
      <c r="BK901" s="633"/>
      <c r="BL901" s="626"/>
      <c r="BM901" s="627"/>
      <c r="BN901" s="678"/>
      <c r="BO901" s="679"/>
      <c r="BP901" s="680"/>
      <c r="BQ901" s="677"/>
      <c r="BR901" s="663"/>
      <c r="BS901" s="663"/>
      <c r="BT901" s="19" t="s">
        <v>80</v>
      </c>
      <c r="BU901" s="277">
        <f>IF(BQ891="B",'VALUE POINTS'!L$15,IF('GAME STATS'!BQ891="C",'VALUE POINTS'!M$15,'VALUE POINTS'!K$15))</f>
        <v>2</v>
      </c>
      <c r="BV901" s="278"/>
      <c r="CA901" s="18"/>
    </row>
    <row r="902" spans="1:79" ht="21.75" customHeight="1" x14ac:dyDescent="0.35">
      <c r="A902" s="95"/>
      <c r="B902" s="570" t="str">
        <f>IF(ROSTER!B$14="","",ROSTER!B$14)</f>
        <v/>
      </c>
      <c r="C902" s="572" t="str">
        <f>IF(ROSTER!C$14="","",ROSTER!C$14)</f>
        <v/>
      </c>
      <c r="D902" s="573"/>
      <c r="E902" s="574"/>
      <c r="F902" s="576">
        <f>IF(E902="y",1,IF(E902="S",1,0))</f>
        <v>0</v>
      </c>
      <c r="G902" s="582">
        <f>IF(E902="S",1,0)</f>
        <v>0</v>
      </c>
      <c r="H902" s="578"/>
      <c r="I902" s="543"/>
      <c r="J902" s="542"/>
      <c r="K902" s="580"/>
      <c r="L902" s="584"/>
      <c r="M902" s="585"/>
      <c r="N902" s="588">
        <f>L902+J902</f>
        <v>0</v>
      </c>
      <c r="O902" s="589"/>
      <c r="P902" s="542"/>
      <c r="Q902" s="580"/>
      <c r="R902" s="584"/>
      <c r="S902" s="585"/>
      <c r="T902" s="588">
        <f>R902-P902</f>
        <v>0</v>
      </c>
      <c r="U902" s="588"/>
      <c r="V902" s="542"/>
      <c r="W902" s="543"/>
      <c r="X902" s="593"/>
      <c r="Y902" s="543"/>
      <c r="Z902" s="542"/>
      <c r="AA902" s="543"/>
      <c r="AB902" s="542"/>
      <c r="AC902" s="543"/>
      <c r="AD902" s="542"/>
      <c r="AE902" s="580"/>
      <c r="AF902" s="584"/>
      <c r="AG902" s="585"/>
      <c r="AH902" s="595">
        <f>IF(AD902=0,0,(AF902/AD902)*100)</f>
        <v>0</v>
      </c>
      <c r="AI902" s="596"/>
      <c r="AJ902" s="542"/>
      <c r="AK902" s="580"/>
      <c r="AL902" s="584"/>
      <c r="AM902" s="585"/>
      <c r="AN902" s="595">
        <f>IF(AJ902=0,0,(AL902/AJ902)*100)</f>
        <v>0</v>
      </c>
      <c r="AO902" s="596"/>
      <c r="AP902" s="542"/>
      <c r="AQ902" s="580"/>
      <c r="AR902" s="584"/>
      <c r="AS902" s="585"/>
      <c r="AT902" s="595">
        <f>IF(AP902=0,0,(AR902/AP902)*100)</f>
        <v>0</v>
      </c>
      <c r="AU902" s="596"/>
      <c r="AV902" s="599">
        <f>AD902+AJ902+AP902</f>
        <v>0</v>
      </c>
      <c r="AW902" s="600"/>
      <c r="AX902" s="630">
        <f>AF902+AL902+AR902</f>
        <v>0</v>
      </c>
      <c r="AY902" s="631"/>
      <c r="AZ902" s="595">
        <f>IF(AV902=0,0,(AX902/AV902)*100)</f>
        <v>0</v>
      </c>
      <c r="BA902" s="596"/>
      <c r="BB902" s="542"/>
      <c r="BC902" s="580"/>
      <c r="BD902" s="584"/>
      <c r="BE902" s="585"/>
      <c r="BF902" s="595">
        <f>IF(BB902=0,0,(BD902/BB902)*100)</f>
        <v>0</v>
      </c>
      <c r="BG902" s="596"/>
      <c r="BH902" s="599">
        <f>AV902+BB902</f>
        <v>0</v>
      </c>
      <c r="BI902" s="600"/>
      <c r="BJ902" s="630">
        <f>AX902+BD902</f>
        <v>0</v>
      </c>
      <c r="BK902" s="631"/>
      <c r="BL902" s="595">
        <f>IF(BH902=0,0,(BJ902/BH902)*100)</f>
        <v>0</v>
      </c>
      <c r="BM902" s="596"/>
      <c r="BN902" s="656">
        <f>(AF902*2)+(AL902*2)+(AR902*3)+BD902</f>
        <v>0</v>
      </c>
      <c r="BO902" s="657"/>
      <c r="BP902" s="658"/>
      <c r="BQ902" s="676">
        <f t="shared" ref="BQ902" si="853">IF(BS902=0,0,50*BR902/BS902)</f>
        <v>0</v>
      </c>
      <c r="BR902" s="662">
        <f t="shared" ref="BR902" si="854">(BN902*BU$896)+(N902*BU$897)+(Z902*BU$898)+(R902*BU$899)+(X902*BU$900)+(AB902*BU$901)+(V902*BU$906)</f>
        <v>0</v>
      </c>
      <c r="BS902" s="662">
        <f t="shared" ref="BS902" si="855">((BB902-BD902)*BU$903)+((AV902-AX902)*BU$902)+(H902*BU$904)+(P902*BU$905)</f>
        <v>0</v>
      </c>
      <c r="BT902" s="19" t="s">
        <v>81</v>
      </c>
      <c r="BU902" s="277">
        <f>IF(BQ891="B",'VALUE POINTS'!L$16,IF('GAME STATS'!BQ891="C",'VALUE POINTS'!M$16,'VALUE POINTS'!K$16))</f>
        <v>2</v>
      </c>
      <c r="BV902" s="278"/>
    </row>
    <row r="903" spans="1:79" ht="21.75" customHeight="1" x14ac:dyDescent="0.35">
      <c r="A903" s="95"/>
      <c r="B903" s="571"/>
      <c r="C903" s="642" t="str">
        <f>IF(ROSTER!D$14="","",ROSTER!D$14)</f>
        <v/>
      </c>
      <c r="D903" s="643"/>
      <c r="E903" s="575"/>
      <c r="F903" s="577"/>
      <c r="G903" s="583"/>
      <c r="H903" s="579"/>
      <c r="I903" s="545"/>
      <c r="J903" s="544"/>
      <c r="K903" s="581"/>
      <c r="L903" s="586"/>
      <c r="M903" s="587"/>
      <c r="N903" s="592" t="s">
        <v>16</v>
      </c>
      <c r="O903" s="603"/>
      <c r="P903" s="544"/>
      <c r="Q903" s="581"/>
      <c r="R903" s="586"/>
      <c r="S903" s="587"/>
      <c r="T903" s="592" t="s">
        <v>16</v>
      </c>
      <c r="U903" s="592"/>
      <c r="V903" s="544"/>
      <c r="W903" s="545"/>
      <c r="X903" s="594"/>
      <c r="Y903" s="545"/>
      <c r="Z903" s="544"/>
      <c r="AA903" s="545"/>
      <c r="AB903" s="544"/>
      <c r="AC903" s="545"/>
      <c r="AD903" s="544"/>
      <c r="AE903" s="581"/>
      <c r="AF903" s="586"/>
      <c r="AG903" s="587"/>
      <c r="AH903" s="626"/>
      <c r="AI903" s="627"/>
      <c r="AJ903" s="544"/>
      <c r="AK903" s="581"/>
      <c r="AL903" s="586"/>
      <c r="AM903" s="587"/>
      <c r="AN903" s="626"/>
      <c r="AO903" s="627"/>
      <c r="AP903" s="544"/>
      <c r="AQ903" s="581"/>
      <c r="AR903" s="586"/>
      <c r="AS903" s="587"/>
      <c r="AT903" s="626"/>
      <c r="AU903" s="627"/>
      <c r="AV903" s="628"/>
      <c r="AW903" s="629"/>
      <c r="AX903" s="632"/>
      <c r="AY903" s="633"/>
      <c r="AZ903" s="626"/>
      <c r="BA903" s="627"/>
      <c r="BB903" s="544"/>
      <c r="BC903" s="581"/>
      <c r="BD903" s="586"/>
      <c r="BE903" s="587"/>
      <c r="BF903" s="626"/>
      <c r="BG903" s="627"/>
      <c r="BH903" s="628"/>
      <c r="BI903" s="629"/>
      <c r="BJ903" s="632"/>
      <c r="BK903" s="633"/>
      <c r="BL903" s="626"/>
      <c r="BM903" s="627"/>
      <c r="BN903" s="678"/>
      <c r="BO903" s="679"/>
      <c r="BP903" s="680"/>
      <c r="BQ903" s="677"/>
      <c r="BR903" s="663"/>
      <c r="BS903" s="663"/>
      <c r="BT903" s="19" t="s">
        <v>82</v>
      </c>
      <c r="BU903" s="277">
        <f>IF(BQ891="B",'VALUE POINTS'!L$17,IF('GAME STATS'!BQ891="C",'VALUE POINTS'!M$17,'VALUE POINTS'!K$17))</f>
        <v>1</v>
      </c>
      <c r="BV903" s="278"/>
    </row>
    <row r="904" spans="1:79" ht="21.75" customHeight="1" x14ac:dyDescent="0.35">
      <c r="A904" s="95"/>
      <c r="B904" s="570" t="str">
        <f>IF(ROSTER!B$16="","",ROSTER!B$16)</f>
        <v/>
      </c>
      <c r="C904" s="572" t="str">
        <f>IF(ROSTER!C$16="","",ROSTER!C$16)</f>
        <v/>
      </c>
      <c r="D904" s="573"/>
      <c r="E904" s="574"/>
      <c r="F904" s="576">
        <f>IF(E904="y",1,IF(E904="S",1,0))</f>
        <v>0</v>
      </c>
      <c r="G904" s="582">
        <f>IF(E904="S",1,0)</f>
        <v>0</v>
      </c>
      <c r="H904" s="578"/>
      <c r="I904" s="543"/>
      <c r="J904" s="542"/>
      <c r="K904" s="580"/>
      <c r="L904" s="584"/>
      <c r="M904" s="585"/>
      <c r="N904" s="588">
        <f>L904+J904</f>
        <v>0</v>
      </c>
      <c r="O904" s="589"/>
      <c r="P904" s="542"/>
      <c r="Q904" s="580"/>
      <c r="R904" s="584"/>
      <c r="S904" s="585"/>
      <c r="T904" s="588">
        <f>R904-P904</f>
        <v>0</v>
      </c>
      <c r="U904" s="588"/>
      <c r="V904" s="542"/>
      <c r="W904" s="543"/>
      <c r="X904" s="593"/>
      <c r="Y904" s="543"/>
      <c r="Z904" s="542"/>
      <c r="AA904" s="543"/>
      <c r="AB904" s="542"/>
      <c r="AC904" s="543"/>
      <c r="AD904" s="542"/>
      <c r="AE904" s="580"/>
      <c r="AF904" s="584"/>
      <c r="AG904" s="585"/>
      <c r="AH904" s="595">
        <f>IF(AD904=0,0,(AF904/AD904)*100)</f>
        <v>0</v>
      </c>
      <c r="AI904" s="596"/>
      <c r="AJ904" s="542"/>
      <c r="AK904" s="580"/>
      <c r="AL904" s="584"/>
      <c r="AM904" s="585"/>
      <c r="AN904" s="595">
        <f>IF(AJ904=0,0,(AL904/AJ904)*100)</f>
        <v>0</v>
      </c>
      <c r="AO904" s="596"/>
      <c r="AP904" s="542"/>
      <c r="AQ904" s="580"/>
      <c r="AR904" s="584"/>
      <c r="AS904" s="585"/>
      <c r="AT904" s="595">
        <f>IF(AP904=0,0,(AR904/AP904)*100)</f>
        <v>0</v>
      </c>
      <c r="AU904" s="596"/>
      <c r="AV904" s="599">
        <f>AD904+AJ904+AP904</f>
        <v>0</v>
      </c>
      <c r="AW904" s="600"/>
      <c r="AX904" s="630">
        <f>AF904+AL904+AR904</f>
        <v>0</v>
      </c>
      <c r="AY904" s="631"/>
      <c r="AZ904" s="595">
        <f>IF(AV904=0,0,(AX904/AV904)*100)</f>
        <v>0</v>
      </c>
      <c r="BA904" s="596"/>
      <c r="BB904" s="542"/>
      <c r="BC904" s="580"/>
      <c r="BD904" s="584"/>
      <c r="BE904" s="585"/>
      <c r="BF904" s="595">
        <f>IF(BB904=0,0,(BD904/BB904)*100)</f>
        <v>0</v>
      </c>
      <c r="BG904" s="596"/>
      <c r="BH904" s="599">
        <f>AV904+BB904</f>
        <v>0</v>
      </c>
      <c r="BI904" s="600"/>
      <c r="BJ904" s="630">
        <f>AX904+BD904</f>
        <v>0</v>
      </c>
      <c r="BK904" s="631"/>
      <c r="BL904" s="595">
        <f>IF(BH904=0,0,(BJ904/BH904)*100)</f>
        <v>0</v>
      </c>
      <c r="BM904" s="596"/>
      <c r="BN904" s="656">
        <f>(AF904*2)+(AL904*2)+(AR904*3)+BD904</f>
        <v>0</v>
      </c>
      <c r="BO904" s="657"/>
      <c r="BP904" s="658"/>
      <c r="BQ904" s="676">
        <f t="shared" ref="BQ904" si="856">IF(BS904=0,0,50*BR904/BS904)</f>
        <v>0</v>
      </c>
      <c r="BR904" s="662">
        <f t="shared" ref="BR904" si="857">(BN904*BU$896)+(N904*BU$897)+(Z904*BU$898)+(R904*BU$899)+(X904*BU$900)+(AB904*BU$901)+(V904*BU$906)</f>
        <v>0</v>
      </c>
      <c r="BS904" s="662">
        <f t="shared" ref="BS904" si="858">((BB904-BD904)*BU$903)+((AV904-AX904)*BU$902)+(H904*BU$904)+(P904*BU$905)</f>
        <v>0</v>
      </c>
      <c r="BT904" s="19" t="s">
        <v>83</v>
      </c>
      <c r="BU904" s="277">
        <f>IF(BQ891="B",'VALUE POINTS'!L$18,IF('GAME STATS'!BQ891="C",'VALUE POINTS'!M$18,'VALUE POINTS'!K$18))</f>
        <v>2</v>
      </c>
      <c r="BV904" s="278"/>
    </row>
    <row r="905" spans="1:79" ht="21.75" customHeight="1" x14ac:dyDescent="0.35">
      <c r="A905" s="95"/>
      <c r="B905" s="571"/>
      <c r="C905" s="642" t="str">
        <f>IF(ROSTER!D$16="","",ROSTER!D$16)</f>
        <v/>
      </c>
      <c r="D905" s="643"/>
      <c r="E905" s="575"/>
      <c r="F905" s="577"/>
      <c r="G905" s="583"/>
      <c r="H905" s="579"/>
      <c r="I905" s="545"/>
      <c r="J905" s="544"/>
      <c r="K905" s="581"/>
      <c r="L905" s="586"/>
      <c r="M905" s="587"/>
      <c r="N905" s="592" t="s">
        <v>16</v>
      </c>
      <c r="O905" s="603"/>
      <c r="P905" s="544"/>
      <c r="Q905" s="581"/>
      <c r="R905" s="586"/>
      <c r="S905" s="587"/>
      <c r="T905" s="592" t="s">
        <v>16</v>
      </c>
      <c r="U905" s="592"/>
      <c r="V905" s="544"/>
      <c r="W905" s="545"/>
      <c r="X905" s="594"/>
      <c r="Y905" s="545"/>
      <c r="Z905" s="544"/>
      <c r="AA905" s="545"/>
      <c r="AB905" s="544"/>
      <c r="AC905" s="545"/>
      <c r="AD905" s="544"/>
      <c r="AE905" s="581"/>
      <c r="AF905" s="586"/>
      <c r="AG905" s="587"/>
      <c r="AH905" s="626"/>
      <c r="AI905" s="627"/>
      <c r="AJ905" s="544"/>
      <c r="AK905" s="581"/>
      <c r="AL905" s="586"/>
      <c r="AM905" s="587"/>
      <c r="AN905" s="626"/>
      <c r="AO905" s="627"/>
      <c r="AP905" s="544"/>
      <c r="AQ905" s="581"/>
      <c r="AR905" s="586"/>
      <c r="AS905" s="587"/>
      <c r="AT905" s="626"/>
      <c r="AU905" s="627"/>
      <c r="AV905" s="628"/>
      <c r="AW905" s="629"/>
      <c r="AX905" s="632"/>
      <c r="AY905" s="633"/>
      <c r="AZ905" s="626"/>
      <c r="BA905" s="627"/>
      <c r="BB905" s="544"/>
      <c r="BC905" s="581"/>
      <c r="BD905" s="586"/>
      <c r="BE905" s="587"/>
      <c r="BF905" s="626"/>
      <c r="BG905" s="627"/>
      <c r="BH905" s="628"/>
      <c r="BI905" s="629"/>
      <c r="BJ905" s="632"/>
      <c r="BK905" s="633"/>
      <c r="BL905" s="626"/>
      <c r="BM905" s="627"/>
      <c r="BN905" s="678"/>
      <c r="BO905" s="679"/>
      <c r="BP905" s="680"/>
      <c r="BQ905" s="677"/>
      <c r="BR905" s="663"/>
      <c r="BS905" s="663"/>
      <c r="BT905" s="19" t="s">
        <v>84</v>
      </c>
      <c r="BU905" s="277">
        <f>IF(BQ891="B",'VALUE POINTS'!L$19,IF('GAME STATS'!BQ891="C",'VALUE POINTS'!M$19,'VALUE POINTS'!K$19))</f>
        <v>2</v>
      </c>
      <c r="BV905" s="278"/>
    </row>
    <row r="906" spans="1:79" ht="21.75" customHeight="1" x14ac:dyDescent="0.35">
      <c r="A906" s="95"/>
      <c r="B906" s="570" t="str">
        <f>IF(ROSTER!B$18="","",ROSTER!B$18)</f>
        <v/>
      </c>
      <c r="C906" s="572" t="str">
        <f>IF(ROSTER!C$18="","",ROSTER!C$18)</f>
        <v/>
      </c>
      <c r="D906" s="573"/>
      <c r="E906" s="574"/>
      <c r="F906" s="576">
        <f>IF(E906="y",1,IF(E906="S",1,0))</f>
        <v>0</v>
      </c>
      <c r="G906" s="582">
        <f>IF(E906="S",1,0)</f>
        <v>0</v>
      </c>
      <c r="H906" s="578"/>
      <c r="I906" s="543"/>
      <c r="J906" s="542"/>
      <c r="K906" s="580"/>
      <c r="L906" s="584"/>
      <c r="M906" s="585"/>
      <c r="N906" s="588">
        <f>L906+J906</f>
        <v>0</v>
      </c>
      <c r="O906" s="589"/>
      <c r="P906" s="542"/>
      <c r="Q906" s="580"/>
      <c r="R906" s="584"/>
      <c r="S906" s="585"/>
      <c r="T906" s="588">
        <f>R906-P906</f>
        <v>0</v>
      </c>
      <c r="U906" s="588"/>
      <c r="V906" s="542"/>
      <c r="W906" s="543"/>
      <c r="X906" s="593"/>
      <c r="Y906" s="543"/>
      <c r="Z906" s="542"/>
      <c r="AA906" s="543"/>
      <c r="AB906" s="542"/>
      <c r="AC906" s="543"/>
      <c r="AD906" s="542"/>
      <c r="AE906" s="580"/>
      <c r="AF906" s="584"/>
      <c r="AG906" s="585"/>
      <c r="AH906" s="595">
        <f>IF(AD906=0,0,(AF906/AD906)*100)</f>
        <v>0</v>
      </c>
      <c r="AI906" s="596"/>
      <c r="AJ906" s="542"/>
      <c r="AK906" s="580"/>
      <c r="AL906" s="584"/>
      <c r="AM906" s="585"/>
      <c r="AN906" s="595">
        <f>IF(AJ906=0,0,(AL906/AJ906)*100)</f>
        <v>0</v>
      </c>
      <c r="AO906" s="596"/>
      <c r="AP906" s="542"/>
      <c r="AQ906" s="580"/>
      <c r="AR906" s="584"/>
      <c r="AS906" s="585"/>
      <c r="AT906" s="595">
        <f>IF(AP906=0,0,(AR906/AP906)*100)</f>
        <v>0</v>
      </c>
      <c r="AU906" s="596"/>
      <c r="AV906" s="599">
        <f>AD906+AJ906+AP906</f>
        <v>0</v>
      </c>
      <c r="AW906" s="600"/>
      <c r="AX906" s="630">
        <f>AF906+AL906+AR906</f>
        <v>0</v>
      </c>
      <c r="AY906" s="631"/>
      <c r="AZ906" s="595">
        <f>IF(AV906=0,0,(AX906/AV906)*100)</f>
        <v>0</v>
      </c>
      <c r="BA906" s="596"/>
      <c r="BB906" s="542"/>
      <c r="BC906" s="580"/>
      <c r="BD906" s="584"/>
      <c r="BE906" s="585"/>
      <c r="BF906" s="595">
        <f>IF(BB906=0,0,(BD906/BB906)*100)</f>
        <v>0</v>
      </c>
      <c r="BG906" s="596"/>
      <c r="BH906" s="599">
        <f>AV906+BB906</f>
        <v>0</v>
      </c>
      <c r="BI906" s="600"/>
      <c r="BJ906" s="630">
        <f>AX906+BD906</f>
        <v>0</v>
      </c>
      <c r="BK906" s="631"/>
      <c r="BL906" s="595">
        <f>IF(BH906=0,0,(BJ906/BH906)*100)</f>
        <v>0</v>
      </c>
      <c r="BM906" s="596"/>
      <c r="BN906" s="656">
        <f>(AF906*2)+(AL906*2)+(AR906*3)+BD906</f>
        <v>0</v>
      </c>
      <c r="BO906" s="657"/>
      <c r="BP906" s="658"/>
      <c r="BQ906" s="676">
        <f t="shared" ref="BQ906" si="859">IF(BS906=0,0,50*BR906/BS906)</f>
        <v>0</v>
      </c>
      <c r="BR906" s="662">
        <f t="shared" ref="BR906" si="860">(BN906*BU$896)+(N906*BU$897)+(Z906*BU$898)+(R906*BU$899)+(X906*BU$900)+(AB906*BU$901)+(V906*BU$906)</f>
        <v>0</v>
      </c>
      <c r="BS906" s="662">
        <f t="shared" ref="BS906" si="861">((BB906-BD906)*BU$903)+((AV906-AX906)*BU$902)+(H906*BU$904)+(P906*BU$905)</f>
        <v>0</v>
      </c>
      <c r="BT906" s="19" t="s">
        <v>160</v>
      </c>
      <c r="BU906" s="277">
        <f>IF(BQ891="B",'VALUE POINTS'!L$20,IF('GAME STATS'!BQ891="C",'VALUE POINTS'!M$20,'VALUE POINTS'!K$20))</f>
        <v>1</v>
      </c>
      <c r="BV906" s="278"/>
    </row>
    <row r="907" spans="1:79" ht="21.75" customHeight="1" x14ac:dyDescent="0.25">
      <c r="A907" s="95"/>
      <c r="B907" s="571"/>
      <c r="C907" s="642" t="str">
        <f>IF(ROSTER!D$18="","",ROSTER!D$18)</f>
        <v/>
      </c>
      <c r="D907" s="643"/>
      <c r="E907" s="575"/>
      <c r="F907" s="577"/>
      <c r="G907" s="583"/>
      <c r="H907" s="579"/>
      <c r="I907" s="545"/>
      <c r="J907" s="544"/>
      <c r="K907" s="581"/>
      <c r="L907" s="586"/>
      <c r="M907" s="587"/>
      <c r="N907" s="592" t="s">
        <v>16</v>
      </c>
      <c r="O907" s="603"/>
      <c r="P907" s="544"/>
      <c r="Q907" s="581"/>
      <c r="R907" s="586"/>
      <c r="S907" s="587"/>
      <c r="T907" s="592" t="s">
        <v>16</v>
      </c>
      <c r="U907" s="592"/>
      <c r="V907" s="544"/>
      <c r="W907" s="545"/>
      <c r="X907" s="594"/>
      <c r="Y907" s="545"/>
      <c r="Z907" s="544"/>
      <c r="AA907" s="545"/>
      <c r="AB907" s="544"/>
      <c r="AC907" s="545"/>
      <c r="AD907" s="544"/>
      <c r="AE907" s="581"/>
      <c r="AF907" s="586"/>
      <c r="AG907" s="587"/>
      <c r="AH907" s="626"/>
      <c r="AI907" s="627"/>
      <c r="AJ907" s="544"/>
      <c r="AK907" s="581"/>
      <c r="AL907" s="586"/>
      <c r="AM907" s="587"/>
      <c r="AN907" s="626"/>
      <c r="AO907" s="627"/>
      <c r="AP907" s="544"/>
      <c r="AQ907" s="581"/>
      <c r="AR907" s="586"/>
      <c r="AS907" s="587"/>
      <c r="AT907" s="626"/>
      <c r="AU907" s="627"/>
      <c r="AV907" s="628"/>
      <c r="AW907" s="629"/>
      <c r="AX907" s="632"/>
      <c r="AY907" s="633"/>
      <c r="AZ907" s="626"/>
      <c r="BA907" s="627"/>
      <c r="BB907" s="544"/>
      <c r="BC907" s="581"/>
      <c r="BD907" s="586"/>
      <c r="BE907" s="587"/>
      <c r="BF907" s="626"/>
      <c r="BG907" s="627"/>
      <c r="BH907" s="628"/>
      <c r="BI907" s="629"/>
      <c r="BJ907" s="632"/>
      <c r="BK907" s="633"/>
      <c r="BL907" s="626"/>
      <c r="BM907" s="627"/>
      <c r="BN907" s="678"/>
      <c r="BO907" s="679"/>
      <c r="BP907" s="680"/>
      <c r="BQ907" s="677"/>
      <c r="BR907" s="663"/>
      <c r="BS907" s="663"/>
      <c r="BT907" s="15"/>
      <c r="BU907" s="15"/>
      <c r="BV907" s="95"/>
    </row>
    <row r="908" spans="1:79" ht="21.75" customHeight="1" x14ac:dyDescent="0.25">
      <c r="A908" s="95"/>
      <c r="B908" s="570" t="str">
        <f>IF(ROSTER!B$20="","",ROSTER!B$20)</f>
        <v/>
      </c>
      <c r="C908" s="572" t="str">
        <f>IF(ROSTER!C$20="","",ROSTER!C$20)</f>
        <v/>
      </c>
      <c r="D908" s="573"/>
      <c r="E908" s="574"/>
      <c r="F908" s="576">
        <f>IF(E908="y",1,IF(E908="S",1,0))</f>
        <v>0</v>
      </c>
      <c r="G908" s="582">
        <f>IF(E908="S",1,0)</f>
        <v>0</v>
      </c>
      <c r="H908" s="578"/>
      <c r="I908" s="543"/>
      <c r="J908" s="542"/>
      <c r="K908" s="580"/>
      <c r="L908" s="584"/>
      <c r="M908" s="585"/>
      <c r="N908" s="588">
        <f>L908+J908</f>
        <v>0</v>
      </c>
      <c r="O908" s="589"/>
      <c r="P908" s="542"/>
      <c r="Q908" s="580"/>
      <c r="R908" s="584"/>
      <c r="S908" s="585"/>
      <c r="T908" s="588">
        <f>R908-P908</f>
        <v>0</v>
      </c>
      <c r="U908" s="588"/>
      <c r="V908" s="542"/>
      <c r="W908" s="543"/>
      <c r="X908" s="593"/>
      <c r="Y908" s="543"/>
      <c r="Z908" s="542"/>
      <c r="AA908" s="543"/>
      <c r="AB908" s="542"/>
      <c r="AC908" s="543"/>
      <c r="AD908" s="542"/>
      <c r="AE908" s="580"/>
      <c r="AF908" s="584"/>
      <c r="AG908" s="585"/>
      <c r="AH908" s="595">
        <f>IF(AD908=0,0,(AF908/AD908)*100)</f>
        <v>0</v>
      </c>
      <c r="AI908" s="596"/>
      <c r="AJ908" s="542"/>
      <c r="AK908" s="580"/>
      <c r="AL908" s="584"/>
      <c r="AM908" s="585"/>
      <c r="AN908" s="595">
        <f>IF(AJ908=0,0,(AL908/AJ908)*100)</f>
        <v>0</v>
      </c>
      <c r="AO908" s="596"/>
      <c r="AP908" s="542"/>
      <c r="AQ908" s="580"/>
      <c r="AR908" s="584"/>
      <c r="AS908" s="585"/>
      <c r="AT908" s="595">
        <f>IF(AP908=0,0,(AR908/AP908)*100)</f>
        <v>0</v>
      </c>
      <c r="AU908" s="596"/>
      <c r="AV908" s="599">
        <f>AD908+AJ908+AP908</f>
        <v>0</v>
      </c>
      <c r="AW908" s="600"/>
      <c r="AX908" s="630">
        <f>AF908+AL908+AR908</f>
        <v>0</v>
      </c>
      <c r="AY908" s="631"/>
      <c r="AZ908" s="595">
        <f>IF(AV908=0,0,(AX908/AV908)*100)</f>
        <v>0</v>
      </c>
      <c r="BA908" s="596"/>
      <c r="BB908" s="542"/>
      <c r="BC908" s="580"/>
      <c r="BD908" s="584"/>
      <c r="BE908" s="585"/>
      <c r="BF908" s="595">
        <f>IF(BB908=0,0,(BD908/BB908)*100)</f>
        <v>0</v>
      </c>
      <c r="BG908" s="596"/>
      <c r="BH908" s="599">
        <f>AV908+BB908</f>
        <v>0</v>
      </c>
      <c r="BI908" s="600"/>
      <c r="BJ908" s="630">
        <f>AX908+BD908</f>
        <v>0</v>
      </c>
      <c r="BK908" s="631"/>
      <c r="BL908" s="595">
        <f>IF(BH908=0,0,(BJ908/BH908)*100)</f>
        <v>0</v>
      </c>
      <c r="BM908" s="596"/>
      <c r="BN908" s="656">
        <f>(AF908*2)+(AL908*2)+(AR908*3)+BD908</f>
        <v>0</v>
      </c>
      <c r="BO908" s="657"/>
      <c r="BP908" s="658"/>
      <c r="BQ908" s="676">
        <f t="shared" ref="BQ908" si="862">IF(BS908=0,0,50*BR908/BS908)</f>
        <v>0</v>
      </c>
      <c r="BR908" s="662">
        <f t="shared" ref="BR908" si="863">(BN908*BU$896)+(N908*BU$897)+(Z908*BU$898)+(R908*BU$899)+(X908*BU$900)+(AB908*BU$901)+(V908*BU$906)</f>
        <v>0</v>
      </c>
      <c r="BS908" s="662">
        <f t="shared" ref="BS908" si="864">((BB908-BD908)*BU$903)+((AV908-AX908)*BU$902)+(H908*BU$904)+(P908*BU$905)</f>
        <v>0</v>
      </c>
      <c r="BT908" s="15"/>
      <c r="BU908" s="15"/>
      <c r="BV908" s="95"/>
    </row>
    <row r="909" spans="1:79" ht="21.75" customHeight="1" x14ac:dyDescent="0.25">
      <c r="A909" s="95"/>
      <c r="B909" s="571"/>
      <c r="C909" s="642" t="str">
        <f>IF(ROSTER!D$20="","",ROSTER!D$20)</f>
        <v/>
      </c>
      <c r="D909" s="643"/>
      <c r="E909" s="575"/>
      <c r="F909" s="577"/>
      <c r="G909" s="583"/>
      <c r="H909" s="579"/>
      <c r="I909" s="545"/>
      <c r="J909" s="544"/>
      <c r="K909" s="581"/>
      <c r="L909" s="586"/>
      <c r="M909" s="587"/>
      <c r="N909" s="592" t="s">
        <v>16</v>
      </c>
      <c r="O909" s="603"/>
      <c r="P909" s="544"/>
      <c r="Q909" s="581"/>
      <c r="R909" s="586"/>
      <c r="S909" s="587"/>
      <c r="T909" s="592" t="s">
        <v>16</v>
      </c>
      <c r="U909" s="592"/>
      <c r="V909" s="544"/>
      <c r="W909" s="545"/>
      <c r="X909" s="594"/>
      <c r="Y909" s="545"/>
      <c r="Z909" s="544"/>
      <c r="AA909" s="545"/>
      <c r="AB909" s="544"/>
      <c r="AC909" s="545"/>
      <c r="AD909" s="544"/>
      <c r="AE909" s="581"/>
      <c r="AF909" s="586"/>
      <c r="AG909" s="587"/>
      <c r="AH909" s="626"/>
      <c r="AI909" s="627"/>
      <c r="AJ909" s="544"/>
      <c r="AK909" s="581"/>
      <c r="AL909" s="586"/>
      <c r="AM909" s="587"/>
      <c r="AN909" s="626"/>
      <c r="AO909" s="627"/>
      <c r="AP909" s="544"/>
      <c r="AQ909" s="581"/>
      <c r="AR909" s="586"/>
      <c r="AS909" s="587"/>
      <c r="AT909" s="626"/>
      <c r="AU909" s="627"/>
      <c r="AV909" s="628"/>
      <c r="AW909" s="629"/>
      <c r="AX909" s="632"/>
      <c r="AY909" s="633"/>
      <c r="AZ909" s="626"/>
      <c r="BA909" s="627"/>
      <c r="BB909" s="544"/>
      <c r="BC909" s="581"/>
      <c r="BD909" s="586"/>
      <c r="BE909" s="587"/>
      <c r="BF909" s="626"/>
      <c r="BG909" s="627"/>
      <c r="BH909" s="628"/>
      <c r="BI909" s="629"/>
      <c r="BJ909" s="632"/>
      <c r="BK909" s="633"/>
      <c r="BL909" s="626"/>
      <c r="BM909" s="627"/>
      <c r="BN909" s="678"/>
      <c r="BO909" s="679"/>
      <c r="BP909" s="680"/>
      <c r="BQ909" s="677"/>
      <c r="BR909" s="663"/>
      <c r="BS909" s="663"/>
      <c r="BT909" s="15"/>
      <c r="BU909" s="15"/>
      <c r="BV909" s="95"/>
    </row>
    <row r="910" spans="1:79" ht="21.75" customHeight="1" x14ac:dyDescent="0.25">
      <c r="A910" s="95"/>
      <c r="B910" s="570" t="str">
        <f>IF(ROSTER!B$22="","",ROSTER!B$22)</f>
        <v/>
      </c>
      <c r="C910" s="572" t="str">
        <f>IF(ROSTER!C$22="","",ROSTER!C$22)</f>
        <v/>
      </c>
      <c r="D910" s="573"/>
      <c r="E910" s="574"/>
      <c r="F910" s="576">
        <f>IF(E910="y",1,IF(E910="S",1,0))</f>
        <v>0</v>
      </c>
      <c r="G910" s="582">
        <f>IF(E910="S",1,0)</f>
        <v>0</v>
      </c>
      <c r="H910" s="578"/>
      <c r="I910" s="543"/>
      <c r="J910" s="542"/>
      <c r="K910" s="580"/>
      <c r="L910" s="584"/>
      <c r="M910" s="585"/>
      <c r="N910" s="588">
        <f>L910+J910</f>
        <v>0</v>
      </c>
      <c r="O910" s="589"/>
      <c r="P910" s="542"/>
      <c r="Q910" s="580"/>
      <c r="R910" s="584"/>
      <c r="S910" s="585"/>
      <c r="T910" s="588">
        <f>R910-P910</f>
        <v>0</v>
      </c>
      <c r="U910" s="588"/>
      <c r="V910" s="542"/>
      <c r="W910" s="543"/>
      <c r="X910" s="593"/>
      <c r="Y910" s="543"/>
      <c r="Z910" s="542"/>
      <c r="AA910" s="543"/>
      <c r="AB910" s="542"/>
      <c r="AC910" s="543"/>
      <c r="AD910" s="542"/>
      <c r="AE910" s="580"/>
      <c r="AF910" s="584"/>
      <c r="AG910" s="585"/>
      <c r="AH910" s="595">
        <f>IF(AD910=0,0,(AF910/AD910)*100)</f>
        <v>0</v>
      </c>
      <c r="AI910" s="596"/>
      <c r="AJ910" s="542"/>
      <c r="AK910" s="580"/>
      <c r="AL910" s="584"/>
      <c r="AM910" s="585"/>
      <c r="AN910" s="595">
        <f>IF(AJ910=0,0,(AL910/AJ910)*100)</f>
        <v>0</v>
      </c>
      <c r="AO910" s="596"/>
      <c r="AP910" s="542"/>
      <c r="AQ910" s="580"/>
      <c r="AR910" s="584"/>
      <c r="AS910" s="585"/>
      <c r="AT910" s="595">
        <f>IF(AP910=0,0,(AR910/AP910)*100)</f>
        <v>0</v>
      </c>
      <c r="AU910" s="596"/>
      <c r="AV910" s="599">
        <f>AD910+AJ910+AP910</f>
        <v>0</v>
      </c>
      <c r="AW910" s="600"/>
      <c r="AX910" s="630">
        <f>AF910+AL910+AR910</f>
        <v>0</v>
      </c>
      <c r="AY910" s="631"/>
      <c r="AZ910" s="595">
        <f>IF(AV910=0,0,(AX910/AV910)*100)</f>
        <v>0</v>
      </c>
      <c r="BA910" s="596"/>
      <c r="BB910" s="542"/>
      <c r="BC910" s="580"/>
      <c r="BD910" s="584"/>
      <c r="BE910" s="585"/>
      <c r="BF910" s="595">
        <f>IF(BB910=0,0,(BD910/BB910)*100)</f>
        <v>0</v>
      </c>
      <c r="BG910" s="596"/>
      <c r="BH910" s="599">
        <f>AV910+BB910</f>
        <v>0</v>
      </c>
      <c r="BI910" s="600"/>
      <c r="BJ910" s="630">
        <f>AX910+BD910</f>
        <v>0</v>
      </c>
      <c r="BK910" s="631"/>
      <c r="BL910" s="595">
        <f>IF(BH910=0,0,(BJ910/BH910)*100)</f>
        <v>0</v>
      </c>
      <c r="BM910" s="596"/>
      <c r="BN910" s="656">
        <f>(AF910*2)+(AL910*2)+(AR910*3)+BD910</f>
        <v>0</v>
      </c>
      <c r="BO910" s="657"/>
      <c r="BP910" s="658"/>
      <c r="BQ910" s="676">
        <f t="shared" ref="BQ910" si="865">IF(BS910=0,0,50*BR910/BS910)</f>
        <v>0</v>
      </c>
      <c r="BR910" s="662">
        <f t="shared" ref="BR910" si="866">(BN910*BU$896)+(N910*BU$897)+(Z910*BU$898)+(R910*BU$899)+(X910*BU$900)+(AB910*BU$901)+(V910*BU$906)</f>
        <v>0</v>
      </c>
      <c r="BS910" s="662">
        <f t="shared" ref="BS910" si="867">((BB910-BD910)*BU$903)+((AV910-AX910)*BU$902)+(H910*BU$904)+(P910*BU$905)</f>
        <v>0</v>
      </c>
      <c r="BT910" s="15"/>
      <c r="BU910" s="15"/>
      <c r="BV910" s="95"/>
    </row>
    <row r="911" spans="1:79" ht="21.75" customHeight="1" x14ac:dyDescent="0.25">
      <c r="A911" s="95"/>
      <c r="B911" s="571"/>
      <c r="C911" s="642" t="str">
        <f>IF(ROSTER!D$22="","",ROSTER!D$22)</f>
        <v/>
      </c>
      <c r="D911" s="643"/>
      <c r="E911" s="575"/>
      <c r="F911" s="577"/>
      <c r="G911" s="583"/>
      <c r="H911" s="579"/>
      <c r="I911" s="545"/>
      <c r="J911" s="544"/>
      <c r="K911" s="581"/>
      <c r="L911" s="586"/>
      <c r="M911" s="587"/>
      <c r="N911" s="592" t="s">
        <v>16</v>
      </c>
      <c r="O911" s="603"/>
      <c r="P911" s="544"/>
      <c r="Q911" s="581"/>
      <c r="R911" s="586"/>
      <c r="S911" s="587"/>
      <c r="T911" s="592" t="s">
        <v>16</v>
      </c>
      <c r="U911" s="592"/>
      <c r="V911" s="544"/>
      <c r="W911" s="545"/>
      <c r="X911" s="594"/>
      <c r="Y911" s="545"/>
      <c r="Z911" s="544"/>
      <c r="AA911" s="545"/>
      <c r="AB911" s="544"/>
      <c r="AC911" s="545"/>
      <c r="AD911" s="544"/>
      <c r="AE911" s="581"/>
      <c r="AF911" s="586"/>
      <c r="AG911" s="587"/>
      <c r="AH911" s="626"/>
      <c r="AI911" s="627"/>
      <c r="AJ911" s="544"/>
      <c r="AK911" s="581"/>
      <c r="AL911" s="586"/>
      <c r="AM911" s="587"/>
      <c r="AN911" s="626"/>
      <c r="AO911" s="627"/>
      <c r="AP911" s="544"/>
      <c r="AQ911" s="581"/>
      <c r="AR911" s="586"/>
      <c r="AS911" s="587"/>
      <c r="AT911" s="626"/>
      <c r="AU911" s="627"/>
      <c r="AV911" s="628"/>
      <c r="AW911" s="629"/>
      <c r="AX911" s="632"/>
      <c r="AY911" s="633"/>
      <c r="AZ911" s="626"/>
      <c r="BA911" s="627"/>
      <c r="BB911" s="544"/>
      <c r="BC911" s="581"/>
      <c r="BD911" s="586"/>
      <c r="BE911" s="587"/>
      <c r="BF911" s="626"/>
      <c r="BG911" s="627"/>
      <c r="BH911" s="628"/>
      <c r="BI911" s="629"/>
      <c r="BJ911" s="632"/>
      <c r="BK911" s="633"/>
      <c r="BL911" s="626"/>
      <c r="BM911" s="627"/>
      <c r="BN911" s="678"/>
      <c r="BO911" s="679"/>
      <c r="BP911" s="680"/>
      <c r="BQ911" s="677"/>
      <c r="BR911" s="663"/>
      <c r="BS911" s="663"/>
      <c r="BT911" s="15"/>
      <c r="BU911" s="15"/>
      <c r="BV911" s="95"/>
    </row>
    <row r="912" spans="1:79" ht="21.75" customHeight="1" x14ac:dyDescent="0.25">
      <c r="A912" s="95"/>
      <c r="B912" s="570" t="str">
        <f>IF(ROSTER!B$24="","",ROSTER!B$24)</f>
        <v/>
      </c>
      <c r="C912" s="572" t="str">
        <f>IF(ROSTER!C$24="","",ROSTER!C$24)</f>
        <v/>
      </c>
      <c r="D912" s="573"/>
      <c r="E912" s="574"/>
      <c r="F912" s="576">
        <f>IF(E912="y",1,IF(E912="S",1,0))</f>
        <v>0</v>
      </c>
      <c r="G912" s="582">
        <f>IF(E912="S",1,0)</f>
        <v>0</v>
      </c>
      <c r="H912" s="578"/>
      <c r="I912" s="543"/>
      <c r="J912" s="542"/>
      <c r="K912" s="580"/>
      <c r="L912" s="584"/>
      <c r="M912" s="585"/>
      <c r="N912" s="588">
        <f>L912+J912</f>
        <v>0</v>
      </c>
      <c r="O912" s="589"/>
      <c r="P912" s="542"/>
      <c r="Q912" s="580"/>
      <c r="R912" s="584"/>
      <c r="S912" s="585"/>
      <c r="T912" s="588">
        <f>R912-P912</f>
        <v>0</v>
      </c>
      <c r="U912" s="588"/>
      <c r="V912" s="542"/>
      <c r="W912" s="543"/>
      <c r="X912" s="593"/>
      <c r="Y912" s="543"/>
      <c r="Z912" s="542"/>
      <c r="AA912" s="543"/>
      <c r="AB912" s="542"/>
      <c r="AC912" s="543"/>
      <c r="AD912" s="542"/>
      <c r="AE912" s="580"/>
      <c r="AF912" s="584"/>
      <c r="AG912" s="585"/>
      <c r="AH912" s="595">
        <f>IF(AD912=0,0,(AF912/AD912)*100)</f>
        <v>0</v>
      </c>
      <c r="AI912" s="596"/>
      <c r="AJ912" s="542"/>
      <c r="AK912" s="580"/>
      <c r="AL912" s="584"/>
      <c r="AM912" s="585"/>
      <c r="AN912" s="595">
        <f>IF(AJ912=0,0,(AL912/AJ912)*100)</f>
        <v>0</v>
      </c>
      <c r="AO912" s="596"/>
      <c r="AP912" s="542"/>
      <c r="AQ912" s="580"/>
      <c r="AR912" s="584"/>
      <c r="AS912" s="585"/>
      <c r="AT912" s="595">
        <f>IF(AP912=0,0,(AR912/AP912)*100)</f>
        <v>0</v>
      </c>
      <c r="AU912" s="596"/>
      <c r="AV912" s="599">
        <f>AD912+AJ912+AP912</f>
        <v>0</v>
      </c>
      <c r="AW912" s="600"/>
      <c r="AX912" s="630">
        <f>AF912+AL912+AR912</f>
        <v>0</v>
      </c>
      <c r="AY912" s="631"/>
      <c r="AZ912" s="595">
        <f>IF(AV912=0,0,(AX912/AV912)*100)</f>
        <v>0</v>
      </c>
      <c r="BA912" s="596"/>
      <c r="BB912" s="542"/>
      <c r="BC912" s="580"/>
      <c r="BD912" s="584"/>
      <c r="BE912" s="585"/>
      <c r="BF912" s="595">
        <f>IF(BB912=0,0,(BD912/BB912)*100)</f>
        <v>0</v>
      </c>
      <c r="BG912" s="596"/>
      <c r="BH912" s="599">
        <f>AV912+BB912</f>
        <v>0</v>
      </c>
      <c r="BI912" s="600"/>
      <c r="BJ912" s="630">
        <f>AX912+BD912</f>
        <v>0</v>
      </c>
      <c r="BK912" s="631"/>
      <c r="BL912" s="595">
        <f>IF(BH912=0,0,(BJ912/BH912)*100)</f>
        <v>0</v>
      </c>
      <c r="BM912" s="596"/>
      <c r="BN912" s="656">
        <f>(AF912*2)+(AL912*2)+(AR912*3)+BD912</f>
        <v>0</v>
      </c>
      <c r="BO912" s="657"/>
      <c r="BP912" s="658"/>
      <c r="BQ912" s="676">
        <f t="shared" ref="BQ912" si="868">IF(BS912=0,0,50*BR912/BS912)</f>
        <v>0</v>
      </c>
      <c r="BR912" s="662">
        <f t="shared" ref="BR912" si="869">(BN912*BU$896)+(N912*BU$897)+(Z912*BU$898)+(R912*BU$899)+(X912*BU$900)+(AB912*BU$901)+(V912*BU$906)</f>
        <v>0</v>
      </c>
      <c r="BS912" s="662">
        <f t="shared" ref="BS912" si="870">((BB912-BD912)*BU$903)+((AV912-AX912)*BU$902)+(H912*BU$904)+(P912*BU$905)</f>
        <v>0</v>
      </c>
      <c r="BT912" s="15"/>
      <c r="BU912" s="15"/>
      <c r="BV912" s="95"/>
    </row>
    <row r="913" spans="1:74" ht="21.75" customHeight="1" x14ac:dyDescent="0.25">
      <c r="A913" s="95"/>
      <c r="B913" s="571"/>
      <c r="C913" s="642" t="str">
        <f>IF(ROSTER!D$24="","",ROSTER!D$24)</f>
        <v/>
      </c>
      <c r="D913" s="643"/>
      <c r="E913" s="575"/>
      <c r="F913" s="577"/>
      <c r="G913" s="583"/>
      <c r="H913" s="579"/>
      <c r="I913" s="545"/>
      <c r="J913" s="544"/>
      <c r="K913" s="581"/>
      <c r="L913" s="586"/>
      <c r="M913" s="587"/>
      <c r="N913" s="592" t="s">
        <v>16</v>
      </c>
      <c r="O913" s="603"/>
      <c r="P913" s="544"/>
      <c r="Q913" s="581"/>
      <c r="R913" s="586"/>
      <c r="S913" s="587"/>
      <c r="T913" s="592" t="s">
        <v>16</v>
      </c>
      <c r="U913" s="592"/>
      <c r="V913" s="544"/>
      <c r="W913" s="545"/>
      <c r="X913" s="594"/>
      <c r="Y913" s="545"/>
      <c r="Z913" s="544"/>
      <c r="AA913" s="545"/>
      <c r="AB913" s="544"/>
      <c r="AC913" s="545"/>
      <c r="AD913" s="544"/>
      <c r="AE913" s="581"/>
      <c r="AF913" s="586"/>
      <c r="AG913" s="587"/>
      <c r="AH913" s="626"/>
      <c r="AI913" s="627"/>
      <c r="AJ913" s="544"/>
      <c r="AK913" s="581"/>
      <c r="AL913" s="586"/>
      <c r="AM913" s="587"/>
      <c r="AN913" s="626"/>
      <c r="AO913" s="627"/>
      <c r="AP913" s="544"/>
      <c r="AQ913" s="581"/>
      <c r="AR913" s="586"/>
      <c r="AS913" s="587"/>
      <c r="AT913" s="626"/>
      <c r="AU913" s="627"/>
      <c r="AV913" s="628"/>
      <c r="AW913" s="629"/>
      <c r="AX913" s="632"/>
      <c r="AY913" s="633"/>
      <c r="AZ913" s="626"/>
      <c r="BA913" s="627"/>
      <c r="BB913" s="544"/>
      <c r="BC913" s="581"/>
      <c r="BD913" s="586"/>
      <c r="BE913" s="587"/>
      <c r="BF913" s="626"/>
      <c r="BG913" s="627"/>
      <c r="BH913" s="628"/>
      <c r="BI913" s="629"/>
      <c r="BJ913" s="632"/>
      <c r="BK913" s="633"/>
      <c r="BL913" s="626"/>
      <c r="BM913" s="627"/>
      <c r="BN913" s="678"/>
      <c r="BO913" s="679"/>
      <c r="BP913" s="680"/>
      <c r="BQ913" s="677"/>
      <c r="BR913" s="663"/>
      <c r="BS913" s="663"/>
      <c r="BT913" s="15"/>
      <c r="BU913" s="15"/>
      <c r="BV913" s="95"/>
    </row>
    <row r="914" spans="1:74" ht="21.75" customHeight="1" x14ac:dyDescent="0.25">
      <c r="A914" s="95"/>
      <c r="B914" s="570" t="str">
        <f>IF(ROSTER!B$26="","",ROSTER!B$26)</f>
        <v/>
      </c>
      <c r="C914" s="572" t="str">
        <f>IF(ROSTER!C$26="","",ROSTER!C$26)</f>
        <v/>
      </c>
      <c r="D914" s="573"/>
      <c r="E914" s="574"/>
      <c r="F914" s="576">
        <f>IF(E914="y",1,IF(E914="S",1,0))</f>
        <v>0</v>
      </c>
      <c r="G914" s="582">
        <f>IF(E914="S",1,0)</f>
        <v>0</v>
      </c>
      <c r="H914" s="578"/>
      <c r="I914" s="543"/>
      <c r="J914" s="542"/>
      <c r="K914" s="580"/>
      <c r="L914" s="584"/>
      <c r="M914" s="585"/>
      <c r="N914" s="588">
        <f>L914+J914</f>
        <v>0</v>
      </c>
      <c r="O914" s="589"/>
      <c r="P914" s="542"/>
      <c r="Q914" s="580"/>
      <c r="R914" s="584"/>
      <c r="S914" s="585"/>
      <c r="T914" s="588">
        <f>R914-P914</f>
        <v>0</v>
      </c>
      <c r="U914" s="588"/>
      <c r="V914" s="542"/>
      <c r="W914" s="543"/>
      <c r="X914" s="593"/>
      <c r="Y914" s="543"/>
      <c r="Z914" s="542"/>
      <c r="AA914" s="543"/>
      <c r="AB914" s="542"/>
      <c r="AC914" s="543"/>
      <c r="AD914" s="542"/>
      <c r="AE914" s="580"/>
      <c r="AF914" s="584"/>
      <c r="AG914" s="585"/>
      <c r="AH914" s="595">
        <f>IF(AD914=0,0,(AF914/AD914)*100)</f>
        <v>0</v>
      </c>
      <c r="AI914" s="596"/>
      <c r="AJ914" s="542"/>
      <c r="AK914" s="580"/>
      <c r="AL914" s="584"/>
      <c r="AM914" s="585"/>
      <c r="AN914" s="595">
        <f>IF(AJ914=0,0,(AL914/AJ914)*100)</f>
        <v>0</v>
      </c>
      <c r="AO914" s="596"/>
      <c r="AP914" s="542"/>
      <c r="AQ914" s="580"/>
      <c r="AR914" s="584"/>
      <c r="AS914" s="585"/>
      <c r="AT914" s="595">
        <f>IF(AP914=0,0,(AR914/AP914)*100)</f>
        <v>0</v>
      </c>
      <c r="AU914" s="596"/>
      <c r="AV914" s="599">
        <f>AD914+AJ914+AP914</f>
        <v>0</v>
      </c>
      <c r="AW914" s="600"/>
      <c r="AX914" s="630">
        <f>AF914+AL914+AR914</f>
        <v>0</v>
      </c>
      <c r="AY914" s="631"/>
      <c r="AZ914" s="595">
        <f>IF(AV914=0,0,(AX914/AV914)*100)</f>
        <v>0</v>
      </c>
      <c r="BA914" s="596"/>
      <c r="BB914" s="542"/>
      <c r="BC914" s="580"/>
      <c r="BD914" s="584"/>
      <c r="BE914" s="585"/>
      <c r="BF914" s="595">
        <f>IF(BB914=0,0,(BD914/BB914)*100)</f>
        <v>0</v>
      </c>
      <c r="BG914" s="596"/>
      <c r="BH914" s="599">
        <f>AV914+BB914</f>
        <v>0</v>
      </c>
      <c r="BI914" s="600"/>
      <c r="BJ914" s="630">
        <f>AX914+BD914</f>
        <v>0</v>
      </c>
      <c r="BK914" s="631"/>
      <c r="BL914" s="595">
        <f>IF(BH914=0,0,(BJ914/BH914)*100)</f>
        <v>0</v>
      </c>
      <c r="BM914" s="596"/>
      <c r="BN914" s="656">
        <f>(AF914*2)+(AL914*2)+(AR914*3)+BD914</f>
        <v>0</v>
      </c>
      <c r="BO914" s="657"/>
      <c r="BP914" s="658"/>
      <c r="BQ914" s="676">
        <f t="shared" ref="BQ914" si="871">IF(BS914=0,0,50*BR914/BS914)</f>
        <v>0</v>
      </c>
      <c r="BR914" s="662">
        <f t="shared" ref="BR914" si="872">(BN914*BU$896)+(N914*BU$897)+(Z914*BU$898)+(R914*BU$899)+(X914*BU$900)+(AB914*BU$901)+(V914*BU$906)</f>
        <v>0</v>
      </c>
      <c r="BS914" s="662">
        <f t="shared" ref="BS914" si="873">((BB914-BD914)*BU$903)+((AV914-AX914)*BU$902)+(H914*BU$904)+(P914*BU$905)</f>
        <v>0</v>
      </c>
      <c r="BT914" s="15"/>
      <c r="BU914" s="15"/>
      <c r="BV914" s="95"/>
    </row>
    <row r="915" spans="1:74" ht="21.75" customHeight="1" x14ac:dyDescent="0.25">
      <c r="A915" s="95"/>
      <c r="B915" s="571"/>
      <c r="C915" s="642" t="str">
        <f>IF(ROSTER!D$26="","",ROSTER!D$26)</f>
        <v/>
      </c>
      <c r="D915" s="643"/>
      <c r="E915" s="575"/>
      <c r="F915" s="577"/>
      <c r="G915" s="583"/>
      <c r="H915" s="579"/>
      <c r="I915" s="545"/>
      <c r="J915" s="544"/>
      <c r="K915" s="581"/>
      <c r="L915" s="586"/>
      <c r="M915" s="587"/>
      <c r="N915" s="592" t="s">
        <v>16</v>
      </c>
      <c r="O915" s="603"/>
      <c r="P915" s="544"/>
      <c r="Q915" s="581"/>
      <c r="R915" s="586"/>
      <c r="S915" s="587"/>
      <c r="T915" s="592" t="s">
        <v>16</v>
      </c>
      <c r="U915" s="592"/>
      <c r="V915" s="544"/>
      <c r="W915" s="545"/>
      <c r="X915" s="594"/>
      <c r="Y915" s="545"/>
      <c r="Z915" s="544"/>
      <c r="AA915" s="545"/>
      <c r="AB915" s="544"/>
      <c r="AC915" s="545"/>
      <c r="AD915" s="544"/>
      <c r="AE915" s="581"/>
      <c r="AF915" s="586"/>
      <c r="AG915" s="587"/>
      <c r="AH915" s="626"/>
      <c r="AI915" s="627"/>
      <c r="AJ915" s="544"/>
      <c r="AK915" s="581"/>
      <c r="AL915" s="586"/>
      <c r="AM915" s="587"/>
      <c r="AN915" s="626"/>
      <c r="AO915" s="627"/>
      <c r="AP915" s="544"/>
      <c r="AQ915" s="581"/>
      <c r="AR915" s="586"/>
      <c r="AS915" s="587"/>
      <c r="AT915" s="626"/>
      <c r="AU915" s="627"/>
      <c r="AV915" s="628"/>
      <c r="AW915" s="629"/>
      <c r="AX915" s="632"/>
      <c r="AY915" s="633"/>
      <c r="AZ915" s="626"/>
      <c r="BA915" s="627"/>
      <c r="BB915" s="544"/>
      <c r="BC915" s="581"/>
      <c r="BD915" s="586"/>
      <c r="BE915" s="587"/>
      <c r="BF915" s="626"/>
      <c r="BG915" s="627"/>
      <c r="BH915" s="628"/>
      <c r="BI915" s="629"/>
      <c r="BJ915" s="632"/>
      <c r="BK915" s="633"/>
      <c r="BL915" s="626"/>
      <c r="BM915" s="627"/>
      <c r="BN915" s="678"/>
      <c r="BO915" s="679"/>
      <c r="BP915" s="680"/>
      <c r="BQ915" s="677"/>
      <c r="BR915" s="663"/>
      <c r="BS915" s="663"/>
      <c r="BT915" s="15"/>
      <c r="BU915" s="15"/>
      <c r="BV915" s="95"/>
    </row>
    <row r="916" spans="1:74" ht="21.75" customHeight="1" x14ac:dyDescent="0.25">
      <c r="A916" s="95"/>
      <c r="B916" s="570" t="str">
        <f>IF(ROSTER!B$28="","",ROSTER!B$28)</f>
        <v/>
      </c>
      <c r="C916" s="572" t="str">
        <f>IF(ROSTER!C$28="","",ROSTER!C$28)</f>
        <v/>
      </c>
      <c r="D916" s="573"/>
      <c r="E916" s="574"/>
      <c r="F916" s="576">
        <f>IF(E916="y",1,IF(E916="S",1,0))</f>
        <v>0</v>
      </c>
      <c r="G916" s="582">
        <f>IF(E916="S",1,0)</f>
        <v>0</v>
      </c>
      <c r="H916" s="578"/>
      <c r="I916" s="543"/>
      <c r="J916" s="542"/>
      <c r="K916" s="580"/>
      <c r="L916" s="584"/>
      <c r="M916" s="585"/>
      <c r="N916" s="588">
        <f>L916+J916</f>
        <v>0</v>
      </c>
      <c r="O916" s="589"/>
      <c r="P916" s="542"/>
      <c r="Q916" s="580"/>
      <c r="R916" s="584"/>
      <c r="S916" s="585"/>
      <c r="T916" s="588">
        <f>R916-P916</f>
        <v>0</v>
      </c>
      <c r="U916" s="588"/>
      <c r="V916" s="542"/>
      <c r="W916" s="543"/>
      <c r="X916" s="593"/>
      <c r="Y916" s="543"/>
      <c r="Z916" s="542"/>
      <c r="AA916" s="543"/>
      <c r="AB916" s="542"/>
      <c r="AC916" s="543"/>
      <c r="AD916" s="542"/>
      <c r="AE916" s="580"/>
      <c r="AF916" s="584"/>
      <c r="AG916" s="585"/>
      <c r="AH916" s="595">
        <f>IF(AD916=0,0,(AF916/AD916)*100)</f>
        <v>0</v>
      </c>
      <c r="AI916" s="596"/>
      <c r="AJ916" s="542"/>
      <c r="AK916" s="580"/>
      <c r="AL916" s="584"/>
      <c r="AM916" s="585"/>
      <c r="AN916" s="595">
        <f>IF(AJ916=0,0,(AL916/AJ916)*100)</f>
        <v>0</v>
      </c>
      <c r="AO916" s="596"/>
      <c r="AP916" s="542"/>
      <c r="AQ916" s="580"/>
      <c r="AR916" s="584"/>
      <c r="AS916" s="585"/>
      <c r="AT916" s="595">
        <f>IF(AP916=0,0,(AR916/AP916)*100)</f>
        <v>0</v>
      </c>
      <c r="AU916" s="596"/>
      <c r="AV916" s="599">
        <f>AD916+AJ916+AP916</f>
        <v>0</v>
      </c>
      <c r="AW916" s="600"/>
      <c r="AX916" s="630">
        <f>AF916+AL916+AR916</f>
        <v>0</v>
      </c>
      <c r="AY916" s="631"/>
      <c r="AZ916" s="595">
        <f>IF(AV916=0,0,(AX916/AV916)*100)</f>
        <v>0</v>
      </c>
      <c r="BA916" s="596"/>
      <c r="BB916" s="542"/>
      <c r="BC916" s="580"/>
      <c r="BD916" s="584"/>
      <c r="BE916" s="585"/>
      <c r="BF916" s="595">
        <f>IF(BB916=0,0,(BD916/BB916)*100)</f>
        <v>0</v>
      </c>
      <c r="BG916" s="596"/>
      <c r="BH916" s="599">
        <f>AV916+BB916</f>
        <v>0</v>
      </c>
      <c r="BI916" s="600"/>
      <c r="BJ916" s="630">
        <f>AX916+BD916</f>
        <v>0</v>
      </c>
      <c r="BK916" s="631"/>
      <c r="BL916" s="595">
        <f>IF(BH916=0,0,(BJ916/BH916)*100)</f>
        <v>0</v>
      </c>
      <c r="BM916" s="596"/>
      <c r="BN916" s="656">
        <f>(AF916*2)+(AL916*2)+(AR916*3)+BD916</f>
        <v>0</v>
      </c>
      <c r="BO916" s="657"/>
      <c r="BP916" s="658"/>
      <c r="BQ916" s="676">
        <f t="shared" ref="BQ916" si="874">IF(BS916=0,0,50*BR916/BS916)</f>
        <v>0</v>
      </c>
      <c r="BR916" s="662">
        <f t="shared" ref="BR916" si="875">(BN916*BU$896)+(N916*BU$897)+(Z916*BU$898)+(R916*BU$899)+(X916*BU$900)+(AB916*BU$901)+(V916*BU$906)</f>
        <v>0</v>
      </c>
      <c r="BS916" s="662">
        <f t="shared" ref="BS916" si="876">((BB916-BD916)*BU$903)+((AV916-AX916)*BU$902)+(H916*BU$904)+(P916*BU$905)</f>
        <v>0</v>
      </c>
      <c r="BT916" s="15"/>
      <c r="BU916" s="15"/>
      <c r="BV916" s="95"/>
    </row>
    <row r="917" spans="1:74" ht="21.75" customHeight="1" x14ac:dyDescent="0.25">
      <c r="A917" s="95"/>
      <c r="B917" s="571"/>
      <c r="C917" s="642" t="str">
        <f>IF(ROSTER!D$28="","",ROSTER!D$28)</f>
        <v/>
      </c>
      <c r="D917" s="643"/>
      <c r="E917" s="575"/>
      <c r="F917" s="577"/>
      <c r="G917" s="583"/>
      <c r="H917" s="579"/>
      <c r="I917" s="545"/>
      <c r="J917" s="544"/>
      <c r="K917" s="581"/>
      <c r="L917" s="586"/>
      <c r="M917" s="587"/>
      <c r="N917" s="592" t="s">
        <v>16</v>
      </c>
      <c r="O917" s="603"/>
      <c r="P917" s="544"/>
      <c r="Q917" s="581"/>
      <c r="R917" s="586"/>
      <c r="S917" s="587"/>
      <c r="T917" s="592" t="s">
        <v>16</v>
      </c>
      <c r="U917" s="592"/>
      <c r="V917" s="544"/>
      <c r="W917" s="545"/>
      <c r="X917" s="594"/>
      <c r="Y917" s="545"/>
      <c r="Z917" s="544"/>
      <c r="AA917" s="545"/>
      <c r="AB917" s="544"/>
      <c r="AC917" s="545"/>
      <c r="AD917" s="544"/>
      <c r="AE917" s="581"/>
      <c r="AF917" s="586"/>
      <c r="AG917" s="587"/>
      <c r="AH917" s="626"/>
      <c r="AI917" s="627"/>
      <c r="AJ917" s="544"/>
      <c r="AK917" s="581"/>
      <c r="AL917" s="586"/>
      <c r="AM917" s="587"/>
      <c r="AN917" s="626"/>
      <c r="AO917" s="627"/>
      <c r="AP917" s="544"/>
      <c r="AQ917" s="581"/>
      <c r="AR917" s="586"/>
      <c r="AS917" s="587"/>
      <c r="AT917" s="626"/>
      <c r="AU917" s="627"/>
      <c r="AV917" s="628"/>
      <c r="AW917" s="629"/>
      <c r="AX917" s="632"/>
      <c r="AY917" s="633"/>
      <c r="AZ917" s="626"/>
      <c r="BA917" s="627"/>
      <c r="BB917" s="544"/>
      <c r="BC917" s="581"/>
      <c r="BD917" s="586"/>
      <c r="BE917" s="587"/>
      <c r="BF917" s="626"/>
      <c r="BG917" s="627"/>
      <c r="BH917" s="628"/>
      <c r="BI917" s="629"/>
      <c r="BJ917" s="632"/>
      <c r="BK917" s="633"/>
      <c r="BL917" s="626"/>
      <c r="BM917" s="627"/>
      <c r="BN917" s="678"/>
      <c r="BO917" s="679"/>
      <c r="BP917" s="680"/>
      <c r="BQ917" s="677"/>
      <c r="BR917" s="663"/>
      <c r="BS917" s="663"/>
      <c r="BT917" s="15"/>
      <c r="BU917" s="15"/>
      <c r="BV917" s="95"/>
    </row>
    <row r="918" spans="1:74" ht="21.75" customHeight="1" x14ac:dyDescent="0.25">
      <c r="A918" s="95"/>
      <c r="B918" s="570" t="str">
        <f>IF(ROSTER!B$30="","",ROSTER!B$30)</f>
        <v/>
      </c>
      <c r="C918" s="572" t="str">
        <f>IF(ROSTER!C$30="","",ROSTER!C$30)</f>
        <v/>
      </c>
      <c r="D918" s="573"/>
      <c r="E918" s="574"/>
      <c r="F918" s="576">
        <f>IF(E918="y",1,IF(E918="S",1,0))</f>
        <v>0</v>
      </c>
      <c r="G918" s="582">
        <f>IF(E918="S",1,0)</f>
        <v>0</v>
      </c>
      <c r="H918" s="578"/>
      <c r="I918" s="543"/>
      <c r="J918" s="542"/>
      <c r="K918" s="580"/>
      <c r="L918" s="584"/>
      <c r="M918" s="585"/>
      <c r="N918" s="588">
        <f>L918+J918</f>
        <v>0</v>
      </c>
      <c r="O918" s="589"/>
      <c r="P918" s="542"/>
      <c r="Q918" s="580"/>
      <c r="R918" s="584"/>
      <c r="S918" s="585"/>
      <c r="T918" s="588">
        <f>R918-P918</f>
        <v>0</v>
      </c>
      <c r="U918" s="588"/>
      <c r="V918" s="542"/>
      <c r="W918" s="543"/>
      <c r="X918" s="593"/>
      <c r="Y918" s="543"/>
      <c r="Z918" s="542"/>
      <c r="AA918" s="543"/>
      <c r="AB918" s="542"/>
      <c r="AC918" s="543"/>
      <c r="AD918" s="542"/>
      <c r="AE918" s="580"/>
      <c r="AF918" s="584"/>
      <c r="AG918" s="585"/>
      <c r="AH918" s="595">
        <f>IF(AD918=0,0,(AF918/AD918)*100)</f>
        <v>0</v>
      </c>
      <c r="AI918" s="596"/>
      <c r="AJ918" s="542"/>
      <c r="AK918" s="580"/>
      <c r="AL918" s="584"/>
      <c r="AM918" s="585"/>
      <c r="AN918" s="595">
        <f>IF(AJ918=0,0,(AL918/AJ918)*100)</f>
        <v>0</v>
      </c>
      <c r="AO918" s="596"/>
      <c r="AP918" s="542"/>
      <c r="AQ918" s="580"/>
      <c r="AR918" s="584"/>
      <c r="AS918" s="585"/>
      <c r="AT918" s="595">
        <f>IF(AP918=0,0,(AR918/AP918)*100)</f>
        <v>0</v>
      </c>
      <c r="AU918" s="596"/>
      <c r="AV918" s="599">
        <f>AD918+AJ918+AP918</f>
        <v>0</v>
      </c>
      <c r="AW918" s="600"/>
      <c r="AX918" s="630">
        <f>AF918+AL918+AR918</f>
        <v>0</v>
      </c>
      <c r="AY918" s="631"/>
      <c r="AZ918" s="595">
        <f>IF(AV918=0,0,(AX918/AV918)*100)</f>
        <v>0</v>
      </c>
      <c r="BA918" s="596"/>
      <c r="BB918" s="542"/>
      <c r="BC918" s="580"/>
      <c r="BD918" s="584"/>
      <c r="BE918" s="585"/>
      <c r="BF918" s="595">
        <f>IF(BB918=0,0,(BD918/BB918)*100)</f>
        <v>0</v>
      </c>
      <c r="BG918" s="596"/>
      <c r="BH918" s="599">
        <f>AV918+BB918</f>
        <v>0</v>
      </c>
      <c r="BI918" s="600"/>
      <c r="BJ918" s="630">
        <f>AX918+BD918</f>
        <v>0</v>
      </c>
      <c r="BK918" s="631"/>
      <c r="BL918" s="595">
        <f>IF(BH918=0,0,(BJ918/BH918)*100)</f>
        <v>0</v>
      </c>
      <c r="BM918" s="596"/>
      <c r="BN918" s="656">
        <f>(AF918*2)+(AL918*2)+(AR918*3)+BD918</f>
        <v>0</v>
      </c>
      <c r="BO918" s="657"/>
      <c r="BP918" s="658"/>
      <c r="BQ918" s="676">
        <f t="shared" ref="BQ918" si="877">IF(BS918=0,0,50*BR918/BS918)</f>
        <v>0</v>
      </c>
      <c r="BR918" s="662">
        <f t="shared" ref="BR918" si="878">(BN918*BU$896)+(N918*BU$897)+(Z918*BU$898)+(R918*BU$899)+(X918*BU$900)+(AB918*BU$901)+(V918*BU$906)</f>
        <v>0</v>
      </c>
      <c r="BS918" s="662">
        <f t="shared" ref="BS918" si="879">((BB918-BD918)*BU$903)+((AV918-AX918)*BU$902)+(H918*BU$904)+(P918*BU$905)</f>
        <v>0</v>
      </c>
      <c r="BT918" s="15"/>
      <c r="BU918" s="15"/>
      <c r="BV918" s="95"/>
    </row>
    <row r="919" spans="1:74" ht="21.75" customHeight="1" x14ac:dyDescent="0.25">
      <c r="A919" s="95"/>
      <c r="B919" s="571"/>
      <c r="C919" s="642" t="str">
        <f>IF(ROSTER!D$30="","",ROSTER!D$30)</f>
        <v/>
      </c>
      <c r="D919" s="643"/>
      <c r="E919" s="575"/>
      <c r="F919" s="577"/>
      <c r="G919" s="583"/>
      <c r="H919" s="579"/>
      <c r="I919" s="545"/>
      <c r="J919" s="544"/>
      <c r="K919" s="581"/>
      <c r="L919" s="586"/>
      <c r="M919" s="587"/>
      <c r="N919" s="592" t="s">
        <v>16</v>
      </c>
      <c r="O919" s="603"/>
      <c r="P919" s="544"/>
      <c r="Q919" s="581"/>
      <c r="R919" s="586"/>
      <c r="S919" s="587"/>
      <c r="T919" s="592" t="s">
        <v>16</v>
      </c>
      <c r="U919" s="592"/>
      <c r="V919" s="544"/>
      <c r="W919" s="545"/>
      <c r="X919" s="594"/>
      <c r="Y919" s="545"/>
      <c r="Z919" s="544"/>
      <c r="AA919" s="545"/>
      <c r="AB919" s="544"/>
      <c r="AC919" s="545"/>
      <c r="AD919" s="544"/>
      <c r="AE919" s="581"/>
      <c r="AF919" s="586"/>
      <c r="AG919" s="587"/>
      <c r="AH919" s="626"/>
      <c r="AI919" s="627"/>
      <c r="AJ919" s="544"/>
      <c r="AK919" s="581"/>
      <c r="AL919" s="586"/>
      <c r="AM919" s="587"/>
      <c r="AN919" s="626"/>
      <c r="AO919" s="627"/>
      <c r="AP919" s="544"/>
      <c r="AQ919" s="581"/>
      <c r="AR919" s="586"/>
      <c r="AS919" s="587"/>
      <c r="AT919" s="626"/>
      <c r="AU919" s="627"/>
      <c r="AV919" s="628"/>
      <c r="AW919" s="629"/>
      <c r="AX919" s="632"/>
      <c r="AY919" s="633"/>
      <c r="AZ919" s="626"/>
      <c r="BA919" s="627"/>
      <c r="BB919" s="544"/>
      <c r="BC919" s="581"/>
      <c r="BD919" s="586"/>
      <c r="BE919" s="587"/>
      <c r="BF919" s="626"/>
      <c r="BG919" s="627"/>
      <c r="BH919" s="628"/>
      <c r="BI919" s="629"/>
      <c r="BJ919" s="632"/>
      <c r="BK919" s="633"/>
      <c r="BL919" s="626"/>
      <c r="BM919" s="627"/>
      <c r="BN919" s="678"/>
      <c r="BO919" s="679"/>
      <c r="BP919" s="680"/>
      <c r="BQ919" s="677"/>
      <c r="BR919" s="663"/>
      <c r="BS919" s="663"/>
      <c r="BT919" s="15"/>
      <c r="BU919" s="15"/>
      <c r="BV919" s="95"/>
    </row>
    <row r="920" spans="1:74" ht="21.75" customHeight="1" x14ac:dyDescent="0.25">
      <c r="A920" s="95"/>
      <c r="B920" s="570" t="str">
        <f>IF(ROSTER!B$32="","",ROSTER!B$32)</f>
        <v/>
      </c>
      <c r="C920" s="572" t="str">
        <f>IF(ROSTER!C$32="","",ROSTER!C$32)</f>
        <v/>
      </c>
      <c r="D920" s="573"/>
      <c r="E920" s="574"/>
      <c r="F920" s="576">
        <f>IF(E920="y",1,IF(E920="S",1,0))</f>
        <v>0</v>
      </c>
      <c r="G920" s="582">
        <f>IF(E920="S",1,0)</f>
        <v>0</v>
      </c>
      <c r="H920" s="578"/>
      <c r="I920" s="543"/>
      <c r="J920" s="542"/>
      <c r="K920" s="580"/>
      <c r="L920" s="584"/>
      <c r="M920" s="585"/>
      <c r="N920" s="588">
        <f>L920+J920</f>
        <v>0</v>
      </c>
      <c r="O920" s="589"/>
      <c r="P920" s="542"/>
      <c r="Q920" s="580"/>
      <c r="R920" s="584"/>
      <c r="S920" s="585"/>
      <c r="T920" s="588">
        <f>R920-P920</f>
        <v>0</v>
      </c>
      <c r="U920" s="588"/>
      <c r="V920" s="542"/>
      <c r="W920" s="543"/>
      <c r="X920" s="593"/>
      <c r="Y920" s="543"/>
      <c r="Z920" s="542"/>
      <c r="AA920" s="543"/>
      <c r="AB920" s="542"/>
      <c r="AC920" s="543"/>
      <c r="AD920" s="542"/>
      <c r="AE920" s="580"/>
      <c r="AF920" s="584"/>
      <c r="AG920" s="585"/>
      <c r="AH920" s="595">
        <f>IF(AD920=0,0,(AF920/AD920)*100)</f>
        <v>0</v>
      </c>
      <c r="AI920" s="596"/>
      <c r="AJ920" s="542"/>
      <c r="AK920" s="580"/>
      <c r="AL920" s="584"/>
      <c r="AM920" s="585"/>
      <c r="AN920" s="595">
        <f>IF(AJ920=0,0,(AL920/AJ920)*100)</f>
        <v>0</v>
      </c>
      <c r="AO920" s="596"/>
      <c r="AP920" s="542"/>
      <c r="AQ920" s="580"/>
      <c r="AR920" s="584"/>
      <c r="AS920" s="585"/>
      <c r="AT920" s="595">
        <f>IF(AP920=0,0,(AR920/AP920)*100)</f>
        <v>0</v>
      </c>
      <c r="AU920" s="596"/>
      <c r="AV920" s="599">
        <f>AD920+AJ920+AP920</f>
        <v>0</v>
      </c>
      <c r="AW920" s="600"/>
      <c r="AX920" s="630">
        <f>AF920+AL920+AR920</f>
        <v>0</v>
      </c>
      <c r="AY920" s="631"/>
      <c r="AZ920" s="595">
        <f>IF(AV920=0,0,(AX920/AV920)*100)</f>
        <v>0</v>
      </c>
      <c r="BA920" s="596"/>
      <c r="BB920" s="542"/>
      <c r="BC920" s="580"/>
      <c r="BD920" s="584"/>
      <c r="BE920" s="585"/>
      <c r="BF920" s="595">
        <f>IF(BB920=0,0,(BD920/BB920)*100)</f>
        <v>0</v>
      </c>
      <c r="BG920" s="596"/>
      <c r="BH920" s="599">
        <f>AV920+BB920</f>
        <v>0</v>
      </c>
      <c r="BI920" s="600"/>
      <c r="BJ920" s="630">
        <f>AX920+BD920</f>
        <v>0</v>
      </c>
      <c r="BK920" s="631"/>
      <c r="BL920" s="595">
        <f>IF(BH920=0,0,(BJ920/BH920)*100)</f>
        <v>0</v>
      </c>
      <c r="BM920" s="596"/>
      <c r="BN920" s="656">
        <f>(AF920*2)+(AL920*2)+(AR920*3)+BD920</f>
        <v>0</v>
      </c>
      <c r="BO920" s="657"/>
      <c r="BP920" s="658"/>
      <c r="BQ920" s="676">
        <f t="shared" ref="BQ920" si="880">IF(BS920=0,0,50*BR920/BS920)</f>
        <v>0</v>
      </c>
      <c r="BR920" s="662">
        <f t="shared" ref="BR920" si="881">(BN920*BU$896)+(N920*BU$897)+(Z920*BU$898)+(R920*BU$899)+(X920*BU$900)+(AB920*BU$901)+(V920*BU$906)</f>
        <v>0</v>
      </c>
      <c r="BS920" s="662">
        <f t="shared" ref="BS920" si="882">((BB920-BD920)*BU$903)+((AV920-AX920)*BU$902)+(H920*BU$904)+(P920*BU$905)</f>
        <v>0</v>
      </c>
      <c r="BT920" s="15"/>
      <c r="BU920" s="15"/>
      <c r="BV920" s="95"/>
    </row>
    <row r="921" spans="1:74" ht="21.75" customHeight="1" x14ac:dyDescent="0.25">
      <c r="A921" s="95"/>
      <c r="B921" s="571"/>
      <c r="C921" s="642" t="str">
        <f>IF(ROSTER!D$32="","",ROSTER!D$32)</f>
        <v/>
      </c>
      <c r="D921" s="643"/>
      <c r="E921" s="575"/>
      <c r="F921" s="577"/>
      <c r="G921" s="583"/>
      <c r="H921" s="579"/>
      <c r="I921" s="545"/>
      <c r="J921" s="544"/>
      <c r="K921" s="581"/>
      <c r="L921" s="586"/>
      <c r="M921" s="587"/>
      <c r="N921" s="592" t="s">
        <v>16</v>
      </c>
      <c r="O921" s="603"/>
      <c r="P921" s="544"/>
      <c r="Q921" s="581"/>
      <c r="R921" s="586"/>
      <c r="S921" s="587"/>
      <c r="T921" s="592" t="s">
        <v>16</v>
      </c>
      <c r="U921" s="592"/>
      <c r="V921" s="544"/>
      <c r="W921" s="545"/>
      <c r="X921" s="594"/>
      <c r="Y921" s="545"/>
      <c r="Z921" s="544"/>
      <c r="AA921" s="545"/>
      <c r="AB921" s="544"/>
      <c r="AC921" s="545"/>
      <c r="AD921" s="544"/>
      <c r="AE921" s="581"/>
      <c r="AF921" s="586"/>
      <c r="AG921" s="587"/>
      <c r="AH921" s="626"/>
      <c r="AI921" s="627"/>
      <c r="AJ921" s="544"/>
      <c r="AK921" s="581"/>
      <c r="AL921" s="586"/>
      <c r="AM921" s="587"/>
      <c r="AN921" s="626"/>
      <c r="AO921" s="627"/>
      <c r="AP921" s="544"/>
      <c r="AQ921" s="581"/>
      <c r="AR921" s="586"/>
      <c r="AS921" s="587"/>
      <c r="AT921" s="626"/>
      <c r="AU921" s="627"/>
      <c r="AV921" s="628"/>
      <c r="AW921" s="629"/>
      <c r="AX921" s="632"/>
      <c r="AY921" s="633"/>
      <c r="AZ921" s="626"/>
      <c r="BA921" s="627"/>
      <c r="BB921" s="544"/>
      <c r="BC921" s="581"/>
      <c r="BD921" s="586"/>
      <c r="BE921" s="587"/>
      <c r="BF921" s="626"/>
      <c r="BG921" s="627"/>
      <c r="BH921" s="628"/>
      <c r="BI921" s="629"/>
      <c r="BJ921" s="632"/>
      <c r="BK921" s="633"/>
      <c r="BL921" s="626"/>
      <c r="BM921" s="627"/>
      <c r="BN921" s="678"/>
      <c r="BO921" s="679"/>
      <c r="BP921" s="680"/>
      <c r="BQ921" s="677"/>
      <c r="BR921" s="663"/>
      <c r="BS921" s="663"/>
      <c r="BT921" s="15"/>
      <c r="BU921" s="15"/>
      <c r="BV921" s="95"/>
    </row>
    <row r="922" spans="1:74" ht="21.75" customHeight="1" x14ac:dyDescent="0.25">
      <c r="A922" s="95"/>
      <c r="B922" s="570" t="str">
        <f>IF(ROSTER!B$34="","",ROSTER!B$34)</f>
        <v/>
      </c>
      <c r="C922" s="572" t="str">
        <f>IF(ROSTER!C$34="","",ROSTER!C$34)</f>
        <v/>
      </c>
      <c r="D922" s="573"/>
      <c r="E922" s="574"/>
      <c r="F922" s="576">
        <f>IF(E922="y",1,IF(E922="S",1,0))</f>
        <v>0</v>
      </c>
      <c r="G922" s="582">
        <f>IF(E922="S",1,0)</f>
        <v>0</v>
      </c>
      <c r="H922" s="578"/>
      <c r="I922" s="543"/>
      <c r="J922" s="542"/>
      <c r="K922" s="580"/>
      <c r="L922" s="584"/>
      <c r="M922" s="585"/>
      <c r="N922" s="588">
        <f>L922+J922</f>
        <v>0</v>
      </c>
      <c r="O922" s="589"/>
      <c r="P922" s="542"/>
      <c r="Q922" s="580"/>
      <c r="R922" s="584"/>
      <c r="S922" s="585"/>
      <c r="T922" s="588">
        <f>R922-P922</f>
        <v>0</v>
      </c>
      <c r="U922" s="588"/>
      <c r="V922" s="542"/>
      <c r="W922" s="543"/>
      <c r="X922" s="593"/>
      <c r="Y922" s="543"/>
      <c r="Z922" s="542"/>
      <c r="AA922" s="543"/>
      <c r="AB922" s="542"/>
      <c r="AC922" s="543"/>
      <c r="AD922" s="542"/>
      <c r="AE922" s="580"/>
      <c r="AF922" s="584"/>
      <c r="AG922" s="585"/>
      <c r="AH922" s="595">
        <f>IF(AD922=0,0,(AF922/AD922)*100)</f>
        <v>0</v>
      </c>
      <c r="AI922" s="596"/>
      <c r="AJ922" s="542"/>
      <c r="AK922" s="580"/>
      <c r="AL922" s="584"/>
      <c r="AM922" s="585"/>
      <c r="AN922" s="595">
        <f>IF(AJ922=0,0,(AL922/AJ922)*100)</f>
        <v>0</v>
      </c>
      <c r="AO922" s="596"/>
      <c r="AP922" s="542"/>
      <c r="AQ922" s="580"/>
      <c r="AR922" s="584"/>
      <c r="AS922" s="585"/>
      <c r="AT922" s="595">
        <f>IF(AP922=0,0,(AR922/AP922)*100)</f>
        <v>0</v>
      </c>
      <c r="AU922" s="596"/>
      <c r="AV922" s="599">
        <f>AD922+AJ922+AP922</f>
        <v>0</v>
      </c>
      <c r="AW922" s="600"/>
      <c r="AX922" s="630">
        <f>AF922+AL922+AR922</f>
        <v>0</v>
      </c>
      <c r="AY922" s="631"/>
      <c r="AZ922" s="595">
        <f>IF(AV922=0,0,(AX922/AV922)*100)</f>
        <v>0</v>
      </c>
      <c r="BA922" s="596"/>
      <c r="BB922" s="542"/>
      <c r="BC922" s="580"/>
      <c r="BD922" s="584"/>
      <c r="BE922" s="585"/>
      <c r="BF922" s="595">
        <f>IF(BB922=0,0,(BD922/BB922)*100)</f>
        <v>0</v>
      </c>
      <c r="BG922" s="596"/>
      <c r="BH922" s="599">
        <f>AV922+BB922</f>
        <v>0</v>
      </c>
      <c r="BI922" s="600"/>
      <c r="BJ922" s="630">
        <f>AX922+BD922</f>
        <v>0</v>
      </c>
      <c r="BK922" s="631"/>
      <c r="BL922" s="595">
        <f>IF(BH922=0,0,(BJ922/BH922)*100)</f>
        <v>0</v>
      </c>
      <c r="BM922" s="596"/>
      <c r="BN922" s="656">
        <f>(AF922*2)+(AL922*2)+(AR922*3)+BD922</f>
        <v>0</v>
      </c>
      <c r="BO922" s="657"/>
      <c r="BP922" s="658"/>
      <c r="BQ922" s="676">
        <f t="shared" ref="BQ922" si="883">IF(BS922=0,0,50*BR922/BS922)</f>
        <v>0</v>
      </c>
      <c r="BR922" s="662">
        <f t="shared" ref="BR922" si="884">(BN922*BU$896)+(N922*BU$897)+(Z922*BU$898)+(R922*BU$899)+(X922*BU$900)+(AB922*BU$901)+(V922*BU$906)</f>
        <v>0</v>
      </c>
      <c r="BS922" s="662">
        <f t="shared" ref="BS922" si="885">((BB922-BD922)*BU$903)+((AV922-AX922)*BU$902)+(H922*BU$904)+(P922*BU$905)</f>
        <v>0</v>
      </c>
      <c r="BT922" s="15"/>
      <c r="BU922" s="15"/>
      <c r="BV922" s="95"/>
    </row>
    <row r="923" spans="1:74" ht="21.75" customHeight="1" x14ac:dyDescent="0.25">
      <c r="A923" s="95"/>
      <c r="B923" s="571"/>
      <c r="C923" s="642" t="str">
        <f>IF(ROSTER!D$34="","",ROSTER!D$34)</f>
        <v/>
      </c>
      <c r="D923" s="643"/>
      <c r="E923" s="575"/>
      <c r="F923" s="577"/>
      <c r="G923" s="583"/>
      <c r="H923" s="579"/>
      <c r="I923" s="545"/>
      <c r="J923" s="544"/>
      <c r="K923" s="581"/>
      <c r="L923" s="586"/>
      <c r="M923" s="587"/>
      <c r="N923" s="592" t="s">
        <v>16</v>
      </c>
      <c r="O923" s="603"/>
      <c r="P923" s="544"/>
      <c r="Q923" s="581"/>
      <c r="R923" s="586"/>
      <c r="S923" s="587"/>
      <c r="T923" s="592" t="s">
        <v>16</v>
      </c>
      <c r="U923" s="592"/>
      <c r="V923" s="544"/>
      <c r="W923" s="545"/>
      <c r="X923" s="594"/>
      <c r="Y923" s="545"/>
      <c r="Z923" s="544"/>
      <c r="AA923" s="545"/>
      <c r="AB923" s="544"/>
      <c r="AC923" s="545"/>
      <c r="AD923" s="544"/>
      <c r="AE923" s="581"/>
      <c r="AF923" s="586"/>
      <c r="AG923" s="587"/>
      <c r="AH923" s="626"/>
      <c r="AI923" s="627"/>
      <c r="AJ923" s="544"/>
      <c r="AK923" s="581"/>
      <c r="AL923" s="586"/>
      <c r="AM923" s="587"/>
      <c r="AN923" s="626"/>
      <c r="AO923" s="627"/>
      <c r="AP923" s="544"/>
      <c r="AQ923" s="581"/>
      <c r="AR923" s="586"/>
      <c r="AS923" s="587"/>
      <c r="AT923" s="626"/>
      <c r="AU923" s="627"/>
      <c r="AV923" s="628"/>
      <c r="AW923" s="629"/>
      <c r="AX923" s="632"/>
      <c r="AY923" s="633"/>
      <c r="AZ923" s="626"/>
      <c r="BA923" s="627"/>
      <c r="BB923" s="544"/>
      <c r="BC923" s="581"/>
      <c r="BD923" s="586"/>
      <c r="BE923" s="587"/>
      <c r="BF923" s="626"/>
      <c r="BG923" s="627"/>
      <c r="BH923" s="628"/>
      <c r="BI923" s="629"/>
      <c r="BJ923" s="632"/>
      <c r="BK923" s="633"/>
      <c r="BL923" s="626"/>
      <c r="BM923" s="627"/>
      <c r="BN923" s="678"/>
      <c r="BO923" s="679"/>
      <c r="BP923" s="680"/>
      <c r="BQ923" s="677"/>
      <c r="BR923" s="663"/>
      <c r="BS923" s="663"/>
      <c r="BT923" s="15"/>
      <c r="BU923" s="15"/>
      <c r="BV923" s="95"/>
    </row>
    <row r="924" spans="1:74" ht="21.75" customHeight="1" x14ac:dyDescent="0.25">
      <c r="A924" s="95"/>
      <c r="B924" s="570" t="str">
        <f>IF(ROSTER!B$36="","",ROSTER!B$36)</f>
        <v/>
      </c>
      <c r="C924" s="572" t="str">
        <f>IF(ROSTER!C$36="","",ROSTER!C$36)</f>
        <v/>
      </c>
      <c r="D924" s="573"/>
      <c r="E924" s="574"/>
      <c r="F924" s="576">
        <f>IF(E924="y",1,IF(E924="S",1,0))</f>
        <v>0</v>
      </c>
      <c r="G924" s="582">
        <f>IF(E924="S",1,0)</f>
        <v>0</v>
      </c>
      <c r="H924" s="578"/>
      <c r="I924" s="543"/>
      <c r="J924" s="542"/>
      <c r="K924" s="580"/>
      <c r="L924" s="584"/>
      <c r="M924" s="585"/>
      <c r="N924" s="588">
        <f>L924+J924</f>
        <v>0</v>
      </c>
      <c r="O924" s="589"/>
      <c r="P924" s="542"/>
      <c r="Q924" s="580"/>
      <c r="R924" s="584"/>
      <c r="S924" s="585"/>
      <c r="T924" s="588">
        <f>R924-P924</f>
        <v>0</v>
      </c>
      <c r="U924" s="588"/>
      <c r="V924" s="542"/>
      <c r="W924" s="543"/>
      <c r="X924" s="593"/>
      <c r="Y924" s="543"/>
      <c r="Z924" s="542"/>
      <c r="AA924" s="543"/>
      <c r="AB924" s="542"/>
      <c r="AC924" s="543"/>
      <c r="AD924" s="542"/>
      <c r="AE924" s="580"/>
      <c r="AF924" s="584"/>
      <c r="AG924" s="585"/>
      <c r="AH924" s="595">
        <f>IF(AD924=0,0,(AF924/AD924)*100)</f>
        <v>0</v>
      </c>
      <c r="AI924" s="596"/>
      <c r="AJ924" s="542"/>
      <c r="AK924" s="580"/>
      <c r="AL924" s="584"/>
      <c r="AM924" s="585"/>
      <c r="AN924" s="595">
        <f>IF(AJ924=0,0,(AL924/AJ924)*100)</f>
        <v>0</v>
      </c>
      <c r="AO924" s="596"/>
      <c r="AP924" s="542"/>
      <c r="AQ924" s="580"/>
      <c r="AR924" s="584"/>
      <c r="AS924" s="585"/>
      <c r="AT924" s="595">
        <f>IF(AP924=0,0,(AR924/AP924)*100)</f>
        <v>0</v>
      </c>
      <c r="AU924" s="596"/>
      <c r="AV924" s="599">
        <f>AD924+AJ924+AP924</f>
        <v>0</v>
      </c>
      <c r="AW924" s="600"/>
      <c r="AX924" s="630">
        <f>AF924+AL924+AR924</f>
        <v>0</v>
      </c>
      <c r="AY924" s="631"/>
      <c r="AZ924" s="595">
        <f>IF(AV924=0,0,(AX924/AV924)*100)</f>
        <v>0</v>
      </c>
      <c r="BA924" s="596"/>
      <c r="BB924" s="542"/>
      <c r="BC924" s="580"/>
      <c r="BD924" s="584"/>
      <c r="BE924" s="585"/>
      <c r="BF924" s="595">
        <f>IF(BB924=0,0,(BD924/BB924)*100)</f>
        <v>0</v>
      </c>
      <c r="BG924" s="596"/>
      <c r="BH924" s="599">
        <f>AV924+BB924</f>
        <v>0</v>
      </c>
      <c r="BI924" s="600"/>
      <c r="BJ924" s="630">
        <f>AX924+BD924</f>
        <v>0</v>
      </c>
      <c r="BK924" s="631"/>
      <c r="BL924" s="595">
        <f>IF(BH924=0,0,(BJ924/BH924)*100)</f>
        <v>0</v>
      </c>
      <c r="BM924" s="596"/>
      <c r="BN924" s="656">
        <f>(AF924*2)+(AL924*2)+(AR924*3)+BD924</f>
        <v>0</v>
      </c>
      <c r="BO924" s="657"/>
      <c r="BP924" s="658"/>
      <c r="BQ924" s="676">
        <f t="shared" ref="BQ924" si="886">IF(BS924=0,0,50*BR924/BS924)</f>
        <v>0</v>
      </c>
      <c r="BR924" s="662">
        <f t="shared" ref="BR924" si="887">(BN924*BU$896)+(N924*BU$897)+(Z924*BU$898)+(R924*BU$899)+(X924*BU$900)+(AB924*BU$901)+(V924*BU$906)</f>
        <v>0</v>
      </c>
      <c r="BS924" s="662">
        <f t="shared" ref="BS924" si="888">((BB924-BD924)*BU$903)+((AV924-AX924)*BU$902)+(H924*BU$904)+(P924*BU$905)</f>
        <v>0</v>
      </c>
      <c r="BT924" s="15"/>
      <c r="BU924" s="15"/>
      <c r="BV924" s="95"/>
    </row>
    <row r="925" spans="1:74" ht="21.75" customHeight="1" x14ac:dyDescent="0.25">
      <c r="A925" s="95"/>
      <c r="B925" s="571"/>
      <c r="C925" s="642" t="str">
        <f>IF(ROSTER!D$36="","",ROSTER!D$36)</f>
        <v/>
      </c>
      <c r="D925" s="643"/>
      <c r="E925" s="575"/>
      <c r="F925" s="577"/>
      <c r="G925" s="583"/>
      <c r="H925" s="579"/>
      <c r="I925" s="545"/>
      <c r="J925" s="544"/>
      <c r="K925" s="581"/>
      <c r="L925" s="586"/>
      <c r="M925" s="587"/>
      <c r="N925" s="592" t="s">
        <v>16</v>
      </c>
      <c r="O925" s="603"/>
      <c r="P925" s="544"/>
      <c r="Q925" s="581"/>
      <c r="R925" s="586"/>
      <c r="S925" s="587"/>
      <c r="T925" s="592" t="s">
        <v>16</v>
      </c>
      <c r="U925" s="592"/>
      <c r="V925" s="544"/>
      <c r="W925" s="545"/>
      <c r="X925" s="594"/>
      <c r="Y925" s="545"/>
      <c r="Z925" s="544"/>
      <c r="AA925" s="545"/>
      <c r="AB925" s="544"/>
      <c r="AC925" s="545"/>
      <c r="AD925" s="544"/>
      <c r="AE925" s="581"/>
      <c r="AF925" s="586"/>
      <c r="AG925" s="587"/>
      <c r="AH925" s="626"/>
      <c r="AI925" s="627"/>
      <c r="AJ925" s="544"/>
      <c r="AK925" s="581"/>
      <c r="AL925" s="586"/>
      <c r="AM925" s="587"/>
      <c r="AN925" s="626"/>
      <c r="AO925" s="627"/>
      <c r="AP925" s="544"/>
      <c r="AQ925" s="581"/>
      <c r="AR925" s="586"/>
      <c r="AS925" s="587"/>
      <c r="AT925" s="626"/>
      <c r="AU925" s="627"/>
      <c r="AV925" s="628"/>
      <c r="AW925" s="629"/>
      <c r="AX925" s="632"/>
      <c r="AY925" s="633"/>
      <c r="AZ925" s="626"/>
      <c r="BA925" s="627"/>
      <c r="BB925" s="544"/>
      <c r="BC925" s="581"/>
      <c r="BD925" s="586"/>
      <c r="BE925" s="587"/>
      <c r="BF925" s="626"/>
      <c r="BG925" s="627"/>
      <c r="BH925" s="628"/>
      <c r="BI925" s="629"/>
      <c r="BJ925" s="632"/>
      <c r="BK925" s="633"/>
      <c r="BL925" s="626"/>
      <c r="BM925" s="627"/>
      <c r="BN925" s="678"/>
      <c r="BO925" s="679"/>
      <c r="BP925" s="680"/>
      <c r="BQ925" s="677"/>
      <c r="BR925" s="663"/>
      <c r="BS925" s="663"/>
      <c r="BT925" s="15"/>
      <c r="BU925" s="15"/>
      <c r="BV925" s="95"/>
    </row>
    <row r="926" spans="1:74" ht="21.75" customHeight="1" x14ac:dyDescent="0.25">
      <c r="A926" s="95"/>
      <c r="B926" s="570" t="str">
        <f>IF(ROSTER!B$38="","",ROSTER!B$38)</f>
        <v/>
      </c>
      <c r="C926" s="572" t="str">
        <f>IF(ROSTER!C$38="","",ROSTER!C$38)</f>
        <v/>
      </c>
      <c r="D926" s="573"/>
      <c r="E926" s="574"/>
      <c r="F926" s="576">
        <f>IF(E926="y",1,IF(E926="S",1,0))</f>
        <v>0</v>
      </c>
      <c r="G926" s="582">
        <f>IF(E926="S",1,0)</f>
        <v>0</v>
      </c>
      <c r="H926" s="578"/>
      <c r="I926" s="543"/>
      <c r="J926" s="542"/>
      <c r="K926" s="580"/>
      <c r="L926" s="584"/>
      <c r="M926" s="585"/>
      <c r="N926" s="588">
        <f>L926+J926</f>
        <v>0</v>
      </c>
      <c r="O926" s="589"/>
      <c r="P926" s="542"/>
      <c r="Q926" s="580"/>
      <c r="R926" s="584"/>
      <c r="S926" s="585"/>
      <c r="T926" s="588">
        <f>R926-P926</f>
        <v>0</v>
      </c>
      <c r="U926" s="588"/>
      <c r="V926" s="542"/>
      <c r="W926" s="543"/>
      <c r="X926" s="593"/>
      <c r="Y926" s="543"/>
      <c r="Z926" s="542"/>
      <c r="AA926" s="543"/>
      <c r="AB926" s="542"/>
      <c r="AC926" s="543"/>
      <c r="AD926" s="542"/>
      <c r="AE926" s="580"/>
      <c r="AF926" s="584"/>
      <c r="AG926" s="585"/>
      <c r="AH926" s="595">
        <f>IF(AD926=0,0,(AF926/AD926)*100)</f>
        <v>0</v>
      </c>
      <c r="AI926" s="596"/>
      <c r="AJ926" s="542"/>
      <c r="AK926" s="580"/>
      <c r="AL926" s="584"/>
      <c r="AM926" s="585"/>
      <c r="AN926" s="595">
        <f>IF(AJ926=0,0,(AL926/AJ926)*100)</f>
        <v>0</v>
      </c>
      <c r="AO926" s="596"/>
      <c r="AP926" s="542"/>
      <c r="AQ926" s="580"/>
      <c r="AR926" s="584"/>
      <c r="AS926" s="585"/>
      <c r="AT926" s="595">
        <f>IF(AP926=0,0,(AR926/AP926)*100)</f>
        <v>0</v>
      </c>
      <c r="AU926" s="596"/>
      <c r="AV926" s="599">
        <f>AD926+AJ926+AP926</f>
        <v>0</v>
      </c>
      <c r="AW926" s="600"/>
      <c r="AX926" s="630">
        <f>AF926+AL926+AR926</f>
        <v>0</v>
      </c>
      <c r="AY926" s="631"/>
      <c r="AZ926" s="595">
        <f>IF(AV926=0,0,(AX926/AV926)*100)</f>
        <v>0</v>
      </c>
      <c r="BA926" s="596"/>
      <c r="BB926" s="542"/>
      <c r="BC926" s="580"/>
      <c r="BD926" s="584"/>
      <c r="BE926" s="585"/>
      <c r="BF926" s="595">
        <f>IF(BB926=0,0,(BD926/BB926)*100)</f>
        <v>0</v>
      </c>
      <c r="BG926" s="596"/>
      <c r="BH926" s="599">
        <f>AV926+BB926</f>
        <v>0</v>
      </c>
      <c r="BI926" s="600"/>
      <c r="BJ926" s="630">
        <f>AX926+BD926</f>
        <v>0</v>
      </c>
      <c r="BK926" s="631"/>
      <c r="BL926" s="595">
        <f>IF(BH926=0,0,(BJ926/BH926)*100)</f>
        <v>0</v>
      </c>
      <c r="BM926" s="596"/>
      <c r="BN926" s="656">
        <f>(AF926*2)+(AL926*2)+(AR926*3)+BD926</f>
        <v>0</v>
      </c>
      <c r="BO926" s="657"/>
      <c r="BP926" s="658"/>
      <c r="BQ926" s="676">
        <f t="shared" ref="BQ926" si="889">IF(BS926=0,0,50*BR926/BS926)</f>
        <v>0</v>
      </c>
      <c r="BR926" s="662">
        <f t="shared" ref="BR926" si="890">(BN926*BU$896)+(N926*BU$897)+(Z926*BU$898)+(R926*BU$899)+(X926*BU$900)+(AB926*BU$901)+(V926*BU$906)</f>
        <v>0</v>
      </c>
      <c r="BS926" s="662">
        <f t="shared" ref="BS926" si="891">((BB926-BD926)*BU$903)+((AV926-AX926)*BU$902)+(H926*BU$904)+(P926*BU$905)</f>
        <v>0</v>
      </c>
      <c r="BT926" s="15"/>
      <c r="BU926" s="15"/>
      <c r="BV926" s="95"/>
    </row>
    <row r="927" spans="1:74" ht="21.75" customHeight="1" x14ac:dyDescent="0.25">
      <c r="A927" s="95"/>
      <c r="B927" s="571"/>
      <c r="C927" s="642" t="str">
        <f>IF(ROSTER!D$38="","",ROSTER!D$38)</f>
        <v/>
      </c>
      <c r="D927" s="643"/>
      <c r="E927" s="575"/>
      <c r="F927" s="577"/>
      <c r="G927" s="583"/>
      <c r="H927" s="579"/>
      <c r="I927" s="545"/>
      <c r="J927" s="544"/>
      <c r="K927" s="581"/>
      <c r="L927" s="586"/>
      <c r="M927" s="587"/>
      <c r="N927" s="592" t="s">
        <v>16</v>
      </c>
      <c r="O927" s="603"/>
      <c r="P927" s="544"/>
      <c r="Q927" s="581"/>
      <c r="R927" s="586"/>
      <c r="S927" s="587"/>
      <c r="T927" s="592" t="s">
        <v>16</v>
      </c>
      <c r="U927" s="592"/>
      <c r="V927" s="544"/>
      <c r="W927" s="545"/>
      <c r="X927" s="594"/>
      <c r="Y927" s="545"/>
      <c r="Z927" s="544"/>
      <c r="AA927" s="545"/>
      <c r="AB927" s="544"/>
      <c r="AC927" s="545"/>
      <c r="AD927" s="544"/>
      <c r="AE927" s="581"/>
      <c r="AF927" s="586"/>
      <c r="AG927" s="587"/>
      <c r="AH927" s="626"/>
      <c r="AI927" s="627"/>
      <c r="AJ927" s="544"/>
      <c r="AK927" s="581"/>
      <c r="AL927" s="586"/>
      <c r="AM927" s="587"/>
      <c r="AN927" s="626"/>
      <c r="AO927" s="627"/>
      <c r="AP927" s="544"/>
      <c r="AQ927" s="581"/>
      <c r="AR927" s="586"/>
      <c r="AS927" s="587"/>
      <c r="AT927" s="626"/>
      <c r="AU927" s="627"/>
      <c r="AV927" s="628"/>
      <c r="AW927" s="629"/>
      <c r="AX927" s="632"/>
      <c r="AY927" s="633"/>
      <c r="AZ927" s="626"/>
      <c r="BA927" s="627"/>
      <c r="BB927" s="544"/>
      <c r="BC927" s="581"/>
      <c r="BD927" s="586"/>
      <c r="BE927" s="587"/>
      <c r="BF927" s="626"/>
      <c r="BG927" s="627"/>
      <c r="BH927" s="628"/>
      <c r="BI927" s="629"/>
      <c r="BJ927" s="632"/>
      <c r="BK927" s="633"/>
      <c r="BL927" s="626"/>
      <c r="BM927" s="627"/>
      <c r="BN927" s="678"/>
      <c r="BO927" s="679"/>
      <c r="BP927" s="680"/>
      <c r="BQ927" s="677"/>
      <c r="BR927" s="663"/>
      <c r="BS927" s="663"/>
      <c r="BT927" s="15"/>
      <c r="BU927" s="15"/>
      <c r="BV927" s="95"/>
    </row>
    <row r="928" spans="1:74" ht="21.75" customHeight="1" x14ac:dyDescent="0.25">
      <c r="A928" s="95"/>
      <c r="B928" s="570" t="str">
        <f>IF(ROSTER!B$40="","",ROSTER!B$40)</f>
        <v/>
      </c>
      <c r="C928" s="572" t="str">
        <f>IF(ROSTER!C$40="","",ROSTER!C$40)</f>
        <v/>
      </c>
      <c r="D928" s="573"/>
      <c r="E928" s="574"/>
      <c r="F928" s="576">
        <f>IF(E928="y",1,IF(E928="S",1,0))</f>
        <v>0</v>
      </c>
      <c r="G928" s="582">
        <f>IF(E928="S",1,0)</f>
        <v>0</v>
      </c>
      <c r="H928" s="578"/>
      <c r="I928" s="543"/>
      <c r="J928" s="542"/>
      <c r="K928" s="580"/>
      <c r="L928" s="584"/>
      <c r="M928" s="585"/>
      <c r="N928" s="588">
        <f>L928+J928</f>
        <v>0</v>
      </c>
      <c r="O928" s="589"/>
      <c r="P928" s="542"/>
      <c r="Q928" s="580"/>
      <c r="R928" s="584"/>
      <c r="S928" s="585"/>
      <c r="T928" s="588">
        <f>R928-P928</f>
        <v>0</v>
      </c>
      <c r="U928" s="588"/>
      <c r="V928" s="542"/>
      <c r="W928" s="543"/>
      <c r="X928" s="593"/>
      <c r="Y928" s="543"/>
      <c r="Z928" s="542"/>
      <c r="AA928" s="543"/>
      <c r="AB928" s="542"/>
      <c r="AC928" s="543"/>
      <c r="AD928" s="542"/>
      <c r="AE928" s="580"/>
      <c r="AF928" s="584"/>
      <c r="AG928" s="585"/>
      <c r="AH928" s="595">
        <f>IF(AD928=0,0,(AF928/AD928)*100)</f>
        <v>0</v>
      </c>
      <c r="AI928" s="596"/>
      <c r="AJ928" s="542"/>
      <c r="AK928" s="580"/>
      <c r="AL928" s="584"/>
      <c r="AM928" s="585"/>
      <c r="AN928" s="595">
        <f>IF(AJ928=0,0,(AL928/AJ928)*100)</f>
        <v>0</v>
      </c>
      <c r="AO928" s="596"/>
      <c r="AP928" s="542"/>
      <c r="AQ928" s="580"/>
      <c r="AR928" s="584"/>
      <c r="AS928" s="585"/>
      <c r="AT928" s="595">
        <f>IF(AP928=0,0,(AR928/AP928)*100)</f>
        <v>0</v>
      </c>
      <c r="AU928" s="596"/>
      <c r="AV928" s="599">
        <f>AD928+AJ928+AP928</f>
        <v>0</v>
      </c>
      <c r="AW928" s="600"/>
      <c r="AX928" s="630">
        <f>AF928+AL928+AR928</f>
        <v>0</v>
      </c>
      <c r="AY928" s="631"/>
      <c r="AZ928" s="595">
        <f>IF(AV928=0,0,(AX928/AV928)*100)</f>
        <v>0</v>
      </c>
      <c r="BA928" s="596"/>
      <c r="BB928" s="542"/>
      <c r="BC928" s="580"/>
      <c r="BD928" s="584"/>
      <c r="BE928" s="585"/>
      <c r="BF928" s="595">
        <f>IF(BB928=0,0,(BD928/BB928)*100)</f>
        <v>0</v>
      </c>
      <c r="BG928" s="596"/>
      <c r="BH928" s="599">
        <f>AV928+BB928</f>
        <v>0</v>
      </c>
      <c r="BI928" s="600"/>
      <c r="BJ928" s="630">
        <f>AX928+BD928</f>
        <v>0</v>
      </c>
      <c r="BK928" s="631"/>
      <c r="BL928" s="595">
        <f>IF(BH928=0,0,(BJ928/BH928)*100)</f>
        <v>0</v>
      </c>
      <c r="BM928" s="596"/>
      <c r="BN928" s="656">
        <f>(AF928*2)+(AL928*2)+(AR928*3)+BD928</f>
        <v>0</v>
      </c>
      <c r="BO928" s="657"/>
      <c r="BP928" s="658"/>
      <c r="BQ928" s="676">
        <f t="shared" ref="BQ928" si="892">IF(BS928=0,0,50*BR928/BS928)</f>
        <v>0</v>
      </c>
      <c r="BR928" s="662">
        <f t="shared" ref="BR928" si="893">(BN928*BU$896)+(N928*BU$897)+(Z928*BU$898)+(R928*BU$899)+(X928*BU$900)+(AB928*BU$901)+(V928*BU$906)</f>
        <v>0</v>
      </c>
      <c r="BS928" s="662">
        <f t="shared" ref="BS928" si="894">((BB928-BD928)*BU$903)+((AV928-AX928)*BU$902)+(H928*BU$904)+(P928*BU$905)</f>
        <v>0</v>
      </c>
      <c r="BT928" s="15"/>
      <c r="BU928" s="15"/>
      <c r="BV928" s="95"/>
    </row>
    <row r="929" spans="1:77" ht="21.75" customHeight="1" x14ac:dyDescent="0.25">
      <c r="A929" s="95"/>
      <c r="B929" s="571"/>
      <c r="C929" s="642" t="str">
        <f>IF(ROSTER!D$40="","",ROSTER!D$40)</f>
        <v/>
      </c>
      <c r="D929" s="643"/>
      <c r="E929" s="575"/>
      <c r="F929" s="577"/>
      <c r="G929" s="583"/>
      <c r="H929" s="579"/>
      <c r="I929" s="545"/>
      <c r="J929" s="544"/>
      <c r="K929" s="581"/>
      <c r="L929" s="586"/>
      <c r="M929" s="587"/>
      <c r="N929" s="592" t="s">
        <v>16</v>
      </c>
      <c r="O929" s="603"/>
      <c r="P929" s="544"/>
      <c r="Q929" s="581"/>
      <c r="R929" s="586"/>
      <c r="S929" s="587"/>
      <c r="T929" s="592" t="s">
        <v>16</v>
      </c>
      <c r="U929" s="592"/>
      <c r="V929" s="544"/>
      <c r="W929" s="545"/>
      <c r="X929" s="594"/>
      <c r="Y929" s="545"/>
      <c r="Z929" s="544"/>
      <c r="AA929" s="545"/>
      <c r="AB929" s="544"/>
      <c r="AC929" s="545"/>
      <c r="AD929" s="544"/>
      <c r="AE929" s="581"/>
      <c r="AF929" s="586"/>
      <c r="AG929" s="587"/>
      <c r="AH929" s="626"/>
      <c r="AI929" s="627"/>
      <c r="AJ929" s="544"/>
      <c r="AK929" s="581"/>
      <c r="AL929" s="586"/>
      <c r="AM929" s="587"/>
      <c r="AN929" s="626"/>
      <c r="AO929" s="627"/>
      <c r="AP929" s="544"/>
      <c r="AQ929" s="581"/>
      <c r="AR929" s="586"/>
      <c r="AS929" s="587"/>
      <c r="AT929" s="626"/>
      <c r="AU929" s="627"/>
      <c r="AV929" s="628"/>
      <c r="AW929" s="629"/>
      <c r="AX929" s="632"/>
      <c r="AY929" s="633"/>
      <c r="AZ929" s="626"/>
      <c r="BA929" s="627"/>
      <c r="BB929" s="544"/>
      <c r="BC929" s="581"/>
      <c r="BD929" s="586"/>
      <c r="BE929" s="587"/>
      <c r="BF929" s="626"/>
      <c r="BG929" s="627"/>
      <c r="BH929" s="628"/>
      <c r="BI929" s="629"/>
      <c r="BJ929" s="632"/>
      <c r="BK929" s="633"/>
      <c r="BL929" s="626"/>
      <c r="BM929" s="627"/>
      <c r="BN929" s="678"/>
      <c r="BO929" s="679"/>
      <c r="BP929" s="680"/>
      <c r="BQ929" s="677"/>
      <c r="BR929" s="663"/>
      <c r="BS929" s="663"/>
      <c r="BT929" s="15"/>
      <c r="BU929" s="15"/>
      <c r="BV929" s="95"/>
    </row>
    <row r="930" spans="1:77" ht="21.75" customHeight="1" x14ac:dyDescent="0.25">
      <c r="A930" s="95"/>
      <c r="B930" s="570" t="str">
        <f>IF(ROSTER!B$42="","",ROSTER!B$42)</f>
        <v/>
      </c>
      <c r="C930" s="572" t="str">
        <f>IF(ROSTER!C$42="","",ROSTER!C$42)</f>
        <v/>
      </c>
      <c r="D930" s="573"/>
      <c r="E930" s="574"/>
      <c r="F930" s="576">
        <f>IF(E930="y",1,IF(E930="S",1,0))</f>
        <v>0</v>
      </c>
      <c r="G930" s="582">
        <f>IF(E930="S",1,0)</f>
        <v>0</v>
      </c>
      <c r="H930" s="578"/>
      <c r="I930" s="543"/>
      <c r="J930" s="542"/>
      <c r="K930" s="580"/>
      <c r="L930" s="584"/>
      <c r="M930" s="585"/>
      <c r="N930" s="588">
        <f>L930+J930</f>
        <v>0</v>
      </c>
      <c r="O930" s="589"/>
      <c r="P930" s="542"/>
      <c r="Q930" s="580"/>
      <c r="R930" s="584"/>
      <c r="S930" s="585"/>
      <c r="T930" s="588">
        <f>R930-P930</f>
        <v>0</v>
      </c>
      <c r="U930" s="588"/>
      <c r="V930" s="542"/>
      <c r="W930" s="543"/>
      <c r="X930" s="593"/>
      <c r="Y930" s="543"/>
      <c r="Z930" s="542"/>
      <c r="AA930" s="543"/>
      <c r="AB930" s="542"/>
      <c r="AC930" s="543"/>
      <c r="AD930" s="542"/>
      <c r="AE930" s="580"/>
      <c r="AF930" s="584"/>
      <c r="AG930" s="585"/>
      <c r="AH930" s="595">
        <f>IF(AD930=0,0,(AF930/AD930)*100)</f>
        <v>0</v>
      </c>
      <c r="AI930" s="596"/>
      <c r="AJ930" s="542"/>
      <c r="AK930" s="580"/>
      <c r="AL930" s="584"/>
      <c r="AM930" s="585"/>
      <c r="AN930" s="595">
        <f>IF(AJ930=0,0,(AL930/AJ930)*100)</f>
        <v>0</v>
      </c>
      <c r="AO930" s="596"/>
      <c r="AP930" s="542"/>
      <c r="AQ930" s="580"/>
      <c r="AR930" s="584"/>
      <c r="AS930" s="585"/>
      <c r="AT930" s="595">
        <f>IF(AP930=0,0,(AR930/AP930)*100)</f>
        <v>0</v>
      </c>
      <c r="AU930" s="596"/>
      <c r="AV930" s="599">
        <f>AD930+AJ930+AP930</f>
        <v>0</v>
      </c>
      <c r="AW930" s="600"/>
      <c r="AX930" s="630">
        <f>AF930+AL930+AR930</f>
        <v>0</v>
      </c>
      <c r="AY930" s="631"/>
      <c r="AZ930" s="595">
        <f>IF(AV930=0,0,(AX930/AV930)*100)</f>
        <v>0</v>
      </c>
      <c r="BA930" s="596"/>
      <c r="BB930" s="542"/>
      <c r="BC930" s="580"/>
      <c r="BD930" s="584"/>
      <c r="BE930" s="585"/>
      <c r="BF930" s="595">
        <f>IF(BB930=0,0,(BD930/BB930)*100)</f>
        <v>0</v>
      </c>
      <c r="BG930" s="596"/>
      <c r="BH930" s="599">
        <f>AV930+BB930</f>
        <v>0</v>
      </c>
      <c r="BI930" s="600"/>
      <c r="BJ930" s="630">
        <f>AX930+BD930</f>
        <v>0</v>
      </c>
      <c r="BK930" s="631"/>
      <c r="BL930" s="595">
        <f>IF(BH930=0,0,(BJ930/BH930)*100)</f>
        <v>0</v>
      </c>
      <c r="BM930" s="596"/>
      <c r="BN930" s="656">
        <f>(AF930*2)+(AL930*2)+(AR930*3)+BD930</f>
        <v>0</v>
      </c>
      <c r="BO930" s="657"/>
      <c r="BP930" s="658"/>
      <c r="BQ930" s="676">
        <f t="shared" ref="BQ930" si="895">IF(BS930=0,0,50*BR930/BS930)</f>
        <v>0</v>
      </c>
      <c r="BR930" s="662">
        <f t="shared" ref="BR930" si="896">(BN930*BU$896)+(N930*BU$897)+(Z930*BU$898)+(R930*BU$899)+(X930*BU$900)+(AB930*BU$901)+(V930*BU$906)</f>
        <v>0</v>
      </c>
      <c r="BS930" s="662">
        <f t="shared" ref="BS930" si="897">((BB930-BD930)*BU$903)+((AV930-AX930)*BU$902)+(H930*BU$904)+(P930*BU$905)</f>
        <v>0</v>
      </c>
      <c r="BT930" s="15"/>
      <c r="BU930" s="15"/>
      <c r="BV930" s="95"/>
    </row>
    <row r="931" spans="1:77" ht="21.75" customHeight="1" x14ac:dyDescent="0.25">
      <c r="A931" s="95"/>
      <c r="B931" s="571"/>
      <c r="C931" s="642" t="str">
        <f>IF(ROSTER!D$42="","",ROSTER!D$42)</f>
        <v/>
      </c>
      <c r="D931" s="643"/>
      <c r="E931" s="575"/>
      <c r="F931" s="577"/>
      <c r="G931" s="583"/>
      <c r="H931" s="579"/>
      <c r="I931" s="545"/>
      <c r="J931" s="544"/>
      <c r="K931" s="581"/>
      <c r="L931" s="586"/>
      <c r="M931" s="587"/>
      <c r="N931" s="592" t="s">
        <v>16</v>
      </c>
      <c r="O931" s="603"/>
      <c r="P931" s="544"/>
      <c r="Q931" s="581"/>
      <c r="R931" s="586"/>
      <c r="S931" s="587"/>
      <c r="T931" s="592" t="s">
        <v>16</v>
      </c>
      <c r="U931" s="592"/>
      <c r="V931" s="544"/>
      <c r="W931" s="545"/>
      <c r="X931" s="594"/>
      <c r="Y931" s="545"/>
      <c r="Z931" s="544"/>
      <c r="AA931" s="545"/>
      <c r="AB931" s="544"/>
      <c r="AC931" s="545"/>
      <c r="AD931" s="544"/>
      <c r="AE931" s="581"/>
      <c r="AF931" s="586"/>
      <c r="AG931" s="587"/>
      <c r="AH931" s="626"/>
      <c r="AI931" s="627"/>
      <c r="AJ931" s="544"/>
      <c r="AK931" s="581"/>
      <c r="AL931" s="586"/>
      <c r="AM931" s="587"/>
      <c r="AN931" s="626"/>
      <c r="AO931" s="627"/>
      <c r="AP931" s="544"/>
      <c r="AQ931" s="581"/>
      <c r="AR931" s="586"/>
      <c r="AS931" s="587"/>
      <c r="AT931" s="626"/>
      <c r="AU931" s="627"/>
      <c r="AV931" s="628"/>
      <c r="AW931" s="629"/>
      <c r="AX931" s="632"/>
      <c r="AY931" s="633"/>
      <c r="AZ931" s="626"/>
      <c r="BA931" s="627"/>
      <c r="BB931" s="544"/>
      <c r="BC931" s="581"/>
      <c r="BD931" s="586"/>
      <c r="BE931" s="587"/>
      <c r="BF931" s="626"/>
      <c r="BG931" s="627"/>
      <c r="BH931" s="628"/>
      <c r="BI931" s="629"/>
      <c r="BJ931" s="632"/>
      <c r="BK931" s="633"/>
      <c r="BL931" s="626"/>
      <c r="BM931" s="627"/>
      <c r="BN931" s="678"/>
      <c r="BO931" s="679"/>
      <c r="BP931" s="680"/>
      <c r="BQ931" s="677"/>
      <c r="BR931" s="663"/>
      <c r="BS931" s="663"/>
      <c r="BT931" s="15"/>
      <c r="BU931" s="15"/>
      <c r="BV931" s="95"/>
    </row>
    <row r="932" spans="1:77" ht="21.75" customHeight="1" x14ac:dyDescent="0.25">
      <c r="A932" s="95"/>
      <c r="B932" s="570" t="str">
        <f>IF(ROSTER!B$44="","",ROSTER!B$44)</f>
        <v/>
      </c>
      <c r="C932" s="572" t="str">
        <f>IF(ROSTER!C$44="","",ROSTER!C$44)</f>
        <v/>
      </c>
      <c r="D932" s="573"/>
      <c r="E932" s="574"/>
      <c r="F932" s="576">
        <f>IF(E932="y",1,IF(E932="S",1,0))</f>
        <v>0</v>
      </c>
      <c r="G932" s="582">
        <f>IF(E932="S",1,0)</f>
        <v>0</v>
      </c>
      <c r="H932" s="578"/>
      <c r="I932" s="543"/>
      <c r="J932" s="542"/>
      <c r="K932" s="580"/>
      <c r="L932" s="584"/>
      <c r="M932" s="585"/>
      <c r="N932" s="588">
        <f>L932+J932</f>
        <v>0</v>
      </c>
      <c r="O932" s="589"/>
      <c r="P932" s="542"/>
      <c r="Q932" s="580"/>
      <c r="R932" s="584"/>
      <c r="S932" s="585"/>
      <c r="T932" s="588">
        <f>R932-P932</f>
        <v>0</v>
      </c>
      <c r="U932" s="588"/>
      <c r="V932" s="542"/>
      <c r="W932" s="543"/>
      <c r="X932" s="593"/>
      <c r="Y932" s="543"/>
      <c r="Z932" s="542"/>
      <c r="AA932" s="543"/>
      <c r="AB932" s="542"/>
      <c r="AC932" s="543"/>
      <c r="AD932" s="542"/>
      <c r="AE932" s="580"/>
      <c r="AF932" s="584"/>
      <c r="AG932" s="585"/>
      <c r="AH932" s="595">
        <f>IF(AD932=0,0,(AF932/AD932)*100)</f>
        <v>0</v>
      </c>
      <c r="AI932" s="596"/>
      <c r="AJ932" s="542"/>
      <c r="AK932" s="580"/>
      <c r="AL932" s="584"/>
      <c r="AM932" s="585"/>
      <c r="AN932" s="595">
        <f>IF(AJ932=0,0,(AL932/AJ932)*100)</f>
        <v>0</v>
      </c>
      <c r="AO932" s="596"/>
      <c r="AP932" s="542"/>
      <c r="AQ932" s="580"/>
      <c r="AR932" s="584"/>
      <c r="AS932" s="585"/>
      <c r="AT932" s="595">
        <f>IF(AP932=0,0,(AR932/AP932)*100)</f>
        <v>0</v>
      </c>
      <c r="AU932" s="596"/>
      <c r="AV932" s="599">
        <f>AD932+AJ932+AP932</f>
        <v>0</v>
      </c>
      <c r="AW932" s="600"/>
      <c r="AX932" s="630">
        <f>AF932+AL932+AR932</f>
        <v>0</v>
      </c>
      <c r="AY932" s="631"/>
      <c r="AZ932" s="595">
        <f>IF(AV932=0,0,(AX932/AV932)*100)</f>
        <v>0</v>
      </c>
      <c r="BA932" s="596"/>
      <c r="BB932" s="542"/>
      <c r="BC932" s="580"/>
      <c r="BD932" s="584"/>
      <c r="BE932" s="585"/>
      <c r="BF932" s="595">
        <f>IF(BB932=0,0,(BD932/BB932)*100)</f>
        <v>0</v>
      </c>
      <c r="BG932" s="596"/>
      <c r="BH932" s="599">
        <f>AV932+BB932</f>
        <v>0</v>
      </c>
      <c r="BI932" s="600"/>
      <c r="BJ932" s="630">
        <f>AX932+BD932</f>
        <v>0</v>
      </c>
      <c r="BK932" s="631"/>
      <c r="BL932" s="595">
        <f>IF(BH932=0,0,(BJ932/BH932)*100)</f>
        <v>0</v>
      </c>
      <c r="BM932" s="596"/>
      <c r="BN932" s="656">
        <f>(AF932*2)+(AL932*2)+(AR932*3)+BD932</f>
        <v>0</v>
      </c>
      <c r="BO932" s="657"/>
      <c r="BP932" s="658"/>
      <c r="BQ932" s="676">
        <f t="shared" ref="BQ932" si="898">IF(BS932=0,0,50*BR932/BS932)</f>
        <v>0</v>
      </c>
      <c r="BR932" s="662">
        <f t="shared" ref="BR932" si="899">(BN932*BU$896)+(N932*BU$897)+(Z932*BU$898)+(R932*BU$899)+(X932*BU$900)+(AB932*BU$901)+(V932*BU$906)</f>
        <v>0</v>
      </c>
      <c r="BS932" s="662">
        <f t="shared" ref="BS932" si="900">((BB932-BD932)*BU$903)+((AV932-AX932)*BU$902)+(H932*BU$904)+(P932*BU$905)</f>
        <v>0</v>
      </c>
      <c r="BT932" s="15"/>
      <c r="BU932" s="15"/>
      <c r="BV932" s="95"/>
    </row>
    <row r="933" spans="1:77" ht="21.75" customHeight="1" x14ac:dyDescent="0.25">
      <c r="A933" s="95"/>
      <c r="B933" s="571"/>
      <c r="C933" s="642" t="str">
        <f>IF(ROSTER!D$44="","",ROSTER!D$44)</f>
        <v/>
      </c>
      <c r="D933" s="643"/>
      <c r="E933" s="575"/>
      <c r="F933" s="577"/>
      <c r="G933" s="583"/>
      <c r="H933" s="579"/>
      <c r="I933" s="545"/>
      <c r="J933" s="544"/>
      <c r="K933" s="581"/>
      <c r="L933" s="586"/>
      <c r="M933" s="587"/>
      <c r="N933" s="592" t="s">
        <v>16</v>
      </c>
      <c r="O933" s="603"/>
      <c r="P933" s="544"/>
      <c r="Q933" s="581"/>
      <c r="R933" s="586"/>
      <c r="S933" s="587"/>
      <c r="T933" s="592" t="s">
        <v>16</v>
      </c>
      <c r="U933" s="592"/>
      <c r="V933" s="544"/>
      <c r="W933" s="545"/>
      <c r="X933" s="594"/>
      <c r="Y933" s="545"/>
      <c r="Z933" s="544"/>
      <c r="AA933" s="545"/>
      <c r="AB933" s="544"/>
      <c r="AC933" s="545"/>
      <c r="AD933" s="544"/>
      <c r="AE933" s="581"/>
      <c r="AF933" s="586"/>
      <c r="AG933" s="587"/>
      <c r="AH933" s="626"/>
      <c r="AI933" s="627"/>
      <c r="AJ933" s="544"/>
      <c r="AK933" s="581"/>
      <c r="AL933" s="586"/>
      <c r="AM933" s="587"/>
      <c r="AN933" s="626"/>
      <c r="AO933" s="627"/>
      <c r="AP933" s="544"/>
      <c r="AQ933" s="581"/>
      <c r="AR933" s="586"/>
      <c r="AS933" s="587"/>
      <c r="AT933" s="626"/>
      <c r="AU933" s="627"/>
      <c r="AV933" s="628"/>
      <c r="AW933" s="629"/>
      <c r="AX933" s="632"/>
      <c r="AY933" s="633"/>
      <c r="AZ933" s="626"/>
      <c r="BA933" s="627"/>
      <c r="BB933" s="544"/>
      <c r="BC933" s="581"/>
      <c r="BD933" s="586"/>
      <c r="BE933" s="587"/>
      <c r="BF933" s="626"/>
      <c r="BG933" s="627"/>
      <c r="BH933" s="628"/>
      <c r="BI933" s="629"/>
      <c r="BJ933" s="632"/>
      <c r="BK933" s="633"/>
      <c r="BL933" s="626"/>
      <c r="BM933" s="627"/>
      <c r="BN933" s="678"/>
      <c r="BO933" s="679"/>
      <c r="BP933" s="680"/>
      <c r="BQ933" s="677"/>
      <c r="BR933" s="663"/>
      <c r="BS933" s="663"/>
      <c r="BT933" s="15"/>
      <c r="BU933" s="15"/>
      <c r="BV933" s="95"/>
    </row>
    <row r="934" spans="1:77" ht="21.75" customHeight="1" x14ac:dyDescent="0.25">
      <c r="A934" s="95"/>
      <c r="B934" s="570" t="str">
        <f>IF(ROSTER!B$46="","",ROSTER!B$46)</f>
        <v/>
      </c>
      <c r="C934" s="572" t="str">
        <f>IF(ROSTER!C$46="","",ROSTER!C$46)</f>
        <v/>
      </c>
      <c r="D934" s="573"/>
      <c r="E934" s="574"/>
      <c r="F934" s="576">
        <f>IF(E934="y",1,IF(E934="S",1,0))</f>
        <v>0</v>
      </c>
      <c r="G934" s="582">
        <f>IF(E934="S",1,0)</f>
        <v>0</v>
      </c>
      <c r="H934" s="578"/>
      <c r="I934" s="543"/>
      <c r="J934" s="542"/>
      <c r="K934" s="580"/>
      <c r="L934" s="584"/>
      <c r="M934" s="585"/>
      <c r="N934" s="588">
        <f>L934+J934</f>
        <v>0</v>
      </c>
      <c r="O934" s="589"/>
      <c r="P934" s="542"/>
      <c r="Q934" s="580"/>
      <c r="R934" s="584"/>
      <c r="S934" s="585"/>
      <c r="T934" s="588">
        <f>R934-P934</f>
        <v>0</v>
      </c>
      <c r="U934" s="588"/>
      <c r="V934" s="542"/>
      <c r="W934" s="543"/>
      <c r="X934" s="593"/>
      <c r="Y934" s="543"/>
      <c r="Z934" s="542"/>
      <c r="AA934" s="543"/>
      <c r="AB934" s="542"/>
      <c r="AC934" s="543"/>
      <c r="AD934" s="542"/>
      <c r="AE934" s="580"/>
      <c r="AF934" s="584"/>
      <c r="AG934" s="585"/>
      <c r="AH934" s="595">
        <f>IF(AD934=0,0,(AF934/AD934)*100)</f>
        <v>0</v>
      </c>
      <c r="AI934" s="596"/>
      <c r="AJ934" s="542"/>
      <c r="AK934" s="580"/>
      <c r="AL934" s="584"/>
      <c r="AM934" s="585"/>
      <c r="AN934" s="595">
        <f>IF(AJ934=0,0,(AL934/AJ934)*100)</f>
        <v>0</v>
      </c>
      <c r="AO934" s="596"/>
      <c r="AP934" s="542"/>
      <c r="AQ934" s="580"/>
      <c r="AR934" s="584"/>
      <c r="AS934" s="585"/>
      <c r="AT934" s="595">
        <f>IF(AP934=0,0,(AR934/AP934)*100)</f>
        <v>0</v>
      </c>
      <c r="AU934" s="596"/>
      <c r="AV934" s="599">
        <f>AD934+AJ934+AP934</f>
        <v>0</v>
      </c>
      <c r="AW934" s="600"/>
      <c r="AX934" s="630">
        <f>AF934+AL934+AR934</f>
        <v>0</v>
      </c>
      <c r="AY934" s="631"/>
      <c r="AZ934" s="595">
        <f>IF(AV934=0,0,(AX934/AV934)*100)</f>
        <v>0</v>
      </c>
      <c r="BA934" s="596"/>
      <c r="BB934" s="542"/>
      <c r="BC934" s="580"/>
      <c r="BD934" s="584"/>
      <c r="BE934" s="585"/>
      <c r="BF934" s="595">
        <f>IF(BB934=0,0,(BD934/BB934)*100)</f>
        <v>0</v>
      </c>
      <c r="BG934" s="596"/>
      <c r="BH934" s="599">
        <f>AV934+BB934</f>
        <v>0</v>
      </c>
      <c r="BI934" s="600"/>
      <c r="BJ934" s="630">
        <f>AX934+BD934</f>
        <v>0</v>
      </c>
      <c r="BK934" s="631"/>
      <c r="BL934" s="595">
        <f>IF(BH934=0,0,(BJ934/BH934)*100)</f>
        <v>0</v>
      </c>
      <c r="BM934" s="596"/>
      <c r="BN934" s="656">
        <f>(AF934*2)+(AL934*2)+(AR934*3)+BD934</f>
        <v>0</v>
      </c>
      <c r="BO934" s="657"/>
      <c r="BP934" s="658"/>
      <c r="BQ934" s="676">
        <f t="shared" ref="BQ934" si="901">IF(BS934=0,0,50*BR934/BS934)</f>
        <v>0</v>
      </c>
      <c r="BR934" s="662">
        <f t="shared" ref="BR934" si="902">(BN934*BU$896)+(N934*BU$897)+(Z934*BU$898)+(R934*BU$899)+(X934*BU$900)+(AB934*BU$901)+(V934*BU$906)</f>
        <v>0</v>
      </c>
      <c r="BS934" s="662">
        <f t="shared" ref="BS934" si="903">((BB934-BD934)*BU$903)+((AV934-AX934)*BU$902)+(H934*BU$904)+(P934*BU$905)</f>
        <v>0</v>
      </c>
      <c r="BT934" s="15"/>
      <c r="BU934" s="15"/>
      <c r="BV934" s="95"/>
    </row>
    <row r="935" spans="1:77" ht="22.5" customHeight="1" thickBot="1" x14ac:dyDescent="0.3">
      <c r="A935" s="95"/>
      <c r="B935" s="571"/>
      <c r="C935" s="642" t="str">
        <f>IF(ROSTER!D$46="","",ROSTER!D$46)</f>
        <v/>
      </c>
      <c r="D935" s="643"/>
      <c r="E935" s="575"/>
      <c r="F935" s="577"/>
      <c r="G935" s="583"/>
      <c r="H935" s="579"/>
      <c r="I935" s="545"/>
      <c r="J935" s="544"/>
      <c r="K935" s="581"/>
      <c r="L935" s="586"/>
      <c r="M935" s="587"/>
      <c r="N935" s="590" t="s">
        <v>16</v>
      </c>
      <c r="O935" s="591"/>
      <c r="P935" s="544"/>
      <c r="Q935" s="581"/>
      <c r="R935" s="586"/>
      <c r="S935" s="587"/>
      <c r="T935" s="592" t="s">
        <v>16</v>
      </c>
      <c r="U935" s="592"/>
      <c r="V935" s="544"/>
      <c r="W935" s="545"/>
      <c r="X935" s="594"/>
      <c r="Y935" s="545"/>
      <c r="Z935" s="544"/>
      <c r="AA935" s="545"/>
      <c r="AB935" s="544"/>
      <c r="AC935" s="545"/>
      <c r="AD935" s="544"/>
      <c r="AE935" s="581"/>
      <c r="AF935" s="586"/>
      <c r="AG935" s="587"/>
      <c r="AH935" s="597"/>
      <c r="AI935" s="598"/>
      <c r="AJ935" s="544"/>
      <c r="AK935" s="581"/>
      <c r="AL935" s="586"/>
      <c r="AM935" s="587"/>
      <c r="AN935" s="597"/>
      <c r="AO935" s="598"/>
      <c r="AP935" s="544"/>
      <c r="AQ935" s="581"/>
      <c r="AR935" s="586"/>
      <c r="AS935" s="587"/>
      <c r="AT935" s="597"/>
      <c r="AU935" s="598"/>
      <c r="AV935" s="601"/>
      <c r="AW935" s="602"/>
      <c r="AX935" s="701"/>
      <c r="AY935" s="702"/>
      <c r="AZ935" s="597"/>
      <c r="BA935" s="598"/>
      <c r="BB935" s="544"/>
      <c r="BC935" s="581"/>
      <c r="BD935" s="586"/>
      <c r="BE935" s="587"/>
      <c r="BF935" s="597"/>
      <c r="BG935" s="598"/>
      <c r="BH935" s="601"/>
      <c r="BI935" s="602"/>
      <c r="BJ935" s="701"/>
      <c r="BK935" s="702"/>
      <c r="BL935" s="597"/>
      <c r="BM935" s="598"/>
      <c r="BN935" s="659"/>
      <c r="BO935" s="660"/>
      <c r="BP935" s="661"/>
      <c r="BQ935" s="677"/>
      <c r="BR935" s="663"/>
      <c r="BS935" s="663"/>
      <c r="BT935" s="15"/>
      <c r="BU935" s="15"/>
      <c r="BV935" s="95"/>
    </row>
    <row r="936" spans="1:77" s="21" customFormat="1" ht="33.4" customHeight="1" x14ac:dyDescent="0.45">
      <c r="A936" s="98"/>
      <c r="B936" s="612"/>
      <c r="C936" s="613"/>
      <c r="D936" s="613" t="s">
        <v>10</v>
      </c>
      <c r="E936" s="616"/>
      <c r="F936" s="279"/>
      <c r="G936" s="279"/>
      <c r="H936" s="517">
        <f>SUM(H896:I935)</f>
        <v>0</v>
      </c>
      <c r="I936" s="618"/>
      <c r="J936" s="517">
        <f>SUM(J896:K935)</f>
        <v>0</v>
      </c>
      <c r="K936" s="618"/>
      <c r="L936" s="620">
        <f>SUM(L896:M935)</f>
        <v>0</v>
      </c>
      <c r="M936" s="621"/>
      <c r="N936" s="548">
        <f>L936+J936</f>
        <v>0</v>
      </c>
      <c r="O936" s="518"/>
      <c r="P936" s="620">
        <f>SUM(P896:Q935)</f>
        <v>0</v>
      </c>
      <c r="Q936" s="618"/>
      <c r="R936" s="620">
        <f>SUM(R896:S935)</f>
        <v>0</v>
      </c>
      <c r="S936" s="621"/>
      <c r="T936" s="548">
        <f>R936-P936</f>
        <v>0</v>
      </c>
      <c r="U936" s="518"/>
      <c r="V936" s="517">
        <f>SUM(V896:W935)</f>
        <v>0</v>
      </c>
      <c r="W936" s="518"/>
      <c r="X936" s="621">
        <f>SUM(X896:Y935)</f>
        <v>0</v>
      </c>
      <c r="Y936" s="621"/>
      <c r="Z936" s="517">
        <f>SUM(Z896:AA935)</f>
        <v>0</v>
      </c>
      <c r="AA936" s="518"/>
      <c r="AB936" s="517">
        <f>SUM(AB896:AC935)</f>
        <v>0</v>
      </c>
      <c r="AC936" s="518"/>
      <c r="AD936" s="621">
        <f>SUM(AD896:AE935)</f>
        <v>0</v>
      </c>
      <c r="AE936" s="618"/>
      <c r="AF936" s="620">
        <f>SUM(AF896:AG935)</f>
        <v>0</v>
      </c>
      <c r="AG936" s="621"/>
      <c r="AH936" s="548">
        <f>IF(AD936=0,0,(AF936/AD936)*100)</f>
        <v>0</v>
      </c>
      <c r="AI936" s="518"/>
      <c r="AJ936" s="620">
        <f>SUM(AJ896:AK935)</f>
        <v>0</v>
      </c>
      <c r="AK936" s="618"/>
      <c r="AL936" s="620">
        <f>SUM(AL896:AM935)</f>
        <v>0</v>
      </c>
      <c r="AM936" s="621"/>
      <c r="AN936" s="548">
        <f>IF(AJ936=0,0,(AL936/AJ936)*100)</f>
        <v>0</v>
      </c>
      <c r="AO936" s="518"/>
      <c r="AP936" s="620">
        <f>SUM(AP896:AQ935)</f>
        <v>0</v>
      </c>
      <c r="AQ936" s="618"/>
      <c r="AR936" s="620">
        <f>SUM(AR896:AS935)</f>
        <v>0</v>
      </c>
      <c r="AS936" s="621"/>
      <c r="AT936" s="548">
        <f>IF(AP936=0,0,(AR936/AP936)*100)</f>
        <v>0</v>
      </c>
      <c r="AU936" s="518"/>
      <c r="AV936" s="517">
        <f>AD936+AJ936+AP936</f>
        <v>0</v>
      </c>
      <c r="AW936" s="618"/>
      <c r="AX936" s="620">
        <f>AF936+AL936+AR936</f>
        <v>0</v>
      </c>
      <c r="AY936" s="624"/>
      <c r="AZ936" s="548">
        <f>IF(AV936=0,0,(AX936/AV936)*100)</f>
        <v>0</v>
      </c>
      <c r="BA936" s="518"/>
      <c r="BB936" s="620">
        <f>SUM(BB896:BC935)</f>
        <v>0</v>
      </c>
      <c r="BC936" s="618"/>
      <c r="BD936" s="620">
        <f>SUM(BD896:BE935)</f>
        <v>0</v>
      </c>
      <c r="BE936" s="621"/>
      <c r="BF936" s="548">
        <f>IF(BB936=0,0,(BD936/BB936)*100)</f>
        <v>0</v>
      </c>
      <c r="BG936" s="518"/>
      <c r="BH936" s="517">
        <f>AV936+BB936</f>
        <v>0</v>
      </c>
      <c r="BI936" s="618"/>
      <c r="BJ936" s="620">
        <f>AX936+BD936</f>
        <v>0</v>
      </c>
      <c r="BK936" s="624"/>
      <c r="BL936" s="548">
        <f>IF(BH936=0,0,(BJ936/BH936)*100)</f>
        <v>0</v>
      </c>
      <c r="BM936" s="664"/>
      <c r="BN936" s="666">
        <f>SUM(BN896:BP935)</f>
        <v>0</v>
      </c>
      <c r="BO936" s="667"/>
      <c r="BP936" s="668"/>
      <c r="BQ936" s="681">
        <f>SUM(BQ896:BQ935)</f>
        <v>0</v>
      </c>
      <c r="BR936" s="685">
        <f t="shared" ref="BR936" si="904">(BN936*BU$896)+(N936*BU$897)+(Z936*BU$898)+(R936*BU$899)+(X936*BU$900)+(AB936*BU$901)+(V936*BU$906)</f>
        <v>0</v>
      </c>
      <c r="BS936" s="683">
        <f t="shared" ref="BS936" si="905">((BB936-BD936)*BU$903)+((AV936-AX936)*BU$902)+(H936*BU$904)+(P936*BU$905)</f>
        <v>0</v>
      </c>
      <c r="BT936" s="20"/>
      <c r="BU936" s="20"/>
      <c r="BV936" s="98"/>
    </row>
    <row r="937" spans="1:77" s="21" customFormat="1" ht="33.950000000000003" customHeight="1" thickBot="1" x14ac:dyDescent="0.5">
      <c r="A937" s="98"/>
      <c r="B937" s="614"/>
      <c r="C937" s="615"/>
      <c r="D937" s="615"/>
      <c r="E937" s="617"/>
      <c r="F937" s="280"/>
      <c r="G937" s="280"/>
      <c r="H937" s="519"/>
      <c r="I937" s="619"/>
      <c r="J937" s="519"/>
      <c r="K937" s="619"/>
      <c r="L937" s="622"/>
      <c r="M937" s="623"/>
      <c r="N937" s="549" t="s">
        <v>16</v>
      </c>
      <c r="O937" s="520"/>
      <c r="P937" s="622"/>
      <c r="Q937" s="619"/>
      <c r="R937" s="622"/>
      <c r="S937" s="623"/>
      <c r="T937" s="549" t="s">
        <v>16</v>
      </c>
      <c r="U937" s="520"/>
      <c r="V937" s="519"/>
      <c r="W937" s="520"/>
      <c r="X937" s="623"/>
      <c r="Y937" s="623"/>
      <c r="Z937" s="519"/>
      <c r="AA937" s="520"/>
      <c r="AB937" s="519"/>
      <c r="AC937" s="520"/>
      <c r="AD937" s="623"/>
      <c r="AE937" s="619"/>
      <c r="AF937" s="622"/>
      <c r="AG937" s="623"/>
      <c r="AH937" s="549"/>
      <c r="AI937" s="520"/>
      <c r="AJ937" s="622"/>
      <c r="AK937" s="619"/>
      <c r="AL937" s="622"/>
      <c r="AM937" s="623"/>
      <c r="AN937" s="549"/>
      <c r="AO937" s="520"/>
      <c r="AP937" s="622"/>
      <c r="AQ937" s="619"/>
      <c r="AR937" s="622"/>
      <c r="AS937" s="623"/>
      <c r="AT937" s="549"/>
      <c r="AU937" s="520"/>
      <c r="AV937" s="519"/>
      <c r="AW937" s="619"/>
      <c r="AX937" s="622"/>
      <c r="AY937" s="625"/>
      <c r="AZ937" s="549"/>
      <c r="BA937" s="520"/>
      <c r="BB937" s="622"/>
      <c r="BC937" s="619"/>
      <c r="BD937" s="622"/>
      <c r="BE937" s="623"/>
      <c r="BF937" s="549"/>
      <c r="BG937" s="520"/>
      <c r="BH937" s="519"/>
      <c r="BI937" s="619"/>
      <c r="BJ937" s="622"/>
      <c r="BK937" s="625"/>
      <c r="BL937" s="549"/>
      <c r="BM937" s="665"/>
      <c r="BN937" s="669"/>
      <c r="BO937" s="670"/>
      <c r="BP937" s="671"/>
      <c r="BQ937" s="682"/>
      <c r="BR937" s="686"/>
      <c r="BS937" s="684"/>
      <c r="BT937" s="20"/>
      <c r="BU937" s="20"/>
      <c r="BV937" s="98"/>
    </row>
    <row r="938" spans="1:77" s="21" customFormat="1" ht="33" customHeight="1" thickBot="1" x14ac:dyDescent="0.5">
      <c r="A938" s="98"/>
      <c r="B938" s="612"/>
      <c r="C938" s="613"/>
      <c r="D938" s="613" t="s">
        <v>13</v>
      </c>
      <c r="E938" s="616"/>
      <c r="F938" s="281"/>
      <c r="G938" s="282"/>
      <c r="H938" s="528"/>
      <c r="I938" s="636"/>
      <c r="J938" s="528"/>
      <c r="K938" s="636"/>
      <c r="L938" s="638"/>
      <c r="M938" s="639"/>
      <c r="N938" s="548">
        <f>J938+L938</f>
        <v>0</v>
      </c>
      <c r="O938" s="518"/>
      <c r="P938" s="638"/>
      <c r="Q938" s="636"/>
      <c r="R938" s="638"/>
      <c r="S938" s="639"/>
      <c r="T938" s="548">
        <f>R938-P938</f>
        <v>0</v>
      </c>
      <c r="U938" s="518"/>
      <c r="V938" s="528"/>
      <c r="W938" s="529"/>
      <c r="X938" s="528"/>
      <c r="Y938" s="529"/>
      <c r="Z938" s="528"/>
      <c r="AA938" s="529"/>
      <c r="AB938" s="528"/>
      <c r="AC938" s="529"/>
      <c r="AD938" s="639"/>
      <c r="AE938" s="636"/>
      <c r="AF938" s="638"/>
      <c r="AG938" s="639"/>
      <c r="AH938" s="548">
        <f>IF(AD938=0,0,(AF938/AD938)*100)</f>
        <v>0</v>
      </c>
      <c r="AI938" s="518"/>
      <c r="AJ938" s="638"/>
      <c r="AK938" s="636"/>
      <c r="AL938" s="638"/>
      <c r="AM938" s="639"/>
      <c r="AN938" s="548">
        <f>IF(AJ938=0,0,(AL938/AJ938)*100)</f>
        <v>0</v>
      </c>
      <c r="AO938" s="518"/>
      <c r="AP938" s="638"/>
      <c r="AQ938" s="636"/>
      <c r="AR938" s="638"/>
      <c r="AS938" s="639"/>
      <c r="AT938" s="548">
        <f>IF(AP938=0,0,(AR938/AP938)*100)</f>
        <v>0</v>
      </c>
      <c r="AU938" s="518"/>
      <c r="AV938" s="517">
        <f>AD938+AJ938+AP938</f>
        <v>0</v>
      </c>
      <c r="AW938" s="618"/>
      <c r="AX938" s="620">
        <f>AF938+AL938+AR938</f>
        <v>0</v>
      </c>
      <c r="AY938" s="624"/>
      <c r="AZ938" s="548">
        <f>IF(AV938=0,0,(AX938/AV938)*100)</f>
        <v>0</v>
      </c>
      <c r="BA938" s="518"/>
      <c r="BB938" s="638"/>
      <c r="BC938" s="636"/>
      <c r="BD938" s="638"/>
      <c r="BE938" s="639"/>
      <c r="BF938" s="548">
        <f>IF(BB938=0,0,(BD938/BB938)*100)</f>
        <v>0</v>
      </c>
      <c r="BG938" s="518"/>
      <c r="BH938" s="517">
        <f>AV938+BB938</f>
        <v>0</v>
      </c>
      <c r="BI938" s="618"/>
      <c r="BJ938" s="620">
        <f>AX938+BD938</f>
        <v>0</v>
      </c>
      <c r="BK938" s="624"/>
      <c r="BL938" s="548">
        <f>IF(BH938=0,0,(BJ938/BH938)*100)</f>
        <v>0</v>
      </c>
      <c r="BM938" s="664"/>
      <c r="BN938" s="693">
        <f>(AF938*2)+(AL938*2)+(AR938*3)+BD938</f>
        <v>0</v>
      </c>
      <c r="BO938" s="694"/>
      <c r="BP938" s="695"/>
      <c r="BQ938" s="699"/>
      <c r="BR938" s="283"/>
      <c r="BS938" s="284"/>
      <c r="BT938" s="20"/>
      <c r="BU938" s="20"/>
      <c r="BV938" s="98"/>
    </row>
    <row r="939" spans="1:77" s="21" customFormat="1" ht="33.75" customHeight="1" thickBot="1" x14ac:dyDescent="0.5">
      <c r="A939" s="98"/>
      <c r="B939" s="285"/>
      <c r="C939" s="286"/>
      <c r="D939" s="634"/>
      <c r="E939" s="635"/>
      <c r="F939" s="287"/>
      <c r="G939" s="287"/>
      <c r="H939" s="530"/>
      <c r="I939" s="637"/>
      <c r="J939" s="530"/>
      <c r="K939" s="637"/>
      <c r="L939" s="640"/>
      <c r="M939" s="641"/>
      <c r="N939" s="549">
        <f>IF((N936+N938)=0,0,N936/(N936+N938)*100)</f>
        <v>0</v>
      </c>
      <c r="O939" s="520"/>
      <c r="P939" s="640"/>
      <c r="Q939" s="637"/>
      <c r="R939" s="640"/>
      <c r="S939" s="641"/>
      <c r="T939" s="549"/>
      <c r="U939" s="520"/>
      <c r="V939" s="530"/>
      <c r="W939" s="531"/>
      <c r="X939" s="530"/>
      <c r="Y939" s="531"/>
      <c r="Z939" s="530"/>
      <c r="AA939" s="531"/>
      <c r="AB939" s="530"/>
      <c r="AC939" s="531"/>
      <c r="AD939" s="641"/>
      <c r="AE939" s="637"/>
      <c r="AF939" s="640"/>
      <c r="AG939" s="641"/>
      <c r="AH939" s="549"/>
      <c r="AI939" s="520"/>
      <c r="AJ939" s="640"/>
      <c r="AK939" s="637"/>
      <c r="AL939" s="640"/>
      <c r="AM939" s="641"/>
      <c r="AN939" s="549"/>
      <c r="AO939" s="520"/>
      <c r="AP939" s="640"/>
      <c r="AQ939" s="637"/>
      <c r="AR939" s="640"/>
      <c r="AS939" s="641"/>
      <c r="AT939" s="549"/>
      <c r="AU939" s="520"/>
      <c r="AV939" s="519"/>
      <c r="AW939" s="619"/>
      <c r="AX939" s="622"/>
      <c r="AY939" s="625"/>
      <c r="AZ939" s="549"/>
      <c r="BA939" s="520"/>
      <c r="BB939" s="640"/>
      <c r="BC939" s="637"/>
      <c r="BD939" s="640"/>
      <c r="BE939" s="641"/>
      <c r="BF939" s="549"/>
      <c r="BG939" s="520"/>
      <c r="BH939" s="519"/>
      <c r="BI939" s="619"/>
      <c r="BJ939" s="622"/>
      <c r="BK939" s="625"/>
      <c r="BL939" s="549"/>
      <c r="BM939" s="665"/>
      <c r="BN939" s="696"/>
      <c r="BO939" s="697"/>
      <c r="BP939" s="698"/>
      <c r="BQ939" s="700"/>
      <c r="BR939" s="79"/>
      <c r="BS939" s="79"/>
      <c r="BT939" s="20"/>
      <c r="BU939" s="20"/>
      <c r="BV939" s="98"/>
    </row>
    <row r="940" spans="1:77" ht="16.5" customHeight="1" thickTop="1" thickBot="1" x14ac:dyDescent="0.5">
      <c r="A940" s="95"/>
      <c r="B940" s="288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289"/>
      <c r="AI940" s="289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89"/>
      <c r="BR940" s="674">
        <f>IF((J936+L938)=0,0,(J936/(J936+L938)*100)%)</f>
        <v>0</v>
      </c>
      <c r="BS940" s="675"/>
      <c r="BT940" s="674">
        <f>IF((L936+J938)=0,0,(L936/(L936+J938)*100)%)</f>
        <v>0</v>
      </c>
      <c r="BU940" s="675"/>
      <c r="BV940" s="95"/>
    </row>
    <row r="941" spans="1:77" s="23" customFormat="1" ht="79.5" customHeight="1" thickTop="1" thickBot="1" x14ac:dyDescent="0.55000000000000004">
      <c r="A941" s="99"/>
      <c r="B941" s="565" t="s">
        <v>64</v>
      </c>
      <c r="C941" s="566"/>
      <c r="D941" s="113"/>
      <c r="E941" s="532" t="s">
        <v>54</v>
      </c>
      <c r="F941" s="532"/>
      <c r="G941" s="532"/>
      <c r="H941" s="532"/>
      <c r="I941" s="94"/>
      <c r="J941" s="533"/>
      <c r="K941" s="534"/>
      <c r="L941" s="535"/>
      <c r="M941" s="290"/>
      <c r="N941" s="533"/>
      <c r="O941" s="534"/>
      <c r="P941" s="535"/>
      <c r="Q941" s="536" t="s">
        <v>47</v>
      </c>
      <c r="R941" s="537"/>
      <c r="S941" s="537"/>
      <c r="T941" s="538"/>
      <c r="U941" s="533"/>
      <c r="V941" s="534"/>
      <c r="W941" s="535"/>
      <c r="X941" s="290"/>
      <c r="Y941" s="533"/>
      <c r="Z941" s="534"/>
      <c r="AA941" s="535"/>
      <c r="AB941" s="536" t="s">
        <v>49</v>
      </c>
      <c r="AC941" s="537"/>
      <c r="AD941" s="537"/>
      <c r="AE941" s="538"/>
      <c r="AF941" s="533"/>
      <c r="AG941" s="534"/>
      <c r="AH941" s="535"/>
      <c r="AI941" s="290"/>
      <c r="AJ941" s="533"/>
      <c r="AK941" s="534"/>
      <c r="AL941" s="535"/>
      <c r="AM941" s="536" t="s">
        <v>53</v>
      </c>
      <c r="AN941" s="537"/>
      <c r="AO941" s="537"/>
      <c r="AP941" s="538"/>
      <c r="AQ941" s="533"/>
      <c r="AR941" s="534"/>
      <c r="AS941" s="535"/>
      <c r="AT941" s="72"/>
      <c r="AU941" s="533"/>
      <c r="AV941" s="534"/>
      <c r="AW941" s="535"/>
      <c r="AX941" s="291"/>
      <c r="AY941" s="291"/>
      <c r="AZ941" s="291"/>
      <c r="BA941" s="291"/>
      <c r="BB941" s="567" t="s">
        <v>20</v>
      </c>
      <c r="BC941" s="567"/>
      <c r="BD941" s="567"/>
      <c r="BE941" s="567"/>
      <c r="BF941" s="568"/>
      <c r="BG941" s="539">
        <f>BN936</f>
        <v>0</v>
      </c>
      <c r="BH941" s="540"/>
      <c r="BI941" s="541"/>
      <c r="BJ941" s="292"/>
      <c r="BK941" s="539">
        <f>BN938</f>
        <v>0</v>
      </c>
      <c r="BL941" s="540"/>
      <c r="BM941" s="541"/>
      <c r="BN941" s="73"/>
      <c r="BO941" s="73"/>
      <c r="BP941" s="73"/>
      <c r="BQ941" s="90"/>
      <c r="BR941" s="24"/>
      <c r="BS941" s="24"/>
      <c r="BT941" s="22"/>
      <c r="BU941" s="22"/>
      <c r="BV941" s="99"/>
    </row>
    <row r="942" spans="1:77" ht="15.6" customHeight="1" thickTop="1" thickBot="1" x14ac:dyDescent="0.55000000000000004">
      <c r="A942" s="95"/>
      <c r="B942" s="293"/>
      <c r="C942" s="67"/>
      <c r="D942" s="67"/>
      <c r="E942" s="294"/>
      <c r="F942" s="295"/>
      <c r="G942" s="295"/>
      <c r="H942" s="94"/>
      <c r="I942" s="94"/>
      <c r="J942" s="296"/>
      <c r="K942" s="296"/>
      <c r="L942" s="296"/>
      <c r="M942" s="296"/>
      <c r="N942" s="296"/>
      <c r="O942" s="296"/>
      <c r="P942" s="296"/>
      <c r="Q942" s="295"/>
      <c r="R942" s="295"/>
      <c r="S942" s="295"/>
      <c r="T942" s="295"/>
      <c r="U942" s="296"/>
      <c r="V942" s="296"/>
      <c r="W942" s="296"/>
      <c r="X942" s="297"/>
      <c r="Y942" s="296"/>
      <c r="Z942" s="296"/>
      <c r="AA942" s="296"/>
      <c r="AB942" s="295"/>
      <c r="AC942" s="295"/>
      <c r="AD942" s="295"/>
      <c r="AE942" s="295"/>
      <c r="AF942" s="296"/>
      <c r="AG942" s="296"/>
      <c r="AH942" s="296"/>
      <c r="AI942" s="296"/>
      <c r="AJ942" s="297"/>
      <c r="AK942" s="297"/>
      <c r="AL942" s="296"/>
      <c r="AM942" s="295"/>
      <c r="AN942" s="295"/>
      <c r="AO942" s="295"/>
      <c r="AP942" s="295"/>
      <c r="AQ942" s="296"/>
      <c r="AR942" s="296"/>
      <c r="AS942" s="296"/>
      <c r="AT942" s="296"/>
      <c r="AU942" s="296"/>
      <c r="AV942" s="72"/>
      <c r="AW942" s="72"/>
      <c r="AX942" s="74"/>
      <c r="AY942" s="74"/>
      <c r="AZ942" s="74"/>
      <c r="BA942" s="74"/>
      <c r="BB942" s="295"/>
      <c r="BC942" s="298"/>
      <c r="BD942" s="298"/>
      <c r="BE942" s="299"/>
      <c r="BF942" s="300"/>
      <c r="BG942" s="301"/>
      <c r="BH942" s="301"/>
      <c r="BI942" s="72"/>
      <c r="BJ942" s="302"/>
      <c r="BK942" s="303"/>
      <c r="BL942" s="303"/>
      <c r="BM942" s="72"/>
      <c r="BN942" s="74"/>
      <c r="BO942" s="74"/>
      <c r="BP942" s="74"/>
      <c r="BQ942" s="91"/>
      <c r="BR942" s="25"/>
      <c r="BS942" s="25"/>
      <c r="BT942" s="15"/>
      <c r="BU942" s="15"/>
      <c r="BV942" s="95"/>
    </row>
    <row r="943" spans="1:77" s="23" customFormat="1" ht="79.5" customHeight="1" thickTop="1" thickBot="1" x14ac:dyDescent="0.55000000000000004">
      <c r="A943" s="99"/>
      <c r="B943" s="569" t="s">
        <v>46</v>
      </c>
      <c r="C943" s="567"/>
      <c r="D943" s="113"/>
      <c r="E943" s="532" t="s">
        <v>55</v>
      </c>
      <c r="F943" s="532"/>
      <c r="G943" s="532"/>
      <c r="H943" s="532"/>
      <c r="I943" s="94"/>
      <c r="J943" s="539">
        <f>J941</f>
        <v>0</v>
      </c>
      <c r="K943" s="540"/>
      <c r="L943" s="541"/>
      <c r="M943" s="290"/>
      <c r="N943" s="539">
        <f>N941</f>
        <v>0</v>
      </c>
      <c r="O943" s="540"/>
      <c r="P943" s="541"/>
      <c r="Q943" s="536" t="s">
        <v>51</v>
      </c>
      <c r="R943" s="537"/>
      <c r="S943" s="537"/>
      <c r="T943" s="538"/>
      <c r="U943" s="539">
        <f>U941-J941</f>
        <v>0</v>
      </c>
      <c r="V943" s="540"/>
      <c r="W943" s="541"/>
      <c r="X943" s="290"/>
      <c r="Y943" s="539">
        <f>Y941-N941</f>
        <v>0</v>
      </c>
      <c r="Z943" s="540"/>
      <c r="AA943" s="541"/>
      <c r="AB943" s="536" t="s">
        <v>50</v>
      </c>
      <c r="AC943" s="537"/>
      <c r="AD943" s="537"/>
      <c r="AE943" s="538"/>
      <c r="AF943" s="539">
        <f>AF941-U941</f>
        <v>0</v>
      </c>
      <c r="AG943" s="540"/>
      <c r="AH943" s="541"/>
      <c r="AI943" s="290"/>
      <c r="AJ943" s="539">
        <f>AJ941-Y941</f>
        <v>0</v>
      </c>
      <c r="AK943" s="540"/>
      <c r="AL943" s="541"/>
      <c r="AM943" s="536" t="s">
        <v>52</v>
      </c>
      <c r="AN943" s="537"/>
      <c r="AO943" s="537"/>
      <c r="AP943" s="538"/>
      <c r="AQ943" s="539">
        <f>AQ941-AF941</f>
        <v>0</v>
      </c>
      <c r="AR943" s="540"/>
      <c r="AS943" s="541"/>
      <c r="AT943" s="72"/>
      <c r="AU943" s="539">
        <f>AU941-AJ941</f>
        <v>0</v>
      </c>
      <c r="AV943" s="540"/>
      <c r="AW943" s="541"/>
      <c r="AX943" s="291"/>
      <c r="AY943" s="291"/>
      <c r="AZ943" s="291"/>
      <c r="BA943" s="291"/>
      <c r="BB943" s="567" t="s">
        <v>45</v>
      </c>
      <c r="BC943" s="567"/>
      <c r="BD943" s="567"/>
      <c r="BE943" s="567"/>
      <c r="BF943" s="568"/>
      <c r="BG943" s="539">
        <f>BG941-AQ941</f>
        <v>0</v>
      </c>
      <c r="BH943" s="540"/>
      <c r="BI943" s="541"/>
      <c r="BJ943" s="304"/>
      <c r="BK943" s="539">
        <f>BK941-AU941</f>
        <v>0</v>
      </c>
      <c r="BL943" s="540"/>
      <c r="BM943" s="541"/>
      <c r="BN943" s="73"/>
      <c r="BO943" s="73"/>
      <c r="BP943" s="73"/>
      <c r="BQ943" s="90"/>
      <c r="BR943" s="24"/>
      <c r="BS943" s="24"/>
      <c r="BT943" s="22"/>
      <c r="BU943" s="22"/>
      <c r="BV943" s="99"/>
      <c r="BY943" s="21"/>
    </row>
    <row r="944" spans="1:77" ht="18.75" customHeight="1" thickTop="1" thickBot="1" x14ac:dyDescent="0.5">
      <c r="A944" s="95"/>
      <c r="B944" s="305"/>
      <c r="C944" s="71"/>
      <c r="D944" s="71"/>
      <c r="E944" s="71"/>
      <c r="F944" s="92"/>
      <c r="G944" s="92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306"/>
      <c r="AI944" s="306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03" t="s">
        <v>153</v>
      </c>
      <c r="BD944" s="703"/>
      <c r="BE944" s="703"/>
      <c r="BF944" s="703"/>
      <c r="BG944" s="703"/>
      <c r="BH944" s="703"/>
      <c r="BI944" s="703"/>
      <c r="BJ944" s="703"/>
      <c r="BK944" s="703"/>
      <c r="BL944" s="703"/>
      <c r="BM944" s="703"/>
      <c r="BN944" s="703"/>
      <c r="BO944" s="703"/>
      <c r="BP944" s="703"/>
      <c r="BQ944" s="318"/>
      <c r="BR944" s="319"/>
      <c r="BS944" s="319"/>
      <c r="BT944" s="15"/>
      <c r="BU944" s="15"/>
      <c r="BV944" s="95"/>
    </row>
    <row r="945" spans="1:79" s="93" customFormat="1" ht="13.5" customHeight="1" thickTop="1" x14ac:dyDescent="0.45">
      <c r="A945" s="95"/>
      <c r="B945" s="99"/>
      <c r="C945" s="95"/>
      <c r="D945" s="95"/>
      <c r="E945" s="95"/>
      <c r="F945" s="96"/>
      <c r="G945" s="96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254"/>
      <c r="AI945" s="254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7"/>
      <c r="BR945" s="97"/>
      <c r="BS945" s="97"/>
      <c r="BT945" s="95"/>
      <c r="BU945" s="95"/>
      <c r="BV945" s="95"/>
    </row>
    <row r="946" spans="1:79" s="17" customFormat="1" ht="33.75" x14ac:dyDescent="0.5">
      <c r="A946" s="255"/>
      <c r="B946" s="604" t="s">
        <v>9</v>
      </c>
      <c r="C946" s="604"/>
      <c r="D946" s="604"/>
      <c r="E946" s="604"/>
      <c r="F946" s="604"/>
      <c r="G946" s="604"/>
      <c r="H946" s="604"/>
      <c r="I946" s="604"/>
      <c r="J946" s="604"/>
      <c r="K946" s="604"/>
      <c r="L946" s="604"/>
      <c r="M946" s="604"/>
      <c r="N946" s="604"/>
      <c r="O946" s="604"/>
      <c r="P946" s="604"/>
      <c r="Q946" s="604"/>
      <c r="R946" s="604"/>
      <c r="S946" s="604"/>
      <c r="T946" s="604"/>
      <c r="U946" s="604"/>
      <c r="V946" s="604"/>
      <c r="W946" s="604"/>
      <c r="X946" s="604"/>
      <c r="Y946" s="604"/>
      <c r="Z946" s="604"/>
      <c r="AA946" s="604"/>
      <c r="AB946" s="604"/>
      <c r="AC946" s="604"/>
      <c r="AD946" s="604"/>
      <c r="AE946" s="604"/>
      <c r="AF946" s="604"/>
      <c r="AG946" s="604"/>
      <c r="AH946" s="604"/>
      <c r="AI946" s="604"/>
      <c r="AJ946" s="604"/>
      <c r="AK946" s="604"/>
      <c r="AL946" s="604"/>
      <c r="AM946" s="604"/>
      <c r="AN946" s="604"/>
      <c r="AO946" s="604"/>
      <c r="AP946" s="604"/>
      <c r="AQ946" s="604"/>
      <c r="AR946" s="604"/>
      <c r="AS946" s="604"/>
      <c r="AT946" s="604"/>
      <c r="AU946" s="604"/>
      <c r="AV946" s="604"/>
      <c r="AW946" s="604"/>
      <c r="AX946" s="604"/>
      <c r="AY946" s="604"/>
      <c r="AZ946" s="604"/>
      <c r="BA946" s="604"/>
      <c r="BB946" s="604"/>
      <c r="BC946" s="604"/>
      <c r="BD946" s="604"/>
      <c r="BE946" s="604"/>
      <c r="BF946" s="604"/>
      <c r="BG946" s="604"/>
      <c r="BH946" s="604"/>
      <c r="BI946" s="604"/>
      <c r="BJ946" s="604"/>
      <c r="BK946" s="604"/>
      <c r="BL946" s="604"/>
      <c r="BM946" s="604"/>
      <c r="BN946" s="604"/>
      <c r="BO946" s="604"/>
      <c r="BP946" s="604"/>
      <c r="BQ946" s="256"/>
      <c r="BR946" s="256"/>
      <c r="BS946" s="256"/>
      <c r="BT946" s="257"/>
      <c r="BU946" s="257"/>
      <c r="BV946" s="255"/>
    </row>
    <row r="947" spans="1:79" ht="10.9" customHeight="1" x14ac:dyDescent="0.45">
      <c r="A947" s="95"/>
      <c r="B947" s="258"/>
      <c r="C947" s="62"/>
      <c r="D947" s="62"/>
      <c r="E947" s="62"/>
      <c r="F947" s="63"/>
      <c r="G947" s="63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259"/>
      <c r="AI947" s="259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94"/>
      <c r="BQ947" s="87"/>
      <c r="BR947" s="94"/>
      <c r="BS947" s="94"/>
      <c r="BT947" s="15"/>
      <c r="BU947" s="15"/>
      <c r="BV947" s="95"/>
    </row>
    <row r="948" spans="1:79" s="18" customFormat="1" ht="36.75" customHeight="1" x14ac:dyDescent="0.45">
      <c r="A948" s="260"/>
      <c r="B948" s="258"/>
      <c r="C948" s="261"/>
      <c r="D948" s="262" t="s">
        <v>10</v>
      </c>
      <c r="E948" s="605" t="str">
        <f>IF(ROSTER!D$3="","",ROSTER!D$3)</f>
        <v/>
      </c>
      <c r="F948" s="605"/>
      <c r="G948" s="605"/>
      <c r="H948" s="605"/>
      <c r="I948" s="605"/>
      <c r="J948" s="605"/>
      <c r="K948" s="605"/>
      <c r="L948" s="605"/>
      <c r="M948" s="605"/>
      <c r="N948" s="605"/>
      <c r="O948" s="605"/>
      <c r="P948" s="605"/>
      <c r="Q948" s="605"/>
      <c r="R948" s="605"/>
      <c r="S948" s="605"/>
      <c r="T948" s="605"/>
      <c r="U948" s="605"/>
      <c r="V948" s="605"/>
      <c r="W948" s="605"/>
      <c r="X948" s="605"/>
      <c r="Y948" s="605"/>
      <c r="Z948" s="605"/>
      <c r="AA948" s="605"/>
      <c r="AB948" s="605"/>
      <c r="AC948" s="605"/>
      <c r="AD948" s="605"/>
      <c r="AE948" s="605"/>
      <c r="AF948" s="316"/>
      <c r="AG948" s="606" t="s">
        <v>11</v>
      </c>
      <c r="AH948" s="606"/>
      <c r="AI948" s="606"/>
      <c r="AJ948" s="606"/>
      <c r="AK948" s="606"/>
      <c r="AL948" s="606"/>
      <c r="AM948" s="606"/>
      <c r="AN948" s="607"/>
      <c r="AO948" s="607"/>
      <c r="AP948" s="607"/>
      <c r="AQ948" s="607"/>
      <c r="AR948" s="607"/>
      <c r="AS948" s="607"/>
      <c r="AT948" s="607"/>
      <c r="AU948" s="607"/>
      <c r="AV948" s="607"/>
      <c r="AW948" s="607"/>
      <c r="AX948" s="607"/>
      <c r="AY948" s="607"/>
      <c r="AZ948" s="607"/>
      <c r="BA948" s="607"/>
      <c r="BB948" s="607"/>
      <c r="BC948" s="607"/>
      <c r="BD948" s="607"/>
      <c r="BE948" s="607"/>
      <c r="BF948" s="607"/>
      <c r="BG948" s="607"/>
      <c r="BH948" s="607"/>
      <c r="BI948" s="607"/>
      <c r="BJ948" s="607"/>
      <c r="BK948" s="607"/>
      <c r="BL948" s="607"/>
      <c r="BM948" s="607"/>
      <c r="BN948" s="607"/>
      <c r="BO948" s="607"/>
      <c r="BP948" s="94"/>
      <c r="BQ948" s="88" t="s">
        <v>130</v>
      </c>
      <c r="BR948" s="94"/>
      <c r="BS948" s="94"/>
      <c r="BT948" s="263"/>
      <c r="BU948" s="263"/>
      <c r="BV948" s="260"/>
    </row>
    <row r="949" spans="1:79" ht="8.85" customHeight="1" x14ac:dyDescent="0.45">
      <c r="A949" s="96"/>
      <c r="B949" s="258"/>
      <c r="C949" s="259" t="s">
        <v>39</v>
      </c>
      <c r="D949" s="259"/>
      <c r="E949" s="259"/>
      <c r="F949" s="63"/>
      <c r="G949" s="63"/>
      <c r="H949" s="259"/>
      <c r="I949" s="259"/>
      <c r="J949" s="317"/>
      <c r="K949" s="317"/>
      <c r="L949" s="317"/>
      <c r="M949" s="317"/>
      <c r="N949" s="317"/>
      <c r="O949" s="317"/>
      <c r="P949" s="317"/>
      <c r="Q949" s="317"/>
      <c r="R949" s="317"/>
      <c r="S949" s="317"/>
      <c r="T949" s="317"/>
      <c r="U949" s="317"/>
      <c r="V949" s="317"/>
      <c r="W949" s="317"/>
      <c r="X949" s="317"/>
      <c r="Y949" s="317"/>
      <c r="Z949" s="317"/>
      <c r="AA949" s="317"/>
      <c r="AB949" s="317"/>
      <c r="AC949" s="317"/>
      <c r="AD949" s="317"/>
      <c r="AE949" s="317"/>
      <c r="AF949" s="317"/>
      <c r="AG949" s="317"/>
      <c r="AH949" s="317"/>
      <c r="AI949" s="259"/>
      <c r="AJ949" s="264"/>
      <c r="AK949" s="265"/>
      <c r="AL949" s="265"/>
      <c r="AM949" s="265"/>
      <c r="AN949" s="265"/>
      <c r="AO949" s="265"/>
      <c r="AP949" s="265"/>
      <c r="AQ949" s="266"/>
      <c r="AR949" s="266"/>
      <c r="AS949" s="266"/>
      <c r="AT949" s="266"/>
      <c r="AU949" s="266"/>
      <c r="AV949" s="266"/>
      <c r="AW949" s="266"/>
      <c r="AX949" s="266"/>
      <c r="AY949" s="266"/>
      <c r="AZ949" s="266"/>
      <c r="BA949" s="266"/>
      <c r="BB949" s="266"/>
      <c r="BC949" s="266"/>
      <c r="BD949" s="266"/>
      <c r="BE949" s="266"/>
      <c r="BF949" s="266"/>
      <c r="BG949" s="266"/>
      <c r="BH949" s="266"/>
      <c r="BI949" s="266"/>
      <c r="BJ949" s="266"/>
      <c r="BK949" s="266"/>
      <c r="BL949" s="266"/>
      <c r="BM949" s="266"/>
      <c r="BN949" s="266"/>
      <c r="BO949" s="266"/>
      <c r="BP949" s="266"/>
      <c r="BQ949" s="267"/>
      <c r="BR949" s="267"/>
      <c r="BS949" s="267"/>
      <c r="BT949" s="268"/>
      <c r="BU949" s="268"/>
      <c r="BV949" s="96"/>
    </row>
    <row r="950" spans="1:79" s="18" customFormat="1" ht="33.75" x14ac:dyDescent="0.45">
      <c r="A950" s="260"/>
      <c r="B950" s="258"/>
      <c r="C950" s="608" t="s">
        <v>38</v>
      </c>
      <c r="D950" s="608"/>
      <c r="E950" s="607"/>
      <c r="F950" s="607"/>
      <c r="G950" s="607"/>
      <c r="H950" s="607"/>
      <c r="I950" s="607"/>
      <c r="J950" s="607"/>
      <c r="K950" s="607"/>
      <c r="L950" s="607"/>
      <c r="M950" s="607"/>
      <c r="N950" s="607"/>
      <c r="O950" s="607"/>
      <c r="P950" s="607"/>
      <c r="Q950" s="607"/>
      <c r="R950" s="607"/>
      <c r="S950" s="607"/>
      <c r="T950" s="607"/>
      <c r="U950" s="607"/>
      <c r="V950" s="607"/>
      <c r="W950" s="607"/>
      <c r="X950" s="607"/>
      <c r="Y950" s="607"/>
      <c r="Z950" s="607"/>
      <c r="AA950" s="607"/>
      <c r="AB950" s="607"/>
      <c r="AC950" s="607"/>
      <c r="AD950" s="607"/>
      <c r="AE950" s="607"/>
      <c r="AF950" s="316"/>
      <c r="AG950" s="609" t="s">
        <v>21</v>
      </c>
      <c r="AH950" s="609"/>
      <c r="AI950" s="609"/>
      <c r="AJ950" s="609"/>
      <c r="AK950" s="607"/>
      <c r="AL950" s="607"/>
      <c r="AM950" s="607"/>
      <c r="AN950" s="607"/>
      <c r="AO950" s="607"/>
      <c r="AP950" s="607"/>
      <c r="AQ950" s="607"/>
      <c r="AR950" s="607"/>
      <c r="AS950" s="607"/>
      <c r="AT950" s="607"/>
      <c r="AU950" s="607"/>
      <c r="AV950" s="607"/>
      <c r="AW950" s="607"/>
      <c r="AX950" s="607"/>
      <c r="AY950" s="607"/>
      <c r="AZ950" s="607"/>
      <c r="BA950" s="607"/>
      <c r="BB950" s="607"/>
      <c r="BC950" s="610" t="s">
        <v>12</v>
      </c>
      <c r="BD950" s="610"/>
      <c r="BE950" s="610"/>
      <c r="BF950" s="611"/>
      <c r="BG950" s="611"/>
      <c r="BH950" s="611"/>
      <c r="BI950" s="611"/>
      <c r="BJ950" s="611"/>
      <c r="BK950" s="611"/>
      <c r="BL950" s="611"/>
      <c r="BM950" s="611"/>
      <c r="BN950" s="611"/>
      <c r="BO950" s="611"/>
      <c r="BP950" s="64"/>
      <c r="BQ950" s="269"/>
      <c r="BR950" s="65"/>
      <c r="BS950" s="65"/>
      <c r="BT950" s="270">
        <f>IF(BF950=0,0,1)</f>
        <v>0</v>
      </c>
      <c r="BU950" s="18">
        <f>IF((BG1000+BK1000)&gt;(AQ1000+AU1000),1,0)</f>
        <v>0</v>
      </c>
      <c r="BV950" s="271"/>
    </row>
    <row r="951" spans="1:79" ht="9.6" customHeight="1" x14ac:dyDescent="0.45">
      <c r="A951" s="95"/>
      <c r="B951" s="258"/>
      <c r="C951" s="62"/>
      <c r="D951" s="62"/>
      <c r="E951" s="62"/>
      <c r="F951" s="63"/>
      <c r="G951" s="63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259"/>
      <c r="AI951" s="259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6"/>
      <c r="BR951" s="66"/>
      <c r="BS951" s="66"/>
      <c r="BT951" s="15"/>
      <c r="BU951" s="15"/>
      <c r="BV951" s="95"/>
    </row>
    <row r="952" spans="1:79" ht="8.85" customHeight="1" thickBot="1" x14ac:dyDescent="0.5">
      <c r="A952" s="95"/>
      <c r="B952" s="113"/>
      <c r="C952" s="67"/>
      <c r="D952" s="67"/>
      <c r="E952" s="67"/>
      <c r="F952" s="68"/>
      <c r="G952" s="68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272"/>
      <c r="AI952" s="272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9"/>
      <c r="BR952" s="69"/>
      <c r="BS952" s="69"/>
      <c r="BT952" s="15"/>
      <c r="BU952" s="15"/>
      <c r="BV952" s="95"/>
    </row>
    <row r="953" spans="1:79" s="18" customFormat="1" ht="40.5" customHeight="1" thickTop="1" x14ac:dyDescent="0.4">
      <c r="A953" s="271"/>
      <c r="B953" s="652" t="s">
        <v>0</v>
      </c>
      <c r="C953" s="648" t="s">
        <v>1</v>
      </c>
      <c r="D953" s="649"/>
      <c r="E953" s="273" t="s">
        <v>28</v>
      </c>
      <c r="F953" s="546" t="s">
        <v>100</v>
      </c>
      <c r="G953" s="546" t="s">
        <v>101</v>
      </c>
      <c r="H953" s="644" t="s">
        <v>41</v>
      </c>
      <c r="I953" s="645"/>
      <c r="J953" s="554" t="s">
        <v>7</v>
      </c>
      <c r="K953" s="554"/>
      <c r="L953" s="554"/>
      <c r="M953" s="554"/>
      <c r="N953" s="554"/>
      <c r="O953" s="554"/>
      <c r="P953" s="554" t="s">
        <v>2</v>
      </c>
      <c r="Q953" s="554"/>
      <c r="R953" s="554"/>
      <c r="S953" s="554"/>
      <c r="T953" s="554"/>
      <c r="U953" s="555"/>
      <c r="V953" s="550" t="s">
        <v>158</v>
      </c>
      <c r="W953" s="551"/>
      <c r="X953" s="550" t="s">
        <v>35</v>
      </c>
      <c r="Y953" s="551"/>
      <c r="Z953" s="550" t="s">
        <v>36</v>
      </c>
      <c r="AA953" s="551"/>
      <c r="AB953" s="550" t="s">
        <v>44</v>
      </c>
      <c r="AC953" s="551"/>
      <c r="AD953" s="554" t="s">
        <v>6</v>
      </c>
      <c r="AE953" s="554"/>
      <c r="AF953" s="554"/>
      <c r="AG953" s="554"/>
      <c r="AH953" s="554"/>
      <c r="AI953" s="554"/>
      <c r="AJ953" s="554" t="s">
        <v>68</v>
      </c>
      <c r="AK953" s="554"/>
      <c r="AL953" s="554"/>
      <c r="AM953" s="554"/>
      <c r="AN953" s="554"/>
      <c r="AO953" s="554"/>
      <c r="AP953" s="554" t="s">
        <v>69</v>
      </c>
      <c r="AQ953" s="554"/>
      <c r="AR953" s="554"/>
      <c r="AS953" s="554"/>
      <c r="AT953" s="554"/>
      <c r="AU953" s="554"/>
      <c r="AV953" s="554" t="s">
        <v>70</v>
      </c>
      <c r="AW953" s="554"/>
      <c r="AX953" s="554"/>
      <c r="AY953" s="554"/>
      <c r="AZ953" s="554"/>
      <c r="BA953" s="555"/>
      <c r="BB953" s="554" t="s">
        <v>4</v>
      </c>
      <c r="BC953" s="554"/>
      <c r="BD953" s="554"/>
      <c r="BE953" s="554"/>
      <c r="BF953" s="554"/>
      <c r="BG953" s="554"/>
      <c r="BH953" s="554" t="s">
        <v>71</v>
      </c>
      <c r="BI953" s="554"/>
      <c r="BJ953" s="554"/>
      <c r="BK953" s="554"/>
      <c r="BL953" s="554"/>
      <c r="BM953" s="556"/>
      <c r="BN953" s="557" t="s">
        <v>25</v>
      </c>
      <c r="BO953" s="558"/>
      <c r="BP953" s="559"/>
      <c r="BQ953" s="691" t="s">
        <v>110</v>
      </c>
      <c r="BR953" s="691" t="s">
        <v>86</v>
      </c>
      <c r="BS953" s="691" t="s">
        <v>87</v>
      </c>
      <c r="BT953" s="274"/>
      <c r="BU953" s="274"/>
      <c r="BV953" s="271"/>
    </row>
    <row r="954" spans="1:79" s="18" customFormat="1" ht="41.25" customHeight="1" x14ac:dyDescent="0.7">
      <c r="A954" s="271"/>
      <c r="B954" s="653"/>
      <c r="C954" s="650"/>
      <c r="D954" s="651"/>
      <c r="E954" s="275" t="s">
        <v>102</v>
      </c>
      <c r="F954" s="547"/>
      <c r="G954" s="547"/>
      <c r="H954" s="646"/>
      <c r="I954" s="647"/>
      <c r="J954" s="525" t="s">
        <v>17</v>
      </c>
      <c r="K954" s="526"/>
      <c r="L954" s="521" t="s">
        <v>18</v>
      </c>
      <c r="M954" s="522"/>
      <c r="N954" s="523" t="s">
        <v>19</v>
      </c>
      <c r="O954" s="524"/>
      <c r="P954" s="525" t="s">
        <v>26</v>
      </c>
      <c r="Q954" s="526"/>
      <c r="R954" s="521" t="s">
        <v>24</v>
      </c>
      <c r="S954" s="522"/>
      <c r="T954" s="523" t="s">
        <v>19</v>
      </c>
      <c r="U954" s="527"/>
      <c r="V954" s="552"/>
      <c r="W954" s="553"/>
      <c r="X954" s="552"/>
      <c r="Y954" s="553"/>
      <c r="Z954" s="552"/>
      <c r="AA954" s="553"/>
      <c r="AB954" s="552"/>
      <c r="AC954" s="553"/>
      <c r="AD954" s="525" t="s">
        <v>48</v>
      </c>
      <c r="AE954" s="526"/>
      <c r="AF954" s="521" t="s">
        <v>23</v>
      </c>
      <c r="AG954" s="522"/>
      <c r="AH954" s="563" t="s">
        <v>5</v>
      </c>
      <c r="AI954" s="564"/>
      <c r="AJ954" s="525" t="s">
        <v>48</v>
      </c>
      <c r="AK954" s="526"/>
      <c r="AL954" s="521" t="s">
        <v>23</v>
      </c>
      <c r="AM954" s="522"/>
      <c r="AN954" s="563" t="s">
        <v>5</v>
      </c>
      <c r="AO954" s="564"/>
      <c r="AP954" s="525" t="s">
        <v>48</v>
      </c>
      <c r="AQ954" s="526"/>
      <c r="AR954" s="521" t="s">
        <v>23</v>
      </c>
      <c r="AS954" s="522"/>
      <c r="AT954" s="563" t="s">
        <v>5</v>
      </c>
      <c r="AU954" s="564"/>
      <c r="AV954" s="525" t="s">
        <v>48</v>
      </c>
      <c r="AW954" s="526"/>
      <c r="AX954" s="521" t="s">
        <v>23</v>
      </c>
      <c r="AY954" s="522"/>
      <c r="AZ954" s="563" t="s">
        <v>5</v>
      </c>
      <c r="BA954" s="655"/>
      <c r="BB954" s="525" t="s">
        <v>48</v>
      </c>
      <c r="BC954" s="526"/>
      <c r="BD954" s="521" t="s">
        <v>23</v>
      </c>
      <c r="BE954" s="522"/>
      <c r="BF954" s="563" t="s">
        <v>5</v>
      </c>
      <c r="BG954" s="564"/>
      <c r="BH954" s="525" t="s">
        <v>48</v>
      </c>
      <c r="BI954" s="526"/>
      <c r="BJ954" s="521" t="s">
        <v>23</v>
      </c>
      <c r="BK954" s="522"/>
      <c r="BL954" s="563" t="s">
        <v>5</v>
      </c>
      <c r="BM954" s="564"/>
      <c r="BN954" s="560"/>
      <c r="BO954" s="561"/>
      <c r="BP954" s="562"/>
      <c r="BQ954" s="692"/>
      <c r="BR954" s="692"/>
      <c r="BS954" s="692"/>
      <c r="BT954" s="274"/>
      <c r="BU954" s="274"/>
      <c r="BV954" s="271"/>
      <c r="CA954" s="104"/>
    </row>
    <row r="955" spans="1:79" ht="23.85" customHeight="1" x14ac:dyDescent="0.35">
      <c r="A955" s="276"/>
      <c r="B955" s="570" t="str">
        <f>IF(ROSTER!B$8="","",ROSTER!B$8)</f>
        <v/>
      </c>
      <c r="C955" s="572" t="str">
        <f>IF(ROSTER!C$8="","",ROSTER!C$8)</f>
        <v/>
      </c>
      <c r="D955" s="573"/>
      <c r="E955" s="574"/>
      <c r="F955" s="576">
        <f>IF(E955="y",1,IF(E955="S",1,0))</f>
        <v>0</v>
      </c>
      <c r="G955" s="582">
        <f>IF(E955="S",1,0)</f>
        <v>0</v>
      </c>
      <c r="H955" s="578"/>
      <c r="I955" s="543"/>
      <c r="J955" s="542"/>
      <c r="K955" s="580"/>
      <c r="L955" s="584"/>
      <c r="M955" s="585"/>
      <c r="N955" s="588">
        <f>L955+J955</f>
        <v>0</v>
      </c>
      <c r="O955" s="589"/>
      <c r="P955" s="542"/>
      <c r="Q955" s="580"/>
      <c r="R955" s="584"/>
      <c r="S955" s="585"/>
      <c r="T955" s="588">
        <f>R955-P955</f>
        <v>0</v>
      </c>
      <c r="U955" s="588"/>
      <c r="V955" s="542"/>
      <c r="W955" s="543"/>
      <c r="X955" s="593"/>
      <c r="Y955" s="543"/>
      <c r="Z955" s="542"/>
      <c r="AA955" s="543"/>
      <c r="AB955" s="542"/>
      <c r="AC955" s="543"/>
      <c r="AD955" s="542"/>
      <c r="AE955" s="580"/>
      <c r="AF955" s="584"/>
      <c r="AG955" s="585"/>
      <c r="AH955" s="595">
        <f>IF(AD955=0,0,(AF955/AD955)*100)</f>
        <v>0</v>
      </c>
      <c r="AI955" s="596"/>
      <c r="AJ955" s="542"/>
      <c r="AK955" s="580"/>
      <c r="AL955" s="584"/>
      <c r="AM955" s="585"/>
      <c r="AN955" s="595">
        <f>IF(AJ955=0,0,(AL955/AJ955)*100)</f>
        <v>0</v>
      </c>
      <c r="AO955" s="596"/>
      <c r="AP955" s="542"/>
      <c r="AQ955" s="580"/>
      <c r="AR955" s="584"/>
      <c r="AS955" s="585"/>
      <c r="AT955" s="595">
        <f>IF(AP955=0,0,(AR955/AP955)*100)</f>
        <v>0</v>
      </c>
      <c r="AU955" s="596"/>
      <c r="AV955" s="599">
        <f>AD955+AJ955+AP955</f>
        <v>0</v>
      </c>
      <c r="AW955" s="600"/>
      <c r="AX955" s="630">
        <f>AF955+AL955+AR955</f>
        <v>0</v>
      </c>
      <c r="AY955" s="631"/>
      <c r="AZ955" s="595">
        <f>IF(AV955=0,0,(AX955/AV955)*100)</f>
        <v>0</v>
      </c>
      <c r="BA955" s="596"/>
      <c r="BB955" s="542"/>
      <c r="BC955" s="580"/>
      <c r="BD955" s="584"/>
      <c r="BE955" s="585"/>
      <c r="BF955" s="595">
        <f>IF(BB955=0,0,(BD955/BB955)*100)</f>
        <v>0</v>
      </c>
      <c r="BG955" s="596"/>
      <c r="BH955" s="599">
        <f>AV955+BB955</f>
        <v>0</v>
      </c>
      <c r="BI955" s="600"/>
      <c r="BJ955" s="630">
        <f>AX955+BD955</f>
        <v>0</v>
      </c>
      <c r="BK955" s="631"/>
      <c r="BL955" s="595">
        <f>IF(BH955=0,0,(BJ955/BH955)*100)</f>
        <v>0</v>
      </c>
      <c r="BM955" s="596"/>
      <c r="BN955" s="656">
        <f>(AF955*2)+(AL955*2)+(AR955*3)+BD955</f>
        <v>0</v>
      </c>
      <c r="BO955" s="657"/>
      <c r="BP955" s="658"/>
      <c r="BQ955" s="676">
        <f>IF(BS955=0,0,50*BR955/BS955)</f>
        <v>0</v>
      </c>
      <c r="BR955" s="662">
        <f>(BN955*BU$955)+(N955*BU$956)+(Z955*BU$957)+(R955*BU$958)+(X955*BU$959)+(AB955*BU$960)+(V955*BU$965)</f>
        <v>0</v>
      </c>
      <c r="BS955" s="662">
        <f>((BB955-BD955)*BU$962)+((AV955-AX955)*BU$961)+(H955*BU$963)+(P955*BU$964)</f>
        <v>0</v>
      </c>
      <c r="BT955" s="19" t="s">
        <v>75</v>
      </c>
      <c r="BU955" s="277">
        <f>IF(BQ950="B",'VALUE POINTS'!L$10,IF('GAME STATS'!BQ950="C",'VALUE POINTS'!M$10,'VALUE POINTS'!K$10))</f>
        <v>1</v>
      </c>
      <c r="BV955" s="278"/>
    </row>
    <row r="956" spans="1:79" ht="23.85" customHeight="1" x14ac:dyDescent="0.35">
      <c r="A956" s="276"/>
      <c r="B956" s="571"/>
      <c r="C956" s="642" t="str">
        <f>IF(ROSTER!D$8="","",ROSTER!D$8)</f>
        <v/>
      </c>
      <c r="D956" s="643"/>
      <c r="E956" s="575"/>
      <c r="F956" s="577"/>
      <c r="G956" s="583"/>
      <c r="H956" s="579"/>
      <c r="I956" s="545"/>
      <c r="J956" s="544"/>
      <c r="K956" s="581"/>
      <c r="L956" s="586"/>
      <c r="M956" s="587"/>
      <c r="N956" s="592"/>
      <c r="O956" s="603"/>
      <c r="P956" s="544"/>
      <c r="Q956" s="581"/>
      <c r="R956" s="586"/>
      <c r="S956" s="587"/>
      <c r="T956" s="592"/>
      <c r="U956" s="592"/>
      <c r="V956" s="544"/>
      <c r="W956" s="545"/>
      <c r="X956" s="594"/>
      <c r="Y956" s="545"/>
      <c r="Z956" s="544"/>
      <c r="AA956" s="545"/>
      <c r="AB956" s="544"/>
      <c r="AC956" s="545"/>
      <c r="AD956" s="544"/>
      <c r="AE956" s="581"/>
      <c r="AF956" s="586"/>
      <c r="AG956" s="587"/>
      <c r="AH956" s="626"/>
      <c r="AI956" s="627"/>
      <c r="AJ956" s="544"/>
      <c r="AK956" s="581"/>
      <c r="AL956" s="586"/>
      <c r="AM956" s="587"/>
      <c r="AN956" s="626"/>
      <c r="AO956" s="627"/>
      <c r="AP956" s="544"/>
      <c r="AQ956" s="581"/>
      <c r="AR956" s="586"/>
      <c r="AS956" s="587"/>
      <c r="AT956" s="626"/>
      <c r="AU956" s="627"/>
      <c r="AV956" s="628"/>
      <c r="AW956" s="629"/>
      <c r="AX956" s="632"/>
      <c r="AY956" s="633"/>
      <c r="AZ956" s="626"/>
      <c r="BA956" s="627"/>
      <c r="BB956" s="544"/>
      <c r="BC956" s="581"/>
      <c r="BD956" s="586"/>
      <c r="BE956" s="587"/>
      <c r="BF956" s="626"/>
      <c r="BG956" s="627"/>
      <c r="BH956" s="628"/>
      <c r="BI956" s="629"/>
      <c r="BJ956" s="632"/>
      <c r="BK956" s="633"/>
      <c r="BL956" s="626"/>
      <c r="BM956" s="627"/>
      <c r="BN956" s="678"/>
      <c r="BO956" s="679"/>
      <c r="BP956" s="680"/>
      <c r="BQ956" s="677"/>
      <c r="BR956" s="663"/>
      <c r="BS956" s="663"/>
      <c r="BT956" s="19" t="s">
        <v>76</v>
      </c>
      <c r="BU956" s="277">
        <f>IF(BQ950="B",'VALUE POINTS'!L$11,IF('GAME STATS'!BQ950="C",'VALUE POINTS'!M$11,'VALUE POINTS'!K$11))</f>
        <v>1</v>
      </c>
      <c r="BV956" s="278"/>
    </row>
    <row r="957" spans="1:79" ht="21.75" customHeight="1" x14ac:dyDescent="0.4">
      <c r="A957" s="95"/>
      <c r="B957" s="570" t="str">
        <f>IF(ROSTER!B$10="","",ROSTER!B$10)</f>
        <v/>
      </c>
      <c r="C957" s="572" t="str">
        <f>IF(ROSTER!C$10="","",ROSTER!C$10)</f>
        <v/>
      </c>
      <c r="D957" s="573"/>
      <c r="E957" s="574"/>
      <c r="F957" s="576">
        <f>IF(E957="y",1,IF(E957="S",1,0))</f>
        <v>0</v>
      </c>
      <c r="G957" s="582">
        <f>IF(E957="S",1,0)</f>
        <v>0</v>
      </c>
      <c r="H957" s="578"/>
      <c r="I957" s="543"/>
      <c r="J957" s="542"/>
      <c r="K957" s="580"/>
      <c r="L957" s="584"/>
      <c r="M957" s="585"/>
      <c r="N957" s="588">
        <f>L957+J957</f>
        <v>0</v>
      </c>
      <c r="O957" s="589"/>
      <c r="P957" s="542"/>
      <c r="Q957" s="580"/>
      <c r="R957" s="584"/>
      <c r="S957" s="585"/>
      <c r="T957" s="588">
        <f>R957-P957</f>
        <v>0</v>
      </c>
      <c r="U957" s="588"/>
      <c r="V957" s="542"/>
      <c r="W957" s="543"/>
      <c r="X957" s="593"/>
      <c r="Y957" s="543"/>
      <c r="Z957" s="542"/>
      <c r="AA957" s="543"/>
      <c r="AB957" s="542"/>
      <c r="AC957" s="543"/>
      <c r="AD957" s="542"/>
      <c r="AE957" s="580"/>
      <c r="AF957" s="584"/>
      <c r="AG957" s="585"/>
      <c r="AH957" s="595">
        <f>IF(AD957=0,0,(AF957/AD957)*100)</f>
        <v>0</v>
      </c>
      <c r="AI957" s="596"/>
      <c r="AJ957" s="542"/>
      <c r="AK957" s="580"/>
      <c r="AL957" s="584"/>
      <c r="AM957" s="585"/>
      <c r="AN957" s="595">
        <f>IF(AJ957=0,0,(AL957/AJ957)*100)</f>
        <v>0</v>
      </c>
      <c r="AO957" s="596"/>
      <c r="AP957" s="542"/>
      <c r="AQ957" s="580"/>
      <c r="AR957" s="584"/>
      <c r="AS957" s="585"/>
      <c r="AT957" s="595">
        <f>IF(AP957=0,0,(AR957/AP957)*100)</f>
        <v>0</v>
      </c>
      <c r="AU957" s="596"/>
      <c r="AV957" s="599">
        <f>AD957+AJ957+AP957</f>
        <v>0</v>
      </c>
      <c r="AW957" s="600"/>
      <c r="AX957" s="630">
        <f>AF957+AL957+AR957</f>
        <v>0</v>
      </c>
      <c r="AY957" s="631"/>
      <c r="AZ957" s="595">
        <f>IF(AV957=0,0,(AX957/AV957)*100)</f>
        <v>0</v>
      </c>
      <c r="BA957" s="596"/>
      <c r="BB957" s="542"/>
      <c r="BC957" s="580"/>
      <c r="BD957" s="584"/>
      <c r="BE957" s="585"/>
      <c r="BF957" s="595">
        <f>IF(BB957=0,0,(BD957/BB957)*100)</f>
        <v>0</v>
      </c>
      <c r="BG957" s="596"/>
      <c r="BH957" s="599">
        <f>AV957+BB957</f>
        <v>0</v>
      </c>
      <c r="BI957" s="600"/>
      <c r="BJ957" s="630">
        <f>AX957+BD957</f>
        <v>0</v>
      </c>
      <c r="BK957" s="631"/>
      <c r="BL957" s="595">
        <f>IF(BH957=0,0,(BJ957/BH957)*100)</f>
        <v>0</v>
      </c>
      <c r="BM957" s="596"/>
      <c r="BN957" s="656">
        <f>(AF957*2)+(AL957*2)+(AR957*3)+BD957</f>
        <v>0</v>
      </c>
      <c r="BO957" s="657"/>
      <c r="BP957" s="658"/>
      <c r="BQ957" s="676">
        <f>IF(BS957=0,0,50*BR957/BS957)</f>
        <v>0</v>
      </c>
      <c r="BR957" s="662">
        <f t="shared" ref="BR957" si="906">(BN957*BU$955)+(N957*BU$956)+(Z957*BU$957)+(R957*BU$958)+(X957*BU$959)+(AB957*BU$960)+(V957*BU$965)</f>
        <v>0</v>
      </c>
      <c r="BS957" s="662">
        <f t="shared" ref="BS957" si="907">((BB957-BD957)*BU$962)+((AV957-AX957)*BU$961)+(H957*BU$963)+(P957*BU$964)</f>
        <v>0</v>
      </c>
      <c r="BT957" s="19" t="s">
        <v>77</v>
      </c>
      <c r="BU957" s="277">
        <f>IF(BQ950="B",'VALUE POINTS'!L$12,IF('GAME STATS'!BQ950="C",'VALUE POINTS'!M$12,'VALUE POINTS'!K$12))</f>
        <v>2</v>
      </c>
      <c r="BV957" s="278"/>
      <c r="CA957" s="18"/>
    </row>
    <row r="958" spans="1:79" ht="21.75" customHeight="1" x14ac:dyDescent="0.35">
      <c r="A958" s="95"/>
      <c r="B958" s="571"/>
      <c r="C958" s="642" t="str">
        <f>IF(ROSTER!D$10="","",ROSTER!D$10)</f>
        <v/>
      </c>
      <c r="D958" s="643"/>
      <c r="E958" s="575"/>
      <c r="F958" s="577"/>
      <c r="G958" s="583"/>
      <c r="H958" s="579"/>
      <c r="I958" s="545"/>
      <c r="J958" s="544"/>
      <c r="K958" s="581"/>
      <c r="L958" s="586"/>
      <c r="M958" s="587"/>
      <c r="N958" s="592" t="s">
        <v>16</v>
      </c>
      <c r="O958" s="603"/>
      <c r="P958" s="544"/>
      <c r="Q958" s="581"/>
      <c r="R958" s="586"/>
      <c r="S958" s="587"/>
      <c r="T958" s="592" t="s">
        <v>16</v>
      </c>
      <c r="U958" s="592"/>
      <c r="V958" s="544"/>
      <c r="W958" s="545"/>
      <c r="X958" s="594"/>
      <c r="Y958" s="545"/>
      <c r="Z958" s="544"/>
      <c r="AA958" s="545"/>
      <c r="AB958" s="544"/>
      <c r="AC958" s="545"/>
      <c r="AD958" s="544"/>
      <c r="AE958" s="581"/>
      <c r="AF958" s="586"/>
      <c r="AG958" s="587"/>
      <c r="AH958" s="626"/>
      <c r="AI958" s="627"/>
      <c r="AJ958" s="544"/>
      <c r="AK958" s="581"/>
      <c r="AL958" s="586"/>
      <c r="AM958" s="587"/>
      <c r="AN958" s="626"/>
      <c r="AO958" s="627"/>
      <c r="AP958" s="544"/>
      <c r="AQ958" s="581"/>
      <c r="AR958" s="586"/>
      <c r="AS958" s="587"/>
      <c r="AT958" s="626"/>
      <c r="AU958" s="627"/>
      <c r="AV958" s="628"/>
      <c r="AW958" s="629"/>
      <c r="AX958" s="632"/>
      <c r="AY958" s="633"/>
      <c r="AZ958" s="626"/>
      <c r="BA958" s="627"/>
      <c r="BB958" s="544"/>
      <c r="BC958" s="581"/>
      <c r="BD958" s="586"/>
      <c r="BE958" s="587"/>
      <c r="BF958" s="626"/>
      <c r="BG958" s="627"/>
      <c r="BH958" s="628"/>
      <c r="BI958" s="629"/>
      <c r="BJ958" s="632"/>
      <c r="BK958" s="633"/>
      <c r="BL958" s="626"/>
      <c r="BM958" s="627"/>
      <c r="BN958" s="678"/>
      <c r="BO958" s="679"/>
      <c r="BP958" s="680"/>
      <c r="BQ958" s="677"/>
      <c r="BR958" s="663"/>
      <c r="BS958" s="663"/>
      <c r="BT958" s="19" t="s">
        <v>78</v>
      </c>
      <c r="BU958" s="277">
        <f>IF(BQ950="B",'VALUE POINTS'!L$13,IF('GAME STATS'!BQ950="C",'VALUE POINTS'!M$13,'VALUE POINTS'!K$13))</f>
        <v>2</v>
      </c>
      <c r="BV958" s="278"/>
    </row>
    <row r="959" spans="1:79" ht="21.75" customHeight="1" x14ac:dyDescent="0.35">
      <c r="A959" s="95"/>
      <c r="B959" s="570" t="str">
        <f>IF(ROSTER!B$12="","",ROSTER!B$12)</f>
        <v/>
      </c>
      <c r="C959" s="572" t="str">
        <f>IF(ROSTER!C$12="","",ROSTER!C$12)</f>
        <v/>
      </c>
      <c r="D959" s="573"/>
      <c r="E959" s="574"/>
      <c r="F959" s="576">
        <f>IF(E959="y",1,IF(E959="S",1,0))</f>
        <v>0</v>
      </c>
      <c r="G959" s="582">
        <f>IF(E959="S",1,0)</f>
        <v>0</v>
      </c>
      <c r="H959" s="578"/>
      <c r="I959" s="543"/>
      <c r="J959" s="542"/>
      <c r="K959" s="580"/>
      <c r="L959" s="584"/>
      <c r="M959" s="585"/>
      <c r="N959" s="588">
        <f>L959+J959</f>
        <v>0</v>
      </c>
      <c r="O959" s="589"/>
      <c r="P959" s="542"/>
      <c r="Q959" s="580"/>
      <c r="R959" s="584"/>
      <c r="S959" s="585"/>
      <c r="T959" s="588">
        <f>R959-P959</f>
        <v>0</v>
      </c>
      <c r="U959" s="588"/>
      <c r="V959" s="542"/>
      <c r="W959" s="543"/>
      <c r="X959" s="593"/>
      <c r="Y959" s="543"/>
      <c r="Z959" s="542"/>
      <c r="AA959" s="543"/>
      <c r="AB959" s="542"/>
      <c r="AC959" s="543"/>
      <c r="AD959" s="542"/>
      <c r="AE959" s="580"/>
      <c r="AF959" s="584"/>
      <c r="AG959" s="585"/>
      <c r="AH959" s="595">
        <f>IF(AD959=0,0,(AF959/AD959)*100)</f>
        <v>0</v>
      </c>
      <c r="AI959" s="596"/>
      <c r="AJ959" s="542"/>
      <c r="AK959" s="580"/>
      <c r="AL959" s="584"/>
      <c r="AM959" s="585"/>
      <c r="AN959" s="595">
        <f>IF(AJ959=0,0,(AL959/AJ959)*100)</f>
        <v>0</v>
      </c>
      <c r="AO959" s="596"/>
      <c r="AP959" s="542"/>
      <c r="AQ959" s="580"/>
      <c r="AR959" s="584"/>
      <c r="AS959" s="585"/>
      <c r="AT959" s="595">
        <f>IF(AP959=0,0,(AR959/AP959)*100)</f>
        <v>0</v>
      </c>
      <c r="AU959" s="596"/>
      <c r="AV959" s="599">
        <f>AD959+AJ959+AP959</f>
        <v>0</v>
      </c>
      <c r="AW959" s="600"/>
      <c r="AX959" s="630">
        <f>AF959+AL959+AR959</f>
        <v>0</v>
      </c>
      <c r="AY959" s="631"/>
      <c r="AZ959" s="595">
        <f>IF(AV959=0,0,(AX959/AV959)*100)</f>
        <v>0</v>
      </c>
      <c r="BA959" s="596"/>
      <c r="BB959" s="542"/>
      <c r="BC959" s="580"/>
      <c r="BD959" s="584"/>
      <c r="BE959" s="585"/>
      <c r="BF959" s="595">
        <f>IF(BB959=0,0,(BD959/BB959)*100)</f>
        <v>0</v>
      </c>
      <c r="BG959" s="596"/>
      <c r="BH959" s="599">
        <f>AV959+BB959</f>
        <v>0</v>
      </c>
      <c r="BI959" s="600"/>
      <c r="BJ959" s="630">
        <f>AX959+BD959</f>
        <v>0</v>
      </c>
      <c r="BK959" s="631"/>
      <c r="BL959" s="595">
        <f>IF(BH959=0,0,(BJ959/BH959)*100)</f>
        <v>0</v>
      </c>
      <c r="BM959" s="596"/>
      <c r="BN959" s="656">
        <f>(AF959*2)+(AL959*2)+(AR959*3)+BD959</f>
        <v>0</v>
      </c>
      <c r="BO959" s="657"/>
      <c r="BP959" s="658"/>
      <c r="BQ959" s="676">
        <f t="shared" ref="BQ959" si="908">IF(BS959=0,0,50*BR959/BS959)</f>
        <v>0</v>
      </c>
      <c r="BR959" s="662">
        <f t="shared" ref="BR959" si="909">(BN959*BU$955)+(N959*BU$956)+(Z959*BU$957)+(R959*BU$958)+(X959*BU$959)+(AB959*BU$960)+(V959*BU$965)</f>
        <v>0</v>
      </c>
      <c r="BS959" s="662">
        <f t="shared" ref="BS959" si="910">((BB959-BD959)*BU$962)+((AV959-AX959)*BU$961)+(H959*BU$963)+(P959*BU$964)</f>
        <v>0</v>
      </c>
      <c r="BT959" s="19" t="s">
        <v>79</v>
      </c>
      <c r="BU959" s="277">
        <f>IF(BQ950="B",'VALUE POINTS'!L$14,IF('GAME STATS'!BQ950="C",'VALUE POINTS'!M$14,'VALUE POINTS'!K$14))</f>
        <v>2</v>
      </c>
      <c r="BV959" s="278"/>
    </row>
    <row r="960" spans="1:79" ht="21.75" customHeight="1" x14ac:dyDescent="0.4">
      <c r="A960" s="95"/>
      <c r="B960" s="571"/>
      <c r="C960" s="642" t="str">
        <f>IF(ROSTER!D$12="","",ROSTER!D$12)</f>
        <v/>
      </c>
      <c r="D960" s="643"/>
      <c r="E960" s="575"/>
      <c r="F960" s="577"/>
      <c r="G960" s="583"/>
      <c r="H960" s="579"/>
      <c r="I960" s="545"/>
      <c r="J960" s="544"/>
      <c r="K960" s="581"/>
      <c r="L960" s="586"/>
      <c r="M960" s="587"/>
      <c r="N960" s="592" t="s">
        <v>16</v>
      </c>
      <c r="O960" s="603"/>
      <c r="P960" s="544"/>
      <c r="Q960" s="581"/>
      <c r="R960" s="586"/>
      <c r="S960" s="587"/>
      <c r="T960" s="592" t="s">
        <v>16</v>
      </c>
      <c r="U960" s="592"/>
      <c r="V960" s="544"/>
      <c r="W960" s="545"/>
      <c r="X960" s="594"/>
      <c r="Y960" s="545"/>
      <c r="Z960" s="544"/>
      <c r="AA960" s="545"/>
      <c r="AB960" s="544"/>
      <c r="AC960" s="545"/>
      <c r="AD960" s="544"/>
      <c r="AE960" s="581"/>
      <c r="AF960" s="586"/>
      <c r="AG960" s="587"/>
      <c r="AH960" s="626"/>
      <c r="AI960" s="627"/>
      <c r="AJ960" s="544"/>
      <c r="AK960" s="581"/>
      <c r="AL960" s="586"/>
      <c r="AM960" s="587"/>
      <c r="AN960" s="626"/>
      <c r="AO960" s="627"/>
      <c r="AP960" s="544"/>
      <c r="AQ960" s="581"/>
      <c r="AR960" s="586"/>
      <c r="AS960" s="587"/>
      <c r="AT960" s="626"/>
      <c r="AU960" s="627"/>
      <c r="AV960" s="628"/>
      <c r="AW960" s="629"/>
      <c r="AX960" s="632"/>
      <c r="AY960" s="633"/>
      <c r="AZ960" s="626"/>
      <c r="BA960" s="627"/>
      <c r="BB960" s="544"/>
      <c r="BC960" s="581"/>
      <c r="BD960" s="586"/>
      <c r="BE960" s="587"/>
      <c r="BF960" s="626"/>
      <c r="BG960" s="627"/>
      <c r="BH960" s="628"/>
      <c r="BI960" s="629"/>
      <c r="BJ960" s="632"/>
      <c r="BK960" s="633"/>
      <c r="BL960" s="626"/>
      <c r="BM960" s="627"/>
      <c r="BN960" s="678"/>
      <c r="BO960" s="679"/>
      <c r="BP960" s="680"/>
      <c r="BQ960" s="677"/>
      <c r="BR960" s="663"/>
      <c r="BS960" s="663"/>
      <c r="BT960" s="19" t="s">
        <v>80</v>
      </c>
      <c r="BU960" s="277">
        <f>IF(BQ950="B",'VALUE POINTS'!L$15,IF('GAME STATS'!BQ950="C",'VALUE POINTS'!M$15,'VALUE POINTS'!K$15))</f>
        <v>2</v>
      </c>
      <c r="BV960" s="278"/>
      <c r="CA960" s="18"/>
    </row>
    <row r="961" spans="1:74" ht="21.75" customHeight="1" x14ac:dyDescent="0.35">
      <c r="A961" s="95"/>
      <c r="B961" s="570" t="str">
        <f>IF(ROSTER!B$14="","",ROSTER!B$14)</f>
        <v/>
      </c>
      <c r="C961" s="572" t="str">
        <f>IF(ROSTER!C$14="","",ROSTER!C$14)</f>
        <v/>
      </c>
      <c r="D961" s="573"/>
      <c r="E961" s="574"/>
      <c r="F961" s="576">
        <f>IF(E961="y",1,IF(E961="S",1,0))</f>
        <v>0</v>
      </c>
      <c r="G961" s="582">
        <f>IF(E961="S",1,0)</f>
        <v>0</v>
      </c>
      <c r="H961" s="578"/>
      <c r="I961" s="543"/>
      <c r="J961" s="542"/>
      <c r="K961" s="580"/>
      <c r="L961" s="584"/>
      <c r="M961" s="585"/>
      <c r="N961" s="588">
        <f>L961+J961</f>
        <v>0</v>
      </c>
      <c r="O961" s="589"/>
      <c r="P961" s="542"/>
      <c r="Q961" s="580"/>
      <c r="R961" s="584"/>
      <c r="S961" s="585"/>
      <c r="T961" s="588">
        <f>R961-P961</f>
        <v>0</v>
      </c>
      <c r="U961" s="588"/>
      <c r="V961" s="542"/>
      <c r="W961" s="543"/>
      <c r="X961" s="593"/>
      <c r="Y961" s="543"/>
      <c r="Z961" s="542"/>
      <c r="AA961" s="543"/>
      <c r="AB961" s="542"/>
      <c r="AC961" s="543"/>
      <c r="AD961" s="542"/>
      <c r="AE961" s="580"/>
      <c r="AF961" s="584"/>
      <c r="AG961" s="585"/>
      <c r="AH961" s="595">
        <f>IF(AD961=0,0,(AF961/AD961)*100)</f>
        <v>0</v>
      </c>
      <c r="AI961" s="596"/>
      <c r="AJ961" s="542"/>
      <c r="AK961" s="580"/>
      <c r="AL961" s="584"/>
      <c r="AM961" s="585"/>
      <c r="AN961" s="595">
        <f>IF(AJ961=0,0,(AL961/AJ961)*100)</f>
        <v>0</v>
      </c>
      <c r="AO961" s="596"/>
      <c r="AP961" s="542"/>
      <c r="AQ961" s="580"/>
      <c r="AR961" s="584"/>
      <c r="AS961" s="585"/>
      <c r="AT961" s="595">
        <f>IF(AP961=0,0,(AR961/AP961)*100)</f>
        <v>0</v>
      </c>
      <c r="AU961" s="596"/>
      <c r="AV961" s="599">
        <f>AD961+AJ961+AP961</f>
        <v>0</v>
      </c>
      <c r="AW961" s="600"/>
      <c r="AX961" s="630">
        <f>AF961+AL961+AR961</f>
        <v>0</v>
      </c>
      <c r="AY961" s="631"/>
      <c r="AZ961" s="595">
        <f>IF(AV961=0,0,(AX961/AV961)*100)</f>
        <v>0</v>
      </c>
      <c r="BA961" s="596"/>
      <c r="BB961" s="542"/>
      <c r="BC961" s="580"/>
      <c r="BD961" s="584"/>
      <c r="BE961" s="585"/>
      <c r="BF961" s="595">
        <f>IF(BB961=0,0,(BD961/BB961)*100)</f>
        <v>0</v>
      </c>
      <c r="BG961" s="596"/>
      <c r="BH961" s="599">
        <f>AV961+BB961</f>
        <v>0</v>
      </c>
      <c r="BI961" s="600"/>
      <c r="BJ961" s="630">
        <f>AX961+BD961</f>
        <v>0</v>
      </c>
      <c r="BK961" s="631"/>
      <c r="BL961" s="595">
        <f>IF(BH961=0,0,(BJ961/BH961)*100)</f>
        <v>0</v>
      </c>
      <c r="BM961" s="596"/>
      <c r="BN961" s="656">
        <f>(AF961*2)+(AL961*2)+(AR961*3)+BD961</f>
        <v>0</v>
      </c>
      <c r="BO961" s="657"/>
      <c r="BP961" s="658"/>
      <c r="BQ961" s="676">
        <f t="shared" ref="BQ961" si="911">IF(BS961=0,0,50*BR961/BS961)</f>
        <v>0</v>
      </c>
      <c r="BR961" s="662">
        <f t="shared" ref="BR961" si="912">(BN961*BU$955)+(N961*BU$956)+(Z961*BU$957)+(R961*BU$958)+(X961*BU$959)+(AB961*BU$960)+(V961*BU$965)</f>
        <v>0</v>
      </c>
      <c r="BS961" s="662">
        <f t="shared" ref="BS961" si="913">((BB961-BD961)*BU$962)+((AV961-AX961)*BU$961)+(H961*BU$963)+(P961*BU$964)</f>
        <v>0</v>
      </c>
      <c r="BT961" s="19" t="s">
        <v>81</v>
      </c>
      <c r="BU961" s="277">
        <f>IF(BQ950="B",'VALUE POINTS'!L$16,IF('GAME STATS'!BQ950="C",'VALUE POINTS'!M$16,'VALUE POINTS'!K$16))</f>
        <v>2</v>
      </c>
      <c r="BV961" s="278"/>
    </row>
    <row r="962" spans="1:74" ht="21.75" customHeight="1" x14ac:dyDescent="0.35">
      <c r="A962" s="95"/>
      <c r="B962" s="571"/>
      <c r="C962" s="642" t="str">
        <f>IF(ROSTER!D$14="","",ROSTER!D$14)</f>
        <v/>
      </c>
      <c r="D962" s="643"/>
      <c r="E962" s="575"/>
      <c r="F962" s="577"/>
      <c r="G962" s="583"/>
      <c r="H962" s="579"/>
      <c r="I962" s="545"/>
      <c r="J962" s="544"/>
      <c r="K962" s="581"/>
      <c r="L962" s="586"/>
      <c r="M962" s="587"/>
      <c r="N962" s="592" t="s">
        <v>16</v>
      </c>
      <c r="O962" s="603"/>
      <c r="P962" s="544"/>
      <c r="Q962" s="581"/>
      <c r="R962" s="586"/>
      <c r="S962" s="587"/>
      <c r="T962" s="592" t="s">
        <v>16</v>
      </c>
      <c r="U962" s="592"/>
      <c r="V962" s="544"/>
      <c r="W962" s="545"/>
      <c r="X962" s="594"/>
      <c r="Y962" s="545"/>
      <c r="Z962" s="544"/>
      <c r="AA962" s="545"/>
      <c r="AB962" s="544"/>
      <c r="AC962" s="545"/>
      <c r="AD962" s="544"/>
      <c r="AE962" s="581"/>
      <c r="AF962" s="586"/>
      <c r="AG962" s="587"/>
      <c r="AH962" s="626"/>
      <c r="AI962" s="627"/>
      <c r="AJ962" s="544"/>
      <c r="AK962" s="581"/>
      <c r="AL962" s="586"/>
      <c r="AM962" s="587"/>
      <c r="AN962" s="626"/>
      <c r="AO962" s="627"/>
      <c r="AP962" s="544"/>
      <c r="AQ962" s="581"/>
      <c r="AR962" s="586"/>
      <c r="AS962" s="587"/>
      <c r="AT962" s="626"/>
      <c r="AU962" s="627"/>
      <c r="AV962" s="628"/>
      <c r="AW962" s="629"/>
      <c r="AX962" s="632"/>
      <c r="AY962" s="633"/>
      <c r="AZ962" s="626"/>
      <c r="BA962" s="627"/>
      <c r="BB962" s="544"/>
      <c r="BC962" s="581"/>
      <c r="BD962" s="586"/>
      <c r="BE962" s="587"/>
      <c r="BF962" s="626"/>
      <c r="BG962" s="627"/>
      <c r="BH962" s="628"/>
      <c r="BI962" s="629"/>
      <c r="BJ962" s="632"/>
      <c r="BK962" s="633"/>
      <c r="BL962" s="626"/>
      <c r="BM962" s="627"/>
      <c r="BN962" s="678"/>
      <c r="BO962" s="679"/>
      <c r="BP962" s="680"/>
      <c r="BQ962" s="677"/>
      <c r="BR962" s="663"/>
      <c r="BS962" s="663"/>
      <c r="BT962" s="19" t="s">
        <v>82</v>
      </c>
      <c r="BU962" s="277">
        <f>IF(BQ950="B",'VALUE POINTS'!L$17,IF('GAME STATS'!BQ950="C",'VALUE POINTS'!M$17,'VALUE POINTS'!K$17))</f>
        <v>1</v>
      </c>
      <c r="BV962" s="278"/>
    </row>
    <row r="963" spans="1:74" ht="21.75" customHeight="1" x14ac:dyDescent="0.35">
      <c r="A963" s="95"/>
      <c r="B963" s="570" t="str">
        <f>IF(ROSTER!B$16="","",ROSTER!B$16)</f>
        <v/>
      </c>
      <c r="C963" s="572" t="str">
        <f>IF(ROSTER!C$16="","",ROSTER!C$16)</f>
        <v/>
      </c>
      <c r="D963" s="573"/>
      <c r="E963" s="574"/>
      <c r="F963" s="576">
        <f>IF(E963="y",1,IF(E963="S",1,0))</f>
        <v>0</v>
      </c>
      <c r="G963" s="582">
        <f>IF(E963="S",1,0)</f>
        <v>0</v>
      </c>
      <c r="H963" s="578"/>
      <c r="I963" s="543"/>
      <c r="J963" s="542"/>
      <c r="K963" s="580"/>
      <c r="L963" s="584"/>
      <c r="M963" s="585"/>
      <c r="N963" s="588">
        <f>L963+J963</f>
        <v>0</v>
      </c>
      <c r="O963" s="589"/>
      <c r="P963" s="542"/>
      <c r="Q963" s="580"/>
      <c r="R963" s="584"/>
      <c r="S963" s="585"/>
      <c r="T963" s="588">
        <f>R963-P963</f>
        <v>0</v>
      </c>
      <c r="U963" s="588"/>
      <c r="V963" s="542"/>
      <c r="W963" s="543"/>
      <c r="X963" s="593"/>
      <c r="Y963" s="543"/>
      <c r="Z963" s="542"/>
      <c r="AA963" s="543"/>
      <c r="AB963" s="542"/>
      <c r="AC963" s="543"/>
      <c r="AD963" s="542"/>
      <c r="AE963" s="580"/>
      <c r="AF963" s="584"/>
      <c r="AG963" s="585"/>
      <c r="AH963" s="595">
        <f>IF(AD963=0,0,(AF963/AD963)*100)</f>
        <v>0</v>
      </c>
      <c r="AI963" s="596"/>
      <c r="AJ963" s="542"/>
      <c r="AK963" s="580"/>
      <c r="AL963" s="584"/>
      <c r="AM963" s="585"/>
      <c r="AN963" s="595">
        <f>IF(AJ963=0,0,(AL963/AJ963)*100)</f>
        <v>0</v>
      </c>
      <c r="AO963" s="596"/>
      <c r="AP963" s="542"/>
      <c r="AQ963" s="580"/>
      <c r="AR963" s="584"/>
      <c r="AS963" s="585"/>
      <c r="AT963" s="595">
        <f>IF(AP963=0,0,(AR963/AP963)*100)</f>
        <v>0</v>
      </c>
      <c r="AU963" s="596"/>
      <c r="AV963" s="599">
        <f>AD963+AJ963+AP963</f>
        <v>0</v>
      </c>
      <c r="AW963" s="600"/>
      <c r="AX963" s="630">
        <f>AF963+AL963+AR963</f>
        <v>0</v>
      </c>
      <c r="AY963" s="631"/>
      <c r="AZ963" s="595">
        <f>IF(AV963=0,0,(AX963/AV963)*100)</f>
        <v>0</v>
      </c>
      <c r="BA963" s="596"/>
      <c r="BB963" s="542"/>
      <c r="BC963" s="580"/>
      <c r="BD963" s="584"/>
      <c r="BE963" s="585"/>
      <c r="BF963" s="595">
        <f>IF(BB963=0,0,(BD963/BB963)*100)</f>
        <v>0</v>
      </c>
      <c r="BG963" s="596"/>
      <c r="BH963" s="599">
        <f>AV963+BB963</f>
        <v>0</v>
      </c>
      <c r="BI963" s="600"/>
      <c r="BJ963" s="630">
        <f>AX963+BD963</f>
        <v>0</v>
      </c>
      <c r="BK963" s="631"/>
      <c r="BL963" s="595">
        <f>IF(BH963=0,0,(BJ963/BH963)*100)</f>
        <v>0</v>
      </c>
      <c r="BM963" s="596"/>
      <c r="BN963" s="656">
        <f>(AF963*2)+(AL963*2)+(AR963*3)+BD963</f>
        <v>0</v>
      </c>
      <c r="BO963" s="657"/>
      <c r="BP963" s="658"/>
      <c r="BQ963" s="676">
        <f t="shared" ref="BQ963" si="914">IF(BS963=0,0,50*BR963/BS963)</f>
        <v>0</v>
      </c>
      <c r="BR963" s="662">
        <f t="shared" ref="BR963" si="915">(BN963*BU$955)+(N963*BU$956)+(Z963*BU$957)+(R963*BU$958)+(X963*BU$959)+(AB963*BU$960)+(V963*BU$965)</f>
        <v>0</v>
      </c>
      <c r="BS963" s="662">
        <f t="shared" ref="BS963" si="916">((BB963-BD963)*BU$962)+((AV963-AX963)*BU$961)+(H963*BU$963)+(P963*BU$964)</f>
        <v>0</v>
      </c>
      <c r="BT963" s="19" t="s">
        <v>83</v>
      </c>
      <c r="BU963" s="277">
        <f>IF(BQ950="B",'VALUE POINTS'!L$18,IF('GAME STATS'!BQ950="C",'VALUE POINTS'!M$18,'VALUE POINTS'!K$18))</f>
        <v>2</v>
      </c>
      <c r="BV963" s="278"/>
    </row>
    <row r="964" spans="1:74" ht="21.75" customHeight="1" x14ac:dyDescent="0.35">
      <c r="A964" s="95"/>
      <c r="B964" s="571"/>
      <c r="C964" s="642" t="str">
        <f>IF(ROSTER!D$16="","",ROSTER!D$16)</f>
        <v/>
      </c>
      <c r="D964" s="643"/>
      <c r="E964" s="575"/>
      <c r="F964" s="577"/>
      <c r="G964" s="583"/>
      <c r="H964" s="579"/>
      <c r="I964" s="545"/>
      <c r="J964" s="544"/>
      <c r="K964" s="581"/>
      <c r="L964" s="586"/>
      <c r="M964" s="587"/>
      <c r="N964" s="592" t="s">
        <v>16</v>
      </c>
      <c r="O964" s="603"/>
      <c r="P964" s="544"/>
      <c r="Q964" s="581"/>
      <c r="R964" s="586"/>
      <c r="S964" s="587"/>
      <c r="T964" s="592" t="s">
        <v>16</v>
      </c>
      <c r="U964" s="592"/>
      <c r="V964" s="544"/>
      <c r="W964" s="545"/>
      <c r="X964" s="594"/>
      <c r="Y964" s="545"/>
      <c r="Z964" s="544"/>
      <c r="AA964" s="545"/>
      <c r="AB964" s="544"/>
      <c r="AC964" s="545"/>
      <c r="AD964" s="544"/>
      <c r="AE964" s="581"/>
      <c r="AF964" s="586"/>
      <c r="AG964" s="587"/>
      <c r="AH964" s="626"/>
      <c r="AI964" s="627"/>
      <c r="AJ964" s="544"/>
      <c r="AK964" s="581"/>
      <c r="AL964" s="586"/>
      <c r="AM964" s="587"/>
      <c r="AN964" s="626"/>
      <c r="AO964" s="627"/>
      <c r="AP964" s="544"/>
      <c r="AQ964" s="581"/>
      <c r="AR964" s="586"/>
      <c r="AS964" s="587"/>
      <c r="AT964" s="626"/>
      <c r="AU964" s="627"/>
      <c r="AV964" s="628"/>
      <c r="AW964" s="629"/>
      <c r="AX964" s="632"/>
      <c r="AY964" s="633"/>
      <c r="AZ964" s="626"/>
      <c r="BA964" s="627"/>
      <c r="BB964" s="544"/>
      <c r="BC964" s="581"/>
      <c r="BD964" s="586"/>
      <c r="BE964" s="587"/>
      <c r="BF964" s="626"/>
      <c r="BG964" s="627"/>
      <c r="BH964" s="628"/>
      <c r="BI964" s="629"/>
      <c r="BJ964" s="632"/>
      <c r="BK964" s="633"/>
      <c r="BL964" s="626"/>
      <c r="BM964" s="627"/>
      <c r="BN964" s="678"/>
      <c r="BO964" s="679"/>
      <c r="BP964" s="680"/>
      <c r="BQ964" s="677"/>
      <c r="BR964" s="663"/>
      <c r="BS964" s="663"/>
      <c r="BT964" s="19" t="s">
        <v>84</v>
      </c>
      <c r="BU964" s="277">
        <f>IF(BQ950="B",'VALUE POINTS'!L$19,IF('GAME STATS'!BQ950="C",'VALUE POINTS'!M$19,'VALUE POINTS'!K$19))</f>
        <v>2</v>
      </c>
      <c r="BV964" s="278"/>
    </row>
    <row r="965" spans="1:74" ht="21.75" customHeight="1" x14ac:dyDescent="0.35">
      <c r="A965" s="95"/>
      <c r="B965" s="570" t="str">
        <f>IF(ROSTER!B$18="","",ROSTER!B$18)</f>
        <v/>
      </c>
      <c r="C965" s="572" t="str">
        <f>IF(ROSTER!C$18="","",ROSTER!C$18)</f>
        <v/>
      </c>
      <c r="D965" s="573"/>
      <c r="E965" s="574"/>
      <c r="F965" s="576">
        <f>IF(E965="y",1,IF(E965="S",1,0))</f>
        <v>0</v>
      </c>
      <c r="G965" s="582">
        <f>IF(E965="S",1,0)</f>
        <v>0</v>
      </c>
      <c r="H965" s="578"/>
      <c r="I965" s="543"/>
      <c r="J965" s="542"/>
      <c r="K965" s="580"/>
      <c r="L965" s="584"/>
      <c r="M965" s="585"/>
      <c r="N965" s="588">
        <f>L965+J965</f>
        <v>0</v>
      </c>
      <c r="O965" s="589"/>
      <c r="P965" s="542"/>
      <c r="Q965" s="580"/>
      <c r="R965" s="584"/>
      <c r="S965" s="585"/>
      <c r="T965" s="588">
        <f>R965-P965</f>
        <v>0</v>
      </c>
      <c r="U965" s="588"/>
      <c r="V965" s="542"/>
      <c r="W965" s="543"/>
      <c r="X965" s="593"/>
      <c r="Y965" s="543"/>
      <c r="Z965" s="542"/>
      <c r="AA965" s="543"/>
      <c r="AB965" s="542"/>
      <c r="AC965" s="543"/>
      <c r="AD965" s="542"/>
      <c r="AE965" s="580"/>
      <c r="AF965" s="584"/>
      <c r="AG965" s="585"/>
      <c r="AH965" s="595">
        <f>IF(AD965=0,0,(AF965/AD965)*100)</f>
        <v>0</v>
      </c>
      <c r="AI965" s="596"/>
      <c r="AJ965" s="542"/>
      <c r="AK965" s="580"/>
      <c r="AL965" s="584"/>
      <c r="AM965" s="585"/>
      <c r="AN965" s="595">
        <f>IF(AJ965=0,0,(AL965/AJ965)*100)</f>
        <v>0</v>
      </c>
      <c r="AO965" s="596"/>
      <c r="AP965" s="542"/>
      <c r="AQ965" s="580"/>
      <c r="AR965" s="584"/>
      <c r="AS965" s="585"/>
      <c r="AT965" s="595">
        <f>IF(AP965=0,0,(AR965/AP965)*100)</f>
        <v>0</v>
      </c>
      <c r="AU965" s="596"/>
      <c r="AV965" s="599">
        <f>AD965+AJ965+AP965</f>
        <v>0</v>
      </c>
      <c r="AW965" s="600"/>
      <c r="AX965" s="630">
        <f>AF965+AL965+AR965</f>
        <v>0</v>
      </c>
      <c r="AY965" s="631"/>
      <c r="AZ965" s="595">
        <f>IF(AV965=0,0,(AX965/AV965)*100)</f>
        <v>0</v>
      </c>
      <c r="BA965" s="596"/>
      <c r="BB965" s="542"/>
      <c r="BC965" s="580"/>
      <c r="BD965" s="584"/>
      <c r="BE965" s="585"/>
      <c r="BF965" s="595">
        <f>IF(BB965=0,0,(BD965/BB965)*100)</f>
        <v>0</v>
      </c>
      <c r="BG965" s="596"/>
      <c r="BH965" s="599">
        <f>AV965+BB965</f>
        <v>0</v>
      </c>
      <c r="BI965" s="600"/>
      <c r="BJ965" s="630">
        <f>AX965+BD965</f>
        <v>0</v>
      </c>
      <c r="BK965" s="631"/>
      <c r="BL965" s="595">
        <f>IF(BH965=0,0,(BJ965/BH965)*100)</f>
        <v>0</v>
      </c>
      <c r="BM965" s="596"/>
      <c r="BN965" s="656">
        <f>(AF965*2)+(AL965*2)+(AR965*3)+BD965</f>
        <v>0</v>
      </c>
      <c r="BO965" s="657"/>
      <c r="BP965" s="658"/>
      <c r="BQ965" s="676">
        <f t="shared" ref="BQ965" si="917">IF(BS965=0,0,50*BR965/BS965)</f>
        <v>0</v>
      </c>
      <c r="BR965" s="662">
        <f t="shared" ref="BR965" si="918">(BN965*BU$955)+(N965*BU$956)+(Z965*BU$957)+(R965*BU$958)+(X965*BU$959)+(AB965*BU$960)+(V965*BU$965)</f>
        <v>0</v>
      </c>
      <c r="BS965" s="662">
        <f t="shared" ref="BS965" si="919">((BB965-BD965)*BU$962)+((AV965-AX965)*BU$961)+(H965*BU$963)+(P965*BU$964)</f>
        <v>0</v>
      </c>
      <c r="BT965" s="19" t="s">
        <v>160</v>
      </c>
      <c r="BU965" s="277">
        <f>IF(BQ950="B",'VALUE POINTS'!L$20,IF('GAME STATS'!BQ950="C",'VALUE POINTS'!M$20,'VALUE POINTS'!K$20))</f>
        <v>1</v>
      </c>
      <c r="BV965" s="278"/>
    </row>
    <row r="966" spans="1:74" ht="21.75" customHeight="1" x14ac:dyDescent="0.25">
      <c r="A966" s="95"/>
      <c r="B966" s="571"/>
      <c r="C966" s="642" t="str">
        <f>IF(ROSTER!D$18="","",ROSTER!D$18)</f>
        <v/>
      </c>
      <c r="D966" s="643"/>
      <c r="E966" s="575"/>
      <c r="F966" s="577"/>
      <c r="G966" s="583"/>
      <c r="H966" s="579"/>
      <c r="I966" s="545"/>
      <c r="J966" s="544"/>
      <c r="K966" s="581"/>
      <c r="L966" s="586"/>
      <c r="M966" s="587"/>
      <c r="N966" s="592" t="s">
        <v>16</v>
      </c>
      <c r="O966" s="603"/>
      <c r="P966" s="544"/>
      <c r="Q966" s="581"/>
      <c r="R966" s="586"/>
      <c r="S966" s="587"/>
      <c r="T966" s="592" t="s">
        <v>16</v>
      </c>
      <c r="U966" s="592"/>
      <c r="V966" s="544"/>
      <c r="W966" s="545"/>
      <c r="X966" s="594"/>
      <c r="Y966" s="545"/>
      <c r="Z966" s="544"/>
      <c r="AA966" s="545"/>
      <c r="AB966" s="544"/>
      <c r="AC966" s="545"/>
      <c r="AD966" s="544"/>
      <c r="AE966" s="581"/>
      <c r="AF966" s="586"/>
      <c r="AG966" s="587"/>
      <c r="AH966" s="626"/>
      <c r="AI966" s="627"/>
      <c r="AJ966" s="544"/>
      <c r="AK966" s="581"/>
      <c r="AL966" s="586"/>
      <c r="AM966" s="587"/>
      <c r="AN966" s="626"/>
      <c r="AO966" s="627"/>
      <c r="AP966" s="544"/>
      <c r="AQ966" s="581"/>
      <c r="AR966" s="586"/>
      <c r="AS966" s="587"/>
      <c r="AT966" s="626"/>
      <c r="AU966" s="627"/>
      <c r="AV966" s="628"/>
      <c r="AW966" s="629"/>
      <c r="AX966" s="632"/>
      <c r="AY966" s="633"/>
      <c r="AZ966" s="626"/>
      <c r="BA966" s="627"/>
      <c r="BB966" s="544"/>
      <c r="BC966" s="581"/>
      <c r="BD966" s="586"/>
      <c r="BE966" s="587"/>
      <c r="BF966" s="626"/>
      <c r="BG966" s="627"/>
      <c r="BH966" s="628"/>
      <c r="BI966" s="629"/>
      <c r="BJ966" s="632"/>
      <c r="BK966" s="633"/>
      <c r="BL966" s="626"/>
      <c r="BM966" s="627"/>
      <c r="BN966" s="678"/>
      <c r="BO966" s="679"/>
      <c r="BP966" s="680"/>
      <c r="BQ966" s="677"/>
      <c r="BR966" s="663"/>
      <c r="BS966" s="663"/>
      <c r="BT966" s="15"/>
      <c r="BU966" s="15"/>
      <c r="BV966" s="95"/>
    </row>
    <row r="967" spans="1:74" ht="21.75" customHeight="1" x14ac:dyDescent="0.25">
      <c r="A967" s="95"/>
      <c r="B967" s="570" t="str">
        <f>IF(ROSTER!B$20="","",ROSTER!B$20)</f>
        <v/>
      </c>
      <c r="C967" s="572" t="str">
        <f>IF(ROSTER!C$20="","",ROSTER!C$20)</f>
        <v/>
      </c>
      <c r="D967" s="573"/>
      <c r="E967" s="574"/>
      <c r="F967" s="576">
        <f>IF(E967="y",1,IF(E967="S",1,0))</f>
        <v>0</v>
      </c>
      <c r="G967" s="582">
        <f>IF(E967="S",1,0)</f>
        <v>0</v>
      </c>
      <c r="H967" s="578"/>
      <c r="I967" s="543"/>
      <c r="J967" s="542"/>
      <c r="K967" s="580"/>
      <c r="L967" s="584"/>
      <c r="M967" s="585"/>
      <c r="N967" s="588">
        <f>L967+J967</f>
        <v>0</v>
      </c>
      <c r="O967" s="589"/>
      <c r="P967" s="542"/>
      <c r="Q967" s="580"/>
      <c r="R967" s="584"/>
      <c r="S967" s="585"/>
      <c r="T967" s="588">
        <f>R967-P967</f>
        <v>0</v>
      </c>
      <c r="U967" s="588"/>
      <c r="V967" s="542"/>
      <c r="W967" s="543"/>
      <c r="X967" s="593"/>
      <c r="Y967" s="543"/>
      <c r="Z967" s="542"/>
      <c r="AA967" s="543"/>
      <c r="AB967" s="542"/>
      <c r="AC967" s="543"/>
      <c r="AD967" s="542"/>
      <c r="AE967" s="580"/>
      <c r="AF967" s="584"/>
      <c r="AG967" s="585"/>
      <c r="AH967" s="595">
        <f>IF(AD967=0,0,(AF967/AD967)*100)</f>
        <v>0</v>
      </c>
      <c r="AI967" s="596"/>
      <c r="AJ967" s="542"/>
      <c r="AK967" s="580"/>
      <c r="AL967" s="584"/>
      <c r="AM967" s="585"/>
      <c r="AN967" s="595">
        <f>IF(AJ967=0,0,(AL967/AJ967)*100)</f>
        <v>0</v>
      </c>
      <c r="AO967" s="596"/>
      <c r="AP967" s="542"/>
      <c r="AQ967" s="580"/>
      <c r="AR967" s="584"/>
      <c r="AS967" s="585"/>
      <c r="AT967" s="595">
        <f>IF(AP967=0,0,(AR967/AP967)*100)</f>
        <v>0</v>
      </c>
      <c r="AU967" s="596"/>
      <c r="AV967" s="599">
        <f>AD967+AJ967+AP967</f>
        <v>0</v>
      </c>
      <c r="AW967" s="600"/>
      <c r="AX967" s="630">
        <f>AF967+AL967+AR967</f>
        <v>0</v>
      </c>
      <c r="AY967" s="631"/>
      <c r="AZ967" s="595">
        <f>IF(AV967=0,0,(AX967/AV967)*100)</f>
        <v>0</v>
      </c>
      <c r="BA967" s="596"/>
      <c r="BB967" s="542"/>
      <c r="BC967" s="580"/>
      <c r="BD967" s="584"/>
      <c r="BE967" s="585"/>
      <c r="BF967" s="595">
        <f>IF(BB967=0,0,(BD967/BB967)*100)</f>
        <v>0</v>
      </c>
      <c r="BG967" s="596"/>
      <c r="BH967" s="599">
        <f>AV967+BB967</f>
        <v>0</v>
      </c>
      <c r="BI967" s="600"/>
      <c r="BJ967" s="630">
        <f>AX967+BD967</f>
        <v>0</v>
      </c>
      <c r="BK967" s="631"/>
      <c r="BL967" s="595">
        <f>IF(BH967=0,0,(BJ967/BH967)*100)</f>
        <v>0</v>
      </c>
      <c r="BM967" s="596"/>
      <c r="BN967" s="656">
        <f>(AF967*2)+(AL967*2)+(AR967*3)+BD967</f>
        <v>0</v>
      </c>
      <c r="BO967" s="657"/>
      <c r="BP967" s="658"/>
      <c r="BQ967" s="676">
        <f t="shared" ref="BQ967" si="920">IF(BS967=0,0,50*BR967/BS967)</f>
        <v>0</v>
      </c>
      <c r="BR967" s="662">
        <f t="shared" ref="BR967" si="921">(BN967*BU$955)+(N967*BU$956)+(Z967*BU$957)+(R967*BU$958)+(X967*BU$959)+(AB967*BU$960)+(V967*BU$965)</f>
        <v>0</v>
      </c>
      <c r="BS967" s="662">
        <f t="shared" ref="BS967" si="922">((BB967-BD967)*BU$962)+((AV967-AX967)*BU$961)+(H967*BU$963)+(P967*BU$964)</f>
        <v>0</v>
      </c>
      <c r="BT967" s="15"/>
      <c r="BU967" s="15"/>
      <c r="BV967" s="95"/>
    </row>
    <row r="968" spans="1:74" ht="21.75" customHeight="1" x14ac:dyDescent="0.25">
      <c r="A968" s="95"/>
      <c r="B968" s="571"/>
      <c r="C968" s="642" t="str">
        <f>IF(ROSTER!D$20="","",ROSTER!D$20)</f>
        <v/>
      </c>
      <c r="D968" s="643"/>
      <c r="E968" s="575"/>
      <c r="F968" s="577"/>
      <c r="G968" s="583"/>
      <c r="H968" s="579"/>
      <c r="I968" s="545"/>
      <c r="J968" s="544"/>
      <c r="K968" s="581"/>
      <c r="L968" s="586"/>
      <c r="M968" s="587"/>
      <c r="N968" s="592" t="s">
        <v>16</v>
      </c>
      <c r="O968" s="603"/>
      <c r="P968" s="544"/>
      <c r="Q968" s="581"/>
      <c r="R968" s="586"/>
      <c r="S968" s="587"/>
      <c r="T968" s="592" t="s">
        <v>16</v>
      </c>
      <c r="U968" s="592"/>
      <c r="V968" s="544"/>
      <c r="W968" s="545"/>
      <c r="X968" s="594"/>
      <c r="Y968" s="545"/>
      <c r="Z968" s="544"/>
      <c r="AA968" s="545"/>
      <c r="AB968" s="544"/>
      <c r="AC968" s="545"/>
      <c r="AD968" s="544"/>
      <c r="AE968" s="581"/>
      <c r="AF968" s="586"/>
      <c r="AG968" s="587"/>
      <c r="AH968" s="626"/>
      <c r="AI968" s="627"/>
      <c r="AJ968" s="544"/>
      <c r="AK968" s="581"/>
      <c r="AL968" s="586"/>
      <c r="AM968" s="587"/>
      <c r="AN968" s="626"/>
      <c r="AO968" s="627"/>
      <c r="AP968" s="544"/>
      <c r="AQ968" s="581"/>
      <c r="AR968" s="586"/>
      <c r="AS968" s="587"/>
      <c r="AT968" s="626"/>
      <c r="AU968" s="627"/>
      <c r="AV968" s="628"/>
      <c r="AW968" s="629"/>
      <c r="AX968" s="632"/>
      <c r="AY968" s="633"/>
      <c r="AZ968" s="626"/>
      <c r="BA968" s="627"/>
      <c r="BB968" s="544"/>
      <c r="BC968" s="581"/>
      <c r="BD968" s="586"/>
      <c r="BE968" s="587"/>
      <c r="BF968" s="626"/>
      <c r="BG968" s="627"/>
      <c r="BH968" s="628"/>
      <c r="BI968" s="629"/>
      <c r="BJ968" s="632"/>
      <c r="BK968" s="633"/>
      <c r="BL968" s="626"/>
      <c r="BM968" s="627"/>
      <c r="BN968" s="678"/>
      <c r="BO968" s="679"/>
      <c r="BP968" s="680"/>
      <c r="BQ968" s="677"/>
      <c r="BR968" s="663"/>
      <c r="BS968" s="663"/>
      <c r="BT968" s="15"/>
      <c r="BU968" s="15"/>
      <c r="BV968" s="95"/>
    </row>
    <row r="969" spans="1:74" ht="21.75" customHeight="1" x14ac:dyDescent="0.25">
      <c r="A969" s="95"/>
      <c r="B969" s="570" t="str">
        <f>IF(ROSTER!B$22="","",ROSTER!B$22)</f>
        <v/>
      </c>
      <c r="C969" s="572" t="str">
        <f>IF(ROSTER!C$22="","",ROSTER!C$22)</f>
        <v/>
      </c>
      <c r="D969" s="573"/>
      <c r="E969" s="574"/>
      <c r="F969" s="576">
        <f>IF(E969="y",1,IF(E969="S",1,0))</f>
        <v>0</v>
      </c>
      <c r="G969" s="582">
        <f>IF(E969="S",1,0)</f>
        <v>0</v>
      </c>
      <c r="H969" s="578"/>
      <c r="I969" s="543"/>
      <c r="J969" s="542"/>
      <c r="K969" s="580"/>
      <c r="L969" s="584"/>
      <c r="M969" s="585"/>
      <c r="N969" s="588">
        <f>L969+J969</f>
        <v>0</v>
      </c>
      <c r="O969" s="589"/>
      <c r="P969" s="542"/>
      <c r="Q969" s="580"/>
      <c r="R969" s="584"/>
      <c r="S969" s="585"/>
      <c r="T969" s="588">
        <f>R969-P969</f>
        <v>0</v>
      </c>
      <c r="U969" s="588"/>
      <c r="V969" s="542"/>
      <c r="W969" s="543"/>
      <c r="X969" s="593"/>
      <c r="Y969" s="543"/>
      <c r="Z969" s="542"/>
      <c r="AA969" s="543"/>
      <c r="AB969" s="542"/>
      <c r="AC969" s="543"/>
      <c r="AD969" s="542"/>
      <c r="AE969" s="580"/>
      <c r="AF969" s="584"/>
      <c r="AG969" s="585"/>
      <c r="AH969" s="595">
        <f>IF(AD969=0,0,(AF969/AD969)*100)</f>
        <v>0</v>
      </c>
      <c r="AI969" s="596"/>
      <c r="AJ969" s="542"/>
      <c r="AK969" s="580"/>
      <c r="AL969" s="584"/>
      <c r="AM969" s="585"/>
      <c r="AN969" s="595">
        <f>IF(AJ969=0,0,(AL969/AJ969)*100)</f>
        <v>0</v>
      </c>
      <c r="AO969" s="596"/>
      <c r="AP969" s="542"/>
      <c r="AQ969" s="580"/>
      <c r="AR969" s="584"/>
      <c r="AS969" s="585"/>
      <c r="AT969" s="595">
        <f>IF(AP969=0,0,(AR969/AP969)*100)</f>
        <v>0</v>
      </c>
      <c r="AU969" s="596"/>
      <c r="AV969" s="599">
        <f>AD969+AJ969+AP969</f>
        <v>0</v>
      </c>
      <c r="AW969" s="600"/>
      <c r="AX969" s="630">
        <f>AF969+AL969+AR969</f>
        <v>0</v>
      </c>
      <c r="AY969" s="631"/>
      <c r="AZ969" s="595">
        <f>IF(AV969=0,0,(AX969/AV969)*100)</f>
        <v>0</v>
      </c>
      <c r="BA969" s="596"/>
      <c r="BB969" s="542"/>
      <c r="BC969" s="580"/>
      <c r="BD969" s="584"/>
      <c r="BE969" s="585"/>
      <c r="BF969" s="595">
        <f>IF(BB969=0,0,(BD969/BB969)*100)</f>
        <v>0</v>
      </c>
      <c r="BG969" s="596"/>
      <c r="BH969" s="599">
        <f>AV969+BB969</f>
        <v>0</v>
      </c>
      <c r="BI969" s="600"/>
      <c r="BJ969" s="630">
        <f>AX969+BD969</f>
        <v>0</v>
      </c>
      <c r="BK969" s="631"/>
      <c r="BL969" s="595">
        <f>IF(BH969=0,0,(BJ969/BH969)*100)</f>
        <v>0</v>
      </c>
      <c r="BM969" s="596"/>
      <c r="BN969" s="656">
        <f>(AF969*2)+(AL969*2)+(AR969*3)+BD969</f>
        <v>0</v>
      </c>
      <c r="BO969" s="657"/>
      <c r="BP969" s="658"/>
      <c r="BQ969" s="676">
        <f t="shared" ref="BQ969" si="923">IF(BS969=0,0,50*BR969/BS969)</f>
        <v>0</v>
      </c>
      <c r="BR969" s="662">
        <f t="shared" ref="BR969" si="924">(BN969*BU$955)+(N969*BU$956)+(Z969*BU$957)+(R969*BU$958)+(X969*BU$959)+(AB969*BU$960)+(V969*BU$965)</f>
        <v>0</v>
      </c>
      <c r="BS969" s="662">
        <f t="shared" ref="BS969" si="925">((BB969-BD969)*BU$962)+((AV969-AX969)*BU$961)+(H969*BU$963)+(P969*BU$964)</f>
        <v>0</v>
      </c>
      <c r="BT969" s="15"/>
      <c r="BU969" s="15"/>
      <c r="BV969" s="95"/>
    </row>
    <row r="970" spans="1:74" ht="21.75" customHeight="1" x14ac:dyDescent="0.25">
      <c r="A970" s="95"/>
      <c r="B970" s="571"/>
      <c r="C970" s="642" t="str">
        <f>IF(ROSTER!D$22="","",ROSTER!D$22)</f>
        <v/>
      </c>
      <c r="D970" s="643"/>
      <c r="E970" s="575"/>
      <c r="F970" s="577"/>
      <c r="G970" s="583"/>
      <c r="H970" s="579"/>
      <c r="I970" s="545"/>
      <c r="J970" s="544"/>
      <c r="K970" s="581"/>
      <c r="L970" s="586"/>
      <c r="M970" s="587"/>
      <c r="N970" s="592" t="s">
        <v>16</v>
      </c>
      <c r="O970" s="603"/>
      <c r="P970" s="544"/>
      <c r="Q970" s="581"/>
      <c r="R970" s="586"/>
      <c r="S970" s="587"/>
      <c r="T970" s="592" t="s">
        <v>16</v>
      </c>
      <c r="U970" s="592"/>
      <c r="V970" s="544"/>
      <c r="W970" s="545"/>
      <c r="X970" s="594"/>
      <c r="Y970" s="545"/>
      <c r="Z970" s="544"/>
      <c r="AA970" s="545"/>
      <c r="AB970" s="544"/>
      <c r="AC970" s="545"/>
      <c r="AD970" s="544"/>
      <c r="AE970" s="581"/>
      <c r="AF970" s="586"/>
      <c r="AG970" s="587"/>
      <c r="AH970" s="626"/>
      <c r="AI970" s="627"/>
      <c r="AJ970" s="544"/>
      <c r="AK970" s="581"/>
      <c r="AL970" s="586"/>
      <c r="AM970" s="587"/>
      <c r="AN970" s="626"/>
      <c r="AO970" s="627"/>
      <c r="AP970" s="544"/>
      <c r="AQ970" s="581"/>
      <c r="AR970" s="586"/>
      <c r="AS970" s="587"/>
      <c r="AT970" s="626"/>
      <c r="AU970" s="627"/>
      <c r="AV970" s="628"/>
      <c r="AW970" s="629"/>
      <c r="AX970" s="632"/>
      <c r="AY970" s="633"/>
      <c r="AZ970" s="626"/>
      <c r="BA970" s="627"/>
      <c r="BB970" s="544"/>
      <c r="BC970" s="581"/>
      <c r="BD970" s="586"/>
      <c r="BE970" s="587"/>
      <c r="BF970" s="626"/>
      <c r="BG970" s="627"/>
      <c r="BH970" s="628"/>
      <c r="BI970" s="629"/>
      <c r="BJ970" s="632"/>
      <c r="BK970" s="633"/>
      <c r="BL970" s="626"/>
      <c r="BM970" s="627"/>
      <c r="BN970" s="678"/>
      <c r="BO970" s="679"/>
      <c r="BP970" s="680"/>
      <c r="BQ970" s="677"/>
      <c r="BR970" s="663"/>
      <c r="BS970" s="663"/>
      <c r="BT970" s="15"/>
      <c r="BU970" s="15"/>
      <c r="BV970" s="95"/>
    </row>
    <row r="971" spans="1:74" ht="21.75" customHeight="1" x14ac:dyDescent="0.25">
      <c r="A971" s="95"/>
      <c r="B971" s="570" t="str">
        <f>IF(ROSTER!B$24="","",ROSTER!B$24)</f>
        <v/>
      </c>
      <c r="C971" s="572" t="str">
        <f>IF(ROSTER!C$24="","",ROSTER!C$24)</f>
        <v/>
      </c>
      <c r="D971" s="573"/>
      <c r="E971" s="574"/>
      <c r="F971" s="576">
        <f>IF(E971="y",1,IF(E971="S",1,0))</f>
        <v>0</v>
      </c>
      <c r="G971" s="582">
        <f>IF(E971="S",1,0)</f>
        <v>0</v>
      </c>
      <c r="H971" s="578"/>
      <c r="I971" s="543"/>
      <c r="J971" s="542"/>
      <c r="K971" s="580"/>
      <c r="L971" s="584"/>
      <c r="M971" s="585"/>
      <c r="N971" s="588">
        <f>L971+J971</f>
        <v>0</v>
      </c>
      <c r="O971" s="589"/>
      <c r="P971" s="542"/>
      <c r="Q971" s="580"/>
      <c r="R971" s="584"/>
      <c r="S971" s="585"/>
      <c r="T971" s="588">
        <f>R971-P971</f>
        <v>0</v>
      </c>
      <c r="U971" s="588"/>
      <c r="V971" s="542"/>
      <c r="W971" s="543"/>
      <c r="X971" s="593"/>
      <c r="Y971" s="543"/>
      <c r="Z971" s="542"/>
      <c r="AA971" s="543"/>
      <c r="AB971" s="542"/>
      <c r="AC971" s="543"/>
      <c r="AD971" s="542"/>
      <c r="AE971" s="580"/>
      <c r="AF971" s="584"/>
      <c r="AG971" s="585"/>
      <c r="AH971" s="595">
        <f>IF(AD971=0,0,(AF971/AD971)*100)</f>
        <v>0</v>
      </c>
      <c r="AI971" s="596"/>
      <c r="AJ971" s="542"/>
      <c r="AK971" s="580"/>
      <c r="AL971" s="584"/>
      <c r="AM971" s="585"/>
      <c r="AN971" s="595">
        <f>IF(AJ971=0,0,(AL971/AJ971)*100)</f>
        <v>0</v>
      </c>
      <c r="AO971" s="596"/>
      <c r="AP971" s="542"/>
      <c r="AQ971" s="580"/>
      <c r="AR971" s="584"/>
      <c r="AS971" s="585"/>
      <c r="AT971" s="595">
        <f>IF(AP971=0,0,(AR971/AP971)*100)</f>
        <v>0</v>
      </c>
      <c r="AU971" s="596"/>
      <c r="AV971" s="599">
        <f>AD971+AJ971+AP971</f>
        <v>0</v>
      </c>
      <c r="AW971" s="600"/>
      <c r="AX971" s="630">
        <f>AF971+AL971+AR971</f>
        <v>0</v>
      </c>
      <c r="AY971" s="631"/>
      <c r="AZ971" s="595">
        <f>IF(AV971=0,0,(AX971/AV971)*100)</f>
        <v>0</v>
      </c>
      <c r="BA971" s="596"/>
      <c r="BB971" s="542"/>
      <c r="BC971" s="580"/>
      <c r="BD971" s="584"/>
      <c r="BE971" s="585"/>
      <c r="BF971" s="595">
        <f>IF(BB971=0,0,(BD971/BB971)*100)</f>
        <v>0</v>
      </c>
      <c r="BG971" s="596"/>
      <c r="BH971" s="599">
        <f>AV971+BB971</f>
        <v>0</v>
      </c>
      <c r="BI971" s="600"/>
      <c r="BJ971" s="630">
        <f>AX971+BD971</f>
        <v>0</v>
      </c>
      <c r="BK971" s="631"/>
      <c r="BL971" s="595">
        <f>IF(BH971=0,0,(BJ971/BH971)*100)</f>
        <v>0</v>
      </c>
      <c r="BM971" s="596"/>
      <c r="BN971" s="656">
        <f>(AF971*2)+(AL971*2)+(AR971*3)+BD971</f>
        <v>0</v>
      </c>
      <c r="BO971" s="657"/>
      <c r="BP971" s="658"/>
      <c r="BQ971" s="676">
        <f t="shared" ref="BQ971" si="926">IF(BS971=0,0,50*BR971/BS971)</f>
        <v>0</v>
      </c>
      <c r="BR971" s="662">
        <f t="shared" ref="BR971" si="927">(BN971*BU$955)+(N971*BU$956)+(Z971*BU$957)+(R971*BU$958)+(X971*BU$959)+(AB971*BU$960)+(V971*BU$965)</f>
        <v>0</v>
      </c>
      <c r="BS971" s="662">
        <f t="shared" ref="BS971" si="928">((BB971-BD971)*BU$962)+((AV971-AX971)*BU$961)+(H971*BU$963)+(P971*BU$964)</f>
        <v>0</v>
      </c>
      <c r="BT971" s="15"/>
      <c r="BU971" s="15"/>
      <c r="BV971" s="95"/>
    </row>
    <row r="972" spans="1:74" ht="21.75" customHeight="1" x14ac:dyDescent="0.25">
      <c r="A972" s="95"/>
      <c r="B972" s="571"/>
      <c r="C972" s="642" t="str">
        <f>IF(ROSTER!D$24="","",ROSTER!D$24)</f>
        <v/>
      </c>
      <c r="D972" s="643"/>
      <c r="E972" s="575"/>
      <c r="F972" s="577"/>
      <c r="G972" s="583"/>
      <c r="H972" s="579"/>
      <c r="I972" s="545"/>
      <c r="J972" s="544"/>
      <c r="K972" s="581"/>
      <c r="L972" s="586"/>
      <c r="M972" s="587"/>
      <c r="N972" s="592" t="s">
        <v>16</v>
      </c>
      <c r="O972" s="603"/>
      <c r="P972" s="544"/>
      <c r="Q972" s="581"/>
      <c r="R972" s="586"/>
      <c r="S972" s="587"/>
      <c r="T972" s="592" t="s">
        <v>16</v>
      </c>
      <c r="U972" s="592"/>
      <c r="V972" s="544"/>
      <c r="W972" s="545"/>
      <c r="X972" s="594"/>
      <c r="Y972" s="545"/>
      <c r="Z972" s="544"/>
      <c r="AA972" s="545"/>
      <c r="AB972" s="544"/>
      <c r="AC972" s="545"/>
      <c r="AD972" s="544"/>
      <c r="AE972" s="581"/>
      <c r="AF972" s="586"/>
      <c r="AG972" s="587"/>
      <c r="AH972" s="626"/>
      <c r="AI972" s="627"/>
      <c r="AJ972" s="544"/>
      <c r="AK972" s="581"/>
      <c r="AL972" s="586"/>
      <c r="AM972" s="587"/>
      <c r="AN972" s="626"/>
      <c r="AO972" s="627"/>
      <c r="AP972" s="544"/>
      <c r="AQ972" s="581"/>
      <c r="AR972" s="586"/>
      <c r="AS972" s="587"/>
      <c r="AT972" s="626"/>
      <c r="AU972" s="627"/>
      <c r="AV972" s="628"/>
      <c r="AW972" s="629"/>
      <c r="AX972" s="632"/>
      <c r="AY972" s="633"/>
      <c r="AZ972" s="626"/>
      <c r="BA972" s="627"/>
      <c r="BB972" s="544"/>
      <c r="BC972" s="581"/>
      <c r="BD972" s="586"/>
      <c r="BE972" s="587"/>
      <c r="BF972" s="626"/>
      <c r="BG972" s="627"/>
      <c r="BH972" s="628"/>
      <c r="BI972" s="629"/>
      <c r="BJ972" s="632"/>
      <c r="BK972" s="633"/>
      <c r="BL972" s="626"/>
      <c r="BM972" s="627"/>
      <c r="BN972" s="678"/>
      <c r="BO972" s="679"/>
      <c r="BP972" s="680"/>
      <c r="BQ972" s="677"/>
      <c r="BR972" s="663"/>
      <c r="BS972" s="663"/>
      <c r="BT972" s="15"/>
      <c r="BU972" s="15"/>
      <c r="BV972" s="95"/>
    </row>
    <row r="973" spans="1:74" ht="21.75" customHeight="1" x14ac:dyDescent="0.25">
      <c r="A973" s="95"/>
      <c r="B973" s="570" t="str">
        <f>IF(ROSTER!B$26="","",ROSTER!B$26)</f>
        <v/>
      </c>
      <c r="C973" s="572" t="str">
        <f>IF(ROSTER!C$26="","",ROSTER!C$26)</f>
        <v/>
      </c>
      <c r="D973" s="573"/>
      <c r="E973" s="574"/>
      <c r="F973" s="576">
        <f>IF(E973="y",1,IF(E973="S",1,0))</f>
        <v>0</v>
      </c>
      <c r="G973" s="582">
        <f>IF(E973="S",1,0)</f>
        <v>0</v>
      </c>
      <c r="H973" s="578"/>
      <c r="I973" s="543"/>
      <c r="J973" s="542"/>
      <c r="K973" s="580"/>
      <c r="L973" s="584"/>
      <c r="M973" s="585"/>
      <c r="N973" s="588">
        <f>L973+J973</f>
        <v>0</v>
      </c>
      <c r="O973" s="589"/>
      <c r="P973" s="542"/>
      <c r="Q973" s="580"/>
      <c r="R973" s="584"/>
      <c r="S973" s="585"/>
      <c r="T973" s="588">
        <f>R973-P973</f>
        <v>0</v>
      </c>
      <c r="U973" s="588"/>
      <c r="V973" s="542"/>
      <c r="W973" s="543"/>
      <c r="X973" s="593"/>
      <c r="Y973" s="543"/>
      <c r="Z973" s="542"/>
      <c r="AA973" s="543"/>
      <c r="AB973" s="542"/>
      <c r="AC973" s="543"/>
      <c r="AD973" s="542"/>
      <c r="AE973" s="580"/>
      <c r="AF973" s="584"/>
      <c r="AG973" s="585"/>
      <c r="AH973" s="595">
        <f>IF(AD973=0,0,(AF973/AD973)*100)</f>
        <v>0</v>
      </c>
      <c r="AI973" s="596"/>
      <c r="AJ973" s="542"/>
      <c r="AK973" s="580"/>
      <c r="AL973" s="584"/>
      <c r="AM973" s="585"/>
      <c r="AN973" s="595">
        <f>IF(AJ973=0,0,(AL973/AJ973)*100)</f>
        <v>0</v>
      </c>
      <c r="AO973" s="596"/>
      <c r="AP973" s="542"/>
      <c r="AQ973" s="580"/>
      <c r="AR973" s="584"/>
      <c r="AS973" s="585"/>
      <c r="AT973" s="595">
        <f>IF(AP973=0,0,(AR973/AP973)*100)</f>
        <v>0</v>
      </c>
      <c r="AU973" s="596"/>
      <c r="AV973" s="599">
        <f>AD973+AJ973+AP973</f>
        <v>0</v>
      </c>
      <c r="AW973" s="600"/>
      <c r="AX973" s="630">
        <f>AF973+AL973+AR973</f>
        <v>0</v>
      </c>
      <c r="AY973" s="631"/>
      <c r="AZ973" s="595">
        <f>IF(AV973=0,0,(AX973/AV973)*100)</f>
        <v>0</v>
      </c>
      <c r="BA973" s="596"/>
      <c r="BB973" s="542"/>
      <c r="BC973" s="580"/>
      <c r="BD973" s="584"/>
      <c r="BE973" s="585"/>
      <c r="BF973" s="595">
        <f>IF(BB973=0,0,(BD973/BB973)*100)</f>
        <v>0</v>
      </c>
      <c r="BG973" s="596"/>
      <c r="BH973" s="599">
        <f>AV973+BB973</f>
        <v>0</v>
      </c>
      <c r="BI973" s="600"/>
      <c r="BJ973" s="630">
        <f>AX973+BD973</f>
        <v>0</v>
      </c>
      <c r="BK973" s="631"/>
      <c r="BL973" s="595">
        <f>IF(BH973=0,0,(BJ973/BH973)*100)</f>
        <v>0</v>
      </c>
      <c r="BM973" s="596"/>
      <c r="BN973" s="656">
        <f>(AF973*2)+(AL973*2)+(AR973*3)+BD973</f>
        <v>0</v>
      </c>
      <c r="BO973" s="657"/>
      <c r="BP973" s="658"/>
      <c r="BQ973" s="676">
        <f t="shared" ref="BQ973" si="929">IF(BS973=0,0,50*BR973/BS973)</f>
        <v>0</v>
      </c>
      <c r="BR973" s="662">
        <f t="shared" ref="BR973" si="930">(BN973*BU$955)+(N973*BU$956)+(Z973*BU$957)+(R973*BU$958)+(X973*BU$959)+(AB973*BU$960)+(V973*BU$965)</f>
        <v>0</v>
      </c>
      <c r="BS973" s="662">
        <f t="shared" ref="BS973" si="931">((BB973-BD973)*BU$962)+((AV973-AX973)*BU$961)+(H973*BU$963)+(P973*BU$964)</f>
        <v>0</v>
      </c>
      <c r="BT973" s="15"/>
      <c r="BU973" s="15"/>
      <c r="BV973" s="95"/>
    </row>
    <row r="974" spans="1:74" ht="21.75" customHeight="1" x14ac:dyDescent="0.25">
      <c r="A974" s="95"/>
      <c r="B974" s="571"/>
      <c r="C974" s="642" t="str">
        <f>IF(ROSTER!D$26="","",ROSTER!D$26)</f>
        <v/>
      </c>
      <c r="D974" s="643"/>
      <c r="E974" s="575"/>
      <c r="F974" s="577"/>
      <c r="G974" s="583"/>
      <c r="H974" s="579"/>
      <c r="I974" s="545"/>
      <c r="J974" s="544"/>
      <c r="K974" s="581"/>
      <c r="L974" s="586"/>
      <c r="M974" s="587"/>
      <c r="N974" s="592" t="s">
        <v>16</v>
      </c>
      <c r="O974" s="603"/>
      <c r="P974" s="544"/>
      <c r="Q974" s="581"/>
      <c r="R974" s="586"/>
      <c r="S974" s="587"/>
      <c r="T974" s="592" t="s">
        <v>16</v>
      </c>
      <c r="U974" s="592"/>
      <c r="V974" s="544"/>
      <c r="W974" s="545"/>
      <c r="X974" s="594"/>
      <c r="Y974" s="545"/>
      <c r="Z974" s="544"/>
      <c r="AA974" s="545"/>
      <c r="AB974" s="544"/>
      <c r="AC974" s="545"/>
      <c r="AD974" s="544"/>
      <c r="AE974" s="581"/>
      <c r="AF974" s="586"/>
      <c r="AG974" s="587"/>
      <c r="AH974" s="626"/>
      <c r="AI974" s="627"/>
      <c r="AJ974" s="544"/>
      <c r="AK974" s="581"/>
      <c r="AL974" s="586"/>
      <c r="AM974" s="587"/>
      <c r="AN974" s="626"/>
      <c r="AO974" s="627"/>
      <c r="AP974" s="544"/>
      <c r="AQ974" s="581"/>
      <c r="AR974" s="586"/>
      <c r="AS974" s="587"/>
      <c r="AT974" s="626"/>
      <c r="AU974" s="627"/>
      <c r="AV974" s="628"/>
      <c r="AW974" s="629"/>
      <c r="AX974" s="632"/>
      <c r="AY974" s="633"/>
      <c r="AZ974" s="626"/>
      <c r="BA974" s="627"/>
      <c r="BB974" s="544"/>
      <c r="BC974" s="581"/>
      <c r="BD974" s="586"/>
      <c r="BE974" s="587"/>
      <c r="BF974" s="626"/>
      <c r="BG974" s="627"/>
      <c r="BH974" s="628"/>
      <c r="BI974" s="629"/>
      <c r="BJ974" s="632"/>
      <c r="BK974" s="633"/>
      <c r="BL974" s="626"/>
      <c r="BM974" s="627"/>
      <c r="BN974" s="678"/>
      <c r="BO974" s="679"/>
      <c r="BP974" s="680"/>
      <c r="BQ974" s="677"/>
      <c r="BR974" s="663"/>
      <c r="BS974" s="663"/>
      <c r="BT974" s="15"/>
      <c r="BU974" s="15"/>
      <c r="BV974" s="95"/>
    </row>
    <row r="975" spans="1:74" ht="21.75" customHeight="1" x14ac:dyDescent="0.25">
      <c r="A975" s="95"/>
      <c r="B975" s="570" t="str">
        <f>IF(ROSTER!B$28="","",ROSTER!B$28)</f>
        <v/>
      </c>
      <c r="C975" s="572" t="str">
        <f>IF(ROSTER!C$28="","",ROSTER!C$28)</f>
        <v/>
      </c>
      <c r="D975" s="573"/>
      <c r="E975" s="574"/>
      <c r="F975" s="576">
        <f>IF(E975="y",1,IF(E975="S",1,0))</f>
        <v>0</v>
      </c>
      <c r="G975" s="582">
        <f>IF(E975="S",1,0)</f>
        <v>0</v>
      </c>
      <c r="H975" s="578"/>
      <c r="I975" s="543"/>
      <c r="J975" s="542"/>
      <c r="K975" s="580"/>
      <c r="L975" s="584"/>
      <c r="M975" s="585"/>
      <c r="N975" s="588">
        <f>L975+J975</f>
        <v>0</v>
      </c>
      <c r="O975" s="589"/>
      <c r="P975" s="542"/>
      <c r="Q975" s="580"/>
      <c r="R975" s="584"/>
      <c r="S975" s="585"/>
      <c r="T975" s="588">
        <f>R975-P975</f>
        <v>0</v>
      </c>
      <c r="U975" s="588"/>
      <c r="V975" s="542"/>
      <c r="W975" s="543"/>
      <c r="X975" s="593"/>
      <c r="Y975" s="543"/>
      <c r="Z975" s="542"/>
      <c r="AA975" s="543"/>
      <c r="AB975" s="542"/>
      <c r="AC975" s="543"/>
      <c r="AD975" s="542"/>
      <c r="AE975" s="580"/>
      <c r="AF975" s="584"/>
      <c r="AG975" s="585"/>
      <c r="AH975" s="595">
        <f>IF(AD975=0,0,(AF975/AD975)*100)</f>
        <v>0</v>
      </c>
      <c r="AI975" s="596"/>
      <c r="AJ975" s="542"/>
      <c r="AK975" s="580"/>
      <c r="AL975" s="584"/>
      <c r="AM975" s="585"/>
      <c r="AN975" s="595">
        <f>IF(AJ975=0,0,(AL975/AJ975)*100)</f>
        <v>0</v>
      </c>
      <c r="AO975" s="596"/>
      <c r="AP975" s="542"/>
      <c r="AQ975" s="580"/>
      <c r="AR975" s="584"/>
      <c r="AS975" s="585"/>
      <c r="AT975" s="595">
        <f>IF(AP975=0,0,(AR975/AP975)*100)</f>
        <v>0</v>
      </c>
      <c r="AU975" s="596"/>
      <c r="AV975" s="599">
        <f>AD975+AJ975+AP975</f>
        <v>0</v>
      </c>
      <c r="AW975" s="600"/>
      <c r="AX975" s="630">
        <f>AF975+AL975+AR975</f>
        <v>0</v>
      </c>
      <c r="AY975" s="631"/>
      <c r="AZ975" s="595">
        <f>IF(AV975=0,0,(AX975/AV975)*100)</f>
        <v>0</v>
      </c>
      <c r="BA975" s="596"/>
      <c r="BB975" s="542"/>
      <c r="BC975" s="580"/>
      <c r="BD975" s="584"/>
      <c r="BE975" s="585"/>
      <c r="BF975" s="595">
        <f>IF(BB975=0,0,(BD975/BB975)*100)</f>
        <v>0</v>
      </c>
      <c r="BG975" s="596"/>
      <c r="BH975" s="599">
        <f>AV975+BB975</f>
        <v>0</v>
      </c>
      <c r="BI975" s="600"/>
      <c r="BJ975" s="630">
        <f>AX975+BD975</f>
        <v>0</v>
      </c>
      <c r="BK975" s="631"/>
      <c r="BL975" s="595">
        <f>IF(BH975=0,0,(BJ975/BH975)*100)</f>
        <v>0</v>
      </c>
      <c r="BM975" s="596"/>
      <c r="BN975" s="656">
        <f>(AF975*2)+(AL975*2)+(AR975*3)+BD975</f>
        <v>0</v>
      </c>
      <c r="BO975" s="657"/>
      <c r="BP975" s="658"/>
      <c r="BQ975" s="676">
        <f t="shared" ref="BQ975" si="932">IF(BS975=0,0,50*BR975/BS975)</f>
        <v>0</v>
      </c>
      <c r="BR975" s="662">
        <f t="shared" ref="BR975" si="933">(BN975*BU$955)+(N975*BU$956)+(Z975*BU$957)+(R975*BU$958)+(X975*BU$959)+(AB975*BU$960)+(V975*BU$965)</f>
        <v>0</v>
      </c>
      <c r="BS975" s="662">
        <f t="shared" ref="BS975" si="934">((BB975-BD975)*BU$962)+((AV975-AX975)*BU$961)+(H975*BU$963)+(P975*BU$964)</f>
        <v>0</v>
      </c>
      <c r="BT975" s="15"/>
      <c r="BU975" s="15"/>
      <c r="BV975" s="95"/>
    </row>
    <row r="976" spans="1:74" ht="21.75" customHeight="1" x14ac:dyDescent="0.25">
      <c r="A976" s="95"/>
      <c r="B976" s="571"/>
      <c r="C976" s="642" t="str">
        <f>IF(ROSTER!D$28="","",ROSTER!D$28)</f>
        <v/>
      </c>
      <c r="D976" s="643"/>
      <c r="E976" s="575"/>
      <c r="F976" s="577"/>
      <c r="G976" s="583"/>
      <c r="H976" s="579"/>
      <c r="I976" s="545"/>
      <c r="J976" s="544"/>
      <c r="K976" s="581"/>
      <c r="L976" s="586"/>
      <c r="M976" s="587"/>
      <c r="N976" s="592" t="s">
        <v>16</v>
      </c>
      <c r="O976" s="603"/>
      <c r="P976" s="544"/>
      <c r="Q976" s="581"/>
      <c r="R976" s="586"/>
      <c r="S976" s="587"/>
      <c r="T976" s="592" t="s">
        <v>16</v>
      </c>
      <c r="U976" s="592"/>
      <c r="V976" s="544"/>
      <c r="W976" s="545"/>
      <c r="X976" s="594"/>
      <c r="Y976" s="545"/>
      <c r="Z976" s="544"/>
      <c r="AA976" s="545"/>
      <c r="AB976" s="544"/>
      <c r="AC976" s="545"/>
      <c r="AD976" s="544"/>
      <c r="AE976" s="581"/>
      <c r="AF976" s="586"/>
      <c r="AG976" s="587"/>
      <c r="AH976" s="626"/>
      <c r="AI976" s="627"/>
      <c r="AJ976" s="544"/>
      <c r="AK976" s="581"/>
      <c r="AL976" s="586"/>
      <c r="AM976" s="587"/>
      <c r="AN976" s="626"/>
      <c r="AO976" s="627"/>
      <c r="AP976" s="544"/>
      <c r="AQ976" s="581"/>
      <c r="AR976" s="586"/>
      <c r="AS976" s="587"/>
      <c r="AT976" s="626"/>
      <c r="AU976" s="627"/>
      <c r="AV976" s="628"/>
      <c r="AW976" s="629"/>
      <c r="AX976" s="632"/>
      <c r="AY976" s="633"/>
      <c r="AZ976" s="626"/>
      <c r="BA976" s="627"/>
      <c r="BB976" s="544"/>
      <c r="BC976" s="581"/>
      <c r="BD976" s="586"/>
      <c r="BE976" s="587"/>
      <c r="BF976" s="626"/>
      <c r="BG976" s="627"/>
      <c r="BH976" s="628"/>
      <c r="BI976" s="629"/>
      <c r="BJ976" s="632"/>
      <c r="BK976" s="633"/>
      <c r="BL976" s="626"/>
      <c r="BM976" s="627"/>
      <c r="BN976" s="678"/>
      <c r="BO976" s="679"/>
      <c r="BP976" s="680"/>
      <c r="BQ976" s="677"/>
      <c r="BR976" s="663"/>
      <c r="BS976" s="663"/>
      <c r="BT976" s="15"/>
      <c r="BU976" s="15"/>
      <c r="BV976" s="95"/>
    </row>
    <row r="977" spans="1:74" ht="21.75" customHeight="1" x14ac:dyDescent="0.25">
      <c r="A977" s="95"/>
      <c r="B977" s="570" t="str">
        <f>IF(ROSTER!B$30="","",ROSTER!B$30)</f>
        <v/>
      </c>
      <c r="C977" s="572" t="str">
        <f>IF(ROSTER!C$30="","",ROSTER!C$30)</f>
        <v/>
      </c>
      <c r="D977" s="573"/>
      <c r="E977" s="574"/>
      <c r="F977" s="576">
        <f>IF(E977="y",1,IF(E977="S",1,0))</f>
        <v>0</v>
      </c>
      <c r="G977" s="582">
        <f>IF(E977="S",1,0)</f>
        <v>0</v>
      </c>
      <c r="H977" s="578"/>
      <c r="I977" s="543"/>
      <c r="J977" s="542"/>
      <c r="K977" s="580"/>
      <c r="L977" s="584"/>
      <c r="M977" s="585"/>
      <c r="N977" s="588">
        <f>L977+J977</f>
        <v>0</v>
      </c>
      <c r="O977" s="589"/>
      <c r="P977" s="542"/>
      <c r="Q977" s="580"/>
      <c r="R977" s="584"/>
      <c r="S977" s="585"/>
      <c r="T977" s="588">
        <f>R977-P977</f>
        <v>0</v>
      </c>
      <c r="U977" s="588"/>
      <c r="V977" s="542"/>
      <c r="W977" s="543"/>
      <c r="X977" s="593"/>
      <c r="Y977" s="543"/>
      <c r="Z977" s="542"/>
      <c r="AA977" s="543"/>
      <c r="AB977" s="542"/>
      <c r="AC977" s="543"/>
      <c r="AD977" s="542"/>
      <c r="AE977" s="580"/>
      <c r="AF977" s="584"/>
      <c r="AG977" s="585"/>
      <c r="AH977" s="595">
        <f>IF(AD977=0,0,(AF977/AD977)*100)</f>
        <v>0</v>
      </c>
      <c r="AI977" s="596"/>
      <c r="AJ977" s="542"/>
      <c r="AK977" s="580"/>
      <c r="AL977" s="584"/>
      <c r="AM977" s="585"/>
      <c r="AN977" s="595">
        <f>IF(AJ977=0,0,(AL977/AJ977)*100)</f>
        <v>0</v>
      </c>
      <c r="AO977" s="596"/>
      <c r="AP977" s="542"/>
      <c r="AQ977" s="580"/>
      <c r="AR977" s="584"/>
      <c r="AS977" s="585"/>
      <c r="AT977" s="595">
        <f>IF(AP977=0,0,(AR977/AP977)*100)</f>
        <v>0</v>
      </c>
      <c r="AU977" s="596"/>
      <c r="AV977" s="599">
        <f>AD977+AJ977+AP977</f>
        <v>0</v>
      </c>
      <c r="AW977" s="600"/>
      <c r="AX977" s="630">
        <f>AF977+AL977+AR977</f>
        <v>0</v>
      </c>
      <c r="AY977" s="631"/>
      <c r="AZ977" s="595">
        <f>IF(AV977=0,0,(AX977/AV977)*100)</f>
        <v>0</v>
      </c>
      <c r="BA977" s="596"/>
      <c r="BB977" s="542"/>
      <c r="BC977" s="580"/>
      <c r="BD977" s="584"/>
      <c r="BE977" s="585"/>
      <c r="BF977" s="595">
        <f>IF(BB977=0,0,(BD977/BB977)*100)</f>
        <v>0</v>
      </c>
      <c r="BG977" s="596"/>
      <c r="BH977" s="599">
        <f>AV977+BB977</f>
        <v>0</v>
      </c>
      <c r="BI977" s="600"/>
      <c r="BJ977" s="630">
        <f>AX977+BD977</f>
        <v>0</v>
      </c>
      <c r="BK977" s="631"/>
      <c r="BL977" s="595">
        <f>IF(BH977=0,0,(BJ977/BH977)*100)</f>
        <v>0</v>
      </c>
      <c r="BM977" s="596"/>
      <c r="BN977" s="656">
        <f>(AF977*2)+(AL977*2)+(AR977*3)+BD977</f>
        <v>0</v>
      </c>
      <c r="BO977" s="657"/>
      <c r="BP977" s="658"/>
      <c r="BQ977" s="676">
        <f t="shared" ref="BQ977" si="935">IF(BS977=0,0,50*BR977/BS977)</f>
        <v>0</v>
      </c>
      <c r="BR977" s="662">
        <f t="shared" ref="BR977" si="936">(BN977*BU$955)+(N977*BU$956)+(Z977*BU$957)+(R977*BU$958)+(X977*BU$959)+(AB977*BU$960)+(V977*BU$965)</f>
        <v>0</v>
      </c>
      <c r="BS977" s="662">
        <f t="shared" ref="BS977" si="937">((BB977-BD977)*BU$962)+((AV977-AX977)*BU$961)+(H977*BU$963)+(P977*BU$964)</f>
        <v>0</v>
      </c>
      <c r="BT977" s="15"/>
      <c r="BU977" s="15"/>
      <c r="BV977" s="95"/>
    </row>
    <row r="978" spans="1:74" ht="21.75" customHeight="1" x14ac:dyDescent="0.25">
      <c r="A978" s="95"/>
      <c r="B978" s="571"/>
      <c r="C978" s="642" t="str">
        <f>IF(ROSTER!D$30="","",ROSTER!D$30)</f>
        <v/>
      </c>
      <c r="D978" s="643"/>
      <c r="E978" s="575"/>
      <c r="F978" s="577"/>
      <c r="G978" s="583"/>
      <c r="H978" s="579"/>
      <c r="I978" s="545"/>
      <c r="J978" s="544"/>
      <c r="K978" s="581"/>
      <c r="L978" s="586"/>
      <c r="M978" s="587"/>
      <c r="N978" s="592" t="s">
        <v>16</v>
      </c>
      <c r="O978" s="603"/>
      <c r="P978" s="544"/>
      <c r="Q978" s="581"/>
      <c r="R978" s="586"/>
      <c r="S978" s="587"/>
      <c r="T978" s="592" t="s">
        <v>16</v>
      </c>
      <c r="U978" s="592"/>
      <c r="V978" s="544"/>
      <c r="W978" s="545"/>
      <c r="X978" s="594"/>
      <c r="Y978" s="545"/>
      <c r="Z978" s="544"/>
      <c r="AA978" s="545"/>
      <c r="AB978" s="544"/>
      <c r="AC978" s="545"/>
      <c r="AD978" s="544"/>
      <c r="AE978" s="581"/>
      <c r="AF978" s="586"/>
      <c r="AG978" s="587"/>
      <c r="AH978" s="626"/>
      <c r="AI978" s="627"/>
      <c r="AJ978" s="544"/>
      <c r="AK978" s="581"/>
      <c r="AL978" s="586"/>
      <c r="AM978" s="587"/>
      <c r="AN978" s="626"/>
      <c r="AO978" s="627"/>
      <c r="AP978" s="544"/>
      <c r="AQ978" s="581"/>
      <c r="AR978" s="586"/>
      <c r="AS978" s="587"/>
      <c r="AT978" s="626"/>
      <c r="AU978" s="627"/>
      <c r="AV978" s="628"/>
      <c r="AW978" s="629"/>
      <c r="AX978" s="632"/>
      <c r="AY978" s="633"/>
      <c r="AZ978" s="626"/>
      <c r="BA978" s="627"/>
      <c r="BB978" s="544"/>
      <c r="BC978" s="581"/>
      <c r="BD978" s="586"/>
      <c r="BE978" s="587"/>
      <c r="BF978" s="626"/>
      <c r="BG978" s="627"/>
      <c r="BH978" s="628"/>
      <c r="BI978" s="629"/>
      <c r="BJ978" s="632"/>
      <c r="BK978" s="633"/>
      <c r="BL978" s="626"/>
      <c r="BM978" s="627"/>
      <c r="BN978" s="678"/>
      <c r="BO978" s="679"/>
      <c r="BP978" s="680"/>
      <c r="BQ978" s="677"/>
      <c r="BR978" s="663"/>
      <c r="BS978" s="663"/>
      <c r="BT978" s="15"/>
      <c r="BU978" s="15"/>
      <c r="BV978" s="95"/>
    </row>
    <row r="979" spans="1:74" ht="21.75" customHeight="1" x14ac:dyDescent="0.25">
      <c r="A979" s="95"/>
      <c r="B979" s="570" t="str">
        <f>IF(ROSTER!B$32="","",ROSTER!B$32)</f>
        <v/>
      </c>
      <c r="C979" s="572" t="str">
        <f>IF(ROSTER!C$32="","",ROSTER!C$32)</f>
        <v/>
      </c>
      <c r="D979" s="573"/>
      <c r="E979" s="574"/>
      <c r="F979" s="576">
        <f>IF(E979="y",1,IF(E979="S",1,0))</f>
        <v>0</v>
      </c>
      <c r="G979" s="582">
        <f>IF(E979="S",1,0)</f>
        <v>0</v>
      </c>
      <c r="H979" s="578"/>
      <c r="I979" s="543"/>
      <c r="J979" s="542"/>
      <c r="K979" s="580"/>
      <c r="L979" s="584"/>
      <c r="M979" s="585"/>
      <c r="N979" s="588">
        <f>L979+J979</f>
        <v>0</v>
      </c>
      <c r="O979" s="589"/>
      <c r="P979" s="542"/>
      <c r="Q979" s="580"/>
      <c r="R979" s="584"/>
      <c r="S979" s="585"/>
      <c r="T979" s="588">
        <f>R979-P979</f>
        <v>0</v>
      </c>
      <c r="U979" s="588"/>
      <c r="V979" s="542"/>
      <c r="W979" s="543"/>
      <c r="X979" s="593"/>
      <c r="Y979" s="543"/>
      <c r="Z979" s="542"/>
      <c r="AA979" s="543"/>
      <c r="AB979" s="542"/>
      <c r="AC979" s="543"/>
      <c r="AD979" s="542"/>
      <c r="AE979" s="580"/>
      <c r="AF979" s="584"/>
      <c r="AG979" s="585"/>
      <c r="AH979" s="595">
        <f>IF(AD979=0,0,(AF979/AD979)*100)</f>
        <v>0</v>
      </c>
      <c r="AI979" s="596"/>
      <c r="AJ979" s="542"/>
      <c r="AK979" s="580"/>
      <c r="AL979" s="584"/>
      <c r="AM979" s="585"/>
      <c r="AN979" s="595">
        <f>IF(AJ979=0,0,(AL979/AJ979)*100)</f>
        <v>0</v>
      </c>
      <c r="AO979" s="596"/>
      <c r="AP979" s="542"/>
      <c r="AQ979" s="580"/>
      <c r="AR979" s="584"/>
      <c r="AS979" s="585"/>
      <c r="AT979" s="595">
        <f>IF(AP979=0,0,(AR979/AP979)*100)</f>
        <v>0</v>
      </c>
      <c r="AU979" s="596"/>
      <c r="AV979" s="599">
        <f>AD979+AJ979+AP979</f>
        <v>0</v>
      </c>
      <c r="AW979" s="600"/>
      <c r="AX979" s="630">
        <f>AF979+AL979+AR979</f>
        <v>0</v>
      </c>
      <c r="AY979" s="631"/>
      <c r="AZ979" s="595">
        <f>IF(AV979=0,0,(AX979/AV979)*100)</f>
        <v>0</v>
      </c>
      <c r="BA979" s="596"/>
      <c r="BB979" s="542"/>
      <c r="BC979" s="580"/>
      <c r="BD979" s="584"/>
      <c r="BE979" s="585"/>
      <c r="BF979" s="595">
        <f>IF(BB979=0,0,(BD979/BB979)*100)</f>
        <v>0</v>
      </c>
      <c r="BG979" s="596"/>
      <c r="BH979" s="599">
        <f>AV979+BB979</f>
        <v>0</v>
      </c>
      <c r="BI979" s="600"/>
      <c r="BJ979" s="630">
        <f>AX979+BD979</f>
        <v>0</v>
      </c>
      <c r="BK979" s="631"/>
      <c r="BL979" s="595">
        <f>IF(BH979=0,0,(BJ979/BH979)*100)</f>
        <v>0</v>
      </c>
      <c r="BM979" s="596"/>
      <c r="BN979" s="656">
        <f>(AF979*2)+(AL979*2)+(AR979*3)+BD979</f>
        <v>0</v>
      </c>
      <c r="BO979" s="657"/>
      <c r="BP979" s="658"/>
      <c r="BQ979" s="676">
        <f t="shared" ref="BQ979" si="938">IF(BS979=0,0,50*BR979/BS979)</f>
        <v>0</v>
      </c>
      <c r="BR979" s="662">
        <f t="shared" ref="BR979" si="939">(BN979*BU$955)+(N979*BU$956)+(Z979*BU$957)+(R979*BU$958)+(X979*BU$959)+(AB979*BU$960)+(V979*BU$965)</f>
        <v>0</v>
      </c>
      <c r="BS979" s="662">
        <f t="shared" ref="BS979" si="940">((BB979-BD979)*BU$962)+((AV979-AX979)*BU$961)+(H979*BU$963)+(P979*BU$964)</f>
        <v>0</v>
      </c>
      <c r="BT979" s="15"/>
      <c r="BU979" s="15"/>
      <c r="BV979" s="95"/>
    </row>
    <row r="980" spans="1:74" ht="21.75" customHeight="1" x14ac:dyDescent="0.25">
      <c r="A980" s="95"/>
      <c r="B980" s="571"/>
      <c r="C980" s="642" t="str">
        <f>IF(ROSTER!D$32="","",ROSTER!D$32)</f>
        <v/>
      </c>
      <c r="D980" s="643"/>
      <c r="E980" s="575"/>
      <c r="F980" s="577"/>
      <c r="G980" s="583"/>
      <c r="H980" s="579"/>
      <c r="I980" s="545"/>
      <c r="J980" s="544"/>
      <c r="K980" s="581"/>
      <c r="L980" s="586"/>
      <c r="M980" s="587"/>
      <c r="N980" s="592" t="s">
        <v>16</v>
      </c>
      <c r="O980" s="603"/>
      <c r="P980" s="544"/>
      <c r="Q980" s="581"/>
      <c r="R980" s="586"/>
      <c r="S980" s="587"/>
      <c r="T980" s="592" t="s">
        <v>16</v>
      </c>
      <c r="U980" s="592"/>
      <c r="V980" s="544"/>
      <c r="W980" s="545"/>
      <c r="X980" s="594"/>
      <c r="Y980" s="545"/>
      <c r="Z980" s="544"/>
      <c r="AA980" s="545"/>
      <c r="AB980" s="544"/>
      <c r="AC980" s="545"/>
      <c r="AD980" s="544"/>
      <c r="AE980" s="581"/>
      <c r="AF980" s="586"/>
      <c r="AG980" s="587"/>
      <c r="AH980" s="626"/>
      <c r="AI980" s="627"/>
      <c r="AJ980" s="544"/>
      <c r="AK980" s="581"/>
      <c r="AL980" s="586"/>
      <c r="AM980" s="587"/>
      <c r="AN980" s="626"/>
      <c r="AO980" s="627"/>
      <c r="AP980" s="544"/>
      <c r="AQ980" s="581"/>
      <c r="AR980" s="586"/>
      <c r="AS980" s="587"/>
      <c r="AT980" s="626"/>
      <c r="AU980" s="627"/>
      <c r="AV980" s="628"/>
      <c r="AW980" s="629"/>
      <c r="AX980" s="632"/>
      <c r="AY980" s="633"/>
      <c r="AZ980" s="626"/>
      <c r="BA980" s="627"/>
      <c r="BB980" s="544"/>
      <c r="BC980" s="581"/>
      <c r="BD980" s="586"/>
      <c r="BE980" s="587"/>
      <c r="BF980" s="626"/>
      <c r="BG980" s="627"/>
      <c r="BH980" s="628"/>
      <c r="BI980" s="629"/>
      <c r="BJ980" s="632"/>
      <c r="BK980" s="633"/>
      <c r="BL980" s="626"/>
      <c r="BM980" s="627"/>
      <c r="BN980" s="678"/>
      <c r="BO980" s="679"/>
      <c r="BP980" s="680"/>
      <c r="BQ980" s="677"/>
      <c r="BR980" s="663"/>
      <c r="BS980" s="663"/>
      <c r="BT980" s="15"/>
      <c r="BU980" s="15"/>
      <c r="BV980" s="95"/>
    </row>
    <row r="981" spans="1:74" ht="21.75" customHeight="1" x14ac:dyDescent="0.25">
      <c r="A981" s="95"/>
      <c r="B981" s="570" t="str">
        <f>IF(ROSTER!B$34="","",ROSTER!B$34)</f>
        <v/>
      </c>
      <c r="C981" s="572" t="str">
        <f>IF(ROSTER!C$34="","",ROSTER!C$34)</f>
        <v/>
      </c>
      <c r="D981" s="573"/>
      <c r="E981" s="574"/>
      <c r="F981" s="576">
        <f>IF(E981="y",1,IF(E981="S",1,0))</f>
        <v>0</v>
      </c>
      <c r="G981" s="582">
        <f>IF(E981="S",1,0)</f>
        <v>0</v>
      </c>
      <c r="H981" s="578"/>
      <c r="I981" s="543"/>
      <c r="J981" s="542"/>
      <c r="K981" s="580"/>
      <c r="L981" s="584"/>
      <c r="M981" s="585"/>
      <c r="N981" s="588">
        <f>L981+J981</f>
        <v>0</v>
      </c>
      <c r="O981" s="589"/>
      <c r="P981" s="542"/>
      <c r="Q981" s="580"/>
      <c r="R981" s="584"/>
      <c r="S981" s="585"/>
      <c r="T981" s="588">
        <f>R981-P981</f>
        <v>0</v>
      </c>
      <c r="U981" s="588"/>
      <c r="V981" s="542"/>
      <c r="W981" s="543"/>
      <c r="X981" s="593"/>
      <c r="Y981" s="543"/>
      <c r="Z981" s="542"/>
      <c r="AA981" s="543"/>
      <c r="AB981" s="542"/>
      <c r="AC981" s="543"/>
      <c r="AD981" s="542"/>
      <c r="AE981" s="580"/>
      <c r="AF981" s="584"/>
      <c r="AG981" s="585"/>
      <c r="AH981" s="595">
        <f>IF(AD981=0,0,(AF981/AD981)*100)</f>
        <v>0</v>
      </c>
      <c r="AI981" s="596"/>
      <c r="AJ981" s="542"/>
      <c r="AK981" s="580"/>
      <c r="AL981" s="584"/>
      <c r="AM981" s="585"/>
      <c r="AN981" s="595">
        <f>IF(AJ981=0,0,(AL981/AJ981)*100)</f>
        <v>0</v>
      </c>
      <c r="AO981" s="596"/>
      <c r="AP981" s="542"/>
      <c r="AQ981" s="580"/>
      <c r="AR981" s="584"/>
      <c r="AS981" s="585"/>
      <c r="AT981" s="595">
        <f>IF(AP981=0,0,(AR981/AP981)*100)</f>
        <v>0</v>
      </c>
      <c r="AU981" s="596"/>
      <c r="AV981" s="599">
        <f>AD981+AJ981+AP981</f>
        <v>0</v>
      </c>
      <c r="AW981" s="600"/>
      <c r="AX981" s="630">
        <f>AF981+AL981+AR981</f>
        <v>0</v>
      </c>
      <c r="AY981" s="631"/>
      <c r="AZ981" s="595">
        <f>IF(AV981=0,0,(AX981/AV981)*100)</f>
        <v>0</v>
      </c>
      <c r="BA981" s="596"/>
      <c r="BB981" s="542"/>
      <c r="BC981" s="580"/>
      <c r="BD981" s="584"/>
      <c r="BE981" s="585"/>
      <c r="BF981" s="595">
        <f>IF(BB981=0,0,(BD981/BB981)*100)</f>
        <v>0</v>
      </c>
      <c r="BG981" s="596"/>
      <c r="BH981" s="599">
        <f>AV981+BB981</f>
        <v>0</v>
      </c>
      <c r="BI981" s="600"/>
      <c r="BJ981" s="630">
        <f>AX981+BD981</f>
        <v>0</v>
      </c>
      <c r="BK981" s="631"/>
      <c r="BL981" s="595">
        <f>IF(BH981=0,0,(BJ981/BH981)*100)</f>
        <v>0</v>
      </c>
      <c r="BM981" s="596"/>
      <c r="BN981" s="656">
        <f>(AF981*2)+(AL981*2)+(AR981*3)+BD981</f>
        <v>0</v>
      </c>
      <c r="BO981" s="657"/>
      <c r="BP981" s="658"/>
      <c r="BQ981" s="676">
        <f t="shared" ref="BQ981" si="941">IF(BS981=0,0,50*BR981/BS981)</f>
        <v>0</v>
      </c>
      <c r="BR981" s="662">
        <f t="shared" ref="BR981" si="942">(BN981*BU$955)+(N981*BU$956)+(Z981*BU$957)+(R981*BU$958)+(X981*BU$959)+(AB981*BU$960)+(V981*BU$965)</f>
        <v>0</v>
      </c>
      <c r="BS981" s="662">
        <f t="shared" ref="BS981" si="943">((BB981-BD981)*BU$962)+((AV981-AX981)*BU$961)+(H981*BU$963)+(P981*BU$964)</f>
        <v>0</v>
      </c>
      <c r="BT981" s="15"/>
      <c r="BU981" s="15"/>
      <c r="BV981" s="95"/>
    </row>
    <row r="982" spans="1:74" ht="21.75" customHeight="1" x14ac:dyDescent="0.25">
      <c r="A982" s="95"/>
      <c r="B982" s="571"/>
      <c r="C982" s="642" t="str">
        <f>IF(ROSTER!D$34="","",ROSTER!D$34)</f>
        <v/>
      </c>
      <c r="D982" s="643"/>
      <c r="E982" s="575"/>
      <c r="F982" s="577"/>
      <c r="G982" s="583"/>
      <c r="H982" s="579"/>
      <c r="I982" s="545"/>
      <c r="J982" s="544"/>
      <c r="K982" s="581"/>
      <c r="L982" s="586"/>
      <c r="M982" s="587"/>
      <c r="N982" s="592" t="s">
        <v>16</v>
      </c>
      <c r="O982" s="603"/>
      <c r="P982" s="544"/>
      <c r="Q982" s="581"/>
      <c r="R982" s="586"/>
      <c r="S982" s="587"/>
      <c r="T982" s="592" t="s">
        <v>16</v>
      </c>
      <c r="U982" s="592"/>
      <c r="V982" s="544"/>
      <c r="W982" s="545"/>
      <c r="X982" s="594"/>
      <c r="Y982" s="545"/>
      <c r="Z982" s="544"/>
      <c r="AA982" s="545"/>
      <c r="AB982" s="544"/>
      <c r="AC982" s="545"/>
      <c r="AD982" s="544"/>
      <c r="AE982" s="581"/>
      <c r="AF982" s="586"/>
      <c r="AG982" s="587"/>
      <c r="AH982" s="626"/>
      <c r="AI982" s="627"/>
      <c r="AJ982" s="544"/>
      <c r="AK982" s="581"/>
      <c r="AL982" s="586"/>
      <c r="AM982" s="587"/>
      <c r="AN982" s="626"/>
      <c r="AO982" s="627"/>
      <c r="AP982" s="544"/>
      <c r="AQ982" s="581"/>
      <c r="AR982" s="586"/>
      <c r="AS982" s="587"/>
      <c r="AT982" s="626"/>
      <c r="AU982" s="627"/>
      <c r="AV982" s="628"/>
      <c r="AW982" s="629"/>
      <c r="AX982" s="632"/>
      <c r="AY982" s="633"/>
      <c r="AZ982" s="626"/>
      <c r="BA982" s="627"/>
      <c r="BB982" s="544"/>
      <c r="BC982" s="581"/>
      <c r="BD982" s="586"/>
      <c r="BE982" s="587"/>
      <c r="BF982" s="626"/>
      <c r="BG982" s="627"/>
      <c r="BH982" s="628"/>
      <c r="BI982" s="629"/>
      <c r="BJ982" s="632"/>
      <c r="BK982" s="633"/>
      <c r="BL982" s="626"/>
      <c r="BM982" s="627"/>
      <c r="BN982" s="678"/>
      <c r="BO982" s="679"/>
      <c r="BP982" s="680"/>
      <c r="BQ982" s="677"/>
      <c r="BR982" s="663"/>
      <c r="BS982" s="663"/>
      <c r="BT982" s="15"/>
      <c r="BU982" s="15"/>
      <c r="BV982" s="95"/>
    </row>
    <row r="983" spans="1:74" ht="21.75" customHeight="1" x14ac:dyDescent="0.25">
      <c r="A983" s="95"/>
      <c r="B983" s="570" t="str">
        <f>IF(ROSTER!B$36="","",ROSTER!B$36)</f>
        <v/>
      </c>
      <c r="C983" s="572" t="str">
        <f>IF(ROSTER!C$36="","",ROSTER!C$36)</f>
        <v/>
      </c>
      <c r="D983" s="573"/>
      <c r="E983" s="574"/>
      <c r="F983" s="576">
        <f>IF(E983="y",1,IF(E983="S",1,0))</f>
        <v>0</v>
      </c>
      <c r="G983" s="582">
        <f>IF(E983="S",1,0)</f>
        <v>0</v>
      </c>
      <c r="H983" s="578"/>
      <c r="I983" s="543"/>
      <c r="J983" s="542"/>
      <c r="K983" s="580"/>
      <c r="L983" s="584"/>
      <c r="M983" s="585"/>
      <c r="N983" s="588">
        <f>L983+J983</f>
        <v>0</v>
      </c>
      <c r="O983" s="589"/>
      <c r="P983" s="542"/>
      <c r="Q983" s="580"/>
      <c r="R983" s="584"/>
      <c r="S983" s="585"/>
      <c r="T983" s="588">
        <f>R983-P983</f>
        <v>0</v>
      </c>
      <c r="U983" s="588"/>
      <c r="V983" s="542"/>
      <c r="W983" s="543"/>
      <c r="X983" s="593"/>
      <c r="Y983" s="543"/>
      <c r="Z983" s="542"/>
      <c r="AA983" s="543"/>
      <c r="AB983" s="542"/>
      <c r="AC983" s="543"/>
      <c r="AD983" s="542"/>
      <c r="AE983" s="580"/>
      <c r="AF983" s="584"/>
      <c r="AG983" s="585"/>
      <c r="AH983" s="595">
        <f>IF(AD983=0,0,(AF983/AD983)*100)</f>
        <v>0</v>
      </c>
      <c r="AI983" s="596"/>
      <c r="AJ983" s="542"/>
      <c r="AK983" s="580"/>
      <c r="AL983" s="584"/>
      <c r="AM983" s="585"/>
      <c r="AN983" s="595">
        <f>IF(AJ983=0,0,(AL983/AJ983)*100)</f>
        <v>0</v>
      </c>
      <c r="AO983" s="596"/>
      <c r="AP983" s="542"/>
      <c r="AQ983" s="580"/>
      <c r="AR983" s="584"/>
      <c r="AS983" s="585"/>
      <c r="AT983" s="595">
        <f>IF(AP983=0,0,(AR983/AP983)*100)</f>
        <v>0</v>
      </c>
      <c r="AU983" s="596"/>
      <c r="AV983" s="599">
        <f>AD983+AJ983+AP983</f>
        <v>0</v>
      </c>
      <c r="AW983" s="600"/>
      <c r="AX983" s="630">
        <f>AF983+AL983+AR983</f>
        <v>0</v>
      </c>
      <c r="AY983" s="631"/>
      <c r="AZ983" s="595">
        <f>IF(AV983=0,0,(AX983/AV983)*100)</f>
        <v>0</v>
      </c>
      <c r="BA983" s="596"/>
      <c r="BB983" s="542"/>
      <c r="BC983" s="580"/>
      <c r="BD983" s="584"/>
      <c r="BE983" s="585"/>
      <c r="BF983" s="595">
        <f>IF(BB983=0,0,(BD983/BB983)*100)</f>
        <v>0</v>
      </c>
      <c r="BG983" s="596"/>
      <c r="BH983" s="599">
        <f>AV983+BB983</f>
        <v>0</v>
      </c>
      <c r="BI983" s="600"/>
      <c r="BJ983" s="630">
        <f>AX983+BD983</f>
        <v>0</v>
      </c>
      <c r="BK983" s="631"/>
      <c r="BL983" s="595">
        <f>IF(BH983=0,0,(BJ983/BH983)*100)</f>
        <v>0</v>
      </c>
      <c r="BM983" s="596"/>
      <c r="BN983" s="656">
        <f>(AF983*2)+(AL983*2)+(AR983*3)+BD983</f>
        <v>0</v>
      </c>
      <c r="BO983" s="657"/>
      <c r="BP983" s="658"/>
      <c r="BQ983" s="676">
        <f t="shared" ref="BQ983" si="944">IF(BS983=0,0,50*BR983/BS983)</f>
        <v>0</v>
      </c>
      <c r="BR983" s="662">
        <f t="shared" ref="BR983" si="945">(BN983*BU$955)+(N983*BU$956)+(Z983*BU$957)+(R983*BU$958)+(X983*BU$959)+(AB983*BU$960)+(V983*BU$965)</f>
        <v>0</v>
      </c>
      <c r="BS983" s="662">
        <f t="shared" ref="BS983" si="946">((BB983-BD983)*BU$962)+((AV983-AX983)*BU$961)+(H983*BU$963)+(P983*BU$964)</f>
        <v>0</v>
      </c>
      <c r="BT983" s="15"/>
      <c r="BU983" s="15"/>
      <c r="BV983" s="95"/>
    </row>
    <row r="984" spans="1:74" ht="21.75" customHeight="1" x14ac:dyDescent="0.25">
      <c r="A984" s="95"/>
      <c r="B984" s="571"/>
      <c r="C984" s="642" t="str">
        <f>IF(ROSTER!D$36="","",ROSTER!D$36)</f>
        <v/>
      </c>
      <c r="D984" s="643"/>
      <c r="E984" s="575"/>
      <c r="F984" s="577"/>
      <c r="G984" s="583"/>
      <c r="H984" s="579"/>
      <c r="I984" s="545"/>
      <c r="J984" s="544"/>
      <c r="K984" s="581"/>
      <c r="L984" s="586"/>
      <c r="M984" s="587"/>
      <c r="N984" s="592" t="s">
        <v>16</v>
      </c>
      <c r="O984" s="603"/>
      <c r="P984" s="544"/>
      <c r="Q984" s="581"/>
      <c r="R984" s="586"/>
      <c r="S984" s="587"/>
      <c r="T984" s="592" t="s">
        <v>16</v>
      </c>
      <c r="U984" s="592"/>
      <c r="V984" s="544"/>
      <c r="W984" s="545"/>
      <c r="X984" s="594"/>
      <c r="Y984" s="545"/>
      <c r="Z984" s="544"/>
      <c r="AA984" s="545"/>
      <c r="AB984" s="544"/>
      <c r="AC984" s="545"/>
      <c r="AD984" s="544"/>
      <c r="AE984" s="581"/>
      <c r="AF984" s="586"/>
      <c r="AG984" s="587"/>
      <c r="AH984" s="626"/>
      <c r="AI984" s="627"/>
      <c r="AJ984" s="544"/>
      <c r="AK984" s="581"/>
      <c r="AL984" s="586"/>
      <c r="AM984" s="587"/>
      <c r="AN984" s="626"/>
      <c r="AO984" s="627"/>
      <c r="AP984" s="544"/>
      <c r="AQ984" s="581"/>
      <c r="AR984" s="586"/>
      <c r="AS984" s="587"/>
      <c r="AT984" s="626"/>
      <c r="AU984" s="627"/>
      <c r="AV984" s="628"/>
      <c r="AW984" s="629"/>
      <c r="AX984" s="632"/>
      <c r="AY984" s="633"/>
      <c r="AZ984" s="626"/>
      <c r="BA984" s="627"/>
      <c r="BB984" s="544"/>
      <c r="BC984" s="581"/>
      <c r="BD984" s="586"/>
      <c r="BE984" s="587"/>
      <c r="BF984" s="626"/>
      <c r="BG984" s="627"/>
      <c r="BH984" s="628"/>
      <c r="BI984" s="629"/>
      <c r="BJ984" s="632"/>
      <c r="BK984" s="633"/>
      <c r="BL984" s="626"/>
      <c r="BM984" s="627"/>
      <c r="BN984" s="678"/>
      <c r="BO984" s="679"/>
      <c r="BP984" s="680"/>
      <c r="BQ984" s="677"/>
      <c r="BR984" s="663"/>
      <c r="BS984" s="663"/>
      <c r="BT984" s="15"/>
      <c r="BU984" s="15"/>
      <c r="BV984" s="95"/>
    </row>
    <row r="985" spans="1:74" ht="21.75" customHeight="1" x14ac:dyDescent="0.25">
      <c r="A985" s="95"/>
      <c r="B985" s="570" t="str">
        <f>IF(ROSTER!B$38="","",ROSTER!B$38)</f>
        <v/>
      </c>
      <c r="C985" s="572" t="str">
        <f>IF(ROSTER!C$38="","",ROSTER!C$38)</f>
        <v/>
      </c>
      <c r="D985" s="573"/>
      <c r="E985" s="574"/>
      <c r="F985" s="576">
        <f>IF(E985="y",1,IF(E985="S",1,0))</f>
        <v>0</v>
      </c>
      <c r="G985" s="582">
        <f>IF(E985="S",1,0)</f>
        <v>0</v>
      </c>
      <c r="H985" s="578"/>
      <c r="I985" s="543"/>
      <c r="J985" s="542"/>
      <c r="K985" s="580"/>
      <c r="L985" s="584"/>
      <c r="M985" s="585"/>
      <c r="N985" s="588">
        <f>L985+J985</f>
        <v>0</v>
      </c>
      <c r="O985" s="589"/>
      <c r="P985" s="542"/>
      <c r="Q985" s="580"/>
      <c r="R985" s="584"/>
      <c r="S985" s="585"/>
      <c r="T985" s="588">
        <f>R985-P985</f>
        <v>0</v>
      </c>
      <c r="U985" s="588"/>
      <c r="V985" s="542"/>
      <c r="W985" s="543"/>
      <c r="X985" s="593"/>
      <c r="Y985" s="543"/>
      <c r="Z985" s="542"/>
      <c r="AA985" s="543"/>
      <c r="AB985" s="542"/>
      <c r="AC985" s="543"/>
      <c r="AD985" s="542"/>
      <c r="AE985" s="580"/>
      <c r="AF985" s="584"/>
      <c r="AG985" s="585"/>
      <c r="AH985" s="595">
        <f>IF(AD985=0,0,(AF985/AD985)*100)</f>
        <v>0</v>
      </c>
      <c r="AI985" s="596"/>
      <c r="AJ985" s="542"/>
      <c r="AK985" s="580"/>
      <c r="AL985" s="584"/>
      <c r="AM985" s="585"/>
      <c r="AN985" s="595">
        <f>IF(AJ985=0,0,(AL985/AJ985)*100)</f>
        <v>0</v>
      </c>
      <c r="AO985" s="596"/>
      <c r="AP985" s="542"/>
      <c r="AQ985" s="580"/>
      <c r="AR985" s="584"/>
      <c r="AS985" s="585"/>
      <c r="AT985" s="595">
        <f>IF(AP985=0,0,(AR985/AP985)*100)</f>
        <v>0</v>
      </c>
      <c r="AU985" s="596"/>
      <c r="AV985" s="599">
        <f>AD985+AJ985+AP985</f>
        <v>0</v>
      </c>
      <c r="AW985" s="600"/>
      <c r="AX985" s="630">
        <f>AF985+AL985+AR985</f>
        <v>0</v>
      </c>
      <c r="AY985" s="631"/>
      <c r="AZ985" s="595">
        <f>IF(AV985=0,0,(AX985/AV985)*100)</f>
        <v>0</v>
      </c>
      <c r="BA985" s="596"/>
      <c r="BB985" s="542"/>
      <c r="BC985" s="580"/>
      <c r="BD985" s="584"/>
      <c r="BE985" s="585"/>
      <c r="BF985" s="595">
        <f>IF(BB985=0,0,(BD985/BB985)*100)</f>
        <v>0</v>
      </c>
      <c r="BG985" s="596"/>
      <c r="BH985" s="599">
        <f>AV985+BB985</f>
        <v>0</v>
      </c>
      <c r="BI985" s="600"/>
      <c r="BJ985" s="630">
        <f>AX985+BD985</f>
        <v>0</v>
      </c>
      <c r="BK985" s="631"/>
      <c r="BL985" s="595">
        <f>IF(BH985=0,0,(BJ985/BH985)*100)</f>
        <v>0</v>
      </c>
      <c r="BM985" s="596"/>
      <c r="BN985" s="656">
        <f>(AF985*2)+(AL985*2)+(AR985*3)+BD985</f>
        <v>0</v>
      </c>
      <c r="BO985" s="657"/>
      <c r="BP985" s="658"/>
      <c r="BQ985" s="676">
        <f t="shared" ref="BQ985" si="947">IF(BS985=0,0,50*BR985/BS985)</f>
        <v>0</v>
      </c>
      <c r="BR985" s="662">
        <f t="shared" ref="BR985" si="948">(BN985*BU$955)+(N985*BU$956)+(Z985*BU$957)+(R985*BU$958)+(X985*BU$959)+(AB985*BU$960)+(V985*BU$965)</f>
        <v>0</v>
      </c>
      <c r="BS985" s="662">
        <f t="shared" ref="BS985" si="949">((BB985-BD985)*BU$962)+((AV985-AX985)*BU$961)+(H985*BU$963)+(P985*BU$964)</f>
        <v>0</v>
      </c>
      <c r="BT985" s="15"/>
      <c r="BU985" s="15"/>
      <c r="BV985" s="95"/>
    </row>
    <row r="986" spans="1:74" ht="21.75" customHeight="1" x14ac:dyDescent="0.25">
      <c r="A986" s="95"/>
      <c r="B986" s="571"/>
      <c r="C986" s="642" t="str">
        <f>IF(ROSTER!D$38="","",ROSTER!D$38)</f>
        <v/>
      </c>
      <c r="D986" s="643"/>
      <c r="E986" s="575"/>
      <c r="F986" s="577"/>
      <c r="G986" s="583"/>
      <c r="H986" s="579"/>
      <c r="I986" s="545"/>
      <c r="J986" s="544"/>
      <c r="K986" s="581"/>
      <c r="L986" s="586"/>
      <c r="M986" s="587"/>
      <c r="N986" s="592" t="s">
        <v>16</v>
      </c>
      <c r="O986" s="603"/>
      <c r="P986" s="544"/>
      <c r="Q986" s="581"/>
      <c r="R986" s="586"/>
      <c r="S986" s="587"/>
      <c r="T986" s="592" t="s">
        <v>16</v>
      </c>
      <c r="U986" s="592"/>
      <c r="V986" s="544"/>
      <c r="W986" s="545"/>
      <c r="X986" s="594"/>
      <c r="Y986" s="545"/>
      <c r="Z986" s="544"/>
      <c r="AA986" s="545"/>
      <c r="AB986" s="544"/>
      <c r="AC986" s="545"/>
      <c r="AD986" s="544"/>
      <c r="AE986" s="581"/>
      <c r="AF986" s="586"/>
      <c r="AG986" s="587"/>
      <c r="AH986" s="626"/>
      <c r="AI986" s="627"/>
      <c r="AJ986" s="544"/>
      <c r="AK986" s="581"/>
      <c r="AL986" s="586"/>
      <c r="AM986" s="587"/>
      <c r="AN986" s="626"/>
      <c r="AO986" s="627"/>
      <c r="AP986" s="544"/>
      <c r="AQ986" s="581"/>
      <c r="AR986" s="586"/>
      <c r="AS986" s="587"/>
      <c r="AT986" s="626"/>
      <c r="AU986" s="627"/>
      <c r="AV986" s="628"/>
      <c r="AW986" s="629"/>
      <c r="AX986" s="632"/>
      <c r="AY986" s="633"/>
      <c r="AZ986" s="626"/>
      <c r="BA986" s="627"/>
      <c r="BB986" s="544"/>
      <c r="BC986" s="581"/>
      <c r="BD986" s="586"/>
      <c r="BE986" s="587"/>
      <c r="BF986" s="626"/>
      <c r="BG986" s="627"/>
      <c r="BH986" s="628"/>
      <c r="BI986" s="629"/>
      <c r="BJ986" s="632"/>
      <c r="BK986" s="633"/>
      <c r="BL986" s="626"/>
      <c r="BM986" s="627"/>
      <c r="BN986" s="678"/>
      <c r="BO986" s="679"/>
      <c r="BP986" s="680"/>
      <c r="BQ986" s="677"/>
      <c r="BR986" s="663"/>
      <c r="BS986" s="663"/>
      <c r="BT986" s="15"/>
      <c r="BU986" s="15"/>
      <c r="BV986" s="95"/>
    </row>
    <row r="987" spans="1:74" ht="21.75" customHeight="1" x14ac:dyDescent="0.25">
      <c r="A987" s="95"/>
      <c r="B987" s="570" t="str">
        <f>IF(ROSTER!B$40="","",ROSTER!B$40)</f>
        <v/>
      </c>
      <c r="C987" s="572" t="str">
        <f>IF(ROSTER!C$40="","",ROSTER!C$40)</f>
        <v/>
      </c>
      <c r="D987" s="573"/>
      <c r="E987" s="574"/>
      <c r="F987" s="576">
        <f>IF(E987="y",1,IF(E987="S",1,0))</f>
        <v>0</v>
      </c>
      <c r="G987" s="582">
        <f>IF(E987="S",1,0)</f>
        <v>0</v>
      </c>
      <c r="H987" s="578"/>
      <c r="I987" s="543"/>
      <c r="J987" s="542"/>
      <c r="K987" s="580"/>
      <c r="L987" s="584"/>
      <c r="M987" s="585"/>
      <c r="N987" s="588">
        <f>L987+J987</f>
        <v>0</v>
      </c>
      <c r="O987" s="589"/>
      <c r="P987" s="542"/>
      <c r="Q987" s="580"/>
      <c r="R987" s="584"/>
      <c r="S987" s="585"/>
      <c r="T987" s="588">
        <f>R987-P987</f>
        <v>0</v>
      </c>
      <c r="U987" s="588"/>
      <c r="V987" s="542"/>
      <c r="W987" s="543"/>
      <c r="X987" s="593"/>
      <c r="Y987" s="543"/>
      <c r="Z987" s="542"/>
      <c r="AA987" s="543"/>
      <c r="AB987" s="542"/>
      <c r="AC987" s="543"/>
      <c r="AD987" s="542"/>
      <c r="AE987" s="580"/>
      <c r="AF987" s="584"/>
      <c r="AG987" s="585"/>
      <c r="AH987" s="595">
        <f>IF(AD987=0,0,(AF987/AD987)*100)</f>
        <v>0</v>
      </c>
      <c r="AI987" s="596"/>
      <c r="AJ987" s="542"/>
      <c r="AK987" s="580"/>
      <c r="AL987" s="584"/>
      <c r="AM987" s="585"/>
      <c r="AN987" s="595">
        <f>IF(AJ987=0,0,(AL987/AJ987)*100)</f>
        <v>0</v>
      </c>
      <c r="AO987" s="596"/>
      <c r="AP987" s="542"/>
      <c r="AQ987" s="580"/>
      <c r="AR987" s="584"/>
      <c r="AS987" s="585"/>
      <c r="AT987" s="595">
        <f>IF(AP987=0,0,(AR987/AP987)*100)</f>
        <v>0</v>
      </c>
      <c r="AU987" s="596"/>
      <c r="AV987" s="599">
        <f>AD987+AJ987+AP987</f>
        <v>0</v>
      </c>
      <c r="AW987" s="600"/>
      <c r="AX987" s="630">
        <f>AF987+AL987+AR987</f>
        <v>0</v>
      </c>
      <c r="AY987" s="631"/>
      <c r="AZ987" s="595">
        <f>IF(AV987=0,0,(AX987/AV987)*100)</f>
        <v>0</v>
      </c>
      <c r="BA987" s="596"/>
      <c r="BB987" s="542"/>
      <c r="BC987" s="580"/>
      <c r="BD987" s="584"/>
      <c r="BE987" s="585"/>
      <c r="BF987" s="595">
        <f>IF(BB987=0,0,(BD987/BB987)*100)</f>
        <v>0</v>
      </c>
      <c r="BG987" s="596"/>
      <c r="BH987" s="599">
        <f>AV987+BB987</f>
        <v>0</v>
      </c>
      <c r="BI987" s="600"/>
      <c r="BJ987" s="630">
        <f>AX987+BD987</f>
        <v>0</v>
      </c>
      <c r="BK987" s="631"/>
      <c r="BL987" s="595">
        <f>IF(BH987=0,0,(BJ987/BH987)*100)</f>
        <v>0</v>
      </c>
      <c r="BM987" s="596"/>
      <c r="BN987" s="656">
        <f>(AF987*2)+(AL987*2)+(AR987*3)+BD987</f>
        <v>0</v>
      </c>
      <c r="BO987" s="657"/>
      <c r="BP987" s="658"/>
      <c r="BQ987" s="676">
        <f t="shared" ref="BQ987" si="950">IF(BS987=0,0,50*BR987/BS987)</f>
        <v>0</v>
      </c>
      <c r="BR987" s="662">
        <f t="shared" ref="BR987" si="951">(BN987*BU$955)+(N987*BU$956)+(Z987*BU$957)+(R987*BU$958)+(X987*BU$959)+(AB987*BU$960)+(V987*BU$965)</f>
        <v>0</v>
      </c>
      <c r="BS987" s="662">
        <f t="shared" ref="BS987" si="952">((BB987-BD987)*BU$962)+((AV987-AX987)*BU$961)+(H987*BU$963)+(P987*BU$964)</f>
        <v>0</v>
      </c>
      <c r="BT987" s="15"/>
      <c r="BU987" s="15"/>
      <c r="BV987" s="95"/>
    </row>
    <row r="988" spans="1:74" ht="21.75" customHeight="1" x14ac:dyDescent="0.25">
      <c r="A988" s="95"/>
      <c r="B988" s="571"/>
      <c r="C988" s="642" t="str">
        <f>IF(ROSTER!D$40="","",ROSTER!D$40)</f>
        <v/>
      </c>
      <c r="D988" s="643"/>
      <c r="E988" s="575"/>
      <c r="F988" s="577"/>
      <c r="G988" s="583"/>
      <c r="H988" s="579"/>
      <c r="I988" s="545"/>
      <c r="J988" s="544"/>
      <c r="K988" s="581"/>
      <c r="L988" s="586"/>
      <c r="M988" s="587"/>
      <c r="N988" s="592" t="s">
        <v>16</v>
      </c>
      <c r="O988" s="603"/>
      <c r="P988" s="544"/>
      <c r="Q988" s="581"/>
      <c r="R988" s="586"/>
      <c r="S988" s="587"/>
      <c r="T988" s="592" t="s">
        <v>16</v>
      </c>
      <c r="U988" s="592"/>
      <c r="V988" s="544"/>
      <c r="W988" s="545"/>
      <c r="X988" s="594"/>
      <c r="Y988" s="545"/>
      <c r="Z988" s="544"/>
      <c r="AA988" s="545"/>
      <c r="AB988" s="544"/>
      <c r="AC988" s="545"/>
      <c r="AD988" s="544"/>
      <c r="AE988" s="581"/>
      <c r="AF988" s="586"/>
      <c r="AG988" s="587"/>
      <c r="AH988" s="626"/>
      <c r="AI988" s="627"/>
      <c r="AJ988" s="544"/>
      <c r="AK988" s="581"/>
      <c r="AL988" s="586"/>
      <c r="AM988" s="587"/>
      <c r="AN988" s="626"/>
      <c r="AO988" s="627"/>
      <c r="AP988" s="544"/>
      <c r="AQ988" s="581"/>
      <c r="AR988" s="586"/>
      <c r="AS988" s="587"/>
      <c r="AT988" s="626"/>
      <c r="AU988" s="627"/>
      <c r="AV988" s="628"/>
      <c r="AW988" s="629"/>
      <c r="AX988" s="632"/>
      <c r="AY988" s="633"/>
      <c r="AZ988" s="626"/>
      <c r="BA988" s="627"/>
      <c r="BB988" s="544"/>
      <c r="BC988" s="581"/>
      <c r="BD988" s="586"/>
      <c r="BE988" s="587"/>
      <c r="BF988" s="626"/>
      <c r="BG988" s="627"/>
      <c r="BH988" s="628"/>
      <c r="BI988" s="629"/>
      <c r="BJ988" s="632"/>
      <c r="BK988" s="633"/>
      <c r="BL988" s="626"/>
      <c r="BM988" s="627"/>
      <c r="BN988" s="678"/>
      <c r="BO988" s="679"/>
      <c r="BP988" s="680"/>
      <c r="BQ988" s="677"/>
      <c r="BR988" s="663"/>
      <c r="BS988" s="663"/>
      <c r="BT988" s="15"/>
      <c r="BU988" s="15"/>
      <c r="BV988" s="95"/>
    </row>
    <row r="989" spans="1:74" ht="21.75" customHeight="1" x14ac:dyDescent="0.25">
      <c r="A989" s="95"/>
      <c r="B989" s="570" t="str">
        <f>IF(ROSTER!B$42="","",ROSTER!B$42)</f>
        <v/>
      </c>
      <c r="C989" s="572" t="str">
        <f>IF(ROSTER!C$42="","",ROSTER!C$42)</f>
        <v/>
      </c>
      <c r="D989" s="573"/>
      <c r="E989" s="574"/>
      <c r="F989" s="576">
        <f>IF(E989="y",1,IF(E989="S",1,0))</f>
        <v>0</v>
      </c>
      <c r="G989" s="582">
        <f>IF(E989="S",1,0)</f>
        <v>0</v>
      </c>
      <c r="H989" s="578"/>
      <c r="I989" s="543"/>
      <c r="J989" s="542"/>
      <c r="K989" s="580"/>
      <c r="L989" s="584"/>
      <c r="M989" s="585"/>
      <c r="N989" s="588">
        <f>L989+J989</f>
        <v>0</v>
      </c>
      <c r="O989" s="589"/>
      <c r="P989" s="542"/>
      <c r="Q989" s="580"/>
      <c r="R989" s="584"/>
      <c r="S989" s="585"/>
      <c r="T989" s="588">
        <f>R989-P989</f>
        <v>0</v>
      </c>
      <c r="U989" s="588"/>
      <c r="V989" s="542"/>
      <c r="W989" s="543"/>
      <c r="X989" s="593"/>
      <c r="Y989" s="543"/>
      <c r="Z989" s="542"/>
      <c r="AA989" s="543"/>
      <c r="AB989" s="542"/>
      <c r="AC989" s="543"/>
      <c r="AD989" s="542"/>
      <c r="AE989" s="580"/>
      <c r="AF989" s="584"/>
      <c r="AG989" s="585"/>
      <c r="AH989" s="595">
        <f>IF(AD989=0,0,(AF989/AD989)*100)</f>
        <v>0</v>
      </c>
      <c r="AI989" s="596"/>
      <c r="AJ989" s="542"/>
      <c r="AK989" s="580"/>
      <c r="AL989" s="584"/>
      <c r="AM989" s="585"/>
      <c r="AN989" s="595">
        <f>IF(AJ989=0,0,(AL989/AJ989)*100)</f>
        <v>0</v>
      </c>
      <c r="AO989" s="596"/>
      <c r="AP989" s="542"/>
      <c r="AQ989" s="580"/>
      <c r="AR989" s="584"/>
      <c r="AS989" s="585"/>
      <c r="AT989" s="595">
        <f>IF(AP989=0,0,(AR989/AP989)*100)</f>
        <v>0</v>
      </c>
      <c r="AU989" s="596"/>
      <c r="AV989" s="599">
        <f>AD989+AJ989+AP989</f>
        <v>0</v>
      </c>
      <c r="AW989" s="600"/>
      <c r="AX989" s="630">
        <f>AF989+AL989+AR989</f>
        <v>0</v>
      </c>
      <c r="AY989" s="631"/>
      <c r="AZ989" s="595">
        <f>IF(AV989=0,0,(AX989/AV989)*100)</f>
        <v>0</v>
      </c>
      <c r="BA989" s="596"/>
      <c r="BB989" s="542"/>
      <c r="BC989" s="580"/>
      <c r="BD989" s="584"/>
      <c r="BE989" s="585"/>
      <c r="BF989" s="595">
        <f>IF(BB989=0,0,(BD989/BB989)*100)</f>
        <v>0</v>
      </c>
      <c r="BG989" s="596"/>
      <c r="BH989" s="599">
        <f>AV989+BB989</f>
        <v>0</v>
      </c>
      <c r="BI989" s="600"/>
      <c r="BJ989" s="630">
        <f>AX989+BD989</f>
        <v>0</v>
      </c>
      <c r="BK989" s="631"/>
      <c r="BL989" s="595">
        <f>IF(BH989=0,0,(BJ989/BH989)*100)</f>
        <v>0</v>
      </c>
      <c r="BM989" s="596"/>
      <c r="BN989" s="656">
        <f>(AF989*2)+(AL989*2)+(AR989*3)+BD989</f>
        <v>0</v>
      </c>
      <c r="BO989" s="657"/>
      <c r="BP989" s="658"/>
      <c r="BQ989" s="676">
        <f t="shared" ref="BQ989" si="953">IF(BS989=0,0,50*BR989/BS989)</f>
        <v>0</v>
      </c>
      <c r="BR989" s="662">
        <f t="shared" ref="BR989" si="954">(BN989*BU$955)+(N989*BU$956)+(Z989*BU$957)+(R989*BU$958)+(X989*BU$959)+(AB989*BU$960)+(V989*BU$965)</f>
        <v>0</v>
      </c>
      <c r="BS989" s="662">
        <f t="shared" ref="BS989" si="955">((BB989-BD989)*BU$962)+((AV989-AX989)*BU$961)+(H989*BU$963)+(P989*BU$964)</f>
        <v>0</v>
      </c>
      <c r="BT989" s="15"/>
      <c r="BU989" s="15"/>
      <c r="BV989" s="95"/>
    </row>
    <row r="990" spans="1:74" ht="21.75" customHeight="1" x14ac:dyDescent="0.25">
      <c r="A990" s="95"/>
      <c r="B990" s="571"/>
      <c r="C990" s="642" t="str">
        <f>IF(ROSTER!D$42="","",ROSTER!D$42)</f>
        <v/>
      </c>
      <c r="D990" s="643"/>
      <c r="E990" s="575"/>
      <c r="F990" s="577"/>
      <c r="G990" s="583"/>
      <c r="H990" s="579"/>
      <c r="I990" s="545"/>
      <c r="J990" s="544"/>
      <c r="K990" s="581"/>
      <c r="L990" s="586"/>
      <c r="M990" s="587"/>
      <c r="N990" s="592" t="s">
        <v>16</v>
      </c>
      <c r="O990" s="603"/>
      <c r="P990" s="544"/>
      <c r="Q990" s="581"/>
      <c r="R990" s="586"/>
      <c r="S990" s="587"/>
      <c r="T990" s="592" t="s">
        <v>16</v>
      </c>
      <c r="U990" s="592"/>
      <c r="V990" s="544"/>
      <c r="W990" s="545"/>
      <c r="X990" s="594"/>
      <c r="Y990" s="545"/>
      <c r="Z990" s="544"/>
      <c r="AA990" s="545"/>
      <c r="AB990" s="544"/>
      <c r="AC990" s="545"/>
      <c r="AD990" s="544"/>
      <c r="AE990" s="581"/>
      <c r="AF990" s="586"/>
      <c r="AG990" s="587"/>
      <c r="AH990" s="626"/>
      <c r="AI990" s="627"/>
      <c r="AJ990" s="544"/>
      <c r="AK990" s="581"/>
      <c r="AL990" s="586"/>
      <c r="AM990" s="587"/>
      <c r="AN990" s="626"/>
      <c r="AO990" s="627"/>
      <c r="AP990" s="544"/>
      <c r="AQ990" s="581"/>
      <c r="AR990" s="586"/>
      <c r="AS990" s="587"/>
      <c r="AT990" s="626"/>
      <c r="AU990" s="627"/>
      <c r="AV990" s="628"/>
      <c r="AW990" s="629"/>
      <c r="AX990" s="632"/>
      <c r="AY990" s="633"/>
      <c r="AZ990" s="626"/>
      <c r="BA990" s="627"/>
      <c r="BB990" s="544"/>
      <c r="BC990" s="581"/>
      <c r="BD990" s="586"/>
      <c r="BE990" s="587"/>
      <c r="BF990" s="626"/>
      <c r="BG990" s="627"/>
      <c r="BH990" s="628"/>
      <c r="BI990" s="629"/>
      <c r="BJ990" s="632"/>
      <c r="BK990" s="633"/>
      <c r="BL990" s="626"/>
      <c r="BM990" s="627"/>
      <c r="BN990" s="678"/>
      <c r="BO990" s="679"/>
      <c r="BP990" s="680"/>
      <c r="BQ990" s="677"/>
      <c r="BR990" s="663"/>
      <c r="BS990" s="663"/>
      <c r="BT990" s="15"/>
      <c r="BU990" s="15"/>
      <c r="BV990" s="95"/>
    </row>
    <row r="991" spans="1:74" ht="21.75" customHeight="1" x14ac:dyDescent="0.25">
      <c r="A991" s="95"/>
      <c r="B991" s="570" t="str">
        <f>IF(ROSTER!B$44="","",ROSTER!B$44)</f>
        <v/>
      </c>
      <c r="C991" s="572" t="str">
        <f>IF(ROSTER!C$44="","",ROSTER!C$44)</f>
        <v/>
      </c>
      <c r="D991" s="573"/>
      <c r="E991" s="574"/>
      <c r="F991" s="576">
        <f>IF(E991="y",1,IF(E991="S",1,0))</f>
        <v>0</v>
      </c>
      <c r="G991" s="582">
        <f>IF(E991="S",1,0)</f>
        <v>0</v>
      </c>
      <c r="H991" s="578"/>
      <c r="I991" s="543"/>
      <c r="J991" s="542"/>
      <c r="K991" s="580"/>
      <c r="L991" s="584"/>
      <c r="M991" s="585"/>
      <c r="N991" s="588">
        <f>L991+J991</f>
        <v>0</v>
      </c>
      <c r="O991" s="589"/>
      <c r="P991" s="542"/>
      <c r="Q991" s="580"/>
      <c r="R991" s="584"/>
      <c r="S991" s="585"/>
      <c r="T991" s="588">
        <f>R991-P991</f>
        <v>0</v>
      </c>
      <c r="U991" s="588"/>
      <c r="V991" s="542"/>
      <c r="W991" s="543"/>
      <c r="X991" s="593"/>
      <c r="Y991" s="543"/>
      <c r="Z991" s="542"/>
      <c r="AA991" s="543"/>
      <c r="AB991" s="542"/>
      <c r="AC991" s="543"/>
      <c r="AD991" s="542"/>
      <c r="AE991" s="580"/>
      <c r="AF991" s="584"/>
      <c r="AG991" s="585"/>
      <c r="AH991" s="595">
        <f>IF(AD991=0,0,(AF991/AD991)*100)</f>
        <v>0</v>
      </c>
      <c r="AI991" s="596"/>
      <c r="AJ991" s="542"/>
      <c r="AK991" s="580"/>
      <c r="AL991" s="584"/>
      <c r="AM991" s="585"/>
      <c r="AN991" s="595">
        <f>IF(AJ991=0,0,(AL991/AJ991)*100)</f>
        <v>0</v>
      </c>
      <c r="AO991" s="596"/>
      <c r="AP991" s="542"/>
      <c r="AQ991" s="580"/>
      <c r="AR991" s="584"/>
      <c r="AS991" s="585"/>
      <c r="AT991" s="595">
        <f>IF(AP991=0,0,(AR991/AP991)*100)</f>
        <v>0</v>
      </c>
      <c r="AU991" s="596"/>
      <c r="AV991" s="599">
        <f>AD991+AJ991+AP991</f>
        <v>0</v>
      </c>
      <c r="AW991" s="600"/>
      <c r="AX991" s="630">
        <f>AF991+AL991+AR991</f>
        <v>0</v>
      </c>
      <c r="AY991" s="631"/>
      <c r="AZ991" s="595">
        <f>IF(AV991=0,0,(AX991/AV991)*100)</f>
        <v>0</v>
      </c>
      <c r="BA991" s="596"/>
      <c r="BB991" s="542"/>
      <c r="BC991" s="580"/>
      <c r="BD991" s="584"/>
      <c r="BE991" s="585"/>
      <c r="BF991" s="595">
        <f>IF(BB991=0,0,(BD991/BB991)*100)</f>
        <v>0</v>
      </c>
      <c r="BG991" s="596"/>
      <c r="BH991" s="599">
        <f>AV991+BB991</f>
        <v>0</v>
      </c>
      <c r="BI991" s="600"/>
      <c r="BJ991" s="630">
        <f>AX991+BD991</f>
        <v>0</v>
      </c>
      <c r="BK991" s="631"/>
      <c r="BL991" s="595">
        <f>IF(BH991=0,0,(BJ991/BH991)*100)</f>
        <v>0</v>
      </c>
      <c r="BM991" s="596"/>
      <c r="BN991" s="656">
        <f>(AF991*2)+(AL991*2)+(AR991*3)+BD991</f>
        <v>0</v>
      </c>
      <c r="BO991" s="657"/>
      <c r="BP991" s="658"/>
      <c r="BQ991" s="676">
        <f t="shared" ref="BQ991" si="956">IF(BS991=0,0,50*BR991/BS991)</f>
        <v>0</v>
      </c>
      <c r="BR991" s="662">
        <f t="shared" ref="BR991" si="957">(BN991*BU$955)+(N991*BU$956)+(Z991*BU$957)+(R991*BU$958)+(X991*BU$959)+(AB991*BU$960)+(V991*BU$965)</f>
        <v>0</v>
      </c>
      <c r="BS991" s="662">
        <f t="shared" ref="BS991" si="958">((BB991-BD991)*BU$962)+((AV991-AX991)*BU$961)+(H991*BU$963)+(P991*BU$964)</f>
        <v>0</v>
      </c>
      <c r="BT991" s="15"/>
      <c r="BU991" s="15"/>
      <c r="BV991" s="95"/>
    </row>
    <row r="992" spans="1:74" ht="21.75" customHeight="1" x14ac:dyDescent="0.25">
      <c r="A992" s="95"/>
      <c r="B992" s="571"/>
      <c r="C992" s="642" t="str">
        <f>IF(ROSTER!D$44="","",ROSTER!D$44)</f>
        <v/>
      </c>
      <c r="D992" s="643"/>
      <c r="E992" s="575"/>
      <c r="F992" s="577"/>
      <c r="G992" s="583"/>
      <c r="H992" s="579"/>
      <c r="I992" s="545"/>
      <c r="J992" s="544"/>
      <c r="K992" s="581"/>
      <c r="L992" s="586"/>
      <c r="M992" s="587"/>
      <c r="N992" s="592" t="s">
        <v>16</v>
      </c>
      <c r="O992" s="603"/>
      <c r="P992" s="544"/>
      <c r="Q992" s="581"/>
      <c r="R992" s="586"/>
      <c r="S992" s="587"/>
      <c r="T992" s="592" t="s">
        <v>16</v>
      </c>
      <c r="U992" s="592"/>
      <c r="V992" s="544"/>
      <c r="W992" s="545"/>
      <c r="X992" s="594"/>
      <c r="Y992" s="545"/>
      <c r="Z992" s="544"/>
      <c r="AA992" s="545"/>
      <c r="AB992" s="544"/>
      <c r="AC992" s="545"/>
      <c r="AD992" s="544"/>
      <c r="AE992" s="581"/>
      <c r="AF992" s="586"/>
      <c r="AG992" s="587"/>
      <c r="AH992" s="626"/>
      <c r="AI992" s="627"/>
      <c r="AJ992" s="544"/>
      <c r="AK992" s="581"/>
      <c r="AL992" s="586"/>
      <c r="AM992" s="587"/>
      <c r="AN992" s="626"/>
      <c r="AO992" s="627"/>
      <c r="AP992" s="544"/>
      <c r="AQ992" s="581"/>
      <c r="AR992" s="586"/>
      <c r="AS992" s="587"/>
      <c r="AT992" s="626"/>
      <c r="AU992" s="627"/>
      <c r="AV992" s="628"/>
      <c r="AW992" s="629"/>
      <c r="AX992" s="632"/>
      <c r="AY992" s="633"/>
      <c r="AZ992" s="626"/>
      <c r="BA992" s="627"/>
      <c r="BB992" s="544"/>
      <c r="BC992" s="581"/>
      <c r="BD992" s="586"/>
      <c r="BE992" s="587"/>
      <c r="BF992" s="626"/>
      <c r="BG992" s="627"/>
      <c r="BH992" s="628"/>
      <c r="BI992" s="629"/>
      <c r="BJ992" s="632"/>
      <c r="BK992" s="633"/>
      <c r="BL992" s="626"/>
      <c r="BM992" s="627"/>
      <c r="BN992" s="678"/>
      <c r="BO992" s="679"/>
      <c r="BP992" s="680"/>
      <c r="BQ992" s="677"/>
      <c r="BR992" s="663"/>
      <c r="BS992" s="663"/>
      <c r="BT992" s="15"/>
      <c r="BU992" s="15"/>
      <c r="BV992" s="95"/>
    </row>
    <row r="993" spans="1:77" ht="21.75" customHeight="1" x14ac:dyDescent="0.25">
      <c r="A993" s="95"/>
      <c r="B993" s="570" t="str">
        <f>IF(ROSTER!B$46="","",ROSTER!B$46)</f>
        <v/>
      </c>
      <c r="C993" s="572" t="str">
        <f>IF(ROSTER!C$46="","",ROSTER!C$46)</f>
        <v/>
      </c>
      <c r="D993" s="573"/>
      <c r="E993" s="574"/>
      <c r="F993" s="576">
        <f>IF(E993="y",1,IF(E993="S",1,0))</f>
        <v>0</v>
      </c>
      <c r="G993" s="582">
        <f>IF(E993="S",1,0)</f>
        <v>0</v>
      </c>
      <c r="H993" s="578"/>
      <c r="I993" s="543"/>
      <c r="J993" s="542"/>
      <c r="K993" s="580"/>
      <c r="L993" s="584"/>
      <c r="M993" s="585"/>
      <c r="N993" s="588">
        <f>L993+J993</f>
        <v>0</v>
      </c>
      <c r="O993" s="589"/>
      <c r="P993" s="542"/>
      <c r="Q993" s="580"/>
      <c r="R993" s="584"/>
      <c r="S993" s="585"/>
      <c r="T993" s="588">
        <f>R993-P993</f>
        <v>0</v>
      </c>
      <c r="U993" s="588"/>
      <c r="V993" s="542"/>
      <c r="W993" s="543"/>
      <c r="X993" s="593"/>
      <c r="Y993" s="543"/>
      <c r="Z993" s="542"/>
      <c r="AA993" s="543"/>
      <c r="AB993" s="542"/>
      <c r="AC993" s="543"/>
      <c r="AD993" s="542"/>
      <c r="AE993" s="580"/>
      <c r="AF993" s="584"/>
      <c r="AG993" s="585"/>
      <c r="AH993" s="595">
        <f>IF(AD993=0,0,(AF993/AD993)*100)</f>
        <v>0</v>
      </c>
      <c r="AI993" s="596"/>
      <c r="AJ993" s="542"/>
      <c r="AK993" s="580"/>
      <c r="AL993" s="584"/>
      <c r="AM993" s="585"/>
      <c r="AN993" s="595">
        <f>IF(AJ993=0,0,(AL993/AJ993)*100)</f>
        <v>0</v>
      </c>
      <c r="AO993" s="596"/>
      <c r="AP993" s="542"/>
      <c r="AQ993" s="580"/>
      <c r="AR993" s="584"/>
      <c r="AS993" s="585"/>
      <c r="AT993" s="595">
        <f>IF(AP993=0,0,(AR993/AP993)*100)</f>
        <v>0</v>
      </c>
      <c r="AU993" s="596"/>
      <c r="AV993" s="599">
        <f>AD993+AJ993+AP993</f>
        <v>0</v>
      </c>
      <c r="AW993" s="600"/>
      <c r="AX993" s="630">
        <f>AF993+AL993+AR993</f>
        <v>0</v>
      </c>
      <c r="AY993" s="631"/>
      <c r="AZ993" s="595">
        <f>IF(AV993=0,0,(AX993/AV993)*100)</f>
        <v>0</v>
      </c>
      <c r="BA993" s="596"/>
      <c r="BB993" s="542"/>
      <c r="BC993" s="580"/>
      <c r="BD993" s="584"/>
      <c r="BE993" s="585"/>
      <c r="BF993" s="595">
        <f>IF(BB993=0,0,(BD993/BB993)*100)</f>
        <v>0</v>
      </c>
      <c r="BG993" s="596"/>
      <c r="BH993" s="599">
        <f>AV993+BB993</f>
        <v>0</v>
      </c>
      <c r="BI993" s="600"/>
      <c r="BJ993" s="630">
        <f>AX993+BD993</f>
        <v>0</v>
      </c>
      <c r="BK993" s="631"/>
      <c r="BL993" s="595">
        <f>IF(BH993=0,0,(BJ993/BH993)*100)</f>
        <v>0</v>
      </c>
      <c r="BM993" s="596"/>
      <c r="BN993" s="656">
        <f>(AF993*2)+(AL993*2)+(AR993*3)+BD993</f>
        <v>0</v>
      </c>
      <c r="BO993" s="657"/>
      <c r="BP993" s="658"/>
      <c r="BQ993" s="676">
        <f t="shared" ref="BQ993" si="959">IF(BS993=0,0,50*BR993/BS993)</f>
        <v>0</v>
      </c>
      <c r="BR993" s="662">
        <f t="shared" ref="BR993" si="960">(BN993*BU$955)+(N993*BU$956)+(Z993*BU$957)+(R993*BU$958)+(X993*BU$959)+(AB993*BU$960)+(V993*BU$965)</f>
        <v>0</v>
      </c>
      <c r="BS993" s="662">
        <f t="shared" ref="BS993" si="961">((BB993-BD993)*BU$962)+((AV993-AX993)*BU$961)+(H993*BU$963)+(P993*BU$964)</f>
        <v>0</v>
      </c>
      <c r="BT993" s="15"/>
      <c r="BU993" s="15"/>
      <c r="BV993" s="95"/>
    </row>
    <row r="994" spans="1:77" ht="22.5" customHeight="1" thickBot="1" x14ac:dyDescent="0.3">
      <c r="A994" s="95"/>
      <c r="B994" s="571"/>
      <c r="C994" s="642" t="str">
        <f>IF(ROSTER!D$46="","",ROSTER!D$46)</f>
        <v/>
      </c>
      <c r="D994" s="643"/>
      <c r="E994" s="575"/>
      <c r="F994" s="577"/>
      <c r="G994" s="583"/>
      <c r="H994" s="579"/>
      <c r="I994" s="545"/>
      <c r="J994" s="544"/>
      <c r="K994" s="581"/>
      <c r="L994" s="586"/>
      <c r="M994" s="587"/>
      <c r="N994" s="590" t="s">
        <v>16</v>
      </c>
      <c r="O994" s="591"/>
      <c r="P994" s="544"/>
      <c r="Q994" s="581"/>
      <c r="R994" s="586"/>
      <c r="S994" s="587"/>
      <c r="T994" s="592" t="s">
        <v>16</v>
      </c>
      <c r="U994" s="592"/>
      <c r="V994" s="544"/>
      <c r="W994" s="545"/>
      <c r="X994" s="594"/>
      <c r="Y994" s="545"/>
      <c r="Z994" s="544"/>
      <c r="AA994" s="545"/>
      <c r="AB994" s="544"/>
      <c r="AC994" s="545"/>
      <c r="AD994" s="544"/>
      <c r="AE994" s="581"/>
      <c r="AF994" s="586"/>
      <c r="AG994" s="587"/>
      <c r="AH994" s="597"/>
      <c r="AI994" s="598"/>
      <c r="AJ994" s="544"/>
      <c r="AK994" s="581"/>
      <c r="AL994" s="586"/>
      <c r="AM994" s="587"/>
      <c r="AN994" s="597"/>
      <c r="AO994" s="598"/>
      <c r="AP994" s="544"/>
      <c r="AQ994" s="581"/>
      <c r="AR994" s="586"/>
      <c r="AS994" s="587"/>
      <c r="AT994" s="597"/>
      <c r="AU994" s="598"/>
      <c r="AV994" s="601"/>
      <c r="AW994" s="602"/>
      <c r="AX994" s="701"/>
      <c r="AY994" s="702"/>
      <c r="AZ994" s="597"/>
      <c r="BA994" s="598"/>
      <c r="BB994" s="544"/>
      <c r="BC994" s="581"/>
      <c r="BD994" s="586"/>
      <c r="BE994" s="587"/>
      <c r="BF994" s="597"/>
      <c r="BG994" s="598"/>
      <c r="BH994" s="601"/>
      <c r="BI994" s="602"/>
      <c r="BJ994" s="701"/>
      <c r="BK994" s="702"/>
      <c r="BL994" s="597"/>
      <c r="BM994" s="598"/>
      <c r="BN994" s="659"/>
      <c r="BO994" s="660"/>
      <c r="BP994" s="661"/>
      <c r="BQ994" s="677"/>
      <c r="BR994" s="663"/>
      <c r="BS994" s="663"/>
      <c r="BT994" s="15"/>
      <c r="BU994" s="15"/>
      <c r="BV994" s="95"/>
    </row>
    <row r="995" spans="1:77" s="21" customFormat="1" ht="33.4" customHeight="1" x14ac:dyDescent="0.45">
      <c r="A995" s="98"/>
      <c r="B995" s="612"/>
      <c r="C995" s="613"/>
      <c r="D995" s="613" t="s">
        <v>10</v>
      </c>
      <c r="E995" s="616"/>
      <c r="F995" s="279"/>
      <c r="G995" s="279"/>
      <c r="H995" s="517">
        <f>SUM(H955:I994)</f>
        <v>0</v>
      </c>
      <c r="I995" s="618"/>
      <c r="J995" s="517">
        <f>SUM(J955:K994)</f>
        <v>0</v>
      </c>
      <c r="K995" s="618"/>
      <c r="L995" s="620">
        <f>SUM(L955:M994)</f>
        <v>0</v>
      </c>
      <c r="M995" s="621"/>
      <c r="N995" s="548">
        <f>L995+J995</f>
        <v>0</v>
      </c>
      <c r="O995" s="518"/>
      <c r="P995" s="620">
        <f>SUM(P955:Q994)</f>
        <v>0</v>
      </c>
      <c r="Q995" s="618"/>
      <c r="R995" s="620">
        <f>SUM(R955:S994)</f>
        <v>0</v>
      </c>
      <c r="S995" s="621"/>
      <c r="T995" s="548">
        <f>R995-P995</f>
        <v>0</v>
      </c>
      <c r="U995" s="518"/>
      <c r="V995" s="517">
        <f>SUM(V955:W994)</f>
        <v>0</v>
      </c>
      <c r="W995" s="518"/>
      <c r="X995" s="621">
        <f>SUM(X955:Y994)</f>
        <v>0</v>
      </c>
      <c r="Y995" s="621"/>
      <c r="Z995" s="517">
        <f>SUM(Z955:AA994)</f>
        <v>0</v>
      </c>
      <c r="AA995" s="518"/>
      <c r="AB995" s="517">
        <f>SUM(AB955:AC994)</f>
        <v>0</v>
      </c>
      <c r="AC995" s="518"/>
      <c r="AD995" s="621">
        <f>SUM(AD955:AE994)</f>
        <v>0</v>
      </c>
      <c r="AE995" s="618"/>
      <c r="AF995" s="620">
        <f>SUM(AF955:AG994)</f>
        <v>0</v>
      </c>
      <c r="AG995" s="621"/>
      <c r="AH995" s="548">
        <f>IF(AD995=0,0,(AF995/AD995)*100)</f>
        <v>0</v>
      </c>
      <c r="AI995" s="518"/>
      <c r="AJ995" s="620">
        <f>SUM(AJ955:AK994)</f>
        <v>0</v>
      </c>
      <c r="AK995" s="618"/>
      <c r="AL995" s="620">
        <f>SUM(AL955:AM994)</f>
        <v>0</v>
      </c>
      <c r="AM995" s="621"/>
      <c r="AN995" s="548">
        <f>IF(AJ995=0,0,(AL995/AJ995)*100)</f>
        <v>0</v>
      </c>
      <c r="AO995" s="518"/>
      <c r="AP995" s="620">
        <f>SUM(AP955:AQ994)</f>
        <v>0</v>
      </c>
      <c r="AQ995" s="618"/>
      <c r="AR995" s="620">
        <f>SUM(AR955:AS994)</f>
        <v>0</v>
      </c>
      <c r="AS995" s="621"/>
      <c r="AT995" s="548">
        <f>IF(AP995=0,0,(AR995/AP995)*100)</f>
        <v>0</v>
      </c>
      <c r="AU995" s="518"/>
      <c r="AV995" s="517">
        <f>AD995+AJ995+AP995</f>
        <v>0</v>
      </c>
      <c r="AW995" s="618"/>
      <c r="AX995" s="620">
        <f>AF995+AL995+AR995</f>
        <v>0</v>
      </c>
      <c r="AY995" s="624"/>
      <c r="AZ995" s="548">
        <f>IF(AV995=0,0,(AX995/AV995)*100)</f>
        <v>0</v>
      </c>
      <c r="BA995" s="518"/>
      <c r="BB995" s="620">
        <f>SUM(BB955:BC994)</f>
        <v>0</v>
      </c>
      <c r="BC995" s="618"/>
      <c r="BD995" s="620">
        <f>SUM(BD955:BE994)</f>
        <v>0</v>
      </c>
      <c r="BE995" s="621"/>
      <c r="BF995" s="548">
        <f>IF(BB995=0,0,(BD995/BB995)*100)</f>
        <v>0</v>
      </c>
      <c r="BG995" s="518"/>
      <c r="BH995" s="517">
        <f>AV995+BB995</f>
        <v>0</v>
      </c>
      <c r="BI995" s="618"/>
      <c r="BJ995" s="620">
        <f>AX995+BD995</f>
        <v>0</v>
      </c>
      <c r="BK995" s="624"/>
      <c r="BL995" s="548">
        <f>IF(BH995=0,0,(BJ995/BH995)*100)</f>
        <v>0</v>
      </c>
      <c r="BM995" s="664"/>
      <c r="BN995" s="666">
        <f>SUM(BN955:BP994)</f>
        <v>0</v>
      </c>
      <c r="BO995" s="667"/>
      <c r="BP995" s="668"/>
      <c r="BQ995" s="681">
        <f>SUM(BQ955:BQ994)</f>
        <v>0</v>
      </c>
      <c r="BR995" s="685">
        <f t="shared" ref="BR995" si="962">(BN995*BU$955)+(N995*BU$956)+(Z995*BU$957)+(R995*BU$958)+(X995*BU$959)+(AB995*BU$960)+(V995*BU$965)</f>
        <v>0</v>
      </c>
      <c r="BS995" s="683">
        <f t="shared" ref="BS995" si="963">((BB995-BD995)*BU$962)+((AV995-AX995)*BU$961)+(H995*BU$963)+(P995*BU$964)</f>
        <v>0</v>
      </c>
      <c r="BT995" s="20"/>
      <c r="BU995" s="20"/>
      <c r="BV995" s="98"/>
    </row>
    <row r="996" spans="1:77" s="21" customFormat="1" ht="33.950000000000003" customHeight="1" thickBot="1" x14ac:dyDescent="0.5">
      <c r="A996" s="98"/>
      <c r="B996" s="614"/>
      <c r="C996" s="615"/>
      <c r="D996" s="615"/>
      <c r="E996" s="617"/>
      <c r="F996" s="280"/>
      <c r="G996" s="280"/>
      <c r="H996" s="519"/>
      <c r="I996" s="619"/>
      <c r="J996" s="519"/>
      <c r="K996" s="619"/>
      <c r="L996" s="622"/>
      <c r="M996" s="623"/>
      <c r="N996" s="549" t="s">
        <v>16</v>
      </c>
      <c r="O996" s="520"/>
      <c r="P996" s="622"/>
      <c r="Q996" s="619"/>
      <c r="R996" s="622"/>
      <c r="S996" s="623"/>
      <c r="T996" s="549" t="s">
        <v>16</v>
      </c>
      <c r="U996" s="520"/>
      <c r="V996" s="519"/>
      <c r="W996" s="520"/>
      <c r="X996" s="623"/>
      <c r="Y996" s="623"/>
      <c r="Z996" s="519"/>
      <c r="AA996" s="520"/>
      <c r="AB996" s="519"/>
      <c r="AC996" s="520"/>
      <c r="AD996" s="623"/>
      <c r="AE996" s="619"/>
      <c r="AF996" s="622"/>
      <c r="AG996" s="623"/>
      <c r="AH996" s="549"/>
      <c r="AI996" s="520"/>
      <c r="AJ996" s="622"/>
      <c r="AK996" s="619"/>
      <c r="AL996" s="622"/>
      <c r="AM996" s="623"/>
      <c r="AN996" s="549"/>
      <c r="AO996" s="520"/>
      <c r="AP996" s="622"/>
      <c r="AQ996" s="619"/>
      <c r="AR996" s="622"/>
      <c r="AS996" s="623"/>
      <c r="AT996" s="549"/>
      <c r="AU996" s="520"/>
      <c r="AV996" s="519"/>
      <c r="AW996" s="619"/>
      <c r="AX996" s="622"/>
      <c r="AY996" s="625"/>
      <c r="AZ996" s="549"/>
      <c r="BA996" s="520"/>
      <c r="BB996" s="622"/>
      <c r="BC996" s="619"/>
      <c r="BD996" s="622"/>
      <c r="BE996" s="623"/>
      <c r="BF996" s="549"/>
      <c r="BG996" s="520"/>
      <c r="BH996" s="519"/>
      <c r="BI996" s="619"/>
      <c r="BJ996" s="622"/>
      <c r="BK996" s="625"/>
      <c r="BL996" s="549"/>
      <c r="BM996" s="665"/>
      <c r="BN996" s="669"/>
      <c r="BO996" s="670"/>
      <c r="BP996" s="671"/>
      <c r="BQ996" s="682"/>
      <c r="BR996" s="686"/>
      <c r="BS996" s="684"/>
      <c r="BT996" s="20"/>
      <c r="BU996" s="20"/>
      <c r="BV996" s="98"/>
    </row>
    <row r="997" spans="1:77" s="21" customFormat="1" ht="33" customHeight="1" thickBot="1" x14ac:dyDescent="0.5">
      <c r="A997" s="98"/>
      <c r="B997" s="612"/>
      <c r="C997" s="613"/>
      <c r="D997" s="613" t="s">
        <v>13</v>
      </c>
      <c r="E997" s="616"/>
      <c r="F997" s="281"/>
      <c r="G997" s="282"/>
      <c r="H997" s="528"/>
      <c r="I997" s="636"/>
      <c r="J997" s="528"/>
      <c r="K997" s="636"/>
      <c r="L997" s="638"/>
      <c r="M997" s="639"/>
      <c r="N997" s="548">
        <f>J997+L997</f>
        <v>0</v>
      </c>
      <c r="O997" s="518"/>
      <c r="P997" s="638"/>
      <c r="Q997" s="636"/>
      <c r="R997" s="638"/>
      <c r="S997" s="639"/>
      <c r="T997" s="548">
        <f>R997-P997</f>
        <v>0</v>
      </c>
      <c r="U997" s="518"/>
      <c r="V997" s="528"/>
      <c r="W997" s="529"/>
      <c r="X997" s="528"/>
      <c r="Y997" s="529"/>
      <c r="Z997" s="528"/>
      <c r="AA997" s="529"/>
      <c r="AB997" s="528"/>
      <c r="AC997" s="529"/>
      <c r="AD997" s="639"/>
      <c r="AE997" s="636"/>
      <c r="AF997" s="638"/>
      <c r="AG997" s="639"/>
      <c r="AH997" s="548">
        <f>IF(AD997=0,0,(AF997/AD997)*100)</f>
        <v>0</v>
      </c>
      <c r="AI997" s="518"/>
      <c r="AJ997" s="638"/>
      <c r="AK997" s="636"/>
      <c r="AL997" s="638"/>
      <c r="AM997" s="639"/>
      <c r="AN997" s="548">
        <f>IF(AJ997=0,0,(AL997/AJ997)*100)</f>
        <v>0</v>
      </c>
      <c r="AO997" s="518"/>
      <c r="AP997" s="638"/>
      <c r="AQ997" s="636"/>
      <c r="AR997" s="638"/>
      <c r="AS997" s="639"/>
      <c r="AT997" s="548">
        <f>IF(AP997=0,0,(AR997/AP997)*100)</f>
        <v>0</v>
      </c>
      <c r="AU997" s="518"/>
      <c r="AV997" s="517">
        <f>AD997+AJ997+AP997</f>
        <v>0</v>
      </c>
      <c r="AW997" s="618"/>
      <c r="AX997" s="620">
        <f>AF997+AL997+AR997</f>
        <v>0</v>
      </c>
      <c r="AY997" s="624"/>
      <c r="AZ997" s="548">
        <f>IF(AV997=0,0,(AX997/AV997)*100)</f>
        <v>0</v>
      </c>
      <c r="BA997" s="518"/>
      <c r="BB997" s="638"/>
      <c r="BC997" s="636"/>
      <c r="BD997" s="638"/>
      <c r="BE997" s="639"/>
      <c r="BF997" s="548">
        <f>IF(BB997=0,0,(BD997/BB997)*100)</f>
        <v>0</v>
      </c>
      <c r="BG997" s="518"/>
      <c r="BH997" s="517">
        <f>AV997+BB997</f>
        <v>0</v>
      </c>
      <c r="BI997" s="618"/>
      <c r="BJ997" s="620">
        <f>AX997+BD997</f>
        <v>0</v>
      </c>
      <c r="BK997" s="624"/>
      <c r="BL997" s="548">
        <f>IF(BH997=0,0,(BJ997/BH997)*100)</f>
        <v>0</v>
      </c>
      <c r="BM997" s="664"/>
      <c r="BN997" s="693">
        <f>(AF997*2)+(AL997*2)+(AR997*3)+BD997</f>
        <v>0</v>
      </c>
      <c r="BO997" s="694"/>
      <c r="BP997" s="695"/>
      <c r="BQ997" s="699"/>
      <c r="BR997" s="283"/>
      <c r="BS997" s="284"/>
      <c r="BT997" s="20"/>
      <c r="BU997" s="20"/>
      <c r="BV997" s="98"/>
    </row>
    <row r="998" spans="1:77" s="21" customFormat="1" ht="33.75" customHeight="1" thickBot="1" x14ac:dyDescent="0.5">
      <c r="A998" s="98"/>
      <c r="B998" s="285"/>
      <c r="C998" s="286"/>
      <c r="D998" s="634"/>
      <c r="E998" s="635"/>
      <c r="F998" s="287"/>
      <c r="G998" s="287"/>
      <c r="H998" s="530"/>
      <c r="I998" s="637"/>
      <c r="J998" s="530"/>
      <c r="K998" s="637"/>
      <c r="L998" s="640"/>
      <c r="M998" s="641"/>
      <c r="N998" s="549">
        <f>IF((N995+N997)=0,0,N995/(N995+N997)*100)</f>
        <v>0</v>
      </c>
      <c r="O998" s="520"/>
      <c r="P998" s="640"/>
      <c r="Q998" s="637"/>
      <c r="R998" s="640"/>
      <c r="S998" s="641"/>
      <c r="T998" s="549"/>
      <c r="U998" s="520"/>
      <c r="V998" s="530"/>
      <c r="W998" s="531"/>
      <c r="X998" s="530"/>
      <c r="Y998" s="531"/>
      <c r="Z998" s="530"/>
      <c r="AA998" s="531"/>
      <c r="AB998" s="530"/>
      <c r="AC998" s="531"/>
      <c r="AD998" s="641"/>
      <c r="AE998" s="637"/>
      <c r="AF998" s="640"/>
      <c r="AG998" s="641"/>
      <c r="AH998" s="549"/>
      <c r="AI998" s="520"/>
      <c r="AJ998" s="640"/>
      <c r="AK998" s="637"/>
      <c r="AL998" s="640"/>
      <c r="AM998" s="641"/>
      <c r="AN998" s="549"/>
      <c r="AO998" s="520"/>
      <c r="AP998" s="640"/>
      <c r="AQ998" s="637"/>
      <c r="AR998" s="640"/>
      <c r="AS998" s="641"/>
      <c r="AT998" s="549"/>
      <c r="AU998" s="520"/>
      <c r="AV998" s="519"/>
      <c r="AW998" s="619"/>
      <c r="AX998" s="622"/>
      <c r="AY998" s="625"/>
      <c r="AZ998" s="549"/>
      <c r="BA998" s="520"/>
      <c r="BB998" s="640"/>
      <c r="BC998" s="637"/>
      <c r="BD998" s="640"/>
      <c r="BE998" s="641"/>
      <c r="BF998" s="549"/>
      <c r="BG998" s="520"/>
      <c r="BH998" s="519"/>
      <c r="BI998" s="619"/>
      <c r="BJ998" s="622"/>
      <c r="BK998" s="625"/>
      <c r="BL998" s="549"/>
      <c r="BM998" s="665"/>
      <c r="BN998" s="696"/>
      <c r="BO998" s="697"/>
      <c r="BP998" s="698"/>
      <c r="BQ998" s="700"/>
      <c r="BR998" s="79"/>
      <c r="BS998" s="79"/>
      <c r="BT998" s="20"/>
      <c r="BU998" s="20"/>
      <c r="BV998" s="98"/>
    </row>
    <row r="999" spans="1:77" ht="16.5" customHeight="1" thickTop="1" thickBot="1" x14ac:dyDescent="0.5">
      <c r="A999" s="95"/>
      <c r="B999" s="288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289"/>
      <c r="AI999" s="289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  <c r="BI999" s="70"/>
      <c r="BJ999" s="70"/>
      <c r="BK999" s="70"/>
      <c r="BL999" s="70"/>
      <c r="BM999" s="70"/>
      <c r="BN999" s="70"/>
      <c r="BO999" s="70"/>
      <c r="BP999" s="70"/>
      <c r="BQ999" s="89"/>
      <c r="BR999" s="674">
        <f>IF((J995+L997)=0,0,(J995/(J995+L997)*100)%)</f>
        <v>0</v>
      </c>
      <c r="BS999" s="675"/>
      <c r="BT999" s="674">
        <f>IF((L995+J997)=0,0,(L995/(L995+J997)*100)%)</f>
        <v>0</v>
      </c>
      <c r="BU999" s="675"/>
      <c r="BV999" s="95"/>
    </row>
    <row r="1000" spans="1:77" s="23" customFormat="1" ht="79.5" customHeight="1" thickTop="1" thickBot="1" x14ac:dyDescent="0.55000000000000004">
      <c r="A1000" s="99"/>
      <c r="B1000" s="565" t="s">
        <v>64</v>
      </c>
      <c r="C1000" s="566"/>
      <c r="D1000" s="113"/>
      <c r="E1000" s="532" t="s">
        <v>54</v>
      </c>
      <c r="F1000" s="532"/>
      <c r="G1000" s="532"/>
      <c r="H1000" s="532"/>
      <c r="I1000" s="94"/>
      <c r="J1000" s="533"/>
      <c r="K1000" s="534"/>
      <c r="L1000" s="535"/>
      <c r="M1000" s="290"/>
      <c r="N1000" s="533"/>
      <c r="O1000" s="534"/>
      <c r="P1000" s="535"/>
      <c r="Q1000" s="536" t="s">
        <v>47</v>
      </c>
      <c r="R1000" s="537"/>
      <c r="S1000" s="537"/>
      <c r="T1000" s="538"/>
      <c r="U1000" s="533"/>
      <c r="V1000" s="534"/>
      <c r="W1000" s="535"/>
      <c r="X1000" s="290"/>
      <c r="Y1000" s="533"/>
      <c r="Z1000" s="534"/>
      <c r="AA1000" s="535"/>
      <c r="AB1000" s="536" t="s">
        <v>49</v>
      </c>
      <c r="AC1000" s="537"/>
      <c r="AD1000" s="537"/>
      <c r="AE1000" s="538"/>
      <c r="AF1000" s="533"/>
      <c r="AG1000" s="534"/>
      <c r="AH1000" s="535"/>
      <c r="AI1000" s="290"/>
      <c r="AJ1000" s="533"/>
      <c r="AK1000" s="534"/>
      <c r="AL1000" s="535"/>
      <c r="AM1000" s="536" t="s">
        <v>53</v>
      </c>
      <c r="AN1000" s="537"/>
      <c r="AO1000" s="537"/>
      <c r="AP1000" s="538"/>
      <c r="AQ1000" s="533"/>
      <c r="AR1000" s="534"/>
      <c r="AS1000" s="535"/>
      <c r="AT1000" s="72"/>
      <c r="AU1000" s="533"/>
      <c r="AV1000" s="534"/>
      <c r="AW1000" s="535"/>
      <c r="AX1000" s="291"/>
      <c r="AY1000" s="291"/>
      <c r="AZ1000" s="291"/>
      <c r="BA1000" s="291"/>
      <c r="BB1000" s="567" t="s">
        <v>20</v>
      </c>
      <c r="BC1000" s="567"/>
      <c r="BD1000" s="567"/>
      <c r="BE1000" s="567"/>
      <c r="BF1000" s="568"/>
      <c r="BG1000" s="539">
        <f>BN995</f>
        <v>0</v>
      </c>
      <c r="BH1000" s="540"/>
      <c r="BI1000" s="541"/>
      <c r="BJ1000" s="292"/>
      <c r="BK1000" s="539">
        <f>BN997</f>
        <v>0</v>
      </c>
      <c r="BL1000" s="540"/>
      <c r="BM1000" s="541"/>
      <c r="BN1000" s="73"/>
      <c r="BO1000" s="73"/>
      <c r="BP1000" s="73"/>
      <c r="BQ1000" s="90"/>
      <c r="BR1000" s="24"/>
      <c r="BS1000" s="24"/>
      <c r="BT1000" s="22"/>
      <c r="BU1000" s="22"/>
      <c r="BV1000" s="99"/>
    </row>
    <row r="1001" spans="1:77" ht="15.6" customHeight="1" thickTop="1" thickBot="1" x14ac:dyDescent="0.55000000000000004">
      <c r="A1001" s="95"/>
      <c r="B1001" s="293"/>
      <c r="C1001" s="67"/>
      <c r="D1001" s="67"/>
      <c r="E1001" s="294"/>
      <c r="F1001" s="295"/>
      <c r="G1001" s="295"/>
      <c r="H1001" s="94"/>
      <c r="I1001" s="94"/>
      <c r="J1001" s="296"/>
      <c r="K1001" s="296"/>
      <c r="L1001" s="296"/>
      <c r="M1001" s="296"/>
      <c r="N1001" s="296"/>
      <c r="O1001" s="296"/>
      <c r="P1001" s="296"/>
      <c r="Q1001" s="295"/>
      <c r="R1001" s="295"/>
      <c r="S1001" s="295"/>
      <c r="T1001" s="295"/>
      <c r="U1001" s="296"/>
      <c r="V1001" s="296"/>
      <c r="W1001" s="296"/>
      <c r="X1001" s="297"/>
      <c r="Y1001" s="296"/>
      <c r="Z1001" s="296"/>
      <c r="AA1001" s="296"/>
      <c r="AB1001" s="295"/>
      <c r="AC1001" s="295"/>
      <c r="AD1001" s="295"/>
      <c r="AE1001" s="295"/>
      <c r="AF1001" s="296"/>
      <c r="AG1001" s="296"/>
      <c r="AH1001" s="296"/>
      <c r="AI1001" s="296"/>
      <c r="AJ1001" s="297"/>
      <c r="AK1001" s="297"/>
      <c r="AL1001" s="296"/>
      <c r="AM1001" s="295"/>
      <c r="AN1001" s="295"/>
      <c r="AO1001" s="295"/>
      <c r="AP1001" s="295"/>
      <c r="AQ1001" s="296"/>
      <c r="AR1001" s="296"/>
      <c r="AS1001" s="296"/>
      <c r="AT1001" s="296"/>
      <c r="AU1001" s="296"/>
      <c r="AV1001" s="72"/>
      <c r="AW1001" s="72"/>
      <c r="AX1001" s="74"/>
      <c r="AY1001" s="74"/>
      <c r="AZ1001" s="74"/>
      <c r="BA1001" s="74"/>
      <c r="BB1001" s="295"/>
      <c r="BC1001" s="298"/>
      <c r="BD1001" s="298"/>
      <c r="BE1001" s="299"/>
      <c r="BF1001" s="300"/>
      <c r="BG1001" s="301"/>
      <c r="BH1001" s="301"/>
      <c r="BI1001" s="72"/>
      <c r="BJ1001" s="302"/>
      <c r="BK1001" s="303"/>
      <c r="BL1001" s="303"/>
      <c r="BM1001" s="72"/>
      <c r="BN1001" s="74"/>
      <c r="BO1001" s="74"/>
      <c r="BP1001" s="74"/>
      <c r="BQ1001" s="91"/>
      <c r="BR1001" s="25"/>
      <c r="BS1001" s="25"/>
      <c r="BT1001" s="15"/>
      <c r="BU1001" s="15"/>
      <c r="BV1001" s="95"/>
    </row>
    <row r="1002" spans="1:77" s="23" customFormat="1" ht="79.5" customHeight="1" thickTop="1" thickBot="1" x14ac:dyDescent="0.55000000000000004">
      <c r="A1002" s="99"/>
      <c r="B1002" s="569" t="s">
        <v>46</v>
      </c>
      <c r="C1002" s="567"/>
      <c r="D1002" s="113"/>
      <c r="E1002" s="532" t="s">
        <v>55</v>
      </c>
      <c r="F1002" s="532"/>
      <c r="G1002" s="532"/>
      <c r="H1002" s="532"/>
      <c r="I1002" s="94"/>
      <c r="J1002" s="539">
        <f>J1000</f>
        <v>0</v>
      </c>
      <c r="K1002" s="540"/>
      <c r="L1002" s="541"/>
      <c r="M1002" s="290"/>
      <c r="N1002" s="539">
        <f>N1000</f>
        <v>0</v>
      </c>
      <c r="O1002" s="540"/>
      <c r="P1002" s="541"/>
      <c r="Q1002" s="536" t="s">
        <v>51</v>
      </c>
      <c r="R1002" s="537"/>
      <c r="S1002" s="537"/>
      <c r="T1002" s="538"/>
      <c r="U1002" s="539">
        <f>U1000-J1000</f>
        <v>0</v>
      </c>
      <c r="V1002" s="540"/>
      <c r="W1002" s="541"/>
      <c r="X1002" s="290"/>
      <c r="Y1002" s="539">
        <f>Y1000-N1000</f>
        <v>0</v>
      </c>
      <c r="Z1002" s="540"/>
      <c r="AA1002" s="541"/>
      <c r="AB1002" s="536" t="s">
        <v>50</v>
      </c>
      <c r="AC1002" s="537"/>
      <c r="AD1002" s="537"/>
      <c r="AE1002" s="538"/>
      <c r="AF1002" s="539">
        <f>AF1000-U1000</f>
        <v>0</v>
      </c>
      <c r="AG1002" s="540"/>
      <c r="AH1002" s="541"/>
      <c r="AI1002" s="290"/>
      <c r="AJ1002" s="539">
        <f>AJ1000-Y1000</f>
        <v>0</v>
      </c>
      <c r="AK1002" s="540"/>
      <c r="AL1002" s="541"/>
      <c r="AM1002" s="536" t="s">
        <v>52</v>
      </c>
      <c r="AN1002" s="537"/>
      <c r="AO1002" s="537"/>
      <c r="AP1002" s="538"/>
      <c r="AQ1002" s="539">
        <f>AQ1000-AF1000</f>
        <v>0</v>
      </c>
      <c r="AR1002" s="540"/>
      <c r="AS1002" s="541"/>
      <c r="AT1002" s="72"/>
      <c r="AU1002" s="539">
        <f>AU1000-AJ1000</f>
        <v>0</v>
      </c>
      <c r="AV1002" s="540"/>
      <c r="AW1002" s="541"/>
      <c r="AX1002" s="291"/>
      <c r="AY1002" s="291"/>
      <c r="AZ1002" s="291"/>
      <c r="BA1002" s="291"/>
      <c r="BB1002" s="567" t="s">
        <v>45</v>
      </c>
      <c r="BC1002" s="567"/>
      <c r="BD1002" s="567"/>
      <c r="BE1002" s="567"/>
      <c r="BF1002" s="568"/>
      <c r="BG1002" s="539">
        <f>BG1000-AQ1000</f>
        <v>0</v>
      </c>
      <c r="BH1002" s="540"/>
      <c r="BI1002" s="541"/>
      <c r="BJ1002" s="304"/>
      <c r="BK1002" s="539">
        <f>BK1000-AU1000</f>
        <v>0</v>
      </c>
      <c r="BL1002" s="540"/>
      <c r="BM1002" s="541"/>
      <c r="BN1002" s="73"/>
      <c r="BO1002" s="73"/>
      <c r="BP1002" s="73"/>
      <c r="BQ1002" s="90"/>
      <c r="BR1002" s="24"/>
      <c r="BS1002" s="24"/>
      <c r="BT1002" s="22"/>
      <c r="BU1002" s="22"/>
      <c r="BV1002" s="99"/>
      <c r="BY1002" s="21"/>
    </row>
    <row r="1003" spans="1:77" ht="18.75" customHeight="1" thickTop="1" thickBot="1" x14ac:dyDescent="0.5">
      <c r="A1003" s="95"/>
      <c r="B1003" s="305"/>
      <c r="C1003" s="71"/>
      <c r="D1003" s="71"/>
      <c r="E1003" s="71"/>
      <c r="F1003" s="92"/>
      <c r="G1003" s="92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306"/>
      <c r="AI1003" s="306"/>
      <c r="AJ1003" s="71"/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/>
      <c r="BB1003" s="71"/>
      <c r="BC1003" s="703" t="s">
        <v>153</v>
      </c>
      <c r="BD1003" s="703"/>
      <c r="BE1003" s="703"/>
      <c r="BF1003" s="703"/>
      <c r="BG1003" s="703"/>
      <c r="BH1003" s="703"/>
      <c r="BI1003" s="703"/>
      <c r="BJ1003" s="703"/>
      <c r="BK1003" s="703"/>
      <c r="BL1003" s="703"/>
      <c r="BM1003" s="703"/>
      <c r="BN1003" s="703"/>
      <c r="BO1003" s="703"/>
      <c r="BP1003" s="703"/>
      <c r="BQ1003" s="318"/>
      <c r="BR1003" s="319"/>
      <c r="BS1003" s="319"/>
      <c r="BT1003" s="15"/>
      <c r="BU1003" s="15"/>
      <c r="BV1003" s="95"/>
    </row>
    <row r="1004" spans="1:77" s="93" customFormat="1" ht="13.5" customHeight="1" thickTop="1" x14ac:dyDescent="0.45">
      <c r="A1004" s="95"/>
      <c r="B1004" s="99"/>
      <c r="C1004" s="95"/>
      <c r="D1004" s="95"/>
      <c r="E1004" s="95"/>
      <c r="F1004" s="96"/>
      <c r="G1004" s="96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254"/>
      <c r="AI1004" s="254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95"/>
      <c r="BO1004" s="95"/>
      <c r="BP1004" s="95"/>
      <c r="BQ1004" s="97"/>
      <c r="BR1004" s="97"/>
      <c r="BS1004" s="97"/>
      <c r="BT1004" s="95"/>
      <c r="BU1004" s="95"/>
      <c r="BV1004" s="95"/>
    </row>
    <row r="1005" spans="1:77" s="17" customFormat="1" ht="33.75" x14ac:dyDescent="0.5">
      <c r="A1005" s="255"/>
      <c r="B1005" s="604" t="s">
        <v>9</v>
      </c>
      <c r="C1005" s="604"/>
      <c r="D1005" s="604"/>
      <c r="E1005" s="604"/>
      <c r="F1005" s="604"/>
      <c r="G1005" s="604"/>
      <c r="H1005" s="604"/>
      <c r="I1005" s="604"/>
      <c r="J1005" s="604"/>
      <c r="K1005" s="604"/>
      <c r="L1005" s="604"/>
      <c r="M1005" s="604"/>
      <c r="N1005" s="604"/>
      <c r="O1005" s="604"/>
      <c r="P1005" s="604"/>
      <c r="Q1005" s="604"/>
      <c r="R1005" s="604"/>
      <c r="S1005" s="604"/>
      <c r="T1005" s="604"/>
      <c r="U1005" s="604"/>
      <c r="V1005" s="604"/>
      <c r="W1005" s="604"/>
      <c r="X1005" s="604"/>
      <c r="Y1005" s="604"/>
      <c r="Z1005" s="604"/>
      <c r="AA1005" s="604"/>
      <c r="AB1005" s="604"/>
      <c r="AC1005" s="604"/>
      <c r="AD1005" s="604"/>
      <c r="AE1005" s="604"/>
      <c r="AF1005" s="604"/>
      <c r="AG1005" s="604"/>
      <c r="AH1005" s="604"/>
      <c r="AI1005" s="604"/>
      <c r="AJ1005" s="604"/>
      <c r="AK1005" s="604"/>
      <c r="AL1005" s="604"/>
      <c r="AM1005" s="604"/>
      <c r="AN1005" s="604"/>
      <c r="AO1005" s="604"/>
      <c r="AP1005" s="604"/>
      <c r="AQ1005" s="604"/>
      <c r="AR1005" s="604"/>
      <c r="AS1005" s="604"/>
      <c r="AT1005" s="604"/>
      <c r="AU1005" s="604"/>
      <c r="AV1005" s="604"/>
      <c r="AW1005" s="604"/>
      <c r="AX1005" s="604"/>
      <c r="AY1005" s="604"/>
      <c r="AZ1005" s="604"/>
      <c r="BA1005" s="604"/>
      <c r="BB1005" s="604"/>
      <c r="BC1005" s="604"/>
      <c r="BD1005" s="604"/>
      <c r="BE1005" s="604"/>
      <c r="BF1005" s="604"/>
      <c r="BG1005" s="604"/>
      <c r="BH1005" s="604"/>
      <c r="BI1005" s="604"/>
      <c r="BJ1005" s="604"/>
      <c r="BK1005" s="604"/>
      <c r="BL1005" s="604"/>
      <c r="BM1005" s="604"/>
      <c r="BN1005" s="604"/>
      <c r="BO1005" s="604"/>
      <c r="BP1005" s="604"/>
      <c r="BQ1005" s="256"/>
      <c r="BR1005" s="256"/>
      <c r="BS1005" s="256"/>
      <c r="BT1005" s="257"/>
      <c r="BU1005" s="257"/>
      <c r="BV1005" s="255"/>
    </row>
    <row r="1006" spans="1:77" ht="10.9" customHeight="1" x14ac:dyDescent="0.45">
      <c r="A1006" s="95"/>
      <c r="B1006" s="258"/>
      <c r="C1006" s="62"/>
      <c r="D1006" s="62"/>
      <c r="E1006" s="62"/>
      <c r="F1006" s="63"/>
      <c r="G1006" s="63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259"/>
      <c r="AI1006" s="259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94"/>
      <c r="BQ1006" s="87"/>
      <c r="BR1006" s="94"/>
      <c r="BS1006" s="94"/>
      <c r="BT1006" s="15"/>
      <c r="BU1006" s="15"/>
      <c r="BV1006" s="95"/>
    </row>
    <row r="1007" spans="1:77" s="18" customFormat="1" ht="36.75" customHeight="1" x14ac:dyDescent="0.45">
      <c r="A1007" s="260"/>
      <c r="B1007" s="258"/>
      <c r="C1007" s="261"/>
      <c r="D1007" s="262" t="s">
        <v>10</v>
      </c>
      <c r="E1007" s="605" t="str">
        <f>IF(ROSTER!D$3="","",ROSTER!D$3)</f>
        <v/>
      </c>
      <c r="F1007" s="605"/>
      <c r="G1007" s="605"/>
      <c r="H1007" s="605"/>
      <c r="I1007" s="605"/>
      <c r="J1007" s="605"/>
      <c r="K1007" s="605"/>
      <c r="L1007" s="605"/>
      <c r="M1007" s="605"/>
      <c r="N1007" s="605"/>
      <c r="O1007" s="605"/>
      <c r="P1007" s="605"/>
      <c r="Q1007" s="605"/>
      <c r="R1007" s="605"/>
      <c r="S1007" s="605"/>
      <c r="T1007" s="605"/>
      <c r="U1007" s="605"/>
      <c r="V1007" s="605"/>
      <c r="W1007" s="605"/>
      <c r="X1007" s="605"/>
      <c r="Y1007" s="605"/>
      <c r="Z1007" s="605"/>
      <c r="AA1007" s="605"/>
      <c r="AB1007" s="605"/>
      <c r="AC1007" s="605"/>
      <c r="AD1007" s="605"/>
      <c r="AE1007" s="605"/>
      <c r="AF1007" s="316"/>
      <c r="AG1007" s="606" t="s">
        <v>11</v>
      </c>
      <c r="AH1007" s="606"/>
      <c r="AI1007" s="606"/>
      <c r="AJ1007" s="606"/>
      <c r="AK1007" s="606"/>
      <c r="AL1007" s="606"/>
      <c r="AM1007" s="606"/>
      <c r="AN1007" s="607"/>
      <c r="AO1007" s="607"/>
      <c r="AP1007" s="607"/>
      <c r="AQ1007" s="607"/>
      <c r="AR1007" s="607"/>
      <c r="AS1007" s="607"/>
      <c r="AT1007" s="607"/>
      <c r="AU1007" s="607"/>
      <c r="AV1007" s="607"/>
      <c r="AW1007" s="607"/>
      <c r="AX1007" s="607"/>
      <c r="AY1007" s="607"/>
      <c r="AZ1007" s="607"/>
      <c r="BA1007" s="607"/>
      <c r="BB1007" s="607"/>
      <c r="BC1007" s="607"/>
      <c r="BD1007" s="607"/>
      <c r="BE1007" s="607"/>
      <c r="BF1007" s="607"/>
      <c r="BG1007" s="607"/>
      <c r="BH1007" s="607"/>
      <c r="BI1007" s="607"/>
      <c r="BJ1007" s="607"/>
      <c r="BK1007" s="607"/>
      <c r="BL1007" s="607"/>
      <c r="BM1007" s="607"/>
      <c r="BN1007" s="607"/>
      <c r="BO1007" s="607"/>
      <c r="BP1007" s="94"/>
      <c r="BQ1007" s="88" t="s">
        <v>130</v>
      </c>
      <c r="BR1007" s="94"/>
      <c r="BS1007" s="94"/>
      <c r="BT1007" s="263"/>
      <c r="BU1007" s="263"/>
      <c r="BV1007" s="260"/>
    </row>
    <row r="1008" spans="1:77" ht="8.85" customHeight="1" x14ac:dyDescent="0.45">
      <c r="A1008" s="96"/>
      <c r="B1008" s="258"/>
      <c r="C1008" s="259" t="s">
        <v>39</v>
      </c>
      <c r="D1008" s="259"/>
      <c r="E1008" s="259"/>
      <c r="F1008" s="63"/>
      <c r="G1008" s="63"/>
      <c r="H1008" s="259"/>
      <c r="I1008" s="259"/>
      <c r="J1008" s="317"/>
      <c r="K1008" s="317"/>
      <c r="L1008" s="317"/>
      <c r="M1008" s="317"/>
      <c r="N1008" s="317"/>
      <c r="O1008" s="317"/>
      <c r="P1008" s="317"/>
      <c r="Q1008" s="317"/>
      <c r="R1008" s="317"/>
      <c r="S1008" s="317"/>
      <c r="T1008" s="317"/>
      <c r="U1008" s="317"/>
      <c r="V1008" s="317"/>
      <c r="W1008" s="317"/>
      <c r="X1008" s="317"/>
      <c r="Y1008" s="317"/>
      <c r="Z1008" s="317"/>
      <c r="AA1008" s="317"/>
      <c r="AB1008" s="317"/>
      <c r="AC1008" s="317"/>
      <c r="AD1008" s="317"/>
      <c r="AE1008" s="317"/>
      <c r="AF1008" s="317"/>
      <c r="AG1008" s="317"/>
      <c r="AH1008" s="317"/>
      <c r="AI1008" s="259"/>
      <c r="AJ1008" s="264"/>
      <c r="AK1008" s="265"/>
      <c r="AL1008" s="265"/>
      <c r="AM1008" s="265"/>
      <c r="AN1008" s="265"/>
      <c r="AO1008" s="265"/>
      <c r="AP1008" s="265"/>
      <c r="AQ1008" s="266"/>
      <c r="AR1008" s="266"/>
      <c r="AS1008" s="266"/>
      <c r="AT1008" s="266"/>
      <c r="AU1008" s="266"/>
      <c r="AV1008" s="266"/>
      <c r="AW1008" s="266"/>
      <c r="AX1008" s="266"/>
      <c r="AY1008" s="266"/>
      <c r="AZ1008" s="266"/>
      <c r="BA1008" s="266"/>
      <c r="BB1008" s="266"/>
      <c r="BC1008" s="266"/>
      <c r="BD1008" s="266"/>
      <c r="BE1008" s="266"/>
      <c r="BF1008" s="266"/>
      <c r="BG1008" s="266"/>
      <c r="BH1008" s="266"/>
      <c r="BI1008" s="266"/>
      <c r="BJ1008" s="266"/>
      <c r="BK1008" s="266"/>
      <c r="BL1008" s="266"/>
      <c r="BM1008" s="266"/>
      <c r="BN1008" s="266"/>
      <c r="BO1008" s="266"/>
      <c r="BP1008" s="266"/>
      <c r="BQ1008" s="267"/>
      <c r="BR1008" s="267"/>
      <c r="BS1008" s="267"/>
      <c r="BT1008" s="268"/>
      <c r="BU1008" s="268"/>
      <c r="BV1008" s="96"/>
    </row>
    <row r="1009" spans="1:79" s="18" customFormat="1" ht="33.75" x14ac:dyDescent="0.45">
      <c r="A1009" s="260"/>
      <c r="B1009" s="258"/>
      <c r="C1009" s="608" t="s">
        <v>38</v>
      </c>
      <c r="D1009" s="608"/>
      <c r="E1009" s="607"/>
      <c r="F1009" s="607"/>
      <c r="G1009" s="607"/>
      <c r="H1009" s="607"/>
      <c r="I1009" s="607"/>
      <c r="J1009" s="607"/>
      <c r="K1009" s="607"/>
      <c r="L1009" s="607"/>
      <c r="M1009" s="607"/>
      <c r="N1009" s="607"/>
      <c r="O1009" s="607"/>
      <c r="P1009" s="607"/>
      <c r="Q1009" s="607"/>
      <c r="R1009" s="607"/>
      <c r="S1009" s="607"/>
      <c r="T1009" s="607"/>
      <c r="U1009" s="607"/>
      <c r="V1009" s="607"/>
      <c r="W1009" s="607"/>
      <c r="X1009" s="607"/>
      <c r="Y1009" s="607"/>
      <c r="Z1009" s="607"/>
      <c r="AA1009" s="607"/>
      <c r="AB1009" s="607"/>
      <c r="AC1009" s="607"/>
      <c r="AD1009" s="607"/>
      <c r="AE1009" s="607"/>
      <c r="AF1009" s="316"/>
      <c r="AG1009" s="609" t="s">
        <v>21</v>
      </c>
      <c r="AH1009" s="609"/>
      <c r="AI1009" s="609"/>
      <c r="AJ1009" s="609"/>
      <c r="AK1009" s="607"/>
      <c r="AL1009" s="607"/>
      <c r="AM1009" s="607"/>
      <c r="AN1009" s="607"/>
      <c r="AO1009" s="607"/>
      <c r="AP1009" s="607"/>
      <c r="AQ1009" s="607"/>
      <c r="AR1009" s="607"/>
      <c r="AS1009" s="607"/>
      <c r="AT1009" s="607"/>
      <c r="AU1009" s="607"/>
      <c r="AV1009" s="607"/>
      <c r="AW1009" s="607"/>
      <c r="AX1009" s="607"/>
      <c r="AY1009" s="607"/>
      <c r="AZ1009" s="607"/>
      <c r="BA1009" s="607"/>
      <c r="BB1009" s="607"/>
      <c r="BC1009" s="610" t="s">
        <v>12</v>
      </c>
      <c r="BD1009" s="610"/>
      <c r="BE1009" s="610"/>
      <c r="BF1009" s="611"/>
      <c r="BG1009" s="611"/>
      <c r="BH1009" s="611"/>
      <c r="BI1009" s="611"/>
      <c r="BJ1009" s="611"/>
      <c r="BK1009" s="611"/>
      <c r="BL1009" s="611"/>
      <c r="BM1009" s="611"/>
      <c r="BN1009" s="611"/>
      <c r="BO1009" s="611"/>
      <c r="BP1009" s="64"/>
      <c r="BQ1009" s="269"/>
      <c r="BR1009" s="65"/>
      <c r="BS1009" s="65"/>
      <c r="BT1009" s="270">
        <f>IF(BF1009=0,0,1)</f>
        <v>0</v>
      </c>
      <c r="BU1009" s="18">
        <f>IF((BG1059+BK1059)&gt;(AQ1059+AU1059),1,0)</f>
        <v>0</v>
      </c>
      <c r="BV1009" s="271"/>
    </row>
    <row r="1010" spans="1:79" ht="9.6" customHeight="1" x14ac:dyDescent="0.45">
      <c r="A1010" s="95"/>
      <c r="B1010" s="258"/>
      <c r="C1010" s="62"/>
      <c r="D1010" s="62"/>
      <c r="E1010" s="62"/>
      <c r="F1010" s="63"/>
      <c r="G1010" s="63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259"/>
      <c r="AI1010" s="259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6"/>
      <c r="BR1010" s="66"/>
      <c r="BS1010" s="66"/>
      <c r="BT1010" s="15"/>
      <c r="BU1010" s="15"/>
      <c r="BV1010" s="95"/>
    </row>
    <row r="1011" spans="1:79" ht="8.85" customHeight="1" thickBot="1" x14ac:dyDescent="0.5">
      <c r="A1011" s="95"/>
      <c r="B1011" s="113"/>
      <c r="C1011" s="67"/>
      <c r="D1011" s="67"/>
      <c r="E1011" s="67"/>
      <c r="F1011" s="68"/>
      <c r="G1011" s="68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67"/>
      <c r="AH1011" s="272"/>
      <c r="AI1011" s="272"/>
      <c r="AJ1011" s="67"/>
      <c r="AK1011" s="67"/>
      <c r="AL1011" s="67"/>
      <c r="AM1011" s="67"/>
      <c r="AN1011" s="67"/>
      <c r="AO1011" s="67"/>
      <c r="AP1011" s="67"/>
      <c r="AQ1011" s="67"/>
      <c r="AR1011" s="67"/>
      <c r="AS1011" s="67"/>
      <c r="AT1011" s="67"/>
      <c r="AU1011" s="67"/>
      <c r="AV1011" s="67"/>
      <c r="AW1011" s="67"/>
      <c r="AX1011" s="67"/>
      <c r="AY1011" s="67"/>
      <c r="AZ1011" s="67"/>
      <c r="BA1011" s="67"/>
      <c r="BB1011" s="67"/>
      <c r="BC1011" s="67"/>
      <c r="BD1011" s="67"/>
      <c r="BE1011" s="67"/>
      <c r="BF1011" s="67"/>
      <c r="BG1011" s="67"/>
      <c r="BH1011" s="67"/>
      <c r="BI1011" s="67"/>
      <c r="BJ1011" s="67"/>
      <c r="BK1011" s="67"/>
      <c r="BL1011" s="67"/>
      <c r="BM1011" s="67"/>
      <c r="BN1011" s="67"/>
      <c r="BO1011" s="67"/>
      <c r="BP1011" s="67"/>
      <c r="BQ1011" s="69"/>
      <c r="BR1011" s="69"/>
      <c r="BS1011" s="69"/>
      <c r="BT1011" s="15"/>
      <c r="BU1011" s="15"/>
      <c r="BV1011" s="95"/>
    </row>
    <row r="1012" spans="1:79" s="18" customFormat="1" ht="40.5" customHeight="1" thickTop="1" x14ac:dyDescent="0.4">
      <c r="A1012" s="271"/>
      <c r="B1012" s="652" t="s">
        <v>0</v>
      </c>
      <c r="C1012" s="648" t="s">
        <v>1</v>
      </c>
      <c r="D1012" s="649"/>
      <c r="E1012" s="273" t="s">
        <v>28</v>
      </c>
      <c r="F1012" s="546" t="s">
        <v>100</v>
      </c>
      <c r="G1012" s="546" t="s">
        <v>101</v>
      </c>
      <c r="H1012" s="644" t="s">
        <v>41</v>
      </c>
      <c r="I1012" s="645"/>
      <c r="J1012" s="554" t="s">
        <v>7</v>
      </c>
      <c r="K1012" s="554"/>
      <c r="L1012" s="554"/>
      <c r="M1012" s="554"/>
      <c r="N1012" s="554"/>
      <c r="O1012" s="554"/>
      <c r="P1012" s="554" t="s">
        <v>2</v>
      </c>
      <c r="Q1012" s="554"/>
      <c r="R1012" s="554"/>
      <c r="S1012" s="554"/>
      <c r="T1012" s="554"/>
      <c r="U1012" s="555"/>
      <c r="V1012" s="550" t="s">
        <v>158</v>
      </c>
      <c r="W1012" s="551"/>
      <c r="X1012" s="550" t="s">
        <v>35</v>
      </c>
      <c r="Y1012" s="551"/>
      <c r="Z1012" s="550" t="s">
        <v>36</v>
      </c>
      <c r="AA1012" s="551"/>
      <c r="AB1012" s="550" t="s">
        <v>44</v>
      </c>
      <c r="AC1012" s="551"/>
      <c r="AD1012" s="554" t="s">
        <v>6</v>
      </c>
      <c r="AE1012" s="554"/>
      <c r="AF1012" s="554"/>
      <c r="AG1012" s="554"/>
      <c r="AH1012" s="554"/>
      <c r="AI1012" s="554"/>
      <c r="AJ1012" s="554" t="s">
        <v>68</v>
      </c>
      <c r="AK1012" s="554"/>
      <c r="AL1012" s="554"/>
      <c r="AM1012" s="554"/>
      <c r="AN1012" s="554"/>
      <c r="AO1012" s="554"/>
      <c r="AP1012" s="554" t="s">
        <v>69</v>
      </c>
      <c r="AQ1012" s="554"/>
      <c r="AR1012" s="554"/>
      <c r="AS1012" s="554"/>
      <c r="AT1012" s="554"/>
      <c r="AU1012" s="554"/>
      <c r="AV1012" s="554" t="s">
        <v>70</v>
      </c>
      <c r="AW1012" s="554"/>
      <c r="AX1012" s="554"/>
      <c r="AY1012" s="554"/>
      <c r="AZ1012" s="554"/>
      <c r="BA1012" s="555"/>
      <c r="BB1012" s="554" t="s">
        <v>4</v>
      </c>
      <c r="BC1012" s="554"/>
      <c r="BD1012" s="554"/>
      <c r="BE1012" s="554"/>
      <c r="BF1012" s="554"/>
      <c r="BG1012" s="554"/>
      <c r="BH1012" s="554" t="s">
        <v>71</v>
      </c>
      <c r="BI1012" s="554"/>
      <c r="BJ1012" s="554"/>
      <c r="BK1012" s="554"/>
      <c r="BL1012" s="554"/>
      <c r="BM1012" s="556"/>
      <c r="BN1012" s="557" t="s">
        <v>25</v>
      </c>
      <c r="BO1012" s="558"/>
      <c r="BP1012" s="559"/>
      <c r="BQ1012" s="691" t="s">
        <v>110</v>
      </c>
      <c r="BR1012" s="691" t="s">
        <v>86</v>
      </c>
      <c r="BS1012" s="691" t="s">
        <v>87</v>
      </c>
      <c r="BT1012" s="274"/>
      <c r="BU1012" s="274"/>
      <c r="BV1012" s="271"/>
    </row>
    <row r="1013" spans="1:79" s="18" customFormat="1" ht="41.25" customHeight="1" x14ac:dyDescent="0.7">
      <c r="A1013" s="271"/>
      <c r="B1013" s="653"/>
      <c r="C1013" s="650"/>
      <c r="D1013" s="651"/>
      <c r="E1013" s="275" t="s">
        <v>102</v>
      </c>
      <c r="F1013" s="547"/>
      <c r="G1013" s="547"/>
      <c r="H1013" s="646"/>
      <c r="I1013" s="647"/>
      <c r="J1013" s="525" t="s">
        <v>17</v>
      </c>
      <c r="K1013" s="526"/>
      <c r="L1013" s="521" t="s">
        <v>18</v>
      </c>
      <c r="M1013" s="522"/>
      <c r="N1013" s="523" t="s">
        <v>19</v>
      </c>
      <c r="O1013" s="524"/>
      <c r="P1013" s="525" t="s">
        <v>26</v>
      </c>
      <c r="Q1013" s="526"/>
      <c r="R1013" s="521" t="s">
        <v>24</v>
      </c>
      <c r="S1013" s="522"/>
      <c r="T1013" s="523" t="s">
        <v>19</v>
      </c>
      <c r="U1013" s="527"/>
      <c r="V1013" s="552"/>
      <c r="W1013" s="553"/>
      <c r="X1013" s="552"/>
      <c r="Y1013" s="553"/>
      <c r="Z1013" s="552"/>
      <c r="AA1013" s="553"/>
      <c r="AB1013" s="552"/>
      <c r="AC1013" s="553"/>
      <c r="AD1013" s="525" t="s">
        <v>48</v>
      </c>
      <c r="AE1013" s="526"/>
      <c r="AF1013" s="521" t="s">
        <v>23</v>
      </c>
      <c r="AG1013" s="522"/>
      <c r="AH1013" s="563" t="s">
        <v>5</v>
      </c>
      <c r="AI1013" s="564"/>
      <c r="AJ1013" s="525" t="s">
        <v>48</v>
      </c>
      <c r="AK1013" s="526"/>
      <c r="AL1013" s="521" t="s">
        <v>23</v>
      </c>
      <c r="AM1013" s="522"/>
      <c r="AN1013" s="563" t="s">
        <v>5</v>
      </c>
      <c r="AO1013" s="564"/>
      <c r="AP1013" s="525" t="s">
        <v>48</v>
      </c>
      <c r="AQ1013" s="526"/>
      <c r="AR1013" s="521" t="s">
        <v>23</v>
      </c>
      <c r="AS1013" s="522"/>
      <c r="AT1013" s="563" t="s">
        <v>5</v>
      </c>
      <c r="AU1013" s="564"/>
      <c r="AV1013" s="525" t="s">
        <v>48</v>
      </c>
      <c r="AW1013" s="526"/>
      <c r="AX1013" s="521" t="s">
        <v>23</v>
      </c>
      <c r="AY1013" s="522"/>
      <c r="AZ1013" s="563" t="s">
        <v>5</v>
      </c>
      <c r="BA1013" s="655"/>
      <c r="BB1013" s="525" t="s">
        <v>48</v>
      </c>
      <c r="BC1013" s="526"/>
      <c r="BD1013" s="521" t="s">
        <v>23</v>
      </c>
      <c r="BE1013" s="522"/>
      <c r="BF1013" s="563" t="s">
        <v>5</v>
      </c>
      <c r="BG1013" s="564"/>
      <c r="BH1013" s="525" t="s">
        <v>48</v>
      </c>
      <c r="BI1013" s="526"/>
      <c r="BJ1013" s="521" t="s">
        <v>23</v>
      </c>
      <c r="BK1013" s="522"/>
      <c r="BL1013" s="563" t="s">
        <v>5</v>
      </c>
      <c r="BM1013" s="564"/>
      <c r="BN1013" s="560"/>
      <c r="BO1013" s="561"/>
      <c r="BP1013" s="562"/>
      <c r="BQ1013" s="692"/>
      <c r="BR1013" s="692"/>
      <c r="BS1013" s="692"/>
      <c r="BT1013" s="274"/>
      <c r="BU1013" s="274"/>
      <c r="BV1013" s="271"/>
      <c r="CA1013" s="104"/>
    </row>
    <row r="1014" spans="1:79" ht="23.85" customHeight="1" x14ac:dyDescent="0.35">
      <c r="A1014" s="276"/>
      <c r="B1014" s="570" t="str">
        <f>IF(ROSTER!B$8="","",ROSTER!B$8)</f>
        <v/>
      </c>
      <c r="C1014" s="572" t="str">
        <f>IF(ROSTER!C$8="","",ROSTER!C$8)</f>
        <v/>
      </c>
      <c r="D1014" s="573"/>
      <c r="E1014" s="574"/>
      <c r="F1014" s="576">
        <f>IF(E1014="y",1,IF(E1014="S",1,0))</f>
        <v>0</v>
      </c>
      <c r="G1014" s="582">
        <f>IF(E1014="S",1,0)</f>
        <v>0</v>
      </c>
      <c r="H1014" s="578"/>
      <c r="I1014" s="543"/>
      <c r="J1014" s="542"/>
      <c r="K1014" s="580"/>
      <c r="L1014" s="584"/>
      <c r="M1014" s="585"/>
      <c r="N1014" s="588">
        <f>L1014+J1014</f>
        <v>0</v>
      </c>
      <c r="O1014" s="589"/>
      <c r="P1014" s="542"/>
      <c r="Q1014" s="580"/>
      <c r="R1014" s="584"/>
      <c r="S1014" s="585"/>
      <c r="T1014" s="588">
        <f>R1014-P1014</f>
        <v>0</v>
      </c>
      <c r="U1014" s="588"/>
      <c r="V1014" s="542"/>
      <c r="W1014" s="543"/>
      <c r="X1014" s="593"/>
      <c r="Y1014" s="543"/>
      <c r="Z1014" s="542"/>
      <c r="AA1014" s="543"/>
      <c r="AB1014" s="542"/>
      <c r="AC1014" s="543"/>
      <c r="AD1014" s="542"/>
      <c r="AE1014" s="580"/>
      <c r="AF1014" s="584"/>
      <c r="AG1014" s="585"/>
      <c r="AH1014" s="595">
        <f>IF(AD1014=0,0,(AF1014/AD1014)*100)</f>
        <v>0</v>
      </c>
      <c r="AI1014" s="596"/>
      <c r="AJ1014" s="542"/>
      <c r="AK1014" s="580"/>
      <c r="AL1014" s="584"/>
      <c r="AM1014" s="585"/>
      <c r="AN1014" s="595">
        <f>IF(AJ1014=0,0,(AL1014/AJ1014)*100)</f>
        <v>0</v>
      </c>
      <c r="AO1014" s="596"/>
      <c r="AP1014" s="542"/>
      <c r="AQ1014" s="580"/>
      <c r="AR1014" s="584"/>
      <c r="AS1014" s="585"/>
      <c r="AT1014" s="595">
        <f>IF(AP1014=0,0,(AR1014/AP1014)*100)</f>
        <v>0</v>
      </c>
      <c r="AU1014" s="596"/>
      <c r="AV1014" s="599">
        <f>AD1014+AJ1014+AP1014</f>
        <v>0</v>
      </c>
      <c r="AW1014" s="600"/>
      <c r="AX1014" s="630">
        <f>AF1014+AL1014+AR1014</f>
        <v>0</v>
      </c>
      <c r="AY1014" s="631"/>
      <c r="AZ1014" s="595">
        <f>IF(AV1014=0,0,(AX1014/AV1014)*100)</f>
        <v>0</v>
      </c>
      <c r="BA1014" s="596"/>
      <c r="BB1014" s="542"/>
      <c r="BC1014" s="580"/>
      <c r="BD1014" s="584"/>
      <c r="BE1014" s="585"/>
      <c r="BF1014" s="595">
        <f>IF(BB1014=0,0,(BD1014/BB1014)*100)</f>
        <v>0</v>
      </c>
      <c r="BG1014" s="596"/>
      <c r="BH1014" s="599">
        <f>AV1014+BB1014</f>
        <v>0</v>
      </c>
      <c r="BI1014" s="600"/>
      <c r="BJ1014" s="630">
        <f>AX1014+BD1014</f>
        <v>0</v>
      </c>
      <c r="BK1014" s="631"/>
      <c r="BL1014" s="595">
        <f>IF(BH1014=0,0,(BJ1014/BH1014)*100)</f>
        <v>0</v>
      </c>
      <c r="BM1014" s="596"/>
      <c r="BN1014" s="656">
        <f>(AF1014*2)+(AL1014*2)+(AR1014*3)+BD1014</f>
        <v>0</v>
      </c>
      <c r="BO1014" s="657"/>
      <c r="BP1014" s="658"/>
      <c r="BQ1014" s="676">
        <f>IF(BS1014=0,0,50*BR1014/BS1014)</f>
        <v>0</v>
      </c>
      <c r="BR1014" s="662">
        <f>(BN1014*BU$1014)+(N1014*BU$1015)+(Z1014*BU$1016)+(R1014*BU$1017)+(X1014*BU$1018)+(AB1014*BU$1019)+(V1014*BU$1024)</f>
        <v>0</v>
      </c>
      <c r="BS1014" s="662">
        <f>((BB1014-BD1014)*BU$1021)+((AV1014-AX1014)*BU$1020)+(H1014*BU$1022)+(P1014*BU$1023)</f>
        <v>0</v>
      </c>
      <c r="BT1014" s="19" t="s">
        <v>75</v>
      </c>
      <c r="BU1014" s="277">
        <f>IF(BQ1009="B",'VALUE POINTS'!L$10,IF('GAME STATS'!BQ1009="C",'VALUE POINTS'!M$10,'VALUE POINTS'!K$10))</f>
        <v>1</v>
      </c>
      <c r="BV1014" s="278"/>
    </row>
    <row r="1015" spans="1:79" ht="23.85" customHeight="1" x14ac:dyDescent="0.35">
      <c r="A1015" s="276"/>
      <c r="B1015" s="571"/>
      <c r="C1015" s="642" t="str">
        <f>IF(ROSTER!D$8="","",ROSTER!D$8)</f>
        <v/>
      </c>
      <c r="D1015" s="643"/>
      <c r="E1015" s="575"/>
      <c r="F1015" s="577"/>
      <c r="G1015" s="583"/>
      <c r="H1015" s="579"/>
      <c r="I1015" s="545"/>
      <c r="J1015" s="544"/>
      <c r="K1015" s="581"/>
      <c r="L1015" s="586"/>
      <c r="M1015" s="587"/>
      <c r="N1015" s="592"/>
      <c r="O1015" s="603"/>
      <c r="P1015" s="544"/>
      <c r="Q1015" s="581"/>
      <c r="R1015" s="586"/>
      <c r="S1015" s="587"/>
      <c r="T1015" s="592"/>
      <c r="U1015" s="592"/>
      <c r="V1015" s="544"/>
      <c r="W1015" s="545"/>
      <c r="X1015" s="594"/>
      <c r="Y1015" s="545"/>
      <c r="Z1015" s="544"/>
      <c r="AA1015" s="545"/>
      <c r="AB1015" s="544"/>
      <c r="AC1015" s="545"/>
      <c r="AD1015" s="544"/>
      <c r="AE1015" s="581"/>
      <c r="AF1015" s="586"/>
      <c r="AG1015" s="587"/>
      <c r="AH1015" s="626"/>
      <c r="AI1015" s="627"/>
      <c r="AJ1015" s="544"/>
      <c r="AK1015" s="581"/>
      <c r="AL1015" s="586"/>
      <c r="AM1015" s="587"/>
      <c r="AN1015" s="626"/>
      <c r="AO1015" s="627"/>
      <c r="AP1015" s="544"/>
      <c r="AQ1015" s="581"/>
      <c r="AR1015" s="586"/>
      <c r="AS1015" s="587"/>
      <c r="AT1015" s="626"/>
      <c r="AU1015" s="627"/>
      <c r="AV1015" s="628"/>
      <c r="AW1015" s="629"/>
      <c r="AX1015" s="632"/>
      <c r="AY1015" s="633"/>
      <c r="AZ1015" s="626"/>
      <c r="BA1015" s="627"/>
      <c r="BB1015" s="544"/>
      <c r="BC1015" s="581"/>
      <c r="BD1015" s="586"/>
      <c r="BE1015" s="587"/>
      <c r="BF1015" s="626"/>
      <c r="BG1015" s="627"/>
      <c r="BH1015" s="628"/>
      <c r="BI1015" s="629"/>
      <c r="BJ1015" s="632"/>
      <c r="BK1015" s="633"/>
      <c r="BL1015" s="626"/>
      <c r="BM1015" s="627"/>
      <c r="BN1015" s="678"/>
      <c r="BO1015" s="679"/>
      <c r="BP1015" s="680"/>
      <c r="BQ1015" s="677"/>
      <c r="BR1015" s="663"/>
      <c r="BS1015" s="663"/>
      <c r="BT1015" s="19" t="s">
        <v>76</v>
      </c>
      <c r="BU1015" s="277">
        <f>IF(BQ1009="B",'VALUE POINTS'!L$11,IF('GAME STATS'!BQ1009="C",'VALUE POINTS'!M$11,'VALUE POINTS'!K$11))</f>
        <v>1</v>
      </c>
      <c r="BV1015" s="278"/>
    </row>
    <row r="1016" spans="1:79" ht="21.75" customHeight="1" x14ac:dyDescent="0.4">
      <c r="A1016" s="95"/>
      <c r="B1016" s="570" t="str">
        <f>IF(ROSTER!B$10="","",ROSTER!B$10)</f>
        <v/>
      </c>
      <c r="C1016" s="572" t="str">
        <f>IF(ROSTER!C$10="","",ROSTER!C$10)</f>
        <v/>
      </c>
      <c r="D1016" s="573"/>
      <c r="E1016" s="574"/>
      <c r="F1016" s="576">
        <f>IF(E1016="y",1,IF(E1016="S",1,0))</f>
        <v>0</v>
      </c>
      <c r="G1016" s="582">
        <f>IF(E1016="S",1,0)</f>
        <v>0</v>
      </c>
      <c r="H1016" s="578"/>
      <c r="I1016" s="543"/>
      <c r="J1016" s="542"/>
      <c r="K1016" s="580"/>
      <c r="L1016" s="584"/>
      <c r="M1016" s="585"/>
      <c r="N1016" s="588">
        <f>L1016+J1016</f>
        <v>0</v>
      </c>
      <c r="O1016" s="589"/>
      <c r="P1016" s="542"/>
      <c r="Q1016" s="580"/>
      <c r="R1016" s="584"/>
      <c r="S1016" s="585"/>
      <c r="T1016" s="588">
        <f>R1016-P1016</f>
        <v>0</v>
      </c>
      <c r="U1016" s="588"/>
      <c r="V1016" s="542"/>
      <c r="W1016" s="543"/>
      <c r="X1016" s="593"/>
      <c r="Y1016" s="543"/>
      <c r="Z1016" s="542"/>
      <c r="AA1016" s="543"/>
      <c r="AB1016" s="542"/>
      <c r="AC1016" s="543"/>
      <c r="AD1016" s="542"/>
      <c r="AE1016" s="580"/>
      <c r="AF1016" s="584"/>
      <c r="AG1016" s="585"/>
      <c r="AH1016" s="595">
        <f>IF(AD1016=0,0,(AF1016/AD1016)*100)</f>
        <v>0</v>
      </c>
      <c r="AI1016" s="596"/>
      <c r="AJ1016" s="542"/>
      <c r="AK1016" s="580"/>
      <c r="AL1016" s="584"/>
      <c r="AM1016" s="585"/>
      <c r="AN1016" s="595">
        <f>IF(AJ1016=0,0,(AL1016/AJ1016)*100)</f>
        <v>0</v>
      </c>
      <c r="AO1016" s="596"/>
      <c r="AP1016" s="542"/>
      <c r="AQ1016" s="580"/>
      <c r="AR1016" s="584"/>
      <c r="AS1016" s="585"/>
      <c r="AT1016" s="595">
        <f>IF(AP1016=0,0,(AR1016/AP1016)*100)</f>
        <v>0</v>
      </c>
      <c r="AU1016" s="596"/>
      <c r="AV1016" s="599">
        <f>AD1016+AJ1016+AP1016</f>
        <v>0</v>
      </c>
      <c r="AW1016" s="600"/>
      <c r="AX1016" s="630">
        <f>AF1016+AL1016+AR1016</f>
        <v>0</v>
      </c>
      <c r="AY1016" s="631"/>
      <c r="AZ1016" s="595">
        <f>IF(AV1016=0,0,(AX1016/AV1016)*100)</f>
        <v>0</v>
      </c>
      <c r="BA1016" s="596"/>
      <c r="BB1016" s="542"/>
      <c r="BC1016" s="580"/>
      <c r="BD1016" s="584"/>
      <c r="BE1016" s="585"/>
      <c r="BF1016" s="595">
        <f>IF(BB1016=0,0,(BD1016/BB1016)*100)</f>
        <v>0</v>
      </c>
      <c r="BG1016" s="596"/>
      <c r="BH1016" s="599">
        <f>AV1016+BB1016</f>
        <v>0</v>
      </c>
      <c r="BI1016" s="600"/>
      <c r="BJ1016" s="630">
        <f>AX1016+BD1016</f>
        <v>0</v>
      </c>
      <c r="BK1016" s="631"/>
      <c r="BL1016" s="595">
        <f>IF(BH1016=0,0,(BJ1016/BH1016)*100)</f>
        <v>0</v>
      </c>
      <c r="BM1016" s="596"/>
      <c r="BN1016" s="656">
        <f>(AF1016*2)+(AL1016*2)+(AR1016*3)+BD1016</f>
        <v>0</v>
      </c>
      <c r="BO1016" s="657"/>
      <c r="BP1016" s="658"/>
      <c r="BQ1016" s="676">
        <f>IF(BS1016=0,0,50*BR1016/BS1016)</f>
        <v>0</v>
      </c>
      <c r="BR1016" s="662">
        <f t="shared" ref="BR1016" si="964">(BN1016*BU$1014)+(N1016*BU$1015)+(Z1016*BU$1016)+(R1016*BU$1017)+(X1016*BU$1018)+(AB1016*BU$1019)+(V1016*BU$1024)</f>
        <v>0</v>
      </c>
      <c r="BS1016" s="662">
        <f t="shared" ref="BS1016" si="965">((BB1016-BD1016)*BU$1021)+((AV1016-AX1016)*BU$1020)+(H1016*BU$1022)+(P1016*BU$1023)</f>
        <v>0</v>
      </c>
      <c r="BT1016" s="19" t="s">
        <v>77</v>
      </c>
      <c r="BU1016" s="277">
        <f>IF(BQ1009="B",'VALUE POINTS'!L$12,IF('GAME STATS'!BQ1009="C",'VALUE POINTS'!M$12,'VALUE POINTS'!K$12))</f>
        <v>2</v>
      </c>
      <c r="BV1016" s="278"/>
      <c r="CA1016" s="18"/>
    </row>
    <row r="1017" spans="1:79" ht="21.75" customHeight="1" x14ac:dyDescent="0.35">
      <c r="A1017" s="95"/>
      <c r="B1017" s="571"/>
      <c r="C1017" s="642" t="str">
        <f>IF(ROSTER!D$10="","",ROSTER!D$10)</f>
        <v/>
      </c>
      <c r="D1017" s="643"/>
      <c r="E1017" s="575"/>
      <c r="F1017" s="577"/>
      <c r="G1017" s="583"/>
      <c r="H1017" s="579"/>
      <c r="I1017" s="545"/>
      <c r="J1017" s="544"/>
      <c r="K1017" s="581"/>
      <c r="L1017" s="586"/>
      <c r="M1017" s="587"/>
      <c r="N1017" s="592" t="s">
        <v>16</v>
      </c>
      <c r="O1017" s="603"/>
      <c r="P1017" s="544"/>
      <c r="Q1017" s="581"/>
      <c r="R1017" s="586"/>
      <c r="S1017" s="587"/>
      <c r="T1017" s="592" t="s">
        <v>16</v>
      </c>
      <c r="U1017" s="592"/>
      <c r="V1017" s="544"/>
      <c r="W1017" s="545"/>
      <c r="X1017" s="594"/>
      <c r="Y1017" s="545"/>
      <c r="Z1017" s="544"/>
      <c r="AA1017" s="545"/>
      <c r="AB1017" s="544"/>
      <c r="AC1017" s="545"/>
      <c r="AD1017" s="544"/>
      <c r="AE1017" s="581"/>
      <c r="AF1017" s="586"/>
      <c r="AG1017" s="587"/>
      <c r="AH1017" s="626"/>
      <c r="AI1017" s="627"/>
      <c r="AJ1017" s="544"/>
      <c r="AK1017" s="581"/>
      <c r="AL1017" s="586"/>
      <c r="AM1017" s="587"/>
      <c r="AN1017" s="626"/>
      <c r="AO1017" s="627"/>
      <c r="AP1017" s="544"/>
      <c r="AQ1017" s="581"/>
      <c r="AR1017" s="586"/>
      <c r="AS1017" s="587"/>
      <c r="AT1017" s="626"/>
      <c r="AU1017" s="627"/>
      <c r="AV1017" s="628"/>
      <c r="AW1017" s="629"/>
      <c r="AX1017" s="632"/>
      <c r="AY1017" s="633"/>
      <c r="AZ1017" s="626"/>
      <c r="BA1017" s="627"/>
      <c r="BB1017" s="544"/>
      <c r="BC1017" s="581"/>
      <c r="BD1017" s="586"/>
      <c r="BE1017" s="587"/>
      <c r="BF1017" s="626"/>
      <c r="BG1017" s="627"/>
      <c r="BH1017" s="628"/>
      <c r="BI1017" s="629"/>
      <c r="BJ1017" s="632"/>
      <c r="BK1017" s="633"/>
      <c r="BL1017" s="626"/>
      <c r="BM1017" s="627"/>
      <c r="BN1017" s="678"/>
      <c r="BO1017" s="679"/>
      <c r="BP1017" s="680"/>
      <c r="BQ1017" s="677"/>
      <c r="BR1017" s="663"/>
      <c r="BS1017" s="663"/>
      <c r="BT1017" s="19" t="s">
        <v>78</v>
      </c>
      <c r="BU1017" s="277">
        <f>IF(BQ1009="B",'VALUE POINTS'!L$13,IF('GAME STATS'!BQ1009="C",'VALUE POINTS'!M$13,'VALUE POINTS'!K$13))</f>
        <v>2</v>
      </c>
      <c r="BV1017" s="278"/>
    </row>
    <row r="1018" spans="1:79" ht="21.75" customHeight="1" x14ac:dyDescent="0.35">
      <c r="A1018" s="95"/>
      <c r="B1018" s="570" t="str">
        <f>IF(ROSTER!B$12="","",ROSTER!B$12)</f>
        <v/>
      </c>
      <c r="C1018" s="572" t="str">
        <f>IF(ROSTER!C$12="","",ROSTER!C$12)</f>
        <v/>
      </c>
      <c r="D1018" s="573"/>
      <c r="E1018" s="574"/>
      <c r="F1018" s="576">
        <f>IF(E1018="y",1,IF(E1018="S",1,0))</f>
        <v>0</v>
      </c>
      <c r="G1018" s="582">
        <f>IF(E1018="S",1,0)</f>
        <v>0</v>
      </c>
      <c r="H1018" s="578"/>
      <c r="I1018" s="543"/>
      <c r="J1018" s="542"/>
      <c r="K1018" s="580"/>
      <c r="L1018" s="584"/>
      <c r="M1018" s="585"/>
      <c r="N1018" s="588">
        <f>L1018+J1018</f>
        <v>0</v>
      </c>
      <c r="O1018" s="589"/>
      <c r="P1018" s="542"/>
      <c r="Q1018" s="580"/>
      <c r="R1018" s="584"/>
      <c r="S1018" s="585"/>
      <c r="T1018" s="588">
        <f>R1018-P1018</f>
        <v>0</v>
      </c>
      <c r="U1018" s="588"/>
      <c r="V1018" s="542"/>
      <c r="W1018" s="543"/>
      <c r="X1018" s="593"/>
      <c r="Y1018" s="543"/>
      <c r="Z1018" s="542"/>
      <c r="AA1018" s="543"/>
      <c r="AB1018" s="542"/>
      <c r="AC1018" s="543"/>
      <c r="AD1018" s="542"/>
      <c r="AE1018" s="580"/>
      <c r="AF1018" s="584"/>
      <c r="AG1018" s="585"/>
      <c r="AH1018" s="595">
        <f>IF(AD1018=0,0,(AF1018/AD1018)*100)</f>
        <v>0</v>
      </c>
      <c r="AI1018" s="596"/>
      <c r="AJ1018" s="542"/>
      <c r="AK1018" s="580"/>
      <c r="AL1018" s="584"/>
      <c r="AM1018" s="585"/>
      <c r="AN1018" s="595">
        <f>IF(AJ1018=0,0,(AL1018/AJ1018)*100)</f>
        <v>0</v>
      </c>
      <c r="AO1018" s="596"/>
      <c r="AP1018" s="542"/>
      <c r="AQ1018" s="580"/>
      <c r="AR1018" s="584"/>
      <c r="AS1018" s="585"/>
      <c r="AT1018" s="595">
        <f>IF(AP1018=0,0,(AR1018/AP1018)*100)</f>
        <v>0</v>
      </c>
      <c r="AU1018" s="596"/>
      <c r="AV1018" s="599">
        <f>AD1018+AJ1018+AP1018</f>
        <v>0</v>
      </c>
      <c r="AW1018" s="600"/>
      <c r="AX1018" s="630">
        <f>AF1018+AL1018+AR1018</f>
        <v>0</v>
      </c>
      <c r="AY1018" s="631"/>
      <c r="AZ1018" s="595">
        <f>IF(AV1018=0,0,(AX1018/AV1018)*100)</f>
        <v>0</v>
      </c>
      <c r="BA1018" s="596"/>
      <c r="BB1018" s="542"/>
      <c r="BC1018" s="580"/>
      <c r="BD1018" s="584"/>
      <c r="BE1018" s="585"/>
      <c r="BF1018" s="595">
        <f>IF(BB1018=0,0,(BD1018/BB1018)*100)</f>
        <v>0</v>
      </c>
      <c r="BG1018" s="596"/>
      <c r="BH1018" s="599">
        <f>AV1018+BB1018</f>
        <v>0</v>
      </c>
      <c r="BI1018" s="600"/>
      <c r="BJ1018" s="630">
        <f>AX1018+BD1018</f>
        <v>0</v>
      </c>
      <c r="BK1018" s="631"/>
      <c r="BL1018" s="595">
        <f>IF(BH1018=0,0,(BJ1018/BH1018)*100)</f>
        <v>0</v>
      </c>
      <c r="BM1018" s="596"/>
      <c r="BN1018" s="656">
        <f>(AF1018*2)+(AL1018*2)+(AR1018*3)+BD1018</f>
        <v>0</v>
      </c>
      <c r="BO1018" s="657"/>
      <c r="BP1018" s="658"/>
      <c r="BQ1018" s="676">
        <f t="shared" ref="BQ1018" si="966">IF(BS1018=0,0,50*BR1018/BS1018)</f>
        <v>0</v>
      </c>
      <c r="BR1018" s="662">
        <f t="shared" ref="BR1018" si="967">(BN1018*BU$1014)+(N1018*BU$1015)+(Z1018*BU$1016)+(R1018*BU$1017)+(X1018*BU$1018)+(AB1018*BU$1019)+(V1018*BU$1024)</f>
        <v>0</v>
      </c>
      <c r="BS1018" s="662">
        <f t="shared" ref="BS1018" si="968">((BB1018-BD1018)*BU$1021)+((AV1018-AX1018)*BU$1020)+(H1018*BU$1022)+(P1018*BU$1023)</f>
        <v>0</v>
      </c>
      <c r="BT1018" s="19" t="s">
        <v>79</v>
      </c>
      <c r="BU1018" s="277">
        <f>IF(BQ1009="B",'VALUE POINTS'!L$14,IF('GAME STATS'!BQ1009="C",'VALUE POINTS'!M$14,'VALUE POINTS'!K$14))</f>
        <v>2</v>
      </c>
      <c r="BV1018" s="278"/>
    </row>
    <row r="1019" spans="1:79" ht="21.75" customHeight="1" x14ac:dyDescent="0.4">
      <c r="A1019" s="95"/>
      <c r="B1019" s="571"/>
      <c r="C1019" s="642" t="str">
        <f>IF(ROSTER!D$12="","",ROSTER!D$12)</f>
        <v/>
      </c>
      <c r="D1019" s="643"/>
      <c r="E1019" s="575"/>
      <c r="F1019" s="577"/>
      <c r="G1019" s="583"/>
      <c r="H1019" s="579"/>
      <c r="I1019" s="545"/>
      <c r="J1019" s="544"/>
      <c r="K1019" s="581"/>
      <c r="L1019" s="586"/>
      <c r="M1019" s="587"/>
      <c r="N1019" s="592" t="s">
        <v>16</v>
      </c>
      <c r="O1019" s="603"/>
      <c r="P1019" s="544"/>
      <c r="Q1019" s="581"/>
      <c r="R1019" s="586"/>
      <c r="S1019" s="587"/>
      <c r="T1019" s="592" t="s">
        <v>16</v>
      </c>
      <c r="U1019" s="592"/>
      <c r="V1019" s="544"/>
      <c r="W1019" s="545"/>
      <c r="X1019" s="594"/>
      <c r="Y1019" s="545"/>
      <c r="Z1019" s="544"/>
      <c r="AA1019" s="545"/>
      <c r="AB1019" s="544"/>
      <c r="AC1019" s="545"/>
      <c r="AD1019" s="544"/>
      <c r="AE1019" s="581"/>
      <c r="AF1019" s="586"/>
      <c r="AG1019" s="587"/>
      <c r="AH1019" s="626"/>
      <c r="AI1019" s="627"/>
      <c r="AJ1019" s="544"/>
      <c r="AK1019" s="581"/>
      <c r="AL1019" s="586"/>
      <c r="AM1019" s="587"/>
      <c r="AN1019" s="626"/>
      <c r="AO1019" s="627"/>
      <c r="AP1019" s="544"/>
      <c r="AQ1019" s="581"/>
      <c r="AR1019" s="586"/>
      <c r="AS1019" s="587"/>
      <c r="AT1019" s="626"/>
      <c r="AU1019" s="627"/>
      <c r="AV1019" s="628"/>
      <c r="AW1019" s="629"/>
      <c r="AX1019" s="632"/>
      <c r="AY1019" s="633"/>
      <c r="AZ1019" s="626"/>
      <c r="BA1019" s="627"/>
      <c r="BB1019" s="544"/>
      <c r="BC1019" s="581"/>
      <c r="BD1019" s="586"/>
      <c r="BE1019" s="587"/>
      <c r="BF1019" s="626"/>
      <c r="BG1019" s="627"/>
      <c r="BH1019" s="628"/>
      <c r="BI1019" s="629"/>
      <c r="BJ1019" s="632"/>
      <c r="BK1019" s="633"/>
      <c r="BL1019" s="626"/>
      <c r="BM1019" s="627"/>
      <c r="BN1019" s="678"/>
      <c r="BO1019" s="679"/>
      <c r="BP1019" s="680"/>
      <c r="BQ1019" s="677"/>
      <c r="BR1019" s="663"/>
      <c r="BS1019" s="663"/>
      <c r="BT1019" s="19" t="s">
        <v>80</v>
      </c>
      <c r="BU1019" s="277">
        <f>IF(BQ1009="B",'VALUE POINTS'!L$15,IF('GAME STATS'!BQ1009="C",'VALUE POINTS'!M$15,'VALUE POINTS'!K$15))</f>
        <v>2</v>
      </c>
      <c r="BV1019" s="278"/>
      <c r="CA1019" s="18"/>
    </row>
    <row r="1020" spans="1:79" ht="21.75" customHeight="1" x14ac:dyDescent="0.35">
      <c r="A1020" s="95"/>
      <c r="B1020" s="570" t="str">
        <f>IF(ROSTER!B$14="","",ROSTER!B$14)</f>
        <v/>
      </c>
      <c r="C1020" s="572" t="str">
        <f>IF(ROSTER!C$14="","",ROSTER!C$14)</f>
        <v/>
      </c>
      <c r="D1020" s="573"/>
      <c r="E1020" s="574"/>
      <c r="F1020" s="576">
        <f>IF(E1020="y",1,IF(E1020="S",1,0))</f>
        <v>0</v>
      </c>
      <c r="G1020" s="582">
        <f>IF(E1020="S",1,0)</f>
        <v>0</v>
      </c>
      <c r="H1020" s="578"/>
      <c r="I1020" s="543"/>
      <c r="J1020" s="542"/>
      <c r="K1020" s="580"/>
      <c r="L1020" s="584"/>
      <c r="M1020" s="585"/>
      <c r="N1020" s="588">
        <f>L1020+J1020</f>
        <v>0</v>
      </c>
      <c r="O1020" s="589"/>
      <c r="P1020" s="542"/>
      <c r="Q1020" s="580"/>
      <c r="R1020" s="584"/>
      <c r="S1020" s="585"/>
      <c r="T1020" s="588">
        <f>R1020-P1020</f>
        <v>0</v>
      </c>
      <c r="U1020" s="588"/>
      <c r="V1020" s="542"/>
      <c r="W1020" s="543"/>
      <c r="X1020" s="593"/>
      <c r="Y1020" s="543"/>
      <c r="Z1020" s="542"/>
      <c r="AA1020" s="543"/>
      <c r="AB1020" s="542"/>
      <c r="AC1020" s="543"/>
      <c r="AD1020" s="542"/>
      <c r="AE1020" s="580"/>
      <c r="AF1020" s="584"/>
      <c r="AG1020" s="585"/>
      <c r="AH1020" s="595">
        <f>IF(AD1020=0,0,(AF1020/AD1020)*100)</f>
        <v>0</v>
      </c>
      <c r="AI1020" s="596"/>
      <c r="AJ1020" s="542"/>
      <c r="AK1020" s="580"/>
      <c r="AL1020" s="584"/>
      <c r="AM1020" s="585"/>
      <c r="AN1020" s="595">
        <f>IF(AJ1020=0,0,(AL1020/AJ1020)*100)</f>
        <v>0</v>
      </c>
      <c r="AO1020" s="596"/>
      <c r="AP1020" s="542"/>
      <c r="AQ1020" s="580"/>
      <c r="AR1020" s="584"/>
      <c r="AS1020" s="585"/>
      <c r="AT1020" s="595">
        <f>IF(AP1020=0,0,(AR1020/AP1020)*100)</f>
        <v>0</v>
      </c>
      <c r="AU1020" s="596"/>
      <c r="AV1020" s="599">
        <f>AD1020+AJ1020+AP1020</f>
        <v>0</v>
      </c>
      <c r="AW1020" s="600"/>
      <c r="AX1020" s="630">
        <f>AF1020+AL1020+AR1020</f>
        <v>0</v>
      </c>
      <c r="AY1020" s="631"/>
      <c r="AZ1020" s="595">
        <f>IF(AV1020=0,0,(AX1020/AV1020)*100)</f>
        <v>0</v>
      </c>
      <c r="BA1020" s="596"/>
      <c r="BB1020" s="542"/>
      <c r="BC1020" s="580"/>
      <c r="BD1020" s="584"/>
      <c r="BE1020" s="585"/>
      <c r="BF1020" s="595">
        <f>IF(BB1020=0,0,(BD1020/BB1020)*100)</f>
        <v>0</v>
      </c>
      <c r="BG1020" s="596"/>
      <c r="BH1020" s="599">
        <f>AV1020+BB1020</f>
        <v>0</v>
      </c>
      <c r="BI1020" s="600"/>
      <c r="BJ1020" s="630">
        <f>AX1020+BD1020</f>
        <v>0</v>
      </c>
      <c r="BK1020" s="631"/>
      <c r="BL1020" s="595">
        <f>IF(BH1020=0,0,(BJ1020/BH1020)*100)</f>
        <v>0</v>
      </c>
      <c r="BM1020" s="596"/>
      <c r="BN1020" s="656">
        <f>(AF1020*2)+(AL1020*2)+(AR1020*3)+BD1020</f>
        <v>0</v>
      </c>
      <c r="BO1020" s="657"/>
      <c r="BP1020" s="658"/>
      <c r="BQ1020" s="676">
        <f t="shared" ref="BQ1020" si="969">IF(BS1020=0,0,50*BR1020/BS1020)</f>
        <v>0</v>
      </c>
      <c r="BR1020" s="662">
        <f t="shared" ref="BR1020" si="970">(BN1020*BU$1014)+(N1020*BU$1015)+(Z1020*BU$1016)+(R1020*BU$1017)+(X1020*BU$1018)+(AB1020*BU$1019)+(V1020*BU$1024)</f>
        <v>0</v>
      </c>
      <c r="BS1020" s="662">
        <f t="shared" ref="BS1020" si="971">((BB1020-BD1020)*BU$1021)+((AV1020-AX1020)*BU$1020)+(H1020*BU$1022)+(P1020*BU$1023)</f>
        <v>0</v>
      </c>
      <c r="BT1020" s="19" t="s">
        <v>81</v>
      </c>
      <c r="BU1020" s="277">
        <f>IF(BQ1009="B",'VALUE POINTS'!L$16,IF('GAME STATS'!BQ1009="C",'VALUE POINTS'!M$16,'VALUE POINTS'!K$16))</f>
        <v>2</v>
      </c>
      <c r="BV1020" s="278"/>
    </row>
    <row r="1021" spans="1:79" ht="21.75" customHeight="1" x14ac:dyDescent="0.35">
      <c r="A1021" s="95"/>
      <c r="B1021" s="571"/>
      <c r="C1021" s="642" t="str">
        <f>IF(ROSTER!D$14="","",ROSTER!D$14)</f>
        <v/>
      </c>
      <c r="D1021" s="643"/>
      <c r="E1021" s="575"/>
      <c r="F1021" s="577"/>
      <c r="G1021" s="583"/>
      <c r="H1021" s="579"/>
      <c r="I1021" s="545"/>
      <c r="J1021" s="544"/>
      <c r="K1021" s="581"/>
      <c r="L1021" s="586"/>
      <c r="M1021" s="587"/>
      <c r="N1021" s="592" t="s">
        <v>16</v>
      </c>
      <c r="O1021" s="603"/>
      <c r="P1021" s="544"/>
      <c r="Q1021" s="581"/>
      <c r="R1021" s="586"/>
      <c r="S1021" s="587"/>
      <c r="T1021" s="592" t="s">
        <v>16</v>
      </c>
      <c r="U1021" s="592"/>
      <c r="V1021" s="544"/>
      <c r="W1021" s="545"/>
      <c r="X1021" s="594"/>
      <c r="Y1021" s="545"/>
      <c r="Z1021" s="544"/>
      <c r="AA1021" s="545"/>
      <c r="AB1021" s="544"/>
      <c r="AC1021" s="545"/>
      <c r="AD1021" s="544"/>
      <c r="AE1021" s="581"/>
      <c r="AF1021" s="586"/>
      <c r="AG1021" s="587"/>
      <c r="AH1021" s="626"/>
      <c r="AI1021" s="627"/>
      <c r="AJ1021" s="544"/>
      <c r="AK1021" s="581"/>
      <c r="AL1021" s="586"/>
      <c r="AM1021" s="587"/>
      <c r="AN1021" s="626"/>
      <c r="AO1021" s="627"/>
      <c r="AP1021" s="544"/>
      <c r="AQ1021" s="581"/>
      <c r="AR1021" s="586"/>
      <c r="AS1021" s="587"/>
      <c r="AT1021" s="626"/>
      <c r="AU1021" s="627"/>
      <c r="AV1021" s="628"/>
      <c r="AW1021" s="629"/>
      <c r="AX1021" s="632"/>
      <c r="AY1021" s="633"/>
      <c r="AZ1021" s="626"/>
      <c r="BA1021" s="627"/>
      <c r="BB1021" s="544"/>
      <c r="BC1021" s="581"/>
      <c r="BD1021" s="586"/>
      <c r="BE1021" s="587"/>
      <c r="BF1021" s="626"/>
      <c r="BG1021" s="627"/>
      <c r="BH1021" s="628"/>
      <c r="BI1021" s="629"/>
      <c r="BJ1021" s="632"/>
      <c r="BK1021" s="633"/>
      <c r="BL1021" s="626"/>
      <c r="BM1021" s="627"/>
      <c r="BN1021" s="678"/>
      <c r="BO1021" s="679"/>
      <c r="BP1021" s="680"/>
      <c r="BQ1021" s="677"/>
      <c r="BR1021" s="663"/>
      <c r="BS1021" s="663"/>
      <c r="BT1021" s="19" t="s">
        <v>82</v>
      </c>
      <c r="BU1021" s="277">
        <f>IF(BQ1009="B",'VALUE POINTS'!L$17,IF('GAME STATS'!BQ1009="C",'VALUE POINTS'!M$17,'VALUE POINTS'!K$17))</f>
        <v>1</v>
      </c>
      <c r="BV1021" s="278"/>
    </row>
    <row r="1022" spans="1:79" ht="21.75" customHeight="1" x14ac:dyDescent="0.35">
      <c r="A1022" s="95"/>
      <c r="B1022" s="570" t="str">
        <f>IF(ROSTER!B$16="","",ROSTER!B$16)</f>
        <v/>
      </c>
      <c r="C1022" s="572" t="str">
        <f>IF(ROSTER!C$16="","",ROSTER!C$16)</f>
        <v/>
      </c>
      <c r="D1022" s="573"/>
      <c r="E1022" s="574"/>
      <c r="F1022" s="576">
        <f>IF(E1022="y",1,IF(E1022="S",1,0))</f>
        <v>0</v>
      </c>
      <c r="G1022" s="582">
        <f>IF(E1022="S",1,0)</f>
        <v>0</v>
      </c>
      <c r="H1022" s="578"/>
      <c r="I1022" s="543"/>
      <c r="J1022" s="542"/>
      <c r="K1022" s="580"/>
      <c r="L1022" s="584"/>
      <c r="M1022" s="585"/>
      <c r="N1022" s="588">
        <f>L1022+J1022</f>
        <v>0</v>
      </c>
      <c r="O1022" s="589"/>
      <c r="P1022" s="542"/>
      <c r="Q1022" s="580"/>
      <c r="R1022" s="584"/>
      <c r="S1022" s="585"/>
      <c r="T1022" s="588">
        <f>R1022-P1022</f>
        <v>0</v>
      </c>
      <c r="U1022" s="588"/>
      <c r="V1022" s="542"/>
      <c r="W1022" s="543"/>
      <c r="X1022" s="593"/>
      <c r="Y1022" s="543"/>
      <c r="Z1022" s="542"/>
      <c r="AA1022" s="543"/>
      <c r="AB1022" s="542"/>
      <c r="AC1022" s="543"/>
      <c r="AD1022" s="542"/>
      <c r="AE1022" s="580"/>
      <c r="AF1022" s="584"/>
      <c r="AG1022" s="585"/>
      <c r="AH1022" s="595">
        <f>IF(AD1022=0,0,(AF1022/AD1022)*100)</f>
        <v>0</v>
      </c>
      <c r="AI1022" s="596"/>
      <c r="AJ1022" s="542"/>
      <c r="AK1022" s="580"/>
      <c r="AL1022" s="584"/>
      <c r="AM1022" s="585"/>
      <c r="AN1022" s="595">
        <f>IF(AJ1022=0,0,(AL1022/AJ1022)*100)</f>
        <v>0</v>
      </c>
      <c r="AO1022" s="596"/>
      <c r="AP1022" s="542"/>
      <c r="AQ1022" s="580"/>
      <c r="AR1022" s="584"/>
      <c r="AS1022" s="585"/>
      <c r="AT1022" s="595">
        <f>IF(AP1022=0,0,(AR1022/AP1022)*100)</f>
        <v>0</v>
      </c>
      <c r="AU1022" s="596"/>
      <c r="AV1022" s="599">
        <f>AD1022+AJ1022+AP1022</f>
        <v>0</v>
      </c>
      <c r="AW1022" s="600"/>
      <c r="AX1022" s="630">
        <f>AF1022+AL1022+AR1022</f>
        <v>0</v>
      </c>
      <c r="AY1022" s="631"/>
      <c r="AZ1022" s="595">
        <f>IF(AV1022=0,0,(AX1022/AV1022)*100)</f>
        <v>0</v>
      </c>
      <c r="BA1022" s="596"/>
      <c r="BB1022" s="542"/>
      <c r="BC1022" s="580"/>
      <c r="BD1022" s="584"/>
      <c r="BE1022" s="585"/>
      <c r="BF1022" s="595">
        <f>IF(BB1022=0,0,(BD1022/BB1022)*100)</f>
        <v>0</v>
      </c>
      <c r="BG1022" s="596"/>
      <c r="BH1022" s="599">
        <f>AV1022+BB1022</f>
        <v>0</v>
      </c>
      <c r="BI1022" s="600"/>
      <c r="BJ1022" s="630">
        <f>AX1022+BD1022</f>
        <v>0</v>
      </c>
      <c r="BK1022" s="631"/>
      <c r="BL1022" s="595">
        <f>IF(BH1022=0,0,(BJ1022/BH1022)*100)</f>
        <v>0</v>
      </c>
      <c r="BM1022" s="596"/>
      <c r="BN1022" s="656">
        <f>(AF1022*2)+(AL1022*2)+(AR1022*3)+BD1022</f>
        <v>0</v>
      </c>
      <c r="BO1022" s="657"/>
      <c r="BP1022" s="658"/>
      <c r="BQ1022" s="676">
        <f t="shared" ref="BQ1022" si="972">IF(BS1022=0,0,50*BR1022/BS1022)</f>
        <v>0</v>
      </c>
      <c r="BR1022" s="662">
        <f t="shared" ref="BR1022" si="973">(BN1022*BU$1014)+(N1022*BU$1015)+(Z1022*BU$1016)+(R1022*BU$1017)+(X1022*BU$1018)+(AB1022*BU$1019)+(V1022*BU$1024)</f>
        <v>0</v>
      </c>
      <c r="BS1022" s="662">
        <f t="shared" ref="BS1022" si="974">((BB1022-BD1022)*BU$1021)+((AV1022-AX1022)*BU$1020)+(H1022*BU$1022)+(P1022*BU$1023)</f>
        <v>0</v>
      </c>
      <c r="BT1022" s="19" t="s">
        <v>83</v>
      </c>
      <c r="BU1022" s="277">
        <f>IF(BQ1009="B",'VALUE POINTS'!L$18,IF('GAME STATS'!BQ1009="C",'VALUE POINTS'!M$18,'VALUE POINTS'!K$18))</f>
        <v>2</v>
      </c>
      <c r="BV1022" s="278"/>
    </row>
    <row r="1023" spans="1:79" ht="21.75" customHeight="1" x14ac:dyDescent="0.35">
      <c r="A1023" s="95"/>
      <c r="B1023" s="571"/>
      <c r="C1023" s="642" t="str">
        <f>IF(ROSTER!D$16="","",ROSTER!D$16)</f>
        <v/>
      </c>
      <c r="D1023" s="643"/>
      <c r="E1023" s="575"/>
      <c r="F1023" s="577"/>
      <c r="G1023" s="583"/>
      <c r="H1023" s="579"/>
      <c r="I1023" s="545"/>
      <c r="J1023" s="544"/>
      <c r="K1023" s="581"/>
      <c r="L1023" s="586"/>
      <c r="M1023" s="587"/>
      <c r="N1023" s="592" t="s">
        <v>16</v>
      </c>
      <c r="O1023" s="603"/>
      <c r="P1023" s="544"/>
      <c r="Q1023" s="581"/>
      <c r="R1023" s="586"/>
      <c r="S1023" s="587"/>
      <c r="T1023" s="592" t="s">
        <v>16</v>
      </c>
      <c r="U1023" s="592"/>
      <c r="V1023" s="544"/>
      <c r="W1023" s="545"/>
      <c r="X1023" s="594"/>
      <c r="Y1023" s="545"/>
      <c r="Z1023" s="544"/>
      <c r="AA1023" s="545"/>
      <c r="AB1023" s="544"/>
      <c r="AC1023" s="545"/>
      <c r="AD1023" s="544"/>
      <c r="AE1023" s="581"/>
      <c r="AF1023" s="586"/>
      <c r="AG1023" s="587"/>
      <c r="AH1023" s="626"/>
      <c r="AI1023" s="627"/>
      <c r="AJ1023" s="544"/>
      <c r="AK1023" s="581"/>
      <c r="AL1023" s="586"/>
      <c r="AM1023" s="587"/>
      <c r="AN1023" s="626"/>
      <c r="AO1023" s="627"/>
      <c r="AP1023" s="544"/>
      <c r="AQ1023" s="581"/>
      <c r="AR1023" s="586"/>
      <c r="AS1023" s="587"/>
      <c r="AT1023" s="626"/>
      <c r="AU1023" s="627"/>
      <c r="AV1023" s="628"/>
      <c r="AW1023" s="629"/>
      <c r="AX1023" s="632"/>
      <c r="AY1023" s="633"/>
      <c r="AZ1023" s="626"/>
      <c r="BA1023" s="627"/>
      <c r="BB1023" s="544"/>
      <c r="BC1023" s="581"/>
      <c r="BD1023" s="586"/>
      <c r="BE1023" s="587"/>
      <c r="BF1023" s="626"/>
      <c r="BG1023" s="627"/>
      <c r="BH1023" s="628"/>
      <c r="BI1023" s="629"/>
      <c r="BJ1023" s="632"/>
      <c r="BK1023" s="633"/>
      <c r="BL1023" s="626"/>
      <c r="BM1023" s="627"/>
      <c r="BN1023" s="678"/>
      <c r="BO1023" s="679"/>
      <c r="BP1023" s="680"/>
      <c r="BQ1023" s="677"/>
      <c r="BR1023" s="663"/>
      <c r="BS1023" s="663"/>
      <c r="BT1023" s="19" t="s">
        <v>84</v>
      </c>
      <c r="BU1023" s="277">
        <f>IF(BQ1009="B",'VALUE POINTS'!L$19,IF('GAME STATS'!BQ1009="C",'VALUE POINTS'!M$19,'VALUE POINTS'!K$19))</f>
        <v>2</v>
      </c>
      <c r="BV1023" s="278"/>
    </row>
    <row r="1024" spans="1:79" ht="21.75" customHeight="1" x14ac:dyDescent="0.35">
      <c r="A1024" s="95"/>
      <c r="B1024" s="570" t="str">
        <f>IF(ROSTER!B$18="","",ROSTER!B$18)</f>
        <v/>
      </c>
      <c r="C1024" s="572" t="str">
        <f>IF(ROSTER!C$18="","",ROSTER!C$18)</f>
        <v/>
      </c>
      <c r="D1024" s="573"/>
      <c r="E1024" s="574"/>
      <c r="F1024" s="576">
        <f>IF(E1024="y",1,IF(E1024="S",1,0))</f>
        <v>0</v>
      </c>
      <c r="G1024" s="582">
        <f>IF(E1024="S",1,0)</f>
        <v>0</v>
      </c>
      <c r="H1024" s="578"/>
      <c r="I1024" s="543"/>
      <c r="J1024" s="542"/>
      <c r="K1024" s="580"/>
      <c r="L1024" s="584"/>
      <c r="M1024" s="585"/>
      <c r="N1024" s="588">
        <f>L1024+J1024</f>
        <v>0</v>
      </c>
      <c r="O1024" s="589"/>
      <c r="P1024" s="542"/>
      <c r="Q1024" s="580"/>
      <c r="R1024" s="584"/>
      <c r="S1024" s="585"/>
      <c r="T1024" s="588">
        <f>R1024-P1024</f>
        <v>0</v>
      </c>
      <c r="U1024" s="588"/>
      <c r="V1024" s="542"/>
      <c r="W1024" s="543"/>
      <c r="X1024" s="593"/>
      <c r="Y1024" s="543"/>
      <c r="Z1024" s="542"/>
      <c r="AA1024" s="543"/>
      <c r="AB1024" s="542"/>
      <c r="AC1024" s="543"/>
      <c r="AD1024" s="542"/>
      <c r="AE1024" s="580"/>
      <c r="AF1024" s="584"/>
      <c r="AG1024" s="585"/>
      <c r="AH1024" s="595">
        <f>IF(AD1024=0,0,(AF1024/AD1024)*100)</f>
        <v>0</v>
      </c>
      <c r="AI1024" s="596"/>
      <c r="AJ1024" s="542"/>
      <c r="AK1024" s="580"/>
      <c r="AL1024" s="584"/>
      <c r="AM1024" s="585"/>
      <c r="AN1024" s="595">
        <f>IF(AJ1024=0,0,(AL1024/AJ1024)*100)</f>
        <v>0</v>
      </c>
      <c r="AO1024" s="596"/>
      <c r="AP1024" s="542"/>
      <c r="AQ1024" s="580"/>
      <c r="AR1024" s="584"/>
      <c r="AS1024" s="585"/>
      <c r="AT1024" s="595">
        <f>IF(AP1024=0,0,(AR1024/AP1024)*100)</f>
        <v>0</v>
      </c>
      <c r="AU1024" s="596"/>
      <c r="AV1024" s="599">
        <f>AD1024+AJ1024+AP1024</f>
        <v>0</v>
      </c>
      <c r="AW1024" s="600"/>
      <c r="AX1024" s="630">
        <f>AF1024+AL1024+AR1024</f>
        <v>0</v>
      </c>
      <c r="AY1024" s="631"/>
      <c r="AZ1024" s="595">
        <f>IF(AV1024=0,0,(AX1024/AV1024)*100)</f>
        <v>0</v>
      </c>
      <c r="BA1024" s="596"/>
      <c r="BB1024" s="542"/>
      <c r="BC1024" s="580"/>
      <c r="BD1024" s="584"/>
      <c r="BE1024" s="585"/>
      <c r="BF1024" s="595">
        <f>IF(BB1024=0,0,(BD1024/BB1024)*100)</f>
        <v>0</v>
      </c>
      <c r="BG1024" s="596"/>
      <c r="BH1024" s="599">
        <f>AV1024+BB1024</f>
        <v>0</v>
      </c>
      <c r="BI1024" s="600"/>
      <c r="BJ1024" s="630">
        <f>AX1024+BD1024</f>
        <v>0</v>
      </c>
      <c r="BK1024" s="631"/>
      <c r="BL1024" s="595">
        <f>IF(BH1024=0,0,(BJ1024/BH1024)*100)</f>
        <v>0</v>
      </c>
      <c r="BM1024" s="596"/>
      <c r="BN1024" s="656">
        <f>(AF1024*2)+(AL1024*2)+(AR1024*3)+BD1024</f>
        <v>0</v>
      </c>
      <c r="BO1024" s="657"/>
      <c r="BP1024" s="658"/>
      <c r="BQ1024" s="676">
        <f t="shared" ref="BQ1024" si="975">IF(BS1024=0,0,50*BR1024/BS1024)</f>
        <v>0</v>
      </c>
      <c r="BR1024" s="662">
        <f t="shared" ref="BR1024" si="976">(BN1024*BU$1014)+(N1024*BU$1015)+(Z1024*BU$1016)+(R1024*BU$1017)+(X1024*BU$1018)+(AB1024*BU$1019)+(V1024*BU$1024)</f>
        <v>0</v>
      </c>
      <c r="BS1024" s="662">
        <f t="shared" ref="BS1024" si="977">((BB1024-BD1024)*BU$1021)+((AV1024-AX1024)*BU$1020)+(H1024*BU$1022)+(P1024*BU$1023)</f>
        <v>0</v>
      </c>
      <c r="BT1024" s="19" t="s">
        <v>160</v>
      </c>
      <c r="BU1024" s="277">
        <f>IF(BQ1009="B",'VALUE POINTS'!L$20,IF('GAME STATS'!BQ1009="C",'VALUE POINTS'!M$20,'VALUE POINTS'!K$20))</f>
        <v>1</v>
      </c>
      <c r="BV1024" s="278"/>
    </row>
    <row r="1025" spans="1:74" ht="21.75" customHeight="1" x14ac:dyDescent="0.25">
      <c r="A1025" s="95"/>
      <c r="B1025" s="571"/>
      <c r="C1025" s="642" t="str">
        <f>IF(ROSTER!D$18="","",ROSTER!D$18)</f>
        <v/>
      </c>
      <c r="D1025" s="643"/>
      <c r="E1025" s="575"/>
      <c r="F1025" s="577"/>
      <c r="G1025" s="583"/>
      <c r="H1025" s="579"/>
      <c r="I1025" s="545"/>
      <c r="J1025" s="544"/>
      <c r="K1025" s="581"/>
      <c r="L1025" s="586"/>
      <c r="M1025" s="587"/>
      <c r="N1025" s="592" t="s">
        <v>16</v>
      </c>
      <c r="O1025" s="603"/>
      <c r="P1025" s="544"/>
      <c r="Q1025" s="581"/>
      <c r="R1025" s="586"/>
      <c r="S1025" s="587"/>
      <c r="T1025" s="592" t="s">
        <v>16</v>
      </c>
      <c r="U1025" s="592"/>
      <c r="V1025" s="544"/>
      <c r="W1025" s="545"/>
      <c r="X1025" s="594"/>
      <c r="Y1025" s="545"/>
      <c r="Z1025" s="544"/>
      <c r="AA1025" s="545"/>
      <c r="AB1025" s="544"/>
      <c r="AC1025" s="545"/>
      <c r="AD1025" s="544"/>
      <c r="AE1025" s="581"/>
      <c r="AF1025" s="586"/>
      <c r="AG1025" s="587"/>
      <c r="AH1025" s="626"/>
      <c r="AI1025" s="627"/>
      <c r="AJ1025" s="544"/>
      <c r="AK1025" s="581"/>
      <c r="AL1025" s="586"/>
      <c r="AM1025" s="587"/>
      <c r="AN1025" s="626"/>
      <c r="AO1025" s="627"/>
      <c r="AP1025" s="544"/>
      <c r="AQ1025" s="581"/>
      <c r="AR1025" s="586"/>
      <c r="AS1025" s="587"/>
      <c r="AT1025" s="626"/>
      <c r="AU1025" s="627"/>
      <c r="AV1025" s="628"/>
      <c r="AW1025" s="629"/>
      <c r="AX1025" s="632"/>
      <c r="AY1025" s="633"/>
      <c r="AZ1025" s="626"/>
      <c r="BA1025" s="627"/>
      <c r="BB1025" s="544"/>
      <c r="BC1025" s="581"/>
      <c r="BD1025" s="586"/>
      <c r="BE1025" s="587"/>
      <c r="BF1025" s="626"/>
      <c r="BG1025" s="627"/>
      <c r="BH1025" s="628"/>
      <c r="BI1025" s="629"/>
      <c r="BJ1025" s="632"/>
      <c r="BK1025" s="633"/>
      <c r="BL1025" s="626"/>
      <c r="BM1025" s="627"/>
      <c r="BN1025" s="678"/>
      <c r="BO1025" s="679"/>
      <c r="BP1025" s="680"/>
      <c r="BQ1025" s="677"/>
      <c r="BR1025" s="663"/>
      <c r="BS1025" s="663"/>
      <c r="BT1025" s="15"/>
      <c r="BU1025" s="15"/>
      <c r="BV1025" s="95"/>
    </row>
    <row r="1026" spans="1:74" ht="21.75" customHeight="1" x14ac:dyDescent="0.25">
      <c r="A1026" s="95"/>
      <c r="B1026" s="570" t="str">
        <f>IF(ROSTER!B$20="","",ROSTER!B$20)</f>
        <v/>
      </c>
      <c r="C1026" s="572" t="str">
        <f>IF(ROSTER!C$20="","",ROSTER!C$20)</f>
        <v/>
      </c>
      <c r="D1026" s="573"/>
      <c r="E1026" s="574"/>
      <c r="F1026" s="576">
        <f>IF(E1026="y",1,IF(E1026="S",1,0))</f>
        <v>0</v>
      </c>
      <c r="G1026" s="582">
        <f>IF(E1026="S",1,0)</f>
        <v>0</v>
      </c>
      <c r="H1026" s="578"/>
      <c r="I1026" s="543"/>
      <c r="J1026" s="542"/>
      <c r="K1026" s="580"/>
      <c r="L1026" s="584"/>
      <c r="M1026" s="585"/>
      <c r="N1026" s="588">
        <f>L1026+J1026</f>
        <v>0</v>
      </c>
      <c r="O1026" s="589"/>
      <c r="P1026" s="542"/>
      <c r="Q1026" s="580"/>
      <c r="R1026" s="584"/>
      <c r="S1026" s="585"/>
      <c r="T1026" s="588">
        <f>R1026-P1026</f>
        <v>0</v>
      </c>
      <c r="U1026" s="588"/>
      <c r="V1026" s="542"/>
      <c r="W1026" s="543"/>
      <c r="X1026" s="593"/>
      <c r="Y1026" s="543"/>
      <c r="Z1026" s="542"/>
      <c r="AA1026" s="543"/>
      <c r="AB1026" s="542"/>
      <c r="AC1026" s="543"/>
      <c r="AD1026" s="542"/>
      <c r="AE1026" s="580"/>
      <c r="AF1026" s="584"/>
      <c r="AG1026" s="585"/>
      <c r="AH1026" s="595">
        <f>IF(AD1026=0,0,(AF1026/AD1026)*100)</f>
        <v>0</v>
      </c>
      <c r="AI1026" s="596"/>
      <c r="AJ1026" s="542"/>
      <c r="AK1026" s="580"/>
      <c r="AL1026" s="584"/>
      <c r="AM1026" s="585"/>
      <c r="AN1026" s="595">
        <f>IF(AJ1026=0,0,(AL1026/AJ1026)*100)</f>
        <v>0</v>
      </c>
      <c r="AO1026" s="596"/>
      <c r="AP1026" s="542"/>
      <c r="AQ1026" s="580"/>
      <c r="AR1026" s="584"/>
      <c r="AS1026" s="585"/>
      <c r="AT1026" s="595">
        <f>IF(AP1026=0,0,(AR1026/AP1026)*100)</f>
        <v>0</v>
      </c>
      <c r="AU1026" s="596"/>
      <c r="AV1026" s="599">
        <f>AD1026+AJ1026+AP1026</f>
        <v>0</v>
      </c>
      <c r="AW1026" s="600"/>
      <c r="AX1026" s="630">
        <f>AF1026+AL1026+AR1026</f>
        <v>0</v>
      </c>
      <c r="AY1026" s="631"/>
      <c r="AZ1026" s="595">
        <f>IF(AV1026=0,0,(AX1026/AV1026)*100)</f>
        <v>0</v>
      </c>
      <c r="BA1026" s="596"/>
      <c r="BB1026" s="542"/>
      <c r="BC1026" s="580"/>
      <c r="BD1026" s="584"/>
      <c r="BE1026" s="585"/>
      <c r="BF1026" s="595">
        <f>IF(BB1026=0,0,(BD1026/BB1026)*100)</f>
        <v>0</v>
      </c>
      <c r="BG1026" s="596"/>
      <c r="BH1026" s="599">
        <f>AV1026+BB1026</f>
        <v>0</v>
      </c>
      <c r="BI1026" s="600"/>
      <c r="BJ1026" s="630">
        <f>AX1026+BD1026</f>
        <v>0</v>
      </c>
      <c r="BK1026" s="631"/>
      <c r="BL1026" s="595">
        <f>IF(BH1026=0,0,(BJ1026/BH1026)*100)</f>
        <v>0</v>
      </c>
      <c r="BM1026" s="596"/>
      <c r="BN1026" s="656">
        <f>(AF1026*2)+(AL1026*2)+(AR1026*3)+BD1026</f>
        <v>0</v>
      </c>
      <c r="BO1026" s="657"/>
      <c r="BP1026" s="658"/>
      <c r="BQ1026" s="676">
        <f t="shared" ref="BQ1026" si="978">IF(BS1026=0,0,50*BR1026/BS1026)</f>
        <v>0</v>
      </c>
      <c r="BR1026" s="662">
        <f t="shared" ref="BR1026" si="979">(BN1026*BU$1014)+(N1026*BU$1015)+(Z1026*BU$1016)+(R1026*BU$1017)+(X1026*BU$1018)+(AB1026*BU$1019)+(V1026*BU$1024)</f>
        <v>0</v>
      </c>
      <c r="BS1026" s="662">
        <f t="shared" ref="BS1026" si="980">((BB1026-BD1026)*BU$1021)+((AV1026-AX1026)*BU$1020)+(H1026*BU$1022)+(P1026*BU$1023)</f>
        <v>0</v>
      </c>
      <c r="BT1026" s="15"/>
      <c r="BU1026" s="15"/>
      <c r="BV1026" s="95"/>
    </row>
    <row r="1027" spans="1:74" ht="21.75" customHeight="1" x14ac:dyDescent="0.25">
      <c r="A1027" s="95"/>
      <c r="B1027" s="571"/>
      <c r="C1027" s="642" t="str">
        <f>IF(ROSTER!D$20="","",ROSTER!D$20)</f>
        <v/>
      </c>
      <c r="D1027" s="643"/>
      <c r="E1027" s="575"/>
      <c r="F1027" s="577"/>
      <c r="G1027" s="583"/>
      <c r="H1027" s="579"/>
      <c r="I1027" s="545"/>
      <c r="J1027" s="544"/>
      <c r="K1027" s="581"/>
      <c r="L1027" s="586"/>
      <c r="M1027" s="587"/>
      <c r="N1027" s="592" t="s">
        <v>16</v>
      </c>
      <c r="O1027" s="603"/>
      <c r="P1027" s="544"/>
      <c r="Q1027" s="581"/>
      <c r="R1027" s="586"/>
      <c r="S1027" s="587"/>
      <c r="T1027" s="592" t="s">
        <v>16</v>
      </c>
      <c r="U1027" s="592"/>
      <c r="V1027" s="544"/>
      <c r="W1027" s="545"/>
      <c r="X1027" s="594"/>
      <c r="Y1027" s="545"/>
      <c r="Z1027" s="544"/>
      <c r="AA1027" s="545"/>
      <c r="AB1027" s="544"/>
      <c r="AC1027" s="545"/>
      <c r="AD1027" s="544"/>
      <c r="AE1027" s="581"/>
      <c r="AF1027" s="586"/>
      <c r="AG1027" s="587"/>
      <c r="AH1027" s="626"/>
      <c r="AI1027" s="627"/>
      <c r="AJ1027" s="544"/>
      <c r="AK1027" s="581"/>
      <c r="AL1027" s="586"/>
      <c r="AM1027" s="587"/>
      <c r="AN1027" s="626"/>
      <c r="AO1027" s="627"/>
      <c r="AP1027" s="544"/>
      <c r="AQ1027" s="581"/>
      <c r="AR1027" s="586"/>
      <c r="AS1027" s="587"/>
      <c r="AT1027" s="626"/>
      <c r="AU1027" s="627"/>
      <c r="AV1027" s="628"/>
      <c r="AW1027" s="629"/>
      <c r="AX1027" s="632"/>
      <c r="AY1027" s="633"/>
      <c r="AZ1027" s="626"/>
      <c r="BA1027" s="627"/>
      <c r="BB1027" s="544"/>
      <c r="BC1027" s="581"/>
      <c r="BD1027" s="586"/>
      <c r="BE1027" s="587"/>
      <c r="BF1027" s="626"/>
      <c r="BG1027" s="627"/>
      <c r="BH1027" s="628"/>
      <c r="BI1027" s="629"/>
      <c r="BJ1027" s="632"/>
      <c r="BK1027" s="633"/>
      <c r="BL1027" s="626"/>
      <c r="BM1027" s="627"/>
      <c r="BN1027" s="678"/>
      <c r="BO1027" s="679"/>
      <c r="BP1027" s="680"/>
      <c r="BQ1027" s="677"/>
      <c r="BR1027" s="663"/>
      <c r="BS1027" s="663"/>
      <c r="BT1027" s="15"/>
      <c r="BU1027" s="15"/>
      <c r="BV1027" s="95"/>
    </row>
    <row r="1028" spans="1:74" ht="21.75" customHeight="1" x14ac:dyDescent="0.25">
      <c r="A1028" s="95"/>
      <c r="B1028" s="570" t="str">
        <f>IF(ROSTER!B$22="","",ROSTER!B$22)</f>
        <v/>
      </c>
      <c r="C1028" s="572" t="str">
        <f>IF(ROSTER!C$22="","",ROSTER!C$22)</f>
        <v/>
      </c>
      <c r="D1028" s="573"/>
      <c r="E1028" s="574"/>
      <c r="F1028" s="576">
        <f>IF(E1028="y",1,IF(E1028="S",1,0))</f>
        <v>0</v>
      </c>
      <c r="G1028" s="582">
        <f>IF(E1028="S",1,0)</f>
        <v>0</v>
      </c>
      <c r="H1028" s="578"/>
      <c r="I1028" s="543"/>
      <c r="J1028" s="542"/>
      <c r="K1028" s="580"/>
      <c r="L1028" s="584"/>
      <c r="M1028" s="585"/>
      <c r="N1028" s="588">
        <f>L1028+J1028</f>
        <v>0</v>
      </c>
      <c r="O1028" s="589"/>
      <c r="P1028" s="542"/>
      <c r="Q1028" s="580"/>
      <c r="R1028" s="584"/>
      <c r="S1028" s="585"/>
      <c r="T1028" s="588">
        <f>R1028-P1028</f>
        <v>0</v>
      </c>
      <c r="U1028" s="588"/>
      <c r="V1028" s="542"/>
      <c r="W1028" s="543"/>
      <c r="X1028" s="593"/>
      <c r="Y1028" s="543"/>
      <c r="Z1028" s="542"/>
      <c r="AA1028" s="543"/>
      <c r="AB1028" s="542"/>
      <c r="AC1028" s="543"/>
      <c r="AD1028" s="542"/>
      <c r="AE1028" s="580"/>
      <c r="AF1028" s="584"/>
      <c r="AG1028" s="585"/>
      <c r="AH1028" s="595">
        <f>IF(AD1028=0,0,(AF1028/AD1028)*100)</f>
        <v>0</v>
      </c>
      <c r="AI1028" s="596"/>
      <c r="AJ1028" s="542"/>
      <c r="AK1028" s="580"/>
      <c r="AL1028" s="584"/>
      <c r="AM1028" s="585"/>
      <c r="AN1028" s="595">
        <f>IF(AJ1028=0,0,(AL1028/AJ1028)*100)</f>
        <v>0</v>
      </c>
      <c r="AO1028" s="596"/>
      <c r="AP1028" s="542"/>
      <c r="AQ1028" s="580"/>
      <c r="AR1028" s="584"/>
      <c r="AS1028" s="585"/>
      <c r="AT1028" s="595">
        <f>IF(AP1028=0,0,(AR1028/AP1028)*100)</f>
        <v>0</v>
      </c>
      <c r="AU1028" s="596"/>
      <c r="AV1028" s="599">
        <f>AD1028+AJ1028+AP1028</f>
        <v>0</v>
      </c>
      <c r="AW1028" s="600"/>
      <c r="AX1028" s="630">
        <f>AF1028+AL1028+AR1028</f>
        <v>0</v>
      </c>
      <c r="AY1028" s="631"/>
      <c r="AZ1028" s="595">
        <f>IF(AV1028=0,0,(AX1028/AV1028)*100)</f>
        <v>0</v>
      </c>
      <c r="BA1028" s="596"/>
      <c r="BB1028" s="542"/>
      <c r="BC1028" s="580"/>
      <c r="BD1028" s="584"/>
      <c r="BE1028" s="585"/>
      <c r="BF1028" s="595">
        <f>IF(BB1028=0,0,(BD1028/BB1028)*100)</f>
        <v>0</v>
      </c>
      <c r="BG1028" s="596"/>
      <c r="BH1028" s="599">
        <f>AV1028+BB1028</f>
        <v>0</v>
      </c>
      <c r="BI1028" s="600"/>
      <c r="BJ1028" s="630">
        <f>AX1028+BD1028</f>
        <v>0</v>
      </c>
      <c r="BK1028" s="631"/>
      <c r="BL1028" s="595">
        <f>IF(BH1028=0,0,(BJ1028/BH1028)*100)</f>
        <v>0</v>
      </c>
      <c r="BM1028" s="596"/>
      <c r="BN1028" s="656">
        <f>(AF1028*2)+(AL1028*2)+(AR1028*3)+BD1028</f>
        <v>0</v>
      </c>
      <c r="BO1028" s="657"/>
      <c r="BP1028" s="658"/>
      <c r="BQ1028" s="676">
        <f t="shared" ref="BQ1028" si="981">IF(BS1028=0,0,50*BR1028/BS1028)</f>
        <v>0</v>
      </c>
      <c r="BR1028" s="662">
        <f t="shared" ref="BR1028" si="982">(BN1028*BU$1014)+(N1028*BU$1015)+(Z1028*BU$1016)+(R1028*BU$1017)+(X1028*BU$1018)+(AB1028*BU$1019)+(V1028*BU$1024)</f>
        <v>0</v>
      </c>
      <c r="BS1028" s="662">
        <f t="shared" ref="BS1028" si="983">((BB1028-BD1028)*BU$1021)+((AV1028-AX1028)*BU$1020)+(H1028*BU$1022)+(P1028*BU$1023)</f>
        <v>0</v>
      </c>
      <c r="BT1028" s="15"/>
      <c r="BU1028" s="15"/>
      <c r="BV1028" s="95"/>
    </row>
    <row r="1029" spans="1:74" ht="21.75" customHeight="1" x14ac:dyDescent="0.25">
      <c r="A1029" s="95"/>
      <c r="B1029" s="571"/>
      <c r="C1029" s="642" t="str">
        <f>IF(ROSTER!D$22="","",ROSTER!D$22)</f>
        <v/>
      </c>
      <c r="D1029" s="643"/>
      <c r="E1029" s="575"/>
      <c r="F1029" s="577"/>
      <c r="G1029" s="583"/>
      <c r="H1029" s="579"/>
      <c r="I1029" s="545"/>
      <c r="J1029" s="544"/>
      <c r="K1029" s="581"/>
      <c r="L1029" s="586"/>
      <c r="M1029" s="587"/>
      <c r="N1029" s="592" t="s">
        <v>16</v>
      </c>
      <c r="O1029" s="603"/>
      <c r="P1029" s="544"/>
      <c r="Q1029" s="581"/>
      <c r="R1029" s="586"/>
      <c r="S1029" s="587"/>
      <c r="T1029" s="592" t="s">
        <v>16</v>
      </c>
      <c r="U1029" s="592"/>
      <c r="V1029" s="544"/>
      <c r="W1029" s="545"/>
      <c r="X1029" s="594"/>
      <c r="Y1029" s="545"/>
      <c r="Z1029" s="544"/>
      <c r="AA1029" s="545"/>
      <c r="AB1029" s="544"/>
      <c r="AC1029" s="545"/>
      <c r="AD1029" s="544"/>
      <c r="AE1029" s="581"/>
      <c r="AF1029" s="586"/>
      <c r="AG1029" s="587"/>
      <c r="AH1029" s="626"/>
      <c r="AI1029" s="627"/>
      <c r="AJ1029" s="544"/>
      <c r="AK1029" s="581"/>
      <c r="AL1029" s="586"/>
      <c r="AM1029" s="587"/>
      <c r="AN1029" s="626"/>
      <c r="AO1029" s="627"/>
      <c r="AP1029" s="544"/>
      <c r="AQ1029" s="581"/>
      <c r="AR1029" s="586"/>
      <c r="AS1029" s="587"/>
      <c r="AT1029" s="626"/>
      <c r="AU1029" s="627"/>
      <c r="AV1029" s="628"/>
      <c r="AW1029" s="629"/>
      <c r="AX1029" s="632"/>
      <c r="AY1029" s="633"/>
      <c r="AZ1029" s="626"/>
      <c r="BA1029" s="627"/>
      <c r="BB1029" s="544"/>
      <c r="BC1029" s="581"/>
      <c r="BD1029" s="586"/>
      <c r="BE1029" s="587"/>
      <c r="BF1029" s="626"/>
      <c r="BG1029" s="627"/>
      <c r="BH1029" s="628"/>
      <c r="BI1029" s="629"/>
      <c r="BJ1029" s="632"/>
      <c r="BK1029" s="633"/>
      <c r="BL1029" s="626"/>
      <c r="BM1029" s="627"/>
      <c r="BN1029" s="678"/>
      <c r="BO1029" s="679"/>
      <c r="BP1029" s="680"/>
      <c r="BQ1029" s="677"/>
      <c r="BR1029" s="663"/>
      <c r="BS1029" s="663"/>
      <c r="BT1029" s="15"/>
      <c r="BU1029" s="15"/>
      <c r="BV1029" s="95"/>
    </row>
    <row r="1030" spans="1:74" ht="21.75" customHeight="1" x14ac:dyDescent="0.25">
      <c r="A1030" s="95"/>
      <c r="B1030" s="570" t="str">
        <f>IF(ROSTER!B$24="","",ROSTER!B$24)</f>
        <v/>
      </c>
      <c r="C1030" s="572" t="str">
        <f>IF(ROSTER!C$24="","",ROSTER!C$24)</f>
        <v/>
      </c>
      <c r="D1030" s="573"/>
      <c r="E1030" s="574"/>
      <c r="F1030" s="576">
        <f>IF(E1030="y",1,IF(E1030="S",1,0))</f>
        <v>0</v>
      </c>
      <c r="G1030" s="582">
        <f>IF(E1030="S",1,0)</f>
        <v>0</v>
      </c>
      <c r="H1030" s="578"/>
      <c r="I1030" s="543"/>
      <c r="J1030" s="542"/>
      <c r="K1030" s="580"/>
      <c r="L1030" s="584"/>
      <c r="M1030" s="585"/>
      <c r="N1030" s="588">
        <f>L1030+J1030</f>
        <v>0</v>
      </c>
      <c r="O1030" s="589"/>
      <c r="P1030" s="542"/>
      <c r="Q1030" s="580"/>
      <c r="R1030" s="584"/>
      <c r="S1030" s="585"/>
      <c r="T1030" s="588">
        <f>R1030-P1030</f>
        <v>0</v>
      </c>
      <c r="U1030" s="588"/>
      <c r="V1030" s="542"/>
      <c r="W1030" s="543"/>
      <c r="X1030" s="593"/>
      <c r="Y1030" s="543"/>
      <c r="Z1030" s="542"/>
      <c r="AA1030" s="543"/>
      <c r="AB1030" s="542"/>
      <c r="AC1030" s="543"/>
      <c r="AD1030" s="542"/>
      <c r="AE1030" s="580"/>
      <c r="AF1030" s="584"/>
      <c r="AG1030" s="585"/>
      <c r="AH1030" s="595">
        <f>IF(AD1030=0,0,(AF1030/AD1030)*100)</f>
        <v>0</v>
      </c>
      <c r="AI1030" s="596"/>
      <c r="AJ1030" s="542"/>
      <c r="AK1030" s="580"/>
      <c r="AL1030" s="584"/>
      <c r="AM1030" s="585"/>
      <c r="AN1030" s="595">
        <f>IF(AJ1030=0,0,(AL1030/AJ1030)*100)</f>
        <v>0</v>
      </c>
      <c r="AO1030" s="596"/>
      <c r="AP1030" s="542"/>
      <c r="AQ1030" s="580"/>
      <c r="AR1030" s="584"/>
      <c r="AS1030" s="585"/>
      <c r="AT1030" s="595">
        <f>IF(AP1030=0,0,(AR1030/AP1030)*100)</f>
        <v>0</v>
      </c>
      <c r="AU1030" s="596"/>
      <c r="AV1030" s="599">
        <f>AD1030+AJ1030+AP1030</f>
        <v>0</v>
      </c>
      <c r="AW1030" s="600"/>
      <c r="AX1030" s="630">
        <f>AF1030+AL1030+AR1030</f>
        <v>0</v>
      </c>
      <c r="AY1030" s="631"/>
      <c r="AZ1030" s="595">
        <f>IF(AV1030=0,0,(AX1030/AV1030)*100)</f>
        <v>0</v>
      </c>
      <c r="BA1030" s="596"/>
      <c r="BB1030" s="542"/>
      <c r="BC1030" s="580"/>
      <c r="BD1030" s="584"/>
      <c r="BE1030" s="585"/>
      <c r="BF1030" s="595">
        <f>IF(BB1030=0,0,(BD1030/BB1030)*100)</f>
        <v>0</v>
      </c>
      <c r="BG1030" s="596"/>
      <c r="BH1030" s="599">
        <f>AV1030+BB1030</f>
        <v>0</v>
      </c>
      <c r="BI1030" s="600"/>
      <c r="BJ1030" s="630">
        <f>AX1030+BD1030</f>
        <v>0</v>
      </c>
      <c r="BK1030" s="631"/>
      <c r="BL1030" s="595">
        <f>IF(BH1030=0,0,(BJ1030/BH1030)*100)</f>
        <v>0</v>
      </c>
      <c r="BM1030" s="596"/>
      <c r="BN1030" s="656">
        <f>(AF1030*2)+(AL1030*2)+(AR1030*3)+BD1030</f>
        <v>0</v>
      </c>
      <c r="BO1030" s="657"/>
      <c r="BP1030" s="658"/>
      <c r="BQ1030" s="676">
        <f t="shared" ref="BQ1030" si="984">IF(BS1030=0,0,50*BR1030/BS1030)</f>
        <v>0</v>
      </c>
      <c r="BR1030" s="662">
        <f t="shared" ref="BR1030" si="985">(BN1030*BU$1014)+(N1030*BU$1015)+(Z1030*BU$1016)+(R1030*BU$1017)+(X1030*BU$1018)+(AB1030*BU$1019)+(V1030*BU$1024)</f>
        <v>0</v>
      </c>
      <c r="BS1030" s="662">
        <f t="shared" ref="BS1030" si="986">((BB1030-BD1030)*BU$1021)+((AV1030-AX1030)*BU$1020)+(H1030*BU$1022)+(P1030*BU$1023)</f>
        <v>0</v>
      </c>
      <c r="BT1030" s="15"/>
      <c r="BU1030" s="15"/>
      <c r="BV1030" s="95"/>
    </row>
    <row r="1031" spans="1:74" ht="21.75" customHeight="1" x14ac:dyDescent="0.25">
      <c r="A1031" s="95"/>
      <c r="B1031" s="571"/>
      <c r="C1031" s="642" t="str">
        <f>IF(ROSTER!D$24="","",ROSTER!D$24)</f>
        <v/>
      </c>
      <c r="D1031" s="643"/>
      <c r="E1031" s="575"/>
      <c r="F1031" s="577"/>
      <c r="G1031" s="583"/>
      <c r="H1031" s="579"/>
      <c r="I1031" s="545"/>
      <c r="J1031" s="544"/>
      <c r="K1031" s="581"/>
      <c r="L1031" s="586"/>
      <c r="M1031" s="587"/>
      <c r="N1031" s="592" t="s">
        <v>16</v>
      </c>
      <c r="O1031" s="603"/>
      <c r="P1031" s="544"/>
      <c r="Q1031" s="581"/>
      <c r="R1031" s="586"/>
      <c r="S1031" s="587"/>
      <c r="T1031" s="592" t="s">
        <v>16</v>
      </c>
      <c r="U1031" s="592"/>
      <c r="V1031" s="544"/>
      <c r="W1031" s="545"/>
      <c r="X1031" s="594"/>
      <c r="Y1031" s="545"/>
      <c r="Z1031" s="544"/>
      <c r="AA1031" s="545"/>
      <c r="AB1031" s="544"/>
      <c r="AC1031" s="545"/>
      <c r="AD1031" s="544"/>
      <c r="AE1031" s="581"/>
      <c r="AF1031" s="586"/>
      <c r="AG1031" s="587"/>
      <c r="AH1031" s="626"/>
      <c r="AI1031" s="627"/>
      <c r="AJ1031" s="544"/>
      <c r="AK1031" s="581"/>
      <c r="AL1031" s="586"/>
      <c r="AM1031" s="587"/>
      <c r="AN1031" s="626"/>
      <c r="AO1031" s="627"/>
      <c r="AP1031" s="544"/>
      <c r="AQ1031" s="581"/>
      <c r="AR1031" s="586"/>
      <c r="AS1031" s="587"/>
      <c r="AT1031" s="626"/>
      <c r="AU1031" s="627"/>
      <c r="AV1031" s="628"/>
      <c r="AW1031" s="629"/>
      <c r="AX1031" s="632"/>
      <c r="AY1031" s="633"/>
      <c r="AZ1031" s="626"/>
      <c r="BA1031" s="627"/>
      <c r="BB1031" s="544"/>
      <c r="BC1031" s="581"/>
      <c r="BD1031" s="586"/>
      <c r="BE1031" s="587"/>
      <c r="BF1031" s="626"/>
      <c r="BG1031" s="627"/>
      <c r="BH1031" s="628"/>
      <c r="BI1031" s="629"/>
      <c r="BJ1031" s="632"/>
      <c r="BK1031" s="633"/>
      <c r="BL1031" s="626"/>
      <c r="BM1031" s="627"/>
      <c r="BN1031" s="678"/>
      <c r="BO1031" s="679"/>
      <c r="BP1031" s="680"/>
      <c r="BQ1031" s="677"/>
      <c r="BR1031" s="663"/>
      <c r="BS1031" s="663"/>
      <c r="BT1031" s="15"/>
      <c r="BU1031" s="15"/>
      <c r="BV1031" s="95"/>
    </row>
    <row r="1032" spans="1:74" ht="21.75" customHeight="1" x14ac:dyDescent="0.25">
      <c r="A1032" s="95"/>
      <c r="B1032" s="570" t="str">
        <f>IF(ROSTER!B$26="","",ROSTER!B$26)</f>
        <v/>
      </c>
      <c r="C1032" s="572" t="str">
        <f>IF(ROSTER!C$26="","",ROSTER!C$26)</f>
        <v/>
      </c>
      <c r="D1032" s="573"/>
      <c r="E1032" s="574"/>
      <c r="F1032" s="576">
        <f>IF(E1032="y",1,IF(E1032="S",1,0))</f>
        <v>0</v>
      </c>
      <c r="G1032" s="582">
        <f>IF(E1032="S",1,0)</f>
        <v>0</v>
      </c>
      <c r="H1032" s="578"/>
      <c r="I1032" s="543"/>
      <c r="J1032" s="542"/>
      <c r="K1032" s="580"/>
      <c r="L1032" s="584"/>
      <c r="M1032" s="585"/>
      <c r="N1032" s="588">
        <f>L1032+J1032</f>
        <v>0</v>
      </c>
      <c r="O1032" s="589"/>
      <c r="P1032" s="542"/>
      <c r="Q1032" s="580"/>
      <c r="R1032" s="584"/>
      <c r="S1032" s="585"/>
      <c r="T1032" s="588">
        <f>R1032-P1032</f>
        <v>0</v>
      </c>
      <c r="U1032" s="588"/>
      <c r="V1032" s="542"/>
      <c r="W1032" s="543"/>
      <c r="X1032" s="593"/>
      <c r="Y1032" s="543"/>
      <c r="Z1032" s="542"/>
      <c r="AA1032" s="543"/>
      <c r="AB1032" s="542"/>
      <c r="AC1032" s="543"/>
      <c r="AD1032" s="542"/>
      <c r="AE1032" s="580"/>
      <c r="AF1032" s="584"/>
      <c r="AG1032" s="585"/>
      <c r="AH1032" s="595">
        <f>IF(AD1032=0,0,(AF1032/AD1032)*100)</f>
        <v>0</v>
      </c>
      <c r="AI1032" s="596"/>
      <c r="AJ1032" s="542"/>
      <c r="AK1032" s="580"/>
      <c r="AL1032" s="584"/>
      <c r="AM1032" s="585"/>
      <c r="AN1032" s="595">
        <f>IF(AJ1032=0,0,(AL1032/AJ1032)*100)</f>
        <v>0</v>
      </c>
      <c r="AO1032" s="596"/>
      <c r="AP1032" s="542"/>
      <c r="AQ1032" s="580"/>
      <c r="AR1032" s="584"/>
      <c r="AS1032" s="585"/>
      <c r="AT1032" s="595">
        <f>IF(AP1032=0,0,(AR1032/AP1032)*100)</f>
        <v>0</v>
      </c>
      <c r="AU1032" s="596"/>
      <c r="AV1032" s="599">
        <f>AD1032+AJ1032+AP1032</f>
        <v>0</v>
      </c>
      <c r="AW1032" s="600"/>
      <c r="AX1032" s="630">
        <f>AF1032+AL1032+AR1032</f>
        <v>0</v>
      </c>
      <c r="AY1032" s="631"/>
      <c r="AZ1032" s="595">
        <f>IF(AV1032=0,0,(AX1032/AV1032)*100)</f>
        <v>0</v>
      </c>
      <c r="BA1032" s="596"/>
      <c r="BB1032" s="542"/>
      <c r="BC1032" s="580"/>
      <c r="BD1032" s="584"/>
      <c r="BE1032" s="585"/>
      <c r="BF1032" s="595">
        <f>IF(BB1032=0,0,(BD1032/BB1032)*100)</f>
        <v>0</v>
      </c>
      <c r="BG1032" s="596"/>
      <c r="BH1032" s="599">
        <f>AV1032+BB1032</f>
        <v>0</v>
      </c>
      <c r="BI1032" s="600"/>
      <c r="BJ1032" s="630">
        <f>AX1032+BD1032</f>
        <v>0</v>
      </c>
      <c r="BK1032" s="631"/>
      <c r="BL1032" s="595">
        <f>IF(BH1032=0,0,(BJ1032/BH1032)*100)</f>
        <v>0</v>
      </c>
      <c r="BM1032" s="596"/>
      <c r="BN1032" s="656">
        <f>(AF1032*2)+(AL1032*2)+(AR1032*3)+BD1032</f>
        <v>0</v>
      </c>
      <c r="BO1032" s="657"/>
      <c r="BP1032" s="658"/>
      <c r="BQ1032" s="676">
        <f t="shared" ref="BQ1032" si="987">IF(BS1032=0,0,50*BR1032/BS1032)</f>
        <v>0</v>
      </c>
      <c r="BR1032" s="662">
        <f t="shared" ref="BR1032" si="988">(BN1032*BU$1014)+(N1032*BU$1015)+(Z1032*BU$1016)+(R1032*BU$1017)+(X1032*BU$1018)+(AB1032*BU$1019)+(V1032*BU$1024)</f>
        <v>0</v>
      </c>
      <c r="BS1032" s="662">
        <f t="shared" ref="BS1032" si="989">((BB1032-BD1032)*BU$1021)+((AV1032-AX1032)*BU$1020)+(H1032*BU$1022)+(P1032*BU$1023)</f>
        <v>0</v>
      </c>
      <c r="BT1032" s="15"/>
      <c r="BU1032" s="15"/>
      <c r="BV1032" s="95"/>
    </row>
    <row r="1033" spans="1:74" ht="21.75" customHeight="1" x14ac:dyDescent="0.25">
      <c r="A1033" s="95"/>
      <c r="B1033" s="571"/>
      <c r="C1033" s="642" t="str">
        <f>IF(ROSTER!D$26="","",ROSTER!D$26)</f>
        <v/>
      </c>
      <c r="D1033" s="643"/>
      <c r="E1033" s="575"/>
      <c r="F1033" s="577"/>
      <c r="G1033" s="583"/>
      <c r="H1033" s="579"/>
      <c r="I1033" s="545"/>
      <c r="J1033" s="544"/>
      <c r="K1033" s="581"/>
      <c r="L1033" s="586"/>
      <c r="M1033" s="587"/>
      <c r="N1033" s="592" t="s">
        <v>16</v>
      </c>
      <c r="O1033" s="603"/>
      <c r="P1033" s="544"/>
      <c r="Q1033" s="581"/>
      <c r="R1033" s="586"/>
      <c r="S1033" s="587"/>
      <c r="T1033" s="592" t="s">
        <v>16</v>
      </c>
      <c r="U1033" s="592"/>
      <c r="V1033" s="544"/>
      <c r="W1033" s="545"/>
      <c r="X1033" s="594"/>
      <c r="Y1033" s="545"/>
      <c r="Z1033" s="544"/>
      <c r="AA1033" s="545"/>
      <c r="AB1033" s="544"/>
      <c r="AC1033" s="545"/>
      <c r="AD1033" s="544"/>
      <c r="AE1033" s="581"/>
      <c r="AF1033" s="586"/>
      <c r="AG1033" s="587"/>
      <c r="AH1033" s="626"/>
      <c r="AI1033" s="627"/>
      <c r="AJ1033" s="544"/>
      <c r="AK1033" s="581"/>
      <c r="AL1033" s="586"/>
      <c r="AM1033" s="587"/>
      <c r="AN1033" s="626"/>
      <c r="AO1033" s="627"/>
      <c r="AP1033" s="544"/>
      <c r="AQ1033" s="581"/>
      <c r="AR1033" s="586"/>
      <c r="AS1033" s="587"/>
      <c r="AT1033" s="626"/>
      <c r="AU1033" s="627"/>
      <c r="AV1033" s="628"/>
      <c r="AW1033" s="629"/>
      <c r="AX1033" s="632"/>
      <c r="AY1033" s="633"/>
      <c r="AZ1033" s="626"/>
      <c r="BA1033" s="627"/>
      <c r="BB1033" s="544"/>
      <c r="BC1033" s="581"/>
      <c r="BD1033" s="586"/>
      <c r="BE1033" s="587"/>
      <c r="BF1033" s="626"/>
      <c r="BG1033" s="627"/>
      <c r="BH1033" s="628"/>
      <c r="BI1033" s="629"/>
      <c r="BJ1033" s="632"/>
      <c r="BK1033" s="633"/>
      <c r="BL1033" s="626"/>
      <c r="BM1033" s="627"/>
      <c r="BN1033" s="678"/>
      <c r="BO1033" s="679"/>
      <c r="BP1033" s="680"/>
      <c r="BQ1033" s="677"/>
      <c r="BR1033" s="663"/>
      <c r="BS1033" s="663"/>
      <c r="BT1033" s="15"/>
      <c r="BU1033" s="15"/>
      <c r="BV1033" s="95"/>
    </row>
    <row r="1034" spans="1:74" ht="21.75" customHeight="1" x14ac:dyDescent="0.25">
      <c r="A1034" s="95"/>
      <c r="B1034" s="570" t="str">
        <f>IF(ROSTER!B$28="","",ROSTER!B$28)</f>
        <v/>
      </c>
      <c r="C1034" s="572" t="str">
        <f>IF(ROSTER!C$28="","",ROSTER!C$28)</f>
        <v/>
      </c>
      <c r="D1034" s="573"/>
      <c r="E1034" s="574"/>
      <c r="F1034" s="576">
        <f>IF(E1034="y",1,IF(E1034="S",1,0))</f>
        <v>0</v>
      </c>
      <c r="G1034" s="582">
        <f>IF(E1034="S",1,0)</f>
        <v>0</v>
      </c>
      <c r="H1034" s="578"/>
      <c r="I1034" s="543"/>
      <c r="J1034" s="542"/>
      <c r="K1034" s="580"/>
      <c r="L1034" s="584"/>
      <c r="M1034" s="585"/>
      <c r="N1034" s="588">
        <f>L1034+J1034</f>
        <v>0</v>
      </c>
      <c r="O1034" s="589"/>
      <c r="P1034" s="542"/>
      <c r="Q1034" s="580"/>
      <c r="R1034" s="584"/>
      <c r="S1034" s="585"/>
      <c r="T1034" s="588">
        <f>R1034-P1034</f>
        <v>0</v>
      </c>
      <c r="U1034" s="588"/>
      <c r="V1034" s="542"/>
      <c r="W1034" s="543"/>
      <c r="X1034" s="593"/>
      <c r="Y1034" s="543"/>
      <c r="Z1034" s="542"/>
      <c r="AA1034" s="543"/>
      <c r="AB1034" s="542"/>
      <c r="AC1034" s="543"/>
      <c r="AD1034" s="542"/>
      <c r="AE1034" s="580"/>
      <c r="AF1034" s="584"/>
      <c r="AG1034" s="585"/>
      <c r="AH1034" s="595">
        <f>IF(AD1034=0,0,(AF1034/AD1034)*100)</f>
        <v>0</v>
      </c>
      <c r="AI1034" s="596"/>
      <c r="AJ1034" s="542"/>
      <c r="AK1034" s="580"/>
      <c r="AL1034" s="584"/>
      <c r="AM1034" s="585"/>
      <c r="AN1034" s="595">
        <f>IF(AJ1034=0,0,(AL1034/AJ1034)*100)</f>
        <v>0</v>
      </c>
      <c r="AO1034" s="596"/>
      <c r="AP1034" s="542"/>
      <c r="AQ1034" s="580"/>
      <c r="AR1034" s="584"/>
      <c r="AS1034" s="585"/>
      <c r="AT1034" s="595">
        <f>IF(AP1034=0,0,(AR1034/AP1034)*100)</f>
        <v>0</v>
      </c>
      <c r="AU1034" s="596"/>
      <c r="AV1034" s="599">
        <f>AD1034+AJ1034+AP1034</f>
        <v>0</v>
      </c>
      <c r="AW1034" s="600"/>
      <c r="AX1034" s="630">
        <f>AF1034+AL1034+AR1034</f>
        <v>0</v>
      </c>
      <c r="AY1034" s="631"/>
      <c r="AZ1034" s="595">
        <f>IF(AV1034=0,0,(AX1034/AV1034)*100)</f>
        <v>0</v>
      </c>
      <c r="BA1034" s="596"/>
      <c r="BB1034" s="542"/>
      <c r="BC1034" s="580"/>
      <c r="BD1034" s="584"/>
      <c r="BE1034" s="585"/>
      <c r="BF1034" s="595">
        <f>IF(BB1034=0,0,(BD1034/BB1034)*100)</f>
        <v>0</v>
      </c>
      <c r="BG1034" s="596"/>
      <c r="BH1034" s="599">
        <f>AV1034+BB1034</f>
        <v>0</v>
      </c>
      <c r="BI1034" s="600"/>
      <c r="BJ1034" s="630">
        <f>AX1034+BD1034</f>
        <v>0</v>
      </c>
      <c r="BK1034" s="631"/>
      <c r="BL1034" s="595">
        <f>IF(BH1034=0,0,(BJ1034/BH1034)*100)</f>
        <v>0</v>
      </c>
      <c r="BM1034" s="596"/>
      <c r="BN1034" s="656">
        <f>(AF1034*2)+(AL1034*2)+(AR1034*3)+BD1034</f>
        <v>0</v>
      </c>
      <c r="BO1034" s="657"/>
      <c r="BP1034" s="658"/>
      <c r="BQ1034" s="676">
        <f t="shared" ref="BQ1034" si="990">IF(BS1034=0,0,50*BR1034/BS1034)</f>
        <v>0</v>
      </c>
      <c r="BR1034" s="662">
        <f t="shared" ref="BR1034" si="991">(BN1034*BU$1014)+(N1034*BU$1015)+(Z1034*BU$1016)+(R1034*BU$1017)+(X1034*BU$1018)+(AB1034*BU$1019)+(V1034*BU$1024)</f>
        <v>0</v>
      </c>
      <c r="BS1034" s="662">
        <f t="shared" ref="BS1034" si="992">((BB1034-BD1034)*BU$1021)+((AV1034-AX1034)*BU$1020)+(H1034*BU$1022)+(P1034*BU$1023)</f>
        <v>0</v>
      </c>
      <c r="BT1034" s="15"/>
      <c r="BU1034" s="15"/>
      <c r="BV1034" s="95"/>
    </row>
    <row r="1035" spans="1:74" ht="21.75" customHeight="1" x14ac:dyDescent="0.25">
      <c r="A1035" s="95"/>
      <c r="B1035" s="571"/>
      <c r="C1035" s="642" t="str">
        <f>IF(ROSTER!D$28="","",ROSTER!D$28)</f>
        <v/>
      </c>
      <c r="D1035" s="643"/>
      <c r="E1035" s="575"/>
      <c r="F1035" s="577"/>
      <c r="G1035" s="583"/>
      <c r="H1035" s="579"/>
      <c r="I1035" s="545"/>
      <c r="J1035" s="544"/>
      <c r="K1035" s="581"/>
      <c r="L1035" s="586"/>
      <c r="M1035" s="587"/>
      <c r="N1035" s="592" t="s">
        <v>16</v>
      </c>
      <c r="O1035" s="603"/>
      <c r="P1035" s="544"/>
      <c r="Q1035" s="581"/>
      <c r="R1035" s="586"/>
      <c r="S1035" s="587"/>
      <c r="T1035" s="592" t="s">
        <v>16</v>
      </c>
      <c r="U1035" s="592"/>
      <c r="V1035" s="544"/>
      <c r="W1035" s="545"/>
      <c r="X1035" s="594"/>
      <c r="Y1035" s="545"/>
      <c r="Z1035" s="544"/>
      <c r="AA1035" s="545"/>
      <c r="AB1035" s="544"/>
      <c r="AC1035" s="545"/>
      <c r="AD1035" s="544"/>
      <c r="AE1035" s="581"/>
      <c r="AF1035" s="586"/>
      <c r="AG1035" s="587"/>
      <c r="AH1035" s="626"/>
      <c r="AI1035" s="627"/>
      <c r="AJ1035" s="544"/>
      <c r="AK1035" s="581"/>
      <c r="AL1035" s="586"/>
      <c r="AM1035" s="587"/>
      <c r="AN1035" s="626"/>
      <c r="AO1035" s="627"/>
      <c r="AP1035" s="544"/>
      <c r="AQ1035" s="581"/>
      <c r="AR1035" s="586"/>
      <c r="AS1035" s="587"/>
      <c r="AT1035" s="626"/>
      <c r="AU1035" s="627"/>
      <c r="AV1035" s="628"/>
      <c r="AW1035" s="629"/>
      <c r="AX1035" s="632"/>
      <c r="AY1035" s="633"/>
      <c r="AZ1035" s="626"/>
      <c r="BA1035" s="627"/>
      <c r="BB1035" s="544"/>
      <c r="BC1035" s="581"/>
      <c r="BD1035" s="586"/>
      <c r="BE1035" s="587"/>
      <c r="BF1035" s="626"/>
      <c r="BG1035" s="627"/>
      <c r="BH1035" s="628"/>
      <c r="BI1035" s="629"/>
      <c r="BJ1035" s="632"/>
      <c r="BK1035" s="633"/>
      <c r="BL1035" s="626"/>
      <c r="BM1035" s="627"/>
      <c r="BN1035" s="678"/>
      <c r="BO1035" s="679"/>
      <c r="BP1035" s="680"/>
      <c r="BQ1035" s="677"/>
      <c r="BR1035" s="663"/>
      <c r="BS1035" s="663"/>
      <c r="BT1035" s="15"/>
      <c r="BU1035" s="15"/>
      <c r="BV1035" s="95"/>
    </row>
    <row r="1036" spans="1:74" ht="21.75" customHeight="1" x14ac:dyDescent="0.25">
      <c r="A1036" s="95"/>
      <c r="B1036" s="570" t="str">
        <f>IF(ROSTER!B$30="","",ROSTER!B$30)</f>
        <v/>
      </c>
      <c r="C1036" s="572" t="str">
        <f>IF(ROSTER!C$30="","",ROSTER!C$30)</f>
        <v/>
      </c>
      <c r="D1036" s="573"/>
      <c r="E1036" s="574"/>
      <c r="F1036" s="576">
        <f>IF(E1036="y",1,IF(E1036="S",1,0))</f>
        <v>0</v>
      </c>
      <c r="G1036" s="582">
        <f>IF(E1036="S",1,0)</f>
        <v>0</v>
      </c>
      <c r="H1036" s="578"/>
      <c r="I1036" s="543"/>
      <c r="J1036" s="542"/>
      <c r="K1036" s="580"/>
      <c r="L1036" s="584"/>
      <c r="M1036" s="585"/>
      <c r="N1036" s="588">
        <f>L1036+J1036</f>
        <v>0</v>
      </c>
      <c r="O1036" s="589"/>
      <c r="P1036" s="542"/>
      <c r="Q1036" s="580"/>
      <c r="R1036" s="584"/>
      <c r="S1036" s="585"/>
      <c r="T1036" s="588">
        <f>R1036-P1036</f>
        <v>0</v>
      </c>
      <c r="U1036" s="588"/>
      <c r="V1036" s="542"/>
      <c r="W1036" s="543"/>
      <c r="X1036" s="593"/>
      <c r="Y1036" s="543"/>
      <c r="Z1036" s="542"/>
      <c r="AA1036" s="543"/>
      <c r="AB1036" s="542"/>
      <c r="AC1036" s="543"/>
      <c r="AD1036" s="542"/>
      <c r="AE1036" s="580"/>
      <c r="AF1036" s="584"/>
      <c r="AG1036" s="585"/>
      <c r="AH1036" s="595">
        <f>IF(AD1036=0,0,(AF1036/AD1036)*100)</f>
        <v>0</v>
      </c>
      <c r="AI1036" s="596"/>
      <c r="AJ1036" s="542"/>
      <c r="AK1036" s="580"/>
      <c r="AL1036" s="584"/>
      <c r="AM1036" s="585"/>
      <c r="AN1036" s="595">
        <f>IF(AJ1036=0,0,(AL1036/AJ1036)*100)</f>
        <v>0</v>
      </c>
      <c r="AO1036" s="596"/>
      <c r="AP1036" s="542"/>
      <c r="AQ1036" s="580"/>
      <c r="AR1036" s="584"/>
      <c r="AS1036" s="585"/>
      <c r="AT1036" s="595">
        <f>IF(AP1036=0,0,(AR1036/AP1036)*100)</f>
        <v>0</v>
      </c>
      <c r="AU1036" s="596"/>
      <c r="AV1036" s="599">
        <f>AD1036+AJ1036+AP1036</f>
        <v>0</v>
      </c>
      <c r="AW1036" s="600"/>
      <c r="AX1036" s="630">
        <f>AF1036+AL1036+AR1036</f>
        <v>0</v>
      </c>
      <c r="AY1036" s="631"/>
      <c r="AZ1036" s="595">
        <f>IF(AV1036=0,0,(AX1036/AV1036)*100)</f>
        <v>0</v>
      </c>
      <c r="BA1036" s="596"/>
      <c r="BB1036" s="542"/>
      <c r="BC1036" s="580"/>
      <c r="BD1036" s="584"/>
      <c r="BE1036" s="585"/>
      <c r="BF1036" s="595">
        <f>IF(BB1036=0,0,(BD1036/BB1036)*100)</f>
        <v>0</v>
      </c>
      <c r="BG1036" s="596"/>
      <c r="BH1036" s="599">
        <f>AV1036+BB1036</f>
        <v>0</v>
      </c>
      <c r="BI1036" s="600"/>
      <c r="BJ1036" s="630">
        <f>AX1036+BD1036</f>
        <v>0</v>
      </c>
      <c r="BK1036" s="631"/>
      <c r="BL1036" s="595">
        <f>IF(BH1036=0,0,(BJ1036/BH1036)*100)</f>
        <v>0</v>
      </c>
      <c r="BM1036" s="596"/>
      <c r="BN1036" s="656">
        <f>(AF1036*2)+(AL1036*2)+(AR1036*3)+BD1036</f>
        <v>0</v>
      </c>
      <c r="BO1036" s="657"/>
      <c r="BP1036" s="658"/>
      <c r="BQ1036" s="676">
        <f t="shared" ref="BQ1036" si="993">IF(BS1036=0,0,50*BR1036/BS1036)</f>
        <v>0</v>
      </c>
      <c r="BR1036" s="662">
        <f t="shared" ref="BR1036" si="994">(BN1036*BU$1014)+(N1036*BU$1015)+(Z1036*BU$1016)+(R1036*BU$1017)+(X1036*BU$1018)+(AB1036*BU$1019)+(V1036*BU$1024)</f>
        <v>0</v>
      </c>
      <c r="BS1036" s="662">
        <f t="shared" ref="BS1036" si="995">((BB1036-BD1036)*BU$1021)+((AV1036-AX1036)*BU$1020)+(H1036*BU$1022)+(P1036*BU$1023)</f>
        <v>0</v>
      </c>
      <c r="BT1036" s="15"/>
      <c r="BU1036" s="15"/>
      <c r="BV1036" s="95"/>
    </row>
    <row r="1037" spans="1:74" ht="21.75" customHeight="1" x14ac:dyDescent="0.25">
      <c r="A1037" s="95"/>
      <c r="B1037" s="571"/>
      <c r="C1037" s="642" t="str">
        <f>IF(ROSTER!D$30="","",ROSTER!D$30)</f>
        <v/>
      </c>
      <c r="D1037" s="643"/>
      <c r="E1037" s="575"/>
      <c r="F1037" s="577"/>
      <c r="G1037" s="583"/>
      <c r="H1037" s="579"/>
      <c r="I1037" s="545"/>
      <c r="J1037" s="544"/>
      <c r="K1037" s="581"/>
      <c r="L1037" s="586"/>
      <c r="M1037" s="587"/>
      <c r="N1037" s="592" t="s">
        <v>16</v>
      </c>
      <c r="O1037" s="603"/>
      <c r="P1037" s="544"/>
      <c r="Q1037" s="581"/>
      <c r="R1037" s="586"/>
      <c r="S1037" s="587"/>
      <c r="T1037" s="592" t="s">
        <v>16</v>
      </c>
      <c r="U1037" s="592"/>
      <c r="V1037" s="544"/>
      <c r="W1037" s="545"/>
      <c r="X1037" s="594"/>
      <c r="Y1037" s="545"/>
      <c r="Z1037" s="544"/>
      <c r="AA1037" s="545"/>
      <c r="AB1037" s="544"/>
      <c r="AC1037" s="545"/>
      <c r="AD1037" s="544"/>
      <c r="AE1037" s="581"/>
      <c r="AF1037" s="586"/>
      <c r="AG1037" s="587"/>
      <c r="AH1037" s="626"/>
      <c r="AI1037" s="627"/>
      <c r="AJ1037" s="544"/>
      <c r="AK1037" s="581"/>
      <c r="AL1037" s="586"/>
      <c r="AM1037" s="587"/>
      <c r="AN1037" s="626"/>
      <c r="AO1037" s="627"/>
      <c r="AP1037" s="544"/>
      <c r="AQ1037" s="581"/>
      <c r="AR1037" s="586"/>
      <c r="AS1037" s="587"/>
      <c r="AT1037" s="626"/>
      <c r="AU1037" s="627"/>
      <c r="AV1037" s="628"/>
      <c r="AW1037" s="629"/>
      <c r="AX1037" s="632"/>
      <c r="AY1037" s="633"/>
      <c r="AZ1037" s="626"/>
      <c r="BA1037" s="627"/>
      <c r="BB1037" s="544"/>
      <c r="BC1037" s="581"/>
      <c r="BD1037" s="586"/>
      <c r="BE1037" s="587"/>
      <c r="BF1037" s="626"/>
      <c r="BG1037" s="627"/>
      <c r="BH1037" s="628"/>
      <c r="BI1037" s="629"/>
      <c r="BJ1037" s="632"/>
      <c r="BK1037" s="633"/>
      <c r="BL1037" s="626"/>
      <c r="BM1037" s="627"/>
      <c r="BN1037" s="678"/>
      <c r="BO1037" s="679"/>
      <c r="BP1037" s="680"/>
      <c r="BQ1037" s="677"/>
      <c r="BR1037" s="663"/>
      <c r="BS1037" s="663"/>
      <c r="BT1037" s="15"/>
      <c r="BU1037" s="15"/>
      <c r="BV1037" s="95"/>
    </row>
    <row r="1038" spans="1:74" ht="21.75" customHeight="1" x14ac:dyDescent="0.25">
      <c r="A1038" s="95"/>
      <c r="B1038" s="570" t="str">
        <f>IF(ROSTER!B$32="","",ROSTER!B$32)</f>
        <v/>
      </c>
      <c r="C1038" s="572" t="str">
        <f>IF(ROSTER!C$32="","",ROSTER!C$32)</f>
        <v/>
      </c>
      <c r="D1038" s="573"/>
      <c r="E1038" s="574"/>
      <c r="F1038" s="576">
        <f>IF(E1038="y",1,IF(E1038="S",1,0))</f>
        <v>0</v>
      </c>
      <c r="G1038" s="582">
        <f>IF(E1038="S",1,0)</f>
        <v>0</v>
      </c>
      <c r="H1038" s="578"/>
      <c r="I1038" s="543"/>
      <c r="J1038" s="542"/>
      <c r="K1038" s="580"/>
      <c r="L1038" s="584"/>
      <c r="M1038" s="585"/>
      <c r="N1038" s="588">
        <f>L1038+J1038</f>
        <v>0</v>
      </c>
      <c r="O1038" s="589"/>
      <c r="P1038" s="542"/>
      <c r="Q1038" s="580"/>
      <c r="R1038" s="584"/>
      <c r="S1038" s="585"/>
      <c r="T1038" s="588">
        <f>R1038-P1038</f>
        <v>0</v>
      </c>
      <c r="U1038" s="588"/>
      <c r="V1038" s="542"/>
      <c r="W1038" s="543"/>
      <c r="X1038" s="593"/>
      <c r="Y1038" s="543"/>
      <c r="Z1038" s="542"/>
      <c r="AA1038" s="543"/>
      <c r="AB1038" s="542"/>
      <c r="AC1038" s="543"/>
      <c r="AD1038" s="542"/>
      <c r="AE1038" s="580"/>
      <c r="AF1038" s="584"/>
      <c r="AG1038" s="585"/>
      <c r="AH1038" s="595">
        <f>IF(AD1038=0,0,(AF1038/AD1038)*100)</f>
        <v>0</v>
      </c>
      <c r="AI1038" s="596"/>
      <c r="AJ1038" s="542"/>
      <c r="AK1038" s="580"/>
      <c r="AL1038" s="584"/>
      <c r="AM1038" s="585"/>
      <c r="AN1038" s="595">
        <f>IF(AJ1038=0,0,(AL1038/AJ1038)*100)</f>
        <v>0</v>
      </c>
      <c r="AO1038" s="596"/>
      <c r="AP1038" s="542"/>
      <c r="AQ1038" s="580"/>
      <c r="AR1038" s="584"/>
      <c r="AS1038" s="585"/>
      <c r="AT1038" s="595">
        <f>IF(AP1038=0,0,(AR1038/AP1038)*100)</f>
        <v>0</v>
      </c>
      <c r="AU1038" s="596"/>
      <c r="AV1038" s="599">
        <f>AD1038+AJ1038+AP1038</f>
        <v>0</v>
      </c>
      <c r="AW1038" s="600"/>
      <c r="AX1038" s="630">
        <f>AF1038+AL1038+AR1038</f>
        <v>0</v>
      </c>
      <c r="AY1038" s="631"/>
      <c r="AZ1038" s="595">
        <f>IF(AV1038=0,0,(AX1038/AV1038)*100)</f>
        <v>0</v>
      </c>
      <c r="BA1038" s="596"/>
      <c r="BB1038" s="542"/>
      <c r="BC1038" s="580"/>
      <c r="BD1038" s="584"/>
      <c r="BE1038" s="585"/>
      <c r="BF1038" s="595">
        <f>IF(BB1038=0,0,(BD1038/BB1038)*100)</f>
        <v>0</v>
      </c>
      <c r="BG1038" s="596"/>
      <c r="BH1038" s="599">
        <f>AV1038+BB1038</f>
        <v>0</v>
      </c>
      <c r="BI1038" s="600"/>
      <c r="BJ1038" s="630">
        <f>AX1038+BD1038</f>
        <v>0</v>
      </c>
      <c r="BK1038" s="631"/>
      <c r="BL1038" s="595">
        <f>IF(BH1038=0,0,(BJ1038/BH1038)*100)</f>
        <v>0</v>
      </c>
      <c r="BM1038" s="596"/>
      <c r="BN1038" s="656">
        <f>(AF1038*2)+(AL1038*2)+(AR1038*3)+BD1038</f>
        <v>0</v>
      </c>
      <c r="BO1038" s="657"/>
      <c r="BP1038" s="658"/>
      <c r="BQ1038" s="676">
        <f t="shared" ref="BQ1038" si="996">IF(BS1038=0,0,50*BR1038/BS1038)</f>
        <v>0</v>
      </c>
      <c r="BR1038" s="662">
        <f t="shared" ref="BR1038" si="997">(BN1038*BU$1014)+(N1038*BU$1015)+(Z1038*BU$1016)+(R1038*BU$1017)+(X1038*BU$1018)+(AB1038*BU$1019)+(V1038*BU$1024)</f>
        <v>0</v>
      </c>
      <c r="BS1038" s="662">
        <f t="shared" ref="BS1038" si="998">((BB1038-BD1038)*BU$1021)+((AV1038-AX1038)*BU$1020)+(H1038*BU$1022)+(P1038*BU$1023)</f>
        <v>0</v>
      </c>
      <c r="BT1038" s="15"/>
      <c r="BU1038" s="15"/>
      <c r="BV1038" s="95"/>
    </row>
    <row r="1039" spans="1:74" ht="21.75" customHeight="1" x14ac:dyDescent="0.25">
      <c r="A1039" s="95"/>
      <c r="B1039" s="571"/>
      <c r="C1039" s="642" t="str">
        <f>IF(ROSTER!D$32="","",ROSTER!D$32)</f>
        <v/>
      </c>
      <c r="D1039" s="643"/>
      <c r="E1039" s="575"/>
      <c r="F1039" s="577"/>
      <c r="G1039" s="583"/>
      <c r="H1039" s="579"/>
      <c r="I1039" s="545"/>
      <c r="J1039" s="544"/>
      <c r="K1039" s="581"/>
      <c r="L1039" s="586"/>
      <c r="M1039" s="587"/>
      <c r="N1039" s="592" t="s">
        <v>16</v>
      </c>
      <c r="O1039" s="603"/>
      <c r="P1039" s="544"/>
      <c r="Q1039" s="581"/>
      <c r="R1039" s="586"/>
      <c r="S1039" s="587"/>
      <c r="T1039" s="592" t="s">
        <v>16</v>
      </c>
      <c r="U1039" s="592"/>
      <c r="V1039" s="544"/>
      <c r="W1039" s="545"/>
      <c r="X1039" s="594"/>
      <c r="Y1039" s="545"/>
      <c r="Z1039" s="544"/>
      <c r="AA1039" s="545"/>
      <c r="AB1039" s="544"/>
      <c r="AC1039" s="545"/>
      <c r="AD1039" s="544"/>
      <c r="AE1039" s="581"/>
      <c r="AF1039" s="586"/>
      <c r="AG1039" s="587"/>
      <c r="AH1039" s="626"/>
      <c r="AI1039" s="627"/>
      <c r="AJ1039" s="544"/>
      <c r="AK1039" s="581"/>
      <c r="AL1039" s="586"/>
      <c r="AM1039" s="587"/>
      <c r="AN1039" s="626"/>
      <c r="AO1039" s="627"/>
      <c r="AP1039" s="544"/>
      <c r="AQ1039" s="581"/>
      <c r="AR1039" s="586"/>
      <c r="AS1039" s="587"/>
      <c r="AT1039" s="626"/>
      <c r="AU1039" s="627"/>
      <c r="AV1039" s="628"/>
      <c r="AW1039" s="629"/>
      <c r="AX1039" s="632"/>
      <c r="AY1039" s="633"/>
      <c r="AZ1039" s="626"/>
      <c r="BA1039" s="627"/>
      <c r="BB1039" s="544"/>
      <c r="BC1039" s="581"/>
      <c r="BD1039" s="586"/>
      <c r="BE1039" s="587"/>
      <c r="BF1039" s="626"/>
      <c r="BG1039" s="627"/>
      <c r="BH1039" s="628"/>
      <c r="BI1039" s="629"/>
      <c r="BJ1039" s="632"/>
      <c r="BK1039" s="633"/>
      <c r="BL1039" s="626"/>
      <c r="BM1039" s="627"/>
      <c r="BN1039" s="678"/>
      <c r="BO1039" s="679"/>
      <c r="BP1039" s="680"/>
      <c r="BQ1039" s="677"/>
      <c r="BR1039" s="663"/>
      <c r="BS1039" s="663"/>
      <c r="BT1039" s="15"/>
      <c r="BU1039" s="15"/>
      <c r="BV1039" s="95"/>
    </row>
    <row r="1040" spans="1:74" ht="21.75" customHeight="1" x14ac:dyDescent="0.25">
      <c r="A1040" s="95"/>
      <c r="B1040" s="570" t="str">
        <f>IF(ROSTER!B$34="","",ROSTER!B$34)</f>
        <v/>
      </c>
      <c r="C1040" s="572" t="str">
        <f>IF(ROSTER!C$34="","",ROSTER!C$34)</f>
        <v/>
      </c>
      <c r="D1040" s="573"/>
      <c r="E1040" s="574"/>
      <c r="F1040" s="576">
        <f>IF(E1040="y",1,IF(E1040="S",1,0))</f>
        <v>0</v>
      </c>
      <c r="G1040" s="582">
        <f>IF(E1040="S",1,0)</f>
        <v>0</v>
      </c>
      <c r="H1040" s="578"/>
      <c r="I1040" s="543"/>
      <c r="J1040" s="542"/>
      <c r="K1040" s="580"/>
      <c r="L1040" s="584"/>
      <c r="M1040" s="585"/>
      <c r="N1040" s="588">
        <f>L1040+J1040</f>
        <v>0</v>
      </c>
      <c r="O1040" s="589"/>
      <c r="P1040" s="542"/>
      <c r="Q1040" s="580"/>
      <c r="R1040" s="584"/>
      <c r="S1040" s="585"/>
      <c r="T1040" s="588">
        <f>R1040-P1040</f>
        <v>0</v>
      </c>
      <c r="U1040" s="588"/>
      <c r="V1040" s="542"/>
      <c r="W1040" s="543"/>
      <c r="X1040" s="593"/>
      <c r="Y1040" s="543"/>
      <c r="Z1040" s="542"/>
      <c r="AA1040" s="543"/>
      <c r="AB1040" s="542"/>
      <c r="AC1040" s="543"/>
      <c r="AD1040" s="542"/>
      <c r="AE1040" s="580"/>
      <c r="AF1040" s="584"/>
      <c r="AG1040" s="585"/>
      <c r="AH1040" s="595">
        <f>IF(AD1040=0,0,(AF1040/AD1040)*100)</f>
        <v>0</v>
      </c>
      <c r="AI1040" s="596"/>
      <c r="AJ1040" s="542"/>
      <c r="AK1040" s="580"/>
      <c r="AL1040" s="584"/>
      <c r="AM1040" s="585"/>
      <c r="AN1040" s="595">
        <f>IF(AJ1040=0,0,(AL1040/AJ1040)*100)</f>
        <v>0</v>
      </c>
      <c r="AO1040" s="596"/>
      <c r="AP1040" s="542"/>
      <c r="AQ1040" s="580"/>
      <c r="AR1040" s="584"/>
      <c r="AS1040" s="585"/>
      <c r="AT1040" s="595">
        <f>IF(AP1040=0,0,(AR1040/AP1040)*100)</f>
        <v>0</v>
      </c>
      <c r="AU1040" s="596"/>
      <c r="AV1040" s="599">
        <f>AD1040+AJ1040+AP1040</f>
        <v>0</v>
      </c>
      <c r="AW1040" s="600"/>
      <c r="AX1040" s="630">
        <f>AF1040+AL1040+AR1040</f>
        <v>0</v>
      </c>
      <c r="AY1040" s="631"/>
      <c r="AZ1040" s="595">
        <f>IF(AV1040=0,0,(AX1040/AV1040)*100)</f>
        <v>0</v>
      </c>
      <c r="BA1040" s="596"/>
      <c r="BB1040" s="542"/>
      <c r="BC1040" s="580"/>
      <c r="BD1040" s="584"/>
      <c r="BE1040" s="585"/>
      <c r="BF1040" s="595">
        <f>IF(BB1040=0,0,(BD1040/BB1040)*100)</f>
        <v>0</v>
      </c>
      <c r="BG1040" s="596"/>
      <c r="BH1040" s="599">
        <f>AV1040+BB1040</f>
        <v>0</v>
      </c>
      <c r="BI1040" s="600"/>
      <c r="BJ1040" s="630">
        <f>AX1040+BD1040</f>
        <v>0</v>
      </c>
      <c r="BK1040" s="631"/>
      <c r="BL1040" s="595">
        <f>IF(BH1040=0,0,(BJ1040/BH1040)*100)</f>
        <v>0</v>
      </c>
      <c r="BM1040" s="596"/>
      <c r="BN1040" s="656">
        <f>(AF1040*2)+(AL1040*2)+(AR1040*3)+BD1040</f>
        <v>0</v>
      </c>
      <c r="BO1040" s="657"/>
      <c r="BP1040" s="658"/>
      <c r="BQ1040" s="676">
        <f t="shared" ref="BQ1040" si="999">IF(BS1040=0,0,50*BR1040/BS1040)</f>
        <v>0</v>
      </c>
      <c r="BR1040" s="662">
        <f t="shared" ref="BR1040" si="1000">(BN1040*BU$1014)+(N1040*BU$1015)+(Z1040*BU$1016)+(R1040*BU$1017)+(X1040*BU$1018)+(AB1040*BU$1019)+(V1040*BU$1024)</f>
        <v>0</v>
      </c>
      <c r="BS1040" s="662">
        <f t="shared" ref="BS1040" si="1001">((BB1040-BD1040)*BU$1021)+((AV1040-AX1040)*BU$1020)+(H1040*BU$1022)+(P1040*BU$1023)</f>
        <v>0</v>
      </c>
      <c r="BT1040" s="15"/>
      <c r="BU1040" s="15"/>
      <c r="BV1040" s="95"/>
    </row>
    <row r="1041" spans="1:74" ht="21.75" customHeight="1" x14ac:dyDescent="0.25">
      <c r="A1041" s="95"/>
      <c r="B1041" s="571"/>
      <c r="C1041" s="642" t="str">
        <f>IF(ROSTER!D$34="","",ROSTER!D$34)</f>
        <v/>
      </c>
      <c r="D1041" s="643"/>
      <c r="E1041" s="575"/>
      <c r="F1041" s="577"/>
      <c r="G1041" s="583"/>
      <c r="H1041" s="579"/>
      <c r="I1041" s="545"/>
      <c r="J1041" s="544"/>
      <c r="K1041" s="581"/>
      <c r="L1041" s="586"/>
      <c r="M1041" s="587"/>
      <c r="N1041" s="592" t="s">
        <v>16</v>
      </c>
      <c r="O1041" s="603"/>
      <c r="P1041" s="544"/>
      <c r="Q1041" s="581"/>
      <c r="R1041" s="586"/>
      <c r="S1041" s="587"/>
      <c r="T1041" s="592" t="s">
        <v>16</v>
      </c>
      <c r="U1041" s="592"/>
      <c r="V1041" s="544"/>
      <c r="W1041" s="545"/>
      <c r="X1041" s="594"/>
      <c r="Y1041" s="545"/>
      <c r="Z1041" s="544"/>
      <c r="AA1041" s="545"/>
      <c r="AB1041" s="544"/>
      <c r="AC1041" s="545"/>
      <c r="AD1041" s="544"/>
      <c r="AE1041" s="581"/>
      <c r="AF1041" s="586"/>
      <c r="AG1041" s="587"/>
      <c r="AH1041" s="626"/>
      <c r="AI1041" s="627"/>
      <c r="AJ1041" s="544"/>
      <c r="AK1041" s="581"/>
      <c r="AL1041" s="586"/>
      <c r="AM1041" s="587"/>
      <c r="AN1041" s="626"/>
      <c r="AO1041" s="627"/>
      <c r="AP1041" s="544"/>
      <c r="AQ1041" s="581"/>
      <c r="AR1041" s="586"/>
      <c r="AS1041" s="587"/>
      <c r="AT1041" s="626"/>
      <c r="AU1041" s="627"/>
      <c r="AV1041" s="628"/>
      <c r="AW1041" s="629"/>
      <c r="AX1041" s="632"/>
      <c r="AY1041" s="633"/>
      <c r="AZ1041" s="626"/>
      <c r="BA1041" s="627"/>
      <c r="BB1041" s="544"/>
      <c r="BC1041" s="581"/>
      <c r="BD1041" s="586"/>
      <c r="BE1041" s="587"/>
      <c r="BF1041" s="626"/>
      <c r="BG1041" s="627"/>
      <c r="BH1041" s="628"/>
      <c r="BI1041" s="629"/>
      <c r="BJ1041" s="632"/>
      <c r="BK1041" s="633"/>
      <c r="BL1041" s="626"/>
      <c r="BM1041" s="627"/>
      <c r="BN1041" s="678"/>
      <c r="BO1041" s="679"/>
      <c r="BP1041" s="680"/>
      <c r="BQ1041" s="677"/>
      <c r="BR1041" s="663"/>
      <c r="BS1041" s="663"/>
      <c r="BT1041" s="15"/>
      <c r="BU1041" s="15"/>
      <c r="BV1041" s="95"/>
    </row>
    <row r="1042" spans="1:74" ht="21.75" customHeight="1" x14ac:dyDescent="0.25">
      <c r="A1042" s="95"/>
      <c r="B1042" s="570" t="str">
        <f>IF(ROSTER!B$36="","",ROSTER!B$36)</f>
        <v/>
      </c>
      <c r="C1042" s="572" t="str">
        <f>IF(ROSTER!C$36="","",ROSTER!C$36)</f>
        <v/>
      </c>
      <c r="D1042" s="573"/>
      <c r="E1042" s="574"/>
      <c r="F1042" s="576">
        <f>IF(E1042="y",1,IF(E1042="S",1,0))</f>
        <v>0</v>
      </c>
      <c r="G1042" s="582">
        <f>IF(E1042="S",1,0)</f>
        <v>0</v>
      </c>
      <c r="H1042" s="578"/>
      <c r="I1042" s="543"/>
      <c r="J1042" s="542"/>
      <c r="K1042" s="580"/>
      <c r="L1042" s="584"/>
      <c r="M1042" s="585"/>
      <c r="N1042" s="588">
        <f>L1042+J1042</f>
        <v>0</v>
      </c>
      <c r="O1042" s="589"/>
      <c r="P1042" s="542"/>
      <c r="Q1042" s="580"/>
      <c r="R1042" s="584"/>
      <c r="S1042" s="585"/>
      <c r="T1042" s="588">
        <f>R1042-P1042</f>
        <v>0</v>
      </c>
      <c r="U1042" s="588"/>
      <c r="V1042" s="542"/>
      <c r="W1042" s="543"/>
      <c r="X1042" s="593"/>
      <c r="Y1042" s="543"/>
      <c r="Z1042" s="542"/>
      <c r="AA1042" s="543"/>
      <c r="AB1042" s="542"/>
      <c r="AC1042" s="543"/>
      <c r="AD1042" s="542"/>
      <c r="AE1042" s="580"/>
      <c r="AF1042" s="584"/>
      <c r="AG1042" s="585"/>
      <c r="AH1042" s="595">
        <f>IF(AD1042=0,0,(AF1042/AD1042)*100)</f>
        <v>0</v>
      </c>
      <c r="AI1042" s="596"/>
      <c r="AJ1042" s="542"/>
      <c r="AK1042" s="580"/>
      <c r="AL1042" s="584"/>
      <c r="AM1042" s="585"/>
      <c r="AN1042" s="595">
        <f>IF(AJ1042=0,0,(AL1042/AJ1042)*100)</f>
        <v>0</v>
      </c>
      <c r="AO1042" s="596"/>
      <c r="AP1042" s="542"/>
      <c r="AQ1042" s="580"/>
      <c r="AR1042" s="584"/>
      <c r="AS1042" s="585"/>
      <c r="AT1042" s="595">
        <f>IF(AP1042=0,0,(AR1042/AP1042)*100)</f>
        <v>0</v>
      </c>
      <c r="AU1042" s="596"/>
      <c r="AV1042" s="599">
        <f>AD1042+AJ1042+AP1042</f>
        <v>0</v>
      </c>
      <c r="AW1042" s="600"/>
      <c r="AX1042" s="630">
        <f>AF1042+AL1042+AR1042</f>
        <v>0</v>
      </c>
      <c r="AY1042" s="631"/>
      <c r="AZ1042" s="595">
        <f>IF(AV1042=0,0,(AX1042/AV1042)*100)</f>
        <v>0</v>
      </c>
      <c r="BA1042" s="596"/>
      <c r="BB1042" s="542"/>
      <c r="BC1042" s="580"/>
      <c r="BD1042" s="584"/>
      <c r="BE1042" s="585"/>
      <c r="BF1042" s="595">
        <f>IF(BB1042=0,0,(BD1042/BB1042)*100)</f>
        <v>0</v>
      </c>
      <c r="BG1042" s="596"/>
      <c r="BH1042" s="599">
        <f>AV1042+BB1042</f>
        <v>0</v>
      </c>
      <c r="BI1042" s="600"/>
      <c r="BJ1042" s="630">
        <f>AX1042+BD1042</f>
        <v>0</v>
      </c>
      <c r="BK1042" s="631"/>
      <c r="BL1042" s="595">
        <f>IF(BH1042=0,0,(BJ1042/BH1042)*100)</f>
        <v>0</v>
      </c>
      <c r="BM1042" s="596"/>
      <c r="BN1042" s="656">
        <f>(AF1042*2)+(AL1042*2)+(AR1042*3)+BD1042</f>
        <v>0</v>
      </c>
      <c r="BO1042" s="657"/>
      <c r="BP1042" s="658"/>
      <c r="BQ1042" s="676">
        <f t="shared" ref="BQ1042" si="1002">IF(BS1042=0,0,50*BR1042/BS1042)</f>
        <v>0</v>
      </c>
      <c r="BR1042" s="662">
        <f t="shared" ref="BR1042" si="1003">(BN1042*BU$1014)+(N1042*BU$1015)+(Z1042*BU$1016)+(R1042*BU$1017)+(X1042*BU$1018)+(AB1042*BU$1019)+(V1042*BU$1024)</f>
        <v>0</v>
      </c>
      <c r="BS1042" s="662">
        <f t="shared" ref="BS1042" si="1004">((BB1042-BD1042)*BU$1021)+((AV1042-AX1042)*BU$1020)+(H1042*BU$1022)+(P1042*BU$1023)</f>
        <v>0</v>
      </c>
      <c r="BT1042" s="15"/>
      <c r="BU1042" s="15"/>
      <c r="BV1042" s="95"/>
    </row>
    <row r="1043" spans="1:74" ht="21.75" customHeight="1" x14ac:dyDescent="0.25">
      <c r="A1043" s="95"/>
      <c r="B1043" s="571"/>
      <c r="C1043" s="642" t="str">
        <f>IF(ROSTER!D$36="","",ROSTER!D$36)</f>
        <v/>
      </c>
      <c r="D1043" s="643"/>
      <c r="E1043" s="575"/>
      <c r="F1043" s="577"/>
      <c r="G1043" s="583"/>
      <c r="H1043" s="579"/>
      <c r="I1043" s="545"/>
      <c r="J1043" s="544"/>
      <c r="K1043" s="581"/>
      <c r="L1043" s="586"/>
      <c r="M1043" s="587"/>
      <c r="N1043" s="592" t="s">
        <v>16</v>
      </c>
      <c r="O1043" s="603"/>
      <c r="P1043" s="544"/>
      <c r="Q1043" s="581"/>
      <c r="R1043" s="586"/>
      <c r="S1043" s="587"/>
      <c r="T1043" s="592" t="s">
        <v>16</v>
      </c>
      <c r="U1043" s="592"/>
      <c r="V1043" s="544"/>
      <c r="W1043" s="545"/>
      <c r="X1043" s="594"/>
      <c r="Y1043" s="545"/>
      <c r="Z1043" s="544"/>
      <c r="AA1043" s="545"/>
      <c r="AB1043" s="544"/>
      <c r="AC1043" s="545"/>
      <c r="AD1043" s="544"/>
      <c r="AE1043" s="581"/>
      <c r="AF1043" s="586"/>
      <c r="AG1043" s="587"/>
      <c r="AH1043" s="626"/>
      <c r="AI1043" s="627"/>
      <c r="AJ1043" s="544"/>
      <c r="AK1043" s="581"/>
      <c r="AL1043" s="586"/>
      <c r="AM1043" s="587"/>
      <c r="AN1043" s="626"/>
      <c r="AO1043" s="627"/>
      <c r="AP1043" s="544"/>
      <c r="AQ1043" s="581"/>
      <c r="AR1043" s="586"/>
      <c r="AS1043" s="587"/>
      <c r="AT1043" s="626"/>
      <c r="AU1043" s="627"/>
      <c r="AV1043" s="628"/>
      <c r="AW1043" s="629"/>
      <c r="AX1043" s="632"/>
      <c r="AY1043" s="633"/>
      <c r="AZ1043" s="626"/>
      <c r="BA1043" s="627"/>
      <c r="BB1043" s="544"/>
      <c r="BC1043" s="581"/>
      <c r="BD1043" s="586"/>
      <c r="BE1043" s="587"/>
      <c r="BF1043" s="626"/>
      <c r="BG1043" s="627"/>
      <c r="BH1043" s="628"/>
      <c r="BI1043" s="629"/>
      <c r="BJ1043" s="632"/>
      <c r="BK1043" s="633"/>
      <c r="BL1043" s="626"/>
      <c r="BM1043" s="627"/>
      <c r="BN1043" s="678"/>
      <c r="BO1043" s="679"/>
      <c r="BP1043" s="680"/>
      <c r="BQ1043" s="677"/>
      <c r="BR1043" s="663"/>
      <c r="BS1043" s="663"/>
      <c r="BT1043" s="15"/>
      <c r="BU1043" s="15"/>
      <c r="BV1043" s="95"/>
    </row>
    <row r="1044" spans="1:74" ht="21.75" customHeight="1" x14ac:dyDescent="0.25">
      <c r="A1044" s="95"/>
      <c r="B1044" s="570" t="str">
        <f>IF(ROSTER!B$38="","",ROSTER!B$38)</f>
        <v/>
      </c>
      <c r="C1044" s="572" t="str">
        <f>IF(ROSTER!C$38="","",ROSTER!C$38)</f>
        <v/>
      </c>
      <c r="D1044" s="573"/>
      <c r="E1044" s="574"/>
      <c r="F1044" s="576">
        <f>IF(E1044="y",1,IF(E1044="S",1,0))</f>
        <v>0</v>
      </c>
      <c r="G1044" s="582">
        <f>IF(E1044="S",1,0)</f>
        <v>0</v>
      </c>
      <c r="H1044" s="578"/>
      <c r="I1044" s="543"/>
      <c r="J1044" s="542"/>
      <c r="K1044" s="580"/>
      <c r="L1044" s="584"/>
      <c r="M1044" s="585"/>
      <c r="N1044" s="588">
        <f>L1044+J1044</f>
        <v>0</v>
      </c>
      <c r="O1044" s="589"/>
      <c r="P1044" s="542"/>
      <c r="Q1044" s="580"/>
      <c r="R1044" s="584"/>
      <c r="S1044" s="585"/>
      <c r="T1044" s="588">
        <f>R1044-P1044</f>
        <v>0</v>
      </c>
      <c r="U1044" s="588"/>
      <c r="V1044" s="542"/>
      <c r="W1044" s="543"/>
      <c r="X1044" s="593"/>
      <c r="Y1044" s="543"/>
      <c r="Z1044" s="542"/>
      <c r="AA1044" s="543"/>
      <c r="AB1044" s="542"/>
      <c r="AC1044" s="543"/>
      <c r="AD1044" s="542"/>
      <c r="AE1044" s="580"/>
      <c r="AF1044" s="584"/>
      <c r="AG1044" s="585"/>
      <c r="AH1044" s="595">
        <f>IF(AD1044=0,0,(AF1044/AD1044)*100)</f>
        <v>0</v>
      </c>
      <c r="AI1044" s="596"/>
      <c r="AJ1044" s="542"/>
      <c r="AK1044" s="580"/>
      <c r="AL1044" s="584"/>
      <c r="AM1044" s="585"/>
      <c r="AN1044" s="595">
        <f>IF(AJ1044=0,0,(AL1044/AJ1044)*100)</f>
        <v>0</v>
      </c>
      <c r="AO1044" s="596"/>
      <c r="AP1044" s="542"/>
      <c r="AQ1044" s="580"/>
      <c r="AR1044" s="584"/>
      <c r="AS1044" s="585"/>
      <c r="AT1044" s="595">
        <f>IF(AP1044=0,0,(AR1044/AP1044)*100)</f>
        <v>0</v>
      </c>
      <c r="AU1044" s="596"/>
      <c r="AV1044" s="599">
        <f>AD1044+AJ1044+AP1044</f>
        <v>0</v>
      </c>
      <c r="AW1044" s="600"/>
      <c r="AX1044" s="630">
        <f>AF1044+AL1044+AR1044</f>
        <v>0</v>
      </c>
      <c r="AY1044" s="631"/>
      <c r="AZ1044" s="595">
        <f>IF(AV1044=0,0,(AX1044/AV1044)*100)</f>
        <v>0</v>
      </c>
      <c r="BA1044" s="596"/>
      <c r="BB1044" s="542"/>
      <c r="BC1044" s="580"/>
      <c r="BD1044" s="584"/>
      <c r="BE1044" s="585"/>
      <c r="BF1044" s="595">
        <f>IF(BB1044=0,0,(BD1044/BB1044)*100)</f>
        <v>0</v>
      </c>
      <c r="BG1044" s="596"/>
      <c r="BH1044" s="599">
        <f>AV1044+BB1044</f>
        <v>0</v>
      </c>
      <c r="BI1044" s="600"/>
      <c r="BJ1044" s="630">
        <f>AX1044+BD1044</f>
        <v>0</v>
      </c>
      <c r="BK1044" s="631"/>
      <c r="BL1044" s="595">
        <f>IF(BH1044=0,0,(BJ1044/BH1044)*100)</f>
        <v>0</v>
      </c>
      <c r="BM1044" s="596"/>
      <c r="BN1044" s="656">
        <f>(AF1044*2)+(AL1044*2)+(AR1044*3)+BD1044</f>
        <v>0</v>
      </c>
      <c r="BO1044" s="657"/>
      <c r="BP1044" s="658"/>
      <c r="BQ1044" s="676">
        <f t="shared" ref="BQ1044" si="1005">IF(BS1044=0,0,50*BR1044/BS1044)</f>
        <v>0</v>
      </c>
      <c r="BR1044" s="662">
        <f t="shared" ref="BR1044" si="1006">(BN1044*BU$1014)+(N1044*BU$1015)+(Z1044*BU$1016)+(R1044*BU$1017)+(X1044*BU$1018)+(AB1044*BU$1019)+(V1044*BU$1024)</f>
        <v>0</v>
      </c>
      <c r="BS1044" s="662">
        <f t="shared" ref="BS1044" si="1007">((BB1044-BD1044)*BU$1021)+((AV1044-AX1044)*BU$1020)+(H1044*BU$1022)+(P1044*BU$1023)</f>
        <v>0</v>
      </c>
      <c r="BT1044" s="15"/>
      <c r="BU1044" s="15"/>
      <c r="BV1044" s="95"/>
    </row>
    <row r="1045" spans="1:74" ht="21.75" customHeight="1" x14ac:dyDescent="0.25">
      <c r="A1045" s="95"/>
      <c r="B1045" s="571"/>
      <c r="C1045" s="642" t="str">
        <f>IF(ROSTER!D$38="","",ROSTER!D$38)</f>
        <v/>
      </c>
      <c r="D1045" s="643"/>
      <c r="E1045" s="575"/>
      <c r="F1045" s="577"/>
      <c r="G1045" s="583"/>
      <c r="H1045" s="579"/>
      <c r="I1045" s="545"/>
      <c r="J1045" s="544"/>
      <c r="K1045" s="581"/>
      <c r="L1045" s="586"/>
      <c r="M1045" s="587"/>
      <c r="N1045" s="592" t="s">
        <v>16</v>
      </c>
      <c r="O1045" s="603"/>
      <c r="P1045" s="544"/>
      <c r="Q1045" s="581"/>
      <c r="R1045" s="586"/>
      <c r="S1045" s="587"/>
      <c r="T1045" s="592" t="s">
        <v>16</v>
      </c>
      <c r="U1045" s="592"/>
      <c r="V1045" s="544"/>
      <c r="W1045" s="545"/>
      <c r="X1045" s="594"/>
      <c r="Y1045" s="545"/>
      <c r="Z1045" s="544"/>
      <c r="AA1045" s="545"/>
      <c r="AB1045" s="544"/>
      <c r="AC1045" s="545"/>
      <c r="AD1045" s="544"/>
      <c r="AE1045" s="581"/>
      <c r="AF1045" s="586"/>
      <c r="AG1045" s="587"/>
      <c r="AH1045" s="626"/>
      <c r="AI1045" s="627"/>
      <c r="AJ1045" s="544"/>
      <c r="AK1045" s="581"/>
      <c r="AL1045" s="586"/>
      <c r="AM1045" s="587"/>
      <c r="AN1045" s="626"/>
      <c r="AO1045" s="627"/>
      <c r="AP1045" s="544"/>
      <c r="AQ1045" s="581"/>
      <c r="AR1045" s="586"/>
      <c r="AS1045" s="587"/>
      <c r="AT1045" s="626"/>
      <c r="AU1045" s="627"/>
      <c r="AV1045" s="628"/>
      <c r="AW1045" s="629"/>
      <c r="AX1045" s="632"/>
      <c r="AY1045" s="633"/>
      <c r="AZ1045" s="626"/>
      <c r="BA1045" s="627"/>
      <c r="BB1045" s="544"/>
      <c r="BC1045" s="581"/>
      <c r="BD1045" s="586"/>
      <c r="BE1045" s="587"/>
      <c r="BF1045" s="626"/>
      <c r="BG1045" s="627"/>
      <c r="BH1045" s="628"/>
      <c r="BI1045" s="629"/>
      <c r="BJ1045" s="632"/>
      <c r="BK1045" s="633"/>
      <c r="BL1045" s="626"/>
      <c r="BM1045" s="627"/>
      <c r="BN1045" s="678"/>
      <c r="BO1045" s="679"/>
      <c r="BP1045" s="680"/>
      <c r="BQ1045" s="677"/>
      <c r="BR1045" s="663"/>
      <c r="BS1045" s="663"/>
      <c r="BT1045" s="15"/>
      <c r="BU1045" s="15"/>
      <c r="BV1045" s="95"/>
    </row>
    <row r="1046" spans="1:74" ht="21.75" customHeight="1" x14ac:dyDescent="0.25">
      <c r="A1046" s="95"/>
      <c r="B1046" s="570" t="str">
        <f>IF(ROSTER!B$40="","",ROSTER!B$40)</f>
        <v/>
      </c>
      <c r="C1046" s="572" t="str">
        <f>IF(ROSTER!C$40="","",ROSTER!C$40)</f>
        <v/>
      </c>
      <c r="D1046" s="573"/>
      <c r="E1046" s="574"/>
      <c r="F1046" s="576">
        <f>IF(E1046="y",1,IF(E1046="S",1,0))</f>
        <v>0</v>
      </c>
      <c r="G1046" s="582">
        <f>IF(E1046="S",1,0)</f>
        <v>0</v>
      </c>
      <c r="H1046" s="578"/>
      <c r="I1046" s="543"/>
      <c r="J1046" s="542"/>
      <c r="K1046" s="580"/>
      <c r="L1046" s="584"/>
      <c r="M1046" s="585"/>
      <c r="N1046" s="588">
        <f>L1046+J1046</f>
        <v>0</v>
      </c>
      <c r="O1046" s="589"/>
      <c r="P1046" s="542"/>
      <c r="Q1046" s="580"/>
      <c r="R1046" s="584"/>
      <c r="S1046" s="585"/>
      <c r="T1046" s="588">
        <f>R1046-P1046</f>
        <v>0</v>
      </c>
      <c r="U1046" s="588"/>
      <c r="V1046" s="542"/>
      <c r="W1046" s="543"/>
      <c r="X1046" s="593"/>
      <c r="Y1046" s="543"/>
      <c r="Z1046" s="542"/>
      <c r="AA1046" s="543"/>
      <c r="AB1046" s="542"/>
      <c r="AC1046" s="543"/>
      <c r="AD1046" s="542"/>
      <c r="AE1046" s="580"/>
      <c r="AF1046" s="584"/>
      <c r="AG1046" s="585"/>
      <c r="AH1046" s="595">
        <f>IF(AD1046=0,0,(AF1046/AD1046)*100)</f>
        <v>0</v>
      </c>
      <c r="AI1046" s="596"/>
      <c r="AJ1046" s="542"/>
      <c r="AK1046" s="580"/>
      <c r="AL1046" s="584"/>
      <c r="AM1046" s="585"/>
      <c r="AN1046" s="595">
        <f>IF(AJ1046=0,0,(AL1046/AJ1046)*100)</f>
        <v>0</v>
      </c>
      <c r="AO1046" s="596"/>
      <c r="AP1046" s="542"/>
      <c r="AQ1046" s="580"/>
      <c r="AR1046" s="584"/>
      <c r="AS1046" s="585"/>
      <c r="AT1046" s="595">
        <f>IF(AP1046=0,0,(AR1046/AP1046)*100)</f>
        <v>0</v>
      </c>
      <c r="AU1046" s="596"/>
      <c r="AV1046" s="599">
        <f>AD1046+AJ1046+AP1046</f>
        <v>0</v>
      </c>
      <c r="AW1046" s="600"/>
      <c r="AX1046" s="630">
        <f>AF1046+AL1046+AR1046</f>
        <v>0</v>
      </c>
      <c r="AY1046" s="631"/>
      <c r="AZ1046" s="595">
        <f>IF(AV1046=0,0,(AX1046/AV1046)*100)</f>
        <v>0</v>
      </c>
      <c r="BA1046" s="596"/>
      <c r="BB1046" s="542"/>
      <c r="BC1046" s="580"/>
      <c r="BD1046" s="584"/>
      <c r="BE1046" s="585"/>
      <c r="BF1046" s="595">
        <f>IF(BB1046=0,0,(BD1046/BB1046)*100)</f>
        <v>0</v>
      </c>
      <c r="BG1046" s="596"/>
      <c r="BH1046" s="599">
        <f>AV1046+BB1046</f>
        <v>0</v>
      </c>
      <c r="BI1046" s="600"/>
      <c r="BJ1046" s="630">
        <f>AX1046+BD1046</f>
        <v>0</v>
      </c>
      <c r="BK1046" s="631"/>
      <c r="BL1046" s="595">
        <f>IF(BH1046=0,0,(BJ1046/BH1046)*100)</f>
        <v>0</v>
      </c>
      <c r="BM1046" s="596"/>
      <c r="BN1046" s="656">
        <f>(AF1046*2)+(AL1046*2)+(AR1046*3)+BD1046</f>
        <v>0</v>
      </c>
      <c r="BO1046" s="657"/>
      <c r="BP1046" s="658"/>
      <c r="BQ1046" s="676">
        <f t="shared" ref="BQ1046" si="1008">IF(BS1046=0,0,50*BR1046/BS1046)</f>
        <v>0</v>
      </c>
      <c r="BR1046" s="662">
        <f t="shared" ref="BR1046" si="1009">(BN1046*BU$1014)+(N1046*BU$1015)+(Z1046*BU$1016)+(R1046*BU$1017)+(X1046*BU$1018)+(AB1046*BU$1019)+(V1046*BU$1024)</f>
        <v>0</v>
      </c>
      <c r="BS1046" s="662">
        <f t="shared" ref="BS1046" si="1010">((BB1046-BD1046)*BU$1021)+((AV1046-AX1046)*BU$1020)+(H1046*BU$1022)+(P1046*BU$1023)</f>
        <v>0</v>
      </c>
      <c r="BT1046" s="15"/>
      <c r="BU1046" s="15"/>
      <c r="BV1046" s="95"/>
    </row>
    <row r="1047" spans="1:74" ht="21.75" customHeight="1" x14ac:dyDescent="0.25">
      <c r="A1047" s="95"/>
      <c r="B1047" s="571"/>
      <c r="C1047" s="642" t="str">
        <f>IF(ROSTER!D$40="","",ROSTER!D$40)</f>
        <v/>
      </c>
      <c r="D1047" s="643"/>
      <c r="E1047" s="575"/>
      <c r="F1047" s="577"/>
      <c r="G1047" s="583"/>
      <c r="H1047" s="579"/>
      <c r="I1047" s="545"/>
      <c r="J1047" s="544"/>
      <c r="K1047" s="581"/>
      <c r="L1047" s="586"/>
      <c r="M1047" s="587"/>
      <c r="N1047" s="592" t="s">
        <v>16</v>
      </c>
      <c r="O1047" s="603"/>
      <c r="P1047" s="544"/>
      <c r="Q1047" s="581"/>
      <c r="R1047" s="586"/>
      <c r="S1047" s="587"/>
      <c r="T1047" s="592" t="s">
        <v>16</v>
      </c>
      <c r="U1047" s="592"/>
      <c r="V1047" s="544"/>
      <c r="W1047" s="545"/>
      <c r="X1047" s="594"/>
      <c r="Y1047" s="545"/>
      <c r="Z1047" s="544"/>
      <c r="AA1047" s="545"/>
      <c r="AB1047" s="544"/>
      <c r="AC1047" s="545"/>
      <c r="AD1047" s="544"/>
      <c r="AE1047" s="581"/>
      <c r="AF1047" s="586"/>
      <c r="AG1047" s="587"/>
      <c r="AH1047" s="626"/>
      <c r="AI1047" s="627"/>
      <c r="AJ1047" s="544"/>
      <c r="AK1047" s="581"/>
      <c r="AL1047" s="586"/>
      <c r="AM1047" s="587"/>
      <c r="AN1047" s="626"/>
      <c r="AO1047" s="627"/>
      <c r="AP1047" s="544"/>
      <c r="AQ1047" s="581"/>
      <c r="AR1047" s="586"/>
      <c r="AS1047" s="587"/>
      <c r="AT1047" s="626"/>
      <c r="AU1047" s="627"/>
      <c r="AV1047" s="628"/>
      <c r="AW1047" s="629"/>
      <c r="AX1047" s="632"/>
      <c r="AY1047" s="633"/>
      <c r="AZ1047" s="626"/>
      <c r="BA1047" s="627"/>
      <c r="BB1047" s="544"/>
      <c r="BC1047" s="581"/>
      <c r="BD1047" s="586"/>
      <c r="BE1047" s="587"/>
      <c r="BF1047" s="626"/>
      <c r="BG1047" s="627"/>
      <c r="BH1047" s="628"/>
      <c r="BI1047" s="629"/>
      <c r="BJ1047" s="632"/>
      <c r="BK1047" s="633"/>
      <c r="BL1047" s="626"/>
      <c r="BM1047" s="627"/>
      <c r="BN1047" s="678"/>
      <c r="BO1047" s="679"/>
      <c r="BP1047" s="680"/>
      <c r="BQ1047" s="677"/>
      <c r="BR1047" s="663"/>
      <c r="BS1047" s="663"/>
      <c r="BT1047" s="15"/>
      <c r="BU1047" s="15"/>
      <c r="BV1047" s="95"/>
    </row>
    <row r="1048" spans="1:74" ht="21.75" customHeight="1" x14ac:dyDescent="0.25">
      <c r="A1048" s="95"/>
      <c r="B1048" s="570" t="str">
        <f>IF(ROSTER!B$42="","",ROSTER!B$42)</f>
        <v/>
      </c>
      <c r="C1048" s="572" t="str">
        <f>IF(ROSTER!C$42="","",ROSTER!C$42)</f>
        <v/>
      </c>
      <c r="D1048" s="573"/>
      <c r="E1048" s="574"/>
      <c r="F1048" s="576">
        <f>IF(E1048="y",1,IF(E1048="S",1,0))</f>
        <v>0</v>
      </c>
      <c r="G1048" s="582">
        <f>IF(E1048="S",1,0)</f>
        <v>0</v>
      </c>
      <c r="H1048" s="578"/>
      <c r="I1048" s="543"/>
      <c r="J1048" s="542"/>
      <c r="K1048" s="580"/>
      <c r="L1048" s="584"/>
      <c r="M1048" s="585"/>
      <c r="N1048" s="588">
        <f>L1048+J1048</f>
        <v>0</v>
      </c>
      <c r="O1048" s="589"/>
      <c r="P1048" s="542"/>
      <c r="Q1048" s="580"/>
      <c r="R1048" s="584"/>
      <c r="S1048" s="585"/>
      <c r="T1048" s="588">
        <f>R1048-P1048</f>
        <v>0</v>
      </c>
      <c r="U1048" s="588"/>
      <c r="V1048" s="542"/>
      <c r="W1048" s="543"/>
      <c r="X1048" s="593"/>
      <c r="Y1048" s="543"/>
      <c r="Z1048" s="542"/>
      <c r="AA1048" s="543"/>
      <c r="AB1048" s="542"/>
      <c r="AC1048" s="543"/>
      <c r="AD1048" s="542"/>
      <c r="AE1048" s="580"/>
      <c r="AF1048" s="584"/>
      <c r="AG1048" s="585"/>
      <c r="AH1048" s="595">
        <f>IF(AD1048=0,0,(AF1048/AD1048)*100)</f>
        <v>0</v>
      </c>
      <c r="AI1048" s="596"/>
      <c r="AJ1048" s="542"/>
      <c r="AK1048" s="580"/>
      <c r="AL1048" s="584"/>
      <c r="AM1048" s="585"/>
      <c r="AN1048" s="595">
        <f>IF(AJ1048=0,0,(AL1048/AJ1048)*100)</f>
        <v>0</v>
      </c>
      <c r="AO1048" s="596"/>
      <c r="AP1048" s="542"/>
      <c r="AQ1048" s="580"/>
      <c r="AR1048" s="584"/>
      <c r="AS1048" s="585"/>
      <c r="AT1048" s="595">
        <f>IF(AP1048=0,0,(AR1048/AP1048)*100)</f>
        <v>0</v>
      </c>
      <c r="AU1048" s="596"/>
      <c r="AV1048" s="599">
        <f>AD1048+AJ1048+AP1048</f>
        <v>0</v>
      </c>
      <c r="AW1048" s="600"/>
      <c r="AX1048" s="630">
        <f>AF1048+AL1048+AR1048</f>
        <v>0</v>
      </c>
      <c r="AY1048" s="631"/>
      <c r="AZ1048" s="595">
        <f>IF(AV1048=0,0,(AX1048/AV1048)*100)</f>
        <v>0</v>
      </c>
      <c r="BA1048" s="596"/>
      <c r="BB1048" s="542"/>
      <c r="BC1048" s="580"/>
      <c r="BD1048" s="584"/>
      <c r="BE1048" s="585"/>
      <c r="BF1048" s="595">
        <f>IF(BB1048=0,0,(BD1048/BB1048)*100)</f>
        <v>0</v>
      </c>
      <c r="BG1048" s="596"/>
      <c r="BH1048" s="599">
        <f>AV1048+BB1048</f>
        <v>0</v>
      </c>
      <c r="BI1048" s="600"/>
      <c r="BJ1048" s="630">
        <f>AX1048+BD1048</f>
        <v>0</v>
      </c>
      <c r="BK1048" s="631"/>
      <c r="BL1048" s="595">
        <f>IF(BH1048=0,0,(BJ1048/BH1048)*100)</f>
        <v>0</v>
      </c>
      <c r="BM1048" s="596"/>
      <c r="BN1048" s="656">
        <f>(AF1048*2)+(AL1048*2)+(AR1048*3)+BD1048</f>
        <v>0</v>
      </c>
      <c r="BO1048" s="657"/>
      <c r="BP1048" s="658"/>
      <c r="BQ1048" s="676">
        <f t="shared" ref="BQ1048" si="1011">IF(BS1048=0,0,50*BR1048/BS1048)</f>
        <v>0</v>
      </c>
      <c r="BR1048" s="662">
        <f t="shared" ref="BR1048" si="1012">(BN1048*BU$1014)+(N1048*BU$1015)+(Z1048*BU$1016)+(R1048*BU$1017)+(X1048*BU$1018)+(AB1048*BU$1019)+(V1048*BU$1024)</f>
        <v>0</v>
      </c>
      <c r="BS1048" s="662">
        <f t="shared" ref="BS1048" si="1013">((BB1048-BD1048)*BU$1021)+((AV1048-AX1048)*BU$1020)+(H1048*BU$1022)+(P1048*BU$1023)</f>
        <v>0</v>
      </c>
      <c r="BT1048" s="15"/>
      <c r="BU1048" s="15"/>
      <c r="BV1048" s="95"/>
    </row>
    <row r="1049" spans="1:74" ht="21.75" customHeight="1" x14ac:dyDescent="0.25">
      <c r="A1049" s="95"/>
      <c r="B1049" s="571"/>
      <c r="C1049" s="642" t="str">
        <f>IF(ROSTER!D$42="","",ROSTER!D$42)</f>
        <v/>
      </c>
      <c r="D1049" s="643"/>
      <c r="E1049" s="575"/>
      <c r="F1049" s="577"/>
      <c r="G1049" s="583"/>
      <c r="H1049" s="579"/>
      <c r="I1049" s="545"/>
      <c r="J1049" s="544"/>
      <c r="K1049" s="581"/>
      <c r="L1049" s="586"/>
      <c r="M1049" s="587"/>
      <c r="N1049" s="592" t="s">
        <v>16</v>
      </c>
      <c r="O1049" s="603"/>
      <c r="P1049" s="544"/>
      <c r="Q1049" s="581"/>
      <c r="R1049" s="586"/>
      <c r="S1049" s="587"/>
      <c r="T1049" s="592" t="s">
        <v>16</v>
      </c>
      <c r="U1049" s="592"/>
      <c r="V1049" s="544"/>
      <c r="W1049" s="545"/>
      <c r="X1049" s="594"/>
      <c r="Y1049" s="545"/>
      <c r="Z1049" s="544"/>
      <c r="AA1049" s="545"/>
      <c r="AB1049" s="544"/>
      <c r="AC1049" s="545"/>
      <c r="AD1049" s="544"/>
      <c r="AE1049" s="581"/>
      <c r="AF1049" s="586"/>
      <c r="AG1049" s="587"/>
      <c r="AH1049" s="626"/>
      <c r="AI1049" s="627"/>
      <c r="AJ1049" s="544"/>
      <c r="AK1049" s="581"/>
      <c r="AL1049" s="586"/>
      <c r="AM1049" s="587"/>
      <c r="AN1049" s="626"/>
      <c r="AO1049" s="627"/>
      <c r="AP1049" s="544"/>
      <c r="AQ1049" s="581"/>
      <c r="AR1049" s="586"/>
      <c r="AS1049" s="587"/>
      <c r="AT1049" s="626"/>
      <c r="AU1049" s="627"/>
      <c r="AV1049" s="628"/>
      <c r="AW1049" s="629"/>
      <c r="AX1049" s="632"/>
      <c r="AY1049" s="633"/>
      <c r="AZ1049" s="626"/>
      <c r="BA1049" s="627"/>
      <c r="BB1049" s="544"/>
      <c r="BC1049" s="581"/>
      <c r="BD1049" s="586"/>
      <c r="BE1049" s="587"/>
      <c r="BF1049" s="626"/>
      <c r="BG1049" s="627"/>
      <c r="BH1049" s="628"/>
      <c r="BI1049" s="629"/>
      <c r="BJ1049" s="632"/>
      <c r="BK1049" s="633"/>
      <c r="BL1049" s="626"/>
      <c r="BM1049" s="627"/>
      <c r="BN1049" s="678"/>
      <c r="BO1049" s="679"/>
      <c r="BP1049" s="680"/>
      <c r="BQ1049" s="677"/>
      <c r="BR1049" s="663"/>
      <c r="BS1049" s="663"/>
      <c r="BT1049" s="15"/>
      <c r="BU1049" s="15"/>
      <c r="BV1049" s="95"/>
    </row>
    <row r="1050" spans="1:74" ht="21.75" customHeight="1" x14ac:dyDescent="0.25">
      <c r="A1050" s="95"/>
      <c r="B1050" s="570" t="str">
        <f>IF(ROSTER!B$44="","",ROSTER!B$44)</f>
        <v/>
      </c>
      <c r="C1050" s="572" t="str">
        <f>IF(ROSTER!C$44="","",ROSTER!C$44)</f>
        <v/>
      </c>
      <c r="D1050" s="573"/>
      <c r="E1050" s="574"/>
      <c r="F1050" s="576">
        <f>IF(E1050="y",1,IF(E1050="S",1,0))</f>
        <v>0</v>
      </c>
      <c r="G1050" s="582">
        <f>IF(E1050="S",1,0)</f>
        <v>0</v>
      </c>
      <c r="H1050" s="578"/>
      <c r="I1050" s="543"/>
      <c r="J1050" s="542"/>
      <c r="K1050" s="580"/>
      <c r="L1050" s="584"/>
      <c r="M1050" s="585"/>
      <c r="N1050" s="588">
        <f>L1050+J1050</f>
        <v>0</v>
      </c>
      <c r="O1050" s="589"/>
      <c r="P1050" s="542"/>
      <c r="Q1050" s="580"/>
      <c r="R1050" s="584"/>
      <c r="S1050" s="585"/>
      <c r="T1050" s="588">
        <f>R1050-P1050</f>
        <v>0</v>
      </c>
      <c r="U1050" s="588"/>
      <c r="V1050" s="542"/>
      <c r="W1050" s="543"/>
      <c r="X1050" s="593"/>
      <c r="Y1050" s="543"/>
      <c r="Z1050" s="542"/>
      <c r="AA1050" s="543"/>
      <c r="AB1050" s="542"/>
      <c r="AC1050" s="543"/>
      <c r="AD1050" s="542"/>
      <c r="AE1050" s="580"/>
      <c r="AF1050" s="584"/>
      <c r="AG1050" s="585"/>
      <c r="AH1050" s="595">
        <f>IF(AD1050=0,0,(AF1050/AD1050)*100)</f>
        <v>0</v>
      </c>
      <c r="AI1050" s="596"/>
      <c r="AJ1050" s="542"/>
      <c r="AK1050" s="580"/>
      <c r="AL1050" s="584"/>
      <c r="AM1050" s="585"/>
      <c r="AN1050" s="595">
        <f>IF(AJ1050=0,0,(AL1050/AJ1050)*100)</f>
        <v>0</v>
      </c>
      <c r="AO1050" s="596"/>
      <c r="AP1050" s="542"/>
      <c r="AQ1050" s="580"/>
      <c r="AR1050" s="584"/>
      <c r="AS1050" s="585"/>
      <c r="AT1050" s="595">
        <f>IF(AP1050=0,0,(AR1050/AP1050)*100)</f>
        <v>0</v>
      </c>
      <c r="AU1050" s="596"/>
      <c r="AV1050" s="599">
        <f>AD1050+AJ1050+AP1050</f>
        <v>0</v>
      </c>
      <c r="AW1050" s="600"/>
      <c r="AX1050" s="630">
        <f>AF1050+AL1050+AR1050</f>
        <v>0</v>
      </c>
      <c r="AY1050" s="631"/>
      <c r="AZ1050" s="595">
        <f>IF(AV1050=0,0,(AX1050/AV1050)*100)</f>
        <v>0</v>
      </c>
      <c r="BA1050" s="596"/>
      <c r="BB1050" s="542"/>
      <c r="BC1050" s="580"/>
      <c r="BD1050" s="584"/>
      <c r="BE1050" s="585"/>
      <c r="BF1050" s="595">
        <f>IF(BB1050=0,0,(BD1050/BB1050)*100)</f>
        <v>0</v>
      </c>
      <c r="BG1050" s="596"/>
      <c r="BH1050" s="599">
        <f>AV1050+BB1050</f>
        <v>0</v>
      </c>
      <c r="BI1050" s="600"/>
      <c r="BJ1050" s="630">
        <f>AX1050+BD1050</f>
        <v>0</v>
      </c>
      <c r="BK1050" s="631"/>
      <c r="BL1050" s="595">
        <f>IF(BH1050=0,0,(BJ1050/BH1050)*100)</f>
        <v>0</v>
      </c>
      <c r="BM1050" s="596"/>
      <c r="BN1050" s="656">
        <f>(AF1050*2)+(AL1050*2)+(AR1050*3)+BD1050</f>
        <v>0</v>
      </c>
      <c r="BO1050" s="657"/>
      <c r="BP1050" s="658"/>
      <c r="BQ1050" s="676">
        <f t="shared" ref="BQ1050" si="1014">IF(BS1050=0,0,50*BR1050/BS1050)</f>
        <v>0</v>
      </c>
      <c r="BR1050" s="662">
        <f t="shared" ref="BR1050" si="1015">(BN1050*BU$1014)+(N1050*BU$1015)+(Z1050*BU$1016)+(R1050*BU$1017)+(X1050*BU$1018)+(AB1050*BU$1019)+(V1050*BU$1024)</f>
        <v>0</v>
      </c>
      <c r="BS1050" s="662">
        <f t="shared" ref="BS1050" si="1016">((BB1050-BD1050)*BU$1021)+((AV1050-AX1050)*BU$1020)+(H1050*BU$1022)+(P1050*BU$1023)</f>
        <v>0</v>
      </c>
      <c r="BT1050" s="15"/>
      <c r="BU1050" s="15"/>
      <c r="BV1050" s="95"/>
    </row>
    <row r="1051" spans="1:74" ht="21.75" customHeight="1" x14ac:dyDescent="0.25">
      <c r="A1051" s="95"/>
      <c r="B1051" s="571"/>
      <c r="C1051" s="642" t="str">
        <f>IF(ROSTER!D$44="","",ROSTER!D$44)</f>
        <v/>
      </c>
      <c r="D1051" s="643"/>
      <c r="E1051" s="575"/>
      <c r="F1051" s="577"/>
      <c r="G1051" s="583"/>
      <c r="H1051" s="579"/>
      <c r="I1051" s="545"/>
      <c r="J1051" s="544"/>
      <c r="K1051" s="581"/>
      <c r="L1051" s="586"/>
      <c r="M1051" s="587"/>
      <c r="N1051" s="592" t="s">
        <v>16</v>
      </c>
      <c r="O1051" s="603"/>
      <c r="P1051" s="544"/>
      <c r="Q1051" s="581"/>
      <c r="R1051" s="586"/>
      <c r="S1051" s="587"/>
      <c r="T1051" s="592" t="s">
        <v>16</v>
      </c>
      <c r="U1051" s="592"/>
      <c r="V1051" s="544"/>
      <c r="W1051" s="545"/>
      <c r="X1051" s="594"/>
      <c r="Y1051" s="545"/>
      <c r="Z1051" s="544"/>
      <c r="AA1051" s="545"/>
      <c r="AB1051" s="544"/>
      <c r="AC1051" s="545"/>
      <c r="AD1051" s="544"/>
      <c r="AE1051" s="581"/>
      <c r="AF1051" s="586"/>
      <c r="AG1051" s="587"/>
      <c r="AH1051" s="626"/>
      <c r="AI1051" s="627"/>
      <c r="AJ1051" s="544"/>
      <c r="AK1051" s="581"/>
      <c r="AL1051" s="586"/>
      <c r="AM1051" s="587"/>
      <c r="AN1051" s="626"/>
      <c r="AO1051" s="627"/>
      <c r="AP1051" s="544"/>
      <c r="AQ1051" s="581"/>
      <c r="AR1051" s="586"/>
      <c r="AS1051" s="587"/>
      <c r="AT1051" s="626"/>
      <c r="AU1051" s="627"/>
      <c r="AV1051" s="628"/>
      <c r="AW1051" s="629"/>
      <c r="AX1051" s="632"/>
      <c r="AY1051" s="633"/>
      <c r="AZ1051" s="626"/>
      <c r="BA1051" s="627"/>
      <c r="BB1051" s="544"/>
      <c r="BC1051" s="581"/>
      <c r="BD1051" s="586"/>
      <c r="BE1051" s="587"/>
      <c r="BF1051" s="626"/>
      <c r="BG1051" s="627"/>
      <c r="BH1051" s="628"/>
      <c r="BI1051" s="629"/>
      <c r="BJ1051" s="632"/>
      <c r="BK1051" s="633"/>
      <c r="BL1051" s="626"/>
      <c r="BM1051" s="627"/>
      <c r="BN1051" s="678"/>
      <c r="BO1051" s="679"/>
      <c r="BP1051" s="680"/>
      <c r="BQ1051" s="677"/>
      <c r="BR1051" s="663"/>
      <c r="BS1051" s="663"/>
      <c r="BT1051" s="15"/>
      <c r="BU1051" s="15"/>
      <c r="BV1051" s="95"/>
    </row>
    <row r="1052" spans="1:74" ht="21.75" customHeight="1" x14ac:dyDescent="0.25">
      <c r="A1052" s="95"/>
      <c r="B1052" s="570" t="str">
        <f>IF(ROSTER!B$46="","",ROSTER!B$46)</f>
        <v/>
      </c>
      <c r="C1052" s="572" t="str">
        <f>IF(ROSTER!C$46="","",ROSTER!C$46)</f>
        <v/>
      </c>
      <c r="D1052" s="573"/>
      <c r="E1052" s="574"/>
      <c r="F1052" s="576">
        <f>IF(E1052="y",1,IF(E1052="S",1,0))</f>
        <v>0</v>
      </c>
      <c r="G1052" s="582">
        <f>IF(E1052="S",1,0)</f>
        <v>0</v>
      </c>
      <c r="H1052" s="578"/>
      <c r="I1052" s="543"/>
      <c r="J1052" s="542"/>
      <c r="K1052" s="580"/>
      <c r="L1052" s="584"/>
      <c r="M1052" s="585"/>
      <c r="N1052" s="588">
        <f>L1052+J1052</f>
        <v>0</v>
      </c>
      <c r="O1052" s="589"/>
      <c r="P1052" s="542"/>
      <c r="Q1052" s="580"/>
      <c r="R1052" s="584"/>
      <c r="S1052" s="585"/>
      <c r="T1052" s="588">
        <f>R1052-P1052</f>
        <v>0</v>
      </c>
      <c r="U1052" s="588"/>
      <c r="V1052" s="542"/>
      <c r="W1052" s="543"/>
      <c r="X1052" s="593"/>
      <c r="Y1052" s="543"/>
      <c r="Z1052" s="542"/>
      <c r="AA1052" s="543"/>
      <c r="AB1052" s="542"/>
      <c r="AC1052" s="543"/>
      <c r="AD1052" s="542"/>
      <c r="AE1052" s="580"/>
      <c r="AF1052" s="584"/>
      <c r="AG1052" s="585"/>
      <c r="AH1052" s="595">
        <f>IF(AD1052=0,0,(AF1052/AD1052)*100)</f>
        <v>0</v>
      </c>
      <c r="AI1052" s="596"/>
      <c r="AJ1052" s="542"/>
      <c r="AK1052" s="580"/>
      <c r="AL1052" s="584"/>
      <c r="AM1052" s="585"/>
      <c r="AN1052" s="595">
        <f>IF(AJ1052=0,0,(AL1052/AJ1052)*100)</f>
        <v>0</v>
      </c>
      <c r="AO1052" s="596"/>
      <c r="AP1052" s="542"/>
      <c r="AQ1052" s="580"/>
      <c r="AR1052" s="584"/>
      <c r="AS1052" s="585"/>
      <c r="AT1052" s="595">
        <f>IF(AP1052=0,0,(AR1052/AP1052)*100)</f>
        <v>0</v>
      </c>
      <c r="AU1052" s="596"/>
      <c r="AV1052" s="599">
        <f>AD1052+AJ1052+AP1052</f>
        <v>0</v>
      </c>
      <c r="AW1052" s="600"/>
      <c r="AX1052" s="630">
        <f>AF1052+AL1052+AR1052</f>
        <v>0</v>
      </c>
      <c r="AY1052" s="631"/>
      <c r="AZ1052" s="595">
        <f>IF(AV1052=0,0,(AX1052/AV1052)*100)</f>
        <v>0</v>
      </c>
      <c r="BA1052" s="596"/>
      <c r="BB1052" s="542"/>
      <c r="BC1052" s="580"/>
      <c r="BD1052" s="584"/>
      <c r="BE1052" s="585"/>
      <c r="BF1052" s="595">
        <f>IF(BB1052=0,0,(BD1052/BB1052)*100)</f>
        <v>0</v>
      </c>
      <c r="BG1052" s="596"/>
      <c r="BH1052" s="599">
        <f>AV1052+BB1052</f>
        <v>0</v>
      </c>
      <c r="BI1052" s="600"/>
      <c r="BJ1052" s="630">
        <f>AX1052+BD1052</f>
        <v>0</v>
      </c>
      <c r="BK1052" s="631"/>
      <c r="BL1052" s="595">
        <f>IF(BH1052=0,0,(BJ1052/BH1052)*100)</f>
        <v>0</v>
      </c>
      <c r="BM1052" s="596"/>
      <c r="BN1052" s="656">
        <f>(AF1052*2)+(AL1052*2)+(AR1052*3)+BD1052</f>
        <v>0</v>
      </c>
      <c r="BO1052" s="657"/>
      <c r="BP1052" s="658"/>
      <c r="BQ1052" s="676">
        <f t="shared" ref="BQ1052" si="1017">IF(BS1052=0,0,50*BR1052/BS1052)</f>
        <v>0</v>
      </c>
      <c r="BR1052" s="662">
        <f t="shared" ref="BR1052" si="1018">(BN1052*BU$1014)+(N1052*BU$1015)+(Z1052*BU$1016)+(R1052*BU$1017)+(X1052*BU$1018)+(AB1052*BU$1019)+(V1052*BU$1024)</f>
        <v>0</v>
      </c>
      <c r="BS1052" s="662">
        <f t="shared" ref="BS1052" si="1019">((BB1052-BD1052)*BU$1021)+((AV1052-AX1052)*BU$1020)+(H1052*BU$1022)+(P1052*BU$1023)</f>
        <v>0</v>
      </c>
      <c r="BT1052" s="15"/>
      <c r="BU1052" s="15"/>
      <c r="BV1052" s="95"/>
    </row>
    <row r="1053" spans="1:74" ht="22.5" customHeight="1" thickBot="1" x14ac:dyDescent="0.3">
      <c r="A1053" s="95"/>
      <c r="B1053" s="571"/>
      <c r="C1053" s="642" t="str">
        <f>IF(ROSTER!D$46="","",ROSTER!D$46)</f>
        <v/>
      </c>
      <c r="D1053" s="643"/>
      <c r="E1053" s="575"/>
      <c r="F1053" s="577"/>
      <c r="G1053" s="583"/>
      <c r="H1053" s="579"/>
      <c r="I1053" s="545"/>
      <c r="J1053" s="544"/>
      <c r="K1053" s="581"/>
      <c r="L1053" s="586"/>
      <c r="M1053" s="587"/>
      <c r="N1053" s="590" t="s">
        <v>16</v>
      </c>
      <c r="O1053" s="591"/>
      <c r="P1053" s="544"/>
      <c r="Q1053" s="581"/>
      <c r="R1053" s="586"/>
      <c r="S1053" s="587"/>
      <c r="T1053" s="592" t="s">
        <v>16</v>
      </c>
      <c r="U1053" s="592"/>
      <c r="V1053" s="544"/>
      <c r="W1053" s="545"/>
      <c r="X1053" s="594"/>
      <c r="Y1053" s="545"/>
      <c r="Z1053" s="544"/>
      <c r="AA1053" s="545"/>
      <c r="AB1053" s="544"/>
      <c r="AC1053" s="545"/>
      <c r="AD1053" s="544"/>
      <c r="AE1053" s="581"/>
      <c r="AF1053" s="586"/>
      <c r="AG1053" s="587"/>
      <c r="AH1053" s="597"/>
      <c r="AI1053" s="598"/>
      <c r="AJ1053" s="544"/>
      <c r="AK1053" s="581"/>
      <c r="AL1053" s="586"/>
      <c r="AM1053" s="587"/>
      <c r="AN1053" s="597"/>
      <c r="AO1053" s="598"/>
      <c r="AP1053" s="544"/>
      <c r="AQ1053" s="581"/>
      <c r="AR1053" s="586"/>
      <c r="AS1053" s="587"/>
      <c r="AT1053" s="597"/>
      <c r="AU1053" s="598"/>
      <c r="AV1053" s="601"/>
      <c r="AW1053" s="602"/>
      <c r="AX1053" s="701"/>
      <c r="AY1053" s="702"/>
      <c r="AZ1053" s="597"/>
      <c r="BA1053" s="598"/>
      <c r="BB1053" s="544"/>
      <c r="BC1053" s="581"/>
      <c r="BD1053" s="586"/>
      <c r="BE1053" s="587"/>
      <c r="BF1053" s="597"/>
      <c r="BG1053" s="598"/>
      <c r="BH1053" s="601"/>
      <c r="BI1053" s="602"/>
      <c r="BJ1053" s="701"/>
      <c r="BK1053" s="702"/>
      <c r="BL1053" s="597"/>
      <c r="BM1053" s="598"/>
      <c r="BN1053" s="659"/>
      <c r="BO1053" s="660"/>
      <c r="BP1053" s="661"/>
      <c r="BQ1053" s="677"/>
      <c r="BR1053" s="663"/>
      <c r="BS1053" s="663"/>
      <c r="BT1053" s="15"/>
      <c r="BU1053" s="15"/>
      <c r="BV1053" s="95"/>
    </row>
    <row r="1054" spans="1:74" s="21" customFormat="1" ht="33.4" customHeight="1" x14ac:dyDescent="0.45">
      <c r="A1054" s="98"/>
      <c r="B1054" s="612"/>
      <c r="C1054" s="613"/>
      <c r="D1054" s="613" t="s">
        <v>10</v>
      </c>
      <c r="E1054" s="616"/>
      <c r="F1054" s="279"/>
      <c r="G1054" s="279"/>
      <c r="H1054" s="517">
        <f>SUM(H1014:I1053)</f>
        <v>0</v>
      </c>
      <c r="I1054" s="618"/>
      <c r="J1054" s="517">
        <f>SUM(J1014:K1053)</f>
        <v>0</v>
      </c>
      <c r="K1054" s="618"/>
      <c r="L1054" s="620">
        <f>SUM(L1014:M1053)</f>
        <v>0</v>
      </c>
      <c r="M1054" s="621"/>
      <c r="N1054" s="548">
        <f>L1054+J1054</f>
        <v>0</v>
      </c>
      <c r="O1054" s="518"/>
      <c r="P1054" s="620">
        <f>SUM(P1014:Q1053)</f>
        <v>0</v>
      </c>
      <c r="Q1054" s="618"/>
      <c r="R1054" s="620">
        <f>SUM(R1014:S1053)</f>
        <v>0</v>
      </c>
      <c r="S1054" s="621"/>
      <c r="T1054" s="548">
        <f>R1054-P1054</f>
        <v>0</v>
      </c>
      <c r="U1054" s="518"/>
      <c r="V1054" s="517">
        <f>SUM(V1014:W1053)</f>
        <v>0</v>
      </c>
      <c r="W1054" s="518"/>
      <c r="X1054" s="621">
        <f>SUM(X1014:Y1053)</f>
        <v>0</v>
      </c>
      <c r="Y1054" s="621"/>
      <c r="Z1054" s="517">
        <f>SUM(Z1014:AA1053)</f>
        <v>0</v>
      </c>
      <c r="AA1054" s="518"/>
      <c r="AB1054" s="517">
        <f>SUM(AB1014:AC1053)</f>
        <v>0</v>
      </c>
      <c r="AC1054" s="518"/>
      <c r="AD1054" s="621">
        <f>SUM(AD1014:AE1053)</f>
        <v>0</v>
      </c>
      <c r="AE1054" s="618"/>
      <c r="AF1054" s="620">
        <f>SUM(AF1014:AG1053)</f>
        <v>0</v>
      </c>
      <c r="AG1054" s="621"/>
      <c r="AH1054" s="548">
        <f>IF(AD1054=0,0,(AF1054/AD1054)*100)</f>
        <v>0</v>
      </c>
      <c r="AI1054" s="518"/>
      <c r="AJ1054" s="620">
        <f>SUM(AJ1014:AK1053)</f>
        <v>0</v>
      </c>
      <c r="AK1054" s="618"/>
      <c r="AL1054" s="620">
        <f>SUM(AL1014:AM1053)</f>
        <v>0</v>
      </c>
      <c r="AM1054" s="621"/>
      <c r="AN1054" s="548">
        <f>IF(AJ1054=0,0,(AL1054/AJ1054)*100)</f>
        <v>0</v>
      </c>
      <c r="AO1054" s="518"/>
      <c r="AP1054" s="620">
        <f>SUM(AP1014:AQ1053)</f>
        <v>0</v>
      </c>
      <c r="AQ1054" s="618"/>
      <c r="AR1054" s="620">
        <f>SUM(AR1014:AS1053)</f>
        <v>0</v>
      </c>
      <c r="AS1054" s="621"/>
      <c r="AT1054" s="548">
        <f>IF(AP1054=0,0,(AR1054/AP1054)*100)</f>
        <v>0</v>
      </c>
      <c r="AU1054" s="518"/>
      <c r="AV1054" s="517">
        <f>AD1054+AJ1054+AP1054</f>
        <v>0</v>
      </c>
      <c r="AW1054" s="618"/>
      <c r="AX1054" s="620">
        <f>AF1054+AL1054+AR1054</f>
        <v>0</v>
      </c>
      <c r="AY1054" s="624"/>
      <c r="AZ1054" s="548">
        <f>IF(AV1054=0,0,(AX1054/AV1054)*100)</f>
        <v>0</v>
      </c>
      <c r="BA1054" s="518"/>
      <c r="BB1054" s="620">
        <f>SUM(BB1014:BC1053)</f>
        <v>0</v>
      </c>
      <c r="BC1054" s="618"/>
      <c r="BD1054" s="620">
        <f>SUM(BD1014:BE1053)</f>
        <v>0</v>
      </c>
      <c r="BE1054" s="621"/>
      <c r="BF1054" s="548">
        <f>IF(BB1054=0,0,(BD1054/BB1054)*100)</f>
        <v>0</v>
      </c>
      <c r="BG1054" s="518"/>
      <c r="BH1054" s="517">
        <f>AV1054+BB1054</f>
        <v>0</v>
      </c>
      <c r="BI1054" s="618"/>
      <c r="BJ1054" s="620">
        <f>AX1054+BD1054</f>
        <v>0</v>
      </c>
      <c r="BK1054" s="624"/>
      <c r="BL1054" s="548">
        <f>IF(BH1054=0,0,(BJ1054/BH1054)*100)</f>
        <v>0</v>
      </c>
      <c r="BM1054" s="664"/>
      <c r="BN1054" s="666">
        <f>SUM(BN1014:BP1053)</f>
        <v>0</v>
      </c>
      <c r="BO1054" s="667"/>
      <c r="BP1054" s="668"/>
      <c r="BQ1054" s="681">
        <f>SUM(BQ1014:BQ1053)</f>
        <v>0</v>
      </c>
      <c r="BR1054" s="685">
        <f t="shared" ref="BR1054" si="1020">(BN1054*BU$1014)+(N1054*BU$1015)+(Z1054*BU$1016)+(R1054*BU$1017)+(X1054*BU$1018)+(AB1054*BU$1019)+(V1054*BU$1024)</f>
        <v>0</v>
      </c>
      <c r="BS1054" s="683">
        <f t="shared" ref="BS1054" si="1021">((BB1054-BD1054)*BU$1021)+((AV1054-AX1054)*BU$1020)+(H1054*BU$1022)+(P1054*BU$1023)</f>
        <v>0</v>
      </c>
      <c r="BT1054" s="20"/>
      <c r="BU1054" s="20"/>
      <c r="BV1054" s="98"/>
    </row>
    <row r="1055" spans="1:74" s="21" customFormat="1" ht="33.950000000000003" customHeight="1" thickBot="1" x14ac:dyDescent="0.5">
      <c r="A1055" s="98"/>
      <c r="B1055" s="614"/>
      <c r="C1055" s="615"/>
      <c r="D1055" s="615"/>
      <c r="E1055" s="617"/>
      <c r="F1055" s="280"/>
      <c r="G1055" s="280"/>
      <c r="H1055" s="519"/>
      <c r="I1055" s="619"/>
      <c r="J1055" s="519"/>
      <c r="K1055" s="619"/>
      <c r="L1055" s="622"/>
      <c r="M1055" s="623"/>
      <c r="N1055" s="549" t="s">
        <v>16</v>
      </c>
      <c r="O1055" s="520"/>
      <c r="P1055" s="622"/>
      <c r="Q1055" s="619"/>
      <c r="R1055" s="622"/>
      <c r="S1055" s="623"/>
      <c r="T1055" s="549" t="s">
        <v>16</v>
      </c>
      <c r="U1055" s="520"/>
      <c r="V1055" s="519"/>
      <c r="W1055" s="520"/>
      <c r="X1055" s="623"/>
      <c r="Y1055" s="623"/>
      <c r="Z1055" s="519"/>
      <c r="AA1055" s="520"/>
      <c r="AB1055" s="519"/>
      <c r="AC1055" s="520"/>
      <c r="AD1055" s="623"/>
      <c r="AE1055" s="619"/>
      <c r="AF1055" s="622"/>
      <c r="AG1055" s="623"/>
      <c r="AH1055" s="549"/>
      <c r="AI1055" s="520"/>
      <c r="AJ1055" s="622"/>
      <c r="AK1055" s="619"/>
      <c r="AL1055" s="622"/>
      <c r="AM1055" s="623"/>
      <c r="AN1055" s="549"/>
      <c r="AO1055" s="520"/>
      <c r="AP1055" s="622"/>
      <c r="AQ1055" s="619"/>
      <c r="AR1055" s="622"/>
      <c r="AS1055" s="623"/>
      <c r="AT1055" s="549"/>
      <c r="AU1055" s="520"/>
      <c r="AV1055" s="519"/>
      <c r="AW1055" s="619"/>
      <c r="AX1055" s="622"/>
      <c r="AY1055" s="625"/>
      <c r="AZ1055" s="549"/>
      <c r="BA1055" s="520"/>
      <c r="BB1055" s="622"/>
      <c r="BC1055" s="619"/>
      <c r="BD1055" s="622"/>
      <c r="BE1055" s="623"/>
      <c r="BF1055" s="549"/>
      <c r="BG1055" s="520"/>
      <c r="BH1055" s="519"/>
      <c r="BI1055" s="619"/>
      <c r="BJ1055" s="622"/>
      <c r="BK1055" s="625"/>
      <c r="BL1055" s="549"/>
      <c r="BM1055" s="665"/>
      <c r="BN1055" s="669"/>
      <c r="BO1055" s="670"/>
      <c r="BP1055" s="671"/>
      <c r="BQ1055" s="682"/>
      <c r="BR1055" s="686"/>
      <c r="BS1055" s="684"/>
      <c r="BT1055" s="20"/>
      <c r="BU1055" s="20"/>
      <c r="BV1055" s="98"/>
    </row>
    <row r="1056" spans="1:74" s="21" customFormat="1" ht="33" customHeight="1" thickBot="1" x14ac:dyDescent="0.5">
      <c r="A1056" s="98"/>
      <c r="B1056" s="612"/>
      <c r="C1056" s="613"/>
      <c r="D1056" s="613" t="s">
        <v>13</v>
      </c>
      <c r="E1056" s="616"/>
      <c r="F1056" s="281"/>
      <c r="G1056" s="282"/>
      <c r="H1056" s="528"/>
      <c r="I1056" s="636"/>
      <c r="J1056" s="528"/>
      <c r="K1056" s="636"/>
      <c r="L1056" s="638"/>
      <c r="M1056" s="639"/>
      <c r="N1056" s="548">
        <f>J1056+L1056</f>
        <v>0</v>
      </c>
      <c r="O1056" s="518"/>
      <c r="P1056" s="638"/>
      <c r="Q1056" s="636"/>
      <c r="R1056" s="638"/>
      <c r="S1056" s="639"/>
      <c r="T1056" s="548">
        <f>R1056-P1056</f>
        <v>0</v>
      </c>
      <c r="U1056" s="518"/>
      <c r="V1056" s="528"/>
      <c r="W1056" s="529"/>
      <c r="X1056" s="528"/>
      <c r="Y1056" s="529"/>
      <c r="Z1056" s="528"/>
      <c r="AA1056" s="529"/>
      <c r="AB1056" s="528"/>
      <c r="AC1056" s="529"/>
      <c r="AD1056" s="639"/>
      <c r="AE1056" s="636"/>
      <c r="AF1056" s="638"/>
      <c r="AG1056" s="639"/>
      <c r="AH1056" s="548">
        <f>IF(AD1056=0,0,(AF1056/AD1056)*100)</f>
        <v>0</v>
      </c>
      <c r="AI1056" s="518"/>
      <c r="AJ1056" s="638"/>
      <c r="AK1056" s="636"/>
      <c r="AL1056" s="638"/>
      <c r="AM1056" s="639"/>
      <c r="AN1056" s="548">
        <f>IF(AJ1056=0,0,(AL1056/AJ1056)*100)</f>
        <v>0</v>
      </c>
      <c r="AO1056" s="518"/>
      <c r="AP1056" s="638"/>
      <c r="AQ1056" s="636"/>
      <c r="AR1056" s="638"/>
      <c r="AS1056" s="639"/>
      <c r="AT1056" s="548">
        <f>IF(AP1056=0,0,(AR1056/AP1056)*100)</f>
        <v>0</v>
      </c>
      <c r="AU1056" s="518"/>
      <c r="AV1056" s="517">
        <f>AD1056+AJ1056+AP1056</f>
        <v>0</v>
      </c>
      <c r="AW1056" s="618"/>
      <c r="AX1056" s="620">
        <f>AF1056+AL1056+AR1056</f>
        <v>0</v>
      </c>
      <c r="AY1056" s="624"/>
      <c r="AZ1056" s="548">
        <f>IF(AV1056=0,0,(AX1056/AV1056)*100)</f>
        <v>0</v>
      </c>
      <c r="BA1056" s="518"/>
      <c r="BB1056" s="638"/>
      <c r="BC1056" s="636"/>
      <c r="BD1056" s="638"/>
      <c r="BE1056" s="639"/>
      <c r="BF1056" s="548">
        <f>IF(BB1056=0,0,(BD1056/BB1056)*100)</f>
        <v>0</v>
      </c>
      <c r="BG1056" s="518"/>
      <c r="BH1056" s="517">
        <f>AV1056+BB1056</f>
        <v>0</v>
      </c>
      <c r="BI1056" s="618"/>
      <c r="BJ1056" s="620">
        <f>AX1056+BD1056</f>
        <v>0</v>
      </c>
      <c r="BK1056" s="624"/>
      <c r="BL1056" s="548">
        <f>IF(BH1056=0,0,(BJ1056/BH1056)*100)</f>
        <v>0</v>
      </c>
      <c r="BM1056" s="664"/>
      <c r="BN1056" s="693">
        <f>(AF1056*2)+(AL1056*2)+(AR1056*3)+BD1056</f>
        <v>0</v>
      </c>
      <c r="BO1056" s="694"/>
      <c r="BP1056" s="695"/>
      <c r="BQ1056" s="699"/>
      <c r="BR1056" s="283"/>
      <c r="BS1056" s="284"/>
      <c r="BT1056" s="20"/>
      <c r="BU1056" s="20"/>
      <c r="BV1056" s="98"/>
    </row>
    <row r="1057" spans="1:79" s="21" customFormat="1" ht="33.75" customHeight="1" thickBot="1" x14ac:dyDescent="0.5">
      <c r="A1057" s="98"/>
      <c r="B1057" s="285"/>
      <c r="C1057" s="286"/>
      <c r="D1057" s="634"/>
      <c r="E1057" s="635"/>
      <c r="F1057" s="287"/>
      <c r="G1057" s="287"/>
      <c r="H1057" s="530"/>
      <c r="I1057" s="637"/>
      <c r="J1057" s="530"/>
      <c r="K1057" s="637"/>
      <c r="L1057" s="640"/>
      <c r="M1057" s="641"/>
      <c r="N1057" s="549">
        <f>IF((N1054+N1056)=0,0,N1054/(N1054+N1056)*100)</f>
        <v>0</v>
      </c>
      <c r="O1057" s="520"/>
      <c r="P1057" s="640"/>
      <c r="Q1057" s="637"/>
      <c r="R1057" s="640"/>
      <c r="S1057" s="641"/>
      <c r="T1057" s="549"/>
      <c r="U1057" s="520"/>
      <c r="V1057" s="530"/>
      <c r="W1057" s="531"/>
      <c r="X1057" s="530"/>
      <c r="Y1057" s="531"/>
      <c r="Z1057" s="530"/>
      <c r="AA1057" s="531"/>
      <c r="AB1057" s="530"/>
      <c r="AC1057" s="531"/>
      <c r="AD1057" s="641"/>
      <c r="AE1057" s="637"/>
      <c r="AF1057" s="640"/>
      <c r="AG1057" s="641"/>
      <c r="AH1057" s="549"/>
      <c r="AI1057" s="520"/>
      <c r="AJ1057" s="640"/>
      <c r="AK1057" s="637"/>
      <c r="AL1057" s="640"/>
      <c r="AM1057" s="641"/>
      <c r="AN1057" s="549"/>
      <c r="AO1057" s="520"/>
      <c r="AP1057" s="640"/>
      <c r="AQ1057" s="637"/>
      <c r="AR1057" s="640"/>
      <c r="AS1057" s="641"/>
      <c r="AT1057" s="549"/>
      <c r="AU1057" s="520"/>
      <c r="AV1057" s="519"/>
      <c r="AW1057" s="619"/>
      <c r="AX1057" s="622"/>
      <c r="AY1057" s="625"/>
      <c r="AZ1057" s="549"/>
      <c r="BA1057" s="520"/>
      <c r="BB1057" s="640"/>
      <c r="BC1057" s="637"/>
      <c r="BD1057" s="640"/>
      <c r="BE1057" s="641"/>
      <c r="BF1057" s="549"/>
      <c r="BG1057" s="520"/>
      <c r="BH1057" s="519"/>
      <c r="BI1057" s="619"/>
      <c r="BJ1057" s="622"/>
      <c r="BK1057" s="625"/>
      <c r="BL1057" s="549"/>
      <c r="BM1057" s="665"/>
      <c r="BN1057" s="696"/>
      <c r="BO1057" s="697"/>
      <c r="BP1057" s="698"/>
      <c r="BQ1057" s="700"/>
      <c r="BR1057" s="79"/>
      <c r="BS1057" s="79"/>
      <c r="BT1057" s="20"/>
      <c r="BU1057" s="20"/>
      <c r="BV1057" s="98"/>
    </row>
    <row r="1058" spans="1:79" ht="16.5" customHeight="1" thickTop="1" thickBot="1" x14ac:dyDescent="0.5">
      <c r="A1058" s="95"/>
      <c r="B1058" s="288"/>
      <c r="C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289"/>
      <c r="AI1058" s="289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  <c r="BI1058" s="70"/>
      <c r="BJ1058" s="70"/>
      <c r="BK1058" s="70"/>
      <c r="BL1058" s="70"/>
      <c r="BM1058" s="70"/>
      <c r="BN1058" s="70"/>
      <c r="BO1058" s="70"/>
      <c r="BP1058" s="70"/>
      <c r="BQ1058" s="89"/>
      <c r="BR1058" s="674">
        <f>IF((J1054+L1056)=0,0,(J1054/(J1054+L1056)*100)%)</f>
        <v>0</v>
      </c>
      <c r="BS1058" s="675"/>
      <c r="BT1058" s="674">
        <f>IF((L1054+J1056)=0,0,(L1054/(L1054+J1056)*100)%)</f>
        <v>0</v>
      </c>
      <c r="BU1058" s="675"/>
      <c r="BV1058" s="95"/>
    </row>
    <row r="1059" spans="1:79" s="23" customFormat="1" ht="79.5" customHeight="1" thickTop="1" thickBot="1" x14ac:dyDescent="0.55000000000000004">
      <c r="A1059" s="99"/>
      <c r="B1059" s="565" t="s">
        <v>64</v>
      </c>
      <c r="C1059" s="566"/>
      <c r="D1059" s="113"/>
      <c r="E1059" s="532" t="s">
        <v>54</v>
      </c>
      <c r="F1059" s="532"/>
      <c r="G1059" s="532"/>
      <c r="H1059" s="532"/>
      <c r="I1059" s="94"/>
      <c r="J1059" s="533"/>
      <c r="K1059" s="534"/>
      <c r="L1059" s="535"/>
      <c r="M1059" s="290"/>
      <c r="N1059" s="533"/>
      <c r="O1059" s="534"/>
      <c r="P1059" s="535"/>
      <c r="Q1059" s="536" t="s">
        <v>47</v>
      </c>
      <c r="R1059" s="537"/>
      <c r="S1059" s="537"/>
      <c r="T1059" s="538"/>
      <c r="U1059" s="533"/>
      <c r="V1059" s="534"/>
      <c r="W1059" s="535"/>
      <c r="X1059" s="290"/>
      <c r="Y1059" s="533"/>
      <c r="Z1059" s="534"/>
      <c r="AA1059" s="535"/>
      <c r="AB1059" s="536" t="s">
        <v>49</v>
      </c>
      <c r="AC1059" s="537"/>
      <c r="AD1059" s="537"/>
      <c r="AE1059" s="538"/>
      <c r="AF1059" s="533"/>
      <c r="AG1059" s="534"/>
      <c r="AH1059" s="535"/>
      <c r="AI1059" s="290"/>
      <c r="AJ1059" s="533"/>
      <c r="AK1059" s="534"/>
      <c r="AL1059" s="535"/>
      <c r="AM1059" s="536" t="s">
        <v>53</v>
      </c>
      <c r="AN1059" s="537"/>
      <c r="AO1059" s="537"/>
      <c r="AP1059" s="538"/>
      <c r="AQ1059" s="533"/>
      <c r="AR1059" s="534"/>
      <c r="AS1059" s="535"/>
      <c r="AT1059" s="72"/>
      <c r="AU1059" s="533"/>
      <c r="AV1059" s="534"/>
      <c r="AW1059" s="535"/>
      <c r="AX1059" s="291"/>
      <c r="AY1059" s="291"/>
      <c r="AZ1059" s="291"/>
      <c r="BA1059" s="291"/>
      <c r="BB1059" s="567" t="s">
        <v>20</v>
      </c>
      <c r="BC1059" s="567"/>
      <c r="BD1059" s="567"/>
      <c r="BE1059" s="567"/>
      <c r="BF1059" s="568"/>
      <c r="BG1059" s="539">
        <f>BN1054</f>
        <v>0</v>
      </c>
      <c r="BH1059" s="540"/>
      <c r="BI1059" s="541"/>
      <c r="BJ1059" s="292"/>
      <c r="BK1059" s="539">
        <f>BN1056</f>
        <v>0</v>
      </c>
      <c r="BL1059" s="540"/>
      <c r="BM1059" s="541"/>
      <c r="BN1059" s="73"/>
      <c r="BO1059" s="73"/>
      <c r="BP1059" s="73"/>
      <c r="BQ1059" s="90"/>
      <c r="BR1059" s="24"/>
      <c r="BS1059" s="24"/>
      <c r="BT1059" s="22"/>
      <c r="BU1059" s="22"/>
      <c r="BV1059" s="99"/>
    </row>
    <row r="1060" spans="1:79" ht="15.6" customHeight="1" thickTop="1" thickBot="1" x14ac:dyDescent="0.55000000000000004">
      <c r="A1060" s="95"/>
      <c r="B1060" s="293"/>
      <c r="C1060" s="67"/>
      <c r="D1060" s="67"/>
      <c r="E1060" s="294"/>
      <c r="F1060" s="295"/>
      <c r="G1060" s="295"/>
      <c r="H1060" s="94"/>
      <c r="I1060" s="94"/>
      <c r="J1060" s="296"/>
      <c r="K1060" s="296"/>
      <c r="L1060" s="296"/>
      <c r="M1060" s="296"/>
      <c r="N1060" s="296"/>
      <c r="O1060" s="296"/>
      <c r="P1060" s="296"/>
      <c r="Q1060" s="295"/>
      <c r="R1060" s="295"/>
      <c r="S1060" s="295"/>
      <c r="T1060" s="295"/>
      <c r="U1060" s="296"/>
      <c r="V1060" s="296"/>
      <c r="W1060" s="296"/>
      <c r="X1060" s="297"/>
      <c r="Y1060" s="296"/>
      <c r="Z1060" s="296"/>
      <c r="AA1060" s="296"/>
      <c r="AB1060" s="295"/>
      <c r="AC1060" s="295"/>
      <c r="AD1060" s="295"/>
      <c r="AE1060" s="295"/>
      <c r="AF1060" s="296"/>
      <c r="AG1060" s="296"/>
      <c r="AH1060" s="296"/>
      <c r="AI1060" s="296"/>
      <c r="AJ1060" s="297"/>
      <c r="AK1060" s="297"/>
      <c r="AL1060" s="296"/>
      <c r="AM1060" s="295"/>
      <c r="AN1060" s="295"/>
      <c r="AO1060" s="295"/>
      <c r="AP1060" s="295"/>
      <c r="AQ1060" s="296"/>
      <c r="AR1060" s="296"/>
      <c r="AS1060" s="296"/>
      <c r="AT1060" s="296"/>
      <c r="AU1060" s="296"/>
      <c r="AV1060" s="72"/>
      <c r="AW1060" s="72"/>
      <c r="AX1060" s="74"/>
      <c r="AY1060" s="74"/>
      <c r="AZ1060" s="74"/>
      <c r="BA1060" s="74"/>
      <c r="BB1060" s="295"/>
      <c r="BC1060" s="298"/>
      <c r="BD1060" s="298"/>
      <c r="BE1060" s="299"/>
      <c r="BF1060" s="300"/>
      <c r="BG1060" s="301"/>
      <c r="BH1060" s="301"/>
      <c r="BI1060" s="72"/>
      <c r="BJ1060" s="302"/>
      <c r="BK1060" s="303"/>
      <c r="BL1060" s="303"/>
      <c r="BM1060" s="72"/>
      <c r="BN1060" s="74"/>
      <c r="BO1060" s="74"/>
      <c r="BP1060" s="74"/>
      <c r="BQ1060" s="91"/>
      <c r="BR1060" s="25"/>
      <c r="BS1060" s="25"/>
      <c r="BT1060" s="15"/>
      <c r="BU1060" s="15"/>
      <c r="BV1060" s="95"/>
    </row>
    <row r="1061" spans="1:79" s="23" customFormat="1" ht="79.5" customHeight="1" thickTop="1" thickBot="1" x14ac:dyDescent="0.55000000000000004">
      <c r="A1061" s="99"/>
      <c r="B1061" s="569" t="s">
        <v>46</v>
      </c>
      <c r="C1061" s="567"/>
      <c r="D1061" s="113"/>
      <c r="E1061" s="532" t="s">
        <v>55</v>
      </c>
      <c r="F1061" s="532"/>
      <c r="G1061" s="532"/>
      <c r="H1061" s="532"/>
      <c r="I1061" s="94"/>
      <c r="J1061" s="539">
        <f>J1059</f>
        <v>0</v>
      </c>
      <c r="K1061" s="540"/>
      <c r="L1061" s="541"/>
      <c r="M1061" s="290"/>
      <c r="N1061" s="539">
        <f>N1059</f>
        <v>0</v>
      </c>
      <c r="O1061" s="540"/>
      <c r="P1061" s="541"/>
      <c r="Q1061" s="536" t="s">
        <v>51</v>
      </c>
      <c r="R1061" s="537"/>
      <c r="S1061" s="537"/>
      <c r="T1061" s="538"/>
      <c r="U1061" s="539">
        <f>U1059-J1059</f>
        <v>0</v>
      </c>
      <c r="V1061" s="540"/>
      <c r="W1061" s="541"/>
      <c r="X1061" s="290"/>
      <c r="Y1061" s="539">
        <f>Y1059-N1059</f>
        <v>0</v>
      </c>
      <c r="Z1061" s="540"/>
      <c r="AA1061" s="541"/>
      <c r="AB1061" s="536" t="s">
        <v>50</v>
      </c>
      <c r="AC1061" s="537"/>
      <c r="AD1061" s="537"/>
      <c r="AE1061" s="538"/>
      <c r="AF1061" s="539">
        <f>AF1059-U1059</f>
        <v>0</v>
      </c>
      <c r="AG1061" s="540"/>
      <c r="AH1061" s="541"/>
      <c r="AI1061" s="290"/>
      <c r="AJ1061" s="539">
        <f>AJ1059-Y1059</f>
        <v>0</v>
      </c>
      <c r="AK1061" s="540"/>
      <c r="AL1061" s="541"/>
      <c r="AM1061" s="536" t="s">
        <v>52</v>
      </c>
      <c r="AN1061" s="537"/>
      <c r="AO1061" s="537"/>
      <c r="AP1061" s="538"/>
      <c r="AQ1061" s="539">
        <f>AQ1059-AF1059</f>
        <v>0</v>
      </c>
      <c r="AR1061" s="540"/>
      <c r="AS1061" s="541"/>
      <c r="AT1061" s="72"/>
      <c r="AU1061" s="539">
        <f>AU1059-AJ1059</f>
        <v>0</v>
      </c>
      <c r="AV1061" s="540"/>
      <c r="AW1061" s="541"/>
      <c r="AX1061" s="291"/>
      <c r="AY1061" s="291"/>
      <c r="AZ1061" s="291"/>
      <c r="BA1061" s="291"/>
      <c r="BB1061" s="567" t="s">
        <v>45</v>
      </c>
      <c r="BC1061" s="567"/>
      <c r="BD1061" s="567"/>
      <c r="BE1061" s="567"/>
      <c r="BF1061" s="568"/>
      <c r="BG1061" s="539">
        <f>BG1059-AQ1059</f>
        <v>0</v>
      </c>
      <c r="BH1061" s="540"/>
      <c r="BI1061" s="541"/>
      <c r="BJ1061" s="304"/>
      <c r="BK1061" s="539">
        <f>BK1059-AU1059</f>
        <v>0</v>
      </c>
      <c r="BL1061" s="540"/>
      <c r="BM1061" s="541"/>
      <c r="BN1061" s="73"/>
      <c r="BO1061" s="73"/>
      <c r="BP1061" s="73"/>
      <c r="BQ1061" s="90"/>
      <c r="BR1061" s="24"/>
      <c r="BS1061" s="24"/>
      <c r="BT1061" s="22"/>
      <c r="BU1061" s="22"/>
      <c r="BV1061" s="99"/>
      <c r="BY1061" s="21"/>
    </row>
    <row r="1062" spans="1:79" ht="18.75" customHeight="1" thickTop="1" thickBot="1" x14ac:dyDescent="0.5">
      <c r="A1062" s="95"/>
      <c r="B1062" s="305"/>
      <c r="C1062" s="71"/>
      <c r="D1062" s="71"/>
      <c r="E1062" s="71"/>
      <c r="F1062" s="92"/>
      <c r="G1062" s="92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  <c r="AA1062" s="71"/>
      <c r="AB1062" s="71"/>
      <c r="AC1062" s="71"/>
      <c r="AD1062" s="71"/>
      <c r="AE1062" s="71"/>
      <c r="AF1062" s="71"/>
      <c r="AG1062" s="71"/>
      <c r="AH1062" s="306"/>
      <c r="AI1062" s="306"/>
      <c r="AJ1062" s="7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03" t="s">
        <v>153</v>
      </c>
      <c r="BD1062" s="703"/>
      <c r="BE1062" s="703"/>
      <c r="BF1062" s="703"/>
      <c r="BG1062" s="703"/>
      <c r="BH1062" s="703"/>
      <c r="BI1062" s="703"/>
      <c r="BJ1062" s="703"/>
      <c r="BK1062" s="703"/>
      <c r="BL1062" s="703"/>
      <c r="BM1062" s="703"/>
      <c r="BN1062" s="703"/>
      <c r="BO1062" s="703"/>
      <c r="BP1062" s="703"/>
      <c r="BQ1062" s="318"/>
      <c r="BR1062" s="319"/>
      <c r="BS1062" s="319"/>
      <c r="BT1062" s="15"/>
      <c r="BU1062" s="15"/>
      <c r="BV1062" s="95"/>
    </row>
    <row r="1063" spans="1:79" s="93" customFormat="1" ht="13.5" customHeight="1" thickTop="1" x14ac:dyDescent="0.45">
      <c r="A1063" s="95"/>
      <c r="B1063" s="99"/>
      <c r="C1063" s="95"/>
      <c r="D1063" s="95"/>
      <c r="E1063" s="95"/>
      <c r="F1063" s="96"/>
      <c r="G1063" s="96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254"/>
      <c r="AI1063" s="254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5"/>
      <c r="BL1063" s="95"/>
      <c r="BM1063" s="95"/>
      <c r="BN1063" s="95"/>
      <c r="BO1063" s="95"/>
      <c r="BP1063" s="95"/>
      <c r="BQ1063" s="97"/>
      <c r="BR1063" s="97"/>
      <c r="BS1063" s="97"/>
      <c r="BT1063" s="95"/>
      <c r="BU1063" s="95"/>
      <c r="BV1063" s="95"/>
    </row>
    <row r="1064" spans="1:79" s="17" customFormat="1" ht="33.75" x14ac:dyDescent="0.5">
      <c r="A1064" s="255"/>
      <c r="B1064" s="604" t="s">
        <v>9</v>
      </c>
      <c r="C1064" s="604"/>
      <c r="D1064" s="604"/>
      <c r="E1064" s="604"/>
      <c r="F1064" s="604"/>
      <c r="G1064" s="604"/>
      <c r="H1064" s="604"/>
      <c r="I1064" s="604"/>
      <c r="J1064" s="604"/>
      <c r="K1064" s="604"/>
      <c r="L1064" s="604"/>
      <c r="M1064" s="604"/>
      <c r="N1064" s="604"/>
      <c r="O1064" s="604"/>
      <c r="P1064" s="604"/>
      <c r="Q1064" s="604"/>
      <c r="R1064" s="604"/>
      <c r="S1064" s="604"/>
      <c r="T1064" s="604"/>
      <c r="U1064" s="604"/>
      <c r="V1064" s="604"/>
      <c r="W1064" s="604"/>
      <c r="X1064" s="604"/>
      <c r="Y1064" s="604"/>
      <c r="Z1064" s="604"/>
      <c r="AA1064" s="604"/>
      <c r="AB1064" s="604"/>
      <c r="AC1064" s="604"/>
      <c r="AD1064" s="604"/>
      <c r="AE1064" s="604"/>
      <c r="AF1064" s="604"/>
      <c r="AG1064" s="604"/>
      <c r="AH1064" s="604"/>
      <c r="AI1064" s="604"/>
      <c r="AJ1064" s="604"/>
      <c r="AK1064" s="604"/>
      <c r="AL1064" s="604"/>
      <c r="AM1064" s="604"/>
      <c r="AN1064" s="604"/>
      <c r="AO1064" s="604"/>
      <c r="AP1064" s="604"/>
      <c r="AQ1064" s="604"/>
      <c r="AR1064" s="604"/>
      <c r="AS1064" s="604"/>
      <c r="AT1064" s="604"/>
      <c r="AU1064" s="604"/>
      <c r="AV1064" s="604"/>
      <c r="AW1064" s="604"/>
      <c r="AX1064" s="604"/>
      <c r="AY1064" s="604"/>
      <c r="AZ1064" s="604"/>
      <c r="BA1064" s="604"/>
      <c r="BB1064" s="604"/>
      <c r="BC1064" s="604"/>
      <c r="BD1064" s="604"/>
      <c r="BE1064" s="604"/>
      <c r="BF1064" s="604"/>
      <c r="BG1064" s="604"/>
      <c r="BH1064" s="604"/>
      <c r="BI1064" s="604"/>
      <c r="BJ1064" s="604"/>
      <c r="BK1064" s="604"/>
      <c r="BL1064" s="604"/>
      <c r="BM1064" s="604"/>
      <c r="BN1064" s="604"/>
      <c r="BO1064" s="604"/>
      <c r="BP1064" s="604"/>
      <c r="BQ1064" s="256"/>
      <c r="BR1064" s="256"/>
      <c r="BS1064" s="256"/>
      <c r="BT1064" s="257"/>
      <c r="BU1064" s="257"/>
      <c r="BV1064" s="255"/>
    </row>
    <row r="1065" spans="1:79" ht="10.9" customHeight="1" x14ac:dyDescent="0.45">
      <c r="A1065" s="95"/>
      <c r="B1065" s="258"/>
      <c r="C1065" s="62"/>
      <c r="D1065" s="62"/>
      <c r="E1065" s="62"/>
      <c r="F1065" s="63"/>
      <c r="G1065" s="63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259"/>
      <c r="AI1065" s="259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94"/>
      <c r="BQ1065" s="87"/>
      <c r="BR1065" s="94"/>
      <c r="BS1065" s="94"/>
      <c r="BT1065" s="15"/>
      <c r="BU1065" s="15"/>
      <c r="BV1065" s="95"/>
    </row>
    <row r="1066" spans="1:79" s="18" customFormat="1" ht="36.75" customHeight="1" x14ac:dyDescent="0.45">
      <c r="A1066" s="260"/>
      <c r="B1066" s="258"/>
      <c r="C1066" s="261"/>
      <c r="D1066" s="262" t="s">
        <v>10</v>
      </c>
      <c r="E1066" s="605" t="str">
        <f>IF(ROSTER!D$3="","",ROSTER!D$3)</f>
        <v/>
      </c>
      <c r="F1066" s="605"/>
      <c r="G1066" s="605"/>
      <c r="H1066" s="605"/>
      <c r="I1066" s="605"/>
      <c r="J1066" s="605"/>
      <c r="K1066" s="605"/>
      <c r="L1066" s="605"/>
      <c r="M1066" s="605"/>
      <c r="N1066" s="605"/>
      <c r="O1066" s="605"/>
      <c r="P1066" s="605"/>
      <c r="Q1066" s="605"/>
      <c r="R1066" s="605"/>
      <c r="S1066" s="605"/>
      <c r="T1066" s="605"/>
      <c r="U1066" s="605"/>
      <c r="V1066" s="605"/>
      <c r="W1066" s="605"/>
      <c r="X1066" s="605"/>
      <c r="Y1066" s="605"/>
      <c r="Z1066" s="605"/>
      <c r="AA1066" s="605"/>
      <c r="AB1066" s="605"/>
      <c r="AC1066" s="605"/>
      <c r="AD1066" s="605"/>
      <c r="AE1066" s="605"/>
      <c r="AF1066" s="316"/>
      <c r="AG1066" s="606" t="s">
        <v>11</v>
      </c>
      <c r="AH1066" s="606"/>
      <c r="AI1066" s="606"/>
      <c r="AJ1066" s="606"/>
      <c r="AK1066" s="606"/>
      <c r="AL1066" s="606"/>
      <c r="AM1066" s="606"/>
      <c r="AN1066" s="607"/>
      <c r="AO1066" s="607"/>
      <c r="AP1066" s="607"/>
      <c r="AQ1066" s="607"/>
      <c r="AR1066" s="607"/>
      <c r="AS1066" s="607"/>
      <c r="AT1066" s="607"/>
      <c r="AU1066" s="607"/>
      <c r="AV1066" s="607"/>
      <c r="AW1066" s="607"/>
      <c r="AX1066" s="607"/>
      <c r="AY1066" s="607"/>
      <c r="AZ1066" s="607"/>
      <c r="BA1066" s="607"/>
      <c r="BB1066" s="607"/>
      <c r="BC1066" s="607"/>
      <c r="BD1066" s="607"/>
      <c r="BE1066" s="607"/>
      <c r="BF1066" s="607"/>
      <c r="BG1066" s="607"/>
      <c r="BH1066" s="607"/>
      <c r="BI1066" s="607"/>
      <c r="BJ1066" s="607"/>
      <c r="BK1066" s="607"/>
      <c r="BL1066" s="607"/>
      <c r="BM1066" s="607"/>
      <c r="BN1066" s="607"/>
      <c r="BO1066" s="607"/>
      <c r="BP1066" s="94"/>
      <c r="BQ1066" s="88" t="s">
        <v>130</v>
      </c>
      <c r="BR1066" s="94"/>
      <c r="BS1066" s="94"/>
      <c r="BT1066" s="263"/>
      <c r="BU1066" s="263"/>
      <c r="BV1066" s="260"/>
    </row>
    <row r="1067" spans="1:79" ht="8.85" customHeight="1" x14ac:dyDescent="0.45">
      <c r="A1067" s="96"/>
      <c r="B1067" s="258"/>
      <c r="C1067" s="259" t="s">
        <v>39</v>
      </c>
      <c r="D1067" s="259"/>
      <c r="E1067" s="259"/>
      <c r="F1067" s="63"/>
      <c r="G1067" s="63"/>
      <c r="H1067" s="259"/>
      <c r="I1067" s="259"/>
      <c r="J1067" s="317"/>
      <c r="K1067" s="317"/>
      <c r="L1067" s="317"/>
      <c r="M1067" s="317"/>
      <c r="N1067" s="317"/>
      <c r="O1067" s="317"/>
      <c r="P1067" s="317"/>
      <c r="Q1067" s="317"/>
      <c r="R1067" s="317"/>
      <c r="S1067" s="317"/>
      <c r="T1067" s="317"/>
      <c r="U1067" s="317"/>
      <c r="V1067" s="317"/>
      <c r="W1067" s="317"/>
      <c r="X1067" s="317"/>
      <c r="Y1067" s="317"/>
      <c r="Z1067" s="317"/>
      <c r="AA1067" s="317"/>
      <c r="AB1067" s="317"/>
      <c r="AC1067" s="317"/>
      <c r="AD1067" s="317"/>
      <c r="AE1067" s="317"/>
      <c r="AF1067" s="317"/>
      <c r="AG1067" s="317"/>
      <c r="AH1067" s="317"/>
      <c r="AI1067" s="259"/>
      <c r="AJ1067" s="264"/>
      <c r="AK1067" s="265"/>
      <c r="AL1067" s="265"/>
      <c r="AM1067" s="265"/>
      <c r="AN1067" s="265"/>
      <c r="AO1067" s="265"/>
      <c r="AP1067" s="265"/>
      <c r="AQ1067" s="266"/>
      <c r="AR1067" s="266"/>
      <c r="AS1067" s="266"/>
      <c r="AT1067" s="266"/>
      <c r="AU1067" s="266"/>
      <c r="AV1067" s="266"/>
      <c r="AW1067" s="266"/>
      <c r="AX1067" s="266"/>
      <c r="AY1067" s="266"/>
      <c r="AZ1067" s="266"/>
      <c r="BA1067" s="266"/>
      <c r="BB1067" s="266"/>
      <c r="BC1067" s="266"/>
      <c r="BD1067" s="266"/>
      <c r="BE1067" s="266"/>
      <c r="BF1067" s="266"/>
      <c r="BG1067" s="266"/>
      <c r="BH1067" s="266"/>
      <c r="BI1067" s="266"/>
      <c r="BJ1067" s="266"/>
      <c r="BK1067" s="266"/>
      <c r="BL1067" s="266"/>
      <c r="BM1067" s="266"/>
      <c r="BN1067" s="266"/>
      <c r="BO1067" s="266"/>
      <c r="BP1067" s="266"/>
      <c r="BQ1067" s="267"/>
      <c r="BR1067" s="267"/>
      <c r="BS1067" s="267"/>
      <c r="BT1067" s="268"/>
      <c r="BU1067" s="268"/>
      <c r="BV1067" s="96"/>
    </row>
    <row r="1068" spans="1:79" s="18" customFormat="1" ht="33.75" x14ac:dyDescent="0.45">
      <c r="A1068" s="260"/>
      <c r="B1068" s="258"/>
      <c r="C1068" s="608" t="s">
        <v>38</v>
      </c>
      <c r="D1068" s="608"/>
      <c r="E1068" s="607"/>
      <c r="F1068" s="607"/>
      <c r="G1068" s="607"/>
      <c r="H1068" s="607"/>
      <c r="I1068" s="607"/>
      <c r="J1068" s="607"/>
      <c r="K1068" s="607"/>
      <c r="L1068" s="607"/>
      <c r="M1068" s="607"/>
      <c r="N1068" s="607"/>
      <c r="O1068" s="607"/>
      <c r="P1068" s="607"/>
      <c r="Q1068" s="607"/>
      <c r="R1068" s="607"/>
      <c r="S1068" s="607"/>
      <c r="T1068" s="607"/>
      <c r="U1068" s="607"/>
      <c r="V1068" s="607"/>
      <c r="W1068" s="607"/>
      <c r="X1068" s="607"/>
      <c r="Y1068" s="607"/>
      <c r="Z1068" s="607"/>
      <c r="AA1068" s="607"/>
      <c r="AB1068" s="607"/>
      <c r="AC1068" s="607"/>
      <c r="AD1068" s="607"/>
      <c r="AE1068" s="607"/>
      <c r="AF1068" s="316"/>
      <c r="AG1068" s="609" t="s">
        <v>21</v>
      </c>
      <c r="AH1068" s="609"/>
      <c r="AI1068" s="609"/>
      <c r="AJ1068" s="609"/>
      <c r="AK1068" s="607"/>
      <c r="AL1068" s="607"/>
      <c r="AM1068" s="607"/>
      <c r="AN1068" s="607"/>
      <c r="AO1068" s="607"/>
      <c r="AP1068" s="607"/>
      <c r="AQ1068" s="607"/>
      <c r="AR1068" s="607"/>
      <c r="AS1068" s="607"/>
      <c r="AT1068" s="607"/>
      <c r="AU1068" s="607"/>
      <c r="AV1068" s="607"/>
      <c r="AW1068" s="607"/>
      <c r="AX1068" s="607"/>
      <c r="AY1068" s="607"/>
      <c r="AZ1068" s="607"/>
      <c r="BA1068" s="607"/>
      <c r="BB1068" s="607"/>
      <c r="BC1068" s="610" t="s">
        <v>12</v>
      </c>
      <c r="BD1068" s="610"/>
      <c r="BE1068" s="610"/>
      <c r="BF1068" s="611"/>
      <c r="BG1068" s="611"/>
      <c r="BH1068" s="611"/>
      <c r="BI1068" s="611"/>
      <c r="BJ1068" s="611"/>
      <c r="BK1068" s="611"/>
      <c r="BL1068" s="611"/>
      <c r="BM1068" s="611"/>
      <c r="BN1068" s="611"/>
      <c r="BO1068" s="611"/>
      <c r="BP1068" s="64"/>
      <c r="BQ1068" s="269"/>
      <c r="BR1068" s="65"/>
      <c r="BS1068" s="65"/>
      <c r="BT1068" s="270">
        <f>IF(BF1068=0,0,1)</f>
        <v>0</v>
      </c>
      <c r="BU1068" s="18">
        <f>IF((BG1118+BK1118)&gt;(AQ1118+AU1118),1,0)</f>
        <v>0</v>
      </c>
      <c r="BV1068" s="271"/>
    </row>
    <row r="1069" spans="1:79" ht="9.6" customHeight="1" x14ac:dyDescent="0.45">
      <c r="A1069" s="95"/>
      <c r="B1069" s="258"/>
      <c r="C1069" s="62"/>
      <c r="D1069" s="62"/>
      <c r="E1069" s="62"/>
      <c r="F1069" s="63"/>
      <c r="G1069" s="63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259"/>
      <c r="AI1069" s="259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6"/>
      <c r="BR1069" s="66"/>
      <c r="BS1069" s="66"/>
      <c r="BT1069" s="15"/>
      <c r="BU1069" s="15"/>
      <c r="BV1069" s="95"/>
    </row>
    <row r="1070" spans="1:79" ht="8.85" customHeight="1" thickBot="1" x14ac:dyDescent="0.5">
      <c r="A1070" s="95"/>
      <c r="B1070" s="113"/>
      <c r="C1070" s="67"/>
      <c r="D1070" s="67"/>
      <c r="E1070" s="67"/>
      <c r="F1070" s="68"/>
      <c r="G1070" s="68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272"/>
      <c r="AI1070" s="272"/>
      <c r="AJ1070" s="67"/>
      <c r="AK1070" s="67"/>
      <c r="AL1070" s="67"/>
      <c r="AM1070" s="67"/>
      <c r="AN1070" s="67"/>
      <c r="AO1070" s="67"/>
      <c r="AP1070" s="67"/>
      <c r="AQ1070" s="67"/>
      <c r="AR1070" s="67"/>
      <c r="AS1070" s="67"/>
      <c r="AT1070" s="67"/>
      <c r="AU1070" s="67"/>
      <c r="AV1070" s="67"/>
      <c r="AW1070" s="67"/>
      <c r="AX1070" s="67"/>
      <c r="AY1070" s="67"/>
      <c r="AZ1070" s="67"/>
      <c r="BA1070" s="67"/>
      <c r="BB1070" s="67"/>
      <c r="BC1070" s="67"/>
      <c r="BD1070" s="67"/>
      <c r="BE1070" s="67"/>
      <c r="BF1070" s="67"/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  <c r="BQ1070" s="69"/>
      <c r="BR1070" s="69"/>
      <c r="BS1070" s="69"/>
      <c r="BT1070" s="15"/>
      <c r="BU1070" s="15"/>
      <c r="BV1070" s="95"/>
    </row>
    <row r="1071" spans="1:79" s="18" customFormat="1" ht="40.5" customHeight="1" thickTop="1" x14ac:dyDescent="0.4">
      <c r="A1071" s="271"/>
      <c r="B1071" s="652" t="s">
        <v>0</v>
      </c>
      <c r="C1071" s="648" t="s">
        <v>1</v>
      </c>
      <c r="D1071" s="649"/>
      <c r="E1071" s="273" t="s">
        <v>28</v>
      </c>
      <c r="F1071" s="546" t="s">
        <v>100</v>
      </c>
      <c r="G1071" s="546" t="s">
        <v>101</v>
      </c>
      <c r="H1071" s="644" t="s">
        <v>41</v>
      </c>
      <c r="I1071" s="645"/>
      <c r="J1071" s="554" t="s">
        <v>7</v>
      </c>
      <c r="K1071" s="554"/>
      <c r="L1071" s="554"/>
      <c r="M1071" s="554"/>
      <c r="N1071" s="554"/>
      <c r="O1071" s="554"/>
      <c r="P1071" s="554" t="s">
        <v>2</v>
      </c>
      <c r="Q1071" s="554"/>
      <c r="R1071" s="554"/>
      <c r="S1071" s="554"/>
      <c r="T1071" s="554"/>
      <c r="U1071" s="555"/>
      <c r="V1071" s="550" t="s">
        <v>158</v>
      </c>
      <c r="W1071" s="551"/>
      <c r="X1071" s="550" t="s">
        <v>35</v>
      </c>
      <c r="Y1071" s="551"/>
      <c r="Z1071" s="550" t="s">
        <v>36</v>
      </c>
      <c r="AA1071" s="551"/>
      <c r="AB1071" s="550" t="s">
        <v>44</v>
      </c>
      <c r="AC1071" s="551"/>
      <c r="AD1071" s="554" t="s">
        <v>6</v>
      </c>
      <c r="AE1071" s="554"/>
      <c r="AF1071" s="554"/>
      <c r="AG1071" s="554"/>
      <c r="AH1071" s="554"/>
      <c r="AI1071" s="554"/>
      <c r="AJ1071" s="554" t="s">
        <v>68</v>
      </c>
      <c r="AK1071" s="554"/>
      <c r="AL1071" s="554"/>
      <c r="AM1071" s="554"/>
      <c r="AN1071" s="554"/>
      <c r="AO1071" s="554"/>
      <c r="AP1071" s="554" t="s">
        <v>69</v>
      </c>
      <c r="AQ1071" s="554"/>
      <c r="AR1071" s="554"/>
      <c r="AS1071" s="554"/>
      <c r="AT1071" s="554"/>
      <c r="AU1071" s="554"/>
      <c r="AV1071" s="554" t="s">
        <v>70</v>
      </c>
      <c r="AW1071" s="554"/>
      <c r="AX1071" s="554"/>
      <c r="AY1071" s="554"/>
      <c r="AZ1071" s="554"/>
      <c r="BA1071" s="555"/>
      <c r="BB1071" s="554" t="s">
        <v>4</v>
      </c>
      <c r="BC1071" s="554"/>
      <c r="BD1071" s="554"/>
      <c r="BE1071" s="554"/>
      <c r="BF1071" s="554"/>
      <c r="BG1071" s="554"/>
      <c r="BH1071" s="554" t="s">
        <v>71</v>
      </c>
      <c r="BI1071" s="554"/>
      <c r="BJ1071" s="554"/>
      <c r="BK1071" s="554"/>
      <c r="BL1071" s="554"/>
      <c r="BM1071" s="556"/>
      <c r="BN1071" s="557" t="s">
        <v>25</v>
      </c>
      <c r="BO1071" s="558"/>
      <c r="BP1071" s="559"/>
      <c r="BQ1071" s="691" t="s">
        <v>110</v>
      </c>
      <c r="BR1071" s="691" t="s">
        <v>86</v>
      </c>
      <c r="BS1071" s="691" t="s">
        <v>87</v>
      </c>
      <c r="BT1071" s="274"/>
      <c r="BU1071" s="274"/>
      <c r="BV1071" s="271"/>
    </row>
    <row r="1072" spans="1:79" s="18" customFormat="1" ht="41.25" customHeight="1" x14ac:dyDescent="0.7">
      <c r="A1072" s="271"/>
      <c r="B1072" s="653"/>
      <c r="C1072" s="650"/>
      <c r="D1072" s="651"/>
      <c r="E1072" s="275" t="s">
        <v>102</v>
      </c>
      <c r="F1072" s="547"/>
      <c r="G1072" s="547"/>
      <c r="H1072" s="646"/>
      <c r="I1072" s="647"/>
      <c r="J1072" s="525" t="s">
        <v>17</v>
      </c>
      <c r="K1072" s="526"/>
      <c r="L1072" s="521" t="s">
        <v>18</v>
      </c>
      <c r="M1072" s="522"/>
      <c r="N1072" s="523" t="s">
        <v>19</v>
      </c>
      <c r="O1072" s="524"/>
      <c r="P1072" s="525" t="s">
        <v>26</v>
      </c>
      <c r="Q1072" s="526"/>
      <c r="R1072" s="521" t="s">
        <v>24</v>
      </c>
      <c r="S1072" s="522"/>
      <c r="T1072" s="523" t="s">
        <v>19</v>
      </c>
      <c r="U1072" s="527"/>
      <c r="V1072" s="552"/>
      <c r="W1072" s="553"/>
      <c r="X1072" s="552"/>
      <c r="Y1072" s="553"/>
      <c r="Z1072" s="552"/>
      <c r="AA1072" s="553"/>
      <c r="AB1072" s="552"/>
      <c r="AC1072" s="553"/>
      <c r="AD1072" s="525" t="s">
        <v>48</v>
      </c>
      <c r="AE1072" s="526"/>
      <c r="AF1072" s="521" t="s">
        <v>23</v>
      </c>
      <c r="AG1072" s="522"/>
      <c r="AH1072" s="563" t="s">
        <v>5</v>
      </c>
      <c r="AI1072" s="564"/>
      <c r="AJ1072" s="525" t="s">
        <v>48</v>
      </c>
      <c r="AK1072" s="526"/>
      <c r="AL1072" s="521" t="s">
        <v>23</v>
      </c>
      <c r="AM1072" s="522"/>
      <c r="AN1072" s="563" t="s">
        <v>5</v>
      </c>
      <c r="AO1072" s="564"/>
      <c r="AP1072" s="525" t="s">
        <v>48</v>
      </c>
      <c r="AQ1072" s="526"/>
      <c r="AR1072" s="521" t="s">
        <v>23</v>
      </c>
      <c r="AS1072" s="522"/>
      <c r="AT1072" s="563" t="s">
        <v>5</v>
      </c>
      <c r="AU1072" s="564"/>
      <c r="AV1072" s="525" t="s">
        <v>48</v>
      </c>
      <c r="AW1072" s="526"/>
      <c r="AX1072" s="521" t="s">
        <v>23</v>
      </c>
      <c r="AY1072" s="522"/>
      <c r="AZ1072" s="563" t="s">
        <v>5</v>
      </c>
      <c r="BA1072" s="655"/>
      <c r="BB1072" s="525" t="s">
        <v>48</v>
      </c>
      <c r="BC1072" s="526"/>
      <c r="BD1072" s="521" t="s">
        <v>23</v>
      </c>
      <c r="BE1072" s="522"/>
      <c r="BF1072" s="563" t="s">
        <v>5</v>
      </c>
      <c r="BG1072" s="564"/>
      <c r="BH1072" s="525" t="s">
        <v>48</v>
      </c>
      <c r="BI1072" s="526"/>
      <c r="BJ1072" s="521" t="s">
        <v>23</v>
      </c>
      <c r="BK1072" s="522"/>
      <c r="BL1072" s="563" t="s">
        <v>5</v>
      </c>
      <c r="BM1072" s="564"/>
      <c r="BN1072" s="560"/>
      <c r="BO1072" s="561"/>
      <c r="BP1072" s="562"/>
      <c r="BQ1072" s="692"/>
      <c r="BR1072" s="692"/>
      <c r="BS1072" s="692"/>
      <c r="BT1072" s="274"/>
      <c r="BU1072" s="274"/>
      <c r="BV1072" s="271"/>
      <c r="CA1072" s="104"/>
    </row>
    <row r="1073" spans="1:79" ht="23.85" customHeight="1" x14ac:dyDescent="0.35">
      <c r="A1073" s="276"/>
      <c r="B1073" s="570" t="str">
        <f>IF(ROSTER!B$8="","",ROSTER!B$8)</f>
        <v/>
      </c>
      <c r="C1073" s="572" t="str">
        <f>IF(ROSTER!C$8="","",ROSTER!C$8)</f>
        <v/>
      </c>
      <c r="D1073" s="573"/>
      <c r="E1073" s="574"/>
      <c r="F1073" s="576">
        <f>IF(E1073="y",1,IF(E1073="S",1,0))</f>
        <v>0</v>
      </c>
      <c r="G1073" s="582">
        <f>IF(E1073="S",1,0)</f>
        <v>0</v>
      </c>
      <c r="H1073" s="578"/>
      <c r="I1073" s="543"/>
      <c r="J1073" s="542"/>
      <c r="K1073" s="580"/>
      <c r="L1073" s="584"/>
      <c r="M1073" s="585"/>
      <c r="N1073" s="588">
        <f>L1073+J1073</f>
        <v>0</v>
      </c>
      <c r="O1073" s="589"/>
      <c r="P1073" s="542"/>
      <c r="Q1073" s="580"/>
      <c r="R1073" s="584"/>
      <c r="S1073" s="585"/>
      <c r="T1073" s="588">
        <f>R1073-P1073</f>
        <v>0</v>
      </c>
      <c r="U1073" s="588"/>
      <c r="V1073" s="542"/>
      <c r="W1073" s="543"/>
      <c r="X1073" s="593"/>
      <c r="Y1073" s="543"/>
      <c r="Z1073" s="542"/>
      <c r="AA1073" s="543"/>
      <c r="AB1073" s="542"/>
      <c r="AC1073" s="543"/>
      <c r="AD1073" s="542"/>
      <c r="AE1073" s="580"/>
      <c r="AF1073" s="584"/>
      <c r="AG1073" s="585"/>
      <c r="AH1073" s="595">
        <f>IF(AD1073=0,0,(AF1073/AD1073)*100)</f>
        <v>0</v>
      </c>
      <c r="AI1073" s="596"/>
      <c r="AJ1073" s="542"/>
      <c r="AK1073" s="580"/>
      <c r="AL1073" s="584"/>
      <c r="AM1073" s="585"/>
      <c r="AN1073" s="595">
        <f>IF(AJ1073=0,0,(AL1073/AJ1073)*100)</f>
        <v>0</v>
      </c>
      <c r="AO1073" s="596"/>
      <c r="AP1073" s="542"/>
      <c r="AQ1073" s="580"/>
      <c r="AR1073" s="584"/>
      <c r="AS1073" s="585"/>
      <c r="AT1073" s="595">
        <f>IF(AP1073=0,0,(AR1073/AP1073)*100)</f>
        <v>0</v>
      </c>
      <c r="AU1073" s="596"/>
      <c r="AV1073" s="599">
        <f>AD1073+AJ1073+AP1073</f>
        <v>0</v>
      </c>
      <c r="AW1073" s="600"/>
      <c r="AX1073" s="630">
        <f>AF1073+AL1073+AR1073</f>
        <v>0</v>
      </c>
      <c r="AY1073" s="631"/>
      <c r="AZ1073" s="595">
        <f>IF(AV1073=0,0,(AX1073/AV1073)*100)</f>
        <v>0</v>
      </c>
      <c r="BA1073" s="596"/>
      <c r="BB1073" s="542"/>
      <c r="BC1073" s="580"/>
      <c r="BD1073" s="584"/>
      <c r="BE1073" s="585"/>
      <c r="BF1073" s="595">
        <f>IF(BB1073=0,0,(BD1073/BB1073)*100)</f>
        <v>0</v>
      </c>
      <c r="BG1073" s="596"/>
      <c r="BH1073" s="599">
        <f>AV1073+BB1073</f>
        <v>0</v>
      </c>
      <c r="BI1073" s="600"/>
      <c r="BJ1073" s="630">
        <f>AX1073+BD1073</f>
        <v>0</v>
      </c>
      <c r="BK1073" s="631"/>
      <c r="BL1073" s="595">
        <f>IF(BH1073=0,0,(BJ1073/BH1073)*100)</f>
        <v>0</v>
      </c>
      <c r="BM1073" s="596"/>
      <c r="BN1073" s="656">
        <f>(AF1073*2)+(AL1073*2)+(AR1073*3)+BD1073</f>
        <v>0</v>
      </c>
      <c r="BO1073" s="657"/>
      <c r="BP1073" s="658"/>
      <c r="BQ1073" s="676">
        <f>IF(BS1073=0,0,50*BR1073/BS1073)</f>
        <v>0</v>
      </c>
      <c r="BR1073" s="662">
        <f>(BN1073*BU$1073)+(N1073*BU$1074)+(Z1073*BU$1075)+(R1073*BU$1076)+(X1073*BU$1077)+(AB1073*BU$1078)+(V1073*BU$1083)</f>
        <v>0</v>
      </c>
      <c r="BS1073" s="662">
        <f>((BB1073-BD1073)*BU$1080)+((AV1073-AX1073)*BU$1079)+(H1073*BU$1081)+(P1073*BU$1082)</f>
        <v>0</v>
      </c>
      <c r="BT1073" s="19" t="s">
        <v>75</v>
      </c>
      <c r="BU1073" s="277">
        <f>IF(BQ1068="B",'VALUE POINTS'!L$10,IF('GAME STATS'!BQ1068="C",'VALUE POINTS'!M$10,'VALUE POINTS'!K$10))</f>
        <v>1</v>
      </c>
      <c r="BV1073" s="278"/>
    </row>
    <row r="1074" spans="1:79" ht="23.85" customHeight="1" x14ac:dyDescent="0.35">
      <c r="A1074" s="276"/>
      <c r="B1074" s="571"/>
      <c r="C1074" s="642" t="str">
        <f>IF(ROSTER!D$8="","",ROSTER!D$8)</f>
        <v/>
      </c>
      <c r="D1074" s="643"/>
      <c r="E1074" s="575"/>
      <c r="F1074" s="577"/>
      <c r="G1074" s="583"/>
      <c r="H1074" s="579"/>
      <c r="I1074" s="545"/>
      <c r="J1074" s="544"/>
      <c r="K1074" s="581"/>
      <c r="L1074" s="586"/>
      <c r="M1074" s="587"/>
      <c r="N1074" s="592"/>
      <c r="O1074" s="603"/>
      <c r="P1074" s="544"/>
      <c r="Q1074" s="581"/>
      <c r="R1074" s="586"/>
      <c r="S1074" s="587"/>
      <c r="T1074" s="592"/>
      <c r="U1074" s="592"/>
      <c r="V1074" s="544"/>
      <c r="W1074" s="545"/>
      <c r="X1074" s="594"/>
      <c r="Y1074" s="545"/>
      <c r="Z1074" s="544"/>
      <c r="AA1074" s="545"/>
      <c r="AB1074" s="544"/>
      <c r="AC1074" s="545"/>
      <c r="AD1074" s="544"/>
      <c r="AE1074" s="581"/>
      <c r="AF1074" s="586"/>
      <c r="AG1074" s="587"/>
      <c r="AH1074" s="626"/>
      <c r="AI1074" s="627"/>
      <c r="AJ1074" s="544"/>
      <c r="AK1074" s="581"/>
      <c r="AL1074" s="586"/>
      <c r="AM1074" s="587"/>
      <c r="AN1074" s="626"/>
      <c r="AO1074" s="627"/>
      <c r="AP1074" s="544"/>
      <c r="AQ1074" s="581"/>
      <c r="AR1074" s="586"/>
      <c r="AS1074" s="587"/>
      <c r="AT1074" s="626"/>
      <c r="AU1074" s="627"/>
      <c r="AV1074" s="628"/>
      <c r="AW1074" s="629"/>
      <c r="AX1074" s="632"/>
      <c r="AY1074" s="633"/>
      <c r="AZ1074" s="626"/>
      <c r="BA1074" s="627"/>
      <c r="BB1074" s="544"/>
      <c r="BC1074" s="581"/>
      <c r="BD1074" s="586"/>
      <c r="BE1074" s="587"/>
      <c r="BF1074" s="626"/>
      <c r="BG1074" s="627"/>
      <c r="BH1074" s="628"/>
      <c r="BI1074" s="629"/>
      <c r="BJ1074" s="632"/>
      <c r="BK1074" s="633"/>
      <c r="BL1074" s="626"/>
      <c r="BM1074" s="627"/>
      <c r="BN1074" s="678"/>
      <c r="BO1074" s="679"/>
      <c r="BP1074" s="680"/>
      <c r="BQ1074" s="677"/>
      <c r="BR1074" s="663"/>
      <c r="BS1074" s="663"/>
      <c r="BT1074" s="19" t="s">
        <v>76</v>
      </c>
      <c r="BU1074" s="277">
        <f>IF(BQ1068="B",'VALUE POINTS'!L$11,IF('GAME STATS'!BQ1068="C",'VALUE POINTS'!M$11,'VALUE POINTS'!K$11))</f>
        <v>1</v>
      </c>
      <c r="BV1074" s="278"/>
    </row>
    <row r="1075" spans="1:79" ht="21.75" customHeight="1" x14ac:dyDescent="0.4">
      <c r="A1075" s="95"/>
      <c r="B1075" s="570" t="str">
        <f>IF(ROSTER!B$10="","",ROSTER!B$10)</f>
        <v/>
      </c>
      <c r="C1075" s="572" t="str">
        <f>IF(ROSTER!C$10="","",ROSTER!C$10)</f>
        <v/>
      </c>
      <c r="D1075" s="573"/>
      <c r="E1075" s="574"/>
      <c r="F1075" s="576">
        <f>IF(E1075="y",1,IF(E1075="S",1,0))</f>
        <v>0</v>
      </c>
      <c r="G1075" s="582">
        <f>IF(E1075="S",1,0)</f>
        <v>0</v>
      </c>
      <c r="H1075" s="578"/>
      <c r="I1075" s="543"/>
      <c r="J1075" s="542"/>
      <c r="K1075" s="580"/>
      <c r="L1075" s="584"/>
      <c r="M1075" s="585"/>
      <c r="N1075" s="588">
        <f>L1075+J1075</f>
        <v>0</v>
      </c>
      <c r="O1075" s="589"/>
      <c r="P1075" s="542"/>
      <c r="Q1075" s="580"/>
      <c r="R1075" s="584"/>
      <c r="S1075" s="585"/>
      <c r="T1075" s="588">
        <f>R1075-P1075</f>
        <v>0</v>
      </c>
      <c r="U1075" s="588"/>
      <c r="V1075" s="542"/>
      <c r="W1075" s="543"/>
      <c r="X1075" s="593"/>
      <c r="Y1075" s="543"/>
      <c r="Z1075" s="542"/>
      <c r="AA1075" s="543"/>
      <c r="AB1075" s="542"/>
      <c r="AC1075" s="543"/>
      <c r="AD1075" s="542"/>
      <c r="AE1075" s="580"/>
      <c r="AF1075" s="584"/>
      <c r="AG1075" s="585"/>
      <c r="AH1075" s="595">
        <f>IF(AD1075=0,0,(AF1075/AD1075)*100)</f>
        <v>0</v>
      </c>
      <c r="AI1075" s="596"/>
      <c r="AJ1075" s="542"/>
      <c r="AK1075" s="580"/>
      <c r="AL1075" s="584"/>
      <c r="AM1075" s="585"/>
      <c r="AN1075" s="595">
        <f>IF(AJ1075=0,0,(AL1075/AJ1075)*100)</f>
        <v>0</v>
      </c>
      <c r="AO1075" s="596"/>
      <c r="AP1075" s="542"/>
      <c r="AQ1075" s="580"/>
      <c r="AR1075" s="584"/>
      <c r="AS1075" s="585"/>
      <c r="AT1075" s="595">
        <f>IF(AP1075=0,0,(AR1075/AP1075)*100)</f>
        <v>0</v>
      </c>
      <c r="AU1075" s="596"/>
      <c r="AV1075" s="599">
        <f>AD1075+AJ1075+AP1075</f>
        <v>0</v>
      </c>
      <c r="AW1075" s="600"/>
      <c r="AX1075" s="630">
        <f>AF1075+AL1075+AR1075</f>
        <v>0</v>
      </c>
      <c r="AY1075" s="631"/>
      <c r="AZ1075" s="595">
        <f>IF(AV1075=0,0,(AX1075/AV1075)*100)</f>
        <v>0</v>
      </c>
      <c r="BA1075" s="596"/>
      <c r="BB1075" s="542"/>
      <c r="BC1075" s="580"/>
      <c r="BD1075" s="584"/>
      <c r="BE1075" s="585"/>
      <c r="BF1075" s="595">
        <f>IF(BB1075=0,0,(BD1075/BB1075)*100)</f>
        <v>0</v>
      </c>
      <c r="BG1075" s="596"/>
      <c r="BH1075" s="599">
        <f>AV1075+BB1075</f>
        <v>0</v>
      </c>
      <c r="BI1075" s="600"/>
      <c r="BJ1075" s="630">
        <f>AX1075+BD1075</f>
        <v>0</v>
      </c>
      <c r="BK1075" s="631"/>
      <c r="BL1075" s="595">
        <f>IF(BH1075=0,0,(BJ1075/BH1075)*100)</f>
        <v>0</v>
      </c>
      <c r="BM1075" s="596"/>
      <c r="BN1075" s="656">
        <f>(AF1075*2)+(AL1075*2)+(AR1075*3)+BD1075</f>
        <v>0</v>
      </c>
      <c r="BO1075" s="657"/>
      <c r="BP1075" s="658"/>
      <c r="BQ1075" s="676">
        <f>IF(BS1075=0,0,50*BR1075/BS1075)</f>
        <v>0</v>
      </c>
      <c r="BR1075" s="662">
        <f t="shared" ref="BR1075" si="1022">(BN1075*BU$1073)+(N1075*BU$1074)+(Z1075*BU$1075)+(R1075*BU$1076)+(X1075*BU$1077)+(AB1075*BU$1078)+(V1075*BU$1083)</f>
        <v>0</v>
      </c>
      <c r="BS1075" s="662">
        <f t="shared" ref="BS1075" si="1023">((BB1075-BD1075)*BU$1080)+((AV1075-AX1075)*BU$1079)+(H1075*BU$1081)+(P1075*BU$1082)</f>
        <v>0</v>
      </c>
      <c r="BT1075" s="19" t="s">
        <v>77</v>
      </c>
      <c r="BU1075" s="277">
        <f>IF(BQ1068="B",'VALUE POINTS'!L$12,IF('GAME STATS'!BQ1068="C",'VALUE POINTS'!M$12,'VALUE POINTS'!K$12))</f>
        <v>2</v>
      </c>
      <c r="BV1075" s="278"/>
      <c r="CA1075" s="18"/>
    </row>
    <row r="1076" spans="1:79" ht="21.75" customHeight="1" x14ac:dyDescent="0.35">
      <c r="A1076" s="95"/>
      <c r="B1076" s="571"/>
      <c r="C1076" s="642" t="str">
        <f>IF(ROSTER!D$10="","",ROSTER!D$10)</f>
        <v/>
      </c>
      <c r="D1076" s="643"/>
      <c r="E1076" s="575"/>
      <c r="F1076" s="577"/>
      <c r="G1076" s="583"/>
      <c r="H1076" s="579"/>
      <c r="I1076" s="545"/>
      <c r="J1076" s="544"/>
      <c r="K1076" s="581"/>
      <c r="L1076" s="586"/>
      <c r="M1076" s="587"/>
      <c r="N1076" s="592" t="s">
        <v>16</v>
      </c>
      <c r="O1076" s="603"/>
      <c r="P1076" s="544"/>
      <c r="Q1076" s="581"/>
      <c r="R1076" s="586"/>
      <c r="S1076" s="587"/>
      <c r="T1076" s="592" t="s">
        <v>16</v>
      </c>
      <c r="U1076" s="592"/>
      <c r="V1076" s="544"/>
      <c r="W1076" s="545"/>
      <c r="X1076" s="594"/>
      <c r="Y1076" s="545"/>
      <c r="Z1076" s="544"/>
      <c r="AA1076" s="545"/>
      <c r="AB1076" s="544"/>
      <c r="AC1076" s="545"/>
      <c r="AD1076" s="544"/>
      <c r="AE1076" s="581"/>
      <c r="AF1076" s="586"/>
      <c r="AG1076" s="587"/>
      <c r="AH1076" s="626"/>
      <c r="AI1076" s="627"/>
      <c r="AJ1076" s="544"/>
      <c r="AK1076" s="581"/>
      <c r="AL1076" s="586"/>
      <c r="AM1076" s="587"/>
      <c r="AN1076" s="626"/>
      <c r="AO1076" s="627"/>
      <c r="AP1076" s="544"/>
      <c r="AQ1076" s="581"/>
      <c r="AR1076" s="586"/>
      <c r="AS1076" s="587"/>
      <c r="AT1076" s="626"/>
      <c r="AU1076" s="627"/>
      <c r="AV1076" s="628"/>
      <c r="AW1076" s="629"/>
      <c r="AX1076" s="632"/>
      <c r="AY1076" s="633"/>
      <c r="AZ1076" s="626"/>
      <c r="BA1076" s="627"/>
      <c r="BB1076" s="544"/>
      <c r="BC1076" s="581"/>
      <c r="BD1076" s="586"/>
      <c r="BE1076" s="587"/>
      <c r="BF1076" s="626"/>
      <c r="BG1076" s="627"/>
      <c r="BH1076" s="628"/>
      <c r="BI1076" s="629"/>
      <c r="BJ1076" s="632"/>
      <c r="BK1076" s="633"/>
      <c r="BL1076" s="626"/>
      <c r="BM1076" s="627"/>
      <c r="BN1076" s="678"/>
      <c r="BO1076" s="679"/>
      <c r="BP1076" s="680"/>
      <c r="BQ1076" s="677"/>
      <c r="BR1076" s="663"/>
      <c r="BS1076" s="663"/>
      <c r="BT1076" s="19" t="s">
        <v>78</v>
      </c>
      <c r="BU1076" s="277">
        <f>IF(BQ1068="B",'VALUE POINTS'!L$13,IF('GAME STATS'!BQ1068="C",'VALUE POINTS'!M$13,'VALUE POINTS'!K$13))</f>
        <v>2</v>
      </c>
      <c r="BV1076" s="278"/>
    </row>
    <row r="1077" spans="1:79" ht="21.75" customHeight="1" x14ac:dyDescent="0.35">
      <c r="A1077" s="95"/>
      <c r="B1077" s="570" t="str">
        <f>IF(ROSTER!B$12="","",ROSTER!B$12)</f>
        <v/>
      </c>
      <c r="C1077" s="572" t="str">
        <f>IF(ROSTER!C$12="","",ROSTER!C$12)</f>
        <v/>
      </c>
      <c r="D1077" s="573"/>
      <c r="E1077" s="574"/>
      <c r="F1077" s="576">
        <f>IF(E1077="y",1,IF(E1077="S",1,0))</f>
        <v>0</v>
      </c>
      <c r="G1077" s="582">
        <f>IF(E1077="S",1,0)</f>
        <v>0</v>
      </c>
      <c r="H1077" s="578"/>
      <c r="I1077" s="543"/>
      <c r="J1077" s="542"/>
      <c r="K1077" s="580"/>
      <c r="L1077" s="584"/>
      <c r="M1077" s="585"/>
      <c r="N1077" s="588">
        <f>L1077+J1077</f>
        <v>0</v>
      </c>
      <c r="O1077" s="589"/>
      <c r="P1077" s="542"/>
      <c r="Q1077" s="580"/>
      <c r="R1077" s="584"/>
      <c r="S1077" s="585"/>
      <c r="T1077" s="588">
        <f>R1077-P1077</f>
        <v>0</v>
      </c>
      <c r="U1077" s="588"/>
      <c r="V1077" s="542"/>
      <c r="W1077" s="543"/>
      <c r="X1077" s="593"/>
      <c r="Y1077" s="543"/>
      <c r="Z1077" s="542"/>
      <c r="AA1077" s="543"/>
      <c r="AB1077" s="542"/>
      <c r="AC1077" s="543"/>
      <c r="AD1077" s="542"/>
      <c r="AE1077" s="580"/>
      <c r="AF1077" s="584"/>
      <c r="AG1077" s="585"/>
      <c r="AH1077" s="595">
        <f>IF(AD1077=0,0,(AF1077/AD1077)*100)</f>
        <v>0</v>
      </c>
      <c r="AI1077" s="596"/>
      <c r="AJ1077" s="542"/>
      <c r="AK1077" s="580"/>
      <c r="AL1077" s="584"/>
      <c r="AM1077" s="585"/>
      <c r="AN1077" s="595">
        <f>IF(AJ1077=0,0,(AL1077/AJ1077)*100)</f>
        <v>0</v>
      </c>
      <c r="AO1077" s="596"/>
      <c r="AP1077" s="542"/>
      <c r="AQ1077" s="580"/>
      <c r="AR1077" s="584"/>
      <c r="AS1077" s="585"/>
      <c r="AT1077" s="595">
        <f>IF(AP1077=0,0,(AR1077/AP1077)*100)</f>
        <v>0</v>
      </c>
      <c r="AU1077" s="596"/>
      <c r="AV1077" s="599">
        <f>AD1077+AJ1077+AP1077</f>
        <v>0</v>
      </c>
      <c r="AW1077" s="600"/>
      <c r="AX1077" s="630">
        <f>AF1077+AL1077+AR1077</f>
        <v>0</v>
      </c>
      <c r="AY1077" s="631"/>
      <c r="AZ1077" s="595">
        <f>IF(AV1077=0,0,(AX1077/AV1077)*100)</f>
        <v>0</v>
      </c>
      <c r="BA1077" s="596"/>
      <c r="BB1077" s="542"/>
      <c r="BC1077" s="580"/>
      <c r="BD1077" s="584"/>
      <c r="BE1077" s="585"/>
      <c r="BF1077" s="595">
        <f>IF(BB1077=0,0,(BD1077/BB1077)*100)</f>
        <v>0</v>
      </c>
      <c r="BG1077" s="596"/>
      <c r="BH1077" s="599">
        <f>AV1077+BB1077</f>
        <v>0</v>
      </c>
      <c r="BI1077" s="600"/>
      <c r="BJ1077" s="630">
        <f>AX1077+BD1077</f>
        <v>0</v>
      </c>
      <c r="BK1077" s="631"/>
      <c r="BL1077" s="595">
        <f>IF(BH1077=0,0,(BJ1077/BH1077)*100)</f>
        <v>0</v>
      </c>
      <c r="BM1077" s="596"/>
      <c r="BN1077" s="656">
        <f>(AF1077*2)+(AL1077*2)+(AR1077*3)+BD1077</f>
        <v>0</v>
      </c>
      <c r="BO1077" s="657"/>
      <c r="BP1077" s="658"/>
      <c r="BQ1077" s="676">
        <f t="shared" ref="BQ1077" si="1024">IF(BS1077=0,0,50*BR1077/BS1077)</f>
        <v>0</v>
      </c>
      <c r="BR1077" s="662">
        <f t="shared" ref="BR1077" si="1025">(BN1077*BU$1073)+(N1077*BU$1074)+(Z1077*BU$1075)+(R1077*BU$1076)+(X1077*BU$1077)+(AB1077*BU$1078)+(V1077*BU$1083)</f>
        <v>0</v>
      </c>
      <c r="BS1077" s="662">
        <f t="shared" ref="BS1077" si="1026">((BB1077-BD1077)*BU$1080)+((AV1077-AX1077)*BU$1079)+(H1077*BU$1081)+(P1077*BU$1082)</f>
        <v>0</v>
      </c>
      <c r="BT1077" s="19" t="s">
        <v>79</v>
      </c>
      <c r="BU1077" s="277">
        <f>IF(BQ1068="B",'VALUE POINTS'!L$14,IF('GAME STATS'!BQ1068="C",'VALUE POINTS'!M$14,'VALUE POINTS'!K$14))</f>
        <v>2</v>
      </c>
      <c r="BV1077" s="278"/>
    </row>
    <row r="1078" spans="1:79" ht="21.75" customHeight="1" x14ac:dyDescent="0.4">
      <c r="A1078" s="95"/>
      <c r="B1078" s="571"/>
      <c r="C1078" s="642" t="str">
        <f>IF(ROSTER!D$12="","",ROSTER!D$12)</f>
        <v/>
      </c>
      <c r="D1078" s="643"/>
      <c r="E1078" s="575"/>
      <c r="F1078" s="577"/>
      <c r="G1078" s="583"/>
      <c r="H1078" s="579"/>
      <c r="I1078" s="545"/>
      <c r="J1078" s="544"/>
      <c r="K1078" s="581"/>
      <c r="L1078" s="586"/>
      <c r="M1078" s="587"/>
      <c r="N1078" s="592" t="s">
        <v>16</v>
      </c>
      <c r="O1078" s="603"/>
      <c r="P1078" s="544"/>
      <c r="Q1078" s="581"/>
      <c r="R1078" s="586"/>
      <c r="S1078" s="587"/>
      <c r="T1078" s="592" t="s">
        <v>16</v>
      </c>
      <c r="U1078" s="592"/>
      <c r="V1078" s="544"/>
      <c r="W1078" s="545"/>
      <c r="X1078" s="594"/>
      <c r="Y1078" s="545"/>
      <c r="Z1078" s="544"/>
      <c r="AA1078" s="545"/>
      <c r="AB1078" s="544"/>
      <c r="AC1078" s="545"/>
      <c r="AD1078" s="544"/>
      <c r="AE1078" s="581"/>
      <c r="AF1078" s="586"/>
      <c r="AG1078" s="587"/>
      <c r="AH1078" s="626"/>
      <c r="AI1078" s="627"/>
      <c r="AJ1078" s="544"/>
      <c r="AK1078" s="581"/>
      <c r="AL1078" s="586"/>
      <c r="AM1078" s="587"/>
      <c r="AN1078" s="626"/>
      <c r="AO1078" s="627"/>
      <c r="AP1078" s="544"/>
      <c r="AQ1078" s="581"/>
      <c r="AR1078" s="586"/>
      <c r="AS1078" s="587"/>
      <c r="AT1078" s="626"/>
      <c r="AU1078" s="627"/>
      <c r="AV1078" s="628"/>
      <c r="AW1078" s="629"/>
      <c r="AX1078" s="632"/>
      <c r="AY1078" s="633"/>
      <c r="AZ1078" s="626"/>
      <c r="BA1078" s="627"/>
      <c r="BB1078" s="544"/>
      <c r="BC1078" s="581"/>
      <c r="BD1078" s="586"/>
      <c r="BE1078" s="587"/>
      <c r="BF1078" s="626"/>
      <c r="BG1078" s="627"/>
      <c r="BH1078" s="628"/>
      <c r="BI1078" s="629"/>
      <c r="BJ1078" s="632"/>
      <c r="BK1078" s="633"/>
      <c r="BL1078" s="626"/>
      <c r="BM1078" s="627"/>
      <c r="BN1078" s="678"/>
      <c r="BO1078" s="679"/>
      <c r="BP1078" s="680"/>
      <c r="BQ1078" s="677"/>
      <c r="BR1078" s="663"/>
      <c r="BS1078" s="663"/>
      <c r="BT1078" s="19" t="s">
        <v>80</v>
      </c>
      <c r="BU1078" s="277">
        <f>IF(BQ1068="B",'VALUE POINTS'!L$15,IF('GAME STATS'!BQ1068="C",'VALUE POINTS'!M$15,'VALUE POINTS'!K$15))</f>
        <v>2</v>
      </c>
      <c r="BV1078" s="278"/>
      <c r="CA1078" s="18"/>
    </row>
    <row r="1079" spans="1:79" ht="21.75" customHeight="1" x14ac:dyDescent="0.35">
      <c r="A1079" s="95"/>
      <c r="B1079" s="570" t="str">
        <f>IF(ROSTER!B$14="","",ROSTER!B$14)</f>
        <v/>
      </c>
      <c r="C1079" s="572" t="str">
        <f>IF(ROSTER!C$14="","",ROSTER!C$14)</f>
        <v/>
      </c>
      <c r="D1079" s="573"/>
      <c r="E1079" s="574"/>
      <c r="F1079" s="576">
        <f>IF(E1079="y",1,IF(E1079="S",1,0))</f>
        <v>0</v>
      </c>
      <c r="G1079" s="582">
        <f>IF(E1079="S",1,0)</f>
        <v>0</v>
      </c>
      <c r="H1079" s="578"/>
      <c r="I1079" s="543"/>
      <c r="J1079" s="542"/>
      <c r="K1079" s="580"/>
      <c r="L1079" s="584"/>
      <c r="M1079" s="585"/>
      <c r="N1079" s="588">
        <f>L1079+J1079</f>
        <v>0</v>
      </c>
      <c r="O1079" s="589"/>
      <c r="P1079" s="542"/>
      <c r="Q1079" s="580"/>
      <c r="R1079" s="584"/>
      <c r="S1079" s="585"/>
      <c r="T1079" s="588">
        <f>R1079-P1079</f>
        <v>0</v>
      </c>
      <c r="U1079" s="588"/>
      <c r="V1079" s="542"/>
      <c r="W1079" s="543"/>
      <c r="X1079" s="593"/>
      <c r="Y1079" s="543"/>
      <c r="Z1079" s="542"/>
      <c r="AA1079" s="543"/>
      <c r="AB1079" s="542"/>
      <c r="AC1079" s="543"/>
      <c r="AD1079" s="542"/>
      <c r="AE1079" s="580"/>
      <c r="AF1079" s="584"/>
      <c r="AG1079" s="585"/>
      <c r="AH1079" s="595">
        <f>IF(AD1079=0,0,(AF1079/AD1079)*100)</f>
        <v>0</v>
      </c>
      <c r="AI1079" s="596"/>
      <c r="AJ1079" s="542"/>
      <c r="AK1079" s="580"/>
      <c r="AL1079" s="584"/>
      <c r="AM1079" s="585"/>
      <c r="AN1079" s="595">
        <f>IF(AJ1079=0,0,(AL1079/AJ1079)*100)</f>
        <v>0</v>
      </c>
      <c r="AO1079" s="596"/>
      <c r="AP1079" s="542"/>
      <c r="AQ1079" s="580"/>
      <c r="AR1079" s="584"/>
      <c r="AS1079" s="585"/>
      <c r="AT1079" s="595">
        <f>IF(AP1079=0,0,(AR1079/AP1079)*100)</f>
        <v>0</v>
      </c>
      <c r="AU1079" s="596"/>
      <c r="AV1079" s="599">
        <f>AD1079+AJ1079+AP1079</f>
        <v>0</v>
      </c>
      <c r="AW1079" s="600"/>
      <c r="AX1079" s="630">
        <f>AF1079+AL1079+AR1079</f>
        <v>0</v>
      </c>
      <c r="AY1079" s="631"/>
      <c r="AZ1079" s="595">
        <f>IF(AV1079=0,0,(AX1079/AV1079)*100)</f>
        <v>0</v>
      </c>
      <c r="BA1079" s="596"/>
      <c r="BB1079" s="542"/>
      <c r="BC1079" s="580"/>
      <c r="BD1079" s="584"/>
      <c r="BE1079" s="585"/>
      <c r="BF1079" s="595">
        <f>IF(BB1079=0,0,(BD1079/BB1079)*100)</f>
        <v>0</v>
      </c>
      <c r="BG1079" s="596"/>
      <c r="BH1079" s="599">
        <f>AV1079+BB1079</f>
        <v>0</v>
      </c>
      <c r="BI1079" s="600"/>
      <c r="BJ1079" s="630">
        <f>AX1079+BD1079</f>
        <v>0</v>
      </c>
      <c r="BK1079" s="631"/>
      <c r="BL1079" s="595">
        <f>IF(BH1079=0,0,(BJ1079/BH1079)*100)</f>
        <v>0</v>
      </c>
      <c r="BM1079" s="596"/>
      <c r="BN1079" s="656">
        <f>(AF1079*2)+(AL1079*2)+(AR1079*3)+BD1079</f>
        <v>0</v>
      </c>
      <c r="BO1079" s="657"/>
      <c r="BP1079" s="658"/>
      <c r="BQ1079" s="676">
        <f t="shared" ref="BQ1079" si="1027">IF(BS1079=0,0,50*BR1079/BS1079)</f>
        <v>0</v>
      </c>
      <c r="BR1079" s="662">
        <f t="shared" ref="BR1079" si="1028">(BN1079*BU$1073)+(N1079*BU$1074)+(Z1079*BU$1075)+(R1079*BU$1076)+(X1079*BU$1077)+(AB1079*BU$1078)+(V1079*BU$1083)</f>
        <v>0</v>
      </c>
      <c r="BS1079" s="662">
        <f t="shared" ref="BS1079" si="1029">((BB1079-BD1079)*BU$1080)+((AV1079-AX1079)*BU$1079)+(H1079*BU$1081)+(P1079*BU$1082)</f>
        <v>0</v>
      </c>
      <c r="BT1079" s="19" t="s">
        <v>81</v>
      </c>
      <c r="BU1079" s="277">
        <f>IF(BQ1068="B",'VALUE POINTS'!L$16,IF('GAME STATS'!BQ1068="C",'VALUE POINTS'!M$16,'VALUE POINTS'!K$16))</f>
        <v>2</v>
      </c>
      <c r="BV1079" s="278"/>
    </row>
    <row r="1080" spans="1:79" ht="21.75" customHeight="1" x14ac:dyDescent="0.35">
      <c r="A1080" s="95"/>
      <c r="B1080" s="571"/>
      <c r="C1080" s="642" t="str">
        <f>IF(ROSTER!D$14="","",ROSTER!D$14)</f>
        <v/>
      </c>
      <c r="D1080" s="643"/>
      <c r="E1080" s="575"/>
      <c r="F1080" s="577"/>
      <c r="G1080" s="583"/>
      <c r="H1080" s="579"/>
      <c r="I1080" s="545"/>
      <c r="J1080" s="544"/>
      <c r="K1080" s="581"/>
      <c r="L1080" s="586"/>
      <c r="M1080" s="587"/>
      <c r="N1080" s="592" t="s">
        <v>16</v>
      </c>
      <c r="O1080" s="603"/>
      <c r="P1080" s="544"/>
      <c r="Q1080" s="581"/>
      <c r="R1080" s="586"/>
      <c r="S1080" s="587"/>
      <c r="T1080" s="592" t="s">
        <v>16</v>
      </c>
      <c r="U1080" s="592"/>
      <c r="V1080" s="544"/>
      <c r="W1080" s="545"/>
      <c r="X1080" s="594"/>
      <c r="Y1080" s="545"/>
      <c r="Z1080" s="544"/>
      <c r="AA1080" s="545"/>
      <c r="AB1080" s="544"/>
      <c r="AC1080" s="545"/>
      <c r="AD1080" s="544"/>
      <c r="AE1080" s="581"/>
      <c r="AF1080" s="586"/>
      <c r="AG1080" s="587"/>
      <c r="AH1080" s="626"/>
      <c r="AI1080" s="627"/>
      <c r="AJ1080" s="544"/>
      <c r="AK1080" s="581"/>
      <c r="AL1080" s="586"/>
      <c r="AM1080" s="587"/>
      <c r="AN1080" s="626"/>
      <c r="AO1080" s="627"/>
      <c r="AP1080" s="544"/>
      <c r="AQ1080" s="581"/>
      <c r="AR1080" s="586"/>
      <c r="AS1080" s="587"/>
      <c r="AT1080" s="626"/>
      <c r="AU1080" s="627"/>
      <c r="AV1080" s="628"/>
      <c r="AW1080" s="629"/>
      <c r="AX1080" s="632"/>
      <c r="AY1080" s="633"/>
      <c r="AZ1080" s="626"/>
      <c r="BA1080" s="627"/>
      <c r="BB1080" s="544"/>
      <c r="BC1080" s="581"/>
      <c r="BD1080" s="586"/>
      <c r="BE1080" s="587"/>
      <c r="BF1080" s="626"/>
      <c r="BG1080" s="627"/>
      <c r="BH1080" s="628"/>
      <c r="BI1080" s="629"/>
      <c r="BJ1080" s="632"/>
      <c r="BK1080" s="633"/>
      <c r="BL1080" s="626"/>
      <c r="BM1080" s="627"/>
      <c r="BN1080" s="678"/>
      <c r="BO1080" s="679"/>
      <c r="BP1080" s="680"/>
      <c r="BQ1080" s="677"/>
      <c r="BR1080" s="663"/>
      <c r="BS1080" s="663"/>
      <c r="BT1080" s="19" t="s">
        <v>82</v>
      </c>
      <c r="BU1080" s="277">
        <f>IF(BQ1068="B",'VALUE POINTS'!L$17,IF('GAME STATS'!BQ1068="C",'VALUE POINTS'!M$17,'VALUE POINTS'!K$17))</f>
        <v>1</v>
      </c>
      <c r="BV1080" s="278"/>
    </row>
    <row r="1081" spans="1:79" ht="21.75" customHeight="1" x14ac:dyDescent="0.35">
      <c r="A1081" s="95"/>
      <c r="B1081" s="570" t="str">
        <f>IF(ROSTER!B$16="","",ROSTER!B$16)</f>
        <v/>
      </c>
      <c r="C1081" s="572" t="str">
        <f>IF(ROSTER!C$16="","",ROSTER!C$16)</f>
        <v/>
      </c>
      <c r="D1081" s="573"/>
      <c r="E1081" s="574"/>
      <c r="F1081" s="576">
        <f>IF(E1081="y",1,IF(E1081="S",1,0))</f>
        <v>0</v>
      </c>
      <c r="G1081" s="582">
        <f>IF(E1081="S",1,0)</f>
        <v>0</v>
      </c>
      <c r="H1081" s="578"/>
      <c r="I1081" s="543"/>
      <c r="J1081" s="542"/>
      <c r="K1081" s="580"/>
      <c r="L1081" s="584"/>
      <c r="M1081" s="585"/>
      <c r="N1081" s="588">
        <f>L1081+J1081</f>
        <v>0</v>
      </c>
      <c r="O1081" s="589"/>
      <c r="P1081" s="542"/>
      <c r="Q1081" s="580"/>
      <c r="R1081" s="584"/>
      <c r="S1081" s="585"/>
      <c r="T1081" s="588">
        <f>R1081-P1081</f>
        <v>0</v>
      </c>
      <c r="U1081" s="588"/>
      <c r="V1081" s="542"/>
      <c r="W1081" s="543"/>
      <c r="X1081" s="593"/>
      <c r="Y1081" s="543"/>
      <c r="Z1081" s="542"/>
      <c r="AA1081" s="543"/>
      <c r="AB1081" s="542"/>
      <c r="AC1081" s="543"/>
      <c r="AD1081" s="542"/>
      <c r="AE1081" s="580"/>
      <c r="AF1081" s="584"/>
      <c r="AG1081" s="585"/>
      <c r="AH1081" s="595">
        <f>IF(AD1081=0,0,(AF1081/AD1081)*100)</f>
        <v>0</v>
      </c>
      <c r="AI1081" s="596"/>
      <c r="AJ1081" s="542"/>
      <c r="AK1081" s="580"/>
      <c r="AL1081" s="584"/>
      <c r="AM1081" s="585"/>
      <c r="AN1081" s="595">
        <f>IF(AJ1081=0,0,(AL1081/AJ1081)*100)</f>
        <v>0</v>
      </c>
      <c r="AO1081" s="596"/>
      <c r="AP1081" s="542"/>
      <c r="AQ1081" s="580"/>
      <c r="AR1081" s="584"/>
      <c r="AS1081" s="585"/>
      <c r="AT1081" s="595">
        <f>IF(AP1081=0,0,(AR1081/AP1081)*100)</f>
        <v>0</v>
      </c>
      <c r="AU1081" s="596"/>
      <c r="AV1081" s="599">
        <f>AD1081+AJ1081+AP1081</f>
        <v>0</v>
      </c>
      <c r="AW1081" s="600"/>
      <c r="AX1081" s="630">
        <f>AF1081+AL1081+AR1081</f>
        <v>0</v>
      </c>
      <c r="AY1081" s="631"/>
      <c r="AZ1081" s="595">
        <f>IF(AV1081=0,0,(AX1081/AV1081)*100)</f>
        <v>0</v>
      </c>
      <c r="BA1081" s="596"/>
      <c r="BB1081" s="542"/>
      <c r="BC1081" s="580"/>
      <c r="BD1081" s="584"/>
      <c r="BE1081" s="585"/>
      <c r="BF1081" s="595">
        <f>IF(BB1081=0,0,(BD1081/BB1081)*100)</f>
        <v>0</v>
      </c>
      <c r="BG1081" s="596"/>
      <c r="BH1081" s="599">
        <f>AV1081+BB1081</f>
        <v>0</v>
      </c>
      <c r="BI1081" s="600"/>
      <c r="BJ1081" s="630">
        <f>AX1081+BD1081</f>
        <v>0</v>
      </c>
      <c r="BK1081" s="631"/>
      <c r="BL1081" s="595">
        <f>IF(BH1081=0,0,(BJ1081/BH1081)*100)</f>
        <v>0</v>
      </c>
      <c r="BM1081" s="596"/>
      <c r="BN1081" s="656">
        <f>(AF1081*2)+(AL1081*2)+(AR1081*3)+BD1081</f>
        <v>0</v>
      </c>
      <c r="BO1081" s="657"/>
      <c r="BP1081" s="658"/>
      <c r="BQ1081" s="676">
        <f t="shared" ref="BQ1081" si="1030">IF(BS1081=0,0,50*BR1081/BS1081)</f>
        <v>0</v>
      </c>
      <c r="BR1081" s="662">
        <f t="shared" ref="BR1081" si="1031">(BN1081*BU$1073)+(N1081*BU$1074)+(Z1081*BU$1075)+(R1081*BU$1076)+(X1081*BU$1077)+(AB1081*BU$1078)+(V1081*BU$1083)</f>
        <v>0</v>
      </c>
      <c r="BS1081" s="662">
        <f t="shared" ref="BS1081" si="1032">((BB1081-BD1081)*BU$1080)+((AV1081-AX1081)*BU$1079)+(H1081*BU$1081)+(P1081*BU$1082)</f>
        <v>0</v>
      </c>
      <c r="BT1081" s="19" t="s">
        <v>83</v>
      </c>
      <c r="BU1081" s="277">
        <f>IF(BQ1068="B",'VALUE POINTS'!L$18,IF('GAME STATS'!BQ1068="C",'VALUE POINTS'!M$18,'VALUE POINTS'!K$18))</f>
        <v>2</v>
      </c>
      <c r="BV1081" s="278"/>
    </row>
    <row r="1082" spans="1:79" ht="21.75" customHeight="1" x14ac:dyDescent="0.35">
      <c r="A1082" s="95"/>
      <c r="B1082" s="571"/>
      <c r="C1082" s="642" t="str">
        <f>IF(ROSTER!D$16="","",ROSTER!D$16)</f>
        <v/>
      </c>
      <c r="D1082" s="643"/>
      <c r="E1082" s="575"/>
      <c r="F1082" s="577"/>
      <c r="G1082" s="583"/>
      <c r="H1082" s="579"/>
      <c r="I1082" s="545"/>
      <c r="J1082" s="544"/>
      <c r="K1082" s="581"/>
      <c r="L1082" s="586"/>
      <c r="M1082" s="587"/>
      <c r="N1082" s="592" t="s">
        <v>16</v>
      </c>
      <c r="O1082" s="603"/>
      <c r="P1082" s="544"/>
      <c r="Q1082" s="581"/>
      <c r="R1082" s="586"/>
      <c r="S1082" s="587"/>
      <c r="T1082" s="592" t="s">
        <v>16</v>
      </c>
      <c r="U1082" s="592"/>
      <c r="V1082" s="544"/>
      <c r="W1082" s="545"/>
      <c r="X1082" s="594"/>
      <c r="Y1082" s="545"/>
      <c r="Z1082" s="544"/>
      <c r="AA1082" s="545"/>
      <c r="AB1082" s="544"/>
      <c r="AC1082" s="545"/>
      <c r="AD1082" s="544"/>
      <c r="AE1082" s="581"/>
      <c r="AF1082" s="586"/>
      <c r="AG1082" s="587"/>
      <c r="AH1082" s="626"/>
      <c r="AI1082" s="627"/>
      <c r="AJ1082" s="544"/>
      <c r="AK1082" s="581"/>
      <c r="AL1082" s="586"/>
      <c r="AM1082" s="587"/>
      <c r="AN1082" s="626"/>
      <c r="AO1082" s="627"/>
      <c r="AP1082" s="544"/>
      <c r="AQ1082" s="581"/>
      <c r="AR1082" s="586"/>
      <c r="AS1082" s="587"/>
      <c r="AT1082" s="626"/>
      <c r="AU1082" s="627"/>
      <c r="AV1082" s="628"/>
      <c r="AW1082" s="629"/>
      <c r="AX1082" s="632"/>
      <c r="AY1082" s="633"/>
      <c r="AZ1082" s="626"/>
      <c r="BA1082" s="627"/>
      <c r="BB1082" s="544"/>
      <c r="BC1082" s="581"/>
      <c r="BD1082" s="586"/>
      <c r="BE1082" s="587"/>
      <c r="BF1082" s="626"/>
      <c r="BG1082" s="627"/>
      <c r="BH1082" s="628"/>
      <c r="BI1082" s="629"/>
      <c r="BJ1082" s="632"/>
      <c r="BK1082" s="633"/>
      <c r="BL1082" s="626"/>
      <c r="BM1082" s="627"/>
      <c r="BN1082" s="678"/>
      <c r="BO1082" s="679"/>
      <c r="BP1082" s="680"/>
      <c r="BQ1082" s="677"/>
      <c r="BR1082" s="663"/>
      <c r="BS1082" s="663"/>
      <c r="BT1082" s="19" t="s">
        <v>84</v>
      </c>
      <c r="BU1082" s="277">
        <f>IF(BQ1068="B",'VALUE POINTS'!L$19,IF('GAME STATS'!BQ1068="C",'VALUE POINTS'!M$19,'VALUE POINTS'!K$19))</f>
        <v>2</v>
      </c>
      <c r="BV1082" s="278"/>
    </row>
    <row r="1083" spans="1:79" ht="21.75" customHeight="1" x14ac:dyDescent="0.35">
      <c r="A1083" s="95"/>
      <c r="B1083" s="570" t="str">
        <f>IF(ROSTER!B$18="","",ROSTER!B$18)</f>
        <v/>
      </c>
      <c r="C1083" s="572" t="str">
        <f>IF(ROSTER!C$18="","",ROSTER!C$18)</f>
        <v/>
      </c>
      <c r="D1083" s="573"/>
      <c r="E1083" s="574"/>
      <c r="F1083" s="576">
        <f>IF(E1083="y",1,IF(E1083="S",1,0))</f>
        <v>0</v>
      </c>
      <c r="G1083" s="582">
        <f>IF(E1083="S",1,0)</f>
        <v>0</v>
      </c>
      <c r="H1083" s="578"/>
      <c r="I1083" s="543"/>
      <c r="J1083" s="542"/>
      <c r="K1083" s="580"/>
      <c r="L1083" s="584"/>
      <c r="M1083" s="585"/>
      <c r="N1083" s="588">
        <f>L1083+J1083</f>
        <v>0</v>
      </c>
      <c r="O1083" s="589"/>
      <c r="P1083" s="542"/>
      <c r="Q1083" s="580"/>
      <c r="R1083" s="584"/>
      <c r="S1083" s="585"/>
      <c r="T1083" s="588">
        <f>R1083-P1083</f>
        <v>0</v>
      </c>
      <c r="U1083" s="588"/>
      <c r="V1083" s="542"/>
      <c r="W1083" s="543"/>
      <c r="X1083" s="593"/>
      <c r="Y1083" s="543"/>
      <c r="Z1083" s="542"/>
      <c r="AA1083" s="543"/>
      <c r="AB1083" s="542"/>
      <c r="AC1083" s="543"/>
      <c r="AD1083" s="542"/>
      <c r="AE1083" s="580"/>
      <c r="AF1083" s="584"/>
      <c r="AG1083" s="585"/>
      <c r="AH1083" s="595">
        <f>IF(AD1083=0,0,(AF1083/AD1083)*100)</f>
        <v>0</v>
      </c>
      <c r="AI1083" s="596"/>
      <c r="AJ1083" s="542"/>
      <c r="AK1083" s="580"/>
      <c r="AL1083" s="584"/>
      <c r="AM1083" s="585"/>
      <c r="AN1083" s="595">
        <f>IF(AJ1083=0,0,(AL1083/AJ1083)*100)</f>
        <v>0</v>
      </c>
      <c r="AO1083" s="596"/>
      <c r="AP1083" s="542"/>
      <c r="AQ1083" s="580"/>
      <c r="AR1083" s="584"/>
      <c r="AS1083" s="585"/>
      <c r="AT1083" s="595">
        <f>IF(AP1083=0,0,(AR1083/AP1083)*100)</f>
        <v>0</v>
      </c>
      <c r="AU1083" s="596"/>
      <c r="AV1083" s="599">
        <f>AD1083+AJ1083+AP1083</f>
        <v>0</v>
      </c>
      <c r="AW1083" s="600"/>
      <c r="AX1083" s="630">
        <f>AF1083+AL1083+AR1083</f>
        <v>0</v>
      </c>
      <c r="AY1083" s="631"/>
      <c r="AZ1083" s="595">
        <f>IF(AV1083=0,0,(AX1083/AV1083)*100)</f>
        <v>0</v>
      </c>
      <c r="BA1083" s="596"/>
      <c r="BB1083" s="542"/>
      <c r="BC1083" s="580"/>
      <c r="BD1083" s="584"/>
      <c r="BE1083" s="585"/>
      <c r="BF1083" s="595">
        <f>IF(BB1083=0,0,(BD1083/BB1083)*100)</f>
        <v>0</v>
      </c>
      <c r="BG1083" s="596"/>
      <c r="BH1083" s="599">
        <f>AV1083+BB1083</f>
        <v>0</v>
      </c>
      <c r="BI1083" s="600"/>
      <c r="BJ1083" s="630">
        <f>AX1083+BD1083</f>
        <v>0</v>
      </c>
      <c r="BK1083" s="631"/>
      <c r="BL1083" s="595">
        <f>IF(BH1083=0,0,(BJ1083/BH1083)*100)</f>
        <v>0</v>
      </c>
      <c r="BM1083" s="596"/>
      <c r="BN1083" s="656">
        <f>(AF1083*2)+(AL1083*2)+(AR1083*3)+BD1083</f>
        <v>0</v>
      </c>
      <c r="BO1083" s="657"/>
      <c r="BP1083" s="658"/>
      <c r="BQ1083" s="676">
        <f t="shared" ref="BQ1083" si="1033">IF(BS1083=0,0,50*BR1083/BS1083)</f>
        <v>0</v>
      </c>
      <c r="BR1083" s="662">
        <f t="shared" ref="BR1083" si="1034">(BN1083*BU$1073)+(N1083*BU$1074)+(Z1083*BU$1075)+(R1083*BU$1076)+(X1083*BU$1077)+(AB1083*BU$1078)+(V1083*BU$1083)</f>
        <v>0</v>
      </c>
      <c r="BS1083" s="662">
        <f t="shared" ref="BS1083" si="1035">((BB1083-BD1083)*BU$1080)+((AV1083-AX1083)*BU$1079)+(H1083*BU$1081)+(P1083*BU$1082)</f>
        <v>0</v>
      </c>
      <c r="BT1083" s="19" t="s">
        <v>160</v>
      </c>
      <c r="BU1083" s="277">
        <f>IF(BQ1068="B",'VALUE POINTS'!L$20,IF('GAME STATS'!BQ1068="C",'VALUE POINTS'!M$20,'VALUE POINTS'!K$20))</f>
        <v>1</v>
      </c>
      <c r="BV1083" s="278"/>
    </row>
    <row r="1084" spans="1:79" ht="21.75" customHeight="1" x14ac:dyDescent="0.25">
      <c r="A1084" s="95"/>
      <c r="B1084" s="571"/>
      <c r="C1084" s="642" t="str">
        <f>IF(ROSTER!D$18="","",ROSTER!D$18)</f>
        <v/>
      </c>
      <c r="D1084" s="643"/>
      <c r="E1084" s="575"/>
      <c r="F1084" s="577"/>
      <c r="G1084" s="583"/>
      <c r="H1084" s="579"/>
      <c r="I1084" s="545"/>
      <c r="J1084" s="544"/>
      <c r="K1084" s="581"/>
      <c r="L1084" s="586"/>
      <c r="M1084" s="587"/>
      <c r="N1084" s="592" t="s">
        <v>16</v>
      </c>
      <c r="O1084" s="603"/>
      <c r="P1084" s="544"/>
      <c r="Q1084" s="581"/>
      <c r="R1084" s="586"/>
      <c r="S1084" s="587"/>
      <c r="T1084" s="592" t="s">
        <v>16</v>
      </c>
      <c r="U1084" s="592"/>
      <c r="V1084" s="544"/>
      <c r="W1084" s="545"/>
      <c r="X1084" s="594"/>
      <c r="Y1084" s="545"/>
      <c r="Z1084" s="544"/>
      <c r="AA1084" s="545"/>
      <c r="AB1084" s="544"/>
      <c r="AC1084" s="545"/>
      <c r="AD1084" s="544"/>
      <c r="AE1084" s="581"/>
      <c r="AF1084" s="586"/>
      <c r="AG1084" s="587"/>
      <c r="AH1084" s="626"/>
      <c r="AI1084" s="627"/>
      <c r="AJ1084" s="544"/>
      <c r="AK1084" s="581"/>
      <c r="AL1084" s="586"/>
      <c r="AM1084" s="587"/>
      <c r="AN1084" s="626"/>
      <c r="AO1084" s="627"/>
      <c r="AP1084" s="544"/>
      <c r="AQ1084" s="581"/>
      <c r="AR1084" s="586"/>
      <c r="AS1084" s="587"/>
      <c r="AT1084" s="626"/>
      <c r="AU1084" s="627"/>
      <c r="AV1084" s="628"/>
      <c r="AW1084" s="629"/>
      <c r="AX1084" s="632"/>
      <c r="AY1084" s="633"/>
      <c r="AZ1084" s="626"/>
      <c r="BA1084" s="627"/>
      <c r="BB1084" s="544"/>
      <c r="BC1084" s="581"/>
      <c r="BD1084" s="586"/>
      <c r="BE1084" s="587"/>
      <c r="BF1084" s="626"/>
      <c r="BG1084" s="627"/>
      <c r="BH1084" s="628"/>
      <c r="BI1084" s="629"/>
      <c r="BJ1084" s="632"/>
      <c r="BK1084" s="633"/>
      <c r="BL1084" s="626"/>
      <c r="BM1084" s="627"/>
      <c r="BN1084" s="678"/>
      <c r="BO1084" s="679"/>
      <c r="BP1084" s="680"/>
      <c r="BQ1084" s="677"/>
      <c r="BR1084" s="663"/>
      <c r="BS1084" s="663"/>
      <c r="BT1084" s="15"/>
      <c r="BU1084" s="15"/>
      <c r="BV1084" s="95"/>
    </row>
    <row r="1085" spans="1:79" ht="21.75" customHeight="1" x14ac:dyDescent="0.25">
      <c r="A1085" s="95"/>
      <c r="B1085" s="570" t="str">
        <f>IF(ROSTER!B$20="","",ROSTER!B$20)</f>
        <v/>
      </c>
      <c r="C1085" s="572" t="str">
        <f>IF(ROSTER!C$20="","",ROSTER!C$20)</f>
        <v/>
      </c>
      <c r="D1085" s="573"/>
      <c r="E1085" s="574"/>
      <c r="F1085" s="576">
        <f>IF(E1085="y",1,IF(E1085="S",1,0))</f>
        <v>0</v>
      </c>
      <c r="G1085" s="582">
        <f>IF(E1085="S",1,0)</f>
        <v>0</v>
      </c>
      <c r="H1085" s="578"/>
      <c r="I1085" s="543"/>
      <c r="J1085" s="542"/>
      <c r="K1085" s="580"/>
      <c r="L1085" s="584"/>
      <c r="M1085" s="585"/>
      <c r="N1085" s="588">
        <f>L1085+J1085</f>
        <v>0</v>
      </c>
      <c r="O1085" s="589"/>
      <c r="P1085" s="542"/>
      <c r="Q1085" s="580"/>
      <c r="R1085" s="584"/>
      <c r="S1085" s="585"/>
      <c r="T1085" s="588">
        <f>R1085-P1085</f>
        <v>0</v>
      </c>
      <c r="U1085" s="588"/>
      <c r="V1085" s="542"/>
      <c r="W1085" s="543"/>
      <c r="X1085" s="593"/>
      <c r="Y1085" s="543"/>
      <c r="Z1085" s="542"/>
      <c r="AA1085" s="543"/>
      <c r="AB1085" s="542"/>
      <c r="AC1085" s="543"/>
      <c r="AD1085" s="542"/>
      <c r="AE1085" s="580"/>
      <c r="AF1085" s="584"/>
      <c r="AG1085" s="585"/>
      <c r="AH1085" s="595">
        <f>IF(AD1085=0,0,(AF1085/AD1085)*100)</f>
        <v>0</v>
      </c>
      <c r="AI1085" s="596"/>
      <c r="AJ1085" s="542"/>
      <c r="AK1085" s="580"/>
      <c r="AL1085" s="584"/>
      <c r="AM1085" s="585"/>
      <c r="AN1085" s="595">
        <f>IF(AJ1085=0,0,(AL1085/AJ1085)*100)</f>
        <v>0</v>
      </c>
      <c r="AO1085" s="596"/>
      <c r="AP1085" s="542"/>
      <c r="AQ1085" s="580"/>
      <c r="AR1085" s="584"/>
      <c r="AS1085" s="585"/>
      <c r="AT1085" s="595">
        <f>IF(AP1085=0,0,(AR1085/AP1085)*100)</f>
        <v>0</v>
      </c>
      <c r="AU1085" s="596"/>
      <c r="AV1085" s="599">
        <f>AD1085+AJ1085+AP1085</f>
        <v>0</v>
      </c>
      <c r="AW1085" s="600"/>
      <c r="AX1085" s="630">
        <f>AF1085+AL1085+AR1085</f>
        <v>0</v>
      </c>
      <c r="AY1085" s="631"/>
      <c r="AZ1085" s="595">
        <f>IF(AV1085=0,0,(AX1085/AV1085)*100)</f>
        <v>0</v>
      </c>
      <c r="BA1085" s="596"/>
      <c r="BB1085" s="542"/>
      <c r="BC1085" s="580"/>
      <c r="BD1085" s="584"/>
      <c r="BE1085" s="585"/>
      <c r="BF1085" s="595">
        <f>IF(BB1085=0,0,(BD1085/BB1085)*100)</f>
        <v>0</v>
      </c>
      <c r="BG1085" s="596"/>
      <c r="BH1085" s="599">
        <f>AV1085+BB1085</f>
        <v>0</v>
      </c>
      <c r="BI1085" s="600"/>
      <c r="BJ1085" s="630">
        <f>AX1085+BD1085</f>
        <v>0</v>
      </c>
      <c r="BK1085" s="631"/>
      <c r="BL1085" s="595">
        <f>IF(BH1085=0,0,(BJ1085/BH1085)*100)</f>
        <v>0</v>
      </c>
      <c r="BM1085" s="596"/>
      <c r="BN1085" s="656">
        <f>(AF1085*2)+(AL1085*2)+(AR1085*3)+BD1085</f>
        <v>0</v>
      </c>
      <c r="BO1085" s="657"/>
      <c r="BP1085" s="658"/>
      <c r="BQ1085" s="676">
        <f t="shared" ref="BQ1085" si="1036">IF(BS1085=0,0,50*BR1085/BS1085)</f>
        <v>0</v>
      </c>
      <c r="BR1085" s="662">
        <f t="shared" ref="BR1085" si="1037">(BN1085*BU$1073)+(N1085*BU$1074)+(Z1085*BU$1075)+(R1085*BU$1076)+(X1085*BU$1077)+(AB1085*BU$1078)+(V1085*BU$1083)</f>
        <v>0</v>
      </c>
      <c r="BS1085" s="662">
        <f t="shared" ref="BS1085" si="1038">((BB1085-BD1085)*BU$1080)+((AV1085-AX1085)*BU$1079)+(H1085*BU$1081)+(P1085*BU$1082)</f>
        <v>0</v>
      </c>
      <c r="BT1085" s="15"/>
      <c r="BU1085" s="15"/>
      <c r="BV1085" s="95"/>
    </row>
    <row r="1086" spans="1:79" ht="21.75" customHeight="1" x14ac:dyDescent="0.25">
      <c r="A1086" s="95"/>
      <c r="B1086" s="571"/>
      <c r="C1086" s="642" t="str">
        <f>IF(ROSTER!D$20="","",ROSTER!D$20)</f>
        <v/>
      </c>
      <c r="D1086" s="643"/>
      <c r="E1086" s="575"/>
      <c r="F1086" s="577"/>
      <c r="G1086" s="583"/>
      <c r="H1086" s="579"/>
      <c r="I1086" s="545"/>
      <c r="J1086" s="544"/>
      <c r="K1086" s="581"/>
      <c r="L1086" s="586"/>
      <c r="M1086" s="587"/>
      <c r="N1086" s="592" t="s">
        <v>16</v>
      </c>
      <c r="O1086" s="603"/>
      <c r="P1086" s="544"/>
      <c r="Q1086" s="581"/>
      <c r="R1086" s="586"/>
      <c r="S1086" s="587"/>
      <c r="T1086" s="592" t="s">
        <v>16</v>
      </c>
      <c r="U1086" s="592"/>
      <c r="V1086" s="544"/>
      <c r="W1086" s="545"/>
      <c r="X1086" s="594"/>
      <c r="Y1086" s="545"/>
      <c r="Z1086" s="544"/>
      <c r="AA1086" s="545"/>
      <c r="AB1086" s="544"/>
      <c r="AC1086" s="545"/>
      <c r="AD1086" s="544"/>
      <c r="AE1086" s="581"/>
      <c r="AF1086" s="586"/>
      <c r="AG1086" s="587"/>
      <c r="AH1086" s="626"/>
      <c r="AI1086" s="627"/>
      <c r="AJ1086" s="544"/>
      <c r="AK1086" s="581"/>
      <c r="AL1086" s="586"/>
      <c r="AM1086" s="587"/>
      <c r="AN1086" s="626"/>
      <c r="AO1086" s="627"/>
      <c r="AP1086" s="544"/>
      <c r="AQ1086" s="581"/>
      <c r="AR1086" s="586"/>
      <c r="AS1086" s="587"/>
      <c r="AT1086" s="626"/>
      <c r="AU1086" s="627"/>
      <c r="AV1086" s="628"/>
      <c r="AW1086" s="629"/>
      <c r="AX1086" s="632"/>
      <c r="AY1086" s="633"/>
      <c r="AZ1086" s="626"/>
      <c r="BA1086" s="627"/>
      <c r="BB1086" s="544"/>
      <c r="BC1086" s="581"/>
      <c r="BD1086" s="586"/>
      <c r="BE1086" s="587"/>
      <c r="BF1086" s="626"/>
      <c r="BG1086" s="627"/>
      <c r="BH1086" s="628"/>
      <c r="BI1086" s="629"/>
      <c r="BJ1086" s="632"/>
      <c r="BK1086" s="633"/>
      <c r="BL1086" s="626"/>
      <c r="BM1086" s="627"/>
      <c r="BN1086" s="678"/>
      <c r="BO1086" s="679"/>
      <c r="BP1086" s="680"/>
      <c r="BQ1086" s="677"/>
      <c r="BR1086" s="663"/>
      <c r="BS1086" s="663"/>
      <c r="BT1086" s="15"/>
      <c r="BU1086" s="15"/>
      <c r="BV1086" s="95"/>
    </row>
    <row r="1087" spans="1:79" ht="21.75" customHeight="1" x14ac:dyDescent="0.25">
      <c r="A1087" s="95"/>
      <c r="B1087" s="570" t="str">
        <f>IF(ROSTER!B$22="","",ROSTER!B$22)</f>
        <v/>
      </c>
      <c r="C1087" s="572" t="str">
        <f>IF(ROSTER!C$22="","",ROSTER!C$22)</f>
        <v/>
      </c>
      <c r="D1087" s="573"/>
      <c r="E1087" s="574"/>
      <c r="F1087" s="576">
        <f>IF(E1087="y",1,IF(E1087="S",1,0))</f>
        <v>0</v>
      </c>
      <c r="G1087" s="582">
        <f>IF(E1087="S",1,0)</f>
        <v>0</v>
      </c>
      <c r="H1087" s="578"/>
      <c r="I1087" s="543"/>
      <c r="J1087" s="542"/>
      <c r="K1087" s="580"/>
      <c r="L1087" s="584"/>
      <c r="M1087" s="585"/>
      <c r="N1087" s="588">
        <f>L1087+J1087</f>
        <v>0</v>
      </c>
      <c r="O1087" s="589"/>
      <c r="P1087" s="542"/>
      <c r="Q1087" s="580"/>
      <c r="R1087" s="584"/>
      <c r="S1087" s="585"/>
      <c r="T1087" s="588">
        <f>R1087-P1087</f>
        <v>0</v>
      </c>
      <c r="U1087" s="588"/>
      <c r="V1087" s="542"/>
      <c r="W1087" s="543"/>
      <c r="X1087" s="593"/>
      <c r="Y1087" s="543"/>
      <c r="Z1087" s="542"/>
      <c r="AA1087" s="543"/>
      <c r="AB1087" s="542"/>
      <c r="AC1087" s="543"/>
      <c r="AD1087" s="542"/>
      <c r="AE1087" s="580"/>
      <c r="AF1087" s="584"/>
      <c r="AG1087" s="585"/>
      <c r="AH1087" s="595">
        <f>IF(AD1087=0,0,(AF1087/AD1087)*100)</f>
        <v>0</v>
      </c>
      <c r="AI1087" s="596"/>
      <c r="AJ1087" s="542"/>
      <c r="AK1087" s="580"/>
      <c r="AL1087" s="584"/>
      <c r="AM1087" s="585"/>
      <c r="AN1087" s="595">
        <f>IF(AJ1087=0,0,(AL1087/AJ1087)*100)</f>
        <v>0</v>
      </c>
      <c r="AO1087" s="596"/>
      <c r="AP1087" s="542"/>
      <c r="AQ1087" s="580"/>
      <c r="AR1087" s="584"/>
      <c r="AS1087" s="585"/>
      <c r="AT1087" s="595">
        <f>IF(AP1087=0,0,(AR1087/AP1087)*100)</f>
        <v>0</v>
      </c>
      <c r="AU1087" s="596"/>
      <c r="AV1087" s="599">
        <f>AD1087+AJ1087+AP1087</f>
        <v>0</v>
      </c>
      <c r="AW1087" s="600"/>
      <c r="AX1087" s="630">
        <f>AF1087+AL1087+AR1087</f>
        <v>0</v>
      </c>
      <c r="AY1087" s="631"/>
      <c r="AZ1087" s="595">
        <f>IF(AV1087=0,0,(AX1087/AV1087)*100)</f>
        <v>0</v>
      </c>
      <c r="BA1087" s="596"/>
      <c r="BB1087" s="542"/>
      <c r="BC1087" s="580"/>
      <c r="BD1087" s="584"/>
      <c r="BE1087" s="585"/>
      <c r="BF1087" s="595">
        <f>IF(BB1087=0,0,(BD1087/BB1087)*100)</f>
        <v>0</v>
      </c>
      <c r="BG1087" s="596"/>
      <c r="BH1087" s="599">
        <f>AV1087+BB1087</f>
        <v>0</v>
      </c>
      <c r="BI1087" s="600"/>
      <c r="BJ1087" s="630">
        <f>AX1087+BD1087</f>
        <v>0</v>
      </c>
      <c r="BK1087" s="631"/>
      <c r="BL1087" s="595">
        <f>IF(BH1087=0,0,(BJ1087/BH1087)*100)</f>
        <v>0</v>
      </c>
      <c r="BM1087" s="596"/>
      <c r="BN1087" s="656">
        <f>(AF1087*2)+(AL1087*2)+(AR1087*3)+BD1087</f>
        <v>0</v>
      </c>
      <c r="BO1087" s="657"/>
      <c r="BP1087" s="658"/>
      <c r="BQ1087" s="676">
        <f t="shared" ref="BQ1087" si="1039">IF(BS1087=0,0,50*BR1087/BS1087)</f>
        <v>0</v>
      </c>
      <c r="BR1087" s="662">
        <f t="shared" ref="BR1087" si="1040">(BN1087*BU$1073)+(N1087*BU$1074)+(Z1087*BU$1075)+(R1087*BU$1076)+(X1087*BU$1077)+(AB1087*BU$1078)+(V1087*BU$1083)</f>
        <v>0</v>
      </c>
      <c r="BS1087" s="662">
        <f t="shared" ref="BS1087" si="1041">((BB1087-BD1087)*BU$1080)+((AV1087-AX1087)*BU$1079)+(H1087*BU$1081)+(P1087*BU$1082)</f>
        <v>0</v>
      </c>
      <c r="BT1087" s="15"/>
      <c r="BU1087" s="15"/>
      <c r="BV1087" s="95"/>
    </row>
    <row r="1088" spans="1:79" ht="21.75" customHeight="1" x14ac:dyDescent="0.25">
      <c r="A1088" s="95"/>
      <c r="B1088" s="571"/>
      <c r="C1088" s="642" t="str">
        <f>IF(ROSTER!D$22="","",ROSTER!D$22)</f>
        <v/>
      </c>
      <c r="D1088" s="643"/>
      <c r="E1088" s="575"/>
      <c r="F1088" s="577"/>
      <c r="G1088" s="583"/>
      <c r="H1088" s="579"/>
      <c r="I1088" s="545"/>
      <c r="J1088" s="544"/>
      <c r="K1088" s="581"/>
      <c r="L1088" s="586"/>
      <c r="M1088" s="587"/>
      <c r="N1088" s="592" t="s">
        <v>16</v>
      </c>
      <c r="O1088" s="603"/>
      <c r="P1088" s="544"/>
      <c r="Q1088" s="581"/>
      <c r="R1088" s="586"/>
      <c r="S1088" s="587"/>
      <c r="T1088" s="592" t="s">
        <v>16</v>
      </c>
      <c r="U1088" s="592"/>
      <c r="V1088" s="544"/>
      <c r="W1088" s="545"/>
      <c r="X1088" s="594"/>
      <c r="Y1088" s="545"/>
      <c r="Z1088" s="544"/>
      <c r="AA1088" s="545"/>
      <c r="AB1088" s="544"/>
      <c r="AC1088" s="545"/>
      <c r="AD1088" s="544"/>
      <c r="AE1088" s="581"/>
      <c r="AF1088" s="586"/>
      <c r="AG1088" s="587"/>
      <c r="AH1088" s="626"/>
      <c r="AI1088" s="627"/>
      <c r="AJ1088" s="544"/>
      <c r="AK1088" s="581"/>
      <c r="AL1088" s="586"/>
      <c r="AM1088" s="587"/>
      <c r="AN1088" s="626"/>
      <c r="AO1088" s="627"/>
      <c r="AP1088" s="544"/>
      <c r="AQ1088" s="581"/>
      <c r="AR1088" s="586"/>
      <c r="AS1088" s="587"/>
      <c r="AT1088" s="626"/>
      <c r="AU1088" s="627"/>
      <c r="AV1088" s="628"/>
      <c r="AW1088" s="629"/>
      <c r="AX1088" s="632"/>
      <c r="AY1088" s="633"/>
      <c r="AZ1088" s="626"/>
      <c r="BA1088" s="627"/>
      <c r="BB1088" s="544"/>
      <c r="BC1088" s="581"/>
      <c r="BD1088" s="586"/>
      <c r="BE1088" s="587"/>
      <c r="BF1088" s="626"/>
      <c r="BG1088" s="627"/>
      <c r="BH1088" s="628"/>
      <c r="BI1088" s="629"/>
      <c r="BJ1088" s="632"/>
      <c r="BK1088" s="633"/>
      <c r="BL1088" s="626"/>
      <c r="BM1088" s="627"/>
      <c r="BN1088" s="678"/>
      <c r="BO1088" s="679"/>
      <c r="BP1088" s="680"/>
      <c r="BQ1088" s="677"/>
      <c r="BR1088" s="663"/>
      <c r="BS1088" s="663"/>
      <c r="BT1088" s="15"/>
      <c r="BU1088" s="15"/>
      <c r="BV1088" s="95"/>
    </row>
    <row r="1089" spans="1:74" ht="21.75" customHeight="1" x14ac:dyDescent="0.25">
      <c r="A1089" s="95"/>
      <c r="B1089" s="570" t="str">
        <f>IF(ROSTER!B$24="","",ROSTER!B$24)</f>
        <v/>
      </c>
      <c r="C1089" s="572" t="str">
        <f>IF(ROSTER!C$24="","",ROSTER!C$24)</f>
        <v/>
      </c>
      <c r="D1089" s="573"/>
      <c r="E1089" s="574"/>
      <c r="F1089" s="576">
        <f>IF(E1089="y",1,IF(E1089="S",1,0))</f>
        <v>0</v>
      </c>
      <c r="G1089" s="582">
        <f>IF(E1089="S",1,0)</f>
        <v>0</v>
      </c>
      <c r="H1089" s="578"/>
      <c r="I1089" s="543"/>
      <c r="J1089" s="542"/>
      <c r="K1089" s="580"/>
      <c r="L1089" s="584"/>
      <c r="M1089" s="585"/>
      <c r="N1089" s="588">
        <f>L1089+J1089</f>
        <v>0</v>
      </c>
      <c r="O1089" s="589"/>
      <c r="P1089" s="542"/>
      <c r="Q1089" s="580"/>
      <c r="R1089" s="584"/>
      <c r="S1089" s="585"/>
      <c r="T1089" s="588">
        <f>R1089-P1089</f>
        <v>0</v>
      </c>
      <c r="U1089" s="588"/>
      <c r="V1089" s="542"/>
      <c r="W1089" s="543"/>
      <c r="X1089" s="593"/>
      <c r="Y1089" s="543"/>
      <c r="Z1089" s="542"/>
      <c r="AA1089" s="543"/>
      <c r="AB1089" s="542"/>
      <c r="AC1089" s="543"/>
      <c r="AD1089" s="542"/>
      <c r="AE1089" s="580"/>
      <c r="AF1089" s="584"/>
      <c r="AG1089" s="585"/>
      <c r="AH1089" s="595">
        <f>IF(AD1089=0,0,(AF1089/AD1089)*100)</f>
        <v>0</v>
      </c>
      <c r="AI1089" s="596"/>
      <c r="AJ1089" s="542"/>
      <c r="AK1089" s="580"/>
      <c r="AL1089" s="584"/>
      <c r="AM1089" s="585"/>
      <c r="AN1089" s="595">
        <f>IF(AJ1089=0,0,(AL1089/AJ1089)*100)</f>
        <v>0</v>
      </c>
      <c r="AO1089" s="596"/>
      <c r="AP1089" s="542"/>
      <c r="AQ1089" s="580"/>
      <c r="AR1089" s="584"/>
      <c r="AS1089" s="585"/>
      <c r="AT1089" s="595">
        <f>IF(AP1089=0,0,(AR1089/AP1089)*100)</f>
        <v>0</v>
      </c>
      <c r="AU1089" s="596"/>
      <c r="AV1089" s="599">
        <f>AD1089+AJ1089+AP1089</f>
        <v>0</v>
      </c>
      <c r="AW1089" s="600"/>
      <c r="AX1089" s="630">
        <f>AF1089+AL1089+AR1089</f>
        <v>0</v>
      </c>
      <c r="AY1089" s="631"/>
      <c r="AZ1089" s="595">
        <f>IF(AV1089=0,0,(AX1089/AV1089)*100)</f>
        <v>0</v>
      </c>
      <c r="BA1089" s="596"/>
      <c r="BB1089" s="542"/>
      <c r="BC1089" s="580"/>
      <c r="BD1089" s="584"/>
      <c r="BE1089" s="585"/>
      <c r="BF1089" s="595">
        <f>IF(BB1089=0,0,(BD1089/BB1089)*100)</f>
        <v>0</v>
      </c>
      <c r="BG1089" s="596"/>
      <c r="BH1089" s="599">
        <f>AV1089+BB1089</f>
        <v>0</v>
      </c>
      <c r="BI1089" s="600"/>
      <c r="BJ1089" s="630">
        <f>AX1089+BD1089</f>
        <v>0</v>
      </c>
      <c r="BK1089" s="631"/>
      <c r="BL1089" s="595">
        <f>IF(BH1089=0,0,(BJ1089/BH1089)*100)</f>
        <v>0</v>
      </c>
      <c r="BM1089" s="596"/>
      <c r="BN1089" s="656">
        <f>(AF1089*2)+(AL1089*2)+(AR1089*3)+BD1089</f>
        <v>0</v>
      </c>
      <c r="BO1089" s="657"/>
      <c r="BP1089" s="658"/>
      <c r="BQ1089" s="676">
        <f t="shared" ref="BQ1089" si="1042">IF(BS1089=0,0,50*BR1089/BS1089)</f>
        <v>0</v>
      </c>
      <c r="BR1089" s="662">
        <f t="shared" ref="BR1089" si="1043">(BN1089*BU$1073)+(N1089*BU$1074)+(Z1089*BU$1075)+(R1089*BU$1076)+(X1089*BU$1077)+(AB1089*BU$1078)+(V1089*BU$1083)</f>
        <v>0</v>
      </c>
      <c r="BS1089" s="662">
        <f t="shared" ref="BS1089" si="1044">((BB1089-BD1089)*BU$1080)+((AV1089-AX1089)*BU$1079)+(H1089*BU$1081)+(P1089*BU$1082)</f>
        <v>0</v>
      </c>
      <c r="BT1089" s="15"/>
      <c r="BU1089" s="15"/>
      <c r="BV1089" s="95"/>
    </row>
    <row r="1090" spans="1:74" ht="21.75" customHeight="1" x14ac:dyDescent="0.25">
      <c r="A1090" s="95"/>
      <c r="B1090" s="571"/>
      <c r="C1090" s="642" t="str">
        <f>IF(ROSTER!D$24="","",ROSTER!D$24)</f>
        <v/>
      </c>
      <c r="D1090" s="643"/>
      <c r="E1090" s="575"/>
      <c r="F1090" s="577"/>
      <c r="G1090" s="583"/>
      <c r="H1090" s="579"/>
      <c r="I1090" s="545"/>
      <c r="J1090" s="544"/>
      <c r="K1090" s="581"/>
      <c r="L1090" s="586"/>
      <c r="M1090" s="587"/>
      <c r="N1090" s="592" t="s">
        <v>16</v>
      </c>
      <c r="O1090" s="603"/>
      <c r="P1090" s="544"/>
      <c r="Q1090" s="581"/>
      <c r="R1090" s="586"/>
      <c r="S1090" s="587"/>
      <c r="T1090" s="592" t="s">
        <v>16</v>
      </c>
      <c r="U1090" s="592"/>
      <c r="V1090" s="544"/>
      <c r="W1090" s="545"/>
      <c r="X1090" s="594"/>
      <c r="Y1090" s="545"/>
      <c r="Z1090" s="544"/>
      <c r="AA1090" s="545"/>
      <c r="AB1090" s="544"/>
      <c r="AC1090" s="545"/>
      <c r="AD1090" s="544"/>
      <c r="AE1090" s="581"/>
      <c r="AF1090" s="586"/>
      <c r="AG1090" s="587"/>
      <c r="AH1090" s="626"/>
      <c r="AI1090" s="627"/>
      <c r="AJ1090" s="544"/>
      <c r="AK1090" s="581"/>
      <c r="AL1090" s="586"/>
      <c r="AM1090" s="587"/>
      <c r="AN1090" s="626"/>
      <c r="AO1090" s="627"/>
      <c r="AP1090" s="544"/>
      <c r="AQ1090" s="581"/>
      <c r="AR1090" s="586"/>
      <c r="AS1090" s="587"/>
      <c r="AT1090" s="626"/>
      <c r="AU1090" s="627"/>
      <c r="AV1090" s="628"/>
      <c r="AW1090" s="629"/>
      <c r="AX1090" s="632"/>
      <c r="AY1090" s="633"/>
      <c r="AZ1090" s="626"/>
      <c r="BA1090" s="627"/>
      <c r="BB1090" s="544"/>
      <c r="BC1090" s="581"/>
      <c r="BD1090" s="586"/>
      <c r="BE1090" s="587"/>
      <c r="BF1090" s="626"/>
      <c r="BG1090" s="627"/>
      <c r="BH1090" s="628"/>
      <c r="BI1090" s="629"/>
      <c r="BJ1090" s="632"/>
      <c r="BK1090" s="633"/>
      <c r="BL1090" s="626"/>
      <c r="BM1090" s="627"/>
      <c r="BN1090" s="678"/>
      <c r="BO1090" s="679"/>
      <c r="BP1090" s="680"/>
      <c r="BQ1090" s="677"/>
      <c r="BR1090" s="663"/>
      <c r="BS1090" s="663"/>
      <c r="BT1090" s="15"/>
      <c r="BU1090" s="15"/>
      <c r="BV1090" s="95"/>
    </row>
    <row r="1091" spans="1:74" ht="21.75" customHeight="1" x14ac:dyDescent="0.25">
      <c r="A1091" s="95"/>
      <c r="B1091" s="570" t="str">
        <f>IF(ROSTER!B$26="","",ROSTER!B$26)</f>
        <v/>
      </c>
      <c r="C1091" s="572" t="str">
        <f>IF(ROSTER!C$26="","",ROSTER!C$26)</f>
        <v/>
      </c>
      <c r="D1091" s="573"/>
      <c r="E1091" s="574"/>
      <c r="F1091" s="576">
        <f>IF(E1091="y",1,IF(E1091="S",1,0))</f>
        <v>0</v>
      </c>
      <c r="G1091" s="582">
        <f>IF(E1091="S",1,0)</f>
        <v>0</v>
      </c>
      <c r="H1091" s="578"/>
      <c r="I1091" s="543"/>
      <c r="J1091" s="542"/>
      <c r="K1091" s="580"/>
      <c r="L1091" s="584"/>
      <c r="M1091" s="585"/>
      <c r="N1091" s="588">
        <f>L1091+J1091</f>
        <v>0</v>
      </c>
      <c r="O1091" s="589"/>
      <c r="P1091" s="542"/>
      <c r="Q1091" s="580"/>
      <c r="R1091" s="584"/>
      <c r="S1091" s="585"/>
      <c r="T1091" s="588">
        <f>R1091-P1091</f>
        <v>0</v>
      </c>
      <c r="U1091" s="588"/>
      <c r="V1091" s="542"/>
      <c r="W1091" s="543"/>
      <c r="X1091" s="593"/>
      <c r="Y1091" s="543"/>
      <c r="Z1091" s="542"/>
      <c r="AA1091" s="543"/>
      <c r="AB1091" s="542"/>
      <c r="AC1091" s="543"/>
      <c r="AD1091" s="542"/>
      <c r="AE1091" s="580"/>
      <c r="AF1091" s="584"/>
      <c r="AG1091" s="585"/>
      <c r="AH1091" s="595">
        <f>IF(AD1091=0,0,(AF1091/AD1091)*100)</f>
        <v>0</v>
      </c>
      <c r="AI1091" s="596"/>
      <c r="AJ1091" s="542"/>
      <c r="AK1091" s="580"/>
      <c r="AL1091" s="584"/>
      <c r="AM1091" s="585"/>
      <c r="AN1091" s="595">
        <f>IF(AJ1091=0,0,(AL1091/AJ1091)*100)</f>
        <v>0</v>
      </c>
      <c r="AO1091" s="596"/>
      <c r="AP1091" s="542"/>
      <c r="AQ1091" s="580"/>
      <c r="AR1091" s="584"/>
      <c r="AS1091" s="585"/>
      <c r="AT1091" s="595">
        <f>IF(AP1091=0,0,(AR1091/AP1091)*100)</f>
        <v>0</v>
      </c>
      <c r="AU1091" s="596"/>
      <c r="AV1091" s="599">
        <f>AD1091+AJ1091+AP1091</f>
        <v>0</v>
      </c>
      <c r="AW1091" s="600"/>
      <c r="AX1091" s="630">
        <f>AF1091+AL1091+AR1091</f>
        <v>0</v>
      </c>
      <c r="AY1091" s="631"/>
      <c r="AZ1091" s="595">
        <f>IF(AV1091=0,0,(AX1091/AV1091)*100)</f>
        <v>0</v>
      </c>
      <c r="BA1091" s="596"/>
      <c r="BB1091" s="542"/>
      <c r="BC1091" s="580"/>
      <c r="BD1091" s="584"/>
      <c r="BE1091" s="585"/>
      <c r="BF1091" s="595">
        <f>IF(BB1091=0,0,(BD1091/BB1091)*100)</f>
        <v>0</v>
      </c>
      <c r="BG1091" s="596"/>
      <c r="BH1091" s="599">
        <f>AV1091+BB1091</f>
        <v>0</v>
      </c>
      <c r="BI1091" s="600"/>
      <c r="BJ1091" s="630">
        <f>AX1091+BD1091</f>
        <v>0</v>
      </c>
      <c r="BK1091" s="631"/>
      <c r="BL1091" s="595">
        <f>IF(BH1091=0,0,(BJ1091/BH1091)*100)</f>
        <v>0</v>
      </c>
      <c r="BM1091" s="596"/>
      <c r="BN1091" s="656">
        <f>(AF1091*2)+(AL1091*2)+(AR1091*3)+BD1091</f>
        <v>0</v>
      </c>
      <c r="BO1091" s="657"/>
      <c r="BP1091" s="658"/>
      <c r="BQ1091" s="676">
        <f t="shared" ref="BQ1091" si="1045">IF(BS1091=0,0,50*BR1091/BS1091)</f>
        <v>0</v>
      </c>
      <c r="BR1091" s="662">
        <f t="shared" ref="BR1091" si="1046">(BN1091*BU$1073)+(N1091*BU$1074)+(Z1091*BU$1075)+(R1091*BU$1076)+(X1091*BU$1077)+(AB1091*BU$1078)+(V1091*BU$1083)</f>
        <v>0</v>
      </c>
      <c r="BS1091" s="662">
        <f t="shared" ref="BS1091" si="1047">((BB1091-BD1091)*BU$1080)+((AV1091-AX1091)*BU$1079)+(H1091*BU$1081)+(P1091*BU$1082)</f>
        <v>0</v>
      </c>
      <c r="BT1091" s="15"/>
      <c r="BU1091" s="15"/>
      <c r="BV1091" s="95"/>
    </row>
    <row r="1092" spans="1:74" ht="21.75" customHeight="1" x14ac:dyDescent="0.25">
      <c r="A1092" s="95"/>
      <c r="B1092" s="571"/>
      <c r="C1092" s="642" t="str">
        <f>IF(ROSTER!D$26="","",ROSTER!D$26)</f>
        <v/>
      </c>
      <c r="D1092" s="643"/>
      <c r="E1092" s="575"/>
      <c r="F1092" s="577"/>
      <c r="G1092" s="583"/>
      <c r="H1092" s="579"/>
      <c r="I1092" s="545"/>
      <c r="J1092" s="544"/>
      <c r="K1092" s="581"/>
      <c r="L1092" s="586"/>
      <c r="M1092" s="587"/>
      <c r="N1092" s="592" t="s">
        <v>16</v>
      </c>
      <c r="O1092" s="603"/>
      <c r="P1092" s="544"/>
      <c r="Q1092" s="581"/>
      <c r="R1092" s="586"/>
      <c r="S1092" s="587"/>
      <c r="T1092" s="592" t="s">
        <v>16</v>
      </c>
      <c r="U1092" s="592"/>
      <c r="V1092" s="544"/>
      <c r="W1092" s="545"/>
      <c r="X1092" s="594"/>
      <c r="Y1092" s="545"/>
      <c r="Z1092" s="544"/>
      <c r="AA1092" s="545"/>
      <c r="AB1092" s="544"/>
      <c r="AC1092" s="545"/>
      <c r="AD1092" s="544"/>
      <c r="AE1092" s="581"/>
      <c r="AF1092" s="586"/>
      <c r="AG1092" s="587"/>
      <c r="AH1092" s="626"/>
      <c r="AI1092" s="627"/>
      <c r="AJ1092" s="544"/>
      <c r="AK1092" s="581"/>
      <c r="AL1092" s="586"/>
      <c r="AM1092" s="587"/>
      <c r="AN1092" s="626"/>
      <c r="AO1092" s="627"/>
      <c r="AP1092" s="544"/>
      <c r="AQ1092" s="581"/>
      <c r="AR1092" s="586"/>
      <c r="AS1092" s="587"/>
      <c r="AT1092" s="626"/>
      <c r="AU1092" s="627"/>
      <c r="AV1092" s="628"/>
      <c r="AW1092" s="629"/>
      <c r="AX1092" s="632"/>
      <c r="AY1092" s="633"/>
      <c r="AZ1092" s="626"/>
      <c r="BA1092" s="627"/>
      <c r="BB1092" s="544"/>
      <c r="BC1092" s="581"/>
      <c r="BD1092" s="586"/>
      <c r="BE1092" s="587"/>
      <c r="BF1092" s="626"/>
      <c r="BG1092" s="627"/>
      <c r="BH1092" s="628"/>
      <c r="BI1092" s="629"/>
      <c r="BJ1092" s="632"/>
      <c r="BK1092" s="633"/>
      <c r="BL1092" s="626"/>
      <c r="BM1092" s="627"/>
      <c r="BN1092" s="678"/>
      <c r="BO1092" s="679"/>
      <c r="BP1092" s="680"/>
      <c r="BQ1092" s="677"/>
      <c r="BR1092" s="663"/>
      <c r="BS1092" s="663"/>
      <c r="BT1092" s="15"/>
      <c r="BU1092" s="15"/>
      <c r="BV1092" s="95"/>
    </row>
    <row r="1093" spans="1:74" ht="21.75" customHeight="1" x14ac:dyDescent="0.25">
      <c r="A1093" s="95"/>
      <c r="B1093" s="570" t="str">
        <f>IF(ROSTER!B$28="","",ROSTER!B$28)</f>
        <v/>
      </c>
      <c r="C1093" s="572" t="str">
        <f>IF(ROSTER!C$28="","",ROSTER!C$28)</f>
        <v/>
      </c>
      <c r="D1093" s="573"/>
      <c r="E1093" s="574"/>
      <c r="F1093" s="576">
        <f>IF(E1093="y",1,IF(E1093="S",1,0))</f>
        <v>0</v>
      </c>
      <c r="G1093" s="582">
        <f>IF(E1093="S",1,0)</f>
        <v>0</v>
      </c>
      <c r="H1093" s="578"/>
      <c r="I1093" s="543"/>
      <c r="J1093" s="542"/>
      <c r="K1093" s="580"/>
      <c r="L1093" s="584"/>
      <c r="M1093" s="585"/>
      <c r="N1093" s="588">
        <f>L1093+J1093</f>
        <v>0</v>
      </c>
      <c r="O1093" s="589"/>
      <c r="P1093" s="542"/>
      <c r="Q1093" s="580"/>
      <c r="R1093" s="584"/>
      <c r="S1093" s="585"/>
      <c r="T1093" s="588">
        <f>R1093-P1093</f>
        <v>0</v>
      </c>
      <c r="U1093" s="588"/>
      <c r="V1093" s="542"/>
      <c r="W1093" s="543"/>
      <c r="X1093" s="593"/>
      <c r="Y1093" s="543"/>
      <c r="Z1093" s="542"/>
      <c r="AA1093" s="543"/>
      <c r="AB1093" s="542"/>
      <c r="AC1093" s="543"/>
      <c r="AD1093" s="542"/>
      <c r="AE1093" s="580"/>
      <c r="AF1093" s="584"/>
      <c r="AG1093" s="585"/>
      <c r="AH1093" s="595">
        <f>IF(AD1093=0,0,(AF1093/AD1093)*100)</f>
        <v>0</v>
      </c>
      <c r="AI1093" s="596"/>
      <c r="AJ1093" s="542"/>
      <c r="AK1093" s="580"/>
      <c r="AL1093" s="584"/>
      <c r="AM1093" s="585"/>
      <c r="AN1093" s="595">
        <f>IF(AJ1093=0,0,(AL1093/AJ1093)*100)</f>
        <v>0</v>
      </c>
      <c r="AO1093" s="596"/>
      <c r="AP1093" s="542"/>
      <c r="AQ1093" s="580"/>
      <c r="AR1093" s="584"/>
      <c r="AS1093" s="585"/>
      <c r="AT1093" s="595">
        <f>IF(AP1093=0,0,(AR1093/AP1093)*100)</f>
        <v>0</v>
      </c>
      <c r="AU1093" s="596"/>
      <c r="AV1093" s="599">
        <f>AD1093+AJ1093+AP1093</f>
        <v>0</v>
      </c>
      <c r="AW1093" s="600"/>
      <c r="AX1093" s="630">
        <f>AF1093+AL1093+AR1093</f>
        <v>0</v>
      </c>
      <c r="AY1093" s="631"/>
      <c r="AZ1093" s="595">
        <f>IF(AV1093=0,0,(AX1093/AV1093)*100)</f>
        <v>0</v>
      </c>
      <c r="BA1093" s="596"/>
      <c r="BB1093" s="542"/>
      <c r="BC1093" s="580"/>
      <c r="BD1093" s="584"/>
      <c r="BE1093" s="585"/>
      <c r="BF1093" s="595">
        <f>IF(BB1093=0,0,(BD1093/BB1093)*100)</f>
        <v>0</v>
      </c>
      <c r="BG1093" s="596"/>
      <c r="BH1093" s="599">
        <f>AV1093+BB1093</f>
        <v>0</v>
      </c>
      <c r="BI1093" s="600"/>
      <c r="BJ1093" s="630">
        <f>AX1093+BD1093</f>
        <v>0</v>
      </c>
      <c r="BK1093" s="631"/>
      <c r="BL1093" s="595">
        <f>IF(BH1093=0,0,(BJ1093/BH1093)*100)</f>
        <v>0</v>
      </c>
      <c r="BM1093" s="596"/>
      <c r="BN1093" s="656">
        <f>(AF1093*2)+(AL1093*2)+(AR1093*3)+BD1093</f>
        <v>0</v>
      </c>
      <c r="BO1093" s="657"/>
      <c r="BP1093" s="658"/>
      <c r="BQ1093" s="676">
        <f t="shared" ref="BQ1093" si="1048">IF(BS1093=0,0,50*BR1093/BS1093)</f>
        <v>0</v>
      </c>
      <c r="BR1093" s="662">
        <f t="shared" ref="BR1093" si="1049">(BN1093*BU$1073)+(N1093*BU$1074)+(Z1093*BU$1075)+(R1093*BU$1076)+(X1093*BU$1077)+(AB1093*BU$1078)+(V1093*BU$1083)</f>
        <v>0</v>
      </c>
      <c r="BS1093" s="662">
        <f t="shared" ref="BS1093" si="1050">((BB1093-BD1093)*BU$1080)+((AV1093-AX1093)*BU$1079)+(H1093*BU$1081)+(P1093*BU$1082)</f>
        <v>0</v>
      </c>
      <c r="BT1093" s="15"/>
      <c r="BU1093" s="15"/>
      <c r="BV1093" s="95"/>
    </row>
    <row r="1094" spans="1:74" ht="21.75" customHeight="1" x14ac:dyDescent="0.25">
      <c r="A1094" s="95"/>
      <c r="B1094" s="571"/>
      <c r="C1094" s="642" t="str">
        <f>IF(ROSTER!D$28="","",ROSTER!D$28)</f>
        <v/>
      </c>
      <c r="D1094" s="643"/>
      <c r="E1094" s="575"/>
      <c r="F1094" s="577"/>
      <c r="G1094" s="583"/>
      <c r="H1094" s="579"/>
      <c r="I1094" s="545"/>
      <c r="J1094" s="544"/>
      <c r="K1094" s="581"/>
      <c r="L1094" s="586"/>
      <c r="M1094" s="587"/>
      <c r="N1094" s="592" t="s">
        <v>16</v>
      </c>
      <c r="O1094" s="603"/>
      <c r="P1094" s="544"/>
      <c r="Q1094" s="581"/>
      <c r="R1094" s="586"/>
      <c r="S1094" s="587"/>
      <c r="T1094" s="592" t="s">
        <v>16</v>
      </c>
      <c r="U1094" s="592"/>
      <c r="V1094" s="544"/>
      <c r="W1094" s="545"/>
      <c r="X1094" s="594"/>
      <c r="Y1094" s="545"/>
      <c r="Z1094" s="544"/>
      <c r="AA1094" s="545"/>
      <c r="AB1094" s="544"/>
      <c r="AC1094" s="545"/>
      <c r="AD1094" s="544"/>
      <c r="AE1094" s="581"/>
      <c r="AF1094" s="586"/>
      <c r="AG1094" s="587"/>
      <c r="AH1094" s="626"/>
      <c r="AI1094" s="627"/>
      <c r="AJ1094" s="544"/>
      <c r="AK1094" s="581"/>
      <c r="AL1094" s="586"/>
      <c r="AM1094" s="587"/>
      <c r="AN1094" s="626"/>
      <c r="AO1094" s="627"/>
      <c r="AP1094" s="544"/>
      <c r="AQ1094" s="581"/>
      <c r="AR1094" s="586"/>
      <c r="AS1094" s="587"/>
      <c r="AT1094" s="626"/>
      <c r="AU1094" s="627"/>
      <c r="AV1094" s="628"/>
      <c r="AW1094" s="629"/>
      <c r="AX1094" s="632"/>
      <c r="AY1094" s="633"/>
      <c r="AZ1094" s="626"/>
      <c r="BA1094" s="627"/>
      <c r="BB1094" s="544"/>
      <c r="BC1094" s="581"/>
      <c r="BD1094" s="586"/>
      <c r="BE1094" s="587"/>
      <c r="BF1094" s="626"/>
      <c r="BG1094" s="627"/>
      <c r="BH1094" s="628"/>
      <c r="BI1094" s="629"/>
      <c r="BJ1094" s="632"/>
      <c r="BK1094" s="633"/>
      <c r="BL1094" s="626"/>
      <c r="BM1094" s="627"/>
      <c r="BN1094" s="678"/>
      <c r="BO1094" s="679"/>
      <c r="BP1094" s="680"/>
      <c r="BQ1094" s="677"/>
      <c r="BR1094" s="663"/>
      <c r="BS1094" s="663"/>
      <c r="BT1094" s="15"/>
      <c r="BU1094" s="15"/>
      <c r="BV1094" s="95"/>
    </row>
    <row r="1095" spans="1:74" ht="21.75" customHeight="1" x14ac:dyDescent="0.25">
      <c r="A1095" s="95"/>
      <c r="B1095" s="570" t="str">
        <f>IF(ROSTER!B$30="","",ROSTER!B$30)</f>
        <v/>
      </c>
      <c r="C1095" s="572" t="str">
        <f>IF(ROSTER!C$30="","",ROSTER!C$30)</f>
        <v/>
      </c>
      <c r="D1095" s="573"/>
      <c r="E1095" s="574"/>
      <c r="F1095" s="576">
        <f>IF(E1095="y",1,IF(E1095="S",1,0))</f>
        <v>0</v>
      </c>
      <c r="G1095" s="582">
        <f>IF(E1095="S",1,0)</f>
        <v>0</v>
      </c>
      <c r="H1095" s="578"/>
      <c r="I1095" s="543"/>
      <c r="J1095" s="542"/>
      <c r="K1095" s="580"/>
      <c r="L1095" s="584"/>
      <c r="M1095" s="585"/>
      <c r="N1095" s="588">
        <f>L1095+J1095</f>
        <v>0</v>
      </c>
      <c r="O1095" s="589"/>
      <c r="P1095" s="542"/>
      <c r="Q1095" s="580"/>
      <c r="R1095" s="584"/>
      <c r="S1095" s="585"/>
      <c r="T1095" s="588">
        <f>R1095-P1095</f>
        <v>0</v>
      </c>
      <c r="U1095" s="588"/>
      <c r="V1095" s="542"/>
      <c r="W1095" s="543"/>
      <c r="X1095" s="593"/>
      <c r="Y1095" s="543"/>
      <c r="Z1095" s="542"/>
      <c r="AA1095" s="543"/>
      <c r="AB1095" s="542"/>
      <c r="AC1095" s="543"/>
      <c r="AD1095" s="542"/>
      <c r="AE1095" s="580"/>
      <c r="AF1095" s="584"/>
      <c r="AG1095" s="585"/>
      <c r="AH1095" s="595">
        <f>IF(AD1095=0,0,(AF1095/AD1095)*100)</f>
        <v>0</v>
      </c>
      <c r="AI1095" s="596"/>
      <c r="AJ1095" s="542"/>
      <c r="AK1095" s="580"/>
      <c r="AL1095" s="584"/>
      <c r="AM1095" s="585"/>
      <c r="AN1095" s="595">
        <f>IF(AJ1095=0,0,(AL1095/AJ1095)*100)</f>
        <v>0</v>
      </c>
      <c r="AO1095" s="596"/>
      <c r="AP1095" s="542"/>
      <c r="AQ1095" s="580"/>
      <c r="AR1095" s="584"/>
      <c r="AS1095" s="585"/>
      <c r="AT1095" s="595">
        <f>IF(AP1095=0,0,(AR1095/AP1095)*100)</f>
        <v>0</v>
      </c>
      <c r="AU1095" s="596"/>
      <c r="AV1095" s="599">
        <f>AD1095+AJ1095+AP1095</f>
        <v>0</v>
      </c>
      <c r="AW1095" s="600"/>
      <c r="AX1095" s="630">
        <f>AF1095+AL1095+AR1095</f>
        <v>0</v>
      </c>
      <c r="AY1095" s="631"/>
      <c r="AZ1095" s="595">
        <f>IF(AV1095=0,0,(AX1095/AV1095)*100)</f>
        <v>0</v>
      </c>
      <c r="BA1095" s="596"/>
      <c r="BB1095" s="542"/>
      <c r="BC1095" s="580"/>
      <c r="BD1095" s="584"/>
      <c r="BE1095" s="585"/>
      <c r="BF1095" s="595">
        <f>IF(BB1095=0,0,(BD1095/BB1095)*100)</f>
        <v>0</v>
      </c>
      <c r="BG1095" s="596"/>
      <c r="BH1095" s="599">
        <f>AV1095+BB1095</f>
        <v>0</v>
      </c>
      <c r="BI1095" s="600"/>
      <c r="BJ1095" s="630">
        <f>AX1095+BD1095</f>
        <v>0</v>
      </c>
      <c r="BK1095" s="631"/>
      <c r="BL1095" s="595">
        <f>IF(BH1095=0,0,(BJ1095/BH1095)*100)</f>
        <v>0</v>
      </c>
      <c r="BM1095" s="596"/>
      <c r="BN1095" s="656">
        <f>(AF1095*2)+(AL1095*2)+(AR1095*3)+BD1095</f>
        <v>0</v>
      </c>
      <c r="BO1095" s="657"/>
      <c r="BP1095" s="658"/>
      <c r="BQ1095" s="676">
        <f t="shared" ref="BQ1095" si="1051">IF(BS1095=0,0,50*BR1095/BS1095)</f>
        <v>0</v>
      </c>
      <c r="BR1095" s="662">
        <f t="shared" ref="BR1095" si="1052">(BN1095*BU$1073)+(N1095*BU$1074)+(Z1095*BU$1075)+(R1095*BU$1076)+(X1095*BU$1077)+(AB1095*BU$1078)+(V1095*BU$1083)</f>
        <v>0</v>
      </c>
      <c r="BS1095" s="662">
        <f t="shared" ref="BS1095" si="1053">((BB1095-BD1095)*BU$1080)+((AV1095-AX1095)*BU$1079)+(H1095*BU$1081)+(P1095*BU$1082)</f>
        <v>0</v>
      </c>
      <c r="BT1095" s="15"/>
      <c r="BU1095" s="15"/>
      <c r="BV1095" s="95"/>
    </row>
    <row r="1096" spans="1:74" ht="21.75" customHeight="1" x14ac:dyDescent="0.25">
      <c r="A1096" s="95"/>
      <c r="B1096" s="571"/>
      <c r="C1096" s="642" t="str">
        <f>IF(ROSTER!D$30="","",ROSTER!D$30)</f>
        <v/>
      </c>
      <c r="D1096" s="643"/>
      <c r="E1096" s="575"/>
      <c r="F1096" s="577"/>
      <c r="G1096" s="583"/>
      <c r="H1096" s="579"/>
      <c r="I1096" s="545"/>
      <c r="J1096" s="544"/>
      <c r="K1096" s="581"/>
      <c r="L1096" s="586"/>
      <c r="M1096" s="587"/>
      <c r="N1096" s="592" t="s">
        <v>16</v>
      </c>
      <c r="O1096" s="603"/>
      <c r="P1096" s="544"/>
      <c r="Q1096" s="581"/>
      <c r="R1096" s="586"/>
      <c r="S1096" s="587"/>
      <c r="T1096" s="592" t="s">
        <v>16</v>
      </c>
      <c r="U1096" s="592"/>
      <c r="V1096" s="544"/>
      <c r="W1096" s="545"/>
      <c r="X1096" s="594"/>
      <c r="Y1096" s="545"/>
      <c r="Z1096" s="544"/>
      <c r="AA1096" s="545"/>
      <c r="AB1096" s="544"/>
      <c r="AC1096" s="545"/>
      <c r="AD1096" s="544"/>
      <c r="AE1096" s="581"/>
      <c r="AF1096" s="586"/>
      <c r="AG1096" s="587"/>
      <c r="AH1096" s="626"/>
      <c r="AI1096" s="627"/>
      <c r="AJ1096" s="544"/>
      <c r="AK1096" s="581"/>
      <c r="AL1096" s="586"/>
      <c r="AM1096" s="587"/>
      <c r="AN1096" s="626"/>
      <c r="AO1096" s="627"/>
      <c r="AP1096" s="544"/>
      <c r="AQ1096" s="581"/>
      <c r="AR1096" s="586"/>
      <c r="AS1096" s="587"/>
      <c r="AT1096" s="626"/>
      <c r="AU1096" s="627"/>
      <c r="AV1096" s="628"/>
      <c r="AW1096" s="629"/>
      <c r="AX1096" s="632"/>
      <c r="AY1096" s="633"/>
      <c r="AZ1096" s="626"/>
      <c r="BA1096" s="627"/>
      <c r="BB1096" s="544"/>
      <c r="BC1096" s="581"/>
      <c r="BD1096" s="586"/>
      <c r="BE1096" s="587"/>
      <c r="BF1096" s="626"/>
      <c r="BG1096" s="627"/>
      <c r="BH1096" s="628"/>
      <c r="BI1096" s="629"/>
      <c r="BJ1096" s="632"/>
      <c r="BK1096" s="633"/>
      <c r="BL1096" s="626"/>
      <c r="BM1096" s="627"/>
      <c r="BN1096" s="678"/>
      <c r="BO1096" s="679"/>
      <c r="BP1096" s="680"/>
      <c r="BQ1096" s="677"/>
      <c r="BR1096" s="663"/>
      <c r="BS1096" s="663"/>
      <c r="BT1096" s="15"/>
      <c r="BU1096" s="15"/>
      <c r="BV1096" s="95"/>
    </row>
    <row r="1097" spans="1:74" ht="21.75" customHeight="1" x14ac:dyDescent="0.25">
      <c r="A1097" s="95"/>
      <c r="B1097" s="570" t="str">
        <f>IF(ROSTER!B$32="","",ROSTER!B$32)</f>
        <v/>
      </c>
      <c r="C1097" s="572" t="str">
        <f>IF(ROSTER!C$32="","",ROSTER!C$32)</f>
        <v/>
      </c>
      <c r="D1097" s="573"/>
      <c r="E1097" s="574"/>
      <c r="F1097" s="576">
        <f>IF(E1097="y",1,IF(E1097="S",1,0))</f>
        <v>0</v>
      </c>
      <c r="G1097" s="582">
        <f>IF(E1097="S",1,0)</f>
        <v>0</v>
      </c>
      <c r="H1097" s="578"/>
      <c r="I1097" s="543"/>
      <c r="J1097" s="542"/>
      <c r="K1097" s="580"/>
      <c r="L1097" s="584"/>
      <c r="M1097" s="585"/>
      <c r="N1097" s="588">
        <f>L1097+J1097</f>
        <v>0</v>
      </c>
      <c r="O1097" s="589"/>
      <c r="P1097" s="542"/>
      <c r="Q1097" s="580"/>
      <c r="R1097" s="584"/>
      <c r="S1097" s="585"/>
      <c r="T1097" s="588">
        <f>R1097-P1097</f>
        <v>0</v>
      </c>
      <c r="U1097" s="588"/>
      <c r="V1097" s="542"/>
      <c r="W1097" s="543"/>
      <c r="X1097" s="593"/>
      <c r="Y1097" s="543"/>
      <c r="Z1097" s="542"/>
      <c r="AA1097" s="543"/>
      <c r="AB1097" s="542"/>
      <c r="AC1097" s="543"/>
      <c r="AD1097" s="542"/>
      <c r="AE1097" s="580"/>
      <c r="AF1097" s="584"/>
      <c r="AG1097" s="585"/>
      <c r="AH1097" s="595">
        <f>IF(AD1097=0,0,(AF1097/AD1097)*100)</f>
        <v>0</v>
      </c>
      <c r="AI1097" s="596"/>
      <c r="AJ1097" s="542"/>
      <c r="AK1097" s="580"/>
      <c r="AL1097" s="584"/>
      <c r="AM1097" s="585"/>
      <c r="AN1097" s="595">
        <f>IF(AJ1097=0,0,(AL1097/AJ1097)*100)</f>
        <v>0</v>
      </c>
      <c r="AO1097" s="596"/>
      <c r="AP1097" s="542"/>
      <c r="AQ1097" s="580"/>
      <c r="AR1097" s="584"/>
      <c r="AS1097" s="585"/>
      <c r="AT1097" s="595">
        <f>IF(AP1097=0,0,(AR1097/AP1097)*100)</f>
        <v>0</v>
      </c>
      <c r="AU1097" s="596"/>
      <c r="AV1097" s="599">
        <f>AD1097+AJ1097+AP1097</f>
        <v>0</v>
      </c>
      <c r="AW1097" s="600"/>
      <c r="AX1097" s="630">
        <f>AF1097+AL1097+AR1097</f>
        <v>0</v>
      </c>
      <c r="AY1097" s="631"/>
      <c r="AZ1097" s="595">
        <f>IF(AV1097=0,0,(AX1097/AV1097)*100)</f>
        <v>0</v>
      </c>
      <c r="BA1097" s="596"/>
      <c r="BB1097" s="542"/>
      <c r="BC1097" s="580"/>
      <c r="BD1097" s="584"/>
      <c r="BE1097" s="585"/>
      <c r="BF1097" s="595">
        <f>IF(BB1097=0,0,(BD1097/BB1097)*100)</f>
        <v>0</v>
      </c>
      <c r="BG1097" s="596"/>
      <c r="BH1097" s="599">
        <f>AV1097+BB1097</f>
        <v>0</v>
      </c>
      <c r="BI1097" s="600"/>
      <c r="BJ1097" s="630">
        <f>AX1097+BD1097</f>
        <v>0</v>
      </c>
      <c r="BK1097" s="631"/>
      <c r="BL1097" s="595">
        <f>IF(BH1097=0,0,(BJ1097/BH1097)*100)</f>
        <v>0</v>
      </c>
      <c r="BM1097" s="596"/>
      <c r="BN1097" s="656">
        <f>(AF1097*2)+(AL1097*2)+(AR1097*3)+BD1097</f>
        <v>0</v>
      </c>
      <c r="BO1097" s="657"/>
      <c r="BP1097" s="658"/>
      <c r="BQ1097" s="676">
        <f t="shared" ref="BQ1097" si="1054">IF(BS1097=0,0,50*BR1097/BS1097)</f>
        <v>0</v>
      </c>
      <c r="BR1097" s="662">
        <f t="shared" ref="BR1097" si="1055">(BN1097*BU$1073)+(N1097*BU$1074)+(Z1097*BU$1075)+(R1097*BU$1076)+(X1097*BU$1077)+(AB1097*BU$1078)+(V1097*BU$1083)</f>
        <v>0</v>
      </c>
      <c r="BS1097" s="662">
        <f t="shared" ref="BS1097" si="1056">((BB1097-BD1097)*BU$1080)+((AV1097-AX1097)*BU$1079)+(H1097*BU$1081)+(P1097*BU$1082)</f>
        <v>0</v>
      </c>
      <c r="BT1097" s="15"/>
      <c r="BU1097" s="15"/>
      <c r="BV1097" s="95"/>
    </row>
    <row r="1098" spans="1:74" ht="21.75" customHeight="1" x14ac:dyDescent="0.25">
      <c r="A1098" s="95"/>
      <c r="B1098" s="571"/>
      <c r="C1098" s="642" t="str">
        <f>IF(ROSTER!D$32="","",ROSTER!D$32)</f>
        <v/>
      </c>
      <c r="D1098" s="643"/>
      <c r="E1098" s="575"/>
      <c r="F1098" s="577"/>
      <c r="G1098" s="583"/>
      <c r="H1098" s="579"/>
      <c r="I1098" s="545"/>
      <c r="J1098" s="544"/>
      <c r="K1098" s="581"/>
      <c r="L1098" s="586"/>
      <c r="M1098" s="587"/>
      <c r="N1098" s="592" t="s">
        <v>16</v>
      </c>
      <c r="O1098" s="603"/>
      <c r="P1098" s="544"/>
      <c r="Q1098" s="581"/>
      <c r="R1098" s="586"/>
      <c r="S1098" s="587"/>
      <c r="T1098" s="592" t="s">
        <v>16</v>
      </c>
      <c r="U1098" s="592"/>
      <c r="V1098" s="544"/>
      <c r="W1098" s="545"/>
      <c r="X1098" s="594"/>
      <c r="Y1098" s="545"/>
      <c r="Z1098" s="544"/>
      <c r="AA1098" s="545"/>
      <c r="AB1098" s="544"/>
      <c r="AC1098" s="545"/>
      <c r="AD1098" s="544"/>
      <c r="AE1098" s="581"/>
      <c r="AF1098" s="586"/>
      <c r="AG1098" s="587"/>
      <c r="AH1098" s="626"/>
      <c r="AI1098" s="627"/>
      <c r="AJ1098" s="544"/>
      <c r="AK1098" s="581"/>
      <c r="AL1098" s="586"/>
      <c r="AM1098" s="587"/>
      <c r="AN1098" s="626"/>
      <c r="AO1098" s="627"/>
      <c r="AP1098" s="544"/>
      <c r="AQ1098" s="581"/>
      <c r="AR1098" s="586"/>
      <c r="AS1098" s="587"/>
      <c r="AT1098" s="626"/>
      <c r="AU1098" s="627"/>
      <c r="AV1098" s="628"/>
      <c r="AW1098" s="629"/>
      <c r="AX1098" s="632"/>
      <c r="AY1098" s="633"/>
      <c r="AZ1098" s="626"/>
      <c r="BA1098" s="627"/>
      <c r="BB1098" s="544"/>
      <c r="BC1098" s="581"/>
      <c r="BD1098" s="586"/>
      <c r="BE1098" s="587"/>
      <c r="BF1098" s="626"/>
      <c r="BG1098" s="627"/>
      <c r="BH1098" s="628"/>
      <c r="BI1098" s="629"/>
      <c r="BJ1098" s="632"/>
      <c r="BK1098" s="633"/>
      <c r="BL1098" s="626"/>
      <c r="BM1098" s="627"/>
      <c r="BN1098" s="678"/>
      <c r="BO1098" s="679"/>
      <c r="BP1098" s="680"/>
      <c r="BQ1098" s="677"/>
      <c r="BR1098" s="663"/>
      <c r="BS1098" s="663"/>
      <c r="BT1098" s="15"/>
      <c r="BU1098" s="15"/>
      <c r="BV1098" s="95"/>
    </row>
    <row r="1099" spans="1:74" ht="21.75" customHeight="1" x14ac:dyDescent="0.25">
      <c r="A1099" s="95"/>
      <c r="B1099" s="570" t="str">
        <f>IF(ROSTER!B$34="","",ROSTER!B$34)</f>
        <v/>
      </c>
      <c r="C1099" s="572" t="str">
        <f>IF(ROSTER!C$34="","",ROSTER!C$34)</f>
        <v/>
      </c>
      <c r="D1099" s="573"/>
      <c r="E1099" s="574"/>
      <c r="F1099" s="576">
        <f>IF(E1099="y",1,IF(E1099="S",1,0))</f>
        <v>0</v>
      </c>
      <c r="G1099" s="582">
        <f>IF(E1099="S",1,0)</f>
        <v>0</v>
      </c>
      <c r="H1099" s="578"/>
      <c r="I1099" s="543"/>
      <c r="J1099" s="542"/>
      <c r="K1099" s="580"/>
      <c r="L1099" s="584"/>
      <c r="M1099" s="585"/>
      <c r="N1099" s="588">
        <f>L1099+J1099</f>
        <v>0</v>
      </c>
      <c r="O1099" s="589"/>
      <c r="P1099" s="542"/>
      <c r="Q1099" s="580"/>
      <c r="R1099" s="584"/>
      <c r="S1099" s="585"/>
      <c r="T1099" s="588">
        <f>R1099-P1099</f>
        <v>0</v>
      </c>
      <c r="U1099" s="588"/>
      <c r="V1099" s="542"/>
      <c r="W1099" s="543"/>
      <c r="X1099" s="593"/>
      <c r="Y1099" s="543"/>
      <c r="Z1099" s="542"/>
      <c r="AA1099" s="543"/>
      <c r="AB1099" s="542"/>
      <c r="AC1099" s="543"/>
      <c r="AD1099" s="542"/>
      <c r="AE1099" s="580"/>
      <c r="AF1099" s="584"/>
      <c r="AG1099" s="585"/>
      <c r="AH1099" s="595">
        <f>IF(AD1099=0,0,(AF1099/AD1099)*100)</f>
        <v>0</v>
      </c>
      <c r="AI1099" s="596"/>
      <c r="AJ1099" s="542"/>
      <c r="AK1099" s="580"/>
      <c r="AL1099" s="584"/>
      <c r="AM1099" s="585"/>
      <c r="AN1099" s="595">
        <f>IF(AJ1099=0,0,(AL1099/AJ1099)*100)</f>
        <v>0</v>
      </c>
      <c r="AO1099" s="596"/>
      <c r="AP1099" s="542"/>
      <c r="AQ1099" s="580"/>
      <c r="AR1099" s="584"/>
      <c r="AS1099" s="585"/>
      <c r="AT1099" s="595">
        <f>IF(AP1099=0,0,(AR1099/AP1099)*100)</f>
        <v>0</v>
      </c>
      <c r="AU1099" s="596"/>
      <c r="AV1099" s="599">
        <f>AD1099+AJ1099+AP1099</f>
        <v>0</v>
      </c>
      <c r="AW1099" s="600"/>
      <c r="AX1099" s="630">
        <f>AF1099+AL1099+AR1099</f>
        <v>0</v>
      </c>
      <c r="AY1099" s="631"/>
      <c r="AZ1099" s="595">
        <f>IF(AV1099=0,0,(AX1099/AV1099)*100)</f>
        <v>0</v>
      </c>
      <c r="BA1099" s="596"/>
      <c r="BB1099" s="542"/>
      <c r="BC1099" s="580"/>
      <c r="BD1099" s="584"/>
      <c r="BE1099" s="585"/>
      <c r="BF1099" s="595">
        <f>IF(BB1099=0,0,(BD1099/BB1099)*100)</f>
        <v>0</v>
      </c>
      <c r="BG1099" s="596"/>
      <c r="BH1099" s="599">
        <f>AV1099+BB1099</f>
        <v>0</v>
      </c>
      <c r="BI1099" s="600"/>
      <c r="BJ1099" s="630">
        <f>AX1099+BD1099</f>
        <v>0</v>
      </c>
      <c r="BK1099" s="631"/>
      <c r="BL1099" s="595">
        <f>IF(BH1099=0,0,(BJ1099/BH1099)*100)</f>
        <v>0</v>
      </c>
      <c r="BM1099" s="596"/>
      <c r="BN1099" s="656">
        <f>(AF1099*2)+(AL1099*2)+(AR1099*3)+BD1099</f>
        <v>0</v>
      </c>
      <c r="BO1099" s="657"/>
      <c r="BP1099" s="658"/>
      <c r="BQ1099" s="676">
        <f t="shared" ref="BQ1099" si="1057">IF(BS1099=0,0,50*BR1099/BS1099)</f>
        <v>0</v>
      </c>
      <c r="BR1099" s="662">
        <f t="shared" ref="BR1099" si="1058">(BN1099*BU$1073)+(N1099*BU$1074)+(Z1099*BU$1075)+(R1099*BU$1076)+(X1099*BU$1077)+(AB1099*BU$1078)+(V1099*BU$1083)</f>
        <v>0</v>
      </c>
      <c r="BS1099" s="662">
        <f t="shared" ref="BS1099" si="1059">((BB1099-BD1099)*BU$1080)+((AV1099-AX1099)*BU$1079)+(H1099*BU$1081)+(P1099*BU$1082)</f>
        <v>0</v>
      </c>
      <c r="BT1099" s="15"/>
      <c r="BU1099" s="15"/>
      <c r="BV1099" s="95"/>
    </row>
    <row r="1100" spans="1:74" ht="21.75" customHeight="1" x14ac:dyDescent="0.25">
      <c r="A1100" s="95"/>
      <c r="B1100" s="571"/>
      <c r="C1100" s="642" t="str">
        <f>IF(ROSTER!D$34="","",ROSTER!D$34)</f>
        <v/>
      </c>
      <c r="D1100" s="643"/>
      <c r="E1100" s="575"/>
      <c r="F1100" s="577"/>
      <c r="G1100" s="583"/>
      <c r="H1100" s="579"/>
      <c r="I1100" s="545"/>
      <c r="J1100" s="544"/>
      <c r="K1100" s="581"/>
      <c r="L1100" s="586"/>
      <c r="M1100" s="587"/>
      <c r="N1100" s="592" t="s">
        <v>16</v>
      </c>
      <c r="O1100" s="603"/>
      <c r="P1100" s="544"/>
      <c r="Q1100" s="581"/>
      <c r="R1100" s="586"/>
      <c r="S1100" s="587"/>
      <c r="T1100" s="592" t="s">
        <v>16</v>
      </c>
      <c r="U1100" s="592"/>
      <c r="V1100" s="544"/>
      <c r="W1100" s="545"/>
      <c r="X1100" s="594"/>
      <c r="Y1100" s="545"/>
      <c r="Z1100" s="544"/>
      <c r="AA1100" s="545"/>
      <c r="AB1100" s="544"/>
      <c r="AC1100" s="545"/>
      <c r="AD1100" s="544"/>
      <c r="AE1100" s="581"/>
      <c r="AF1100" s="586"/>
      <c r="AG1100" s="587"/>
      <c r="AH1100" s="626"/>
      <c r="AI1100" s="627"/>
      <c r="AJ1100" s="544"/>
      <c r="AK1100" s="581"/>
      <c r="AL1100" s="586"/>
      <c r="AM1100" s="587"/>
      <c r="AN1100" s="626"/>
      <c r="AO1100" s="627"/>
      <c r="AP1100" s="544"/>
      <c r="AQ1100" s="581"/>
      <c r="AR1100" s="586"/>
      <c r="AS1100" s="587"/>
      <c r="AT1100" s="626"/>
      <c r="AU1100" s="627"/>
      <c r="AV1100" s="628"/>
      <c r="AW1100" s="629"/>
      <c r="AX1100" s="632"/>
      <c r="AY1100" s="633"/>
      <c r="AZ1100" s="626"/>
      <c r="BA1100" s="627"/>
      <c r="BB1100" s="544"/>
      <c r="BC1100" s="581"/>
      <c r="BD1100" s="586"/>
      <c r="BE1100" s="587"/>
      <c r="BF1100" s="626"/>
      <c r="BG1100" s="627"/>
      <c r="BH1100" s="628"/>
      <c r="BI1100" s="629"/>
      <c r="BJ1100" s="632"/>
      <c r="BK1100" s="633"/>
      <c r="BL1100" s="626"/>
      <c r="BM1100" s="627"/>
      <c r="BN1100" s="678"/>
      <c r="BO1100" s="679"/>
      <c r="BP1100" s="680"/>
      <c r="BQ1100" s="677"/>
      <c r="BR1100" s="663"/>
      <c r="BS1100" s="663"/>
      <c r="BT1100" s="15"/>
      <c r="BU1100" s="15"/>
      <c r="BV1100" s="95"/>
    </row>
    <row r="1101" spans="1:74" ht="21.75" customHeight="1" x14ac:dyDescent="0.25">
      <c r="A1101" s="95"/>
      <c r="B1101" s="570" t="str">
        <f>IF(ROSTER!B$36="","",ROSTER!B$36)</f>
        <v/>
      </c>
      <c r="C1101" s="572" t="str">
        <f>IF(ROSTER!C$36="","",ROSTER!C$36)</f>
        <v/>
      </c>
      <c r="D1101" s="573"/>
      <c r="E1101" s="574"/>
      <c r="F1101" s="576">
        <f>IF(E1101="y",1,IF(E1101="S",1,0))</f>
        <v>0</v>
      </c>
      <c r="G1101" s="582">
        <f>IF(E1101="S",1,0)</f>
        <v>0</v>
      </c>
      <c r="H1101" s="578"/>
      <c r="I1101" s="543"/>
      <c r="J1101" s="542"/>
      <c r="K1101" s="580"/>
      <c r="L1101" s="584"/>
      <c r="M1101" s="585"/>
      <c r="N1101" s="588">
        <f>L1101+J1101</f>
        <v>0</v>
      </c>
      <c r="O1101" s="589"/>
      <c r="P1101" s="542"/>
      <c r="Q1101" s="580"/>
      <c r="R1101" s="584"/>
      <c r="S1101" s="585"/>
      <c r="T1101" s="588">
        <f>R1101-P1101</f>
        <v>0</v>
      </c>
      <c r="U1101" s="588"/>
      <c r="V1101" s="542"/>
      <c r="W1101" s="543"/>
      <c r="X1101" s="593"/>
      <c r="Y1101" s="543"/>
      <c r="Z1101" s="542"/>
      <c r="AA1101" s="543"/>
      <c r="AB1101" s="542"/>
      <c r="AC1101" s="543"/>
      <c r="AD1101" s="542"/>
      <c r="AE1101" s="580"/>
      <c r="AF1101" s="584"/>
      <c r="AG1101" s="585"/>
      <c r="AH1101" s="595">
        <f>IF(AD1101=0,0,(AF1101/AD1101)*100)</f>
        <v>0</v>
      </c>
      <c r="AI1101" s="596"/>
      <c r="AJ1101" s="542"/>
      <c r="AK1101" s="580"/>
      <c r="AL1101" s="584"/>
      <c r="AM1101" s="585"/>
      <c r="AN1101" s="595">
        <f>IF(AJ1101=0,0,(AL1101/AJ1101)*100)</f>
        <v>0</v>
      </c>
      <c r="AO1101" s="596"/>
      <c r="AP1101" s="542"/>
      <c r="AQ1101" s="580"/>
      <c r="AR1101" s="584"/>
      <c r="AS1101" s="585"/>
      <c r="AT1101" s="595">
        <f>IF(AP1101=0,0,(AR1101/AP1101)*100)</f>
        <v>0</v>
      </c>
      <c r="AU1101" s="596"/>
      <c r="AV1101" s="599">
        <f>AD1101+AJ1101+AP1101</f>
        <v>0</v>
      </c>
      <c r="AW1101" s="600"/>
      <c r="AX1101" s="630">
        <f>AF1101+AL1101+AR1101</f>
        <v>0</v>
      </c>
      <c r="AY1101" s="631"/>
      <c r="AZ1101" s="595">
        <f>IF(AV1101=0,0,(AX1101/AV1101)*100)</f>
        <v>0</v>
      </c>
      <c r="BA1101" s="596"/>
      <c r="BB1101" s="542"/>
      <c r="BC1101" s="580"/>
      <c r="BD1101" s="584"/>
      <c r="BE1101" s="585"/>
      <c r="BF1101" s="595">
        <f>IF(BB1101=0,0,(BD1101/BB1101)*100)</f>
        <v>0</v>
      </c>
      <c r="BG1101" s="596"/>
      <c r="BH1101" s="599">
        <f>AV1101+BB1101</f>
        <v>0</v>
      </c>
      <c r="BI1101" s="600"/>
      <c r="BJ1101" s="630">
        <f>AX1101+BD1101</f>
        <v>0</v>
      </c>
      <c r="BK1101" s="631"/>
      <c r="BL1101" s="595">
        <f>IF(BH1101=0,0,(BJ1101/BH1101)*100)</f>
        <v>0</v>
      </c>
      <c r="BM1101" s="596"/>
      <c r="BN1101" s="656">
        <f>(AF1101*2)+(AL1101*2)+(AR1101*3)+BD1101</f>
        <v>0</v>
      </c>
      <c r="BO1101" s="657"/>
      <c r="BP1101" s="658"/>
      <c r="BQ1101" s="676">
        <f t="shared" ref="BQ1101" si="1060">IF(BS1101=0,0,50*BR1101/BS1101)</f>
        <v>0</v>
      </c>
      <c r="BR1101" s="662">
        <f t="shared" ref="BR1101" si="1061">(BN1101*BU$1073)+(N1101*BU$1074)+(Z1101*BU$1075)+(R1101*BU$1076)+(X1101*BU$1077)+(AB1101*BU$1078)+(V1101*BU$1083)</f>
        <v>0</v>
      </c>
      <c r="BS1101" s="662">
        <f t="shared" ref="BS1101" si="1062">((BB1101-BD1101)*BU$1080)+((AV1101-AX1101)*BU$1079)+(H1101*BU$1081)+(P1101*BU$1082)</f>
        <v>0</v>
      </c>
      <c r="BT1101" s="15"/>
      <c r="BU1101" s="15"/>
      <c r="BV1101" s="95"/>
    </row>
    <row r="1102" spans="1:74" ht="21.75" customHeight="1" x14ac:dyDescent="0.25">
      <c r="A1102" s="95"/>
      <c r="B1102" s="571"/>
      <c r="C1102" s="642" t="str">
        <f>IF(ROSTER!D$36="","",ROSTER!D$36)</f>
        <v/>
      </c>
      <c r="D1102" s="643"/>
      <c r="E1102" s="575"/>
      <c r="F1102" s="577"/>
      <c r="G1102" s="583"/>
      <c r="H1102" s="579"/>
      <c r="I1102" s="545"/>
      <c r="J1102" s="544"/>
      <c r="K1102" s="581"/>
      <c r="L1102" s="586"/>
      <c r="M1102" s="587"/>
      <c r="N1102" s="592" t="s">
        <v>16</v>
      </c>
      <c r="O1102" s="603"/>
      <c r="P1102" s="544"/>
      <c r="Q1102" s="581"/>
      <c r="R1102" s="586"/>
      <c r="S1102" s="587"/>
      <c r="T1102" s="592" t="s">
        <v>16</v>
      </c>
      <c r="U1102" s="592"/>
      <c r="V1102" s="544"/>
      <c r="W1102" s="545"/>
      <c r="X1102" s="594"/>
      <c r="Y1102" s="545"/>
      <c r="Z1102" s="544"/>
      <c r="AA1102" s="545"/>
      <c r="AB1102" s="544"/>
      <c r="AC1102" s="545"/>
      <c r="AD1102" s="544"/>
      <c r="AE1102" s="581"/>
      <c r="AF1102" s="586"/>
      <c r="AG1102" s="587"/>
      <c r="AH1102" s="626"/>
      <c r="AI1102" s="627"/>
      <c r="AJ1102" s="544"/>
      <c r="AK1102" s="581"/>
      <c r="AL1102" s="586"/>
      <c r="AM1102" s="587"/>
      <c r="AN1102" s="626"/>
      <c r="AO1102" s="627"/>
      <c r="AP1102" s="544"/>
      <c r="AQ1102" s="581"/>
      <c r="AR1102" s="586"/>
      <c r="AS1102" s="587"/>
      <c r="AT1102" s="626"/>
      <c r="AU1102" s="627"/>
      <c r="AV1102" s="628"/>
      <c r="AW1102" s="629"/>
      <c r="AX1102" s="632"/>
      <c r="AY1102" s="633"/>
      <c r="AZ1102" s="626"/>
      <c r="BA1102" s="627"/>
      <c r="BB1102" s="544"/>
      <c r="BC1102" s="581"/>
      <c r="BD1102" s="586"/>
      <c r="BE1102" s="587"/>
      <c r="BF1102" s="626"/>
      <c r="BG1102" s="627"/>
      <c r="BH1102" s="628"/>
      <c r="BI1102" s="629"/>
      <c r="BJ1102" s="632"/>
      <c r="BK1102" s="633"/>
      <c r="BL1102" s="626"/>
      <c r="BM1102" s="627"/>
      <c r="BN1102" s="678"/>
      <c r="BO1102" s="679"/>
      <c r="BP1102" s="680"/>
      <c r="BQ1102" s="677"/>
      <c r="BR1102" s="663"/>
      <c r="BS1102" s="663"/>
      <c r="BT1102" s="15"/>
      <c r="BU1102" s="15"/>
      <c r="BV1102" s="95"/>
    </row>
    <row r="1103" spans="1:74" ht="21.75" customHeight="1" x14ac:dyDescent="0.25">
      <c r="A1103" s="95"/>
      <c r="B1103" s="570" t="str">
        <f>IF(ROSTER!B$38="","",ROSTER!B$38)</f>
        <v/>
      </c>
      <c r="C1103" s="572" t="str">
        <f>IF(ROSTER!C$38="","",ROSTER!C$38)</f>
        <v/>
      </c>
      <c r="D1103" s="573"/>
      <c r="E1103" s="574"/>
      <c r="F1103" s="576">
        <f>IF(E1103="y",1,IF(E1103="S",1,0))</f>
        <v>0</v>
      </c>
      <c r="G1103" s="582">
        <f>IF(E1103="S",1,0)</f>
        <v>0</v>
      </c>
      <c r="H1103" s="578"/>
      <c r="I1103" s="543"/>
      <c r="J1103" s="542"/>
      <c r="K1103" s="580"/>
      <c r="L1103" s="584"/>
      <c r="M1103" s="585"/>
      <c r="N1103" s="588">
        <f>L1103+J1103</f>
        <v>0</v>
      </c>
      <c r="O1103" s="589"/>
      <c r="P1103" s="542"/>
      <c r="Q1103" s="580"/>
      <c r="R1103" s="584"/>
      <c r="S1103" s="585"/>
      <c r="T1103" s="588">
        <f>R1103-P1103</f>
        <v>0</v>
      </c>
      <c r="U1103" s="588"/>
      <c r="V1103" s="542"/>
      <c r="W1103" s="543"/>
      <c r="X1103" s="593"/>
      <c r="Y1103" s="543"/>
      <c r="Z1103" s="542"/>
      <c r="AA1103" s="543"/>
      <c r="AB1103" s="542"/>
      <c r="AC1103" s="543"/>
      <c r="AD1103" s="542"/>
      <c r="AE1103" s="580"/>
      <c r="AF1103" s="584"/>
      <c r="AG1103" s="585"/>
      <c r="AH1103" s="595">
        <f>IF(AD1103=0,0,(AF1103/AD1103)*100)</f>
        <v>0</v>
      </c>
      <c r="AI1103" s="596"/>
      <c r="AJ1103" s="542"/>
      <c r="AK1103" s="580"/>
      <c r="AL1103" s="584"/>
      <c r="AM1103" s="585"/>
      <c r="AN1103" s="595">
        <f>IF(AJ1103=0,0,(AL1103/AJ1103)*100)</f>
        <v>0</v>
      </c>
      <c r="AO1103" s="596"/>
      <c r="AP1103" s="542"/>
      <c r="AQ1103" s="580"/>
      <c r="AR1103" s="584"/>
      <c r="AS1103" s="585"/>
      <c r="AT1103" s="595">
        <f>IF(AP1103=0,0,(AR1103/AP1103)*100)</f>
        <v>0</v>
      </c>
      <c r="AU1103" s="596"/>
      <c r="AV1103" s="599">
        <f>AD1103+AJ1103+AP1103</f>
        <v>0</v>
      </c>
      <c r="AW1103" s="600"/>
      <c r="AX1103" s="630">
        <f>AF1103+AL1103+AR1103</f>
        <v>0</v>
      </c>
      <c r="AY1103" s="631"/>
      <c r="AZ1103" s="595">
        <f>IF(AV1103=0,0,(AX1103/AV1103)*100)</f>
        <v>0</v>
      </c>
      <c r="BA1103" s="596"/>
      <c r="BB1103" s="542"/>
      <c r="BC1103" s="580"/>
      <c r="BD1103" s="584"/>
      <c r="BE1103" s="585"/>
      <c r="BF1103" s="595">
        <f>IF(BB1103=0,0,(BD1103/BB1103)*100)</f>
        <v>0</v>
      </c>
      <c r="BG1103" s="596"/>
      <c r="BH1103" s="599">
        <f>AV1103+BB1103</f>
        <v>0</v>
      </c>
      <c r="BI1103" s="600"/>
      <c r="BJ1103" s="630">
        <f>AX1103+BD1103</f>
        <v>0</v>
      </c>
      <c r="BK1103" s="631"/>
      <c r="BL1103" s="595">
        <f>IF(BH1103=0,0,(BJ1103/BH1103)*100)</f>
        <v>0</v>
      </c>
      <c r="BM1103" s="596"/>
      <c r="BN1103" s="656">
        <f>(AF1103*2)+(AL1103*2)+(AR1103*3)+BD1103</f>
        <v>0</v>
      </c>
      <c r="BO1103" s="657"/>
      <c r="BP1103" s="658"/>
      <c r="BQ1103" s="676">
        <f t="shared" ref="BQ1103" si="1063">IF(BS1103=0,0,50*BR1103/BS1103)</f>
        <v>0</v>
      </c>
      <c r="BR1103" s="662">
        <f t="shared" ref="BR1103" si="1064">(BN1103*BU$1073)+(N1103*BU$1074)+(Z1103*BU$1075)+(R1103*BU$1076)+(X1103*BU$1077)+(AB1103*BU$1078)+(V1103*BU$1083)</f>
        <v>0</v>
      </c>
      <c r="BS1103" s="662">
        <f t="shared" ref="BS1103" si="1065">((BB1103-BD1103)*BU$1080)+((AV1103-AX1103)*BU$1079)+(H1103*BU$1081)+(P1103*BU$1082)</f>
        <v>0</v>
      </c>
      <c r="BT1103" s="15"/>
      <c r="BU1103" s="15"/>
      <c r="BV1103" s="95"/>
    </row>
    <row r="1104" spans="1:74" ht="21.75" customHeight="1" x14ac:dyDescent="0.25">
      <c r="A1104" s="95"/>
      <c r="B1104" s="571"/>
      <c r="C1104" s="642" t="str">
        <f>IF(ROSTER!D$38="","",ROSTER!D$38)</f>
        <v/>
      </c>
      <c r="D1104" s="643"/>
      <c r="E1104" s="575"/>
      <c r="F1104" s="577"/>
      <c r="G1104" s="583"/>
      <c r="H1104" s="579"/>
      <c r="I1104" s="545"/>
      <c r="J1104" s="544"/>
      <c r="K1104" s="581"/>
      <c r="L1104" s="586"/>
      <c r="M1104" s="587"/>
      <c r="N1104" s="592" t="s">
        <v>16</v>
      </c>
      <c r="O1104" s="603"/>
      <c r="P1104" s="544"/>
      <c r="Q1104" s="581"/>
      <c r="R1104" s="586"/>
      <c r="S1104" s="587"/>
      <c r="T1104" s="592" t="s">
        <v>16</v>
      </c>
      <c r="U1104" s="592"/>
      <c r="V1104" s="544"/>
      <c r="W1104" s="545"/>
      <c r="X1104" s="594"/>
      <c r="Y1104" s="545"/>
      <c r="Z1104" s="544"/>
      <c r="AA1104" s="545"/>
      <c r="AB1104" s="544"/>
      <c r="AC1104" s="545"/>
      <c r="AD1104" s="544"/>
      <c r="AE1104" s="581"/>
      <c r="AF1104" s="586"/>
      <c r="AG1104" s="587"/>
      <c r="AH1104" s="626"/>
      <c r="AI1104" s="627"/>
      <c r="AJ1104" s="544"/>
      <c r="AK1104" s="581"/>
      <c r="AL1104" s="586"/>
      <c r="AM1104" s="587"/>
      <c r="AN1104" s="626"/>
      <c r="AO1104" s="627"/>
      <c r="AP1104" s="544"/>
      <c r="AQ1104" s="581"/>
      <c r="AR1104" s="586"/>
      <c r="AS1104" s="587"/>
      <c r="AT1104" s="626"/>
      <c r="AU1104" s="627"/>
      <c r="AV1104" s="628"/>
      <c r="AW1104" s="629"/>
      <c r="AX1104" s="632"/>
      <c r="AY1104" s="633"/>
      <c r="AZ1104" s="626"/>
      <c r="BA1104" s="627"/>
      <c r="BB1104" s="544"/>
      <c r="BC1104" s="581"/>
      <c r="BD1104" s="586"/>
      <c r="BE1104" s="587"/>
      <c r="BF1104" s="626"/>
      <c r="BG1104" s="627"/>
      <c r="BH1104" s="628"/>
      <c r="BI1104" s="629"/>
      <c r="BJ1104" s="632"/>
      <c r="BK1104" s="633"/>
      <c r="BL1104" s="626"/>
      <c r="BM1104" s="627"/>
      <c r="BN1104" s="678"/>
      <c r="BO1104" s="679"/>
      <c r="BP1104" s="680"/>
      <c r="BQ1104" s="677"/>
      <c r="BR1104" s="663"/>
      <c r="BS1104" s="663"/>
      <c r="BT1104" s="15"/>
      <c r="BU1104" s="15"/>
      <c r="BV1104" s="95"/>
    </row>
    <row r="1105" spans="1:77" ht="21.75" customHeight="1" x14ac:dyDescent="0.25">
      <c r="A1105" s="95"/>
      <c r="B1105" s="570" t="str">
        <f>IF(ROSTER!B$40="","",ROSTER!B$40)</f>
        <v/>
      </c>
      <c r="C1105" s="572" t="str">
        <f>IF(ROSTER!C$40="","",ROSTER!C$40)</f>
        <v/>
      </c>
      <c r="D1105" s="573"/>
      <c r="E1105" s="574"/>
      <c r="F1105" s="576">
        <f>IF(E1105="y",1,IF(E1105="S",1,0))</f>
        <v>0</v>
      </c>
      <c r="G1105" s="582">
        <f>IF(E1105="S",1,0)</f>
        <v>0</v>
      </c>
      <c r="H1105" s="578"/>
      <c r="I1105" s="543"/>
      <c r="J1105" s="542"/>
      <c r="K1105" s="580"/>
      <c r="L1105" s="584"/>
      <c r="M1105" s="585"/>
      <c r="N1105" s="588">
        <f>L1105+J1105</f>
        <v>0</v>
      </c>
      <c r="O1105" s="589"/>
      <c r="P1105" s="542"/>
      <c r="Q1105" s="580"/>
      <c r="R1105" s="584"/>
      <c r="S1105" s="585"/>
      <c r="T1105" s="588">
        <f>R1105-P1105</f>
        <v>0</v>
      </c>
      <c r="U1105" s="588"/>
      <c r="V1105" s="542"/>
      <c r="W1105" s="543"/>
      <c r="X1105" s="593"/>
      <c r="Y1105" s="543"/>
      <c r="Z1105" s="542"/>
      <c r="AA1105" s="543"/>
      <c r="AB1105" s="542"/>
      <c r="AC1105" s="543"/>
      <c r="AD1105" s="542"/>
      <c r="AE1105" s="580"/>
      <c r="AF1105" s="584"/>
      <c r="AG1105" s="585"/>
      <c r="AH1105" s="595">
        <f>IF(AD1105=0,0,(AF1105/AD1105)*100)</f>
        <v>0</v>
      </c>
      <c r="AI1105" s="596"/>
      <c r="AJ1105" s="542"/>
      <c r="AK1105" s="580"/>
      <c r="AL1105" s="584"/>
      <c r="AM1105" s="585"/>
      <c r="AN1105" s="595">
        <f>IF(AJ1105=0,0,(AL1105/AJ1105)*100)</f>
        <v>0</v>
      </c>
      <c r="AO1105" s="596"/>
      <c r="AP1105" s="542"/>
      <c r="AQ1105" s="580"/>
      <c r="AR1105" s="584"/>
      <c r="AS1105" s="585"/>
      <c r="AT1105" s="595">
        <f>IF(AP1105=0,0,(AR1105/AP1105)*100)</f>
        <v>0</v>
      </c>
      <c r="AU1105" s="596"/>
      <c r="AV1105" s="599">
        <f>AD1105+AJ1105+AP1105</f>
        <v>0</v>
      </c>
      <c r="AW1105" s="600"/>
      <c r="AX1105" s="630">
        <f>AF1105+AL1105+AR1105</f>
        <v>0</v>
      </c>
      <c r="AY1105" s="631"/>
      <c r="AZ1105" s="595">
        <f>IF(AV1105=0,0,(AX1105/AV1105)*100)</f>
        <v>0</v>
      </c>
      <c r="BA1105" s="596"/>
      <c r="BB1105" s="542"/>
      <c r="BC1105" s="580"/>
      <c r="BD1105" s="584"/>
      <c r="BE1105" s="585"/>
      <c r="BF1105" s="595">
        <f>IF(BB1105=0,0,(BD1105/BB1105)*100)</f>
        <v>0</v>
      </c>
      <c r="BG1105" s="596"/>
      <c r="BH1105" s="599">
        <f>AV1105+BB1105</f>
        <v>0</v>
      </c>
      <c r="BI1105" s="600"/>
      <c r="BJ1105" s="630">
        <f>AX1105+BD1105</f>
        <v>0</v>
      </c>
      <c r="BK1105" s="631"/>
      <c r="BL1105" s="595">
        <f>IF(BH1105=0,0,(BJ1105/BH1105)*100)</f>
        <v>0</v>
      </c>
      <c r="BM1105" s="596"/>
      <c r="BN1105" s="656">
        <f>(AF1105*2)+(AL1105*2)+(AR1105*3)+BD1105</f>
        <v>0</v>
      </c>
      <c r="BO1105" s="657"/>
      <c r="BP1105" s="658"/>
      <c r="BQ1105" s="676">
        <f t="shared" ref="BQ1105" si="1066">IF(BS1105=0,0,50*BR1105/BS1105)</f>
        <v>0</v>
      </c>
      <c r="BR1105" s="662">
        <f t="shared" ref="BR1105" si="1067">(BN1105*BU$1073)+(N1105*BU$1074)+(Z1105*BU$1075)+(R1105*BU$1076)+(X1105*BU$1077)+(AB1105*BU$1078)+(V1105*BU$1083)</f>
        <v>0</v>
      </c>
      <c r="BS1105" s="662">
        <f t="shared" ref="BS1105" si="1068">((BB1105-BD1105)*BU$1080)+((AV1105-AX1105)*BU$1079)+(H1105*BU$1081)+(P1105*BU$1082)</f>
        <v>0</v>
      </c>
      <c r="BT1105" s="15"/>
      <c r="BU1105" s="15"/>
      <c r="BV1105" s="95"/>
    </row>
    <row r="1106" spans="1:77" ht="21.75" customHeight="1" x14ac:dyDescent="0.25">
      <c r="A1106" s="95"/>
      <c r="B1106" s="571"/>
      <c r="C1106" s="642" t="str">
        <f>IF(ROSTER!D$40="","",ROSTER!D$40)</f>
        <v/>
      </c>
      <c r="D1106" s="643"/>
      <c r="E1106" s="575"/>
      <c r="F1106" s="577"/>
      <c r="G1106" s="583"/>
      <c r="H1106" s="579"/>
      <c r="I1106" s="545"/>
      <c r="J1106" s="544"/>
      <c r="K1106" s="581"/>
      <c r="L1106" s="586"/>
      <c r="M1106" s="587"/>
      <c r="N1106" s="592" t="s">
        <v>16</v>
      </c>
      <c r="O1106" s="603"/>
      <c r="P1106" s="544"/>
      <c r="Q1106" s="581"/>
      <c r="R1106" s="586"/>
      <c r="S1106" s="587"/>
      <c r="T1106" s="592" t="s">
        <v>16</v>
      </c>
      <c r="U1106" s="592"/>
      <c r="V1106" s="544"/>
      <c r="W1106" s="545"/>
      <c r="X1106" s="594"/>
      <c r="Y1106" s="545"/>
      <c r="Z1106" s="544"/>
      <c r="AA1106" s="545"/>
      <c r="AB1106" s="544"/>
      <c r="AC1106" s="545"/>
      <c r="AD1106" s="544"/>
      <c r="AE1106" s="581"/>
      <c r="AF1106" s="586"/>
      <c r="AG1106" s="587"/>
      <c r="AH1106" s="626"/>
      <c r="AI1106" s="627"/>
      <c r="AJ1106" s="544"/>
      <c r="AK1106" s="581"/>
      <c r="AL1106" s="586"/>
      <c r="AM1106" s="587"/>
      <c r="AN1106" s="626"/>
      <c r="AO1106" s="627"/>
      <c r="AP1106" s="544"/>
      <c r="AQ1106" s="581"/>
      <c r="AR1106" s="586"/>
      <c r="AS1106" s="587"/>
      <c r="AT1106" s="626"/>
      <c r="AU1106" s="627"/>
      <c r="AV1106" s="628"/>
      <c r="AW1106" s="629"/>
      <c r="AX1106" s="632"/>
      <c r="AY1106" s="633"/>
      <c r="AZ1106" s="626"/>
      <c r="BA1106" s="627"/>
      <c r="BB1106" s="544"/>
      <c r="BC1106" s="581"/>
      <c r="BD1106" s="586"/>
      <c r="BE1106" s="587"/>
      <c r="BF1106" s="626"/>
      <c r="BG1106" s="627"/>
      <c r="BH1106" s="628"/>
      <c r="BI1106" s="629"/>
      <c r="BJ1106" s="632"/>
      <c r="BK1106" s="633"/>
      <c r="BL1106" s="626"/>
      <c r="BM1106" s="627"/>
      <c r="BN1106" s="678"/>
      <c r="BO1106" s="679"/>
      <c r="BP1106" s="680"/>
      <c r="BQ1106" s="677"/>
      <c r="BR1106" s="663"/>
      <c r="BS1106" s="663"/>
      <c r="BT1106" s="15"/>
      <c r="BU1106" s="15"/>
      <c r="BV1106" s="95"/>
    </row>
    <row r="1107" spans="1:77" ht="21.75" customHeight="1" x14ac:dyDescent="0.25">
      <c r="A1107" s="95"/>
      <c r="B1107" s="570" t="str">
        <f>IF(ROSTER!B$42="","",ROSTER!B$42)</f>
        <v/>
      </c>
      <c r="C1107" s="572" t="str">
        <f>IF(ROSTER!C$42="","",ROSTER!C$42)</f>
        <v/>
      </c>
      <c r="D1107" s="573"/>
      <c r="E1107" s="574"/>
      <c r="F1107" s="576">
        <f>IF(E1107="y",1,IF(E1107="S",1,0))</f>
        <v>0</v>
      </c>
      <c r="G1107" s="582">
        <f>IF(E1107="S",1,0)</f>
        <v>0</v>
      </c>
      <c r="H1107" s="578"/>
      <c r="I1107" s="543"/>
      <c r="J1107" s="542"/>
      <c r="K1107" s="580"/>
      <c r="L1107" s="584"/>
      <c r="M1107" s="585"/>
      <c r="N1107" s="588">
        <f>L1107+J1107</f>
        <v>0</v>
      </c>
      <c r="O1107" s="589"/>
      <c r="P1107" s="542"/>
      <c r="Q1107" s="580"/>
      <c r="R1107" s="584"/>
      <c r="S1107" s="585"/>
      <c r="T1107" s="588">
        <f>R1107-P1107</f>
        <v>0</v>
      </c>
      <c r="U1107" s="588"/>
      <c r="V1107" s="542"/>
      <c r="W1107" s="543"/>
      <c r="X1107" s="593"/>
      <c r="Y1107" s="543"/>
      <c r="Z1107" s="542"/>
      <c r="AA1107" s="543"/>
      <c r="AB1107" s="542"/>
      <c r="AC1107" s="543"/>
      <c r="AD1107" s="542"/>
      <c r="AE1107" s="580"/>
      <c r="AF1107" s="584"/>
      <c r="AG1107" s="585"/>
      <c r="AH1107" s="595">
        <f>IF(AD1107=0,0,(AF1107/AD1107)*100)</f>
        <v>0</v>
      </c>
      <c r="AI1107" s="596"/>
      <c r="AJ1107" s="542"/>
      <c r="AK1107" s="580"/>
      <c r="AL1107" s="584"/>
      <c r="AM1107" s="585"/>
      <c r="AN1107" s="595">
        <f>IF(AJ1107=0,0,(AL1107/AJ1107)*100)</f>
        <v>0</v>
      </c>
      <c r="AO1107" s="596"/>
      <c r="AP1107" s="542"/>
      <c r="AQ1107" s="580"/>
      <c r="AR1107" s="584"/>
      <c r="AS1107" s="585"/>
      <c r="AT1107" s="595">
        <f>IF(AP1107=0,0,(AR1107/AP1107)*100)</f>
        <v>0</v>
      </c>
      <c r="AU1107" s="596"/>
      <c r="AV1107" s="599">
        <f>AD1107+AJ1107+AP1107</f>
        <v>0</v>
      </c>
      <c r="AW1107" s="600"/>
      <c r="AX1107" s="630">
        <f>AF1107+AL1107+AR1107</f>
        <v>0</v>
      </c>
      <c r="AY1107" s="631"/>
      <c r="AZ1107" s="595">
        <f>IF(AV1107=0,0,(AX1107/AV1107)*100)</f>
        <v>0</v>
      </c>
      <c r="BA1107" s="596"/>
      <c r="BB1107" s="542"/>
      <c r="BC1107" s="580"/>
      <c r="BD1107" s="584"/>
      <c r="BE1107" s="585"/>
      <c r="BF1107" s="595">
        <f>IF(BB1107=0,0,(BD1107/BB1107)*100)</f>
        <v>0</v>
      </c>
      <c r="BG1107" s="596"/>
      <c r="BH1107" s="599">
        <f>AV1107+BB1107</f>
        <v>0</v>
      </c>
      <c r="BI1107" s="600"/>
      <c r="BJ1107" s="630">
        <f>AX1107+BD1107</f>
        <v>0</v>
      </c>
      <c r="BK1107" s="631"/>
      <c r="BL1107" s="595">
        <f>IF(BH1107=0,0,(BJ1107/BH1107)*100)</f>
        <v>0</v>
      </c>
      <c r="BM1107" s="596"/>
      <c r="BN1107" s="656">
        <f>(AF1107*2)+(AL1107*2)+(AR1107*3)+BD1107</f>
        <v>0</v>
      </c>
      <c r="BO1107" s="657"/>
      <c r="BP1107" s="658"/>
      <c r="BQ1107" s="676">
        <f t="shared" ref="BQ1107" si="1069">IF(BS1107=0,0,50*BR1107/BS1107)</f>
        <v>0</v>
      </c>
      <c r="BR1107" s="662">
        <f t="shared" ref="BR1107" si="1070">(BN1107*BU$1073)+(N1107*BU$1074)+(Z1107*BU$1075)+(R1107*BU$1076)+(X1107*BU$1077)+(AB1107*BU$1078)+(V1107*BU$1083)</f>
        <v>0</v>
      </c>
      <c r="BS1107" s="662">
        <f t="shared" ref="BS1107" si="1071">((BB1107-BD1107)*BU$1080)+((AV1107-AX1107)*BU$1079)+(H1107*BU$1081)+(P1107*BU$1082)</f>
        <v>0</v>
      </c>
      <c r="BT1107" s="15"/>
      <c r="BU1107" s="15"/>
      <c r="BV1107" s="95"/>
    </row>
    <row r="1108" spans="1:77" ht="21.75" customHeight="1" x14ac:dyDescent="0.25">
      <c r="A1108" s="95"/>
      <c r="B1108" s="571"/>
      <c r="C1108" s="642" t="str">
        <f>IF(ROSTER!D$42="","",ROSTER!D$42)</f>
        <v/>
      </c>
      <c r="D1108" s="643"/>
      <c r="E1108" s="575"/>
      <c r="F1108" s="577"/>
      <c r="G1108" s="583"/>
      <c r="H1108" s="579"/>
      <c r="I1108" s="545"/>
      <c r="J1108" s="544"/>
      <c r="K1108" s="581"/>
      <c r="L1108" s="586"/>
      <c r="M1108" s="587"/>
      <c r="N1108" s="592" t="s">
        <v>16</v>
      </c>
      <c r="O1108" s="603"/>
      <c r="P1108" s="544"/>
      <c r="Q1108" s="581"/>
      <c r="R1108" s="586"/>
      <c r="S1108" s="587"/>
      <c r="T1108" s="592" t="s">
        <v>16</v>
      </c>
      <c r="U1108" s="592"/>
      <c r="V1108" s="544"/>
      <c r="W1108" s="545"/>
      <c r="X1108" s="594"/>
      <c r="Y1108" s="545"/>
      <c r="Z1108" s="544"/>
      <c r="AA1108" s="545"/>
      <c r="AB1108" s="544"/>
      <c r="AC1108" s="545"/>
      <c r="AD1108" s="544"/>
      <c r="AE1108" s="581"/>
      <c r="AF1108" s="586"/>
      <c r="AG1108" s="587"/>
      <c r="AH1108" s="626"/>
      <c r="AI1108" s="627"/>
      <c r="AJ1108" s="544"/>
      <c r="AK1108" s="581"/>
      <c r="AL1108" s="586"/>
      <c r="AM1108" s="587"/>
      <c r="AN1108" s="626"/>
      <c r="AO1108" s="627"/>
      <c r="AP1108" s="544"/>
      <c r="AQ1108" s="581"/>
      <c r="AR1108" s="586"/>
      <c r="AS1108" s="587"/>
      <c r="AT1108" s="626"/>
      <c r="AU1108" s="627"/>
      <c r="AV1108" s="628"/>
      <c r="AW1108" s="629"/>
      <c r="AX1108" s="632"/>
      <c r="AY1108" s="633"/>
      <c r="AZ1108" s="626"/>
      <c r="BA1108" s="627"/>
      <c r="BB1108" s="544"/>
      <c r="BC1108" s="581"/>
      <c r="BD1108" s="586"/>
      <c r="BE1108" s="587"/>
      <c r="BF1108" s="626"/>
      <c r="BG1108" s="627"/>
      <c r="BH1108" s="628"/>
      <c r="BI1108" s="629"/>
      <c r="BJ1108" s="632"/>
      <c r="BK1108" s="633"/>
      <c r="BL1108" s="626"/>
      <c r="BM1108" s="627"/>
      <c r="BN1108" s="678"/>
      <c r="BO1108" s="679"/>
      <c r="BP1108" s="680"/>
      <c r="BQ1108" s="677"/>
      <c r="BR1108" s="663"/>
      <c r="BS1108" s="663"/>
      <c r="BT1108" s="15"/>
      <c r="BU1108" s="15"/>
      <c r="BV1108" s="95"/>
    </row>
    <row r="1109" spans="1:77" ht="21.75" customHeight="1" x14ac:dyDescent="0.25">
      <c r="A1109" s="95"/>
      <c r="B1109" s="570" t="str">
        <f>IF(ROSTER!B$44="","",ROSTER!B$44)</f>
        <v/>
      </c>
      <c r="C1109" s="572" t="str">
        <f>IF(ROSTER!C$44="","",ROSTER!C$44)</f>
        <v/>
      </c>
      <c r="D1109" s="573"/>
      <c r="E1109" s="574"/>
      <c r="F1109" s="576">
        <f>IF(E1109="y",1,IF(E1109="S",1,0))</f>
        <v>0</v>
      </c>
      <c r="G1109" s="582">
        <f>IF(E1109="S",1,0)</f>
        <v>0</v>
      </c>
      <c r="H1109" s="578"/>
      <c r="I1109" s="543"/>
      <c r="J1109" s="542"/>
      <c r="K1109" s="580"/>
      <c r="L1109" s="584"/>
      <c r="M1109" s="585"/>
      <c r="N1109" s="588">
        <f>L1109+J1109</f>
        <v>0</v>
      </c>
      <c r="O1109" s="589"/>
      <c r="P1109" s="542"/>
      <c r="Q1109" s="580"/>
      <c r="R1109" s="584"/>
      <c r="S1109" s="585"/>
      <c r="T1109" s="588">
        <f>R1109-P1109</f>
        <v>0</v>
      </c>
      <c r="U1109" s="588"/>
      <c r="V1109" s="542"/>
      <c r="W1109" s="543"/>
      <c r="X1109" s="593"/>
      <c r="Y1109" s="543"/>
      <c r="Z1109" s="542"/>
      <c r="AA1109" s="543"/>
      <c r="AB1109" s="542"/>
      <c r="AC1109" s="543"/>
      <c r="AD1109" s="542"/>
      <c r="AE1109" s="580"/>
      <c r="AF1109" s="584"/>
      <c r="AG1109" s="585"/>
      <c r="AH1109" s="595">
        <f>IF(AD1109=0,0,(AF1109/AD1109)*100)</f>
        <v>0</v>
      </c>
      <c r="AI1109" s="596"/>
      <c r="AJ1109" s="542"/>
      <c r="AK1109" s="580"/>
      <c r="AL1109" s="584"/>
      <c r="AM1109" s="585"/>
      <c r="AN1109" s="595">
        <f>IF(AJ1109=0,0,(AL1109/AJ1109)*100)</f>
        <v>0</v>
      </c>
      <c r="AO1109" s="596"/>
      <c r="AP1109" s="542"/>
      <c r="AQ1109" s="580"/>
      <c r="AR1109" s="584"/>
      <c r="AS1109" s="585"/>
      <c r="AT1109" s="595">
        <f>IF(AP1109=0,0,(AR1109/AP1109)*100)</f>
        <v>0</v>
      </c>
      <c r="AU1109" s="596"/>
      <c r="AV1109" s="599">
        <f>AD1109+AJ1109+AP1109</f>
        <v>0</v>
      </c>
      <c r="AW1109" s="600"/>
      <c r="AX1109" s="630">
        <f>AF1109+AL1109+AR1109</f>
        <v>0</v>
      </c>
      <c r="AY1109" s="631"/>
      <c r="AZ1109" s="595">
        <f>IF(AV1109=0,0,(AX1109/AV1109)*100)</f>
        <v>0</v>
      </c>
      <c r="BA1109" s="596"/>
      <c r="BB1109" s="542"/>
      <c r="BC1109" s="580"/>
      <c r="BD1109" s="584"/>
      <c r="BE1109" s="585"/>
      <c r="BF1109" s="595">
        <f>IF(BB1109=0,0,(BD1109/BB1109)*100)</f>
        <v>0</v>
      </c>
      <c r="BG1109" s="596"/>
      <c r="BH1109" s="599">
        <f>AV1109+BB1109</f>
        <v>0</v>
      </c>
      <c r="BI1109" s="600"/>
      <c r="BJ1109" s="630">
        <f>AX1109+BD1109</f>
        <v>0</v>
      </c>
      <c r="BK1109" s="631"/>
      <c r="BL1109" s="595">
        <f>IF(BH1109=0,0,(BJ1109/BH1109)*100)</f>
        <v>0</v>
      </c>
      <c r="BM1109" s="596"/>
      <c r="BN1109" s="656">
        <f>(AF1109*2)+(AL1109*2)+(AR1109*3)+BD1109</f>
        <v>0</v>
      </c>
      <c r="BO1109" s="657"/>
      <c r="BP1109" s="658"/>
      <c r="BQ1109" s="676">
        <f t="shared" ref="BQ1109" si="1072">IF(BS1109=0,0,50*BR1109/BS1109)</f>
        <v>0</v>
      </c>
      <c r="BR1109" s="662">
        <f t="shared" ref="BR1109" si="1073">(BN1109*BU$1073)+(N1109*BU$1074)+(Z1109*BU$1075)+(R1109*BU$1076)+(X1109*BU$1077)+(AB1109*BU$1078)+(V1109*BU$1083)</f>
        <v>0</v>
      </c>
      <c r="BS1109" s="662">
        <f t="shared" ref="BS1109" si="1074">((BB1109-BD1109)*BU$1080)+((AV1109-AX1109)*BU$1079)+(H1109*BU$1081)+(P1109*BU$1082)</f>
        <v>0</v>
      </c>
      <c r="BT1109" s="15"/>
      <c r="BU1109" s="15"/>
      <c r="BV1109" s="95"/>
    </row>
    <row r="1110" spans="1:77" ht="21.75" customHeight="1" x14ac:dyDescent="0.25">
      <c r="A1110" s="95"/>
      <c r="B1110" s="571"/>
      <c r="C1110" s="642" t="str">
        <f>IF(ROSTER!D$44="","",ROSTER!D$44)</f>
        <v/>
      </c>
      <c r="D1110" s="643"/>
      <c r="E1110" s="575"/>
      <c r="F1110" s="577"/>
      <c r="G1110" s="583"/>
      <c r="H1110" s="579"/>
      <c r="I1110" s="545"/>
      <c r="J1110" s="544"/>
      <c r="K1110" s="581"/>
      <c r="L1110" s="586"/>
      <c r="M1110" s="587"/>
      <c r="N1110" s="592" t="s">
        <v>16</v>
      </c>
      <c r="O1110" s="603"/>
      <c r="P1110" s="544"/>
      <c r="Q1110" s="581"/>
      <c r="R1110" s="586"/>
      <c r="S1110" s="587"/>
      <c r="T1110" s="592" t="s">
        <v>16</v>
      </c>
      <c r="U1110" s="592"/>
      <c r="V1110" s="544"/>
      <c r="W1110" s="545"/>
      <c r="X1110" s="594"/>
      <c r="Y1110" s="545"/>
      <c r="Z1110" s="544"/>
      <c r="AA1110" s="545"/>
      <c r="AB1110" s="544"/>
      <c r="AC1110" s="545"/>
      <c r="AD1110" s="544"/>
      <c r="AE1110" s="581"/>
      <c r="AF1110" s="586"/>
      <c r="AG1110" s="587"/>
      <c r="AH1110" s="626"/>
      <c r="AI1110" s="627"/>
      <c r="AJ1110" s="544"/>
      <c r="AK1110" s="581"/>
      <c r="AL1110" s="586"/>
      <c r="AM1110" s="587"/>
      <c r="AN1110" s="626"/>
      <c r="AO1110" s="627"/>
      <c r="AP1110" s="544"/>
      <c r="AQ1110" s="581"/>
      <c r="AR1110" s="586"/>
      <c r="AS1110" s="587"/>
      <c r="AT1110" s="626"/>
      <c r="AU1110" s="627"/>
      <c r="AV1110" s="628"/>
      <c r="AW1110" s="629"/>
      <c r="AX1110" s="632"/>
      <c r="AY1110" s="633"/>
      <c r="AZ1110" s="626"/>
      <c r="BA1110" s="627"/>
      <c r="BB1110" s="544"/>
      <c r="BC1110" s="581"/>
      <c r="BD1110" s="586"/>
      <c r="BE1110" s="587"/>
      <c r="BF1110" s="626"/>
      <c r="BG1110" s="627"/>
      <c r="BH1110" s="628"/>
      <c r="BI1110" s="629"/>
      <c r="BJ1110" s="632"/>
      <c r="BK1110" s="633"/>
      <c r="BL1110" s="626"/>
      <c r="BM1110" s="627"/>
      <c r="BN1110" s="678"/>
      <c r="BO1110" s="679"/>
      <c r="BP1110" s="680"/>
      <c r="BQ1110" s="677"/>
      <c r="BR1110" s="663"/>
      <c r="BS1110" s="663"/>
      <c r="BT1110" s="15"/>
      <c r="BU1110" s="15"/>
      <c r="BV1110" s="95"/>
    </row>
    <row r="1111" spans="1:77" ht="21.75" customHeight="1" x14ac:dyDescent="0.25">
      <c r="A1111" s="95"/>
      <c r="B1111" s="570" t="str">
        <f>IF(ROSTER!B$46="","",ROSTER!B$46)</f>
        <v/>
      </c>
      <c r="C1111" s="572" t="str">
        <f>IF(ROSTER!C$46="","",ROSTER!C$46)</f>
        <v/>
      </c>
      <c r="D1111" s="573"/>
      <c r="E1111" s="574"/>
      <c r="F1111" s="576">
        <f>IF(E1111="y",1,IF(E1111="S",1,0))</f>
        <v>0</v>
      </c>
      <c r="G1111" s="582">
        <f>IF(E1111="S",1,0)</f>
        <v>0</v>
      </c>
      <c r="H1111" s="578"/>
      <c r="I1111" s="543"/>
      <c r="J1111" s="542"/>
      <c r="K1111" s="580"/>
      <c r="L1111" s="584"/>
      <c r="M1111" s="585"/>
      <c r="N1111" s="588">
        <f>L1111+J1111</f>
        <v>0</v>
      </c>
      <c r="O1111" s="589"/>
      <c r="P1111" s="542"/>
      <c r="Q1111" s="580"/>
      <c r="R1111" s="584"/>
      <c r="S1111" s="585"/>
      <c r="T1111" s="588">
        <f>R1111-P1111</f>
        <v>0</v>
      </c>
      <c r="U1111" s="588"/>
      <c r="V1111" s="542"/>
      <c r="W1111" s="543"/>
      <c r="X1111" s="593"/>
      <c r="Y1111" s="543"/>
      <c r="Z1111" s="542"/>
      <c r="AA1111" s="543"/>
      <c r="AB1111" s="542"/>
      <c r="AC1111" s="543"/>
      <c r="AD1111" s="542"/>
      <c r="AE1111" s="580"/>
      <c r="AF1111" s="584"/>
      <c r="AG1111" s="585"/>
      <c r="AH1111" s="595">
        <f>IF(AD1111=0,0,(AF1111/AD1111)*100)</f>
        <v>0</v>
      </c>
      <c r="AI1111" s="596"/>
      <c r="AJ1111" s="542"/>
      <c r="AK1111" s="580"/>
      <c r="AL1111" s="584"/>
      <c r="AM1111" s="585"/>
      <c r="AN1111" s="595">
        <f>IF(AJ1111=0,0,(AL1111/AJ1111)*100)</f>
        <v>0</v>
      </c>
      <c r="AO1111" s="596"/>
      <c r="AP1111" s="542"/>
      <c r="AQ1111" s="580"/>
      <c r="AR1111" s="584"/>
      <c r="AS1111" s="585"/>
      <c r="AT1111" s="595">
        <f>IF(AP1111=0,0,(AR1111/AP1111)*100)</f>
        <v>0</v>
      </c>
      <c r="AU1111" s="596"/>
      <c r="AV1111" s="599">
        <f>AD1111+AJ1111+AP1111</f>
        <v>0</v>
      </c>
      <c r="AW1111" s="600"/>
      <c r="AX1111" s="630">
        <f>AF1111+AL1111+AR1111</f>
        <v>0</v>
      </c>
      <c r="AY1111" s="631"/>
      <c r="AZ1111" s="595">
        <f>IF(AV1111=0,0,(AX1111/AV1111)*100)</f>
        <v>0</v>
      </c>
      <c r="BA1111" s="596"/>
      <c r="BB1111" s="542"/>
      <c r="BC1111" s="580"/>
      <c r="BD1111" s="584"/>
      <c r="BE1111" s="585"/>
      <c r="BF1111" s="595">
        <f>IF(BB1111=0,0,(BD1111/BB1111)*100)</f>
        <v>0</v>
      </c>
      <c r="BG1111" s="596"/>
      <c r="BH1111" s="599">
        <f>AV1111+BB1111</f>
        <v>0</v>
      </c>
      <c r="BI1111" s="600"/>
      <c r="BJ1111" s="630">
        <f>AX1111+BD1111</f>
        <v>0</v>
      </c>
      <c r="BK1111" s="631"/>
      <c r="BL1111" s="595">
        <f>IF(BH1111=0,0,(BJ1111/BH1111)*100)</f>
        <v>0</v>
      </c>
      <c r="BM1111" s="596"/>
      <c r="BN1111" s="656">
        <f>(AF1111*2)+(AL1111*2)+(AR1111*3)+BD1111</f>
        <v>0</v>
      </c>
      <c r="BO1111" s="657"/>
      <c r="BP1111" s="658"/>
      <c r="BQ1111" s="676">
        <f t="shared" ref="BQ1111" si="1075">IF(BS1111=0,0,50*BR1111/BS1111)</f>
        <v>0</v>
      </c>
      <c r="BR1111" s="662">
        <f t="shared" ref="BR1111" si="1076">(BN1111*BU$1073)+(N1111*BU$1074)+(Z1111*BU$1075)+(R1111*BU$1076)+(X1111*BU$1077)+(AB1111*BU$1078)+(V1111*BU$1083)</f>
        <v>0</v>
      </c>
      <c r="BS1111" s="662">
        <f t="shared" ref="BS1111" si="1077">((BB1111-BD1111)*BU$1080)+((AV1111-AX1111)*BU$1079)+(H1111*BU$1081)+(P1111*BU$1082)</f>
        <v>0</v>
      </c>
      <c r="BT1111" s="15"/>
      <c r="BU1111" s="15"/>
      <c r="BV1111" s="95"/>
    </row>
    <row r="1112" spans="1:77" ht="22.5" customHeight="1" thickBot="1" x14ac:dyDescent="0.3">
      <c r="A1112" s="95"/>
      <c r="B1112" s="571"/>
      <c r="C1112" s="642" t="str">
        <f>IF(ROSTER!D$46="","",ROSTER!D$46)</f>
        <v/>
      </c>
      <c r="D1112" s="643"/>
      <c r="E1112" s="575"/>
      <c r="F1112" s="577"/>
      <c r="G1112" s="583"/>
      <c r="H1112" s="579"/>
      <c r="I1112" s="545"/>
      <c r="J1112" s="544"/>
      <c r="K1112" s="581"/>
      <c r="L1112" s="586"/>
      <c r="M1112" s="587"/>
      <c r="N1112" s="590" t="s">
        <v>16</v>
      </c>
      <c r="O1112" s="591"/>
      <c r="P1112" s="544"/>
      <c r="Q1112" s="581"/>
      <c r="R1112" s="586"/>
      <c r="S1112" s="587"/>
      <c r="T1112" s="592" t="s">
        <v>16</v>
      </c>
      <c r="U1112" s="592"/>
      <c r="V1112" s="544"/>
      <c r="W1112" s="545"/>
      <c r="X1112" s="594"/>
      <c r="Y1112" s="545"/>
      <c r="Z1112" s="544"/>
      <c r="AA1112" s="545"/>
      <c r="AB1112" s="544"/>
      <c r="AC1112" s="545"/>
      <c r="AD1112" s="544"/>
      <c r="AE1112" s="581"/>
      <c r="AF1112" s="586"/>
      <c r="AG1112" s="587"/>
      <c r="AH1112" s="597"/>
      <c r="AI1112" s="598"/>
      <c r="AJ1112" s="544"/>
      <c r="AK1112" s="581"/>
      <c r="AL1112" s="586"/>
      <c r="AM1112" s="587"/>
      <c r="AN1112" s="597"/>
      <c r="AO1112" s="598"/>
      <c r="AP1112" s="544"/>
      <c r="AQ1112" s="581"/>
      <c r="AR1112" s="586"/>
      <c r="AS1112" s="587"/>
      <c r="AT1112" s="597"/>
      <c r="AU1112" s="598"/>
      <c r="AV1112" s="601"/>
      <c r="AW1112" s="602"/>
      <c r="AX1112" s="701"/>
      <c r="AY1112" s="702"/>
      <c r="AZ1112" s="597"/>
      <c r="BA1112" s="598"/>
      <c r="BB1112" s="544"/>
      <c r="BC1112" s="581"/>
      <c r="BD1112" s="586"/>
      <c r="BE1112" s="587"/>
      <c r="BF1112" s="597"/>
      <c r="BG1112" s="598"/>
      <c r="BH1112" s="601"/>
      <c r="BI1112" s="602"/>
      <c r="BJ1112" s="701"/>
      <c r="BK1112" s="702"/>
      <c r="BL1112" s="597"/>
      <c r="BM1112" s="598"/>
      <c r="BN1112" s="659"/>
      <c r="BO1112" s="660"/>
      <c r="BP1112" s="661"/>
      <c r="BQ1112" s="677"/>
      <c r="BR1112" s="663"/>
      <c r="BS1112" s="663"/>
      <c r="BT1112" s="15"/>
      <c r="BU1112" s="15"/>
      <c r="BV1112" s="95"/>
    </row>
    <row r="1113" spans="1:77" s="21" customFormat="1" ht="33.4" customHeight="1" x14ac:dyDescent="0.45">
      <c r="A1113" s="98"/>
      <c r="B1113" s="612"/>
      <c r="C1113" s="613"/>
      <c r="D1113" s="613" t="s">
        <v>10</v>
      </c>
      <c r="E1113" s="616"/>
      <c r="F1113" s="279"/>
      <c r="G1113" s="279"/>
      <c r="H1113" s="517">
        <f>SUM(H1073:I1112)</f>
        <v>0</v>
      </c>
      <c r="I1113" s="618"/>
      <c r="J1113" s="517">
        <f>SUM(J1073:K1112)</f>
        <v>0</v>
      </c>
      <c r="K1113" s="618"/>
      <c r="L1113" s="620">
        <f>SUM(L1073:M1112)</f>
        <v>0</v>
      </c>
      <c r="M1113" s="621"/>
      <c r="N1113" s="548">
        <f>L1113+J1113</f>
        <v>0</v>
      </c>
      <c r="O1113" s="518"/>
      <c r="P1113" s="620">
        <f>SUM(P1073:Q1112)</f>
        <v>0</v>
      </c>
      <c r="Q1113" s="618"/>
      <c r="R1113" s="620">
        <f>SUM(R1073:S1112)</f>
        <v>0</v>
      </c>
      <c r="S1113" s="621"/>
      <c r="T1113" s="548">
        <f>R1113-P1113</f>
        <v>0</v>
      </c>
      <c r="U1113" s="518"/>
      <c r="V1113" s="517">
        <f>SUM(V1073:W1112)</f>
        <v>0</v>
      </c>
      <c r="W1113" s="518"/>
      <c r="X1113" s="621">
        <f>SUM(X1073:Y1112)</f>
        <v>0</v>
      </c>
      <c r="Y1113" s="621"/>
      <c r="Z1113" s="517">
        <f>SUM(Z1073:AA1112)</f>
        <v>0</v>
      </c>
      <c r="AA1113" s="518"/>
      <c r="AB1113" s="517">
        <f>SUM(AB1073:AC1112)</f>
        <v>0</v>
      </c>
      <c r="AC1113" s="518"/>
      <c r="AD1113" s="621">
        <f>SUM(AD1073:AE1112)</f>
        <v>0</v>
      </c>
      <c r="AE1113" s="618"/>
      <c r="AF1113" s="620">
        <f>SUM(AF1073:AG1112)</f>
        <v>0</v>
      </c>
      <c r="AG1113" s="621"/>
      <c r="AH1113" s="548">
        <f>IF(AD1113=0,0,(AF1113/AD1113)*100)</f>
        <v>0</v>
      </c>
      <c r="AI1113" s="518"/>
      <c r="AJ1113" s="620">
        <f>SUM(AJ1073:AK1112)</f>
        <v>0</v>
      </c>
      <c r="AK1113" s="618"/>
      <c r="AL1113" s="620">
        <f>SUM(AL1073:AM1112)</f>
        <v>0</v>
      </c>
      <c r="AM1113" s="621"/>
      <c r="AN1113" s="548">
        <f>IF(AJ1113=0,0,(AL1113/AJ1113)*100)</f>
        <v>0</v>
      </c>
      <c r="AO1113" s="518"/>
      <c r="AP1113" s="620">
        <f>SUM(AP1073:AQ1112)</f>
        <v>0</v>
      </c>
      <c r="AQ1113" s="618"/>
      <c r="AR1113" s="620">
        <f>SUM(AR1073:AS1112)</f>
        <v>0</v>
      </c>
      <c r="AS1113" s="621"/>
      <c r="AT1113" s="548">
        <f>IF(AP1113=0,0,(AR1113/AP1113)*100)</f>
        <v>0</v>
      </c>
      <c r="AU1113" s="518"/>
      <c r="AV1113" s="517">
        <f>AD1113+AJ1113+AP1113</f>
        <v>0</v>
      </c>
      <c r="AW1113" s="618"/>
      <c r="AX1113" s="620">
        <f>AF1113+AL1113+AR1113</f>
        <v>0</v>
      </c>
      <c r="AY1113" s="624"/>
      <c r="AZ1113" s="548">
        <f>IF(AV1113=0,0,(AX1113/AV1113)*100)</f>
        <v>0</v>
      </c>
      <c r="BA1113" s="518"/>
      <c r="BB1113" s="620">
        <f>SUM(BB1073:BC1112)</f>
        <v>0</v>
      </c>
      <c r="BC1113" s="618"/>
      <c r="BD1113" s="620">
        <f>SUM(BD1073:BE1112)</f>
        <v>0</v>
      </c>
      <c r="BE1113" s="621"/>
      <c r="BF1113" s="548">
        <f>IF(BB1113=0,0,(BD1113/BB1113)*100)</f>
        <v>0</v>
      </c>
      <c r="BG1113" s="518"/>
      <c r="BH1113" s="517">
        <f>AV1113+BB1113</f>
        <v>0</v>
      </c>
      <c r="BI1113" s="618"/>
      <c r="BJ1113" s="620">
        <f>AX1113+BD1113</f>
        <v>0</v>
      </c>
      <c r="BK1113" s="624"/>
      <c r="BL1113" s="548">
        <f>IF(BH1113=0,0,(BJ1113/BH1113)*100)</f>
        <v>0</v>
      </c>
      <c r="BM1113" s="664"/>
      <c r="BN1113" s="666">
        <f>SUM(BN1073:BP1112)</f>
        <v>0</v>
      </c>
      <c r="BO1113" s="667"/>
      <c r="BP1113" s="668"/>
      <c r="BQ1113" s="681">
        <f>SUM(BQ1073:BQ1112)</f>
        <v>0</v>
      </c>
      <c r="BR1113" s="685">
        <f t="shared" ref="BR1113" si="1078">(BN1113*BU$1073)+(N1113*BU$1074)+(Z1113*BU$1075)+(R1113*BU$1076)+(X1113*BU$1077)+(AB1113*BU$1078)+(V1113*BU$1083)</f>
        <v>0</v>
      </c>
      <c r="BS1113" s="683">
        <f t="shared" ref="BS1113" si="1079">((BB1113-BD1113)*BU$1080)+((AV1113-AX1113)*BU$1079)+(H1113*BU$1081)+(P1113*BU$1082)</f>
        <v>0</v>
      </c>
      <c r="BT1113" s="20"/>
      <c r="BU1113" s="20"/>
      <c r="BV1113" s="98"/>
    </row>
    <row r="1114" spans="1:77" s="21" customFormat="1" ht="33.950000000000003" customHeight="1" thickBot="1" x14ac:dyDescent="0.5">
      <c r="A1114" s="98"/>
      <c r="B1114" s="614"/>
      <c r="C1114" s="615"/>
      <c r="D1114" s="615"/>
      <c r="E1114" s="617"/>
      <c r="F1114" s="280"/>
      <c r="G1114" s="280"/>
      <c r="H1114" s="519"/>
      <c r="I1114" s="619"/>
      <c r="J1114" s="519"/>
      <c r="K1114" s="619"/>
      <c r="L1114" s="622"/>
      <c r="M1114" s="623"/>
      <c r="N1114" s="549" t="s">
        <v>16</v>
      </c>
      <c r="O1114" s="520"/>
      <c r="P1114" s="622"/>
      <c r="Q1114" s="619"/>
      <c r="R1114" s="622"/>
      <c r="S1114" s="623"/>
      <c r="T1114" s="549" t="s">
        <v>16</v>
      </c>
      <c r="U1114" s="520"/>
      <c r="V1114" s="519"/>
      <c r="W1114" s="520"/>
      <c r="X1114" s="623"/>
      <c r="Y1114" s="623"/>
      <c r="Z1114" s="519"/>
      <c r="AA1114" s="520"/>
      <c r="AB1114" s="519"/>
      <c r="AC1114" s="520"/>
      <c r="AD1114" s="623"/>
      <c r="AE1114" s="619"/>
      <c r="AF1114" s="622"/>
      <c r="AG1114" s="623"/>
      <c r="AH1114" s="549"/>
      <c r="AI1114" s="520"/>
      <c r="AJ1114" s="622"/>
      <c r="AK1114" s="619"/>
      <c r="AL1114" s="622"/>
      <c r="AM1114" s="623"/>
      <c r="AN1114" s="549"/>
      <c r="AO1114" s="520"/>
      <c r="AP1114" s="622"/>
      <c r="AQ1114" s="619"/>
      <c r="AR1114" s="622"/>
      <c r="AS1114" s="623"/>
      <c r="AT1114" s="549"/>
      <c r="AU1114" s="520"/>
      <c r="AV1114" s="519"/>
      <c r="AW1114" s="619"/>
      <c r="AX1114" s="622"/>
      <c r="AY1114" s="625"/>
      <c r="AZ1114" s="549"/>
      <c r="BA1114" s="520"/>
      <c r="BB1114" s="622"/>
      <c r="BC1114" s="619"/>
      <c r="BD1114" s="622"/>
      <c r="BE1114" s="623"/>
      <c r="BF1114" s="549"/>
      <c r="BG1114" s="520"/>
      <c r="BH1114" s="519"/>
      <c r="BI1114" s="619"/>
      <c r="BJ1114" s="622"/>
      <c r="BK1114" s="625"/>
      <c r="BL1114" s="549"/>
      <c r="BM1114" s="665"/>
      <c r="BN1114" s="669"/>
      <c r="BO1114" s="670"/>
      <c r="BP1114" s="671"/>
      <c r="BQ1114" s="682"/>
      <c r="BR1114" s="686"/>
      <c r="BS1114" s="684"/>
      <c r="BT1114" s="20"/>
      <c r="BU1114" s="20"/>
      <c r="BV1114" s="98"/>
    </row>
    <row r="1115" spans="1:77" s="21" customFormat="1" ht="33" customHeight="1" thickBot="1" x14ac:dyDescent="0.5">
      <c r="A1115" s="98"/>
      <c r="B1115" s="612"/>
      <c r="C1115" s="613"/>
      <c r="D1115" s="613" t="s">
        <v>13</v>
      </c>
      <c r="E1115" s="616"/>
      <c r="F1115" s="281"/>
      <c r="G1115" s="282"/>
      <c r="H1115" s="528"/>
      <c r="I1115" s="636"/>
      <c r="J1115" s="528"/>
      <c r="K1115" s="636"/>
      <c r="L1115" s="638"/>
      <c r="M1115" s="639"/>
      <c r="N1115" s="548">
        <f>J1115+L1115</f>
        <v>0</v>
      </c>
      <c r="O1115" s="518"/>
      <c r="P1115" s="638"/>
      <c r="Q1115" s="636"/>
      <c r="R1115" s="638"/>
      <c r="S1115" s="639"/>
      <c r="T1115" s="548">
        <f>R1115-P1115</f>
        <v>0</v>
      </c>
      <c r="U1115" s="518"/>
      <c r="V1115" s="528"/>
      <c r="W1115" s="529"/>
      <c r="X1115" s="528"/>
      <c r="Y1115" s="529"/>
      <c r="Z1115" s="528"/>
      <c r="AA1115" s="529"/>
      <c r="AB1115" s="528"/>
      <c r="AC1115" s="529"/>
      <c r="AD1115" s="639"/>
      <c r="AE1115" s="636"/>
      <c r="AF1115" s="638"/>
      <c r="AG1115" s="639"/>
      <c r="AH1115" s="548">
        <f>IF(AD1115=0,0,(AF1115/AD1115)*100)</f>
        <v>0</v>
      </c>
      <c r="AI1115" s="518"/>
      <c r="AJ1115" s="638"/>
      <c r="AK1115" s="636"/>
      <c r="AL1115" s="638"/>
      <c r="AM1115" s="639"/>
      <c r="AN1115" s="548">
        <f>IF(AJ1115=0,0,(AL1115/AJ1115)*100)</f>
        <v>0</v>
      </c>
      <c r="AO1115" s="518"/>
      <c r="AP1115" s="638"/>
      <c r="AQ1115" s="636"/>
      <c r="AR1115" s="638"/>
      <c r="AS1115" s="639"/>
      <c r="AT1115" s="548">
        <f>IF(AP1115=0,0,(AR1115/AP1115)*100)</f>
        <v>0</v>
      </c>
      <c r="AU1115" s="518"/>
      <c r="AV1115" s="517">
        <f>AD1115+AJ1115+AP1115</f>
        <v>0</v>
      </c>
      <c r="AW1115" s="618"/>
      <c r="AX1115" s="620">
        <f>AF1115+AL1115+AR1115</f>
        <v>0</v>
      </c>
      <c r="AY1115" s="624"/>
      <c r="AZ1115" s="548">
        <f>IF(AV1115=0,0,(AX1115/AV1115)*100)</f>
        <v>0</v>
      </c>
      <c r="BA1115" s="518"/>
      <c r="BB1115" s="638"/>
      <c r="BC1115" s="636"/>
      <c r="BD1115" s="638"/>
      <c r="BE1115" s="639"/>
      <c r="BF1115" s="548">
        <f>IF(BB1115=0,0,(BD1115/BB1115)*100)</f>
        <v>0</v>
      </c>
      <c r="BG1115" s="518"/>
      <c r="BH1115" s="517">
        <f>AV1115+BB1115</f>
        <v>0</v>
      </c>
      <c r="BI1115" s="618"/>
      <c r="BJ1115" s="620">
        <f>AX1115+BD1115</f>
        <v>0</v>
      </c>
      <c r="BK1115" s="624"/>
      <c r="BL1115" s="548">
        <f>IF(BH1115=0,0,(BJ1115/BH1115)*100)</f>
        <v>0</v>
      </c>
      <c r="BM1115" s="664"/>
      <c r="BN1115" s="693">
        <f>(AF1115*2)+(AL1115*2)+(AR1115*3)+BD1115</f>
        <v>0</v>
      </c>
      <c r="BO1115" s="694"/>
      <c r="BP1115" s="695"/>
      <c r="BQ1115" s="699"/>
      <c r="BR1115" s="283"/>
      <c r="BS1115" s="284"/>
      <c r="BT1115" s="20"/>
      <c r="BU1115" s="20"/>
      <c r="BV1115" s="98"/>
    </row>
    <row r="1116" spans="1:77" s="21" customFormat="1" ht="33.75" customHeight="1" thickBot="1" x14ac:dyDescent="0.5">
      <c r="A1116" s="98"/>
      <c r="B1116" s="285"/>
      <c r="C1116" s="286"/>
      <c r="D1116" s="634"/>
      <c r="E1116" s="635"/>
      <c r="F1116" s="287"/>
      <c r="G1116" s="287"/>
      <c r="H1116" s="530"/>
      <c r="I1116" s="637"/>
      <c r="J1116" s="530"/>
      <c r="K1116" s="637"/>
      <c r="L1116" s="640"/>
      <c r="M1116" s="641"/>
      <c r="N1116" s="549">
        <f>IF((N1113+N1115)=0,0,N1113/(N1113+N1115)*100)</f>
        <v>0</v>
      </c>
      <c r="O1116" s="520"/>
      <c r="P1116" s="640"/>
      <c r="Q1116" s="637"/>
      <c r="R1116" s="640"/>
      <c r="S1116" s="641"/>
      <c r="T1116" s="549"/>
      <c r="U1116" s="520"/>
      <c r="V1116" s="530"/>
      <c r="W1116" s="531"/>
      <c r="X1116" s="530"/>
      <c r="Y1116" s="531"/>
      <c r="Z1116" s="530"/>
      <c r="AA1116" s="531"/>
      <c r="AB1116" s="530"/>
      <c r="AC1116" s="531"/>
      <c r="AD1116" s="641"/>
      <c r="AE1116" s="637"/>
      <c r="AF1116" s="640"/>
      <c r="AG1116" s="641"/>
      <c r="AH1116" s="549"/>
      <c r="AI1116" s="520"/>
      <c r="AJ1116" s="640"/>
      <c r="AK1116" s="637"/>
      <c r="AL1116" s="640"/>
      <c r="AM1116" s="641"/>
      <c r="AN1116" s="549"/>
      <c r="AO1116" s="520"/>
      <c r="AP1116" s="640"/>
      <c r="AQ1116" s="637"/>
      <c r="AR1116" s="640"/>
      <c r="AS1116" s="641"/>
      <c r="AT1116" s="549"/>
      <c r="AU1116" s="520"/>
      <c r="AV1116" s="519"/>
      <c r="AW1116" s="619"/>
      <c r="AX1116" s="622"/>
      <c r="AY1116" s="625"/>
      <c r="AZ1116" s="549"/>
      <c r="BA1116" s="520"/>
      <c r="BB1116" s="640"/>
      <c r="BC1116" s="637"/>
      <c r="BD1116" s="640"/>
      <c r="BE1116" s="641"/>
      <c r="BF1116" s="549"/>
      <c r="BG1116" s="520"/>
      <c r="BH1116" s="519"/>
      <c r="BI1116" s="619"/>
      <c r="BJ1116" s="622"/>
      <c r="BK1116" s="625"/>
      <c r="BL1116" s="549"/>
      <c r="BM1116" s="665"/>
      <c r="BN1116" s="696"/>
      <c r="BO1116" s="697"/>
      <c r="BP1116" s="698"/>
      <c r="BQ1116" s="700"/>
      <c r="BR1116" s="79"/>
      <c r="BS1116" s="79"/>
      <c r="BT1116" s="20"/>
      <c r="BU1116" s="20"/>
      <c r="BV1116" s="98"/>
    </row>
    <row r="1117" spans="1:77" ht="16.5" customHeight="1" thickTop="1" thickBot="1" x14ac:dyDescent="0.5">
      <c r="A1117" s="95"/>
      <c r="B1117" s="288"/>
      <c r="C1117" s="70"/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289"/>
      <c r="AI1117" s="289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  <c r="BI1117" s="70"/>
      <c r="BJ1117" s="70"/>
      <c r="BK1117" s="70"/>
      <c r="BL1117" s="70"/>
      <c r="BM1117" s="70"/>
      <c r="BN1117" s="70"/>
      <c r="BO1117" s="70"/>
      <c r="BP1117" s="70"/>
      <c r="BQ1117" s="89"/>
      <c r="BR1117" s="674">
        <f>IF((J1113+L1115)=0,0,(J1113/(J1113+L1115)*100)%)</f>
        <v>0</v>
      </c>
      <c r="BS1117" s="675"/>
      <c r="BT1117" s="674">
        <f>IF((L1113+J1115)=0,0,(L1113/(L1113+J1115)*100)%)</f>
        <v>0</v>
      </c>
      <c r="BU1117" s="675"/>
      <c r="BV1117" s="95"/>
    </row>
    <row r="1118" spans="1:77" s="23" customFormat="1" ht="79.5" customHeight="1" thickTop="1" thickBot="1" x14ac:dyDescent="0.55000000000000004">
      <c r="A1118" s="99"/>
      <c r="B1118" s="565" t="s">
        <v>64</v>
      </c>
      <c r="C1118" s="566"/>
      <c r="D1118" s="113"/>
      <c r="E1118" s="532" t="s">
        <v>54</v>
      </c>
      <c r="F1118" s="532"/>
      <c r="G1118" s="532"/>
      <c r="H1118" s="532"/>
      <c r="I1118" s="94"/>
      <c r="J1118" s="533"/>
      <c r="K1118" s="534"/>
      <c r="L1118" s="535"/>
      <c r="M1118" s="290"/>
      <c r="N1118" s="533"/>
      <c r="O1118" s="534"/>
      <c r="P1118" s="535"/>
      <c r="Q1118" s="536" t="s">
        <v>47</v>
      </c>
      <c r="R1118" s="537"/>
      <c r="S1118" s="537"/>
      <c r="T1118" s="538"/>
      <c r="U1118" s="533"/>
      <c r="V1118" s="534"/>
      <c r="W1118" s="535"/>
      <c r="X1118" s="290"/>
      <c r="Y1118" s="533"/>
      <c r="Z1118" s="534"/>
      <c r="AA1118" s="535"/>
      <c r="AB1118" s="536" t="s">
        <v>49</v>
      </c>
      <c r="AC1118" s="537"/>
      <c r="AD1118" s="537"/>
      <c r="AE1118" s="538"/>
      <c r="AF1118" s="533"/>
      <c r="AG1118" s="534"/>
      <c r="AH1118" s="535"/>
      <c r="AI1118" s="290"/>
      <c r="AJ1118" s="533"/>
      <c r="AK1118" s="534"/>
      <c r="AL1118" s="535"/>
      <c r="AM1118" s="536" t="s">
        <v>53</v>
      </c>
      <c r="AN1118" s="537"/>
      <c r="AO1118" s="537"/>
      <c r="AP1118" s="538"/>
      <c r="AQ1118" s="533"/>
      <c r="AR1118" s="534"/>
      <c r="AS1118" s="535"/>
      <c r="AT1118" s="72"/>
      <c r="AU1118" s="533"/>
      <c r="AV1118" s="534"/>
      <c r="AW1118" s="535"/>
      <c r="AX1118" s="291"/>
      <c r="AY1118" s="291"/>
      <c r="AZ1118" s="291"/>
      <c r="BA1118" s="291"/>
      <c r="BB1118" s="567" t="s">
        <v>20</v>
      </c>
      <c r="BC1118" s="567"/>
      <c r="BD1118" s="567"/>
      <c r="BE1118" s="567"/>
      <c r="BF1118" s="568"/>
      <c r="BG1118" s="539">
        <f>BN1113</f>
        <v>0</v>
      </c>
      <c r="BH1118" s="540"/>
      <c r="BI1118" s="541"/>
      <c r="BJ1118" s="292"/>
      <c r="BK1118" s="539">
        <f>BN1115</f>
        <v>0</v>
      </c>
      <c r="BL1118" s="540"/>
      <c r="BM1118" s="541"/>
      <c r="BN1118" s="73"/>
      <c r="BO1118" s="73"/>
      <c r="BP1118" s="73"/>
      <c r="BQ1118" s="90"/>
      <c r="BR1118" s="24"/>
      <c r="BS1118" s="24"/>
      <c r="BT1118" s="22"/>
      <c r="BU1118" s="22"/>
      <c r="BV1118" s="99"/>
    </row>
    <row r="1119" spans="1:77" ht="15.6" customHeight="1" thickTop="1" thickBot="1" x14ac:dyDescent="0.55000000000000004">
      <c r="A1119" s="95"/>
      <c r="B1119" s="293"/>
      <c r="C1119" s="67"/>
      <c r="D1119" s="67"/>
      <c r="E1119" s="294"/>
      <c r="F1119" s="295"/>
      <c r="G1119" s="295"/>
      <c r="H1119" s="94"/>
      <c r="I1119" s="94"/>
      <c r="J1119" s="296"/>
      <c r="K1119" s="296"/>
      <c r="L1119" s="296"/>
      <c r="M1119" s="296"/>
      <c r="N1119" s="296"/>
      <c r="O1119" s="296"/>
      <c r="P1119" s="296"/>
      <c r="Q1119" s="295"/>
      <c r="R1119" s="295"/>
      <c r="S1119" s="295"/>
      <c r="T1119" s="295"/>
      <c r="U1119" s="296"/>
      <c r="V1119" s="296"/>
      <c r="W1119" s="296"/>
      <c r="X1119" s="297"/>
      <c r="Y1119" s="296"/>
      <c r="Z1119" s="296"/>
      <c r="AA1119" s="296"/>
      <c r="AB1119" s="295"/>
      <c r="AC1119" s="295"/>
      <c r="AD1119" s="295"/>
      <c r="AE1119" s="295"/>
      <c r="AF1119" s="296"/>
      <c r="AG1119" s="296"/>
      <c r="AH1119" s="296"/>
      <c r="AI1119" s="296"/>
      <c r="AJ1119" s="297"/>
      <c r="AK1119" s="297"/>
      <c r="AL1119" s="296"/>
      <c r="AM1119" s="295"/>
      <c r="AN1119" s="295"/>
      <c r="AO1119" s="295"/>
      <c r="AP1119" s="295"/>
      <c r="AQ1119" s="296"/>
      <c r="AR1119" s="296"/>
      <c r="AS1119" s="296"/>
      <c r="AT1119" s="296"/>
      <c r="AU1119" s="296"/>
      <c r="AV1119" s="72"/>
      <c r="AW1119" s="72"/>
      <c r="AX1119" s="74"/>
      <c r="AY1119" s="74"/>
      <c r="AZ1119" s="74"/>
      <c r="BA1119" s="74"/>
      <c r="BB1119" s="295"/>
      <c r="BC1119" s="298"/>
      <c r="BD1119" s="298"/>
      <c r="BE1119" s="299"/>
      <c r="BF1119" s="300"/>
      <c r="BG1119" s="301"/>
      <c r="BH1119" s="301"/>
      <c r="BI1119" s="72"/>
      <c r="BJ1119" s="302"/>
      <c r="BK1119" s="303"/>
      <c r="BL1119" s="303"/>
      <c r="BM1119" s="72"/>
      <c r="BN1119" s="74"/>
      <c r="BO1119" s="74"/>
      <c r="BP1119" s="74"/>
      <c r="BQ1119" s="91"/>
      <c r="BR1119" s="25"/>
      <c r="BS1119" s="25"/>
      <c r="BT1119" s="15"/>
      <c r="BU1119" s="15"/>
      <c r="BV1119" s="95"/>
    </row>
    <row r="1120" spans="1:77" s="23" customFormat="1" ht="79.5" customHeight="1" thickTop="1" thickBot="1" x14ac:dyDescent="0.55000000000000004">
      <c r="A1120" s="99"/>
      <c r="B1120" s="569" t="s">
        <v>46</v>
      </c>
      <c r="C1120" s="567"/>
      <c r="D1120" s="113"/>
      <c r="E1120" s="532" t="s">
        <v>55</v>
      </c>
      <c r="F1120" s="532"/>
      <c r="G1120" s="532"/>
      <c r="H1120" s="532"/>
      <c r="I1120" s="94"/>
      <c r="J1120" s="539">
        <f>J1118</f>
        <v>0</v>
      </c>
      <c r="K1120" s="540"/>
      <c r="L1120" s="541"/>
      <c r="M1120" s="290"/>
      <c r="N1120" s="539">
        <f>N1118</f>
        <v>0</v>
      </c>
      <c r="O1120" s="540"/>
      <c r="P1120" s="541"/>
      <c r="Q1120" s="536" t="s">
        <v>51</v>
      </c>
      <c r="R1120" s="537"/>
      <c r="S1120" s="537"/>
      <c r="T1120" s="538"/>
      <c r="U1120" s="539">
        <f>U1118-J1118</f>
        <v>0</v>
      </c>
      <c r="V1120" s="540"/>
      <c r="W1120" s="541"/>
      <c r="X1120" s="290"/>
      <c r="Y1120" s="539">
        <f>Y1118-N1118</f>
        <v>0</v>
      </c>
      <c r="Z1120" s="540"/>
      <c r="AA1120" s="541"/>
      <c r="AB1120" s="536" t="s">
        <v>50</v>
      </c>
      <c r="AC1120" s="537"/>
      <c r="AD1120" s="537"/>
      <c r="AE1120" s="538"/>
      <c r="AF1120" s="539">
        <f>AF1118-U1118</f>
        <v>0</v>
      </c>
      <c r="AG1120" s="540"/>
      <c r="AH1120" s="541"/>
      <c r="AI1120" s="290"/>
      <c r="AJ1120" s="539">
        <f>AJ1118-Y1118</f>
        <v>0</v>
      </c>
      <c r="AK1120" s="540"/>
      <c r="AL1120" s="541"/>
      <c r="AM1120" s="536" t="s">
        <v>52</v>
      </c>
      <c r="AN1120" s="537"/>
      <c r="AO1120" s="537"/>
      <c r="AP1120" s="538"/>
      <c r="AQ1120" s="539">
        <f>AQ1118-AF1118</f>
        <v>0</v>
      </c>
      <c r="AR1120" s="540"/>
      <c r="AS1120" s="541"/>
      <c r="AT1120" s="72"/>
      <c r="AU1120" s="539">
        <f>AU1118-AJ1118</f>
        <v>0</v>
      </c>
      <c r="AV1120" s="540"/>
      <c r="AW1120" s="541"/>
      <c r="AX1120" s="291"/>
      <c r="AY1120" s="291"/>
      <c r="AZ1120" s="291"/>
      <c r="BA1120" s="291"/>
      <c r="BB1120" s="567" t="s">
        <v>45</v>
      </c>
      <c r="BC1120" s="567"/>
      <c r="BD1120" s="567"/>
      <c r="BE1120" s="567"/>
      <c r="BF1120" s="568"/>
      <c r="BG1120" s="539">
        <f>BG1118-AQ1118</f>
        <v>0</v>
      </c>
      <c r="BH1120" s="540"/>
      <c r="BI1120" s="541"/>
      <c r="BJ1120" s="304"/>
      <c r="BK1120" s="539">
        <f>BK1118-AU1118</f>
        <v>0</v>
      </c>
      <c r="BL1120" s="540"/>
      <c r="BM1120" s="541"/>
      <c r="BN1120" s="73"/>
      <c r="BO1120" s="73"/>
      <c r="BP1120" s="73"/>
      <c r="BQ1120" s="90"/>
      <c r="BR1120" s="24"/>
      <c r="BS1120" s="24"/>
      <c r="BT1120" s="22"/>
      <c r="BU1120" s="22"/>
      <c r="BV1120" s="99"/>
      <c r="BY1120" s="21"/>
    </row>
    <row r="1121" spans="1:79" ht="18.75" customHeight="1" thickTop="1" thickBot="1" x14ac:dyDescent="0.5">
      <c r="A1121" s="95"/>
      <c r="B1121" s="305"/>
      <c r="C1121" s="71"/>
      <c r="D1121" s="71"/>
      <c r="E1121" s="71"/>
      <c r="F1121" s="92"/>
      <c r="G1121" s="92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/>
      <c r="Z1121" s="71"/>
      <c r="AA1121" s="71"/>
      <c r="AB1121" s="71"/>
      <c r="AC1121" s="71"/>
      <c r="AD1121" s="71"/>
      <c r="AE1121" s="71"/>
      <c r="AF1121" s="71"/>
      <c r="AG1121" s="71"/>
      <c r="AH1121" s="306"/>
      <c r="AI1121" s="306"/>
      <c r="AJ1121" s="71"/>
      <c r="AK1121" s="71"/>
      <c r="AL1121" s="71"/>
      <c r="AM1121" s="71"/>
      <c r="AN1121" s="71"/>
      <c r="AO1121" s="71"/>
      <c r="AP1121" s="71"/>
      <c r="AQ1121" s="71"/>
      <c r="AR1121" s="71"/>
      <c r="AS1121" s="71"/>
      <c r="AT1121" s="71"/>
      <c r="AU1121" s="71"/>
      <c r="AV1121" s="71"/>
      <c r="AW1121" s="71"/>
      <c r="AX1121" s="71"/>
      <c r="AY1121" s="71"/>
      <c r="AZ1121" s="71"/>
      <c r="BA1121" s="71"/>
      <c r="BB1121" s="71"/>
      <c r="BC1121" s="703" t="s">
        <v>153</v>
      </c>
      <c r="BD1121" s="703"/>
      <c r="BE1121" s="703"/>
      <c r="BF1121" s="703"/>
      <c r="BG1121" s="703"/>
      <c r="BH1121" s="703"/>
      <c r="BI1121" s="703"/>
      <c r="BJ1121" s="703"/>
      <c r="BK1121" s="703"/>
      <c r="BL1121" s="703"/>
      <c r="BM1121" s="703"/>
      <c r="BN1121" s="703"/>
      <c r="BO1121" s="703"/>
      <c r="BP1121" s="703"/>
      <c r="BQ1121" s="318"/>
      <c r="BR1121" s="319"/>
      <c r="BS1121" s="319"/>
      <c r="BT1121" s="15"/>
      <c r="BU1121" s="15"/>
      <c r="BV1121" s="95"/>
    </row>
    <row r="1122" spans="1:79" s="93" customFormat="1" ht="13.5" customHeight="1" thickTop="1" x14ac:dyDescent="0.45">
      <c r="A1122" s="95"/>
      <c r="B1122" s="99"/>
      <c r="C1122" s="95"/>
      <c r="D1122" s="95"/>
      <c r="E1122" s="95"/>
      <c r="F1122" s="96"/>
      <c r="G1122" s="96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254"/>
      <c r="AI1122" s="254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5"/>
      <c r="BL1122" s="95"/>
      <c r="BM1122" s="95"/>
      <c r="BN1122" s="95"/>
      <c r="BO1122" s="95"/>
      <c r="BP1122" s="95"/>
      <c r="BQ1122" s="97"/>
      <c r="BR1122" s="97"/>
      <c r="BS1122" s="97"/>
      <c r="BT1122" s="95"/>
      <c r="BU1122" s="95"/>
      <c r="BV1122" s="95"/>
    </row>
    <row r="1123" spans="1:79" s="17" customFormat="1" ht="33.75" x14ac:dyDescent="0.5">
      <c r="A1123" s="255"/>
      <c r="B1123" s="604" t="s">
        <v>9</v>
      </c>
      <c r="C1123" s="604"/>
      <c r="D1123" s="604"/>
      <c r="E1123" s="604"/>
      <c r="F1123" s="604"/>
      <c r="G1123" s="604"/>
      <c r="H1123" s="604"/>
      <c r="I1123" s="604"/>
      <c r="J1123" s="604"/>
      <c r="K1123" s="604"/>
      <c r="L1123" s="604"/>
      <c r="M1123" s="604"/>
      <c r="N1123" s="604"/>
      <c r="O1123" s="604"/>
      <c r="P1123" s="604"/>
      <c r="Q1123" s="604"/>
      <c r="R1123" s="604"/>
      <c r="S1123" s="604"/>
      <c r="T1123" s="604"/>
      <c r="U1123" s="604"/>
      <c r="V1123" s="604"/>
      <c r="W1123" s="604"/>
      <c r="X1123" s="604"/>
      <c r="Y1123" s="604"/>
      <c r="Z1123" s="604"/>
      <c r="AA1123" s="604"/>
      <c r="AB1123" s="604"/>
      <c r="AC1123" s="604"/>
      <c r="AD1123" s="604"/>
      <c r="AE1123" s="604"/>
      <c r="AF1123" s="604"/>
      <c r="AG1123" s="604"/>
      <c r="AH1123" s="604"/>
      <c r="AI1123" s="604"/>
      <c r="AJ1123" s="604"/>
      <c r="AK1123" s="604"/>
      <c r="AL1123" s="604"/>
      <c r="AM1123" s="604"/>
      <c r="AN1123" s="604"/>
      <c r="AO1123" s="604"/>
      <c r="AP1123" s="604"/>
      <c r="AQ1123" s="604"/>
      <c r="AR1123" s="604"/>
      <c r="AS1123" s="604"/>
      <c r="AT1123" s="604"/>
      <c r="AU1123" s="604"/>
      <c r="AV1123" s="604"/>
      <c r="AW1123" s="604"/>
      <c r="AX1123" s="604"/>
      <c r="AY1123" s="604"/>
      <c r="AZ1123" s="604"/>
      <c r="BA1123" s="604"/>
      <c r="BB1123" s="604"/>
      <c r="BC1123" s="604"/>
      <c r="BD1123" s="604"/>
      <c r="BE1123" s="604"/>
      <c r="BF1123" s="604"/>
      <c r="BG1123" s="604"/>
      <c r="BH1123" s="604"/>
      <c r="BI1123" s="604"/>
      <c r="BJ1123" s="604"/>
      <c r="BK1123" s="604"/>
      <c r="BL1123" s="604"/>
      <c r="BM1123" s="604"/>
      <c r="BN1123" s="604"/>
      <c r="BO1123" s="604"/>
      <c r="BP1123" s="604"/>
      <c r="BQ1123" s="256"/>
      <c r="BR1123" s="256"/>
      <c r="BS1123" s="256"/>
      <c r="BT1123" s="257"/>
      <c r="BU1123" s="257"/>
      <c r="BV1123" s="255"/>
    </row>
    <row r="1124" spans="1:79" ht="10.9" customHeight="1" x14ac:dyDescent="0.45">
      <c r="A1124" s="95"/>
      <c r="B1124" s="258"/>
      <c r="C1124" s="62"/>
      <c r="D1124" s="62"/>
      <c r="E1124" s="62"/>
      <c r="F1124" s="63"/>
      <c r="G1124" s="63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259"/>
      <c r="AI1124" s="259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94"/>
      <c r="BQ1124" s="87"/>
      <c r="BR1124" s="94"/>
      <c r="BS1124" s="94"/>
      <c r="BT1124" s="15"/>
      <c r="BU1124" s="15"/>
      <c r="BV1124" s="95"/>
    </row>
    <row r="1125" spans="1:79" s="18" customFormat="1" ht="36.75" customHeight="1" x14ac:dyDescent="0.45">
      <c r="A1125" s="260"/>
      <c r="B1125" s="258"/>
      <c r="C1125" s="261"/>
      <c r="D1125" s="262" t="s">
        <v>10</v>
      </c>
      <c r="E1125" s="605" t="str">
        <f>IF(ROSTER!D$3="","",ROSTER!D$3)</f>
        <v/>
      </c>
      <c r="F1125" s="605"/>
      <c r="G1125" s="605"/>
      <c r="H1125" s="605"/>
      <c r="I1125" s="605"/>
      <c r="J1125" s="605"/>
      <c r="K1125" s="605"/>
      <c r="L1125" s="605"/>
      <c r="M1125" s="605"/>
      <c r="N1125" s="605"/>
      <c r="O1125" s="605"/>
      <c r="P1125" s="605"/>
      <c r="Q1125" s="605"/>
      <c r="R1125" s="605"/>
      <c r="S1125" s="605"/>
      <c r="T1125" s="605"/>
      <c r="U1125" s="605"/>
      <c r="V1125" s="605"/>
      <c r="W1125" s="605"/>
      <c r="X1125" s="605"/>
      <c r="Y1125" s="605"/>
      <c r="Z1125" s="605"/>
      <c r="AA1125" s="605"/>
      <c r="AB1125" s="605"/>
      <c r="AC1125" s="605"/>
      <c r="AD1125" s="605"/>
      <c r="AE1125" s="605"/>
      <c r="AF1125" s="316"/>
      <c r="AG1125" s="606" t="s">
        <v>11</v>
      </c>
      <c r="AH1125" s="606"/>
      <c r="AI1125" s="606"/>
      <c r="AJ1125" s="606"/>
      <c r="AK1125" s="606"/>
      <c r="AL1125" s="606"/>
      <c r="AM1125" s="606"/>
      <c r="AN1125" s="607"/>
      <c r="AO1125" s="607"/>
      <c r="AP1125" s="607"/>
      <c r="AQ1125" s="607"/>
      <c r="AR1125" s="607"/>
      <c r="AS1125" s="607"/>
      <c r="AT1125" s="607"/>
      <c r="AU1125" s="607"/>
      <c r="AV1125" s="607"/>
      <c r="AW1125" s="607"/>
      <c r="AX1125" s="607"/>
      <c r="AY1125" s="607"/>
      <c r="AZ1125" s="607"/>
      <c r="BA1125" s="607"/>
      <c r="BB1125" s="607"/>
      <c r="BC1125" s="607"/>
      <c r="BD1125" s="607"/>
      <c r="BE1125" s="607"/>
      <c r="BF1125" s="607"/>
      <c r="BG1125" s="607"/>
      <c r="BH1125" s="607"/>
      <c r="BI1125" s="607"/>
      <c r="BJ1125" s="607"/>
      <c r="BK1125" s="607"/>
      <c r="BL1125" s="607"/>
      <c r="BM1125" s="607"/>
      <c r="BN1125" s="607"/>
      <c r="BO1125" s="607"/>
      <c r="BP1125" s="94"/>
      <c r="BQ1125" s="88" t="s">
        <v>130</v>
      </c>
      <c r="BR1125" s="94"/>
      <c r="BS1125" s="94"/>
      <c r="BT1125" s="263"/>
      <c r="BU1125" s="263"/>
      <c r="BV1125" s="260"/>
    </row>
    <row r="1126" spans="1:79" ht="8.85" customHeight="1" x14ac:dyDescent="0.45">
      <c r="A1126" s="96"/>
      <c r="B1126" s="258"/>
      <c r="C1126" s="259" t="s">
        <v>39</v>
      </c>
      <c r="D1126" s="259"/>
      <c r="E1126" s="259"/>
      <c r="F1126" s="63"/>
      <c r="G1126" s="63"/>
      <c r="H1126" s="259"/>
      <c r="I1126" s="259"/>
      <c r="J1126" s="317"/>
      <c r="K1126" s="317"/>
      <c r="L1126" s="317"/>
      <c r="M1126" s="317"/>
      <c r="N1126" s="317"/>
      <c r="O1126" s="317"/>
      <c r="P1126" s="317"/>
      <c r="Q1126" s="317"/>
      <c r="R1126" s="317"/>
      <c r="S1126" s="317"/>
      <c r="T1126" s="317"/>
      <c r="U1126" s="317"/>
      <c r="V1126" s="317"/>
      <c r="W1126" s="317"/>
      <c r="X1126" s="317"/>
      <c r="Y1126" s="317"/>
      <c r="Z1126" s="317"/>
      <c r="AA1126" s="317"/>
      <c r="AB1126" s="317"/>
      <c r="AC1126" s="317"/>
      <c r="AD1126" s="317"/>
      <c r="AE1126" s="317"/>
      <c r="AF1126" s="317"/>
      <c r="AG1126" s="317"/>
      <c r="AH1126" s="317"/>
      <c r="AI1126" s="259"/>
      <c r="AJ1126" s="264"/>
      <c r="AK1126" s="265"/>
      <c r="AL1126" s="265"/>
      <c r="AM1126" s="265"/>
      <c r="AN1126" s="265"/>
      <c r="AO1126" s="265"/>
      <c r="AP1126" s="265"/>
      <c r="AQ1126" s="266"/>
      <c r="AR1126" s="266"/>
      <c r="AS1126" s="266"/>
      <c r="AT1126" s="266"/>
      <c r="AU1126" s="266"/>
      <c r="AV1126" s="266"/>
      <c r="AW1126" s="266"/>
      <c r="AX1126" s="266"/>
      <c r="AY1126" s="266"/>
      <c r="AZ1126" s="266"/>
      <c r="BA1126" s="266"/>
      <c r="BB1126" s="266"/>
      <c r="BC1126" s="266"/>
      <c r="BD1126" s="266"/>
      <c r="BE1126" s="266"/>
      <c r="BF1126" s="266"/>
      <c r="BG1126" s="266"/>
      <c r="BH1126" s="266"/>
      <c r="BI1126" s="266"/>
      <c r="BJ1126" s="266"/>
      <c r="BK1126" s="266"/>
      <c r="BL1126" s="266"/>
      <c r="BM1126" s="266"/>
      <c r="BN1126" s="266"/>
      <c r="BO1126" s="266"/>
      <c r="BP1126" s="266"/>
      <c r="BQ1126" s="267"/>
      <c r="BR1126" s="267"/>
      <c r="BS1126" s="267"/>
      <c r="BT1126" s="268"/>
      <c r="BU1126" s="268"/>
      <c r="BV1126" s="96"/>
    </row>
    <row r="1127" spans="1:79" s="18" customFormat="1" ht="33.75" x14ac:dyDescent="0.45">
      <c r="A1127" s="260"/>
      <c r="B1127" s="258"/>
      <c r="C1127" s="608" t="s">
        <v>38</v>
      </c>
      <c r="D1127" s="608"/>
      <c r="E1127" s="607"/>
      <c r="F1127" s="607"/>
      <c r="G1127" s="607"/>
      <c r="H1127" s="607"/>
      <c r="I1127" s="607"/>
      <c r="J1127" s="607"/>
      <c r="K1127" s="607"/>
      <c r="L1127" s="607"/>
      <c r="M1127" s="607"/>
      <c r="N1127" s="607"/>
      <c r="O1127" s="607"/>
      <c r="P1127" s="607"/>
      <c r="Q1127" s="607"/>
      <c r="R1127" s="607"/>
      <c r="S1127" s="607"/>
      <c r="T1127" s="607"/>
      <c r="U1127" s="607"/>
      <c r="V1127" s="607"/>
      <c r="W1127" s="607"/>
      <c r="X1127" s="607"/>
      <c r="Y1127" s="607"/>
      <c r="Z1127" s="607"/>
      <c r="AA1127" s="607"/>
      <c r="AB1127" s="607"/>
      <c r="AC1127" s="607"/>
      <c r="AD1127" s="607"/>
      <c r="AE1127" s="607"/>
      <c r="AF1127" s="316"/>
      <c r="AG1127" s="609" t="s">
        <v>21</v>
      </c>
      <c r="AH1127" s="609"/>
      <c r="AI1127" s="609"/>
      <c r="AJ1127" s="609"/>
      <c r="AK1127" s="607"/>
      <c r="AL1127" s="607"/>
      <c r="AM1127" s="607"/>
      <c r="AN1127" s="607"/>
      <c r="AO1127" s="607"/>
      <c r="AP1127" s="607"/>
      <c r="AQ1127" s="607"/>
      <c r="AR1127" s="607"/>
      <c r="AS1127" s="607"/>
      <c r="AT1127" s="607"/>
      <c r="AU1127" s="607"/>
      <c r="AV1127" s="607"/>
      <c r="AW1127" s="607"/>
      <c r="AX1127" s="607"/>
      <c r="AY1127" s="607"/>
      <c r="AZ1127" s="607"/>
      <c r="BA1127" s="607"/>
      <c r="BB1127" s="607"/>
      <c r="BC1127" s="610" t="s">
        <v>12</v>
      </c>
      <c r="BD1127" s="610"/>
      <c r="BE1127" s="610"/>
      <c r="BF1127" s="611"/>
      <c r="BG1127" s="611"/>
      <c r="BH1127" s="611"/>
      <c r="BI1127" s="611"/>
      <c r="BJ1127" s="611"/>
      <c r="BK1127" s="611"/>
      <c r="BL1127" s="611"/>
      <c r="BM1127" s="611"/>
      <c r="BN1127" s="611"/>
      <c r="BO1127" s="611"/>
      <c r="BP1127" s="64"/>
      <c r="BQ1127" s="269"/>
      <c r="BR1127" s="65"/>
      <c r="BS1127" s="65"/>
      <c r="BT1127" s="270">
        <f>IF(BF1127=0,0,1)</f>
        <v>0</v>
      </c>
      <c r="BU1127" s="18">
        <f>IF((BG1177+BK1177)&gt;(AQ1177+AU1177),1,0)</f>
        <v>0</v>
      </c>
      <c r="BV1127" s="271"/>
    </row>
    <row r="1128" spans="1:79" ht="9.6" customHeight="1" x14ac:dyDescent="0.45">
      <c r="A1128" s="95"/>
      <c r="B1128" s="258"/>
      <c r="C1128" s="62"/>
      <c r="D1128" s="62"/>
      <c r="E1128" s="62"/>
      <c r="F1128" s="63"/>
      <c r="G1128" s="63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259"/>
      <c r="AI1128" s="259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6"/>
      <c r="BR1128" s="66"/>
      <c r="BS1128" s="66"/>
      <c r="BT1128" s="15"/>
      <c r="BU1128" s="15"/>
      <c r="BV1128" s="95"/>
    </row>
    <row r="1129" spans="1:79" ht="8.85" customHeight="1" thickBot="1" x14ac:dyDescent="0.5">
      <c r="A1129" s="95"/>
      <c r="B1129" s="113"/>
      <c r="C1129" s="67"/>
      <c r="D1129" s="67"/>
      <c r="E1129" s="67"/>
      <c r="F1129" s="68"/>
      <c r="G1129" s="68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  <c r="AE1129" s="67"/>
      <c r="AF1129" s="67"/>
      <c r="AG1129" s="67"/>
      <c r="AH1129" s="272"/>
      <c r="AI1129" s="272"/>
      <c r="AJ1129" s="67"/>
      <c r="AK1129" s="67"/>
      <c r="AL1129" s="67"/>
      <c r="AM1129" s="67"/>
      <c r="AN1129" s="67"/>
      <c r="AO1129" s="67"/>
      <c r="AP1129" s="67"/>
      <c r="AQ1129" s="67"/>
      <c r="AR1129" s="67"/>
      <c r="AS1129" s="67"/>
      <c r="AT1129" s="67"/>
      <c r="AU1129" s="67"/>
      <c r="AV1129" s="67"/>
      <c r="AW1129" s="67"/>
      <c r="AX1129" s="67"/>
      <c r="AY1129" s="67"/>
      <c r="AZ1129" s="67"/>
      <c r="BA1129" s="67"/>
      <c r="BB1129" s="67"/>
      <c r="BC1129" s="67"/>
      <c r="BD1129" s="67"/>
      <c r="BE1129" s="67"/>
      <c r="BF1129" s="67"/>
      <c r="BG1129" s="67"/>
      <c r="BH1129" s="67"/>
      <c r="BI1129" s="67"/>
      <c r="BJ1129" s="67"/>
      <c r="BK1129" s="67"/>
      <c r="BL1129" s="67"/>
      <c r="BM1129" s="67"/>
      <c r="BN1129" s="67"/>
      <c r="BO1129" s="67"/>
      <c r="BP1129" s="67"/>
      <c r="BQ1129" s="69"/>
      <c r="BR1129" s="69"/>
      <c r="BS1129" s="69"/>
      <c r="BT1129" s="15"/>
      <c r="BU1129" s="15"/>
      <c r="BV1129" s="95"/>
    </row>
    <row r="1130" spans="1:79" s="18" customFormat="1" ht="40.5" customHeight="1" thickTop="1" x14ac:dyDescent="0.4">
      <c r="A1130" s="271"/>
      <c r="B1130" s="652" t="s">
        <v>0</v>
      </c>
      <c r="C1130" s="648" t="s">
        <v>1</v>
      </c>
      <c r="D1130" s="649"/>
      <c r="E1130" s="273" t="s">
        <v>28</v>
      </c>
      <c r="F1130" s="546" t="s">
        <v>100</v>
      </c>
      <c r="G1130" s="546" t="s">
        <v>101</v>
      </c>
      <c r="H1130" s="644" t="s">
        <v>41</v>
      </c>
      <c r="I1130" s="645"/>
      <c r="J1130" s="554" t="s">
        <v>7</v>
      </c>
      <c r="K1130" s="554"/>
      <c r="L1130" s="554"/>
      <c r="M1130" s="554"/>
      <c r="N1130" s="554"/>
      <c r="O1130" s="554"/>
      <c r="P1130" s="554" t="s">
        <v>2</v>
      </c>
      <c r="Q1130" s="554"/>
      <c r="R1130" s="554"/>
      <c r="S1130" s="554"/>
      <c r="T1130" s="554"/>
      <c r="U1130" s="555"/>
      <c r="V1130" s="550" t="s">
        <v>158</v>
      </c>
      <c r="W1130" s="551"/>
      <c r="X1130" s="550" t="s">
        <v>35</v>
      </c>
      <c r="Y1130" s="551"/>
      <c r="Z1130" s="550" t="s">
        <v>36</v>
      </c>
      <c r="AA1130" s="551"/>
      <c r="AB1130" s="550" t="s">
        <v>44</v>
      </c>
      <c r="AC1130" s="551"/>
      <c r="AD1130" s="554" t="s">
        <v>6</v>
      </c>
      <c r="AE1130" s="554"/>
      <c r="AF1130" s="554"/>
      <c r="AG1130" s="554"/>
      <c r="AH1130" s="554"/>
      <c r="AI1130" s="554"/>
      <c r="AJ1130" s="554" t="s">
        <v>68</v>
      </c>
      <c r="AK1130" s="554"/>
      <c r="AL1130" s="554"/>
      <c r="AM1130" s="554"/>
      <c r="AN1130" s="554"/>
      <c r="AO1130" s="554"/>
      <c r="AP1130" s="554" t="s">
        <v>69</v>
      </c>
      <c r="AQ1130" s="554"/>
      <c r="AR1130" s="554"/>
      <c r="AS1130" s="554"/>
      <c r="AT1130" s="554"/>
      <c r="AU1130" s="554"/>
      <c r="AV1130" s="554" t="s">
        <v>70</v>
      </c>
      <c r="AW1130" s="554"/>
      <c r="AX1130" s="554"/>
      <c r="AY1130" s="554"/>
      <c r="AZ1130" s="554"/>
      <c r="BA1130" s="555"/>
      <c r="BB1130" s="554" t="s">
        <v>4</v>
      </c>
      <c r="BC1130" s="554"/>
      <c r="BD1130" s="554"/>
      <c r="BE1130" s="554"/>
      <c r="BF1130" s="554"/>
      <c r="BG1130" s="554"/>
      <c r="BH1130" s="554" t="s">
        <v>71</v>
      </c>
      <c r="BI1130" s="554"/>
      <c r="BJ1130" s="554"/>
      <c r="BK1130" s="554"/>
      <c r="BL1130" s="554"/>
      <c r="BM1130" s="556"/>
      <c r="BN1130" s="557" t="s">
        <v>25</v>
      </c>
      <c r="BO1130" s="558"/>
      <c r="BP1130" s="559"/>
      <c r="BQ1130" s="691" t="s">
        <v>110</v>
      </c>
      <c r="BR1130" s="691" t="s">
        <v>86</v>
      </c>
      <c r="BS1130" s="691" t="s">
        <v>87</v>
      </c>
      <c r="BT1130" s="274"/>
      <c r="BU1130" s="274"/>
      <c r="BV1130" s="271"/>
    </row>
    <row r="1131" spans="1:79" s="18" customFormat="1" ht="41.25" customHeight="1" x14ac:dyDescent="0.7">
      <c r="A1131" s="271"/>
      <c r="B1131" s="653"/>
      <c r="C1131" s="650"/>
      <c r="D1131" s="651"/>
      <c r="E1131" s="275" t="s">
        <v>102</v>
      </c>
      <c r="F1131" s="547"/>
      <c r="G1131" s="547"/>
      <c r="H1131" s="646"/>
      <c r="I1131" s="647"/>
      <c r="J1131" s="525" t="s">
        <v>17</v>
      </c>
      <c r="K1131" s="526"/>
      <c r="L1131" s="521" t="s">
        <v>18</v>
      </c>
      <c r="M1131" s="522"/>
      <c r="N1131" s="523" t="s">
        <v>19</v>
      </c>
      <c r="O1131" s="524"/>
      <c r="P1131" s="525" t="s">
        <v>26</v>
      </c>
      <c r="Q1131" s="526"/>
      <c r="R1131" s="521" t="s">
        <v>24</v>
      </c>
      <c r="S1131" s="522"/>
      <c r="T1131" s="523" t="s">
        <v>19</v>
      </c>
      <c r="U1131" s="527"/>
      <c r="V1131" s="552"/>
      <c r="W1131" s="553"/>
      <c r="X1131" s="552"/>
      <c r="Y1131" s="553"/>
      <c r="Z1131" s="552"/>
      <c r="AA1131" s="553"/>
      <c r="AB1131" s="552"/>
      <c r="AC1131" s="553"/>
      <c r="AD1131" s="525" t="s">
        <v>48</v>
      </c>
      <c r="AE1131" s="526"/>
      <c r="AF1131" s="521" t="s">
        <v>23</v>
      </c>
      <c r="AG1131" s="522"/>
      <c r="AH1131" s="563" t="s">
        <v>5</v>
      </c>
      <c r="AI1131" s="564"/>
      <c r="AJ1131" s="525" t="s">
        <v>48</v>
      </c>
      <c r="AK1131" s="526"/>
      <c r="AL1131" s="521" t="s">
        <v>23</v>
      </c>
      <c r="AM1131" s="522"/>
      <c r="AN1131" s="563" t="s">
        <v>5</v>
      </c>
      <c r="AO1131" s="564"/>
      <c r="AP1131" s="525" t="s">
        <v>48</v>
      </c>
      <c r="AQ1131" s="526"/>
      <c r="AR1131" s="521" t="s">
        <v>23</v>
      </c>
      <c r="AS1131" s="522"/>
      <c r="AT1131" s="563" t="s">
        <v>5</v>
      </c>
      <c r="AU1131" s="564"/>
      <c r="AV1131" s="525" t="s">
        <v>48</v>
      </c>
      <c r="AW1131" s="526"/>
      <c r="AX1131" s="521" t="s">
        <v>23</v>
      </c>
      <c r="AY1131" s="522"/>
      <c r="AZ1131" s="563" t="s">
        <v>5</v>
      </c>
      <c r="BA1131" s="655"/>
      <c r="BB1131" s="525" t="s">
        <v>48</v>
      </c>
      <c r="BC1131" s="526"/>
      <c r="BD1131" s="521" t="s">
        <v>23</v>
      </c>
      <c r="BE1131" s="522"/>
      <c r="BF1131" s="563" t="s">
        <v>5</v>
      </c>
      <c r="BG1131" s="564"/>
      <c r="BH1131" s="525" t="s">
        <v>48</v>
      </c>
      <c r="BI1131" s="526"/>
      <c r="BJ1131" s="521" t="s">
        <v>23</v>
      </c>
      <c r="BK1131" s="522"/>
      <c r="BL1131" s="563" t="s">
        <v>5</v>
      </c>
      <c r="BM1131" s="564"/>
      <c r="BN1131" s="560"/>
      <c r="BO1131" s="561"/>
      <c r="BP1131" s="562"/>
      <c r="BQ1131" s="692"/>
      <c r="BR1131" s="692"/>
      <c r="BS1131" s="692"/>
      <c r="BT1131" s="274"/>
      <c r="BU1131" s="274"/>
      <c r="BV1131" s="271"/>
      <c r="CA1131" s="104"/>
    </row>
    <row r="1132" spans="1:79" ht="23.85" customHeight="1" x14ac:dyDescent="0.35">
      <c r="A1132" s="276"/>
      <c r="B1132" s="570" t="str">
        <f>IF(ROSTER!B$8="","",ROSTER!B$8)</f>
        <v/>
      </c>
      <c r="C1132" s="572" t="str">
        <f>IF(ROSTER!C$8="","",ROSTER!C$8)</f>
        <v/>
      </c>
      <c r="D1132" s="573"/>
      <c r="E1132" s="574"/>
      <c r="F1132" s="576">
        <f>IF(E1132="y",1,IF(E1132="S",1,0))</f>
        <v>0</v>
      </c>
      <c r="G1132" s="582">
        <f>IF(E1132="S",1,0)</f>
        <v>0</v>
      </c>
      <c r="H1132" s="578"/>
      <c r="I1132" s="543"/>
      <c r="J1132" s="542"/>
      <c r="K1132" s="580"/>
      <c r="L1132" s="584"/>
      <c r="M1132" s="585"/>
      <c r="N1132" s="588">
        <f>L1132+J1132</f>
        <v>0</v>
      </c>
      <c r="O1132" s="589"/>
      <c r="P1132" s="542"/>
      <c r="Q1132" s="580"/>
      <c r="R1132" s="584"/>
      <c r="S1132" s="585"/>
      <c r="T1132" s="588">
        <f>R1132-P1132</f>
        <v>0</v>
      </c>
      <c r="U1132" s="588"/>
      <c r="V1132" s="542"/>
      <c r="W1132" s="543"/>
      <c r="X1132" s="593"/>
      <c r="Y1132" s="543"/>
      <c r="Z1132" s="542"/>
      <c r="AA1132" s="543"/>
      <c r="AB1132" s="542"/>
      <c r="AC1132" s="543"/>
      <c r="AD1132" s="542"/>
      <c r="AE1132" s="580"/>
      <c r="AF1132" s="584"/>
      <c r="AG1132" s="585"/>
      <c r="AH1132" s="595">
        <f>IF(AD1132=0,0,(AF1132/AD1132)*100)</f>
        <v>0</v>
      </c>
      <c r="AI1132" s="596"/>
      <c r="AJ1132" s="542"/>
      <c r="AK1132" s="580"/>
      <c r="AL1132" s="584"/>
      <c r="AM1132" s="585"/>
      <c r="AN1132" s="595">
        <f>IF(AJ1132=0,0,(AL1132/AJ1132)*100)</f>
        <v>0</v>
      </c>
      <c r="AO1132" s="596"/>
      <c r="AP1132" s="542"/>
      <c r="AQ1132" s="580"/>
      <c r="AR1132" s="584"/>
      <c r="AS1132" s="585"/>
      <c r="AT1132" s="595">
        <f>IF(AP1132=0,0,(AR1132/AP1132)*100)</f>
        <v>0</v>
      </c>
      <c r="AU1132" s="596"/>
      <c r="AV1132" s="599">
        <f>AD1132+AJ1132+AP1132</f>
        <v>0</v>
      </c>
      <c r="AW1132" s="600"/>
      <c r="AX1132" s="630">
        <f>AF1132+AL1132+AR1132</f>
        <v>0</v>
      </c>
      <c r="AY1132" s="631"/>
      <c r="AZ1132" s="595">
        <f>IF(AV1132=0,0,(AX1132/AV1132)*100)</f>
        <v>0</v>
      </c>
      <c r="BA1132" s="596"/>
      <c r="BB1132" s="542"/>
      <c r="BC1132" s="580"/>
      <c r="BD1132" s="584"/>
      <c r="BE1132" s="585"/>
      <c r="BF1132" s="595">
        <f>IF(BB1132=0,0,(BD1132/BB1132)*100)</f>
        <v>0</v>
      </c>
      <c r="BG1132" s="596"/>
      <c r="BH1132" s="599">
        <f>AV1132+BB1132</f>
        <v>0</v>
      </c>
      <c r="BI1132" s="600"/>
      <c r="BJ1132" s="630">
        <f>AX1132+BD1132</f>
        <v>0</v>
      </c>
      <c r="BK1132" s="631"/>
      <c r="BL1132" s="595">
        <f>IF(BH1132=0,0,(BJ1132/BH1132)*100)</f>
        <v>0</v>
      </c>
      <c r="BM1132" s="596"/>
      <c r="BN1132" s="656">
        <f>(AF1132*2)+(AL1132*2)+(AR1132*3)+BD1132</f>
        <v>0</v>
      </c>
      <c r="BO1132" s="657"/>
      <c r="BP1132" s="658"/>
      <c r="BQ1132" s="676">
        <f>IF(BS1132=0,0,50*BR1132/BS1132)</f>
        <v>0</v>
      </c>
      <c r="BR1132" s="662">
        <f>(BN1132*BU$1132)+(N1132*BU$1133)+(Z1132*BU$11134)+(R1132*BU$1135)+(X1132*BU$1136)+(AB1132*BU$1137)+(V1132*BU$1142)</f>
        <v>0</v>
      </c>
      <c r="BS1132" s="662">
        <f>((BB1132-BD1132)*BU$1139)+((AV1132-AX1132)*BU$1138)+(H1132*BU$1140)+(P1132*BU$1141)</f>
        <v>0</v>
      </c>
      <c r="BT1132" s="19" t="s">
        <v>75</v>
      </c>
      <c r="BU1132" s="277">
        <f>IF(BQ1127="B",'VALUE POINTS'!L$10,IF('GAME STATS'!BQ1127="C",'VALUE POINTS'!M$10,'VALUE POINTS'!K$10))</f>
        <v>1</v>
      </c>
      <c r="BV1132" s="278"/>
    </row>
    <row r="1133" spans="1:79" ht="23.85" customHeight="1" x14ac:dyDescent="0.35">
      <c r="A1133" s="276"/>
      <c r="B1133" s="571"/>
      <c r="C1133" s="642" t="str">
        <f>IF(ROSTER!D$8="","",ROSTER!D$8)</f>
        <v/>
      </c>
      <c r="D1133" s="643"/>
      <c r="E1133" s="575"/>
      <c r="F1133" s="577"/>
      <c r="G1133" s="583"/>
      <c r="H1133" s="579"/>
      <c r="I1133" s="545"/>
      <c r="J1133" s="544"/>
      <c r="K1133" s="581"/>
      <c r="L1133" s="586"/>
      <c r="M1133" s="587"/>
      <c r="N1133" s="592"/>
      <c r="O1133" s="603"/>
      <c r="P1133" s="544"/>
      <c r="Q1133" s="581"/>
      <c r="R1133" s="586"/>
      <c r="S1133" s="587"/>
      <c r="T1133" s="592"/>
      <c r="U1133" s="592"/>
      <c r="V1133" s="544"/>
      <c r="W1133" s="545"/>
      <c r="X1133" s="594"/>
      <c r="Y1133" s="545"/>
      <c r="Z1133" s="544"/>
      <c r="AA1133" s="545"/>
      <c r="AB1133" s="544"/>
      <c r="AC1133" s="545"/>
      <c r="AD1133" s="544"/>
      <c r="AE1133" s="581"/>
      <c r="AF1133" s="586"/>
      <c r="AG1133" s="587"/>
      <c r="AH1133" s="626"/>
      <c r="AI1133" s="627"/>
      <c r="AJ1133" s="544"/>
      <c r="AK1133" s="581"/>
      <c r="AL1133" s="586"/>
      <c r="AM1133" s="587"/>
      <c r="AN1133" s="626"/>
      <c r="AO1133" s="627"/>
      <c r="AP1133" s="544"/>
      <c r="AQ1133" s="581"/>
      <c r="AR1133" s="586"/>
      <c r="AS1133" s="587"/>
      <c r="AT1133" s="626"/>
      <c r="AU1133" s="627"/>
      <c r="AV1133" s="628"/>
      <c r="AW1133" s="629"/>
      <c r="AX1133" s="632"/>
      <c r="AY1133" s="633"/>
      <c r="AZ1133" s="626"/>
      <c r="BA1133" s="627"/>
      <c r="BB1133" s="544"/>
      <c r="BC1133" s="581"/>
      <c r="BD1133" s="586"/>
      <c r="BE1133" s="587"/>
      <c r="BF1133" s="626"/>
      <c r="BG1133" s="627"/>
      <c r="BH1133" s="628"/>
      <c r="BI1133" s="629"/>
      <c r="BJ1133" s="632"/>
      <c r="BK1133" s="633"/>
      <c r="BL1133" s="626"/>
      <c r="BM1133" s="627"/>
      <c r="BN1133" s="678"/>
      <c r="BO1133" s="679"/>
      <c r="BP1133" s="680"/>
      <c r="BQ1133" s="677"/>
      <c r="BR1133" s="663"/>
      <c r="BS1133" s="663"/>
      <c r="BT1133" s="19" t="s">
        <v>76</v>
      </c>
      <c r="BU1133" s="277">
        <f>IF(BQ1127="B",'VALUE POINTS'!L$11,IF('GAME STATS'!BQ1127="C",'VALUE POINTS'!M$11,'VALUE POINTS'!K$11))</f>
        <v>1</v>
      </c>
      <c r="BV1133" s="278"/>
    </row>
    <row r="1134" spans="1:79" ht="21.75" customHeight="1" x14ac:dyDescent="0.4">
      <c r="A1134" s="95"/>
      <c r="B1134" s="570" t="str">
        <f>IF(ROSTER!B$10="","",ROSTER!B$10)</f>
        <v/>
      </c>
      <c r="C1134" s="572" t="str">
        <f>IF(ROSTER!C$10="","",ROSTER!C$10)</f>
        <v/>
      </c>
      <c r="D1134" s="573"/>
      <c r="E1134" s="574"/>
      <c r="F1134" s="576">
        <f>IF(E1134="y",1,IF(E1134="S",1,0))</f>
        <v>0</v>
      </c>
      <c r="G1134" s="582">
        <f>IF(E1134="S",1,0)</f>
        <v>0</v>
      </c>
      <c r="H1134" s="578"/>
      <c r="I1134" s="543"/>
      <c r="J1134" s="542"/>
      <c r="K1134" s="580"/>
      <c r="L1134" s="584"/>
      <c r="M1134" s="585"/>
      <c r="N1134" s="588">
        <f>L1134+J1134</f>
        <v>0</v>
      </c>
      <c r="O1134" s="589"/>
      <c r="P1134" s="542"/>
      <c r="Q1134" s="580"/>
      <c r="R1134" s="584"/>
      <c r="S1134" s="585"/>
      <c r="T1134" s="588">
        <f>R1134-P1134</f>
        <v>0</v>
      </c>
      <c r="U1134" s="588"/>
      <c r="V1134" s="542"/>
      <c r="W1134" s="543"/>
      <c r="X1134" s="593"/>
      <c r="Y1134" s="543"/>
      <c r="Z1134" s="542"/>
      <c r="AA1134" s="543"/>
      <c r="AB1134" s="542"/>
      <c r="AC1134" s="543"/>
      <c r="AD1134" s="542"/>
      <c r="AE1134" s="580"/>
      <c r="AF1134" s="584"/>
      <c r="AG1134" s="585"/>
      <c r="AH1134" s="595">
        <f>IF(AD1134=0,0,(AF1134/AD1134)*100)</f>
        <v>0</v>
      </c>
      <c r="AI1134" s="596"/>
      <c r="AJ1134" s="542"/>
      <c r="AK1134" s="580"/>
      <c r="AL1134" s="584"/>
      <c r="AM1134" s="585"/>
      <c r="AN1134" s="595">
        <f>IF(AJ1134=0,0,(AL1134/AJ1134)*100)</f>
        <v>0</v>
      </c>
      <c r="AO1134" s="596"/>
      <c r="AP1134" s="542"/>
      <c r="AQ1134" s="580"/>
      <c r="AR1134" s="584"/>
      <c r="AS1134" s="585"/>
      <c r="AT1134" s="595">
        <f>IF(AP1134=0,0,(AR1134/AP1134)*100)</f>
        <v>0</v>
      </c>
      <c r="AU1134" s="596"/>
      <c r="AV1134" s="599">
        <f>AD1134+AJ1134+AP1134</f>
        <v>0</v>
      </c>
      <c r="AW1134" s="600"/>
      <c r="AX1134" s="630">
        <f>AF1134+AL1134+AR1134</f>
        <v>0</v>
      </c>
      <c r="AY1134" s="631"/>
      <c r="AZ1134" s="595">
        <f>IF(AV1134=0,0,(AX1134/AV1134)*100)</f>
        <v>0</v>
      </c>
      <c r="BA1134" s="596"/>
      <c r="BB1134" s="542"/>
      <c r="BC1134" s="580"/>
      <c r="BD1134" s="584"/>
      <c r="BE1134" s="585"/>
      <c r="BF1134" s="595">
        <f>IF(BB1134=0,0,(BD1134/BB1134)*100)</f>
        <v>0</v>
      </c>
      <c r="BG1134" s="596"/>
      <c r="BH1134" s="599">
        <f>AV1134+BB1134</f>
        <v>0</v>
      </c>
      <c r="BI1134" s="600"/>
      <c r="BJ1134" s="630">
        <f>AX1134+BD1134</f>
        <v>0</v>
      </c>
      <c r="BK1134" s="631"/>
      <c r="BL1134" s="595">
        <f>IF(BH1134=0,0,(BJ1134/BH1134)*100)</f>
        <v>0</v>
      </c>
      <c r="BM1134" s="596"/>
      <c r="BN1134" s="656">
        <f>(AF1134*2)+(AL1134*2)+(AR1134*3)+BD1134</f>
        <v>0</v>
      </c>
      <c r="BO1134" s="657"/>
      <c r="BP1134" s="658"/>
      <c r="BQ1134" s="676">
        <f>IF(BS1134=0,0,50*BR1134/BS1134)</f>
        <v>0</v>
      </c>
      <c r="BR1134" s="662">
        <f t="shared" ref="BR1134" si="1080">(BN1134*BU$1132)+(N1134*BU$1133)+(Z1134*BU$11134)+(R1134*BU$1135)+(X1134*BU$1136)+(AB1134*BU$1137)+(V1134*BU$1142)</f>
        <v>0</v>
      </c>
      <c r="BS1134" s="662">
        <f t="shared" ref="BS1134" si="1081">((BB1134-BD1134)*BU$1139)+((AV1134-AX1134)*BU$1138)+(H1134*BU$1140)+(P1134*BU$1141)</f>
        <v>0</v>
      </c>
      <c r="BT1134" s="19" t="s">
        <v>77</v>
      </c>
      <c r="BU1134" s="277">
        <f>IF(BQ1127="B",'VALUE POINTS'!L$12,IF('GAME STATS'!BQ1127="C",'VALUE POINTS'!M$12,'VALUE POINTS'!K$12))</f>
        <v>2</v>
      </c>
      <c r="BV1134" s="278"/>
      <c r="CA1134" s="18"/>
    </row>
    <row r="1135" spans="1:79" ht="21.75" customHeight="1" x14ac:dyDescent="0.35">
      <c r="A1135" s="95"/>
      <c r="B1135" s="571"/>
      <c r="C1135" s="642" t="str">
        <f>IF(ROSTER!D$10="","",ROSTER!D$10)</f>
        <v/>
      </c>
      <c r="D1135" s="643"/>
      <c r="E1135" s="575"/>
      <c r="F1135" s="577"/>
      <c r="G1135" s="583"/>
      <c r="H1135" s="579"/>
      <c r="I1135" s="545"/>
      <c r="J1135" s="544"/>
      <c r="K1135" s="581"/>
      <c r="L1135" s="586"/>
      <c r="M1135" s="587"/>
      <c r="N1135" s="592" t="s">
        <v>16</v>
      </c>
      <c r="O1135" s="603"/>
      <c r="P1135" s="544"/>
      <c r="Q1135" s="581"/>
      <c r="R1135" s="586"/>
      <c r="S1135" s="587"/>
      <c r="T1135" s="592" t="s">
        <v>16</v>
      </c>
      <c r="U1135" s="592"/>
      <c r="V1135" s="544"/>
      <c r="W1135" s="545"/>
      <c r="X1135" s="594"/>
      <c r="Y1135" s="545"/>
      <c r="Z1135" s="544"/>
      <c r="AA1135" s="545"/>
      <c r="AB1135" s="544"/>
      <c r="AC1135" s="545"/>
      <c r="AD1135" s="544"/>
      <c r="AE1135" s="581"/>
      <c r="AF1135" s="586"/>
      <c r="AG1135" s="587"/>
      <c r="AH1135" s="626"/>
      <c r="AI1135" s="627"/>
      <c r="AJ1135" s="544"/>
      <c r="AK1135" s="581"/>
      <c r="AL1135" s="586"/>
      <c r="AM1135" s="587"/>
      <c r="AN1135" s="626"/>
      <c r="AO1135" s="627"/>
      <c r="AP1135" s="544"/>
      <c r="AQ1135" s="581"/>
      <c r="AR1135" s="586"/>
      <c r="AS1135" s="587"/>
      <c r="AT1135" s="626"/>
      <c r="AU1135" s="627"/>
      <c r="AV1135" s="628"/>
      <c r="AW1135" s="629"/>
      <c r="AX1135" s="632"/>
      <c r="AY1135" s="633"/>
      <c r="AZ1135" s="626"/>
      <c r="BA1135" s="627"/>
      <c r="BB1135" s="544"/>
      <c r="BC1135" s="581"/>
      <c r="BD1135" s="586"/>
      <c r="BE1135" s="587"/>
      <c r="BF1135" s="626"/>
      <c r="BG1135" s="627"/>
      <c r="BH1135" s="628"/>
      <c r="BI1135" s="629"/>
      <c r="BJ1135" s="632"/>
      <c r="BK1135" s="633"/>
      <c r="BL1135" s="626"/>
      <c r="BM1135" s="627"/>
      <c r="BN1135" s="678"/>
      <c r="BO1135" s="679"/>
      <c r="BP1135" s="680"/>
      <c r="BQ1135" s="677"/>
      <c r="BR1135" s="663"/>
      <c r="BS1135" s="663"/>
      <c r="BT1135" s="19" t="s">
        <v>78</v>
      </c>
      <c r="BU1135" s="277">
        <f>IF(BQ1127="B",'VALUE POINTS'!L$13,IF('GAME STATS'!BQ1127="C",'VALUE POINTS'!M$13,'VALUE POINTS'!K$13))</f>
        <v>2</v>
      </c>
      <c r="BV1135" s="278"/>
    </row>
    <row r="1136" spans="1:79" ht="21.75" customHeight="1" x14ac:dyDescent="0.35">
      <c r="A1136" s="95"/>
      <c r="B1136" s="570" t="str">
        <f>IF(ROSTER!B$12="","",ROSTER!B$12)</f>
        <v/>
      </c>
      <c r="C1136" s="572" t="str">
        <f>IF(ROSTER!C$12="","",ROSTER!C$12)</f>
        <v/>
      </c>
      <c r="D1136" s="573"/>
      <c r="E1136" s="574"/>
      <c r="F1136" s="576">
        <f>IF(E1136="y",1,IF(E1136="S",1,0))</f>
        <v>0</v>
      </c>
      <c r="G1136" s="582">
        <f>IF(E1136="S",1,0)</f>
        <v>0</v>
      </c>
      <c r="H1136" s="578"/>
      <c r="I1136" s="543"/>
      <c r="J1136" s="542"/>
      <c r="K1136" s="580"/>
      <c r="L1136" s="584"/>
      <c r="M1136" s="585"/>
      <c r="N1136" s="588">
        <f>L1136+J1136</f>
        <v>0</v>
      </c>
      <c r="O1136" s="589"/>
      <c r="P1136" s="542"/>
      <c r="Q1136" s="580"/>
      <c r="R1136" s="584"/>
      <c r="S1136" s="585"/>
      <c r="T1136" s="588">
        <f>R1136-P1136</f>
        <v>0</v>
      </c>
      <c r="U1136" s="588"/>
      <c r="V1136" s="542"/>
      <c r="W1136" s="543"/>
      <c r="X1136" s="593"/>
      <c r="Y1136" s="543"/>
      <c r="Z1136" s="542"/>
      <c r="AA1136" s="543"/>
      <c r="AB1136" s="542"/>
      <c r="AC1136" s="543"/>
      <c r="AD1136" s="542"/>
      <c r="AE1136" s="580"/>
      <c r="AF1136" s="584"/>
      <c r="AG1136" s="585"/>
      <c r="AH1136" s="595">
        <f>IF(AD1136=0,0,(AF1136/AD1136)*100)</f>
        <v>0</v>
      </c>
      <c r="AI1136" s="596"/>
      <c r="AJ1136" s="542"/>
      <c r="AK1136" s="580"/>
      <c r="AL1136" s="584"/>
      <c r="AM1136" s="585"/>
      <c r="AN1136" s="595">
        <f>IF(AJ1136=0,0,(AL1136/AJ1136)*100)</f>
        <v>0</v>
      </c>
      <c r="AO1136" s="596"/>
      <c r="AP1136" s="542"/>
      <c r="AQ1136" s="580"/>
      <c r="AR1136" s="584"/>
      <c r="AS1136" s="585"/>
      <c r="AT1136" s="595">
        <f>IF(AP1136=0,0,(AR1136/AP1136)*100)</f>
        <v>0</v>
      </c>
      <c r="AU1136" s="596"/>
      <c r="AV1136" s="599">
        <f>AD1136+AJ1136+AP1136</f>
        <v>0</v>
      </c>
      <c r="AW1136" s="600"/>
      <c r="AX1136" s="630">
        <f>AF1136+AL1136+AR1136</f>
        <v>0</v>
      </c>
      <c r="AY1136" s="631"/>
      <c r="AZ1136" s="595">
        <f>IF(AV1136=0,0,(AX1136/AV1136)*100)</f>
        <v>0</v>
      </c>
      <c r="BA1136" s="596"/>
      <c r="BB1136" s="542"/>
      <c r="BC1136" s="580"/>
      <c r="BD1136" s="584"/>
      <c r="BE1136" s="585"/>
      <c r="BF1136" s="595">
        <f>IF(BB1136=0,0,(BD1136/BB1136)*100)</f>
        <v>0</v>
      </c>
      <c r="BG1136" s="596"/>
      <c r="BH1136" s="599">
        <f>AV1136+BB1136</f>
        <v>0</v>
      </c>
      <c r="BI1136" s="600"/>
      <c r="BJ1136" s="630">
        <f>AX1136+BD1136</f>
        <v>0</v>
      </c>
      <c r="BK1136" s="631"/>
      <c r="BL1136" s="595">
        <f>IF(BH1136=0,0,(BJ1136/BH1136)*100)</f>
        <v>0</v>
      </c>
      <c r="BM1136" s="596"/>
      <c r="BN1136" s="656">
        <f>(AF1136*2)+(AL1136*2)+(AR1136*3)+BD1136</f>
        <v>0</v>
      </c>
      <c r="BO1136" s="657"/>
      <c r="BP1136" s="658"/>
      <c r="BQ1136" s="676">
        <f t="shared" ref="BQ1136" si="1082">IF(BS1136=0,0,50*BR1136/BS1136)</f>
        <v>0</v>
      </c>
      <c r="BR1136" s="662">
        <f t="shared" ref="BR1136" si="1083">(BN1136*BU$1132)+(N1136*BU$1133)+(Z1136*BU$11134)+(R1136*BU$1135)+(X1136*BU$1136)+(AB1136*BU$1137)+(V1136*BU$1142)</f>
        <v>0</v>
      </c>
      <c r="BS1136" s="662">
        <f t="shared" ref="BS1136" si="1084">((BB1136-BD1136)*BU$1139)+((AV1136-AX1136)*BU$1138)+(H1136*BU$1140)+(P1136*BU$1141)</f>
        <v>0</v>
      </c>
      <c r="BT1136" s="19" t="s">
        <v>79</v>
      </c>
      <c r="BU1136" s="277">
        <f>IF(BQ1127="B",'VALUE POINTS'!L$14,IF('GAME STATS'!BQ1127="C",'VALUE POINTS'!M$14,'VALUE POINTS'!K$14))</f>
        <v>2</v>
      </c>
      <c r="BV1136" s="278"/>
    </row>
    <row r="1137" spans="1:79" ht="21.75" customHeight="1" x14ac:dyDescent="0.4">
      <c r="A1137" s="95"/>
      <c r="B1137" s="571"/>
      <c r="C1137" s="642" t="str">
        <f>IF(ROSTER!D$12="","",ROSTER!D$12)</f>
        <v/>
      </c>
      <c r="D1137" s="643"/>
      <c r="E1137" s="575"/>
      <c r="F1137" s="577"/>
      <c r="G1137" s="583"/>
      <c r="H1137" s="579"/>
      <c r="I1137" s="545"/>
      <c r="J1137" s="544"/>
      <c r="K1137" s="581"/>
      <c r="L1137" s="586"/>
      <c r="M1137" s="587"/>
      <c r="N1137" s="592" t="s">
        <v>16</v>
      </c>
      <c r="O1137" s="603"/>
      <c r="P1137" s="544"/>
      <c r="Q1137" s="581"/>
      <c r="R1137" s="586"/>
      <c r="S1137" s="587"/>
      <c r="T1137" s="592" t="s">
        <v>16</v>
      </c>
      <c r="U1137" s="592"/>
      <c r="V1137" s="544"/>
      <c r="W1137" s="545"/>
      <c r="X1137" s="594"/>
      <c r="Y1137" s="545"/>
      <c r="Z1137" s="544"/>
      <c r="AA1137" s="545"/>
      <c r="AB1137" s="544"/>
      <c r="AC1137" s="545"/>
      <c r="AD1137" s="544"/>
      <c r="AE1137" s="581"/>
      <c r="AF1137" s="586"/>
      <c r="AG1137" s="587"/>
      <c r="AH1137" s="626"/>
      <c r="AI1137" s="627"/>
      <c r="AJ1137" s="544"/>
      <c r="AK1137" s="581"/>
      <c r="AL1137" s="586"/>
      <c r="AM1137" s="587"/>
      <c r="AN1137" s="626"/>
      <c r="AO1137" s="627"/>
      <c r="AP1137" s="544"/>
      <c r="AQ1137" s="581"/>
      <c r="AR1137" s="586"/>
      <c r="AS1137" s="587"/>
      <c r="AT1137" s="626"/>
      <c r="AU1137" s="627"/>
      <c r="AV1137" s="628"/>
      <c r="AW1137" s="629"/>
      <c r="AX1137" s="632"/>
      <c r="AY1137" s="633"/>
      <c r="AZ1137" s="626"/>
      <c r="BA1137" s="627"/>
      <c r="BB1137" s="544"/>
      <c r="BC1137" s="581"/>
      <c r="BD1137" s="586"/>
      <c r="BE1137" s="587"/>
      <c r="BF1137" s="626"/>
      <c r="BG1137" s="627"/>
      <c r="BH1137" s="628"/>
      <c r="BI1137" s="629"/>
      <c r="BJ1137" s="632"/>
      <c r="BK1137" s="633"/>
      <c r="BL1137" s="626"/>
      <c r="BM1137" s="627"/>
      <c r="BN1137" s="678"/>
      <c r="BO1137" s="679"/>
      <c r="BP1137" s="680"/>
      <c r="BQ1137" s="677"/>
      <c r="BR1137" s="663"/>
      <c r="BS1137" s="663"/>
      <c r="BT1137" s="19" t="s">
        <v>80</v>
      </c>
      <c r="BU1137" s="277">
        <f>IF(BQ1127="B",'VALUE POINTS'!L$15,IF('GAME STATS'!BQ1127="C",'VALUE POINTS'!M$15,'VALUE POINTS'!K$15))</f>
        <v>2</v>
      </c>
      <c r="BV1137" s="278"/>
      <c r="CA1137" s="18"/>
    </row>
    <row r="1138" spans="1:79" ht="21.75" customHeight="1" x14ac:dyDescent="0.35">
      <c r="A1138" s="95"/>
      <c r="B1138" s="570" t="str">
        <f>IF(ROSTER!B$14="","",ROSTER!B$14)</f>
        <v/>
      </c>
      <c r="C1138" s="572" t="str">
        <f>IF(ROSTER!C$14="","",ROSTER!C$14)</f>
        <v/>
      </c>
      <c r="D1138" s="573"/>
      <c r="E1138" s="574"/>
      <c r="F1138" s="576">
        <f>IF(E1138="y",1,IF(E1138="S",1,0))</f>
        <v>0</v>
      </c>
      <c r="G1138" s="582">
        <f>IF(E1138="S",1,0)</f>
        <v>0</v>
      </c>
      <c r="H1138" s="578"/>
      <c r="I1138" s="543"/>
      <c r="J1138" s="542"/>
      <c r="K1138" s="580"/>
      <c r="L1138" s="584"/>
      <c r="M1138" s="585"/>
      <c r="N1138" s="588">
        <f>L1138+J1138</f>
        <v>0</v>
      </c>
      <c r="O1138" s="589"/>
      <c r="P1138" s="542"/>
      <c r="Q1138" s="580"/>
      <c r="R1138" s="584"/>
      <c r="S1138" s="585"/>
      <c r="T1138" s="588">
        <f>R1138-P1138</f>
        <v>0</v>
      </c>
      <c r="U1138" s="588"/>
      <c r="V1138" s="542"/>
      <c r="W1138" s="543"/>
      <c r="X1138" s="593"/>
      <c r="Y1138" s="543"/>
      <c r="Z1138" s="542"/>
      <c r="AA1138" s="543"/>
      <c r="AB1138" s="542"/>
      <c r="AC1138" s="543"/>
      <c r="AD1138" s="542"/>
      <c r="AE1138" s="580"/>
      <c r="AF1138" s="584"/>
      <c r="AG1138" s="585"/>
      <c r="AH1138" s="595">
        <f>IF(AD1138=0,0,(AF1138/AD1138)*100)</f>
        <v>0</v>
      </c>
      <c r="AI1138" s="596"/>
      <c r="AJ1138" s="542"/>
      <c r="AK1138" s="580"/>
      <c r="AL1138" s="584"/>
      <c r="AM1138" s="585"/>
      <c r="AN1138" s="595">
        <f>IF(AJ1138=0,0,(AL1138/AJ1138)*100)</f>
        <v>0</v>
      </c>
      <c r="AO1138" s="596"/>
      <c r="AP1138" s="542"/>
      <c r="AQ1138" s="580"/>
      <c r="AR1138" s="584"/>
      <c r="AS1138" s="585"/>
      <c r="AT1138" s="595">
        <f>IF(AP1138=0,0,(AR1138/AP1138)*100)</f>
        <v>0</v>
      </c>
      <c r="AU1138" s="596"/>
      <c r="AV1138" s="599">
        <f>AD1138+AJ1138+AP1138</f>
        <v>0</v>
      </c>
      <c r="AW1138" s="600"/>
      <c r="AX1138" s="630">
        <f>AF1138+AL1138+AR1138</f>
        <v>0</v>
      </c>
      <c r="AY1138" s="631"/>
      <c r="AZ1138" s="595">
        <f>IF(AV1138=0,0,(AX1138/AV1138)*100)</f>
        <v>0</v>
      </c>
      <c r="BA1138" s="596"/>
      <c r="BB1138" s="542"/>
      <c r="BC1138" s="580"/>
      <c r="BD1138" s="584"/>
      <c r="BE1138" s="585"/>
      <c r="BF1138" s="595">
        <f>IF(BB1138=0,0,(BD1138/BB1138)*100)</f>
        <v>0</v>
      </c>
      <c r="BG1138" s="596"/>
      <c r="BH1138" s="599">
        <f>AV1138+BB1138</f>
        <v>0</v>
      </c>
      <c r="BI1138" s="600"/>
      <c r="BJ1138" s="630">
        <f>AX1138+BD1138</f>
        <v>0</v>
      </c>
      <c r="BK1138" s="631"/>
      <c r="BL1138" s="595">
        <f>IF(BH1138=0,0,(BJ1138/BH1138)*100)</f>
        <v>0</v>
      </c>
      <c r="BM1138" s="596"/>
      <c r="BN1138" s="656">
        <f>(AF1138*2)+(AL1138*2)+(AR1138*3)+BD1138</f>
        <v>0</v>
      </c>
      <c r="BO1138" s="657"/>
      <c r="BP1138" s="658"/>
      <c r="BQ1138" s="676">
        <f t="shared" ref="BQ1138" si="1085">IF(BS1138=0,0,50*BR1138/BS1138)</f>
        <v>0</v>
      </c>
      <c r="BR1138" s="662">
        <f t="shared" ref="BR1138" si="1086">(BN1138*BU$1132)+(N1138*BU$1133)+(Z1138*BU$11134)+(R1138*BU$1135)+(X1138*BU$1136)+(AB1138*BU$1137)+(V1138*BU$1142)</f>
        <v>0</v>
      </c>
      <c r="BS1138" s="662">
        <f t="shared" ref="BS1138" si="1087">((BB1138-BD1138)*BU$1139)+((AV1138-AX1138)*BU$1138)+(H1138*BU$1140)+(P1138*BU$1141)</f>
        <v>0</v>
      </c>
      <c r="BT1138" s="19" t="s">
        <v>81</v>
      </c>
      <c r="BU1138" s="277">
        <f>IF(BQ1127="B",'VALUE POINTS'!L$16,IF('GAME STATS'!BQ1127="C",'VALUE POINTS'!M$16,'VALUE POINTS'!K$16))</f>
        <v>2</v>
      </c>
      <c r="BV1138" s="278"/>
    </row>
    <row r="1139" spans="1:79" ht="21.75" customHeight="1" x14ac:dyDescent="0.35">
      <c r="A1139" s="95"/>
      <c r="B1139" s="571"/>
      <c r="C1139" s="642" t="str">
        <f>IF(ROSTER!D$14="","",ROSTER!D$14)</f>
        <v/>
      </c>
      <c r="D1139" s="643"/>
      <c r="E1139" s="575"/>
      <c r="F1139" s="577"/>
      <c r="G1139" s="583"/>
      <c r="H1139" s="579"/>
      <c r="I1139" s="545"/>
      <c r="J1139" s="544"/>
      <c r="K1139" s="581"/>
      <c r="L1139" s="586"/>
      <c r="M1139" s="587"/>
      <c r="N1139" s="592" t="s">
        <v>16</v>
      </c>
      <c r="O1139" s="603"/>
      <c r="P1139" s="544"/>
      <c r="Q1139" s="581"/>
      <c r="R1139" s="586"/>
      <c r="S1139" s="587"/>
      <c r="T1139" s="592" t="s">
        <v>16</v>
      </c>
      <c r="U1139" s="592"/>
      <c r="V1139" s="544"/>
      <c r="W1139" s="545"/>
      <c r="X1139" s="594"/>
      <c r="Y1139" s="545"/>
      <c r="Z1139" s="544"/>
      <c r="AA1139" s="545"/>
      <c r="AB1139" s="544"/>
      <c r="AC1139" s="545"/>
      <c r="AD1139" s="544"/>
      <c r="AE1139" s="581"/>
      <c r="AF1139" s="586"/>
      <c r="AG1139" s="587"/>
      <c r="AH1139" s="626"/>
      <c r="AI1139" s="627"/>
      <c r="AJ1139" s="544"/>
      <c r="AK1139" s="581"/>
      <c r="AL1139" s="586"/>
      <c r="AM1139" s="587"/>
      <c r="AN1139" s="626"/>
      <c r="AO1139" s="627"/>
      <c r="AP1139" s="544"/>
      <c r="AQ1139" s="581"/>
      <c r="AR1139" s="586"/>
      <c r="AS1139" s="587"/>
      <c r="AT1139" s="626"/>
      <c r="AU1139" s="627"/>
      <c r="AV1139" s="628"/>
      <c r="AW1139" s="629"/>
      <c r="AX1139" s="632"/>
      <c r="AY1139" s="633"/>
      <c r="AZ1139" s="626"/>
      <c r="BA1139" s="627"/>
      <c r="BB1139" s="544"/>
      <c r="BC1139" s="581"/>
      <c r="BD1139" s="586"/>
      <c r="BE1139" s="587"/>
      <c r="BF1139" s="626"/>
      <c r="BG1139" s="627"/>
      <c r="BH1139" s="628"/>
      <c r="BI1139" s="629"/>
      <c r="BJ1139" s="632"/>
      <c r="BK1139" s="633"/>
      <c r="BL1139" s="626"/>
      <c r="BM1139" s="627"/>
      <c r="BN1139" s="678"/>
      <c r="BO1139" s="679"/>
      <c r="BP1139" s="680"/>
      <c r="BQ1139" s="677"/>
      <c r="BR1139" s="663"/>
      <c r="BS1139" s="663"/>
      <c r="BT1139" s="19" t="s">
        <v>82</v>
      </c>
      <c r="BU1139" s="277">
        <f>IF(BQ1127="B",'VALUE POINTS'!L$17,IF('GAME STATS'!BQ1127="C",'VALUE POINTS'!M$17,'VALUE POINTS'!K$17))</f>
        <v>1</v>
      </c>
      <c r="BV1139" s="278"/>
    </row>
    <row r="1140" spans="1:79" ht="21.75" customHeight="1" x14ac:dyDescent="0.35">
      <c r="A1140" s="95"/>
      <c r="B1140" s="570" t="str">
        <f>IF(ROSTER!B$16="","",ROSTER!B$16)</f>
        <v/>
      </c>
      <c r="C1140" s="572" t="str">
        <f>IF(ROSTER!C$16="","",ROSTER!C$16)</f>
        <v/>
      </c>
      <c r="D1140" s="573"/>
      <c r="E1140" s="574"/>
      <c r="F1140" s="576">
        <f>IF(E1140="y",1,IF(E1140="S",1,0))</f>
        <v>0</v>
      </c>
      <c r="G1140" s="582">
        <f>IF(E1140="S",1,0)</f>
        <v>0</v>
      </c>
      <c r="H1140" s="578"/>
      <c r="I1140" s="543"/>
      <c r="J1140" s="542"/>
      <c r="K1140" s="580"/>
      <c r="L1140" s="584"/>
      <c r="M1140" s="585"/>
      <c r="N1140" s="588">
        <f>L1140+J1140</f>
        <v>0</v>
      </c>
      <c r="O1140" s="589"/>
      <c r="P1140" s="542"/>
      <c r="Q1140" s="580"/>
      <c r="R1140" s="584"/>
      <c r="S1140" s="585"/>
      <c r="T1140" s="588">
        <f>R1140-P1140</f>
        <v>0</v>
      </c>
      <c r="U1140" s="588"/>
      <c r="V1140" s="542"/>
      <c r="W1140" s="543"/>
      <c r="X1140" s="593"/>
      <c r="Y1140" s="543"/>
      <c r="Z1140" s="542"/>
      <c r="AA1140" s="543"/>
      <c r="AB1140" s="542"/>
      <c r="AC1140" s="543"/>
      <c r="AD1140" s="542"/>
      <c r="AE1140" s="580"/>
      <c r="AF1140" s="584"/>
      <c r="AG1140" s="585"/>
      <c r="AH1140" s="595">
        <f>IF(AD1140=0,0,(AF1140/AD1140)*100)</f>
        <v>0</v>
      </c>
      <c r="AI1140" s="596"/>
      <c r="AJ1140" s="542"/>
      <c r="AK1140" s="580"/>
      <c r="AL1140" s="584"/>
      <c r="AM1140" s="585"/>
      <c r="AN1140" s="595">
        <f>IF(AJ1140=0,0,(AL1140/AJ1140)*100)</f>
        <v>0</v>
      </c>
      <c r="AO1140" s="596"/>
      <c r="AP1140" s="542"/>
      <c r="AQ1140" s="580"/>
      <c r="AR1140" s="584"/>
      <c r="AS1140" s="585"/>
      <c r="AT1140" s="595">
        <f>IF(AP1140=0,0,(AR1140/AP1140)*100)</f>
        <v>0</v>
      </c>
      <c r="AU1140" s="596"/>
      <c r="AV1140" s="599">
        <f>AD1140+AJ1140+AP1140</f>
        <v>0</v>
      </c>
      <c r="AW1140" s="600"/>
      <c r="AX1140" s="630">
        <f>AF1140+AL1140+AR1140</f>
        <v>0</v>
      </c>
      <c r="AY1140" s="631"/>
      <c r="AZ1140" s="595">
        <f>IF(AV1140=0,0,(AX1140/AV1140)*100)</f>
        <v>0</v>
      </c>
      <c r="BA1140" s="596"/>
      <c r="BB1140" s="542"/>
      <c r="BC1140" s="580"/>
      <c r="BD1140" s="584"/>
      <c r="BE1140" s="585"/>
      <c r="BF1140" s="595">
        <f>IF(BB1140=0,0,(BD1140/BB1140)*100)</f>
        <v>0</v>
      </c>
      <c r="BG1140" s="596"/>
      <c r="BH1140" s="599">
        <f>AV1140+BB1140</f>
        <v>0</v>
      </c>
      <c r="BI1140" s="600"/>
      <c r="BJ1140" s="630">
        <f>AX1140+BD1140</f>
        <v>0</v>
      </c>
      <c r="BK1140" s="631"/>
      <c r="BL1140" s="595">
        <f>IF(BH1140=0,0,(BJ1140/BH1140)*100)</f>
        <v>0</v>
      </c>
      <c r="BM1140" s="596"/>
      <c r="BN1140" s="656">
        <f>(AF1140*2)+(AL1140*2)+(AR1140*3)+BD1140</f>
        <v>0</v>
      </c>
      <c r="BO1140" s="657"/>
      <c r="BP1140" s="658"/>
      <c r="BQ1140" s="676">
        <f t="shared" ref="BQ1140" si="1088">IF(BS1140=0,0,50*BR1140/BS1140)</f>
        <v>0</v>
      </c>
      <c r="BR1140" s="662">
        <f t="shared" ref="BR1140" si="1089">(BN1140*BU$1132)+(N1140*BU$1133)+(Z1140*BU$11134)+(R1140*BU$1135)+(X1140*BU$1136)+(AB1140*BU$1137)+(V1140*BU$1142)</f>
        <v>0</v>
      </c>
      <c r="BS1140" s="662">
        <f t="shared" ref="BS1140" si="1090">((BB1140-BD1140)*BU$1139)+((AV1140-AX1140)*BU$1138)+(H1140*BU$1140)+(P1140*BU$1141)</f>
        <v>0</v>
      </c>
      <c r="BT1140" s="19" t="s">
        <v>83</v>
      </c>
      <c r="BU1140" s="277">
        <f>IF(BQ1127="B",'VALUE POINTS'!L$18,IF('GAME STATS'!BQ1127="C",'VALUE POINTS'!M$18,'VALUE POINTS'!K$18))</f>
        <v>2</v>
      </c>
      <c r="BV1140" s="278"/>
    </row>
    <row r="1141" spans="1:79" ht="21.75" customHeight="1" x14ac:dyDescent="0.35">
      <c r="A1141" s="95"/>
      <c r="B1141" s="571"/>
      <c r="C1141" s="642" t="str">
        <f>IF(ROSTER!D$16="","",ROSTER!D$16)</f>
        <v/>
      </c>
      <c r="D1141" s="643"/>
      <c r="E1141" s="575"/>
      <c r="F1141" s="577"/>
      <c r="G1141" s="583"/>
      <c r="H1141" s="579"/>
      <c r="I1141" s="545"/>
      <c r="J1141" s="544"/>
      <c r="K1141" s="581"/>
      <c r="L1141" s="586"/>
      <c r="M1141" s="587"/>
      <c r="N1141" s="592" t="s">
        <v>16</v>
      </c>
      <c r="O1141" s="603"/>
      <c r="P1141" s="544"/>
      <c r="Q1141" s="581"/>
      <c r="R1141" s="586"/>
      <c r="S1141" s="587"/>
      <c r="T1141" s="592" t="s">
        <v>16</v>
      </c>
      <c r="U1141" s="592"/>
      <c r="V1141" s="544"/>
      <c r="W1141" s="545"/>
      <c r="X1141" s="594"/>
      <c r="Y1141" s="545"/>
      <c r="Z1141" s="544"/>
      <c r="AA1141" s="545"/>
      <c r="AB1141" s="544"/>
      <c r="AC1141" s="545"/>
      <c r="AD1141" s="544"/>
      <c r="AE1141" s="581"/>
      <c r="AF1141" s="586"/>
      <c r="AG1141" s="587"/>
      <c r="AH1141" s="626"/>
      <c r="AI1141" s="627"/>
      <c r="AJ1141" s="544"/>
      <c r="AK1141" s="581"/>
      <c r="AL1141" s="586"/>
      <c r="AM1141" s="587"/>
      <c r="AN1141" s="626"/>
      <c r="AO1141" s="627"/>
      <c r="AP1141" s="544"/>
      <c r="AQ1141" s="581"/>
      <c r="AR1141" s="586"/>
      <c r="AS1141" s="587"/>
      <c r="AT1141" s="626"/>
      <c r="AU1141" s="627"/>
      <c r="AV1141" s="628"/>
      <c r="AW1141" s="629"/>
      <c r="AX1141" s="632"/>
      <c r="AY1141" s="633"/>
      <c r="AZ1141" s="626"/>
      <c r="BA1141" s="627"/>
      <c r="BB1141" s="544"/>
      <c r="BC1141" s="581"/>
      <c r="BD1141" s="586"/>
      <c r="BE1141" s="587"/>
      <c r="BF1141" s="626"/>
      <c r="BG1141" s="627"/>
      <c r="BH1141" s="628"/>
      <c r="BI1141" s="629"/>
      <c r="BJ1141" s="632"/>
      <c r="BK1141" s="633"/>
      <c r="BL1141" s="626"/>
      <c r="BM1141" s="627"/>
      <c r="BN1141" s="678"/>
      <c r="BO1141" s="679"/>
      <c r="BP1141" s="680"/>
      <c r="BQ1141" s="677"/>
      <c r="BR1141" s="663"/>
      <c r="BS1141" s="663"/>
      <c r="BT1141" s="19" t="s">
        <v>84</v>
      </c>
      <c r="BU1141" s="277">
        <f>IF(BQ1127="B",'VALUE POINTS'!L$19,IF('GAME STATS'!BQ1127="C",'VALUE POINTS'!M$19,'VALUE POINTS'!K$19))</f>
        <v>2</v>
      </c>
      <c r="BV1141" s="278"/>
    </row>
    <row r="1142" spans="1:79" ht="21.75" customHeight="1" x14ac:dyDescent="0.35">
      <c r="A1142" s="95"/>
      <c r="B1142" s="570" t="str">
        <f>IF(ROSTER!B$18="","",ROSTER!B$18)</f>
        <v/>
      </c>
      <c r="C1142" s="572" t="str">
        <f>IF(ROSTER!C$18="","",ROSTER!C$18)</f>
        <v/>
      </c>
      <c r="D1142" s="573"/>
      <c r="E1142" s="574"/>
      <c r="F1142" s="576">
        <f>IF(E1142="y",1,IF(E1142="S",1,0))</f>
        <v>0</v>
      </c>
      <c r="G1142" s="582">
        <f>IF(E1142="S",1,0)</f>
        <v>0</v>
      </c>
      <c r="H1142" s="578"/>
      <c r="I1142" s="543"/>
      <c r="J1142" s="542"/>
      <c r="K1142" s="580"/>
      <c r="L1142" s="584"/>
      <c r="M1142" s="585"/>
      <c r="N1142" s="588">
        <f>L1142+J1142</f>
        <v>0</v>
      </c>
      <c r="O1142" s="589"/>
      <c r="P1142" s="542"/>
      <c r="Q1142" s="580"/>
      <c r="R1142" s="584"/>
      <c r="S1142" s="585"/>
      <c r="T1142" s="588">
        <f>R1142-P1142</f>
        <v>0</v>
      </c>
      <c r="U1142" s="588"/>
      <c r="V1142" s="542"/>
      <c r="W1142" s="543"/>
      <c r="X1142" s="593"/>
      <c r="Y1142" s="543"/>
      <c r="Z1142" s="542"/>
      <c r="AA1142" s="543"/>
      <c r="AB1142" s="542"/>
      <c r="AC1142" s="543"/>
      <c r="AD1142" s="542"/>
      <c r="AE1142" s="580"/>
      <c r="AF1142" s="584"/>
      <c r="AG1142" s="585"/>
      <c r="AH1142" s="595">
        <f>IF(AD1142=0,0,(AF1142/AD1142)*100)</f>
        <v>0</v>
      </c>
      <c r="AI1142" s="596"/>
      <c r="AJ1142" s="542"/>
      <c r="AK1142" s="580"/>
      <c r="AL1142" s="584"/>
      <c r="AM1142" s="585"/>
      <c r="AN1142" s="595">
        <f>IF(AJ1142=0,0,(AL1142/AJ1142)*100)</f>
        <v>0</v>
      </c>
      <c r="AO1142" s="596"/>
      <c r="AP1142" s="542"/>
      <c r="AQ1142" s="580"/>
      <c r="AR1142" s="584"/>
      <c r="AS1142" s="585"/>
      <c r="AT1142" s="595">
        <f>IF(AP1142=0,0,(AR1142/AP1142)*100)</f>
        <v>0</v>
      </c>
      <c r="AU1142" s="596"/>
      <c r="AV1142" s="599">
        <f>AD1142+AJ1142+AP1142</f>
        <v>0</v>
      </c>
      <c r="AW1142" s="600"/>
      <c r="AX1142" s="630">
        <f>AF1142+AL1142+AR1142</f>
        <v>0</v>
      </c>
      <c r="AY1142" s="631"/>
      <c r="AZ1142" s="595">
        <f>IF(AV1142=0,0,(AX1142/AV1142)*100)</f>
        <v>0</v>
      </c>
      <c r="BA1142" s="596"/>
      <c r="BB1142" s="542"/>
      <c r="BC1142" s="580"/>
      <c r="BD1142" s="584"/>
      <c r="BE1142" s="585"/>
      <c r="BF1142" s="595">
        <f>IF(BB1142=0,0,(BD1142/BB1142)*100)</f>
        <v>0</v>
      </c>
      <c r="BG1142" s="596"/>
      <c r="BH1142" s="599">
        <f>AV1142+BB1142</f>
        <v>0</v>
      </c>
      <c r="BI1142" s="600"/>
      <c r="BJ1142" s="630">
        <f>AX1142+BD1142</f>
        <v>0</v>
      </c>
      <c r="BK1142" s="631"/>
      <c r="BL1142" s="595">
        <f>IF(BH1142=0,0,(BJ1142/BH1142)*100)</f>
        <v>0</v>
      </c>
      <c r="BM1142" s="596"/>
      <c r="BN1142" s="656">
        <f>(AF1142*2)+(AL1142*2)+(AR1142*3)+BD1142</f>
        <v>0</v>
      </c>
      <c r="BO1142" s="657"/>
      <c r="BP1142" s="658"/>
      <c r="BQ1142" s="676">
        <f t="shared" ref="BQ1142" si="1091">IF(BS1142=0,0,50*BR1142/BS1142)</f>
        <v>0</v>
      </c>
      <c r="BR1142" s="662">
        <f t="shared" ref="BR1142" si="1092">(BN1142*BU$1132)+(N1142*BU$1133)+(Z1142*BU$11134)+(R1142*BU$1135)+(X1142*BU$1136)+(AB1142*BU$1137)+(V1142*BU$1142)</f>
        <v>0</v>
      </c>
      <c r="BS1142" s="662">
        <f t="shared" ref="BS1142" si="1093">((BB1142-BD1142)*BU$1139)+((AV1142-AX1142)*BU$1138)+(H1142*BU$1140)+(P1142*BU$1141)</f>
        <v>0</v>
      </c>
      <c r="BT1142" s="19" t="s">
        <v>160</v>
      </c>
      <c r="BU1142" s="277">
        <f>IF(BQ1127="B",'VALUE POINTS'!L$20,IF('GAME STATS'!BQ1127="C",'VALUE POINTS'!M$20,'VALUE POINTS'!K$20))</f>
        <v>1</v>
      </c>
      <c r="BV1142" s="278"/>
    </row>
    <row r="1143" spans="1:79" ht="21.75" customHeight="1" x14ac:dyDescent="0.25">
      <c r="A1143" s="95"/>
      <c r="B1143" s="571"/>
      <c r="C1143" s="642" t="str">
        <f>IF(ROSTER!D$18="","",ROSTER!D$18)</f>
        <v/>
      </c>
      <c r="D1143" s="643"/>
      <c r="E1143" s="575"/>
      <c r="F1143" s="577"/>
      <c r="G1143" s="583"/>
      <c r="H1143" s="579"/>
      <c r="I1143" s="545"/>
      <c r="J1143" s="544"/>
      <c r="K1143" s="581"/>
      <c r="L1143" s="586"/>
      <c r="M1143" s="587"/>
      <c r="N1143" s="592" t="s">
        <v>16</v>
      </c>
      <c r="O1143" s="603"/>
      <c r="P1143" s="544"/>
      <c r="Q1143" s="581"/>
      <c r="R1143" s="586"/>
      <c r="S1143" s="587"/>
      <c r="T1143" s="592" t="s">
        <v>16</v>
      </c>
      <c r="U1143" s="592"/>
      <c r="V1143" s="544"/>
      <c r="W1143" s="545"/>
      <c r="X1143" s="594"/>
      <c r="Y1143" s="545"/>
      <c r="Z1143" s="544"/>
      <c r="AA1143" s="545"/>
      <c r="AB1143" s="544"/>
      <c r="AC1143" s="545"/>
      <c r="AD1143" s="544"/>
      <c r="AE1143" s="581"/>
      <c r="AF1143" s="586"/>
      <c r="AG1143" s="587"/>
      <c r="AH1143" s="626"/>
      <c r="AI1143" s="627"/>
      <c r="AJ1143" s="544"/>
      <c r="AK1143" s="581"/>
      <c r="AL1143" s="586"/>
      <c r="AM1143" s="587"/>
      <c r="AN1143" s="626"/>
      <c r="AO1143" s="627"/>
      <c r="AP1143" s="544"/>
      <c r="AQ1143" s="581"/>
      <c r="AR1143" s="586"/>
      <c r="AS1143" s="587"/>
      <c r="AT1143" s="626"/>
      <c r="AU1143" s="627"/>
      <c r="AV1143" s="628"/>
      <c r="AW1143" s="629"/>
      <c r="AX1143" s="632"/>
      <c r="AY1143" s="633"/>
      <c r="AZ1143" s="626"/>
      <c r="BA1143" s="627"/>
      <c r="BB1143" s="544"/>
      <c r="BC1143" s="581"/>
      <c r="BD1143" s="586"/>
      <c r="BE1143" s="587"/>
      <c r="BF1143" s="626"/>
      <c r="BG1143" s="627"/>
      <c r="BH1143" s="628"/>
      <c r="BI1143" s="629"/>
      <c r="BJ1143" s="632"/>
      <c r="BK1143" s="633"/>
      <c r="BL1143" s="626"/>
      <c r="BM1143" s="627"/>
      <c r="BN1143" s="678"/>
      <c r="BO1143" s="679"/>
      <c r="BP1143" s="680"/>
      <c r="BQ1143" s="677"/>
      <c r="BR1143" s="663"/>
      <c r="BS1143" s="663"/>
      <c r="BT1143" s="15"/>
      <c r="BU1143" s="15"/>
      <c r="BV1143" s="95"/>
    </row>
    <row r="1144" spans="1:79" ht="21.75" customHeight="1" x14ac:dyDescent="0.25">
      <c r="A1144" s="95"/>
      <c r="B1144" s="570" t="str">
        <f>IF(ROSTER!B$20="","",ROSTER!B$20)</f>
        <v/>
      </c>
      <c r="C1144" s="572" t="str">
        <f>IF(ROSTER!C$20="","",ROSTER!C$20)</f>
        <v/>
      </c>
      <c r="D1144" s="573"/>
      <c r="E1144" s="574"/>
      <c r="F1144" s="576">
        <f>IF(E1144="y",1,IF(E1144="S",1,0))</f>
        <v>0</v>
      </c>
      <c r="G1144" s="582">
        <f>IF(E1144="S",1,0)</f>
        <v>0</v>
      </c>
      <c r="H1144" s="578"/>
      <c r="I1144" s="543"/>
      <c r="J1144" s="542"/>
      <c r="K1144" s="580"/>
      <c r="L1144" s="584"/>
      <c r="M1144" s="585"/>
      <c r="N1144" s="588">
        <f>L1144+J1144</f>
        <v>0</v>
      </c>
      <c r="O1144" s="589"/>
      <c r="P1144" s="542"/>
      <c r="Q1144" s="580"/>
      <c r="R1144" s="584"/>
      <c r="S1144" s="585"/>
      <c r="T1144" s="588">
        <f>R1144-P1144</f>
        <v>0</v>
      </c>
      <c r="U1144" s="588"/>
      <c r="V1144" s="542"/>
      <c r="W1144" s="543"/>
      <c r="X1144" s="593"/>
      <c r="Y1144" s="543"/>
      <c r="Z1144" s="542"/>
      <c r="AA1144" s="543"/>
      <c r="AB1144" s="542"/>
      <c r="AC1144" s="543"/>
      <c r="AD1144" s="542"/>
      <c r="AE1144" s="580"/>
      <c r="AF1144" s="584"/>
      <c r="AG1144" s="585"/>
      <c r="AH1144" s="595">
        <f>IF(AD1144=0,0,(AF1144/AD1144)*100)</f>
        <v>0</v>
      </c>
      <c r="AI1144" s="596"/>
      <c r="AJ1144" s="542"/>
      <c r="AK1144" s="580"/>
      <c r="AL1144" s="584"/>
      <c r="AM1144" s="585"/>
      <c r="AN1144" s="595">
        <f>IF(AJ1144=0,0,(AL1144/AJ1144)*100)</f>
        <v>0</v>
      </c>
      <c r="AO1144" s="596"/>
      <c r="AP1144" s="542"/>
      <c r="AQ1144" s="580"/>
      <c r="AR1144" s="584"/>
      <c r="AS1144" s="585"/>
      <c r="AT1144" s="595">
        <f>IF(AP1144=0,0,(AR1144/AP1144)*100)</f>
        <v>0</v>
      </c>
      <c r="AU1144" s="596"/>
      <c r="AV1144" s="599">
        <f>AD1144+AJ1144+AP1144</f>
        <v>0</v>
      </c>
      <c r="AW1144" s="600"/>
      <c r="AX1144" s="630">
        <f>AF1144+AL1144+AR1144</f>
        <v>0</v>
      </c>
      <c r="AY1144" s="631"/>
      <c r="AZ1144" s="595">
        <f>IF(AV1144=0,0,(AX1144/AV1144)*100)</f>
        <v>0</v>
      </c>
      <c r="BA1144" s="596"/>
      <c r="BB1144" s="542"/>
      <c r="BC1144" s="580"/>
      <c r="BD1144" s="584"/>
      <c r="BE1144" s="585"/>
      <c r="BF1144" s="595">
        <f>IF(BB1144=0,0,(BD1144/BB1144)*100)</f>
        <v>0</v>
      </c>
      <c r="BG1144" s="596"/>
      <c r="BH1144" s="599">
        <f>AV1144+BB1144</f>
        <v>0</v>
      </c>
      <c r="BI1144" s="600"/>
      <c r="BJ1144" s="630">
        <f>AX1144+BD1144</f>
        <v>0</v>
      </c>
      <c r="BK1144" s="631"/>
      <c r="BL1144" s="595">
        <f>IF(BH1144=0,0,(BJ1144/BH1144)*100)</f>
        <v>0</v>
      </c>
      <c r="BM1144" s="596"/>
      <c r="BN1144" s="656">
        <f>(AF1144*2)+(AL1144*2)+(AR1144*3)+BD1144</f>
        <v>0</v>
      </c>
      <c r="BO1144" s="657"/>
      <c r="BP1144" s="658"/>
      <c r="BQ1144" s="676">
        <f t="shared" ref="BQ1144" si="1094">IF(BS1144=0,0,50*BR1144/BS1144)</f>
        <v>0</v>
      </c>
      <c r="BR1144" s="662">
        <f t="shared" ref="BR1144" si="1095">(BN1144*BU$1132)+(N1144*BU$1133)+(Z1144*BU$11134)+(R1144*BU$1135)+(X1144*BU$1136)+(AB1144*BU$1137)+(V1144*BU$1142)</f>
        <v>0</v>
      </c>
      <c r="BS1144" s="662">
        <f t="shared" ref="BS1144" si="1096">((BB1144-BD1144)*BU$1139)+((AV1144-AX1144)*BU$1138)+(H1144*BU$1140)+(P1144*BU$1141)</f>
        <v>0</v>
      </c>
      <c r="BT1144" s="15"/>
      <c r="BU1144" s="15"/>
      <c r="BV1144" s="95"/>
    </row>
    <row r="1145" spans="1:79" ht="21.75" customHeight="1" x14ac:dyDescent="0.25">
      <c r="A1145" s="95"/>
      <c r="B1145" s="571"/>
      <c r="C1145" s="642" t="str">
        <f>IF(ROSTER!D$20="","",ROSTER!D$20)</f>
        <v/>
      </c>
      <c r="D1145" s="643"/>
      <c r="E1145" s="575"/>
      <c r="F1145" s="577"/>
      <c r="G1145" s="583"/>
      <c r="H1145" s="579"/>
      <c r="I1145" s="545"/>
      <c r="J1145" s="544"/>
      <c r="K1145" s="581"/>
      <c r="L1145" s="586"/>
      <c r="M1145" s="587"/>
      <c r="N1145" s="592" t="s">
        <v>16</v>
      </c>
      <c r="O1145" s="603"/>
      <c r="P1145" s="544"/>
      <c r="Q1145" s="581"/>
      <c r="R1145" s="586"/>
      <c r="S1145" s="587"/>
      <c r="T1145" s="592" t="s">
        <v>16</v>
      </c>
      <c r="U1145" s="592"/>
      <c r="V1145" s="544"/>
      <c r="W1145" s="545"/>
      <c r="X1145" s="594"/>
      <c r="Y1145" s="545"/>
      <c r="Z1145" s="544"/>
      <c r="AA1145" s="545"/>
      <c r="AB1145" s="544"/>
      <c r="AC1145" s="545"/>
      <c r="AD1145" s="544"/>
      <c r="AE1145" s="581"/>
      <c r="AF1145" s="586"/>
      <c r="AG1145" s="587"/>
      <c r="AH1145" s="626"/>
      <c r="AI1145" s="627"/>
      <c r="AJ1145" s="544"/>
      <c r="AK1145" s="581"/>
      <c r="AL1145" s="586"/>
      <c r="AM1145" s="587"/>
      <c r="AN1145" s="626"/>
      <c r="AO1145" s="627"/>
      <c r="AP1145" s="544"/>
      <c r="AQ1145" s="581"/>
      <c r="AR1145" s="586"/>
      <c r="AS1145" s="587"/>
      <c r="AT1145" s="626"/>
      <c r="AU1145" s="627"/>
      <c r="AV1145" s="628"/>
      <c r="AW1145" s="629"/>
      <c r="AX1145" s="632"/>
      <c r="AY1145" s="633"/>
      <c r="AZ1145" s="626"/>
      <c r="BA1145" s="627"/>
      <c r="BB1145" s="544"/>
      <c r="BC1145" s="581"/>
      <c r="BD1145" s="586"/>
      <c r="BE1145" s="587"/>
      <c r="BF1145" s="626"/>
      <c r="BG1145" s="627"/>
      <c r="BH1145" s="628"/>
      <c r="BI1145" s="629"/>
      <c r="BJ1145" s="632"/>
      <c r="BK1145" s="633"/>
      <c r="BL1145" s="626"/>
      <c r="BM1145" s="627"/>
      <c r="BN1145" s="678"/>
      <c r="BO1145" s="679"/>
      <c r="BP1145" s="680"/>
      <c r="BQ1145" s="677"/>
      <c r="BR1145" s="663"/>
      <c r="BS1145" s="663"/>
      <c r="BT1145" s="15"/>
      <c r="BU1145" s="15"/>
      <c r="BV1145" s="95"/>
    </row>
    <row r="1146" spans="1:79" ht="21.75" customHeight="1" x14ac:dyDescent="0.25">
      <c r="A1146" s="95"/>
      <c r="B1146" s="570" t="str">
        <f>IF(ROSTER!B$22="","",ROSTER!B$22)</f>
        <v/>
      </c>
      <c r="C1146" s="572" t="str">
        <f>IF(ROSTER!C$22="","",ROSTER!C$22)</f>
        <v/>
      </c>
      <c r="D1146" s="573"/>
      <c r="E1146" s="574"/>
      <c r="F1146" s="576">
        <f>IF(E1146="y",1,IF(E1146="S",1,0))</f>
        <v>0</v>
      </c>
      <c r="G1146" s="582">
        <f>IF(E1146="S",1,0)</f>
        <v>0</v>
      </c>
      <c r="H1146" s="578"/>
      <c r="I1146" s="543"/>
      <c r="J1146" s="542"/>
      <c r="K1146" s="580"/>
      <c r="L1146" s="584"/>
      <c r="M1146" s="585"/>
      <c r="N1146" s="588">
        <f>L1146+J1146</f>
        <v>0</v>
      </c>
      <c r="O1146" s="589"/>
      <c r="P1146" s="542"/>
      <c r="Q1146" s="580"/>
      <c r="R1146" s="584"/>
      <c r="S1146" s="585"/>
      <c r="T1146" s="588">
        <f>R1146-P1146</f>
        <v>0</v>
      </c>
      <c r="U1146" s="588"/>
      <c r="V1146" s="542"/>
      <c r="W1146" s="543"/>
      <c r="X1146" s="593"/>
      <c r="Y1146" s="543"/>
      <c r="Z1146" s="542"/>
      <c r="AA1146" s="543"/>
      <c r="AB1146" s="542"/>
      <c r="AC1146" s="543"/>
      <c r="AD1146" s="542"/>
      <c r="AE1146" s="580"/>
      <c r="AF1146" s="584"/>
      <c r="AG1146" s="585"/>
      <c r="AH1146" s="595">
        <f>IF(AD1146=0,0,(AF1146/AD1146)*100)</f>
        <v>0</v>
      </c>
      <c r="AI1146" s="596"/>
      <c r="AJ1146" s="542"/>
      <c r="AK1146" s="580"/>
      <c r="AL1146" s="584"/>
      <c r="AM1146" s="585"/>
      <c r="AN1146" s="595">
        <f>IF(AJ1146=0,0,(AL1146/AJ1146)*100)</f>
        <v>0</v>
      </c>
      <c r="AO1146" s="596"/>
      <c r="AP1146" s="542"/>
      <c r="AQ1146" s="580"/>
      <c r="AR1146" s="584"/>
      <c r="AS1146" s="585"/>
      <c r="AT1146" s="595">
        <f>IF(AP1146=0,0,(AR1146/AP1146)*100)</f>
        <v>0</v>
      </c>
      <c r="AU1146" s="596"/>
      <c r="AV1146" s="599">
        <f>AD1146+AJ1146+AP1146</f>
        <v>0</v>
      </c>
      <c r="AW1146" s="600"/>
      <c r="AX1146" s="630">
        <f>AF1146+AL1146+AR1146</f>
        <v>0</v>
      </c>
      <c r="AY1146" s="631"/>
      <c r="AZ1146" s="595">
        <f>IF(AV1146=0,0,(AX1146/AV1146)*100)</f>
        <v>0</v>
      </c>
      <c r="BA1146" s="596"/>
      <c r="BB1146" s="542"/>
      <c r="BC1146" s="580"/>
      <c r="BD1146" s="584"/>
      <c r="BE1146" s="585"/>
      <c r="BF1146" s="595">
        <f>IF(BB1146=0,0,(BD1146/BB1146)*100)</f>
        <v>0</v>
      </c>
      <c r="BG1146" s="596"/>
      <c r="BH1146" s="599">
        <f>AV1146+BB1146</f>
        <v>0</v>
      </c>
      <c r="BI1146" s="600"/>
      <c r="BJ1146" s="630">
        <f>AX1146+BD1146</f>
        <v>0</v>
      </c>
      <c r="BK1146" s="631"/>
      <c r="BL1146" s="595">
        <f>IF(BH1146=0,0,(BJ1146/BH1146)*100)</f>
        <v>0</v>
      </c>
      <c r="BM1146" s="596"/>
      <c r="BN1146" s="656">
        <f>(AF1146*2)+(AL1146*2)+(AR1146*3)+BD1146</f>
        <v>0</v>
      </c>
      <c r="BO1146" s="657"/>
      <c r="BP1146" s="658"/>
      <c r="BQ1146" s="676">
        <f t="shared" ref="BQ1146" si="1097">IF(BS1146=0,0,50*BR1146/BS1146)</f>
        <v>0</v>
      </c>
      <c r="BR1146" s="662">
        <f t="shared" ref="BR1146" si="1098">(BN1146*BU$1132)+(N1146*BU$1133)+(Z1146*BU$11134)+(R1146*BU$1135)+(X1146*BU$1136)+(AB1146*BU$1137)+(V1146*BU$1142)</f>
        <v>0</v>
      </c>
      <c r="BS1146" s="662">
        <f t="shared" ref="BS1146" si="1099">((BB1146-BD1146)*BU$1139)+((AV1146-AX1146)*BU$1138)+(H1146*BU$1140)+(P1146*BU$1141)</f>
        <v>0</v>
      </c>
      <c r="BT1146" s="15"/>
      <c r="BU1146" s="15"/>
      <c r="BV1146" s="95"/>
    </row>
    <row r="1147" spans="1:79" ht="21.75" customHeight="1" x14ac:dyDescent="0.25">
      <c r="A1147" s="95"/>
      <c r="B1147" s="571"/>
      <c r="C1147" s="642" t="str">
        <f>IF(ROSTER!D$22="","",ROSTER!D$22)</f>
        <v/>
      </c>
      <c r="D1147" s="643"/>
      <c r="E1147" s="575"/>
      <c r="F1147" s="577"/>
      <c r="G1147" s="583"/>
      <c r="H1147" s="579"/>
      <c r="I1147" s="545"/>
      <c r="J1147" s="544"/>
      <c r="K1147" s="581"/>
      <c r="L1147" s="586"/>
      <c r="M1147" s="587"/>
      <c r="N1147" s="592" t="s">
        <v>16</v>
      </c>
      <c r="O1147" s="603"/>
      <c r="P1147" s="544"/>
      <c r="Q1147" s="581"/>
      <c r="R1147" s="586"/>
      <c r="S1147" s="587"/>
      <c r="T1147" s="592" t="s">
        <v>16</v>
      </c>
      <c r="U1147" s="592"/>
      <c r="V1147" s="544"/>
      <c r="W1147" s="545"/>
      <c r="X1147" s="594"/>
      <c r="Y1147" s="545"/>
      <c r="Z1147" s="544"/>
      <c r="AA1147" s="545"/>
      <c r="AB1147" s="544"/>
      <c r="AC1147" s="545"/>
      <c r="AD1147" s="544"/>
      <c r="AE1147" s="581"/>
      <c r="AF1147" s="586"/>
      <c r="AG1147" s="587"/>
      <c r="AH1147" s="626"/>
      <c r="AI1147" s="627"/>
      <c r="AJ1147" s="544"/>
      <c r="AK1147" s="581"/>
      <c r="AL1147" s="586"/>
      <c r="AM1147" s="587"/>
      <c r="AN1147" s="626"/>
      <c r="AO1147" s="627"/>
      <c r="AP1147" s="544"/>
      <c r="AQ1147" s="581"/>
      <c r="AR1147" s="586"/>
      <c r="AS1147" s="587"/>
      <c r="AT1147" s="626"/>
      <c r="AU1147" s="627"/>
      <c r="AV1147" s="628"/>
      <c r="AW1147" s="629"/>
      <c r="AX1147" s="632"/>
      <c r="AY1147" s="633"/>
      <c r="AZ1147" s="626"/>
      <c r="BA1147" s="627"/>
      <c r="BB1147" s="544"/>
      <c r="BC1147" s="581"/>
      <c r="BD1147" s="586"/>
      <c r="BE1147" s="587"/>
      <c r="BF1147" s="626"/>
      <c r="BG1147" s="627"/>
      <c r="BH1147" s="628"/>
      <c r="BI1147" s="629"/>
      <c r="BJ1147" s="632"/>
      <c r="BK1147" s="633"/>
      <c r="BL1147" s="626"/>
      <c r="BM1147" s="627"/>
      <c r="BN1147" s="678"/>
      <c r="BO1147" s="679"/>
      <c r="BP1147" s="680"/>
      <c r="BQ1147" s="677"/>
      <c r="BR1147" s="663"/>
      <c r="BS1147" s="663"/>
      <c r="BT1147" s="15"/>
      <c r="BU1147" s="15"/>
      <c r="BV1147" s="95"/>
    </row>
    <row r="1148" spans="1:79" ht="21.75" customHeight="1" x14ac:dyDescent="0.25">
      <c r="A1148" s="95"/>
      <c r="B1148" s="570" t="str">
        <f>IF(ROSTER!B$24="","",ROSTER!B$24)</f>
        <v/>
      </c>
      <c r="C1148" s="572" t="str">
        <f>IF(ROSTER!C$24="","",ROSTER!C$24)</f>
        <v/>
      </c>
      <c r="D1148" s="573"/>
      <c r="E1148" s="574"/>
      <c r="F1148" s="576">
        <f>IF(E1148="y",1,IF(E1148="S",1,0))</f>
        <v>0</v>
      </c>
      <c r="G1148" s="582">
        <f>IF(E1148="S",1,0)</f>
        <v>0</v>
      </c>
      <c r="H1148" s="578"/>
      <c r="I1148" s="543"/>
      <c r="J1148" s="542"/>
      <c r="K1148" s="580"/>
      <c r="L1148" s="584"/>
      <c r="M1148" s="585"/>
      <c r="N1148" s="588">
        <f>L1148+J1148</f>
        <v>0</v>
      </c>
      <c r="O1148" s="589"/>
      <c r="P1148" s="542"/>
      <c r="Q1148" s="580"/>
      <c r="R1148" s="584"/>
      <c r="S1148" s="585"/>
      <c r="T1148" s="588">
        <f>R1148-P1148</f>
        <v>0</v>
      </c>
      <c r="U1148" s="588"/>
      <c r="V1148" s="542"/>
      <c r="W1148" s="543"/>
      <c r="X1148" s="593"/>
      <c r="Y1148" s="543"/>
      <c r="Z1148" s="542"/>
      <c r="AA1148" s="543"/>
      <c r="AB1148" s="542"/>
      <c r="AC1148" s="543"/>
      <c r="AD1148" s="542"/>
      <c r="AE1148" s="580"/>
      <c r="AF1148" s="584"/>
      <c r="AG1148" s="585"/>
      <c r="AH1148" s="595">
        <f>IF(AD1148=0,0,(AF1148/AD1148)*100)</f>
        <v>0</v>
      </c>
      <c r="AI1148" s="596"/>
      <c r="AJ1148" s="542"/>
      <c r="AK1148" s="580"/>
      <c r="AL1148" s="584"/>
      <c r="AM1148" s="585"/>
      <c r="AN1148" s="595">
        <f>IF(AJ1148=0,0,(AL1148/AJ1148)*100)</f>
        <v>0</v>
      </c>
      <c r="AO1148" s="596"/>
      <c r="AP1148" s="542"/>
      <c r="AQ1148" s="580"/>
      <c r="AR1148" s="584"/>
      <c r="AS1148" s="585"/>
      <c r="AT1148" s="595">
        <f>IF(AP1148=0,0,(AR1148/AP1148)*100)</f>
        <v>0</v>
      </c>
      <c r="AU1148" s="596"/>
      <c r="AV1148" s="599">
        <f>AD1148+AJ1148+AP1148</f>
        <v>0</v>
      </c>
      <c r="AW1148" s="600"/>
      <c r="AX1148" s="630">
        <f>AF1148+AL1148+AR1148</f>
        <v>0</v>
      </c>
      <c r="AY1148" s="631"/>
      <c r="AZ1148" s="595">
        <f>IF(AV1148=0,0,(AX1148/AV1148)*100)</f>
        <v>0</v>
      </c>
      <c r="BA1148" s="596"/>
      <c r="BB1148" s="542"/>
      <c r="BC1148" s="580"/>
      <c r="BD1148" s="584"/>
      <c r="BE1148" s="585"/>
      <c r="BF1148" s="595">
        <f>IF(BB1148=0,0,(BD1148/BB1148)*100)</f>
        <v>0</v>
      </c>
      <c r="BG1148" s="596"/>
      <c r="BH1148" s="599">
        <f>AV1148+BB1148</f>
        <v>0</v>
      </c>
      <c r="BI1148" s="600"/>
      <c r="BJ1148" s="630">
        <f>AX1148+BD1148</f>
        <v>0</v>
      </c>
      <c r="BK1148" s="631"/>
      <c r="BL1148" s="595">
        <f>IF(BH1148=0,0,(BJ1148/BH1148)*100)</f>
        <v>0</v>
      </c>
      <c r="BM1148" s="596"/>
      <c r="BN1148" s="656">
        <f>(AF1148*2)+(AL1148*2)+(AR1148*3)+BD1148</f>
        <v>0</v>
      </c>
      <c r="BO1148" s="657"/>
      <c r="BP1148" s="658"/>
      <c r="BQ1148" s="676">
        <f t="shared" ref="BQ1148" si="1100">IF(BS1148=0,0,50*BR1148/BS1148)</f>
        <v>0</v>
      </c>
      <c r="BR1148" s="662">
        <f t="shared" ref="BR1148" si="1101">(BN1148*BU$1132)+(N1148*BU$1133)+(Z1148*BU$11134)+(R1148*BU$1135)+(X1148*BU$1136)+(AB1148*BU$1137)+(V1148*BU$1142)</f>
        <v>0</v>
      </c>
      <c r="BS1148" s="662">
        <f t="shared" ref="BS1148" si="1102">((BB1148-BD1148)*BU$1139)+((AV1148-AX1148)*BU$1138)+(H1148*BU$1140)+(P1148*BU$1141)</f>
        <v>0</v>
      </c>
      <c r="BT1148" s="15"/>
      <c r="BU1148" s="15"/>
      <c r="BV1148" s="95"/>
    </row>
    <row r="1149" spans="1:79" ht="21.75" customHeight="1" x14ac:dyDescent="0.25">
      <c r="A1149" s="95"/>
      <c r="B1149" s="571"/>
      <c r="C1149" s="642" t="str">
        <f>IF(ROSTER!D$24="","",ROSTER!D$24)</f>
        <v/>
      </c>
      <c r="D1149" s="643"/>
      <c r="E1149" s="575"/>
      <c r="F1149" s="577"/>
      <c r="G1149" s="583"/>
      <c r="H1149" s="579"/>
      <c r="I1149" s="545"/>
      <c r="J1149" s="544"/>
      <c r="K1149" s="581"/>
      <c r="L1149" s="586"/>
      <c r="M1149" s="587"/>
      <c r="N1149" s="592" t="s">
        <v>16</v>
      </c>
      <c r="O1149" s="603"/>
      <c r="P1149" s="544"/>
      <c r="Q1149" s="581"/>
      <c r="R1149" s="586"/>
      <c r="S1149" s="587"/>
      <c r="T1149" s="592" t="s">
        <v>16</v>
      </c>
      <c r="U1149" s="592"/>
      <c r="V1149" s="544"/>
      <c r="W1149" s="545"/>
      <c r="X1149" s="594"/>
      <c r="Y1149" s="545"/>
      <c r="Z1149" s="544"/>
      <c r="AA1149" s="545"/>
      <c r="AB1149" s="544"/>
      <c r="AC1149" s="545"/>
      <c r="AD1149" s="544"/>
      <c r="AE1149" s="581"/>
      <c r="AF1149" s="586"/>
      <c r="AG1149" s="587"/>
      <c r="AH1149" s="626"/>
      <c r="AI1149" s="627"/>
      <c r="AJ1149" s="544"/>
      <c r="AK1149" s="581"/>
      <c r="AL1149" s="586"/>
      <c r="AM1149" s="587"/>
      <c r="AN1149" s="626"/>
      <c r="AO1149" s="627"/>
      <c r="AP1149" s="544"/>
      <c r="AQ1149" s="581"/>
      <c r="AR1149" s="586"/>
      <c r="AS1149" s="587"/>
      <c r="AT1149" s="626"/>
      <c r="AU1149" s="627"/>
      <c r="AV1149" s="628"/>
      <c r="AW1149" s="629"/>
      <c r="AX1149" s="632"/>
      <c r="AY1149" s="633"/>
      <c r="AZ1149" s="626"/>
      <c r="BA1149" s="627"/>
      <c r="BB1149" s="544"/>
      <c r="BC1149" s="581"/>
      <c r="BD1149" s="586"/>
      <c r="BE1149" s="587"/>
      <c r="BF1149" s="626"/>
      <c r="BG1149" s="627"/>
      <c r="BH1149" s="628"/>
      <c r="BI1149" s="629"/>
      <c r="BJ1149" s="632"/>
      <c r="BK1149" s="633"/>
      <c r="BL1149" s="626"/>
      <c r="BM1149" s="627"/>
      <c r="BN1149" s="678"/>
      <c r="BO1149" s="679"/>
      <c r="BP1149" s="680"/>
      <c r="BQ1149" s="677"/>
      <c r="BR1149" s="663"/>
      <c r="BS1149" s="663"/>
      <c r="BT1149" s="15"/>
      <c r="BU1149" s="15"/>
      <c r="BV1149" s="95"/>
    </row>
    <row r="1150" spans="1:79" ht="21.75" customHeight="1" x14ac:dyDescent="0.25">
      <c r="A1150" s="95"/>
      <c r="B1150" s="570" t="str">
        <f>IF(ROSTER!B$26="","",ROSTER!B$26)</f>
        <v/>
      </c>
      <c r="C1150" s="572" t="str">
        <f>IF(ROSTER!C$26="","",ROSTER!C$26)</f>
        <v/>
      </c>
      <c r="D1150" s="573"/>
      <c r="E1150" s="574"/>
      <c r="F1150" s="576">
        <f>IF(E1150="y",1,IF(E1150="S",1,0))</f>
        <v>0</v>
      </c>
      <c r="G1150" s="582">
        <f>IF(E1150="S",1,0)</f>
        <v>0</v>
      </c>
      <c r="H1150" s="578"/>
      <c r="I1150" s="543"/>
      <c r="J1150" s="542"/>
      <c r="K1150" s="580"/>
      <c r="L1150" s="584"/>
      <c r="M1150" s="585"/>
      <c r="N1150" s="588">
        <f>L1150+J1150</f>
        <v>0</v>
      </c>
      <c r="O1150" s="589"/>
      <c r="P1150" s="542"/>
      <c r="Q1150" s="580"/>
      <c r="R1150" s="584"/>
      <c r="S1150" s="585"/>
      <c r="T1150" s="588">
        <f>R1150-P1150</f>
        <v>0</v>
      </c>
      <c r="U1150" s="588"/>
      <c r="V1150" s="542"/>
      <c r="W1150" s="543"/>
      <c r="X1150" s="593"/>
      <c r="Y1150" s="543"/>
      <c r="Z1150" s="542"/>
      <c r="AA1150" s="543"/>
      <c r="AB1150" s="542"/>
      <c r="AC1150" s="543"/>
      <c r="AD1150" s="542"/>
      <c r="AE1150" s="580"/>
      <c r="AF1150" s="584"/>
      <c r="AG1150" s="585"/>
      <c r="AH1150" s="595">
        <f>IF(AD1150=0,0,(AF1150/AD1150)*100)</f>
        <v>0</v>
      </c>
      <c r="AI1150" s="596"/>
      <c r="AJ1150" s="542"/>
      <c r="AK1150" s="580"/>
      <c r="AL1150" s="584"/>
      <c r="AM1150" s="585"/>
      <c r="AN1150" s="595">
        <f>IF(AJ1150=0,0,(AL1150/AJ1150)*100)</f>
        <v>0</v>
      </c>
      <c r="AO1150" s="596"/>
      <c r="AP1150" s="542"/>
      <c r="AQ1150" s="580"/>
      <c r="AR1150" s="584"/>
      <c r="AS1150" s="585"/>
      <c r="AT1150" s="595">
        <f>IF(AP1150=0,0,(AR1150/AP1150)*100)</f>
        <v>0</v>
      </c>
      <c r="AU1150" s="596"/>
      <c r="AV1150" s="599">
        <f>AD1150+AJ1150+AP1150</f>
        <v>0</v>
      </c>
      <c r="AW1150" s="600"/>
      <c r="AX1150" s="630">
        <f>AF1150+AL1150+AR1150</f>
        <v>0</v>
      </c>
      <c r="AY1150" s="631"/>
      <c r="AZ1150" s="595">
        <f>IF(AV1150=0,0,(AX1150/AV1150)*100)</f>
        <v>0</v>
      </c>
      <c r="BA1150" s="596"/>
      <c r="BB1150" s="542"/>
      <c r="BC1150" s="580"/>
      <c r="BD1150" s="584"/>
      <c r="BE1150" s="585"/>
      <c r="BF1150" s="595">
        <f>IF(BB1150=0,0,(BD1150/BB1150)*100)</f>
        <v>0</v>
      </c>
      <c r="BG1150" s="596"/>
      <c r="BH1150" s="599">
        <f>AV1150+BB1150</f>
        <v>0</v>
      </c>
      <c r="BI1150" s="600"/>
      <c r="BJ1150" s="630">
        <f>AX1150+BD1150</f>
        <v>0</v>
      </c>
      <c r="BK1150" s="631"/>
      <c r="BL1150" s="595">
        <f>IF(BH1150=0,0,(BJ1150/BH1150)*100)</f>
        <v>0</v>
      </c>
      <c r="BM1150" s="596"/>
      <c r="BN1150" s="656">
        <f>(AF1150*2)+(AL1150*2)+(AR1150*3)+BD1150</f>
        <v>0</v>
      </c>
      <c r="BO1150" s="657"/>
      <c r="BP1150" s="658"/>
      <c r="BQ1150" s="676">
        <f t="shared" ref="BQ1150" si="1103">IF(BS1150=0,0,50*BR1150/BS1150)</f>
        <v>0</v>
      </c>
      <c r="BR1150" s="662">
        <f t="shared" ref="BR1150" si="1104">(BN1150*BU$1132)+(N1150*BU$1133)+(Z1150*BU$11134)+(R1150*BU$1135)+(X1150*BU$1136)+(AB1150*BU$1137)+(V1150*BU$1142)</f>
        <v>0</v>
      </c>
      <c r="BS1150" s="662">
        <f t="shared" ref="BS1150" si="1105">((BB1150-BD1150)*BU$1139)+((AV1150-AX1150)*BU$1138)+(H1150*BU$1140)+(P1150*BU$1141)</f>
        <v>0</v>
      </c>
      <c r="BT1150" s="15"/>
      <c r="BU1150" s="15"/>
      <c r="BV1150" s="95"/>
    </row>
    <row r="1151" spans="1:79" ht="21.75" customHeight="1" x14ac:dyDescent="0.25">
      <c r="A1151" s="95"/>
      <c r="B1151" s="571"/>
      <c r="C1151" s="642" t="str">
        <f>IF(ROSTER!D$26="","",ROSTER!D$26)</f>
        <v/>
      </c>
      <c r="D1151" s="643"/>
      <c r="E1151" s="575"/>
      <c r="F1151" s="577"/>
      <c r="G1151" s="583"/>
      <c r="H1151" s="579"/>
      <c r="I1151" s="545"/>
      <c r="J1151" s="544"/>
      <c r="K1151" s="581"/>
      <c r="L1151" s="586"/>
      <c r="M1151" s="587"/>
      <c r="N1151" s="592" t="s">
        <v>16</v>
      </c>
      <c r="O1151" s="603"/>
      <c r="P1151" s="544"/>
      <c r="Q1151" s="581"/>
      <c r="R1151" s="586"/>
      <c r="S1151" s="587"/>
      <c r="T1151" s="592" t="s">
        <v>16</v>
      </c>
      <c r="U1151" s="592"/>
      <c r="V1151" s="544"/>
      <c r="W1151" s="545"/>
      <c r="X1151" s="594"/>
      <c r="Y1151" s="545"/>
      <c r="Z1151" s="544"/>
      <c r="AA1151" s="545"/>
      <c r="AB1151" s="544"/>
      <c r="AC1151" s="545"/>
      <c r="AD1151" s="544"/>
      <c r="AE1151" s="581"/>
      <c r="AF1151" s="586"/>
      <c r="AG1151" s="587"/>
      <c r="AH1151" s="626"/>
      <c r="AI1151" s="627"/>
      <c r="AJ1151" s="544"/>
      <c r="AK1151" s="581"/>
      <c r="AL1151" s="586"/>
      <c r="AM1151" s="587"/>
      <c r="AN1151" s="626"/>
      <c r="AO1151" s="627"/>
      <c r="AP1151" s="544"/>
      <c r="AQ1151" s="581"/>
      <c r="AR1151" s="586"/>
      <c r="AS1151" s="587"/>
      <c r="AT1151" s="626"/>
      <c r="AU1151" s="627"/>
      <c r="AV1151" s="628"/>
      <c r="AW1151" s="629"/>
      <c r="AX1151" s="632"/>
      <c r="AY1151" s="633"/>
      <c r="AZ1151" s="626"/>
      <c r="BA1151" s="627"/>
      <c r="BB1151" s="544"/>
      <c r="BC1151" s="581"/>
      <c r="BD1151" s="586"/>
      <c r="BE1151" s="587"/>
      <c r="BF1151" s="626"/>
      <c r="BG1151" s="627"/>
      <c r="BH1151" s="628"/>
      <c r="BI1151" s="629"/>
      <c r="BJ1151" s="632"/>
      <c r="BK1151" s="633"/>
      <c r="BL1151" s="626"/>
      <c r="BM1151" s="627"/>
      <c r="BN1151" s="678"/>
      <c r="BO1151" s="679"/>
      <c r="BP1151" s="680"/>
      <c r="BQ1151" s="677"/>
      <c r="BR1151" s="663"/>
      <c r="BS1151" s="663"/>
      <c r="BT1151" s="15"/>
      <c r="BU1151" s="15"/>
      <c r="BV1151" s="95"/>
    </row>
    <row r="1152" spans="1:79" ht="21.75" customHeight="1" x14ac:dyDescent="0.25">
      <c r="A1152" s="95"/>
      <c r="B1152" s="570" t="str">
        <f>IF(ROSTER!B$28="","",ROSTER!B$28)</f>
        <v/>
      </c>
      <c r="C1152" s="572" t="str">
        <f>IF(ROSTER!C$28="","",ROSTER!C$28)</f>
        <v/>
      </c>
      <c r="D1152" s="573"/>
      <c r="E1152" s="574"/>
      <c r="F1152" s="576">
        <f>IF(E1152="y",1,IF(E1152="S",1,0))</f>
        <v>0</v>
      </c>
      <c r="G1152" s="582">
        <f>IF(E1152="S",1,0)</f>
        <v>0</v>
      </c>
      <c r="H1152" s="578"/>
      <c r="I1152" s="543"/>
      <c r="J1152" s="542"/>
      <c r="K1152" s="580"/>
      <c r="L1152" s="584"/>
      <c r="M1152" s="585"/>
      <c r="N1152" s="588">
        <f>L1152+J1152</f>
        <v>0</v>
      </c>
      <c r="O1152" s="589"/>
      <c r="P1152" s="542"/>
      <c r="Q1152" s="580"/>
      <c r="R1152" s="584"/>
      <c r="S1152" s="585"/>
      <c r="T1152" s="588">
        <f>R1152-P1152</f>
        <v>0</v>
      </c>
      <c r="U1152" s="588"/>
      <c r="V1152" s="542"/>
      <c r="W1152" s="543"/>
      <c r="X1152" s="593"/>
      <c r="Y1152" s="543"/>
      <c r="Z1152" s="542"/>
      <c r="AA1152" s="543"/>
      <c r="AB1152" s="542"/>
      <c r="AC1152" s="543"/>
      <c r="AD1152" s="542"/>
      <c r="AE1152" s="580"/>
      <c r="AF1152" s="584"/>
      <c r="AG1152" s="585"/>
      <c r="AH1152" s="595">
        <f>IF(AD1152=0,0,(AF1152/AD1152)*100)</f>
        <v>0</v>
      </c>
      <c r="AI1152" s="596"/>
      <c r="AJ1152" s="542"/>
      <c r="AK1152" s="580"/>
      <c r="AL1152" s="584"/>
      <c r="AM1152" s="585"/>
      <c r="AN1152" s="595">
        <f>IF(AJ1152=0,0,(AL1152/AJ1152)*100)</f>
        <v>0</v>
      </c>
      <c r="AO1152" s="596"/>
      <c r="AP1152" s="542"/>
      <c r="AQ1152" s="580"/>
      <c r="AR1152" s="584"/>
      <c r="AS1152" s="585"/>
      <c r="AT1152" s="595">
        <f>IF(AP1152=0,0,(AR1152/AP1152)*100)</f>
        <v>0</v>
      </c>
      <c r="AU1152" s="596"/>
      <c r="AV1152" s="599">
        <f>AD1152+AJ1152+AP1152</f>
        <v>0</v>
      </c>
      <c r="AW1152" s="600"/>
      <c r="AX1152" s="630">
        <f>AF1152+AL1152+AR1152</f>
        <v>0</v>
      </c>
      <c r="AY1152" s="631"/>
      <c r="AZ1152" s="595">
        <f>IF(AV1152=0,0,(AX1152/AV1152)*100)</f>
        <v>0</v>
      </c>
      <c r="BA1152" s="596"/>
      <c r="BB1152" s="542"/>
      <c r="BC1152" s="580"/>
      <c r="BD1152" s="584"/>
      <c r="BE1152" s="585"/>
      <c r="BF1152" s="595">
        <f>IF(BB1152=0,0,(BD1152/BB1152)*100)</f>
        <v>0</v>
      </c>
      <c r="BG1152" s="596"/>
      <c r="BH1152" s="599">
        <f>AV1152+BB1152</f>
        <v>0</v>
      </c>
      <c r="BI1152" s="600"/>
      <c r="BJ1152" s="630">
        <f>AX1152+BD1152</f>
        <v>0</v>
      </c>
      <c r="BK1152" s="631"/>
      <c r="BL1152" s="595">
        <f>IF(BH1152=0,0,(BJ1152/BH1152)*100)</f>
        <v>0</v>
      </c>
      <c r="BM1152" s="596"/>
      <c r="BN1152" s="656">
        <f>(AF1152*2)+(AL1152*2)+(AR1152*3)+BD1152</f>
        <v>0</v>
      </c>
      <c r="BO1152" s="657"/>
      <c r="BP1152" s="658"/>
      <c r="BQ1152" s="676">
        <f t="shared" ref="BQ1152" si="1106">IF(BS1152=0,0,50*BR1152/BS1152)</f>
        <v>0</v>
      </c>
      <c r="BR1152" s="662">
        <f t="shared" ref="BR1152" si="1107">(BN1152*BU$1132)+(N1152*BU$1133)+(Z1152*BU$11134)+(R1152*BU$1135)+(X1152*BU$1136)+(AB1152*BU$1137)+(V1152*BU$1142)</f>
        <v>0</v>
      </c>
      <c r="BS1152" s="662">
        <f t="shared" ref="BS1152" si="1108">((BB1152-BD1152)*BU$1139)+((AV1152-AX1152)*BU$1138)+(H1152*BU$1140)+(P1152*BU$1141)</f>
        <v>0</v>
      </c>
      <c r="BT1152" s="15"/>
      <c r="BU1152" s="15"/>
      <c r="BV1152" s="95"/>
    </row>
    <row r="1153" spans="1:74" ht="21.75" customHeight="1" x14ac:dyDescent="0.25">
      <c r="A1153" s="95"/>
      <c r="B1153" s="571"/>
      <c r="C1153" s="642" t="str">
        <f>IF(ROSTER!D$28="","",ROSTER!D$28)</f>
        <v/>
      </c>
      <c r="D1153" s="643"/>
      <c r="E1153" s="575"/>
      <c r="F1153" s="577"/>
      <c r="G1153" s="583"/>
      <c r="H1153" s="579"/>
      <c r="I1153" s="545"/>
      <c r="J1153" s="544"/>
      <c r="K1153" s="581"/>
      <c r="L1153" s="586"/>
      <c r="M1153" s="587"/>
      <c r="N1153" s="592" t="s">
        <v>16</v>
      </c>
      <c r="O1153" s="603"/>
      <c r="P1153" s="544"/>
      <c r="Q1153" s="581"/>
      <c r="R1153" s="586"/>
      <c r="S1153" s="587"/>
      <c r="T1153" s="592" t="s">
        <v>16</v>
      </c>
      <c r="U1153" s="592"/>
      <c r="V1153" s="544"/>
      <c r="W1153" s="545"/>
      <c r="X1153" s="594"/>
      <c r="Y1153" s="545"/>
      <c r="Z1153" s="544"/>
      <c r="AA1153" s="545"/>
      <c r="AB1153" s="544"/>
      <c r="AC1153" s="545"/>
      <c r="AD1153" s="544"/>
      <c r="AE1153" s="581"/>
      <c r="AF1153" s="586"/>
      <c r="AG1153" s="587"/>
      <c r="AH1153" s="626"/>
      <c r="AI1153" s="627"/>
      <c r="AJ1153" s="544"/>
      <c r="AK1153" s="581"/>
      <c r="AL1153" s="586"/>
      <c r="AM1153" s="587"/>
      <c r="AN1153" s="626"/>
      <c r="AO1153" s="627"/>
      <c r="AP1153" s="544"/>
      <c r="AQ1153" s="581"/>
      <c r="AR1153" s="586"/>
      <c r="AS1153" s="587"/>
      <c r="AT1153" s="626"/>
      <c r="AU1153" s="627"/>
      <c r="AV1153" s="628"/>
      <c r="AW1153" s="629"/>
      <c r="AX1153" s="632"/>
      <c r="AY1153" s="633"/>
      <c r="AZ1153" s="626"/>
      <c r="BA1153" s="627"/>
      <c r="BB1153" s="544"/>
      <c r="BC1153" s="581"/>
      <c r="BD1153" s="586"/>
      <c r="BE1153" s="587"/>
      <c r="BF1153" s="626"/>
      <c r="BG1153" s="627"/>
      <c r="BH1153" s="628"/>
      <c r="BI1153" s="629"/>
      <c r="BJ1153" s="632"/>
      <c r="BK1153" s="633"/>
      <c r="BL1153" s="626"/>
      <c r="BM1153" s="627"/>
      <c r="BN1153" s="678"/>
      <c r="BO1153" s="679"/>
      <c r="BP1153" s="680"/>
      <c r="BQ1153" s="677"/>
      <c r="BR1153" s="663"/>
      <c r="BS1153" s="663"/>
      <c r="BT1153" s="15"/>
      <c r="BU1153" s="15"/>
      <c r="BV1153" s="95"/>
    </row>
    <row r="1154" spans="1:74" ht="21.75" customHeight="1" x14ac:dyDescent="0.25">
      <c r="A1154" s="95"/>
      <c r="B1154" s="570" t="str">
        <f>IF(ROSTER!B$30="","",ROSTER!B$30)</f>
        <v/>
      </c>
      <c r="C1154" s="572" t="str">
        <f>IF(ROSTER!C$30="","",ROSTER!C$30)</f>
        <v/>
      </c>
      <c r="D1154" s="573"/>
      <c r="E1154" s="574"/>
      <c r="F1154" s="576">
        <f>IF(E1154="y",1,IF(E1154="S",1,0))</f>
        <v>0</v>
      </c>
      <c r="G1154" s="582">
        <f>IF(E1154="S",1,0)</f>
        <v>0</v>
      </c>
      <c r="H1154" s="578"/>
      <c r="I1154" s="543"/>
      <c r="J1154" s="542"/>
      <c r="K1154" s="580"/>
      <c r="L1154" s="584"/>
      <c r="M1154" s="585"/>
      <c r="N1154" s="588">
        <f>L1154+J1154</f>
        <v>0</v>
      </c>
      <c r="O1154" s="589"/>
      <c r="P1154" s="542"/>
      <c r="Q1154" s="580"/>
      <c r="R1154" s="584"/>
      <c r="S1154" s="585"/>
      <c r="T1154" s="588">
        <f>R1154-P1154</f>
        <v>0</v>
      </c>
      <c r="U1154" s="588"/>
      <c r="V1154" s="542"/>
      <c r="W1154" s="543"/>
      <c r="X1154" s="593"/>
      <c r="Y1154" s="543"/>
      <c r="Z1154" s="542"/>
      <c r="AA1154" s="543"/>
      <c r="AB1154" s="542"/>
      <c r="AC1154" s="543"/>
      <c r="AD1154" s="542"/>
      <c r="AE1154" s="580"/>
      <c r="AF1154" s="584"/>
      <c r="AG1154" s="585"/>
      <c r="AH1154" s="595">
        <f>IF(AD1154=0,0,(AF1154/AD1154)*100)</f>
        <v>0</v>
      </c>
      <c r="AI1154" s="596"/>
      <c r="AJ1154" s="542"/>
      <c r="AK1154" s="580"/>
      <c r="AL1154" s="584"/>
      <c r="AM1154" s="585"/>
      <c r="AN1154" s="595">
        <f>IF(AJ1154=0,0,(AL1154/AJ1154)*100)</f>
        <v>0</v>
      </c>
      <c r="AO1154" s="596"/>
      <c r="AP1154" s="542"/>
      <c r="AQ1154" s="580"/>
      <c r="AR1154" s="584"/>
      <c r="AS1154" s="585"/>
      <c r="AT1154" s="595">
        <f>IF(AP1154=0,0,(AR1154/AP1154)*100)</f>
        <v>0</v>
      </c>
      <c r="AU1154" s="596"/>
      <c r="AV1154" s="599">
        <f>AD1154+AJ1154+AP1154</f>
        <v>0</v>
      </c>
      <c r="AW1154" s="600"/>
      <c r="AX1154" s="630">
        <f>AF1154+AL1154+AR1154</f>
        <v>0</v>
      </c>
      <c r="AY1154" s="631"/>
      <c r="AZ1154" s="595">
        <f>IF(AV1154=0,0,(AX1154/AV1154)*100)</f>
        <v>0</v>
      </c>
      <c r="BA1154" s="596"/>
      <c r="BB1154" s="542"/>
      <c r="BC1154" s="580"/>
      <c r="BD1154" s="584"/>
      <c r="BE1154" s="585"/>
      <c r="BF1154" s="595">
        <f>IF(BB1154=0,0,(BD1154/BB1154)*100)</f>
        <v>0</v>
      </c>
      <c r="BG1154" s="596"/>
      <c r="BH1154" s="599">
        <f>AV1154+BB1154</f>
        <v>0</v>
      </c>
      <c r="BI1154" s="600"/>
      <c r="BJ1154" s="630">
        <f>AX1154+BD1154</f>
        <v>0</v>
      </c>
      <c r="BK1154" s="631"/>
      <c r="BL1154" s="595">
        <f>IF(BH1154=0,0,(BJ1154/BH1154)*100)</f>
        <v>0</v>
      </c>
      <c r="BM1154" s="596"/>
      <c r="BN1154" s="656">
        <f>(AF1154*2)+(AL1154*2)+(AR1154*3)+BD1154</f>
        <v>0</v>
      </c>
      <c r="BO1154" s="657"/>
      <c r="BP1154" s="658"/>
      <c r="BQ1154" s="676">
        <f t="shared" ref="BQ1154" si="1109">IF(BS1154=0,0,50*BR1154/BS1154)</f>
        <v>0</v>
      </c>
      <c r="BR1154" s="662">
        <f t="shared" ref="BR1154" si="1110">(BN1154*BU$1132)+(N1154*BU$1133)+(Z1154*BU$11134)+(R1154*BU$1135)+(X1154*BU$1136)+(AB1154*BU$1137)+(V1154*BU$1142)</f>
        <v>0</v>
      </c>
      <c r="BS1154" s="662">
        <f t="shared" ref="BS1154" si="1111">((BB1154-BD1154)*BU$1139)+((AV1154-AX1154)*BU$1138)+(H1154*BU$1140)+(P1154*BU$1141)</f>
        <v>0</v>
      </c>
      <c r="BT1154" s="15"/>
      <c r="BU1154" s="15"/>
      <c r="BV1154" s="95"/>
    </row>
    <row r="1155" spans="1:74" ht="21.75" customHeight="1" x14ac:dyDescent="0.25">
      <c r="A1155" s="95"/>
      <c r="B1155" s="571"/>
      <c r="C1155" s="642" t="str">
        <f>IF(ROSTER!D$30="","",ROSTER!D$30)</f>
        <v/>
      </c>
      <c r="D1155" s="643"/>
      <c r="E1155" s="575"/>
      <c r="F1155" s="577"/>
      <c r="G1155" s="583"/>
      <c r="H1155" s="579"/>
      <c r="I1155" s="545"/>
      <c r="J1155" s="544"/>
      <c r="K1155" s="581"/>
      <c r="L1155" s="586"/>
      <c r="M1155" s="587"/>
      <c r="N1155" s="592" t="s">
        <v>16</v>
      </c>
      <c r="O1155" s="603"/>
      <c r="P1155" s="544"/>
      <c r="Q1155" s="581"/>
      <c r="R1155" s="586"/>
      <c r="S1155" s="587"/>
      <c r="T1155" s="592" t="s">
        <v>16</v>
      </c>
      <c r="U1155" s="592"/>
      <c r="V1155" s="544"/>
      <c r="W1155" s="545"/>
      <c r="X1155" s="594"/>
      <c r="Y1155" s="545"/>
      <c r="Z1155" s="544"/>
      <c r="AA1155" s="545"/>
      <c r="AB1155" s="544"/>
      <c r="AC1155" s="545"/>
      <c r="AD1155" s="544"/>
      <c r="AE1155" s="581"/>
      <c r="AF1155" s="586"/>
      <c r="AG1155" s="587"/>
      <c r="AH1155" s="626"/>
      <c r="AI1155" s="627"/>
      <c r="AJ1155" s="544"/>
      <c r="AK1155" s="581"/>
      <c r="AL1155" s="586"/>
      <c r="AM1155" s="587"/>
      <c r="AN1155" s="626"/>
      <c r="AO1155" s="627"/>
      <c r="AP1155" s="544"/>
      <c r="AQ1155" s="581"/>
      <c r="AR1155" s="586"/>
      <c r="AS1155" s="587"/>
      <c r="AT1155" s="626"/>
      <c r="AU1155" s="627"/>
      <c r="AV1155" s="628"/>
      <c r="AW1155" s="629"/>
      <c r="AX1155" s="632"/>
      <c r="AY1155" s="633"/>
      <c r="AZ1155" s="626"/>
      <c r="BA1155" s="627"/>
      <c r="BB1155" s="544"/>
      <c r="BC1155" s="581"/>
      <c r="BD1155" s="586"/>
      <c r="BE1155" s="587"/>
      <c r="BF1155" s="626"/>
      <c r="BG1155" s="627"/>
      <c r="BH1155" s="628"/>
      <c r="BI1155" s="629"/>
      <c r="BJ1155" s="632"/>
      <c r="BK1155" s="633"/>
      <c r="BL1155" s="626"/>
      <c r="BM1155" s="627"/>
      <c r="BN1155" s="678"/>
      <c r="BO1155" s="679"/>
      <c r="BP1155" s="680"/>
      <c r="BQ1155" s="677"/>
      <c r="BR1155" s="663"/>
      <c r="BS1155" s="663"/>
      <c r="BT1155" s="15"/>
      <c r="BU1155" s="15"/>
      <c r="BV1155" s="95"/>
    </row>
    <row r="1156" spans="1:74" ht="21.75" customHeight="1" x14ac:dyDescent="0.25">
      <c r="A1156" s="95"/>
      <c r="B1156" s="570" t="str">
        <f>IF(ROSTER!B$32="","",ROSTER!B$32)</f>
        <v/>
      </c>
      <c r="C1156" s="572" t="str">
        <f>IF(ROSTER!C$32="","",ROSTER!C$32)</f>
        <v/>
      </c>
      <c r="D1156" s="573"/>
      <c r="E1156" s="574"/>
      <c r="F1156" s="576">
        <f>IF(E1156="y",1,IF(E1156="S",1,0))</f>
        <v>0</v>
      </c>
      <c r="G1156" s="582">
        <f>IF(E1156="S",1,0)</f>
        <v>0</v>
      </c>
      <c r="H1156" s="578"/>
      <c r="I1156" s="543"/>
      <c r="J1156" s="542"/>
      <c r="K1156" s="580"/>
      <c r="L1156" s="584"/>
      <c r="M1156" s="585"/>
      <c r="N1156" s="588">
        <f>L1156+J1156</f>
        <v>0</v>
      </c>
      <c r="O1156" s="589"/>
      <c r="P1156" s="542"/>
      <c r="Q1156" s="580"/>
      <c r="R1156" s="584"/>
      <c r="S1156" s="585"/>
      <c r="T1156" s="588">
        <f>R1156-P1156</f>
        <v>0</v>
      </c>
      <c r="U1156" s="588"/>
      <c r="V1156" s="542"/>
      <c r="W1156" s="543"/>
      <c r="X1156" s="593"/>
      <c r="Y1156" s="543"/>
      <c r="Z1156" s="542"/>
      <c r="AA1156" s="543"/>
      <c r="AB1156" s="542"/>
      <c r="AC1156" s="543"/>
      <c r="AD1156" s="542"/>
      <c r="AE1156" s="580"/>
      <c r="AF1156" s="584"/>
      <c r="AG1156" s="585"/>
      <c r="AH1156" s="595">
        <f>IF(AD1156=0,0,(AF1156/AD1156)*100)</f>
        <v>0</v>
      </c>
      <c r="AI1156" s="596"/>
      <c r="AJ1156" s="542"/>
      <c r="AK1156" s="580"/>
      <c r="AL1156" s="584"/>
      <c r="AM1156" s="585"/>
      <c r="AN1156" s="595">
        <f>IF(AJ1156=0,0,(AL1156/AJ1156)*100)</f>
        <v>0</v>
      </c>
      <c r="AO1156" s="596"/>
      <c r="AP1156" s="542"/>
      <c r="AQ1156" s="580"/>
      <c r="AR1156" s="584"/>
      <c r="AS1156" s="585"/>
      <c r="AT1156" s="595">
        <f>IF(AP1156=0,0,(AR1156/AP1156)*100)</f>
        <v>0</v>
      </c>
      <c r="AU1156" s="596"/>
      <c r="AV1156" s="599">
        <f>AD1156+AJ1156+AP1156</f>
        <v>0</v>
      </c>
      <c r="AW1156" s="600"/>
      <c r="AX1156" s="630">
        <f>AF1156+AL1156+AR1156</f>
        <v>0</v>
      </c>
      <c r="AY1156" s="631"/>
      <c r="AZ1156" s="595">
        <f>IF(AV1156=0,0,(AX1156/AV1156)*100)</f>
        <v>0</v>
      </c>
      <c r="BA1156" s="596"/>
      <c r="BB1156" s="542"/>
      <c r="BC1156" s="580"/>
      <c r="BD1156" s="584"/>
      <c r="BE1156" s="585"/>
      <c r="BF1156" s="595">
        <f>IF(BB1156=0,0,(BD1156/BB1156)*100)</f>
        <v>0</v>
      </c>
      <c r="BG1156" s="596"/>
      <c r="BH1156" s="599">
        <f>AV1156+BB1156</f>
        <v>0</v>
      </c>
      <c r="BI1156" s="600"/>
      <c r="BJ1156" s="630">
        <f>AX1156+BD1156</f>
        <v>0</v>
      </c>
      <c r="BK1156" s="631"/>
      <c r="BL1156" s="595">
        <f>IF(BH1156=0,0,(BJ1156/BH1156)*100)</f>
        <v>0</v>
      </c>
      <c r="BM1156" s="596"/>
      <c r="BN1156" s="656">
        <f>(AF1156*2)+(AL1156*2)+(AR1156*3)+BD1156</f>
        <v>0</v>
      </c>
      <c r="BO1156" s="657"/>
      <c r="BP1156" s="658"/>
      <c r="BQ1156" s="676">
        <f t="shared" ref="BQ1156" si="1112">IF(BS1156=0,0,50*BR1156/BS1156)</f>
        <v>0</v>
      </c>
      <c r="BR1156" s="662">
        <f t="shared" ref="BR1156" si="1113">(BN1156*BU$1132)+(N1156*BU$1133)+(Z1156*BU$11134)+(R1156*BU$1135)+(X1156*BU$1136)+(AB1156*BU$1137)+(V1156*BU$1142)</f>
        <v>0</v>
      </c>
      <c r="BS1156" s="662">
        <f t="shared" ref="BS1156" si="1114">((BB1156-BD1156)*BU$1139)+((AV1156-AX1156)*BU$1138)+(H1156*BU$1140)+(P1156*BU$1141)</f>
        <v>0</v>
      </c>
      <c r="BT1156" s="15"/>
      <c r="BU1156" s="15"/>
      <c r="BV1156" s="95"/>
    </row>
    <row r="1157" spans="1:74" ht="21.75" customHeight="1" x14ac:dyDescent="0.25">
      <c r="A1157" s="95"/>
      <c r="B1157" s="571"/>
      <c r="C1157" s="642" t="str">
        <f>IF(ROSTER!D$32="","",ROSTER!D$32)</f>
        <v/>
      </c>
      <c r="D1157" s="643"/>
      <c r="E1157" s="575"/>
      <c r="F1157" s="577"/>
      <c r="G1157" s="583"/>
      <c r="H1157" s="579"/>
      <c r="I1157" s="545"/>
      <c r="J1157" s="544"/>
      <c r="K1157" s="581"/>
      <c r="L1157" s="586"/>
      <c r="M1157" s="587"/>
      <c r="N1157" s="592" t="s">
        <v>16</v>
      </c>
      <c r="O1157" s="603"/>
      <c r="P1157" s="544"/>
      <c r="Q1157" s="581"/>
      <c r="R1157" s="586"/>
      <c r="S1157" s="587"/>
      <c r="T1157" s="592" t="s">
        <v>16</v>
      </c>
      <c r="U1157" s="592"/>
      <c r="V1157" s="544"/>
      <c r="W1157" s="545"/>
      <c r="X1157" s="594"/>
      <c r="Y1157" s="545"/>
      <c r="Z1157" s="544"/>
      <c r="AA1157" s="545"/>
      <c r="AB1157" s="544"/>
      <c r="AC1157" s="545"/>
      <c r="AD1157" s="544"/>
      <c r="AE1157" s="581"/>
      <c r="AF1157" s="586"/>
      <c r="AG1157" s="587"/>
      <c r="AH1157" s="626"/>
      <c r="AI1157" s="627"/>
      <c r="AJ1157" s="544"/>
      <c r="AK1157" s="581"/>
      <c r="AL1157" s="586"/>
      <c r="AM1157" s="587"/>
      <c r="AN1157" s="626"/>
      <c r="AO1157" s="627"/>
      <c r="AP1157" s="544"/>
      <c r="AQ1157" s="581"/>
      <c r="AR1157" s="586"/>
      <c r="AS1157" s="587"/>
      <c r="AT1157" s="626"/>
      <c r="AU1157" s="627"/>
      <c r="AV1157" s="628"/>
      <c r="AW1157" s="629"/>
      <c r="AX1157" s="632"/>
      <c r="AY1157" s="633"/>
      <c r="AZ1157" s="626"/>
      <c r="BA1157" s="627"/>
      <c r="BB1157" s="544"/>
      <c r="BC1157" s="581"/>
      <c r="BD1157" s="586"/>
      <c r="BE1157" s="587"/>
      <c r="BF1157" s="626"/>
      <c r="BG1157" s="627"/>
      <c r="BH1157" s="628"/>
      <c r="BI1157" s="629"/>
      <c r="BJ1157" s="632"/>
      <c r="BK1157" s="633"/>
      <c r="BL1157" s="626"/>
      <c r="BM1157" s="627"/>
      <c r="BN1157" s="678"/>
      <c r="BO1157" s="679"/>
      <c r="BP1157" s="680"/>
      <c r="BQ1157" s="677"/>
      <c r="BR1157" s="663"/>
      <c r="BS1157" s="663"/>
      <c r="BT1157" s="15"/>
      <c r="BU1157" s="15"/>
      <c r="BV1157" s="95"/>
    </row>
    <row r="1158" spans="1:74" ht="21.75" customHeight="1" x14ac:dyDescent="0.25">
      <c r="A1158" s="95"/>
      <c r="B1158" s="570" t="str">
        <f>IF(ROSTER!B$34="","",ROSTER!B$34)</f>
        <v/>
      </c>
      <c r="C1158" s="572" t="str">
        <f>IF(ROSTER!C$34="","",ROSTER!C$34)</f>
        <v/>
      </c>
      <c r="D1158" s="573"/>
      <c r="E1158" s="574"/>
      <c r="F1158" s="576">
        <f>IF(E1158="y",1,IF(E1158="S",1,0))</f>
        <v>0</v>
      </c>
      <c r="G1158" s="582">
        <f>IF(E1158="S",1,0)</f>
        <v>0</v>
      </c>
      <c r="H1158" s="578"/>
      <c r="I1158" s="543"/>
      <c r="J1158" s="542"/>
      <c r="K1158" s="580"/>
      <c r="L1158" s="584"/>
      <c r="M1158" s="585"/>
      <c r="N1158" s="588">
        <f>L1158+J1158</f>
        <v>0</v>
      </c>
      <c r="O1158" s="589"/>
      <c r="P1158" s="542"/>
      <c r="Q1158" s="580"/>
      <c r="R1158" s="584"/>
      <c r="S1158" s="585"/>
      <c r="T1158" s="588">
        <f>R1158-P1158</f>
        <v>0</v>
      </c>
      <c r="U1158" s="588"/>
      <c r="V1158" s="542"/>
      <c r="W1158" s="543"/>
      <c r="X1158" s="593"/>
      <c r="Y1158" s="543"/>
      <c r="Z1158" s="542"/>
      <c r="AA1158" s="543"/>
      <c r="AB1158" s="542"/>
      <c r="AC1158" s="543"/>
      <c r="AD1158" s="542"/>
      <c r="AE1158" s="580"/>
      <c r="AF1158" s="584"/>
      <c r="AG1158" s="585"/>
      <c r="AH1158" s="595">
        <f>IF(AD1158=0,0,(AF1158/AD1158)*100)</f>
        <v>0</v>
      </c>
      <c r="AI1158" s="596"/>
      <c r="AJ1158" s="542"/>
      <c r="AK1158" s="580"/>
      <c r="AL1158" s="584"/>
      <c r="AM1158" s="585"/>
      <c r="AN1158" s="595">
        <f>IF(AJ1158=0,0,(AL1158/AJ1158)*100)</f>
        <v>0</v>
      </c>
      <c r="AO1158" s="596"/>
      <c r="AP1158" s="542"/>
      <c r="AQ1158" s="580"/>
      <c r="AR1158" s="584"/>
      <c r="AS1158" s="585"/>
      <c r="AT1158" s="595">
        <f>IF(AP1158=0,0,(AR1158/AP1158)*100)</f>
        <v>0</v>
      </c>
      <c r="AU1158" s="596"/>
      <c r="AV1158" s="599">
        <f>AD1158+AJ1158+AP1158</f>
        <v>0</v>
      </c>
      <c r="AW1158" s="600"/>
      <c r="AX1158" s="630">
        <f>AF1158+AL1158+AR1158</f>
        <v>0</v>
      </c>
      <c r="AY1158" s="631"/>
      <c r="AZ1158" s="595">
        <f>IF(AV1158=0,0,(AX1158/AV1158)*100)</f>
        <v>0</v>
      </c>
      <c r="BA1158" s="596"/>
      <c r="BB1158" s="542"/>
      <c r="BC1158" s="580"/>
      <c r="BD1158" s="584"/>
      <c r="BE1158" s="585"/>
      <c r="BF1158" s="595">
        <f>IF(BB1158=0,0,(BD1158/BB1158)*100)</f>
        <v>0</v>
      </c>
      <c r="BG1158" s="596"/>
      <c r="BH1158" s="599">
        <f>AV1158+BB1158</f>
        <v>0</v>
      </c>
      <c r="BI1158" s="600"/>
      <c r="BJ1158" s="630">
        <f>AX1158+BD1158</f>
        <v>0</v>
      </c>
      <c r="BK1158" s="631"/>
      <c r="BL1158" s="595">
        <f>IF(BH1158=0,0,(BJ1158/BH1158)*100)</f>
        <v>0</v>
      </c>
      <c r="BM1158" s="596"/>
      <c r="BN1158" s="656">
        <f>(AF1158*2)+(AL1158*2)+(AR1158*3)+BD1158</f>
        <v>0</v>
      </c>
      <c r="BO1158" s="657"/>
      <c r="BP1158" s="658"/>
      <c r="BQ1158" s="676">
        <f t="shared" ref="BQ1158" si="1115">IF(BS1158=0,0,50*BR1158/BS1158)</f>
        <v>0</v>
      </c>
      <c r="BR1158" s="662">
        <f t="shared" ref="BR1158" si="1116">(BN1158*BU$1132)+(N1158*BU$1133)+(Z1158*BU$11134)+(R1158*BU$1135)+(X1158*BU$1136)+(AB1158*BU$1137)+(V1158*BU$1142)</f>
        <v>0</v>
      </c>
      <c r="BS1158" s="662">
        <f t="shared" ref="BS1158" si="1117">((BB1158-BD1158)*BU$1139)+((AV1158-AX1158)*BU$1138)+(H1158*BU$1140)+(P1158*BU$1141)</f>
        <v>0</v>
      </c>
      <c r="BT1158" s="15"/>
      <c r="BU1158" s="15"/>
      <c r="BV1158" s="95"/>
    </row>
    <row r="1159" spans="1:74" ht="21.75" customHeight="1" x14ac:dyDescent="0.25">
      <c r="A1159" s="95"/>
      <c r="B1159" s="571"/>
      <c r="C1159" s="642" t="str">
        <f>IF(ROSTER!D$34="","",ROSTER!D$34)</f>
        <v/>
      </c>
      <c r="D1159" s="643"/>
      <c r="E1159" s="575"/>
      <c r="F1159" s="577"/>
      <c r="G1159" s="583"/>
      <c r="H1159" s="579"/>
      <c r="I1159" s="545"/>
      <c r="J1159" s="544"/>
      <c r="K1159" s="581"/>
      <c r="L1159" s="586"/>
      <c r="M1159" s="587"/>
      <c r="N1159" s="592" t="s">
        <v>16</v>
      </c>
      <c r="O1159" s="603"/>
      <c r="P1159" s="544"/>
      <c r="Q1159" s="581"/>
      <c r="R1159" s="586"/>
      <c r="S1159" s="587"/>
      <c r="T1159" s="592" t="s">
        <v>16</v>
      </c>
      <c r="U1159" s="592"/>
      <c r="V1159" s="544"/>
      <c r="W1159" s="545"/>
      <c r="X1159" s="594"/>
      <c r="Y1159" s="545"/>
      <c r="Z1159" s="544"/>
      <c r="AA1159" s="545"/>
      <c r="AB1159" s="544"/>
      <c r="AC1159" s="545"/>
      <c r="AD1159" s="544"/>
      <c r="AE1159" s="581"/>
      <c r="AF1159" s="586"/>
      <c r="AG1159" s="587"/>
      <c r="AH1159" s="626"/>
      <c r="AI1159" s="627"/>
      <c r="AJ1159" s="544"/>
      <c r="AK1159" s="581"/>
      <c r="AL1159" s="586"/>
      <c r="AM1159" s="587"/>
      <c r="AN1159" s="626"/>
      <c r="AO1159" s="627"/>
      <c r="AP1159" s="544"/>
      <c r="AQ1159" s="581"/>
      <c r="AR1159" s="586"/>
      <c r="AS1159" s="587"/>
      <c r="AT1159" s="626"/>
      <c r="AU1159" s="627"/>
      <c r="AV1159" s="628"/>
      <c r="AW1159" s="629"/>
      <c r="AX1159" s="632"/>
      <c r="AY1159" s="633"/>
      <c r="AZ1159" s="626"/>
      <c r="BA1159" s="627"/>
      <c r="BB1159" s="544"/>
      <c r="BC1159" s="581"/>
      <c r="BD1159" s="586"/>
      <c r="BE1159" s="587"/>
      <c r="BF1159" s="626"/>
      <c r="BG1159" s="627"/>
      <c r="BH1159" s="628"/>
      <c r="BI1159" s="629"/>
      <c r="BJ1159" s="632"/>
      <c r="BK1159" s="633"/>
      <c r="BL1159" s="626"/>
      <c r="BM1159" s="627"/>
      <c r="BN1159" s="678"/>
      <c r="BO1159" s="679"/>
      <c r="BP1159" s="680"/>
      <c r="BQ1159" s="677"/>
      <c r="BR1159" s="663"/>
      <c r="BS1159" s="663"/>
      <c r="BT1159" s="15"/>
      <c r="BU1159" s="15"/>
      <c r="BV1159" s="95"/>
    </row>
    <row r="1160" spans="1:74" ht="21.75" customHeight="1" x14ac:dyDescent="0.25">
      <c r="A1160" s="95"/>
      <c r="B1160" s="570" t="str">
        <f>IF(ROSTER!B$36="","",ROSTER!B$36)</f>
        <v/>
      </c>
      <c r="C1160" s="572" t="str">
        <f>IF(ROSTER!C$36="","",ROSTER!C$36)</f>
        <v/>
      </c>
      <c r="D1160" s="573"/>
      <c r="E1160" s="574"/>
      <c r="F1160" s="576">
        <f>IF(E1160="y",1,IF(E1160="S",1,0))</f>
        <v>0</v>
      </c>
      <c r="G1160" s="582">
        <f>IF(E1160="S",1,0)</f>
        <v>0</v>
      </c>
      <c r="H1160" s="578"/>
      <c r="I1160" s="543"/>
      <c r="J1160" s="542"/>
      <c r="K1160" s="580"/>
      <c r="L1160" s="584"/>
      <c r="M1160" s="585"/>
      <c r="N1160" s="588">
        <f>L1160+J1160</f>
        <v>0</v>
      </c>
      <c r="O1160" s="589"/>
      <c r="P1160" s="542"/>
      <c r="Q1160" s="580"/>
      <c r="R1160" s="584"/>
      <c r="S1160" s="585"/>
      <c r="T1160" s="588">
        <f>R1160-P1160</f>
        <v>0</v>
      </c>
      <c r="U1160" s="588"/>
      <c r="V1160" s="542"/>
      <c r="W1160" s="543"/>
      <c r="X1160" s="593"/>
      <c r="Y1160" s="543"/>
      <c r="Z1160" s="542"/>
      <c r="AA1160" s="543"/>
      <c r="AB1160" s="542"/>
      <c r="AC1160" s="543"/>
      <c r="AD1160" s="542"/>
      <c r="AE1160" s="580"/>
      <c r="AF1160" s="584"/>
      <c r="AG1160" s="585"/>
      <c r="AH1160" s="595">
        <f>IF(AD1160=0,0,(AF1160/AD1160)*100)</f>
        <v>0</v>
      </c>
      <c r="AI1160" s="596"/>
      <c r="AJ1160" s="542"/>
      <c r="AK1160" s="580"/>
      <c r="AL1160" s="584"/>
      <c r="AM1160" s="585"/>
      <c r="AN1160" s="595">
        <f>IF(AJ1160=0,0,(AL1160/AJ1160)*100)</f>
        <v>0</v>
      </c>
      <c r="AO1160" s="596"/>
      <c r="AP1160" s="542"/>
      <c r="AQ1160" s="580"/>
      <c r="AR1160" s="584"/>
      <c r="AS1160" s="585"/>
      <c r="AT1160" s="595">
        <f>IF(AP1160=0,0,(AR1160/AP1160)*100)</f>
        <v>0</v>
      </c>
      <c r="AU1160" s="596"/>
      <c r="AV1160" s="599">
        <f>AD1160+AJ1160+AP1160</f>
        <v>0</v>
      </c>
      <c r="AW1160" s="600"/>
      <c r="AX1160" s="630">
        <f>AF1160+AL1160+AR1160</f>
        <v>0</v>
      </c>
      <c r="AY1160" s="631"/>
      <c r="AZ1160" s="595">
        <f>IF(AV1160=0,0,(AX1160/AV1160)*100)</f>
        <v>0</v>
      </c>
      <c r="BA1160" s="596"/>
      <c r="BB1160" s="542"/>
      <c r="BC1160" s="580"/>
      <c r="BD1160" s="584"/>
      <c r="BE1160" s="585"/>
      <c r="BF1160" s="595">
        <f>IF(BB1160=0,0,(BD1160/BB1160)*100)</f>
        <v>0</v>
      </c>
      <c r="BG1160" s="596"/>
      <c r="BH1160" s="599">
        <f>AV1160+BB1160</f>
        <v>0</v>
      </c>
      <c r="BI1160" s="600"/>
      <c r="BJ1160" s="630">
        <f>AX1160+BD1160</f>
        <v>0</v>
      </c>
      <c r="BK1160" s="631"/>
      <c r="BL1160" s="595">
        <f>IF(BH1160=0,0,(BJ1160/BH1160)*100)</f>
        <v>0</v>
      </c>
      <c r="BM1160" s="596"/>
      <c r="BN1160" s="656">
        <f>(AF1160*2)+(AL1160*2)+(AR1160*3)+BD1160</f>
        <v>0</v>
      </c>
      <c r="BO1160" s="657"/>
      <c r="BP1160" s="658"/>
      <c r="BQ1160" s="676">
        <f t="shared" ref="BQ1160" si="1118">IF(BS1160=0,0,50*BR1160/BS1160)</f>
        <v>0</v>
      </c>
      <c r="BR1160" s="662">
        <f t="shared" ref="BR1160" si="1119">(BN1160*BU$1132)+(N1160*BU$1133)+(Z1160*BU$11134)+(R1160*BU$1135)+(X1160*BU$1136)+(AB1160*BU$1137)+(V1160*BU$1142)</f>
        <v>0</v>
      </c>
      <c r="BS1160" s="662">
        <f t="shared" ref="BS1160" si="1120">((BB1160-BD1160)*BU$1139)+((AV1160-AX1160)*BU$1138)+(H1160*BU$1140)+(P1160*BU$1141)</f>
        <v>0</v>
      </c>
      <c r="BT1160" s="15"/>
      <c r="BU1160" s="15"/>
      <c r="BV1160" s="95"/>
    </row>
    <row r="1161" spans="1:74" ht="21.75" customHeight="1" x14ac:dyDescent="0.25">
      <c r="A1161" s="95"/>
      <c r="B1161" s="571"/>
      <c r="C1161" s="642" t="str">
        <f>IF(ROSTER!D$36="","",ROSTER!D$36)</f>
        <v/>
      </c>
      <c r="D1161" s="643"/>
      <c r="E1161" s="575"/>
      <c r="F1161" s="577"/>
      <c r="G1161" s="583"/>
      <c r="H1161" s="579"/>
      <c r="I1161" s="545"/>
      <c r="J1161" s="544"/>
      <c r="K1161" s="581"/>
      <c r="L1161" s="586"/>
      <c r="M1161" s="587"/>
      <c r="N1161" s="592" t="s">
        <v>16</v>
      </c>
      <c r="O1161" s="603"/>
      <c r="P1161" s="544"/>
      <c r="Q1161" s="581"/>
      <c r="R1161" s="586"/>
      <c r="S1161" s="587"/>
      <c r="T1161" s="592" t="s">
        <v>16</v>
      </c>
      <c r="U1161" s="592"/>
      <c r="V1161" s="544"/>
      <c r="W1161" s="545"/>
      <c r="X1161" s="594"/>
      <c r="Y1161" s="545"/>
      <c r="Z1161" s="544"/>
      <c r="AA1161" s="545"/>
      <c r="AB1161" s="544"/>
      <c r="AC1161" s="545"/>
      <c r="AD1161" s="544"/>
      <c r="AE1161" s="581"/>
      <c r="AF1161" s="586"/>
      <c r="AG1161" s="587"/>
      <c r="AH1161" s="626"/>
      <c r="AI1161" s="627"/>
      <c r="AJ1161" s="544"/>
      <c r="AK1161" s="581"/>
      <c r="AL1161" s="586"/>
      <c r="AM1161" s="587"/>
      <c r="AN1161" s="626"/>
      <c r="AO1161" s="627"/>
      <c r="AP1161" s="544"/>
      <c r="AQ1161" s="581"/>
      <c r="AR1161" s="586"/>
      <c r="AS1161" s="587"/>
      <c r="AT1161" s="626"/>
      <c r="AU1161" s="627"/>
      <c r="AV1161" s="628"/>
      <c r="AW1161" s="629"/>
      <c r="AX1161" s="632"/>
      <c r="AY1161" s="633"/>
      <c r="AZ1161" s="626"/>
      <c r="BA1161" s="627"/>
      <c r="BB1161" s="544"/>
      <c r="BC1161" s="581"/>
      <c r="BD1161" s="586"/>
      <c r="BE1161" s="587"/>
      <c r="BF1161" s="626"/>
      <c r="BG1161" s="627"/>
      <c r="BH1161" s="628"/>
      <c r="BI1161" s="629"/>
      <c r="BJ1161" s="632"/>
      <c r="BK1161" s="633"/>
      <c r="BL1161" s="626"/>
      <c r="BM1161" s="627"/>
      <c r="BN1161" s="678"/>
      <c r="BO1161" s="679"/>
      <c r="BP1161" s="680"/>
      <c r="BQ1161" s="677"/>
      <c r="BR1161" s="663"/>
      <c r="BS1161" s="663"/>
      <c r="BT1161" s="15"/>
      <c r="BU1161" s="15"/>
      <c r="BV1161" s="95"/>
    </row>
    <row r="1162" spans="1:74" ht="21.75" customHeight="1" x14ac:dyDescent="0.25">
      <c r="A1162" s="95"/>
      <c r="B1162" s="570" t="str">
        <f>IF(ROSTER!B$38="","",ROSTER!B$38)</f>
        <v/>
      </c>
      <c r="C1162" s="572" t="str">
        <f>IF(ROSTER!C$38="","",ROSTER!C$38)</f>
        <v/>
      </c>
      <c r="D1162" s="573"/>
      <c r="E1162" s="574"/>
      <c r="F1162" s="576">
        <f>IF(E1162="y",1,IF(E1162="S",1,0))</f>
        <v>0</v>
      </c>
      <c r="G1162" s="582">
        <f>IF(E1162="S",1,0)</f>
        <v>0</v>
      </c>
      <c r="H1162" s="578"/>
      <c r="I1162" s="543"/>
      <c r="J1162" s="542"/>
      <c r="K1162" s="580"/>
      <c r="L1162" s="584"/>
      <c r="M1162" s="585"/>
      <c r="N1162" s="588">
        <f>L1162+J1162</f>
        <v>0</v>
      </c>
      <c r="O1162" s="589"/>
      <c r="P1162" s="542"/>
      <c r="Q1162" s="580"/>
      <c r="R1162" s="584"/>
      <c r="S1162" s="585"/>
      <c r="T1162" s="588">
        <f>R1162-P1162</f>
        <v>0</v>
      </c>
      <c r="U1162" s="588"/>
      <c r="V1162" s="542"/>
      <c r="W1162" s="543"/>
      <c r="X1162" s="593"/>
      <c r="Y1162" s="543"/>
      <c r="Z1162" s="542"/>
      <c r="AA1162" s="543"/>
      <c r="AB1162" s="542"/>
      <c r="AC1162" s="543"/>
      <c r="AD1162" s="542"/>
      <c r="AE1162" s="580"/>
      <c r="AF1162" s="584"/>
      <c r="AG1162" s="585"/>
      <c r="AH1162" s="595">
        <f>IF(AD1162=0,0,(AF1162/AD1162)*100)</f>
        <v>0</v>
      </c>
      <c r="AI1162" s="596"/>
      <c r="AJ1162" s="542"/>
      <c r="AK1162" s="580"/>
      <c r="AL1162" s="584"/>
      <c r="AM1162" s="585"/>
      <c r="AN1162" s="595">
        <f>IF(AJ1162=0,0,(AL1162/AJ1162)*100)</f>
        <v>0</v>
      </c>
      <c r="AO1162" s="596"/>
      <c r="AP1162" s="542"/>
      <c r="AQ1162" s="580"/>
      <c r="AR1162" s="584"/>
      <c r="AS1162" s="585"/>
      <c r="AT1162" s="595">
        <f>IF(AP1162=0,0,(AR1162/AP1162)*100)</f>
        <v>0</v>
      </c>
      <c r="AU1162" s="596"/>
      <c r="AV1162" s="599">
        <f>AD1162+AJ1162+AP1162</f>
        <v>0</v>
      </c>
      <c r="AW1162" s="600"/>
      <c r="AX1162" s="630">
        <f>AF1162+AL1162+AR1162</f>
        <v>0</v>
      </c>
      <c r="AY1162" s="631"/>
      <c r="AZ1162" s="595">
        <f>IF(AV1162=0,0,(AX1162/AV1162)*100)</f>
        <v>0</v>
      </c>
      <c r="BA1162" s="596"/>
      <c r="BB1162" s="542"/>
      <c r="BC1162" s="580"/>
      <c r="BD1162" s="584"/>
      <c r="BE1162" s="585"/>
      <c r="BF1162" s="595">
        <f>IF(BB1162=0,0,(BD1162/BB1162)*100)</f>
        <v>0</v>
      </c>
      <c r="BG1162" s="596"/>
      <c r="BH1162" s="599">
        <f>AV1162+BB1162</f>
        <v>0</v>
      </c>
      <c r="BI1162" s="600"/>
      <c r="BJ1162" s="630">
        <f>AX1162+BD1162</f>
        <v>0</v>
      </c>
      <c r="BK1162" s="631"/>
      <c r="BL1162" s="595">
        <f>IF(BH1162=0,0,(BJ1162/BH1162)*100)</f>
        <v>0</v>
      </c>
      <c r="BM1162" s="596"/>
      <c r="BN1162" s="656">
        <f>(AF1162*2)+(AL1162*2)+(AR1162*3)+BD1162</f>
        <v>0</v>
      </c>
      <c r="BO1162" s="657"/>
      <c r="BP1162" s="658"/>
      <c r="BQ1162" s="676">
        <f t="shared" ref="BQ1162" si="1121">IF(BS1162=0,0,50*BR1162/BS1162)</f>
        <v>0</v>
      </c>
      <c r="BR1162" s="662">
        <f t="shared" ref="BR1162" si="1122">(BN1162*BU$1132)+(N1162*BU$1133)+(Z1162*BU$11134)+(R1162*BU$1135)+(X1162*BU$1136)+(AB1162*BU$1137)+(V1162*BU$1142)</f>
        <v>0</v>
      </c>
      <c r="BS1162" s="662">
        <f t="shared" ref="BS1162" si="1123">((BB1162-BD1162)*BU$1139)+((AV1162-AX1162)*BU$1138)+(H1162*BU$1140)+(P1162*BU$1141)</f>
        <v>0</v>
      </c>
      <c r="BT1162" s="15"/>
      <c r="BU1162" s="15"/>
      <c r="BV1162" s="95"/>
    </row>
    <row r="1163" spans="1:74" ht="21.75" customHeight="1" x14ac:dyDescent="0.25">
      <c r="A1163" s="95"/>
      <c r="B1163" s="571"/>
      <c r="C1163" s="642" t="str">
        <f>IF(ROSTER!D$38="","",ROSTER!D$38)</f>
        <v/>
      </c>
      <c r="D1163" s="643"/>
      <c r="E1163" s="575"/>
      <c r="F1163" s="577"/>
      <c r="G1163" s="583"/>
      <c r="H1163" s="579"/>
      <c r="I1163" s="545"/>
      <c r="J1163" s="544"/>
      <c r="K1163" s="581"/>
      <c r="L1163" s="586"/>
      <c r="M1163" s="587"/>
      <c r="N1163" s="592" t="s">
        <v>16</v>
      </c>
      <c r="O1163" s="603"/>
      <c r="P1163" s="544"/>
      <c r="Q1163" s="581"/>
      <c r="R1163" s="586"/>
      <c r="S1163" s="587"/>
      <c r="T1163" s="592" t="s">
        <v>16</v>
      </c>
      <c r="U1163" s="592"/>
      <c r="V1163" s="544"/>
      <c r="W1163" s="545"/>
      <c r="X1163" s="594"/>
      <c r="Y1163" s="545"/>
      <c r="Z1163" s="544"/>
      <c r="AA1163" s="545"/>
      <c r="AB1163" s="544"/>
      <c r="AC1163" s="545"/>
      <c r="AD1163" s="544"/>
      <c r="AE1163" s="581"/>
      <c r="AF1163" s="586"/>
      <c r="AG1163" s="587"/>
      <c r="AH1163" s="626"/>
      <c r="AI1163" s="627"/>
      <c r="AJ1163" s="544"/>
      <c r="AK1163" s="581"/>
      <c r="AL1163" s="586"/>
      <c r="AM1163" s="587"/>
      <c r="AN1163" s="626"/>
      <c r="AO1163" s="627"/>
      <c r="AP1163" s="544"/>
      <c r="AQ1163" s="581"/>
      <c r="AR1163" s="586"/>
      <c r="AS1163" s="587"/>
      <c r="AT1163" s="626"/>
      <c r="AU1163" s="627"/>
      <c r="AV1163" s="628"/>
      <c r="AW1163" s="629"/>
      <c r="AX1163" s="632"/>
      <c r="AY1163" s="633"/>
      <c r="AZ1163" s="626"/>
      <c r="BA1163" s="627"/>
      <c r="BB1163" s="544"/>
      <c r="BC1163" s="581"/>
      <c r="BD1163" s="586"/>
      <c r="BE1163" s="587"/>
      <c r="BF1163" s="626"/>
      <c r="BG1163" s="627"/>
      <c r="BH1163" s="628"/>
      <c r="BI1163" s="629"/>
      <c r="BJ1163" s="632"/>
      <c r="BK1163" s="633"/>
      <c r="BL1163" s="626"/>
      <c r="BM1163" s="627"/>
      <c r="BN1163" s="678"/>
      <c r="BO1163" s="679"/>
      <c r="BP1163" s="680"/>
      <c r="BQ1163" s="677"/>
      <c r="BR1163" s="663"/>
      <c r="BS1163" s="663"/>
      <c r="BT1163" s="15"/>
      <c r="BU1163" s="15"/>
      <c r="BV1163" s="95"/>
    </row>
    <row r="1164" spans="1:74" ht="21.75" customHeight="1" x14ac:dyDescent="0.25">
      <c r="A1164" s="95"/>
      <c r="B1164" s="570" t="str">
        <f>IF(ROSTER!B$40="","",ROSTER!B$40)</f>
        <v/>
      </c>
      <c r="C1164" s="572" t="str">
        <f>IF(ROSTER!C$40="","",ROSTER!C$40)</f>
        <v/>
      </c>
      <c r="D1164" s="573"/>
      <c r="E1164" s="574"/>
      <c r="F1164" s="576">
        <f>IF(E1164="y",1,IF(E1164="S",1,0))</f>
        <v>0</v>
      </c>
      <c r="G1164" s="582">
        <f>IF(E1164="S",1,0)</f>
        <v>0</v>
      </c>
      <c r="H1164" s="578"/>
      <c r="I1164" s="543"/>
      <c r="J1164" s="542"/>
      <c r="K1164" s="580"/>
      <c r="L1164" s="584"/>
      <c r="M1164" s="585"/>
      <c r="N1164" s="588">
        <f>L1164+J1164</f>
        <v>0</v>
      </c>
      <c r="O1164" s="589"/>
      <c r="P1164" s="542"/>
      <c r="Q1164" s="580"/>
      <c r="R1164" s="584"/>
      <c r="S1164" s="585"/>
      <c r="T1164" s="588">
        <f>R1164-P1164</f>
        <v>0</v>
      </c>
      <c r="U1164" s="588"/>
      <c r="V1164" s="542"/>
      <c r="W1164" s="543"/>
      <c r="X1164" s="593"/>
      <c r="Y1164" s="543"/>
      <c r="Z1164" s="542"/>
      <c r="AA1164" s="543"/>
      <c r="AB1164" s="542"/>
      <c r="AC1164" s="543"/>
      <c r="AD1164" s="542"/>
      <c r="AE1164" s="580"/>
      <c r="AF1164" s="584"/>
      <c r="AG1164" s="585"/>
      <c r="AH1164" s="595">
        <f>IF(AD1164=0,0,(AF1164/AD1164)*100)</f>
        <v>0</v>
      </c>
      <c r="AI1164" s="596"/>
      <c r="AJ1164" s="542"/>
      <c r="AK1164" s="580"/>
      <c r="AL1164" s="584"/>
      <c r="AM1164" s="585"/>
      <c r="AN1164" s="595">
        <f>IF(AJ1164=0,0,(AL1164/AJ1164)*100)</f>
        <v>0</v>
      </c>
      <c r="AO1164" s="596"/>
      <c r="AP1164" s="542"/>
      <c r="AQ1164" s="580"/>
      <c r="AR1164" s="584"/>
      <c r="AS1164" s="585"/>
      <c r="AT1164" s="595">
        <f>IF(AP1164=0,0,(AR1164/AP1164)*100)</f>
        <v>0</v>
      </c>
      <c r="AU1164" s="596"/>
      <c r="AV1164" s="599">
        <f>AD1164+AJ1164+AP1164</f>
        <v>0</v>
      </c>
      <c r="AW1164" s="600"/>
      <c r="AX1164" s="630">
        <f>AF1164+AL1164+AR1164</f>
        <v>0</v>
      </c>
      <c r="AY1164" s="631"/>
      <c r="AZ1164" s="595">
        <f>IF(AV1164=0,0,(AX1164/AV1164)*100)</f>
        <v>0</v>
      </c>
      <c r="BA1164" s="596"/>
      <c r="BB1164" s="542"/>
      <c r="BC1164" s="580"/>
      <c r="BD1164" s="584"/>
      <c r="BE1164" s="585"/>
      <c r="BF1164" s="595">
        <f>IF(BB1164=0,0,(BD1164/BB1164)*100)</f>
        <v>0</v>
      </c>
      <c r="BG1164" s="596"/>
      <c r="BH1164" s="599">
        <f>AV1164+BB1164</f>
        <v>0</v>
      </c>
      <c r="BI1164" s="600"/>
      <c r="BJ1164" s="630">
        <f>AX1164+BD1164</f>
        <v>0</v>
      </c>
      <c r="BK1164" s="631"/>
      <c r="BL1164" s="595">
        <f>IF(BH1164=0,0,(BJ1164/BH1164)*100)</f>
        <v>0</v>
      </c>
      <c r="BM1164" s="596"/>
      <c r="BN1164" s="656">
        <f>(AF1164*2)+(AL1164*2)+(AR1164*3)+BD1164</f>
        <v>0</v>
      </c>
      <c r="BO1164" s="657"/>
      <c r="BP1164" s="658"/>
      <c r="BQ1164" s="676">
        <f t="shared" ref="BQ1164" si="1124">IF(BS1164=0,0,50*BR1164/BS1164)</f>
        <v>0</v>
      </c>
      <c r="BR1164" s="662">
        <f t="shared" ref="BR1164" si="1125">(BN1164*BU$1132)+(N1164*BU$1133)+(Z1164*BU$11134)+(R1164*BU$1135)+(X1164*BU$1136)+(AB1164*BU$1137)+(V1164*BU$1142)</f>
        <v>0</v>
      </c>
      <c r="BS1164" s="662">
        <f t="shared" ref="BS1164" si="1126">((BB1164-BD1164)*BU$1139)+((AV1164-AX1164)*BU$1138)+(H1164*BU$1140)+(P1164*BU$1141)</f>
        <v>0</v>
      </c>
      <c r="BT1164" s="15"/>
      <c r="BU1164" s="15"/>
      <c r="BV1164" s="95"/>
    </row>
    <row r="1165" spans="1:74" ht="21.75" customHeight="1" x14ac:dyDescent="0.25">
      <c r="A1165" s="95"/>
      <c r="B1165" s="571"/>
      <c r="C1165" s="642" t="str">
        <f>IF(ROSTER!D$40="","",ROSTER!D$40)</f>
        <v/>
      </c>
      <c r="D1165" s="643"/>
      <c r="E1165" s="575"/>
      <c r="F1165" s="577"/>
      <c r="G1165" s="583"/>
      <c r="H1165" s="579"/>
      <c r="I1165" s="545"/>
      <c r="J1165" s="544"/>
      <c r="K1165" s="581"/>
      <c r="L1165" s="586"/>
      <c r="M1165" s="587"/>
      <c r="N1165" s="592" t="s">
        <v>16</v>
      </c>
      <c r="O1165" s="603"/>
      <c r="P1165" s="544"/>
      <c r="Q1165" s="581"/>
      <c r="R1165" s="586"/>
      <c r="S1165" s="587"/>
      <c r="T1165" s="592" t="s">
        <v>16</v>
      </c>
      <c r="U1165" s="592"/>
      <c r="V1165" s="544"/>
      <c r="W1165" s="545"/>
      <c r="X1165" s="594"/>
      <c r="Y1165" s="545"/>
      <c r="Z1165" s="544"/>
      <c r="AA1165" s="545"/>
      <c r="AB1165" s="544"/>
      <c r="AC1165" s="545"/>
      <c r="AD1165" s="544"/>
      <c r="AE1165" s="581"/>
      <c r="AF1165" s="586"/>
      <c r="AG1165" s="587"/>
      <c r="AH1165" s="626"/>
      <c r="AI1165" s="627"/>
      <c r="AJ1165" s="544"/>
      <c r="AK1165" s="581"/>
      <c r="AL1165" s="586"/>
      <c r="AM1165" s="587"/>
      <c r="AN1165" s="626"/>
      <c r="AO1165" s="627"/>
      <c r="AP1165" s="544"/>
      <c r="AQ1165" s="581"/>
      <c r="AR1165" s="586"/>
      <c r="AS1165" s="587"/>
      <c r="AT1165" s="626"/>
      <c r="AU1165" s="627"/>
      <c r="AV1165" s="628"/>
      <c r="AW1165" s="629"/>
      <c r="AX1165" s="632"/>
      <c r="AY1165" s="633"/>
      <c r="AZ1165" s="626"/>
      <c r="BA1165" s="627"/>
      <c r="BB1165" s="544"/>
      <c r="BC1165" s="581"/>
      <c r="BD1165" s="586"/>
      <c r="BE1165" s="587"/>
      <c r="BF1165" s="626"/>
      <c r="BG1165" s="627"/>
      <c r="BH1165" s="628"/>
      <c r="BI1165" s="629"/>
      <c r="BJ1165" s="632"/>
      <c r="BK1165" s="633"/>
      <c r="BL1165" s="626"/>
      <c r="BM1165" s="627"/>
      <c r="BN1165" s="678"/>
      <c r="BO1165" s="679"/>
      <c r="BP1165" s="680"/>
      <c r="BQ1165" s="677"/>
      <c r="BR1165" s="663"/>
      <c r="BS1165" s="663"/>
      <c r="BT1165" s="15"/>
      <c r="BU1165" s="15"/>
      <c r="BV1165" s="95"/>
    </row>
    <row r="1166" spans="1:74" ht="21.75" customHeight="1" x14ac:dyDescent="0.25">
      <c r="A1166" s="95"/>
      <c r="B1166" s="570" t="str">
        <f>IF(ROSTER!B$42="","",ROSTER!B$42)</f>
        <v/>
      </c>
      <c r="C1166" s="572" t="str">
        <f>IF(ROSTER!C$42="","",ROSTER!C$42)</f>
        <v/>
      </c>
      <c r="D1166" s="573"/>
      <c r="E1166" s="574"/>
      <c r="F1166" s="576">
        <f>IF(E1166="y",1,IF(E1166="S",1,0))</f>
        <v>0</v>
      </c>
      <c r="G1166" s="582">
        <f>IF(E1166="S",1,0)</f>
        <v>0</v>
      </c>
      <c r="H1166" s="578"/>
      <c r="I1166" s="543"/>
      <c r="J1166" s="542"/>
      <c r="K1166" s="580"/>
      <c r="L1166" s="584"/>
      <c r="M1166" s="585"/>
      <c r="N1166" s="588">
        <f>L1166+J1166</f>
        <v>0</v>
      </c>
      <c r="O1166" s="589"/>
      <c r="P1166" s="542"/>
      <c r="Q1166" s="580"/>
      <c r="R1166" s="584"/>
      <c r="S1166" s="585"/>
      <c r="T1166" s="588">
        <f>R1166-P1166</f>
        <v>0</v>
      </c>
      <c r="U1166" s="588"/>
      <c r="V1166" s="542"/>
      <c r="W1166" s="543"/>
      <c r="X1166" s="593"/>
      <c r="Y1166" s="543"/>
      <c r="Z1166" s="542"/>
      <c r="AA1166" s="543"/>
      <c r="AB1166" s="542"/>
      <c r="AC1166" s="543"/>
      <c r="AD1166" s="542"/>
      <c r="AE1166" s="580"/>
      <c r="AF1166" s="584"/>
      <c r="AG1166" s="585"/>
      <c r="AH1166" s="595">
        <f>IF(AD1166=0,0,(AF1166/AD1166)*100)</f>
        <v>0</v>
      </c>
      <c r="AI1166" s="596"/>
      <c r="AJ1166" s="542"/>
      <c r="AK1166" s="580"/>
      <c r="AL1166" s="584"/>
      <c r="AM1166" s="585"/>
      <c r="AN1166" s="595">
        <f>IF(AJ1166=0,0,(AL1166/AJ1166)*100)</f>
        <v>0</v>
      </c>
      <c r="AO1166" s="596"/>
      <c r="AP1166" s="542"/>
      <c r="AQ1166" s="580"/>
      <c r="AR1166" s="584"/>
      <c r="AS1166" s="585"/>
      <c r="AT1166" s="595">
        <f>IF(AP1166=0,0,(AR1166/AP1166)*100)</f>
        <v>0</v>
      </c>
      <c r="AU1166" s="596"/>
      <c r="AV1166" s="599">
        <f>AD1166+AJ1166+AP1166</f>
        <v>0</v>
      </c>
      <c r="AW1166" s="600"/>
      <c r="AX1166" s="630">
        <f>AF1166+AL1166+AR1166</f>
        <v>0</v>
      </c>
      <c r="AY1166" s="631"/>
      <c r="AZ1166" s="595">
        <f>IF(AV1166=0,0,(AX1166/AV1166)*100)</f>
        <v>0</v>
      </c>
      <c r="BA1166" s="596"/>
      <c r="BB1166" s="542"/>
      <c r="BC1166" s="580"/>
      <c r="BD1166" s="584"/>
      <c r="BE1166" s="585"/>
      <c r="BF1166" s="595">
        <f>IF(BB1166=0,0,(BD1166/BB1166)*100)</f>
        <v>0</v>
      </c>
      <c r="BG1166" s="596"/>
      <c r="BH1166" s="599">
        <f>AV1166+BB1166</f>
        <v>0</v>
      </c>
      <c r="BI1166" s="600"/>
      <c r="BJ1166" s="630">
        <f>AX1166+BD1166</f>
        <v>0</v>
      </c>
      <c r="BK1166" s="631"/>
      <c r="BL1166" s="595">
        <f>IF(BH1166=0,0,(BJ1166/BH1166)*100)</f>
        <v>0</v>
      </c>
      <c r="BM1166" s="596"/>
      <c r="BN1166" s="656">
        <f>(AF1166*2)+(AL1166*2)+(AR1166*3)+BD1166</f>
        <v>0</v>
      </c>
      <c r="BO1166" s="657"/>
      <c r="BP1166" s="658"/>
      <c r="BQ1166" s="676">
        <f t="shared" ref="BQ1166" si="1127">IF(BS1166=0,0,50*BR1166/BS1166)</f>
        <v>0</v>
      </c>
      <c r="BR1166" s="662">
        <f t="shared" ref="BR1166" si="1128">(BN1166*BU$1132)+(N1166*BU$1133)+(Z1166*BU$11134)+(R1166*BU$1135)+(X1166*BU$1136)+(AB1166*BU$1137)+(V1166*BU$1142)</f>
        <v>0</v>
      </c>
      <c r="BS1166" s="662">
        <f t="shared" ref="BS1166" si="1129">((BB1166-BD1166)*BU$1139)+((AV1166-AX1166)*BU$1138)+(H1166*BU$1140)+(P1166*BU$1141)</f>
        <v>0</v>
      </c>
      <c r="BT1166" s="15"/>
      <c r="BU1166" s="15"/>
      <c r="BV1166" s="95"/>
    </row>
    <row r="1167" spans="1:74" ht="21.75" customHeight="1" x14ac:dyDescent="0.25">
      <c r="A1167" s="95"/>
      <c r="B1167" s="571"/>
      <c r="C1167" s="642" t="str">
        <f>IF(ROSTER!D$42="","",ROSTER!D$42)</f>
        <v/>
      </c>
      <c r="D1167" s="643"/>
      <c r="E1167" s="575"/>
      <c r="F1167" s="577"/>
      <c r="G1167" s="583"/>
      <c r="H1167" s="579"/>
      <c r="I1167" s="545"/>
      <c r="J1167" s="544"/>
      <c r="K1167" s="581"/>
      <c r="L1167" s="586"/>
      <c r="M1167" s="587"/>
      <c r="N1167" s="592" t="s">
        <v>16</v>
      </c>
      <c r="O1167" s="603"/>
      <c r="P1167" s="544"/>
      <c r="Q1167" s="581"/>
      <c r="R1167" s="586"/>
      <c r="S1167" s="587"/>
      <c r="T1167" s="592" t="s">
        <v>16</v>
      </c>
      <c r="U1167" s="592"/>
      <c r="V1167" s="544"/>
      <c r="W1167" s="545"/>
      <c r="X1167" s="594"/>
      <c r="Y1167" s="545"/>
      <c r="Z1167" s="544"/>
      <c r="AA1167" s="545"/>
      <c r="AB1167" s="544"/>
      <c r="AC1167" s="545"/>
      <c r="AD1167" s="544"/>
      <c r="AE1167" s="581"/>
      <c r="AF1167" s="586"/>
      <c r="AG1167" s="587"/>
      <c r="AH1167" s="626"/>
      <c r="AI1167" s="627"/>
      <c r="AJ1167" s="544"/>
      <c r="AK1167" s="581"/>
      <c r="AL1167" s="586"/>
      <c r="AM1167" s="587"/>
      <c r="AN1167" s="626"/>
      <c r="AO1167" s="627"/>
      <c r="AP1167" s="544"/>
      <c r="AQ1167" s="581"/>
      <c r="AR1167" s="586"/>
      <c r="AS1167" s="587"/>
      <c r="AT1167" s="626"/>
      <c r="AU1167" s="627"/>
      <c r="AV1167" s="628"/>
      <c r="AW1167" s="629"/>
      <c r="AX1167" s="632"/>
      <c r="AY1167" s="633"/>
      <c r="AZ1167" s="626"/>
      <c r="BA1167" s="627"/>
      <c r="BB1167" s="544"/>
      <c r="BC1167" s="581"/>
      <c r="BD1167" s="586"/>
      <c r="BE1167" s="587"/>
      <c r="BF1167" s="626"/>
      <c r="BG1167" s="627"/>
      <c r="BH1167" s="628"/>
      <c r="BI1167" s="629"/>
      <c r="BJ1167" s="632"/>
      <c r="BK1167" s="633"/>
      <c r="BL1167" s="626"/>
      <c r="BM1167" s="627"/>
      <c r="BN1167" s="678"/>
      <c r="BO1167" s="679"/>
      <c r="BP1167" s="680"/>
      <c r="BQ1167" s="677"/>
      <c r="BR1167" s="663"/>
      <c r="BS1167" s="663"/>
      <c r="BT1167" s="15"/>
      <c r="BU1167" s="15"/>
      <c r="BV1167" s="95"/>
    </row>
    <row r="1168" spans="1:74" ht="21.75" customHeight="1" x14ac:dyDescent="0.25">
      <c r="A1168" s="95"/>
      <c r="B1168" s="570" t="str">
        <f>IF(ROSTER!B$44="","",ROSTER!B$44)</f>
        <v/>
      </c>
      <c r="C1168" s="572" t="str">
        <f>IF(ROSTER!C$44="","",ROSTER!C$44)</f>
        <v/>
      </c>
      <c r="D1168" s="573"/>
      <c r="E1168" s="574"/>
      <c r="F1168" s="576">
        <f>IF(E1168="y",1,IF(E1168="S",1,0))</f>
        <v>0</v>
      </c>
      <c r="G1168" s="582">
        <f>IF(E1168="S",1,0)</f>
        <v>0</v>
      </c>
      <c r="H1168" s="578"/>
      <c r="I1168" s="543"/>
      <c r="J1168" s="542"/>
      <c r="K1168" s="580"/>
      <c r="L1168" s="584"/>
      <c r="M1168" s="585"/>
      <c r="N1168" s="588">
        <f>L1168+J1168</f>
        <v>0</v>
      </c>
      <c r="O1168" s="589"/>
      <c r="P1168" s="542"/>
      <c r="Q1168" s="580"/>
      <c r="R1168" s="584"/>
      <c r="S1168" s="585"/>
      <c r="T1168" s="588">
        <f>R1168-P1168</f>
        <v>0</v>
      </c>
      <c r="U1168" s="588"/>
      <c r="V1168" s="542"/>
      <c r="W1168" s="543"/>
      <c r="X1168" s="593"/>
      <c r="Y1168" s="543"/>
      <c r="Z1168" s="542"/>
      <c r="AA1168" s="543"/>
      <c r="AB1168" s="542"/>
      <c r="AC1168" s="543"/>
      <c r="AD1168" s="542"/>
      <c r="AE1168" s="580"/>
      <c r="AF1168" s="584"/>
      <c r="AG1168" s="585"/>
      <c r="AH1168" s="595">
        <f>IF(AD1168=0,0,(AF1168/AD1168)*100)</f>
        <v>0</v>
      </c>
      <c r="AI1168" s="596"/>
      <c r="AJ1168" s="542"/>
      <c r="AK1168" s="580"/>
      <c r="AL1168" s="584"/>
      <c r="AM1168" s="585"/>
      <c r="AN1168" s="595">
        <f>IF(AJ1168=0,0,(AL1168/AJ1168)*100)</f>
        <v>0</v>
      </c>
      <c r="AO1168" s="596"/>
      <c r="AP1168" s="542"/>
      <c r="AQ1168" s="580"/>
      <c r="AR1168" s="584"/>
      <c r="AS1168" s="585"/>
      <c r="AT1168" s="595">
        <f>IF(AP1168=0,0,(AR1168/AP1168)*100)</f>
        <v>0</v>
      </c>
      <c r="AU1168" s="596"/>
      <c r="AV1168" s="599">
        <f>AD1168+AJ1168+AP1168</f>
        <v>0</v>
      </c>
      <c r="AW1168" s="600"/>
      <c r="AX1168" s="630">
        <f>AF1168+AL1168+AR1168</f>
        <v>0</v>
      </c>
      <c r="AY1168" s="631"/>
      <c r="AZ1168" s="595">
        <f>IF(AV1168=0,0,(AX1168/AV1168)*100)</f>
        <v>0</v>
      </c>
      <c r="BA1168" s="596"/>
      <c r="BB1168" s="542"/>
      <c r="BC1168" s="580"/>
      <c r="BD1168" s="584"/>
      <c r="BE1168" s="585"/>
      <c r="BF1168" s="595">
        <f>IF(BB1168=0,0,(BD1168/BB1168)*100)</f>
        <v>0</v>
      </c>
      <c r="BG1168" s="596"/>
      <c r="BH1168" s="599">
        <f>AV1168+BB1168</f>
        <v>0</v>
      </c>
      <c r="BI1168" s="600"/>
      <c r="BJ1168" s="630">
        <f>AX1168+BD1168</f>
        <v>0</v>
      </c>
      <c r="BK1168" s="631"/>
      <c r="BL1168" s="595">
        <f>IF(BH1168=0,0,(BJ1168/BH1168)*100)</f>
        <v>0</v>
      </c>
      <c r="BM1168" s="596"/>
      <c r="BN1168" s="656">
        <f>(AF1168*2)+(AL1168*2)+(AR1168*3)+BD1168</f>
        <v>0</v>
      </c>
      <c r="BO1168" s="657"/>
      <c r="BP1168" s="658"/>
      <c r="BQ1168" s="676">
        <f t="shared" ref="BQ1168" si="1130">IF(BS1168=0,0,50*BR1168/BS1168)</f>
        <v>0</v>
      </c>
      <c r="BR1168" s="662">
        <f t="shared" ref="BR1168" si="1131">(BN1168*BU$1132)+(N1168*BU$1133)+(Z1168*BU$11134)+(R1168*BU$1135)+(X1168*BU$1136)+(AB1168*BU$1137)+(V1168*BU$1142)</f>
        <v>0</v>
      </c>
      <c r="BS1168" s="662">
        <f t="shared" ref="BS1168" si="1132">((BB1168-BD1168)*BU$1139)+((AV1168-AX1168)*BU$1138)+(H1168*BU$1140)+(P1168*BU$1141)</f>
        <v>0</v>
      </c>
      <c r="BT1168" s="15"/>
      <c r="BU1168" s="15"/>
      <c r="BV1168" s="95"/>
    </row>
    <row r="1169" spans="1:77" ht="21.75" customHeight="1" x14ac:dyDescent="0.25">
      <c r="A1169" s="95"/>
      <c r="B1169" s="571"/>
      <c r="C1169" s="642" t="str">
        <f>IF(ROSTER!D$44="","",ROSTER!D$44)</f>
        <v/>
      </c>
      <c r="D1169" s="643"/>
      <c r="E1169" s="575"/>
      <c r="F1169" s="577"/>
      <c r="G1169" s="583"/>
      <c r="H1169" s="579"/>
      <c r="I1169" s="545"/>
      <c r="J1169" s="544"/>
      <c r="K1169" s="581"/>
      <c r="L1169" s="586"/>
      <c r="M1169" s="587"/>
      <c r="N1169" s="592" t="s">
        <v>16</v>
      </c>
      <c r="O1169" s="603"/>
      <c r="P1169" s="544"/>
      <c r="Q1169" s="581"/>
      <c r="R1169" s="586"/>
      <c r="S1169" s="587"/>
      <c r="T1169" s="592" t="s">
        <v>16</v>
      </c>
      <c r="U1169" s="592"/>
      <c r="V1169" s="544"/>
      <c r="W1169" s="545"/>
      <c r="X1169" s="594"/>
      <c r="Y1169" s="545"/>
      <c r="Z1169" s="544"/>
      <c r="AA1169" s="545"/>
      <c r="AB1169" s="544"/>
      <c r="AC1169" s="545"/>
      <c r="AD1169" s="544"/>
      <c r="AE1169" s="581"/>
      <c r="AF1169" s="586"/>
      <c r="AG1169" s="587"/>
      <c r="AH1169" s="626"/>
      <c r="AI1169" s="627"/>
      <c r="AJ1169" s="544"/>
      <c r="AK1169" s="581"/>
      <c r="AL1169" s="586"/>
      <c r="AM1169" s="587"/>
      <c r="AN1169" s="626"/>
      <c r="AO1169" s="627"/>
      <c r="AP1169" s="544"/>
      <c r="AQ1169" s="581"/>
      <c r="AR1169" s="586"/>
      <c r="AS1169" s="587"/>
      <c r="AT1169" s="626"/>
      <c r="AU1169" s="627"/>
      <c r="AV1169" s="628"/>
      <c r="AW1169" s="629"/>
      <c r="AX1169" s="632"/>
      <c r="AY1169" s="633"/>
      <c r="AZ1169" s="626"/>
      <c r="BA1169" s="627"/>
      <c r="BB1169" s="544"/>
      <c r="BC1169" s="581"/>
      <c r="BD1169" s="586"/>
      <c r="BE1169" s="587"/>
      <c r="BF1169" s="626"/>
      <c r="BG1169" s="627"/>
      <c r="BH1169" s="628"/>
      <c r="BI1169" s="629"/>
      <c r="BJ1169" s="632"/>
      <c r="BK1169" s="633"/>
      <c r="BL1169" s="626"/>
      <c r="BM1169" s="627"/>
      <c r="BN1169" s="678"/>
      <c r="BO1169" s="679"/>
      <c r="BP1169" s="680"/>
      <c r="BQ1169" s="677"/>
      <c r="BR1169" s="663"/>
      <c r="BS1169" s="663"/>
      <c r="BT1169" s="15"/>
      <c r="BU1169" s="15"/>
      <c r="BV1169" s="95"/>
    </row>
    <row r="1170" spans="1:77" ht="21.75" customHeight="1" x14ac:dyDescent="0.25">
      <c r="A1170" s="95"/>
      <c r="B1170" s="570" t="str">
        <f>IF(ROSTER!B$46="","",ROSTER!B$46)</f>
        <v/>
      </c>
      <c r="C1170" s="572" t="str">
        <f>IF(ROSTER!C$46="","",ROSTER!C$46)</f>
        <v/>
      </c>
      <c r="D1170" s="573"/>
      <c r="E1170" s="574"/>
      <c r="F1170" s="576">
        <f>IF(E1170="y",1,IF(E1170="S",1,0))</f>
        <v>0</v>
      </c>
      <c r="G1170" s="582">
        <f>IF(E1170="S",1,0)</f>
        <v>0</v>
      </c>
      <c r="H1170" s="578"/>
      <c r="I1170" s="543"/>
      <c r="J1170" s="542"/>
      <c r="K1170" s="580"/>
      <c r="L1170" s="584"/>
      <c r="M1170" s="585"/>
      <c r="N1170" s="588">
        <f>L1170+J1170</f>
        <v>0</v>
      </c>
      <c r="O1170" s="589"/>
      <c r="P1170" s="542"/>
      <c r="Q1170" s="580"/>
      <c r="R1170" s="584"/>
      <c r="S1170" s="585"/>
      <c r="T1170" s="588">
        <f>R1170-P1170</f>
        <v>0</v>
      </c>
      <c r="U1170" s="588"/>
      <c r="V1170" s="542"/>
      <c r="W1170" s="543"/>
      <c r="X1170" s="593"/>
      <c r="Y1170" s="543"/>
      <c r="Z1170" s="542"/>
      <c r="AA1170" s="543"/>
      <c r="AB1170" s="542"/>
      <c r="AC1170" s="543"/>
      <c r="AD1170" s="542"/>
      <c r="AE1170" s="580"/>
      <c r="AF1170" s="584"/>
      <c r="AG1170" s="585"/>
      <c r="AH1170" s="595">
        <f>IF(AD1170=0,0,(AF1170/AD1170)*100)</f>
        <v>0</v>
      </c>
      <c r="AI1170" s="596"/>
      <c r="AJ1170" s="542"/>
      <c r="AK1170" s="580"/>
      <c r="AL1170" s="584"/>
      <c r="AM1170" s="585"/>
      <c r="AN1170" s="595">
        <f>IF(AJ1170=0,0,(AL1170/AJ1170)*100)</f>
        <v>0</v>
      </c>
      <c r="AO1170" s="596"/>
      <c r="AP1170" s="542"/>
      <c r="AQ1170" s="580"/>
      <c r="AR1170" s="584"/>
      <c r="AS1170" s="585"/>
      <c r="AT1170" s="595">
        <f>IF(AP1170=0,0,(AR1170/AP1170)*100)</f>
        <v>0</v>
      </c>
      <c r="AU1170" s="596"/>
      <c r="AV1170" s="599">
        <f>AD1170+AJ1170+AP1170</f>
        <v>0</v>
      </c>
      <c r="AW1170" s="600"/>
      <c r="AX1170" s="630">
        <f>AF1170+AL1170+AR1170</f>
        <v>0</v>
      </c>
      <c r="AY1170" s="631"/>
      <c r="AZ1170" s="595">
        <f>IF(AV1170=0,0,(AX1170/AV1170)*100)</f>
        <v>0</v>
      </c>
      <c r="BA1170" s="596"/>
      <c r="BB1170" s="542"/>
      <c r="BC1170" s="580"/>
      <c r="BD1170" s="584"/>
      <c r="BE1170" s="585"/>
      <c r="BF1170" s="595">
        <f>IF(BB1170=0,0,(BD1170/BB1170)*100)</f>
        <v>0</v>
      </c>
      <c r="BG1170" s="596"/>
      <c r="BH1170" s="599">
        <f>AV1170+BB1170</f>
        <v>0</v>
      </c>
      <c r="BI1170" s="600"/>
      <c r="BJ1170" s="630">
        <f>AX1170+BD1170</f>
        <v>0</v>
      </c>
      <c r="BK1170" s="631"/>
      <c r="BL1170" s="595">
        <f>IF(BH1170=0,0,(BJ1170/BH1170)*100)</f>
        <v>0</v>
      </c>
      <c r="BM1170" s="596"/>
      <c r="BN1170" s="656">
        <f>(AF1170*2)+(AL1170*2)+(AR1170*3)+BD1170</f>
        <v>0</v>
      </c>
      <c r="BO1170" s="657"/>
      <c r="BP1170" s="658"/>
      <c r="BQ1170" s="676">
        <f t="shared" ref="BQ1170" si="1133">IF(BS1170=0,0,50*BR1170/BS1170)</f>
        <v>0</v>
      </c>
      <c r="BR1170" s="662">
        <f t="shared" ref="BR1170" si="1134">(BN1170*BU$1132)+(N1170*BU$1133)+(Z1170*BU$11134)+(R1170*BU$1135)+(X1170*BU$1136)+(AB1170*BU$1137)+(V1170*BU$1142)</f>
        <v>0</v>
      </c>
      <c r="BS1170" s="662">
        <f t="shared" ref="BS1170" si="1135">((BB1170-BD1170)*BU$1139)+((AV1170-AX1170)*BU$1138)+(H1170*BU$1140)+(P1170*BU$1141)</f>
        <v>0</v>
      </c>
      <c r="BT1170" s="15"/>
      <c r="BU1170" s="15"/>
      <c r="BV1170" s="95"/>
    </row>
    <row r="1171" spans="1:77" ht="22.5" customHeight="1" thickBot="1" x14ac:dyDescent="0.3">
      <c r="A1171" s="95"/>
      <c r="B1171" s="571"/>
      <c r="C1171" s="642" t="str">
        <f>IF(ROSTER!D$46="","",ROSTER!D$46)</f>
        <v/>
      </c>
      <c r="D1171" s="643"/>
      <c r="E1171" s="575"/>
      <c r="F1171" s="577"/>
      <c r="G1171" s="583"/>
      <c r="H1171" s="579"/>
      <c r="I1171" s="545"/>
      <c r="J1171" s="544"/>
      <c r="K1171" s="581"/>
      <c r="L1171" s="586"/>
      <c r="M1171" s="587"/>
      <c r="N1171" s="590" t="s">
        <v>16</v>
      </c>
      <c r="O1171" s="591"/>
      <c r="P1171" s="544"/>
      <c r="Q1171" s="581"/>
      <c r="R1171" s="586"/>
      <c r="S1171" s="587"/>
      <c r="T1171" s="592" t="s">
        <v>16</v>
      </c>
      <c r="U1171" s="592"/>
      <c r="V1171" s="544"/>
      <c r="W1171" s="545"/>
      <c r="X1171" s="594"/>
      <c r="Y1171" s="545"/>
      <c r="Z1171" s="544"/>
      <c r="AA1171" s="545"/>
      <c r="AB1171" s="544"/>
      <c r="AC1171" s="545"/>
      <c r="AD1171" s="544"/>
      <c r="AE1171" s="581"/>
      <c r="AF1171" s="586"/>
      <c r="AG1171" s="587"/>
      <c r="AH1171" s="597"/>
      <c r="AI1171" s="598"/>
      <c r="AJ1171" s="544"/>
      <c r="AK1171" s="581"/>
      <c r="AL1171" s="586"/>
      <c r="AM1171" s="587"/>
      <c r="AN1171" s="597"/>
      <c r="AO1171" s="598"/>
      <c r="AP1171" s="544"/>
      <c r="AQ1171" s="581"/>
      <c r="AR1171" s="586"/>
      <c r="AS1171" s="587"/>
      <c r="AT1171" s="597"/>
      <c r="AU1171" s="598"/>
      <c r="AV1171" s="601"/>
      <c r="AW1171" s="602"/>
      <c r="AX1171" s="701"/>
      <c r="AY1171" s="702"/>
      <c r="AZ1171" s="597"/>
      <c r="BA1171" s="598"/>
      <c r="BB1171" s="544"/>
      <c r="BC1171" s="581"/>
      <c r="BD1171" s="586"/>
      <c r="BE1171" s="587"/>
      <c r="BF1171" s="597"/>
      <c r="BG1171" s="598"/>
      <c r="BH1171" s="601"/>
      <c r="BI1171" s="602"/>
      <c r="BJ1171" s="701"/>
      <c r="BK1171" s="702"/>
      <c r="BL1171" s="597"/>
      <c r="BM1171" s="598"/>
      <c r="BN1171" s="659"/>
      <c r="BO1171" s="660"/>
      <c r="BP1171" s="661"/>
      <c r="BQ1171" s="677"/>
      <c r="BR1171" s="663"/>
      <c r="BS1171" s="663"/>
      <c r="BT1171" s="15"/>
      <c r="BU1171" s="15"/>
      <c r="BV1171" s="95"/>
    </row>
    <row r="1172" spans="1:77" s="21" customFormat="1" ht="33.4" customHeight="1" x14ac:dyDescent="0.45">
      <c r="A1172" s="98"/>
      <c r="B1172" s="612"/>
      <c r="C1172" s="613"/>
      <c r="D1172" s="613" t="s">
        <v>10</v>
      </c>
      <c r="E1172" s="616"/>
      <c r="F1172" s="279"/>
      <c r="G1172" s="279"/>
      <c r="H1172" s="517">
        <f>SUM(H1132:I1171)</f>
        <v>0</v>
      </c>
      <c r="I1172" s="618"/>
      <c r="J1172" s="517">
        <f>SUM(J1132:K1171)</f>
        <v>0</v>
      </c>
      <c r="K1172" s="618"/>
      <c r="L1172" s="620">
        <f>SUM(L1132:M1171)</f>
        <v>0</v>
      </c>
      <c r="M1172" s="621"/>
      <c r="N1172" s="548">
        <f>L1172+J1172</f>
        <v>0</v>
      </c>
      <c r="O1172" s="518"/>
      <c r="P1172" s="620">
        <f>SUM(P1132:Q1171)</f>
        <v>0</v>
      </c>
      <c r="Q1172" s="618"/>
      <c r="R1172" s="620">
        <f>SUM(R1132:S1171)</f>
        <v>0</v>
      </c>
      <c r="S1172" s="621"/>
      <c r="T1172" s="548">
        <f>R1172-P1172</f>
        <v>0</v>
      </c>
      <c r="U1172" s="518"/>
      <c r="V1172" s="517">
        <f>SUM(V1132:W1171)</f>
        <v>0</v>
      </c>
      <c r="W1172" s="518"/>
      <c r="X1172" s="621">
        <f>SUM(X1132:Y1171)</f>
        <v>0</v>
      </c>
      <c r="Y1172" s="621"/>
      <c r="Z1172" s="517">
        <f>SUM(Z1132:AA1171)</f>
        <v>0</v>
      </c>
      <c r="AA1172" s="518"/>
      <c r="AB1172" s="517">
        <f>SUM(AB1132:AC1171)</f>
        <v>0</v>
      </c>
      <c r="AC1172" s="518"/>
      <c r="AD1172" s="621">
        <f>SUM(AD1132:AE1171)</f>
        <v>0</v>
      </c>
      <c r="AE1172" s="618"/>
      <c r="AF1172" s="620">
        <f>SUM(AF1132:AG1171)</f>
        <v>0</v>
      </c>
      <c r="AG1172" s="621"/>
      <c r="AH1172" s="548">
        <f>IF(AD1172=0,0,(AF1172/AD1172)*100)</f>
        <v>0</v>
      </c>
      <c r="AI1172" s="518"/>
      <c r="AJ1172" s="620">
        <f>SUM(AJ1132:AK1171)</f>
        <v>0</v>
      </c>
      <c r="AK1172" s="618"/>
      <c r="AL1172" s="620">
        <f>SUM(AL1132:AM1171)</f>
        <v>0</v>
      </c>
      <c r="AM1172" s="621"/>
      <c r="AN1172" s="548">
        <f>IF(AJ1172=0,0,(AL1172/AJ1172)*100)</f>
        <v>0</v>
      </c>
      <c r="AO1172" s="518"/>
      <c r="AP1172" s="620">
        <f>SUM(AP1132:AQ1171)</f>
        <v>0</v>
      </c>
      <c r="AQ1172" s="618"/>
      <c r="AR1172" s="620">
        <f>SUM(AR1132:AS1171)</f>
        <v>0</v>
      </c>
      <c r="AS1172" s="621"/>
      <c r="AT1172" s="548">
        <f>IF(AP1172=0,0,(AR1172/AP1172)*100)</f>
        <v>0</v>
      </c>
      <c r="AU1172" s="518"/>
      <c r="AV1172" s="517">
        <f>AD1172+AJ1172+AP1172</f>
        <v>0</v>
      </c>
      <c r="AW1172" s="618"/>
      <c r="AX1172" s="620">
        <f>AF1172+AL1172+AR1172</f>
        <v>0</v>
      </c>
      <c r="AY1172" s="624"/>
      <c r="AZ1172" s="548">
        <f>IF(AV1172=0,0,(AX1172/AV1172)*100)</f>
        <v>0</v>
      </c>
      <c r="BA1172" s="518"/>
      <c r="BB1172" s="620">
        <f>SUM(BB1132:BC1171)</f>
        <v>0</v>
      </c>
      <c r="BC1172" s="618"/>
      <c r="BD1172" s="620">
        <f>SUM(BD1132:BE1171)</f>
        <v>0</v>
      </c>
      <c r="BE1172" s="621"/>
      <c r="BF1172" s="548">
        <f>IF(BB1172=0,0,(BD1172/BB1172)*100)</f>
        <v>0</v>
      </c>
      <c r="BG1172" s="518"/>
      <c r="BH1172" s="517">
        <f>AV1172+BB1172</f>
        <v>0</v>
      </c>
      <c r="BI1172" s="618"/>
      <c r="BJ1172" s="620">
        <f>AX1172+BD1172</f>
        <v>0</v>
      </c>
      <c r="BK1172" s="624"/>
      <c r="BL1172" s="548">
        <f>IF(BH1172=0,0,(BJ1172/BH1172)*100)</f>
        <v>0</v>
      </c>
      <c r="BM1172" s="664"/>
      <c r="BN1172" s="666">
        <f>SUM(BN1132:BP1171)</f>
        <v>0</v>
      </c>
      <c r="BO1172" s="667"/>
      <c r="BP1172" s="668"/>
      <c r="BQ1172" s="681">
        <f>SUM(BQ1132:BQ1171)</f>
        <v>0</v>
      </c>
      <c r="BR1172" s="685">
        <f t="shared" ref="BR1172" si="1136">(BN1172*BU$1132)+(N1172*BU$1133)+(Z1172*BU$11134)+(R1172*BU$1135)+(X1172*BU$1136)+(AB1172*BU$1137)+(V1172*BU$1142)</f>
        <v>0</v>
      </c>
      <c r="BS1172" s="683">
        <f t="shared" ref="BS1172" si="1137">((BB1172-BD1172)*BU$1139)+((AV1172-AX1172)*BU$1138)+(H1172*BU$1140)+(P1172*BU$1141)</f>
        <v>0</v>
      </c>
      <c r="BT1172" s="20"/>
      <c r="BU1172" s="20"/>
      <c r="BV1172" s="98"/>
    </row>
    <row r="1173" spans="1:77" s="21" customFormat="1" ht="33.950000000000003" customHeight="1" thickBot="1" x14ac:dyDescent="0.5">
      <c r="A1173" s="98"/>
      <c r="B1173" s="614"/>
      <c r="C1173" s="615"/>
      <c r="D1173" s="615"/>
      <c r="E1173" s="617"/>
      <c r="F1173" s="280"/>
      <c r="G1173" s="280"/>
      <c r="H1173" s="519"/>
      <c r="I1173" s="619"/>
      <c r="J1173" s="519"/>
      <c r="K1173" s="619"/>
      <c r="L1173" s="622"/>
      <c r="M1173" s="623"/>
      <c r="N1173" s="549" t="s">
        <v>16</v>
      </c>
      <c r="O1173" s="520"/>
      <c r="P1173" s="622"/>
      <c r="Q1173" s="619"/>
      <c r="R1173" s="622"/>
      <c r="S1173" s="623"/>
      <c r="T1173" s="549" t="s">
        <v>16</v>
      </c>
      <c r="U1173" s="520"/>
      <c r="V1173" s="519"/>
      <c r="W1173" s="520"/>
      <c r="X1173" s="623"/>
      <c r="Y1173" s="623"/>
      <c r="Z1173" s="519"/>
      <c r="AA1173" s="520"/>
      <c r="AB1173" s="519"/>
      <c r="AC1173" s="520"/>
      <c r="AD1173" s="623"/>
      <c r="AE1173" s="619"/>
      <c r="AF1173" s="622"/>
      <c r="AG1173" s="623"/>
      <c r="AH1173" s="549"/>
      <c r="AI1173" s="520"/>
      <c r="AJ1173" s="622"/>
      <c r="AK1173" s="619"/>
      <c r="AL1173" s="622"/>
      <c r="AM1173" s="623"/>
      <c r="AN1173" s="549"/>
      <c r="AO1173" s="520"/>
      <c r="AP1173" s="622"/>
      <c r="AQ1173" s="619"/>
      <c r="AR1173" s="622"/>
      <c r="AS1173" s="623"/>
      <c r="AT1173" s="549"/>
      <c r="AU1173" s="520"/>
      <c r="AV1173" s="519"/>
      <c r="AW1173" s="619"/>
      <c r="AX1173" s="622"/>
      <c r="AY1173" s="625"/>
      <c r="AZ1173" s="549"/>
      <c r="BA1173" s="520"/>
      <c r="BB1173" s="622"/>
      <c r="BC1173" s="619"/>
      <c r="BD1173" s="622"/>
      <c r="BE1173" s="623"/>
      <c r="BF1173" s="549"/>
      <c r="BG1173" s="520"/>
      <c r="BH1173" s="519"/>
      <c r="BI1173" s="619"/>
      <c r="BJ1173" s="622"/>
      <c r="BK1173" s="625"/>
      <c r="BL1173" s="549"/>
      <c r="BM1173" s="665"/>
      <c r="BN1173" s="669"/>
      <c r="BO1173" s="670"/>
      <c r="BP1173" s="671"/>
      <c r="BQ1173" s="682"/>
      <c r="BR1173" s="686"/>
      <c r="BS1173" s="684"/>
      <c r="BT1173" s="20"/>
      <c r="BU1173" s="20"/>
      <c r="BV1173" s="98"/>
    </row>
    <row r="1174" spans="1:77" s="21" customFormat="1" ht="33" customHeight="1" thickBot="1" x14ac:dyDescent="0.5">
      <c r="A1174" s="98"/>
      <c r="B1174" s="612"/>
      <c r="C1174" s="613"/>
      <c r="D1174" s="613" t="s">
        <v>13</v>
      </c>
      <c r="E1174" s="616"/>
      <c r="F1174" s="281"/>
      <c r="G1174" s="282"/>
      <c r="H1174" s="528"/>
      <c r="I1174" s="636"/>
      <c r="J1174" s="528"/>
      <c r="K1174" s="636"/>
      <c r="L1174" s="638"/>
      <c r="M1174" s="639"/>
      <c r="N1174" s="548">
        <f>J1174+L1174</f>
        <v>0</v>
      </c>
      <c r="O1174" s="518"/>
      <c r="P1174" s="638"/>
      <c r="Q1174" s="636"/>
      <c r="R1174" s="638"/>
      <c r="S1174" s="639"/>
      <c r="T1174" s="548">
        <f>R1174-P1174</f>
        <v>0</v>
      </c>
      <c r="U1174" s="518"/>
      <c r="V1174" s="528"/>
      <c r="W1174" s="529"/>
      <c r="X1174" s="528"/>
      <c r="Y1174" s="529"/>
      <c r="Z1174" s="528"/>
      <c r="AA1174" s="529"/>
      <c r="AB1174" s="528"/>
      <c r="AC1174" s="529"/>
      <c r="AD1174" s="639"/>
      <c r="AE1174" s="636"/>
      <c r="AF1174" s="638"/>
      <c r="AG1174" s="639"/>
      <c r="AH1174" s="548">
        <f>IF(AD1174=0,0,(AF1174/AD1174)*100)</f>
        <v>0</v>
      </c>
      <c r="AI1174" s="518"/>
      <c r="AJ1174" s="638"/>
      <c r="AK1174" s="636"/>
      <c r="AL1174" s="638"/>
      <c r="AM1174" s="639"/>
      <c r="AN1174" s="548">
        <f>IF(AJ1174=0,0,(AL1174/AJ1174)*100)</f>
        <v>0</v>
      </c>
      <c r="AO1174" s="518"/>
      <c r="AP1174" s="638"/>
      <c r="AQ1174" s="636"/>
      <c r="AR1174" s="638"/>
      <c r="AS1174" s="639"/>
      <c r="AT1174" s="548">
        <f>IF(AP1174=0,0,(AR1174/AP1174)*100)</f>
        <v>0</v>
      </c>
      <c r="AU1174" s="518"/>
      <c r="AV1174" s="517">
        <f>AD1174+AJ1174+AP1174</f>
        <v>0</v>
      </c>
      <c r="AW1174" s="618"/>
      <c r="AX1174" s="620">
        <f>AF1174+AL1174+AR1174</f>
        <v>0</v>
      </c>
      <c r="AY1174" s="624"/>
      <c r="AZ1174" s="548">
        <f>IF(AV1174=0,0,(AX1174/AV1174)*100)</f>
        <v>0</v>
      </c>
      <c r="BA1174" s="518"/>
      <c r="BB1174" s="638"/>
      <c r="BC1174" s="636"/>
      <c r="BD1174" s="638"/>
      <c r="BE1174" s="639"/>
      <c r="BF1174" s="548">
        <f>IF(BB1174=0,0,(BD1174/BB1174)*100)</f>
        <v>0</v>
      </c>
      <c r="BG1174" s="518"/>
      <c r="BH1174" s="517">
        <f>AV1174+BB1174</f>
        <v>0</v>
      </c>
      <c r="BI1174" s="618"/>
      <c r="BJ1174" s="620">
        <f>AX1174+BD1174</f>
        <v>0</v>
      </c>
      <c r="BK1174" s="624"/>
      <c r="BL1174" s="548">
        <f>IF(BH1174=0,0,(BJ1174/BH1174)*100)</f>
        <v>0</v>
      </c>
      <c r="BM1174" s="664"/>
      <c r="BN1174" s="693">
        <f>(AF1174*2)+(AL1174*2)+(AR1174*3)+BD1174</f>
        <v>0</v>
      </c>
      <c r="BO1174" s="694"/>
      <c r="BP1174" s="695"/>
      <c r="BQ1174" s="699"/>
      <c r="BR1174" s="283"/>
      <c r="BS1174" s="284"/>
      <c r="BT1174" s="20"/>
      <c r="BU1174" s="20"/>
      <c r="BV1174" s="98"/>
    </row>
    <row r="1175" spans="1:77" s="21" customFormat="1" ht="33.75" customHeight="1" thickBot="1" x14ac:dyDescent="0.5">
      <c r="A1175" s="98"/>
      <c r="B1175" s="285"/>
      <c r="C1175" s="286"/>
      <c r="D1175" s="634"/>
      <c r="E1175" s="635"/>
      <c r="F1175" s="287"/>
      <c r="G1175" s="287"/>
      <c r="H1175" s="530"/>
      <c r="I1175" s="637"/>
      <c r="J1175" s="530"/>
      <c r="K1175" s="637"/>
      <c r="L1175" s="640"/>
      <c r="M1175" s="641"/>
      <c r="N1175" s="549">
        <f>IF((N1172+N1174)=0,0,N1172/(N1172+N1174)*100)</f>
        <v>0</v>
      </c>
      <c r="O1175" s="520"/>
      <c r="P1175" s="640"/>
      <c r="Q1175" s="637"/>
      <c r="R1175" s="640"/>
      <c r="S1175" s="641"/>
      <c r="T1175" s="549"/>
      <c r="U1175" s="520"/>
      <c r="V1175" s="530"/>
      <c r="W1175" s="531"/>
      <c r="X1175" s="530"/>
      <c r="Y1175" s="531"/>
      <c r="Z1175" s="530"/>
      <c r="AA1175" s="531"/>
      <c r="AB1175" s="530"/>
      <c r="AC1175" s="531"/>
      <c r="AD1175" s="641"/>
      <c r="AE1175" s="637"/>
      <c r="AF1175" s="640"/>
      <c r="AG1175" s="641"/>
      <c r="AH1175" s="549"/>
      <c r="AI1175" s="520"/>
      <c r="AJ1175" s="640"/>
      <c r="AK1175" s="637"/>
      <c r="AL1175" s="640"/>
      <c r="AM1175" s="641"/>
      <c r="AN1175" s="549"/>
      <c r="AO1175" s="520"/>
      <c r="AP1175" s="640"/>
      <c r="AQ1175" s="637"/>
      <c r="AR1175" s="640"/>
      <c r="AS1175" s="641"/>
      <c r="AT1175" s="549"/>
      <c r="AU1175" s="520"/>
      <c r="AV1175" s="519"/>
      <c r="AW1175" s="619"/>
      <c r="AX1175" s="622"/>
      <c r="AY1175" s="625"/>
      <c r="AZ1175" s="549"/>
      <c r="BA1175" s="520"/>
      <c r="BB1175" s="640"/>
      <c r="BC1175" s="637"/>
      <c r="BD1175" s="640"/>
      <c r="BE1175" s="641"/>
      <c r="BF1175" s="549"/>
      <c r="BG1175" s="520"/>
      <c r="BH1175" s="519"/>
      <c r="BI1175" s="619"/>
      <c r="BJ1175" s="622"/>
      <c r="BK1175" s="625"/>
      <c r="BL1175" s="549"/>
      <c r="BM1175" s="665"/>
      <c r="BN1175" s="696"/>
      <c r="BO1175" s="697"/>
      <c r="BP1175" s="698"/>
      <c r="BQ1175" s="700"/>
      <c r="BR1175" s="79"/>
      <c r="BS1175" s="79"/>
      <c r="BT1175" s="20"/>
      <c r="BU1175" s="20"/>
      <c r="BV1175" s="98"/>
    </row>
    <row r="1176" spans="1:77" ht="16.5" customHeight="1" thickTop="1" thickBot="1" x14ac:dyDescent="0.5">
      <c r="A1176" s="95"/>
      <c r="B1176" s="288"/>
      <c r="C1176" s="70"/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289"/>
      <c r="AI1176" s="289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  <c r="BI1176" s="70"/>
      <c r="BJ1176" s="70"/>
      <c r="BK1176" s="70"/>
      <c r="BL1176" s="70"/>
      <c r="BM1176" s="70"/>
      <c r="BN1176" s="70"/>
      <c r="BO1176" s="70"/>
      <c r="BP1176" s="70"/>
      <c r="BQ1176" s="89"/>
      <c r="BR1176" s="674">
        <f>IF((J1172+L1174)=0,0,(J1172/(J1172+L1174)*100)%)</f>
        <v>0</v>
      </c>
      <c r="BS1176" s="675"/>
      <c r="BT1176" s="674">
        <f>IF((L1172+J1174)=0,0,(L1172/(L1172+J1174)*100)%)</f>
        <v>0</v>
      </c>
      <c r="BU1176" s="675"/>
      <c r="BV1176" s="95"/>
    </row>
    <row r="1177" spans="1:77" s="23" customFormat="1" ht="79.5" customHeight="1" thickTop="1" thickBot="1" x14ac:dyDescent="0.55000000000000004">
      <c r="A1177" s="99"/>
      <c r="B1177" s="565" t="s">
        <v>64</v>
      </c>
      <c r="C1177" s="566"/>
      <c r="D1177" s="113"/>
      <c r="E1177" s="532" t="s">
        <v>54</v>
      </c>
      <c r="F1177" s="532"/>
      <c r="G1177" s="532"/>
      <c r="H1177" s="532"/>
      <c r="I1177" s="94"/>
      <c r="J1177" s="533"/>
      <c r="K1177" s="534"/>
      <c r="L1177" s="535"/>
      <c r="M1177" s="290"/>
      <c r="N1177" s="533"/>
      <c r="O1177" s="534"/>
      <c r="P1177" s="535"/>
      <c r="Q1177" s="536" t="s">
        <v>47</v>
      </c>
      <c r="R1177" s="537"/>
      <c r="S1177" s="537"/>
      <c r="T1177" s="538"/>
      <c r="U1177" s="533"/>
      <c r="V1177" s="534"/>
      <c r="W1177" s="535"/>
      <c r="X1177" s="290"/>
      <c r="Y1177" s="533"/>
      <c r="Z1177" s="534"/>
      <c r="AA1177" s="535"/>
      <c r="AB1177" s="536" t="s">
        <v>49</v>
      </c>
      <c r="AC1177" s="537"/>
      <c r="AD1177" s="537"/>
      <c r="AE1177" s="538"/>
      <c r="AF1177" s="533"/>
      <c r="AG1177" s="534"/>
      <c r="AH1177" s="535"/>
      <c r="AI1177" s="290"/>
      <c r="AJ1177" s="533"/>
      <c r="AK1177" s="534"/>
      <c r="AL1177" s="535"/>
      <c r="AM1177" s="536" t="s">
        <v>53</v>
      </c>
      <c r="AN1177" s="537"/>
      <c r="AO1177" s="537"/>
      <c r="AP1177" s="538"/>
      <c r="AQ1177" s="533"/>
      <c r="AR1177" s="534"/>
      <c r="AS1177" s="535"/>
      <c r="AT1177" s="72"/>
      <c r="AU1177" s="533"/>
      <c r="AV1177" s="534"/>
      <c r="AW1177" s="535"/>
      <c r="AX1177" s="291"/>
      <c r="AY1177" s="291"/>
      <c r="AZ1177" s="291"/>
      <c r="BA1177" s="291"/>
      <c r="BB1177" s="567" t="s">
        <v>20</v>
      </c>
      <c r="BC1177" s="567"/>
      <c r="BD1177" s="567"/>
      <c r="BE1177" s="567"/>
      <c r="BF1177" s="568"/>
      <c r="BG1177" s="539">
        <f>BN1172</f>
        <v>0</v>
      </c>
      <c r="BH1177" s="540"/>
      <c r="BI1177" s="541"/>
      <c r="BJ1177" s="292"/>
      <c r="BK1177" s="539">
        <f>BN1174</f>
        <v>0</v>
      </c>
      <c r="BL1177" s="540"/>
      <c r="BM1177" s="541"/>
      <c r="BN1177" s="73"/>
      <c r="BO1177" s="73"/>
      <c r="BP1177" s="73"/>
      <c r="BQ1177" s="90"/>
      <c r="BR1177" s="24"/>
      <c r="BS1177" s="24"/>
      <c r="BT1177" s="22"/>
      <c r="BU1177" s="22"/>
      <c r="BV1177" s="99"/>
    </row>
    <row r="1178" spans="1:77" ht="15.6" customHeight="1" thickTop="1" thickBot="1" x14ac:dyDescent="0.55000000000000004">
      <c r="A1178" s="95"/>
      <c r="B1178" s="293"/>
      <c r="C1178" s="67"/>
      <c r="D1178" s="67"/>
      <c r="E1178" s="294"/>
      <c r="F1178" s="295"/>
      <c r="G1178" s="295"/>
      <c r="H1178" s="94"/>
      <c r="I1178" s="94"/>
      <c r="J1178" s="296"/>
      <c r="K1178" s="296"/>
      <c r="L1178" s="296"/>
      <c r="M1178" s="296"/>
      <c r="N1178" s="296"/>
      <c r="O1178" s="296"/>
      <c r="P1178" s="296"/>
      <c r="Q1178" s="295"/>
      <c r="R1178" s="295"/>
      <c r="S1178" s="295"/>
      <c r="T1178" s="295"/>
      <c r="U1178" s="296"/>
      <c r="V1178" s="296"/>
      <c r="W1178" s="296"/>
      <c r="X1178" s="297"/>
      <c r="Y1178" s="296"/>
      <c r="Z1178" s="296"/>
      <c r="AA1178" s="296"/>
      <c r="AB1178" s="295"/>
      <c r="AC1178" s="295"/>
      <c r="AD1178" s="295"/>
      <c r="AE1178" s="295"/>
      <c r="AF1178" s="296"/>
      <c r="AG1178" s="296"/>
      <c r="AH1178" s="296"/>
      <c r="AI1178" s="296"/>
      <c r="AJ1178" s="297"/>
      <c r="AK1178" s="297"/>
      <c r="AL1178" s="296"/>
      <c r="AM1178" s="295"/>
      <c r="AN1178" s="295"/>
      <c r="AO1178" s="295"/>
      <c r="AP1178" s="295"/>
      <c r="AQ1178" s="296"/>
      <c r="AR1178" s="296"/>
      <c r="AS1178" s="296"/>
      <c r="AT1178" s="296"/>
      <c r="AU1178" s="296"/>
      <c r="AV1178" s="72"/>
      <c r="AW1178" s="72"/>
      <c r="AX1178" s="74"/>
      <c r="AY1178" s="74"/>
      <c r="AZ1178" s="74"/>
      <c r="BA1178" s="74"/>
      <c r="BB1178" s="295"/>
      <c r="BC1178" s="298"/>
      <c r="BD1178" s="298"/>
      <c r="BE1178" s="299"/>
      <c r="BF1178" s="300"/>
      <c r="BG1178" s="301"/>
      <c r="BH1178" s="301"/>
      <c r="BI1178" s="72"/>
      <c r="BJ1178" s="302"/>
      <c r="BK1178" s="303"/>
      <c r="BL1178" s="303"/>
      <c r="BM1178" s="72"/>
      <c r="BN1178" s="74"/>
      <c r="BO1178" s="74"/>
      <c r="BP1178" s="74"/>
      <c r="BQ1178" s="91"/>
      <c r="BR1178" s="25"/>
      <c r="BS1178" s="25"/>
      <c r="BT1178" s="15"/>
      <c r="BU1178" s="15"/>
      <c r="BV1178" s="95"/>
    </row>
    <row r="1179" spans="1:77" s="23" customFormat="1" ht="79.5" customHeight="1" thickTop="1" thickBot="1" x14ac:dyDescent="0.55000000000000004">
      <c r="A1179" s="99"/>
      <c r="B1179" s="569" t="s">
        <v>46</v>
      </c>
      <c r="C1179" s="567"/>
      <c r="D1179" s="113"/>
      <c r="E1179" s="532" t="s">
        <v>55</v>
      </c>
      <c r="F1179" s="532"/>
      <c r="G1179" s="532"/>
      <c r="H1179" s="532"/>
      <c r="I1179" s="94"/>
      <c r="J1179" s="539">
        <f>J1177</f>
        <v>0</v>
      </c>
      <c r="K1179" s="540"/>
      <c r="L1179" s="541"/>
      <c r="M1179" s="290"/>
      <c r="N1179" s="539">
        <f>N1177</f>
        <v>0</v>
      </c>
      <c r="O1179" s="540"/>
      <c r="P1179" s="541"/>
      <c r="Q1179" s="536" t="s">
        <v>51</v>
      </c>
      <c r="R1179" s="537"/>
      <c r="S1179" s="537"/>
      <c r="T1179" s="538"/>
      <c r="U1179" s="539">
        <f>U1177-J1177</f>
        <v>0</v>
      </c>
      <c r="V1179" s="540"/>
      <c r="W1179" s="541"/>
      <c r="X1179" s="290"/>
      <c r="Y1179" s="539">
        <f>Y1177-N1177</f>
        <v>0</v>
      </c>
      <c r="Z1179" s="540"/>
      <c r="AA1179" s="541"/>
      <c r="AB1179" s="536" t="s">
        <v>50</v>
      </c>
      <c r="AC1179" s="537"/>
      <c r="AD1179" s="537"/>
      <c r="AE1179" s="538"/>
      <c r="AF1179" s="539">
        <f>AF1177-U1177</f>
        <v>0</v>
      </c>
      <c r="AG1179" s="540"/>
      <c r="AH1179" s="541"/>
      <c r="AI1179" s="290"/>
      <c r="AJ1179" s="539">
        <f>AJ1177-Y1177</f>
        <v>0</v>
      </c>
      <c r="AK1179" s="540"/>
      <c r="AL1179" s="541"/>
      <c r="AM1179" s="536" t="s">
        <v>52</v>
      </c>
      <c r="AN1179" s="537"/>
      <c r="AO1179" s="537"/>
      <c r="AP1179" s="538"/>
      <c r="AQ1179" s="539">
        <f>AQ1177-AF1177</f>
        <v>0</v>
      </c>
      <c r="AR1179" s="540"/>
      <c r="AS1179" s="541"/>
      <c r="AT1179" s="72"/>
      <c r="AU1179" s="539">
        <f>AU1177-AJ1177</f>
        <v>0</v>
      </c>
      <c r="AV1179" s="540"/>
      <c r="AW1179" s="541"/>
      <c r="AX1179" s="291"/>
      <c r="AY1179" s="291"/>
      <c r="AZ1179" s="291"/>
      <c r="BA1179" s="291"/>
      <c r="BB1179" s="567" t="s">
        <v>45</v>
      </c>
      <c r="BC1179" s="567"/>
      <c r="BD1179" s="567"/>
      <c r="BE1179" s="567"/>
      <c r="BF1179" s="568"/>
      <c r="BG1179" s="539">
        <f>BG1177-AQ1177</f>
        <v>0</v>
      </c>
      <c r="BH1179" s="540"/>
      <c r="BI1179" s="541"/>
      <c r="BJ1179" s="304"/>
      <c r="BK1179" s="539">
        <f>BK1177-AU1177</f>
        <v>0</v>
      </c>
      <c r="BL1179" s="540"/>
      <c r="BM1179" s="541"/>
      <c r="BN1179" s="73"/>
      <c r="BO1179" s="73"/>
      <c r="BP1179" s="73"/>
      <c r="BQ1179" s="90"/>
      <c r="BR1179" s="24"/>
      <c r="BS1179" s="24"/>
      <c r="BT1179" s="22"/>
      <c r="BU1179" s="22"/>
      <c r="BV1179" s="99"/>
      <c r="BY1179" s="21"/>
    </row>
    <row r="1180" spans="1:77" ht="18.75" customHeight="1" thickTop="1" thickBot="1" x14ac:dyDescent="0.5">
      <c r="A1180" s="95"/>
      <c r="B1180" s="305"/>
      <c r="C1180" s="71"/>
      <c r="D1180" s="71"/>
      <c r="E1180" s="71"/>
      <c r="F1180" s="92"/>
      <c r="G1180" s="92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71"/>
      <c r="AB1180" s="71"/>
      <c r="AC1180" s="71"/>
      <c r="AD1180" s="71"/>
      <c r="AE1180" s="71"/>
      <c r="AF1180" s="71"/>
      <c r="AG1180" s="71"/>
      <c r="AH1180" s="306"/>
      <c r="AI1180" s="306"/>
      <c r="AJ1180" s="71"/>
      <c r="AK1180" s="71"/>
      <c r="AL1180" s="71"/>
      <c r="AM1180" s="71"/>
      <c r="AN1180" s="71"/>
      <c r="AO1180" s="71"/>
      <c r="AP1180" s="71"/>
      <c r="AQ1180" s="71"/>
      <c r="AR1180" s="71"/>
      <c r="AS1180" s="71"/>
      <c r="AT1180" s="71"/>
      <c r="AU1180" s="71"/>
      <c r="AV1180" s="71"/>
      <c r="AW1180" s="71"/>
      <c r="AX1180" s="71"/>
      <c r="AY1180" s="71"/>
      <c r="AZ1180" s="71"/>
      <c r="BA1180" s="71"/>
      <c r="BB1180" s="71"/>
      <c r="BC1180" s="703" t="s">
        <v>153</v>
      </c>
      <c r="BD1180" s="703"/>
      <c r="BE1180" s="703"/>
      <c r="BF1180" s="703"/>
      <c r="BG1180" s="703"/>
      <c r="BH1180" s="703"/>
      <c r="BI1180" s="703"/>
      <c r="BJ1180" s="703"/>
      <c r="BK1180" s="703"/>
      <c r="BL1180" s="703"/>
      <c r="BM1180" s="703"/>
      <c r="BN1180" s="703"/>
      <c r="BO1180" s="703"/>
      <c r="BP1180" s="703"/>
      <c r="BQ1180" s="318"/>
      <c r="BR1180" s="319"/>
      <c r="BS1180" s="319"/>
      <c r="BT1180" s="15"/>
      <c r="BU1180" s="15"/>
      <c r="BV1180" s="95"/>
    </row>
    <row r="1181" spans="1:77" s="93" customFormat="1" ht="13.5" customHeight="1" thickTop="1" x14ac:dyDescent="0.45">
      <c r="A1181" s="95"/>
      <c r="B1181" s="99"/>
      <c r="C1181" s="95"/>
      <c r="D1181" s="95"/>
      <c r="E1181" s="95"/>
      <c r="F1181" s="96"/>
      <c r="G1181" s="96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254"/>
      <c r="AI1181" s="254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5"/>
      <c r="BL1181" s="95"/>
      <c r="BM1181" s="95"/>
      <c r="BN1181" s="95"/>
      <c r="BO1181" s="95"/>
      <c r="BP1181" s="95"/>
      <c r="BQ1181" s="97"/>
      <c r="BR1181" s="97"/>
      <c r="BS1181" s="97"/>
      <c r="BT1181" s="95"/>
      <c r="BU1181" s="95"/>
      <c r="BV1181" s="95"/>
    </row>
    <row r="1182" spans="1:77" s="17" customFormat="1" ht="33.75" x14ac:dyDescent="0.5">
      <c r="A1182" s="255"/>
      <c r="B1182" s="604" t="s">
        <v>9</v>
      </c>
      <c r="C1182" s="604"/>
      <c r="D1182" s="604"/>
      <c r="E1182" s="604"/>
      <c r="F1182" s="604"/>
      <c r="G1182" s="604"/>
      <c r="H1182" s="604"/>
      <c r="I1182" s="604"/>
      <c r="J1182" s="604"/>
      <c r="K1182" s="604"/>
      <c r="L1182" s="604"/>
      <c r="M1182" s="604"/>
      <c r="N1182" s="604"/>
      <c r="O1182" s="604"/>
      <c r="P1182" s="604"/>
      <c r="Q1182" s="604"/>
      <c r="R1182" s="604"/>
      <c r="S1182" s="604"/>
      <c r="T1182" s="604"/>
      <c r="U1182" s="604"/>
      <c r="V1182" s="604"/>
      <c r="W1182" s="604"/>
      <c r="X1182" s="604"/>
      <c r="Y1182" s="604"/>
      <c r="Z1182" s="604"/>
      <c r="AA1182" s="604"/>
      <c r="AB1182" s="604"/>
      <c r="AC1182" s="604"/>
      <c r="AD1182" s="604"/>
      <c r="AE1182" s="604"/>
      <c r="AF1182" s="604"/>
      <c r="AG1182" s="604"/>
      <c r="AH1182" s="604"/>
      <c r="AI1182" s="604"/>
      <c r="AJ1182" s="604"/>
      <c r="AK1182" s="604"/>
      <c r="AL1182" s="604"/>
      <c r="AM1182" s="604"/>
      <c r="AN1182" s="604"/>
      <c r="AO1182" s="604"/>
      <c r="AP1182" s="604"/>
      <c r="AQ1182" s="604"/>
      <c r="AR1182" s="604"/>
      <c r="AS1182" s="604"/>
      <c r="AT1182" s="604"/>
      <c r="AU1182" s="604"/>
      <c r="AV1182" s="604"/>
      <c r="AW1182" s="604"/>
      <c r="AX1182" s="604"/>
      <c r="AY1182" s="604"/>
      <c r="AZ1182" s="604"/>
      <c r="BA1182" s="604"/>
      <c r="BB1182" s="604"/>
      <c r="BC1182" s="604"/>
      <c r="BD1182" s="604"/>
      <c r="BE1182" s="604"/>
      <c r="BF1182" s="604"/>
      <c r="BG1182" s="604"/>
      <c r="BH1182" s="604"/>
      <c r="BI1182" s="604"/>
      <c r="BJ1182" s="604"/>
      <c r="BK1182" s="604"/>
      <c r="BL1182" s="604"/>
      <c r="BM1182" s="604"/>
      <c r="BN1182" s="604"/>
      <c r="BO1182" s="604"/>
      <c r="BP1182" s="604"/>
      <c r="BQ1182" s="256"/>
      <c r="BR1182" s="256"/>
      <c r="BS1182" s="256"/>
      <c r="BT1182" s="257"/>
      <c r="BU1182" s="257"/>
      <c r="BV1182" s="255"/>
    </row>
    <row r="1183" spans="1:77" ht="10.9" customHeight="1" x14ac:dyDescent="0.45">
      <c r="A1183" s="95"/>
      <c r="B1183" s="258"/>
      <c r="C1183" s="62"/>
      <c r="D1183" s="62"/>
      <c r="E1183" s="62"/>
      <c r="F1183" s="63"/>
      <c r="G1183" s="63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259"/>
      <c r="AI1183" s="259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  <c r="BN1183" s="62"/>
      <c r="BO1183" s="62"/>
      <c r="BP1183" s="94"/>
      <c r="BQ1183" s="87"/>
      <c r="BR1183" s="94"/>
      <c r="BS1183" s="94"/>
      <c r="BT1183" s="15"/>
      <c r="BU1183" s="15"/>
      <c r="BV1183" s="95"/>
    </row>
    <row r="1184" spans="1:77" s="18" customFormat="1" ht="36.75" customHeight="1" x14ac:dyDescent="0.45">
      <c r="A1184" s="260"/>
      <c r="B1184" s="258"/>
      <c r="C1184" s="261"/>
      <c r="D1184" s="262" t="s">
        <v>10</v>
      </c>
      <c r="E1184" s="605" t="str">
        <f>IF(ROSTER!D$3="","",ROSTER!D$3)</f>
        <v/>
      </c>
      <c r="F1184" s="605"/>
      <c r="G1184" s="605"/>
      <c r="H1184" s="605"/>
      <c r="I1184" s="605"/>
      <c r="J1184" s="605"/>
      <c r="K1184" s="605"/>
      <c r="L1184" s="605"/>
      <c r="M1184" s="605"/>
      <c r="N1184" s="605"/>
      <c r="O1184" s="605"/>
      <c r="P1184" s="605"/>
      <c r="Q1184" s="605"/>
      <c r="R1184" s="605"/>
      <c r="S1184" s="605"/>
      <c r="T1184" s="605"/>
      <c r="U1184" s="605"/>
      <c r="V1184" s="605"/>
      <c r="W1184" s="605"/>
      <c r="X1184" s="605"/>
      <c r="Y1184" s="605"/>
      <c r="Z1184" s="605"/>
      <c r="AA1184" s="605"/>
      <c r="AB1184" s="605"/>
      <c r="AC1184" s="605"/>
      <c r="AD1184" s="605"/>
      <c r="AE1184" s="605"/>
      <c r="AF1184" s="316"/>
      <c r="AG1184" s="606" t="s">
        <v>11</v>
      </c>
      <c r="AH1184" s="606"/>
      <c r="AI1184" s="606"/>
      <c r="AJ1184" s="606"/>
      <c r="AK1184" s="606"/>
      <c r="AL1184" s="606"/>
      <c r="AM1184" s="606"/>
      <c r="AN1184" s="607"/>
      <c r="AO1184" s="607"/>
      <c r="AP1184" s="607"/>
      <c r="AQ1184" s="607"/>
      <c r="AR1184" s="607"/>
      <c r="AS1184" s="607"/>
      <c r="AT1184" s="607"/>
      <c r="AU1184" s="607"/>
      <c r="AV1184" s="607"/>
      <c r="AW1184" s="607"/>
      <c r="AX1184" s="607"/>
      <c r="AY1184" s="607"/>
      <c r="AZ1184" s="607"/>
      <c r="BA1184" s="607"/>
      <c r="BB1184" s="607"/>
      <c r="BC1184" s="607"/>
      <c r="BD1184" s="607"/>
      <c r="BE1184" s="607"/>
      <c r="BF1184" s="607"/>
      <c r="BG1184" s="607"/>
      <c r="BH1184" s="607"/>
      <c r="BI1184" s="607"/>
      <c r="BJ1184" s="607"/>
      <c r="BK1184" s="607"/>
      <c r="BL1184" s="607"/>
      <c r="BM1184" s="607"/>
      <c r="BN1184" s="607"/>
      <c r="BO1184" s="607"/>
      <c r="BP1184" s="94"/>
      <c r="BQ1184" s="88" t="s">
        <v>130</v>
      </c>
      <c r="BR1184" s="94"/>
      <c r="BS1184" s="94"/>
      <c r="BT1184" s="263"/>
      <c r="BU1184" s="263"/>
      <c r="BV1184" s="260"/>
    </row>
    <row r="1185" spans="1:79" ht="8.85" customHeight="1" x14ac:dyDescent="0.45">
      <c r="A1185" s="96"/>
      <c r="B1185" s="258"/>
      <c r="C1185" s="259" t="s">
        <v>39</v>
      </c>
      <c r="D1185" s="259"/>
      <c r="E1185" s="259"/>
      <c r="F1185" s="63"/>
      <c r="G1185" s="63"/>
      <c r="H1185" s="259"/>
      <c r="I1185" s="259"/>
      <c r="J1185" s="317"/>
      <c r="K1185" s="317"/>
      <c r="L1185" s="317"/>
      <c r="M1185" s="317"/>
      <c r="N1185" s="317"/>
      <c r="O1185" s="317"/>
      <c r="P1185" s="317"/>
      <c r="Q1185" s="317"/>
      <c r="R1185" s="317"/>
      <c r="S1185" s="317"/>
      <c r="T1185" s="317"/>
      <c r="U1185" s="317"/>
      <c r="V1185" s="317"/>
      <c r="W1185" s="317"/>
      <c r="X1185" s="317"/>
      <c r="Y1185" s="317"/>
      <c r="Z1185" s="317"/>
      <c r="AA1185" s="317"/>
      <c r="AB1185" s="317"/>
      <c r="AC1185" s="317"/>
      <c r="AD1185" s="317"/>
      <c r="AE1185" s="317"/>
      <c r="AF1185" s="317"/>
      <c r="AG1185" s="317"/>
      <c r="AH1185" s="317"/>
      <c r="AI1185" s="259"/>
      <c r="AJ1185" s="264"/>
      <c r="AK1185" s="265"/>
      <c r="AL1185" s="265"/>
      <c r="AM1185" s="265"/>
      <c r="AN1185" s="265"/>
      <c r="AO1185" s="265"/>
      <c r="AP1185" s="265"/>
      <c r="AQ1185" s="266"/>
      <c r="AR1185" s="266"/>
      <c r="AS1185" s="266"/>
      <c r="AT1185" s="266"/>
      <c r="AU1185" s="266"/>
      <c r="AV1185" s="266"/>
      <c r="AW1185" s="266"/>
      <c r="AX1185" s="266"/>
      <c r="AY1185" s="266"/>
      <c r="AZ1185" s="266"/>
      <c r="BA1185" s="266"/>
      <c r="BB1185" s="266"/>
      <c r="BC1185" s="266"/>
      <c r="BD1185" s="266"/>
      <c r="BE1185" s="266"/>
      <c r="BF1185" s="266"/>
      <c r="BG1185" s="266"/>
      <c r="BH1185" s="266"/>
      <c r="BI1185" s="266"/>
      <c r="BJ1185" s="266"/>
      <c r="BK1185" s="266"/>
      <c r="BL1185" s="266"/>
      <c r="BM1185" s="266"/>
      <c r="BN1185" s="266"/>
      <c r="BO1185" s="266"/>
      <c r="BP1185" s="266"/>
      <c r="BQ1185" s="267"/>
      <c r="BR1185" s="267"/>
      <c r="BS1185" s="267"/>
      <c r="BT1185" s="268"/>
      <c r="BU1185" s="268"/>
      <c r="BV1185" s="96"/>
    </row>
    <row r="1186" spans="1:79" s="18" customFormat="1" ht="33.75" x14ac:dyDescent="0.45">
      <c r="A1186" s="260"/>
      <c r="B1186" s="258"/>
      <c r="C1186" s="608" t="s">
        <v>38</v>
      </c>
      <c r="D1186" s="608"/>
      <c r="E1186" s="607"/>
      <c r="F1186" s="607"/>
      <c r="G1186" s="607"/>
      <c r="H1186" s="607"/>
      <c r="I1186" s="607"/>
      <c r="J1186" s="607"/>
      <c r="K1186" s="607"/>
      <c r="L1186" s="607"/>
      <c r="M1186" s="607"/>
      <c r="N1186" s="607"/>
      <c r="O1186" s="607"/>
      <c r="P1186" s="607"/>
      <c r="Q1186" s="607"/>
      <c r="R1186" s="607"/>
      <c r="S1186" s="607"/>
      <c r="T1186" s="607"/>
      <c r="U1186" s="607"/>
      <c r="V1186" s="607"/>
      <c r="W1186" s="607"/>
      <c r="X1186" s="607"/>
      <c r="Y1186" s="607"/>
      <c r="Z1186" s="607"/>
      <c r="AA1186" s="607"/>
      <c r="AB1186" s="607"/>
      <c r="AC1186" s="607"/>
      <c r="AD1186" s="607"/>
      <c r="AE1186" s="607"/>
      <c r="AF1186" s="316"/>
      <c r="AG1186" s="609" t="s">
        <v>21</v>
      </c>
      <c r="AH1186" s="609"/>
      <c r="AI1186" s="609"/>
      <c r="AJ1186" s="609"/>
      <c r="AK1186" s="607"/>
      <c r="AL1186" s="607"/>
      <c r="AM1186" s="607"/>
      <c r="AN1186" s="607"/>
      <c r="AO1186" s="607"/>
      <c r="AP1186" s="607"/>
      <c r="AQ1186" s="607"/>
      <c r="AR1186" s="607"/>
      <c r="AS1186" s="607"/>
      <c r="AT1186" s="607"/>
      <c r="AU1186" s="607"/>
      <c r="AV1186" s="607"/>
      <c r="AW1186" s="607"/>
      <c r="AX1186" s="607"/>
      <c r="AY1186" s="607"/>
      <c r="AZ1186" s="607"/>
      <c r="BA1186" s="607"/>
      <c r="BB1186" s="607"/>
      <c r="BC1186" s="610" t="s">
        <v>12</v>
      </c>
      <c r="BD1186" s="610"/>
      <c r="BE1186" s="610"/>
      <c r="BF1186" s="611"/>
      <c r="BG1186" s="611"/>
      <c r="BH1186" s="611"/>
      <c r="BI1186" s="611"/>
      <c r="BJ1186" s="611"/>
      <c r="BK1186" s="611"/>
      <c r="BL1186" s="611"/>
      <c r="BM1186" s="611"/>
      <c r="BN1186" s="611"/>
      <c r="BO1186" s="611"/>
      <c r="BP1186" s="64"/>
      <c r="BQ1186" s="269"/>
      <c r="BR1186" s="65"/>
      <c r="BS1186" s="65"/>
      <c r="BT1186" s="270">
        <f>IF(BF1186=0,0,1)</f>
        <v>0</v>
      </c>
      <c r="BU1186" s="18">
        <f>IF((BG1236+BK1236)&gt;(AQ1236+AU1236),1,0)</f>
        <v>0</v>
      </c>
      <c r="BV1186" s="271"/>
    </row>
    <row r="1187" spans="1:79" ht="9.6" customHeight="1" x14ac:dyDescent="0.45">
      <c r="A1187" s="95"/>
      <c r="B1187" s="258"/>
      <c r="C1187" s="62"/>
      <c r="D1187" s="62"/>
      <c r="E1187" s="62"/>
      <c r="F1187" s="63"/>
      <c r="G1187" s="63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259"/>
      <c r="AI1187" s="259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62"/>
      <c r="BL1187" s="62"/>
      <c r="BM1187" s="62"/>
      <c r="BN1187" s="62"/>
      <c r="BO1187" s="62"/>
      <c r="BP1187" s="62"/>
      <c r="BQ1187" s="66"/>
      <c r="BR1187" s="66"/>
      <c r="BS1187" s="66"/>
      <c r="BT1187" s="15"/>
      <c r="BU1187" s="15"/>
      <c r="BV1187" s="95"/>
    </row>
    <row r="1188" spans="1:79" ht="8.85" customHeight="1" thickBot="1" x14ac:dyDescent="0.5">
      <c r="A1188" s="95"/>
      <c r="B1188" s="113"/>
      <c r="C1188" s="67"/>
      <c r="D1188" s="67"/>
      <c r="E1188" s="67"/>
      <c r="F1188" s="68"/>
      <c r="G1188" s="68"/>
      <c r="H1188" s="67"/>
      <c r="I1188" s="67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  <c r="AD1188" s="67"/>
      <c r="AE1188" s="67"/>
      <c r="AF1188" s="67"/>
      <c r="AG1188" s="67"/>
      <c r="AH1188" s="272"/>
      <c r="AI1188" s="272"/>
      <c r="AJ1188" s="67"/>
      <c r="AK1188" s="67"/>
      <c r="AL1188" s="67"/>
      <c r="AM1188" s="67"/>
      <c r="AN1188" s="67"/>
      <c r="AO1188" s="67"/>
      <c r="AP1188" s="67"/>
      <c r="AQ1188" s="67"/>
      <c r="AR1188" s="67"/>
      <c r="AS1188" s="67"/>
      <c r="AT1188" s="67"/>
      <c r="AU1188" s="67"/>
      <c r="AV1188" s="67"/>
      <c r="AW1188" s="67"/>
      <c r="AX1188" s="67"/>
      <c r="AY1188" s="67"/>
      <c r="AZ1188" s="67"/>
      <c r="BA1188" s="67"/>
      <c r="BB1188" s="67"/>
      <c r="BC1188" s="67"/>
      <c r="BD1188" s="67"/>
      <c r="BE1188" s="67"/>
      <c r="BF1188" s="67"/>
      <c r="BG1188" s="67"/>
      <c r="BH1188" s="67"/>
      <c r="BI1188" s="67"/>
      <c r="BJ1188" s="67"/>
      <c r="BK1188" s="67"/>
      <c r="BL1188" s="67"/>
      <c r="BM1188" s="67"/>
      <c r="BN1188" s="67"/>
      <c r="BO1188" s="67"/>
      <c r="BP1188" s="67"/>
      <c r="BQ1188" s="69"/>
      <c r="BR1188" s="69"/>
      <c r="BS1188" s="69"/>
      <c r="BT1188" s="15"/>
      <c r="BU1188" s="15"/>
      <c r="BV1188" s="95"/>
    </row>
    <row r="1189" spans="1:79" s="18" customFormat="1" ht="40.5" customHeight="1" thickTop="1" x14ac:dyDescent="0.4">
      <c r="A1189" s="271"/>
      <c r="B1189" s="652" t="s">
        <v>0</v>
      </c>
      <c r="C1189" s="648" t="s">
        <v>1</v>
      </c>
      <c r="D1189" s="649"/>
      <c r="E1189" s="273" t="s">
        <v>28</v>
      </c>
      <c r="F1189" s="546" t="s">
        <v>100</v>
      </c>
      <c r="G1189" s="546" t="s">
        <v>101</v>
      </c>
      <c r="H1189" s="644" t="s">
        <v>41</v>
      </c>
      <c r="I1189" s="645"/>
      <c r="J1189" s="554" t="s">
        <v>7</v>
      </c>
      <c r="K1189" s="554"/>
      <c r="L1189" s="554"/>
      <c r="M1189" s="554"/>
      <c r="N1189" s="554"/>
      <c r="O1189" s="554"/>
      <c r="P1189" s="554" t="s">
        <v>2</v>
      </c>
      <c r="Q1189" s="554"/>
      <c r="R1189" s="554"/>
      <c r="S1189" s="554"/>
      <c r="T1189" s="554"/>
      <c r="U1189" s="555"/>
      <c r="V1189" s="550" t="s">
        <v>158</v>
      </c>
      <c r="W1189" s="551"/>
      <c r="X1189" s="550" t="s">
        <v>35</v>
      </c>
      <c r="Y1189" s="551"/>
      <c r="Z1189" s="550" t="s">
        <v>36</v>
      </c>
      <c r="AA1189" s="551"/>
      <c r="AB1189" s="550" t="s">
        <v>44</v>
      </c>
      <c r="AC1189" s="551"/>
      <c r="AD1189" s="554" t="s">
        <v>6</v>
      </c>
      <c r="AE1189" s="554"/>
      <c r="AF1189" s="554"/>
      <c r="AG1189" s="554"/>
      <c r="AH1189" s="554"/>
      <c r="AI1189" s="554"/>
      <c r="AJ1189" s="554" t="s">
        <v>68</v>
      </c>
      <c r="AK1189" s="554"/>
      <c r="AL1189" s="554"/>
      <c r="AM1189" s="554"/>
      <c r="AN1189" s="554"/>
      <c r="AO1189" s="554"/>
      <c r="AP1189" s="554" t="s">
        <v>69</v>
      </c>
      <c r="AQ1189" s="554"/>
      <c r="AR1189" s="554"/>
      <c r="AS1189" s="554"/>
      <c r="AT1189" s="554"/>
      <c r="AU1189" s="554"/>
      <c r="AV1189" s="554" t="s">
        <v>70</v>
      </c>
      <c r="AW1189" s="554"/>
      <c r="AX1189" s="554"/>
      <c r="AY1189" s="554"/>
      <c r="AZ1189" s="554"/>
      <c r="BA1189" s="555"/>
      <c r="BB1189" s="554" t="s">
        <v>4</v>
      </c>
      <c r="BC1189" s="554"/>
      <c r="BD1189" s="554"/>
      <c r="BE1189" s="554"/>
      <c r="BF1189" s="554"/>
      <c r="BG1189" s="554"/>
      <c r="BH1189" s="554" t="s">
        <v>71</v>
      </c>
      <c r="BI1189" s="554"/>
      <c r="BJ1189" s="554"/>
      <c r="BK1189" s="554"/>
      <c r="BL1189" s="554"/>
      <c r="BM1189" s="556"/>
      <c r="BN1189" s="557" t="s">
        <v>25</v>
      </c>
      <c r="BO1189" s="558"/>
      <c r="BP1189" s="559"/>
      <c r="BQ1189" s="691" t="s">
        <v>110</v>
      </c>
      <c r="BR1189" s="691" t="s">
        <v>86</v>
      </c>
      <c r="BS1189" s="691" t="s">
        <v>87</v>
      </c>
      <c r="BT1189" s="274"/>
      <c r="BU1189" s="274"/>
      <c r="BV1189" s="271"/>
    </row>
    <row r="1190" spans="1:79" s="18" customFormat="1" ht="41.25" customHeight="1" x14ac:dyDescent="0.7">
      <c r="A1190" s="271"/>
      <c r="B1190" s="653"/>
      <c r="C1190" s="650"/>
      <c r="D1190" s="651"/>
      <c r="E1190" s="275" t="s">
        <v>102</v>
      </c>
      <c r="F1190" s="547"/>
      <c r="G1190" s="547"/>
      <c r="H1190" s="646"/>
      <c r="I1190" s="647"/>
      <c r="J1190" s="525" t="s">
        <v>17</v>
      </c>
      <c r="K1190" s="526"/>
      <c r="L1190" s="521" t="s">
        <v>18</v>
      </c>
      <c r="M1190" s="522"/>
      <c r="N1190" s="523" t="s">
        <v>19</v>
      </c>
      <c r="O1190" s="524"/>
      <c r="P1190" s="525" t="s">
        <v>26</v>
      </c>
      <c r="Q1190" s="526"/>
      <c r="R1190" s="521" t="s">
        <v>24</v>
      </c>
      <c r="S1190" s="522"/>
      <c r="T1190" s="523" t="s">
        <v>19</v>
      </c>
      <c r="U1190" s="527"/>
      <c r="V1190" s="552"/>
      <c r="W1190" s="553"/>
      <c r="X1190" s="552"/>
      <c r="Y1190" s="553"/>
      <c r="Z1190" s="552"/>
      <c r="AA1190" s="553"/>
      <c r="AB1190" s="552"/>
      <c r="AC1190" s="553"/>
      <c r="AD1190" s="525" t="s">
        <v>48</v>
      </c>
      <c r="AE1190" s="526"/>
      <c r="AF1190" s="521" t="s">
        <v>23</v>
      </c>
      <c r="AG1190" s="522"/>
      <c r="AH1190" s="563" t="s">
        <v>5</v>
      </c>
      <c r="AI1190" s="564"/>
      <c r="AJ1190" s="525" t="s">
        <v>48</v>
      </c>
      <c r="AK1190" s="526"/>
      <c r="AL1190" s="521" t="s">
        <v>23</v>
      </c>
      <c r="AM1190" s="522"/>
      <c r="AN1190" s="563" t="s">
        <v>5</v>
      </c>
      <c r="AO1190" s="564"/>
      <c r="AP1190" s="525" t="s">
        <v>48</v>
      </c>
      <c r="AQ1190" s="526"/>
      <c r="AR1190" s="521" t="s">
        <v>23</v>
      </c>
      <c r="AS1190" s="522"/>
      <c r="AT1190" s="563" t="s">
        <v>5</v>
      </c>
      <c r="AU1190" s="564"/>
      <c r="AV1190" s="525" t="s">
        <v>48</v>
      </c>
      <c r="AW1190" s="526"/>
      <c r="AX1190" s="521" t="s">
        <v>23</v>
      </c>
      <c r="AY1190" s="522"/>
      <c r="AZ1190" s="563" t="s">
        <v>5</v>
      </c>
      <c r="BA1190" s="655"/>
      <c r="BB1190" s="525" t="s">
        <v>48</v>
      </c>
      <c r="BC1190" s="526"/>
      <c r="BD1190" s="521" t="s">
        <v>23</v>
      </c>
      <c r="BE1190" s="522"/>
      <c r="BF1190" s="563" t="s">
        <v>5</v>
      </c>
      <c r="BG1190" s="564"/>
      <c r="BH1190" s="525" t="s">
        <v>48</v>
      </c>
      <c r="BI1190" s="526"/>
      <c r="BJ1190" s="521" t="s">
        <v>23</v>
      </c>
      <c r="BK1190" s="522"/>
      <c r="BL1190" s="563" t="s">
        <v>5</v>
      </c>
      <c r="BM1190" s="564"/>
      <c r="BN1190" s="560"/>
      <c r="BO1190" s="561"/>
      <c r="BP1190" s="562"/>
      <c r="BQ1190" s="692"/>
      <c r="BR1190" s="692"/>
      <c r="BS1190" s="692"/>
      <c r="BT1190" s="274"/>
      <c r="BU1190" s="274"/>
      <c r="BV1190" s="271"/>
      <c r="CA1190" s="104"/>
    </row>
    <row r="1191" spans="1:79" ht="23.85" customHeight="1" x14ac:dyDescent="0.35">
      <c r="A1191" s="276"/>
      <c r="B1191" s="570" t="str">
        <f>IF(ROSTER!B$8="","",ROSTER!B$8)</f>
        <v/>
      </c>
      <c r="C1191" s="572" t="str">
        <f>IF(ROSTER!C$8="","",ROSTER!C$8)</f>
        <v/>
      </c>
      <c r="D1191" s="573"/>
      <c r="E1191" s="574"/>
      <c r="F1191" s="576">
        <f>IF(E1191="y",1,IF(E1191="S",1,0))</f>
        <v>0</v>
      </c>
      <c r="G1191" s="582">
        <f>IF(E1191="S",1,0)</f>
        <v>0</v>
      </c>
      <c r="H1191" s="578"/>
      <c r="I1191" s="543"/>
      <c r="J1191" s="542"/>
      <c r="K1191" s="580"/>
      <c r="L1191" s="584"/>
      <c r="M1191" s="585"/>
      <c r="N1191" s="588">
        <f>L1191+J1191</f>
        <v>0</v>
      </c>
      <c r="O1191" s="589"/>
      <c r="P1191" s="542"/>
      <c r="Q1191" s="580"/>
      <c r="R1191" s="584"/>
      <c r="S1191" s="585"/>
      <c r="T1191" s="588">
        <f>R1191-P1191</f>
        <v>0</v>
      </c>
      <c r="U1191" s="588"/>
      <c r="V1191" s="542"/>
      <c r="W1191" s="543"/>
      <c r="X1191" s="593"/>
      <c r="Y1191" s="543"/>
      <c r="Z1191" s="542"/>
      <c r="AA1191" s="543"/>
      <c r="AB1191" s="542"/>
      <c r="AC1191" s="543"/>
      <c r="AD1191" s="542"/>
      <c r="AE1191" s="580"/>
      <c r="AF1191" s="584"/>
      <c r="AG1191" s="585"/>
      <c r="AH1191" s="595">
        <f>IF(AD1191=0,0,(AF1191/AD1191)*100)</f>
        <v>0</v>
      </c>
      <c r="AI1191" s="596"/>
      <c r="AJ1191" s="542"/>
      <c r="AK1191" s="580"/>
      <c r="AL1191" s="584"/>
      <c r="AM1191" s="585"/>
      <c r="AN1191" s="595">
        <f>IF(AJ1191=0,0,(AL1191/AJ1191)*100)</f>
        <v>0</v>
      </c>
      <c r="AO1191" s="596"/>
      <c r="AP1191" s="542"/>
      <c r="AQ1191" s="580"/>
      <c r="AR1191" s="584"/>
      <c r="AS1191" s="585"/>
      <c r="AT1191" s="595">
        <f>IF(AP1191=0,0,(AR1191/AP1191)*100)</f>
        <v>0</v>
      </c>
      <c r="AU1191" s="596"/>
      <c r="AV1191" s="599">
        <f>AD1191+AJ1191+AP1191</f>
        <v>0</v>
      </c>
      <c r="AW1191" s="600"/>
      <c r="AX1191" s="630">
        <f>AF1191+AL1191+AR1191</f>
        <v>0</v>
      </c>
      <c r="AY1191" s="631"/>
      <c r="AZ1191" s="595">
        <f>IF(AV1191=0,0,(AX1191/AV1191)*100)</f>
        <v>0</v>
      </c>
      <c r="BA1191" s="596"/>
      <c r="BB1191" s="542"/>
      <c r="BC1191" s="580"/>
      <c r="BD1191" s="584"/>
      <c r="BE1191" s="585"/>
      <c r="BF1191" s="595">
        <f>IF(BB1191=0,0,(BD1191/BB1191)*100)</f>
        <v>0</v>
      </c>
      <c r="BG1191" s="596"/>
      <c r="BH1191" s="599">
        <f>AV1191+BB1191</f>
        <v>0</v>
      </c>
      <c r="BI1191" s="600"/>
      <c r="BJ1191" s="630">
        <f>AX1191+BD1191</f>
        <v>0</v>
      </c>
      <c r="BK1191" s="631"/>
      <c r="BL1191" s="595">
        <f>IF(BH1191=0,0,(BJ1191/BH1191)*100)</f>
        <v>0</v>
      </c>
      <c r="BM1191" s="596"/>
      <c r="BN1191" s="656">
        <f>(AF1191*2)+(AL1191*2)+(AR1191*3)+BD1191</f>
        <v>0</v>
      </c>
      <c r="BO1191" s="657"/>
      <c r="BP1191" s="658"/>
      <c r="BQ1191" s="676">
        <f>IF(BS1191=0,0,50*BR1191/BS1191)</f>
        <v>0</v>
      </c>
      <c r="BR1191" s="662">
        <f>(BN1191*BU$1191)+(N1191*BU$1192)+(Z1191*BU$1193)+(R1191*BU$1194)+(X1191*BU$1195)+(AB1191*BU$1196)+(V1191*BU$1201)</f>
        <v>0</v>
      </c>
      <c r="BS1191" s="662">
        <f>((BB1191-BD1191)*BU$1198)+((AV1191-AX1191)*BU$1197)+(H1191*BU$1199)+(P1191*BU$1200)</f>
        <v>0</v>
      </c>
      <c r="BT1191" s="19" t="s">
        <v>75</v>
      </c>
      <c r="BU1191" s="277">
        <f>IF(BQ1186="B",'VALUE POINTS'!L$10,IF('GAME STATS'!BQ1186="C",'VALUE POINTS'!M$10,'VALUE POINTS'!K$10))</f>
        <v>1</v>
      </c>
      <c r="BV1191" s="278"/>
    </row>
    <row r="1192" spans="1:79" ht="23.85" customHeight="1" x14ac:dyDescent="0.35">
      <c r="A1192" s="276"/>
      <c r="B1192" s="571"/>
      <c r="C1192" s="642" t="str">
        <f>IF(ROSTER!D$8="","",ROSTER!D$8)</f>
        <v/>
      </c>
      <c r="D1192" s="643"/>
      <c r="E1192" s="575"/>
      <c r="F1192" s="577"/>
      <c r="G1192" s="583"/>
      <c r="H1192" s="579"/>
      <c r="I1192" s="545"/>
      <c r="J1192" s="544"/>
      <c r="K1192" s="581"/>
      <c r="L1192" s="586"/>
      <c r="M1192" s="587"/>
      <c r="N1192" s="592"/>
      <c r="O1192" s="603"/>
      <c r="P1192" s="544"/>
      <c r="Q1192" s="581"/>
      <c r="R1192" s="586"/>
      <c r="S1192" s="587"/>
      <c r="T1192" s="592"/>
      <c r="U1192" s="592"/>
      <c r="V1192" s="544"/>
      <c r="W1192" s="545"/>
      <c r="X1192" s="594"/>
      <c r="Y1192" s="545"/>
      <c r="Z1192" s="544"/>
      <c r="AA1192" s="545"/>
      <c r="AB1192" s="544"/>
      <c r="AC1192" s="545"/>
      <c r="AD1192" s="544"/>
      <c r="AE1192" s="581"/>
      <c r="AF1192" s="586"/>
      <c r="AG1192" s="587"/>
      <c r="AH1192" s="626"/>
      <c r="AI1192" s="627"/>
      <c r="AJ1192" s="544"/>
      <c r="AK1192" s="581"/>
      <c r="AL1192" s="586"/>
      <c r="AM1192" s="587"/>
      <c r="AN1192" s="626"/>
      <c r="AO1192" s="627"/>
      <c r="AP1192" s="544"/>
      <c r="AQ1192" s="581"/>
      <c r="AR1192" s="586"/>
      <c r="AS1192" s="587"/>
      <c r="AT1192" s="626"/>
      <c r="AU1192" s="627"/>
      <c r="AV1192" s="628"/>
      <c r="AW1192" s="629"/>
      <c r="AX1192" s="632"/>
      <c r="AY1192" s="633"/>
      <c r="AZ1192" s="626"/>
      <c r="BA1192" s="627"/>
      <c r="BB1192" s="544"/>
      <c r="BC1192" s="581"/>
      <c r="BD1192" s="586"/>
      <c r="BE1192" s="587"/>
      <c r="BF1192" s="626"/>
      <c r="BG1192" s="627"/>
      <c r="BH1192" s="628"/>
      <c r="BI1192" s="629"/>
      <c r="BJ1192" s="632"/>
      <c r="BK1192" s="633"/>
      <c r="BL1192" s="626"/>
      <c r="BM1192" s="627"/>
      <c r="BN1192" s="678"/>
      <c r="BO1192" s="679"/>
      <c r="BP1192" s="680"/>
      <c r="BQ1192" s="677"/>
      <c r="BR1192" s="663"/>
      <c r="BS1192" s="663"/>
      <c r="BT1192" s="19" t="s">
        <v>76</v>
      </c>
      <c r="BU1192" s="277">
        <f>IF(BQ1186="B",'VALUE POINTS'!L$11,IF('GAME STATS'!BQ1186="C",'VALUE POINTS'!M$11,'VALUE POINTS'!K$11))</f>
        <v>1</v>
      </c>
      <c r="BV1192" s="278"/>
    </row>
    <row r="1193" spans="1:79" ht="21.75" customHeight="1" x14ac:dyDescent="0.4">
      <c r="A1193" s="95"/>
      <c r="B1193" s="570" t="str">
        <f>IF(ROSTER!B$10="","",ROSTER!B$10)</f>
        <v/>
      </c>
      <c r="C1193" s="572" t="str">
        <f>IF(ROSTER!C$10="","",ROSTER!C$10)</f>
        <v/>
      </c>
      <c r="D1193" s="573"/>
      <c r="E1193" s="574"/>
      <c r="F1193" s="576">
        <f>IF(E1193="y",1,IF(E1193="S",1,0))</f>
        <v>0</v>
      </c>
      <c r="G1193" s="582">
        <f>IF(E1193="S",1,0)</f>
        <v>0</v>
      </c>
      <c r="H1193" s="578"/>
      <c r="I1193" s="543"/>
      <c r="J1193" s="542"/>
      <c r="K1193" s="580"/>
      <c r="L1193" s="584"/>
      <c r="M1193" s="585"/>
      <c r="N1193" s="588">
        <f>L1193+J1193</f>
        <v>0</v>
      </c>
      <c r="O1193" s="589"/>
      <c r="P1193" s="542"/>
      <c r="Q1193" s="580"/>
      <c r="R1193" s="584"/>
      <c r="S1193" s="585"/>
      <c r="T1193" s="588">
        <f>R1193-P1193</f>
        <v>0</v>
      </c>
      <c r="U1193" s="588"/>
      <c r="V1193" s="542"/>
      <c r="W1193" s="543"/>
      <c r="X1193" s="593"/>
      <c r="Y1193" s="543"/>
      <c r="Z1193" s="542"/>
      <c r="AA1193" s="543"/>
      <c r="AB1193" s="542"/>
      <c r="AC1193" s="543"/>
      <c r="AD1193" s="542"/>
      <c r="AE1193" s="580"/>
      <c r="AF1193" s="584"/>
      <c r="AG1193" s="585"/>
      <c r="AH1193" s="595">
        <f>IF(AD1193=0,0,(AF1193/AD1193)*100)</f>
        <v>0</v>
      </c>
      <c r="AI1193" s="596"/>
      <c r="AJ1193" s="542"/>
      <c r="AK1193" s="580"/>
      <c r="AL1193" s="584"/>
      <c r="AM1193" s="585"/>
      <c r="AN1193" s="595">
        <f>IF(AJ1193=0,0,(AL1193/AJ1193)*100)</f>
        <v>0</v>
      </c>
      <c r="AO1193" s="596"/>
      <c r="AP1193" s="542"/>
      <c r="AQ1193" s="580"/>
      <c r="AR1193" s="584"/>
      <c r="AS1193" s="585"/>
      <c r="AT1193" s="595">
        <f>IF(AP1193=0,0,(AR1193/AP1193)*100)</f>
        <v>0</v>
      </c>
      <c r="AU1193" s="596"/>
      <c r="AV1193" s="599">
        <f>AD1193+AJ1193+AP1193</f>
        <v>0</v>
      </c>
      <c r="AW1193" s="600"/>
      <c r="AX1193" s="630">
        <f>AF1193+AL1193+AR1193</f>
        <v>0</v>
      </c>
      <c r="AY1193" s="631"/>
      <c r="AZ1193" s="595">
        <f>IF(AV1193=0,0,(AX1193/AV1193)*100)</f>
        <v>0</v>
      </c>
      <c r="BA1193" s="596"/>
      <c r="BB1193" s="542"/>
      <c r="BC1193" s="580"/>
      <c r="BD1193" s="584"/>
      <c r="BE1193" s="585"/>
      <c r="BF1193" s="595">
        <f>IF(BB1193=0,0,(BD1193/BB1193)*100)</f>
        <v>0</v>
      </c>
      <c r="BG1193" s="596"/>
      <c r="BH1193" s="599">
        <f>AV1193+BB1193</f>
        <v>0</v>
      </c>
      <c r="BI1193" s="600"/>
      <c r="BJ1193" s="630">
        <f>AX1193+BD1193</f>
        <v>0</v>
      </c>
      <c r="BK1193" s="631"/>
      <c r="BL1193" s="595">
        <f>IF(BH1193=0,0,(BJ1193/BH1193)*100)</f>
        <v>0</v>
      </c>
      <c r="BM1193" s="596"/>
      <c r="BN1193" s="656">
        <f>(AF1193*2)+(AL1193*2)+(AR1193*3)+BD1193</f>
        <v>0</v>
      </c>
      <c r="BO1193" s="657"/>
      <c r="BP1193" s="658"/>
      <c r="BQ1193" s="676">
        <f>IF(BS1193=0,0,50*BR1193/BS1193)</f>
        <v>0</v>
      </c>
      <c r="BR1193" s="662">
        <f t="shared" ref="BR1193" si="1138">(BN1193*BU$1191)+(N1193*BU$1192)+(Z1193*BU$1193)+(R1193*BU$1194)+(X1193*BU$1195)+(AB1193*BU$1196)+(V1193*BU$1201)</f>
        <v>0</v>
      </c>
      <c r="BS1193" s="662">
        <f t="shared" ref="BS1193" si="1139">((BB1193-BD1193)*BU$1198)+((AV1193-AX1193)*BU$1197)+(H1193*BU$1199)+(P1193*BU$1200)</f>
        <v>0</v>
      </c>
      <c r="BT1193" s="19" t="s">
        <v>77</v>
      </c>
      <c r="BU1193" s="277">
        <f>IF(BQ1186="B",'VALUE POINTS'!L$12,IF('GAME STATS'!BQ1186="C",'VALUE POINTS'!M$12,'VALUE POINTS'!K$12))</f>
        <v>2</v>
      </c>
      <c r="BV1193" s="278"/>
      <c r="CA1193" s="18"/>
    </row>
    <row r="1194" spans="1:79" ht="21.75" customHeight="1" x14ac:dyDescent="0.35">
      <c r="A1194" s="95"/>
      <c r="B1194" s="571"/>
      <c r="C1194" s="642" t="str">
        <f>IF(ROSTER!D$10="","",ROSTER!D$10)</f>
        <v/>
      </c>
      <c r="D1194" s="643"/>
      <c r="E1194" s="575"/>
      <c r="F1194" s="577"/>
      <c r="G1194" s="583"/>
      <c r="H1194" s="579"/>
      <c r="I1194" s="545"/>
      <c r="J1194" s="544"/>
      <c r="K1194" s="581"/>
      <c r="L1194" s="586"/>
      <c r="M1194" s="587"/>
      <c r="N1194" s="592" t="s">
        <v>16</v>
      </c>
      <c r="O1194" s="603"/>
      <c r="P1194" s="544"/>
      <c r="Q1194" s="581"/>
      <c r="R1194" s="586"/>
      <c r="S1194" s="587"/>
      <c r="T1194" s="592" t="s">
        <v>16</v>
      </c>
      <c r="U1194" s="592"/>
      <c r="V1194" s="544"/>
      <c r="W1194" s="545"/>
      <c r="X1194" s="594"/>
      <c r="Y1194" s="545"/>
      <c r="Z1194" s="544"/>
      <c r="AA1194" s="545"/>
      <c r="AB1194" s="544"/>
      <c r="AC1194" s="545"/>
      <c r="AD1194" s="544"/>
      <c r="AE1194" s="581"/>
      <c r="AF1194" s="586"/>
      <c r="AG1194" s="587"/>
      <c r="AH1194" s="626"/>
      <c r="AI1194" s="627"/>
      <c r="AJ1194" s="544"/>
      <c r="AK1194" s="581"/>
      <c r="AL1194" s="586"/>
      <c r="AM1194" s="587"/>
      <c r="AN1194" s="626"/>
      <c r="AO1194" s="627"/>
      <c r="AP1194" s="544"/>
      <c r="AQ1194" s="581"/>
      <c r="AR1194" s="586"/>
      <c r="AS1194" s="587"/>
      <c r="AT1194" s="626"/>
      <c r="AU1194" s="627"/>
      <c r="AV1194" s="628"/>
      <c r="AW1194" s="629"/>
      <c r="AX1194" s="632"/>
      <c r="AY1194" s="633"/>
      <c r="AZ1194" s="626"/>
      <c r="BA1194" s="627"/>
      <c r="BB1194" s="544"/>
      <c r="BC1194" s="581"/>
      <c r="BD1194" s="586"/>
      <c r="BE1194" s="587"/>
      <c r="BF1194" s="626"/>
      <c r="BG1194" s="627"/>
      <c r="BH1194" s="628"/>
      <c r="BI1194" s="629"/>
      <c r="BJ1194" s="632"/>
      <c r="BK1194" s="633"/>
      <c r="BL1194" s="626"/>
      <c r="BM1194" s="627"/>
      <c r="BN1194" s="678"/>
      <c r="BO1194" s="679"/>
      <c r="BP1194" s="680"/>
      <c r="BQ1194" s="677"/>
      <c r="BR1194" s="663"/>
      <c r="BS1194" s="663"/>
      <c r="BT1194" s="19" t="s">
        <v>78</v>
      </c>
      <c r="BU1194" s="277">
        <f>IF(BQ1186="B",'VALUE POINTS'!L$13,IF('GAME STATS'!BQ1186="C",'VALUE POINTS'!M$13,'VALUE POINTS'!K$13))</f>
        <v>2</v>
      </c>
      <c r="BV1194" s="278"/>
    </row>
    <row r="1195" spans="1:79" ht="21.75" customHeight="1" x14ac:dyDescent="0.35">
      <c r="A1195" s="95"/>
      <c r="B1195" s="570" t="str">
        <f>IF(ROSTER!B$12="","",ROSTER!B$12)</f>
        <v/>
      </c>
      <c r="C1195" s="572" t="str">
        <f>IF(ROSTER!C$12="","",ROSTER!C$12)</f>
        <v/>
      </c>
      <c r="D1195" s="573"/>
      <c r="E1195" s="574"/>
      <c r="F1195" s="576">
        <f>IF(E1195="y",1,IF(E1195="S",1,0))</f>
        <v>0</v>
      </c>
      <c r="G1195" s="582">
        <f>IF(E1195="S",1,0)</f>
        <v>0</v>
      </c>
      <c r="H1195" s="578"/>
      <c r="I1195" s="543"/>
      <c r="J1195" s="542"/>
      <c r="K1195" s="580"/>
      <c r="L1195" s="584"/>
      <c r="M1195" s="585"/>
      <c r="N1195" s="588">
        <f>L1195+J1195</f>
        <v>0</v>
      </c>
      <c r="O1195" s="589"/>
      <c r="P1195" s="542"/>
      <c r="Q1195" s="580"/>
      <c r="R1195" s="584"/>
      <c r="S1195" s="585"/>
      <c r="T1195" s="588">
        <f>R1195-P1195</f>
        <v>0</v>
      </c>
      <c r="U1195" s="588"/>
      <c r="V1195" s="542"/>
      <c r="W1195" s="543"/>
      <c r="X1195" s="593"/>
      <c r="Y1195" s="543"/>
      <c r="Z1195" s="542"/>
      <c r="AA1195" s="543"/>
      <c r="AB1195" s="542"/>
      <c r="AC1195" s="543"/>
      <c r="AD1195" s="542"/>
      <c r="AE1195" s="580"/>
      <c r="AF1195" s="584"/>
      <c r="AG1195" s="585"/>
      <c r="AH1195" s="595">
        <f>IF(AD1195=0,0,(AF1195/AD1195)*100)</f>
        <v>0</v>
      </c>
      <c r="AI1195" s="596"/>
      <c r="AJ1195" s="542"/>
      <c r="AK1195" s="580"/>
      <c r="AL1195" s="584"/>
      <c r="AM1195" s="585"/>
      <c r="AN1195" s="595">
        <f>IF(AJ1195=0,0,(AL1195/AJ1195)*100)</f>
        <v>0</v>
      </c>
      <c r="AO1195" s="596"/>
      <c r="AP1195" s="542"/>
      <c r="AQ1195" s="580"/>
      <c r="AR1195" s="584"/>
      <c r="AS1195" s="585"/>
      <c r="AT1195" s="595">
        <f>IF(AP1195=0,0,(AR1195/AP1195)*100)</f>
        <v>0</v>
      </c>
      <c r="AU1195" s="596"/>
      <c r="AV1195" s="599">
        <f>AD1195+AJ1195+AP1195</f>
        <v>0</v>
      </c>
      <c r="AW1195" s="600"/>
      <c r="AX1195" s="630">
        <f>AF1195+AL1195+AR1195</f>
        <v>0</v>
      </c>
      <c r="AY1195" s="631"/>
      <c r="AZ1195" s="595">
        <f>IF(AV1195=0,0,(AX1195/AV1195)*100)</f>
        <v>0</v>
      </c>
      <c r="BA1195" s="596"/>
      <c r="BB1195" s="542"/>
      <c r="BC1195" s="580"/>
      <c r="BD1195" s="584"/>
      <c r="BE1195" s="585"/>
      <c r="BF1195" s="595">
        <f>IF(BB1195=0,0,(BD1195/BB1195)*100)</f>
        <v>0</v>
      </c>
      <c r="BG1195" s="596"/>
      <c r="BH1195" s="599">
        <f>AV1195+BB1195</f>
        <v>0</v>
      </c>
      <c r="BI1195" s="600"/>
      <c r="BJ1195" s="630">
        <f>AX1195+BD1195</f>
        <v>0</v>
      </c>
      <c r="BK1195" s="631"/>
      <c r="BL1195" s="595">
        <f>IF(BH1195=0,0,(BJ1195/BH1195)*100)</f>
        <v>0</v>
      </c>
      <c r="BM1195" s="596"/>
      <c r="BN1195" s="656">
        <f>(AF1195*2)+(AL1195*2)+(AR1195*3)+BD1195</f>
        <v>0</v>
      </c>
      <c r="BO1195" s="657"/>
      <c r="BP1195" s="658"/>
      <c r="BQ1195" s="676">
        <f t="shared" ref="BQ1195" si="1140">IF(BS1195=0,0,50*BR1195/BS1195)</f>
        <v>0</v>
      </c>
      <c r="BR1195" s="662">
        <f t="shared" ref="BR1195" si="1141">(BN1195*BU$1191)+(N1195*BU$1192)+(Z1195*BU$1193)+(R1195*BU$1194)+(X1195*BU$1195)+(AB1195*BU$1196)+(V1195*BU$1201)</f>
        <v>0</v>
      </c>
      <c r="BS1195" s="662">
        <f t="shared" ref="BS1195" si="1142">((BB1195-BD1195)*BU$1198)+((AV1195-AX1195)*BU$1197)+(H1195*BU$1199)+(P1195*BU$1200)</f>
        <v>0</v>
      </c>
      <c r="BT1195" s="19" t="s">
        <v>79</v>
      </c>
      <c r="BU1195" s="277">
        <f>IF(BQ1186="B",'VALUE POINTS'!L$14,IF('GAME STATS'!BQ1186="C",'VALUE POINTS'!M$14,'VALUE POINTS'!K$14))</f>
        <v>2</v>
      </c>
      <c r="BV1195" s="278"/>
    </row>
    <row r="1196" spans="1:79" ht="21.75" customHeight="1" x14ac:dyDescent="0.4">
      <c r="A1196" s="95"/>
      <c r="B1196" s="571"/>
      <c r="C1196" s="642" t="str">
        <f>IF(ROSTER!D$12="","",ROSTER!D$12)</f>
        <v/>
      </c>
      <c r="D1196" s="643"/>
      <c r="E1196" s="575"/>
      <c r="F1196" s="577"/>
      <c r="G1196" s="583"/>
      <c r="H1196" s="579"/>
      <c r="I1196" s="545"/>
      <c r="J1196" s="544"/>
      <c r="K1196" s="581"/>
      <c r="L1196" s="586"/>
      <c r="M1196" s="587"/>
      <c r="N1196" s="592" t="s">
        <v>16</v>
      </c>
      <c r="O1196" s="603"/>
      <c r="P1196" s="544"/>
      <c r="Q1196" s="581"/>
      <c r="R1196" s="586"/>
      <c r="S1196" s="587"/>
      <c r="T1196" s="592" t="s">
        <v>16</v>
      </c>
      <c r="U1196" s="592"/>
      <c r="V1196" s="544"/>
      <c r="W1196" s="545"/>
      <c r="X1196" s="594"/>
      <c r="Y1196" s="545"/>
      <c r="Z1196" s="544"/>
      <c r="AA1196" s="545"/>
      <c r="AB1196" s="544"/>
      <c r="AC1196" s="545"/>
      <c r="AD1196" s="544"/>
      <c r="AE1196" s="581"/>
      <c r="AF1196" s="586"/>
      <c r="AG1196" s="587"/>
      <c r="AH1196" s="626"/>
      <c r="AI1196" s="627"/>
      <c r="AJ1196" s="544"/>
      <c r="AK1196" s="581"/>
      <c r="AL1196" s="586"/>
      <c r="AM1196" s="587"/>
      <c r="AN1196" s="626"/>
      <c r="AO1196" s="627"/>
      <c r="AP1196" s="544"/>
      <c r="AQ1196" s="581"/>
      <c r="AR1196" s="586"/>
      <c r="AS1196" s="587"/>
      <c r="AT1196" s="626"/>
      <c r="AU1196" s="627"/>
      <c r="AV1196" s="628"/>
      <c r="AW1196" s="629"/>
      <c r="AX1196" s="632"/>
      <c r="AY1196" s="633"/>
      <c r="AZ1196" s="626"/>
      <c r="BA1196" s="627"/>
      <c r="BB1196" s="544"/>
      <c r="BC1196" s="581"/>
      <c r="BD1196" s="586"/>
      <c r="BE1196" s="587"/>
      <c r="BF1196" s="626"/>
      <c r="BG1196" s="627"/>
      <c r="BH1196" s="628"/>
      <c r="BI1196" s="629"/>
      <c r="BJ1196" s="632"/>
      <c r="BK1196" s="633"/>
      <c r="BL1196" s="626"/>
      <c r="BM1196" s="627"/>
      <c r="BN1196" s="678"/>
      <c r="BO1196" s="679"/>
      <c r="BP1196" s="680"/>
      <c r="BQ1196" s="677"/>
      <c r="BR1196" s="663"/>
      <c r="BS1196" s="663"/>
      <c r="BT1196" s="19" t="s">
        <v>80</v>
      </c>
      <c r="BU1196" s="277">
        <f>IF(BQ1186="B",'VALUE POINTS'!L$15,IF('GAME STATS'!BQ1186="C",'VALUE POINTS'!M$15,'VALUE POINTS'!K$15))</f>
        <v>2</v>
      </c>
      <c r="BV1196" s="278"/>
      <c r="CA1196" s="18"/>
    </row>
    <row r="1197" spans="1:79" ht="21.75" customHeight="1" x14ac:dyDescent="0.35">
      <c r="A1197" s="95"/>
      <c r="B1197" s="570" t="str">
        <f>IF(ROSTER!B$14="","",ROSTER!B$14)</f>
        <v/>
      </c>
      <c r="C1197" s="572" t="str">
        <f>IF(ROSTER!C$14="","",ROSTER!C$14)</f>
        <v/>
      </c>
      <c r="D1197" s="573"/>
      <c r="E1197" s="574"/>
      <c r="F1197" s="576">
        <f>IF(E1197="y",1,IF(E1197="S",1,0))</f>
        <v>0</v>
      </c>
      <c r="G1197" s="582">
        <f>IF(E1197="S",1,0)</f>
        <v>0</v>
      </c>
      <c r="H1197" s="578"/>
      <c r="I1197" s="543"/>
      <c r="J1197" s="542"/>
      <c r="K1197" s="580"/>
      <c r="L1197" s="584"/>
      <c r="M1197" s="585"/>
      <c r="N1197" s="588">
        <f>L1197+J1197</f>
        <v>0</v>
      </c>
      <c r="O1197" s="589"/>
      <c r="P1197" s="542"/>
      <c r="Q1197" s="580"/>
      <c r="R1197" s="584"/>
      <c r="S1197" s="585"/>
      <c r="T1197" s="588">
        <f>R1197-P1197</f>
        <v>0</v>
      </c>
      <c r="U1197" s="588"/>
      <c r="V1197" s="542"/>
      <c r="W1197" s="543"/>
      <c r="X1197" s="593"/>
      <c r="Y1197" s="543"/>
      <c r="Z1197" s="542"/>
      <c r="AA1197" s="543"/>
      <c r="AB1197" s="542"/>
      <c r="AC1197" s="543"/>
      <c r="AD1197" s="542"/>
      <c r="AE1197" s="580"/>
      <c r="AF1197" s="584"/>
      <c r="AG1197" s="585"/>
      <c r="AH1197" s="595">
        <f>IF(AD1197=0,0,(AF1197/AD1197)*100)</f>
        <v>0</v>
      </c>
      <c r="AI1197" s="596"/>
      <c r="AJ1197" s="542"/>
      <c r="AK1197" s="580"/>
      <c r="AL1197" s="584"/>
      <c r="AM1197" s="585"/>
      <c r="AN1197" s="595">
        <f>IF(AJ1197=0,0,(AL1197/AJ1197)*100)</f>
        <v>0</v>
      </c>
      <c r="AO1197" s="596"/>
      <c r="AP1197" s="542"/>
      <c r="AQ1197" s="580"/>
      <c r="AR1197" s="584"/>
      <c r="AS1197" s="585"/>
      <c r="AT1197" s="595">
        <f>IF(AP1197=0,0,(AR1197/AP1197)*100)</f>
        <v>0</v>
      </c>
      <c r="AU1197" s="596"/>
      <c r="AV1197" s="599">
        <f>AD1197+AJ1197+AP1197</f>
        <v>0</v>
      </c>
      <c r="AW1197" s="600"/>
      <c r="AX1197" s="630">
        <f>AF1197+AL1197+AR1197</f>
        <v>0</v>
      </c>
      <c r="AY1197" s="631"/>
      <c r="AZ1197" s="595">
        <f>IF(AV1197=0,0,(AX1197/AV1197)*100)</f>
        <v>0</v>
      </c>
      <c r="BA1197" s="596"/>
      <c r="BB1197" s="542"/>
      <c r="BC1197" s="580"/>
      <c r="BD1197" s="584"/>
      <c r="BE1197" s="585"/>
      <c r="BF1197" s="595">
        <f>IF(BB1197=0,0,(BD1197/BB1197)*100)</f>
        <v>0</v>
      </c>
      <c r="BG1197" s="596"/>
      <c r="BH1197" s="599">
        <f>AV1197+BB1197</f>
        <v>0</v>
      </c>
      <c r="BI1197" s="600"/>
      <c r="BJ1197" s="630">
        <f>AX1197+BD1197</f>
        <v>0</v>
      </c>
      <c r="BK1197" s="631"/>
      <c r="BL1197" s="595">
        <f>IF(BH1197=0,0,(BJ1197/BH1197)*100)</f>
        <v>0</v>
      </c>
      <c r="BM1197" s="596"/>
      <c r="BN1197" s="656">
        <f>(AF1197*2)+(AL1197*2)+(AR1197*3)+BD1197</f>
        <v>0</v>
      </c>
      <c r="BO1197" s="657"/>
      <c r="BP1197" s="658"/>
      <c r="BQ1197" s="676">
        <f t="shared" ref="BQ1197" si="1143">IF(BS1197=0,0,50*BR1197/BS1197)</f>
        <v>0</v>
      </c>
      <c r="BR1197" s="662">
        <f t="shared" ref="BR1197" si="1144">(BN1197*BU$1191)+(N1197*BU$1192)+(Z1197*BU$1193)+(R1197*BU$1194)+(X1197*BU$1195)+(AB1197*BU$1196)+(V1197*BU$1201)</f>
        <v>0</v>
      </c>
      <c r="BS1197" s="662">
        <f t="shared" ref="BS1197" si="1145">((BB1197-BD1197)*BU$1198)+((AV1197-AX1197)*BU$1197)+(H1197*BU$1199)+(P1197*BU$1200)</f>
        <v>0</v>
      </c>
      <c r="BT1197" s="19" t="s">
        <v>81</v>
      </c>
      <c r="BU1197" s="277">
        <f>IF(BQ1186="B",'VALUE POINTS'!L$16,IF('GAME STATS'!BQ1186="C",'VALUE POINTS'!M$16,'VALUE POINTS'!K$16))</f>
        <v>2</v>
      </c>
      <c r="BV1197" s="278"/>
    </row>
    <row r="1198" spans="1:79" ht="21.75" customHeight="1" x14ac:dyDescent="0.35">
      <c r="A1198" s="95"/>
      <c r="B1198" s="571"/>
      <c r="C1198" s="642" t="str">
        <f>IF(ROSTER!D$14="","",ROSTER!D$14)</f>
        <v/>
      </c>
      <c r="D1198" s="643"/>
      <c r="E1198" s="575"/>
      <c r="F1198" s="577"/>
      <c r="G1198" s="583"/>
      <c r="H1198" s="579"/>
      <c r="I1198" s="545"/>
      <c r="J1198" s="544"/>
      <c r="K1198" s="581"/>
      <c r="L1198" s="586"/>
      <c r="M1198" s="587"/>
      <c r="N1198" s="592" t="s">
        <v>16</v>
      </c>
      <c r="O1198" s="603"/>
      <c r="P1198" s="544"/>
      <c r="Q1198" s="581"/>
      <c r="R1198" s="586"/>
      <c r="S1198" s="587"/>
      <c r="T1198" s="592" t="s">
        <v>16</v>
      </c>
      <c r="U1198" s="592"/>
      <c r="V1198" s="544"/>
      <c r="W1198" s="545"/>
      <c r="X1198" s="594"/>
      <c r="Y1198" s="545"/>
      <c r="Z1198" s="544"/>
      <c r="AA1198" s="545"/>
      <c r="AB1198" s="544"/>
      <c r="AC1198" s="545"/>
      <c r="AD1198" s="544"/>
      <c r="AE1198" s="581"/>
      <c r="AF1198" s="586"/>
      <c r="AG1198" s="587"/>
      <c r="AH1198" s="626"/>
      <c r="AI1198" s="627"/>
      <c r="AJ1198" s="544"/>
      <c r="AK1198" s="581"/>
      <c r="AL1198" s="586"/>
      <c r="AM1198" s="587"/>
      <c r="AN1198" s="626"/>
      <c r="AO1198" s="627"/>
      <c r="AP1198" s="544"/>
      <c r="AQ1198" s="581"/>
      <c r="AR1198" s="586"/>
      <c r="AS1198" s="587"/>
      <c r="AT1198" s="626"/>
      <c r="AU1198" s="627"/>
      <c r="AV1198" s="628"/>
      <c r="AW1198" s="629"/>
      <c r="AX1198" s="632"/>
      <c r="AY1198" s="633"/>
      <c r="AZ1198" s="626"/>
      <c r="BA1198" s="627"/>
      <c r="BB1198" s="544"/>
      <c r="BC1198" s="581"/>
      <c r="BD1198" s="586"/>
      <c r="BE1198" s="587"/>
      <c r="BF1198" s="626"/>
      <c r="BG1198" s="627"/>
      <c r="BH1198" s="628"/>
      <c r="BI1198" s="629"/>
      <c r="BJ1198" s="632"/>
      <c r="BK1198" s="633"/>
      <c r="BL1198" s="626"/>
      <c r="BM1198" s="627"/>
      <c r="BN1198" s="678"/>
      <c r="BO1198" s="679"/>
      <c r="BP1198" s="680"/>
      <c r="BQ1198" s="677"/>
      <c r="BR1198" s="663"/>
      <c r="BS1198" s="663"/>
      <c r="BT1198" s="19" t="s">
        <v>82</v>
      </c>
      <c r="BU1198" s="277">
        <f>IF(BQ1186="B",'VALUE POINTS'!L$17,IF('GAME STATS'!BQ1186="C",'VALUE POINTS'!M$17,'VALUE POINTS'!K$17))</f>
        <v>1</v>
      </c>
      <c r="BV1198" s="278"/>
    </row>
    <row r="1199" spans="1:79" ht="21.75" customHeight="1" x14ac:dyDescent="0.35">
      <c r="A1199" s="95"/>
      <c r="B1199" s="570" t="str">
        <f>IF(ROSTER!B$16="","",ROSTER!B$16)</f>
        <v/>
      </c>
      <c r="C1199" s="572" t="str">
        <f>IF(ROSTER!C$16="","",ROSTER!C$16)</f>
        <v/>
      </c>
      <c r="D1199" s="573"/>
      <c r="E1199" s="574"/>
      <c r="F1199" s="576">
        <f>IF(E1199="y",1,IF(E1199="S",1,0))</f>
        <v>0</v>
      </c>
      <c r="G1199" s="582">
        <f>IF(E1199="S",1,0)</f>
        <v>0</v>
      </c>
      <c r="H1199" s="578"/>
      <c r="I1199" s="543"/>
      <c r="J1199" s="542"/>
      <c r="K1199" s="580"/>
      <c r="L1199" s="584"/>
      <c r="M1199" s="585"/>
      <c r="N1199" s="588">
        <f>L1199+J1199</f>
        <v>0</v>
      </c>
      <c r="O1199" s="589"/>
      <c r="P1199" s="542"/>
      <c r="Q1199" s="580"/>
      <c r="R1199" s="584"/>
      <c r="S1199" s="585"/>
      <c r="T1199" s="588">
        <f>R1199-P1199</f>
        <v>0</v>
      </c>
      <c r="U1199" s="588"/>
      <c r="V1199" s="542"/>
      <c r="W1199" s="543"/>
      <c r="X1199" s="593"/>
      <c r="Y1199" s="543"/>
      <c r="Z1199" s="542"/>
      <c r="AA1199" s="543"/>
      <c r="AB1199" s="542"/>
      <c r="AC1199" s="543"/>
      <c r="AD1199" s="542"/>
      <c r="AE1199" s="580"/>
      <c r="AF1199" s="584"/>
      <c r="AG1199" s="585"/>
      <c r="AH1199" s="595">
        <f>IF(AD1199=0,0,(AF1199/AD1199)*100)</f>
        <v>0</v>
      </c>
      <c r="AI1199" s="596"/>
      <c r="AJ1199" s="542"/>
      <c r="AK1199" s="580"/>
      <c r="AL1199" s="584"/>
      <c r="AM1199" s="585"/>
      <c r="AN1199" s="595">
        <f>IF(AJ1199=0,0,(AL1199/AJ1199)*100)</f>
        <v>0</v>
      </c>
      <c r="AO1199" s="596"/>
      <c r="AP1199" s="542"/>
      <c r="AQ1199" s="580"/>
      <c r="AR1199" s="584"/>
      <c r="AS1199" s="585"/>
      <c r="AT1199" s="595">
        <f>IF(AP1199=0,0,(AR1199/AP1199)*100)</f>
        <v>0</v>
      </c>
      <c r="AU1199" s="596"/>
      <c r="AV1199" s="599">
        <f>AD1199+AJ1199+AP1199</f>
        <v>0</v>
      </c>
      <c r="AW1199" s="600"/>
      <c r="AX1199" s="630">
        <f>AF1199+AL1199+AR1199</f>
        <v>0</v>
      </c>
      <c r="AY1199" s="631"/>
      <c r="AZ1199" s="595">
        <f>IF(AV1199=0,0,(AX1199/AV1199)*100)</f>
        <v>0</v>
      </c>
      <c r="BA1199" s="596"/>
      <c r="BB1199" s="542"/>
      <c r="BC1199" s="580"/>
      <c r="BD1199" s="584"/>
      <c r="BE1199" s="585"/>
      <c r="BF1199" s="595">
        <f>IF(BB1199=0,0,(BD1199/BB1199)*100)</f>
        <v>0</v>
      </c>
      <c r="BG1199" s="596"/>
      <c r="BH1199" s="599">
        <f>AV1199+BB1199</f>
        <v>0</v>
      </c>
      <c r="BI1199" s="600"/>
      <c r="BJ1199" s="630">
        <f>AX1199+BD1199</f>
        <v>0</v>
      </c>
      <c r="BK1199" s="631"/>
      <c r="BL1199" s="595">
        <f>IF(BH1199=0,0,(BJ1199/BH1199)*100)</f>
        <v>0</v>
      </c>
      <c r="BM1199" s="596"/>
      <c r="BN1199" s="656">
        <f>(AF1199*2)+(AL1199*2)+(AR1199*3)+BD1199</f>
        <v>0</v>
      </c>
      <c r="BO1199" s="657"/>
      <c r="BP1199" s="658"/>
      <c r="BQ1199" s="676">
        <f t="shared" ref="BQ1199" si="1146">IF(BS1199=0,0,50*BR1199/BS1199)</f>
        <v>0</v>
      </c>
      <c r="BR1199" s="662">
        <f t="shared" ref="BR1199" si="1147">(BN1199*BU$1191)+(N1199*BU$1192)+(Z1199*BU$1193)+(R1199*BU$1194)+(X1199*BU$1195)+(AB1199*BU$1196)+(V1199*BU$1201)</f>
        <v>0</v>
      </c>
      <c r="BS1199" s="662">
        <f t="shared" ref="BS1199" si="1148">((BB1199-BD1199)*BU$1198)+((AV1199-AX1199)*BU$1197)+(H1199*BU$1199)+(P1199*BU$1200)</f>
        <v>0</v>
      </c>
      <c r="BT1199" s="19" t="s">
        <v>83</v>
      </c>
      <c r="BU1199" s="277">
        <f>IF(BQ1186="B",'VALUE POINTS'!L$18,IF('GAME STATS'!BQ1186="C",'VALUE POINTS'!M$18,'VALUE POINTS'!K$18))</f>
        <v>2</v>
      </c>
      <c r="BV1199" s="278"/>
    </row>
    <row r="1200" spans="1:79" ht="21.75" customHeight="1" x14ac:dyDescent="0.35">
      <c r="A1200" s="95"/>
      <c r="B1200" s="571"/>
      <c r="C1200" s="642" t="str">
        <f>IF(ROSTER!D$16="","",ROSTER!D$16)</f>
        <v/>
      </c>
      <c r="D1200" s="643"/>
      <c r="E1200" s="575"/>
      <c r="F1200" s="577"/>
      <c r="G1200" s="583"/>
      <c r="H1200" s="579"/>
      <c r="I1200" s="545"/>
      <c r="J1200" s="544"/>
      <c r="K1200" s="581"/>
      <c r="L1200" s="586"/>
      <c r="M1200" s="587"/>
      <c r="N1200" s="592" t="s">
        <v>16</v>
      </c>
      <c r="O1200" s="603"/>
      <c r="P1200" s="544"/>
      <c r="Q1200" s="581"/>
      <c r="R1200" s="586"/>
      <c r="S1200" s="587"/>
      <c r="T1200" s="592" t="s">
        <v>16</v>
      </c>
      <c r="U1200" s="592"/>
      <c r="V1200" s="544"/>
      <c r="W1200" s="545"/>
      <c r="X1200" s="594"/>
      <c r="Y1200" s="545"/>
      <c r="Z1200" s="544"/>
      <c r="AA1200" s="545"/>
      <c r="AB1200" s="544"/>
      <c r="AC1200" s="545"/>
      <c r="AD1200" s="544"/>
      <c r="AE1200" s="581"/>
      <c r="AF1200" s="586"/>
      <c r="AG1200" s="587"/>
      <c r="AH1200" s="626"/>
      <c r="AI1200" s="627"/>
      <c r="AJ1200" s="544"/>
      <c r="AK1200" s="581"/>
      <c r="AL1200" s="586"/>
      <c r="AM1200" s="587"/>
      <c r="AN1200" s="626"/>
      <c r="AO1200" s="627"/>
      <c r="AP1200" s="544"/>
      <c r="AQ1200" s="581"/>
      <c r="AR1200" s="586"/>
      <c r="AS1200" s="587"/>
      <c r="AT1200" s="626"/>
      <c r="AU1200" s="627"/>
      <c r="AV1200" s="628"/>
      <c r="AW1200" s="629"/>
      <c r="AX1200" s="632"/>
      <c r="AY1200" s="633"/>
      <c r="AZ1200" s="626"/>
      <c r="BA1200" s="627"/>
      <c r="BB1200" s="544"/>
      <c r="BC1200" s="581"/>
      <c r="BD1200" s="586"/>
      <c r="BE1200" s="587"/>
      <c r="BF1200" s="626"/>
      <c r="BG1200" s="627"/>
      <c r="BH1200" s="628"/>
      <c r="BI1200" s="629"/>
      <c r="BJ1200" s="632"/>
      <c r="BK1200" s="633"/>
      <c r="BL1200" s="626"/>
      <c r="BM1200" s="627"/>
      <c r="BN1200" s="678"/>
      <c r="BO1200" s="679"/>
      <c r="BP1200" s="680"/>
      <c r="BQ1200" s="677"/>
      <c r="BR1200" s="663"/>
      <c r="BS1200" s="663"/>
      <c r="BT1200" s="19" t="s">
        <v>84</v>
      </c>
      <c r="BU1200" s="277">
        <f>IF(BQ1186="B",'VALUE POINTS'!L$19,IF('GAME STATS'!BQ1186="C",'VALUE POINTS'!M$19,'VALUE POINTS'!K$19))</f>
        <v>2</v>
      </c>
      <c r="BV1200" s="278"/>
    </row>
    <row r="1201" spans="1:74" ht="21.75" customHeight="1" x14ac:dyDescent="0.35">
      <c r="A1201" s="95"/>
      <c r="B1201" s="570" t="str">
        <f>IF(ROSTER!B$18="","",ROSTER!B$18)</f>
        <v/>
      </c>
      <c r="C1201" s="572" t="str">
        <f>IF(ROSTER!C$18="","",ROSTER!C$18)</f>
        <v/>
      </c>
      <c r="D1201" s="573"/>
      <c r="E1201" s="574"/>
      <c r="F1201" s="576">
        <f>IF(E1201="y",1,IF(E1201="S",1,0))</f>
        <v>0</v>
      </c>
      <c r="G1201" s="582">
        <f>IF(E1201="S",1,0)</f>
        <v>0</v>
      </c>
      <c r="H1201" s="578"/>
      <c r="I1201" s="543"/>
      <c r="J1201" s="542"/>
      <c r="K1201" s="580"/>
      <c r="L1201" s="584"/>
      <c r="M1201" s="585"/>
      <c r="N1201" s="588">
        <f>L1201+J1201</f>
        <v>0</v>
      </c>
      <c r="O1201" s="589"/>
      <c r="P1201" s="542"/>
      <c r="Q1201" s="580"/>
      <c r="R1201" s="584"/>
      <c r="S1201" s="585"/>
      <c r="T1201" s="588">
        <f>R1201-P1201</f>
        <v>0</v>
      </c>
      <c r="U1201" s="588"/>
      <c r="V1201" s="542"/>
      <c r="W1201" s="543"/>
      <c r="X1201" s="593"/>
      <c r="Y1201" s="543"/>
      <c r="Z1201" s="542"/>
      <c r="AA1201" s="543"/>
      <c r="AB1201" s="542"/>
      <c r="AC1201" s="543"/>
      <c r="AD1201" s="542"/>
      <c r="AE1201" s="580"/>
      <c r="AF1201" s="584"/>
      <c r="AG1201" s="585"/>
      <c r="AH1201" s="595">
        <f>IF(AD1201=0,0,(AF1201/AD1201)*100)</f>
        <v>0</v>
      </c>
      <c r="AI1201" s="596"/>
      <c r="AJ1201" s="542"/>
      <c r="AK1201" s="580"/>
      <c r="AL1201" s="584"/>
      <c r="AM1201" s="585"/>
      <c r="AN1201" s="595">
        <f>IF(AJ1201=0,0,(AL1201/AJ1201)*100)</f>
        <v>0</v>
      </c>
      <c r="AO1201" s="596"/>
      <c r="AP1201" s="542"/>
      <c r="AQ1201" s="580"/>
      <c r="AR1201" s="584"/>
      <c r="AS1201" s="585"/>
      <c r="AT1201" s="595">
        <f>IF(AP1201=0,0,(AR1201/AP1201)*100)</f>
        <v>0</v>
      </c>
      <c r="AU1201" s="596"/>
      <c r="AV1201" s="599">
        <f>AD1201+AJ1201+AP1201</f>
        <v>0</v>
      </c>
      <c r="AW1201" s="600"/>
      <c r="AX1201" s="630">
        <f>AF1201+AL1201+AR1201</f>
        <v>0</v>
      </c>
      <c r="AY1201" s="631"/>
      <c r="AZ1201" s="595">
        <f>IF(AV1201=0,0,(AX1201/AV1201)*100)</f>
        <v>0</v>
      </c>
      <c r="BA1201" s="596"/>
      <c r="BB1201" s="542"/>
      <c r="BC1201" s="580"/>
      <c r="BD1201" s="584"/>
      <c r="BE1201" s="585"/>
      <c r="BF1201" s="595">
        <f>IF(BB1201=0,0,(BD1201/BB1201)*100)</f>
        <v>0</v>
      </c>
      <c r="BG1201" s="596"/>
      <c r="BH1201" s="599">
        <f>AV1201+BB1201</f>
        <v>0</v>
      </c>
      <c r="BI1201" s="600"/>
      <c r="BJ1201" s="630">
        <f>AX1201+BD1201</f>
        <v>0</v>
      </c>
      <c r="BK1201" s="631"/>
      <c r="BL1201" s="595">
        <f>IF(BH1201=0,0,(BJ1201/BH1201)*100)</f>
        <v>0</v>
      </c>
      <c r="BM1201" s="596"/>
      <c r="BN1201" s="656">
        <f>(AF1201*2)+(AL1201*2)+(AR1201*3)+BD1201</f>
        <v>0</v>
      </c>
      <c r="BO1201" s="657"/>
      <c r="BP1201" s="658"/>
      <c r="BQ1201" s="676">
        <f t="shared" ref="BQ1201" si="1149">IF(BS1201=0,0,50*BR1201/BS1201)</f>
        <v>0</v>
      </c>
      <c r="BR1201" s="662">
        <f t="shared" ref="BR1201" si="1150">(BN1201*BU$1191)+(N1201*BU$1192)+(Z1201*BU$1193)+(R1201*BU$1194)+(X1201*BU$1195)+(AB1201*BU$1196)+(V1201*BU$1201)</f>
        <v>0</v>
      </c>
      <c r="BS1201" s="662">
        <f t="shared" ref="BS1201" si="1151">((BB1201-BD1201)*BU$1198)+((AV1201-AX1201)*BU$1197)+(H1201*BU$1199)+(P1201*BU$1200)</f>
        <v>0</v>
      </c>
      <c r="BT1201" s="19" t="s">
        <v>160</v>
      </c>
      <c r="BU1201" s="277">
        <f>IF(BQ1186="B",'VALUE POINTS'!L$20,IF('GAME STATS'!BQ1186="C",'VALUE POINTS'!M$20,'VALUE POINTS'!K$20))</f>
        <v>1</v>
      </c>
      <c r="BV1201" s="278"/>
    </row>
    <row r="1202" spans="1:74" ht="21.75" customHeight="1" x14ac:dyDescent="0.25">
      <c r="A1202" s="95"/>
      <c r="B1202" s="571"/>
      <c r="C1202" s="642" t="str">
        <f>IF(ROSTER!D$18="","",ROSTER!D$18)</f>
        <v/>
      </c>
      <c r="D1202" s="643"/>
      <c r="E1202" s="575"/>
      <c r="F1202" s="577"/>
      <c r="G1202" s="583"/>
      <c r="H1202" s="579"/>
      <c r="I1202" s="545"/>
      <c r="J1202" s="544"/>
      <c r="K1202" s="581"/>
      <c r="L1202" s="586"/>
      <c r="M1202" s="587"/>
      <c r="N1202" s="592" t="s">
        <v>16</v>
      </c>
      <c r="O1202" s="603"/>
      <c r="P1202" s="544"/>
      <c r="Q1202" s="581"/>
      <c r="R1202" s="586"/>
      <c r="S1202" s="587"/>
      <c r="T1202" s="592" t="s">
        <v>16</v>
      </c>
      <c r="U1202" s="592"/>
      <c r="V1202" s="544"/>
      <c r="W1202" s="545"/>
      <c r="X1202" s="594"/>
      <c r="Y1202" s="545"/>
      <c r="Z1202" s="544"/>
      <c r="AA1202" s="545"/>
      <c r="AB1202" s="544"/>
      <c r="AC1202" s="545"/>
      <c r="AD1202" s="544"/>
      <c r="AE1202" s="581"/>
      <c r="AF1202" s="586"/>
      <c r="AG1202" s="587"/>
      <c r="AH1202" s="626"/>
      <c r="AI1202" s="627"/>
      <c r="AJ1202" s="544"/>
      <c r="AK1202" s="581"/>
      <c r="AL1202" s="586"/>
      <c r="AM1202" s="587"/>
      <c r="AN1202" s="626"/>
      <c r="AO1202" s="627"/>
      <c r="AP1202" s="544"/>
      <c r="AQ1202" s="581"/>
      <c r="AR1202" s="586"/>
      <c r="AS1202" s="587"/>
      <c r="AT1202" s="626"/>
      <c r="AU1202" s="627"/>
      <c r="AV1202" s="628"/>
      <c r="AW1202" s="629"/>
      <c r="AX1202" s="632"/>
      <c r="AY1202" s="633"/>
      <c r="AZ1202" s="626"/>
      <c r="BA1202" s="627"/>
      <c r="BB1202" s="544"/>
      <c r="BC1202" s="581"/>
      <c r="BD1202" s="586"/>
      <c r="BE1202" s="587"/>
      <c r="BF1202" s="626"/>
      <c r="BG1202" s="627"/>
      <c r="BH1202" s="628"/>
      <c r="BI1202" s="629"/>
      <c r="BJ1202" s="632"/>
      <c r="BK1202" s="633"/>
      <c r="BL1202" s="626"/>
      <c r="BM1202" s="627"/>
      <c r="BN1202" s="678"/>
      <c r="BO1202" s="679"/>
      <c r="BP1202" s="680"/>
      <c r="BQ1202" s="677"/>
      <c r="BR1202" s="663"/>
      <c r="BS1202" s="663"/>
      <c r="BT1202" s="15"/>
      <c r="BU1202" s="15"/>
      <c r="BV1202" s="95"/>
    </row>
    <row r="1203" spans="1:74" ht="21.75" customHeight="1" x14ac:dyDescent="0.25">
      <c r="A1203" s="95"/>
      <c r="B1203" s="570" t="str">
        <f>IF(ROSTER!B$20="","",ROSTER!B$20)</f>
        <v/>
      </c>
      <c r="C1203" s="572" t="str">
        <f>IF(ROSTER!C$20="","",ROSTER!C$20)</f>
        <v/>
      </c>
      <c r="D1203" s="573"/>
      <c r="E1203" s="574"/>
      <c r="F1203" s="576">
        <f>IF(E1203="y",1,IF(E1203="S",1,0))</f>
        <v>0</v>
      </c>
      <c r="G1203" s="582">
        <f>IF(E1203="S",1,0)</f>
        <v>0</v>
      </c>
      <c r="H1203" s="578"/>
      <c r="I1203" s="543"/>
      <c r="J1203" s="542"/>
      <c r="K1203" s="580"/>
      <c r="L1203" s="584"/>
      <c r="M1203" s="585"/>
      <c r="N1203" s="588">
        <f>L1203+J1203</f>
        <v>0</v>
      </c>
      <c r="O1203" s="589"/>
      <c r="P1203" s="542"/>
      <c r="Q1203" s="580"/>
      <c r="R1203" s="584"/>
      <c r="S1203" s="585"/>
      <c r="T1203" s="588">
        <f>R1203-P1203</f>
        <v>0</v>
      </c>
      <c r="U1203" s="588"/>
      <c r="V1203" s="542"/>
      <c r="W1203" s="543"/>
      <c r="X1203" s="593"/>
      <c r="Y1203" s="543"/>
      <c r="Z1203" s="542"/>
      <c r="AA1203" s="543"/>
      <c r="AB1203" s="542"/>
      <c r="AC1203" s="543"/>
      <c r="AD1203" s="542"/>
      <c r="AE1203" s="580"/>
      <c r="AF1203" s="584"/>
      <c r="AG1203" s="585"/>
      <c r="AH1203" s="595">
        <f>IF(AD1203=0,0,(AF1203/AD1203)*100)</f>
        <v>0</v>
      </c>
      <c r="AI1203" s="596"/>
      <c r="AJ1203" s="542"/>
      <c r="AK1203" s="580"/>
      <c r="AL1203" s="584"/>
      <c r="AM1203" s="585"/>
      <c r="AN1203" s="595">
        <f>IF(AJ1203=0,0,(AL1203/AJ1203)*100)</f>
        <v>0</v>
      </c>
      <c r="AO1203" s="596"/>
      <c r="AP1203" s="542"/>
      <c r="AQ1203" s="580"/>
      <c r="AR1203" s="584"/>
      <c r="AS1203" s="585"/>
      <c r="AT1203" s="595">
        <f>IF(AP1203=0,0,(AR1203/AP1203)*100)</f>
        <v>0</v>
      </c>
      <c r="AU1203" s="596"/>
      <c r="AV1203" s="599">
        <f>AD1203+AJ1203+AP1203</f>
        <v>0</v>
      </c>
      <c r="AW1203" s="600"/>
      <c r="AX1203" s="630">
        <f>AF1203+AL1203+AR1203</f>
        <v>0</v>
      </c>
      <c r="AY1203" s="631"/>
      <c r="AZ1203" s="595">
        <f>IF(AV1203=0,0,(AX1203/AV1203)*100)</f>
        <v>0</v>
      </c>
      <c r="BA1203" s="596"/>
      <c r="BB1203" s="542"/>
      <c r="BC1203" s="580"/>
      <c r="BD1203" s="584"/>
      <c r="BE1203" s="585"/>
      <c r="BF1203" s="595">
        <f>IF(BB1203=0,0,(BD1203/BB1203)*100)</f>
        <v>0</v>
      </c>
      <c r="BG1203" s="596"/>
      <c r="BH1203" s="599">
        <f>AV1203+BB1203</f>
        <v>0</v>
      </c>
      <c r="BI1203" s="600"/>
      <c r="BJ1203" s="630">
        <f>AX1203+BD1203</f>
        <v>0</v>
      </c>
      <c r="BK1203" s="631"/>
      <c r="BL1203" s="595">
        <f>IF(BH1203=0,0,(BJ1203/BH1203)*100)</f>
        <v>0</v>
      </c>
      <c r="BM1203" s="596"/>
      <c r="BN1203" s="656">
        <f>(AF1203*2)+(AL1203*2)+(AR1203*3)+BD1203</f>
        <v>0</v>
      </c>
      <c r="BO1203" s="657"/>
      <c r="BP1203" s="658"/>
      <c r="BQ1203" s="676">
        <f t="shared" ref="BQ1203" si="1152">IF(BS1203=0,0,50*BR1203/BS1203)</f>
        <v>0</v>
      </c>
      <c r="BR1203" s="662">
        <f t="shared" ref="BR1203" si="1153">(BN1203*BU$1191)+(N1203*BU$1192)+(Z1203*BU$1193)+(R1203*BU$1194)+(X1203*BU$1195)+(AB1203*BU$1196)+(V1203*BU$1201)</f>
        <v>0</v>
      </c>
      <c r="BS1203" s="662">
        <f t="shared" ref="BS1203" si="1154">((BB1203-BD1203)*BU$1198)+((AV1203-AX1203)*BU$1197)+(H1203*BU$1199)+(P1203*BU$1200)</f>
        <v>0</v>
      </c>
      <c r="BT1203" s="15"/>
      <c r="BU1203" s="15"/>
      <c r="BV1203" s="95"/>
    </row>
    <row r="1204" spans="1:74" ht="21.75" customHeight="1" x14ac:dyDescent="0.25">
      <c r="A1204" s="95"/>
      <c r="B1204" s="571"/>
      <c r="C1204" s="642" t="str">
        <f>IF(ROSTER!D$20="","",ROSTER!D$20)</f>
        <v/>
      </c>
      <c r="D1204" s="643"/>
      <c r="E1204" s="575"/>
      <c r="F1204" s="577"/>
      <c r="G1204" s="583"/>
      <c r="H1204" s="579"/>
      <c r="I1204" s="545"/>
      <c r="J1204" s="544"/>
      <c r="K1204" s="581"/>
      <c r="L1204" s="586"/>
      <c r="M1204" s="587"/>
      <c r="N1204" s="592" t="s">
        <v>16</v>
      </c>
      <c r="O1204" s="603"/>
      <c r="P1204" s="544"/>
      <c r="Q1204" s="581"/>
      <c r="R1204" s="586"/>
      <c r="S1204" s="587"/>
      <c r="T1204" s="592" t="s">
        <v>16</v>
      </c>
      <c r="U1204" s="592"/>
      <c r="V1204" s="544"/>
      <c r="W1204" s="545"/>
      <c r="X1204" s="594"/>
      <c r="Y1204" s="545"/>
      <c r="Z1204" s="544"/>
      <c r="AA1204" s="545"/>
      <c r="AB1204" s="544"/>
      <c r="AC1204" s="545"/>
      <c r="AD1204" s="544"/>
      <c r="AE1204" s="581"/>
      <c r="AF1204" s="586"/>
      <c r="AG1204" s="587"/>
      <c r="AH1204" s="626"/>
      <c r="AI1204" s="627"/>
      <c r="AJ1204" s="544"/>
      <c r="AK1204" s="581"/>
      <c r="AL1204" s="586"/>
      <c r="AM1204" s="587"/>
      <c r="AN1204" s="626"/>
      <c r="AO1204" s="627"/>
      <c r="AP1204" s="544"/>
      <c r="AQ1204" s="581"/>
      <c r="AR1204" s="586"/>
      <c r="AS1204" s="587"/>
      <c r="AT1204" s="626"/>
      <c r="AU1204" s="627"/>
      <c r="AV1204" s="628"/>
      <c r="AW1204" s="629"/>
      <c r="AX1204" s="632"/>
      <c r="AY1204" s="633"/>
      <c r="AZ1204" s="626"/>
      <c r="BA1204" s="627"/>
      <c r="BB1204" s="544"/>
      <c r="BC1204" s="581"/>
      <c r="BD1204" s="586"/>
      <c r="BE1204" s="587"/>
      <c r="BF1204" s="626"/>
      <c r="BG1204" s="627"/>
      <c r="BH1204" s="628"/>
      <c r="BI1204" s="629"/>
      <c r="BJ1204" s="632"/>
      <c r="BK1204" s="633"/>
      <c r="BL1204" s="626"/>
      <c r="BM1204" s="627"/>
      <c r="BN1204" s="678"/>
      <c r="BO1204" s="679"/>
      <c r="BP1204" s="680"/>
      <c r="BQ1204" s="677"/>
      <c r="BR1204" s="663"/>
      <c r="BS1204" s="663"/>
      <c r="BT1204" s="15"/>
      <c r="BU1204" s="15"/>
      <c r="BV1204" s="95"/>
    </row>
    <row r="1205" spans="1:74" ht="21.75" customHeight="1" x14ac:dyDescent="0.25">
      <c r="A1205" s="95"/>
      <c r="B1205" s="570" t="str">
        <f>IF(ROSTER!B$22="","",ROSTER!B$22)</f>
        <v/>
      </c>
      <c r="C1205" s="572" t="str">
        <f>IF(ROSTER!C$22="","",ROSTER!C$22)</f>
        <v/>
      </c>
      <c r="D1205" s="573"/>
      <c r="E1205" s="574"/>
      <c r="F1205" s="576">
        <f>IF(E1205="y",1,IF(E1205="S",1,0))</f>
        <v>0</v>
      </c>
      <c r="G1205" s="582">
        <f>IF(E1205="S",1,0)</f>
        <v>0</v>
      </c>
      <c r="H1205" s="578"/>
      <c r="I1205" s="543"/>
      <c r="J1205" s="542"/>
      <c r="K1205" s="580"/>
      <c r="L1205" s="584"/>
      <c r="M1205" s="585"/>
      <c r="N1205" s="588">
        <f>L1205+J1205</f>
        <v>0</v>
      </c>
      <c r="O1205" s="589"/>
      <c r="P1205" s="542"/>
      <c r="Q1205" s="580"/>
      <c r="R1205" s="584"/>
      <c r="S1205" s="585"/>
      <c r="T1205" s="588">
        <f>R1205-P1205</f>
        <v>0</v>
      </c>
      <c r="U1205" s="588"/>
      <c r="V1205" s="542"/>
      <c r="W1205" s="543"/>
      <c r="X1205" s="593"/>
      <c r="Y1205" s="543"/>
      <c r="Z1205" s="542"/>
      <c r="AA1205" s="543"/>
      <c r="AB1205" s="542"/>
      <c r="AC1205" s="543"/>
      <c r="AD1205" s="542"/>
      <c r="AE1205" s="580"/>
      <c r="AF1205" s="584"/>
      <c r="AG1205" s="585"/>
      <c r="AH1205" s="595">
        <f>IF(AD1205=0,0,(AF1205/AD1205)*100)</f>
        <v>0</v>
      </c>
      <c r="AI1205" s="596"/>
      <c r="AJ1205" s="542"/>
      <c r="AK1205" s="580"/>
      <c r="AL1205" s="584"/>
      <c r="AM1205" s="585"/>
      <c r="AN1205" s="595">
        <f>IF(AJ1205=0,0,(AL1205/AJ1205)*100)</f>
        <v>0</v>
      </c>
      <c r="AO1205" s="596"/>
      <c r="AP1205" s="542"/>
      <c r="AQ1205" s="580"/>
      <c r="AR1205" s="584"/>
      <c r="AS1205" s="585"/>
      <c r="AT1205" s="595">
        <f>IF(AP1205=0,0,(AR1205/AP1205)*100)</f>
        <v>0</v>
      </c>
      <c r="AU1205" s="596"/>
      <c r="AV1205" s="599">
        <f>AD1205+AJ1205+AP1205</f>
        <v>0</v>
      </c>
      <c r="AW1205" s="600"/>
      <c r="AX1205" s="630">
        <f>AF1205+AL1205+AR1205</f>
        <v>0</v>
      </c>
      <c r="AY1205" s="631"/>
      <c r="AZ1205" s="595">
        <f>IF(AV1205=0,0,(AX1205/AV1205)*100)</f>
        <v>0</v>
      </c>
      <c r="BA1205" s="596"/>
      <c r="BB1205" s="542"/>
      <c r="BC1205" s="580"/>
      <c r="BD1205" s="584"/>
      <c r="BE1205" s="585"/>
      <c r="BF1205" s="595">
        <f>IF(BB1205=0,0,(BD1205/BB1205)*100)</f>
        <v>0</v>
      </c>
      <c r="BG1205" s="596"/>
      <c r="BH1205" s="599">
        <f>AV1205+BB1205</f>
        <v>0</v>
      </c>
      <c r="BI1205" s="600"/>
      <c r="BJ1205" s="630">
        <f>AX1205+BD1205</f>
        <v>0</v>
      </c>
      <c r="BK1205" s="631"/>
      <c r="BL1205" s="595">
        <f>IF(BH1205=0,0,(BJ1205/BH1205)*100)</f>
        <v>0</v>
      </c>
      <c r="BM1205" s="596"/>
      <c r="BN1205" s="656">
        <f>(AF1205*2)+(AL1205*2)+(AR1205*3)+BD1205</f>
        <v>0</v>
      </c>
      <c r="BO1205" s="657"/>
      <c r="BP1205" s="658"/>
      <c r="BQ1205" s="676">
        <f t="shared" ref="BQ1205" si="1155">IF(BS1205=0,0,50*BR1205/BS1205)</f>
        <v>0</v>
      </c>
      <c r="BR1205" s="662">
        <f t="shared" ref="BR1205" si="1156">(BN1205*BU$1191)+(N1205*BU$1192)+(Z1205*BU$1193)+(R1205*BU$1194)+(X1205*BU$1195)+(AB1205*BU$1196)+(V1205*BU$1201)</f>
        <v>0</v>
      </c>
      <c r="BS1205" s="662">
        <f t="shared" ref="BS1205" si="1157">((BB1205-BD1205)*BU$1198)+((AV1205-AX1205)*BU$1197)+(H1205*BU$1199)+(P1205*BU$1200)</f>
        <v>0</v>
      </c>
      <c r="BT1205" s="15"/>
      <c r="BU1205" s="15"/>
      <c r="BV1205" s="95"/>
    </row>
    <row r="1206" spans="1:74" ht="21.75" customHeight="1" x14ac:dyDescent="0.25">
      <c r="A1206" s="95"/>
      <c r="B1206" s="571"/>
      <c r="C1206" s="642" t="str">
        <f>IF(ROSTER!D$22="","",ROSTER!D$22)</f>
        <v/>
      </c>
      <c r="D1206" s="643"/>
      <c r="E1206" s="575"/>
      <c r="F1206" s="577"/>
      <c r="G1206" s="583"/>
      <c r="H1206" s="579"/>
      <c r="I1206" s="545"/>
      <c r="J1206" s="544"/>
      <c r="K1206" s="581"/>
      <c r="L1206" s="586"/>
      <c r="M1206" s="587"/>
      <c r="N1206" s="592" t="s">
        <v>16</v>
      </c>
      <c r="O1206" s="603"/>
      <c r="P1206" s="544"/>
      <c r="Q1206" s="581"/>
      <c r="R1206" s="586"/>
      <c r="S1206" s="587"/>
      <c r="T1206" s="592" t="s">
        <v>16</v>
      </c>
      <c r="U1206" s="592"/>
      <c r="V1206" s="544"/>
      <c r="W1206" s="545"/>
      <c r="X1206" s="594"/>
      <c r="Y1206" s="545"/>
      <c r="Z1206" s="544"/>
      <c r="AA1206" s="545"/>
      <c r="AB1206" s="544"/>
      <c r="AC1206" s="545"/>
      <c r="AD1206" s="544"/>
      <c r="AE1206" s="581"/>
      <c r="AF1206" s="586"/>
      <c r="AG1206" s="587"/>
      <c r="AH1206" s="626"/>
      <c r="AI1206" s="627"/>
      <c r="AJ1206" s="544"/>
      <c r="AK1206" s="581"/>
      <c r="AL1206" s="586"/>
      <c r="AM1206" s="587"/>
      <c r="AN1206" s="626"/>
      <c r="AO1206" s="627"/>
      <c r="AP1206" s="544"/>
      <c r="AQ1206" s="581"/>
      <c r="AR1206" s="586"/>
      <c r="AS1206" s="587"/>
      <c r="AT1206" s="626"/>
      <c r="AU1206" s="627"/>
      <c r="AV1206" s="628"/>
      <c r="AW1206" s="629"/>
      <c r="AX1206" s="632"/>
      <c r="AY1206" s="633"/>
      <c r="AZ1206" s="626"/>
      <c r="BA1206" s="627"/>
      <c r="BB1206" s="544"/>
      <c r="BC1206" s="581"/>
      <c r="BD1206" s="586"/>
      <c r="BE1206" s="587"/>
      <c r="BF1206" s="626"/>
      <c r="BG1206" s="627"/>
      <c r="BH1206" s="628"/>
      <c r="BI1206" s="629"/>
      <c r="BJ1206" s="632"/>
      <c r="BK1206" s="633"/>
      <c r="BL1206" s="626"/>
      <c r="BM1206" s="627"/>
      <c r="BN1206" s="678"/>
      <c r="BO1206" s="679"/>
      <c r="BP1206" s="680"/>
      <c r="BQ1206" s="677"/>
      <c r="BR1206" s="663"/>
      <c r="BS1206" s="663"/>
      <c r="BT1206" s="15"/>
      <c r="BU1206" s="15"/>
      <c r="BV1206" s="95"/>
    </row>
    <row r="1207" spans="1:74" ht="21.75" customHeight="1" x14ac:dyDescent="0.25">
      <c r="A1207" s="95"/>
      <c r="B1207" s="570" t="str">
        <f>IF(ROSTER!B$24="","",ROSTER!B$24)</f>
        <v/>
      </c>
      <c r="C1207" s="572" t="str">
        <f>IF(ROSTER!C$24="","",ROSTER!C$24)</f>
        <v/>
      </c>
      <c r="D1207" s="573"/>
      <c r="E1207" s="574"/>
      <c r="F1207" s="576">
        <f>IF(E1207="y",1,IF(E1207="S",1,0))</f>
        <v>0</v>
      </c>
      <c r="G1207" s="582">
        <f>IF(E1207="S",1,0)</f>
        <v>0</v>
      </c>
      <c r="H1207" s="578"/>
      <c r="I1207" s="543"/>
      <c r="J1207" s="542"/>
      <c r="K1207" s="580"/>
      <c r="L1207" s="584"/>
      <c r="M1207" s="585"/>
      <c r="N1207" s="588">
        <f>L1207+J1207</f>
        <v>0</v>
      </c>
      <c r="O1207" s="589"/>
      <c r="P1207" s="542"/>
      <c r="Q1207" s="580"/>
      <c r="R1207" s="584"/>
      <c r="S1207" s="585"/>
      <c r="T1207" s="588">
        <f>R1207-P1207</f>
        <v>0</v>
      </c>
      <c r="U1207" s="588"/>
      <c r="V1207" s="542"/>
      <c r="W1207" s="543"/>
      <c r="X1207" s="593"/>
      <c r="Y1207" s="543"/>
      <c r="Z1207" s="542"/>
      <c r="AA1207" s="543"/>
      <c r="AB1207" s="542"/>
      <c r="AC1207" s="543"/>
      <c r="AD1207" s="542"/>
      <c r="AE1207" s="580"/>
      <c r="AF1207" s="584"/>
      <c r="AG1207" s="585"/>
      <c r="AH1207" s="595">
        <f>IF(AD1207=0,0,(AF1207/AD1207)*100)</f>
        <v>0</v>
      </c>
      <c r="AI1207" s="596"/>
      <c r="AJ1207" s="542"/>
      <c r="AK1207" s="580"/>
      <c r="AL1207" s="584"/>
      <c r="AM1207" s="585"/>
      <c r="AN1207" s="595">
        <f>IF(AJ1207=0,0,(AL1207/AJ1207)*100)</f>
        <v>0</v>
      </c>
      <c r="AO1207" s="596"/>
      <c r="AP1207" s="542"/>
      <c r="AQ1207" s="580"/>
      <c r="AR1207" s="584"/>
      <c r="AS1207" s="585"/>
      <c r="AT1207" s="595">
        <f>IF(AP1207=0,0,(AR1207/AP1207)*100)</f>
        <v>0</v>
      </c>
      <c r="AU1207" s="596"/>
      <c r="AV1207" s="599">
        <f>AD1207+AJ1207+AP1207</f>
        <v>0</v>
      </c>
      <c r="AW1207" s="600"/>
      <c r="AX1207" s="630">
        <f>AF1207+AL1207+AR1207</f>
        <v>0</v>
      </c>
      <c r="AY1207" s="631"/>
      <c r="AZ1207" s="595">
        <f>IF(AV1207=0,0,(AX1207/AV1207)*100)</f>
        <v>0</v>
      </c>
      <c r="BA1207" s="596"/>
      <c r="BB1207" s="542"/>
      <c r="BC1207" s="580"/>
      <c r="BD1207" s="584"/>
      <c r="BE1207" s="585"/>
      <c r="BF1207" s="595">
        <f>IF(BB1207=0,0,(BD1207/BB1207)*100)</f>
        <v>0</v>
      </c>
      <c r="BG1207" s="596"/>
      <c r="BH1207" s="599">
        <f>AV1207+BB1207</f>
        <v>0</v>
      </c>
      <c r="BI1207" s="600"/>
      <c r="BJ1207" s="630">
        <f>AX1207+BD1207</f>
        <v>0</v>
      </c>
      <c r="BK1207" s="631"/>
      <c r="BL1207" s="595">
        <f>IF(BH1207=0,0,(BJ1207/BH1207)*100)</f>
        <v>0</v>
      </c>
      <c r="BM1207" s="596"/>
      <c r="BN1207" s="656">
        <f>(AF1207*2)+(AL1207*2)+(AR1207*3)+BD1207</f>
        <v>0</v>
      </c>
      <c r="BO1207" s="657"/>
      <c r="BP1207" s="658"/>
      <c r="BQ1207" s="676">
        <f t="shared" ref="BQ1207" si="1158">IF(BS1207=0,0,50*BR1207/BS1207)</f>
        <v>0</v>
      </c>
      <c r="BR1207" s="662">
        <f t="shared" ref="BR1207" si="1159">(BN1207*BU$1191)+(N1207*BU$1192)+(Z1207*BU$1193)+(R1207*BU$1194)+(X1207*BU$1195)+(AB1207*BU$1196)+(V1207*BU$1201)</f>
        <v>0</v>
      </c>
      <c r="BS1207" s="662">
        <f t="shared" ref="BS1207" si="1160">((BB1207-BD1207)*BU$1198)+((AV1207-AX1207)*BU$1197)+(H1207*BU$1199)+(P1207*BU$1200)</f>
        <v>0</v>
      </c>
      <c r="BT1207" s="15"/>
      <c r="BU1207" s="15"/>
      <c r="BV1207" s="95"/>
    </row>
    <row r="1208" spans="1:74" ht="21.75" customHeight="1" x14ac:dyDescent="0.25">
      <c r="A1208" s="95"/>
      <c r="B1208" s="571"/>
      <c r="C1208" s="642" t="str">
        <f>IF(ROSTER!D$24="","",ROSTER!D$24)</f>
        <v/>
      </c>
      <c r="D1208" s="643"/>
      <c r="E1208" s="575"/>
      <c r="F1208" s="577"/>
      <c r="G1208" s="583"/>
      <c r="H1208" s="579"/>
      <c r="I1208" s="545"/>
      <c r="J1208" s="544"/>
      <c r="K1208" s="581"/>
      <c r="L1208" s="586"/>
      <c r="M1208" s="587"/>
      <c r="N1208" s="592" t="s">
        <v>16</v>
      </c>
      <c r="O1208" s="603"/>
      <c r="P1208" s="544"/>
      <c r="Q1208" s="581"/>
      <c r="R1208" s="586"/>
      <c r="S1208" s="587"/>
      <c r="T1208" s="592" t="s">
        <v>16</v>
      </c>
      <c r="U1208" s="592"/>
      <c r="V1208" s="544"/>
      <c r="W1208" s="545"/>
      <c r="X1208" s="594"/>
      <c r="Y1208" s="545"/>
      <c r="Z1208" s="544"/>
      <c r="AA1208" s="545"/>
      <c r="AB1208" s="544"/>
      <c r="AC1208" s="545"/>
      <c r="AD1208" s="544"/>
      <c r="AE1208" s="581"/>
      <c r="AF1208" s="586"/>
      <c r="AG1208" s="587"/>
      <c r="AH1208" s="626"/>
      <c r="AI1208" s="627"/>
      <c r="AJ1208" s="544"/>
      <c r="AK1208" s="581"/>
      <c r="AL1208" s="586"/>
      <c r="AM1208" s="587"/>
      <c r="AN1208" s="626"/>
      <c r="AO1208" s="627"/>
      <c r="AP1208" s="544"/>
      <c r="AQ1208" s="581"/>
      <c r="AR1208" s="586"/>
      <c r="AS1208" s="587"/>
      <c r="AT1208" s="626"/>
      <c r="AU1208" s="627"/>
      <c r="AV1208" s="628"/>
      <c r="AW1208" s="629"/>
      <c r="AX1208" s="632"/>
      <c r="AY1208" s="633"/>
      <c r="AZ1208" s="626"/>
      <c r="BA1208" s="627"/>
      <c r="BB1208" s="544"/>
      <c r="BC1208" s="581"/>
      <c r="BD1208" s="586"/>
      <c r="BE1208" s="587"/>
      <c r="BF1208" s="626"/>
      <c r="BG1208" s="627"/>
      <c r="BH1208" s="628"/>
      <c r="BI1208" s="629"/>
      <c r="BJ1208" s="632"/>
      <c r="BK1208" s="633"/>
      <c r="BL1208" s="626"/>
      <c r="BM1208" s="627"/>
      <c r="BN1208" s="678"/>
      <c r="BO1208" s="679"/>
      <c r="BP1208" s="680"/>
      <c r="BQ1208" s="677"/>
      <c r="BR1208" s="663"/>
      <c r="BS1208" s="663"/>
      <c r="BT1208" s="15"/>
      <c r="BU1208" s="15"/>
      <c r="BV1208" s="95"/>
    </row>
    <row r="1209" spans="1:74" ht="21.75" customHeight="1" x14ac:dyDescent="0.25">
      <c r="A1209" s="95"/>
      <c r="B1209" s="570" t="str">
        <f>IF(ROSTER!B$26="","",ROSTER!B$26)</f>
        <v/>
      </c>
      <c r="C1209" s="572" t="str">
        <f>IF(ROSTER!C$26="","",ROSTER!C$26)</f>
        <v/>
      </c>
      <c r="D1209" s="573"/>
      <c r="E1209" s="574"/>
      <c r="F1209" s="576">
        <f>IF(E1209="y",1,IF(E1209="S",1,0))</f>
        <v>0</v>
      </c>
      <c r="G1209" s="582">
        <f>IF(E1209="S",1,0)</f>
        <v>0</v>
      </c>
      <c r="H1209" s="578"/>
      <c r="I1209" s="543"/>
      <c r="J1209" s="542"/>
      <c r="K1209" s="580"/>
      <c r="L1209" s="584"/>
      <c r="M1209" s="585"/>
      <c r="N1209" s="588">
        <f>L1209+J1209</f>
        <v>0</v>
      </c>
      <c r="O1209" s="589"/>
      <c r="P1209" s="542"/>
      <c r="Q1209" s="580"/>
      <c r="R1209" s="584"/>
      <c r="S1209" s="585"/>
      <c r="T1209" s="588">
        <f>R1209-P1209</f>
        <v>0</v>
      </c>
      <c r="U1209" s="588"/>
      <c r="V1209" s="542"/>
      <c r="W1209" s="543"/>
      <c r="X1209" s="593"/>
      <c r="Y1209" s="543"/>
      <c r="Z1209" s="542"/>
      <c r="AA1209" s="543"/>
      <c r="AB1209" s="542"/>
      <c r="AC1209" s="543"/>
      <c r="AD1209" s="542"/>
      <c r="AE1209" s="580"/>
      <c r="AF1209" s="584"/>
      <c r="AG1209" s="585"/>
      <c r="AH1209" s="595">
        <f>IF(AD1209=0,0,(AF1209/AD1209)*100)</f>
        <v>0</v>
      </c>
      <c r="AI1209" s="596"/>
      <c r="AJ1209" s="542"/>
      <c r="AK1209" s="580"/>
      <c r="AL1209" s="584"/>
      <c r="AM1209" s="585"/>
      <c r="AN1209" s="595">
        <f>IF(AJ1209=0,0,(AL1209/AJ1209)*100)</f>
        <v>0</v>
      </c>
      <c r="AO1209" s="596"/>
      <c r="AP1209" s="542"/>
      <c r="AQ1209" s="580"/>
      <c r="AR1209" s="584"/>
      <c r="AS1209" s="585"/>
      <c r="AT1209" s="595">
        <f>IF(AP1209=0,0,(AR1209/AP1209)*100)</f>
        <v>0</v>
      </c>
      <c r="AU1209" s="596"/>
      <c r="AV1209" s="599">
        <f>AD1209+AJ1209+AP1209</f>
        <v>0</v>
      </c>
      <c r="AW1209" s="600"/>
      <c r="AX1209" s="630">
        <f>AF1209+AL1209+AR1209</f>
        <v>0</v>
      </c>
      <c r="AY1209" s="631"/>
      <c r="AZ1209" s="595">
        <f>IF(AV1209=0,0,(AX1209/AV1209)*100)</f>
        <v>0</v>
      </c>
      <c r="BA1209" s="596"/>
      <c r="BB1209" s="542"/>
      <c r="BC1209" s="580"/>
      <c r="BD1209" s="584"/>
      <c r="BE1209" s="585"/>
      <c r="BF1209" s="595">
        <f>IF(BB1209=0,0,(BD1209/BB1209)*100)</f>
        <v>0</v>
      </c>
      <c r="BG1209" s="596"/>
      <c r="BH1209" s="599">
        <f>AV1209+BB1209</f>
        <v>0</v>
      </c>
      <c r="BI1209" s="600"/>
      <c r="BJ1209" s="630">
        <f>AX1209+BD1209</f>
        <v>0</v>
      </c>
      <c r="BK1209" s="631"/>
      <c r="BL1209" s="595">
        <f>IF(BH1209=0,0,(BJ1209/BH1209)*100)</f>
        <v>0</v>
      </c>
      <c r="BM1209" s="596"/>
      <c r="BN1209" s="656">
        <f>(AF1209*2)+(AL1209*2)+(AR1209*3)+BD1209</f>
        <v>0</v>
      </c>
      <c r="BO1209" s="657"/>
      <c r="BP1209" s="658"/>
      <c r="BQ1209" s="676">
        <f t="shared" ref="BQ1209" si="1161">IF(BS1209=0,0,50*BR1209/BS1209)</f>
        <v>0</v>
      </c>
      <c r="BR1209" s="662">
        <f t="shared" ref="BR1209" si="1162">(BN1209*BU$1191)+(N1209*BU$1192)+(Z1209*BU$1193)+(R1209*BU$1194)+(X1209*BU$1195)+(AB1209*BU$1196)+(V1209*BU$1201)</f>
        <v>0</v>
      </c>
      <c r="BS1209" s="662">
        <f t="shared" ref="BS1209" si="1163">((BB1209-BD1209)*BU$1198)+((AV1209-AX1209)*BU$1197)+(H1209*BU$1199)+(P1209*BU$1200)</f>
        <v>0</v>
      </c>
      <c r="BT1209" s="15"/>
      <c r="BU1209" s="15"/>
      <c r="BV1209" s="95"/>
    </row>
    <row r="1210" spans="1:74" ht="21.75" customHeight="1" x14ac:dyDescent="0.25">
      <c r="A1210" s="95"/>
      <c r="B1210" s="571"/>
      <c r="C1210" s="642" t="str">
        <f>IF(ROSTER!D$26="","",ROSTER!D$26)</f>
        <v/>
      </c>
      <c r="D1210" s="643"/>
      <c r="E1210" s="575"/>
      <c r="F1210" s="577"/>
      <c r="G1210" s="583"/>
      <c r="H1210" s="579"/>
      <c r="I1210" s="545"/>
      <c r="J1210" s="544"/>
      <c r="K1210" s="581"/>
      <c r="L1210" s="586"/>
      <c r="M1210" s="587"/>
      <c r="N1210" s="592" t="s">
        <v>16</v>
      </c>
      <c r="O1210" s="603"/>
      <c r="P1210" s="544"/>
      <c r="Q1210" s="581"/>
      <c r="R1210" s="586"/>
      <c r="S1210" s="587"/>
      <c r="T1210" s="592" t="s">
        <v>16</v>
      </c>
      <c r="U1210" s="592"/>
      <c r="V1210" s="544"/>
      <c r="W1210" s="545"/>
      <c r="X1210" s="594"/>
      <c r="Y1210" s="545"/>
      <c r="Z1210" s="544"/>
      <c r="AA1210" s="545"/>
      <c r="AB1210" s="544"/>
      <c r="AC1210" s="545"/>
      <c r="AD1210" s="544"/>
      <c r="AE1210" s="581"/>
      <c r="AF1210" s="586"/>
      <c r="AG1210" s="587"/>
      <c r="AH1210" s="626"/>
      <c r="AI1210" s="627"/>
      <c r="AJ1210" s="544"/>
      <c r="AK1210" s="581"/>
      <c r="AL1210" s="586"/>
      <c r="AM1210" s="587"/>
      <c r="AN1210" s="626"/>
      <c r="AO1210" s="627"/>
      <c r="AP1210" s="544"/>
      <c r="AQ1210" s="581"/>
      <c r="AR1210" s="586"/>
      <c r="AS1210" s="587"/>
      <c r="AT1210" s="626"/>
      <c r="AU1210" s="627"/>
      <c r="AV1210" s="628"/>
      <c r="AW1210" s="629"/>
      <c r="AX1210" s="632"/>
      <c r="AY1210" s="633"/>
      <c r="AZ1210" s="626"/>
      <c r="BA1210" s="627"/>
      <c r="BB1210" s="544"/>
      <c r="BC1210" s="581"/>
      <c r="BD1210" s="586"/>
      <c r="BE1210" s="587"/>
      <c r="BF1210" s="626"/>
      <c r="BG1210" s="627"/>
      <c r="BH1210" s="628"/>
      <c r="BI1210" s="629"/>
      <c r="BJ1210" s="632"/>
      <c r="BK1210" s="633"/>
      <c r="BL1210" s="626"/>
      <c r="BM1210" s="627"/>
      <c r="BN1210" s="678"/>
      <c r="BO1210" s="679"/>
      <c r="BP1210" s="680"/>
      <c r="BQ1210" s="677"/>
      <c r="BR1210" s="663"/>
      <c r="BS1210" s="663"/>
      <c r="BT1210" s="15"/>
      <c r="BU1210" s="15"/>
      <c r="BV1210" s="95"/>
    </row>
    <row r="1211" spans="1:74" ht="21.75" customHeight="1" x14ac:dyDescent="0.25">
      <c r="A1211" s="95"/>
      <c r="B1211" s="570" t="str">
        <f>IF(ROSTER!B$28="","",ROSTER!B$28)</f>
        <v/>
      </c>
      <c r="C1211" s="572" t="str">
        <f>IF(ROSTER!C$28="","",ROSTER!C$28)</f>
        <v/>
      </c>
      <c r="D1211" s="573"/>
      <c r="E1211" s="574"/>
      <c r="F1211" s="576">
        <f>IF(E1211="y",1,IF(E1211="S",1,0))</f>
        <v>0</v>
      </c>
      <c r="G1211" s="582">
        <f>IF(E1211="S",1,0)</f>
        <v>0</v>
      </c>
      <c r="H1211" s="578"/>
      <c r="I1211" s="543"/>
      <c r="J1211" s="542"/>
      <c r="K1211" s="580"/>
      <c r="L1211" s="584"/>
      <c r="M1211" s="585"/>
      <c r="N1211" s="588">
        <f>L1211+J1211</f>
        <v>0</v>
      </c>
      <c r="O1211" s="589"/>
      <c r="P1211" s="542"/>
      <c r="Q1211" s="580"/>
      <c r="R1211" s="584"/>
      <c r="S1211" s="585"/>
      <c r="T1211" s="588">
        <f>R1211-P1211</f>
        <v>0</v>
      </c>
      <c r="U1211" s="588"/>
      <c r="V1211" s="542"/>
      <c r="W1211" s="543"/>
      <c r="X1211" s="593"/>
      <c r="Y1211" s="543"/>
      <c r="Z1211" s="542"/>
      <c r="AA1211" s="543"/>
      <c r="AB1211" s="542"/>
      <c r="AC1211" s="543"/>
      <c r="AD1211" s="542"/>
      <c r="AE1211" s="580"/>
      <c r="AF1211" s="584"/>
      <c r="AG1211" s="585"/>
      <c r="AH1211" s="595">
        <f>IF(AD1211=0,0,(AF1211/AD1211)*100)</f>
        <v>0</v>
      </c>
      <c r="AI1211" s="596"/>
      <c r="AJ1211" s="542"/>
      <c r="AK1211" s="580"/>
      <c r="AL1211" s="584"/>
      <c r="AM1211" s="585"/>
      <c r="AN1211" s="595">
        <f>IF(AJ1211=0,0,(AL1211/AJ1211)*100)</f>
        <v>0</v>
      </c>
      <c r="AO1211" s="596"/>
      <c r="AP1211" s="542"/>
      <c r="AQ1211" s="580"/>
      <c r="AR1211" s="584"/>
      <c r="AS1211" s="585"/>
      <c r="AT1211" s="595">
        <f>IF(AP1211=0,0,(AR1211/AP1211)*100)</f>
        <v>0</v>
      </c>
      <c r="AU1211" s="596"/>
      <c r="AV1211" s="599">
        <f>AD1211+AJ1211+AP1211</f>
        <v>0</v>
      </c>
      <c r="AW1211" s="600"/>
      <c r="AX1211" s="630">
        <f>AF1211+AL1211+AR1211</f>
        <v>0</v>
      </c>
      <c r="AY1211" s="631"/>
      <c r="AZ1211" s="595">
        <f>IF(AV1211=0,0,(AX1211/AV1211)*100)</f>
        <v>0</v>
      </c>
      <c r="BA1211" s="596"/>
      <c r="BB1211" s="542"/>
      <c r="BC1211" s="580"/>
      <c r="BD1211" s="584"/>
      <c r="BE1211" s="585"/>
      <c r="BF1211" s="595">
        <f>IF(BB1211=0,0,(BD1211/BB1211)*100)</f>
        <v>0</v>
      </c>
      <c r="BG1211" s="596"/>
      <c r="BH1211" s="599">
        <f>AV1211+BB1211</f>
        <v>0</v>
      </c>
      <c r="BI1211" s="600"/>
      <c r="BJ1211" s="630">
        <f>AX1211+BD1211</f>
        <v>0</v>
      </c>
      <c r="BK1211" s="631"/>
      <c r="BL1211" s="595">
        <f>IF(BH1211=0,0,(BJ1211/BH1211)*100)</f>
        <v>0</v>
      </c>
      <c r="BM1211" s="596"/>
      <c r="BN1211" s="656">
        <f>(AF1211*2)+(AL1211*2)+(AR1211*3)+BD1211</f>
        <v>0</v>
      </c>
      <c r="BO1211" s="657"/>
      <c r="BP1211" s="658"/>
      <c r="BQ1211" s="676">
        <f t="shared" ref="BQ1211" si="1164">IF(BS1211=0,0,50*BR1211/BS1211)</f>
        <v>0</v>
      </c>
      <c r="BR1211" s="662">
        <f t="shared" ref="BR1211" si="1165">(BN1211*BU$1191)+(N1211*BU$1192)+(Z1211*BU$1193)+(R1211*BU$1194)+(X1211*BU$1195)+(AB1211*BU$1196)+(V1211*BU$1201)</f>
        <v>0</v>
      </c>
      <c r="BS1211" s="662">
        <f t="shared" ref="BS1211" si="1166">((BB1211-BD1211)*BU$1198)+((AV1211-AX1211)*BU$1197)+(H1211*BU$1199)+(P1211*BU$1200)</f>
        <v>0</v>
      </c>
      <c r="BT1211" s="15"/>
      <c r="BU1211" s="15"/>
      <c r="BV1211" s="95"/>
    </row>
    <row r="1212" spans="1:74" ht="21.75" customHeight="1" x14ac:dyDescent="0.25">
      <c r="A1212" s="95"/>
      <c r="B1212" s="571"/>
      <c r="C1212" s="642" t="str">
        <f>IF(ROSTER!D$28="","",ROSTER!D$28)</f>
        <v/>
      </c>
      <c r="D1212" s="643"/>
      <c r="E1212" s="575"/>
      <c r="F1212" s="577"/>
      <c r="G1212" s="583"/>
      <c r="H1212" s="579"/>
      <c r="I1212" s="545"/>
      <c r="J1212" s="544"/>
      <c r="K1212" s="581"/>
      <c r="L1212" s="586"/>
      <c r="M1212" s="587"/>
      <c r="N1212" s="592" t="s">
        <v>16</v>
      </c>
      <c r="O1212" s="603"/>
      <c r="P1212" s="544"/>
      <c r="Q1212" s="581"/>
      <c r="R1212" s="586"/>
      <c r="S1212" s="587"/>
      <c r="T1212" s="592" t="s">
        <v>16</v>
      </c>
      <c r="U1212" s="592"/>
      <c r="V1212" s="544"/>
      <c r="W1212" s="545"/>
      <c r="X1212" s="594"/>
      <c r="Y1212" s="545"/>
      <c r="Z1212" s="544"/>
      <c r="AA1212" s="545"/>
      <c r="AB1212" s="544"/>
      <c r="AC1212" s="545"/>
      <c r="AD1212" s="544"/>
      <c r="AE1212" s="581"/>
      <c r="AF1212" s="586"/>
      <c r="AG1212" s="587"/>
      <c r="AH1212" s="626"/>
      <c r="AI1212" s="627"/>
      <c r="AJ1212" s="544"/>
      <c r="AK1212" s="581"/>
      <c r="AL1212" s="586"/>
      <c r="AM1212" s="587"/>
      <c r="AN1212" s="626"/>
      <c r="AO1212" s="627"/>
      <c r="AP1212" s="544"/>
      <c r="AQ1212" s="581"/>
      <c r="AR1212" s="586"/>
      <c r="AS1212" s="587"/>
      <c r="AT1212" s="626"/>
      <c r="AU1212" s="627"/>
      <c r="AV1212" s="628"/>
      <c r="AW1212" s="629"/>
      <c r="AX1212" s="632"/>
      <c r="AY1212" s="633"/>
      <c r="AZ1212" s="626"/>
      <c r="BA1212" s="627"/>
      <c r="BB1212" s="544"/>
      <c r="BC1212" s="581"/>
      <c r="BD1212" s="586"/>
      <c r="BE1212" s="587"/>
      <c r="BF1212" s="626"/>
      <c r="BG1212" s="627"/>
      <c r="BH1212" s="628"/>
      <c r="BI1212" s="629"/>
      <c r="BJ1212" s="632"/>
      <c r="BK1212" s="633"/>
      <c r="BL1212" s="626"/>
      <c r="BM1212" s="627"/>
      <c r="BN1212" s="678"/>
      <c r="BO1212" s="679"/>
      <c r="BP1212" s="680"/>
      <c r="BQ1212" s="677"/>
      <c r="BR1212" s="663"/>
      <c r="BS1212" s="663"/>
      <c r="BT1212" s="15"/>
      <c r="BU1212" s="15"/>
      <c r="BV1212" s="95"/>
    </row>
    <row r="1213" spans="1:74" ht="21.75" customHeight="1" x14ac:dyDescent="0.25">
      <c r="A1213" s="95"/>
      <c r="B1213" s="570" t="str">
        <f>IF(ROSTER!B$30="","",ROSTER!B$30)</f>
        <v/>
      </c>
      <c r="C1213" s="572" t="str">
        <f>IF(ROSTER!C$30="","",ROSTER!C$30)</f>
        <v/>
      </c>
      <c r="D1213" s="573"/>
      <c r="E1213" s="574"/>
      <c r="F1213" s="576">
        <f>IF(E1213="y",1,IF(E1213="S",1,0))</f>
        <v>0</v>
      </c>
      <c r="G1213" s="582">
        <f>IF(E1213="S",1,0)</f>
        <v>0</v>
      </c>
      <c r="H1213" s="578"/>
      <c r="I1213" s="543"/>
      <c r="J1213" s="542"/>
      <c r="K1213" s="580"/>
      <c r="L1213" s="584"/>
      <c r="M1213" s="585"/>
      <c r="N1213" s="588">
        <f>L1213+J1213</f>
        <v>0</v>
      </c>
      <c r="O1213" s="589"/>
      <c r="P1213" s="542"/>
      <c r="Q1213" s="580"/>
      <c r="R1213" s="584"/>
      <c r="S1213" s="585"/>
      <c r="T1213" s="588">
        <f>R1213-P1213</f>
        <v>0</v>
      </c>
      <c r="U1213" s="588"/>
      <c r="V1213" s="542"/>
      <c r="W1213" s="543"/>
      <c r="X1213" s="593"/>
      <c r="Y1213" s="543"/>
      <c r="Z1213" s="542"/>
      <c r="AA1213" s="543"/>
      <c r="AB1213" s="542"/>
      <c r="AC1213" s="543"/>
      <c r="AD1213" s="542"/>
      <c r="AE1213" s="580"/>
      <c r="AF1213" s="584"/>
      <c r="AG1213" s="585"/>
      <c r="AH1213" s="595">
        <f>IF(AD1213=0,0,(AF1213/AD1213)*100)</f>
        <v>0</v>
      </c>
      <c r="AI1213" s="596"/>
      <c r="AJ1213" s="542"/>
      <c r="AK1213" s="580"/>
      <c r="AL1213" s="584"/>
      <c r="AM1213" s="585"/>
      <c r="AN1213" s="595">
        <f>IF(AJ1213=0,0,(AL1213/AJ1213)*100)</f>
        <v>0</v>
      </c>
      <c r="AO1213" s="596"/>
      <c r="AP1213" s="542"/>
      <c r="AQ1213" s="580"/>
      <c r="AR1213" s="584"/>
      <c r="AS1213" s="585"/>
      <c r="AT1213" s="595">
        <f>IF(AP1213=0,0,(AR1213/AP1213)*100)</f>
        <v>0</v>
      </c>
      <c r="AU1213" s="596"/>
      <c r="AV1213" s="599">
        <f>AD1213+AJ1213+AP1213</f>
        <v>0</v>
      </c>
      <c r="AW1213" s="600"/>
      <c r="AX1213" s="630">
        <f>AF1213+AL1213+AR1213</f>
        <v>0</v>
      </c>
      <c r="AY1213" s="631"/>
      <c r="AZ1213" s="595">
        <f>IF(AV1213=0,0,(AX1213/AV1213)*100)</f>
        <v>0</v>
      </c>
      <c r="BA1213" s="596"/>
      <c r="BB1213" s="542"/>
      <c r="BC1213" s="580"/>
      <c r="BD1213" s="584"/>
      <c r="BE1213" s="585"/>
      <c r="BF1213" s="595">
        <f>IF(BB1213=0,0,(BD1213/BB1213)*100)</f>
        <v>0</v>
      </c>
      <c r="BG1213" s="596"/>
      <c r="BH1213" s="599">
        <f>AV1213+BB1213</f>
        <v>0</v>
      </c>
      <c r="BI1213" s="600"/>
      <c r="BJ1213" s="630">
        <f>AX1213+BD1213</f>
        <v>0</v>
      </c>
      <c r="BK1213" s="631"/>
      <c r="BL1213" s="595">
        <f>IF(BH1213=0,0,(BJ1213/BH1213)*100)</f>
        <v>0</v>
      </c>
      <c r="BM1213" s="596"/>
      <c r="BN1213" s="656">
        <f>(AF1213*2)+(AL1213*2)+(AR1213*3)+BD1213</f>
        <v>0</v>
      </c>
      <c r="BO1213" s="657"/>
      <c r="BP1213" s="658"/>
      <c r="BQ1213" s="676">
        <f t="shared" ref="BQ1213" si="1167">IF(BS1213=0,0,50*BR1213/BS1213)</f>
        <v>0</v>
      </c>
      <c r="BR1213" s="662">
        <f t="shared" ref="BR1213" si="1168">(BN1213*BU$1191)+(N1213*BU$1192)+(Z1213*BU$1193)+(R1213*BU$1194)+(X1213*BU$1195)+(AB1213*BU$1196)+(V1213*BU$1201)</f>
        <v>0</v>
      </c>
      <c r="BS1213" s="662">
        <f t="shared" ref="BS1213" si="1169">((BB1213-BD1213)*BU$1198)+((AV1213-AX1213)*BU$1197)+(H1213*BU$1199)+(P1213*BU$1200)</f>
        <v>0</v>
      </c>
      <c r="BT1213" s="15"/>
      <c r="BU1213" s="15"/>
      <c r="BV1213" s="95"/>
    </row>
    <row r="1214" spans="1:74" ht="21.75" customHeight="1" x14ac:dyDescent="0.25">
      <c r="A1214" s="95"/>
      <c r="B1214" s="571"/>
      <c r="C1214" s="642" t="str">
        <f>IF(ROSTER!D$30="","",ROSTER!D$30)</f>
        <v/>
      </c>
      <c r="D1214" s="643"/>
      <c r="E1214" s="575"/>
      <c r="F1214" s="577"/>
      <c r="G1214" s="583"/>
      <c r="H1214" s="579"/>
      <c r="I1214" s="545"/>
      <c r="J1214" s="544"/>
      <c r="K1214" s="581"/>
      <c r="L1214" s="586"/>
      <c r="M1214" s="587"/>
      <c r="N1214" s="592" t="s">
        <v>16</v>
      </c>
      <c r="O1214" s="603"/>
      <c r="P1214" s="544"/>
      <c r="Q1214" s="581"/>
      <c r="R1214" s="586"/>
      <c r="S1214" s="587"/>
      <c r="T1214" s="592" t="s">
        <v>16</v>
      </c>
      <c r="U1214" s="592"/>
      <c r="V1214" s="544"/>
      <c r="W1214" s="545"/>
      <c r="X1214" s="594"/>
      <c r="Y1214" s="545"/>
      <c r="Z1214" s="544"/>
      <c r="AA1214" s="545"/>
      <c r="AB1214" s="544"/>
      <c r="AC1214" s="545"/>
      <c r="AD1214" s="544"/>
      <c r="AE1214" s="581"/>
      <c r="AF1214" s="586"/>
      <c r="AG1214" s="587"/>
      <c r="AH1214" s="626"/>
      <c r="AI1214" s="627"/>
      <c r="AJ1214" s="544"/>
      <c r="AK1214" s="581"/>
      <c r="AL1214" s="586"/>
      <c r="AM1214" s="587"/>
      <c r="AN1214" s="626"/>
      <c r="AO1214" s="627"/>
      <c r="AP1214" s="544"/>
      <c r="AQ1214" s="581"/>
      <c r="AR1214" s="586"/>
      <c r="AS1214" s="587"/>
      <c r="AT1214" s="626"/>
      <c r="AU1214" s="627"/>
      <c r="AV1214" s="628"/>
      <c r="AW1214" s="629"/>
      <c r="AX1214" s="632"/>
      <c r="AY1214" s="633"/>
      <c r="AZ1214" s="626"/>
      <c r="BA1214" s="627"/>
      <c r="BB1214" s="544"/>
      <c r="BC1214" s="581"/>
      <c r="BD1214" s="586"/>
      <c r="BE1214" s="587"/>
      <c r="BF1214" s="626"/>
      <c r="BG1214" s="627"/>
      <c r="BH1214" s="628"/>
      <c r="BI1214" s="629"/>
      <c r="BJ1214" s="632"/>
      <c r="BK1214" s="633"/>
      <c r="BL1214" s="626"/>
      <c r="BM1214" s="627"/>
      <c r="BN1214" s="678"/>
      <c r="BO1214" s="679"/>
      <c r="BP1214" s="680"/>
      <c r="BQ1214" s="677"/>
      <c r="BR1214" s="663"/>
      <c r="BS1214" s="663"/>
      <c r="BT1214" s="15"/>
      <c r="BU1214" s="15"/>
      <c r="BV1214" s="95"/>
    </row>
    <row r="1215" spans="1:74" ht="21.75" customHeight="1" x14ac:dyDescent="0.25">
      <c r="A1215" s="95"/>
      <c r="B1215" s="570" t="str">
        <f>IF(ROSTER!B$32="","",ROSTER!B$32)</f>
        <v/>
      </c>
      <c r="C1215" s="572" t="str">
        <f>IF(ROSTER!C$32="","",ROSTER!C$32)</f>
        <v/>
      </c>
      <c r="D1215" s="573"/>
      <c r="E1215" s="574"/>
      <c r="F1215" s="576">
        <f>IF(E1215="y",1,IF(E1215="S",1,0))</f>
        <v>0</v>
      </c>
      <c r="G1215" s="582">
        <f>IF(E1215="S",1,0)</f>
        <v>0</v>
      </c>
      <c r="H1215" s="578"/>
      <c r="I1215" s="543"/>
      <c r="J1215" s="542"/>
      <c r="K1215" s="580"/>
      <c r="L1215" s="584"/>
      <c r="M1215" s="585"/>
      <c r="N1215" s="588">
        <f>L1215+J1215</f>
        <v>0</v>
      </c>
      <c r="O1215" s="589"/>
      <c r="P1215" s="542"/>
      <c r="Q1215" s="580"/>
      <c r="R1215" s="584"/>
      <c r="S1215" s="585"/>
      <c r="T1215" s="588">
        <f>R1215-P1215</f>
        <v>0</v>
      </c>
      <c r="U1215" s="588"/>
      <c r="V1215" s="542"/>
      <c r="W1215" s="543"/>
      <c r="X1215" s="593"/>
      <c r="Y1215" s="543"/>
      <c r="Z1215" s="542"/>
      <c r="AA1215" s="543"/>
      <c r="AB1215" s="542"/>
      <c r="AC1215" s="543"/>
      <c r="AD1215" s="542"/>
      <c r="AE1215" s="580"/>
      <c r="AF1215" s="584"/>
      <c r="AG1215" s="585"/>
      <c r="AH1215" s="595">
        <f>IF(AD1215=0,0,(AF1215/AD1215)*100)</f>
        <v>0</v>
      </c>
      <c r="AI1215" s="596"/>
      <c r="AJ1215" s="542"/>
      <c r="AK1215" s="580"/>
      <c r="AL1215" s="584"/>
      <c r="AM1215" s="585"/>
      <c r="AN1215" s="595">
        <f>IF(AJ1215=0,0,(AL1215/AJ1215)*100)</f>
        <v>0</v>
      </c>
      <c r="AO1215" s="596"/>
      <c r="AP1215" s="542"/>
      <c r="AQ1215" s="580"/>
      <c r="AR1215" s="584"/>
      <c r="AS1215" s="585"/>
      <c r="AT1215" s="595">
        <f>IF(AP1215=0,0,(AR1215/AP1215)*100)</f>
        <v>0</v>
      </c>
      <c r="AU1215" s="596"/>
      <c r="AV1215" s="599">
        <f>AD1215+AJ1215+AP1215</f>
        <v>0</v>
      </c>
      <c r="AW1215" s="600"/>
      <c r="AX1215" s="630">
        <f>AF1215+AL1215+AR1215</f>
        <v>0</v>
      </c>
      <c r="AY1215" s="631"/>
      <c r="AZ1215" s="595">
        <f>IF(AV1215=0,0,(AX1215/AV1215)*100)</f>
        <v>0</v>
      </c>
      <c r="BA1215" s="596"/>
      <c r="BB1215" s="542"/>
      <c r="BC1215" s="580"/>
      <c r="BD1215" s="584"/>
      <c r="BE1215" s="585"/>
      <c r="BF1215" s="595">
        <f>IF(BB1215=0,0,(BD1215/BB1215)*100)</f>
        <v>0</v>
      </c>
      <c r="BG1215" s="596"/>
      <c r="BH1215" s="599">
        <f>AV1215+BB1215</f>
        <v>0</v>
      </c>
      <c r="BI1215" s="600"/>
      <c r="BJ1215" s="630">
        <f>AX1215+BD1215</f>
        <v>0</v>
      </c>
      <c r="BK1215" s="631"/>
      <c r="BL1215" s="595">
        <f>IF(BH1215=0,0,(BJ1215/BH1215)*100)</f>
        <v>0</v>
      </c>
      <c r="BM1215" s="596"/>
      <c r="BN1215" s="656">
        <f>(AF1215*2)+(AL1215*2)+(AR1215*3)+BD1215</f>
        <v>0</v>
      </c>
      <c r="BO1215" s="657"/>
      <c r="BP1215" s="658"/>
      <c r="BQ1215" s="676">
        <f t="shared" ref="BQ1215" si="1170">IF(BS1215=0,0,50*BR1215/BS1215)</f>
        <v>0</v>
      </c>
      <c r="BR1215" s="662">
        <f t="shared" ref="BR1215" si="1171">(BN1215*BU$1191)+(N1215*BU$1192)+(Z1215*BU$1193)+(R1215*BU$1194)+(X1215*BU$1195)+(AB1215*BU$1196)+(V1215*BU$1201)</f>
        <v>0</v>
      </c>
      <c r="BS1215" s="662">
        <f t="shared" ref="BS1215" si="1172">((BB1215-BD1215)*BU$1198)+((AV1215-AX1215)*BU$1197)+(H1215*BU$1199)+(P1215*BU$1200)</f>
        <v>0</v>
      </c>
      <c r="BT1215" s="15"/>
      <c r="BU1215" s="15"/>
      <c r="BV1215" s="95"/>
    </row>
    <row r="1216" spans="1:74" ht="21.75" customHeight="1" x14ac:dyDescent="0.25">
      <c r="A1216" s="95"/>
      <c r="B1216" s="571"/>
      <c r="C1216" s="642" t="str">
        <f>IF(ROSTER!D$32="","",ROSTER!D$32)</f>
        <v/>
      </c>
      <c r="D1216" s="643"/>
      <c r="E1216" s="575"/>
      <c r="F1216" s="577"/>
      <c r="G1216" s="583"/>
      <c r="H1216" s="579"/>
      <c r="I1216" s="545"/>
      <c r="J1216" s="544"/>
      <c r="K1216" s="581"/>
      <c r="L1216" s="586"/>
      <c r="M1216" s="587"/>
      <c r="N1216" s="592" t="s">
        <v>16</v>
      </c>
      <c r="O1216" s="603"/>
      <c r="P1216" s="544"/>
      <c r="Q1216" s="581"/>
      <c r="R1216" s="586"/>
      <c r="S1216" s="587"/>
      <c r="T1216" s="592" t="s">
        <v>16</v>
      </c>
      <c r="U1216" s="592"/>
      <c r="V1216" s="544"/>
      <c r="W1216" s="545"/>
      <c r="X1216" s="594"/>
      <c r="Y1216" s="545"/>
      <c r="Z1216" s="544"/>
      <c r="AA1216" s="545"/>
      <c r="AB1216" s="544"/>
      <c r="AC1216" s="545"/>
      <c r="AD1216" s="544"/>
      <c r="AE1216" s="581"/>
      <c r="AF1216" s="586"/>
      <c r="AG1216" s="587"/>
      <c r="AH1216" s="626"/>
      <c r="AI1216" s="627"/>
      <c r="AJ1216" s="544"/>
      <c r="AK1216" s="581"/>
      <c r="AL1216" s="586"/>
      <c r="AM1216" s="587"/>
      <c r="AN1216" s="626"/>
      <c r="AO1216" s="627"/>
      <c r="AP1216" s="544"/>
      <c r="AQ1216" s="581"/>
      <c r="AR1216" s="586"/>
      <c r="AS1216" s="587"/>
      <c r="AT1216" s="626"/>
      <c r="AU1216" s="627"/>
      <c r="AV1216" s="628"/>
      <c r="AW1216" s="629"/>
      <c r="AX1216" s="632"/>
      <c r="AY1216" s="633"/>
      <c r="AZ1216" s="626"/>
      <c r="BA1216" s="627"/>
      <c r="BB1216" s="544"/>
      <c r="BC1216" s="581"/>
      <c r="BD1216" s="586"/>
      <c r="BE1216" s="587"/>
      <c r="BF1216" s="626"/>
      <c r="BG1216" s="627"/>
      <c r="BH1216" s="628"/>
      <c r="BI1216" s="629"/>
      <c r="BJ1216" s="632"/>
      <c r="BK1216" s="633"/>
      <c r="BL1216" s="626"/>
      <c r="BM1216" s="627"/>
      <c r="BN1216" s="678"/>
      <c r="BO1216" s="679"/>
      <c r="BP1216" s="680"/>
      <c r="BQ1216" s="677"/>
      <c r="BR1216" s="663"/>
      <c r="BS1216" s="663"/>
      <c r="BT1216" s="15"/>
      <c r="BU1216" s="15"/>
      <c r="BV1216" s="95"/>
    </row>
    <row r="1217" spans="1:74" ht="21.75" customHeight="1" x14ac:dyDescent="0.25">
      <c r="A1217" s="95"/>
      <c r="B1217" s="570" t="str">
        <f>IF(ROSTER!B$34="","",ROSTER!B$34)</f>
        <v/>
      </c>
      <c r="C1217" s="572" t="str">
        <f>IF(ROSTER!C$34="","",ROSTER!C$34)</f>
        <v/>
      </c>
      <c r="D1217" s="573"/>
      <c r="E1217" s="574"/>
      <c r="F1217" s="576">
        <f>IF(E1217="y",1,IF(E1217="S",1,0))</f>
        <v>0</v>
      </c>
      <c r="G1217" s="582">
        <f>IF(E1217="S",1,0)</f>
        <v>0</v>
      </c>
      <c r="H1217" s="578"/>
      <c r="I1217" s="543"/>
      <c r="J1217" s="542"/>
      <c r="K1217" s="580"/>
      <c r="L1217" s="584"/>
      <c r="M1217" s="585"/>
      <c r="N1217" s="588">
        <f>L1217+J1217</f>
        <v>0</v>
      </c>
      <c r="O1217" s="589"/>
      <c r="P1217" s="542"/>
      <c r="Q1217" s="580"/>
      <c r="R1217" s="584"/>
      <c r="S1217" s="585"/>
      <c r="T1217" s="588">
        <f>R1217-P1217</f>
        <v>0</v>
      </c>
      <c r="U1217" s="588"/>
      <c r="V1217" s="542"/>
      <c r="W1217" s="543"/>
      <c r="X1217" s="593"/>
      <c r="Y1217" s="543"/>
      <c r="Z1217" s="542"/>
      <c r="AA1217" s="543"/>
      <c r="AB1217" s="542"/>
      <c r="AC1217" s="543"/>
      <c r="AD1217" s="542"/>
      <c r="AE1217" s="580"/>
      <c r="AF1217" s="584"/>
      <c r="AG1217" s="585"/>
      <c r="AH1217" s="595">
        <f>IF(AD1217=0,0,(AF1217/AD1217)*100)</f>
        <v>0</v>
      </c>
      <c r="AI1217" s="596"/>
      <c r="AJ1217" s="542"/>
      <c r="AK1217" s="580"/>
      <c r="AL1217" s="584"/>
      <c r="AM1217" s="585"/>
      <c r="AN1217" s="595">
        <f>IF(AJ1217=0,0,(AL1217/AJ1217)*100)</f>
        <v>0</v>
      </c>
      <c r="AO1217" s="596"/>
      <c r="AP1217" s="542"/>
      <c r="AQ1217" s="580"/>
      <c r="AR1217" s="584"/>
      <c r="AS1217" s="585"/>
      <c r="AT1217" s="595">
        <f>IF(AP1217=0,0,(AR1217/AP1217)*100)</f>
        <v>0</v>
      </c>
      <c r="AU1217" s="596"/>
      <c r="AV1217" s="599">
        <f>AD1217+AJ1217+AP1217</f>
        <v>0</v>
      </c>
      <c r="AW1217" s="600"/>
      <c r="AX1217" s="630">
        <f>AF1217+AL1217+AR1217</f>
        <v>0</v>
      </c>
      <c r="AY1217" s="631"/>
      <c r="AZ1217" s="595">
        <f>IF(AV1217=0,0,(AX1217/AV1217)*100)</f>
        <v>0</v>
      </c>
      <c r="BA1217" s="596"/>
      <c r="BB1217" s="542"/>
      <c r="BC1217" s="580"/>
      <c r="BD1217" s="584"/>
      <c r="BE1217" s="585"/>
      <c r="BF1217" s="595">
        <f>IF(BB1217=0,0,(BD1217/BB1217)*100)</f>
        <v>0</v>
      </c>
      <c r="BG1217" s="596"/>
      <c r="BH1217" s="599">
        <f>AV1217+BB1217</f>
        <v>0</v>
      </c>
      <c r="BI1217" s="600"/>
      <c r="BJ1217" s="630">
        <f>AX1217+BD1217</f>
        <v>0</v>
      </c>
      <c r="BK1217" s="631"/>
      <c r="BL1217" s="595">
        <f>IF(BH1217=0,0,(BJ1217/BH1217)*100)</f>
        <v>0</v>
      </c>
      <c r="BM1217" s="596"/>
      <c r="BN1217" s="656">
        <f>(AF1217*2)+(AL1217*2)+(AR1217*3)+BD1217</f>
        <v>0</v>
      </c>
      <c r="BO1217" s="657"/>
      <c r="BP1217" s="658"/>
      <c r="BQ1217" s="676">
        <f t="shared" ref="BQ1217" si="1173">IF(BS1217=0,0,50*BR1217/BS1217)</f>
        <v>0</v>
      </c>
      <c r="BR1217" s="662">
        <f t="shared" ref="BR1217" si="1174">(BN1217*BU$1191)+(N1217*BU$1192)+(Z1217*BU$1193)+(R1217*BU$1194)+(X1217*BU$1195)+(AB1217*BU$1196)+(V1217*BU$1201)</f>
        <v>0</v>
      </c>
      <c r="BS1217" s="662">
        <f t="shared" ref="BS1217" si="1175">((BB1217-BD1217)*BU$1198)+((AV1217-AX1217)*BU$1197)+(H1217*BU$1199)+(P1217*BU$1200)</f>
        <v>0</v>
      </c>
      <c r="BT1217" s="15"/>
      <c r="BU1217" s="15"/>
      <c r="BV1217" s="95"/>
    </row>
    <row r="1218" spans="1:74" ht="21.75" customHeight="1" x14ac:dyDescent="0.25">
      <c r="A1218" s="95"/>
      <c r="B1218" s="571"/>
      <c r="C1218" s="642" t="str">
        <f>IF(ROSTER!D$34="","",ROSTER!D$34)</f>
        <v/>
      </c>
      <c r="D1218" s="643"/>
      <c r="E1218" s="575"/>
      <c r="F1218" s="577"/>
      <c r="G1218" s="583"/>
      <c r="H1218" s="579"/>
      <c r="I1218" s="545"/>
      <c r="J1218" s="544"/>
      <c r="K1218" s="581"/>
      <c r="L1218" s="586"/>
      <c r="M1218" s="587"/>
      <c r="N1218" s="592" t="s">
        <v>16</v>
      </c>
      <c r="O1218" s="603"/>
      <c r="P1218" s="544"/>
      <c r="Q1218" s="581"/>
      <c r="R1218" s="586"/>
      <c r="S1218" s="587"/>
      <c r="T1218" s="592" t="s">
        <v>16</v>
      </c>
      <c r="U1218" s="592"/>
      <c r="V1218" s="544"/>
      <c r="W1218" s="545"/>
      <c r="X1218" s="594"/>
      <c r="Y1218" s="545"/>
      <c r="Z1218" s="544"/>
      <c r="AA1218" s="545"/>
      <c r="AB1218" s="544"/>
      <c r="AC1218" s="545"/>
      <c r="AD1218" s="544"/>
      <c r="AE1218" s="581"/>
      <c r="AF1218" s="586"/>
      <c r="AG1218" s="587"/>
      <c r="AH1218" s="626"/>
      <c r="AI1218" s="627"/>
      <c r="AJ1218" s="544"/>
      <c r="AK1218" s="581"/>
      <c r="AL1218" s="586"/>
      <c r="AM1218" s="587"/>
      <c r="AN1218" s="626"/>
      <c r="AO1218" s="627"/>
      <c r="AP1218" s="544"/>
      <c r="AQ1218" s="581"/>
      <c r="AR1218" s="586"/>
      <c r="AS1218" s="587"/>
      <c r="AT1218" s="626"/>
      <c r="AU1218" s="627"/>
      <c r="AV1218" s="628"/>
      <c r="AW1218" s="629"/>
      <c r="AX1218" s="632"/>
      <c r="AY1218" s="633"/>
      <c r="AZ1218" s="626"/>
      <c r="BA1218" s="627"/>
      <c r="BB1218" s="544"/>
      <c r="BC1218" s="581"/>
      <c r="BD1218" s="586"/>
      <c r="BE1218" s="587"/>
      <c r="BF1218" s="626"/>
      <c r="BG1218" s="627"/>
      <c r="BH1218" s="628"/>
      <c r="BI1218" s="629"/>
      <c r="BJ1218" s="632"/>
      <c r="BK1218" s="633"/>
      <c r="BL1218" s="626"/>
      <c r="BM1218" s="627"/>
      <c r="BN1218" s="678"/>
      <c r="BO1218" s="679"/>
      <c r="BP1218" s="680"/>
      <c r="BQ1218" s="677"/>
      <c r="BR1218" s="663"/>
      <c r="BS1218" s="663"/>
      <c r="BT1218" s="15"/>
      <c r="BU1218" s="15"/>
      <c r="BV1218" s="95"/>
    </row>
    <row r="1219" spans="1:74" ht="21.75" customHeight="1" x14ac:dyDescent="0.25">
      <c r="A1219" s="95"/>
      <c r="B1219" s="570" t="str">
        <f>IF(ROSTER!B$36="","",ROSTER!B$36)</f>
        <v/>
      </c>
      <c r="C1219" s="572" t="str">
        <f>IF(ROSTER!C$36="","",ROSTER!C$36)</f>
        <v/>
      </c>
      <c r="D1219" s="573"/>
      <c r="E1219" s="574"/>
      <c r="F1219" s="576">
        <f>IF(E1219="y",1,IF(E1219="S",1,0))</f>
        <v>0</v>
      </c>
      <c r="G1219" s="582">
        <f>IF(E1219="S",1,0)</f>
        <v>0</v>
      </c>
      <c r="H1219" s="578"/>
      <c r="I1219" s="543"/>
      <c r="J1219" s="542"/>
      <c r="K1219" s="580"/>
      <c r="L1219" s="584"/>
      <c r="M1219" s="585"/>
      <c r="N1219" s="588">
        <f>L1219+J1219</f>
        <v>0</v>
      </c>
      <c r="O1219" s="589"/>
      <c r="P1219" s="542"/>
      <c r="Q1219" s="580"/>
      <c r="R1219" s="584"/>
      <c r="S1219" s="585"/>
      <c r="T1219" s="588">
        <f>R1219-P1219</f>
        <v>0</v>
      </c>
      <c r="U1219" s="588"/>
      <c r="V1219" s="542"/>
      <c r="W1219" s="543"/>
      <c r="X1219" s="593"/>
      <c r="Y1219" s="543"/>
      <c r="Z1219" s="542"/>
      <c r="AA1219" s="543"/>
      <c r="AB1219" s="542"/>
      <c r="AC1219" s="543"/>
      <c r="AD1219" s="542"/>
      <c r="AE1219" s="580"/>
      <c r="AF1219" s="584"/>
      <c r="AG1219" s="585"/>
      <c r="AH1219" s="595">
        <f>IF(AD1219=0,0,(AF1219/AD1219)*100)</f>
        <v>0</v>
      </c>
      <c r="AI1219" s="596"/>
      <c r="AJ1219" s="542"/>
      <c r="AK1219" s="580"/>
      <c r="AL1219" s="584"/>
      <c r="AM1219" s="585"/>
      <c r="AN1219" s="595">
        <f>IF(AJ1219=0,0,(AL1219/AJ1219)*100)</f>
        <v>0</v>
      </c>
      <c r="AO1219" s="596"/>
      <c r="AP1219" s="542"/>
      <c r="AQ1219" s="580"/>
      <c r="AR1219" s="584"/>
      <c r="AS1219" s="585"/>
      <c r="AT1219" s="595">
        <f>IF(AP1219=0,0,(AR1219/AP1219)*100)</f>
        <v>0</v>
      </c>
      <c r="AU1219" s="596"/>
      <c r="AV1219" s="599">
        <f>AD1219+AJ1219+AP1219</f>
        <v>0</v>
      </c>
      <c r="AW1219" s="600"/>
      <c r="AX1219" s="630">
        <f>AF1219+AL1219+AR1219</f>
        <v>0</v>
      </c>
      <c r="AY1219" s="631"/>
      <c r="AZ1219" s="595">
        <f>IF(AV1219=0,0,(AX1219/AV1219)*100)</f>
        <v>0</v>
      </c>
      <c r="BA1219" s="596"/>
      <c r="BB1219" s="542"/>
      <c r="BC1219" s="580"/>
      <c r="BD1219" s="584"/>
      <c r="BE1219" s="585"/>
      <c r="BF1219" s="595">
        <f>IF(BB1219=0,0,(BD1219/BB1219)*100)</f>
        <v>0</v>
      </c>
      <c r="BG1219" s="596"/>
      <c r="BH1219" s="599">
        <f>AV1219+BB1219</f>
        <v>0</v>
      </c>
      <c r="BI1219" s="600"/>
      <c r="BJ1219" s="630">
        <f>AX1219+BD1219</f>
        <v>0</v>
      </c>
      <c r="BK1219" s="631"/>
      <c r="BL1219" s="595">
        <f>IF(BH1219=0,0,(BJ1219/BH1219)*100)</f>
        <v>0</v>
      </c>
      <c r="BM1219" s="596"/>
      <c r="BN1219" s="656">
        <f>(AF1219*2)+(AL1219*2)+(AR1219*3)+BD1219</f>
        <v>0</v>
      </c>
      <c r="BO1219" s="657"/>
      <c r="BP1219" s="658"/>
      <c r="BQ1219" s="676">
        <f t="shared" ref="BQ1219" si="1176">IF(BS1219=0,0,50*BR1219/BS1219)</f>
        <v>0</v>
      </c>
      <c r="BR1219" s="662">
        <f t="shared" ref="BR1219" si="1177">(BN1219*BU$1191)+(N1219*BU$1192)+(Z1219*BU$1193)+(R1219*BU$1194)+(X1219*BU$1195)+(AB1219*BU$1196)+(V1219*BU$1201)</f>
        <v>0</v>
      </c>
      <c r="BS1219" s="662">
        <f t="shared" ref="BS1219" si="1178">((BB1219-BD1219)*BU$1198)+((AV1219-AX1219)*BU$1197)+(H1219*BU$1199)+(P1219*BU$1200)</f>
        <v>0</v>
      </c>
      <c r="BT1219" s="15"/>
      <c r="BU1219" s="15"/>
      <c r="BV1219" s="95"/>
    </row>
    <row r="1220" spans="1:74" ht="21.75" customHeight="1" x14ac:dyDescent="0.25">
      <c r="A1220" s="95"/>
      <c r="B1220" s="571"/>
      <c r="C1220" s="642" t="str">
        <f>IF(ROSTER!D$36="","",ROSTER!D$36)</f>
        <v/>
      </c>
      <c r="D1220" s="643"/>
      <c r="E1220" s="575"/>
      <c r="F1220" s="577"/>
      <c r="G1220" s="583"/>
      <c r="H1220" s="579"/>
      <c r="I1220" s="545"/>
      <c r="J1220" s="544"/>
      <c r="K1220" s="581"/>
      <c r="L1220" s="586"/>
      <c r="M1220" s="587"/>
      <c r="N1220" s="592" t="s">
        <v>16</v>
      </c>
      <c r="O1220" s="603"/>
      <c r="P1220" s="544"/>
      <c r="Q1220" s="581"/>
      <c r="R1220" s="586"/>
      <c r="S1220" s="587"/>
      <c r="T1220" s="592" t="s">
        <v>16</v>
      </c>
      <c r="U1220" s="592"/>
      <c r="V1220" s="544"/>
      <c r="W1220" s="545"/>
      <c r="X1220" s="594"/>
      <c r="Y1220" s="545"/>
      <c r="Z1220" s="544"/>
      <c r="AA1220" s="545"/>
      <c r="AB1220" s="544"/>
      <c r="AC1220" s="545"/>
      <c r="AD1220" s="544"/>
      <c r="AE1220" s="581"/>
      <c r="AF1220" s="586"/>
      <c r="AG1220" s="587"/>
      <c r="AH1220" s="626"/>
      <c r="AI1220" s="627"/>
      <c r="AJ1220" s="544"/>
      <c r="AK1220" s="581"/>
      <c r="AL1220" s="586"/>
      <c r="AM1220" s="587"/>
      <c r="AN1220" s="626"/>
      <c r="AO1220" s="627"/>
      <c r="AP1220" s="544"/>
      <c r="AQ1220" s="581"/>
      <c r="AR1220" s="586"/>
      <c r="AS1220" s="587"/>
      <c r="AT1220" s="626"/>
      <c r="AU1220" s="627"/>
      <c r="AV1220" s="628"/>
      <c r="AW1220" s="629"/>
      <c r="AX1220" s="632"/>
      <c r="AY1220" s="633"/>
      <c r="AZ1220" s="626"/>
      <c r="BA1220" s="627"/>
      <c r="BB1220" s="544"/>
      <c r="BC1220" s="581"/>
      <c r="BD1220" s="586"/>
      <c r="BE1220" s="587"/>
      <c r="BF1220" s="626"/>
      <c r="BG1220" s="627"/>
      <c r="BH1220" s="628"/>
      <c r="BI1220" s="629"/>
      <c r="BJ1220" s="632"/>
      <c r="BK1220" s="633"/>
      <c r="BL1220" s="626"/>
      <c r="BM1220" s="627"/>
      <c r="BN1220" s="678"/>
      <c r="BO1220" s="679"/>
      <c r="BP1220" s="680"/>
      <c r="BQ1220" s="677"/>
      <c r="BR1220" s="663"/>
      <c r="BS1220" s="663"/>
      <c r="BT1220" s="15"/>
      <c r="BU1220" s="15"/>
      <c r="BV1220" s="95"/>
    </row>
    <row r="1221" spans="1:74" ht="21.75" customHeight="1" x14ac:dyDescent="0.25">
      <c r="A1221" s="95"/>
      <c r="B1221" s="570" t="str">
        <f>IF(ROSTER!B$38="","",ROSTER!B$38)</f>
        <v/>
      </c>
      <c r="C1221" s="572" t="str">
        <f>IF(ROSTER!C$38="","",ROSTER!C$38)</f>
        <v/>
      </c>
      <c r="D1221" s="573"/>
      <c r="E1221" s="574"/>
      <c r="F1221" s="576">
        <f>IF(E1221="y",1,IF(E1221="S",1,0))</f>
        <v>0</v>
      </c>
      <c r="G1221" s="582">
        <f>IF(E1221="S",1,0)</f>
        <v>0</v>
      </c>
      <c r="H1221" s="578"/>
      <c r="I1221" s="543"/>
      <c r="J1221" s="542"/>
      <c r="K1221" s="580"/>
      <c r="L1221" s="584"/>
      <c r="M1221" s="585"/>
      <c r="N1221" s="588">
        <f>L1221+J1221</f>
        <v>0</v>
      </c>
      <c r="O1221" s="589"/>
      <c r="P1221" s="542"/>
      <c r="Q1221" s="580"/>
      <c r="R1221" s="584"/>
      <c r="S1221" s="585"/>
      <c r="T1221" s="588">
        <f>R1221-P1221</f>
        <v>0</v>
      </c>
      <c r="U1221" s="588"/>
      <c r="V1221" s="542"/>
      <c r="W1221" s="543"/>
      <c r="X1221" s="593"/>
      <c r="Y1221" s="543"/>
      <c r="Z1221" s="542"/>
      <c r="AA1221" s="543"/>
      <c r="AB1221" s="542"/>
      <c r="AC1221" s="543"/>
      <c r="AD1221" s="542"/>
      <c r="AE1221" s="580"/>
      <c r="AF1221" s="584"/>
      <c r="AG1221" s="585"/>
      <c r="AH1221" s="595">
        <f>IF(AD1221=0,0,(AF1221/AD1221)*100)</f>
        <v>0</v>
      </c>
      <c r="AI1221" s="596"/>
      <c r="AJ1221" s="542"/>
      <c r="AK1221" s="580"/>
      <c r="AL1221" s="584"/>
      <c r="AM1221" s="585"/>
      <c r="AN1221" s="595">
        <f>IF(AJ1221=0,0,(AL1221/AJ1221)*100)</f>
        <v>0</v>
      </c>
      <c r="AO1221" s="596"/>
      <c r="AP1221" s="542"/>
      <c r="AQ1221" s="580"/>
      <c r="AR1221" s="584"/>
      <c r="AS1221" s="585"/>
      <c r="AT1221" s="595">
        <f>IF(AP1221=0,0,(AR1221/AP1221)*100)</f>
        <v>0</v>
      </c>
      <c r="AU1221" s="596"/>
      <c r="AV1221" s="599">
        <f>AD1221+AJ1221+AP1221</f>
        <v>0</v>
      </c>
      <c r="AW1221" s="600"/>
      <c r="AX1221" s="630">
        <f>AF1221+AL1221+AR1221</f>
        <v>0</v>
      </c>
      <c r="AY1221" s="631"/>
      <c r="AZ1221" s="595">
        <f>IF(AV1221=0,0,(AX1221/AV1221)*100)</f>
        <v>0</v>
      </c>
      <c r="BA1221" s="596"/>
      <c r="BB1221" s="542"/>
      <c r="BC1221" s="580"/>
      <c r="BD1221" s="584"/>
      <c r="BE1221" s="585"/>
      <c r="BF1221" s="595">
        <f>IF(BB1221=0,0,(BD1221/BB1221)*100)</f>
        <v>0</v>
      </c>
      <c r="BG1221" s="596"/>
      <c r="BH1221" s="599">
        <f>AV1221+BB1221</f>
        <v>0</v>
      </c>
      <c r="BI1221" s="600"/>
      <c r="BJ1221" s="630">
        <f>AX1221+BD1221</f>
        <v>0</v>
      </c>
      <c r="BK1221" s="631"/>
      <c r="BL1221" s="595">
        <f>IF(BH1221=0,0,(BJ1221/BH1221)*100)</f>
        <v>0</v>
      </c>
      <c r="BM1221" s="596"/>
      <c r="BN1221" s="656">
        <f>(AF1221*2)+(AL1221*2)+(AR1221*3)+BD1221</f>
        <v>0</v>
      </c>
      <c r="BO1221" s="657"/>
      <c r="BP1221" s="658"/>
      <c r="BQ1221" s="676">
        <f t="shared" ref="BQ1221" si="1179">IF(BS1221=0,0,50*BR1221/BS1221)</f>
        <v>0</v>
      </c>
      <c r="BR1221" s="662">
        <f t="shared" ref="BR1221" si="1180">(BN1221*BU$1191)+(N1221*BU$1192)+(Z1221*BU$1193)+(R1221*BU$1194)+(X1221*BU$1195)+(AB1221*BU$1196)+(V1221*BU$1201)</f>
        <v>0</v>
      </c>
      <c r="BS1221" s="662">
        <f t="shared" ref="BS1221" si="1181">((BB1221-BD1221)*BU$1198)+((AV1221-AX1221)*BU$1197)+(H1221*BU$1199)+(P1221*BU$1200)</f>
        <v>0</v>
      </c>
      <c r="BT1221" s="15"/>
      <c r="BU1221" s="15"/>
      <c r="BV1221" s="95"/>
    </row>
    <row r="1222" spans="1:74" ht="21.75" customHeight="1" x14ac:dyDescent="0.25">
      <c r="A1222" s="95"/>
      <c r="B1222" s="571"/>
      <c r="C1222" s="642" t="str">
        <f>IF(ROSTER!D$38="","",ROSTER!D$38)</f>
        <v/>
      </c>
      <c r="D1222" s="643"/>
      <c r="E1222" s="575"/>
      <c r="F1222" s="577"/>
      <c r="G1222" s="583"/>
      <c r="H1222" s="579"/>
      <c r="I1222" s="545"/>
      <c r="J1222" s="544"/>
      <c r="K1222" s="581"/>
      <c r="L1222" s="586"/>
      <c r="M1222" s="587"/>
      <c r="N1222" s="592" t="s">
        <v>16</v>
      </c>
      <c r="O1222" s="603"/>
      <c r="P1222" s="544"/>
      <c r="Q1222" s="581"/>
      <c r="R1222" s="586"/>
      <c r="S1222" s="587"/>
      <c r="T1222" s="592" t="s">
        <v>16</v>
      </c>
      <c r="U1222" s="592"/>
      <c r="V1222" s="544"/>
      <c r="W1222" s="545"/>
      <c r="X1222" s="594"/>
      <c r="Y1222" s="545"/>
      <c r="Z1222" s="544"/>
      <c r="AA1222" s="545"/>
      <c r="AB1222" s="544"/>
      <c r="AC1222" s="545"/>
      <c r="AD1222" s="544"/>
      <c r="AE1222" s="581"/>
      <c r="AF1222" s="586"/>
      <c r="AG1222" s="587"/>
      <c r="AH1222" s="626"/>
      <c r="AI1222" s="627"/>
      <c r="AJ1222" s="544"/>
      <c r="AK1222" s="581"/>
      <c r="AL1222" s="586"/>
      <c r="AM1222" s="587"/>
      <c r="AN1222" s="626"/>
      <c r="AO1222" s="627"/>
      <c r="AP1222" s="544"/>
      <c r="AQ1222" s="581"/>
      <c r="AR1222" s="586"/>
      <c r="AS1222" s="587"/>
      <c r="AT1222" s="626"/>
      <c r="AU1222" s="627"/>
      <c r="AV1222" s="628"/>
      <c r="AW1222" s="629"/>
      <c r="AX1222" s="632"/>
      <c r="AY1222" s="633"/>
      <c r="AZ1222" s="626"/>
      <c r="BA1222" s="627"/>
      <c r="BB1222" s="544"/>
      <c r="BC1222" s="581"/>
      <c r="BD1222" s="586"/>
      <c r="BE1222" s="587"/>
      <c r="BF1222" s="626"/>
      <c r="BG1222" s="627"/>
      <c r="BH1222" s="628"/>
      <c r="BI1222" s="629"/>
      <c r="BJ1222" s="632"/>
      <c r="BK1222" s="633"/>
      <c r="BL1222" s="626"/>
      <c r="BM1222" s="627"/>
      <c r="BN1222" s="678"/>
      <c r="BO1222" s="679"/>
      <c r="BP1222" s="680"/>
      <c r="BQ1222" s="677"/>
      <c r="BR1222" s="663"/>
      <c r="BS1222" s="663"/>
      <c r="BT1222" s="15"/>
      <c r="BU1222" s="15"/>
      <c r="BV1222" s="95"/>
    </row>
    <row r="1223" spans="1:74" ht="21.75" customHeight="1" x14ac:dyDescent="0.25">
      <c r="A1223" s="95"/>
      <c r="B1223" s="570" t="str">
        <f>IF(ROSTER!B$40="","",ROSTER!B$40)</f>
        <v/>
      </c>
      <c r="C1223" s="572" t="str">
        <f>IF(ROSTER!C$40="","",ROSTER!C$40)</f>
        <v/>
      </c>
      <c r="D1223" s="573"/>
      <c r="E1223" s="574"/>
      <c r="F1223" s="576">
        <f>IF(E1223="y",1,IF(E1223="S",1,0))</f>
        <v>0</v>
      </c>
      <c r="G1223" s="582">
        <f>IF(E1223="S",1,0)</f>
        <v>0</v>
      </c>
      <c r="H1223" s="578"/>
      <c r="I1223" s="543"/>
      <c r="J1223" s="542"/>
      <c r="K1223" s="580"/>
      <c r="L1223" s="584"/>
      <c r="M1223" s="585"/>
      <c r="N1223" s="588">
        <f>L1223+J1223</f>
        <v>0</v>
      </c>
      <c r="O1223" s="589"/>
      <c r="P1223" s="542"/>
      <c r="Q1223" s="580"/>
      <c r="R1223" s="584"/>
      <c r="S1223" s="585"/>
      <c r="T1223" s="588">
        <f>R1223-P1223</f>
        <v>0</v>
      </c>
      <c r="U1223" s="588"/>
      <c r="V1223" s="542"/>
      <c r="W1223" s="543"/>
      <c r="X1223" s="593"/>
      <c r="Y1223" s="543"/>
      <c r="Z1223" s="542"/>
      <c r="AA1223" s="543"/>
      <c r="AB1223" s="542"/>
      <c r="AC1223" s="543"/>
      <c r="AD1223" s="542"/>
      <c r="AE1223" s="580"/>
      <c r="AF1223" s="584"/>
      <c r="AG1223" s="585"/>
      <c r="AH1223" s="595">
        <f>IF(AD1223=0,0,(AF1223/AD1223)*100)</f>
        <v>0</v>
      </c>
      <c r="AI1223" s="596"/>
      <c r="AJ1223" s="542"/>
      <c r="AK1223" s="580"/>
      <c r="AL1223" s="584"/>
      <c r="AM1223" s="585"/>
      <c r="AN1223" s="595">
        <f>IF(AJ1223=0,0,(AL1223/AJ1223)*100)</f>
        <v>0</v>
      </c>
      <c r="AO1223" s="596"/>
      <c r="AP1223" s="542"/>
      <c r="AQ1223" s="580"/>
      <c r="AR1223" s="584"/>
      <c r="AS1223" s="585"/>
      <c r="AT1223" s="595">
        <f>IF(AP1223=0,0,(AR1223/AP1223)*100)</f>
        <v>0</v>
      </c>
      <c r="AU1223" s="596"/>
      <c r="AV1223" s="599">
        <f>AD1223+AJ1223+AP1223</f>
        <v>0</v>
      </c>
      <c r="AW1223" s="600"/>
      <c r="AX1223" s="630">
        <f>AF1223+AL1223+AR1223</f>
        <v>0</v>
      </c>
      <c r="AY1223" s="631"/>
      <c r="AZ1223" s="595">
        <f>IF(AV1223=0,0,(AX1223/AV1223)*100)</f>
        <v>0</v>
      </c>
      <c r="BA1223" s="596"/>
      <c r="BB1223" s="542"/>
      <c r="BC1223" s="580"/>
      <c r="BD1223" s="584"/>
      <c r="BE1223" s="585"/>
      <c r="BF1223" s="595">
        <f>IF(BB1223=0,0,(BD1223/BB1223)*100)</f>
        <v>0</v>
      </c>
      <c r="BG1223" s="596"/>
      <c r="BH1223" s="599">
        <f>AV1223+BB1223</f>
        <v>0</v>
      </c>
      <c r="BI1223" s="600"/>
      <c r="BJ1223" s="630">
        <f>AX1223+BD1223</f>
        <v>0</v>
      </c>
      <c r="BK1223" s="631"/>
      <c r="BL1223" s="595">
        <f>IF(BH1223=0,0,(BJ1223/BH1223)*100)</f>
        <v>0</v>
      </c>
      <c r="BM1223" s="596"/>
      <c r="BN1223" s="656">
        <f>(AF1223*2)+(AL1223*2)+(AR1223*3)+BD1223</f>
        <v>0</v>
      </c>
      <c r="BO1223" s="657"/>
      <c r="BP1223" s="658"/>
      <c r="BQ1223" s="676">
        <f t="shared" ref="BQ1223" si="1182">IF(BS1223=0,0,50*BR1223/BS1223)</f>
        <v>0</v>
      </c>
      <c r="BR1223" s="662">
        <f t="shared" ref="BR1223" si="1183">(BN1223*BU$1191)+(N1223*BU$1192)+(Z1223*BU$1193)+(R1223*BU$1194)+(X1223*BU$1195)+(AB1223*BU$1196)+(V1223*BU$1201)</f>
        <v>0</v>
      </c>
      <c r="BS1223" s="662">
        <f t="shared" ref="BS1223" si="1184">((BB1223-BD1223)*BU$1198)+((AV1223-AX1223)*BU$1197)+(H1223*BU$1199)+(P1223*BU$1200)</f>
        <v>0</v>
      </c>
      <c r="BT1223" s="15"/>
      <c r="BU1223" s="15"/>
      <c r="BV1223" s="95"/>
    </row>
    <row r="1224" spans="1:74" ht="21.75" customHeight="1" x14ac:dyDescent="0.25">
      <c r="A1224" s="95"/>
      <c r="B1224" s="571"/>
      <c r="C1224" s="642" t="str">
        <f>IF(ROSTER!D$40="","",ROSTER!D$40)</f>
        <v/>
      </c>
      <c r="D1224" s="643"/>
      <c r="E1224" s="575"/>
      <c r="F1224" s="577"/>
      <c r="G1224" s="583"/>
      <c r="H1224" s="579"/>
      <c r="I1224" s="545"/>
      <c r="J1224" s="544"/>
      <c r="K1224" s="581"/>
      <c r="L1224" s="586"/>
      <c r="M1224" s="587"/>
      <c r="N1224" s="592" t="s">
        <v>16</v>
      </c>
      <c r="O1224" s="603"/>
      <c r="P1224" s="544"/>
      <c r="Q1224" s="581"/>
      <c r="R1224" s="586"/>
      <c r="S1224" s="587"/>
      <c r="T1224" s="592" t="s">
        <v>16</v>
      </c>
      <c r="U1224" s="592"/>
      <c r="V1224" s="544"/>
      <c r="W1224" s="545"/>
      <c r="X1224" s="594"/>
      <c r="Y1224" s="545"/>
      <c r="Z1224" s="544"/>
      <c r="AA1224" s="545"/>
      <c r="AB1224" s="544"/>
      <c r="AC1224" s="545"/>
      <c r="AD1224" s="544"/>
      <c r="AE1224" s="581"/>
      <c r="AF1224" s="586"/>
      <c r="AG1224" s="587"/>
      <c r="AH1224" s="626"/>
      <c r="AI1224" s="627"/>
      <c r="AJ1224" s="544"/>
      <c r="AK1224" s="581"/>
      <c r="AL1224" s="586"/>
      <c r="AM1224" s="587"/>
      <c r="AN1224" s="626"/>
      <c r="AO1224" s="627"/>
      <c r="AP1224" s="544"/>
      <c r="AQ1224" s="581"/>
      <c r="AR1224" s="586"/>
      <c r="AS1224" s="587"/>
      <c r="AT1224" s="626"/>
      <c r="AU1224" s="627"/>
      <c r="AV1224" s="628"/>
      <c r="AW1224" s="629"/>
      <c r="AX1224" s="632"/>
      <c r="AY1224" s="633"/>
      <c r="AZ1224" s="626"/>
      <c r="BA1224" s="627"/>
      <c r="BB1224" s="544"/>
      <c r="BC1224" s="581"/>
      <c r="BD1224" s="586"/>
      <c r="BE1224" s="587"/>
      <c r="BF1224" s="626"/>
      <c r="BG1224" s="627"/>
      <c r="BH1224" s="628"/>
      <c r="BI1224" s="629"/>
      <c r="BJ1224" s="632"/>
      <c r="BK1224" s="633"/>
      <c r="BL1224" s="626"/>
      <c r="BM1224" s="627"/>
      <c r="BN1224" s="678"/>
      <c r="BO1224" s="679"/>
      <c r="BP1224" s="680"/>
      <c r="BQ1224" s="677"/>
      <c r="BR1224" s="663"/>
      <c r="BS1224" s="663"/>
      <c r="BT1224" s="15"/>
      <c r="BU1224" s="15"/>
      <c r="BV1224" s="95"/>
    </row>
    <row r="1225" spans="1:74" ht="21.75" customHeight="1" x14ac:dyDescent="0.25">
      <c r="A1225" s="95"/>
      <c r="B1225" s="570" t="str">
        <f>IF(ROSTER!B$42="","",ROSTER!B$42)</f>
        <v/>
      </c>
      <c r="C1225" s="572" t="str">
        <f>IF(ROSTER!C$42="","",ROSTER!C$42)</f>
        <v/>
      </c>
      <c r="D1225" s="573"/>
      <c r="E1225" s="574"/>
      <c r="F1225" s="576">
        <f>IF(E1225="y",1,IF(E1225="S",1,0))</f>
        <v>0</v>
      </c>
      <c r="G1225" s="582">
        <f>IF(E1225="S",1,0)</f>
        <v>0</v>
      </c>
      <c r="H1225" s="578"/>
      <c r="I1225" s="543"/>
      <c r="J1225" s="542"/>
      <c r="K1225" s="580"/>
      <c r="L1225" s="584"/>
      <c r="M1225" s="585"/>
      <c r="N1225" s="588">
        <f>L1225+J1225</f>
        <v>0</v>
      </c>
      <c r="O1225" s="589"/>
      <c r="P1225" s="542"/>
      <c r="Q1225" s="580"/>
      <c r="R1225" s="584"/>
      <c r="S1225" s="585"/>
      <c r="T1225" s="588">
        <f>R1225-P1225</f>
        <v>0</v>
      </c>
      <c r="U1225" s="588"/>
      <c r="V1225" s="542"/>
      <c r="W1225" s="543"/>
      <c r="X1225" s="593"/>
      <c r="Y1225" s="543"/>
      <c r="Z1225" s="542"/>
      <c r="AA1225" s="543"/>
      <c r="AB1225" s="542"/>
      <c r="AC1225" s="543"/>
      <c r="AD1225" s="542"/>
      <c r="AE1225" s="580"/>
      <c r="AF1225" s="584"/>
      <c r="AG1225" s="585"/>
      <c r="AH1225" s="595">
        <f>IF(AD1225=0,0,(AF1225/AD1225)*100)</f>
        <v>0</v>
      </c>
      <c r="AI1225" s="596"/>
      <c r="AJ1225" s="542"/>
      <c r="AK1225" s="580"/>
      <c r="AL1225" s="584"/>
      <c r="AM1225" s="585"/>
      <c r="AN1225" s="595">
        <f>IF(AJ1225=0,0,(AL1225/AJ1225)*100)</f>
        <v>0</v>
      </c>
      <c r="AO1225" s="596"/>
      <c r="AP1225" s="542"/>
      <c r="AQ1225" s="580"/>
      <c r="AR1225" s="584"/>
      <c r="AS1225" s="585"/>
      <c r="AT1225" s="595">
        <f>IF(AP1225=0,0,(AR1225/AP1225)*100)</f>
        <v>0</v>
      </c>
      <c r="AU1225" s="596"/>
      <c r="AV1225" s="599">
        <f>AD1225+AJ1225+AP1225</f>
        <v>0</v>
      </c>
      <c r="AW1225" s="600"/>
      <c r="AX1225" s="630">
        <f>AF1225+AL1225+AR1225</f>
        <v>0</v>
      </c>
      <c r="AY1225" s="631"/>
      <c r="AZ1225" s="595">
        <f>IF(AV1225=0,0,(AX1225/AV1225)*100)</f>
        <v>0</v>
      </c>
      <c r="BA1225" s="596"/>
      <c r="BB1225" s="542"/>
      <c r="BC1225" s="580"/>
      <c r="BD1225" s="584"/>
      <c r="BE1225" s="585"/>
      <c r="BF1225" s="595">
        <f>IF(BB1225=0,0,(BD1225/BB1225)*100)</f>
        <v>0</v>
      </c>
      <c r="BG1225" s="596"/>
      <c r="BH1225" s="599">
        <f>AV1225+BB1225</f>
        <v>0</v>
      </c>
      <c r="BI1225" s="600"/>
      <c r="BJ1225" s="630">
        <f>AX1225+BD1225</f>
        <v>0</v>
      </c>
      <c r="BK1225" s="631"/>
      <c r="BL1225" s="595">
        <f>IF(BH1225=0,0,(BJ1225/BH1225)*100)</f>
        <v>0</v>
      </c>
      <c r="BM1225" s="596"/>
      <c r="BN1225" s="656">
        <f>(AF1225*2)+(AL1225*2)+(AR1225*3)+BD1225</f>
        <v>0</v>
      </c>
      <c r="BO1225" s="657"/>
      <c r="BP1225" s="658"/>
      <c r="BQ1225" s="676">
        <f t="shared" ref="BQ1225" si="1185">IF(BS1225=0,0,50*BR1225/BS1225)</f>
        <v>0</v>
      </c>
      <c r="BR1225" s="662">
        <f t="shared" ref="BR1225" si="1186">(BN1225*BU$1191)+(N1225*BU$1192)+(Z1225*BU$1193)+(R1225*BU$1194)+(X1225*BU$1195)+(AB1225*BU$1196)+(V1225*BU$1201)</f>
        <v>0</v>
      </c>
      <c r="BS1225" s="662">
        <f t="shared" ref="BS1225" si="1187">((BB1225-BD1225)*BU$1198)+((AV1225-AX1225)*BU$1197)+(H1225*BU$1199)+(P1225*BU$1200)</f>
        <v>0</v>
      </c>
      <c r="BT1225" s="15"/>
      <c r="BU1225" s="15"/>
      <c r="BV1225" s="95"/>
    </row>
    <row r="1226" spans="1:74" ht="21.75" customHeight="1" x14ac:dyDescent="0.25">
      <c r="A1226" s="95"/>
      <c r="B1226" s="571"/>
      <c r="C1226" s="642" t="str">
        <f>IF(ROSTER!D$42="","",ROSTER!D$42)</f>
        <v/>
      </c>
      <c r="D1226" s="643"/>
      <c r="E1226" s="575"/>
      <c r="F1226" s="577"/>
      <c r="G1226" s="583"/>
      <c r="H1226" s="579"/>
      <c r="I1226" s="545"/>
      <c r="J1226" s="544"/>
      <c r="K1226" s="581"/>
      <c r="L1226" s="586"/>
      <c r="M1226" s="587"/>
      <c r="N1226" s="592" t="s">
        <v>16</v>
      </c>
      <c r="O1226" s="603"/>
      <c r="P1226" s="544"/>
      <c r="Q1226" s="581"/>
      <c r="R1226" s="586"/>
      <c r="S1226" s="587"/>
      <c r="T1226" s="592" t="s">
        <v>16</v>
      </c>
      <c r="U1226" s="592"/>
      <c r="V1226" s="544"/>
      <c r="W1226" s="545"/>
      <c r="X1226" s="594"/>
      <c r="Y1226" s="545"/>
      <c r="Z1226" s="544"/>
      <c r="AA1226" s="545"/>
      <c r="AB1226" s="544"/>
      <c r="AC1226" s="545"/>
      <c r="AD1226" s="544"/>
      <c r="AE1226" s="581"/>
      <c r="AF1226" s="586"/>
      <c r="AG1226" s="587"/>
      <c r="AH1226" s="626"/>
      <c r="AI1226" s="627"/>
      <c r="AJ1226" s="544"/>
      <c r="AK1226" s="581"/>
      <c r="AL1226" s="586"/>
      <c r="AM1226" s="587"/>
      <c r="AN1226" s="626"/>
      <c r="AO1226" s="627"/>
      <c r="AP1226" s="544"/>
      <c r="AQ1226" s="581"/>
      <c r="AR1226" s="586"/>
      <c r="AS1226" s="587"/>
      <c r="AT1226" s="626"/>
      <c r="AU1226" s="627"/>
      <c r="AV1226" s="628"/>
      <c r="AW1226" s="629"/>
      <c r="AX1226" s="632"/>
      <c r="AY1226" s="633"/>
      <c r="AZ1226" s="626"/>
      <c r="BA1226" s="627"/>
      <c r="BB1226" s="544"/>
      <c r="BC1226" s="581"/>
      <c r="BD1226" s="586"/>
      <c r="BE1226" s="587"/>
      <c r="BF1226" s="626"/>
      <c r="BG1226" s="627"/>
      <c r="BH1226" s="628"/>
      <c r="BI1226" s="629"/>
      <c r="BJ1226" s="632"/>
      <c r="BK1226" s="633"/>
      <c r="BL1226" s="626"/>
      <c r="BM1226" s="627"/>
      <c r="BN1226" s="678"/>
      <c r="BO1226" s="679"/>
      <c r="BP1226" s="680"/>
      <c r="BQ1226" s="677"/>
      <c r="BR1226" s="663"/>
      <c r="BS1226" s="663"/>
      <c r="BT1226" s="15"/>
      <c r="BU1226" s="15"/>
      <c r="BV1226" s="95"/>
    </row>
    <row r="1227" spans="1:74" ht="21.75" customHeight="1" x14ac:dyDescent="0.25">
      <c r="A1227" s="95"/>
      <c r="B1227" s="570" t="str">
        <f>IF(ROSTER!B$44="","",ROSTER!B$44)</f>
        <v/>
      </c>
      <c r="C1227" s="572" t="str">
        <f>IF(ROSTER!C$44="","",ROSTER!C$44)</f>
        <v/>
      </c>
      <c r="D1227" s="573"/>
      <c r="E1227" s="574"/>
      <c r="F1227" s="576">
        <f>IF(E1227="y",1,IF(E1227="S",1,0))</f>
        <v>0</v>
      </c>
      <c r="G1227" s="582">
        <f>IF(E1227="S",1,0)</f>
        <v>0</v>
      </c>
      <c r="H1227" s="578"/>
      <c r="I1227" s="543"/>
      <c r="J1227" s="542"/>
      <c r="K1227" s="580"/>
      <c r="L1227" s="584"/>
      <c r="M1227" s="585"/>
      <c r="N1227" s="588">
        <f>L1227+J1227</f>
        <v>0</v>
      </c>
      <c r="O1227" s="589"/>
      <c r="P1227" s="542"/>
      <c r="Q1227" s="580"/>
      <c r="R1227" s="584"/>
      <c r="S1227" s="585"/>
      <c r="T1227" s="588">
        <f>R1227-P1227</f>
        <v>0</v>
      </c>
      <c r="U1227" s="588"/>
      <c r="V1227" s="542"/>
      <c r="W1227" s="543"/>
      <c r="X1227" s="593"/>
      <c r="Y1227" s="543"/>
      <c r="Z1227" s="542"/>
      <c r="AA1227" s="543"/>
      <c r="AB1227" s="542"/>
      <c r="AC1227" s="543"/>
      <c r="AD1227" s="542"/>
      <c r="AE1227" s="580"/>
      <c r="AF1227" s="584"/>
      <c r="AG1227" s="585"/>
      <c r="AH1227" s="595">
        <f>IF(AD1227=0,0,(AF1227/AD1227)*100)</f>
        <v>0</v>
      </c>
      <c r="AI1227" s="596"/>
      <c r="AJ1227" s="542"/>
      <c r="AK1227" s="580"/>
      <c r="AL1227" s="584"/>
      <c r="AM1227" s="585"/>
      <c r="AN1227" s="595">
        <f>IF(AJ1227=0,0,(AL1227/AJ1227)*100)</f>
        <v>0</v>
      </c>
      <c r="AO1227" s="596"/>
      <c r="AP1227" s="542"/>
      <c r="AQ1227" s="580"/>
      <c r="AR1227" s="584"/>
      <c r="AS1227" s="585"/>
      <c r="AT1227" s="595">
        <f>IF(AP1227=0,0,(AR1227/AP1227)*100)</f>
        <v>0</v>
      </c>
      <c r="AU1227" s="596"/>
      <c r="AV1227" s="599">
        <f>AD1227+AJ1227+AP1227</f>
        <v>0</v>
      </c>
      <c r="AW1227" s="600"/>
      <c r="AX1227" s="630">
        <f>AF1227+AL1227+AR1227</f>
        <v>0</v>
      </c>
      <c r="AY1227" s="631"/>
      <c r="AZ1227" s="595">
        <f>IF(AV1227=0,0,(AX1227/AV1227)*100)</f>
        <v>0</v>
      </c>
      <c r="BA1227" s="596"/>
      <c r="BB1227" s="542"/>
      <c r="BC1227" s="580"/>
      <c r="BD1227" s="584"/>
      <c r="BE1227" s="585"/>
      <c r="BF1227" s="595">
        <f>IF(BB1227=0,0,(BD1227/BB1227)*100)</f>
        <v>0</v>
      </c>
      <c r="BG1227" s="596"/>
      <c r="BH1227" s="599">
        <f>AV1227+BB1227</f>
        <v>0</v>
      </c>
      <c r="BI1227" s="600"/>
      <c r="BJ1227" s="630">
        <f>AX1227+BD1227</f>
        <v>0</v>
      </c>
      <c r="BK1227" s="631"/>
      <c r="BL1227" s="595">
        <f>IF(BH1227=0,0,(BJ1227/BH1227)*100)</f>
        <v>0</v>
      </c>
      <c r="BM1227" s="596"/>
      <c r="BN1227" s="656">
        <f>(AF1227*2)+(AL1227*2)+(AR1227*3)+BD1227</f>
        <v>0</v>
      </c>
      <c r="BO1227" s="657"/>
      <c r="BP1227" s="658"/>
      <c r="BQ1227" s="676">
        <f t="shared" ref="BQ1227" si="1188">IF(BS1227=0,0,50*BR1227/BS1227)</f>
        <v>0</v>
      </c>
      <c r="BR1227" s="662">
        <f t="shared" ref="BR1227" si="1189">(BN1227*BU$1191)+(N1227*BU$1192)+(Z1227*BU$1193)+(R1227*BU$1194)+(X1227*BU$1195)+(AB1227*BU$1196)+(V1227*BU$1201)</f>
        <v>0</v>
      </c>
      <c r="BS1227" s="662">
        <f t="shared" ref="BS1227" si="1190">((BB1227-BD1227)*BU$1198)+((AV1227-AX1227)*BU$1197)+(H1227*BU$1199)+(P1227*BU$1200)</f>
        <v>0</v>
      </c>
      <c r="BT1227" s="15"/>
      <c r="BU1227" s="15"/>
      <c r="BV1227" s="95"/>
    </row>
    <row r="1228" spans="1:74" ht="21.75" customHeight="1" x14ac:dyDescent="0.25">
      <c r="A1228" s="95"/>
      <c r="B1228" s="571"/>
      <c r="C1228" s="642" t="str">
        <f>IF(ROSTER!D$44="","",ROSTER!D$44)</f>
        <v/>
      </c>
      <c r="D1228" s="643"/>
      <c r="E1228" s="575"/>
      <c r="F1228" s="577"/>
      <c r="G1228" s="583"/>
      <c r="H1228" s="579"/>
      <c r="I1228" s="545"/>
      <c r="J1228" s="544"/>
      <c r="K1228" s="581"/>
      <c r="L1228" s="586"/>
      <c r="M1228" s="587"/>
      <c r="N1228" s="592" t="s">
        <v>16</v>
      </c>
      <c r="O1228" s="603"/>
      <c r="P1228" s="544"/>
      <c r="Q1228" s="581"/>
      <c r="R1228" s="586"/>
      <c r="S1228" s="587"/>
      <c r="T1228" s="592" t="s">
        <v>16</v>
      </c>
      <c r="U1228" s="592"/>
      <c r="V1228" s="544"/>
      <c r="W1228" s="545"/>
      <c r="X1228" s="594"/>
      <c r="Y1228" s="545"/>
      <c r="Z1228" s="544"/>
      <c r="AA1228" s="545"/>
      <c r="AB1228" s="544"/>
      <c r="AC1228" s="545"/>
      <c r="AD1228" s="544"/>
      <c r="AE1228" s="581"/>
      <c r="AF1228" s="586"/>
      <c r="AG1228" s="587"/>
      <c r="AH1228" s="626"/>
      <c r="AI1228" s="627"/>
      <c r="AJ1228" s="544"/>
      <c r="AK1228" s="581"/>
      <c r="AL1228" s="586"/>
      <c r="AM1228" s="587"/>
      <c r="AN1228" s="626"/>
      <c r="AO1228" s="627"/>
      <c r="AP1228" s="544"/>
      <c r="AQ1228" s="581"/>
      <c r="AR1228" s="586"/>
      <c r="AS1228" s="587"/>
      <c r="AT1228" s="626"/>
      <c r="AU1228" s="627"/>
      <c r="AV1228" s="628"/>
      <c r="AW1228" s="629"/>
      <c r="AX1228" s="632"/>
      <c r="AY1228" s="633"/>
      <c r="AZ1228" s="626"/>
      <c r="BA1228" s="627"/>
      <c r="BB1228" s="544"/>
      <c r="BC1228" s="581"/>
      <c r="BD1228" s="586"/>
      <c r="BE1228" s="587"/>
      <c r="BF1228" s="626"/>
      <c r="BG1228" s="627"/>
      <c r="BH1228" s="628"/>
      <c r="BI1228" s="629"/>
      <c r="BJ1228" s="632"/>
      <c r="BK1228" s="633"/>
      <c r="BL1228" s="626"/>
      <c r="BM1228" s="627"/>
      <c r="BN1228" s="678"/>
      <c r="BO1228" s="679"/>
      <c r="BP1228" s="680"/>
      <c r="BQ1228" s="677"/>
      <c r="BR1228" s="663"/>
      <c r="BS1228" s="663"/>
      <c r="BT1228" s="15"/>
      <c r="BU1228" s="15"/>
      <c r="BV1228" s="95"/>
    </row>
    <row r="1229" spans="1:74" ht="21.75" customHeight="1" x14ac:dyDescent="0.25">
      <c r="A1229" s="95"/>
      <c r="B1229" s="570" t="str">
        <f>IF(ROSTER!B$46="","",ROSTER!B$46)</f>
        <v/>
      </c>
      <c r="C1229" s="572" t="str">
        <f>IF(ROSTER!C$46="","",ROSTER!C$46)</f>
        <v/>
      </c>
      <c r="D1229" s="573"/>
      <c r="E1229" s="574"/>
      <c r="F1229" s="576">
        <f>IF(E1229="y",1,IF(E1229="S",1,0))</f>
        <v>0</v>
      </c>
      <c r="G1229" s="582">
        <f>IF(E1229="S",1,0)</f>
        <v>0</v>
      </c>
      <c r="H1229" s="578"/>
      <c r="I1229" s="543"/>
      <c r="J1229" s="542"/>
      <c r="K1229" s="580"/>
      <c r="L1229" s="584"/>
      <c r="M1229" s="585"/>
      <c r="N1229" s="588">
        <f>L1229+J1229</f>
        <v>0</v>
      </c>
      <c r="O1229" s="589"/>
      <c r="P1229" s="542"/>
      <c r="Q1229" s="580"/>
      <c r="R1229" s="584"/>
      <c r="S1229" s="585"/>
      <c r="T1229" s="588">
        <f>R1229-P1229</f>
        <v>0</v>
      </c>
      <c r="U1229" s="588"/>
      <c r="V1229" s="542"/>
      <c r="W1229" s="543"/>
      <c r="X1229" s="593"/>
      <c r="Y1229" s="543"/>
      <c r="Z1229" s="542"/>
      <c r="AA1229" s="543"/>
      <c r="AB1229" s="542"/>
      <c r="AC1229" s="543"/>
      <c r="AD1229" s="542"/>
      <c r="AE1229" s="580"/>
      <c r="AF1229" s="584"/>
      <c r="AG1229" s="585"/>
      <c r="AH1229" s="595">
        <f>IF(AD1229=0,0,(AF1229/AD1229)*100)</f>
        <v>0</v>
      </c>
      <c r="AI1229" s="596"/>
      <c r="AJ1229" s="542"/>
      <c r="AK1229" s="580"/>
      <c r="AL1229" s="584"/>
      <c r="AM1229" s="585"/>
      <c r="AN1229" s="595">
        <f>IF(AJ1229=0,0,(AL1229/AJ1229)*100)</f>
        <v>0</v>
      </c>
      <c r="AO1229" s="596"/>
      <c r="AP1229" s="542"/>
      <c r="AQ1229" s="580"/>
      <c r="AR1229" s="584"/>
      <c r="AS1229" s="585"/>
      <c r="AT1229" s="595">
        <f>IF(AP1229=0,0,(AR1229/AP1229)*100)</f>
        <v>0</v>
      </c>
      <c r="AU1229" s="596"/>
      <c r="AV1229" s="599">
        <f>AD1229+AJ1229+AP1229</f>
        <v>0</v>
      </c>
      <c r="AW1229" s="600"/>
      <c r="AX1229" s="630">
        <f>AF1229+AL1229+AR1229</f>
        <v>0</v>
      </c>
      <c r="AY1229" s="631"/>
      <c r="AZ1229" s="595">
        <f>IF(AV1229=0,0,(AX1229/AV1229)*100)</f>
        <v>0</v>
      </c>
      <c r="BA1229" s="596"/>
      <c r="BB1229" s="542"/>
      <c r="BC1229" s="580"/>
      <c r="BD1229" s="584"/>
      <c r="BE1229" s="585"/>
      <c r="BF1229" s="595">
        <f>IF(BB1229=0,0,(BD1229/BB1229)*100)</f>
        <v>0</v>
      </c>
      <c r="BG1229" s="596"/>
      <c r="BH1229" s="599">
        <f>AV1229+BB1229</f>
        <v>0</v>
      </c>
      <c r="BI1229" s="600"/>
      <c r="BJ1229" s="630">
        <f>AX1229+BD1229</f>
        <v>0</v>
      </c>
      <c r="BK1229" s="631"/>
      <c r="BL1229" s="595">
        <f>IF(BH1229=0,0,(BJ1229/BH1229)*100)</f>
        <v>0</v>
      </c>
      <c r="BM1229" s="596"/>
      <c r="BN1229" s="656">
        <f>(AF1229*2)+(AL1229*2)+(AR1229*3)+BD1229</f>
        <v>0</v>
      </c>
      <c r="BO1229" s="657"/>
      <c r="BP1229" s="658"/>
      <c r="BQ1229" s="676">
        <f t="shared" ref="BQ1229" si="1191">IF(BS1229=0,0,50*BR1229/BS1229)</f>
        <v>0</v>
      </c>
      <c r="BR1229" s="662">
        <f t="shared" ref="BR1229" si="1192">(BN1229*BU$1191)+(N1229*BU$1192)+(Z1229*BU$1193)+(R1229*BU$1194)+(X1229*BU$1195)+(AB1229*BU$1196)+(V1229*BU$1201)</f>
        <v>0</v>
      </c>
      <c r="BS1229" s="662">
        <f t="shared" ref="BS1229" si="1193">((BB1229-BD1229)*BU$1198)+((AV1229-AX1229)*BU$1197)+(H1229*BU$1199)+(P1229*BU$1200)</f>
        <v>0</v>
      </c>
      <c r="BT1229" s="15"/>
      <c r="BU1229" s="15"/>
      <c r="BV1229" s="95"/>
    </row>
    <row r="1230" spans="1:74" ht="22.5" customHeight="1" thickBot="1" x14ac:dyDescent="0.3">
      <c r="A1230" s="95"/>
      <c r="B1230" s="571"/>
      <c r="C1230" s="642" t="str">
        <f>IF(ROSTER!D$46="","",ROSTER!D$46)</f>
        <v/>
      </c>
      <c r="D1230" s="643"/>
      <c r="E1230" s="575"/>
      <c r="F1230" s="577"/>
      <c r="G1230" s="583"/>
      <c r="H1230" s="579"/>
      <c r="I1230" s="545"/>
      <c r="J1230" s="544"/>
      <c r="K1230" s="581"/>
      <c r="L1230" s="586"/>
      <c r="M1230" s="587"/>
      <c r="N1230" s="590" t="s">
        <v>16</v>
      </c>
      <c r="O1230" s="591"/>
      <c r="P1230" s="544"/>
      <c r="Q1230" s="581"/>
      <c r="R1230" s="586"/>
      <c r="S1230" s="587"/>
      <c r="T1230" s="592" t="s">
        <v>16</v>
      </c>
      <c r="U1230" s="592"/>
      <c r="V1230" s="544"/>
      <c r="W1230" s="545"/>
      <c r="X1230" s="594"/>
      <c r="Y1230" s="545"/>
      <c r="Z1230" s="544"/>
      <c r="AA1230" s="545"/>
      <c r="AB1230" s="544"/>
      <c r="AC1230" s="545"/>
      <c r="AD1230" s="544"/>
      <c r="AE1230" s="581"/>
      <c r="AF1230" s="586"/>
      <c r="AG1230" s="587"/>
      <c r="AH1230" s="597"/>
      <c r="AI1230" s="598"/>
      <c r="AJ1230" s="544"/>
      <c r="AK1230" s="581"/>
      <c r="AL1230" s="586"/>
      <c r="AM1230" s="587"/>
      <c r="AN1230" s="597"/>
      <c r="AO1230" s="598"/>
      <c r="AP1230" s="544"/>
      <c r="AQ1230" s="581"/>
      <c r="AR1230" s="586"/>
      <c r="AS1230" s="587"/>
      <c r="AT1230" s="597"/>
      <c r="AU1230" s="598"/>
      <c r="AV1230" s="601"/>
      <c r="AW1230" s="602"/>
      <c r="AX1230" s="701"/>
      <c r="AY1230" s="702"/>
      <c r="AZ1230" s="597"/>
      <c r="BA1230" s="598"/>
      <c r="BB1230" s="544"/>
      <c r="BC1230" s="581"/>
      <c r="BD1230" s="586"/>
      <c r="BE1230" s="587"/>
      <c r="BF1230" s="597"/>
      <c r="BG1230" s="598"/>
      <c r="BH1230" s="601"/>
      <c r="BI1230" s="602"/>
      <c r="BJ1230" s="701"/>
      <c r="BK1230" s="702"/>
      <c r="BL1230" s="597"/>
      <c r="BM1230" s="598"/>
      <c r="BN1230" s="659"/>
      <c r="BO1230" s="660"/>
      <c r="BP1230" s="661"/>
      <c r="BQ1230" s="677"/>
      <c r="BR1230" s="663"/>
      <c r="BS1230" s="663"/>
      <c r="BT1230" s="15"/>
      <c r="BU1230" s="15"/>
      <c r="BV1230" s="95"/>
    </row>
    <row r="1231" spans="1:74" s="21" customFormat="1" ht="33.4" customHeight="1" x14ac:dyDescent="0.45">
      <c r="A1231" s="98"/>
      <c r="B1231" s="612"/>
      <c r="C1231" s="613"/>
      <c r="D1231" s="613" t="s">
        <v>10</v>
      </c>
      <c r="E1231" s="616"/>
      <c r="F1231" s="279"/>
      <c r="G1231" s="279"/>
      <c r="H1231" s="517">
        <f>SUM(H1191:I1230)</f>
        <v>0</v>
      </c>
      <c r="I1231" s="618"/>
      <c r="J1231" s="517">
        <f>SUM(J1191:K1230)</f>
        <v>0</v>
      </c>
      <c r="K1231" s="618"/>
      <c r="L1231" s="620">
        <f>SUM(L1191:M1230)</f>
        <v>0</v>
      </c>
      <c r="M1231" s="621"/>
      <c r="N1231" s="548">
        <f>L1231+J1231</f>
        <v>0</v>
      </c>
      <c r="O1231" s="518"/>
      <c r="P1231" s="620">
        <f>SUM(P1191:Q1230)</f>
        <v>0</v>
      </c>
      <c r="Q1231" s="618"/>
      <c r="R1231" s="620">
        <f>SUM(R1191:S1230)</f>
        <v>0</v>
      </c>
      <c r="S1231" s="621"/>
      <c r="T1231" s="548">
        <f>R1231-P1231</f>
        <v>0</v>
      </c>
      <c r="U1231" s="518"/>
      <c r="V1231" s="517">
        <f>SUM(V1191:W1230)</f>
        <v>0</v>
      </c>
      <c r="W1231" s="518"/>
      <c r="X1231" s="621">
        <f>SUM(X1191:Y1230)</f>
        <v>0</v>
      </c>
      <c r="Y1231" s="621"/>
      <c r="Z1231" s="517">
        <f>SUM(Z1191:AA1230)</f>
        <v>0</v>
      </c>
      <c r="AA1231" s="518"/>
      <c r="AB1231" s="517">
        <f>SUM(AB1191:AC1230)</f>
        <v>0</v>
      </c>
      <c r="AC1231" s="518"/>
      <c r="AD1231" s="621">
        <f>SUM(AD1191:AE1230)</f>
        <v>0</v>
      </c>
      <c r="AE1231" s="618"/>
      <c r="AF1231" s="620">
        <f>SUM(AF1191:AG1230)</f>
        <v>0</v>
      </c>
      <c r="AG1231" s="621"/>
      <c r="AH1231" s="548">
        <f>IF(AD1231=0,0,(AF1231/AD1231)*100)</f>
        <v>0</v>
      </c>
      <c r="AI1231" s="518"/>
      <c r="AJ1231" s="620">
        <f>SUM(AJ1191:AK1230)</f>
        <v>0</v>
      </c>
      <c r="AK1231" s="618"/>
      <c r="AL1231" s="620">
        <f>SUM(AL1191:AM1230)</f>
        <v>0</v>
      </c>
      <c r="AM1231" s="621"/>
      <c r="AN1231" s="548">
        <f>IF(AJ1231=0,0,(AL1231/AJ1231)*100)</f>
        <v>0</v>
      </c>
      <c r="AO1231" s="518"/>
      <c r="AP1231" s="620">
        <f>SUM(AP1191:AQ1230)</f>
        <v>0</v>
      </c>
      <c r="AQ1231" s="618"/>
      <c r="AR1231" s="620">
        <f>SUM(AR1191:AS1230)</f>
        <v>0</v>
      </c>
      <c r="AS1231" s="621"/>
      <c r="AT1231" s="548">
        <f>IF(AP1231=0,0,(AR1231/AP1231)*100)</f>
        <v>0</v>
      </c>
      <c r="AU1231" s="518"/>
      <c r="AV1231" s="517">
        <f>AD1231+AJ1231+AP1231</f>
        <v>0</v>
      </c>
      <c r="AW1231" s="618"/>
      <c r="AX1231" s="620">
        <f>AF1231+AL1231+AR1231</f>
        <v>0</v>
      </c>
      <c r="AY1231" s="624"/>
      <c r="AZ1231" s="548">
        <f>IF(AV1231=0,0,(AX1231/AV1231)*100)</f>
        <v>0</v>
      </c>
      <c r="BA1231" s="518"/>
      <c r="BB1231" s="620">
        <f>SUM(BB1191:BC1230)</f>
        <v>0</v>
      </c>
      <c r="BC1231" s="618"/>
      <c r="BD1231" s="620">
        <f>SUM(BD1191:BE1230)</f>
        <v>0</v>
      </c>
      <c r="BE1231" s="621"/>
      <c r="BF1231" s="548">
        <f>IF(BB1231=0,0,(BD1231/BB1231)*100)</f>
        <v>0</v>
      </c>
      <c r="BG1231" s="518"/>
      <c r="BH1231" s="517">
        <f>AV1231+BB1231</f>
        <v>0</v>
      </c>
      <c r="BI1231" s="618"/>
      <c r="BJ1231" s="620">
        <f>AX1231+BD1231</f>
        <v>0</v>
      </c>
      <c r="BK1231" s="624"/>
      <c r="BL1231" s="548">
        <f>IF(BH1231=0,0,(BJ1231/BH1231)*100)</f>
        <v>0</v>
      </c>
      <c r="BM1231" s="664"/>
      <c r="BN1231" s="666">
        <f>SUM(BN1191:BP1230)</f>
        <v>0</v>
      </c>
      <c r="BO1231" s="667"/>
      <c r="BP1231" s="668"/>
      <c r="BQ1231" s="681">
        <f>SUM(BQ1191:BQ1230)</f>
        <v>0</v>
      </c>
      <c r="BR1231" s="685">
        <f t="shared" ref="BR1231" si="1194">(BN1231*BU$1191)+(N1231*BU$1192)+(Z1231*BU$1193)+(R1231*BU$1194)+(X1231*BU$1195)+(AB1231*BU$1196)+(V1231*BU$1201)</f>
        <v>0</v>
      </c>
      <c r="BS1231" s="683">
        <f t="shared" ref="BS1231" si="1195">((BB1231-BD1231)*BU$1198)+((AV1231-AX1231)*BU$1197)+(H1231*BU$1199)+(P1231*BU$1200)</f>
        <v>0</v>
      </c>
      <c r="BT1231" s="20"/>
      <c r="BU1231" s="20"/>
      <c r="BV1231" s="98"/>
    </row>
    <row r="1232" spans="1:74" s="21" customFormat="1" ht="33.950000000000003" customHeight="1" thickBot="1" x14ac:dyDescent="0.5">
      <c r="A1232" s="98"/>
      <c r="B1232" s="614"/>
      <c r="C1232" s="615"/>
      <c r="D1232" s="615"/>
      <c r="E1232" s="617"/>
      <c r="F1232" s="280"/>
      <c r="G1232" s="280"/>
      <c r="H1232" s="519"/>
      <c r="I1232" s="619"/>
      <c r="J1232" s="519"/>
      <c r="K1232" s="619"/>
      <c r="L1232" s="622"/>
      <c r="M1232" s="623"/>
      <c r="N1232" s="549" t="s">
        <v>16</v>
      </c>
      <c r="O1232" s="520"/>
      <c r="P1232" s="622"/>
      <c r="Q1232" s="619"/>
      <c r="R1232" s="622"/>
      <c r="S1232" s="623"/>
      <c r="T1232" s="549" t="s">
        <v>16</v>
      </c>
      <c r="U1232" s="520"/>
      <c r="V1232" s="519"/>
      <c r="W1232" s="520"/>
      <c r="X1232" s="623"/>
      <c r="Y1232" s="623"/>
      <c r="Z1232" s="519"/>
      <c r="AA1232" s="520"/>
      <c r="AB1232" s="519"/>
      <c r="AC1232" s="520"/>
      <c r="AD1232" s="623"/>
      <c r="AE1232" s="619"/>
      <c r="AF1232" s="622"/>
      <c r="AG1232" s="623"/>
      <c r="AH1232" s="549"/>
      <c r="AI1232" s="520"/>
      <c r="AJ1232" s="622"/>
      <c r="AK1232" s="619"/>
      <c r="AL1232" s="622"/>
      <c r="AM1232" s="623"/>
      <c r="AN1232" s="549"/>
      <c r="AO1232" s="520"/>
      <c r="AP1232" s="622"/>
      <c r="AQ1232" s="619"/>
      <c r="AR1232" s="622"/>
      <c r="AS1232" s="623"/>
      <c r="AT1232" s="549"/>
      <c r="AU1232" s="520"/>
      <c r="AV1232" s="519"/>
      <c r="AW1232" s="619"/>
      <c r="AX1232" s="622"/>
      <c r="AY1232" s="625"/>
      <c r="AZ1232" s="549"/>
      <c r="BA1232" s="520"/>
      <c r="BB1232" s="622"/>
      <c r="BC1232" s="619"/>
      <c r="BD1232" s="622"/>
      <c r="BE1232" s="623"/>
      <c r="BF1232" s="549"/>
      <c r="BG1232" s="520"/>
      <c r="BH1232" s="519"/>
      <c r="BI1232" s="619"/>
      <c r="BJ1232" s="622"/>
      <c r="BK1232" s="625"/>
      <c r="BL1232" s="549"/>
      <c r="BM1232" s="665"/>
      <c r="BN1232" s="669"/>
      <c r="BO1232" s="670"/>
      <c r="BP1232" s="671"/>
      <c r="BQ1232" s="682"/>
      <c r="BR1232" s="686"/>
      <c r="BS1232" s="684"/>
      <c r="BT1232" s="20"/>
      <c r="BU1232" s="20"/>
      <c r="BV1232" s="98"/>
    </row>
    <row r="1233" spans="1:77" s="21" customFormat="1" ht="33" customHeight="1" thickBot="1" x14ac:dyDescent="0.5">
      <c r="A1233" s="98"/>
      <c r="B1233" s="612"/>
      <c r="C1233" s="613"/>
      <c r="D1233" s="613" t="s">
        <v>13</v>
      </c>
      <c r="E1233" s="616"/>
      <c r="F1233" s="281"/>
      <c r="G1233" s="282"/>
      <c r="H1233" s="528"/>
      <c r="I1233" s="636"/>
      <c r="J1233" s="528"/>
      <c r="K1233" s="636"/>
      <c r="L1233" s="638"/>
      <c r="M1233" s="639"/>
      <c r="N1233" s="548">
        <f>J1233+L1233</f>
        <v>0</v>
      </c>
      <c r="O1233" s="518"/>
      <c r="P1233" s="638"/>
      <c r="Q1233" s="636"/>
      <c r="R1233" s="638"/>
      <c r="S1233" s="639"/>
      <c r="T1233" s="548">
        <f>R1233-P1233</f>
        <v>0</v>
      </c>
      <c r="U1233" s="518"/>
      <c r="V1233" s="528"/>
      <c r="W1233" s="529"/>
      <c r="X1233" s="528"/>
      <c r="Y1233" s="529"/>
      <c r="Z1233" s="528"/>
      <c r="AA1233" s="529"/>
      <c r="AB1233" s="528"/>
      <c r="AC1233" s="529"/>
      <c r="AD1233" s="639"/>
      <c r="AE1233" s="636"/>
      <c r="AF1233" s="638"/>
      <c r="AG1233" s="639"/>
      <c r="AH1233" s="548">
        <f>IF(AD1233=0,0,(AF1233/AD1233)*100)</f>
        <v>0</v>
      </c>
      <c r="AI1233" s="518"/>
      <c r="AJ1233" s="638"/>
      <c r="AK1233" s="636"/>
      <c r="AL1233" s="638"/>
      <c r="AM1233" s="639"/>
      <c r="AN1233" s="548">
        <f>IF(AJ1233=0,0,(AL1233/AJ1233)*100)</f>
        <v>0</v>
      </c>
      <c r="AO1233" s="518"/>
      <c r="AP1233" s="638"/>
      <c r="AQ1233" s="636"/>
      <c r="AR1233" s="638"/>
      <c r="AS1233" s="639"/>
      <c r="AT1233" s="548">
        <f>IF(AP1233=0,0,(AR1233/AP1233)*100)</f>
        <v>0</v>
      </c>
      <c r="AU1233" s="518"/>
      <c r="AV1233" s="517">
        <f>AD1233+AJ1233+AP1233</f>
        <v>0</v>
      </c>
      <c r="AW1233" s="618"/>
      <c r="AX1233" s="620">
        <f>AF1233+AL1233+AR1233</f>
        <v>0</v>
      </c>
      <c r="AY1233" s="624"/>
      <c r="AZ1233" s="548">
        <f>IF(AV1233=0,0,(AX1233/AV1233)*100)</f>
        <v>0</v>
      </c>
      <c r="BA1233" s="518"/>
      <c r="BB1233" s="638"/>
      <c r="BC1233" s="636"/>
      <c r="BD1233" s="638"/>
      <c r="BE1233" s="639"/>
      <c r="BF1233" s="548">
        <f>IF(BB1233=0,0,(BD1233/BB1233)*100)</f>
        <v>0</v>
      </c>
      <c r="BG1233" s="518"/>
      <c r="BH1233" s="517">
        <f>AV1233+BB1233</f>
        <v>0</v>
      </c>
      <c r="BI1233" s="618"/>
      <c r="BJ1233" s="620">
        <f>AX1233+BD1233</f>
        <v>0</v>
      </c>
      <c r="BK1233" s="624"/>
      <c r="BL1233" s="548">
        <f>IF(BH1233=0,0,(BJ1233/BH1233)*100)</f>
        <v>0</v>
      </c>
      <c r="BM1233" s="664"/>
      <c r="BN1233" s="693">
        <f>(AF1233*2)+(AL1233*2)+(AR1233*3)+BD1233</f>
        <v>0</v>
      </c>
      <c r="BO1233" s="694"/>
      <c r="BP1233" s="695"/>
      <c r="BQ1233" s="699"/>
      <c r="BR1233" s="283"/>
      <c r="BS1233" s="284"/>
      <c r="BT1233" s="20"/>
      <c r="BU1233" s="20"/>
      <c r="BV1233" s="98"/>
    </row>
    <row r="1234" spans="1:77" s="21" customFormat="1" ht="33.75" customHeight="1" thickBot="1" x14ac:dyDescent="0.5">
      <c r="A1234" s="98"/>
      <c r="B1234" s="285"/>
      <c r="C1234" s="286"/>
      <c r="D1234" s="634"/>
      <c r="E1234" s="635"/>
      <c r="F1234" s="287"/>
      <c r="G1234" s="287"/>
      <c r="H1234" s="530"/>
      <c r="I1234" s="637"/>
      <c r="J1234" s="530"/>
      <c r="K1234" s="637"/>
      <c r="L1234" s="640"/>
      <c r="M1234" s="641"/>
      <c r="N1234" s="549">
        <f>IF((N1231+N1233)=0,0,N1231/(N1231+N1233)*100)</f>
        <v>0</v>
      </c>
      <c r="O1234" s="520"/>
      <c r="P1234" s="640"/>
      <c r="Q1234" s="637"/>
      <c r="R1234" s="640"/>
      <c r="S1234" s="641"/>
      <c r="T1234" s="549"/>
      <c r="U1234" s="520"/>
      <c r="V1234" s="530"/>
      <c r="W1234" s="531"/>
      <c r="X1234" s="530"/>
      <c r="Y1234" s="531"/>
      <c r="Z1234" s="530"/>
      <c r="AA1234" s="531"/>
      <c r="AB1234" s="530"/>
      <c r="AC1234" s="531"/>
      <c r="AD1234" s="641"/>
      <c r="AE1234" s="637"/>
      <c r="AF1234" s="640"/>
      <c r="AG1234" s="641"/>
      <c r="AH1234" s="549"/>
      <c r="AI1234" s="520"/>
      <c r="AJ1234" s="640"/>
      <c r="AK1234" s="637"/>
      <c r="AL1234" s="640"/>
      <c r="AM1234" s="641"/>
      <c r="AN1234" s="549"/>
      <c r="AO1234" s="520"/>
      <c r="AP1234" s="640"/>
      <c r="AQ1234" s="637"/>
      <c r="AR1234" s="640"/>
      <c r="AS1234" s="641"/>
      <c r="AT1234" s="549"/>
      <c r="AU1234" s="520"/>
      <c r="AV1234" s="519"/>
      <c r="AW1234" s="619"/>
      <c r="AX1234" s="622"/>
      <c r="AY1234" s="625"/>
      <c r="AZ1234" s="549"/>
      <c r="BA1234" s="520"/>
      <c r="BB1234" s="640"/>
      <c r="BC1234" s="637"/>
      <c r="BD1234" s="640"/>
      <c r="BE1234" s="641"/>
      <c r="BF1234" s="549"/>
      <c r="BG1234" s="520"/>
      <c r="BH1234" s="519"/>
      <c r="BI1234" s="619"/>
      <c r="BJ1234" s="622"/>
      <c r="BK1234" s="625"/>
      <c r="BL1234" s="549"/>
      <c r="BM1234" s="665"/>
      <c r="BN1234" s="696"/>
      <c r="BO1234" s="697"/>
      <c r="BP1234" s="698"/>
      <c r="BQ1234" s="700"/>
      <c r="BR1234" s="79"/>
      <c r="BS1234" s="79"/>
      <c r="BT1234" s="20"/>
      <c r="BU1234" s="20"/>
      <c r="BV1234" s="98"/>
    </row>
    <row r="1235" spans="1:77" ht="16.5" customHeight="1" thickTop="1" thickBot="1" x14ac:dyDescent="0.5">
      <c r="A1235" s="95"/>
      <c r="B1235" s="288"/>
      <c r="C1235" s="70"/>
      <c r="D1235" s="70"/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289"/>
      <c r="AI1235" s="289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  <c r="BH1235" s="70"/>
      <c r="BI1235" s="70"/>
      <c r="BJ1235" s="70"/>
      <c r="BK1235" s="70"/>
      <c r="BL1235" s="70"/>
      <c r="BM1235" s="70"/>
      <c r="BN1235" s="70"/>
      <c r="BO1235" s="70"/>
      <c r="BP1235" s="70"/>
      <c r="BQ1235" s="89"/>
      <c r="BR1235" s="674">
        <f>IF((J1231+L1233)=0,0,(J1231/(J1231+L1233)*100)%)</f>
        <v>0</v>
      </c>
      <c r="BS1235" s="675"/>
      <c r="BT1235" s="674">
        <f>IF((L1231+J1233)=0,0,(L1231/(L1231+J1233)*100)%)</f>
        <v>0</v>
      </c>
      <c r="BU1235" s="675"/>
      <c r="BV1235" s="95"/>
    </row>
    <row r="1236" spans="1:77" s="23" customFormat="1" ht="79.5" customHeight="1" thickTop="1" thickBot="1" x14ac:dyDescent="0.55000000000000004">
      <c r="A1236" s="99"/>
      <c r="B1236" s="565" t="s">
        <v>64</v>
      </c>
      <c r="C1236" s="566"/>
      <c r="D1236" s="113"/>
      <c r="E1236" s="532" t="s">
        <v>54</v>
      </c>
      <c r="F1236" s="532"/>
      <c r="G1236" s="532"/>
      <c r="H1236" s="532"/>
      <c r="I1236" s="94"/>
      <c r="J1236" s="533"/>
      <c r="K1236" s="534"/>
      <c r="L1236" s="535"/>
      <c r="M1236" s="290"/>
      <c r="N1236" s="533"/>
      <c r="O1236" s="534"/>
      <c r="P1236" s="535"/>
      <c r="Q1236" s="536" t="s">
        <v>47</v>
      </c>
      <c r="R1236" s="537"/>
      <c r="S1236" s="537"/>
      <c r="T1236" s="538"/>
      <c r="U1236" s="533"/>
      <c r="V1236" s="534"/>
      <c r="W1236" s="535"/>
      <c r="X1236" s="290"/>
      <c r="Y1236" s="533"/>
      <c r="Z1236" s="534"/>
      <c r="AA1236" s="535"/>
      <c r="AB1236" s="536" t="s">
        <v>49</v>
      </c>
      <c r="AC1236" s="537"/>
      <c r="AD1236" s="537"/>
      <c r="AE1236" s="538"/>
      <c r="AF1236" s="533"/>
      <c r="AG1236" s="534"/>
      <c r="AH1236" s="535"/>
      <c r="AI1236" s="290"/>
      <c r="AJ1236" s="533"/>
      <c r="AK1236" s="534"/>
      <c r="AL1236" s="535"/>
      <c r="AM1236" s="536" t="s">
        <v>53</v>
      </c>
      <c r="AN1236" s="537"/>
      <c r="AO1236" s="537"/>
      <c r="AP1236" s="538"/>
      <c r="AQ1236" s="533"/>
      <c r="AR1236" s="534"/>
      <c r="AS1236" s="535"/>
      <c r="AT1236" s="72"/>
      <c r="AU1236" s="533"/>
      <c r="AV1236" s="534"/>
      <c r="AW1236" s="535"/>
      <c r="AX1236" s="291"/>
      <c r="AY1236" s="291"/>
      <c r="AZ1236" s="291"/>
      <c r="BA1236" s="291"/>
      <c r="BB1236" s="567" t="s">
        <v>20</v>
      </c>
      <c r="BC1236" s="567"/>
      <c r="BD1236" s="567"/>
      <c r="BE1236" s="567"/>
      <c r="BF1236" s="568"/>
      <c r="BG1236" s="539">
        <f>BN1231</f>
        <v>0</v>
      </c>
      <c r="BH1236" s="540"/>
      <c r="BI1236" s="541"/>
      <c r="BJ1236" s="292"/>
      <c r="BK1236" s="539">
        <f>BN1233</f>
        <v>0</v>
      </c>
      <c r="BL1236" s="540"/>
      <c r="BM1236" s="541"/>
      <c r="BN1236" s="73"/>
      <c r="BO1236" s="73"/>
      <c r="BP1236" s="73"/>
      <c r="BQ1236" s="90"/>
      <c r="BR1236" s="24"/>
      <c r="BS1236" s="24"/>
      <c r="BT1236" s="22"/>
      <c r="BU1236" s="22"/>
      <c r="BV1236" s="99"/>
    </row>
    <row r="1237" spans="1:77" ht="15.6" customHeight="1" thickTop="1" thickBot="1" x14ac:dyDescent="0.55000000000000004">
      <c r="A1237" s="95"/>
      <c r="B1237" s="293"/>
      <c r="C1237" s="67"/>
      <c r="D1237" s="67"/>
      <c r="E1237" s="294"/>
      <c r="F1237" s="295"/>
      <c r="G1237" s="295"/>
      <c r="H1237" s="94"/>
      <c r="I1237" s="94"/>
      <c r="J1237" s="296"/>
      <c r="K1237" s="296"/>
      <c r="L1237" s="296"/>
      <c r="M1237" s="296"/>
      <c r="N1237" s="296"/>
      <c r="O1237" s="296"/>
      <c r="P1237" s="296"/>
      <c r="Q1237" s="295"/>
      <c r="R1237" s="295"/>
      <c r="S1237" s="295"/>
      <c r="T1237" s="295"/>
      <c r="U1237" s="296"/>
      <c r="V1237" s="296"/>
      <c r="W1237" s="296"/>
      <c r="X1237" s="297"/>
      <c r="Y1237" s="296"/>
      <c r="Z1237" s="296"/>
      <c r="AA1237" s="296"/>
      <c r="AB1237" s="295"/>
      <c r="AC1237" s="295"/>
      <c r="AD1237" s="295"/>
      <c r="AE1237" s="295"/>
      <c r="AF1237" s="296"/>
      <c r="AG1237" s="296"/>
      <c r="AH1237" s="296"/>
      <c r="AI1237" s="296"/>
      <c r="AJ1237" s="297"/>
      <c r="AK1237" s="297"/>
      <c r="AL1237" s="296"/>
      <c r="AM1237" s="295"/>
      <c r="AN1237" s="295"/>
      <c r="AO1237" s="295"/>
      <c r="AP1237" s="295"/>
      <c r="AQ1237" s="296"/>
      <c r="AR1237" s="296"/>
      <c r="AS1237" s="296"/>
      <c r="AT1237" s="296"/>
      <c r="AU1237" s="296"/>
      <c r="AV1237" s="72"/>
      <c r="AW1237" s="72"/>
      <c r="AX1237" s="74"/>
      <c r="AY1237" s="74"/>
      <c r="AZ1237" s="74"/>
      <c r="BA1237" s="74"/>
      <c r="BB1237" s="295"/>
      <c r="BC1237" s="298"/>
      <c r="BD1237" s="298"/>
      <c r="BE1237" s="299"/>
      <c r="BF1237" s="300"/>
      <c r="BG1237" s="301"/>
      <c r="BH1237" s="301"/>
      <c r="BI1237" s="72"/>
      <c r="BJ1237" s="302"/>
      <c r="BK1237" s="303"/>
      <c r="BL1237" s="303"/>
      <c r="BM1237" s="72"/>
      <c r="BN1237" s="74"/>
      <c r="BO1237" s="74"/>
      <c r="BP1237" s="74"/>
      <c r="BQ1237" s="91"/>
      <c r="BR1237" s="25"/>
      <c r="BS1237" s="25"/>
      <c r="BT1237" s="15"/>
      <c r="BU1237" s="15"/>
      <c r="BV1237" s="95"/>
    </row>
    <row r="1238" spans="1:77" s="23" customFormat="1" ht="79.5" customHeight="1" thickTop="1" thickBot="1" x14ac:dyDescent="0.55000000000000004">
      <c r="A1238" s="99"/>
      <c r="B1238" s="569" t="s">
        <v>46</v>
      </c>
      <c r="C1238" s="567"/>
      <c r="D1238" s="113"/>
      <c r="E1238" s="532" t="s">
        <v>55</v>
      </c>
      <c r="F1238" s="532"/>
      <c r="G1238" s="532"/>
      <c r="H1238" s="532"/>
      <c r="I1238" s="94"/>
      <c r="J1238" s="539">
        <f>J1236</f>
        <v>0</v>
      </c>
      <c r="K1238" s="540"/>
      <c r="L1238" s="541"/>
      <c r="M1238" s="290"/>
      <c r="N1238" s="539">
        <f>N1236</f>
        <v>0</v>
      </c>
      <c r="O1238" s="540"/>
      <c r="P1238" s="541"/>
      <c r="Q1238" s="536" t="s">
        <v>51</v>
      </c>
      <c r="R1238" s="537"/>
      <c r="S1238" s="537"/>
      <c r="T1238" s="538"/>
      <c r="U1238" s="539">
        <f>U1236-J1236</f>
        <v>0</v>
      </c>
      <c r="V1238" s="540"/>
      <c r="W1238" s="541"/>
      <c r="X1238" s="290"/>
      <c r="Y1238" s="539">
        <f>Y1236-N1236</f>
        <v>0</v>
      </c>
      <c r="Z1238" s="540"/>
      <c r="AA1238" s="541"/>
      <c r="AB1238" s="536" t="s">
        <v>50</v>
      </c>
      <c r="AC1238" s="537"/>
      <c r="AD1238" s="537"/>
      <c r="AE1238" s="538"/>
      <c r="AF1238" s="539">
        <f>AF1236-U1236</f>
        <v>0</v>
      </c>
      <c r="AG1238" s="540"/>
      <c r="AH1238" s="541"/>
      <c r="AI1238" s="290"/>
      <c r="AJ1238" s="539">
        <f>AJ1236-Y1236</f>
        <v>0</v>
      </c>
      <c r="AK1238" s="540"/>
      <c r="AL1238" s="541"/>
      <c r="AM1238" s="536" t="s">
        <v>52</v>
      </c>
      <c r="AN1238" s="537"/>
      <c r="AO1238" s="537"/>
      <c r="AP1238" s="538"/>
      <c r="AQ1238" s="539">
        <f>AQ1236-AF1236</f>
        <v>0</v>
      </c>
      <c r="AR1238" s="540"/>
      <c r="AS1238" s="541"/>
      <c r="AT1238" s="72"/>
      <c r="AU1238" s="539">
        <f>AU1236-AJ1236</f>
        <v>0</v>
      </c>
      <c r="AV1238" s="540"/>
      <c r="AW1238" s="541"/>
      <c r="AX1238" s="291"/>
      <c r="AY1238" s="291"/>
      <c r="AZ1238" s="291"/>
      <c r="BA1238" s="291"/>
      <c r="BB1238" s="567" t="s">
        <v>45</v>
      </c>
      <c r="BC1238" s="567"/>
      <c r="BD1238" s="567"/>
      <c r="BE1238" s="567"/>
      <c r="BF1238" s="568"/>
      <c r="BG1238" s="539">
        <f>BG1236-AQ1236</f>
        <v>0</v>
      </c>
      <c r="BH1238" s="540"/>
      <c r="BI1238" s="541"/>
      <c r="BJ1238" s="304"/>
      <c r="BK1238" s="539">
        <f>BK1236-AU1236</f>
        <v>0</v>
      </c>
      <c r="BL1238" s="540"/>
      <c r="BM1238" s="541"/>
      <c r="BN1238" s="73"/>
      <c r="BO1238" s="73"/>
      <c r="BP1238" s="73"/>
      <c r="BQ1238" s="90"/>
      <c r="BR1238" s="24"/>
      <c r="BS1238" s="24"/>
      <c r="BT1238" s="22"/>
      <c r="BU1238" s="22"/>
      <c r="BV1238" s="99"/>
      <c r="BY1238" s="21"/>
    </row>
    <row r="1239" spans="1:77" ht="18.75" customHeight="1" thickTop="1" thickBot="1" x14ac:dyDescent="0.5">
      <c r="A1239" s="95"/>
      <c r="B1239" s="305"/>
      <c r="C1239" s="71"/>
      <c r="D1239" s="71"/>
      <c r="E1239" s="71"/>
      <c r="F1239" s="92"/>
      <c r="G1239" s="92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X1239" s="71"/>
      <c r="Y1239" s="71"/>
      <c r="Z1239" s="71"/>
      <c r="AA1239" s="71"/>
      <c r="AB1239" s="71"/>
      <c r="AC1239" s="71"/>
      <c r="AD1239" s="71"/>
      <c r="AE1239" s="71"/>
      <c r="AF1239" s="71"/>
      <c r="AG1239" s="71"/>
      <c r="AH1239" s="306"/>
      <c r="AI1239" s="306"/>
      <c r="AJ1239" s="71"/>
      <c r="AK1239" s="71"/>
      <c r="AL1239" s="71"/>
      <c r="AM1239" s="71"/>
      <c r="AN1239" s="71"/>
      <c r="AO1239" s="71"/>
      <c r="AP1239" s="71"/>
      <c r="AQ1239" s="71"/>
      <c r="AR1239" s="71"/>
      <c r="AS1239" s="71"/>
      <c r="AT1239" s="71"/>
      <c r="AU1239" s="71"/>
      <c r="AV1239" s="71"/>
      <c r="AW1239" s="71"/>
      <c r="AX1239" s="71"/>
      <c r="AY1239" s="71"/>
      <c r="AZ1239" s="71"/>
      <c r="BA1239" s="71"/>
      <c r="BB1239" s="71"/>
      <c r="BC1239" s="703" t="s">
        <v>153</v>
      </c>
      <c r="BD1239" s="703"/>
      <c r="BE1239" s="703"/>
      <c r="BF1239" s="703"/>
      <c r="BG1239" s="703"/>
      <c r="BH1239" s="703"/>
      <c r="BI1239" s="703"/>
      <c r="BJ1239" s="703"/>
      <c r="BK1239" s="703"/>
      <c r="BL1239" s="703"/>
      <c r="BM1239" s="703"/>
      <c r="BN1239" s="703"/>
      <c r="BO1239" s="703"/>
      <c r="BP1239" s="703"/>
      <c r="BQ1239" s="318"/>
      <c r="BR1239" s="319"/>
      <c r="BS1239" s="319"/>
      <c r="BT1239" s="15"/>
      <c r="BU1239" s="15"/>
      <c r="BV1239" s="95"/>
    </row>
    <row r="1240" spans="1:77" s="93" customFormat="1" ht="13.5" customHeight="1" thickTop="1" x14ac:dyDescent="0.45">
      <c r="A1240" s="95"/>
      <c r="B1240" s="99"/>
      <c r="C1240" s="95"/>
      <c r="D1240" s="95"/>
      <c r="E1240" s="95"/>
      <c r="F1240" s="96"/>
      <c r="G1240" s="96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254"/>
      <c r="AI1240" s="254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5"/>
      <c r="BL1240" s="95"/>
      <c r="BM1240" s="95"/>
      <c r="BN1240" s="95"/>
      <c r="BO1240" s="95"/>
      <c r="BP1240" s="95"/>
      <c r="BQ1240" s="97"/>
      <c r="BR1240" s="97"/>
      <c r="BS1240" s="97"/>
      <c r="BT1240" s="95"/>
      <c r="BU1240" s="95"/>
      <c r="BV1240" s="95"/>
    </row>
    <row r="1241" spans="1:77" s="17" customFormat="1" ht="33.75" x14ac:dyDescent="0.5">
      <c r="A1241" s="255"/>
      <c r="B1241" s="604" t="s">
        <v>9</v>
      </c>
      <c r="C1241" s="604"/>
      <c r="D1241" s="604"/>
      <c r="E1241" s="604"/>
      <c r="F1241" s="604"/>
      <c r="G1241" s="604"/>
      <c r="H1241" s="604"/>
      <c r="I1241" s="604"/>
      <c r="J1241" s="604"/>
      <c r="K1241" s="604"/>
      <c r="L1241" s="604"/>
      <c r="M1241" s="604"/>
      <c r="N1241" s="604"/>
      <c r="O1241" s="604"/>
      <c r="P1241" s="604"/>
      <c r="Q1241" s="604"/>
      <c r="R1241" s="604"/>
      <c r="S1241" s="604"/>
      <c r="T1241" s="604"/>
      <c r="U1241" s="604"/>
      <c r="V1241" s="604"/>
      <c r="W1241" s="604"/>
      <c r="X1241" s="604"/>
      <c r="Y1241" s="604"/>
      <c r="Z1241" s="604"/>
      <c r="AA1241" s="604"/>
      <c r="AB1241" s="604"/>
      <c r="AC1241" s="604"/>
      <c r="AD1241" s="604"/>
      <c r="AE1241" s="604"/>
      <c r="AF1241" s="604"/>
      <c r="AG1241" s="604"/>
      <c r="AH1241" s="604"/>
      <c r="AI1241" s="604"/>
      <c r="AJ1241" s="604"/>
      <c r="AK1241" s="604"/>
      <c r="AL1241" s="604"/>
      <c r="AM1241" s="604"/>
      <c r="AN1241" s="604"/>
      <c r="AO1241" s="604"/>
      <c r="AP1241" s="604"/>
      <c r="AQ1241" s="604"/>
      <c r="AR1241" s="604"/>
      <c r="AS1241" s="604"/>
      <c r="AT1241" s="604"/>
      <c r="AU1241" s="604"/>
      <c r="AV1241" s="604"/>
      <c r="AW1241" s="604"/>
      <c r="AX1241" s="604"/>
      <c r="AY1241" s="604"/>
      <c r="AZ1241" s="604"/>
      <c r="BA1241" s="604"/>
      <c r="BB1241" s="604"/>
      <c r="BC1241" s="604"/>
      <c r="BD1241" s="604"/>
      <c r="BE1241" s="604"/>
      <c r="BF1241" s="604"/>
      <c r="BG1241" s="604"/>
      <c r="BH1241" s="604"/>
      <c r="BI1241" s="604"/>
      <c r="BJ1241" s="604"/>
      <c r="BK1241" s="604"/>
      <c r="BL1241" s="604"/>
      <c r="BM1241" s="604"/>
      <c r="BN1241" s="604"/>
      <c r="BO1241" s="604"/>
      <c r="BP1241" s="604"/>
      <c r="BQ1241" s="256"/>
      <c r="BR1241" s="256"/>
      <c r="BS1241" s="256"/>
      <c r="BT1241" s="257"/>
      <c r="BU1241" s="257"/>
      <c r="BV1241" s="255"/>
    </row>
    <row r="1242" spans="1:77" ht="10.9" customHeight="1" x14ac:dyDescent="0.45">
      <c r="A1242" s="95"/>
      <c r="B1242" s="258"/>
      <c r="C1242" s="62"/>
      <c r="D1242" s="62"/>
      <c r="E1242" s="62"/>
      <c r="F1242" s="63"/>
      <c r="G1242" s="63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259"/>
      <c r="AI1242" s="259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  <c r="BN1242" s="62"/>
      <c r="BO1242" s="62"/>
      <c r="BP1242" s="94"/>
      <c r="BQ1242" s="87"/>
      <c r="BR1242" s="94"/>
      <c r="BS1242" s="94"/>
      <c r="BT1242" s="15"/>
      <c r="BU1242" s="15"/>
      <c r="BV1242" s="95"/>
    </row>
    <row r="1243" spans="1:77" s="18" customFormat="1" ht="36.75" customHeight="1" x14ac:dyDescent="0.45">
      <c r="A1243" s="260"/>
      <c r="B1243" s="258"/>
      <c r="C1243" s="261"/>
      <c r="D1243" s="262" t="s">
        <v>10</v>
      </c>
      <c r="E1243" s="605" t="str">
        <f>IF(ROSTER!D$3="","",ROSTER!D$3)</f>
        <v/>
      </c>
      <c r="F1243" s="605"/>
      <c r="G1243" s="605"/>
      <c r="H1243" s="605"/>
      <c r="I1243" s="605"/>
      <c r="J1243" s="605"/>
      <c r="K1243" s="605"/>
      <c r="L1243" s="605"/>
      <c r="M1243" s="605"/>
      <c r="N1243" s="605"/>
      <c r="O1243" s="605"/>
      <c r="P1243" s="605"/>
      <c r="Q1243" s="605"/>
      <c r="R1243" s="605"/>
      <c r="S1243" s="605"/>
      <c r="T1243" s="605"/>
      <c r="U1243" s="605"/>
      <c r="V1243" s="605"/>
      <c r="W1243" s="605"/>
      <c r="X1243" s="605"/>
      <c r="Y1243" s="605"/>
      <c r="Z1243" s="605"/>
      <c r="AA1243" s="605"/>
      <c r="AB1243" s="605"/>
      <c r="AC1243" s="605"/>
      <c r="AD1243" s="605"/>
      <c r="AE1243" s="605"/>
      <c r="AF1243" s="316"/>
      <c r="AG1243" s="606" t="s">
        <v>11</v>
      </c>
      <c r="AH1243" s="606"/>
      <c r="AI1243" s="606"/>
      <c r="AJ1243" s="606"/>
      <c r="AK1243" s="606"/>
      <c r="AL1243" s="606"/>
      <c r="AM1243" s="606"/>
      <c r="AN1243" s="607"/>
      <c r="AO1243" s="607"/>
      <c r="AP1243" s="607"/>
      <c r="AQ1243" s="607"/>
      <c r="AR1243" s="607"/>
      <c r="AS1243" s="607"/>
      <c r="AT1243" s="607"/>
      <c r="AU1243" s="607"/>
      <c r="AV1243" s="607"/>
      <c r="AW1243" s="607"/>
      <c r="AX1243" s="607"/>
      <c r="AY1243" s="607"/>
      <c r="AZ1243" s="607"/>
      <c r="BA1243" s="607"/>
      <c r="BB1243" s="607"/>
      <c r="BC1243" s="607"/>
      <c r="BD1243" s="607"/>
      <c r="BE1243" s="607"/>
      <c r="BF1243" s="607"/>
      <c r="BG1243" s="607"/>
      <c r="BH1243" s="607"/>
      <c r="BI1243" s="607"/>
      <c r="BJ1243" s="607"/>
      <c r="BK1243" s="607"/>
      <c r="BL1243" s="607"/>
      <c r="BM1243" s="607"/>
      <c r="BN1243" s="607"/>
      <c r="BO1243" s="607"/>
      <c r="BP1243" s="94"/>
      <c r="BQ1243" s="88" t="s">
        <v>130</v>
      </c>
      <c r="BR1243" s="94"/>
      <c r="BS1243" s="94"/>
      <c r="BT1243" s="263"/>
      <c r="BU1243" s="263"/>
      <c r="BV1243" s="260"/>
    </row>
    <row r="1244" spans="1:77" ht="8.85" customHeight="1" x14ac:dyDescent="0.45">
      <c r="A1244" s="96"/>
      <c r="B1244" s="258"/>
      <c r="C1244" s="259" t="s">
        <v>39</v>
      </c>
      <c r="D1244" s="259"/>
      <c r="E1244" s="259"/>
      <c r="F1244" s="63"/>
      <c r="G1244" s="63"/>
      <c r="H1244" s="259"/>
      <c r="I1244" s="259"/>
      <c r="J1244" s="317"/>
      <c r="K1244" s="317"/>
      <c r="L1244" s="317"/>
      <c r="M1244" s="317"/>
      <c r="N1244" s="317"/>
      <c r="O1244" s="317"/>
      <c r="P1244" s="317"/>
      <c r="Q1244" s="317"/>
      <c r="R1244" s="317"/>
      <c r="S1244" s="317"/>
      <c r="T1244" s="317"/>
      <c r="U1244" s="317"/>
      <c r="V1244" s="317"/>
      <c r="W1244" s="317"/>
      <c r="X1244" s="317"/>
      <c r="Y1244" s="317"/>
      <c r="Z1244" s="317"/>
      <c r="AA1244" s="317"/>
      <c r="AB1244" s="317"/>
      <c r="AC1244" s="317"/>
      <c r="AD1244" s="317"/>
      <c r="AE1244" s="317"/>
      <c r="AF1244" s="317"/>
      <c r="AG1244" s="317"/>
      <c r="AH1244" s="317"/>
      <c r="AI1244" s="259"/>
      <c r="AJ1244" s="264"/>
      <c r="AK1244" s="265"/>
      <c r="AL1244" s="265"/>
      <c r="AM1244" s="265"/>
      <c r="AN1244" s="265"/>
      <c r="AO1244" s="265"/>
      <c r="AP1244" s="265"/>
      <c r="AQ1244" s="266"/>
      <c r="AR1244" s="266"/>
      <c r="AS1244" s="266"/>
      <c r="AT1244" s="266"/>
      <c r="AU1244" s="266"/>
      <c r="AV1244" s="266"/>
      <c r="AW1244" s="266"/>
      <c r="AX1244" s="266"/>
      <c r="AY1244" s="266"/>
      <c r="AZ1244" s="266"/>
      <c r="BA1244" s="266"/>
      <c r="BB1244" s="266"/>
      <c r="BC1244" s="266"/>
      <c r="BD1244" s="266"/>
      <c r="BE1244" s="266"/>
      <c r="BF1244" s="266"/>
      <c r="BG1244" s="266"/>
      <c r="BH1244" s="266"/>
      <c r="BI1244" s="266"/>
      <c r="BJ1244" s="266"/>
      <c r="BK1244" s="266"/>
      <c r="BL1244" s="266"/>
      <c r="BM1244" s="266"/>
      <c r="BN1244" s="266"/>
      <c r="BO1244" s="266"/>
      <c r="BP1244" s="266"/>
      <c r="BQ1244" s="267"/>
      <c r="BR1244" s="267"/>
      <c r="BS1244" s="267"/>
      <c r="BT1244" s="268"/>
      <c r="BU1244" s="268"/>
      <c r="BV1244" s="96"/>
    </row>
    <row r="1245" spans="1:77" s="18" customFormat="1" ht="33.75" x14ac:dyDescent="0.45">
      <c r="A1245" s="260"/>
      <c r="B1245" s="258"/>
      <c r="C1245" s="608" t="s">
        <v>38</v>
      </c>
      <c r="D1245" s="608"/>
      <c r="E1245" s="607"/>
      <c r="F1245" s="607"/>
      <c r="G1245" s="607"/>
      <c r="H1245" s="607"/>
      <c r="I1245" s="607"/>
      <c r="J1245" s="607"/>
      <c r="K1245" s="607"/>
      <c r="L1245" s="607"/>
      <c r="M1245" s="607"/>
      <c r="N1245" s="607"/>
      <c r="O1245" s="607"/>
      <c r="P1245" s="607"/>
      <c r="Q1245" s="607"/>
      <c r="R1245" s="607"/>
      <c r="S1245" s="607"/>
      <c r="T1245" s="607"/>
      <c r="U1245" s="607"/>
      <c r="V1245" s="607"/>
      <c r="W1245" s="607"/>
      <c r="X1245" s="607"/>
      <c r="Y1245" s="607"/>
      <c r="Z1245" s="607"/>
      <c r="AA1245" s="607"/>
      <c r="AB1245" s="607"/>
      <c r="AC1245" s="607"/>
      <c r="AD1245" s="607"/>
      <c r="AE1245" s="607"/>
      <c r="AF1245" s="316"/>
      <c r="AG1245" s="609" t="s">
        <v>21</v>
      </c>
      <c r="AH1245" s="609"/>
      <c r="AI1245" s="609"/>
      <c r="AJ1245" s="609"/>
      <c r="AK1245" s="607"/>
      <c r="AL1245" s="607"/>
      <c r="AM1245" s="607"/>
      <c r="AN1245" s="607"/>
      <c r="AO1245" s="607"/>
      <c r="AP1245" s="607"/>
      <c r="AQ1245" s="607"/>
      <c r="AR1245" s="607"/>
      <c r="AS1245" s="607"/>
      <c r="AT1245" s="607"/>
      <c r="AU1245" s="607"/>
      <c r="AV1245" s="607"/>
      <c r="AW1245" s="607"/>
      <c r="AX1245" s="607"/>
      <c r="AY1245" s="607"/>
      <c r="AZ1245" s="607"/>
      <c r="BA1245" s="607"/>
      <c r="BB1245" s="607"/>
      <c r="BC1245" s="610" t="s">
        <v>12</v>
      </c>
      <c r="BD1245" s="610"/>
      <c r="BE1245" s="610"/>
      <c r="BF1245" s="611"/>
      <c r="BG1245" s="611"/>
      <c r="BH1245" s="611"/>
      <c r="BI1245" s="611"/>
      <c r="BJ1245" s="611"/>
      <c r="BK1245" s="611"/>
      <c r="BL1245" s="611"/>
      <c r="BM1245" s="611"/>
      <c r="BN1245" s="611"/>
      <c r="BO1245" s="611"/>
      <c r="BP1245" s="64"/>
      <c r="BQ1245" s="269"/>
      <c r="BR1245" s="65"/>
      <c r="BS1245" s="65"/>
      <c r="BT1245" s="270">
        <f>IF(BF1245=0,0,1)</f>
        <v>0</v>
      </c>
      <c r="BU1245" s="18">
        <f>IF((BG1295+BK1295)&gt;(AQ1295+AU1295),1,0)</f>
        <v>0</v>
      </c>
      <c r="BV1245" s="271"/>
    </row>
    <row r="1246" spans="1:77" ht="9.6" customHeight="1" x14ac:dyDescent="0.45">
      <c r="A1246" s="95"/>
      <c r="B1246" s="258"/>
      <c r="C1246" s="62"/>
      <c r="D1246" s="62"/>
      <c r="E1246" s="62"/>
      <c r="F1246" s="63"/>
      <c r="G1246" s="63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259"/>
      <c r="AI1246" s="259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  <c r="BL1246" s="62"/>
      <c r="BM1246" s="62"/>
      <c r="BN1246" s="62"/>
      <c r="BO1246" s="62"/>
      <c r="BP1246" s="62"/>
      <c r="BQ1246" s="66"/>
      <c r="BR1246" s="66"/>
      <c r="BS1246" s="66"/>
      <c r="BT1246" s="15"/>
      <c r="BU1246" s="15"/>
      <c r="BV1246" s="95"/>
    </row>
    <row r="1247" spans="1:77" ht="8.85" customHeight="1" thickBot="1" x14ac:dyDescent="0.5">
      <c r="A1247" s="95"/>
      <c r="B1247" s="113"/>
      <c r="C1247" s="67"/>
      <c r="D1247" s="67"/>
      <c r="E1247" s="67"/>
      <c r="F1247" s="68"/>
      <c r="G1247" s="68"/>
      <c r="H1247" s="67"/>
      <c r="I1247" s="67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  <c r="AE1247" s="67"/>
      <c r="AF1247" s="67"/>
      <c r="AG1247" s="67"/>
      <c r="AH1247" s="272"/>
      <c r="AI1247" s="272"/>
      <c r="AJ1247" s="67"/>
      <c r="AK1247" s="67"/>
      <c r="AL1247" s="67"/>
      <c r="AM1247" s="67"/>
      <c r="AN1247" s="67"/>
      <c r="AO1247" s="67"/>
      <c r="AP1247" s="67"/>
      <c r="AQ1247" s="67"/>
      <c r="AR1247" s="67"/>
      <c r="AS1247" s="67"/>
      <c r="AT1247" s="67"/>
      <c r="AU1247" s="67"/>
      <c r="AV1247" s="67"/>
      <c r="AW1247" s="67"/>
      <c r="AX1247" s="67"/>
      <c r="AY1247" s="67"/>
      <c r="AZ1247" s="67"/>
      <c r="BA1247" s="67"/>
      <c r="BB1247" s="67"/>
      <c r="BC1247" s="67"/>
      <c r="BD1247" s="67"/>
      <c r="BE1247" s="67"/>
      <c r="BF1247" s="67"/>
      <c r="BG1247" s="67"/>
      <c r="BH1247" s="67"/>
      <c r="BI1247" s="67"/>
      <c r="BJ1247" s="67"/>
      <c r="BK1247" s="67"/>
      <c r="BL1247" s="67"/>
      <c r="BM1247" s="67"/>
      <c r="BN1247" s="67"/>
      <c r="BO1247" s="67"/>
      <c r="BP1247" s="67"/>
      <c r="BQ1247" s="69"/>
      <c r="BR1247" s="69"/>
      <c r="BS1247" s="69"/>
      <c r="BT1247" s="15"/>
      <c r="BU1247" s="15"/>
      <c r="BV1247" s="95"/>
    </row>
    <row r="1248" spans="1:77" s="18" customFormat="1" ht="40.5" customHeight="1" thickTop="1" x14ac:dyDescent="0.4">
      <c r="A1248" s="271"/>
      <c r="B1248" s="652" t="s">
        <v>0</v>
      </c>
      <c r="C1248" s="648" t="s">
        <v>1</v>
      </c>
      <c r="D1248" s="649"/>
      <c r="E1248" s="273" t="s">
        <v>28</v>
      </c>
      <c r="F1248" s="546" t="s">
        <v>100</v>
      </c>
      <c r="G1248" s="546" t="s">
        <v>101</v>
      </c>
      <c r="H1248" s="644" t="s">
        <v>41</v>
      </c>
      <c r="I1248" s="645"/>
      <c r="J1248" s="554" t="s">
        <v>7</v>
      </c>
      <c r="K1248" s="554"/>
      <c r="L1248" s="554"/>
      <c r="M1248" s="554"/>
      <c r="N1248" s="554"/>
      <c r="O1248" s="554"/>
      <c r="P1248" s="554" t="s">
        <v>2</v>
      </c>
      <c r="Q1248" s="554"/>
      <c r="R1248" s="554"/>
      <c r="S1248" s="554"/>
      <c r="T1248" s="554"/>
      <c r="U1248" s="555"/>
      <c r="V1248" s="550" t="s">
        <v>158</v>
      </c>
      <c r="W1248" s="551"/>
      <c r="X1248" s="550" t="s">
        <v>35</v>
      </c>
      <c r="Y1248" s="551"/>
      <c r="Z1248" s="550" t="s">
        <v>36</v>
      </c>
      <c r="AA1248" s="551"/>
      <c r="AB1248" s="550" t="s">
        <v>44</v>
      </c>
      <c r="AC1248" s="551"/>
      <c r="AD1248" s="554" t="s">
        <v>6</v>
      </c>
      <c r="AE1248" s="554"/>
      <c r="AF1248" s="554"/>
      <c r="AG1248" s="554"/>
      <c r="AH1248" s="554"/>
      <c r="AI1248" s="554"/>
      <c r="AJ1248" s="554" t="s">
        <v>68</v>
      </c>
      <c r="AK1248" s="554"/>
      <c r="AL1248" s="554"/>
      <c r="AM1248" s="554"/>
      <c r="AN1248" s="554"/>
      <c r="AO1248" s="554"/>
      <c r="AP1248" s="554" t="s">
        <v>69</v>
      </c>
      <c r="AQ1248" s="554"/>
      <c r="AR1248" s="554"/>
      <c r="AS1248" s="554"/>
      <c r="AT1248" s="554"/>
      <c r="AU1248" s="554"/>
      <c r="AV1248" s="554" t="s">
        <v>70</v>
      </c>
      <c r="AW1248" s="554"/>
      <c r="AX1248" s="554"/>
      <c r="AY1248" s="554"/>
      <c r="AZ1248" s="554"/>
      <c r="BA1248" s="555"/>
      <c r="BB1248" s="554" t="s">
        <v>4</v>
      </c>
      <c r="BC1248" s="554"/>
      <c r="BD1248" s="554"/>
      <c r="BE1248" s="554"/>
      <c r="BF1248" s="554"/>
      <c r="BG1248" s="554"/>
      <c r="BH1248" s="554" t="s">
        <v>71</v>
      </c>
      <c r="BI1248" s="554"/>
      <c r="BJ1248" s="554"/>
      <c r="BK1248" s="554"/>
      <c r="BL1248" s="554"/>
      <c r="BM1248" s="556"/>
      <c r="BN1248" s="557" t="s">
        <v>25</v>
      </c>
      <c r="BO1248" s="558"/>
      <c r="BP1248" s="559"/>
      <c r="BQ1248" s="691" t="s">
        <v>110</v>
      </c>
      <c r="BR1248" s="691" t="s">
        <v>86</v>
      </c>
      <c r="BS1248" s="691" t="s">
        <v>87</v>
      </c>
      <c r="BT1248" s="274"/>
      <c r="BU1248" s="274"/>
      <c r="BV1248" s="271"/>
    </row>
    <row r="1249" spans="1:79" s="18" customFormat="1" ht="41.25" customHeight="1" x14ac:dyDescent="0.7">
      <c r="A1249" s="271"/>
      <c r="B1249" s="653"/>
      <c r="C1249" s="650"/>
      <c r="D1249" s="651"/>
      <c r="E1249" s="275" t="s">
        <v>102</v>
      </c>
      <c r="F1249" s="547"/>
      <c r="G1249" s="547"/>
      <c r="H1249" s="646"/>
      <c r="I1249" s="647"/>
      <c r="J1249" s="525" t="s">
        <v>17</v>
      </c>
      <c r="K1249" s="526"/>
      <c r="L1249" s="521" t="s">
        <v>18</v>
      </c>
      <c r="M1249" s="522"/>
      <c r="N1249" s="523" t="s">
        <v>19</v>
      </c>
      <c r="O1249" s="524"/>
      <c r="P1249" s="525" t="s">
        <v>26</v>
      </c>
      <c r="Q1249" s="526"/>
      <c r="R1249" s="521" t="s">
        <v>24</v>
      </c>
      <c r="S1249" s="522"/>
      <c r="T1249" s="523" t="s">
        <v>19</v>
      </c>
      <c r="U1249" s="527"/>
      <c r="V1249" s="552"/>
      <c r="W1249" s="553"/>
      <c r="X1249" s="552"/>
      <c r="Y1249" s="553"/>
      <c r="Z1249" s="552"/>
      <c r="AA1249" s="553"/>
      <c r="AB1249" s="552"/>
      <c r="AC1249" s="553"/>
      <c r="AD1249" s="525" t="s">
        <v>48</v>
      </c>
      <c r="AE1249" s="526"/>
      <c r="AF1249" s="521" t="s">
        <v>23</v>
      </c>
      <c r="AG1249" s="522"/>
      <c r="AH1249" s="563" t="s">
        <v>5</v>
      </c>
      <c r="AI1249" s="564"/>
      <c r="AJ1249" s="525" t="s">
        <v>48</v>
      </c>
      <c r="AK1249" s="526"/>
      <c r="AL1249" s="521" t="s">
        <v>23</v>
      </c>
      <c r="AM1249" s="522"/>
      <c r="AN1249" s="563" t="s">
        <v>5</v>
      </c>
      <c r="AO1249" s="564"/>
      <c r="AP1249" s="525" t="s">
        <v>48</v>
      </c>
      <c r="AQ1249" s="526"/>
      <c r="AR1249" s="521" t="s">
        <v>23</v>
      </c>
      <c r="AS1249" s="522"/>
      <c r="AT1249" s="563" t="s">
        <v>5</v>
      </c>
      <c r="AU1249" s="564"/>
      <c r="AV1249" s="525" t="s">
        <v>48</v>
      </c>
      <c r="AW1249" s="526"/>
      <c r="AX1249" s="521" t="s">
        <v>23</v>
      </c>
      <c r="AY1249" s="522"/>
      <c r="AZ1249" s="563" t="s">
        <v>5</v>
      </c>
      <c r="BA1249" s="655"/>
      <c r="BB1249" s="525" t="s">
        <v>48</v>
      </c>
      <c r="BC1249" s="526"/>
      <c r="BD1249" s="521" t="s">
        <v>23</v>
      </c>
      <c r="BE1249" s="522"/>
      <c r="BF1249" s="563" t="s">
        <v>5</v>
      </c>
      <c r="BG1249" s="564"/>
      <c r="BH1249" s="525" t="s">
        <v>48</v>
      </c>
      <c r="BI1249" s="526"/>
      <c r="BJ1249" s="521" t="s">
        <v>23</v>
      </c>
      <c r="BK1249" s="522"/>
      <c r="BL1249" s="563" t="s">
        <v>5</v>
      </c>
      <c r="BM1249" s="564"/>
      <c r="BN1249" s="560"/>
      <c r="BO1249" s="561"/>
      <c r="BP1249" s="562"/>
      <c r="BQ1249" s="692"/>
      <c r="BR1249" s="692"/>
      <c r="BS1249" s="692"/>
      <c r="BT1249" s="274"/>
      <c r="BU1249" s="274"/>
      <c r="BV1249" s="271"/>
      <c r="CA1249" s="104"/>
    </row>
    <row r="1250" spans="1:79" ht="23.85" customHeight="1" x14ac:dyDescent="0.35">
      <c r="A1250" s="276"/>
      <c r="B1250" s="570" t="str">
        <f>IF(ROSTER!B$8="","",ROSTER!B$8)</f>
        <v/>
      </c>
      <c r="C1250" s="572" t="str">
        <f>IF(ROSTER!C$8="","",ROSTER!C$8)</f>
        <v/>
      </c>
      <c r="D1250" s="573"/>
      <c r="E1250" s="574"/>
      <c r="F1250" s="576">
        <f>IF(E1250="y",1,IF(E1250="S",1,0))</f>
        <v>0</v>
      </c>
      <c r="G1250" s="582">
        <f>IF(E1250="S",1,0)</f>
        <v>0</v>
      </c>
      <c r="H1250" s="578"/>
      <c r="I1250" s="543"/>
      <c r="J1250" s="542"/>
      <c r="K1250" s="580"/>
      <c r="L1250" s="584"/>
      <c r="M1250" s="585"/>
      <c r="N1250" s="588">
        <f>L1250+J1250</f>
        <v>0</v>
      </c>
      <c r="O1250" s="589"/>
      <c r="P1250" s="542"/>
      <c r="Q1250" s="580"/>
      <c r="R1250" s="584"/>
      <c r="S1250" s="585"/>
      <c r="T1250" s="588">
        <f>R1250-P1250</f>
        <v>0</v>
      </c>
      <c r="U1250" s="588"/>
      <c r="V1250" s="542"/>
      <c r="W1250" s="543"/>
      <c r="X1250" s="593"/>
      <c r="Y1250" s="543"/>
      <c r="Z1250" s="542"/>
      <c r="AA1250" s="543"/>
      <c r="AB1250" s="542"/>
      <c r="AC1250" s="543"/>
      <c r="AD1250" s="542"/>
      <c r="AE1250" s="580"/>
      <c r="AF1250" s="584"/>
      <c r="AG1250" s="585"/>
      <c r="AH1250" s="595">
        <f>IF(AD1250=0,0,(AF1250/AD1250)*100)</f>
        <v>0</v>
      </c>
      <c r="AI1250" s="596"/>
      <c r="AJ1250" s="542"/>
      <c r="AK1250" s="580"/>
      <c r="AL1250" s="584"/>
      <c r="AM1250" s="585"/>
      <c r="AN1250" s="595">
        <f>IF(AJ1250=0,0,(AL1250/AJ1250)*100)</f>
        <v>0</v>
      </c>
      <c r="AO1250" s="596"/>
      <c r="AP1250" s="542"/>
      <c r="AQ1250" s="580"/>
      <c r="AR1250" s="584"/>
      <c r="AS1250" s="585"/>
      <c r="AT1250" s="595">
        <f>IF(AP1250=0,0,(AR1250/AP1250)*100)</f>
        <v>0</v>
      </c>
      <c r="AU1250" s="596"/>
      <c r="AV1250" s="599">
        <f>AD1250+AJ1250+AP1250</f>
        <v>0</v>
      </c>
      <c r="AW1250" s="600"/>
      <c r="AX1250" s="630">
        <f>AF1250+AL1250+AR1250</f>
        <v>0</v>
      </c>
      <c r="AY1250" s="631"/>
      <c r="AZ1250" s="595">
        <f>IF(AV1250=0,0,(AX1250/AV1250)*100)</f>
        <v>0</v>
      </c>
      <c r="BA1250" s="596"/>
      <c r="BB1250" s="542"/>
      <c r="BC1250" s="580"/>
      <c r="BD1250" s="584"/>
      <c r="BE1250" s="585"/>
      <c r="BF1250" s="595">
        <f>IF(BB1250=0,0,(BD1250/BB1250)*100)</f>
        <v>0</v>
      </c>
      <c r="BG1250" s="596"/>
      <c r="BH1250" s="599">
        <f>AV1250+BB1250</f>
        <v>0</v>
      </c>
      <c r="BI1250" s="600"/>
      <c r="BJ1250" s="630">
        <f>AX1250+BD1250</f>
        <v>0</v>
      </c>
      <c r="BK1250" s="631"/>
      <c r="BL1250" s="595">
        <f>IF(BH1250=0,0,(BJ1250/BH1250)*100)</f>
        <v>0</v>
      </c>
      <c r="BM1250" s="596"/>
      <c r="BN1250" s="656">
        <f>(AF1250*2)+(AL1250*2)+(AR1250*3)+BD1250</f>
        <v>0</v>
      </c>
      <c r="BO1250" s="657"/>
      <c r="BP1250" s="658"/>
      <c r="BQ1250" s="676">
        <f>IF(BS1250=0,0,50*BR1250/BS1250)</f>
        <v>0</v>
      </c>
      <c r="BR1250" s="662">
        <f>(BN1250*BU$1250)+(N1250*BU$1251)+(Z1250*BU$1252)+(R1250*BU$1253)+(X1250*BU$1254)+(AB1250*BU$1255)+(V1250*BU$1260)</f>
        <v>0</v>
      </c>
      <c r="BS1250" s="662">
        <f>((BB1250-BD1250)*BU$1257)+((AV1250-AX1250)*BU$11256)+(H1250*BU$1258)+(P1250*BU$1259)</f>
        <v>0</v>
      </c>
      <c r="BT1250" s="19" t="s">
        <v>75</v>
      </c>
      <c r="BU1250" s="277">
        <f>IF(BQ1245="B",'VALUE POINTS'!L$10,IF('GAME STATS'!BQ1245="C",'VALUE POINTS'!M$10,'VALUE POINTS'!K$10))</f>
        <v>1</v>
      </c>
      <c r="BV1250" s="278"/>
    </row>
    <row r="1251" spans="1:79" ht="23.85" customHeight="1" x14ac:dyDescent="0.35">
      <c r="A1251" s="276"/>
      <c r="B1251" s="571"/>
      <c r="C1251" s="642" t="str">
        <f>IF(ROSTER!D$8="","",ROSTER!D$8)</f>
        <v/>
      </c>
      <c r="D1251" s="643"/>
      <c r="E1251" s="575"/>
      <c r="F1251" s="577"/>
      <c r="G1251" s="583"/>
      <c r="H1251" s="579"/>
      <c r="I1251" s="545"/>
      <c r="J1251" s="544"/>
      <c r="K1251" s="581"/>
      <c r="L1251" s="586"/>
      <c r="M1251" s="587"/>
      <c r="N1251" s="592"/>
      <c r="O1251" s="603"/>
      <c r="P1251" s="544"/>
      <c r="Q1251" s="581"/>
      <c r="R1251" s="586"/>
      <c r="S1251" s="587"/>
      <c r="T1251" s="592"/>
      <c r="U1251" s="592"/>
      <c r="V1251" s="544"/>
      <c r="W1251" s="545"/>
      <c r="X1251" s="594"/>
      <c r="Y1251" s="545"/>
      <c r="Z1251" s="544"/>
      <c r="AA1251" s="545"/>
      <c r="AB1251" s="544"/>
      <c r="AC1251" s="545"/>
      <c r="AD1251" s="544"/>
      <c r="AE1251" s="581"/>
      <c r="AF1251" s="586"/>
      <c r="AG1251" s="587"/>
      <c r="AH1251" s="626"/>
      <c r="AI1251" s="627"/>
      <c r="AJ1251" s="544"/>
      <c r="AK1251" s="581"/>
      <c r="AL1251" s="586"/>
      <c r="AM1251" s="587"/>
      <c r="AN1251" s="626"/>
      <c r="AO1251" s="627"/>
      <c r="AP1251" s="544"/>
      <c r="AQ1251" s="581"/>
      <c r="AR1251" s="586"/>
      <c r="AS1251" s="587"/>
      <c r="AT1251" s="626"/>
      <c r="AU1251" s="627"/>
      <c r="AV1251" s="628"/>
      <c r="AW1251" s="629"/>
      <c r="AX1251" s="632"/>
      <c r="AY1251" s="633"/>
      <c r="AZ1251" s="626"/>
      <c r="BA1251" s="627"/>
      <c r="BB1251" s="544"/>
      <c r="BC1251" s="581"/>
      <c r="BD1251" s="586"/>
      <c r="BE1251" s="587"/>
      <c r="BF1251" s="626"/>
      <c r="BG1251" s="627"/>
      <c r="BH1251" s="628"/>
      <c r="BI1251" s="629"/>
      <c r="BJ1251" s="632"/>
      <c r="BK1251" s="633"/>
      <c r="BL1251" s="626"/>
      <c r="BM1251" s="627"/>
      <c r="BN1251" s="678"/>
      <c r="BO1251" s="679"/>
      <c r="BP1251" s="680"/>
      <c r="BQ1251" s="677"/>
      <c r="BR1251" s="663"/>
      <c r="BS1251" s="663"/>
      <c r="BT1251" s="19" t="s">
        <v>76</v>
      </c>
      <c r="BU1251" s="277">
        <f>IF(BQ1245="B",'VALUE POINTS'!L$11,IF('GAME STATS'!BQ1245="C",'VALUE POINTS'!M$11,'VALUE POINTS'!K$11))</f>
        <v>1</v>
      </c>
      <c r="BV1251" s="278"/>
    </row>
    <row r="1252" spans="1:79" ht="21.75" customHeight="1" x14ac:dyDescent="0.4">
      <c r="A1252" s="95"/>
      <c r="B1252" s="570" t="str">
        <f>IF(ROSTER!B$10="","",ROSTER!B$10)</f>
        <v/>
      </c>
      <c r="C1252" s="572" t="str">
        <f>IF(ROSTER!C$10="","",ROSTER!C$10)</f>
        <v/>
      </c>
      <c r="D1252" s="573"/>
      <c r="E1252" s="574"/>
      <c r="F1252" s="576">
        <f>IF(E1252="y",1,IF(E1252="S",1,0))</f>
        <v>0</v>
      </c>
      <c r="G1252" s="582">
        <f>IF(E1252="S",1,0)</f>
        <v>0</v>
      </c>
      <c r="H1252" s="578"/>
      <c r="I1252" s="543"/>
      <c r="J1252" s="542"/>
      <c r="K1252" s="580"/>
      <c r="L1252" s="584"/>
      <c r="M1252" s="585"/>
      <c r="N1252" s="588">
        <f>L1252+J1252</f>
        <v>0</v>
      </c>
      <c r="O1252" s="589"/>
      <c r="P1252" s="542"/>
      <c r="Q1252" s="580"/>
      <c r="R1252" s="584"/>
      <c r="S1252" s="585"/>
      <c r="T1252" s="588">
        <f>R1252-P1252</f>
        <v>0</v>
      </c>
      <c r="U1252" s="588"/>
      <c r="V1252" s="542"/>
      <c r="W1252" s="543"/>
      <c r="X1252" s="593"/>
      <c r="Y1252" s="543"/>
      <c r="Z1252" s="542"/>
      <c r="AA1252" s="543"/>
      <c r="AB1252" s="542"/>
      <c r="AC1252" s="543"/>
      <c r="AD1252" s="542"/>
      <c r="AE1252" s="580"/>
      <c r="AF1252" s="584"/>
      <c r="AG1252" s="585"/>
      <c r="AH1252" s="595">
        <f>IF(AD1252=0,0,(AF1252/AD1252)*100)</f>
        <v>0</v>
      </c>
      <c r="AI1252" s="596"/>
      <c r="AJ1252" s="542"/>
      <c r="AK1252" s="580"/>
      <c r="AL1252" s="584"/>
      <c r="AM1252" s="585"/>
      <c r="AN1252" s="595">
        <f>IF(AJ1252=0,0,(AL1252/AJ1252)*100)</f>
        <v>0</v>
      </c>
      <c r="AO1252" s="596"/>
      <c r="AP1252" s="542"/>
      <c r="AQ1252" s="580"/>
      <c r="AR1252" s="584"/>
      <c r="AS1252" s="585"/>
      <c r="AT1252" s="595">
        <f>IF(AP1252=0,0,(AR1252/AP1252)*100)</f>
        <v>0</v>
      </c>
      <c r="AU1252" s="596"/>
      <c r="AV1252" s="599">
        <f>AD1252+AJ1252+AP1252</f>
        <v>0</v>
      </c>
      <c r="AW1252" s="600"/>
      <c r="AX1252" s="630">
        <f>AF1252+AL1252+AR1252</f>
        <v>0</v>
      </c>
      <c r="AY1252" s="631"/>
      <c r="AZ1252" s="595">
        <f>IF(AV1252=0,0,(AX1252/AV1252)*100)</f>
        <v>0</v>
      </c>
      <c r="BA1252" s="596"/>
      <c r="BB1252" s="542"/>
      <c r="BC1252" s="580"/>
      <c r="BD1252" s="584"/>
      <c r="BE1252" s="585"/>
      <c r="BF1252" s="595">
        <f>IF(BB1252=0,0,(BD1252/BB1252)*100)</f>
        <v>0</v>
      </c>
      <c r="BG1252" s="596"/>
      <c r="BH1252" s="599">
        <f>AV1252+BB1252</f>
        <v>0</v>
      </c>
      <c r="BI1252" s="600"/>
      <c r="BJ1252" s="630">
        <f>AX1252+BD1252</f>
        <v>0</v>
      </c>
      <c r="BK1252" s="631"/>
      <c r="BL1252" s="595">
        <f>IF(BH1252=0,0,(BJ1252/BH1252)*100)</f>
        <v>0</v>
      </c>
      <c r="BM1252" s="596"/>
      <c r="BN1252" s="656">
        <f>(AF1252*2)+(AL1252*2)+(AR1252*3)+BD1252</f>
        <v>0</v>
      </c>
      <c r="BO1252" s="657"/>
      <c r="BP1252" s="658"/>
      <c r="BQ1252" s="676">
        <f>IF(BS1252=0,0,50*BR1252/BS1252)</f>
        <v>0</v>
      </c>
      <c r="BR1252" s="662">
        <f t="shared" ref="BR1252" si="1196">(BN1252*BU$1250)+(N1252*BU$1251)+(Z1252*BU$1252)+(R1252*BU$1253)+(X1252*BU$1254)+(AB1252*BU$1255)+(V1252*BU$1260)</f>
        <v>0</v>
      </c>
      <c r="BS1252" s="662">
        <f t="shared" ref="BS1252" si="1197">((BB1252-BD1252)*BU$1257)+((AV1252-AX1252)*BU$11256)+(H1252*BU$1258)+(P1252*BU$1259)</f>
        <v>0</v>
      </c>
      <c r="BT1252" s="19" t="s">
        <v>77</v>
      </c>
      <c r="BU1252" s="277">
        <f>IF(BQ1245="B",'VALUE POINTS'!L$12,IF('GAME STATS'!BQ1245="C",'VALUE POINTS'!M$12,'VALUE POINTS'!K$12))</f>
        <v>2</v>
      </c>
      <c r="BV1252" s="278"/>
      <c r="CA1252" s="18"/>
    </row>
    <row r="1253" spans="1:79" ht="21.75" customHeight="1" x14ac:dyDescent="0.35">
      <c r="A1253" s="95"/>
      <c r="B1253" s="571"/>
      <c r="C1253" s="642" t="str">
        <f>IF(ROSTER!D$10="","",ROSTER!D$10)</f>
        <v/>
      </c>
      <c r="D1253" s="643"/>
      <c r="E1253" s="575"/>
      <c r="F1253" s="577"/>
      <c r="G1253" s="583"/>
      <c r="H1253" s="579"/>
      <c r="I1253" s="545"/>
      <c r="J1253" s="544"/>
      <c r="K1253" s="581"/>
      <c r="L1253" s="586"/>
      <c r="M1253" s="587"/>
      <c r="N1253" s="592" t="s">
        <v>16</v>
      </c>
      <c r="O1253" s="603"/>
      <c r="P1253" s="544"/>
      <c r="Q1253" s="581"/>
      <c r="R1253" s="586"/>
      <c r="S1253" s="587"/>
      <c r="T1253" s="592" t="s">
        <v>16</v>
      </c>
      <c r="U1253" s="592"/>
      <c r="V1253" s="544"/>
      <c r="W1253" s="545"/>
      <c r="X1253" s="594"/>
      <c r="Y1253" s="545"/>
      <c r="Z1253" s="544"/>
      <c r="AA1253" s="545"/>
      <c r="AB1253" s="544"/>
      <c r="AC1253" s="545"/>
      <c r="AD1253" s="544"/>
      <c r="AE1253" s="581"/>
      <c r="AF1253" s="586"/>
      <c r="AG1253" s="587"/>
      <c r="AH1253" s="626"/>
      <c r="AI1253" s="627"/>
      <c r="AJ1253" s="544"/>
      <c r="AK1253" s="581"/>
      <c r="AL1253" s="586"/>
      <c r="AM1253" s="587"/>
      <c r="AN1253" s="626"/>
      <c r="AO1253" s="627"/>
      <c r="AP1253" s="544"/>
      <c r="AQ1253" s="581"/>
      <c r="AR1253" s="586"/>
      <c r="AS1253" s="587"/>
      <c r="AT1253" s="626"/>
      <c r="AU1253" s="627"/>
      <c r="AV1253" s="628"/>
      <c r="AW1253" s="629"/>
      <c r="AX1253" s="632"/>
      <c r="AY1253" s="633"/>
      <c r="AZ1253" s="626"/>
      <c r="BA1253" s="627"/>
      <c r="BB1253" s="544"/>
      <c r="BC1253" s="581"/>
      <c r="BD1253" s="586"/>
      <c r="BE1253" s="587"/>
      <c r="BF1253" s="626"/>
      <c r="BG1253" s="627"/>
      <c r="BH1253" s="628"/>
      <c r="BI1253" s="629"/>
      <c r="BJ1253" s="632"/>
      <c r="BK1253" s="633"/>
      <c r="BL1253" s="626"/>
      <c r="BM1253" s="627"/>
      <c r="BN1253" s="678"/>
      <c r="BO1253" s="679"/>
      <c r="BP1253" s="680"/>
      <c r="BQ1253" s="677"/>
      <c r="BR1253" s="663"/>
      <c r="BS1253" s="663"/>
      <c r="BT1253" s="19" t="s">
        <v>78</v>
      </c>
      <c r="BU1253" s="277">
        <f>IF(BQ1245="B",'VALUE POINTS'!L$13,IF('GAME STATS'!BQ1245="C",'VALUE POINTS'!M$13,'VALUE POINTS'!K$13))</f>
        <v>2</v>
      </c>
      <c r="BV1253" s="278"/>
    </row>
    <row r="1254" spans="1:79" ht="21.75" customHeight="1" x14ac:dyDescent="0.35">
      <c r="A1254" s="95"/>
      <c r="B1254" s="570" t="str">
        <f>IF(ROSTER!B$12="","",ROSTER!B$12)</f>
        <v/>
      </c>
      <c r="C1254" s="572" t="str">
        <f>IF(ROSTER!C$12="","",ROSTER!C$12)</f>
        <v/>
      </c>
      <c r="D1254" s="573"/>
      <c r="E1254" s="574"/>
      <c r="F1254" s="576">
        <f>IF(E1254="y",1,IF(E1254="S",1,0))</f>
        <v>0</v>
      </c>
      <c r="G1254" s="582">
        <f>IF(E1254="S",1,0)</f>
        <v>0</v>
      </c>
      <c r="H1254" s="578"/>
      <c r="I1254" s="543"/>
      <c r="J1254" s="542"/>
      <c r="K1254" s="580"/>
      <c r="L1254" s="584"/>
      <c r="M1254" s="585"/>
      <c r="N1254" s="588">
        <f>L1254+J1254</f>
        <v>0</v>
      </c>
      <c r="O1254" s="589"/>
      <c r="P1254" s="542"/>
      <c r="Q1254" s="580"/>
      <c r="R1254" s="584"/>
      <c r="S1254" s="585"/>
      <c r="T1254" s="588">
        <f>R1254-P1254</f>
        <v>0</v>
      </c>
      <c r="U1254" s="588"/>
      <c r="V1254" s="542"/>
      <c r="W1254" s="543"/>
      <c r="X1254" s="593"/>
      <c r="Y1254" s="543"/>
      <c r="Z1254" s="542"/>
      <c r="AA1254" s="543"/>
      <c r="AB1254" s="542"/>
      <c r="AC1254" s="543"/>
      <c r="AD1254" s="542"/>
      <c r="AE1254" s="580"/>
      <c r="AF1254" s="584"/>
      <c r="AG1254" s="585"/>
      <c r="AH1254" s="595">
        <f>IF(AD1254=0,0,(AF1254/AD1254)*100)</f>
        <v>0</v>
      </c>
      <c r="AI1254" s="596"/>
      <c r="AJ1254" s="542"/>
      <c r="AK1254" s="580"/>
      <c r="AL1254" s="584"/>
      <c r="AM1254" s="585"/>
      <c r="AN1254" s="595">
        <f>IF(AJ1254=0,0,(AL1254/AJ1254)*100)</f>
        <v>0</v>
      </c>
      <c r="AO1254" s="596"/>
      <c r="AP1254" s="542"/>
      <c r="AQ1254" s="580"/>
      <c r="AR1254" s="584"/>
      <c r="AS1254" s="585"/>
      <c r="AT1254" s="595">
        <f>IF(AP1254=0,0,(AR1254/AP1254)*100)</f>
        <v>0</v>
      </c>
      <c r="AU1254" s="596"/>
      <c r="AV1254" s="599">
        <f>AD1254+AJ1254+AP1254</f>
        <v>0</v>
      </c>
      <c r="AW1254" s="600"/>
      <c r="AX1254" s="630">
        <f>AF1254+AL1254+AR1254</f>
        <v>0</v>
      </c>
      <c r="AY1254" s="631"/>
      <c r="AZ1254" s="595">
        <f>IF(AV1254=0,0,(AX1254/AV1254)*100)</f>
        <v>0</v>
      </c>
      <c r="BA1254" s="596"/>
      <c r="BB1254" s="542"/>
      <c r="BC1254" s="580"/>
      <c r="BD1254" s="584"/>
      <c r="BE1254" s="585"/>
      <c r="BF1254" s="595">
        <f>IF(BB1254=0,0,(BD1254/BB1254)*100)</f>
        <v>0</v>
      </c>
      <c r="BG1254" s="596"/>
      <c r="BH1254" s="599">
        <f>AV1254+BB1254</f>
        <v>0</v>
      </c>
      <c r="BI1254" s="600"/>
      <c r="BJ1254" s="630">
        <f>AX1254+BD1254</f>
        <v>0</v>
      </c>
      <c r="BK1254" s="631"/>
      <c r="BL1254" s="595">
        <f>IF(BH1254=0,0,(BJ1254/BH1254)*100)</f>
        <v>0</v>
      </c>
      <c r="BM1254" s="596"/>
      <c r="BN1254" s="656">
        <f>(AF1254*2)+(AL1254*2)+(AR1254*3)+BD1254</f>
        <v>0</v>
      </c>
      <c r="BO1254" s="657"/>
      <c r="BP1254" s="658"/>
      <c r="BQ1254" s="676">
        <f t="shared" ref="BQ1254" si="1198">IF(BS1254=0,0,50*BR1254/BS1254)</f>
        <v>0</v>
      </c>
      <c r="BR1254" s="662">
        <f t="shared" ref="BR1254" si="1199">(BN1254*BU$1250)+(N1254*BU$1251)+(Z1254*BU$1252)+(R1254*BU$1253)+(X1254*BU$1254)+(AB1254*BU$1255)+(V1254*BU$1260)</f>
        <v>0</v>
      </c>
      <c r="BS1254" s="662">
        <f t="shared" ref="BS1254" si="1200">((BB1254-BD1254)*BU$1257)+((AV1254-AX1254)*BU$11256)+(H1254*BU$1258)+(P1254*BU$1259)</f>
        <v>0</v>
      </c>
      <c r="BT1254" s="19" t="s">
        <v>79</v>
      </c>
      <c r="BU1254" s="277">
        <f>IF(BQ1245="B",'VALUE POINTS'!L$14,IF('GAME STATS'!BQ1245="C",'VALUE POINTS'!M$14,'VALUE POINTS'!K$14))</f>
        <v>2</v>
      </c>
      <c r="BV1254" s="278"/>
    </row>
    <row r="1255" spans="1:79" ht="21.75" customHeight="1" x14ac:dyDescent="0.4">
      <c r="A1255" s="95"/>
      <c r="B1255" s="571"/>
      <c r="C1255" s="642" t="str">
        <f>IF(ROSTER!D$12="","",ROSTER!D$12)</f>
        <v/>
      </c>
      <c r="D1255" s="643"/>
      <c r="E1255" s="575"/>
      <c r="F1255" s="577"/>
      <c r="G1255" s="583"/>
      <c r="H1255" s="579"/>
      <c r="I1255" s="545"/>
      <c r="J1255" s="544"/>
      <c r="K1255" s="581"/>
      <c r="L1255" s="586"/>
      <c r="M1255" s="587"/>
      <c r="N1255" s="592" t="s">
        <v>16</v>
      </c>
      <c r="O1255" s="603"/>
      <c r="P1255" s="544"/>
      <c r="Q1255" s="581"/>
      <c r="R1255" s="586"/>
      <c r="S1255" s="587"/>
      <c r="T1255" s="592" t="s">
        <v>16</v>
      </c>
      <c r="U1255" s="592"/>
      <c r="V1255" s="544"/>
      <c r="W1255" s="545"/>
      <c r="X1255" s="594"/>
      <c r="Y1255" s="545"/>
      <c r="Z1255" s="544"/>
      <c r="AA1255" s="545"/>
      <c r="AB1255" s="544"/>
      <c r="AC1255" s="545"/>
      <c r="AD1255" s="544"/>
      <c r="AE1255" s="581"/>
      <c r="AF1255" s="586"/>
      <c r="AG1255" s="587"/>
      <c r="AH1255" s="626"/>
      <c r="AI1255" s="627"/>
      <c r="AJ1255" s="544"/>
      <c r="AK1255" s="581"/>
      <c r="AL1255" s="586"/>
      <c r="AM1255" s="587"/>
      <c r="AN1255" s="626"/>
      <c r="AO1255" s="627"/>
      <c r="AP1255" s="544"/>
      <c r="AQ1255" s="581"/>
      <c r="AR1255" s="586"/>
      <c r="AS1255" s="587"/>
      <c r="AT1255" s="626"/>
      <c r="AU1255" s="627"/>
      <c r="AV1255" s="628"/>
      <c r="AW1255" s="629"/>
      <c r="AX1255" s="632"/>
      <c r="AY1255" s="633"/>
      <c r="AZ1255" s="626"/>
      <c r="BA1255" s="627"/>
      <c r="BB1255" s="544"/>
      <c r="BC1255" s="581"/>
      <c r="BD1255" s="586"/>
      <c r="BE1255" s="587"/>
      <c r="BF1255" s="626"/>
      <c r="BG1255" s="627"/>
      <c r="BH1255" s="628"/>
      <c r="BI1255" s="629"/>
      <c r="BJ1255" s="632"/>
      <c r="BK1255" s="633"/>
      <c r="BL1255" s="626"/>
      <c r="BM1255" s="627"/>
      <c r="BN1255" s="678"/>
      <c r="BO1255" s="679"/>
      <c r="BP1255" s="680"/>
      <c r="BQ1255" s="677"/>
      <c r="BR1255" s="663"/>
      <c r="BS1255" s="663"/>
      <c r="BT1255" s="19" t="s">
        <v>80</v>
      </c>
      <c r="BU1255" s="277">
        <f>IF(BQ1245="B",'VALUE POINTS'!L$15,IF('GAME STATS'!BQ1245="C",'VALUE POINTS'!M$15,'VALUE POINTS'!K$15))</f>
        <v>2</v>
      </c>
      <c r="BV1255" s="278"/>
      <c r="CA1255" s="18"/>
    </row>
    <row r="1256" spans="1:79" ht="21.75" customHeight="1" x14ac:dyDescent="0.35">
      <c r="A1256" s="95"/>
      <c r="B1256" s="570" t="str">
        <f>IF(ROSTER!B$14="","",ROSTER!B$14)</f>
        <v/>
      </c>
      <c r="C1256" s="572" t="str">
        <f>IF(ROSTER!C$14="","",ROSTER!C$14)</f>
        <v/>
      </c>
      <c r="D1256" s="573"/>
      <c r="E1256" s="574"/>
      <c r="F1256" s="576">
        <f>IF(E1256="y",1,IF(E1256="S",1,0))</f>
        <v>0</v>
      </c>
      <c r="G1256" s="582">
        <f>IF(E1256="S",1,0)</f>
        <v>0</v>
      </c>
      <c r="H1256" s="578"/>
      <c r="I1256" s="543"/>
      <c r="J1256" s="542"/>
      <c r="K1256" s="580"/>
      <c r="L1256" s="584"/>
      <c r="M1256" s="585"/>
      <c r="N1256" s="588">
        <f>L1256+J1256</f>
        <v>0</v>
      </c>
      <c r="O1256" s="589"/>
      <c r="P1256" s="542"/>
      <c r="Q1256" s="580"/>
      <c r="R1256" s="584"/>
      <c r="S1256" s="585"/>
      <c r="T1256" s="588">
        <f>R1256-P1256</f>
        <v>0</v>
      </c>
      <c r="U1256" s="588"/>
      <c r="V1256" s="542"/>
      <c r="W1256" s="543"/>
      <c r="X1256" s="593"/>
      <c r="Y1256" s="543"/>
      <c r="Z1256" s="542"/>
      <c r="AA1256" s="543"/>
      <c r="AB1256" s="542"/>
      <c r="AC1256" s="543"/>
      <c r="AD1256" s="542"/>
      <c r="AE1256" s="580"/>
      <c r="AF1256" s="584"/>
      <c r="AG1256" s="585"/>
      <c r="AH1256" s="595">
        <f>IF(AD1256=0,0,(AF1256/AD1256)*100)</f>
        <v>0</v>
      </c>
      <c r="AI1256" s="596"/>
      <c r="AJ1256" s="542"/>
      <c r="AK1256" s="580"/>
      <c r="AL1256" s="584"/>
      <c r="AM1256" s="585"/>
      <c r="AN1256" s="595">
        <f>IF(AJ1256=0,0,(AL1256/AJ1256)*100)</f>
        <v>0</v>
      </c>
      <c r="AO1256" s="596"/>
      <c r="AP1256" s="542"/>
      <c r="AQ1256" s="580"/>
      <c r="AR1256" s="584"/>
      <c r="AS1256" s="585"/>
      <c r="AT1256" s="595">
        <f>IF(AP1256=0,0,(AR1256/AP1256)*100)</f>
        <v>0</v>
      </c>
      <c r="AU1256" s="596"/>
      <c r="AV1256" s="599">
        <f>AD1256+AJ1256+AP1256</f>
        <v>0</v>
      </c>
      <c r="AW1256" s="600"/>
      <c r="AX1256" s="630">
        <f>AF1256+AL1256+AR1256</f>
        <v>0</v>
      </c>
      <c r="AY1256" s="631"/>
      <c r="AZ1256" s="595">
        <f>IF(AV1256=0,0,(AX1256/AV1256)*100)</f>
        <v>0</v>
      </c>
      <c r="BA1256" s="596"/>
      <c r="BB1256" s="542"/>
      <c r="BC1256" s="580"/>
      <c r="BD1256" s="584"/>
      <c r="BE1256" s="585"/>
      <c r="BF1256" s="595">
        <f>IF(BB1256=0,0,(BD1256/BB1256)*100)</f>
        <v>0</v>
      </c>
      <c r="BG1256" s="596"/>
      <c r="BH1256" s="599">
        <f>AV1256+BB1256</f>
        <v>0</v>
      </c>
      <c r="BI1256" s="600"/>
      <c r="BJ1256" s="630">
        <f>AX1256+BD1256</f>
        <v>0</v>
      </c>
      <c r="BK1256" s="631"/>
      <c r="BL1256" s="595">
        <f>IF(BH1256=0,0,(BJ1256/BH1256)*100)</f>
        <v>0</v>
      </c>
      <c r="BM1256" s="596"/>
      <c r="BN1256" s="656">
        <f>(AF1256*2)+(AL1256*2)+(AR1256*3)+BD1256</f>
        <v>0</v>
      </c>
      <c r="BO1256" s="657"/>
      <c r="BP1256" s="658"/>
      <c r="BQ1256" s="676">
        <f t="shared" ref="BQ1256" si="1201">IF(BS1256=0,0,50*BR1256/BS1256)</f>
        <v>0</v>
      </c>
      <c r="BR1256" s="662">
        <f t="shared" ref="BR1256" si="1202">(BN1256*BU$1250)+(N1256*BU$1251)+(Z1256*BU$1252)+(R1256*BU$1253)+(X1256*BU$1254)+(AB1256*BU$1255)+(V1256*BU$1260)</f>
        <v>0</v>
      </c>
      <c r="BS1256" s="662">
        <f t="shared" ref="BS1256" si="1203">((BB1256-BD1256)*BU$1257)+((AV1256-AX1256)*BU$11256)+(H1256*BU$1258)+(P1256*BU$1259)</f>
        <v>0</v>
      </c>
      <c r="BT1256" s="19" t="s">
        <v>81</v>
      </c>
      <c r="BU1256" s="277">
        <f>IF(BQ1245="B",'VALUE POINTS'!L$16,IF('GAME STATS'!BQ1245="C",'VALUE POINTS'!M$16,'VALUE POINTS'!K$16))</f>
        <v>2</v>
      </c>
      <c r="BV1256" s="278"/>
    </row>
    <row r="1257" spans="1:79" ht="21.75" customHeight="1" x14ac:dyDescent="0.35">
      <c r="A1257" s="95"/>
      <c r="B1257" s="571"/>
      <c r="C1257" s="642" t="str">
        <f>IF(ROSTER!D$14="","",ROSTER!D$14)</f>
        <v/>
      </c>
      <c r="D1257" s="643"/>
      <c r="E1257" s="575"/>
      <c r="F1257" s="577"/>
      <c r="G1257" s="583"/>
      <c r="H1257" s="579"/>
      <c r="I1257" s="545"/>
      <c r="J1257" s="544"/>
      <c r="K1257" s="581"/>
      <c r="L1257" s="586"/>
      <c r="M1257" s="587"/>
      <c r="N1257" s="592" t="s">
        <v>16</v>
      </c>
      <c r="O1257" s="603"/>
      <c r="P1257" s="544"/>
      <c r="Q1257" s="581"/>
      <c r="R1257" s="586"/>
      <c r="S1257" s="587"/>
      <c r="T1257" s="592" t="s">
        <v>16</v>
      </c>
      <c r="U1257" s="592"/>
      <c r="V1257" s="544"/>
      <c r="W1257" s="545"/>
      <c r="X1257" s="594"/>
      <c r="Y1257" s="545"/>
      <c r="Z1257" s="544"/>
      <c r="AA1257" s="545"/>
      <c r="AB1257" s="544"/>
      <c r="AC1257" s="545"/>
      <c r="AD1257" s="544"/>
      <c r="AE1257" s="581"/>
      <c r="AF1257" s="586"/>
      <c r="AG1257" s="587"/>
      <c r="AH1257" s="626"/>
      <c r="AI1257" s="627"/>
      <c r="AJ1257" s="544"/>
      <c r="AK1257" s="581"/>
      <c r="AL1257" s="586"/>
      <c r="AM1257" s="587"/>
      <c r="AN1257" s="626"/>
      <c r="AO1257" s="627"/>
      <c r="AP1257" s="544"/>
      <c r="AQ1257" s="581"/>
      <c r="AR1257" s="586"/>
      <c r="AS1257" s="587"/>
      <c r="AT1257" s="626"/>
      <c r="AU1257" s="627"/>
      <c r="AV1257" s="628"/>
      <c r="AW1257" s="629"/>
      <c r="AX1257" s="632"/>
      <c r="AY1257" s="633"/>
      <c r="AZ1257" s="626"/>
      <c r="BA1257" s="627"/>
      <c r="BB1257" s="544"/>
      <c r="BC1257" s="581"/>
      <c r="BD1257" s="586"/>
      <c r="BE1257" s="587"/>
      <c r="BF1257" s="626"/>
      <c r="BG1257" s="627"/>
      <c r="BH1257" s="628"/>
      <c r="BI1257" s="629"/>
      <c r="BJ1257" s="632"/>
      <c r="BK1257" s="633"/>
      <c r="BL1257" s="626"/>
      <c r="BM1257" s="627"/>
      <c r="BN1257" s="678"/>
      <c r="BO1257" s="679"/>
      <c r="BP1257" s="680"/>
      <c r="BQ1257" s="677"/>
      <c r="BR1257" s="663"/>
      <c r="BS1257" s="663"/>
      <c r="BT1257" s="19" t="s">
        <v>82</v>
      </c>
      <c r="BU1257" s="277">
        <f>IF(BQ1245="B",'VALUE POINTS'!L$17,IF('GAME STATS'!BQ1245="C",'VALUE POINTS'!M$17,'VALUE POINTS'!K$17))</f>
        <v>1</v>
      </c>
      <c r="BV1257" s="278"/>
    </row>
    <row r="1258" spans="1:79" ht="21.75" customHeight="1" x14ac:dyDescent="0.35">
      <c r="A1258" s="95"/>
      <c r="B1258" s="570" t="str">
        <f>IF(ROSTER!B$16="","",ROSTER!B$16)</f>
        <v/>
      </c>
      <c r="C1258" s="572" t="str">
        <f>IF(ROSTER!C$16="","",ROSTER!C$16)</f>
        <v/>
      </c>
      <c r="D1258" s="573"/>
      <c r="E1258" s="574"/>
      <c r="F1258" s="576">
        <f>IF(E1258="y",1,IF(E1258="S",1,0))</f>
        <v>0</v>
      </c>
      <c r="G1258" s="582">
        <f>IF(E1258="S",1,0)</f>
        <v>0</v>
      </c>
      <c r="H1258" s="578"/>
      <c r="I1258" s="543"/>
      <c r="J1258" s="542"/>
      <c r="K1258" s="580"/>
      <c r="L1258" s="584"/>
      <c r="M1258" s="585"/>
      <c r="N1258" s="588">
        <f>L1258+J1258</f>
        <v>0</v>
      </c>
      <c r="O1258" s="589"/>
      <c r="P1258" s="542"/>
      <c r="Q1258" s="580"/>
      <c r="R1258" s="584"/>
      <c r="S1258" s="585"/>
      <c r="T1258" s="588">
        <f>R1258-P1258</f>
        <v>0</v>
      </c>
      <c r="U1258" s="588"/>
      <c r="V1258" s="542"/>
      <c r="W1258" s="543"/>
      <c r="X1258" s="593"/>
      <c r="Y1258" s="543"/>
      <c r="Z1258" s="542"/>
      <c r="AA1258" s="543"/>
      <c r="AB1258" s="542"/>
      <c r="AC1258" s="543"/>
      <c r="AD1258" s="542"/>
      <c r="AE1258" s="580"/>
      <c r="AF1258" s="584"/>
      <c r="AG1258" s="585"/>
      <c r="AH1258" s="595">
        <f>IF(AD1258=0,0,(AF1258/AD1258)*100)</f>
        <v>0</v>
      </c>
      <c r="AI1258" s="596"/>
      <c r="AJ1258" s="542"/>
      <c r="AK1258" s="580"/>
      <c r="AL1258" s="584"/>
      <c r="AM1258" s="585"/>
      <c r="AN1258" s="595">
        <f>IF(AJ1258=0,0,(AL1258/AJ1258)*100)</f>
        <v>0</v>
      </c>
      <c r="AO1258" s="596"/>
      <c r="AP1258" s="542"/>
      <c r="AQ1258" s="580"/>
      <c r="AR1258" s="584"/>
      <c r="AS1258" s="585"/>
      <c r="AT1258" s="595">
        <f>IF(AP1258=0,0,(AR1258/AP1258)*100)</f>
        <v>0</v>
      </c>
      <c r="AU1258" s="596"/>
      <c r="AV1258" s="599">
        <f>AD1258+AJ1258+AP1258</f>
        <v>0</v>
      </c>
      <c r="AW1258" s="600"/>
      <c r="AX1258" s="630">
        <f>AF1258+AL1258+AR1258</f>
        <v>0</v>
      </c>
      <c r="AY1258" s="631"/>
      <c r="AZ1258" s="595">
        <f>IF(AV1258=0,0,(AX1258/AV1258)*100)</f>
        <v>0</v>
      </c>
      <c r="BA1258" s="596"/>
      <c r="BB1258" s="542"/>
      <c r="BC1258" s="580"/>
      <c r="BD1258" s="584"/>
      <c r="BE1258" s="585"/>
      <c r="BF1258" s="595">
        <f>IF(BB1258=0,0,(BD1258/BB1258)*100)</f>
        <v>0</v>
      </c>
      <c r="BG1258" s="596"/>
      <c r="BH1258" s="599">
        <f>AV1258+BB1258</f>
        <v>0</v>
      </c>
      <c r="BI1258" s="600"/>
      <c r="BJ1258" s="630">
        <f>AX1258+BD1258</f>
        <v>0</v>
      </c>
      <c r="BK1258" s="631"/>
      <c r="BL1258" s="595">
        <f>IF(BH1258=0,0,(BJ1258/BH1258)*100)</f>
        <v>0</v>
      </c>
      <c r="BM1258" s="596"/>
      <c r="BN1258" s="656">
        <f>(AF1258*2)+(AL1258*2)+(AR1258*3)+BD1258</f>
        <v>0</v>
      </c>
      <c r="BO1258" s="657"/>
      <c r="BP1258" s="658"/>
      <c r="BQ1258" s="676">
        <f t="shared" ref="BQ1258" si="1204">IF(BS1258=0,0,50*BR1258/BS1258)</f>
        <v>0</v>
      </c>
      <c r="BR1258" s="662">
        <f t="shared" ref="BR1258" si="1205">(BN1258*BU$1250)+(N1258*BU$1251)+(Z1258*BU$1252)+(R1258*BU$1253)+(X1258*BU$1254)+(AB1258*BU$1255)+(V1258*BU$1260)</f>
        <v>0</v>
      </c>
      <c r="BS1258" s="662">
        <f t="shared" ref="BS1258" si="1206">((BB1258-BD1258)*BU$1257)+((AV1258-AX1258)*BU$11256)+(H1258*BU$1258)+(P1258*BU$1259)</f>
        <v>0</v>
      </c>
      <c r="BT1258" s="19" t="s">
        <v>83</v>
      </c>
      <c r="BU1258" s="277">
        <f>IF(BQ1245="B",'VALUE POINTS'!L$18,IF('GAME STATS'!BQ1245="C",'VALUE POINTS'!M$18,'VALUE POINTS'!K$18))</f>
        <v>2</v>
      </c>
      <c r="BV1258" s="278"/>
    </row>
    <row r="1259" spans="1:79" ht="21.75" customHeight="1" x14ac:dyDescent="0.35">
      <c r="A1259" s="95"/>
      <c r="B1259" s="571"/>
      <c r="C1259" s="642" t="str">
        <f>IF(ROSTER!D$16="","",ROSTER!D$16)</f>
        <v/>
      </c>
      <c r="D1259" s="643"/>
      <c r="E1259" s="575"/>
      <c r="F1259" s="577"/>
      <c r="G1259" s="583"/>
      <c r="H1259" s="579"/>
      <c r="I1259" s="545"/>
      <c r="J1259" s="544"/>
      <c r="K1259" s="581"/>
      <c r="L1259" s="586"/>
      <c r="M1259" s="587"/>
      <c r="N1259" s="592" t="s">
        <v>16</v>
      </c>
      <c r="O1259" s="603"/>
      <c r="P1259" s="544"/>
      <c r="Q1259" s="581"/>
      <c r="R1259" s="586"/>
      <c r="S1259" s="587"/>
      <c r="T1259" s="592" t="s">
        <v>16</v>
      </c>
      <c r="U1259" s="592"/>
      <c r="V1259" s="544"/>
      <c r="W1259" s="545"/>
      <c r="X1259" s="594"/>
      <c r="Y1259" s="545"/>
      <c r="Z1259" s="544"/>
      <c r="AA1259" s="545"/>
      <c r="AB1259" s="544"/>
      <c r="AC1259" s="545"/>
      <c r="AD1259" s="544"/>
      <c r="AE1259" s="581"/>
      <c r="AF1259" s="586"/>
      <c r="AG1259" s="587"/>
      <c r="AH1259" s="626"/>
      <c r="AI1259" s="627"/>
      <c r="AJ1259" s="544"/>
      <c r="AK1259" s="581"/>
      <c r="AL1259" s="586"/>
      <c r="AM1259" s="587"/>
      <c r="AN1259" s="626"/>
      <c r="AO1259" s="627"/>
      <c r="AP1259" s="544"/>
      <c r="AQ1259" s="581"/>
      <c r="AR1259" s="586"/>
      <c r="AS1259" s="587"/>
      <c r="AT1259" s="626"/>
      <c r="AU1259" s="627"/>
      <c r="AV1259" s="628"/>
      <c r="AW1259" s="629"/>
      <c r="AX1259" s="632"/>
      <c r="AY1259" s="633"/>
      <c r="AZ1259" s="626"/>
      <c r="BA1259" s="627"/>
      <c r="BB1259" s="544"/>
      <c r="BC1259" s="581"/>
      <c r="BD1259" s="586"/>
      <c r="BE1259" s="587"/>
      <c r="BF1259" s="626"/>
      <c r="BG1259" s="627"/>
      <c r="BH1259" s="628"/>
      <c r="BI1259" s="629"/>
      <c r="BJ1259" s="632"/>
      <c r="BK1259" s="633"/>
      <c r="BL1259" s="626"/>
      <c r="BM1259" s="627"/>
      <c r="BN1259" s="678"/>
      <c r="BO1259" s="679"/>
      <c r="BP1259" s="680"/>
      <c r="BQ1259" s="677"/>
      <c r="BR1259" s="663"/>
      <c r="BS1259" s="663"/>
      <c r="BT1259" s="19" t="s">
        <v>84</v>
      </c>
      <c r="BU1259" s="277">
        <f>IF(BQ1245="B",'VALUE POINTS'!L$19,IF('GAME STATS'!BQ1245="C",'VALUE POINTS'!M$19,'VALUE POINTS'!K$19))</f>
        <v>2</v>
      </c>
      <c r="BV1259" s="278"/>
    </row>
    <row r="1260" spans="1:79" ht="21.75" customHeight="1" x14ac:dyDescent="0.35">
      <c r="A1260" s="95"/>
      <c r="B1260" s="570" t="str">
        <f>IF(ROSTER!B$18="","",ROSTER!B$18)</f>
        <v/>
      </c>
      <c r="C1260" s="572" t="str">
        <f>IF(ROSTER!C$18="","",ROSTER!C$18)</f>
        <v/>
      </c>
      <c r="D1260" s="573"/>
      <c r="E1260" s="574"/>
      <c r="F1260" s="576">
        <f>IF(E1260="y",1,IF(E1260="S",1,0))</f>
        <v>0</v>
      </c>
      <c r="G1260" s="582">
        <f>IF(E1260="S",1,0)</f>
        <v>0</v>
      </c>
      <c r="H1260" s="578"/>
      <c r="I1260" s="543"/>
      <c r="J1260" s="542"/>
      <c r="K1260" s="580"/>
      <c r="L1260" s="584"/>
      <c r="M1260" s="585"/>
      <c r="N1260" s="588">
        <f>L1260+J1260</f>
        <v>0</v>
      </c>
      <c r="O1260" s="589"/>
      <c r="P1260" s="542"/>
      <c r="Q1260" s="580"/>
      <c r="R1260" s="584"/>
      <c r="S1260" s="585"/>
      <c r="T1260" s="588">
        <f>R1260-P1260</f>
        <v>0</v>
      </c>
      <c r="U1260" s="588"/>
      <c r="V1260" s="542"/>
      <c r="W1260" s="543"/>
      <c r="X1260" s="593"/>
      <c r="Y1260" s="543"/>
      <c r="Z1260" s="542"/>
      <c r="AA1260" s="543"/>
      <c r="AB1260" s="542"/>
      <c r="AC1260" s="543"/>
      <c r="AD1260" s="542"/>
      <c r="AE1260" s="580"/>
      <c r="AF1260" s="584"/>
      <c r="AG1260" s="585"/>
      <c r="AH1260" s="595">
        <f>IF(AD1260=0,0,(AF1260/AD1260)*100)</f>
        <v>0</v>
      </c>
      <c r="AI1260" s="596"/>
      <c r="AJ1260" s="542"/>
      <c r="AK1260" s="580"/>
      <c r="AL1260" s="584"/>
      <c r="AM1260" s="585"/>
      <c r="AN1260" s="595">
        <f>IF(AJ1260=0,0,(AL1260/AJ1260)*100)</f>
        <v>0</v>
      </c>
      <c r="AO1260" s="596"/>
      <c r="AP1260" s="542"/>
      <c r="AQ1260" s="580"/>
      <c r="AR1260" s="584"/>
      <c r="AS1260" s="585"/>
      <c r="AT1260" s="595">
        <f>IF(AP1260=0,0,(AR1260/AP1260)*100)</f>
        <v>0</v>
      </c>
      <c r="AU1260" s="596"/>
      <c r="AV1260" s="599">
        <f>AD1260+AJ1260+AP1260</f>
        <v>0</v>
      </c>
      <c r="AW1260" s="600"/>
      <c r="AX1260" s="630">
        <f>AF1260+AL1260+AR1260</f>
        <v>0</v>
      </c>
      <c r="AY1260" s="631"/>
      <c r="AZ1260" s="595">
        <f>IF(AV1260=0,0,(AX1260/AV1260)*100)</f>
        <v>0</v>
      </c>
      <c r="BA1260" s="596"/>
      <c r="BB1260" s="542"/>
      <c r="BC1260" s="580"/>
      <c r="BD1260" s="584"/>
      <c r="BE1260" s="585"/>
      <c r="BF1260" s="595">
        <f>IF(BB1260=0,0,(BD1260/BB1260)*100)</f>
        <v>0</v>
      </c>
      <c r="BG1260" s="596"/>
      <c r="BH1260" s="599">
        <f>AV1260+BB1260</f>
        <v>0</v>
      </c>
      <c r="BI1260" s="600"/>
      <c r="BJ1260" s="630">
        <f>AX1260+BD1260</f>
        <v>0</v>
      </c>
      <c r="BK1260" s="631"/>
      <c r="BL1260" s="595">
        <f>IF(BH1260=0,0,(BJ1260/BH1260)*100)</f>
        <v>0</v>
      </c>
      <c r="BM1260" s="596"/>
      <c r="BN1260" s="656">
        <f>(AF1260*2)+(AL1260*2)+(AR1260*3)+BD1260</f>
        <v>0</v>
      </c>
      <c r="BO1260" s="657"/>
      <c r="BP1260" s="658"/>
      <c r="BQ1260" s="676">
        <f t="shared" ref="BQ1260" si="1207">IF(BS1260=0,0,50*BR1260/BS1260)</f>
        <v>0</v>
      </c>
      <c r="BR1260" s="662">
        <f t="shared" ref="BR1260" si="1208">(BN1260*BU$1250)+(N1260*BU$1251)+(Z1260*BU$1252)+(R1260*BU$1253)+(X1260*BU$1254)+(AB1260*BU$1255)+(V1260*BU$1260)</f>
        <v>0</v>
      </c>
      <c r="BS1260" s="662">
        <f t="shared" ref="BS1260" si="1209">((BB1260-BD1260)*BU$1257)+((AV1260-AX1260)*BU$11256)+(H1260*BU$1258)+(P1260*BU$1259)</f>
        <v>0</v>
      </c>
      <c r="BT1260" s="19" t="s">
        <v>160</v>
      </c>
      <c r="BU1260" s="277">
        <f>IF(BQ1245="B",'VALUE POINTS'!L$20,IF('GAME STATS'!BQ1245="C",'VALUE POINTS'!M$20,'VALUE POINTS'!K$20))</f>
        <v>1</v>
      </c>
      <c r="BV1260" s="278"/>
    </row>
    <row r="1261" spans="1:79" ht="21.75" customHeight="1" x14ac:dyDescent="0.25">
      <c r="A1261" s="95"/>
      <c r="B1261" s="571"/>
      <c r="C1261" s="642" t="str">
        <f>IF(ROSTER!D$18="","",ROSTER!D$18)</f>
        <v/>
      </c>
      <c r="D1261" s="643"/>
      <c r="E1261" s="575"/>
      <c r="F1261" s="577"/>
      <c r="G1261" s="583"/>
      <c r="H1261" s="579"/>
      <c r="I1261" s="545"/>
      <c r="J1261" s="544"/>
      <c r="K1261" s="581"/>
      <c r="L1261" s="586"/>
      <c r="M1261" s="587"/>
      <c r="N1261" s="592" t="s">
        <v>16</v>
      </c>
      <c r="O1261" s="603"/>
      <c r="P1261" s="544"/>
      <c r="Q1261" s="581"/>
      <c r="R1261" s="586"/>
      <c r="S1261" s="587"/>
      <c r="T1261" s="592" t="s">
        <v>16</v>
      </c>
      <c r="U1261" s="592"/>
      <c r="V1261" s="544"/>
      <c r="W1261" s="545"/>
      <c r="X1261" s="594"/>
      <c r="Y1261" s="545"/>
      <c r="Z1261" s="544"/>
      <c r="AA1261" s="545"/>
      <c r="AB1261" s="544"/>
      <c r="AC1261" s="545"/>
      <c r="AD1261" s="544"/>
      <c r="AE1261" s="581"/>
      <c r="AF1261" s="586"/>
      <c r="AG1261" s="587"/>
      <c r="AH1261" s="626"/>
      <c r="AI1261" s="627"/>
      <c r="AJ1261" s="544"/>
      <c r="AK1261" s="581"/>
      <c r="AL1261" s="586"/>
      <c r="AM1261" s="587"/>
      <c r="AN1261" s="626"/>
      <c r="AO1261" s="627"/>
      <c r="AP1261" s="544"/>
      <c r="AQ1261" s="581"/>
      <c r="AR1261" s="586"/>
      <c r="AS1261" s="587"/>
      <c r="AT1261" s="626"/>
      <c r="AU1261" s="627"/>
      <c r="AV1261" s="628"/>
      <c r="AW1261" s="629"/>
      <c r="AX1261" s="632"/>
      <c r="AY1261" s="633"/>
      <c r="AZ1261" s="626"/>
      <c r="BA1261" s="627"/>
      <c r="BB1261" s="544"/>
      <c r="BC1261" s="581"/>
      <c r="BD1261" s="586"/>
      <c r="BE1261" s="587"/>
      <c r="BF1261" s="626"/>
      <c r="BG1261" s="627"/>
      <c r="BH1261" s="628"/>
      <c r="BI1261" s="629"/>
      <c r="BJ1261" s="632"/>
      <c r="BK1261" s="633"/>
      <c r="BL1261" s="626"/>
      <c r="BM1261" s="627"/>
      <c r="BN1261" s="678"/>
      <c r="BO1261" s="679"/>
      <c r="BP1261" s="680"/>
      <c r="BQ1261" s="677"/>
      <c r="BR1261" s="663"/>
      <c r="BS1261" s="663"/>
      <c r="BT1261" s="15"/>
      <c r="BU1261" s="15"/>
      <c r="BV1261" s="95"/>
    </row>
    <row r="1262" spans="1:79" ht="21.75" customHeight="1" x14ac:dyDescent="0.25">
      <c r="A1262" s="95"/>
      <c r="B1262" s="570" t="str">
        <f>IF(ROSTER!B$20="","",ROSTER!B$20)</f>
        <v/>
      </c>
      <c r="C1262" s="572" t="str">
        <f>IF(ROSTER!C$20="","",ROSTER!C$20)</f>
        <v/>
      </c>
      <c r="D1262" s="573"/>
      <c r="E1262" s="574"/>
      <c r="F1262" s="576">
        <f>IF(E1262="y",1,IF(E1262="S",1,0))</f>
        <v>0</v>
      </c>
      <c r="G1262" s="582">
        <f>IF(E1262="S",1,0)</f>
        <v>0</v>
      </c>
      <c r="H1262" s="578"/>
      <c r="I1262" s="543"/>
      <c r="J1262" s="542"/>
      <c r="K1262" s="580"/>
      <c r="L1262" s="584"/>
      <c r="M1262" s="585"/>
      <c r="N1262" s="588">
        <f>L1262+J1262</f>
        <v>0</v>
      </c>
      <c r="O1262" s="589"/>
      <c r="P1262" s="542"/>
      <c r="Q1262" s="580"/>
      <c r="R1262" s="584"/>
      <c r="S1262" s="585"/>
      <c r="T1262" s="588">
        <f>R1262-P1262</f>
        <v>0</v>
      </c>
      <c r="U1262" s="588"/>
      <c r="V1262" s="542"/>
      <c r="W1262" s="543"/>
      <c r="X1262" s="593"/>
      <c r="Y1262" s="543"/>
      <c r="Z1262" s="542"/>
      <c r="AA1262" s="543"/>
      <c r="AB1262" s="542"/>
      <c r="AC1262" s="543"/>
      <c r="AD1262" s="542"/>
      <c r="AE1262" s="580"/>
      <c r="AF1262" s="584"/>
      <c r="AG1262" s="585"/>
      <c r="AH1262" s="595">
        <f>IF(AD1262=0,0,(AF1262/AD1262)*100)</f>
        <v>0</v>
      </c>
      <c r="AI1262" s="596"/>
      <c r="AJ1262" s="542"/>
      <c r="AK1262" s="580"/>
      <c r="AL1262" s="584"/>
      <c r="AM1262" s="585"/>
      <c r="AN1262" s="595">
        <f>IF(AJ1262=0,0,(AL1262/AJ1262)*100)</f>
        <v>0</v>
      </c>
      <c r="AO1262" s="596"/>
      <c r="AP1262" s="542"/>
      <c r="AQ1262" s="580"/>
      <c r="AR1262" s="584"/>
      <c r="AS1262" s="585"/>
      <c r="AT1262" s="595">
        <f>IF(AP1262=0,0,(AR1262/AP1262)*100)</f>
        <v>0</v>
      </c>
      <c r="AU1262" s="596"/>
      <c r="AV1262" s="599">
        <f>AD1262+AJ1262+AP1262</f>
        <v>0</v>
      </c>
      <c r="AW1262" s="600"/>
      <c r="AX1262" s="630">
        <f>AF1262+AL1262+AR1262</f>
        <v>0</v>
      </c>
      <c r="AY1262" s="631"/>
      <c r="AZ1262" s="595">
        <f>IF(AV1262=0,0,(AX1262/AV1262)*100)</f>
        <v>0</v>
      </c>
      <c r="BA1262" s="596"/>
      <c r="BB1262" s="542"/>
      <c r="BC1262" s="580"/>
      <c r="BD1262" s="584"/>
      <c r="BE1262" s="585"/>
      <c r="BF1262" s="595">
        <f>IF(BB1262=0,0,(BD1262/BB1262)*100)</f>
        <v>0</v>
      </c>
      <c r="BG1262" s="596"/>
      <c r="BH1262" s="599">
        <f>AV1262+BB1262</f>
        <v>0</v>
      </c>
      <c r="BI1262" s="600"/>
      <c r="BJ1262" s="630">
        <f>AX1262+BD1262</f>
        <v>0</v>
      </c>
      <c r="BK1262" s="631"/>
      <c r="BL1262" s="595">
        <f>IF(BH1262=0,0,(BJ1262/BH1262)*100)</f>
        <v>0</v>
      </c>
      <c r="BM1262" s="596"/>
      <c r="BN1262" s="656">
        <f>(AF1262*2)+(AL1262*2)+(AR1262*3)+BD1262</f>
        <v>0</v>
      </c>
      <c r="BO1262" s="657"/>
      <c r="BP1262" s="658"/>
      <c r="BQ1262" s="676">
        <f t="shared" ref="BQ1262" si="1210">IF(BS1262=0,0,50*BR1262/BS1262)</f>
        <v>0</v>
      </c>
      <c r="BR1262" s="662">
        <f t="shared" ref="BR1262" si="1211">(BN1262*BU$1250)+(N1262*BU$1251)+(Z1262*BU$1252)+(R1262*BU$1253)+(X1262*BU$1254)+(AB1262*BU$1255)+(V1262*BU$1260)</f>
        <v>0</v>
      </c>
      <c r="BS1262" s="662">
        <f t="shared" ref="BS1262" si="1212">((BB1262-BD1262)*BU$1257)+((AV1262-AX1262)*BU$11256)+(H1262*BU$1258)+(P1262*BU$1259)</f>
        <v>0</v>
      </c>
      <c r="BT1262" s="15"/>
      <c r="BU1262" s="15"/>
      <c r="BV1262" s="95"/>
    </row>
    <row r="1263" spans="1:79" ht="21.75" customHeight="1" x14ac:dyDescent="0.25">
      <c r="A1263" s="95"/>
      <c r="B1263" s="571"/>
      <c r="C1263" s="642" t="str">
        <f>IF(ROSTER!D$20="","",ROSTER!D$20)</f>
        <v/>
      </c>
      <c r="D1263" s="643"/>
      <c r="E1263" s="575"/>
      <c r="F1263" s="577"/>
      <c r="G1263" s="583"/>
      <c r="H1263" s="579"/>
      <c r="I1263" s="545"/>
      <c r="J1263" s="544"/>
      <c r="K1263" s="581"/>
      <c r="L1263" s="586"/>
      <c r="M1263" s="587"/>
      <c r="N1263" s="592" t="s">
        <v>16</v>
      </c>
      <c r="O1263" s="603"/>
      <c r="P1263" s="544"/>
      <c r="Q1263" s="581"/>
      <c r="R1263" s="586"/>
      <c r="S1263" s="587"/>
      <c r="T1263" s="592" t="s">
        <v>16</v>
      </c>
      <c r="U1263" s="592"/>
      <c r="V1263" s="544"/>
      <c r="W1263" s="545"/>
      <c r="X1263" s="594"/>
      <c r="Y1263" s="545"/>
      <c r="Z1263" s="544"/>
      <c r="AA1263" s="545"/>
      <c r="AB1263" s="544"/>
      <c r="AC1263" s="545"/>
      <c r="AD1263" s="544"/>
      <c r="AE1263" s="581"/>
      <c r="AF1263" s="586"/>
      <c r="AG1263" s="587"/>
      <c r="AH1263" s="626"/>
      <c r="AI1263" s="627"/>
      <c r="AJ1263" s="544"/>
      <c r="AK1263" s="581"/>
      <c r="AL1263" s="586"/>
      <c r="AM1263" s="587"/>
      <c r="AN1263" s="626"/>
      <c r="AO1263" s="627"/>
      <c r="AP1263" s="544"/>
      <c r="AQ1263" s="581"/>
      <c r="AR1263" s="586"/>
      <c r="AS1263" s="587"/>
      <c r="AT1263" s="626"/>
      <c r="AU1263" s="627"/>
      <c r="AV1263" s="628"/>
      <c r="AW1263" s="629"/>
      <c r="AX1263" s="632"/>
      <c r="AY1263" s="633"/>
      <c r="AZ1263" s="626"/>
      <c r="BA1263" s="627"/>
      <c r="BB1263" s="544"/>
      <c r="BC1263" s="581"/>
      <c r="BD1263" s="586"/>
      <c r="BE1263" s="587"/>
      <c r="BF1263" s="626"/>
      <c r="BG1263" s="627"/>
      <c r="BH1263" s="628"/>
      <c r="BI1263" s="629"/>
      <c r="BJ1263" s="632"/>
      <c r="BK1263" s="633"/>
      <c r="BL1263" s="626"/>
      <c r="BM1263" s="627"/>
      <c r="BN1263" s="678"/>
      <c r="BO1263" s="679"/>
      <c r="BP1263" s="680"/>
      <c r="BQ1263" s="677"/>
      <c r="BR1263" s="663"/>
      <c r="BS1263" s="663"/>
      <c r="BT1263" s="15"/>
      <c r="BU1263" s="15"/>
      <c r="BV1263" s="95"/>
    </row>
    <row r="1264" spans="1:79" ht="21.75" customHeight="1" x14ac:dyDescent="0.25">
      <c r="A1264" s="95"/>
      <c r="B1264" s="570" t="str">
        <f>IF(ROSTER!B$22="","",ROSTER!B$22)</f>
        <v/>
      </c>
      <c r="C1264" s="572" t="str">
        <f>IF(ROSTER!C$22="","",ROSTER!C$22)</f>
        <v/>
      </c>
      <c r="D1264" s="573"/>
      <c r="E1264" s="574"/>
      <c r="F1264" s="576">
        <f>IF(E1264="y",1,IF(E1264="S",1,0))</f>
        <v>0</v>
      </c>
      <c r="G1264" s="582">
        <f>IF(E1264="S",1,0)</f>
        <v>0</v>
      </c>
      <c r="H1264" s="578"/>
      <c r="I1264" s="543"/>
      <c r="J1264" s="542"/>
      <c r="K1264" s="580"/>
      <c r="L1264" s="584"/>
      <c r="M1264" s="585"/>
      <c r="N1264" s="588">
        <f>L1264+J1264</f>
        <v>0</v>
      </c>
      <c r="O1264" s="589"/>
      <c r="P1264" s="542"/>
      <c r="Q1264" s="580"/>
      <c r="R1264" s="584"/>
      <c r="S1264" s="585"/>
      <c r="T1264" s="588">
        <f>R1264-P1264</f>
        <v>0</v>
      </c>
      <c r="U1264" s="588"/>
      <c r="V1264" s="542"/>
      <c r="W1264" s="543"/>
      <c r="X1264" s="593"/>
      <c r="Y1264" s="543"/>
      <c r="Z1264" s="542"/>
      <c r="AA1264" s="543"/>
      <c r="AB1264" s="542"/>
      <c r="AC1264" s="543"/>
      <c r="AD1264" s="542"/>
      <c r="AE1264" s="580"/>
      <c r="AF1264" s="584"/>
      <c r="AG1264" s="585"/>
      <c r="AH1264" s="595">
        <f>IF(AD1264=0,0,(AF1264/AD1264)*100)</f>
        <v>0</v>
      </c>
      <c r="AI1264" s="596"/>
      <c r="AJ1264" s="542"/>
      <c r="AK1264" s="580"/>
      <c r="AL1264" s="584"/>
      <c r="AM1264" s="585"/>
      <c r="AN1264" s="595">
        <f>IF(AJ1264=0,0,(AL1264/AJ1264)*100)</f>
        <v>0</v>
      </c>
      <c r="AO1264" s="596"/>
      <c r="AP1264" s="542"/>
      <c r="AQ1264" s="580"/>
      <c r="AR1264" s="584"/>
      <c r="AS1264" s="585"/>
      <c r="AT1264" s="595">
        <f>IF(AP1264=0,0,(AR1264/AP1264)*100)</f>
        <v>0</v>
      </c>
      <c r="AU1264" s="596"/>
      <c r="AV1264" s="599">
        <f>AD1264+AJ1264+AP1264</f>
        <v>0</v>
      </c>
      <c r="AW1264" s="600"/>
      <c r="AX1264" s="630">
        <f>AF1264+AL1264+AR1264</f>
        <v>0</v>
      </c>
      <c r="AY1264" s="631"/>
      <c r="AZ1264" s="595">
        <f>IF(AV1264=0,0,(AX1264/AV1264)*100)</f>
        <v>0</v>
      </c>
      <c r="BA1264" s="596"/>
      <c r="BB1264" s="542"/>
      <c r="BC1264" s="580"/>
      <c r="BD1264" s="584"/>
      <c r="BE1264" s="585"/>
      <c r="BF1264" s="595">
        <f>IF(BB1264=0,0,(BD1264/BB1264)*100)</f>
        <v>0</v>
      </c>
      <c r="BG1264" s="596"/>
      <c r="BH1264" s="599">
        <f>AV1264+BB1264</f>
        <v>0</v>
      </c>
      <c r="BI1264" s="600"/>
      <c r="BJ1264" s="630">
        <f>AX1264+BD1264</f>
        <v>0</v>
      </c>
      <c r="BK1264" s="631"/>
      <c r="BL1264" s="595">
        <f>IF(BH1264=0,0,(BJ1264/BH1264)*100)</f>
        <v>0</v>
      </c>
      <c r="BM1264" s="596"/>
      <c r="BN1264" s="656">
        <f>(AF1264*2)+(AL1264*2)+(AR1264*3)+BD1264</f>
        <v>0</v>
      </c>
      <c r="BO1264" s="657"/>
      <c r="BP1264" s="658"/>
      <c r="BQ1264" s="676">
        <f t="shared" ref="BQ1264" si="1213">IF(BS1264=0,0,50*BR1264/BS1264)</f>
        <v>0</v>
      </c>
      <c r="BR1264" s="662">
        <f t="shared" ref="BR1264" si="1214">(BN1264*BU$1250)+(N1264*BU$1251)+(Z1264*BU$1252)+(R1264*BU$1253)+(X1264*BU$1254)+(AB1264*BU$1255)+(V1264*BU$1260)</f>
        <v>0</v>
      </c>
      <c r="BS1264" s="662">
        <f t="shared" ref="BS1264" si="1215">((BB1264-BD1264)*BU$1257)+((AV1264-AX1264)*BU$11256)+(H1264*BU$1258)+(P1264*BU$1259)</f>
        <v>0</v>
      </c>
      <c r="BT1264" s="15"/>
      <c r="BU1264" s="15"/>
      <c r="BV1264" s="95"/>
    </row>
    <row r="1265" spans="1:74" ht="21.75" customHeight="1" x14ac:dyDescent="0.25">
      <c r="A1265" s="95"/>
      <c r="B1265" s="571"/>
      <c r="C1265" s="642" t="str">
        <f>IF(ROSTER!D$22="","",ROSTER!D$22)</f>
        <v/>
      </c>
      <c r="D1265" s="643"/>
      <c r="E1265" s="575"/>
      <c r="F1265" s="577"/>
      <c r="G1265" s="583"/>
      <c r="H1265" s="579"/>
      <c r="I1265" s="545"/>
      <c r="J1265" s="544"/>
      <c r="K1265" s="581"/>
      <c r="L1265" s="586"/>
      <c r="M1265" s="587"/>
      <c r="N1265" s="592" t="s">
        <v>16</v>
      </c>
      <c r="O1265" s="603"/>
      <c r="P1265" s="544"/>
      <c r="Q1265" s="581"/>
      <c r="R1265" s="586"/>
      <c r="S1265" s="587"/>
      <c r="T1265" s="592" t="s">
        <v>16</v>
      </c>
      <c r="U1265" s="592"/>
      <c r="V1265" s="544"/>
      <c r="W1265" s="545"/>
      <c r="X1265" s="594"/>
      <c r="Y1265" s="545"/>
      <c r="Z1265" s="544"/>
      <c r="AA1265" s="545"/>
      <c r="AB1265" s="544"/>
      <c r="AC1265" s="545"/>
      <c r="AD1265" s="544"/>
      <c r="AE1265" s="581"/>
      <c r="AF1265" s="586"/>
      <c r="AG1265" s="587"/>
      <c r="AH1265" s="626"/>
      <c r="AI1265" s="627"/>
      <c r="AJ1265" s="544"/>
      <c r="AK1265" s="581"/>
      <c r="AL1265" s="586"/>
      <c r="AM1265" s="587"/>
      <c r="AN1265" s="626"/>
      <c r="AO1265" s="627"/>
      <c r="AP1265" s="544"/>
      <c r="AQ1265" s="581"/>
      <c r="AR1265" s="586"/>
      <c r="AS1265" s="587"/>
      <c r="AT1265" s="626"/>
      <c r="AU1265" s="627"/>
      <c r="AV1265" s="628"/>
      <c r="AW1265" s="629"/>
      <c r="AX1265" s="632"/>
      <c r="AY1265" s="633"/>
      <c r="AZ1265" s="626"/>
      <c r="BA1265" s="627"/>
      <c r="BB1265" s="544"/>
      <c r="BC1265" s="581"/>
      <c r="BD1265" s="586"/>
      <c r="BE1265" s="587"/>
      <c r="BF1265" s="626"/>
      <c r="BG1265" s="627"/>
      <c r="BH1265" s="628"/>
      <c r="BI1265" s="629"/>
      <c r="BJ1265" s="632"/>
      <c r="BK1265" s="633"/>
      <c r="BL1265" s="626"/>
      <c r="BM1265" s="627"/>
      <c r="BN1265" s="678"/>
      <c r="BO1265" s="679"/>
      <c r="BP1265" s="680"/>
      <c r="BQ1265" s="677"/>
      <c r="BR1265" s="663"/>
      <c r="BS1265" s="663"/>
      <c r="BT1265" s="15"/>
      <c r="BU1265" s="15"/>
      <c r="BV1265" s="95"/>
    </row>
    <row r="1266" spans="1:74" ht="21.75" customHeight="1" x14ac:dyDescent="0.25">
      <c r="A1266" s="95"/>
      <c r="B1266" s="570" t="str">
        <f>IF(ROSTER!B$24="","",ROSTER!B$24)</f>
        <v/>
      </c>
      <c r="C1266" s="572" t="str">
        <f>IF(ROSTER!C$24="","",ROSTER!C$24)</f>
        <v/>
      </c>
      <c r="D1266" s="573"/>
      <c r="E1266" s="574"/>
      <c r="F1266" s="576">
        <f>IF(E1266="y",1,IF(E1266="S",1,0))</f>
        <v>0</v>
      </c>
      <c r="G1266" s="582">
        <f>IF(E1266="S",1,0)</f>
        <v>0</v>
      </c>
      <c r="H1266" s="578"/>
      <c r="I1266" s="543"/>
      <c r="J1266" s="542"/>
      <c r="K1266" s="580"/>
      <c r="L1266" s="584"/>
      <c r="M1266" s="585"/>
      <c r="N1266" s="588">
        <f>L1266+J1266</f>
        <v>0</v>
      </c>
      <c r="O1266" s="589"/>
      <c r="P1266" s="542"/>
      <c r="Q1266" s="580"/>
      <c r="R1266" s="584"/>
      <c r="S1266" s="585"/>
      <c r="T1266" s="588">
        <f>R1266-P1266</f>
        <v>0</v>
      </c>
      <c r="U1266" s="588"/>
      <c r="V1266" s="542"/>
      <c r="W1266" s="543"/>
      <c r="X1266" s="593"/>
      <c r="Y1266" s="543"/>
      <c r="Z1266" s="542"/>
      <c r="AA1266" s="543"/>
      <c r="AB1266" s="542"/>
      <c r="AC1266" s="543"/>
      <c r="AD1266" s="542"/>
      <c r="AE1266" s="580"/>
      <c r="AF1266" s="584"/>
      <c r="AG1266" s="585"/>
      <c r="AH1266" s="595">
        <f>IF(AD1266=0,0,(AF1266/AD1266)*100)</f>
        <v>0</v>
      </c>
      <c r="AI1266" s="596"/>
      <c r="AJ1266" s="542"/>
      <c r="AK1266" s="580"/>
      <c r="AL1266" s="584"/>
      <c r="AM1266" s="585"/>
      <c r="AN1266" s="595">
        <f>IF(AJ1266=0,0,(AL1266/AJ1266)*100)</f>
        <v>0</v>
      </c>
      <c r="AO1266" s="596"/>
      <c r="AP1266" s="542"/>
      <c r="AQ1266" s="580"/>
      <c r="AR1266" s="584"/>
      <c r="AS1266" s="585"/>
      <c r="AT1266" s="595">
        <f>IF(AP1266=0,0,(AR1266/AP1266)*100)</f>
        <v>0</v>
      </c>
      <c r="AU1266" s="596"/>
      <c r="AV1266" s="599">
        <f>AD1266+AJ1266+AP1266</f>
        <v>0</v>
      </c>
      <c r="AW1266" s="600"/>
      <c r="AX1266" s="630">
        <f>AF1266+AL1266+AR1266</f>
        <v>0</v>
      </c>
      <c r="AY1266" s="631"/>
      <c r="AZ1266" s="595">
        <f>IF(AV1266=0,0,(AX1266/AV1266)*100)</f>
        <v>0</v>
      </c>
      <c r="BA1266" s="596"/>
      <c r="BB1266" s="542"/>
      <c r="BC1266" s="580"/>
      <c r="BD1266" s="584"/>
      <c r="BE1266" s="585"/>
      <c r="BF1266" s="595">
        <f>IF(BB1266=0,0,(BD1266/BB1266)*100)</f>
        <v>0</v>
      </c>
      <c r="BG1266" s="596"/>
      <c r="BH1266" s="599">
        <f>AV1266+BB1266</f>
        <v>0</v>
      </c>
      <c r="BI1266" s="600"/>
      <c r="BJ1266" s="630">
        <f>AX1266+BD1266</f>
        <v>0</v>
      </c>
      <c r="BK1266" s="631"/>
      <c r="BL1266" s="595">
        <f>IF(BH1266=0,0,(BJ1266/BH1266)*100)</f>
        <v>0</v>
      </c>
      <c r="BM1266" s="596"/>
      <c r="BN1266" s="656">
        <f>(AF1266*2)+(AL1266*2)+(AR1266*3)+BD1266</f>
        <v>0</v>
      </c>
      <c r="BO1266" s="657"/>
      <c r="BP1266" s="658"/>
      <c r="BQ1266" s="676">
        <f t="shared" ref="BQ1266" si="1216">IF(BS1266=0,0,50*BR1266/BS1266)</f>
        <v>0</v>
      </c>
      <c r="BR1266" s="662">
        <f t="shared" ref="BR1266" si="1217">(BN1266*BU$1250)+(N1266*BU$1251)+(Z1266*BU$1252)+(R1266*BU$1253)+(X1266*BU$1254)+(AB1266*BU$1255)+(V1266*BU$1260)</f>
        <v>0</v>
      </c>
      <c r="BS1266" s="662">
        <f t="shared" ref="BS1266" si="1218">((BB1266-BD1266)*BU$1257)+((AV1266-AX1266)*BU$11256)+(H1266*BU$1258)+(P1266*BU$1259)</f>
        <v>0</v>
      </c>
      <c r="BT1266" s="15"/>
      <c r="BU1266" s="15"/>
      <c r="BV1266" s="95"/>
    </row>
    <row r="1267" spans="1:74" ht="21.75" customHeight="1" x14ac:dyDescent="0.25">
      <c r="A1267" s="95"/>
      <c r="B1267" s="571"/>
      <c r="C1267" s="642" t="str">
        <f>IF(ROSTER!D$24="","",ROSTER!D$24)</f>
        <v/>
      </c>
      <c r="D1267" s="643"/>
      <c r="E1267" s="575"/>
      <c r="F1267" s="577"/>
      <c r="G1267" s="583"/>
      <c r="H1267" s="579"/>
      <c r="I1267" s="545"/>
      <c r="J1267" s="544"/>
      <c r="K1267" s="581"/>
      <c r="L1267" s="586"/>
      <c r="M1267" s="587"/>
      <c r="N1267" s="592" t="s">
        <v>16</v>
      </c>
      <c r="O1267" s="603"/>
      <c r="P1267" s="544"/>
      <c r="Q1267" s="581"/>
      <c r="R1267" s="586"/>
      <c r="S1267" s="587"/>
      <c r="T1267" s="592" t="s">
        <v>16</v>
      </c>
      <c r="U1267" s="592"/>
      <c r="V1267" s="544"/>
      <c r="W1267" s="545"/>
      <c r="X1267" s="594"/>
      <c r="Y1267" s="545"/>
      <c r="Z1267" s="544"/>
      <c r="AA1267" s="545"/>
      <c r="AB1267" s="544"/>
      <c r="AC1267" s="545"/>
      <c r="AD1267" s="544"/>
      <c r="AE1267" s="581"/>
      <c r="AF1267" s="586"/>
      <c r="AG1267" s="587"/>
      <c r="AH1267" s="626"/>
      <c r="AI1267" s="627"/>
      <c r="AJ1267" s="544"/>
      <c r="AK1267" s="581"/>
      <c r="AL1267" s="586"/>
      <c r="AM1267" s="587"/>
      <c r="AN1267" s="626"/>
      <c r="AO1267" s="627"/>
      <c r="AP1267" s="544"/>
      <c r="AQ1267" s="581"/>
      <c r="AR1267" s="586"/>
      <c r="AS1267" s="587"/>
      <c r="AT1267" s="626"/>
      <c r="AU1267" s="627"/>
      <c r="AV1267" s="628"/>
      <c r="AW1267" s="629"/>
      <c r="AX1267" s="632"/>
      <c r="AY1267" s="633"/>
      <c r="AZ1267" s="626"/>
      <c r="BA1267" s="627"/>
      <c r="BB1267" s="544"/>
      <c r="BC1267" s="581"/>
      <c r="BD1267" s="586"/>
      <c r="BE1267" s="587"/>
      <c r="BF1267" s="626"/>
      <c r="BG1267" s="627"/>
      <c r="BH1267" s="628"/>
      <c r="BI1267" s="629"/>
      <c r="BJ1267" s="632"/>
      <c r="BK1267" s="633"/>
      <c r="BL1267" s="626"/>
      <c r="BM1267" s="627"/>
      <c r="BN1267" s="678"/>
      <c r="BO1267" s="679"/>
      <c r="BP1267" s="680"/>
      <c r="BQ1267" s="677"/>
      <c r="BR1267" s="663"/>
      <c r="BS1267" s="663"/>
      <c r="BT1267" s="15"/>
      <c r="BU1267" s="15"/>
      <c r="BV1267" s="95"/>
    </row>
    <row r="1268" spans="1:74" ht="21.75" customHeight="1" x14ac:dyDescent="0.25">
      <c r="A1268" s="95"/>
      <c r="B1268" s="570" t="str">
        <f>IF(ROSTER!B$26="","",ROSTER!B$26)</f>
        <v/>
      </c>
      <c r="C1268" s="572" t="str">
        <f>IF(ROSTER!C$26="","",ROSTER!C$26)</f>
        <v/>
      </c>
      <c r="D1268" s="573"/>
      <c r="E1268" s="574"/>
      <c r="F1268" s="576">
        <f>IF(E1268="y",1,IF(E1268="S",1,0))</f>
        <v>0</v>
      </c>
      <c r="G1268" s="582">
        <f>IF(E1268="S",1,0)</f>
        <v>0</v>
      </c>
      <c r="H1268" s="578"/>
      <c r="I1268" s="543"/>
      <c r="J1268" s="542"/>
      <c r="K1268" s="580"/>
      <c r="L1268" s="584"/>
      <c r="M1268" s="585"/>
      <c r="N1268" s="588">
        <f>L1268+J1268</f>
        <v>0</v>
      </c>
      <c r="O1268" s="589"/>
      <c r="P1268" s="542"/>
      <c r="Q1268" s="580"/>
      <c r="R1268" s="584"/>
      <c r="S1268" s="585"/>
      <c r="T1268" s="588">
        <f>R1268-P1268</f>
        <v>0</v>
      </c>
      <c r="U1268" s="588"/>
      <c r="V1268" s="542"/>
      <c r="W1268" s="543"/>
      <c r="X1268" s="593"/>
      <c r="Y1268" s="543"/>
      <c r="Z1268" s="542"/>
      <c r="AA1268" s="543"/>
      <c r="AB1268" s="542"/>
      <c r="AC1268" s="543"/>
      <c r="AD1268" s="542"/>
      <c r="AE1268" s="580"/>
      <c r="AF1268" s="584"/>
      <c r="AG1268" s="585"/>
      <c r="AH1268" s="595">
        <f>IF(AD1268=0,0,(AF1268/AD1268)*100)</f>
        <v>0</v>
      </c>
      <c r="AI1268" s="596"/>
      <c r="AJ1268" s="542"/>
      <c r="AK1268" s="580"/>
      <c r="AL1268" s="584"/>
      <c r="AM1268" s="585"/>
      <c r="AN1268" s="595">
        <f>IF(AJ1268=0,0,(AL1268/AJ1268)*100)</f>
        <v>0</v>
      </c>
      <c r="AO1268" s="596"/>
      <c r="AP1268" s="542"/>
      <c r="AQ1268" s="580"/>
      <c r="AR1268" s="584"/>
      <c r="AS1268" s="585"/>
      <c r="AT1268" s="595">
        <f>IF(AP1268=0,0,(AR1268/AP1268)*100)</f>
        <v>0</v>
      </c>
      <c r="AU1268" s="596"/>
      <c r="AV1268" s="599">
        <f>AD1268+AJ1268+AP1268</f>
        <v>0</v>
      </c>
      <c r="AW1268" s="600"/>
      <c r="AX1268" s="630">
        <f>AF1268+AL1268+AR1268</f>
        <v>0</v>
      </c>
      <c r="AY1268" s="631"/>
      <c r="AZ1268" s="595">
        <f>IF(AV1268=0,0,(AX1268/AV1268)*100)</f>
        <v>0</v>
      </c>
      <c r="BA1268" s="596"/>
      <c r="BB1268" s="542"/>
      <c r="BC1268" s="580"/>
      <c r="BD1268" s="584"/>
      <c r="BE1268" s="585"/>
      <c r="BF1268" s="595">
        <f>IF(BB1268=0,0,(BD1268/BB1268)*100)</f>
        <v>0</v>
      </c>
      <c r="BG1268" s="596"/>
      <c r="BH1268" s="599">
        <f>AV1268+BB1268</f>
        <v>0</v>
      </c>
      <c r="BI1268" s="600"/>
      <c r="BJ1268" s="630">
        <f>AX1268+BD1268</f>
        <v>0</v>
      </c>
      <c r="BK1268" s="631"/>
      <c r="BL1268" s="595">
        <f>IF(BH1268=0,0,(BJ1268/BH1268)*100)</f>
        <v>0</v>
      </c>
      <c r="BM1268" s="596"/>
      <c r="BN1268" s="656">
        <f>(AF1268*2)+(AL1268*2)+(AR1268*3)+BD1268</f>
        <v>0</v>
      </c>
      <c r="BO1268" s="657"/>
      <c r="BP1268" s="658"/>
      <c r="BQ1268" s="676">
        <f t="shared" ref="BQ1268" si="1219">IF(BS1268=0,0,50*BR1268/BS1268)</f>
        <v>0</v>
      </c>
      <c r="BR1268" s="662">
        <f t="shared" ref="BR1268" si="1220">(BN1268*BU$1250)+(N1268*BU$1251)+(Z1268*BU$1252)+(R1268*BU$1253)+(X1268*BU$1254)+(AB1268*BU$1255)+(V1268*BU$1260)</f>
        <v>0</v>
      </c>
      <c r="BS1268" s="662">
        <f t="shared" ref="BS1268" si="1221">((BB1268-BD1268)*BU$1257)+((AV1268-AX1268)*BU$11256)+(H1268*BU$1258)+(P1268*BU$1259)</f>
        <v>0</v>
      </c>
      <c r="BT1268" s="15"/>
      <c r="BU1268" s="15"/>
      <c r="BV1268" s="95"/>
    </row>
    <row r="1269" spans="1:74" ht="21.75" customHeight="1" x14ac:dyDescent="0.25">
      <c r="A1269" s="95"/>
      <c r="B1269" s="571"/>
      <c r="C1269" s="642" t="str">
        <f>IF(ROSTER!D$26="","",ROSTER!D$26)</f>
        <v/>
      </c>
      <c r="D1269" s="643"/>
      <c r="E1269" s="575"/>
      <c r="F1269" s="577"/>
      <c r="G1269" s="583"/>
      <c r="H1269" s="579"/>
      <c r="I1269" s="545"/>
      <c r="J1269" s="544"/>
      <c r="K1269" s="581"/>
      <c r="L1269" s="586"/>
      <c r="M1269" s="587"/>
      <c r="N1269" s="592" t="s">
        <v>16</v>
      </c>
      <c r="O1269" s="603"/>
      <c r="P1269" s="544"/>
      <c r="Q1269" s="581"/>
      <c r="R1269" s="586"/>
      <c r="S1269" s="587"/>
      <c r="T1269" s="592" t="s">
        <v>16</v>
      </c>
      <c r="U1269" s="592"/>
      <c r="V1269" s="544"/>
      <c r="W1269" s="545"/>
      <c r="X1269" s="594"/>
      <c r="Y1269" s="545"/>
      <c r="Z1269" s="544"/>
      <c r="AA1269" s="545"/>
      <c r="AB1269" s="544"/>
      <c r="AC1269" s="545"/>
      <c r="AD1269" s="544"/>
      <c r="AE1269" s="581"/>
      <c r="AF1269" s="586"/>
      <c r="AG1269" s="587"/>
      <c r="AH1269" s="626"/>
      <c r="AI1269" s="627"/>
      <c r="AJ1269" s="544"/>
      <c r="AK1269" s="581"/>
      <c r="AL1269" s="586"/>
      <c r="AM1269" s="587"/>
      <c r="AN1269" s="626"/>
      <c r="AO1269" s="627"/>
      <c r="AP1269" s="544"/>
      <c r="AQ1269" s="581"/>
      <c r="AR1269" s="586"/>
      <c r="AS1269" s="587"/>
      <c r="AT1269" s="626"/>
      <c r="AU1269" s="627"/>
      <c r="AV1269" s="628"/>
      <c r="AW1269" s="629"/>
      <c r="AX1269" s="632"/>
      <c r="AY1269" s="633"/>
      <c r="AZ1269" s="626"/>
      <c r="BA1269" s="627"/>
      <c r="BB1269" s="544"/>
      <c r="BC1269" s="581"/>
      <c r="BD1269" s="586"/>
      <c r="BE1269" s="587"/>
      <c r="BF1269" s="626"/>
      <c r="BG1269" s="627"/>
      <c r="BH1269" s="628"/>
      <c r="BI1269" s="629"/>
      <c r="BJ1269" s="632"/>
      <c r="BK1269" s="633"/>
      <c r="BL1269" s="626"/>
      <c r="BM1269" s="627"/>
      <c r="BN1269" s="678"/>
      <c r="BO1269" s="679"/>
      <c r="BP1269" s="680"/>
      <c r="BQ1269" s="677"/>
      <c r="BR1269" s="663"/>
      <c r="BS1269" s="663"/>
      <c r="BT1269" s="15"/>
      <c r="BU1269" s="15"/>
      <c r="BV1269" s="95"/>
    </row>
    <row r="1270" spans="1:74" ht="21.75" customHeight="1" x14ac:dyDescent="0.25">
      <c r="A1270" s="95"/>
      <c r="B1270" s="570" t="str">
        <f>IF(ROSTER!B$28="","",ROSTER!B$28)</f>
        <v/>
      </c>
      <c r="C1270" s="572" t="str">
        <f>IF(ROSTER!C$28="","",ROSTER!C$28)</f>
        <v/>
      </c>
      <c r="D1270" s="573"/>
      <c r="E1270" s="574"/>
      <c r="F1270" s="576">
        <f>IF(E1270="y",1,IF(E1270="S",1,0))</f>
        <v>0</v>
      </c>
      <c r="G1270" s="582">
        <f>IF(E1270="S",1,0)</f>
        <v>0</v>
      </c>
      <c r="H1270" s="578"/>
      <c r="I1270" s="543"/>
      <c r="J1270" s="542"/>
      <c r="K1270" s="580"/>
      <c r="L1270" s="584"/>
      <c r="M1270" s="585"/>
      <c r="N1270" s="588">
        <f>L1270+J1270</f>
        <v>0</v>
      </c>
      <c r="O1270" s="589"/>
      <c r="P1270" s="542"/>
      <c r="Q1270" s="580"/>
      <c r="R1270" s="584"/>
      <c r="S1270" s="585"/>
      <c r="T1270" s="588">
        <f>R1270-P1270</f>
        <v>0</v>
      </c>
      <c r="U1270" s="588"/>
      <c r="V1270" s="542"/>
      <c r="W1270" s="543"/>
      <c r="X1270" s="593"/>
      <c r="Y1270" s="543"/>
      <c r="Z1270" s="542"/>
      <c r="AA1270" s="543"/>
      <c r="AB1270" s="542"/>
      <c r="AC1270" s="543"/>
      <c r="AD1270" s="542"/>
      <c r="AE1270" s="580"/>
      <c r="AF1270" s="584"/>
      <c r="AG1270" s="585"/>
      <c r="AH1270" s="595">
        <f>IF(AD1270=0,0,(AF1270/AD1270)*100)</f>
        <v>0</v>
      </c>
      <c r="AI1270" s="596"/>
      <c r="AJ1270" s="542"/>
      <c r="AK1270" s="580"/>
      <c r="AL1270" s="584"/>
      <c r="AM1270" s="585"/>
      <c r="AN1270" s="595">
        <f>IF(AJ1270=0,0,(AL1270/AJ1270)*100)</f>
        <v>0</v>
      </c>
      <c r="AO1270" s="596"/>
      <c r="AP1270" s="542"/>
      <c r="AQ1270" s="580"/>
      <c r="AR1270" s="584"/>
      <c r="AS1270" s="585"/>
      <c r="AT1270" s="595">
        <f>IF(AP1270=0,0,(AR1270/AP1270)*100)</f>
        <v>0</v>
      </c>
      <c r="AU1270" s="596"/>
      <c r="AV1270" s="599">
        <f>AD1270+AJ1270+AP1270</f>
        <v>0</v>
      </c>
      <c r="AW1270" s="600"/>
      <c r="AX1270" s="630">
        <f>AF1270+AL1270+AR1270</f>
        <v>0</v>
      </c>
      <c r="AY1270" s="631"/>
      <c r="AZ1270" s="595">
        <f>IF(AV1270=0,0,(AX1270/AV1270)*100)</f>
        <v>0</v>
      </c>
      <c r="BA1270" s="596"/>
      <c r="BB1270" s="542"/>
      <c r="BC1270" s="580"/>
      <c r="BD1270" s="584"/>
      <c r="BE1270" s="585"/>
      <c r="BF1270" s="595">
        <f>IF(BB1270=0,0,(BD1270/BB1270)*100)</f>
        <v>0</v>
      </c>
      <c r="BG1270" s="596"/>
      <c r="BH1270" s="599">
        <f>AV1270+BB1270</f>
        <v>0</v>
      </c>
      <c r="BI1270" s="600"/>
      <c r="BJ1270" s="630">
        <f>AX1270+BD1270</f>
        <v>0</v>
      </c>
      <c r="BK1270" s="631"/>
      <c r="BL1270" s="595">
        <f>IF(BH1270=0,0,(BJ1270/BH1270)*100)</f>
        <v>0</v>
      </c>
      <c r="BM1270" s="596"/>
      <c r="BN1270" s="656">
        <f>(AF1270*2)+(AL1270*2)+(AR1270*3)+BD1270</f>
        <v>0</v>
      </c>
      <c r="BO1270" s="657"/>
      <c r="BP1270" s="658"/>
      <c r="BQ1270" s="676">
        <f t="shared" ref="BQ1270" si="1222">IF(BS1270=0,0,50*BR1270/BS1270)</f>
        <v>0</v>
      </c>
      <c r="BR1270" s="662">
        <f t="shared" ref="BR1270" si="1223">(BN1270*BU$1250)+(N1270*BU$1251)+(Z1270*BU$1252)+(R1270*BU$1253)+(X1270*BU$1254)+(AB1270*BU$1255)+(V1270*BU$1260)</f>
        <v>0</v>
      </c>
      <c r="BS1270" s="662">
        <f t="shared" ref="BS1270" si="1224">((BB1270-BD1270)*BU$1257)+((AV1270-AX1270)*BU$11256)+(H1270*BU$1258)+(P1270*BU$1259)</f>
        <v>0</v>
      </c>
      <c r="BT1270" s="15"/>
      <c r="BU1270" s="15"/>
      <c r="BV1270" s="95"/>
    </row>
    <row r="1271" spans="1:74" ht="21.75" customHeight="1" x14ac:dyDescent="0.25">
      <c r="A1271" s="95"/>
      <c r="B1271" s="571"/>
      <c r="C1271" s="642" t="str">
        <f>IF(ROSTER!D$28="","",ROSTER!D$28)</f>
        <v/>
      </c>
      <c r="D1271" s="643"/>
      <c r="E1271" s="575"/>
      <c r="F1271" s="577"/>
      <c r="G1271" s="583"/>
      <c r="H1271" s="579"/>
      <c r="I1271" s="545"/>
      <c r="J1271" s="544"/>
      <c r="K1271" s="581"/>
      <c r="L1271" s="586"/>
      <c r="M1271" s="587"/>
      <c r="N1271" s="592" t="s">
        <v>16</v>
      </c>
      <c r="O1271" s="603"/>
      <c r="P1271" s="544"/>
      <c r="Q1271" s="581"/>
      <c r="R1271" s="586"/>
      <c r="S1271" s="587"/>
      <c r="T1271" s="592" t="s">
        <v>16</v>
      </c>
      <c r="U1271" s="592"/>
      <c r="V1271" s="544"/>
      <c r="W1271" s="545"/>
      <c r="X1271" s="594"/>
      <c r="Y1271" s="545"/>
      <c r="Z1271" s="544"/>
      <c r="AA1271" s="545"/>
      <c r="AB1271" s="544"/>
      <c r="AC1271" s="545"/>
      <c r="AD1271" s="544"/>
      <c r="AE1271" s="581"/>
      <c r="AF1271" s="586"/>
      <c r="AG1271" s="587"/>
      <c r="AH1271" s="626"/>
      <c r="AI1271" s="627"/>
      <c r="AJ1271" s="544"/>
      <c r="AK1271" s="581"/>
      <c r="AL1271" s="586"/>
      <c r="AM1271" s="587"/>
      <c r="AN1271" s="626"/>
      <c r="AO1271" s="627"/>
      <c r="AP1271" s="544"/>
      <c r="AQ1271" s="581"/>
      <c r="AR1271" s="586"/>
      <c r="AS1271" s="587"/>
      <c r="AT1271" s="626"/>
      <c r="AU1271" s="627"/>
      <c r="AV1271" s="628"/>
      <c r="AW1271" s="629"/>
      <c r="AX1271" s="632"/>
      <c r="AY1271" s="633"/>
      <c r="AZ1271" s="626"/>
      <c r="BA1271" s="627"/>
      <c r="BB1271" s="544"/>
      <c r="BC1271" s="581"/>
      <c r="BD1271" s="586"/>
      <c r="BE1271" s="587"/>
      <c r="BF1271" s="626"/>
      <c r="BG1271" s="627"/>
      <c r="BH1271" s="628"/>
      <c r="BI1271" s="629"/>
      <c r="BJ1271" s="632"/>
      <c r="BK1271" s="633"/>
      <c r="BL1271" s="626"/>
      <c r="BM1271" s="627"/>
      <c r="BN1271" s="678"/>
      <c r="BO1271" s="679"/>
      <c r="BP1271" s="680"/>
      <c r="BQ1271" s="677"/>
      <c r="BR1271" s="663"/>
      <c r="BS1271" s="663"/>
      <c r="BT1271" s="15"/>
      <c r="BU1271" s="15"/>
      <c r="BV1271" s="95"/>
    </row>
    <row r="1272" spans="1:74" ht="21.75" customHeight="1" x14ac:dyDescent="0.25">
      <c r="A1272" s="95"/>
      <c r="B1272" s="570" t="str">
        <f>IF(ROSTER!B$30="","",ROSTER!B$30)</f>
        <v/>
      </c>
      <c r="C1272" s="572" t="str">
        <f>IF(ROSTER!C$30="","",ROSTER!C$30)</f>
        <v/>
      </c>
      <c r="D1272" s="573"/>
      <c r="E1272" s="574"/>
      <c r="F1272" s="576">
        <f>IF(E1272="y",1,IF(E1272="S",1,0))</f>
        <v>0</v>
      </c>
      <c r="G1272" s="582">
        <f>IF(E1272="S",1,0)</f>
        <v>0</v>
      </c>
      <c r="H1272" s="578"/>
      <c r="I1272" s="543"/>
      <c r="J1272" s="542"/>
      <c r="K1272" s="580"/>
      <c r="L1272" s="584"/>
      <c r="M1272" s="585"/>
      <c r="N1272" s="588">
        <f>L1272+J1272</f>
        <v>0</v>
      </c>
      <c r="O1272" s="589"/>
      <c r="P1272" s="542"/>
      <c r="Q1272" s="580"/>
      <c r="R1272" s="584"/>
      <c r="S1272" s="585"/>
      <c r="T1272" s="588">
        <f>R1272-P1272</f>
        <v>0</v>
      </c>
      <c r="U1272" s="588"/>
      <c r="V1272" s="542"/>
      <c r="W1272" s="543"/>
      <c r="X1272" s="593"/>
      <c r="Y1272" s="543"/>
      <c r="Z1272" s="542"/>
      <c r="AA1272" s="543"/>
      <c r="AB1272" s="542"/>
      <c r="AC1272" s="543"/>
      <c r="AD1272" s="542"/>
      <c r="AE1272" s="580"/>
      <c r="AF1272" s="584"/>
      <c r="AG1272" s="585"/>
      <c r="AH1272" s="595">
        <f>IF(AD1272=0,0,(AF1272/AD1272)*100)</f>
        <v>0</v>
      </c>
      <c r="AI1272" s="596"/>
      <c r="AJ1272" s="542"/>
      <c r="AK1272" s="580"/>
      <c r="AL1272" s="584"/>
      <c r="AM1272" s="585"/>
      <c r="AN1272" s="595">
        <f>IF(AJ1272=0,0,(AL1272/AJ1272)*100)</f>
        <v>0</v>
      </c>
      <c r="AO1272" s="596"/>
      <c r="AP1272" s="542"/>
      <c r="AQ1272" s="580"/>
      <c r="AR1272" s="584"/>
      <c r="AS1272" s="585"/>
      <c r="AT1272" s="595">
        <f>IF(AP1272=0,0,(AR1272/AP1272)*100)</f>
        <v>0</v>
      </c>
      <c r="AU1272" s="596"/>
      <c r="AV1272" s="599">
        <f>AD1272+AJ1272+AP1272</f>
        <v>0</v>
      </c>
      <c r="AW1272" s="600"/>
      <c r="AX1272" s="630">
        <f>AF1272+AL1272+AR1272</f>
        <v>0</v>
      </c>
      <c r="AY1272" s="631"/>
      <c r="AZ1272" s="595">
        <f>IF(AV1272=0,0,(AX1272/AV1272)*100)</f>
        <v>0</v>
      </c>
      <c r="BA1272" s="596"/>
      <c r="BB1272" s="542"/>
      <c r="BC1272" s="580"/>
      <c r="BD1272" s="584"/>
      <c r="BE1272" s="585"/>
      <c r="BF1272" s="595">
        <f>IF(BB1272=0,0,(BD1272/BB1272)*100)</f>
        <v>0</v>
      </c>
      <c r="BG1272" s="596"/>
      <c r="BH1272" s="599">
        <f>AV1272+BB1272</f>
        <v>0</v>
      </c>
      <c r="BI1272" s="600"/>
      <c r="BJ1272" s="630">
        <f>AX1272+BD1272</f>
        <v>0</v>
      </c>
      <c r="BK1272" s="631"/>
      <c r="BL1272" s="595">
        <f>IF(BH1272=0,0,(BJ1272/BH1272)*100)</f>
        <v>0</v>
      </c>
      <c r="BM1272" s="596"/>
      <c r="BN1272" s="656">
        <f>(AF1272*2)+(AL1272*2)+(AR1272*3)+BD1272</f>
        <v>0</v>
      </c>
      <c r="BO1272" s="657"/>
      <c r="BP1272" s="658"/>
      <c r="BQ1272" s="676">
        <f t="shared" ref="BQ1272" si="1225">IF(BS1272=0,0,50*BR1272/BS1272)</f>
        <v>0</v>
      </c>
      <c r="BR1272" s="662">
        <f t="shared" ref="BR1272" si="1226">(BN1272*BU$1250)+(N1272*BU$1251)+(Z1272*BU$1252)+(R1272*BU$1253)+(X1272*BU$1254)+(AB1272*BU$1255)+(V1272*BU$1260)</f>
        <v>0</v>
      </c>
      <c r="BS1272" s="662">
        <f t="shared" ref="BS1272" si="1227">((BB1272-BD1272)*BU$1257)+((AV1272-AX1272)*BU$11256)+(H1272*BU$1258)+(P1272*BU$1259)</f>
        <v>0</v>
      </c>
      <c r="BT1272" s="15"/>
      <c r="BU1272" s="15"/>
      <c r="BV1272" s="95"/>
    </row>
    <row r="1273" spans="1:74" ht="21.75" customHeight="1" x14ac:dyDescent="0.25">
      <c r="A1273" s="95"/>
      <c r="B1273" s="571"/>
      <c r="C1273" s="642" t="str">
        <f>IF(ROSTER!D$30="","",ROSTER!D$30)</f>
        <v/>
      </c>
      <c r="D1273" s="643"/>
      <c r="E1273" s="575"/>
      <c r="F1273" s="577"/>
      <c r="G1273" s="583"/>
      <c r="H1273" s="579"/>
      <c r="I1273" s="545"/>
      <c r="J1273" s="544"/>
      <c r="K1273" s="581"/>
      <c r="L1273" s="586"/>
      <c r="M1273" s="587"/>
      <c r="N1273" s="592" t="s">
        <v>16</v>
      </c>
      <c r="O1273" s="603"/>
      <c r="P1273" s="544"/>
      <c r="Q1273" s="581"/>
      <c r="R1273" s="586"/>
      <c r="S1273" s="587"/>
      <c r="T1273" s="592" t="s">
        <v>16</v>
      </c>
      <c r="U1273" s="592"/>
      <c r="V1273" s="544"/>
      <c r="W1273" s="545"/>
      <c r="X1273" s="594"/>
      <c r="Y1273" s="545"/>
      <c r="Z1273" s="544"/>
      <c r="AA1273" s="545"/>
      <c r="AB1273" s="544"/>
      <c r="AC1273" s="545"/>
      <c r="AD1273" s="544"/>
      <c r="AE1273" s="581"/>
      <c r="AF1273" s="586"/>
      <c r="AG1273" s="587"/>
      <c r="AH1273" s="626"/>
      <c r="AI1273" s="627"/>
      <c r="AJ1273" s="544"/>
      <c r="AK1273" s="581"/>
      <c r="AL1273" s="586"/>
      <c r="AM1273" s="587"/>
      <c r="AN1273" s="626"/>
      <c r="AO1273" s="627"/>
      <c r="AP1273" s="544"/>
      <c r="AQ1273" s="581"/>
      <c r="AR1273" s="586"/>
      <c r="AS1273" s="587"/>
      <c r="AT1273" s="626"/>
      <c r="AU1273" s="627"/>
      <c r="AV1273" s="628"/>
      <c r="AW1273" s="629"/>
      <c r="AX1273" s="632"/>
      <c r="AY1273" s="633"/>
      <c r="AZ1273" s="626"/>
      <c r="BA1273" s="627"/>
      <c r="BB1273" s="544"/>
      <c r="BC1273" s="581"/>
      <c r="BD1273" s="586"/>
      <c r="BE1273" s="587"/>
      <c r="BF1273" s="626"/>
      <c r="BG1273" s="627"/>
      <c r="BH1273" s="628"/>
      <c r="BI1273" s="629"/>
      <c r="BJ1273" s="632"/>
      <c r="BK1273" s="633"/>
      <c r="BL1273" s="626"/>
      <c r="BM1273" s="627"/>
      <c r="BN1273" s="678"/>
      <c r="BO1273" s="679"/>
      <c r="BP1273" s="680"/>
      <c r="BQ1273" s="677"/>
      <c r="BR1273" s="663"/>
      <c r="BS1273" s="663"/>
      <c r="BT1273" s="15"/>
      <c r="BU1273" s="15"/>
      <c r="BV1273" s="95"/>
    </row>
    <row r="1274" spans="1:74" ht="21.75" customHeight="1" x14ac:dyDescent="0.25">
      <c r="A1274" s="95"/>
      <c r="B1274" s="570" t="str">
        <f>IF(ROSTER!B$32="","",ROSTER!B$32)</f>
        <v/>
      </c>
      <c r="C1274" s="572" t="str">
        <f>IF(ROSTER!C$32="","",ROSTER!C$32)</f>
        <v/>
      </c>
      <c r="D1274" s="573"/>
      <c r="E1274" s="574"/>
      <c r="F1274" s="576">
        <f>IF(E1274="y",1,IF(E1274="S",1,0))</f>
        <v>0</v>
      </c>
      <c r="G1274" s="582">
        <f>IF(E1274="S",1,0)</f>
        <v>0</v>
      </c>
      <c r="H1274" s="578"/>
      <c r="I1274" s="543"/>
      <c r="J1274" s="542"/>
      <c r="K1274" s="580"/>
      <c r="L1274" s="584"/>
      <c r="M1274" s="585"/>
      <c r="N1274" s="588">
        <f>L1274+J1274</f>
        <v>0</v>
      </c>
      <c r="O1274" s="589"/>
      <c r="P1274" s="542"/>
      <c r="Q1274" s="580"/>
      <c r="R1274" s="584"/>
      <c r="S1274" s="585"/>
      <c r="T1274" s="588">
        <f>R1274-P1274</f>
        <v>0</v>
      </c>
      <c r="U1274" s="588"/>
      <c r="V1274" s="542"/>
      <c r="W1274" s="543"/>
      <c r="X1274" s="593"/>
      <c r="Y1274" s="543"/>
      <c r="Z1274" s="542"/>
      <c r="AA1274" s="543"/>
      <c r="AB1274" s="542"/>
      <c r="AC1274" s="543"/>
      <c r="AD1274" s="542"/>
      <c r="AE1274" s="580"/>
      <c r="AF1274" s="584"/>
      <c r="AG1274" s="585"/>
      <c r="AH1274" s="595">
        <f>IF(AD1274=0,0,(AF1274/AD1274)*100)</f>
        <v>0</v>
      </c>
      <c r="AI1274" s="596"/>
      <c r="AJ1274" s="542"/>
      <c r="AK1274" s="580"/>
      <c r="AL1274" s="584"/>
      <c r="AM1274" s="585"/>
      <c r="AN1274" s="595">
        <f>IF(AJ1274=0,0,(AL1274/AJ1274)*100)</f>
        <v>0</v>
      </c>
      <c r="AO1274" s="596"/>
      <c r="AP1274" s="542"/>
      <c r="AQ1274" s="580"/>
      <c r="AR1274" s="584"/>
      <c r="AS1274" s="585"/>
      <c r="AT1274" s="595">
        <f>IF(AP1274=0,0,(AR1274/AP1274)*100)</f>
        <v>0</v>
      </c>
      <c r="AU1274" s="596"/>
      <c r="AV1274" s="599">
        <f>AD1274+AJ1274+AP1274</f>
        <v>0</v>
      </c>
      <c r="AW1274" s="600"/>
      <c r="AX1274" s="630">
        <f>AF1274+AL1274+AR1274</f>
        <v>0</v>
      </c>
      <c r="AY1274" s="631"/>
      <c r="AZ1274" s="595">
        <f>IF(AV1274=0,0,(AX1274/AV1274)*100)</f>
        <v>0</v>
      </c>
      <c r="BA1274" s="596"/>
      <c r="BB1274" s="542"/>
      <c r="BC1274" s="580"/>
      <c r="BD1274" s="584"/>
      <c r="BE1274" s="585"/>
      <c r="BF1274" s="595">
        <f>IF(BB1274=0,0,(BD1274/BB1274)*100)</f>
        <v>0</v>
      </c>
      <c r="BG1274" s="596"/>
      <c r="BH1274" s="599">
        <f>AV1274+BB1274</f>
        <v>0</v>
      </c>
      <c r="BI1274" s="600"/>
      <c r="BJ1274" s="630">
        <f>AX1274+BD1274</f>
        <v>0</v>
      </c>
      <c r="BK1274" s="631"/>
      <c r="BL1274" s="595">
        <f>IF(BH1274=0,0,(BJ1274/BH1274)*100)</f>
        <v>0</v>
      </c>
      <c r="BM1274" s="596"/>
      <c r="BN1274" s="656">
        <f>(AF1274*2)+(AL1274*2)+(AR1274*3)+BD1274</f>
        <v>0</v>
      </c>
      <c r="BO1274" s="657"/>
      <c r="BP1274" s="658"/>
      <c r="BQ1274" s="676">
        <f t="shared" ref="BQ1274" si="1228">IF(BS1274=0,0,50*BR1274/BS1274)</f>
        <v>0</v>
      </c>
      <c r="BR1274" s="662">
        <f t="shared" ref="BR1274" si="1229">(BN1274*BU$1250)+(N1274*BU$1251)+(Z1274*BU$1252)+(R1274*BU$1253)+(X1274*BU$1254)+(AB1274*BU$1255)+(V1274*BU$1260)</f>
        <v>0</v>
      </c>
      <c r="BS1274" s="662">
        <f t="shared" ref="BS1274" si="1230">((BB1274-BD1274)*BU$1257)+((AV1274-AX1274)*BU$11256)+(H1274*BU$1258)+(P1274*BU$1259)</f>
        <v>0</v>
      </c>
      <c r="BT1274" s="15"/>
      <c r="BU1274" s="15"/>
      <c r="BV1274" s="95"/>
    </row>
    <row r="1275" spans="1:74" ht="21.75" customHeight="1" x14ac:dyDescent="0.25">
      <c r="A1275" s="95"/>
      <c r="B1275" s="571"/>
      <c r="C1275" s="642" t="str">
        <f>IF(ROSTER!D$32="","",ROSTER!D$32)</f>
        <v/>
      </c>
      <c r="D1275" s="643"/>
      <c r="E1275" s="575"/>
      <c r="F1275" s="577"/>
      <c r="G1275" s="583"/>
      <c r="H1275" s="579"/>
      <c r="I1275" s="545"/>
      <c r="J1275" s="544"/>
      <c r="K1275" s="581"/>
      <c r="L1275" s="586"/>
      <c r="M1275" s="587"/>
      <c r="N1275" s="592" t="s">
        <v>16</v>
      </c>
      <c r="O1275" s="603"/>
      <c r="P1275" s="544"/>
      <c r="Q1275" s="581"/>
      <c r="R1275" s="586"/>
      <c r="S1275" s="587"/>
      <c r="T1275" s="592" t="s">
        <v>16</v>
      </c>
      <c r="U1275" s="592"/>
      <c r="V1275" s="544"/>
      <c r="W1275" s="545"/>
      <c r="X1275" s="594"/>
      <c r="Y1275" s="545"/>
      <c r="Z1275" s="544"/>
      <c r="AA1275" s="545"/>
      <c r="AB1275" s="544"/>
      <c r="AC1275" s="545"/>
      <c r="AD1275" s="544"/>
      <c r="AE1275" s="581"/>
      <c r="AF1275" s="586"/>
      <c r="AG1275" s="587"/>
      <c r="AH1275" s="626"/>
      <c r="AI1275" s="627"/>
      <c r="AJ1275" s="544"/>
      <c r="AK1275" s="581"/>
      <c r="AL1275" s="586"/>
      <c r="AM1275" s="587"/>
      <c r="AN1275" s="626"/>
      <c r="AO1275" s="627"/>
      <c r="AP1275" s="544"/>
      <c r="AQ1275" s="581"/>
      <c r="AR1275" s="586"/>
      <c r="AS1275" s="587"/>
      <c r="AT1275" s="626"/>
      <c r="AU1275" s="627"/>
      <c r="AV1275" s="628"/>
      <c r="AW1275" s="629"/>
      <c r="AX1275" s="632"/>
      <c r="AY1275" s="633"/>
      <c r="AZ1275" s="626"/>
      <c r="BA1275" s="627"/>
      <c r="BB1275" s="544"/>
      <c r="BC1275" s="581"/>
      <c r="BD1275" s="586"/>
      <c r="BE1275" s="587"/>
      <c r="BF1275" s="626"/>
      <c r="BG1275" s="627"/>
      <c r="BH1275" s="628"/>
      <c r="BI1275" s="629"/>
      <c r="BJ1275" s="632"/>
      <c r="BK1275" s="633"/>
      <c r="BL1275" s="626"/>
      <c r="BM1275" s="627"/>
      <c r="BN1275" s="678"/>
      <c r="BO1275" s="679"/>
      <c r="BP1275" s="680"/>
      <c r="BQ1275" s="677"/>
      <c r="BR1275" s="663"/>
      <c r="BS1275" s="663"/>
      <c r="BT1275" s="15"/>
      <c r="BU1275" s="15"/>
      <c r="BV1275" s="95"/>
    </row>
    <row r="1276" spans="1:74" ht="21.75" customHeight="1" x14ac:dyDescent="0.25">
      <c r="A1276" s="95"/>
      <c r="B1276" s="570" t="str">
        <f>IF(ROSTER!B$34="","",ROSTER!B$34)</f>
        <v/>
      </c>
      <c r="C1276" s="572" t="str">
        <f>IF(ROSTER!C$34="","",ROSTER!C$34)</f>
        <v/>
      </c>
      <c r="D1276" s="573"/>
      <c r="E1276" s="574"/>
      <c r="F1276" s="576">
        <f>IF(E1276="y",1,IF(E1276="S",1,0))</f>
        <v>0</v>
      </c>
      <c r="G1276" s="582">
        <f>IF(E1276="S",1,0)</f>
        <v>0</v>
      </c>
      <c r="H1276" s="578"/>
      <c r="I1276" s="543"/>
      <c r="J1276" s="542"/>
      <c r="K1276" s="580"/>
      <c r="L1276" s="584"/>
      <c r="M1276" s="585"/>
      <c r="N1276" s="588">
        <f>L1276+J1276</f>
        <v>0</v>
      </c>
      <c r="O1276" s="589"/>
      <c r="P1276" s="542"/>
      <c r="Q1276" s="580"/>
      <c r="R1276" s="584"/>
      <c r="S1276" s="585"/>
      <c r="T1276" s="588">
        <f>R1276-P1276</f>
        <v>0</v>
      </c>
      <c r="U1276" s="588"/>
      <c r="V1276" s="542"/>
      <c r="W1276" s="543"/>
      <c r="X1276" s="593"/>
      <c r="Y1276" s="543"/>
      <c r="Z1276" s="542"/>
      <c r="AA1276" s="543"/>
      <c r="AB1276" s="542"/>
      <c r="AC1276" s="543"/>
      <c r="AD1276" s="542"/>
      <c r="AE1276" s="580"/>
      <c r="AF1276" s="584"/>
      <c r="AG1276" s="585"/>
      <c r="AH1276" s="595">
        <f>IF(AD1276=0,0,(AF1276/AD1276)*100)</f>
        <v>0</v>
      </c>
      <c r="AI1276" s="596"/>
      <c r="AJ1276" s="542"/>
      <c r="AK1276" s="580"/>
      <c r="AL1276" s="584"/>
      <c r="AM1276" s="585"/>
      <c r="AN1276" s="595">
        <f>IF(AJ1276=0,0,(AL1276/AJ1276)*100)</f>
        <v>0</v>
      </c>
      <c r="AO1276" s="596"/>
      <c r="AP1276" s="542"/>
      <c r="AQ1276" s="580"/>
      <c r="AR1276" s="584"/>
      <c r="AS1276" s="585"/>
      <c r="AT1276" s="595">
        <f>IF(AP1276=0,0,(AR1276/AP1276)*100)</f>
        <v>0</v>
      </c>
      <c r="AU1276" s="596"/>
      <c r="AV1276" s="599">
        <f>AD1276+AJ1276+AP1276</f>
        <v>0</v>
      </c>
      <c r="AW1276" s="600"/>
      <c r="AX1276" s="630">
        <f>AF1276+AL1276+AR1276</f>
        <v>0</v>
      </c>
      <c r="AY1276" s="631"/>
      <c r="AZ1276" s="595">
        <f>IF(AV1276=0,0,(AX1276/AV1276)*100)</f>
        <v>0</v>
      </c>
      <c r="BA1276" s="596"/>
      <c r="BB1276" s="542"/>
      <c r="BC1276" s="580"/>
      <c r="BD1276" s="584"/>
      <c r="BE1276" s="585"/>
      <c r="BF1276" s="595">
        <f>IF(BB1276=0,0,(BD1276/BB1276)*100)</f>
        <v>0</v>
      </c>
      <c r="BG1276" s="596"/>
      <c r="BH1276" s="599">
        <f>AV1276+BB1276</f>
        <v>0</v>
      </c>
      <c r="BI1276" s="600"/>
      <c r="BJ1276" s="630">
        <f>AX1276+BD1276</f>
        <v>0</v>
      </c>
      <c r="BK1276" s="631"/>
      <c r="BL1276" s="595">
        <f>IF(BH1276=0,0,(BJ1276/BH1276)*100)</f>
        <v>0</v>
      </c>
      <c r="BM1276" s="596"/>
      <c r="BN1276" s="656">
        <f>(AF1276*2)+(AL1276*2)+(AR1276*3)+BD1276</f>
        <v>0</v>
      </c>
      <c r="BO1276" s="657"/>
      <c r="BP1276" s="658"/>
      <c r="BQ1276" s="676">
        <f t="shared" ref="BQ1276" si="1231">IF(BS1276=0,0,50*BR1276/BS1276)</f>
        <v>0</v>
      </c>
      <c r="BR1276" s="662">
        <f t="shared" ref="BR1276" si="1232">(BN1276*BU$1250)+(N1276*BU$1251)+(Z1276*BU$1252)+(R1276*BU$1253)+(X1276*BU$1254)+(AB1276*BU$1255)+(V1276*BU$1260)</f>
        <v>0</v>
      </c>
      <c r="BS1276" s="662">
        <f t="shared" ref="BS1276" si="1233">((BB1276-BD1276)*BU$1257)+((AV1276-AX1276)*BU$11256)+(H1276*BU$1258)+(P1276*BU$1259)</f>
        <v>0</v>
      </c>
      <c r="BT1276" s="15"/>
      <c r="BU1276" s="15"/>
      <c r="BV1276" s="95"/>
    </row>
    <row r="1277" spans="1:74" ht="21.75" customHeight="1" x14ac:dyDescent="0.25">
      <c r="A1277" s="95"/>
      <c r="B1277" s="571"/>
      <c r="C1277" s="642" t="str">
        <f>IF(ROSTER!D$34="","",ROSTER!D$34)</f>
        <v/>
      </c>
      <c r="D1277" s="643"/>
      <c r="E1277" s="575"/>
      <c r="F1277" s="577"/>
      <c r="G1277" s="583"/>
      <c r="H1277" s="579"/>
      <c r="I1277" s="545"/>
      <c r="J1277" s="544"/>
      <c r="K1277" s="581"/>
      <c r="L1277" s="586"/>
      <c r="M1277" s="587"/>
      <c r="N1277" s="592" t="s">
        <v>16</v>
      </c>
      <c r="O1277" s="603"/>
      <c r="P1277" s="544"/>
      <c r="Q1277" s="581"/>
      <c r="R1277" s="586"/>
      <c r="S1277" s="587"/>
      <c r="T1277" s="592" t="s">
        <v>16</v>
      </c>
      <c r="U1277" s="592"/>
      <c r="V1277" s="544"/>
      <c r="W1277" s="545"/>
      <c r="X1277" s="594"/>
      <c r="Y1277" s="545"/>
      <c r="Z1277" s="544"/>
      <c r="AA1277" s="545"/>
      <c r="AB1277" s="544"/>
      <c r="AC1277" s="545"/>
      <c r="AD1277" s="544"/>
      <c r="AE1277" s="581"/>
      <c r="AF1277" s="586"/>
      <c r="AG1277" s="587"/>
      <c r="AH1277" s="626"/>
      <c r="AI1277" s="627"/>
      <c r="AJ1277" s="544"/>
      <c r="AK1277" s="581"/>
      <c r="AL1277" s="586"/>
      <c r="AM1277" s="587"/>
      <c r="AN1277" s="626"/>
      <c r="AO1277" s="627"/>
      <c r="AP1277" s="544"/>
      <c r="AQ1277" s="581"/>
      <c r="AR1277" s="586"/>
      <c r="AS1277" s="587"/>
      <c r="AT1277" s="626"/>
      <c r="AU1277" s="627"/>
      <c r="AV1277" s="628"/>
      <c r="AW1277" s="629"/>
      <c r="AX1277" s="632"/>
      <c r="AY1277" s="633"/>
      <c r="AZ1277" s="626"/>
      <c r="BA1277" s="627"/>
      <c r="BB1277" s="544"/>
      <c r="BC1277" s="581"/>
      <c r="BD1277" s="586"/>
      <c r="BE1277" s="587"/>
      <c r="BF1277" s="626"/>
      <c r="BG1277" s="627"/>
      <c r="BH1277" s="628"/>
      <c r="BI1277" s="629"/>
      <c r="BJ1277" s="632"/>
      <c r="BK1277" s="633"/>
      <c r="BL1277" s="626"/>
      <c r="BM1277" s="627"/>
      <c r="BN1277" s="678"/>
      <c r="BO1277" s="679"/>
      <c r="BP1277" s="680"/>
      <c r="BQ1277" s="677"/>
      <c r="BR1277" s="663"/>
      <c r="BS1277" s="663"/>
      <c r="BT1277" s="15"/>
      <c r="BU1277" s="15"/>
      <c r="BV1277" s="95"/>
    </row>
    <row r="1278" spans="1:74" ht="21.75" customHeight="1" x14ac:dyDescent="0.25">
      <c r="A1278" s="95"/>
      <c r="B1278" s="570" t="str">
        <f>IF(ROSTER!B$36="","",ROSTER!B$36)</f>
        <v/>
      </c>
      <c r="C1278" s="572" t="str">
        <f>IF(ROSTER!C$36="","",ROSTER!C$36)</f>
        <v/>
      </c>
      <c r="D1278" s="573"/>
      <c r="E1278" s="574"/>
      <c r="F1278" s="576">
        <f>IF(E1278="y",1,IF(E1278="S",1,0))</f>
        <v>0</v>
      </c>
      <c r="G1278" s="582">
        <f>IF(E1278="S",1,0)</f>
        <v>0</v>
      </c>
      <c r="H1278" s="578"/>
      <c r="I1278" s="543"/>
      <c r="J1278" s="542"/>
      <c r="K1278" s="580"/>
      <c r="L1278" s="584"/>
      <c r="M1278" s="585"/>
      <c r="N1278" s="588">
        <f>L1278+J1278</f>
        <v>0</v>
      </c>
      <c r="O1278" s="589"/>
      <c r="P1278" s="542"/>
      <c r="Q1278" s="580"/>
      <c r="R1278" s="584"/>
      <c r="S1278" s="585"/>
      <c r="T1278" s="588">
        <f>R1278-P1278</f>
        <v>0</v>
      </c>
      <c r="U1278" s="588"/>
      <c r="V1278" s="542"/>
      <c r="W1278" s="543"/>
      <c r="X1278" s="593"/>
      <c r="Y1278" s="543"/>
      <c r="Z1278" s="542"/>
      <c r="AA1278" s="543"/>
      <c r="AB1278" s="542"/>
      <c r="AC1278" s="543"/>
      <c r="AD1278" s="542"/>
      <c r="AE1278" s="580"/>
      <c r="AF1278" s="584"/>
      <c r="AG1278" s="585"/>
      <c r="AH1278" s="595">
        <f>IF(AD1278=0,0,(AF1278/AD1278)*100)</f>
        <v>0</v>
      </c>
      <c r="AI1278" s="596"/>
      <c r="AJ1278" s="542"/>
      <c r="AK1278" s="580"/>
      <c r="AL1278" s="584"/>
      <c r="AM1278" s="585"/>
      <c r="AN1278" s="595">
        <f>IF(AJ1278=0,0,(AL1278/AJ1278)*100)</f>
        <v>0</v>
      </c>
      <c r="AO1278" s="596"/>
      <c r="AP1278" s="542"/>
      <c r="AQ1278" s="580"/>
      <c r="AR1278" s="584"/>
      <c r="AS1278" s="585"/>
      <c r="AT1278" s="595">
        <f>IF(AP1278=0,0,(AR1278/AP1278)*100)</f>
        <v>0</v>
      </c>
      <c r="AU1278" s="596"/>
      <c r="AV1278" s="599">
        <f>AD1278+AJ1278+AP1278</f>
        <v>0</v>
      </c>
      <c r="AW1278" s="600"/>
      <c r="AX1278" s="630">
        <f>AF1278+AL1278+AR1278</f>
        <v>0</v>
      </c>
      <c r="AY1278" s="631"/>
      <c r="AZ1278" s="595">
        <f>IF(AV1278=0,0,(AX1278/AV1278)*100)</f>
        <v>0</v>
      </c>
      <c r="BA1278" s="596"/>
      <c r="BB1278" s="542"/>
      <c r="BC1278" s="580"/>
      <c r="BD1278" s="584"/>
      <c r="BE1278" s="585"/>
      <c r="BF1278" s="595">
        <f>IF(BB1278=0,0,(BD1278/BB1278)*100)</f>
        <v>0</v>
      </c>
      <c r="BG1278" s="596"/>
      <c r="BH1278" s="599">
        <f>AV1278+BB1278</f>
        <v>0</v>
      </c>
      <c r="BI1278" s="600"/>
      <c r="BJ1278" s="630">
        <f>AX1278+BD1278</f>
        <v>0</v>
      </c>
      <c r="BK1278" s="631"/>
      <c r="BL1278" s="595">
        <f>IF(BH1278=0,0,(BJ1278/BH1278)*100)</f>
        <v>0</v>
      </c>
      <c r="BM1278" s="596"/>
      <c r="BN1278" s="656">
        <f>(AF1278*2)+(AL1278*2)+(AR1278*3)+BD1278</f>
        <v>0</v>
      </c>
      <c r="BO1278" s="657"/>
      <c r="BP1278" s="658"/>
      <c r="BQ1278" s="676">
        <f t="shared" ref="BQ1278" si="1234">IF(BS1278=0,0,50*BR1278/BS1278)</f>
        <v>0</v>
      </c>
      <c r="BR1278" s="662">
        <f t="shared" ref="BR1278" si="1235">(BN1278*BU$1250)+(N1278*BU$1251)+(Z1278*BU$1252)+(R1278*BU$1253)+(X1278*BU$1254)+(AB1278*BU$1255)+(V1278*BU$1260)</f>
        <v>0</v>
      </c>
      <c r="BS1278" s="662">
        <f t="shared" ref="BS1278" si="1236">((BB1278-BD1278)*BU$1257)+((AV1278-AX1278)*BU$11256)+(H1278*BU$1258)+(P1278*BU$1259)</f>
        <v>0</v>
      </c>
      <c r="BT1278" s="15"/>
      <c r="BU1278" s="15"/>
      <c r="BV1278" s="95"/>
    </row>
    <row r="1279" spans="1:74" ht="21.75" customHeight="1" x14ac:dyDescent="0.25">
      <c r="A1279" s="95"/>
      <c r="B1279" s="571"/>
      <c r="C1279" s="642" t="str">
        <f>IF(ROSTER!D$36="","",ROSTER!D$36)</f>
        <v/>
      </c>
      <c r="D1279" s="643"/>
      <c r="E1279" s="575"/>
      <c r="F1279" s="577"/>
      <c r="G1279" s="583"/>
      <c r="H1279" s="579"/>
      <c r="I1279" s="545"/>
      <c r="J1279" s="544"/>
      <c r="K1279" s="581"/>
      <c r="L1279" s="586"/>
      <c r="M1279" s="587"/>
      <c r="N1279" s="592" t="s">
        <v>16</v>
      </c>
      <c r="O1279" s="603"/>
      <c r="P1279" s="544"/>
      <c r="Q1279" s="581"/>
      <c r="R1279" s="586"/>
      <c r="S1279" s="587"/>
      <c r="T1279" s="592" t="s">
        <v>16</v>
      </c>
      <c r="U1279" s="592"/>
      <c r="V1279" s="544"/>
      <c r="W1279" s="545"/>
      <c r="X1279" s="594"/>
      <c r="Y1279" s="545"/>
      <c r="Z1279" s="544"/>
      <c r="AA1279" s="545"/>
      <c r="AB1279" s="544"/>
      <c r="AC1279" s="545"/>
      <c r="AD1279" s="544"/>
      <c r="AE1279" s="581"/>
      <c r="AF1279" s="586"/>
      <c r="AG1279" s="587"/>
      <c r="AH1279" s="626"/>
      <c r="AI1279" s="627"/>
      <c r="AJ1279" s="544"/>
      <c r="AK1279" s="581"/>
      <c r="AL1279" s="586"/>
      <c r="AM1279" s="587"/>
      <c r="AN1279" s="626"/>
      <c r="AO1279" s="627"/>
      <c r="AP1279" s="544"/>
      <c r="AQ1279" s="581"/>
      <c r="AR1279" s="586"/>
      <c r="AS1279" s="587"/>
      <c r="AT1279" s="626"/>
      <c r="AU1279" s="627"/>
      <c r="AV1279" s="628"/>
      <c r="AW1279" s="629"/>
      <c r="AX1279" s="632"/>
      <c r="AY1279" s="633"/>
      <c r="AZ1279" s="626"/>
      <c r="BA1279" s="627"/>
      <c r="BB1279" s="544"/>
      <c r="BC1279" s="581"/>
      <c r="BD1279" s="586"/>
      <c r="BE1279" s="587"/>
      <c r="BF1279" s="626"/>
      <c r="BG1279" s="627"/>
      <c r="BH1279" s="628"/>
      <c r="BI1279" s="629"/>
      <c r="BJ1279" s="632"/>
      <c r="BK1279" s="633"/>
      <c r="BL1279" s="626"/>
      <c r="BM1279" s="627"/>
      <c r="BN1279" s="678"/>
      <c r="BO1279" s="679"/>
      <c r="BP1279" s="680"/>
      <c r="BQ1279" s="677"/>
      <c r="BR1279" s="663"/>
      <c r="BS1279" s="663"/>
      <c r="BT1279" s="15"/>
      <c r="BU1279" s="15"/>
      <c r="BV1279" s="95"/>
    </row>
    <row r="1280" spans="1:74" ht="21.75" customHeight="1" x14ac:dyDescent="0.25">
      <c r="A1280" s="95"/>
      <c r="B1280" s="570" t="str">
        <f>IF(ROSTER!B$38="","",ROSTER!B$38)</f>
        <v/>
      </c>
      <c r="C1280" s="572" t="str">
        <f>IF(ROSTER!C$38="","",ROSTER!C$38)</f>
        <v/>
      </c>
      <c r="D1280" s="573"/>
      <c r="E1280" s="574"/>
      <c r="F1280" s="576">
        <f>IF(E1280="y",1,IF(E1280="S",1,0))</f>
        <v>0</v>
      </c>
      <c r="G1280" s="582">
        <f>IF(E1280="S",1,0)</f>
        <v>0</v>
      </c>
      <c r="H1280" s="578"/>
      <c r="I1280" s="543"/>
      <c r="J1280" s="542"/>
      <c r="K1280" s="580"/>
      <c r="L1280" s="584"/>
      <c r="M1280" s="585"/>
      <c r="N1280" s="588">
        <f>L1280+J1280</f>
        <v>0</v>
      </c>
      <c r="O1280" s="589"/>
      <c r="P1280" s="542"/>
      <c r="Q1280" s="580"/>
      <c r="R1280" s="584"/>
      <c r="S1280" s="585"/>
      <c r="T1280" s="588">
        <f>R1280-P1280</f>
        <v>0</v>
      </c>
      <c r="U1280" s="588"/>
      <c r="V1280" s="542"/>
      <c r="W1280" s="543"/>
      <c r="X1280" s="593"/>
      <c r="Y1280" s="543"/>
      <c r="Z1280" s="542"/>
      <c r="AA1280" s="543"/>
      <c r="AB1280" s="542"/>
      <c r="AC1280" s="543"/>
      <c r="AD1280" s="542"/>
      <c r="AE1280" s="580"/>
      <c r="AF1280" s="584"/>
      <c r="AG1280" s="585"/>
      <c r="AH1280" s="595">
        <f>IF(AD1280=0,0,(AF1280/AD1280)*100)</f>
        <v>0</v>
      </c>
      <c r="AI1280" s="596"/>
      <c r="AJ1280" s="542"/>
      <c r="AK1280" s="580"/>
      <c r="AL1280" s="584"/>
      <c r="AM1280" s="585"/>
      <c r="AN1280" s="595">
        <f>IF(AJ1280=0,0,(AL1280/AJ1280)*100)</f>
        <v>0</v>
      </c>
      <c r="AO1280" s="596"/>
      <c r="AP1280" s="542"/>
      <c r="AQ1280" s="580"/>
      <c r="AR1280" s="584"/>
      <c r="AS1280" s="585"/>
      <c r="AT1280" s="595">
        <f>IF(AP1280=0,0,(AR1280/AP1280)*100)</f>
        <v>0</v>
      </c>
      <c r="AU1280" s="596"/>
      <c r="AV1280" s="599">
        <f>AD1280+AJ1280+AP1280</f>
        <v>0</v>
      </c>
      <c r="AW1280" s="600"/>
      <c r="AX1280" s="630">
        <f>AF1280+AL1280+AR1280</f>
        <v>0</v>
      </c>
      <c r="AY1280" s="631"/>
      <c r="AZ1280" s="595">
        <f>IF(AV1280=0,0,(AX1280/AV1280)*100)</f>
        <v>0</v>
      </c>
      <c r="BA1280" s="596"/>
      <c r="BB1280" s="542"/>
      <c r="BC1280" s="580"/>
      <c r="BD1280" s="584"/>
      <c r="BE1280" s="585"/>
      <c r="BF1280" s="595">
        <f>IF(BB1280=0,0,(BD1280/BB1280)*100)</f>
        <v>0</v>
      </c>
      <c r="BG1280" s="596"/>
      <c r="BH1280" s="599">
        <f>AV1280+BB1280</f>
        <v>0</v>
      </c>
      <c r="BI1280" s="600"/>
      <c r="BJ1280" s="630">
        <f>AX1280+BD1280</f>
        <v>0</v>
      </c>
      <c r="BK1280" s="631"/>
      <c r="BL1280" s="595">
        <f>IF(BH1280=0,0,(BJ1280/BH1280)*100)</f>
        <v>0</v>
      </c>
      <c r="BM1280" s="596"/>
      <c r="BN1280" s="656">
        <f>(AF1280*2)+(AL1280*2)+(AR1280*3)+BD1280</f>
        <v>0</v>
      </c>
      <c r="BO1280" s="657"/>
      <c r="BP1280" s="658"/>
      <c r="BQ1280" s="676">
        <f t="shared" ref="BQ1280" si="1237">IF(BS1280=0,0,50*BR1280/BS1280)</f>
        <v>0</v>
      </c>
      <c r="BR1280" s="662">
        <f t="shared" ref="BR1280" si="1238">(BN1280*BU$1250)+(N1280*BU$1251)+(Z1280*BU$1252)+(R1280*BU$1253)+(X1280*BU$1254)+(AB1280*BU$1255)+(V1280*BU$1260)</f>
        <v>0</v>
      </c>
      <c r="BS1280" s="662">
        <f t="shared" ref="BS1280" si="1239">((BB1280-BD1280)*BU$1257)+((AV1280-AX1280)*BU$11256)+(H1280*BU$1258)+(P1280*BU$1259)</f>
        <v>0</v>
      </c>
      <c r="BT1280" s="15"/>
      <c r="BU1280" s="15"/>
      <c r="BV1280" s="95"/>
    </row>
    <row r="1281" spans="1:74" ht="21.75" customHeight="1" x14ac:dyDescent="0.25">
      <c r="A1281" s="95"/>
      <c r="B1281" s="571"/>
      <c r="C1281" s="642" t="str">
        <f>IF(ROSTER!D$38="","",ROSTER!D$38)</f>
        <v/>
      </c>
      <c r="D1281" s="643"/>
      <c r="E1281" s="575"/>
      <c r="F1281" s="577"/>
      <c r="G1281" s="583"/>
      <c r="H1281" s="579"/>
      <c r="I1281" s="545"/>
      <c r="J1281" s="544"/>
      <c r="K1281" s="581"/>
      <c r="L1281" s="586"/>
      <c r="M1281" s="587"/>
      <c r="N1281" s="592" t="s">
        <v>16</v>
      </c>
      <c r="O1281" s="603"/>
      <c r="P1281" s="544"/>
      <c r="Q1281" s="581"/>
      <c r="R1281" s="586"/>
      <c r="S1281" s="587"/>
      <c r="T1281" s="592" t="s">
        <v>16</v>
      </c>
      <c r="U1281" s="592"/>
      <c r="V1281" s="544"/>
      <c r="W1281" s="545"/>
      <c r="X1281" s="594"/>
      <c r="Y1281" s="545"/>
      <c r="Z1281" s="544"/>
      <c r="AA1281" s="545"/>
      <c r="AB1281" s="544"/>
      <c r="AC1281" s="545"/>
      <c r="AD1281" s="544"/>
      <c r="AE1281" s="581"/>
      <c r="AF1281" s="586"/>
      <c r="AG1281" s="587"/>
      <c r="AH1281" s="626"/>
      <c r="AI1281" s="627"/>
      <c r="AJ1281" s="544"/>
      <c r="AK1281" s="581"/>
      <c r="AL1281" s="586"/>
      <c r="AM1281" s="587"/>
      <c r="AN1281" s="626"/>
      <c r="AO1281" s="627"/>
      <c r="AP1281" s="544"/>
      <c r="AQ1281" s="581"/>
      <c r="AR1281" s="586"/>
      <c r="AS1281" s="587"/>
      <c r="AT1281" s="626"/>
      <c r="AU1281" s="627"/>
      <c r="AV1281" s="628"/>
      <c r="AW1281" s="629"/>
      <c r="AX1281" s="632"/>
      <c r="AY1281" s="633"/>
      <c r="AZ1281" s="626"/>
      <c r="BA1281" s="627"/>
      <c r="BB1281" s="544"/>
      <c r="BC1281" s="581"/>
      <c r="BD1281" s="586"/>
      <c r="BE1281" s="587"/>
      <c r="BF1281" s="626"/>
      <c r="BG1281" s="627"/>
      <c r="BH1281" s="628"/>
      <c r="BI1281" s="629"/>
      <c r="BJ1281" s="632"/>
      <c r="BK1281" s="633"/>
      <c r="BL1281" s="626"/>
      <c r="BM1281" s="627"/>
      <c r="BN1281" s="678"/>
      <c r="BO1281" s="679"/>
      <c r="BP1281" s="680"/>
      <c r="BQ1281" s="677"/>
      <c r="BR1281" s="663"/>
      <c r="BS1281" s="663"/>
      <c r="BT1281" s="15"/>
      <c r="BU1281" s="15"/>
      <c r="BV1281" s="95"/>
    </row>
    <row r="1282" spans="1:74" ht="21.75" customHeight="1" x14ac:dyDescent="0.25">
      <c r="A1282" s="95"/>
      <c r="B1282" s="570" t="str">
        <f>IF(ROSTER!B$40="","",ROSTER!B$40)</f>
        <v/>
      </c>
      <c r="C1282" s="572" t="str">
        <f>IF(ROSTER!C$40="","",ROSTER!C$40)</f>
        <v/>
      </c>
      <c r="D1282" s="573"/>
      <c r="E1282" s="574"/>
      <c r="F1282" s="576">
        <f>IF(E1282="y",1,IF(E1282="S",1,0))</f>
        <v>0</v>
      </c>
      <c r="G1282" s="582">
        <f>IF(E1282="S",1,0)</f>
        <v>0</v>
      </c>
      <c r="H1282" s="578"/>
      <c r="I1282" s="543"/>
      <c r="J1282" s="542"/>
      <c r="K1282" s="580"/>
      <c r="L1282" s="584"/>
      <c r="M1282" s="585"/>
      <c r="N1282" s="588">
        <f>L1282+J1282</f>
        <v>0</v>
      </c>
      <c r="O1282" s="589"/>
      <c r="P1282" s="542"/>
      <c r="Q1282" s="580"/>
      <c r="R1282" s="584"/>
      <c r="S1282" s="585"/>
      <c r="T1282" s="588">
        <f>R1282-P1282</f>
        <v>0</v>
      </c>
      <c r="U1282" s="588"/>
      <c r="V1282" s="542"/>
      <c r="W1282" s="543"/>
      <c r="X1282" s="593"/>
      <c r="Y1282" s="543"/>
      <c r="Z1282" s="542"/>
      <c r="AA1282" s="543"/>
      <c r="AB1282" s="542"/>
      <c r="AC1282" s="543"/>
      <c r="AD1282" s="542"/>
      <c r="AE1282" s="580"/>
      <c r="AF1282" s="584"/>
      <c r="AG1282" s="585"/>
      <c r="AH1282" s="595">
        <f>IF(AD1282=0,0,(AF1282/AD1282)*100)</f>
        <v>0</v>
      </c>
      <c r="AI1282" s="596"/>
      <c r="AJ1282" s="542"/>
      <c r="AK1282" s="580"/>
      <c r="AL1282" s="584"/>
      <c r="AM1282" s="585"/>
      <c r="AN1282" s="595">
        <f>IF(AJ1282=0,0,(AL1282/AJ1282)*100)</f>
        <v>0</v>
      </c>
      <c r="AO1282" s="596"/>
      <c r="AP1282" s="542"/>
      <c r="AQ1282" s="580"/>
      <c r="AR1282" s="584"/>
      <c r="AS1282" s="585"/>
      <c r="AT1282" s="595">
        <f>IF(AP1282=0,0,(AR1282/AP1282)*100)</f>
        <v>0</v>
      </c>
      <c r="AU1282" s="596"/>
      <c r="AV1282" s="599">
        <f>AD1282+AJ1282+AP1282</f>
        <v>0</v>
      </c>
      <c r="AW1282" s="600"/>
      <c r="AX1282" s="630">
        <f>AF1282+AL1282+AR1282</f>
        <v>0</v>
      </c>
      <c r="AY1282" s="631"/>
      <c r="AZ1282" s="595">
        <f>IF(AV1282=0,0,(AX1282/AV1282)*100)</f>
        <v>0</v>
      </c>
      <c r="BA1282" s="596"/>
      <c r="BB1282" s="542"/>
      <c r="BC1282" s="580"/>
      <c r="BD1282" s="584"/>
      <c r="BE1282" s="585"/>
      <c r="BF1282" s="595">
        <f>IF(BB1282=0,0,(BD1282/BB1282)*100)</f>
        <v>0</v>
      </c>
      <c r="BG1282" s="596"/>
      <c r="BH1282" s="599">
        <f>AV1282+BB1282</f>
        <v>0</v>
      </c>
      <c r="BI1282" s="600"/>
      <c r="BJ1282" s="630">
        <f>AX1282+BD1282</f>
        <v>0</v>
      </c>
      <c r="BK1282" s="631"/>
      <c r="BL1282" s="595">
        <f>IF(BH1282=0,0,(BJ1282/BH1282)*100)</f>
        <v>0</v>
      </c>
      <c r="BM1282" s="596"/>
      <c r="BN1282" s="656">
        <f>(AF1282*2)+(AL1282*2)+(AR1282*3)+BD1282</f>
        <v>0</v>
      </c>
      <c r="BO1282" s="657"/>
      <c r="BP1282" s="658"/>
      <c r="BQ1282" s="676">
        <f t="shared" ref="BQ1282" si="1240">IF(BS1282=0,0,50*BR1282/BS1282)</f>
        <v>0</v>
      </c>
      <c r="BR1282" s="662">
        <f t="shared" ref="BR1282" si="1241">(BN1282*BU$1250)+(N1282*BU$1251)+(Z1282*BU$1252)+(R1282*BU$1253)+(X1282*BU$1254)+(AB1282*BU$1255)+(V1282*BU$1260)</f>
        <v>0</v>
      </c>
      <c r="BS1282" s="662">
        <f t="shared" ref="BS1282" si="1242">((BB1282-BD1282)*BU$1257)+((AV1282-AX1282)*BU$11256)+(H1282*BU$1258)+(P1282*BU$1259)</f>
        <v>0</v>
      </c>
      <c r="BT1282" s="15"/>
      <c r="BU1282" s="15"/>
      <c r="BV1282" s="95"/>
    </row>
    <row r="1283" spans="1:74" ht="21.75" customHeight="1" x14ac:dyDescent="0.25">
      <c r="A1283" s="95"/>
      <c r="B1283" s="571"/>
      <c r="C1283" s="642" t="str">
        <f>IF(ROSTER!D$40="","",ROSTER!D$40)</f>
        <v/>
      </c>
      <c r="D1283" s="643"/>
      <c r="E1283" s="575"/>
      <c r="F1283" s="577"/>
      <c r="G1283" s="583"/>
      <c r="H1283" s="579"/>
      <c r="I1283" s="545"/>
      <c r="J1283" s="544"/>
      <c r="K1283" s="581"/>
      <c r="L1283" s="586"/>
      <c r="M1283" s="587"/>
      <c r="N1283" s="592" t="s">
        <v>16</v>
      </c>
      <c r="O1283" s="603"/>
      <c r="P1283" s="544"/>
      <c r="Q1283" s="581"/>
      <c r="R1283" s="586"/>
      <c r="S1283" s="587"/>
      <c r="T1283" s="592" t="s">
        <v>16</v>
      </c>
      <c r="U1283" s="592"/>
      <c r="V1283" s="544"/>
      <c r="W1283" s="545"/>
      <c r="X1283" s="594"/>
      <c r="Y1283" s="545"/>
      <c r="Z1283" s="544"/>
      <c r="AA1283" s="545"/>
      <c r="AB1283" s="544"/>
      <c r="AC1283" s="545"/>
      <c r="AD1283" s="544"/>
      <c r="AE1283" s="581"/>
      <c r="AF1283" s="586"/>
      <c r="AG1283" s="587"/>
      <c r="AH1283" s="626"/>
      <c r="AI1283" s="627"/>
      <c r="AJ1283" s="544"/>
      <c r="AK1283" s="581"/>
      <c r="AL1283" s="586"/>
      <c r="AM1283" s="587"/>
      <c r="AN1283" s="626"/>
      <c r="AO1283" s="627"/>
      <c r="AP1283" s="544"/>
      <c r="AQ1283" s="581"/>
      <c r="AR1283" s="586"/>
      <c r="AS1283" s="587"/>
      <c r="AT1283" s="626"/>
      <c r="AU1283" s="627"/>
      <c r="AV1283" s="628"/>
      <c r="AW1283" s="629"/>
      <c r="AX1283" s="632"/>
      <c r="AY1283" s="633"/>
      <c r="AZ1283" s="626"/>
      <c r="BA1283" s="627"/>
      <c r="BB1283" s="544"/>
      <c r="BC1283" s="581"/>
      <c r="BD1283" s="586"/>
      <c r="BE1283" s="587"/>
      <c r="BF1283" s="626"/>
      <c r="BG1283" s="627"/>
      <c r="BH1283" s="628"/>
      <c r="BI1283" s="629"/>
      <c r="BJ1283" s="632"/>
      <c r="BK1283" s="633"/>
      <c r="BL1283" s="626"/>
      <c r="BM1283" s="627"/>
      <c r="BN1283" s="678"/>
      <c r="BO1283" s="679"/>
      <c r="BP1283" s="680"/>
      <c r="BQ1283" s="677"/>
      <c r="BR1283" s="663"/>
      <c r="BS1283" s="663"/>
      <c r="BT1283" s="15"/>
      <c r="BU1283" s="15"/>
      <c r="BV1283" s="95"/>
    </row>
    <row r="1284" spans="1:74" ht="21.75" customHeight="1" x14ac:dyDescent="0.25">
      <c r="A1284" s="95"/>
      <c r="B1284" s="570" t="str">
        <f>IF(ROSTER!B$42="","",ROSTER!B$42)</f>
        <v/>
      </c>
      <c r="C1284" s="572" t="str">
        <f>IF(ROSTER!C$42="","",ROSTER!C$42)</f>
        <v/>
      </c>
      <c r="D1284" s="573"/>
      <c r="E1284" s="574"/>
      <c r="F1284" s="576">
        <f>IF(E1284="y",1,IF(E1284="S",1,0))</f>
        <v>0</v>
      </c>
      <c r="G1284" s="582">
        <f>IF(E1284="S",1,0)</f>
        <v>0</v>
      </c>
      <c r="H1284" s="578"/>
      <c r="I1284" s="543"/>
      <c r="J1284" s="542"/>
      <c r="K1284" s="580"/>
      <c r="L1284" s="584"/>
      <c r="M1284" s="585"/>
      <c r="N1284" s="588">
        <f>L1284+J1284</f>
        <v>0</v>
      </c>
      <c r="O1284" s="589"/>
      <c r="P1284" s="542"/>
      <c r="Q1284" s="580"/>
      <c r="R1284" s="584"/>
      <c r="S1284" s="585"/>
      <c r="T1284" s="588">
        <f>R1284-P1284</f>
        <v>0</v>
      </c>
      <c r="U1284" s="588"/>
      <c r="V1284" s="542"/>
      <c r="W1284" s="543"/>
      <c r="X1284" s="593"/>
      <c r="Y1284" s="543"/>
      <c r="Z1284" s="542"/>
      <c r="AA1284" s="543"/>
      <c r="AB1284" s="542"/>
      <c r="AC1284" s="543"/>
      <c r="AD1284" s="542"/>
      <c r="AE1284" s="580"/>
      <c r="AF1284" s="584"/>
      <c r="AG1284" s="585"/>
      <c r="AH1284" s="595">
        <f>IF(AD1284=0,0,(AF1284/AD1284)*100)</f>
        <v>0</v>
      </c>
      <c r="AI1284" s="596"/>
      <c r="AJ1284" s="542"/>
      <c r="AK1284" s="580"/>
      <c r="AL1284" s="584"/>
      <c r="AM1284" s="585"/>
      <c r="AN1284" s="595">
        <f>IF(AJ1284=0,0,(AL1284/AJ1284)*100)</f>
        <v>0</v>
      </c>
      <c r="AO1284" s="596"/>
      <c r="AP1284" s="542"/>
      <c r="AQ1284" s="580"/>
      <c r="AR1284" s="584"/>
      <c r="AS1284" s="585"/>
      <c r="AT1284" s="595">
        <f>IF(AP1284=0,0,(AR1284/AP1284)*100)</f>
        <v>0</v>
      </c>
      <c r="AU1284" s="596"/>
      <c r="AV1284" s="599">
        <f>AD1284+AJ1284+AP1284</f>
        <v>0</v>
      </c>
      <c r="AW1284" s="600"/>
      <c r="AX1284" s="630">
        <f>AF1284+AL1284+AR1284</f>
        <v>0</v>
      </c>
      <c r="AY1284" s="631"/>
      <c r="AZ1284" s="595">
        <f>IF(AV1284=0,0,(AX1284/AV1284)*100)</f>
        <v>0</v>
      </c>
      <c r="BA1284" s="596"/>
      <c r="BB1284" s="542"/>
      <c r="BC1284" s="580"/>
      <c r="BD1284" s="584"/>
      <c r="BE1284" s="585"/>
      <c r="BF1284" s="595">
        <f>IF(BB1284=0,0,(BD1284/BB1284)*100)</f>
        <v>0</v>
      </c>
      <c r="BG1284" s="596"/>
      <c r="BH1284" s="599">
        <f>AV1284+BB1284</f>
        <v>0</v>
      </c>
      <c r="BI1284" s="600"/>
      <c r="BJ1284" s="630">
        <f>AX1284+BD1284</f>
        <v>0</v>
      </c>
      <c r="BK1284" s="631"/>
      <c r="BL1284" s="595">
        <f>IF(BH1284=0,0,(BJ1284/BH1284)*100)</f>
        <v>0</v>
      </c>
      <c r="BM1284" s="596"/>
      <c r="BN1284" s="656">
        <f>(AF1284*2)+(AL1284*2)+(AR1284*3)+BD1284</f>
        <v>0</v>
      </c>
      <c r="BO1284" s="657"/>
      <c r="BP1284" s="658"/>
      <c r="BQ1284" s="676">
        <f t="shared" ref="BQ1284" si="1243">IF(BS1284=0,0,50*BR1284/BS1284)</f>
        <v>0</v>
      </c>
      <c r="BR1284" s="662">
        <f t="shared" ref="BR1284" si="1244">(BN1284*BU$1250)+(N1284*BU$1251)+(Z1284*BU$1252)+(R1284*BU$1253)+(X1284*BU$1254)+(AB1284*BU$1255)+(V1284*BU$1260)</f>
        <v>0</v>
      </c>
      <c r="BS1284" s="662">
        <f t="shared" ref="BS1284" si="1245">((BB1284-BD1284)*BU$1257)+((AV1284-AX1284)*BU$11256)+(H1284*BU$1258)+(P1284*BU$1259)</f>
        <v>0</v>
      </c>
      <c r="BT1284" s="15"/>
      <c r="BU1284" s="15"/>
      <c r="BV1284" s="95"/>
    </row>
    <row r="1285" spans="1:74" ht="21.75" customHeight="1" x14ac:dyDescent="0.25">
      <c r="A1285" s="95"/>
      <c r="B1285" s="571"/>
      <c r="C1285" s="642" t="str">
        <f>IF(ROSTER!D$42="","",ROSTER!D$42)</f>
        <v/>
      </c>
      <c r="D1285" s="643"/>
      <c r="E1285" s="575"/>
      <c r="F1285" s="577"/>
      <c r="G1285" s="583"/>
      <c r="H1285" s="579"/>
      <c r="I1285" s="545"/>
      <c r="J1285" s="544"/>
      <c r="K1285" s="581"/>
      <c r="L1285" s="586"/>
      <c r="M1285" s="587"/>
      <c r="N1285" s="592" t="s">
        <v>16</v>
      </c>
      <c r="O1285" s="603"/>
      <c r="P1285" s="544"/>
      <c r="Q1285" s="581"/>
      <c r="R1285" s="586"/>
      <c r="S1285" s="587"/>
      <c r="T1285" s="592" t="s">
        <v>16</v>
      </c>
      <c r="U1285" s="592"/>
      <c r="V1285" s="544"/>
      <c r="W1285" s="545"/>
      <c r="X1285" s="594"/>
      <c r="Y1285" s="545"/>
      <c r="Z1285" s="544"/>
      <c r="AA1285" s="545"/>
      <c r="AB1285" s="544"/>
      <c r="AC1285" s="545"/>
      <c r="AD1285" s="544"/>
      <c r="AE1285" s="581"/>
      <c r="AF1285" s="586"/>
      <c r="AG1285" s="587"/>
      <c r="AH1285" s="626"/>
      <c r="AI1285" s="627"/>
      <c r="AJ1285" s="544"/>
      <c r="AK1285" s="581"/>
      <c r="AL1285" s="586"/>
      <c r="AM1285" s="587"/>
      <c r="AN1285" s="626"/>
      <c r="AO1285" s="627"/>
      <c r="AP1285" s="544"/>
      <c r="AQ1285" s="581"/>
      <c r="AR1285" s="586"/>
      <c r="AS1285" s="587"/>
      <c r="AT1285" s="626"/>
      <c r="AU1285" s="627"/>
      <c r="AV1285" s="628"/>
      <c r="AW1285" s="629"/>
      <c r="AX1285" s="632"/>
      <c r="AY1285" s="633"/>
      <c r="AZ1285" s="626"/>
      <c r="BA1285" s="627"/>
      <c r="BB1285" s="544"/>
      <c r="BC1285" s="581"/>
      <c r="BD1285" s="586"/>
      <c r="BE1285" s="587"/>
      <c r="BF1285" s="626"/>
      <c r="BG1285" s="627"/>
      <c r="BH1285" s="628"/>
      <c r="BI1285" s="629"/>
      <c r="BJ1285" s="632"/>
      <c r="BK1285" s="633"/>
      <c r="BL1285" s="626"/>
      <c r="BM1285" s="627"/>
      <c r="BN1285" s="678"/>
      <c r="BO1285" s="679"/>
      <c r="BP1285" s="680"/>
      <c r="BQ1285" s="677"/>
      <c r="BR1285" s="663"/>
      <c r="BS1285" s="663"/>
      <c r="BT1285" s="15"/>
      <c r="BU1285" s="15"/>
      <c r="BV1285" s="95"/>
    </row>
    <row r="1286" spans="1:74" ht="21.75" customHeight="1" x14ac:dyDescent="0.25">
      <c r="A1286" s="95"/>
      <c r="B1286" s="570" t="str">
        <f>IF(ROSTER!B$44="","",ROSTER!B$44)</f>
        <v/>
      </c>
      <c r="C1286" s="572" t="str">
        <f>IF(ROSTER!C$44="","",ROSTER!C$44)</f>
        <v/>
      </c>
      <c r="D1286" s="573"/>
      <c r="E1286" s="574"/>
      <c r="F1286" s="576">
        <f>IF(E1286="y",1,IF(E1286="S",1,0))</f>
        <v>0</v>
      </c>
      <c r="G1286" s="582">
        <f>IF(E1286="S",1,0)</f>
        <v>0</v>
      </c>
      <c r="H1286" s="578"/>
      <c r="I1286" s="543"/>
      <c r="J1286" s="542"/>
      <c r="K1286" s="580"/>
      <c r="L1286" s="584"/>
      <c r="M1286" s="585"/>
      <c r="N1286" s="588">
        <f>L1286+J1286</f>
        <v>0</v>
      </c>
      <c r="O1286" s="589"/>
      <c r="P1286" s="542"/>
      <c r="Q1286" s="580"/>
      <c r="R1286" s="584"/>
      <c r="S1286" s="585"/>
      <c r="T1286" s="588">
        <f>R1286-P1286</f>
        <v>0</v>
      </c>
      <c r="U1286" s="588"/>
      <c r="V1286" s="542"/>
      <c r="W1286" s="543"/>
      <c r="X1286" s="593"/>
      <c r="Y1286" s="543"/>
      <c r="Z1286" s="542"/>
      <c r="AA1286" s="543"/>
      <c r="AB1286" s="542"/>
      <c r="AC1286" s="543"/>
      <c r="AD1286" s="542"/>
      <c r="AE1286" s="580"/>
      <c r="AF1286" s="584"/>
      <c r="AG1286" s="585"/>
      <c r="AH1286" s="595">
        <f>IF(AD1286=0,0,(AF1286/AD1286)*100)</f>
        <v>0</v>
      </c>
      <c r="AI1286" s="596"/>
      <c r="AJ1286" s="542"/>
      <c r="AK1286" s="580"/>
      <c r="AL1286" s="584"/>
      <c r="AM1286" s="585"/>
      <c r="AN1286" s="595">
        <f>IF(AJ1286=0,0,(AL1286/AJ1286)*100)</f>
        <v>0</v>
      </c>
      <c r="AO1286" s="596"/>
      <c r="AP1286" s="542"/>
      <c r="AQ1286" s="580"/>
      <c r="AR1286" s="584"/>
      <c r="AS1286" s="585"/>
      <c r="AT1286" s="595">
        <f>IF(AP1286=0,0,(AR1286/AP1286)*100)</f>
        <v>0</v>
      </c>
      <c r="AU1286" s="596"/>
      <c r="AV1286" s="599">
        <f>AD1286+AJ1286+AP1286</f>
        <v>0</v>
      </c>
      <c r="AW1286" s="600"/>
      <c r="AX1286" s="630">
        <f>AF1286+AL1286+AR1286</f>
        <v>0</v>
      </c>
      <c r="AY1286" s="631"/>
      <c r="AZ1286" s="595">
        <f>IF(AV1286=0,0,(AX1286/AV1286)*100)</f>
        <v>0</v>
      </c>
      <c r="BA1286" s="596"/>
      <c r="BB1286" s="542"/>
      <c r="BC1286" s="580"/>
      <c r="BD1286" s="584"/>
      <c r="BE1286" s="585"/>
      <c r="BF1286" s="595">
        <f>IF(BB1286=0,0,(BD1286/BB1286)*100)</f>
        <v>0</v>
      </c>
      <c r="BG1286" s="596"/>
      <c r="BH1286" s="599">
        <f>AV1286+BB1286</f>
        <v>0</v>
      </c>
      <c r="BI1286" s="600"/>
      <c r="BJ1286" s="630">
        <f>AX1286+BD1286</f>
        <v>0</v>
      </c>
      <c r="BK1286" s="631"/>
      <c r="BL1286" s="595">
        <f>IF(BH1286=0,0,(BJ1286/BH1286)*100)</f>
        <v>0</v>
      </c>
      <c r="BM1286" s="596"/>
      <c r="BN1286" s="656">
        <f>(AF1286*2)+(AL1286*2)+(AR1286*3)+BD1286</f>
        <v>0</v>
      </c>
      <c r="BO1286" s="657"/>
      <c r="BP1286" s="658"/>
      <c r="BQ1286" s="676">
        <f t="shared" ref="BQ1286" si="1246">IF(BS1286=0,0,50*BR1286/BS1286)</f>
        <v>0</v>
      </c>
      <c r="BR1286" s="662">
        <f t="shared" ref="BR1286" si="1247">(BN1286*BU$1250)+(N1286*BU$1251)+(Z1286*BU$1252)+(R1286*BU$1253)+(X1286*BU$1254)+(AB1286*BU$1255)+(V1286*BU$1260)</f>
        <v>0</v>
      </c>
      <c r="BS1286" s="662">
        <f t="shared" ref="BS1286" si="1248">((BB1286-BD1286)*BU$1257)+((AV1286-AX1286)*BU$11256)+(H1286*BU$1258)+(P1286*BU$1259)</f>
        <v>0</v>
      </c>
      <c r="BT1286" s="15"/>
      <c r="BU1286" s="15"/>
      <c r="BV1286" s="95"/>
    </row>
    <row r="1287" spans="1:74" ht="21.75" customHeight="1" x14ac:dyDescent="0.25">
      <c r="A1287" s="95"/>
      <c r="B1287" s="571"/>
      <c r="C1287" s="642" t="str">
        <f>IF(ROSTER!D$44="","",ROSTER!D$44)</f>
        <v/>
      </c>
      <c r="D1287" s="643"/>
      <c r="E1287" s="575"/>
      <c r="F1287" s="577"/>
      <c r="G1287" s="583"/>
      <c r="H1287" s="579"/>
      <c r="I1287" s="545"/>
      <c r="J1287" s="544"/>
      <c r="K1287" s="581"/>
      <c r="L1287" s="586"/>
      <c r="M1287" s="587"/>
      <c r="N1287" s="592" t="s">
        <v>16</v>
      </c>
      <c r="O1287" s="603"/>
      <c r="P1287" s="544"/>
      <c r="Q1287" s="581"/>
      <c r="R1287" s="586"/>
      <c r="S1287" s="587"/>
      <c r="T1287" s="592" t="s">
        <v>16</v>
      </c>
      <c r="U1287" s="592"/>
      <c r="V1287" s="544"/>
      <c r="W1287" s="545"/>
      <c r="X1287" s="594"/>
      <c r="Y1287" s="545"/>
      <c r="Z1287" s="544"/>
      <c r="AA1287" s="545"/>
      <c r="AB1287" s="544"/>
      <c r="AC1287" s="545"/>
      <c r="AD1287" s="544"/>
      <c r="AE1287" s="581"/>
      <c r="AF1287" s="586"/>
      <c r="AG1287" s="587"/>
      <c r="AH1287" s="626"/>
      <c r="AI1287" s="627"/>
      <c r="AJ1287" s="544"/>
      <c r="AK1287" s="581"/>
      <c r="AL1287" s="586"/>
      <c r="AM1287" s="587"/>
      <c r="AN1287" s="626"/>
      <c r="AO1287" s="627"/>
      <c r="AP1287" s="544"/>
      <c r="AQ1287" s="581"/>
      <c r="AR1287" s="586"/>
      <c r="AS1287" s="587"/>
      <c r="AT1287" s="626"/>
      <c r="AU1287" s="627"/>
      <c r="AV1287" s="628"/>
      <c r="AW1287" s="629"/>
      <c r="AX1287" s="632"/>
      <c r="AY1287" s="633"/>
      <c r="AZ1287" s="626"/>
      <c r="BA1287" s="627"/>
      <c r="BB1287" s="544"/>
      <c r="BC1287" s="581"/>
      <c r="BD1287" s="586"/>
      <c r="BE1287" s="587"/>
      <c r="BF1287" s="626"/>
      <c r="BG1287" s="627"/>
      <c r="BH1287" s="628"/>
      <c r="BI1287" s="629"/>
      <c r="BJ1287" s="632"/>
      <c r="BK1287" s="633"/>
      <c r="BL1287" s="626"/>
      <c r="BM1287" s="627"/>
      <c r="BN1287" s="678"/>
      <c r="BO1287" s="679"/>
      <c r="BP1287" s="680"/>
      <c r="BQ1287" s="677"/>
      <c r="BR1287" s="663"/>
      <c r="BS1287" s="663"/>
      <c r="BT1287" s="15"/>
      <c r="BU1287" s="15"/>
      <c r="BV1287" s="95"/>
    </row>
    <row r="1288" spans="1:74" ht="21.75" customHeight="1" x14ac:dyDescent="0.25">
      <c r="A1288" s="95"/>
      <c r="B1288" s="570" t="str">
        <f>IF(ROSTER!B$46="","",ROSTER!B$46)</f>
        <v/>
      </c>
      <c r="C1288" s="572" t="str">
        <f>IF(ROSTER!C$46="","",ROSTER!C$46)</f>
        <v/>
      </c>
      <c r="D1288" s="573"/>
      <c r="E1288" s="574"/>
      <c r="F1288" s="576">
        <f>IF(E1288="y",1,IF(E1288="S",1,0))</f>
        <v>0</v>
      </c>
      <c r="G1288" s="582">
        <f>IF(E1288="S",1,0)</f>
        <v>0</v>
      </c>
      <c r="H1288" s="578"/>
      <c r="I1288" s="543"/>
      <c r="J1288" s="542"/>
      <c r="K1288" s="580"/>
      <c r="L1288" s="584"/>
      <c r="M1288" s="585"/>
      <c r="N1288" s="588">
        <f>L1288+J1288</f>
        <v>0</v>
      </c>
      <c r="O1288" s="589"/>
      <c r="P1288" s="542"/>
      <c r="Q1288" s="580"/>
      <c r="R1288" s="584"/>
      <c r="S1288" s="585"/>
      <c r="T1288" s="588">
        <f>R1288-P1288</f>
        <v>0</v>
      </c>
      <c r="U1288" s="588"/>
      <c r="V1288" s="542"/>
      <c r="W1288" s="543"/>
      <c r="X1288" s="593"/>
      <c r="Y1288" s="543"/>
      <c r="Z1288" s="542"/>
      <c r="AA1288" s="543"/>
      <c r="AB1288" s="542"/>
      <c r="AC1288" s="543"/>
      <c r="AD1288" s="542"/>
      <c r="AE1288" s="580"/>
      <c r="AF1288" s="584"/>
      <c r="AG1288" s="585"/>
      <c r="AH1288" s="595">
        <f>IF(AD1288=0,0,(AF1288/AD1288)*100)</f>
        <v>0</v>
      </c>
      <c r="AI1288" s="596"/>
      <c r="AJ1288" s="542"/>
      <c r="AK1288" s="580"/>
      <c r="AL1288" s="584"/>
      <c r="AM1288" s="585"/>
      <c r="AN1288" s="595">
        <f>IF(AJ1288=0,0,(AL1288/AJ1288)*100)</f>
        <v>0</v>
      </c>
      <c r="AO1288" s="596"/>
      <c r="AP1288" s="542"/>
      <c r="AQ1288" s="580"/>
      <c r="AR1288" s="584"/>
      <c r="AS1288" s="585"/>
      <c r="AT1288" s="595">
        <f>IF(AP1288=0,0,(AR1288/AP1288)*100)</f>
        <v>0</v>
      </c>
      <c r="AU1288" s="596"/>
      <c r="AV1288" s="599">
        <f>AD1288+AJ1288+AP1288</f>
        <v>0</v>
      </c>
      <c r="AW1288" s="600"/>
      <c r="AX1288" s="630">
        <f>AF1288+AL1288+AR1288</f>
        <v>0</v>
      </c>
      <c r="AY1288" s="631"/>
      <c r="AZ1288" s="595">
        <f>IF(AV1288=0,0,(AX1288/AV1288)*100)</f>
        <v>0</v>
      </c>
      <c r="BA1288" s="596"/>
      <c r="BB1288" s="542"/>
      <c r="BC1288" s="580"/>
      <c r="BD1288" s="584"/>
      <c r="BE1288" s="585"/>
      <c r="BF1288" s="595">
        <f>IF(BB1288=0,0,(BD1288/BB1288)*100)</f>
        <v>0</v>
      </c>
      <c r="BG1288" s="596"/>
      <c r="BH1288" s="599">
        <f>AV1288+BB1288</f>
        <v>0</v>
      </c>
      <c r="BI1288" s="600"/>
      <c r="BJ1288" s="630">
        <f>AX1288+BD1288</f>
        <v>0</v>
      </c>
      <c r="BK1288" s="631"/>
      <c r="BL1288" s="595">
        <f>IF(BH1288=0,0,(BJ1288/BH1288)*100)</f>
        <v>0</v>
      </c>
      <c r="BM1288" s="596"/>
      <c r="BN1288" s="656">
        <f>(AF1288*2)+(AL1288*2)+(AR1288*3)+BD1288</f>
        <v>0</v>
      </c>
      <c r="BO1288" s="657"/>
      <c r="BP1288" s="658"/>
      <c r="BQ1288" s="676">
        <f t="shared" ref="BQ1288" si="1249">IF(BS1288=0,0,50*BR1288/BS1288)</f>
        <v>0</v>
      </c>
      <c r="BR1288" s="662">
        <f t="shared" ref="BR1288" si="1250">(BN1288*BU$1250)+(N1288*BU$1251)+(Z1288*BU$1252)+(R1288*BU$1253)+(X1288*BU$1254)+(AB1288*BU$1255)+(V1288*BU$1260)</f>
        <v>0</v>
      </c>
      <c r="BS1288" s="662">
        <f t="shared" ref="BS1288" si="1251">((BB1288-BD1288)*BU$1257)+((AV1288-AX1288)*BU$11256)+(H1288*BU$1258)+(P1288*BU$1259)</f>
        <v>0</v>
      </c>
      <c r="BT1288" s="15"/>
      <c r="BU1288" s="15"/>
      <c r="BV1288" s="95"/>
    </row>
    <row r="1289" spans="1:74" ht="22.5" customHeight="1" thickBot="1" x14ac:dyDescent="0.3">
      <c r="A1289" s="95"/>
      <c r="B1289" s="571"/>
      <c r="C1289" s="642" t="str">
        <f>IF(ROSTER!D$46="","",ROSTER!D$46)</f>
        <v/>
      </c>
      <c r="D1289" s="643"/>
      <c r="E1289" s="575"/>
      <c r="F1289" s="577"/>
      <c r="G1289" s="583"/>
      <c r="H1289" s="579"/>
      <c r="I1289" s="545"/>
      <c r="J1289" s="544"/>
      <c r="K1289" s="581"/>
      <c r="L1289" s="586"/>
      <c r="M1289" s="587"/>
      <c r="N1289" s="590" t="s">
        <v>16</v>
      </c>
      <c r="O1289" s="591"/>
      <c r="P1289" s="544"/>
      <c r="Q1289" s="581"/>
      <c r="R1289" s="586"/>
      <c r="S1289" s="587"/>
      <c r="T1289" s="592" t="s">
        <v>16</v>
      </c>
      <c r="U1289" s="592"/>
      <c r="V1289" s="544"/>
      <c r="W1289" s="545"/>
      <c r="X1289" s="594"/>
      <c r="Y1289" s="545"/>
      <c r="Z1289" s="544"/>
      <c r="AA1289" s="545"/>
      <c r="AB1289" s="544"/>
      <c r="AC1289" s="545"/>
      <c r="AD1289" s="544"/>
      <c r="AE1289" s="581"/>
      <c r="AF1289" s="586"/>
      <c r="AG1289" s="587"/>
      <c r="AH1289" s="597"/>
      <c r="AI1289" s="598"/>
      <c r="AJ1289" s="544"/>
      <c r="AK1289" s="581"/>
      <c r="AL1289" s="586"/>
      <c r="AM1289" s="587"/>
      <c r="AN1289" s="597"/>
      <c r="AO1289" s="598"/>
      <c r="AP1289" s="544"/>
      <c r="AQ1289" s="581"/>
      <c r="AR1289" s="586"/>
      <c r="AS1289" s="587"/>
      <c r="AT1289" s="597"/>
      <c r="AU1289" s="598"/>
      <c r="AV1289" s="601"/>
      <c r="AW1289" s="602"/>
      <c r="AX1289" s="701"/>
      <c r="AY1289" s="702"/>
      <c r="AZ1289" s="597"/>
      <c r="BA1289" s="598"/>
      <c r="BB1289" s="544"/>
      <c r="BC1289" s="581"/>
      <c r="BD1289" s="586"/>
      <c r="BE1289" s="587"/>
      <c r="BF1289" s="597"/>
      <c r="BG1289" s="598"/>
      <c r="BH1289" s="601"/>
      <c r="BI1289" s="602"/>
      <c r="BJ1289" s="701"/>
      <c r="BK1289" s="702"/>
      <c r="BL1289" s="597"/>
      <c r="BM1289" s="598"/>
      <c r="BN1289" s="659"/>
      <c r="BO1289" s="660"/>
      <c r="BP1289" s="661"/>
      <c r="BQ1289" s="677"/>
      <c r="BR1289" s="663"/>
      <c r="BS1289" s="663"/>
      <c r="BT1289" s="15"/>
      <c r="BU1289" s="15"/>
      <c r="BV1289" s="95"/>
    </row>
    <row r="1290" spans="1:74" s="21" customFormat="1" ht="33.4" customHeight="1" x14ac:dyDescent="0.45">
      <c r="A1290" s="98"/>
      <c r="B1290" s="612"/>
      <c r="C1290" s="613"/>
      <c r="D1290" s="613" t="s">
        <v>10</v>
      </c>
      <c r="E1290" s="616"/>
      <c r="F1290" s="279"/>
      <c r="G1290" s="279"/>
      <c r="H1290" s="517">
        <f>SUM(H1250:I1289)</f>
        <v>0</v>
      </c>
      <c r="I1290" s="618"/>
      <c r="J1290" s="517">
        <f>SUM(J1250:K1289)</f>
        <v>0</v>
      </c>
      <c r="K1290" s="618"/>
      <c r="L1290" s="620">
        <f>SUM(L1250:M1289)</f>
        <v>0</v>
      </c>
      <c r="M1290" s="621"/>
      <c r="N1290" s="548">
        <f>L1290+J1290</f>
        <v>0</v>
      </c>
      <c r="O1290" s="518"/>
      <c r="P1290" s="620">
        <f>SUM(P1250:Q1289)</f>
        <v>0</v>
      </c>
      <c r="Q1290" s="618"/>
      <c r="R1290" s="620">
        <f>SUM(R1250:S1289)</f>
        <v>0</v>
      </c>
      <c r="S1290" s="621"/>
      <c r="T1290" s="548">
        <f>R1290-P1290</f>
        <v>0</v>
      </c>
      <c r="U1290" s="518"/>
      <c r="V1290" s="517">
        <f>SUM(V1250:W1289)</f>
        <v>0</v>
      </c>
      <c r="W1290" s="518"/>
      <c r="X1290" s="621">
        <f>SUM(X1250:Y1289)</f>
        <v>0</v>
      </c>
      <c r="Y1290" s="621"/>
      <c r="Z1290" s="517">
        <f>SUM(Z1250:AA1289)</f>
        <v>0</v>
      </c>
      <c r="AA1290" s="518"/>
      <c r="AB1290" s="517">
        <f>SUM(AB1250:AC1289)</f>
        <v>0</v>
      </c>
      <c r="AC1290" s="518"/>
      <c r="AD1290" s="621">
        <f>SUM(AD1250:AE1289)</f>
        <v>0</v>
      </c>
      <c r="AE1290" s="618"/>
      <c r="AF1290" s="620">
        <f>SUM(AF1250:AG1289)</f>
        <v>0</v>
      </c>
      <c r="AG1290" s="621"/>
      <c r="AH1290" s="548">
        <f>IF(AD1290=0,0,(AF1290/AD1290)*100)</f>
        <v>0</v>
      </c>
      <c r="AI1290" s="518"/>
      <c r="AJ1290" s="620">
        <f>SUM(AJ1250:AK1289)</f>
        <v>0</v>
      </c>
      <c r="AK1290" s="618"/>
      <c r="AL1290" s="620">
        <f>SUM(AL1250:AM1289)</f>
        <v>0</v>
      </c>
      <c r="AM1290" s="621"/>
      <c r="AN1290" s="548">
        <f>IF(AJ1290=0,0,(AL1290/AJ1290)*100)</f>
        <v>0</v>
      </c>
      <c r="AO1290" s="518"/>
      <c r="AP1290" s="620">
        <f>SUM(AP1250:AQ1289)</f>
        <v>0</v>
      </c>
      <c r="AQ1290" s="618"/>
      <c r="AR1290" s="620">
        <f>SUM(AR1250:AS1289)</f>
        <v>0</v>
      </c>
      <c r="AS1290" s="621"/>
      <c r="AT1290" s="548">
        <f>IF(AP1290=0,0,(AR1290/AP1290)*100)</f>
        <v>0</v>
      </c>
      <c r="AU1290" s="518"/>
      <c r="AV1290" s="517">
        <f>AD1290+AJ1290+AP1290</f>
        <v>0</v>
      </c>
      <c r="AW1290" s="618"/>
      <c r="AX1290" s="620">
        <f>AF1290+AL1290+AR1290</f>
        <v>0</v>
      </c>
      <c r="AY1290" s="624"/>
      <c r="AZ1290" s="548">
        <f>IF(AV1290=0,0,(AX1290/AV1290)*100)</f>
        <v>0</v>
      </c>
      <c r="BA1290" s="518"/>
      <c r="BB1290" s="620">
        <f>SUM(BB1250:BC1289)</f>
        <v>0</v>
      </c>
      <c r="BC1290" s="618"/>
      <c r="BD1290" s="620">
        <f>SUM(BD1250:BE1289)</f>
        <v>0</v>
      </c>
      <c r="BE1290" s="621"/>
      <c r="BF1290" s="548">
        <f>IF(BB1290=0,0,(BD1290/BB1290)*100)</f>
        <v>0</v>
      </c>
      <c r="BG1290" s="518"/>
      <c r="BH1290" s="517">
        <f>AV1290+BB1290</f>
        <v>0</v>
      </c>
      <c r="BI1290" s="618"/>
      <c r="BJ1290" s="620">
        <f>AX1290+BD1290</f>
        <v>0</v>
      </c>
      <c r="BK1290" s="624"/>
      <c r="BL1290" s="548">
        <f>IF(BH1290=0,0,(BJ1290/BH1290)*100)</f>
        <v>0</v>
      </c>
      <c r="BM1290" s="664"/>
      <c r="BN1290" s="666">
        <f>SUM(BN1250:BP1289)</f>
        <v>0</v>
      </c>
      <c r="BO1290" s="667"/>
      <c r="BP1290" s="668"/>
      <c r="BQ1290" s="681">
        <f>SUM(BQ1250:BQ1289)</f>
        <v>0</v>
      </c>
      <c r="BR1290" s="685">
        <f t="shared" ref="BR1290" si="1252">(BN1290*BU$1250)+(N1290*BU$1251)+(Z1290*BU$1252)+(R1290*BU$1253)+(X1290*BU$1254)+(AB1290*BU$1255)+(V1290*BU$1260)</f>
        <v>0</v>
      </c>
      <c r="BS1290" s="683">
        <f t="shared" ref="BS1290" si="1253">((BB1290-BD1290)*BU$1257)+((AV1290-AX1290)*BU$11256)+(H1290*BU$1258)+(P1290*BU$1259)</f>
        <v>0</v>
      </c>
      <c r="BT1290" s="20"/>
      <c r="BU1290" s="20"/>
      <c r="BV1290" s="98"/>
    </row>
    <row r="1291" spans="1:74" s="21" customFormat="1" ht="33.950000000000003" customHeight="1" thickBot="1" x14ac:dyDescent="0.5">
      <c r="A1291" s="98"/>
      <c r="B1291" s="614"/>
      <c r="C1291" s="615"/>
      <c r="D1291" s="615"/>
      <c r="E1291" s="617"/>
      <c r="F1291" s="280"/>
      <c r="G1291" s="280"/>
      <c r="H1291" s="519"/>
      <c r="I1291" s="619"/>
      <c r="J1291" s="519"/>
      <c r="K1291" s="619"/>
      <c r="L1291" s="622"/>
      <c r="M1291" s="623"/>
      <c r="N1291" s="549" t="s">
        <v>16</v>
      </c>
      <c r="O1291" s="520"/>
      <c r="P1291" s="622"/>
      <c r="Q1291" s="619"/>
      <c r="R1291" s="622"/>
      <c r="S1291" s="623"/>
      <c r="T1291" s="549" t="s">
        <v>16</v>
      </c>
      <c r="U1291" s="520"/>
      <c r="V1291" s="519"/>
      <c r="W1291" s="520"/>
      <c r="X1291" s="623"/>
      <c r="Y1291" s="623"/>
      <c r="Z1291" s="519"/>
      <c r="AA1291" s="520"/>
      <c r="AB1291" s="519"/>
      <c r="AC1291" s="520"/>
      <c r="AD1291" s="623"/>
      <c r="AE1291" s="619"/>
      <c r="AF1291" s="622"/>
      <c r="AG1291" s="623"/>
      <c r="AH1291" s="549"/>
      <c r="AI1291" s="520"/>
      <c r="AJ1291" s="622"/>
      <c r="AK1291" s="619"/>
      <c r="AL1291" s="622"/>
      <c r="AM1291" s="623"/>
      <c r="AN1291" s="549"/>
      <c r="AO1291" s="520"/>
      <c r="AP1291" s="622"/>
      <c r="AQ1291" s="619"/>
      <c r="AR1291" s="622"/>
      <c r="AS1291" s="623"/>
      <c r="AT1291" s="549"/>
      <c r="AU1291" s="520"/>
      <c r="AV1291" s="519"/>
      <c r="AW1291" s="619"/>
      <c r="AX1291" s="622"/>
      <c r="AY1291" s="625"/>
      <c r="AZ1291" s="549"/>
      <c r="BA1291" s="520"/>
      <c r="BB1291" s="622"/>
      <c r="BC1291" s="619"/>
      <c r="BD1291" s="622"/>
      <c r="BE1291" s="623"/>
      <c r="BF1291" s="549"/>
      <c r="BG1291" s="520"/>
      <c r="BH1291" s="519"/>
      <c r="BI1291" s="619"/>
      <c r="BJ1291" s="622"/>
      <c r="BK1291" s="625"/>
      <c r="BL1291" s="549"/>
      <c r="BM1291" s="665"/>
      <c r="BN1291" s="669"/>
      <c r="BO1291" s="670"/>
      <c r="BP1291" s="671"/>
      <c r="BQ1291" s="682"/>
      <c r="BR1291" s="686"/>
      <c r="BS1291" s="684"/>
      <c r="BT1291" s="20"/>
      <c r="BU1291" s="20"/>
      <c r="BV1291" s="98"/>
    </row>
    <row r="1292" spans="1:74" s="21" customFormat="1" ht="33" customHeight="1" thickBot="1" x14ac:dyDescent="0.5">
      <c r="A1292" s="98"/>
      <c r="B1292" s="612"/>
      <c r="C1292" s="613"/>
      <c r="D1292" s="613" t="s">
        <v>13</v>
      </c>
      <c r="E1292" s="616"/>
      <c r="F1292" s="281"/>
      <c r="G1292" s="282"/>
      <c r="H1292" s="528"/>
      <c r="I1292" s="636"/>
      <c r="J1292" s="528"/>
      <c r="K1292" s="636"/>
      <c r="L1292" s="638"/>
      <c r="M1292" s="639"/>
      <c r="N1292" s="548">
        <f>J1292+L1292</f>
        <v>0</v>
      </c>
      <c r="O1292" s="518"/>
      <c r="P1292" s="638"/>
      <c r="Q1292" s="636"/>
      <c r="R1292" s="638"/>
      <c r="S1292" s="639"/>
      <c r="T1292" s="548">
        <f>R1292-P1292</f>
        <v>0</v>
      </c>
      <c r="U1292" s="518"/>
      <c r="V1292" s="528"/>
      <c r="W1292" s="529"/>
      <c r="X1292" s="528"/>
      <c r="Y1292" s="529"/>
      <c r="Z1292" s="528"/>
      <c r="AA1292" s="529"/>
      <c r="AB1292" s="528"/>
      <c r="AC1292" s="529"/>
      <c r="AD1292" s="639"/>
      <c r="AE1292" s="636"/>
      <c r="AF1292" s="638"/>
      <c r="AG1292" s="639"/>
      <c r="AH1292" s="548">
        <f>IF(AD1292=0,0,(AF1292/AD1292)*100)</f>
        <v>0</v>
      </c>
      <c r="AI1292" s="518"/>
      <c r="AJ1292" s="638"/>
      <c r="AK1292" s="636"/>
      <c r="AL1292" s="638"/>
      <c r="AM1292" s="639"/>
      <c r="AN1292" s="548">
        <f>IF(AJ1292=0,0,(AL1292/AJ1292)*100)</f>
        <v>0</v>
      </c>
      <c r="AO1292" s="518"/>
      <c r="AP1292" s="638"/>
      <c r="AQ1292" s="636"/>
      <c r="AR1292" s="638"/>
      <c r="AS1292" s="639"/>
      <c r="AT1292" s="548">
        <f>IF(AP1292=0,0,(AR1292/AP1292)*100)</f>
        <v>0</v>
      </c>
      <c r="AU1292" s="518"/>
      <c r="AV1292" s="517">
        <f>AD1292+AJ1292+AP1292</f>
        <v>0</v>
      </c>
      <c r="AW1292" s="618"/>
      <c r="AX1292" s="620">
        <f>AF1292+AL1292+AR1292</f>
        <v>0</v>
      </c>
      <c r="AY1292" s="624"/>
      <c r="AZ1292" s="548">
        <f>IF(AV1292=0,0,(AX1292/AV1292)*100)</f>
        <v>0</v>
      </c>
      <c r="BA1292" s="518"/>
      <c r="BB1292" s="638"/>
      <c r="BC1292" s="636"/>
      <c r="BD1292" s="638"/>
      <c r="BE1292" s="639"/>
      <c r="BF1292" s="548">
        <f>IF(BB1292=0,0,(BD1292/BB1292)*100)</f>
        <v>0</v>
      </c>
      <c r="BG1292" s="518"/>
      <c r="BH1292" s="517">
        <f>AV1292+BB1292</f>
        <v>0</v>
      </c>
      <c r="BI1292" s="618"/>
      <c r="BJ1292" s="620">
        <f>AX1292+BD1292</f>
        <v>0</v>
      </c>
      <c r="BK1292" s="624"/>
      <c r="BL1292" s="548">
        <f>IF(BH1292=0,0,(BJ1292/BH1292)*100)</f>
        <v>0</v>
      </c>
      <c r="BM1292" s="664"/>
      <c r="BN1292" s="693">
        <f>(AF1292*2)+(AL1292*2)+(AR1292*3)+BD1292</f>
        <v>0</v>
      </c>
      <c r="BO1292" s="694"/>
      <c r="BP1292" s="695"/>
      <c r="BQ1292" s="699"/>
      <c r="BR1292" s="283"/>
      <c r="BS1292" s="284"/>
      <c r="BT1292" s="20"/>
      <c r="BU1292" s="20"/>
      <c r="BV1292" s="98"/>
    </row>
    <row r="1293" spans="1:74" s="21" customFormat="1" ht="33.75" customHeight="1" thickBot="1" x14ac:dyDescent="0.5">
      <c r="A1293" s="98"/>
      <c r="B1293" s="285"/>
      <c r="C1293" s="286"/>
      <c r="D1293" s="634"/>
      <c r="E1293" s="635"/>
      <c r="F1293" s="287"/>
      <c r="G1293" s="287"/>
      <c r="H1293" s="530"/>
      <c r="I1293" s="637"/>
      <c r="J1293" s="530"/>
      <c r="K1293" s="637"/>
      <c r="L1293" s="640"/>
      <c r="M1293" s="641"/>
      <c r="N1293" s="549">
        <f>IF((N1290+N1292)=0,0,N1290/(N1290+N1292)*100)</f>
        <v>0</v>
      </c>
      <c r="O1293" s="520"/>
      <c r="P1293" s="640"/>
      <c r="Q1293" s="637"/>
      <c r="R1293" s="640"/>
      <c r="S1293" s="641"/>
      <c r="T1293" s="549"/>
      <c r="U1293" s="520"/>
      <c r="V1293" s="530"/>
      <c r="W1293" s="531"/>
      <c r="X1293" s="530"/>
      <c r="Y1293" s="531"/>
      <c r="Z1293" s="530"/>
      <c r="AA1293" s="531"/>
      <c r="AB1293" s="530"/>
      <c r="AC1293" s="531"/>
      <c r="AD1293" s="641"/>
      <c r="AE1293" s="637"/>
      <c r="AF1293" s="640"/>
      <c r="AG1293" s="641"/>
      <c r="AH1293" s="549"/>
      <c r="AI1293" s="520"/>
      <c r="AJ1293" s="640"/>
      <c r="AK1293" s="637"/>
      <c r="AL1293" s="640"/>
      <c r="AM1293" s="641"/>
      <c r="AN1293" s="549"/>
      <c r="AO1293" s="520"/>
      <c r="AP1293" s="640"/>
      <c r="AQ1293" s="637"/>
      <c r="AR1293" s="640"/>
      <c r="AS1293" s="641"/>
      <c r="AT1293" s="549"/>
      <c r="AU1293" s="520"/>
      <c r="AV1293" s="519"/>
      <c r="AW1293" s="619"/>
      <c r="AX1293" s="622"/>
      <c r="AY1293" s="625"/>
      <c r="AZ1293" s="549"/>
      <c r="BA1293" s="520"/>
      <c r="BB1293" s="640"/>
      <c r="BC1293" s="637"/>
      <c r="BD1293" s="640"/>
      <c r="BE1293" s="641"/>
      <c r="BF1293" s="549"/>
      <c r="BG1293" s="520"/>
      <c r="BH1293" s="519"/>
      <c r="BI1293" s="619"/>
      <c r="BJ1293" s="622"/>
      <c r="BK1293" s="625"/>
      <c r="BL1293" s="549"/>
      <c r="BM1293" s="665"/>
      <c r="BN1293" s="696"/>
      <c r="BO1293" s="697"/>
      <c r="BP1293" s="698"/>
      <c r="BQ1293" s="700"/>
      <c r="BR1293" s="79"/>
      <c r="BS1293" s="79"/>
      <c r="BT1293" s="20"/>
      <c r="BU1293" s="20"/>
      <c r="BV1293" s="98"/>
    </row>
    <row r="1294" spans="1:74" ht="16.5" customHeight="1" thickTop="1" thickBot="1" x14ac:dyDescent="0.5">
      <c r="A1294" s="95"/>
      <c r="B1294" s="288"/>
      <c r="C1294" s="70"/>
      <c r="D1294" s="70"/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289"/>
      <c r="AI1294" s="289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  <c r="BI1294" s="70"/>
      <c r="BJ1294" s="70"/>
      <c r="BK1294" s="70"/>
      <c r="BL1294" s="70"/>
      <c r="BM1294" s="70"/>
      <c r="BN1294" s="70"/>
      <c r="BO1294" s="70"/>
      <c r="BP1294" s="70"/>
      <c r="BQ1294" s="89"/>
      <c r="BR1294" s="674">
        <f>IF((J1290+L1292)=0,0,(J1290/(J1290+L1292)*100)%)</f>
        <v>0</v>
      </c>
      <c r="BS1294" s="675"/>
      <c r="BT1294" s="674">
        <f>IF((L1290+J1292)=0,0,(L1290/(L1290+J1292)*100)%)</f>
        <v>0</v>
      </c>
      <c r="BU1294" s="675"/>
      <c r="BV1294" s="95"/>
    </row>
    <row r="1295" spans="1:74" s="23" customFormat="1" ht="79.5" customHeight="1" thickTop="1" thickBot="1" x14ac:dyDescent="0.55000000000000004">
      <c r="A1295" s="99"/>
      <c r="B1295" s="565" t="s">
        <v>64</v>
      </c>
      <c r="C1295" s="566"/>
      <c r="D1295" s="113"/>
      <c r="E1295" s="532" t="s">
        <v>54</v>
      </c>
      <c r="F1295" s="532"/>
      <c r="G1295" s="532"/>
      <c r="H1295" s="532"/>
      <c r="I1295" s="94"/>
      <c r="J1295" s="533"/>
      <c r="K1295" s="534"/>
      <c r="L1295" s="535"/>
      <c r="M1295" s="290"/>
      <c r="N1295" s="533"/>
      <c r="O1295" s="534"/>
      <c r="P1295" s="535"/>
      <c r="Q1295" s="536" t="s">
        <v>47</v>
      </c>
      <c r="R1295" s="537"/>
      <c r="S1295" s="537"/>
      <c r="T1295" s="538"/>
      <c r="U1295" s="533"/>
      <c r="V1295" s="534"/>
      <c r="W1295" s="535"/>
      <c r="X1295" s="290"/>
      <c r="Y1295" s="533"/>
      <c r="Z1295" s="534"/>
      <c r="AA1295" s="535"/>
      <c r="AB1295" s="536" t="s">
        <v>49</v>
      </c>
      <c r="AC1295" s="537"/>
      <c r="AD1295" s="537"/>
      <c r="AE1295" s="538"/>
      <c r="AF1295" s="533"/>
      <c r="AG1295" s="534"/>
      <c r="AH1295" s="535"/>
      <c r="AI1295" s="290"/>
      <c r="AJ1295" s="533"/>
      <c r="AK1295" s="534"/>
      <c r="AL1295" s="535"/>
      <c r="AM1295" s="536" t="s">
        <v>53</v>
      </c>
      <c r="AN1295" s="537"/>
      <c r="AO1295" s="537"/>
      <c r="AP1295" s="538"/>
      <c r="AQ1295" s="533"/>
      <c r="AR1295" s="534"/>
      <c r="AS1295" s="535"/>
      <c r="AT1295" s="72"/>
      <c r="AU1295" s="533"/>
      <c r="AV1295" s="534"/>
      <c r="AW1295" s="535"/>
      <c r="AX1295" s="291"/>
      <c r="AY1295" s="291"/>
      <c r="AZ1295" s="291"/>
      <c r="BA1295" s="291"/>
      <c r="BB1295" s="567" t="s">
        <v>20</v>
      </c>
      <c r="BC1295" s="567"/>
      <c r="BD1295" s="567"/>
      <c r="BE1295" s="567"/>
      <c r="BF1295" s="568"/>
      <c r="BG1295" s="539">
        <f>BN1290</f>
        <v>0</v>
      </c>
      <c r="BH1295" s="540"/>
      <c r="BI1295" s="541"/>
      <c r="BJ1295" s="292"/>
      <c r="BK1295" s="539">
        <f>BN1292</f>
        <v>0</v>
      </c>
      <c r="BL1295" s="540"/>
      <c r="BM1295" s="541"/>
      <c r="BN1295" s="73"/>
      <c r="BO1295" s="73"/>
      <c r="BP1295" s="73"/>
      <c r="BQ1295" s="90"/>
      <c r="BR1295" s="24"/>
      <c r="BS1295" s="24"/>
      <c r="BT1295" s="22"/>
      <c r="BU1295" s="22"/>
      <c r="BV1295" s="99"/>
    </row>
    <row r="1296" spans="1:74" ht="15.6" customHeight="1" thickTop="1" thickBot="1" x14ac:dyDescent="0.55000000000000004">
      <c r="A1296" s="95"/>
      <c r="B1296" s="293"/>
      <c r="C1296" s="67"/>
      <c r="D1296" s="67"/>
      <c r="E1296" s="294"/>
      <c r="F1296" s="295"/>
      <c r="G1296" s="295"/>
      <c r="H1296" s="94"/>
      <c r="I1296" s="94"/>
      <c r="J1296" s="296"/>
      <c r="K1296" s="296"/>
      <c r="L1296" s="296"/>
      <c r="M1296" s="296"/>
      <c r="N1296" s="296"/>
      <c r="O1296" s="296"/>
      <c r="P1296" s="296"/>
      <c r="Q1296" s="295"/>
      <c r="R1296" s="295"/>
      <c r="S1296" s="295"/>
      <c r="T1296" s="295"/>
      <c r="U1296" s="296"/>
      <c r="V1296" s="296"/>
      <c r="W1296" s="296"/>
      <c r="X1296" s="297"/>
      <c r="Y1296" s="296"/>
      <c r="Z1296" s="296"/>
      <c r="AA1296" s="296"/>
      <c r="AB1296" s="295"/>
      <c r="AC1296" s="295"/>
      <c r="AD1296" s="295"/>
      <c r="AE1296" s="295"/>
      <c r="AF1296" s="296"/>
      <c r="AG1296" s="296"/>
      <c r="AH1296" s="296"/>
      <c r="AI1296" s="296"/>
      <c r="AJ1296" s="297"/>
      <c r="AK1296" s="297"/>
      <c r="AL1296" s="296"/>
      <c r="AM1296" s="295"/>
      <c r="AN1296" s="295"/>
      <c r="AO1296" s="295"/>
      <c r="AP1296" s="295"/>
      <c r="AQ1296" s="296"/>
      <c r="AR1296" s="296"/>
      <c r="AS1296" s="296"/>
      <c r="AT1296" s="296"/>
      <c r="AU1296" s="296"/>
      <c r="AV1296" s="72"/>
      <c r="AW1296" s="72"/>
      <c r="AX1296" s="74"/>
      <c r="AY1296" s="74"/>
      <c r="AZ1296" s="74"/>
      <c r="BA1296" s="74"/>
      <c r="BB1296" s="295"/>
      <c r="BC1296" s="298"/>
      <c r="BD1296" s="298"/>
      <c r="BE1296" s="299"/>
      <c r="BF1296" s="300"/>
      <c r="BG1296" s="301"/>
      <c r="BH1296" s="301"/>
      <c r="BI1296" s="72"/>
      <c r="BJ1296" s="302"/>
      <c r="BK1296" s="303"/>
      <c r="BL1296" s="303"/>
      <c r="BM1296" s="72"/>
      <c r="BN1296" s="74"/>
      <c r="BO1296" s="74"/>
      <c r="BP1296" s="74"/>
      <c r="BQ1296" s="91"/>
      <c r="BR1296" s="25"/>
      <c r="BS1296" s="25"/>
      <c r="BT1296" s="15"/>
      <c r="BU1296" s="15"/>
      <c r="BV1296" s="95"/>
    </row>
    <row r="1297" spans="1:79" s="23" customFormat="1" ht="79.5" customHeight="1" thickTop="1" thickBot="1" x14ac:dyDescent="0.55000000000000004">
      <c r="A1297" s="99"/>
      <c r="B1297" s="569" t="s">
        <v>46</v>
      </c>
      <c r="C1297" s="567"/>
      <c r="D1297" s="113"/>
      <c r="E1297" s="532" t="s">
        <v>55</v>
      </c>
      <c r="F1297" s="532"/>
      <c r="G1297" s="532"/>
      <c r="H1297" s="532"/>
      <c r="I1297" s="94"/>
      <c r="J1297" s="539">
        <f>J1295</f>
        <v>0</v>
      </c>
      <c r="K1297" s="540"/>
      <c r="L1297" s="541"/>
      <c r="M1297" s="290"/>
      <c r="N1297" s="539">
        <f>N1295</f>
        <v>0</v>
      </c>
      <c r="O1297" s="540"/>
      <c r="P1297" s="541"/>
      <c r="Q1297" s="536" t="s">
        <v>51</v>
      </c>
      <c r="R1297" s="537"/>
      <c r="S1297" s="537"/>
      <c r="T1297" s="538"/>
      <c r="U1297" s="539">
        <f>U1295-J1295</f>
        <v>0</v>
      </c>
      <c r="V1297" s="540"/>
      <c r="W1297" s="541"/>
      <c r="X1297" s="290"/>
      <c r="Y1297" s="539">
        <f>Y1295-N1295</f>
        <v>0</v>
      </c>
      <c r="Z1297" s="540"/>
      <c r="AA1297" s="541"/>
      <c r="AB1297" s="536" t="s">
        <v>50</v>
      </c>
      <c r="AC1297" s="537"/>
      <c r="AD1297" s="537"/>
      <c r="AE1297" s="538"/>
      <c r="AF1297" s="539">
        <f>AF1295-U1295</f>
        <v>0</v>
      </c>
      <c r="AG1297" s="540"/>
      <c r="AH1297" s="541"/>
      <c r="AI1297" s="290"/>
      <c r="AJ1297" s="539">
        <f>AJ1295-Y1295</f>
        <v>0</v>
      </c>
      <c r="AK1297" s="540"/>
      <c r="AL1297" s="541"/>
      <c r="AM1297" s="536" t="s">
        <v>52</v>
      </c>
      <c r="AN1297" s="537"/>
      <c r="AO1297" s="537"/>
      <c r="AP1297" s="538"/>
      <c r="AQ1297" s="539">
        <f>AQ1295-AF1295</f>
        <v>0</v>
      </c>
      <c r="AR1297" s="540"/>
      <c r="AS1297" s="541"/>
      <c r="AT1297" s="72"/>
      <c r="AU1297" s="539">
        <f>AU1295-AJ1295</f>
        <v>0</v>
      </c>
      <c r="AV1297" s="540"/>
      <c r="AW1297" s="541"/>
      <c r="AX1297" s="291"/>
      <c r="AY1297" s="291"/>
      <c r="AZ1297" s="291"/>
      <c r="BA1297" s="291"/>
      <c r="BB1297" s="567" t="s">
        <v>45</v>
      </c>
      <c r="BC1297" s="567"/>
      <c r="BD1297" s="567"/>
      <c r="BE1297" s="567"/>
      <c r="BF1297" s="568"/>
      <c r="BG1297" s="539">
        <f>BG1295-AQ1295</f>
        <v>0</v>
      </c>
      <c r="BH1297" s="540"/>
      <c r="BI1297" s="541"/>
      <c r="BJ1297" s="304"/>
      <c r="BK1297" s="539">
        <f>BK1295-AU1295</f>
        <v>0</v>
      </c>
      <c r="BL1297" s="540"/>
      <c r="BM1297" s="541"/>
      <c r="BN1297" s="73"/>
      <c r="BO1297" s="73"/>
      <c r="BP1297" s="73"/>
      <c r="BQ1297" s="90"/>
      <c r="BR1297" s="24"/>
      <c r="BS1297" s="24"/>
      <c r="BT1297" s="22"/>
      <c r="BU1297" s="22"/>
      <c r="BV1297" s="99"/>
      <c r="BY1297" s="21"/>
    </row>
    <row r="1298" spans="1:79" ht="18.75" customHeight="1" thickTop="1" thickBot="1" x14ac:dyDescent="0.5">
      <c r="A1298" s="95"/>
      <c r="B1298" s="305"/>
      <c r="C1298" s="71"/>
      <c r="D1298" s="71"/>
      <c r="E1298" s="71"/>
      <c r="F1298" s="92"/>
      <c r="G1298" s="92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X1298" s="71"/>
      <c r="Y1298" s="71"/>
      <c r="Z1298" s="71"/>
      <c r="AA1298" s="71"/>
      <c r="AB1298" s="71"/>
      <c r="AC1298" s="71"/>
      <c r="AD1298" s="71"/>
      <c r="AE1298" s="71"/>
      <c r="AF1298" s="71"/>
      <c r="AG1298" s="71"/>
      <c r="AH1298" s="306"/>
      <c r="AI1298" s="306"/>
      <c r="AJ1298" s="71"/>
      <c r="AK1298" s="71"/>
      <c r="AL1298" s="71"/>
      <c r="AM1298" s="71"/>
      <c r="AN1298" s="71"/>
      <c r="AO1298" s="71"/>
      <c r="AP1298" s="71"/>
      <c r="AQ1298" s="71"/>
      <c r="AR1298" s="71"/>
      <c r="AS1298" s="71"/>
      <c r="AT1298" s="71"/>
      <c r="AU1298" s="71"/>
      <c r="AV1298" s="71"/>
      <c r="AW1298" s="71"/>
      <c r="AX1298" s="71"/>
      <c r="AY1298" s="71"/>
      <c r="AZ1298" s="71"/>
      <c r="BA1298" s="71"/>
      <c r="BB1298" s="71"/>
      <c r="BC1298" s="703" t="s">
        <v>153</v>
      </c>
      <c r="BD1298" s="703"/>
      <c r="BE1298" s="703"/>
      <c r="BF1298" s="703"/>
      <c r="BG1298" s="703"/>
      <c r="BH1298" s="703"/>
      <c r="BI1298" s="703"/>
      <c r="BJ1298" s="703"/>
      <c r="BK1298" s="703"/>
      <c r="BL1298" s="703"/>
      <c r="BM1298" s="703"/>
      <c r="BN1298" s="703"/>
      <c r="BO1298" s="703"/>
      <c r="BP1298" s="703"/>
      <c r="BQ1298" s="318"/>
      <c r="BR1298" s="319"/>
      <c r="BS1298" s="319"/>
      <c r="BT1298" s="15"/>
      <c r="BU1298" s="15"/>
      <c r="BV1298" s="95"/>
    </row>
    <row r="1299" spans="1:79" s="93" customFormat="1" ht="13.5" customHeight="1" thickTop="1" x14ac:dyDescent="0.45">
      <c r="A1299" s="95"/>
      <c r="B1299" s="99"/>
      <c r="C1299" s="95"/>
      <c r="D1299" s="95"/>
      <c r="E1299" s="95"/>
      <c r="F1299" s="96"/>
      <c r="G1299" s="96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254"/>
      <c r="AI1299" s="254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5"/>
      <c r="BL1299" s="95"/>
      <c r="BM1299" s="95"/>
      <c r="BN1299" s="95"/>
      <c r="BO1299" s="95"/>
      <c r="BP1299" s="95"/>
      <c r="BQ1299" s="97"/>
      <c r="BR1299" s="97"/>
      <c r="BS1299" s="97"/>
      <c r="BT1299" s="95"/>
      <c r="BU1299" s="95"/>
      <c r="BV1299" s="95"/>
    </row>
    <row r="1300" spans="1:79" s="17" customFormat="1" ht="33.75" x14ac:dyDescent="0.5">
      <c r="A1300" s="255"/>
      <c r="B1300" s="604" t="s">
        <v>9</v>
      </c>
      <c r="C1300" s="604"/>
      <c r="D1300" s="604"/>
      <c r="E1300" s="604"/>
      <c r="F1300" s="604"/>
      <c r="G1300" s="604"/>
      <c r="H1300" s="604"/>
      <c r="I1300" s="604"/>
      <c r="J1300" s="604"/>
      <c r="K1300" s="604"/>
      <c r="L1300" s="604"/>
      <c r="M1300" s="604"/>
      <c r="N1300" s="604"/>
      <c r="O1300" s="604"/>
      <c r="P1300" s="604"/>
      <c r="Q1300" s="604"/>
      <c r="R1300" s="604"/>
      <c r="S1300" s="604"/>
      <c r="T1300" s="604"/>
      <c r="U1300" s="604"/>
      <c r="V1300" s="604"/>
      <c r="W1300" s="604"/>
      <c r="X1300" s="604"/>
      <c r="Y1300" s="604"/>
      <c r="Z1300" s="604"/>
      <c r="AA1300" s="604"/>
      <c r="AB1300" s="604"/>
      <c r="AC1300" s="604"/>
      <c r="AD1300" s="604"/>
      <c r="AE1300" s="604"/>
      <c r="AF1300" s="604"/>
      <c r="AG1300" s="604"/>
      <c r="AH1300" s="604"/>
      <c r="AI1300" s="604"/>
      <c r="AJ1300" s="604"/>
      <c r="AK1300" s="604"/>
      <c r="AL1300" s="604"/>
      <c r="AM1300" s="604"/>
      <c r="AN1300" s="604"/>
      <c r="AO1300" s="604"/>
      <c r="AP1300" s="604"/>
      <c r="AQ1300" s="604"/>
      <c r="AR1300" s="604"/>
      <c r="AS1300" s="604"/>
      <c r="AT1300" s="604"/>
      <c r="AU1300" s="604"/>
      <c r="AV1300" s="604"/>
      <c r="AW1300" s="604"/>
      <c r="AX1300" s="604"/>
      <c r="AY1300" s="604"/>
      <c r="AZ1300" s="604"/>
      <c r="BA1300" s="604"/>
      <c r="BB1300" s="604"/>
      <c r="BC1300" s="604"/>
      <c r="BD1300" s="604"/>
      <c r="BE1300" s="604"/>
      <c r="BF1300" s="604"/>
      <c r="BG1300" s="604"/>
      <c r="BH1300" s="604"/>
      <c r="BI1300" s="604"/>
      <c r="BJ1300" s="604"/>
      <c r="BK1300" s="604"/>
      <c r="BL1300" s="604"/>
      <c r="BM1300" s="604"/>
      <c r="BN1300" s="604"/>
      <c r="BO1300" s="604"/>
      <c r="BP1300" s="604"/>
      <c r="BQ1300" s="256"/>
      <c r="BR1300" s="256"/>
      <c r="BS1300" s="256"/>
      <c r="BT1300" s="257"/>
      <c r="BU1300" s="257"/>
      <c r="BV1300" s="255"/>
    </row>
    <row r="1301" spans="1:79" ht="10.9" customHeight="1" x14ac:dyDescent="0.45">
      <c r="A1301" s="95"/>
      <c r="B1301" s="258"/>
      <c r="C1301" s="62"/>
      <c r="D1301" s="62"/>
      <c r="E1301" s="62"/>
      <c r="F1301" s="63"/>
      <c r="G1301" s="63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259"/>
      <c r="AI1301" s="259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  <c r="BB1301" s="62"/>
      <c r="BC1301" s="62"/>
      <c r="BD1301" s="62"/>
      <c r="BE1301" s="62"/>
      <c r="BF1301" s="62"/>
      <c r="BG1301" s="62"/>
      <c r="BH1301" s="62"/>
      <c r="BI1301" s="62"/>
      <c r="BJ1301" s="62"/>
      <c r="BK1301" s="62"/>
      <c r="BL1301" s="62"/>
      <c r="BM1301" s="62"/>
      <c r="BN1301" s="62"/>
      <c r="BO1301" s="62"/>
      <c r="BP1301" s="94"/>
      <c r="BQ1301" s="87"/>
      <c r="BR1301" s="94"/>
      <c r="BS1301" s="94"/>
      <c r="BT1301" s="15"/>
      <c r="BU1301" s="15"/>
      <c r="BV1301" s="95"/>
    </row>
    <row r="1302" spans="1:79" s="18" customFormat="1" ht="36.75" customHeight="1" x14ac:dyDescent="0.45">
      <c r="A1302" s="260"/>
      <c r="B1302" s="258"/>
      <c r="C1302" s="261"/>
      <c r="D1302" s="262" t="s">
        <v>10</v>
      </c>
      <c r="E1302" s="605" t="str">
        <f>IF(ROSTER!D$3="","",ROSTER!D$3)</f>
        <v/>
      </c>
      <c r="F1302" s="605"/>
      <c r="G1302" s="605"/>
      <c r="H1302" s="605"/>
      <c r="I1302" s="605"/>
      <c r="J1302" s="605"/>
      <c r="K1302" s="605"/>
      <c r="L1302" s="605"/>
      <c r="M1302" s="605"/>
      <c r="N1302" s="605"/>
      <c r="O1302" s="605"/>
      <c r="P1302" s="605"/>
      <c r="Q1302" s="605"/>
      <c r="R1302" s="605"/>
      <c r="S1302" s="605"/>
      <c r="T1302" s="605"/>
      <c r="U1302" s="605"/>
      <c r="V1302" s="605"/>
      <c r="W1302" s="605"/>
      <c r="X1302" s="605"/>
      <c r="Y1302" s="605"/>
      <c r="Z1302" s="605"/>
      <c r="AA1302" s="605"/>
      <c r="AB1302" s="605"/>
      <c r="AC1302" s="605"/>
      <c r="AD1302" s="605"/>
      <c r="AE1302" s="605"/>
      <c r="AF1302" s="316"/>
      <c r="AG1302" s="606" t="s">
        <v>11</v>
      </c>
      <c r="AH1302" s="606"/>
      <c r="AI1302" s="606"/>
      <c r="AJ1302" s="606"/>
      <c r="AK1302" s="606"/>
      <c r="AL1302" s="606"/>
      <c r="AM1302" s="606"/>
      <c r="AN1302" s="607"/>
      <c r="AO1302" s="607"/>
      <c r="AP1302" s="607"/>
      <c r="AQ1302" s="607"/>
      <c r="AR1302" s="607"/>
      <c r="AS1302" s="607"/>
      <c r="AT1302" s="607"/>
      <c r="AU1302" s="607"/>
      <c r="AV1302" s="607"/>
      <c r="AW1302" s="607"/>
      <c r="AX1302" s="607"/>
      <c r="AY1302" s="607"/>
      <c r="AZ1302" s="607"/>
      <c r="BA1302" s="607"/>
      <c r="BB1302" s="607"/>
      <c r="BC1302" s="607"/>
      <c r="BD1302" s="607"/>
      <c r="BE1302" s="607"/>
      <c r="BF1302" s="607"/>
      <c r="BG1302" s="607"/>
      <c r="BH1302" s="607"/>
      <c r="BI1302" s="607"/>
      <c r="BJ1302" s="607"/>
      <c r="BK1302" s="607"/>
      <c r="BL1302" s="607"/>
      <c r="BM1302" s="607"/>
      <c r="BN1302" s="607"/>
      <c r="BO1302" s="607"/>
      <c r="BP1302" s="94"/>
      <c r="BQ1302" s="88" t="s">
        <v>130</v>
      </c>
      <c r="BR1302" s="94"/>
      <c r="BS1302" s="94"/>
      <c r="BT1302" s="263"/>
      <c r="BU1302" s="263"/>
      <c r="BV1302" s="260"/>
    </row>
    <row r="1303" spans="1:79" ht="8.85" customHeight="1" x14ac:dyDescent="0.45">
      <c r="A1303" s="96"/>
      <c r="B1303" s="258"/>
      <c r="C1303" s="259" t="s">
        <v>39</v>
      </c>
      <c r="D1303" s="259"/>
      <c r="E1303" s="259"/>
      <c r="F1303" s="63"/>
      <c r="G1303" s="63"/>
      <c r="H1303" s="259"/>
      <c r="I1303" s="259"/>
      <c r="J1303" s="317"/>
      <c r="K1303" s="317"/>
      <c r="L1303" s="317"/>
      <c r="M1303" s="317"/>
      <c r="N1303" s="317"/>
      <c r="O1303" s="317"/>
      <c r="P1303" s="317"/>
      <c r="Q1303" s="317"/>
      <c r="R1303" s="317"/>
      <c r="S1303" s="317"/>
      <c r="T1303" s="317"/>
      <c r="U1303" s="317"/>
      <c r="V1303" s="317"/>
      <c r="W1303" s="317"/>
      <c r="X1303" s="317"/>
      <c r="Y1303" s="317"/>
      <c r="Z1303" s="317"/>
      <c r="AA1303" s="317"/>
      <c r="AB1303" s="317"/>
      <c r="AC1303" s="317"/>
      <c r="AD1303" s="317"/>
      <c r="AE1303" s="317"/>
      <c r="AF1303" s="317"/>
      <c r="AG1303" s="317"/>
      <c r="AH1303" s="317"/>
      <c r="AI1303" s="259"/>
      <c r="AJ1303" s="264"/>
      <c r="AK1303" s="265"/>
      <c r="AL1303" s="265"/>
      <c r="AM1303" s="265"/>
      <c r="AN1303" s="265"/>
      <c r="AO1303" s="265"/>
      <c r="AP1303" s="265"/>
      <c r="AQ1303" s="266"/>
      <c r="AR1303" s="266"/>
      <c r="AS1303" s="266"/>
      <c r="AT1303" s="266"/>
      <c r="AU1303" s="266"/>
      <c r="AV1303" s="266"/>
      <c r="AW1303" s="266"/>
      <c r="AX1303" s="266"/>
      <c r="AY1303" s="266"/>
      <c r="AZ1303" s="266"/>
      <c r="BA1303" s="266"/>
      <c r="BB1303" s="266"/>
      <c r="BC1303" s="266"/>
      <c r="BD1303" s="266"/>
      <c r="BE1303" s="266"/>
      <c r="BF1303" s="266"/>
      <c r="BG1303" s="266"/>
      <c r="BH1303" s="266"/>
      <c r="BI1303" s="266"/>
      <c r="BJ1303" s="266"/>
      <c r="BK1303" s="266"/>
      <c r="BL1303" s="266"/>
      <c r="BM1303" s="266"/>
      <c r="BN1303" s="266"/>
      <c r="BO1303" s="266"/>
      <c r="BP1303" s="266"/>
      <c r="BQ1303" s="267"/>
      <c r="BR1303" s="267"/>
      <c r="BS1303" s="267"/>
      <c r="BT1303" s="268"/>
      <c r="BU1303" s="268"/>
      <c r="BV1303" s="96"/>
    </row>
    <row r="1304" spans="1:79" s="18" customFormat="1" ht="33.75" x14ac:dyDescent="0.45">
      <c r="A1304" s="260"/>
      <c r="B1304" s="258"/>
      <c r="C1304" s="608" t="s">
        <v>38</v>
      </c>
      <c r="D1304" s="608"/>
      <c r="E1304" s="607"/>
      <c r="F1304" s="607"/>
      <c r="G1304" s="607"/>
      <c r="H1304" s="607"/>
      <c r="I1304" s="607"/>
      <c r="J1304" s="607"/>
      <c r="K1304" s="607"/>
      <c r="L1304" s="607"/>
      <c r="M1304" s="607"/>
      <c r="N1304" s="607"/>
      <c r="O1304" s="607"/>
      <c r="P1304" s="607"/>
      <c r="Q1304" s="607"/>
      <c r="R1304" s="607"/>
      <c r="S1304" s="607"/>
      <c r="T1304" s="607"/>
      <c r="U1304" s="607"/>
      <c r="V1304" s="607"/>
      <c r="W1304" s="607"/>
      <c r="X1304" s="607"/>
      <c r="Y1304" s="607"/>
      <c r="Z1304" s="607"/>
      <c r="AA1304" s="607"/>
      <c r="AB1304" s="607"/>
      <c r="AC1304" s="607"/>
      <c r="AD1304" s="607"/>
      <c r="AE1304" s="607"/>
      <c r="AF1304" s="316"/>
      <c r="AG1304" s="609" t="s">
        <v>21</v>
      </c>
      <c r="AH1304" s="609"/>
      <c r="AI1304" s="609"/>
      <c r="AJ1304" s="609"/>
      <c r="AK1304" s="607"/>
      <c r="AL1304" s="607"/>
      <c r="AM1304" s="607"/>
      <c r="AN1304" s="607"/>
      <c r="AO1304" s="607"/>
      <c r="AP1304" s="607"/>
      <c r="AQ1304" s="607"/>
      <c r="AR1304" s="607"/>
      <c r="AS1304" s="607"/>
      <c r="AT1304" s="607"/>
      <c r="AU1304" s="607"/>
      <c r="AV1304" s="607"/>
      <c r="AW1304" s="607"/>
      <c r="AX1304" s="607"/>
      <c r="AY1304" s="607"/>
      <c r="AZ1304" s="607"/>
      <c r="BA1304" s="607"/>
      <c r="BB1304" s="607"/>
      <c r="BC1304" s="610" t="s">
        <v>12</v>
      </c>
      <c r="BD1304" s="610"/>
      <c r="BE1304" s="610"/>
      <c r="BF1304" s="611"/>
      <c r="BG1304" s="611"/>
      <c r="BH1304" s="611"/>
      <c r="BI1304" s="611"/>
      <c r="BJ1304" s="611"/>
      <c r="BK1304" s="611"/>
      <c r="BL1304" s="611"/>
      <c r="BM1304" s="611"/>
      <c r="BN1304" s="611"/>
      <c r="BO1304" s="611"/>
      <c r="BP1304" s="64"/>
      <c r="BQ1304" s="269"/>
      <c r="BR1304" s="65"/>
      <c r="BS1304" s="65"/>
      <c r="BT1304" s="270">
        <f>IF(BF1304=0,0,1)</f>
        <v>0</v>
      </c>
      <c r="BU1304" s="18">
        <f>IF((BG1354+BK1354)&gt;(AQ1354+AU1354),1,0)</f>
        <v>0</v>
      </c>
      <c r="BV1304" s="271"/>
    </row>
    <row r="1305" spans="1:79" ht="9.6" customHeight="1" x14ac:dyDescent="0.45">
      <c r="A1305" s="95"/>
      <c r="B1305" s="258"/>
      <c r="C1305" s="62"/>
      <c r="D1305" s="62"/>
      <c r="E1305" s="62"/>
      <c r="F1305" s="63"/>
      <c r="G1305" s="63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259"/>
      <c r="AI1305" s="259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  <c r="BB1305" s="62"/>
      <c r="BC1305" s="62"/>
      <c r="BD1305" s="62"/>
      <c r="BE1305" s="62"/>
      <c r="BF1305" s="62"/>
      <c r="BG1305" s="62"/>
      <c r="BH1305" s="62"/>
      <c r="BI1305" s="62"/>
      <c r="BJ1305" s="62"/>
      <c r="BK1305" s="62"/>
      <c r="BL1305" s="62"/>
      <c r="BM1305" s="62"/>
      <c r="BN1305" s="62"/>
      <c r="BO1305" s="62"/>
      <c r="BP1305" s="62"/>
      <c r="BQ1305" s="66"/>
      <c r="BR1305" s="66"/>
      <c r="BS1305" s="66"/>
      <c r="BT1305" s="15"/>
      <c r="BU1305" s="15"/>
      <c r="BV1305" s="95"/>
    </row>
    <row r="1306" spans="1:79" ht="8.85" customHeight="1" thickBot="1" x14ac:dyDescent="0.5">
      <c r="A1306" s="95"/>
      <c r="B1306" s="113"/>
      <c r="C1306" s="67"/>
      <c r="D1306" s="67"/>
      <c r="E1306" s="67"/>
      <c r="F1306" s="68"/>
      <c r="G1306" s="68"/>
      <c r="H1306" s="67"/>
      <c r="I1306" s="67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  <c r="AE1306" s="67"/>
      <c r="AF1306" s="67"/>
      <c r="AG1306" s="67"/>
      <c r="AH1306" s="272"/>
      <c r="AI1306" s="272"/>
      <c r="AJ1306" s="67"/>
      <c r="AK1306" s="67"/>
      <c r="AL1306" s="67"/>
      <c r="AM1306" s="67"/>
      <c r="AN1306" s="67"/>
      <c r="AO1306" s="67"/>
      <c r="AP1306" s="67"/>
      <c r="AQ1306" s="67"/>
      <c r="AR1306" s="67"/>
      <c r="AS1306" s="67"/>
      <c r="AT1306" s="67"/>
      <c r="AU1306" s="67"/>
      <c r="AV1306" s="67"/>
      <c r="AW1306" s="67"/>
      <c r="AX1306" s="67"/>
      <c r="AY1306" s="67"/>
      <c r="AZ1306" s="67"/>
      <c r="BA1306" s="67"/>
      <c r="BB1306" s="67"/>
      <c r="BC1306" s="67"/>
      <c r="BD1306" s="67"/>
      <c r="BE1306" s="67"/>
      <c r="BF1306" s="67"/>
      <c r="BG1306" s="67"/>
      <c r="BH1306" s="67"/>
      <c r="BI1306" s="67"/>
      <c r="BJ1306" s="67"/>
      <c r="BK1306" s="67"/>
      <c r="BL1306" s="67"/>
      <c r="BM1306" s="67"/>
      <c r="BN1306" s="67"/>
      <c r="BO1306" s="67"/>
      <c r="BP1306" s="67"/>
      <c r="BQ1306" s="69"/>
      <c r="BR1306" s="69"/>
      <c r="BS1306" s="69"/>
      <c r="BT1306" s="15"/>
      <c r="BU1306" s="15"/>
      <c r="BV1306" s="95"/>
    </row>
    <row r="1307" spans="1:79" s="18" customFormat="1" ht="40.5" customHeight="1" thickTop="1" x14ac:dyDescent="0.4">
      <c r="A1307" s="271"/>
      <c r="B1307" s="652" t="s">
        <v>0</v>
      </c>
      <c r="C1307" s="648" t="s">
        <v>1</v>
      </c>
      <c r="D1307" s="649"/>
      <c r="E1307" s="273" t="s">
        <v>28</v>
      </c>
      <c r="F1307" s="546" t="s">
        <v>100</v>
      </c>
      <c r="G1307" s="546" t="s">
        <v>101</v>
      </c>
      <c r="H1307" s="644" t="s">
        <v>41</v>
      </c>
      <c r="I1307" s="645"/>
      <c r="J1307" s="554" t="s">
        <v>7</v>
      </c>
      <c r="K1307" s="554"/>
      <c r="L1307" s="554"/>
      <c r="M1307" s="554"/>
      <c r="N1307" s="554"/>
      <c r="O1307" s="554"/>
      <c r="P1307" s="554" t="s">
        <v>2</v>
      </c>
      <c r="Q1307" s="554"/>
      <c r="R1307" s="554"/>
      <c r="S1307" s="554"/>
      <c r="T1307" s="554"/>
      <c r="U1307" s="555"/>
      <c r="V1307" s="550" t="s">
        <v>158</v>
      </c>
      <c r="W1307" s="551"/>
      <c r="X1307" s="550" t="s">
        <v>35</v>
      </c>
      <c r="Y1307" s="551"/>
      <c r="Z1307" s="550" t="s">
        <v>36</v>
      </c>
      <c r="AA1307" s="551"/>
      <c r="AB1307" s="550" t="s">
        <v>44</v>
      </c>
      <c r="AC1307" s="551"/>
      <c r="AD1307" s="554" t="s">
        <v>6</v>
      </c>
      <c r="AE1307" s="554"/>
      <c r="AF1307" s="554"/>
      <c r="AG1307" s="554"/>
      <c r="AH1307" s="554"/>
      <c r="AI1307" s="554"/>
      <c r="AJ1307" s="554" t="s">
        <v>68</v>
      </c>
      <c r="AK1307" s="554"/>
      <c r="AL1307" s="554"/>
      <c r="AM1307" s="554"/>
      <c r="AN1307" s="554"/>
      <c r="AO1307" s="554"/>
      <c r="AP1307" s="554" t="s">
        <v>69</v>
      </c>
      <c r="AQ1307" s="554"/>
      <c r="AR1307" s="554"/>
      <c r="AS1307" s="554"/>
      <c r="AT1307" s="554"/>
      <c r="AU1307" s="554"/>
      <c r="AV1307" s="554" t="s">
        <v>70</v>
      </c>
      <c r="AW1307" s="554"/>
      <c r="AX1307" s="554"/>
      <c r="AY1307" s="554"/>
      <c r="AZ1307" s="554"/>
      <c r="BA1307" s="555"/>
      <c r="BB1307" s="554" t="s">
        <v>4</v>
      </c>
      <c r="BC1307" s="554"/>
      <c r="BD1307" s="554"/>
      <c r="BE1307" s="554"/>
      <c r="BF1307" s="554"/>
      <c r="BG1307" s="554"/>
      <c r="BH1307" s="554" t="s">
        <v>71</v>
      </c>
      <c r="BI1307" s="554"/>
      <c r="BJ1307" s="554"/>
      <c r="BK1307" s="554"/>
      <c r="BL1307" s="554"/>
      <c r="BM1307" s="556"/>
      <c r="BN1307" s="557" t="s">
        <v>25</v>
      </c>
      <c r="BO1307" s="558"/>
      <c r="BP1307" s="559"/>
      <c r="BQ1307" s="691" t="s">
        <v>110</v>
      </c>
      <c r="BR1307" s="691" t="s">
        <v>86</v>
      </c>
      <c r="BS1307" s="691" t="s">
        <v>87</v>
      </c>
      <c r="BT1307" s="274"/>
      <c r="BU1307" s="274"/>
      <c r="BV1307" s="271"/>
    </row>
    <row r="1308" spans="1:79" s="18" customFormat="1" ht="41.25" customHeight="1" x14ac:dyDescent="0.7">
      <c r="A1308" s="271"/>
      <c r="B1308" s="653"/>
      <c r="C1308" s="650"/>
      <c r="D1308" s="651"/>
      <c r="E1308" s="275" t="s">
        <v>102</v>
      </c>
      <c r="F1308" s="547"/>
      <c r="G1308" s="547"/>
      <c r="H1308" s="646"/>
      <c r="I1308" s="647"/>
      <c r="J1308" s="525" t="s">
        <v>17</v>
      </c>
      <c r="K1308" s="526"/>
      <c r="L1308" s="521" t="s">
        <v>18</v>
      </c>
      <c r="M1308" s="522"/>
      <c r="N1308" s="523" t="s">
        <v>19</v>
      </c>
      <c r="O1308" s="524"/>
      <c r="P1308" s="525" t="s">
        <v>26</v>
      </c>
      <c r="Q1308" s="526"/>
      <c r="R1308" s="521" t="s">
        <v>24</v>
      </c>
      <c r="S1308" s="522"/>
      <c r="T1308" s="523" t="s">
        <v>19</v>
      </c>
      <c r="U1308" s="527"/>
      <c r="V1308" s="552"/>
      <c r="W1308" s="553"/>
      <c r="X1308" s="552"/>
      <c r="Y1308" s="553"/>
      <c r="Z1308" s="552"/>
      <c r="AA1308" s="553"/>
      <c r="AB1308" s="552"/>
      <c r="AC1308" s="553"/>
      <c r="AD1308" s="525" t="s">
        <v>48</v>
      </c>
      <c r="AE1308" s="526"/>
      <c r="AF1308" s="521" t="s">
        <v>23</v>
      </c>
      <c r="AG1308" s="522"/>
      <c r="AH1308" s="563" t="s">
        <v>5</v>
      </c>
      <c r="AI1308" s="564"/>
      <c r="AJ1308" s="525" t="s">
        <v>48</v>
      </c>
      <c r="AK1308" s="526"/>
      <c r="AL1308" s="521" t="s">
        <v>23</v>
      </c>
      <c r="AM1308" s="522"/>
      <c r="AN1308" s="563" t="s">
        <v>5</v>
      </c>
      <c r="AO1308" s="564"/>
      <c r="AP1308" s="525" t="s">
        <v>48</v>
      </c>
      <c r="AQ1308" s="526"/>
      <c r="AR1308" s="521" t="s">
        <v>23</v>
      </c>
      <c r="AS1308" s="522"/>
      <c r="AT1308" s="563" t="s">
        <v>5</v>
      </c>
      <c r="AU1308" s="564"/>
      <c r="AV1308" s="525" t="s">
        <v>48</v>
      </c>
      <c r="AW1308" s="526"/>
      <c r="AX1308" s="521" t="s">
        <v>23</v>
      </c>
      <c r="AY1308" s="522"/>
      <c r="AZ1308" s="563" t="s">
        <v>5</v>
      </c>
      <c r="BA1308" s="655"/>
      <c r="BB1308" s="525" t="s">
        <v>48</v>
      </c>
      <c r="BC1308" s="526"/>
      <c r="BD1308" s="521" t="s">
        <v>23</v>
      </c>
      <c r="BE1308" s="522"/>
      <c r="BF1308" s="563" t="s">
        <v>5</v>
      </c>
      <c r="BG1308" s="564"/>
      <c r="BH1308" s="525" t="s">
        <v>48</v>
      </c>
      <c r="BI1308" s="526"/>
      <c r="BJ1308" s="521" t="s">
        <v>23</v>
      </c>
      <c r="BK1308" s="522"/>
      <c r="BL1308" s="563" t="s">
        <v>5</v>
      </c>
      <c r="BM1308" s="564"/>
      <c r="BN1308" s="560"/>
      <c r="BO1308" s="561"/>
      <c r="BP1308" s="562"/>
      <c r="BQ1308" s="692"/>
      <c r="BR1308" s="692"/>
      <c r="BS1308" s="692"/>
      <c r="BT1308" s="274"/>
      <c r="BU1308" s="274"/>
      <c r="BV1308" s="271"/>
      <c r="CA1308" s="104"/>
    </row>
    <row r="1309" spans="1:79" ht="23.85" customHeight="1" x14ac:dyDescent="0.35">
      <c r="A1309" s="276"/>
      <c r="B1309" s="570" t="str">
        <f>IF(ROSTER!B$8="","",ROSTER!B$8)</f>
        <v/>
      </c>
      <c r="C1309" s="572" t="str">
        <f>IF(ROSTER!C$8="","",ROSTER!C$8)</f>
        <v/>
      </c>
      <c r="D1309" s="573"/>
      <c r="E1309" s="574"/>
      <c r="F1309" s="576">
        <f>IF(E1309="y",1,IF(E1309="S",1,0))</f>
        <v>0</v>
      </c>
      <c r="G1309" s="582">
        <f>IF(E1309="S",1,0)</f>
        <v>0</v>
      </c>
      <c r="H1309" s="578"/>
      <c r="I1309" s="543"/>
      <c r="J1309" s="542"/>
      <c r="K1309" s="580"/>
      <c r="L1309" s="584"/>
      <c r="M1309" s="585"/>
      <c r="N1309" s="588">
        <f>L1309+J1309</f>
        <v>0</v>
      </c>
      <c r="O1309" s="589"/>
      <c r="P1309" s="542"/>
      <c r="Q1309" s="580"/>
      <c r="R1309" s="584"/>
      <c r="S1309" s="585"/>
      <c r="T1309" s="588">
        <f>R1309-P1309</f>
        <v>0</v>
      </c>
      <c r="U1309" s="588"/>
      <c r="V1309" s="542"/>
      <c r="W1309" s="543"/>
      <c r="X1309" s="593"/>
      <c r="Y1309" s="543"/>
      <c r="Z1309" s="542"/>
      <c r="AA1309" s="543"/>
      <c r="AB1309" s="542"/>
      <c r="AC1309" s="543"/>
      <c r="AD1309" s="542"/>
      <c r="AE1309" s="580"/>
      <c r="AF1309" s="584"/>
      <c r="AG1309" s="585"/>
      <c r="AH1309" s="595">
        <f>IF(AD1309=0,0,(AF1309/AD1309)*100)</f>
        <v>0</v>
      </c>
      <c r="AI1309" s="596"/>
      <c r="AJ1309" s="542"/>
      <c r="AK1309" s="580"/>
      <c r="AL1309" s="584"/>
      <c r="AM1309" s="585"/>
      <c r="AN1309" s="595">
        <f>IF(AJ1309=0,0,(AL1309/AJ1309)*100)</f>
        <v>0</v>
      </c>
      <c r="AO1309" s="596"/>
      <c r="AP1309" s="542"/>
      <c r="AQ1309" s="580"/>
      <c r="AR1309" s="584"/>
      <c r="AS1309" s="585"/>
      <c r="AT1309" s="595">
        <f>IF(AP1309=0,0,(AR1309/AP1309)*100)</f>
        <v>0</v>
      </c>
      <c r="AU1309" s="596"/>
      <c r="AV1309" s="599">
        <f>AD1309+AJ1309+AP1309</f>
        <v>0</v>
      </c>
      <c r="AW1309" s="600"/>
      <c r="AX1309" s="630">
        <f>AF1309+AL1309+AR1309</f>
        <v>0</v>
      </c>
      <c r="AY1309" s="631"/>
      <c r="AZ1309" s="595">
        <f>IF(AV1309=0,0,(AX1309/AV1309)*100)</f>
        <v>0</v>
      </c>
      <c r="BA1309" s="596"/>
      <c r="BB1309" s="542"/>
      <c r="BC1309" s="580"/>
      <c r="BD1309" s="584"/>
      <c r="BE1309" s="585"/>
      <c r="BF1309" s="595">
        <f>IF(BB1309=0,0,(BD1309/BB1309)*100)</f>
        <v>0</v>
      </c>
      <c r="BG1309" s="596"/>
      <c r="BH1309" s="599">
        <f>AV1309+BB1309</f>
        <v>0</v>
      </c>
      <c r="BI1309" s="600"/>
      <c r="BJ1309" s="630">
        <f>AX1309+BD1309</f>
        <v>0</v>
      </c>
      <c r="BK1309" s="631"/>
      <c r="BL1309" s="595">
        <f>IF(BH1309=0,0,(BJ1309/BH1309)*100)</f>
        <v>0</v>
      </c>
      <c r="BM1309" s="596"/>
      <c r="BN1309" s="656">
        <f>(AF1309*2)+(AL1309*2)+(AR1309*3)+BD1309</f>
        <v>0</v>
      </c>
      <c r="BO1309" s="657"/>
      <c r="BP1309" s="658"/>
      <c r="BQ1309" s="676">
        <f>IF(BS1309=0,0,50*BR1309/BS1309)</f>
        <v>0</v>
      </c>
      <c r="BR1309" s="662">
        <f>(BN1309*BU$1309)+(N1309*BU$1310)+(Z1309*BU$1311)+(R1309*BU$1312)+(X1309*BU$1313)+(AB1309*BU$1314)+(V1309*BU$1319)</f>
        <v>0</v>
      </c>
      <c r="BS1309" s="662">
        <f>((BB1309-BD1309)*BU$1316)+((AV1309-AX1309)*BU$1315)+(H1309*BU$1317)+(P1309*BU$1318)</f>
        <v>0</v>
      </c>
      <c r="BT1309" s="19" t="s">
        <v>75</v>
      </c>
      <c r="BU1309" s="277">
        <f>IF(BQ1304="B",'VALUE POINTS'!L$10,IF('GAME STATS'!BQ1304="C",'VALUE POINTS'!M$10,'VALUE POINTS'!K$10))</f>
        <v>1</v>
      </c>
      <c r="BV1309" s="278"/>
    </row>
    <row r="1310" spans="1:79" ht="23.85" customHeight="1" x14ac:dyDescent="0.35">
      <c r="A1310" s="276"/>
      <c r="B1310" s="571"/>
      <c r="C1310" s="642" t="str">
        <f>IF(ROSTER!D$8="","",ROSTER!D$8)</f>
        <v/>
      </c>
      <c r="D1310" s="643"/>
      <c r="E1310" s="575"/>
      <c r="F1310" s="577"/>
      <c r="G1310" s="583"/>
      <c r="H1310" s="579"/>
      <c r="I1310" s="545"/>
      <c r="J1310" s="544"/>
      <c r="K1310" s="581"/>
      <c r="L1310" s="586"/>
      <c r="M1310" s="587"/>
      <c r="N1310" s="592"/>
      <c r="O1310" s="603"/>
      <c r="P1310" s="544"/>
      <c r="Q1310" s="581"/>
      <c r="R1310" s="586"/>
      <c r="S1310" s="587"/>
      <c r="T1310" s="592"/>
      <c r="U1310" s="592"/>
      <c r="V1310" s="544"/>
      <c r="W1310" s="545"/>
      <c r="X1310" s="594"/>
      <c r="Y1310" s="545"/>
      <c r="Z1310" s="544"/>
      <c r="AA1310" s="545"/>
      <c r="AB1310" s="544"/>
      <c r="AC1310" s="545"/>
      <c r="AD1310" s="544"/>
      <c r="AE1310" s="581"/>
      <c r="AF1310" s="586"/>
      <c r="AG1310" s="587"/>
      <c r="AH1310" s="626"/>
      <c r="AI1310" s="627"/>
      <c r="AJ1310" s="544"/>
      <c r="AK1310" s="581"/>
      <c r="AL1310" s="586"/>
      <c r="AM1310" s="587"/>
      <c r="AN1310" s="626"/>
      <c r="AO1310" s="627"/>
      <c r="AP1310" s="544"/>
      <c r="AQ1310" s="581"/>
      <c r="AR1310" s="586"/>
      <c r="AS1310" s="587"/>
      <c r="AT1310" s="626"/>
      <c r="AU1310" s="627"/>
      <c r="AV1310" s="628"/>
      <c r="AW1310" s="629"/>
      <c r="AX1310" s="632"/>
      <c r="AY1310" s="633"/>
      <c r="AZ1310" s="626"/>
      <c r="BA1310" s="627"/>
      <c r="BB1310" s="544"/>
      <c r="BC1310" s="581"/>
      <c r="BD1310" s="586"/>
      <c r="BE1310" s="587"/>
      <c r="BF1310" s="626"/>
      <c r="BG1310" s="627"/>
      <c r="BH1310" s="628"/>
      <c r="BI1310" s="629"/>
      <c r="BJ1310" s="632"/>
      <c r="BK1310" s="633"/>
      <c r="BL1310" s="626"/>
      <c r="BM1310" s="627"/>
      <c r="BN1310" s="678"/>
      <c r="BO1310" s="679"/>
      <c r="BP1310" s="680"/>
      <c r="BQ1310" s="677"/>
      <c r="BR1310" s="663"/>
      <c r="BS1310" s="663"/>
      <c r="BT1310" s="19" t="s">
        <v>76</v>
      </c>
      <c r="BU1310" s="277">
        <f>IF(BQ1304="B",'VALUE POINTS'!L$11,IF('GAME STATS'!BQ1304="C",'VALUE POINTS'!M$11,'VALUE POINTS'!K$11))</f>
        <v>1</v>
      </c>
      <c r="BV1310" s="278"/>
    </row>
    <row r="1311" spans="1:79" ht="21.75" customHeight="1" x14ac:dyDescent="0.4">
      <c r="A1311" s="95"/>
      <c r="B1311" s="570" t="str">
        <f>IF(ROSTER!B$10="","",ROSTER!B$10)</f>
        <v/>
      </c>
      <c r="C1311" s="572" t="str">
        <f>IF(ROSTER!C$10="","",ROSTER!C$10)</f>
        <v/>
      </c>
      <c r="D1311" s="573"/>
      <c r="E1311" s="574"/>
      <c r="F1311" s="576">
        <f>IF(E1311="y",1,IF(E1311="S",1,0))</f>
        <v>0</v>
      </c>
      <c r="G1311" s="582">
        <f>IF(E1311="S",1,0)</f>
        <v>0</v>
      </c>
      <c r="H1311" s="578"/>
      <c r="I1311" s="543"/>
      <c r="J1311" s="542"/>
      <c r="K1311" s="580"/>
      <c r="L1311" s="584"/>
      <c r="M1311" s="585"/>
      <c r="N1311" s="588">
        <f>L1311+J1311</f>
        <v>0</v>
      </c>
      <c r="O1311" s="589"/>
      <c r="P1311" s="542"/>
      <c r="Q1311" s="580"/>
      <c r="R1311" s="584"/>
      <c r="S1311" s="585"/>
      <c r="T1311" s="588">
        <f>R1311-P1311</f>
        <v>0</v>
      </c>
      <c r="U1311" s="588"/>
      <c r="V1311" s="542"/>
      <c r="W1311" s="543"/>
      <c r="X1311" s="593"/>
      <c r="Y1311" s="543"/>
      <c r="Z1311" s="542"/>
      <c r="AA1311" s="543"/>
      <c r="AB1311" s="542"/>
      <c r="AC1311" s="543"/>
      <c r="AD1311" s="542"/>
      <c r="AE1311" s="580"/>
      <c r="AF1311" s="584"/>
      <c r="AG1311" s="585"/>
      <c r="AH1311" s="595">
        <f>IF(AD1311=0,0,(AF1311/AD1311)*100)</f>
        <v>0</v>
      </c>
      <c r="AI1311" s="596"/>
      <c r="AJ1311" s="542"/>
      <c r="AK1311" s="580"/>
      <c r="AL1311" s="584"/>
      <c r="AM1311" s="585"/>
      <c r="AN1311" s="595">
        <f>IF(AJ1311=0,0,(AL1311/AJ1311)*100)</f>
        <v>0</v>
      </c>
      <c r="AO1311" s="596"/>
      <c r="AP1311" s="542"/>
      <c r="AQ1311" s="580"/>
      <c r="AR1311" s="584"/>
      <c r="AS1311" s="585"/>
      <c r="AT1311" s="595">
        <f>IF(AP1311=0,0,(AR1311/AP1311)*100)</f>
        <v>0</v>
      </c>
      <c r="AU1311" s="596"/>
      <c r="AV1311" s="599">
        <f>AD1311+AJ1311+AP1311</f>
        <v>0</v>
      </c>
      <c r="AW1311" s="600"/>
      <c r="AX1311" s="630">
        <f>AF1311+AL1311+AR1311</f>
        <v>0</v>
      </c>
      <c r="AY1311" s="631"/>
      <c r="AZ1311" s="595">
        <f>IF(AV1311=0,0,(AX1311/AV1311)*100)</f>
        <v>0</v>
      </c>
      <c r="BA1311" s="596"/>
      <c r="BB1311" s="542"/>
      <c r="BC1311" s="580"/>
      <c r="BD1311" s="584"/>
      <c r="BE1311" s="585"/>
      <c r="BF1311" s="595">
        <f>IF(BB1311=0,0,(BD1311/BB1311)*100)</f>
        <v>0</v>
      </c>
      <c r="BG1311" s="596"/>
      <c r="BH1311" s="599">
        <f>AV1311+BB1311</f>
        <v>0</v>
      </c>
      <c r="BI1311" s="600"/>
      <c r="BJ1311" s="630">
        <f>AX1311+BD1311</f>
        <v>0</v>
      </c>
      <c r="BK1311" s="631"/>
      <c r="BL1311" s="595">
        <f>IF(BH1311=0,0,(BJ1311/BH1311)*100)</f>
        <v>0</v>
      </c>
      <c r="BM1311" s="596"/>
      <c r="BN1311" s="656">
        <f>(AF1311*2)+(AL1311*2)+(AR1311*3)+BD1311</f>
        <v>0</v>
      </c>
      <c r="BO1311" s="657"/>
      <c r="BP1311" s="658"/>
      <c r="BQ1311" s="676">
        <f>IF(BS1311=0,0,50*BR1311/BS1311)</f>
        <v>0</v>
      </c>
      <c r="BR1311" s="662">
        <f t="shared" ref="BR1311" si="1254">(BN1311*BU$1309)+(N1311*BU$1310)+(Z1311*BU$1311)+(R1311*BU$1312)+(X1311*BU$1313)+(AB1311*BU$1314)+(V1311*BU$1319)</f>
        <v>0</v>
      </c>
      <c r="BS1311" s="662">
        <f t="shared" ref="BS1311" si="1255">((BB1311-BD1311)*BU$1316)+((AV1311-AX1311)*BU$1315)+(H1311*BU$1317)+(P1311*BU$1318)</f>
        <v>0</v>
      </c>
      <c r="BT1311" s="19" t="s">
        <v>77</v>
      </c>
      <c r="BU1311" s="277">
        <f>IF(BQ1304="B",'VALUE POINTS'!L$12,IF('GAME STATS'!BQ1304="C",'VALUE POINTS'!M$12,'VALUE POINTS'!K$12))</f>
        <v>2</v>
      </c>
      <c r="BV1311" s="278"/>
      <c r="CA1311" s="18"/>
    </row>
    <row r="1312" spans="1:79" ht="21.75" customHeight="1" x14ac:dyDescent="0.35">
      <c r="A1312" s="95"/>
      <c r="B1312" s="571"/>
      <c r="C1312" s="642" t="str">
        <f>IF(ROSTER!D$10="","",ROSTER!D$10)</f>
        <v/>
      </c>
      <c r="D1312" s="643"/>
      <c r="E1312" s="575"/>
      <c r="F1312" s="577"/>
      <c r="G1312" s="583"/>
      <c r="H1312" s="579"/>
      <c r="I1312" s="545"/>
      <c r="J1312" s="544"/>
      <c r="K1312" s="581"/>
      <c r="L1312" s="586"/>
      <c r="M1312" s="587"/>
      <c r="N1312" s="592" t="s">
        <v>16</v>
      </c>
      <c r="O1312" s="603"/>
      <c r="P1312" s="544"/>
      <c r="Q1312" s="581"/>
      <c r="R1312" s="586"/>
      <c r="S1312" s="587"/>
      <c r="T1312" s="592" t="s">
        <v>16</v>
      </c>
      <c r="U1312" s="592"/>
      <c r="V1312" s="544"/>
      <c r="W1312" s="545"/>
      <c r="X1312" s="594"/>
      <c r="Y1312" s="545"/>
      <c r="Z1312" s="544"/>
      <c r="AA1312" s="545"/>
      <c r="AB1312" s="544"/>
      <c r="AC1312" s="545"/>
      <c r="AD1312" s="544"/>
      <c r="AE1312" s="581"/>
      <c r="AF1312" s="586"/>
      <c r="AG1312" s="587"/>
      <c r="AH1312" s="626"/>
      <c r="AI1312" s="627"/>
      <c r="AJ1312" s="544"/>
      <c r="AK1312" s="581"/>
      <c r="AL1312" s="586"/>
      <c r="AM1312" s="587"/>
      <c r="AN1312" s="626"/>
      <c r="AO1312" s="627"/>
      <c r="AP1312" s="544"/>
      <c r="AQ1312" s="581"/>
      <c r="AR1312" s="586"/>
      <c r="AS1312" s="587"/>
      <c r="AT1312" s="626"/>
      <c r="AU1312" s="627"/>
      <c r="AV1312" s="628"/>
      <c r="AW1312" s="629"/>
      <c r="AX1312" s="632"/>
      <c r="AY1312" s="633"/>
      <c r="AZ1312" s="626"/>
      <c r="BA1312" s="627"/>
      <c r="BB1312" s="544"/>
      <c r="BC1312" s="581"/>
      <c r="BD1312" s="586"/>
      <c r="BE1312" s="587"/>
      <c r="BF1312" s="626"/>
      <c r="BG1312" s="627"/>
      <c r="BH1312" s="628"/>
      <c r="BI1312" s="629"/>
      <c r="BJ1312" s="632"/>
      <c r="BK1312" s="633"/>
      <c r="BL1312" s="626"/>
      <c r="BM1312" s="627"/>
      <c r="BN1312" s="678"/>
      <c r="BO1312" s="679"/>
      <c r="BP1312" s="680"/>
      <c r="BQ1312" s="677"/>
      <c r="BR1312" s="663"/>
      <c r="BS1312" s="663"/>
      <c r="BT1312" s="19" t="s">
        <v>78</v>
      </c>
      <c r="BU1312" s="277">
        <f>IF(BQ1304="B",'VALUE POINTS'!L$13,IF('GAME STATS'!BQ1304="C",'VALUE POINTS'!M$13,'VALUE POINTS'!K$13))</f>
        <v>2</v>
      </c>
      <c r="BV1312" s="278"/>
    </row>
    <row r="1313" spans="1:79" ht="21.75" customHeight="1" x14ac:dyDescent="0.35">
      <c r="A1313" s="95"/>
      <c r="B1313" s="570" t="str">
        <f>IF(ROSTER!B$12="","",ROSTER!B$12)</f>
        <v/>
      </c>
      <c r="C1313" s="572" t="str">
        <f>IF(ROSTER!C$12="","",ROSTER!C$12)</f>
        <v/>
      </c>
      <c r="D1313" s="573"/>
      <c r="E1313" s="574"/>
      <c r="F1313" s="576">
        <f>IF(E1313="y",1,IF(E1313="S",1,0))</f>
        <v>0</v>
      </c>
      <c r="G1313" s="582">
        <f>IF(E1313="S",1,0)</f>
        <v>0</v>
      </c>
      <c r="H1313" s="578"/>
      <c r="I1313" s="543"/>
      <c r="J1313" s="542"/>
      <c r="K1313" s="580"/>
      <c r="L1313" s="584"/>
      <c r="M1313" s="585"/>
      <c r="N1313" s="588">
        <f>L1313+J1313</f>
        <v>0</v>
      </c>
      <c r="O1313" s="589"/>
      <c r="P1313" s="542"/>
      <c r="Q1313" s="580"/>
      <c r="R1313" s="584"/>
      <c r="S1313" s="585"/>
      <c r="T1313" s="588">
        <f>R1313-P1313</f>
        <v>0</v>
      </c>
      <c r="U1313" s="588"/>
      <c r="V1313" s="542"/>
      <c r="W1313" s="543"/>
      <c r="X1313" s="593"/>
      <c r="Y1313" s="543"/>
      <c r="Z1313" s="542"/>
      <c r="AA1313" s="543"/>
      <c r="AB1313" s="542"/>
      <c r="AC1313" s="543"/>
      <c r="AD1313" s="542"/>
      <c r="AE1313" s="580"/>
      <c r="AF1313" s="584"/>
      <c r="AG1313" s="585"/>
      <c r="AH1313" s="595">
        <f>IF(AD1313=0,0,(AF1313/AD1313)*100)</f>
        <v>0</v>
      </c>
      <c r="AI1313" s="596"/>
      <c r="AJ1313" s="542"/>
      <c r="AK1313" s="580"/>
      <c r="AL1313" s="584"/>
      <c r="AM1313" s="585"/>
      <c r="AN1313" s="595">
        <f>IF(AJ1313=0,0,(AL1313/AJ1313)*100)</f>
        <v>0</v>
      </c>
      <c r="AO1313" s="596"/>
      <c r="AP1313" s="542"/>
      <c r="AQ1313" s="580"/>
      <c r="AR1313" s="584"/>
      <c r="AS1313" s="585"/>
      <c r="AT1313" s="595">
        <f>IF(AP1313=0,0,(AR1313/AP1313)*100)</f>
        <v>0</v>
      </c>
      <c r="AU1313" s="596"/>
      <c r="AV1313" s="599">
        <f>AD1313+AJ1313+AP1313</f>
        <v>0</v>
      </c>
      <c r="AW1313" s="600"/>
      <c r="AX1313" s="630">
        <f>AF1313+AL1313+AR1313</f>
        <v>0</v>
      </c>
      <c r="AY1313" s="631"/>
      <c r="AZ1313" s="595">
        <f>IF(AV1313=0,0,(AX1313/AV1313)*100)</f>
        <v>0</v>
      </c>
      <c r="BA1313" s="596"/>
      <c r="BB1313" s="542"/>
      <c r="BC1313" s="580"/>
      <c r="BD1313" s="584"/>
      <c r="BE1313" s="585"/>
      <c r="BF1313" s="595">
        <f>IF(BB1313=0,0,(BD1313/BB1313)*100)</f>
        <v>0</v>
      </c>
      <c r="BG1313" s="596"/>
      <c r="BH1313" s="599">
        <f>AV1313+BB1313</f>
        <v>0</v>
      </c>
      <c r="BI1313" s="600"/>
      <c r="BJ1313" s="630">
        <f>AX1313+BD1313</f>
        <v>0</v>
      </c>
      <c r="BK1313" s="631"/>
      <c r="BL1313" s="595">
        <f>IF(BH1313=0,0,(BJ1313/BH1313)*100)</f>
        <v>0</v>
      </c>
      <c r="BM1313" s="596"/>
      <c r="BN1313" s="656">
        <f>(AF1313*2)+(AL1313*2)+(AR1313*3)+BD1313</f>
        <v>0</v>
      </c>
      <c r="BO1313" s="657"/>
      <c r="BP1313" s="658"/>
      <c r="BQ1313" s="676">
        <f t="shared" ref="BQ1313" si="1256">IF(BS1313=0,0,50*BR1313/BS1313)</f>
        <v>0</v>
      </c>
      <c r="BR1313" s="662">
        <f t="shared" ref="BR1313" si="1257">(BN1313*BU$1309)+(N1313*BU$1310)+(Z1313*BU$1311)+(R1313*BU$1312)+(X1313*BU$1313)+(AB1313*BU$1314)+(V1313*BU$1319)</f>
        <v>0</v>
      </c>
      <c r="BS1313" s="662">
        <f t="shared" ref="BS1313" si="1258">((BB1313-BD1313)*BU$1316)+((AV1313-AX1313)*BU$1315)+(H1313*BU$1317)+(P1313*BU$1318)</f>
        <v>0</v>
      </c>
      <c r="BT1313" s="19" t="s">
        <v>79</v>
      </c>
      <c r="BU1313" s="277">
        <f>IF(BQ1304="B",'VALUE POINTS'!L$14,IF('GAME STATS'!BQ1304="C",'VALUE POINTS'!M$14,'VALUE POINTS'!K$14))</f>
        <v>2</v>
      </c>
      <c r="BV1313" s="278"/>
    </row>
    <row r="1314" spans="1:79" ht="21.75" customHeight="1" x14ac:dyDescent="0.4">
      <c r="A1314" s="95"/>
      <c r="B1314" s="571"/>
      <c r="C1314" s="642" t="str">
        <f>IF(ROSTER!D$12="","",ROSTER!D$12)</f>
        <v/>
      </c>
      <c r="D1314" s="643"/>
      <c r="E1314" s="575"/>
      <c r="F1314" s="577"/>
      <c r="G1314" s="583"/>
      <c r="H1314" s="579"/>
      <c r="I1314" s="545"/>
      <c r="J1314" s="544"/>
      <c r="K1314" s="581"/>
      <c r="L1314" s="586"/>
      <c r="M1314" s="587"/>
      <c r="N1314" s="592" t="s">
        <v>16</v>
      </c>
      <c r="O1314" s="603"/>
      <c r="P1314" s="544"/>
      <c r="Q1314" s="581"/>
      <c r="R1314" s="586"/>
      <c r="S1314" s="587"/>
      <c r="T1314" s="592" t="s">
        <v>16</v>
      </c>
      <c r="U1314" s="592"/>
      <c r="V1314" s="544"/>
      <c r="W1314" s="545"/>
      <c r="X1314" s="594"/>
      <c r="Y1314" s="545"/>
      <c r="Z1314" s="544"/>
      <c r="AA1314" s="545"/>
      <c r="AB1314" s="544"/>
      <c r="AC1314" s="545"/>
      <c r="AD1314" s="544"/>
      <c r="AE1314" s="581"/>
      <c r="AF1314" s="586"/>
      <c r="AG1314" s="587"/>
      <c r="AH1314" s="626"/>
      <c r="AI1314" s="627"/>
      <c r="AJ1314" s="544"/>
      <c r="AK1314" s="581"/>
      <c r="AL1314" s="586"/>
      <c r="AM1314" s="587"/>
      <c r="AN1314" s="626"/>
      <c r="AO1314" s="627"/>
      <c r="AP1314" s="544"/>
      <c r="AQ1314" s="581"/>
      <c r="AR1314" s="586"/>
      <c r="AS1314" s="587"/>
      <c r="AT1314" s="626"/>
      <c r="AU1314" s="627"/>
      <c r="AV1314" s="628"/>
      <c r="AW1314" s="629"/>
      <c r="AX1314" s="632"/>
      <c r="AY1314" s="633"/>
      <c r="AZ1314" s="626"/>
      <c r="BA1314" s="627"/>
      <c r="BB1314" s="544"/>
      <c r="BC1314" s="581"/>
      <c r="BD1314" s="586"/>
      <c r="BE1314" s="587"/>
      <c r="BF1314" s="626"/>
      <c r="BG1314" s="627"/>
      <c r="BH1314" s="628"/>
      <c r="BI1314" s="629"/>
      <c r="BJ1314" s="632"/>
      <c r="BK1314" s="633"/>
      <c r="BL1314" s="626"/>
      <c r="BM1314" s="627"/>
      <c r="BN1314" s="678"/>
      <c r="BO1314" s="679"/>
      <c r="BP1314" s="680"/>
      <c r="BQ1314" s="677"/>
      <c r="BR1314" s="663"/>
      <c r="BS1314" s="663"/>
      <c r="BT1314" s="19" t="s">
        <v>80</v>
      </c>
      <c r="BU1314" s="277">
        <f>IF(BQ1304="B",'VALUE POINTS'!L$15,IF('GAME STATS'!BQ1304="C",'VALUE POINTS'!M$15,'VALUE POINTS'!K$15))</f>
        <v>2</v>
      </c>
      <c r="BV1314" s="278"/>
      <c r="CA1314" s="18"/>
    </row>
    <row r="1315" spans="1:79" ht="21.75" customHeight="1" x14ac:dyDescent="0.35">
      <c r="A1315" s="95"/>
      <c r="B1315" s="570" t="str">
        <f>IF(ROSTER!B$14="","",ROSTER!B$14)</f>
        <v/>
      </c>
      <c r="C1315" s="572" t="str">
        <f>IF(ROSTER!C$14="","",ROSTER!C$14)</f>
        <v/>
      </c>
      <c r="D1315" s="573"/>
      <c r="E1315" s="574"/>
      <c r="F1315" s="576">
        <f>IF(E1315="y",1,IF(E1315="S",1,0))</f>
        <v>0</v>
      </c>
      <c r="G1315" s="582">
        <f>IF(E1315="S",1,0)</f>
        <v>0</v>
      </c>
      <c r="H1315" s="578"/>
      <c r="I1315" s="543"/>
      <c r="J1315" s="542"/>
      <c r="K1315" s="580"/>
      <c r="L1315" s="584"/>
      <c r="M1315" s="585"/>
      <c r="N1315" s="588">
        <f>L1315+J1315</f>
        <v>0</v>
      </c>
      <c r="O1315" s="589"/>
      <c r="P1315" s="542"/>
      <c r="Q1315" s="580"/>
      <c r="R1315" s="584"/>
      <c r="S1315" s="585"/>
      <c r="T1315" s="588">
        <f>R1315-P1315</f>
        <v>0</v>
      </c>
      <c r="U1315" s="588"/>
      <c r="V1315" s="542"/>
      <c r="W1315" s="543"/>
      <c r="X1315" s="593"/>
      <c r="Y1315" s="543"/>
      <c r="Z1315" s="542"/>
      <c r="AA1315" s="543"/>
      <c r="AB1315" s="542"/>
      <c r="AC1315" s="543"/>
      <c r="AD1315" s="542"/>
      <c r="AE1315" s="580"/>
      <c r="AF1315" s="584"/>
      <c r="AG1315" s="585"/>
      <c r="AH1315" s="595">
        <f>IF(AD1315=0,0,(AF1315/AD1315)*100)</f>
        <v>0</v>
      </c>
      <c r="AI1315" s="596"/>
      <c r="AJ1315" s="542"/>
      <c r="AK1315" s="580"/>
      <c r="AL1315" s="584"/>
      <c r="AM1315" s="585"/>
      <c r="AN1315" s="595">
        <f>IF(AJ1315=0,0,(AL1315/AJ1315)*100)</f>
        <v>0</v>
      </c>
      <c r="AO1315" s="596"/>
      <c r="AP1315" s="542"/>
      <c r="AQ1315" s="580"/>
      <c r="AR1315" s="584"/>
      <c r="AS1315" s="585"/>
      <c r="AT1315" s="595">
        <f>IF(AP1315=0,0,(AR1315/AP1315)*100)</f>
        <v>0</v>
      </c>
      <c r="AU1315" s="596"/>
      <c r="AV1315" s="599">
        <f>AD1315+AJ1315+AP1315</f>
        <v>0</v>
      </c>
      <c r="AW1315" s="600"/>
      <c r="AX1315" s="630">
        <f>AF1315+AL1315+AR1315</f>
        <v>0</v>
      </c>
      <c r="AY1315" s="631"/>
      <c r="AZ1315" s="595">
        <f>IF(AV1315=0,0,(AX1315/AV1315)*100)</f>
        <v>0</v>
      </c>
      <c r="BA1315" s="596"/>
      <c r="BB1315" s="542"/>
      <c r="BC1315" s="580"/>
      <c r="BD1315" s="584"/>
      <c r="BE1315" s="585"/>
      <c r="BF1315" s="595">
        <f>IF(BB1315=0,0,(BD1315/BB1315)*100)</f>
        <v>0</v>
      </c>
      <c r="BG1315" s="596"/>
      <c r="BH1315" s="599">
        <f>AV1315+BB1315</f>
        <v>0</v>
      </c>
      <c r="BI1315" s="600"/>
      <c r="BJ1315" s="630">
        <f>AX1315+BD1315</f>
        <v>0</v>
      </c>
      <c r="BK1315" s="631"/>
      <c r="BL1315" s="595">
        <f>IF(BH1315=0,0,(BJ1315/BH1315)*100)</f>
        <v>0</v>
      </c>
      <c r="BM1315" s="596"/>
      <c r="BN1315" s="656">
        <f>(AF1315*2)+(AL1315*2)+(AR1315*3)+BD1315</f>
        <v>0</v>
      </c>
      <c r="BO1315" s="657"/>
      <c r="BP1315" s="658"/>
      <c r="BQ1315" s="676">
        <f t="shared" ref="BQ1315" si="1259">IF(BS1315=0,0,50*BR1315/BS1315)</f>
        <v>0</v>
      </c>
      <c r="BR1315" s="662">
        <f t="shared" ref="BR1315" si="1260">(BN1315*BU$1309)+(N1315*BU$1310)+(Z1315*BU$1311)+(R1315*BU$1312)+(X1315*BU$1313)+(AB1315*BU$1314)+(V1315*BU$1319)</f>
        <v>0</v>
      </c>
      <c r="BS1315" s="662">
        <f t="shared" ref="BS1315" si="1261">((BB1315-BD1315)*BU$1316)+((AV1315-AX1315)*BU$1315)+(H1315*BU$1317)+(P1315*BU$1318)</f>
        <v>0</v>
      </c>
      <c r="BT1315" s="19" t="s">
        <v>81</v>
      </c>
      <c r="BU1315" s="277">
        <f>IF(BQ1304="B",'VALUE POINTS'!L$16,IF('GAME STATS'!BQ1304="C",'VALUE POINTS'!M$16,'VALUE POINTS'!K$16))</f>
        <v>2</v>
      </c>
      <c r="BV1315" s="278"/>
    </row>
    <row r="1316" spans="1:79" ht="21.75" customHeight="1" x14ac:dyDescent="0.35">
      <c r="A1316" s="95"/>
      <c r="B1316" s="571"/>
      <c r="C1316" s="642" t="str">
        <f>IF(ROSTER!D$14="","",ROSTER!D$14)</f>
        <v/>
      </c>
      <c r="D1316" s="643"/>
      <c r="E1316" s="575"/>
      <c r="F1316" s="577"/>
      <c r="G1316" s="583"/>
      <c r="H1316" s="579"/>
      <c r="I1316" s="545"/>
      <c r="J1316" s="544"/>
      <c r="K1316" s="581"/>
      <c r="L1316" s="586"/>
      <c r="M1316" s="587"/>
      <c r="N1316" s="592" t="s">
        <v>16</v>
      </c>
      <c r="O1316" s="603"/>
      <c r="P1316" s="544"/>
      <c r="Q1316" s="581"/>
      <c r="R1316" s="586"/>
      <c r="S1316" s="587"/>
      <c r="T1316" s="592" t="s">
        <v>16</v>
      </c>
      <c r="U1316" s="592"/>
      <c r="V1316" s="544"/>
      <c r="W1316" s="545"/>
      <c r="X1316" s="594"/>
      <c r="Y1316" s="545"/>
      <c r="Z1316" s="544"/>
      <c r="AA1316" s="545"/>
      <c r="AB1316" s="544"/>
      <c r="AC1316" s="545"/>
      <c r="AD1316" s="544"/>
      <c r="AE1316" s="581"/>
      <c r="AF1316" s="586"/>
      <c r="AG1316" s="587"/>
      <c r="AH1316" s="626"/>
      <c r="AI1316" s="627"/>
      <c r="AJ1316" s="544"/>
      <c r="AK1316" s="581"/>
      <c r="AL1316" s="586"/>
      <c r="AM1316" s="587"/>
      <c r="AN1316" s="626"/>
      <c r="AO1316" s="627"/>
      <c r="AP1316" s="544"/>
      <c r="AQ1316" s="581"/>
      <c r="AR1316" s="586"/>
      <c r="AS1316" s="587"/>
      <c r="AT1316" s="626"/>
      <c r="AU1316" s="627"/>
      <c r="AV1316" s="628"/>
      <c r="AW1316" s="629"/>
      <c r="AX1316" s="632"/>
      <c r="AY1316" s="633"/>
      <c r="AZ1316" s="626"/>
      <c r="BA1316" s="627"/>
      <c r="BB1316" s="544"/>
      <c r="BC1316" s="581"/>
      <c r="BD1316" s="586"/>
      <c r="BE1316" s="587"/>
      <c r="BF1316" s="626"/>
      <c r="BG1316" s="627"/>
      <c r="BH1316" s="628"/>
      <c r="BI1316" s="629"/>
      <c r="BJ1316" s="632"/>
      <c r="BK1316" s="633"/>
      <c r="BL1316" s="626"/>
      <c r="BM1316" s="627"/>
      <c r="BN1316" s="678"/>
      <c r="BO1316" s="679"/>
      <c r="BP1316" s="680"/>
      <c r="BQ1316" s="677"/>
      <c r="BR1316" s="663"/>
      <c r="BS1316" s="663"/>
      <c r="BT1316" s="19" t="s">
        <v>82</v>
      </c>
      <c r="BU1316" s="277">
        <f>IF(BQ1304="B",'VALUE POINTS'!L$17,IF('GAME STATS'!BQ1304="C",'VALUE POINTS'!M$17,'VALUE POINTS'!K$17))</f>
        <v>1</v>
      </c>
      <c r="BV1316" s="278"/>
    </row>
    <row r="1317" spans="1:79" ht="21.75" customHeight="1" x14ac:dyDescent="0.35">
      <c r="A1317" s="95"/>
      <c r="B1317" s="570" t="str">
        <f>IF(ROSTER!B$16="","",ROSTER!B$16)</f>
        <v/>
      </c>
      <c r="C1317" s="572" t="str">
        <f>IF(ROSTER!C$16="","",ROSTER!C$16)</f>
        <v/>
      </c>
      <c r="D1317" s="573"/>
      <c r="E1317" s="574"/>
      <c r="F1317" s="576">
        <f>IF(E1317="y",1,IF(E1317="S",1,0))</f>
        <v>0</v>
      </c>
      <c r="G1317" s="582">
        <f>IF(E1317="S",1,0)</f>
        <v>0</v>
      </c>
      <c r="H1317" s="578"/>
      <c r="I1317" s="543"/>
      <c r="J1317" s="542"/>
      <c r="K1317" s="580"/>
      <c r="L1317" s="584"/>
      <c r="M1317" s="585"/>
      <c r="N1317" s="588">
        <f>L1317+J1317</f>
        <v>0</v>
      </c>
      <c r="O1317" s="589"/>
      <c r="P1317" s="542"/>
      <c r="Q1317" s="580"/>
      <c r="R1317" s="584"/>
      <c r="S1317" s="585"/>
      <c r="T1317" s="588">
        <f>R1317-P1317</f>
        <v>0</v>
      </c>
      <c r="U1317" s="588"/>
      <c r="V1317" s="542"/>
      <c r="W1317" s="543"/>
      <c r="X1317" s="593"/>
      <c r="Y1317" s="543"/>
      <c r="Z1317" s="542"/>
      <c r="AA1317" s="543"/>
      <c r="AB1317" s="542"/>
      <c r="AC1317" s="543"/>
      <c r="AD1317" s="542"/>
      <c r="AE1317" s="580"/>
      <c r="AF1317" s="584"/>
      <c r="AG1317" s="585"/>
      <c r="AH1317" s="595">
        <f>IF(AD1317=0,0,(AF1317/AD1317)*100)</f>
        <v>0</v>
      </c>
      <c r="AI1317" s="596"/>
      <c r="AJ1317" s="542"/>
      <c r="AK1317" s="580"/>
      <c r="AL1317" s="584"/>
      <c r="AM1317" s="585"/>
      <c r="AN1317" s="595">
        <f>IF(AJ1317=0,0,(AL1317/AJ1317)*100)</f>
        <v>0</v>
      </c>
      <c r="AO1317" s="596"/>
      <c r="AP1317" s="542"/>
      <c r="AQ1317" s="580"/>
      <c r="AR1317" s="584"/>
      <c r="AS1317" s="585"/>
      <c r="AT1317" s="595">
        <f>IF(AP1317=0,0,(AR1317/AP1317)*100)</f>
        <v>0</v>
      </c>
      <c r="AU1317" s="596"/>
      <c r="AV1317" s="599">
        <f>AD1317+AJ1317+AP1317</f>
        <v>0</v>
      </c>
      <c r="AW1317" s="600"/>
      <c r="AX1317" s="630">
        <f>AF1317+AL1317+AR1317</f>
        <v>0</v>
      </c>
      <c r="AY1317" s="631"/>
      <c r="AZ1317" s="595">
        <f>IF(AV1317=0,0,(AX1317/AV1317)*100)</f>
        <v>0</v>
      </c>
      <c r="BA1317" s="596"/>
      <c r="BB1317" s="542"/>
      <c r="BC1317" s="580"/>
      <c r="BD1317" s="584"/>
      <c r="BE1317" s="585"/>
      <c r="BF1317" s="595">
        <f>IF(BB1317=0,0,(BD1317/BB1317)*100)</f>
        <v>0</v>
      </c>
      <c r="BG1317" s="596"/>
      <c r="BH1317" s="599">
        <f>AV1317+BB1317</f>
        <v>0</v>
      </c>
      <c r="BI1317" s="600"/>
      <c r="BJ1317" s="630">
        <f>AX1317+BD1317</f>
        <v>0</v>
      </c>
      <c r="BK1317" s="631"/>
      <c r="BL1317" s="595">
        <f>IF(BH1317=0,0,(BJ1317/BH1317)*100)</f>
        <v>0</v>
      </c>
      <c r="BM1317" s="596"/>
      <c r="BN1317" s="656">
        <f>(AF1317*2)+(AL1317*2)+(AR1317*3)+BD1317</f>
        <v>0</v>
      </c>
      <c r="BO1317" s="657"/>
      <c r="BP1317" s="658"/>
      <c r="BQ1317" s="676">
        <f t="shared" ref="BQ1317" si="1262">IF(BS1317=0,0,50*BR1317/BS1317)</f>
        <v>0</v>
      </c>
      <c r="BR1317" s="662">
        <f t="shared" ref="BR1317" si="1263">(BN1317*BU$1309)+(N1317*BU$1310)+(Z1317*BU$1311)+(R1317*BU$1312)+(X1317*BU$1313)+(AB1317*BU$1314)+(V1317*BU$1319)</f>
        <v>0</v>
      </c>
      <c r="BS1317" s="662">
        <f t="shared" ref="BS1317" si="1264">((BB1317-BD1317)*BU$1316)+((AV1317-AX1317)*BU$1315)+(H1317*BU$1317)+(P1317*BU$1318)</f>
        <v>0</v>
      </c>
      <c r="BT1317" s="19" t="s">
        <v>83</v>
      </c>
      <c r="BU1317" s="277">
        <f>IF(BQ1304="B",'VALUE POINTS'!L$18,IF('GAME STATS'!BQ1304="C",'VALUE POINTS'!M$18,'VALUE POINTS'!K$18))</f>
        <v>2</v>
      </c>
      <c r="BV1317" s="278"/>
    </row>
    <row r="1318" spans="1:79" ht="21.75" customHeight="1" x14ac:dyDescent="0.35">
      <c r="A1318" s="95"/>
      <c r="B1318" s="571"/>
      <c r="C1318" s="642" t="str">
        <f>IF(ROSTER!D$16="","",ROSTER!D$16)</f>
        <v/>
      </c>
      <c r="D1318" s="643"/>
      <c r="E1318" s="575"/>
      <c r="F1318" s="577"/>
      <c r="G1318" s="583"/>
      <c r="H1318" s="579"/>
      <c r="I1318" s="545"/>
      <c r="J1318" s="544"/>
      <c r="K1318" s="581"/>
      <c r="L1318" s="586"/>
      <c r="M1318" s="587"/>
      <c r="N1318" s="592" t="s">
        <v>16</v>
      </c>
      <c r="O1318" s="603"/>
      <c r="P1318" s="544"/>
      <c r="Q1318" s="581"/>
      <c r="R1318" s="586"/>
      <c r="S1318" s="587"/>
      <c r="T1318" s="592" t="s">
        <v>16</v>
      </c>
      <c r="U1318" s="592"/>
      <c r="V1318" s="544"/>
      <c r="W1318" s="545"/>
      <c r="X1318" s="594"/>
      <c r="Y1318" s="545"/>
      <c r="Z1318" s="544"/>
      <c r="AA1318" s="545"/>
      <c r="AB1318" s="544"/>
      <c r="AC1318" s="545"/>
      <c r="AD1318" s="544"/>
      <c r="AE1318" s="581"/>
      <c r="AF1318" s="586"/>
      <c r="AG1318" s="587"/>
      <c r="AH1318" s="626"/>
      <c r="AI1318" s="627"/>
      <c r="AJ1318" s="544"/>
      <c r="AK1318" s="581"/>
      <c r="AL1318" s="586"/>
      <c r="AM1318" s="587"/>
      <c r="AN1318" s="626"/>
      <c r="AO1318" s="627"/>
      <c r="AP1318" s="544"/>
      <c r="AQ1318" s="581"/>
      <c r="AR1318" s="586"/>
      <c r="AS1318" s="587"/>
      <c r="AT1318" s="626"/>
      <c r="AU1318" s="627"/>
      <c r="AV1318" s="628"/>
      <c r="AW1318" s="629"/>
      <c r="AX1318" s="632"/>
      <c r="AY1318" s="633"/>
      <c r="AZ1318" s="626"/>
      <c r="BA1318" s="627"/>
      <c r="BB1318" s="544"/>
      <c r="BC1318" s="581"/>
      <c r="BD1318" s="586"/>
      <c r="BE1318" s="587"/>
      <c r="BF1318" s="626"/>
      <c r="BG1318" s="627"/>
      <c r="BH1318" s="628"/>
      <c r="BI1318" s="629"/>
      <c r="BJ1318" s="632"/>
      <c r="BK1318" s="633"/>
      <c r="BL1318" s="626"/>
      <c r="BM1318" s="627"/>
      <c r="BN1318" s="678"/>
      <c r="BO1318" s="679"/>
      <c r="BP1318" s="680"/>
      <c r="BQ1318" s="677"/>
      <c r="BR1318" s="663"/>
      <c r="BS1318" s="663"/>
      <c r="BT1318" s="19" t="s">
        <v>84</v>
      </c>
      <c r="BU1318" s="277">
        <f>IF(BQ1304="B",'VALUE POINTS'!L$19,IF('GAME STATS'!BQ1304="C",'VALUE POINTS'!M$19,'VALUE POINTS'!K$19))</f>
        <v>2</v>
      </c>
      <c r="BV1318" s="278"/>
    </row>
    <row r="1319" spans="1:79" ht="21.75" customHeight="1" x14ac:dyDescent="0.35">
      <c r="A1319" s="95"/>
      <c r="B1319" s="570" t="str">
        <f>IF(ROSTER!B$18="","",ROSTER!B$18)</f>
        <v/>
      </c>
      <c r="C1319" s="572" t="str">
        <f>IF(ROSTER!C$18="","",ROSTER!C$18)</f>
        <v/>
      </c>
      <c r="D1319" s="573"/>
      <c r="E1319" s="574"/>
      <c r="F1319" s="576">
        <f>IF(E1319="y",1,IF(E1319="S",1,0))</f>
        <v>0</v>
      </c>
      <c r="G1319" s="582">
        <f>IF(E1319="S",1,0)</f>
        <v>0</v>
      </c>
      <c r="H1319" s="578"/>
      <c r="I1319" s="543"/>
      <c r="J1319" s="542"/>
      <c r="K1319" s="580"/>
      <c r="L1319" s="584"/>
      <c r="M1319" s="585"/>
      <c r="N1319" s="588">
        <f>L1319+J1319</f>
        <v>0</v>
      </c>
      <c r="O1319" s="589"/>
      <c r="P1319" s="542"/>
      <c r="Q1319" s="580"/>
      <c r="R1319" s="584"/>
      <c r="S1319" s="585"/>
      <c r="T1319" s="588">
        <f>R1319-P1319</f>
        <v>0</v>
      </c>
      <c r="U1319" s="588"/>
      <c r="V1319" s="542"/>
      <c r="W1319" s="543"/>
      <c r="X1319" s="593"/>
      <c r="Y1319" s="543"/>
      <c r="Z1319" s="542"/>
      <c r="AA1319" s="543"/>
      <c r="AB1319" s="542"/>
      <c r="AC1319" s="543"/>
      <c r="AD1319" s="542"/>
      <c r="AE1319" s="580"/>
      <c r="AF1319" s="584"/>
      <c r="AG1319" s="585"/>
      <c r="AH1319" s="595">
        <f>IF(AD1319=0,0,(AF1319/AD1319)*100)</f>
        <v>0</v>
      </c>
      <c r="AI1319" s="596"/>
      <c r="AJ1319" s="542"/>
      <c r="AK1319" s="580"/>
      <c r="AL1319" s="584"/>
      <c r="AM1319" s="585"/>
      <c r="AN1319" s="595">
        <f>IF(AJ1319=0,0,(AL1319/AJ1319)*100)</f>
        <v>0</v>
      </c>
      <c r="AO1319" s="596"/>
      <c r="AP1319" s="542"/>
      <c r="AQ1319" s="580"/>
      <c r="AR1319" s="584"/>
      <c r="AS1319" s="585"/>
      <c r="AT1319" s="595">
        <f>IF(AP1319=0,0,(AR1319/AP1319)*100)</f>
        <v>0</v>
      </c>
      <c r="AU1319" s="596"/>
      <c r="AV1319" s="599">
        <f>AD1319+AJ1319+AP1319</f>
        <v>0</v>
      </c>
      <c r="AW1319" s="600"/>
      <c r="AX1319" s="630">
        <f>AF1319+AL1319+AR1319</f>
        <v>0</v>
      </c>
      <c r="AY1319" s="631"/>
      <c r="AZ1319" s="595">
        <f>IF(AV1319=0,0,(AX1319/AV1319)*100)</f>
        <v>0</v>
      </c>
      <c r="BA1319" s="596"/>
      <c r="BB1319" s="542"/>
      <c r="BC1319" s="580"/>
      <c r="BD1319" s="584"/>
      <c r="BE1319" s="585"/>
      <c r="BF1319" s="595">
        <f>IF(BB1319=0,0,(BD1319/BB1319)*100)</f>
        <v>0</v>
      </c>
      <c r="BG1319" s="596"/>
      <c r="BH1319" s="599">
        <f>AV1319+BB1319</f>
        <v>0</v>
      </c>
      <c r="BI1319" s="600"/>
      <c r="BJ1319" s="630">
        <f>AX1319+BD1319</f>
        <v>0</v>
      </c>
      <c r="BK1319" s="631"/>
      <c r="BL1319" s="595">
        <f>IF(BH1319=0,0,(BJ1319/BH1319)*100)</f>
        <v>0</v>
      </c>
      <c r="BM1319" s="596"/>
      <c r="BN1319" s="656">
        <f>(AF1319*2)+(AL1319*2)+(AR1319*3)+BD1319</f>
        <v>0</v>
      </c>
      <c r="BO1319" s="657"/>
      <c r="BP1319" s="658"/>
      <c r="BQ1319" s="676">
        <f t="shared" ref="BQ1319" si="1265">IF(BS1319=0,0,50*BR1319/BS1319)</f>
        <v>0</v>
      </c>
      <c r="BR1319" s="662">
        <f t="shared" ref="BR1319" si="1266">(BN1319*BU$1309)+(N1319*BU$1310)+(Z1319*BU$1311)+(R1319*BU$1312)+(X1319*BU$1313)+(AB1319*BU$1314)+(V1319*BU$1319)</f>
        <v>0</v>
      </c>
      <c r="BS1319" s="662">
        <f t="shared" ref="BS1319" si="1267">((BB1319-BD1319)*BU$1316)+((AV1319-AX1319)*BU$1315)+(H1319*BU$1317)+(P1319*BU$1318)</f>
        <v>0</v>
      </c>
      <c r="BT1319" s="19" t="s">
        <v>160</v>
      </c>
      <c r="BU1319" s="277">
        <f>IF(BQ1304="B",'VALUE POINTS'!L$20,IF('GAME STATS'!BQ1304="C",'VALUE POINTS'!M$20,'VALUE POINTS'!K$20))</f>
        <v>1</v>
      </c>
      <c r="BV1319" s="278"/>
    </row>
    <row r="1320" spans="1:79" ht="21.75" customHeight="1" x14ac:dyDescent="0.25">
      <c r="A1320" s="95"/>
      <c r="B1320" s="571"/>
      <c r="C1320" s="642" t="str">
        <f>IF(ROSTER!D$18="","",ROSTER!D$18)</f>
        <v/>
      </c>
      <c r="D1320" s="643"/>
      <c r="E1320" s="575"/>
      <c r="F1320" s="577"/>
      <c r="G1320" s="583"/>
      <c r="H1320" s="579"/>
      <c r="I1320" s="545"/>
      <c r="J1320" s="544"/>
      <c r="K1320" s="581"/>
      <c r="L1320" s="586"/>
      <c r="M1320" s="587"/>
      <c r="N1320" s="592" t="s">
        <v>16</v>
      </c>
      <c r="O1320" s="603"/>
      <c r="P1320" s="544"/>
      <c r="Q1320" s="581"/>
      <c r="R1320" s="586"/>
      <c r="S1320" s="587"/>
      <c r="T1320" s="592" t="s">
        <v>16</v>
      </c>
      <c r="U1320" s="592"/>
      <c r="V1320" s="544"/>
      <c r="W1320" s="545"/>
      <c r="X1320" s="594"/>
      <c r="Y1320" s="545"/>
      <c r="Z1320" s="544"/>
      <c r="AA1320" s="545"/>
      <c r="AB1320" s="544"/>
      <c r="AC1320" s="545"/>
      <c r="AD1320" s="544"/>
      <c r="AE1320" s="581"/>
      <c r="AF1320" s="586"/>
      <c r="AG1320" s="587"/>
      <c r="AH1320" s="626"/>
      <c r="AI1320" s="627"/>
      <c r="AJ1320" s="544"/>
      <c r="AK1320" s="581"/>
      <c r="AL1320" s="586"/>
      <c r="AM1320" s="587"/>
      <c r="AN1320" s="626"/>
      <c r="AO1320" s="627"/>
      <c r="AP1320" s="544"/>
      <c r="AQ1320" s="581"/>
      <c r="AR1320" s="586"/>
      <c r="AS1320" s="587"/>
      <c r="AT1320" s="626"/>
      <c r="AU1320" s="627"/>
      <c r="AV1320" s="628"/>
      <c r="AW1320" s="629"/>
      <c r="AX1320" s="632"/>
      <c r="AY1320" s="633"/>
      <c r="AZ1320" s="626"/>
      <c r="BA1320" s="627"/>
      <c r="BB1320" s="544"/>
      <c r="BC1320" s="581"/>
      <c r="BD1320" s="586"/>
      <c r="BE1320" s="587"/>
      <c r="BF1320" s="626"/>
      <c r="BG1320" s="627"/>
      <c r="BH1320" s="628"/>
      <c r="BI1320" s="629"/>
      <c r="BJ1320" s="632"/>
      <c r="BK1320" s="633"/>
      <c r="BL1320" s="626"/>
      <c r="BM1320" s="627"/>
      <c r="BN1320" s="678"/>
      <c r="BO1320" s="679"/>
      <c r="BP1320" s="680"/>
      <c r="BQ1320" s="677"/>
      <c r="BR1320" s="663"/>
      <c r="BS1320" s="663"/>
      <c r="BT1320" s="15"/>
      <c r="BU1320" s="15"/>
      <c r="BV1320" s="95"/>
    </row>
    <row r="1321" spans="1:79" ht="21.75" customHeight="1" x14ac:dyDescent="0.25">
      <c r="A1321" s="95"/>
      <c r="B1321" s="570" t="str">
        <f>IF(ROSTER!B$20="","",ROSTER!B$20)</f>
        <v/>
      </c>
      <c r="C1321" s="572" t="str">
        <f>IF(ROSTER!C$20="","",ROSTER!C$20)</f>
        <v/>
      </c>
      <c r="D1321" s="573"/>
      <c r="E1321" s="574"/>
      <c r="F1321" s="576">
        <f>IF(E1321="y",1,IF(E1321="S",1,0))</f>
        <v>0</v>
      </c>
      <c r="G1321" s="582">
        <f>IF(E1321="S",1,0)</f>
        <v>0</v>
      </c>
      <c r="H1321" s="578"/>
      <c r="I1321" s="543"/>
      <c r="J1321" s="542"/>
      <c r="K1321" s="580"/>
      <c r="L1321" s="584"/>
      <c r="M1321" s="585"/>
      <c r="N1321" s="588">
        <f>L1321+J1321</f>
        <v>0</v>
      </c>
      <c r="O1321" s="589"/>
      <c r="P1321" s="542"/>
      <c r="Q1321" s="580"/>
      <c r="R1321" s="584"/>
      <c r="S1321" s="585"/>
      <c r="T1321" s="588">
        <f>R1321-P1321</f>
        <v>0</v>
      </c>
      <c r="U1321" s="588"/>
      <c r="V1321" s="542"/>
      <c r="W1321" s="543"/>
      <c r="X1321" s="593"/>
      <c r="Y1321" s="543"/>
      <c r="Z1321" s="542"/>
      <c r="AA1321" s="543"/>
      <c r="AB1321" s="542"/>
      <c r="AC1321" s="543"/>
      <c r="AD1321" s="542"/>
      <c r="AE1321" s="580"/>
      <c r="AF1321" s="584"/>
      <c r="AG1321" s="585"/>
      <c r="AH1321" s="595">
        <f>IF(AD1321=0,0,(AF1321/AD1321)*100)</f>
        <v>0</v>
      </c>
      <c r="AI1321" s="596"/>
      <c r="AJ1321" s="542"/>
      <c r="AK1321" s="580"/>
      <c r="AL1321" s="584"/>
      <c r="AM1321" s="585"/>
      <c r="AN1321" s="595">
        <f>IF(AJ1321=0,0,(AL1321/AJ1321)*100)</f>
        <v>0</v>
      </c>
      <c r="AO1321" s="596"/>
      <c r="AP1321" s="542"/>
      <c r="AQ1321" s="580"/>
      <c r="AR1321" s="584"/>
      <c r="AS1321" s="585"/>
      <c r="AT1321" s="595">
        <f>IF(AP1321=0,0,(AR1321/AP1321)*100)</f>
        <v>0</v>
      </c>
      <c r="AU1321" s="596"/>
      <c r="AV1321" s="599">
        <f>AD1321+AJ1321+AP1321</f>
        <v>0</v>
      </c>
      <c r="AW1321" s="600"/>
      <c r="AX1321" s="630">
        <f>AF1321+AL1321+AR1321</f>
        <v>0</v>
      </c>
      <c r="AY1321" s="631"/>
      <c r="AZ1321" s="595">
        <f>IF(AV1321=0,0,(AX1321/AV1321)*100)</f>
        <v>0</v>
      </c>
      <c r="BA1321" s="596"/>
      <c r="BB1321" s="542"/>
      <c r="BC1321" s="580"/>
      <c r="BD1321" s="584"/>
      <c r="BE1321" s="585"/>
      <c r="BF1321" s="595">
        <f>IF(BB1321=0,0,(BD1321/BB1321)*100)</f>
        <v>0</v>
      </c>
      <c r="BG1321" s="596"/>
      <c r="BH1321" s="599">
        <f>AV1321+BB1321</f>
        <v>0</v>
      </c>
      <c r="BI1321" s="600"/>
      <c r="BJ1321" s="630">
        <f>AX1321+BD1321</f>
        <v>0</v>
      </c>
      <c r="BK1321" s="631"/>
      <c r="BL1321" s="595">
        <f>IF(BH1321=0,0,(BJ1321/BH1321)*100)</f>
        <v>0</v>
      </c>
      <c r="BM1321" s="596"/>
      <c r="BN1321" s="656">
        <f>(AF1321*2)+(AL1321*2)+(AR1321*3)+BD1321</f>
        <v>0</v>
      </c>
      <c r="BO1321" s="657"/>
      <c r="BP1321" s="658"/>
      <c r="BQ1321" s="676">
        <f t="shared" ref="BQ1321" si="1268">IF(BS1321=0,0,50*BR1321/BS1321)</f>
        <v>0</v>
      </c>
      <c r="BR1321" s="662">
        <f t="shared" ref="BR1321" si="1269">(BN1321*BU$1309)+(N1321*BU$1310)+(Z1321*BU$1311)+(R1321*BU$1312)+(X1321*BU$1313)+(AB1321*BU$1314)+(V1321*BU$1319)</f>
        <v>0</v>
      </c>
      <c r="BS1321" s="662">
        <f t="shared" ref="BS1321" si="1270">((BB1321-BD1321)*BU$1316)+((AV1321-AX1321)*BU$1315)+(H1321*BU$1317)+(P1321*BU$1318)</f>
        <v>0</v>
      </c>
      <c r="BT1321" s="15"/>
      <c r="BU1321" s="15"/>
      <c r="BV1321" s="95"/>
    </row>
    <row r="1322" spans="1:79" ht="21.75" customHeight="1" x14ac:dyDescent="0.25">
      <c r="A1322" s="95"/>
      <c r="B1322" s="571"/>
      <c r="C1322" s="642" t="str">
        <f>IF(ROSTER!D$20="","",ROSTER!D$20)</f>
        <v/>
      </c>
      <c r="D1322" s="643"/>
      <c r="E1322" s="575"/>
      <c r="F1322" s="577"/>
      <c r="G1322" s="583"/>
      <c r="H1322" s="579"/>
      <c r="I1322" s="545"/>
      <c r="J1322" s="544"/>
      <c r="K1322" s="581"/>
      <c r="L1322" s="586"/>
      <c r="M1322" s="587"/>
      <c r="N1322" s="592" t="s">
        <v>16</v>
      </c>
      <c r="O1322" s="603"/>
      <c r="P1322" s="544"/>
      <c r="Q1322" s="581"/>
      <c r="R1322" s="586"/>
      <c r="S1322" s="587"/>
      <c r="T1322" s="592" t="s">
        <v>16</v>
      </c>
      <c r="U1322" s="592"/>
      <c r="V1322" s="544"/>
      <c r="W1322" s="545"/>
      <c r="X1322" s="594"/>
      <c r="Y1322" s="545"/>
      <c r="Z1322" s="544"/>
      <c r="AA1322" s="545"/>
      <c r="AB1322" s="544"/>
      <c r="AC1322" s="545"/>
      <c r="AD1322" s="544"/>
      <c r="AE1322" s="581"/>
      <c r="AF1322" s="586"/>
      <c r="AG1322" s="587"/>
      <c r="AH1322" s="626"/>
      <c r="AI1322" s="627"/>
      <c r="AJ1322" s="544"/>
      <c r="AK1322" s="581"/>
      <c r="AL1322" s="586"/>
      <c r="AM1322" s="587"/>
      <c r="AN1322" s="626"/>
      <c r="AO1322" s="627"/>
      <c r="AP1322" s="544"/>
      <c r="AQ1322" s="581"/>
      <c r="AR1322" s="586"/>
      <c r="AS1322" s="587"/>
      <c r="AT1322" s="626"/>
      <c r="AU1322" s="627"/>
      <c r="AV1322" s="628"/>
      <c r="AW1322" s="629"/>
      <c r="AX1322" s="632"/>
      <c r="AY1322" s="633"/>
      <c r="AZ1322" s="626"/>
      <c r="BA1322" s="627"/>
      <c r="BB1322" s="544"/>
      <c r="BC1322" s="581"/>
      <c r="BD1322" s="586"/>
      <c r="BE1322" s="587"/>
      <c r="BF1322" s="626"/>
      <c r="BG1322" s="627"/>
      <c r="BH1322" s="628"/>
      <c r="BI1322" s="629"/>
      <c r="BJ1322" s="632"/>
      <c r="BK1322" s="633"/>
      <c r="BL1322" s="626"/>
      <c r="BM1322" s="627"/>
      <c r="BN1322" s="678"/>
      <c r="BO1322" s="679"/>
      <c r="BP1322" s="680"/>
      <c r="BQ1322" s="677"/>
      <c r="BR1322" s="663"/>
      <c r="BS1322" s="663"/>
      <c r="BT1322" s="15"/>
      <c r="BU1322" s="15"/>
      <c r="BV1322" s="95"/>
    </row>
    <row r="1323" spans="1:79" ht="21.75" customHeight="1" x14ac:dyDescent="0.25">
      <c r="A1323" s="95"/>
      <c r="B1323" s="570" t="str">
        <f>IF(ROSTER!B$22="","",ROSTER!B$22)</f>
        <v/>
      </c>
      <c r="C1323" s="572" t="str">
        <f>IF(ROSTER!C$22="","",ROSTER!C$22)</f>
        <v/>
      </c>
      <c r="D1323" s="573"/>
      <c r="E1323" s="574"/>
      <c r="F1323" s="576">
        <f>IF(E1323="y",1,IF(E1323="S",1,0))</f>
        <v>0</v>
      </c>
      <c r="G1323" s="582">
        <f>IF(E1323="S",1,0)</f>
        <v>0</v>
      </c>
      <c r="H1323" s="578"/>
      <c r="I1323" s="543"/>
      <c r="J1323" s="542"/>
      <c r="K1323" s="580"/>
      <c r="L1323" s="584"/>
      <c r="M1323" s="585"/>
      <c r="N1323" s="588">
        <f>L1323+J1323</f>
        <v>0</v>
      </c>
      <c r="O1323" s="589"/>
      <c r="P1323" s="542"/>
      <c r="Q1323" s="580"/>
      <c r="R1323" s="584"/>
      <c r="S1323" s="585"/>
      <c r="T1323" s="588">
        <f>R1323-P1323</f>
        <v>0</v>
      </c>
      <c r="U1323" s="588"/>
      <c r="V1323" s="542"/>
      <c r="W1323" s="543"/>
      <c r="X1323" s="593"/>
      <c r="Y1323" s="543"/>
      <c r="Z1323" s="542"/>
      <c r="AA1323" s="543"/>
      <c r="AB1323" s="542"/>
      <c r="AC1323" s="543"/>
      <c r="AD1323" s="542"/>
      <c r="AE1323" s="580"/>
      <c r="AF1323" s="584"/>
      <c r="AG1323" s="585"/>
      <c r="AH1323" s="595">
        <f>IF(AD1323=0,0,(AF1323/AD1323)*100)</f>
        <v>0</v>
      </c>
      <c r="AI1323" s="596"/>
      <c r="AJ1323" s="542"/>
      <c r="AK1323" s="580"/>
      <c r="AL1323" s="584"/>
      <c r="AM1323" s="585"/>
      <c r="AN1323" s="595">
        <f>IF(AJ1323=0,0,(AL1323/AJ1323)*100)</f>
        <v>0</v>
      </c>
      <c r="AO1323" s="596"/>
      <c r="AP1323" s="542"/>
      <c r="AQ1323" s="580"/>
      <c r="AR1323" s="584"/>
      <c r="AS1323" s="585"/>
      <c r="AT1323" s="595">
        <f>IF(AP1323=0,0,(AR1323/AP1323)*100)</f>
        <v>0</v>
      </c>
      <c r="AU1323" s="596"/>
      <c r="AV1323" s="599">
        <f>AD1323+AJ1323+AP1323</f>
        <v>0</v>
      </c>
      <c r="AW1323" s="600"/>
      <c r="AX1323" s="630">
        <f>AF1323+AL1323+AR1323</f>
        <v>0</v>
      </c>
      <c r="AY1323" s="631"/>
      <c r="AZ1323" s="595">
        <f>IF(AV1323=0,0,(AX1323/AV1323)*100)</f>
        <v>0</v>
      </c>
      <c r="BA1323" s="596"/>
      <c r="BB1323" s="542"/>
      <c r="BC1323" s="580"/>
      <c r="BD1323" s="584"/>
      <c r="BE1323" s="585"/>
      <c r="BF1323" s="595">
        <f>IF(BB1323=0,0,(BD1323/BB1323)*100)</f>
        <v>0</v>
      </c>
      <c r="BG1323" s="596"/>
      <c r="BH1323" s="599">
        <f>AV1323+BB1323</f>
        <v>0</v>
      </c>
      <c r="BI1323" s="600"/>
      <c r="BJ1323" s="630">
        <f>AX1323+BD1323</f>
        <v>0</v>
      </c>
      <c r="BK1323" s="631"/>
      <c r="BL1323" s="595">
        <f>IF(BH1323=0,0,(BJ1323/BH1323)*100)</f>
        <v>0</v>
      </c>
      <c r="BM1323" s="596"/>
      <c r="BN1323" s="656">
        <f>(AF1323*2)+(AL1323*2)+(AR1323*3)+BD1323</f>
        <v>0</v>
      </c>
      <c r="BO1323" s="657"/>
      <c r="BP1323" s="658"/>
      <c r="BQ1323" s="676">
        <f t="shared" ref="BQ1323" si="1271">IF(BS1323=0,0,50*BR1323/BS1323)</f>
        <v>0</v>
      </c>
      <c r="BR1323" s="662">
        <f t="shared" ref="BR1323" si="1272">(BN1323*BU$1309)+(N1323*BU$1310)+(Z1323*BU$1311)+(R1323*BU$1312)+(X1323*BU$1313)+(AB1323*BU$1314)+(V1323*BU$1319)</f>
        <v>0</v>
      </c>
      <c r="BS1323" s="662">
        <f t="shared" ref="BS1323" si="1273">((BB1323-BD1323)*BU$1316)+((AV1323-AX1323)*BU$1315)+(H1323*BU$1317)+(P1323*BU$1318)</f>
        <v>0</v>
      </c>
      <c r="BT1323" s="15"/>
      <c r="BU1323" s="15"/>
      <c r="BV1323" s="95"/>
    </row>
    <row r="1324" spans="1:79" ht="21.75" customHeight="1" x14ac:dyDescent="0.25">
      <c r="A1324" s="95"/>
      <c r="B1324" s="571"/>
      <c r="C1324" s="642" t="str">
        <f>IF(ROSTER!D$22="","",ROSTER!D$22)</f>
        <v/>
      </c>
      <c r="D1324" s="643"/>
      <c r="E1324" s="575"/>
      <c r="F1324" s="577"/>
      <c r="G1324" s="583"/>
      <c r="H1324" s="579"/>
      <c r="I1324" s="545"/>
      <c r="J1324" s="544"/>
      <c r="K1324" s="581"/>
      <c r="L1324" s="586"/>
      <c r="M1324" s="587"/>
      <c r="N1324" s="592" t="s">
        <v>16</v>
      </c>
      <c r="O1324" s="603"/>
      <c r="P1324" s="544"/>
      <c r="Q1324" s="581"/>
      <c r="R1324" s="586"/>
      <c r="S1324" s="587"/>
      <c r="T1324" s="592" t="s">
        <v>16</v>
      </c>
      <c r="U1324" s="592"/>
      <c r="V1324" s="544"/>
      <c r="W1324" s="545"/>
      <c r="X1324" s="594"/>
      <c r="Y1324" s="545"/>
      <c r="Z1324" s="544"/>
      <c r="AA1324" s="545"/>
      <c r="AB1324" s="544"/>
      <c r="AC1324" s="545"/>
      <c r="AD1324" s="544"/>
      <c r="AE1324" s="581"/>
      <c r="AF1324" s="586"/>
      <c r="AG1324" s="587"/>
      <c r="AH1324" s="626"/>
      <c r="AI1324" s="627"/>
      <c r="AJ1324" s="544"/>
      <c r="AK1324" s="581"/>
      <c r="AL1324" s="586"/>
      <c r="AM1324" s="587"/>
      <c r="AN1324" s="626"/>
      <c r="AO1324" s="627"/>
      <c r="AP1324" s="544"/>
      <c r="AQ1324" s="581"/>
      <c r="AR1324" s="586"/>
      <c r="AS1324" s="587"/>
      <c r="AT1324" s="626"/>
      <c r="AU1324" s="627"/>
      <c r="AV1324" s="628"/>
      <c r="AW1324" s="629"/>
      <c r="AX1324" s="632"/>
      <c r="AY1324" s="633"/>
      <c r="AZ1324" s="626"/>
      <c r="BA1324" s="627"/>
      <c r="BB1324" s="544"/>
      <c r="BC1324" s="581"/>
      <c r="BD1324" s="586"/>
      <c r="BE1324" s="587"/>
      <c r="BF1324" s="626"/>
      <c r="BG1324" s="627"/>
      <c r="BH1324" s="628"/>
      <c r="BI1324" s="629"/>
      <c r="BJ1324" s="632"/>
      <c r="BK1324" s="633"/>
      <c r="BL1324" s="626"/>
      <c r="BM1324" s="627"/>
      <c r="BN1324" s="678"/>
      <c r="BO1324" s="679"/>
      <c r="BP1324" s="680"/>
      <c r="BQ1324" s="677"/>
      <c r="BR1324" s="663"/>
      <c r="BS1324" s="663"/>
      <c r="BT1324" s="15"/>
      <c r="BU1324" s="15"/>
      <c r="BV1324" s="95"/>
    </row>
    <row r="1325" spans="1:79" ht="21.75" customHeight="1" x14ac:dyDescent="0.25">
      <c r="A1325" s="95"/>
      <c r="B1325" s="570" t="str">
        <f>IF(ROSTER!B$24="","",ROSTER!B$24)</f>
        <v/>
      </c>
      <c r="C1325" s="572" t="str">
        <f>IF(ROSTER!C$24="","",ROSTER!C$24)</f>
        <v/>
      </c>
      <c r="D1325" s="573"/>
      <c r="E1325" s="574"/>
      <c r="F1325" s="576">
        <f>IF(E1325="y",1,IF(E1325="S",1,0))</f>
        <v>0</v>
      </c>
      <c r="G1325" s="582">
        <f>IF(E1325="S",1,0)</f>
        <v>0</v>
      </c>
      <c r="H1325" s="578"/>
      <c r="I1325" s="543"/>
      <c r="J1325" s="542"/>
      <c r="K1325" s="580"/>
      <c r="L1325" s="584"/>
      <c r="M1325" s="585"/>
      <c r="N1325" s="588">
        <f>L1325+J1325</f>
        <v>0</v>
      </c>
      <c r="O1325" s="589"/>
      <c r="P1325" s="542"/>
      <c r="Q1325" s="580"/>
      <c r="R1325" s="584"/>
      <c r="S1325" s="585"/>
      <c r="T1325" s="588">
        <f>R1325-P1325</f>
        <v>0</v>
      </c>
      <c r="U1325" s="588"/>
      <c r="V1325" s="542"/>
      <c r="W1325" s="543"/>
      <c r="X1325" s="593"/>
      <c r="Y1325" s="543"/>
      <c r="Z1325" s="542"/>
      <c r="AA1325" s="543"/>
      <c r="AB1325" s="542"/>
      <c r="AC1325" s="543"/>
      <c r="AD1325" s="542"/>
      <c r="AE1325" s="580"/>
      <c r="AF1325" s="584"/>
      <c r="AG1325" s="585"/>
      <c r="AH1325" s="595">
        <f>IF(AD1325=0,0,(AF1325/AD1325)*100)</f>
        <v>0</v>
      </c>
      <c r="AI1325" s="596"/>
      <c r="AJ1325" s="542"/>
      <c r="AK1325" s="580"/>
      <c r="AL1325" s="584"/>
      <c r="AM1325" s="585"/>
      <c r="AN1325" s="595">
        <f>IF(AJ1325=0,0,(AL1325/AJ1325)*100)</f>
        <v>0</v>
      </c>
      <c r="AO1325" s="596"/>
      <c r="AP1325" s="542"/>
      <c r="AQ1325" s="580"/>
      <c r="AR1325" s="584"/>
      <c r="AS1325" s="585"/>
      <c r="AT1325" s="595">
        <f>IF(AP1325=0,0,(AR1325/AP1325)*100)</f>
        <v>0</v>
      </c>
      <c r="AU1325" s="596"/>
      <c r="AV1325" s="599">
        <f>AD1325+AJ1325+AP1325</f>
        <v>0</v>
      </c>
      <c r="AW1325" s="600"/>
      <c r="AX1325" s="630">
        <f>AF1325+AL1325+AR1325</f>
        <v>0</v>
      </c>
      <c r="AY1325" s="631"/>
      <c r="AZ1325" s="595">
        <f>IF(AV1325=0,0,(AX1325/AV1325)*100)</f>
        <v>0</v>
      </c>
      <c r="BA1325" s="596"/>
      <c r="BB1325" s="542"/>
      <c r="BC1325" s="580"/>
      <c r="BD1325" s="584"/>
      <c r="BE1325" s="585"/>
      <c r="BF1325" s="595">
        <f>IF(BB1325=0,0,(BD1325/BB1325)*100)</f>
        <v>0</v>
      </c>
      <c r="BG1325" s="596"/>
      <c r="BH1325" s="599">
        <f>AV1325+BB1325</f>
        <v>0</v>
      </c>
      <c r="BI1325" s="600"/>
      <c r="BJ1325" s="630">
        <f>AX1325+BD1325</f>
        <v>0</v>
      </c>
      <c r="BK1325" s="631"/>
      <c r="BL1325" s="595">
        <f>IF(BH1325=0,0,(BJ1325/BH1325)*100)</f>
        <v>0</v>
      </c>
      <c r="BM1325" s="596"/>
      <c r="BN1325" s="656">
        <f>(AF1325*2)+(AL1325*2)+(AR1325*3)+BD1325</f>
        <v>0</v>
      </c>
      <c r="BO1325" s="657"/>
      <c r="BP1325" s="658"/>
      <c r="BQ1325" s="676">
        <f t="shared" ref="BQ1325" si="1274">IF(BS1325=0,0,50*BR1325/BS1325)</f>
        <v>0</v>
      </c>
      <c r="BR1325" s="662">
        <f t="shared" ref="BR1325" si="1275">(BN1325*BU$1309)+(N1325*BU$1310)+(Z1325*BU$1311)+(R1325*BU$1312)+(X1325*BU$1313)+(AB1325*BU$1314)+(V1325*BU$1319)</f>
        <v>0</v>
      </c>
      <c r="BS1325" s="662">
        <f t="shared" ref="BS1325" si="1276">((BB1325-BD1325)*BU$1316)+((AV1325-AX1325)*BU$1315)+(H1325*BU$1317)+(P1325*BU$1318)</f>
        <v>0</v>
      </c>
      <c r="BT1325" s="15"/>
      <c r="BU1325" s="15"/>
      <c r="BV1325" s="95"/>
    </row>
    <row r="1326" spans="1:79" ht="21.75" customHeight="1" x14ac:dyDescent="0.25">
      <c r="A1326" s="95"/>
      <c r="B1326" s="571"/>
      <c r="C1326" s="642" t="str">
        <f>IF(ROSTER!D$24="","",ROSTER!D$24)</f>
        <v/>
      </c>
      <c r="D1326" s="643"/>
      <c r="E1326" s="575"/>
      <c r="F1326" s="577"/>
      <c r="G1326" s="583"/>
      <c r="H1326" s="579"/>
      <c r="I1326" s="545"/>
      <c r="J1326" s="544"/>
      <c r="K1326" s="581"/>
      <c r="L1326" s="586"/>
      <c r="M1326" s="587"/>
      <c r="N1326" s="592" t="s">
        <v>16</v>
      </c>
      <c r="O1326" s="603"/>
      <c r="P1326" s="544"/>
      <c r="Q1326" s="581"/>
      <c r="R1326" s="586"/>
      <c r="S1326" s="587"/>
      <c r="T1326" s="592" t="s">
        <v>16</v>
      </c>
      <c r="U1326" s="592"/>
      <c r="V1326" s="544"/>
      <c r="W1326" s="545"/>
      <c r="X1326" s="594"/>
      <c r="Y1326" s="545"/>
      <c r="Z1326" s="544"/>
      <c r="AA1326" s="545"/>
      <c r="AB1326" s="544"/>
      <c r="AC1326" s="545"/>
      <c r="AD1326" s="544"/>
      <c r="AE1326" s="581"/>
      <c r="AF1326" s="586"/>
      <c r="AG1326" s="587"/>
      <c r="AH1326" s="626"/>
      <c r="AI1326" s="627"/>
      <c r="AJ1326" s="544"/>
      <c r="AK1326" s="581"/>
      <c r="AL1326" s="586"/>
      <c r="AM1326" s="587"/>
      <c r="AN1326" s="626"/>
      <c r="AO1326" s="627"/>
      <c r="AP1326" s="544"/>
      <c r="AQ1326" s="581"/>
      <c r="AR1326" s="586"/>
      <c r="AS1326" s="587"/>
      <c r="AT1326" s="626"/>
      <c r="AU1326" s="627"/>
      <c r="AV1326" s="628"/>
      <c r="AW1326" s="629"/>
      <c r="AX1326" s="632"/>
      <c r="AY1326" s="633"/>
      <c r="AZ1326" s="626"/>
      <c r="BA1326" s="627"/>
      <c r="BB1326" s="544"/>
      <c r="BC1326" s="581"/>
      <c r="BD1326" s="586"/>
      <c r="BE1326" s="587"/>
      <c r="BF1326" s="626"/>
      <c r="BG1326" s="627"/>
      <c r="BH1326" s="628"/>
      <c r="BI1326" s="629"/>
      <c r="BJ1326" s="632"/>
      <c r="BK1326" s="633"/>
      <c r="BL1326" s="626"/>
      <c r="BM1326" s="627"/>
      <c r="BN1326" s="678"/>
      <c r="BO1326" s="679"/>
      <c r="BP1326" s="680"/>
      <c r="BQ1326" s="677"/>
      <c r="BR1326" s="663"/>
      <c r="BS1326" s="663"/>
      <c r="BT1326" s="15"/>
      <c r="BU1326" s="15"/>
      <c r="BV1326" s="95"/>
    </row>
    <row r="1327" spans="1:79" ht="21.75" customHeight="1" x14ac:dyDescent="0.25">
      <c r="A1327" s="95"/>
      <c r="B1327" s="570" t="str">
        <f>IF(ROSTER!B$26="","",ROSTER!B$26)</f>
        <v/>
      </c>
      <c r="C1327" s="572" t="str">
        <f>IF(ROSTER!C$26="","",ROSTER!C$26)</f>
        <v/>
      </c>
      <c r="D1327" s="573"/>
      <c r="E1327" s="574"/>
      <c r="F1327" s="576">
        <f>IF(E1327="y",1,IF(E1327="S",1,0))</f>
        <v>0</v>
      </c>
      <c r="G1327" s="582">
        <f>IF(E1327="S",1,0)</f>
        <v>0</v>
      </c>
      <c r="H1327" s="578"/>
      <c r="I1327" s="543"/>
      <c r="J1327" s="542"/>
      <c r="K1327" s="580"/>
      <c r="L1327" s="584"/>
      <c r="M1327" s="585"/>
      <c r="N1327" s="588">
        <f>L1327+J1327</f>
        <v>0</v>
      </c>
      <c r="O1327" s="589"/>
      <c r="P1327" s="542"/>
      <c r="Q1327" s="580"/>
      <c r="R1327" s="584"/>
      <c r="S1327" s="585"/>
      <c r="T1327" s="588">
        <f>R1327-P1327</f>
        <v>0</v>
      </c>
      <c r="U1327" s="588"/>
      <c r="V1327" s="542"/>
      <c r="W1327" s="543"/>
      <c r="X1327" s="593"/>
      <c r="Y1327" s="543"/>
      <c r="Z1327" s="542"/>
      <c r="AA1327" s="543"/>
      <c r="AB1327" s="542"/>
      <c r="AC1327" s="543"/>
      <c r="AD1327" s="542"/>
      <c r="AE1327" s="580"/>
      <c r="AF1327" s="584"/>
      <c r="AG1327" s="585"/>
      <c r="AH1327" s="595">
        <f>IF(AD1327=0,0,(AF1327/AD1327)*100)</f>
        <v>0</v>
      </c>
      <c r="AI1327" s="596"/>
      <c r="AJ1327" s="542"/>
      <c r="AK1327" s="580"/>
      <c r="AL1327" s="584"/>
      <c r="AM1327" s="585"/>
      <c r="AN1327" s="595">
        <f>IF(AJ1327=0,0,(AL1327/AJ1327)*100)</f>
        <v>0</v>
      </c>
      <c r="AO1327" s="596"/>
      <c r="AP1327" s="542"/>
      <c r="AQ1327" s="580"/>
      <c r="AR1327" s="584"/>
      <c r="AS1327" s="585"/>
      <c r="AT1327" s="595">
        <f>IF(AP1327=0,0,(AR1327/AP1327)*100)</f>
        <v>0</v>
      </c>
      <c r="AU1327" s="596"/>
      <c r="AV1327" s="599">
        <f>AD1327+AJ1327+AP1327</f>
        <v>0</v>
      </c>
      <c r="AW1327" s="600"/>
      <c r="AX1327" s="630">
        <f>AF1327+AL1327+AR1327</f>
        <v>0</v>
      </c>
      <c r="AY1327" s="631"/>
      <c r="AZ1327" s="595">
        <f>IF(AV1327=0,0,(AX1327/AV1327)*100)</f>
        <v>0</v>
      </c>
      <c r="BA1327" s="596"/>
      <c r="BB1327" s="542"/>
      <c r="BC1327" s="580"/>
      <c r="BD1327" s="584"/>
      <c r="BE1327" s="585"/>
      <c r="BF1327" s="595">
        <f>IF(BB1327=0,0,(BD1327/BB1327)*100)</f>
        <v>0</v>
      </c>
      <c r="BG1327" s="596"/>
      <c r="BH1327" s="599">
        <f>AV1327+BB1327</f>
        <v>0</v>
      </c>
      <c r="BI1327" s="600"/>
      <c r="BJ1327" s="630">
        <f>AX1327+BD1327</f>
        <v>0</v>
      </c>
      <c r="BK1327" s="631"/>
      <c r="BL1327" s="595">
        <f>IF(BH1327=0,0,(BJ1327/BH1327)*100)</f>
        <v>0</v>
      </c>
      <c r="BM1327" s="596"/>
      <c r="BN1327" s="656">
        <f>(AF1327*2)+(AL1327*2)+(AR1327*3)+BD1327</f>
        <v>0</v>
      </c>
      <c r="BO1327" s="657"/>
      <c r="BP1327" s="658"/>
      <c r="BQ1327" s="676">
        <f t="shared" ref="BQ1327" si="1277">IF(BS1327=0,0,50*BR1327/BS1327)</f>
        <v>0</v>
      </c>
      <c r="BR1327" s="662">
        <f t="shared" ref="BR1327" si="1278">(BN1327*BU$1309)+(N1327*BU$1310)+(Z1327*BU$1311)+(R1327*BU$1312)+(X1327*BU$1313)+(AB1327*BU$1314)+(V1327*BU$1319)</f>
        <v>0</v>
      </c>
      <c r="BS1327" s="662">
        <f t="shared" ref="BS1327" si="1279">((BB1327-BD1327)*BU$1316)+((AV1327-AX1327)*BU$1315)+(H1327*BU$1317)+(P1327*BU$1318)</f>
        <v>0</v>
      </c>
      <c r="BT1327" s="15"/>
      <c r="BU1327" s="15"/>
      <c r="BV1327" s="95"/>
    </row>
    <row r="1328" spans="1:79" ht="21.75" customHeight="1" x14ac:dyDescent="0.25">
      <c r="A1328" s="95"/>
      <c r="B1328" s="571"/>
      <c r="C1328" s="642" t="str">
        <f>IF(ROSTER!D$26="","",ROSTER!D$26)</f>
        <v/>
      </c>
      <c r="D1328" s="643"/>
      <c r="E1328" s="575"/>
      <c r="F1328" s="577"/>
      <c r="G1328" s="583"/>
      <c r="H1328" s="579"/>
      <c r="I1328" s="545"/>
      <c r="J1328" s="544"/>
      <c r="K1328" s="581"/>
      <c r="L1328" s="586"/>
      <c r="M1328" s="587"/>
      <c r="N1328" s="592" t="s">
        <v>16</v>
      </c>
      <c r="O1328" s="603"/>
      <c r="P1328" s="544"/>
      <c r="Q1328" s="581"/>
      <c r="R1328" s="586"/>
      <c r="S1328" s="587"/>
      <c r="T1328" s="592" t="s">
        <v>16</v>
      </c>
      <c r="U1328" s="592"/>
      <c r="V1328" s="544"/>
      <c r="W1328" s="545"/>
      <c r="X1328" s="594"/>
      <c r="Y1328" s="545"/>
      <c r="Z1328" s="544"/>
      <c r="AA1328" s="545"/>
      <c r="AB1328" s="544"/>
      <c r="AC1328" s="545"/>
      <c r="AD1328" s="544"/>
      <c r="AE1328" s="581"/>
      <c r="AF1328" s="586"/>
      <c r="AG1328" s="587"/>
      <c r="AH1328" s="626"/>
      <c r="AI1328" s="627"/>
      <c r="AJ1328" s="544"/>
      <c r="AK1328" s="581"/>
      <c r="AL1328" s="586"/>
      <c r="AM1328" s="587"/>
      <c r="AN1328" s="626"/>
      <c r="AO1328" s="627"/>
      <c r="AP1328" s="544"/>
      <c r="AQ1328" s="581"/>
      <c r="AR1328" s="586"/>
      <c r="AS1328" s="587"/>
      <c r="AT1328" s="626"/>
      <c r="AU1328" s="627"/>
      <c r="AV1328" s="628"/>
      <c r="AW1328" s="629"/>
      <c r="AX1328" s="632"/>
      <c r="AY1328" s="633"/>
      <c r="AZ1328" s="626"/>
      <c r="BA1328" s="627"/>
      <c r="BB1328" s="544"/>
      <c r="BC1328" s="581"/>
      <c r="BD1328" s="586"/>
      <c r="BE1328" s="587"/>
      <c r="BF1328" s="626"/>
      <c r="BG1328" s="627"/>
      <c r="BH1328" s="628"/>
      <c r="BI1328" s="629"/>
      <c r="BJ1328" s="632"/>
      <c r="BK1328" s="633"/>
      <c r="BL1328" s="626"/>
      <c r="BM1328" s="627"/>
      <c r="BN1328" s="678"/>
      <c r="BO1328" s="679"/>
      <c r="BP1328" s="680"/>
      <c r="BQ1328" s="677"/>
      <c r="BR1328" s="663"/>
      <c r="BS1328" s="663"/>
      <c r="BT1328" s="15"/>
      <c r="BU1328" s="15"/>
      <c r="BV1328" s="95"/>
    </row>
    <row r="1329" spans="1:74" ht="21.75" customHeight="1" x14ac:dyDescent="0.25">
      <c r="A1329" s="95"/>
      <c r="B1329" s="570" t="str">
        <f>IF(ROSTER!B$28="","",ROSTER!B$28)</f>
        <v/>
      </c>
      <c r="C1329" s="572" t="str">
        <f>IF(ROSTER!C$28="","",ROSTER!C$28)</f>
        <v/>
      </c>
      <c r="D1329" s="573"/>
      <c r="E1329" s="574"/>
      <c r="F1329" s="576">
        <f>IF(E1329="y",1,IF(E1329="S",1,0))</f>
        <v>0</v>
      </c>
      <c r="G1329" s="582">
        <f>IF(E1329="S",1,0)</f>
        <v>0</v>
      </c>
      <c r="H1329" s="578"/>
      <c r="I1329" s="543"/>
      <c r="J1329" s="542"/>
      <c r="K1329" s="580"/>
      <c r="L1329" s="584"/>
      <c r="M1329" s="585"/>
      <c r="N1329" s="588">
        <f>L1329+J1329</f>
        <v>0</v>
      </c>
      <c r="O1329" s="589"/>
      <c r="P1329" s="542"/>
      <c r="Q1329" s="580"/>
      <c r="R1329" s="584"/>
      <c r="S1329" s="585"/>
      <c r="T1329" s="588">
        <f>R1329-P1329</f>
        <v>0</v>
      </c>
      <c r="U1329" s="588"/>
      <c r="V1329" s="542"/>
      <c r="W1329" s="543"/>
      <c r="X1329" s="593"/>
      <c r="Y1329" s="543"/>
      <c r="Z1329" s="542"/>
      <c r="AA1329" s="543"/>
      <c r="AB1329" s="542"/>
      <c r="AC1329" s="543"/>
      <c r="AD1329" s="542"/>
      <c r="AE1329" s="580"/>
      <c r="AF1329" s="584"/>
      <c r="AG1329" s="585"/>
      <c r="AH1329" s="595">
        <f>IF(AD1329=0,0,(AF1329/AD1329)*100)</f>
        <v>0</v>
      </c>
      <c r="AI1329" s="596"/>
      <c r="AJ1329" s="542"/>
      <c r="AK1329" s="580"/>
      <c r="AL1329" s="584"/>
      <c r="AM1329" s="585"/>
      <c r="AN1329" s="595">
        <f>IF(AJ1329=0,0,(AL1329/AJ1329)*100)</f>
        <v>0</v>
      </c>
      <c r="AO1329" s="596"/>
      <c r="AP1329" s="542"/>
      <c r="AQ1329" s="580"/>
      <c r="AR1329" s="584"/>
      <c r="AS1329" s="585"/>
      <c r="AT1329" s="595">
        <f>IF(AP1329=0,0,(AR1329/AP1329)*100)</f>
        <v>0</v>
      </c>
      <c r="AU1329" s="596"/>
      <c r="AV1329" s="599">
        <f>AD1329+AJ1329+AP1329</f>
        <v>0</v>
      </c>
      <c r="AW1329" s="600"/>
      <c r="AX1329" s="630">
        <f>AF1329+AL1329+AR1329</f>
        <v>0</v>
      </c>
      <c r="AY1329" s="631"/>
      <c r="AZ1329" s="595">
        <f>IF(AV1329=0,0,(AX1329/AV1329)*100)</f>
        <v>0</v>
      </c>
      <c r="BA1329" s="596"/>
      <c r="BB1329" s="542"/>
      <c r="BC1329" s="580"/>
      <c r="BD1329" s="584"/>
      <c r="BE1329" s="585"/>
      <c r="BF1329" s="595">
        <f>IF(BB1329=0,0,(BD1329/BB1329)*100)</f>
        <v>0</v>
      </c>
      <c r="BG1329" s="596"/>
      <c r="BH1329" s="599">
        <f>AV1329+BB1329</f>
        <v>0</v>
      </c>
      <c r="BI1329" s="600"/>
      <c r="BJ1329" s="630">
        <f>AX1329+BD1329</f>
        <v>0</v>
      </c>
      <c r="BK1329" s="631"/>
      <c r="BL1329" s="595">
        <f>IF(BH1329=0,0,(BJ1329/BH1329)*100)</f>
        <v>0</v>
      </c>
      <c r="BM1329" s="596"/>
      <c r="BN1329" s="656">
        <f>(AF1329*2)+(AL1329*2)+(AR1329*3)+BD1329</f>
        <v>0</v>
      </c>
      <c r="BO1329" s="657"/>
      <c r="BP1329" s="658"/>
      <c r="BQ1329" s="676">
        <f t="shared" ref="BQ1329" si="1280">IF(BS1329=0,0,50*BR1329/BS1329)</f>
        <v>0</v>
      </c>
      <c r="BR1329" s="662">
        <f t="shared" ref="BR1329" si="1281">(BN1329*BU$1309)+(N1329*BU$1310)+(Z1329*BU$1311)+(R1329*BU$1312)+(X1329*BU$1313)+(AB1329*BU$1314)+(V1329*BU$1319)</f>
        <v>0</v>
      </c>
      <c r="BS1329" s="662">
        <f t="shared" ref="BS1329" si="1282">((BB1329-BD1329)*BU$1316)+((AV1329-AX1329)*BU$1315)+(H1329*BU$1317)+(P1329*BU$1318)</f>
        <v>0</v>
      </c>
      <c r="BT1329" s="15"/>
      <c r="BU1329" s="15"/>
      <c r="BV1329" s="95"/>
    </row>
    <row r="1330" spans="1:74" ht="21.75" customHeight="1" x14ac:dyDescent="0.25">
      <c r="A1330" s="95"/>
      <c r="B1330" s="571"/>
      <c r="C1330" s="642" t="str">
        <f>IF(ROSTER!D$28="","",ROSTER!D$28)</f>
        <v/>
      </c>
      <c r="D1330" s="643"/>
      <c r="E1330" s="575"/>
      <c r="F1330" s="577"/>
      <c r="G1330" s="583"/>
      <c r="H1330" s="579"/>
      <c r="I1330" s="545"/>
      <c r="J1330" s="544"/>
      <c r="K1330" s="581"/>
      <c r="L1330" s="586"/>
      <c r="M1330" s="587"/>
      <c r="N1330" s="592" t="s">
        <v>16</v>
      </c>
      <c r="O1330" s="603"/>
      <c r="P1330" s="544"/>
      <c r="Q1330" s="581"/>
      <c r="R1330" s="586"/>
      <c r="S1330" s="587"/>
      <c r="T1330" s="592" t="s">
        <v>16</v>
      </c>
      <c r="U1330" s="592"/>
      <c r="V1330" s="544"/>
      <c r="W1330" s="545"/>
      <c r="X1330" s="594"/>
      <c r="Y1330" s="545"/>
      <c r="Z1330" s="544"/>
      <c r="AA1330" s="545"/>
      <c r="AB1330" s="544"/>
      <c r="AC1330" s="545"/>
      <c r="AD1330" s="544"/>
      <c r="AE1330" s="581"/>
      <c r="AF1330" s="586"/>
      <c r="AG1330" s="587"/>
      <c r="AH1330" s="626"/>
      <c r="AI1330" s="627"/>
      <c r="AJ1330" s="544"/>
      <c r="AK1330" s="581"/>
      <c r="AL1330" s="586"/>
      <c r="AM1330" s="587"/>
      <c r="AN1330" s="626"/>
      <c r="AO1330" s="627"/>
      <c r="AP1330" s="544"/>
      <c r="AQ1330" s="581"/>
      <c r="AR1330" s="586"/>
      <c r="AS1330" s="587"/>
      <c r="AT1330" s="626"/>
      <c r="AU1330" s="627"/>
      <c r="AV1330" s="628"/>
      <c r="AW1330" s="629"/>
      <c r="AX1330" s="632"/>
      <c r="AY1330" s="633"/>
      <c r="AZ1330" s="626"/>
      <c r="BA1330" s="627"/>
      <c r="BB1330" s="544"/>
      <c r="BC1330" s="581"/>
      <c r="BD1330" s="586"/>
      <c r="BE1330" s="587"/>
      <c r="BF1330" s="626"/>
      <c r="BG1330" s="627"/>
      <c r="BH1330" s="628"/>
      <c r="BI1330" s="629"/>
      <c r="BJ1330" s="632"/>
      <c r="BK1330" s="633"/>
      <c r="BL1330" s="626"/>
      <c r="BM1330" s="627"/>
      <c r="BN1330" s="678"/>
      <c r="BO1330" s="679"/>
      <c r="BP1330" s="680"/>
      <c r="BQ1330" s="677"/>
      <c r="BR1330" s="663"/>
      <c r="BS1330" s="663"/>
      <c r="BT1330" s="15"/>
      <c r="BU1330" s="15"/>
      <c r="BV1330" s="95"/>
    </row>
    <row r="1331" spans="1:74" ht="21.75" customHeight="1" x14ac:dyDescent="0.25">
      <c r="A1331" s="95"/>
      <c r="B1331" s="570" t="str">
        <f>IF(ROSTER!B$30="","",ROSTER!B$30)</f>
        <v/>
      </c>
      <c r="C1331" s="572" t="str">
        <f>IF(ROSTER!C$30="","",ROSTER!C$30)</f>
        <v/>
      </c>
      <c r="D1331" s="573"/>
      <c r="E1331" s="574"/>
      <c r="F1331" s="576">
        <f>IF(E1331="y",1,IF(E1331="S",1,0))</f>
        <v>0</v>
      </c>
      <c r="G1331" s="582">
        <f>IF(E1331="S",1,0)</f>
        <v>0</v>
      </c>
      <c r="H1331" s="578"/>
      <c r="I1331" s="543"/>
      <c r="J1331" s="542"/>
      <c r="K1331" s="580"/>
      <c r="L1331" s="584"/>
      <c r="M1331" s="585"/>
      <c r="N1331" s="588">
        <f>L1331+J1331</f>
        <v>0</v>
      </c>
      <c r="O1331" s="589"/>
      <c r="P1331" s="542"/>
      <c r="Q1331" s="580"/>
      <c r="R1331" s="584"/>
      <c r="S1331" s="585"/>
      <c r="T1331" s="588">
        <f>R1331-P1331</f>
        <v>0</v>
      </c>
      <c r="U1331" s="588"/>
      <c r="V1331" s="542"/>
      <c r="W1331" s="543"/>
      <c r="X1331" s="593"/>
      <c r="Y1331" s="543"/>
      <c r="Z1331" s="542"/>
      <c r="AA1331" s="543"/>
      <c r="AB1331" s="542"/>
      <c r="AC1331" s="543"/>
      <c r="AD1331" s="542"/>
      <c r="AE1331" s="580"/>
      <c r="AF1331" s="584"/>
      <c r="AG1331" s="585"/>
      <c r="AH1331" s="595">
        <f>IF(AD1331=0,0,(AF1331/AD1331)*100)</f>
        <v>0</v>
      </c>
      <c r="AI1331" s="596"/>
      <c r="AJ1331" s="542"/>
      <c r="AK1331" s="580"/>
      <c r="AL1331" s="584"/>
      <c r="AM1331" s="585"/>
      <c r="AN1331" s="595">
        <f>IF(AJ1331=0,0,(AL1331/AJ1331)*100)</f>
        <v>0</v>
      </c>
      <c r="AO1331" s="596"/>
      <c r="AP1331" s="542"/>
      <c r="AQ1331" s="580"/>
      <c r="AR1331" s="584"/>
      <c r="AS1331" s="585"/>
      <c r="AT1331" s="595">
        <f>IF(AP1331=0,0,(AR1331/AP1331)*100)</f>
        <v>0</v>
      </c>
      <c r="AU1331" s="596"/>
      <c r="AV1331" s="599">
        <f>AD1331+AJ1331+AP1331</f>
        <v>0</v>
      </c>
      <c r="AW1331" s="600"/>
      <c r="AX1331" s="630">
        <f>AF1331+AL1331+AR1331</f>
        <v>0</v>
      </c>
      <c r="AY1331" s="631"/>
      <c r="AZ1331" s="595">
        <f>IF(AV1331=0,0,(AX1331/AV1331)*100)</f>
        <v>0</v>
      </c>
      <c r="BA1331" s="596"/>
      <c r="BB1331" s="542"/>
      <c r="BC1331" s="580"/>
      <c r="BD1331" s="584"/>
      <c r="BE1331" s="585"/>
      <c r="BF1331" s="595">
        <f>IF(BB1331=0,0,(BD1331/BB1331)*100)</f>
        <v>0</v>
      </c>
      <c r="BG1331" s="596"/>
      <c r="BH1331" s="599">
        <f>AV1331+BB1331</f>
        <v>0</v>
      </c>
      <c r="BI1331" s="600"/>
      <c r="BJ1331" s="630">
        <f>AX1331+BD1331</f>
        <v>0</v>
      </c>
      <c r="BK1331" s="631"/>
      <c r="BL1331" s="595">
        <f>IF(BH1331=0,0,(BJ1331/BH1331)*100)</f>
        <v>0</v>
      </c>
      <c r="BM1331" s="596"/>
      <c r="BN1331" s="656">
        <f>(AF1331*2)+(AL1331*2)+(AR1331*3)+BD1331</f>
        <v>0</v>
      </c>
      <c r="BO1331" s="657"/>
      <c r="BP1331" s="658"/>
      <c r="BQ1331" s="676">
        <f t="shared" ref="BQ1331" si="1283">IF(BS1331=0,0,50*BR1331/BS1331)</f>
        <v>0</v>
      </c>
      <c r="BR1331" s="662">
        <f t="shared" ref="BR1331" si="1284">(BN1331*BU$1309)+(N1331*BU$1310)+(Z1331*BU$1311)+(R1331*BU$1312)+(X1331*BU$1313)+(AB1331*BU$1314)+(V1331*BU$1319)</f>
        <v>0</v>
      </c>
      <c r="BS1331" s="662">
        <f t="shared" ref="BS1331" si="1285">((BB1331-BD1331)*BU$1316)+((AV1331-AX1331)*BU$1315)+(H1331*BU$1317)+(P1331*BU$1318)</f>
        <v>0</v>
      </c>
      <c r="BT1331" s="15"/>
      <c r="BU1331" s="15"/>
      <c r="BV1331" s="95"/>
    </row>
    <row r="1332" spans="1:74" ht="21.75" customHeight="1" x14ac:dyDescent="0.25">
      <c r="A1332" s="95"/>
      <c r="B1332" s="571"/>
      <c r="C1332" s="642" t="str">
        <f>IF(ROSTER!D$30="","",ROSTER!D$30)</f>
        <v/>
      </c>
      <c r="D1332" s="643"/>
      <c r="E1332" s="575"/>
      <c r="F1332" s="577"/>
      <c r="G1332" s="583"/>
      <c r="H1332" s="579"/>
      <c r="I1332" s="545"/>
      <c r="J1332" s="544"/>
      <c r="K1332" s="581"/>
      <c r="L1332" s="586"/>
      <c r="M1332" s="587"/>
      <c r="N1332" s="592" t="s">
        <v>16</v>
      </c>
      <c r="O1332" s="603"/>
      <c r="P1332" s="544"/>
      <c r="Q1332" s="581"/>
      <c r="R1332" s="586"/>
      <c r="S1332" s="587"/>
      <c r="T1332" s="592" t="s">
        <v>16</v>
      </c>
      <c r="U1332" s="592"/>
      <c r="V1332" s="544"/>
      <c r="W1332" s="545"/>
      <c r="X1332" s="594"/>
      <c r="Y1332" s="545"/>
      <c r="Z1332" s="544"/>
      <c r="AA1332" s="545"/>
      <c r="AB1332" s="544"/>
      <c r="AC1332" s="545"/>
      <c r="AD1332" s="544"/>
      <c r="AE1332" s="581"/>
      <c r="AF1332" s="586"/>
      <c r="AG1332" s="587"/>
      <c r="AH1332" s="626"/>
      <c r="AI1332" s="627"/>
      <c r="AJ1332" s="544"/>
      <c r="AK1332" s="581"/>
      <c r="AL1332" s="586"/>
      <c r="AM1332" s="587"/>
      <c r="AN1332" s="626"/>
      <c r="AO1332" s="627"/>
      <c r="AP1332" s="544"/>
      <c r="AQ1332" s="581"/>
      <c r="AR1332" s="586"/>
      <c r="AS1332" s="587"/>
      <c r="AT1332" s="626"/>
      <c r="AU1332" s="627"/>
      <c r="AV1332" s="628"/>
      <c r="AW1332" s="629"/>
      <c r="AX1332" s="632"/>
      <c r="AY1332" s="633"/>
      <c r="AZ1332" s="626"/>
      <c r="BA1332" s="627"/>
      <c r="BB1332" s="544"/>
      <c r="BC1332" s="581"/>
      <c r="BD1332" s="586"/>
      <c r="BE1332" s="587"/>
      <c r="BF1332" s="626"/>
      <c r="BG1332" s="627"/>
      <c r="BH1332" s="628"/>
      <c r="BI1332" s="629"/>
      <c r="BJ1332" s="632"/>
      <c r="BK1332" s="633"/>
      <c r="BL1332" s="626"/>
      <c r="BM1332" s="627"/>
      <c r="BN1332" s="678"/>
      <c r="BO1332" s="679"/>
      <c r="BP1332" s="680"/>
      <c r="BQ1332" s="677"/>
      <c r="BR1332" s="663"/>
      <c r="BS1332" s="663"/>
      <c r="BT1332" s="15"/>
      <c r="BU1332" s="15"/>
      <c r="BV1332" s="95"/>
    </row>
    <row r="1333" spans="1:74" ht="21.75" customHeight="1" x14ac:dyDescent="0.25">
      <c r="A1333" s="95"/>
      <c r="B1333" s="570" t="str">
        <f>IF(ROSTER!B$32="","",ROSTER!B$32)</f>
        <v/>
      </c>
      <c r="C1333" s="572" t="str">
        <f>IF(ROSTER!C$32="","",ROSTER!C$32)</f>
        <v/>
      </c>
      <c r="D1333" s="573"/>
      <c r="E1333" s="574"/>
      <c r="F1333" s="576">
        <f>IF(E1333="y",1,IF(E1333="S",1,0))</f>
        <v>0</v>
      </c>
      <c r="G1333" s="582">
        <f>IF(E1333="S",1,0)</f>
        <v>0</v>
      </c>
      <c r="H1333" s="578"/>
      <c r="I1333" s="543"/>
      <c r="J1333" s="542"/>
      <c r="K1333" s="580"/>
      <c r="L1333" s="584"/>
      <c r="M1333" s="585"/>
      <c r="N1333" s="588">
        <f>L1333+J1333</f>
        <v>0</v>
      </c>
      <c r="O1333" s="589"/>
      <c r="P1333" s="542"/>
      <c r="Q1333" s="580"/>
      <c r="R1333" s="584"/>
      <c r="S1333" s="585"/>
      <c r="T1333" s="588">
        <f>R1333-P1333</f>
        <v>0</v>
      </c>
      <c r="U1333" s="588"/>
      <c r="V1333" s="542"/>
      <c r="W1333" s="543"/>
      <c r="X1333" s="593"/>
      <c r="Y1333" s="543"/>
      <c r="Z1333" s="542"/>
      <c r="AA1333" s="543"/>
      <c r="AB1333" s="542"/>
      <c r="AC1333" s="543"/>
      <c r="AD1333" s="542"/>
      <c r="AE1333" s="580"/>
      <c r="AF1333" s="584"/>
      <c r="AG1333" s="585"/>
      <c r="AH1333" s="595">
        <f>IF(AD1333=0,0,(AF1333/AD1333)*100)</f>
        <v>0</v>
      </c>
      <c r="AI1333" s="596"/>
      <c r="AJ1333" s="542"/>
      <c r="AK1333" s="580"/>
      <c r="AL1333" s="584"/>
      <c r="AM1333" s="585"/>
      <c r="AN1333" s="595">
        <f>IF(AJ1333=0,0,(AL1333/AJ1333)*100)</f>
        <v>0</v>
      </c>
      <c r="AO1333" s="596"/>
      <c r="AP1333" s="542"/>
      <c r="AQ1333" s="580"/>
      <c r="AR1333" s="584"/>
      <c r="AS1333" s="585"/>
      <c r="AT1333" s="595">
        <f>IF(AP1333=0,0,(AR1333/AP1333)*100)</f>
        <v>0</v>
      </c>
      <c r="AU1333" s="596"/>
      <c r="AV1333" s="599">
        <f>AD1333+AJ1333+AP1333</f>
        <v>0</v>
      </c>
      <c r="AW1333" s="600"/>
      <c r="AX1333" s="630">
        <f>AF1333+AL1333+AR1333</f>
        <v>0</v>
      </c>
      <c r="AY1333" s="631"/>
      <c r="AZ1333" s="595">
        <f>IF(AV1333=0,0,(AX1333/AV1333)*100)</f>
        <v>0</v>
      </c>
      <c r="BA1333" s="596"/>
      <c r="BB1333" s="542"/>
      <c r="BC1333" s="580"/>
      <c r="BD1333" s="584"/>
      <c r="BE1333" s="585"/>
      <c r="BF1333" s="595">
        <f>IF(BB1333=0,0,(BD1333/BB1333)*100)</f>
        <v>0</v>
      </c>
      <c r="BG1333" s="596"/>
      <c r="BH1333" s="599">
        <f>AV1333+BB1333</f>
        <v>0</v>
      </c>
      <c r="BI1333" s="600"/>
      <c r="BJ1333" s="630">
        <f>AX1333+BD1333</f>
        <v>0</v>
      </c>
      <c r="BK1333" s="631"/>
      <c r="BL1333" s="595">
        <f>IF(BH1333=0,0,(BJ1333/BH1333)*100)</f>
        <v>0</v>
      </c>
      <c r="BM1333" s="596"/>
      <c r="BN1333" s="656">
        <f>(AF1333*2)+(AL1333*2)+(AR1333*3)+BD1333</f>
        <v>0</v>
      </c>
      <c r="BO1333" s="657"/>
      <c r="BP1333" s="658"/>
      <c r="BQ1333" s="676">
        <f t="shared" ref="BQ1333" si="1286">IF(BS1333=0,0,50*BR1333/BS1333)</f>
        <v>0</v>
      </c>
      <c r="BR1333" s="662">
        <f t="shared" ref="BR1333" si="1287">(BN1333*BU$1309)+(N1333*BU$1310)+(Z1333*BU$1311)+(R1333*BU$1312)+(X1333*BU$1313)+(AB1333*BU$1314)+(V1333*BU$1319)</f>
        <v>0</v>
      </c>
      <c r="BS1333" s="662">
        <f t="shared" ref="BS1333" si="1288">((BB1333-BD1333)*BU$1316)+((AV1333-AX1333)*BU$1315)+(H1333*BU$1317)+(P1333*BU$1318)</f>
        <v>0</v>
      </c>
      <c r="BT1333" s="15"/>
      <c r="BU1333" s="15"/>
      <c r="BV1333" s="95"/>
    </row>
    <row r="1334" spans="1:74" ht="21.75" customHeight="1" x14ac:dyDescent="0.25">
      <c r="A1334" s="95"/>
      <c r="B1334" s="571"/>
      <c r="C1334" s="642" t="str">
        <f>IF(ROSTER!D$32="","",ROSTER!D$32)</f>
        <v/>
      </c>
      <c r="D1334" s="643"/>
      <c r="E1334" s="575"/>
      <c r="F1334" s="577"/>
      <c r="G1334" s="583"/>
      <c r="H1334" s="579"/>
      <c r="I1334" s="545"/>
      <c r="J1334" s="544"/>
      <c r="K1334" s="581"/>
      <c r="L1334" s="586"/>
      <c r="M1334" s="587"/>
      <c r="N1334" s="592" t="s">
        <v>16</v>
      </c>
      <c r="O1334" s="603"/>
      <c r="P1334" s="544"/>
      <c r="Q1334" s="581"/>
      <c r="R1334" s="586"/>
      <c r="S1334" s="587"/>
      <c r="T1334" s="592" t="s">
        <v>16</v>
      </c>
      <c r="U1334" s="592"/>
      <c r="V1334" s="544"/>
      <c r="W1334" s="545"/>
      <c r="X1334" s="594"/>
      <c r="Y1334" s="545"/>
      <c r="Z1334" s="544"/>
      <c r="AA1334" s="545"/>
      <c r="AB1334" s="544"/>
      <c r="AC1334" s="545"/>
      <c r="AD1334" s="544"/>
      <c r="AE1334" s="581"/>
      <c r="AF1334" s="586"/>
      <c r="AG1334" s="587"/>
      <c r="AH1334" s="626"/>
      <c r="AI1334" s="627"/>
      <c r="AJ1334" s="544"/>
      <c r="AK1334" s="581"/>
      <c r="AL1334" s="586"/>
      <c r="AM1334" s="587"/>
      <c r="AN1334" s="626"/>
      <c r="AO1334" s="627"/>
      <c r="AP1334" s="544"/>
      <c r="AQ1334" s="581"/>
      <c r="AR1334" s="586"/>
      <c r="AS1334" s="587"/>
      <c r="AT1334" s="626"/>
      <c r="AU1334" s="627"/>
      <c r="AV1334" s="628"/>
      <c r="AW1334" s="629"/>
      <c r="AX1334" s="632"/>
      <c r="AY1334" s="633"/>
      <c r="AZ1334" s="626"/>
      <c r="BA1334" s="627"/>
      <c r="BB1334" s="544"/>
      <c r="BC1334" s="581"/>
      <c r="BD1334" s="586"/>
      <c r="BE1334" s="587"/>
      <c r="BF1334" s="626"/>
      <c r="BG1334" s="627"/>
      <c r="BH1334" s="628"/>
      <c r="BI1334" s="629"/>
      <c r="BJ1334" s="632"/>
      <c r="BK1334" s="633"/>
      <c r="BL1334" s="626"/>
      <c r="BM1334" s="627"/>
      <c r="BN1334" s="678"/>
      <c r="BO1334" s="679"/>
      <c r="BP1334" s="680"/>
      <c r="BQ1334" s="677"/>
      <c r="BR1334" s="663"/>
      <c r="BS1334" s="663"/>
      <c r="BT1334" s="15"/>
      <c r="BU1334" s="15"/>
      <c r="BV1334" s="95"/>
    </row>
    <row r="1335" spans="1:74" ht="21.75" customHeight="1" x14ac:dyDescent="0.25">
      <c r="A1335" s="95"/>
      <c r="B1335" s="570" t="str">
        <f>IF(ROSTER!B$34="","",ROSTER!B$34)</f>
        <v/>
      </c>
      <c r="C1335" s="572" t="str">
        <f>IF(ROSTER!C$34="","",ROSTER!C$34)</f>
        <v/>
      </c>
      <c r="D1335" s="573"/>
      <c r="E1335" s="574"/>
      <c r="F1335" s="576">
        <f>IF(E1335="y",1,IF(E1335="S",1,0))</f>
        <v>0</v>
      </c>
      <c r="G1335" s="582">
        <f>IF(E1335="S",1,0)</f>
        <v>0</v>
      </c>
      <c r="H1335" s="578"/>
      <c r="I1335" s="543"/>
      <c r="J1335" s="542"/>
      <c r="K1335" s="580"/>
      <c r="L1335" s="584"/>
      <c r="M1335" s="585"/>
      <c r="N1335" s="588">
        <f>L1335+J1335</f>
        <v>0</v>
      </c>
      <c r="O1335" s="589"/>
      <c r="P1335" s="542"/>
      <c r="Q1335" s="580"/>
      <c r="R1335" s="584"/>
      <c r="S1335" s="585"/>
      <c r="T1335" s="588">
        <f>R1335-P1335</f>
        <v>0</v>
      </c>
      <c r="U1335" s="588"/>
      <c r="V1335" s="542"/>
      <c r="W1335" s="543"/>
      <c r="X1335" s="593"/>
      <c r="Y1335" s="543"/>
      <c r="Z1335" s="542"/>
      <c r="AA1335" s="543"/>
      <c r="AB1335" s="542"/>
      <c r="AC1335" s="543"/>
      <c r="AD1335" s="542"/>
      <c r="AE1335" s="580"/>
      <c r="AF1335" s="584"/>
      <c r="AG1335" s="585"/>
      <c r="AH1335" s="595">
        <f>IF(AD1335=0,0,(AF1335/AD1335)*100)</f>
        <v>0</v>
      </c>
      <c r="AI1335" s="596"/>
      <c r="AJ1335" s="542"/>
      <c r="AK1335" s="580"/>
      <c r="AL1335" s="584"/>
      <c r="AM1335" s="585"/>
      <c r="AN1335" s="595">
        <f>IF(AJ1335=0,0,(AL1335/AJ1335)*100)</f>
        <v>0</v>
      </c>
      <c r="AO1335" s="596"/>
      <c r="AP1335" s="542"/>
      <c r="AQ1335" s="580"/>
      <c r="AR1335" s="584"/>
      <c r="AS1335" s="585"/>
      <c r="AT1335" s="595">
        <f>IF(AP1335=0,0,(AR1335/AP1335)*100)</f>
        <v>0</v>
      </c>
      <c r="AU1335" s="596"/>
      <c r="AV1335" s="599">
        <f>AD1335+AJ1335+AP1335</f>
        <v>0</v>
      </c>
      <c r="AW1335" s="600"/>
      <c r="AX1335" s="630">
        <f>AF1335+AL1335+AR1335</f>
        <v>0</v>
      </c>
      <c r="AY1335" s="631"/>
      <c r="AZ1335" s="595">
        <f>IF(AV1335=0,0,(AX1335/AV1335)*100)</f>
        <v>0</v>
      </c>
      <c r="BA1335" s="596"/>
      <c r="BB1335" s="542"/>
      <c r="BC1335" s="580"/>
      <c r="BD1335" s="584"/>
      <c r="BE1335" s="585"/>
      <c r="BF1335" s="595">
        <f>IF(BB1335=0,0,(BD1335/BB1335)*100)</f>
        <v>0</v>
      </c>
      <c r="BG1335" s="596"/>
      <c r="BH1335" s="599">
        <f>AV1335+BB1335</f>
        <v>0</v>
      </c>
      <c r="BI1335" s="600"/>
      <c r="BJ1335" s="630">
        <f>AX1335+BD1335</f>
        <v>0</v>
      </c>
      <c r="BK1335" s="631"/>
      <c r="BL1335" s="595">
        <f>IF(BH1335=0,0,(BJ1335/BH1335)*100)</f>
        <v>0</v>
      </c>
      <c r="BM1335" s="596"/>
      <c r="BN1335" s="656">
        <f>(AF1335*2)+(AL1335*2)+(AR1335*3)+BD1335</f>
        <v>0</v>
      </c>
      <c r="BO1335" s="657"/>
      <c r="BP1335" s="658"/>
      <c r="BQ1335" s="676">
        <f t="shared" ref="BQ1335" si="1289">IF(BS1335=0,0,50*BR1335/BS1335)</f>
        <v>0</v>
      </c>
      <c r="BR1335" s="662">
        <f t="shared" ref="BR1335" si="1290">(BN1335*BU$1309)+(N1335*BU$1310)+(Z1335*BU$1311)+(R1335*BU$1312)+(X1335*BU$1313)+(AB1335*BU$1314)+(V1335*BU$1319)</f>
        <v>0</v>
      </c>
      <c r="BS1335" s="662">
        <f t="shared" ref="BS1335" si="1291">((BB1335-BD1335)*BU$1316)+((AV1335-AX1335)*BU$1315)+(H1335*BU$1317)+(P1335*BU$1318)</f>
        <v>0</v>
      </c>
      <c r="BT1335" s="15"/>
      <c r="BU1335" s="15"/>
      <c r="BV1335" s="95"/>
    </row>
    <row r="1336" spans="1:74" ht="21.75" customHeight="1" x14ac:dyDescent="0.25">
      <c r="A1336" s="95"/>
      <c r="B1336" s="571"/>
      <c r="C1336" s="642" t="str">
        <f>IF(ROSTER!D$34="","",ROSTER!D$34)</f>
        <v/>
      </c>
      <c r="D1336" s="643"/>
      <c r="E1336" s="575"/>
      <c r="F1336" s="577"/>
      <c r="G1336" s="583"/>
      <c r="H1336" s="579"/>
      <c r="I1336" s="545"/>
      <c r="J1336" s="544"/>
      <c r="K1336" s="581"/>
      <c r="L1336" s="586"/>
      <c r="M1336" s="587"/>
      <c r="N1336" s="592" t="s">
        <v>16</v>
      </c>
      <c r="O1336" s="603"/>
      <c r="P1336" s="544"/>
      <c r="Q1336" s="581"/>
      <c r="R1336" s="586"/>
      <c r="S1336" s="587"/>
      <c r="T1336" s="592" t="s">
        <v>16</v>
      </c>
      <c r="U1336" s="592"/>
      <c r="V1336" s="544"/>
      <c r="W1336" s="545"/>
      <c r="X1336" s="594"/>
      <c r="Y1336" s="545"/>
      <c r="Z1336" s="544"/>
      <c r="AA1336" s="545"/>
      <c r="AB1336" s="544"/>
      <c r="AC1336" s="545"/>
      <c r="AD1336" s="544"/>
      <c r="AE1336" s="581"/>
      <c r="AF1336" s="586"/>
      <c r="AG1336" s="587"/>
      <c r="AH1336" s="626"/>
      <c r="AI1336" s="627"/>
      <c r="AJ1336" s="544"/>
      <c r="AK1336" s="581"/>
      <c r="AL1336" s="586"/>
      <c r="AM1336" s="587"/>
      <c r="AN1336" s="626"/>
      <c r="AO1336" s="627"/>
      <c r="AP1336" s="544"/>
      <c r="AQ1336" s="581"/>
      <c r="AR1336" s="586"/>
      <c r="AS1336" s="587"/>
      <c r="AT1336" s="626"/>
      <c r="AU1336" s="627"/>
      <c r="AV1336" s="628"/>
      <c r="AW1336" s="629"/>
      <c r="AX1336" s="632"/>
      <c r="AY1336" s="633"/>
      <c r="AZ1336" s="626"/>
      <c r="BA1336" s="627"/>
      <c r="BB1336" s="544"/>
      <c r="BC1336" s="581"/>
      <c r="BD1336" s="586"/>
      <c r="BE1336" s="587"/>
      <c r="BF1336" s="626"/>
      <c r="BG1336" s="627"/>
      <c r="BH1336" s="628"/>
      <c r="BI1336" s="629"/>
      <c r="BJ1336" s="632"/>
      <c r="BK1336" s="633"/>
      <c r="BL1336" s="626"/>
      <c r="BM1336" s="627"/>
      <c r="BN1336" s="678"/>
      <c r="BO1336" s="679"/>
      <c r="BP1336" s="680"/>
      <c r="BQ1336" s="677"/>
      <c r="BR1336" s="663"/>
      <c r="BS1336" s="663"/>
      <c r="BT1336" s="15"/>
      <c r="BU1336" s="15"/>
      <c r="BV1336" s="95"/>
    </row>
    <row r="1337" spans="1:74" ht="21.75" customHeight="1" x14ac:dyDescent="0.25">
      <c r="A1337" s="95"/>
      <c r="B1337" s="570" t="str">
        <f>IF(ROSTER!B$36="","",ROSTER!B$36)</f>
        <v/>
      </c>
      <c r="C1337" s="572" t="str">
        <f>IF(ROSTER!C$36="","",ROSTER!C$36)</f>
        <v/>
      </c>
      <c r="D1337" s="573"/>
      <c r="E1337" s="574"/>
      <c r="F1337" s="576">
        <f>IF(E1337="y",1,IF(E1337="S",1,0))</f>
        <v>0</v>
      </c>
      <c r="G1337" s="582">
        <f>IF(E1337="S",1,0)</f>
        <v>0</v>
      </c>
      <c r="H1337" s="578"/>
      <c r="I1337" s="543"/>
      <c r="J1337" s="542"/>
      <c r="K1337" s="580"/>
      <c r="L1337" s="584"/>
      <c r="M1337" s="585"/>
      <c r="N1337" s="588">
        <f>L1337+J1337</f>
        <v>0</v>
      </c>
      <c r="O1337" s="589"/>
      <c r="P1337" s="542"/>
      <c r="Q1337" s="580"/>
      <c r="R1337" s="584"/>
      <c r="S1337" s="585"/>
      <c r="T1337" s="588">
        <f>R1337-P1337</f>
        <v>0</v>
      </c>
      <c r="U1337" s="588"/>
      <c r="V1337" s="542"/>
      <c r="W1337" s="543"/>
      <c r="X1337" s="593"/>
      <c r="Y1337" s="543"/>
      <c r="Z1337" s="542"/>
      <c r="AA1337" s="543"/>
      <c r="AB1337" s="542"/>
      <c r="AC1337" s="543"/>
      <c r="AD1337" s="542"/>
      <c r="AE1337" s="580"/>
      <c r="AF1337" s="584"/>
      <c r="AG1337" s="585"/>
      <c r="AH1337" s="595">
        <f>IF(AD1337=0,0,(AF1337/AD1337)*100)</f>
        <v>0</v>
      </c>
      <c r="AI1337" s="596"/>
      <c r="AJ1337" s="542"/>
      <c r="AK1337" s="580"/>
      <c r="AL1337" s="584"/>
      <c r="AM1337" s="585"/>
      <c r="AN1337" s="595">
        <f>IF(AJ1337=0,0,(AL1337/AJ1337)*100)</f>
        <v>0</v>
      </c>
      <c r="AO1337" s="596"/>
      <c r="AP1337" s="542"/>
      <c r="AQ1337" s="580"/>
      <c r="AR1337" s="584"/>
      <c r="AS1337" s="585"/>
      <c r="AT1337" s="595">
        <f>IF(AP1337=0,0,(AR1337/AP1337)*100)</f>
        <v>0</v>
      </c>
      <c r="AU1337" s="596"/>
      <c r="AV1337" s="599">
        <f>AD1337+AJ1337+AP1337</f>
        <v>0</v>
      </c>
      <c r="AW1337" s="600"/>
      <c r="AX1337" s="630">
        <f>AF1337+AL1337+AR1337</f>
        <v>0</v>
      </c>
      <c r="AY1337" s="631"/>
      <c r="AZ1337" s="595">
        <f>IF(AV1337=0,0,(AX1337/AV1337)*100)</f>
        <v>0</v>
      </c>
      <c r="BA1337" s="596"/>
      <c r="BB1337" s="542"/>
      <c r="BC1337" s="580"/>
      <c r="BD1337" s="584"/>
      <c r="BE1337" s="585"/>
      <c r="BF1337" s="595">
        <f>IF(BB1337=0,0,(BD1337/BB1337)*100)</f>
        <v>0</v>
      </c>
      <c r="BG1337" s="596"/>
      <c r="BH1337" s="599">
        <f>AV1337+BB1337</f>
        <v>0</v>
      </c>
      <c r="BI1337" s="600"/>
      <c r="BJ1337" s="630">
        <f>AX1337+BD1337</f>
        <v>0</v>
      </c>
      <c r="BK1337" s="631"/>
      <c r="BL1337" s="595">
        <f>IF(BH1337=0,0,(BJ1337/BH1337)*100)</f>
        <v>0</v>
      </c>
      <c r="BM1337" s="596"/>
      <c r="BN1337" s="656">
        <f>(AF1337*2)+(AL1337*2)+(AR1337*3)+BD1337</f>
        <v>0</v>
      </c>
      <c r="BO1337" s="657"/>
      <c r="BP1337" s="658"/>
      <c r="BQ1337" s="676">
        <f t="shared" ref="BQ1337" si="1292">IF(BS1337=0,0,50*BR1337/BS1337)</f>
        <v>0</v>
      </c>
      <c r="BR1337" s="662">
        <f t="shared" ref="BR1337" si="1293">(BN1337*BU$1309)+(N1337*BU$1310)+(Z1337*BU$1311)+(R1337*BU$1312)+(X1337*BU$1313)+(AB1337*BU$1314)+(V1337*BU$1319)</f>
        <v>0</v>
      </c>
      <c r="BS1337" s="662">
        <f t="shared" ref="BS1337" si="1294">((BB1337-BD1337)*BU$1316)+((AV1337-AX1337)*BU$1315)+(H1337*BU$1317)+(P1337*BU$1318)</f>
        <v>0</v>
      </c>
      <c r="BT1337" s="15"/>
      <c r="BU1337" s="15"/>
      <c r="BV1337" s="95"/>
    </row>
    <row r="1338" spans="1:74" ht="21.75" customHeight="1" x14ac:dyDescent="0.25">
      <c r="A1338" s="95"/>
      <c r="B1338" s="571"/>
      <c r="C1338" s="642" t="str">
        <f>IF(ROSTER!D$36="","",ROSTER!D$36)</f>
        <v/>
      </c>
      <c r="D1338" s="643"/>
      <c r="E1338" s="575"/>
      <c r="F1338" s="577"/>
      <c r="G1338" s="583"/>
      <c r="H1338" s="579"/>
      <c r="I1338" s="545"/>
      <c r="J1338" s="544"/>
      <c r="K1338" s="581"/>
      <c r="L1338" s="586"/>
      <c r="M1338" s="587"/>
      <c r="N1338" s="592" t="s">
        <v>16</v>
      </c>
      <c r="O1338" s="603"/>
      <c r="P1338" s="544"/>
      <c r="Q1338" s="581"/>
      <c r="R1338" s="586"/>
      <c r="S1338" s="587"/>
      <c r="T1338" s="592" t="s">
        <v>16</v>
      </c>
      <c r="U1338" s="592"/>
      <c r="V1338" s="544"/>
      <c r="W1338" s="545"/>
      <c r="X1338" s="594"/>
      <c r="Y1338" s="545"/>
      <c r="Z1338" s="544"/>
      <c r="AA1338" s="545"/>
      <c r="AB1338" s="544"/>
      <c r="AC1338" s="545"/>
      <c r="AD1338" s="544"/>
      <c r="AE1338" s="581"/>
      <c r="AF1338" s="586"/>
      <c r="AG1338" s="587"/>
      <c r="AH1338" s="626"/>
      <c r="AI1338" s="627"/>
      <c r="AJ1338" s="544"/>
      <c r="AK1338" s="581"/>
      <c r="AL1338" s="586"/>
      <c r="AM1338" s="587"/>
      <c r="AN1338" s="626"/>
      <c r="AO1338" s="627"/>
      <c r="AP1338" s="544"/>
      <c r="AQ1338" s="581"/>
      <c r="AR1338" s="586"/>
      <c r="AS1338" s="587"/>
      <c r="AT1338" s="626"/>
      <c r="AU1338" s="627"/>
      <c r="AV1338" s="628"/>
      <c r="AW1338" s="629"/>
      <c r="AX1338" s="632"/>
      <c r="AY1338" s="633"/>
      <c r="AZ1338" s="626"/>
      <c r="BA1338" s="627"/>
      <c r="BB1338" s="544"/>
      <c r="BC1338" s="581"/>
      <c r="BD1338" s="586"/>
      <c r="BE1338" s="587"/>
      <c r="BF1338" s="626"/>
      <c r="BG1338" s="627"/>
      <c r="BH1338" s="628"/>
      <c r="BI1338" s="629"/>
      <c r="BJ1338" s="632"/>
      <c r="BK1338" s="633"/>
      <c r="BL1338" s="626"/>
      <c r="BM1338" s="627"/>
      <c r="BN1338" s="678"/>
      <c r="BO1338" s="679"/>
      <c r="BP1338" s="680"/>
      <c r="BQ1338" s="677"/>
      <c r="BR1338" s="663"/>
      <c r="BS1338" s="663"/>
      <c r="BT1338" s="15"/>
      <c r="BU1338" s="15"/>
      <c r="BV1338" s="95"/>
    </row>
    <row r="1339" spans="1:74" ht="21.75" customHeight="1" x14ac:dyDescent="0.25">
      <c r="A1339" s="95"/>
      <c r="B1339" s="570" t="str">
        <f>IF(ROSTER!B$38="","",ROSTER!B$38)</f>
        <v/>
      </c>
      <c r="C1339" s="572" t="str">
        <f>IF(ROSTER!C$38="","",ROSTER!C$38)</f>
        <v/>
      </c>
      <c r="D1339" s="573"/>
      <c r="E1339" s="574"/>
      <c r="F1339" s="576">
        <f>IF(E1339="y",1,IF(E1339="S",1,0))</f>
        <v>0</v>
      </c>
      <c r="G1339" s="582">
        <f>IF(E1339="S",1,0)</f>
        <v>0</v>
      </c>
      <c r="H1339" s="578"/>
      <c r="I1339" s="543"/>
      <c r="J1339" s="542"/>
      <c r="K1339" s="580"/>
      <c r="L1339" s="584"/>
      <c r="M1339" s="585"/>
      <c r="N1339" s="588">
        <f>L1339+J1339</f>
        <v>0</v>
      </c>
      <c r="O1339" s="589"/>
      <c r="P1339" s="542"/>
      <c r="Q1339" s="580"/>
      <c r="R1339" s="584"/>
      <c r="S1339" s="585"/>
      <c r="T1339" s="588">
        <f>R1339-P1339</f>
        <v>0</v>
      </c>
      <c r="U1339" s="588"/>
      <c r="V1339" s="542"/>
      <c r="W1339" s="543"/>
      <c r="X1339" s="593"/>
      <c r="Y1339" s="543"/>
      <c r="Z1339" s="542"/>
      <c r="AA1339" s="543"/>
      <c r="AB1339" s="542"/>
      <c r="AC1339" s="543"/>
      <c r="AD1339" s="542"/>
      <c r="AE1339" s="580"/>
      <c r="AF1339" s="584"/>
      <c r="AG1339" s="585"/>
      <c r="AH1339" s="595">
        <f>IF(AD1339=0,0,(AF1339/AD1339)*100)</f>
        <v>0</v>
      </c>
      <c r="AI1339" s="596"/>
      <c r="AJ1339" s="542"/>
      <c r="AK1339" s="580"/>
      <c r="AL1339" s="584"/>
      <c r="AM1339" s="585"/>
      <c r="AN1339" s="595">
        <f>IF(AJ1339=0,0,(AL1339/AJ1339)*100)</f>
        <v>0</v>
      </c>
      <c r="AO1339" s="596"/>
      <c r="AP1339" s="542"/>
      <c r="AQ1339" s="580"/>
      <c r="AR1339" s="584"/>
      <c r="AS1339" s="585"/>
      <c r="AT1339" s="595">
        <f>IF(AP1339=0,0,(AR1339/AP1339)*100)</f>
        <v>0</v>
      </c>
      <c r="AU1339" s="596"/>
      <c r="AV1339" s="599">
        <f>AD1339+AJ1339+AP1339</f>
        <v>0</v>
      </c>
      <c r="AW1339" s="600"/>
      <c r="AX1339" s="630">
        <f>AF1339+AL1339+AR1339</f>
        <v>0</v>
      </c>
      <c r="AY1339" s="631"/>
      <c r="AZ1339" s="595">
        <f>IF(AV1339=0,0,(AX1339/AV1339)*100)</f>
        <v>0</v>
      </c>
      <c r="BA1339" s="596"/>
      <c r="BB1339" s="542"/>
      <c r="BC1339" s="580"/>
      <c r="BD1339" s="584"/>
      <c r="BE1339" s="585"/>
      <c r="BF1339" s="595">
        <f>IF(BB1339=0,0,(BD1339/BB1339)*100)</f>
        <v>0</v>
      </c>
      <c r="BG1339" s="596"/>
      <c r="BH1339" s="599">
        <f>AV1339+BB1339</f>
        <v>0</v>
      </c>
      <c r="BI1339" s="600"/>
      <c r="BJ1339" s="630">
        <f>AX1339+BD1339</f>
        <v>0</v>
      </c>
      <c r="BK1339" s="631"/>
      <c r="BL1339" s="595">
        <f>IF(BH1339=0,0,(BJ1339/BH1339)*100)</f>
        <v>0</v>
      </c>
      <c r="BM1339" s="596"/>
      <c r="BN1339" s="656">
        <f>(AF1339*2)+(AL1339*2)+(AR1339*3)+BD1339</f>
        <v>0</v>
      </c>
      <c r="BO1339" s="657"/>
      <c r="BP1339" s="658"/>
      <c r="BQ1339" s="676">
        <f t="shared" ref="BQ1339" si="1295">IF(BS1339=0,0,50*BR1339/BS1339)</f>
        <v>0</v>
      </c>
      <c r="BR1339" s="662">
        <f t="shared" ref="BR1339" si="1296">(BN1339*BU$1309)+(N1339*BU$1310)+(Z1339*BU$1311)+(R1339*BU$1312)+(X1339*BU$1313)+(AB1339*BU$1314)+(V1339*BU$1319)</f>
        <v>0</v>
      </c>
      <c r="BS1339" s="662">
        <f t="shared" ref="BS1339" si="1297">((BB1339-BD1339)*BU$1316)+((AV1339-AX1339)*BU$1315)+(H1339*BU$1317)+(P1339*BU$1318)</f>
        <v>0</v>
      </c>
      <c r="BT1339" s="15"/>
      <c r="BU1339" s="15"/>
      <c r="BV1339" s="95"/>
    </row>
    <row r="1340" spans="1:74" ht="21.75" customHeight="1" x14ac:dyDescent="0.25">
      <c r="A1340" s="95"/>
      <c r="B1340" s="571"/>
      <c r="C1340" s="642" t="str">
        <f>IF(ROSTER!D$38="","",ROSTER!D$38)</f>
        <v/>
      </c>
      <c r="D1340" s="643"/>
      <c r="E1340" s="575"/>
      <c r="F1340" s="577"/>
      <c r="G1340" s="583"/>
      <c r="H1340" s="579"/>
      <c r="I1340" s="545"/>
      <c r="J1340" s="544"/>
      <c r="K1340" s="581"/>
      <c r="L1340" s="586"/>
      <c r="M1340" s="587"/>
      <c r="N1340" s="592" t="s">
        <v>16</v>
      </c>
      <c r="O1340" s="603"/>
      <c r="P1340" s="544"/>
      <c r="Q1340" s="581"/>
      <c r="R1340" s="586"/>
      <c r="S1340" s="587"/>
      <c r="T1340" s="592" t="s">
        <v>16</v>
      </c>
      <c r="U1340" s="592"/>
      <c r="V1340" s="544"/>
      <c r="W1340" s="545"/>
      <c r="X1340" s="594"/>
      <c r="Y1340" s="545"/>
      <c r="Z1340" s="544"/>
      <c r="AA1340" s="545"/>
      <c r="AB1340" s="544"/>
      <c r="AC1340" s="545"/>
      <c r="AD1340" s="544"/>
      <c r="AE1340" s="581"/>
      <c r="AF1340" s="586"/>
      <c r="AG1340" s="587"/>
      <c r="AH1340" s="626"/>
      <c r="AI1340" s="627"/>
      <c r="AJ1340" s="544"/>
      <c r="AK1340" s="581"/>
      <c r="AL1340" s="586"/>
      <c r="AM1340" s="587"/>
      <c r="AN1340" s="626"/>
      <c r="AO1340" s="627"/>
      <c r="AP1340" s="544"/>
      <c r="AQ1340" s="581"/>
      <c r="AR1340" s="586"/>
      <c r="AS1340" s="587"/>
      <c r="AT1340" s="626"/>
      <c r="AU1340" s="627"/>
      <c r="AV1340" s="628"/>
      <c r="AW1340" s="629"/>
      <c r="AX1340" s="632"/>
      <c r="AY1340" s="633"/>
      <c r="AZ1340" s="626"/>
      <c r="BA1340" s="627"/>
      <c r="BB1340" s="544"/>
      <c r="BC1340" s="581"/>
      <c r="BD1340" s="586"/>
      <c r="BE1340" s="587"/>
      <c r="BF1340" s="626"/>
      <c r="BG1340" s="627"/>
      <c r="BH1340" s="628"/>
      <c r="BI1340" s="629"/>
      <c r="BJ1340" s="632"/>
      <c r="BK1340" s="633"/>
      <c r="BL1340" s="626"/>
      <c r="BM1340" s="627"/>
      <c r="BN1340" s="678"/>
      <c r="BO1340" s="679"/>
      <c r="BP1340" s="680"/>
      <c r="BQ1340" s="677"/>
      <c r="BR1340" s="663"/>
      <c r="BS1340" s="663"/>
      <c r="BT1340" s="15"/>
      <c r="BU1340" s="15"/>
      <c r="BV1340" s="95"/>
    </row>
    <row r="1341" spans="1:74" ht="21.75" customHeight="1" x14ac:dyDescent="0.25">
      <c r="A1341" s="95"/>
      <c r="B1341" s="570" t="str">
        <f>IF(ROSTER!B$40="","",ROSTER!B$40)</f>
        <v/>
      </c>
      <c r="C1341" s="572" t="str">
        <f>IF(ROSTER!C$40="","",ROSTER!C$40)</f>
        <v/>
      </c>
      <c r="D1341" s="573"/>
      <c r="E1341" s="574"/>
      <c r="F1341" s="576">
        <f>IF(E1341="y",1,IF(E1341="S",1,0))</f>
        <v>0</v>
      </c>
      <c r="G1341" s="582">
        <f>IF(E1341="S",1,0)</f>
        <v>0</v>
      </c>
      <c r="H1341" s="578"/>
      <c r="I1341" s="543"/>
      <c r="J1341" s="542"/>
      <c r="K1341" s="580"/>
      <c r="L1341" s="584"/>
      <c r="M1341" s="585"/>
      <c r="N1341" s="588">
        <f>L1341+J1341</f>
        <v>0</v>
      </c>
      <c r="O1341" s="589"/>
      <c r="P1341" s="542"/>
      <c r="Q1341" s="580"/>
      <c r="R1341" s="584"/>
      <c r="S1341" s="585"/>
      <c r="T1341" s="588">
        <f>R1341-P1341</f>
        <v>0</v>
      </c>
      <c r="U1341" s="588"/>
      <c r="V1341" s="542"/>
      <c r="W1341" s="543"/>
      <c r="X1341" s="593"/>
      <c r="Y1341" s="543"/>
      <c r="Z1341" s="542"/>
      <c r="AA1341" s="543"/>
      <c r="AB1341" s="542"/>
      <c r="AC1341" s="543"/>
      <c r="AD1341" s="542"/>
      <c r="AE1341" s="580"/>
      <c r="AF1341" s="584"/>
      <c r="AG1341" s="585"/>
      <c r="AH1341" s="595">
        <f>IF(AD1341=0,0,(AF1341/AD1341)*100)</f>
        <v>0</v>
      </c>
      <c r="AI1341" s="596"/>
      <c r="AJ1341" s="542"/>
      <c r="AK1341" s="580"/>
      <c r="AL1341" s="584"/>
      <c r="AM1341" s="585"/>
      <c r="AN1341" s="595">
        <f>IF(AJ1341=0,0,(AL1341/AJ1341)*100)</f>
        <v>0</v>
      </c>
      <c r="AO1341" s="596"/>
      <c r="AP1341" s="542"/>
      <c r="AQ1341" s="580"/>
      <c r="AR1341" s="584"/>
      <c r="AS1341" s="585"/>
      <c r="AT1341" s="595">
        <f>IF(AP1341=0,0,(AR1341/AP1341)*100)</f>
        <v>0</v>
      </c>
      <c r="AU1341" s="596"/>
      <c r="AV1341" s="599">
        <f>AD1341+AJ1341+AP1341</f>
        <v>0</v>
      </c>
      <c r="AW1341" s="600"/>
      <c r="AX1341" s="630">
        <f>AF1341+AL1341+AR1341</f>
        <v>0</v>
      </c>
      <c r="AY1341" s="631"/>
      <c r="AZ1341" s="595">
        <f>IF(AV1341=0,0,(AX1341/AV1341)*100)</f>
        <v>0</v>
      </c>
      <c r="BA1341" s="596"/>
      <c r="BB1341" s="542"/>
      <c r="BC1341" s="580"/>
      <c r="BD1341" s="584"/>
      <c r="BE1341" s="585"/>
      <c r="BF1341" s="595">
        <f>IF(BB1341=0,0,(BD1341/BB1341)*100)</f>
        <v>0</v>
      </c>
      <c r="BG1341" s="596"/>
      <c r="BH1341" s="599">
        <f>AV1341+BB1341</f>
        <v>0</v>
      </c>
      <c r="BI1341" s="600"/>
      <c r="BJ1341" s="630">
        <f>AX1341+BD1341</f>
        <v>0</v>
      </c>
      <c r="BK1341" s="631"/>
      <c r="BL1341" s="595">
        <f>IF(BH1341=0,0,(BJ1341/BH1341)*100)</f>
        <v>0</v>
      </c>
      <c r="BM1341" s="596"/>
      <c r="BN1341" s="656">
        <f>(AF1341*2)+(AL1341*2)+(AR1341*3)+BD1341</f>
        <v>0</v>
      </c>
      <c r="BO1341" s="657"/>
      <c r="BP1341" s="658"/>
      <c r="BQ1341" s="676">
        <f t="shared" ref="BQ1341" si="1298">IF(BS1341=0,0,50*BR1341/BS1341)</f>
        <v>0</v>
      </c>
      <c r="BR1341" s="662">
        <f t="shared" ref="BR1341" si="1299">(BN1341*BU$1309)+(N1341*BU$1310)+(Z1341*BU$1311)+(R1341*BU$1312)+(X1341*BU$1313)+(AB1341*BU$1314)+(V1341*BU$1319)</f>
        <v>0</v>
      </c>
      <c r="BS1341" s="662">
        <f t="shared" ref="BS1341" si="1300">((BB1341-BD1341)*BU$1316)+((AV1341-AX1341)*BU$1315)+(H1341*BU$1317)+(P1341*BU$1318)</f>
        <v>0</v>
      </c>
      <c r="BT1341" s="15"/>
      <c r="BU1341" s="15"/>
      <c r="BV1341" s="95"/>
    </row>
    <row r="1342" spans="1:74" ht="21.75" customHeight="1" x14ac:dyDescent="0.25">
      <c r="A1342" s="95"/>
      <c r="B1342" s="571"/>
      <c r="C1342" s="642" t="str">
        <f>IF(ROSTER!D$40="","",ROSTER!D$40)</f>
        <v/>
      </c>
      <c r="D1342" s="643"/>
      <c r="E1342" s="575"/>
      <c r="F1342" s="577"/>
      <c r="G1342" s="583"/>
      <c r="H1342" s="579"/>
      <c r="I1342" s="545"/>
      <c r="J1342" s="544"/>
      <c r="K1342" s="581"/>
      <c r="L1342" s="586"/>
      <c r="M1342" s="587"/>
      <c r="N1342" s="592" t="s">
        <v>16</v>
      </c>
      <c r="O1342" s="603"/>
      <c r="P1342" s="544"/>
      <c r="Q1342" s="581"/>
      <c r="R1342" s="586"/>
      <c r="S1342" s="587"/>
      <c r="T1342" s="592" t="s">
        <v>16</v>
      </c>
      <c r="U1342" s="592"/>
      <c r="V1342" s="544"/>
      <c r="W1342" s="545"/>
      <c r="X1342" s="594"/>
      <c r="Y1342" s="545"/>
      <c r="Z1342" s="544"/>
      <c r="AA1342" s="545"/>
      <c r="AB1342" s="544"/>
      <c r="AC1342" s="545"/>
      <c r="AD1342" s="544"/>
      <c r="AE1342" s="581"/>
      <c r="AF1342" s="586"/>
      <c r="AG1342" s="587"/>
      <c r="AH1342" s="626"/>
      <c r="AI1342" s="627"/>
      <c r="AJ1342" s="544"/>
      <c r="AK1342" s="581"/>
      <c r="AL1342" s="586"/>
      <c r="AM1342" s="587"/>
      <c r="AN1342" s="626"/>
      <c r="AO1342" s="627"/>
      <c r="AP1342" s="544"/>
      <c r="AQ1342" s="581"/>
      <c r="AR1342" s="586"/>
      <c r="AS1342" s="587"/>
      <c r="AT1342" s="626"/>
      <c r="AU1342" s="627"/>
      <c r="AV1342" s="628"/>
      <c r="AW1342" s="629"/>
      <c r="AX1342" s="632"/>
      <c r="AY1342" s="633"/>
      <c r="AZ1342" s="626"/>
      <c r="BA1342" s="627"/>
      <c r="BB1342" s="544"/>
      <c r="BC1342" s="581"/>
      <c r="BD1342" s="586"/>
      <c r="BE1342" s="587"/>
      <c r="BF1342" s="626"/>
      <c r="BG1342" s="627"/>
      <c r="BH1342" s="628"/>
      <c r="BI1342" s="629"/>
      <c r="BJ1342" s="632"/>
      <c r="BK1342" s="633"/>
      <c r="BL1342" s="626"/>
      <c r="BM1342" s="627"/>
      <c r="BN1342" s="678"/>
      <c r="BO1342" s="679"/>
      <c r="BP1342" s="680"/>
      <c r="BQ1342" s="677"/>
      <c r="BR1342" s="663"/>
      <c r="BS1342" s="663"/>
      <c r="BT1342" s="15"/>
      <c r="BU1342" s="15"/>
      <c r="BV1342" s="95"/>
    </row>
    <row r="1343" spans="1:74" ht="21.75" customHeight="1" x14ac:dyDescent="0.25">
      <c r="A1343" s="95"/>
      <c r="B1343" s="570" t="str">
        <f>IF(ROSTER!B$42="","",ROSTER!B$42)</f>
        <v/>
      </c>
      <c r="C1343" s="572" t="str">
        <f>IF(ROSTER!C$42="","",ROSTER!C$42)</f>
        <v/>
      </c>
      <c r="D1343" s="573"/>
      <c r="E1343" s="574"/>
      <c r="F1343" s="576">
        <f>IF(E1343="y",1,IF(E1343="S",1,0))</f>
        <v>0</v>
      </c>
      <c r="G1343" s="582">
        <f>IF(E1343="S",1,0)</f>
        <v>0</v>
      </c>
      <c r="H1343" s="578"/>
      <c r="I1343" s="543"/>
      <c r="J1343" s="542"/>
      <c r="K1343" s="580"/>
      <c r="L1343" s="584"/>
      <c r="M1343" s="585"/>
      <c r="N1343" s="588">
        <f>L1343+J1343</f>
        <v>0</v>
      </c>
      <c r="O1343" s="589"/>
      <c r="P1343" s="542"/>
      <c r="Q1343" s="580"/>
      <c r="R1343" s="584"/>
      <c r="S1343" s="585"/>
      <c r="T1343" s="588">
        <f>R1343-P1343</f>
        <v>0</v>
      </c>
      <c r="U1343" s="588"/>
      <c r="V1343" s="542"/>
      <c r="W1343" s="543"/>
      <c r="X1343" s="593"/>
      <c r="Y1343" s="543"/>
      <c r="Z1343" s="542"/>
      <c r="AA1343" s="543"/>
      <c r="AB1343" s="542"/>
      <c r="AC1343" s="543"/>
      <c r="AD1343" s="542"/>
      <c r="AE1343" s="580"/>
      <c r="AF1343" s="584"/>
      <c r="AG1343" s="585"/>
      <c r="AH1343" s="595">
        <f>IF(AD1343=0,0,(AF1343/AD1343)*100)</f>
        <v>0</v>
      </c>
      <c r="AI1343" s="596"/>
      <c r="AJ1343" s="542"/>
      <c r="AK1343" s="580"/>
      <c r="AL1343" s="584"/>
      <c r="AM1343" s="585"/>
      <c r="AN1343" s="595">
        <f>IF(AJ1343=0,0,(AL1343/AJ1343)*100)</f>
        <v>0</v>
      </c>
      <c r="AO1343" s="596"/>
      <c r="AP1343" s="542"/>
      <c r="AQ1343" s="580"/>
      <c r="AR1343" s="584"/>
      <c r="AS1343" s="585"/>
      <c r="AT1343" s="595">
        <f>IF(AP1343=0,0,(AR1343/AP1343)*100)</f>
        <v>0</v>
      </c>
      <c r="AU1343" s="596"/>
      <c r="AV1343" s="599">
        <f>AD1343+AJ1343+AP1343</f>
        <v>0</v>
      </c>
      <c r="AW1343" s="600"/>
      <c r="AX1343" s="630">
        <f>AF1343+AL1343+AR1343</f>
        <v>0</v>
      </c>
      <c r="AY1343" s="631"/>
      <c r="AZ1343" s="595">
        <f>IF(AV1343=0,0,(AX1343/AV1343)*100)</f>
        <v>0</v>
      </c>
      <c r="BA1343" s="596"/>
      <c r="BB1343" s="542"/>
      <c r="BC1343" s="580"/>
      <c r="BD1343" s="584"/>
      <c r="BE1343" s="585"/>
      <c r="BF1343" s="595">
        <f>IF(BB1343=0,0,(BD1343/BB1343)*100)</f>
        <v>0</v>
      </c>
      <c r="BG1343" s="596"/>
      <c r="BH1343" s="599">
        <f>AV1343+BB1343</f>
        <v>0</v>
      </c>
      <c r="BI1343" s="600"/>
      <c r="BJ1343" s="630">
        <f>AX1343+BD1343</f>
        <v>0</v>
      </c>
      <c r="BK1343" s="631"/>
      <c r="BL1343" s="595">
        <f>IF(BH1343=0,0,(BJ1343/BH1343)*100)</f>
        <v>0</v>
      </c>
      <c r="BM1343" s="596"/>
      <c r="BN1343" s="656">
        <f>(AF1343*2)+(AL1343*2)+(AR1343*3)+BD1343</f>
        <v>0</v>
      </c>
      <c r="BO1343" s="657"/>
      <c r="BP1343" s="658"/>
      <c r="BQ1343" s="676">
        <f t="shared" ref="BQ1343" si="1301">IF(BS1343=0,0,50*BR1343/BS1343)</f>
        <v>0</v>
      </c>
      <c r="BR1343" s="662">
        <f t="shared" ref="BR1343" si="1302">(BN1343*BU$1309)+(N1343*BU$1310)+(Z1343*BU$1311)+(R1343*BU$1312)+(X1343*BU$1313)+(AB1343*BU$1314)+(V1343*BU$1319)</f>
        <v>0</v>
      </c>
      <c r="BS1343" s="662">
        <f t="shared" ref="BS1343" si="1303">((BB1343-BD1343)*BU$1316)+((AV1343-AX1343)*BU$1315)+(H1343*BU$1317)+(P1343*BU$1318)</f>
        <v>0</v>
      </c>
      <c r="BT1343" s="15"/>
      <c r="BU1343" s="15"/>
      <c r="BV1343" s="95"/>
    </row>
    <row r="1344" spans="1:74" ht="21.75" customHeight="1" x14ac:dyDescent="0.25">
      <c r="A1344" s="95"/>
      <c r="B1344" s="571"/>
      <c r="C1344" s="642" t="str">
        <f>IF(ROSTER!D$42="","",ROSTER!D$42)</f>
        <v/>
      </c>
      <c r="D1344" s="643"/>
      <c r="E1344" s="575"/>
      <c r="F1344" s="577"/>
      <c r="G1344" s="583"/>
      <c r="H1344" s="579"/>
      <c r="I1344" s="545"/>
      <c r="J1344" s="544"/>
      <c r="K1344" s="581"/>
      <c r="L1344" s="586"/>
      <c r="M1344" s="587"/>
      <c r="N1344" s="592" t="s">
        <v>16</v>
      </c>
      <c r="O1344" s="603"/>
      <c r="P1344" s="544"/>
      <c r="Q1344" s="581"/>
      <c r="R1344" s="586"/>
      <c r="S1344" s="587"/>
      <c r="T1344" s="592" t="s">
        <v>16</v>
      </c>
      <c r="U1344" s="592"/>
      <c r="V1344" s="544"/>
      <c r="W1344" s="545"/>
      <c r="X1344" s="594"/>
      <c r="Y1344" s="545"/>
      <c r="Z1344" s="544"/>
      <c r="AA1344" s="545"/>
      <c r="AB1344" s="544"/>
      <c r="AC1344" s="545"/>
      <c r="AD1344" s="544"/>
      <c r="AE1344" s="581"/>
      <c r="AF1344" s="586"/>
      <c r="AG1344" s="587"/>
      <c r="AH1344" s="626"/>
      <c r="AI1344" s="627"/>
      <c r="AJ1344" s="544"/>
      <c r="AK1344" s="581"/>
      <c r="AL1344" s="586"/>
      <c r="AM1344" s="587"/>
      <c r="AN1344" s="626"/>
      <c r="AO1344" s="627"/>
      <c r="AP1344" s="544"/>
      <c r="AQ1344" s="581"/>
      <c r="AR1344" s="586"/>
      <c r="AS1344" s="587"/>
      <c r="AT1344" s="626"/>
      <c r="AU1344" s="627"/>
      <c r="AV1344" s="628"/>
      <c r="AW1344" s="629"/>
      <c r="AX1344" s="632"/>
      <c r="AY1344" s="633"/>
      <c r="AZ1344" s="626"/>
      <c r="BA1344" s="627"/>
      <c r="BB1344" s="544"/>
      <c r="BC1344" s="581"/>
      <c r="BD1344" s="586"/>
      <c r="BE1344" s="587"/>
      <c r="BF1344" s="626"/>
      <c r="BG1344" s="627"/>
      <c r="BH1344" s="628"/>
      <c r="BI1344" s="629"/>
      <c r="BJ1344" s="632"/>
      <c r="BK1344" s="633"/>
      <c r="BL1344" s="626"/>
      <c r="BM1344" s="627"/>
      <c r="BN1344" s="678"/>
      <c r="BO1344" s="679"/>
      <c r="BP1344" s="680"/>
      <c r="BQ1344" s="677"/>
      <c r="BR1344" s="663"/>
      <c r="BS1344" s="663"/>
      <c r="BT1344" s="15"/>
      <c r="BU1344" s="15"/>
      <c r="BV1344" s="95"/>
    </row>
    <row r="1345" spans="1:77" ht="21.75" customHeight="1" x14ac:dyDescent="0.25">
      <c r="A1345" s="95"/>
      <c r="B1345" s="570" t="str">
        <f>IF(ROSTER!B$44="","",ROSTER!B$44)</f>
        <v/>
      </c>
      <c r="C1345" s="572" t="str">
        <f>IF(ROSTER!C$44="","",ROSTER!C$44)</f>
        <v/>
      </c>
      <c r="D1345" s="573"/>
      <c r="E1345" s="574"/>
      <c r="F1345" s="576">
        <f>IF(E1345="y",1,IF(E1345="S",1,0))</f>
        <v>0</v>
      </c>
      <c r="G1345" s="582">
        <f>IF(E1345="S",1,0)</f>
        <v>0</v>
      </c>
      <c r="H1345" s="578"/>
      <c r="I1345" s="543"/>
      <c r="J1345" s="542"/>
      <c r="K1345" s="580"/>
      <c r="L1345" s="584"/>
      <c r="M1345" s="585"/>
      <c r="N1345" s="588">
        <f>L1345+J1345</f>
        <v>0</v>
      </c>
      <c r="O1345" s="589"/>
      <c r="P1345" s="542"/>
      <c r="Q1345" s="580"/>
      <c r="R1345" s="584"/>
      <c r="S1345" s="585"/>
      <c r="T1345" s="588">
        <f>R1345-P1345</f>
        <v>0</v>
      </c>
      <c r="U1345" s="588"/>
      <c r="V1345" s="542"/>
      <c r="W1345" s="543"/>
      <c r="X1345" s="593"/>
      <c r="Y1345" s="543"/>
      <c r="Z1345" s="542"/>
      <c r="AA1345" s="543"/>
      <c r="AB1345" s="542"/>
      <c r="AC1345" s="543"/>
      <c r="AD1345" s="542"/>
      <c r="AE1345" s="580"/>
      <c r="AF1345" s="584"/>
      <c r="AG1345" s="585"/>
      <c r="AH1345" s="595">
        <f>IF(AD1345=0,0,(AF1345/AD1345)*100)</f>
        <v>0</v>
      </c>
      <c r="AI1345" s="596"/>
      <c r="AJ1345" s="542"/>
      <c r="AK1345" s="580"/>
      <c r="AL1345" s="584"/>
      <c r="AM1345" s="585"/>
      <c r="AN1345" s="595">
        <f>IF(AJ1345=0,0,(AL1345/AJ1345)*100)</f>
        <v>0</v>
      </c>
      <c r="AO1345" s="596"/>
      <c r="AP1345" s="542"/>
      <c r="AQ1345" s="580"/>
      <c r="AR1345" s="584"/>
      <c r="AS1345" s="585"/>
      <c r="AT1345" s="595">
        <f>IF(AP1345=0,0,(AR1345/AP1345)*100)</f>
        <v>0</v>
      </c>
      <c r="AU1345" s="596"/>
      <c r="AV1345" s="599">
        <f>AD1345+AJ1345+AP1345</f>
        <v>0</v>
      </c>
      <c r="AW1345" s="600"/>
      <c r="AX1345" s="630">
        <f>AF1345+AL1345+AR1345</f>
        <v>0</v>
      </c>
      <c r="AY1345" s="631"/>
      <c r="AZ1345" s="595">
        <f>IF(AV1345=0,0,(AX1345/AV1345)*100)</f>
        <v>0</v>
      </c>
      <c r="BA1345" s="596"/>
      <c r="BB1345" s="542"/>
      <c r="BC1345" s="580"/>
      <c r="BD1345" s="584"/>
      <c r="BE1345" s="585"/>
      <c r="BF1345" s="595">
        <f>IF(BB1345=0,0,(BD1345/BB1345)*100)</f>
        <v>0</v>
      </c>
      <c r="BG1345" s="596"/>
      <c r="BH1345" s="599">
        <f>AV1345+BB1345</f>
        <v>0</v>
      </c>
      <c r="BI1345" s="600"/>
      <c r="BJ1345" s="630">
        <f>AX1345+BD1345</f>
        <v>0</v>
      </c>
      <c r="BK1345" s="631"/>
      <c r="BL1345" s="595">
        <f>IF(BH1345=0,0,(BJ1345/BH1345)*100)</f>
        <v>0</v>
      </c>
      <c r="BM1345" s="596"/>
      <c r="BN1345" s="656">
        <f>(AF1345*2)+(AL1345*2)+(AR1345*3)+BD1345</f>
        <v>0</v>
      </c>
      <c r="BO1345" s="657"/>
      <c r="BP1345" s="658"/>
      <c r="BQ1345" s="676">
        <f t="shared" ref="BQ1345" si="1304">IF(BS1345=0,0,50*BR1345/BS1345)</f>
        <v>0</v>
      </c>
      <c r="BR1345" s="662">
        <f t="shared" ref="BR1345" si="1305">(BN1345*BU$1309)+(N1345*BU$1310)+(Z1345*BU$1311)+(R1345*BU$1312)+(X1345*BU$1313)+(AB1345*BU$1314)+(V1345*BU$1319)</f>
        <v>0</v>
      </c>
      <c r="BS1345" s="662">
        <f t="shared" ref="BS1345" si="1306">((BB1345-BD1345)*BU$1316)+((AV1345-AX1345)*BU$1315)+(H1345*BU$1317)+(P1345*BU$1318)</f>
        <v>0</v>
      </c>
      <c r="BT1345" s="15"/>
      <c r="BU1345" s="15"/>
      <c r="BV1345" s="95"/>
    </row>
    <row r="1346" spans="1:77" ht="21.75" customHeight="1" x14ac:dyDescent="0.25">
      <c r="A1346" s="95"/>
      <c r="B1346" s="571"/>
      <c r="C1346" s="642" t="str">
        <f>IF(ROSTER!D$44="","",ROSTER!D$44)</f>
        <v/>
      </c>
      <c r="D1346" s="643"/>
      <c r="E1346" s="575"/>
      <c r="F1346" s="577"/>
      <c r="G1346" s="583"/>
      <c r="H1346" s="579"/>
      <c r="I1346" s="545"/>
      <c r="J1346" s="544"/>
      <c r="K1346" s="581"/>
      <c r="L1346" s="586"/>
      <c r="M1346" s="587"/>
      <c r="N1346" s="592" t="s">
        <v>16</v>
      </c>
      <c r="O1346" s="603"/>
      <c r="P1346" s="544"/>
      <c r="Q1346" s="581"/>
      <c r="R1346" s="586"/>
      <c r="S1346" s="587"/>
      <c r="T1346" s="592" t="s">
        <v>16</v>
      </c>
      <c r="U1346" s="592"/>
      <c r="V1346" s="544"/>
      <c r="W1346" s="545"/>
      <c r="X1346" s="594"/>
      <c r="Y1346" s="545"/>
      <c r="Z1346" s="544"/>
      <c r="AA1346" s="545"/>
      <c r="AB1346" s="544"/>
      <c r="AC1346" s="545"/>
      <c r="AD1346" s="544"/>
      <c r="AE1346" s="581"/>
      <c r="AF1346" s="586"/>
      <c r="AG1346" s="587"/>
      <c r="AH1346" s="626"/>
      <c r="AI1346" s="627"/>
      <c r="AJ1346" s="544"/>
      <c r="AK1346" s="581"/>
      <c r="AL1346" s="586"/>
      <c r="AM1346" s="587"/>
      <c r="AN1346" s="626"/>
      <c r="AO1346" s="627"/>
      <c r="AP1346" s="544"/>
      <c r="AQ1346" s="581"/>
      <c r="AR1346" s="586"/>
      <c r="AS1346" s="587"/>
      <c r="AT1346" s="626"/>
      <c r="AU1346" s="627"/>
      <c r="AV1346" s="628"/>
      <c r="AW1346" s="629"/>
      <c r="AX1346" s="632"/>
      <c r="AY1346" s="633"/>
      <c r="AZ1346" s="626"/>
      <c r="BA1346" s="627"/>
      <c r="BB1346" s="544"/>
      <c r="BC1346" s="581"/>
      <c r="BD1346" s="586"/>
      <c r="BE1346" s="587"/>
      <c r="BF1346" s="626"/>
      <c r="BG1346" s="627"/>
      <c r="BH1346" s="628"/>
      <c r="BI1346" s="629"/>
      <c r="BJ1346" s="632"/>
      <c r="BK1346" s="633"/>
      <c r="BL1346" s="626"/>
      <c r="BM1346" s="627"/>
      <c r="BN1346" s="678"/>
      <c r="BO1346" s="679"/>
      <c r="BP1346" s="680"/>
      <c r="BQ1346" s="677"/>
      <c r="BR1346" s="663"/>
      <c r="BS1346" s="663"/>
      <c r="BT1346" s="15"/>
      <c r="BU1346" s="15"/>
      <c r="BV1346" s="95"/>
    </row>
    <row r="1347" spans="1:77" ht="21.75" customHeight="1" x14ac:dyDescent="0.25">
      <c r="A1347" s="95"/>
      <c r="B1347" s="570" t="str">
        <f>IF(ROSTER!B$46="","",ROSTER!B$46)</f>
        <v/>
      </c>
      <c r="C1347" s="572" t="str">
        <f>IF(ROSTER!C$46="","",ROSTER!C$46)</f>
        <v/>
      </c>
      <c r="D1347" s="573"/>
      <c r="E1347" s="574"/>
      <c r="F1347" s="576">
        <f>IF(E1347="y",1,IF(E1347="S",1,0))</f>
        <v>0</v>
      </c>
      <c r="G1347" s="582">
        <f>IF(E1347="S",1,0)</f>
        <v>0</v>
      </c>
      <c r="H1347" s="578"/>
      <c r="I1347" s="543"/>
      <c r="J1347" s="542"/>
      <c r="K1347" s="580"/>
      <c r="L1347" s="584"/>
      <c r="M1347" s="585"/>
      <c r="N1347" s="588">
        <f>L1347+J1347</f>
        <v>0</v>
      </c>
      <c r="O1347" s="589"/>
      <c r="P1347" s="542"/>
      <c r="Q1347" s="580"/>
      <c r="R1347" s="584"/>
      <c r="S1347" s="585"/>
      <c r="T1347" s="588">
        <f>R1347-P1347</f>
        <v>0</v>
      </c>
      <c r="U1347" s="588"/>
      <c r="V1347" s="542"/>
      <c r="W1347" s="543"/>
      <c r="X1347" s="593"/>
      <c r="Y1347" s="543"/>
      <c r="Z1347" s="542"/>
      <c r="AA1347" s="543"/>
      <c r="AB1347" s="542"/>
      <c r="AC1347" s="543"/>
      <c r="AD1347" s="542"/>
      <c r="AE1347" s="580"/>
      <c r="AF1347" s="584"/>
      <c r="AG1347" s="585"/>
      <c r="AH1347" s="595">
        <f>IF(AD1347=0,0,(AF1347/AD1347)*100)</f>
        <v>0</v>
      </c>
      <c r="AI1347" s="596"/>
      <c r="AJ1347" s="542"/>
      <c r="AK1347" s="580"/>
      <c r="AL1347" s="584"/>
      <c r="AM1347" s="585"/>
      <c r="AN1347" s="595">
        <f>IF(AJ1347=0,0,(AL1347/AJ1347)*100)</f>
        <v>0</v>
      </c>
      <c r="AO1347" s="596"/>
      <c r="AP1347" s="542"/>
      <c r="AQ1347" s="580"/>
      <c r="AR1347" s="584"/>
      <c r="AS1347" s="585"/>
      <c r="AT1347" s="595">
        <f>IF(AP1347=0,0,(AR1347/AP1347)*100)</f>
        <v>0</v>
      </c>
      <c r="AU1347" s="596"/>
      <c r="AV1347" s="599">
        <f>AD1347+AJ1347+AP1347</f>
        <v>0</v>
      </c>
      <c r="AW1347" s="600"/>
      <c r="AX1347" s="630">
        <f>AF1347+AL1347+AR1347</f>
        <v>0</v>
      </c>
      <c r="AY1347" s="631"/>
      <c r="AZ1347" s="595">
        <f>IF(AV1347=0,0,(AX1347/AV1347)*100)</f>
        <v>0</v>
      </c>
      <c r="BA1347" s="596"/>
      <c r="BB1347" s="542"/>
      <c r="BC1347" s="580"/>
      <c r="BD1347" s="584"/>
      <c r="BE1347" s="585"/>
      <c r="BF1347" s="595">
        <f>IF(BB1347=0,0,(BD1347/BB1347)*100)</f>
        <v>0</v>
      </c>
      <c r="BG1347" s="596"/>
      <c r="BH1347" s="599">
        <f>AV1347+BB1347</f>
        <v>0</v>
      </c>
      <c r="BI1347" s="600"/>
      <c r="BJ1347" s="630">
        <f>AX1347+BD1347</f>
        <v>0</v>
      </c>
      <c r="BK1347" s="631"/>
      <c r="BL1347" s="595">
        <f>IF(BH1347=0,0,(BJ1347/BH1347)*100)</f>
        <v>0</v>
      </c>
      <c r="BM1347" s="596"/>
      <c r="BN1347" s="656">
        <f>(AF1347*2)+(AL1347*2)+(AR1347*3)+BD1347</f>
        <v>0</v>
      </c>
      <c r="BO1347" s="657"/>
      <c r="BP1347" s="658"/>
      <c r="BQ1347" s="676">
        <f t="shared" ref="BQ1347" si="1307">IF(BS1347=0,0,50*BR1347/BS1347)</f>
        <v>0</v>
      </c>
      <c r="BR1347" s="662">
        <f t="shared" ref="BR1347" si="1308">(BN1347*BU$1309)+(N1347*BU$1310)+(Z1347*BU$1311)+(R1347*BU$1312)+(X1347*BU$1313)+(AB1347*BU$1314)+(V1347*BU$1319)</f>
        <v>0</v>
      </c>
      <c r="BS1347" s="662">
        <f t="shared" ref="BS1347" si="1309">((BB1347-BD1347)*BU$1316)+((AV1347-AX1347)*BU$1315)+(H1347*BU$1317)+(P1347*BU$1318)</f>
        <v>0</v>
      </c>
      <c r="BT1347" s="15"/>
      <c r="BU1347" s="15"/>
      <c r="BV1347" s="95"/>
    </row>
    <row r="1348" spans="1:77" ht="22.5" customHeight="1" thickBot="1" x14ac:dyDescent="0.3">
      <c r="A1348" s="95"/>
      <c r="B1348" s="571"/>
      <c r="C1348" s="642" t="str">
        <f>IF(ROSTER!D$46="","",ROSTER!D$46)</f>
        <v/>
      </c>
      <c r="D1348" s="643"/>
      <c r="E1348" s="575"/>
      <c r="F1348" s="577"/>
      <c r="G1348" s="583"/>
      <c r="H1348" s="579"/>
      <c r="I1348" s="545"/>
      <c r="J1348" s="544"/>
      <c r="K1348" s="581"/>
      <c r="L1348" s="586"/>
      <c r="M1348" s="587"/>
      <c r="N1348" s="590" t="s">
        <v>16</v>
      </c>
      <c r="O1348" s="591"/>
      <c r="P1348" s="544"/>
      <c r="Q1348" s="581"/>
      <c r="R1348" s="586"/>
      <c r="S1348" s="587"/>
      <c r="T1348" s="592" t="s">
        <v>16</v>
      </c>
      <c r="U1348" s="592"/>
      <c r="V1348" s="544"/>
      <c r="W1348" s="545"/>
      <c r="X1348" s="594"/>
      <c r="Y1348" s="545"/>
      <c r="Z1348" s="544"/>
      <c r="AA1348" s="545"/>
      <c r="AB1348" s="544"/>
      <c r="AC1348" s="545"/>
      <c r="AD1348" s="544"/>
      <c r="AE1348" s="581"/>
      <c r="AF1348" s="586"/>
      <c r="AG1348" s="587"/>
      <c r="AH1348" s="597"/>
      <c r="AI1348" s="598"/>
      <c r="AJ1348" s="544"/>
      <c r="AK1348" s="581"/>
      <c r="AL1348" s="586"/>
      <c r="AM1348" s="587"/>
      <c r="AN1348" s="597"/>
      <c r="AO1348" s="598"/>
      <c r="AP1348" s="544"/>
      <c r="AQ1348" s="581"/>
      <c r="AR1348" s="586"/>
      <c r="AS1348" s="587"/>
      <c r="AT1348" s="597"/>
      <c r="AU1348" s="598"/>
      <c r="AV1348" s="601"/>
      <c r="AW1348" s="602"/>
      <c r="AX1348" s="701"/>
      <c r="AY1348" s="702"/>
      <c r="AZ1348" s="597"/>
      <c r="BA1348" s="598"/>
      <c r="BB1348" s="544"/>
      <c r="BC1348" s="581"/>
      <c r="BD1348" s="586"/>
      <c r="BE1348" s="587"/>
      <c r="BF1348" s="597"/>
      <c r="BG1348" s="598"/>
      <c r="BH1348" s="601"/>
      <c r="BI1348" s="602"/>
      <c r="BJ1348" s="701"/>
      <c r="BK1348" s="702"/>
      <c r="BL1348" s="597"/>
      <c r="BM1348" s="598"/>
      <c r="BN1348" s="659"/>
      <c r="BO1348" s="660"/>
      <c r="BP1348" s="661"/>
      <c r="BQ1348" s="677"/>
      <c r="BR1348" s="663"/>
      <c r="BS1348" s="663"/>
      <c r="BT1348" s="15"/>
      <c r="BU1348" s="15"/>
      <c r="BV1348" s="95"/>
    </row>
    <row r="1349" spans="1:77" s="21" customFormat="1" ht="33.4" customHeight="1" x14ac:dyDescent="0.45">
      <c r="A1349" s="98"/>
      <c r="B1349" s="612"/>
      <c r="C1349" s="613"/>
      <c r="D1349" s="613" t="s">
        <v>10</v>
      </c>
      <c r="E1349" s="616"/>
      <c r="F1349" s="279"/>
      <c r="G1349" s="279"/>
      <c r="H1349" s="517">
        <f>SUM(H1309:I1348)</f>
        <v>0</v>
      </c>
      <c r="I1349" s="618"/>
      <c r="J1349" s="517">
        <f>SUM(J1309:K1348)</f>
        <v>0</v>
      </c>
      <c r="K1349" s="618"/>
      <c r="L1349" s="620">
        <f>SUM(L1309:M1348)</f>
        <v>0</v>
      </c>
      <c r="M1349" s="621"/>
      <c r="N1349" s="548">
        <f>L1349+J1349</f>
        <v>0</v>
      </c>
      <c r="O1349" s="518"/>
      <c r="P1349" s="620">
        <f>SUM(P1309:Q1348)</f>
        <v>0</v>
      </c>
      <c r="Q1349" s="618"/>
      <c r="R1349" s="620">
        <f>SUM(R1309:S1348)</f>
        <v>0</v>
      </c>
      <c r="S1349" s="621"/>
      <c r="T1349" s="548">
        <f>R1349-P1349</f>
        <v>0</v>
      </c>
      <c r="U1349" s="518"/>
      <c r="V1349" s="517">
        <f>SUM(V1309:W1348)</f>
        <v>0</v>
      </c>
      <c r="W1349" s="518"/>
      <c r="X1349" s="621">
        <f>SUM(X1309:Y1348)</f>
        <v>0</v>
      </c>
      <c r="Y1349" s="621"/>
      <c r="Z1349" s="517">
        <f>SUM(Z1309:AA1348)</f>
        <v>0</v>
      </c>
      <c r="AA1349" s="518"/>
      <c r="AB1349" s="517">
        <f>SUM(AB1309:AC1348)</f>
        <v>0</v>
      </c>
      <c r="AC1349" s="518"/>
      <c r="AD1349" s="621">
        <f>SUM(AD1309:AE1348)</f>
        <v>0</v>
      </c>
      <c r="AE1349" s="618"/>
      <c r="AF1349" s="620">
        <f>SUM(AF1309:AG1348)</f>
        <v>0</v>
      </c>
      <c r="AG1349" s="621"/>
      <c r="AH1349" s="548">
        <f>IF(AD1349=0,0,(AF1349/AD1349)*100)</f>
        <v>0</v>
      </c>
      <c r="AI1349" s="518"/>
      <c r="AJ1349" s="620">
        <f>SUM(AJ1309:AK1348)</f>
        <v>0</v>
      </c>
      <c r="AK1349" s="618"/>
      <c r="AL1349" s="620">
        <f>SUM(AL1309:AM1348)</f>
        <v>0</v>
      </c>
      <c r="AM1349" s="621"/>
      <c r="AN1349" s="548">
        <f>IF(AJ1349=0,0,(AL1349/AJ1349)*100)</f>
        <v>0</v>
      </c>
      <c r="AO1349" s="518"/>
      <c r="AP1349" s="620">
        <f>SUM(AP1309:AQ1348)</f>
        <v>0</v>
      </c>
      <c r="AQ1349" s="618"/>
      <c r="AR1349" s="620">
        <f>SUM(AR1309:AS1348)</f>
        <v>0</v>
      </c>
      <c r="AS1349" s="621"/>
      <c r="AT1349" s="548">
        <f>IF(AP1349=0,0,(AR1349/AP1349)*100)</f>
        <v>0</v>
      </c>
      <c r="AU1349" s="518"/>
      <c r="AV1349" s="517">
        <f>AD1349+AJ1349+AP1349</f>
        <v>0</v>
      </c>
      <c r="AW1349" s="618"/>
      <c r="AX1349" s="620">
        <f>AF1349+AL1349+AR1349</f>
        <v>0</v>
      </c>
      <c r="AY1349" s="624"/>
      <c r="AZ1349" s="548">
        <f>IF(AV1349=0,0,(AX1349/AV1349)*100)</f>
        <v>0</v>
      </c>
      <c r="BA1349" s="518"/>
      <c r="BB1349" s="620">
        <f>SUM(BB1309:BC1348)</f>
        <v>0</v>
      </c>
      <c r="BC1349" s="618"/>
      <c r="BD1349" s="620">
        <f>SUM(BD1309:BE1348)</f>
        <v>0</v>
      </c>
      <c r="BE1349" s="621"/>
      <c r="BF1349" s="548">
        <f>IF(BB1349=0,0,(BD1349/BB1349)*100)</f>
        <v>0</v>
      </c>
      <c r="BG1349" s="518"/>
      <c r="BH1349" s="517">
        <f>AV1349+BB1349</f>
        <v>0</v>
      </c>
      <c r="BI1349" s="618"/>
      <c r="BJ1349" s="620">
        <f>AX1349+BD1349</f>
        <v>0</v>
      </c>
      <c r="BK1349" s="624"/>
      <c r="BL1349" s="548">
        <f>IF(BH1349=0,0,(BJ1349/BH1349)*100)</f>
        <v>0</v>
      </c>
      <c r="BM1349" s="664"/>
      <c r="BN1349" s="666">
        <f>SUM(BN1309:BP1348)</f>
        <v>0</v>
      </c>
      <c r="BO1349" s="667"/>
      <c r="BP1349" s="668"/>
      <c r="BQ1349" s="681">
        <f>SUM(BQ1309:BQ1348)</f>
        <v>0</v>
      </c>
      <c r="BR1349" s="685">
        <f t="shared" ref="BR1349" si="1310">(BN1349*BU$1309)+(N1349*BU$1310)+(Z1349*BU$1311)+(R1349*BU$1312)+(X1349*BU$1313)+(AB1349*BU$1314)+(V1349*BU$1319)</f>
        <v>0</v>
      </c>
      <c r="BS1349" s="683">
        <f t="shared" ref="BS1349" si="1311">((BB1349-BD1349)*BU$1316)+((AV1349-AX1349)*BU$1315)+(H1349*BU$1317)+(P1349*BU$1318)</f>
        <v>0</v>
      </c>
      <c r="BT1349" s="20"/>
      <c r="BU1349" s="20"/>
      <c r="BV1349" s="98"/>
    </row>
    <row r="1350" spans="1:77" s="21" customFormat="1" ht="33.950000000000003" customHeight="1" thickBot="1" x14ac:dyDescent="0.5">
      <c r="A1350" s="98"/>
      <c r="B1350" s="614"/>
      <c r="C1350" s="615"/>
      <c r="D1350" s="615"/>
      <c r="E1350" s="617"/>
      <c r="F1350" s="280"/>
      <c r="G1350" s="280"/>
      <c r="H1350" s="519"/>
      <c r="I1350" s="619"/>
      <c r="J1350" s="519"/>
      <c r="K1350" s="619"/>
      <c r="L1350" s="622"/>
      <c r="M1350" s="623"/>
      <c r="N1350" s="549" t="s">
        <v>16</v>
      </c>
      <c r="O1350" s="520"/>
      <c r="P1350" s="622"/>
      <c r="Q1350" s="619"/>
      <c r="R1350" s="622"/>
      <c r="S1350" s="623"/>
      <c r="T1350" s="549" t="s">
        <v>16</v>
      </c>
      <c r="U1350" s="520"/>
      <c r="V1350" s="519"/>
      <c r="W1350" s="520"/>
      <c r="X1350" s="623"/>
      <c r="Y1350" s="623"/>
      <c r="Z1350" s="519"/>
      <c r="AA1350" s="520"/>
      <c r="AB1350" s="519"/>
      <c r="AC1350" s="520"/>
      <c r="AD1350" s="623"/>
      <c r="AE1350" s="619"/>
      <c r="AF1350" s="622"/>
      <c r="AG1350" s="623"/>
      <c r="AH1350" s="549"/>
      <c r="AI1350" s="520"/>
      <c r="AJ1350" s="622"/>
      <c r="AK1350" s="619"/>
      <c r="AL1350" s="622"/>
      <c r="AM1350" s="623"/>
      <c r="AN1350" s="549"/>
      <c r="AO1350" s="520"/>
      <c r="AP1350" s="622"/>
      <c r="AQ1350" s="619"/>
      <c r="AR1350" s="622"/>
      <c r="AS1350" s="623"/>
      <c r="AT1350" s="549"/>
      <c r="AU1350" s="520"/>
      <c r="AV1350" s="519"/>
      <c r="AW1350" s="619"/>
      <c r="AX1350" s="622"/>
      <c r="AY1350" s="625"/>
      <c r="AZ1350" s="549"/>
      <c r="BA1350" s="520"/>
      <c r="BB1350" s="622"/>
      <c r="BC1350" s="619"/>
      <c r="BD1350" s="622"/>
      <c r="BE1350" s="623"/>
      <c r="BF1350" s="549"/>
      <c r="BG1350" s="520"/>
      <c r="BH1350" s="519"/>
      <c r="BI1350" s="619"/>
      <c r="BJ1350" s="622"/>
      <c r="BK1350" s="625"/>
      <c r="BL1350" s="549"/>
      <c r="BM1350" s="665"/>
      <c r="BN1350" s="669"/>
      <c r="BO1350" s="670"/>
      <c r="BP1350" s="671"/>
      <c r="BQ1350" s="682"/>
      <c r="BR1350" s="686"/>
      <c r="BS1350" s="684"/>
      <c r="BT1350" s="20"/>
      <c r="BU1350" s="20"/>
      <c r="BV1350" s="98"/>
    </row>
    <row r="1351" spans="1:77" s="21" customFormat="1" ht="33" customHeight="1" thickBot="1" x14ac:dyDescent="0.5">
      <c r="A1351" s="98"/>
      <c r="B1351" s="612"/>
      <c r="C1351" s="613"/>
      <c r="D1351" s="613" t="s">
        <v>13</v>
      </c>
      <c r="E1351" s="616"/>
      <c r="F1351" s="281"/>
      <c r="G1351" s="282"/>
      <c r="H1351" s="528"/>
      <c r="I1351" s="636"/>
      <c r="J1351" s="528"/>
      <c r="K1351" s="636"/>
      <c r="L1351" s="638"/>
      <c r="M1351" s="639"/>
      <c r="N1351" s="548">
        <f>J1351+L1351</f>
        <v>0</v>
      </c>
      <c r="O1351" s="518"/>
      <c r="P1351" s="638"/>
      <c r="Q1351" s="636"/>
      <c r="R1351" s="638"/>
      <c r="S1351" s="639"/>
      <c r="T1351" s="548">
        <f>R1351-P1351</f>
        <v>0</v>
      </c>
      <c r="U1351" s="518"/>
      <c r="V1351" s="528"/>
      <c r="W1351" s="529"/>
      <c r="X1351" s="528"/>
      <c r="Y1351" s="529"/>
      <c r="Z1351" s="528"/>
      <c r="AA1351" s="529"/>
      <c r="AB1351" s="528"/>
      <c r="AC1351" s="529"/>
      <c r="AD1351" s="639"/>
      <c r="AE1351" s="636"/>
      <c r="AF1351" s="638"/>
      <c r="AG1351" s="639"/>
      <c r="AH1351" s="548">
        <f>IF(AD1351=0,0,(AF1351/AD1351)*100)</f>
        <v>0</v>
      </c>
      <c r="AI1351" s="518"/>
      <c r="AJ1351" s="638"/>
      <c r="AK1351" s="636"/>
      <c r="AL1351" s="638"/>
      <c r="AM1351" s="639"/>
      <c r="AN1351" s="548">
        <f>IF(AJ1351=0,0,(AL1351/AJ1351)*100)</f>
        <v>0</v>
      </c>
      <c r="AO1351" s="518"/>
      <c r="AP1351" s="638"/>
      <c r="AQ1351" s="636"/>
      <c r="AR1351" s="638"/>
      <c r="AS1351" s="639"/>
      <c r="AT1351" s="548">
        <f>IF(AP1351=0,0,(AR1351/AP1351)*100)</f>
        <v>0</v>
      </c>
      <c r="AU1351" s="518"/>
      <c r="AV1351" s="517">
        <f>AD1351+AJ1351+AP1351</f>
        <v>0</v>
      </c>
      <c r="AW1351" s="618"/>
      <c r="AX1351" s="620">
        <f>AF1351+AL1351+AR1351</f>
        <v>0</v>
      </c>
      <c r="AY1351" s="624"/>
      <c r="AZ1351" s="548">
        <f>IF(AV1351=0,0,(AX1351/AV1351)*100)</f>
        <v>0</v>
      </c>
      <c r="BA1351" s="518"/>
      <c r="BB1351" s="638"/>
      <c r="BC1351" s="636"/>
      <c r="BD1351" s="638"/>
      <c r="BE1351" s="639"/>
      <c r="BF1351" s="548">
        <f>IF(BB1351=0,0,(BD1351/BB1351)*100)</f>
        <v>0</v>
      </c>
      <c r="BG1351" s="518"/>
      <c r="BH1351" s="517">
        <f>AV1351+BB1351</f>
        <v>0</v>
      </c>
      <c r="BI1351" s="618"/>
      <c r="BJ1351" s="620">
        <f>AX1351+BD1351</f>
        <v>0</v>
      </c>
      <c r="BK1351" s="624"/>
      <c r="BL1351" s="548">
        <f>IF(BH1351=0,0,(BJ1351/BH1351)*100)</f>
        <v>0</v>
      </c>
      <c r="BM1351" s="664"/>
      <c r="BN1351" s="693">
        <f>(AF1351*2)+(AL1351*2)+(AR1351*3)+BD1351</f>
        <v>0</v>
      </c>
      <c r="BO1351" s="694"/>
      <c r="BP1351" s="695"/>
      <c r="BQ1351" s="699"/>
      <c r="BR1351" s="283"/>
      <c r="BS1351" s="284"/>
      <c r="BT1351" s="20"/>
      <c r="BU1351" s="20"/>
      <c r="BV1351" s="98"/>
    </row>
    <row r="1352" spans="1:77" s="21" customFormat="1" ht="33.75" customHeight="1" thickBot="1" x14ac:dyDescent="0.5">
      <c r="A1352" s="98"/>
      <c r="B1352" s="285"/>
      <c r="C1352" s="286"/>
      <c r="D1352" s="634"/>
      <c r="E1352" s="635"/>
      <c r="F1352" s="287"/>
      <c r="G1352" s="287"/>
      <c r="H1352" s="530"/>
      <c r="I1352" s="637"/>
      <c r="J1352" s="530"/>
      <c r="K1352" s="637"/>
      <c r="L1352" s="640"/>
      <c r="M1352" s="641"/>
      <c r="N1352" s="549">
        <f>IF((N1349+N1351)=0,0,N1349/(N1349+N1351)*100)</f>
        <v>0</v>
      </c>
      <c r="O1352" s="520"/>
      <c r="P1352" s="640"/>
      <c r="Q1352" s="637"/>
      <c r="R1352" s="640"/>
      <c r="S1352" s="641"/>
      <c r="T1352" s="549"/>
      <c r="U1352" s="520"/>
      <c r="V1352" s="530"/>
      <c r="W1352" s="531"/>
      <c r="X1352" s="530"/>
      <c r="Y1352" s="531"/>
      <c r="Z1352" s="530"/>
      <c r="AA1352" s="531"/>
      <c r="AB1352" s="530"/>
      <c r="AC1352" s="531"/>
      <c r="AD1352" s="641"/>
      <c r="AE1352" s="637"/>
      <c r="AF1352" s="640"/>
      <c r="AG1352" s="641"/>
      <c r="AH1352" s="549"/>
      <c r="AI1352" s="520"/>
      <c r="AJ1352" s="640"/>
      <c r="AK1352" s="637"/>
      <c r="AL1352" s="640"/>
      <c r="AM1352" s="641"/>
      <c r="AN1352" s="549"/>
      <c r="AO1352" s="520"/>
      <c r="AP1352" s="640"/>
      <c r="AQ1352" s="637"/>
      <c r="AR1352" s="640"/>
      <c r="AS1352" s="641"/>
      <c r="AT1352" s="549"/>
      <c r="AU1352" s="520"/>
      <c r="AV1352" s="519"/>
      <c r="AW1352" s="619"/>
      <c r="AX1352" s="622"/>
      <c r="AY1352" s="625"/>
      <c r="AZ1352" s="549"/>
      <c r="BA1352" s="520"/>
      <c r="BB1352" s="640"/>
      <c r="BC1352" s="637"/>
      <c r="BD1352" s="640"/>
      <c r="BE1352" s="641"/>
      <c r="BF1352" s="549"/>
      <c r="BG1352" s="520"/>
      <c r="BH1352" s="519"/>
      <c r="BI1352" s="619"/>
      <c r="BJ1352" s="622"/>
      <c r="BK1352" s="625"/>
      <c r="BL1352" s="549"/>
      <c r="BM1352" s="665"/>
      <c r="BN1352" s="696"/>
      <c r="BO1352" s="697"/>
      <c r="BP1352" s="698"/>
      <c r="BQ1352" s="700"/>
      <c r="BR1352" s="79"/>
      <c r="BS1352" s="79"/>
      <c r="BT1352" s="20"/>
      <c r="BU1352" s="20"/>
      <c r="BV1352" s="98"/>
    </row>
    <row r="1353" spans="1:77" ht="16.5" customHeight="1" thickTop="1" thickBot="1" x14ac:dyDescent="0.5">
      <c r="A1353" s="95"/>
      <c r="B1353" s="288"/>
      <c r="C1353" s="70"/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289"/>
      <c r="AI1353" s="289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  <c r="BI1353" s="70"/>
      <c r="BJ1353" s="70"/>
      <c r="BK1353" s="70"/>
      <c r="BL1353" s="70"/>
      <c r="BM1353" s="70"/>
      <c r="BN1353" s="70"/>
      <c r="BO1353" s="70"/>
      <c r="BP1353" s="70"/>
      <c r="BQ1353" s="89"/>
      <c r="BR1353" s="674">
        <f>IF((J1349+L1351)=0,0,(J1349/(J1349+L1351)*100)%)</f>
        <v>0</v>
      </c>
      <c r="BS1353" s="675"/>
      <c r="BT1353" s="674">
        <f>IF((L1349+J1351)=0,0,(L1349/(L1349+J1351)*100)%)</f>
        <v>0</v>
      </c>
      <c r="BU1353" s="675"/>
      <c r="BV1353" s="95"/>
    </row>
    <row r="1354" spans="1:77" s="23" customFormat="1" ht="79.5" customHeight="1" thickTop="1" thickBot="1" x14ac:dyDescent="0.55000000000000004">
      <c r="A1354" s="99"/>
      <c r="B1354" s="565" t="s">
        <v>64</v>
      </c>
      <c r="C1354" s="566"/>
      <c r="D1354" s="113"/>
      <c r="E1354" s="532" t="s">
        <v>54</v>
      </c>
      <c r="F1354" s="532"/>
      <c r="G1354" s="532"/>
      <c r="H1354" s="532"/>
      <c r="I1354" s="94"/>
      <c r="J1354" s="533"/>
      <c r="K1354" s="534"/>
      <c r="L1354" s="535"/>
      <c r="M1354" s="290"/>
      <c r="N1354" s="533"/>
      <c r="O1354" s="534"/>
      <c r="P1354" s="535"/>
      <c r="Q1354" s="536" t="s">
        <v>47</v>
      </c>
      <c r="R1354" s="537"/>
      <c r="S1354" s="537"/>
      <c r="T1354" s="538"/>
      <c r="U1354" s="533"/>
      <c r="V1354" s="534"/>
      <c r="W1354" s="535"/>
      <c r="X1354" s="290"/>
      <c r="Y1354" s="533"/>
      <c r="Z1354" s="534"/>
      <c r="AA1354" s="535"/>
      <c r="AB1354" s="536" t="s">
        <v>49</v>
      </c>
      <c r="AC1354" s="537"/>
      <c r="AD1354" s="537"/>
      <c r="AE1354" s="538"/>
      <c r="AF1354" s="533"/>
      <c r="AG1354" s="534"/>
      <c r="AH1354" s="535"/>
      <c r="AI1354" s="290"/>
      <c r="AJ1354" s="533"/>
      <c r="AK1354" s="534"/>
      <c r="AL1354" s="535"/>
      <c r="AM1354" s="536" t="s">
        <v>53</v>
      </c>
      <c r="AN1354" s="537"/>
      <c r="AO1354" s="537"/>
      <c r="AP1354" s="538"/>
      <c r="AQ1354" s="533"/>
      <c r="AR1354" s="534"/>
      <c r="AS1354" s="535"/>
      <c r="AT1354" s="72"/>
      <c r="AU1354" s="533"/>
      <c r="AV1354" s="534"/>
      <c r="AW1354" s="535"/>
      <c r="AX1354" s="291"/>
      <c r="AY1354" s="291"/>
      <c r="AZ1354" s="291"/>
      <c r="BA1354" s="291"/>
      <c r="BB1354" s="567" t="s">
        <v>20</v>
      </c>
      <c r="BC1354" s="567"/>
      <c r="BD1354" s="567"/>
      <c r="BE1354" s="567"/>
      <c r="BF1354" s="568"/>
      <c r="BG1354" s="539">
        <f>BN1349</f>
        <v>0</v>
      </c>
      <c r="BH1354" s="540"/>
      <c r="BI1354" s="541"/>
      <c r="BJ1354" s="292"/>
      <c r="BK1354" s="539">
        <f>BN1351</f>
        <v>0</v>
      </c>
      <c r="BL1354" s="540"/>
      <c r="BM1354" s="541"/>
      <c r="BN1354" s="73"/>
      <c r="BO1354" s="73"/>
      <c r="BP1354" s="73"/>
      <c r="BQ1354" s="90"/>
      <c r="BR1354" s="24"/>
      <c r="BS1354" s="24"/>
      <c r="BT1354" s="22"/>
      <c r="BU1354" s="22"/>
      <c r="BV1354" s="99"/>
    </row>
    <row r="1355" spans="1:77" ht="15.6" customHeight="1" thickTop="1" thickBot="1" x14ac:dyDescent="0.55000000000000004">
      <c r="A1355" s="95"/>
      <c r="B1355" s="293"/>
      <c r="C1355" s="67"/>
      <c r="D1355" s="67"/>
      <c r="E1355" s="294"/>
      <c r="F1355" s="295"/>
      <c r="G1355" s="295"/>
      <c r="H1355" s="94"/>
      <c r="I1355" s="94"/>
      <c r="J1355" s="296"/>
      <c r="K1355" s="296"/>
      <c r="L1355" s="296"/>
      <c r="M1355" s="296"/>
      <c r="N1355" s="296"/>
      <c r="O1355" s="296"/>
      <c r="P1355" s="296"/>
      <c r="Q1355" s="295"/>
      <c r="R1355" s="295"/>
      <c r="S1355" s="295"/>
      <c r="T1355" s="295"/>
      <c r="U1355" s="296"/>
      <c r="V1355" s="296"/>
      <c r="W1355" s="296"/>
      <c r="X1355" s="297"/>
      <c r="Y1355" s="296"/>
      <c r="Z1355" s="296"/>
      <c r="AA1355" s="296"/>
      <c r="AB1355" s="295"/>
      <c r="AC1355" s="295"/>
      <c r="AD1355" s="295"/>
      <c r="AE1355" s="295"/>
      <c r="AF1355" s="296"/>
      <c r="AG1355" s="296"/>
      <c r="AH1355" s="296"/>
      <c r="AI1355" s="296"/>
      <c r="AJ1355" s="297"/>
      <c r="AK1355" s="297"/>
      <c r="AL1355" s="296"/>
      <c r="AM1355" s="295"/>
      <c r="AN1355" s="295"/>
      <c r="AO1355" s="295"/>
      <c r="AP1355" s="295"/>
      <c r="AQ1355" s="296"/>
      <c r="AR1355" s="296"/>
      <c r="AS1355" s="296"/>
      <c r="AT1355" s="296"/>
      <c r="AU1355" s="296"/>
      <c r="AV1355" s="72"/>
      <c r="AW1355" s="72"/>
      <c r="AX1355" s="74"/>
      <c r="AY1355" s="74"/>
      <c r="AZ1355" s="74"/>
      <c r="BA1355" s="74"/>
      <c r="BB1355" s="295"/>
      <c r="BC1355" s="298"/>
      <c r="BD1355" s="298"/>
      <c r="BE1355" s="299"/>
      <c r="BF1355" s="300"/>
      <c r="BG1355" s="301"/>
      <c r="BH1355" s="301"/>
      <c r="BI1355" s="72"/>
      <c r="BJ1355" s="302"/>
      <c r="BK1355" s="303"/>
      <c r="BL1355" s="303"/>
      <c r="BM1355" s="72"/>
      <c r="BN1355" s="74"/>
      <c r="BO1355" s="74"/>
      <c r="BP1355" s="74"/>
      <c r="BQ1355" s="91"/>
      <c r="BR1355" s="25"/>
      <c r="BS1355" s="25"/>
      <c r="BT1355" s="15"/>
      <c r="BU1355" s="15"/>
      <c r="BV1355" s="95"/>
    </row>
    <row r="1356" spans="1:77" s="23" customFormat="1" ht="79.5" customHeight="1" thickTop="1" thickBot="1" x14ac:dyDescent="0.55000000000000004">
      <c r="A1356" s="99"/>
      <c r="B1356" s="569" t="s">
        <v>46</v>
      </c>
      <c r="C1356" s="567"/>
      <c r="D1356" s="113"/>
      <c r="E1356" s="532" t="s">
        <v>55</v>
      </c>
      <c r="F1356" s="532"/>
      <c r="G1356" s="532"/>
      <c r="H1356" s="532"/>
      <c r="I1356" s="94"/>
      <c r="J1356" s="539">
        <f>J1354</f>
        <v>0</v>
      </c>
      <c r="K1356" s="540"/>
      <c r="L1356" s="541"/>
      <c r="M1356" s="290"/>
      <c r="N1356" s="539">
        <f>N1354</f>
        <v>0</v>
      </c>
      <c r="O1356" s="540"/>
      <c r="P1356" s="541"/>
      <c r="Q1356" s="536" t="s">
        <v>51</v>
      </c>
      <c r="R1356" s="537"/>
      <c r="S1356" s="537"/>
      <c r="T1356" s="538"/>
      <c r="U1356" s="539">
        <f>U1354-J1354</f>
        <v>0</v>
      </c>
      <c r="V1356" s="540"/>
      <c r="W1356" s="541"/>
      <c r="X1356" s="290"/>
      <c r="Y1356" s="539">
        <f>Y1354-N1354</f>
        <v>0</v>
      </c>
      <c r="Z1356" s="540"/>
      <c r="AA1356" s="541"/>
      <c r="AB1356" s="536" t="s">
        <v>50</v>
      </c>
      <c r="AC1356" s="537"/>
      <c r="AD1356" s="537"/>
      <c r="AE1356" s="538"/>
      <c r="AF1356" s="539">
        <f>AF1354-U1354</f>
        <v>0</v>
      </c>
      <c r="AG1356" s="540"/>
      <c r="AH1356" s="541"/>
      <c r="AI1356" s="290"/>
      <c r="AJ1356" s="539">
        <f>AJ1354-Y1354</f>
        <v>0</v>
      </c>
      <c r="AK1356" s="540"/>
      <c r="AL1356" s="541"/>
      <c r="AM1356" s="536" t="s">
        <v>52</v>
      </c>
      <c r="AN1356" s="537"/>
      <c r="AO1356" s="537"/>
      <c r="AP1356" s="538"/>
      <c r="AQ1356" s="539">
        <f>AQ1354-AF1354</f>
        <v>0</v>
      </c>
      <c r="AR1356" s="540"/>
      <c r="AS1356" s="541"/>
      <c r="AT1356" s="72"/>
      <c r="AU1356" s="539">
        <f>AU1354-AJ1354</f>
        <v>0</v>
      </c>
      <c r="AV1356" s="540"/>
      <c r="AW1356" s="541"/>
      <c r="AX1356" s="291"/>
      <c r="AY1356" s="291"/>
      <c r="AZ1356" s="291"/>
      <c r="BA1356" s="291"/>
      <c r="BB1356" s="567" t="s">
        <v>45</v>
      </c>
      <c r="BC1356" s="567"/>
      <c r="BD1356" s="567"/>
      <c r="BE1356" s="567"/>
      <c r="BF1356" s="568"/>
      <c r="BG1356" s="539">
        <f>BG1354-AQ1354</f>
        <v>0</v>
      </c>
      <c r="BH1356" s="540"/>
      <c r="BI1356" s="541"/>
      <c r="BJ1356" s="304"/>
      <c r="BK1356" s="539">
        <f>BK1354-AU1354</f>
        <v>0</v>
      </c>
      <c r="BL1356" s="540"/>
      <c r="BM1356" s="541"/>
      <c r="BN1356" s="73"/>
      <c r="BO1356" s="73"/>
      <c r="BP1356" s="73"/>
      <c r="BQ1356" s="90"/>
      <c r="BR1356" s="24"/>
      <c r="BS1356" s="24"/>
      <c r="BT1356" s="22"/>
      <c r="BU1356" s="22"/>
      <c r="BV1356" s="99"/>
      <c r="BY1356" s="21"/>
    </row>
    <row r="1357" spans="1:77" ht="18.75" customHeight="1" thickTop="1" thickBot="1" x14ac:dyDescent="0.5">
      <c r="A1357" s="95"/>
      <c r="B1357" s="305"/>
      <c r="C1357" s="71"/>
      <c r="D1357" s="71"/>
      <c r="E1357" s="71"/>
      <c r="F1357" s="92"/>
      <c r="G1357" s="92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1"/>
      <c r="Z1357" s="71"/>
      <c r="AA1357" s="71"/>
      <c r="AB1357" s="71"/>
      <c r="AC1357" s="71"/>
      <c r="AD1357" s="71"/>
      <c r="AE1357" s="71"/>
      <c r="AF1357" s="71"/>
      <c r="AG1357" s="71"/>
      <c r="AH1357" s="306"/>
      <c r="AI1357" s="306"/>
      <c r="AJ1357" s="71"/>
      <c r="AK1357" s="71"/>
      <c r="AL1357" s="71"/>
      <c r="AM1357" s="71"/>
      <c r="AN1357" s="71"/>
      <c r="AO1357" s="71"/>
      <c r="AP1357" s="71"/>
      <c r="AQ1357" s="71"/>
      <c r="AR1357" s="71"/>
      <c r="AS1357" s="71"/>
      <c r="AT1357" s="71"/>
      <c r="AU1357" s="71"/>
      <c r="AV1357" s="71"/>
      <c r="AW1357" s="71"/>
      <c r="AX1357" s="71"/>
      <c r="AY1357" s="71"/>
      <c r="AZ1357" s="71"/>
      <c r="BA1357" s="71"/>
      <c r="BB1357" s="71"/>
      <c r="BC1357" s="703" t="s">
        <v>153</v>
      </c>
      <c r="BD1357" s="703"/>
      <c r="BE1357" s="703"/>
      <c r="BF1357" s="703"/>
      <c r="BG1357" s="703"/>
      <c r="BH1357" s="703"/>
      <c r="BI1357" s="703"/>
      <c r="BJ1357" s="703"/>
      <c r="BK1357" s="703"/>
      <c r="BL1357" s="703"/>
      <c r="BM1357" s="703"/>
      <c r="BN1357" s="703"/>
      <c r="BO1357" s="703"/>
      <c r="BP1357" s="703"/>
      <c r="BQ1357" s="318"/>
      <c r="BR1357" s="319"/>
      <c r="BS1357" s="319"/>
      <c r="BT1357" s="15"/>
      <c r="BU1357" s="15"/>
      <c r="BV1357" s="95"/>
    </row>
    <row r="1358" spans="1:77" s="93" customFormat="1" ht="13.5" customHeight="1" thickTop="1" x14ac:dyDescent="0.45">
      <c r="A1358" s="95"/>
      <c r="B1358" s="99"/>
      <c r="C1358" s="95"/>
      <c r="D1358" s="95"/>
      <c r="E1358" s="95"/>
      <c r="F1358" s="96"/>
      <c r="G1358" s="96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254"/>
      <c r="AI1358" s="254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5"/>
      <c r="BL1358" s="95"/>
      <c r="BM1358" s="95"/>
      <c r="BN1358" s="95"/>
      <c r="BO1358" s="95"/>
      <c r="BP1358" s="95"/>
      <c r="BQ1358" s="97"/>
      <c r="BR1358" s="97"/>
      <c r="BS1358" s="97"/>
      <c r="BT1358" s="95"/>
      <c r="BU1358" s="95"/>
      <c r="BV1358" s="95"/>
    </row>
    <row r="1359" spans="1:77" s="17" customFormat="1" ht="33.75" x14ac:dyDescent="0.5">
      <c r="A1359" s="255"/>
      <c r="B1359" s="604" t="s">
        <v>9</v>
      </c>
      <c r="C1359" s="604"/>
      <c r="D1359" s="604"/>
      <c r="E1359" s="604"/>
      <c r="F1359" s="604"/>
      <c r="G1359" s="604"/>
      <c r="H1359" s="604"/>
      <c r="I1359" s="604"/>
      <c r="J1359" s="604"/>
      <c r="K1359" s="604"/>
      <c r="L1359" s="604"/>
      <c r="M1359" s="604"/>
      <c r="N1359" s="604"/>
      <c r="O1359" s="604"/>
      <c r="P1359" s="604"/>
      <c r="Q1359" s="604"/>
      <c r="R1359" s="604"/>
      <c r="S1359" s="604"/>
      <c r="T1359" s="604"/>
      <c r="U1359" s="604"/>
      <c r="V1359" s="604"/>
      <c r="W1359" s="604"/>
      <c r="X1359" s="604"/>
      <c r="Y1359" s="604"/>
      <c r="Z1359" s="604"/>
      <c r="AA1359" s="604"/>
      <c r="AB1359" s="604"/>
      <c r="AC1359" s="604"/>
      <c r="AD1359" s="604"/>
      <c r="AE1359" s="604"/>
      <c r="AF1359" s="604"/>
      <c r="AG1359" s="604"/>
      <c r="AH1359" s="604"/>
      <c r="AI1359" s="604"/>
      <c r="AJ1359" s="604"/>
      <c r="AK1359" s="604"/>
      <c r="AL1359" s="604"/>
      <c r="AM1359" s="604"/>
      <c r="AN1359" s="604"/>
      <c r="AO1359" s="604"/>
      <c r="AP1359" s="604"/>
      <c r="AQ1359" s="604"/>
      <c r="AR1359" s="604"/>
      <c r="AS1359" s="604"/>
      <c r="AT1359" s="604"/>
      <c r="AU1359" s="604"/>
      <c r="AV1359" s="604"/>
      <c r="AW1359" s="604"/>
      <c r="AX1359" s="604"/>
      <c r="AY1359" s="604"/>
      <c r="AZ1359" s="604"/>
      <c r="BA1359" s="604"/>
      <c r="BB1359" s="604"/>
      <c r="BC1359" s="604"/>
      <c r="BD1359" s="604"/>
      <c r="BE1359" s="604"/>
      <c r="BF1359" s="604"/>
      <c r="BG1359" s="604"/>
      <c r="BH1359" s="604"/>
      <c r="BI1359" s="604"/>
      <c r="BJ1359" s="604"/>
      <c r="BK1359" s="604"/>
      <c r="BL1359" s="604"/>
      <c r="BM1359" s="604"/>
      <c r="BN1359" s="604"/>
      <c r="BO1359" s="604"/>
      <c r="BP1359" s="604"/>
      <c r="BQ1359" s="256"/>
      <c r="BR1359" s="256"/>
      <c r="BS1359" s="256"/>
      <c r="BT1359" s="257"/>
      <c r="BU1359" s="257"/>
      <c r="BV1359" s="255"/>
    </row>
    <row r="1360" spans="1:77" ht="10.9" customHeight="1" x14ac:dyDescent="0.45">
      <c r="A1360" s="95"/>
      <c r="B1360" s="258"/>
      <c r="C1360" s="62"/>
      <c r="D1360" s="62"/>
      <c r="E1360" s="62"/>
      <c r="F1360" s="63"/>
      <c r="G1360" s="63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259"/>
      <c r="AI1360" s="259"/>
      <c r="AJ1360" s="62"/>
      <c r="AK1360" s="62"/>
      <c r="AL1360" s="62"/>
      <c r="AM1360" s="62"/>
      <c r="AN1360" s="62"/>
      <c r="AO1360" s="62"/>
      <c r="AP1360" s="62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  <c r="BB1360" s="62"/>
      <c r="BC1360" s="62"/>
      <c r="BD1360" s="62"/>
      <c r="BE1360" s="62"/>
      <c r="BF1360" s="62"/>
      <c r="BG1360" s="62"/>
      <c r="BH1360" s="62"/>
      <c r="BI1360" s="62"/>
      <c r="BJ1360" s="62"/>
      <c r="BK1360" s="62"/>
      <c r="BL1360" s="62"/>
      <c r="BM1360" s="62"/>
      <c r="BN1360" s="62"/>
      <c r="BO1360" s="62"/>
      <c r="BP1360" s="94"/>
      <c r="BQ1360" s="87"/>
      <c r="BR1360" s="94"/>
      <c r="BS1360" s="94"/>
      <c r="BT1360" s="15"/>
      <c r="BU1360" s="15"/>
      <c r="BV1360" s="95"/>
    </row>
    <row r="1361" spans="1:79" s="18" customFormat="1" ht="36.75" customHeight="1" x14ac:dyDescent="0.45">
      <c r="A1361" s="260"/>
      <c r="B1361" s="258"/>
      <c r="C1361" s="261"/>
      <c r="D1361" s="262" t="s">
        <v>10</v>
      </c>
      <c r="E1361" s="605" t="str">
        <f>IF(ROSTER!D$3="","",ROSTER!D$3)</f>
        <v/>
      </c>
      <c r="F1361" s="605"/>
      <c r="G1361" s="605"/>
      <c r="H1361" s="605"/>
      <c r="I1361" s="605"/>
      <c r="J1361" s="605"/>
      <c r="K1361" s="605"/>
      <c r="L1361" s="605"/>
      <c r="M1361" s="605"/>
      <c r="N1361" s="605"/>
      <c r="O1361" s="605"/>
      <c r="P1361" s="605"/>
      <c r="Q1361" s="605"/>
      <c r="R1361" s="605"/>
      <c r="S1361" s="605"/>
      <c r="T1361" s="605"/>
      <c r="U1361" s="605"/>
      <c r="V1361" s="605"/>
      <c r="W1361" s="605"/>
      <c r="X1361" s="605"/>
      <c r="Y1361" s="605"/>
      <c r="Z1361" s="605"/>
      <c r="AA1361" s="605"/>
      <c r="AB1361" s="605"/>
      <c r="AC1361" s="605"/>
      <c r="AD1361" s="605"/>
      <c r="AE1361" s="605"/>
      <c r="AF1361" s="316"/>
      <c r="AG1361" s="606" t="s">
        <v>11</v>
      </c>
      <c r="AH1361" s="606"/>
      <c r="AI1361" s="606"/>
      <c r="AJ1361" s="606"/>
      <c r="AK1361" s="606"/>
      <c r="AL1361" s="606"/>
      <c r="AM1361" s="606"/>
      <c r="AN1361" s="607"/>
      <c r="AO1361" s="607"/>
      <c r="AP1361" s="607"/>
      <c r="AQ1361" s="607"/>
      <c r="AR1361" s="607"/>
      <c r="AS1361" s="607"/>
      <c r="AT1361" s="607"/>
      <c r="AU1361" s="607"/>
      <c r="AV1361" s="607"/>
      <c r="AW1361" s="607"/>
      <c r="AX1361" s="607"/>
      <c r="AY1361" s="607"/>
      <c r="AZ1361" s="607"/>
      <c r="BA1361" s="607"/>
      <c r="BB1361" s="607"/>
      <c r="BC1361" s="607"/>
      <c r="BD1361" s="607"/>
      <c r="BE1361" s="607"/>
      <c r="BF1361" s="607"/>
      <c r="BG1361" s="607"/>
      <c r="BH1361" s="607"/>
      <c r="BI1361" s="607"/>
      <c r="BJ1361" s="607"/>
      <c r="BK1361" s="607"/>
      <c r="BL1361" s="607"/>
      <c r="BM1361" s="607"/>
      <c r="BN1361" s="607"/>
      <c r="BO1361" s="607"/>
      <c r="BP1361" s="94"/>
      <c r="BQ1361" s="88" t="s">
        <v>130</v>
      </c>
      <c r="BR1361" s="94"/>
      <c r="BS1361" s="94"/>
      <c r="BT1361" s="263"/>
      <c r="BU1361" s="263"/>
      <c r="BV1361" s="260"/>
    </row>
    <row r="1362" spans="1:79" ht="8.85" customHeight="1" x14ac:dyDescent="0.45">
      <c r="A1362" s="96"/>
      <c r="B1362" s="258"/>
      <c r="C1362" s="259" t="s">
        <v>39</v>
      </c>
      <c r="D1362" s="259"/>
      <c r="E1362" s="259"/>
      <c r="F1362" s="63"/>
      <c r="G1362" s="63"/>
      <c r="H1362" s="259"/>
      <c r="I1362" s="259"/>
      <c r="J1362" s="317"/>
      <c r="K1362" s="317"/>
      <c r="L1362" s="317"/>
      <c r="M1362" s="317"/>
      <c r="N1362" s="317"/>
      <c r="O1362" s="317"/>
      <c r="P1362" s="317"/>
      <c r="Q1362" s="317"/>
      <c r="R1362" s="317"/>
      <c r="S1362" s="317"/>
      <c r="T1362" s="317"/>
      <c r="U1362" s="317"/>
      <c r="V1362" s="317"/>
      <c r="W1362" s="317"/>
      <c r="X1362" s="317"/>
      <c r="Y1362" s="317"/>
      <c r="Z1362" s="317"/>
      <c r="AA1362" s="317"/>
      <c r="AB1362" s="317"/>
      <c r="AC1362" s="317"/>
      <c r="AD1362" s="317"/>
      <c r="AE1362" s="317"/>
      <c r="AF1362" s="317"/>
      <c r="AG1362" s="317"/>
      <c r="AH1362" s="317"/>
      <c r="AI1362" s="259"/>
      <c r="AJ1362" s="264"/>
      <c r="AK1362" s="265"/>
      <c r="AL1362" s="265"/>
      <c r="AM1362" s="265"/>
      <c r="AN1362" s="265"/>
      <c r="AO1362" s="265"/>
      <c r="AP1362" s="265"/>
      <c r="AQ1362" s="266"/>
      <c r="AR1362" s="266"/>
      <c r="AS1362" s="266"/>
      <c r="AT1362" s="266"/>
      <c r="AU1362" s="266"/>
      <c r="AV1362" s="266"/>
      <c r="AW1362" s="266"/>
      <c r="AX1362" s="266"/>
      <c r="AY1362" s="266"/>
      <c r="AZ1362" s="266"/>
      <c r="BA1362" s="266"/>
      <c r="BB1362" s="266"/>
      <c r="BC1362" s="266"/>
      <c r="BD1362" s="266"/>
      <c r="BE1362" s="266"/>
      <c r="BF1362" s="266"/>
      <c r="BG1362" s="266"/>
      <c r="BH1362" s="266"/>
      <c r="BI1362" s="266"/>
      <c r="BJ1362" s="266"/>
      <c r="BK1362" s="266"/>
      <c r="BL1362" s="266"/>
      <c r="BM1362" s="266"/>
      <c r="BN1362" s="266"/>
      <c r="BO1362" s="266"/>
      <c r="BP1362" s="266"/>
      <c r="BQ1362" s="267"/>
      <c r="BR1362" s="267"/>
      <c r="BS1362" s="267"/>
      <c r="BT1362" s="268"/>
      <c r="BU1362" s="268"/>
      <c r="BV1362" s="96"/>
    </row>
    <row r="1363" spans="1:79" s="18" customFormat="1" ht="33.75" x14ac:dyDescent="0.45">
      <c r="A1363" s="260"/>
      <c r="B1363" s="258"/>
      <c r="C1363" s="608" t="s">
        <v>38</v>
      </c>
      <c r="D1363" s="608"/>
      <c r="E1363" s="607"/>
      <c r="F1363" s="607"/>
      <c r="G1363" s="607"/>
      <c r="H1363" s="607"/>
      <c r="I1363" s="607"/>
      <c r="J1363" s="607"/>
      <c r="K1363" s="607"/>
      <c r="L1363" s="607"/>
      <c r="M1363" s="607"/>
      <c r="N1363" s="607"/>
      <c r="O1363" s="607"/>
      <c r="P1363" s="607"/>
      <c r="Q1363" s="607"/>
      <c r="R1363" s="607"/>
      <c r="S1363" s="607"/>
      <c r="T1363" s="607"/>
      <c r="U1363" s="607"/>
      <c r="V1363" s="607"/>
      <c r="W1363" s="607"/>
      <c r="X1363" s="607"/>
      <c r="Y1363" s="607"/>
      <c r="Z1363" s="607"/>
      <c r="AA1363" s="607"/>
      <c r="AB1363" s="607"/>
      <c r="AC1363" s="607"/>
      <c r="AD1363" s="607"/>
      <c r="AE1363" s="607"/>
      <c r="AF1363" s="316"/>
      <c r="AG1363" s="609" t="s">
        <v>21</v>
      </c>
      <c r="AH1363" s="609"/>
      <c r="AI1363" s="609"/>
      <c r="AJ1363" s="609"/>
      <c r="AK1363" s="607"/>
      <c r="AL1363" s="607"/>
      <c r="AM1363" s="607"/>
      <c r="AN1363" s="607"/>
      <c r="AO1363" s="607"/>
      <c r="AP1363" s="607"/>
      <c r="AQ1363" s="607"/>
      <c r="AR1363" s="607"/>
      <c r="AS1363" s="607"/>
      <c r="AT1363" s="607"/>
      <c r="AU1363" s="607"/>
      <c r="AV1363" s="607"/>
      <c r="AW1363" s="607"/>
      <c r="AX1363" s="607"/>
      <c r="AY1363" s="607"/>
      <c r="AZ1363" s="607"/>
      <c r="BA1363" s="607"/>
      <c r="BB1363" s="607"/>
      <c r="BC1363" s="610" t="s">
        <v>12</v>
      </c>
      <c r="BD1363" s="610"/>
      <c r="BE1363" s="610"/>
      <c r="BF1363" s="611"/>
      <c r="BG1363" s="611"/>
      <c r="BH1363" s="611"/>
      <c r="BI1363" s="611"/>
      <c r="BJ1363" s="611"/>
      <c r="BK1363" s="611"/>
      <c r="BL1363" s="611"/>
      <c r="BM1363" s="611"/>
      <c r="BN1363" s="611"/>
      <c r="BO1363" s="611"/>
      <c r="BP1363" s="64"/>
      <c r="BQ1363" s="269"/>
      <c r="BR1363" s="65"/>
      <c r="BS1363" s="65"/>
      <c r="BT1363" s="270">
        <f>IF(BF1363=0,0,1)</f>
        <v>0</v>
      </c>
      <c r="BU1363" s="18">
        <f>IF((BG1413+BK1413)&gt;(AQ1413+AU1413),1,0)</f>
        <v>0</v>
      </c>
      <c r="BV1363" s="271"/>
    </row>
    <row r="1364" spans="1:79" ht="9.6" customHeight="1" x14ac:dyDescent="0.45">
      <c r="A1364" s="95"/>
      <c r="B1364" s="258"/>
      <c r="C1364" s="62"/>
      <c r="D1364" s="62"/>
      <c r="E1364" s="62"/>
      <c r="F1364" s="63"/>
      <c r="G1364" s="63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259"/>
      <c r="AI1364" s="259"/>
      <c r="AJ1364" s="62"/>
      <c r="AK1364" s="62"/>
      <c r="AL1364" s="62"/>
      <c r="AM1364" s="62"/>
      <c r="AN1364" s="62"/>
      <c r="AO1364" s="62"/>
      <c r="AP1364" s="62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  <c r="BB1364" s="62"/>
      <c r="BC1364" s="62"/>
      <c r="BD1364" s="62"/>
      <c r="BE1364" s="62"/>
      <c r="BF1364" s="62"/>
      <c r="BG1364" s="62"/>
      <c r="BH1364" s="62"/>
      <c r="BI1364" s="62"/>
      <c r="BJ1364" s="62"/>
      <c r="BK1364" s="62"/>
      <c r="BL1364" s="62"/>
      <c r="BM1364" s="62"/>
      <c r="BN1364" s="62"/>
      <c r="BO1364" s="62"/>
      <c r="BP1364" s="62"/>
      <c r="BQ1364" s="66"/>
      <c r="BR1364" s="66"/>
      <c r="BS1364" s="66"/>
      <c r="BT1364" s="15"/>
      <c r="BU1364" s="15"/>
      <c r="BV1364" s="95"/>
    </row>
    <row r="1365" spans="1:79" ht="8.85" customHeight="1" thickBot="1" x14ac:dyDescent="0.5">
      <c r="A1365" s="95"/>
      <c r="B1365" s="113"/>
      <c r="C1365" s="67"/>
      <c r="D1365" s="67"/>
      <c r="E1365" s="67"/>
      <c r="F1365" s="68"/>
      <c r="G1365" s="68"/>
      <c r="H1365" s="67"/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  <c r="AB1365" s="67"/>
      <c r="AC1365" s="67"/>
      <c r="AD1365" s="67"/>
      <c r="AE1365" s="67"/>
      <c r="AF1365" s="67"/>
      <c r="AG1365" s="67"/>
      <c r="AH1365" s="272"/>
      <c r="AI1365" s="272"/>
      <c r="AJ1365" s="67"/>
      <c r="AK1365" s="67"/>
      <c r="AL1365" s="67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67"/>
      <c r="AW1365" s="67"/>
      <c r="AX1365" s="67"/>
      <c r="AY1365" s="67"/>
      <c r="AZ1365" s="67"/>
      <c r="BA1365" s="67"/>
      <c r="BB1365" s="67"/>
      <c r="BC1365" s="67"/>
      <c r="BD1365" s="67"/>
      <c r="BE1365" s="67"/>
      <c r="BF1365" s="67"/>
      <c r="BG1365" s="67"/>
      <c r="BH1365" s="67"/>
      <c r="BI1365" s="67"/>
      <c r="BJ1365" s="67"/>
      <c r="BK1365" s="67"/>
      <c r="BL1365" s="67"/>
      <c r="BM1365" s="67"/>
      <c r="BN1365" s="67"/>
      <c r="BO1365" s="67"/>
      <c r="BP1365" s="67"/>
      <c r="BQ1365" s="69"/>
      <c r="BR1365" s="69"/>
      <c r="BS1365" s="69"/>
      <c r="BT1365" s="15"/>
      <c r="BU1365" s="15"/>
      <c r="BV1365" s="95"/>
    </row>
    <row r="1366" spans="1:79" s="18" customFormat="1" ht="40.5" customHeight="1" thickTop="1" x14ac:dyDescent="0.4">
      <c r="A1366" s="271"/>
      <c r="B1366" s="652" t="s">
        <v>0</v>
      </c>
      <c r="C1366" s="648" t="s">
        <v>1</v>
      </c>
      <c r="D1366" s="649"/>
      <c r="E1366" s="273" t="s">
        <v>28</v>
      </c>
      <c r="F1366" s="546" t="s">
        <v>100</v>
      </c>
      <c r="G1366" s="546" t="s">
        <v>101</v>
      </c>
      <c r="H1366" s="644" t="s">
        <v>41</v>
      </c>
      <c r="I1366" s="645"/>
      <c r="J1366" s="554" t="s">
        <v>7</v>
      </c>
      <c r="K1366" s="554"/>
      <c r="L1366" s="554"/>
      <c r="M1366" s="554"/>
      <c r="N1366" s="554"/>
      <c r="O1366" s="554"/>
      <c r="P1366" s="554" t="s">
        <v>2</v>
      </c>
      <c r="Q1366" s="554"/>
      <c r="R1366" s="554"/>
      <c r="S1366" s="554"/>
      <c r="T1366" s="554"/>
      <c r="U1366" s="555"/>
      <c r="V1366" s="550" t="s">
        <v>158</v>
      </c>
      <c r="W1366" s="551"/>
      <c r="X1366" s="550" t="s">
        <v>35</v>
      </c>
      <c r="Y1366" s="551"/>
      <c r="Z1366" s="550" t="s">
        <v>36</v>
      </c>
      <c r="AA1366" s="551"/>
      <c r="AB1366" s="550" t="s">
        <v>44</v>
      </c>
      <c r="AC1366" s="551"/>
      <c r="AD1366" s="554" t="s">
        <v>6</v>
      </c>
      <c r="AE1366" s="554"/>
      <c r="AF1366" s="554"/>
      <c r="AG1366" s="554"/>
      <c r="AH1366" s="554"/>
      <c r="AI1366" s="554"/>
      <c r="AJ1366" s="554" t="s">
        <v>68</v>
      </c>
      <c r="AK1366" s="554"/>
      <c r="AL1366" s="554"/>
      <c r="AM1366" s="554"/>
      <c r="AN1366" s="554"/>
      <c r="AO1366" s="554"/>
      <c r="AP1366" s="554" t="s">
        <v>69</v>
      </c>
      <c r="AQ1366" s="554"/>
      <c r="AR1366" s="554"/>
      <c r="AS1366" s="554"/>
      <c r="AT1366" s="554"/>
      <c r="AU1366" s="554"/>
      <c r="AV1366" s="554" t="s">
        <v>70</v>
      </c>
      <c r="AW1366" s="554"/>
      <c r="AX1366" s="554"/>
      <c r="AY1366" s="554"/>
      <c r="AZ1366" s="554"/>
      <c r="BA1366" s="555"/>
      <c r="BB1366" s="554" t="s">
        <v>4</v>
      </c>
      <c r="BC1366" s="554"/>
      <c r="BD1366" s="554"/>
      <c r="BE1366" s="554"/>
      <c r="BF1366" s="554"/>
      <c r="BG1366" s="554"/>
      <c r="BH1366" s="554" t="s">
        <v>71</v>
      </c>
      <c r="BI1366" s="554"/>
      <c r="BJ1366" s="554"/>
      <c r="BK1366" s="554"/>
      <c r="BL1366" s="554"/>
      <c r="BM1366" s="556"/>
      <c r="BN1366" s="557" t="s">
        <v>25</v>
      </c>
      <c r="BO1366" s="558"/>
      <c r="BP1366" s="559"/>
      <c r="BQ1366" s="691" t="s">
        <v>110</v>
      </c>
      <c r="BR1366" s="691" t="s">
        <v>86</v>
      </c>
      <c r="BS1366" s="691" t="s">
        <v>87</v>
      </c>
      <c r="BT1366" s="274"/>
      <c r="BU1366" s="274"/>
      <c r="BV1366" s="271"/>
    </row>
    <row r="1367" spans="1:79" s="18" customFormat="1" ht="41.25" customHeight="1" x14ac:dyDescent="0.7">
      <c r="A1367" s="271"/>
      <c r="B1367" s="653"/>
      <c r="C1367" s="650"/>
      <c r="D1367" s="651"/>
      <c r="E1367" s="275" t="s">
        <v>102</v>
      </c>
      <c r="F1367" s="547"/>
      <c r="G1367" s="547"/>
      <c r="H1367" s="646"/>
      <c r="I1367" s="647"/>
      <c r="J1367" s="525" t="s">
        <v>17</v>
      </c>
      <c r="K1367" s="526"/>
      <c r="L1367" s="521" t="s">
        <v>18</v>
      </c>
      <c r="M1367" s="522"/>
      <c r="N1367" s="523" t="s">
        <v>19</v>
      </c>
      <c r="O1367" s="524"/>
      <c r="P1367" s="525" t="s">
        <v>26</v>
      </c>
      <c r="Q1367" s="526"/>
      <c r="R1367" s="521" t="s">
        <v>24</v>
      </c>
      <c r="S1367" s="522"/>
      <c r="T1367" s="523" t="s">
        <v>19</v>
      </c>
      <c r="U1367" s="527"/>
      <c r="V1367" s="552"/>
      <c r="W1367" s="553"/>
      <c r="X1367" s="552"/>
      <c r="Y1367" s="553"/>
      <c r="Z1367" s="552"/>
      <c r="AA1367" s="553"/>
      <c r="AB1367" s="552"/>
      <c r="AC1367" s="553"/>
      <c r="AD1367" s="525" t="s">
        <v>48</v>
      </c>
      <c r="AE1367" s="526"/>
      <c r="AF1367" s="521" t="s">
        <v>23</v>
      </c>
      <c r="AG1367" s="522"/>
      <c r="AH1367" s="563" t="s">
        <v>5</v>
      </c>
      <c r="AI1367" s="564"/>
      <c r="AJ1367" s="525" t="s">
        <v>48</v>
      </c>
      <c r="AK1367" s="526"/>
      <c r="AL1367" s="521" t="s">
        <v>23</v>
      </c>
      <c r="AM1367" s="522"/>
      <c r="AN1367" s="563" t="s">
        <v>5</v>
      </c>
      <c r="AO1367" s="564"/>
      <c r="AP1367" s="525" t="s">
        <v>48</v>
      </c>
      <c r="AQ1367" s="526"/>
      <c r="AR1367" s="521" t="s">
        <v>23</v>
      </c>
      <c r="AS1367" s="522"/>
      <c r="AT1367" s="563" t="s">
        <v>5</v>
      </c>
      <c r="AU1367" s="564"/>
      <c r="AV1367" s="525" t="s">
        <v>48</v>
      </c>
      <c r="AW1367" s="526"/>
      <c r="AX1367" s="521" t="s">
        <v>23</v>
      </c>
      <c r="AY1367" s="522"/>
      <c r="AZ1367" s="563" t="s">
        <v>5</v>
      </c>
      <c r="BA1367" s="655"/>
      <c r="BB1367" s="525" t="s">
        <v>48</v>
      </c>
      <c r="BC1367" s="526"/>
      <c r="BD1367" s="521" t="s">
        <v>23</v>
      </c>
      <c r="BE1367" s="522"/>
      <c r="BF1367" s="563" t="s">
        <v>5</v>
      </c>
      <c r="BG1367" s="564"/>
      <c r="BH1367" s="525" t="s">
        <v>48</v>
      </c>
      <c r="BI1367" s="526"/>
      <c r="BJ1367" s="521" t="s">
        <v>23</v>
      </c>
      <c r="BK1367" s="522"/>
      <c r="BL1367" s="563" t="s">
        <v>5</v>
      </c>
      <c r="BM1367" s="564"/>
      <c r="BN1367" s="560"/>
      <c r="BO1367" s="561"/>
      <c r="BP1367" s="562"/>
      <c r="BQ1367" s="692"/>
      <c r="BR1367" s="692"/>
      <c r="BS1367" s="692"/>
      <c r="BT1367" s="274"/>
      <c r="BU1367" s="274"/>
      <c r="BV1367" s="271"/>
      <c r="CA1367" s="104"/>
    </row>
    <row r="1368" spans="1:79" ht="23.85" customHeight="1" x14ac:dyDescent="0.35">
      <c r="A1368" s="276"/>
      <c r="B1368" s="570" t="str">
        <f>IF(ROSTER!B$8="","",ROSTER!B$8)</f>
        <v/>
      </c>
      <c r="C1368" s="572" t="str">
        <f>IF(ROSTER!C$8="","",ROSTER!C$8)</f>
        <v/>
      </c>
      <c r="D1368" s="573"/>
      <c r="E1368" s="574"/>
      <c r="F1368" s="576">
        <f>IF(E1368="y",1,IF(E1368="S",1,0))</f>
        <v>0</v>
      </c>
      <c r="G1368" s="582">
        <f>IF(E1368="S",1,0)</f>
        <v>0</v>
      </c>
      <c r="H1368" s="578"/>
      <c r="I1368" s="543"/>
      <c r="J1368" s="542"/>
      <c r="K1368" s="580"/>
      <c r="L1368" s="584"/>
      <c r="M1368" s="585"/>
      <c r="N1368" s="588">
        <f>L1368+J1368</f>
        <v>0</v>
      </c>
      <c r="O1368" s="589"/>
      <c r="P1368" s="542"/>
      <c r="Q1368" s="580"/>
      <c r="R1368" s="584"/>
      <c r="S1368" s="585"/>
      <c r="T1368" s="588">
        <f>R1368-P1368</f>
        <v>0</v>
      </c>
      <c r="U1368" s="588"/>
      <c r="V1368" s="542"/>
      <c r="W1368" s="543"/>
      <c r="X1368" s="593"/>
      <c r="Y1368" s="543"/>
      <c r="Z1368" s="542"/>
      <c r="AA1368" s="543"/>
      <c r="AB1368" s="542"/>
      <c r="AC1368" s="543"/>
      <c r="AD1368" s="542"/>
      <c r="AE1368" s="580"/>
      <c r="AF1368" s="584"/>
      <c r="AG1368" s="585"/>
      <c r="AH1368" s="595">
        <f>IF(AD1368=0,0,(AF1368/AD1368)*100)</f>
        <v>0</v>
      </c>
      <c r="AI1368" s="596"/>
      <c r="AJ1368" s="542"/>
      <c r="AK1368" s="580"/>
      <c r="AL1368" s="584"/>
      <c r="AM1368" s="585"/>
      <c r="AN1368" s="595">
        <f>IF(AJ1368=0,0,(AL1368/AJ1368)*100)</f>
        <v>0</v>
      </c>
      <c r="AO1368" s="596"/>
      <c r="AP1368" s="542"/>
      <c r="AQ1368" s="580"/>
      <c r="AR1368" s="584"/>
      <c r="AS1368" s="585"/>
      <c r="AT1368" s="595">
        <f>IF(AP1368=0,0,(AR1368/AP1368)*100)</f>
        <v>0</v>
      </c>
      <c r="AU1368" s="596"/>
      <c r="AV1368" s="599">
        <f>AD1368+AJ1368+AP1368</f>
        <v>0</v>
      </c>
      <c r="AW1368" s="600"/>
      <c r="AX1368" s="630">
        <f>AF1368+AL1368+AR1368</f>
        <v>0</v>
      </c>
      <c r="AY1368" s="631"/>
      <c r="AZ1368" s="595">
        <f>IF(AV1368=0,0,(AX1368/AV1368)*100)</f>
        <v>0</v>
      </c>
      <c r="BA1368" s="596"/>
      <c r="BB1368" s="542"/>
      <c r="BC1368" s="580"/>
      <c r="BD1368" s="584"/>
      <c r="BE1368" s="585"/>
      <c r="BF1368" s="595">
        <f>IF(BB1368=0,0,(BD1368/BB1368)*100)</f>
        <v>0</v>
      </c>
      <c r="BG1368" s="596"/>
      <c r="BH1368" s="599">
        <f>AV1368+BB1368</f>
        <v>0</v>
      </c>
      <c r="BI1368" s="600"/>
      <c r="BJ1368" s="630">
        <f>AX1368+BD1368</f>
        <v>0</v>
      </c>
      <c r="BK1368" s="631"/>
      <c r="BL1368" s="595">
        <f>IF(BH1368=0,0,(BJ1368/BH1368)*100)</f>
        <v>0</v>
      </c>
      <c r="BM1368" s="596"/>
      <c r="BN1368" s="656">
        <f>(AF1368*2)+(AL1368*2)+(AR1368*3)+BD1368</f>
        <v>0</v>
      </c>
      <c r="BO1368" s="657"/>
      <c r="BP1368" s="658"/>
      <c r="BQ1368" s="676">
        <f>IF(BS1368=0,0,50*BR1368/BS1368)</f>
        <v>0</v>
      </c>
      <c r="BR1368" s="662">
        <f>(BN1368*BU$1368)+(N1368*BU$1369)+(Z1368*BU$1370)+(R1368*BU$1371)+(X1368*BU$1372)+(AB1368*BU$1373)+(V1368*BU$1378)</f>
        <v>0</v>
      </c>
      <c r="BS1368" s="662">
        <f>((BB1368-BD1368)*BU$1375)+((AV1368-AX1368)*BU$1374)+(H1368*BU$1376)+(P1368*BU$1377)</f>
        <v>0</v>
      </c>
      <c r="BT1368" s="19" t="s">
        <v>75</v>
      </c>
      <c r="BU1368" s="277">
        <f>IF(BQ1363="B",'VALUE POINTS'!L$10,IF('GAME STATS'!BQ1363="C",'VALUE POINTS'!M$10,'VALUE POINTS'!K$10))</f>
        <v>1</v>
      </c>
      <c r="BV1368" s="278"/>
    </row>
    <row r="1369" spans="1:79" ht="23.85" customHeight="1" x14ac:dyDescent="0.35">
      <c r="A1369" s="276"/>
      <c r="B1369" s="571"/>
      <c r="C1369" s="642" t="str">
        <f>IF(ROSTER!D$8="","",ROSTER!D$8)</f>
        <v/>
      </c>
      <c r="D1369" s="643"/>
      <c r="E1369" s="575"/>
      <c r="F1369" s="577"/>
      <c r="G1369" s="583"/>
      <c r="H1369" s="579"/>
      <c r="I1369" s="545"/>
      <c r="J1369" s="544"/>
      <c r="K1369" s="581"/>
      <c r="L1369" s="586"/>
      <c r="M1369" s="587"/>
      <c r="N1369" s="592"/>
      <c r="O1369" s="603"/>
      <c r="P1369" s="544"/>
      <c r="Q1369" s="581"/>
      <c r="R1369" s="586"/>
      <c r="S1369" s="587"/>
      <c r="T1369" s="592"/>
      <c r="U1369" s="592"/>
      <c r="V1369" s="544"/>
      <c r="W1369" s="545"/>
      <c r="X1369" s="594"/>
      <c r="Y1369" s="545"/>
      <c r="Z1369" s="544"/>
      <c r="AA1369" s="545"/>
      <c r="AB1369" s="544"/>
      <c r="AC1369" s="545"/>
      <c r="AD1369" s="544"/>
      <c r="AE1369" s="581"/>
      <c r="AF1369" s="586"/>
      <c r="AG1369" s="587"/>
      <c r="AH1369" s="626"/>
      <c r="AI1369" s="627"/>
      <c r="AJ1369" s="544"/>
      <c r="AK1369" s="581"/>
      <c r="AL1369" s="586"/>
      <c r="AM1369" s="587"/>
      <c r="AN1369" s="626"/>
      <c r="AO1369" s="627"/>
      <c r="AP1369" s="544"/>
      <c r="AQ1369" s="581"/>
      <c r="AR1369" s="586"/>
      <c r="AS1369" s="587"/>
      <c r="AT1369" s="626"/>
      <c r="AU1369" s="627"/>
      <c r="AV1369" s="628"/>
      <c r="AW1369" s="629"/>
      <c r="AX1369" s="632"/>
      <c r="AY1369" s="633"/>
      <c r="AZ1369" s="626"/>
      <c r="BA1369" s="627"/>
      <c r="BB1369" s="544"/>
      <c r="BC1369" s="581"/>
      <c r="BD1369" s="586"/>
      <c r="BE1369" s="587"/>
      <c r="BF1369" s="626"/>
      <c r="BG1369" s="627"/>
      <c r="BH1369" s="628"/>
      <c r="BI1369" s="629"/>
      <c r="BJ1369" s="632"/>
      <c r="BK1369" s="633"/>
      <c r="BL1369" s="626"/>
      <c r="BM1369" s="627"/>
      <c r="BN1369" s="678"/>
      <c r="BO1369" s="679"/>
      <c r="BP1369" s="680"/>
      <c r="BQ1369" s="677"/>
      <c r="BR1369" s="663"/>
      <c r="BS1369" s="663"/>
      <c r="BT1369" s="19" t="s">
        <v>76</v>
      </c>
      <c r="BU1369" s="277">
        <f>IF(BQ1363="B",'VALUE POINTS'!L$11,IF('GAME STATS'!BQ1363="C",'VALUE POINTS'!M$11,'VALUE POINTS'!K$11))</f>
        <v>1</v>
      </c>
      <c r="BV1369" s="278"/>
    </row>
    <row r="1370" spans="1:79" ht="21.75" customHeight="1" x14ac:dyDescent="0.4">
      <c r="A1370" s="95"/>
      <c r="B1370" s="570" t="str">
        <f>IF(ROSTER!B$10="","",ROSTER!B$10)</f>
        <v/>
      </c>
      <c r="C1370" s="572" t="str">
        <f>IF(ROSTER!C$10="","",ROSTER!C$10)</f>
        <v/>
      </c>
      <c r="D1370" s="573"/>
      <c r="E1370" s="574"/>
      <c r="F1370" s="576">
        <f>IF(E1370="y",1,IF(E1370="S",1,0))</f>
        <v>0</v>
      </c>
      <c r="G1370" s="582">
        <f>IF(E1370="S",1,0)</f>
        <v>0</v>
      </c>
      <c r="H1370" s="578"/>
      <c r="I1370" s="543"/>
      <c r="J1370" s="542"/>
      <c r="K1370" s="580"/>
      <c r="L1370" s="584"/>
      <c r="M1370" s="585"/>
      <c r="N1370" s="588">
        <f>L1370+J1370</f>
        <v>0</v>
      </c>
      <c r="O1370" s="589"/>
      <c r="P1370" s="542"/>
      <c r="Q1370" s="580"/>
      <c r="R1370" s="584"/>
      <c r="S1370" s="585"/>
      <c r="T1370" s="588">
        <f>R1370-P1370</f>
        <v>0</v>
      </c>
      <c r="U1370" s="588"/>
      <c r="V1370" s="542"/>
      <c r="W1370" s="543"/>
      <c r="X1370" s="593"/>
      <c r="Y1370" s="543"/>
      <c r="Z1370" s="542"/>
      <c r="AA1370" s="543"/>
      <c r="AB1370" s="542"/>
      <c r="AC1370" s="543"/>
      <c r="AD1370" s="542"/>
      <c r="AE1370" s="580"/>
      <c r="AF1370" s="584"/>
      <c r="AG1370" s="585"/>
      <c r="AH1370" s="595">
        <f>IF(AD1370=0,0,(AF1370/AD1370)*100)</f>
        <v>0</v>
      </c>
      <c r="AI1370" s="596"/>
      <c r="AJ1370" s="542"/>
      <c r="AK1370" s="580"/>
      <c r="AL1370" s="584"/>
      <c r="AM1370" s="585"/>
      <c r="AN1370" s="595">
        <f>IF(AJ1370=0,0,(AL1370/AJ1370)*100)</f>
        <v>0</v>
      </c>
      <c r="AO1370" s="596"/>
      <c r="AP1370" s="542"/>
      <c r="AQ1370" s="580"/>
      <c r="AR1370" s="584"/>
      <c r="AS1370" s="585"/>
      <c r="AT1370" s="595">
        <f>IF(AP1370=0,0,(AR1370/AP1370)*100)</f>
        <v>0</v>
      </c>
      <c r="AU1370" s="596"/>
      <c r="AV1370" s="599">
        <f>AD1370+AJ1370+AP1370</f>
        <v>0</v>
      </c>
      <c r="AW1370" s="600"/>
      <c r="AX1370" s="630">
        <f>AF1370+AL1370+AR1370</f>
        <v>0</v>
      </c>
      <c r="AY1370" s="631"/>
      <c r="AZ1370" s="595">
        <f>IF(AV1370=0,0,(AX1370/AV1370)*100)</f>
        <v>0</v>
      </c>
      <c r="BA1370" s="596"/>
      <c r="BB1370" s="542"/>
      <c r="BC1370" s="580"/>
      <c r="BD1370" s="584"/>
      <c r="BE1370" s="585"/>
      <c r="BF1370" s="595">
        <f>IF(BB1370=0,0,(BD1370/BB1370)*100)</f>
        <v>0</v>
      </c>
      <c r="BG1370" s="596"/>
      <c r="BH1370" s="599">
        <f>AV1370+BB1370</f>
        <v>0</v>
      </c>
      <c r="BI1370" s="600"/>
      <c r="BJ1370" s="630">
        <f>AX1370+BD1370</f>
        <v>0</v>
      </c>
      <c r="BK1370" s="631"/>
      <c r="BL1370" s="595">
        <f>IF(BH1370=0,0,(BJ1370/BH1370)*100)</f>
        <v>0</v>
      </c>
      <c r="BM1370" s="596"/>
      <c r="BN1370" s="656">
        <f>(AF1370*2)+(AL1370*2)+(AR1370*3)+BD1370</f>
        <v>0</v>
      </c>
      <c r="BO1370" s="657"/>
      <c r="BP1370" s="658"/>
      <c r="BQ1370" s="676">
        <f>IF(BS1370=0,0,50*BR1370/BS1370)</f>
        <v>0</v>
      </c>
      <c r="BR1370" s="662">
        <f t="shared" ref="BR1370" si="1312">(BN1370*BU$1368)+(N1370*BU$1369)+(Z1370*BU$1370)+(R1370*BU$1371)+(X1370*BU$1372)+(AB1370*BU$1373)+(V1370*BU$1378)</f>
        <v>0</v>
      </c>
      <c r="BS1370" s="662">
        <f t="shared" ref="BS1370" si="1313">((BB1370-BD1370)*BU$1375)+((AV1370-AX1370)*BU$1374)+(H1370*BU$1376)+(P1370*BU$1377)</f>
        <v>0</v>
      </c>
      <c r="BT1370" s="19" t="s">
        <v>77</v>
      </c>
      <c r="BU1370" s="277">
        <f>IF(BQ1363="B",'VALUE POINTS'!L$12,IF('GAME STATS'!BQ1363="C",'VALUE POINTS'!M$12,'VALUE POINTS'!K$12))</f>
        <v>2</v>
      </c>
      <c r="BV1370" s="278"/>
      <c r="CA1370" s="18"/>
    </row>
    <row r="1371" spans="1:79" ht="21.75" customHeight="1" x14ac:dyDescent="0.35">
      <c r="A1371" s="95"/>
      <c r="B1371" s="571"/>
      <c r="C1371" s="642" t="str">
        <f>IF(ROSTER!D$10="","",ROSTER!D$10)</f>
        <v/>
      </c>
      <c r="D1371" s="643"/>
      <c r="E1371" s="575"/>
      <c r="F1371" s="577"/>
      <c r="G1371" s="583"/>
      <c r="H1371" s="579"/>
      <c r="I1371" s="545"/>
      <c r="J1371" s="544"/>
      <c r="K1371" s="581"/>
      <c r="L1371" s="586"/>
      <c r="M1371" s="587"/>
      <c r="N1371" s="592" t="s">
        <v>16</v>
      </c>
      <c r="O1371" s="603"/>
      <c r="P1371" s="544"/>
      <c r="Q1371" s="581"/>
      <c r="R1371" s="586"/>
      <c r="S1371" s="587"/>
      <c r="T1371" s="592" t="s">
        <v>16</v>
      </c>
      <c r="U1371" s="592"/>
      <c r="V1371" s="544"/>
      <c r="W1371" s="545"/>
      <c r="X1371" s="594"/>
      <c r="Y1371" s="545"/>
      <c r="Z1371" s="544"/>
      <c r="AA1371" s="545"/>
      <c r="AB1371" s="544"/>
      <c r="AC1371" s="545"/>
      <c r="AD1371" s="544"/>
      <c r="AE1371" s="581"/>
      <c r="AF1371" s="586"/>
      <c r="AG1371" s="587"/>
      <c r="AH1371" s="626"/>
      <c r="AI1371" s="627"/>
      <c r="AJ1371" s="544"/>
      <c r="AK1371" s="581"/>
      <c r="AL1371" s="586"/>
      <c r="AM1371" s="587"/>
      <c r="AN1371" s="626"/>
      <c r="AO1371" s="627"/>
      <c r="AP1371" s="544"/>
      <c r="AQ1371" s="581"/>
      <c r="AR1371" s="586"/>
      <c r="AS1371" s="587"/>
      <c r="AT1371" s="626"/>
      <c r="AU1371" s="627"/>
      <c r="AV1371" s="628"/>
      <c r="AW1371" s="629"/>
      <c r="AX1371" s="632"/>
      <c r="AY1371" s="633"/>
      <c r="AZ1371" s="626"/>
      <c r="BA1371" s="627"/>
      <c r="BB1371" s="544"/>
      <c r="BC1371" s="581"/>
      <c r="BD1371" s="586"/>
      <c r="BE1371" s="587"/>
      <c r="BF1371" s="626"/>
      <c r="BG1371" s="627"/>
      <c r="BH1371" s="628"/>
      <c r="BI1371" s="629"/>
      <c r="BJ1371" s="632"/>
      <c r="BK1371" s="633"/>
      <c r="BL1371" s="626"/>
      <c r="BM1371" s="627"/>
      <c r="BN1371" s="678"/>
      <c r="BO1371" s="679"/>
      <c r="BP1371" s="680"/>
      <c r="BQ1371" s="677"/>
      <c r="BR1371" s="663"/>
      <c r="BS1371" s="663"/>
      <c r="BT1371" s="19" t="s">
        <v>78</v>
      </c>
      <c r="BU1371" s="277">
        <f>IF(BQ1363="B",'VALUE POINTS'!L$13,IF('GAME STATS'!BQ1363="C",'VALUE POINTS'!M$13,'VALUE POINTS'!K$13))</f>
        <v>2</v>
      </c>
      <c r="BV1371" s="278"/>
    </row>
    <row r="1372" spans="1:79" ht="21.75" customHeight="1" x14ac:dyDescent="0.35">
      <c r="A1372" s="95"/>
      <c r="B1372" s="570" t="str">
        <f>IF(ROSTER!B$12="","",ROSTER!B$12)</f>
        <v/>
      </c>
      <c r="C1372" s="572" t="str">
        <f>IF(ROSTER!C$12="","",ROSTER!C$12)</f>
        <v/>
      </c>
      <c r="D1372" s="573"/>
      <c r="E1372" s="574"/>
      <c r="F1372" s="576">
        <f>IF(E1372="y",1,IF(E1372="S",1,0))</f>
        <v>0</v>
      </c>
      <c r="G1372" s="582">
        <f>IF(E1372="S",1,0)</f>
        <v>0</v>
      </c>
      <c r="H1372" s="578"/>
      <c r="I1372" s="543"/>
      <c r="J1372" s="542"/>
      <c r="K1372" s="580"/>
      <c r="L1372" s="584"/>
      <c r="M1372" s="585"/>
      <c r="N1372" s="588">
        <f>L1372+J1372</f>
        <v>0</v>
      </c>
      <c r="O1372" s="589"/>
      <c r="P1372" s="542"/>
      <c r="Q1372" s="580"/>
      <c r="R1372" s="584"/>
      <c r="S1372" s="585"/>
      <c r="T1372" s="588">
        <f>R1372-P1372</f>
        <v>0</v>
      </c>
      <c r="U1372" s="588"/>
      <c r="V1372" s="542"/>
      <c r="W1372" s="543"/>
      <c r="X1372" s="593"/>
      <c r="Y1372" s="543"/>
      <c r="Z1372" s="542"/>
      <c r="AA1372" s="543"/>
      <c r="AB1372" s="542"/>
      <c r="AC1372" s="543"/>
      <c r="AD1372" s="542"/>
      <c r="AE1372" s="580"/>
      <c r="AF1372" s="584"/>
      <c r="AG1372" s="585"/>
      <c r="AH1372" s="595">
        <f>IF(AD1372=0,0,(AF1372/AD1372)*100)</f>
        <v>0</v>
      </c>
      <c r="AI1372" s="596"/>
      <c r="AJ1372" s="542"/>
      <c r="AK1372" s="580"/>
      <c r="AL1372" s="584"/>
      <c r="AM1372" s="585"/>
      <c r="AN1372" s="595">
        <f>IF(AJ1372=0,0,(AL1372/AJ1372)*100)</f>
        <v>0</v>
      </c>
      <c r="AO1372" s="596"/>
      <c r="AP1372" s="542"/>
      <c r="AQ1372" s="580"/>
      <c r="AR1372" s="584"/>
      <c r="AS1372" s="585"/>
      <c r="AT1372" s="595">
        <f>IF(AP1372=0,0,(AR1372/AP1372)*100)</f>
        <v>0</v>
      </c>
      <c r="AU1372" s="596"/>
      <c r="AV1372" s="599">
        <f>AD1372+AJ1372+AP1372</f>
        <v>0</v>
      </c>
      <c r="AW1372" s="600"/>
      <c r="AX1372" s="630">
        <f>AF1372+AL1372+AR1372</f>
        <v>0</v>
      </c>
      <c r="AY1372" s="631"/>
      <c r="AZ1372" s="595">
        <f>IF(AV1372=0,0,(AX1372/AV1372)*100)</f>
        <v>0</v>
      </c>
      <c r="BA1372" s="596"/>
      <c r="BB1372" s="542"/>
      <c r="BC1372" s="580"/>
      <c r="BD1372" s="584"/>
      <c r="BE1372" s="585"/>
      <c r="BF1372" s="595">
        <f>IF(BB1372=0,0,(BD1372/BB1372)*100)</f>
        <v>0</v>
      </c>
      <c r="BG1372" s="596"/>
      <c r="BH1372" s="599">
        <f>AV1372+BB1372</f>
        <v>0</v>
      </c>
      <c r="BI1372" s="600"/>
      <c r="BJ1372" s="630">
        <f>AX1372+BD1372</f>
        <v>0</v>
      </c>
      <c r="BK1372" s="631"/>
      <c r="BL1372" s="595">
        <f>IF(BH1372=0,0,(BJ1372/BH1372)*100)</f>
        <v>0</v>
      </c>
      <c r="BM1372" s="596"/>
      <c r="BN1372" s="656">
        <f>(AF1372*2)+(AL1372*2)+(AR1372*3)+BD1372</f>
        <v>0</v>
      </c>
      <c r="BO1372" s="657"/>
      <c r="BP1372" s="658"/>
      <c r="BQ1372" s="676">
        <f t="shared" ref="BQ1372" si="1314">IF(BS1372=0,0,50*BR1372/BS1372)</f>
        <v>0</v>
      </c>
      <c r="BR1372" s="662">
        <f t="shared" ref="BR1372" si="1315">(BN1372*BU$1368)+(N1372*BU$1369)+(Z1372*BU$1370)+(R1372*BU$1371)+(X1372*BU$1372)+(AB1372*BU$1373)+(V1372*BU$1378)</f>
        <v>0</v>
      </c>
      <c r="BS1372" s="662">
        <f t="shared" ref="BS1372" si="1316">((BB1372-BD1372)*BU$1375)+((AV1372-AX1372)*BU$1374)+(H1372*BU$1376)+(P1372*BU$1377)</f>
        <v>0</v>
      </c>
      <c r="BT1372" s="19" t="s">
        <v>79</v>
      </c>
      <c r="BU1372" s="277">
        <f>IF(BQ1363="B",'VALUE POINTS'!L$14,IF('GAME STATS'!BQ1363="C",'VALUE POINTS'!M$14,'VALUE POINTS'!K$14))</f>
        <v>2</v>
      </c>
      <c r="BV1372" s="278"/>
    </row>
    <row r="1373" spans="1:79" ht="21.75" customHeight="1" x14ac:dyDescent="0.4">
      <c r="A1373" s="95"/>
      <c r="B1373" s="571"/>
      <c r="C1373" s="642" t="str">
        <f>IF(ROSTER!D$12="","",ROSTER!D$12)</f>
        <v/>
      </c>
      <c r="D1373" s="643"/>
      <c r="E1373" s="575"/>
      <c r="F1373" s="577"/>
      <c r="G1373" s="583"/>
      <c r="H1373" s="579"/>
      <c r="I1373" s="545"/>
      <c r="J1373" s="544"/>
      <c r="K1373" s="581"/>
      <c r="L1373" s="586"/>
      <c r="M1373" s="587"/>
      <c r="N1373" s="592" t="s">
        <v>16</v>
      </c>
      <c r="O1373" s="603"/>
      <c r="P1373" s="544"/>
      <c r="Q1373" s="581"/>
      <c r="R1373" s="586"/>
      <c r="S1373" s="587"/>
      <c r="T1373" s="592" t="s">
        <v>16</v>
      </c>
      <c r="U1373" s="592"/>
      <c r="V1373" s="544"/>
      <c r="W1373" s="545"/>
      <c r="X1373" s="594"/>
      <c r="Y1373" s="545"/>
      <c r="Z1373" s="544"/>
      <c r="AA1373" s="545"/>
      <c r="AB1373" s="544"/>
      <c r="AC1373" s="545"/>
      <c r="AD1373" s="544"/>
      <c r="AE1373" s="581"/>
      <c r="AF1373" s="586"/>
      <c r="AG1373" s="587"/>
      <c r="AH1373" s="626"/>
      <c r="AI1373" s="627"/>
      <c r="AJ1373" s="544"/>
      <c r="AK1373" s="581"/>
      <c r="AL1373" s="586"/>
      <c r="AM1373" s="587"/>
      <c r="AN1373" s="626"/>
      <c r="AO1373" s="627"/>
      <c r="AP1373" s="544"/>
      <c r="AQ1373" s="581"/>
      <c r="AR1373" s="586"/>
      <c r="AS1373" s="587"/>
      <c r="AT1373" s="626"/>
      <c r="AU1373" s="627"/>
      <c r="AV1373" s="628"/>
      <c r="AW1373" s="629"/>
      <c r="AX1373" s="632"/>
      <c r="AY1373" s="633"/>
      <c r="AZ1373" s="626"/>
      <c r="BA1373" s="627"/>
      <c r="BB1373" s="544"/>
      <c r="BC1373" s="581"/>
      <c r="BD1373" s="586"/>
      <c r="BE1373" s="587"/>
      <c r="BF1373" s="626"/>
      <c r="BG1373" s="627"/>
      <c r="BH1373" s="628"/>
      <c r="BI1373" s="629"/>
      <c r="BJ1373" s="632"/>
      <c r="BK1373" s="633"/>
      <c r="BL1373" s="626"/>
      <c r="BM1373" s="627"/>
      <c r="BN1373" s="678"/>
      <c r="BO1373" s="679"/>
      <c r="BP1373" s="680"/>
      <c r="BQ1373" s="677"/>
      <c r="BR1373" s="663"/>
      <c r="BS1373" s="663"/>
      <c r="BT1373" s="19" t="s">
        <v>80</v>
      </c>
      <c r="BU1373" s="277">
        <f>IF(BQ1363="B",'VALUE POINTS'!L$15,IF('GAME STATS'!BQ1363="C",'VALUE POINTS'!M$15,'VALUE POINTS'!K$15))</f>
        <v>2</v>
      </c>
      <c r="BV1373" s="278"/>
      <c r="CA1373" s="18"/>
    </row>
    <row r="1374" spans="1:79" ht="21.75" customHeight="1" x14ac:dyDescent="0.35">
      <c r="A1374" s="95"/>
      <c r="B1374" s="570" t="str">
        <f>IF(ROSTER!B$14="","",ROSTER!B$14)</f>
        <v/>
      </c>
      <c r="C1374" s="572" t="str">
        <f>IF(ROSTER!C$14="","",ROSTER!C$14)</f>
        <v/>
      </c>
      <c r="D1374" s="573"/>
      <c r="E1374" s="574"/>
      <c r="F1374" s="576">
        <f>IF(E1374="y",1,IF(E1374="S",1,0))</f>
        <v>0</v>
      </c>
      <c r="G1374" s="582">
        <f>IF(E1374="S",1,0)</f>
        <v>0</v>
      </c>
      <c r="H1374" s="578"/>
      <c r="I1374" s="543"/>
      <c r="J1374" s="542"/>
      <c r="K1374" s="580"/>
      <c r="L1374" s="584"/>
      <c r="M1374" s="585"/>
      <c r="N1374" s="588">
        <f>L1374+J1374</f>
        <v>0</v>
      </c>
      <c r="O1374" s="589"/>
      <c r="P1374" s="542"/>
      <c r="Q1374" s="580"/>
      <c r="R1374" s="584"/>
      <c r="S1374" s="585"/>
      <c r="T1374" s="588">
        <f>R1374-P1374</f>
        <v>0</v>
      </c>
      <c r="U1374" s="588"/>
      <c r="V1374" s="542"/>
      <c r="W1374" s="543"/>
      <c r="X1374" s="593"/>
      <c r="Y1374" s="543"/>
      <c r="Z1374" s="542"/>
      <c r="AA1374" s="543"/>
      <c r="AB1374" s="542"/>
      <c r="AC1374" s="543"/>
      <c r="AD1374" s="542"/>
      <c r="AE1374" s="580"/>
      <c r="AF1374" s="584"/>
      <c r="AG1374" s="585"/>
      <c r="AH1374" s="595">
        <f>IF(AD1374=0,0,(AF1374/AD1374)*100)</f>
        <v>0</v>
      </c>
      <c r="AI1374" s="596"/>
      <c r="AJ1374" s="542"/>
      <c r="AK1374" s="580"/>
      <c r="AL1374" s="584"/>
      <c r="AM1374" s="585"/>
      <c r="AN1374" s="595">
        <f>IF(AJ1374=0,0,(AL1374/AJ1374)*100)</f>
        <v>0</v>
      </c>
      <c r="AO1374" s="596"/>
      <c r="AP1374" s="542"/>
      <c r="AQ1374" s="580"/>
      <c r="AR1374" s="584"/>
      <c r="AS1374" s="585"/>
      <c r="AT1374" s="595">
        <f>IF(AP1374=0,0,(AR1374/AP1374)*100)</f>
        <v>0</v>
      </c>
      <c r="AU1374" s="596"/>
      <c r="AV1374" s="599">
        <f>AD1374+AJ1374+AP1374</f>
        <v>0</v>
      </c>
      <c r="AW1374" s="600"/>
      <c r="AX1374" s="630">
        <f>AF1374+AL1374+AR1374</f>
        <v>0</v>
      </c>
      <c r="AY1374" s="631"/>
      <c r="AZ1374" s="595">
        <f>IF(AV1374=0,0,(AX1374/AV1374)*100)</f>
        <v>0</v>
      </c>
      <c r="BA1374" s="596"/>
      <c r="BB1374" s="542"/>
      <c r="BC1374" s="580"/>
      <c r="BD1374" s="584"/>
      <c r="BE1374" s="585"/>
      <c r="BF1374" s="595">
        <f>IF(BB1374=0,0,(BD1374/BB1374)*100)</f>
        <v>0</v>
      </c>
      <c r="BG1374" s="596"/>
      <c r="BH1374" s="599">
        <f>AV1374+BB1374</f>
        <v>0</v>
      </c>
      <c r="BI1374" s="600"/>
      <c r="BJ1374" s="630">
        <f>AX1374+BD1374</f>
        <v>0</v>
      </c>
      <c r="BK1374" s="631"/>
      <c r="BL1374" s="595">
        <f>IF(BH1374=0,0,(BJ1374/BH1374)*100)</f>
        <v>0</v>
      </c>
      <c r="BM1374" s="596"/>
      <c r="BN1374" s="656">
        <f>(AF1374*2)+(AL1374*2)+(AR1374*3)+BD1374</f>
        <v>0</v>
      </c>
      <c r="BO1374" s="657"/>
      <c r="BP1374" s="658"/>
      <c r="BQ1374" s="676">
        <f t="shared" ref="BQ1374" si="1317">IF(BS1374=0,0,50*BR1374/BS1374)</f>
        <v>0</v>
      </c>
      <c r="BR1374" s="662">
        <f t="shared" ref="BR1374" si="1318">(BN1374*BU$1368)+(N1374*BU$1369)+(Z1374*BU$1370)+(R1374*BU$1371)+(X1374*BU$1372)+(AB1374*BU$1373)+(V1374*BU$1378)</f>
        <v>0</v>
      </c>
      <c r="BS1374" s="662">
        <f t="shared" ref="BS1374" si="1319">((BB1374-BD1374)*BU$1375)+((AV1374-AX1374)*BU$1374)+(H1374*BU$1376)+(P1374*BU$1377)</f>
        <v>0</v>
      </c>
      <c r="BT1374" s="19" t="s">
        <v>81</v>
      </c>
      <c r="BU1374" s="277">
        <f>IF(BQ1363="B",'VALUE POINTS'!L$16,IF('GAME STATS'!BQ1363="C",'VALUE POINTS'!M$16,'VALUE POINTS'!K$16))</f>
        <v>2</v>
      </c>
      <c r="BV1374" s="278"/>
    </row>
    <row r="1375" spans="1:79" ht="21.75" customHeight="1" x14ac:dyDescent="0.35">
      <c r="A1375" s="95"/>
      <c r="B1375" s="571"/>
      <c r="C1375" s="642" t="str">
        <f>IF(ROSTER!D$14="","",ROSTER!D$14)</f>
        <v/>
      </c>
      <c r="D1375" s="643"/>
      <c r="E1375" s="575"/>
      <c r="F1375" s="577"/>
      <c r="G1375" s="583"/>
      <c r="H1375" s="579"/>
      <c r="I1375" s="545"/>
      <c r="J1375" s="544"/>
      <c r="K1375" s="581"/>
      <c r="L1375" s="586"/>
      <c r="M1375" s="587"/>
      <c r="N1375" s="592" t="s">
        <v>16</v>
      </c>
      <c r="O1375" s="603"/>
      <c r="P1375" s="544"/>
      <c r="Q1375" s="581"/>
      <c r="R1375" s="586"/>
      <c r="S1375" s="587"/>
      <c r="T1375" s="592" t="s">
        <v>16</v>
      </c>
      <c r="U1375" s="592"/>
      <c r="V1375" s="544"/>
      <c r="W1375" s="545"/>
      <c r="X1375" s="594"/>
      <c r="Y1375" s="545"/>
      <c r="Z1375" s="544"/>
      <c r="AA1375" s="545"/>
      <c r="AB1375" s="544"/>
      <c r="AC1375" s="545"/>
      <c r="AD1375" s="544"/>
      <c r="AE1375" s="581"/>
      <c r="AF1375" s="586"/>
      <c r="AG1375" s="587"/>
      <c r="AH1375" s="626"/>
      <c r="AI1375" s="627"/>
      <c r="AJ1375" s="544"/>
      <c r="AK1375" s="581"/>
      <c r="AL1375" s="586"/>
      <c r="AM1375" s="587"/>
      <c r="AN1375" s="626"/>
      <c r="AO1375" s="627"/>
      <c r="AP1375" s="544"/>
      <c r="AQ1375" s="581"/>
      <c r="AR1375" s="586"/>
      <c r="AS1375" s="587"/>
      <c r="AT1375" s="626"/>
      <c r="AU1375" s="627"/>
      <c r="AV1375" s="628"/>
      <c r="AW1375" s="629"/>
      <c r="AX1375" s="632"/>
      <c r="AY1375" s="633"/>
      <c r="AZ1375" s="626"/>
      <c r="BA1375" s="627"/>
      <c r="BB1375" s="544"/>
      <c r="BC1375" s="581"/>
      <c r="BD1375" s="586"/>
      <c r="BE1375" s="587"/>
      <c r="BF1375" s="626"/>
      <c r="BG1375" s="627"/>
      <c r="BH1375" s="628"/>
      <c r="BI1375" s="629"/>
      <c r="BJ1375" s="632"/>
      <c r="BK1375" s="633"/>
      <c r="BL1375" s="626"/>
      <c r="BM1375" s="627"/>
      <c r="BN1375" s="678"/>
      <c r="BO1375" s="679"/>
      <c r="BP1375" s="680"/>
      <c r="BQ1375" s="677"/>
      <c r="BR1375" s="663"/>
      <c r="BS1375" s="663"/>
      <c r="BT1375" s="19" t="s">
        <v>82</v>
      </c>
      <c r="BU1375" s="277">
        <f>IF(BQ1363="B",'VALUE POINTS'!L$17,IF('GAME STATS'!BQ1363="C",'VALUE POINTS'!M$17,'VALUE POINTS'!K$17))</f>
        <v>1</v>
      </c>
      <c r="BV1375" s="278"/>
    </row>
    <row r="1376" spans="1:79" ht="21.75" customHeight="1" x14ac:dyDescent="0.35">
      <c r="A1376" s="95"/>
      <c r="B1376" s="570" t="str">
        <f>IF(ROSTER!B$16="","",ROSTER!B$16)</f>
        <v/>
      </c>
      <c r="C1376" s="572" t="str">
        <f>IF(ROSTER!C$16="","",ROSTER!C$16)</f>
        <v/>
      </c>
      <c r="D1376" s="573"/>
      <c r="E1376" s="574"/>
      <c r="F1376" s="576">
        <f>IF(E1376="y",1,IF(E1376="S",1,0))</f>
        <v>0</v>
      </c>
      <c r="G1376" s="582">
        <f>IF(E1376="S",1,0)</f>
        <v>0</v>
      </c>
      <c r="H1376" s="578"/>
      <c r="I1376" s="543"/>
      <c r="J1376" s="542"/>
      <c r="K1376" s="580"/>
      <c r="L1376" s="584"/>
      <c r="M1376" s="585"/>
      <c r="N1376" s="588">
        <f>L1376+J1376</f>
        <v>0</v>
      </c>
      <c r="O1376" s="589"/>
      <c r="P1376" s="542"/>
      <c r="Q1376" s="580"/>
      <c r="R1376" s="584"/>
      <c r="S1376" s="585"/>
      <c r="T1376" s="588">
        <f>R1376-P1376</f>
        <v>0</v>
      </c>
      <c r="U1376" s="588"/>
      <c r="V1376" s="542"/>
      <c r="W1376" s="543"/>
      <c r="X1376" s="593"/>
      <c r="Y1376" s="543"/>
      <c r="Z1376" s="542"/>
      <c r="AA1376" s="543"/>
      <c r="AB1376" s="542"/>
      <c r="AC1376" s="543"/>
      <c r="AD1376" s="542"/>
      <c r="AE1376" s="580"/>
      <c r="AF1376" s="584"/>
      <c r="AG1376" s="585"/>
      <c r="AH1376" s="595">
        <f>IF(AD1376=0,0,(AF1376/AD1376)*100)</f>
        <v>0</v>
      </c>
      <c r="AI1376" s="596"/>
      <c r="AJ1376" s="542"/>
      <c r="AK1376" s="580"/>
      <c r="AL1376" s="584"/>
      <c r="AM1376" s="585"/>
      <c r="AN1376" s="595">
        <f>IF(AJ1376=0,0,(AL1376/AJ1376)*100)</f>
        <v>0</v>
      </c>
      <c r="AO1376" s="596"/>
      <c r="AP1376" s="542"/>
      <c r="AQ1376" s="580"/>
      <c r="AR1376" s="584"/>
      <c r="AS1376" s="585"/>
      <c r="AT1376" s="595">
        <f>IF(AP1376=0,0,(AR1376/AP1376)*100)</f>
        <v>0</v>
      </c>
      <c r="AU1376" s="596"/>
      <c r="AV1376" s="599">
        <f>AD1376+AJ1376+AP1376</f>
        <v>0</v>
      </c>
      <c r="AW1376" s="600"/>
      <c r="AX1376" s="630">
        <f>AF1376+AL1376+AR1376</f>
        <v>0</v>
      </c>
      <c r="AY1376" s="631"/>
      <c r="AZ1376" s="595">
        <f>IF(AV1376=0,0,(AX1376/AV1376)*100)</f>
        <v>0</v>
      </c>
      <c r="BA1376" s="596"/>
      <c r="BB1376" s="542"/>
      <c r="BC1376" s="580"/>
      <c r="BD1376" s="584"/>
      <c r="BE1376" s="585"/>
      <c r="BF1376" s="595">
        <f>IF(BB1376=0,0,(BD1376/BB1376)*100)</f>
        <v>0</v>
      </c>
      <c r="BG1376" s="596"/>
      <c r="BH1376" s="599">
        <f>AV1376+BB1376</f>
        <v>0</v>
      </c>
      <c r="BI1376" s="600"/>
      <c r="BJ1376" s="630">
        <f>AX1376+BD1376</f>
        <v>0</v>
      </c>
      <c r="BK1376" s="631"/>
      <c r="BL1376" s="595">
        <f>IF(BH1376=0,0,(BJ1376/BH1376)*100)</f>
        <v>0</v>
      </c>
      <c r="BM1376" s="596"/>
      <c r="BN1376" s="656">
        <f>(AF1376*2)+(AL1376*2)+(AR1376*3)+BD1376</f>
        <v>0</v>
      </c>
      <c r="BO1376" s="657"/>
      <c r="BP1376" s="658"/>
      <c r="BQ1376" s="676">
        <f t="shared" ref="BQ1376" si="1320">IF(BS1376=0,0,50*BR1376/BS1376)</f>
        <v>0</v>
      </c>
      <c r="BR1376" s="662">
        <f t="shared" ref="BR1376" si="1321">(BN1376*BU$1368)+(N1376*BU$1369)+(Z1376*BU$1370)+(R1376*BU$1371)+(X1376*BU$1372)+(AB1376*BU$1373)+(V1376*BU$1378)</f>
        <v>0</v>
      </c>
      <c r="BS1376" s="662">
        <f t="shared" ref="BS1376" si="1322">((BB1376-BD1376)*BU$1375)+((AV1376-AX1376)*BU$1374)+(H1376*BU$1376)+(P1376*BU$1377)</f>
        <v>0</v>
      </c>
      <c r="BT1376" s="19" t="s">
        <v>83</v>
      </c>
      <c r="BU1376" s="277">
        <f>IF(BQ1363="B",'VALUE POINTS'!L$18,IF('GAME STATS'!BQ1363="C",'VALUE POINTS'!M$18,'VALUE POINTS'!K$18))</f>
        <v>2</v>
      </c>
      <c r="BV1376" s="278"/>
    </row>
    <row r="1377" spans="1:74" ht="21.75" customHeight="1" x14ac:dyDescent="0.35">
      <c r="A1377" s="95"/>
      <c r="B1377" s="571"/>
      <c r="C1377" s="642" t="str">
        <f>IF(ROSTER!D$16="","",ROSTER!D$16)</f>
        <v/>
      </c>
      <c r="D1377" s="643"/>
      <c r="E1377" s="575"/>
      <c r="F1377" s="577"/>
      <c r="G1377" s="583"/>
      <c r="H1377" s="579"/>
      <c r="I1377" s="545"/>
      <c r="J1377" s="544"/>
      <c r="K1377" s="581"/>
      <c r="L1377" s="586"/>
      <c r="M1377" s="587"/>
      <c r="N1377" s="592" t="s">
        <v>16</v>
      </c>
      <c r="O1377" s="603"/>
      <c r="P1377" s="544"/>
      <c r="Q1377" s="581"/>
      <c r="R1377" s="586"/>
      <c r="S1377" s="587"/>
      <c r="T1377" s="592" t="s">
        <v>16</v>
      </c>
      <c r="U1377" s="592"/>
      <c r="V1377" s="544"/>
      <c r="W1377" s="545"/>
      <c r="X1377" s="594"/>
      <c r="Y1377" s="545"/>
      <c r="Z1377" s="544"/>
      <c r="AA1377" s="545"/>
      <c r="AB1377" s="544"/>
      <c r="AC1377" s="545"/>
      <c r="AD1377" s="544"/>
      <c r="AE1377" s="581"/>
      <c r="AF1377" s="586"/>
      <c r="AG1377" s="587"/>
      <c r="AH1377" s="626"/>
      <c r="AI1377" s="627"/>
      <c r="AJ1377" s="544"/>
      <c r="AK1377" s="581"/>
      <c r="AL1377" s="586"/>
      <c r="AM1377" s="587"/>
      <c r="AN1377" s="626"/>
      <c r="AO1377" s="627"/>
      <c r="AP1377" s="544"/>
      <c r="AQ1377" s="581"/>
      <c r="AR1377" s="586"/>
      <c r="AS1377" s="587"/>
      <c r="AT1377" s="626"/>
      <c r="AU1377" s="627"/>
      <c r="AV1377" s="628"/>
      <c r="AW1377" s="629"/>
      <c r="AX1377" s="632"/>
      <c r="AY1377" s="633"/>
      <c r="AZ1377" s="626"/>
      <c r="BA1377" s="627"/>
      <c r="BB1377" s="544"/>
      <c r="BC1377" s="581"/>
      <c r="BD1377" s="586"/>
      <c r="BE1377" s="587"/>
      <c r="BF1377" s="626"/>
      <c r="BG1377" s="627"/>
      <c r="BH1377" s="628"/>
      <c r="BI1377" s="629"/>
      <c r="BJ1377" s="632"/>
      <c r="BK1377" s="633"/>
      <c r="BL1377" s="626"/>
      <c r="BM1377" s="627"/>
      <c r="BN1377" s="678"/>
      <c r="BO1377" s="679"/>
      <c r="BP1377" s="680"/>
      <c r="BQ1377" s="677"/>
      <c r="BR1377" s="663"/>
      <c r="BS1377" s="663"/>
      <c r="BT1377" s="19" t="s">
        <v>84</v>
      </c>
      <c r="BU1377" s="277">
        <f>IF(BQ1363="B",'VALUE POINTS'!L$19,IF('GAME STATS'!BQ1363="C",'VALUE POINTS'!M$19,'VALUE POINTS'!K$19))</f>
        <v>2</v>
      </c>
      <c r="BV1377" s="278"/>
    </row>
    <row r="1378" spans="1:74" ht="21.75" customHeight="1" x14ac:dyDescent="0.35">
      <c r="A1378" s="95"/>
      <c r="B1378" s="570" t="str">
        <f>IF(ROSTER!B$18="","",ROSTER!B$18)</f>
        <v/>
      </c>
      <c r="C1378" s="572" t="str">
        <f>IF(ROSTER!C$18="","",ROSTER!C$18)</f>
        <v/>
      </c>
      <c r="D1378" s="573"/>
      <c r="E1378" s="574"/>
      <c r="F1378" s="576">
        <f>IF(E1378="y",1,IF(E1378="S",1,0))</f>
        <v>0</v>
      </c>
      <c r="G1378" s="582">
        <f>IF(E1378="S",1,0)</f>
        <v>0</v>
      </c>
      <c r="H1378" s="578"/>
      <c r="I1378" s="543"/>
      <c r="J1378" s="542"/>
      <c r="K1378" s="580"/>
      <c r="L1378" s="584"/>
      <c r="M1378" s="585"/>
      <c r="N1378" s="588">
        <f>L1378+J1378</f>
        <v>0</v>
      </c>
      <c r="O1378" s="589"/>
      <c r="P1378" s="542"/>
      <c r="Q1378" s="580"/>
      <c r="R1378" s="584"/>
      <c r="S1378" s="585"/>
      <c r="T1378" s="588">
        <f>R1378-P1378</f>
        <v>0</v>
      </c>
      <c r="U1378" s="588"/>
      <c r="V1378" s="542"/>
      <c r="W1378" s="543"/>
      <c r="X1378" s="593"/>
      <c r="Y1378" s="543"/>
      <c r="Z1378" s="542"/>
      <c r="AA1378" s="543"/>
      <c r="AB1378" s="542"/>
      <c r="AC1378" s="543"/>
      <c r="AD1378" s="542"/>
      <c r="AE1378" s="580"/>
      <c r="AF1378" s="584"/>
      <c r="AG1378" s="585"/>
      <c r="AH1378" s="595">
        <f>IF(AD1378=0,0,(AF1378/AD1378)*100)</f>
        <v>0</v>
      </c>
      <c r="AI1378" s="596"/>
      <c r="AJ1378" s="542"/>
      <c r="AK1378" s="580"/>
      <c r="AL1378" s="584"/>
      <c r="AM1378" s="585"/>
      <c r="AN1378" s="595">
        <f>IF(AJ1378=0,0,(AL1378/AJ1378)*100)</f>
        <v>0</v>
      </c>
      <c r="AO1378" s="596"/>
      <c r="AP1378" s="542"/>
      <c r="AQ1378" s="580"/>
      <c r="AR1378" s="584"/>
      <c r="AS1378" s="585"/>
      <c r="AT1378" s="595">
        <f>IF(AP1378=0,0,(AR1378/AP1378)*100)</f>
        <v>0</v>
      </c>
      <c r="AU1378" s="596"/>
      <c r="AV1378" s="599">
        <f>AD1378+AJ1378+AP1378</f>
        <v>0</v>
      </c>
      <c r="AW1378" s="600"/>
      <c r="AX1378" s="630">
        <f>AF1378+AL1378+AR1378</f>
        <v>0</v>
      </c>
      <c r="AY1378" s="631"/>
      <c r="AZ1378" s="595">
        <f>IF(AV1378=0,0,(AX1378/AV1378)*100)</f>
        <v>0</v>
      </c>
      <c r="BA1378" s="596"/>
      <c r="BB1378" s="542"/>
      <c r="BC1378" s="580"/>
      <c r="BD1378" s="584"/>
      <c r="BE1378" s="585"/>
      <c r="BF1378" s="595">
        <f>IF(BB1378=0,0,(BD1378/BB1378)*100)</f>
        <v>0</v>
      </c>
      <c r="BG1378" s="596"/>
      <c r="BH1378" s="599">
        <f>AV1378+BB1378</f>
        <v>0</v>
      </c>
      <c r="BI1378" s="600"/>
      <c r="BJ1378" s="630">
        <f>AX1378+BD1378</f>
        <v>0</v>
      </c>
      <c r="BK1378" s="631"/>
      <c r="BL1378" s="595">
        <f>IF(BH1378=0,0,(BJ1378/BH1378)*100)</f>
        <v>0</v>
      </c>
      <c r="BM1378" s="596"/>
      <c r="BN1378" s="656">
        <f>(AF1378*2)+(AL1378*2)+(AR1378*3)+BD1378</f>
        <v>0</v>
      </c>
      <c r="BO1378" s="657"/>
      <c r="BP1378" s="658"/>
      <c r="BQ1378" s="676">
        <f t="shared" ref="BQ1378" si="1323">IF(BS1378=0,0,50*BR1378/BS1378)</f>
        <v>0</v>
      </c>
      <c r="BR1378" s="662">
        <f t="shared" ref="BR1378" si="1324">(BN1378*BU$1368)+(N1378*BU$1369)+(Z1378*BU$1370)+(R1378*BU$1371)+(X1378*BU$1372)+(AB1378*BU$1373)+(V1378*BU$1378)</f>
        <v>0</v>
      </c>
      <c r="BS1378" s="662">
        <f t="shared" ref="BS1378" si="1325">((BB1378-BD1378)*BU$1375)+((AV1378-AX1378)*BU$1374)+(H1378*BU$1376)+(P1378*BU$1377)</f>
        <v>0</v>
      </c>
      <c r="BT1378" s="19" t="s">
        <v>160</v>
      </c>
      <c r="BU1378" s="277">
        <f>IF(BQ1363="B",'VALUE POINTS'!L$20,IF('GAME STATS'!BQ1363="C",'VALUE POINTS'!M$20,'VALUE POINTS'!K$20))</f>
        <v>1</v>
      </c>
      <c r="BV1378" s="278"/>
    </row>
    <row r="1379" spans="1:74" ht="21.75" customHeight="1" x14ac:dyDescent="0.25">
      <c r="A1379" s="95"/>
      <c r="B1379" s="571"/>
      <c r="C1379" s="642" t="str">
        <f>IF(ROSTER!D$18="","",ROSTER!D$18)</f>
        <v/>
      </c>
      <c r="D1379" s="643"/>
      <c r="E1379" s="575"/>
      <c r="F1379" s="577"/>
      <c r="G1379" s="583"/>
      <c r="H1379" s="579"/>
      <c r="I1379" s="545"/>
      <c r="J1379" s="544"/>
      <c r="K1379" s="581"/>
      <c r="L1379" s="586"/>
      <c r="M1379" s="587"/>
      <c r="N1379" s="592" t="s">
        <v>16</v>
      </c>
      <c r="O1379" s="603"/>
      <c r="P1379" s="544"/>
      <c r="Q1379" s="581"/>
      <c r="R1379" s="586"/>
      <c r="S1379" s="587"/>
      <c r="T1379" s="592" t="s">
        <v>16</v>
      </c>
      <c r="U1379" s="592"/>
      <c r="V1379" s="544"/>
      <c r="W1379" s="545"/>
      <c r="X1379" s="594"/>
      <c r="Y1379" s="545"/>
      <c r="Z1379" s="544"/>
      <c r="AA1379" s="545"/>
      <c r="AB1379" s="544"/>
      <c r="AC1379" s="545"/>
      <c r="AD1379" s="544"/>
      <c r="AE1379" s="581"/>
      <c r="AF1379" s="586"/>
      <c r="AG1379" s="587"/>
      <c r="AH1379" s="626"/>
      <c r="AI1379" s="627"/>
      <c r="AJ1379" s="544"/>
      <c r="AK1379" s="581"/>
      <c r="AL1379" s="586"/>
      <c r="AM1379" s="587"/>
      <c r="AN1379" s="626"/>
      <c r="AO1379" s="627"/>
      <c r="AP1379" s="544"/>
      <c r="AQ1379" s="581"/>
      <c r="AR1379" s="586"/>
      <c r="AS1379" s="587"/>
      <c r="AT1379" s="626"/>
      <c r="AU1379" s="627"/>
      <c r="AV1379" s="628"/>
      <c r="AW1379" s="629"/>
      <c r="AX1379" s="632"/>
      <c r="AY1379" s="633"/>
      <c r="AZ1379" s="626"/>
      <c r="BA1379" s="627"/>
      <c r="BB1379" s="544"/>
      <c r="BC1379" s="581"/>
      <c r="BD1379" s="586"/>
      <c r="BE1379" s="587"/>
      <c r="BF1379" s="626"/>
      <c r="BG1379" s="627"/>
      <c r="BH1379" s="628"/>
      <c r="BI1379" s="629"/>
      <c r="BJ1379" s="632"/>
      <c r="BK1379" s="633"/>
      <c r="BL1379" s="626"/>
      <c r="BM1379" s="627"/>
      <c r="BN1379" s="678"/>
      <c r="BO1379" s="679"/>
      <c r="BP1379" s="680"/>
      <c r="BQ1379" s="677"/>
      <c r="BR1379" s="663"/>
      <c r="BS1379" s="663"/>
      <c r="BT1379" s="15"/>
      <c r="BU1379" s="15"/>
      <c r="BV1379" s="95"/>
    </row>
    <row r="1380" spans="1:74" ht="21.75" customHeight="1" x14ac:dyDescent="0.25">
      <c r="A1380" s="95"/>
      <c r="B1380" s="570" t="str">
        <f>IF(ROSTER!B$20="","",ROSTER!B$20)</f>
        <v/>
      </c>
      <c r="C1380" s="572" t="str">
        <f>IF(ROSTER!C$20="","",ROSTER!C$20)</f>
        <v/>
      </c>
      <c r="D1380" s="573"/>
      <c r="E1380" s="574"/>
      <c r="F1380" s="576">
        <f>IF(E1380="y",1,IF(E1380="S",1,0))</f>
        <v>0</v>
      </c>
      <c r="G1380" s="582">
        <f>IF(E1380="S",1,0)</f>
        <v>0</v>
      </c>
      <c r="H1380" s="578"/>
      <c r="I1380" s="543"/>
      <c r="J1380" s="542"/>
      <c r="K1380" s="580"/>
      <c r="L1380" s="584"/>
      <c r="M1380" s="585"/>
      <c r="N1380" s="588">
        <f>L1380+J1380</f>
        <v>0</v>
      </c>
      <c r="O1380" s="589"/>
      <c r="P1380" s="542"/>
      <c r="Q1380" s="580"/>
      <c r="R1380" s="584"/>
      <c r="S1380" s="585"/>
      <c r="T1380" s="588">
        <f>R1380-P1380</f>
        <v>0</v>
      </c>
      <c r="U1380" s="588"/>
      <c r="V1380" s="542"/>
      <c r="W1380" s="543"/>
      <c r="X1380" s="593"/>
      <c r="Y1380" s="543"/>
      <c r="Z1380" s="542"/>
      <c r="AA1380" s="543"/>
      <c r="AB1380" s="542"/>
      <c r="AC1380" s="543"/>
      <c r="AD1380" s="542"/>
      <c r="AE1380" s="580"/>
      <c r="AF1380" s="584"/>
      <c r="AG1380" s="585"/>
      <c r="AH1380" s="595">
        <f>IF(AD1380=0,0,(AF1380/AD1380)*100)</f>
        <v>0</v>
      </c>
      <c r="AI1380" s="596"/>
      <c r="AJ1380" s="542"/>
      <c r="AK1380" s="580"/>
      <c r="AL1380" s="584"/>
      <c r="AM1380" s="585"/>
      <c r="AN1380" s="595">
        <f>IF(AJ1380=0,0,(AL1380/AJ1380)*100)</f>
        <v>0</v>
      </c>
      <c r="AO1380" s="596"/>
      <c r="AP1380" s="542"/>
      <c r="AQ1380" s="580"/>
      <c r="AR1380" s="584"/>
      <c r="AS1380" s="585"/>
      <c r="AT1380" s="595">
        <f>IF(AP1380=0,0,(AR1380/AP1380)*100)</f>
        <v>0</v>
      </c>
      <c r="AU1380" s="596"/>
      <c r="AV1380" s="599">
        <f>AD1380+AJ1380+AP1380</f>
        <v>0</v>
      </c>
      <c r="AW1380" s="600"/>
      <c r="AX1380" s="630">
        <f>AF1380+AL1380+AR1380</f>
        <v>0</v>
      </c>
      <c r="AY1380" s="631"/>
      <c r="AZ1380" s="595">
        <f>IF(AV1380=0,0,(AX1380/AV1380)*100)</f>
        <v>0</v>
      </c>
      <c r="BA1380" s="596"/>
      <c r="BB1380" s="542"/>
      <c r="BC1380" s="580"/>
      <c r="BD1380" s="584"/>
      <c r="BE1380" s="585"/>
      <c r="BF1380" s="595">
        <f>IF(BB1380=0,0,(BD1380/BB1380)*100)</f>
        <v>0</v>
      </c>
      <c r="BG1380" s="596"/>
      <c r="BH1380" s="599">
        <f>AV1380+BB1380</f>
        <v>0</v>
      </c>
      <c r="BI1380" s="600"/>
      <c r="BJ1380" s="630">
        <f>AX1380+BD1380</f>
        <v>0</v>
      </c>
      <c r="BK1380" s="631"/>
      <c r="BL1380" s="595">
        <f>IF(BH1380=0,0,(BJ1380/BH1380)*100)</f>
        <v>0</v>
      </c>
      <c r="BM1380" s="596"/>
      <c r="BN1380" s="656">
        <f>(AF1380*2)+(AL1380*2)+(AR1380*3)+BD1380</f>
        <v>0</v>
      </c>
      <c r="BO1380" s="657"/>
      <c r="BP1380" s="658"/>
      <c r="BQ1380" s="676">
        <f t="shared" ref="BQ1380" si="1326">IF(BS1380=0,0,50*BR1380/BS1380)</f>
        <v>0</v>
      </c>
      <c r="BR1380" s="662">
        <f t="shared" ref="BR1380" si="1327">(BN1380*BU$1368)+(N1380*BU$1369)+(Z1380*BU$1370)+(R1380*BU$1371)+(X1380*BU$1372)+(AB1380*BU$1373)+(V1380*BU$1378)</f>
        <v>0</v>
      </c>
      <c r="BS1380" s="662">
        <f t="shared" ref="BS1380" si="1328">((BB1380-BD1380)*BU$1375)+((AV1380-AX1380)*BU$1374)+(H1380*BU$1376)+(P1380*BU$1377)</f>
        <v>0</v>
      </c>
      <c r="BT1380" s="15"/>
      <c r="BU1380" s="15"/>
      <c r="BV1380" s="95"/>
    </row>
    <row r="1381" spans="1:74" ht="21.75" customHeight="1" x14ac:dyDescent="0.25">
      <c r="A1381" s="95"/>
      <c r="B1381" s="571"/>
      <c r="C1381" s="642" t="str">
        <f>IF(ROSTER!D$20="","",ROSTER!D$20)</f>
        <v/>
      </c>
      <c r="D1381" s="643"/>
      <c r="E1381" s="575"/>
      <c r="F1381" s="577"/>
      <c r="G1381" s="583"/>
      <c r="H1381" s="579"/>
      <c r="I1381" s="545"/>
      <c r="J1381" s="544"/>
      <c r="K1381" s="581"/>
      <c r="L1381" s="586"/>
      <c r="M1381" s="587"/>
      <c r="N1381" s="592" t="s">
        <v>16</v>
      </c>
      <c r="O1381" s="603"/>
      <c r="P1381" s="544"/>
      <c r="Q1381" s="581"/>
      <c r="R1381" s="586"/>
      <c r="S1381" s="587"/>
      <c r="T1381" s="592" t="s">
        <v>16</v>
      </c>
      <c r="U1381" s="592"/>
      <c r="V1381" s="544"/>
      <c r="W1381" s="545"/>
      <c r="X1381" s="594"/>
      <c r="Y1381" s="545"/>
      <c r="Z1381" s="544"/>
      <c r="AA1381" s="545"/>
      <c r="AB1381" s="544"/>
      <c r="AC1381" s="545"/>
      <c r="AD1381" s="544"/>
      <c r="AE1381" s="581"/>
      <c r="AF1381" s="586"/>
      <c r="AG1381" s="587"/>
      <c r="AH1381" s="626"/>
      <c r="AI1381" s="627"/>
      <c r="AJ1381" s="544"/>
      <c r="AK1381" s="581"/>
      <c r="AL1381" s="586"/>
      <c r="AM1381" s="587"/>
      <c r="AN1381" s="626"/>
      <c r="AO1381" s="627"/>
      <c r="AP1381" s="544"/>
      <c r="AQ1381" s="581"/>
      <c r="AR1381" s="586"/>
      <c r="AS1381" s="587"/>
      <c r="AT1381" s="626"/>
      <c r="AU1381" s="627"/>
      <c r="AV1381" s="628"/>
      <c r="AW1381" s="629"/>
      <c r="AX1381" s="632"/>
      <c r="AY1381" s="633"/>
      <c r="AZ1381" s="626"/>
      <c r="BA1381" s="627"/>
      <c r="BB1381" s="544"/>
      <c r="BC1381" s="581"/>
      <c r="BD1381" s="586"/>
      <c r="BE1381" s="587"/>
      <c r="BF1381" s="626"/>
      <c r="BG1381" s="627"/>
      <c r="BH1381" s="628"/>
      <c r="BI1381" s="629"/>
      <c r="BJ1381" s="632"/>
      <c r="BK1381" s="633"/>
      <c r="BL1381" s="626"/>
      <c r="BM1381" s="627"/>
      <c r="BN1381" s="678"/>
      <c r="BO1381" s="679"/>
      <c r="BP1381" s="680"/>
      <c r="BQ1381" s="677"/>
      <c r="BR1381" s="663"/>
      <c r="BS1381" s="663"/>
      <c r="BT1381" s="15"/>
      <c r="BU1381" s="15"/>
      <c r="BV1381" s="95"/>
    </row>
    <row r="1382" spans="1:74" ht="21.75" customHeight="1" x14ac:dyDescent="0.25">
      <c r="A1382" s="95"/>
      <c r="B1382" s="570" t="str">
        <f>IF(ROSTER!B$22="","",ROSTER!B$22)</f>
        <v/>
      </c>
      <c r="C1382" s="572" t="str">
        <f>IF(ROSTER!C$22="","",ROSTER!C$22)</f>
        <v/>
      </c>
      <c r="D1382" s="573"/>
      <c r="E1382" s="574"/>
      <c r="F1382" s="576">
        <f>IF(E1382="y",1,IF(E1382="S",1,0))</f>
        <v>0</v>
      </c>
      <c r="G1382" s="582">
        <f>IF(E1382="S",1,0)</f>
        <v>0</v>
      </c>
      <c r="H1382" s="578"/>
      <c r="I1382" s="543"/>
      <c r="J1382" s="542"/>
      <c r="K1382" s="580"/>
      <c r="L1382" s="584"/>
      <c r="M1382" s="585"/>
      <c r="N1382" s="588">
        <f>L1382+J1382</f>
        <v>0</v>
      </c>
      <c r="O1382" s="589"/>
      <c r="P1382" s="542"/>
      <c r="Q1382" s="580"/>
      <c r="R1382" s="584"/>
      <c r="S1382" s="585"/>
      <c r="T1382" s="588">
        <f>R1382-P1382</f>
        <v>0</v>
      </c>
      <c r="U1382" s="588"/>
      <c r="V1382" s="542"/>
      <c r="W1382" s="543"/>
      <c r="X1382" s="593"/>
      <c r="Y1382" s="543"/>
      <c r="Z1382" s="542"/>
      <c r="AA1382" s="543"/>
      <c r="AB1382" s="542"/>
      <c r="AC1382" s="543"/>
      <c r="AD1382" s="542"/>
      <c r="AE1382" s="580"/>
      <c r="AF1382" s="584"/>
      <c r="AG1382" s="585"/>
      <c r="AH1382" s="595">
        <f>IF(AD1382=0,0,(AF1382/AD1382)*100)</f>
        <v>0</v>
      </c>
      <c r="AI1382" s="596"/>
      <c r="AJ1382" s="542"/>
      <c r="AK1382" s="580"/>
      <c r="AL1382" s="584"/>
      <c r="AM1382" s="585"/>
      <c r="AN1382" s="595">
        <f>IF(AJ1382=0,0,(AL1382/AJ1382)*100)</f>
        <v>0</v>
      </c>
      <c r="AO1382" s="596"/>
      <c r="AP1382" s="542"/>
      <c r="AQ1382" s="580"/>
      <c r="AR1382" s="584"/>
      <c r="AS1382" s="585"/>
      <c r="AT1382" s="595">
        <f>IF(AP1382=0,0,(AR1382/AP1382)*100)</f>
        <v>0</v>
      </c>
      <c r="AU1382" s="596"/>
      <c r="AV1382" s="599">
        <f>AD1382+AJ1382+AP1382</f>
        <v>0</v>
      </c>
      <c r="AW1382" s="600"/>
      <c r="AX1382" s="630">
        <f>AF1382+AL1382+AR1382</f>
        <v>0</v>
      </c>
      <c r="AY1382" s="631"/>
      <c r="AZ1382" s="595">
        <f>IF(AV1382=0,0,(AX1382/AV1382)*100)</f>
        <v>0</v>
      </c>
      <c r="BA1382" s="596"/>
      <c r="BB1382" s="542"/>
      <c r="BC1382" s="580"/>
      <c r="BD1382" s="584"/>
      <c r="BE1382" s="585"/>
      <c r="BF1382" s="595">
        <f>IF(BB1382=0,0,(BD1382/BB1382)*100)</f>
        <v>0</v>
      </c>
      <c r="BG1382" s="596"/>
      <c r="BH1382" s="599">
        <f>AV1382+BB1382</f>
        <v>0</v>
      </c>
      <c r="BI1382" s="600"/>
      <c r="BJ1382" s="630">
        <f>AX1382+BD1382</f>
        <v>0</v>
      </c>
      <c r="BK1382" s="631"/>
      <c r="BL1382" s="595">
        <f>IF(BH1382=0,0,(BJ1382/BH1382)*100)</f>
        <v>0</v>
      </c>
      <c r="BM1382" s="596"/>
      <c r="BN1382" s="656">
        <f>(AF1382*2)+(AL1382*2)+(AR1382*3)+BD1382</f>
        <v>0</v>
      </c>
      <c r="BO1382" s="657"/>
      <c r="BP1382" s="658"/>
      <c r="BQ1382" s="676">
        <f t="shared" ref="BQ1382" si="1329">IF(BS1382=0,0,50*BR1382/BS1382)</f>
        <v>0</v>
      </c>
      <c r="BR1382" s="662">
        <f t="shared" ref="BR1382" si="1330">(BN1382*BU$1368)+(N1382*BU$1369)+(Z1382*BU$1370)+(R1382*BU$1371)+(X1382*BU$1372)+(AB1382*BU$1373)+(V1382*BU$1378)</f>
        <v>0</v>
      </c>
      <c r="BS1382" s="662">
        <f t="shared" ref="BS1382" si="1331">((BB1382-BD1382)*BU$1375)+((AV1382-AX1382)*BU$1374)+(H1382*BU$1376)+(P1382*BU$1377)</f>
        <v>0</v>
      </c>
      <c r="BT1382" s="15"/>
      <c r="BU1382" s="15"/>
      <c r="BV1382" s="95"/>
    </row>
    <row r="1383" spans="1:74" ht="21.75" customHeight="1" x14ac:dyDescent="0.25">
      <c r="A1383" s="95"/>
      <c r="B1383" s="571"/>
      <c r="C1383" s="642" t="str">
        <f>IF(ROSTER!D$22="","",ROSTER!D$22)</f>
        <v/>
      </c>
      <c r="D1383" s="643"/>
      <c r="E1383" s="575"/>
      <c r="F1383" s="577"/>
      <c r="G1383" s="583"/>
      <c r="H1383" s="579"/>
      <c r="I1383" s="545"/>
      <c r="J1383" s="544"/>
      <c r="K1383" s="581"/>
      <c r="L1383" s="586"/>
      <c r="M1383" s="587"/>
      <c r="N1383" s="592" t="s">
        <v>16</v>
      </c>
      <c r="O1383" s="603"/>
      <c r="P1383" s="544"/>
      <c r="Q1383" s="581"/>
      <c r="R1383" s="586"/>
      <c r="S1383" s="587"/>
      <c r="T1383" s="592" t="s">
        <v>16</v>
      </c>
      <c r="U1383" s="592"/>
      <c r="V1383" s="544"/>
      <c r="W1383" s="545"/>
      <c r="X1383" s="594"/>
      <c r="Y1383" s="545"/>
      <c r="Z1383" s="544"/>
      <c r="AA1383" s="545"/>
      <c r="AB1383" s="544"/>
      <c r="AC1383" s="545"/>
      <c r="AD1383" s="544"/>
      <c r="AE1383" s="581"/>
      <c r="AF1383" s="586"/>
      <c r="AG1383" s="587"/>
      <c r="AH1383" s="626"/>
      <c r="AI1383" s="627"/>
      <c r="AJ1383" s="544"/>
      <c r="AK1383" s="581"/>
      <c r="AL1383" s="586"/>
      <c r="AM1383" s="587"/>
      <c r="AN1383" s="626"/>
      <c r="AO1383" s="627"/>
      <c r="AP1383" s="544"/>
      <c r="AQ1383" s="581"/>
      <c r="AR1383" s="586"/>
      <c r="AS1383" s="587"/>
      <c r="AT1383" s="626"/>
      <c r="AU1383" s="627"/>
      <c r="AV1383" s="628"/>
      <c r="AW1383" s="629"/>
      <c r="AX1383" s="632"/>
      <c r="AY1383" s="633"/>
      <c r="AZ1383" s="626"/>
      <c r="BA1383" s="627"/>
      <c r="BB1383" s="544"/>
      <c r="BC1383" s="581"/>
      <c r="BD1383" s="586"/>
      <c r="BE1383" s="587"/>
      <c r="BF1383" s="626"/>
      <c r="BG1383" s="627"/>
      <c r="BH1383" s="628"/>
      <c r="BI1383" s="629"/>
      <c r="BJ1383" s="632"/>
      <c r="BK1383" s="633"/>
      <c r="BL1383" s="626"/>
      <c r="BM1383" s="627"/>
      <c r="BN1383" s="678"/>
      <c r="BO1383" s="679"/>
      <c r="BP1383" s="680"/>
      <c r="BQ1383" s="677"/>
      <c r="BR1383" s="663"/>
      <c r="BS1383" s="663"/>
      <c r="BT1383" s="15"/>
      <c r="BU1383" s="15"/>
      <c r="BV1383" s="95"/>
    </row>
    <row r="1384" spans="1:74" ht="21.75" customHeight="1" x14ac:dyDescent="0.25">
      <c r="A1384" s="95"/>
      <c r="B1384" s="570" t="str">
        <f>IF(ROSTER!B$24="","",ROSTER!B$24)</f>
        <v/>
      </c>
      <c r="C1384" s="572" t="str">
        <f>IF(ROSTER!C$24="","",ROSTER!C$24)</f>
        <v/>
      </c>
      <c r="D1384" s="573"/>
      <c r="E1384" s="574"/>
      <c r="F1384" s="576">
        <f>IF(E1384="y",1,IF(E1384="S",1,0))</f>
        <v>0</v>
      </c>
      <c r="G1384" s="582">
        <f>IF(E1384="S",1,0)</f>
        <v>0</v>
      </c>
      <c r="H1384" s="578"/>
      <c r="I1384" s="543"/>
      <c r="J1384" s="542"/>
      <c r="K1384" s="580"/>
      <c r="L1384" s="584"/>
      <c r="M1384" s="585"/>
      <c r="N1384" s="588">
        <f>L1384+J1384</f>
        <v>0</v>
      </c>
      <c r="O1384" s="589"/>
      <c r="P1384" s="542"/>
      <c r="Q1384" s="580"/>
      <c r="R1384" s="584"/>
      <c r="S1384" s="585"/>
      <c r="T1384" s="588">
        <f>R1384-P1384</f>
        <v>0</v>
      </c>
      <c r="U1384" s="588"/>
      <c r="V1384" s="542"/>
      <c r="W1384" s="543"/>
      <c r="X1384" s="593"/>
      <c r="Y1384" s="543"/>
      <c r="Z1384" s="542"/>
      <c r="AA1384" s="543"/>
      <c r="AB1384" s="542"/>
      <c r="AC1384" s="543"/>
      <c r="AD1384" s="542"/>
      <c r="AE1384" s="580"/>
      <c r="AF1384" s="584"/>
      <c r="AG1384" s="585"/>
      <c r="AH1384" s="595">
        <f>IF(AD1384=0,0,(AF1384/AD1384)*100)</f>
        <v>0</v>
      </c>
      <c r="AI1384" s="596"/>
      <c r="AJ1384" s="542"/>
      <c r="AK1384" s="580"/>
      <c r="AL1384" s="584"/>
      <c r="AM1384" s="585"/>
      <c r="AN1384" s="595">
        <f>IF(AJ1384=0,0,(AL1384/AJ1384)*100)</f>
        <v>0</v>
      </c>
      <c r="AO1384" s="596"/>
      <c r="AP1384" s="542"/>
      <c r="AQ1384" s="580"/>
      <c r="AR1384" s="584"/>
      <c r="AS1384" s="585"/>
      <c r="AT1384" s="595">
        <f>IF(AP1384=0,0,(AR1384/AP1384)*100)</f>
        <v>0</v>
      </c>
      <c r="AU1384" s="596"/>
      <c r="AV1384" s="599">
        <f>AD1384+AJ1384+AP1384</f>
        <v>0</v>
      </c>
      <c r="AW1384" s="600"/>
      <c r="AX1384" s="630">
        <f>AF1384+AL1384+AR1384</f>
        <v>0</v>
      </c>
      <c r="AY1384" s="631"/>
      <c r="AZ1384" s="595">
        <f>IF(AV1384=0,0,(AX1384/AV1384)*100)</f>
        <v>0</v>
      </c>
      <c r="BA1384" s="596"/>
      <c r="BB1384" s="542"/>
      <c r="BC1384" s="580"/>
      <c r="BD1384" s="584"/>
      <c r="BE1384" s="585"/>
      <c r="BF1384" s="595">
        <f>IF(BB1384=0,0,(BD1384/BB1384)*100)</f>
        <v>0</v>
      </c>
      <c r="BG1384" s="596"/>
      <c r="BH1384" s="599">
        <f>AV1384+BB1384</f>
        <v>0</v>
      </c>
      <c r="BI1384" s="600"/>
      <c r="BJ1384" s="630">
        <f>AX1384+BD1384</f>
        <v>0</v>
      </c>
      <c r="BK1384" s="631"/>
      <c r="BL1384" s="595">
        <f>IF(BH1384=0,0,(BJ1384/BH1384)*100)</f>
        <v>0</v>
      </c>
      <c r="BM1384" s="596"/>
      <c r="BN1384" s="656">
        <f>(AF1384*2)+(AL1384*2)+(AR1384*3)+BD1384</f>
        <v>0</v>
      </c>
      <c r="BO1384" s="657"/>
      <c r="BP1384" s="658"/>
      <c r="BQ1384" s="676">
        <f t="shared" ref="BQ1384" si="1332">IF(BS1384=0,0,50*BR1384/BS1384)</f>
        <v>0</v>
      </c>
      <c r="BR1384" s="662">
        <f t="shared" ref="BR1384" si="1333">(BN1384*BU$1368)+(N1384*BU$1369)+(Z1384*BU$1370)+(R1384*BU$1371)+(X1384*BU$1372)+(AB1384*BU$1373)+(V1384*BU$1378)</f>
        <v>0</v>
      </c>
      <c r="BS1384" s="662">
        <f t="shared" ref="BS1384" si="1334">((BB1384-BD1384)*BU$1375)+((AV1384-AX1384)*BU$1374)+(H1384*BU$1376)+(P1384*BU$1377)</f>
        <v>0</v>
      </c>
      <c r="BT1384" s="15"/>
      <c r="BU1384" s="15"/>
      <c r="BV1384" s="95"/>
    </row>
    <row r="1385" spans="1:74" ht="21.75" customHeight="1" x14ac:dyDescent="0.25">
      <c r="A1385" s="95"/>
      <c r="B1385" s="571"/>
      <c r="C1385" s="642" t="str">
        <f>IF(ROSTER!D$24="","",ROSTER!D$24)</f>
        <v/>
      </c>
      <c r="D1385" s="643"/>
      <c r="E1385" s="575"/>
      <c r="F1385" s="577"/>
      <c r="G1385" s="583"/>
      <c r="H1385" s="579"/>
      <c r="I1385" s="545"/>
      <c r="J1385" s="544"/>
      <c r="K1385" s="581"/>
      <c r="L1385" s="586"/>
      <c r="M1385" s="587"/>
      <c r="N1385" s="592" t="s">
        <v>16</v>
      </c>
      <c r="O1385" s="603"/>
      <c r="P1385" s="544"/>
      <c r="Q1385" s="581"/>
      <c r="R1385" s="586"/>
      <c r="S1385" s="587"/>
      <c r="T1385" s="592" t="s">
        <v>16</v>
      </c>
      <c r="U1385" s="592"/>
      <c r="V1385" s="544"/>
      <c r="W1385" s="545"/>
      <c r="X1385" s="594"/>
      <c r="Y1385" s="545"/>
      <c r="Z1385" s="544"/>
      <c r="AA1385" s="545"/>
      <c r="AB1385" s="544"/>
      <c r="AC1385" s="545"/>
      <c r="AD1385" s="544"/>
      <c r="AE1385" s="581"/>
      <c r="AF1385" s="586"/>
      <c r="AG1385" s="587"/>
      <c r="AH1385" s="626"/>
      <c r="AI1385" s="627"/>
      <c r="AJ1385" s="544"/>
      <c r="AK1385" s="581"/>
      <c r="AL1385" s="586"/>
      <c r="AM1385" s="587"/>
      <c r="AN1385" s="626"/>
      <c r="AO1385" s="627"/>
      <c r="AP1385" s="544"/>
      <c r="AQ1385" s="581"/>
      <c r="AR1385" s="586"/>
      <c r="AS1385" s="587"/>
      <c r="AT1385" s="626"/>
      <c r="AU1385" s="627"/>
      <c r="AV1385" s="628"/>
      <c r="AW1385" s="629"/>
      <c r="AX1385" s="632"/>
      <c r="AY1385" s="633"/>
      <c r="AZ1385" s="626"/>
      <c r="BA1385" s="627"/>
      <c r="BB1385" s="544"/>
      <c r="BC1385" s="581"/>
      <c r="BD1385" s="586"/>
      <c r="BE1385" s="587"/>
      <c r="BF1385" s="626"/>
      <c r="BG1385" s="627"/>
      <c r="BH1385" s="628"/>
      <c r="BI1385" s="629"/>
      <c r="BJ1385" s="632"/>
      <c r="BK1385" s="633"/>
      <c r="BL1385" s="626"/>
      <c r="BM1385" s="627"/>
      <c r="BN1385" s="678"/>
      <c r="BO1385" s="679"/>
      <c r="BP1385" s="680"/>
      <c r="BQ1385" s="677"/>
      <c r="BR1385" s="663"/>
      <c r="BS1385" s="663"/>
      <c r="BT1385" s="15"/>
      <c r="BU1385" s="15"/>
      <c r="BV1385" s="95"/>
    </row>
    <row r="1386" spans="1:74" ht="21.75" customHeight="1" x14ac:dyDescent="0.25">
      <c r="A1386" s="95"/>
      <c r="B1386" s="570" t="str">
        <f>IF(ROSTER!B$26="","",ROSTER!B$26)</f>
        <v/>
      </c>
      <c r="C1386" s="572" t="str">
        <f>IF(ROSTER!C$26="","",ROSTER!C$26)</f>
        <v/>
      </c>
      <c r="D1386" s="573"/>
      <c r="E1386" s="574"/>
      <c r="F1386" s="576">
        <f>IF(E1386="y",1,IF(E1386="S",1,0))</f>
        <v>0</v>
      </c>
      <c r="G1386" s="582">
        <f>IF(E1386="S",1,0)</f>
        <v>0</v>
      </c>
      <c r="H1386" s="578"/>
      <c r="I1386" s="543"/>
      <c r="J1386" s="542"/>
      <c r="K1386" s="580"/>
      <c r="L1386" s="584"/>
      <c r="M1386" s="585"/>
      <c r="N1386" s="588">
        <f>L1386+J1386</f>
        <v>0</v>
      </c>
      <c r="O1386" s="589"/>
      <c r="P1386" s="542"/>
      <c r="Q1386" s="580"/>
      <c r="R1386" s="584"/>
      <c r="S1386" s="585"/>
      <c r="T1386" s="588">
        <f>R1386-P1386</f>
        <v>0</v>
      </c>
      <c r="U1386" s="588"/>
      <c r="V1386" s="542"/>
      <c r="W1386" s="543"/>
      <c r="X1386" s="593"/>
      <c r="Y1386" s="543"/>
      <c r="Z1386" s="542"/>
      <c r="AA1386" s="543"/>
      <c r="AB1386" s="542"/>
      <c r="AC1386" s="543"/>
      <c r="AD1386" s="542"/>
      <c r="AE1386" s="580"/>
      <c r="AF1386" s="584"/>
      <c r="AG1386" s="585"/>
      <c r="AH1386" s="595">
        <f>IF(AD1386=0,0,(AF1386/AD1386)*100)</f>
        <v>0</v>
      </c>
      <c r="AI1386" s="596"/>
      <c r="AJ1386" s="542"/>
      <c r="AK1386" s="580"/>
      <c r="AL1386" s="584"/>
      <c r="AM1386" s="585"/>
      <c r="AN1386" s="595">
        <f>IF(AJ1386=0,0,(AL1386/AJ1386)*100)</f>
        <v>0</v>
      </c>
      <c r="AO1386" s="596"/>
      <c r="AP1386" s="542"/>
      <c r="AQ1386" s="580"/>
      <c r="AR1386" s="584"/>
      <c r="AS1386" s="585"/>
      <c r="AT1386" s="595">
        <f>IF(AP1386=0,0,(AR1386/AP1386)*100)</f>
        <v>0</v>
      </c>
      <c r="AU1386" s="596"/>
      <c r="AV1386" s="599">
        <f>AD1386+AJ1386+AP1386</f>
        <v>0</v>
      </c>
      <c r="AW1386" s="600"/>
      <c r="AX1386" s="630">
        <f>AF1386+AL1386+AR1386</f>
        <v>0</v>
      </c>
      <c r="AY1386" s="631"/>
      <c r="AZ1386" s="595">
        <f>IF(AV1386=0,0,(AX1386/AV1386)*100)</f>
        <v>0</v>
      </c>
      <c r="BA1386" s="596"/>
      <c r="BB1386" s="542"/>
      <c r="BC1386" s="580"/>
      <c r="BD1386" s="584"/>
      <c r="BE1386" s="585"/>
      <c r="BF1386" s="595">
        <f>IF(BB1386=0,0,(BD1386/BB1386)*100)</f>
        <v>0</v>
      </c>
      <c r="BG1386" s="596"/>
      <c r="BH1386" s="599">
        <f>AV1386+BB1386</f>
        <v>0</v>
      </c>
      <c r="BI1386" s="600"/>
      <c r="BJ1386" s="630">
        <f>AX1386+BD1386</f>
        <v>0</v>
      </c>
      <c r="BK1386" s="631"/>
      <c r="BL1386" s="595">
        <f>IF(BH1386=0,0,(BJ1386/BH1386)*100)</f>
        <v>0</v>
      </c>
      <c r="BM1386" s="596"/>
      <c r="BN1386" s="656">
        <f>(AF1386*2)+(AL1386*2)+(AR1386*3)+BD1386</f>
        <v>0</v>
      </c>
      <c r="BO1386" s="657"/>
      <c r="BP1386" s="658"/>
      <c r="BQ1386" s="676">
        <f t="shared" ref="BQ1386" si="1335">IF(BS1386=0,0,50*BR1386/BS1386)</f>
        <v>0</v>
      </c>
      <c r="BR1386" s="662">
        <f t="shared" ref="BR1386" si="1336">(BN1386*BU$1368)+(N1386*BU$1369)+(Z1386*BU$1370)+(R1386*BU$1371)+(X1386*BU$1372)+(AB1386*BU$1373)+(V1386*BU$1378)</f>
        <v>0</v>
      </c>
      <c r="BS1386" s="662">
        <f t="shared" ref="BS1386" si="1337">((BB1386-BD1386)*BU$1375)+((AV1386-AX1386)*BU$1374)+(H1386*BU$1376)+(P1386*BU$1377)</f>
        <v>0</v>
      </c>
      <c r="BT1386" s="15"/>
      <c r="BU1386" s="15"/>
      <c r="BV1386" s="95"/>
    </row>
    <row r="1387" spans="1:74" ht="21.75" customHeight="1" x14ac:dyDescent="0.25">
      <c r="A1387" s="95"/>
      <c r="B1387" s="571"/>
      <c r="C1387" s="642" t="str">
        <f>IF(ROSTER!D$26="","",ROSTER!D$26)</f>
        <v/>
      </c>
      <c r="D1387" s="643"/>
      <c r="E1387" s="575"/>
      <c r="F1387" s="577"/>
      <c r="G1387" s="583"/>
      <c r="H1387" s="579"/>
      <c r="I1387" s="545"/>
      <c r="J1387" s="544"/>
      <c r="K1387" s="581"/>
      <c r="L1387" s="586"/>
      <c r="M1387" s="587"/>
      <c r="N1387" s="592" t="s">
        <v>16</v>
      </c>
      <c r="O1387" s="603"/>
      <c r="P1387" s="544"/>
      <c r="Q1387" s="581"/>
      <c r="R1387" s="586"/>
      <c r="S1387" s="587"/>
      <c r="T1387" s="592" t="s">
        <v>16</v>
      </c>
      <c r="U1387" s="592"/>
      <c r="V1387" s="544"/>
      <c r="W1387" s="545"/>
      <c r="X1387" s="594"/>
      <c r="Y1387" s="545"/>
      <c r="Z1387" s="544"/>
      <c r="AA1387" s="545"/>
      <c r="AB1387" s="544"/>
      <c r="AC1387" s="545"/>
      <c r="AD1387" s="544"/>
      <c r="AE1387" s="581"/>
      <c r="AF1387" s="586"/>
      <c r="AG1387" s="587"/>
      <c r="AH1387" s="626"/>
      <c r="AI1387" s="627"/>
      <c r="AJ1387" s="544"/>
      <c r="AK1387" s="581"/>
      <c r="AL1387" s="586"/>
      <c r="AM1387" s="587"/>
      <c r="AN1387" s="626"/>
      <c r="AO1387" s="627"/>
      <c r="AP1387" s="544"/>
      <c r="AQ1387" s="581"/>
      <c r="AR1387" s="586"/>
      <c r="AS1387" s="587"/>
      <c r="AT1387" s="626"/>
      <c r="AU1387" s="627"/>
      <c r="AV1387" s="628"/>
      <c r="AW1387" s="629"/>
      <c r="AX1387" s="632"/>
      <c r="AY1387" s="633"/>
      <c r="AZ1387" s="626"/>
      <c r="BA1387" s="627"/>
      <c r="BB1387" s="544"/>
      <c r="BC1387" s="581"/>
      <c r="BD1387" s="586"/>
      <c r="BE1387" s="587"/>
      <c r="BF1387" s="626"/>
      <c r="BG1387" s="627"/>
      <c r="BH1387" s="628"/>
      <c r="BI1387" s="629"/>
      <c r="BJ1387" s="632"/>
      <c r="BK1387" s="633"/>
      <c r="BL1387" s="626"/>
      <c r="BM1387" s="627"/>
      <c r="BN1387" s="678"/>
      <c r="BO1387" s="679"/>
      <c r="BP1387" s="680"/>
      <c r="BQ1387" s="677"/>
      <c r="BR1387" s="663"/>
      <c r="BS1387" s="663"/>
      <c r="BT1387" s="15"/>
      <c r="BU1387" s="15"/>
      <c r="BV1387" s="95"/>
    </row>
    <row r="1388" spans="1:74" ht="21.75" customHeight="1" x14ac:dyDescent="0.25">
      <c r="A1388" s="95"/>
      <c r="B1388" s="570" t="str">
        <f>IF(ROSTER!B$28="","",ROSTER!B$28)</f>
        <v/>
      </c>
      <c r="C1388" s="572" t="str">
        <f>IF(ROSTER!C$28="","",ROSTER!C$28)</f>
        <v/>
      </c>
      <c r="D1388" s="573"/>
      <c r="E1388" s="574"/>
      <c r="F1388" s="576">
        <f>IF(E1388="y",1,IF(E1388="S",1,0))</f>
        <v>0</v>
      </c>
      <c r="G1388" s="582">
        <f>IF(E1388="S",1,0)</f>
        <v>0</v>
      </c>
      <c r="H1388" s="578"/>
      <c r="I1388" s="543"/>
      <c r="J1388" s="542"/>
      <c r="K1388" s="580"/>
      <c r="L1388" s="584"/>
      <c r="M1388" s="585"/>
      <c r="N1388" s="588">
        <f>L1388+J1388</f>
        <v>0</v>
      </c>
      <c r="O1388" s="589"/>
      <c r="P1388" s="542"/>
      <c r="Q1388" s="580"/>
      <c r="R1388" s="584"/>
      <c r="S1388" s="585"/>
      <c r="T1388" s="588">
        <f>R1388-P1388</f>
        <v>0</v>
      </c>
      <c r="U1388" s="588"/>
      <c r="V1388" s="542"/>
      <c r="W1388" s="543"/>
      <c r="X1388" s="593"/>
      <c r="Y1388" s="543"/>
      <c r="Z1388" s="542"/>
      <c r="AA1388" s="543"/>
      <c r="AB1388" s="542"/>
      <c r="AC1388" s="543"/>
      <c r="AD1388" s="542"/>
      <c r="AE1388" s="580"/>
      <c r="AF1388" s="584"/>
      <c r="AG1388" s="585"/>
      <c r="AH1388" s="595">
        <f>IF(AD1388=0,0,(AF1388/AD1388)*100)</f>
        <v>0</v>
      </c>
      <c r="AI1388" s="596"/>
      <c r="AJ1388" s="542"/>
      <c r="AK1388" s="580"/>
      <c r="AL1388" s="584"/>
      <c r="AM1388" s="585"/>
      <c r="AN1388" s="595">
        <f>IF(AJ1388=0,0,(AL1388/AJ1388)*100)</f>
        <v>0</v>
      </c>
      <c r="AO1388" s="596"/>
      <c r="AP1388" s="542"/>
      <c r="AQ1388" s="580"/>
      <c r="AR1388" s="584"/>
      <c r="AS1388" s="585"/>
      <c r="AT1388" s="595">
        <f>IF(AP1388=0,0,(AR1388/AP1388)*100)</f>
        <v>0</v>
      </c>
      <c r="AU1388" s="596"/>
      <c r="AV1388" s="599">
        <f>AD1388+AJ1388+AP1388</f>
        <v>0</v>
      </c>
      <c r="AW1388" s="600"/>
      <c r="AX1388" s="630">
        <f>AF1388+AL1388+AR1388</f>
        <v>0</v>
      </c>
      <c r="AY1388" s="631"/>
      <c r="AZ1388" s="595">
        <f>IF(AV1388=0,0,(AX1388/AV1388)*100)</f>
        <v>0</v>
      </c>
      <c r="BA1388" s="596"/>
      <c r="BB1388" s="542"/>
      <c r="BC1388" s="580"/>
      <c r="BD1388" s="584"/>
      <c r="BE1388" s="585"/>
      <c r="BF1388" s="595">
        <f>IF(BB1388=0,0,(BD1388/BB1388)*100)</f>
        <v>0</v>
      </c>
      <c r="BG1388" s="596"/>
      <c r="BH1388" s="599">
        <f>AV1388+BB1388</f>
        <v>0</v>
      </c>
      <c r="BI1388" s="600"/>
      <c r="BJ1388" s="630">
        <f>AX1388+BD1388</f>
        <v>0</v>
      </c>
      <c r="BK1388" s="631"/>
      <c r="BL1388" s="595">
        <f>IF(BH1388=0,0,(BJ1388/BH1388)*100)</f>
        <v>0</v>
      </c>
      <c r="BM1388" s="596"/>
      <c r="BN1388" s="656">
        <f>(AF1388*2)+(AL1388*2)+(AR1388*3)+BD1388</f>
        <v>0</v>
      </c>
      <c r="BO1388" s="657"/>
      <c r="BP1388" s="658"/>
      <c r="BQ1388" s="676">
        <f t="shared" ref="BQ1388" si="1338">IF(BS1388=0,0,50*BR1388/BS1388)</f>
        <v>0</v>
      </c>
      <c r="BR1388" s="662">
        <f t="shared" ref="BR1388" si="1339">(BN1388*BU$1368)+(N1388*BU$1369)+(Z1388*BU$1370)+(R1388*BU$1371)+(X1388*BU$1372)+(AB1388*BU$1373)+(V1388*BU$1378)</f>
        <v>0</v>
      </c>
      <c r="BS1388" s="662">
        <f t="shared" ref="BS1388" si="1340">((BB1388-BD1388)*BU$1375)+((AV1388-AX1388)*BU$1374)+(H1388*BU$1376)+(P1388*BU$1377)</f>
        <v>0</v>
      </c>
      <c r="BT1388" s="15"/>
      <c r="BU1388" s="15"/>
      <c r="BV1388" s="95"/>
    </row>
    <row r="1389" spans="1:74" ht="21.75" customHeight="1" x14ac:dyDescent="0.25">
      <c r="A1389" s="95"/>
      <c r="B1389" s="571"/>
      <c r="C1389" s="642" t="str">
        <f>IF(ROSTER!D$28="","",ROSTER!D$28)</f>
        <v/>
      </c>
      <c r="D1389" s="643"/>
      <c r="E1389" s="575"/>
      <c r="F1389" s="577"/>
      <c r="G1389" s="583"/>
      <c r="H1389" s="579"/>
      <c r="I1389" s="545"/>
      <c r="J1389" s="544"/>
      <c r="K1389" s="581"/>
      <c r="L1389" s="586"/>
      <c r="M1389" s="587"/>
      <c r="N1389" s="592" t="s">
        <v>16</v>
      </c>
      <c r="O1389" s="603"/>
      <c r="P1389" s="544"/>
      <c r="Q1389" s="581"/>
      <c r="R1389" s="586"/>
      <c r="S1389" s="587"/>
      <c r="T1389" s="592" t="s">
        <v>16</v>
      </c>
      <c r="U1389" s="592"/>
      <c r="V1389" s="544"/>
      <c r="W1389" s="545"/>
      <c r="X1389" s="594"/>
      <c r="Y1389" s="545"/>
      <c r="Z1389" s="544"/>
      <c r="AA1389" s="545"/>
      <c r="AB1389" s="544"/>
      <c r="AC1389" s="545"/>
      <c r="AD1389" s="544"/>
      <c r="AE1389" s="581"/>
      <c r="AF1389" s="586"/>
      <c r="AG1389" s="587"/>
      <c r="AH1389" s="626"/>
      <c r="AI1389" s="627"/>
      <c r="AJ1389" s="544"/>
      <c r="AK1389" s="581"/>
      <c r="AL1389" s="586"/>
      <c r="AM1389" s="587"/>
      <c r="AN1389" s="626"/>
      <c r="AO1389" s="627"/>
      <c r="AP1389" s="544"/>
      <c r="AQ1389" s="581"/>
      <c r="AR1389" s="586"/>
      <c r="AS1389" s="587"/>
      <c r="AT1389" s="626"/>
      <c r="AU1389" s="627"/>
      <c r="AV1389" s="628"/>
      <c r="AW1389" s="629"/>
      <c r="AX1389" s="632"/>
      <c r="AY1389" s="633"/>
      <c r="AZ1389" s="626"/>
      <c r="BA1389" s="627"/>
      <c r="BB1389" s="544"/>
      <c r="BC1389" s="581"/>
      <c r="BD1389" s="586"/>
      <c r="BE1389" s="587"/>
      <c r="BF1389" s="626"/>
      <c r="BG1389" s="627"/>
      <c r="BH1389" s="628"/>
      <c r="BI1389" s="629"/>
      <c r="BJ1389" s="632"/>
      <c r="BK1389" s="633"/>
      <c r="BL1389" s="626"/>
      <c r="BM1389" s="627"/>
      <c r="BN1389" s="678"/>
      <c r="BO1389" s="679"/>
      <c r="BP1389" s="680"/>
      <c r="BQ1389" s="677"/>
      <c r="BR1389" s="663"/>
      <c r="BS1389" s="663"/>
      <c r="BT1389" s="15"/>
      <c r="BU1389" s="15"/>
      <c r="BV1389" s="95"/>
    </row>
    <row r="1390" spans="1:74" ht="21.75" customHeight="1" x14ac:dyDescent="0.25">
      <c r="A1390" s="95"/>
      <c r="B1390" s="570" t="str">
        <f>IF(ROSTER!B$30="","",ROSTER!B$30)</f>
        <v/>
      </c>
      <c r="C1390" s="572" t="str">
        <f>IF(ROSTER!C$30="","",ROSTER!C$30)</f>
        <v/>
      </c>
      <c r="D1390" s="573"/>
      <c r="E1390" s="574"/>
      <c r="F1390" s="576">
        <f>IF(E1390="y",1,IF(E1390="S",1,0))</f>
        <v>0</v>
      </c>
      <c r="G1390" s="582">
        <f>IF(E1390="S",1,0)</f>
        <v>0</v>
      </c>
      <c r="H1390" s="578"/>
      <c r="I1390" s="543"/>
      <c r="J1390" s="542"/>
      <c r="K1390" s="580"/>
      <c r="L1390" s="584"/>
      <c r="M1390" s="585"/>
      <c r="N1390" s="588">
        <f>L1390+J1390</f>
        <v>0</v>
      </c>
      <c r="O1390" s="589"/>
      <c r="P1390" s="542"/>
      <c r="Q1390" s="580"/>
      <c r="R1390" s="584"/>
      <c r="S1390" s="585"/>
      <c r="T1390" s="588">
        <f>R1390-P1390</f>
        <v>0</v>
      </c>
      <c r="U1390" s="588"/>
      <c r="V1390" s="542"/>
      <c r="W1390" s="543"/>
      <c r="X1390" s="593"/>
      <c r="Y1390" s="543"/>
      <c r="Z1390" s="542"/>
      <c r="AA1390" s="543"/>
      <c r="AB1390" s="542"/>
      <c r="AC1390" s="543"/>
      <c r="AD1390" s="542"/>
      <c r="AE1390" s="580"/>
      <c r="AF1390" s="584"/>
      <c r="AG1390" s="585"/>
      <c r="AH1390" s="595">
        <f>IF(AD1390=0,0,(AF1390/AD1390)*100)</f>
        <v>0</v>
      </c>
      <c r="AI1390" s="596"/>
      <c r="AJ1390" s="542"/>
      <c r="AK1390" s="580"/>
      <c r="AL1390" s="584"/>
      <c r="AM1390" s="585"/>
      <c r="AN1390" s="595">
        <f>IF(AJ1390=0,0,(AL1390/AJ1390)*100)</f>
        <v>0</v>
      </c>
      <c r="AO1390" s="596"/>
      <c r="AP1390" s="542"/>
      <c r="AQ1390" s="580"/>
      <c r="AR1390" s="584"/>
      <c r="AS1390" s="585"/>
      <c r="AT1390" s="595">
        <f>IF(AP1390=0,0,(AR1390/AP1390)*100)</f>
        <v>0</v>
      </c>
      <c r="AU1390" s="596"/>
      <c r="AV1390" s="599">
        <f>AD1390+AJ1390+AP1390</f>
        <v>0</v>
      </c>
      <c r="AW1390" s="600"/>
      <c r="AX1390" s="630">
        <f>AF1390+AL1390+AR1390</f>
        <v>0</v>
      </c>
      <c r="AY1390" s="631"/>
      <c r="AZ1390" s="595">
        <f>IF(AV1390=0,0,(AX1390/AV1390)*100)</f>
        <v>0</v>
      </c>
      <c r="BA1390" s="596"/>
      <c r="BB1390" s="542"/>
      <c r="BC1390" s="580"/>
      <c r="BD1390" s="584"/>
      <c r="BE1390" s="585"/>
      <c r="BF1390" s="595">
        <f>IF(BB1390=0,0,(BD1390/BB1390)*100)</f>
        <v>0</v>
      </c>
      <c r="BG1390" s="596"/>
      <c r="BH1390" s="599">
        <f>AV1390+BB1390</f>
        <v>0</v>
      </c>
      <c r="BI1390" s="600"/>
      <c r="BJ1390" s="630">
        <f>AX1390+BD1390</f>
        <v>0</v>
      </c>
      <c r="BK1390" s="631"/>
      <c r="BL1390" s="595">
        <f>IF(BH1390=0,0,(BJ1390/BH1390)*100)</f>
        <v>0</v>
      </c>
      <c r="BM1390" s="596"/>
      <c r="BN1390" s="656">
        <f>(AF1390*2)+(AL1390*2)+(AR1390*3)+BD1390</f>
        <v>0</v>
      </c>
      <c r="BO1390" s="657"/>
      <c r="BP1390" s="658"/>
      <c r="BQ1390" s="676">
        <f t="shared" ref="BQ1390" si="1341">IF(BS1390=0,0,50*BR1390/BS1390)</f>
        <v>0</v>
      </c>
      <c r="BR1390" s="662">
        <f t="shared" ref="BR1390" si="1342">(BN1390*BU$1368)+(N1390*BU$1369)+(Z1390*BU$1370)+(R1390*BU$1371)+(X1390*BU$1372)+(AB1390*BU$1373)+(V1390*BU$1378)</f>
        <v>0</v>
      </c>
      <c r="BS1390" s="662">
        <f t="shared" ref="BS1390" si="1343">((BB1390-BD1390)*BU$1375)+((AV1390-AX1390)*BU$1374)+(H1390*BU$1376)+(P1390*BU$1377)</f>
        <v>0</v>
      </c>
      <c r="BT1390" s="15"/>
      <c r="BU1390" s="15"/>
      <c r="BV1390" s="95"/>
    </row>
    <row r="1391" spans="1:74" ht="21.75" customHeight="1" x14ac:dyDescent="0.25">
      <c r="A1391" s="95"/>
      <c r="B1391" s="571"/>
      <c r="C1391" s="642" t="str">
        <f>IF(ROSTER!D$30="","",ROSTER!D$30)</f>
        <v/>
      </c>
      <c r="D1391" s="643"/>
      <c r="E1391" s="575"/>
      <c r="F1391" s="577"/>
      <c r="G1391" s="583"/>
      <c r="H1391" s="579"/>
      <c r="I1391" s="545"/>
      <c r="J1391" s="544"/>
      <c r="K1391" s="581"/>
      <c r="L1391" s="586"/>
      <c r="M1391" s="587"/>
      <c r="N1391" s="592" t="s">
        <v>16</v>
      </c>
      <c r="O1391" s="603"/>
      <c r="P1391" s="544"/>
      <c r="Q1391" s="581"/>
      <c r="R1391" s="586"/>
      <c r="S1391" s="587"/>
      <c r="T1391" s="592" t="s">
        <v>16</v>
      </c>
      <c r="U1391" s="592"/>
      <c r="V1391" s="544"/>
      <c r="W1391" s="545"/>
      <c r="X1391" s="594"/>
      <c r="Y1391" s="545"/>
      <c r="Z1391" s="544"/>
      <c r="AA1391" s="545"/>
      <c r="AB1391" s="544"/>
      <c r="AC1391" s="545"/>
      <c r="AD1391" s="544"/>
      <c r="AE1391" s="581"/>
      <c r="AF1391" s="586"/>
      <c r="AG1391" s="587"/>
      <c r="AH1391" s="626"/>
      <c r="AI1391" s="627"/>
      <c r="AJ1391" s="544"/>
      <c r="AK1391" s="581"/>
      <c r="AL1391" s="586"/>
      <c r="AM1391" s="587"/>
      <c r="AN1391" s="626"/>
      <c r="AO1391" s="627"/>
      <c r="AP1391" s="544"/>
      <c r="AQ1391" s="581"/>
      <c r="AR1391" s="586"/>
      <c r="AS1391" s="587"/>
      <c r="AT1391" s="626"/>
      <c r="AU1391" s="627"/>
      <c r="AV1391" s="628"/>
      <c r="AW1391" s="629"/>
      <c r="AX1391" s="632"/>
      <c r="AY1391" s="633"/>
      <c r="AZ1391" s="626"/>
      <c r="BA1391" s="627"/>
      <c r="BB1391" s="544"/>
      <c r="BC1391" s="581"/>
      <c r="BD1391" s="586"/>
      <c r="BE1391" s="587"/>
      <c r="BF1391" s="626"/>
      <c r="BG1391" s="627"/>
      <c r="BH1391" s="628"/>
      <c r="BI1391" s="629"/>
      <c r="BJ1391" s="632"/>
      <c r="BK1391" s="633"/>
      <c r="BL1391" s="626"/>
      <c r="BM1391" s="627"/>
      <c r="BN1391" s="678"/>
      <c r="BO1391" s="679"/>
      <c r="BP1391" s="680"/>
      <c r="BQ1391" s="677"/>
      <c r="BR1391" s="663"/>
      <c r="BS1391" s="663"/>
      <c r="BT1391" s="15"/>
      <c r="BU1391" s="15"/>
      <c r="BV1391" s="95"/>
    </row>
    <row r="1392" spans="1:74" ht="21.75" customHeight="1" x14ac:dyDescent="0.25">
      <c r="A1392" s="95"/>
      <c r="B1392" s="570" t="str">
        <f>IF(ROSTER!B$32="","",ROSTER!B$32)</f>
        <v/>
      </c>
      <c r="C1392" s="572" t="str">
        <f>IF(ROSTER!C$32="","",ROSTER!C$32)</f>
        <v/>
      </c>
      <c r="D1392" s="573"/>
      <c r="E1392" s="574"/>
      <c r="F1392" s="576">
        <f>IF(E1392="y",1,IF(E1392="S",1,0))</f>
        <v>0</v>
      </c>
      <c r="G1392" s="582">
        <f>IF(E1392="S",1,0)</f>
        <v>0</v>
      </c>
      <c r="H1392" s="578"/>
      <c r="I1392" s="543"/>
      <c r="J1392" s="542"/>
      <c r="K1392" s="580"/>
      <c r="L1392" s="584"/>
      <c r="M1392" s="585"/>
      <c r="N1392" s="588">
        <f>L1392+J1392</f>
        <v>0</v>
      </c>
      <c r="O1392" s="589"/>
      <c r="P1392" s="542"/>
      <c r="Q1392" s="580"/>
      <c r="R1392" s="584"/>
      <c r="S1392" s="585"/>
      <c r="T1392" s="588">
        <f>R1392-P1392</f>
        <v>0</v>
      </c>
      <c r="U1392" s="588"/>
      <c r="V1392" s="542"/>
      <c r="W1392" s="543"/>
      <c r="X1392" s="593"/>
      <c r="Y1392" s="543"/>
      <c r="Z1392" s="542"/>
      <c r="AA1392" s="543"/>
      <c r="AB1392" s="542"/>
      <c r="AC1392" s="543"/>
      <c r="AD1392" s="542"/>
      <c r="AE1392" s="580"/>
      <c r="AF1392" s="584"/>
      <c r="AG1392" s="585"/>
      <c r="AH1392" s="595">
        <f>IF(AD1392=0,0,(AF1392/AD1392)*100)</f>
        <v>0</v>
      </c>
      <c r="AI1392" s="596"/>
      <c r="AJ1392" s="542"/>
      <c r="AK1392" s="580"/>
      <c r="AL1392" s="584"/>
      <c r="AM1392" s="585"/>
      <c r="AN1392" s="595">
        <f>IF(AJ1392=0,0,(AL1392/AJ1392)*100)</f>
        <v>0</v>
      </c>
      <c r="AO1392" s="596"/>
      <c r="AP1392" s="542"/>
      <c r="AQ1392" s="580"/>
      <c r="AR1392" s="584"/>
      <c r="AS1392" s="585"/>
      <c r="AT1392" s="595">
        <f>IF(AP1392=0,0,(AR1392/AP1392)*100)</f>
        <v>0</v>
      </c>
      <c r="AU1392" s="596"/>
      <c r="AV1392" s="599">
        <f>AD1392+AJ1392+AP1392</f>
        <v>0</v>
      </c>
      <c r="AW1392" s="600"/>
      <c r="AX1392" s="630">
        <f>AF1392+AL1392+AR1392</f>
        <v>0</v>
      </c>
      <c r="AY1392" s="631"/>
      <c r="AZ1392" s="595">
        <f>IF(AV1392=0,0,(AX1392/AV1392)*100)</f>
        <v>0</v>
      </c>
      <c r="BA1392" s="596"/>
      <c r="BB1392" s="542"/>
      <c r="BC1392" s="580"/>
      <c r="BD1392" s="584"/>
      <c r="BE1392" s="585"/>
      <c r="BF1392" s="595">
        <f>IF(BB1392=0,0,(BD1392/BB1392)*100)</f>
        <v>0</v>
      </c>
      <c r="BG1392" s="596"/>
      <c r="BH1392" s="599">
        <f>AV1392+BB1392</f>
        <v>0</v>
      </c>
      <c r="BI1392" s="600"/>
      <c r="BJ1392" s="630">
        <f>AX1392+BD1392</f>
        <v>0</v>
      </c>
      <c r="BK1392" s="631"/>
      <c r="BL1392" s="595">
        <f>IF(BH1392=0,0,(BJ1392/BH1392)*100)</f>
        <v>0</v>
      </c>
      <c r="BM1392" s="596"/>
      <c r="BN1392" s="656">
        <f>(AF1392*2)+(AL1392*2)+(AR1392*3)+BD1392</f>
        <v>0</v>
      </c>
      <c r="BO1392" s="657"/>
      <c r="BP1392" s="658"/>
      <c r="BQ1392" s="676">
        <f t="shared" ref="BQ1392" si="1344">IF(BS1392=0,0,50*BR1392/BS1392)</f>
        <v>0</v>
      </c>
      <c r="BR1392" s="662">
        <f t="shared" ref="BR1392" si="1345">(BN1392*BU$1368)+(N1392*BU$1369)+(Z1392*BU$1370)+(R1392*BU$1371)+(X1392*BU$1372)+(AB1392*BU$1373)+(V1392*BU$1378)</f>
        <v>0</v>
      </c>
      <c r="BS1392" s="662">
        <f t="shared" ref="BS1392" si="1346">((BB1392-BD1392)*BU$1375)+((AV1392-AX1392)*BU$1374)+(H1392*BU$1376)+(P1392*BU$1377)</f>
        <v>0</v>
      </c>
      <c r="BT1392" s="15"/>
      <c r="BU1392" s="15"/>
      <c r="BV1392" s="95"/>
    </row>
    <row r="1393" spans="1:74" ht="21.75" customHeight="1" x14ac:dyDescent="0.25">
      <c r="A1393" s="95"/>
      <c r="B1393" s="571"/>
      <c r="C1393" s="642" t="str">
        <f>IF(ROSTER!D$32="","",ROSTER!D$32)</f>
        <v/>
      </c>
      <c r="D1393" s="643"/>
      <c r="E1393" s="575"/>
      <c r="F1393" s="577"/>
      <c r="G1393" s="583"/>
      <c r="H1393" s="579"/>
      <c r="I1393" s="545"/>
      <c r="J1393" s="544"/>
      <c r="K1393" s="581"/>
      <c r="L1393" s="586"/>
      <c r="M1393" s="587"/>
      <c r="N1393" s="592" t="s">
        <v>16</v>
      </c>
      <c r="O1393" s="603"/>
      <c r="P1393" s="544"/>
      <c r="Q1393" s="581"/>
      <c r="R1393" s="586"/>
      <c r="S1393" s="587"/>
      <c r="T1393" s="592" t="s">
        <v>16</v>
      </c>
      <c r="U1393" s="592"/>
      <c r="V1393" s="544"/>
      <c r="W1393" s="545"/>
      <c r="X1393" s="594"/>
      <c r="Y1393" s="545"/>
      <c r="Z1393" s="544"/>
      <c r="AA1393" s="545"/>
      <c r="AB1393" s="544"/>
      <c r="AC1393" s="545"/>
      <c r="AD1393" s="544"/>
      <c r="AE1393" s="581"/>
      <c r="AF1393" s="586"/>
      <c r="AG1393" s="587"/>
      <c r="AH1393" s="626"/>
      <c r="AI1393" s="627"/>
      <c r="AJ1393" s="544"/>
      <c r="AK1393" s="581"/>
      <c r="AL1393" s="586"/>
      <c r="AM1393" s="587"/>
      <c r="AN1393" s="626"/>
      <c r="AO1393" s="627"/>
      <c r="AP1393" s="544"/>
      <c r="AQ1393" s="581"/>
      <c r="AR1393" s="586"/>
      <c r="AS1393" s="587"/>
      <c r="AT1393" s="626"/>
      <c r="AU1393" s="627"/>
      <c r="AV1393" s="628"/>
      <c r="AW1393" s="629"/>
      <c r="AX1393" s="632"/>
      <c r="AY1393" s="633"/>
      <c r="AZ1393" s="626"/>
      <c r="BA1393" s="627"/>
      <c r="BB1393" s="544"/>
      <c r="BC1393" s="581"/>
      <c r="BD1393" s="586"/>
      <c r="BE1393" s="587"/>
      <c r="BF1393" s="626"/>
      <c r="BG1393" s="627"/>
      <c r="BH1393" s="628"/>
      <c r="BI1393" s="629"/>
      <c r="BJ1393" s="632"/>
      <c r="BK1393" s="633"/>
      <c r="BL1393" s="626"/>
      <c r="BM1393" s="627"/>
      <c r="BN1393" s="678"/>
      <c r="BO1393" s="679"/>
      <c r="BP1393" s="680"/>
      <c r="BQ1393" s="677"/>
      <c r="BR1393" s="663"/>
      <c r="BS1393" s="663"/>
      <c r="BT1393" s="15"/>
      <c r="BU1393" s="15"/>
      <c r="BV1393" s="95"/>
    </row>
    <row r="1394" spans="1:74" ht="21.75" customHeight="1" x14ac:dyDescent="0.25">
      <c r="A1394" s="95"/>
      <c r="B1394" s="570" t="str">
        <f>IF(ROSTER!B$34="","",ROSTER!B$34)</f>
        <v/>
      </c>
      <c r="C1394" s="572" t="str">
        <f>IF(ROSTER!C$34="","",ROSTER!C$34)</f>
        <v/>
      </c>
      <c r="D1394" s="573"/>
      <c r="E1394" s="574"/>
      <c r="F1394" s="576">
        <f>IF(E1394="y",1,IF(E1394="S",1,0))</f>
        <v>0</v>
      </c>
      <c r="G1394" s="582">
        <f>IF(E1394="S",1,0)</f>
        <v>0</v>
      </c>
      <c r="H1394" s="578"/>
      <c r="I1394" s="543"/>
      <c r="J1394" s="542"/>
      <c r="K1394" s="580"/>
      <c r="L1394" s="584"/>
      <c r="M1394" s="585"/>
      <c r="N1394" s="588">
        <f>L1394+J1394</f>
        <v>0</v>
      </c>
      <c r="O1394" s="589"/>
      <c r="P1394" s="542"/>
      <c r="Q1394" s="580"/>
      <c r="R1394" s="584"/>
      <c r="S1394" s="585"/>
      <c r="T1394" s="588">
        <f>R1394-P1394</f>
        <v>0</v>
      </c>
      <c r="U1394" s="588"/>
      <c r="V1394" s="542"/>
      <c r="W1394" s="543"/>
      <c r="X1394" s="593"/>
      <c r="Y1394" s="543"/>
      <c r="Z1394" s="542"/>
      <c r="AA1394" s="543"/>
      <c r="AB1394" s="542"/>
      <c r="AC1394" s="543"/>
      <c r="AD1394" s="542"/>
      <c r="AE1394" s="580"/>
      <c r="AF1394" s="584"/>
      <c r="AG1394" s="585"/>
      <c r="AH1394" s="595">
        <f>IF(AD1394=0,0,(AF1394/AD1394)*100)</f>
        <v>0</v>
      </c>
      <c r="AI1394" s="596"/>
      <c r="AJ1394" s="542"/>
      <c r="AK1394" s="580"/>
      <c r="AL1394" s="584"/>
      <c r="AM1394" s="585"/>
      <c r="AN1394" s="595">
        <f>IF(AJ1394=0,0,(AL1394/AJ1394)*100)</f>
        <v>0</v>
      </c>
      <c r="AO1394" s="596"/>
      <c r="AP1394" s="542"/>
      <c r="AQ1394" s="580"/>
      <c r="AR1394" s="584"/>
      <c r="AS1394" s="585"/>
      <c r="AT1394" s="595">
        <f>IF(AP1394=0,0,(AR1394/AP1394)*100)</f>
        <v>0</v>
      </c>
      <c r="AU1394" s="596"/>
      <c r="AV1394" s="599">
        <f>AD1394+AJ1394+AP1394</f>
        <v>0</v>
      </c>
      <c r="AW1394" s="600"/>
      <c r="AX1394" s="630">
        <f>AF1394+AL1394+AR1394</f>
        <v>0</v>
      </c>
      <c r="AY1394" s="631"/>
      <c r="AZ1394" s="595">
        <f>IF(AV1394=0,0,(AX1394/AV1394)*100)</f>
        <v>0</v>
      </c>
      <c r="BA1394" s="596"/>
      <c r="BB1394" s="542"/>
      <c r="BC1394" s="580"/>
      <c r="BD1394" s="584"/>
      <c r="BE1394" s="585"/>
      <c r="BF1394" s="595">
        <f>IF(BB1394=0,0,(BD1394/BB1394)*100)</f>
        <v>0</v>
      </c>
      <c r="BG1394" s="596"/>
      <c r="BH1394" s="599">
        <f>AV1394+BB1394</f>
        <v>0</v>
      </c>
      <c r="BI1394" s="600"/>
      <c r="BJ1394" s="630">
        <f>AX1394+BD1394</f>
        <v>0</v>
      </c>
      <c r="BK1394" s="631"/>
      <c r="BL1394" s="595">
        <f>IF(BH1394=0,0,(BJ1394/BH1394)*100)</f>
        <v>0</v>
      </c>
      <c r="BM1394" s="596"/>
      <c r="BN1394" s="656">
        <f>(AF1394*2)+(AL1394*2)+(AR1394*3)+BD1394</f>
        <v>0</v>
      </c>
      <c r="BO1394" s="657"/>
      <c r="BP1394" s="658"/>
      <c r="BQ1394" s="676">
        <f t="shared" ref="BQ1394" si="1347">IF(BS1394=0,0,50*BR1394/BS1394)</f>
        <v>0</v>
      </c>
      <c r="BR1394" s="662">
        <f t="shared" ref="BR1394" si="1348">(BN1394*BU$1368)+(N1394*BU$1369)+(Z1394*BU$1370)+(R1394*BU$1371)+(X1394*BU$1372)+(AB1394*BU$1373)+(V1394*BU$1378)</f>
        <v>0</v>
      </c>
      <c r="BS1394" s="662">
        <f t="shared" ref="BS1394" si="1349">((BB1394-BD1394)*BU$1375)+((AV1394-AX1394)*BU$1374)+(H1394*BU$1376)+(P1394*BU$1377)</f>
        <v>0</v>
      </c>
      <c r="BT1394" s="15"/>
      <c r="BU1394" s="15"/>
      <c r="BV1394" s="95"/>
    </row>
    <row r="1395" spans="1:74" ht="21.75" customHeight="1" x14ac:dyDescent="0.25">
      <c r="A1395" s="95"/>
      <c r="B1395" s="571"/>
      <c r="C1395" s="642" t="str">
        <f>IF(ROSTER!D$34="","",ROSTER!D$34)</f>
        <v/>
      </c>
      <c r="D1395" s="643"/>
      <c r="E1395" s="575"/>
      <c r="F1395" s="577"/>
      <c r="G1395" s="583"/>
      <c r="H1395" s="579"/>
      <c r="I1395" s="545"/>
      <c r="J1395" s="544"/>
      <c r="K1395" s="581"/>
      <c r="L1395" s="586"/>
      <c r="M1395" s="587"/>
      <c r="N1395" s="592" t="s">
        <v>16</v>
      </c>
      <c r="O1395" s="603"/>
      <c r="P1395" s="544"/>
      <c r="Q1395" s="581"/>
      <c r="R1395" s="586"/>
      <c r="S1395" s="587"/>
      <c r="T1395" s="592" t="s">
        <v>16</v>
      </c>
      <c r="U1395" s="592"/>
      <c r="V1395" s="544"/>
      <c r="W1395" s="545"/>
      <c r="X1395" s="594"/>
      <c r="Y1395" s="545"/>
      <c r="Z1395" s="544"/>
      <c r="AA1395" s="545"/>
      <c r="AB1395" s="544"/>
      <c r="AC1395" s="545"/>
      <c r="AD1395" s="544"/>
      <c r="AE1395" s="581"/>
      <c r="AF1395" s="586"/>
      <c r="AG1395" s="587"/>
      <c r="AH1395" s="626"/>
      <c r="AI1395" s="627"/>
      <c r="AJ1395" s="544"/>
      <c r="AK1395" s="581"/>
      <c r="AL1395" s="586"/>
      <c r="AM1395" s="587"/>
      <c r="AN1395" s="626"/>
      <c r="AO1395" s="627"/>
      <c r="AP1395" s="544"/>
      <c r="AQ1395" s="581"/>
      <c r="AR1395" s="586"/>
      <c r="AS1395" s="587"/>
      <c r="AT1395" s="626"/>
      <c r="AU1395" s="627"/>
      <c r="AV1395" s="628"/>
      <c r="AW1395" s="629"/>
      <c r="AX1395" s="632"/>
      <c r="AY1395" s="633"/>
      <c r="AZ1395" s="626"/>
      <c r="BA1395" s="627"/>
      <c r="BB1395" s="544"/>
      <c r="BC1395" s="581"/>
      <c r="BD1395" s="586"/>
      <c r="BE1395" s="587"/>
      <c r="BF1395" s="626"/>
      <c r="BG1395" s="627"/>
      <c r="BH1395" s="628"/>
      <c r="BI1395" s="629"/>
      <c r="BJ1395" s="632"/>
      <c r="BK1395" s="633"/>
      <c r="BL1395" s="626"/>
      <c r="BM1395" s="627"/>
      <c r="BN1395" s="678"/>
      <c r="BO1395" s="679"/>
      <c r="BP1395" s="680"/>
      <c r="BQ1395" s="677"/>
      <c r="BR1395" s="663"/>
      <c r="BS1395" s="663"/>
      <c r="BT1395" s="15"/>
      <c r="BU1395" s="15"/>
      <c r="BV1395" s="95"/>
    </row>
    <row r="1396" spans="1:74" ht="21.75" customHeight="1" x14ac:dyDescent="0.25">
      <c r="A1396" s="95"/>
      <c r="B1396" s="570" t="str">
        <f>IF(ROSTER!B$36="","",ROSTER!B$36)</f>
        <v/>
      </c>
      <c r="C1396" s="572" t="str">
        <f>IF(ROSTER!C$36="","",ROSTER!C$36)</f>
        <v/>
      </c>
      <c r="D1396" s="573"/>
      <c r="E1396" s="574"/>
      <c r="F1396" s="576">
        <f>IF(E1396="y",1,IF(E1396="S",1,0))</f>
        <v>0</v>
      </c>
      <c r="G1396" s="582">
        <f>IF(E1396="S",1,0)</f>
        <v>0</v>
      </c>
      <c r="H1396" s="578"/>
      <c r="I1396" s="543"/>
      <c r="J1396" s="542"/>
      <c r="K1396" s="580"/>
      <c r="L1396" s="584"/>
      <c r="M1396" s="585"/>
      <c r="N1396" s="588">
        <f>L1396+J1396</f>
        <v>0</v>
      </c>
      <c r="O1396" s="589"/>
      <c r="P1396" s="542"/>
      <c r="Q1396" s="580"/>
      <c r="R1396" s="584"/>
      <c r="S1396" s="585"/>
      <c r="T1396" s="588">
        <f>R1396-P1396</f>
        <v>0</v>
      </c>
      <c r="U1396" s="588"/>
      <c r="V1396" s="542"/>
      <c r="W1396" s="543"/>
      <c r="X1396" s="593"/>
      <c r="Y1396" s="543"/>
      <c r="Z1396" s="542"/>
      <c r="AA1396" s="543"/>
      <c r="AB1396" s="542"/>
      <c r="AC1396" s="543"/>
      <c r="AD1396" s="542"/>
      <c r="AE1396" s="580"/>
      <c r="AF1396" s="584"/>
      <c r="AG1396" s="585"/>
      <c r="AH1396" s="595">
        <f>IF(AD1396=0,0,(AF1396/AD1396)*100)</f>
        <v>0</v>
      </c>
      <c r="AI1396" s="596"/>
      <c r="AJ1396" s="542"/>
      <c r="AK1396" s="580"/>
      <c r="AL1396" s="584"/>
      <c r="AM1396" s="585"/>
      <c r="AN1396" s="595">
        <f>IF(AJ1396=0,0,(AL1396/AJ1396)*100)</f>
        <v>0</v>
      </c>
      <c r="AO1396" s="596"/>
      <c r="AP1396" s="542"/>
      <c r="AQ1396" s="580"/>
      <c r="AR1396" s="584"/>
      <c r="AS1396" s="585"/>
      <c r="AT1396" s="595">
        <f>IF(AP1396=0,0,(AR1396/AP1396)*100)</f>
        <v>0</v>
      </c>
      <c r="AU1396" s="596"/>
      <c r="AV1396" s="599">
        <f>AD1396+AJ1396+AP1396</f>
        <v>0</v>
      </c>
      <c r="AW1396" s="600"/>
      <c r="AX1396" s="630">
        <f>AF1396+AL1396+AR1396</f>
        <v>0</v>
      </c>
      <c r="AY1396" s="631"/>
      <c r="AZ1396" s="595">
        <f>IF(AV1396=0,0,(AX1396/AV1396)*100)</f>
        <v>0</v>
      </c>
      <c r="BA1396" s="596"/>
      <c r="BB1396" s="542"/>
      <c r="BC1396" s="580"/>
      <c r="BD1396" s="584"/>
      <c r="BE1396" s="585"/>
      <c r="BF1396" s="595">
        <f>IF(BB1396=0,0,(BD1396/BB1396)*100)</f>
        <v>0</v>
      </c>
      <c r="BG1396" s="596"/>
      <c r="BH1396" s="599">
        <f>AV1396+BB1396</f>
        <v>0</v>
      </c>
      <c r="BI1396" s="600"/>
      <c r="BJ1396" s="630">
        <f>AX1396+BD1396</f>
        <v>0</v>
      </c>
      <c r="BK1396" s="631"/>
      <c r="BL1396" s="595">
        <f>IF(BH1396=0,0,(BJ1396/BH1396)*100)</f>
        <v>0</v>
      </c>
      <c r="BM1396" s="596"/>
      <c r="BN1396" s="656">
        <f>(AF1396*2)+(AL1396*2)+(AR1396*3)+BD1396</f>
        <v>0</v>
      </c>
      <c r="BO1396" s="657"/>
      <c r="BP1396" s="658"/>
      <c r="BQ1396" s="676">
        <f t="shared" ref="BQ1396" si="1350">IF(BS1396=0,0,50*BR1396/BS1396)</f>
        <v>0</v>
      </c>
      <c r="BR1396" s="662">
        <f t="shared" ref="BR1396" si="1351">(BN1396*BU$1368)+(N1396*BU$1369)+(Z1396*BU$1370)+(R1396*BU$1371)+(X1396*BU$1372)+(AB1396*BU$1373)+(V1396*BU$1378)</f>
        <v>0</v>
      </c>
      <c r="BS1396" s="662">
        <f t="shared" ref="BS1396" si="1352">((BB1396-BD1396)*BU$1375)+((AV1396-AX1396)*BU$1374)+(H1396*BU$1376)+(P1396*BU$1377)</f>
        <v>0</v>
      </c>
      <c r="BT1396" s="15"/>
      <c r="BU1396" s="15"/>
      <c r="BV1396" s="95"/>
    </row>
    <row r="1397" spans="1:74" ht="21.75" customHeight="1" x14ac:dyDescent="0.25">
      <c r="A1397" s="95"/>
      <c r="B1397" s="571"/>
      <c r="C1397" s="642" t="str">
        <f>IF(ROSTER!D$36="","",ROSTER!D$36)</f>
        <v/>
      </c>
      <c r="D1397" s="643"/>
      <c r="E1397" s="575"/>
      <c r="F1397" s="577"/>
      <c r="G1397" s="583"/>
      <c r="H1397" s="579"/>
      <c r="I1397" s="545"/>
      <c r="J1397" s="544"/>
      <c r="K1397" s="581"/>
      <c r="L1397" s="586"/>
      <c r="M1397" s="587"/>
      <c r="N1397" s="592" t="s">
        <v>16</v>
      </c>
      <c r="O1397" s="603"/>
      <c r="P1397" s="544"/>
      <c r="Q1397" s="581"/>
      <c r="R1397" s="586"/>
      <c r="S1397" s="587"/>
      <c r="T1397" s="592" t="s">
        <v>16</v>
      </c>
      <c r="U1397" s="592"/>
      <c r="V1397" s="544"/>
      <c r="W1397" s="545"/>
      <c r="X1397" s="594"/>
      <c r="Y1397" s="545"/>
      <c r="Z1397" s="544"/>
      <c r="AA1397" s="545"/>
      <c r="AB1397" s="544"/>
      <c r="AC1397" s="545"/>
      <c r="AD1397" s="544"/>
      <c r="AE1397" s="581"/>
      <c r="AF1397" s="586"/>
      <c r="AG1397" s="587"/>
      <c r="AH1397" s="626"/>
      <c r="AI1397" s="627"/>
      <c r="AJ1397" s="544"/>
      <c r="AK1397" s="581"/>
      <c r="AL1397" s="586"/>
      <c r="AM1397" s="587"/>
      <c r="AN1397" s="626"/>
      <c r="AO1397" s="627"/>
      <c r="AP1397" s="544"/>
      <c r="AQ1397" s="581"/>
      <c r="AR1397" s="586"/>
      <c r="AS1397" s="587"/>
      <c r="AT1397" s="626"/>
      <c r="AU1397" s="627"/>
      <c r="AV1397" s="628"/>
      <c r="AW1397" s="629"/>
      <c r="AX1397" s="632"/>
      <c r="AY1397" s="633"/>
      <c r="AZ1397" s="626"/>
      <c r="BA1397" s="627"/>
      <c r="BB1397" s="544"/>
      <c r="BC1397" s="581"/>
      <c r="BD1397" s="586"/>
      <c r="BE1397" s="587"/>
      <c r="BF1397" s="626"/>
      <c r="BG1397" s="627"/>
      <c r="BH1397" s="628"/>
      <c r="BI1397" s="629"/>
      <c r="BJ1397" s="632"/>
      <c r="BK1397" s="633"/>
      <c r="BL1397" s="626"/>
      <c r="BM1397" s="627"/>
      <c r="BN1397" s="678"/>
      <c r="BO1397" s="679"/>
      <c r="BP1397" s="680"/>
      <c r="BQ1397" s="677"/>
      <c r="BR1397" s="663"/>
      <c r="BS1397" s="663"/>
      <c r="BT1397" s="15"/>
      <c r="BU1397" s="15"/>
      <c r="BV1397" s="95"/>
    </row>
    <row r="1398" spans="1:74" ht="21.75" customHeight="1" x14ac:dyDescent="0.25">
      <c r="A1398" s="95"/>
      <c r="B1398" s="570" t="str">
        <f>IF(ROSTER!B$38="","",ROSTER!B$38)</f>
        <v/>
      </c>
      <c r="C1398" s="572" t="str">
        <f>IF(ROSTER!C$38="","",ROSTER!C$38)</f>
        <v/>
      </c>
      <c r="D1398" s="573"/>
      <c r="E1398" s="574"/>
      <c r="F1398" s="576">
        <f>IF(E1398="y",1,IF(E1398="S",1,0))</f>
        <v>0</v>
      </c>
      <c r="G1398" s="582">
        <f>IF(E1398="S",1,0)</f>
        <v>0</v>
      </c>
      <c r="H1398" s="578"/>
      <c r="I1398" s="543"/>
      <c r="J1398" s="542"/>
      <c r="K1398" s="580"/>
      <c r="L1398" s="584"/>
      <c r="M1398" s="585"/>
      <c r="N1398" s="588">
        <f>L1398+J1398</f>
        <v>0</v>
      </c>
      <c r="O1398" s="589"/>
      <c r="P1398" s="542"/>
      <c r="Q1398" s="580"/>
      <c r="R1398" s="584"/>
      <c r="S1398" s="585"/>
      <c r="T1398" s="588">
        <f>R1398-P1398</f>
        <v>0</v>
      </c>
      <c r="U1398" s="588"/>
      <c r="V1398" s="542"/>
      <c r="W1398" s="543"/>
      <c r="X1398" s="593"/>
      <c r="Y1398" s="543"/>
      <c r="Z1398" s="542"/>
      <c r="AA1398" s="543"/>
      <c r="AB1398" s="542"/>
      <c r="AC1398" s="543"/>
      <c r="AD1398" s="542"/>
      <c r="AE1398" s="580"/>
      <c r="AF1398" s="584"/>
      <c r="AG1398" s="585"/>
      <c r="AH1398" s="595">
        <f>IF(AD1398=0,0,(AF1398/AD1398)*100)</f>
        <v>0</v>
      </c>
      <c r="AI1398" s="596"/>
      <c r="AJ1398" s="542"/>
      <c r="AK1398" s="580"/>
      <c r="AL1398" s="584"/>
      <c r="AM1398" s="585"/>
      <c r="AN1398" s="595">
        <f>IF(AJ1398=0,0,(AL1398/AJ1398)*100)</f>
        <v>0</v>
      </c>
      <c r="AO1398" s="596"/>
      <c r="AP1398" s="542"/>
      <c r="AQ1398" s="580"/>
      <c r="AR1398" s="584"/>
      <c r="AS1398" s="585"/>
      <c r="AT1398" s="595">
        <f>IF(AP1398=0,0,(AR1398/AP1398)*100)</f>
        <v>0</v>
      </c>
      <c r="AU1398" s="596"/>
      <c r="AV1398" s="599">
        <f>AD1398+AJ1398+AP1398</f>
        <v>0</v>
      </c>
      <c r="AW1398" s="600"/>
      <c r="AX1398" s="630">
        <f>AF1398+AL1398+AR1398</f>
        <v>0</v>
      </c>
      <c r="AY1398" s="631"/>
      <c r="AZ1398" s="595">
        <f>IF(AV1398=0,0,(AX1398/AV1398)*100)</f>
        <v>0</v>
      </c>
      <c r="BA1398" s="596"/>
      <c r="BB1398" s="542"/>
      <c r="BC1398" s="580"/>
      <c r="BD1398" s="584"/>
      <c r="BE1398" s="585"/>
      <c r="BF1398" s="595">
        <f>IF(BB1398=0,0,(BD1398/BB1398)*100)</f>
        <v>0</v>
      </c>
      <c r="BG1398" s="596"/>
      <c r="BH1398" s="599">
        <f>AV1398+BB1398</f>
        <v>0</v>
      </c>
      <c r="BI1398" s="600"/>
      <c r="BJ1398" s="630">
        <f>AX1398+BD1398</f>
        <v>0</v>
      </c>
      <c r="BK1398" s="631"/>
      <c r="BL1398" s="595">
        <f>IF(BH1398=0,0,(BJ1398/BH1398)*100)</f>
        <v>0</v>
      </c>
      <c r="BM1398" s="596"/>
      <c r="BN1398" s="656">
        <f>(AF1398*2)+(AL1398*2)+(AR1398*3)+BD1398</f>
        <v>0</v>
      </c>
      <c r="BO1398" s="657"/>
      <c r="BP1398" s="658"/>
      <c r="BQ1398" s="676">
        <f t="shared" ref="BQ1398" si="1353">IF(BS1398=0,0,50*BR1398/BS1398)</f>
        <v>0</v>
      </c>
      <c r="BR1398" s="662">
        <f t="shared" ref="BR1398" si="1354">(BN1398*BU$1368)+(N1398*BU$1369)+(Z1398*BU$1370)+(R1398*BU$1371)+(X1398*BU$1372)+(AB1398*BU$1373)+(V1398*BU$1378)</f>
        <v>0</v>
      </c>
      <c r="BS1398" s="662">
        <f t="shared" ref="BS1398" si="1355">((BB1398-BD1398)*BU$1375)+((AV1398-AX1398)*BU$1374)+(H1398*BU$1376)+(P1398*BU$1377)</f>
        <v>0</v>
      </c>
      <c r="BT1398" s="15"/>
      <c r="BU1398" s="15"/>
      <c r="BV1398" s="95"/>
    </row>
    <row r="1399" spans="1:74" ht="21.75" customHeight="1" x14ac:dyDescent="0.25">
      <c r="A1399" s="95"/>
      <c r="B1399" s="571"/>
      <c r="C1399" s="642" t="str">
        <f>IF(ROSTER!D$38="","",ROSTER!D$38)</f>
        <v/>
      </c>
      <c r="D1399" s="643"/>
      <c r="E1399" s="575"/>
      <c r="F1399" s="577"/>
      <c r="G1399" s="583"/>
      <c r="H1399" s="579"/>
      <c r="I1399" s="545"/>
      <c r="J1399" s="544"/>
      <c r="K1399" s="581"/>
      <c r="L1399" s="586"/>
      <c r="M1399" s="587"/>
      <c r="N1399" s="592" t="s">
        <v>16</v>
      </c>
      <c r="O1399" s="603"/>
      <c r="P1399" s="544"/>
      <c r="Q1399" s="581"/>
      <c r="R1399" s="586"/>
      <c r="S1399" s="587"/>
      <c r="T1399" s="592" t="s">
        <v>16</v>
      </c>
      <c r="U1399" s="592"/>
      <c r="V1399" s="544"/>
      <c r="W1399" s="545"/>
      <c r="X1399" s="594"/>
      <c r="Y1399" s="545"/>
      <c r="Z1399" s="544"/>
      <c r="AA1399" s="545"/>
      <c r="AB1399" s="544"/>
      <c r="AC1399" s="545"/>
      <c r="AD1399" s="544"/>
      <c r="AE1399" s="581"/>
      <c r="AF1399" s="586"/>
      <c r="AG1399" s="587"/>
      <c r="AH1399" s="626"/>
      <c r="AI1399" s="627"/>
      <c r="AJ1399" s="544"/>
      <c r="AK1399" s="581"/>
      <c r="AL1399" s="586"/>
      <c r="AM1399" s="587"/>
      <c r="AN1399" s="626"/>
      <c r="AO1399" s="627"/>
      <c r="AP1399" s="544"/>
      <c r="AQ1399" s="581"/>
      <c r="AR1399" s="586"/>
      <c r="AS1399" s="587"/>
      <c r="AT1399" s="626"/>
      <c r="AU1399" s="627"/>
      <c r="AV1399" s="628"/>
      <c r="AW1399" s="629"/>
      <c r="AX1399" s="632"/>
      <c r="AY1399" s="633"/>
      <c r="AZ1399" s="626"/>
      <c r="BA1399" s="627"/>
      <c r="BB1399" s="544"/>
      <c r="BC1399" s="581"/>
      <c r="BD1399" s="586"/>
      <c r="BE1399" s="587"/>
      <c r="BF1399" s="626"/>
      <c r="BG1399" s="627"/>
      <c r="BH1399" s="628"/>
      <c r="BI1399" s="629"/>
      <c r="BJ1399" s="632"/>
      <c r="BK1399" s="633"/>
      <c r="BL1399" s="626"/>
      <c r="BM1399" s="627"/>
      <c r="BN1399" s="678"/>
      <c r="BO1399" s="679"/>
      <c r="BP1399" s="680"/>
      <c r="BQ1399" s="677"/>
      <c r="BR1399" s="663"/>
      <c r="BS1399" s="663"/>
      <c r="BT1399" s="15"/>
      <c r="BU1399" s="15"/>
      <c r="BV1399" s="95"/>
    </row>
    <row r="1400" spans="1:74" ht="21.75" customHeight="1" x14ac:dyDescent="0.25">
      <c r="A1400" s="95"/>
      <c r="B1400" s="570" t="str">
        <f>IF(ROSTER!B$40="","",ROSTER!B$40)</f>
        <v/>
      </c>
      <c r="C1400" s="572" t="str">
        <f>IF(ROSTER!C$40="","",ROSTER!C$40)</f>
        <v/>
      </c>
      <c r="D1400" s="573"/>
      <c r="E1400" s="574"/>
      <c r="F1400" s="576">
        <f>IF(E1400="y",1,IF(E1400="S",1,0))</f>
        <v>0</v>
      </c>
      <c r="G1400" s="582">
        <f>IF(E1400="S",1,0)</f>
        <v>0</v>
      </c>
      <c r="H1400" s="578"/>
      <c r="I1400" s="543"/>
      <c r="J1400" s="542"/>
      <c r="K1400" s="580"/>
      <c r="L1400" s="584"/>
      <c r="M1400" s="585"/>
      <c r="N1400" s="588">
        <f>L1400+J1400</f>
        <v>0</v>
      </c>
      <c r="O1400" s="589"/>
      <c r="P1400" s="542"/>
      <c r="Q1400" s="580"/>
      <c r="R1400" s="584"/>
      <c r="S1400" s="585"/>
      <c r="T1400" s="588">
        <f>R1400-P1400</f>
        <v>0</v>
      </c>
      <c r="U1400" s="588"/>
      <c r="V1400" s="542"/>
      <c r="W1400" s="543"/>
      <c r="X1400" s="593"/>
      <c r="Y1400" s="543"/>
      <c r="Z1400" s="542"/>
      <c r="AA1400" s="543"/>
      <c r="AB1400" s="542"/>
      <c r="AC1400" s="543"/>
      <c r="AD1400" s="542"/>
      <c r="AE1400" s="580"/>
      <c r="AF1400" s="584"/>
      <c r="AG1400" s="585"/>
      <c r="AH1400" s="595">
        <f>IF(AD1400=0,0,(AF1400/AD1400)*100)</f>
        <v>0</v>
      </c>
      <c r="AI1400" s="596"/>
      <c r="AJ1400" s="542"/>
      <c r="AK1400" s="580"/>
      <c r="AL1400" s="584"/>
      <c r="AM1400" s="585"/>
      <c r="AN1400" s="595">
        <f>IF(AJ1400=0,0,(AL1400/AJ1400)*100)</f>
        <v>0</v>
      </c>
      <c r="AO1400" s="596"/>
      <c r="AP1400" s="542"/>
      <c r="AQ1400" s="580"/>
      <c r="AR1400" s="584"/>
      <c r="AS1400" s="585"/>
      <c r="AT1400" s="595">
        <f>IF(AP1400=0,0,(AR1400/AP1400)*100)</f>
        <v>0</v>
      </c>
      <c r="AU1400" s="596"/>
      <c r="AV1400" s="599">
        <f>AD1400+AJ1400+AP1400</f>
        <v>0</v>
      </c>
      <c r="AW1400" s="600"/>
      <c r="AX1400" s="630">
        <f>AF1400+AL1400+AR1400</f>
        <v>0</v>
      </c>
      <c r="AY1400" s="631"/>
      <c r="AZ1400" s="595">
        <f>IF(AV1400=0,0,(AX1400/AV1400)*100)</f>
        <v>0</v>
      </c>
      <c r="BA1400" s="596"/>
      <c r="BB1400" s="542"/>
      <c r="BC1400" s="580"/>
      <c r="BD1400" s="584"/>
      <c r="BE1400" s="585"/>
      <c r="BF1400" s="595">
        <f>IF(BB1400=0,0,(BD1400/BB1400)*100)</f>
        <v>0</v>
      </c>
      <c r="BG1400" s="596"/>
      <c r="BH1400" s="599">
        <f>AV1400+BB1400</f>
        <v>0</v>
      </c>
      <c r="BI1400" s="600"/>
      <c r="BJ1400" s="630">
        <f>AX1400+BD1400</f>
        <v>0</v>
      </c>
      <c r="BK1400" s="631"/>
      <c r="BL1400" s="595">
        <f>IF(BH1400=0,0,(BJ1400/BH1400)*100)</f>
        <v>0</v>
      </c>
      <c r="BM1400" s="596"/>
      <c r="BN1400" s="656">
        <f>(AF1400*2)+(AL1400*2)+(AR1400*3)+BD1400</f>
        <v>0</v>
      </c>
      <c r="BO1400" s="657"/>
      <c r="BP1400" s="658"/>
      <c r="BQ1400" s="676">
        <f t="shared" ref="BQ1400" si="1356">IF(BS1400=0,0,50*BR1400/BS1400)</f>
        <v>0</v>
      </c>
      <c r="BR1400" s="662">
        <f t="shared" ref="BR1400" si="1357">(BN1400*BU$1368)+(N1400*BU$1369)+(Z1400*BU$1370)+(R1400*BU$1371)+(X1400*BU$1372)+(AB1400*BU$1373)+(V1400*BU$1378)</f>
        <v>0</v>
      </c>
      <c r="BS1400" s="662">
        <f t="shared" ref="BS1400" si="1358">((BB1400-BD1400)*BU$1375)+((AV1400-AX1400)*BU$1374)+(H1400*BU$1376)+(P1400*BU$1377)</f>
        <v>0</v>
      </c>
      <c r="BT1400" s="15"/>
      <c r="BU1400" s="15"/>
      <c r="BV1400" s="95"/>
    </row>
    <row r="1401" spans="1:74" ht="21.75" customHeight="1" x14ac:dyDescent="0.25">
      <c r="A1401" s="95"/>
      <c r="B1401" s="571"/>
      <c r="C1401" s="642" t="str">
        <f>IF(ROSTER!D$40="","",ROSTER!D$40)</f>
        <v/>
      </c>
      <c r="D1401" s="643"/>
      <c r="E1401" s="575"/>
      <c r="F1401" s="577"/>
      <c r="G1401" s="583"/>
      <c r="H1401" s="579"/>
      <c r="I1401" s="545"/>
      <c r="J1401" s="544"/>
      <c r="K1401" s="581"/>
      <c r="L1401" s="586"/>
      <c r="M1401" s="587"/>
      <c r="N1401" s="592" t="s">
        <v>16</v>
      </c>
      <c r="O1401" s="603"/>
      <c r="P1401" s="544"/>
      <c r="Q1401" s="581"/>
      <c r="R1401" s="586"/>
      <c r="S1401" s="587"/>
      <c r="T1401" s="592" t="s">
        <v>16</v>
      </c>
      <c r="U1401" s="592"/>
      <c r="V1401" s="544"/>
      <c r="W1401" s="545"/>
      <c r="X1401" s="594"/>
      <c r="Y1401" s="545"/>
      <c r="Z1401" s="544"/>
      <c r="AA1401" s="545"/>
      <c r="AB1401" s="544"/>
      <c r="AC1401" s="545"/>
      <c r="AD1401" s="544"/>
      <c r="AE1401" s="581"/>
      <c r="AF1401" s="586"/>
      <c r="AG1401" s="587"/>
      <c r="AH1401" s="626"/>
      <c r="AI1401" s="627"/>
      <c r="AJ1401" s="544"/>
      <c r="AK1401" s="581"/>
      <c r="AL1401" s="586"/>
      <c r="AM1401" s="587"/>
      <c r="AN1401" s="626"/>
      <c r="AO1401" s="627"/>
      <c r="AP1401" s="544"/>
      <c r="AQ1401" s="581"/>
      <c r="AR1401" s="586"/>
      <c r="AS1401" s="587"/>
      <c r="AT1401" s="626"/>
      <c r="AU1401" s="627"/>
      <c r="AV1401" s="628"/>
      <c r="AW1401" s="629"/>
      <c r="AX1401" s="632"/>
      <c r="AY1401" s="633"/>
      <c r="AZ1401" s="626"/>
      <c r="BA1401" s="627"/>
      <c r="BB1401" s="544"/>
      <c r="BC1401" s="581"/>
      <c r="BD1401" s="586"/>
      <c r="BE1401" s="587"/>
      <c r="BF1401" s="626"/>
      <c r="BG1401" s="627"/>
      <c r="BH1401" s="628"/>
      <c r="BI1401" s="629"/>
      <c r="BJ1401" s="632"/>
      <c r="BK1401" s="633"/>
      <c r="BL1401" s="626"/>
      <c r="BM1401" s="627"/>
      <c r="BN1401" s="678"/>
      <c r="BO1401" s="679"/>
      <c r="BP1401" s="680"/>
      <c r="BQ1401" s="677"/>
      <c r="BR1401" s="663"/>
      <c r="BS1401" s="663"/>
      <c r="BT1401" s="15"/>
      <c r="BU1401" s="15"/>
      <c r="BV1401" s="95"/>
    </row>
    <row r="1402" spans="1:74" ht="21.75" customHeight="1" x14ac:dyDescent="0.25">
      <c r="A1402" s="95"/>
      <c r="B1402" s="570" t="str">
        <f>IF(ROSTER!B$42="","",ROSTER!B$42)</f>
        <v/>
      </c>
      <c r="C1402" s="572" t="str">
        <f>IF(ROSTER!C$42="","",ROSTER!C$42)</f>
        <v/>
      </c>
      <c r="D1402" s="573"/>
      <c r="E1402" s="574"/>
      <c r="F1402" s="576">
        <f>IF(E1402="y",1,IF(E1402="S",1,0))</f>
        <v>0</v>
      </c>
      <c r="G1402" s="582">
        <f>IF(E1402="S",1,0)</f>
        <v>0</v>
      </c>
      <c r="H1402" s="578"/>
      <c r="I1402" s="543"/>
      <c r="J1402" s="542"/>
      <c r="K1402" s="580"/>
      <c r="L1402" s="584"/>
      <c r="M1402" s="585"/>
      <c r="N1402" s="588">
        <f>L1402+J1402</f>
        <v>0</v>
      </c>
      <c r="O1402" s="589"/>
      <c r="P1402" s="542"/>
      <c r="Q1402" s="580"/>
      <c r="R1402" s="584"/>
      <c r="S1402" s="585"/>
      <c r="T1402" s="588">
        <f>R1402-P1402</f>
        <v>0</v>
      </c>
      <c r="U1402" s="588"/>
      <c r="V1402" s="542"/>
      <c r="W1402" s="543"/>
      <c r="X1402" s="593"/>
      <c r="Y1402" s="543"/>
      <c r="Z1402" s="542"/>
      <c r="AA1402" s="543"/>
      <c r="AB1402" s="542"/>
      <c r="AC1402" s="543"/>
      <c r="AD1402" s="542"/>
      <c r="AE1402" s="580"/>
      <c r="AF1402" s="584"/>
      <c r="AG1402" s="585"/>
      <c r="AH1402" s="595">
        <f>IF(AD1402=0,0,(AF1402/AD1402)*100)</f>
        <v>0</v>
      </c>
      <c r="AI1402" s="596"/>
      <c r="AJ1402" s="542"/>
      <c r="AK1402" s="580"/>
      <c r="AL1402" s="584"/>
      <c r="AM1402" s="585"/>
      <c r="AN1402" s="595">
        <f>IF(AJ1402=0,0,(AL1402/AJ1402)*100)</f>
        <v>0</v>
      </c>
      <c r="AO1402" s="596"/>
      <c r="AP1402" s="542"/>
      <c r="AQ1402" s="580"/>
      <c r="AR1402" s="584"/>
      <c r="AS1402" s="585"/>
      <c r="AT1402" s="595">
        <f>IF(AP1402=0,0,(AR1402/AP1402)*100)</f>
        <v>0</v>
      </c>
      <c r="AU1402" s="596"/>
      <c r="AV1402" s="599">
        <f>AD1402+AJ1402+AP1402</f>
        <v>0</v>
      </c>
      <c r="AW1402" s="600"/>
      <c r="AX1402" s="630">
        <f>AF1402+AL1402+AR1402</f>
        <v>0</v>
      </c>
      <c r="AY1402" s="631"/>
      <c r="AZ1402" s="595">
        <f>IF(AV1402=0,0,(AX1402/AV1402)*100)</f>
        <v>0</v>
      </c>
      <c r="BA1402" s="596"/>
      <c r="BB1402" s="542"/>
      <c r="BC1402" s="580"/>
      <c r="BD1402" s="584"/>
      <c r="BE1402" s="585"/>
      <c r="BF1402" s="595">
        <f>IF(BB1402=0,0,(BD1402/BB1402)*100)</f>
        <v>0</v>
      </c>
      <c r="BG1402" s="596"/>
      <c r="BH1402" s="599">
        <f>AV1402+BB1402</f>
        <v>0</v>
      </c>
      <c r="BI1402" s="600"/>
      <c r="BJ1402" s="630">
        <f>AX1402+BD1402</f>
        <v>0</v>
      </c>
      <c r="BK1402" s="631"/>
      <c r="BL1402" s="595">
        <f>IF(BH1402=0,0,(BJ1402/BH1402)*100)</f>
        <v>0</v>
      </c>
      <c r="BM1402" s="596"/>
      <c r="BN1402" s="656">
        <f>(AF1402*2)+(AL1402*2)+(AR1402*3)+BD1402</f>
        <v>0</v>
      </c>
      <c r="BO1402" s="657"/>
      <c r="BP1402" s="658"/>
      <c r="BQ1402" s="676">
        <f t="shared" ref="BQ1402" si="1359">IF(BS1402=0,0,50*BR1402/BS1402)</f>
        <v>0</v>
      </c>
      <c r="BR1402" s="662">
        <f t="shared" ref="BR1402" si="1360">(BN1402*BU$1368)+(N1402*BU$1369)+(Z1402*BU$1370)+(R1402*BU$1371)+(X1402*BU$1372)+(AB1402*BU$1373)+(V1402*BU$1378)</f>
        <v>0</v>
      </c>
      <c r="BS1402" s="662">
        <f t="shared" ref="BS1402" si="1361">((BB1402-BD1402)*BU$1375)+((AV1402-AX1402)*BU$1374)+(H1402*BU$1376)+(P1402*BU$1377)</f>
        <v>0</v>
      </c>
      <c r="BT1402" s="15"/>
      <c r="BU1402" s="15"/>
      <c r="BV1402" s="95"/>
    </row>
    <row r="1403" spans="1:74" ht="21.75" customHeight="1" x14ac:dyDescent="0.25">
      <c r="A1403" s="95"/>
      <c r="B1403" s="571"/>
      <c r="C1403" s="642" t="str">
        <f>IF(ROSTER!D$42="","",ROSTER!D$42)</f>
        <v/>
      </c>
      <c r="D1403" s="643"/>
      <c r="E1403" s="575"/>
      <c r="F1403" s="577"/>
      <c r="G1403" s="583"/>
      <c r="H1403" s="579"/>
      <c r="I1403" s="545"/>
      <c r="J1403" s="544"/>
      <c r="K1403" s="581"/>
      <c r="L1403" s="586"/>
      <c r="M1403" s="587"/>
      <c r="N1403" s="592" t="s">
        <v>16</v>
      </c>
      <c r="O1403" s="603"/>
      <c r="P1403" s="544"/>
      <c r="Q1403" s="581"/>
      <c r="R1403" s="586"/>
      <c r="S1403" s="587"/>
      <c r="T1403" s="592" t="s">
        <v>16</v>
      </c>
      <c r="U1403" s="592"/>
      <c r="V1403" s="544"/>
      <c r="W1403" s="545"/>
      <c r="X1403" s="594"/>
      <c r="Y1403" s="545"/>
      <c r="Z1403" s="544"/>
      <c r="AA1403" s="545"/>
      <c r="AB1403" s="544"/>
      <c r="AC1403" s="545"/>
      <c r="AD1403" s="544"/>
      <c r="AE1403" s="581"/>
      <c r="AF1403" s="586"/>
      <c r="AG1403" s="587"/>
      <c r="AH1403" s="626"/>
      <c r="AI1403" s="627"/>
      <c r="AJ1403" s="544"/>
      <c r="AK1403" s="581"/>
      <c r="AL1403" s="586"/>
      <c r="AM1403" s="587"/>
      <c r="AN1403" s="626"/>
      <c r="AO1403" s="627"/>
      <c r="AP1403" s="544"/>
      <c r="AQ1403" s="581"/>
      <c r="AR1403" s="586"/>
      <c r="AS1403" s="587"/>
      <c r="AT1403" s="626"/>
      <c r="AU1403" s="627"/>
      <c r="AV1403" s="628"/>
      <c r="AW1403" s="629"/>
      <c r="AX1403" s="632"/>
      <c r="AY1403" s="633"/>
      <c r="AZ1403" s="626"/>
      <c r="BA1403" s="627"/>
      <c r="BB1403" s="544"/>
      <c r="BC1403" s="581"/>
      <c r="BD1403" s="586"/>
      <c r="BE1403" s="587"/>
      <c r="BF1403" s="626"/>
      <c r="BG1403" s="627"/>
      <c r="BH1403" s="628"/>
      <c r="BI1403" s="629"/>
      <c r="BJ1403" s="632"/>
      <c r="BK1403" s="633"/>
      <c r="BL1403" s="626"/>
      <c r="BM1403" s="627"/>
      <c r="BN1403" s="678"/>
      <c r="BO1403" s="679"/>
      <c r="BP1403" s="680"/>
      <c r="BQ1403" s="677"/>
      <c r="BR1403" s="663"/>
      <c r="BS1403" s="663"/>
      <c r="BT1403" s="15"/>
      <c r="BU1403" s="15"/>
      <c r="BV1403" s="95"/>
    </row>
    <row r="1404" spans="1:74" ht="21.75" customHeight="1" x14ac:dyDescent="0.25">
      <c r="A1404" s="95"/>
      <c r="B1404" s="570" t="str">
        <f>IF(ROSTER!B$44="","",ROSTER!B$44)</f>
        <v/>
      </c>
      <c r="C1404" s="572" t="str">
        <f>IF(ROSTER!C$44="","",ROSTER!C$44)</f>
        <v/>
      </c>
      <c r="D1404" s="573"/>
      <c r="E1404" s="574"/>
      <c r="F1404" s="576">
        <f>IF(E1404="y",1,IF(E1404="S",1,0))</f>
        <v>0</v>
      </c>
      <c r="G1404" s="582">
        <f>IF(E1404="S",1,0)</f>
        <v>0</v>
      </c>
      <c r="H1404" s="578"/>
      <c r="I1404" s="543"/>
      <c r="J1404" s="542"/>
      <c r="K1404" s="580"/>
      <c r="L1404" s="584"/>
      <c r="M1404" s="585"/>
      <c r="N1404" s="588">
        <f>L1404+J1404</f>
        <v>0</v>
      </c>
      <c r="O1404" s="589"/>
      <c r="P1404" s="542"/>
      <c r="Q1404" s="580"/>
      <c r="R1404" s="584"/>
      <c r="S1404" s="585"/>
      <c r="T1404" s="588">
        <f>R1404-P1404</f>
        <v>0</v>
      </c>
      <c r="U1404" s="588"/>
      <c r="V1404" s="542"/>
      <c r="W1404" s="543"/>
      <c r="X1404" s="593"/>
      <c r="Y1404" s="543"/>
      <c r="Z1404" s="542"/>
      <c r="AA1404" s="543"/>
      <c r="AB1404" s="542"/>
      <c r="AC1404" s="543"/>
      <c r="AD1404" s="542"/>
      <c r="AE1404" s="580"/>
      <c r="AF1404" s="584"/>
      <c r="AG1404" s="585"/>
      <c r="AH1404" s="595">
        <f>IF(AD1404=0,0,(AF1404/AD1404)*100)</f>
        <v>0</v>
      </c>
      <c r="AI1404" s="596"/>
      <c r="AJ1404" s="542"/>
      <c r="AK1404" s="580"/>
      <c r="AL1404" s="584"/>
      <c r="AM1404" s="585"/>
      <c r="AN1404" s="595">
        <f>IF(AJ1404=0,0,(AL1404/AJ1404)*100)</f>
        <v>0</v>
      </c>
      <c r="AO1404" s="596"/>
      <c r="AP1404" s="542"/>
      <c r="AQ1404" s="580"/>
      <c r="AR1404" s="584"/>
      <c r="AS1404" s="585"/>
      <c r="AT1404" s="595">
        <f>IF(AP1404=0,0,(AR1404/AP1404)*100)</f>
        <v>0</v>
      </c>
      <c r="AU1404" s="596"/>
      <c r="AV1404" s="599">
        <f>AD1404+AJ1404+AP1404</f>
        <v>0</v>
      </c>
      <c r="AW1404" s="600"/>
      <c r="AX1404" s="630">
        <f>AF1404+AL1404+AR1404</f>
        <v>0</v>
      </c>
      <c r="AY1404" s="631"/>
      <c r="AZ1404" s="595">
        <f>IF(AV1404=0,0,(AX1404/AV1404)*100)</f>
        <v>0</v>
      </c>
      <c r="BA1404" s="596"/>
      <c r="BB1404" s="542"/>
      <c r="BC1404" s="580"/>
      <c r="BD1404" s="584"/>
      <c r="BE1404" s="585"/>
      <c r="BF1404" s="595">
        <f>IF(BB1404=0,0,(BD1404/BB1404)*100)</f>
        <v>0</v>
      </c>
      <c r="BG1404" s="596"/>
      <c r="BH1404" s="599">
        <f>AV1404+BB1404</f>
        <v>0</v>
      </c>
      <c r="BI1404" s="600"/>
      <c r="BJ1404" s="630">
        <f>AX1404+BD1404</f>
        <v>0</v>
      </c>
      <c r="BK1404" s="631"/>
      <c r="BL1404" s="595">
        <f>IF(BH1404=0,0,(BJ1404/BH1404)*100)</f>
        <v>0</v>
      </c>
      <c r="BM1404" s="596"/>
      <c r="BN1404" s="656">
        <f>(AF1404*2)+(AL1404*2)+(AR1404*3)+BD1404</f>
        <v>0</v>
      </c>
      <c r="BO1404" s="657"/>
      <c r="BP1404" s="658"/>
      <c r="BQ1404" s="676">
        <f t="shared" ref="BQ1404" si="1362">IF(BS1404=0,0,50*BR1404/BS1404)</f>
        <v>0</v>
      </c>
      <c r="BR1404" s="662">
        <f t="shared" ref="BR1404" si="1363">(BN1404*BU$1368)+(N1404*BU$1369)+(Z1404*BU$1370)+(R1404*BU$1371)+(X1404*BU$1372)+(AB1404*BU$1373)+(V1404*BU$1378)</f>
        <v>0</v>
      </c>
      <c r="BS1404" s="662">
        <f t="shared" ref="BS1404" si="1364">((BB1404-BD1404)*BU$1375)+((AV1404-AX1404)*BU$1374)+(H1404*BU$1376)+(P1404*BU$1377)</f>
        <v>0</v>
      </c>
      <c r="BT1404" s="15"/>
      <c r="BU1404" s="15"/>
      <c r="BV1404" s="95"/>
    </row>
    <row r="1405" spans="1:74" ht="21.75" customHeight="1" x14ac:dyDescent="0.25">
      <c r="A1405" s="95"/>
      <c r="B1405" s="571"/>
      <c r="C1405" s="642" t="str">
        <f>IF(ROSTER!D$44="","",ROSTER!D$44)</f>
        <v/>
      </c>
      <c r="D1405" s="643"/>
      <c r="E1405" s="575"/>
      <c r="F1405" s="577"/>
      <c r="G1405" s="583"/>
      <c r="H1405" s="579"/>
      <c r="I1405" s="545"/>
      <c r="J1405" s="544"/>
      <c r="K1405" s="581"/>
      <c r="L1405" s="586"/>
      <c r="M1405" s="587"/>
      <c r="N1405" s="592" t="s">
        <v>16</v>
      </c>
      <c r="O1405" s="603"/>
      <c r="P1405" s="544"/>
      <c r="Q1405" s="581"/>
      <c r="R1405" s="586"/>
      <c r="S1405" s="587"/>
      <c r="T1405" s="592" t="s">
        <v>16</v>
      </c>
      <c r="U1405" s="592"/>
      <c r="V1405" s="544"/>
      <c r="W1405" s="545"/>
      <c r="X1405" s="594"/>
      <c r="Y1405" s="545"/>
      <c r="Z1405" s="544"/>
      <c r="AA1405" s="545"/>
      <c r="AB1405" s="544"/>
      <c r="AC1405" s="545"/>
      <c r="AD1405" s="544"/>
      <c r="AE1405" s="581"/>
      <c r="AF1405" s="586"/>
      <c r="AG1405" s="587"/>
      <c r="AH1405" s="626"/>
      <c r="AI1405" s="627"/>
      <c r="AJ1405" s="544"/>
      <c r="AK1405" s="581"/>
      <c r="AL1405" s="586"/>
      <c r="AM1405" s="587"/>
      <c r="AN1405" s="626"/>
      <c r="AO1405" s="627"/>
      <c r="AP1405" s="544"/>
      <c r="AQ1405" s="581"/>
      <c r="AR1405" s="586"/>
      <c r="AS1405" s="587"/>
      <c r="AT1405" s="626"/>
      <c r="AU1405" s="627"/>
      <c r="AV1405" s="628"/>
      <c r="AW1405" s="629"/>
      <c r="AX1405" s="632"/>
      <c r="AY1405" s="633"/>
      <c r="AZ1405" s="626"/>
      <c r="BA1405" s="627"/>
      <c r="BB1405" s="544"/>
      <c r="BC1405" s="581"/>
      <c r="BD1405" s="586"/>
      <c r="BE1405" s="587"/>
      <c r="BF1405" s="626"/>
      <c r="BG1405" s="627"/>
      <c r="BH1405" s="628"/>
      <c r="BI1405" s="629"/>
      <c r="BJ1405" s="632"/>
      <c r="BK1405" s="633"/>
      <c r="BL1405" s="626"/>
      <c r="BM1405" s="627"/>
      <c r="BN1405" s="678"/>
      <c r="BO1405" s="679"/>
      <c r="BP1405" s="680"/>
      <c r="BQ1405" s="677"/>
      <c r="BR1405" s="663"/>
      <c r="BS1405" s="663"/>
      <c r="BT1405" s="15"/>
      <c r="BU1405" s="15"/>
      <c r="BV1405" s="95"/>
    </row>
    <row r="1406" spans="1:74" ht="21.75" customHeight="1" x14ac:dyDescent="0.25">
      <c r="A1406" s="95"/>
      <c r="B1406" s="570" t="str">
        <f>IF(ROSTER!B$46="","",ROSTER!B$46)</f>
        <v/>
      </c>
      <c r="C1406" s="572" t="str">
        <f>IF(ROSTER!C$46="","",ROSTER!C$46)</f>
        <v/>
      </c>
      <c r="D1406" s="573"/>
      <c r="E1406" s="574"/>
      <c r="F1406" s="576">
        <f>IF(E1406="y",1,IF(E1406="S",1,0))</f>
        <v>0</v>
      </c>
      <c r="G1406" s="582">
        <f>IF(E1406="S",1,0)</f>
        <v>0</v>
      </c>
      <c r="H1406" s="578"/>
      <c r="I1406" s="543"/>
      <c r="J1406" s="542"/>
      <c r="K1406" s="580"/>
      <c r="L1406" s="584"/>
      <c r="M1406" s="585"/>
      <c r="N1406" s="588">
        <f>L1406+J1406</f>
        <v>0</v>
      </c>
      <c r="O1406" s="589"/>
      <c r="P1406" s="542"/>
      <c r="Q1406" s="580"/>
      <c r="R1406" s="584"/>
      <c r="S1406" s="585"/>
      <c r="T1406" s="588">
        <f>R1406-P1406</f>
        <v>0</v>
      </c>
      <c r="U1406" s="588"/>
      <c r="V1406" s="542"/>
      <c r="W1406" s="543"/>
      <c r="X1406" s="593"/>
      <c r="Y1406" s="543"/>
      <c r="Z1406" s="542"/>
      <c r="AA1406" s="543"/>
      <c r="AB1406" s="542"/>
      <c r="AC1406" s="543"/>
      <c r="AD1406" s="542"/>
      <c r="AE1406" s="580"/>
      <c r="AF1406" s="584"/>
      <c r="AG1406" s="585"/>
      <c r="AH1406" s="595">
        <f>IF(AD1406=0,0,(AF1406/AD1406)*100)</f>
        <v>0</v>
      </c>
      <c r="AI1406" s="596"/>
      <c r="AJ1406" s="542"/>
      <c r="AK1406" s="580"/>
      <c r="AL1406" s="584"/>
      <c r="AM1406" s="585"/>
      <c r="AN1406" s="595">
        <f>IF(AJ1406=0,0,(AL1406/AJ1406)*100)</f>
        <v>0</v>
      </c>
      <c r="AO1406" s="596"/>
      <c r="AP1406" s="542"/>
      <c r="AQ1406" s="580"/>
      <c r="AR1406" s="584"/>
      <c r="AS1406" s="585"/>
      <c r="AT1406" s="595">
        <f>IF(AP1406=0,0,(AR1406/AP1406)*100)</f>
        <v>0</v>
      </c>
      <c r="AU1406" s="596"/>
      <c r="AV1406" s="599">
        <f>AD1406+AJ1406+AP1406</f>
        <v>0</v>
      </c>
      <c r="AW1406" s="600"/>
      <c r="AX1406" s="630">
        <f>AF1406+AL1406+AR1406</f>
        <v>0</v>
      </c>
      <c r="AY1406" s="631"/>
      <c r="AZ1406" s="595">
        <f>IF(AV1406=0,0,(AX1406/AV1406)*100)</f>
        <v>0</v>
      </c>
      <c r="BA1406" s="596"/>
      <c r="BB1406" s="542"/>
      <c r="BC1406" s="580"/>
      <c r="BD1406" s="584"/>
      <c r="BE1406" s="585"/>
      <c r="BF1406" s="595">
        <f>IF(BB1406=0,0,(BD1406/BB1406)*100)</f>
        <v>0</v>
      </c>
      <c r="BG1406" s="596"/>
      <c r="BH1406" s="599">
        <f>AV1406+BB1406</f>
        <v>0</v>
      </c>
      <c r="BI1406" s="600"/>
      <c r="BJ1406" s="630">
        <f>AX1406+BD1406</f>
        <v>0</v>
      </c>
      <c r="BK1406" s="631"/>
      <c r="BL1406" s="595">
        <f>IF(BH1406=0,0,(BJ1406/BH1406)*100)</f>
        <v>0</v>
      </c>
      <c r="BM1406" s="596"/>
      <c r="BN1406" s="656">
        <f>(AF1406*2)+(AL1406*2)+(AR1406*3)+BD1406</f>
        <v>0</v>
      </c>
      <c r="BO1406" s="657"/>
      <c r="BP1406" s="658"/>
      <c r="BQ1406" s="676">
        <f t="shared" ref="BQ1406" si="1365">IF(BS1406=0,0,50*BR1406/BS1406)</f>
        <v>0</v>
      </c>
      <c r="BR1406" s="662">
        <f t="shared" ref="BR1406" si="1366">(BN1406*BU$1368)+(N1406*BU$1369)+(Z1406*BU$1370)+(R1406*BU$1371)+(X1406*BU$1372)+(AB1406*BU$1373)+(V1406*BU$1378)</f>
        <v>0</v>
      </c>
      <c r="BS1406" s="662">
        <f t="shared" ref="BS1406" si="1367">((BB1406-BD1406)*BU$1375)+((AV1406-AX1406)*BU$1374)+(H1406*BU$1376)+(P1406*BU$1377)</f>
        <v>0</v>
      </c>
      <c r="BT1406" s="15"/>
      <c r="BU1406" s="15"/>
      <c r="BV1406" s="95"/>
    </row>
    <row r="1407" spans="1:74" ht="22.5" customHeight="1" thickBot="1" x14ac:dyDescent="0.3">
      <c r="A1407" s="95"/>
      <c r="B1407" s="571"/>
      <c r="C1407" s="642" t="str">
        <f>IF(ROSTER!D$46="","",ROSTER!D$46)</f>
        <v/>
      </c>
      <c r="D1407" s="643"/>
      <c r="E1407" s="575"/>
      <c r="F1407" s="577"/>
      <c r="G1407" s="583"/>
      <c r="H1407" s="579"/>
      <c r="I1407" s="545"/>
      <c r="J1407" s="544"/>
      <c r="K1407" s="581"/>
      <c r="L1407" s="586"/>
      <c r="M1407" s="587"/>
      <c r="N1407" s="590" t="s">
        <v>16</v>
      </c>
      <c r="O1407" s="591"/>
      <c r="P1407" s="544"/>
      <c r="Q1407" s="581"/>
      <c r="R1407" s="586"/>
      <c r="S1407" s="587"/>
      <c r="T1407" s="592" t="s">
        <v>16</v>
      </c>
      <c r="U1407" s="592"/>
      <c r="V1407" s="544"/>
      <c r="W1407" s="545"/>
      <c r="X1407" s="594"/>
      <c r="Y1407" s="545"/>
      <c r="Z1407" s="544"/>
      <c r="AA1407" s="545"/>
      <c r="AB1407" s="544"/>
      <c r="AC1407" s="545"/>
      <c r="AD1407" s="544"/>
      <c r="AE1407" s="581"/>
      <c r="AF1407" s="586"/>
      <c r="AG1407" s="587"/>
      <c r="AH1407" s="597"/>
      <c r="AI1407" s="598"/>
      <c r="AJ1407" s="544"/>
      <c r="AK1407" s="581"/>
      <c r="AL1407" s="586"/>
      <c r="AM1407" s="587"/>
      <c r="AN1407" s="597"/>
      <c r="AO1407" s="598"/>
      <c r="AP1407" s="544"/>
      <c r="AQ1407" s="581"/>
      <c r="AR1407" s="586"/>
      <c r="AS1407" s="587"/>
      <c r="AT1407" s="597"/>
      <c r="AU1407" s="598"/>
      <c r="AV1407" s="601"/>
      <c r="AW1407" s="602"/>
      <c r="AX1407" s="701"/>
      <c r="AY1407" s="702"/>
      <c r="AZ1407" s="597"/>
      <c r="BA1407" s="598"/>
      <c r="BB1407" s="544"/>
      <c r="BC1407" s="581"/>
      <c r="BD1407" s="586"/>
      <c r="BE1407" s="587"/>
      <c r="BF1407" s="597"/>
      <c r="BG1407" s="598"/>
      <c r="BH1407" s="601"/>
      <c r="BI1407" s="602"/>
      <c r="BJ1407" s="701"/>
      <c r="BK1407" s="702"/>
      <c r="BL1407" s="597"/>
      <c r="BM1407" s="598"/>
      <c r="BN1407" s="659"/>
      <c r="BO1407" s="660"/>
      <c r="BP1407" s="661"/>
      <c r="BQ1407" s="677"/>
      <c r="BR1407" s="663"/>
      <c r="BS1407" s="663"/>
      <c r="BT1407" s="15"/>
      <c r="BU1407" s="15"/>
      <c r="BV1407" s="95"/>
    </row>
    <row r="1408" spans="1:74" s="21" customFormat="1" ht="33.4" customHeight="1" x14ac:dyDescent="0.45">
      <c r="A1408" s="98"/>
      <c r="B1408" s="612"/>
      <c r="C1408" s="613"/>
      <c r="D1408" s="613" t="s">
        <v>10</v>
      </c>
      <c r="E1408" s="616"/>
      <c r="F1408" s="279"/>
      <c r="G1408" s="279"/>
      <c r="H1408" s="517">
        <f>SUM(H1368:I1407)</f>
        <v>0</v>
      </c>
      <c r="I1408" s="618"/>
      <c r="J1408" s="517">
        <f>SUM(J1368:K1407)</f>
        <v>0</v>
      </c>
      <c r="K1408" s="618"/>
      <c r="L1408" s="620">
        <f>SUM(L1368:M1407)</f>
        <v>0</v>
      </c>
      <c r="M1408" s="621"/>
      <c r="N1408" s="548">
        <f>L1408+J1408</f>
        <v>0</v>
      </c>
      <c r="O1408" s="518"/>
      <c r="P1408" s="620">
        <f>SUM(P1368:Q1407)</f>
        <v>0</v>
      </c>
      <c r="Q1408" s="618"/>
      <c r="R1408" s="620">
        <f>SUM(R1368:S1407)</f>
        <v>0</v>
      </c>
      <c r="S1408" s="621"/>
      <c r="T1408" s="548">
        <f>R1408-P1408</f>
        <v>0</v>
      </c>
      <c r="U1408" s="518"/>
      <c r="V1408" s="517">
        <f>SUM(V1368:W1407)</f>
        <v>0</v>
      </c>
      <c r="W1408" s="518"/>
      <c r="X1408" s="621">
        <f>SUM(X1368:Y1407)</f>
        <v>0</v>
      </c>
      <c r="Y1408" s="621"/>
      <c r="Z1408" s="517">
        <f>SUM(Z1368:AA1407)</f>
        <v>0</v>
      </c>
      <c r="AA1408" s="518"/>
      <c r="AB1408" s="517">
        <f>SUM(AB1368:AC1407)</f>
        <v>0</v>
      </c>
      <c r="AC1408" s="518"/>
      <c r="AD1408" s="621">
        <f>SUM(AD1368:AE1407)</f>
        <v>0</v>
      </c>
      <c r="AE1408" s="618"/>
      <c r="AF1408" s="620">
        <f>SUM(AF1368:AG1407)</f>
        <v>0</v>
      </c>
      <c r="AG1408" s="621"/>
      <c r="AH1408" s="548">
        <f>IF(AD1408=0,0,(AF1408/AD1408)*100)</f>
        <v>0</v>
      </c>
      <c r="AI1408" s="518"/>
      <c r="AJ1408" s="620">
        <f>SUM(AJ1368:AK1407)</f>
        <v>0</v>
      </c>
      <c r="AK1408" s="618"/>
      <c r="AL1408" s="620">
        <f>SUM(AL1368:AM1407)</f>
        <v>0</v>
      </c>
      <c r="AM1408" s="621"/>
      <c r="AN1408" s="548">
        <f>IF(AJ1408=0,0,(AL1408/AJ1408)*100)</f>
        <v>0</v>
      </c>
      <c r="AO1408" s="518"/>
      <c r="AP1408" s="620">
        <f>SUM(AP1368:AQ1407)</f>
        <v>0</v>
      </c>
      <c r="AQ1408" s="618"/>
      <c r="AR1408" s="620">
        <f>SUM(AR1368:AS1407)</f>
        <v>0</v>
      </c>
      <c r="AS1408" s="621"/>
      <c r="AT1408" s="548">
        <f>IF(AP1408=0,0,(AR1408/AP1408)*100)</f>
        <v>0</v>
      </c>
      <c r="AU1408" s="518"/>
      <c r="AV1408" s="517">
        <f>AD1408+AJ1408+AP1408</f>
        <v>0</v>
      </c>
      <c r="AW1408" s="618"/>
      <c r="AX1408" s="620">
        <f>AF1408+AL1408+AR1408</f>
        <v>0</v>
      </c>
      <c r="AY1408" s="624"/>
      <c r="AZ1408" s="548">
        <f>IF(AV1408=0,0,(AX1408/AV1408)*100)</f>
        <v>0</v>
      </c>
      <c r="BA1408" s="518"/>
      <c r="BB1408" s="620">
        <f>SUM(BB1368:BC1407)</f>
        <v>0</v>
      </c>
      <c r="BC1408" s="618"/>
      <c r="BD1408" s="620">
        <f>SUM(BD1368:BE1407)</f>
        <v>0</v>
      </c>
      <c r="BE1408" s="621"/>
      <c r="BF1408" s="548">
        <f>IF(BB1408=0,0,(BD1408/BB1408)*100)</f>
        <v>0</v>
      </c>
      <c r="BG1408" s="518"/>
      <c r="BH1408" s="517">
        <f>AV1408+BB1408</f>
        <v>0</v>
      </c>
      <c r="BI1408" s="618"/>
      <c r="BJ1408" s="620">
        <f>AX1408+BD1408</f>
        <v>0</v>
      </c>
      <c r="BK1408" s="624"/>
      <c r="BL1408" s="548">
        <f>IF(BH1408=0,0,(BJ1408/BH1408)*100)</f>
        <v>0</v>
      </c>
      <c r="BM1408" s="664"/>
      <c r="BN1408" s="666">
        <f>SUM(BN1368:BP1407)</f>
        <v>0</v>
      </c>
      <c r="BO1408" s="667"/>
      <c r="BP1408" s="668"/>
      <c r="BQ1408" s="681">
        <f>SUM(BQ1368:BQ1407)</f>
        <v>0</v>
      </c>
      <c r="BR1408" s="685">
        <f t="shared" ref="BR1408" si="1368">(BN1408*BU$1368)+(N1408*BU$1369)+(Z1408*BU$1370)+(R1408*BU$1371)+(X1408*BU$1372)+(AB1408*BU$1373)+(V1408*BU$1378)</f>
        <v>0</v>
      </c>
      <c r="BS1408" s="683">
        <f t="shared" ref="BS1408" si="1369">((BB1408-BD1408)*BU$1375)+((AV1408-AX1408)*BU$1374)+(H1408*BU$1376)+(P1408*BU$1377)</f>
        <v>0</v>
      </c>
      <c r="BT1408" s="20"/>
      <c r="BU1408" s="20"/>
      <c r="BV1408" s="98"/>
    </row>
    <row r="1409" spans="1:77" s="21" customFormat="1" ht="33.950000000000003" customHeight="1" thickBot="1" x14ac:dyDescent="0.5">
      <c r="A1409" s="98"/>
      <c r="B1409" s="614"/>
      <c r="C1409" s="615"/>
      <c r="D1409" s="615"/>
      <c r="E1409" s="617"/>
      <c r="F1409" s="280"/>
      <c r="G1409" s="280"/>
      <c r="H1409" s="519"/>
      <c r="I1409" s="619"/>
      <c r="J1409" s="519"/>
      <c r="K1409" s="619"/>
      <c r="L1409" s="622"/>
      <c r="M1409" s="623"/>
      <c r="N1409" s="549" t="s">
        <v>16</v>
      </c>
      <c r="O1409" s="520"/>
      <c r="P1409" s="622"/>
      <c r="Q1409" s="619"/>
      <c r="R1409" s="622"/>
      <c r="S1409" s="623"/>
      <c r="T1409" s="549" t="s">
        <v>16</v>
      </c>
      <c r="U1409" s="520"/>
      <c r="V1409" s="519"/>
      <c r="W1409" s="520"/>
      <c r="X1409" s="623"/>
      <c r="Y1409" s="623"/>
      <c r="Z1409" s="519"/>
      <c r="AA1409" s="520"/>
      <c r="AB1409" s="519"/>
      <c r="AC1409" s="520"/>
      <c r="AD1409" s="623"/>
      <c r="AE1409" s="619"/>
      <c r="AF1409" s="622"/>
      <c r="AG1409" s="623"/>
      <c r="AH1409" s="549"/>
      <c r="AI1409" s="520"/>
      <c r="AJ1409" s="622"/>
      <c r="AK1409" s="619"/>
      <c r="AL1409" s="622"/>
      <c r="AM1409" s="623"/>
      <c r="AN1409" s="549"/>
      <c r="AO1409" s="520"/>
      <c r="AP1409" s="622"/>
      <c r="AQ1409" s="619"/>
      <c r="AR1409" s="622"/>
      <c r="AS1409" s="623"/>
      <c r="AT1409" s="549"/>
      <c r="AU1409" s="520"/>
      <c r="AV1409" s="519"/>
      <c r="AW1409" s="619"/>
      <c r="AX1409" s="622"/>
      <c r="AY1409" s="625"/>
      <c r="AZ1409" s="549"/>
      <c r="BA1409" s="520"/>
      <c r="BB1409" s="622"/>
      <c r="BC1409" s="619"/>
      <c r="BD1409" s="622"/>
      <c r="BE1409" s="623"/>
      <c r="BF1409" s="549"/>
      <c r="BG1409" s="520"/>
      <c r="BH1409" s="519"/>
      <c r="BI1409" s="619"/>
      <c r="BJ1409" s="622"/>
      <c r="BK1409" s="625"/>
      <c r="BL1409" s="549"/>
      <c r="BM1409" s="665"/>
      <c r="BN1409" s="669"/>
      <c r="BO1409" s="670"/>
      <c r="BP1409" s="671"/>
      <c r="BQ1409" s="682"/>
      <c r="BR1409" s="686"/>
      <c r="BS1409" s="684"/>
      <c r="BT1409" s="20"/>
      <c r="BU1409" s="20"/>
      <c r="BV1409" s="98"/>
    </row>
    <row r="1410" spans="1:77" s="21" customFormat="1" ht="33" customHeight="1" thickBot="1" x14ac:dyDescent="0.5">
      <c r="A1410" s="98"/>
      <c r="B1410" s="612"/>
      <c r="C1410" s="613"/>
      <c r="D1410" s="613" t="s">
        <v>13</v>
      </c>
      <c r="E1410" s="616"/>
      <c r="F1410" s="281"/>
      <c r="G1410" s="282"/>
      <c r="H1410" s="528"/>
      <c r="I1410" s="636"/>
      <c r="J1410" s="528"/>
      <c r="K1410" s="636"/>
      <c r="L1410" s="638"/>
      <c r="M1410" s="639"/>
      <c r="N1410" s="548">
        <f>J1410+L1410</f>
        <v>0</v>
      </c>
      <c r="O1410" s="518"/>
      <c r="P1410" s="638"/>
      <c r="Q1410" s="636"/>
      <c r="R1410" s="638"/>
      <c r="S1410" s="639"/>
      <c r="T1410" s="548">
        <f>R1410-P1410</f>
        <v>0</v>
      </c>
      <c r="U1410" s="518"/>
      <c r="V1410" s="528"/>
      <c r="W1410" s="529"/>
      <c r="X1410" s="528"/>
      <c r="Y1410" s="529"/>
      <c r="Z1410" s="528"/>
      <c r="AA1410" s="529"/>
      <c r="AB1410" s="528"/>
      <c r="AC1410" s="529"/>
      <c r="AD1410" s="639"/>
      <c r="AE1410" s="636"/>
      <c r="AF1410" s="638"/>
      <c r="AG1410" s="639"/>
      <c r="AH1410" s="548">
        <f>IF(AD1410=0,0,(AF1410/AD1410)*100)</f>
        <v>0</v>
      </c>
      <c r="AI1410" s="518"/>
      <c r="AJ1410" s="638"/>
      <c r="AK1410" s="636"/>
      <c r="AL1410" s="638"/>
      <c r="AM1410" s="639"/>
      <c r="AN1410" s="548">
        <f>IF(AJ1410=0,0,(AL1410/AJ1410)*100)</f>
        <v>0</v>
      </c>
      <c r="AO1410" s="518"/>
      <c r="AP1410" s="638"/>
      <c r="AQ1410" s="636"/>
      <c r="AR1410" s="638"/>
      <c r="AS1410" s="639"/>
      <c r="AT1410" s="548">
        <f>IF(AP1410=0,0,(AR1410/AP1410)*100)</f>
        <v>0</v>
      </c>
      <c r="AU1410" s="518"/>
      <c r="AV1410" s="517">
        <f>AD1410+AJ1410+AP1410</f>
        <v>0</v>
      </c>
      <c r="AW1410" s="618"/>
      <c r="AX1410" s="620">
        <f>AF1410+AL1410+AR1410</f>
        <v>0</v>
      </c>
      <c r="AY1410" s="624"/>
      <c r="AZ1410" s="548">
        <f>IF(AV1410=0,0,(AX1410/AV1410)*100)</f>
        <v>0</v>
      </c>
      <c r="BA1410" s="518"/>
      <c r="BB1410" s="638"/>
      <c r="BC1410" s="636"/>
      <c r="BD1410" s="638"/>
      <c r="BE1410" s="639"/>
      <c r="BF1410" s="548">
        <f>IF(BB1410=0,0,(BD1410/BB1410)*100)</f>
        <v>0</v>
      </c>
      <c r="BG1410" s="518"/>
      <c r="BH1410" s="517">
        <f>AV1410+BB1410</f>
        <v>0</v>
      </c>
      <c r="BI1410" s="618"/>
      <c r="BJ1410" s="620">
        <f>AX1410+BD1410</f>
        <v>0</v>
      </c>
      <c r="BK1410" s="624"/>
      <c r="BL1410" s="548">
        <f>IF(BH1410=0,0,(BJ1410/BH1410)*100)</f>
        <v>0</v>
      </c>
      <c r="BM1410" s="664"/>
      <c r="BN1410" s="693">
        <f>(AF1410*2)+(AL1410*2)+(AR1410*3)+BD1410</f>
        <v>0</v>
      </c>
      <c r="BO1410" s="694"/>
      <c r="BP1410" s="695"/>
      <c r="BQ1410" s="699"/>
      <c r="BR1410" s="283"/>
      <c r="BS1410" s="284"/>
      <c r="BT1410" s="20"/>
      <c r="BU1410" s="20"/>
      <c r="BV1410" s="98"/>
    </row>
    <row r="1411" spans="1:77" s="21" customFormat="1" ht="33.75" customHeight="1" thickBot="1" x14ac:dyDescent="0.5">
      <c r="A1411" s="98"/>
      <c r="B1411" s="285"/>
      <c r="C1411" s="286"/>
      <c r="D1411" s="634"/>
      <c r="E1411" s="635"/>
      <c r="F1411" s="287"/>
      <c r="G1411" s="287"/>
      <c r="H1411" s="530"/>
      <c r="I1411" s="637"/>
      <c r="J1411" s="530"/>
      <c r="K1411" s="637"/>
      <c r="L1411" s="640"/>
      <c r="M1411" s="641"/>
      <c r="N1411" s="549">
        <f>IF((N1408+N1410)=0,0,N1408/(N1408+N1410)*100)</f>
        <v>0</v>
      </c>
      <c r="O1411" s="520"/>
      <c r="P1411" s="640"/>
      <c r="Q1411" s="637"/>
      <c r="R1411" s="640"/>
      <c r="S1411" s="641"/>
      <c r="T1411" s="549"/>
      <c r="U1411" s="520"/>
      <c r="V1411" s="530"/>
      <c r="W1411" s="531"/>
      <c r="X1411" s="530"/>
      <c r="Y1411" s="531"/>
      <c r="Z1411" s="530"/>
      <c r="AA1411" s="531"/>
      <c r="AB1411" s="530"/>
      <c r="AC1411" s="531"/>
      <c r="AD1411" s="641"/>
      <c r="AE1411" s="637"/>
      <c r="AF1411" s="640"/>
      <c r="AG1411" s="641"/>
      <c r="AH1411" s="549"/>
      <c r="AI1411" s="520"/>
      <c r="AJ1411" s="640"/>
      <c r="AK1411" s="637"/>
      <c r="AL1411" s="640"/>
      <c r="AM1411" s="641"/>
      <c r="AN1411" s="549"/>
      <c r="AO1411" s="520"/>
      <c r="AP1411" s="640"/>
      <c r="AQ1411" s="637"/>
      <c r="AR1411" s="640"/>
      <c r="AS1411" s="641"/>
      <c r="AT1411" s="549"/>
      <c r="AU1411" s="520"/>
      <c r="AV1411" s="519"/>
      <c r="AW1411" s="619"/>
      <c r="AX1411" s="622"/>
      <c r="AY1411" s="625"/>
      <c r="AZ1411" s="549"/>
      <c r="BA1411" s="520"/>
      <c r="BB1411" s="640"/>
      <c r="BC1411" s="637"/>
      <c r="BD1411" s="640"/>
      <c r="BE1411" s="641"/>
      <c r="BF1411" s="549"/>
      <c r="BG1411" s="520"/>
      <c r="BH1411" s="519"/>
      <c r="BI1411" s="619"/>
      <c r="BJ1411" s="622"/>
      <c r="BK1411" s="625"/>
      <c r="BL1411" s="549"/>
      <c r="BM1411" s="665"/>
      <c r="BN1411" s="696"/>
      <c r="BO1411" s="697"/>
      <c r="BP1411" s="698"/>
      <c r="BQ1411" s="700"/>
      <c r="BR1411" s="79"/>
      <c r="BS1411" s="79"/>
      <c r="BT1411" s="20"/>
      <c r="BU1411" s="20"/>
      <c r="BV1411" s="98"/>
    </row>
    <row r="1412" spans="1:77" ht="16.5" customHeight="1" thickTop="1" thickBot="1" x14ac:dyDescent="0.5">
      <c r="A1412" s="95"/>
      <c r="B1412" s="288"/>
      <c r="C1412" s="70"/>
      <c r="D1412" s="70"/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289"/>
      <c r="AI1412" s="289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  <c r="BH1412" s="70"/>
      <c r="BI1412" s="70"/>
      <c r="BJ1412" s="70"/>
      <c r="BK1412" s="70"/>
      <c r="BL1412" s="70"/>
      <c r="BM1412" s="70"/>
      <c r="BN1412" s="70"/>
      <c r="BO1412" s="70"/>
      <c r="BP1412" s="70"/>
      <c r="BQ1412" s="89"/>
      <c r="BR1412" s="674">
        <f>IF((J1408+L1410)=0,0,(J1408/(J1408+L1410)*100)%)</f>
        <v>0</v>
      </c>
      <c r="BS1412" s="675"/>
      <c r="BT1412" s="674">
        <f>IF((L1408+J1410)=0,0,(L1408/(L1408+J1410)*100)%)</f>
        <v>0</v>
      </c>
      <c r="BU1412" s="675"/>
      <c r="BV1412" s="95"/>
    </row>
    <row r="1413" spans="1:77" s="23" customFormat="1" ht="79.5" customHeight="1" thickTop="1" thickBot="1" x14ac:dyDescent="0.55000000000000004">
      <c r="A1413" s="99"/>
      <c r="B1413" s="565" t="s">
        <v>64</v>
      </c>
      <c r="C1413" s="566"/>
      <c r="D1413" s="113"/>
      <c r="E1413" s="532" t="s">
        <v>54</v>
      </c>
      <c r="F1413" s="532"/>
      <c r="G1413" s="532"/>
      <c r="H1413" s="532"/>
      <c r="I1413" s="94"/>
      <c r="J1413" s="533"/>
      <c r="K1413" s="534"/>
      <c r="L1413" s="535"/>
      <c r="M1413" s="290"/>
      <c r="N1413" s="533"/>
      <c r="O1413" s="534"/>
      <c r="P1413" s="535"/>
      <c r="Q1413" s="536" t="s">
        <v>47</v>
      </c>
      <c r="R1413" s="537"/>
      <c r="S1413" s="537"/>
      <c r="T1413" s="538"/>
      <c r="U1413" s="533"/>
      <c r="V1413" s="534"/>
      <c r="W1413" s="535"/>
      <c r="X1413" s="290"/>
      <c r="Y1413" s="533"/>
      <c r="Z1413" s="534"/>
      <c r="AA1413" s="535"/>
      <c r="AB1413" s="536" t="s">
        <v>49</v>
      </c>
      <c r="AC1413" s="537"/>
      <c r="AD1413" s="537"/>
      <c r="AE1413" s="538"/>
      <c r="AF1413" s="533"/>
      <c r="AG1413" s="534"/>
      <c r="AH1413" s="535"/>
      <c r="AI1413" s="290"/>
      <c r="AJ1413" s="533"/>
      <c r="AK1413" s="534"/>
      <c r="AL1413" s="535"/>
      <c r="AM1413" s="536" t="s">
        <v>53</v>
      </c>
      <c r="AN1413" s="537"/>
      <c r="AO1413" s="537"/>
      <c r="AP1413" s="538"/>
      <c r="AQ1413" s="533"/>
      <c r="AR1413" s="534"/>
      <c r="AS1413" s="535"/>
      <c r="AT1413" s="72"/>
      <c r="AU1413" s="533"/>
      <c r="AV1413" s="534"/>
      <c r="AW1413" s="535"/>
      <c r="AX1413" s="291"/>
      <c r="AY1413" s="291"/>
      <c r="AZ1413" s="291"/>
      <c r="BA1413" s="291"/>
      <c r="BB1413" s="567" t="s">
        <v>20</v>
      </c>
      <c r="BC1413" s="567"/>
      <c r="BD1413" s="567"/>
      <c r="BE1413" s="567"/>
      <c r="BF1413" s="568"/>
      <c r="BG1413" s="539">
        <f>BN1408</f>
        <v>0</v>
      </c>
      <c r="BH1413" s="540"/>
      <c r="BI1413" s="541"/>
      <c r="BJ1413" s="292"/>
      <c r="BK1413" s="539">
        <f>BN1410</f>
        <v>0</v>
      </c>
      <c r="BL1413" s="540"/>
      <c r="BM1413" s="541"/>
      <c r="BN1413" s="73"/>
      <c r="BO1413" s="73"/>
      <c r="BP1413" s="73"/>
      <c r="BQ1413" s="90"/>
      <c r="BR1413" s="24"/>
      <c r="BS1413" s="24"/>
      <c r="BT1413" s="22"/>
      <c r="BU1413" s="22"/>
      <c r="BV1413" s="99"/>
    </row>
    <row r="1414" spans="1:77" ht="15.6" customHeight="1" thickTop="1" thickBot="1" x14ac:dyDescent="0.55000000000000004">
      <c r="A1414" s="95"/>
      <c r="B1414" s="293"/>
      <c r="C1414" s="67"/>
      <c r="D1414" s="67"/>
      <c r="E1414" s="294"/>
      <c r="F1414" s="295"/>
      <c r="G1414" s="295"/>
      <c r="H1414" s="94"/>
      <c r="I1414" s="94"/>
      <c r="J1414" s="296"/>
      <c r="K1414" s="296"/>
      <c r="L1414" s="296"/>
      <c r="M1414" s="296"/>
      <c r="N1414" s="296"/>
      <c r="O1414" s="296"/>
      <c r="P1414" s="296"/>
      <c r="Q1414" s="295"/>
      <c r="R1414" s="295"/>
      <c r="S1414" s="295"/>
      <c r="T1414" s="295"/>
      <c r="U1414" s="296"/>
      <c r="V1414" s="296"/>
      <c r="W1414" s="296"/>
      <c r="X1414" s="297"/>
      <c r="Y1414" s="296"/>
      <c r="Z1414" s="296"/>
      <c r="AA1414" s="296"/>
      <c r="AB1414" s="295"/>
      <c r="AC1414" s="295"/>
      <c r="AD1414" s="295"/>
      <c r="AE1414" s="295"/>
      <c r="AF1414" s="296"/>
      <c r="AG1414" s="296"/>
      <c r="AH1414" s="296"/>
      <c r="AI1414" s="296"/>
      <c r="AJ1414" s="297"/>
      <c r="AK1414" s="297"/>
      <c r="AL1414" s="296"/>
      <c r="AM1414" s="295"/>
      <c r="AN1414" s="295"/>
      <c r="AO1414" s="295"/>
      <c r="AP1414" s="295"/>
      <c r="AQ1414" s="296"/>
      <c r="AR1414" s="296"/>
      <c r="AS1414" s="296"/>
      <c r="AT1414" s="296"/>
      <c r="AU1414" s="296"/>
      <c r="AV1414" s="72"/>
      <c r="AW1414" s="72"/>
      <c r="AX1414" s="74"/>
      <c r="AY1414" s="74"/>
      <c r="AZ1414" s="74"/>
      <c r="BA1414" s="74"/>
      <c r="BB1414" s="295"/>
      <c r="BC1414" s="298"/>
      <c r="BD1414" s="298"/>
      <c r="BE1414" s="299"/>
      <c r="BF1414" s="300"/>
      <c r="BG1414" s="301"/>
      <c r="BH1414" s="301"/>
      <c r="BI1414" s="72"/>
      <c r="BJ1414" s="302"/>
      <c r="BK1414" s="303"/>
      <c r="BL1414" s="303"/>
      <c r="BM1414" s="72"/>
      <c r="BN1414" s="74"/>
      <c r="BO1414" s="74"/>
      <c r="BP1414" s="74"/>
      <c r="BQ1414" s="91"/>
      <c r="BR1414" s="25"/>
      <c r="BS1414" s="25"/>
      <c r="BT1414" s="15"/>
      <c r="BU1414" s="15"/>
      <c r="BV1414" s="95"/>
    </row>
    <row r="1415" spans="1:77" s="23" customFormat="1" ht="79.5" customHeight="1" thickTop="1" thickBot="1" x14ac:dyDescent="0.55000000000000004">
      <c r="A1415" s="99"/>
      <c r="B1415" s="569" t="s">
        <v>46</v>
      </c>
      <c r="C1415" s="567"/>
      <c r="D1415" s="113"/>
      <c r="E1415" s="532" t="s">
        <v>55</v>
      </c>
      <c r="F1415" s="532"/>
      <c r="G1415" s="532"/>
      <c r="H1415" s="532"/>
      <c r="I1415" s="94"/>
      <c r="J1415" s="539">
        <f>J1413</f>
        <v>0</v>
      </c>
      <c r="K1415" s="540"/>
      <c r="L1415" s="541"/>
      <c r="M1415" s="290"/>
      <c r="N1415" s="539">
        <f>N1413</f>
        <v>0</v>
      </c>
      <c r="O1415" s="540"/>
      <c r="P1415" s="541"/>
      <c r="Q1415" s="536" t="s">
        <v>51</v>
      </c>
      <c r="R1415" s="537"/>
      <c r="S1415" s="537"/>
      <c r="T1415" s="538"/>
      <c r="U1415" s="539">
        <f>U1413-J1413</f>
        <v>0</v>
      </c>
      <c r="V1415" s="540"/>
      <c r="W1415" s="541"/>
      <c r="X1415" s="290"/>
      <c r="Y1415" s="539">
        <f>Y1413-N1413</f>
        <v>0</v>
      </c>
      <c r="Z1415" s="540"/>
      <c r="AA1415" s="541"/>
      <c r="AB1415" s="536" t="s">
        <v>50</v>
      </c>
      <c r="AC1415" s="537"/>
      <c r="AD1415" s="537"/>
      <c r="AE1415" s="538"/>
      <c r="AF1415" s="539">
        <f>AF1413-U1413</f>
        <v>0</v>
      </c>
      <c r="AG1415" s="540"/>
      <c r="AH1415" s="541"/>
      <c r="AI1415" s="290"/>
      <c r="AJ1415" s="539">
        <f>AJ1413-Y1413</f>
        <v>0</v>
      </c>
      <c r="AK1415" s="540"/>
      <c r="AL1415" s="541"/>
      <c r="AM1415" s="536" t="s">
        <v>52</v>
      </c>
      <c r="AN1415" s="537"/>
      <c r="AO1415" s="537"/>
      <c r="AP1415" s="538"/>
      <c r="AQ1415" s="539">
        <f>AQ1413-AF1413</f>
        <v>0</v>
      </c>
      <c r="AR1415" s="540"/>
      <c r="AS1415" s="541"/>
      <c r="AT1415" s="72"/>
      <c r="AU1415" s="539">
        <f>AU1413-AJ1413</f>
        <v>0</v>
      </c>
      <c r="AV1415" s="540"/>
      <c r="AW1415" s="541"/>
      <c r="AX1415" s="291"/>
      <c r="AY1415" s="291"/>
      <c r="AZ1415" s="291"/>
      <c r="BA1415" s="291"/>
      <c r="BB1415" s="567" t="s">
        <v>45</v>
      </c>
      <c r="BC1415" s="567"/>
      <c r="BD1415" s="567"/>
      <c r="BE1415" s="567"/>
      <c r="BF1415" s="568"/>
      <c r="BG1415" s="539">
        <f>BG1413-AQ1413</f>
        <v>0</v>
      </c>
      <c r="BH1415" s="540"/>
      <c r="BI1415" s="541"/>
      <c r="BJ1415" s="304"/>
      <c r="BK1415" s="539">
        <f>BK1413-AU1413</f>
        <v>0</v>
      </c>
      <c r="BL1415" s="540"/>
      <c r="BM1415" s="541"/>
      <c r="BN1415" s="73"/>
      <c r="BO1415" s="73"/>
      <c r="BP1415" s="73"/>
      <c r="BQ1415" s="90"/>
      <c r="BR1415" s="24"/>
      <c r="BS1415" s="24"/>
      <c r="BT1415" s="22"/>
      <c r="BU1415" s="22"/>
      <c r="BV1415" s="99"/>
      <c r="BY1415" s="21"/>
    </row>
    <row r="1416" spans="1:77" ht="18.75" customHeight="1" thickTop="1" thickBot="1" x14ac:dyDescent="0.5">
      <c r="A1416" s="95"/>
      <c r="B1416" s="305"/>
      <c r="C1416" s="71"/>
      <c r="D1416" s="71"/>
      <c r="E1416" s="71"/>
      <c r="F1416" s="92"/>
      <c r="G1416" s="92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X1416" s="71"/>
      <c r="Y1416" s="71"/>
      <c r="Z1416" s="71"/>
      <c r="AA1416" s="71"/>
      <c r="AB1416" s="71"/>
      <c r="AC1416" s="71"/>
      <c r="AD1416" s="71"/>
      <c r="AE1416" s="71"/>
      <c r="AF1416" s="71"/>
      <c r="AG1416" s="71"/>
      <c r="AH1416" s="306"/>
      <c r="AI1416" s="306"/>
      <c r="AJ1416" s="71"/>
      <c r="AK1416" s="71"/>
      <c r="AL1416" s="71"/>
      <c r="AM1416" s="71"/>
      <c r="AN1416" s="71"/>
      <c r="AO1416" s="71"/>
      <c r="AP1416" s="71"/>
      <c r="AQ1416" s="71"/>
      <c r="AR1416" s="71"/>
      <c r="AS1416" s="71"/>
      <c r="AT1416" s="71"/>
      <c r="AU1416" s="71"/>
      <c r="AV1416" s="71"/>
      <c r="AW1416" s="71"/>
      <c r="AX1416" s="71"/>
      <c r="AY1416" s="71"/>
      <c r="AZ1416" s="71"/>
      <c r="BA1416" s="71"/>
      <c r="BB1416" s="71"/>
      <c r="BC1416" s="703" t="s">
        <v>153</v>
      </c>
      <c r="BD1416" s="703"/>
      <c r="BE1416" s="703"/>
      <c r="BF1416" s="703"/>
      <c r="BG1416" s="703"/>
      <c r="BH1416" s="703"/>
      <c r="BI1416" s="703"/>
      <c r="BJ1416" s="703"/>
      <c r="BK1416" s="703"/>
      <c r="BL1416" s="703"/>
      <c r="BM1416" s="703"/>
      <c r="BN1416" s="703"/>
      <c r="BO1416" s="703"/>
      <c r="BP1416" s="703"/>
      <c r="BQ1416" s="318"/>
      <c r="BR1416" s="319"/>
      <c r="BS1416" s="319"/>
      <c r="BT1416" s="15"/>
      <c r="BU1416" s="15"/>
      <c r="BV1416" s="95"/>
    </row>
    <row r="1417" spans="1:77" s="93" customFormat="1" ht="13.5" customHeight="1" thickTop="1" x14ac:dyDescent="0.45">
      <c r="A1417" s="95"/>
      <c r="B1417" s="99"/>
      <c r="C1417" s="95"/>
      <c r="D1417" s="95"/>
      <c r="E1417" s="95"/>
      <c r="F1417" s="96"/>
      <c r="G1417" s="96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254"/>
      <c r="AI1417" s="254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5"/>
      <c r="BL1417" s="95"/>
      <c r="BM1417" s="95"/>
      <c r="BN1417" s="95"/>
      <c r="BO1417" s="95"/>
      <c r="BP1417" s="95"/>
      <c r="BQ1417" s="97"/>
      <c r="BR1417" s="97"/>
      <c r="BS1417" s="97"/>
      <c r="BT1417" s="95"/>
      <c r="BU1417" s="95"/>
      <c r="BV1417" s="95"/>
    </row>
    <row r="1418" spans="1:77" s="17" customFormat="1" ht="33.75" x14ac:dyDescent="0.5">
      <c r="A1418" s="255"/>
      <c r="B1418" s="604" t="s">
        <v>9</v>
      </c>
      <c r="C1418" s="604"/>
      <c r="D1418" s="604"/>
      <c r="E1418" s="604"/>
      <c r="F1418" s="604"/>
      <c r="G1418" s="604"/>
      <c r="H1418" s="604"/>
      <c r="I1418" s="604"/>
      <c r="J1418" s="604"/>
      <c r="K1418" s="604"/>
      <c r="L1418" s="604"/>
      <c r="M1418" s="604"/>
      <c r="N1418" s="604"/>
      <c r="O1418" s="604"/>
      <c r="P1418" s="604"/>
      <c r="Q1418" s="604"/>
      <c r="R1418" s="604"/>
      <c r="S1418" s="604"/>
      <c r="T1418" s="604"/>
      <c r="U1418" s="604"/>
      <c r="V1418" s="604"/>
      <c r="W1418" s="604"/>
      <c r="X1418" s="604"/>
      <c r="Y1418" s="604"/>
      <c r="Z1418" s="604"/>
      <c r="AA1418" s="604"/>
      <c r="AB1418" s="604"/>
      <c r="AC1418" s="604"/>
      <c r="AD1418" s="604"/>
      <c r="AE1418" s="604"/>
      <c r="AF1418" s="604"/>
      <c r="AG1418" s="604"/>
      <c r="AH1418" s="604"/>
      <c r="AI1418" s="604"/>
      <c r="AJ1418" s="604"/>
      <c r="AK1418" s="604"/>
      <c r="AL1418" s="604"/>
      <c r="AM1418" s="604"/>
      <c r="AN1418" s="604"/>
      <c r="AO1418" s="604"/>
      <c r="AP1418" s="604"/>
      <c r="AQ1418" s="604"/>
      <c r="AR1418" s="604"/>
      <c r="AS1418" s="604"/>
      <c r="AT1418" s="604"/>
      <c r="AU1418" s="604"/>
      <c r="AV1418" s="604"/>
      <c r="AW1418" s="604"/>
      <c r="AX1418" s="604"/>
      <c r="AY1418" s="604"/>
      <c r="AZ1418" s="604"/>
      <c r="BA1418" s="604"/>
      <c r="BB1418" s="604"/>
      <c r="BC1418" s="604"/>
      <c r="BD1418" s="604"/>
      <c r="BE1418" s="604"/>
      <c r="BF1418" s="604"/>
      <c r="BG1418" s="604"/>
      <c r="BH1418" s="604"/>
      <c r="BI1418" s="604"/>
      <c r="BJ1418" s="604"/>
      <c r="BK1418" s="604"/>
      <c r="BL1418" s="604"/>
      <c r="BM1418" s="604"/>
      <c r="BN1418" s="604"/>
      <c r="BO1418" s="604"/>
      <c r="BP1418" s="604"/>
      <c r="BQ1418" s="256"/>
      <c r="BR1418" s="256"/>
      <c r="BS1418" s="256"/>
      <c r="BT1418" s="257"/>
      <c r="BU1418" s="257"/>
      <c r="BV1418" s="255"/>
    </row>
    <row r="1419" spans="1:77" ht="10.9" customHeight="1" x14ac:dyDescent="0.45">
      <c r="A1419" s="95"/>
      <c r="B1419" s="258"/>
      <c r="C1419" s="62"/>
      <c r="D1419" s="62"/>
      <c r="E1419" s="62"/>
      <c r="F1419" s="63"/>
      <c r="G1419" s="63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259"/>
      <c r="AI1419" s="259"/>
      <c r="AJ1419" s="62"/>
      <c r="AK1419" s="62"/>
      <c r="AL1419" s="62"/>
      <c r="AM1419" s="62"/>
      <c r="AN1419" s="62"/>
      <c r="AO1419" s="62"/>
      <c r="AP1419" s="62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  <c r="BB1419" s="62"/>
      <c r="BC1419" s="62"/>
      <c r="BD1419" s="62"/>
      <c r="BE1419" s="62"/>
      <c r="BF1419" s="62"/>
      <c r="BG1419" s="62"/>
      <c r="BH1419" s="62"/>
      <c r="BI1419" s="62"/>
      <c r="BJ1419" s="62"/>
      <c r="BK1419" s="62"/>
      <c r="BL1419" s="62"/>
      <c r="BM1419" s="62"/>
      <c r="BN1419" s="62"/>
      <c r="BO1419" s="62"/>
      <c r="BP1419" s="94"/>
      <c r="BQ1419" s="87"/>
      <c r="BR1419" s="94"/>
      <c r="BS1419" s="94"/>
      <c r="BT1419" s="15"/>
      <c r="BU1419" s="15"/>
      <c r="BV1419" s="95"/>
    </row>
    <row r="1420" spans="1:77" s="18" customFormat="1" ht="36.75" customHeight="1" x14ac:dyDescent="0.45">
      <c r="A1420" s="260"/>
      <c r="B1420" s="258"/>
      <c r="C1420" s="261"/>
      <c r="D1420" s="262" t="s">
        <v>10</v>
      </c>
      <c r="E1420" s="605" t="str">
        <f>IF(ROSTER!D$3="","",ROSTER!D$3)</f>
        <v/>
      </c>
      <c r="F1420" s="605"/>
      <c r="G1420" s="605"/>
      <c r="H1420" s="605"/>
      <c r="I1420" s="605"/>
      <c r="J1420" s="605"/>
      <c r="K1420" s="605"/>
      <c r="L1420" s="605"/>
      <c r="M1420" s="605"/>
      <c r="N1420" s="605"/>
      <c r="O1420" s="605"/>
      <c r="P1420" s="605"/>
      <c r="Q1420" s="605"/>
      <c r="R1420" s="605"/>
      <c r="S1420" s="605"/>
      <c r="T1420" s="605"/>
      <c r="U1420" s="605"/>
      <c r="V1420" s="605"/>
      <c r="W1420" s="605"/>
      <c r="X1420" s="605"/>
      <c r="Y1420" s="605"/>
      <c r="Z1420" s="605"/>
      <c r="AA1420" s="605"/>
      <c r="AB1420" s="605"/>
      <c r="AC1420" s="605"/>
      <c r="AD1420" s="605"/>
      <c r="AE1420" s="605"/>
      <c r="AF1420" s="316"/>
      <c r="AG1420" s="606" t="s">
        <v>11</v>
      </c>
      <c r="AH1420" s="606"/>
      <c r="AI1420" s="606"/>
      <c r="AJ1420" s="606"/>
      <c r="AK1420" s="606"/>
      <c r="AL1420" s="606"/>
      <c r="AM1420" s="606"/>
      <c r="AN1420" s="607"/>
      <c r="AO1420" s="607"/>
      <c r="AP1420" s="607"/>
      <c r="AQ1420" s="607"/>
      <c r="AR1420" s="607"/>
      <c r="AS1420" s="607"/>
      <c r="AT1420" s="607"/>
      <c r="AU1420" s="607"/>
      <c r="AV1420" s="607"/>
      <c r="AW1420" s="607"/>
      <c r="AX1420" s="607"/>
      <c r="AY1420" s="607"/>
      <c r="AZ1420" s="607"/>
      <c r="BA1420" s="607"/>
      <c r="BB1420" s="607"/>
      <c r="BC1420" s="607"/>
      <c r="BD1420" s="607"/>
      <c r="BE1420" s="607"/>
      <c r="BF1420" s="607"/>
      <c r="BG1420" s="607"/>
      <c r="BH1420" s="607"/>
      <c r="BI1420" s="607"/>
      <c r="BJ1420" s="607"/>
      <c r="BK1420" s="607"/>
      <c r="BL1420" s="607"/>
      <c r="BM1420" s="607"/>
      <c r="BN1420" s="607"/>
      <c r="BO1420" s="607"/>
      <c r="BP1420" s="94"/>
      <c r="BQ1420" s="88" t="s">
        <v>130</v>
      </c>
      <c r="BR1420" s="94"/>
      <c r="BS1420" s="94"/>
      <c r="BT1420" s="263"/>
      <c r="BU1420" s="263"/>
      <c r="BV1420" s="260"/>
    </row>
    <row r="1421" spans="1:77" ht="8.85" customHeight="1" x14ac:dyDescent="0.45">
      <c r="A1421" s="96"/>
      <c r="B1421" s="258"/>
      <c r="C1421" s="259" t="s">
        <v>39</v>
      </c>
      <c r="D1421" s="259"/>
      <c r="E1421" s="259"/>
      <c r="F1421" s="63"/>
      <c r="G1421" s="63"/>
      <c r="H1421" s="259"/>
      <c r="I1421" s="259"/>
      <c r="J1421" s="317"/>
      <c r="K1421" s="317"/>
      <c r="L1421" s="317"/>
      <c r="M1421" s="317"/>
      <c r="N1421" s="317"/>
      <c r="O1421" s="317"/>
      <c r="P1421" s="317"/>
      <c r="Q1421" s="317"/>
      <c r="R1421" s="317"/>
      <c r="S1421" s="317"/>
      <c r="T1421" s="317"/>
      <c r="U1421" s="317"/>
      <c r="V1421" s="317"/>
      <c r="W1421" s="317"/>
      <c r="X1421" s="317"/>
      <c r="Y1421" s="317"/>
      <c r="Z1421" s="317"/>
      <c r="AA1421" s="317"/>
      <c r="AB1421" s="317"/>
      <c r="AC1421" s="317"/>
      <c r="AD1421" s="317"/>
      <c r="AE1421" s="317"/>
      <c r="AF1421" s="317"/>
      <c r="AG1421" s="317"/>
      <c r="AH1421" s="317"/>
      <c r="AI1421" s="259"/>
      <c r="AJ1421" s="264"/>
      <c r="AK1421" s="265"/>
      <c r="AL1421" s="265"/>
      <c r="AM1421" s="265"/>
      <c r="AN1421" s="265"/>
      <c r="AO1421" s="265"/>
      <c r="AP1421" s="265"/>
      <c r="AQ1421" s="266"/>
      <c r="AR1421" s="266"/>
      <c r="AS1421" s="266"/>
      <c r="AT1421" s="266"/>
      <c r="AU1421" s="266"/>
      <c r="AV1421" s="266"/>
      <c r="AW1421" s="266"/>
      <c r="AX1421" s="266"/>
      <c r="AY1421" s="266"/>
      <c r="AZ1421" s="266"/>
      <c r="BA1421" s="266"/>
      <c r="BB1421" s="266"/>
      <c r="BC1421" s="266"/>
      <c r="BD1421" s="266"/>
      <c r="BE1421" s="266"/>
      <c r="BF1421" s="266"/>
      <c r="BG1421" s="266"/>
      <c r="BH1421" s="266"/>
      <c r="BI1421" s="266"/>
      <c r="BJ1421" s="266"/>
      <c r="BK1421" s="266"/>
      <c r="BL1421" s="266"/>
      <c r="BM1421" s="266"/>
      <c r="BN1421" s="266"/>
      <c r="BO1421" s="266"/>
      <c r="BP1421" s="266"/>
      <c r="BQ1421" s="267"/>
      <c r="BR1421" s="267"/>
      <c r="BS1421" s="267"/>
      <c r="BT1421" s="268"/>
      <c r="BU1421" s="268"/>
      <c r="BV1421" s="96"/>
    </row>
    <row r="1422" spans="1:77" s="18" customFormat="1" ht="33.75" x14ac:dyDescent="0.45">
      <c r="A1422" s="260"/>
      <c r="B1422" s="258"/>
      <c r="C1422" s="608" t="s">
        <v>38</v>
      </c>
      <c r="D1422" s="608"/>
      <c r="E1422" s="607"/>
      <c r="F1422" s="607"/>
      <c r="G1422" s="607"/>
      <c r="H1422" s="607"/>
      <c r="I1422" s="607"/>
      <c r="J1422" s="607"/>
      <c r="K1422" s="607"/>
      <c r="L1422" s="607"/>
      <c r="M1422" s="607"/>
      <c r="N1422" s="607"/>
      <c r="O1422" s="607"/>
      <c r="P1422" s="607"/>
      <c r="Q1422" s="607"/>
      <c r="R1422" s="607"/>
      <c r="S1422" s="607"/>
      <c r="T1422" s="607"/>
      <c r="U1422" s="607"/>
      <c r="V1422" s="607"/>
      <c r="W1422" s="607"/>
      <c r="X1422" s="607"/>
      <c r="Y1422" s="607"/>
      <c r="Z1422" s="607"/>
      <c r="AA1422" s="607"/>
      <c r="AB1422" s="607"/>
      <c r="AC1422" s="607"/>
      <c r="AD1422" s="607"/>
      <c r="AE1422" s="607"/>
      <c r="AF1422" s="316"/>
      <c r="AG1422" s="609" t="s">
        <v>21</v>
      </c>
      <c r="AH1422" s="609"/>
      <c r="AI1422" s="609"/>
      <c r="AJ1422" s="609"/>
      <c r="AK1422" s="607"/>
      <c r="AL1422" s="607"/>
      <c r="AM1422" s="607"/>
      <c r="AN1422" s="607"/>
      <c r="AO1422" s="607"/>
      <c r="AP1422" s="607"/>
      <c r="AQ1422" s="607"/>
      <c r="AR1422" s="607"/>
      <c r="AS1422" s="607"/>
      <c r="AT1422" s="607"/>
      <c r="AU1422" s="607"/>
      <c r="AV1422" s="607"/>
      <c r="AW1422" s="607"/>
      <c r="AX1422" s="607"/>
      <c r="AY1422" s="607"/>
      <c r="AZ1422" s="607"/>
      <c r="BA1422" s="607"/>
      <c r="BB1422" s="607"/>
      <c r="BC1422" s="610" t="s">
        <v>12</v>
      </c>
      <c r="BD1422" s="610"/>
      <c r="BE1422" s="610"/>
      <c r="BF1422" s="611"/>
      <c r="BG1422" s="611"/>
      <c r="BH1422" s="611"/>
      <c r="BI1422" s="611"/>
      <c r="BJ1422" s="611"/>
      <c r="BK1422" s="611"/>
      <c r="BL1422" s="611"/>
      <c r="BM1422" s="611"/>
      <c r="BN1422" s="611"/>
      <c r="BO1422" s="611"/>
      <c r="BP1422" s="64"/>
      <c r="BQ1422" s="269"/>
      <c r="BR1422" s="65"/>
      <c r="BS1422" s="65"/>
      <c r="BT1422" s="270">
        <f>IF(BF1422=0,0,1)</f>
        <v>0</v>
      </c>
      <c r="BU1422" s="18">
        <f>IF((BG1472+BK1472)&gt;(AQ1472+AU1472),1,0)</f>
        <v>0</v>
      </c>
      <c r="BV1422" s="271"/>
    </row>
    <row r="1423" spans="1:77" ht="9.6" customHeight="1" x14ac:dyDescent="0.45">
      <c r="A1423" s="95"/>
      <c r="B1423" s="258"/>
      <c r="C1423" s="62"/>
      <c r="D1423" s="62"/>
      <c r="E1423" s="62"/>
      <c r="F1423" s="63"/>
      <c r="G1423" s="63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259"/>
      <c r="AI1423" s="259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  <c r="BB1423" s="62"/>
      <c r="BC1423" s="62"/>
      <c r="BD1423" s="62"/>
      <c r="BE1423" s="62"/>
      <c r="BF1423" s="62"/>
      <c r="BG1423" s="62"/>
      <c r="BH1423" s="62"/>
      <c r="BI1423" s="62"/>
      <c r="BJ1423" s="62"/>
      <c r="BK1423" s="62"/>
      <c r="BL1423" s="62"/>
      <c r="BM1423" s="62"/>
      <c r="BN1423" s="62"/>
      <c r="BO1423" s="62"/>
      <c r="BP1423" s="62"/>
      <c r="BQ1423" s="66"/>
      <c r="BR1423" s="66"/>
      <c r="BS1423" s="66"/>
      <c r="BT1423" s="15"/>
      <c r="BU1423" s="15"/>
      <c r="BV1423" s="95"/>
    </row>
    <row r="1424" spans="1:77" ht="8.85" customHeight="1" thickBot="1" x14ac:dyDescent="0.5">
      <c r="A1424" s="95"/>
      <c r="B1424" s="113"/>
      <c r="C1424" s="67"/>
      <c r="D1424" s="67"/>
      <c r="E1424" s="67"/>
      <c r="F1424" s="68"/>
      <c r="G1424" s="68"/>
      <c r="H1424" s="67"/>
      <c r="I1424" s="67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  <c r="AB1424" s="67"/>
      <c r="AC1424" s="67"/>
      <c r="AD1424" s="67"/>
      <c r="AE1424" s="67"/>
      <c r="AF1424" s="67"/>
      <c r="AG1424" s="67"/>
      <c r="AH1424" s="272"/>
      <c r="AI1424" s="272"/>
      <c r="AJ1424" s="67"/>
      <c r="AK1424" s="67"/>
      <c r="AL1424" s="67"/>
      <c r="AM1424" s="67"/>
      <c r="AN1424" s="67"/>
      <c r="AO1424" s="67"/>
      <c r="AP1424" s="67"/>
      <c r="AQ1424" s="67"/>
      <c r="AR1424" s="67"/>
      <c r="AS1424" s="67"/>
      <c r="AT1424" s="67"/>
      <c r="AU1424" s="67"/>
      <c r="AV1424" s="67"/>
      <c r="AW1424" s="67"/>
      <c r="AX1424" s="67"/>
      <c r="AY1424" s="67"/>
      <c r="AZ1424" s="67"/>
      <c r="BA1424" s="67"/>
      <c r="BB1424" s="67"/>
      <c r="BC1424" s="67"/>
      <c r="BD1424" s="67"/>
      <c r="BE1424" s="67"/>
      <c r="BF1424" s="67"/>
      <c r="BG1424" s="67"/>
      <c r="BH1424" s="67"/>
      <c r="BI1424" s="67"/>
      <c r="BJ1424" s="67"/>
      <c r="BK1424" s="67"/>
      <c r="BL1424" s="67"/>
      <c r="BM1424" s="67"/>
      <c r="BN1424" s="67"/>
      <c r="BO1424" s="67"/>
      <c r="BP1424" s="67"/>
      <c r="BQ1424" s="69"/>
      <c r="BR1424" s="69"/>
      <c r="BS1424" s="69"/>
      <c r="BT1424" s="15"/>
      <c r="BU1424" s="15"/>
      <c r="BV1424" s="95"/>
    </row>
    <row r="1425" spans="1:79" s="18" customFormat="1" ht="40.5" customHeight="1" thickTop="1" x14ac:dyDescent="0.4">
      <c r="A1425" s="271"/>
      <c r="B1425" s="652" t="s">
        <v>0</v>
      </c>
      <c r="C1425" s="648" t="s">
        <v>1</v>
      </c>
      <c r="D1425" s="649"/>
      <c r="E1425" s="273" t="s">
        <v>28</v>
      </c>
      <c r="F1425" s="546" t="s">
        <v>100</v>
      </c>
      <c r="G1425" s="546" t="s">
        <v>101</v>
      </c>
      <c r="H1425" s="644" t="s">
        <v>41</v>
      </c>
      <c r="I1425" s="645"/>
      <c r="J1425" s="554" t="s">
        <v>7</v>
      </c>
      <c r="K1425" s="554"/>
      <c r="L1425" s="554"/>
      <c r="M1425" s="554"/>
      <c r="N1425" s="554"/>
      <c r="O1425" s="554"/>
      <c r="P1425" s="554" t="s">
        <v>2</v>
      </c>
      <c r="Q1425" s="554"/>
      <c r="R1425" s="554"/>
      <c r="S1425" s="554"/>
      <c r="T1425" s="554"/>
      <c r="U1425" s="555"/>
      <c r="V1425" s="550" t="s">
        <v>158</v>
      </c>
      <c r="W1425" s="551"/>
      <c r="X1425" s="550" t="s">
        <v>35</v>
      </c>
      <c r="Y1425" s="551"/>
      <c r="Z1425" s="550" t="s">
        <v>36</v>
      </c>
      <c r="AA1425" s="551"/>
      <c r="AB1425" s="550" t="s">
        <v>44</v>
      </c>
      <c r="AC1425" s="551"/>
      <c r="AD1425" s="554" t="s">
        <v>6</v>
      </c>
      <c r="AE1425" s="554"/>
      <c r="AF1425" s="554"/>
      <c r="AG1425" s="554"/>
      <c r="AH1425" s="554"/>
      <c r="AI1425" s="554"/>
      <c r="AJ1425" s="554" t="s">
        <v>68</v>
      </c>
      <c r="AK1425" s="554"/>
      <c r="AL1425" s="554"/>
      <c r="AM1425" s="554"/>
      <c r="AN1425" s="554"/>
      <c r="AO1425" s="554"/>
      <c r="AP1425" s="554" t="s">
        <v>69</v>
      </c>
      <c r="AQ1425" s="554"/>
      <c r="AR1425" s="554"/>
      <c r="AS1425" s="554"/>
      <c r="AT1425" s="554"/>
      <c r="AU1425" s="554"/>
      <c r="AV1425" s="554" t="s">
        <v>70</v>
      </c>
      <c r="AW1425" s="554"/>
      <c r="AX1425" s="554"/>
      <c r="AY1425" s="554"/>
      <c r="AZ1425" s="554"/>
      <c r="BA1425" s="555"/>
      <c r="BB1425" s="554" t="s">
        <v>4</v>
      </c>
      <c r="BC1425" s="554"/>
      <c r="BD1425" s="554"/>
      <c r="BE1425" s="554"/>
      <c r="BF1425" s="554"/>
      <c r="BG1425" s="554"/>
      <c r="BH1425" s="554" t="s">
        <v>71</v>
      </c>
      <c r="BI1425" s="554"/>
      <c r="BJ1425" s="554"/>
      <c r="BK1425" s="554"/>
      <c r="BL1425" s="554"/>
      <c r="BM1425" s="556"/>
      <c r="BN1425" s="557" t="s">
        <v>25</v>
      </c>
      <c r="BO1425" s="558"/>
      <c r="BP1425" s="559"/>
      <c r="BQ1425" s="691" t="s">
        <v>110</v>
      </c>
      <c r="BR1425" s="691" t="s">
        <v>86</v>
      </c>
      <c r="BS1425" s="691" t="s">
        <v>87</v>
      </c>
      <c r="BT1425" s="274"/>
      <c r="BU1425" s="274"/>
      <c r="BV1425" s="271"/>
    </row>
    <row r="1426" spans="1:79" s="18" customFormat="1" ht="41.25" customHeight="1" x14ac:dyDescent="0.7">
      <c r="A1426" s="271"/>
      <c r="B1426" s="653"/>
      <c r="C1426" s="650"/>
      <c r="D1426" s="651"/>
      <c r="E1426" s="275" t="s">
        <v>102</v>
      </c>
      <c r="F1426" s="547"/>
      <c r="G1426" s="547"/>
      <c r="H1426" s="646"/>
      <c r="I1426" s="647"/>
      <c r="J1426" s="525" t="s">
        <v>17</v>
      </c>
      <c r="K1426" s="526"/>
      <c r="L1426" s="521" t="s">
        <v>18</v>
      </c>
      <c r="M1426" s="522"/>
      <c r="N1426" s="523" t="s">
        <v>19</v>
      </c>
      <c r="O1426" s="524"/>
      <c r="P1426" s="525" t="s">
        <v>26</v>
      </c>
      <c r="Q1426" s="526"/>
      <c r="R1426" s="521" t="s">
        <v>24</v>
      </c>
      <c r="S1426" s="522"/>
      <c r="T1426" s="523" t="s">
        <v>19</v>
      </c>
      <c r="U1426" s="527"/>
      <c r="V1426" s="552"/>
      <c r="W1426" s="553"/>
      <c r="X1426" s="552"/>
      <c r="Y1426" s="553"/>
      <c r="Z1426" s="552"/>
      <c r="AA1426" s="553"/>
      <c r="AB1426" s="552"/>
      <c r="AC1426" s="553"/>
      <c r="AD1426" s="525" t="s">
        <v>48</v>
      </c>
      <c r="AE1426" s="526"/>
      <c r="AF1426" s="521" t="s">
        <v>23</v>
      </c>
      <c r="AG1426" s="522"/>
      <c r="AH1426" s="563" t="s">
        <v>5</v>
      </c>
      <c r="AI1426" s="564"/>
      <c r="AJ1426" s="525" t="s">
        <v>48</v>
      </c>
      <c r="AK1426" s="526"/>
      <c r="AL1426" s="521" t="s">
        <v>23</v>
      </c>
      <c r="AM1426" s="522"/>
      <c r="AN1426" s="563" t="s">
        <v>5</v>
      </c>
      <c r="AO1426" s="564"/>
      <c r="AP1426" s="525" t="s">
        <v>48</v>
      </c>
      <c r="AQ1426" s="526"/>
      <c r="AR1426" s="521" t="s">
        <v>23</v>
      </c>
      <c r="AS1426" s="522"/>
      <c r="AT1426" s="563" t="s">
        <v>5</v>
      </c>
      <c r="AU1426" s="564"/>
      <c r="AV1426" s="525" t="s">
        <v>48</v>
      </c>
      <c r="AW1426" s="526"/>
      <c r="AX1426" s="521" t="s">
        <v>23</v>
      </c>
      <c r="AY1426" s="522"/>
      <c r="AZ1426" s="563" t="s">
        <v>5</v>
      </c>
      <c r="BA1426" s="655"/>
      <c r="BB1426" s="525" t="s">
        <v>48</v>
      </c>
      <c r="BC1426" s="526"/>
      <c r="BD1426" s="521" t="s">
        <v>23</v>
      </c>
      <c r="BE1426" s="522"/>
      <c r="BF1426" s="563" t="s">
        <v>5</v>
      </c>
      <c r="BG1426" s="564"/>
      <c r="BH1426" s="525" t="s">
        <v>48</v>
      </c>
      <c r="BI1426" s="526"/>
      <c r="BJ1426" s="521" t="s">
        <v>23</v>
      </c>
      <c r="BK1426" s="522"/>
      <c r="BL1426" s="563" t="s">
        <v>5</v>
      </c>
      <c r="BM1426" s="564"/>
      <c r="BN1426" s="560"/>
      <c r="BO1426" s="561"/>
      <c r="BP1426" s="562"/>
      <c r="BQ1426" s="692"/>
      <c r="BR1426" s="692"/>
      <c r="BS1426" s="692"/>
      <c r="BT1426" s="274"/>
      <c r="BU1426" s="274"/>
      <c r="BV1426" s="271"/>
      <c r="CA1426" s="104"/>
    </row>
    <row r="1427" spans="1:79" ht="23.85" customHeight="1" x14ac:dyDescent="0.35">
      <c r="A1427" s="276"/>
      <c r="B1427" s="570" t="str">
        <f>IF(ROSTER!B$8="","",ROSTER!B$8)</f>
        <v/>
      </c>
      <c r="C1427" s="572" t="str">
        <f>IF(ROSTER!C$8="","",ROSTER!C$8)</f>
        <v/>
      </c>
      <c r="D1427" s="573"/>
      <c r="E1427" s="574"/>
      <c r="F1427" s="576">
        <f>IF(E1427="y",1,IF(E1427="S",1,0))</f>
        <v>0</v>
      </c>
      <c r="G1427" s="582">
        <f>IF(E1427="S",1,0)</f>
        <v>0</v>
      </c>
      <c r="H1427" s="578"/>
      <c r="I1427" s="543"/>
      <c r="J1427" s="542"/>
      <c r="K1427" s="580"/>
      <c r="L1427" s="584"/>
      <c r="M1427" s="585"/>
      <c r="N1427" s="588">
        <f>L1427+J1427</f>
        <v>0</v>
      </c>
      <c r="O1427" s="589"/>
      <c r="P1427" s="542"/>
      <c r="Q1427" s="580"/>
      <c r="R1427" s="584"/>
      <c r="S1427" s="585"/>
      <c r="T1427" s="588">
        <f>R1427-P1427</f>
        <v>0</v>
      </c>
      <c r="U1427" s="588"/>
      <c r="V1427" s="542"/>
      <c r="W1427" s="543"/>
      <c r="X1427" s="593"/>
      <c r="Y1427" s="543"/>
      <c r="Z1427" s="542"/>
      <c r="AA1427" s="543"/>
      <c r="AB1427" s="542"/>
      <c r="AC1427" s="543"/>
      <c r="AD1427" s="542"/>
      <c r="AE1427" s="580"/>
      <c r="AF1427" s="584"/>
      <c r="AG1427" s="585"/>
      <c r="AH1427" s="595">
        <f>IF(AD1427=0,0,(AF1427/AD1427)*100)</f>
        <v>0</v>
      </c>
      <c r="AI1427" s="596"/>
      <c r="AJ1427" s="542"/>
      <c r="AK1427" s="580"/>
      <c r="AL1427" s="584"/>
      <c r="AM1427" s="585"/>
      <c r="AN1427" s="595">
        <f>IF(AJ1427=0,0,(AL1427/AJ1427)*100)</f>
        <v>0</v>
      </c>
      <c r="AO1427" s="596"/>
      <c r="AP1427" s="542"/>
      <c r="AQ1427" s="580"/>
      <c r="AR1427" s="584"/>
      <c r="AS1427" s="585"/>
      <c r="AT1427" s="595">
        <f>IF(AP1427=0,0,(AR1427/AP1427)*100)</f>
        <v>0</v>
      </c>
      <c r="AU1427" s="596"/>
      <c r="AV1427" s="599">
        <f>AD1427+AJ1427+AP1427</f>
        <v>0</v>
      </c>
      <c r="AW1427" s="600"/>
      <c r="AX1427" s="630">
        <f>AF1427+AL1427+AR1427</f>
        <v>0</v>
      </c>
      <c r="AY1427" s="631"/>
      <c r="AZ1427" s="595">
        <f>IF(AV1427=0,0,(AX1427/AV1427)*100)</f>
        <v>0</v>
      </c>
      <c r="BA1427" s="596"/>
      <c r="BB1427" s="542"/>
      <c r="BC1427" s="580"/>
      <c r="BD1427" s="584"/>
      <c r="BE1427" s="585"/>
      <c r="BF1427" s="595">
        <f>IF(BB1427=0,0,(BD1427/BB1427)*100)</f>
        <v>0</v>
      </c>
      <c r="BG1427" s="596"/>
      <c r="BH1427" s="599">
        <f>AV1427+BB1427</f>
        <v>0</v>
      </c>
      <c r="BI1427" s="600"/>
      <c r="BJ1427" s="630">
        <f>AX1427+BD1427</f>
        <v>0</v>
      </c>
      <c r="BK1427" s="631"/>
      <c r="BL1427" s="595">
        <f>IF(BH1427=0,0,(BJ1427/BH1427)*100)</f>
        <v>0</v>
      </c>
      <c r="BM1427" s="596"/>
      <c r="BN1427" s="656">
        <f>(AF1427*2)+(AL1427*2)+(AR1427*3)+BD1427</f>
        <v>0</v>
      </c>
      <c r="BO1427" s="657"/>
      <c r="BP1427" s="658"/>
      <c r="BQ1427" s="676">
        <f>IF(BS1427=0,0,50*BR1427/BS1427)</f>
        <v>0</v>
      </c>
      <c r="BR1427" s="662">
        <f>(BN1427*BU$1427)+(N1427*BU$1428)+(Z1427*BU$1429)+(R1427*BU$1430)+(X1427*BU$1431)+(AB1427*BU$1432)+(V1427*BU$1437)</f>
        <v>0</v>
      </c>
      <c r="BS1427" s="662">
        <f>((BB1427-BD1427)*BU$1434)+((AV1427-AX1427)*BU$1433)+(H1427*BU$1435)+(P1427*BU$1436)</f>
        <v>0</v>
      </c>
      <c r="BT1427" s="19" t="s">
        <v>75</v>
      </c>
      <c r="BU1427" s="277">
        <f>IF(BQ1422="B",'VALUE POINTS'!L$10,IF('GAME STATS'!BQ1422="C",'VALUE POINTS'!M$10,'VALUE POINTS'!K$10))</f>
        <v>1</v>
      </c>
      <c r="BV1427" s="278"/>
    </row>
    <row r="1428" spans="1:79" ht="23.85" customHeight="1" x14ac:dyDescent="0.35">
      <c r="A1428" s="276"/>
      <c r="B1428" s="571"/>
      <c r="C1428" s="642" t="str">
        <f>IF(ROSTER!D$8="","",ROSTER!D$8)</f>
        <v/>
      </c>
      <c r="D1428" s="643"/>
      <c r="E1428" s="575"/>
      <c r="F1428" s="577"/>
      <c r="G1428" s="583"/>
      <c r="H1428" s="579"/>
      <c r="I1428" s="545"/>
      <c r="J1428" s="544"/>
      <c r="K1428" s="581"/>
      <c r="L1428" s="586"/>
      <c r="M1428" s="587"/>
      <c r="N1428" s="592"/>
      <c r="O1428" s="603"/>
      <c r="P1428" s="544"/>
      <c r="Q1428" s="581"/>
      <c r="R1428" s="586"/>
      <c r="S1428" s="587"/>
      <c r="T1428" s="592"/>
      <c r="U1428" s="592"/>
      <c r="V1428" s="544"/>
      <c r="W1428" s="545"/>
      <c r="X1428" s="594"/>
      <c r="Y1428" s="545"/>
      <c r="Z1428" s="544"/>
      <c r="AA1428" s="545"/>
      <c r="AB1428" s="544"/>
      <c r="AC1428" s="545"/>
      <c r="AD1428" s="544"/>
      <c r="AE1428" s="581"/>
      <c r="AF1428" s="586"/>
      <c r="AG1428" s="587"/>
      <c r="AH1428" s="626"/>
      <c r="AI1428" s="627"/>
      <c r="AJ1428" s="544"/>
      <c r="AK1428" s="581"/>
      <c r="AL1428" s="586"/>
      <c r="AM1428" s="587"/>
      <c r="AN1428" s="626"/>
      <c r="AO1428" s="627"/>
      <c r="AP1428" s="544"/>
      <c r="AQ1428" s="581"/>
      <c r="AR1428" s="586"/>
      <c r="AS1428" s="587"/>
      <c r="AT1428" s="626"/>
      <c r="AU1428" s="627"/>
      <c r="AV1428" s="628"/>
      <c r="AW1428" s="629"/>
      <c r="AX1428" s="632"/>
      <c r="AY1428" s="633"/>
      <c r="AZ1428" s="626"/>
      <c r="BA1428" s="627"/>
      <c r="BB1428" s="544"/>
      <c r="BC1428" s="581"/>
      <c r="BD1428" s="586"/>
      <c r="BE1428" s="587"/>
      <c r="BF1428" s="626"/>
      <c r="BG1428" s="627"/>
      <c r="BH1428" s="628"/>
      <c r="BI1428" s="629"/>
      <c r="BJ1428" s="632"/>
      <c r="BK1428" s="633"/>
      <c r="BL1428" s="626"/>
      <c r="BM1428" s="627"/>
      <c r="BN1428" s="678"/>
      <c r="BO1428" s="679"/>
      <c r="BP1428" s="680"/>
      <c r="BQ1428" s="677"/>
      <c r="BR1428" s="663"/>
      <c r="BS1428" s="663"/>
      <c r="BT1428" s="19" t="s">
        <v>76</v>
      </c>
      <c r="BU1428" s="277">
        <f>IF(BQ1422="B",'VALUE POINTS'!L$11,IF('GAME STATS'!BQ1422="C",'VALUE POINTS'!M$11,'VALUE POINTS'!K$11))</f>
        <v>1</v>
      </c>
      <c r="BV1428" s="278"/>
    </row>
    <row r="1429" spans="1:79" ht="21.75" customHeight="1" x14ac:dyDescent="0.4">
      <c r="A1429" s="95"/>
      <c r="B1429" s="570" t="str">
        <f>IF(ROSTER!B$10="","",ROSTER!B$10)</f>
        <v/>
      </c>
      <c r="C1429" s="572" t="str">
        <f>IF(ROSTER!C$10="","",ROSTER!C$10)</f>
        <v/>
      </c>
      <c r="D1429" s="573"/>
      <c r="E1429" s="574"/>
      <c r="F1429" s="576">
        <f>IF(E1429="y",1,IF(E1429="S",1,0))</f>
        <v>0</v>
      </c>
      <c r="G1429" s="582">
        <f>IF(E1429="S",1,0)</f>
        <v>0</v>
      </c>
      <c r="H1429" s="578"/>
      <c r="I1429" s="543"/>
      <c r="J1429" s="542"/>
      <c r="K1429" s="580"/>
      <c r="L1429" s="584"/>
      <c r="M1429" s="585"/>
      <c r="N1429" s="588">
        <f>L1429+J1429</f>
        <v>0</v>
      </c>
      <c r="O1429" s="589"/>
      <c r="P1429" s="542"/>
      <c r="Q1429" s="580"/>
      <c r="R1429" s="584"/>
      <c r="S1429" s="585"/>
      <c r="T1429" s="588">
        <f>R1429-P1429</f>
        <v>0</v>
      </c>
      <c r="U1429" s="588"/>
      <c r="V1429" s="542"/>
      <c r="W1429" s="543"/>
      <c r="X1429" s="593"/>
      <c r="Y1429" s="543"/>
      <c r="Z1429" s="542"/>
      <c r="AA1429" s="543"/>
      <c r="AB1429" s="542"/>
      <c r="AC1429" s="543"/>
      <c r="AD1429" s="542"/>
      <c r="AE1429" s="580"/>
      <c r="AF1429" s="584"/>
      <c r="AG1429" s="585"/>
      <c r="AH1429" s="595">
        <f>IF(AD1429=0,0,(AF1429/AD1429)*100)</f>
        <v>0</v>
      </c>
      <c r="AI1429" s="596"/>
      <c r="AJ1429" s="542"/>
      <c r="AK1429" s="580"/>
      <c r="AL1429" s="584"/>
      <c r="AM1429" s="585"/>
      <c r="AN1429" s="595">
        <f>IF(AJ1429=0,0,(AL1429/AJ1429)*100)</f>
        <v>0</v>
      </c>
      <c r="AO1429" s="596"/>
      <c r="AP1429" s="542"/>
      <c r="AQ1429" s="580"/>
      <c r="AR1429" s="584"/>
      <c r="AS1429" s="585"/>
      <c r="AT1429" s="595">
        <f>IF(AP1429=0,0,(AR1429/AP1429)*100)</f>
        <v>0</v>
      </c>
      <c r="AU1429" s="596"/>
      <c r="AV1429" s="599">
        <f>AD1429+AJ1429+AP1429</f>
        <v>0</v>
      </c>
      <c r="AW1429" s="600"/>
      <c r="AX1429" s="630">
        <f>AF1429+AL1429+AR1429</f>
        <v>0</v>
      </c>
      <c r="AY1429" s="631"/>
      <c r="AZ1429" s="595">
        <f>IF(AV1429=0,0,(AX1429/AV1429)*100)</f>
        <v>0</v>
      </c>
      <c r="BA1429" s="596"/>
      <c r="BB1429" s="542"/>
      <c r="BC1429" s="580"/>
      <c r="BD1429" s="584"/>
      <c r="BE1429" s="585"/>
      <c r="BF1429" s="595">
        <f>IF(BB1429=0,0,(BD1429/BB1429)*100)</f>
        <v>0</v>
      </c>
      <c r="BG1429" s="596"/>
      <c r="BH1429" s="599">
        <f>AV1429+BB1429</f>
        <v>0</v>
      </c>
      <c r="BI1429" s="600"/>
      <c r="BJ1429" s="630">
        <f>AX1429+BD1429</f>
        <v>0</v>
      </c>
      <c r="BK1429" s="631"/>
      <c r="BL1429" s="595">
        <f>IF(BH1429=0,0,(BJ1429/BH1429)*100)</f>
        <v>0</v>
      </c>
      <c r="BM1429" s="596"/>
      <c r="BN1429" s="656">
        <f>(AF1429*2)+(AL1429*2)+(AR1429*3)+BD1429</f>
        <v>0</v>
      </c>
      <c r="BO1429" s="657"/>
      <c r="BP1429" s="658"/>
      <c r="BQ1429" s="676">
        <f>IF(BS1429=0,0,50*BR1429/BS1429)</f>
        <v>0</v>
      </c>
      <c r="BR1429" s="662">
        <f t="shared" ref="BR1429" si="1370">(BN1429*BU$1427)+(N1429*BU$1428)+(Z1429*BU$1429)+(R1429*BU$1430)+(X1429*BU$1431)+(AB1429*BU$1432)+(V1429*BU$1437)</f>
        <v>0</v>
      </c>
      <c r="BS1429" s="662">
        <f t="shared" ref="BS1429" si="1371">((BB1429-BD1429)*BU$1434)+((AV1429-AX1429)*BU$1433)+(H1429*BU$1435)+(P1429*BU$1436)</f>
        <v>0</v>
      </c>
      <c r="BT1429" s="19" t="s">
        <v>77</v>
      </c>
      <c r="BU1429" s="277">
        <f>IF(BQ1422="B",'VALUE POINTS'!L$12,IF('GAME STATS'!BQ1422="C",'VALUE POINTS'!M$12,'VALUE POINTS'!K$12))</f>
        <v>2</v>
      </c>
      <c r="BV1429" s="278"/>
      <c r="CA1429" s="18"/>
    </row>
    <row r="1430" spans="1:79" ht="21.75" customHeight="1" x14ac:dyDescent="0.35">
      <c r="A1430" s="95"/>
      <c r="B1430" s="571"/>
      <c r="C1430" s="642" t="str">
        <f>IF(ROSTER!D$10="","",ROSTER!D$10)</f>
        <v/>
      </c>
      <c r="D1430" s="643"/>
      <c r="E1430" s="575"/>
      <c r="F1430" s="577"/>
      <c r="G1430" s="583"/>
      <c r="H1430" s="579"/>
      <c r="I1430" s="545"/>
      <c r="J1430" s="544"/>
      <c r="K1430" s="581"/>
      <c r="L1430" s="586"/>
      <c r="M1430" s="587"/>
      <c r="N1430" s="592" t="s">
        <v>16</v>
      </c>
      <c r="O1430" s="603"/>
      <c r="P1430" s="544"/>
      <c r="Q1430" s="581"/>
      <c r="R1430" s="586"/>
      <c r="S1430" s="587"/>
      <c r="T1430" s="592" t="s">
        <v>16</v>
      </c>
      <c r="U1430" s="592"/>
      <c r="V1430" s="544"/>
      <c r="W1430" s="545"/>
      <c r="X1430" s="594"/>
      <c r="Y1430" s="545"/>
      <c r="Z1430" s="544"/>
      <c r="AA1430" s="545"/>
      <c r="AB1430" s="544"/>
      <c r="AC1430" s="545"/>
      <c r="AD1430" s="544"/>
      <c r="AE1430" s="581"/>
      <c r="AF1430" s="586"/>
      <c r="AG1430" s="587"/>
      <c r="AH1430" s="626"/>
      <c r="AI1430" s="627"/>
      <c r="AJ1430" s="544"/>
      <c r="AK1430" s="581"/>
      <c r="AL1430" s="586"/>
      <c r="AM1430" s="587"/>
      <c r="AN1430" s="626"/>
      <c r="AO1430" s="627"/>
      <c r="AP1430" s="544"/>
      <c r="AQ1430" s="581"/>
      <c r="AR1430" s="586"/>
      <c r="AS1430" s="587"/>
      <c r="AT1430" s="626"/>
      <c r="AU1430" s="627"/>
      <c r="AV1430" s="628"/>
      <c r="AW1430" s="629"/>
      <c r="AX1430" s="632"/>
      <c r="AY1430" s="633"/>
      <c r="AZ1430" s="626"/>
      <c r="BA1430" s="627"/>
      <c r="BB1430" s="544"/>
      <c r="BC1430" s="581"/>
      <c r="BD1430" s="586"/>
      <c r="BE1430" s="587"/>
      <c r="BF1430" s="626"/>
      <c r="BG1430" s="627"/>
      <c r="BH1430" s="628"/>
      <c r="BI1430" s="629"/>
      <c r="BJ1430" s="632"/>
      <c r="BK1430" s="633"/>
      <c r="BL1430" s="626"/>
      <c r="BM1430" s="627"/>
      <c r="BN1430" s="678"/>
      <c r="BO1430" s="679"/>
      <c r="BP1430" s="680"/>
      <c r="BQ1430" s="677"/>
      <c r="BR1430" s="663"/>
      <c r="BS1430" s="663"/>
      <c r="BT1430" s="19" t="s">
        <v>78</v>
      </c>
      <c r="BU1430" s="277">
        <f>IF(BQ1422="B",'VALUE POINTS'!L$13,IF('GAME STATS'!BQ1422="C",'VALUE POINTS'!M$13,'VALUE POINTS'!K$13))</f>
        <v>2</v>
      </c>
      <c r="BV1430" s="278"/>
    </row>
    <row r="1431" spans="1:79" ht="21.75" customHeight="1" x14ac:dyDescent="0.35">
      <c r="A1431" s="95"/>
      <c r="B1431" s="570" t="str">
        <f>IF(ROSTER!B$12="","",ROSTER!B$12)</f>
        <v/>
      </c>
      <c r="C1431" s="572" t="str">
        <f>IF(ROSTER!C$12="","",ROSTER!C$12)</f>
        <v/>
      </c>
      <c r="D1431" s="573"/>
      <c r="E1431" s="574"/>
      <c r="F1431" s="576">
        <f>IF(E1431="y",1,IF(E1431="S",1,0))</f>
        <v>0</v>
      </c>
      <c r="G1431" s="582">
        <f>IF(E1431="S",1,0)</f>
        <v>0</v>
      </c>
      <c r="H1431" s="578"/>
      <c r="I1431" s="543"/>
      <c r="J1431" s="542"/>
      <c r="K1431" s="580"/>
      <c r="L1431" s="584"/>
      <c r="M1431" s="585"/>
      <c r="N1431" s="588">
        <f>L1431+J1431</f>
        <v>0</v>
      </c>
      <c r="O1431" s="589"/>
      <c r="P1431" s="542"/>
      <c r="Q1431" s="580"/>
      <c r="R1431" s="584"/>
      <c r="S1431" s="585"/>
      <c r="T1431" s="588">
        <f>R1431-P1431</f>
        <v>0</v>
      </c>
      <c r="U1431" s="588"/>
      <c r="V1431" s="542"/>
      <c r="W1431" s="543"/>
      <c r="X1431" s="593"/>
      <c r="Y1431" s="543"/>
      <c r="Z1431" s="542"/>
      <c r="AA1431" s="543"/>
      <c r="AB1431" s="542"/>
      <c r="AC1431" s="543"/>
      <c r="AD1431" s="542"/>
      <c r="AE1431" s="580"/>
      <c r="AF1431" s="584"/>
      <c r="AG1431" s="585"/>
      <c r="AH1431" s="595">
        <f>IF(AD1431=0,0,(AF1431/AD1431)*100)</f>
        <v>0</v>
      </c>
      <c r="AI1431" s="596"/>
      <c r="AJ1431" s="542"/>
      <c r="AK1431" s="580"/>
      <c r="AL1431" s="584"/>
      <c r="AM1431" s="585"/>
      <c r="AN1431" s="595">
        <f>IF(AJ1431=0,0,(AL1431/AJ1431)*100)</f>
        <v>0</v>
      </c>
      <c r="AO1431" s="596"/>
      <c r="AP1431" s="542"/>
      <c r="AQ1431" s="580"/>
      <c r="AR1431" s="584"/>
      <c r="AS1431" s="585"/>
      <c r="AT1431" s="595">
        <f>IF(AP1431=0,0,(AR1431/AP1431)*100)</f>
        <v>0</v>
      </c>
      <c r="AU1431" s="596"/>
      <c r="AV1431" s="599">
        <f>AD1431+AJ1431+AP1431</f>
        <v>0</v>
      </c>
      <c r="AW1431" s="600"/>
      <c r="AX1431" s="630">
        <f>AF1431+AL1431+AR1431</f>
        <v>0</v>
      </c>
      <c r="AY1431" s="631"/>
      <c r="AZ1431" s="595">
        <f>IF(AV1431=0,0,(AX1431/AV1431)*100)</f>
        <v>0</v>
      </c>
      <c r="BA1431" s="596"/>
      <c r="BB1431" s="542"/>
      <c r="BC1431" s="580"/>
      <c r="BD1431" s="584"/>
      <c r="BE1431" s="585"/>
      <c r="BF1431" s="595">
        <f>IF(BB1431=0,0,(BD1431/BB1431)*100)</f>
        <v>0</v>
      </c>
      <c r="BG1431" s="596"/>
      <c r="BH1431" s="599">
        <f>AV1431+BB1431</f>
        <v>0</v>
      </c>
      <c r="BI1431" s="600"/>
      <c r="BJ1431" s="630">
        <f>AX1431+BD1431</f>
        <v>0</v>
      </c>
      <c r="BK1431" s="631"/>
      <c r="BL1431" s="595">
        <f>IF(BH1431=0,0,(BJ1431/BH1431)*100)</f>
        <v>0</v>
      </c>
      <c r="BM1431" s="596"/>
      <c r="BN1431" s="656">
        <f>(AF1431*2)+(AL1431*2)+(AR1431*3)+BD1431</f>
        <v>0</v>
      </c>
      <c r="BO1431" s="657"/>
      <c r="BP1431" s="658"/>
      <c r="BQ1431" s="676">
        <f t="shared" ref="BQ1431" si="1372">IF(BS1431=0,0,50*BR1431/BS1431)</f>
        <v>0</v>
      </c>
      <c r="BR1431" s="662">
        <f t="shared" ref="BR1431" si="1373">(BN1431*BU$1427)+(N1431*BU$1428)+(Z1431*BU$1429)+(R1431*BU$1430)+(X1431*BU$1431)+(AB1431*BU$1432)+(V1431*BU$1437)</f>
        <v>0</v>
      </c>
      <c r="BS1431" s="662">
        <f t="shared" ref="BS1431" si="1374">((BB1431-BD1431)*BU$1434)+((AV1431-AX1431)*BU$1433)+(H1431*BU$1435)+(P1431*BU$1436)</f>
        <v>0</v>
      </c>
      <c r="BT1431" s="19" t="s">
        <v>79</v>
      </c>
      <c r="BU1431" s="277">
        <f>IF(BQ1422="B",'VALUE POINTS'!L$14,IF('GAME STATS'!BQ1422="C",'VALUE POINTS'!M$14,'VALUE POINTS'!K$14))</f>
        <v>2</v>
      </c>
      <c r="BV1431" s="278"/>
    </row>
    <row r="1432" spans="1:79" ht="21.75" customHeight="1" x14ac:dyDescent="0.4">
      <c r="A1432" s="95"/>
      <c r="B1432" s="571"/>
      <c r="C1432" s="642" t="str">
        <f>IF(ROSTER!D$12="","",ROSTER!D$12)</f>
        <v/>
      </c>
      <c r="D1432" s="643"/>
      <c r="E1432" s="575"/>
      <c r="F1432" s="577"/>
      <c r="G1432" s="583"/>
      <c r="H1432" s="579"/>
      <c r="I1432" s="545"/>
      <c r="J1432" s="544"/>
      <c r="K1432" s="581"/>
      <c r="L1432" s="586"/>
      <c r="M1432" s="587"/>
      <c r="N1432" s="592" t="s">
        <v>16</v>
      </c>
      <c r="O1432" s="603"/>
      <c r="P1432" s="544"/>
      <c r="Q1432" s="581"/>
      <c r="R1432" s="586"/>
      <c r="S1432" s="587"/>
      <c r="T1432" s="592" t="s">
        <v>16</v>
      </c>
      <c r="U1432" s="592"/>
      <c r="V1432" s="544"/>
      <c r="W1432" s="545"/>
      <c r="X1432" s="594"/>
      <c r="Y1432" s="545"/>
      <c r="Z1432" s="544"/>
      <c r="AA1432" s="545"/>
      <c r="AB1432" s="544"/>
      <c r="AC1432" s="545"/>
      <c r="AD1432" s="544"/>
      <c r="AE1432" s="581"/>
      <c r="AF1432" s="586"/>
      <c r="AG1432" s="587"/>
      <c r="AH1432" s="626"/>
      <c r="AI1432" s="627"/>
      <c r="AJ1432" s="544"/>
      <c r="AK1432" s="581"/>
      <c r="AL1432" s="586"/>
      <c r="AM1432" s="587"/>
      <c r="AN1432" s="626"/>
      <c r="AO1432" s="627"/>
      <c r="AP1432" s="544"/>
      <c r="AQ1432" s="581"/>
      <c r="AR1432" s="586"/>
      <c r="AS1432" s="587"/>
      <c r="AT1432" s="626"/>
      <c r="AU1432" s="627"/>
      <c r="AV1432" s="628"/>
      <c r="AW1432" s="629"/>
      <c r="AX1432" s="632"/>
      <c r="AY1432" s="633"/>
      <c r="AZ1432" s="626"/>
      <c r="BA1432" s="627"/>
      <c r="BB1432" s="544"/>
      <c r="BC1432" s="581"/>
      <c r="BD1432" s="586"/>
      <c r="BE1432" s="587"/>
      <c r="BF1432" s="626"/>
      <c r="BG1432" s="627"/>
      <c r="BH1432" s="628"/>
      <c r="BI1432" s="629"/>
      <c r="BJ1432" s="632"/>
      <c r="BK1432" s="633"/>
      <c r="BL1432" s="626"/>
      <c r="BM1432" s="627"/>
      <c r="BN1432" s="678"/>
      <c r="BO1432" s="679"/>
      <c r="BP1432" s="680"/>
      <c r="BQ1432" s="677"/>
      <c r="BR1432" s="663"/>
      <c r="BS1432" s="663"/>
      <c r="BT1432" s="19" t="s">
        <v>80</v>
      </c>
      <c r="BU1432" s="277">
        <f>IF(BQ1422="B",'VALUE POINTS'!L$15,IF('GAME STATS'!BQ1422="C",'VALUE POINTS'!M$15,'VALUE POINTS'!K$15))</f>
        <v>2</v>
      </c>
      <c r="BV1432" s="278"/>
      <c r="CA1432" s="18"/>
    </row>
    <row r="1433" spans="1:79" ht="21.75" customHeight="1" x14ac:dyDescent="0.35">
      <c r="A1433" s="95"/>
      <c r="B1433" s="570" t="str">
        <f>IF(ROSTER!B$14="","",ROSTER!B$14)</f>
        <v/>
      </c>
      <c r="C1433" s="572" t="str">
        <f>IF(ROSTER!C$14="","",ROSTER!C$14)</f>
        <v/>
      </c>
      <c r="D1433" s="573"/>
      <c r="E1433" s="574"/>
      <c r="F1433" s="576">
        <f>IF(E1433="y",1,IF(E1433="S",1,0))</f>
        <v>0</v>
      </c>
      <c r="G1433" s="582">
        <f>IF(E1433="S",1,0)</f>
        <v>0</v>
      </c>
      <c r="H1433" s="578"/>
      <c r="I1433" s="543"/>
      <c r="J1433" s="542"/>
      <c r="K1433" s="580"/>
      <c r="L1433" s="584"/>
      <c r="M1433" s="585"/>
      <c r="N1433" s="588">
        <f>L1433+J1433</f>
        <v>0</v>
      </c>
      <c r="O1433" s="589"/>
      <c r="P1433" s="542"/>
      <c r="Q1433" s="580"/>
      <c r="R1433" s="584"/>
      <c r="S1433" s="585"/>
      <c r="T1433" s="588">
        <f>R1433-P1433</f>
        <v>0</v>
      </c>
      <c r="U1433" s="588"/>
      <c r="V1433" s="542"/>
      <c r="W1433" s="543"/>
      <c r="X1433" s="593"/>
      <c r="Y1433" s="543"/>
      <c r="Z1433" s="542"/>
      <c r="AA1433" s="543"/>
      <c r="AB1433" s="542"/>
      <c r="AC1433" s="543"/>
      <c r="AD1433" s="542"/>
      <c r="AE1433" s="580"/>
      <c r="AF1433" s="584"/>
      <c r="AG1433" s="585"/>
      <c r="AH1433" s="595">
        <f>IF(AD1433=0,0,(AF1433/AD1433)*100)</f>
        <v>0</v>
      </c>
      <c r="AI1433" s="596"/>
      <c r="AJ1433" s="542"/>
      <c r="AK1433" s="580"/>
      <c r="AL1433" s="584"/>
      <c r="AM1433" s="585"/>
      <c r="AN1433" s="595">
        <f>IF(AJ1433=0,0,(AL1433/AJ1433)*100)</f>
        <v>0</v>
      </c>
      <c r="AO1433" s="596"/>
      <c r="AP1433" s="542"/>
      <c r="AQ1433" s="580"/>
      <c r="AR1433" s="584"/>
      <c r="AS1433" s="585"/>
      <c r="AT1433" s="595">
        <f>IF(AP1433=0,0,(AR1433/AP1433)*100)</f>
        <v>0</v>
      </c>
      <c r="AU1433" s="596"/>
      <c r="AV1433" s="599">
        <f>AD1433+AJ1433+AP1433</f>
        <v>0</v>
      </c>
      <c r="AW1433" s="600"/>
      <c r="AX1433" s="630">
        <f>AF1433+AL1433+AR1433</f>
        <v>0</v>
      </c>
      <c r="AY1433" s="631"/>
      <c r="AZ1433" s="595">
        <f>IF(AV1433=0,0,(AX1433/AV1433)*100)</f>
        <v>0</v>
      </c>
      <c r="BA1433" s="596"/>
      <c r="BB1433" s="542"/>
      <c r="BC1433" s="580"/>
      <c r="BD1433" s="584"/>
      <c r="BE1433" s="585"/>
      <c r="BF1433" s="595">
        <f>IF(BB1433=0,0,(BD1433/BB1433)*100)</f>
        <v>0</v>
      </c>
      <c r="BG1433" s="596"/>
      <c r="BH1433" s="599">
        <f>AV1433+BB1433</f>
        <v>0</v>
      </c>
      <c r="BI1433" s="600"/>
      <c r="BJ1433" s="630">
        <f>AX1433+BD1433</f>
        <v>0</v>
      </c>
      <c r="BK1433" s="631"/>
      <c r="BL1433" s="595">
        <f>IF(BH1433=0,0,(BJ1433/BH1433)*100)</f>
        <v>0</v>
      </c>
      <c r="BM1433" s="596"/>
      <c r="BN1433" s="656">
        <f>(AF1433*2)+(AL1433*2)+(AR1433*3)+BD1433</f>
        <v>0</v>
      </c>
      <c r="BO1433" s="657"/>
      <c r="BP1433" s="658"/>
      <c r="BQ1433" s="676">
        <f t="shared" ref="BQ1433" si="1375">IF(BS1433=0,0,50*BR1433/BS1433)</f>
        <v>0</v>
      </c>
      <c r="BR1433" s="662">
        <f t="shared" ref="BR1433" si="1376">(BN1433*BU$1427)+(N1433*BU$1428)+(Z1433*BU$1429)+(R1433*BU$1430)+(X1433*BU$1431)+(AB1433*BU$1432)+(V1433*BU$1437)</f>
        <v>0</v>
      </c>
      <c r="BS1433" s="662">
        <f t="shared" ref="BS1433" si="1377">((BB1433-BD1433)*BU$1434)+((AV1433-AX1433)*BU$1433)+(H1433*BU$1435)+(P1433*BU$1436)</f>
        <v>0</v>
      </c>
      <c r="BT1433" s="19" t="s">
        <v>81</v>
      </c>
      <c r="BU1433" s="277">
        <f>IF(BQ1422="B",'VALUE POINTS'!L$16,IF('GAME STATS'!BQ1422="C",'VALUE POINTS'!M$16,'VALUE POINTS'!K$16))</f>
        <v>2</v>
      </c>
      <c r="BV1433" s="278"/>
    </row>
    <row r="1434" spans="1:79" ht="21.75" customHeight="1" x14ac:dyDescent="0.35">
      <c r="A1434" s="95"/>
      <c r="B1434" s="571"/>
      <c r="C1434" s="642" t="str">
        <f>IF(ROSTER!D$14="","",ROSTER!D$14)</f>
        <v/>
      </c>
      <c r="D1434" s="643"/>
      <c r="E1434" s="575"/>
      <c r="F1434" s="577"/>
      <c r="G1434" s="583"/>
      <c r="H1434" s="579"/>
      <c r="I1434" s="545"/>
      <c r="J1434" s="544"/>
      <c r="K1434" s="581"/>
      <c r="L1434" s="586"/>
      <c r="M1434" s="587"/>
      <c r="N1434" s="592" t="s">
        <v>16</v>
      </c>
      <c r="O1434" s="603"/>
      <c r="P1434" s="544"/>
      <c r="Q1434" s="581"/>
      <c r="R1434" s="586"/>
      <c r="S1434" s="587"/>
      <c r="T1434" s="592" t="s">
        <v>16</v>
      </c>
      <c r="U1434" s="592"/>
      <c r="V1434" s="544"/>
      <c r="W1434" s="545"/>
      <c r="X1434" s="594"/>
      <c r="Y1434" s="545"/>
      <c r="Z1434" s="544"/>
      <c r="AA1434" s="545"/>
      <c r="AB1434" s="544"/>
      <c r="AC1434" s="545"/>
      <c r="AD1434" s="544"/>
      <c r="AE1434" s="581"/>
      <c r="AF1434" s="586"/>
      <c r="AG1434" s="587"/>
      <c r="AH1434" s="626"/>
      <c r="AI1434" s="627"/>
      <c r="AJ1434" s="544"/>
      <c r="AK1434" s="581"/>
      <c r="AL1434" s="586"/>
      <c r="AM1434" s="587"/>
      <c r="AN1434" s="626"/>
      <c r="AO1434" s="627"/>
      <c r="AP1434" s="544"/>
      <c r="AQ1434" s="581"/>
      <c r="AR1434" s="586"/>
      <c r="AS1434" s="587"/>
      <c r="AT1434" s="626"/>
      <c r="AU1434" s="627"/>
      <c r="AV1434" s="628"/>
      <c r="AW1434" s="629"/>
      <c r="AX1434" s="632"/>
      <c r="AY1434" s="633"/>
      <c r="AZ1434" s="626"/>
      <c r="BA1434" s="627"/>
      <c r="BB1434" s="544"/>
      <c r="BC1434" s="581"/>
      <c r="BD1434" s="586"/>
      <c r="BE1434" s="587"/>
      <c r="BF1434" s="626"/>
      <c r="BG1434" s="627"/>
      <c r="BH1434" s="628"/>
      <c r="BI1434" s="629"/>
      <c r="BJ1434" s="632"/>
      <c r="BK1434" s="633"/>
      <c r="BL1434" s="626"/>
      <c r="BM1434" s="627"/>
      <c r="BN1434" s="678"/>
      <c r="BO1434" s="679"/>
      <c r="BP1434" s="680"/>
      <c r="BQ1434" s="677"/>
      <c r="BR1434" s="663"/>
      <c r="BS1434" s="663"/>
      <c r="BT1434" s="19" t="s">
        <v>82</v>
      </c>
      <c r="BU1434" s="277">
        <f>IF(BQ1422="B",'VALUE POINTS'!L$17,IF('GAME STATS'!BQ1422="C",'VALUE POINTS'!M$17,'VALUE POINTS'!K$17))</f>
        <v>1</v>
      </c>
      <c r="BV1434" s="278"/>
    </row>
    <row r="1435" spans="1:79" ht="21.75" customHeight="1" x14ac:dyDescent="0.35">
      <c r="A1435" s="95"/>
      <c r="B1435" s="570" t="str">
        <f>IF(ROSTER!B$16="","",ROSTER!B$16)</f>
        <v/>
      </c>
      <c r="C1435" s="572" t="str">
        <f>IF(ROSTER!C$16="","",ROSTER!C$16)</f>
        <v/>
      </c>
      <c r="D1435" s="573"/>
      <c r="E1435" s="574"/>
      <c r="F1435" s="576">
        <f>IF(E1435="y",1,IF(E1435="S",1,0))</f>
        <v>0</v>
      </c>
      <c r="G1435" s="582">
        <f>IF(E1435="S",1,0)</f>
        <v>0</v>
      </c>
      <c r="H1435" s="578"/>
      <c r="I1435" s="543"/>
      <c r="J1435" s="542"/>
      <c r="K1435" s="580"/>
      <c r="L1435" s="584"/>
      <c r="M1435" s="585"/>
      <c r="N1435" s="588">
        <f>L1435+J1435</f>
        <v>0</v>
      </c>
      <c r="O1435" s="589"/>
      <c r="P1435" s="542"/>
      <c r="Q1435" s="580"/>
      <c r="R1435" s="584"/>
      <c r="S1435" s="585"/>
      <c r="T1435" s="588">
        <f>R1435-P1435</f>
        <v>0</v>
      </c>
      <c r="U1435" s="588"/>
      <c r="V1435" s="542"/>
      <c r="W1435" s="543"/>
      <c r="X1435" s="593"/>
      <c r="Y1435" s="543"/>
      <c r="Z1435" s="542"/>
      <c r="AA1435" s="543"/>
      <c r="AB1435" s="542"/>
      <c r="AC1435" s="543"/>
      <c r="AD1435" s="542"/>
      <c r="AE1435" s="580"/>
      <c r="AF1435" s="584"/>
      <c r="AG1435" s="585"/>
      <c r="AH1435" s="595">
        <f>IF(AD1435=0,0,(AF1435/AD1435)*100)</f>
        <v>0</v>
      </c>
      <c r="AI1435" s="596"/>
      <c r="AJ1435" s="542"/>
      <c r="AK1435" s="580"/>
      <c r="AL1435" s="584"/>
      <c r="AM1435" s="585"/>
      <c r="AN1435" s="595">
        <f>IF(AJ1435=0,0,(AL1435/AJ1435)*100)</f>
        <v>0</v>
      </c>
      <c r="AO1435" s="596"/>
      <c r="AP1435" s="542"/>
      <c r="AQ1435" s="580"/>
      <c r="AR1435" s="584"/>
      <c r="AS1435" s="585"/>
      <c r="AT1435" s="595">
        <f>IF(AP1435=0,0,(AR1435/AP1435)*100)</f>
        <v>0</v>
      </c>
      <c r="AU1435" s="596"/>
      <c r="AV1435" s="599">
        <f>AD1435+AJ1435+AP1435</f>
        <v>0</v>
      </c>
      <c r="AW1435" s="600"/>
      <c r="AX1435" s="630">
        <f>AF1435+AL1435+AR1435</f>
        <v>0</v>
      </c>
      <c r="AY1435" s="631"/>
      <c r="AZ1435" s="595">
        <f>IF(AV1435=0,0,(AX1435/AV1435)*100)</f>
        <v>0</v>
      </c>
      <c r="BA1435" s="596"/>
      <c r="BB1435" s="542"/>
      <c r="BC1435" s="580"/>
      <c r="BD1435" s="584"/>
      <c r="BE1435" s="585"/>
      <c r="BF1435" s="595">
        <f>IF(BB1435=0,0,(BD1435/BB1435)*100)</f>
        <v>0</v>
      </c>
      <c r="BG1435" s="596"/>
      <c r="BH1435" s="599">
        <f>AV1435+BB1435</f>
        <v>0</v>
      </c>
      <c r="BI1435" s="600"/>
      <c r="BJ1435" s="630">
        <f>AX1435+BD1435</f>
        <v>0</v>
      </c>
      <c r="BK1435" s="631"/>
      <c r="BL1435" s="595">
        <f>IF(BH1435=0,0,(BJ1435/BH1435)*100)</f>
        <v>0</v>
      </c>
      <c r="BM1435" s="596"/>
      <c r="BN1435" s="656">
        <f>(AF1435*2)+(AL1435*2)+(AR1435*3)+BD1435</f>
        <v>0</v>
      </c>
      <c r="BO1435" s="657"/>
      <c r="BP1435" s="658"/>
      <c r="BQ1435" s="676">
        <f t="shared" ref="BQ1435" si="1378">IF(BS1435=0,0,50*BR1435/BS1435)</f>
        <v>0</v>
      </c>
      <c r="BR1435" s="662">
        <f t="shared" ref="BR1435" si="1379">(BN1435*BU$1427)+(N1435*BU$1428)+(Z1435*BU$1429)+(R1435*BU$1430)+(X1435*BU$1431)+(AB1435*BU$1432)+(V1435*BU$1437)</f>
        <v>0</v>
      </c>
      <c r="BS1435" s="662">
        <f t="shared" ref="BS1435" si="1380">((BB1435-BD1435)*BU$1434)+((AV1435-AX1435)*BU$1433)+(H1435*BU$1435)+(P1435*BU$1436)</f>
        <v>0</v>
      </c>
      <c r="BT1435" s="19" t="s">
        <v>83</v>
      </c>
      <c r="BU1435" s="277">
        <f>IF(BQ1422="B",'VALUE POINTS'!L$18,IF('GAME STATS'!BQ1422="C",'VALUE POINTS'!M$18,'VALUE POINTS'!K$18))</f>
        <v>2</v>
      </c>
      <c r="BV1435" s="278"/>
    </row>
    <row r="1436" spans="1:79" ht="21.75" customHeight="1" x14ac:dyDescent="0.35">
      <c r="A1436" s="95"/>
      <c r="B1436" s="571"/>
      <c r="C1436" s="642" t="str">
        <f>IF(ROSTER!D$16="","",ROSTER!D$16)</f>
        <v/>
      </c>
      <c r="D1436" s="643"/>
      <c r="E1436" s="575"/>
      <c r="F1436" s="577"/>
      <c r="G1436" s="583"/>
      <c r="H1436" s="579"/>
      <c r="I1436" s="545"/>
      <c r="J1436" s="544"/>
      <c r="K1436" s="581"/>
      <c r="L1436" s="586"/>
      <c r="M1436" s="587"/>
      <c r="N1436" s="592" t="s">
        <v>16</v>
      </c>
      <c r="O1436" s="603"/>
      <c r="P1436" s="544"/>
      <c r="Q1436" s="581"/>
      <c r="R1436" s="586"/>
      <c r="S1436" s="587"/>
      <c r="T1436" s="592" t="s">
        <v>16</v>
      </c>
      <c r="U1436" s="592"/>
      <c r="V1436" s="544"/>
      <c r="W1436" s="545"/>
      <c r="X1436" s="594"/>
      <c r="Y1436" s="545"/>
      <c r="Z1436" s="544"/>
      <c r="AA1436" s="545"/>
      <c r="AB1436" s="544"/>
      <c r="AC1436" s="545"/>
      <c r="AD1436" s="544"/>
      <c r="AE1436" s="581"/>
      <c r="AF1436" s="586"/>
      <c r="AG1436" s="587"/>
      <c r="AH1436" s="626"/>
      <c r="AI1436" s="627"/>
      <c r="AJ1436" s="544"/>
      <c r="AK1436" s="581"/>
      <c r="AL1436" s="586"/>
      <c r="AM1436" s="587"/>
      <c r="AN1436" s="626"/>
      <c r="AO1436" s="627"/>
      <c r="AP1436" s="544"/>
      <c r="AQ1436" s="581"/>
      <c r="AR1436" s="586"/>
      <c r="AS1436" s="587"/>
      <c r="AT1436" s="626"/>
      <c r="AU1436" s="627"/>
      <c r="AV1436" s="628"/>
      <c r="AW1436" s="629"/>
      <c r="AX1436" s="632"/>
      <c r="AY1436" s="633"/>
      <c r="AZ1436" s="626"/>
      <c r="BA1436" s="627"/>
      <c r="BB1436" s="544"/>
      <c r="BC1436" s="581"/>
      <c r="BD1436" s="586"/>
      <c r="BE1436" s="587"/>
      <c r="BF1436" s="626"/>
      <c r="BG1436" s="627"/>
      <c r="BH1436" s="628"/>
      <c r="BI1436" s="629"/>
      <c r="BJ1436" s="632"/>
      <c r="BK1436" s="633"/>
      <c r="BL1436" s="626"/>
      <c r="BM1436" s="627"/>
      <c r="BN1436" s="678"/>
      <c r="BO1436" s="679"/>
      <c r="BP1436" s="680"/>
      <c r="BQ1436" s="677"/>
      <c r="BR1436" s="663"/>
      <c r="BS1436" s="663"/>
      <c r="BT1436" s="19" t="s">
        <v>84</v>
      </c>
      <c r="BU1436" s="277">
        <f>IF(BQ1422="B",'VALUE POINTS'!L$19,IF('GAME STATS'!BQ1422="C",'VALUE POINTS'!M$19,'VALUE POINTS'!K$19))</f>
        <v>2</v>
      </c>
      <c r="BV1436" s="278"/>
    </row>
    <row r="1437" spans="1:79" ht="21.75" customHeight="1" x14ac:dyDescent="0.35">
      <c r="A1437" s="95"/>
      <c r="B1437" s="570" t="str">
        <f>IF(ROSTER!B$18="","",ROSTER!B$18)</f>
        <v/>
      </c>
      <c r="C1437" s="572" t="str">
        <f>IF(ROSTER!C$18="","",ROSTER!C$18)</f>
        <v/>
      </c>
      <c r="D1437" s="573"/>
      <c r="E1437" s="574"/>
      <c r="F1437" s="576">
        <f>IF(E1437="y",1,IF(E1437="S",1,0))</f>
        <v>0</v>
      </c>
      <c r="G1437" s="582">
        <f>IF(E1437="S",1,0)</f>
        <v>0</v>
      </c>
      <c r="H1437" s="578"/>
      <c r="I1437" s="543"/>
      <c r="J1437" s="542"/>
      <c r="K1437" s="580"/>
      <c r="L1437" s="584"/>
      <c r="M1437" s="585"/>
      <c r="N1437" s="588">
        <f>L1437+J1437</f>
        <v>0</v>
      </c>
      <c r="O1437" s="589"/>
      <c r="P1437" s="542"/>
      <c r="Q1437" s="580"/>
      <c r="R1437" s="584"/>
      <c r="S1437" s="585"/>
      <c r="T1437" s="588">
        <f>R1437-P1437</f>
        <v>0</v>
      </c>
      <c r="U1437" s="588"/>
      <c r="V1437" s="542"/>
      <c r="W1437" s="543"/>
      <c r="X1437" s="593"/>
      <c r="Y1437" s="543"/>
      <c r="Z1437" s="542"/>
      <c r="AA1437" s="543"/>
      <c r="AB1437" s="542"/>
      <c r="AC1437" s="543"/>
      <c r="AD1437" s="542"/>
      <c r="AE1437" s="580"/>
      <c r="AF1437" s="584"/>
      <c r="AG1437" s="585"/>
      <c r="AH1437" s="595">
        <f>IF(AD1437=0,0,(AF1437/AD1437)*100)</f>
        <v>0</v>
      </c>
      <c r="AI1437" s="596"/>
      <c r="AJ1437" s="542"/>
      <c r="AK1437" s="580"/>
      <c r="AL1437" s="584"/>
      <c r="AM1437" s="585"/>
      <c r="AN1437" s="595">
        <f>IF(AJ1437=0,0,(AL1437/AJ1437)*100)</f>
        <v>0</v>
      </c>
      <c r="AO1437" s="596"/>
      <c r="AP1437" s="542"/>
      <c r="AQ1437" s="580"/>
      <c r="AR1437" s="584"/>
      <c r="AS1437" s="585"/>
      <c r="AT1437" s="595">
        <f>IF(AP1437=0,0,(AR1437/AP1437)*100)</f>
        <v>0</v>
      </c>
      <c r="AU1437" s="596"/>
      <c r="AV1437" s="599">
        <f>AD1437+AJ1437+AP1437</f>
        <v>0</v>
      </c>
      <c r="AW1437" s="600"/>
      <c r="AX1437" s="630">
        <f>AF1437+AL1437+AR1437</f>
        <v>0</v>
      </c>
      <c r="AY1437" s="631"/>
      <c r="AZ1437" s="595">
        <f>IF(AV1437=0,0,(AX1437/AV1437)*100)</f>
        <v>0</v>
      </c>
      <c r="BA1437" s="596"/>
      <c r="BB1437" s="542"/>
      <c r="BC1437" s="580"/>
      <c r="BD1437" s="584"/>
      <c r="BE1437" s="585"/>
      <c r="BF1437" s="595">
        <f>IF(BB1437=0,0,(BD1437/BB1437)*100)</f>
        <v>0</v>
      </c>
      <c r="BG1437" s="596"/>
      <c r="BH1437" s="599">
        <f>AV1437+BB1437</f>
        <v>0</v>
      </c>
      <c r="BI1437" s="600"/>
      <c r="BJ1437" s="630">
        <f>AX1437+BD1437</f>
        <v>0</v>
      </c>
      <c r="BK1437" s="631"/>
      <c r="BL1437" s="595">
        <f>IF(BH1437=0,0,(BJ1437/BH1437)*100)</f>
        <v>0</v>
      </c>
      <c r="BM1437" s="596"/>
      <c r="BN1437" s="656">
        <f>(AF1437*2)+(AL1437*2)+(AR1437*3)+BD1437</f>
        <v>0</v>
      </c>
      <c r="BO1437" s="657"/>
      <c r="BP1437" s="658"/>
      <c r="BQ1437" s="676">
        <f t="shared" ref="BQ1437" si="1381">IF(BS1437=0,0,50*BR1437/BS1437)</f>
        <v>0</v>
      </c>
      <c r="BR1437" s="662">
        <f t="shared" ref="BR1437" si="1382">(BN1437*BU$1427)+(N1437*BU$1428)+(Z1437*BU$1429)+(R1437*BU$1430)+(X1437*BU$1431)+(AB1437*BU$1432)+(V1437*BU$1437)</f>
        <v>0</v>
      </c>
      <c r="BS1437" s="662">
        <f t="shared" ref="BS1437" si="1383">((BB1437-BD1437)*BU$1434)+((AV1437-AX1437)*BU$1433)+(H1437*BU$1435)+(P1437*BU$1436)</f>
        <v>0</v>
      </c>
      <c r="BT1437" s="19" t="s">
        <v>160</v>
      </c>
      <c r="BU1437" s="277">
        <f>IF(BQ1422="B",'VALUE POINTS'!L$20,IF('GAME STATS'!BQ1422="C",'VALUE POINTS'!M$20,'VALUE POINTS'!K$20))</f>
        <v>1</v>
      </c>
      <c r="BV1437" s="278"/>
    </row>
    <row r="1438" spans="1:79" ht="21.75" customHeight="1" x14ac:dyDescent="0.25">
      <c r="A1438" s="95"/>
      <c r="B1438" s="571"/>
      <c r="C1438" s="642" t="str">
        <f>IF(ROSTER!D$18="","",ROSTER!D$18)</f>
        <v/>
      </c>
      <c r="D1438" s="643"/>
      <c r="E1438" s="575"/>
      <c r="F1438" s="577"/>
      <c r="G1438" s="583"/>
      <c r="H1438" s="579"/>
      <c r="I1438" s="545"/>
      <c r="J1438" s="544"/>
      <c r="K1438" s="581"/>
      <c r="L1438" s="586"/>
      <c r="M1438" s="587"/>
      <c r="N1438" s="592" t="s">
        <v>16</v>
      </c>
      <c r="O1438" s="603"/>
      <c r="P1438" s="544"/>
      <c r="Q1438" s="581"/>
      <c r="R1438" s="586"/>
      <c r="S1438" s="587"/>
      <c r="T1438" s="592" t="s">
        <v>16</v>
      </c>
      <c r="U1438" s="592"/>
      <c r="V1438" s="544"/>
      <c r="W1438" s="545"/>
      <c r="X1438" s="594"/>
      <c r="Y1438" s="545"/>
      <c r="Z1438" s="544"/>
      <c r="AA1438" s="545"/>
      <c r="AB1438" s="544"/>
      <c r="AC1438" s="545"/>
      <c r="AD1438" s="544"/>
      <c r="AE1438" s="581"/>
      <c r="AF1438" s="586"/>
      <c r="AG1438" s="587"/>
      <c r="AH1438" s="626"/>
      <c r="AI1438" s="627"/>
      <c r="AJ1438" s="544"/>
      <c r="AK1438" s="581"/>
      <c r="AL1438" s="586"/>
      <c r="AM1438" s="587"/>
      <c r="AN1438" s="626"/>
      <c r="AO1438" s="627"/>
      <c r="AP1438" s="544"/>
      <c r="AQ1438" s="581"/>
      <c r="AR1438" s="586"/>
      <c r="AS1438" s="587"/>
      <c r="AT1438" s="626"/>
      <c r="AU1438" s="627"/>
      <c r="AV1438" s="628"/>
      <c r="AW1438" s="629"/>
      <c r="AX1438" s="632"/>
      <c r="AY1438" s="633"/>
      <c r="AZ1438" s="626"/>
      <c r="BA1438" s="627"/>
      <c r="BB1438" s="544"/>
      <c r="BC1438" s="581"/>
      <c r="BD1438" s="586"/>
      <c r="BE1438" s="587"/>
      <c r="BF1438" s="626"/>
      <c r="BG1438" s="627"/>
      <c r="BH1438" s="628"/>
      <c r="BI1438" s="629"/>
      <c r="BJ1438" s="632"/>
      <c r="BK1438" s="633"/>
      <c r="BL1438" s="626"/>
      <c r="BM1438" s="627"/>
      <c r="BN1438" s="678"/>
      <c r="BO1438" s="679"/>
      <c r="BP1438" s="680"/>
      <c r="BQ1438" s="677"/>
      <c r="BR1438" s="663"/>
      <c r="BS1438" s="663"/>
      <c r="BT1438" s="15"/>
      <c r="BU1438" s="15"/>
      <c r="BV1438" s="95"/>
    </row>
    <row r="1439" spans="1:79" ht="21.75" customHeight="1" x14ac:dyDescent="0.25">
      <c r="A1439" s="95"/>
      <c r="B1439" s="570" t="str">
        <f>IF(ROSTER!B$20="","",ROSTER!B$20)</f>
        <v/>
      </c>
      <c r="C1439" s="572" t="str">
        <f>IF(ROSTER!C$20="","",ROSTER!C$20)</f>
        <v/>
      </c>
      <c r="D1439" s="573"/>
      <c r="E1439" s="574"/>
      <c r="F1439" s="576">
        <f>IF(E1439="y",1,IF(E1439="S",1,0))</f>
        <v>0</v>
      </c>
      <c r="G1439" s="582">
        <f>IF(E1439="S",1,0)</f>
        <v>0</v>
      </c>
      <c r="H1439" s="578"/>
      <c r="I1439" s="543"/>
      <c r="J1439" s="542"/>
      <c r="K1439" s="580"/>
      <c r="L1439" s="584"/>
      <c r="M1439" s="585"/>
      <c r="N1439" s="588">
        <f>L1439+J1439</f>
        <v>0</v>
      </c>
      <c r="O1439" s="589"/>
      <c r="P1439" s="542"/>
      <c r="Q1439" s="580"/>
      <c r="R1439" s="584"/>
      <c r="S1439" s="585"/>
      <c r="T1439" s="588">
        <f>R1439-P1439</f>
        <v>0</v>
      </c>
      <c r="U1439" s="588"/>
      <c r="V1439" s="542"/>
      <c r="W1439" s="543"/>
      <c r="X1439" s="593"/>
      <c r="Y1439" s="543"/>
      <c r="Z1439" s="542"/>
      <c r="AA1439" s="543"/>
      <c r="AB1439" s="542"/>
      <c r="AC1439" s="543"/>
      <c r="AD1439" s="542"/>
      <c r="AE1439" s="580"/>
      <c r="AF1439" s="584"/>
      <c r="AG1439" s="585"/>
      <c r="AH1439" s="595">
        <f>IF(AD1439=0,0,(AF1439/AD1439)*100)</f>
        <v>0</v>
      </c>
      <c r="AI1439" s="596"/>
      <c r="AJ1439" s="542"/>
      <c r="AK1439" s="580"/>
      <c r="AL1439" s="584"/>
      <c r="AM1439" s="585"/>
      <c r="AN1439" s="595">
        <f>IF(AJ1439=0,0,(AL1439/AJ1439)*100)</f>
        <v>0</v>
      </c>
      <c r="AO1439" s="596"/>
      <c r="AP1439" s="542"/>
      <c r="AQ1439" s="580"/>
      <c r="AR1439" s="584"/>
      <c r="AS1439" s="585"/>
      <c r="AT1439" s="595">
        <f>IF(AP1439=0,0,(AR1439/AP1439)*100)</f>
        <v>0</v>
      </c>
      <c r="AU1439" s="596"/>
      <c r="AV1439" s="599">
        <f>AD1439+AJ1439+AP1439</f>
        <v>0</v>
      </c>
      <c r="AW1439" s="600"/>
      <c r="AX1439" s="630">
        <f>AF1439+AL1439+AR1439</f>
        <v>0</v>
      </c>
      <c r="AY1439" s="631"/>
      <c r="AZ1439" s="595">
        <f>IF(AV1439=0,0,(AX1439/AV1439)*100)</f>
        <v>0</v>
      </c>
      <c r="BA1439" s="596"/>
      <c r="BB1439" s="542"/>
      <c r="BC1439" s="580"/>
      <c r="BD1439" s="584"/>
      <c r="BE1439" s="585"/>
      <c r="BF1439" s="595">
        <f>IF(BB1439=0,0,(BD1439/BB1439)*100)</f>
        <v>0</v>
      </c>
      <c r="BG1439" s="596"/>
      <c r="BH1439" s="599">
        <f>AV1439+BB1439</f>
        <v>0</v>
      </c>
      <c r="BI1439" s="600"/>
      <c r="BJ1439" s="630">
        <f>AX1439+BD1439</f>
        <v>0</v>
      </c>
      <c r="BK1439" s="631"/>
      <c r="BL1439" s="595">
        <f>IF(BH1439=0,0,(BJ1439/BH1439)*100)</f>
        <v>0</v>
      </c>
      <c r="BM1439" s="596"/>
      <c r="BN1439" s="656">
        <f>(AF1439*2)+(AL1439*2)+(AR1439*3)+BD1439</f>
        <v>0</v>
      </c>
      <c r="BO1439" s="657"/>
      <c r="BP1439" s="658"/>
      <c r="BQ1439" s="676">
        <f t="shared" ref="BQ1439" si="1384">IF(BS1439=0,0,50*BR1439/BS1439)</f>
        <v>0</v>
      </c>
      <c r="BR1439" s="662">
        <f t="shared" ref="BR1439" si="1385">(BN1439*BU$1427)+(N1439*BU$1428)+(Z1439*BU$1429)+(R1439*BU$1430)+(X1439*BU$1431)+(AB1439*BU$1432)+(V1439*BU$1437)</f>
        <v>0</v>
      </c>
      <c r="BS1439" s="662">
        <f t="shared" ref="BS1439" si="1386">((BB1439-BD1439)*BU$1434)+((AV1439-AX1439)*BU$1433)+(H1439*BU$1435)+(P1439*BU$1436)</f>
        <v>0</v>
      </c>
      <c r="BT1439" s="15"/>
      <c r="BU1439" s="15"/>
      <c r="BV1439" s="95"/>
    </row>
    <row r="1440" spans="1:79" ht="21.75" customHeight="1" x14ac:dyDescent="0.25">
      <c r="A1440" s="95"/>
      <c r="B1440" s="571"/>
      <c r="C1440" s="642" t="str">
        <f>IF(ROSTER!D$20="","",ROSTER!D$20)</f>
        <v/>
      </c>
      <c r="D1440" s="643"/>
      <c r="E1440" s="575"/>
      <c r="F1440" s="577"/>
      <c r="G1440" s="583"/>
      <c r="H1440" s="579"/>
      <c r="I1440" s="545"/>
      <c r="J1440" s="544"/>
      <c r="K1440" s="581"/>
      <c r="L1440" s="586"/>
      <c r="M1440" s="587"/>
      <c r="N1440" s="592" t="s">
        <v>16</v>
      </c>
      <c r="O1440" s="603"/>
      <c r="P1440" s="544"/>
      <c r="Q1440" s="581"/>
      <c r="R1440" s="586"/>
      <c r="S1440" s="587"/>
      <c r="T1440" s="592" t="s">
        <v>16</v>
      </c>
      <c r="U1440" s="592"/>
      <c r="V1440" s="544"/>
      <c r="W1440" s="545"/>
      <c r="X1440" s="594"/>
      <c r="Y1440" s="545"/>
      <c r="Z1440" s="544"/>
      <c r="AA1440" s="545"/>
      <c r="AB1440" s="544"/>
      <c r="AC1440" s="545"/>
      <c r="AD1440" s="544"/>
      <c r="AE1440" s="581"/>
      <c r="AF1440" s="586"/>
      <c r="AG1440" s="587"/>
      <c r="AH1440" s="626"/>
      <c r="AI1440" s="627"/>
      <c r="AJ1440" s="544"/>
      <c r="AK1440" s="581"/>
      <c r="AL1440" s="586"/>
      <c r="AM1440" s="587"/>
      <c r="AN1440" s="626"/>
      <c r="AO1440" s="627"/>
      <c r="AP1440" s="544"/>
      <c r="AQ1440" s="581"/>
      <c r="AR1440" s="586"/>
      <c r="AS1440" s="587"/>
      <c r="AT1440" s="626"/>
      <c r="AU1440" s="627"/>
      <c r="AV1440" s="628"/>
      <c r="AW1440" s="629"/>
      <c r="AX1440" s="632"/>
      <c r="AY1440" s="633"/>
      <c r="AZ1440" s="626"/>
      <c r="BA1440" s="627"/>
      <c r="BB1440" s="544"/>
      <c r="BC1440" s="581"/>
      <c r="BD1440" s="586"/>
      <c r="BE1440" s="587"/>
      <c r="BF1440" s="626"/>
      <c r="BG1440" s="627"/>
      <c r="BH1440" s="628"/>
      <c r="BI1440" s="629"/>
      <c r="BJ1440" s="632"/>
      <c r="BK1440" s="633"/>
      <c r="BL1440" s="626"/>
      <c r="BM1440" s="627"/>
      <c r="BN1440" s="678"/>
      <c r="BO1440" s="679"/>
      <c r="BP1440" s="680"/>
      <c r="BQ1440" s="677"/>
      <c r="BR1440" s="663"/>
      <c r="BS1440" s="663"/>
      <c r="BT1440" s="15"/>
      <c r="BU1440" s="15"/>
      <c r="BV1440" s="95"/>
    </row>
    <row r="1441" spans="1:74" ht="21.75" customHeight="1" x14ac:dyDescent="0.25">
      <c r="A1441" s="95"/>
      <c r="B1441" s="570" t="str">
        <f>IF(ROSTER!B$22="","",ROSTER!B$22)</f>
        <v/>
      </c>
      <c r="C1441" s="572" t="str">
        <f>IF(ROSTER!C$22="","",ROSTER!C$22)</f>
        <v/>
      </c>
      <c r="D1441" s="573"/>
      <c r="E1441" s="574"/>
      <c r="F1441" s="576">
        <f>IF(E1441="y",1,IF(E1441="S",1,0))</f>
        <v>0</v>
      </c>
      <c r="G1441" s="582">
        <f>IF(E1441="S",1,0)</f>
        <v>0</v>
      </c>
      <c r="H1441" s="578"/>
      <c r="I1441" s="543"/>
      <c r="J1441" s="542"/>
      <c r="K1441" s="580"/>
      <c r="L1441" s="584"/>
      <c r="M1441" s="585"/>
      <c r="N1441" s="588">
        <f>L1441+J1441</f>
        <v>0</v>
      </c>
      <c r="O1441" s="589"/>
      <c r="P1441" s="542"/>
      <c r="Q1441" s="580"/>
      <c r="R1441" s="584"/>
      <c r="S1441" s="585"/>
      <c r="T1441" s="588">
        <f>R1441-P1441</f>
        <v>0</v>
      </c>
      <c r="U1441" s="588"/>
      <c r="V1441" s="542"/>
      <c r="W1441" s="543"/>
      <c r="X1441" s="593"/>
      <c r="Y1441" s="543"/>
      <c r="Z1441" s="542"/>
      <c r="AA1441" s="543"/>
      <c r="AB1441" s="542"/>
      <c r="AC1441" s="543"/>
      <c r="AD1441" s="542"/>
      <c r="AE1441" s="580"/>
      <c r="AF1441" s="584"/>
      <c r="AG1441" s="585"/>
      <c r="AH1441" s="595">
        <f>IF(AD1441=0,0,(AF1441/AD1441)*100)</f>
        <v>0</v>
      </c>
      <c r="AI1441" s="596"/>
      <c r="AJ1441" s="542"/>
      <c r="AK1441" s="580"/>
      <c r="AL1441" s="584"/>
      <c r="AM1441" s="585"/>
      <c r="AN1441" s="595">
        <f>IF(AJ1441=0,0,(AL1441/AJ1441)*100)</f>
        <v>0</v>
      </c>
      <c r="AO1441" s="596"/>
      <c r="AP1441" s="542"/>
      <c r="AQ1441" s="580"/>
      <c r="AR1441" s="584"/>
      <c r="AS1441" s="585"/>
      <c r="AT1441" s="595">
        <f>IF(AP1441=0,0,(AR1441/AP1441)*100)</f>
        <v>0</v>
      </c>
      <c r="AU1441" s="596"/>
      <c r="AV1441" s="599">
        <f>AD1441+AJ1441+AP1441</f>
        <v>0</v>
      </c>
      <c r="AW1441" s="600"/>
      <c r="AX1441" s="630">
        <f>AF1441+AL1441+AR1441</f>
        <v>0</v>
      </c>
      <c r="AY1441" s="631"/>
      <c r="AZ1441" s="595">
        <f>IF(AV1441=0,0,(AX1441/AV1441)*100)</f>
        <v>0</v>
      </c>
      <c r="BA1441" s="596"/>
      <c r="BB1441" s="542"/>
      <c r="BC1441" s="580"/>
      <c r="BD1441" s="584"/>
      <c r="BE1441" s="585"/>
      <c r="BF1441" s="595">
        <f>IF(BB1441=0,0,(BD1441/BB1441)*100)</f>
        <v>0</v>
      </c>
      <c r="BG1441" s="596"/>
      <c r="BH1441" s="599">
        <f>AV1441+BB1441</f>
        <v>0</v>
      </c>
      <c r="BI1441" s="600"/>
      <c r="BJ1441" s="630">
        <f>AX1441+BD1441</f>
        <v>0</v>
      </c>
      <c r="BK1441" s="631"/>
      <c r="BL1441" s="595">
        <f>IF(BH1441=0,0,(BJ1441/BH1441)*100)</f>
        <v>0</v>
      </c>
      <c r="BM1441" s="596"/>
      <c r="BN1441" s="656">
        <f>(AF1441*2)+(AL1441*2)+(AR1441*3)+BD1441</f>
        <v>0</v>
      </c>
      <c r="BO1441" s="657"/>
      <c r="BP1441" s="658"/>
      <c r="BQ1441" s="676">
        <f t="shared" ref="BQ1441" si="1387">IF(BS1441=0,0,50*BR1441/BS1441)</f>
        <v>0</v>
      </c>
      <c r="BR1441" s="662">
        <f t="shared" ref="BR1441" si="1388">(BN1441*BU$1427)+(N1441*BU$1428)+(Z1441*BU$1429)+(R1441*BU$1430)+(X1441*BU$1431)+(AB1441*BU$1432)+(V1441*BU$1437)</f>
        <v>0</v>
      </c>
      <c r="BS1441" s="662">
        <f t="shared" ref="BS1441" si="1389">((BB1441-BD1441)*BU$1434)+((AV1441-AX1441)*BU$1433)+(H1441*BU$1435)+(P1441*BU$1436)</f>
        <v>0</v>
      </c>
      <c r="BT1441" s="15"/>
      <c r="BU1441" s="15"/>
      <c r="BV1441" s="95"/>
    </row>
    <row r="1442" spans="1:74" ht="21.75" customHeight="1" x14ac:dyDescent="0.25">
      <c r="A1442" s="95"/>
      <c r="B1442" s="571"/>
      <c r="C1442" s="642" t="str">
        <f>IF(ROSTER!D$22="","",ROSTER!D$22)</f>
        <v/>
      </c>
      <c r="D1442" s="643"/>
      <c r="E1442" s="575"/>
      <c r="F1442" s="577"/>
      <c r="G1442" s="583"/>
      <c r="H1442" s="579"/>
      <c r="I1442" s="545"/>
      <c r="J1442" s="544"/>
      <c r="K1442" s="581"/>
      <c r="L1442" s="586"/>
      <c r="M1442" s="587"/>
      <c r="N1442" s="592" t="s">
        <v>16</v>
      </c>
      <c r="O1442" s="603"/>
      <c r="P1442" s="544"/>
      <c r="Q1442" s="581"/>
      <c r="R1442" s="586"/>
      <c r="S1442" s="587"/>
      <c r="T1442" s="592" t="s">
        <v>16</v>
      </c>
      <c r="U1442" s="592"/>
      <c r="V1442" s="544"/>
      <c r="W1442" s="545"/>
      <c r="X1442" s="594"/>
      <c r="Y1442" s="545"/>
      <c r="Z1442" s="544"/>
      <c r="AA1442" s="545"/>
      <c r="AB1442" s="544"/>
      <c r="AC1442" s="545"/>
      <c r="AD1442" s="544"/>
      <c r="AE1442" s="581"/>
      <c r="AF1442" s="586"/>
      <c r="AG1442" s="587"/>
      <c r="AH1442" s="626"/>
      <c r="AI1442" s="627"/>
      <c r="AJ1442" s="544"/>
      <c r="AK1442" s="581"/>
      <c r="AL1442" s="586"/>
      <c r="AM1442" s="587"/>
      <c r="AN1442" s="626"/>
      <c r="AO1442" s="627"/>
      <c r="AP1442" s="544"/>
      <c r="AQ1442" s="581"/>
      <c r="AR1442" s="586"/>
      <c r="AS1442" s="587"/>
      <c r="AT1442" s="626"/>
      <c r="AU1442" s="627"/>
      <c r="AV1442" s="628"/>
      <c r="AW1442" s="629"/>
      <c r="AX1442" s="632"/>
      <c r="AY1442" s="633"/>
      <c r="AZ1442" s="626"/>
      <c r="BA1442" s="627"/>
      <c r="BB1442" s="544"/>
      <c r="BC1442" s="581"/>
      <c r="BD1442" s="586"/>
      <c r="BE1442" s="587"/>
      <c r="BF1442" s="626"/>
      <c r="BG1442" s="627"/>
      <c r="BH1442" s="628"/>
      <c r="BI1442" s="629"/>
      <c r="BJ1442" s="632"/>
      <c r="BK1442" s="633"/>
      <c r="BL1442" s="626"/>
      <c r="BM1442" s="627"/>
      <c r="BN1442" s="678"/>
      <c r="BO1442" s="679"/>
      <c r="BP1442" s="680"/>
      <c r="BQ1442" s="677"/>
      <c r="BR1442" s="663"/>
      <c r="BS1442" s="663"/>
      <c r="BT1442" s="15"/>
      <c r="BU1442" s="15"/>
      <c r="BV1442" s="95"/>
    </row>
    <row r="1443" spans="1:74" ht="21.75" customHeight="1" x14ac:dyDescent="0.25">
      <c r="A1443" s="95"/>
      <c r="B1443" s="570" t="str">
        <f>IF(ROSTER!B$24="","",ROSTER!B$24)</f>
        <v/>
      </c>
      <c r="C1443" s="572" t="str">
        <f>IF(ROSTER!C$24="","",ROSTER!C$24)</f>
        <v/>
      </c>
      <c r="D1443" s="573"/>
      <c r="E1443" s="574"/>
      <c r="F1443" s="576">
        <f>IF(E1443="y",1,IF(E1443="S",1,0))</f>
        <v>0</v>
      </c>
      <c r="G1443" s="582">
        <f>IF(E1443="S",1,0)</f>
        <v>0</v>
      </c>
      <c r="H1443" s="578"/>
      <c r="I1443" s="543"/>
      <c r="J1443" s="542"/>
      <c r="K1443" s="580"/>
      <c r="L1443" s="584"/>
      <c r="M1443" s="585"/>
      <c r="N1443" s="588">
        <f>L1443+J1443</f>
        <v>0</v>
      </c>
      <c r="O1443" s="589"/>
      <c r="P1443" s="542"/>
      <c r="Q1443" s="580"/>
      <c r="R1443" s="584"/>
      <c r="S1443" s="585"/>
      <c r="T1443" s="588">
        <f>R1443-P1443</f>
        <v>0</v>
      </c>
      <c r="U1443" s="588"/>
      <c r="V1443" s="542"/>
      <c r="W1443" s="543"/>
      <c r="X1443" s="593"/>
      <c r="Y1443" s="543"/>
      <c r="Z1443" s="542"/>
      <c r="AA1443" s="543"/>
      <c r="AB1443" s="542"/>
      <c r="AC1443" s="543"/>
      <c r="AD1443" s="542"/>
      <c r="AE1443" s="580"/>
      <c r="AF1443" s="584"/>
      <c r="AG1443" s="585"/>
      <c r="AH1443" s="595">
        <f>IF(AD1443=0,0,(AF1443/AD1443)*100)</f>
        <v>0</v>
      </c>
      <c r="AI1443" s="596"/>
      <c r="AJ1443" s="542"/>
      <c r="AK1443" s="580"/>
      <c r="AL1443" s="584"/>
      <c r="AM1443" s="585"/>
      <c r="AN1443" s="595">
        <f>IF(AJ1443=0,0,(AL1443/AJ1443)*100)</f>
        <v>0</v>
      </c>
      <c r="AO1443" s="596"/>
      <c r="AP1443" s="542"/>
      <c r="AQ1443" s="580"/>
      <c r="AR1443" s="584"/>
      <c r="AS1443" s="585"/>
      <c r="AT1443" s="595">
        <f>IF(AP1443=0,0,(AR1443/AP1443)*100)</f>
        <v>0</v>
      </c>
      <c r="AU1443" s="596"/>
      <c r="AV1443" s="599">
        <f>AD1443+AJ1443+AP1443</f>
        <v>0</v>
      </c>
      <c r="AW1443" s="600"/>
      <c r="AX1443" s="630">
        <f>AF1443+AL1443+AR1443</f>
        <v>0</v>
      </c>
      <c r="AY1443" s="631"/>
      <c r="AZ1443" s="595">
        <f>IF(AV1443=0,0,(AX1443/AV1443)*100)</f>
        <v>0</v>
      </c>
      <c r="BA1443" s="596"/>
      <c r="BB1443" s="542"/>
      <c r="BC1443" s="580"/>
      <c r="BD1443" s="584"/>
      <c r="BE1443" s="585"/>
      <c r="BF1443" s="595">
        <f>IF(BB1443=0,0,(BD1443/BB1443)*100)</f>
        <v>0</v>
      </c>
      <c r="BG1443" s="596"/>
      <c r="BH1443" s="599">
        <f>AV1443+BB1443</f>
        <v>0</v>
      </c>
      <c r="BI1443" s="600"/>
      <c r="BJ1443" s="630">
        <f>AX1443+BD1443</f>
        <v>0</v>
      </c>
      <c r="BK1443" s="631"/>
      <c r="BL1443" s="595">
        <f>IF(BH1443=0,0,(BJ1443/BH1443)*100)</f>
        <v>0</v>
      </c>
      <c r="BM1443" s="596"/>
      <c r="BN1443" s="656">
        <f>(AF1443*2)+(AL1443*2)+(AR1443*3)+BD1443</f>
        <v>0</v>
      </c>
      <c r="BO1443" s="657"/>
      <c r="BP1443" s="658"/>
      <c r="BQ1443" s="676">
        <f t="shared" ref="BQ1443" si="1390">IF(BS1443=0,0,50*BR1443/BS1443)</f>
        <v>0</v>
      </c>
      <c r="BR1443" s="662">
        <f t="shared" ref="BR1443" si="1391">(BN1443*BU$1427)+(N1443*BU$1428)+(Z1443*BU$1429)+(R1443*BU$1430)+(X1443*BU$1431)+(AB1443*BU$1432)+(V1443*BU$1437)</f>
        <v>0</v>
      </c>
      <c r="BS1443" s="662">
        <f t="shared" ref="BS1443" si="1392">((BB1443-BD1443)*BU$1434)+((AV1443-AX1443)*BU$1433)+(H1443*BU$1435)+(P1443*BU$1436)</f>
        <v>0</v>
      </c>
      <c r="BT1443" s="15"/>
      <c r="BU1443" s="15"/>
      <c r="BV1443" s="95"/>
    </row>
    <row r="1444" spans="1:74" ht="21.75" customHeight="1" x14ac:dyDescent="0.25">
      <c r="A1444" s="95"/>
      <c r="B1444" s="571"/>
      <c r="C1444" s="642" t="str">
        <f>IF(ROSTER!D$24="","",ROSTER!D$24)</f>
        <v/>
      </c>
      <c r="D1444" s="643"/>
      <c r="E1444" s="575"/>
      <c r="F1444" s="577"/>
      <c r="G1444" s="583"/>
      <c r="H1444" s="579"/>
      <c r="I1444" s="545"/>
      <c r="J1444" s="544"/>
      <c r="K1444" s="581"/>
      <c r="L1444" s="586"/>
      <c r="M1444" s="587"/>
      <c r="N1444" s="592" t="s">
        <v>16</v>
      </c>
      <c r="O1444" s="603"/>
      <c r="P1444" s="544"/>
      <c r="Q1444" s="581"/>
      <c r="R1444" s="586"/>
      <c r="S1444" s="587"/>
      <c r="T1444" s="592" t="s">
        <v>16</v>
      </c>
      <c r="U1444" s="592"/>
      <c r="V1444" s="544"/>
      <c r="W1444" s="545"/>
      <c r="X1444" s="594"/>
      <c r="Y1444" s="545"/>
      <c r="Z1444" s="544"/>
      <c r="AA1444" s="545"/>
      <c r="AB1444" s="544"/>
      <c r="AC1444" s="545"/>
      <c r="AD1444" s="544"/>
      <c r="AE1444" s="581"/>
      <c r="AF1444" s="586"/>
      <c r="AG1444" s="587"/>
      <c r="AH1444" s="626"/>
      <c r="AI1444" s="627"/>
      <c r="AJ1444" s="544"/>
      <c r="AK1444" s="581"/>
      <c r="AL1444" s="586"/>
      <c r="AM1444" s="587"/>
      <c r="AN1444" s="626"/>
      <c r="AO1444" s="627"/>
      <c r="AP1444" s="544"/>
      <c r="AQ1444" s="581"/>
      <c r="AR1444" s="586"/>
      <c r="AS1444" s="587"/>
      <c r="AT1444" s="626"/>
      <c r="AU1444" s="627"/>
      <c r="AV1444" s="628"/>
      <c r="AW1444" s="629"/>
      <c r="AX1444" s="632"/>
      <c r="AY1444" s="633"/>
      <c r="AZ1444" s="626"/>
      <c r="BA1444" s="627"/>
      <c r="BB1444" s="544"/>
      <c r="BC1444" s="581"/>
      <c r="BD1444" s="586"/>
      <c r="BE1444" s="587"/>
      <c r="BF1444" s="626"/>
      <c r="BG1444" s="627"/>
      <c r="BH1444" s="628"/>
      <c r="BI1444" s="629"/>
      <c r="BJ1444" s="632"/>
      <c r="BK1444" s="633"/>
      <c r="BL1444" s="626"/>
      <c r="BM1444" s="627"/>
      <c r="BN1444" s="678"/>
      <c r="BO1444" s="679"/>
      <c r="BP1444" s="680"/>
      <c r="BQ1444" s="677"/>
      <c r="BR1444" s="663"/>
      <c r="BS1444" s="663"/>
      <c r="BT1444" s="15"/>
      <c r="BU1444" s="15"/>
      <c r="BV1444" s="95"/>
    </row>
    <row r="1445" spans="1:74" ht="21.75" customHeight="1" x14ac:dyDescent="0.25">
      <c r="A1445" s="95"/>
      <c r="B1445" s="570" t="str">
        <f>IF(ROSTER!B$26="","",ROSTER!B$26)</f>
        <v/>
      </c>
      <c r="C1445" s="572" t="str">
        <f>IF(ROSTER!C$26="","",ROSTER!C$26)</f>
        <v/>
      </c>
      <c r="D1445" s="573"/>
      <c r="E1445" s="574"/>
      <c r="F1445" s="576">
        <f>IF(E1445="y",1,IF(E1445="S",1,0))</f>
        <v>0</v>
      </c>
      <c r="G1445" s="582">
        <f>IF(E1445="S",1,0)</f>
        <v>0</v>
      </c>
      <c r="H1445" s="578"/>
      <c r="I1445" s="543"/>
      <c r="J1445" s="542"/>
      <c r="K1445" s="580"/>
      <c r="L1445" s="584"/>
      <c r="M1445" s="585"/>
      <c r="N1445" s="588">
        <f>L1445+J1445</f>
        <v>0</v>
      </c>
      <c r="O1445" s="589"/>
      <c r="P1445" s="542"/>
      <c r="Q1445" s="580"/>
      <c r="R1445" s="584"/>
      <c r="S1445" s="585"/>
      <c r="T1445" s="588">
        <f>R1445-P1445</f>
        <v>0</v>
      </c>
      <c r="U1445" s="588"/>
      <c r="V1445" s="542"/>
      <c r="W1445" s="543"/>
      <c r="X1445" s="593"/>
      <c r="Y1445" s="543"/>
      <c r="Z1445" s="542"/>
      <c r="AA1445" s="543"/>
      <c r="AB1445" s="542"/>
      <c r="AC1445" s="543"/>
      <c r="AD1445" s="542"/>
      <c r="AE1445" s="580"/>
      <c r="AF1445" s="584"/>
      <c r="AG1445" s="585"/>
      <c r="AH1445" s="595">
        <f>IF(AD1445=0,0,(AF1445/AD1445)*100)</f>
        <v>0</v>
      </c>
      <c r="AI1445" s="596"/>
      <c r="AJ1445" s="542"/>
      <c r="AK1445" s="580"/>
      <c r="AL1445" s="584"/>
      <c r="AM1445" s="585"/>
      <c r="AN1445" s="595">
        <f>IF(AJ1445=0,0,(AL1445/AJ1445)*100)</f>
        <v>0</v>
      </c>
      <c r="AO1445" s="596"/>
      <c r="AP1445" s="542"/>
      <c r="AQ1445" s="580"/>
      <c r="AR1445" s="584"/>
      <c r="AS1445" s="585"/>
      <c r="AT1445" s="595">
        <f>IF(AP1445=0,0,(AR1445/AP1445)*100)</f>
        <v>0</v>
      </c>
      <c r="AU1445" s="596"/>
      <c r="AV1445" s="599">
        <f>AD1445+AJ1445+AP1445</f>
        <v>0</v>
      </c>
      <c r="AW1445" s="600"/>
      <c r="AX1445" s="630">
        <f>AF1445+AL1445+AR1445</f>
        <v>0</v>
      </c>
      <c r="AY1445" s="631"/>
      <c r="AZ1445" s="595">
        <f>IF(AV1445=0,0,(AX1445/AV1445)*100)</f>
        <v>0</v>
      </c>
      <c r="BA1445" s="596"/>
      <c r="BB1445" s="542"/>
      <c r="BC1445" s="580"/>
      <c r="BD1445" s="584"/>
      <c r="BE1445" s="585"/>
      <c r="BF1445" s="595">
        <f>IF(BB1445=0,0,(BD1445/BB1445)*100)</f>
        <v>0</v>
      </c>
      <c r="BG1445" s="596"/>
      <c r="BH1445" s="599">
        <f>AV1445+BB1445</f>
        <v>0</v>
      </c>
      <c r="BI1445" s="600"/>
      <c r="BJ1445" s="630">
        <f>AX1445+BD1445</f>
        <v>0</v>
      </c>
      <c r="BK1445" s="631"/>
      <c r="BL1445" s="595">
        <f>IF(BH1445=0,0,(BJ1445/BH1445)*100)</f>
        <v>0</v>
      </c>
      <c r="BM1445" s="596"/>
      <c r="BN1445" s="656">
        <f>(AF1445*2)+(AL1445*2)+(AR1445*3)+BD1445</f>
        <v>0</v>
      </c>
      <c r="BO1445" s="657"/>
      <c r="BP1445" s="658"/>
      <c r="BQ1445" s="676">
        <f t="shared" ref="BQ1445" si="1393">IF(BS1445=0,0,50*BR1445/BS1445)</f>
        <v>0</v>
      </c>
      <c r="BR1445" s="662">
        <f t="shared" ref="BR1445" si="1394">(BN1445*BU$1427)+(N1445*BU$1428)+(Z1445*BU$1429)+(R1445*BU$1430)+(X1445*BU$1431)+(AB1445*BU$1432)+(V1445*BU$1437)</f>
        <v>0</v>
      </c>
      <c r="BS1445" s="662">
        <f t="shared" ref="BS1445" si="1395">((BB1445-BD1445)*BU$1434)+((AV1445-AX1445)*BU$1433)+(H1445*BU$1435)+(P1445*BU$1436)</f>
        <v>0</v>
      </c>
      <c r="BT1445" s="15"/>
      <c r="BU1445" s="15"/>
      <c r="BV1445" s="95"/>
    </row>
    <row r="1446" spans="1:74" ht="21.75" customHeight="1" x14ac:dyDescent="0.25">
      <c r="A1446" s="95"/>
      <c r="B1446" s="571"/>
      <c r="C1446" s="642" t="str">
        <f>IF(ROSTER!D$26="","",ROSTER!D$26)</f>
        <v/>
      </c>
      <c r="D1446" s="643"/>
      <c r="E1446" s="575"/>
      <c r="F1446" s="577"/>
      <c r="G1446" s="583"/>
      <c r="H1446" s="579"/>
      <c r="I1446" s="545"/>
      <c r="J1446" s="544"/>
      <c r="K1446" s="581"/>
      <c r="L1446" s="586"/>
      <c r="M1446" s="587"/>
      <c r="N1446" s="592" t="s">
        <v>16</v>
      </c>
      <c r="O1446" s="603"/>
      <c r="P1446" s="544"/>
      <c r="Q1446" s="581"/>
      <c r="R1446" s="586"/>
      <c r="S1446" s="587"/>
      <c r="T1446" s="592" t="s">
        <v>16</v>
      </c>
      <c r="U1446" s="592"/>
      <c r="V1446" s="544"/>
      <c r="W1446" s="545"/>
      <c r="X1446" s="594"/>
      <c r="Y1446" s="545"/>
      <c r="Z1446" s="544"/>
      <c r="AA1446" s="545"/>
      <c r="AB1446" s="544"/>
      <c r="AC1446" s="545"/>
      <c r="AD1446" s="544"/>
      <c r="AE1446" s="581"/>
      <c r="AF1446" s="586"/>
      <c r="AG1446" s="587"/>
      <c r="AH1446" s="626"/>
      <c r="AI1446" s="627"/>
      <c r="AJ1446" s="544"/>
      <c r="AK1446" s="581"/>
      <c r="AL1446" s="586"/>
      <c r="AM1446" s="587"/>
      <c r="AN1446" s="626"/>
      <c r="AO1446" s="627"/>
      <c r="AP1446" s="544"/>
      <c r="AQ1446" s="581"/>
      <c r="AR1446" s="586"/>
      <c r="AS1446" s="587"/>
      <c r="AT1446" s="626"/>
      <c r="AU1446" s="627"/>
      <c r="AV1446" s="628"/>
      <c r="AW1446" s="629"/>
      <c r="AX1446" s="632"/>
      <c r="AY1446" s="633"/>
      <c r="AZ1446" s="626"/>
      <c r="BA1446" s="627"/>
      <c r="BB1446" s="544"/>
      <c r="BC1446" s="581"/>
      <c r="BD1446" s="586"/>
      <c r="BE1446" s="587"/>
      <c r="BF1446" s="626"/>
      <c r="BG1446" s="627"/>
      <c r="BH1446" s="628"/>
      <c r="BI1446" s="629"/>
      <c r="BJ1446" s="632"/>
      <c r="BK1446" s="633"/>
      <c r="BL1446" s="626"/>
      <c r="BM1446" s="627"/>
      <c r="BN1446" s="678"/>
      <c r="BO1446" s="679"/>
      <c r="BP1446" s="680"/>
      <c r="BQ1446" s="677"/>
      <c r="BR1446" s="663"/>
      <c r="BS1446" s="663"/>
      <c r="BT1446" s="15"/>
      <c r="BU1446" s="15"/>
      <c r="BV1446" s="95"/>
    </row>
    <row r="1447" spans="1:74" ht="21.75" customHeight="1" x14ac:dyDescent="0.25">
      <c r="A1447" s="95"/>
      <c r="B1447" s="570" t="str">
        <f>IF(ROSTER!B$28="","",ROSTER!B$28)</f>
        <v/>
      </c>
      <c r="C1447" s="572" t="str">
        <f>IF(ROSTER!C$28="","",ROSTER!C$28)</f>
        <v/>
      </c>
      <c r="D1447" s="573"/>
      <c r="E1447" s="574"/>
      <c r="F1447" s="576">
        <f>IF(E1447="y",1,IF(E1447="S",1,0))</f>
        <v>0</v>
      </c>
      <c r="G1447" s="582">
        <f>IF(E1447="S",1,0)</f>
        <v>0</v>
      </c>
      <c r="H1447" s="578"/>
      <c r="I1447" s="543"/>
      <c r="J1447" s="542"/>
      <c r="K1447" s="580"/>
      <c r="L1447" s="584"/>
      <c r="M1447" s="585"/>
      <c r="N1447" s="588">
        <f>L1447+J1447</f>
        <v>0</v>
      </c>
      <c r="O1447" s="589"/>
      <c r="P1447" s="542"/>
      <c r="Q1447" s="580"/>
      <c r="R1447" s="584"/>
      <c r="S1447" s="585"/>
      <c r="T1447" s="588">
        <f>R1447-P1447</f>
        <v>0</v>
      </c>
      <c r="U1447" s="588"/>
      <c r="V1447" s="542"/>
      <c r="W1447" s="543"/>
      <c r="X1447" s="593"/>
      <c r="Y1447" s="543"/>
      <c r="Z1447" s="542"/>
      <c r="AA1447" s="543"/>
      <c r="AB1447" s="542"/>
      <c r="AC1447" s="543"/>
      <c r="AD1447" s="542"/>
      <c r="AE1447" s="580"/>
      <c r="AF1447" s="584"/>
      <c r="AG1447" s="585"/>
      <c r="AH1447" s="595">
        <f>IF(AD1447=0,0,(AF1447/AD1447)*100)</f>
        <v>0</v>
      </c>
      <c r="AI1447" s="596"/>
      <c r="AJ1447" s="542"/>
      <c r="AK1447" s="580"/>
      <c r="AL1447" s="584"/>
      <c r="AM1447" s="585"/>
      <c r="AN1447" s="595">
        <f>IF(AJ1447=0,0,(AL1447/AJ1447)*100)</f>
        <v>0</v>
      </c>
      <c r="AO1447" s="596"/>
      <c r="AP1447" s="542"/>
      <c r="AQ1447" s="580"/>
      <c r="AR1447" s="584"/>
      <c r="AS1447" s="585"/>
      <c r="AT1447" s="595">
        <f>IF(AP1447=0,0,(AR1447/AP1447)*100)</f>
        <v>0</v>
      </c>
      <c r="AU1447" s="596"/>
      <c r="AV1447" s="599">
        <f>AD1447+AJ1447+AP1447</f>
        <v>0</v>
      </c>
      <c r="AW1447" s="600"/>
      <c r="AX1447" s="630">
        <f>AF1447+AL1447+AR1447</f>
        <v>0</v>
      </c>
      <c r="AY1447" s="631"/>
      <c r="AZ1447" s="595">
        <f>IF(AV1447=0,0,(AX1447/AV1447)*100)</f>
        <v>0</v>
      </c>
      <c r="BA1447" s="596"/>
      <c r="BB1447" s="542"/>
      <c r="BC1447" s="580"/>
      <c r="BD1447" s="584"/>
      <c r="BE1447" s="585"/>
      <c r="BF1447" s="595">
        <f>IF(BB1447=0,0,(BD1447/BB1447)*100)</f>
        <v>0</v>
      </c>
      <c r="BG1447" s="596"/>
      <c r="BH1447" s="599">
        <f>AV1447+BB1447</f>
        <v>0</v>
      </c>
      <c r="BI1447" s="600"/>
      <c r="BJ1447" s="630">
        <f>AX1447+BD1447</f>
        <v>0</v>
      </c>
      <c r="BK1447" s="631"/>
      <c r="BL1447" s="595">
        <f>IF(BH1447=0,0,(BJ1447/BH1447)*100)</f>
        <v>0</v>
      </c>
      <c r="BM1447" s="596"/>
      <c r="BN1447" s="656">
        <f>(AF1447*2)+(AL1447*2)+(AR1447*3)+BD1447</f>
        <v>0</v>
      </c>
      <c r="BO1447" s="657"/>
      <c r="BP1447" s="658"/>
      <c r="BQ1447" s="676">
        <f t="shared" ref="BQ1447" si="1396">IF(BS1447=0,0,50*BR1447/BS1447)</f>
        <v>0</v>
      </c>
      <c r="BR1447" s="662">
        <f t="shared" ref="BR1447" si="1397">(BN1447*BU$1427)+(N1447*BU$1428)+(Z1447*BU$1429)+(R1447*BU$1430)+(X1447*BU$1431)+(AB1447*BU$1432)+(V1447*BU$1437)</f>
        <v>0</v>
      </c>
      <c r="BS1447" s="662">
        <f t="shared" ref="BS1447" si="1398">((BB1447-BD1447)*BU$1434)+((AV1447-AX1447)*BU$1433)+(H1447*BU$1435)+(P1447*BU$1436)</f>
        <v>0</v>
      </c>
      <c r="BT1447" s="15"/>
      <c r="BU1447" s="15"/>
      <c r="BV1447" s="95"/>
    </row>
    <row r="1448" spans="1:74" ht="21.75" customHeight="1" x14ac:dyDescent="0.25">
      <c r="A1448" s="95"/>
      <c r="B1448" s="571"/>
      <c r="C1448" s="642" t="str">
        <f>IF(ROSTER!D$28="","",ROSTER!D$28)</f>
        <v/>
      </c>
      <c r="D1448" s="643"/>
      <c r="E1448" s="575"/>
      <c r="F1448" s="577"/>
      <c r="G1448" s="583"/>
      <c r="H1448" s="579"/>
      <c r="I1448" s="545"/>
      <c r="J1448" s="544"/>
      <c r="K1448" s="581"/>
      <c r="L1448" s="586"/>
      <c r="M1448" s="587"/>
      <c r="N1448" s="592" t="s">
        <v>16</v>
      </c>
      <c r="O1448" s="603"/>
      <c r="P1448" s="544"/>
      <c r="Q1448" s="581"/>
      <c r="R1448" s="586"/>
      <c r="S1448" s="587"/>
      <c r="T1448" s="592" t="s">
        <v>16</v>
      </c>
      <c r="U1448" s="592"/>
      <c r="V1448" s="544"/>
      <c r="W1448" s="545"/>
      <c r="X1448" s="594"/>
      <c r="Y1448" s="545"/>
      <c r="Z1448" s="544"/>
      <c r="AA1448" s="545"/>
      <c r="AB1448" s="544"/>
      <c r="AC1448" s="545"/>
      <c r="AD1448" s="544"/>
      <c r="AE1448" s="581"/>
      <c r="AF1448" s="586"/>
      <c r="AG1448" s="587"/>
      <c r="AH1448" s="626"/>
      <c r="AI1448" s="627"/>
      <c r="AJ1448" s="544"/>
      <c r="AK1448" s="581"/>
      <c r="AL1448" s="586"/>
      <c r="AM1448" s="587"/>
      <c r="AN1448" s="626"/>
      <c r="AO1448" s="627"/>
      <c r="AP1448" s="544"/>
      <c r="AQ1448" s="581"/>
      <c r="AR1448" s="586"/>
      <c r="AS1448" s="587"/>
      <c r="AT1448" s="626"/>
      <c r="AU1448" s="627"/>
      <c r="AV1448" s="628"/>
      <c r="AW1448" s="629"/>
      <c r="AX1448" s="632"/>
      <c r="AY1448" s="633"/>
      <c r="AZ1448" s="626"/>
      <c r="BA1448" s="627"/>
      <c r="BB1448" s="544"/>
      <c r="BC1448" s="581"/>
      <c r="BD1448" s="586"/>
      <c r="BE1448" s="587"/>
      <c r="BF1448" s="626"/>
      <c r="BG1448" s="627"/>
      <c r="BH1448" s="628"/>
      <c r="BI1448" s="629"/>
      <c r="BJ1448" s="632"/>
      <c r="BK1448" s="633"/>
      <c r="BL1448" s="626"/>
      <c r="BM1448" s="627"/>
      <c r="BN1448" s="678"/>
      <c r="BO1448" s="679"/>
      <c r="BP1448" s="680"/>
      <c r="BQ1448" s="677"/>
      <c r="BR1448" s="663"/>
      <c r="BS1448" s="663"/>
      <c r="BT1448" s="15"/>
      <c r="BU1448" s="15"/>
      <c r="BV1448" s="95"/>
    </row>
    <row r="1449" spans="1:74" ht="21.75" customHeight="1" x14ac:dyDescent="0.25">
      <c r="A1449" s="95"/>
      <c r="B1449" s="570" t="str">
        <f>IF(ROSTER!B$30="","",ROSTER!B$30)</f>
        <v/>
      </c>
      <c r="C1449" s="572" t="str">
        <f>IF(ROSTER!C$30="","",ROSTER!C$30)</f>
        <v/>
      </c>
      <c r="D1449" s="573"/>
      <c r="E1449" s="574"/>
      <c r="F1449" s="576">
        <f>IF(E1449="y",1,IF(E1449="S",1,0))</f>
        <v>0</v>
      </c>
      <c r="G1449" s="582">
        <f>IF(E1449="S",1,0)</f>
        <v>0</v>
      </c>
      <c r="H1449" s="578"/>
      <c r="I1449" s="543"/>
      <c r="J1449" s="542"/>
      <c r="K1449" s="580"/>
      <c r="L1449" s="584"/>
      <c r="M1449" s="585"/>
      <c r="N1449" s="588">
        <f>L1449+J1449</f>
        <v>0</v>
      </c>
      <c r="O1449" s="589"/>
      <c r="P1449" s="542"/>
      <c r="Q1449" s="580"/>
      <c r="R1449" s="584"/>
      <c r="S1449" s="585"/>
      <c r="T1449" s="588">
        <f>R1449-P1449</f>
        <v>0</v>
      </c>
      <c r="U1449" s="588"/>
      <c r="V1449" s="542"/>
      <c r="W1449" s="543"/>
      <c r="X1449" s="593"/>
      <c r="Y1449" s="543"/>
      <c r="Z1449" s="542"/>
      <c r="AA1449" s="543"/>
      <c r="AB1449" s="542"/>
      <c r="AC1449" s="543"/>
      <c r="AD1449" s="542"/>
      <c r="AE1449" s="580"/>
      <c r="AF1449" s="584"/>
      <c r="AG1449" s="585"/>
      <c r="AH1449" s="595">
        <f>IF(AD1449=0,0,(AF1449/AD1449)*100)</f>
        <v>0</v>
      </c>
      <c r="AI1449" s="596"/>
      <c r="AJ1449" s="542"/>
      <c r="AK1449" s="580"/>
      <c r="AL1449" s="584"/>
      <c r="AM1449" s="585"/>
      <c r="AN1449" s="595">
        <f>IF(AJ1449=0,0,(AL1449/AJ1449)*100)</f>
        <v>0</v>
      </c>
      <c r="AO1449" s="596"/>
      <c r="AP1449" s="542"/>
      <c r="AQ1449" s="580"/>
      <c r="AR1449" s="584"/>
      <c r="AS1449" s="585"/>
      <c r="AT1449" s="595">
        <f>IF(AP1449=0,0,(AR1449/AP1449)*100)</f>
        <v>0</v>
      </c>
      <c r="AU1449" s="596"/>
      <c r="AV1449" s="599">
        <f>AD1449+AJ1449+AP1449</f>
        <v>0</v>
      </c>
      <c r="AW1449" s="600"/>
      <c r="AX1449" s="630">
        <f>AF1449+AL1449+AR1449</f>
        <v>0</v>
      </c>
      <c r="AY1449" s="631"/>
      <c r="AZ1449" s="595">
        <f>IF(AV1449=0,0,(AX1449/AV1449)*100)</f>
        <v>0</v>
      </c>
      <c r="BA1449" s="596"/>
      <c r="BB1449" s="542"/>
      <c r="BC1449" s="580"/>
      <c r="BD1449" s="584"/>
      <c r="BE1449" s="585"/>
      <c r="BF1449" s="595">
        <f>IF(BB1449=0,0,(BD1449/BB1449)*100)</f>
        <v>0</v>
      </c>
      <c r="BG1449" s="596"/>
      <c r="BH1449" s="599">
        <f>AV1449+BB1449</f>
        <v>0</v>
      </c>
      <c r="BI1449" s="600"/>
      <c r="BJ1449" s="630">
        <f>AX1449+BD1449</f>
        <v>0</v>
      </c>
      <c r="BK1449" s="631"/>
      <c r="BL1449" s="595">
        <f>IF(BH1449=0,0,(BJ1449/BH1449)*100)</f>
        <v>0</v>
      </c>
      <c r="BM1449" s="596"/>
      <c r="BN1449" s="656">
        <f>(AF1449*2)+(AL1449*2)+(AR1449*3)+BD1449</f>
        <v>0</v>
      </c>
      <c r="BO1449" s="657"/>
      <c r="BP1449" s="658"/>
      <c r="BQ1449" s="676">
        <f t="shared" ref="BQ1449" si="1399">IF(BS1449=0,0,50*BR1449/BS1449)</f>
        <v>0</v>
      </c>
      <c r="BR1449" s="662">
        <f t="shared" ref="BR1449" si="1400">(BN1449*BU$1427)+(N1449*BU$1428)+(Z1449*BU$1429)+(R1449*BU$1430)+(X1449*BU$1431)+(AB1449*BU$1432)+(V1449*BU$1437)</f>
        <v>0</v>
      </c>
      <c r="BS1449" s="662">
        <f t="shared" ref="BS1449" si="1401">((BB1449-BD1449)*BU$1434)+((AV1449-AX1449)*BU$1433)+(H1449*BU$1435)+(P1449*BU$1436)</f>
        <v>0</v>
      </c>
      <c r="BT1449" s="15"/>
      <c r="BU1449" s="15"/>
      <c r="BV1449" s="95"/>
    </row>
    <row r="1450" spans="1:74" ht="21.75" customHeight="1" x14ac:dyDescent="0.25">
      <c r="A1450" s="95"/>
      <c r="B1450" s="571"/>
      <c r="C1450" s="642" t="str">
        <f>IF(ROSTER!D$30="","",ROSTER!D$30)</f>
        <v/>
      </c>
      <c r="D1450" s="643"/>
      <c r="E1450" s="575"/>
      <c r="F1450" s="577"/>
      <c r="G1450" s="583"/>
      <c r="H1450" s="579"/>
      <c r="I1450" s="545"/>
      <c r="J1450" s="544"/>
      <c r="K1450" s="581"/>
      <c r="L1450" s="586"/>
      <c r="M1450" s="587"/>
      <c r="N1450" s="592" t="s">
        <v>16</v>
      </c>
      <c r="O1450" s="603"/>
      <c r="P1450" s="544"/>
      <c r="Q1450" s="581"/>
      <c r="R1450" s="586"/>
      <c r="S1450" s="587"/>
      <c r="T1450" s="592" t="s">
        <v>16</v>
      </c>
      <c r="U1450" s="592"/>
      <c r="V1450" s="544"/>
      <c r="W1450" s="545"/>
      <c r="X1450" s="594"/>
      <c r="Y1450" s="545"/>
      <c r="Z1450" s="544"/>
      <c r="AA1450" s="545"/>
      <c r="AB1450" s="544"/>
      <c r="AC1450" s="545"/>
      <c r="AD1450" s="544"/>
      <c r="AE1450" s="581"/>
      <c r="AF1450" s="586"/>
      <c r="AG1450" s="587"/>
      <c r="AH1450" s="626"/>
      <c r="AI1450" s="627"/>
      <c r="AJ1450" s="544"/>
      <c r="AK1450" s="581"/>
      <c r="AL1450" s="586"/>
      <c r="AM1450" s="587"/>
      <c r="AN1450" s="626"/>
      <c r="AO1450" s="627"/>
      <c r="AP1450" s="544"/>
      <c r="AQ1450" s="581"/>
      <c r="AR1450" s="586"/>
      <c r="AS1450" s="587"/>
      <c r="AT1450" s="626"/>
      <c r="AU1450" s="627"/>
      <c r="AV1450" s="628"/>
      <c r="AW1450" s="629"/>
      <c r="AX1450" s="632"/>
      <c r="AY1450" s="633"/>
      <c r="AZ1450" s="626"/>
      <c r="BA1450" s="627"/>
      <c r="BB1450" s="544"/>
      <c r="BC1450" s="581"/>
      <c r="BD1450" s="586"/>
      <c r="BE1450" s="587"/>
      <c r="BF1450" s="626"/>
      <c r="BG1450" s="627"/>
      <c r="BH1450" s="628"/>
      <c r="BI1450" s="629"/>
      <c r="BJ1450" s="632"/>
      <c r="BK1450" s="633"/>
      <c r="BL1450" s="626"/>
      <c r="BM1450" s="627"/>
      <c r="BN1450" s="678"/>
      <c r="BO1450" s="679"/>
      <c r="BP1450" s="680"/>
      <c r="BQ1450" s="677"/>
      <c r="BR1450" s="663"/>
      <c r="BS1450" s="663"/>
      <c r="BT1450" s="15"/>
      <c r="BU1450" s="15"/>
      <c r="BV1450" s="95"/>
    </row>
    <row r="1451" spans="1:74" ht="21.75" customHeight="1" x14ac:dyDescent="0.25">
      <c r="A1451" s="95"/>
      <c r="B1451" s="570" t="str">
        <f>IF(ROSTER!B$32="","",ROSTER!B$32)</f>
        <v/>
      </c>
      <c r="C1451" s="572" t="str">
        <f>IF(ROSTER!C$32="","",ROSTER!C$32)</f>
        <v/>
      </c>
      <c r="D1451" s="573"/>
      <c r="E1451" s="574"/>
      <c r="F1451" s="576">
        <f>IF(E1451="y",1,IF(E1451="S",1,0))</f>
        <v>0</v>
      </c>
      <c r="G1451" s="582">
        <f>IF(E1451="S",1,0)</f>
        <v>0</v>
      </c>
      <c r="H1451" s="578"/>
      <c r="I1451" s="543"/>
      <c r="J1451" s="542"/>
      <c r="K1451" s="580"/>
      <c r="L1451" s="584"/>
      <c r="M1451" s="585"/>
      <c r="N1451" s="588">
        <f>L1451+J1451</f>
        <v>0</v>
      </c>
      <c r="O1451" s="589"/>
      <c r="P1451" s="542"/>
      <c r="Q1451" s="580"/>
      <c r="R1451" s="584"/>
      <c r="S1451" s="585"/>
      <c r="T1451" s="588">
        <f>R1451-P1451</f>
        <v>0</v>
      </c>
      <c r="U1451" s="588"/>
      <c r="V1451" s="542"/>
      <c r="W1451" s="543"/>
      <c r="X1451" s="593"/>
      <c r="Y1451" s="543"/>
      <c r="Z1451" s="542"/>
      <c r="AA1451" s="543"/>
      <c r="AB1451" s="542"/>
      <c r="AC1451" s="543"/>
      <c r="AD1451" s="542"/>
      <c r="AE1451" s="580"/>
      <c r="AF1451" s="584"/>
      <c r="AG1451" s="585"/>
      <c r="AH1451" s="595">
        <f>IF(AD1451=0,0,(AF1451/AD1451)*100)</f>
        <v>0</v>
      </c>
      <c r="AI1451" s="596"/>
      <c r="AJ1451" s="542"/>
      <c r="AK1451" s="580"/>
      <c r="AL1451" s="584"/>
      <c r="AM1451" s="585"/>
      <c r="AN1451" s="595">
        <f>IF(AJ1451=0,0,(AL1451/AJ1451)*100)</f>
        <v>0</v>
      </c>
      <c r="AO1451" s="596"/>
      <c r="AP1451" s="542"/>
      <c r="AQ1451" s="580"/>
      <c r="AR1451" s="584"/>
      <c r="AS1451" s="585"/>
      <c r="AT1451" s="595">
        <f>IF(AP1451=0,0,(AR1451/AP1451)*100)</f>
        <v>0</v>
      </c>
      <c r="AU1451" s="596"/>
      <c r="AV1451" s="599">
        <f>AD1451+AJ1451+AP1451</f>
        <v>0</v>
      </c>
      <c r="AW1451" s="600"/>
      <c r="AX1451" s="630">
        <f>AF1451+AL1451+AR1451</f>
        <v>0</v>
      </c>
      <c r="AY1451" s="631"/>
      <c r="AZ1451" s="595">
        <f>IF(AV1451=0,0,(AX1451/AV1451)*100)</f>
        <v>0</v>
      </c>
      <c r="BA1451" s="596"/>
      <c r="BB1451" s="542"/>
      <c r="BC1451" s="580"/>
      <c r="BD1451" s="584"/>
      <c r="BE1451" s="585"/>
      <c r="BF1451" s="595">
        <f>IF(BB1451=0,0,(BD1451/BB1451)*100)</f>
        <v>0</v>
      </c>
      <c r="BG1451" s="596"/>
      <c r="BH1451" s="599">
        <f>AV1451+BB1451</f>
        <v>0</v>
      </c>
      <c r="BI1451" s="600"/>
      <c r="BJ1451" s="630">
        <f>AX1451+BD1451</f>
        <v>0</v>
      </c>
      <c r="BK1451" s="631"/>
      <c r="BL1451" s="595">
        <f>IF(BH1451=0,0,(BJ1451/BH1451)*100)</f>
        <v>0</v>
      </c>
      <c r="BM1451" s="596"/>
      <c r="BN1451" s="656">
        <f>(AF1451*2)+(AL1451*2)+(AR1451*3)+BD1451</f>
        <v>0</v>
      </c>
      <c r="BO1451" s="657"/>
      <c r="BP1451" s="658"/>
      <c r="BQ1451" s="676">
        <f t="shared" ref="BQ1451" si="1402">IF(BS1451=0,0,50*BR1451/BS1451)</f>
        <v>0</v>
      </c>
      <c r="BR1451" s="662">
        <f t="shared" ref="BR1451" si="1403">(BN1451*BU$1427)+(N1451*BU$1428)+(Z1451*BU$1429)+(R1451*BU$1430)+(X1451*BU$1431)+(AB1451*BU$1432)+(V1451*BU$1437)</f>
        <v>0</v>
      </c>
      <c r="BS1451" s="662">
        <f t="shared" ref="BS1451" si="1404">((BB1451-BD1451)*BU$1434)+((AV1451-AX1451)*BU$1433)+(H1451*BU$1435)+(P1451*BU$1436)</f>
        <v>0</v>
      </c>
      <c r="BT1451" s="15"/>
      <c r="BU1451" s="15"/>
      <c r="BV1451" s="95"/>
    </row>
    <row r="1452" spans="1:74" ht="21.75" customHeight="1" x14ac:dyDescent="0.25">
      <c r="A1452" s="95"/>
      <c r="B1452" s="571"/>
      <c r="C1452" s="642" t="str">
        <f>IF(ROSTER!D$32="","",ROSTER!D$32)</f>
        <v/>
      </c>
      <c r="D1452" s="643"/>
      <c r="E1452" s="575"/>
      <c r="F1452" s="577"/>
      <c r="G1452" s="583"/>
      <c r="H1452" s="579"/>
      <c r="I1452" s="545"/>
      <c r="J1452" s="544"/>
      <c r="K1452" s="581"/>
      <c r="L1452" s="586"/>
      <c r="M1452" s="587"/>
      <c r="N1452" s="592" t="s">
        <v>16</v>
      </c>
      <c r="O1452" s="603"/>
      <c r="P1452" s="544"/>
      <c r="Q1452" s="581"/>
      <c r="R1452" s="586"/>
      <c r="S1452" s="587"/>
      <c r="T1452" s="592" t="s">
        <v>16</v>
      </c>
      <c r="U1452" s="592"/>
      <c r="V1452" s="544"/>
      <c r="W1452" s="545"/>
      <c r="X1452" s="594"/>
      <c r="Y1452" s="545"/>
      <c r="Z1452" s="544"/>
      <c r="AA1452" s="545"/>
      <c r="AB1452" s="544"/>
      <c r="AC1452" s="545"/>
      <c r="AD1452" s="544"/>
      <c r="AE1452" s="581"/>
      <c r="AF1452" s="586"/>
      <c r="AG1452" s="587"/>
      <c r="AH1452" s="626"/>
      <c r="AI1452" s="627"/>
      <c r="AJ1452" s="544"/>
      <c r="AK1452" s="581"/>
      <c r="AL1452" s="586"/>
      <c r="AM1452" s="587"/>
      <c r="AN1452" s="626"/>
      <c r="AO1452" s="627"/>
      <c r="AP1452" s="544"/>
      <c r="AQ1452" s="581"/>
      <c r="AR1452" s="586"/>
      <c r="AS1452" s="587"/>
      <c r="AT1452" s="626"/>
      <c r="AU1452" s="627"/>
      <c r="AV1452" s="628"/>
      <c r="AW1452" s="629"/>
      <c r="AX1452" s="632"/>
      <c r="AY1452" s="633"/>
      <c r="AZ1452" s="626"/>
      <c r="BA1452" s="627"/>
      <c r="BB1452" s="544"/>
      <c r="BC1452" s="581"/>
      <c r="BD1452" s="586"/>
      <c r="BE1452" s="587"/>
      <c r="BF1452" s="626"/>
      <c r="BG1452" s="627"/>
      <c r="BH1452" s="628"/>
      <c r="BI1452" s="629"/>
      <c r="BJ1452" s="632"/>
      <c r="BK1452" s="633"/>
      <c r="BL1452" s="626"/>
      <c r="BM1452" s="627"/>
      <c r="BN1452" s="678"/>
      <c r="BO1452" s="679"/>
      <c r="BP1452" s="680"/>
      <c r="BQ1452" s="677"/>
      <c r="BR1452" s="663"/>
      <c r="BS1452" s="663"/>
      <c r="BT1452" s="15"/>
      <c r="BU1452" s="15"/>
      <c r="BV1452" s="95"/>
    </row>
    <row r="1453" spans="1:74" ht="21.75" customHeight="1" x14ac:dyDescent="0.25">
      <c r="A1453" s="95"/>
      <c r="B1453" s="570" t="str">
        <f>IF(ROSTER!B$34="","",ROSTER!B$34)</f>
        <v/>
      </c>
      <c r="C1453" s="572" t="str">
        <f>IF(ROSTER!C$34="","",ROSTER!C$34)</f>
        <v/>
      </c>
      <c r="D1453" s="573"/>
      <c r="E1453" s="574"/>
      <c r="F1453" s="576">
        <f>IF(E1453="y",1,IF(E1453="S",1,0))</f>
        <v>0</v>
      </c>
      <c r="G1453" s="582">
        <f>IF(E1453="S",1,0)</f>
        <v>0</v>
      </c>
      <c r="H1453" s="578"/>
      <c r="I1453" s="543"/>
      <c r="J1453" s="542"/>
      <c r="K1453" s="580"/>
      <c r="L1453" s="584"/>
      <c r="M1453" s="585"/>
      <c r="N1453" s="588">
        <f>L1453+J1453</f>
        <v>0</v>
      </c>
      <c r="O1453" s="589"/>
      <c r="P1453" s="542"/>
      <c r="Q1453" s="580"/>
      <c r="R1453" s="584"/>
      <c r="S1453" s="585"/>
      <c r="T1453" s="588">
        <f>R1453-P1453</f>
        <v>0</v>
      </c>
      <c r="U1453" s="588"/>
      <c r="V1453" s="542"/>
      <c r="W1453" s="543"/>
      <c r="X1453" s="593"/>
      <c r="Y1453" s="543"/>
      <c r="Z1453" s="542"/>
      <c r="AA1453" s="543"/>
      <c r="AB1453" s="542"/>
      <c r="AC1453" s="543"/>
      <c r="AD1453" s="542"/>
      <c r="AE1453" s="580"/>
      <c r="AF1453" s="584"/>
      <c r="AG1453" s="585"/>
      <c r="AH1453" s="595">
        <f>IF(AD1453=0,0,(AF1453/AD1453)*100)</f>
        <v>0</v>
      </c>
      <c r="AI1453" s="596"/>
      <c r="AJ1453" s="542"/>
      <c r="AK1453" s="580"/>
      <c r="AL1453" s="584"/>
      <c r="AM1453" s="585"/>
      <c r="AN1453" s="595">
        <f>IF(AJ1453=0,0,(AL1453/AJ1453)*100)</f>
        <v>0</v>
      </c>
      <c r="AO1453" s="596"/>
      <c r="AP1453" s="542"/>
      <c r="AQ1453" s="580"/>
      <c r="AR1453" s="584"/>
      <c r="AS1453" s="585"/>
      <c r="AT1453" s="595">
        <f>IF(AP1453=0,0,(AR1453/AP1453)*100)</f>
        <v>0</v>
      </c>
      <c r="AU1453" s="596"/>
      <c r="AV1453" s="599">
        <f>AD1453+AJ1453+AP1453</f>
        <v>0</v>
      </c>
      <c r="AW1453" s="600"/>
      <c r="AX1453" s="630">
        <f>AF1453+AL1453+AR1453</f>
        <v>0</v>
      </c>
      <c r="AY1453" s="631"/>
      <c r="AZ1453" s="595">
        <f>IF(AV1453=0,0,(AX1453/AV1453)*100)</f>
        <v>0</v>
      </c>
      <c r="BA1453" s="596"/>
      <c r="BB1453" s="542"/>
      <c r="BC1453" s="580"/>
      <c r="BD1453" s="584"/>
      <c r="BE1453" s="585"/>
      <c r="BF1453" s="595">
        <f>IF(BB1453=0,0,(BD1453/BB1453)*100)</f>
        <v>0</v>
      </c>
      <c r="BG1453" s="596"/>
      <c r="BH1453" s="599">
        <f>AV1453+BB1453</f>
        <v>0</v>
      </c>
      <c r="BI1453" s="600"/>
      <c r="BJ1453" s="630">
        <f>AX1453+BD1453</f>
        <v>0</v>
      </c>
      <c r="BK1453" s="631"/>
      <c r="BL1453" s="595">
        <f>IF(BH1453=0,0,(BJ1453/BH1453)*100)</f>
        <v>0</v>
      </c>
      <c r="BM1453" s="596"/>
      <c r="BN1453" s="656">
        <f>(AF1453*2)+(AL1453*2)+(AR1453*3)+BD1453</f>
        <v>0</v>
      </c>
      <c r="BO1453" s="657"/>
      <c r="BP1453" s="658"/>
      <c r="BQ1453" s="676">
        <f t="shared" ref="BQ1453" si="1405">IF(BS1453=0,0,50*BR1453/BS1453)</f>
        <v>0</v>
      </c>
      <c r="BR1453" s="662">
        <f t="shared" ref="BR1453" si="1406">(BN1453*BU$1427)+(N1453*BU$1428)+(Z1453*BU$1429)+(R1453*BU$1430)+(X1453*BU$1431)+(AB1453*BU$1432)+(V1453*BU$1437)</f>
        <v>0</v>
      </c>
      <c r="BS1453" s="662">
        <f t="shared" ref="BS1453" si="1407">((BB1453-BD1453)*BU$1434)+((AV1453-AX1453)*BU$1433)+(H1453*BU$1435)+(P1453*BU$1436)</f>
        <v>0</v>
      </c>
      <c r="BT1453" s="15"/>
      <c r="BU1453" s="15"/>
      <c r="BV1453" s="95"/>
    </row>
    <row r="1454" spans="1:74" ht="21.75" customHeight="1" x14ac:dyDescent="0.25">
      <c r="A1454" s="95"/>
      <c r="B1454" s="571"/>
      <c r="C1454" s="642" t="str">
        <f>IF(ROSTER!D$34="","",ROSTER!D$34)</f>
        <v/>
      </c>
      <c r="D1454" s="643"/>
      <c r="E1454" s="575"/>
      <c r="F1454" s="577"/>
      <c r="G1454" s="583"/>
      <c r="H1454" s="579"/>
      <c r="I1454" s="545"/>
      <c r="J1454" s="544"/>
      <c r="K1454" s="581"/>
      <c r="L1454" s="586"/>
      <c r="M1454" s="587"/>
      <c r="N1454" s="592" t="s">
        <v>16</v>
      </c>
      <c r="O1454" s="603"/>
      <c r="P1454" s="544"/>
      <c r="Q1454" s="581"/>
      <c r="R1454" s="586"/>
      <c r="S1454" s="587"/>
      <c r="T1454" s="592" t="s">
        <v>16</v>
      </c>
      <c r="U1454" s="592"/>
      <c r="V1454" s="544"/>
      <c r="W1454" s="545"/>
      <c r="X1454" s="594"/>
      <c r="Y1454" s="545"/>
      <c r="Z1454" s="544"/>
      <c r="AA1454" s="545"/>
      <c r="AB1454" s="544"/>
      <c r="AC1454" s="545"/>
      <c r="AD1454" s="544"/>
      <c r="AE1454" s="581"/>
      <c r="AF1454" s="586"/>
      <c r="AG1454" s="587"/>
      <c r="AH1454" s="626"/>
      <c r="AI1454" s="627"/>
      <c r="AJ1454" s="544"/>
      <c r="AK1454" s="581"/>
      <c r="AL1454" s="586"/>
      <c r="AM1454" s="587"/>
      <c r="AN1454" s="626"/>
      <c r="AO1454" s="627"/>
      <c r="AP1454" s="544"/>
      <c r="AQ1454" s="581"/>
      <c r="AR1454" s="586"/>
      <c r="AS1454" s="587"/>
      <c r="AT1454" s="626"/>
      <c r="AU1454" s="627"/>
      <c r="AV1454" s="628"/>
      <c r="AW1454" s="629"/>
      <c r="AX1454" s="632"/>
      <c r="AY1454" s="633"/>
      <c r="AZ1454" s="626"/>
      <c r="BA1454" s="627"/>
      <c r="BB1454" s="544"/>
      <c r="BC1454" s="581"/>
      <c r="BD1454" s="586"/>
      <c r="BE1454" s="587"/>
      <c r="BF1454" s="626"/>
      <c r="BG1454" s="627"/>
      <c r="BH1454" s="628"/>
      <c r="BI1454" s="629"/>
      <c r="BJ1454" s="632"/>
      <c r="BK1454" s="633"/>
      <c r="BL1454" s="626"/>
      <c r="BM1454" s="627"/>
      <c r="BN1454" s="678"/>
      <c r="BO1454" s="679"/>
      <c r="BP1454" s="680"/>
      <c r="BQ1454" s="677"/>
      <c r="BR1454" s="663"/>
      <c r="BS1454" s="663"/>
      <c r="BT1454" s="15"/>
      <c r="BU1454" s="15"/>
      <c r="BV1454" s="95"/>
    </row>
    <row r="1455" spans="1:74" ht="21.75" customHeight="1" x14ac:dyDescent="0.25">
      <c r="A1455" s="95"/>
      <c r="B1455" s="570" t="str">
        <f>IF(ROSTER!B$36="","",ROSTER!B$36)</f>
        <v/>
      </c>
      <c r="C1455" s="572" t="str">
        <f>IF(ROSTER!C$36="","",ROSTER!C$36)</f>
        <v/>
      </c>
      <c r="D1455" s="573"/>
      <c r="E1455" s="574"/>
      <c r="F1455" s="576">
        <f>IF(E1455="y",1,IF(E1455="S",1,0))</f>
        <v>0</v>
      </c>
      <c r="G1455" s="582">
        <f>IF(E1455="S",1,0)</f>
        <v>0</v>
      </c>
      <c r="H1455" s="578"/>
      <c r="I1455" s="543"/>
      <c r="J1455" s="542"/>
      <c r="K1455" s="580"/>
      <c r="L1455" s="584"/>
      <c r="M1455" s="585"/>
      <c r="N1455" s="588">
        <f>L1455+J1455</f>
        <v>0</v>
      </c>
      <c r="O1455" s="589"/>
      <c r="P1455" s="542"/>
      <c r="Q1455" s="580"/>
      <c r="R1455" s="584"/>
      <c r="S1455" s="585"/>
      <c r="T1455" s="588">
        <f>R1455-P1455</f>
        <v>0</v>
      </c>
      <c r="U1455" s="588"/>
      <c r="V1455" s="542"/>
      <c r="W1455" s="543"/>
      <c r="X1455" s="593"/>
      <c r="Y1455" s="543"/>
      <c r="Z1455" s="542"/>
      <c r="AA1455" s="543"/>
      <c r="AB1455" s="542"/>
      <c r="AC1455" s="543"/>
      <c r="AD1455" s="542"/>
      <c r="AE1455" s="580"/>
      <c r="AF1455" s="584"/>
      <c r="AG1455" s="585"/>
      <c r="AH1455" s="595">
        <f>IF(AD1455=0,0,(AF1455/AD1455)*100)</f>
        <v>0</v>
      </c>
      <c r="AI1455" s="596"/>
      <c r="AJ1455" s="542"/>
      <c r="AK1455" s="580"/>
      <c r="AL1455" s="584"/>
      <c r="AM1455" s="585"/>
      <c r="AN1455" s="595">
        <f>IF(AJ1455=0,0,(AL1455/AJ1455)*100)</f>
        <v>0</v>
      </c>
      <c r="AO1455" s="596"/>
      <c r="AP1455" s="542"/>
      <c r="AQ1455" s="580"/>
      <c r="AR1455" s="584"/>
      <c r="AS1455" s="585"/>
      <c r="AT1455" s="595">
        <f>IF(AP1455=0,0,(AR1455/AP1455)*100)</f>
        <v>0</v>
      </c>
      <c r="AU1455" s="596"/>
      <c r="AV1455" s="599">
        <f>AD1455+AJ1455+AP1455</f>
        <v>0</v>
      </c>
      <c r="AW1455" s="600"/>
      <c r="AX1455" s="630">
        <f>AF1455+AL1455+AR1455</f>
        <v>0</v>
      </c>
      <c r="AY1455" s="631"/>
      <c r="AZ1455" s="595">
        <f>IF(AV1455=0,0,(AX1455/AV1455)*100)</f>
        <v>0</v>
      </c>
      <c r="BA1455" s="596"/>
      <c r="BB1455" s="542"/>
      <c r="BC1455" s="580"/>
      <c r="BD1455" s="584"/>
      <c r="BE1455" s="585"/>
      <c r="BF1455" s="595">
        <f>IF(BB1455=0,0,(BD1455/BB1455)*100)</f>
        <v>0</v>
      </c>
      <c r="BG1455" s="596"/>
      <c r="BH1455" s="599">
        <f>AV1455+BB1455</f>
        <v>0</v>
      </c>
      <c r="BI1455" s="600"/>
      <c r="BJ1455" s="630">
        <f>AX1455+BD1455</f>
        <v>0</v>
      </c>
      <c r="BK1455" s="631"/>
      <c r="BL1455" s="595">
        <f>IF(BH1455=0,0,(BJ1455/BH1455)*100)</f>
        <v>0</v>
      </c>
      <c r="BM1455" s="596"/>
      <c r="BN1455" s="656">
        <f>(AF1455*2)+(AL1455*2)+(AR1455*3)+BD1455</f>
        <v>0</v>
      </c>
      <c r="BO1455" s="657"/>
      <c r="BP1455" s="658"/>
      <c r="BQ1455" s="676">
        <f t="shared" ref="BQ1455" si="1408">IF(BS1455=0,0,50*BR1455/BS1455)</f>
        <v>0</v>
      </c>
      <c r="BR1455" s="662">
        <f t="shared" ref="BR1455" si="1409">(BN1455*BU$1427)+(N1455*BU$1428)+(Z1455*BU$1429)+(R1455*BU$1430)+(X1455*BU$1431)+(AB1455*BU$1432)+(V1455*BU$1437)</f>
        <v>0</v>
      </c>
      <c r="BS1455" s="662">
        <f t="shared" ref="BS1455" si="1410">((BB1455-BD1455)*BU$1434)+((AV1455-AX1455)*BU$1433)+(H1455*BU$1435)+(P1455*BU$1436)</f>
        <v>0</v>
      </c>
      <c r="BT1455" s="15"/>
      <c r="BU1455" s="15"/>
      <c r="BV1455" s="95"/>
    </row>
    <row r="1456" spans="1:74" ht="21.75" customHeight="1" x14ac:dyDescent="0.25">
      <c r="A1456" s="95"/>
      <c r="B1456" s="571"/>
      <c r="C1456" s="642" t="str">
        <f>IF(ROSTER!D$36="","",ROSTER!D$36)</f>
        <v/>
      </c>
      <c r="D1456" s="643"/>
      <c r="E1456" s="575"/>
      <c r="F1456" s="577"/>
      <c r="G1456" s="583"/>
      <c r="H1456" s="579"/>
      <c r="I1456" s="545"/>
      <c r="J1456" s="544"/>
      <c r="K1456" s="581"/>
      <c r="L1456" s="586"/>
      <c r="M1456" s="587"/>
      <c r="N1456" s="592" t="s">
        <v>16</v>
      </c>
      <c r="O1456" s="603"/>
      <c r="P1456" s="544"/>
      <c r="Q1456" s="581"/>
      <c r="R1456" s="586"/>
      <c r="S1456" s="587"/>
      <c r="T1456" s="592" t="s">
        <v>16</v>
      </c>
      <c r="U1456" s="592"/>
      <c r="V1456" s="544"/>
      <c r="W1456" s="545"/>
      <c r="X1456" s="594"/>
      <c r="Y1456" s="545"/>
      <c r="Z1456" s="544"/>
      <c r="AA1456" s="545"/>
      <c r="AB1456" s="544"/>
      <c r="AC1456" s="545"/>
      <c r="AD1456" s="544"/>
      <c r="AE1456" s="581"/>
      <c r="AF1456" s="586"/>
      <c r="AG1456" s="587"/>
      <c r="AH1456" s="626"/>
      <c r="AI1456" s="627"/>
      <c r="AJ1456" s="544"/>
      <c r="AK1456" s="581"/>
      <c r="AL1456" s="586"/>
      <c r="AM1456" s="587"/>
      <c r="AN1456" s="626"/>
      <c r="AO1456" s="627"/>
      <c r="AP1456" s="544"/>
      <c r="AQ1456" s="581"/>
      <c r="AR1456" s="586"/>
      <c r="AS1456" s="587"/>
      <c r="AT1456" s="626"/>
      <c r="AU1456" s="627"/>
      <c r="AV1456" s="628"/>
      <c r="AW1456" s="629"/>
      <c r="AX1456" s="632"/>
      <c r="AY1456" s="633"/>
      <c r="AZ1456" s="626"/>
      <c r="BA1456" s="627"/>
      <c r="BB1456" s="544"/>
      <c r="BC1456" s="581"/>
      <c r="BD1456" s="586"/>
      <c r="BE1456" s="587"/>
      <c r="BF1456" s="626"/>
      <c r="BG1456" s="627"/>
      <c r="BH1456" s="628"/>
      <c r="BI1456" s="629"/>
      <c r="BJ1456" s="632"/>
      <c r="BK1456" s="633"/>
      <c r="BL1456" s="626"/>
      <c r="BM1456" s="627"/>
      <c r="BN1456" s="678"/>
      <c r="BO1456" s="679"/>
      <c r="BP1456" s="680"/>
      <c r="BQ1456" s="677"/>
      <c r="BR1456" s="663"/>
      <c r="BS1456" s="663"/>
      <c r="BT1456" s="15"/>
      <c r="BU1456" s="15"/>
      <c r="BV1456" s="95"/>
    </row>
    <row r="1457" spans="1:74" ht="21.75" customHeight="1" x14ac:dyDescent="0.25">
      <c r="A1457" s="95"/>
      <c r="B1457" s="570" t="str">
        <f>IF(ROSTER!B$38="","",ROSTER!B$38)</f>
        <v/>
      </c>
      <c r="C1457" s="572" t="str">
        <f>IF(ROSTER!C$38="","",ROSTER!C$38)</f>
        <v/>
      </c>
      <c r="D1457" s="573"/>
      <c r="E1457" s="574"/>
      <c r="F1457" s="576">
        <f>IF(E1457="y",1,IF(E1457="S",1,0))</f>
        <v>0</v>
      </c>
      <c r="G1457" s="582">
        <f>IF(E1457="S",1,0)</f>
        <v>0</v>
      </c>
      <c r="H1457" s="578"/>
      <c r="I1457" s="543"/>
      <c r="J1457" s="542"/>
      <c r="K1457" s="580"/>
      <c r="L1457" s="584"/>
      <c r="M1457" s="585"/>
      <c r="N1457" s="588">
        <f>L1457+J1457</f>
        <v>0</v>
      </c>
      <c r="O1457" s="589"/>
      <c r="P1457" s="542"/>
      <c r="Q1457" s="580"/>
      <c r="R1457" s="584"/>
      <c r="S1457" s="585"/>
      <c r="T1457" s="588">
        <f>R1457-P1457</f>
        <v>0</v>
      </c>
      <c r="U1457" s="588"/>
      <c r="V1457" s="542"/>
      <c r="W1457" s="543"/>
      <c r="X1457" s="593"/>
      <c r="Y1457" s="543"/>
      <c r="Z1457" s="542"/>
      <c r="AA1457" s="543"/>
      <c r="AB1457" s="542"/>
      <c r="AC1457" s="543"/>
      <c r="AD1457" s="542"/>
      <c r="AE1457" s="580"/>
      <c r="AF1457" s="584"/>
      <c r="AG1457" s="585"/>
      <c r="AH1457" s="595">
        <f>IF(AD1457=0,0,(AF1457/AD1457)*100)</f>
        <v>0</v>
      </c>
      <c r="AI1457" s="596"/>
      <c r="AJ1457" s="542"/>
      <c r="AK1457" s="580"/>
      <c r="AL1457" s="584"/>
      <c r="AM1457" s="585"/>
      <c r="AN1457" s="595">
        <f>IF(AJ1457=0,0,(AL1457/AJ1457)*100)</f>
        <v>0</v>
      </c>
      <c r="AO1457" s="596"/>
      <c r="AP1457" s="542"/>
      <c r="AQ1457" s="580"/>
      <c r="AR1457" s="584"/>
      <c r="AS1457" s="585"/>
      <c r="AT1457" s="595">
        <f>IF(AP1457=0,0,(AR1457/AP1457)*100)</f>
        <v>0</v>
      </c>
      <c r="AU1457" s="596"/>
      <c r="AV1457" s="599">
        <f>AD1457+AJ1457+AP1457</f>
        <v>0</v>
      </c>
      <c r="AW1457" s="600"/>
      <c r="AX1457" s="630">
        <f>AF1457+AL1457+AR1457</f>
        <v>0</v>
      </c>
      <c r="AY1457" s="631"/>
      <c r="AZ1457" s="595">
        <f>IF(AV1457=0,0,(AX1457/AV1457)*100)</f>
        <v>0</v>
      </c>
      <c r="BA1457" s="596"/>
      <c r="BB1457" s="542"/>
      <c r="BC1457" s="580"/>
      <c r="BD1457" s="584"/>
      <c r="BE1457" s="585"/>
      <c r="BF1457" s="595">
        <f>IF(BB1457=0,0,(BD1457/BB1457)*100)</f>
        <v>0</v>
      </c>
      <c r="BG1457" s="596"/>
      <c r="BH1457" s="599">
        <f>AV1457+BB1457</f>
        <v>0</v>
      </c>
      <c r="BI1457" s="600"/>
      <c r="BJ1457" s="630">
        <f>AX1457+BD1457</f>
        <v>0</v>
      </c>
      <c r="BK1457" s="631"/>
      <c r="BL1457" s="595">
        <f>IF(BH1457=0,0,(BJ1457/BH1457)*100)</f>
        <v>0</v>
      </c>
      <c r="BM1457" s="596"/>
      <c r="BN1457" s="656">
        <f>(AF1457*2)+(AL1457*2)+(AR1457*3)+BD1457</f>
        <v>0</v>
      </c>
      <c r="BO1457" s="657"/>
      <c r="BP1457" s="658"/>
      <c r="BQ1457" s="676">
        <f t="shared" ref="BQ1457" si="1411">IF(BS1457=0,0,50*BR1457/BS1457)</f>
        <v>0</v>
      </c>
      <c r="BR1457" s="662">
        <f t="shared" ref="BR1457" si="1412">(BN1457*BU$1427)+(N1457*BU$1428)+(Z1457*BU$1429)+(R1457*BU$1430)+(X1457*BU$1431)+(AB1457*BU$1432)+(V1457*BU$1437)</f>
        <v>0</v>
      </c>
      <c r="BS1457" s="662">
        <f t="shared" ref="BS1457" si="1413">((BB1457-BD1457)*BU$1434)+((AV1457-AX1457)*BU$1433)+(H1457*BU$1435)+(P1457*BU$1436)</f>
        <v>0</v>
      </c>
      <c r="BT1457" s="15"/>
      <c r="BU1457" s="15"/>
      <c r="BV1457" s="95"/>
    </row>
    <row r="1458" spans="1:74" ht="21.75" customHeight="1" x14ac:dyDescent="0.25">
      <c r="A1458" s="95"/>
      <c r="B1458" s="571"/>
      <c r="C1458" s="642" t="str">
        <f>IF(ROSTER!D$38="","",ROSTER!D$38)</f>
        <v/>
      </c>
      <c r="D1458" s="643"/>
      <c r="E1458" s="575"/>
      <c r="F1458" s="577"/>
      <c r="G1458" s="583"/>
      <c r="H1458" s="579"/>
      <c r="I1458" s="545"/>
      <c r="J1458" s="544"/>
      <c r="K1458" s="581"/>
      <c r="L1458" s="586"/>
      <c r="M1458" s="587"/>
      <c r="N1458" s="592" t="s">
        <v>16</v>
      </c>
      <c r="O1458" s="603"/>
      <c r="P1458" s="544"/>
      <c r="Q1458" s="581"/>
      <c r="R1458" s="586"/>
      <c r="S1458" s="587"/>
      <c r="T1458" s="592" t="s">
        <v>16</v>
      </c>
      <c r="U1458" s="592"/>
      <c r="V1458" s="544"/>
      <c r="W1458" s="545"/>
      <c r="X1458" s="594"/>
      <c r="Y1458" s="545"/>
      <c r="Z1458" s="544"/>
      <c r="AA1458" s="545"/>
      <c r="AB1458" s="544"/>
      <c r="AC1458" s="545"/>
      <c r="AD1458" s="544"/>
      <c r="AE1458" s="581"/>
      <c r="AF1458" s="586"/>
      <c r="AG1458" s="587"/>
      <c r="AH1458" s="626"/>
      <c r="AI1458" s="627"/>
      <c r="AJ1458" s="544"/>
      <c r="AK1458" s="581"/>
      <c r="AL1458" s="586"/>
      <c r="AM1458" s="587"/>
      <c r="AN1458" s="626"/>
      <c r="AO1458" s="627"/>
      <c r="AP1458" s="544"/>
      <c r="AQ1458" s="581"/>
      <c r="AR1458" s="586"/>
      <c r="AS1458" s="587"/>
      <c r="AT1458" s="626"/>
      <c r="AU1458" s="627"/>
      <c r="AV1458" s="628"/>
      <c r="AW1458" s="629"/>
      <c r="AX1458" s="632"/>
      <c r="AY1458" s="633"/>
      <c r="AZ1458" s="626"/>
      <c r="BA1458" s="627"/>
      <c r="BB1458" s="544"/>
      <c r="BC1458" s="581"/>
      <c r="BD1458" s="586"/>
      <c r="BE1458" s="587"/>
      <c r="BF1458" s="626"/>
      <c r="BG1458" s="627"/>
      <c r="BH1458" s="628"/>
      <c r="BI1458" s="629"/>
      <c r="BJ1458" s="632"/>
      <c r="BK1458" s="633"/>
      <c r="BL1458" s="626"/>
      <c r="BM1458" s="627"/>
      <c r="BN1458" s="678"/>
      <c r="BO1458" s="679"/>
      <c r="BP1458" s="680"/>
      <c r="BQ1458" s="677"/>
      <c r="BR1458" s="663"/>
      <c r="BS1458" s="663"/>
      <c r="BT1458" s="15"/>
      <c r="BU1458" s="15"/>
      <c r="BV1458" s="95"/>
    </row>
    <row r="1459" spans="1:74" ht="21.75" customHeight="1" x14ac:dyDescent="0.25">
      <c r="A1459" s="95"/>
      <c r="B1459" s="570" t="str">
        <f>IF(ROSTER!B$40="","",ROSTER!B$40)</f>
        <v/>
      </c>
      <c r="C1459" s="572" t="str">
        <f>IF(ROSTER!C$40="","",ROSTER!C$40)</f>
        <v/>
      </c>
      <c r="D1459" s="573"/>
      <c r="E1459" s="574"/>
      <c r="F1459" s="576">
        <f>IF(E1459="y",1,IF(E1459="S",1,0))</f>
        <v>0</v>
      </c>
      <c r="G1459" s="582">
        <f>IF(E1459="S",1,0)</f>
        <v>0</v>
      </c>
      <c r="H1459" s="578"/>
      <c r="I1459" s="543"/>
      <c r="J1459" s="542"/>
      <c r="K1459" s="580"/>
      <c r="L1459" s="584"/>
      <c r="M1459" s="585"/>
      <c r="N1459" s="588">
        <f>L1459+J1459</f>
        <v>0</v>
      </c>
      <c r="O1459" s="589"/>
      <c r="P1459" s="542"/>
      <c r="Q1459" s="580"/>
      <c r="R1459" s="584"/>
      <c r="S1459" s="585"/>
      <c r="T1459" s="588">
        <f>R1459-P1459</f>
        <v>0</v>
      </c>
      <c r="U1459" s="588"/>
      <c r="V1459" s="542"/>
      <c r="W1459" s="543"/>
      <c r="X1459" s="593"/>
      <c r="Y1459" s="543"/>
      <c r="Z1459" s="542"/>
      <c r="AA1459" s="543"/>
      <c r="AB1459" s="542"/>
      <c r="AC1459" s="543"/>
      <c r="AD1459" s="542"/>
      <c r="AE1459" s="580"/>
      <c r="AF1459" s="584"/>
      <c r="AG1459" s="585"/>
      <c r="AH1459" s="595">
        <f>IF(AD1459=0,0,(AF1459/AD1459)*100)</f>
        <v>0</v>
      </c>
      <c r="AI1459" s="596"/>
      <c r="AJ1459" s="542"/>
      <c r="AK1459" s="580"/>
      <c r="AL1459" s="584"/>
      <c r="AM1459" s="585"/>
      <c r="AN1459" s="595">
        <f>IF(AJ1459=0,0,(AL1459/AJ1459)*100)</f>
        <v>0</v>
      </c>
      <c r="AO1459" s="596"/>
      <c r="AP1459" s="542"/>
      <c r="AQ1459" s="580"/>
      <c r="AR1459" s="584"/>
      <c r="AS1459" s="585"/>
      <c r="AT1459" s="595">
        <f>IF(AP1459=0,0,(AR1459/AP1459)*100)</f>
        <v>0</v>
      </c>
      <c r="AU1459" s="596"/>
      <c r="AV1459" s="599">
        <f>AD1459+AJ1459+AP1459</f>
        <v>0</v>
      </c>
      <c r="AW1459" s="600"/>
      <c r="AX1459" s="630">
        <f>AF1459+AL1459+AR1459</f>
        <v>0</v>
      </c>
      <c r="AY1459" s="631"/>
      <c r="AZ1459" s="595">
        <f>IF(AV1459=0,0,(AX1459/AV1459)*100)</f>
        <v>0</v>
      </c>
      <c r="BA1459" s="596"/>
      <c r="BB1459" s="542"/>
      <c r="BC1459" s="580"/>
      <c r="BD1459" s="584"/>
      <c r="BE1459" s="585"/>
      <c r="BF1459" s="595">
        <f>IF(BB1459=0,0,(BD1459/BB1459)*100)</f>
        <v>0</v>
      </c>
      <c r="BG1459" s="596"/>
      <c r="BH1459" s="599">
        <f>AV1459+BB1459</f>
        <v>0</v>
      </c>
      <c r="BI1459" s="600"/>
      <c r="BJ1459" s="630">
        <f>AX1459+BD1459</f>
        <v>0</v>
      </c>
      <c r="BK1459" s="631"/>
      <c r="BL1459" s="595">
        <f>IF(BH1459=0,0,(BJ1459/BH1459)*100)</f>
        <v>0</v>
      </c>
      <c r="BM1459" s="596"/>
      <c r="BN1459" s="656">
        <f>(AF1459*2)+(AL1459*2)+(AR1459*3)+BD1459</f>
        <v>0</v>
      </c>
      <c r="BO1459" s="657"/>
      <c r="BP1459" s="658"/>
      <c r="BQ1459" s="676">
        <f t="shared" ref="BQ1459" si="1414">IF(BS1459=0,0,50*BR1459/BS1459)</f>
        <v>0</v>
      </c>
      <c r="BR1459" s="662">
        <f t="shared" ref="BR1459" si="1415">(BN1459*BU$1427)+(N1459*BU$1428)+(Z1459*BU$1429)+(R1459*BU$1430)+(X1459*BU$1431)+(AB1459*BU$1432)+(V1459*BU$1437)</f>
        <v>0</v>
      </c>
      <c r="BS1459" s="662">
        <f t="shared" ref="BS1459" si="1416">((BB1459-BD1459)*BU$1434)+((AV1459-AX1459)*BU$1433)+(H1459*BU$1435)+(P1459*BU$1436)</f>
        <v>0</v>
      </c>
      <c r="BT1459" s="15"/>
      <c r="BU1459" s="15"/>
      <c r="BV1459" s="95"/>
    </row>
    <row r="1460" spans="1:74" ht="21.75" customHeight="1" x14ac:dyDescent="0.25">
      <c r="A1460" s="95"/>
      <c r="B1460" s="571"/>
      <c r="C1460" s="642" t="str">
        <f>IF(ROSTER!D$40="","",ROSTER!D$40)</f>
        <v/>
      </c>
      <c r="D1460" s="643"/>
      <c r="E1460" s="575"/>
      <c r="F1460" s="577"/>
      <c r="G1460" s="583"/>
      <c r="H1460" s="579"/>
      <c r="I1460" s="545"/>
      <c r="J1460" s="544"/>
      <c r="K1460" s="581"/>
      <c r="L1460" s="586"/>
      <c r="M1460" s="587"/>
      <c r="N1460" s="592" t="s">
        <v>16</v>
      </c>
      <c r="O1460" s="603"/>
      <c r="P1460" s="544"/>
      <c r="Q1460" s="581"/>
      <c r="R1460" s="586"/>
      <c r="S1460" s="587"/>
      <c r="T1460" s="592" t="s">
        <v>16</v>
      </c>
      <c r="U1460" s="592"/>
      <c r="V1460" s="544"/>
      <c r="W1460" s="545"/>
      <c r="X1460" s="594"/>
      <c r="Y1460" s="545"/>
      <c r="Z1460" s="544"/>
      <c r="AA1460" s="545"/>
      <c r="AB1460" s="544"/>
      <c r="AC1460" s="545"/>
      <c r="AD1460" s="544"/>
      <c r="AE1460" s="581"/>
      <c r="AF1460" s="586"/>
      <c r="AG1460" s="587"/>
      <c r="AH1460" s="626"/>
      <c r="AI1460" s="627"/>
      <c r="AJ1460" s="544"/>
      <c r="AK1460" s="581"/>
      <c r="AL1460" s="586"/>
      <c r="AM1460" s="587"/>
      <c r="AN1460" s="626"/>
      <c r="AO1460" s="627"/>
      <c r="AP1460" s="544"/>
      <c r="AQ1460" s="581"/>
      <c r="AR1460" s="586"/>
      <c r="AS1460" s="587"/>
      <c r="AT1460" s="626"/>
      <c r="AU1460" s="627"/>
      <c r="AV1460" s="628"/>
      <c r="AW1460" s="629"/>
      <c r="AX1460" s="632"/>
      <c r="AY1460" s="633"/>
      <c r="AZ1460" s="626"/>
      <c r="BA1460" s="627"/>
      <c r="BB1460" s="544"/>
      <c r="BC1460" s="581"/>
      <c r="BD1460" s="586"/>
      <c r="BE1460" s="587"/>
      <c r="BF1460" s="626"/>
      <c r="BG1460" s="627"/>
      <c r="BH1460" s="628"/>
      <c r="BI1460" s="629"/>
      <c r="BJ1460" s="632"/>
      <c r="BK1460" s="633"/>
      <c r="BL1460" s="626"/>
      <c r="BM1460" s="627"/>
      <c r="BN1460" s="678"/>
      <c r="BO1460" s="679"/>
      <c r="BP1460" s="680"/>
      <c r="BQ1460" s="677"/>
      <c r="BR1460" s="663"/>
      <c r="BS1460" s="663"/>
      <c r="BT1460" s="15"/>
      <c r="BU1460" s="15"/>
      <c r="BV1460" s="95"/>
    </row>
    <row r="1461" spans="1:74" ht="21.75" customHeight="1" x14ac:dyDescent="0.25">
      <c r="A1461" s="95"/>
      <c r="B1461" s="570" t="str">
        <f>IF(ROSTER!B$42="","",ROSTER!B$42)</f>
        <v/>
      </c>
      <c r="C1461" s="572" t="str">
        <f>IF(ROSTER!C$42="","",ROSTER!C$42)</f>
        <v/>
      </c>
      <c r="D1461" s="573"/>
      <c r="E1461" s="574"/>
      <c r="F1461" s="576">
        <f>IF(E1461="y",1,IF(E1461="S",1,0))</f>
        <v>0</v>
      </c>
      <c r="G1461" s="582">
        <f>IF(E1461="S",1,0)</f>
        <v>0</v>
      </c>
      <c r="H1461" s="578"/>
      <c r="I1461" s="543"/>
      <c r="J1461" s="542"/>
      <c r="K1461" s="580"/>
      <c r="L1461" s="584"/>
      <c r="M1461" s="585"/>
      <c r="N1461" s="588">
        <f>L1461+J1461</f>
        <v>0</v>
      </c>
      <c r="O1461" s="589"/>
      <c r="P1461" s="542"/>
      <c r="Q1461" s="580"/>
      <c r="R1461" s="584"/>
      <c r="S1461" s="585"/>
      <c r="T1461" s="588">
        <f>R1461-P1461</f>
        <v>0</v>
      </c>
      <c r="U1461" s="588"/>
      <c r="V1461" s="542"/>
      <c r="W1461" s="543"/>
      <c r="X1461" s="593"/>
      <c r="Y1461" s="543"/>
      <c r="Z1461" s="542"/>
      <c r="AA1461" s="543"/>
      <c r="AB1461" s="542"/>
      <c r="AC1461" s="543"/>
      <c r="AD1461" s="542"/>
      <c r="AE1461" s="580"/>
      <c r="AF1461" s="584"/>
      <c r="AG1461" s="585"/>
      <c r="AH1461" s="595">
        <f>IF(AD1461=0,0,(AF1461/AD1461)*100)</f>
        <v>0</v>
      </c>
      <c r="AI1461" s="596"/>
      <c r="AJ1461" s="542"/>
      <c r="AK1461" s="580"/>
      <c r="AL1461" s="584"/>
      <c r="AM1461" s="585"/>
      <c r="AN1461" s="595">
        <f>IF(AJ1461=0,0,(AL1461/AJ1461)*100)</f>
        <v>0</v>
      </c>
      <c r="AO1461" s="596"/>
      <c r="AP1461" s="542"/>
      <c r="AQ1461" s="580"/>
      <c r="AR1461" s="584"/>
      <c r="AS1461" s="585"/>
      <c r="AT1461" s="595">
        <f>IF(AP1461=0,0,(AR1461/AP1461)*100)</f>
        <v>0</v>
      </c>
      <c r="AU1461" s="596"/>
      <c r="AV1461" s="599">
        <f>AD1461+AJ1461+AP1461</f>
        <v>0</v>
      </c>
      <c r="AW1461" s="600"/>
      <c r="AX1461" s="630">
        <f>AF1461+AL1461+AR1461</f>
        <v>0</v>
      </c>
      <c r="AY1461" s="631"/>
      <c r="AZ1461" s="595">
        <f>IF(AV1461=0,0,(AX1461/AV1461)*100)</f>
        <v>0</v>
      </c>
      <c r="BA1461" s="596"/>
      <c r="BB1461" s="542"/>
      <c r="BC1461" s="580"/>
      <c r="BD1461" s="584"/>
      <c r="BE1461" s="585"/>
      <c r="BF1461" s="595">
        <f>IF(BB1461=0,0,(BD1461/BB1461)*100)</f>
        <v>0</v>
      </c>
      <c r="BG1461" s="596"/>
      <c r="BH1461" s="599">
        <f>AV1461+BB1461</f>
        <v>0</v>
      </c>
      <c r="BI1461" s="600"/>
      <c r="BJ1461" s="630">
        <f>AX1461+BD1461</f>
        <v>0</v>
      </c>
      <c r="BK1461" s="631"/>
      <c r="BL1461" s="595">
        <f>IF(BH1461=0,0,(BJ1461/BH1461)*100)</f>
        <v>0</v>
      </c>
      <c r="BM1461" s="596"/>
      <c r="BN1461" s="656">
        <f>(AF1461*2)+(AL1461*2)+(AR1461*3)+BD1461</f>
        <v>0</v>
      </c>
      <c r="BO1461" s="657"/>
      <c r="BP1461" s="658"/>
      <c r="BQ1461" s="676">
        <f t="shared" ref="BQ1461" si="1417">IF(BS1461=0,0,50*BR1461/BS1461)</f>
        <v>0</v>
      </c>
      <c r="BR1461" s="662">
        <f t="shared" ref="BR1461" si="1418">(BN1461*BU$1427)+(N1461*BU$1428)+(Z1461*BU$1429)+(R1461*BU$1430)+(X1461*BU$1431)+(AB1461*BU$1432)+(V1461*BU$1437)</f>
        <v>0</v>
      </c>
      <c r="BS1461" s="662">
        <f t="shared" ref="BS1461" si="1419">((BB1461-BD1461)*BU$1434)+((AV1461-AX1461)*BU$1433)+(H1461*BU$1435)+(P1461*BU$1436)</f>
        <v>0</v>
      </c>
      <c r="BT1461" s="15"/>
      <c r="BU1461" s="15"/>
      <c r="BV1461" s="95"/>
    </row>
    <row r="1462" spans="1:74" ht="21.75" customHeight="1" x14ac:dyDescent="0.25">
      <c r="A1462" s="95"/>
      <c r="B1462" s="571"/>
      <c r="C1462" s="642" t="str">
        <f>IF(ROSTER!D$42="","",ROSTER!D$42)</f>
        <v/>
      </c>
      <c r="D1462" s="643"/>
      <c r="E1462" s="575"/>
      <c r="F1462" s="577"/>
      <c r="G1462" s="583"/>
      <c r="H1462" s="579"/>
      <c r="I1462" s="545"/>
      <c r="J1462" s="544"/>
      <c r="K1462" s="581"/>
      <c r="L1462" s="586"/>
      <c r="M1462" s="587"/>
      <c r="N1462" s="592" t="s">
        <v>16</v>
      </c>
      <c r="O1462" s="603"/>
      <c r="P1462" s="544"/>
      <c r="Q1462" s="581"/>
      <c r="R1462" s="586"/>
      <c r="S1462" s="587"/>
      <c r="T1462" s="592" t="s">
        <v>16</v>
      </c>
      <c r="U1462" s="592"/>
      <c r="V1462" s="544"/>
      <c r="W1462" s="545"/>
      <c r="X1462" s="594"/>
      <c r="Y1462" s="545"/>
      <c r="Z1462" s="544"/>
      <c r="AA1462" s="545"/>
      <c r="AB1462" s="544"/>
      <c r="AC1462" s="545"/>
      <c r="AD1462" s="544"/>
      <c r="AE1462" s="581"/>
      <c r="AF1462" s="586"/>
      <c r="AG1462" s="587"/>
      <c r="AH1462" s="626"/>
      <c r="AI1462" s="627"/>
      <c r="AJ1462" s="544"/>
      <c r="AK1462" s="581"/>
      <c r="AL1462" s="586"/>
      <c r="AM1462" s="587"/>
      <c r="AN1462" s="626"/>
      <c r="AO1462" s="627"/>
      <c r="AP1462" s="544"/>
      <c r="AQ1462" s="581"/>
      <c r="AR1462" s="586"/>
      <c r="AS1462" s="587"/>
      <c r="AT1462" s="626"/>
      <c r="AU1462" s="627"/>
      <c r="AV1462" s="628"/>
      <c r="AW1462" s="629"/>
      <c r="AX1462" s="632"/>
      <c r="AY1462" s="633"/>
      <c r="AZ1462" s="626"/>
      <c r="BA1462" s="627"/>
      <c r="BB1462" s="544"/>
      <c r="BC1462" s="581"/>
      <c r="BD1462" s="586"/>
      <c r="BE1462" s="587"/>
      <c r="BF1462" s="626"/>
      <c r="BG1462" s="627"/>
      <c r="BH1462" s="628"/>
      <c r="BI1462" s="629"/>
      <c r="BJ1462" s="632"/>
      <c r="BK1462" s="633"/>
      <c r="BL1462" s="626"/>
      <c r="BM1462" s="627"/>
      <c r="BN1462" s="678"/>
      <c r="BO1462" s="679"/>
      <c r="BP1462" s="680"/>
      <c r="BQ1462" s="677"/>
      <c r="BR1462" s="663"/>
      <c r="BS1462" s="663"/>
      <c r="BT1462" s="15"/>
      <c r="BU1462" s="15"/>
      <c r="BV1462" s="95"/>
    </row>
    <row r="1463" spans="1:74" ht="21.75" customHeight="1" x14ac:dyDescent="0.25">
      <c r="A1463" s="95"/>
      <c r="B1463" s="570" t="str">
        <f>IF(ROSTER!B$44="","",ROSTER!B$44)</f>
        <v/>
      </c>
      <c r="C1463" s="572" t="str">
        <f>IF(ROSTER!C$44="","",ROSTER!C$44)</f>
        <v/>
      </c>
      <c r="D1463" s="573"/>
      <c r="E1463" s="574"/>
      <c r="F1463" s="576">
        <f>IF(E1463="y",1,IF(E1463="S",1,0))</f>
        <v>0</v>
      </c>
      <c r="G1463" s="582">
        <f>IF(E1463="S",1,0)</f>
        <v>0</v>
      </c>
      <c r="H1463" s="578"/>
      <c r="I1463" s="543"/>
      <c r="J1463" s="542"/>
      <c r="K1463" s="580"/>
      <c r="L1463" s="584"/>
      <c r="M1463" s="585"/>
      <c r="N1463" s="588">
        <f>L1463+J1463</f>
        <v>0</v>
      </c>
      <c r="O1463" s="589"/>
      <c r="P1463" s="542"/>
      <c r="Q1463" s="580"/>
      <c r="R1463" s="584"/>
      <c r="S1463" s="585"/>
      <c r="T1463" s="588">
        <f>R1463-P1463</f>
        <v>0</v>
      </c>
      <c r="U1463" s="588"/>
      <c r="V1463" s="542"/>
      <c r="W1463" s="543"/>
      <c r="X1463" s="593"/>
      <c r="Y1463" s="543"/>
      <c r="Z1463" s="542"/>
      <c r="AA1463" s="543"/>
      <c r="AB1463" s="542"/>
      <c r="AC1463" s="543"/>
      <c r="AD1463" s="542"/>
      <c r="AE1463" s="580"/>
      <c r="AF1463" s="584"/>
      <c r="AG1463" s="585"/>
      <c r="AH1463" s="595">
        <f>IF(AD1463=0,0,(AF1463/AD1463)*100)</f>
        <v>0</v>
      </c>
      <c r="AI1463" s="596"/>
      <c r="AJ1463" s="542"/>
      <c r="AK1463" s="580"/>
      <c r="AL1463" s="584"/>
      <c r="AM1463" s="585"/>
      <c r="AN1463" s="595">
        <f>IF(AJ1463=0,0,(AL1463/AJ1463)*100)</f>
        <v>0</v>
      </c>
      <c r="AO1463" s="596"/>
      <c r="AP1463" s="542"/>
      <c r="AQ1463" s="580"/>
      <c r="AR1463" s="584"/>
      <c r="AS1463" s="585"/>
      <c r="AT1463" s="595">
        <f>IF(AP1463=0,0,(AR1463/AP1463)*100)</f>
        <v>0</v>
      </c>
      <c r="AU1463" s="596"/>
      <c r="AV1463" s="599">
        <f>AD1463+AJ1463+AP1463</f>
        <v>0</v>
      </c>
      <c r="AW1463" s="600"/>
      <c r="AX1463" s="630">
        <f>AF1463+AL1463+AR1463</f>
        <v>0</v>
      </c>
      <c r="AY1463" s="631"/>
      <c r="AZ1463" s="595">
        <f>IF(AV1463=0,0,(AX1463/AV1463)*100)</f>
        <v>0</v>
      </c>
      <c r="BA1463" s="596"/>
      <c r="BB1463" s="542"/>
      <c r="BC1463" s="580"/>
      <c r="BD1463" s="584"/>
      <c r="BE1463" s="585"/>
      <c r="BF1463" s="595">
        <f>IF(BB1463=0,0,(BD1463/BB1463)*100)</f>
        <v>0</v>
      </c>
      <c r="BG1463" s="596"/>
      <c r="BH1463" s="599">
        <f>AV1463+BB1463</f>
        <v>0</v>
      </c>
      <c r="BI1463" s="600"/>
      <c r="BJ1463" s="630">
        <f>AX1463+BD1463</f>
        <v>0</v>
      </c>
      <c r="BK1463" s="631"/>
      <c r="BL1463" s="595">
        <f>IF(BH1463=0,0,(BJ1463/BH1463)*100)</f>
        <v>0</v>
      </c>
      <c r="BM1463" s="596"/>
      <c r="BN1463" s="656">
        <f>(AF1463*2)+(AL1463*2)+(AR1463*3)+BD1463</f>
        <v>0</v>
      </c>
      <c r="BO1463" s="657"/>
      <c r="BP1463" s="658"/>
      <c r="BQ1463" s="676">
        <f t="shared" ref="BQ1463" si="1420">IF(BS1463=0,0,50*BR1463/BS1463)</f>
        <v>0</v>
      </c>
      <c r="BR1463" s="662">
        <f t="shared" ref="BR1463" si="1421">(BN1463*BU$1427)+(N1463*BU$1428)+(Z1463*BU$1429)+(R1463*BU$1430)+(X1463*BU$1431)+(AB1463*BU$1432)+(V1463*BU$1437)</f>
        <v>0</v>
      </c>
      <c r="BS1463" s="662">
        <f t="shared" ref="BS1463" si="1422">((BB1463-BD1463)*BU$1434)+((AV1463-AX1463)*BU$1433)+(H1463*BU$1435)+(P1463*BU$1436)</f>
        <v>0</v>
      </c>
      <c r="BT1463" s="15"/>
      <c r="BU1463" s="15"/>
      <c r="BV1463" s="95"/>
    </row>
    <row r="1464" spans="1:74" ht="21.75" customHeight="1" x14ac:dyDescent="0.25">
      <c r="A1464" s="95"/>
      <c r="B1464" s="571"/>
      <c r="C1464" s="642" t="str">
        <f>IF(ROSTER!D$44="","",ROSTER!D$44)</f>
        <v/>
      </c>
      <c r="D1464" s="643"/>
      <c r="E1464" s="575"/>
      <c r="F1464" s="577"/>
      <c r="G1464" s="583"/>
      <c r="H1464" s="579"/>
      <c r="I1464" s="545"/>
      <c r="J1464" s="544"/>
      <c r="K1464" s="581"/>
      <c r="L1464" s="586"/>
      <c r="M1464" s="587"/>
      <c r="N1464" s="592" t="s">
        <v>16</v>
      </c>
      <c r="O1464" s="603"/>
      <c r="P1464" s="544"/>
      <c r="Q1464" s="581"/>
      <c r="R1464" s="586"/>
      <c r="S1464" s="587"/>
      <c r="T1464" s="592" t="s">
        <v>16</v>
      </c>
      <c r="U1464" s="592"/>
      <c r="V1464" s="544"/>
      <c r="W1464" s="545"/>
      <c r="X1464" s="594"/>
      <c r="Y1464" s="545"/>
      <c r="Z1464" s="544"/>
      <c r="AA1464" s="545"/>
      <c r="AB1464" s="544"/>
      <c r="AC1464" s="545"/>
      <c r="AD1464" s="544"/>
      <c r="AE1464" s="581"/>
      <c r="AF1464" s="586"/>
      <c r="AG1464" s="587"/>
      <c r="AH1464" s="626"/>
      <c r="AI1464" s="627"/>
      <c r="AJ1464" s="544"/>
      <c r="AK1464" s="581"/>
      <c r="AL1464" s="586"/>
      <c r="AM1464" s="587"/>
      <c r="AN1464" s="626"/>
      <c r="AO1464" s="627"/>
      <c r="AP1464" s="544"/>
      <c r="AQ1464" s="581"/>
      <c r="AR1464" s="586"/>
      <c r="AS1464" s="587"/>
      <c r="AT1464" s="626"/>
      <c r="AU1464" s="627"/>
      <c r="AV1464" s="628"/>
      <c r="AW1464" s="629"/>
      <c r="AX1464" s="632"/>
      <c r="AY1464" s="633"/>
      <c r="AZ1464" s="626"/>
      <c r="BA1464" s="627"/>
      <c r="BB1464" s="544"/>
      <c r="BC1464" s="581"/>
      <c r="BD1464" s="586"/>
      <c r="BE1464" s="587"/>
      <c r="BF1464" s="626"/>
      <c r="BG1464" s="627"/>
      <c r="BH1464" s="628"/>
      <c r="BI1464" s="629"/>
      <c r="BJ1464" s="632"/>
      <c r="BK1464" s="633"/>
      <c r="BL1464" s="626"/>
      <c r="BM1464" s="627"/>
      <c r="BN1464" s="678"/>
      <c r="BO1464" s="679"/>
      <c r="BP1464" s="680"/>
      <c r="BQ1464" s="677"/>
      <c r="BR1464" s="663"/>
      <c r="BS1464" s="663"/>
      <c r="BT1464" s="15"/>
      <c r="BU1464" s="15"/>
      <c r="BV1464" s="95"/>
    </row>
    <row r="1465" spans="1:74" ht="21.75" customHeight="1" x14ac:dyDescent="0.25">
      <c r="A1465" s="95"/>
      <c r="B1465" s="570" t="str">
        <f>IF(ROSTER!B$46="","",ROSTER!B$46)</f>
        <v/>
      </c>
      <c r="C1465" s="572" t="str">
        <f>IF(ROSTER!C$46="","",ROSTER!C$46)</f>
        <v/>
      </c>
      <c r="D1465" s="573"/>
      <c r="E1465" s="574"/>
      <c r="F1465" s="576">
        <f>IF(E1465="y",1,IF(E1465="S",1,0))</f>
        <v>0</v>
      </c>
      <c r="G1465" s="582">
        <f>IF(E1465="S",1,0)</f>
        <v>0</v>
      </c>
      <c r="H1465" s="578"/>
      <c r="I1465" s="543"/>
      <c r="J1465" s="542"/>
      <c r="K1465" s="580"/>
      <c r="L1465" s="584"/>
      <c r="M1465" s="585"/>
      <c r="N1465" s="588">
        <f>L1465+J1465</f>
        <v>0</v>
      </c>
      <c r="O1465" s="589"/>
      <c r="P1465" s="542"/>
      <c r="Q1465" s="580"/>
      <c r="R1465" s="584"/>
      <c r="S1465" s="585"/>
      <c r="T1465" s="588">
        <f>R1465-P1465</f>
        <v>0</v>
      </c>
      <c r="U1465" s="588"/>
      <c r="V1465" s="542"/>
      <c r="W1465" s="543"/>
      <c r="X1465" s="593"/>
      <c r="Y1465" s="543"/>
      <c r="Z1465" s="542"/>
      <c r="AA1465" s="543"/>
      <c r="AB1465" s="542"/>
      <c r="AC1465" s="543"/>
      <c r="AD1465" s="542"/>
      <c r="AE1465" s="580"/>
      <c r="AF1465" s="584"/>
      <c r="AG1465" s="585"/>
      <c r="AH1465" s="595">
        <f>IF(AD1465=0,0,(AF1465/AD1465)*100)</f>
        <v>0</v>
      </c>
      <c r="AI1465" s="596"/>
      <c r="AJ1465" s="542"/>
      <c r="AK1465" s="580"/>
      <c r="AL1465" s="584"/>
      <c r="AM1465" s="585"/>
      <c r="AN1465" s="595">
        <f>IF(AJ1465=0,0,(AL1465/AJ1465)*100)</f>
        <v>0</v>
      </c>
      <c r="AO1465" s="596"/>
      <c r="AP1465" s="542"/>
      <c r="AQ1465" s="580"/>
      <c r="AR1465" s="584"/>
      <c r="AS1465" s="585"/>
      <c r="AT1465" s="595">
        <f>IF(AP1465=0,0,(AR1465/AP1465)*100)</f>
        <v>0</v>
      </c>
      <c r="AU1465" s="596"/>
      <c r="AV1465" s="599">
        <f>AD1465+AJ1465+AP1465</f>
        <v>0</v>
      </c>
      <c r="AW1465" s="600"/>
      <c r="AX1465" s="630">
        <f>AF1465+AL1465+AR1465</f>
        <v>0</v>
      </c>
      <c r="AY1465" s="631"/>
      <c r="AZ1465" s="595">
        <f>IF(AV1465=0,0,(AX1465/AV1465)*100)</f>
        <v>0</v>
      </c>
      <c r="BA1465" s="596"/>
      <c r="BB1465" s="542"/>
      <c r="BC1465" s="580"/>
      <c r="BD1465" s="584"/>
      <c r="BE1465" s="585"/>
      <c r="BF1465" s="595">
        <f>IF(BB1465=0,0,(BD1465/BB1465)*100)</f>
        <v>0</v>
      </c>
      <c r="BG1465" s="596"/>
      <c r="BH1465" s="599">
        <f>AV1465+BB1465</f>
        <v>0</v>
      </c>
      <c r="BI1465" s="600"/>
      <c r="BJ1465" s="630">
        <f>AX1465+BD1465</f>
        <v>0</v>
      </c>
      <c r="BK1465" s="631"/>
      <c r="BL1465" s="595">
        <f>IF(BH1465=0,0,(BJ1465/BH1465)*100)</f>
        <v>0</v>
      </c>
      <c r="BM1465" s="596"/>
      <c r="BN1465" s="656">
        <f>(AF1465*2)+(AL1465*2)+(AR1465*3)+BD1465</f>
        <v>0</v>
      </c>
      <c r="BO1465" s="657"/>
      <c r="BP1465" s="658"/>
      <c r="BQ1465" s="676">
        <f t="shared" ref="BQ1465" si="1423">IF(BS1465=0,0,50*BR1465/BS1465)</f>
        <v>0</v>
      </c>
      <c r="BR1465" s="662">
        <f t="shared" ref="BR1465" si="1424">(BN1465*BU$1427)+(N1465*BU$1428)+(Z1465*BU$1429)+(R1465*BU$1430)+(X1465*BU$1431)+(AB1465*BU$1432)+(V1465*BU$1437)</f>
        <v>0</v>
      </c>
      <c r="BS1465" s="662">
        <f t="shared" ref="BS1465" si="1425">((BB1465-BD1465)*BU$1434)+((AV1465-AX1465)*BU$1433)+(H1465*BU$1435)+(P1465*BU$1436)</f>
        <v>0</v>
      </c>
      <c r="BT1465" s="15"/>
      <c r="BU1465" s="15"/>
      <c r="BV1465" s="95"/>
    </row>
    <row r="1466" spans="1:74" ht="22.5" customHeight="1" thickBot="1" x14ac:dyDescent="0.3">
      <c r="A1466" s="95"/>
      <c r="B1466" s="571"/>
      <c r="C1466" s="642" t="str">
        <f>IF(ROSTER!D$46="","",ROSTER!D$46)</f>
        <v/>
      </c>
      <c r="D1466" s="643"/>
      <c r="E1466" s="575"/>
      <c r="F1466" s="577"/>
      <c r="G1466" s="583"/>
      <c r="H1466" s="579"/>
      <c r="I1466" s="545"/>
      <c r="J1466" s="544"/>
      <c r="K1466" s="581"/>
      <c r="L1466" s="586"/>
      <c r="M1466" s="587"/>
      <c r="N1466" s="590" t="s">
        <v>16</v>
      </c>
      <c r="O1466" s="591"/>
      <c r="P1466" s="544"/>
      <c r="Q1466" s="581"/>
      <c r="R1466" s="586"/>
      <c r="S1466" s="587"/>
      <c r="T1466" s="592" t="s">
        <v>16</v>
      </c>
      <c r="U1466" s="592"/>
      <c r="V1466" s="544"/>
      <c r="W1466" s="545"/>
      <c r="X1466" s="594"/>
      <c r="Y1466" s="545"/>
      <c r="Z1466" s="544"/>
      <c r="AA1466" s="545"/>
      <c r="AB1466" s="544"/>
      <c r="AC1466" s="545"/>
      <c r="AD1466" s="544"/>
      <c r="AE1466" s="581"/>
      <c r="AF1466" s="586"/>
      <c r="AG1466" s="587"/>
      <c r="AH1466" s="597"/>
      <c r="AI1466" s="598"/>
      <c r="AJ1466" s="544"/>
      <c r="AK1466" s="581"/>
      <c r="AL1466" s="586"/>
      <c r="AM1466" s="587"/>
      <c r="AN1466" s="597"/>
      <c r="AO1466" s="598"/>
      <c r="AP1466" s="544"/>
      <c r="AQ1466" s="581"/>
      <c r="AR1466" s="586"/>
      <c r="AS1466" s="587"/>
      <c r="AT1466" s="597"/>
      <c r="AU1466" s="598"/>
      <c r="AV1466" s="601"/>
      <c r="AW1466" s="602"/>
      <c r="AX1466" s="701"/>
      <c r="AY1466" s="702"/>
      <c r="AZ1466" s="597"/>
      <c r="BA1466" s="598"/>
      <c r="BB1466" s="544"/>
      <c r="BC1466" s="581"/>
      <c r="BD1466" s="586"/>
      <c r="BE1466" s="587"/>
      <c r="BF1466" s="597"/>
      <c r="BG1466" s="598"/>
      <c r="BH1466" s="601"/>
      <c r="BI1466" s="602"/>
      <c r="BJ1466" s="701"/>
      <c r="BK1466" s="702"/>
      <c r="BL1466" s="597"/>
      <c r="BM1466" s="598"/>
      <c r="BN1466" s="659"/>
      <c r="BO1466" s="660"/>
      <c r="BP1466" s="661"/>
      <c r="BQ1466" s="677"/>
      <c r="BR1466" s="663"/>
      <c r="BS1466" s="663"/>
      <c r="BT1466" s="15"/>
      <c r="BU1466" s="15"/>
      <c r="BV1466" s="95"/>
    </row>
    <row r="1467" spans="1:74" s="21" customFormat="1" ht="33.4" customHeight="1" x14ac:dyDescent="0.45">
      <c r="A1467" s="98"/>
      <c r="B1467" s="612"/>
      <c r="C1467" s="613"/>
      <c r="D1467" s="613" t="s">
        <v>10</v>
      </c>
      <c r="E1467" s="616"/>
      <c r="F1467" s="279"/>
      <c r="G1467" s="279"/>
      <c r="H1467" s="517">
        <f>SUM(H1427:I1466)</f>
        <v>0</v>
      </c>
      <c r="I1467" s="618"/>
      <c r="J1467" s="517">
        <f>SUM(J1427:K1466)</f>
        <v>0</v>
      </c>
      <c r="K1467" s="618"/>
      <c r="L1467" s="620">
        <f>SUM(L1427:M1466)</f>
        <v>0</v>
      </c>
      <c r="M1467" s="621"/>
      <c r="N1467" s="548">
        <f>L1467+J1467</f>
        <v>0</v>
      </c>
      <c r="O1467" s="518"/>
      <c r="P1467" s="620">
        <f>SUM(P1427:Q1466)</f>
        <v>0</v>
      </c>
      <c r="Q1467" s="618"/>
      <c r="R1467" s="620">
        <f>SUM(R1427:S1466)</f>
        <v>0</v>
      </c>
      <c r="S1467" s="621"/>
      <c r="T1467" s="548">
        <f>R1467-P1467</f>
        <v>0</v>
      </c>
      <c r="U1467" s="518"/>
      <c r="V1467" s="517">
        <f>SUM(V1427:W1466)</f>
        <v>0</v>
      </c>
      <c r="W1467" s="518"/>
      <c r="X1467" s="621">
        <f>SUM(X1427:Y1466)</f>
        <v>0</v>
      </c>
      <c r="Y1467" s="621"/>
      <c r="Z1467" s="517">
        <f>SUM(Z1427:AA1466)</f>
        <v>0</v>
      </c>
      <c r="AA1467" s="518"/>
      <c r="AB1467" s="517">
        <f>SUM(AB1427:AC1466)</f>
        <v>0</v>
      </c>
      <c r="AC1467" s="518"/>
      <c r="AD1467" s="621">
        <f>SUM(AD1427:AE1466)</f>
        <v>0</v>
      </c>
      <c r="AE1467" s="618"/>
      <c r="AF1467" s="620">
        <f>SUM(AF1427:AG1466)</f>
        <v>0</v>
      </c>
      <c r="AG1467" s="621"/>
      <c r="AH1467" s="548">
        <f>IF(AD1467=0,0,(AF1467/AD1467)*100)</f>
        <v>0</v>
      </c>
      <c r="AI1467" s="518"/>
      <c r="AJ1467" s="620">
        <f>SUM(AJ1427:AK1466)</f>
        <v>0</v>
      </c>
      <c r="AK1467" s="618"/>
      <c r="AL1467" s="620">
        <f>SUM(AL1427:AM1466)</f>
        <v>0</v>
      </c>
      <c r="AM1467" s="621"/>
      <c r="AN1467" s="548">
        <f>IF(AJ1467=0,0,(AL1467/AJ1467)*100)</f>
        <v>0</v>
      </c>
      <c r="AO1467" s="518"/>
      <c r="AP1467" s="620">
        <f>SUM(AP1427:AQ1466)</f>
        <v>0</v>
      </c>
      <c r="AQ1467" s="618"/>
      <c r="AR1467" s="620">
        <f>SUM(AR1427:AS1466)</f>
        <v>0</v>
      </c>
      <c r="AS1467" s="621"/>
      <c r="AT1467" s="548">
        <f>IF(AP1467=0,0,(AR1467/AP1467)*100)</f>
        <v>0</v>
      </c>
      <c r="AU1467" s="518"/>
      <c r="AV1467" s="517">
        <f>AD1467+AJ1467+AP1467</f>
        <v>0</v>
      </c>
      <c r="AW1467" s="618"/>
      <c r="AX1467" s="620">
        <f>AF1467+AL1467+AR1467</f>
        <v>0</v>
      </c>
      <c r="AY1467" s="624"/>
      <c r="AZ1467" s="548">
        <f>IF(AV1467=0,0,(AX1467/AV1467)*100)</f>
        <v>0</v>
      </c>
      <c r="BA1467" s="518"/>
      <c r="BB1467" s="620">
        <f>SUM(BB1427:BC1466)</f>
        <v>0</v>
      </c>
      <c r="BC1467" s="618"/>
      <c r="BD1467" s="620">
        <f>SUM(BD1427:BE1466)</f>
        <v>0</v>
      </c>
      <c r="BE1467" s="621"/>
      <c r="BF1467" s="548">
        <f>IF(BB1467=0,0,(BD1467/BB1467)*100)</f>
        <v>0</v>
      </c>
      <c r="BG1467" s="518"/>
      <c r="BH1467" s="517">
        <f>AV1467+BB1467</f>
        <v>0</v>
      </c>
      <c r="BI1467" s="618"/>
      <c r="BJ1467" s="620">
        <f>AX1467+BD1467</f>
        <v>0</v>
      </c>
      <c r="BK1467" s="624"/>
      <c r="BL1467" s="548">
        <f>IF(BH1467=0,0,(BJ1467/BH1467)*100)</f>
        <v>0</v>
      </c>
      <c r="BM1467" s="664"/>
      <c r="BN1467" s="666">
        <f>SUM(BN1427:BP1466)</f>
        <v>0</v>
      </c>
      <c r="BO1467" s="667"/>
      <c r="BP1467" s="668"/>
      <c r="BQ1467" s="681">
        <f>SUM(BQ1427:BQ1466)</f>
        <v>0</v>
      </c>
      <c r="BR1467" s="685">
        <f t="shared" ref="BR1467" si="1426">(BN1467*BU$1427)+(N1467*BU$1428)+(Z1467*BU$1429)+(R1467*BU$1430)+(X1467*BU$1431)+(AB1467*BU$1432)+(V1467*BU$1437)</f>
        <v>0</v>
      </c>
      <c r="BS1467" s="683">
        <f t="shared" ref="BS1467" si="1427">((BB1467-BD1467)*BU$1434)+((AV1467-AX1467)*BU$1433)+(H1467*BU$1435)+(P1467*BU$1436)</f>
        <v>0</v>
      </c>
      <c r="BT1467" s="20"/>
      <c r="BU1467" s="20"/>
      <c r="BV1467" s="98"/>
    </row>
    <row r="1468" spans="1:74" s="21" customFormat="1" ht="33.950000000000003" customHeight="1" thickBot="1" x14ac:dyDescent="0.5">
      <c r="A1468" s="98"/>
      <c r="B1468" s="614"/>
      <c r="C1468" s="615"/>
      <c r="D1468" s="615"/>
      <c r="E1468" s="617"/>
      <c r="F1468" s="280"/>
      <c r="G1468" s="280"/>
      <c r="H1468" s="519"/>
      <c r="I1468" s="619"/>
      <c r="J1468" s="519"/>
      <c r="K1468" s="619"/>
      <c r="L1468" s="622"/>
      <c r="M1468" s="623"/>
      <c r="N1468" s="549" t="s">
        <v>16</v>
      </c>
      <c r="O1468" s="520"/>
      <c r="P1468" s="622"/>
      <c r="Q1468" s="619"/>
      <c r="R1468" s="622"/>
      <c r="S1468" s="623"/>
      <c r="T1468" s="549" t="s">
        <v>16</v>
      </c>
      <c r="U1468" s="520"/>
      <c r="V1468" s="519"/>
      <c r="W1468" s="520"/>
      <c r="X1468" s="623"/>
      <c r="Y1468" s="623"/>
      <c r="Z1468" s="519"/>
      <c r="AA1468" s="520"/>
      <c r="AB1468" s="519"/>
      <c r="AC1468" s="520"/>
      <c r="AD1468" s="623"/>
      <c r="AE1468" s="619"/>
      <c r="AF1468" s="622"/>
      <c r="AG1468" s="623"/>
      <c r="AH1468" s="549"/>
      <c r="AI1468" s="520"/>
      <c r="AJ1468" s="622"/>
      <c r="AK1468" s="619"/>
      <c r="AL1468" s="622"/>
      <c r="AM1468" s="623"/>
      <c r="AN1468" s="549"/>
      <c r="AO1468" s="520"/>
      <c r="AP1468" s="622"/>
      <c r="AQ1468" s="619"/>
      <c r="AR1468" s="622"/>
      <c r="AS1468" s="623"/>
      <c r="AT1468" s="549"/>
      <c r="AU1468" s="520"/>
      <c r="AV1468" s="519"/>
      <c r="AW1468" s="619"/>
      <c r="AX1468" s="622"/>
      <c r="AY1468" s="625"/>
      <c r="AZ1468" s="549"/>
      <c r="BA1468" s="520"/>
      <c r="BB1468" s="622"/>
      <c r="BC1468" s="619"/>
      <c r="BD1468" s="622"/>
      <c r="BE1468" s="623"/>
      <c r="BF1468" s="549"/>
      <c r="BG1468" s="520"/>
      <c r="BH1468" s="519"/>
      <c r="BI1468" s="619"/>
      <c r="BJ1468" s="622"/>
      <c r="BK1468" s="625"/>
      <c r="BL1468" s="549"/>
      <c r="BM1468" s="665"/>
      <c r="BN1468" s="669"/>
      <c r="BO1468" s="670"/>
      <c r="BP1468" s="671"/>
      <c r="BQ1468" s="682"/>
      <c r="BR1468" s="686"/>
      <c r="BS1468" s="684"/>
      <c r="BT1468" s="20"/>
      <c r="BU1468" s="20"/>
      <c r="BV1468" s="98"/>
    </row>
    <row r="1469" spans="1:74" s="21" customFormat="1" ht="33" customHeight="1" thickBot="1" x14ac:dyDescent="0.5">
      <c r="A1469" s="98"/>
      <c r="B1469" s="612"/>
      <c r="C1469" s="613"/>
      <c r="D1469" s="613" t="s">
        <v>13</v>
      </c>
      <c r="E1469" s="616"/>
      <c r="F1469" s="281"/>
      <c r="G1469" s="282"/>
      <c r="H1469" s="528"/>
      <c r="I1469" s="636"/>
      <c r="J1469" s="528"/>
      <c r="K1469" s="636"/>
      <c r="L1469" s="638"/>
      <c r="M1469" s="639"/>
      <c r="N1469" s="548">
        <f>J1469+L1469</f>
        <v>0</v>
      </c>
      <c r="O1469" s="518"/>
      <c r="P1469" s="638"/>
      <c r="Q1469" s="636"/>
      <c r="R1469" s="638"/>
      <c r="S1469" s="639"/>
      <c r="T1469" s="548">
        <f>R1469-P1469</f>
        <v>0</v>
      </c>
      <c r="U1469" s="518"/>
      <c r="V1469" s="528"/>
      <c r="W1469" s="529"/>
      <c r="X1469" s="528"/>
      <c r="Y1469" s="529"/>
      <c r="Z1469" s="528"/>
      <c r="AA1469" s="529"/>
      <c r="AB1469" s="528"/>
      <c r="AC1469" s="529"/>
      <c r="AD1469" s="639"/>
      <c r="AE1469" s="636"/>
      <c r="AF1469" s="638"/>
      <c r="AG1469" s="639"/>
      <c r="AH1469" s="548">
        <f>IF(AD1469=0,0,(AF1469/AD1469)*100)</f>
        <v>0</v>
      </c>
      <c r="AI1469" s="518"/>
      <c r="AJ1469" s="638"/>
      <c r="AK1469" s="636"/>
      <c r="AL1469" s="638"/>
      <c r="AM1469" s="639"/>
      <c r="AN1469" s="548">
        <f>IF(AJ1469=0,0,(AL1469/AJ1469)*100)</f>
        <v>0</v>
      </c>
      <c r="AO1469" s="518"/>
      <c r="AP1469" s="638"/>
      <c r="AQ1469" s="636"/>
      <c r="AR1469" s="638"/>
      <c r="AS1469" s="639"/>
      <c r="AT1469" s="548">
        <f>IF(AP1469=0,0,(AR1469/AP1469)*100)</f>
        <v>0</v>
      </c>
      <c r="AU1469" s="518"/>
      <c r="AV1469" s="517">
        <f>AD1469+AJ1469+AP1469</f>
        <v>0</v>
      </c>
      <c r="AW1469" s="618"/>
      <c r="AX1469" s="620">
        <f>AF1469+AL1469+AR1469</f>
        <v>0</v>
      </c>
      <c r="AY1469" s="624"/>
      <c r="AZ1469" s="548">
        <f>IF(AV1469=0,0,(AX1469/AV1469)*100)</f>
        <v>0</v>
      </c>
      <c r="BA1469" s="518"/>
      <c r="BB1469" s="638"/>
      <c r="BC1469" s="636"/>
      <c r="BD1469" s="638"/>
      <c r="BE1469" s="639"/>
      <c r="BF1469" s="548">
        <f>IF(BB1469=0,0,(BD1469/BB1469)*100)</f>
        <v>0</v>
      </c>
      <c r="BG1469" s="518"/>
      <c r="BH1469" s="517">
        <f>AV1469+BB1469</f>
        <v>0</v>
      </c>
      <c r="BI1469" s="618"/>
      <c r="BJ1469" s="620">
        <f>AX1469+BD1469</f>
        <v>0</v>
      </c>
      <c r="BK1469" s="624"/>
      <c r="BL1469" s="548">
        <f>IF(BH1469=0,0,(BJ1469/BH1469)*100)</f>
        <v>0</v>
      </c>
      <c r="BM1469" s="664"/>
      <c r="BN1469" s="693">
        <f>(AF1469*2)+(AL1469*2)+(AR1469*3)+BD1469</f>
        <v>0</v>
      </c>
      <c r="BO1469" s="694"/>
      <c r="BP1469" s="695"/>
      <c r="BQ1469" s="699"/>
      <c r="BR1469" s="283"/>
      <c r="BS1469" s="284"/>
      <c r="BT1469" s="20"/>
      <c r="BU1469" s="20"/>
      <c r="BV1469" s="98"/>
    </row>
    <row r="1470" spans="1:74" s="21" customFormat="1" ht="33.75" customHeight="1" thickBot="1" x14ac:dyDescent="0.5">
      <c r="A1470" s="98"/>
      <c r="B1470" s="285"/>
      <c r="C1470" s="286"/>
      <c r="D1470" s="634"/>
      <c r="E1470" s="635"/>
      <c r="F1470" s="287"/>
      <c r="G1470" s="287"/>
      <c r="H1470" s="530"/>
      <c r="I1470" s="637"/>
      <c r="J1470" s="530"/>
      <c r="K1470" s="637"/>
      <c r="L1470" s="640"/>
      <c r="M1470" s="641"/>
      <c r="N1470" s="549">
        <f>IF((N1467+N1469)=0,0,N1467/(N1467+N1469)*100)</f>
        <v>0</v>
      </c>
      <c r="O1470" s="520"/>
      <c r="P1470" s="640"/>
      <c r="Q1470" s="637"/>
      <c r="R1470" s="640"/>
      <c r="S1470" s="641"/>
      <c r="T1470" s="549"/>
      <c r="U1470" s="520"/>
      <c r="V1470" s="530"/>
      <c r="W1470" s="531"/>
      <c r="X1470" s="530"/>
      <c r="Y1470" s="531"/>
      <c r="Z1470" s="530"/>
      <c r="AA1470" s="531"/>
      <c r="AB1470" s="530"/>
      <c r="AC1470" s="531"/>
      <c r="AD1470" s="641"/>
      <c r="AE1470" s="637"/>
      <c r="AF1470" s="640"/>
      <c r="AG1470" s="641"/>
      <c r="AH1470" s="549"/>
      <c r="AI1470" s="520"/>
      <c r="AJ1470" s="640"/>
      <c r="AK1470" s="637"/>
      <c r="AL1470" s="640"/>
      <c r="AM1470" s="641"/>
      <c r="AN1470" s="549"/>
      <c r="AO1470" s="520"/>
      <c r="AP1470" s="640"/>
      <c r="AQ1470" s="637"/>
      <c r="AR1470" s="640"/>
      <c r="AS1470" s="641"/>
      <c r="AT1470" s="549"/>
      <c r="AU1470" s="520"/>
      <c r="AV1470" s="519"/>
      <c r="AW1470" s="619"/>
      <c r="AX1470" s="622"/>
      <c r="AY1470" s="625"/>
      <c r="AZ1470" s="549"/>
      <c r="BA1470" s="520"/>
      <c r="BB1470" s="640"/>
      <c r="BC1470" s="637"/>
      <c r="BD1470" s="640"/>
      <c r="BE1470" s="641"/>
      <c r="BF1470" s="549"/>
      <c r="BG1470" s="520"/>
      <c r="BH1470" s="519"/>
      <c r="BI1470" s="619"/>
      <c r="BJ1470" s="622"/>
      <c r="BK1470" s="625"/>
      <c r="BL1470" s="549"/>
      <c r="BM1470" s="665"/>
      <c r="BN1470" s="696"/>
      <c r="BO1470" s="697"/>
      <c r="BP1470" s="698"/>
      <c r="BQ1470" s="700"/>
      <c r="BR1470" s="79"/>
      <c r="BS1470" s="79"/>
      <c r="BT1470" s="20"/>
      <c r="BU1470" s="20"/>
      <c r="BV1470" s="98"/>
    </row>
    <row r="1471" spans="1:74" ht="16.5" customHeight="1" thickTop="1" thickBot="1" x14ac:dyDescent="0.5">
      <c r="A1471" s="95"/>
      <c r="B1471" s="288"/>
      <c r="C1471" s="70"/>
      <c r="D1471" s="70"/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289"/>
      <c r="AI1471" s="289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  <c r="BH1471" s="70"/>
      <c r="BI1471" s="70"/>
      <c r="BJ1471" s="70"/>
      <c r="BK1471" s="70"/>
      <c r="BL1471" s="70"/>
      <c r="BM1471" s="70"/>
      <c r="BN1471" s="70"/>
      <c r="BO1471" s="70"/>
      <c r="BP1471" s="70"/>
      <c r="BQ1471" s="89"/>
      <c r="BR1471" s="674">
        <f>IF((J1467+L1469)=0,0,(J1467/(J1467+L1469)*100)%)</f>
        <v>0</v>
      </c>
      <c r="BS1471" s="675"/>
      <c r="BT1471" s="674">
        <f>IF((L1467+J1469)=0,0,(L1467/(L1467+J1469)*100)%)</f>
        <v>0</v>
      </c>
      <c r="BU1471" s="675"/>
      <c r="BV1471" s="95"/>
    </row>
    <row r="1472" spans="1:74" s="23" customFormat="1" ht="79.5" customHeight="1" thickTop="1" thickBot="1" x14ac:dyDescent="0.55000000000000004">
      <c r="A1472" s="99"/>
      <c r="B1472" s="565" t="s">
        <v>64</v>
      </c>
      <c r="C1472" s="566"/>
      <c r="D1472" s="113"/>
      <c r="E1472" s="532" t="s">
        <v>54</v>
      </c>
      <c r="F1472" s="532"/>
      <c r="G1472" s="532"/>
      <c r="H1472" s="532"/>
      <c r="I1472" s="94"/>
      <c r="J1472" s="533"/>
      <c r="K1472" s="534"/>
      <c r="L1472" s="535"/>
      <c r="M1472" s="290"/>
      <c r="N1472" s="533"/>
      <c r="O1472" s="534"/>
      <c r="P1472" s="535"/>
      <c r="Q1472" s="536" t="s">
        <v>47</v>
      </c>
      <c r="R1472" s="537"/>
      <c r="S1472" s="537"/>
      <c r="T1472" s="538"/>
      <c r="U1472" s="533"/>
      <c r="V1472" s="534"/>
      <c r="W1472" s="535"/>
      <c r="X1472" s="290"/>
      <c r="Y1472" s="533"/>
      <c r="Z1472" s="534"/>
      <c r="AA1472" s="535"/>
      <c r="AB1472" s="536" t="s">
        <v>49</v>
      </c>
      <c r="AC1472" s="537"/>
      <c r="AD1472" s="537"/>
      <c r="AE1472" s="538"/>
      <c r="AF1472" s="533"/>
      <c r="AG1472" s="534"/>
      <c r="AH1472" s="535"/>
      <c r="AI1472" s="290"/>
      <c r="AJ1472" s="533"/>
      <c r="AK1472" s="534"/>
      <c r="AL1472" s="535"/>
      <c r="AM1472" s="536" t="s">
        <v>53</v>
      </c>
      <c r="AN1472" s="537"/>
      <c r="AO1472" s="537"/>
      <c r="AP1472" s="538"/>
      <c r="AQ1472" s="533"/>
      <c r="AR1472" s="534"/>
      <c r="AS1472" s="535"/>
      <c r="AT1472" s="72"/>
      <c r="AU1472" s="533"/>
      <c r="AV1472" s="534"/>
      <c r="AW1472" s="535"/>
      <c r="AX1472" s="291"/>
      <c r="AY1472" s="291"/>
      <c r="AZ1472" s="291"/>
      <c r="BA1472" s="291"/>
      <c r="BB1472" s="567" t="s">
        <v>20</v>
      </c>
      <c r="BC1472" s="567"/>
      <c r="BD1472" s="567"/>
      <c r="BE1472" s="567"/>
      <c r="BF1472" s="568"/>
      <c r="BG1472" s="539">
        <f>BN1467</f>
        <v>0</v>
      </c>
      <c r="BH1472" s="540"/>
      <c r="BI1472" s="541"/>
      <c r="BJ1472" s="292"/>
      <c r="BK1472" s="539">
        <f>BN1469</f>
        <v>0</v>
      </c>
      <c r="BL1472" s="540"/>
      <c r="BM1472" s="541"/>
      <c r="BN1472" s="73"/>
      <c r="BO1472" s="73"/>
      <c r="BP1472" s="73"/>
      <c r="BQ1472" s="90"/>
      <c r="BR1472" s="24"/>
      <c r="BS1472" s="24"/>
      <c r="BT1472" s="22"/>
      <c r="BU1472" s="22"/>
      <c r="BV1472" s="99"/>
    </row>
    <row r="1473" spans="1:79" ht="15.6" customHeight="1" thickTop="1" thickBot="1" x14ac:dyDescent="0.55000000000000004">
      <c r="A1473" s="95"/>
      <c r="B1473" s="293"/>
      <c r="C1473" s="67"/>
      <c r="D1473" s="67"/>
      <c r="E1473" s="294"/>
      <c r="F1473" s="295"/>
      <c r="G1473" s="295"/>
      <c r="H1473" s="94"/>
      <c r="I1473" s="94"/>
      <c r="J1473" s="296"/>
      <c r="K1473" s="296"/>
      <c r="L1473" s="296"/>
      <c r="M1473" s="296"/>
      <c r="N1473" s="296"/>
      <c r="O1473" s="296"/>
      <c r="P1473" s="296"/>
      <c r="Q1473" s="295"/>
      <c r="R1473" s="295"/>
      <c r="S1473" s="295"/>
      <c r="T1473" s="295"/>
      <c r="U1473" s="296"/>
      <c r="V1473" s="296"/>
      <c r="W1473" s="296"/>
      <c r="X1473" s="297"/>
      <c r="Y1473" s="296"/>
      <c r="Z1473" s="296"/>
      <c r="AA1473" s="296"/>
      <c r="AB1473" s="295"/>
      <c r="AC1473" s="295"/>
      <c r="AD1473" s="295"/>
      <c r="AE1473" s="295"/>
      <c r="AF1473" s="296"/>
      <c r="AG1473" s="296"/>
      <c r="AH1473" s="296"/>
      <c r="AI1473" s="296"/>
      <c r="AJ1473" s="297"/>
      <c r="AK1473" s="297"/>
      <c r="AL1473" s="296"/>
      <c r="AM1473" s="295"/>
      <c r="AN1473" s="295"/>
      <c r="AO1473" s="295"/>
      <c r="AP1473" s="295"/>
      <c r="AQ1473" s="296"/>
      <c r="AR1473" s="296"/>
      <c r="AS1473" s="296"/>
      <c r="AT1473" s="296"/>
      <c r="AU1473" s="296"/>
      <c r="AV1473" s="72"/>
      <c r="AW1473" s="72"/>
      <c r="AX1473" s="74"/>
      <c r="AY1473" s="74"/>
      <c r="AZ1473" s="74"/>
      <c r="BA1473" s="74"/>
      <c r="BB1473" s="295"/>
      <c r="BC1473" s="298"/>
      <c r="BD1473" s="298"/>
      <c r="BE1473" s="299"/>
      <c r="BF1473" s="300"/>
      <c r="BG1473" s="301"/>
      <c r="BH1473" s="301"/>
      <c r="BI1473" s="72"/>
      <c r="BJ1473" s="302"/>
      <c r="BK1473" s="303"/>
      <c r="BL1473" s="303"/>
      <c r="BM1473" s="72"/>
      <c r="BN1473" s="74"/>
      <c r="BO1473" s="74"/>
      <c r="BP1473" s="74"/>
      <c r="BQ1473" s="91"/>
      <c r="BR1473" s="25"/>
      <c r="BS1473" s="25"/>
      <c r="BT1473" s="15"/>
      <c r="BU1473" s="15"/>
      <c r="BV1473" s="95"/>
    </row>
    <row r="1474" spans="1:79" s="23" customFormat="1" ht="79.5" customHeight="1" thickTop="1" thickBot="1" x14ac:dyDescent="0.55000000000000004">
      <c r="A1474" s="99"/>
      <c r="B1474" s="569" t="s">
        <v>46</v>
      </c>
      <c r="C1474" s="567"/>
      <c r="D1474" s="113"/>
      <c r="E1474" s="532" t="s">
        <v>55</v>
      </c>
      <c r="F1474" s="532"/>
      <c r="G1474" s="532"/>
      <c r="H1474" s="532"/>
      <c r="I1474" s="94"/>
      <c r="J1474" s="539">
        <f>J1472</f>
        <v>0</v>
      </c>
      <c r="K1474" s="540"/>
      <c r="L1474" s="541"/>
      <c r="M1474" s="290"/>
      <c r="N1474" s="539">
        <f>N1472</f>
        <v>0</v>
      </c>
      <c r="O1474" s="540"/>
      <c r="P1474" s="541"/>
      <c r="Q1474" s="536" t="s">
        <v>51</v>
      </c>
      <c r="R1474" s="537"/>
      <c r="S1474" s="537"/>
      <c r="T1474" s="538"/>
      <c r="U1474" s="539">
        <f>U1472-J1472</f>
        <v>0</v>
      </c>
      <c r="V1474" s="540"/>
      <c r="W1474" s="541"/>
      <c r="X1474" s="290"/>
      <c r="Y1474" s="539">
        <f>Y1472-N1472</f>
        <v>0</v>
      </c>
      <c r="Z1474" s="540"/>
      <c r="AA1474" s="541"/>
      <c r="AB1474" s="536" t="s">
        <v>50</v>
      </c>
      <c r="AC1474" s="537"/>
      <c r="AD1474" s="537"/>
      <c r="AE1474" s="538"/>
      <c r="AF1474" s="539">
        <f>AF1472-U1472</f>
        <v>0</v>
      </c>
      <c r="AG1474" s="540"/>
      <c r="AH1474" s="541"/>
      <c r="AI1474" s="290"/>
      <c r="AJ1474" s="539">
        <f>AJ1472-Y1472</f>
        <v>0</v>
      </c>
      <c r="AK1474" s="540"/>
      <c r="AL1474" s="541"/>
      <c r="AM1474" s="536" t="s">
        <v>52</v>
      </c>
      <c r="AN1474" s="537"/>
      <c r="AO1474" s="537"/>
      <c r="AP1474" s="538"/>
      <c r="AQ1474" s="539">
        <f>AQ1472-AF1472</f>
        <v>0</v>
      </c>
      <c r="AR1474" s="540"/>
      <c r="AS1474" s="541"/>
      <c r="AT1474" s="72"/>
      <c r="AU1474" s="539">
        <f>AU1472-AJ1472</f>
        <v>0</v>
      </c>
      <c r="AV1474" s="540"/>
      <c r="AW1474" s="541"/>
      <c r="AX1474" s="291"/>
      <c r="AY1474" s="291"/>
      <c r="AZ1474" s="291"/>
      <c r="BA1474" s="291"/>
      <c r="BB1474" s="567" t="s">
        <v>45</v>
      </c>
      <c r="BC1474" s="567"/>
      <c r="BD1474" s="567"/>
      <c r="BE1474" s="567"/>
      <c r="BF1474" s="568"/>
      <c r="BG1474" s="539">
        <f>BG1472-AQ1472</f>
        <v>0</v>
      </c>
      <c r="BH1474" s="540"/>
      <c r="BI1474" s="541"/>
      <c r="BJ1474" s="304"/>
      <c r="BK1474" s="539">
        <f>BK1472-AU1472</f>
        <v>0</v>
      </c>
      <c r="BL1474" s="540"/>
      <c r="BM1474" s="541"/>
      <c r="BN1474" s="73"/>
      <c r="BO1474" s="73"/>
      <c r="BP1474" s="73"/>
      <c r="BQ1474" s="90"/>
      <c r="BR1474" s="24"/>
      <c r="BS1474" s="24"/>
      <c r="BT1474" s="22"/>
      <c r="BU1474" s="22"/>
      <c r="BV1474" s="99"/>
      <c r="BY1474" s="21"/>
    </row>
    <row r="1475" spans="1:79" ht="18.75" customHeight="1" thickTop="1" thickBot="1" x14ac:dyDescent="0.5">
      <c r="A1475" s="95"/>
      <c r="B1475" s="305"/>
      <c r="C1475" s="71"/>
      <c r="D1475" s="71"/>
      <c r="E1475" s="71"/>
      <c r="F1475" s="92"/>
      <c r="G1475" s="92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  <c r="Z1475" s="71"/>
      <c r="AA1475" s="71"/>
      <c r="AB1475" s="71"/>
      <c r="AC1475" s="71"/>
      <c r="AD1475" s="71"/>
      <c r="AE1475" s="71"/>
      <c r="AF1475" s="71"/>
      <c r="AG1475" s="71"/>
      <c r="AH1475" s="306"/>
      <c r="AI1475" s="306"/>
      <c r="AJ1475" s="71"/>
      <c r="AK1475" s="71"/>
      <c r="AL1475" s="71"/>
      <c r="AM1475" s="71"/>
      <c r="AN1475" s="71"/>
      <c r="AO1475" s="71"/>
      <c r="AP1475" s="71"/>
      <c r="AQ1475" s="71"/>
      <c r="AR1475" s="71"/>
      <c r="AS1475" s="71"/>
      <c r="AT1475" s="71"/>
      <c r="AU1475" s="71"/>
      <c r="AV1475" s="71"/>
      <c r="AW1475" s="71"/>
      <c r="AX1475" s="71"/>
      <c r="AY1475" s="71"/>
      <c r="AZ1475" s="71"/>
      <c r="BA1475" s="71"/>
      <c r="BB1475" s="71"/>
      <c r="BC1475" s="703" t="s">
        <v>153</v>
      </c>
      <c r="BD1475" s="703"/>
      <c r="BE1475" s="703"/>
      <c r="BF1475" s="703"/>
      <c r="BG1475" s="703"/>
      <c r="BH1475" s="703"/>
      <c r="BI1475" s="703"/>
      <c r="BJ1475" s="703"/>
      <c r="BK1475" s="703"/>
      <c r="BL1475" s="703"/>
      <c r="BM1475" s="703"/>
      <c r="BN1475" s="703"/>
      <c r="BO1475" s="703"/>
      <c r="BP1475" s="703"/>
      <c r="BQ1475" s="318"/>
      <c r="BR1475" s="319"/>
      <c r="BS1475" s="319"/>
      <c r="BT1475" s="15"/>
      <c r="BU1475" s="15"/>
      <c r="BV1475" s="95"/>
    </row>
    <row r="1476" spans="1:79" s="93" customFormat="1" ht="13.5" customHeight="1" thickTop="1" x14ac:dyDescent="0.45">
      <c r="A1476" s="95"/>
      <c r="B1476" s="99"/>
      <c r="C1476" s="95"/>
      <c r="D1476" s="95"/>
      <c r="E1476" s="95"/>
      <c r="F1476" s="96"/>
      <c r="G1476" s="96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254"/>
      <c r="AI1476" s="254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5"/>
      <c r="BL1476" s="95"/>
      <c r="BM1476" s="95"/>
      <c r="BN1476" s="95"/>
      <c r="BO1476" s="95"/>
      <c r="BP1476" s="95"/>
      <c r="BQ1476" s="97"/>
      <c r="BR1476" s="97"/>
      <c r="BS1476" s="97"/>
      <c r="BT1476" s="95"/>
      <c r="BU1476" s="95"/>
      <c r="BV1476" s="95"/>
    </row>
    <row r="1477" spans="1:79" s="17" customFormat="1" ht="33.75" x14ac:dyDescent="0.5">
      <c r="A1477" s="255"/>
      <c r="B1477" s="604" t="s">
        <v>9</v>
      </c>
      <c r="C1477" s="604"/>
      <c r="D1477" s="604"/>
      <c r="E1477" s="604"/>
      <c r="F1477" s="604"/>
      <c r="G1477" s="604"/>
      <c r="H1477" s="604"/>
      <c r="I1477" s="604"/>
      <c r="J1477" s="604"/>
      <c r="K1477" s="604"/>
      <c r="L1477" s="604"/>
      <c r="M1477" s="604"/>
      <c r="N1477" s="604"/>
      <c r="O1477" s="604"/>
      <c r="P1477" s="604"/>
      <c r="Q1477" s="604"/>
      <c r="R1477" s="604"/>
      <c r="S1477" s="604"/>
      <c r="T1477" s="604"/>
      <c r="U1477" s="604"/>
      <c r="V1477" s="604"/>
      <c r="W1477" s="604"/>
      <c r="X1477" s="604"/>
      <c r="Y1477" s="604"/>
      <c r="Z1477" s="604"/>
      <c r="AA1477" s="604"/>
      <c r="AB1477" s="604"/>
      <c r="AC1477" s="604"/>
      <c r="AD1477" s="604"/>
      <c r="AE1477" s="604"/>
      <c r="AF1477" s="604"/>
      <c r="AG1477" s="604"/>
      <c r="AH1477" s="604"/>
      <c r="AI1477" s="604"/>
      <c r="AJ1477" s="604"/>
      <c r="AK1477" s="604"/>
      <c r="AL1477" s="604"/>
      <c r="AM1477" s="604"/>
      <c r="AN1477" s="604"/>
      <c r="AO1477" s="604"/>
      <c r="AP1477" s="604"/>
      <c r="AQ1477" s="604"/>
      <c r="AR1477" s="604"/>
      <c r="AS1477" s="604"/>
      <c r="AT1477" s="604"/>
      <c r="AU1477" s="604"/>
      <c r="AV1477" s="604"/>
      <c r="AW1477" s="604"/>
      <c r="AX1477" s="604"/>
      <c r="AY1477" s="604"/>
      <c r="AZ1477" s="604"/>
      <c r="BA1477" s="604"/>
      <c r="BB1477" s="604"/>
      <c r="BC1477" s="604"/>
      <c r="BD1477" s="604"/>
      <c r="BE1477" s="604"/>
      <c r="BF1477" s="604"/>
      <c r="BG1477" s="604"/>
      <c r="BH1477" s="604"/>
      <c r="BI1477" s="604"/>
      <c r="BJ1477" s="604"/>
      <c r="BK1477" s="604"/>
      <c r="BL1477" s="604"/>
      <c r="BM1477" s="604"/>
      <c r="BN1477" s="604"/>
      <c r="BO1477" s="604"/>
      <c r="BP1477" s="604"/>
      <c r="BQ1477" s="256"/>
      <c r="BR1477" s="256"/>
      <c r="BS1477" s="256"/>
      <c r="BT1477" s="257"/>
      <c r="BU1477" s="257"/>
      <c r="BV1477" s="255"/>
    </row>
    <row r="1478" spans="1:79" ht="10.9" customHeight="1" x14ac:dyDescent="0.45">
      <c r="A1478" s="95"/>
      <c r="B1478" s="258"/>
      <c r="C1478" s="62"/>
      <c r="D1478" s="62"/>
      <c r="E1478" s="62"/>
      <c r="F1478" s="63"/>
      <c r="G1478" s="63"/>
      <c r="H1478" s="62"/>
      <c r="I1478" s="62"/>
      <c r="J1478" s="62"/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259"/>
      <c r="AI1478" s="259"/>
      <c r="AJ1478" s="62"/>
      <c r="AK1478" s="62"/>
      <c r="AL1478" s="62"/>
      <c r="AM1478" s="62"/>
      <c r="AN1478" s="62"/>
      <c r="AO1478" s="62"/>
      <c r="AP1478" s="62"/>
      <c r="AQ1478" s="62"/>
      <c r="AR1478" s="62"/>
      <c r="AS1478" s="62"/>
      <c r="AT1478" s="62"/>
      <c r="AU1478" s="62"/>
      <c r="AV1478" s="62"/>
      <c r="AW1478" s="62"/>
      <c r="AX1478" s="62"/>
      <c r="AY1478" s="62"/>
      <c r="AZ1478" s="62"/>
      <c r="BA1478" s="62"/>
      <c r="BB1478" s="62"/>
      <c r="BC1478" s="62"/>
      <c r="BD1478" s="62"/>
      <c r="BE1478" s="62"/>
      <c r="BF1478" s="62"/>
      <c r="BG1478" s="62"/>
      <c r="BH1478" s="62"/>
      <c r="BI1478" s="62"/>
      <c r="BJ1478" s="62"/>
      <c r="BK1478" s="62"/>
      <c r="BL1478" s="62"/>
      <c r="BM1478" s="62"/>
      <c r="BN1478" s="62"/>
      <c r="BO1478" s="62"/>
      <c r="BP1478" s="94"/>
      <c r="BQ1478" s="87"/>
      <c r="BR1478" s="94"/>
      <c r="BS1478" s="94"/>
      <c r="BT1478" s="15"/>
      <c r="BU1478" s="15"/>
      <c r="BV1478" s="95"/>
    </row>
    <row r="1479" spans="1:79" s="18" customFormat="1" ht="36.75" customHeight="1" x14ac:dyDescent="0.45">
      <c r="A1479" s="260"/>
      <c r="B1479" s="258"/>
      <c r="C1479" s="261"/>
      <c r="D1479" s="262" t="s">
        <v>10</v>
      </c>
      <c r="E1479" s="605" t="str">
        <f>IF(ROSTER!D$3="","",ROSTER!D$3)</f>
        <v/>
      </c>
      <c r="F1479" s="605"/>
      <c r="G1479" s="605"/>
      <c r="H1479" s="605"/>
      <c r="I1479" s="605"/>
      <c r="J1479" s="605"/>
      <c r="K1479" s="605"/>
      <c r="L1479" s="605"/>
      <c r="M1479" s="605"/>
      <c r="N1479" s="605"/>
      <c r="O1479" s="605"/>
      <c r="P1479" s="605"/>
      <c r="Q1479" s="605"/>
      <c r="R1479" s="605"/>
      <c r="S1479" s="605"/>
      <c r="T1479" s="605"/>
      <c r="U1479" s="605"/>
      <c r="V1479" s="605"/>
      <c r="W1479" s="605"/>
      <c r="X1479" s="605"/>
      <c r="Y1479" s="605"/>
      <c r="Z1479" s="605"/>
      <c r="AA1479" s="605"/>
      <c r="AB1479" s="605"/>
      <c r="AC1479" s="605"/>
      <c r="AD1479" s="605"/>
      <c r="AE1479" s="605"/>
      <c r="AF1479" s="316"/>
      <c r="AG1479" s="606" t="s">
        <v>11</v>
      </c>
      <c r="AH1479" s="606"/>
      <c r="AI1479" s="606"/>
      <c r="AJ1479" s="606"/>
      <c r="AK1479" s="606"/>
      <c r="AL1479" s="606"/>
      <c r="AM1479" s="606"/>
      <c r="AN1479" s="607"/>
      <c r="AO1479" s="607"/>
      <c r="AP1479" s="607"/>
      <c r="AQ1479" s="607"/>
      <c r="AR1479" s="607"/>
      <c r="AS1479" s="607"/>
      <c r="AT1479" s="607"/>
      <c r="AU1479" s="607"/>
      <c r="AV1479" s="607"/>
      <c r="AW1479" s="607"/>
      <c r="AX1479" s="607"/>
      <c r="AY1479" s="607"/>
      <c r="AZ1479" s="607"/>
      <c r="BA1479" s="607"/>
      <c r="BB1479" s="607"/>
      <c r="BC1479" s="607"/>
      <c r="BD1479" s="607"/>
      <c r="BE1479" s="607"/>
      <c r="BF1479" s="607"/>
      <c r="BG1479" s="607"/>
      <c r="BH1479" s="607"/>
      <c r="BI1479" s="607"/>
      <c r="BJ1479" s="607"/>
      <c r="BK1479" s="607"/>
      <c r="BL1479" s="607"/>
      <c r="BM1479" s="607"/>
      <c r="BN1479" s="607"/>
      <c r="BO1479" s="607"/>
      <c r="BP1479" s="94"/>
      <c r="BQ1479" s="88" t="s">
        <v>130</v>
      </c>
      <c r="BR1479" s="94"/>
      <c r="BS1479" s="94"/>
      <c r="BT1479" s="263"/>
      <c r="BU1479" s="263"/>
      <c r="BV1479" s="260"/>
    </row>
    <row r="1480" spans="1:79" ht="8.85" customHeight="1" x14ac:dyDescent="0.45">
      <c r="A1480" s="96"/>
      <c r="B1480" s="258"/>
      <c r="C1480" s="259" t="s">
        <v>39</v>
      </c>
      <c r="D1480" s="259"/>
      <c r="E1480" s="259"/>
      <c r="F1480" s="63"/>
      <c r="G1480" s="63"/>
      <c r="H1480" s="259"/>
      <c r="I1480" s="259"/>
      <c r="J1480" s="317"/>
      <c r="K1480" s="317"/>
      <c r="L1480" s="317"/>
      <c r="M1480" s="317"/>
      <c r="N1480" s="317"/>
      <c r="O1480" s="317"/>
      <c r="P1480" s="317"/>
      <c r="Q1480" s="317"/>
      <c r="R1480" s="317"/>
      <c r="S1480" s="317"/>
      <c r="T1480" s="317"/>
      <c r="U1480" s="317"/>
      <c r="V1480" s="317"/>
      <c r="W1480" s="317"/>
      <c r="X1480" s="317"/>
      <c r="Y1480" s="317"/>
      <c r="Z1480" s="317"/>
      <c r="AA1480" s="317"/>
      <c r="AB1480" s="317"/>
      <c r="AC1480" s="317"/>
      <c r="AD1480" s="317"/>
      <c r="AE1480" s="317"/>
      <c r="AF1480" s="317"/>
      <c r="AG1480" s="317"/>
      <c r="AH1480" s="317"/>
      <c r="AI1480" s="259"/>
      <c r="AJ1480" s="264"/>
      <c r="AK1480" s="265"/>
      <c r="AL1480" s="265"/>
      <c r="AM1480" s="265"/>
      <c r="AN1480" s="265"/>
      <c r="AO1480" s="265"/>
      <c r="AP1480" s="265"/>
      <c r="AQ1480" s="266"/>
      <c r="AR1480" s="266"/>
      <c r="AS1480" s="266"/>
      <c r="AT1480" s="266"/>
      <c r="AU1480" s="266"/>
      <c r="AV1480" s="266"/>
      <c r="AW1480" s="266"/>
      <c r="AX1480" s="266"/>
      <c r="AY1480" s="266"/>
      <c r="AZ1480" s="266"/>
      <c r="BA1480" s="266"/>
      <c r="BB1480" s="266"/>
      <c r="BC1480" s="266"/>
      <c r="BD1480" s="266"/>
      <c r="BE1480" s="266"/>
      <c r="BF1480" s="266"/>
      <c r="BG1480" s="266"/>
      <c r="BH1480" s="266"/>
      <c r="BI1480" s="266"/>
      <c r="BJ1480" s="266"/>
      <c r="BK1480" s="266"/>
      <c r="BL1480" s="266"/>
      <c r="BM1480" s="266"/>
      <c r="BN1480" s="266"/>
      <c r="BO1480" s="266"/>
      <c r="BP1480" s="266"/>
      <c r="BQ1480" s="267"/>
      <c r="BR1480" s="267"/>
      <c r="BS1480" s="267"/>
      <c r="BT1480" s="268"/>
      <c r="BU1480" s="268"/>
      <c r="BV1480" s="96"/>
    </row>
    <row r="1481" spans="1:79" s="18" customFormat="1" ht="33.75" x14ac:dyDescent="0.45">
      <c r="A1481" s="260"/>
      <c r="B1481" s="258"/>
      <c r="C1481" s="608" t="s">
        <v>38</v>
      </c>
      <c r="D1481" s="608"/>
      <c r="E1481" s="607"/>
      <c r="F1481" s="607"/>
      <c r="G1481" s="607"/>
      <c r="H1481" s="607"/>
      <c r="I1481" s="607"/>
      <c r="J1481" s="607"/>
      <c r="K1481" s="607"/>
      <c r="L1481" s="607"/>
      <c r="M1481" s="607"/>
      <c r="N1481" s="607"/>
      <c r="O1481" s="607"/>
      <c r="P1481" s="607"/>
      <c r="Q1481" s="607"/>
      <c r="R1481" s="607"/>
      <c r="S1481" s="607"/>
      <c r="T1481" s="607"/>
      <c r="U1481" s="607"/>
      <c r="V1481" s="607"/>
      <c r="W1481" s="607"/>
      <c r="X1481" s="607"/>
      <c r="Y1481" s="607"/>
      <c r="Z1481" s="607"/>
      <c r="AA1481" s="607"/>
      <c r="AB1481" s="607"/>
      <c r="AC1481" s="607"/>
      <c r="AD1481" s="607"/>
      <c r="AE1481" s="607"/>
      <c r="AF1481" s="316"/>
      <c r="AG1481" s="609" t="s">
        <v>21</v>
      </c>
      <c r="AH1481" s="609"/>
      <c r="AI1481" s="609"/>
      <c r="AJ1481" s="609"/>
      <c r="AK1481" s="607"/>
      <c r="AL1481" s="607"/>
      <c r="AM1481" s="607"/>
      <c r="AN1481" s="607"/>
      <c r="AO1481" s="607"/>
      <c r="AP1481" s="607"/>
      <c r="AQ1481" s="607"/>
      <c r="AR1481" s="607"/>
      <c r="AS1481" s="607"/>
      <c r="AT1481" s="607"/>
      <c r="AU1481" s="607"/>
      <c r="AV1481" s="607"/>
      <c r="AW1481" s="607"/>
      <c r="AX1481" s="607"/>
      <c r="AY1481" s="607"/>
      <c r="AZ1481" s="607"/>
      <c r="BA1481" s="607"/>
      <c r="BB1481" s="607"/>
      <c r="BC1481" s="610" t="s">
        <v>12</v>
      </c>
      <c r="BD1481" s="610"/>
      <c r="BE1481" s="610"/>
      <c r="BF1481" s="611"/>
      <c r="BG1481" s="611"/>
      <c r="BH1481" s="611"/>
      <c r="BI1481" s="611"/>
      <c r="BJ1481" s="611"/>
      <c r="BK1481" s="611"/>
      <c r="BL1481" s="611"/>
      <c r="BM1481" s="611"/>
      <c r="BN1481" s="611"/>
      <c r="BO1481" s="611"/>
      <c r="BP1481" s="64"/>
      <c r="BQ1481" s="269"/>
      <c r="BR1481" s="65"/>
      <c r="BS1481" s="65"/>
      <c r="BT1481" s="270">
        <f>IF(BF1481=0,0,1)</f>
        <v>0</v>
      </c>
      <c r="BU1481" s="18">
        <f>IF((BG1531+BK1531)&gt;(AQ1531+AU1531),1,0)</f>
        <v>0</v>
      </c>
      <c r="BV1481" s="271"/>
    </row>
    <row r="1482" spans="1:79" ht="9.6" customHeight="1" x14ac:dyDescent="0.45">
      <c r="A1482" s="95"/>
      <c r="B1482" s="258"/>
      <c r="C1482" s="62"/>
      <c r="D1482" s="62"/>
      <c r="E1482" s="62"/>
      <c r="F1482" s="63"/>
      <c r="G1482" s="63"/>
      <c r="H1482" s="62"/>
      <c r="I1482" s="62"/>
      <c r="J1482" s="62"/>
      <c r="K1482" s="62"/>
      <c r="L1482" s="62"/>
      <c r="M1482" s="62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259"/>
      <c r="AI1482" s="259"/>
      <c r="AJ1482" s="62"/>
      <c r="AK1482" s="62"/>
      <c r="AL1482" s="62"/>
      <c r="AM1482" s="62"/>
      <c r="AN1482" s="62"/>
      <c r="AO1482" s="62"/>
      <c r="AP1482" s="62"/>
      <c r="AQ1482" s="62"/>
      <c r="AR1482" s="62"/>
      <c r="AS1482" s="62"/>
      <c r="AT1482" s="62"/>
      <c r="AU1482" s="62"/>
      <c r="AV1482" s="62"/>
      <c r="AW1482" s="62"/>
      <c r="AX1482" s="62"/>
      <c r="AY1482" s="62"/>
      <c r="AZ1482" s="62"/>
      <c r="BA1482" s="62"/>
      <c r="BB1482" s="62"/>
      <c r="BC1482" s="62"/>
      <c r="BD1482" s="62"/>
      <c r="BE1482" s="62"/>
      <c r="BF1482" s="62"/>
      <c r="BG1482" s="62"/>
      <c r="BH1482" s="62"/>
      <c r="BI1482" s="62"/>
      <c r="BJ1482" s="62"/>
      <c r="BK1482" s="62"/>
      <c r="BL1482" s="62"/>
      <c r="BM1482" s="62"/>
      <c r="BN1482" s="62"/>
      <c r="BO1482" s="62"/>
      <c r="BP1482" s="62"/>
      <c r="BQ1482" s="66"/>
      <c r="BR1482" s="66"/>
      <c r="BS1482" s="66"/>
      <c r="BT1482" s="15"/>
      <c r="BU1482" s="15"/>
      <c r="BV1482" s="95"/>
    </row>
    <row r="1483" spans="1:79" ht="8.85" customHeight="1" thickBot="1" x14ac:dyDescent="0.5">
      <c r="A1483" s="95"/>
      <c r="B1483" s="113"/>
      <c r="C1483" s="67"/>
      <c r="D1483" s="67"/>
      <c r="E1483" s="67"/>
      <c r="F1483" s="68"/>
      <c r="G1483" s="68"/>
      <c r="H1483" s="67"/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  <c r="AD1483" s="67"/>
      <c r="AE1483" s="67"/>
      <c r="AF1483" s="67"/>
      <c r="AG1483" s="67"/>
      <c r="AH1483" s="272"/>
      <c r="AI1483" s="272"/>
      <c r="AJ1483" s="67"/>
      <c r="AK1483" s="67"/>
      <c r="AL1483" s="67"/>
      <c r="AM1483" s="67"/>
      <c r="AN1483" s="67"/>
      <c r="AO1483" s="67"/>
      <c r="AP1483" s="67"/>
      <c r="AQ1483" s="67"/>
      <c r="AR1483" s="67"/>
      <c r="AS1483" s="67"/>
      <c r="AT1483" s="67"/>
      <c r="AU1483" s="67"/>
      <c r="AV1483" s="67"/>
      <c r="AW1483" s="67"/>
      <c r="AX1483" s="67"/>
      <c r="AY1483" s="67"/>
      <c r="AZ1483" s="67"/>
      <c r="BA1483" s="67"/>
      <c r="BB1483" s="67"/>
      <c r="BC1483" s="67"/>
      <c r="BD1483" s="67"/>
      <c r="BE1483" s="67"/>
      <c r="BF1483" s="67"/>
      <c r="BG1483" s="67"/>
      <c r="BH1483" s="67"/>
      <c r="BI1483" s="67"/>
      <c r="BJ1483" s="67"/>
      <c r="BK1483" s="67"/>
      <c r="BL1483" s="67"/>
      <c r="BM1483" s="67"/>
      <c r="BN1483" s="67"/>
      <c r="BO1483" s="67"/>
      <c r="BP1483" s="67"/>
      <c r="BQ1483" s="69"/>
      <c r="BR1483" s="69"/>
      <c r="BS1483" s="69"/>
      <c r="BT1483" s="15"/>
      <c r="BU1483" s="15"/>
      <c r="BV1483" s="95"/>
    </row>
    <row r="1484" spans="1:79" s="18" customFormat="1" ht="40.5" customHeight="1" thickTop="1" x14ac:dyDescent="0.4">
      <c r="A1484" s="271"/>
      <c r="B1484" s="652" t="s">
        <v>0</v>
      </c>
      <c r="C1484" s="648" t="s">
        <v>1</v>
      </c>
      <c r="D1484" s="649"/>
      <c r="E1484" s="273" t="s">
        <v>28</v>
      </c>
      <c r="F1484" s="546" t="s">
        <v>100</v>
      </c>
      <c r="G1484" s="546" t="s">
        <v>101</v>
      </c>
      <c r="H1484" s="644" t="s">
        <v>41</v>
      </c>
      <c r="I1484" s="645"/>
      <c r="J1484" s="554" t="s">
        <v>7</v>
      </c>
      <c r="K1484" s="554"/>
      <c r="L1484" s="554"/>
      <c r="M1484" s="554"/>
      <c r="N1484" s="554"/>
      <c r="O1484" s="554"/>
      <c r="P1484" s="554" t="s">
        <v>2</v>
      </c>
      <c r="Q1484" s="554"/>
      <c r="R1484" s="554"/>
      <c r="S1484" s="554"/>
      <c r="T1484" s="554"/>
      <c r="U1484" s="555"/>
      <c r="V1484" s="550" t="s">
        <v>158</v>
      </c>
      <c r="W1484" s="551"/>
      <c r="X1484" s="550" t="s">
        <v>35</v>
      </c>
      <c r="Y1484" s="551"/>
      <c r="Z1484" s="550" t="s">
        <v>36</v>
      </c>
      <c r="AA1484" s="551"/>
      <c r="AB1484" s="550" t="s">
        <v>44</v>
      </c>
      <c r="AC1484" s="551"/>
      <c r="AD1484" s="554" t="s">
        <v>6</v>
      </c>
      <c r="AE1484" s="554"/>
      <c r="AF1484" s="554"/>
      <c r="AG1484" s="554"/>
      <c r="AH1484" s="554"/>
      <c r="AI1484" s="554"/>
      <c r="AJ1484" s="554" t="s">
        <v>68</v>
      </c>
      <c r="AK1484" s="554"/>
      <c r="AL1484" s="554"/>
      <c r="AM1484" s="554"/>
      <c r="AN1484" s="554"/>
      <c r="AO1484" s="554"/>
      <c r="AP1484" s="554" t="s">
        <v>69</v>
      </c>
      <c r="AQ1484" s="554"/>
      <c r="AR1484" s="554"/>
      <c r="AS1484" s="554"/>
      <c r="AT1484" s="554"/>
      <c r="AU1484" s="554"/>
      <c r="AV1484" s="554" t="s">
        <v>70</v>
      </c>
      <c r="AW1484" s="554"/>
      <c r="AX1484" s="554"/>
      <c r="AY1484" s="554"/>
      <c r="AZ1484" s="554"/>
      <c r="BA1484" s="555"/>
      <c r="BB1484" s="554" t="s">
        <v>4</v>
      </c>
      <c r="BC1484" s="554"/>
      <c r="BD1484" s="554"/>
      <c r="BE1484" s="554"/>
      <c r="BF1484" s="554"/>
      <c r="BG1484" s="554"/>
      <c r="BH1484" s="554" t="s">
        <v>71</v>
      </c>
      <c r="BI1484" s="554"/>
      <c r="BJ1484" s="554"/>
      <c r="BK1484" s="554"/>
      <c r="BL1484" s="554"/>
      <c r="BM1484" s="556"/>
      <c r="BN1484" s="557" t="s">
        <v>25</v>
      </c>
      <c r="BO1484" s="558"/>
      <c r="BP1484" s="559"/>
      <c r="BQ1484" s="691" t="s">
        <v>110</v>
      </c>
      <c r="BR1484" s="691" t="s">
        <v>86</v>
      </c>
      <c r="BS1484" s="691" t="s">
        <v>87</v>
      </c>
      <c r="BT1484" s="274"/>
      <c r="BU1484" s="274"/>
      <c r="BV1484" s="271"/>
    </row>
    <row r="1485" spans="1:79" s="18" customFormat="1" ht="41.25" customHeight="1" x14ac:dyDescent="0.7">
      <c r="A1485" s="271"/>
      <c r="B1485" s="653"/>
      <c r="C1485" s="650"/>
      <c r="D1485" s="651"/>
      <c r="E1485" s="275" t="s">
        <v>102</v>
      </c>
      <c r="F1485" s="547"/>
      <c r="G1485" s="547"/>
      <c r="H1485" s="646"/>
      <c r="I1485" s="647"/>
      <c r="J1485" s="525" t="s">
        <v>17</v>
      </c>
      <c r="K1485" s="526"/>
      <c r="L1485" s="521" t="s">
        <v>18</v>
      </c>
      <c r="M1485" s="522"/>
      <c r="N1485" s="523" t="s">
        <v>19</v>
      </c>
      <c r="O1485" s="524"/>
      <c r="P1485" s="525" t="s">
        <v>26</v>
      </c>
      <c r="Q1485" s="526"/>
      <c r="R1485" s="521" t="s">
        <v>24</v>
      </c>
      <c r="S1485" s="522"/>
      <c r="T1485" s="523" t="s">
        <v>19</v>
      </c>
      <c r="U1485" s="527"/>
      <c r="V1485" s="552"/>
      <c r="W1485" s="553"/>
      <c r="X1485" s="552"/>
      <c r="Y1485" s="553"/>
      <c r="Z1485" s="552"/>
      <c r="AA1485" s="553"/>
      <c r="AB1485" s="552"/>
      <c r="AC1485" s="553"/>
      <c r="AD1485" s="525" t="s">
        <v>48</v>
      </c>
      <c r="AE1485" s="526"/>
      <c r="AF1485" s="521" t="s">
        <v>23</v>
      </c>
      <c r="AG1485" s="522"/>
      <c r="AH1485" s="563" t="s">
        <v>5</v>
      </c>
      <c r="AI1485" s="564"/>
      <c r="AJ1485" s="525" t="s">
        <v>48</v>
      </c>
      <c r="AK1485" s="526"/>
      <c r="AL1485" s="521" t="s">
        <v>23</v>
      </c>
      <c r="AM1485" s="522"/>
      <c r="AN1485" s="563" t="s">
        <v>5</v>
      </c>
      <c r="AO1485" s="564"/>
      <c r="AP1485" s="525" t="s">
        <v>48</v>
      </c>
      <c r="AQ1485" s="526"/>
      <c r="AR1485" s="521" t="s">
        <v>23</v>
      </c>
      <c r="AS1485" s="522"/>
      <c r="AT1485" s="563" t="s">
        <v>5</v>
      </c>
      <c r="AU1485" s="564"/>
      <c r="AV1485" s="525" t="s">
        <v>48</v>
      </c>
      <c r="AW1485" s="526"/>
      <c r="AX1485" s="521" t="s">
        <v>23</v>
      </c>
      <c r="AY1485" s="522"/>
      <c r="AZ1485" s="563" t="s">
        <v>5</v>
      </c>
      <c r="BA1485" s="655"/>
      <c r="BB1485" s="525" t="s">
        <v>48</v>
      </c>
      <c r="BC1485" s="526"/>
      <c r="BD1485" s="521" t="s">
        <v>23</v>
      </c>
      <c r="BE1485" s="522"/>
      <c r="BF1485" s="563" t="s">
        <v>5</v>
      </c>
      <c r="BG1485" s="564"/>
      <c r="BH1485" s="525" t="s">
        <v>48</v>
      </c>
      <c r="BI1485" s="526"/>
      <c r="BJ1485" s="521" t="s">
        <v>23</v>
      </c>
      <c r="BK1485" s="522"/>
      <c r="BL1485" s="563" t="s">
        <v>5</v>
      </c>
      <c r="BM1485" s="564"/>
      <c r="BN1485" s="560"/>
      <c r="BO1485" s="561"/>
      <c r="BP1485" s="562"/>
      <c r="BQ1485" s="692"/>
      <c r="BR1485" s="692"/>
      <c r="BS1485" s="692"/>
      <c r="BT1485" s="274"/>
      <c r="BU1485" s="274"/>
      <c r="BV1485" s="271"/>
      <c r="CA1485" s="104"/>
    </row>
    <row r="1486" spans="1:79" ht="23.85" customHeight="1" x14ac:dyDescent="0.35">
      <c r="A1486" s="276"/>
      <c r="B1486" s="570" t="str">
        <f>IF(ROSTER!B$8="","",ROSTER!B$8)</f>
        <v/>
      </c>
      <c r="C1486" s="572" t="str">
        <f>IF(ROSTER!C$8="","",ROSTER!C$8)</f>
        <v/>
      </c>
      <c r="D1486" s="573"/>
      <c r="E1486" s="574"/>
      <c r="F1486" s="576">
        <f>IF(E1486="y",1,IF(E1486="S",1,0))</f>
        <v>0</v>
      </c>
      <c r="G1486" s="582">
        <f>IF(E1486="S",1,0)</f>
        <v>0</v>
      </c>
      <c r="H1486" s="578"/>
      <c r="I1486" s="543"/>
      <c r="J1486" s="542"/>
      <c r="K1486" s="580"/>
      <c r="L1486" s="584"/>
      <c r="M1486" s="585"/>
      <c r="N1486" s="588">
        <f>L1486+J1486</f>
        <v>0</v>
      </c>
      <c r="O1486" s="589"/>
      <c r="P1486" s="542"/>
      <c r="Q1486" s="580"/>
      <c r="R1486" s="584"/>
      <c r="S1486" s="585"/>
      <c r="T1486" s="588">
        <f>R1486-P1486</f>
        <v>0</v>
      </c>
      <c r="U1486" s="588"/>
      <c r="V1486" s="542"/>
      <c r="W1486" s="543"/>
      <c r="X1486" s="593"/>
      <c r="Y1486" s="543"/>
      <c r="Z1486" s="542"/>
      <c r="AA1486" s="543"/>
      <c r="AB1486" s="542"/>
      <c r="AC1486" s="543"/>
      <c r="AD1486" s="542"/>
      <c r="AE1486" s="580"/>
      <c r="AF1486" s="584"/>
      <c r="AG1486" s="585"/>
      <c r="AH1486" s="595">
        <f>IF(AD1486=0,0,(AF1486/AD1486)*100)</f>
        <v>0</v>
      </c>
      <c r="AI1486" s="596"/>
      <c r="AJ1486" s="542"/>
      <c r="AK1486" s="580"/>
      <c r="AL1486" s="584"/>
      <c r="AM1486" s="585"/>
      <c r="AN1486" s="595">
        <f>IF(AJ1486=0,0,(AL1486/AJ1486)*100)</f>
        <v>0</v>
      </c>
      <c r="AO1486" s="596"/>
      <c r="AP1486" s="542"/>
      <c r="AQ1486" s="580"/>
      <c r="AR1486" s="584"/>
      <c r="AS1486" s="585"/>
      <c r="AT1486" s="595">
        <f>IF(AP1486=0,0,(AR1486/AP1486)*100)</f>
        <v>0</v>
      </c>
      <c r="AU1486" s="596"/>
      <c r="AV1486" s="599">
        <f>AD1486+AJ1486+AP1486</f>
        <v>0</v>
      </c>
      <c r="AW1486" s="600"/>
      <c r="AX1486" s="630">
        <f>AF1486+AL1486+AR1486</f>
        <v>0</v>
      </c>
      <c r="AY1486" s="631"/>
      <c r="AZ1486" s="595">
        <f>IF(AV1486=0,0,(AX1486/AV1486)*100)</f>
        <v>0</v>
      </c>
      <c r="BA1486" s="596"/>
      <c r="BB1486" s="542"/>
      <c r="BC1486" s="580"/>
      <c r="BD1486" s="584"/>
      <c r="BE1486" s="585"/>
      <c r="BF1486" s="595">
        <f>IF(BB1486=0,0,(BD1486/BB1486)*100)</f>
        <v>0</v>
      </c>
      <c r="BG1486" s="596"/>
      <c r="BH1486" s="599">
        <f>AV1486+BB1486</f>
        <v>0</v>
      </c>
      <c r="BI1486" s="600"/>
      <c r="BJ1486" s="630">
        <f>AX1486+BD1486</f>
        <v>0</v>
      </c>
      <c r="BK1486" s="631"/>
      <c r="BL1486" s="595">
        <f>IF(BH1486=0,0,(BJ1486/BH1486)*100)</f>
        <v>0</v>
      </c>
      <c r="BM1486" s="596"/>
      <c r="BN1486" s="656">
        <f>(AF1486*2)+(AL1486*2)+(AR1486*3)+BD1486</f>
        <v>0</v>
      </c>
      <c r="BO1486" s="657"/>
      <c r="BP1486" s="658"/>
      <c r="BQ1486" s="676">
        <f>IF(BS1486=0,0,50*BR1486/BS1486)</f>
        <v>0</v>
      </c>
      <c r="BR1486" s="662">
        <f>(BN1486*BU$1486)+(N1486*BU$1487)+(Z1486*BU$1488)+(R1486*BU$1489)+(X1486*BU$1490)+(AB1486*BU$1491)+(V1486*BU$1496)</f>
        <v>0</v>
      </c>
      <c r="BS1486" s="662">
        <f>((BB1486-BD1486)*BU$1493)+((AV1486-AX1486)*BU$1492)+(H1486*BU$1494)+(P1486*BU$1495)</f>
        <v>0</v>
      </c>
      <c r="BT1486" s="19" t="s">
        <v>75</v>
      </c>
      <c r="BU1486" s="277">
        <f>IF(BQ1481="B",'VALUE POINTS'!L$10,IF('GAME STATS'!BQ1481="C",'VALUE POINTS'!M$10,'VALUE POINTS'!K$10))</f>
        <v>1</v>
      </c>
      <c r="BV1486" s="278"/>
    </row>
    <row r="1487" spans="1:79" ht="23.85" customHeight="1" x14ac:dyDescent="0.35">
      <c r="A1487" s="276"/>
      <c r="B1487" s="571"/>
      <c r="C1487" s="642" t="str">
        <f>IF(ROSTER!D$8="","",ROSTER!D$8)</f>
        <v/>
      </c>
      <c r="D1487" s="643"/>
      <c r="E1487" s="575"/>
      <c r="F1487" s="577"/>
      <c r="G1487" s="583"/>
      <c r="H1487" s="579"/>
      <c r="I1487" s="545"/>
      <c r="J1487" s="544"/>
      <c r="K1487" s="581"/>
      <c r="L1487" s="586"/>
      <c r="M1487" s="587"/>
      <c r="N1487" s="592"/>
      <c r="O1487" s="603"/>
      <c r="P1487" s="544"/>
      <c r="Q1487" s="581"/>
      <c r="R1487" s="586"/>
      <c r="S1487" s="587"/>
      <c r="T1487" s="592"/>
      <c r="U1487" s="592"/>
      <c r="V1487" s="544"/>
      <c r="W1487" s="545"/>
      <c r="X1487" s="594"/>
      <c r="Y1487" s="545"/>
      <c r="Z1487" s="544"/>
      <c r="AA1487" s="545"/>
      <c r="AB1487" s="544"/>
      <c r="AC1487" s="545"/>
      <c r="AD1487" s="544"/>
      <c r="AE1487" s="581"/>
      <c r="AF1487" s="586"/>
      <c r="AG1487" s="587"/>
      <c r="AH1487" s="626"/>
      <c r="AI1487" s="627"/>
      <c r="AJ1487" s="544"/>
      <c r="AK1487" s="581"/>
      <c r="AL1487" s="586"/>
      <c r="AM1487" s="587"/>
      <c r="AN1487" s="626"/>
      <c r="AO1487" s="627"/>
      <c r="AP1487" s="544"/>
      <c r="AQ1487" s="581"/>
      <c r="AR1487" s="586"/>
      <c r="AS1487" s="587"/>
      <c r="AT1487" s="626"/>
      <c r="AU1487" s="627"/>
      <c r="AV1487" s="628"/>
      <c r="AW1487" s="629"/>
      <c r="AX1487" s="632"/>
      <c r="AY1487" s="633"/>
      <c r="AZ1487" s="626"/>
      <c r="BA1487" s="627"/>
      <c r="BB1487" s="544"/>
      <c r="BC1487" s="581"/>
      <c r="BD1487" s="586"/>
      <c r="BE1487" s="587"/>
      <c r="BF1487" s="626"/>
      <c r="BG1487" s="627"/>
      <c r="BH1487" s="628"/>
      <c r="BI1487" s="629"/>
      <c r="BJ1487" s="632"/>
      <c r="BK1487" s="633"/>
      <c r="BL1487" s="626"/>
      <c r="BM1487" s="627"/>
      <c r="BN1487" s="678"/>
      <c r="BO1487" s="679"/>
      <c r="BP1487" s="680"/>
      <c r="BQ1487" s="677"/>
      <c r="BR1487" s="663"/>
      <c r="BS1487" s="663"/>
      <c r="BT1487" s="19" t="s">
        <v>76</v>
      </c>
      <c r="BU1487" s="277">
        <f>IF(BQ1481="B",'VALUE POINTS'!L$11,IF('GAME STATS'!BQ1481="C",'VALUE POINTS'!M$11,'VALUE POINTS'!K$11))</f>
        <v>1</v>
      </c>
      <c r="BV1487" s="278"/>
    </row>
    <row r="1488" spans="1:79" ht="21.75" customHeight="1" x14ac:dyDescent="0.4">
      <c r="A1488" s="95"/>
      <c r="B1488" s="570" t="str">
        <f>IF(ROSTER!B$10="","",ROSTER!B$10)</f>
        <v/>
      </c>
      <c r="C1488" s="572" t="str">
        <f>IF(ROSTER!C$10="","",ROSTER!C$10)</f>
        <v/>
      </c>
      <c r="D1488" s="573"/>
      <c r="E1488" s="574"/>
      <c r="F1488" s="576">
        <f>IF(E1488="y",1,IF(E1488="S",1,0))</f>
        <v>0</v>
      </c>
      <c r="G1488" s="582">
        <f>IF(E1488="S",1,0)</f>
        <v>0</v>
      </c>
      <c r="H1488" s="578"/>
      <c r="I1488" s="543"/>
      <c r="J1488" s="542"/>
      <c r="K1488" s="580"/>
      <c r="L1488" s="584"/>
      <c r="M1488" s="585"/>
      <c r="N1488" s="588">
        <f>L1488+J1488</f>
        <v>0</v>
      </c>
      <c r="O1488" s="589"/>
      <c r="P1488" s="542"/>
      <c r="Q1488" s="580"/>
      <c r="R1488" s="584"/>
      <c r="S1488" s="585"/>
      <c r="T1488" s="588">
        <f>R1488-P1488</f>
        <v>0</v>
      </c>
      <c r="U1488" s="588"/>
      <c r="V1488" s="542"/>
      <c r="W1488" s="543"/>
      <c r="X1488" s="593"/>
      <c r="Y1488" s="543"/>
      <c r="Z1488" s="542"/>
      <c r="AA1488" s="543"/>
      <c r="AB1488" s="542"/>
      <c r="AC1488" s="543"/>
      <c r="AD1488" s="542"/>
      <c r="AE1488" s="580"/>
      <c r="AF1488" s="584"/>
      <c r="AG1488" s="585"/>
      <c r="AH1488" s="595">
        <f>IF(AD1488=0,0,(AF1488/AD1488)*100)</f>
        <v>0</v>
      </c>
      <c r="AI1488" s="596"/>
      <c r="AJ1488" s="542"/>
      <c r="AK1488" s="580"/>
      <c r="AL1488" s="584"/>
      <c r="AM1488" s="585"/>
      <c r="AN1488" s="595">
        <f>IF(AJ1488=0,0,(AL1488/AJ1488)*100)</f>
        <v>0</v>
      </c>
      <c r="AO1488" s="596"/>
      <c r="AP1488" s="542"/>
      <c r="AQ1488" s="580"/>
      <c r="AR1488" s="584"/>
      <c r="AS1488" s="585"/>
      <c r="AT1488" s="595">
        <f>IF(AP1488=0,0,(AR1488/AP1488)*100)</f>
        <v>0</v>
      </c>
      <c r="AU1488" s="596"/>
      <c r="AV1488" s="599">
        <f>AD1488+AJ1488+AP1488</f>
        <v>0</v>
      </c>
      <c r="AW1488" s="600"/>
      <c r="AX1488" s="630">
        <f>AF1488+AL1488+AR1488</f>
        <v>0</v>
      </c>
      <c r="AY1488" s="631"/>
      <c r="AZ1488" s="595">
        <f>IF(AV1488=0,0,(AX1488/AV1488)*100)</f>
        <v>0</v>
      </c>
      <c r="BA1488" s="596"/>
      <c r="BB1488" s="542"/>
      <c r="BC1488" s="580"/>
      <c r="BD1488" s="584"/>
      <c r="BE1488" s="585"/>
      <c r="BF1488" s="595">
        <f>IF(BB1488=0,0,(BD1488/BB1488)*100)</f>
        <v>0</v>
      </c>
      <c r="BG1488" s="596"/>
      <c r="BH1488" s="599">
        <f>AV1488+BB1488</f>
        <v>0</v>
      </c>
      <c r="BI1488" s="600"/>
      <c r="BJ1488" s="630">
        <f>AX1488+BD1488</f>
        <v>0</v>
      </c>
      <c r="BK1488" s="631"/>
      <c r="BL1488" s="595">
        <f>IF(BH1488=0,0,(BJ1488/BH1488)*100)</f>
        <v>0</v>
      </c>
      <c r="BM1488" s="596"/>
      <c r="BN1488" s="656">
        <f>(AF1488*2)+(AL1488*2)+(AR1488*3)+BD1488</f>
        <v>0</v>
      </c>
      <c r="BO1488" s="657"/>
      <c r="BP1488" s="658"/>
      <c r="BQ1488" s="676">
        <f>IF(BS1488=0,0,50*BR1488/BS1488)</f>
        <v>0</v>
      </c>
      <c r="BR1488" s="662">
        <f t="shared" ref="BR1488" si="1428">(BN1488*BU$1486)+(N1488*BU$1487)+(Z1488*BU$1488)+(R1488*BU$1489)+(X1488*BU$1490)+(AB1488*BU$1491)+(V1488*BU$1496)</f>
        <v>0</v>
      </c>
      <c r="BS1488" s="662">
        <f t="shared" ref="BS1488" si="1429">((BB1488-BD1488)*BU$1493)+((AV1488-AX1488)*BU$1492)+(H1488*BU$1494)+(P1488*BU$1495)</f>
        <v>0</v>
      </c>
      <c r="BT1488" s="19" t="s">
        <v>77</v>
      </c>
      <c r="BU1488" s="277">
        <f>IF(BQ1481="B",'VALUE POINTS'!L$12,IF('GAME STATS'!BQ1481="C",'VALUE POINTS'!M$12,'VALUE POINTS'!K$12))</f>
        <v>2</v>
      </c>
      <c r="BV1488" s="278"/>
      <c r="CA1488" s="18"/>
    </row>
    <row r="1489" spans="1:79" ht="21.75" customHeight="1" x14ac:dyDescent="0.35">
      <c r="A1489" s="95"/>
      <c r="B1489" s="571"/>
      <c r="C1489" s="642" t="str">
        <f>IF(ROSTER!D$10="","",ROSTER!D$10)</f>
        <v/>
      </c>
      <c r="D1489" s="643"/>
      <c r="E1489" s="575"/>
      <c r="F1489" s="577"/>
      <c r="G1489" s="583"/>
      <c r="H1489" s="579"/>
      <c r="I1489" s="545"/>
      <c r="J1489" s="544"/>
      <c r="K1489" s="581"/>
      <c r="L1489" s="586"/>
      <c r="M1489" s="587"/>
      <c r="N1489" s="592" t="s">
        <v>16</v>
      </c>
      <c r="O1489" s="603"/>
      <c r="P1489" s="544"/>
      <c r="Q1489" s="581"/>
      <c r="R1489" s="586"/>
      <c r="S1489" s="587"/>
      <c r="T1489" s="592" t="s">
        <v>16</v>
      </c>
      <c r="U1489" s="592"/>
      <c r="V1489" s="544"/>
      <c r="W1489" s="545"/>
      <c r="X1489" s="594"/>
      <c r="Y1489" s="545"/>
      <c r="Z1489" s="544"/>
      <c r="AA1489" s="545"/>
      <c r="AB1489" s="544"/>
      <c r="AC1489" s="545"/>
      <c r="AD1489" s="544"/>
      <c r="AE1489" s="581"/>
      <c r="AF1489" s="586"/>
      <c r="AG1489" s="587"/>
      <c r="AH1489" s="626"/>
      <c r="AI1489" s="627"/>
      <c r="AJ1489" s="544"/>
      <c r="AK1489" s="581"/>
      <c r="AL1489" s="586"/>
      <c r="AM1489" s="587"/>
      <c r="AN1489" s="626"/>
      <c r="AO1489" s="627"/>
      <c r="AP1489" s="544"/>
      <c r="AQ1489" s="581"/>
      <c r="AR1489" s="586"/>
      <c r="AS1489" s="587"/>
      <c r="AT1489" s="626"/>
      <c r="AU1489" s="627"/>
      <c r="AV1489" s="628"/>
      <c r="AW1489" s="629"/>
      <c r="AX1489" s="632"/>
      <c r="AY1489" s="633"/>
      <c r="AZ1489" s="626"/>
      <c r="BA1489" s="627"/>
      <c r="BB1489" s="544"/>
      <c r="BC1489" s="581"/>
      <c r="BD1489" s="586"/>
      <c r="BE1489" s="587"/>
      <c r="BF1489" s="626"/>
      <c r="BG1489" s="627"/>
      <c r="BH1489" s="628"/>
      <c r="BI1489" s="629"/>
      <c r="BJ1489" s="632"/>
      <c r="BK1489" s="633"/>
      <c r="BL1489" s="626"/>
      <c r="BM1489" s="627"/>
      <c r="BN1489" s="678"/>
      <c r="BO1489" s="679"/>
      <c r="BP1489" s="680"/>
      <c r="BQ1489" s="677"/>
      <c r="BR1489" s="663"/>
      <c r="BS1489" s="663"/>
      <c r="BT1489" s="19" t="s">
        <v>78</v>
      </c>
      <c r="BU1489" s="277">
        <f>IF(BQ1481="B",'VALUE POINTS'!L$13,IF('GAME STATS'!BQ1481="C",'VALUE POINTS'!M$13,'VALUE POINTS'!K$13))</f>
        <v>2</v>
      </c>
      <c r="BV1489" s="278"/>
    </row>
    <row r="1490" spans="1:79" ht="21.75" customHeight="1" x14ac:dyDescent="0.35">
      <c r="A1490" s="95"/>
      <c r="B1490" s="570" t="str">
        <f>IF(ROSTER!B$12="","",ROSTER!B$12)</f>
        <v/>
      </c>
      <c r="C1490" s="572" t="str">
        <f>IF(ROSTER!C$12="","",ROSTER!C$12)</f>
        <v/>
      </c>
      <c r="D1490" s="573"/>
      <c r="E1490" s="574"/>
      <c r="F1490" s="576">
        <f>IF(E1490="y",1,IF(E1490="S",1,0))</f>
        <v>0</v>
      </c>
      <c r="G1490" s="582">
        <f>IF(E1490="S",1,0)</f>
        <v>0</v>
      </c>
      <c r="H1490" s="578"/>
      <c r="I1490" s="543"/>
      <c r="J1490" s="542"/>
      <c r="K1490" s="580"/>
      <c r="L1490" s="584"/>
      <c r="M1490" s="585"/>
      <c r="N1490" s="588">
        <f>L1490+J1490</f>
        <v>0</v>
      </c>
      <c r="O1490" s="589"/>
      <c r="P1490" s="542"/>
      <c r="Q1490" s="580"/>
      <c r="R1490" s="584"/>
      <c r="S1490" s="585"/>
      <c r="T1490" s="588">
        <f>R1490-P1490</f>
        <v>0</v>
      </c>
      <c r="U1490" s="588"/>
      <c r="V1490" s="542"/>
      <c r="W1490" s="543"/>
      <c r="X1490" s="593"/>
      <c r="Y1490" s="543"/>
      <c r="Z1490" s="542"/>
      <c r="AA1490" s="543"/>
      <c r="AB1490" s="542"/>
      <c r="AC1490" s="543"/>
      <c r="AD1490" s="542"/>
      <c r="AE1490" s="580"/>
      <c r="AF1490" s="584"/>
      <c r="AG1490" s="585"/>
      <c r="AH1490" s="595">
        <f>IF(AD1490=0,0,(AF1490/AD1490)*100)</f>
        <v>0</v>
      </c>
      <c r="AI1490" s="596"/>
      <c r="AJ1490" s="542"/>
      <c r="AK1490" s="580"/>
      <c r="AL1490" s="584"/>
      <c r="AM1490" s="585"/>
      <c r="AN1490" s="595">
        <f>IF(AJ1490=0,0,(AL1490/AJ1490)*100)</f>
        <v>0</v>
      </c>
      <c r="AO1490" s="596"/>
      <c r="AP1490" s="542"/>
      <c r="AQ1490" s="580"/>
      <c r="AR1490" s="584"/>
      <c r="AS1490" s="585"/>
      <c r="AT1490" s="595">
        <f>IF(AP1490=0,0,(AR1490/AP1490)*100)</f>
        <v>0</v>
      </c>
      <c r="AU1490" s="596"/>
      <c r="AV1490" s="599">
        <f>AD1490+AJ1490+AP1490</f>
        <v>0</v>
      </c>
      <c r="AW1490" s="600"/>
      <c r="AX1490" s="630">
        <f>AF1490+AL1490+AR1490</f>
        <v>0</v>
      </c>
      <c r="AY1490" s="631"/>
      <c r="AZ1490" s="595">
        <f>IF(AV1490=0,0,(AX1490/AV1490)*100)</f>
        <v>0</v>
      </c>
      <c r="BA1490" s="596"/>
      <c r="BB1490" s="542"/>
      <c r="BC1490" s="580"/>
      <c r="BD1490" s="584"/>
      <c r="BE1490" s="585"/>
      <c r="BF1490" s="595">
        <f>IF(BB1490=0,0,(BD1490/BB1490)*100)</f>
        <v>0</v>
      </c>
      <c r="BG1490" s="596"/>
      <c r="BH1490" s="599">
        <f>AV1490+BB1490</f>
        <v>0</v>
      </c>
      <c r="BI1490" s="600"/>
      <c r="BJ1490" s="630">
        <f>AX1490+BD1490</f>
        <v>0</v>
      </c>
      <c r="BK1490" s="631"/>
      <c r="BL1490" s="595">
        <f>IF(BH1490=0,0,(BJ1490/BH1490)*100)</f>
        <v>0</v>
      </c>
      <c r="BM1490" s="596"/>
      <c r="BN1490" s="656">
        <f>(AF1490*2)+(AL1490*2)+(AR1490*3)+BD1490</f>
        <v>0</v>
      </c>
      <c r="BO1490" s="657"/>
      <c r="BP1490" s="658"/>
      <c r="BQ1490" s="676">
        <f t="shared" ref="BQ1490" si="1430">IF(BS1490=0,0,50*BR1490/BS1490)</f>
        <v>0</v>
      </c>
      <c r="BR1490" s="662">
        <f t="shared" ref="BR1490" si="1431">(BN1490*BU$1486)+(N1490*BU$1487)+(Z1490*BU$1488)+(R1490*BU$1489)+(X1490*BU$1490)+(AB1490*BU$1491)+(V1490*BU$1496)</f>
        <v>0</v>
      </c>
      <c r="BS1490" s="662">
        <f t="shared" ref="BS1490" si="1432">((BB1490-BD1490)*BU$1493)+((AV1490-AX1490)*BU$1492)+(H1490*BU$1494)+(P1490*BU$1495)</f>
        <v>0</v>
      </c>
      <c r="BT1490" s="19" t="s">
        <v>79</v>
      </c>
      <c r="BU1490" s="277">
        <f>IF(BQ1481="B",'VALUE POINTS'!L$14,IF('GAME STATS'!BQ1481="C",'VALUE POINTS'!M$14,'VALUE POINTS'!K$14))</f>
        <v>2</v>
      </c>
      <c r="BV1490" s="278"/>
    </row>
    <row r="1491" spans="1:79" ht="21.75" customHeight="1" x14ac:dyDescent="0.4">
      <c r="A1491" s="95"/>
      <c r="B1491" s="571"/>
      <c r="C1491" s="642" t="str">
        <f>IF(ROSTER!D$12="","",ROSTER!D$12)</f>
        <v/>
      </c>
      <c r="D1491" s="643"/>
      <c r="E1491" s="575"/>
      <c r="F1491" s="577"/>
      <c r="G1491" s="583"/>
      <c r="H1491" s="579"/>
      <c r="I1491" s="545"/>
      <c r="J1491" s="544"/>
      <c r="K1491" s="581"/>
      <c r="L1491" s="586"/>
      <c r="M1491" s="587"/>
      <c r="N1491" s="592" t="s">
        <v>16</v>
      </c>
      <c r="O1491" s="603"/>
      <c r="P1491" s="544"/>
      <c r="Q1491" s="581"/>
      <c r="R1491" s="586"/>
      <c r="S1491" s="587"/>
      <c r="T1491" s="592" t="s">
        <v>16</v>
      </c>
      <c r="U1491" s="592"/>
      <c r="V1491" s="544"/>
      <c r="W1491" s="545"/>
      <c r="X1491" s="594"/>
      <c r="Y1491" s="545"/>
      <c r="Z1491" s="544"/>
      <c r="AA1491" s="545"/>
      <c r="AB1491" s="544"/>
      <c r="AC1491" s="545"/>
      <c r="AD1491" s="544"/>
      <c r="AE1491" s="581"/>
      <c r="AF1491" s="586"/>
      <c r="AG1491" s="587"/>
      <c r="AH1491" s="626"/>
      <c r="AI1491" s="627"/>
      <c r="AJ1491" s="544"/>
      <c r="AK1491" s="581"/>
      <c r="AL1491" s="586"/>
      <c r="AM1491" s="587"/>
      <c r="AN1491" s="626"/>
      <c r="AO1491" s="627"/>
      <c r="AP1491" s="544"/>
      <c r="AQ1491" s="581"/>
      <c r="AR1491" s="586"/>
      <c r="AS1491" s="587"/>
      <c r="AT1491" s="626"/>
      <c r="AU1491" s="627"/>
      <c r="AV1491" s="628"/>
      <c r="AW1491" s="629"/>
      <c r="AX1491" s="632"/>
      <c r="AY1491" s="633"/>
      <c r="AZ1491" s="626"/>
      <c r="BA1491" s="627"/>
      <c r="BB1491" s="544"/>
      <c r="BC1491" s="581"/>
      <c r="BD1491" s="586"/>
      <c r="BE1491" s="587"/>
      <c r="BF1491" s="626"/>
      <c r="BG1491" s="627"/>
      <c r="BH1491" s="628"/>
      <c r="BI1491" s="629"/>
      <c r="BJ1491" s="632"/>
      <c r="BK1491" s="633"/>
      <c r="BL1491" s="626"/>
      <c r="BM1491" s="627"/>
      <c r="BN1491" s="678"/>
      <c r="BO1491" s="679"/>
      <c r="BP1491" s="680"/>
      <c r="BQ1491" s="677"/>
      <c r="BR1491" s="663"/>
      <c r="BS1491" s="663"/>
      <c r="BT1491" s="19" t="s">
        <v>80</v>
      </c>
      <c r="BU1491" s="277">
        <f>IF(BQ1481="B",'VALUE POINTS'!L$15,IF('GAME STATS'!BQ1481="C",'VALUE POINTS'!M$15,'VALUE POINTS'!K$15))</f>
        <v>2</v>
      </c>
      <c r="BV1491" s="278"/>
      <c r="CA1491" s="18"/>
    </row>
    <row r="1492" spans="1:79" ht="21.75" customHeight="1" x14ac:dyDescent="0.35">
      <c r="A1492" s="95"/>
      <c r="B1492" s="570" t="str">
        <f>IF(ROSTER!B$14="","",ROSTER!B$14)</f>
        <v/>
      </c>
      <c r="C1492" s="572" t="str">
        <f>IF(ROSTER!C$14="","",ROSTER!C$14)</f>
        <v/>
      </c>
      <c r="D1492" s="573"/>
      <c r="E1492" s="574"/>
      <c r="F1492" s="576">
        <f>IF(E1492="y",1,IF(E1492="S",1,0))</f>
        <v>0</v>
      </c>
      <c r="G1492" s="582">
        <f>IF(E1492="S",1,0)</f>
        <v>0</v>
      </c>
      <c r="H1492" s="578"/>
      <c r="I1492" s="543"/>
      <c r="J1492" s="542"/>
      <c r="K1492" s="580"/>
      <c r="L1492" s="584"/>
      <c r="M1492" s="585"/>
      <c r="N1492" s="588">
        <f>L1492+J1492</f>
        <v>0</v>
      </c>
      <c r="O1492" s="589"/>
      <c r="P1492" s="542"/>
      <c r="Q1492" s="580"/>
      <c r="R1492" s="584"/>
      <c r="S1492" s="585"/>
      <c r="T1492" s="588">
        <f>R1492-P1492</f>
        <v>0</v>
      </c>
      <c r="U1492" s="588"/>
      <c r="V1492" s="542"/>
      <c r="W1492" s="543"/>
      <c r="X1492" s="593"/>
      <c r="Y1492" s="543"/>
      <c r="Z1492" s="542"/>
      <c r="AA1492" s="543"/>
      <c r="AB1492" s="542"/>
      <c r="AC1492" s="543"/>
      <c r="AD1492" s="542"/>
      <c r="AE1492" s="580"/>
      <c r="AF1492" s="584"/>
      <c r="AG1492" s="585"/>
      <c r="AH1492" s="595">
        <f>IF(AD1492=0,0,(AF1492/AD1492)*100)</f>
        <v>0</v>
      </c>
      <c r="AI1492" s="596"/>
      <c r="AJ1492" s="542"/>
      <c r="AK1492" s="580"/>
      <c r="AL1492" s="584"/>
      <c r="AM1492" s="585"/>
      <c r="AN1492" s="595">
        <f>IF(AJ1492=0,0,(AL1492/AJ1492)*100)</f>
        <v>0</v>
      </c>
      <c r="AO1492" s="596"/>
      <c r="AP1492" s="542"/>
      <c r="AQ1492" s="580"/>
      <c r="AR1492" s="584"/>
      <c r="AS1492" s="585"/>
      <c r="AT1492" s="595">
        <f>IF(AP1492=0,0,(AR1492/AP1492)*100)</f>
        <v>0</v>
      </c>
      <c r="AU1492" s="596"/>
      <c r="AV1492" s="599">
        <f>AD1492+AJ1492+AP1492</f>
        <v>0</v>
      </c>
      <c r="AW1492" s="600"/>
      <c r="AX1492" s="630">
        <f>AF1492+AL1492+AR1492</f>
        <v>0</v>
      </c>
      <c r="AY1492" s="631"/>
      <c r="AZ1492" s="595">
        <f>IF(AV1492=0,0,(AX1492/AV1492)*100)</f>
        <v>0</v>
      </c>
      <c r="BA1492" s="596"/>
      <c r="BB1492" s="542"/>
      <c r="BC1492" s="580"/>
      <c r="BD1492" s="584"/>
      <c r="BE1492" s="585"/>
      <c r="BF1492" s="595">
        <f>IF(BB1492=0,0,(BD1492/BB1492)*100)</f>
        <v>0</v>
      </c>
      <c r="BG1492" s="596"/>
      <c r="BH1492" s="599">
        <f>AV1492+BB1492</f>
        <v>0</v>
      </c>
      <c r="BI1492" s="600"/>
      <c r="BJ1492" s="630">
        <f>AX1492+BD1492</f>
        <v>0</v>
      </c>
      <c r="BK1492" s="631"/>
      <c r="BL1492" s="595">
        <f>IF(BH1492=0,0,(BJ1492/BH1492)*100)</f>
        <v>0</v>
      </c>
      <c r="BM1492" s="596"/>
      <c r="BN1492" s="656">
        <f>(AF1492*2)+(AL1492*2)+(AR1492*3)+BD1492</f>
        <v>0</v>
      </c>
      <c r="BO1492" s="657"/>
      <c r="BP1492" s="658"/>
      <c r="BQ1492" s="676">
        <f t="shared" ref="BQ1492" si="1433">IF(BS1492=0,0,50*BR1492/BS1492)</f>
        <v>0</v>
      </c>
      <c r="BR1492" s="662">
        <f t="shared" ref="BR1492" si="1434">(BN1492*BU$1486)+(N1492*BU$1487)+(Z1492*BU$1488)+(R1492*BU$1489)+(X1492*BU$1490)+(AB1492*BU$1491)+(V1492*BU$1496)</f>
        <v>0</v>
      </c>
      <c r="BS1492" s="662">
        <f t="shared" ref="BS1492" si="1435">((BB1492-BD1492)*BU$1493)+((AV1492-AX1492)*BU$1492)+(H1492*BU$1494)+(P1492*BU$1495)</f>
        <v>0</v>
      </c>
      <c r="BT1492" s="19" t="s">
        <v>81</v>
      </c>
      <c r="BU1492" s="277">
        <f>IF(BQ1481="B",'VALUE POINTS'!L$16,IF('GAME STATS'!BQ1481="C",'VALUE POINTS'!M$16,'VALUE POINTS'!K$16))</f>
        <v>2</v>
      </c>
      <c r="BV1492" s="278"/>
    </row>
    <row r="1493" spans="1:79" ht="21.75" customHeight="1" x14ac:dyDescent="0.35">
      <c r="A1493" s="95"/>
      <c r="B1493" s="571"/>
      <c r="C1493" s="642" t="str">
        <f>IF(ROSTER!D$14="","",ROSTER!D$14)</f>
        <v/>
      </c>
      <c r="D1493" s="643"/>
      <c r="E1493" s="575"/>
      <c r="F1493" s="577"/>
      <c r="G1493" s="583"/>
      <c r="H1493" s="579"/>
      <c r="I1493" s="545"/>
      <c r="J1493" s="544"/>
      <c r="K1493" s="581"/>
      <c r="L1493" s="586"/>
      <c r="M1493" s="587"/>
      <c r="N1493" s="592" t="s">
        <v>16</v>
      </c>
      <c r="O1493" s="603"/>
      <c r="P1493" s="544"/>
      <c r="Q1493" s="581"/>
      <c r="R1493" s="586"/>
      <c r="S1493" s="587"/>
      <c r="T1493" s="592" t="s">
        <v>16</v>
      </c>
      <c r="U1493" s="592"/>
      <c r="V1493" s="544"/>
      <c r="W1493" s="545"/>
      <c r="X1493" s="594"/>
      <c r="Y1493" s="545"/>
      <c r="Z1493" s="544"/>
      <c r="AA1493" s="545"/>
      <c r="AB1493" s="544"/>
      <c r="AC1493" s="545"/>
      <c r="AD1493" s="544"/>
      <c r="AE1493" s="581"/>
      <c r="AF1493" s="586"/>
      <c r="AG1493" s="587"/>
      <c r="AH1493" s="626"/>
      <c r="AI1493" s="627"/>
      <c r="AJ1493" s="544"/>
      <c r="AK1493" s="581"/>
      <c r="AL1493" s="586"/>
      <c r="AM1493" s="587"/>
      <c r="AN1493" s="626"/>
      <c r="AO1493" s="627"/>
      <c r="AP1493" s="544"/>
      <c r="AQ1493" s="581"/>
      <c r="AR1493" s="586"/>
      <c r="AS1493" s="587"/>
      <c r="AT1493" s="626"/>
      <c r="AU1493" s="627"/>
      <c r="AV1493" s="628"/>
      <c r="AW1493" s="629"/>
      <c r="AX1493" s="632"/>
      <c r="AY1493" s="633"/>
      <c r="AZ1493" s="626"/>
      <c r="BA1493" s="627"/>
      <c r="BB1493" s="544"/>
      <c r="BC1493" s="581"/>
      <c r="BD1493" s="586"/>
      <c r="BE1493" s="587"/>
      <c r="BF1493" s="626"/>
      <c r="BG1493" s="627"/>
      <c r="BH1493" s="628"/>
      <c r="BI1493" s="629"/>
      <c r="BJ1493" s="632"/>
      <c r="BK1493" s="633"/>
      <c r="BL1493" s="626"/>
      <c r="BM1493" s="627"/>
      <c r="BN1493" s="678"/>
      <c r="BO1493" s="679"/>
      <c r="BP1493" s="680"/>
      <c r="BQ1493" s="677"/>
      <c r="BR1493" s="663"/>
      <c r="BS1493" s="663"/>
      <c r="BT1493" s="19" t="s">
        <v>82</v>
      </c>
      <c r="BU1493" s="277">
        <f>IF(BQ1481="B",'VALUE POINTS'!L$17,IF('GAME STATS'!BQ1481="C",'VALUE POINTS'!M$17,'VALUE POINTS'!K$17))</f>
        <v>1</v>
      </c>
      <c r="BV1493" s="278"/>
    </row>
    <row r="1494" spans="1:79" ht="21.75" customHeight="1" x14ac:dyDescent="0.35">
      <c r="A1494" s="95"/>
      <c r="B1494" s="570" t="str">
        <f>IF(ROSTER!B$16="","",ROSTER!B$16)</f>
        <v/>
      </c>
      <c r="C1494" s="572" t="str">
        <f>IF(ROSTER!C$16="","",ROSTER!C$16)</f>
        <v/>
      </c>
      <c r="D1494" s="573"/>
      <c r="E1494" s="574"/>
      <c r="F1494" s="576">
        <f>IF(E1494="y",1,IF(E1494="S",1,0))</f>
        <v>0</v>
      </c>
      <c r="G1494" s="582">
        <f>IF(E1494="S",1,0)</f>
        <v>0</v>
      </c>
      <c r="H1494" s="578"/>
      <c r="I1494" s="543"/>
      <c r="J1494" s="542"/>
      <c r="K1494" s="580"/>
      <c r="L1494" s="584"/>
      <c r="M1494" s="585"/>
      <c r="N1494" s="588">
        <f>L1494+J1494</f>
        <v>0</v>
      </c>
      <c r="O1494" s="589"/>
      <c r="P1494" s="542"/>
      <c r="Q1494" s="580"/>
      <c r="R1494" s="584"/>
      <c r="S1494" s="585"/>
      <c r="T1494" s="588">
        <f>R1494-P1494</f>
        <v>0</v>
      </c>
      <c r="U1494" s="588"/>
      <c r="V1494" s="542"/>
      <c r="W1494" s="543"/>
      <c r="X1494" s="593"/>
      <c r="Y1494" s="543"/>
      <c r="Z1494" s="542"/>
      <c r="AA1494" s="543"/>
      <c r="AB1494" s="542"/>
      <c r="AC1494" s="543"/>
      <c r="AD1494" s="542"/>
      <c r="AE1494" s="580"/>
      <c r="AF1494" s="584"/>
      <c r="AG1494" s="585"/>
      <c r="AH1494" s="595">
        <f>IF(AD1494=0,0,(AF1494/AD1494)*100)</f>
        <v>0</v>
      </c>
      <c r="AI1494" s="596"/>
      <c r="AJ1494" s="542"/>
      <c r="AK1494" s="580"/>
      <c r="AL1494" s="584"/>
      <c r="AM1494" s="585"/>
      <c r="AN1494" s="595">
        <f>IF(AJ1494=0,0,(AL1494/AJ1494)*100)</f>
        <v>0</v>
      </c>
      <c r="AO1494" s="596"/>
      <c r="AP1494" s="542"/>
      <c r="AQ1494" s="580"/>
      <c r="AR1494" s="584"/>
      <c r="AS1494" s="585"/>
      <c r="AT1494" s="595">
        <f>IF(AP1494=0,0,(AR1494/AP1494)*100)</f>
        <v>0</v>
      </c>
      <c r="AU1494" s="596"/>
      <c r="AV1494" s="599">
        <f>AD1494+AJ1494+AP1494</f>
        <v>0</v>
      </c>
      <c r="AW1494" s="600"/>
      <c r="AX1494" s="630">
        <f>AF1494+AL1494+AR1494</f>
        <v>0</v>
      </c>
      <c r="AY1494" s="631"/>
      <c r="AZ1494" s="595">
        <f>IF(AV1494=0,0,(AX1494/AV1494)*100)</f>
        <v>0</v>
      </c>
      <c r="BA1494" s="596"/>
      <c r="BB1494" s="542"/>
      <c r="BC1494" s="580"/>
      <c r="BD1494" s="584"/>
      <c r="BE1494" s="585"/>
      <c r="BF1494" s="595">
        <f>IF(BB1494=0,0,(BD1494/BB1494)*100)</f>
        <v>0</v>
      </c>
      <c r="BG1494" s="596"/>
      <c r="BH1494" s="599">
        <f>AV1494+BB1494</f>
        <v>0</v>
      </c>
      <c r="BI1494" s="600"/>
      <c r="BJ1494" s="630">
        <f>AX1494+BD1494</f>
        <v>0</v>
      </c>
      <c r="BK1494" s="631"/>
      <c r="BL1494" s="595">
        <f>IF(BH1494=0,0,(BJ1494/BH1494)*100)</f>
        <v>0</v>
      </c>
      <c r="BM1494" s="596"/>
      <c r="BN1494" s="656">
        <f>(AF1494*2)+(AL1494*2)+(AR1494*3)+BD1494</f>
        <v>0</v>
      </c>
      <c r="BO1494" s="657"/>
      <c r="BP1494" s="658"/>
      <c r="BQ1494" s="676">
        <f t="shared" ref="BQ1494" si="1436">IF(BS1494=0,0,50*BR1494/BS1494)</f>
        <v>0</v>
      </c>
      <c r="BR1494" s="662">
        <f t="shared" ref="BR1494" si="1437">(BN1494*BU$1486)+(N1494*BU$1487)+(Z1494*BU$1488)+(R1494*BU$1489)+(X1494*BU$1490)+(AB1494*BU$1491)+(V1494*BU$1496)</f>
        <v>0</v>
      </c>
      <c r="BS1494" s="662">
        <f t="shared" ref="BS1494" si="1438">((BB1494-BD1494)*BU$1493)+((AV1494-AX1494)*BU$1492)+(H1494*BU$1494)+(P1494*BU$1495)</f>
        <v>0</v>
      </c>
      <c r="BT1494" s="19" t="s">
        <v>83</v>
      </c>
      <c r="BU1494" s="277">
        <f>IF(BQ1481="B",'VALUE POINTS'!L$18,IF('GAME STATS'!BQ1481="C",'VALUE POINTS'!M$18,'VALUE POINTS'!K$18))</f>
        <v>2</v>
      </c>
      <c r="BV1494" s="278"/>
    </row>
    <row r="1495" spans="1:79" ht="21.75" customHeight="1" x14ac:dyDescent="0.35">
      <c r="A1495" s="95"/>
      <c r="B1495" s="571"/>
      <c r="C1495" s="642" t="str">
        <f>IF(ROSTER!D$16="","",ROSTER!D$16)</f>
        <v/>
      </c>
      <c r="D1495" s="643"/>
      <c r="E1495" s="575"/>
      <c r="F1495" s="577"/>
      <c r="G1495" s="583"/>
      <c r="H1495" s="579"/>
      <c r="I1495" s="545"/>
      <c r="J1495" s="544"/>
      <c r="K1495" s="581"/>
      <c r="L1495" s="586"/>
      <c r="M1495" s="587"/>
      <c r="N1495" s="592" t="s">
        <v>16</v>
      </c>
      <c r="O1495" s="603"/>
      <c r="P1495" s="544"/>
      <c r="Q1495" s="581"/>
      <c r="R1495" s="586"/>
      <c r="S1495" s="587"/>
      <c r="T1495" s="592" t="s">
        <v>16</v>
      </c>
      <c r="U1495" s="592"/>
      <c r="V1495" s="544"/>
      <c r="W1495" s="545"/>
      <c r="X1495" s="594"/>
      <c r="Y1495" s="545"/>
      <c r="Z1495" s="544"/>
      <c r="AA1495" s="545"/>
      <c r="AB1495" s="544"/>
      <c r="AC1495" s="545"/>
      <c r="AD1495" s="544"/>
      <c r="AE1495" s="581"/>
      <c r="AF1495" s="586"/>
      <c r="AG1495" s="587"/>
      <c r="AH1495" s="626"/>
      <c r="AI1495" s="627"/>
      <c r="AJ1495" s="544"/>
      <c r="AK1495" s="581"/>
      <c r="AL1495" s="586"/>
      <c r="AM1495" s="587"/>
      <c r="AN1495" s="626"/>
      <c r="AO1495" s="627"/>
      <c r="AP1495" s="544"/>
      <c r="AQ1495" s="581"/>
      <c r="AR1495" s="586"/>
      <c r="AS1495" s="587"/>
      <c r="AT1495" s="626"/>
      <c r="AU1495" s="627"/>
      <c r="AV1495" s="628"/>
      <c r="AW1495" s="629"/>
      <c r="AX1495" s="632"/>
      <c r="AY1495" s="633"/>
      <c r="AZ1495" s="626"/>
      <c r="BA1495" s="627"/>
      <c r="BB1495" s="544"/>
      <c r="BC1495" s="581"/>
      <c r="BD1495" s="586"/>
      <c r="BE1495" s="587"/>
      <c r="BF1495" s="626"/>
      <c r="BG1495" s="627"/>
      <c r="BH1495" s="628"/>
      <c r="BI1495" s="629"/>
      <c r="BJ1495" s="632"/>
      <c r="BK1495" s="633"/>
      <c r="BL1495" s="626"/>
      <c r="BM1495" s="627"/>
      <c r="BN1495" s="678"/>
      <c r="BO1495" s="679"/>
      <c r="BP1495" s="680"/>
      <c r="BQ1495" s="677"/>
      <c r="BR1495" s="663"/>
      <c r="BS1495" s="663"/>
      <c r="BT1495" s="19" t="s">
        <v>84</v>
      </c>
      <c r="BU1495" s="277">
        <f>IF(BQ1481="B",'VALUE POINTS'!L$19,IF('GAME STATS'!BQ1481="C",'VALUE POINTS'!M$19,'VALUE POINTS'!K$19))</f>
        <v>2</v>
      </c>
      <c r="BV1495" s="278"/>
    </row>
    <row r="1496" spans="1:79" ht="21.75" customHeight="1" x14ac:dyDescent="0.35">
      <c r="A1496" s="95"/>
      <c r="B1496" s="570" t="str">
        <f>IF(ROSTER!B$18="","",ROSTER!B$18)</f>
        <v/>
      </c>
      <c r="C1496" s="572" t="str">
        <f>IF(ROSTER!C$18="","",ROSTER!C$18)</f>
        <v/>
      </c>
      <c r="D1496" s="573"/>
      <c r="E1496" s="574"/>
      <c r="F1496" s="576">
        <f>IF(E1496="y",1,IF(E1496="S",1,0))</f>
        <v>0</v>
      </c>
      <c r="G1496" s="582">
        <f>IF(E1496="S",1,0)</f>
        <v>0</v>
      </c>
      <c r="H1496" s="578"/>
      <c r="I1496" s="543"/>
      <c r="J1496" s="542"/>
      <c r="K1496" s="580"/>
      <c r="L1496" s="584"/>
      <c r="M1496" s="585"/>
      <c r="N1496" s="588">
        <f>L1496+J1496</f>
        <v>0</v>
      </c>
      <c r="O1496" s="589"/>
      <c r="P1496" s="542"/>
      <c r="Q1496" s="580"/>
      <c r="R1496" s="584"/>
      <c r="S1496" s="585"/>
      <c r="T1496" s="588">
        <f>R1496-P1496</f>
        <v>0</v>
      </c>
      <c r="U1496" s="588"/>
      <c r="V1496" s="542"/>
      <c r="W1496" s="543"/>
      <c r="X1496" s="593"/>
      <c r="Y1496" s="543"/>
      <c r="Z1496" s="542"/>
      <c r="AA1496" s="543"/>
      <c r="AB1496" s="542"/>
      <c r="AC1496" s="543"/>
      <c r="AD1496" s="542"/>
      <c r="AE1496" s="580"/>
      <c r="AF1496" s="584"/>
      <c r="AG1496" s="585"/>
      <c r="AH1496" s="595">
        <f>IF(AD1496=0,0,(AF1496/AD1496)*100)</f>
        <v>0</v>
      </c>
      <c r="AI1496" s="596"/>
      <c r="AJ1496" s="542"/>
      <c r="AK1496" s="580"/>
      <c r="AL1496" s="584"/>
      <c r="AM1496" s="585"/>
      <c r="AN1496" s="595">
        <f>IF(AJ1496=0,0,(AL1496/AJ1496)*100)</f>
        <v>0</v>
      </c>
      <c r="AO1496" s="596"/>
      <c r="AP1496" s="542"/>
      <c r="AQ1496" s="580"/>
      <c r="AR1496" s="584"/>
      <c r="AS1496" s="585"/>
      <c r="AT1496" s="595">
        <f>IF(AP1496=0,0,(AR1496/AP1496)*100)</f>
        <v>0</v>
      </c>
      <c r="AU1496" s="596"/>
      <c r="AV1496" s="599">
        <f>AD1496+AJ1496+AP1496</f>
        <v>0</v>
      </c>
      <c r="AW1496" s="600"/>
      <c r="AX1496" s="630">
        <f>AF1496+AL1496+AR1496</f>
        <v>0</v>
      </c>
      <c r="AY1496" s="631"/>
      <c r="AZ1496" s="595">
        <f>IF(AV1496=0,0,(AX1496/AV1496)*100)</f>
        <v>0</v>
      </c>
      <c r="BA1496" s="596"/>
      <c r="BB1496" s="542"/>
      <c r="BC1496" s="580"/>
      <c r="BD1496" s="584"/>
      <c r="BE1496" s="585"/>
      <c r="BF1496" s="595">
        <f>IF(BB1496=0,0,(BD1496/BB1496)*100)</f>
        <v>0</v>
      </c>
      <c r="BG1496" s="596"/>
      <c r="BH1496" s="599">
        <f>AV1496+BB1496</f>
        <v>0</v>
      </c>
      <c r="BI1496" s="600"/>
      <c r="BJ1496" s="630">
        <f>AX1496+BD1496</f>
        <v>0</v>
      </c>
      <c r="BK1496" s="631"/>
      <c r="BL1496" s="595">
        <f>IF(BH1496=0,0,(BJ1496/BH1496)*100)</f>
        <v>0</v>
      </c>
      <c r="BM1496" s="596"/>
      <c r="BN1496" s="656">
        <f>(AF1496*2)+(AL1496*2)+(AR1496*3)+BD1496</f>
        <v>0</v>
      </c>
      <c r="BO1496" s="657"/>
      <c r="BP1496" s="658"/>
      <c r="BQ1496" s="676">
        <f t="shared" ref="BQ1496" si="1439">IF(BS1496=0,0,50*BR1496/BS1496)</f>
        <v>0</v>
      </c>
      <c r="BR1496" s="662">
        <f t="shared" ref="BR1496" si="1440">(BN1496*BU$1486)+(N1496*BU$1487)+(Z1496*BU$1488)+(R1496*BU$1489)+(X1496*BU$1490)+(AB1496*BU$1491)+(V1496*BU$1496)</f>
        <v>0</v>
      </c>
      <c r="BS1496" s="662">
        <f t="shared" ref="BS1496" si="1441">((BB1496-BD1496)*BU$1493)+((AV1496-AX1496)*BU$1492)+(H1496*BU$1494)+(P1496*BU$1495)</f>
        <v>0</v>
      </c>
      <c r="BT1496" s="19" t="s">
        <v>160</v>
      </c>
      <c r="BU1496" s="277">
        <f>IF(BQ1481="B",'VALUE POINTS'!L$20,IF('GAME STATS'!BQ1481="C",'VALUE POINTS'!M$20,'VALUE POINTS'!K$20))</f>
        <v>1</v>
      </c>
      <c r="BV1496" s="278"/>
    </row>
    <row r="1497" spans="1:79" ht="21.75" customHeight="1" x14ac:dyDescent="0.25">
      <c r="A1497" s="95"/>
      <c r="B1497" s="571"/>
      <c r="C1497" s="642" t="str">
        <f>IF(ROSTER!D$18="","",ROSTER!D$18)</f>
        <v/>
      </c>
      <c r="D1497" s="643"/>
      <c r="E1497" s="575"/>
      <c r="F1497" s="577"/>
      <c r="G1497" s="583"/>
      <c r="H1497" s="579"/>
      <c r="I1497" s="545"/>
      <c r="J1497" s="544"/>
      <c r="K1497" s="581"/>
      <c r="L1497" s="586"/>
      <c r="M1497" s="587"/>
      <c r="N1497" s="592" t="s">
        <v>16</v>
      </c>
      <c r="O1497" s="603"/>
      <c r="P1497" s="544"/>
      <c r="Q1497" s="581"/>
      <c r="R1497" s="586"/>
      <c r="S1497" s="587"/>
      <c r="T1497" s="592" t="s">
        <v>16</v>
      </c>
      <c r="U1497" s="592"/>
      <c r="V1497" s="544"/>
      <c r="W1497" s="545"/>
      <c r="X1497" s="594"/>
      <c r="Y1497" s="545"/>
      <c r="Z1497" s="544"/>
      <c r="AA1497" s="545"/>
      <c r="AB1497" s="544"/>
      <c r="AC1497" s="545"/>
      <c r="AD1497" s="544"/>
      <c r="AE1497" s="581"/>
      <c r="AF1497" s="586"/>
      <c r="AG1497" s="587"/>
      <c r="AH1497" s="626"/>
      <c r="AI1497" s="627"/>
      <c r="AJ1497" s="544"/>
      <c r="AK1497" s="581"/>
      <c r="AL1497" s="586"/>
      <c r="AM1497" s="587"/>
      <c r="AN1497" s="626"/>
      <c r="AO1497" s="627"/>
      <c r="AP1497" s="544"/>
      <c r="AQ1497" s="581"/>
      <c r="AR1497" s="586"/>
      <c r="AS1497" s="587"/>
      <c r="AT1497" s="626"/>
      <c r="AU1497" s="627"/>
      <c r="AV1497" s="628"/>
      <c r="AW1497" s="629"/>
      <c r="AX1497" s="632"/>
      <c r="AY1497" s="633"/>
      <c r="AZ1497" s="626"/>
      <c r="BA1497" s="627"/>
      <c r="BB1497" s="544"/>
      <c r="BC1497" s="581"/>
      <c r="BD1497" s="586"/>
      <c r="BE1497" s="587"/>
      <c r="BF1497" s="626"/>
      <c r="BG1497" s="627"/>
      <c r="BH1497" s="628"/>
      <c r="BI1497" s="629"/>
      <c r="BJ1497" s="632"/>
      <c r="BK1497" s="633"/>
      <c r="BL1497" s="626"/>
      <c r="BM1497" s="627"/>
      <c r="BN1497" s="678"/>
      <c r="BO1497" s="679"/>
      <c r="BP1497" s="680"/>
      <c r="BQ1497" s="677"/>
      <c r="BR1497" s="663"/>
      <c r="BS1497" s="663"/>
      <c r="BT1497" s="15"/>
      <c r="BU1497" s="15"/>
      <c r="BV1497" s="95"/>
    </row>
    <row r="1498" spans="1:79" ht="21.75" customHeight="1" x14ac:dyDescent="0.25">
      <c r="A1498" s="95"/>
      <c r="B1498" s="570" t="str">
        <f>IF(ROSTER!B$20="","",ROSTER!B$20)</f>
        <v/>
      </c>
      <c r="C1498" s="572" t="str">
        <f>IF(ROSTER!C$20="","",ROSTER!C$20)</f>
        <v/>
      </c>
      <c r="D1498" s="573"/>
      <c r="E1498" s="574"/>
      <c r="F1498" s="576">
        <f>IF(E1498="y",1,IF(E1498="S",1,0))</f>
        <v>0</v>
      </c>
      <c r="G1498" s="582">
        <f>IF(E1498="S",1,0)</f>
        <v>0</v>
      </c>
      <c r="H1498" s="578"/>
      <c r="I1498" s="543"/>
      <c r="J1498" s="542"/>
      <c r="K1498" s="580"/>
      <c r="L1498" s="584"/>
      <c r="M1498" s="585"/>
      <c r="N1498" s="588">
        <f>L1498+J1498</f>
        <v>0</v>
      </c>
      <c r="O1498" s="589"/>
      <c r="P1498" s="542"/>
      <c r="Q1498" s="580"/>
      <c r="R1498" s="584"/>
      <c r="S1498" s="585"/>
      <c r="T1498" s="588">
        <f>R1498-P1498</f>
        <v>0</v>
      </c>
      <c r="U1498" s="588"/>
      <c r="V1498" s="542"/>
      <c r="W1498" s="543"/>
      <c r="X1498" s="593"/>
      <c r="Y1498" s="543"/>
      <c r="Z1498" s="542"/>
      <c r="AA1498" s="543"/>
      <c r="AB1498" s="542"/>
      <c r="AC1498" s="543"/>
      <c r="AD1498" s="542"/>
      <c r="AE1498" s="580"/>
      <c r="AF1498" s="584"/>
      <c r="AG1498" s="585"/>
      <c r="AH1498" s="595">
        <f>IF(AD1498=0,0,(AF1498/AD1498)*100)</f>
        <v>0</v>
      </c>
      <c r="AI1498" s="596"/>
      <c r="AJ1498" s="542"/>
      <c r="AK1498" s="580"/>
      <c r="AL1498" s="584"/>
      <c r="AM1498" s="585"/>
      <c r="AN1498" s="595">
        <f>IF(AJ1498=0,0,(AL1498/AJ1498)*100)</f>
        <v>0</v>
      </c>
      <c r="AO1498" s="596"/>
      <c r="AP1498" s="542"/>
      <c r="AQ1498" s="580"/>
      <c r="AR1498" s="584"/>
      <c r="AS1498" s="585"/>
      <c r="AT1498" s="595">
        <f>IF(AP1498=0,0,(AR1498/AP1498)*100)</f>
        <v>0</v>
      </c>
      <c r="AU1498" s="596"/>
      <c r="AV1498" s="599">
        <f>AD1498+AJ1498+AP1498</f>
        <v>0</v>
      </c>
      <c r="AW1498" s="600"/>
      <c r="AX1498" s="630">
        <f>AF1498+AL1498+AR1498</f>
        <v>0</v>
      </c>
      <c r="AY1498" s="631"/>
      <c r="AZ1498" s="595">
        <f>IF(AV1498=0,0,(AX1498/AV1498)*100)</f>
        <v>0</v>
      </c>
      <c r="BA1498" s="596"/>
      <c r="BB1498" s="542"/>
      <c r="BC1498" s="580"/>
      <c r="BD1498" s="584"/>
      <c r="BE1498" s="585"/>
      <c r="BF1498" s="595">
        <f>IF(BB1498=0,0,(BD1498/BB1498)*100)</f>
        <v>0</v>
      </c>
      <c r="BG1498" s="596"/>
      <c r="BH1498" s="599">
        <f>AV1498+BB1498</f>
        <v>0</v>
      </c>
      <c r="BI1498" s="600"/>
      <c r="BJ1498" s="630">
        <f>AX1498+BD1498</f>
        <v>0</v>
      </c>
      <c r="BK1498" s="631"/>
      <c r="BL1498" s="595">
        <f>IF(BH1498=0,0,(BJ1498/BH1498)*100)</f>
        <v>0</v>
      </c>
      <c r="BM1498" s="596"/>
      <c r="BN1498" s="656">
        <f>(AF1498*2)+(AL1498*2)+(AR1498*3)+BD1498</f>
        <v>0</v>
      </c>
      <c r="BO1498" s="657"/>
      <c r="BP1498" s="658"/>
      <c r="BQ1498" s="676">
        <f t="shared" ref="BQ1498" si="1442">IF(BS1498=0,0,50*BR1498/BS1498)</f>
        <v>0</v>
      </c>
      <c r="BR1498" s="662">
        <f t="shared" ref="BR1498" si="1443">(BN1498*BU$1486)+(N1498*BU$1487)+(Z1498*BU$1488)+(R1498*BU$1489)+(X1498*BU$1490)+(AB1498*BU$1491)+(V1498*BU$1496)</f>
        <v>0</v>
      </c>
      <c r="BS1498" s="662">
        <f t="shared" ref="BS1498" si="1444">((BB1498-BD1498)*BU$1493)+((AV1498-AX1498)*BU$1492)+(H1498*BU$1494)+(P1498*BU$1495)</f>
        <v>0</v>
      </c>
      <c r="BT1498" s="15"/>
      <c r="BU1498" s="15"/>
      <c r="BV1498" s="95"/>
    </row>
    <row r="1499" spans="1:79" ht="21.75" customHeight="1" x14ac:dyDescent="0.25">
      <c r="A1499" s="95"/>
      <c r="B1499" s="571"/>
      <c r="C1499" s="642" t="str">
        <f>IF(ROSTER!D$20="","",ROSTER!D$20)</f>
        <v/>
      </c>
      <c r="D1499" s="643"/>
      <c r="E1499" s="575"/>
      <c r="F1499" s="577"/>
      <c r="G1499" s="583"/>
      <c r="H1499" s="579"/>
      <c r="I1499" s="545"/>
      <c r="J1499" s="544"/>
      <c r="K1499" s="581"/>
      <c r="L1499" s="586"/>
      <c r="M1499" s="587"/>
      <c r="N1499" s="592" t="s">
        <v>16</v>
      </c>
      <c r="O1499" s="603"/>
      <c r="P1499" s="544"/>
      <c r="Q1499" s="581"/>
      <c r="R1499" s="586"/>
      <c r="S1499" s="587"/>
      <c r="T1499" s="592" t="s">
        <v>16</v>
      </c>
      <c r="U1499" s="592"/>
      <c r="V1499" s="544"/>
      <c r="W1499" s="545"/>
      <c r="X1499" s="594"/>
      <c r="Y1499" s="545"/>
      <c r="Z1499" s="544"/>
      <c r="AA1499" s="545"/>
      <c r="AB1499" s="544"/>
      <c r="AC1499" s="545"/>
      <c r="AD1499" s="544"/>
      <c r="AE1499" s="581"/>
      <c r="AF1499" s="586"/>
      <c r="AG1499" s="587"/>
      <c r="AH1499" s="626"/>
      <c r="AI1499" s="627"/>
      <c r="AJ1499" s="544"/>
      <c r="AK1499" s="581"/>
      <c r="AL1499" s="586"/>
      <c r="AM1499" s="587"/>
      <c r="AN1499" s="626"/>
      <c r="AO1499" s="627"/>
      <c r="AP1499" s="544"/>
      <c r="AQ1499" s="581"/>
      <c r="AR1499" s="586"/>
      <c r="AS1499" s="587"/>
      <c r="AT1499" s="626"/>
      <c r="AU1499" s="627"/>
      <c r="AV1499" s="628"/>
      <c r="AW1499" s="629"/>
      <c r="AX1499" s="632"/>
      <c r="AY1499" s="633"/>
      <c r="AZ1499" s="626"/>
      <c r="BA1499" s="627"/>
      <c r="BB1499" s="544"/>
      <c r="BC1499" s="581"/>
      <c r="BD1499" s="586"/>
      <c r="BE1499" s="587"/>
      <c r="BF1499" s="626"/>
      <c r="BG1499" s="627"/>
      <c r="BH1499" s="628"/>
      <c r="BI1499" s="629"/>
      <c r="BJ1499" s="632"/>
      <c r="BK1499" s="633"/>
      <c r="BL1499" s="626"/>
      <c r="BM1499" s="627"/>
      <c r="BN1499" s="678"/>
      <c r="BO1499" s="679"/>
      <c r="BP1499" s="680"/>
      <c r="BQ1499" s="677"/>
      <c r="BR1499" s="663"/>
      <c r="BS1499" s="663"/>
      <c r="BT1499" s="15"/>
      <c r="BU1499" s="15"/>
      <c r="BV1499" s="95"/>
    </row>
    <row r="1500" spans="1:79" ht="21.75" customHeight="1" x14ac:dyDescent="0.25">
      <c r="A1500" s="95"/>
      <c r="B1500" s="570" t="str">
        <f>IF(ROSTER!B$22="","",ROSTER!B$22)</f>
        <v/>
      </c>
      <c r="C1500" s="572" t="str">
        <f>IF(ROSTER!C$22="","",ROSTER!C$22)</f>
        <v/>
      </c>
      <c r="D1500" s="573"/>
      <c r="E1500" s="574"/>
      <c r="F1500" s="576">
        <f>IF(E1500="y",1,IF(E1500="S",1,0))</f>
        <v>0</v>
      </c>
      <c r="G1500" s="582">
        <f>IF(E1500="S",1,0)</f>
        <v>0</v>
      </c>
      <c r="H1500" s="578"/>
      <c r="I1500" s="543"/>
      <c r="J1500" s="542"/>
      <c r="K1500" s="580"/>
      <c r="L1500" s="584"/>
      <c r="M1500" s="585"/>
      <c r="N1500" s="588">
        <f>L1500+J1500</f>
        <v>0</v>
      </c>
      <c r="O1500" s="589"/>
      <c r="P1500" s="542"/>
      <c r="Q1500" s="580"/>
      <c r="R1500" s="584"/>
      <c r="S1500" s="585"/>
      <c r="T1500" s="588">
        <f>R1500-P1500</f>
        <v>0</v>
      </c>
      <c r="U1500" s="588"/>
      <c r="V1500" s="542"/>
      <c r="W1500" s="543"/>
      <c r="X1500" s="593"/>
      <c r="Y1500" s="543"/>
      <c r="Z1500" s="542"/>
      <c r="AA1500" s="543"/>
      <c r="AB1500" s="542"/>
      <c r="AC1500" s="543"/>
      <c r="AD1500" s="542"/>
      <c r="AE1500" s="580"/>
      <c r="AF1500" s="584"/>
      <c r="AG1500" s="585"/>
      <c r="AH1500" s="595">
        <f>IF(AD1500=0,0,(AF1500/AD1500)*100)</f>
        <v>0</v>
      </c>
      <c r="AI1500" s="596"/>
      <c r="AJ1500" s="542"/>
      <c r="AK1500" s="580"/>
      <c r="AL1500" s="584"/>
      <c r="AM1500" s="585"/>
      <c r="AN1500" s="595">
        <f>IF(AJ1500=0,0,(AL1500/AJ1500)*100)</f>
        <v>0</v>
      </c>
      <c r="AO1500" s="596"/>
      <c r="AP1500" s="542"/>
      <c r="AQ1500" s="580"/>
      <c r="AR1500" s="584"/>
      <c r="AS1500" s="585"/>
      <c r="AT1500" s="595">
        <f>IF(AP1500=0,0,(AR1500/AP1500)*100)</f>
        <v>0</v>
      </c>
      <c r="AU1500" s="596"/>
      <c r="AV1500" s="599">
        <f>AD1500+AJ1500+AP1500</f>
        <v>0</v>
      </c>
      <c r="AW1500" s="600"/>
      <c r="AX1500" s="630">
        <f>AF1500+AL1500+AR1500</f>
        <v>0</v>
      </c>
      <c r="AY1500" s="631"/>
      <c r="AZ1500" s="595">
        <f>IF(AV1500=0,0,(AX1500/AV1500)*100)</f>
        <v>0</v>
      </c>
      <c r="BA1500" s="596"/>
      <c r="BB1500" s="542"/>
      <c r="BC1500" s="580"/>
      <c r="BD1500" s="584"/>
      <c r="BE1500" s="585"/>
      <c r="BF1500" s="595">
        <f>IF(BB1500=0,0,(BD1500/BB1500)*100)</f>
        <v>0</v>
      </c>
      <c r="BG1500" s="596"/>
      <c r="BH1500" s="599">
        <f>AV1500+BB1500</f>
        <v>0</v>
      </c>
      <c r="BI1500" s="600"/>
      <c r="BJ1500" s="630">
        <f>AX1500+BD1500</f>
        <v>0</v>
      </c>
      <c r="BK1500" s="631"/>
      <c r="BL1500" s="595">
        <f>IF(BH1500=0,0,(BJ1500/BH1500)*100)</f>
        <v>0</v>
      </c>
      <c r="BM1500" s="596"/>
      <c r="BN1500" s="656">
        <f>(AF1500*2)+(AL1500*2)+(AR1500*3)+BD1500</f>
        <v>0</v>
      </c>
      <c r="BO1500" s="657"/>
      <c r="BP1500" s="658"/>
      <c r="BQ1500" s="676">
        <f t="shared" ref="BQ1500" si="1445">IF(BS1500=0,0,50*BR1500/BS1500)</f>
        <v>0</v>
      </c>
      <c r="BR1500" s="662">
        <f t="shared" ref="BR1500" si="1446">(BN1500*BU$1486)+(N1500*BU$1487)+(Z1500*BU$1488)+(R1500*BU$1489)+(X1500*BU$1490)+(AB1500*BU$1491)+(V1500*BU$1496)</f>
        <v>0</v>
      </c>
      <c r="BS1500" s="662">
        <f t="shared" ref="BS1500" si="1447">((BB1500-BD1500)*BU$1493)+((AV1500-AX1500)*BU$1492)+(H1500*BU$1494)+(P1500*BU$1495)</f>
        <v>0</v>
      </c>
      <c r="BT1500" s="15"/>
      <c r="BU1500" s="15"/>
      <c r="BV1500" s="95"/>
    </row>
    <row r="1501" spans="1:79" ht="21.75" customHeight="1" x14ac:dyDescent="0.25">
      <c r="A1501" s="95"/>
      <c r="B1501" s="571"/>
      <c r="C1501" s="642" t="str">
        <f>IF(ROSTER!D$22="","",ROSTER!D$22)</f>
        <v/>
      </c>
      <c r="D1501" s="643"/>
      <c r="E1501" s="575"/>
      <c r="F1501" s="577"/>
      <c r="G1501" s="583"/>
      <c r="H1501" s="579"/>
      <c r="I1501" s="545"/>
      <c r="J1501" s="544"/>
      <c r="K1501" s="581"/>
      <c r="L1501" s="586"/>
      <c r="M1501" s="587"/>
      <c r="N1501" s="592" t="s">
        <v>16</v>
      </c>
      <c r="O1501" s="603"/>
      <c r="P1501" s="544"/>
      <c r="Q1501" s="581"/>
      <c r="R1501" s="586"/>
      <c r="S1501" s="587"/>
      <c r="T1501" s="592" t="s">
        <v>16</v>
      </c>
      <c r="U1501" s="592"/>
      <c r="V1501" s="544"/>
      <c r="W1501" s="545"/>
      <c r="X1501" s="594"/>
      <c r="Y1501" s="545"/>
      <c r="Z1501" s="544"/>
      <c r="AA1501" s="545"/>
      <c r="AB1501" s="544"/>
      <c r="AC1501" s="545"/>
      <c r="AD1501" s="544"/>
      <c r="AE1501" s="581"/>
      <c r="AF1501" s="586"/>
      <c r="AG1501" s="587"/>
      <c r="AH1501" s="626"/>
      <c r="AI1501" s="627"/>
      <c r="AJ1501" s="544"/>
      <c r="AK1501" s="581"/>
      <c r="AL1501" s="586"/>
      <c r="AM1501" s="587"/>
      <c r="AN1501" s="626"/>
      <c r="AO1501" s="627"/>
      <c r="AP1501" s="544"/>
      <c r="AQ1501" s="581"/>
      <c r="AR1501" s="586"/>
      <c r="AS1501" s="587"/>
      <c r="AT1501" s="626"/>
      <c r="AU1501" s="627"/>
      <c r="AV1501" s="628"/>
      <c r="AW1501" s="629"/>
      <c r="AX1501" s="632"/>
      <c r="AY1501" s="633"/>
      <c r="AZ1501" s="626"/>
      <c r="BA1501" s="627"/>
      <c r="BB1501" s="544"/>
      <c r="BC1501" s="581"/>
      <c r="BD1501" s="586"/>
      <c r="BE1501" s="587"/>
      <c r="BF1501" s="626"/>
      <c r="BG1501" s="627"/>
      <c r="BH1501" s="628"/>
      <c r="BI1501" s="629"/>
      <c r="BJ1501" s="632"/>
      <c r="BK1501" s="633"/>
      <c r="BL1501" s="626"/>
      <c r="BM1501" s="627"/>
      <c r="BN1501" s="678"/>
      <c r="BO1501" s="679"/>
      <c r="BP1501" s="680"/>
      <c r="BQ1501" s="677"/>
      <c r="BR1501" s="663"/>
      <c r="BS1501" s="663"/>
      <c r="BT1501" s="15"/>
      <c r="BU1501" s="15"/>
      <c r="BV1501" s="95"/>
    </row>
    <row r="1502" spans="1:79" ht="21.75" customHeight="1" x14ac:dyDescent="0.25">
      <c r="A1502" s="95"/>
      <c r="B1502" s="570" t="str">
        <f>IF(ROSTER!B$24="","",ROSTER!B$24)</f>
        <v/>
      </c>
      <c r="C1502" s="572" t="str">
        <f>IF(ROSTER!C$24="","",ROSTER!C$24)</f>
        <v/>
      </c>
      <c r="D1502" s="573"/>
      <c r="E1502" s="574"/>
      <c r="F1502" s="576">
        <f>IF(E1502="y",1,IF(E1502="S",1,0))</f>
        <v>0</v>
      </c>
      <c r="G1502" s="582">
        <f>IF(E1502="S",1,0)</f>
        <v>0</v>
      </c>
      <c r="H1502" s="578"/>
      <c r="I1502" s="543"/>
      <c r="J1502" s="542"/>
      <c r="K1502" s="580"/>
      <c r="L1502" s="584"/>
      <c r="M1502" s="585"/>
      <c r="N1502" s="588">
        <f>L1502+J1502</f>
        <v>0</v>
      </c>
      <c r="O1502" s="589"/>
      <c r="P1502" s="542"/>
      <c r="Q1502" s="580"/>
      <c r="R1502" s="584"/>
      <c r="S1502" s="585"/>
      <c r="T1502" s="588">
        <f>R1502-P1502</f>
        <v>0</v>
      </c>
      <c r="U1502" s="588"/>
      <c r="V1502" s="542"/>
      <c r="W1502" s="543"/>
      <c r="X1502" s="593"/>
      <c r="Y1502" s="543"/>
      <c r="Z1502" s="542"/>
      <c r="AA1502" s="543"/>
      <c r="AB1502" s="542"/>
      <c r="AC1502" s="543"/>
      <c r="AD1502" s="542"/>
      <c r="AE1502" s="580"/>
      <c r="AF1502" s="584"/>
      <c r="AG1502" s="585"/>
      <c r="AH1502" s="595">
        <f>IF(AD1502=0,0,(AF1502/AD1502)*100)</f>
        <v>0</v>
      </c>
      <c r="AI1502" s="596"/>
      <c r="AJ1502" s="542"/>
      <c r="AK1502" s="580"/>
      <c r="AL1502" s="584"/>
      <c r="AM1502" s="585"/>
      <c r="AN1502" s="595">
        <f>IF(AJ1502=0,0,(AL1502/AJ1502)*100)</f>
        <v>0</v>
      </c>
      <c r="AO1502" s="596"/>
      <c r="AP1502" s="542"/>
      <c r="AQ1502" s="580"/>
      <c r="AR1502" s="584"/>
      <c r="AS1502" s="585"/>
      <c r="AT1502" s="595">
        <f>IF(AP1502=0,0,(AR1502/AP1502)*100)</f>
        <v>0</v>
      </c>
      <c r="AU1502" s="596"/>
      <c r="AV1502" s="599">
        <f>AD1502+AJ1502+AP1502</f>
        <v>0</v>
      </c>
      <c r="AW1502" s="600"/>
      <c r="AX1502" s="630">
        <f>AF1502+AL1502+AR1502</f>
        <v>0</v>
      </c>
      <c r="AY1502" s="631"/>
      <c r="AZ1502" s="595">
        <f>IF(AV1502=0,0,(AX1502/AV1502)*100)</f>
        <v>0</v>
      </c>
      <c r="BA1502" s="596"/>
      <c r="BB1502" s="542"/>
      <c r="BC1502" s="580"/>
      <c r="BD1502" s="584"/>
      <c r="BE1502" s="585"/>
      <c r="BF1502" s="595">
        <f>IF(BB1502=0,0,(BD1502/BB1502)*100)</f>
        <v>0</v>
      </c>
      <c r="BG1502" s="596"/>
      <c r="BH1502" s="599">
        <f>AV1502+BB1502</f>
        <v>0</v>
      </c>
      <c r="BI1502" s="600"/>
      <c r="BJ1502" s="630">
        <f>AX1502+BD1502</f>
        <v>0</v>
      </c>
      <c r="BK1502" s="631"/>
      <c r="BL1502" s="595">
        <f>IF(BH1502=0,0,(BJ1502/BH1502)*100)</f>
        <v>0</v>
      </c>
      <c r="BM1502" s="596"/>
      <c r="BN1502" s="656">
        <f>(AF1502*2)+(AL1502*2)+(AR1502*3)+BD1502</f>
        <v>0</v>
      </c>
      <c r="BO1502" s="657"/>
      <c r="BP1502" s="658"/>
      <c r="BQ1502" s="676">
        <f t="shared" ref="BQ1502" si="1448">IF(BS1502=0,0,50*BR1502/BS1502)</f>
        <v>0</v>
      </c>
      <c r="BR1502" s="662">
        <f t="shared" ref="BR1502" si="1449">(BN1502*BU$1486)+(N1502*BU$1487)+(Z1502*BU$1488)+(R1502*BU$1489)+(X1502*BU$1490)+(AB1502*BU$1491)+(V1502*BU$1496)</f>
        <v>0</v>
      </c>
      <c r="BS1502" s="662">
        <f t="shared" ref="BS1502" si="1450">((BB1502-BD1502)*BU$1493)+((AV1502-AX1502)*BU$1492)+(H1502*BU$1494)+(P1502*BU$1495)</f>
        <v>0</v>
      </c>
      <c r="BT1502" s="15"/>
      <c r="BU1502" s="15"/>
      <c r="BV1502" s="95"/>
    </row>
    <row r="1503" spans="1:79" ht="21.75" customHeight="1" x14ac:dyDescent="0.25">
      <c r="A1503" s="95"/>
      <c r="B1503" s="571"/>
      <c r="C1503" s="642" t="str">
        <f>IF(ROSTER!D$24="","",ROSTER!D$24)</f>
        <v/>
      </c>
      <c r="D1503" s="643"/>
      <c r="E1503" s="575"/>
      <c r="F1503" s="577"/>
      <c r="G1503" s="583"/>
      <c r="H1503" s="579"/>
      <c r="I1503" s="545"/>
      <c r="J1503" s="544"/>
      <c r="K1503" s="581"/>
      <c r="L1503" s="586"/>
      <c r="M1503" s="587"/>
      <c r="N1503" s="592" t="s">
        <v>16</v>
      </c>
      <c r="O1503" s="603"/>
      <c r="P1503" s="544"/>
      <c r="Q1503" s="581"/>
      <c r="R1503" s="586"/>
      <c r="S1503" s="587"/>
      <c r="T1503" s="592" t="s">
        <v>16</v>
      </c>
      <c r="U1503" s="592"/>
      <c r="V1503" s="544"/>
      <c r="W1503" s="545"/>
      <c r="X1503" s="594"/>
      <c r="Y1503" s="545"/>
      <c r="Z1503" s="544"/>
      <c r="AA1503" s="545"/>
      <c r="AB1503" s="544"/>
      <c r="AC1503" s="545"/>
      <c r="AD1503" s="544"/>
      <c r="AE1503" s="581"/>
      <c r="AF1503" s="586"/>
      <c r="AG1503" s="587"/>
      <c r="AH1503" s="626"/>
      <c r="AI1503" s="627"/>
      <c r="AJ1503" s="544"/>
      <c r="AK1503" s="581"/>
      <c r="AL1503" s="586"/>
      <c r="AM1503" s="587"/>
      <c r="AN1503" s="626"/>
      <c r="AO1503" s="627"/>
      <c r="AP1503" s="544"/>
      <c r="AQ1503" s="581"/>
      <c r="AR1503" s="586"/>
      <c r="AS1503" s="587"/>
      <c r="AT1503" s="626"/>
      <c r="AU1503" s="627"/>
      <c r="AV1503" s="628"/>
      <c r="AW1503" s="629"/>
      <c r="AX1503" s="632"/>
      <c r="AY1503" s="633"/>
      <c r="AZ1503" s="626"/>
      <c r="BA1503" s="627"/>
      <c r="BB1503" s="544"/>
      <c r="BC1503" s="581"/>
      <c r="BD1503" s="586"/>
      <c r="BE1503" s="587"/>
      <c r="BF1503" s="626"/>
      <c r="BG1503" s="627"/>
      <c r="BH1503" s="628"/>
      <c r="BI1503" s="629"/>
      <c r="BJ1503" s="632"/>
      <c r="BK1503" s="633"/>
      <c r="BL1503" s="626"/>
      <c r="BM1503" s="627"/>
      <c r="BN1503" s="678"/>
      <c r="BO1503" s="679"/>
      <c r="BP1503" s="680"/>
      <c r="BQ1503" s="677"/>
      <c r="BR1503" s="663"/>
      <c r="BS1503" s="663"/>
      <c r="BT1503" s="15"/>
      <c r="BU1503" s="15"/>
      <c r="BV1503" s="95"/>
    </row>
    <row r="1504" spans="1:79" ht="21.75" customHeight="1" x14ac:dyDescent="0.25">
      <c r="A1504" s="95"/>
      <c r="B1504" s="570" t="str">
        <f>IF(ROSTER!B$26="","",ROSTER!B$26)</f>
        <v/>
      </c>
      <c r="C1504" s="572" t="str">
        <f>IF(ROSTER!C$26="","",ROSTER!C$26)</f>
        <v/>
      </c>
      <c r="D1504" s="573"/>
      <c r="E1504" s="574"/>
      <c r="F1504" s="576">
        <f>IF(E1504="y",1,IF(E1504="S",1,0))</f>
        <v>0</v>
      </c>
      <c r="G1504" s="582">
        <f>IF(E1504="S",1,0)</f>
        <v>0</v>
      </c>
      <c r="H1504" s="578"/>
      <c r="I1504" s="543"/>
      <c r="J1504" s="542"/>
      <c r="K1504" s="580"/>
      <c r="L1504" s="584"/>
      <c r="M1504" s="585"/>
      <c r="N1504" s="588">
        <f>L1504+J1504</f>
        <v>0</v>
      </c>
      <c r="O1504" s="589"/>
      <c r="P1504" s="542"/>
      <c r="Q1504" s="580"/>
      <c r="R1504" s="584"/>
      <c r="S1504" s="585"/>
      <c r="T1504" s="588">
        <f>R1504-P1504</f>
        <v>0</v>
      </c>
      <c r="U1504" s="588"/>
      <c r="V1504" s="542"/>
      <c r="W1504" s="543"/>
      <c r="X1504" s="593"/>
      <c r="Y1504" s="543"/>
      <c r="Z1504" s="542"/>
      <c r="AA1504" s="543"/>
      <c r="AB1504" s="542"/>
      <c r="AC1504" s="543"/>
      <c r="AD1504" s="542"/>
      <c r="AE1504" s="580"/>
      <c r="AF1504" s="584"/>
      <c r="AG1504" s="585"/>
      <c r="AH1504" s="595">
        <f>IF(AD1504=0,0,(AF1504/AD1504)*100)</f>
        <v>0</v>
      </c>
      <c r="AI1504" s="596"/>
      <c r="AJ1504" s="542"/>
      <c r="AK1504" s="580"/>
      <c r="AL1504" s="584"/>
      <c r="AM1504" s="585"/>
      <c r="AN1504" s="595">
        <f>IF(AJ1504=0,0,(AL1504/AJ1504)*100)</f>
        <v>0</v>
      </c>
      <c r="AO1504" s="596"/>
      <c r="AP1504" s="542"/>
      <c r="AQ1504" s="580"/>
      <c r="AR1504" s="584"/>
      <c r="AS1504" s="585"/>
      <c r="AT1504" s="595">
        <f>IF(AP1504=0,0,(AR1504/AP1504)*100)</f>
        <v>0</v>
      </c>
      <c r="AU1504" s="596"/>
      <c r="AV1504" s="599">
        <f>AD1504+AJ1504+AP1504</f>
        <v>0</v>
      </c>
      <c r="AW1504" s="600"/>
      <c r="AX1504" s="630">
        <f>AF1504+AL1504+AR1504</f>
        <v>0</v>
      </c>
      <c r="AY1504" s="631"/>
      <c r="AZ1504" s="595">
        <f>IF(AV1504=0,0,(AX1504/AV1504)*100)</f>
        <v>0</v>
      </c>
      <c r="BA1504" s="596"/>
      <c r="BB1504" s="542"/>
      <c r="BC1504" s="580"/>
      <c r="BD1504" s="584"/>
      <c r="BE1504" s="585"/>
      <c r="BF1504" s="595">
        <f>IF(BB1504=0,0,(BD1504/BB1504)*100)</f>
        <v>0</v>
      </c>
      <c r="BG1504" s="596"/>
      <c r="BH1504" s="599">
        <f>AV1504+BB1504</f>
        <v>0</v>
      </c>
      <c r="BI1504" s="600"/>
      <c r="BJ1504" s="630">
        <f>AX1504+BD1504</f>
        <v>0</v>
      </c>
      <c r="BK1504" s="631"/>
      <c r="BL1504" s="595">
        <f>IF(BH1504=0,0,(BJ1504/BH1504)*100)</f>
        <v>0</v>
      </c>
      <c r="BM1504" s="596"/>
      <c r="BN1504" s="656">
        <f>(AF1504*2)+(AL1504*2)+(AR1504*3)+BD1504</f>
        <v>0</v>
      </c>
      <c r="BO1504" s="657"/>
      <c r="BP1504" s="658"/>
      <c r="BQ1504" s="676">
        <f t="shared" ref="BQ1504" si="1451">IF(BS1504=0,0,50*BR1504/BS1504)</f>
        <v>0</v>
      </c>
      <c r="BR1504" s="662">
        <f t="shared" ref="BR1504" si="1452">(BN1504*BU$1486)+(N1504*BU$1487)+(Z1504*BU$1488)+(R1504*BU$1489)+(X1504*BU$1490)+(AB1504*BU$1491)+(V1504*BU$1496)</f>
        <v>0</v>
      </c>
      <c r="BS1504" s="662">
        <f t="shared" ref="BS1504" si="1453">((BB1504-BD1504)*BU$1493)+((AV1504-AX1504)*BU$1492)+(H1504*BU$1494)+(P1504*BU$1495)</f>
        <v>0</v>
      </c>
      <c r="BT1504" s="15"/>
      <c r="BU1504" s="15"/>
      <c r="BV1504" s="95"/>
    </row>
    <row r="1505" spans="1:74" ht="21.75" customHeight="1" x14ac:dyDescent="0.25">
      <c r="A1505" s="95"/>
      <c r="B1505" s="571"/>
      <c r="C1505" s="642" t="str">
        <f>IF(ROSTER!D$26="","",ROSTER!D$26)</f>
        <v/>
      </c>
      <c r="D1505" s="643"/>
      <c r="E1505" s="575"/>
      <c r="F1505" s="577"/>
      <c r="G1505" s="583"/>
      <c r="H1505" s="579"/>
      <c r="I1505" s="545"/>
      <c r="J1505" s="544"/>
      <c r="K1505" s="581"/>
      <c r="L1505" s="586"/>
      <c r="M1505" s="587"/>
      <c r="N1505" s="592" t="s">
        <v>16</v>
      </c>
      <c r="O1505" s="603"/>
      <c r="P1505" s="544"/>
      <c r="Q1505" s="581"/>
      <c r="R1505" s="586"/>
      <c r="S1505" s="587"/>
      <c r="T1505" s="592" t="s">
        <v>16</v>
      </c>
      <c r="U1505" s="592"/>
      <c r="V1505" s="544"/>
      <c r="W1505" s="545"/>
      <c r="X1505" s="594"/>
      <c r="Y1505" s="545"/>
      <c r="Z1505" s="544"/>
      <c r="AA1505" s="545"/>
      <c r="AB1505" s="544"/>
      <c r="AC1505" s="545"/>
      <c r="AD1505" s="544"/>
      <c r="AE1505" s="581"/>
      <c r="AF1505" s="586"/>
      <c r="AG1505" s="587"/>
      <c r="AH1505" s="626"/>
      <c r="AI1505" s="627"/>
      <c r="AJ1505" s="544"/>
      <c r="AK1505" s="581"/>
      <c r="AL1505" s="586"/>
      <c r="AM1505" s="587"/>
      <c r="AN1505" s="626"/>
      <c r="AO1505" s="627"/>
      <c r="AP1505" s="544"/>
      <c r="AQ1505" s="581"/>
      <c r="AR1505" s="586"/>
      <c r="AS1505" s="587"/>
      <c r="AT1505" s="626"/>
      <c r="AU1505" s="627"/>
      <c r="AV1505" s="628"/>
      <c r="AW1505" s="629"/>
      <c r="AX1505" s="632"/>
      <c r="AY1505" s="633"/>
      <c r="AZ1505" s="626"/>
      <c r="BA1505" s="627"/>
      <c r="BB1505" s="544"/>
      <c r="BC1505" s="581"/>
      <c r="BD1505" s="586"/>
      <c r="BE1505" s="587"/>
      <c r="BF1505" s="626"/>
      <c r="BG1505" s="627"/>
      <c r="BH1505" s="628"/>
      <c r="BI1505" s="629"/>
      <c r="BJ1505" s="632"/>
      <c r="BK1505" s="633"/>
      <c r="BL1505" s="626"/>
      <c r="BM1505" s="627"/>
      <c r="BN1505" s="678"/>
      <c r="BO1505" s="679"/>
      <c r="BP1505" s="680"/>
      <c r="BQ1505" s="677"/>
      <c r="BR1505" s="663"/>
      <c r="BS1505" s="663"/>
      <c r="BT1505" s="15"/>
      <c r="BU1505" s="15"/>
      <c r="BV1505" s="95"/>
    </row>
    <row r="1506" spans="1:74" ht="21.75" customHeight="1" x14ac:dyDescent="0.25">
      <c r="A1506" s="95"/>
      <c r="B1506" s="570" t="str">
        <f>IF(ROSTER!B$28="","",ROSTER!B$28)</f>
        <v/>
      </c>
      <c r="C1506" s="572" t="str">
        <f>IF(ROSTER!C$28="","",ROSTER!C$28)</f>
        <v/>
      </c>
      <c r="D1506" s="573"/>
      <c r="E1506" s="574"/>
      <c r="F1506" s="576">
        <f>IF(E1506="y",1,IF(E1506="S",1,0))</f>
        <v>0</v>
      </c>
      <c r="G1506" s="582">
        <f>IF(E1506="S",1,0)</f>
        <v>0</v>
      </c>
      <c r="H1506" s="578"/>
      <c r="I1506" s="543"/>
      <c r="J1506" s="542"/>
      <c r="K1506" s="580"/>
      <c r="L1506" s="584"/>
      <c r="M1506" s="585"/>
      <c r="N1506" s="588">
        <f>L1506+J1506</f>
        <v>0</v>
      </c>
      <c r="O1506" s="589"/>
      <c r="P1506" s="542"/>
      <c r="Q1506" s="580"/>
      <c r="R1506" s="584"/>
      <c r="S1506" s="585"/>
      <c r="T1506" s="588">
        <f>R1506-P1506</f>
        <v>0</v>
      </c>
      <c r="U1506" s="588"/>
      <c r="V1506" s="542"/>
      <c r="W1506" s="543"/>
      <c r="X1506" s="593"/>
      <c r="Y1506" s="543"/>
      <c r="Z1506" s="542"/>
      <c r="AA1506" s="543"/>
      <c r="AB1506" s="542"/>
      <c r="AC1506" s="543"/>
      <c r="AD1506" s="542"/>
      <c r="AE1506" s="580"/>
      <c r="AF1506" s="584"/>
      <c r="AG1506" s="585"/>
      <c r="AH1506" s="595">
        <f>IF(AD1506=0,0,(AF1506/AD1506)*100)</f>
        <v>0</v>
      </c>
      <c r="AI1506" s="596"/>
      <c r="AJ1506" s="542"/>
      <c r="AK1506" s="580"/>
      <c r="AL1506" s="584"/>
      <c r="AM1506" s="585"/>
      <c r="AN1506" s="595">
        <f>IF(AJ1506=0,0,(AL1506/AJ1506)*100)</f>
        <v>0</v>
      </c>
      <c r="AO1506" s="596"/>
      <c r="AP1506" s="542"/>
      <c r="AQ1506" s="580"/>
      <c r="AR1506" s="584"/>
      <c r="AS1506" s="585"/>
      <c r="AT1506" s="595">
        <f>IF(AP1506=0,0,(AR1506/AP1506)*100)</f>
        <v>0</v>
      </c>
      <c r="AU1506" s="596"/>
      <c r="AV1506" s="599">
        <f>AD1506+AJ1506+AP1506</f>
        <v>0</v>
      </c>
      <c r="AW1506" s="600"/>
      <c r="AX1506" s="630">
        <f>AF1506+AL1506+AR1506</f>
        <v>0</v>
      </c>
      <c r="AY1506" s="631"/>
      <c r="AZ1506" s="595">
        <f>IF(AV1506=0,0,(AX1506/AV1506)*100)</f>
        <v>0</v>
      </c>
      <c r="BA1506" s="596"/>
      <c r="BB1506" s="542"/>
      <c r="BC1506" s="580"/>
      <c r="BD1506" s="584"/>
      <c r="BE1506" s="585"/>
      <c r="BF1506" s="595">
        <f>IF(BB1506=0,0,(BD1506/BB1506)*100)</f>
        <v>0</v>
      </c>
      <c r="BG1506" s="596"/>
      <c r="BH1506" s="599">
        <f>AV1506+BB1506</f>
        <v>0</v>
      </c>
      <c r="BI1506" s="600"/>
      <c r="BJ1506" s="630">
        <f>AX1506+BD1506</f>
        <v>0</v>
      </c>
      <c r="BK1506" s="631"/>
      <c r="BL1506" s="595">
        <f>IF(BH1506=0,0,(BJ1506/BH1506)*100)</f>
        <v>0</v>
      </c>
      <c r="BM1506" s="596"/>
      <c r="BN1506" s="656">
        <f>(AF1506*2)+(AL1506*2)+(AR1506*3)+BD1506</f>
        <v>0</v>
      </c>
      <c r="BO1506" s="657"/>
      <c r="BP1506" s="658"/>
      <c r="BQ1506" s="676">
        <f t="shared" ref="BQ1506" si="1454">IF(BS1506=0,0,50*BR1506/BS1506)</f>
        <v>0</v>
      </c>
      <c r="BR1506" s="662">
        <f t="shared" ref="BR1506" si="1455">(BN1506*BU$1486)+(N1506*BU$1487)+(Z1506*BU$1488)+(R1506*BU$1489)+(X1506*BU$1490)+(AB1506*BU$1491)+(V1506*BU$1496)</f>
        <v>0</v>
      </c>
      <c r="BS1506" s="662">
        <f t="shared" ref="BS1506" si="1456">((BB1506-BD1506)*BU$1493)+((AV1506-AX1506)*BU$1492)+(H1506*BU$1494)+(P1506*BU$1495)</f>
        <v>0</v>
      </c>
      <c r="BT1506" s="15"/>
      <c r="BU1506" s="15"/>
      <c r="BV1506" s="95"/>
    </row>
    <row r="1507" spans="1:74" ht="21.75" customHeight="1" x14ac:dyDescent="0.25">
      <c r="A1507" s="95"/>
      <c r="B1507" s="571"/>
      <c r="C1507" s="642" t="str">
        <f>IF(ROSTER!D$28="","",ROSTER!D$28)</f>
        <v/>
      </c>
      <c r="D1507" s="643"/>
      <c r="E1507" s="575"/>
      <c r="F1507" s="577"/>
      <c r="G1507" s="583"/>
      <c r="H1507" s="579"/>
      <c r="I1507" s="545"/>
      <c r="J1507" s="544"/>
      <c r="K1507" s="581"/>
      <c r="L1507" s="586"/>
      <c r="M1507" s="587"/>
      <c r="N1507" s="592" t="s">
        <v>16</v>
      </c>
      <c r="O1507" s="603"/>
      <c r="P1507" s="544"/>
      <c r="Q1507" s="581"/>
      <c r="R1507" s="586"/>
      <c r="S1507" s="587"/>
      <c r="T1507" s="592" t="s">
        <v>16</v>
      </c>
      <c r="U1507" s="592"/>
      <c r="V1507" s="544"/>
      <c r="W1507" s="545"/>
      <c r="X1507" s="594"/>
      <c r="Y1507" s="545"/>
      <c r="Z1507" s="544"/>
      <c r="AA1507" s="545"/>
      <c r="AB1507" s="544"/>
      <c r="AC1507" s="545"/>
      <c r="AD1507" s="544"/>
      <c r="AE1507" s="581"/>
      <c r="AF1507" s="586"/>
      <c r="AG1507" s="587"/>
      <c r="AH1507" s="626"/>
      <c r="AI1507" s="627"/>
      <c r="AJ1507" s="544"/>
      <c r="AK1507" s="581"/>
      <c r="AL1507" s="586"/>
      <c r="AM1507" s="587"/>
      <c r="AN1507" s="626"/>
      <c r="AO1507" s="627"/>
      <c r="AP1507" s="544"/>
      <c r="AQ1507" s="581"/>
      <c r="AR1507" s="586"/>
      <c r="AS1507" s="587"/>
      <c r="AT1507" s="626"/>
      <c r="AU1507" s="627"/>
      <c r="AV1507" s="628"/>
      <c r="AW1507" s="629"/>
      <c r="AX1507" s="632"/>
      <c r="AY1507" s="633"/>
      <c r="AZ1507" s="626"/>
      <c r="BA1507" s="627"/>
      <c r="BB1507" s="544"/>
      <c r="BC1507" s="581"/>
      <c r="BD1507" s="586"/>
      <c r="BE1507" s="587"/>
      <c r="BF1507" s="626"/>
      <c r="BG1507" s="627"/>
      <c r="BH1507" s="628"/>
      <c r="BI1507" s="629"/>
      <c r="BJ1507" s="632"/>
      <c r="BK1507" s="633"/>
      <c r="BL1507" s="626"/>
      <c r="BM1507" s="627"/>
      <c r="BN1507" s="678"/>
      <c r="BO1507" s="679"/>
      <c r="BP1507" s="680"/>
      <c r="BQ1507" s="677"/>
      <c r="BR1507" s="663"/>
      <c r="BS1507" s="663"/>
      <c r="BT1507" s="15"/>
      <c r="BU1507" s="15"/>
      <c r="BV1507" s="95"/>
    </row>
    <row r="1508" spans="1:74" ht="21.75" customHeight="1" x14ac:dyDescent="0.25">
      <c r="A1508" s="95"/>
      <c r="B1508" s="570" t="str">
        <f>IF(ROSTER!B$30="","",ROSTER!B$30)</f>
        <v/>
      </c>
      <c r="C1508" s="572" t="str">
        <f>IF(ROSTER!C$30="","",ROSTER!C$30)</f>
        <v/>
      </c>
      <c r="D1508" s="573"/>
      <c r="E1508" s="574"/>
      <c r="F1508" s="576">
        <f>IF(E1508="y",1,IF(E1508="S",1,0))</f>
        <v>0</v>
      </c>
      <c r="G1508" s="582">
        <f>IF(E1508="S",1,0)</f>
        <v>0</v>
      </c>
      <c r="H1508" s="578"/>
      <c r="I1508" s="543"/>
      <c r="J1508" s="542"/>
      <c r="K1508" s="580"/>
      <c r="L1508" s="584"/>
      <c r="M1508" s="585"/>
      <c r="N1508" s="588">
        <f>L1508+J1508</f>
        <v>0</v>
      </c>
      <c r="O1508" s="589"/>
      <c r="P1508" s="542"/>
      <c r="Q1508" s="580"/>
      <c r="R1508" s="584"/>
      <c r="S1508" s="585"/>
      <c r="T1508" s="588">
        <f>R1508-P1508</f>
        <v>0</v>
      </c>
      <c r="U1508" s="588"/>
      <c r="V1508" s="542"/>
      <c r="W1508" s="543"/>
      <c r="X1508" s="593"/>
      <c r="Y1508" s="543"/>
      <c r="Z1508" s="542"/>
      <c r="AA1508" s="543"/>
      <c r="AB1508" s="542"/>
      <c r="AC1508" s="543"/>
      <c r="AD1508" s="542"/>
      <c r="AE1508" s="580"/>
      <c r="AF1508" s="584"/>
      <c r="AG1508" s="585"/>
      <c r="AH1508" s="595">
        <f>IF(AD1508=0,0,(AF1508/AD1508)*100)</f>
        <v>0</v>
      </c>
      <c r="AI1508" s="596"/>
      <c r="AJ1508" s="542"/>
      <c r="AK1508" s="580"/>
      <c r="AL1508" s="584"/>
      <c r="AM1508" s="585"/>
      <c r="AN1508" s="595">
        <f>IF(AJ1508=0,0,(AL1508/AJ1508)*100)</f>
        <v>0</v>
      </c>
      <c r="AO1508" s="596"/>
      <c r="AP1508" s="542"/>
      <c r="AQ1508" s="580"/>
      <c r="AR1508" s="584"/>
      <c r="AS1508" s="585"/>
      <c r="AT1508" s="595">
        <f>IF(AP1508=0,0,(AR1508/AP1508)*100)</f>
        <v>0</v>
      </c>
      <c r="AU1508" s="596"/>
      <c r="AV1508" s="599">
        <f>AD1508+AJ1508+AP1508</f>
        <v>0</v>
      </c>
      <c r="AW1508" s="600"/>
      <c r="AX1508" s="630">
        <f>AF1508+AL1508+AR1508</f>
        <v>0</v>
      </c>
      <c r="AY1508" s="631"/>
      <c r="AZ1508" s="595">
        <f>IF(AV1508=0,0,(AX1508/AV1508)*100)</f>
        <v>0</v>
      </c>
      <c r="BA1508" s="596"/>
      <c r="BB1508" s="542"/>
      <c r="BC1508" s="580"/>
      <c r="BD1508" s="584"/>
      <c r="BE1508" s="585"/>
      <c r="BF1508" s="595">
        <f>IF(BB1508=0,0,(BD1508/BB1508)*100)</f>
        <v>0</v>
      </c>
      <c r="BG1508" s="596"/>
      <c r="BH1508" s="599">
        <f>AV1508+BB1508</f>
        <v>0</v>
      </c>
      <c r="BI1508" s="600"/>
      <c r="BJ1508" s="630">
        <f>AX1508+BD1508</f>
        <v>0</v>
      </c>
      <c r="BK1508" s="631"/>
      <c r="BL1508" s="595">
        <f>IF(BH1508=0,0,(BJ1508/BH1508)*100)</f>
        <v>0</v>
      </c>
      <c r="BM1508" s="596"/>
      <c r="BN1508" s="656">
        <f>(AF1508*2)+(AL1508*2)+(AR1508*3)+BD1508</f>
        <v>0</v>
      </c>
      <c r="BO1508" s="657"/>
      <c r="BP1508" s="658"/>
      <c r="BQ1508" s="676">
        <f t="shared" ref="BQ1508" si="1457">IF(BS1508=0,0,50*BR1508/BS1508)</f>
        <v>0</v>
      </c>
      <c r="BR1508" s="662">
        <f t="shared" ref="BR1508" si="1458">(BN1508*BU$1486)+(N1508*BU$1487)+(Z1508*BU$1488)+(R1508*BU$1489)+(X1508*BU$1490)+(AB1508*BU$1491)+(V1508*BU$1496)</f>
        <v>0</v>
      </c>
      <c r="BS1508" s="662">
        <f t="shared" ref="BS1508" si="1459">((BB1508-BD1508)*BU$1493)+((AV1508-AX1508)*BU$1492)+(H1508*BU$1494)+(P1508*BU$1495)</f>
        <v>0</v>
      </c>
      <c r="BT1508" s="15"/>
      <c r="BU1508" s="15"/>
      <c r="BV1508" s="95"/>
    </row>
    <row r="1509" spans="1:74" ht="21.75" customHeight="1" x14ac:dyDescent="0.25">
      <c r="A1509" s="95"/>
      <c r="B1509" s="571"/>
      <c r="C1509" s="642" t="str">
        <f>IF(ROSTER!D$30="","",ROSTER!D$30)</f>
        <v/>
      </c>
      <c r="D1509" s="643"/>
      <c r="E1509" s="575"/>
      <c r="F1509" s="577"/>
      <c r="G1509" s="583"/>
      <c r="H1509" s="579"/>
      <c r="I1509" s="545"/>
      <c r="J1509" s="544"/>
      <c r="K1509" s="581"/>
      <c r="L1509" s="586"/>
      <c r="M1509" s="587"/>
      <c r="N1509" s="592" t="s">
        <v>16</v>
      </c>
      <c r="O1509" s="603"/>
      <c r="P1509" s="544"/>
      <c r="Q1509" s="581"/>
      <c r="R1509" s="586"/>
      <c r="S1509" s="587"/>
      <c r="T1509" s="592" t="s">
        <v>16</v>
      </c>
      <c r="U1509" s="592"/>
      <c r="V1509" s="544"/>
      <c r="W1509" s="545"/>
      <c r="X1509" s="594"/>
      <c r="Y1509" s="545"/>
      <c r="Z1509" s="544"/>
      <c r="AA1509" s="545"/>
      <c r="AB1509" s="544"/>
      <c r="AC1509" s="545"/>
      <c r="AD1509" s="544"/>
      <c r="AE1509" s="581"/>
      <c r="AF1509" s="586"/>
      <c r="AG1509" s="587"/>
      <c r="AH1509" s="626"/>
      <c r="AI1509" s="627"/>
      <c r="AJ1509" s="544"/>
      <c r="AK1509" s="581"/>
      <c r="AL1509" s="586"/>
      <c r="AM1509" s="587"/>
      <c r="AN1509" s="626"/>
      <c r="AO1509" s="627"/>
      <c r="AP1509" s="544"/>
      <c r="AQ1509" s="581"/>
      <c r="AR1509" s="586"/>
      <c r="AS1509" s="587"/>
      <c r="AT1509" s="626"/>
      <c r="AU1509" s="627"/>
      <c r="AV1509" s="628"/>
      <c r="AW1509" s="629"/>
      <c r="AX1509" s="632"/>
      <c r="AY1509" s="633"/>
      <c r="AZ1509" s="626"/>
      <c r="BA1509" s="627"/>
      <c r="BB1509" s="544"/>
      <c r="BC1509" s="581"/>
      <c r="BD1509" s="586"/>
      <c r="BE1509" s="587"/>
      <c r="BF1509" s="626"/>
      <c r="BG1509" s="627"/>
      <c r="BH1509" s="628"/>
      <c r="BI1509" s="629"/>
      <c r="BJ1509" s="632"/>
      <c r="BK1509" s="633"/>
      <c r="BL1509" s="626"/>
      <c r="BM1509" s="627"/>
      <c r="BN1509" s="678"/>
      <c r="BO1509" s="679"/>
      <c r="BP1509" s="680"/>
      <c r="BQ1509" s="677"/>
      <c r="BR1509" s="663"/>
      <c r="BS1509" s="663"/>
      <c r="BT1509" s="15"/>
      <c r="BU1509" s="15"/>
      <c r="BV1509" s="95"/>
    </row>
    <row r="1510" spans="1:74" ht="21.75" customHeight="1" x14ac:dyDescent="0.25">
      <c r="A1510" s="95"/>
      <c r="B1510" s="570" t="str">
        <f>IF(ROSTER!B$32="","",ROSTER!B$32)</f>
        <v/>
      </c>
      <c r="C1510" s="572" t="str">
        <f>IF(ROSTER!C$32="","",ROSTER!C$32)</f>
        <v/>
      </c>
      <c r="D1510" s="573"/>
      <c r="E1510" s="574"/>
      <c r="F1510" s="576">
        <f>IF(E1510="y",1,IF(E1510="S",1,0))</f>
        <v>0</v>
      </c>
      <c r="G1510" s="582">
        <f>IF(E1510="S",1,0)</f>
        <v>0</v>
      </c>
      <c r="H1510" s="578"/>
      <c r="I1510" s="543"/>
      <c r="J1510" s="542"/>
      <c r="K1510" s="580"/>
      <c r="L1510" s="584"/>
      <c r="M1510" s="585"/>
      <c r="N1510" s="588">
        <f>L1510+J1510</f>
        <v>0</v>
      </c>
      <c r="O1510" s="589"/>
      <c r="P1510" s="542"/>
      <c r="Q1510" s="580"/>
      <c r="R1510" s="584"/>
      <c r="S1510" s="585"/>
      <c r="T1510" s="588">
        <f>R1510-P1510</f>
        <v>0</v>
      </c>
      <c r="U1510" s="588"/>
      <c r="V1510" s="542"/>
      <c r="W1510" s="543"/>
      <c r="X1510" s="593"/>
      <c r="Y1510" s="543"/>
      <c r="Z1510" s="542"/>
      <c r="AA1510" s="543"/>
      <c r="AB1510" s="542"/>
      <c r="AC1510" s="543"/>
      <c r="AD1510" s="542"/>
      <c r="AE1510" s="580"/>
      <c r="AF1510" s="584"/>
      <c r="AG1510" s="585"/>
      <c r="AH1510" s="595">
        <f>IF(AD1510=0,0,(AF1510/AD1510)*100)</f>
        <v>0</v>
      </c>
      <c r="AI1510" s="596"/>
      <c r="AJ1510" s="542"/>
      <c r="AK1510" s="580"/>
      <c r="AL1510" s="584"/>
      <c r="AM1510" s="585"/>
      <c r="AN1510" s="595">
        <f>IF(AJ1510=0,0,(AL1510/AJ1510)*100)</f>
        <v>0</v>
      </c>
      <c r="AO1510" s="596"/>
      <c r="AP1510" s="542"/>
      <c r="AQ1510" s="580"/>
      <c r="AR1510" s="584"/>
      <c r="AS1510" s="585"/>
      <c r="AT1510" s="595">
        <f>IF(AP1510=0,0,(AR1510/AP1510)*100)</f>
        <v>0</v>
      </c>
      <c r="AU1510" s="596"/>
      <c r="AV1510" s="599">
        <f>AD1510+AJ1510+AP1510</f>
        <v>0</v>
      </c>
      <c r="AW1510" s="600"/>
      <c r="AX1510" s="630">
        <f>AF1510+AL1510+AR1510</f>
        <v>0</v>
      </c>
      <c r="AY1510" s="631"/>
      <c r="AZ1510" s="595">
        <f>IF(AV1510=0,0,(AX1510/AV1510)*100)</f>
        <v>0</v>
      </c>
      <c r="BA1510" s="596"/>
      <c r="BB1510" s="542"/>
      <c r="BC1510" s="580"/>
      <c r="BD1510" s="584"/>
      <c r="BE1510" s="585"/>
      <c r="BF1510" s="595">
        <f>IF(BB1510=0,0,(BD1510/BB1510)*100)</f>
        <v>0</v>
      </c>
      <c r="BG1510" s="596"/>
      <c r="BH1510" s="599">
        <f>AV1510+BB1510</f>
        <v>0</v>
      </c>
      <c r="BI1510" s="600"/>
      <c r="BJ1510" s="630">
        <f>AX1510+BD1510</f>
        <v>0</v>
      </c>
      <c r="BK1510" s="631"/>
      <c r="BL1510" s="595">
        <f>IF(BH1510=0,0,(BJ1510/BH1510)*100)</f>
        <v>0</v>
      </c>
      <c r="BM1510" s="596"/>
      <c r="BN1510" s="656">
        <f>(AF1510*2)+(AL1510*2)+(AR1510*3)+BD1510</f>
        <v>0</v>
      </c>
      <c r="BO1510" s="657"/>
      <c r="BP1510" s="658"/>
      <c r="BQ1510" s="676">
        <f t="shared" ref="BQ1510" si="1460">IF(BS1510=0,0,50*BR1510/BS1510)</f>
        <v>0</v>
      </c>
      <c r="BR1510" s="662">
        <f t="shared" ref="BR1510" si="1461">(BN1510*BU$1486)+(N1510*BU$1487)+(Z1510*BU$1488)+(R1510*BU$1489)+(X1510*BU$1490)+(AB1510*BU$1491)+(V1510*BU$1496)</f>
        <v>0</v>
      </c>
      <c r="BS1510" s="662">
        <f t="shared" ref="BS1510" si="1462">((BB1510-BD1510)*BU$1493)+((AV1510-AX1510)*BU$1492)+(H1510*BU$1494)+(P1510*BU$1495)</f>
        <v>0</v>
      </c>
      <c r="BT1510" s="15"/>
      <c r="BU1510" s="15"/>
      <c r="BV1510" s="95"/>
    </row>
    <row r="1511" spans="1:74" ht="21.75" customHeight="1" x14ac:dyDescent="0.25">
      <c r="A1511" s="95"/>
      <c r="B1511" s="571"/>
      <c r="C1511" s="642" t="str">
        <f>IF(ROSTER!D$32="","",ROSTER!D$32)</f>
        <v/>
      </c>
      <c r="D1511" s="643"/>
      <c r="E1511" s="575"/>
      <c r="F1511" s="577"/>
      <c r="G1511" s="583"/>
      <c r="H1511" s="579"/>
      <c r="I1511" s="545"/>
      <c r="J1511" s="544"/>
      <c r="K1511" s="581"/>
      <c r="L1511" s="586"/>
      <c r="M1511" s="587"/>
      <c r="N1511" s="592" t="s">
        <v>16</v>
      </c>
      <c r="O1511" s="603"/>
      <c r="P1511" s="544"/>
      <c r="Q1511" s="581"/>
      <c r="R1511" s="586"/>
      <c r="S1511" s="587"/>
      <c r="T1511" s="592" t="s">
        <v>16</v>
      </c>
      <c r="U1511" s="592"/>
      <c r="V1511" s="544"/>
      <c r="W1511" s="545"/>
      <c r="X1511" s="594"/>
      <c r="Y1511" s="545"/>
      <c r="Z1511" s="544"/>
      <c r="AA1511" s="545"/>
      <c r="AB1511" s="544"/>
      <c r="AC1511" s="545"/>
      <c r="AD1511" s="544"/>
      <c r="AE1511" s="581"/>
      <c r="AF1511" s="586"/>
      <c r="AG1511" s="587"/>
      <c r="AH1511" s="626"/>
      <c r="AI1511" s="627"/>
      <c r="AJ1511" s="544"/>
      <c r="AK1511" s="581"/>
      <c r="AL1511" s="586"/>
      <c r="AM1511" s="587"/>
      <c r="AN1511" s="626"/>
      <c r="AO1511" s="627"/>
      <c r="AP1511" s="544"/>
      <c r="AQ1511" s="581"/>
      <c r="AR1511" s="586"/>
      <c r="AS1511" s="587"/>
      <c r="AT1511" s="626"/>
      <c r="AU1511" s="627"/>
      <c r="AV1511" s="628"/>
      <c r="AW1511" s="629"/>
      <c r="AX1511" s="632"/>
      <c r="AY1511" s="633"/>
      <c r="AZ1511" s="626"/>
      <c r="BA1511" s="627"/>
      <c r="BB1511" s="544"/>
      <c r="BC1511" s="581"/>
      <c r="BD1511" s="586"/>
      <c r="BE1511" s="587"/>
      <c r="BF1511" s="626"/>
      <c r="BG1511" s="627"/>
      <c r="BH1511" s="628"/>
      <c r="BI1511" s="629"/>
      <c r="BJ1511" s="632"/>
      <c r="BK1511" s="633"/>
      <c r="BL1511" s="626"/>
      <c r="BM1511" s="627"/>
      <c r="BN1511" s="678"/>
      <c r="BO1511" s="679"/>
      <c r="BP1511" s="680"/>
      <c r="BQ1511" s="677"/>
      <c r="BR1511" s="663"/>
      <c r="BS1511" s="663"/>
      <c r="BT1511" s="15"/>
      <c r="BU1511" s="15"/>
      <c r="BV1511" s="95"/>
    </row>
    <row r="1512" spans="1:74" ht="21.75" customHeight="1" x14ac:dyDescent="0.25">
      <c r="A1512" s="95"/>
      <c r="B1512" s="570" t="str">
        <f>IF(ROSTER!B$34="","",ROSTER!B$34)</f>
        <v/>
      </c>
      <c r="C1512" s="572" t="str">
        <f>IF(ROSTER!C$34="","",ROSTER!C$34)</f>
        <v/>
      </c>
      <c r="D1512" s="573"/>
      <c r="E1512" s="574"/>
      <c r="F1512" s="576">
        <f>IF(E1512="y",1,IF(E1512="S",1,0))</f>
        <v>0</v>
      </c>
      <c r="G1512" s="582">
        <f>IF(E1512="S",1,0)</f>
        <v>0</v>
      </c>
      <c r="H1512" s="578"/>
      <c r="I1512" s="543"/>
      <c r="J1512" s="542"/>
      <c r="K1512" s="580"/>
      <c r="L1512" s="584"/>
      <c r="M1512" s="585"/>
      <c r="N1512" s="588">
        <f>L1512+J1512</f>
        <v>0</v>
      </c>
      <c r="O1512" s="589"/>
      <c r="P1512" s="542"/>
      <c r="Q1512" s="580"/>
      <c r="R1512" s="584"/>
      <c r="S1512" s="585"/>
      <c r="T1512" s="588">
        <f>R1512-P1512</f>
        <v>0</v>
      </c>
      <c r="U1512" s="588"/>
      <c r="V1512" s="542"/>
      <c r="W1512" s="543"/>
      <c r="X1512" s="593"/>
      <c r="Y1512" s="543"/>
      <c r="Z1512" s="542"/>
      <c r="AA1512" s="543"/>
      <c r="AB1512" s="542"/>
      <c r="AC1512" s="543"/>
      <c r="AD1512" s="542"/>
      <c r="AE1512" s="580"/>
      <c r="AF1512" s="584"/>
      <c r="AG1512" s="585"/>
      <c r="AH1512" s="595">
        <f>IF(AD1512=0,0,(AF1512/AD1512)*100)</f>
        <v>0</v>
      </c>
      <c r="AI1512" s="596"/>
      <c r="AJ1512" s="542"/>
      <c r="AK1512" s="580"/>
      <c r="AL1512" s="584"/>
      <c r="AM1512" s="585"/>
      <c r="AN1512" s="595">
        <f>IF(AJ1512=0,0,(AL1512/AJ1512)*100)</f>
        <v>0</v>
      </c>
      <c r="AO1512" s="596"/>
      <c r="AP1512" s="542"/>
      <c r="AQ1512" s="580"/>
      <c r="AR1512" s="584"/>
      <c r="AS1512" s="585"/>
      <c r="AT1512" s="595">
        <f>IF(AP1512=0,0,(AR1512/AP1512)*100)</f>
        <v>0</v>
      </c>
      <c r="AU1512" s="596"/>
      <c r="AV1512" s="599">
        <f>AD1512+AJ1512+AP1512</f>
        <v>0</v>
      </c>
      <c r="AW1512" s="600"/>
      <c r="AX1512" s="630">
        <f>AF1512+AL1512+AR1512</f>
        <v>0</v>
      </c>
      <c r="AY1512" s="631"/>
      <c r="AZ1512" s="595">
        <f>IF(AV1512=0,0,(AX1512/AV1512)*100)</f>
        <v>0</v>
      </c>
      <c r="BA1512" s="596"/>
      <c r="BB1512" s="542"/>
      <c r="BC1512" s="580"/>
      <c r="BD1512" s="584"/>
      <c r="BE1512" s="585"/>
      <c r="BF1512" s="595">
        <f>IF(BB1512=0,0,(BD1512/BB1512)*100)</f>
        <v>0</v>
      </c>
      <c r="BG1512" s="596"/>
      <c r="BH1512" s="599">
        <f>AV1512+BB1512</f>
        <v>0</v>
      </c>
      <c r="BI1512" s="600"/>
      <c r="BJ1512" s="630">
        <f>AX1512+BD1512</f>
        <v>0</v>
      </c>
      <c r="BK1512" s="631"/>
      <c r="BL1512" s="595">
        <f>IF(BH1512=0,0,(BJ1512/BH1512)*100)</f>
        <v>0</v>
      </c>
      <c r="BM1512" s="596"/>
      <c r="BN1512" s="656">
        <f>(AF1512*2)+(AL1512*2)+(AR1512*3)+BD1512</f>
        <v>0</v>
      </c>
      <c r="BO1512" s="657"/>
      <c r="BP1512" s="658"/>
      <c r="BQ1512" s="676">
        <f t="shared" ref="BQ1512" si="1463">IF(BS1512=0,0,50*BR1512/BS1512)</f>
        <v>0</v>
      </c>
      <c r="BR1512" s="662">
        <f t="shared" ref="BR1512" si="1464">(BN1512*BU$1486)+(N1512*BU$1487)+(Z1512*BU$1488)+(R1512*BU$1489)+(X1512*BU$1490)+(AB1512*BU$1491)+(V1512*BU$1496)</f>
        <v>0</v>
      </c>
      <c r="BS1512" s="662">
        <f t="shared" ref="BS1512" si="1465">((BB1512-BD1512)*BU$1493)+((AV1512-AX1512)*BU$1492)+(H1512*BU$1494)+(P1512*BU$1495)</f>
        <v>0</v>
      </c>
      <c r="BT1512" s="15"/>
      <c r="BU1512" s="15"/>
      <c r="BV1512" s="95"/>
    </row>
    <row r="1513" spans="1:74" ht="21.75" customHeight="1" x14ac:dyDescent="0.25">
      <c r="A1513" s="95"/>
      <c r="B1513" s="571"/>
      <c r="C1513" s="642" t="str">
        <f>IF(ROSTER!D$34="","",ROSTER!D$34)</f>
        <v/>
      </c>
      <c r="D1513" s="643"/>
      <c r="E1513" s="575"/>
      <c r="F1513" s="577"/>
      <c r="G1513" s="583"/>
      <c r="H1513" s="579"/>
      <c r="I1513" s="545"/>
      <c r="J1513" s="544"/>
      <c r="K1513" s="581"/>
      <c r="L1513" s="586"/>
      <c r="M1513" s="587"/>
      <c r="N1513" s="592" t="s">
        <v>16</v>
      </c>
      <c r="O1513" s="603"/>
      <c r="P1513" s="544"/>
      <c r="Q1513" s="581"/>
      <c r="R1513" s="586"/>
      <c r="S1513" s="587"/>
      <c r="T1513" s="592" t="s">
        <v>16</v>
      </c>
      <c r="U1513" s="592"/>
      <c r="V1513" s="544"/>
      <c r="W1513" s="545"/>
      <c r="X1513" s="594"/>
      <c r="Y1513" s="545"/>
      <c r="Z1513" s="544"/>
      <c r="AA1513" s="545"/>
      <c r="AB1513" s="544"/>
      <c r="AC1513" s="545"/>
      <c r="AD1513" s="544"/>
      <c r="AE1513" s="581"/>
      <c r="AF1513" s="586"/>
      <c r="AG1513" s="587"/>
      <c r="AH1513" s="626"/>
      <c r="AI1513" s="627"/>
      <c r="AJ1513" s="544"/>
      <c r="AK1513" s="581"/>
      <c r="AL1513" s="586"/>
      <c r="AM1513" s="587"/>
      <c r="AN1513" s="626"/>
      <c r="AO1513" s="627"/>
      <c r="AP1513" s="544"/>
      <c r="AQ1513" s="581"/>
      <c r="AR1513" s="586"/>
      <c r="AS1513" s="587"/>
      <c r="AT1513" s="626"/>
      <c r="AU1513" s="627"/>
      <c r="AV1513" s="628"/>
      <c r="AW1513" s="629"/>
      <c r="AX1513" s="632"/>
      <c r="AY1513" s="633"/>
      <c r="AZ1513" s="626"/>
      <c r="BA1513" s="627"/>
      <c r="BB1513" s="544"/>
      <c r="BC1513" s="581"/>
      <c r="BD1513" s="586"/>
      <c r="BE1513" s="587"/>
      <c r="BF1513" s="626"/>
      <c r="BG1513" s="627"/>
      <c r="BH1513" s="628"/>
      <c r="BI1513" s="629"/>
      <c r="BJ1513" s="632"/>
      <c r="BK1513" s="633"/>
      <c r="BL1513" s="626"/>
      <c r="BM1513" s="627"/>
      <c r="BN1513" s="678"/>
      <c r="BO1513" s="679"/>
      <c r="BP1513" s="680"/>
      <c r="BQ1513" s="677"/>
      <c r="BR1513" s="663"/>
      <c r="BS1513" s="663"/>
      <c r="BT1513" s="15"/>
      <c r="BU1513" s="15"/>
      <c r="BV1513" s="95"/>
    </row>
    <row r="1514" spans="1:74" ht="21.75" customHeight="1" x14ac:dyDescent="0.25">
      <c r="A1514" s="95"/>
      <c r="B1514" s="570" t="str">
        <f>IF(ROSTER!B$36="","",ROSTER!B$36)</f>
        <v/>
      </c>
      <c r="C1514" s="572" t="str">
        <f>IF(ROSTER!C$36="","",ROSTER!C$36)</f>
        <v/>
      </c>
      <c r="D1514" s="573"/>
      <c r="E1514" s="574"/>
      <c r="F1514" s="576">
        <f>IF(E1514="y",1,IF(E1514="S",1,0))</f>
        <v>0</v>
      </c>
      <c r="G1514" s="582">
        <f>IF(E1514="S",1,0)</f>
        <v>0</v>
      </c>
      <c r="H1514" s="578"/>
      <c r="I1514" s="543"/>
      <c r="J1514" s="542"/>
      <c r="K1514" s="580"/>
      <c r="L1514" s="584"/>
      <c r="M1514" s="585"/>
      <c r="N1514" s="588">
        <f>L1514+J1514</f>
        <v>0</v>
      </c>
      <c r="O1514" s="589"/>
      <c r="P1514" s="542"/>
      <c r="Q1514" s="580"/>
      <c r="R1514" s="584"/>
      <c r="S1514" s="585"/>
      <c r="T1514" s="588">
        <f>R1514-P1514</f>
        <v>0</v>
      </c>
      <c r="U1514" s="588"/>
      <c r="V1514" s="542"/>
      <c r="W1514" s="543"/>
      <c r="X1514" s="593"/>
      <c r="Y1514" s="543"/>
      <c r="Z1514" s="542"/>
      <c r="AA1514" s="543"/>
      <c r="AB1514" s="542"/>
      <c r="AC1514" s="543"/>
      <c r="AD1514" s="542"/>
      <c r="AE1514" s="580"/>
      <c r="AF1514" s="584"/>
      <c r="AG1514" s="585"/>
      <c r="AH1514" s="595">
        <f>IF(AD1514=0,0,(AF1514/AD1514)*100)</f>
        <v>0</v>
      </c>
      <c r="AI1514" s="596"/>
      <c r="AJ1514" s="542"/>
      <c r="AK1514" s="580"/>
      <c r="AL1514" s="584"/>
      <c r="AM1514" s="585"/>
      <c r="AN1514" s="595">
        <f>IF(AJ1514=0,0,(AL1514/AJ1514)*100)</f>
        <v>0</v>
      </c>
      <c r="AO1514" s="596"/>
      <c r="AP1514" s="542"/>
      <c r="AQ1514" s="580"/>
      <c r="AR1514" s="584"/>
      <c r="AS1514" s="585"/>
      <c r="AT1514" s="595">
        <f>IF(AP1514=0,0,(AR1514/AP1514)*100)</f>
        <v>0</v>
      </c>
      <c r="AU1514" s="596"/>
      <c r="AV1514" s="599">
        <f>AD1514+AJ1514+AP1514</f>
        <v>0</v>
      </c>
      <c r="AW1514" s="600"/>
      <c r="AX1514" s="630">
        <f>AF1514+AL1514+AR1514</f>
        <v>0</v>
      </c>
      <c r="AY1514" s="631"/>
      <c r="AZ1514" s="595">
        <f>IF(AV1514=0,0,(AX1514/AV1514)*100)</f>
        <v>0</v>
      </c>
      <c r="BA1514" s="596"/>
      <c r="BB1514" s="542"/>
      <c r="BC1514" s="580"/>
      <c r="BD1514" s="584"/>
      <c r="BE1514" s="585"/>
      <c r="BF1514" s="595">
        <f>IF(BB1514=0,0,(BD1514/BB1514)*100)</f>
        <v>0</v>
      </c>
      <c r="BG1514" s="596"/>
      <c r="BH1514" s="599">
        <f>AV1514+BB1514</f>
        <v>0</v>
      </c>
      <c r="BI1514" s="600"/>
      <c r="BJ1514" s="630">
        <f>AX1514+BD1514</f>
        <v>0</v>
      </c>
      <c r="BK1514" s="631"/>
      <c r="BL1514" s="595">
        <f>IF(BH1514=0,0,(BJ1514/BH1514)*100)</f>
        <v>0</v>
      </c>
      <c r="BM1514" s="596"/>
      <c r="BN1514" s="656">
        <f>(AF1514*2)+(AL1514*2)+(AR1514*3)+BD1514</f>
        <v>0</v>
      </c>
      <c r="BO1514" s="657"/>
      <c r="BP1514" s="658"/>
      <c r="BQ1514" s="676">
        <f t="shared" ref="BQ1514" si="1466">IF(BS1514=0,0,50*BR1514/BS1514)</f>
        <v>0</v>
      </c>
      <c r="BR1514" s="662">
        <f t="shared" ref="BR1514" si="1467">(BN1514*BU$1486)+(N1514*BU$1487)+(Z1514*BU$1488)+(R1514*BU$1489)+(X1514*BU$1490)+(AB1514*BU$1491)+(V1514*BU$1496)</f>
        <v>0</v>
      </c>
      <c r="BS1514" s="662">
        <f t="shared" ref="BS1514" si="1468">((BB1514-BD1514)*BU$1493)+((AV1514-AX1514)*BU$1492)+(H1514*BU$1494)+(P1514*BU$1495)</f>
        <v>0</v>
      </c>
      <c r="BT1514" s="15"/>
      <c r="BU1514" s="15"/>
      <c r="BV1514" s="95"/>
    </row>
    <row r="1515" spans="1:74" ht="21.75" customHeight="1" x14ac:dyDescent="0.25">
      <c r="A1515" s="95"/>
      <c r="B1515" s="571"/>
      <c r="C1515" s="642" t="str">
        <f>IF(ROSTER!D$36="","",ROSTER!D$36)</f>
        <v/>
      </c>
      <c r="D1515" s="643"/>
      <c r="E1515" s="575"/>
      <c r="F1515" s="577"/>
      <c r="G1515" s="583"/>
      <c r="H1515" s="579"/>
      <c r="I1515" s="545"/>
      <c r="J1515" s="544"/>
      <c r="K1515" s="581"/>
      <c r="L1515" s="586"/>
      <c r="M1515" s="587"/>
      <c r="N1515" s="592" t="s">
        <v>16</v>
      </c>
      <c r="O1515" s="603"/>
      <c r="P1515" s="544"/>
      <c r="Q1515" s="581"/>
      <c r="R1515" s="586"/>
      <c r="S1515" s="587"/>
      <c r="T1515" s="592" t="s">
        <v>16</v>
      </c>
      <c r="U1515" s="592"/>
      <c r="V1515" s="544"/>
      <c r="W1515" s="545"/>
      <c r="X1515" s="594"/>
      <c r="Y1515" s="545"/>
      <c r="Z1515" s="544"/>
      <c r="AA1515" s="545"/>
      <c r="AB1515" s="544"/>
      <c r="AC1515" s="545"/>
      <c r="AD1515" s="544"/>
      <c r="AE1515" s="581"/>
      <c r="AF1515" s="586"/>
      <c r="AG1515" s="587"/>
      <c r="AH1515" s="626"/>
      <c r="AI1515" s="627"/>
      <c r="AJ1515" s="544"/>
      <c r="AK1515" s="581"/>
      <c r="AL1515" s="586"/>
      <c r="AM1515" s="587"/>
      <c r="AN1515" s="626"/>
      <c r="AO1515" s="627"/>
      <c r="AP1515" s="544"/>
      <c r="AQ1515" s="581"/>
      <c r="AR1515" s="586"/>
      <c r="AS1515" s="587"/>
      <c r="AT1515" s="626"/>
      <c r="AU1515" s="627"/>
      <c r="AV1515" s="628"/>
      <c r="AW1515" s="629"/>
      <c r="AX1515" s="632"/>
      <c r="AY1515" s="633"/>
      <c r="AZ1515" s="626"/>
      <c r="BA1515" s="627"/>
      <c r="BB1515" s="544"/>
      <c r="BC1515" s="581"/>
      <c r="BD1515" s="586"/>
      <c r="BE1515" s="587"/>
      <c r="BF1515" s="626"/>
      <c r="BG1515" s="627"/>
      <c r="BH1515" s="628"/>
      <c r="BI1515" s="629"/>
      <c r="BJ1515" s="632"/>
      <c r="BK1515" s="633"/>
      <c r="BL1515" s="626"/>
      <c r="BM1515" s="627"/>
      <c r="BN1515" s="678"/>
      <c r="BO1515" s="679"/>
      <c r="BP1515" s="680"/>
      <c r="BQ1515" s="677"/>
      <c r="BR1515" s="663"/>
      <c r="BS1515" s="663"/>
      <c r="BT1515" s="15"/>
      <c r="BU1515" s="15"/>
      <c r="BV1515" s="95"/>
    </row>
    <row r="1516" spans="1:74" ht="21.75" customHeight="1" x14ac:dyDescent="0.25">
      <c r="A1516" s="95"/>
      <c r="B1516" s="570" t="str">
        <f>IF(ROSTER!B$38="","",ROSTER!B$38)</f>
        <v/>
      </c>
      <c r="C1516" s="572" t="str">
        <f>IF(ROSTER!C$38="","",ROSTER!C$38)</f>
        <v/>
      </c>
      <c r="D1516" s="573"/>
      <c r="E1516" s="574"/>
      <c r="F1516" s="576">
        <f>IF(E1516="y",1,IF(E1516="S",1,0))</f>
        <v>0</v>
      </c>
      <c r="G1516" s="582">
        <f>IF(E1516="S",1,0)</f>
        <v>0</v>
      </c>
      <c r="H1516" s="578"/>
      <c r="I1516" s="543"/>
      <c r="J1516" s="542"/>
      <c r="K1516" s="580"/>
      <c r="L1516" s="584"/>
      <c r="M1516" s="585"/>
      <c r="N1516" s="588">
        <f>L1516+J1516</f>
        <v>0</v>
      </c>
      <c r="O1516" s="589"/>
      <c r="P1516" s="542"/>
      <c r="Q1516" s="580"/>
      <c r="R1516" s="584"/>
      <c r="S1516" s="585"/>
      <c r="T1516" s="588">
        <f>R1516-P1516</f>
        <v>0</v>
      </c>
      <c r="U1516" s="588"/>
      <c r="V1516" s="542"/>
      <c r="W1516" s="543"/>
      <c r="X1516" s="593"/>
      <c r="Y1516" s="543"/>
      <c r="Z1516" s="542"/>
      <c r="AA1516" s="543"/>
      <c r="AB1516" s="542"/>
      <c r="AC1516" s="543"/>
      <c r="AD1516" s="542"/>
      <c r="AE1516" s="580"/>
      <c r="AF1516" s="584"/>
      <c r="AG1516" s="585"/>
      <c r="AH1516" s="595">
        <f>IF(AD1516=0,0,(AF1516/AD1516)*100)</f>
        <v>0</v>
      </c>
      <c r="AI1516" s="596"/>
      <c r="AJ1516" s="542"/>
      <c r="AK1516" s="580"/>
      <c r="AL1516" s="584"/>
      <c r="AM1516" s="585"/>
      <c r="AN1516" s="595">
        <f>IF(AJ1516=0,0,(AL1516/AJ1516)*100)</f>
        <v>0</v>
      </c>
      <c r="AO1516" s="596"/>
      <c r="AP1516" s="542"/>
      <c r="AQ1516" s="580"/>
      <c r="AR1516" s="584"/>
      <c r="AS1516" s="585"/>
      <c r="AT1516" s="595">
        <f>IF(AP1516=0,0,(AR1516/AP1516)*100)</f>
        <v>0</v>
      </c>
      <c r="AU1516" s="596"/>
      <c r="AV1516" s="599">
        <f>AD1516+AJ1516+AP1516</f>
        <v>0</v>
      </c>
      <c r="AW1516" s="600"/>
      <c r="AX1516" s="630">
        <f>AF1516+AL1516+AR1516</f>
        <v>0</v>
      </c>
      <c r="AY1516" s="631"/>
      <c r="AZ1516" s="595">
        <f>IF(AV1516=0,0,(AX1516/AV1516)*100)</f>
        <v>0</v>
      </c>
      <c r="BA1516" s="596"/>
      <c r="BB1516" s="542"/>
      <c r="BC1516" s="580"/>
      <c r="BD1516" s="584"/>
      <c r="BE1516" s="585"/>
      <c r="BF1516" s="595">
        <f>IF(BB1516=0,0,(BD1516/BB1516)*100)</f>
        <v>0</v>
      </c>
      <c r="BG1516" s="596"/>
      <c r="BH1516" s="599">
        <f>AV1516+BB1516</f>
        <v>0</v>
      </c>
      <c r="BI1516" s="600"/>
      <c r="BJ1516" s="630">
        <f>AX1516+BD1516</f>
        <v>0</v>
      </c>
      <c r="BK1516" s="631"/>
      <c r="BL1516" s="595">
        <f>IF(BH1516=0,0,(BJ1516/BH1516)*100)</f>
        <v>0</v>
      </c>
      <c r="BM1516" s="596"/>
      <c r="BN1516" s="656">
        <f>(AF1516*2)+(AL1516*2)+(AR1516*3)+BD1516</f>
        <v>0</v>
      </c>
      <c r="BO1516" s="657"/>
      <c r="BP1516" s="658"/>
      <c r="BQ1516" s="676">
        <f t="shared" ref="BQ1516" si="1469">IF(BS1516=0,0,50*BR1516/BS1516)</f>
        <v>0</v>
      </c>
      <c r="BR1516" s="662">
        <f t="shared" ref="BR1516" si="1470">(BN1516*BU$1486)+(N1516*BU$1487)+(Z1516*BU$1488)+(R1516*BU$1489)+(X1516*BU$1490)+(AB1516*BU$1491)+(V1516*BU$1496)</f>
        <v>0</v>
      </c>
      <c r="BS1516" s="662">
        <f t="shared" ref="BS1516" si="1471">((BB1516-BD1516)*BU$1493)+((AV1516-AX1516)*BU$1492)+(H1516*BU$1494)+(P1516*BU$1495)</f>
        <v>0</v>
      </c>
      <c r="BT1516" s="15"/>
      <c r="BU1516" s="15"/>
      <c r="BV1516" s="95"/>
    </row>
    <row r="1517" spans="1:74" ht="21.75" customHeight="1" x14ac:dyDescent="0.25">
      <c r="A1517" s="95"/>
      <c r="B1517" s="571"/>
      <c r="C1517" s="642" t="str">
        <f>IF(ROSTER!D$38="","",ROSTER!D$38)</f>
        <v/>
      </c>
      <c r="D1517" s="643"/>
      <c r="E1517" s="575"/>
      <c r="F1517" s="577"/>
      <c r="G1517" s="583"/>
      <c r="H1517" s="579"/>
      <c r="I1517" s="545"/>
      <c r="J1517" s="544"/>
      <c r="K1517" s="581"/>
      <c r="L1517" s="586"/>
      <c r="M1517" s="587"/>
      <c r="N1517" s="592" t="s">
        <v>16</v>
      </c>
      <c r="O1517" s="603"/>
      <c r="P1517" s="544"/>
      <c r="Q1517" s="581"/>
      <c r="R1517" s="586"/>
      <c r="S1517" s="587"/>
      <c r="T1517" s="592" t="s">
        <v>16</v>
      </c>
      <c r="U1517" s="592"/>
      <c r="V1517" s="544"/>
      <c r="W1517" s="545"/>
      <c r="X1517" s="594"/>
      <c r="Y1517" s="545"/>
      <c r="Z1517" s="544"/>
      <c r="AA1517" s="545"/>
      <c r="AB1517" s="544"/>
      <c r="AC1517" s="545"/>
      <c r="AD1517" s="544"/>
      <c r="AE1517" s="581"/>
      <c r="AF1517" s="586"/>
      <c r="AG1517" s="587"/>
      <c r="AH1517" s="626"/>
      <c r="AI1517" s="627"/>
      <c r="AJ1517" s="544"/>
      <c r="AK1517" s="581"/>
      <c r="AL1517" s="586"/>
      <c r="AM1517" s="587"/>
      <c r="AN1517" s="626"/>
      <c r="AO1517" s="627"/>
      <c r="AP1517" s="544"/>
      <c r="AQ1517" s="581"/>
      <c r="AR1517" s="586"/>
      <c r="AS1517" s="587"/>
      <c r="AT1517" s="626"/>
      <c r="AU1517" s="627"/>
      <c r="AV1517" s="628"/>
      <c r="AW1517" s="629"/>
      <c r="AX1517" s="632"/>
      <c r="AY1517" s="633"/>
      <c r="AZ1517" s="626"/>
      <c r="BA1517" s="627"/>
      <c r="BB1517" s="544"/>
      <c r="BC1517" s="581"/>
      <c r="BD1517" s="586"/>
      <c r="BE1517" s="587"/>
      <c r="BF1517" s="626"/>
      <c r="BG1517" s="627"/>
      <c r="BH1517" s="628"/>
      <c r="BI1517" s="629"/>
      <c r="BJ1517" s="632"/>
      <c r="BK1517" s="633"/>
      <c r="BL1517" s="626"/>
      <c r="BM1517" s="627"/>
      <c r="BN1517" s="678"/>
      <c r="BO1517" s="679"/>
      <c r="BP1517" s="680"/>
      <c r="BQ1517" s="677"/>
      <c r="BR1517" s="663"/>
      <c r="BS1517" s="663"/>
      <c r="BT1517" s="15"/>
      <c r="BU1517" s="15"/>
      <c r="BV1517" s="95"/>
    </row>
    <row r="1518" spans="1:74" ht="21.75" customHeight="1" x14ac:dyDescent="0.25">
      <c r="A1518" s="95"/>
      <c r="B1518" s="570" t="str">
        <f>IF(ROSTER!B$40="","",ROSTER!B$40)</f>
        <v/>
      </c>
      <c r="C1518" s="572" t="str">
        <f>IF(ROSTER!C$40="","",ROSTER!C$40)</f>
        <v/>
      </c>
      <c r="D1518" s="573"/>
      <c r="E1518" s="574"/>
      <c r="F1518" s="576">
        <f>IF(E1518="y",1,IF(E1518="S",1,0))</f>
        <v>0</v>
      </c>
      <c r="G1518" s="582">
        <f>IF(E1518="S",1,0)</f>
        <v>0</v>
      </c>
      <c r="H1518" s="578"/>
      <c r="I1518" s="543"/>
      <c r="J1518" s="542"/>
      <c r="K1518" s="580"/>
      <c r="L1518" s="584"/>
      <c r="M1518" s="585"/>
      <c r="N1518" s="588">
        <f>L1518+J1518</f>
        <v>0</v>
      </c>
      <c r="O1518" s="589"/>
      <c r="P1518" s="542"/>
      <c r="Q1518" s="580"/>
      <c r="R1518" s="584"/>
      <c r="S1518" s="585"/>
      <c r="T1518" s="588">
        <f>R1518-P1518</f>
        <v>0</v>
      </c>
      <c r="U1518" s="588"/>
      <c r="V1518" s="542"/>
      <c r="W1518" s="543"/>
      <c r="X1518" s="593"/>
      <c r="Y1518" s="543"/>
      <c r="Z1518" s="542"/>
      <c r="AA1518" s="543"/>
      <c r="AB1518" s="542"/>
      <c r="AC1518" s="543"/>
      <c r="AD1518" s="542"/>
      <c r="AE1518" s="580"/>
      <c r="AF1518" s="584"/>
      <c r="AG1518" s="585"/>
      <c r="AH1518" s="595">
        <f>IF(AD1518=0,0,(AF1518/AD1518)*100)</f>
        <v>0</v>
      </c>
      <c r="AI1518" s="596"/>
      <c r="AJ1518" s="542"/>
      <c r="AK1518" s="580"/>
      <c r="AL1518" s="584"/>
      <c r="AM1518" s="585"/>
      <c r="AN1518" s="595">
        <f>IF(AJ1518=0,0,(AL1518/AJ1518)*100)</f>
        <v>0</v>
      </c>
      <c r="AO1518" s="596"/>
      <c r="AP1518" s="542"/>
      <c r="AQ1518" s="580"/>
      <c r="AR1518" s="584"/>
      <c r="AS1518" s="585"/>
      <c r="AT1518" s="595">
        <f>IF(AP1518=0,0,(AR1518/AP1518)*100)</f>
        <v>0</v>
      </c>
      <c r="AU1518" s="596"/>
      <c r="AV1518" s="599">
        <f>AD1518+AJ1518+AP1518</f>
        <v>0</v>
      </c>
      <c r="AW1518" s="600"/>
      <c r="AX1518" s="630">
        <f>AF1518+AL1518+AR1518</f>
        <v>0</v>
      </c>
      <c r="AY1518" s="631"/>
      <c r="AZ1518" s="595">
        <f>IF(AV1518=0,0,(AX1518/AV1518)*100)</f>
        <v>0</v>
      </c>
      <c r="BA1518" s="596"/>
      <c r="BB1518" s="542"/>
      <c r="BC1518" s="580"/>
      <c r="BD1518" s="584"/>
      <c r="BE1518" s="585"/>
      <c r="BF1518" s="595">
        <f>IF(BB1518=0,0,(BD1518/BB1518)*100)</f>
        <v>0</v>
      </c>
      <c r="BG1518" s="596"/>
      <c r="BH1518" s="599">
        <f>AV1518+BB1518</f>
        <v>0</v>
      </c>
      <c r="BI1518" s="600"/>
      <c r="BJ1518" s="630">
        <f>AX1518+BD1518</f>
        <v>0</v>
      </c>
      <c r="BK1518" s="631"/>
      <c r="BL1518" s="595">
        <f>IF(BH1518=0,0,(BJ1518/BH1518)*100)</f>
        <v>0</v>
      </c>
      <c r="BM1518" s="596"/>
      <c r="BN1518" s="656">
        <f>(AF1518*2)+(AL1518*2)+(AR1518*3)+BD1518</f>
        <v>0</v>
      </c>
      <c r="BO1518" s="657"/>
      <c r="BP1518" s="658"/>
      <c r="BQ1518" s="676">
        <f t="shared" ref="BQ1518" si="1472">IF(BS1518=0,0,50*BR1518/BS1518)</f>
        <v>0</v>
      </c>
      <c r="BR1518" s="662">
        <f t="shared" ref="BR1518" si="1473">(BN1518*BU$1486)+(N1518*BU$1487)+(Z1518*BU$1488)+(R1518*BU$1489)+(X1518*BU$1490)+(AB1518*BU$1491)+(V1518*BU$1496)</f>
        <v>0</v>
      </c>
      <c r="BS1518" s="662">
        <f t="shared" ref="BS1518" si="1474">((BB1518-BD1518)*BU$1493)+((AV1518-AX1518)*BU$1492)+(H1518*BU$1494)+(P1518*BU$1495)</f>
        <v>0</v>
      </c>
      <c r="BT1518" s="15"/>
      <c r="BU1518" s="15"/>
      <c r="BV1518" s="95"/>
    </row>
    <row r="1519" spans="1:74" ht="21.75" customHeight="1" x14ac:dyDescent="0.25">
      <c r="A1519" s="95"/>
      <c r="B1519" s="571"/>
      <c r="C1519" s="642" t="str">
        <f>IF(ROSTER!D$40="","",ROSTER!D$40)</f>
        <v/>
      </c>
      <c r="D1519" s="643"/>
      <c r="E1519" s="575"/>
      <c r="F1519" s="577"/>
      <c r="G1519" s="583"/>
      <c r="H1519" s="579"/>
      <c r="I1519" s="545"/>
      <c r="J1519" s="544"/>
      <c r="K1519" s="581"/>
      <c r="L1519" s="586"/>
      <c r="M1519" s="587"/>
      <c r="N1519" s="592" t="s">
        <v>16</v>
      </c>
      <c r="O1519" s="603"/>
      <c r="P1519" s="544"/>
      <c r="Q1519" s="581"/>
      <c r="R1519" s="586"/>
      <c r="S1519" s="587"/>
      <c r="T1519" s="592" t="s">
        <v>16</v>
      </c>
      <c r="U1519" s="592"/>
      <c r="V1519" s="544"/>
      <c r="W1519" s="545"/>
      <c r="X1519" s="594"/>
      <c r="Y1519" s="545"/>
      <c r="Z1519" s="544"/>
      <c r="AA1519" s="545"/>
      <c r="AB1519" s="544"/>
      <c r="AC1519" s="545"/>
      <c r="AD1519" s="544"/>
      <c r="AE1519" s="581"/>
      <c r="AF1519" s="586"/>
      <c r="AG1519" s="587"/>
      <c r="AH1519" s="626"/>
      <c r="AI1519" s="627"/>
      <c r="AJ1519" s="544"/>
      <c r="AK1519" s="581"/>
      <c r="AL1519" s="586"/>
      <c r="AM1519" s="587"/>
      <c r="AN1519" s="626"/>
      <c r="AO1519" s="627"/>
      <c r="AP1519" s="544"/>
      <c r="AQ1519" s="581"/>
      <c r="AR1519" s="586"/>
      <c r="AS1519" s="587"/>
      <c r="AT1519" s="626"/>
      <c r="AU1519" s="627"/>
      <c r="AV1519" s="628"/>
      <c r="AW1519" s="629"/>
      <c r="AX1519" s="632"/>
      <c r="AY1519" s="633"/>
      <c r="AZ1519" s="626"/>
      <c r="BA1519" s="627"/>
      <c r="BB1519" s="544"/>
      <c r="BC1519" s="581"/>
      <c r="BD1519" s="586"/>
      <c r="BE1519" s="587"/>
      <c r="BF1519" s="626"/>
      <c r="BG1519" s="627"/>
      <c r="BH1519" s="628"/>
      <c r="BI1519" s="629"/>
      <c r="BJ1519" s="632"/>
      <c r="BK1519" s="633"/>
      <c r="BL1519" s="626"/>
      <c r="BM1519" s="627"/>
      <c r="BN1519" s="678"/>
      <c r="BO1519" s="679"/>
      <c r="BP1519" s="680"/>
      <c r="BQ1519" s="677"/>
      <c r="BR1519" s="663"/>
      <c r="BS1519" s="663"/>
      <c r="BT1519" s="15"/>
      <c r="BU1519" s="15"/>
      <c r="BV1519" s="95"/>
    </row>
    <row r="1520" spans="1:74" ht="21.75" customHeight="1" x14ac:dyDescent="0.25">
      <c r="A1520" s="95"/>
      <c r="B1520" s="570" t="str">
        <f>IF(ROSTER!B$42="","",ROSTER!B$42)</f>
        <v/>
      </c>
      <c r="C1520" s="572" t="str">
        <f>IF(ROSTER!C$42="","",ROSTER!C$42)</f>
        <v/>
      </c>
      <c r="D1520" s="573"/>
      <c r="E1520" s="574"/>
      <c r="F1520" s="576">
        <f>IF(E1520="y",1,IF(E1520="S",1,0))</f>
        <v>0</v>
      </c>
      <c r="G1520" s="582">
        <f>IF(E1520="S",1,0)</f>
        <v>0</v>
      </c>
      <c r="H1520" s="578"/>
      <c r="I1520" s="543"/>
      <c r="J1520" s="542"/>
      <c r="K1520" s="580"/>
      <c r="L1520" s="584"/>
      <c r="M1520" s="585"/>
      <c r="N1520" s="588">
        <f>L1520+J1520</f>
        <v>0</v>
      </c>
      <c r="O1520" s="589"/>
      <c r="P1520" s="542"/>
      <c r="Q1520" s="580"/>
      <c r="R1520" s="584"/>
      <c r="S1520" s="585"/>
      <c r="T1520" s="588">
        <f>R1520-P1520</f>
        <v>0</v>
      </c>
      <c r="U1520" s="588"/>
      <c r="V1520" s="542"/>
      <c r="W1520" s="543"/>
      <c r="X1520" s="593"/>
      <c r="Y1520" s="543"/>
      <c r="Z1520" s="542"/>
      <c r="AA1520" s="543"/>
      <c r="AB1520" s="542"/>
      <c r="AC1520" s="543"/>
      <c r="AD1520" s="542"/>
      <c r="AE1520" s="580"/>
      <c r="AF1520" s="584"/>
      <c r="AG1520" s="585"/>
      <c r="AH1520" s="595">
        <f>IF(AD1520=0,0,(AF1520/AD1520)*100)</f>
        <v>0</v>
      </c>
      <c r="AI1520" s="596"/>
      <c r="AJ1520" s="542"/>
      <c r="AK1520" s="580"/>
      <c r="AL1520" s="584"/>
      <c r="AM1520" s="585"/>
      <c r="AN1520" s="595">
        <f>IF(AJ1520=0,0,(AL1520/AJ1520)*100)</f>
        <v>0</v>
      </c>
      <c r="AO1520" s="596"/>
      <c r="AP1520" s="542"/>
      <c r="AQ1520" s="580"/>
      <c r="AR1520" s="584"/>
      <c r="AS1520" s="585"/>
      <c r="AT1520" s="595">
        <f>IF(AP1520=0,0,(AR1520/AP1520)*100)</f>
        <v>0</v>
      </c>
      <c r="AU1520" s="596"/>
      <c r="AV1520" s="599">
        <f>AD1520+AJ1520+AP1520</f>
        <v>0</v>
      </c>
      <c r="AW1520" s="600"/>
      <c r="AX1520" s="630">
        <f>AF1520+AL1520+AR1520</f>
        <v>0</v>
      </c>
      <c r="AY1520" s="631"/>
      <c r="AZ1520" s="595">
        <f>IF(AV1520=0,0,(AX1520/AV1520)*100)</f>
        <v>0</v>
      </c>
      <c r="BA1520" s="596"/>
      <c r="BB1520" s="542"/>
      <c r="BC1520" s="580"/>
      <c r="BD1520" s="584"/>
      <c r="BE1520" s="585"/>
      <c r="BF1520" s="595">
        <f>IF(BB1520=0,0,(BD1520/BB1520)*100)</f>
        <v>0</v>
      </c>
      <c r="BG1520" s="596"/>
      <c r="BH1520" s="599">
        <f>AV1520+BB1520</f>
        <v>0</v>
      </c>
      <c r="BI1520" s="600"/>
      <c r="BJ1520" s="630">
        <f>AX1520+BD1520</f>
        <v>0</v>
      </c>
      <c r="BK1520" s="631"/>
      <c r="BL1520" s="595">
        <f>IF(BH1520=0,0,(BJ1520/BH1520)*100)</f>
        <v>0</v>
      </c>
      <c r="BM1520" s="596"/>
      <c r="BN1520" s="656">
        <f>(AF1520*2)+(AL1520*2)+(AR1520*3)+BD1520</f>
        <v>0</v>
      </c>
      <c r="BO1520" s="657"/>
      <c r="BP1520" s="658"/>
      <c r="BQ1520" s="676">
        <f t="shared" ref="BQ1520" si="1475">IF(BS1520=0,0,50*BR1520/BS1520)</f>
        <v>0</v>
      </c>
      <c r="BR1520" s="662">
        <f t="shared" ref="BR1520" si="1476">(BN1520*BU$1486)+(N1520*BU$1487)+(Z1520*BU$1488)+(R1520*BU$1489)+(X1520*BU$1490)+(AB1520*BU$1491)+(V1520*BU$1496)</f>
        <v>0</v>
      </c>
      <c r="BS1520" s="662">
        <f t="shared" ref="BS1520" si="1477">((BB1520-BD1520)*BU$1493)+((AV1520-AX1520)*BU$1492)+(H1520*BU$1494)+(P1520*BU$1495)</f>
        <v>0</v>
      </c>
      <c r="BT1520" s="15"/>
      <c r="BU1520" s="15"/>
      <c r="BV1520" s="95"/>
    </row>
    <row r="1521" spans="1:77" ht="21.75" customHeight="1" x14ac:dyDescent="0.25">
      <c r="A1521" s="95"/>
      <c r="B1521" s="571"/>
      <c r="C1521" s="642" t="str">
        <f>IF(ROSTER!D$42="","",ROSTER!D$42)</f>
        <v/>
      </c>
      <c r="D1521" s="643"/>
      <c r="E1521" s="575"/>
      <c r="F1521" s="577"/>
      <c r="G1521" s="583"/>
      <c r="H1521" s="579"/>
      <c r="I1521" s="545"/>
      <c r="J1521" s="544"/>
      <c r="K1521" s="581"/>
      <c r="L1521" s="586"/>
      <c r="M1521" s="587"/>
      <c r="N1521" s="592" t="s">
        <v>16</v>
      </c>
      <c r="O1521" s="603"/>
      <c r="P1521" s="544"/>
      <c r="Q1521" s="581"/>
      <c r="R1521" s="586"/>
      <c r="S1521" s="587"/>
      <c r="T1521" s="592" t="s">
        <v>16</v>
      </c>
      <c r="U1521" s="592"/>
      <c r="V1521" s="544"/>
      <c r="W1521" s="545"/>
      <c r="X1521" s="594"/>
      <c r="Y1521" s="545"/>
      <c r="Z1521" s="544"/>
      <c r="AA1521" s="545"/>
      <c r="AB1521" s="544"/>
      <c r="AC1521" s="545"/>
      <c r="AD1521" s="544"/>
      <c r="AE1521" s="581"/>
      <c r="AF1521" s="586"/>
      <c r="AG1521" s="587"/>
      <c r="AH1521" s="626"/>
      <c r="AI1521" s="627"/>
      <c r="AJ1521" s="544"/>
      <c r="AK1521" s="581"/>
      <c r="AL1521" s="586"/>
      <c r="AM1521" s="587"/>
      <c r="AN1521" s="626"/>
      <c r="AO1521" s="627"/>
      <c r="AP1521" s="544"/>
      <c r="AQ1521" s="581"/>
      <c r="AR1521" s="586"/>
      <c r="AS1521" s="587"/>
      <c r="AT1521" s="626"/>
      <c r="AU1521" s="627"/>
      <c r="AV1521" s="628"/>
      <c r="AW1521" s="629"/>
      <c r="AX1521" s="632"/>
      <c r="AY1521" s="633"/>
      <c r="AZ1521" s="626"/>
      <c r="BA1521" s="627"/>
      <c r="BB1521" s="544"/>
      <c r="BC1521" s="581"/>
      <c r="BD1521" s="586"/>
      <c r="BE1521" s="587"/>
      <c r="BF1521" s="626"/>
      <c r="BG1521" s="627"/>
      <c r="BH1521" s="628"/>
      <c r="BI1521" s="629"/>
      <c r="BJ1521" s="632"/>
      <c r="BK1521" s="633"/>
      <c r="BL1521" s="626"/>
      <c r="BM1521" s="627"/>
      <c r="BN1521" s="678"/>
      <c r="BO1521" s="679"/>
      <c r="BP1521" s="680"/>
      <c r="BQ1521" s="677"/>
      <c r="BR1521" s="663"/>
      <c r="BS1521" s="663"/>
      <c r="BT1521" s="15"/>
      <c r="BU1521" s="15"/>
      <c r="BV1521" s="95"/>
    </row>
    <row r="1522" spans="1:77" ht="21.75" customHeight="1" x14ac:dyDescent="0.25">
      <c r="A1522" s="95"/>
      <c r="B1522" s="570" t="str">
        <f>IF(ROSTER!B$44="","",ROSTER!B$44)</f>
        <v/>
      </c>
      <c r="C1522" s="572" t="str">
        <f>IF(ROSTER!C$44="","",ROSTER!C$44)</f>
        <v/>
      </c>
      <c r="D1522" s="573"/>
      <c r="E1522" s="574"/>
      <c r="F1522" s="576">
        <f>IF(E1522="y",1,IF(E1522="S",1,0))</f>
        <v>0</v>
      </c>
      <c r="G1522" s="582">
        <f>IF(E1522="S",1,0)</f>
        <v>0</v>
      </c>
      <c r="H1522" s="578"/>
      <c r="I1522" s="543"/>
      <c r="J1522" s="542"/>
      <c r="K1522" s="580"/>
      <c r="L1522" s="584"/>
      <c r="M1522" s="585"/>
      <c r="N1522" s="588">
        <f>L1522+J1522</f>
        <v>0</v>
      </c>
      <c r="O1522" s="589"/>
      <c r="P1522" s="542"/>
      <c r="Q1522" s="580"/>
      <c r="R1522" s="584"/>
      <c r="S1522" s="585"/>
      <c r="T1522" s="588">
        <f>R1522-P1522</f>
        <v>0</v>
      </c>
      <c r="U1522" s="588"/>
      <c r="V1522" s="542"/>
      <c r="W1522" s="543"/>
      <c r="X1522" s="593"/>
      <c r="Y1522" s="543"/>
      <c r="Z1522" s="542"/>
      <c r="AA1522" s="543"/>
      <c r="AB1522" s="542"/>
      <c r="AC1522" s="543"/>
      <c r="AD1522" s="542"/>
      <c r="AE1522" s="580"/>
      <c r="AF1522" s="584"/>
      <c r="AG1522" s="585"/>
      <c r="AH1522" s="595">
        <f>IF(AD1522=0,0,(AF1522/AD1522)*100)</f>
        <v>0</v>
      </c>
      <c r="AI1522" s="596"/>
      <c r="AJ1522" s="542"/>
      <c r="AK1522" s="580"/>
      <c r="AL1522" s="584"/>
      <c r="AM1522" s="585"/>
      <c r="AN1522" s="595">
        <f>IF(AJ1522=0,0,(AL1522/AJ1522)*100)</f>
        <v>0</v>
      </c>
      <c r="AO1522" s="596"/>
      <c r="AP1522" s="542"/>
      <c r="AQ1522" s="580"/>
      <c r="AR1522" s="584"/>
      <c r="AS1522" s="585"/>
      <c r="AT1522" s="595">
        <f>IF(AP1522=0,0,(AR1522/AP1522)*100)</f>
        <v>0</v>
      </c>
      <c r="AU1522" s="596"/>
      <c r="AV1522" s="599">
        <f>AD1522+AJ1522+AP1522</f>
        <v>0</v>
      </c>
      <c r="AW1522" s="600"/>
      <c r="AX1522" s="630">
        <f>AF1522+AL1522+AR1522</f>
        <v>0</v>
      </c>
      <c r="AY1522" s="631"/>
      <c r="AZ1522" s="595">
        <f>IF(AV1522=0,0,(AX1522/AV1522)*100)</f>
        <v>0</v>
      </c>
      <c r="BA1522" s="596"/>
      <c r="BB1522" s="542"/>
      <c r="BC1522" s="580"/>
      <c r="BD1522" s="584"/>
      <c r="BE1522" s="585"/>
      <c r="BF1522" s="595">
        <f>IF(BB1522=0,0,(BD1522/BB1522)*100)</f>
        <v>0</v>
      </c>
      <c r="BG1522" s="596"/>
      <c r="BH1522" s="599">
        <f>AV1522+BB1522</f>
        <v>0</v>
      </c>
      <c r="BI1522" s="600"/>
      <c r="BJ1522" s="630">
        <f>AX1522+BD1522</f>
        <v>0</v>
      </c>
      <c r="BK1522" s="631"/>
      <c r="BL1522" s="595">
        <f>IF(BH1522=0,0,(BJ1522/BH1522)*100)</f>
        <v>0</v>
      </c>
      <c r="BM1522" s="596"/>
      <c r="BN1522" s="656">
        <f>(AF1522*2)+(AL1522*2)+(AR1522*3)+BD1522</f>
        <v>0</v>
      </c>
      <c r="BO1522" s="657"/>
      <c r="BP1522" s="658"/>
      <c r="BQ1522" s="676">
        <f t="shared" ref="BQ1522" si="1478">IF(BS1522=0,0,50*BR1522/BS1522)</f>
        <v>0</v>
      </c>
      <c r="BR1522" s="662">
        <f t="shared" ref="BR1522" si="1479">(BN1522*BU$1486)+(N1522*BU$1487)+(Z1522*BU$1488)+(R1522*BU$1489)+(X1522*BU$1490)+(AB1522*BU$1491)+(V1522*BU$1496)</f>
        <v>0</v>
      </c>
      <c r="BS1522" s="662">
        <f t="shared" ref="BS1522" si="1480">((BB1522-BD1522)*BU$1493)+((AV1522-AX1522)*BU$1492)+(H1522*BU$1494)+(P1522*BU$1495)</f>
        <v>0</v>
      </c>
      <c r="BT1522" s="15"/>
      <c r="BU1522" s="15"/>
      <c r="BV1522" s="95"/>
    </row>
    <row r="1523" spans="1:77" ht="21.75" customHeight="1" x14ac:dyDescent="0.25">
      <c r="A1523" s="95"/>
      <c r="B1523" s="571"/>
      <c r="C1523" s="642" t="str">
        <f>IF(ROSTER!D$44="","",ROSTER!D$44)</f>
        <v/>
      </c>
      <c r="D1523" s="643"/>
      <c r="E1523" s="575"/>
      <c r="F1523" s="577"/>
      <c r="G1523" s="583"/>
      <c r="H1523" s="579"/>
      <c r="I1523" s="545"/>
      <c r="J1523" s="544"/>
      <c r="K1523" s="581"/>
      <c r="L1523" s="586"/>
      <c r="M1523" s="587"/>
      <c r="N1523" s="592" t="s">
        <v>16</v>
      </c>
      <c r="O1523" s="603"/>
      <c r="P1523" s="544"/>
      <c r="Q1523" s="581"/>
      <c r="R1523" s="586"/>
      <c r="S1523" s="587"/>
      <c r="T1523" s="592" t="s">
        <v>16</v>
      </c>
      <c r="U1523" s="592"/>
      <c r="V1523" s="544"/>
      <c r="W1523" s="545"/>
      <c r="X1523" s="594"/>
      <c r="Y1523" s="545"/>
      <c r="Z1523" s="544"/>
      <c r="AA1523" s="545"/>
      <c r="AB1523" s="544"/>
      <c r="AC1523" s="545"/>
      <c r="AD1523" s="544"/>
      <c r="AE1523" s="581"/>
      <c r="AF1523" s="586"/>
      <c r="AG1523" s="587"/>
      <c r="AH1523" s="626"/>
      <c r="AI1523" s="627"/>
      <c r="AJ1523" s="544"/>
      <c r="AK1523" s="581"/>
      <c r="AL1523" s="586"/>
      <c r="AM1523" s="587"/>
      <c r="AN1523" s="626"/>
      <c r="AO1523" s="627"/>
      <c r="AP1523" s="544"/>
      <c r="AQ1523" s="581"/>
      <c r="AR1523" s="586"/>
      <c r="AS1523" s="587"/>
      <c r="AT1523" s="626"/>
      <c r="AU1523" s="627"/>
      <c r="AV1523" s="628"/>
      <c r="AW1523" s="629"/>
      <c r="AX1523" s="632"/>
      <c r="AY1523" s="633"/>
      <c r="AZ1523" s="626"/>
      <c r="BA1523" s="627"/>
      <c r="BB1523" s="544"/>
      <c r="BC1523" s="581"/>
      <c r="BD1523" s="586"/>
      <c r="BE1523" s="587"/>
      <c r="BF1523" s="626"/>
      <c r="BG1523" s="627"/>
      <c r="BH1523" s="628"/>
      <c r="BI1523" s="629"/>
      <c r="BJ1523" s="632"/>
      <c r="BK1523" s="633"/>
      <c r="BL1523" s="626"/>
      <c r="BM1523" s="627"/>
      <c r="BN1523" s="678"/>
      <c r="BO1523" s="679"/>
      <c r="BP1523" s="680"/>
      <c r="BQ1523" s="677"/>
      <c r="BR1523" s="663"/>
      <c r="BS1523" s="663"/>
      <c r="BT1523" s="15"/>
      <c r="BU1523" s="15"/>
      <c r="BV1523" s="95"/>
    </row>
    <row r="1524" spans="1:77" ht="21.75" customHeight="1" x14ac:dyDescent="0.25">
      <c r="A1524" s="95"/>
      <c r="B1524" s="570" t="str">
        <f>IF(ROSTER!B$46="","",ROSTER!B$46)</f>
        <v/>
      </c>
      <c r="C1524" s="572" t="str">
        <f>IF(ROSTER!C$46="","",ROSTER!C$46)</f>
        <v/>
      </c>
      <c r="D1524" s="573"/>
      <c r="E1524" s="574"/>
      <c r="F1524" s="576">
        <f>IF(E1524="y",1,IF(E1524="S",1,0))</f>
        <v>0</v>
      </c>
      <c r="G1524" s="582">
        <f>IF(E1524="S",1,0)</f>
        <v>0</v>
      </c>
      <c r="H1524" s="578"/>
      <c r="I1524" s="543"/>
      <c r="J1524" s="542"/>
      <c r="K1524" s="580"/>
      <c r="L1524" s="584"/>
      <c r="M1524" s="585"/>
      <c r="N1524" s="588">
        <f>L1524+J1524</f>
        <v>0</v>
      </c>
      <c r="O1524" s="589"/>
      <c r="P1524" s="542"/>
      <c r="Q1524" s="580"/>
      <c r="R1524" s="584"/>
      <c r="S1524" s="585"/>
      <c r="T1524" s="588">
        <f>R1524-P1524</f>
        <v>0</v>
      </c>
      <c r="U1524" s="588"/>
      <c r="V1524" s="542"/>
      <c r="W1524" s="543"/>
      <c r="X1524" s="593"/>
      <c r="Y1524" s="543"/>
      <c r="Z1524" s="542"/>
      <c r="AA1524" s="543"/>
      <c r="AB1524" s="542"/>
      <c r="AC1524" s="543"/>
      <c r="AD1524" s="542"/>
      <c r="AE1524" s="580"/>
      <c r="AF1524" s="584"/>
      <c r="AG1524" s="585"/>
      <c r="AH1524" s="595">
        <f>IF(AD1524=0,0,(AF1524/AD1524)*100)</f>
        <v>0</v>
      </c>
      <c r="AI1524" s="596"/>
      <c r="AJ1524" s="542"/>
      <c r="AK1524" s="580"/>
      <c r="AL1524" s="584"/>
      <c r="AM1524" s="585"/>
      <c r="AN1524" s="595">
        <f>IF(AJ1524=0,0,(AL1524/AJ1524)*100)</f>
        <v>0</v>
      </c>
      <c r="AO1524" s="596"/>
      <c r="AP1524" s="542"/>
      <c r="AQ1524" s="580"/>
      <c r="AR1524" s="584"/>
      <c r="AS1524" s="585"/>
      <c r="AT1524" s="595">
        <f>IF(AP1524=0,0,(AR1524/AP1524)*100)</f>
        <v>0</v>
      </c>
      <c r="AU1524" s="596"/>
      <c r="AV1524" s="599">
        <f>AD1524+AJ1524+AP1524</f>
        <v>0</v>
      </c>
      <c r="AW1524" s="600"/>
      <c r="AX1524" s="630">
        <f>AF1524+AL1524+AR1524</f>
        <v>0</v>
      </c>
      <c r="AY1524" s="631"/>
      <c r="AZ1524" s="595">
        <f>IF(AV1524=0,0,(AX1524/AV1524)*100)</f>
        <v>0</v>
      </c>
      <c r="BA1524" s="596"/>
      <c r="BB1524" s="542"/>
      <c r="BC1524" s="580"/>
      <c r="BD1524" s="584"/>
      <c r="BE1524" s="585"/>
      <c r="BF1524" s="595">
        <f>IF(BB1524=0,0,(BD1524/BB1524)*100)</f>
        <v>0</v>
      </c>
      <c r="BG1524" s="596"/>
      <c r="BH1524" s="599">
        <f>AV1524+BB1524</f>
        <v>0</v>
      </c>
      <c r="BI1524" s="600"/>
      <c r="BJ1524" s="630">
        <f>AX1524+BD1524</f>
        <v>0</v>
      </c>
      <c r="BK1524" s="631"/>
      <c r="BL1524" s="595">
        <f>IF(BH1524=0,0,(BJ1524/BH1524)*100)</f>
        <v>0</v>
      </c>
      <c r="BM1524" s="596"/>
      <c r="BN1524" s="656">
        <f>(AF1524*2)+(AL1524*2)+(AR1524*3)+BD1524</f>
        <v>0</v>
      </c>
      <c r="BO1524" s="657"/>
      <c r="BP1524" s="658"/>
      <c r="BQ1524" s="676">
        <f t="shared" ref="BQ1524" si="1481">IF(BS1524=0,0,50*BR1524/BS1524)</f>
        <v>0</v>
      </c>
      <c r="BR1524" s="662">
        <f t="shared" ref="BR1524" si="1482">(BN1524*BU$1486)+(N1524*BU$1487)+(Z1524*BU$1488)+(R1524*BU$1489)+(X1524*BU$1490)+(AB1524*BU$1491)+(V1524*BU$1496)</f>
        <v>0</v>
      </c>
      <c r="BS1524" s="662">
        <f t="shared" ref="BS1524" si="1483">((BB1524-BD1524)*BU$1493)+((AV1524-AX1524)*BU$1492)+(H1524*BU$1494)+(P1524*BU$1495)</f>
        <v>0</v>
      </c>
      <c r="BT1524" s="15"/>
      <c r="BU1524" s="15"/>
      <c r="BV1524" s="95"/>
    </row>
    <row r="1525" spans="1:77" ht="22.5" customHeight="1" thickBot="1" x14ac:dyDescent="0.3">
      <c r="A1525" s="95"/>
      <c r="B1525" s="571"/>
      <c r="C1525" s="642" t="str">
        <f>IF(ROSTER!D$46="","",ROSTER!D$46)</f>
        <v/>
      </c>
      <c r="D1525" s="643"/>
      <c r="E1525" s="575"/>
      <c r="F1525" s="577"/>
      <c r="G1525" s="583"/>
      <c r="H1525" s="579"/>
      <c r="I1525" s="545"/>
      <c r="J1525" s="544"/>
      <c r="K1525" s="581"/>
      <c r="L1525" s="586"/>
      <c r="M1525" s="587"/>
      <c r="N1525" s="590" t="s">
        <v>16</v>
      </c>
      <c r="O1525" s="591"/>
      <c r="P1525" s="544"/>
      <c r="Q1525" s="581"/>
      <c r="R1525" s="586"/>
      <c r="S1525" s="587"/>
      <c r="T1525" s="592" t="s">
        <v>16</v>
      </c>
      <c r="U1525" s="592"/>
      <c r="V1525" s="544"/>
      <c r="W1525" s="545"/>
      <c r="X1525" s="594"/>
      <c r="Y1525" s="545"/>
      <c r="Z1525" s="544"/>
      <c r="AA1525" s="545"/>
      <c r="AB1525" s="544"/>
      <c r="AC1525" s="545"/>
      <c r="AD1525" s="544"/>
      <c r="AE1525" s="581"/>
      <c r="AF1525" s="586"/>
      <c r="AG1525" s="587"/>
      <c r="AH1525" s="597"/>
      <c r="AI1525" s="598"/>
      <c r="AJ1525" s="544"/>
      <c r="AK1525" s="581"/>
      <c r="AL1525" s="586"/>
      <c r="AM1525" s="587"/>
      <c r="AN1525" s="597"/>
      <c r="AO1525" s="598"/>
      <c r="AP1525" s="544"/>
      <c r="AQ1525" s="581"/>
      <c r="AR1525" s="586"/>
      <c r="AS1525" s="587"/>
      <c r="AT1525" s="597"/>
      <c r="AU1525" s="598"/>
      <c r="AV1525" s="601"/>
      <c r="AW1525" s="602"/>
      <c r="AX1525" s="701"/>
      <c r="AY1525" s="702"/>
      <c r="AZ1525" s="597"/>
      <c r="BA1525" s="598"/>
      <c r="BB1525" s="544"/>
      <c r="BC1525" s="581"/>
      <c r="BD1525" s="586"/>
      <c r="BE1525" s="587"/>
      <c r="BF1525" s="597"/>
      <c r="BG1525" s="598"/>
      <c r="BH1525" s="601"/>
      <c r="BI1525" s="602"/>
      <c r="BJ1525" s="701"/>
      <c r="BK1525" s="702"/>
      <c r="BL1525" s="597"/>
      <c r="BM1525" s="598"/>
      <c r="BN1525" s="659"/>
      <c r="BO1525" s="660"/>
      <c r="BP1525" s="661"/>
      <c r="BQ1525" s="677"/>
      <c r="BR1525" s="663"/>
      <c r="BS1525" s="663"/>
      <c r="BT1525" s="15"/>
      <c r="BU1525" s="15"/>
      <c r="BV1525" s="95"/>
    </row>
    <row r="1526" spans="1:77" s="21" customFormat="1" ht="33.4" customHeight="1" x14ac:dyDescent="0.45">
      <c r="A1526" s="98"/>
      <c r="B1526" s="612"/>
      <c r="C1526" s="613"/>
      <c r="D1526" s="613" t="s">
        <v>10</v>
      </c>
      <c r="E1526" s="616"/>
      <c r="F1526" s="279"/>
      <c r="G1526" s="279"/>
      <c r="H1526" s="517">
        <f>SUM(H1486:I1525)</f>
        <v>0</v>
      </c>
      <c r="I1526" s="618"/>
      <c r="J1526" s="517">
        <f>SUM(J1486:K1525)</f>
        <v>0</v>
      </c>
      <c r="K1526" s="618"/>
      <c r="L1526" s="620">
        <f>SUM(L1486:M1525)</f>
        <v>0</v>
      </c>
      <c r="M1526" s="621"/>
      <c r="N1526" s="548">
        <f>L1526+J1526</f>
        <v>0</v>
      </c>
      <c r="O1526" s="518"/>
      <c r="P1526" s="620">
        <f>SUM(P1486:Q1525)</f>
        <v>0</v>
      </c>
      <c r="Q1526" s="618"/>
      <c r="R1526" s="620">
        <f>SUM(R1486:S1525)</f>
        <v>0</v>
      </c>
      <c r="S1526" s="621"/>
      <c r="T1526" s="548">
        <f>R1526-P1526</f>
        <v>0</v>
      </c>
      <c r="U1526" s="518"/>
      <c r="V1526" s="517">
        <f>SUM(V1486:W1525)</f>
        <v>0</v>
      </c>
      <c r="W1526" s="518"/>
      <c r="X1526" s="621">
        <f>SUM(X1486:Y1525)</f>
        <v>0</v>
      </c>
      <c r="Y1526" s="621"/>
      <c r="Z1526" s="517">
        <f>SUM(Z1486:AA1525)</f>
        <v>0</v>
      </c>
      <c r="AA1526" s="518"/>
      <c r="AB1526" s="517">
        <f>SUM(AB1486:AC1525)</f>
        <v>0</v>
      </c>
      <c r="AC1526" s="518"/>
      <c r="AD1526" s="621">
        <f>SUM(AD1486:AE1525)</f>
        <v>0</v>
      </c>
      <c r="AE1526" s="618"/>
      <c r="AF1526" s="620">
        <f>SUM(AF1486:AG1525)</f>
        <v>0</v>
      </c>
      <c r="AG1526" s="621"/>
      <c r="AH1526" s="548">
        <f>IF(AD1526=0,0,(AF1526/AD1526)*100)</f>
        <v>0</v>
      </c>
      <c r="AI1526" s="518"/>
      <c r="AJ1526" s="620">
        <f>SUM(AJ1486:AK1525)</f>
        <v>0</v>
      </c>
      <c r="AK1526" s="618"/>
      <c r="AL1526" s="620">
        <f>SUM(AL1486:AM1525)</f>
        <v>0</v>
      </c>
      <c r="AM1526" s="621"/>
      <c r="AN1526" s="548">
        <f>IF(AJ1526=0,0,(AL1526/AJ1526)*100)</f>
        <v>0</v>
      </c>
      <c r="AO1526" s="518"/>
      <c r="AP1526" s="620">
        <f>SUM(AP1486:AQ1525)</f>
        <v>0</v>
      </c>
      <c r="AQ1526" s="618"/>
      <c r="AR1526" s="620">
        <f>SUM(AR1486:AS1525)</f>
        <v>0</v>
      </c>
      <c r="AS1526" s="621"/>
      <c r="AT1526" s="548">
        <f>IF(AP1526=0,0,(AR1526/AP1526)*100)</f>
        <v>0</v>
      </c>
      <c r="AU1526" s="518"/>
      <c r="AV1526" s="517">
        <f>AD1526+AJ1526+AP1526</f>
        <v>0</v>
      </c>
      <c r="AW1526" s="618"/>
      <c r="AX1526" s="620">
        <f>AF1526+AL1526+AR1526</f>
        <v>0</v>
      </c>
      <c r="AY1526" s="624"/>
      <c r="AZ1526" s="548">
        <f>IF(AV1526=0,0,(AX1526/AV1526)*100)</f>
        <v>0</v>
      </c>
      <c r="BA1526" s="518"/>
      <c r="BB1526" s="620">
        <f>SUM(BB1486:BC1525)</f>
        <v>0</v>
      </c>
      <c r="BC1526" s="618"/>
      <c r="BD1526" s="620">
        <f>SUM(BD1486:BE1525)</f>
        <v>0</v>
      </c>
      <c r="BE1526" s="621"/>
      <c r="BF1526" s="548">
        <f>IF(BB1526=0,0,(BD1526/BB1526)*100)</f>
        <v>0</v>
      </c>
      <c r="BG1526" s="518"/>
      <c r="BH1526" s="517">
        <f>AV1526+BB1526</f>
        <v>0</v>
      </c>
      <c r="BI1526" s="618"/>
      <c r="BJ1526" s="620">
        <f>AX1526+BD1526</f>
        <v>0</v>
      </c>
      <c r="BK1526" s="624"/>
      <c r="BL1526" s="548">
        <f>IF(BH1526=0,0,(BJ1526/BH1526)*100)</f>
        <v>0</v>
      </c>
      <c r="BM1526" s="664"/>
      <c r="BN1526" s="666">
        <f>SUM(BN1486:BP1525)</f>
        <v>0</v>
      </c>
      <c r="BO1526" s="667"/>
      <c r="BP1526" s="668"/>
      <c r="BQ1526" s="681">
        <f>SUM(BQ1486:BQ1525)</f>
        <v>0</v>
      </c>
      <c r="BR1526" s="685">
        <f t="shared" ref="BR1526" si="1484">(BN1526*BU$1486)+(N1526*BU$1487)+(Z1526*BU$1488)+(R1526*BU$1489)+(X1526*BU$1490)+(AB1526*BU$1491)+(V1526*BU$1496)</f>
        <v>0</v>
      </c>
      <c r="BS1526" s="683">
        <f t="shared" ref="BS1526" si="1485">((BB1526-BD1526)*BU$1493)+((AV1526-AX1526)*BU$1492)+(H1526*BU$1494)+(P1526*BU$1495)</f>
        <v>0</v>
      </c>
      <c r="BT1526" s="20"/>
      <c r="BU1526" s="20"/>
      <c r="BV1526" s="98"/>
    </row>
    <row r="1527" spans="1:77" s="21" customFormat="1" ht="33.950000000000003" customHeight="1" thickBot="1" x14ac:dyDescent="0.5">
      <c r="A1527" s="98"/>
      <c r="B1527" s="614"/>
      <c r="C1527" s="615"/>
      <c r="D1527" s="615"/>
      <c r="E1527" s="617"/>
      <c r="F1527" s="280"/>
      <c r="G1527" s="280"/>
      <c r="H1527" s="519"/>
      <c r="I1527" s="619"/>
      <c r="J1527" s="519"/>
      <c r="K1527" s="619"/>
      <c r="L1527" s="622"/>
      <c r="M1527" s="623"/>
      <c r="N1527" s="549" t="s">
        <v>16</v>
      </c>
      <c r="O1527" s="520"/>
      <c r="P1527" s="622"/>
      <c r="Q1527" s="619"/>
      <c r="R1527" s="622"/>
      <c r="S1527" s="623"/>
      <c r="T1527" s="549" t="s">
        <v>16</v>
      </c>
      <c r="U1527" s="520"/>
      <c r="V1527" s="519"/>
      <c r="W1527" s="520"/>
      <c r="X1527" s="623"/>
      <c r="Y1527" s="623"/>
      <c r="Z1527" s="519"/>
      <c r="AA1527" s="520"/>
      <c r="AB1527" s="519"/>
      <c r="AC1527" s="520"/>
      <c r="AD1527" s="623"/>
      <c r="AE1527" s="619"/>
      <c r="AF1527" s="622"/>
      <c r="AG1527" s="623"/>
      <c r="AH1527" s="549"/>
      <c r="AI1527" s="520"/>
      <c r="AJ1527" s="622"/>
      <c r="AK1527" s="619"/>
      <c r="AL1527" s="622"/>
      <c r="AM1527" s="623"/>
      <c r="AN1527" s="549"/>
      <c r="AO1527" s="520"/>
      <c r="AP1527" s="622"/>
      <c r="AQ1527" s="619"/>
      <c r="AR1527" s="622"/>
      <c r="AS1527" s="623"/>
      <c r="AT1527" s="549"/>
      <c r="AU1527" s="520"/>
      <c r="AV1527" s="519"/>
      <c r="AW1527" s="619"/>
      <c r="AX1527" s="622"/>
      <c r="AY1527" s="625"/>
      <c r="AZ1527" s="549"/>
      <c r="BA1527" s="520"/>
      <c r="BB1527" s="622"/>
      <c r="BC1527" s="619"/>
      <c r="BD1527" s="622"/>
      <c r="BE1527" s="623"/>
      <c r="BF1527" s="549"/>
      <c r="BG1527" s="520"/>
      <c r="BH1527" s="519"/>
      <c r="BI1527" s="619"/>
      <c r="BJ1527" s="622"/>
      <c r="BK1527" s="625"/>
      <c r="BL1527" s="549"/>
      <c r="BM1527" s="665"/>
      <c r="BN1527" s="669"/>
      <c r="BO1527" s="670"/>
      <c r="BP1527" s="671"/>
      <c r="BQ1527" s="682"/>
      <c r="BR1527" s="686"/>
      <c r="BS1527" s="684"/>
      <c r="BT1527" s="20"/>
      <c r="BU1527" s="20"/>
      <c r="BV1527" s="98"/>
    </row>
    <row r="1528" spans="1:77" s="21" customFormat="1" ht="33" customHeight="1" thickBot="1" x14ac:dyDescent="0.5">
      <c r="A1528" s="98"/>
      <c r="B1528" s="612"/>
      <c r="C1528" s="613"/>
      <c r="D1528" s="613" t="s">
        <v>13</v>
      </c>
      <c r="E1528" s="616"/>
      <c r="F1528" s="281"/>
      <c r="G1528" s="282"/>
      <c r="H1528" s="528"/>
      <c r="I1528" s="636"/>
      <c r="J1528" s="528"/>
      <c r="K1528" s="636"/>
      <c r="L1528" s="638"/>
      <c r="M1528" s="639"/>
      <c r="N1528" s="548">
        <f>J1528+L1528</f>
        <v>0</v>
      </c>
      <c r="O1528" s="518"/>
      <c r="P1528" s="638"/>
      <c r="Q1528" s="636"/>
      <c r="R1528" s="638"/>
      <c r="S1528" s="639"/>
      <c r="T1528" s="548">
        <f>R1528-P1528</f>
        <v>0</v>
      </c>
      <c r="U1528" s="518"/>
      <c r="V1528" s="528"/>
      <c r="W1528" s="529"/>
      <c r="X1528" s="528"/>
      <c r="Y1528" s="529"/>
      <c r="Z1528" s="528"/>
      <c r="AA1528" s="529"/>
      <c r="AB1528" s="528"/>
      <c r="AC1528" s="529"/>
      <c r="AD1528" s="639"/>
      <c r="AE1528" s="636"/>
      <c r="AF1528" s="638"/>
      <c r="AG1528" s="639"/>
      <c r="AH1528" s="548">
        <f>IF(AD1528=0,0,(AF1528/AD1528)*100)</f>
        <v>0</v>
      </c>
      <c r="AI1528" s="518"/>
      <c r="AJ1528" s="638"/>
      <c r="AK1528" s="636"/>
      <c r="AL1528" s="638"/>
      <c r="AM1528" s="639"/>
      <c r="AN1528" s="548">
        <f>IF(AJ1528=0,0,(AL1528/AJ1528)*100)</f>
        <v>0</v>
      </c>
      <c r="AO1528" s="518"/>
      <c r="AP1528" s="638"/>
      <c r="AQ1528" s="636"/>
      <c r="AR1528" s="638"/>
      <c r="AS1528" s="639"/>
      <c r="AT1528" s="548">
        <f>IF(AP1528=0,0,(AR1528/AP1528)*100)</f>
        <v>0</v>
      </c>
      <c r="AU1528" s="518"/>
      <c r="AV1528" s="517">
        <f>AD1528+AJ1528+AP1528</f>
        <v>0</v>
      </c>
      <c r="AW1528" s="618"/>
      <c r="AX1528" s="620">
        <f>AF1528+AL1528+AR1528</f>
        <v>0</v>
      </c>
      <c r="AY1528" s="624"/>
      <c r="AZ1528" s="548">
        <f>IF(AV1528=0,0,(AX1528/AV1528)*100)</f>
        <v>0</v>
      </c>
      <c r="BA1528" s="518"/>
      <c r="BB1528" s="638"/>
      <c r="BC1528" s="636"/>
      <c r="BD1528" s="638"/>
      <c r="BE1528" s="639"/>
      <c r="BF1528" s="548">
        <f>IF(BB1528=0,0,(BD1528/BB1528)*100)</f>
        <v>0</v>
      </c>
      <c r="BG1528" s="518"/>
      <c r="BH1528" s="517">
        <f>AV1528+BB1528</f>
        <v>0</v>
      </c>
      <c r="BI1528" s="618"/>
      <c r="BJ1528" s="620">
        <f>AX1528+BD1528</f>
        <v>0</v>
      </c>
      <c r="BK1528" s="624"/>
      <c r="BL1528" s="548">
        <f>IF(BH1528=0,0,(BJ1528/BH1528)*100)</f>
        <v>0</v>
      </c>
      <c r="BM1528" s="664"/>
      <c r="BN1528" s="693">
        <f>(AF1528*2)+(AL1528*2)+(AR1528*3)+BD1528</f>
        <v>0</v>
      </c>
      <c r="BO1528" s="694"/>
      <c r="BP1528" s="695"/>
      <c r="BQ1528" s="699"/>
      <c r="BR1528" s="283"/>
      <c r="BS1528" s="284"/>
      <c r="BT1528" s="20"/>
      <c r="BU1528" s="20"/>
      <c r="BV1528" s="98"/>
    </row>
    <row r="1529" spans="1:77" s="21" customFormat="1" ht="33.75" customHeight="1" thickBot="1" x14ac:dyDescent="0.5">
      <c r="A1529" s="98"/>
      <c r="B1529" s="285"/>
      <c r="C1529" s="286"/>
      <c r="D1529" s="634"/>
      <c r="E1529" s="635"/>
      <c r="F1529" s="287"/>
      <c r="G1529" s="287"/>
      <c r="H1529" s="530"/>
      <c r="I1529" s="637"/>
      <c r="J1529" s="530"/>
      <c r="K1529" s="637"/>
      <c r="L1529" s="640"/>
      <c r="M1529" s="641"/>
      <c r="N1529" s="549">
        <f>IF((N1526+N1528)=0,0,N1526/(N1526+N1528)*100)</f>
        <v>0</v>
      </c>
      <c r="O1529" s="520"/>
      <c r="P1529" s="640"/>
      <c r="Q1529" s="637"/>
      <c r="R1529" s="640"/>
      <c r="S1529" s="641"/>
      <c r="T1529" s="549"/>
      <c r="U1529" s="520"/>
      <c r="V1529" s="530"/>
      <c r="W1529" s="531"/>
      <c r="X1529" s="530"/>
      <c r="Y1529" s="531"/>
      <c r="Z1529" s="530"/>
      <c r="AA1529" s="531"/>
      <c r="AB1529" s="530"/>
      <c r="AC1529" s="531"/>
      <c r="AD1529" s="641"/>
      <c r="AE1529" s="637"/>
      <c r="AF1529" s="640"/>
      <c r="AG1529" s="641"/>
      <c r="AH1529" s="549"/>
      <c r="AI1529" s="520"/>
      <c r="AJ1529" s="640"/>
      <c r="AK1529" s="637"/>
      <c r="AL1529" s="640"/>
      <c r="AM1529" s="641"/>
      <c r="AN1529" s="549"/>
      <c r="AO1529" s="520"/>
      <c r="AP1529" s="640"/>
      <c r="AQ1529" s="637"/>
      <c r="AR1529" s="640"/>
      <c r="AS1529" s="641"/>
      <c r="AT1529" s="549"/>
      <c r="AU1529" s="520"/>
      <c r="AV1529" s="519"/>
      <c r="AW1529" s="619"/>
      <c r="AX1529" s="622"/>
      <c r="AY1529" s="625"/>
      <c r="AZ1529" s="549"/>
      <c r="BA1529" s="520"/>
      <c r="BB1529" s="640"/>
      <c r="BC1529" s="637"/>
      <c r="BD1529" s="640"/>
      <c r="BE1529" s="641"/>
      <c r="BF1529" s="549"/>
      <c r="BG1529" s="520"/>
      <c r="BH1529" s="519"/>
      <c r="BI1529" s="619"/>
      <c r="BJ1529" s="622"/>
      <c r="BK1529" s="625"/>
      <c r="BL1529" s="549"/>
      <c r="BM1529" s="665"/>
      <c r="BN1529" s="696"/>
      <c r="BO1529" s="697"/>
      <c r="BP1529" s="698"/>
      <c r="BQ1529" s="700"/>
      <c r="BR1529" s="79"/>
      <c r="BS1529" s="79"/>
      <c r="BT1529" s="20"/>
      <c r="BU1529" s="20"/>
      <c r="BV1529" s="98"/>
    </row>
    <row r="1530" spans="1:77" ht="16.5" customHeight="1" thickTop="1" thickBot="1" x14ac:dyDescent="0.5">
      <c r="A1530" s="95"/>
      <c r="B1530" s="288"/>
      <c r="C1530" s="70"/>
      <c r="D1530" s="70"/>
      <c r="E1530" s="70"/>
      <c r="F1530" s="70"/>
      <c r="G1530" s="70"/>
      <c r="H1530" s="70"/>
      <c r="I1530" s="70"/>
      <c r="J1530" s="70"/>
      <c r="K1530" s="70"/>
      <c r="L1530" s="70"/>
      <c r="M1530" s="70"/>
      <c r="N1530" s="70"/>
      <c r="O1530" s="70"/>
      <c r="P1530" s="70"/>
      <c r="Q1530" s="70"/>
      <c r="R1530" s="70"/>
      <c r="S1530" s="70"/>
      <c r="T1530" s="70"/>
      <c r="U1530" s="70"/>
      <c r="V1530" s="70"/>
      <c r="W1530" s="70"/>
      <c r="X1530" s="70"/>
      <c r="Y1530" s="70"/>
      <c r="Z1530" s="70"/>
      <c r="AA1530" s="70"/>
      <c r="AB1530" s="70"/>
      <c r="AC1530" s="70"/>
      <c r="AD1530" s="70"/>
      <c r="AE1530" s="70"/>
      <c r="AF1530" s="70"/>
      <c r="AG1530" s="70"/>
      <c r="AH1530" s="289"/>
      <c r="AI1530" s="289"/>
      <c r="AJ1530" s="70"/>
      <c r="AK1530" s="70"/>
      <c r="AL1530" s="70"/>
      <c r="AM1530" s="70"/>
      <c r="AN1530" s="70"/>
      <c r="AO1530" s="70"/>
      <c r="AP1530" s="70"/>
      <c r="AQ1530" s="70"/>
      <c r="AR1530" s="70"/>
      <c r="AS1530" s="70"/>
      <c r="AT1530" s="70"/>
      <c r="AU1530" s="70"/>
      <c r="AV1530" s="70"/>
      <c r="AW1530" s="70"/>
      <c r="AX1530" s="70"/>
      <c r="AY1530" s="70"/>
      <c r="AZ1530" s="70"/>
      <c r="BA1530" s="70"/>
      <c r="BB1530" s="70"/>
      <c r="BC1530" s="70"/>
      <c r="BD1530" s="70"/>
      <c r="BE1530" s="70"/>
      <c r="BF1530" s="70"/>
      <c r="BG1530" s="70"/>
      <c r="BH1530" s="70"/>
      <c r="BI1530" s="70"/>
      <c r="BJ1530" s="70"/>
      <c r="BK1530" s="70"/>
      <c r="BL1530" s="70"/>
      <c r="BM1530" s="70"/>
      <c r="BN1530" s="70"/>
      <c r="BO1530" s="70"/>
      <c r="BP1530" s="70"/>
      <c r="BQ1530" s="89"/>
      <c r="BR1530" s="674">
        <f>IF((J1526+L1528)=0,0,(J1526/(J1526+L1528)*100)%)</f>
        <v>0</v>
      </c>
      <c r="BS1530" s="675"/>
      <c r="BT1530" s="674">
        <f>IF((L1526+J1528)=0,0,(L1526/(L1526+J1528)*100)%)</f>
        <v>0</v>
      </c>
      <c r="BU1530" s="675"/>
      <c r="BV1530" s="95"/>
    </row>
    <row r="1531" spans="1:77" s="23" customFormat="1" ht="79.5" customHeight="1" thickTop="1" thickBot="1" x14ac:dyDescent="0.55000000000000004">
      <c r="A1531" s="99"/>
      <c r="B1531" s="565" t="s">
        <v>64</v>
      </c>
      <c r="C1531" s="566"/>
      <c r="D1531" s="113"/>
      <c r="E1531" s="532" t="s">
        <v>54</v>
      </c>
      <c r="F1531" s="532"/>
      <c r="G1531" s="532"/>
      <c r="H1531" s="532"/>
      <c r="I1531" s="94"/>
      <c r="J1531" s="533"/>
      <c r="K1531" s="534"/>
      <c r="L1531" s="535"/>
      <c r="M1531" s="290"/>
      <c r="N1531" s="533"/>
      <c r="O1531" s="534"/>
      <c r="P1531" s="535"/>
      <c r="Q1531" s="536" t="s">
        <v>47</v>
      </c>
      <c r="R1531" s="537"/>
      <c r="S1531" s="537"/>
      <c r="T1531" s="538"/>
      <c r="U1531" s="533"/>
      <c r="V1531" s="534"/>
      <c r="W1531" s="535"/>
      <c r="X1531" s="290"/>
      <c r="Y1531" s="533"/>
      <c r="Z1531" s="534"/>
      <c r="AA1531" s="535"/>
      <c r="AB1531" s="536" t="s">
        <v>49</v>
      </c>
      <c r="AC1531" s="537"/>
      <c r="AD1531" s="537"/>
      <c r="AE1531" s="538"/>
      <c r="AF1531" s="533"/>
      <c r="AG1531" s="534"/>
      <c r="AH1531" s="535"/>
      <c r="AI1531" s="290"/>
      <c r="AJ1531" s="533"/>
      <c r="AK1531" s="534"/>
      <c r="AL1531" s="535"/>
      <c r="AM1531" s="536" t="s">
        <v>53</v>
      </c>
      <c r="AN1531" s="537"/>
      <c r="AO1531" s="537"/>
      <c r="AP1531" s="538"/>
      <c r="AQ1531" s="533"/>
      <c r="AR1531" s="534"/>
      <c r="AS1531" s="535"/>
      <c r="AT1531" s="72"/>
      <c r="AU1531" s="533"/>
      <c r="AV1531" s="534"/>
      <c r="AW1531" s="535"/>
      <c r="AX1531" s="291"/>
      <c r="AY1531" s="291"/>
      <c r="AZ1531" s="291"/>
      <c r="BA1531" s="291"/>
      <c r="BB1531" s="567" t="s">
        <v>20</v>
      </c>
      <c r="BC1531" s="567"/>
      <c r="BD1531" s="567"/>
      <c r="BE1531" s="567"/>
      <c r="BF1531" s="568"/>
      <c r="BG1531" s="539">
        <f>BN1526</f>
        <v>0</v>
      </c>
      <c r="BH1531" s="540"/>
      <c r="BI1531" s="541"/>
      <c r="BJ1531" s="292"/>
      <c r="BK1531" s="539">
        <f>BN1528</f>
        <v>0</v>
      </c>
      <c r="BL1531" s="540"/>
      <c r="BM1531" s="541"/>
      <c r="BN1531" s="73"/>
      <c r="BO1531" s="73"/>
      <c r="BP1531" s="73"/>
      <c r="BQ1531" s="90"/>
      <c r="BR1531" s="24"/>
      <c r="BS1531" s="24"/>
      <c r="BT1531" s="22"/>
      <c r="BU1531" s="22"/>
      <c r="BV1531" s="99"/>
    </row>
    <row r="1532" spans="1:77" ht="15.6" customHeight="1" thickTop="1" thickBot="1" x14ac:dyDescent="0.55000000000000004">
      <c r="A1532" s="95"/>
      <c r="B1532" s="293"/>
      <c r="C1532" s="67"/>
      <c r="D1532" s="67"/>
      <c r="E1532" s="294"/>
      <c r="F1532" s="295"/>
      <c r="G1532" s="295"/>
      <c r="H1532" s="94"/>
      <c r="I1532" s="94"/>
      <c r="J1532" s="296"/>
      <c r="K1532" s="296"/>
      <c r="L1532" s="296"/>
      <c r="M1532" s="296"/>
      <c r="N1532" s="296"/>
      <c r="O1532" s="296"/>
      <c r="P1532" s="296"/>
      <c r="Q1532" s="295"/>
      <c r="R1532" s="295"/>
      <c r="S1532" s="295"/>
      <c r="T1532" s="295"/>
      <c r="U1532" s="296"/>
      <c r="V1532" s="296"/>
      <c r="W1532" s="296"/>
      <c r="X1532" s="297"/>
      <c r="Y1532" s="296"/>
      <c r="Z1532" s="296"/>
      <c r="AA1532" s="296"/>
      <c r="AB1532" s="295"/>
      <c r="AC1532" s="295"/>
      <c r="AD1532" s="295"/>
      <c r="AE1532" s="295"/>
      <c r="AF1532" s="296"/>
      <c r="AG1532" s="296"/>
      <c r="AH1532" s="296"/>
      <c r="AI1532" s="296"/>
      <c r="AJ1532" s="297"/>
      <c r="AK1532" s="297"/>
      <c r="AL1532" s="296"/>
      <c r="AM1532" s="295"/>
      <c r="AN1532" s="295"/>
      <c r="AO1532" s="295"/>
      <c r="AP1532" s="295"/>
      <c r="AQ1532" s="296"/>
      <c r="AR1532" s="296"/>
      <c r="AS1532" s="296"/>
      <c r="AT1532" s="296"/>
      <c r="AU1532" s="296"/>
      <c r="AV1532" s="72"/>
      <c r="AW1532" s="72"/>
      <c r="AX1532" s="74"/>
      <c r="AY1532" s="74"/>
      <c r="AZ1532" s="74"/>
      <c r="BA1532" s="74"/>
      <c r="BB1532" s="295"/>
      <c r="BC1532" s="298"/>
      <c r="BD1532" s="298"/>
      <c r="BE1532" s="299"/>
      <c r="BF1532" s="300"/>
      <c r="BG1532" s="301"/>
      <c r="BH1532" s="301"/>
      <c r="BI1532" s="72"/>
      <c r="BJ1532" s="302"/>
      <c r="BK1532" s="303"/>
      <c r="BL1532" s="303"/>
      <c r="BM1532" s="72"/>
      <c r="BN1532" s="74"/>
      <c r="BO1532" s="74"/>
      <c r="BP1532" s="74"/>
      <c r="BQ1532" s="91"/>
      <c r="BR1532" s="25"/>
      <c r="BS1532" s="25"/>
      <c r="BT1532" s="15"/>
      <c r="BU1532" s="15"/>
      <c r="BV1532" s="95"/>
    </row>
    <row r="1533" spans="1:77" s="23" customFormat="1" ht="79.5" customHeight="1" thickTop="1" thickBot="1" x14ac:dyDescent="0.55000000000000004">
      <c r="A1533" s="99"/>
      <c r="B1533" s="569" t="s">
        <v>46</v>
      </c>
      <c r="C1533" s="567"/>
      <c r="D1533" s="113"/>
      <c r="E1533" s="532" t="s">
        <v>55</v>
      </c>
      <c r="F1533" s="532"/>
      <c r="G1533" s="532"/>
      <c r="H1533" s="532"/>
      <c r="I1533" s="94"/>
      <c r="J1533" s="539">
        <f>J1531</f>
        <v>0</v>
      </c>
      <c r="K1533" s="540"/>
      <c r="L1533" s="541"/>
      <c r="M1533" s="290"/>
      <c r="N1533" s="539">
        <f>N1531</f>
        <v>0</v>
      </c>
      <c r="O1533" s="540"/>
      <c r="P1533" s="541"/>
      <c r="Q1533" s="536" t="s">
        <v>51</v>
      </c>
      <c r="R1533" s="537"/>
      <c r="S1533" s="537"/>
      <c r="T1533" s="538"/>
      <c r="U1533" s="539">
        <f>U1531-J1531</f>
        <v>0</v>
      </c>
      <c r="V1533" s="540"/>
      <c r="W1533" s="541"/>
      <c r="X1533" s="290"/>
      <c r="Y1533" s="539">
        <f>Y1531-N1531</f>
        <v>0</v>
      </c>
      <c r="Z1533" s="540"/>
      <c r="AA1533" s="541"/>
      <c r="AB1533" s="536" t="s">
        <v>50</v>
      </c>
      <c r="AC1533" s="537"/>
      <c r="AD1533" s="537"/>
      <c r="AE1533" s="538"/>
      <c r="AF1533" s="539">
        <f>AF1531-U1531</f>
        <v>0</v>
      </c>
      <c r="AG1533" s="540"/>
      <c r="AH1533" s="541"/>
      <c r="AI1533" s="290"/>
      <c r="AJ1533" s="539">
        <f>AJ1531-Y1531</f>
        <v>0</v>
      </c>
      <c r="AK1533" s="540"/>
      <c r="AL1533" s="541"/>
      <c r="AM1533" s="536" t="s">
        <v>52</v>
      </c>
      <c r="AN1533" s="537"/>
      <c r="AO1533" s="537"/>
      <c r="AP1533" s="538"/>
      <c r="AQ1533" s="539">
        <f>AQ1531-AF1531</f>
        <v>0</v>
      </c>
      <c r="AR1533" s="540"/>
      <c r="AS1533" s="541"/>
      <c r="AT1533" s="72"/>
      <c r="AU1533" s="539">
        <f>AU1531-AJ1531</f>
        <v>0</v>
      </c>
      <c r="AV1533" s="540"/>
      <c r="AW1533" s="541"/>
      <c r="AX1533" s="291"/>
      <c r="AY1533" s="291"/>
      <c r="AZ1533" s="291"/>
      <c r="BA1533" s="291"/>
      <c r="BB1533" s="567" t="s">
        <v>45</v>
      </c>
      <c r="BC1533" s="567"/>
      <c r="BD1533" s="567"/>
      <c r="BE1533" s="567"/>
      <c r="BF1533" s="568"/>
      <c r="BG1533" s="539">
        <f>BG1531-AQ1531</f>
        <v>0</v>
      </c>
      <c r="BH1533" s="540"/>
      <c r="BI1533" s="541"/>
      <c r="BJ1533" s="304"/>
      <c r="BK1533" s="539">
        <f>BK1531-AU1531</f>
        <v>0</v>
      </c>
      <c r="BL1533" s="540"/>
      <c r="BM1533" s="541"/>
      <c r="BN1533" s="73"/>
      <c r="BO1533" s="73"/>
      <c r="BP1533" s="73"/>
      <c r="BQ1533" s="90"/>
      <c r="BR1533" s="24"/>
      <c r="BS1533" s="24"/>
      <c r="BT1533" s="22"/>
      <c r="BU1533" s="22"/>
      <c r="BV1533" s="99"/>
      <c r="BY1533" s="21"/>
    </row>
    <row r="1534" spans="1:77" ht="18.75" customHeight="1" thickTop="1" thickBot="1" x14ac:dyDescent="0.5">
      <c r="A1534" s="95"/>
      <c r="B1534" s="305"/>
      <c r="C1534" s="71"/>
      <c r="D1534" s="71"/>
      <c r="E1534" s="71"/>
      <c r="F1534" s="92"/>
      <c r="G1534" s="92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X1534" s="71"/>
      <c r="Y1534" s="71"/>
      <c r="Z1534" s="71"/>
      <c r="AA1534" s="71"/>
      <c r="AB1534" s="71"/>
      <c r="AC1534" s="71"/>
      <c r="AD1534" s="71"/>
      <c r="AE1534" s="71"/>
      <c r="AF1534" s="71"/>
      <c r="AG1534" s="71"/>
      <c r="AH1534" s="306"/>
      <c r="AI1534" s="306"/>
      <c r="AJ1534" s="71"/>
      <c r="AK1534" s="71"/>
      <c r="AL1534" s="71"/>
      <c r="AM1534" s="71"/>
      <c r="AN1534" s="71"/>
      <c r="AO1534" s="71"/>
      <c r="AP1534" s="71"/>
      <c r="AQ1534" s="71"/>
      <c r="AR1534" s="71"/>
      <c r="AS1534" s="71"/>
      <c r="AT1534" s="71"/>
      <c r="AU1534" s="71"/>
      <c r="AV1534" s="71"/>
      <c r="AW1534" s="71"/>
      <c r="AX1534" s="71"/>
      <c r="AY1534" s="71"/>
      <c r="AZ1534" s="71"/>
      <c r="BA1534" s="71"/>
      <c r="BB1534" s="71"/>
      <c r="BC1534" s="703" t="s">
        <v>153</v>
      </c>
      <c r="BD1534" s="703"/>
      <c r="BE1534" s="703"/>
      <c r="BF1534" s="703"/>
      <c r="BG1534" s="703"/>
      <c r="BH1534" s="703"/>
      <c r="BI1534" s="703"/>
      <c r="BJ1534" s="703"/>
      <c r="BK1534" s="703"/>
      <c r="BL1534" s="703"/>
      <c r="BM1534" s="703"/>
      <c r="BN1534" s="703"/>
      <c r="BO1534" s="703"/>
      <c r="BP1534" s="703"/>
      <c r="BQ1534" s="318"/>
      <c r="BR1534" s="319"/>
      <c r="BS1534" s="319"/>
      <c r="BT1534" s="15"/>
      <c r="BU1534" s="15"/>
      <c r="BV1534" s="95"/>
    </row>
    <row r="1535" spans="1:77" s="93" customFormat="1" ht="13.5" customHeight="1" thickTop="1" x14ac:dyDescent="0.45">
      <c r="A1535" s="95"/>
      <c r="B1535" s="99"/>
      <c r="C1535" s="95"/>
      <c r="D1535" s="95"/>
      <c r="E1535" s="95"/>
      <c r="F1535" s="96"/>
      <c r="G1535" s="96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254"/>
      <c r="AI1535" s="254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5"/>
      <c r="BL1535" s="95"/>
      <c r="BM1535" s="95"/>
      <c r="BN1535" s="95"/>
      <c r="BO1535" s="95"/>
      <c r="BP1535" s="95"/>
      <c r="BQ1535" s="97"/>
      <c r="BR1535" s="97"/>
      <c r="BS1535" s="97"/>
      <c r="BT1535" s="95"/>
      <c r="BU1535" s="95"/>
      <c r="BV1535" s="95"/>
    </row>
    <row r="1536" spans="1:77" s="17" customFormat="1" ht="33.75" x14ac:dyDescent="0.5">
      <c r="A1536" s="255"/>
      <c r="B1536" s="604" t="s">
        <v>9</v>
      </c>
      <c r="C1536" s="604"/>
      <c r="D1536" s="604"/>
      <c r="E1536" s="604"/>
      <c r="F1536" s="604"/>
      <c r="G1536" s="604"/>
      <c r="H1536" s="604"/>
      <c r="I1536" s="604"/>
      <c r="J1536" s="604"/>
      <c r="K1536" s="604"/>
      <c r="L1536" s="604"/>
      <c r="M1536" s="604"/>
      <c r="N1536" s="604"/>
      <c r="O1536" s="604"/>
      <c r="P1536" s="604"/>
      <c r="Q1536" s="604"/>
      <c r="R1536" s="604"/>
      <c r="S1536" s="604"/>
      <c r="T1536" s="604"/>
      <c r="U1536" s="604"/>
      <c r="V1536" s="604"/>
      <c r="W1536" s="604"/>
      <c r="X1536" s="604"/>
      <c r="Y1536" s="604"/>
      <c r="Z1536" s="604"/>
      <c r="AA1536" s="604"/>
      <c r="AB1536" s="604"/>
      <c r="AC1536" s="604"/>
      <c r="AD1536" s="604"/>
      <c r="AE1536" s="604"/>
      <c r="AF1536" s="604"/>
      <c r="AG1536" s="604"/>
      <c r="AH1536" s="604"/>
      <c r="AI1536" s="604"/>
      <c r="AJ1536" s="604"/>
      <c r="AK1536" s="604"/>
      <c r="AL1536" s="604"/>
      <c r="AM1536" s="604"/>
      <c r="AN1536" s="604"/>
      <c r="AO1536" s="604"/>
      <c r="AP1536" s="604"/>
      <c r="AQ1536" s="604"/>
      <c r="AR1536" s="604"/>
      <c r="AS1536" s="604"/>
      <c r="AT1536" s="604"/>
      <c r="AU1536" s="604"/>
      <c r="AV1536" s="604"/>
      <c r="AW1536" s="604"/>
      <c r="AX1536" s="604"/>
      <c r="AY1536" s="604"/>
      <c r="AZ1536" s="604"/>
      <c r="BA1536" s="604"/>
      <c r="BB1536" s="604"/>
      <c r="BC1536" s="604"/>
      <c r="BD1536" s="604"/>
      <c r="BE1536" s="604"/>
      <c r="BF1536" s="604"/>
      <c r="BG1536" s="604"/>
      <c r="BH1536" s="604"/>
      <c r="BI1536" s="604"/>
      <c r="BJ1536" s="604"/>
      <c r="BK1536" s="604"/>
      <c r="BL1536" s="604"/>
      <c r="BM1536" s="604"/>
      <c r="BN1536" s="604"/>
      <c r="BO1536" s="604"/>
      <c r="BP1536" s="604"/>
      <c r="BQ1536" s="256"/>
      <c r="BR1536" s="256"/>
      <c r="BS1536" s="256"/>
      <c r="BT1536" s="257"/>
      <c r="BU1536" s="257"/>
      <c r="BV1536" s="255"/>
    </row>
    <row r="1537" spans="1:79" ht="10.9" customHeight="1" x14ac:dyDescent="0.45">
      <c r="A1537" s="95"/>
      <c r="B1537" s="258"/>
      <c r="C1537" s="62"/>
      <c r="D1537" s="62"/>
      <c r="E1537" s="62"/>
      <c r="F1537" s="63"/>
      <c r="G1537" s="63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259"/>
      <c r="AI1537" s="259"/>
      <c r="AJ1537" s="62"/>
      <c r="AK1537" s="62"/>
      <c r="AL1537" s="62"/>
      <c r="AM1537" s="62"/>
      <c r="AN1537" s="62"/>
      <c r="AO1537" s="62"/>
      <c r="AP1537" s="62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  <c r="BB1537" s="62"/>
      <c r="BC1537" s="62"/>
      <c r="BD1537" s="62"/>
      <c r="BE1537" s="62"/>
      <c r="BF1537" s="62"/>
      <c r="BG1537" s="62"/>
      <c r="BH1537" s="62"/>
      <c r="BI1537" s="62"/>
      <c r="BJ1537" s="62"/>
      <c r="BK1537" s="62"/>
      <c r="BL1537" s="62"/>
      <c r="BM1537" s="62"/>
      <c r="BN1537" s="62"/>
      <c r="BO1537" s="62"/>
      <c r="BP1537" s="94"/>
      <c r="BQ1537" s="87"/>
      <c r="BR1537" s="94"/>
      <c r="BS1537" s="94"/>
      <c r="BT1537" s="15"/>
      <c r="BU1537" s="15"/>
      <c r="BV1537" s="95"/>
    </row>
    <row r="1538" spans="1:79" s="18" customFormat="1" ht="36.75" customHeight="1" x14ac:dyDescent="0.45">
      <c r="A1538" s="260"/>
      <c r="B1538" s="258"/>
      <c r="C1538" s="261"/>
      <c r="D1538" s="262" t="s">
        <v>10</v>
      </c>
      <c r="E1538" s="605" t="str">
        <f>IF(ROSTER!D$3="","",ROSTER!D$3)</f>
        <v/>
      </c>
      <c r="F1538" s="605"/>
      <c r="G1538" s="605"/>
      <c r="H1538" s="605"/>
      <c r="I1538" s="605"/>
      <c r="J1538" s="605"/>
      <c r="K1538" s="605"/>
      <c r="L1538" s="605"/>
      <c r="M1538" s="605"/>
      <c r="N1538" s="605"/>
      <c r="O1538" s="605"/>
      <c r="P1538" s="605"/>
      <c r="Q1538" s="605"/>
      <c r="R1538" s="605"/>
      <c r="S1538" s="605"/>
      <c r="T1538" s="605"/>
      <c r="U1538" s="605"/>
      <c r="V1538" s="605"/>
      <c r="W1538" s="605"/>
      <c r="X1538" s="605"/>
      <c r="Y1538" s="605"/>
      <c r="Z1538" s="605"/>
      <c r="AA1538" s="605"/>
      <c r="AB1538" s="605"/>
      <c r="AC1538" s="605"/>
      <c r="AD1538" s="605"/>
      <c r="AE1538" s="605"/>
      <c r="AF1538" s="316"/>
      <c r="AG1538" s="606" t="s">
        <v>11</v>
      </c>
      <c r="AH1538" s="606"/>
      <c r="AI1538" s="606"/>
      <c r="AJ1538" s="606"/>
      <c r="AK1538" s="606"/>
      <c r="AL1538" s="606"/>
      <c r="AM1538" s="606"/>
      <c r="AN1538" s="607"/>
      <c r="AO1538" s="607"/>
      <c r="AP1538" s="607"/>
      <c r="AQ1538" s="607"/>
      <c r="AR1538" s="607"/>
      <c r="AS1538" s="607"/>
      <c r="AT1538" s="607"/>
      <c r="AU1538" s="607"/>
      <c r="AV1538" s="607"/>
      <c r="AW1538" s="607"/>
      <c r="AX1538" s="607"/>
      <c r="AY1538" s="607"/>
      <c r="AZ1538" s="607"/>
      <c r="BA1538" s="607"/>
      <c r="BB1538" s="607"/>
      <c r="BC1538" s="607"/>
      <c r="BD1538" s="607"/>
      <c r="BE1538" s="607"/>
      <c r="BF1538" s="607"/>
      <c r="BG1538" s="607"/>
      <c r="BH1538" s="607"/>
      <c r="BI1538" s="607"/>
      <c r="BJ1538" s="607"/>
      <c r="BK1538" s="607"/>
      <c r="BL1538" s="607"/>
      <c r="BM1538" s="607"/>
      <c r="BN1538" s="607"/>
      <c r="BO1538" s="607"/>
      <c r="BP1538" s="94"/>
      <c r="BQ1538" s="88" t="s">
        <v>130</v>
      </c>
      <c r="BR1538" s="94"/>
      <c r="BS1538" s="94"/>
      <c r="BT1538" s="263"/>
      <c r="BU1538" s="263"/>
      <c r="BV1538" s="260"/>
    </row>
    <row r="1539" spans="1:79" ht="8.85" customHeight="1" x14ac:dyDescent="0.45">
      <c r="A1539" s="96"/>
      <c r="B1539" s="258"/>
      <c r="C1539" s="259" t="s">
        <v>39</v>
      </c>
      <c r="D1539" s="259"/>
      <c r="E1539" s="259"/>
      <c r="F1539" s="63"/>
      <c r="G1539" s="63"/>
      <c r="H1539" s="259"/>
      <c r="I1539" s="259"/>
      <c r="J1539" s="317"/>
      <c r="K1539" s="317"/>
      <c r="L1539" s="317"/>
      <c r="M1539" s="317"/>
      <c r="N1539" s="317"/>
      <c r="O1539" s="317"/>
      <c r="P1539" s="317"/>
      <c r="Q1539" s="317"/>
      <c r="R1539" s="317"/>
      <c r="S1539" s="317"/>
      <c r="T1539" s="317"/>
      <c r="U1539" s="317"/>
      <c r="V1539" s="317"/>
      <c r="W1539" s="317"/>
      <c r="X1539" s="317"/>
      <c r="Y1539" s="317"/>
      <c r="Z1539" s="317"/>
      <c r="AA1539" s="317"/>
      <c r="AB1539" s="317"/>
      <c r="AC1539" s="317"/>
      <c r="AD1539" s="317"/>
      <c r="AE1539" s="317"/>
      <c r="AF1539" s="317"/>
      <c r="AG1539" s="317"/>
      <c r="AH1539" s="317"/>
      <c r="AI1539" s="259"/>
      <c r="AJ1539" s="264"/>
      <c r="AK1539" s="265"/>
      <c r="AL1539" s="265"/>
      <c r="AM1539" s="265"/>
      <c r="AN1539" s="265"/>
      <c r="AO1539" s="265"/>
      <c r="AP1539" s="265"/>
      <c r="AQ1539" s="266"/>
      <c r="AR1539" s="266"/>
      <c r="AS1539" s="266"/>
      <c r="AT1539" s="266"/>
      <c r="AU1539" s="266"/>
      <c r="AV1539" s="266"/>
      <c r="AW1539" s="266"/>
      <c r="AX1539" s="266"/>
      <c r="AY1539" s="266"/>
      <c r="AZ1539" s="266"/>
      <c r="BA1539" s="266"/>
      <c r="BB1539" s="266"/>
      <c r="BC1539" s="266"/>
      <c r="BD1539" s="266"/>
      <c r="BE1539" s="266"/>
      <c r="BF1539" s="266"/>
      <c r="BG1539" s="266"/>
      <c r="BH1539" s="266"/>
      <c r="BI1539" s="266"/>
      <c r="BJ1539" s="266"/>
      <c r="BK1539" s="266"/>
      <c r="BL1539" s="266"/>
      <c r="BM1539" s="266"/>
      <c r="BN1539" s="266"/>
      <c r="BO1539" s="266"/>
      <c r="BP1539" s="266"/>
      <c r="BQ1539" s="267"/>
      <c r="BR1539" s="267"/>
      <c r="BS1539" s="267"/>
      <c r="BT1539" s="268"/>
      <c r="BU1539" s="268"/>
      <c r="BV1539" s="96"/>
    </row>
    <row r="1540" spans="1:79" s="18" customFormat="1" ht="33.75" x14ac:dyDescent="0.45">
      <c r="A1540" s="260"/>
      <c r="B1540" s="258"/>
      <c r="C1540" s="608" t="s">
        <v>38</v>
      </c>
      <c r="D1540" s="608"/>
      <c r="E1540" s="607"/>
      <c r="F1540" s="607"/>
      <c r="G1540" s="607"/>
      <c r="H1540" s="607"/>
      <c r="I1540" s="607"/>
      <c r="J1540" s="607"/>
      <c r="K1540" s="607"/>
      <c r="L1540" s="607"/>
      <c r="M1540" s="607"/>
      <c r="N1540" s="607"/>
      <c r="O1540" s="607"/>
      <c r="P1540" s="607"/>
      <c r="Q1540" s="607"/>
      <c r="R1540" s="607"/>
      <c r="S1540" s="607"/>
      <c r="T1540" s="607"/>
      <c r="U1540" s="607"/>
      <c r="V1540" s="607"/>
      <c r="W1540" s="607"/>
      <c r="X1540" s="607"/>
      <c r="Y1540" s="607"/>
      <c r="Z1540" s="607"/>
      <c r="AA1540" s="607"/>
      <c r="AB1540" s="607"/>
      <c r="AC1540" s="607"/>
      <c r="AD1540" s="607"/>
      <c r="AE1540" s="607"/>
      <c r="AF1540" s="316"/>
      <c r="AG1540" s="609" t="s">
        <v>21</v>
      </c>
      <c r="AH1540" s="609"/>
      <c r="AI1540" s="609"/>
      <c r="AJ1540" s="609"/>
      <c r="AK1540" s="607"/>
      <c r="AL1540" s="607"/>
      <c r="AM1540" s="607"/>
      <c r="AN1540" s="607"/>
      <c r="AO1540" s="607"/>
      <c r="AP1540" s="607"/>
      <c r="AQ1540" s="607"/>
      <c r="AR1540" s="607"/>
      <c r="AS1540" s="607"/>
      <c r="AT1540" s="607"/>
      <c r="AU1540" s="607"/>
      <c r="AV1540" s="607"/>
      <c r="AW1540" s="607"/>
      <c r="AX1540" s="607"/>
      <c r="AY1540" s="607"/>
      <c r="AZ1540" s="607"/>
      <c r="BA1540" s="607"/>
      <c r="BB1540" s="607"/>
      <c r="BC1540" s="610" t="s">
        <v>12</v>
      </c>
      <c r="BD1540" s="610"/>
      <c r="BE1540" s="610"/>
      <c r="BF1540" s="611"/>
      <c r="BG1540" s="611"/>
      <c r="BH1540" s="611"/>
      <c r="BI1540" s="611"/>
      <c r="BJ1540" s="611"/>
      <c r="BK1540" s="611"/>
      <c r="BL1540" s="611"/>
      <c r="BM1540" s="611"/>
      <c r="BN1540" s="611"/>
      <c r="BO1540" s="611"/>
      <c r="BP1540" s="64"/>
      <c r="BQ1540" s="269"/>
      <c r="BR1540" s="65"/>
      <c r="BS1540" s="65"/>
      <c r="BT1540" s="270">
        <f>IF(BF1540=0,0,1)</f>
        <v>0</v>
      </c>
      <c r="BU1540" s="18">
        <f>IF((BG1590+BK1590)&gt;(AQ1590+AU1590),1,0)</f>
        <v>0</v>
      </c>
      <c r="BV1540" s="271"/>
    </row>
    <row r="1541" spans="1:79" ht="9.6" customHeight="1" x14ac:dyDescent="0.45">
      <c r="A1541" s="95"/>
      <c r="B1541" s="258"/>
      <c r="C1541" s="62"/>
      <c r="D1541" s="62"/>
      <c r="E1541" s="62"/>
      <c r="F1541" s="63"/>
      <c r="G1541" s="63"/>
      <c r="H1541" s="62"/>
      <c r="I1541" s="62"/>
      <c r="J1541" s="62"/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259"/>
      <c r="AI1541" s="259"/>
      <c r="AJ1541" s="62"/>
      <c r="AK1541" s="62"/>
      <c r="AL1541" s="62"/>
      <c r="AM1541" s="62"/>
      <c r="AN1541" s="62"/>
      <c r="AO1541" s="62"/>
      <c r="AP1541" s="62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  <c r="BB1541" s="62"/>
      <c r="BC1541" s="62"/>
      <c r="BD1541" s="62"/>
      <c r="BE1541" s="62"/>
      <c r="BF1541" s="62"/>
      <c r="BG1541" s="62"/>
      <c r="BH1541" s="62"/>
      <c r="BI1541" s="62"/>
      <c r="BJ1541" s="62"/>
      <c r="BK1541" s="62"/>
      <c r="BL1541" s="62"/>
      <c r="BM1541" s="62"/>
      <c r="BN1541" s="62"/>
      <c r="BO1541" s="62"/>
      <c r="BP1541" s="62"/>
      <c r="BQ1541" s="66"/>
      <c r="BR1541" s="66"/>
      <c r="BS1541" s="66"/>
      <c r="BT1541" s="15"/>
      <c r="BU1541" s="15"/>
      <c r="BV1541" s="95"/>
    </row>
    <row r="1542" spans="1:79" ht="8.85" customHeight="1" thickBot="1" x14ac:dyDescent="0.5">
      <c r="A1542" s="95"/>
      <c r="B1542" s="113"/>
      <c r="C1542" s="67"/>
      <c r="D1542" s="67"/>
      <c r="E1542" s="67"/>
      <c r="F1542" s="68"/>
      <c r="G1542" s="68"/>
      <c r="H1542" s="67"/>
      <c r="I1542" s="67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  <c r="AB1542" s="67"/>
      <c r="AC1542" s="67"/>
      <c r="AD1542" s="67"/>
      <c r="AE1542" s="67"/>
      <c r="AF1542" s="67"/>
      <c r="AG1542" s="67"/>
      <c r="AH1542" s="272"/>
      <c r="AI1542" s="272"/>
      <c r="AJ1542" s="67"/>
      <c r="AK1542" s="67"/>
      <c r="AL1542" s="67"/>
      <c r="AM1542" s="67"/>
      <c r="AN1542" s="67"/>
      <c r="AO1542" s="67"/>
      <c r="AP1542" s="67"/>
      <c r="AQ1542" s="67"/>
      <c r="AR1542" s="67"/>
      <c r="AS1542" s="67"/>
      <c r="AT1542" s="67"/>
      <c r="AU1542" s="67"/>
      <c r="AV1542" s="67"/>
      <c r="AW1542" s="67"/>
      <c r="AX1542" s="67"/>
      <c r="AY1542" s="67"/>
      <c r="AZ1542" s="67"/>
      <c r="BA1542" s="67"/>
      <c r="BB1542" s="67"/>
      <c r="BC1542" s="67"/>
      <c r="BD1542" s="67"/>
      <c r="BE1542" s="67"/>
      <c r="BF1542" s="67"/>
      <c r="BG1542" s="67"/>
      <c r="BH1542" s="67"/>
      <c r="BI1542" s="67"/>
      <c r="BJ1542" s="67"/>
      <c r="BK1542" s="67"/>
      <c r="BL1542" s="67"/>
      <c r="BM1542" s="67"/>
      <c r="BN1542" s="67"/>
      <c r="BO1542" s="67"/>
      <c r="BP1542" s="67"/>
      <c r="BQ1542" s="69"/>
      <c r="BR1542" s="69"/>
      <c r="BS1542" s="69"/>
      <c r="BT1542" s="15"/>
      <c r="BU1542" s="15"/>
      <c r="BV1542" s="95"/>
    </row>
    <row r="1543" spans="1:79" s="18" customFormat="1" ht="40.5" customHeight="1" thickTop="1" x14ac:dyDescent="0.4">
      <c r="A1543" s="271"/>
      <c r="B1543" s="652" t="s">
        <v>0</v>
      </c>
      <c r="C1543" s="648" t="s">
        <v>1</v>
      </c>
      <c r="D1543" s="649"/>
      <c r="E1543" s="273" t="s">
        <v>28</v>
      </c>
      <c r="F1543" s="546" t="s">
        <v>100</v>
      </c>
      <c r="G1543" s="546" t="s">
        <v>101</v>
      </c>
      <c r="H1543" s="644" t="s">
        <v>41</v>
      </c>
      <c r="I1543" s="645"/>
      <c r="J1543" s="554" t="s">
        <v>7</v>
      </c>
      <c r="K1543" s="554"/>
      <c r="L1543" s="554"/>
      <c r="M1543" s="554"/>
      <c r="N1543" s="554"/>
      <c r="O1543" s="554"/>
      <c r="P1543" s="554" t="s">
        <v>2</v>
      </c>
      <c r="Q1543" s="554"/>
      <c r="R1543" s="554"/>
      <c r="S1543" s="554"/>
      <c r="T1543" s="554"/>
      <c r="U1543" s="555"/>
      <c r="V1543" s="550" t="s">
        <v>158</v>
      </c>
      <c r="W1543" s="551"/>
      <c r="X1543" s="550" t="s">
        <v>35</v>
      </c>
      <c r="Y1543" s="551"/>
      <c r="Z1543" s="550" t="s">
        <v>36</v>
      </c>
      <c r="AA1543" s="551"/>
      <c r="AB1543" s="550" t="s">
        <v>44</v>
      </c>
      <c r="AC1543" s="551"/>
      <c r="AD1543" s="554" t="s">
        <v>6</v>
      </c>
      <c r="AE1543" s="554"/>
      <c r="AF1543" s="554"/>
      <c r="AG1543" s="554"/>
      <c r="AH1543" s="554"/>
      <c r="AI1543" s="554"/>
      <c r="AJ1543" s="554" t="s">
        <v>68</v>
      </c>
      <c r="AK1543" s="554"/>
      <c r="AL1543" s="554"/>
      <c r="AM1543" s="554"/>
      <c r="AN1543" s="554"/>
      <c r="AO1543" s="554"/>
      <c r="AP1543" s="554" t="s">
        <v>69</v>
      </c>
      <c r="AQ1543" s="554"/>
      <c r="AR1543" s="554"/>
      <c r="AS1543" s="554"/>
      <c r="AT1543" s="554"/>
      <c r="AU1543" s="554"/>
      <c r="AV1543" s="554" t="s">
        <v>70</v>
      </c>
      <c r="AW1543" s="554"/>
      <c r="AX1543" s="554"/>
      <c r="AY1543" s="554"/>
      <c r="AZ1543" s="554"/>
      <c r="BA1543" s="555"/>
      <c r="BB1543" s="554" t="s">
        <v>4</v>
      </c>
      <c r="BC1543" s="554"/>
      <c r="BD1543" s="554"/>
      <c r="BE1543" s="554"/>
      <c r="BF1543" s="554"/>
      <c r="BG1543" s="554"/>
      <c r="BH1543" s="554" t="s">
        <v>71</v>
      </c>
      <c r="BI1543" s="554"/>
      <c r="BJ1543" s="554"/>
      <c r="BK1543" s="554"/>
      <c r="BL1543" s="554"/>
      <c r="BM1543" s="556"/>
      <c r="BN1543" s="557" t="s">
        <v>25</v>
      </c>
      <c r="BO1543" s="558"/>
      <c r="BP1543" s="559"/>
      <c r="BQ1543" s="691" t="s">
        <v>110</v>
      </c>
      <c r="BR1543" s="691" t="s">
        <v>86</v>
      </c>
      <c r="BS1543" s="691" t="s">
        <v>87</v>
      </c>
      <c r="BT1543" s="274"/>
      <c r="BU1543" s="274"/>
      <c r="BV1543" s="271"/>
    </row>
    <row r="1544" spans="1:79" s="18" customFormat="1" ht="41.25" customHeight="1" x14ac:dyDescent="0.7">
      <c r="A1544" s="271"/>
      <c r="B1544" s="653"/>
      <c r="C1544" s="650"/>
      <c r="D1544" s="651"/>
      <c r="E1544" s="275" t="s">
        <v>102</v>
      </c>
      <c r="F1544" s="547"/>
      <c r="G1544" s="547"/>
      <c r="H1544" s="646"/>
      <c r="I1544" s="647"/>
      <c r="J1544" s="525" t="s">
        <v>17</v>
      </c>
      <c r="K1544" s="526"/>
      <c r="L1544" s="521" t="s">
        <v>18</v>
      </c>
      <c r="M1544" s="522"/>
      <c r="N1544" s="523" t="s">
        <v>19</v>
      </c>
      <c r="O1544" s="524"/>
      <c r="P1544" s="525" t="s">
        <v>26</v>
      </c>
      <c r="Q1544" s="526"/>
      <c r="R1544" s="521" t="s">
        <v>24</v>
      </c>
      <c r="S1544" s="522"/>
      <c r="T1544" s="523" t="s">
        <v>19</v>
      </c>
      <c r="U1544" s="527"/>
      <c r="V1544" s="552"/>
      <c r="W1544" s="553"/>
      <c r="X1544" s="552"/>
      <c r="Y1544" s="553"/>
      <c r="Z1544" s="552"/>
      <c r="AA1544" s="553"/>
      <c r="AB1544" s="552"/>
      <c r="AC1544" s="553"/>
      <c r="AD1544" s="525" t="s">
        <v>48</v>
      </c>
      <c r="AE1544" s="526"/>
      <c r="AF1544" s="521" t="s">
        <v>23</v>
      </c>
      <c r="AG1544" s="522"/>
      <c r="AH1544" s="563" t="s">
        <v>5</v>
      </c>
      <c r="AI1544" s="564"/>
      <c r="AJ1544" s="525" t="s">
        <v>48</v>
      </c>
      <c r="AK1544" s="526"/>
      <c r="AL1544" s="521" t="s">
        <v>23</v>
      </c>
      <c r="AM1544" s="522"/>
      <c r="AN1544" s="563" t="s">
        <v>5</v>
      </c>
      <c r="AO1544" s="564"/>
      <c r="AP1544" s="525" t="s">
        <v>48</v>
      </c>
      <c r="AQ1544" s="526"/>
      <c r="AR1544" s="521" t="s">
        <v>23</v>
      </c>
      <c r="AS1544" s="522"/>
      <c r="AT1544" s="563" t="s">
        <v>5</v>
      </c>
      <c r="AU1544" s="564"/>
      <c r="AV1544" s="525" t="s">
        <v>48</v>
      </c>
      <c r="AW1544" s="526"/>
      <c r="AX1544" s="521" t="s">
        <v>23</v>
      </c>
      <c r="AY1544" s="522"/>
      <c r="AZ1544" s="563" t="s">
        <v>5</v>
      </c>
      <c r="BA1544" s="655"/>
      <c r="BB1544" s="525" t="s">
        <v>48</v>
      </c>
      <c r="BC1544" s="526"/>
      <c r="BD1544" s="521" t="s">
        <v>23</v>
      </c>
      <c r="BE1544" s="522"/>
      <c r="BF1544" s="563" t="s">
        <v>5</v>
      </c>
      <c r="BG1544" s="564"/>
      <c r="BH1544" s="525" t="s">
        <v>48</v>
      </c>
      <c r="BI1544" s="526"/>
      <c r="BJ1544" s="521" t="s">
        <v>23</v>
      </c>
      <c r="BK1544" s="522"/>
      <c r="BL1544" s="563" t="s">
        <v>5</v>
      </c>
      <c r="BM1544" s="564"/>
      <c r="BN1544" s="560"/>
      <c r="BO1544" s="561"/>
      <c r="BP1544" s="562"/>
      <c r="BQ1544" s="692"/>
      <c r="BR1544" s="692"/>
      <c r="BS1544" s="692"/>
      <c r="BT1544" s="274"/>
      <c r="BU1544" s="274"/>
      <c r="BV1544" s="271"/>
      <c r="CA1544" s="104"/>
    </row>
    <row r="1545" spans="1:79" ht="23.85" customHeight="1" x14ac:dyDescent="0.35">
      <c r="A1545" s="276"/>
      <c r="B1545" s="570" t="str">
        <f>IF(ROSTER!B$8="","",ROSTER!B$8)</f>
        <v/>
      </c>
      <c r="C1545" s="572" t="str">
        <f>IF(ROSTER!C$8="","",ROSTER!C$8)</f>
        <v/>
      </c>
      <c r="D1545" s="573"/>
      <c r="E1545" s="574"/>
      <c r="F1545" s="576">
        <f>IF(E1545="y",1,IF(E1545="S",1,0))</f>
        <v>0</v>
      </c>
      <c r="G1545" s="582">
        <f>IF(E1545="S",1,0)</f>
        <v>0</v>
      </c>
      <c r="H1545" s="578"/>
      <c r="I1545" s="543"/>
      <c r="J1545" s="542"/>
      <c r="K1545" s="580"/>
      <c r="L1545" s="584"/>
      <c r="M1545" s="585"/>
      <c r="N1545" s="588">
        <f>L1545+J1545</f>
        <v>0</v>
      </c>
      <c r="O1545" s="589"/>
      <c r="P1545" s="542"/>
      <c r="Q1545" s="580"/>
      <c r="R1545" s="584"/>
      <c r="S1545" s="585"/>
      <c r="T1545" s="588">
        <f>R1545-P1545</f>
        <v>0</v>
      </c>
      <c r="U1545" s="588"/>
      <c r="V1545" s="542"/>
      <c r="W1545" s="543"/>
      <c r="X1545" s="593"/>
      <c r="Y1545" s="543"/>
      <c r="Z1545" s="542"/>
      <c r="AA1545" s="543"/>
      <c r="AB1545" s="542"/>
      <c r="AC1545" s="543"/>
      <c r="AD1545" s="542"/>
      <c r="AE1545" s="580"/>
      <c r="AF1545" s="584"/>
      <c r="AG1545" s="585"/>
      <c r="AH1545" s="595">
        <f>IF(AD1545=0,0,(AF1545/AD1545)*100)</f>
        <v>0</v>
      </c>
      <c r="AI1545" s="596"/>
      <c r="AJ1545" s="542"/>
      <c r="AK1545" s="580"/>
      <c r="AL1545" s="584"/>
      <c r="AM1545" s="585"/>
      <c r="AN1545" s="595">
        <f>IF(AJ1545=0,0,(AL1545/AJ1545)*100)</f>
        <v>0</v>
      </c>
      <c r="AO1545" s="596"/>
      <c r="AP1545" s="542"/>
      <c r="AQ1545" s="580"/>
      <c r="AR1545" s="584"/>
      <c r="AS1545" s="585"/>
      <c r="AT1545" s="595">
        <f>IF(AP1545=0,0,(AR1545/AP1545)*100)</f>
        <v>0</v>
      </c>
      <c r="AU1545" s="596"/>
      <c r="AV1545" s="599">
        <f>AD1545+AJ1545+AP1545</f>
        <v>0</v>
      </c>
      <c r="AW1545" s="600"/>
      <c r="AX1545" s="630">
        <f>AF1545+AL1545+AR1545</f>
        <v>0</v>
      </c>
      <c r="AY1545" s="631"/>
      <c r="AZ1545" s="595">
        <f>IF(AV1545=0,0,(AX1545/AV1545)*100)</f>
        <v>0</v>
      </c>
      <c r="BA1545" s="596"/>
      <c r="BB1545" s="542"/>
      <c r="BC1545" s="580"/>
      <c r="BD1545" s="584"/>
      <c r="BE1545" s="585"/>
      <c r="BF1545" s="595">
        <f>IF(BB1545=0,0,(BD1545/BB1545)*100)</f>
        <v>0</v>
      </c>
      <c r="BG1545" s="596"/>
      <c r="BH1545" s="599">
        <f>AV1545+BB1545</f>
        <v>0</v>
      </c>
      <c r="BI1545" s="600"/>
      <c r="BJ1545" s="630">
        <f>AX1545+BD1545</f>
        <v>0</v>
      </c>
      <c r="BK1545" s="631"/>
      <c r="BL1545" s="595">
        <f>IF(BH1545=0,0,(BJ1545/BH1545)*100)</f>
        <v>0</v>
      </c>
      <c r="BM1545" s="596"/>
      <c r="BN1545" s="656">
        <f>(AF1545*2)+(AL1545*2)+(AR1545*3)+BD1545</f>
        <v>0</v>
      </c>
      <c r="BO1545" s="657"/>
      <c r="BP1545" s="658"/>
      <c r="BQ1545" s="676">
        <f>IF(BS1545=0,0,50*BR1545/BS1545)</f>
        <v>0</v>
      </c>
      <c r="BR1545" s="662">
        <f>(BN1545*BU$1545)+(N1545*BU$1546)+(Z1545*BU$1547)+(R1545*BU$1548)+(X1545*BU$1549)+(AB1545*BU$1550)+(V1545*BU$1555)</f>
        <v>0</v>
      </c>
      <c r="BS1545" s="662">
        <f>((BB1545-BD1545)*BU$1552)+((AV1545-AX1545)*BU$1551)+(H1545*BU$1553)+(P1545*BU$1554)</f>
        <v>0</v>
      </c>
      <c r="BT1545" s="19" t="s">
        <v>75</v>
      </c>
      <c r="BU1545" s="277">
        <f>IF(BQ1540="B",'VALUE POINTS'!L$10,IF('GAME STATS'!BQ1540="C",'VALUE POINTS'!M$10,'VALUE POINTS'!K$10))</f>
        <v>1</v>
      </c>
      <c r="BV1545" s="278"/>
    </row>
    <row r="1546" spans="1:79" ht="23.85" customHeight="1" x14ac:dyDescent="0.35">
      <c r="A1546" s="276"/>
      <c r="B1546" s="571"/>
      <c r="C1546" s="642" t="str">
        <f>IF(ROSTER!D$8="","",ROSTER!D$8)</f>
        <v/>
      </c>
      <c r="D1546" s="643"/>
      <c r="E1546" s="575"/>
      <c r="F1546" s="577"/>
      <c r="G1546" s="583"/>
      <c r="H1546" s="579"/>
      <c r="I1546" s="545"/>
      <c r="J1546" s="544"/>
      <c r="K1546" s="581"/>
      <c r="L1546" s="586"/>
      <c r="M1546" s="587"/>
      <c r="N1546" s="592"/>
      <c r="O1546" s="603"/>
      <c r="P1546" s="544"/>
      <c r="Q1546" s="581"/>
      <c r="R1546" s="586"/>
      <c r="S1546" s="587"/>
      <c r="T1546" s="592"/>
      <c r="U1546" s="592"/>
      <c r="V1546" s="544"/>
      <c r="W1546" s="545"/>
      <c r="X1546" s="594"/>
      <c r="Y1546" s="545"/>
      <c r="Z1546" s="544"/>
      <c r="AA1546" s="545"/>
      <c r="AB1546" s="544"/>
      <c r="AC1546" s="545"/>
      <c r="AD1546" s="544"/>
      <c r="AE1546" s="581"/>
      <c r="AF1546" s="586"/>
      <c r="AG1546" s="587"/>
      <c r="AH1546" s="626"/>
      <c r="AI1546" s="627"/>
      <c r="AJ1546" s="544"/>
      <c r="AK1546" s="581"/>
      <c r="AL1546" s="586"/>
      <c r="AM1546" s="587"/>
      <c r="AN1546" s="626"/>
      <c r="AO1546" s="627"/>
      <c r="AP1546" s="544"/>
      <c r="AQ1546" s="581"/>
      <c r="AR1546" s="586"/>
      <c r="AS1546" s="587"/>
      <c r="AT1546" s="626"/>
      <c r="AU1546" s="627"/>
      <c r="AV1546" s="628"/>
      <c r="AW1546" s="629"/>
      <c r="AX1546" s="632"/>
      <c r="AY1546" s="633"/>
      <c r="AZ1546" s="626"/>
      <c r="BA1546" s="627"/>
      <c r="BB1546" s="544"/>
      <c r="BC1546" s="581"/>
      <c r="BD1546" s="586"/>
      <c r="BE1546" s="587"/>
      <c r="BF1546" s="626"/>
      <c r="BG1546" s="627"/>
      <c r="BH1546" s="628"/>
      <c r="BI1546" s="629"/>
      <c r="BJ1546" s="632"/>
      <c r="BK1546" s="633"/>
      <c r="BL1546" s="626"/>
      <c r="BM1546" s="627"/>
      <c r="BN1546" s="678"/>
      <c r="BO1546" s="679"/>
      <c r="BP1546" s="680"/>
      <c r="BQ1546" s="677"/>
      <c r="BR1546" s="663"/>
      <c r="BS1546" s="663"/>
      <c r="BT1546" s="19" t="s">
        <v>76</v>
      </c>
      <c r="BU1546" s="277">
        <f>IF(BQ1540="B",'VALUE POINTS'!L$11,IF('GAME STATS'!BQ1540="C",'VALUE POINTS'!M$11,'VALUE POINTS'!K$11))</f>
        <v>1</v>
      </c>
      <c r="BV1546" s="278"/>
    </row>
    <row r="1547" spans="1:79" ht="21.75" customHeight="1" x14ac:dyDescent="0.4">
      <c r="A1547" s="95"/>
      <c r="B1547" s="570" t="str">
        <f>IF(ROSTER!B$10="","",ROSTER!B$10)</f>
        <v/>
      </c>
      <c r="C1547" s="572" t="str">
        <f>IF(ROSTER!C$10="","",ROSTER!C$10)</f>
        <v/>
      </c>
      <c r="D1547" s="573"/>
      <c r="E1547" s="574"/>
      <c r="F1547" s="576">
        <f>IF(E1547="y",1,IF(E1547="S",1,0))</f>
        <v>0</v>
      </c>
      <c r="G1547" s="582">
        <f>IF(E1547="S",1,0)</f>
        <v>0</v>
      </c>
      <c r="H1547" s="578"/>
      <c r="I1547" s="543"/>
      <c r="J1547" s="542"/>
      <c r="K1547" s="580"/>
      <c r="L1547" s="584"/>
      <c r="M1547" s="585"/>
      <c r="N1547" s="588">
        <f>L1547+J1547</f>
        <v>0</v>
      </c>
      <c r="O1547" s="589"/>
      <c r="P1547" s="542"/>
      <c r="Q1547" s="580"/>
      <c r="R1547" s="584"/>
      <c r="S1547" s="585"/>
      <c r="T1547" s="588">
        <f>R1547-P1547</f>
        <v>0</v>
      </c>
      <c r="U1547" s="588"/>
      <c r="V1547" s="542"/>
      <c r="W1547" s="543"/>
      <c r="X1547" s="593"/>
      <c r="Y1547" s="543"/>
      <c r="Z1547" s="542"/>
      <c r="AA1547" s="543"/>
      <c r="AB1547" s="542"/>
      <c r="AC1547" s="543"/>
      <c r="AD1547" s="542"/>
      <c r="AE1547" s="580"/>
      <c r="AF1547" s="584"/>
      <c r="AG1547" s="585"/>
      <c r="AH1547" s="595">
        <f>IF(AD1547=0,0,(AF1547/AD1547)*100)</f>
        <v>0</v>
      </c>
      <c r="AI1547" s="596"/>
      <c r="AJ1547" s="542"/>
      <c r="AK1547" s="580"/>
      <c r="AL1547" s="584"/>
      <c r="AM1547" s="585"/>
      <c r="AN1547" s="595">
        <f>IF(AJ1547=0,0,(AL1547/AJ1547)*100)</f>
        <v>0</v>
      </c>
      <c r="AO1547" s="596"/>
      <c r="AP1547" s="542"/>
      <c r="AQ1547" s="580"/>
      <c r="AR1547" s="584"/>
      <c r="AS1547" s="585"/>
      <c r="AT1547" s="595">
        <f>IF(AP1547=0,0,(AR1547/AP1547)*100)</f>
        <v>0</v>
      </c>
      <c r="AU1547" s="596"/>
      <c r="AV1547" s="599">
        <f>AD1547+AJ1547+AP1547</f>
        <v>0</v>
      </c>
      <c r="AW1547" s="600"/>
      <c r="AX1547" s="630">
        <f>AF1547+AL1547+AR1547</f>
        <v>0</v>
      </c>
      <c r="AY1547" s="631"/>
      <c r="AZ1547" s="595">
        <f>IF(AV1547=0,0,(AX1547/AV1547)*100)</f>
        <v>0</v>
      </c>
      <c r="BA1547" s="596"/>
      <c r="BB1547" s="542"/>
      <c r="BC1547" s="580"/>
      <c r="BD1547" s="584"/>
      <c r="BE1547" s="585"/>
      <c r="BF1547" s="595">
        <f>IF(BB1547=0,0,(BD1547/BB1547)*100)</f>
        <v>0</v>
      </c>
      <c r="BG1547" s="596"/>
      <c r="BH1547" s="599">
        <f>AV1547+BB1547</f>
        <v>0</v>
      </c>
      <c r="BI1547" s="600"/>
      <c r="BJ1547" s="630">
        <f>AX1547+BD1547</f>
        <v>0</v>
      </c>
      <c r="BK1547" s="631"/>
      <c r="BL1547" s="595">
        <f>IF(BH1547=0,0,(BJ1547/BH1547)*100)</f>
        <v>0</v>
      </c>
      <c r="BM1547" s="596"/>
      <c r="BN1547" s="656">
        <f>(AF1547*2)+(AL1547*2)+(AR1547*3)+BD1547</f>
        <v>0</v>
      </c>
      <c r="BO1547" s="657"/>
      <c r="BP1547" s="658"/>
      <c r="BQ1547" s="676">
        <f>IF(BS1547=0,0,50*BR1547/BS1547)</f>
        <v>0</v>
      </c>
      <c r="BR1547" s="662">
        <f t="shared" ref="BR1547" si="1486">(BN1547*BU$1545)+(N1547*BU$1546)+(Z1547*BU$1547)+(R1547*BU$1548)+(X1547*BU$1549)+(AB1547*BU$1550)+(V1547*BU$1555)</f>
        <v>0</v>
      </c>
      <c r="BS1547" s="662">
        <f t="shared" ref="BS1547" si="1487">((BB1547-BD1547)*BU$1552)+((AV1547-AX1547)*BU$1551)+(H1547*BU$1553)+(P1547*BU$1554)</f>
        <v>0</v>
      </c>
      <c r="BT1547" s="19" t="s">
        <v>77</v>
      </c>
      <c r="BU1547" s="277">
        <f>IF(BQ1540="B",'VALUE POINTS'!L$12,IF('GAME STATS'!BQ1540="C",'VALUE POINTS'!M$12,'VALUE POINTS'!K$12))</f>
        <v>2</v>
      </c>
      <c r="BV1547" s="278"/>
      <c r="CA1547" s="18"/>
    </row>
    <row r="1548" spans="1:79" ht="21.75" customHeight="1" x14ac:dyDescent="0.35">
      <c r="A1548" s="95"/>
      <c r="B1548" s="571"/>
      <c r="C1548" s="642" t="str">
        <f>IF(ROSTER!D$10="","",ROSTER!D$10)</f>
        <v/>
      </c>
      <c r="D1548" s="643"/>
      <c r="E1548" s="575"/>
      <c r="F1548" s="577"/>
      <c r="G1548" s="583"/>
      <c r="H1548" s="579"/>
      <c r="I1548" s="545"/>
      <c r="J1548" s="544"/>
      <c r="K1548" s="581"/>
      <c r="L1548" s="586"/>
      <c r="M1548" s="587"/>
      <c r="N1548" s="592" t="s">
        <v>16</v>
      </c>
      <c r="O1548" s="603"/>
      <c r="P1548" s="544"/>
      <c r="Q1548" s="581"/>
      <c r="R1548" s="586"/>
      <c r="S1548" s="587"/>
      <c r="T1548" s="592" t="s">
        <v>16</v>
      </c>
      <c r="U1548" s="592"/>
      <c r="V1548" s="544"/>
      <c r="W1548" s="545"/>
      <c r="X1548" s="594"/>
      <c r="Y1548" s="545"/>
      <c r="Z1548" s="544"/>
      <c r="AA1548" s="545"/>
      <c r="AB1548" s="544"/>
      <c r="AC1548" s="545"/>
      <c r="AD1548" s="544"/>
      <c r="AE1548" s="581"/>
      <c r="AF1548" s="586"/>
      <c r="AG1548" s="587"/>
      <c r="AH1548" s="626"/>
      <c r="AI1548" s="627"/>
      <c r="AJ1548" s="544"/>
      <c r="AK1548" s="581"/>
      <c r="AL1548" s="586"/>
      <c r="AM1548" s="587"/>
      <c r="AN1548" s="626"/>
      <c r="AO1548" s="627"/>
      <c r="AP1548" s="544"/>
      <c r="AQ1548" s="581"/>
      <c r="AR1548" s="586"/>
      <c r="AS1548" s="587"/>
      <c r="AT1548" s="626"/>
      <c r="AU1548" s="627"/>
      <c r="AV1548" s="628"/>
      <c r="AW1548" s="629"/>
      <c r="AX1548" s="632"/>
      <c r="AY1548" s="633"/>
      <c r="AZ1548" s="626"/>
      <c r="BA1548" s="627"/>
      <c r="BB1548" s="544"/>
      <c r="BC1548" s="581"/>
      <c r="BD1548" s="586"/>
      <c r="BE1548" s="587"/>
      <c r="BF1548" s="626"/>
      <c r="BG1548" s="627"/>
      <c r="BH1548" s="628"/>
      <c r="BI1548" s="629"/>
      <c r="BJ1548" s="632"/>
      <c r="BK1548" s="633"/>
      <c r="BL1548" s="626"/>
      <c r="BM1548" s="627"/>
      <c r="BN1548" s="678"/>
      <c r="BO1548" s="679"/>
      <c r="BP1548" s="680"/>
      <c r="BQ1548" s="677"/>
      <c r="BR1548" s="663"/>
      <c r="BS1548" s="663"/>
      <c r="BT1548" s="19" t="s">
        <v>78</v>
      </c>
      <c r="BU1548" s="277">
        <f>IF(BQ1540="B",'VALUE POINTS'!L$13,IF('GAME STATS'!BQ1540="C",'VALUE POINTS'!M$13,'VALUE POINTS'!K$13))</f>
        <v>2</v>
      </c>
      <c r="BV1548" s="278"/>
    </row>
    <row r="1549" spans="1:79" ht="21.75" customHeight="1" x14ac:dyDescent="0.35">
      <c r="A1549" s="95"/>
      <c r="B1549" s="570" t="str">
        <f>IF(ROSTER!B$12="","",ROSTER!B$12)</f>
        <v/>
      </c>
      <c r="C1549" s="572" t="str">
        <f>IF(ROSTER!C$12="","",ROSTER!C$12)</f>
        <v/>
      </c>
      <c r="D1549" s="573"/>
      <c r="E1549" s="574"/>
      <c r="F1549" s="576">
        <f>IF(E1549="y",1,IF(E1549="S",1,0))</f>
        <v>0</v>
      </c>
      <c r="G1549" s="582">
        <f>IF(E1549="S",1,0)</f>
        <v>0</v>
      </c>
      <c r="H1549" s="578"/>
      <c r="I1549" s="543"/>
      <c r="J1549" s="542"/>
      <c r="K1549" s="580"/>
      <c r="L1549" s="584"/>
      <c r="M1549" s="585"/>
      <c r="N1549" s="588">
        <f>L1549+J1549</f>
        <v>0</v>
      </c>
      <c r="O1549" s="589"/>
      <c r="P1549" s="542"/>
      <c r="Q1549" s="580"/>
      <c r="R1549" s="584"/>
      <c r="S1549" s="585"/>
      <c r="T1549" s="588">
        <f>R1549-P1549</f>
        <v>0</v>
      </c>
      <c r="U1549" s="588"/>
      <c r="V1549" s="542"/>
      <c r="W1549" s="543"/>
      <c r="X1549" s="593"/>
      <c r="Y1549" s="543"/>
      <c r="Z1549" s="542"/>
      <c r="AA1549" s="543"/>
      <c r="AB1549" s="542"/>
      <c r="AC1549" s="543"/>
      <c r="AD1549" s="542"/>
      <c r="AE1549" s="580"/>
      <c r="AF1549" s="584"/>
      <c r="AG1549" s="585"/>
      <c r="AH1549" s="595">
        <f>IF(AD1549=0,0,(AF1549/AD1549)*100)</f>
        <v>0</v>
      </c>
      <c r="AI1549" s="596"/>
      <c r="AJ1549" s="542"/>
      <c r="AK1549" s="580"/>
      <c r="AL1549" s="584"/>
      <c r="AM1549" s="585"/>
      <c r="AN1549" s="595">
        <f>IF(AJ1549=0,0,(AL1549/AJ1549)*100)</f>
        <v>0</v>
      </c>
      <c r="AO1549" s="596"/>
      <c r="AP1549" s="542"/>
      <c r="AQ1549" s="580"/>
      <c r="AR1549" s="584"/>
      <c r="AS1549" s="585"/>
      <c r="AT1549" s="595">
        <f>IF(AP1549=0,0,(AR1549/AP1549)*100)</f>
        <v>0</v>
      </c>
      <c r="AU1549" s="596"/>
      <c r="AV1549" s="599">
        <f>AD1549+AJ1549+AP1549</f>
        <v>0</v>
      </c>
      <c r="AW1549" s="600"/>
      <c r="AX1549" s="630">
        <f>AF1549+AL1549+AR1549</f>
        <v>0</v>
      </c>
      <c r="AY1549" s="631"/>
      <c r="AZ1549" s="595">
        <f>IF(AV1549=0,0,(AX1549/AV1549)*100)</f>
        <v>0</v>
      </c>
      <c r="BA1549" s="596"/>
      <c r="BB1549" s="542"/>
      <c r="BC1549" s="580"/>
      <c r="BD1549" s="584"/>
      <c r="BE1549" s="585"/>
      <c r="BF1549" s="595">
        <f>IF(BB1549=0,0,(BD1549/BB1549)*100)</f>
        <v>0</v>
      </c>
      <c r="BG1549" s="596"/>
      <c r="BH1549" s="599">
        <f>AV1549+BB1549</f>
        <v>0</v>
      </c>
      <c r="BI1549" s="600"/>
      <c r="BJ1549" s="630">
        <f>AX1549+BD1549</f>
        <v>0</v>
      </c>
      <c r="BK1549" s="631"/>
      <c r="BL1549" s="595">
        <f>IF(BH1549=0,0,(BJ1549/BH1549)*100)</f>
        <v>0</v>
      </c>
      <c r="BM1549" s="596"/>
      <c r="BN1549" s="656">
        <f>(AF1549*2)+(AL1549*2)+(AR1549*3)+BD1549</f>
        <v>0</v>
      </c>
      <c r="BO1549" s="657"/>
      <c r="BP1549" s="658"/>
      <c r="BQ1549" s="676">
        <f t="shared" ref="BQ1549" si="1488">IF(BS1549=0,0,50*BR1549/BS1549)</f>
        <v>0</v>
      </c>
      <c r="BR1549" s="662">
        <f t="shared" ref="BR1549" si="1489">(BN1549*BU$1545)+(N1549*BU$1546)+(Z1549*BU$1547)+(R1549*BU$1548)+(X1549*BU$1549)+(AB1549*BU$1550)+(V1549*BU$1555)</f>
        <v>0</v>
      </c>
      <c r="BS1549" s="662">
        <f t="shared" ref="BS1549" si="1490">((BB1549-BD1549)*BU$1552)+((AV1549-AX1549)*BU$1551)+(H1549*BU$1553)+(P1549*BU$1554)</f>
        <v>0</v>
      </c>
      <c r="BT1549" s="19" t="s">
        <v>79</v>
      </c>
      <c r="BU1549" s="277">
        <f>IF(BQ1540="B",'VALUE POINTS'!L$14,IF('GAME STATS'!BQ1540="C",'VALUE POINTS'!M$14,'VALUE POINTS'!K$14))</f>
        <v>2</v>
      </c>
      <c r="BV1549" s="278"/>
    </row>
    <row r="1550" spans="1:79" ht="21.75" customHeight="1" x14ac:dyDescent="0.4">
      <c r="A1550" s="95"/>
      <c r="B1550" s="571"/>
      <c r="C1550" s="642" t="str">
        <f>IF(ROSTER!D$12="","",ROSTER!D$12)</f>
        <v/>
      </c>
      <c r="D1550" s="643"/>
      <c r="E1550" s="575"/>
      <c r="F1550" s="577"/>
      <c r="G1550" s="583"/>
      <c r="H1550" s="579"/>
      <c r="I1550" s="545"/>
      <c r="J1550" s="544"/>
      <c r="K1550" s="581"/>
      <c r="L1550" s="586"/>
      <c r="M1550" s="587"/>
      <c r="N1550" s="592" t="s">
        <v>16</v>
      </c>
      <c r="O1550" s="603"/>
      <c r="P1550" s="544"/>
      <c r="Q1550" s="581"/>
      <c r="R1550" s="586"/>
      <c r="S1550" s="587"/>
      <c r="T1550" s="592" t="s">
        <v>16</v>
      </c>
      <c r="U1550" s="592"/>
      <c r="V1550" s="544"/>
      <c r="W1550" s="545"/>
      <c r="X1550" s="594"/>
      <c r="Y1550" s="545"/>
      <c r="Z1550" s="544"/>
      <c r="AA1550" s="545"/>
      <c r="AB1550" s="544"/>
      <c r="AC1550" s="545"/>
      <c r="AD1550" s="544"/>
      <c r="AE1550" s="581"/>
      <c r="AF1550" s="586"/>
      <c r="AG1550" s="587"/>
      <c r="AH1550" s="626"/>
      <c r="AI1550" s="627"/>
      <c r="AJ1550" s="544"/>
      <c r="AK1550" s="581"/>
      <c r="AL1550" s="586"/>
      <c r="AM1550" s="587"/>
      <c r="AN1550" s="626"/>
      <c r="AO1550" s="627"/>
      <c r="AP1550" s="544"/>
      <c r="AQ1550" s="581"/>
      <c r="AR1550" s="586"/>
      <c r="AS1550" s="587"/>
      <c r="AT1550" s="626"/>
      <c r="AU1550" s="627"/>
      <c r="AV1550" s="628"/>
      <c r="AW1550" s="629"/>
      <c r="AX1550" s="632"/>
      <c r="AY1550" s="633"/>
      <c r="AZ1550" s="626"/>
      <c r="BA1550" s="627"/>
      <c r="BB1550" s="544"/>
      <c r="BC1550" s="581"/>
      <c r="BD1550" s="586"/>
      <c r="BE1550" s="587"/>
      <c r="BF1550" s="626"/>
      <c r="BG1550" s="627"/>
      <c r="BH1550" s="628"/>
      <c r="BI1550" s="629"/>
      <c r="BJ1550" s="632"/>
      <c r="BK1550" s="633"/>
      <c r="BL1550" s="626"/>
      <c r="BM1550" s="627"/>
      <c r="BN1550" s="678"/>
      <c r="BO1550" s="679"/>
      <c r="BP1550" s="680"/>
      <c r="BQ1550" s="677"/>
      <c r="BR1550" s="663"/>
      <c r="BS1550" s="663"/>
      <c r="BT1550" s="19" t="s">
        <v>80</v>
      </c>
      <c r="BU1550" s="277">
        <f>IF(BQ1540="B",'VALUE POINTS'!L$15,IF('GAME STATS'!BQ1540="C",'VALUE POINTS'!M$15,'VALUE POINTS'!K$15))</f>
        <v>2</v>
      </c>
      <c r="BV1550" s="278"/>
      <c r="CA1550" s="18"/>
    </row>
    <row r="1551" spans="1:79" ht="21.75" customHeight="1" x14ac:dyDescent="0.35">
      <c r="A1551" s="95"/>
      <c r="B1551" s="570" t="str">
        <f>IF(ROSTER!B$14="","",ROSTER!B$14)</f>
        <v/>
      </c>
      <c r="C1551" s="572" t="str">
        <f>IF(ROSTER!C$14="","",ROSTER!C$14)</f>
        <v/>
      </c>
      <c r="D1551" s="573"/>
      <c r="E1551" s="574"/>
      <c r="F1551" s="576">
        <f>IF(E1551="y",1,IF(E1551="S",1,0))</f>
        <v>0</v>
      </c>
      <c r="G1551" s="582">
        <f>IF(E1551="S",1,0)</f>
        <v>0</v>
      </c>
      <c r="H1551" s="578"/>
      <c r="I1551" s="543"/>
      <c r="J1551" s="542"/>
      <c r="K1551" s="580"/>
      <c r="L1551" s="584"/>
      <c r="M1551" s="585"/>
      <c r="N1551" s="588">
        <f>L1551+J1551</f>
        <v>0</v>
      </c>
      <c r="O1551" s="589"/>
      <c r="P1551" s="542"/>
      <c r="Q1551" s="580"/>
      <c r="R1551" s="584"/>
      <c r="S1551" s="585"/>
      <c r="T1551" s="588">
        <f>R1551-P1551</f>
        <v>0</v>
      </c>
      <c r="U1551" s="588"/>
      <c r="V1551" s="542"/>
      <c r="W1551" s="543"/>
      <c r="X1551" s="593"/>
      <c r="Y1551" s="543"/>
      <c r="Z1551" s="542"/>
      <c r="AA1551" s="543"/>
      <c r="AB1551" s="542"/>
      <c r="AC1551" s="543"/>
      <c r="AD1551" s="542"/>
      <c r="AE1551" s="580"/>
      <c r="AF1551" s="584"/>
      <c r="AG1551" s="585"/>
      <c r="AH1551" s="595">
        <f>IF(AD1551=0,0,(AF1551/AD1551)*100)</f>
        <v>0</v>
      </c>
      <c r="AI1551" s="596"/>
      <c r="AJ1551" s="542"/>
      <c r="AK1551" s="580"/>
      <c r="AL1551" s="584"/>
      <c r="AM1551" s="585"/>
      <c r="AN1551" s="595">
        <f>IF(AJ1551=0,0,(AL1551/AJ1551)*100)</f>
        <v>0</v>
      </c>
      <c r="AO1551" s="596"/>
      <c r="AP1551" s="542"/>
      <c r="AQ1551" s="580"/>
      <c r="AR1551" s="584"/>
      <c r="AS1551" s="585"/>
      <c r="AT1551" s="595">
        <f>IF(AP1551=0,0,(AR1551/AP1551)*100)</f>
        <v>0</v>
      </c>
      <c r="AU1551" s="596"/>
      <c r="AV1551" s="599">
        <f>AD1551+AJ1551+AP1551</f>
        <v>0</v>
      </c>
      <c r="AW1551" s="600"/>
      <c r="AX1551" s="630">
        <f>AF1551+AL1551+AR1551</f>
        <v>0</v>
      </c>
      <c r="AY1551" s="631"/>
      <c r="AZ1551" s="595">
        <f>IF(AV1551=0,0,(AX1551/AV1551)*100)</f>
        <v>0</v>
      </c>
      <c r="BA1551" s="596"/>
      <c r="BB1551" s="542"/>
      <c r="BC1551" s="580"/>
      <c r="BD1551" s="584"/>
      <c r="BE1551" s="585"/>
      <c r="BF1551" s="595">
        <f>IF(BB1551=0,0,(BD1551/BB1551)*100)</f>
        <v>0</v>
      </c>
      <c r="BG1551" s="596"/>
      <c r="BH1551" s="599">
        <f>AV1551+BB1551</f>
        <v>0</v>
      </c>
      <c r="BI1551" s="600"/>
      <c r="BJ1551" s="630">
        <f>AX1551+BD1551</f>
        <v>0</v>
      </c>
      <c r="BK1551" s="631"/>
      <c r="BL1551" s="595">
        <f>IF(BH1551=0,0,(BJ1551/BH1551)*100)</f>
        <v>0</v>
      </c>
      <c r="BM1551" s="596"/>
      <c r="BN1551" s="656">
        <f>(AF1551*2)+(AL1551*2)+(AR1551*3)+BD1551</f>
        <v>0</v>
      </c>
      <c r="BO1551" s="657"/>
      <c r="BP1551" s="658"/>
      <c r="BQ1551" s="676">
        <f t="shared" ref="BQ1551" si="1491">IF(BS1551=0,0,50*BR1551/BS1551)</f>
        <v>0</v>
      </c>
      <c r="BR1551" s="662">
        <f t="shared" ref="BR1551" si="1492">(BN1551*BU$1545)+(N1551*BU$1546)+(Z1551*BU$1547)+(R1551*BU$1548)+(X1551*BU$1549)+(AB1551*BU$1550)+(V1551*BU$1555)</f>
        <v>0</v>
      </c>
      <c r="BS1551" s="662">
        <f t="shared" ref="BS1551" si="1493">((BB1551-BD1551)*BU$1552)+((AV1551-AX1551)*BU$1551)+(H1551*BU$1553)+(P1551*BU$1554)</f>
        <v>0</v>
      </c>
      <c r="BT1551" s="19" t="s">
        <v>81</v>
      </c>
      <c r="BU1551" s="277">
        <f>IF(BQ1540="B",'VALUE POINTS'!L$16,IF('GAME STATS'!BQ1540="C",'VALUE POINTS'!M$16,'VALUE POINTS'!K$16))</f>
        <v>2</v>
      </c>
      <c r="BV1551" s="278"/>
    </row>
    <row r="1552" spans="1:79" ht="21.75" customHeight="1" x14ac:dyDescent="0.35">
      <c r="A1552" s="95"/>
      <c r="B1552" s="571"/>
      <c r="C1552" s="642" t="str">
        <f>IF(ROSTER!D$14="","",ROSTER!D$14)</f>
        <v/>
      </c>
      <c r="D1552" s="643"/>
      <c r="E1552" s="575"/>
      <c r="F1552" s="577"/>
      <c r="G1552" s="583"/>
      <c r="H1552" s="579"/>
      <c r="I1552" s="545"/>
      <c r="J1552" s="544"/>
      <c r="K1552" s="581"/>
      <c r="L1552" s="586"/>
      <c r="M1552" s="587"/>
      <c r="N1552" s="592" t="s">
        <v>16</v>
      </c>
      <c r="O1552" s="603"/>
      <c r="P1552" s="544"/>
      <c r="Q1552" s="581"/>
      <c r="R1552" s="586"/>
      <c r="S1552" s="587"/>
      <c r="T1552" s="592" t="s">
        <v>16</v>
      </c>
      <c r="U1552" s="592"/>
      <c r="V1552" s="544"/>
      <c r="W1552" s="545"/>
      <c r="X1552" s="594"/>
      <c r="Y1552" s="545"/>
      <c r="Z1552" s="544"/>
      <c r="AA1552" s="545"/>
      <c r="AB1552" s="544"/>
      <c r="AC1552" s="545"/>
      <c r="AD1552" s="544"/>
      <c r="AE1552" s="581"/>
      <c r="AF1552" s="586"/>
      <c r="AG1552" s="587"/>
      <c r="AH1552" s="626"/>
      <c r="AI1552" s="627"/>
      <c r="AJ1552" s="544"/>
      <c r="AK1552" s="581"/>
      <c r="AL1552" s="586"/>
      <c r="AM1552" s="587"/>
      <c r="AN1552" s="626"/>
      <c r="AO1552" s="627"/>
      <c r="AP1552" s="544"/>
      <c r="AQ1552" s="581"/>
      <c r="AR1552" s="586"/>
      <c r="AS1552" s="587"/>
      <c r="AT1552" s="626"/>
      <c r="AU1552" s="627"/>
      <c r="AV1552" s="628"/>
      <c r="AW1552" s="629"/>
      <c r="AX1552" s="632"/>
      <c r="AY1552" s="633"/>
      <c r="AZ1552" s="626"/>
      <c r="BA1552" s="627"/>
      <c r="BB1552" s="544"/>
      <c r="BC1552" s="581"/>
      <c r="BD1552" s="586"/>
      <c r="BE1552" s="587"/>
      <c r="BF1552" s="626"/>
      <c r="BG1552" s="627"/>
      <c r="BH1552" s="628"/>
      <c r="BI1552" s="629"/>
      <c r="BJ1552" s="632"/>
      <c r="BK1552" s="633"/>
      <c r="BL1552" s="626"/>
      <c r="BM1552" s="627"/>
      <c r="BN1552" s="678"/>
      <c r="BO1552" s="679"/>
      <c r="BP1552" s="680"/>
      <c r="BQ1552" s="677"/>
      <c r="BR1552" s="663"/>
      <c r="BS1552" s="663"/>
      <c r="BT1552" s="19" t="s">
        <v>82</v>
      </c>
      <c r="BU1552" s="277">
        <f>IF(BQ1540="B",'VALUE POINTS'!L$17,IF('GAME STATS'!BQ1540="C",'VALUE POINTS'!M$17,'VALUE POINTS'!K$17))</f>
        <v>1</v>
      </c>
      <c r="BV1552" s="278"/>
    </row>
    <row r="1553" spans="1:74" ht="21.75" customHeight="1" x14ac:dyDescent="0.35">
      <c r="A1553" s="95"/>
      <c r="B1553" s="570" t="str">
        <f>IF(ROSTER!B$16="","",ROSTER!B$16)</f>
        <v/>
      </c>
      <c r="C1553" s="572" t="str">
        <f>IF(ROSTER!C$16="","",ROSTER!C$16)</f>
        <v/>
      </c>
      <c r="D1553" s="573"/>
      <c r="E1553" s="574"/>
      <c r="F1553" s="576">
        <f>IF(E1553="y",1,IF(E1553="S",1,0))</f>
        <v>0</v>
      </c>
      <c r="G1553" s="582">
        <f>IF(E1553="S",1,0)</f>
        <v>0</v>
      </c>
      <c r="H1553" s="578"/>
      <c r="I1553" s="543"/>
      <c r="J1553" s="542"/>
      <c r="K1553" s="580"/>
      <c r="L1553" s="584"/>
      <c r="M1553" s="585"/>
      <c r="N1553" s="588">
        <f>L1553+J1553</f>
        <v>0</v>
      </c>
      <c r="O1553" s="589"/>
      <c r="P1553" s="542"/>
      <c r="Q1553" s="580"/>
      <c r="R1553" s="584"/>
      <c r="S1553" s="585"/>
      <c r="T1553" s="588">
        <f>R1553-P1553</f>
        <v>0</v>
      </c>
      <c r="U1553" s="588"/>
      <c r="V1553" s="542"/>
      <c r="W1553" s="543"/>
      <c r="X1553" s="593"/>
      <c r="Y1553" s="543"/>
      <c r="Z1553" s="542"/>
      <c r="AA1553" s="543"/>
      <c r="AB1553" s="542"/>
      <c r="AC1553" s="543"/>
      <c r="AD1553" s="542"/>
      <c r="AE1553" s="580"/>
      <c r="AF1553" s="584"/>
      <c r="AG1553" s="585"/>
      <c r="AH1553" s="595">
        <f>IF(AD1553=0,0,(AF1553/AD1553)*100)</f>
        <v>0</v>
      </c>
      <c r="AI1553" s="596"/>
      <c r="AJ1553" s="542"/>
      <c r="AK1553" s="580"/>
      <c r="AL1553" s="584"/>
      <c r="AM1553" s="585"/>
      <c r="AN1553" s="595">
        <f>IF(AJ1553=0,0,(AL1553/AJ1553)*100)</f>
        <v>0</v>
      </c>
      <c r="AO1553" s="596"/>
      <c r="AP1553" s="542"/>
      <c r="AQ1553" s="580"/>
      <c r="AR1553" s="584"/>
      <c r="AS1553" s="585"/>
      <c r="AT1553" s="595">
        <f>IF(AP1553=0,0,(AR1553/AP1553)*100)</f>
        <v>0</v>
      </c>
      <c r="AU1553" s="596"/>
      <c r="AV1553" s="599">
        <f>AD1553+AJ1553+AP1553</f>
        <v>0</v>
      </c>
      <c r="AW1553" s="600"/>
      <c r="AX1553" s="630">
        <f>AF1553+AL1553+AR1553</f>
        <v>0</v>
      </c>
      <c r="AY1553" s="631"/>
      <c r="AZ1553" s="595">
        <f>IF(AV1553=0,0,(AX1553/AV1553)*100)</f>
        <v>0</v>
      </c>
      <c r="BA1553" s="596"/>
      <c r="BB1553" s="542"/>
      <c r="BC1553" s="580"/>
      <c r="BD1553" s="584"/>
      <c r="BE1553" s="585"/>
      <c r="BF1553" s="595">
        <f>IF(BB1553=0,0,(BD1553/BB1553)*100)</f>
        <v>0</v>
      </c>
      <c r="BG1553" s="596"/>
      <c r="BH1553" s="599">
        <f>AV1553+BB1553</f>
        <v>0</v>
      </c>
      <c r="BI1553" s="600"/>
      <c r="BJ1553" s="630">
        <f>AX1553+BD1553</f>
        <v>0</v>
      </c>
      <c r="BK1553" s="631"/>
      <c r="BL1553" s="595">
        <f>IF(BH1553=0,0,(BJ1553/BH1553)*100)</f>
        <v>0</v>
      </c>
      <c r="BM1553" s="596"/>
      <c r="BN1553" s="656">
        <f>(AF1553*2)+(AL1553*2)+(AR1553*3)+BD1553</f>
        <v>0</v>
      </c>
      <c r="BO1553" s="657"/>
      <c r="BP1553" s="658"/>
      <c r="BQ1553" s="676">
        <f t="shared" ref="BQ1553" si="1494">IF(BS1553=0,0,50*BR1553/BS1553)</f>
        <v>0</v>
      </c>
      <c r="BR1553" s="662">
        <f t="shared" ref="BR1553" si="1495">(BN1553*BU$1545)+(N1553*BU$1546)+(Z1553*BU$1547)+(R1553*BU$1548)+(X1553*BU$1549)+(AB1553*BU$1550)+(V1553*BU$1555)</f>
        <v>0</v>
      </c>
      <c r="BS1553" s="662">
        <f t="shared" ref="BS1553" si="1496">((BB1553-BD1553)*BU$1552)+((AV1553-AX1553)*BU$1551)+(H1553*BU$1553)+(P1553*BU$1554)</f>
        <v>0</v>
      </c>
      <c r="BT1553" s="19" t="s">
        <v>83</v>
      </c>
      <c r="BU1553" s="277">
        <f>IF(BQ1540="B",'VALUE POINTS'!L$18,IF('GAME STATS'!BQ1540="C",'VALUE POINTS'!M$18,'VALUE POINTS'!K$18))</f>
        <v>2</v>
      </c>
      <c r="BV1553" s="278"/>
    </row>
    <row r="1554" spans="1:74" ht="21.75" customHeight="1" x14ac:dyDescent="0.35">
      <c r="A1554" s="95"/>
      <c r="B1554" s="571"/>
      <c r="C1554" s="642" t="str">
        <f>IF(ROSTER!D$16="","",ROSTER!D$16)</f>
        <v/>
      </c>
      <c r="D1554" s="643"/>
      <c r="E1554" s="575"/>
      <c r="F1554" s="577"/>
      <c r="G1554" s="583"/>
      <c r="H1554" s="579"/>
      <c r="I1554" s="545"/>
      <c r="J1554" s="544"/>
      <c r="K1554" s="581"/>
      <c r="L1554" s="586"/>
      <c r="M1554" s="587"/>
      <c r="N1554" s="592" t="s">
        <v>16</v>
      </c>
      <c r="O1554" s="603"/>
      <c r="P1554" s="544"/>
      <c r="Q1554" s="581"/>
      <c r="R1554" s="586"/>
      <c r="S1554" s="587"/>
      <c r="T1554" s="592" t="s">
        <v>16</v>
      </c>
      <c r="U1554" s="592"/>
      <c r="V1554" s="544"/>
      <c r="W1554" s="545"/>
      <c r="X1554" s="594"/>
      <c r="Y1554" s="545"/>
      <c r="Z1554" s="544"/>
      <c r="AA1554" s="545"/>
      <c r="AB1554" s="544"/>
      <c r="AC1554" s="545"/>
      <c r="AD1554" s="544"/>
      <c r="AE1554" s="581"/>
      <c r="AF1554" s="586"/>
      <c r="AG1554" s="587"/>
      <c r="AH1554" s="626"/>
      <c r="AI1554" s="627"/>
      <c r="AJ1554" s="544"/>
      <c r="AK1554" s="581"/>
      <c r="AL1554" s="586"/>
      <c r="AM1554" s="587"/>
      <c r="AN1554" s="626"/>
      <c r="AO1554" s="627"/>
      <c r="AP1554" s="544"/>
      <c r="AQ1554" s="581"/>
      <c r="AR1554" s="586"/>
      <c r="AS1554" s="587"/>
      <c r="AT1554" s="626"/>
      <c r="AU1554" s="627"/>
      <c r="AV1554" s="628"/>
      <c r="AW1554" s="629"/>
      <c r="AX1554" s="632"/>
      <c r="AY1554" s="633"/>
      <c r="AZ1554" s="626"/>
      <c r="BA1554" s="627"/>
      <c r="BB1554" s="544"/>
      <c r="BC1554" s="581"/>
      <c r="BD1554" s="586"/>
      <c r="BE1554" s="587"/>
      <c r="BF1554" s="626"/>
      <c r="BG1554" s="627"/>
      <c r="BH1554" s="628"/>
      <c r="BI1554" s="629"/>
      <c r="BJ1554" s="632"/>
      <c r="BK1554" s="633"/>
      <c r="BL1554" s="626"/>
      <c r="BM1554" s="627"/>
      <c r="BN1554" s="678"/>
      <c r="BO1554" s="679"/>
      <c r="BP1554" s="680"/>
      <c r="BQ1554" s="677"/>
      <c r="BR1554" s="663"/>
      <c r="BS1554" s="663"/>
      <c r="BT1554" s="19" t="s">
        <v>84</v>
      </c>
      <c r="BU1554" s="277">
        <f>IF(BQ1540="B",'VALUE POINTS'!L$19,IF('GAME STATS'!BQ1540="C",'VALUE POINTS'!M$19,'VALUE POINTS'!K$19))</f>
        <v>2</v>
      </c>
      <c r="BV1554" s="278"/>
    </row>
    <row r="1555" spans="1:74" ht="21.75" customHeight="1" x14ac:dyDescent="0.35">
      <c r="A1555" s="95"/>
      <c r="B1555" s="570" t="str">
        <f>IF(ROSTER!B$18="","",ROSTER!B$18)</f>
        <v/>
      </c>
      <c r="C1555" s="572" t="str">
        <f>IF(ROSTER!C$18="","",ROSTER!C$18)</f>
        <v/>
      </c>
      <c r="D1555" s="573"/>
      <c r="E1555" s="574"/>
      <c r="F1555" s="576">
        <f>IF(E1555="y",1,IF(E1555="S",1,0))</f>
        <v>0</v>
      </c>
      <c r="G1555" s="582">
        <f>IF(E1555="S",1,0)</f>
        <v>0</v>
      </c>
      <c r="H1555" s="578"/>
      <c r="I1555" s="543"/>
      <c r="J1555" s="542"/>
      <c r="K1555" s="580"/>
      <c r="L1555" s="584"/>
      <c r="M1555" s="585"/>
      <c r="N1555" s="588">
        <f>L1555+J1555</f>
        <v>0</v>
      </c>
      <c r="O1555" s="589"/>
      <c r="P1555" s="542"/>
      <c r="Q1555" s="580"/>
      <c r="R1555" s="584"/>
      <c r="S1555" s="585"/>
      <c r="T1555" s="588">
        <f>R1555-P1555</f>
        <v>0</v>
      </c>
      <c r="U1555" s="588"/>
      <c r="V1555" s="542"/>
      <c r="W1555" s="543"/>
      <c r="X1555" s="593"/>
      <c r="Y1555" s="543"/>
      <c r="Z1555" s="542"/>
      <c r="AA1555" s="543"/>
      <c r="AB1555" s="542"/>
      <c r="AC1555" s="543"/>
      <c r="AD1555" s="542"/>
      <c r="AE1555" s="580"/>
      <c r="AF1555" s="584"/>
      <c r="AG1555" s="585"/>
      <c r="AH1555" s="595">
        <f>IF(AD1555=0,0,(AF1555/AD1555)*100)</f>
        <v>0</v>
      </c>
      <c r="AI1555" s="596"/>
      <c r="AJ1555" s="542"/>
      <c r="AK1555" s="580"/>
      <c r="AL1555" s="584"/>
      <c r="AM1555" s="585"/>
      <c r="AN1555" s="595">
        <f>IF(AJ1555=0,0,(AL1555/AJ1555)*100)</f>
        <v>0</v>
      </c>
      <c r="AO1555" s="596"/>
      <c r="AP1555" s="542"/>
      <c r="AQ1555" s="580"/>
      <c r="AR1555" s="584"/>
      <c r="AS1555" s="585"/>
      <c r="AT1555" s="595">
        <f>IF(AP1555=0,0,(AR1555/AP1555)*100)</f>
        <v>0</v>
      </c>
      <c r="AU1555" s="596"/>
      <c r="AV1555" s="599">
        <f>AD1555+AJ1555+AP1555</f>
        <v>0</v>
      </c>
      <c r="AW1555" s="600"/>
      <c r="AX1555" s="630">
        <f>AF1555+AL1555+AR1555</f>
        <v>0</v>
      </c>
      <c r="AY1555" s="631"/>
      <c r="AZ1555" s="595">
        <f>IF(AV1555=0,0,(AX1555/AV1555)*100)</f>
        <v>0</v>
      </c>
      <c r="BA1555" s="596"/>
      <c r="BB1555" s="542"/>
      <c r="BC1555" s="580"/>
      <c r="BD1555" s="584"/>
      <c r="BE1555" s="585"/>
      <c r="BF1555" s="595">
        <f>IF(BB1555=0,0,(BD1555/BB1555)*100)</f>
        <v>0</v>
      </c>
      <c r="BG1555" s="596"/>
      <c r="BH1555" s="599">
        <f>AV1555+BB1555</f>
        <v>0</v>
      </c>
      <c r="BI1555" s="600"/>
      <c r="BJ1555" s="630">
        <f>AX1555+BD1555</f>
        <v>0</v>
      </c>
      <c r="BK1555" s="631"/>
      <c r="BL1555" s="595">
        <f>IF(BH1555=0,0,(BJ1555/BH1555)*100)</f>
        <v>0</v>
      </c>
      <c r="BM1555" s="596"/>
      <c r="BN1555" s="656">
        <f>(AF1555*2)+(AL1555*2)+(AR1555*3)+BD1555</f>
        <v>0</v>
      </c>
      <c r="BO1555" s="657"/>
      <c r="BP1555" s="658"/>
      <c r="BQ1555" s="676">
        <f t="shared" ref="BQ1555" si="1497">IF(BS1555=0,0,50*BR1555/BS1555)</f>
        <v>0</v>
      </c>
      <c r="BR1555" s="662">
        <f t="shared" ref="BR1555" si="1498">(BN1555*BU$1545)+(N1555*BU$1546)+(Z1555*BU$1547)+(R1555*BU$1548)+(X1555*BU$1549)+(AB1555*BU$1550)+(V1555*BU$1555)</f>
        <v>0</v>
      </c>
      <c r="BS1555" s="662">
        <f t="shared" ref="BS1555" si="1499">((BB1555-BD1555)*BU$1552)+((AV1555-AX1555)*BU$1551)+(H1555*BU$1553)+(P1555*BU$1554)</f>
        <v>0</v>
      </c>
      <c r="BT1555" s="19" t="s">
        <v>160</v>
      </c>
      <c r="BU1555" s="277">
        <f>IF(BQ1540="B",'VALUE POINTS'!L$20,IF('GAME STATS'!BQ1540="C",'VALUE POINTS'!M$20,'VALUE POINTS'!K$20))</f>
        <v>1</v>
      </c>
      <c r="BV1555" s="278"/>
    </row>
    <row r="1556" spans="1:74" ht="21.75" customHeight="1" x14ac:dyDescent="0.25">
      <c r="A1556" s="95"/>
      <c r="B1556" s="571"/>
      <c r="C1556" s="642" t="str">
        <f>IF(ROSTER!D$18="","",ROSTER!D$18)</f>
        <v/>
      </c>
      <c r="D1556" s="643"/>
      <c r="E1556" s="575"/>
      <c r="F1556" s="577"/>
      <c r="G1556" s="583"/>
      <c r="H1556" s="579"/>
      <c r="I1556" s="545"/>
      <c r="J1556" s="544"/>
      <c r="K1556" s="581"/>
      <c r="L1556" s="586"/>
      <c r="M1556" s="587"/>
      <c r="N1556" s="592" t="s">
        <v>16</v>
      </c>
      <c r="O1556" s="603"/>
      <c r="P1556" s="544"/>
      <c r="Q1556" s="581"/>
      <c r="R1556" s="586"/>
      <c r="S1556" s="587"/>
      <c r="T1556" s="592" t="s">
        <v>16</v>
      </c>
      <c r="U1556" s="592"/>
      <c r="V1556" s="544"/>
      <c r="W1556" s="545"/>
      <c r="X1556" s="594"/>
      <c r="Y1556" s="545"/>
      <c r="Z1556" s="544"/>
      <c r="AA1556" s="545"/>
      <c r="AB1556" s="544"/>
      <c r="AC1556" s="545"/>
      <c r="AD1556" s="544"/>
      <c r="AE1556" s="581"/>
      <c r="AF1556" s="586"/>
      <c r="AG1556" s="587"/>
      <c r="AH1556" s="626"/>
      <c r="AI1556" s="627"/>
      <c r="AJ1556" s="544"/>
      <c r="AK1556" s="581"/>
      <c r="AL1556" s="586"/>
      <c r="AM1556" s="587"/>
      <c r="AN1556" s="626"/>
      <c r="AO1556" s="627"/>
      <c r="AP1556" s="544"/>
      <c r="AQ1556" s="581"/>
      <c r="AR1556" s="586"/>
      <c r="AS1556" s="587"/>
      <c r="AT1556" s="626"/>
      <c r="AU1556" s="627"/>
      <c r="AV1556" s="628"/>
      <c r="AW1556" s="629"/>
      <c r="AX1556" s="632"/>
      <c r="AY1556" s="633"/>
      <c r="AZ1556" s="626"/>
      <c r="BA1556" s="627"/>
      <c r="BB1556" s="544"/>
      <c r="BC1556" s="581"/>
      <c r="BD1556" s="586"/>
      <c r="BE1556" s="587"/>
      <c r="BF1556" s="626"/>
      <c r="BG1556" s="627"/>
      <c r="BH1556" s="628"/>
      <c r="BI1556" s="629"/>
      <c r="BJ1556" s="632"/>
      <c r="BK1556" s="633"/>
      <c r="BL1556" s="626"/>
      <c r="BM1556" s="627"/>
      <c r="BN1556" s="678"/>
      <c r="BO1556" s="679"/>
      <c r="BP1556" s="680"/>
      <c r="BQ1556" s="677"/>
      <c r="BR1556" s="663"/>
      <c r="BS1556" s="663"/>
      <c r="BT1556" s="15"/>
      <c r="BU1556" s="15"/>
      <c r="BV1556" s="95"/>
    </row>
    <row r="1557" spans="1:74" ht="21.75" customHeight="1" x14ac:dyDescent="0.25">
      <c r="A1557" s="95"/>
      <c r="B1557" s="570" t="str">
        <f>IF(ROSTER!B$20="","",ROSTER!B$20)</f>
        <v/>
      </c>
      <c r="C1557" s="572" t="str">
        <f>IF(ROSTER!C$20="","",ROSTER!C$20)</f>
        <v/>
      </c>
      <c r="D1557" s="573"/>
      <c r="E1557" s="574"/>
      <c r="F1557" s="576">
        <f>IF(E1557="y",1,IF(E1557="S",1,0))</f>
        <v>0</v>
      </c>
      <c r="G1557" s="582">
        <f>IF(E1557="S",1,0)</f>
        <v>0</v>
      </c>
      <c r="H1557" s="578"/>
      <c r="I1557" s="543"/>
      <c r="J1557" s="542"/>
      <c r="K1557" s="580"/>
      <c r="L1557" s="584"/>
      <c r="M1557" s="585"/>
      <c r="N1557" s="588">
        <f>L1557+J1557</f>
        <v>0</v>
      </c>
      <c r="O1557" s="589"/>
      <c r="P1557" s="542"/>
      <c r="Q1557" s="580"/>
      <c r="R1557" s="584"/>
      <c r="S1557" s="585"/>
      <c r="T1557" s="588">
        <f>R1557-P1557</f>
        <v>0</v>
      </c>
      <c r="U1557" s="588"/>
      <c r="V1557" s="542"/>
      <c r="W1557" s="543"/>
      <c r="X1557" s="593"/>
      <c r="Y1557" s="543"/>
      <c r="Z1557" s="542"/>
      <c r="AA1557" s="543"/>
      <c r="AB1557" s="542"/>
      <c r="AC1557" s="543"/>
      <c r="AD1557" s="542"/>
      <c r="AE1557" s="580"/>
      <c r="AF1557" s="584"/>
      <c r="AG1557" s="585"/>
      <c r="AH1557" s="595">
        <f>IF(AD1557=0,0,(AF1557/AD1557)*100)</f>
        <v>0</v>
      </c>
      <c r="AI1557" s="596"/>
      <c r="AJ1557" s="542"/>
      <c r="AK1557" s="580"/>
      <c r="AL1557" s="584"/>
      <c r="AM1557" s="585"/>
      <c r="AN1557" s="595">
        <f>IF(AJ1557=0,0,(AL1557/AJ1557)*100)</f>
        <v>0</v>
      </c>
      <c r="AO1557" s="596"/>
      <c r="AP1557" s="542"/>
      <c r="AQ1557" s="580"/>
      <c r="AR1557" s="584"/>
      <c r="AS1557" s="585"/>
      <c r="AT1557" s="595">
        <f>IF(AP1557=0,0,(AR1557/AP1557)*100)</f>
        <v>0</v>
      </c>
      <c r="AU1557" s="596"/>
      <c r="AV1557" s="599">
        <f>AD1557+AJ1557+AP1557</f>
        <v>0</v>
      </c>
      <c r="AW1557" s="600"/>
      <c r="AX1557" s="630">
        <f>AF1557+AL1557+AR1557</f>
        <v>0</v>
      </c>
      <c r="AY1557" s="631"/>
      <c r="AZ1557" s="595">
        <f>IF(AV1557=0,0,(AX1557/AV1557)*100)</f>
        <v>0</v>
      </c>
      <c r="BA1557" s="596"/>
      <c r="BB1557" s="542"/>
      <c r="BC1557" s="580"/>
      <c r="BD1557" s="584"/>
      <c r="BE1557" s="585"/>
      <c r="BF1557" s="595">
        <f>IF(BB1557=0,0,(BD1557/BB1557)*100)</f>
        <v>0</v>
      </c>
      <c r="BG1557" s="596"/>
      <c r="BH1557" s="599">
        <f>AV1557+BB1557</f>
        <v>0</v>
      </c>
      <c r="BI1557" s="600"/>
      <c r="BJ1557" s="630">
        <f>AX1557+BD1557</f>
        <v>0</v>
      </c>
      <c r="BK1557" s="631"/>
      <c r="BL1557" s="595">
        <f>IF(BH1557=0,0,(BJ1557/BH1557)*100)</f>
        <v>0</v>
      </c>
      <c r="BM1557" s="596"/>
      <c r="BN1557" s="656">
        <f>(AF1557*2)+(AL1557*2)+(AR1557*3)+BD1557</f>
        <v>0</v>
      </c>
      <c r="BO1557" s="657"/>
      <c r="BP1557" s="658"/>
      <c r="BQ1557" s="676">
        <f t="shared" ref="BQ1557" si="1500">IF(BS1557=0,0,50*BR1557/BS1557)</f>
        <v>0</v>
      </c>
      <c r="BR1557" s="662">
        <f t="shared" ref="BR1557" si="1501">(BN1557*BU$1545)+(N1557*BU$1546)+(Z1557*BU$1547)+(R1557*BU$1548)+(X1557*BU$1549)+(AB1557*BU$1550)+(V1557*BU$1555)</f>
        <v>0</v>
      </c>
      <c r="BS1557" s="662">
        <f t="shared" ref="BS1557" si="1502">((BB1557-BD1557)*BU$1552)+((AV1557-AX1557)*BU$1551)+(H1557*BU$1553)+(P1557*BU$1554)</f>
        <v>0</v>
      </c>
      <c r="BT1557" s="15"/>
      <c r="BU1557" s="15"/>
      <c r="BV1557" s="95"/>
    </row>
    <row r="1558" spans="1:74" ht="21.75" customHeight="1" x14ac:dyDescent="0.25">
      <c r="A1558" s="95"/>
      <c r="B1558" s="571"/>
      <c r="C1558" s="642" t="str">
        <f>IF(ROSTER!D$20="","",ROSTER!D$20)</f>
        <v/>
      </c>
      <c r="D1558" s="643"/>
      <c r="E1558" s="575"/>
      <c r="F1558" s="577"/>
      <c r="G1558" s="583"/>
      <c r="H1558" s="579"/>
      <c r="I1558" s="545"/>
      <c r="J1558" s="544"/>
      <c r="K1558" s="581"/>
      <c r="L1558" s="586"/>
      <c r="M1558" s="587"/>
      <c r="N1558" s="592" t="s">
        <v>16</v>
      </c>
      <c r="O1558" s="603"/>
      <c r="P1558" s="544"/>
      <c r="Q1558" s="581"/>
      <c r="R1558" s="586"/>
      <c r="S1558" s="587"/>
      <c r="T1558" s="592" t="s">
        <v>16</v>
      </c>
      <c r="U1558" s="592"/>
      <c r="V1558" s="544"/>
      <c r="W1558" s="545"/>
      <c r="X1558" s="594"/>
      <c r="Y1558" s="545"/>
      <c r="Z1558" s="544"/>
      <c r="AA1558" s="545"/>
      <c r="AB1558" s="544"/>
      <c r="AC1558" s="545"/>
      <c r="AD1558" s="544"/>
      <c r="AE1558" s="581"/>
      <c r="AF1558" s="586"/>
      <c r="AG1558" s="587"/>
      <c r="AH1558" s="626"/>
      <c r="AI1558" s="627"/>
      <c r="AJ1558" s="544"/>
      <c r="AK1558" s="581"/>
      <c r="AL1558" s="586"/>
      <c r="AM1558" s="587"/>
      <c r="AN1558" s="626"/>
      <c r="AO1558" s="627"/>
      <c r="AP1558" s="544"/>
      <c r="AQ1558" s="581"/>
      <c r="AR1558" s="586"/>
      <c r="AS1558" s="587"/>
      <c r="AT1558" s="626"/>
      <c r="AU1558" s="627"/>
      <c r="AV1558" s="628"/>
      <c r="AW1558" s="629"/>
      <c r="AX1558" s="632"/>
      <c r="AY1558" s="633"/>
      <c r="AZ1558" s="626"/>
      <c r="BA1558" s="627"/>
      <c r="BB1558" s="544"/>
      <c r="BC1558" s="581"/>
      <c r="BD1558" s="586"/>
      <c r="BE1558" s="587"/>
      <c r="BF1558" s="626"/>
      <c r="BG1558" s="627"/>
      <c r="BH1558" s="628"/>
      <c r="BI1558" s="629"/>
      <c r="BJ1558" s="632"/>
      <c r="BK1558" s="633"/>
      <c r="BL1558" s="626"/>
      <c r="BM1558" s="627"/>
      <c r="BN1558" s="678"/>
      <c r="BO1558" s="679"/>
      <c r="BP1558" s="680"/>
      <c r="BQ1558" s="677"/>
      <c r="BR1558" s="663"/>
      <c r="BS1558" s="663"/>
      <c r="BT1558" s="15"/>
      <c r="BU1558" s="15"/>
      <c r="BV1558" s="95"/>
    </row>
    <row r="1559" spans="1:74" ht="21.75" customHeight="1" x14ac:dyDescent="0.25">
      <c r="A1559" s="95"/>
      <c r="B1559" s="570" t="str">
        <f>IF(ROSTER!B$22="","",ROSTER!B$22)</f>
        <v/>
      </c>
      <c r="C1559" s="572" t="str">
        <f>IF(ROSTER!C$22="","",ROSTER!C$22)</f>
        <v/>
      </c>
      <c r="D1559" s="573"/>
      <c r="E1559" s="574"/>
      <c r="F1559" s="576">
        <f>IF(E1559="y",1,IF(E1559="S",1,0))</f>
        <v>0</v>
      </c>
      <c r="G1559" s="582">
        <f>IF(E1559="S",1,0)</f>
        <v>0</v>
      </c>
      <c r="H1559" s="578"/>
      <c r="I1559" s="543"/>
      <c r="J1559" s="542"/>
      <c r="K1559" s="580"/>
      <c r="L1559" s="584"/>
      <c r="M1559" s="585"/>
      <c r="N1559" s="588">
        <f>L1559+J1559</f>
        <v>0</v>
      </c>
      <c r="O1559" s="589"/>
      <c r="P1559" s="542"/>
      <c r="Q1559" s="580"/>
      <c r="R1559" s="584"/>
      <c r="S1559" s="585"/>
      <c r="T1559" s="588">
        <f>R1559-P1559</f>
        <v>0</v>
      </c>
      <c r="U1559" s="588"/>
      <c r="V1559" s="542"/>
      <c r="W1559" s="543"/>
      <c r="X1559" s="593"/>
      <c r="Y1559" s="543"/>
      <c r="Z1559" s="542"/>
      <c r="AA1559" s="543"/>
      <c r="AB1559" s="542"/>
      <c r="AC1559" s="543"/>
      <c r="AD1559" s="542"/>
      <c r="AE1559" s="580"/>
      <c r="AF1559" s="584"/>
      <c r="AG1559" s="585"/>
      <c r="AH1559" s="595">
        <f>IF(AD1559=0,0,(AF1559/AD1559)*100)</f>
        <v>0</v>
      </c>
      <c r="AI1559" s="596"/>
      <c r="AJ1559" s="542"/>
      <c r="AK1559" s="580"/>
      <c r="AL1559" s="584"/>
      <c r="AM1559" s="585"/>
      <c r="AN1559" s="595">
        <f>IF(AJ1559=0,0,(AL1559/AJ1559)*100)</f>
        <v>0</v>
      </c>
      <c r="AO1559" s="596"/>
      <c r="AP1559" s="542"/>
      <c r="AQ1559" s="580"/>
      <c r="AR1559" s="584"/>
      <c r="AS1559" s="585"/>
      <c r="AT1559" s="595">
        <f>IF(AP1559=0,0,(AR1559/AP1559)*100)</f>
        <v>0</v>
      </c>
      <c r="AU1559" s="596"/>
      <c r="AV1559" s="599">
        <f>AD1559+AJ1559+AP1559</f>
        <v>0</v>
      </c>
      <c r="AW1559" s="600"/>
      <c r="AX1559" s="630">
        <f>AF1559+AL1559+AR1559</f>
        <v>0</v>
      </c>
      <c r="AY1559" s="631"/>
      <c r="AZ1559" s="595">
        <f>IF(AV1559=0,0,(AX1559/AV1559)*100)</f>
        <v>0</v>
      </c>
      <c r="BA1559" s="596"/>
      <c r="BB1559" s="542"/>
      <c r="BC1559" s="580"/>
      <c r="BD1559" s="584"/>
      <c r="BE1559" s="585"/>
      <c r="BF1559" s="595">
        <f>IF(BB1559=0,0,(BD1559/BB1559)*100)</f>
        <v>0</v>
      </c>
      <c r="BG1559" s="596"/>
      <c r="BH1559" s="599">
        <f>AV1559+BB1559</f>
        <v>0</v>
      </c>
      <c r="BI1559" s="600"/>
      <c r="BJ1559" s="630">
        <f>AX1559+BD1559</f>
        <v>0</v>
      </c>
      <c r="BK1559" s="631"/>
      <c r="BL1559" s="595">
        <f>IF(BH1559=0,0,(BJ1559/BH1559)*100)</f>
        <v>0</v>
      </c>
      <c r="BM1559" s="596"/>
      <c r="BN1559" s="656">
        <f>(AF1559*2)+(AL1559*2)+(AR1559*3)+BD1559</f>
        <v>0</v>
      </c>
      <c r="BO1559" s="657"/>
      <c r="BP1559" s="658"/>
      <c r="BQ1559" s="676">
        <f t="shared" ref="BQ1559" si="1503">IF(BS1559=0,0,50*BR1559/BS1559)</f>
        <v>0</v>
      </c>
      <c r="BR1559" s="662">
        <f t="shared" ref="BR1559" si="1504">(BN1559*BU$1545)+(N1559*BU$1546)+(Z1559*BU$1547)+(R1559*BU$1548)+(X1559*BU$1549)+(AB1559*BU$1550)+(V1559*BU$1555)</f>
        <v>0</v>
      </c>
      <c r="BS1559" s="662">
        <f t="shared" ref="BS1559" si="1505">((BB1559-BD1559)*BU$1552)+((AV1559-AX1559)*BU$1551)+(H1559*BU$1553)+(P1559*BU$1554)</f>
        <v>0</v>
      </c>
      <c r="BT1559" s="15"/>
      <c r="BU1559" s="15"/>
      <c r="BV1559" s="95"/>
    </row>
    <row r="1560" spans="1:74" ht="21.75" customHeight="1" x14ac:dyDescent="0.25">
      <c r="A1560" s="95"/>
      <c r="B1560" s="571"/>
      <c r="C1560" s="642" t="str">
        <f>IF(ROSTER!D$22="","",ROSTER!D$22)</f>
        <v/>
      </c>
      <c r="D1560" s="643"/>
      <c r="E1560" s="575"/>
      <c r="F1560" s="577"/>
      <c r="G1560" s="583"/>
      <c r="H1560" s="579"/>
      <c r="I1560" s="545"/>
      <c r="J1560" s="544"/>
      <c r="K1560" s="581"/>
      <c r="L1560" s="586"/>
      <c r="M1560" s="587"/>
      <c r="N1560" s="592" t="s">
        <v>16</v>
      </c>
      <c r="O1560" s="603"/>
      <c r="P1560" s="544"/>
      <c r="Q1560" s="581"/>
      <c r="R1560" s="586"/>
      <c r="S1560" s="587"/>
      <c r="T1560" s="592" t="s">
        <v>16</v>
      </c>
      <c r="U1560" s="592"/>
      <c r="V1560" s="544"/>
      <c r="W1560" s="545"/>
      <c r="X1560" s="594"/>
      <c r="Y1560" s="545"/>
      <c r="Z1560" s="544"/>
      <c r="AA1560" s="545"/>
      <c r="AB1560" s="544"/>
      <c r="AC1560" s="545"/>
      <c r="AD1560" s="544"/>
      <c r="AE1560" s="581"/>
      <c r="AF1560" s="586"/>
      <c r="AG1560" s="587"/>
      <c r="AH1560" s="626"/>
      <c r="AI1560" s="627"/>
      <c r="AJ1560" s="544"/>
      <c r="AK1560" s="581"/>
      <c r="AL1560" s="586"/>
      <c r="AM1560" s="587"/>
      <c r="AN1560" s="626"/>
      <c r="AO1560" s="627"/>
      <c r="AP1560" s="544"/>
      <c r="AQ1560" s="581"/>
      <c r="AR1560" s="586"/>
      <c r="AS1560" s="587"/>
      <c r="AT1560" s="626"/>
      <c r="AU1560" s="627"/>
      <c r="AV1560" s="628"/>
      <c r="AW1560" s="629"/>
      <c r="AX1560" s="632"/>
      <c r="AY1560" s="633"/>
      <c r="AZ1560" s="626"/>
      <c r="BA1560" s="627"/>
      <c r="BB1560" s="544"/>
      <c r="BC1560" s="581"/>
      <c r="BD1560" s="586"/>
      <c r="BE1560" s="587"/>
      <c r="BF1560" s="626"/>
      <c r="BG1560" s="627"/>
      <c r="BH1560" s="628"/>
      <c r="BI1560" s="629"/>
      <c r="BJ1560" s="632"/>
      <c r="BK1560" s="633"/>
      <c r="BL1560" s="626"/>
      <c r="BM1560" s="627"/>
      <c r="BN1560" s="678"/>
      <c r="BO1560" s="679"/>
      <c r="BP1560" s="680"/>
      <c r="BQ1560" s="677"/>
      <c r="BR1560" s="663"/>
      <c r="BS1560" s="663"/>
      <c r="BT1560" s="15"/>
      <c r="BU1560" s="15"/>
      <c r="BV1560" s="95"/>
    </row>
    <row r="1561" spans="1:74" ht="21.75" customHeight="1" x14ac:dyDescent="0.25">
      <c r="A1561" s="95"/>
      <c r="B1561" s="570" t="str">
        <f>IF(ROSTER!B$24="","",ROSTER!B$24)</f>
        <v/>
      </c>
      <c r="C1561" s="572" t="str">
        <f>IF(ROSTER!C$24="","",ROSTER!C$24)</f>
        <v/>
      </c>
      <c r="D1561" s="573"/>
      <c r="E1561" s="574"/>
      <c r="F1561" s="576">
        <f>IF(E1561="y",1,IF(E1561="S",1,0))</f>
        <v>0</v>
      </c>
      <c r="G1561" s="582">
        <f>IF(E1561="S",1,0)</f>
        <v>0</v>
      </c>
      <c r="H1561" s="578"/>
      <c r="I1561" s="543"/>
      <c r="J1561" s="542"/>
      <c r="K1561" s="580"/>
      <c r="L1561" s="584"/>
      <c r="M1561" s="585"/>
      <c r="N1561" s="588">
        <f>L1561+J1561</f>
        <v>0</v>
      </c>
      <c r="O1561" s="589"/>
      <c r="P1561" s="542"/>
      <c r="Q1561" s="580"/>
      <c r="R1561" s="584"/>
      <c r="S1561" s="585"/>
      <c r="T1561" s="588">
        <f>R1561-P1561</f>
        <v>0</v>
      </c>
      <c r="U1561" s="588"/>
      <c r="V1561" s="542"/>
      <c r="W1561" s="543"/>
      <c r="X1561" s="593"/>
      <c r="Y1561" s="543"/>
      <c r="Z1561" s="542"/>
      <c r="AA1561" s="543"/>
      <c r="AB1561" s="542"/>
      <c r="AC1561" s="543"/>
      <c r="AD1561" s="542"/>
      <c r="AE1561" s="580"/>
      <c r="AF1561" s="584"/>
      <c r="AG1561" s="585"/>
      <c r="AH1561" s="595">
        <f>IF(AD1561=0,0,(AF1561/AD1561)*100)</f>
        <v>0</v>
      </c>
      <c r="AI1561" s="596"/>
      <c r="AJ1561" s="542"/>
      <c r="AK1561" s="580"/>
      <c r="AL1561" s="584"/>
      <c r="AM1561" s="585"/>
      <c r="AN1561" s="595">
        <f>IF(AJ1561=0,0,(AL1561/AJ1561)*100)</f>
        <v>0</v>
      </c>
      <c r="AO1561" s="596"/>
      <c r="AP1561" s="542"/>
      <c r="AQ1561" s="580"/>
      <c r="AR1561" s="584"/>
      <c r="AS1561" s="585"/>
      <c r="AT1561" s="595">
        <f>IF(AP1561=0,0,(AR1561/AP1561)*100)</f>
        <v>0</v>
      </c>
      <c r="AU1561" s="596"/>
      <c r="AV1561" s="599">
        <f>AD1561+AJ1561+AP1561</f>
        <v>0</v>
      </c>
      <c r="AW1561" s="600"/>
      <c r="AX1561" s="630">
        <f>AF1561+AL1561+AR1561</f>
        <v>0</v>
      </c>
      <c r="AY1561" s="631"/>
      <c r="AZ1561" s="595">
        <f>IF(AV1561=0,0,(AX1561/AV1561)*100)</f>
        <v>0</v>
      </c>
      <c r="BA1561" s="596"/>
      <c r="BB1561" s="542"/>
      <c r="BC1561" s="580"/>
      <c r="BD1561" s="584"/>
      <c r="BE1561" s="585"/>
      <c r="BF1561" s="595">
        <f>IF(BB1561=0,0,(BD1561/BB1561)*100)</f>
        <v>0</v>
      </c>
      <c r="BG1561" s="596"/>
      <c r="BH1561" s="599">
        <f>AV1561+BB1561</f>
        <v>0</v>
      </c>
      <c r="BI1561" s="600"/>
      <c r="BJ1561" s="630">
        <f>AX1561+BD1561</f>
        <v>0</v>
      </c>
      <c r="BK1561" s="631"/>
      <c r="BL1561" s="595">
        <f>IF(BH1561=0,0,(BJ1561/BH1561)*100)</f>
        <v>0</v>
      </c>
      <c r="BM1561" s="596"/>
      <c r="BN1561" s="656">
        <f>(AF1561*2)+(AL1561*2)+(AR1561*3)+BD1561</f>
        <v>0</v>
      </c>
      <c r="BO1561" s="657"/>
      <c r="BP1561" s="658"/>
      <c r="BQ1561" s="676">
        <f t="shared" ref="BQ1561" si="1506">IF(BS1561=0,0,50*BR1561/BS1561)</f>
        <v>0</v>
      </c>
      <c r="BR1561" s="662">
        <f t="shared" ref="BR1561" si="1507">(BN1561*BU$1545)+(N1561*BU$1546)+(Z1561*BU$1547)+(R1561*BU$1548)+(X1561*BU$1549)+(AB1561*BU$1550)+(V1561*BU$1555)</f>
        <v>0</v>
      </c>
      <c r="BS1561" s="662">
        <f t="shared" ref="BS1561" si="1508">((BB1561-BD1561)*BU$1552)+((AV1561-AX1561)*BU$1551)+(H1561*BU$1553)+(P1561*BU$1554)</f>
        <v>0</v>
      </c>
      <c r="BT1561" s="15"/>
      <c r="BU1561" s="15"/>
      <c r="BV1561" s="95"/>
    </row>
    <row r="1562" spans="1:74" ht="21.75" customHeight="1" x14ac:dyDescent="0.25">
      <c r="A1562" s="95"/>
      <c r="B1562" s="571"/>
      <c r="C1562" s="642" t="str">
        <f>IF(ROSTER!D$24="","",ROSTER!D$24)</f>
        <v/>
      </c>
      <c r="D1562" s="643"/>
      <c r="E1562" s="575"/>
      <c r="F1562" s="577"/>
      <c r="G1562" s="583"/>
      <c r="H1562" s="579"/>
      <c r="I1562" s="545"/>
      <c r="J1562" s="544"/>
      <c r="K1562" s="581"/>
      <c r="L1562" s="586"/>
      <c r="M1562" s="587"/>
      <c r="N1562" s="592" t="s">
        <v>16</v>
      </c>
      <c r="O1562" s="603"/>
      <c r="P1562" s="544"/>
      <c r="Q1562" s="581"/>
      <c r="R1562" s="586"/>
      <c r="S1562" s="587"/>
      <c r="T1562" s="592" t="s">
        <v>16</v>
      </c>
      <c r="U1562" s="592"/>
      <c r="V1562" s="544"/>
      <c r="W1562" s="545"/>
      <c r="X1562" s="594"/>
      <c r="Y1562" s="545"/>
      <c r="Z1562" s="544"/>
      <c r="AA1562" s="545"/>
      <c r="AB1562" s="544"/>
      <c r="AC1562" s="545"/>
      <c r="AD1562" s="544"/>
      <c r="AE1562" s="581"/>
      <c r="AF1562" s="586"/>
      <c r="AG1562" s="587"/>
      <c r="AH1562" s="626"/>
      <c r="AI1562" s="627"/>
      <c r="AJ1562" s="544"/>
      <c r="AK1562" s="581"/>
      <c r="AL1562" s="586"/>
      <c r="AM1562" s="587"/>
      <c r="AN1562" s="626"/>
      <c r="AO1562" s="627"/>
      <c r="AP1562" s="544"/>
      <c r="AQ1562" s="581"/>
      <c r="AR1562" s="586"/>
      <c r="AS1562" s="587"/>
      <c r="AT1562" s="626"/>
      <c r="AU1562" s="627"/>
      <c r="AV1562" s="628"/>
      <c r="AW1562" s="629"/>
      <c r="AX1562" s="632"/>
      <c r="AY1562" s="633"/>
      <c r="AZ1562" s="626"/>
      <c r="BA1562" s="627"/>
      <c r="BB1562" s="544"/>
      <c r="BC1562" s="581"/>
      <c r="BD1562" s="586"/>
      <c r="BE1562" s="587"/>
      <c r="BF1562" s="626"/>
      <c r="BG1562" s="627"/>
      <c r="BH1562" s="628"/>
      <c r="BI1562" s="629"/>
      <c r="BJ1562" s="632"/>
      <c r="BK1562" s="633"/>
      <c r="BL1562" s="626"/>
      <c r="BM1562" s="627"/>
      <c r="BN1562" s="678"/>
      <c r="BO1562" s="679"/>
      <c r="BP1562" s="680"/>
      <c r="BQ1562" s="677"/>
      <c r="BR1562" s="663"/>
      <c r="BS1562" s="663"/>
      <c r="BT1562" s="15"/>
      <c r="BU1562" s="15"/>
      <c r="BV1562" s="95"/>
    </row>
    <row r="1563" spans="1:74" ht="21.75" customHeight="1" x14ac:dyDescent="0.25">
      <c r="A1563" s="95"/>
      <c r="B1563" s="570" t="str">
        <f>IF(ROSTER!B$26="","",ROSTER!B$26)</f>
        <v/>
      </c>
      <c r="C1563" s="572" t="str">
        <f>IF(ROSTER!C$26="","",ROSTER!C$26)</f>
        <v/>
      </c>
      <c r="D1563" s="573"/>
      <c r="E1563" s="574"/>
      <c r="F1563" s="576">
        <f>IF(E1563="y",1,IF(E1563="S",1,0))</f>
        <v>0</v>
      </c>
      <c r="G1563" s="582">
        <f>IF(E1563="S",1,0)</f>
        <v>0</v>
      </c>
      <c r="H1563" s="578"/>
      <c r="I1563" s="543"/>
      <c r="J1563" s="542"/>
      <c r="K1563" s="580"/>
      <c r="L1563" s="584"/>
      <c r="M1563" s="585"/>
      <c r="N1563" s="588">
        <f>L1563+J1563</f>
        <v>0</v>
      </c>
      <c r="O1563" s="589"/>
      <c r="P1563" s="542"/>
      <c r="Q1563" s="580"/>
      <c r="R1563" s="584"/>
      <c r="S1563" s="585"/>
      <c r="T1563" s="588">
        <f>R1563-P1563</f>
        <v>0</v>
      </c>
      <c r="U1563" s="588"/>
      <c r="V1563" s="542"/>
      <c r="W1563" s="543"/>
      <c r="X1563" s="593"/>
      <c r="Y1563" s="543"/>
      <c r="Z1563" s="542"/>
      <c r="AA1563" s="543"/>
      <c r="AB1563" s="542"/>
      <c r="AC1563" s="543"/>
      <c r="AD1563" s="542"/>
      <c r="AE1563" s="580"/>
      <c r="AF1563" s="584"/>
      <c r="AG1563" s="585"/>
      <c r="AH1563" s="595">
        <f>IF(AD1563=0,0,(AF1563/AD1563)*100)</f>
        <v>0</v>
      </c>
      <c r="AI1563" s="596"/>
      <c r="AJ1563" s="542"/>
      <c r="AK1563" s="580"/>
      <c r="AL1563" s="584"/>
      <c r="AM1563" s="585"/>
      <c r="AN1563" s="595">
        <f>IF(AJ1563=0,0,(AL1563/AJ1563)*100)</f>
        <v>0</v>
      </c>
      <c r="AO1563" s="596"/>
      <c r="AP1563" s="542"/>
      <c r="AQ1563" s="580"/>
      <c r="AR1563" s="584"/>
      <c r="AS1563" s="585"/>
      <c r="AT1563" s="595">
        <f>IF(AP1563=0,0,(AR1563/AP1563)*100)</f>
        <v>0</v>
      </c>
      <c r="AU1563" s="596"/>
      <c r="AV1563" s="599">
        <f>AD1563+AJ1563+AP1563</f>
        <v>0</v>
      </c>
      <c r="AW1563" s="600"/>
      <c r="AX1563" s="630">
        <f>AF1563+AL1563+AR1563</f>
        <v>0</v>
      </c>
      <c r="AY1563" s="631"/>
      <c r="AZ1563" s="595">
        <f>IF(AV1563=0,0,(AX1563/AV1563)*100)</f>
        <v>0</v>
      </c>
      <c r="BA1563" s="596"/>
      <c r="BB1563" s="542"/>
      <c r="BC1563" s="580"/>
      <c r="BD1563" s="584"/>
      <c r="BE1563" s="585"/>
      <c r="BF1563" s="595">
        <f>IF(BB1563=0,0,(BD1563/BB1563)*100)</f>
        <v>0</v>
      </c>
      <c r="BG1563" s="596"/>
      <c r="BH1563" s="599">
        <f>AV1563+BB1563</f>
        <v>0</v>
      </c>
      <c r="BI1563" s="600"/>
      <c r="BJ1563" s="630">
        <f>AX1563+BD1563</f>
        <v>0</v>
      </c>
      <c r="BK1563" s="631"/>
      <c r="BL1563" s="595">
        <f>IF(BH1563=0,0,(BJ1563/BH1563)*100)</f>
        <v>0</v>
      </c>
      <c r="BM1563" s="596"/>
      <c r="BN1563" s="656">
        <f>(AF1563*2)+(AL1563*2)+(AR1563*3)+BD1563</f>
        <v>0</v>
      </c>
      <c r="BO1563" s="657"/>
      <c r="BP1563" s="658"/>
      <c r="BQ1563" s="676">
        <f t="shared" ref="BQ1563" si="1509">IF(BS1563=0,0,50*BR1563/BS1563)</f>
        <v>0</v>
      </c>
      <c r="BR1563" s="662">
        <f t="shared" ref="BR1563" si="1510">(BN1563*BU$1545)+(N1563*BU$1546)+(Z1563*BU$1547)+(R1563*BU$1548)+(X1563*BU$1549)+(AB1563*BU$1550)+(V1563*BU$1555)</f>
        <v>0</v>
      </c>
      <c r="BS1563" s="662">
        <f t="shared" ref="BS1563" si="1511">((BB1563-BD1563)*BU$1552)+((AV1563-AX1563)*BU$1551)+(H1563*BU$1553)+(P1563*BU$1554)</f>
        <v>0</v>
      </c>
      <c r="BT1563" s="15"/>
      <c r="BU1563" s="15"/>
      <c r="BV1563" s="95"/>
    </row>
    <row r="1564" spans="1:74" ht="21.75" customHeight="1" x14ac:dyDescent="0.25">
      <c r="A1564" s="95"/>
      <c r="B1564" s="571"/>
      <c r="C1564" s="642" t="str">
        <f>IF(ROSTER!D$26="","",ROSTER!D$26)</f>
        <v/>
      </c>
      <c r="D1564" s="643"/>
      <c r="E1564" s="575"/>
      <c r="F1564" s="577"/>
      <c r="G1564" s="583"/>
      <c r="H1564" s="579"/>
      <c r="I1564" s="545"/>
      <c r="J1564" s="544"/>
      <c r="K1564" s="581"/>
      <c r="L1564" s="586"/>
      <c r="M1564" s="587"/>
      <c r="N1564" s="592" t="s">
        <v>16</v>
      </c>
      <c r="O1564" s="603"/>
      <c r="P1564" s="544"/>
      <c r="Q1564" s="581"/>
      <c r="R1564" s="586"/>
      <c r="S1564" s="587"/>
      <c r="T1564" s="592" t="s">
        <v>16</v>
      </c>
      <c r="U1564" s="592"/>
      <c r="V1564" s="544"/>
      <c r="W1564" s="545"/>
      <c r="X1564" s="594"/>
      <c r="Y1564" s="545"/>
      <c r="Z1564" s="544"/>
      <c r="AA1564" s="545"/>
      <c r="AB1564" s="544"/>
      <c r="AC1564" s="545"/>
      <c r="AD1564" s="544"/>
      <c r="AE1564" s="581"/>
      <c r="AF1564" s="586"/>
      <c r="AG1564" s="587"/>
      <c r="AH1564" s="626"/>
      <c r="AI1564" s="627"/>
      <c r="AJ1564" s="544"/>
      <c r="AK1564" s="581"/>
      <c r="AL1564" s="586"/>
      <c r="AM1564" s="587"/>
      <c r="AN1564" s="626"/>
      <c r="AO1564" s="627"/>
      <c r="AP1564" s="544"/>
      <c r="AQ1564" s="581"/>
      <c r="AR1564" s="586"/>
      <c r="AS1564" s="587"/>
      <c r="AT1564" s="626"/>
      <c r="AU1564" s="627"/>
      <c r="AV1564" s="628"/>
      <c r="AW1564" s="629"/>
      <c r="AX1564" s="632"/>
      <c r="AY1564" s="633"/>
      <c r="AZ1564" s="626"/>
      <c r="BA1564" s="627"/>
      <c r="BB1564" s="544"/>
      <c r="BC1564" s="581"/>
      <c r="BD1564" s="586"/>
      <c r="BE1564" s="587"/>
      <c r="BF1564" s="626"/>
      <c r="BG1564" s="627"/>
      <c r="BH1564" s="628"/>
      <c r="BI1564" s="629"/>
      <c r="BJ1564" s="632"/>
      <c r="BK1564" s="633"/>
      <c r="BL1564" s="626"/>
      <c r="BM1564" s="627"/>
      <c r="BN1564" s="678"/>
      <c r="BO1564" s="679"/>
      <c r="BP1564" s="680"/>
      <c r="BQ1564" s="677"/>
      <c r="BR1564" s="663"/>
      <c r="BS1564" s="663"/>
      <c r="BT1564" s="15"/>
      <c r="BU1564" s="15"/>
      <c r="BV1564" s="95"/>
    </row>
    <row r="1565" spans="1:74" ht="21.75" customHeight="1" x14ac:dyDescent="0.25">
      <c r="A1565" s="95"/>
      <c r="B1565" s="570" t="str">
        <f>IF(ROSTER!B$28="","",ROSTER!B$28)</f>
        <v/>
      </c>
      <c r="C1565" s="572" t="str">
        <f>IF(ROSTER!C$28="","",ROSTER!C$28)</f>
        <v/>
      </c>
      <c r="D1565" s="573"/>
      <c r="E1565" s="574"/>
      <c r="F1565" s="576">
        <f>IF(E1565="y",1,IF(E1565="S",1,0))</f>
        <v>0</v>
      </c>
      <c r="G1565" s="582">
        <f>IF(E1565="S",1,0)</f>
        <v>0</v>
      </c>
      <c r="H1565" s="578"/>
      <c r="I1565" s="543"/>
      <c r="J1565" s="542"/>
      <c r="K1565" s="580"/>
      <c r="L1565" s="584"/>
      <c r="M1565" s="585"/>
      <c r="N1565" s="588">
        <f>L1565+J1565</f>
        <v>0</v>
      </c>
      <c r="O1565" s="589"/>
      <c r="P1565" s="542"/>
      <c r="Q1565" s="580"/>
      <c r="R1565" s="584"/>
      <c r="S1565" s="585"/>
      <c r="T1565" s="588">
        <f>R1565-P1565</f>
        <v>0</v>
      </c>
      <c r="U1565" s="588"/>
      <c r="V1565" s="542"/>
      <c r="W1565" s="543"/>
      <c r="X1565" s="593"/>
      <c r="Y1565" s="543"/>
      <c r="Z1565" s="542"/>
      <c r="AA1565" s="543"/>
      <c r="AB1565" s="542"/>
      <c r="AC1565" s="543"/>
      <c r="AD1565" s="542"/>
      <c r="AE1565" s="580"/>
      <c r="AF1565" s="584"/>
      <c r="AG1565" s="585"/>
      <c r="AH1565" s="595">
        <f>IF(AD1565=0,0,(AF1565/AD1565)*100)</f>
        <v>0</v>
      </c>
      <c r="AI1565" s="596"/>
      <c r="AJ1565" s="542"/>
      <c r="AK1565" s="580"/>
      <c r="AL1565" s="584"/>
      <c r="AM1565" s="585"/>
      <c r="AN1565" s="595">
        <f>IF(AJ1565=0,0,(AL1565/AJ1565)*100)</f>
        <v>0</v>
      </c>
      <c r="AO1565" s="596"/>
      <c r="AP1565" s="542"/>
      <c r="AQ1565" s="580"/>
      <c r="AR1565" s="584"/>
      <c r="AS1565" s="585"/>
      <c r="AT1565" s="595">
        <f>IF(AP1565=0,0,(AR1565/AP1565)*100)</f>
        <v>0</v>
      </c>
      <c r="AU1565" s="596"/>
      <c r="AV1565" s="599">
        <f>AD1565+AJ1565+AP1565</f>
        <v>0</v>
      </c>
      <c r="AW1565" s="600"/>
      <c r="AX1565" s="630">
        <f>AF1565+AL1565+AR1565</f>
        <v>0</v>
      </c>
      <c r="AY1565" s="631"/>
      <c r="AZ1565" s="595">
        <f>IF(AV1565=0,0,(AX1565/AV1565)*100)</f>
        <v>0</v>
      </c>
      <c r="BA1565" s="596"/>
      <c r="BB1565" s="542"/>
      <c r="BC1565" s="580"/>
      <c r="BD1565" s="584"/>
      <c r="BE1565" s="585"/>
      <c r="BF1565" s="595">
        <f>IF(BB1565=0,0,(BD1565/BB1565)*100)</f>
        <v>0</v>
      </c>
      <c r="BG1565" s="596"/>
      <c r="BH1565" s="599">
        <f>AV1565+BB1565</f>
        <v>0</v>
      </c>
      <c r="BI1565" s="600"/>
      <c r="BJ1565" s="630">
        <f>AX1565+BD1565</f>
        <v>0</v>
      </c>
      <c r="BK1565" s="631"/>
      <c r="BL1565" s="595">
        <f>IF(BH1565=0,0,(BJ1565/BH1565)*100)</f>
        <v>0</v>
      </c>
      <c r="BM1565" s="596"/>
      <c r="BN1565" s="656">
        <f>(AF1565*2)+(AL1565*2)+(AR1565*3)+BD1565</f>
        <v>0</v>
      </c>
      <c r="BO1565" s="657"/>
      <c r="BP1565" s="658"/>
      <c r="BQ1565" s="676">
        <f t="shared" ref="BQ1565" si="1512">IF(BS1565=0,0,50*BR1565/BS1565)</f>
        <v>0</v>
      </c>
      <c r="BR1565" s="662">
        <f t="shared" ref="BR1565" si="1513">(BN1565*BU$1545)+(N1565*BU$1546)+(Z1565*BU$1547)+(R1565*BU$1548)+(X1565*BU$1549)+(AB1565*BU$1550)+(V1565*BU$1555)</f>
        <v>0</v>
      </c>
      <c r="BS1565" s="662">
        <f t="shared" ref="BS1565" si="1514">((BB1565-BD1565)*BU$1552)+((AV1565-AX1565)*BU$1551)+(H1565*BU$1553)+(P1565*BU$1554)</f>
        <v>0</v>
      </c>
      <c r="BT1565" s="15"/>
      <c r="BU1565" s="15"/>
      <c r="BV1565" s="95"/>
    </row>
    <row r="1566" spans="1:74" ht="21.75" customHeight="1" x14ac:dyDescent="0.25">
      <c r="A1566" s="95"/>
      <c r="B1566" s="571"/>
      <c r="C1566" s="642" t="str">
        <f>IF(ROSTER!D$28="","",ROSTER!D$28)</f>
        <v/>
      </c>
      <c r="D1566" s="643"/>
      <c r="E1566" s="575"/>
      <c r="F1566" s="577"/>
      <c r="G1566" s="583"/>
      <c r="H1566" s="579"/>
      <c r="I1566" s="545"/>
      <c r="J1566" s="544"/>
      <c r="K1566" s="581"/>
      <c r="L1566" s="586"/>
      <c r="M1566" s="587"/>
      <c r="N1566" s="592" t="s">
        <v>16</v>
      </c>
      <c r="O1566" s="603"/>
      <c r="P1566" s="544"/>
      <c r="Q1566" s="581"/>
      <c r="R1566" s="586"/>
      <c r="S1566" s="587"/>
      <c r="T1566" s="592" t="s">
        <v>16</v>
      </c>
      <c r="U1566" s="592"/>
      <c r="V1566" s="544"/>
      <c r="W1566" s="545"/>
      <c r="X1566" s="594"/>
      <c r="Y1566" s="545"/>
      <c r="Z1566" s="544"/>
      <c r="AA1566" s="545"/>
      <c r="AB1566" s="544"/>
      <c r="AC1566" s="545"/>
      <c r="AD1566" s="544"/>
      <c r="AE1566" s="581"/>
      <c r="AF1566" s="586"/>
      <c r="AG1566" s="587"/>
      <c r="AH1566" s="626"/>
      <c r="AI1566" s="627"/>
      <c r="AJ1566" s="544"/>
      <c r="AK1566" s="581"/>
      <c r="AL1566" s="586"/>
      <c r="AM1566" s="587"/>
      <c r="AN1566" s="626"/>
      <c r="AO1566" s="627"/>
      <c r="AP1566" s="544"/>
      <c r="AQ1566" s="581"/>
      <c r="AR1566" s="586"/>
      <c r="AS1566" s="587"/>
      <c r="AT1566" s="626"/>
      <c r="AU1566" s="627"/>
      <c r="AV1566" s="628"/>
      <c r="AW1566" s="629"/>
      <c r="AX1566" s="632"/>
      <c r="AY1566" s="633"/>
      <c r="AZ1566" s="626"/>
      <c r="BA1566" s="627"/>
      <c r="BB1566" s="544"/>
      <c r="BC1566" s="581"/>
      <c r="BD1566" s="586"/>
      <c r="BE1566" s="587"/>
      <c r="BF1566" s="626"/>
      <c r="BG1566" s="627"/>
      <c r="BH1566" s="628"/>
      <c r="BI1566" s="629"/>
      <c r="BJ1566" s="632"/>
      <c r="BK1566" s="633"/>
      <c r="BL1566" s="626"/>
      <c r="BM1566" s="627"/>
      <c r="BN1566" s="678"/>
      <c r="BO1566" s="679"/>
      <c r="BP1566" s="680"/>
      <c r="BQ1566" s="677"/>
      <c r="BR1566" s="663"/>
      <c r="BS1566" s="663"/>
      <c r="BT1566" s="15"/>
      <c r="BU1566" s="15"/>
      <c r="BV1566" s="95"/>
    </row>
    <row r="1567" spans="1:74" ht="21.75" customHeight="1" x14ac:dyDescent="0.25">
      <c r="A1567" s="95"/>
      <c r="B1567" s="570" t="str">
        <f>IF(ROSTER!B$30="","",ROSTER!B$30)</f>
        <v/>
      </c>
      <c r="C1567" s="572" t="str">
        <f>IF(ROSTER!C$30="","",ROSTER!C$30)</f>
        <v/>
      </c>
      <c r="D1567" s="573"/>
      <c r="E1567" s="574"/>
      <c r="F1567" s="576">
        <f>IF(E1567="y",1,IF(E1567="S",1,0))</f>
        <v>0</v>
      </c>
      <c r="G1567" s="582">
        <f>IF(E1567="S",1,0)</f>
        <v>0</v>
      </c>
      <c r="H1567" s="578"/>
      <c r="I1567" s="543"/>
      <c r="J1567" s="542"/>
      <c r="K1567" s="580"/>
      <c r="L1567" s="584"/>
      <c r="M1567" s="585"/>
      <c r="N1567" s="588">
        <f>L1567+J1567</f>
        <v>0</v>
      </c>
      <c r="O1567" s="589"/>
      <c r="P1567" s="542"/>
      <c r="Q1567" s="580"/>
      <c r="R1567" s="584"/>
      <c r="S1567" s="585"/>
      <c r="T1567" s="588">
        <f>R1567-P1567</f>
        <v>0</v>
      </c>
      <c r="U1567" s="588"/>
      <c r="V1567" s="542"/>
      <c r="W1567" s="543"/>
      <c r="X1567" s="593"/>
      <c r="Y1567" s="543"/>
      <c r="Z1567" s="542"/>
      <c r="AA1567" s="543"/>
      <c r="AB1567" s="542"/>
      <c r="AC1567" s="543"/>
      <c r="AD1567" s="542"/>
      <c r="AE1567" s="580"/>
      <c r="AF1567" s="584"/>
      <c r="AG1567" s="585"/>
      <c r="AH1567" s="595">
        <f>IF(AD1567=0,0,(AF1567/AD1567)*100)</f>
        <v>0</v>
      </c>
      <c r="AI1567" s="596"/>
      <c r="AJ1567" s="542"/>
      <c r="AK1567" s="580"/>
      <c r="AL1567" s="584"/>
      <c r="AM1567" s="585"/>
      <c r="AN1567" s="595">
        <f>IF(AJ1567=0,0,(AL1567/AJ1567)*100)</f>
        <v>0</v>
      </c>
      <c r="AO1567" s="596"/>
      <c r="AP1567" s="542"/>
      <c r="AQ1567" s="580"/>
      <c r="AR1567" s="584"/>
      <c r="AS1567" s="585"/>
      <c r="AT1567" s="595">
        <f>IF(AP1567=0,0,(AR1567/AP1567)*100)</f>
        <v>0</v>
      </c>
      <c r="AU1567" s="596"/>
      <c r="AV1567" s="599">
        <f>AD1567+AJ1567+AP1567</f>
        <v>0</v>
      </c>
      <c r="AW1567" s="600"/>
      <c r="AX1567" s="630">
        <f>AF1567+AL1567+AR1567</f>
        <v>0</v>
      </c>
      <c r="AY1567" s="631"/>
      <c r="AZ1567" s="595">
        <f>IF(AV1567=0,0,(AX1567/AV1567)*100)</f>
        <v>0</v>
      </c>
      <c r="BA1567" s="596"/>
      <c r="BB1567" s="542"/>
      <c r="BC1567" s="580"/>
      <c r="BD1567" s="584"/>
      <c r="BE1567" s="585"/>
      <c r="BF1567" s="595">
        <f>IF(BB1567=0,0,(BD1567/BB1567)*100)</f>
        <v>0</v>
      </c>
      <c r="BG1567" s="596"/>
      <c r="BH1567" s="599">
        <f>AV1567+BB1567</f>
        <v>0</v>
      </c>
      <c r="BI1567" s="600"/>
      <c r="BJ1567" s="630">
        <f>AX1567+BD1567</f>
        <v>0</v>
      </c>
      <c r="BK1567" s="631"/>
      <c r="BL1567" s="595">
        <f>IF(BH1567=0,0,(BJ1567/BH1567)*100)</f>
        <v>0</v>
      </c>
      <c r="BM1567" s="596"/>
      <c r="BN1567" s="656">
        <f>(AF1567*2)+(AL1567*2)+(AR1567*3)+BD1567</f>
        <v>0</v>
      </c>
      <c r="BO1567" s="657"/>
      <c r="BP1567" s="658"/>
      <c r="BQ1567" s="676">
        <f t="shared" ref="BQ1567" si="1515">IF(BS1567=0,0,50*BR1567/BS1567)</f>
        <v>0</v>
      </c>
      <c r="BR1567" s="662">
        <f t="shared" ref="BR1567" si="1516">(BN1567*BU$1545)+(N1567*BU$1546)+(Z1567*BU$1547)+(R1567*BU$1548)+(X1567*BU$1549)+(AB1567*BU$1550)+(V1567*BU$1555)</f>
        <v>0</v>
      </c>
      <c r="BS1567" s="662">
        <f t="shared" ref="BS1567" si="1517">((BB1567-BD1567)*BU$1552)+((AV1567-AX1567)*BU$1551)+(H1567*BU$1553)+(P1567*BU$1554)</f>
        <v>0</v>
      </c>
      <c r="BT1567" s="15"/>
      <c r="BU1567" s="15"/>
      <c r="BV1567" s="95"/>
    </row>
    <row r="1568" spans="1:74" ht="21.75" customHeight="1" x14ac:dyDescent="0.25">
      <c r="A1568" s="95"/>
      <c r="B1568" s="571"/>
      <c r="C1568" s="642" t="str">
        <f>IF(ROSTER!D$30="","",ROSTER!D$30)</f>
        <v/>
      </c>
      <c r="D1568" s="643"/>
      <c r="E1568" s="575"/>
      <c r="F1568" s="577"/>
      <c r="G1568" s="583"/>
      <c r="H1568" s="579"/>
      <c r="I1568" s="545"/>
      <c r="J1568" s="544"/>
      <c r="K1568" s="581"/>
      <c r="L1568" s="586"/>
      <c r="M1568" s="587"/>
      <c r="N1568" s="592" t="s">
        <v>16</v>
      </c>
      <c r="O1568" s="603"/>
      <c r="P1568" s="544"/>
      <c r="Q1568" s="581"/>
      <c r="R1568" s="586"/>
      <c r="S1568" s="587"/>
      <c r="T1568" s="592" t="s">
        <v>16</v>
      </c>
      <c r="U1568" s="592"/>
      <c r="V1568" s="544"/>
      <c r="W1568" s="545"/>
      <c r="X1568" s="594"/>
      <c r="Y1568" s="545"/>
      <c r="Z1568" s="544"/>
      <c r="AA1568" s="545"/>
      <c r="AB1568" s="544"/>
      <c r="AC1568" s="545"/>
      <c r="AD1568" s="544"/>
      <c r="AE1568" s="581"/>
      <c r="AF1568" s="586"/>
      <c r="AG1568" s="587"/>
      <c r="AH1568" s="626"/>
      <c r="AI1568" s="627"/>
      <c r="AJ1568" s="544"/>
      <c r="AK1568" s="581"/>
      <c r="AL1568" s="586"/>
      <c r="AM1568" s="587"/>
      <c r="AN1568" s="626"/>
      <c r="AO1568" s="627"/>
      <c r="AP1568" s="544"/>
      <c r="AQ1568" s="581"/>
      <c r="AR1568" s="586"/>
      <c r="AS1568" s="587"/>
      <c r="AT1568" s="626"/>
      <c r="AU1568" s="627"/>
      <c r="AV1568" s="628"/>
      <c r="AW1568" s="629"/>
      <c r="AX1568" s="632"/>
      <c r="AY1568" s="633"/>
      <c r="AZ1568" s="626"/>
      <c r="BA1568" s="627"/>
      <c r="BB1568" s="544"/>
      <c r="BC1568" s="581"/>
      <c r="BD1568" s="586"/>
      <c r="BE1568" s="587"/>
      <c r="BF1568" s="626"/>
      <c r="BG1568" s="627"/>
      <c r="BH1568" s="628"/>
      <c r="BI1568" s="629"/>
      <c r="BJ1568" s="632"/>
      <c r="BK1568" s="633"/>
      <c r="BL1568" s="626"/>
      <c r="BM1568" s="627"/>
      <c r="BN1568" s="678"/>
      <c r="BO1568" s="679"/>
      <c r="BP1568" s="680"/>
      <c r="BQ1568" s="677"/>
      <c r="BR1568" s="663"/>
      <c r="BS1568" s="663"/>
      <c r="BT1568" s="15"/>
      <c r="BU1568" s="15"/>
      <c r="BV1568" s="95"/>
    </row>
    <row r="1569" spans="1:74" ht="21.75" customHeight="1" x14ac:dyDescent="0.25">
      <c r="A1569" s="95"/>
      <c r="B1569" s="570" t="str">
        <f>IF(ROSTER!B$32="","",ROSTER!B$32)</f>
        <v/>
      </c>
      <c r="C1569" s="572" t="str">
        <f>IF(ROSTER!C$32="","",ROSTER!C$32)</f>
        <v/>
      </c>
      <c r="D1569" s="573"/>
      <c r="E1569" s="574"/>
      <c r="F1569" s="576">
        <f>IF(E1569="y",1,IF(E1569="S",1,0))</f>
        <v>0</v>
      </c>
      <c r="G1569" s="582">
        <f>IF(E1569="S",1,0)</f>
        <v>0</v>
      </c>
      <c r="H1569" s="578"/>
      <c r="I1569" s="543"/>
      <c r="J1569" s="542"/>
      <c r="K1569" s="580"/>
      <c r="L1569" s="584"/>
      <c r="M1569" s="585"/>
      <c r="N1569" s="588">
        <f>L1569+J1569</f>
        <v>0</v>
      </c>
      <c r="O1569" s="589"/>
      <c r="P1569" s="542"/>
      <c r="Q1569" s="580"/>
      <c r="R1569" s="584"/>
      <c r="S1569" s="585"/>
      <c r="T1569" s="588">
        <f>R1569-P1569</f>
        <v>0</v>
      </c>
      <c r="U1569" s="588"/>
      <c r="V1569" s="542"/>
      <c r="W1569" s="543"/>
      <c r="X1569" s="593"/>
      <c r="Y1569" s="543"/>
      <c r="Z1569" s="542"/>
      <c r="AA1569" s="543"/>
      <c r="AB1569" s="542"/>
      <c r="AC1569" s="543"/>
      <c r="AD1569" s="542"/>
      <c r="AE1569" s="580"/>
      <c r="AF1569" s="584"/>
      <c r="AG1569" s="585"/>
      <c r="AH1569" s="595">
        <f>IF(AD1569=0,0,(AF1569/AD1569)*100)</f>
        <v>0</v>
      </c>
      <c r="AI1569" s="596"/>
      <c r="AJ1569" s="542"/>
      <c r="AK1569" s="580"/>
      <c r="AL1569" s="584"/>
      <c r="AM1569" s="585"/>
      <c r="AN1569" s="595">
        <f>IF(AJ1569=0,0,(AL1569/AJ1569)*100)</f>
        <v>0</v>
      </c>
      <c r="AO1569" s="596"/>
      <c r="AP1569" s="542"/>
      <c r="AQ1569" s="580"/>
      <c r="AR1569" s="584"/>
      <c r="AS1569" s="585"/>
      <c r="AT1569" s="595">
        <f>IF(AP1569=0,0,(AR1569/AP1569)*100)</f>
        <v>0</v>
      </c>
      <c r="AU1569" s="596"/>
      <c r="AV1569" s="599">
        <f>AD1569+AJ1569+AP1569</f>
        <v>0</v>
      </c>
      <c r="AW1569" s="600"/>
      <c r="AX1569" s="630">
        <f>AF1569+AL1569+AR1569</f>
        <v>0</v>
      </c>
      <c r="AY1569" s="631"/>
      <c r="AZ1569" s="595">
        <f>IF(AV1569=0,0,(AX1569/AV1569)*100)</f>
        <v>0</v>
      </c>
      <c r="BA1569" s="596"/>
      <c r="BB1569" s="542"/>
      <c r="BC1569" s="580"/>
      <c r="BD1569" s="584"/>
      <c r="BE1569" s="585"/>
      <c r="BF1569" s="595">
        <f>IF(BB1569=0,0,(BD1569/BB1569)*100)</f>
        <v>0</v>
      </c>
      <c r="BG1569" s="596"/>
      <c r="BH1569" s="599">
        <f>AV1569+BB1569</f>
        <v>0</v>
      </c>
      <c r="BI1569" s="600"/>
      <c r="BJ1569" s="630">
        <f>AX1569+BD1569</f>
        <v>0</v>
      </c>
      <c r="BK1569" s="631"/>
      <c r="BL1569" s="595">
        <f>IF(BH1569=0,0,(BJ1569/BH1569)*100)</f>
        <v>0</v>
      </c>
      <c r="BM1569" s="596"/>
      <c r="BN1569" s="656">
        <f>(AF1569*2)+(AL1569*2)+(AR1569*3)+BD1569</f>
        <v>0</v>
      </c>
      <c r="BO1569" s="657"/>
      <c r="BP1569" s="658"/>
      <c r="BQ1569" s="676">
        <f t="shared" ref="BQ1569" si="1518">IF(BS1569=0,0,50*BR1569/BS1569)</f>
        <v>0</v>
      </c>
      <c r="BR1569" s="662">
        <f t="shared" ref="BR1569" si="1519">(BN1569*BU$1545)+(N1569*BU$1546)+(Z1569*BU$1547)+(R1569*BU$1548)+(X1569*BU$1549)+(AB1569*BU$1550)+(V1569*BU$1555)</f>
        <v>0</v>
      </c>
      <c r="BS1569" s="662">
        <f t="shared" ref="BS1569" si="1520">((BB1569-BD1569)*BU$1552)+((AV1569-AX1569)*BU$1551)+(H1569*BU$1553)+(P1569*BU$1554)</f>
        <v>0</v>
      </c>
      <c r="BT1569" s="15"/>
      <c r="BU1569" s="15"/>
      <c r="BV1569" s="95"/>
    </row>
    <row r="1570" spans="1:74" ht="21.75" customHeight="1" x14ac:dyDescent="0.25">
      <c r="A1570" s="95"/>
      <c r="B1570" s="571"/>
      <c r="C1570" s="642" t="str">
        <f>IF(ROSTER!D$32="","",ROSTER!D$32)</f>
        <v/>
      </c>
      <c r="D1570" s="643"/>
      <c r="E1570" s="575"/>
      <c r="F1570" s="577"/>
      <c r="G1570" s="583"/>
      <c r="H1570" s="579"/>
      <c r="I1570" s="545"/>
      <c r="J1570" s="544"/>
      <c r="K1570" s="581"/>
      <c r="L1570" s="586"/>
      <c r="M1570" s="587"/>
      <c r="N1570" s="592" t="s">
        <v>16</v>
      </c>
      <c r="O1570" s="603"/>
      <c r="P1570" s="544"/>
      <c r="Q1570" s="581"/>
      <c r="R1570" s="586"/>
      <c r="S1570" s="587"/>
      <c r="T1570" s="592" t="s">
        <v>16</v>
      </c>
      <c r="U1570" s="592"/>
      <c r="V1570" s="544"/>
      <c r="W1570" s="545"/>
      <c r="X1570" s="594"/>
      <c r="Y1570" s="545"/>
      <c r="Z1570" s="544"/>
      <c r="AA1570" s="545"/>
      <c r="AB1570" s="544"/>
      <c r="AC1570" s="545"/>
      <c r="AD1570" s="544"/>
      <c r="AE1570" s="581"/>
      <c r="AF1570" s="586"/>
      <c r="AG1570" s="587"/>
      <c r="AH1570" s="626"/>
      <c r="AI1570" s="627"/>
      <c r="AJ1570" s="544"/>
      <c r="AK1570" s="581"/>
      <c r="AL1570" s="586"/>
      <c r="AM1570" s="587"/>
      <c r="AN1570" s="626"/>
      <c r="AO1570" s="627"/>
      <c r="AP1570" s="544"/>
      <c r="AQ1570" s="581"/>
      <c r="AR1570" s="586"/>
      <c r="AS1570" s="587"/>
      <c r="AT1570" s="626"/>
      <c r="AU1570" s="627"/>
      <c r="AV1570" s="628"/>
      <c r="AW1570" s="629"/>
      <c r="AX1570" s="632"/>
      <c r="AY1570" s="633"/>
      <c r="AZ1570" s="626"/>
      <c r="BA1570" s="627"/>
      <c r="BB1570" s="544"/>
      <c r="BC1570" s="581"/>
      <c r="BD1570" s="586"/>
      <c r="BE1570" s="587"/>
      <c r="BF1570" s="626"/>
      <c r="BG1570" s="627"/>
      <c r="BH1570" s="628"/>
      <c r="BI1570" s="629"/>
      <c r="BJ1570" s="632"/>
      <c r="BK1570" s="633"/>
      <c r="BL1570" s="626"/>
      <c r="BM1570" s="627"/>
      <c r="BN1570" s="678"/>
      <c r="BO1570" s="679"/>
      <c r="BP1570" s="680"/>
      <c r="BQ1570" s="677"/>
      <c r="BR1570" s="663"/>
      <c r="BS1570" s="663"/>
      <c r="BT1570" s="15"/>
      <c r="BU1570" s="15"/>
      <c r="BV1570" s="95"/>
    </row>
    <row r="1571" spans="1:74" ht="21.75" customHeight="1" x14ac:dyDescent="0.25">
      <c r="A1571" s="95"/>
      <c r="B1571" s="570" t="str">
        <f>IF(ROSTER!B$34="","",ROSTER!B$34)</f>
        <v/>
      </c>
      <c r="C1571" s="572" t="str">
        <f>IF(ROSTER!C$34="","",ROSTER!C$34)</f>
        <v/>
      </c>
      <c r="D1571" s="573"/>
      <c r="E1571" s="574"/>
      <c r="F1571" s="576">
        <f>IF(E1571="y",1,IF(E1571="S",1,0))</f>
        <v>0</v>
      </c>
      <c r="G1571" s="582">
        <f>IF(E1571="S",1,0)</f>
        <v>0</v>
      </c>
      <c r="H1571" s="578"/>
      <c r="I1571" s="543"/>
      <c r="J1571" s="542"/>
      <c r="K1571" s="580"/>
      <c r="L1571" s="584"/>
      <c r="M1571" s="585"/>
      <c r="N1571" s="588">
        <f>L1571+J1571</f>
        <v>0</v>
      </c>
      <c r="O1571" s="589"/>
      <c r="P1571" s="542"/>
      <c r="Q1571" s="580"/>
      <c r="R1571" s="584"/>
      <c r="S1571" s="585"/>
      <c r="T1571" s="588">
        <f>R1571-P1571</f>
        <v>0</v>
      </c>
      <c r="U1571" s="588"/>
      <c r="V1571" s="542"/>
      <c r="W1571" s="543"/>
      <c r="X1571" s="593"/>
      <c r="Y1571" s="543"/>
      <c r="Z1571" s="542"/>
      <c r="AA1571" s="543"/>
      <c r="AB1571" s="542"/>
      <c r="AC1571" s="543"/>
      <c r="AD1571" s="542"/>
      <c r="AE1571" s="580"/>
      <c r="AF1571" s="584"/>
      <c r="AG1571" s="585"/>
      <c r="AH1571" s="595">
        <f>IF(AD1571=0,0,(AF1571/AD1571)*100)</f>
        <v>0</v>
      </c>
      <c r="AI1571" s="596"/>
      <c r="AJ1571" s="542"/>
      <c r="AK1571" s="580"/>
      <c r="AL1571" s="584"/>
      <c r="AM1571" s="585"/>
      <c r="AN1571" s="595">
        <f>IF(AJ1571=0,0,(AL1571/AJ1571)*100)</f>
        <v>0</v>
      </c>
      <c r="AO1571" s="596"/>
      <c r="AP1571" s="542"/>
      <c r="AQ1571" s="580"/>
      <c r="AR1571" s="584"/>
      <c r="AS1571" s="585"/>
      <c r="AT1571" s="595">
        <f>IF(AP1571=0,0,(AR1571/AP1571)*100)</f>
        <v>0</v>
      </c>
      <c r="AU1571" s="596"/>
      <c r="AV1571" s="599">
        <f>AD1571+AJ1571+AP1571</f>
        <v>0</v>
      </c>
      <c r="AW1571" s="600"/>
      <c r="AX1571" s="630">
        <f>AF1571+AL1571+AR1571</f>
        <v>0</v>
      </c>
      <c r="AY1571" s="631"/>
      <c r="AZ1571" s="595">
        <f>IF(AV1571=0,0,(AX1571/AV1571)*100)</f>
        <v>0</v>
      </c>
      <c r="BA1571" s="596"/>
      <c r="BB1571" s="542"/>
      <c r="BC1571" s="580"/>
      <c r="BD1571" s="584"/>
      <c r="BE1571" s="585"/>
      <c r="BF1571" s="595">
        <f>IF(BB1571=0,0,(BD1571/BB1571)*100)</f>
        <v>0</v>
      </c>
      <c r="BG1571" s="596"/>
      <c r="BH1571" s="599">
        <f>AV1571+BB1571</f>
        <v>0</v>
      </c>
      <c r="BI1571" s="600"/>
      <c r="BJ1571" s="630">
        <f>AX1571+BD1571</f>
        <v>0</v>
      </c>
      <c r="BK1571" s="631"/>
      <c r="BL1571" s="595">
        <f>IF(BH1571=0,0,(BJ1571/BH1571)*100)</f>
        <v>0</v>
      </c>
      <c r="BM1571" s="596"/>
      <c r="BN1571" s="656">
        <f>(AF1571*2)+(AL1571*2)+(AR1571*3)+BD1571</f>
        <v>0</v>
      </c>
      <c r="BO1571" s="657"/>
      <c r="BP1571" s="658"/>
      <c r="BQ1571" s="676">
        <f t="shared" ref="BQ1571" si="1521">IF(BS1571=0,0,50*BR1571/BS1571)</f>
        <v>0</v>
      </c>
      <c r="BR1571" s="662">
        <f t="shared" ref="BR1571" si="1522">(BN1571*BU$1545)+(N1571*BU$1546)+(Z1571*BU$1547)+(R1571*BU$1548)+(X1571*BU$1549)+(AB1571*BU$1550)+(V1571*BU$1555)</f>
        <v>0</v>
      </c>
      <c r="BS1571" s="662">
        <f t="shared" ref="BS1571" si="1523">((BB1571-BD1571)*BU$1552)+((AV1571-AX1571)*BU$1551)+(H1571*BU$1553)+(P1571*BU$1554)</f>
        <v>0</v>
      </c>
      <c r="BT1571" s="15"/>
      <c r="BU1571" s="15"/>
      <c r="BV1571" s="95"/>
    </row>
    <row r="1572" spans="1:74" ht="21.75" customHeight="1" x14ac:dyDescent="0.25">
      <c r="A1572" s="95"/>
      <c r="B1572" s="571"/>
      <c r="C1572" s="642" t="str">
        <f>IF(ROSTER!D$34="","",ROSTER!D$34)</f>
        <v/>
      </c>
      <c r="D1572" s="643"/>
      <c r="E1572" s="575"/>
      <c r="F1572" s="577"/>
      <c r="G1572" s="583"/>
      <c r="H1572" s="579"/>
      <c r="I1572" s="545"/>
      <c r="J1572" s="544"/>
      <c r="K1572" s="581"/>
      <c r="L1572" s="586"/>
      <c r="M1572" s="587"/>
      <c r="N1572" s="592" t="s">
        <v>16</v>
      </c>
      <c r="O1572" s="603"/>
      <c r="P1572" s="544"/>
      <c r="Q1572" s="581"/>
      <c r="R1572" s="586"/>
      <c r="S1572" s="587"/>
      <c r="T1572" s="592" t="s">
        <v>16</v>
      </c>
      <c r="U1572" s="592"/>
      <c r="V1572" s="544"/>
      <c r="W1572" s="545"/>
      <c r="X1572" s="594"/>
      <c r="Y1572" s="545"/>
      <c r="Z1572" s="544"/>
      <c r="AA1572" s="545"/>
      <c r="AB1572" s="544"/>
      <c r="AC1572" s="545"/>
      <c r="AD1572" s="544"/>
      <c r="AE1572" s="581"/>
      <c r="AF1572" s="586"/>
      <c r="AG1572" s="587"/>
      <c r="AH1572" s="626"/>
      <c r="AI1572" s="627"/>
      <c r="AJ1572" s="544"/>
      <c r="AK1572" s="581"/>
      <c r="AL1572" s="586"/>
      <c r="AM1572" s="587"/>
      <c r="AN1572" s="626"/>
      <c r="AO1572" s="627"/>
      <c r="AP1572" s="544"/>
      <c r="AQ1572" s="581"/>
      <c r="AR1572" s="586"/>
      <c r="AS1572" s="587"/>
      <c r="AT1572" s="626"/>
      <c r="AU1572" s="627"/>
      <c r="AV1572" s="628"/>
      <c r="AW1572" s="629"/>
      <c r="AX1572" s="632"/>
      <c r="AY1572" s="633"/>
      <c r="AZ1572" s="626"/>
      <c r="BA1572" s="627"/>
      <c r="BB1572" s="544"/>
      <c r="BC1572" s="581"/>
      <c r="BD1572" s="586"/>
      <c r="BE1572" s="587"/>
      <c r="BF1572" s="626"/>
      <c r="BG1572" s="627"/>
      <c r="BH1572" s="628"/>
      <c r="BI1572" s="629"/>
      <c r="BJ1572" s="632"/>
      <c r="BK1572" s="633"/>
      <c r="BL1572" s="626"/>
      <c r="BM1572" s="627"/>
      <c r="BN1572" s="678"/>
      <c r="BO1572" s="679"/>
      <c r="BP1572" s="680"/>
      <c r="BQ1572" s="677"/>
      <c r="BR1572" s="663"/>
      <c r="BS1572" s="663"/>
      <c r="BT1572" s="15"/>
      <c r="BU1572" s="15"/>
      <c r="BV1572" s="95"/>
    </row>
    <row r="1573" spans="1:74" ht="21.75" customHeight="1" x14ac:dyDescent="0.25">
      <c r="A1573" s="95"/>
      <c r="B1573" s="570" t="str">
        <f>IF(ROSTER!B$36="","",ROSTER!B$36)</f>
        <v/>
      </c>
      <c r="C1573" s="572" t="str">
        <f>IF(ROSTER!C$36="","",ROSTER!C$36)</f>
        <v/>
      </c>
      <c r="D1573" s="573"/>
      <c r="E1573" s="574"/>
      <c r="F1573" s="576">
        <f>IF(E1573="y",1,IF(E1573="S",1,0))</f>
        <v>0</v>
      </c>
      <c r="G1573" s="582">
        <f>IF(E1573="S",1,0)</f>
        <v>0</v>
      </c>
      <c r="H1573" s="578"/>
      <c r="I1573" s="543"/>
      <c r="J1573" s="542"/>
      <c r="K1573" s="580"/>
      <c r="L1573" s="584"/>
      <c r="M1573" s="585"/>
      <c r="N1573" s="588">
        <f>L1573+J1573</f>
        <v>0</v>
      </c>
      <c r="O1573" s="589"/>
      <c r="P1573" s="542"/>
      <c r="Q1573" s="580"/>
      <c r="R1573" s="584"/>
      <c r="S1573" s="585"/>
      <c r="T1573" s="588">
        <f>R1573-P1573</f>
        <v>0</v>
      </c>
      <c r="U1573" s="588"/>
      <c r="V1573" s="542"/>
      <c r="W1573" s="543"/>
      <c r="X1573" s="593"/>
      <c r="Y1573" s="543"/>
      <c r="Z1573" s="542"/>
      <c r="AA1573" s="543"/>
      <c r="AB1573" s="542"/>
      <c r="AC1573" s="543"/>
      <c r="AD1573" s="542"/>
      <c r="AE1573" s="580"/>
      <c r="AF1573" s="584"/>
      <c r="AG1573" s="585"/>
      <c r="AH1573" s="595">
        <f>IF(AD1573=0,0,(AF1573/AD1573)*100)</f>
        <v>0</v>
      </c>
      <c r="AI1573" s="596"/>
      <c r="AJ1573" s="542"/>
      <c r="AK1573" s="580"/>
      <c r="AL1573" s="584"/>
      <c r="AM1573" s="585"/>
      <c r="AN1573" s="595">
        <f>IF(AJ1573=0,0,(AL1573/AJ1573)*100)</f>
        <v>0</v>
      </c>
      <c r="AO1573" s="596"/>
      <c r="AP1573" s="542"/>
      <c r="AQ1573" s="580"/>
      <c r="AR1573" s="584"/>
      <c r="AS1573" s="585"/>
      <c r="AT1573" s="595">
        <f>IF(AP1573=0,0,(AR1573/AP1573)*100)</f>
        <v>0</v>
      </c>
      <c r="AU1573" s="596"/>
      <c r="AV1573" s="599">
        <f>AD1573+AJ1573+AP1573</f>
        <v>0</v>
      </c>
      <c r="AW1573" s="600"/>
      <c r="AX1573" s="630">
        <f>AF1573+AL1573+AR1573</f>
        <v>0</v>
      </c>
      <c r="AY1573" s="631"/>
      <c r="AZ1573" s="595">
        <f>IF(AV1573=0,0,(AX1573/AV1573)*100)</f>
        <v>0</v>
      </c>
      <c r="BA1573" s="596"/>
      <c r="BB1573" s="542"/>
      <c r="BC1573" s="580"/>
      <c r="BD1573" s="584"/>
      <c r="BE1573" s="585"/>
      <c r="BF1573" s="595">
        <f>IF(BB1573=0,0,(BD1573/BB1573)*100)</f>
        <v>0</v>
      </c>
      <c r="BG1573" s="596"/>
      <c r="BH1573" s="599">
        <f>AV1573+BB1573</f>
        <v>0</v>
      </c>
      <c r="BI1573" s="600"/>
      <c r="BJ1573" s="630">
        <f>AX1573+BD1573</f>
        <v>0</v>
      </c>
      <c r="BK1573" s="631"/>
      <c r="BL1573" s="595">
        <f>IF(BH1573=0,0,(BJ1573/BH1573)*100)</f>
        <v>0</v>
      </c>
      <c r="BM1573" s="596"/>
      <c r="BN1573" s="656">
        <f>(AF1573*2)+(AL1573*2)+(AR1573*3)+BD1573</f>
        <v>0</v>
      </c>
      <c r="BO1573" s="657"/>
      <c r="BP1573" s="658"/>
      <c r="BQ1573" s="676">
        <f t="shared" ref="BQ1573" si="1524">IF(BS1573=0,0,50*BR1573/BS1573)</f>
        <v>0</v>
      </c>
      <c r="BR1573" s="662">
        <f t="shared" ref="BR1573" si="1525">(BN1573*BU$1545)+(N1573*BU$1546)+(Z1573*BU$1547)+(R1573*BU$1548)+(X1573*BU$1549)+(AB1573*BU$1550)+(V1573*BU$1555)</f>
        <v>0</v>
      </c>
      <c r="BS1573" s="662">
        <f t="shared" ref="BS1573" si="1526">((BB1573-BD1573)*BU$1552)+((AV1573-AX1573)*BU$1551)+(H1573*BU$1553)+(P1573*BU$1554)</f>
        <v>0</v>
      </c>
      <c r="BT1573" s="15"/>
      <c r="BU1573" s="15"/>
      <c r="BV1573" s="95"/>
    </row>
    <row r="1574" spans="1:74" ht="21.75" customHeight="1" x14ac:dyDescent="0.25">
      <c r="A1574" s="95"/>
      <c r="B1574" s="571"/>
      <c r="C1574" s="642" t="str">
        <f>IF(ROSTER!D$36="","",ROSTER!D$36)</f>
        <v/>
      </c>
      <c r="D1574" s="643"/>
      <c r="E1574" s="575"/>
      <c r="F1574" s="577"/>
      <c r="G1574" s="583"/>
      <c r="H1574" s="579"/>
      <c r="I1574" s="545"/>
      <c r="J1574" s="544"/>
      <c r="K1574" s="581"/>
      <c r="L1574" s="586"/>
      <c r="M1574" s="587"/>
      <c r="N1574" s="592" t="s">
        <v>16</v>
      </c>
      <c r="O1574" s="603"/>
      <c r="P1574" s="544"/>
      <c r="Q1574" s="581"/>
      <c r="R1574" s="586"/>
      <c r="S1574" s="587"/>
      <c r="T1574" s="592" t="s">
        <v>16</v>
      </c>
      <c r="U1574" s="592"/>
      <c r="V1574" s="544"/>
      <c r="W1574" s="545"/>
      <c r="X1574" s="594"/>
      <c r="Y1574" s="545"/>
      <c r="Z1574" s="544"/>
      <c r="AA1574" s="545"/>
      <c r="AB1574" s="544"/>
      <c r="AC1574" s="545"/>
      <c r="AD1574" s="544"/>
      <c r="AE1574" s="581"/>
      <c r="AF1574" s="586"/>
      <c r="AG1574" s="587"/>
      <c r="AH1574" s="626"/>
      <c r="AI1574" s="627"/>
      <c r="AJ1574" s="544"/>
      <c r="AK1574" s="581"/>
      <c r="AL1574" s="586"/>
      <c r="AM1574" s="587"/>
      <c r="AN1574" s="626"/>
      <c r="AO1574" s="627"/>
      <c r="AP1574" s="544"/>
      <c r="AQ1574" s="581"/>
      <c r="AR1574" s="586"/>
      <c r="AS1574" s="587"/>
      <c r="AT1574" s="626"/>
      <c r="AU1574" s="627"/>
      <c r="AV1574" s="628"/>
      <c r="AW1574" s="629"/>
      <c r="AX1574" s="632"/>
      <c r="AY1574" s="633"/>
      <c r="AZ1574" s="626"/>
      <c r="BA1574" s="627"/>
      <c r="BB1574" s="544"/>
      <c r="BC1574" s="581"/>
      <c r="BD1574" s="586"/>
      <c r="BE1574" s="587"/>
      <c r="BF1574" s="626"/>
      <c r="BG1574" s="627"/>
      <c r="BH1574" s="628"/>
      <c r="BI1574" s="629"/>
      <c r="BJ1574" s="632"/>
      <c r="BK1574" s="633"/>
      <c r="BL1574" s="626"/>
      <c r="BM1574" s="627"/>
      <c r="BN1574" s="678"/>
      <c r="BO1574" s="679"/>
      <c r="BP1574" s="680"/>
      <c r="BQ1574" s="677"/>
      <c r="BR1574" s="663"/>
      <c r="BS1574" s="663"/>
      <c r="BT1574" s="15"/>
      <c r="BU1574" s="15"/>
      <c r="BV1574" s="95"/>
    </row>
    <row r="1575" spans="1:74" ht="21.75" customHeight="1" x14ac:dyDescent="0.25">
      <c r="A1575" s="95"/>
      <c r="B1575" s="570" t="str">
        <f>IF(ROSTER!B$38="","",ROSTER!B$38)</f>
        <v/>
      </c>
      <c r="C1575" s="572" t="str">
        <f>IF(ROSTER!C$38="","",ROSTER!C$38)</f>
        <v/>
      </c>
      <c r="D1575" s="573"/>
      <c r="E1575" s="574"/>
      <c r="F1575" s="576">
        <f>IF(E1575="y",1,IF(E1575="S",1,0))</f>
        <v>0</v>
      </c>
      <c r="G1575" s="582">
        <f>IF(E1575="S",1,0)</f>
        <v>0</v>
      </c>
      <c r="H1575" s="578"/>
      <c r="I1575" s="543"/>
      <c r="J1575" s="542"/>
      <c r="K1575" s="580"/>
      <c r="L1575" s="584"/>
      <c r="M1575" s="585"/>
      <c r="N1575" s="588">
        <f>L1575+J1575</f>
        <v>0</v>
      </c>
      <c r="O1575" s="589"/>
      <c r="P1575" s="542"/>
      <c r="Q1575" s="580"/>
      <c r="R1575" s="584"/>
      <c r="S1575" s="585"/>
      <c r="T1575" s="588">
        <f>R1575-P1575</f>
        <v>0</v>
      </c>
      <c r="U1575" s="588"/>
      <c r="V1575" s="542"/>
      <c r="W1575" s="543"/>
      <c r="X1575" s="593"/>
      <c r="Y1575" s="543"/>
      <c r="Z1575" s="542"/>
      <c r="AA1575" s="543"/>
      <c r="AB1575" s="542"/>
      <c r="AC1575" s="543"/>
      <c r="AD1575" s="542"/>
      <c r="AE1575" s="580"/>
      <c r="AF1575" s="584"/>
      <c r="AG1575" s="585"/>
      <c r="AH1575" s="595">
        <f>IF(AD1575=0,0,(AF1575/AD1575)*100)</f>
        <v>0</v>
      </c>
      <c r="AI1575" s="596"/>
      <c r="AJ1575" s="542"/>
      <c r="AK1575" s="580"/>
      <c r="AL1575" s="584"/>
      <c r="AM1575" s="585"/>
      <c r="AN1575" s="595">
        <f>IF(AJ1575=0,0,(AL1575/AJ1575)*100)</f>
        <v>0</v>
      </c>
      <c r="AO1575" s="596"/>
      <c r="AP1575" s="542"/>
      <c r="AQ1575" s="580"/>
      <c r="AR1575" s="584"/>
      <c r="AS1575" s="585"/>
      <c r="AT1575" s="595">
        <f>IF(AP1575=0,0,(AR1575/AP1575)*100)</f>
        <v>0</v>
      </c>
      <c r="AU1575" s="596"/>
      <c r="AV1575" s="599">
        <f>AD1575+AJ1575+AP1575</f>
        <v>0</v>
      </c>
      <c r="AW1575" s="600"/>
      <c r="AX1575" s="630">
        <f>AF1575+AL1575+AR1575</f>
        <v>0</v>
      </c>
      <c r="AY1575" s="631"/>
      <c r="AZ1575" s="595">
        <f>IF(AV1575=0,0,(AX1575/AV1575)*100)</f>
        <v>0</v>
      </c>
      <c r="BA1575" s="596"/>
      <c r="BB1575" s="542"/>
      <c r="BC1575" s="580"/>
      <c r="BD1575" s="584"/>
      <c r="BE1575" s="585"/>
      <c r="BF1575" s="595">
        <f>IF(BB1575=0,0,(BD1575/BB1575)*100)</f>
        <v>0</v>
      </c>
      <c r="BG1575" s="596"/>
      <c r="BH1575" s="599">
        <f>AV1575+BB1575</f>
        <v>0</v>
      </c>
      <c r="BI1575" s="600"/>
      <c r="BJ1575" s="630">
        <f>AX1575+BD1575</f>
        <v>0</v>
      </c>
      <c r="BK1575" s="631"/>
      <c r="BL1575" s="595">
        <f>IF(BH1575=0,0,(BJ1575/BH1575)*100)</f>
        <v>0</v>
      </c>
      <c r="BM1575" s="596"/>
      <c r="BN1575" s="656">
        <f>(AF1575*2)+(AL1575*2)+(AR1575*3)+BD1575</f>
        <v>0</v>
      </c>
      <c r="BO1575" s="657"/>
      <c r="BP1575" s="658"/>
      <c r="BQ1575" s="676">
        <f t="shared" ref="BQ1575" si="1527">IF(BS1575=0,0,50*BR1575/BS1575)</f>
        <v>0</v>
      </c>
      <c r="BR1575" s="662">
        <f t="shared" ref="BR1575" si="1528">(BN1575*BU$1545)+(N1575*BU$1546)+(Z1575*BU$1547)+(R1575*BU$1548)+(X1575*BU$1549)+(AB1575*BU$1550)+(V1575*BU$1555)</f>
        <v>0</v>
      </c>
      <c r="BS1575" s="662">
        <f t="shared" ref="BS1575" si="1529">((BB1575-BD1575)*BU$1552)+((AV1575-AX1575)*BU$1551)+(H1575*BU$1553)+(P1575*BU$1554)</f>
        <v>0</v>
      </c>
      <c r="BT1575" s="15"/>
      <c r="BU1575" s="15"/>
      <c r="BV1575" s="95"/>
    </row>
    <row r="1576" spans="1:74" ht="21.75" customHeight="1" x14ac:dyDescent="0.25">
      <c r="A1576" s="95"/>
      <c r="B1576" s="571"/>
      <c r="C1576" s="642" t="str">
        <f>IF(ROSTER!D$38="","",ROSTER!D$38)</f>
        <v/>
      </c>
      <c r="D1576" s="643"/>
      <c r="E1576" s="575"/>
      <c r="F1576" s="577"/>
      <c r="G1576" s="583"/>
      <c r="H1576" s="579"/>
      <c r="I1576" s="545"/>
      <c r="J1576" s="544"/>
      <c r="K1576" s="581"/>
      <c r="L1576" s="586"/>
      <c r="M1576" s="587"/>
      <c r="N1576" s="592" t="s">
        <v>16</v>
      </c>
      <c r="O1576" s="603"/>
      <c r="P1576" s="544"/>
      <c r="Q1576" s="581"/>
      <c r="R1576" s="586"/>
      <c r="S1576" s="587"/>
      <c r="T1576" s="592" t="s">
        <v>16</v>
      </c>
      <c r="U1576" s="592"/>
      <c r="V1576" s="544"/>
      <c r="W1576" s="545"/>
      <c r="X1576" s="594"/>
      <c r="Y1576" s="545"/>
      <c r="Z1576" s="544"/>
      <c r="AA1576" s="545"/>
      <c r="AB1576" s="544"/>
      <c r="AC1576" s="545"/>
      <c r="AD1576" s="544"/>
      <c r="AE1576" s="581"/>
      <c r="AF1576" s="586"/>
      <c r="AG1576" s="587"/>
      <c r="AH1576" s="626"/>
      <c r="AI1576" s="627"/>
      <c r="AJ1576" s="544"/>
      <c r="AK1576" s="581"/>
      <c r="AL1576" s="586"/>
      <c r="AM1576" s="587"/>
      <c r="AN1576" s="626"/>
      <c r="AO1576" s="627"/>
      <c r="AP1576" s="544"/>
      <c r="AQ1576" s="581"/>
      <c r="AR1576" s="586"/>
      <c r="AS1576" s="587"/>
      <c r="AT1576" s="626"/>
      <c r="AU1576" s="627"/>
      <c r="AV1576" s="628"/>
      <c r="AW1576" s="629"/>
      <c r="AX1576" s="632"/>
      <c r="AY1576" s="633"/>
      <c r="AZ1576" s="626"/>
      <c r="BA1576" s="627"/>
      <c r="BB1576" s="544"/>
      <c r="BC1576" s="581"/>
      <c r="BD1576" s="586"/>
      <c r="BE1576" s="587"/>
      <c r="BF1576" s="626"/>
      <c r="BG1576" s="627"/>
      <c r="BH1576" s="628"/>
      <c r="BI1576" s="629"/>
      <c r="BJ1576" s="632"/>
      <c r="BK1576" s="633"/>
      <c r="BL1576" s="626"/>
      <c r="BM1576" s="627"/>
      <c r="BN1576" s="678"/>
      <c r="BO1576" s="679"/>
      <c r="BP1576" s="680"/>
      <c r="BQ1576" s="677"/>
      <c r="BR1576" s="663"/>
      <c r="BS1576" s="663"/>
      <c r="BT1576" s="15"/>
      <c r="BU1576" s="15"/>
      <c r="BV1576" s="95"/>
    </row>
    <row r="1577" spans="1:74" ht="21.75" customHeight="1" x14ac:dyDescent="0.25">
      <c r="A1577" s="95"/>
      <c r="B1577" s="570" t="str">
        <f>IF(ROSTER!B$40="","",ROSTER!B$40)</f>
        <v/>
      </c>
      <c r="C1577" s="572" t="str">
        <f>IF(ROSTER!C$40="","",ROSTER!C$40)</f>
        <v/>
      </c>
      <c r="D1577" s="573"/>
      <c r="E1577" s="574"/>
      <c r="F1577" s="576">
        <f>IF(E1577="y",1,IF(E1577="S",1,0))</f>
        <v>0</v>
      </c>
      <c r="G1577" s="582">
        <f>IF(E1577="S",1,0)</f>
        <v>0</v>
      </c>
      <c r="H1577" s="578"/>
      <c r="I1577" s="543"/>
      <c r="J1577" s="542"/>
      <c r="K1577" s="580"/>
      <c r="L1577" s="584"/>
      <c r="M1577" s="585"/>
      <c r="N1577" s="588">
        <f>L1577+J1577</f>
        <v>0</v>
      </c>
      <c r="O1577" s="589"/>
      <c r="P1577" s="542"/>
      <c r="Q1577" s="580"/>
      <c r="R1577" s="584"/>
      <c r="S1577" s="585"/>
      <c r="T1577" s="588">
        <f>R1577-P1577</f>
        <v>0</v>
      </c>
      <c r="U1577" s="588"/>
      <c r="V1577" s="542"/>
      <c r="W1577" s="543"/>
      <c r="X1577" s="593"/>
      <c r="Y1577" s="543"/>
      <c r="Z1577" s="542"/>
      <c r="AA1577" s="543"/>
      <c r="AB1577" s="542"/>
      <c r="AC1577" s="543"/>
      <c r="AD1577" s="542"/>
      <c r="AE1577" s="580"/>
      <c r="AF1577" s="584"/>
      <c r="AG1577" s="585"/>
      <c r="AH1577" s="595">
        <f>IF(AD1577=0,0,(AF1577/AD1577)*100)</f>
        <v>0</v>
      </c>
      <c r="AI1577" s="596"/>
      <c r="AJ1577" s="542"/>
      <c r="AK1577" s="580"/>
      <c r="AL1577" s="584"/>
      <c r="AM1577" s="585"/>
      <c r="AN1577" s="595">
        <f>IF(AJ1577=0,0,(AL1577/AJ1577)*100)</f>
        <v>0</v>
      </c>
      <c r="AO1577" s="596"/>
      <c r="AP1577" s="542"/>
      <c r="AQ1577" s="580"/>
      <c r="AR1577" s="584"/>
      <c r="AS1577" s="585"/>
      <c r="AT1577" s="595">
        <f>IF(AP1577=0,0,(AR1577/AP1577)*100)</f>
        <v>0</v>
      </c>
      <c r="AU1577" s="596"/>
      <c r="AV1577" s="599">
        <f>AD1577+AJ1577+AP1577</f>
        <v>0</v>
      </c>
      <c r="AW1577" s="600"/>
      <c r="AX1577" s="630">
        <f>AF1577+AL1577+AR1577</f>
        <v>0</v>
      </c>
      <c r="AY1577" s="631"/>
      <c r="AZ1577" s="595">
        <f>IF(AV1577=0,0,(AX1577/AV1577)*100)</f>
        <v>0</v>
      </c>
      <c r="BA1577" s="596"/>
      <c r="BB1577" s="542"/>
      <c r="BC1577" s="580"/>
      <c r="BD1577" s="584"/>
      <c r="BE1577" s="585"/>
      <c r="BF1577" s="595">
        <f>IF(BB1577=0,0,(BD1577/BB1577)*100)</f>
        <v>0</v>
      </c>
      <c r="BG1577" s="596"/>
      <c r="BH1577" s="599">
        <f>AV1577+BB1577</f>
        <v>0</v>
      </c>
      <c r="BI1577" s="600"/>
      <c r="BJ1577" s="630">
        <f>AX1577+BD1577</f>
        <v>0</v>
      </c>
      <c r="BK1577" s="631"/>
      <c r="BL1577" s="595">
        <f>IF(BH1577=0,0,(BJ1577/BH1577)*100)</f>
        <v>0</v>
      </c>
      <c r="BM1577" s="596"/>
      <c r="BN1577" s="656">
        <f>(AF1577*2)+(AL1577*2)+(AR1577*3)+BD1577</f>
        <v>0</v>
      </c>
      <c r="BO1577" s="657"/>
      <c r="BP1577" s="658"/>
      <c r="BQ1577" s="676">
        <f t="shared" ref="BQ1577" si="1530">IF(BS1577=0,0,50*BR1577/BS1577)</f>
        <v>0</v>
      </c>
      <c r="BR1577" s="662">
        <f t="shared" ref="BR1577" si="1531">(BN1577*BU$1545)+(N1577*BU$1546)+(Z1577*BU$1547)+(R1577*BU$1548)+(X1577*BU$1549)+(AB1577*BU$1550)+(V1577*BU$1555)</f>
        <v>0</v>
      </c>
      <c r="BS1577" s="662">
        <f t="shared" ref="BS1577" si="1532">((BB1577-BD1577)*BU$1552)+((AV1577-AX1577)*BU$1551)+(H1577*BU$1553)+(P1577*BU$1554)</f>
        <v>0</v>
      </c>
      <c r="BT1577" s="15"/>
      <c r="BU1577" s="15"/>
      <c r="BV1577" s="95"/>
    </row>
    <row r="1578" spans="1:74" ht="21.75" customHeight="1" x14ac:dyDescent="0.25">
      <c r="A1578" s="95"/>
      <c r="B1578" s="571"/>
      <c r="C1578" s="642" t="str">
        <f>IF(ROSTER!D$40="","",ROSTER!D$40)</f>
        <v/>
      </c>
      <c r="D1578" s="643"/>
      <c r="E1578" s="575"/>
      <c r="F1578" s="577"/>
      <c r="G1578" s="583"/>
      <c r="H1578" s="579"/>
      <c r="I1578" s="545"/>
      <c r="J1578" s="544"/>
      <c r="K1578" s="581"/>
      <c r="L1578" s="586"/>
      <c r="M1578" s="587"/>
      <c r="N1578" s="592" t="s">
        <v>16</v>
      </c>
      <c r="O1578" s="603"/>
      <c r="P1578" s="544"/>
      <c r="Q1578" s="581"/>
      <c r="R1578" s="586"/>
      <c r="S1578" s="587"/>
      <c r="T1578" s="592" t="s">
        <v>16</v>
      </c>
      <c r="U1578" s="592"/>
      <c r="V1578" s="544"/>
      <c r="W1578" s="545"/>
      <c r="X1578" s="594"/>
      <c r="Y1578" s="545"/>
      <c r="Z1578" s="544"/>
      <c r="AA1578" s="545"/>
      <c r="AB1578" s="544"/>
      <c r="AC1578" s="545"/>
      <c r="AD1578" s="544"/>
      <c r="AE1578" s="581"/>
      <c r="AF1578" s="586"/>
      <c r="AG1578" s="587"/>
      <c r="AH1578" s="626"/>
      <c r="AI1578" s="627"/>
      <c r="AJ1578" s="544"/>
      <c r="AK1578" s="581"/>
      <c r="AL1578" s="586"/>
      <c r="AM1578" s="587"/>
      <c r="AN1578" s="626"/>
      <c r="AO1578" s="627"/>
      <c r="AP1578" s="544"/>
      <c r="AQ1578" s="581"/>
      <c r="AR1578" s="586"/>
      <c r="AS1578" s="587"/>
      <c r="AT1578" s="626"/>
      <c r="AU1578" s="627"/>
      <c r="AV1578" s="628"/>
      <c r="AW1578" s="629"/>
      <c r="AX1578" s="632"/>
      <c r="AY1578" s="633"/>
      <c r="AZ1578" s="626"/>
      <c r="BA1578" s="627"/>
      <c r="BB1578" s="544"/>
      <c r="BC1578" s="581"/>
      <c r="BD1578" s="586"/>
      <c r="BE1578" s="587"/>
      <c r="BF1578" s="626"/>
      <c r="BG1578" s="627"/>
      <c r="BH1578" s="628"/>
      <c r="BI1578" s="629"/>
      <c r="BJ1578" s="632"/>
      <c r="BK1578" s="633"/>
      <c r="BL1578" s="626"/>
      <c r="BM1578" s="627"/>
      <c r="BN1578" s="678"/>
      <c r="BO1578" s="679"/>
      <c r="BP1578" s="680"/>
      <c r="BQ1578" s="677"/>
      <c r="BR1578" s="663"/>
      <c r="BS1578" s="663"/>
      <c r="BT1578" s="15"/>
      <c r="BU1578" s="15"/>
      <c r="BV1578" s="95"/>
    </row>
    <row r="1579" spans="1:74" ht="21.75" customHeight="1" x14ac:dyDescent="0.25">
      <c r="A1579" s="95"/>
      <c r="B1579" s="570" t="str">
        <f>IF(ROSTER!B$42="","",ROSTER!B$42)</f>
        <v/>
      </c>
      <c r="C1579" s="572" t="str">
        <f>IF(ROSTER!C$42="","",ROSTER!C$42)</f>
        <v/>
      </c>
      <c r="D1579" s="573"/>
      <c r="E1579" s="574"/>
      <c r="F1579" s="576">
        <f>IF(E1579="y",1,IF(E1579="S",1,0))</f>
        <v>0</v>
      </c>
      <c r="G1579" s="582">
        <f>IF(E1579="S",1,0)</f>
        <v>0</v>
      </c>
      <c r="H1579" s="578"/>
      <c r="I1579" s="543"/>
      <c r="J1579" s="542"/>
      <c r="K1579" s="580"/>
      <c r="L1579" s="584"/>
      <c r="M1579" s="585"/>
      <c r="N1579" s="588">
        <f>L1579+J1579</f>
        <v>0</v>
      </c>
      <c r="O1579" s="589"/>
      <c r="P1579" s="542"/>
      <c r="Q1579" s="580"/>
      <c r="R1579" s="584"/>
      <c r="S1579" s="585"/>
      <c r="T1579" s="588">
        <f>R1579-P1579</f>
        <v>0</v>
      </c>
      <c r="U1579" s="588"/>
      <c r="V1579" s="542"/>
      <c r="W1579" s="543"/>
      <c r="X1579" s="593"/>
      <c r="Y1579" s="543"/>
      <c r="Z1579" s="542"/>
      <c r="AA1579" s="543"/>
      <c r="AB1579" s="542"/>
      <c r="AC1579" s="543"/>
      <c r="AD1579" s="542"/>
      <c r="AE1579" s="580"/>
      <c r="AF1579" s="584"/>
      <c r="AG1579" s="585"/>
      <c r="AH1579" s="595">
        <f>IF(AD1579=0,0,(AF1579/AD1579)*100)</f>
        <v>0</v>
      </c>
      <c r="AI1579" s="596"/>
      <c r="AJ1579" s="542"/>
      <c r="AK1579" s="580"/>
      <c r="AL1579" s="584"/>
      <c r="AM1579" s="585"/>
      <c r="AN1579" s="595">
        <f>IF(AJ1579=0,0,(AL1579/AJ1579)*100)</f>
        <v>0</v>
      </c>
      <c r="AO1579" s="596"/>
      <c r="AP1579" s="542"/>
      <c r="AQ1579" s="580"/>
      <c r="AR1579" s="584"/>
      <c r="AS1579" s="585"/>
      <c r="AT1579" s="595">
        <f>IF(AP1579=0,0,(AR1579/AP1579)*100)</f>
        <v>0</v>
      </c>
      <c r="AU1579" s="596"/>
      <c r="AV1579" s="599">
        <f>AD1579+AJ1579+AP1579</f>
        <v>0</v>
      </c>
      <c r="AW1579" s="600"/>
      <c r="AX1579" s="630">
        <f>AF1579+AL1579+AR1579</f>
        <v>0</v>
      </c>
      <c r="AY1579" s="631"/>
      <c r="AZ1579" s="595">
        <f>IF(AV1579=0,0,(AX1579/AV1579)*100)</f>
        <v>0</v>
      </c>
      <c r="BA1579" s="596"/>
      <c r="BB1579" s="542"/>
      <c r="BC1579" s="580"/>
      <c r="BD1579" s="584"/>
      <c r="BE1579" s="585"/>
      <c r="BF1579" s="595">
        <f>IF(BB1579=0,0,(BD1579/BB1579)*100)</f>
        <v>0</v>
      </c>
      <c r="BG1579" s="596"/>
      <c r="BH1579" s="599">
        <f>AV1579+BB1579</f>
        <v>0</v>
      </c>
      <c r="BI1579" s="600"/>
      <c r="BJ1579" s="630">
        <f>AX1579+BD1579</f>
        <v>0</v>
      </c>
      <c r="BK1579" s="631"/>
      <c r="BL1579" s="595">
        <f>IF(BH1579=0,0,(BJ1579/BH1579)*100)</f>
        <v>0</v>
      </c>
      <c r="BM1579" s="596"/>
      <c r="BN1579" s="656">
        <f>(AF1579*2)+(AL1579*2)+(AR1579*3)+BD1579</f>
        <v>0</v>
      </c>
      <c r="BO1579" s="657"/>
      <c r="BP1579" s="658"/>
      <c r="BQ1579" s="676">
        <f t="shared" ref="BQ1579" si="1533">IF(BS1579=0,0,50*BR1579/BS1579)</f>
        <v>0</v>
      </c>
      <c r="BR1579" s="662">
        <f t="shared" ref="BR1579" si="1534">(BN1579*BU$1545)+(N1579*BU$1546)+(Z1579*BU$1547)+(R1579*BU$1548)+(X1579*BU$1549)+(AB1579*BU$1550)+(V1579*BU$1555)</f>
        <v>0</v>
      </c>
      <c r="BS1579" s="662">
        <f t="shared" ref="BS1579" si="1535">((BB1579-BD1579)*BU$1552)+((AV1579-AX1579)*BU$1551)+(H1579*BU$1553)+(P1579*BU$1554)</f>
        <v>0</v>
      </c>
      <c r="BT1579" s="15"/>
      <c r="BU1579" s="15"/>
      <c r="BV1579" s="95"/>
    </row>
    <row r="1580" spans="1:74" ht="21.75" customHeight="1" x14ac:dyDescent="0.25">
      <c r="A1580" s="95"/>
      <c r="B1580" s="571"/>
      <c r="C1580" s="642" t="str">
        <f>IF(ROSTER!D$42="","",ROSTER!D$42)</f>
        <v/>
      </c>
      <c r="D1580" s="643"/>
      <c r="E1580" s="575"/>
      <c r="F1580" s="577"/>
      <c r="G1580" s="583"/>
      <c r="H1580" s="579"/>
      <c r="I1580" s="545"/>
      <c r="J1580" s="544"/>
      <c r="K1580" s="581"/>
      <c r="L1580" s="586"/>
      <c r="M1580" s="587"/>
      <c r="N1580" s="592" t="s">
        <v>16</v>
      </c>
      <c r="O1580" s="603"/>
      <c r="P1580" s="544"/>
      <c r="Q1580" s="581"/>
      <c r="R1580" s="586"/>
      <c r="S1580" s="587"/>
      <c r="T1580" s="592" t="s">
        <v>16</v>
      </c>
      <c r="U1580" s="592"/>
      <c r="V1580" s="544"/>
      <c r="W1580" s="545"/>
      <c r="X1580" s="594"/>
      <c r="Y1580" s="545"/>
      <c r="Z1580" s="544"/>
      <c r="AA1580" s="545"/>
      <c r="AB1580" s="544"/>
      <c r="AC1580" s="545"/>
      <c r="AD1580" s="544"/>
      <c r="AE1580" s="581"/>
      <c r="AF1580" s="586"/>
      <c r="AG1580" s="587"/>
      <c r="AH1580" s="626"/>
      <c r="AI1580" s="627"/>
      <c r="AJ1580" s="544"/>
      <c r="AK1580" s="581"/>
      <c r="AL1580" s="586"/>
      <c r="AM1580" s="587"/>
      <c r="AN1580" s="626"/>
      <c r="AO1580" s="627"/>
      <c r="AP1580" s="544"/>
      <c r="AQ1580" s="581"/>
      <c r="AR1580" s="586"/>
      <c r="AS1580" s="587"/>
      <c r="AT1580" s="626"/>
      <c r="AU1580" s="627"/>
      <c r="AV1580" s="628"/>
      <c r="AW1580" s="629"/>
      <c r="AX1580" s="632"/>
      <c r="AY1580" s="633"/>
      <c r="AZ1580" s="626"/>
      <c r="BA1580" s="627"/>
      <c r="BB1580" s="544"/>
      <c r="BC1580" s="581"/>
      <c r="BD1580" s="586"/>
      <c r="BE1580" s="587"/>
      <c r="BF1580" s="626"/>
      <c r="BG1580" s="627"/>
      <c r="BH1580" s="628"/>
      <c r="BI1580" s="629"/>
      <c r="BJ1580" s="632"/>
      <c r="BK1580" s="633"/>
      <c r="BL1580" s="626"/>
      <c r="BM1580" s="627"/>
      <c r="BN1580" s="678"/>
      <c r="BO1580" s="679"/>
      <c r="BP1580" s="680"/>
      <c r="BQ1580" s="677"/>
      <c r="BR1580" s="663"/>
      <c r="BS1580" s="663"/>
      <c r="BT1580" s="15"/>
      <c r="BU1580" s="15"/>
      <c r="BV1580" s="95"/>
    </row>
    <row r="1581" spans="1:74" ht="21.75" customHeight="1" x14ac:dyDescent="0.25">
      <c r="A1581" s="95"/>
      <c r="B1581" s="570" t="str">
        <f>IF(ROSTER!B$44="","",ROSTER!B$44)</f>
        <v/>
      </c>
      <c r="C1581" s="572" t="str">
        <f>IF(ROSTER!C$44="","",ROSTER!C$44)</f>
        <v/>
      </c>
      <c r="D1581" s="573"/>
      <c r="E1581" s="574"/>
      <c r="F1581" s="576">
        <f>IF(E1581="y",1,IF(E1581="S",1,0))</f>
        <v>0</v>
      </c>
      <c r="G1581" s="582">
        <f>IF(E1581="S",1,0)</f>
        <v>0</v>
      </c>
      <c r="H1581" s="578"/>
      <c r="I1581" s="543"/>
      <c r="J1581" s="542"/>
      <c r="K1581" s="580"/>
      <c r="L1581" s="584"/>
      <c r="M1581" s="585"/>
      <c r="N1581" s="588">
        <f>L1581+J1581</f>
        <v>0</v>
      </c>
      <c r="O1581" s="589"/>
      <c r="P1581" s="542"/>
      <c r="Q1581" s="580"/>
      <c r="R1581" s="584"/>
      <c r="S1581" s="585"/>
      <c r="T1581" s="588">
        <f>R1581-P1581</f>
        <v>0</v>
      </c>
      <c r="U1581" s="588"/>
      <c r="V1581" s="542"/>
      <c r="W1581" s="543"/>
      <c r="X1581" s="593"/>
      <c r="Y1581" s="543"/>
      <c r="Z1581" s="542"/>
      <c r="AA1581" s="543"/>
      <c r="AB1581" s="542"/>
      <c r="AC1581" s="543"/>
      <c r="AD1581" s="542"/>
      <c r="AE1581" s="580"/>
      <c r="AF1581" s="584"/>
      <c r="AG1581" s="585"/>
      <c r="AH1581" s="595">
        <f>IF(AD1581=0,0,(AF1581/AD1581)*100)</f>
        <v>0</v>
      </c>
      <c r="AI1581" s="596"/>
      <c r="AJ1581" s="542"/>
      <c r="AK1581" s="580"/>
      <c r="AL1581" s="584"/>
      <c r="AM1581" s="585"/>
      <c r="AN1581" s="595">
        <f>IF(AJ1581=0,0,(AL1581/AJ1581)*100)</f>
        <v>0</v>
      </c>
      <c r="AO1581" s="596"/>
      <c r="AP1581" s="542"/>
      <c r="AQ1581" s="580"/>
      <c r="AR1581" s="584"/>
      <c r="AS1581" s="585"/>
      <c r="AT1581" s="595">
        <f>IF(AP1581=0,0,(AR1581/AP1581)*100)</f>
        <v>0</v>
      </c>
      <c r="AU1581" s="596"/>
      <c r="AV1581" s="599">
        <f>AD1581+AJ1581+AP1581</f>
        <v>0</v>
      </c>
      <c r="AW1581" s="600"/>
      <c r="AX1581" s="630">
        <f>AF1581+AL1581+AR1581</f>
        <v>0</v>
      </c>
      <c r="AY1581" s="631"/>
      <c r="AZ1581" s="595">
        <f>IF(AV1581=0,0,(AX1581/AV1581)*100)</f>
        <v>0</v>
      </c>
      <c r="BA1581" s="596"/>
      <c r="BB1581" s="542"/>
      <c r="BC1581" s="580"/>
      <c r="BD1581" s="584"/>
      <c r="BE1581" s="585"/>
      <c r="BF1581" s="595">
        <f>IF(BB1581=0,0,(BD1581/BB1581)*100)</f>
        <v>0</v>
      </c>
      <c r="BG1581" s="596"/>
      <c r="BH1581" s="599">
        <f>AV1581+BB1581</f>
        <v>0</v>
      </c>
      <c r="BI1581" s="600"/>
      <c r="BJ1581" s="630">
        <f>AX1581+BD1581</f>
        <v>0</v>
      </c>
      <c r="BK1581" s="631"/>
      <c r="BL1581" s="595">
        <f>IF(BH1581=0,0,(BJ1581/BH1581)*100)</f>
        <v>0</v>
      </c>
      <c r="BM1581" s="596"/>
      <c r="BN1581" s="656">
        <f>(AF1581*2)+(AL1581*2)+(AR1581*3)+BD1581</f>
        <v>0</v>
      </c>
      <c r="BO1581" s="657"/>
      <c r="BP1581" s="658"/>
      <c r="BQ1581" s="676">
        <f t="shared" ref="BQ1581" si="1536">IF(BS1581=0,0,50*BR1581/BS1581)</f>
        <v>0</v>
      </c>
      <c r="BR1581" s="662">
        <f t="shared" ref="BR1581" si="1537">(BN1581*BU$1545)+(N1581*BU$1546)+(Z1581*BU$1547)+(R1581*BU$1548)+(X1581*BU$1549)+(AB1581*BU$1550)+(V1581*BU$1555)</f>
        <v>0</v>
      </c>
      <c r="BS1581" s="662">
        <f t="shared" ref="BS1581" si="1538">((BB1581-BD1581)*BU$1552)+((AV1581-AX1581)*BU$1551)+(H1581*BU$1553)+(P1581*BU$1554)</f>
        <v>0</v>
      </c>
      <c r="BT1581" s="15"/>
      <c r="BU1581" s="15"/>
      <c r="BV1581" s="95"/>
    </row>
    <row r="1582" spans="1:74" ht="21.75" customHeight="1" x14ac:dyDescent="0.25">
      <c r="A1582" s="95"/>
      <c r="B1582" s="571"/>
      <c r="C1582" s="642" t="str">
        <f>IF(ROSTER!D$44="","",ROSTER!D$44)</f>
        <v/>
      </c>
      <c r="D1582" s="643"/>
      <c r="E1582" s="575"/>
      <c r="F1582" s="577"/>
      <c r="G1582" s="583"/>
      <c r="H1582" s="579"/>
      <c r="I1582" s="545"/>
      <c r="J1582" s="544"/>
      <c r="K1582" s="581"/>
      <c r="L1582" s="586"/>
      <c r="M1582" s="587"/>
      <c r="N1582" s="592" t="s">
        <v>16</v>
      </c>
      <c r="O1582" s="603"/>
      <c r="P1582" s="544"/>
      <c r="Q1582" s="581"/>
      <c r="R1582" s="586"/>
      <c r="S1582" s="587"/>
      <c r="T1582" s="592" t="s">
        <v>16</v>
      </c>
      <c r="U1582" s="592"/>
      <c r="V1582" s="544"/>
      <c r="W1582" s="545"/>
      <c r="X1582" s="594"/>
      <c r="Y1582" s="545"/>
      <c r="Z1582" s="544"/>
      <c r="AA1582" s="545"/>
      <c r="AB1582" s="544"/>
      <c r="AC1582" s="545"/>
      <c r="AD1582" s="544"/>
      <c r="AE1582" s="581"/>
      <c r="AF1582" s="586"/>
      <c r="AG1582" s="587"/>
      <c r="AH1582" s="626"/>
      <c r="AI1582" s="627"/>
      <c r="AJ1582" s="544"/>
      <c r="AK1582" s="581"/>
      <c r="AL1582" s="586"/>
      <c r="AM1582" s="587"/>
      <c r="AN1582" s="626"/>
      <c r="AO1582" s="627"/>
      <c r="AP1582" s="544"/>
      <c r="AQ1582" s="581"/>
      <c r="AR1582" s="586"/>
      <c r="AS1582" s="587"/>
      <c r="AT1582" s="626"/>
      <c r="AU1582" s="627"/>
      <c r="AV1582" s="628"/>
      <c r="AW1582" s="629"/>
      <c r="AX1582" s="632"/>
      <c r="AY1582" s="633"/>
      <c r="AZ1582" s="626"/>
      <c r="BA1582" s="627"/>
      <c r="BB1582" s="544"/>
      <c r="BC1582" s="581"/>
      <c r="BD1582" s="586"/>
      <c r="BE1582" s="587"/>
      <c r="BF1582" s="626"/>
      <c r="BG1582" s="627"/>
      <c r="BH1582" s="628"/>
      <c r="BI1582" s="629"/>
      <c r="BJ1582" s="632"/>
      <c r="BK1582" s="633"/>
      <c r="BL1582" s="626"/>
      <c r="BM1582" s="627"/>
      <c r="BN1582" s="678"/>
      <c r="BO1582" s="679"/>
      <c r="BP1582" s="680"/>
      <c r="BQ1582" s="677"/>
      <c r="BR1582" s="663"/>
      <c r="BS1582" s="663"/>
      <c r="BT1582" s="15"/>
      <c r="BU1582" s="15"/>
      <c r="BV1582" s="95"/>
    </row>
    <row r="1583" spans="1:74" ht="21.75" customHeight="1" x14ac:dyDescent="0.25">
      <c r="A1583" s="95"/>
      <c r="B1583" s="570" t="str">
        <f>IF(ROSTER!B$46="","",ROSTER!B$46)</f>
        <v/>
      </c>
      <c r="C1583" s="572" t="str">
        <f>IF(ROSTER!C$46="","",ROSTER!C$46)</f>
        <v/>
      </c>
      <c r="D1583" s="573"/>
      <c r="E1583" s="574"/>
      <c r="F1583" s="576">
        <f>IF(E1583="y",1,IF(E1583="S",1,0))</f>
        <v>0</v>
      </c>
      <c r="G1583" s="582">
        <f>IF(E1583="S",1,0)</f>
        <v>0</v>
      </c>
      <c r="H1583" s="578"/>
      <c r="I1583" s="543"/>
      <c r="J1583" s="542"/>
      <c r="K1583" s="580"/>
      <c r="L1583" s="584"/>
      <c r="M1583" s="585"/>
      <c r="N1583" s="588">
        <f>L1583+J1583</f>
        <v>0</v>
      </c>
      <c r="O1583" s="589"/>
      <c r="P1583" s="542"/>
      <c r="Q1583" s="580"/>
      <c r="R1583" s="584"/>
      <c r="S1583" s="585"/>
      <c r="T1583" s="588">
        <f>R1583-P1583</f>
        <v>0</v>
      </c>
      <c r="U1583" s="588"/>
      <c r="V1583" s="542"/>
      <c r="W1583" s="543"/>
      <c r="X1583" s="593"/>
      <c r="Y1583" s="543"/>
      <c r="Z1583" s="542"/>
      <c r="AA1583" s="543"/>
      <c r="AB1583" s="542"/>
      <c r="AC1583" s="543"/>
      <c r="AD1583" s="542"/>
      <c r="AE1583" s="580"/>
      <c r="AF1583" s="584"/>
      <c r="AG1583" s="585"/>
      <c r="AH1583" s="595">
        <f>IF(AD1583=0,0,(AF1583/AD1583)*100)</f>
        <v>0</v>
      </c>
      <c r="AI1583" s="596"/>
      <c r="AJ1583" s="542"/>
      <c r="AK1583" s="580"/>
      <c r="AL1583" s="584"/>
      <c r="AM1583" s="585"/>
      <c r="AN1583" s="595">
        <f>IF(AJ1583=0,0,(AL1583/AJ1583)*100)</f>
        <v>0</v>
      </c>
      <c r="AO1583" s="596"/>
      <c r="AP1583" s="542"/>
      <c r="AQ1583" s="580"/>
      <c r="AR1583" s="584"/>
      <c r="AS1583" s="585"/>
      <c r="AT1583" s="595">
        <f>IF(AP1583=0,0,(AR1583/AP1583)*100)</f>
        <v>0</v>
      </c>
      <c r="AU1583" s="596"/>
      <c r="AV1583" s="599">
        <f>AD1583+AJ1583+AP1583</f>
        <v>0</v>
      </c>
      <c r="AW1583" s="600"/>
      <c r="AX1583" s="630">
        <f>AF1583+AL1583+AR1583</f>
        <v>0</v>
      </c>
      <c r="AY1583" s="631"/>
      <c r="AZ1583" s="595">
        <f>IF(AV1583=0,0,(AX1583/AV1583)*100)</f>
        <v>0</v>
      </c>
      <c r="BA1583" s="596"/>
      <c r="BB1583" s="542"/>
      <c r="BC1583" s="580"/>
      <c r="BD1583" s="584"/>
      <c r="BE1583" s="585"/>
      <c r="BF1583" s="595">
        <f>IF(BB1583=0,0,(BD1583/BB1583)*100)</f>
        <v>0</v>
      </c>
      <c r="BG1583" s="596"/>
      <c r="BH1583" s="599">
        <f>AV1583+BB1583</f>
        <v>0</v>
      </c>
      <c r="BI1583" s="600"/>
      <c r="BJ1583" s="630">
        <f>AX1583+BD1583</f>
        <v>0</v>
      </c>
      <c r="BK1583" s="631"/>
      <c r="BL1583" s="595">
        <f>IF(BH1583=0,0,(BJ1583/BH1583)*100)</f>
        <v>0</v>
      </c>
      <c r="BM1583" s="596"/>
      <c r="BN1583" s="656">
        <f>(AF1583*2)+(AL1583*2)+(AR1583*3)+BD1583</f>
        <v>0</v>
      </c>
      <c r="BO1583" s="657"/>
      <c r="BP1583" s="658"/>
      <c r="BQ1583" s="676">
        <f t="shared" ref="BQ1583" si="1539">IF(BS1583=0,0,50*BR1583/BS1583)</f>
        <v>0</v>
      </c>
      <c r="BR1583" s="662">
        <f t="shared" ref="BR1583" si="1540">(BN1583*BU$1545)+(N1583*BU$1546)+(Z1583*BU$1547)+(R1583*BU$1548)+(X1583*BU$1549)+(AB1583*BU$1550)+(V1583*BU$1555)</f>
        <v>0</v>
      </c>
      <c r="BS1583" s="662">
        <f t="shared" ref="BS1583" si="1541">((BB1583-BD1583)*BU$1552)+((AV1583-AX1583)*BU$1551)+(H1583*BU$1553)+(P1583*BU$1554)</f>
        <v>0</v>
      </c>
      <c r="BT1583" s="15"/>
      <c r="BU1583" s="15"/>
      <c r="BV1583" s="95"/>
    </row>
    <row r="1584" spans="1:74" ht="22.5" customHeight="1" thickBot="1" x14ac:dyDescent="0.3">
      <c r="A1584" s="95"/>
      <c r="B1584" s="571"/>
      <c r="C1584" s="642" t="str">
        <f>IF(ROSTER!D$46="","",ROSTER!D$46)</f>
        <v/>
      </c>
      <c r="D1584" s="643"/>
      <c r="E1584" s="575"/>
      <c r="F1584" s="577"/>
      <c r="G1584" s="583"/>
      <c r="H1584" s="579"/>
      <c r="I1584" s="545"/>
      <c r="J1584" s="544"/>
      <c r="K1584" s="581"/>
      <c r="L1584" s="586"/>
      <c r="M1584" s="587"/>
      <c r="N1584" s="590" t="s">
        <v>16</v>
      </c>
      <c r="O1584" s="591"/>
      <c r="P1584" s="544"/>
      <c r="Q1584" s="581"/>
      <c r="R1584" s="586"/>
      <c r="S1584" s="587"/>
      <c r="T1584" s="592" t="s">
        <v>16</v>
      </c>
      <c r="U1584" s="592"/>
      <c r="V1584" s="544"/>
      <c r="W1584" s="545"/>
      <c r="X1584" s="594"/>
      <c r="Y1584" s="545"/>
      <c r="Z1584" s="544"/>
      <c r="AA1584" s="545"/>
      <c r="AB1584" s="544"/>
      <c r="AC1584" s="545"/>
      <c r="AD1584" s="544"/>
      <c r="AE1584" s="581"/>
      <c r="AF1584" s="586"/>
      <c r="AG1584" s="587"/>
      <c r="AH1584" s="597"/>
      <c r="AI1584" s="598"/>
      <c r="AJ1584" s="544"/>
      <c r="AK1584" s="581"/>
      <c r="AL1584" s="586"/>
      <c r="AM1584" s="587"/>
      <c r="AN1584" s="597"/>
      <c r="AO1584" s="598"/>
      <c r="AP1584" s="544"/>
      <c r="AQ1584" s="581"/>
      <c r="AR1584" s="586"/>
      <c r="AS1584" s="587"/>
      <c r="AT1584" s="597"/>
      <c r="AU1584" s="598"/>
      <c r="AV1584" s="601"/>
      <c r="AW1584" s="602"/>
      <c r="AX1584" s="701"/>
      <c r="AY1584" s="702"/>
      <c r="AZ1584" s="597"/>
      <c r="BA1584" s="598"/>
      <c r="BB1584" s="544"/>
      <c r="BC1584" s="581"/>
      <c r="BD1584" s="586"/>
      <c r="BE1584" s="587"/>
      <c r="BF1584" s="597"/>
      <c r="BG1584" s="598"/>
      <c r="BH1584" s="601"/>
      <c r="BI1584" s="602"/>
      <c r="BJ1584" s="701"/>
      <c r="BK1584" s="702"/>
      <c r="BL1584" s="597"/>
      <c r="BM1584" s="598"/>
      <c r="BN1584" s="659"/>
      <c r="BO1584" s="660"/>
      <c r="BP1584" s="661"/>
      <c r="BQ1584" s="677"/>
      <c r="BR1584" s="663"/>
      <c r="BS1584" s="663"/>
      <c r="BT1584" s="15"/>
      <c r="BU1584" s="15"/>
      <c r="BV1584" s="95"/>
    </row>
    <row r="1585" spans="1:77" s="21" customFormat="1" ht="33.4" customHeight="1" x14ac:dyDescent="0.45">
      <c r="A1585" s="98"/>
      <c r="B1585" s="612"/>
      <c r="C1585" s="613"/>
      <c r="D1585" s="613" t="s">
        <v>10</v>
      </c>
      <c r="E1585" s="616"/>
      <c r="F1585" s="279"/>
      <c r="G1585" s="279"/>
      <c r="H1585" s="517">
        <f>SUM(H1545:I1584)</f>
        <v>0</v>
      </c>
      <c r="I1585" s="618"/>
      <c r="J1585" s="517">
        <f>SUM(J1545:K1584)</f>
        <v>0</v>
      </c>
      <c r="K1585" s="618"/>
      <c r="L1585" s="620">
        <f>SUM(L1545:M1584)</f>
        <v>0</v>
      </c>
      <c r="M1585" s="621"/>
      <c r="N1585" s="548">
        <f>L1585+J1585</f>
        <v>0</v>
      </c>
      <c r="O1585" s="518"/>
      <c r="P1585" s="620">
        <f>SUM(P1545:Q1584)</f>
        <v>0</v>
      </c>
      <c r="Q1585" s="618"/>
      <c r="R1585" s="620">
        <f>SUM(R1545:S1584)</f>
        <v>0</v>
      </c>
      <c r="S1585" s="621"/>
      <c r="T1585" s="548">
        <f>R1585-P1585</f>
        <v>0</v>
      </c>
      <c r="U1585" s="518"/>
      <c r="V1585" s="517">
        <f>SUM(V1545:W1584)</f>
        <v>0</v>
      </c>
      <c r="W1585" s="518"/>
      <c r="X1585" s="621">
        <f>SUM(X1545:Y1584)</f>
        <v>0</v>
      </c>
      <c r="Y1585" s="621"/>
      <c r="Z1585" s="517">
        <f>SUM(Z1545:AA1584)</f>
        <v>0</v>
      </c>
      <c r="AA1585" s="518"/>
      <c r="AB1585" s="517">
        <f>SUM(AB1545:AC1584)</f>
        <v>0</v>
      </c>
      <c r="AC1585" s="518"/>
      <c r="AD1585" s="621">
        <f>SUM(AD1545:AE1584)</f>
        <v>0</v>
      </c>
      <c r="AE1585" s="618"/>
      <c r="AF1585" s="620">
        <f>SUM(AF1545:AG1584)</f>
        <v>0</v>
      </c>
      <c r="AG1585" s="621"/>
      <c r="AH1585" s="548">
        <f>IF(AD1585=0,0,(AF1585/AD1585)*100)</f>
        <v>0</v>
      </c>
      <c r="AI1585" s="518"/>
      <c r="AJ1585" s="620">
        <f>SUM(AJ1545:AK1584)</f>
        <v>0</v>
      </c>
      <c r="AK1585" s="618"/>
      <c r="AL1585" s="620">
        <f>SUM(AL1545:AM1584)</f>
        <v>0</v>
      </c>
      <c r="AM1585" s="621"/>
      <c r="AN1585" s="548">
        <f>IF(AJ1585=0,0,(AL1585/AJ1585)*100)</f>
        <v>0</v>
      </c>
      <c r="AO1585" s="518"/>
      <c r="AP1585" s="620">
        <f>SUM(AP1545:AQ1584)</f>
        <v>0</v>
      </c>
      <c r="AQ1585" s="618"/>
      <c r="AR1585" s="620">
        <f>SUM(AR1545:AS1584)</f>
        <v>0</v>
      </c>
      <c r="AS1585" s="621"/>
      <c r="AT1585" s="548">
        <f>IF(AP1585=0,0,(AR1585/AP1585)*100)</f>
        <v>0</v>
      </c>
      <c r="AU1585" s="518"/>
      <c r="AV1585" s="517">
        <f>AD1585+AJ1585+AP1585</f>
        <v>0</v>
      </c>
      <c r="AW1585" s="618"/>
      <c r="AX1585" s="620">
        <f>AF1585+AL1585+AR1585</f>
        <v>0</v>
      </c>
      <c r="AY1585" s="624"/>
      <c r="AZ1585" s="548">
        <f>IF(AV1585=0,0,(AX1585/AV1585)*100)</f>
        <v>0</v>
      </c>
      <c r="BA1585" s="518"/>
      <c r="BB1585" s="620">
        <f>SUM(BB1545:BC1584)</f>
        <v>0</v>
      </c>
      <c r="BC1585" s="618"/>
      <c r="BD1585" s="620">
        <f>SUM(BD1545:BE1584)</f>
        <v>0</v>
      </c>
      <c r="BE1585" s="621"/>
      <c r="BF1585" s="548">
        <f>IF(BB1585=0,0,(BD1585/BB1585)*100)</f>
        <v>0</v>
      </c>
      <c r="BG1585" s="518"/>
      <c r="BH1585" s="517">
        <f>AV1585+BB1585</f>
        <v>0</v>
      </c>
      <c r="BI1585" s="618"/>
      <c r="BJ1585" s="620">
        <f>AX1585+BD1585</f>
        <v>0</v>
      </c>
      <c r="BK1585" s="624"/>
      <c r="BL1585" s="548">
        <f>IF(BH1585=0,0,(BJ1585/BH1585)*100)</f>
        <v>0</v>
      </c>
      <c r="BM1585" s="664"/>
      <c r="BN1585" s="666">
        <f>SUM(BN1545:BP1584)</f>
        <v>0</v>
      </c>
      <c r="BO1585" s="667"/>
      <c r="BP1585" s="668"/>
      <c r="BQ1585" s="681">
        <f>SUM(BQ1545:BQ1584)</f>
        <v>0</v>
      </c>
      <c r="BR1585" s="685">
        <f t="shared" ref="BR1585" si="1542">(BN1585*BU$1545)+(N1585*BU$1546)+(Z1585*BU$1547)+(R1585*BU$1548)+(X1585*BU$1549)+(AB1585*BU$1550)+(V1585*BU$1555)</f>
        <v>0</v>
      </c>
      <c r="BS1585" s="683">
        <f t="shared" ref="BS1585" si="1543">((BB1585-BD1585)*BU$1552)+((AV1585-AX1585)*BU$1551)+(H1585*BU$1553)+(P1585*BU$1554)</f>
        <v>0</v>
      </c>
      <c r="BT1585" s="20"/>
      <c r="BU1585" s="20"/>
      <c r="BV1585" s="98"/>
    </row>
    <row r="1586" spans="1:77" s="21" customFormat="1" ht="33.950000000000003" customHeight="1" thickBot="1" x14ac:dyDescent="0.5">
      <c r="A1586" s="98"/>
      <c r="B1586" s="614"/>
      <c r="C1586" s="615"/>
      <c r="D1586" s="615"/>
      <c r="E1586" s="617"/>
      <c r="F1586" s="280"/>
      <c r="G1586" s="280"/>
      <c r="H1586" s="519"/>
      <c r="I1586" s="619"/>
      <c r="J1586" s="519"/>
      <c r="K1586" s="619"/>
      <c r="L1586" s="622"/>
      <c r="M1586" s="623"/>
      <c r="N1586" s="549" t="s">
        <v>16</v>
      </c>
      <c r="O1586" s="520"/>
      <c r="P1586" s="622"/>
      <c r="Q1586" s="619"/>
      <c r="R1586" s="622"/>
      <c r="S1586" s="623"/>
      <c r="T1586" s="549" t="s">
        <v>16</v>
      </c>
      <c r="U1586" s="520"/>
      <c r="V1586" s="519"/>
      <c r="W1586" s="520"/>
      <c r="X1586" s="623"/>
      <c r="Y1586" s="623"/>
      <c r="Z1586" s="519"/>
      <c r="AA1586" s="520"/>
      <c r="AB1586" s="519"/>
      <c r="AC1586" s="520"/>
      <c r="AD1586" s="623"/>
      <c r="AE1586" s="619"/>
      <c r="AF1586" s="622"/>
      <c r="AG1586" s="623"/>
      <c r="AH1586" s="549"/>
      <c r="AI1586" s="520"/>
      <c r="AJ1586" s="622"/>
      <c r="AK1586" s="619"/>
      <c r="AL1586" s="622"/>
      <c r="AM1586" s="623"/>
      <c r="AN1586" s="549"/>
      <c r="AO1586" s="520"/>
      <c r="AP1586" s="622"/>
      <c r="AQ1586" s="619"/>
      <c r="AR1586" s="622"/>
      <c r="AS1586" s="623"/>
      <c r="AT1586" s="549"/>
      <c r="AU1586" s="520"/>
      <c r="AV1586" s="519"/>
      <c r="AW1586" s="619"/>
      <c r="AX1586" s="622"/>
      <c r="AY1586" s="625"/>
      <c r="AZ1586" s="549"/>
      <c r="BA1586" s="520"/>
      <c r="BB1586" s="622"/>
      <c r="BC1586" s="619"/>
      <c r="BD1586" s="622"/>
      <c r="BE1586" s="623"/>
      <c r="BF1586" s="549"/>
      <c r="BG1586" s="520"/>
      <c r="BH1586" s="519"/>
      <c r="BI1586" s="619"/>
      <c r="BJ1586" s="622"/>
      <c r="BK1586" s="625"/>
      <c r="BL1586" s="549"/>
      <c r="BM1586" s="665"/>
      <c r="BN1586" s="669"/>
      <c r="BO1586" s="670"/>
      <c r="BP1586" s="671"/>
      <c r="BQ1586" s="682"/>
      <c r="BR1586" s="686"/>
      <c r="BS1586" s="684"/>
      <c r="BT1586" s="20"/>
      <c r="BU1586" s="20"/>
      <c r="BV1586" s="98"/>
    </row>
    <row r="1587" spans="1:77" s="21" customFormat="1" ht="33" customHeight="1" thickBot="1" x14ac:dyDescent="0.5">
      <c r="A1587" s="98"/>
      <c r="B1587" s="612"/>
      <c r="C1587" s="613"/>
      <c r="D1587" s="613" t="s">
        <v>13</v>
      </c>
      <c r="E1587" s="616"/>
      <c r="F1587" s="281"/>
      <c r="G1587" s="282"/>
      <c r="H1587" s="528"/>
      <c r="I1587" s="636"/>
      <c r="J1587" s="528"/>
      <c r="K1587" s="636"/>
      <c r="L1587" s="638"/>
      <c r="M1587" s="639"/>
      <c r="N1587" s="548">
        <f>J1587+L1587</f>
        <v>0</v>
      </c>
      <c r="O1587" s="518"/>
      <c r="P1587" s="638"/>
      <c r="Q1587" s="636"/>
      <c r="R1587" s="638"/>
      <c r="S1587" s="639"/>
      <c r="T1587" s="548">
        <f>R1587-P1587</f>
        <v>0</v>
      </c>
      <c r="U1587" s="518"/>
      <c r="V1587" s="528"/>
      <c r="W1587" s="529"/>
      <c r="X1587" s="528"/>
      <c r="Y1587" s="529"/>
      <c r="Z1587" s="528"/>
      <c r="AA1587" s="529"/>
      <c r="AB1587" s="528"/>
      <c r="AC1587" s="529"/>
      <c r="AD1587" s="639"/>
      <c r="AE1587" s="636"/>
      <c r="AF1587" s="638"/>
      <c r="AG1587" s="639"/>
      <c r="AH1587" s="548">
        <f>IF(AD1587=0,0,(AF1587/AD1587)*100)</f>
        <v>0</v>
      </c>
      <c r="AI1587" s="518"/>
      <c r="AJ1587" s="638"/>
      <c r="AK1587" s="636"/>
      <c r="AL1587" s="638"/>
      <c r="AM1587" s="639"/>
      <c r="AN1587" s="548">
        <f>IF(AJ1587=0,0,(AL1587/AJ1587)*100)</f>
        <v>0</v>
      </c>
      <c r="AO1587" s="518"/>
      <c r="AP1587" s="638"/>
      <c r="AQ1587" s="636"/>
      <c r="AR1587" s="638"/>
      <c r="AS1587" s="639"/>
      <c r="AT1587" s="548">
        <f>IF(AP1587=0,0,(AR1587/AP1587)*100)</f>
        <v>0</v>
      </c>
      <c r="AU1587" s="518"/>
      <c r="AV1587" s="517">
        <f>AD1587+AJ1587+AP1587</f>
        <v>0</v>
      </c>
      <c r="AW1587" s="618"/>
      <c r="AX1587" s="620">
        <f>AF1587+AL1587+AR1587</f>
        <v>0</v>
      </c>
      <c r="AY1587" s="624"/>
      <c r="AZ1587" s="548">
        <f>IF(AV1587=0,0,(AX1587/AV1587)*100)</f>
        <v>0</v>
      </c>
      <c r="BA1587" s="518"/>
      <c r="BB1587" s="638"/>
      <c r="BC1587" s="636"/>
      <c r="BD1587" s="638"/>
      <c r="BE1587" s="639"/>
      <c r="BF1587" s="548">
        <f>IF(BB1587=0,0,(BD1587/BB1587)*100)</f>
        <v>0</v>
      </c>
      <c r="BG1587" s="518"/>
      <c r="BH1587" s="517">
        <f>AV1587+BB1587</f>
        <v>0</v>
      </c>
      <c r="BI1587" s="618"/>
      <c r="BJ1587" s="620">
        <f>AX1587+BD1587</f>
        <v>0</v>
      </c>
      <c r="BK1587" s="624"/>
      <c r="BL1587" s="548">
        <f>IF(BH1587=0,0,(BJ1587/BH1587)*100)</f>
        <v>0</v>
      </c>
      <c r="BM1587" s="664"/>
      <c r="BN1587" s="693">
        <f>(AF1587*2)+(AL1587*2)+(AR1587*3)+BD1587</f>
        <v>0</v>
      </c>
      <c r="BO1587" s="694"/>
      <c r="BP1587" s="695"/>
      <c r="BQ1587" s="699"/>
      <c r="BR1587" s="283"/>
      <c r="BS1587" s="284"/>
      <c r="BT1587" s="20"/>
      <c r="BU1587" s="20"/>
      <c r="BV1587" s="98"/>
    </row>
    <row r="1588" spans="1:77" s="21" customFormat="1" ht="33.75" customHeight="1" thickBot="1" x14ac:dyDescent="0.5">
      <c r="A1588" s="98"/>
      <c r="B1588" s="285"/>
      <c r="C1588" s="286"/>
      <c r="D1588" s="634"/>
      <c r="E1588" s="635"/>
      <c r="F1588" s="287"/>
      <c r="G1588" s="287"/>
      <c r="H1588" s="530"/>
      <c r="I1588" s="637"/>
      <c r="J1588" s="530"/>
      <c r="K1588" s="637"/>
      <c r="L1588" s="640"/>
      <c r="M1588" s="641"/>
      <c r="N1588" s="549">
        <f>IF((N1585+N1587)=0,0,N1585/(N1585+N1587)*100)</f>
        <v>0</v>
      </c>
      <c r="O1588" s="520"/>
      <c r="P1588" s="640"/>
      <c r="Q1588" s="637"/>
      <c r="R1588" s="640"/>
      <c r="S1588" s="641"/>
      <c r="T1588" s="549"/>
      <c r="U1588" s="520"/>
      <c r="V1588" s="530"/>
      <c r="W1588" s="531"/>
      <c r="X1588" s="530"/>
      <c r="Y1588" s="531"/>
      <c r="Z1588" s="530"/>
      <c r="AA1588" s="531"/>
      <c r="AB1588" s="530"/>
      <c r="AC1588" s="531"/>
      <c r="AD1588" s="641"/>
      <c r="AE1588" s="637"/>
      <c r="AF1588" s="640"/>
      <c r="AG1588" s="641"/>
      <c r="AH1588" s="549"/>
      <c r="AI1588" s="520"/>
      <c r="AJ1588" s="640"/>
      <c r="AK1588" s="637"/>
      <c r="AL1588" s="640"/>
      <c r="AM1588" s="641"/>
      <c r="AN1588" s="549"/>
      <c r="AO1588" s="520"/>
      <c r="AP1588" s="640"/>
      <c r="AQ1588" s="637"/>
      <c r="AR1588" s="640"/>
      <c r="AS1588" s="641"/>
      <c r="AT1588" s="549"/>
      <c r="AU1588" s="520"/>
      <c r="AV1588" s="519"/>
      <c r="AW1588" s="619"/>
      <c r="AX1588" s="622"/>
      <c r="AY1588" s="625"/>
      <c r="AZ1588" s="549"/>
      <c r="BA1588" s="520"/>
      <c r="BB1588" s="640"/>
      <c r="BC1588" s="637"/>
      <c r="BD1588" s="640"/>
      <c r="BE1588" s="641"/>
      <c r="BF1588" s="549"/>
      <c r="BG1588" s="520"/>
      <c r="BH1588" s="519"/>
      <c r="BI1588" s="619"/>
      <c r="BJ1588" s="622"/>
      <c r="BK1588" s="625"/>
      <c r="BL1588" s="549"/>
      <c r="BM1588" s="665"/>
      <c r="BN1588" s="696"/>
      <c r="BO1588" s="697"/>
      <c r="BP1588" s="698"/>
      <c r="BQ1588" s="700"/>
      <c r="BR1588" s="79"/>
      <c r="BS1588" s="79"/>
      <c r="BT1588" s="20"/>
      <c r="BU1588" s="20"/>
      <c r="BV1588" s="98"/>
    </row>
    <row r="1589" spans="1:77" ht="16.5" customHeight="1" thickTop="1" thickBot="1" x14ac:dyDescent="0.5">
      <c r="A1589" s="95"/>
      <c r="B1589" s="288"/>
      <c r="C1589" s="70"/>
      <c r="D1589" s="70"/>
      <c r="E1589" s="70"/>
      <c r="F1589" s="70"/>
      <c r="G1589" s="70"/>
      <c r="H1589" s="70"/>
      <c r="I1589" s="70"/>
      <c r="J1589" s="70"/>
      <c r="K1589" s="70"/>
      <c r="L1589" s="70"/>
      <c r="M1589" s="70"/>
      <c r="N1589" s="70"/>
      <c r="O1589" s="70"/>
      <c r="P1589" s="70"/>
      <c r="Q1589" s="70"/>
      <c r="R1589" s="70"/>
      <c r="S1589" s="70"/>
      <c r="T1589" s="70"/>
      <c r="U1589" s="70"/>
      <c r="V1589" s="70"/>
      <c r="W1589" s="70"/>
      <c r="X1589" s="70"/>
      <c r="Y1589" s="70"/>
      <c r="Z1589" s="70"/>
      <c r="AA1589" s="70"/>
      <c r="AB1589" s="70"/>
      <c r="AC1589" s="70"/>
      <c r="AD1589" s="70"/>
      <c r="AE1589" s="70"/>
      <c r="AF1589" s="70"/>
      <c r="AG1589" s="70"/>
      <c r="AH1589" s="289"/>
      <c r="AI1589" s="289"/>
      <c r="AJ1589" s="70"/>
      <c r="AK1589" s="70"/>
      <c r="AL1589" s="70"/>
      <c r="AM1589" s="70"/>
      <c r="AN1589" s="70"/>
      <c r="AO1589" s="70"/>
      <c r="AP1589" s="70"/>
      <c r="AQ1589" s="70"/>
      <c r="AR1589" s="70"/>
      <c r="AS1589" s="70"/>
      <c r="AT1589" s="70"/>
      <c r="AU1589" s="70"/>
      <c r="AV1589" s="70"/>
      <c r="AW1589" s="70"/>
      <c r="AX1589" s="70"/>
      <c r="AY1589" s="70"/>
      <c r="AZ1589" s="70"/>
      <c r="BA1589" s="70"/>
      <c r="BB1589" s="70"/>
      <c r="BC1589" s="70"/>
      <c r="BD1589" s="70"/>
      <c r="BE1589" s="70"/>
      <c r="BF1589" s="70"/>
      <c r="BG1589" s="70"/>
      <c r="BH1589" s="70"/>
      <c r="BI1589" s="70"/>
      <c r="BJ1589" s="70"/>
      <c r="BK1589" s="70"/>
      <c r="BL1589" s="70"/>
      <c r="BM1589" s="70"/>
      <c r="BN1589" s="70"/>
      <c r="BO1589" s="70"/>
      <c r="BP1589" s="70"/>
      <c r="BQ1589" s="89"/>
      <c r="BR1589" s="674">
        <f>IF((J1585+L1587)=0,0,(J1585/(J1585+L1587)*100)%)</f>
        <v>0</v>
      </c>
      <c r="BS1589" s="675"/>
      <c r="BT1589" s="674">
        <f>IF((L1585+J1587)=0,0,(L1585/(L1585+J1587)*100)%)</f>
        <v>0</v>
      </c>
      <c r="BU1589" s="675"/>
      <c r="BV1589" s="95"/>
    </row>
    <row r="1590" spans="1:77" s="23" customFormat="1" ht="79.5" customHeight="1" thickTop="1" thickBot="1" x14ac:dyDescent="0.55000000000000004">
      <c r="A1590" s="99"/>
      <c r="B1590" s="565" t="s">
        <v>64</v>
      </c>
      <c r="C1590" s="566"/>
      <c r="D1590" s="113"/>
      <c r="E1590" s="532" t="s">
        <v>54</v>
      </c>
      <c r="F1590" s="532"/>
      <c r="G1590" s="532"/>
      <c r="H1590" s="532"/>
      <c r="I1590" s="94"/>
      <c r="J1590" s="533"/>
      <c r="K1590" s="534"/>
      <c r="L1590" s="535"/>
      <c r="M1590" s="290"/>
      <c r="N1590" s="533"/>
      <c r="O1590" s="534"/>
      <c r="P1590" s="535"/>
      <c r="Q1590" s="536" t="s">
        <v>47</v>
      </c>
      <c r="R1590" s="537"/>
      <c r="S1590" s="537"/>
      <c r="T1590" s="538"/>
      <c r="U1590" s="533"/>
      <c r="V1590" s="534"/>
      <c r="W1590" s="535"/>
      <c r="X1590" s="290"/>
      <c r="Y1590" s="533"/>
      <c r="Z1590" s="534"/>
      <c r="AA1590" s="535"/>
      <c r="AB1590" s="536" t="s">
        <v>49</v>
      </c>
      <c r="AC1590" s="537"/>
      <c r="AD1590" s="537"/>
      <c r="AE1590" s="538"/>
      <c r="AF1590" s="533"/>
      <c r="AG1590" s="534"/>
      <c r="AH1590" s="535"/>
      <c r="AI1590" s="290"/>
      <c r="AJ1590" s="533"/>
      <c r="AK1590" s="534"/>
      <c r="AL1590" s="535"/>
      <c r="AM1590" s="536" t="s">
        <v>53</v>
      </c>
      <c r="AN1590" s="537"/>
      <c r="AO1590" s="537"/>
      <c r="AP1590" s="538"/>
      <c r="AQ1590" s="533"/>
      <c r="AR1590" s="534"/>
      <c r="AS1590" s="535"/>
      <c r="AT1590" s="72"/>
      <c r="AU1590" s="533"/>
      <c r="AV1590" s="534"/>
      <c r="AW1590" s="535"/>
      <c r="AX1590" s="291"/>
      <c r="AY1590" s="291"/>
      <c r="AZ1590" s="291"/>
      <c r="BA1590" s="291"/>
      <c r="BB1590" s="567" t="s">
        <v>20</v>
      </c>
      <c r="BC1590" s="567"/>
      <c r="BD1590" s="567"/>
      <c r="BE1590" s="567"/>
      <c r="BF1590" s="568"/>
      <c r="BG1590" s="539">
        <f>BN1585</f>
        <v>0</v>
      </c>
      <c r="BH1590" s="540"/>
      <c r="BI1590" s="541"/>
      <c r="BJ1590" s="292"/>
      <c r="BK1590" s="539">
        <f>BN1587</f>
        <v>0</v>
      </c>
      <c r="BL1590" s="540"/>
      <c r="BM1590" s="541"/>
      <c r="BN1590" s="73"/>
      <c r="BO1590" s="73"/>
      <c r="BP1590" s="73"/>
      <c r="BQ1590" s="90"/>
      <c r="BR1590" s="24"/>
      <c r="BS1590" s="24"/>
      <c r="BT1590" s="22"/>
      <c r="BU1590" s="22"/>
      <c r="BV1590" s="99"/>
    </row>
    <row r="1591" spans="1:77" ht="15.6" customHeight="1" thickTop="1" thickBot="1" x14ac:dyDescent="0.55000000000000004">
      <c r="A1591" s="95"/>
      <c r="B1591" s="293"/>
      <c r="C1591" s="67"/>
      <c r="D1591" s="67"/>
      <c r="E1591" s="294"/>
      <c r="F1591" s="295"/>
      <c r="G1591" s="295"/>
      <c r="H1591" s="94"/>
      <c r="I1591" s="94"/>
      <c r="J1591" s="296"/>
      <c r="K1591" s="296"/>
      <c r="L1591" s="296"/>
      <c r="M1591" s="296"/>
      <c r="N1591" s="296"/>
      <c r="O1591" s="296"/>
      <c r="P1591" s="296"/>
      <c r="Q1591" s="295"/>
      <c r="R1591" s="295"/>
      <c r="S1591" s="295"/>
      <c r="T1591" s="295"/>
      <c r="U1591" s="296"/>
      <c r="V1591" s="296"/>
      <c r="W1591" s="296"/>
      <c r="X1591" s="297"/>
      <c r="Y1591" s="296"/>
      <c r="Z1591" s="296"/>
      <c r="AA1591" s="296"/>
      <c r="AB1591" s="295"/>
      <c r="AC1591" s="295"/>
      <c r="AD1591" s="295"/>
      <c r="AE1591" s="295"/>
      <c r="AF1591" s="296"/>
      <c r="AG1591" s="296"/>
      <c r="AH1591" s="296"/>
      <c r="AI1591" s="296"/>
      <c r="AJ1591" s="297"/>
      <c r="AK1591" s="297"/>
      <c r="AL1591" s="296"/>
      <c r="AM1591" s="295"/>
      <c r="AN1591" s="295"/>
      <c r="AO1591" s="295"/>
      <c r="AP1591" s="295"/>
      <c r="AQ1591" s="296"/>
      <c r="AR1591" s="296"/>
      <c r="AS1591" s="296"/>
      <c r="AT1591" s="296"/>
      <c r="AU1591" s="296"/>
      <c r="AV1591" s="72"/>
      <c r="AW1591" s="72"/>
      <c r="AX1591" s="74"/>
      <c r="AY1591" s="74"/>
      <c r="AZ1591" s="74"/>
      <c r="BA1591" s="74"/>
      <c r="BB1591" s="295"/>
      <c r="BC1591" s="298"/>
      <c r="BD1591" s="298"/>
      <c r="BE1591" s="299"/>
      <c r="BF1591" s="300"/>
      <c r="BG1591" s="301"/>
      <c r="BH1591" s="301"/>
      <c r="BI1591" s="72"/>
      <c r="BJ1591" s="302"/>
      <c r="BK1591" s="303"/>
      <c r="BL1591" s="303"/>
      <c r="BM1591" s="72"/>
      <c r="BN1591" s="74"/>
      <c r="BO1591" s="74"/>
      <c r="BP1591" s="74"/>
      <c r="BQ1591" s="91"/>
      <c r="BR1591" s="25"/>
      <c r="BS1591" s="25"/>
      <c r="BT1591" s="15"/>
      <c r="BU1591" s="15"/>
      <c r="BV1591" s="95"/>
    </row>
    <row r="1592" spans="1:77" s="23" customFormat="1" ht="79.5" customHeight="1" thickTop="1" thickBot="1" x14ac:dyDescent="0.55000000000000004">
      <c r="A1592" s="99"/>
      <c r="B1592" s="569" t="s">
        <v>46</v>
      </c>
      <c r="C1592" s="567"/>
      <c r="D1592" s="113"/>
      <c r="E1592" s="532" t="s">
        <v>55</v>
      </c>
      <c r="F1592" s="532"/>
      <c r="G1592" s="532"/>
      <c r="H1592" s="532"/>
      <c r="I1592" s="94"/>
      <c r="J1592" s="539">
        <f>J1590</f>
        <v>0</v>
      </c>
      <c r="K1592" s="540"/>
      <c r="L1592" s="541"/>
      <c r="M1592" s="290"/>
      <c r="N1592" s="539">
        <f>N1590</f>
        <v>0</v>
      </c>
      <c r="O1592" s="540"/>
      <c r="P1592" s="541"/>
      <c r="Q1592" s="536" t="s">
        <v>51</v>
      </c>
      <c r="R1592" s="537"/>
      <c r="S1592" s="537"/>
      <c r="T1592" s="538"/>
      <c r="U1592" s="539">
        <f>U1590-J1590</f>
        <v>0</v>
      </c>
      <c r="V1592" s="540"/>
      <c r="W1592" s="541"/>
      <c r="X1592" s="290"/>
      <c r="Y1592" s="539">
        <f>Y1590-N1590</f>
        <v>0</v>
      </c>
      <c r="Z1592" s="540"/>
      <c r="AA1592" s="541"/>
      <c r="AB1592" s="536" t="s">
        <v>50</v>
      </c>
      <c r="AC1592" s="537"/>
      <c r="AD1592" s="537"/>
      <c r="AE1592" s="538"/>
      <c r="AF1592" s="539">
        <f>AF1590-U1590</f>
        <v>0</v>
      </c>
      <c r="AG1592" s="540"/>
      <c r="AH1592" s="541"/>
      <c r="AI1592" s="290"/>
      <c r="AJ1592" s="539">
        <f>AJ1590-Y1590</f>
        <v>0</v>
      </c>
      <c r="AK1592" s="540"/>
      <c r="AL1592" s="541"/>
      <c r="AM1592" s="536" t="s">
        <v>52</v>
      </c>
      <c r="AN1592" s="537"/>
      <c r="AO1592" s="537"/>
      <c r="AP1592" s="538"/>
      <c r="AQ1592" s="539">
        <f>AQ1590-AF1590</f>
        <v>0</v>
      </c>
      <c r="AR1592" s="540"/>
      <c r="AS1592" s="541"/>
      <c r="AT1592" s="72"/>
      <c r="AU1592" s="539">
        <f>AU1590-AJ1590</f>
        <v>0</v>
      </c>
      <c r="AV1592" s="540"/>
      <c r="AW1592" s="541"/>
      <c r="AX1592" s="291"/>
      <c r="AY1592" s="291"/>
      <c r="AZ1592" s="291"/>
      <c r="BA1592" s="291"/>
      <c r="BB1592" s="567" t="s">
        <v>45</v>
      </c>
      <c r="BC1592" s="567"/>
      <c r="BD1592" s="567"/>
      <c r="BE1592" s="567"/>
      <c r="BF1592" s="568"/>
      <c r="BG1592" s="539">
        <f>BG1590-AQ1590</f>
        <v>0</v>
      </c>
      <c r="BH1592" s="540"/>
      <c r="BI1592" s="541"/>
      <c r="BJ1592" s="304"/>
      <c r="BK1592" s="539">
        <f>BK1590-AU1590</f>
        <v>0</v>
      </c>
      <c r="BL1592" s="540"/>
      <c r="BM1592" s="541"/>
      <c r="BN1592" s="73"/>
      <c r="BO1592" s="73"/>
      <c r="BP1592" s="73"/>
      <c r="BQ1592" s="90"/>
      <c r="BR1592" s="24"/>
      <c r="BS1592" s="24"/>
      <c r="BT1592" s="22"/>
      <c r="BU1592" s="22"/>
      <c r="BV1592" s="99"/>
      <c r="BY1592" s="21"/>
    </row>
    <row r="1593" spans="1:77" ht="18.75" customHeight="1" thickTop="1" thickBot="1" x14ac:dyDescent="0.5">
      <c r="A1593" s="95"/>
      <c r="B1593" s="305"/>
      <c r="C1593" s="71"/>
      <c r="D1593" s="71"/>
      <c r="E1593" s="71"/>
      <c r="F1593" s="92"/>
      <c r="G1593" s="92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X1593" s="71"/>
      <c r="Y1593" s="71"/>
      <c r="Z1593" s="71"/>
      <c r="AA1593" s="71"/>
      <c r="AB1593" s="71"/>
      <c r="AC1593" s="71"/>
      <c r="AD1593" s="71"/>
      <c r="AE1593" s="71"/>
      <c r="AF1593" s="71"/>
      <c r="AG1593" s="71"/>
      <c r="AH1593" s="306"/>
      <c r="AI1593" s="306"/>
      <c r="AJ1593" s="71"/>
      <c r="AK1593" s="71"/>
      <c r="AL1593" s="71"/>
      <c r="AM1593" s="71"/>
      <c r="AN1593" s="71"/>
      <c r="AO1593" s="71"/>
      <c r="AP1593" s="71"/>
      <c r="AQ1593" s="71"/>
      <c r="AR1593" s="71"/>
      <c r="AS1593" s="71"/>
      <c r="AT1593" s="71"/>
      <c r="AU1593" s="71"/>
      <c r="AV1593" s="71"/>
      <c r="AW1593" s="71"/>
      <c r="AX1593" s="71"/>
      <c r="AY1593" s="71"/>
      <c r="AZ1593" s="71"/>
      <c r="BA1593" s="71"/>
      <c r="BB1593" s="71"/>
      <c r="BC1593" s="703" t="s">
        <v>153</v>
      </c>
      <c r="BD1593" s="703"/>
      <c r="BE1593" s="703"/>
      <c r="BF1593" s="703"/>
      <c r="BG1593" s="703"/>
      <c r="BH1593" s="703"/>
      <c r="BI1593" s="703"/>
      <c r="BJ1593" s="703"/>
      <c r="BK1593" s="703"/>
      <c r="BL1593" s="703"/>
      <c r="BM1593" s="703"/>
      <c r="BN1593" s="703"/>
      <c r="BO1593" s="703"/>
      <c r="BP1593" s="703"/>
      <c r="BQ1593" s="318"/>
      <c r="BR1593" s="319"/>
      <c r="BS1593" s="319"/>
      <c r="BT1593" s="15"/>
      <c r="BU1593" s="15"/>
      <c r="BV1593" s="95"/>
    </row>
    <row r="1594" spans="1:77" s="93" customFormat="1" ht="13.5" customHeight="1" thickTop="1" x14ac:dyDescent="0.45">
      <c r="A1594" s="95"/>
      <c r="B1594" s="99"/>
      <c r="C1594" s="95"/>
      <c r="D1594" s="95"/>
      <c r="E1594" s="95"/>
      <c r="F1594" s="96"/>
      <c r="G1594" s="96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254"/>
      <c r="AI1594" s="254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5"/>
      <c r="BL1594" s="95"/>
      <c r="BM1594" s="95"/>
      <c r="BN1594" s="95"/>
      <c r="BO1594" s="95"/>
      <c r="BP1594" s="95"/>
      <c r="BQ1594" s="97"/>
      <c r="BR1594" s="97"/>
      <c r="BS1594" s="97"/>
      <c r="BT1594" s="95"/>
      <c r="BU1594" s="95"/>
      <c r="BV1594" s="95"/>
    </row>
    <row r="1595" spans="1:77" s="17" customFormat="1" ht="33.75" x14ac:dyDescent="0.5">
      <c r="A1595" s="255"/>
      <c r="B1595" s="604" t="s">
        <v>9</v>
      </c>
      <c r="C1595" s="604"/>
      <c r="D1595" s="604"/>
      <c r="E1595" s="604"/>
      <c r="F1595" s="604"/>
      <c r="G1595" s="604"/>
      <c r="H1595" s="604"/>
      <c r="I1595" s="604"/>
      <c r="J1595" s="604"/>
      <c r="K1595" s="604"/>
      <c r="L1595" s="604"/>
      <c r="M1595" s="604"/>
      <c r="N1595" s="604"/>
      <c r="O1595" s="604"/>
      <c r="P1595" s="604"/>
      <c r="Q1595" s="604"/>
      <c r="R1595" s="604"/>
      <c r="S1595" s="604"/>
      <c r="T1595" s="604"/>
      <c r="U1595" s="604"/>
      <c r="V1595" s="604"/>
      <c r="W1595" s="604"/>
      <c r="X1595" s="604"/>
      <c r="Y1595" s="604"/>
      <c r="Z1595" s="604"/>
      <c r="AA1595" s="604"/>
      <c r="AB1595" s="604"/>
      <c r="AC1595" s="604"/>
      <c r="AD1595" s="604"/>
      <c r="AE1595" s="604"/>
      <c r="AF1595" s="604"/>
      <c r="AG1595" s="604"/>
      <c r="AH1595" s="604"/>
      <c r="AI1595" s="604"/>
      <c r="AJ1595" s="604"/>
      <c r="AK1595" s="604"/>
      <c r="AL1595" s="604"/>
      <c r="AM1595" s="604"/>
      <c r="AN1595" s="604"/>
      <c r="AO1595" s="604"/>
      <c r="AP1595" s="604"/>
      <c r="AQ1595" s="604"/>
      <c r="AR1595" s="604"/>
      <c r="AS1595" s="604"/>
      <c r="AT1595" s="604"/>
      <c r="AU1595" s="604"/>
      <c r="AV1595" s="604"/>
      <c r="AW1595" s="604"/>
      <c r="AX1595" s="604"/>
      <c r="AY1595" s="604"/>
      <c r="AZ1595" s="604"/>
      <c r="BA1595" s="604"/>
      <c r="BB1595" s="604"/>
      <c r="BC1595" s="604"/>
      <c r="BD1595" s="604"/>
      <c r="BE1595" s="604"/>
      <c r="BF1595" s="604"/>
      <c r="BG1595" s="604"/>
      <c r="BH1595" s="604"/>
      <c r="BI1595" s="604"/>
      <c r="BJ1595" s="604"/>
      <c r="BK1595" s="604"/>
      <c r="BL1595" s="604"/>
      <c r="BM1595" s="604"/>
      <c r="BN1595" s="604"/>
      <c r="BO1595" s="604"/>
      <c r="BP1595" s="604"/>
      <c r="BQ1595" s="256"/>
      <c r="BR1595" s="256"/>
      <c r="BS1595" s="256"/>
      <c r="BT1595" s="257"/>
      <c r="BU1595" s="257"/>
      <c r="BV1595" s="255"/>
    </row>
    <row r="1596" spans="1:77" ht="10.9" customHeight="1" x14ac:dyDescent="0.45">
      <c r="A1596" s="95"/>
      <c r="B1596" s="258"/>
      <c r="C1596" s="62"/>
      <c r="D1596" s="62"/>
      <c r="E1596" s="62"/>
      <c r="F1596" s="63"/>
      <c r="G1596" s="63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259"/>
      <c r="AI1596" s="259"/>
      <c r="AJ1596" s="62"/>
      <c r="AK1596" s="62"/>
      <c r="AL1596" s="62"/>
      <c r="AM1596" s="62"/>
      <c r="AN1596" s="62"/>
      <c r="AO1596" s="62"/>
      <c r="AP1596" s="62"/>
      <c r="AQ1596" s="62"/>
      <c r="AR1596" s="62"/>
      <c r="AS1596" s="62"/>
      <c r="AT1596" s="62"/>
      <c r="AU1596" s="62"/>
      <c r="AV1596" s="62"/>
      <c r="AW1596" s="62"/>
      <c r="AX1596" s="62"/>
      <c r="AY1596" s="62"/>
      <c r="AZ1596" s="62"/>
      <c r="BA1596" s="62"/>
      <c r="BB1596" s="62"/>
      <c r="BC1596" s="62"/>
      <c r="BD1596" s="62"/>
      <c r="BE1596" s="62"/>
      <c r="BF1596" s="62"/>
      <c r="BG1596" s="62"/>
      <c r="BH1596" s="62"/>
      <c r="BI1596" s="62"/>
      <c r="BJ1596" s="62"/>
      <c r="BK1596" s="62"/>
      <c r="BL1596" s="62"/>
      <c r="BM1596" s="62"/>
      <c r="BN1596" s="62"/>
      <c r="BO1596" s="62"/>
      <c r="BP1596" s="94"/>
      <c r="BQ1596" s="87"/>
      <c r="BR1596" s="94"/>
      <c r="BS1596" s="94"/>
      <c r="BT1596" s="15"/>
      <c r="BU1596" s="15"/>
      <c r="BV1596" s="95"/>
    </row>
    <row r="1597" spans="1:77" s="18" customFormat="1" ht="36.75" customHeight="1" x14ac:dyDescent="0.45">
      <c r="A1597" s="260"/>
      <c r="B1597" s="258"/>
      <c r="C1597" s="261"/>
      <c r="D1597" s="262" t="s">
        <v>10</v>
      </c>
      <c r="E1597" s="605" t="str">
        <f>IF(ROSTER!D$3="","",ROSTER!D$3)</f>
        <v/>
      </c>
      <c r="F1597" s="605"/>
      <c r="G1597" s="605"/>
      <c r="H1597" s="605"/>
      <c r="I1597" s="605"/>
      <c r="J1597" s="605"/>
      <c r="K1597" s="605"/>
      <c r="L1597" s="605"/>
      <c r="M1597" s="605"/>
      <c r="N1597" s="605"/>
      <c r="O1597" s="605"/>
      <c r="P1597" s="605"/>
      <c r="Q1597" s="605"/>
      <c r="R1597" s="605"/>
      <c r="S1597" s="605"/>
      <c r="T1597" s="605"/>
      <c r="U1597" s="605"/>
      <c r="V1597" s="605"/>
      <c r="W1597" s="605"/>
      <c r="X1597" s="605"/>
      <c r="Y1597" s="605"/>
      <c r="Z1597" s="605"/>
      <c r="AA1597" s="605"/>
      <c r="AB1597" s="605"/>
      <c r="AC1597" s="605"/>
      <c r="AD1597" s="605"/>
      <c r="AE1597" s="605"/>
      <c r="AF1597" s="316"/>
      <c r="AG1597" s="606" t="s">
        <v>11</v>
      </c>
      <c r="AH1597" s="606"/>
      <c r="AI1597" s="606"/>
      <c r="AJ1597" s="606"/>
      <c r="AK1597" s="606"/>
      <c r="AL1597" s="606"/>
      <c r="AM1597" s="606"/>
      <c r="AN1597" s="607"/>
      <c r="AO1597" s="607"/>
      <c r="AP1597" s="607"/>
      <c r="AQ1597" s="607"/>
      <c r="AR1597" s="607"/>
      <c r="AS1597" s="607"/>
      <c r="AT1597" s="607"/>
      <c r="AU1597" s="607"/>
      <c r="AV1597" s="607"/>
      <c r="AW1597" s="607"/>
      <c r="AX1597" s="607"/>
      <c r="AY1597" s="607"/>
      <c r="AZ1597" s="607"/>
      <c r="BA1597" s="607"/>
      <c r="BB1597" s="607"/>
      <c r="BC1597" s="607"/>
      <c r="BD1597" s="607"/>
      <c r="BE1597" s="607"/>
      <c r="BF1597" s="607"/>
      <c r="BG1597" s="607"/>
      <c r="BH1597" s="607"/>
      <c r="BI1597" s="607"/>
      <c r="BJ1597" s="607"/>
      <c r="BK1597" s="607"/>
      <c r="BL1597" s="607"/>
      <c r="BM1597" s="607"/>
      <c r="BN1597" s="607"/>
      <c r="BO1597" s="607"/>
      <c r="BP1597" s="94"/>
      <c r="BQ1597" s="88" t="s">
        <v>130</v>
      </c>
      <c r="BR1597" s="94"/>
      <c r="BS1597" s="94"/>
      <c r="BT1597" s="263"/>
      <c r="BU1597" s="263"/>
      <c r="BV1597" s="260"/>
    </row>
    <row r="1598" spans="1:77" ht="8.85" customHeight="1" x14ac:dyDescent="0.45">
      <c r="A1598" s="96"/>
      <c r="B1598" s="258"/>
      <c r="C1598" s="259" t="s">
        <v>39</v>
      </c>
      <c r="D1598" s="259"/>
      <c r="E1598" s="259"/>
      <c r="F1598" s="63"/>
      <c r="G1598" s="63"/>
      <c r="H1598" s="259"/>
      <c r="I1598" s="259"/>
      <c r="J1598" s="317"/>
      <c r="K1598" s="317"/>
      <c r="L1598" s="317"/>
      <c r="M1598" s="317"/>
      <c r="N1598" s="317"/>
      <c r="O1598" s="317"/>
      <c r="P1598" s="317"/>
      <c r="Q1598" s="317"/>
      <c r="R1598" s="317"/>
      <c r="S1598" s="317"/>
      <c r="T1598" s="317"/>
      <c r="U1598" s="317"/>
      <c r="V1598" s="317"/>
      <c r="W1598" s="317"/>
      <c r="X1598" s="317"/>
      <c r="Y1598" s="317"/>
      <c r="Z1598" s="317"/>
      <c r="AA1598" s="317"/>
      <c r="AB1598" s="317"/>
      <c r="AC1598" s="317"/>
      <c r="AD1598" s="317"/>
      <c r="AE1598" s="317"/>
      <c r="AF1598" s="317"/>
      <c r="AG1598" s="317"/>
      <c r="AH1598" s="317"/>
      <c r="AI1598" s="259"/>
      <c r="AJ1598" s="264"/>
      <c r="AK1598" s="265"/>
      <c r="AL1598" s="265"/>
      <c r="AM1598" s="265"/>
      <c r="AN1598" s="265"/>
      <c r="AO1598" s="265"/>
      <c r="AP1598" s="265"/>
      <c r="AQ1598" s="266"/>
      <c r="AR1598" s="266"/>
      <c r="AS1598" s="266"/>
      <c r="AT1598" s="266"/>
      <c r="AU1598" s="266"/>
      <c r="AV1598" s="266"/>
      <c r="AW1598" s="266"/>
      <c r="AX1598" s="266"/>
      <c r="AY1598" s="266"/>
      <c r="AZ1598" s="266"/>
      <c r="BA1598" s="266"/>
      <c r="BB1598" s="266"/>
      <c r="BC1598" s="266"/>
      <c r="BD1598" s="266"/>
      <c r="BE1598" s="266"/>
      <c r="BF1598" s="266"/>
      <c r="BG1598" s="266"/>
      <c r="BH1598" s="266"/>
      <c r="BI1598" s="266"/>
      <c r="BJ1598" s="266"/>
      <c r="BK1598" s="266"/>
      <c r="BL1598" s="266"/>
      <c r="BM1598" s="266"/>
      <c r="BN1598" s="266"/>
      <c r="BO1598" s="266"/>
      <c r="BP1598" s="266"/>
      <c r="BQ1598" s="267"/>
      <c r="BR1598" s="267"/>
      <c r="BS1598" s="267"/>
      <c r="BT1598" s="268"/>
      <c r="BU1598" s="268"/>
      <c r="BV1598" s="96"/>
    </row>
    <row r="1599" spans="1:77" s="18" customFormat="1" ht="33.75" x14ac:dyDescent="0.45">
      <c r="A1599" s="260"/>
      <c r="B1599" s="258"/>
      <c r="C1599" s="608" t="s">
        <v>38</v>
      </c>
      <c r="D1599" s="608"/>
      <c r="E1599" s="607"/>
      <c r="F1599" s="607"/>
      <c r="G1599" s="607"/>
      <c r="H1599" s="607"/>
      <c r="I1599" s="607"/>
      <c r="J1599" s="607"/>
      <c r="K1599" s="607"/>
      <c r="L1599" s="607"/>
      <c r="M1599" s="607"/>
      <c r="N1599" s="607"/>
      <c r="O1599" s="607"/>
      <c r="P1599" s="607"/>
      <c r="Q1599" s="607"/>
      <c r="R1599" s="607"/>
      <c r="S1599" s="607"/>
      <c r="T1599" s="607"/>
      <c r="U1599" s="607"/>
      <c r="V1599" s="607"/>
      <c r="W1599" s="607"/>
      <c r="X1599" s="607"/>
      <c r="Y1599" s="607"/>
      <c r="Z1599" s="607"/>
      <c r="AA1599" s="607"/>
      <c r="AB1599" s="607"/>
      <c r="AC1599" s="607"/>
      <c r="AD1599" s="607"/>
      <c r="AE1599" s="607"/>
      <c r="AF1599" s="316"/>
      <c r="AG1599" s="609" t="s">
        <v>21</v>
      </c>
      <c r="AH1599" s="609"/>
      <c r="AI1599" s="609"/>
      <c r="AJ1599" s="609"/>
      <c r="AK1599" s="607"/>
      <c r="AL1599" s="607"/>
      <c r="AM1599" s="607"/>
      <c r="AN1599" s="607"/>
      <c r="AO1599" s="607"/>
      <c r="AP1599" s="607"/>
      <c r="AQ1599" s="607"/>
      <c r="AR1599" s="607"/>
      <c r="AS1599" s="607"/>
      <c r="AT1599" s="607"/>
      <c r="AU1599" s="607"/>
      <c r="AV1599" s="607"/>
      <c r="AW1599" s="607"/>
      <c r="AX1599" s="607"/>
      <c r="AY1599" s="607"/>
      <c r="AZ1599" s="607"/>
      <c r="BA1599" s="607"/>
      <c r="BB1599" s="607"/>
      <c r="BC1599" s="610" t="s">
        <v>12</v>
      </c>
      <c r="BD1599" s="610"/>
      <c r="BE1599" s="610"/>
      <c r="BF1599" s="611"/>
      <c r="BG1599" s="611"/>
      <c r="BH1599" s="611"/>
      <c r="BI1599" s="611"/>
      <c r="BJ1599" s="611"/>
      <c r="BK1599" s="611"/>
      <c r="BL1599" s="611"/>
      <c r="BM1599" s="611"/>
      <c r="BN1599" s="611"/>
      <c r="BO1599" s="611"/>
      <c r="BP1599" s="64"/>
      <c r="BQ1599" s="269"/>
      <c r="BR1599" s="65"/>
      <c r="BS1599" s="65"/>
      <c r="BT1599" s="270">
        <f>IF(BF1599=0,0,1)</f>
        <v>0</v>
      </c>
      <c r="BU1599" s="18">
        <f>IF((BG1649+BK1649)&gt;(AQ1649+AU1649),1,0)</f>
        <v>0</v>
      </c>
      <c r="BV1599" s="271"/>
    </row>
    <row r="1600" spans="1:77" ht="9.6" customHeight="1" x14ac:dyDescent="0.45">
      <c r="A1600" s="95"/>
      <c r="B1600" s="258"/>
      <c r="C1600" s="62"/>
      <c r="D1600" s="62"/>
      <c r="E1600" s="62"/>
      <c r="F1600" s="63"/>
      <c r="G1600" s="63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259"/>
      <c r="AI1600" s="259"/>
      <c r="AJ1600" s="62"/>
      <c r="AK1600" s="62"/>
      <c r="AL1600" s="62"/>
      <c r="AM1600" s="62"/>
      <c r="AN1600" s="62"/>
      <c r="AO1600" s="62"/>
      <c r="AP1600" s="62"/>
      <c r="AQ1600" s="62"/>
      <c r="AR1600" s="62"/>
      <c r="AS1600" s="62"/>
      <c r="AT1600" s="62"/>
      <c r="AU1600" s="62"/>
      <c r="AV1600" s="62"/>
      <c r="AW1600" s="62"/>
      <c r="AX1600" s="62"/>
      <c r="AY1600" s="62"/>
      <c r="AZ1600" s="62"/>
      <c r="BA1600" s="62"/>
      <c r="BB1600" s="62"/>
      <c r="BC1600" s="62"/>
      <c r="BD1600" s="62"/>
      <c r="BE1600" s="62"/>
      <c r="BF1600" s="62"/>
      <c r="BG1600" s="62"/>
      <c r="BH1600" s="62"/>
      <c r="BI1600" s="62"/>
      <c r="BJ1600" s="62"/>
      <c r="BK1600" s="62"/>
      <c r="BL1600" s="62"/>
      <c r="BM1600" s="62"/>
      <c r="BN1600" s="62"/>
      <c r="BO1600" s="62"/>
      <c r="BP1600" s="62"/>
      <c r="BQ1600" s="66"/>
      <c r="BR1600" s="66"/>
      <c r="BS1600" s="66"/>
      <c r="BT1600" s="15"/>
      <c r="BU1600" s="15"/>
      <c r="BV1600" s="95"/>
    </row>
    <row r="1601" spans="1:79" ht="8.85" customHeight="1" thickBot="1" x14ac:dyDescent="0.5">
      <c r="A1601" s="95"/>
      <c r="B1601" s="113"/>
      <c r="C1601" s="67"/>
      <c r="D1601" s="67"/>
      <c r="E1601" s="67"/>
      <c r="F1601" s="68"/>
      <c r="G1601" s="68"/>
      <c r="H1601" s="67"/>
      <c r="I1601" s="67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  <c r="AD1601" s="67"/>
      <c r="AE1601" s="67"/>
      <c r="AF1601" s="67"/>
      <c r="AG1601" s="67"/>
      <c r="AH1601" s="272"/>
      <c r="AI1601" s="272"/>
      <c r="AJ1601" s="67"/>
      <c r="AK1601" s="67"/>
      <c r="AL1601" s="67"/>
      <c r="AM1601" s="67"/>
      <c r="AN1601" s="67"/>
      <c r="AO1601" s="67"/>
      <c r="AP1601" s="67"/>
      <c r="AQ1601" s="67"/>
      <c r="AR1601" s="67"/>
      <c r="AS1601" s="67"/>
      <c r="AT1601" s="67"/>
      <c r="AU1601" s="67"/>
      <c r="AV1601" s="67"/>
      <c r="AW1601" s="67"/>
      <c r="AX1601" s="67"/>
      <c r="AY1601" s="67"/>
      <c r="AZ1601" s="67"/>
      <c r="BA1601" s="67"/>
      <c r="BB1601" s="67"/>
      <c r="BC1601" s="67"/>
      <c r="BD1601" s="67"/>
      <c r="BE1601" s="67"/>
      <c r="BF1601" s="67"/>
      <c r="BG1601" s="67"/>
      <c r="BH1601" s="67"/>
      <c r="BI1601" s="67"/>
      <c r="BJ1601" s="67"/>
      <c r="BK1601" s="67"/>
      <c r="BL1601" s="67"/>
      <c r="BM1601" s="67"/>
      <c r="BN1601" s="67"/>
      <c r="BO1601" s="67"/>
      <c r="BP1601" s="67"/>
      <c r="BQ1601" s="69"/>
      <c r="BR1601" s="69"/>
      <c r="BS1601" s="69"/>
      <c r="BT1601" s="15"/>
      <c r="BU1601" s="15"/>
      <c r="BV1601" s="95"/>
    </row>
    <row r="1602" spans="1:79" s="18" customFormat="1" ht="40.5" customHeight="1" thickTop="1" x14ac:dyDescent="0.4">
      <c r="A1602" s="271"/>
      <c r="B1602" s="652" t="s">
        <v>0</v>
      </c>
      <c r="C1602" s="648" t="s">
        <v>1</v>
      </c>
      <c r="D1602" s="649"/>
      <c r="E1602" s="273" t="s">
        <v>28</v>
      </c>
      <c r="F1602" s="546" t="s">
        <v>100</v>
      </c>
      <c r="G1602" s="546" t="s">
        <v>101</v>
      </c>
      <c r="H1602" s="644" t="s">
        <v>41</v>
      </c>
      <c r="I1602" s="645"/>
      <c r="J1602" s="554" t="s">
        <v>7</v>
      </c>
      <c r="K1602" s="554"/>
      <c r="L1602" s="554"/>
      <c r="M1602" s="554"/>
      <c r="N1602" s="554"/>
      <c r="O1602" s="554"/>
      <c r="P1602" s="554" t="s">
        <v>2</v>
      </c>
      <c r="Q1602" s="554"/>
      <c r="R1602" s="554"/>
      <c r="S1602" s="554"/>
      <c r="T1602" s="554"/>
      <c r="U1602" s="555"/>
      <c r="V1602" s="550" t="s">
        <v>158</v>
      </c>
      <c r="W1602" s="551"/>
      <c r="X1602" s="550" t="s">
        <v>35</v>
      </c>
      <c r="Y1602" s="551"/>
      <c r="Z1602" s="550" t="s">
        <v>36</v>
      </c>
      <c r="AA1602" s="551"/>
      <c r="AB1602" s="550" t="s">
        <v>44</v>
      </c>
      <c r="AC1602" s="551"/>
      <c r="AD1602" s="554" t="s">
        <v>6</v>
      </c>
      <c r="AE1602" s="554"/>
      <c r="AF1602" s="554"/>
      <c r="AG1602" s="554"/>
      <c r="AH1602" s="554"/>
      <c r="AI1602" s="554"/>
      <c r="AJ1602" s="554" t="s">
        <v>68</v>
      </c>
      <c r="AK1602" s="554"/>
      <c r="AL1602" s="554"/>
      <c r="AM1602" s="554"/>
      <c r="AN1602" s="554"/>
      <c r="AO1602" s="554"/>
      <c r="AP1602" s="554" t="s">
        <v>69</v>
      </c>
      <c r="AQ1602" s="554"/>
      <c r="AR1602" s="554"/>
      <c r="AS1602" s="554"/>
      <c r="AT1602" s="554"/>
      <c r="AU1602" s="554"/>
      <c r="AV1602" s="554" t="s">
        <v>70</v>
      </c>
      <c r="AW1602" s="554"/>
      <c r="AX1602" s="554"/>
      <c r="AY1602" s="554"/>
      <c r="AZ1602" s="554"/>
      <c r="BA1602" s="555"/>
      <c r="BB1602" s="554" t="s">
        <v>4</v>
      </c>
      <c r="BC1602" s="554"/>
      <c r="BD1602" s="554"/>
      <c r="BE1602" s="554"/>
      <c r="BF1602" s="554"/>
      <c r="BG1602" s="554"/>
      <c r="BH1602" s="554" t="s">
        <v>71</v>
      </c>
      <c r="BI1602" s="554"/>
      <c r="BJ1602" s="554"/>
      <c r="BK1602" s="554"/>
      <c r="BL1602" s="554"/>
      <c r="BM1602" s="556"/>
      <c r="BN1602" s="557" t="s">
        <v>25</v>
      </c>
      <c r="BO1602" s="558"/>
      <c r="BP1602" s="559"/>
      <c r="BQ1602" s="691" t="s">
        <v>110</v>
      </c>
      <c r="BR1602" s="691" t="s">
        <v>86</v>
      </c>
      <c r="BS1602" s="691" t="s">
        <v>87</v>
      </c>
      <c r="BT1602" s="274"/>
      <c r="BU1602" s="274"/>
      <c r="BV1602" s="271"/>
    </row>
    <row r="1603" spans="1:79" s="18" customFormat="1" ht="41.25" customHeight="1" x14ac:dyDescent="0.7">
      <c r="A1603" s="271"/>
      <c r="B1603" s="653"/>
      <c r="C1603" s="650"/>
      <c r="D1603" s="651"/>
      <c r="E1603" s="275" t="s">
        <v>102</v>
      </c>
      <c r="F1603" s="547"/>
      <c r="G1603" s="547"/>
      <c r="H1603" s="646"/>
      <c r="I1603" s="647"/>
      <c r="J1603" s="525" t="s">
        <v>17</v>
      </c>
      <c r="K1603" s="526"/>
      <c r="L1603" s="521" t="s">
        <v>18</v>
      </c>
      <c r="M1603" s="522"/>
      <c r="N1603" s="523" t="s">
        <v>19</v>
      </c>
      <c r="O1603" s="524"/>
      <c r="P1603" s="525" t="s">
        <v>26</v>
      </c>
      <c r="Q1603" s="526"/>
      <c r="R1603" s="521" t="s">
        <v>24</v>
      </c>
      <c r="S1603" s="522"/>
      <c r="T1603" s="523" t="s">
        <v>19</v>
      </c>
      <c r="U1603" s="527"/>
      <c r="V1603" s="552"/>
      <c r="W1603" s="553"/>
      <c r="X1603" s="552"/>
      <c r="Y1603" s="553"/>
      <c r="Z1603" s="552"/>
      <c r="AA1603" s="553"/>
      <c r="AB1603" s="552"/>
      <c r="AC1603" s="553"/>
      <c r="AD1603" s="525" t="s">
        <v>48</v>
      </c>
      <c r="AE1603" s="526"/>
      <c r="AF1603" s="521" t="s">
        <v>23</v>
      </c>
      <c r="AG1603" s="522"/>
      <c r="AH1603" s="563" t="s">
        <v>5</v>
      </c>
      <c r="AI1603" s="564"/>
      <c r="AJ1603" s="525" t="s">
        <v>48</v>
      </c>
      <c r="AK1603" s="526"/>
      <c r="AL1603" s="521" t="s">
        <v>23</v>
      </c>
      <c r="AM1603" s="522"/>
      <c r="AN1603" s="563" t="s">
        <v>5</v>
      </c>
      <c r="AO1603" s="564"/>
      <c r="AP1603" s="525" t="s">
        <v>48</v>
      </c>
      <c r="AQ1603" s="526"/>
      <c r="AR1603" s="521" t="s">
        <v>23</v>
      </c>
      <c r="AS1603" s="522"/>
      <c r="AT1603" s="563" t="s">
        <v>5</v>
      </c>
      <c r="AU1603" s="564"/>
      <c r="AV1603" s="525" t="s">
        <v>48</v>
      </c>
      <c r="AW1603" s="526"/>
      <c r="AX1603" s="521" t="s">
        <v>23</v>
      </c>
      <c r="AY1603" s="522"/>
      <c r="AZ1603" s="563" t="s">
        <v>5</v>
      </c>
      <c r="BA1603" s="655"/>
      <c r="BB1603" s="525" t="s">
        <v>48</v>
      </c>
      <c r="BC1603" s="526"/>
      <c r="BD1603" s="521" t="s">
        <v>23</v>
      </c>
      <c r="BE1603" s="522"/>
      <c r="BF1603" s="563" t="s">
        <v>5</v>
      </c>
      <c r="BG1603" s="564"/>
      <c r="BH1603" s="525" t="s">
        <v>48</v>
      </c>
      <c r="BI1603" s="526"/>
      <c r="BJ1603" s="521" t="s">
        <v>23</v>
      </c>
      <c r="BK1603" s="522"/>
      <c r="BL1603" s="563" t="s">
        <v>5</v>
      </c>
      <c r="BM1603" s="564"/>
      <c r="BN1603" s="560"/>
      <c r="BO1603" s="561"/>
      <c r="BP1603" s="562"/>
      <c r="BQ1603" s="692"/>
      <c r="BR1603" s="692"/>
      <c r="BS1603" s="692"/>
      <c r="BT1603" s="274"/>
      <c r="BU1603" s="274"/>
      <c r="BV1603" s="271"/>
      <c r="CA1603" s="104"/>
    </row>
    <row r="1604" spans="1:79" ht="23.85" customHeight="1" x14ac:dyDescent="0.35">
      <c r="A1604" s="276"/>
      <c r="B1604" s="570" t="str">
        <f>IF(ROSTER!B$8="","",ROSTER!B$8)</f>
        <v/>
      </c>
      <c r="C1604" s="572" t="str">
        <f>IF(ROSTER!C$8="","",ROSTER!C$8)</f>
        <v/>
      </c>
      <c r="D1604" s="573"/>
      <c r="E1604" s="574"/>
      <c r="F1604" s="576">
        <f>IF(E1604="y",1,IF(E1604="S",1,0))</f>
        <v>0</v>
      </c>
      <c r="G1604" s="582">
        <f>IF(E1604="S",1,0)</f>
        <v>0</v>
      </c>
      <c r="H1604" s="578"/>
      <c r="I1604" s="543"/>
      <c r="J1604" s="542"/>
      <c r="K1604" s="580"/>
      <c r="L1604" s="584"/>
      <c r="M1604" s="585"/>
      <c r="N1604" s="588">
        <f>L1604+J1604</f>
        <v>0</v>
      </c>
      <c r="O1604" s="589"/>
      <c r="P1604" s="542"/>
      <c r="Q1604" s="580"/>
      <c r="R1604" s="584"/>
      <c r="S1604" s="585"/>
      <c r="T1604" s="588">
        <f>R1604-P1604</f>
        <v>0</v>
      </c>
      <c r="U1604" s="588"/>
      <c r="V1604" s="542"/>
      <c r="W1604" s="543"/>
      <c r="X1604" s="593"/>
      <c r="Y1604" s="543"/>
      <c r="Z1604" s="542"/>
      <c r="AA1604" s="543"/>
      <c r="AB1604" s="542"/>
      <c r="AC1604" s="543"/>
      <c r="AD1604" s="542"/>
      <c r="AE1604" s="580"/>
      <c r="AF1604" s="584"/>
      <c r="AG1604" s="585"/>
      <c r="AH1604" s="595">
        <f>IF(AD1604=0,0,(AF1604/AD1604)*100)</f>
        <v>0</v>
      </c>
      <c r="AI1604" s="596"/>
      <c r="AJ1604" s="542"/>
      <c r="AK1604" s="580"/>
      <c r="AL1604" s="584"/>
      <c r="AM1604" s="585"/>
      <c r="AN1604" s="595">
        <f>IF(AJ1604=0,0,(AL1604/AJ1604)*100)</f>
        <v>0</v>
      </c>
      <c r="AO1604" s="596"/>
      <c r="AP1604" s="542"/>
      <c r="AQ1604" s="580"/>
      <c r="AR1604" s="584"/>
      <c r="AS1604" s="585"/>
      <c r="AT1604" s="595">
        <f>IF(AP1604=0,0,(AR1604/AP1604)*100)</f>
        <v>0</v>
      </c>
      <c r="AU1604" s="596"/>
      <c r="AV1604" s="599">
        <f>AD1604+AJ1604+AP1604</f>
        <v>0</v>
      </c>
      <c r="AW1604" s="600"/>
      <c r="AX1604" s="630">
        <f>AF1604+AL1604+AR1604</f>
        <v>0</v>
      </c>
      <c r="AY1604" s="631"/>
      <c r="AZ1604" s="595">
        <f>IF(AV1604=0,0,(AX1604/AV1604)*100)</f>
        <v>0</v>
      </c>
      <c r="BA1604" s="596"/>
      <c r="BB1604" s="542"/>
      <c r="BC1604" s="580"/>
      <c r="BD1604" s="584"/>
      <c r="BE1604" s="585"/>
      <c r="BF1604" s="595">
        <f>IF(BB1604=0,0,(BD1604/BB1604)*100)</f>
        <v>0</v>
      </c>
      <c r="BG1604" s="596"/>
      <c r="BH1604" s="599">
        <f>AV1604+BB1604</f>
        <v>0</v>
      </c>
      <c r="BI1604" s="600"/>
      <c r="BJ1604" s="630">
        <f>AX1604+BD1604</f>
        <v>0</v>
      </c>
      <c r="BK1604" s="631"/>
      <c r="BL1604" s="595">
        <f>IF(BH1604=0,0,(BJ1604/BH1604)*100)</f>
        <v>0</v>
      </c>
      <c r="BM1604" s="596"/>
      <c r="BN1604" s="656">
        <f>(AF1604*2)+(AL1604*2)+(AR1604*3)+BD1604</f>
        <v>0</v>
      </c>
      <c r="BO1604" s="657"/>
      <c r="BP1604" s="658"/>
      <c r="BQ1604" s="676">
        <f>IF(BS1604=0,0,50*BR1604/BS1604)</f>
        <v>0</v>
      </c>
      <c r="BR1604" s="662">
        <f>(BN1604*BU$1604)+(N1604*BU$1605)+(Z1604*BU$1606)+(R1604*BU$1607)+(X1604*BU$1608)+(AB1604*BU$1609)+(V1604*BU$1614)</f>
        <v>0</v>
      </c>
      <c r="BS1604" s="662">
        <f>((BB1604-BD1604)*BU$1611)+((AV1604-AX1604)*BU$1610)+(H1604*BU$1612)+(P1604*BU$1613)</f>
        <v>0</v>
      </c>
      <c r="BT1604" s="19" t="s">
        <v>75</v>
      </c>
      <c r="BU1604" s="277">
        <f>IF(BQ1599="B",'VALUE POINTS'!L$10,IF('GAME STATS'!BQ1599="C",'VALUE POINTS'!M$10,'VALUE POINTS'!K$10))</f>
        <v>1</v>
      </c>
      <c r="BV1604" s="278"/>
    </row>
    <row r="1605" spans="1:79" ht="23.85" customHeight="1" x14ac:dyDescent="0.35">
      <c r="A1605" s="276"/>
      <c r="B1605" s="571"/>
      <c r="C1605" s="642" t="str">
        <f>IF(ROSTER!D$8="","",ROSTER!D$8)</f>
        <v/>
      </c>
      <c r="D1605" s="643"/>
      <c r="E1605" s="575"/>
      <c r="F1605" s="577"/>
      <c r="G1605" s="583"/>
      <c r="H1605" s="579"/>
      <c r="I1605" s="545"/>
      <c r="J1605" s="544"/>
      <c r="K1605" s="581"/>
      <c r="L1605" s="586"/>
      <c r="M1605" s="587"/>
      <c r="N1605" s="592"/>
      <c r="O1605" s="603"/>
      <c r="P1605" s="544"/>
      <c r="Q1605" s="581"/>
      <c r="R1605" s="586"/>
      <c r="S1605" s="587"/>
      <c r="T1605" s="592"/>
      <c r="U1605" s="592"/>
      <c r="V1605" s="544"/>
      <c r="W1605" s="545"/>
      <c r="X1605" s="594"/>
      <c r="Y1605" s="545"/>
      <c r="Z1605" s="544"/>
      <c r="AA1605" s="545"/>
      <c r="AB1605" s="544"/>
      <c r="AC1605" s="545"/>
      <c r="AD1605" s="544"/>
      <c r="AE1605" s="581"/>
      <c r="AF1605" s="586"/>
      <c r="AG1605" s="587"/>
      <c r="AH1605" s="626"/>
      <c r="AI1605" s="627"/>
      <c r="AJ1605" s="544"/>
      <c r="AK1605" s="581"/>
      <c r="AL1605" s="586"/>
      <c r="AM1605" s="587"/>
      <c r="AN1605" s="626"/>
      <c r="AO1605" s="627"/>
      <c r="AP1605" s="544"/>
      <c r="AQ1605" s="581"/>
      <c r="AR1605" s="586"/>
      <c r="AS1605" s="587"/>
      <c r="AT1605" s="626"/>
      <c r="AU1605" s="627"/>
      <c r="AV1605" s="628"/>
      <c r="AW1605" s="629"/>
      <c r="AX1605" s="632"/>
      <c r="AY1605" s="633"/>
      <c r="AZ1605" s="626"/>
      <c r="BA1605" s="627"/>
      <c r="BB1605" s="544"/>
      <c r="BC1605" s="581"/>
      <c r="BD1605" s="586"/>
      <c r="BE1605" s="587"/>
      <c r="BF1605" s="626"/>
      <c r="BG1605" s="627"/>
      <c r="BH1605" s="628"/>
      <c r="BI1605" s="629"/>
      <c r="BJ1605" s="632"/>
      <c r="BK1605" s="633"/>
      <c r="BL1605" s="626"/>
      <c r="BM1605" s="627"/>
      <c r="BN1605" s="678"/>
      <c r="BO1605" s="679"/>
      <c r="BP1605" s="680"/>
      <c r="BQ1605" s="677"/>
      <c r="BR1605" s="663"/>
      <c r="BS1605" s="663"/>
      <c r="BT1605" s="19" t="s">
        <v>76</v>
      </c>
      <c r="BU1605" s="277">
        <f>IF(BQ1599="B",'VALUE POINTS'!L$11,IF('GAME STATS'!BQ1599="C",'VALUE POINTS'!M$11,'VALUE POINTS'!K$11))</f>
        <v>1</v>
      </c>
      <c r="BV1605" s="278"/>
    </row>
    <row r="1606" spans="1:79" ht="21.75" customHeight="1" x14ac:dyDescent="0.4">
      <c r="A1606" s="95"/>
      <c r="B1606" s="570" t="str">
        <f>IF(ROSTER!B$10="","",ROSTER!B$10)</f>
        <v/>
      </c>
      <c r="C1606" s="572" t="str">
        <f>IF(ROSTER!C$10="","",ROSTER!C$10)</f>
        <v/>
      </c>
      <c r="D1606" s="573"/>
      <c r="E1606" s="574"/>
      <c r="F1606" s="576">
        <f>IF(E1606="y",1,IF(E1606="S",1,0))</f>
        <v>0</v>
      </c>
      <c r="G1606" s="582">
        <f>IF(E1606="S",1,0)</f>
        <v>0</v>
      </c>
      <c r="H1606" s="578"/>
      <c r="I1606" s="543"/>
      <c r="J1606" s="542"/>
      <c r="K1606" s="580"/>
      <c r="L1606" s="584"/>
      <c r="M1606" s="585"/>
      <c r="N1606" s="588">
        <f>L1606+J1606</f>
        <v>0</v>
      </c>
      <c r="O1606" s="589"/>
      <c r="P1606" s="542"/>
      <c r="Q1606" s="580"/>
      <c r="R1606" s="584"/>
      <c r="S1606" s="585"/>
      <c r="T1606" s="588">
        <f>R1606-P1606</f>
        <v>0</v>
      </c>
      <c r="U1606" s="588"/>
      <c r="V1606" s="542"/>
      <c r="W1606" s="543"/>
      <c r="X1606" s="593"/>
      <c r="Y1606" s="543"/>
      <c r="Z1606" s="542"/>
      <c r="AA1606" s="543"/>
      <c r="AB1606" s="542"/>
      <c r="AC1606" s="543"/>
      <c r="AD1606" s="542"/>
      <c r="AE1606" s="580"/>
      <c r="AF1606" s="584"/>
      <c r="AG1606" s="585"/>
      <c r="AH1606" s="595">
        <f>IF(AD1606=0,0,(AF1606/AD1606)*100)</f>
        <v>0</v>
      </c>
      <c r="AI1606" s="596"/>
      <c r="AJ1606" s="542"/>
      <c r="AK1606" s="580"/>
      <c r="AL1606" s="584"/>
      <c r="AM1606" s="585"/>
      <c r="AN1606" s="595">
        <f>IF(AJ1606=0,0,(AL1606/AJ1606)*100)</f>
        <v>0</v>
      </c>
      <c r="AO1606" s="596"/>
      <c r="AP1606" s="542"/>
      <c r="AQ1606" s="580"/>
      <c r="AR1606" s="584"/>
      <c r="AS1606" s="585"/>
      <c r="AT1606" s="595">
        <f>IF(AP1606=0,0,(AR1606/AP1606)*100)</f>
        <v>0</v>
      </c>
      <c r="AU1606" s="596"/>
      <c r="AV1606" s="599">
        <f>AD1606+AJ1606+AP1606</f>
        <v>0</v>
      </c>
      <c r="AW1606" s="600"/>
      <c r="AX1606" s="630">
        <f>AF1606+AL1606+AR1606</f>
        <v>0</v>
      </c>
      <c r="AY1606" s="631"/>
      <c r="AZ1606" s="595">
        <f>IF(AV1606=0,0,(AX1606/AV1606)*100)</f>
        <v>0</v>
      </c>
      <c r="BA1606" s="596"/>
      <c r="BB1606" s="542"/>
      <c r="BC1606" s="580"/>
      <c r="BD1606" s="584"/>
      <c r="BE1606" s="585"/>
      <c r="BF1606" s="595">
        <f>IF(BB1606=0,0,(BD1606/BB1606)*100)</f>
        <v>0</v>
      </c>
      <c r="BG1606" s="596"/>
      <c r="BH1606" s="599">
        <f>AV1606+BB1606</f>
        <v>0</v>
      </c>
      <c r="BI1606" s="600"/>
      <c r="BJ1606" s="630">
        <f>AX1606+BD1606</f>
        <v>0</v>
      </c>
      <c r="BK1606" s="631"/>
      <c r="BL1606" s="595">
        <f>IF(BH1606=0,0,(BJ1606/BH1606)*100)</f>
        <v>0</v>
      </c>
      <c r="BM1606" s="596"/>
      <c r="BN1606" s="656">
        <f>(AF1606*2)+(AL1606*2)+(AR1606*3)+BD1606</f>
        <v>0</v>
      </c>
      <c r="BO1606" s="657"/>
      <c r="BP1606" s="658"/>
      <c r="BQ1606" s="676">
        <f>IF(BS1606=0,0,50*BR1606/BS1606)</f>
        <v>0</v>
      </c>
      <c r="BR1606" s="662">
        <f t="shared" ref="BR1606" si="1544">(BN1606*BU$1604)+(N1606*BU$1605)+(Z1606*BU$1606)+(R1606*BU$1607)+(X1606*BU$1608)+(AB1606*BU$1609)+(V1606*BU$1614)</f>
        <v>0</v>
      </c>
      <c r="BS1606" s="662">
        <f t="shared" ref="BS1606" si="1545">((BB1606-BD1606)*BU$1611)+((AV1606-AX1606)*BU$1610)+(H1606*BU$1612)+(P1606*BU$1613)</f>
        <v>0</v>
      </c>
      <c r="BT1606" s="19" t="s">
        <v>77</v>
      </c>
      <c r="BU1606" s="277">
        <f>IF(BQ1599="B",'VALUE POINTS'!L$12,IF('GAME STATS'!BQ1599="C",'VALUE POINTS'!M$12,'VALUE POINTS'!K$12))</f>
        <v>2</v>
      </c>
      <c r="BV1606" s="278"/>
      <c r="CA1606" s="18"/>
    </row>
    <row r="1607" spans="1:79" ht="21.75" customHeight="1" x14ac:dyDescent="0.35">
      <c r="A1607" s="95"/>
      <c r="B1607" s="571"/>
      <c r="C1607" s="642" t="str">
        <f>IF(ROSTER!D$10="","",ROSTER!D$10)</f>
        <v/>
      </c>
      <c r="D1607" s="643"/>
      <c r="E1607" s="575"/>
      <c r="F1607" s="577"/>
      <c r="G1607" s="583"/>
      <c r="H1607" s="579"/>
      <c r="I1607" s="545"/>
      <c r="J1607" s="544"/>
      <c r="K1607" s="581"/>
      <c r="L1607" s="586"/>
      <c r="M1607" s="587"/>
      <c r="N1607" s="592" t="s">
        <v>16</v>
      </c>
      <c r="O1607" s="603"/>
      <c r="P1607" s="544"/>
      <c r="Q1607" s="581"/>
      <c r="R1607" s="586"/>
      <c r="S1607" s="587"/>
      <c r="T1607" s="592" t="s">
        <v>16</v>
      </c>
      <c r="U1607" s="592"/>
      <c r="V1607" s="544"/>
      <c r="W1607" s="545"/>
      <c r="X1607" s="594"/>
      <c r="Y1607" s="545"/>
      <c r="Z1607" s="544"/>
      <c r="AA1607" s="545"/>
      <c r="AB1607" s="544"/>
      <c r="AC1607" s="545"/>
      <c r="AD1607" s="544"/>
      <c r="AE1607" s="581"/>
      <c r="AF1607" s="586"/>
      <c r="AG1607" s="587"/>
      <c r="AH1607" s="626"/>
      <c r="AI1607" s="627"/>
      <c r="AJ1607" s="544"/>
      <c r="AK1607" s="581"/>
      <c r="AL1607" s="586"/>
      <c r="AM1607" s="587"/>
      <c r="AN1607" s="626"/>
      <c r="AO1607" s="627"/>
      <c r="AP1607" s="544"/>
      <c r="AQ1607" s="581"/>
      <c r="AR1607" s="586"/>
      <c r="AS1607" s="587"/>
      <c r="AT1607" s="626"/>
      <c r="AU1607" s="627"/>
      <c r="AV1607" s="628"/>
      <c r="AW1607" s="629"/>
      <c r="AX1607" s="632"/>
      <c r="AY1607" s="633"/>
      <c r="AZ1607" s="626"/>
      <c r="BA1607" s="627"/>
      <c r="BB1607" s="544"/>
      <c r="BC1607" s="581"/>
      <c r="BD1607" s="586"/>
      <c r="BE1607" s="587"/>
      <c r="BF1607" s="626"/>
      <c r="BG1607" s="627"/>
      <c r="BH1607" s="628"/>
      <c r="BI1607" s="629"/>
      <c r="BJ1607" s="632"/>
      <c r="BK1607" s="633"/>
      <c r="BL1607" s="626"/>
      <c r="BM1607" s="627"/>
      <c r="BN1607" s="678"/>
      <c r="BO1607" s="679"/>
      <c r="BP1607" s="680"/>
      <c r="BQ1607" s="677"/>
      <c r="BR1607" s="663"/>
      <c r="BS1607" s="663"/>
      <c r="BT1607" s="19" t="s">
        <v>78</v>
      </c>
      <c r="BU1607" s="277">
        <f>IF(BQ1599="B",'VALUE POINTS'!L$13,IF('GAME STATS'!BQ1599="C",'VALUE POINTS'!M$13,'VALUE POINTS'!K$13))</f>
        <v>2</v>
      </c>
      <c r="BV1607" s="278"/>
    </row>
    <row r="1608" spans="1:79" ht="21.75" customHeight="1" x14ac:dyDescent="0.35">
      <c r="A1608" s="95"/>
      <c r="B1608" s="570" t="str">
        <f>IF(ROSTER!B$12="","",ROSTER!B$12)</f>
        <v/>
      </c>
      <c r="C1608" s="572" t="str">
        <f>IF(ROSTER!C$12="","",ROSTER!C$12)</f>
        <v/>
      </c>
      <c r="D1608" s="573"/>
      <c r="E1608" s="574"/>
      <c r="F1608" s="576">
        <f>IF(E1608="y",1,IF(E1608="S",1,0))</f>
        <v>0</v>
      </c>
      <c r="G1608" s="582">
        <f>IF(E1608="S",1,0)</f>
        <v>0</v>
      </c>
      <c r="H1608" s="578"/>
      <c r="I1608" s="543"/>
      <c r="J1608" s="542"/>
      <c r="K1608" s="580"/>
      <c r="L1608" s="584"/>
      <c r="M1608" s="585"/>
      <c r="N1608" s="588">
        <f>L1608+J1608</f>
        <v>0</v>
      </c>
      <c r="O1608" s="589"/>
      <c r="P1608" s="542"/>
      <c r="Q1608" s="580"/>
      <c r="R1608" s="584"/>
      <c r="S1608" s="585"/>
      <c r="T1608" s="588">
        <f>R1608-P1608</f>
        <v>0</v>
      </c>
      <c r="U1608" s="588"/>
      <c r="V1608" s="542"/>
      <c r="W1608" s="543"/>
      <c r="X1608" s="593"/>
      <c r="Y1608" s="543"/>
      <c r="Z1608" s="542"/>
      <c r="AA1608" s="543"/>
      <c r="AB1608" s="542"/>
      <c r="AC1608" s="543"/>
      <c r="AD1608" s="542"/>
      <c r="AE1608" s="580"/>
      <c r="AF1608" s="584"/>
      <c r="AG1608" s="585"/>
      <c r="AH1608" s="595">
        <f>IF(AD1608=0,0,(AF1608/AD1608)*100)</f>
        <v>0</v>
      </c>
      <c r="AI1608" s="596"/>
      <c r="AJ1608" s="542"/>
      <c r="AK1608" s="580"/>
      <c r="AL1608" s="584"/>
      <c r="AM1608" s="585"/>
      <c r="AN1608" s="595">
        <f>IF(AJ1608=0,0,(AL1608/AJ1608)*100)</f>
        <v>0</v>
      </c>
      <c r="AO1608" s="596"/>
      <c r="AP1608" s="542"/>
      <c r="AQ1608" s="580"/>
      <c r="AR1608" s="584"/>
      <c r="AS1608" s="585"/>
      <c r="AT1608" s="595">
        <f>IF(AP1608=0,0,(AR1608/AP1608)*100)</f>
        <v>0</v>
      </c>
      <c r="AU1608" s="596"/>
      <c r="AV1608" s="599">
        <f>AD1608+AJ1608+AP1608</f>
        <v>0</v>
      </c>
      <c r="AW1608" s="600"/>
      <c r="AX1608" s="630">
        <f>AF1608+AL1608+AR1608</f>
        <v>0</v>
      </c>
      <c r="AY1608" s="631"/>
      <c r="AZ1608" s="595">
        <f>IF(AV1608=0,0,(AX1608/AV1608)*100)</f>
        <v>0</v>
      </c>
      <c r="BA1608" s="596"/>
      <c r="BB1608" s="542"/>
      <c r="BC1608" s="580"/>
      <c r="BD1608" s="584"/>
      <c r="BE1608" s="585"/>
      <c r="BF1608" s="595">
        <f>IF(BB1608=0,0,(BD1608/BB1608)*100)</f>
        <v>0</v>
      </c>
      <c r="BG1608" s="596"/>
      <c r="BH1608" s="599">
        <f>AV1608+BB1608</f>
        <v>0</v>
      </c>
      <c r="BI1608" s="600"/>
      <c r="BJ1608" s="630">
        <f>AX1608+BD1608</f>
        <v>0</v>
      </c>
      <c r="BK1608" s="631"/>
      <c r="BL1608" s="595">
        <f>IF(BH1608=0,0,(BJ1608/BH1608)*100)</f>
        <v>0</v>
      </c>
      <c r="BM1608" s="596"/>
      <c r="BN1608" s="656">
        <f>(AF1608*2)+(AL1608*2)+(AR1608*3)+BD1608</f>
        <v>0</v>
      </c>
      <c r="BO1608" s="657"/>
      <c r="BP1608" s="658"/>
      <c r="BQ1608" s="676">
        <f t="shared" ref="BQ1608" si="1546">IF(BS1608=0,0,50*BR1608/BS1608)</f>
        <v>0</v>
      </c>
      <c r="BR1608" s="662">
        <f t="shared" ref="BR1608" si="1547">(BN1608*BU$1604)+(N1608*BU$1605)+(Z1608*BU$1606)+(R1608*BU$1607)+(X1608*BU$1608)+(AB1608*BU$1609)+(V1608*BU$1614)</f>
        <v>0</v>
      </c>
      <c r="BS1608" s="662">
        <f t="shared" ref="BS1608" si="1548">((BB1608-BD1608)*BU$1611)+((AV1608-AX1608)*BU$1610)+(H1608*BU$1612)+(P1608*BU$1613)</f>
        <v>0</v>
      </c>
      <c r="BT1608" s="19" t="s">
        <v>79</v>
      </c>
      <c r="BU1608" s="277">
        <f>IF(BQ1599="B",'VALUE POINTS'!L$14,IF('GAME STATS'!BQ1599="C",'VALUE POINTS'!M$14,'VALUE POINTS'!K$14))</f>
        <v>2</v>
      </c>
      <c r="BV1608" s="278"/>
    </row>
    <row r="1609" spans="1:79" ht="21.75" customHeight="1" x14ac:dyDescent="0.4">
      <c r="A1609" s="95"/>
      <c r="B1609" s="571"/>
      <c r="C1609" s="642" t="str">
        <f>IF(ROSTER!D$12="","",ROSTER!D$12)</f>
        <v/>
      </c>
      <c r="D1609" s="643"/>
      <c r="E1609" s="575"/>
      <c r="F1609" s="577"/>
      <c r="G1609" s="583"/>
      <c r="H1609" s="579"/>
      <c r="I1609" s="545"/>
      <c r="J1609" s="544"/>
      <c r="K1609" s="581"/>
      <c r="L1609" s="586"/>
      <c r="M1609" s="587"/>
      <c r="N1609" s="592" t="s">
        <v>16</v>
      </c>
      <c r="O1609" s="603"/>
      <c r="P1609" s="544"/>
      <c r="Q1609" s="581"/>
      <c r="R1609" s="586"/>
      <c r="S1609" s="587"/>
      <c r="T1609" s="592" t="s">
        <v>16</v>
      </c>
      <c r="U1609" s="592"/>
      <c r="V1609" s="544"/>
      <c r="W1609" s="545"/>
      <c r="X1609" s="594"/>
      <c r="Y1609" s="545"/>
      <c r="Z1609" s="544"/>
      <c r="AA1609" s="545"/>
      <c r="AB1609" s="544"/>
      <c r="AC1609" s="545"/>
      <c r="AD1609" s="544"/>
      <c r="AE1609" s="581"/>
      <c r="AF1609" s="586"/>
      <c r="AG1609" s="587"/>
      <c r="AH1609" s="626"/>
      <c r="AI1609" s="627"/>
      <c r="AJ1609" s="544"/>
      <c r="AK1609" s="581"/>
      <c r="AL1609" s="586"/>
      <c r="AM1609" s="587"/>
      <c r="AN1609" s="626"/>
      <c r="AO1609" s="627"/>
      <c r="AP1609" s="544"/>
      <c r="AQ1609" s="581"/>
      <c r="AR1609" s="586"/>
      <c r="AS1609" s="587"/>
      <c r="AT1609" s="626"/>
      <c r="AU1609" s="627"/>
      <c r="AV1609" s="628"/>
      <c r="AW1609" s="629"/>
      <c r="AX1609" s="632"/>
      <c r="AY1609" s="633"/>
      <c r="AZ1609" s="626"/>
      <c r="BA1609" s="627"/>
      <c r="BB1609" s="544"/>
      <c r="BC1609" s="581"/>
      <c r="BD1609" s="586"/>
      <c r="BE1609" s="587"/>
      <c r="BF1609" s="626"/>
      <c r="BG1609" s="627"/>
      <c r="BH1609" s="628"/>
      <c r="BI1609" s="629"/>
      <c r="BJ1609" s="632"/>
      <c r="BK1609" s="633"/>
      <c r="BL1609" s="626"/>
      <c r="BM1609" s="627"/>
      <c r="BN1609" s="678"/>
      <c r="BO1609" s="679"/>
      <c r="BP1609" s="680"/>
      <c r="BQ1609" s="677"/>
      <c r="BR1609" s="663"/>
      <c r="BS1609" s="663"/>
      <c r="BT1609" s="19" t="s">
        <v>80</v>
      </c>
      <c r="BU1609" s="277">
        <f>IF(BQ1599="B",'VALUE POINTS'!L$15,IF('GAME STATS'!BQ1599="C",'VALUE POINTS'!M$15,'VALUE POINTS'!K$15))</f>
        <v>2</v>
      </c>
      <c r="BV1609" s="278"/>
      <c r="CA1609" s="18"/>
    </row>
    <row r="1610" spans="1:79" ht="21.75" customHeight="1" x14ac:dyDescent="0.35">
      <c r="A1610" s="95"/>
      <c r="B1610" s="570" t="str">
        <f>IF(ROSTER!B$14="","",ROSTER!B$14)</f>
        <v/>
      </c>
      <c r="C1610" s="572" t="str">
        <f>IF(ROSTER!C$14="","",ROSTER!C$14)</f>
        <v/>
      </c>
      <c r="D1610" s="573"/>
      <c r="E1610" s="574"/>
      <c r="F1610" s="576">
        <f>IF(E1610="y",1,IF(E1610="S",1,0))</f>
        <v>0</v>
      </c>
      <c r="G1610" s="582">
        <f>IF(E1610="S",1,0)</f>
        <v>0</v>
      </c>
      <c r="H1610" s="578"/>
      <c r="I1610" s="543"/>
      <c r="J1610" s="542"/>
      <c r="K1610" s="580"/>
      <c r="L1610" s="584"/>
      <c r="M1610" s="585"/>
      <c r="N1610" s="588">
        <f>L1610+J1610</f>
        <v>0</v>
      </c>
      <c r="O1610" s="589"/>
      <c r="P1610" s="542"/>
      <c r="Q1610" s="580"/>
      <c r="R1610" s="584"/>
      <c r="S1610" s="585"/>
      <c r="T1610" s="588">
        <f>R1610-P1610</f>
        <v>0</v>
      </c>
      <c r="U1610" s="588"/>
      <c r="V1610" s="542"/>
      <c r="W1610" s="543"/>
      <c r="X1610" s="593"/>
      <c r="Y1610" s="543"/>
      <c r="Z1610" s="542"/>
      <c r="AA1610" s="543"/>
      <c r="AB1610" s="542"/>
      <c r="AC1610" s="543"/>
      <c r="AD1610" s="542"/>
      <c r="AE1610" s="580"/>
      <c r="AF1610" s="584"/>
      <c r="AG1610" s="585"/>
      <c r="AH1610" s="595">
        <f>IF(AD1610=0,0,(AF1610/AD1610)*100)</f>
        <v>0</v>
      </c>
      <c r="AI1610" s="596"/>
      <c r="AJ1610" s="542"/>
      <c r="AK1610" s="580"/>
      <c r="AL1610" s="584"/>
      <c r="AM1610" s="585"/>
      <c r="AN1610" s="595">
        <f>IF(AJ1610=0,0,(AL1610/AJ1610)*100)</f>
        <v>0</v>
      </c>
      <c r="AO1610" s="596"/>
      <c r="AP1610" s="542"/>
      <c r="AQ1610" s="580"/>
      <c r="AR1610" s="584"/>
      <c r="AS1610" s="585"/>
      <c r="AT1610" s="595">
        <f>IF(AP1610=0,0,(AR1610/AP1610)*100)</f>
        <v>0</v>
      </c>
      <c r="AU1610" s="596"/>
      <c r="AV1610" s="599">
        <f>AD1610+AJ1610+AP1610</f>
        <v>0</v>
      </c>
      <c r="AW1610" s="600"/>
      <c r="AX1610" s="630">
        <f>AF1610+AL1610+AR1610</f>
        <v>0</v>
      </c>
      <c r="AY1610" s="631"/>
      <c r="AZ1610" s="595">
        <f>IF(AV1610=0,0,(AX1610/AV1610)*100)</f>
        <v>0</v>
      </c>
      <c r="BA1610" s="596"/>
      <c r="BB1610" s="542"/>
      <c r="BC1610" s="580"/>
      <c r="BD1610" s="584"/>
      <c r="BE1610" s="585"/>
      <c r="BF1610" s="595">
        <f>IF(BB1610=0,0,(BD1610/BB1610)*100)</f>
        <v>0</v>
      </c>
      <c r="BG1610" s="596"/>
      <c r="BH1610" s="599">
        <f>AV1610+BB1610</f>
        <v>0</v>
      </c>
      <c r="BI1610" s="600"/>
      <c r="BJ1610" s="630">
        <f>AX1610+BD1610</f>
        <v>0</v>
      </c>
      <c r="BK1610" s="631"/>
      <c r="BL1610" s="595">
        <f>IF(BH1610=0,0,(BJ1610/BH1610)*100)</f>
        <v>0</v>
      </c>
      <c r="BM1610" s="596"/>
      <c r="BN1610" s="656">
        <f>(AF1610*2)+(AL1610*2)+(AR1610*3)+BD1610</f>
        <v>0</v>
      </c>
      <c r="BO1610" s="657"/>
      <c r="BP1610" s="658"/>
      <c r="BQ1610" s="676">
        <f t="shared" ref="BQ1610" si="1549">IF(BS1610=0,0,50*BR1610/BS1610)</f>
        <v>0</v>
      </c>
      <c r="BR1610" s="662">
        <f t="shared" ref="BR1610" si="1550">(BN1610*BU$1604)+(N1610*BU$1605)+(Z1610*BU$1606)+(R1610*BU$1607)+(X1610*BU$1608)+(AB1610*BU$1609)+(V1610*BU$1614)</f>
        <v>0</v>
      </c>
      <c r="BS1610" s="662">
        <f t="shared" ref="BS1610" si="1551">((BB1610-BD1610)*BU$1611)+((AV1610-AX1610)*BU$1610)+(H1610*BU$1612)+(P1610*BU$1613)</f>
        <v>0</v>
      </c>
      <c r="BT1610" s="19" t="s">
        <v>81</v>
      </c>
      <c r="BU1610" s="277">
        <f>IF(BQ1599="B",'VALUE POINTS'!L$16,IF('GAME STATS'!BQ1599="C",'VALUE POINTS'!M$16,'VALUE POINTS'!K$16))</f>
        <v>2</v>
      </c>
      <c r="BV1610" s="278"/>
    </row>
    <row r="1611" spans="1:79" ht="21.75" customHeight="1" x14ac:dyDescent="0.35">
      <c r="A1611" s="95"/>
      <c r="B1611" s="571"/>
      <c r="C1611" s="642" t="str">
        <f>IF(ROSTER!D$14="","",ROSTER!D$14)</f>
        <v/>
      </c>
      <c r="D1611" s="643"/>
      <c r="E1611" s="575"/>
      <c r="F1611" s="577"/>
      <c r="G1611" s="583"/>
      <c r="H1611" s="579"/>
      <c r="I1611" s="545"/>
      <c r="J1611" s="544"/>
      <c r="K1611" s="581"/>
      <c r="L1611" s="586"/>
      <c r="M1611" s="587"/>
      <c r="N1611" s="592" t="s">
        <v>16</v>
      </c>
      <c r="O1611" s="603"/>
      <c r="P1611" s="544"/>
      <c r="Q1611" s="581"/>
      <c r="R1611" s="586"/>
      <c r="S1611" s="587"/>
      <c r="T1611" s="592" t="s">
        <v>16</v>
      </c>
      <c r="U1611" s="592"/>
      <c r="V1611" s="544"/>
      <c r="W1611" s="545"/>
      <c r="X1611" s="594"/>
      <c r="Y1611" s="545"/>
      <c r="Z1611" s="544"/>
      <c r="AA1611" s="545"/>
      <c r="AB1611" s="544"/>
      <c r="AC1611" s="545"/>
      <c r="AD1611" s="544"/>
      <c r="AE1611" s="581"/>
      <c r="AF1611" s="586"/>
      <c r="AG1611" s="587"/>
      <c r="AH1611" s="626"/>
      <c r="AI1611" s="627"/>
      <c r="AJ1611" s="544"/>
      <c r="AK1611" s="581"/>
      <c r="AL1611" s="586"/>
      <c r="AM1611" s="587"/>
      <c r="AN1611" s="626"/>
      <c r="AO1611" s="627"/>
      <c r="AP1611" s="544"/>
      <c r="AQ1611" s="581"/>
      <c r="AR1611" s="586"/>
      <c r="AS1611" s="587"/>
      <c r="AT1611" s="626"/>
      <c r="AU1611" s="627"/>
      <c r="AV1611" s="628"/>
      <c r="AW1611" s="629"/>
      <c r="AX1611" s="632"/>
      <c r="AY1611" s="633"/>
      <c r="AZ1611" s="626"/>
      <c r="BA1611" s="627"/>
      <c r="BB1611" s="544"/>
      <c r="BC1611" s="581"/>
      <c r="BD1611" s="586"/>
      <c r="BE1611" s="587"/>
      <c r="BF1611" s="626"/>
      <c r="BG1611" s="627"/>
      <c r="BH1611" s="628"/>
      <c r="BI1611" s="629"/>
      <c r="BJ1611" s="632"/>
      <c r="BK1611" s="633"/>
      <c r="BL1611" s="626"/>
      <c r="BM1611" s="627"/>
      <c r="BN1611" s="678"/>
      <c r="BO1611" s="679"/>
      <c r="BP1611" s="680"/>
      <c r="BQ1611" s="677"/>
      <c r="BR1611" s="663"/>
      <c r="BS1611" s="663"/>
      <c r="BT1611" s="19" t="s">
        <v>82</v>
      </c>
      <c r="BU1611" s="277">
        <f>IF(BQ1599="B",'VALUE POINTS'!L$17,IF('GAME STATS'!BQ1599="C",'VALUE POINTS'!M$17,'VALUE POINTS'!K$17))</f>
        <v>1</v>
      </c>
      <c r="BV1611" s="278"/>
    </row>
    <row r="1612" spans="1:79" ht="21.75" customHeight="1" x14ac:dyDescent="0.35">
      <c r="A1612" s="95"/>
      <c r="B1612" s="570" t="str">
        <f>IF(ROSTER!B$16="","",ROSTER!B$16)</f>
        <v/>
      </c>
      <c r="C1612" s="572" t="str">
        <f>IF(ROSTER!C$16="","",ROSTER!C$16)</f>
        <v/>
      </c>
      <c r="D1612" s="573"/>
      <c r="E1612" s="574"/>
      <c r="F1612" s="576">
        <f>IF(E1612="y",1,IF(E1612="S",1,0))</f>
        <v>0</v>
      </c>
      <c r="G1612" s="582">
        <f>IF(E1612="S",1,0)</f>
        <v>0</v>
      </c>
      <c r="H1612" s="578"/>
      <c r="I1612" s="543"/>
      <c r="J1612" s="542"/>
      <c r="K1612" s="580"/>
      <c r="L1612" s="584"/>
      <c r="M1612" s="585"/>
      <c r="N1612" s="588">
        <f>L1612+J1612</f>
        <v>0</v>
      </c>
      <c r="O1612" s="589"/>
      <c r="P1612" s="542"/>
      <c r="Q1612" s="580"/>
      <c r="R1612" s="584"/>
      <c r="S1612" s="585"/>
      <c r="T1612" s="588">
        <f>R1612-P1612</f>
        <v>0</v>
      </c>
      <c r="U1612" s="588"/>
      <c r="V1612" s="542"/>
      <c r="W1612" s="543"/>
      <c r="X1612" s="593"/>
      <c r="Y1612" s="543"/>
      <c r="Z1612" s="542"/>
      <c r="AA1612" s="543"/>
      <c r="AB1612" s="542"/>
      <c r="AC1612" s="543"/>
      <c r="AD1612" s="542"/>
      <c r="AE1612" s="580"/>
      <c r="AF1612" s="584"/>
      <c r="AG1612" s="585"/>
      <c r="AH1612" s="595">
        <f>IF(AD1612=0,0,(AF1612/AD1612)*100)</f>
        <v>0</v>
      </c>
      <c r="AI1612" s="596"/>
      <c r="AJ1612" s="542"/>
      <c r="AK1612" s="580"/>
      <c r="AL1612" s="584"/>
      <c r="AM1612" s="585"/>
      <c r="AN1612" s="595">
        <f>IF(AJ1612=0,0,(AL1612/AJ1612)*100)</f>
        <v>0</v>
      </c>
      <c r="AO1612" s="596"/>
      <c r="AP1612" s="542"/>
      <c r="AQ1612" s="580"/>
      <c r="AR1612" s="584"/>
      <c r="AS1612" s="585"/>
      <c r="AT1612" s="595">
        <f>IF(AP1612=0,0,(AR1612/AP1612)*100)</f>
        <v>0</v>
      </c>
      <c r="AU1612" s="596"/>
      <c r="AV1612" s="599">
        <f>AD1612+AJ1612+AP1612</f>
        <v>0</v>
      </c>
      <c r="AW1612" s="600"/>
      <c r="AX1612" s="630">
        <f>AF1612+AL1612+AR1612</f>
        <v>0</v>
      </c>
      <c r="AY1612" s="631"/>
      <c r="AZ1612" s="595">
        <f>IF(AV1612=0,0,(AX1612/AV1612)*100)</f>
        <v>0</v>
      </c>
      <c r="BA1612" s="596"/>
      <c r="BB1612" s="542"/>
      <c r="BC1612" s="580"/>
      <c r="BD1612" s="584"/>
      <c r="BE1612" s="585"/>
      <c r="BF1612" s="595">
        <f>IF(BB1612=0,0,(BD1612/BB1612)*100)</f>
        <v>0</v>
      </c>
      <c r="BG1612" s="596"/>
      <c r="BH1612" s="599">
        <f>AV1612+BB1612</f>
        <v>0</v>
      </c>
      <c r="BI1612" s="600"/>
      <c r="BJ1612" s="630">
        <f>AX1612+BD1612</f>
        <v>0</v>
      </c>
      <c r="BK1612" s="631"/>
      <c r="BL1612" s="595">
        <f>IF(BH1612=0,0,(BJ1612/BH1612)*100)</f>
        <v>0</v>
      </c>
      <c r="BM1612" s="596"/>
      <c r="BN1612" s="656">
        <f>(AF1612*2)+(AL1612*2)+(AR1612*3)+BD1612</f>
        <v>0</v>
      </c>
      <c r="BO1612" s="657"/>
      <c r="BP1612" s="658"/>
      <c r="BQ1612" s="676">
        <f t="shared" ref="BQ1612" si="1552">IF(BS1612=0,0,50*BR1612/BS1612)</f>
        <v>0</v>
      </c>
      <c r="BR1612" s="662">
        <f t="shared" ref="BR1612" si="1553">(BN1612*BU$1604)+(N1612*BU$1605)+(Z1612*BU$1606)+(R1612*BU$1607)+(X1612*BU$1608)+(AB1612*BU$1609)+(V1612*BU$1614)</f>
        <v>0</v>
      </c>
      <c r="BS1612" s="662">
        <f t="shared" ref="BS1612" si="1554">((BB1612-BD1612)*BU$1611)+((AV1612-AX1612)*BU$1610)+(H1612*BU$1612)+(P1612*BU$1613)</f>
        <v>0</v>
      </c>
      <c r="BT1612" s="19" t="s">
        <v>83</v>
      </c>
      <c r="BU1612" s="277">
        <f>IF(BQ1599="B",'VALUE POINTS'!L$18,IF('GAME STATS'!BQ1599="C",'VALUE POINTS'!M$18,'VALUE POINTS'!K$18))</f>
        <v>2</v>
      </c>
      <c r="BV1612" s="278"/>
    </row>
    <row r="1613" spans="1:79" ht="21.75" customHeight="1" x14ac:dyDescent="0.35">
      <c r="A1613" s="95"/>
      <c r="B1613" s="571"/>
      <c r="C1613" s="642" t="str">
        <f>IF(ROSTER!D$16="","",ROSTER!D$16)</f>
        <v/>
      </c>
      <c r="D1613" s="643"/>
      <c r="E1613" s="575"/>
      <c r="F1613" s="577"/>
      <c r="G1613" s="583"/>
      <c r="H1613" s="579"/>
      <c r="I1613" s="545"/>
      <c r="J1613" s="544"/>
      <c r="K1613" s="581"/>
      <c r="L1613" s="586"/>
      <c r="M1613" s="587"/>
      <c r="N1613" s="592" t="s">
        <v>16</v>
      </c>
      <c r="O1613" s="603"/>
      <c r="P1613" s="544"/>
      <c r="Q1613" s="581"/>
      <c r="R1613" s="586"/>
      <c r="S1613" s="587"/>
      <c r="T1613" s="592" t="s">
        <v>16</v>
      </c>
      <c r="U1613" s="592"/>
      <c r="V1613" s="544"/>
      <c r="W1613" s="545"/>
      <c r="X1613" s="594"/>
      <c r="Y1613" s="545"/>
      <c r="Z1613" s="544"/>
      <c r="AA1613" s="545"/>
      <c r="AB1613" s="544"/>
      <c r="AC1613" s="545"/>
      <c r="AD1613" s="544"/>
      <c r="AE1613" s="581"/>
      <c r="AF1613" s="586"/>
      <c r="AG1613" s="587"/>
      <c r="AH1613" s="626"/>
      <c r="AI1613" s="627"/>
      <c r="AJ1613" s="544"/>
      <c r="AK1613" s="581"/>
      <c r="AL1613" s="586"/>
      <c r="AM1613" s="587"/>
      <c r="AN1613" s="626"/>
      <c r="AO1613" s="627"/>
      <c r="AP1613" s="544"/>
      <c r="AQ1613" s="581"/>
      <c r="AR1613" s="586"/>
      <c r="AS1613" s="587"/>
      <c r="AT1613" s="626"/>
      <c r="AU1613" s="627"/>
      <c r="AV1613" s="628"/>
      <c r="AW1613" s="629"/>
      <c r="AX1613" s="632"/>
      <c r="AY1613" s="633"/>
      <c r="AZ1613" s="626"/>
      <c r="BA1613" s="627"/>
      <c r="BB1613" s="544"/>
      <c r="BC1613" s="581"/>
      <c r="BD1613" s="586"/>
      <c r="BE1613" s="587"/>
      <c r="BF1613" s="626"/>
      <c r="BG1613" s="627"/>
      <c r="BH1613" s="628"/>
      <c r="BI1613" s="629"/>
      <c r="BJ1613" s="632"/>
      <c r="BK1613" s="633"/>
      <c r="BL1613" s="626"/>
      <c r="BM1613" s="627"/>
      <c r="BN1613" s="678"/>
      <c r="BO1613" s="679"/>
      <c r="BP1613" s="680"/>
      <c r="BQ1613" s="677"/>
      <c r="BR1613" s="663"/>
      <c r="BS1613" s="663"/>
      <c r="BT1613" s="19" t="s">
        <v>84</v>
      </c>
      <c r="BU1613" s="277">
        <f>IF(BQ1599="B",'VALUE POINTS'!L$19,IF('GAME STATS'!BQ1599="C",'VALUE POINTS'!M$19,'VALUE POINTS'!K$19))</f>
        <v>2</v>
      </c>
      <c r="BV1613" s="278"/>
    </row>
    <row r="1614" spans="1:79" ht="21.75" customHeight="1" x14ac:dyDescent="0.35">
      <c r="A1614" s="95"/>
      <c r="B1614" s="570" t="str">
        <f>IF(ROSTER!B$18="","",ROSTER!B$18)</f>
        <v/>
      </c>
      <c r="C1614" s="572" t="str">
        <f>IF(ROSTER!C$18="","",ROSTER!C$18)</f>
        <v/>
      </c>
      <c r="D1614" s="573"/>
      <c r="E1614" s="574"/>
      <c r="F1614" s="576">
        <f>IF(E1614="y",1,IF(E1614="S",1,0))</f>
        <v>0</v>
      </c>
      <c r="G1614" s="582">
        <f>IF(E1614="S",1,0)</f>
        <v>0</v>
      </c>
      <c r="H1614" s="578"/>
      <c r="I1614" s="543"/>
      <c r="J1614" s="542"/>
      <c r="K1614" s="580"/>
      <c r="L1614" s="584"/>
      <c r="M1614" s="585"/>
      <c r="N1614" s="588">
        <f>L1614+J1614</f>
        <v>0</v>
      </c>
      <c r="O1614" s="589"/>
      <c r="P1614" s="542"/>
      <c r="Q1614" s="580"/>
      <c r="R1614" s="584"/>
      <c r="S1614" s="585"/>
      <c r="T1614" s="588">
        <f>R1614-P1614</f>
        <v>0</v>
      </c>
      <c r="U1614" s="588"/>
      <c r="V1614" s="542"/>
      <c r="W1614" s="543"/>
      <c r="X1614" s="593"/>
      <c r="Y1614" s="543"/>
      <c r="Z1614" s="542"/>
      <c r="AA1614" s="543"/>
      <c r="AB1614" s="542"/>
      <c r="AC1614" s="543"/>
      <c r="AD1614" s="542"/>
      <c r="AE1614" s="580"/>
      <c r="AF1614" s="584"/>
      <c r="AG1614" s="585"/>
      <c r="AH1614" s="595">
        <f>IF(AD1614=0,0,(AF1614/AD1614)*100)</f>
        <v>0</v>
      </c>
      <c r="AI1614" s="596"/>
      <c r="AJ1614" s="542"/>
      <c r="AK1614" s="580"/>
      <c r="AL1614" s="584"/>
      <c r="AM1614" s="585"/>
      <c r="AN1614" s="595">
        <f>IF(AJ1614=0,0,(AL1614/AJ1614)*100)</f>
        <v>0</v>
      </c>
      <c r="AO1614" s="596"/>
      <c r="AP1614" s="542"/>
      <c r="AQ1614" s="580"/>
      <c r="AR1614" s="584"/>
      <c r="AS1614" s="585"/>
      <c r="AT1614" s="595">
        <f>IF(AP1614=0,0,(AR1614/AP1614)*100)</f>
        <v>0</v>
      </c>
      <c r="AU1614" s="596"/>
      <c r="AV1614" s="599">
        <f>AD1614+AJ1614+AP1614</f>
        <v>0</v>
      </c>
      <c r="AW1614" s="600"/>
      <c r="AX1614" s="630">
        <f>AF1614+AL1614+AR1614</f>
        <v>0</v>
      </c>
      <c r="AY1614" s="631"/>
      <c r="AZ1614" s="595">
        <f>IF(AV1614=0,0,(AX1614/AV1614)*100)</f>
        <v>0</v>
      </c>
      <c r="BA1614" s="596"/>
      <c r="BB1614" s="542"/>
      <c r="BC1614" s="580"/>
      <c r="BD1614" s="584"/>
      <c r="BE1614" s="585"/>
      <c r="BF1614" s="595">
        <f>IF(BB1614=0,0,(BD1614/BB1614)*100)</f>
        <v>0</v>
      </c>
      <c r="BG1614" s="596"/>
      <c r="BH1614" s="599">
        <f>AV1614+BB1614</f>
        <v>0</v>
      </c>
      <c r="BI1614" s="600"/>
      <c r="BJ1614" s="630">
        <f>AX1614+BD1614</f>
        <v>0</v>
      </c>
      <c r="BK1614" s="631"/>
      <c r="BL1614" s="595">
        <f>IF(BH1614=0,0,(BJ1614/BH1614)*100)</f>
        <v>0</v>
      </c>
      <c r="BM1614" s="596"/>
      <c r="BN1614" s="656">
        <f>(AF1614*2)+(AL1614*2)+(AR1614*3)+BD1614</f>
        <v>0</v>
      </c>
      <c r="BO1614" s="657"/>
      <c r="BP1614" s="658"/>
      <c r="BQ1614" s="676">
        <f t="shared" ref="BQ1614" si="1555">IF(BS1614=0,0,50*BR1614/BS1614)</f>
        <v>0</v>
      </c>
      <c r="BR1614" s="662">
        <f t="shared" ref="BR1614" si="1556">(BN1614*BU$1604)+(N1614*BU$1605)+(Z1614*BU$1606)+(R1614*BU$1607)+(X1614*BU$1608)+(AB1614*BU$1609)+(V1614*BU$1614)</f>
        <v>0</v>
      </c>
      <c r="BS1614" s="662">
        <f t="shared" ref="BS1614" si="1557">((BB1614-BD1614)*BU$1611)+((AV1614-AX1614)*BU$1610)+(H1614*BU$1612)+(P1614*BU$1613)</f>
        <v>0</v>
      </c>
      <c r="BT1614" s="19" t="s">
        <v>160</v>
      </c>
      <c r="BU1614" s="277">
        <f>IF(BQ1599="B",'VALUE POINTS'!L$20,IF('GAME STATS'!BQ1599="C",'VALUE POINTS'!M$20,'VALUE POINTS'!K$20))</f>
        <v>1</v>
      </c>
      <c r="BV1614" s="278"/>
    </row>
    <row r="1615" spans="1:79" ht="21.75" customHeight="1" x14ac:dyDescent="0.25">
      <c r="A1615" s="95"/>
      <c r="B1615" s="571"/>
      <c r="C1615" s="642" t="str">
        <f>IF(ROSTER!D$18="","",ROSTER!D$18)</f>
        <v/>
      </c>
      <c r="D1615" s="643"/>
      <c r="E1615" s="575"/>
      <c r="F1615" s="577"/>
      <c r="G1615" s="583"/>
      <c r="H1615" s="579"/>
      <c r="I1615" s="545"/>
      <c r="J1615" s="544"/>
      <c r="K1615" s="581"/>
      <c r="L1615" s="586"/>
      <c r="M1615" s="587"/>
      <c r="N1615" s="592" t="s">
        <v>16</v>
      </c>
      <c r="O1615" s="603"/>
      <c r="P1615" s="544"/>
      <c r="Q1615" s="581"/>
      <c r="R1615" s="586"/>
      <c r="S1615" s="587"/>
      <c r="T1615" s="592" t="s">
        <v>16</v>
      </c>
      <c r="U1615" s="592"/>
      <c r="V1615" s="544"/>
      <c r="W1615" s="545"/>
      <c r="X1615" s="594"/>
      <c r="Y1615" s="545"/>
      <c r="Z1615" s="544"/>
      <c r="AA1615" s="545"/>
      <c r="AB1615" s="544"/>
      <c r="AC1615" s="545"/>
      <c r="AD1615" s="544"/>
      <c r="AE1615" s="581"/>
      <c r="AF1615" s="586"/>
      <c r="AG1615" s="587"/>
      <c r="AH1615" s="626"/>
      <c r="AI1615" s="627"/>
      <c r="AJ1615" s="544"/>
      <c r="AK1615" s="581"/>
      <c r="AL1615" s="586"/>
      <c r="AM1615" s="587"/>
      <c r="AN1615" s="626"/>
      <c r="AO1615" s="627"/>
      <c r="AP1615" s="544"/>
      <c r="AQ1615" s="581"/>
      <c r="AR1615" s="586"/>
      <c r="AS1615" s="587"/>
      <c r="AT1615" s="626"/>
      <c r="AU1615" s="627"/>
      <c r="AV1615" s="628"/>
      <c r="AW1615" s="629"/>
      <c r="AX1615" s="632"/>
      <c r="AY1615" s="633"/>
      <c r="AZ1615" s="626"/>
      <c r="BA1615" s="627"/>
      <c r="BB1615" s="544"/>
      <c r="BC1615" s="581"/>
      <c r="BD1615" s="586"/>
      <c r="BE1615" s="587"/>
      <c r="BF1615" s="626"/>
      <c r="BG1615" s="627"/>
      <c r="BH1615" s="628"/>
      <c r="BI1615" s="629"/>
      <c r="BJ1615" s="632"/>
      <c r="BK1615" s="633"/>
      <c r="BL1615" s="626"/>
      <c r="BM1615" s="627"/>
      <c r="BN1615" s="678"/>
      <c r="BO1615" s="679"/>
      <c r="BP1615" s="680"/>
      <c r="BQ1615" s="677"/>
      <c r="BR1615" s="663"/>
      <c r="BS1615" s="663"/>
      <c r="BT1615" s="15"/>
      <c r="BU1615" s="15"/>
      <c r="BV1615" s="95"/>
    </row>
    <row r="1616" spans="1:79" ht="21.75" customHeight="1" x14ac:dyDescent="0.25">
      <c r="A1616" s="95"/>
      <c r="B1616" s="570" t="str">
        <f>IF(ROSTER!B$20="","",ROSTER!B$20)</f>
        <v/>
      </c>
      <c r="C1616" s="572" t="str">
        <f>IF(ROSTER!C$20="","",ROSTER!C$20)</f>
        <v/>
      </c>
      <c r="D1616" s="573"/>
      <c r="E1616" s="574"/>
      <c r="F1616" s="576">
        <f>IF(E1616="y",1,IF(E1616="S",1,0))</f>
        <v>0</v>
      </c>
      <c r="G1616" s="582">
        <f>IF(E1616="S",1,0)</f>
        <v>0</v>
      </c>
      <c r="H1616" s="578"/>
      <c r="I1616" s="543"/>
      <c r="J1616" s="542"/>
      <c r="K1616" s="580"/>
      <c r="L1616" s="584"/>
      <c r="M1616" s="585"/>
      <c r="N1616" s="588">
        <f>L1616+J1616</f>
        <v>0</v>
      </c>
      <c r="O1616" s="589"/>
      <c r="P1616" s="542"/>
      <c r="Q1616" s="580"/>
      <c r="R1616" s="584"/>
      <c r="S1616" s="585"/>
      <c r="T1616" s="588">
        <f>R1616-P1616</f>
        <v>0</v>
      </c>
      <c r="U1616" s="588"/>
      <c r="V1616" s="542"/>
      <c r="W1616" s="543"/>
      <c r="X1616" s="593"/>
      <c r="Y1616" s="543"/>
      <c r="Z1616" s="542"/>
      <c r="AA1616" s="543"/>
      <c r="AB1616" s="542"/>
      <c r="AC1616" s="543"/>
      <c r="AD1616" s="542"/>
      <c r="AE1616" s="580"/>
      <c r="AF1616" s="584"/>
      <c r="AG1616" s="585"/>
      <c r="AH1616" s="595">
        <f>IF(AD1616=0,0,(AF1616/AD1616)*100)</f>
        <v>0</v>
      </c>
      <c r="AI1616" s="596"/>
      <c r="AJ1616" s="542"/>
      <c r="AK1616" s="580"/>
      <c r="AL1616" s="584"/>
      <c r="AM1616" s="585"/>
      <c r="AN1616" s="595">
        <f>IF(AJ1616=0,0,(AL1616/AJ1616)*100)</f>
        <v>0</v>
      </c>
      <c r="AO1616" s="596"/>
      <c r="AP1616" s="542"/>
      <c r="AQ1616" s="580"/>
      <c r="AR1616" s="584"/>
      <c r="AS1616" s="585"/>
      <c r="AT1616" s="595">
        <f>IF(AP1616=0,0,(AR1616/AP1616)*100)</f>
        <v>0</v>
      </c>
      <c r="AU1616" s="596"/>
      <c r="AV1616" s="599">
        <f>AD1616+AJ1616+AP1616</f>
        <v>0</v>
      </c>
      <c r="AW1616" s="600"/>
      <c r="AX1616" s="630">
        <f>AF1616+AL1616+AR1616</f>
        <v>0</v>
      </c>
      <c r="AY1616" s="631"/>
      <c r="AZ1616" s="595">
        <f>IF(AV1616=0,0,(AX1616/AV1616)*100)</f>
        <v>0</v>
      </c>
      <c r="BA1616" s="596"/>
      <c r="BB1616" s="542"/>
      <c r="BC1616" s="580"/>
      <c r="BD1616" s="584"/>
      <c r="BE1616" s="585"/>
      <c r="BF1616" s="595">
        <f>IF(BB1616=0,0,(BD1616/BB1616)*100)</f>
        <v>0</v>
      </c>
      <c r="BG1616" s="596"/>
      <c r="BH1616" s="599">
        <f>AV1616+BB1616</f>
        <v>0</v>
      </c>
      <c r="BI1616" s="600"/>
      <c r="BJ1616" s="630">
        <f>AX1616+BD1616</f>
        <v>0</v>
      </c>
      <c r="BK1616" s="631"/>
      <c r="BL1616" s="595">
        <f>IF(BH1616=0,0,(BJ1616/BH1616)*100)</f>
        <v>0</v>
      </c>
      <c r="BM1616" s="596"/>
      <c r="BN1616" s="656">
        <f>(AF1616*2)+(AL1616*2)+(AR1616*3)+BD1616</f>
        <v>0</v>
      </c>
      <c r="BO1616" s="657"/>
      <c r="BP1616" s="658"/>
      <c r="BQ1616" s="676">
        <f t="shared" ref="BQ1616" si="1558">IF(BS1616=0,0,50*BR1616/BS1616)</f>
        <v>0</v>
      </c>
      <c r="BR1616" s="662">
        <f t="shared" ref="BR1616" si="1559">(BN1616*BU$1604)+(N1616*BU$1605)+(Z1616*BU$1606)+(R1616*BU$1607)+(X1616*BU$1608)+(AB1616*BU$1609)+(V1616*BU$1614)</f>
        <v>0</v>
      </c>
      <c r="BS1616" s="662">
        <f t="shared" ref="BS1616" si="1560">((BB1616-BD1616)*BU$1611)+((AV1616-AX1616)*BU$1610)+(H1616*BU$1612)+(P1616*BU$1613)</f>
        <v>0</v>
      </c>
      <c r="BT1616" s="15"/>
      <c r="BU1616" s="15"/>
      <c r="BV1616" s="95"/>
    </row>
    <row r="1617" spans="1:74" ht="21.75" customHeight="1" x14ac:dyDescent="0.25">
      <c r="A1617" s="95"/>
      <c r="B1617" s="571"/>
      <c r="C1617" s="642" t="str">
        <f>IF(ROSTER!D$20="","",ROSTER!D$20)</f>
        <v/>
      </c>
      <c r="D1617" s="643"/>
      <c r="E1617" s="575"/>
      <c r="F1617" s="577"/>
      <c r="G1617" s="583"/>
      <c r="H1617" s="579"/>
      <c r="I1617" s="545"/>
      <c r="J1617" s="544"/>
      <c r="K1617" s="581"/>
      <c r="L1617" s="586"/>
      <c r="M1617" s="587"/>
      <c r="N1617" s="592" t="s">
        <v>16</v>
      </c>
      <c r="O1617" s="603"/>
      <c r="P1617" s="544"/>
      <c r="Q1617" s="581"/>
      <c r="R1617" s="586"/>
      <c r="S1617" s="587"/>
      <c r="T1617" s="592" t="s">
        <v>16</v>
      </c>
      <c r="U1617" s="592"/>
      <c r="V1617" s="544"/>
      <c r="W1617" s="545"/>
      <c r="X1617" s="594"/>
      <c r="Y1617" s="545"/>
      <c r="Z1617" s="544"/>
      <c r="AA1617" s="545"/>
      <c r="AB1617" s="544"/>
      <c r="AC1617" s="545"/>
      <c r="AD1617" s="544"/>
      <c r="AE1617" s="581"/>
      <c r="AF1617" s="586"/>
      <c r="AG1617" s="587"/>
      <c r="AH1617" s="626"/>
      <c r="AI1617" s="627"/>
      <c r="AJ1617" s="544"/>
      <c r="AK1617" s="581"/>
      <c r="AL1617" s="586"/>
      <c r="AM1617" s="587"/>
      <c r="AN1617" s="626"/>
      <c r="AO1617" s="627"/>
      <c r="AP1617" s="544"/>
      <c r="AQ1617" s="581"/>
      <c r="AR1617" s="586"/>
      <c r="AS1617" s="587"/>
      <c r="AT1617" s="626"/>
      <c r="AU1617" s="627"/>
      <c r="AV1617" s="628"/>
      <c r="AW1617" s="629"/>
      <c r="AX1617" s="632"/>
      <c r="AY1617" s="633"/>
      <c r="AZ1617" s="626"/>
      <c r="BA1617" s="627"/>
      <c r="BB1617" s="544"/>
      <c r="BC1617" s="581"/>
      <c r="BD1617" s="586"/>
      <c r="BE1617" s="587"/>
      <c r="BF1617" s="626"/>
      <c r="BG1617" s="627"/>
      <c r="BH1617" s="628"/>
      <c r="BI1617" s="629"/>
      <c r="BJ1617" s="632"/>
      <c r="BK1617" s="633"/>
      <c r="BL1617" s="626"/>
      <c r="BM1617" s="627"/>
      <c r="BN1617" s="678"/>
      <c r="BO1617" s="679"/>
      <c r="BP1617" s="680"/>
      <c r="BQ1617" s="677"/>
      <c r="BR1617" s="663"/>
      <c r="BS1617" s="663"/>
      <c r="BT1617" s="15"/>
      <c r="BU1617" s="15"/>
      <c r="BV1617" s="95"/>
    </row>
    <row r="1618" spans="1:74" ht="21.75" customHeight="1" x14ac:dyDescent="0.25">
      <c r="A1618" s="95"/>
      <c r="B1618" s="570" t="str">
        <f>IF(ROSTER!B$22="","",ROSTER!B$22)</f>
        <v/>
      </c>
      <c r="C1618" s="572" t="str">
        <f>IF(ROSTER!C$22="","",ROSTER!C$22)</f>
        <v/>
      </c>
      <c r="D1618" s="573"/>
      <c r="E1618" s="574"/>
      <c r="F1618" s="576">
        <f>IF(E1618="y",1,IF(E1618="S",1,0))</f>
        <v>0</v>
      </c>
      <c r="G1618" s="582">
        <f>IF(E1618="S",1,0)</f>
        <v>0</v>
      </c>
      <c r="H1618" s="578"/>
      <c r="I1618" s="543"/>
      <c r="J1618" s="542"/>
      <c r="K1618" s="580"/>
      <c r="L1618" s="584"/>
      <c r="M1618" s="585"/>
      <c r="N1618" s="588">
        <f>L1618+J1618</f>
        <v>0</v>
      </c>
      <c r="O1618" s="589"/>
      <c r="P1618" s="542"/>
      <c r="Q1618" s="580"/>
      <c r="R1618" s="584"/>
      <c r="S1618" s="585"/>
      <c r="T1618" s="588">
        <f>R1618-P1618</f>
        <v>0</v>
      </c>
      <c r="U1618" s="588"/>
      <c r="V1618" s="542"/>
      <c r="W1618" s="543"/>
      <c r="X1618" s="593"/>
      <c r="Y1618" s="543"/>
      <c r="Z1618" s="542"/>
      <c r="AA1618" s="543"/>
      <c r="AB1618" s="542"/>
      <c r="AC1618" s="543"/>
      <c r="AD1618" s="542"/>
      <c r="AE1618" s="580"/>
      <c r="AF1618" s="584"/>
      <c r="AG1618" s="585"/>
      <c r="AH1618" s="595">
        <f>IF(AD1618=0,0,(AF1618/AD1618)*100)</f>
        <v>0</v>
      </c>
      <c r="AI1618" s="596"/>
      <c r="AJ1618" s="542"/>
      <c r="AK1618" s="580"/>
      <c r="AL1618" s="584"/>
      <c r="AM1618" s="585"/>
      <c r="AN1618" s="595">
        <f>IF(AJ1618=0,0,(AL1618/AJ1618)*100)</f>
        <v>0</v>
      </c>
      <c r="AO1618" s="596"/>
      <c r="AP1618" s="542"/>
      <c r="AQ1618" s="580"/>
      <c r="AR1618" s="584"/>
      <c r="AS1618" s="585"/>
      <c r="AT1618" s="595">
        <f>IF(AP1618=0,0,(AR1618/AP1618)*100)</f>
        <v>0</v>
      </c>
      <c r="AU1618" s="596"/>
      <c r="AV1618" s="599">
        <f>AD1618+AJ1618+AP1618</f>
        <v>0</v>
      </c>
      <c r="AW1618" s="600"/>
      <c r="AX1618" s="630">
        <f>AF1618+AL1618+AR1618</f>
        <v>0</v>
      </c>
      <c r="AY1618" s="631"/>
      <c r="AZ1618" s="595">
        <f>IF(AV1618=0,0,(AX1618/AV1618)*100)</f>
        <v>0</v>
      </c>
      <c r="BA1618" s="596"/>
      <c r="BB1618" s="542"/>
      <c r="BC1618" s="580"/>
      <c r="BD1618" s="584"/>
      <c r="BE1618" s="585"/>
      <c r="BF1618" s="595">
        <f>IF(BB1618=0,0,(BD1618/BB1618)*100)</f>
        <v>0</v>
      </c>
      <c r="BG1618" s="596"/>
      <c r="BH1618" s="599">
        <f>AV1618+BB1618</f>
        <v>0</v>
      </c>
      <c r="BI1618" s="600"/>
      <c r="BJ1618" s="630">
        <f>AX1618+BD1618</f>
        <v>0</v>
      </c>
      <c r="BK1618" s="631"/>
      <c r="BL1618" s="595">
        <f>IF(BH1618=0,0,(BJ1618/BH1618)*100)</f>
        <v>0</v>
      </c>
      <c r="BM1618" s="596"/>
      <c r="BN1618" s="656">
        <f>(AF1618*2)+(AL1618*2)+(AR1618*3)+BD1618</f>
        <v>0</v>
      </c>
      <c r="BO1618" s="657"/>
      <c r="BP1618" s="658"/>
      <c r="BQ1618" s="676">
        <f t="shared" ref="BQ1618" si="1561">IF(BS1618=0,0,50*BR1618/BS1618)</f>
        <v>0</v>
      </c>
      <c r="BR1618" s="662">
        <f t="shared" ref="BR1618" si="1562">(BN1618*BU$1604)+(N1618*BU$1605)+(Z1618*BU$1606)+(R1618*BU$1607)+(X1618*BU$1608)+(AB1618*BU$1609)+(V1618*BU$1614)</f>
        <v>0</v>
      </c>
      <c r="BS1618" s="662">
        <f t="shared" ref="BS1618" si="1563">((BB1618-BD1618)*BU$1611)+((AV1618-AX1618)*BU$1610)+(H1618*BU$1612)+(P1618*BU$1613)</f>
        <v>0</v>
      </c>
      <c r="BT1618" s="15"/>
      <c r="BU1618" s="15"/>
      <c r="BV1618" s="95"/>
    </row>
    <row r="1619" spans="1:74" ht="21.75" customHeight="1" x14ac:dyDescent="0.25">
      <c r="A1619" s="95"/>
      <c r="B1619" s="571"/>
      <c r="C1619" s="642" t="str">
        <f>IF(ROSTER!D$22="","",ROSTER!D$22)</f>
        <v/>
      </c>
      <c r="D1619" s="643"/>
      <c r="E1619" s="575"/>
      <c r="F1619" s="577"/>
      <c r="G1619" s="583"/>
      <c r="H1619" s="579"/>
      <c r="I1619" s="545"/>
      <c r="J1619" s="544"/>
      <c r="K1619" s="581"/>
      <c r="L1619" s="586"/>
      <c r="M1619" s="587"/>
      <c r="N1619" s="592" t="s">
        <v>16</v>
      </c>
      <c r="O1619" s="603"/>
      <c r="P1619" s="544"/>
      <c r="Q1619" s="581"/>
      <c r="R1619" s="586"/>
      <c r="S1619" s="587"/>
      <c r="T1619" s="592" t="s">
        <v>16</v>
      </c>
      <c r="U1619" s="592"/>
      <c r="V1619" s="544"/>
      <c r="W1619" s="545"/>
      <c r="X1619" s="594"/>
      <c r="Y1619" s="545"/>
      <c r="Z1619" s="544"/>
      <c r="AA1619" s="545"/>
      <c r="AB1619" s="544"/>
      <c r="AC1619" s="545"/>
      <c r="AD1619" s="544"/>
      <c r="AE1619" s="581"/>
      <c r="AF1619" s="586"/>
      <c r="AG1619" s="587"/>
      <c r="AH1619" s="626"/>
      <c r="AI1619" s="627"/>
      <c r="AJ1619" s="544"/>
      <c r="AK1619" s="581"/>
      <c r="AL1619" s="586"/>
      <c r="AM1619" s="587"/>
      <c r="AN1619" s="626"/>
      <c r="AO1619" s="627"/>
      <c r="AP1619" s="544"/>
      <c r="AQ1619" s="581"/>
      <c r="AR1619" s="586"/>
      <c r="AS1619" s="587"/>
      <c r="AT1619" s="626"/>
      <c r="AU1619" s="627"/>
      <c r="AV1619" s="628"/>
      <c r="AW1619" s="629"/>
      <c r="AX1619" s="632"/>
      <c r="AY1619" s="633"/>
      <c r="AZ1619" s="626"/>
      <c r="BA1619" s="627"/>
      <c r="BB1619" s="544"/>
      <c r="BC1619" s="581"/>
      <c r="BD1619" s="586"/>
      <c r="BE1619" s="587"/>
      <c r="BF1619" s="626"/>
      <c r="BG1619" s="627"/>
      <c r="BH1619" s="628"/>
      <c r="BI1619" s="629"/>
      <c r="BJ1619" s="632"/>
      <c r="BK1619" s="633"/>
      <c r="BL1619" s="626"/>
      <c r="BM1619" s="627"/>
      <c r="BN1619" s="678"/>
      <c r="BO1619" s="679"/>
      <c r="BP1619" s="680"/>
      <c r="BQ1619" s="677"/>
      <c r="BR1619" s="663"/>
      <c r="BS1619" s="663"/>
      <c r="BT1619" s="15"/>
      <c r="BU1619" s="15"/>
      <c r="BV1619" s="95"/>
    </row>
    <row r="1620" spans="1:74" ht="21.75" customHeight="1" x14ac:dyDescent="0.25">
      <c r="A1620" s="95"/>
      <c r="B1620" s="570" t="str">
        <f>IF(ROSTER!B$24="","",ROSTER!B$24)</f>
        <v/>
      </c>
      <c r="C1620" s="572" t="str">
        <f>IF(ROSTER!C$24="","",ROSTER!C$24)</f>
        <v/>
      </c>
      <c r="D1620" s="573"/>
      <c r="E1620" s="574"/>
      <c r="F1620" s="576">
        <f>IF(E1620="y",1,IF(E1620="S",1,0))</f>
        <v>0</v>
      </c>
      <c r="G1620" s="582">
        <f>IF(E1620="S",1,0)</f>
        <v>0</v>
      </c>
      <c r="H1620" s="578"/>
      <c r="I1620" s="543"/>
      <c r="J1620" s="542"/>
      <c r="K1620" s="580"/>
      <c r="L1620" s="584"/>
      <c r="M1620" s="585"/>
      <c r="N1620" s="588">
        <f>L1620+J1620</f>
        <v>0</v>
      </c>
      <c r="O1620" s="589"/>
      <c r="P1620" s="542"/>
      <c r="Q1620" s="580"/>
      <c r="R1620" s="584"/>
      <c r="S1620" s="585"/>
      <c r="T1620" s="588">
        <f>R1620-P1620</f>
        <v>0</v>
      </c>
      <c r="U1620" s="588"/>
      <c r="V1620" s="542"/>
      <c r="W1620" s="543"/>
      <c r="X1620" s="593"/>
      <c r="Y1620" s="543"/>
      <c r="Z1620" s="542"/>
      <c r="AA1620" s="543"/>
      <c r="AB1620" s="542"/>
      <c r="AC1620" s="543"/>
      <c r="AD1620" s="542"/>
      <c r="AE1620" s="580"/>
      <c r="AF1620" s="584"/>
      <c r="AG1620" s="585"/>
      <c r="AH1620" s="595">
        <f>IF(AD1620=0,0,(AF1620/AD1620)*100)</f>
        <v>0</v>
      </c>
      <c r="AI1620" s="596"/>
      <c r="AJ1620" s="542"/>
      <c r="AK1620" s="580"/>
      <c r="AL1620" s="584"/>
      <c r="AM1620" s="585"/>
      <c r="AN1620" s="595">
        <f>IF(AJ1620=0,0,(AL1620/AJ1620)*100)</f>
        <v>0</v>
      </c>
      <c r="AO1620" s="596"/>
      <c r="AP1620" s="542"/>
      <c r="AQ1620" s="580"/>
      <c r="AR1620" s="584"/>
      <c r="AS1620" s="585"/>
      <c r="AT1620" s="595">
        <f>IF(AP1620=0,0,(AR1620/AP1620)*100)</f>
        <v>0</v>
      </c>
      <c r="AU1620" s="596"/>
      <c r="AV1620" s="599">
        <f>AD1620+AJ1620+AP1620</f>
        <v>0</v>
      </c>
      <c r="AW1620" s="600"/>
      <c r="AX1620" s="630">
        <f>AF1620+AL1620+AR1620</f>
        <v>0</v>
      </c>
      <c r="AY1620" s="631"/>
      <c r="AZ1620" s="595">
        <f>IF(AV1620=0,0,(AX1620/AV1620)*100)</f>
        <v>0</v>
      </c>
      <c r="BA1620" s="596"/>
      <c r="BB1620" s="542"/>
      <c r="BC1620" s="580"/>
      <c r="BD1620" s="584"/>
      <c r="BE1620" s="585"/>
      <c r="BF1620" s="595">
        <f>IF(BB1620=0,0,(BD1620/BB1620)*100)</f>
        <v>0</v>
      </c>
      <c r="BG1620" s="596"/>
      <c r="BH1620" s="599">
        <f>AV1620+BB1620</f>
        <v>0</v>
      </c>
      <c r="BI1620" s="600"/>
      <c r="BJ1620" s="630">
        <f>AX1620+BD1620</f>
        <v>0</v>
      </c>
      <c r="BK1620" s="631"/>
      <c r="BL1620" s="595">
        <f>IF(BH1620=0,0,(BJ1620/BH1620)*100)</f>
        <v>0</v>
      </c>
      <c r="BM1620" s="596"/>
      <c r="BN1620" s="656">
        <f>(AF1620*2)+(AL1620*2)+(AR1620*3)+BD1620</f>
        <v>0</v>
      </c>
      <c r="BO1620" s="657"/>
      <c r="BP1620" s="658"/>
      <c r="BQ1620" s="676">
        <f t="shared" ref="BQ1620" si="1564">IF(BS1620=0,0,50*BR1620/BS1620)</f>
        <v>0</v>
      </c>
      <c r="BR1620" s="662">
        <f t="shared" ref="BR1620" si="1565">(BN1620*BU$1604)+(N1620*BU$1605)+(Z1620*BU$1606)+(R1620*BU$1607)+(X1620*BU$1608)+(AB1620*BU$1609)+(V1620*BU$1614)</f>
        <v>0</v>
      </c>
      <c r="BS1620" s="662">
        <f t="shared" ref="BS1620" si="1566">((BB1620-BD1620)*BU$1611)+((AV1620-AX1620)*BU$1610)+(H1620*BU$1612)+(P1620*BU$1613)</f>
        <v>0</v>
      </c>
      <c r="BT1620" s="15"/>
      <c r="BU1620" s="15"/>
      <c r="BV1620" s="95"/>
    </row>
    <row r="1621" spans="1:74" ht="21.75" customHeight="1" x14ac:dyDescent="0.25">
      <c r="A1621" s="95"/>
      <c r="B1621" s="571"/>
      <c r="C1621" s="642" t="str">
        <f>IF(ROSTER!D$24="","",ROSTER!D$24)</f>
        <v/>
      </c>
      <c r="D1621" s="643"/>
      <c r="E1621" s="575"/>
      <c r="F1621" s="577"/>
      <c r="G1621" s="583"/>
      <c r="H1621" s="579"/>
      <c r="I1621" s="545"/>
      <c r="J1621" s="544"/>
      <c r="K1621" s="581"/>
      <c r="L1621" s="586"/>
      <c r="M1621" s="587"/>
      <c r="N1621" s="592" t="s">
        <v>16</v>
      </c>
      <c r="O1621" s="603"/>
      <c r="P1621" s="544"/>
      <c r="Q1621" s="581"/>
      <c r="R1621" s="586"/>
      <c r="S1621" s="587"/>
      <c r="T1621" s="592" t="s">
        <v>16</v>
      </c>
      <c r="U1621" s="592"/>
      <c r="V1621" s="544"/>
      <c r="W1621" s="545"/>
      <c r="X1621" s="594"/>
      <c r="Y1621" s="545"/>
      <c r="Z1621" s="544"/>
      <c r="AA1621" s="545"/>
      <c r="AB1621" s="544"/>
      <c r="AC1621" s="545"/>
      <c r="AD1621" s="544"/>
      <c r="AE1621" s="581"/>
      <c r="AF1621" s="586"/>
      <c r="AG1621" s="587"/>
      <c r="AH1621" s="626"/>
      <c r="AI1621" s="627"/>
      <c r="AJ1621" s="544"/>
      <c r="AK1621" s="581"/>
      <c r="AL1621" s="586"/>
      <c r="AM1621" s="587"/>
      <c r="AN1621" s="626"/>
      <c r="AO1621" s="627"/>
      <c r="AP1621" s="544"/>
      <c r="AQ1621" s="581"/>
      <c r="AR1621" s="586"/>
      <c r="AS1621" s="587"/>
      <c r="AT1621" s="626"/>
      <c r="AU1621" s="627"/>
      <c r="AV1621" s="628"/>
      <c r="AW1621" s="629"/>
      <c r="AX1621" s="632"/>
      <c r="AY1621" s="633"/>
      <c r="AZ1621" s="626"/>
      <c r="BA1621" s="627"/>
      <c r="BB1621" s="544"/>
      <c r="BC1621" s="581"/>
      <c r="BD1621" s="586"/>
      <c r="BE1621" s="587"/>
      <c r="BF1621" s="626"/>
      <c r="BG1621" s="627"/>
      <c r="BH1621" s="628"/>
      <c r="BI1621" s="629"/>
      <c r="BJ1621" s="632"/>
      <c r="BK1621" s="633"/>
      <c r="BL1621" s="626"/>
      <c r="BM1621" s="627"/>
      <c r="BN1621" s="678"/>
      <c r="BO1621" s="679"/>
      <c r="BP1621" s="680"/>
      <c r="BQ1621" s="677"/>
      <c r="BR1621" s="663"/>
      <c r="BS1621" s="663"/>
      <c r="BT1621" s="15"/>
      <c r="BU1621" s="15"/>
      <c r="BV1621" s="95"/>
    </row>
    <row r="1622" spans="1:74" ht="21.75" customHeight="1" x14ac:dyDescent="0.25">
      <c r="A1622" s="95"/>
      <c r="B1622" s="570" t="str">
        <f>IF(ROSTER!B$26="","",ROSTER!B$26)</f>
        <v/>
      </c>
      <c r="C1622" s="572" t="str">
        <f>IF(ROSTER!C$26="","",ROSTER!C$26)</f>
        <v/>
      </c>
      <c r="D1622" s="573"/>
      <c r="E1622" s="574"/>
      <c r="F1622" s="576">
        <f>IF(E1622="y",1,IF(E1622="S",1,0))</f>
        <v>0</v>
      </c>
      <c r="G1622" s="582">
        <f>IF(E1622="S",1,0)</f>
        <v>0</v>
      </c>
      <c r="H1622" s="578"/>
      <c r="I1622" s="543"/>
      <c r="J1622" s="542"/>
      <c r="K1622" s="580"/>
      <c r="L1622" s="584"/>
      <c r="M1622" s="585"/>
      <c r="N1622" s="588">
        <f>L1622+J1622</f>
        <v>0</v>
      </c>
      <c r="O1622" s="589"/>
      <c r="P1622" s="542"/>
      <c r="Q1622" s="580"/>
      <c r="R1622" s="584"/>
      <c r="S1622" s="585"/>
      <c r="T1622" s="588">
        <f>R1622-P1622</f>
        <v>0</v>
      </c>
      <c r="U1622" s="588"/>
      <c r="V1622" s="542"/>
      <c r="W1622" s="543"/>
      <c r="X1622" s="593"/>
      <c r="Y1622" s="543"/>
      <c r="Z1622" s="542"/>
      <c r="AA1622" s="543"/>
      <c r="AB1622" s="542"/>
      <c r="AC1622" s="543"/>
      <c r="AD1622" s="542"/>
      <c r="AE1622" s="580"/>
      <c r="AF1622" s="584"/>
      <c r="AG1622" s="585"/>
      <c r="AH1622" s="595">
        <f>IF(AD1622=0,0,(AF1622/AD1622)*100)</f>
        <v>0</v>
      </c>
      <c r="AI1622" s="596"/>
      <c r="AJ1622" s="542"/>
      <c r="AK1622" s="580"/>
      <c r="AL1622" s="584"/>
      <c r="AM1622" s="585"/>
      <c r="AN1622" s="595">
        <f>IF(AJ1622=0,0,(AL1622/AJ1622)*100)</f>
        <v>0</v>
      </c>
      <c r="AO1622" s="596"/>
      <c r="AP1622" s="542"/>
      <c r="AQ1622" s="580"/>
      <c r="AR1622" s="584"/>
      <c r="AS1622" s="585"/>
      <c r="AT1622" s="595">
        <f>IF(AP1622=0,0,(AR1622/AP1622)*100)</f>
        <v>0</v>
      </c>
      <c r="AU1622" s="596"/>
      <c r="AV1622" s="599">
        <f>AD1622+AJ1622+AP1622</f>
        <v>0</v>
      </c>
      <c r="AW1622" s="600"/>
      <c r="AX1622" s="630">
        <f>AF1622+AL1622+AR1622</f>
        <v>0</v>
      </c>
      <c r="AY1622" s="631"/>
      <c r="AZ1622" s="595">
        <f>IF(AV1622=0,0,(AX1622/AV1622)*100)</f>
        <v>0</v>
      </c>
      <c r="BA1622" s="596"/>
      <c r="BB1622" s="542"/>
      <c r="BC1622" s="580"/>
      <c r="BD1622" s="584"/>
      <c r="BE1622" s="585"/>
      <c r="BF1622" s="595">
        <f>IF(BB1622=0,0,(BD1622/BB1622)*100)</f>
        <v>0</v>
      </c>
      <c r="BG1622" s="596"/>
      <c r="BH1622" s="599">
        <f>AV1622+BB1622</f>
        <v>0</v>
      </c>
      <c r="BI1622" s="600"/>
      <c r="BJ1622" s="630">
        <f>AX1622+BD1622</f>
        <v>0</v>
      </c>
      <c r="BK1622" s="631"/>
      <c r="BL1622" s="595">
        <f>IF(BH1622=0,0,(BJ1622/BH1622)*100)</f>
        <v>0</v>
      </c>
      <c r="BM1622" s="596"/>
      <c r="BN1622" s="656">
        <f>(AF1622*2)+(AL1622*2)+(AR1622*3)+BD1622</f>
        <v>0</v>
      </c>
      <c r="BO1622" s="657"/>
      <c r="BP1622" s="658"/>
      <c r="BQ1622" s="676">
        <f t="shared" ref="BQ1622" si="1567">IF(BS1622=0,0,50*BR1622/BS1622)</f>
        <v>0</v>
      </c>
      <c r="BR1622" s="662">
        <f t="shared" ref="BR1622" si="1568">(BN1622*BU$1604)+(N1622*BU$1605)+(Z1622*BU$1606)+(R1622*BU$1607)+(X1622*BU$1608)+(AB1622*BU$1609)+(V1622*BU$1614)</f>
        <v>0</v>
      </c>
      <c r="BS1622" s="662">
        <f t="shared" ref="BS1622" si="1569">((BB1622-BD1622)*BU$1611)+((AV1622-AX1622)*BU$1610)+(H1622*BU$1612)+(P1622*BU$1613)</f>
        <v>0</v>
      </c>
      <c r="BT1622" s="15"/>
      <c r="BU1622" s="15"/>
      <c r="BV1622" s="95"/>
    </row>
    <row r="1623" spans="1:74" ht="21.75" customHeight="1" x14ac:dyDescent="0.25">
      <c r="A1623" s="95"/>
      <c r="B1623" s="571"/>
      <c r="C1623" s="642" t="str">
        <f>IF(ROSTER!D$26="","",ROSTER!D$26)</f>
        <v/>
      </c>
      <c r="D1623" s="643"/>
      <c r="E1623" s="575"/>
      <c r="F1623" s="577"/>
      <c r="G1623" s="583"/>
      <c r="H1623" s="579"/>
      <c r="I1623" s="545"/>
      <c r="J1623" s="544"/>
      <c r="K1623" s="581"/>
      <c r="L1623" s="586"/>
      <c r="M1623" s="587"/>
      <c r="N1623" s="592" t="s">
        <v>16</v>
      </c>
      <c r="O1623" s="603"/>
      <c r="P1623" s="544"/>
      <c r="Q1623" s="581"/>
      <c r="R1623" s="586"/>
      <c r="S1623" s="587"/>
      <c r="T1623" s="592" t="s">
        <v>16</v>
      </c>
      <c r="U1623" s="592"/>
      <c r="V1623" s="544"/>
      <c r="W1623" s="545"/>
      <c r="X1623" s="594"/>
      <c r="Y1623" s="545"/>
      <c r="Z1623" s="544"/>
      <c r="AA1623" s="545"/>
      <c r="AB1623" s="544"/>
      <c r="AC1623" s="545"/>
      <c r="AD1623" s="544"/>
      <c r="AE1623" s="581"/>
      <c r="AF1623" s="586"/>
      <c r="AG1623" s="587"/>
      <c r="AH1623" s="626"/>
      <c r="AI1623" s="627"/>
      <c r="AJ1623" s="544"/>
      <c r="AK1623" s="581"/>
      <c r="AL1623" s="586"/>
      <c r="AM1623" s="587"/>
      <c r="AN1623" s="626"/>
      <c r="AO1623" s="627"/>
      <c r="AP1623" s="544"/>
      <c r="AQ1623" s="581"/>
      <c r="AR1623" s="586"/>
      <c r="AS1623" s="587"/>
      <c r="AT1623" s="626"/>
      <c r="AU1623" s="627"/>
      <c r="AV1623" s="628"/>
      <c r="AW1623" s="629"/>
      <c r="AX1623" s="632"/>
      <c r="AY1623" s="633"/>
      <c r="AZ1623" s="626"/>
      <c r="BA1623" s="627"/>
      <c r="BB1623" s="544"/>
      <c r="BC1623" s="581"/>
      <c r="BD1623" s="586"/>
      <c r="BE1623" s="587"/>
      <c r="BF1623" s="626"/>
      <c r="BG1623" s="627"/>
      <c r="BH1623" s="628"/>
      <c r="BI1623" s="629"/>
      <c r="BJ1623" s="632"/>
      <c r="BK1623" s="633"/>
      <c r="BL1623" s="626"/>
      <c r="BM1623" s="627"/>
      <c r="BN1623" s="678"/>
      <c r="BO1623" s="679"/>
      <c r="BP1623" s="680"/>
      <c r="BQ1623" s="677"/>
      <c r="BR1623" s="663"/>
      <c r="BS1623" s="663"/>
      <c r="BT1623" s="15"/>
      <c r="BU1623" s="15"/>
      <c r="BV1623" s="95"/>
    </row>
    <row r="1624" spans="1:74" ht="21.75" customHeight="1" x14ac:dyDescent="0.25">
      <c r="A1624" s="95"/>
      <c r="B1624" s="570" t="str">
        <f>IF(ROSTER!B$28="","",ROSTER!B$28)</f>
        <v/>
      </c>
      <c r="C1624" s="572" t="str">
        <f>IF(ROSTER!C$28="","",ROSTER!C$28)</f>
        <v/>
      </c>
      <c r="D1624" s="573"/>
      <c r="E1624" s="574"/>
      <c r="F1624" s="576">
        <f>IF(E1624="y",1,IF(E1624="S",1,0))</f>
        <v>0</v>
      </c>
      <c r="G1624" s="582">
        <f>IF(E1624="S",1,0)</f>
        <v>0</v>
      </c>
      <c r="H1624" s="578"/>
      <c r="I1624" s="543"/>
      <c r="J1624" s="542"/>
      <c r="K1624" s="580"/>
      <c r="L1624" s="584"/>
      <c r="M1624" s="585"/>
      <c r="N1624" s="588">
        <f>L1624+J1624</f>
        <v>0</v>
      </c>
      <c r="O1624" s="589"/>
      <c r="P1624" s="542"/>
      <c r="Q1624" s="580"/>
      <c r="R1624" s="584"/>
      <c r="S1624" s="585"/>
      <c r="T1624" s="588">
        <f>R1624-P1624</f>
        <v>0</v>
      </c>
      <c r="U1624" s="588"/>
      <c r="V1624" s="542"/>
      <c r="W1624" s="543"/>
      <c r="X1624" s="593"/>
      <c r="Y1624" s="543"/>
      <c r="Z1624" s="542"/>
      <c r="AA1624" s="543"/>
      <c r="AB1624" s="542"/>
      <c r="AC1624" s="543"/>
      <c r="AD1624" s="542"/>
      <c r="AE1624" s="580"/>
      <c r="AF1624" s="584"/>
      <c r="AG1624" s="585"/>
      <c r="AH1624" s="595">
        <f>IF(AD1624=0,0,(AF1624/AD1624)*100)</f>
        <v>0</v>
      </c>
      <c r="AI1624" s="596"/>
      <c r="AJ1624" s="542"/>
      <c r="AK1624" s="580"/>
      <c r="AL1624" s="584"/>
      <c r="AM1624" s="585"/>
      <c r="AN1624" s="595">
        <f>IF(AJ1624=0,0,(AL1624/AJ1624)*100)</f>
        <v>0</v>
      </c>
      <c r="AO1624" s="596"/>
      <c r="AP1624" s="542"/>
      <c r="AQ1624" s="580"/>
      <c r="AR1624" s="584"/>
      <c r="AS1624" s="585"/>
      <c r="AT1624" s="595">
        <f>IF(AP1624=0,0,(AR1624/AP1624)*100)</f>
        <v>0</v>
      </c>
      <c r="AU1624" s="596"/>
      <c r="AV1624" s="599">
        <f>AD1624+AJ1624+AP1624</f>
        <v>0</v>
      </c>
      <c r="AW1624" s="600"/>
      <c r="AX1624" s="630">
        <f>AF1624+AL1624+AR1624</f>
        <v>0</v>
      </c>
      <c r="AY1624" s="631"/>
      <c r="AZ1624" s="595">
        <f>IF(AV1624=0,0,(AX1624/AV1624)*100)</f>
        <v>0</v>
      </c>
      <c r="BA1624" s="596"/>
      <c r="BB1624" s="542"/>
      <c r="BC1624" s="580"/>
      <c r="BD1624" s="584"/>
      <c r="BE1624" s="585"/>
      <c r="BF1624" s="595">
        <f>IF(BB1624=0,0,(BD1624/BB1624)*100)</f>
        <v>0</v>
      </c>
      <c r="BG1624" s="596"/>
      <c r="BH1624" s="599">
        <f>AV1624+BB1624</f>
        <v>0</v>
      </c>
      <c r="BI1624" s="600"/>
      <c r="BJ1624" s="630">
        <f>AX1624+BD1624</f>
        <v>0</v>
      </c>
      <c r="BK1624" s="631"/>
      <c r="BL1624" s="595">
        <f>IF(BH1624=0,0,(BJ1624/BH1624)*100)</f>
        <v>0</v>
      </c>
      <c r="BM1624" s="596"/>
      <c r="BN1624" s="656">
        <f>(AF1624*2)+(AL1624*2)+(AR1624*3)+BD1624</f>
        <v>0</v>
      </c>
      <c r="BO1624" s="657"/>
      <c r="BP1624" s="658"/>
      <c r="BQ1624" s="676">
        <f t="shared" ref="BQ1624" si="1570">IF(BS1624=0,0,50*BR1624/BS1624)</f>
        <v>0</v>
      </c>
      <c r="BR1624" s="662">
        <f t="shared" ref="BR1624" si="1571">(BN1624*BU$1604)+(N1624*BU$1605)+(Z1624*BU$1606)+(R1624*BU$1607)+(X1624*BU$1608)+(AB1624*BU$1609)+(V1624*BU$1614)</f>
        <v>0</v>
      </c>
      <c r="BS1624" s="662">
        <f t="shared" ref="BS1624" si="1572">((BB1624-BD1624)*BU$1611)+((AV1624-AX1624)*BU$1610)+(H1624*BU$1612)+(P1624*BU$1613)</f>
        <v>0</v>
      </c>
      <c r="BT1624" s="15"/>
      <c r="BU1624" s="15"/>
      <c r="BV1624" s="95"/>
    </row>
    <row r="1625" spans="1:74" ht="21.75" customHeight="1" x14ac:dyDescent="0.25">
      <c r="A1625" s="95"/>
      <c r="B1625" s="571"/>
      <c r="C1625" s="642" t="str">
        <f>IF(ROSTER!D$28="","",ROSTER!D$28)</f>
        <v/>
      </c>
      <c r="D1625" s="643"/>
      <c r="E1625" s="575"/>
      <c r="F1625" s="577"/>
      <c r="G1625" s="583"/>
      <c r="H1625" s="579"/>
      <c r="I1625" s="545"/>
      <c r="J1625" s="544"/>
      <c r="K1625" s="581"/>
      <c r="L1625" s="586"/>
      <c r="M1625" s="587"/>
      <c r="N1625" s="592" t="s">
        <v>16</v>
      </c>
      <c r="O1625" s="603"/>
      <c r="P1625" s="544"/>
      <c r="Q1625" s="581"/>
      <c r="R1625" s="586"/>
      <c r="S1625" s="587"/>
      <c r="T1625" s="592" t="s">
        <v>16</v>
      </c>
      <c r="U1625" s="592"/>
      <c r="V1625" s="544"/>
      <c r="W1625" s="545"/>
      <c r="X1625" s="594"/>
      <c r="Y1625" s="545"/>
      <c r="Z1625" s="544"/>
      <c r="AA1625" s="545"/>
      <c r="AB1625" s="544"/>
      <c r="AC1625" s="545"/>
      <c r="AD1625" s="544"/>
      <c r="AE1625" s="581"/>
      <c r="AF1625" s="586"/>
      <c r="AG1625" s="587"/>
      <c r="AH1625" s="626"/>
      <c r="AI1625" s="627"/>
      <c r="AJ1625" s="544"/>
      <c r="AK1625" s="581"/>
      <c r="AL1625" s="586"/>
      <c r="AM1625" s="587"/>
      <c r="AN1625" s="626"/>
      <c r="AO1625" s="627"/>
      <c r="AP1625" s="544"/>
      <c r="AQ1625" s="581"/>
      <c r="AR1625" s="586"/>
      <c r="AS1625" s="587"/>
      <c r="AT1625" s="626"/>
      <c r="AU1625" s="627"/>
      <c r="AV1625" s="628"/>
      <c r="AW1625" s="629"/>
      <c r="AX1625" s="632"/>
      <c r="AY1625" s="633"/>
      <c r="AZ1625" s="626"/>
      <c r="BA1625" s="627"/>
      <c r="BB1625" s="544"/>
      <c r="BC1625" s="581"/>
      <c r="BD1625" s="586"/>
      <c r="BE1625" s="587"/>
      <c r="BF1625" s="626"/>
      <c r="BG1625" s="627"/>
      <c r="BH1625" s="628"/>
      <c r="BI1625" s="629"/>
      <c r="BJ1625" s="632"/>
      <c r="BK1625" s="633"/>
      <c r="BL1625" s="626"/>
      <c r="BM1625" s="627"/>
      <c r="BN1625" s="678"/>
      <c r="BO1625" s="679"/>
      <c r="BP1625" s="680"/>
      <c r="BQ1625" s="677"/>
      <c r="BR1625" s="663"/>
      <c r="BS1625" s="663"/>
      <c r="BT1625" s="15"/>
      <c r="BU1625" s="15"/>
      <c r="BV1625" s="95"/>
    </row>
    <row r="1626" spans="1:74" ht="21.75" customHeight="1" x14ac:dyDescent="0.25">
      <c r="A1626" s="95"/>
      <c r="B1626" s="570" t="str">
        <f>IF(ROSTER!B$30="","",ROSTER!B$30)</f>
        <v/>
      </c>
      <c r="C1626" s="572" t="str">
        <f>IF(ROSTER!C$30="","",ROSTER!C$30)</f>
        <v/>
      </c>
      <c r="D1626" s="573"/>
      <c r="E1626" s="574"/>
      <c r="F1626" s="576">
        <f>IF(E1626="y",1,IF(E1626="S",1,0))</f>
        <v>0</v>
      </c>
      <c r="G1626" s="582">
        <f>IF(E1626="S",1,0)</f>
        <v>0</v>
      </c>
      <c r="H1626" s="578"/>
      <c r="I1626" s="543"/>
      <c r="J1626" s="542"/>
      <c r="K1626" s="580"/>
      <c r="L1626" s="584"/>
      <c r="M1626" s="585"/>
      <c r="N1626" s="588">
        <f>L1626+J1626</f>
        <v>0</v>
      </c>
      <c r="O1626" s="589"/>
      <c r="P1626" s="542"/>
      <c r="Q1626" s="580"/>
      <c r="R1626" s="584"/>
      <c r="S1626" s="585"/>
      <c r="T1626" s="588">
        <f>R1626-P1626</f>
        <v>0</v>
      </c>
      <c r="U1626" s="588"/>
      <c r="V1626" s="542"/>
      <c r="W1626" s="543"/>
      <c r="X1626" s="593"/>
      <c r="Y1626" s="543"/>
      <c r="Z1626" s="542"/>
      <c r="AA1626" s="543"/>
      <c r="AB1626" s="542"/>
      <c r="AC1626" s="543"/>
      <c r="AD1626" s="542"/>
      <c r="AE1626" s="580"/>
      <c r="AF1626" s="584"/>
      <c r="AG1626" s="585"/>
      <c r="AH1626" s="595">
        <f>IF(AD1626=0,0,(AF1626/AD1626)*100)</f>
        <v>0</v>
      </c>
      <c r="AI1626" s="596"/>
      <c r="AJ1626" s="542"/>
      <c r="AK1626" s="580"/>
      <c r="AL1626" s="584"/>
      <c r="AM1626" s="585"/>
      <c r="AN1626" s="595">
        <f>IF(AJ1626=0,0,(AL1626/AJ1626)*100)</f>
        <v>0</v>
      </c>
      <c r="AO1626" s="596"/>
      <c r="AP1626" s="542"/>
      <c r="AQ1626" s="580"/>
      <c r="AR1626" s="584"/>
      <c r="AS1626" s="585"/>
      <c r="AT1626" s="595">
        <f>IF(AP1626=0,0,(AR1626/AP1626)*100)</f>
        <v>0</v>
      </c>
      <c r="AU1626" s="596"/>
      <c r="AV1626" s="599">
        <f>AD1626+AJ1626+AP1626</f>
        <v>0</v>
      </c>
      <c r="AW1626" s="600"/>
      <c r="AX1626" s="630">
        <f>AF1626+AL1626+AR1626</f>
        <v>0</v>
      </c>
      <c r="AY1626" s="631"/>
      <c r="AZ1626" s="595">
        <f>IF(AV1626=0,0,(AX1626/AV1626)*100)</f>
        <v>0</v>
      </c>
      <c r="BA1626" s="596"/>
      <c r="BB1626" s="542"/>
      <c r="BC1626" s="580"/>
      <c r="BD1626" s="584"/>
      <c r="BE1626" s="585"/>
      <c r="BF1626" s="595">
        <f>IF(BB1626=0,0,(BD1626/BB1626)*100)</f>
        <v>0</v>
      </c>
      <c r="BG1626" s="596"/>
      <c r="BH1626" s="599">
        <f>AV1626+BB1626</f>
        <v>0</v>
      </c>
      <c r="BI1626" s="600"/>
      <c r="BJ1626" s="630">
        <f>AX1626+BD1626</f>
        <v>0</v>
      </c>
      <c r="BK1626" s="631"/>
      <c r="BL1626" s="595">
        <f>IF(BH1626=0,0,(BJ1626/BH1626)*100)</f>
        <v>0</v>
      </c>
      <c r="BM1626" s="596"/>
      <c r="BN1626" s="656">
        <f>(AF1626*2)+(AL1626*2)+(AR1626*3)+BD1626</f>
        <v>0</v>
      </c>
      <c r="BO1626" s="657"/>
      <c r="BP1626" s="658"/>
      <c r="BQ1626" s="676">
        <f t="shared" ref="BQ1626" si="1573">IF(BS1626=0,0,50*BR1626/BS1626)</f>
        <v>0</v>
      </c>
      <c r="BR1626" s="662">
        <f t="shared" ref="BR1626" si="1574">(BN1626*BU$1604)+(N1626*BU$1605)+(Z1626*BU$1606)+(R1626*BU$1607)+(X1626*BU$1608)+(AB1626*BU$1609)+(V1626*BU$1614)</f>
        <v>0</v>
      </c>
      <c r="BS1626" s="662">
        <f t="shared" ref="BS1626" si="1575">((BB1626-BD1626)*BU$1611)+((AV1626-AX1626)*BU$1610)+(H1626*BU$1612)+(P1626*BU$1613)</f>
        <v>0</v>
      </c>
      <c r="BT1626" s="15"/>
      <c r="BU1626" s="15"/>
      <c r="BV1626" s="95"/>
    </row>
    <row r="1627" spans="1:74" ht="21.75" customHeight="1" x14ac:dyDescent="0.25">
      <c r="A1627" s="95"/>
      <c r="B1627" s="571"/>
      <c r="C1627" s="642" t="str">
        <f>IF(ROSTER!D$30="","",ROSTER!D$30)</f>
        <v/>
      </c>
      <c r="D1627" s="643"/>
      <c r="E1627" s="575"/>
      <c r="F1627" s="577"/>
      <c r="G1627" s="583"/>
      <c r="H1627" s="579"/>
      <c r="I1627" s="545"/>
      <c r="J1627" s="544"/>
      <c r="K1627" s="581"/>
      <c r="L1627" s="586"/>
      <c r="M1627" s="587"/>
      <c r="N1627" s="592" t="s">
        <v>16</v>
      </c>
      <c r="O1627" s="603"/>
      <c r="P1627" s="544"/>
      <c r="Q1627" s="581"/>
      <c r="R1627" s="586"/>
      <c r="S1627" s="587"/>
      <c r="T1627" s="592" t="s">
        <v>16</v>
      </c>
      <c r="U1627" s="592"/>
      <c r="V1627" s="544"/>
      <c r="W1627" s="545"/>
      <c r="X1627" s="594"/>
      <c r="Y1627" s="545"/>
      <c r="Z1627" s="544"/>
      <c r="AA1627" s="545"/>
      <c r="AB1627" s="544"/>
      <c r="AC1627" s="545"/>
      <c r="AD1627" s="544"/>
      <c r="AE1627" s="581"/>
      <c r="AF1627" s="586"/>
      <c r="AG1627" s="587"/>
      <c r="AH1627" s="626"/>
      <c r="AI1627" s="627"/>
      <c r="AJ1627" s="544"/>
      <c r="AK1627" s="581"/>
      <c r="AL1627" s="586"/>
      <c r="AM1627" s="587"/>
      <c r="AN1627" s="626"/>
      <c r="AO1627" s="627"/>
      <c r="AP1627" s="544"/>
      <c r="AQ1627" s="581"/>
      <c r="AR1627" s="586"/>
      <c r="AS1627" s="587"/>
      <c r="AT1627" s="626"/>
      <c r="AU1627" s="627"/>
      <c r="AV1627" s="628"/>
      <c r="AW1627" s="629"/>
      <c r="AX1627" s="632"/>
      <c r="AY1627" s="633"/>
      <c r="AZ1627" s="626"/>
      <c r="BA1627" s="627"/>
      <c r="BB1627" s="544"/>
      <c r="BC1627" s="581"/>
      <c r="BD1627" s="586"/>
      <c r="BE1627" s="587"/>
      <c r="BF1627" s="626"/>
      <c r="BG1627" s="627"/>
      <c r="BH1627" s="628"/>
      <c r="BI1627" s="629"/>
      <c r="BJ1627" s="632"/>
      <c r="BK1627" s="633"/>
      <c r="BL1627" s="626"/>
      <c r="BM1627" s="627"/>
      <c r="BN1627" s="678"/>
      <c r="BO1627" s="679"/>
      <c r="BP1627" s="680"/>
      <c r="BQ1627" s="677"/>
      <c r="BR1627" s="663"/>
      <c r="BS1627" s="663"/>
      <c r="BT1627" s="15"/>
      <c r="BU1627" s="15"/>
      <c r="BV1627" s="95"/>
    </row>
    <row r="1628" spans="1:74" ht="21.75" customHeight="1" x14ac:dyDescent="0.25">
      <c r="A1628" s="95"/>
      <c r="B1628" s="570" t="str">
        <f>IF(ROSTER!B$32="","",ROSTER!B$32)</f>
        <v/>
      </c>
      <c r="C1628" s="572" t="str">
        <f>IF(ROSTER!C$32="","",ROSTER!C$32)</f>
        <v/>
      </c>
      <c r="D1628" s="573"/>
      <c r="E1628" s="574"/>
      <c r="F1628" s="576">
        <f>IF(E1628="y",1,IF(E1628="S",1,0))</f>
        <v>0</v>
      </c>
      <c r="G1628" s="582">
        <f>IF(E1628="S",1,0)</f>
        <v>0</v>
      </c>
      <c r="H1628" s="578"/>
      <c r="I1628" s="543"/>
      <c r="J1628" s="542"/>
      <c r="K1628" s="580"/>
      <c r="L1628" s="584"/>
      <c r="M1628" s="585"/>
      <c r="N1628" s="588">
        <f>L1628+J1628</f>
        <v>0</v>
      </c>
      <c r="O1628" s="589"/>
      <c r="P1628" s="542"/>
      <c r="Q1628" s="580"/>
      <c r="R1628" s="584"/>
      <c r="S1628" s="585"/>
      <c r="T1628" s="588">
        <f>R1628-P1628</f>
        <v>0</v>
      </c>
      <c r="U1628" s="588"/>
      <c r="V1628" s="542"/>
      <c r="W1628" s="543"/>
      <c r="X1628" s="593"/>
      <c r="Y1628" s="543"/>
      <c r="Z1628" s="542"/>
      <c r="AA1628" s="543"/>
      <c r="AB1628" s="542"/>
      <c r="AC1628" s="543"/>
      <c r="AD1628" s="542"/>
      <c r="AE1628" s="580"/>
      <c r="AF1628" s="584"/>
      <c r="AG1628" s="585"/>
      <c r="AH1628" s="595">
        <f>IF(AD1628=0,0,(AF1628/AD1628)*100)</f>
        <v>0</v>
      </c>
      <c r="AI1628" s="596"/>
      <c r="AJ1628" s="542"/>
      <c r="AK1628" s="580"/>
      <c r="AL1628" s="584"/>
      <c r="AM1628" s="585"/>
      <c r="AN1628" s="595">
        <f>IF(AJ1628=0,0,(AL1628/AJ1628)*100)</f>
        <v>0</v>
      </c>
      <c r="AO1628" s="596"/>
      <c r="AP1628" s="542"/>
      <c r="AQ1628" s="580"/>
      <c r="AR1628" s="584"/>
      <c r="AS1628" s="585"/>
      <c r="AT1628" s="595">
        <f>IF(AP1628=0,0,(AR1628/AP1628)*100)</f>
        <v>0</v>
      </c>
      <c r="AU1628" s="596"/>
      <c r="AV1628" s="599">
        <f>AD1628+AJ1628+AP1628</f>
        <v>0</v>
      </c>
      <c r="AW1628" s="600"/>
      <c r="AX1628" s="630">
        <f>AF1628+AL1628+AR1628</f>
        <v>0</v>
      </c>
      <c r="AY1628" s="631"/>
      <c r="AZ1628" s="595">
        <f>IF(AV1628=0,0,(AX1628/AV1628)*100)</f>
        <v>0</v>
      </c>
      <c r="BA1628" s="596"/>
      <c r="BB1628" s="542"/>
      <c r="BC1628" s="580"/>
      <c r="BD1628" s="584"/>
      <c r="BE1628" s="585"/>
      <c r="BF1628" s="595">
        <f>IF(BB1628=0,0,(BD1628/BB1628)*100)</f>
        <v>0</v>
      </c>
      <c r="BG1628" s="596"/>
      <c r="BH1628" s="599">
        <f>AV1628+BB1628</f>
        <v>0</v>
      </c>
      <c r="BI1628" s="600"/>
      <c r="BJ1628" s="630">
        <f>AX1628+BD1628</f>
        <v>0</v>
      </c>
      <c r="BK1628" s="631"/>
      <c r="BL1628" s="595">
        <f>IF(BH1628=0,0,(BJ1628/BH1628)*100)</f>
        <v>0</v>
      </c>
      <c r="BM1628" s="596"/>
      <c r="BN1628" s="656">
        <f>(AF1628*2)+(AL1628*2)+(AR1628*3)+BD1628</f>
        <v>0</v>
      </c>
      <c r="BO1628" s="657"/>
      <c r="BP1628" s="658"/>
      <c r="BQ1628" s="676">
        <f t="shared" ref="BQ1628" si="1576">IF(BS1628=0,0,50*BR1628/BS1628)</f>
        <v>0</v>
      </c>
      <c r="BR1628" s="662">
        <f t="shared" ref="BR1628" si="1577">(BN1628*BU$1604)+(N1628*BU$1605)+(Z1628*BU$1606)+(R1628*BU$1607)+(X1628*BU$1608)+(AB1628*BU$1609)+(V1628*BU$1614)</f>
        <v>0</v>
      </c>
      <c r="BS1628" s="662">
        <f t="shared" ref="BS1628" si="1578">((BB1628-BD1628)*BU$1611)+((AV1628-AX1628)*BU$1610)+(H1628*BU$1612)+(P1628*BU$1613)</f>
        <v>0</v>
      </c>
      <c r="BT1628" s="15"/>
      <c r="BU1628" s="15"/>
      <c r="BV1628" s="95"/>
    </row>
    <row r="1629" spans="1:74" ht="21.75" customHeight="1" x14ac:dyDescent="0.25">
      <c r="A1629" s="95"/>
      <c r="B1629" s="571"/>
      <c r="C1629" s="642" t="str">
        <f>IF(ROSTER!D$32="","",ROSTER!D$32)</f>
        <v/>
      </c>
      <c r="D1629" s="643"/>
      <c r="E1629" s="575"/>
      <c r="F1629" s="577"/>
      <c r="G1629" s="583"/>
      <c r="H1629" s="579"/>
      <c r="I1629" s="545"/>
      <c r="J1629" s="544"/>
      <c r="K1629" s="581"/>
      <c r="L1629" s="586"/>
      <c r="M1629" s="587"/>
      <c r="N1629" s="592" t="s">
        <v>16</v>
      </c>
      <c r="O1629" s="603"/>
      <c r="P1629" s="544"/>
      <c r="Q1629" s="581"/>
      <c r="R1629" s="586"/>
      <c r="S1629" s="587"/>
      <c r="T1629" s="592" t="s">
        <v>16</v>
      </c>
      <c r="U1629" s="592"/>
      <c r="V1629" s="544"/>
      <c r="W1629" s="545"/>
      <c r="X1629" s="594"/>
      <c r="Y1629" s="545"/>
      <c r="Z1629" s="544"/>
      <c r="AA1629" s="545"/>
      <c r="AB1629" s="544"/>
      <c r="AC1629" s="545"/>
      <c r="AD1629" s="544"/>
      <c r="AE1629" s="581"/>
      <c r="AF1629" s="586"/>
      <c r="AG1629" s="587"/>
      <c r="AH1629" s="626"/>
      <c r="AI1629" s="627"/>
      <c r="AJ1629" s="544"/>
      <c r="AK1629" s="581"/>
      <c r="AL1629" s="586"/>
      <c r="AM1629" s="587"/>
      <c r="AN1629" s="626"/>
      <c r="AO1629" s="627"/>
      <c r="AP1629" s="544"/>
      <c r="AQ1629" s="581"/>
      <c r="AR1629" s="586"/>
      <c r="AS1629" s="587"/>
      <c r="AT1629" s="626"/>
      <c r="AU1629" s="627"/>
      <c r="AV1629" s="628"/>
      <c r="AW1629" s="629"/>
      <c r="AX1629" s="632"/>
      <c r="AY1629" s="633"/>
      <c r="AZ1629" s="626"/>
      <c r="BA1629" s="627"/>
      <c r="BB1629" s="544"/>
      <c r="BC1629" s="581"/>
      <c r="BD1629" s="586"/>
      <c r="BE1629" s="587"/>
      <c r="BF1629" s="626"/>
      <c r="BG1629" s="627"/>
      <c r="BH1629" s="628"/>
      <c r="BI1629" s="629"/>
      <c r="BJ1629" s="632"/>
      <c r="BK1629" s="633"/>
      <c r="BL1629" s="626"/>
      <c r="BM1629" s="627"/>
      <c r="BN1629" s="678"/>
      <c r="BO1629" s="679"/>
      <c r="BP1629" s="680"/>
      <c r="BQ1629" s="677"/>
      <c r="BR1629" s="663"/>
      <c r="BS1629" s="663"/>
      <c r="BT1629" s="15"/>
      <c r="BU1629" s="15"/>
      <c r="BV1629" s="95"/>
    </row>
    <row r="1630" spans="1:74" ht="21.75" customHeight="1" x14ac:dyDescent="0.25">
      <c r="A1630" s="95"/>
      <c r="B1630" s="570" t="str">
        <f>IF(ROSTER!B$34="","",ROSTER!B$34)</f>
        <v/>
      </c>
      <c r="C1630" s="572" t="str">
        <f>IF(ROSTER!C$34="","",ROSTER!C$34)</f>
        <v/>
      </c>
      <c r="D1630" s="573"/>
      <c r="E1630" s="574"/>
      <c r="F1630" s="576">
        <f>IF(E1630="y",1,IF(E1630="S",1,0))</f>
        <v>0</v>
      </c>
      <c r="G1630" s="582">
        <f>IF(E1630="S",1,0)</f>
        <v>0</v>
      </c>
      <c r="H1630" s="578"/>
      <c r="I1630" s="543"/>
      <c r="J1630" s="542"/>
      <c r="K1630" s="580"/>
      <c r="L1630" s="584"/>
      <c r="M1630" s="585"/>
      <c r="N1630" s="588">
        <f>L1630+J1630</f>
        <v>0</v>
      </c>
      <c r="O1630" s="589"/>
      <c r="P1630" s="542"/>
      <c r="Q1630" s="580"/>
      <c r="R1630" s="584"/>
      <c r="S1630" s="585"/>
      <c r="T1630" s="588">
        <f>R1630-P1630</f>
        <v>0</v>
      </c>
      <c r="U1630" s="588"/>
      <c r="V1630" s="542"/>
      <c r="W1630" s="543"/>
      <c r="X1630" s="593"/>
      <c r="Y1630" s="543"/>
      <c r="Z1630" s="542"/>
      <c r="AA1630" s="543"/>
      <c r="AB1630" s="542"/>
      <c r="AC1630" s="543"/>
      <c r="AD1630" s="542"/>
      <c r="AE1630" s="580"/>
      <c r="AF1630" s="584"/>
      <c r="AG1630" s="585"/>
      <c r="AH1630" s="595">
        <f>IF(AD1630=0,0,(AF1630/AD1630)*100)</f>
        <v>0</v>
      </c>
      <c r="AI1630" s="596"/>
      <c r="AJ1630" s="542"/>
      <c r="AK1630" s="580"/>
      <c r="AL1630" s="584"/>
      <c r="AM1630" s="585"/>
      <c r="AN1630" s="595">
        <f>IF(AJ1630=0,0,(AL1630/AJ1630)*100)</f>
        <v>0</v>
      </c>
      <c r="AO1630" s="596"/>
      <c r="AP1630" s="542"/>
      <c r="AQ1630" s="580"/>
      <c r="AR1630" s="584"/>
      <c r="AS1630" s="585"/>
      <c r="AT1630" s="595">
        <f>IF(AP1630=0,0,(AR1630/AP1630)*100)</f>
        <v>0</v>
      </c>
      <c r="AU1630" s="596"/>
      <c r="AV1630" s="599">
        <f>AD1630+AJ1630+AP1630</f>
        <v>0</v>
      </c>
      <c r="AW1630" s="600"/>
      <c r="AX1630" s="630">
        <f>AF1630+AL1630+AR1630</f>
        <v>0</v>
      </c>
      <c r="AY1630" s="631"/>
      <c r="AZ1630" s="595">
        <f>IF(AV1630=0,0,(AX1630/AV1630)*100)</f>
        <v>0</v>
      </c>
      <c r="BA1630" s="596"/>
      <c r="BB1630" s="542"/>
      <c r="BC1630" s="580"/>
      <c r="BD1630" s="584"/>
      <c r="BE1630" s="585"/>
      <c r="BF1630" s="595">
        <f>IF(BB1630=0,0,(BD1630/BB1630)*100)</f>
        <v>0</v>
      </c>
      <c r="BG1630" s="596"/>
      <c r="BH1630" s="599">
        <f>AV1630+BB1630</f>
        <v>0</v>
      </c>
      <c r="BI1630" s="600"/>
      <c r="BJ1630" s="630">
        <f>AX1630+BD1630</f>
        <v>0</v>
      </c>
      <c r="BK1630" s="631"/>
      <c r="BL1630" s="595">
        <f>IF(BH1630=0,0,(BJ1630/BH1630)*100)</f>
        <v>0</v>
      </c>
      <c r="BM1630" s="596"/>
      <c r="BN1630" s="656">
        <f>(AF1630*2)+(AL1630*2)+(AR1630*3)+BD1630</f>
        <v>0</v>
      </c>
      <c r="BO1630" s="657"/>
      <c r="BP1630" s="658"/>
      <c r="BQ1630" s="676">
        <f t="shared" ref="BQ1630" si="1579">IF(BS1630=0,0,50*BR1630/BS1630)</f>
        <v>0</v>
      </c>
      <c r="BR1630" s="662">
        <f t="shared" ref="BR1630" si="1580">(BN1630*BU$1604)+(N1630*BU$1605)+(Z1630*BU$1606)+(R1630*BU$1607)+(X1630*BU$1608)+(AB1630*BU$1609)+(V1630*BU$1614)</f>
        <v>0</v>
      </c>
      <c r="BS1630" s="662">
        <f t="shared" ref="BS1630" si="1581">((BB1630-BD1630)*BU$1611)+((AV1630-AX1630)*BU$1610)+(H1630*BU$1612)+(P1630*BU$1613)</f>
        <v>0</v>
      </c>
      <c r="BT1630" s="15"/>
      <c r="BU1630" s="15"/>
      <c r="BV1630" s="95"/>
    </row>
    <row r="1631" spans="1:74" ht="21.75" customHeight="1" x14ac:dyDescent="0.25">
      <c r="A1631" s="95"/>
      <c r="B1631" s="571"/>
      <c r="C1631" s="642" t="str">
        <f>IF(ROSTER!D$34="","",ROSTER!D$34)</f>
        <v/>
      </c>
      <c r="D1631" s="643"/>
      <c r="E1631" s="575"/>
      <c r="F1631" s="577"/>
      <c r="G1631" s="583"/>
      <c r="H1631" s="579"/>
      <c r="I1631" s="545"/>
      <c r="J1631" s="544"/>
      <c r="K1631" s="581"/>
      <c r="L1631" s="586"/>
      <c r="M1631" s="587"/>
      <c r="N1631" s="592" t="s">
        <v>16</v>
      </c>
      <c r="O1631" s="603"/>
      <c r="P1631" s="544"/>
      <c r="Q1631" s="581"/>
      <c r="R1631" s="586"/>
      <c r="S1631" s="587"/>
      <c r="T1631" s="592" t="s">
        <v>16</v>
      </c>
      <c r="U1631" s="592"/>
      <c r="V1631" s="544"/>
      <c r="W1631" s="545"/>
      <c r="X1631" s="594"/>
      <c r="Y1631" s="545"/>
      <c r="Z1631" s="544"/>
      <c r="AA1631" s="545"/>
      <c r="AB1631" s="544"/>
      <c r="AC1631" s="545"/>
      <c r="AD1631" s="544"/>
      <c r="AE1631" s="581"/>
      <c r="AF1631" s="586"/>
      <c r="AG1631" s="587"/>
      <c r="AH1631" s="626"/>
      <c r="AI1631" s="627"/>
      <c r="AJ1631" s="544"/>
      <c r="AK1631" s="581"/>
      <c r="AL1631" s="586"/>
      <c r="AM1631" s="587"/>
      <c r="AN1631" s="626"/>
      <c r="AO1631" s="627"/>
      <c r="AP1631" s="544"/>
      <c r="AQ1631" s="581"/>
      <c r="AR1631" s="586"/>
      <c r="AS1631" s="587"/>
      <c r="AT1631" s="626"/>
      <c r="AU1631" s="627"/>
      <c r="AV1631" s="628"/>
      <c r="AW1631" s="629"/>
      <c r="AX1631" s="632"/>
      <c r="AY1631" s="633"/>
      <c r="AZ1631" s="626"/>
      <c r="BA1631" s="627"/>
      <c r="BB1631" s="544"/>
      <c r="BC1631" s="581"/>
      <c r="BD1631" s="586"/>
      <c r="BE1631" s="587"/>
      <c r="BF1631" s="626"/>
      <c r="BG1631" s="627"/>
      <c r="BH1631" s="628"/>
      <c r="BI1631" s="629"/>
      <c r="BJ1631" s="632"/>
      <c r="BK1631" s="633"/>
      <c r="BL1631" s="626"/>
      <c r="BM1631" s="627"/>
      <c r="BN1631" s="678"/>
      <c r="BO1631" s="679"/>
      <c r="BP1631" s="680"/>
      <c r="BQ1631" s="677"/>
      <c r="BR1631" s="663"/>
      <c r="BS1631" s="663"/>
      <c r="BT1631" s="15"/>
      <c r="BU1631" s="15"/>
      <c r="BV1631" s="95"/>
    </row>
    <row r="1632" spans="1:74" ht="21.75" customHeight="1" x14ac:dyDescent="0.25">
      <c r="A1632" s="95"/>
      <c r="B1632" s="570" t="str">
        <f>IF(ROSTER!B$36="","",ROSTER!B$36)</f>
        <v/>
      </c>
      <c r="C1632" s="572" t="str">
        <f>IF(ROSTER!C$36="","",ROSTER!C$36)</f>
        <v/>
      </c>
      <c r="D1632" s="573"/>
      <c r="E1632" s="574"/>
      <c r="F1632" s="576">
        <f>IF(E1632="y",1,IF(E1632="S",1,0))</f>
        <v>0</v>
      </c>
      <c r="G1632" s="582">
        <f>IF(E1632="S",1,0)</f>
        <v>0</v>
      </c>
      <c r="H1632" s="578"/>
      <c r="I1632" s="543"/>
      <c r="J1632" s="542"/>
      <c r="K1632" s="580"/>
      <c r="L1632" s="584"/>
      <c r="M1632" s="585"/>
      <c r="N1632" s="588">
        <f>L1632+J1632</f>
        <v>0</v>
      </c>
      <c r="O1632" s="589"/>
      <c r="P1632" s="542"/>
      <c r="Q1632" s="580"/>
      <c r="R1632" s="584"/>
      <c r="S1632" s="585"/>
      <c r="T1632" s="588">
        <f>R1632-P1632</f>
        <v>0</v>
      </c>
      <c r="U1632" s="588"/>
      <c r="V1632" s="542"/>
      <c r="W1632" s="543"/>
      <c r="X1632" s="593"/>
      <c r="Y1632" s="543"/>
      <c r="Z1632" s="542"/>
      <c r="AA1632" s="543"/>
      <c r="AB1632" s="542"/>
      <c r="AC1632" s="543"/>
      <c r="AD1632" s="542"/>
      <c r="AE1632" s="580"/>
      <c r="AF1632" s="584"/>
      <c r="AG1632" s="585"/>
      <c r="AH1632" s="595">
        <f>IF(AD1632=0,0,(AF1632/AD1632)*100)</f>
        <v>0</v>
      </c>
      <c r="AI1632" s="596"/>
      <c r="AJ1632" s="542"/>
      <c r="AK1632" s="580"/>
      <c r="AL1632" s="584"/>
      <c r="AM1632" s="585"/>
      <c r="AN1632" s="595">
        <f>IF(AJ1632=0,0,(AL1632/AJ1632)*100)</f>
        <v>0</v>
      </c>
      <c r="AO1632" s="596"/>
      <c r="AP1632" s="542"/>
      <c r="AQ1632" s="580"/>
      <c r="AR1632" s="584"/>
      <c r="AS1632" s="585"/>
      <c r="AT1632" s="595">
        <f>IF(AP1632=0,0,(AR1632/AP1632)*100)</f>
        <v>0</v>
      </c>
      <c r="AU1632" s="596"/>
      <c r="AV1632" s="599">
        <f>AD1632+AJ1632+AP1632</f>
        <v>0</v>
      </c>
      <c r="AW1632" s="600"/>
      <c r="AX1632" s="630">
        <f>AF1632+AL1632+AR1632</f>
        <v>0</v>
      </c>
      <c r="AY1632" s="631"/>
      <c r="AZ1632" s="595">
        <f>IF(AV1632=0,0,(AX1632/AV1632)*100)</f>
        <v>0</v>
      </c>
      <c r="BA1632" s="596"/>
      <c r="BB1632" s="542"/>
      <c r="BC1632" s="580"/>
      <c r="BD1632" s="584"/>
      <c r="BE1632" s="585"/>
      <c r="BF1632" s="595">
        <f>IF(BB1632=0,0,(BD1632/BB1632)*100)</f>
        <v>0</v>
      </c>
      <c r="BG1632" s="596"/>
      <c r="BH1632" s="599">
        <f>AV1632+BB1632</f>
        <v>0</v>
      </c>
      <c r="BI1632" s="600"/>
      <c r="BJ1632" s="630">
        <f>AX1632+BD1632</f>
        <v>0</v>
      </c>
      <c r="BK1632" s="631"/>
      <c r="BL1632" s="595">
        <f>IF(BH1632=0,0,(BJ1632/BH1632)*100)</f>
        <v>0</v>
      </c>
      <c r="BM1632" s="596"/>
      <c r="BN1632" s="656">
        <f>(AF1632*2)+(AL1632*2)+(AR1632*3)+BD1632</f>
        <v>0</v>
      </c>
      <c r="BO1632" s="657"/>
      <c r="BP1632" s="658"/>
      <c r="BQ1632" s="676">
        <f t="shared" ref="BQ1632" si="1582">IF(BS1632=0,0,50*BR1632/BS1632)</f>
        <v>0</v>
      </c>
      <c r="BR1632" s="662">
        <f t="shared" ref="BR1632" si="1583">(BN1632*BU$1604)+(N1632*BU$1605)+(Z1632*BU$1606)+(R1632*BU$1607)+(X1632*BU$1608)+(AB1632*BU$1609)+(V1632*BU$1614)</f>
        <v>0</v>
      </c>
      <c r="BS1632" s="662">
        <f t="shared" ref="BS1632" si="1584">((BB1632-BD1632)*BU$1611)+((AV1632-AX1632)*BU$1610)+(H1632*BU$1612)+(P1632*BU$1613)</f>
        <v>0</v>
      </c>
      <c r="BT1632" s="15"/>
      <c r="BU1632" s="15"/>
      <c r="BV1632" s="95"/>
    </row>
    <row r="1633" spans="1:74" ht="21.75" customHeight="1" x14ac:dyDescent="0.25">
      <c r="A1633" s="95"/>
      <c r="B1633" s="571"/>
      <c r="C1633" s="642" t="str">
        <f>IF(ROSTER!D$36="","",ROSTER!D$36)</f>
        <v/>
      </c>
      <c r="D1633" s="643"/>
      <c r="E1633" s="575"/>
      <c r="F1633" s="577"/>
      <c r="G1633" s="583"/>
      <c r="H1633" s="579"/>
      <c r="I1633" s="545"/>
      <c r="J1633" s="544"/>
      <c r="K1633" s="581"/>
      <c r="L1633" s="586"/>
      <c r="M1633" s="587"/>
      <c r="N1633" s="592" t="s">
        <v>16</v>
      </c>
      <c r="O1633" s="603"/>
      <c r="P1633" s="544"/>
      <c r="Q1633" s="581"/>
      <c r="R1633" s="586"/>
      <c r="S1633" s="587"/>
      <c r="T1633" s="592" t="s">
        <v>16</v>
      </c>
      <c r="U1633" s="592"/>
      <c r="V1633" s="544"/>
      <c r="W1633" s="545"/>
      <c r="X1633" s="594"/>
      <c r="Y1633" s="545"/>
      <c r="Z1633" s="544"/>
      <c r="AA1633" s="545"/>
      <c r="AB1633" s="544"/>
      <c r="AC1633" s="545"/>
      <c r="AD1633" s="544"/>
      <c r="AE1633" s="581"/>
      <c r="AF1633" s="586"/>
      <c r="AG1633" s="587"/>
      <c r="AH1633" s="626"/>
      <c r="AI1633" s="627"/>
      <c r="AJ1633" s="544"/>
      <c r="AK1633" s="581"/>
      <c r="AL1633" s="586"/>
      <c r="AM1633" s="587"/>
      <c r="AN1633" s="626"/>
      <c r="AO1633" s="627"/>
      <c r="AP1633" s="544"/>
      <c r="AQ1633" s="581"/>
      <c r="AR1633" s="586"/>
      <c r="AS1633" s="587"/>
      <c r="AT1633" s="626"/>
      <c r="AU1633" s="627"/>
      <c r="AV1633" s="628"/>
      <c r="AW1633" s="629"/>
      <c r="AX1633" s="632"/>
      <c r="AY1633" s="633"/>
      <c r="AZ1633" s="626"/>
      <c r="BA1633" s="627"/>
      <c r="BB1633" s="544"/>
      <c r="BC1633" s="581"/>
      <c r="BD1633" s="586"/>
      <c r="BE1633" s="587"/>
      <c r="BF1633" s="626"/>
      <c r="BG1633" s="627"/>
      <c r="BH1633" s="628"/>
      <c r="BI1633" s="629"/>
      <c r="BJ1633" s="632"/>
      <c r="BK1633" s="633"/>
      <c r="BL1633" s="626"/>
      <c r="BM1633" s="627"/>
      <c r="BN1633" s="678"/>
      <c r="BO1633" s="679"/>
      <c r="BP1633" s="680"/>
      <c r="BQ1633" s="677"/>
      <c r="BR1633" s="663"/>
      <c r="BS1633" s="663"/>
      <c r="BT1633" s="15"/>
      <c r="BU1633" s="15"/>
      <c r="BV1633" s="95"/>
    </row>
    <row r="1634" spans="1:74" ht="21.75" customHeight="1" x14ac:dyDescent="0.25">
      <c r="A1634" s="95"/>
      <c r="B1634" s="570" t="str">
        <f>IF(ROSTER!B$38="","",ROSTER!B$38)</f>
        <v/>
      </c>
      <c r="C1634" s="572" t="str">
        <f>IF(ROSTER!C$38="","",ROSTER!C$38)</f>
        <v/>
      </c>
      <c r="D1634" s="573"/>
      <c r="E1634" s="574"/>
      <c r="F1634" s="576">
        <f>IF(E1634="y",1,IF(E1634="S",1,0))</f>
        <v>0</v>
      </c>
      <c r="G1634" s="582">
        <f>IF(E1634="S",1,0)</f>
        <v>0</v>
      </c>
      <c r="H1634" s="578"/>
      <c r="I1634" s="543"/>
      <c r="J1634" s="542"/>
      <c r="K1634" s="580"/>
      <c r="L1634" s="584"/>
      <c r="M1634" s="585"/>
      <c r="N1634" s="588">
        <f>L1634+J1634</f>
        <v>0</v>
      </c>
      <c r="O1634" s="589"/>
      <c r="P1634" s="542"/>
      <c r="Q1634" s="580"/>
      <c r="R1634" s="584"/>
      <c r="S1634" s="585"/>
      <c r="T1634" s="588">
        <f>R1634-P1634</f>
        <v>0</v>
      </c>
      <c r="U1634" s="588"/>
      <c r="V1634" s="542"/>
      <c r="W1634" s="543"/>
      <c r="X1634" s="593"/>
      <c r="Y1634" s="543"/>
      <c r="Z1634" s="542"/>
      <c r="AA1634" s="543"/>
      <c r="AB1634" s="542"/>
      <c r="AC1634" s="543"/>
      <c r="AD1634" s="542"/>
      <c r="AE1634" s="580"/>
      <c r="AF1634" s="584"/>
      <c r="AG1634" s="585"/>
      <c r="AH1634" s="595">
        <f>IF(AD1634=0,0,(AF1634/AD1634)*100)</f>
        <v>0</v>
      </c>
      <c r="AI1634" s="596"/>
      <c r="AJ1634" s="542"/>
      <c r="AK1634" s="580"/>
      <c r="AL1634" s="584"/>
      <c r="AM1634" s="585"/>
      <c r="AN1634" s="595">
        <f>IF(AJ1634=0,0,(AL1634/AJ1634)*100)</f>
        <v>0</v>
      </c>
      <c r="AO1634" s="596"/>
      <c r="AP1634" s="542"/>
      <c r="AQ1634" s="580"/>
      <c r="AR1634" s="584"/>
      <c r="AS1634" s="585"/>
      <c r="AT1634" s="595">
        <f>IF(AP1634=0,0,(AR1634/AP1634)*100)</f>
        <v>0</v>
      </c>
      <c r="AU1634" s="596"/>
      <c r="AV1634" s="599">
        <f>AD1634+AJ1634+AP1634</f>
        <v>0</v>
      </c>
      <c r="AW1634" s="600"/>
      <c r="AX1634" s="630">
        <f>AF1634+AL1634+AR1634</f>
        <v>0</v>
      </c>
      <c r="AY1634" s="631"/>
      <c r="AZ1634" s="595">
        <f>IF(AV1634=0,0,(AX1634/AV1634)*100)</f>
        <v>0</v>
      </c>
      <c r="BA1634" s="596"/>
      <c r="BB1634" s="542"/>
      <c r="BC1634" s="580"/>
      <c r="BD1634" s="584"/>
      <c r="BE1634" s="585"/>
      <c r="BF1634" s="595">
        <f>IF(BB1634=0,0,(BD1634/BB1634)*100)</f>
        <v>0</v>
      </c>
      <c r="BG1634" s="596"/>
      <c r="BH1634" s="599">
        <f>AV1634+BB1634</f>
        <v>0</v>
      </c>
      <c r="BI1634" s="600"/>
      <c r="BJ1634" s="630">
        <f>AX1634+BD1634</f>
        <v>0</v>
      </c>
      <c r="BK1634" s="631"/>
      <c r="BL1634" s="595">
        <f>IF(BH1634=0,0,(BJ1634/BH1634)*100)</f>
        <v>0</v>
      </c>
      <c r="BM1634" s="596"/>
      <c r="BN1634" s="656">
        <f>(AF1634*2)+(AL1634*2)+(AR1634*3)+BD1634</f>
        <v>0</v>
      </c>
      <c r="BO1634" s="657"/>
      <c r="BP1634" s="658"/>
      <c r="BQ1634" s="676">
        <f t="shared" ref="BQ1634" si="1585">IF(BS1634=0,0,50*BR1634/BS1634)</f>
        <v>0</v>
      </c>
      <c r="BR1634" s="662">
        <f t="shared" ref="BR1634" si="1586">(BN1634*BU$1604)+(N1634*BU$1605)+(Z1634*BU$1606)+(R1634*BU$1607)+(X1634*BU$1608)+(AB1634*BU$1609)+(V1634*BU$1614)</f>
        <v>0</v>
      </c>
      <c r="BS1634" s="662">
        <f t="shared" ref="BS1634" si="1587">((BB1634-BD1634)*BU$1611)+((AV1634-AX1634)*BU$1610)+(H1634*BU$1612)+(P1634*BU$1613)</f>
        <v>0</v>
      </c>
      <c r="BT1634" s="15"/>
      <c r="BU1634" s="15"/>
      <c r="BV1634" s="95"/>
    </row>
    <row r="1635" spans="1:74" ht="21.75" customHeight="1" x14ac:dyDescent="0.25">
      <c r="A1635" s="95"/>
      <c r="B1635" s="571"/>
      <c r="C1635" s="642" t="str">
        <f>IF(ROSTER!D$38="","",ROSTER!D$38)</f>
        <v/>
      </c>
      <c r="D1635" s="643"/>
      <c r="E1635" s="575"/>
      <c r="F1635" s="577"/>
      <c r="G1635" s="583"/>
      <c r="H1635" s="579"/>
      <c r="I1635" s="545"/>
      <c r="J1635" s="544"/>
      <c r="K1635" s="581"/>
      <c r="L1635" s="586"/>
      <c r="M1635" s="587"/>
      <c r="N1635" s="592" t="s">
        <v>16</v>
      </c>
      <c r="O1635" s="603"/>
      <c r="P1635" s="544"/>
      <c r="Q1635" s="581"/>
      <c r="R1635" s="586"/>
      <c r="S1635" s="587"/>
      <c r="T1635" s="592" t="s">
        <v>16</v>
      </c>
      <c r="U1635" s="592"/>
      <c r="V1635" s="544"/>
      <c r="W1635" s="545"/>
      <c r="X1635" s="594"/>
      <c r="Y1635" s="545"/>
      <c r="Z1635" s="544"/>
      <c r="AA1635" s="545"/>
      <c r="AB1635" s="544"/>
      <c r="AC1635" s="545"/>
      <c r="AD1635" s="544"/>
      <c r="AE1635" s="581"/>
      <c r="AF1635" s="586"/>
      <c r="AG1635" s="587"/>
      <c r="AH1635" s="626"/>
      <c r="AI1635" s="627"/>
      <c r="AJ1635" s="544"/>
      <c r="AK1635" s="581"/>
      <c r="AL1635" s="586"/>
      <c r="AM1635" s="587"/>
      <c r="AN1635" s="626"/>
      <c r="AO1635" s="627"/>
      <c r="AP1635" s="544"/>
      <c r="AQ1635" s="581"/>
      <c r="AR1635" s="586"/>
      <c r="AS1635" s="587"/>
      <c r="AT1635" s="626"/>
      <c r="AU1635" s="627"/>
      <c r="AV1635" s="628"/>
      <c r="AW1635" s="629"/>
      <c r="AX1635" s="632"/>
      <c r="AY1635" s="633"/>
      <c r="AZ1635" s="626"/>
      <c r="BA1635" s="627"/>
      <c r="BB1635" s="544"/>
      <c r="BC1635" s="581"/>
      <c r="BD1635" s="586"/>
      <c r="BE1635" s="587"/>
      <c r="BF1635" s="626"/>
      <c r="BG1635" s="627"/>
      <c r="BH1635" s="628"/>
      <c r="BI1635" s="629"/>
      <c r="BJ1635" s="632"/>
      <c r="BK1635" s="633"/>
      <c r="BL1635" s="626"/>
      <c r="BM1635" s="627"/>
      <c r="BN1635" s="678"/>
      <c r="BO1635" s="679"/>
      <c r="BP1635" s="680"/>
      <c r="BQ1635" s="677"/>
      <c r="BR1635" s="663"/>
      <c r="BS1635" s="663"/>
      <c r="BT1635" s="15"/>
      <c r="BU1635" s="15"/>
      <c r="BV1635" s="95"/>
    </row>
    <row r="1636" spans="1:74" ht="21.75" customHeight="1" x14ac:dyDescent="0.25">
      <c r="A1636" s="95"/>
      <c r="B1636" s="570" t="str">
        <f>IF(ROSTER!B$40="","",ROSTER!B$40)</f>
        <v/>
      </c>
      <c r="C1636" s="572" t="str">
        <f>IF(ROSTER!C$40="","",ROSTER!C$40)</f>
        <v/>
      </c>
      <c r="D1636" s="573"/>
      <c r="E1636" s="574"/>
      <c r="F1636" s="576">
        <f>IF(E1636="y",1,IF(E1636="S",1,0))</f>
        <v>0</v>
      </c>
      <c r="G1636" s="582">
        <f>IF(E1636="S",1,0)</f>
        <v>0</v>
      </c>
      <c r="H1636" s="578"/>
      <c r="I1636" s="543"/>
      <c r="J1636" s="542"/>
      <c r="K1636" s="580"/>
      <c r="L1636" s="584"/>
      <c r="M1636" s="585"/>
      <c r="N1636" s="588">
        <f>L1636+J1636</f>
        <v>0</v>
      </c>
      <c r="O1636" s="589"/>
      <c r="P1636" s="542"/>
      <c r="Q1636" s="580"/>
      <c r="R1636" s="584"/>
      <c r="S1636" s="585"/>
      <c r="T1636" s="588">
        <f>R1636-P1636</f>
        <v>0</v>
      </c>
      <c r="U1636" s="588"/>
      <c r="V1636" s="542"/>
      <c r="W1636" s="543"/>
      <c r="X1636" s="593"/>
      <c r="Y1636" s="543"/>
      <c r="Z1636" s="542"/>
      <c r="AA1636" s="543"/>
      <c r="AB1636" s="542"/>
      <c r="AC1636" s="543"/>
      <c r="AD1636" s="542"/>
      <c r="AE1636" s="580"/>
      <c r="AF1636" s="584"/>
      <c r="AG1636" s="585"/>
      <c r="AH1636" s="595">
        <f>IF(AD1636=0,0,(AF1636/AD1636)*100)</f>
        <v>0</v>
      </c>
      <c r="AI1636" s="596"/>
      <c r="AJ1636" s="542"/>
      <c r="AK1636" s="580"/>
      <c r="AL1636" s="584"/>
      <c r="AM1636" s="585"/>
      <c r="AN1636" s="595">
        <f>IF(AJ1636=0,0,(AL1636/AJ1636)*100)</f>
        <v>0</v>
      </c>
      <c r="AO1636" s="596"/>
      <c r="AP1636" s="542"/>
      <c r="AQ1636" s="580"/>
      <c r="AR1636" s="584"/>
      <c r="AS1636" s="585"/>
      <c r="AT1636" s="595">
        <f>IF(AP1636=0,0,(AR1636/AP1636)*100)</f>
        <v>0</v>
      </c>
      <c r="AU1636" s="596"/>
      <c r="AV1636" s="599">
        <f>AD1636+AJ1636+AP1636</f>
        <v>0</v>
      </c>
      <c r="AW1636" s="600"/>
      <c r="AX1636" s="630">
        <f>AF1636+AL1636+AR1636</f>
        <v>0</v>
      </c>
      <c r="AY1636" s="631"/>
      <c r="AZ1636" s="595">
        <f>IF(AV1636=0,0,(AX1636/AV1636)*100)</f>
        <v>0</v>
      </c>
      <c r="BA1636" s="596"/>
      <c r="BB1636" s="542"/>
      <c r="BC1636" s="580"/>
      <c r="BD1636" s="584"/>
      <c r="BE1636" s="585"/>
      <c r="BF1636" s="595">
        <f>IF(BB1636=0,0,(BD1636/BB1636)*100)</f>
        <v>0</v>
      </c>
      <c r="BG1636" s="596"/>
      <c r="BH1636" s="599">
        <f>AV1636+BB1636</f>
        <v>0</v>
      </c>
      <c r="BI1636" s="600"/>
      <c r="BJ1636" s="630">
        <f>AX1636+BD1636</f>
        <v>0</v>
      </c>
      <c r="BK1636" s="631"/>
      <c r="BL1636" s="595">
        <f>IF(BH1636=0,0,(BJ1636/BH1636)*100)</f>
        <v>0</v>
      </c>
      <c r="BM1636" s="596"/>
      <c r="BN1636" s="656">
        <f>(AF1636*2)+(AL1636*2)+(AR1636*3)+BD1636</f>
        <v>0</v>
      </c>
      <c r="BO1636" s="657"/>
      <c r="BP1636" s="658"/>
      <c r="BQ1636" s="676">
        <f t="shared" ref="BQ1636" si="1588">IF(BS1636=0,0,50*BR1636/BS1636)</f>
        <v>0</v>
      </c>
      <c r="BR1636" s="662">
        <f t="shared" ref="BR1636" si="1589">(BN1636*BU$1604)+(N1636*BU$1605)+(Z1636*BU$1606)+(R1636*BU$1607)+(X1636*BU$1608)+(AB1636*BU$1609)+(V1636*BU$1614)</f>
        <v>0</v>
      </c>
      <c r="BS1636" s="662">
        <f t="shared" ref="BS1636" si="1590">((BB1636-BD1636)*BU$1611)+((AV1636-AX1636)*BU$1610)+(H1636*BU$1612)+(P1636*BU$1613)</f>
        <v>0</v>
      </c>
      <c r="BT1636" s="15"/>
      <c r="BU1636" s="15"/>
      <c r="BV1636" s="95"/>
    </row>
    <row r="1637" spans="1:74" ht="21.75" customHeight="1" x14ac:dyDescent="0.25">
      <c r="A1637" s="95"/>
      <c r="B1637" s="571"/>
      <c r="C1637" s="642" t="str">
        <f>IF(ROSTER!D$40="","",ROSTER!D$40)</f>
        <v/>
      </c>
      <c r="D1637" s="643"/>
      <c r="E1637" s="575"/>
      <c r="F1637" s="577"/>
      <c r="G1637" s="583"/>
      <c r="H1637" s="579"/>
      <c r="I1637" s="545"/>
      <c r="J1637" s="544"/>
      <c r="K1637" s="581"/>
      <c r="L1637" s="586"/>
      <c r="M1637" s="587"/>
      <c r="N1637" s="592" t="s">
        <v>16</v>
      </c>
      <c r="O1637" s="603"/>
      <c r="P1637" s="544"/>
      <c r="Q1637" s="581"/>
      <c r="R1637" s="586"/>
      <c r="S1637" s="587"/>
      <c r="T1637" s="592" t="s">
        <v>16</v>
      </c>
      <c r="U1637" s="592"/>
      <c r="V1637" s="544"/>
      <c r="W1637" s="545"/>
      <c r="X1637" s="594"/>
      <c r="Y1637" s="545"/>
      <c r="Z1637" s="544"/>
      <c r="AA1637" s="545"/>
      <c r="AB1637" s="544"/>
      <c r="AC1637" s="545"/>
      <c r="AD1637" s="544"/>
      <c r="AE1637" s="581"/>
      <c r="AF1637" s="586"/>
      <c r="AG1637" s="587"/>
      <c r="AH1637" s="626"/>
      <c r="AI1637" s="627"/>
      <c r="AJ1637" s="544"/>
      <c r="AK1637" s="581"/>
      <c r="AL1637" s="586"/>
      <c r="AM1637" s="587"/>
      <c r="AN1637" s="626"/>
      <c r="AO1637" s="627"/>
      <c r="AP1637" s="544"/>
      <c r="AQ1637" s="581"/>
      <c r="AR1637" s="586"/>
      <c r="AS1637" s="587"/>
      <c r="AT1637" s="626"/>
      <c r="AU1637" s="627"/>
      <c r="AV1637" s="628"/>
      <c r="AW1637" s="629"/>
      <c r="AX1637" s="632"/>
      <c r="AY1637" s="633"/>
      <c r="AZ1637" s="626"/>
      <c r="BA1637" s="627"/>
      <c r="BB1637" s="544"/>
      <c r="BC1637" s="581"/>
      <c r="BD1637" s="586"/>
      <c r="BE1637" s="587"/>
      <c r="BF1637" s="626"/>
      <c r="BG1637" s="627"/>
      <c r="BH1637" s="628"/>
      <c r="BI1637" s="629"/>
      <c r="BJ1637" s="632"/>
      <c r="BK1637" s="633"/>
      <c r="BL1637" s="626"/>
      <c r="BM1637" s="627"/>
      <c r="BN1637" s="678"/>
      <c r="BO1637" s="679"/>
      <c r="BP1637" s="680"/>
      <c r="BQ1637" s="677"/>
      <c r="BR1637" s="663"/>
      <c r="BS1637" s="663"/>
      <c r="BT1637" s="15"/>
      <c r="BU1637" s="15"/>
      <c r="BV1637" s="95"/>
    </row>
    <row r="1638" spans="1:74" ht="21.75" customHeight="1" x14ac:dyDescent="0.25">
      <c r="A1638" s="95"/>
      <c r="B1638" s="570" t="str">
        <f>IF(ROSTER!B$42="","",ROSTER!B$42)</f>
        <v/>
      </c>
      <c r="C1638" s="572" t="str">
        <f>IF(ROSTER!C$42="","",ROSTER!C$42)</f>
        <v/>
      </c>
      <c r="D1638" s="573"/>
      <c r="E1638" s="574"/>
      <c r="F1638" s="576">
        <f>IF(E1638="y",1,IF(E1638="S",1,0))</f>
        <v>0</v>
      </c>
      <c r="G1638" s="582">
        <f>IF(E1638="S",1,0)</f>
        <v>0</v>
      </c>
      <c r="H1638" s="578"/>
      <c r="I1638" s="543"/>
      <c r="J1638" s="542"/>
      <c r="K1638" s="580"/>
      <c r="L1638" s="584"/>
      <c r="M1638" s="585"/>
      <c r="N1638" s="588">
        <f>L1638+J1638</f>
        <v>0</v>
      </c>
      <c r="O1638" s="589"/>
      <c r="P1638" s="542"/>
      <c r="Q1638" s="580"/>
      <c r="R1638" s="584"/>
      <c r="S1638" s="585"/>
      <c r="T1638" s="588">
        <f>R1638-P1638</f>
        <v>0</v>
      </c>
      <c r="U1638" s="588"/>
      <c r="V1638" s="542"/>
      <c r="W1638" s="543"/>
      <c r="X1638" s="593"/>
      <c r="Y1638" s="543"/>
      <c r="Z1638" s="542"/>
      <c r="AA1638" s="543"/>
      <c r="AB1638" s="542"/>
      <c r="AC1638" s="543"/>
      <c r="AD1638" s="542"/>
      <c r="AE1638" s="580"/>
      <c r="AF1638" s="584"/>
      <c r="AG1638" s="585"/>
      <c r="AH1638" s="595">
        <f>IF(AD1638=0,0,(AF1638/AD1638)*100)</f>
        <v>0</v>
      </c>
      <c r="AI1638" s="596"/>
      <c r="AJ1638" s="542"/>
      <c r="AK1638" s="580"/>
      <c r="AL1638" s="584"/>
      <c r="AM1638" s="585"/>
      <c r="AN1638" s="595">
        <f>IF(AJ1638=0,0,(AL1638/AJ1638)*100)</f>
        <v>0</v>
      </c>
      <c r="AO1638" s="596"/>
      <c r="AP1638" s="542"/>
      <c r="AQ1638" s="580"/>
      <c r="AR1638" s="584"/>
      <c r="AS1638" s="585"/>
      <c r="AT1638" s="595">
        <f>IF(AP1638=0,0,(AR1638/AP1638)*100)</f>
        <v>0</v>
      </c>
      <c r="AU1638" s="596"/>
      <c r="AV1638" s="599">
        <f>AD1638+AJ1638+AP1638</f>
        <v>0</v>
      </c>
      <c r="AW1638" s="600"/>
      <c r="AX1638" s="630">
        <f>AF1638+AL1638+AR1638</f>
        <v>0</v>
      </c>
      <c r="AY1638" s="631"/>
      <c r="AZ1638" s="595">
        <f>IF(AV1638=0,0,(AX1638/AV1638)*100)</f>
        <v>0</v>
      </c>
      <c r="BA1638" s="596"/>
      <c r="BB1638" s="542"/>
      <c r="BC1638" s="580"/>
      <c r="BD1638" s="584"/>
      <c r="BE1638" s="585"/>
      <c r="BF1638" s="595">
        <f>IF(BB1638=0,0,(BD1638/BB1638)*100)</f>
        <v>0</v>
      </c>
      <c r="BG1638" s="596"/>
      <c r="BH1638" s="599">
        <f>AV1638+BB1638</f>
        <v>0</v>
      </c>
      <c r="BI1638" s="600"/>
      <c r="BJ1638" s="630">
        <f>AX1638+BD1638</f>
        <v>0</v>
      </c>
      <c r="BK1638" s="631"/>
      <c r="BL1638" s="595">
        <f>IF(BH1638=0,0,(BJ1638/BH1638)*100)</f>
        <v>0</v>
      </c>
      <c r="BM1638" s="596"/>
      <c r="BN1638" s="656">
        <f>(AF1638*2)+(AL1638*2)+(AR1638*3)+BD1638</f>
        <v>0</v>
      </c>
      <c r="BO1638" s="657"/>
      <c r="BP1638" s="658"/>
      <c r="BQ1638" s="676">
        <f t="shared" ref="BQ1638" si="1591">IF(BS1638=0,0,50*BR1638/BS1638)</f>
        <v>0</v>
      </c>
      <c r="BR1638" s="662">
        <f t="shared" ref="BR1638" si="1592">(BN1638*BU$1604)+(N1638*BU$1605)+(Z1638*BU$1606)+(R1638*BU$1607)+(X1638*BU$1608)+(AB1638*BU$1609)+(V1638*BU$1614)</f>
        <v>0</v>
      </c>
      <c r="BS1638" s="662">
        <f t="shared" ref="BS1638" si="1593">((BB1638-BD1638)*BU$1611)+((AV1638-AX1638)*BU$1610)+(H1638*BU$1612)+(P1638*BU$1613)</f>
        <v>0</v>
      </c>
      <c r="BT1638" s="15"/>
      <c r="BU1638" s="15"/>
      <c r="BV1638" s="95"/>
    </row>
    <row r="1639" spans="1:74" ht="21.75" customHeight="1" x14ac:dyDescent="0.25">
      <c r="A1639" s="95"/>
      <c r="B1639" s="571"/>
      <c r="C1639" s="642" t="str">
        <f>IF(ROSTER!D$42="","",ROSTER!D$42)</f>
        <v/>
      </c>
      <c r="D1639" s="643"/>
      <c r="E1639" s="575"/>
      <c r="F1639" s="577"/>
      <c r="G1639" s="583"/>
      <c r="H1639" s="579"/>
      <c r="I1639" s="545"/>
      <c r="J1639" s="544"/>
      <c r="K1639" s="581"/>
      <c r="L1639" s="586"/>
      <c r="M1639" s="587"/>
      <c r="N1639" s="592" t="s">
        <v>16</v>
      </c>
      <c r="O1639" s="603"/>
      <c r="P1639" s="544"/>
      <c r="Q1639" s="581"/>
      <c r="R1639" s="586"/>
      <c r="S1639" s="587"/>
      <c r="T1639" s="592" t="s">
        <v>16</v>
      </c>
      <c r="U1639" s="592"/>
      <c r="V1639" s="544"/>
      <c r="W1639" s="545"/>
      <c r="X1639" s="594"/>
      <c r="Y1639" s="545"/>
      <c r="Z1639" s="544"/>
      <c r="AA1639" s="545"/>
      <c r="AB1639" s="544"/>
      <c r="AC1639" s="545"/>
      <c r="AD1639" s="544"/>
      <c r="AE1639" s="581"/>
      <c r="AF1639" s="586"/>
      <c r="AG1639" s="587"/>
      <c r="AH1639" s="626"/>
      <c r="AI1639" s="627"/>
      <c r="AJ1639" s="544"/>
      <c r="AK1639" s="581"/>
      <c r="AL1639" s="586"/>
      <c r="AM1639" s="587"/>
      <c r="AN1639" s="626"/>
      <c r="AO1639" s="627"/>
      <c r="AP1639" s="544"/>
      <c r="AQ1639" s="581"/>
      <c r="AR1639" s="586"/>
      <c r="AS1639" s="587"/>
      <c r="AT1639" s="626"/>
      <c r="AU1639" s="627"/>
      <c r="AV1639" s="628"/>
      <c r="AW1639" s="629"/>
      <c r="AX1639" s="632"/>
      <c r="AY1639" s="633"/>
      <c r="AZ1639" s="626"/>
      <c r="BA1639" s="627"/>
      <c r="BB1639" s="544"/>
      <c r="BC1639" s="581"/>
      <c r="BD1639" s="586"/>
      <c r="BE1639" s="587"/>
      <c r="BF1639" s="626"/>
      <c r="BG1639" s="627"/>
      <c r="BH1639" s="628"/>
      <c r="BI1639" s="629"/>
      <c r="BJ1639" s="632"/>
      <c r="BK1639" s="633"/>
      <c r="BL1639" s="626"/>
      <c r="BM1639" s="627"/>
      <c r="BN1639" s="678"/>
      <c r="BO1639" s="679"/>
      <c r="BP1639" s="680"/>
      <c r="BQ1639" s="677"/>
      <c r="BR1639" s="663"/>
      <c r="BS1639" s="663"/>
      <c r="BT1639" s="15"/>
      <c r="BU1639" s="15"/>
      <c r="BV1639" s="95"/>
    </row>
    <row r="1640" spans="1:74" ht="21.75" customHeight="1" x14ac:dyDescent="0.25">
      <c r="A1640" s="95"/>
      <c r="B1640" s="570" t="str">
        <f>IF(ROSTER!B$44="","",ROSTER!B$44)</f>
        <v/>
      </c>
      <c r="C1640" s="572" t="str">
        <f>IF(ROSTER!C$44="","",ROSTER!C$44)</f>
        <v/>
      </c>
      <c r="D1640" s="573"/>
      <c r="E1640" s="574"/>
      <c r="F1640" s="576">
        <f>IF(E1640="y",1,IF(E1640="S",1,0))</f>
        <v>0</v>
      </c>
      <c r="G1640" s="582">
        <f>IF(E1640="S",1,0)</f>
        <v>0</v>
      </c>
      <c r="H1640" s="578"/>
      <c r="I1640" s="543"/>
      <c r="J1640" s="542"/>
      <c r="K1640" s="580"/>
      <c r="L1640" s="584"/>
      <c r="M1640" s="585"/>
      <c r="N1640" s="588">
        <f>L1640+J1640</f>
        <v>0</v>
      </c>
      <c r="O1640" s="589"/>
      <c r="P1640" s="542"/>
      <c r="Q1640" s="580"/>
      <c r="R1640" s="584"/>
      <c r="S1640" s="585"/>
      <c r="T1640" s="588">
        <f>R1640-P1640</f>
        <v>0</v>
      </c>
      <c r="U1640" s="588"/>
      <c r="V1640" s="542"/>
      <c r="W1640" s="543"/>
      <c r="X1640" s="593"/>
      <c r="Y1640" s="543"/>
      <c r="Z1640" s="542"/>
      <c r="AA1640" s="543"/>
      <c r="AB1640" s="542"/>
      <c r="AC1640" s="543"/>
      <c r="AD1640" s="542"/>
      <c r="AE1640" s="580"/>
      <c r="AF1640" s="584"/>
      <c r="AG1640" s="585"/>
      <c r="AH1640" s="595">
        <f>IF(AD1640=0,0,(AF1640/AD1640)*100)</f>
        <v>0</v>
      </c>
      <c r="AI1640" s="596"/>
      <c r="AJ1640" s="542"/>
      <c r="AK1640" s="580"/>
      <c r="AL1640" s="584"/>
      <c r="AM1640" s="585"/>
      <c r="AN1640" s="595">
        <f>IF(AJ1640=0,0,(AL1640/AJ1640)*100)</f>
        <v>0</v>
      </c>
      <c r="AO1640" s="596"/>
      <c r="AP1640" s="542"/>
      <c r="AQ1640" s="580"/>
      <c r="AR1640" s="584"/>
      <c r="AS1640" s="585"/>
      <c r="AT1640" s="595">
        <f>IF(AP1640=0,0,(AR1640/AP1640)*100)</f>
        <v>0</v>
      </c>
      <c r="AU1640" s="596"/>
      <c r="AV1640" s="599">
        <f>AD1640+AJ1640+AP1640</f>
        <v>0</v>
      </c>
      <c r="AW1640" s="600"/>
      <c r="AX1640" s="630">
        <f>AF1640+AL1640+AR1640</f>
        <v>0</v>
      </c>
      <c r="AY1640" s="631"/>
      <c r="AZ1640" s="595">
        <f>IF(AV1640=0,0,(AX1640/AV1640)*100)</f>
        <v>0</v>
      </c>
      <c r="BA1640" s="596"/>
      <c r="BB1640" s="542"/>
      <c r="BC1640" s="580"/>
      <c r="BD1640" s="584"/>
      <c r="BE1640" s="585"/>
      <c r="BF1640" s="595">
        <f>IF(BB1640=0,0,(BD1640/BB1640)*100)</f>
        <v>0</v>
      </c>
      <c r="BG1640" s="596"/>
      <c r="BH1640" s="599">
        <f>AV1640+BB1640</f>
        <v>0</v>
      </c>
      <c r="BI1640" s="600"/>
      <c r="BJ1640" s="630">
        <f>AX1640+BD1640</f>
        <v>0</v>
      </c>
      <c r="BK1640" s="631"/>
      <c r="BL1640" s="595">
        <f>IF(BH1640=0,0,(BJ1640/BH1640)*100)</f>
        <v>0</v>
      </c>
      <c r="BM1640" s="596"/>
      <c r="BN1640" s="656">
        <f>(AF1640*2)+(AL1640*2)+(AR1640*3)+BD1640</f>
        <v>0</v>
      </c>
      <c r="BO1640" s="657"/>
      <c r="BP1640" s="658"/>
      <c r="BQ1640" s="676">
        <f t="shared" ref="BQ1640" si="1594">IF(BS1640=0,0,50*BR1640/BS1640)</f>
        <v>0</v>
      </c>
      <c r="BR1640" s="662">
        <f t="shared" ref="BR1640" si="1595">(BN1640*BU$1604)+(N1640*BU$1605)+(Z1640*BU$1606)+(R1640*BU$1607)+(X1640*BU$1608)+(AB1640*BU$1609)+(V1640*BU$1614)</f>
        <v>0</v>
      </c>
      <c r="BS1640" s="662">
        <f t="shared" ref="BS1640" si="1596">((BB1640-BD1640)*BU$1611)+((AV1640-AX1640)*BU$1610)+(H1640*BU$1612)+(P1640*BU$1613)</f>
        <v>0</v>
      </c>
      <c r="BT1640" s="15"/>
      <c r="BU1640" s="15"/>
      <c r="BV1640" s="95"/>
    </row>
    <row r="1641" spans="1:74" ht="21.75" customHeight="1" x14ac:dyDescent="0.25">
      <c r="A1641" s="95"/>
      <c r="B1641" s="571"/>
      <c r="C1641" s="642" t="str">
        <f>IF(ROSTER!D$44="","",ROSTER!D$44)</f>
        <v/>
      </c>
      <c r="D1641" s="643"/>
      <c r="E1641" s="575"/>
      <c r="F1641" s="577"/>
      <c r="G1641" s="583"/>
      <c r="H1641" s="579"/>
      <c r="I1641" s="545"/>
      <c r="J1641" s="544"/>
      <c r="K1641" s="581"/>
      <c r="L1641" s="586"/>
      <c r="M1641" s="587"/>
      <c r="N1641" s="592" t="s">
        <v>16</v>
      </c>
      <c r="O1641" s="603"/>
      <c r="P1641" s="544"/>
      <c r="Q1641" s="581"/>
      <c r="R1641" s="586"/>
      <c r="S1641" s="587"/>
      <c r="T1641" s="592" t="s">
        <v>16</v>
      </c>
      <c r="U1641" s="592"/>
      <c r="V1641" s="544"/>
      <c r="W1641" s="545"/>
      <c r="X1641" s="594"/>
      <c r="Y1641" s="545"/>
      <c r="Z1641" s="544"/>
      <c r="AA1641" s="545"/>
      <c r="AB1641" s="544"/>
      <c r="AC1641" s="545"/>
      <c r="AD1641" s="544"/>
      <c r="AE1641" s="581"/>
      <c r="AF1641" s="586"/>
      <c r="AG1641" s="587"/>
      <c r="AH1641" s="626"/>
      <c r="AI1641" s="627"/>
      <c r="AJ1641" s="544"/>
      <c r="AK1641" s="581"/>
      <c r="AL1641" s="586"/>
      <c r="AM1641" s="587"/>
      <c r="AN1641" s="626"/>
      <c r="AO1641" s="627"/>
      <c r="AP1641" s="544"/>
      <c r="AQ1641" s="581"/>
      <c r="AR1641" s="586"/>
      <c r="AS1641" s="587"/>
      <c r="AT1641" s="626"/>
      <c r="AU1641" s="627"/>
      <c r="AV1641" s="628"/>
      <c r="AW1641" s="629"/>
      <c r="AX1641" s="632"/>
      <c r="AY1641" s="633"/>
      <c r="AZ1641" s="626"/>
      <c r="BA1641" s="627"/>
      <c r="BB1641" s="544"/>
      <c r="BC1641" s="581"/>
      <c r="BD1641" s="586"/>
      <c r="BE1641" s="587"/>
      <c r="BF1641" s="626"/>
      <c r="BG1641" s="627"/>
      <c r="BH1641" s="628"/>
      <c r="BI1641" s="629"/>
      <c r="BJ1641" s="632"/>
      <c r="BK1641" s="633"/>
      <c r="BL1641" s="626"/>
      <c r="BM1641" s="627"/>
      <c r="BN1641" s="678"/>
      <c r="BO1641" s="679"/>
      <c r="BP1641" s="680"/>
      <c r="BQ1641" s="677"/>
      <c r="BR1641" s="663"/>
      <c r="BS1641" s="663"/>
      <c r="BT1641" s="15"/>
      <c r="BU1641" s="15"/>
      <c r="BV1641" s="95"/>
    </row>
    <row r="1642" spans="1:74" ht="21.75" customHeight="1" x14ac:dyDescent="0.25">
      <c r="A1642" s="95"/>
      <c r="B1642" s="570" t="str">
        <f>IF(ROSTER!B$46="","",ROSTER!B$46)</f>
        <v/>
      </c>
      <c r="C1642" s="572" t="str">
        <f>IF(ROSTER!C$46="","",ROSTER!C$46)</f>
        <v/>
      </c>
      <c r="D1642" s="573"/>
      <c r="E1642" s="574"/>
      <c r="F1642" s="576">
        <f>IF(E1642="y",1,IF(E1642="S",1,0))</f>
        <v>0</v>
      </c>
      <c r="G1642" s="582">
        <f>IF(E1642="S",1,0)</f>
        <v>0</v>
      </c>
      <c r="H1642" s="578"/>
      <c r="I1642" s="543"/>
      <c r="J1642" s="542"/>
      <c r="K1642" s="580"/>
      <c r="L1642" s="584"/>
      <c r="M1642" s="585"/>
      <c r="N1642" s="588">
        <f>L1642+J1642</f>
        <v>0</v>
      </c>
      <c r="O1642" s="589"/>
      <c r="P1642" s="542"/>
      <c r="Q1642" s="580"/>
      <c r="R1642" s="584"/>
      <c r="S1642" s="585"/>
      <c r="T1642" s="588">
        <f>R1642-P1642</f>
        <v>0</v>
      </c>
      <c r="U1642" s="588"/>
      <c r="V1642" s="542"/>
      <c r="W1642" s="543"/>
      <c r="X1642" s="593"/>
      <c r="Y1642" s="543"/>
      <c r="Z1642" s="542"/>
      <c r="AA1642" s="543"/>
      <c r="AB1642" s="542"/>
      <c r="AC1642" s="543"/>
      <c r="AD1642" s="542"/>
      <c r="AE1642" s="580"/>
      <c r="AF1642" s="584"/>
      <c r="AG1642" s="585"/>
      <c r="AH1642" s="595">
        <f>IF(AD1642=0,0,(AF1642/AD1642)*100)</f>
        <v>0</v>
      </c>
      <c r="AI1642" s="596"/>
      <c r="AJ1642" s="542"/>
      <c r="AK1642" s="580"/>
      <c r="AL1642" s="584"/>
      <c r="AM1642" s="585"/>
      <c r="AN1642" s="595">
        <f>IF(AJ1642=0,0,(AL1642/AJ1642)*100)</f>
        <v>0</v>
      </c>
      <c r="AO1642" s="596"/>
      <c r="AP1642" s="542"/>
      <c r="AQ1642" s="580"/>
      <c r="AR1642" s="584"/>
      <c r="AS1642" s="585"/>
      <c r="AT1642" s="595">
        <f>IF(AP1642=0,0,(AR1642/AP1642)*100)</f>
        <v>0</v>
      </c>
      <c r="AU1642" s="596"/>
      <c r="AV1642" s="599">
        <f>AD1642+AJ1642+AP1642</f>
        <v>0</v>
      </c>
      <c r="AW1642" s="600"/>
      <c r="AX1642" s="630">
        <f>AF1642+AL1642+AR1642</f>
        <v>0</v>
      </c>
      <c r="AY1642" s="631"/>
      <c r="AZ1642" s="595">
        <f>IF(AV1642=0,0,(AX1642/AV1642)*100)</f>
        <v>0</v>
      </c>
      <c r="BA1642" s="596"/>
      <c r="BB1642" s="542"/>
      <c r="BC1642" s="580"/>
      <c r="BD1642" s="584"/>
      <c r="BE1642" s="585"/>
      <c r="BF1642" s="595">
        <f>IF(BB1642=0,0,(BD1642/BB1642)*100)</f>
        <v>0</v>
      </c>
      <c r="BG1642" s="596"/>
      <c r="BH1642" s="599">
        <f>AV1642+BB1642</f>
        <v>0</v>
      </c>
      <c r="BI1642" s="600"/>
      <c r="BJ1642" s="630">
        <f>AX1642+BD1642</f>
        <v>0</v>
      </c>
      <c r="BK1642" s="631"/>
      <c r="BL1642" s="595">
        <f>IF(BH1642=0,0,(BJ1642/BH1642)*100)</f>
        <v>0</v>
      </c>
      <c r="BM1642" s="596"/>
      <c r="BN1642" s="656">
        <f>(AF1642*2)+(AL1642*2)+(AR1642*3)+BD1642</f>
        <v>0</v>
      </c>
      <c r="BO1642" s="657"/>
      <c r="BP1642" s="658"/>
      <c r="BQ1642" s="676">
        <f t="shared" ref="BQ1642" si="1597">IF(BS1642=0,0,50*BR1642/BS1642)</f>
        <v>0</v>
      </c>
      <c r="BR1642" s="662">
        <f t="shared" ref="BR1642" si="1598">(BN1642*BU$1604)+(N1642*BU$1605)+(Z1642*BU$1606)+(R1642*BU$1607)+(X1642*BU$1608)+(AB1642*BU$1609)+(V1642*BU$1614)</f>
        <v>0</v>
      </c>
      <c r="BS1642" s="662">
        <f t="shared" ref="BS1642" si="1599">((BB1642-BD1642)*BU$1611)+((AV1642-AX1642)*BU$1610)+(H1642*BU$1612)+(P1642*BU$1613)</f>
        <v>0</v>
      </c>
      <c r="BT1642" s="15"/>
      <c r="BU1642" s="15"/>
      <c r="BV1642" s="95"/>
    </row>
    <row r="1643" spans="1:74" ht="22.5" customHeight="1" thickBot="1" x14ac:dyDescent="0.3">
      <c r="A1643" s="95"/>
      <c r="B1643" s="571"/>
      <c r="C1643" s="642" t="str">
        <f>IF(ROSTER!D$46="","",ROSTER!D$46)</f>
        <v/>
      </c>
      <c r="D1643" s="643"/>
      <c r="E1643" s="575"/>
      <c r="F1643" s="577"/>
      <c r="G1643" s="583"/>
      <c r="H1643" s="579"/>
      <c r="I1643" s="545"/>
      <c r="J1643" s="544"/>
      <c r="K1643" s="581"/>
      <c r="L1643" s="586"/>
      <c r="M1643" s="587"/>
      <c r="N1643" s="590" t="s">
        <v>16</v>
      </c>
      <c r="O1643" s="591"/>
      <c r="P1643" s="544"/>
      <c r="Q1643" s="581"/>
      <c r="R1643" s="586"/>
      <c r="S1643" s="587"/>
      <c r="T1643" s="592" t="s">
        <v>16</v>
      </c>
      <c r="U1643" s="592"/>
      <c r="V1643" s="544"/>
      <c r="W1643" s="545"/>
      <c r="X1643" s="594"/>
      <c r="Y1643" s="545"/>
      <c r="Z1643" s="544"/>
      <c r="AA1643" s="545"/>
      <c r="AB1643" s="544"/>
      <c r="AC1643" s="545"/>
      <c r="AD1643" s="544"/>
      <c r="AE1643" s="581"/>
      <c r="AF1643" s="586"/>
      <c r="AG1643" s="587"/>
      <c r="AH1643" s="597"/>
      <c r="AI1643" s="598"/>
      <c r="AJ1643" s="544"/>
      <c r="AK1643" s="581"/>
      <c r="AL1643" s="586"/>
      <c r="AM1643" s="587"/>
      <c r="AN1643" s="597"/>
      <c r="AO1643" s="598"/>
      <c r="AP1643" s="544"/>
      <c r="AQ1643" s="581"/>
      <c r="AR1643" s="586"/>
      <c r="AS1643" s="587"/>
      <c r="AT1643" s="597"/>
      <c r="AU1643" s="598"/>
      <c r="AV1643" s="601"/>
      <c r="AW1643" s="602"/>
      <c r="AX1643" s="701"/>
      <c r="AY1643" s="702"/>
      <c r="AZ1643" s="597"/>
      <c r="BA1643" s="598"/>
      <c r="BB1643" s="544"/>
      <c r="BC1643" s="581"/>
      <c r="BD1643" s="586"/>
      <c r="BE1643" s="587"/>
      <c r="BF1643" s="597"/>
      <c r="BG1643" s="598"/>
      <c r="BH1643" s="601"/>
      <c r="BI1643" s="602"/>
      <c r="BJ1643" s="701"/>
      <c r="BK1643" s="702"/>
      <c r="BL1643" s="597"/>
      <c r="BM1643" s="598"/>
      <c r="BN1643" s="659"/>
      <c r="BO1643" s="660"/>
      <c r="BP1643" s="661"/>
      <c r="BQ1643" s="677"/>
      <c r="BR1643" s="663"/>
      <c r="BS1643" s="663"/>
      <c r="BT1643" s="15"/>
      <c r="BU1643" s="15"/>
      <c r="BV1643" s="95"/>
    </row>
    <row r="1644" spans="1:74" s="21" customFormat="1" ht="33.4" customHeight="1" x14ac:dyDescent="0.45">
      <c r="A1644" s="98"/>
      <c r="B1644" s="612"/>
      <c r="C1644" s="613"/>
      <c r="D1644" s="613" t="s">
        <v>10</v>
      </c>
      <c r="E1644" s="616"/>
      <c r="F1644" s="279"/>
      <c r="G1644" s="279"/>
      <c r="H1644" s="517">
        <f>SUM(H1604:I1643)</f>
        <v>0</v>
      </c>
      <c r="I1644" s="618"/>
      <c r="J1644" s="517">
        <f>SUM(J1604:K1643)</f>
        <v>0</v>
      </c>
      <c r="K1644" s="618"/>
      <c r="L1644" s="620">
        <f>SUM(L1604:M1643)</f>
        <v>0</v>
      </c>
      <c r="M1644" s="621"/>
      <c r="N1644" s="548">
        <f>L1644+J1644</f>
        <v>0</v>
      </c>
      <c r="O1644" s="518"/>
      <c r="P1644" s="620">
        <f>SUM(P1604:Q1643)</f>
        <v>0</v>
      </c>
      <c r="Q1644" s="618"/>
      <c r="R1644" s="620">
        <f>SUM(R1604:S1643)</f>
        <v>0</v>
      </c>
      <c r="S1644" s="621"/>
      <c r="T1644" s="548">
        <f>R1644-P1644</f>
        <v>0</v>
      </c>
      <c r="U1644" s="518"/>
      <c r="V1644" s="517">
        <f>SUM(V1604:W1643)</f>
        <v>0</v>
      </c>
      <c r="W1644" s="518"/>
      <c r="X1644" s="621">
        <f>SUM(X1604:Y1643)</f>
        <v>0</v>
      </c>
      <c r="Y1644" s="621"/>
      <c r="Z1644" s="517">
        <f>SUM(Z1604:AA1643)</f>
        <v>0</v>
      </c>
      <c r="AA1644" s="518"/>
      <c r="AB1644" s="517">
        <f>SUM(AB1604:AC1643)</f>
        <v>0</v>
      </c>
      <c r="AC1644" s="518"/>
      <c r="AD1644" s="621">
        <f>SUM(AD1604:AE1643)</f>
        <v>0</v>
      </c>
      <c r="AE1644" s="618"/>
      <c r="AF1644" s="620">
        <f>SUM(AF1604:AG1643)</f>
        <v>0</v>
      </c>
      <c r="AG1644" s="621"/>
      <c r="AH1644" s="548">
        <f>IF(AD1644=0,0,(AF1644/AD1644)*100)</f>
        <v>0</v>
      </c>
      <c r="AI1644" s="518"/>
      <c r="AJ1644" s="620">
        <f>SUM(AJ1604:AK1643)</f>
        <v>0</v>
      </c>
      <c r="AK1644" s="618"/>
      <c r="AL1644" s="620">
        <f>SUM(AL1604:AM1643)</f>
        <v>0</v>
      </c>
      <c r="AM1644" s="621"/>
      <c r="AN1644" s="548">
        <f>IF(AJ1644=0,0,(AL1644/AJ1644)*100)</f>
        <v>0</v>
      </c>
      <c r="AO1644" s="518"/>
      <c r="AP1644" s="620">
        <f>SUM(AP1604:AQ1643)</f>
        <v>0</v>
      </c>
      <c r="AQ1644" s="618"/>
      <c r="AR1644" s="620">
        <f>SUM(AR1604:AS1643)</f>
        <v>0</v>
      </c>
      <c r="AS1644" s="621"/>
      <c r="AT1644" s="548">
        <f>IF(AP1644=0,0,(AR1644/AP1644)*100)</f>
        <v>0</v>
      </c>
      <c r="AU1644" s="518"/>
      <c r="AV1644" s="517">
        <f>AD1644+AJ1644+AP1644</f>
        <v>0</v>
      </c>
      <c r="AW1644" s="618"/>
      <c r="AX1644" s="620">
        <f>AF1644+AL1644+AR1644</f>
        <v>0</v>
      </c>
      <c r="AY1644" s="624"/>
      <c r="AZ1644" s="548">
        <f>IF(AV1644=0,0,(AX1644/AV1644)*100)</f>
        <v>0</v>
      </c>
      <c r="BA1644" s="518"/>
      <c r="BB1644" s="620">
        <f>SUM(BB1604:BC1643)</f>
        <v>0</v>
      </c>
      <c r="BC1644" s="618"/>
      <c r="BD1644" s="620">
        <f>SUM(BD1604:BE1643)</f>
        <v>0</v>
      </c>
      <c r="BE1644" s="621"/>
      <c r="BF1644" s="548">
        <f>IF(BB1644=0,0,(BD1644/BB1644)*100)</f>
        <v>0</v>
      </c>
      <c r="BG1644" s="518"/>
      <c r="BH1644" s="517">
        <f>AV1644+BB1644</f>
        <v>0</v>
      </c>
      <c r="BI1644" s="618"/>
      <c r="BJ1644" s="620">
        <f>AX1644+BD1644</f>
        <v>0</v>
      </c>
      <c r="BK1644" s="624"/>
      <c r="BL1644" s="548">
        <f>IF(BH1644=0,0,(BJ1644/BH1644)*100)</f>
        <v>0</v>
      </c>
      <c r="BM1644" s="664"/>
      <c r="BN1644" s="666">
        <f>SUM(BN1604:BP1643)</f>
        <v>0</v>
      </c>
      <c r="BO1644" s="667"/>
      <c r="BP1644" s="668"/>
      <c r="BQ1644" s="681">
        <f>SUM(BQ1604:BQ1643)</f>
        <v>0</v>
      </c>
      <c r="BR1644" s="685">
        <f t="shared" ref="BR1644" si="1600">(BN1644*BU$1604)+(N1644*BU$1605)+(Z1644*BU$1606)+(R1644*BU$1607)+(X1644*BU$1608)+(AB1644*BU$1609)+(V1644*BU$1614)</f>
        <v>0</v>
      </c>
      <c r="BS1644" s="683">
        <f t="shared" ref="BS1644" si="1601">((BB1644-BD1644)*BU$1611)+((AV1644-AX1644)*BU$1610)+(H1644*BU$1612)+(P1644*BU$1613)</f>
        <v>0</v>
      </c>
      <c r="BT1644" s="20"/>
      <c r="BU1644" s="20"/>
      <c r="BV1644" s="98"/>
    </row>
    <row r="1645" spans="1:74" s="21" customFormat="1" ht="33.950000000000003" customHeight="1" thickBot="1" x14ac:dyDescent="0.5">
      <c r="A1645" s="98"/>
      <c r="B1645" s="614"/>
      <c r="C1645" s="615"/>
      <c r="D1645" s="615"/>
      <c r="E1645" s="617"/>
      <c r="F1645" s="280"/>
      <c r="G1645" s="280"/>
      <c r="H1645" s="519"/>
      <c r="I1645" s="619"/>
      <c r="J1645" s="519"/>
      <c r="K1645" s="619"/>
      <c r="L1645" s="622"/>
      <c r="M1645" s="623"/>
      <c r="N1645" s="549" t="s">
        <v>16</v>
      </c>
      <c r="O1645" s="520"/>
      <c r="P1645" s="622"/>
      <c r="Q1645" s="619"/>
      <c r="R1645" s="622"/>
      <c r="S1645" s="623"/>
      <c r="T1645" s="549" t="s">
        <v>16</v>
      </c>
      <c r="U1645" s="520"/>
      <c r="V1645" s="519"/>
      <c r="W1645" s="520"/>
      <c r="X1645" s="623"/>
      <c r="Y1645" s="623"/>
      <c r="Z1645" s="519"/>
      <c r="AA1645" s="520"/>
      <c r="AB1645" s="519"/>
      <c r="AC1645" s="520"/>
      <c r="AD1645" s="623"/>
      <c r="AE1645" s="619"/>
      <c r="AF1645" s="622"/>
      <c r="AG1645" s="623"/>
      <c r="AH1645" s="549"/>
      <c r="AI1645" s="520"/>
      <c r="AJ1645" s="622"/>
      <c r="AK1645" s="619"/>
      <c r="AL1645" s="622"/>
      <c r="AM1645" s="623"/>
      <c r="AN1645" s="549"/>
      <c r="AO1645" s="520"/>
      <c r="AP1645" s="622"/>
      <c r="AQ1645" s="619"/>
      <c r="AR1645" s="622"/>
      <c r="AS1645" s="623"/>
      <c r="AT1645" s="549"/>
      <c r="AU1645" s="520"/>
      <c r="AV1645" s="519"/>
      <c r="AW1645" s="619"/>
      <c r="AX1645" s="622"/>
      <c r="AY1645" s="625"/>
      <c r="AZ1645" s="549"/>
      <c r="BA1645" s="520"/>
      <c r="BB1645" s="622"/>
      <c r="BC1645" s="619"/>
      <c r="BD1645" s="622"/>
      <c r="BE1645" s="623"/>
      <c r="BF1645" s="549"/>
      <c r="BG1645" s="520"/>
      <c r="BH1645" s="519"/>
      <c r="BI1645" s="619"/>
      <c r="BJ1645" s="622"/>
      <c r="BK1645" s="625"/>
      <c r="BL1645" s="549"/>
      <c r="BM1645" s="665"/>
      <c r="BN1645" s="669"/>
      <c r="BO1645" s="670"/>
      <c r="BP1645" s="671"/>
      <c r="BQ1645" s="682"/>
      <c r="BR1645" s="686"/>
      <c r="BS1645" s="684"/>
      <c r="BT1645" s="20"/>
      <c r="BU1645" s="20"/>
      <c r="BV1645" s="98"/>
    </row>
    <row r="1646" spans="1:74" s="21" customFormat="1" ht="33" customHeight="1" thickBot="1" x14ac:dyDescent="0.5">
      <c r="A1646" s="98"/>
      <c r="B1646" s="612"/>
      <c r="C1646" s="613"/>
      <c r="D1646" s="613" t="s">
        <v>13</v>
      </c>
      <c r="E1646" s="616"/>
      <c r="F1646" s="281"/>
      <c r="G1646" s="282"/>
      <c r="H1646" s="528"/>
      <c r="I1646" s="636"/>
      <c r="J1646" s="528"/>
      <c r="K1646" s="636"/>
      <c r="L1646" s="638"/>
      <c r="M1646" s="639"/>
      <c r="N1646" s="548">
        <f>J1646+L1646</f>
        <v>0</v>
      </c>
      <c r="O1646" s="518"/>
      <c r="P1646" s="638"/>
      <c r="Q1646" s="636"/>
      <c r="R1646" s="638"/>
      <c r="S1646" s="639"/>
      <c r="T1646" s="548">
        <f>R1646-P1646</f>
        <v>0</v>
      </c>
      <c r="U1646" s="518"/>
      <c r="V1646" s="528"/>
      <c r="W1646" s="529"/>
      <c r="X1646" s="528"/>
      <c r="Y1646" s="529"/>
      <c r="Z1646" s="528"/>
      <c r="AA1646" s="529"/>
      <c r="AB1646" s="528"/>
      <c r="AC1646" s="529"/>
      <c r="AD1646" s="639"/>
      <c r="AE1646" s="636"/>
      <c r="AF1646" s="638"/>
      <c r="AG1646" s="639"/>
      <c r="AH1646" s="548">
        <f>IF(AD1646=0,0,(AF1646/AD1646)*100)</f>
        <v>0</v>
      </c>
      <c r="AI1646" s="518"/>
      <c r="AJ1646" s="638"/>
      <c r="AK1646" s="636"/>
      <c r="AL1646" s="638"/>
      <c r="AM1646" s="639"/>
      <c r="AN1646" s="548">
        <f>IF(AJ1646=0,0,(AL1646/AJ1646)*100)</f>
        <v>0</v>
      </c>
      <c r="AO1646" s="518"/>
      <c r="AP1646" s="638"/>
      <c r="AQ1646" s="636"/>
      <c r="AR1646" s="638"/>
      <c r="AS1646" s="639"/>
      <c r="AT1646" s="548">
        <f>IF(AP1646=0,0,(AR1646/AP1646)*100)</f>
        <v>0</v>
      </c>
      <c r="AU1646" s="518"/>
      <c r="AV1646" s="517">
        <f>AD1646+AJ1646+AP1646</f>
        <v>0</v>
      </c>
      <c r="AW1646" s="618"/>
      <c r="AX1646" s="620">
        <f>AF1646+AL1646+AR1646</f>
        <v>0</v>
      </c>
      <c r="AY1646" s="624"/>
      <c r="AZ1646" s="548">
        <f>IF(AV1646=0,0,(AX1646/AV1646)*100)</f>
        <v>0</v>
      </c>
      <c r="BA1646" s="518"/>
      <c r="BB1646" s="638"/>
      <c r="BC1646" s="636"/>
      <c r="BD1646" s="638"/>
      <c r="BE1646" s="639"/>
      <c r="BF1646" s="548">
        <f>IF(BB1646=0,0,(BD1646/BB1646)*100)</f>
        <v>0</v>
      </c>
      <c r="BG1646" s="518"/>
      <c r="BH1646" s="517">
        <f>AV1646+BB1646</f>
        <v>0</v>
      </c>
      <c r="BI1646" s="618"/>
      <c r="BJ1646" s="620">
        <f>AX1646+BD1646</f>
        <v>0</v>
      </c>
      <c r="BK1646" s="624"/>
      <c r="BL1646" s="548">
        <f>IF(BH1646=0,0,(BJ1646/BH1646)*100)</f>
        <v>0</v>
      </c>
      <c r="BM1646" s="664"/>
      <c r="BN1646" s="693">
        <f>(AF1646*2)+(AL1646*2)+(AR1646*3)+BD1646</f>
        <v>0</v>
      </c>
      <c r="BO1646" s="694"/>
      <c r="BP1646" s="695"/>
      <c r="BQ1646" s="699"/>
      <c r="BR1646" s="283"/>
      <c r="BS1646" s="284"/>
      <c r="BT1646" s="20"/>
      <c r="BU1646" s="20"/>
      <c r="BV1646" s="98"/>
    </row>
    <row r="1647" spans="1:74" s="21" customFormat="1" ht="33.75" customHeight="1" thickBot="1" x14ac:dyDescent="0.5">
      <c r="A1647" s="98"/>
      <c r="B1647" s="285"/>
      <c r="C1647" s="286"/>
      <c r="D1647" s="634"/>
      <c r="E1647" s="635"/>
      <c r="F1647" s="287"/>
      <c r="G1647" s="287"/>
      <c r="H1647" s="530"/>
      <c r="I1647" s="637"/>
      <c r="J1647" s="530"/>
      <c r="K1647" s="637"/>
      <c r="L1647" s="640"/>
      <c r="M1647" s="641"/>
      <c r="N1647" s="549">
        <f>IF((N1644+N1646)=0,0,N1644/(N1644+N1646)*100)</f>
        <v>0</v>
      </c>
      <c r="O1647" s="520"/>
      <c r="P1647" s="640"/>
      <c r="Q1647" s="637"/>
      <c r="R1647" s="640"/>
      <c r="S1647" s="641"/>
      <c r="T1647" s="549"/>
      <c r="U1647" s="520"/>
      <c r="V1647" s="530"/>
      <c r="W1647" s="531"/>
      <c r="X1647" s="530"/>
      <c r="Y1647" s="531"/>
      <c r="Z1647" s="530"/>
      <c r="AA1647" s="531"/>
      <c r="AB1647" s="530"/>
      <c r="AC1647" s="531"/>
      <c r="AD1647" s="641"/>
      <c r="AE1647" s="637"/>
      <c r="AF1647" s="640"/>
      <c r="AG1647" s="641"/>
      <c r="AH1647" s="549"/>
      <c r="AI1647" s="520"/>
      <c r="AJ1647" s="640"/>
      <c r="AK1647" s="637"/>
      <c r="AL1647" s="640"/>
      <c r="AM1647" s="641"/>
      <c r="AN1647" s="549"/>
      <c r="AO1647" s="520"/>
      <c r="AP1647" s="640"/>
      <c r="AQ1647" s="637"/>
      <c r="AR1647" s="640"/>
      <c r="AS1647" s="641"/>
      <c r="AT1647" s="549"/>
      <c r="AU1647" s="520"/>
      <c r="AV1647" s="519"/>
      <c r="AW1647" s="619"/>
      <c r="AX1647" s="622"/>
      <c r="AY1647" s="625"/>
      <c r="AZ1647" s="549"/>
      <c r="BA1647" s="520"/>
      <c r="BB1647" s="640"/>
      <c r="BC1647" s="637"/>
      <c r="BD1647" s="640"/>
      <c r="BE1647" s="641"/>
      <c r="BF1647" s="549"/>
      <c r="BG1647" s="520"/>
      <c r="BH1647" s="519"/>
      <c r="BI1647" s="619"/>
      <c r="BJ1647" s="622"/>
      <c r="BK1647" s="625"/>
      <c r="BL1647" s="549"/>
      <c r="BM1647" s="665"/>
      <c r="BN1647" s="696"/>
      <c r="BO1647" s="697"/>
      <c r="BP1647" s="698"/>
      <c r="BQ1647" s="700"/>
      <c r="BR1647" s="79"/>
      <c r="BS1647" s="79"/>
      <c r="BT1647" s="20"/>
      <c r="BU1647" s="20"/>
      <c r="BV1647" s="98"/>
    </row>
    <row r="1648" spans="1:74" ht="16.5" customHeight="1" thickTop="1" thickBot="1" x14ac:dyDescent="0.5">
      <c r="A1648" s="95"/>
      <c r="B1648" s="288"/>
      <c r="C1648" s="70"/>
      <c r="D1648" s="70"/>
      <c r="E1648" s="70"/>
      <c r="F1648" s="70"/>
      <c r="G1648" s="70"/>
      <c r="H1648" s="70"/>
      <c r="I1648" s="70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70"/>
      <c r="AC1648" s="70"/>
      <c r="AD1648" s="70"/>
      <c r="AE1648" s="70"/>
      <c r="AF1648" s="70"/>
      <c r="AG1648" s="70"/>
      <c r="AH1648" s="289"/>
      <c r="AI1648" s="289"/>
      <c r="AJ1648" s="70"/>
      <c r="AK1648" s="70"/>
      <c r="AL1648" s="70"/>
      <c r="AM1648" s="70"/>
      <c r="AN1648" s="70"/>
      <c r="AO1648" s="70"/>
      <c r="AP1648" s="70"/>
      <c r="AQ1648" s="70"/>
      <c r="AR1648" s="70"/>
      <c r="AS1648" s="70"/>
      <c r="AT1648" s="70"/>
      <c r="AU1648" s="70"/>
      <c r="AV1648" s="70"/>
      <c r="AW1648" s="70"/>
      <c r="AX1648" s="70"/>
      <c r="AY1648" s="70"/>
      <c r="AZ1648" s="70"/>
      <c r="BA1648" s="70"/>
      <c r="BB1648" s="70"/>
      <c r="BC1648" s="70"/>
      <c r="BD1648" s="70"/>
      <c r="BE1648" s="70"/>
      <c r="BF1648" s="70"/>
      <c r="BG1648" s="70"/>
      <c r="BH1648" s="70"/>
      <c r="BI1648" s="70"/>
      <c r="BJ1648" s="70"/>
      <c r="BK1648" s="70"/>
      <c r="BL1648" s="70"/>
      <c r="BM1648" s="70"/>
      <c r="BN1648" s="70"/>
      <c r="BO1648" s="70"/>
      <c r="BP1648" s="70"/>
      <c r="BQ1648" s="89"/>
      <c r="BR1648" s="674">
        <f>IF((J1644+L1646)=0,0,(J1644/(J1644+L1646)*100)%)</f>
        <v>0</v>
      </c>
      <c r="BS1648" s="675"/>
      <c r="BT1648" s="674">
        <f>IF((L1644+J1646)=0,0,(L1644/(L1644+J1646)*100)%)</f>
        <v>0</v>
      </c>
      <c r="BU1648" s="675"/>
      <c r="BV1648" s="95"/>
    </row>
    <row r="1649" spans="1:79" s="23" customFormat="1" ht="79.5" customHeight="1" thickTop="1" thickBot="1" x14ac:dyDescent="0.55000000000000004">
      <c r="A1649" s="99"/>
      <c r="B1649" s="565" t="s">
        <v>64</v>
      </c>
      <c r="C1649" s="566"/>
      <c r="D1649" s="113"/>
      <c r="E1649" s="532" t="s">
        <v>54</v>
      </c>
      <c r="F1649" s="532"/>
      <c r="G1649" s="532"/>
      <c r="H1649" s="532"/>
      <c r="I1649" s="94"/>
      <c r="J1649" s="533"/>
      <c r="K1649" s="534"/>
      <c r="L1649" s="535"/>
      <c r="M1649" s="290"/>
      <c r="N1649" s="533"/>
      <c r="O1649" s="534"/>
      <c r="P1649" s="535"/>
      <c r="Q1649" s="536" t="s">
        <v>47</v>
      </c>
      <c r="R1649" s="537"/>
      <c r="S1649" s="537"/>
      <c r="T1649" s="538"/>
      <c r="U1649" s="533"/>
      <c r="V1649" s="534"/>
      <c r="W1649" s="535"/>
      <c r="X1649" s="290"/>
      <c r="Y1649" s="533"/>
      <c r="Z1649" s="534"/>
      <c r="AA1649" s="535"/>
      <c r="AB1649" s="536" t="s">
        <v>49</v>
      </c>
      <c r="AC1649" s="537"/>
      <c r="AD1649" s="537"/>
      <c r="AE1649" s="538"/>
      <c r="AF1649" s="533"/>
      <c r="AG1649" s="534"/>
      <c r="AH1649" s="535"/>
      <c r="AI1649" s="290"/>
      <c r="AJ1649" s="533"/>
      <c r="AK1649" s="534"/>
      <c r="AL1649" s="535"/>
      <c r="AM1649" s="536" t="s">
        <v>53</v>
      </c>
      <c r="AN1649" s="537"/>
      <c r="AO1649" s="537"/>
      <c r="AP1649" s="538"/>
      <c r="AQ1649" s="533"/>
      <c r="AR1649" s="534"/>
      <c r="AS1649" s="535"/>
      <c r="AT1649" s="72"/>
      <c r="AU1649" s="533"/>
      <c r="AV1649" s="534"/>
      <c r="AW1649" s="535"/>
      <c r="AX1649" s="291"/>
      <c r="AY1649" s="291"/>
      <c r="AZ1649" s="291"/>
      <c r="BA1649" s="291"/>
      <c r="BB1649" s="567" t="s">
        <v>20</v>
      </c>
      <c r="BC1649" s="567"/>
      <c r="BD1649" s="567"/>
      <c r="BE1649" s="567"/>
      <c r="BF1649" s="568"/>
      <c r="BG1649" s="539">
        <f>BN1644</f>
        <v>0</v>
      </c>
      <c r="BH1649" s="540"/>
      <c r="BI1649" s="541"/>
      <c r="BJ1649" s="292"/>
      <c r="BK1649" s="539">
        <f>BN1646</f>
        <v>0</v>
      </c>
      <c r="BL1649" s="540"/>
      <c r="BM1649" s="541"/>
      <c r="BN1649" s="73"/>
      <c r="BO1649" s="73"/>
      <c r="BP1649" s="73"/>
      <c r="BQ1649" s="90"/>
      <c r="BR1649" s="24"/>
      <c r="BS1649" s="24"/>
      <c r="BT1649" s="22"/>
      <c r="BU1649" s="22"/>
      <c r="BV1649" s="99"/>
    </row>
    <row r="1650" spans="1:79" ht="15.6" customHeight="1" thickTop="1" thickBot="1" x14ac:dyDescent="0.55000000000000004">
      <c r="A1650" s="95"/>
      <c r="B1650" s="293"/>
      <c r="C1650" s="67"/>
      <c r="D1650" s="67"/>
      <c r="E1650" s="294"/>
      <c r="F1650" s="295"/>
      <c r="G1650" s="295"/>
      <c r="H1650" s="94"/>
      <c r="I1650" s="94"/>
      <c r="J1650" s="296"/>
      <c r="K1650" s="296"/>
      <c r="L1650" s="296"/>
      <c r="M1650" s="296"/>
      <c r="N1650" s="296"/>
      <c r="O1650" s="296"/>
      <c r="P1650" s="296"/>
      <c r="Q1650" s="295"/>
      <c r="R1650" s="295"/>
      <c r="S1650" s="295"/>
      <c r="T1650" s="295"/>
      <c r="U1650" s="296"/>
      <c r="V1650" s="296"/>
      <c r="W1650" s="296"/>
      <c r="X1650" s="297"/>
      <c r="Y1650" s="296"/>
      <c r="Z1650" s="296"/>
      <c r="AA1650" s="296"/>
      <c r="AB1650" s="295"/>
      <c r="AC1650" s="295"/>
      <c r="AD1650" s="295"/>
      <c r="AE1650" s="295"/>
      <c r="AF1650" s="296"/>
      <c r="AG1650" s="296"/>
      <c r="AH1650" s="296"/>
      <c r="AI1650" s="296"/>
      <c r="AJ1650" s="297"/>
      <c r="AK1650" s="297"/>
      <c r="AL1650" s="296"/>
      <c r="AM1650" s="295"/>
      <c r="AN1650" s="295"/>
      <c r="AO1650" s="295"/>
      <c r="AP1650" s="295"/>
      <c r="AQ1650" s="296"/>
      <c r="AR1650" s="296"/>
      <c r="AS1650" s="296"/>
      <c r="AT1650" s="296"/>
      <c r="AU1650" s="296"/>
      <c r="AV1650" s="72"/>
      <c r="AW1650" s="72"/>
      <c r="AX1650" s="74"/>
      <c r="AY1650" s="74"/>
      <c r="AZ1650" s="74"/>
      <c r="BA1650" s="74"/>
      <c r="BB1650" s="295"/>
      <c r="BC1650" s="298"/>
      <c r="BD1650" s="298"/>
      <c r="BE1650" s="299"/>
      <c r="BF1650" s="300"/>
      <c r="BG1650" s="301"/>
      <c r="BH1650" s="301"/>
      <c r="BI1650" s="72"/>
      <c r="BJ1650" s="302"/>
      <c r="BK1650" s="303"/>
      <c r="BL1650" s="303"/>
      <c r="BM1650" s="72"/>
      <c r="BN1650" s="74"/>
      <c r="BO1650" s="74"/>
      <c r="BP1650" s="74"/>
      <c r="BQ1650" s="91"/>
      <c r="BR1650" s="25"/>
      <c r="BS1650" s="25"/>
      <c r="BT1650" s="15"/>
      <c r="BU1650" s="15"/>
      <c r="BV1650" s="95"/>
    </row>
    <row r="1651" spans="1:79" s="23" customFormat="1" ht="79.5" customHeight="1" thickTop="1" thickBot="1" x14ac:dyDescent="0.55000000000000004">
      <c r="A1651" s="99"/>
      <c r="B1651" s="569" t="s">
        <v>46</v>
      </c>
      <c r="C1651" s="567"/>
      <c r="D1651" s="113"/>
      <c r="E1651" s="532" t="s">
        <v>55</v>
      </c>
      <c r="F1651" s="532"/>
      <c r="G1651" s="532"/>
      <c r="H1651" s="532"/>
      <c r="I1651" s="94"/>
      <c r="J1651" s="539">
        <f>J1649</f>
        <v>0</v>
      </c>
      <c r="K1651" s="540"/>
      <c r="L1651" s="541"/>
      <c r="M1651" s="290"/>
      <c r="N1651" s="539">
        <f>N1649</f>
        <v>0</v>
      </c>
      <c r="O1651" s="540"/>
      <c r="P1651" s="541"/>
      <c r="Q1651" s="536" t="s">
        <v>51</v>
      </c>
      <c r="R1651" s="537"/>
      <c r="S1651" s="537"/>
      <c r="T1651" s="538"/>
      <c r="U1651" s="539">
        <f>U1649-J1649</f>
        <v>0</v>
      </c>
      <c r="V1651" s="540"/>
      <c r="W1651" s="541"/>
      <c r="X1651" s="290"/>
      <c r="Y1651" s="539">
        <f>Y1649-N1649</f>
        <v>0</v>
      </c>
      <c r="Z1651" s="540"/>
      <c r="AA1651" s="541"/>
      <c r="AB1651" s="536" t="s">
        <v>50</v>
      </c>
      <c r="AC1651" s="537"/>
      <c r="AD1651" s="537"/>
      <c r="AE1651" s="538"/>
      <c r="AF1651" s="539">
        <f>AF1649-U1649</f>
        <v>0</v>
      </c>
      <c r="AG1651" s="540"/>
      <c r="AH1651" s="541"/>
      <c r="AI1651" s="290"/>
      <c r="AJ1651" s="539">
        <f>AJ1649-Y1649</f>
        <v>0</v>
      </c>
      <c r="AK1651" s="540"/>
      <c r="AL1651" s="541"/>
      <c r="AM1651" s="536" t="s">
        <v>52</v>
      </c>
      <c r="AN1651" s="537"/>
      <c r="AO1651" s="537"/>
      <c r="AP1651" s="538"/>
      <c r="AQ1651" s="539">
        <f>AQ1649-AF1649</f>
        <v>0</v>
      </c>
      <c r="AR1651" s="540"/>
      <c r="AS1651" s="541"/>
      <c r="AT1651" s="72"/>
      <c r="AU1651" s="539">
        <f>AU1649-AJ1649</f>
        <v>0</v>
      </c>
      <c r="AV1651" s="540"/>
      <c r="AW1651" s="541"/>
      <c r="AX1651" s="291"/>
      <c r="AY1651" s="291"/>
      <c r="AZ1651" s="291"/>
      <c r="BA1651" s="291"/>
      <c r="BB1651" s="567" t="s">
        <v>45</v>
      </c>
      <c r="BC1651" s="567"/>
      <c r="BD1651" s="567"/>
      <c r="BE1651" s="567"/>
      <c r="BF1651" s="568"/>
      <c r="BG1651" s="539">
        <f>BG1649-AQ1649</f>
        <v>0</v>
      </c>
      <c r="BH1651" s="540"/>
      <c r="BI1651" s="541"/>
      <c r="BJ1651" s="304"/>
      <c r="BK1651" s="539">
        <f>BK1649-AU1649</f>
        <v>0</v>
      </c>
      <c r="BL1651" s="540"/>
      <c r="BM1651" s="541"/>
      <c r="BN1651" s="73"/>
      <c r="BO1651" s="73"/>
      <c r="BP1651" s="73"/>
      <c r="BQ1651" s="90"/>
      <c r="BR1651" s="24"/>
      <c r="BS1651" s="24"/>
      <c r="BT1651" s="22"/>
      <c r="BU1651" s="22"/>
      <c r="BV1651" s="99"/>
      <c r="BY1651" s="21"/>
    </row>
    <row r="1652" spans="1:79" ht="18.75" customHeight="1" thickTop="1" thickBot="1" x14ac:dyDescent="0.5">
      <c r="A1652" s="95"/>
      <c r="B1652" s="305"/>
      <c r="C1652" s="71"/>
      <c r="D1652" s="71"/>
      <c r="E1652" s="71"/>
      <c r="F1652" s="92"/>
      <c r="G1652" s="92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X1652" s="71"/>
      <c r="Y1652" s="71"/>
      <c r="Z1652" s="71"/>
      <c r="AA1652" s="71"/>
      <c r="AB1652" s="71"/>
      <c r="AC1652" s="71"/>
      <c r="AD1652" s="71"/>
      <c r="AE1652" s="71"/>
      <c r="AF1652" s="71"/>
      <c r="AG1652" s="71"/>
      <c r="AH1652" s="306"/>
      <c r="AI1652" s="306"/>
      <c r="AJ1652" s="71"/>
      <c r="AK1652" s="71"/>
      <c r="AL1652" s="71"/>
      <c r="AM1652" s="71"/>
      <c r="AN1652" s="71"/>
      <c r="AO1652" s="71"/>
      <c r="AP1652" s="71"/>
      <c r="AQ1652" s="71"/>
      <c r="AR1652" s="71"/>
      <c r="AS1652" s="71"/>
      <c r="AT1652" s="71"/>
      <c r="AU1652" s="71"/>
      <c r="AV1652" s="71"/>
      <c r="AW1652" s="71"/>
      <c r="AX1652" s="71"/>
      <c r="AY1652" s="71"/>
      <c r="AZ1652" s="71"/>
      <c r="BA1652" s="71"/>
      <c r="BB1652" s="71"/>
      <c r="BC1652" s="703" t="s">
        <v>153</v>
      </c>
      <c r="BD1652" s="703"/>
      <c r="BE1652" s="703"/>
      <c r="BF1652" s="703"/>
      <c r="BG1652" s="703"/>
      <c r="BH1652" s="703"/>
      <c r="BI1652" s="703"/>
      <c r="BJ1652" s="703"/>
      <c r="BK1652" s="703"/>
      <c r="BL1652" s="703"/>
      <c r="BM1652" s="703"/>
      <c r="BN1652" s="703"/>
      <c r="BO1652" s="703"/>
      <c r="BP1652" s="703"/>
      <c r="BQ1652" s="318"/>
      <c r="BR1652" s="319"/>
      <c r="BS1652" s="319"/>
      <c r="BT1652" s="15"/>
      <c r="BU1652" s="15"/>
      <c r="BV1652" s="95"/>
    </row>
    <row r="1653" spans="1:79" s="93" customFormat="1" ht="13.5" customHeight="1" thickTop="1" x14ac:dyDescent="0.45">
      <c r="A1653" s="95"/>
      <c r="B1653" s="99"/>
      <c r="C1653" s="95"/>
      <c r="D1653" s="95"/>
      <c r="E1653" s="95"/>
      <c r="F1653" s="96"/>
      <c r="G1653" s="96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254"/>
      <c r="AI1653" s="254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5"/>
      <c r="BL1653" s="95"/>
      <c r="BM1653" s="95"/>
      <c r="BN1653" s="95"/>
      <c r="BO1653" s="95"/>
      <c r="BP1653" s="95"/>
      <c r="BQ1653" s="97"/>
      <c r="BR1653" s="97"/>
      <c r="BS1653" s="97"/>
      <c r="BT1653" s="95"/>
      <c r="BU1653" s="95"/>
      <c r="BV1653" s="95"/>
    </row>
    <row r="1654" spans="1:79" s="17" customFormat="1" ht="33.75" x14ac:dyDescent="0.5">
      <c r="A1654" s="255"/>
      <c r="B1654" s="604" t="s">
        <v>9</v>
      </c>
      <c r="C1654" s="604"/>
      <c r="D1654" s="604"/>
      <c r="E1654" s="604"/>
      <c r="F1654" s="604"/>
      <c r="G1654" s="604"/>
      <c r="H1654" s="604"/>
      <c r="I1654" s="604"/>
      <c r="J1654" s="604"/>
      <c r="K1654" s="604"/>
      <c r="L1654" s="604"/>
      <c r="M1654" s="604"/>
      <c r="N1654" s="604"/>
      <c r="O1654" s="604"/>
      <c r="P1654" s="604"/>
      <c r="Q1654" s="604"/>
      <c r="R1654" s="604"/>
      <c r="S1654" s="604"/>
      <c r="T1654" s="604"/>
      <c r="U1654" s="604"/>
      <c r="V1654" s="604"/>
      <c r="W1654" s="604"/>
      <c r="X1654" s="604"/>
      <c r="Y1654" s="604"/>
      <c r="Z1654" s="604"/>
      <c r="AA1654" s="604"/>
      <c r="AB1654" s="604"/>
      <c r="AC1654" s="604"/>
      <c r="AD1654" s="604"/>
      <c r="AE1654" s="604"/>
      <c r="AF1654" s="604"/>
      <c r="AG1654" s="604"/>
      <c r="AH1654" s="604"/>
      <c r="AI1654" s="604"/>
      <c r="AJ1654" s="604"/>
      <c r="AK1654" s="604"/>
      <c r="AL1654" s="604"/>
      <c r="AM1654" s="604"/>
      <c r="AN1654" s="604"/>
      <c r="AO1654" s="604"/>
      <c r="AP1654" s="604"/>
      <c r="AQ1654" s="604"/>
      <c r="AR1654" s="604"/>
      <c r="AS1654" s="604"/>
      <c r="AT1654" s="604"/>
      <c r="AU1654" s="604"/>
      <c r="AV1654" s="604"/>
      <c r="AW1654" s="604"/>
      <c r="AX1654" s="604"/>
      <c r="AY1654" s="604"/>
      <c r="AZ1654" s="604"/>
      <c r="BA1654" s="604"/>
      <c r="BB1654" s="604"/>
      <c r="BC1654" s="604"/>
      <c r="BD1654" s="604"/>
      <c r="BE1654" s="604"/>
      <c r="BF1654" s="604"/>
      <c r="BG1654" s="604"/>
      <c r="BH1654" s="604"/>
      <c r="BI1654" s="604"/>
      <c r="BJ1654" s="604"/>
      <c r="BK1654" s="604"/>
      <c r="BL1654" s="604"/>
      <c r="BM1654" s="604"/>
      <c r="BN1654" s="604"/>
      <c r="BO1654" s="604"/>
      <c r="BP1654" s="604"/>
      <c r="BQ1654" s="256"/>
      <c r="BR1654" s="256"/>
      <c r="BS1654" s="256"/>
      <c r="BT1654" s="257"/>
      <c r="BU1654" s="257"/>
      <c r="BV1654" s="255"/>
    </row>
    <row r="1655" spans="1:79" ht="10.9" customHeight="1" x14ac:dyDescent="0.45">
      <c r="A1655" s="95"/>
      <c r="B1655" s="258"/>
      <c r="C1655" s="62"/>
      <c r="D1655" s="62"/>
      <c r="E1655" s="62"/>
      <c r="F1655" s="63"/>
      <c r="G1655" s="63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259"/>
      <c r="AI1655" s="259"/>
      <c r="AJ1655" s="62"/>
      <c r="AK1655" s="62"/>
      <c r="AL1655" s="62"/>
      <c r="AM1655" s="62"/>
      <c r="AN1655" s="62"/>
      <c r="AO1655" s="62"/>
      <c r="AP1655" s="62"/>
      <c r="AQ1655" s="62"/>
      <c r="AR1655" s="62"/>
      <c r="AS1655" s="62"/>
      <c r="AT1655" s="62"/>
      <c r="AU1655" s="62"/>
      <c r="AV1655" s="62"/>
      <c r="AW1655" s="62"/>
      <c r="AX1655" s="62"/>
      <c r="AY1655" s="62"/>
      <c r="AZ1655" s="62"/>
      <c r="BA1655" s="62"/>
      <c r="BB1655" s="62"/>
      <c r="BC1655" s="62"/>
      <c r="BD1655" s="62"/>
      <c r="BE1655" s="62"/>
      <c r="BF1655" s="62"/>
      <c r="BG1655" s="62"/>
      <c r="BH1655" s="62"/>
      <c r="BI1655" s="62"/>
      <c r="BJ1655" s="62"/>
      <c r="BK1655" s="62"/>
      <c r="BL1655" s="62"/>
      <c r="BM1655" s="62"/>
      <c r="BN1655" s="62"/>
      <c r="BO1655" s="62"/>
      <c r="BP1655" s="94"/>
      <c r="BQ1655" s="87"/>
      <c r="BR1655" s="94"/>
      <c r="BS1655" s="94"/>
      <c r="BT1655" s="15"/>
      <c r="BU1655" s="15"/>
      <c r="BV1655" s="95"/>
    </row>
    <row r="1656" spans="1:79" s="18" customFormat="1" ht="36.75" customHeight="1" x14ac:dyDescent="0.45">
      <c r="A1656" s="260"/>
      <c r="B1656" s="258"/>
      <c r="C1656" s="261"/>
      <c r="D1656" s="262" t="s">
        <v>10</v>
      </c>
      <c r="E1656" s="605" t="str">
        <f>IF(ROSTER!D$3="","",ROSTER!D$3)</f>
        <v/>
      </c>
      <c r="F1656" s="605"/>
      <c r="G1656" s="605"/>
      <c r="H1656" s="605"/>
      <c r="I1656" s="605"/>
      <c r="J1656" s="605"/>
      <c r="K1656" s="605"/>
      <c r="L1656" s="605"/>
      <c r="M1656" s="605"/>
      <c r="N1656" s="605"/>
      <c r="O1656" s="605"/>
      <c r="P1656" s="605"/>
      <c r="Q1656" s="605"/>
      <c r="R1656" s="605"/>
      <c r="S1656" s="605"/>
      <c r="T1656" s="605"/>
      <c r="U1656" s="605"/>
      <c r="V1656" s="605"/>
      <c r="W1656" s="605"/>
      <c r="X1656" s="605"/>
      <c r="Y1656" s="605"/>
      <c r="Z1656" s="605"/>
      <c r="AA1656" s="605"/>
      <c r="AB1656" s="605"/>
      <c r="AC1656" s="605"/>
      <c r="AD1656" s="605"/>
      <c r="AE1656" s="605"/>
      <c r="AF1656" s="316"/>
      <c r="AG1656" s="606" t="s">
        <v>11</v>
      </c>
      <c r="AH1656" s="606"/>
      <c r="AI1656" s="606"/>
      <c r="AJ1656" s="606"/>
      <c r="AK1656" s="606"/>
      <c r="AL1656" s="606"/>
      <c r="AM1656" s="606"/>
      <c r="AN1656" s="607"/>
      <c r="AO1656" s="607"/>
      <c r="AP1656" s="607"/>
      <c r="AQ1656" s="607"/>
      <c r="AR1656" s="607"/>
      <c r="AS1656" s="607"/>
      <c r="AT1656" s="607"/>
      <c r="AU1656" s="607"/>
      <c r="AV1656" s="607"/>
      <c r="AW1656" s="607"/>
      <c r="AX1656" s="607"/>
      <c r="AY1656" s="607"/>
      <c r="AZ1656" s="607"/>
      <c r="BA1656" s="607"/>
      <c r="BB1656" s="607"/>
      <c r="BC1656" s="607"/>
      <c r="BD1656" s="607"/>
      <c r="BE1656" s="607"/>
      <c r="BF1656" s="607"/>
      <c r="BG1656" s="607"/>
      <c r="BH1656" s="607"/>
      <c r="BI1656" s="607"/>
      <c r="BJ1656" s="607"/>
      <c r="BK1656" s="607"/>
      <c r="BL1656" s="607"/>
      <c r="BM1656" s="607"/>
      <c r="BN1656" s="607"/>
      <c r="BO1656" s="607"/>
      <c r="BP1656" s="94"/>
      <c r="BQ1656" s="88" t="s">
        <v>130</v>
      </c>
      <c r="BR1656" s="94"/>
      <c r="BS1656" s="94"/>
      <c r="BT1656" s="263"/>
      <c r="BU1656" s="263"/>
      <c r="BV1656" s="260"/>
    </row>
    <row r="1657" spans="1:79" ht="8.85" customHeight="1" x14ac:dyDescent="0.45">
      <c r="A1657" s="96"/>
      <c r="B1657" s="258"/>
      <c r="C1657" s="259" t="s">
        <v>39</v>
      </c>
      <c r="D1657" s="259"/>
      <c r="E1657" s="259"/>
      <c r="F1657" s="63"/>
      <c r="G1657" s="63"/>
      <c r="H1657" s="259"/>
      <c r="I1657" s="259"/>
      <c r="J1657" s="317"/>
      <c r="K1657" s="317"/>
      <c r="L1657" s="317"/>
      <c r="M1657" s="317"/>
      <c r="N1657" s="317"/>
      <c r="O1657" s="317"/>
      <c r="P1657" s="317"/>
      <c r="Q1657" s="317"/>
      <c r="R1657" s="317"/>
      <c r="S1657" s="317"/>
      <c r="T1657" s="317"/>
      <c r="U1657" s="317"/>
      <c r="V1657" s="317"/>
      <c r="W1657" s="317"/>
      <c r="X1657" s="317"/>
      <c r="Y1657" s="317"/>
      <c r="Z1657" s="317"/>
      <c r="AA1657" s="317"/>
      <c r="AB1657" s="317"/>
      <c r="AC1657" s="317"/>
      <c r="AD1657" s="317"/>
      <c r="AE1657" s="317"/>
      <c r="AF1657" s="317"/>
      <c r="AG1657" s="317"/>
      <c r="AH1657" s="317"/>
      <c r="AI1657" s="259"/>
      <c r="AJ1657" s="264"/>
      <c r="AK1657" s="265"/>
      <c r="AL1657" s="265"/>
      <c r="AM1657" s="265"/>
      <c r="AN1657" s="265"/>
      <c r="AO1657" s="265"/>
      <c r="AP1657" s="265"/>
      <c r="AQ1657" s="266"/>
      <c r="AR1657" s="266"/>
      <c r="AS1657" s="266"/>
      <c r="AT1657" s="266"/>
      <c r="AU1657" s="266"/>
      <c r="AV1657" s="266"/>
      <c r="AW1657" s="266"/>
      <c r="AX1657" s="266"/>
      <c r="AY1657" s="266"/>
      <c r="AZ1657" s="266"/>
      <c r="BA1657" s="266"/>
      <c r="BB1657" s="266"/>
      <c r="BC1657" s="266"/>
      <c r="BD1657" s="266"/>
      <c r="BE1657" s="266"/>
      <c r="BF1657" s="266"/>
      <c r="BG1657" s="266"/>
      <c r="BH1657" s="266"/>
      <c r="BI1657" s="266"/>
      <c r="BJ1657" s="266"/>
      <c r="BK1657" s="266"/>
      <c r="BL1657" s="266"/>
      <c r="BM1657" s="266"/>
      <c r="BN1657" s="266"/>
      <c r="BO1657" s="266"/>
      <c r="BP1657" s="266"/>
      <c r="BQ1657" s="267"/>
      <c r="BR1657" s="267"/>
      <c r="BS1657" s="267"/>
      <c r="BT1657" s="268"/>
      <c r="BU1657" s="268"/>
      <c r="BV1657" s="96"/>
    </row>
    <row r="1658" spans="1:79" s="18" customFormat="1" ht="33.75" x14ac:dyDescent="0.45">
      <c r="A1658" s="260"/>
      <c r="B1658" s="258"/>
      <c r="C1658" s="608" t="s">
        <v>38</v>
      </c>
      <c r="D1658" s="608"/>
      <c r="E1658" s="607"/>
      <c r="F1658" s="607"/>
      <c r="G1658" s="607"/>
      <c r="H1658" s="607"/>
      <c r="I1658" s="607"/>
      <c r="J1658" s="607"/>
      <c r="K1658" s="607"/>
      <c r="L1658" s="607"/>
      <c r="M1658" s="607"/>
      <c r="N1658" s="607"/>
      <c r="O1658" s="607"/>
      <c r="P1658" s="607"/>
      <c r="Q1658" s="607"/>
      <c r="R1658" s="607"/>
      <c r="S1658" s="607"/>
      <c r="T1658" s="607"/>
      <c r="U1658" s="607"/>
      <c r="V1658" s="607"/>
      <c r="W1658" s="607"/>
      <c r="X1658" s="607"/>
      <c r="Y1658" s="607"/>
      <c r="Z1658" s="607"/>
      <c r="AA1658" s="607"/>
      <c r="AB1658" s="607"/>
      <c r="AC1658" s="607"/>
      <c r="AD1658" s="607"/>
      <c r="AE1658" s="607"/>
      <c r="AF1658" s="316"/>
      <c r="AG1658" s="609" t="s">
        <v>21</v>
      </c>
      <c r="AH1658" s="609"/>
      <c r="AI1658" s="609"/>
      <c r="AJ1658" s="609"/>
      <c r="AK1658" s="607"/>
      <c r="AL1658" s="607"/>
      <c r="AM1658" s="607"/>
      <c r="AN1658" s="607"/>
      <c r="AO1658" s="607"/>
      <c r="AP1658" s="607"/>
      <c r="AQ1658" s="607"/>
      <c r="AR1658" s="607"/>
      <c r="AS1658" s="607"/>
      <c r="AT1658" s="607"/>
      <c r="AU1658" s="607"/>
      <c r="AV1658" s="607"/>
      <c r="AW1658" s="607"/>
      <c r="AX1658" s="607"/>
      <c r="AY1658" s="607"/>
      <c r="AZ1658" s="607"/>
      <c r="BA1658" s="607"/>
      <c r="BB1658" s="607"/>
      <c r="BC1658" s="610" t="s">
        <v>12</v>
      </c>
      <c r="BD1658" s="610"/>
      <c r="BE1658" s="610"/>
      <c r="BF1658" s="611"/>
      <c r="BG1658" s="611"/>
      <c r="BH1658" s="611"/>
      <c r="BI1658" s="611"/>
      <c r="BJ1658" s="611"/>
      <c r="BK1658" s="611"/>
      <c r="BL1658" s="611"/>
      <c r="BM1658" s="611"/>
      <c r="BN1658" s="611"/>
      <c r="BO1658" s="611"/>
      <c r="BP1658" s="64"/>
      <c r="BQ1658" s="269"/>
      <c r="BR1658" s="65"/>
      <c r="BS1658" s="65"/>
      <c r="BT1658" s="270">
        <f>IF(BF1658=0,0,1)</f>
        <v>0</v>
      </c>
      <c r="BU1658" s="18">
        <f>IF((BG1708+BK1708)&gt;(AQ1708+AU1708),1,0)</f>
        <v>0</v>
      </c>
      <c r="BV1658" s="271"/>
    </row>
    <row r="1659" spans="1:79" ht="9.6" customHeight="1" x14ac:dyDescent="0.45">
      <c r="A1659" s="95"/>
      <c r="B1659" s="258"/>
      <c r="C1659" s="62"/>
      <c r="D1659" s="62"/>
      <c r="E1659" s="62"/>
      <c r="F1659" s="63"/>
      <c r="G1659" s="63"/>
      <c r="H1659" s="62"/>
      <c r="I1659" s="62"/>
      <c r="J1659" s="62"/>
      <c r="K1659" s="62"/>
      <c r="L1659" s="62"/>
      <c r="M1659" s="62"/>
      <c r="N1659" s="62"/>
      <c r="O1659" s="62"/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259"/>
      <c r="AI1659" s="259"/>
      <c r="AJ1659" s="62"/>
      <c r="AK1659" s="62"/>
      <c r="AL1659" s="62"/>
      <c r="AM1659" s="62"/>
      <c r="AN1659" s="62"/>
      <c r="AO1659" s="62"/>
      <c r="AP1659" s="62"/>
      <c r="AQ1659" s="62"/>
      <c r="AR1659" s="62"/>
      <c r="AS1659" s="62"/>
      <c r="AT1659" s="62"/>
      <c r="AU1659" s="62"/>
      <c r="AV1659" s="62"/>
      <c r="AW1659" s="62"/>
      <c r="AX1659" s="62"/>
      <c r="AY1659" s="62"/>
      <c r="AZ1659" s="62"/>
      <c r="BA1659" s="62"/>
      <c r="BB1659" s="62"/>
      <c r="BC1659" s="62"/>
      <c r="BD1659" s="62"/>
      <c r="BE1659" s="62"/>
      <c r="BF1659" s="62"/>
      <c r="BG1659" s="62"/>
      <c r="BH1659" s="62"/>
      <c r="BI1659" s="62"/>
      <c r="BJ1659" s="62"/>
      <c r="BK1659" s="62"/>
      <c r="BL1659" s="62"/>
      <c r="BM1659" s="62"/>
      <c r="BN1659" s="62"/>
      <c r="BO1659" s="62"/>
      <c r="BP1659" s="62"/>
      <c r="BQ1659" s="66"/>
      <c r="BR1659" s="66"/>
      <c r="BS1659" s="66"/>
      <c r="BT1659" s="15"/>
      <c r="BU1659" s="15"/>
      <c r="BV1659" s="95"/>
    </row>
    <row r="1660" spans="1:79" ht="8.85" customHeight="1" thickBot="1" x14ac:dyDescent="0.5">
      <c r="A1660" s="95"/>
      <c r="B1660" s="113"/>
      <c r="C1660" s="67"/>
      <c r="D1660" s="67"/>
      <c r="E1660" s="67"/>
      <c r="F1660" s="68"/>
      <c r="G1660" s="68"/>
      <c r="H1660" s="67"/>
      <c r="I1660" s="67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  <c r="AE1660" s="67"/>
      <c r="AF1660" s="67"/>
      <c r="AG1660" s="67"/>
      <c r="AH1660" s="272"/>
      <c r="AI1660" s="272"/>
      <c r="AJ1660" s="67"/>
      <c r="AK1660" s="67"/>
      <c r="AL1660" s="67"/>
      <c r="AM1660" s="67"/>
      <c r="AN1660" s="67"/>
      <c r="AO1660" s="67"/>
      <c r="AP1660" s="67"/>
      <c r="AQ1660" s="67"/>
      <c r="AR1660" s="67"/>
      <c r="AS1660" s="67"/>
      <c r="AT1660" s="67"/>
      <c r="AU1660" s="67"/>
      <c r="AV1660" s="67"/>
      <c r="AW1660" s="67"/>
      <c r="AX1660" s="67"/>
      <c r="AY1660" s="67"/>
      <c r="AZ1660" s="67"/>
      <c r="BA1660" s="67"/>
      <c r="BB1660" s="67"/>
      <c r="BC1660" s="67"/>
      <c r="BD1660" s="67"/>
      <c r="BE1660" s="67"/>
      <c r="BF1660" s="67"/>
      <c r="BG1660" s="67"/>
      <c r="BH1660" s="67"/>
      <c r="BI1660" s="67"/>
      <c r="BJ1660" s="67"/>
      <c r="BK1660" s="67"/>
      <c r="BL1660" s="67"/>
      <c r="BM1660" s="67"/>
      <c r="BN1660" s="67"/>
      <c r="BO1660" s="67"/>
      <c r="BP1660" s="67"/>
      <c r="BQ1660" s="69"/>
      <c r="BR1660" s="69"/>
      <c r="BS1660" s="69"/>
      <c r="BT1660" s="15"/>
      <c r="BU1660" s="15"/>
      <c r="BV1660" s="95"/>
    </row>
    <row r="1661" spans="1:79" s="18" customFormat="1" ht="40.5" customHeight="1" thickTop="1" x14ac:dyDescent="0.4">
      <c r="A1661" s="271"/>
      <c r="B1661" s="652" t="s">
        <v>0</v>
      </c>
      <c r="C1661" s="648" t="s">
        <v>1</v>
      </c>
      <c r="D1661" s="649"/>
      <c r="E1661" s="273" t="s">
        <v>28</v>
      </c>
      <c r="F1661" s="546" t="s">
        <v>100</v>
      </c>
      <c r="G1661" s="546" t="s">
        <v>101</v>
      </c>
      <c r="H1661" s="644" t="s">
        <v>41</v>
      </c>
      <c r="I1661" s="645"/>
      <c r="J1661" s="554" t="s">
        <v>7</v>
      </c>
      <c r="K1661" s="554"/>
      <c r="L1661" s="554"/>
      <c r="M1661" s="554"/>
      <c r="N1661" s="554"/>
      <c r="O1661" s="554"/>
      <c r="P1661" s="554" t="s">
        <v>2</v>
      </c>
      <c r="Q1661" s="554"/>
      <c r="R1661" s="554"/>
      <c r="S1661" s="554"/>
      <c r="T1661" s="554"/>
      <c r="U1661" s="555"/>
      <c r="V1661" s="550" t="s">
        <v>158</v>
      </c>
      <c r="W1661" s="551"/>
      <c r="X1661" s="550" t="s">
        <v>35</v>
      </c>
      <c r="Y1661" s="551"/>
      <c r="Z1661" s="550" t="s">
        <v>36</v>
      </c>
      <c r="AA1661" s="551"/>
      <c r="AB1661" s="550" t="s">
        <v>44</v>
      </c>
      <c r="AC1661" s="551"/>
      <c r="AD1661" s="554" t="s">
        <v>6</v>
      </c>
      <c r="AE1661" s="554"/>
      <c r="AF1661" s="554"/>
      <c r="AG1661" s="554"/>
      <c r="AH1661" s="554"/>
      <c r="AI1661" s="554"/>
      <c r="AJ1661" s="554" t="s">
        <v>68</v>
      </c>
      <c r="AK1661" s="554"/>
      <c r="AL1661" s="554"/>
      <c r="AM1661" s="554"/>
      <c r="AN1661" s="554"/>
      <c r="AO1661" s="554"/>
      <c r="AP1661" s="554" t="s">
        <v>69</v>
      </c>
      <c r="AQ1661" s="554"/>
      <c r="AR1661" s="554"/>
      <c r="AS1661" s="554"/>
      <c r="AT1661" s="554"/>
      <c r="AU1661" s="554"/>
      <c r="AV1661" s="554" t="s">
        <v>70</v>
      </c>
      <c r="AW1661" s="554"/>
      <c r="AX1661" s="554"/>
      <c r="AY1661" s="554"/>
      <c r="AZ1661" s="554"/>
      <c r="BA1661" s="555"/>
      <c r="BB1661" s="554" t="s">
        <v>4</v>
      </c>
      <c r="BC1661" s="554"/>
      <c r="BD1661" s="554"/>
      <c r="BE1661" s="554"/>
      <c r="BF1661" s="554"/>
      <c r="BG1661" s="554"/>
      <c r="BH1661" s="554" t="s">
        <v>71</v>
      </c>
      <c r="BI1661" s="554"/>
      <c r="BJ1661" s="554"/>
      <c r="BK1661" s="554"/>
      <c r="BL1661" s="554"/>
      <c r="BM1661" s="556"/>
      <c r="BN1661" s="557" t="s">
        <v>25</v>
      </c>
      <c r="BO1661" s="558"/>
      <c r="BP1661" s="559"/>
      <c r="BQ1661" s="691" t="s">
        <v>110</v>
      </c>
      <c r="BR1661" s="691" t="s">
        <v>86</v>
      </c>
      <c r="BS1661" s="691" t="s">
        <v>87</v>
      </c>
      <c r="BT1661" s="274"/>
      <c r="BU1661" s="274"/>
      <c r="BV1661" s="271"/>
    </row>
    <row r="1662" spans="1:79" s="18" customFormat="1" ht="41.25" customHeight="1" x14ac:dyDescent="0.7">
      <c r="A1662" s="271"/>
      <c r="B1662" s="653"/>
      <c r="C1662" s="650"/>
      <c r="D1662" s="651"/>
      <c r="E1662" s="275" t="s">
        <v>102</v>
      </c>
      <c r="F1662" s="547"/>
      <c r="G1662" s="547"/>
      <c r="H1662" s="646"/>
      <c r="I1662" s="647"/>
      <c r="J1662" s="525" t="s">
        <v>17</v>
      </c>
      <c r="K1662" s="526"/>
      <c r="L1662" s="521" t="s">
        <v>18</v>
      </c>
      <c r="M1662" s="522"/>
      <c r="N1662" s="523" t="s">
        <v>19</v>
      </c>
      <c r="O1662" s="524"/>
      <c r="P1662" s="525" t="s">
        <v>26</v>
      </c>
      <c r="Q1662" s="526"/>
      <c r="R1662" s="521" t="s">
        <v>24</v>
      </c>
      <c r="S1662" s="522"/>
      <c r="T1662" s="523" t="s">
        <v>19</v>
      </c>
      <c r="U1662" s="527"/>
      <c r="V1662" s="552"/>
      <c r="W1662" s="553"/>
      <c r="X1662" s="552"/>
      <c r="Y1662" s="553"/>
      <c r="Z1662" s="552"/>
      <c r="AA1662" s="553"/>
      <c r="AB1662" s="552"/>
      <c r="AC1662" s="553"/>
      <c r="AD1662" s="525" t="s">
        <v>48</v>
      </c>
      <c r="AE1662" s="526"/>
      <c r="AF1662" s="521" t="s">
        <v>23</v>
      </c>
      <c r="AG1662" s="522"/>
      <c r="AH1662" s="563" t="s">
        <v>5</v>
      </c>
      <c r="AI1662" s="564"/>
      <c r="AJ1662" s="525" t="s">
        <v>48</v>
      </c>
      <c r="AK1662" s="526"/>
      <c r="AL1662" s="521" t="s">
        <v>23</v>
      </c>
      <c r="AM1662" s="522"/>
      <c r="AN1662" s="563" t="s">
        <v>5</v>
      </c>
      <c r="AO1662" s="564"/>
      <c r="AP1662" s="525" t="s">
        <v>48</v>
      </c>
      <c r="AQ1662" s="526"/>
      <c r="AR1662" s="521" t="s">
        <v>23</v>
      </c>
      <c r="AS1662" s="522"/>
      <c r="AT1662" s="563" t="s">
        <v>5</v>
      </c>
      <c r="AU1662" s="564"/>
      <c r="AV1662" s="525" t="s">
        <v>48</v>
      </c>
      <c r="AW1662" s="526"/>
      <c r="AX1662" s="521" t="s">
        <v>23</v>
      </c>
      <c r="AY1662" s="522"/>
      <c r="AZ1662" s="563" t="s">
        <v>5</v>
      </c>
      <c r="BA1662" s="655"/>
      <c r="BB1662" s="525" t="s">
        <v>48</v>
      </c>
      <c r="BC1662" s="526"/>
      <c r="BD1662" s="521" t="s">
        <v>23</v>
      </c>
      <c r="BE1662" s="522"/>
      <c r="BF1662" s="563" t="s">
        <v>5</v>
      </c>
      <c r="BG1662" s="564"/>
      <c r="BH1662" s="525" t="s">
        <v>48</v>
      </c>
      <c r="BI1662" s="526"/>
      <c r="BJ1662" s="521" t="s">
        <v>23</v>
      </c>
      <c r="BK1662" s="522"/>
      <c r="BL1662" s="563" t="s">
        <v>5</v>
      </c>
      <c r="BM1662" s="564"/>
      <c r="BN1662" s="560"/>
      <c r="BO1662" s="561"/>
      <c r="BP1662" s="562"/>
      <c r="BQ1662" s="692"/>
      <c r="BR1662" s="692"/>
      <c r="BS1662" s="692"/>
      <c r="BT1662" s="274"/>
      <c r="BU1662" s="274"/>
      <c r="BV1662" s="271"/>
      <c r="CA1662" s="104"/>
    </row>
    <row r="1663" spans="1:79" ht="23.85" customHeight="1" x14ac:dyDescent="0.35">
      <c r="A1663" s="276"/>
      <c r="B1663" s="570" t="str">
        <f>IF(ROSTER!B$8="","",ROSTER!B$8)</f>
        <v/>
      </c>
      <c r="C1663" s="572" t="str">
        <f>IF(ROSTER!C$8="","",ROSTER!C$8)</f>
        <v/>
      </c>
      <c r="D1663" s="573"/>
      <c r="E1663" s="574"/>
      <c r="F1663" s="576">
        <f>IF(E1663="y",1,IF(E1663="S",1,0))</f>
        <v>0</v>
      </c>
      <c r="G1663" s="582">
        <f>IF(E1663="S",1,0)</f>
        <v>0</v>
      </c>
      <c r="H1663" s="578"/>
      <c r="I1663" s="543"/>
      <c r="J1663" s="542"/>
      <c r="K1663" s="580"/>
      <c r="L1663" s="584"/>
      <c r="M1663" s="585"/>
      <c r="N1663" s="588">
        <f>L1663+J1663</f>
        <v>0</v>
      </c>
      <c r="O1663" s="589"/>
      <c r="P1663" s="542"/>
      <c r="Q1663" s="580"/>
      <c r="R1663" s="584"/>
      <c r="S1663" s="585"/>
      <c r="T1663" s="588">
        <f>R1663-P1663</f>
        <v>0</v>
      </c>
      <c r="U1663" s="588"/>
      <c r="V1663" s="542"/>
      <c r="W1663" s="543"/>
      <c r="X1663" s="593"/>
      <c r="Y1663" s="543"/>
      <c r="Z1663" s="542"/>
      <c r="AA1663" s="543"/>
      <c r="AB1663" s="542"/>
      <c r="AC1663" s="543"/>
      <c r="AD1663" s="542"/>
      <c r="AE1663" s="580"/>
      <c r="AF1663" s="584"/>
      <c r="AG1663" s="585"/>
      <c r="AH1663" s="595">
        <f>IF(AD1663=0,0,(AF1663/AD1663)*100)</f>
        <v>0</v>
      </c>
      <c r="AI1663" s="596"/>
      <c r="AJ1663" s="542"/>
      <c r="AK1663" s="580"/>
      <c r="AL1663" s="584"/>
      <c r="AM1663" s="585"/>
      <c r="AN1663" s="595">
        <f>IF(AJ1663=0,0,(AL1663/AJ1663)*100)</f>
        <v>0</v>
      </c>
      <c r="AO1663" s="596"/>
      <c r="AP1663" s="542"/>
      <c r="AQ1663" s="580"/>
      <c r="AR1663" s="584"/>
      <c r="AS1663" s="585"/>
      <c r="AT1663" s="595">
        <f>IF(AP1663=0,0,(AR1663/AP1663)*100)</f>
        <v>0</v>
      </c>
      <c r="AU1663" s="596"/>
      <c r="AV1663" s="599">
        <f>AD1663+AJ1663+AP1663</f>
        <v>0</v>
      </c>
      <c r="AW1663" s="600"/>
      <c r="AX1663" s="630">
        <f>AF1663+AL1663+AR1663</f>
        <v>0</v>
      </c>
      <c r="AY1663" s="631"/>
      <c r="AZ1663" s="595">
        <f>IF(AV1663=0,0,(AX1663/AV1663)*100)</f>
        <v>0</v>
      </c>
      <c r="BA1663" s="596"/>
      <c r="BB1663" s="542"/>
      <c r="BC1663" s="580"/>
      <c r="BD1663" s="584"/>
      <c r="BE1663" s="585"/>
      <c r="BF1663" s="595">
        <f>IF(BB1663=0,0,(BD1663/BB1663)*100)</f>
        <v>0</v>
      </c>
      <c r="BG1663" s="596"/>
      <c r="BH1663" s="599">
        <f>AV1663+BB1663</f>
        <v>0</v>
      </c>
      <c r="BI1663" s="600"/>
      <c r="BJ1663" s="630">
        <f>AX1663+BD1663</f>
        <v>0</v>
      </c>
      <c r="BK1663" s="631"/>
      <c r="BL1663" s="595">
        <f>IF(BH1663=0,0,(BJ1663/BH1663)*100)</f>
        <v>0</v>
      </c>
      <c r="BM1663" s="596"/>
      <c r="BN1663" s="656">
        <f>(AF1663*2)+(AL1663*2)+(AR1663*3)+BD1663</f>
        <v>0</v>
      </c>
      <c r="BO1663" s="657"/>
      <c r="BP1663" s="658"/>
      <c r="BQ1663" s="676">
        <f>IF(BS1663=0,0,50*BR1663/BS1663)</f>
        <v>0</v>
      </c>
      <c r="BR1663" s="662">
        <f>(BN1663*BU$1663)+(N1663*BU$1664)+(Z1663*BU$1665)+(R1663*BU$1666)+(X1663*BU$1667)+(AB1663*BU$1668)+(V1663*BU$1673)</f>
        <v>0</v>
      </c>
      <c r="BS1663" s="662">
        <f>((BB1663-BD1663)*BU$1670)+((AV1663-AX1663)*BU$1669)+(H1663*BU$1671)+(P1663*BU$1672)</f>
        <v>0</v>
      </c>
      <c r="BT1663" s="19" t="s">
        <v>75</v>
      </c>
      <c r="BU1663" s="277">
        <f>IF(BQ1658="B",'VALUE POINTS'!L$10,IF('GAME STATS'!BQ1658="C",'VALUE POINTS'!M$10,'VALUE POINTS'!K$10))</f>
        <v>1</v>
      </c>
      <c r="BV1663" s="278"/>
    </row>
    <row r="1664" spans="1:79" ht="23.85" customHeight="1" x14ac:dyDescent="0.35">
      <c r="A1664" s="276"/>
      <c r="B1664" s="571"/>
      <c r="C1664" s="642" t="str">
        <f>IF(ROSTER!D$8="","",ROSTER!D$8)</f>
        <v/>
      </c>
      <c r="D1664" s="643"/>
      <c r="E1664" s="575"/>
      <c r="F1664" s="577"/>
      <c r="G1664" s="583"/>
      <c r="H1664" s="579"/>
      <c r="I1664" s="545"/>
      <c r="J1664" s="544"/>
      <c r="K1664" s="581"/>
      <c r="L1664" s="586"/>
      <c r="M1664" s="587"/>
      <c r="N1664" s="592"/>
      <c r="O1664" s="603"/>
      <c r="P1664" s="544"/>
      <c r="Q1664" s="581"/>
      <c r="R1664" s="586"/>
      <c r="S1664" s="587"/>
      <c r="T1664" s="592"/>
      <c r="U1664" s="592"/>
      <c r="V1664" s="544"/>
      <c r="W1664" s="545"/>
      <c r="X1664" s="594"/>
      <c r="Y1664" s="545"/>
      <c r="Z1664" s="544"/>
      <c r="AA1664" s="545"/>
      <c r="AB1664" s="544"/>
      <c r="AC1664" s="545"/>
      <c r="AD1664" s="544"/>
      <c r="AE1664" s="581"/>
      <c r="AF1664" s="586"/>
      <c r="AG1664" s="587"/>
      <c r="AH1664" s="626"/>
      <c r="AI1664" s="627"/>
      <c r="AJ1664" s="544"/>
      <c r="AK1664" s="581"/>
      <c r="AL1664" s="586"/>
      <c r="AM1664" s="587"/>
      <c r="AN1664" s="626"/>
      <c r="AO1664" s="627"/>
      <c r="AP1664" s="544"/>
      <c r="AQ1664" s="581"/>
      <c r="AR1664" s="586"/>
      <c r="AS1664" s="587"/>
      <c r="AT1664" s="626"/>
      <c r="AU1664" s="627"/>
      <c r="AV1664" s="628"/>
      <c r="AW1664" s="629"/>
      <c r="AX1664" s="632"/>
      <c r="AY1664" s="633"/>
      <c r="AZ1664" s="626"/>
      <c r="BA1664" s="627"/>
      <c r="BB1664" s="544"/>
      <c r="BC1664" s="581"/>
      <c r="BD1664" s="586"/>
      <c r="BE1664" s="587"/>
      <c r="BF1664" s="626"/>
      <c r="BG1664" s="627"/>
      <c r="BH1664" s="628"/>
      <c r="BI1664" s="629"/>
      <c r="BJ1664" s="632"/>
      <c r="BK1664" s="633"/>
      <c r="BL1664" s="626"/>
      <c r="BM1664" s="627"/>
      <c r="BN1664" s="678"/>
      <c r="BO1664" s="679"/>
      <c r="BP1664" s="680"/>
      <c r="BQ1664" s="677"/>
      <c r="BR1664" s="663"/>
      <c r="BS1664" s="663"/>
      <c r="BT1664" s="19" t="s">
        <v>76</v>
      </c>
      <c r="BU1664" s="277">
        <f>IF(BQ1658="B",'VALUE POINTS'!L$11,IF('GAME STATS'!BQ1658="C",'VALUE POINTS'!M$11,'VALUE POINTS'!K$11))</f>
        <v>1</v>
      </c>
      <c r="BV1664" s="278"/>
    </row>
    <row r="1665" spans="1:79" ht="21.75" customHeight="1" x14ac:dyDescent="0.4">
      <c r="A1665" s="95"/>
      <c r="B1665" s="570" t="str">
        <f>IF(ROSTER!B$10="","",ROSTER!B$10)</f>
        <v/>
      </c>
      <c r="C1665" s="572" t="str">
        <f>IF(ROSTER!C$10="","",ROSTER!C$10)</f>
        <v/>
      </c>
      <c r="D1665" s="573"/>
      <c r="E1665" s="574"/>
      <c r="F1665" s="576">
        <f>IF(E1665="y",1,IF(E1665="S",1,0))</f>
        <v>0</v>
      </c>
      <c r="G1665" s="582">
        <f>IF(E1665="S",1,0)</f>
        <v>0</v>
      </c>
      <c r="H1665" s="578"/>
      <c r="I1665" s="543"/>
      <c r="J1665" s="542"/>
      <c r="K1665" s="580"/>
      <c r="L1665" s="584"/>
      <c r="M1665" s="585"/>
      <c r="N1665" s="588">
        <f>L1665+J1665</f>
        <v>0</v>
      </c>
      <c r="O1665" s="589"/>
      <c r="P1665" s="542"/>
      <c r="Q1665" s="580"/>
      <c r="R1665" s="584"/>
      <c r="S1665" s="585"/>
      <c r="T1665" s="588">
        <f>R1665-P1665</f>
        <v>0</v>
      </c>
      <c r="U1665" s="588"/>
      <c r="V1665" s="542"/>
      <c r="W1665" s="543"/>
      <c r="X1665" s="593"/>
      <c r="Y1665" s="543"/>
      <c r="Z1665" s="542"/>
      <c r="AA1665" s="543"/>
      <c r="AB1665" s="542"/>
      <c r="AC1665" s="543"/>
      <c r="AD1665" s="542"/>
      <c r="AE1665" s="580"/>
      <c r="AF1665" s="584"/>
      <c r="AG1665" s="585"/>
      <c r="AH1665" s="595">
        <f>IF(AD1665=0,0,(AF1665/AD1665)*100)</f>
        <v>0</v>
      </c>
      <c r="AI1665" s="596"/>
      <c r="AJ1665" s="542"/>
      <c r="AK1665" s="580"/>
      <c r="AL1665" s="584"/>
      <c r="AM1665" s="585"/>
      <c r="AN1665" s="595">
        <f>IF(AJ1665=0,0,(AL1665/AJ1665)*100)</f>
        <v>0</v>
      </c>
      <c r="AO1665" s="596"/>
      <c r="AP1665" s="542"/>
      <c r="AQ1665" s="580"/>
      <c r="AR1665" s="584"/>
      <c r="AS1665" s="585"/>
      <c r="AT1665" s="595">
        <f>IF(AP1665=0,0,(AR1665/AP1665)*100)</f>
        <v>0</v>
      </c>
      <c r="AU1665" s="596"/>
      <c r="AV1665" s="599">
        <f>AD1665+AJ1665+AP1665</f>
        <v>0</v>
      </c>
      <c r="AW1665" s="600"/>
      <c r="AX1665" s="630">
        <f>AF1665+AL1665+AR1665</f>
        <v>0</v>
      </c>
      <c r="AY1665" s="631"/>
      <c r="AZ1665" s="595">
        <f>IF(AV1665=0,0,(AX1665/AV1665)*100)</f>
        <v>0</v>
      </c>
      <c r="BA1665" s="596"/>
      <c r="BB1665" s="542"/>
      <c r="BC1665" s="580"/>
      <c r="BD1665" s="584"/>
      <c r="BE1665" s="585"/>
      <c r="BF1665" s="595">
        <f>IF(BB1665=0,0,(BD1665/BB1665)*100)</f>
        <v>0</v>
      </c>
      <c r="BG1665" s="596"/>
      <c r="BH1665" s="599">
        <f>AV1665+BB1665</f>
        <v>0</v>
      </c>
      <c r="BI1665" s="600"/>
      <c r="BJ1665" s="630">
        <f>AX1665+BD1665</f>
        <v>0</v>
      </c>
      <c r="BK1665" s="631"/>
      <c r="BL1665" s="595">
        <f>IF(BH1665=0,0,(BJ1665/BH1665)*100)</f>
        <v>0</v>
      </c>
      <c r="BM1665" s="596"/>
      <c r="BN1665" s="656">
        <f>(AF1665*2)+(AL1665*2)+(AR1665*3)+BD1665</f>
        <v>0</v>
      </c>
      <c r="BO1665" s="657"/>
      <c r="BP1665" s="658"/>
      <c r="BQ1665" s="676">
        <f>IF(BS1665=0,0,50*BR1665/BS1665)</f>
        <v>0</v>
      </c>
      <c r="BR1665" s="662">
        <f t="shared" ref="BR1665" si="1602">(BN1665*BU$1663)+(N1665*BU$1664)+(Z1665*BU$1665)+(R1665*BU$1666)+(X1665*BU$1667)+(AB1665*BU$1668)+(V1665*BU$1673)</f>
        <v>0</v>
      </c>
      <c r="BS1665" s="662">
        <f t="shared" ref="BS1665" si="1603">((BB1665-BD1665)*BU$1670)+((AV1665-AX1665)*BU$1669)+(H1665*BU$1671)+(P1665*BU$1672)</f>
        <v>0</v>
      </c>
      <c r="BT1665" s="19" t="s">
        <v>77</v>
      </c>
      <c r="BU1665" s="277">
        <f>IF(BQ1658="B",'VALUE POINTS'!L$12,IF('GAME STATS'!BQ1658="C",'VALUE POINTS'!M$12,'VALUE POINTS'!K$12))</f>
        <v>2</v>
      </c>
      <c r="BV1665" s="278"/>
      <c r="CA1665" s="18"/>
    </row>
    <row r="1666" spans="1:79" ht="21.75" customHeight="1" x14ac:dyDescent="0.35">
      <c r="A1666" s="95"/>
      <c r="B1666" s="571"/>
      <c r="C1666" s="642" t="str">
        <f>IF(ROSTER!D$10="","",ROSTER!D$10)</f>
        <v/>
      </c>
      <c r="D1666" s="643"/>
      <c r="E1666" s="575"/>
      <c r="F1666" s="577"/>
      <c r="G1666" s="583"/>
      <c r="H1666" s="579"/>
      <c r="I1666" s="545"/>
      <c r="J1666" s="544"/>
      <c r="K1666" s="581"/>
      <c r="L1666" s="586"/>
      <c r="M1666" s="587"/>
      <c r="N1666" s="592" t="s">
        <v>16</v>
      </c>
      <c r="O1666" s="603"/>
      <c r="P1666" s="544"/>
      <c r="Q1666" s="581"/>
      <c r="R1666" s="586"/>
      <c r="S1666" s="587"/>
      <c r="T1666" s="592" t="s">
        <v>16</v>
      </c>
      <c r="U1666" s="592"/>
      <c r="V1666" s="544"/>
      <c r="W1666" s="545"/>
      <c r="X1666" s="594"/>
      <c r="Y1666" s="545"/>
      <c r="Z1666" s="544"/>
      <c r="AA1666" s="545"/>
      <c r="AB1666" s="544"/>
      <c r="AC1666" s="545"/>
      <c r="AD1666" s="544"/>
      <c r="AE1666" s="581"/>
      <c r="AF1666" s="586"/>
      <c r="AG1666" s="587"/>
      <c r="AH1666" s="626"/>
      <c r="AI1666" s="627"/>
      <c r="AJ1666" s="544"/>
      <c r="AK1666" s="581"/>
      <c r="AL1666" s="586"/>
      <c r="AM1666" s="587"/>
      <c r="AN1666" s="626"/>
      <c r="AO1666" s="627"/>
      <c r="AP1666" s="544"/>
      <c r="AQ1666" s="581"/>
      <c r="AR1666" s="586"/>
      <c r="AS1666" s="587"/>
      <c r="AT1666" s="626"/>
      <c r="AU1666" s="627"/>
      <c r="AV1666" s="628"/>
      <c r="AW1666" s="629"/>
      <c r="AX1666" s="632"/>
      <c r="AY1666" s="633"/>
      <c r="AZ1666" s="626"/>
      <c r="BA1666" s="627"/>
      <c r="BB1666" s="544"/>
      <c r="BC1666" s="581"/>
      <c r="BD1666" s="586"/>
      <c r="BE1666" s="587"/>
      <c r="BF1666" s="626"/>
      <c r="BG1666" s="627"/>
      <c r="BH1666" s="628"/>
      <c r="BI1666" s="629"/>
      <c r="BJ1666" s="632"/>
      <c r="BK1666" s="633"/>
      <c r="BL1666" s="626"/>
      <c r="BM1666" s="627"/>
      <c r="BN1666" s="678"/>
      <c r="BO1666" s="679"/>
      <c r="BP1666" s="680"/>
      <c r="BQ1666" s="677"/>
      <c r="BR1666" s="663"/>
      <c r="BS1666" s="663"/>
      <c r="BT1666" s="19" t="s">
        <v>78</v>
      </c>
      <c r="BU1666" s="277">
        <f>IF(BQ1658="B",'VALUE POINTS'!L$13,IF('GAME STATS'!BQ1658="C",'VALUE POINTS'!M$13,'VALUE POINTS'!K$13))</f>
        <v>2</v>
      </c>
      <c r="BV1666" s="278"/>
    </row>
    <row r="1667" spans="1:79" ht="21.75" customHeight="1" x14ac:dyDescent="0.35">
      <c r="A1667" s="95"/>
      <c r="B1667" s="570" t="str">
        <f>IF(ROSTER!B$12="","",ROSTER!B$12)</f>
        <v/>
      </c>
      <c r="C1667" s="572" t="str">
        <f>IF(ROSTER!C$12="","",ROSTER!C$12)</f>
        <v/>
      </c>
      <c r="D1667" s="573"/>
      <c r="E1667" s="574"/>
      <c r="F1667" s="576">
        <f>IF(E1667="y",1,IF(E1667="S",1,0))</f>
        <v>0</v>
      </c>
      <c r="G1667" s="582">
        <f>IF(E1667="S",1,0)</f>
        <v>0</v>
      </c>
      <c r="H1667" s="578"/>
      <c r="I1667" s="543"/>
      <c r="J1667" s="542"/>
      <c r="K1667" s="580"/>
      <c r="L1667" s="584"/>
      <c r="M1667" s="585"/>
      <c r="N1667" s="588">
        <f>L1667+J1667</f>
        <v>0</v>
      </c>
      <c r="O1667" s="589"/>
      <c r="P1667" s="542"/>
      <c r="Q1667" s="580"/>
      <c r="R1667" s="584"/>
      <c r="S1667" s="585"/>
      <c r="T1667" s="588">
        <f>R1667-P1667</f>
        <v>0</v>
      </c>
      <c r="U1667" s="588"/>
      <c r="V1667" s="542"/>
      <c r="W1667" s="543"/>
      <c r="X1667" s="593"/>
      <c r="Y1667" s="543"/>
      <c r="Z1667" s="542"/>
      <c r="AA1667" s="543"/>
      <c r="AB1667" s="542"/>
      <c r="AC1667" s="543"/>
      <c r="AD1667" s="542"/>
      <c r="AE1667" s="580"/>
      <c r="AF1667" s="584"/>
      <c r="AG1667" s="585"/>
      <c r="AH1667" s="595">
        <f>IF(AD1667=0,0,(AF1667/AD1667)*100)</f>
        <v>0</v>
      </c>
      <c r="AI1667" s="596"/>
      <c r="AJ1667" s="542"/>
      <c r="AK1667" s="580"/>
      <c r="AL1667" s="584"/>
      <c r="AM1667" s="585"/>
      <c r="AN1667" s="595">
        <f>IF(AJ1667=0,0,(AL1667/AJ1667)*100)</f>
        <v>0</v>
      </c>
      <c r="AO1667" s="596"/>
      <c r="AP1667" s="542"/>
      <c r="AQ1667" s="580"/>
      <c r="AR1667" s="584"/>
      <c r="AS1667" s="585"/>
      <c r="AT1667" s="595">
        <f>IF(AP1667=0,0,(AR1667/AP1667)*100)</f>
        <v>0</v>
      </c>
      <c r="AU1667" s="596"/>
      <c r="AV1667" s="599">
        <f>AD1667+AJ1667+AP1667</f>
        <v>0</v>
      </c>
      <c r="AW1667" s="600"/>
      <c r="AX1667" s="630">
        <f>AF1667+AL1667+AR1667</f>
        <v>0</v>
      </c>
      <c r="AY1667" s="631"/>
      <c r="AZ1667" s="595">
        <f>IF(AV1667=0,0,(AX1667/AV1667)*100)</f>
        <v>0</v>
      </c>
      <c r="BA1667" s="596"/>
      <c r="BB1667" s="542"/>
      <c r="BC1667" s="580"/>
      <c r="BD1667" s="584"/>
      <c r="BE1667" s="585"/>
      <c r="BF1667" s="595">
        <f>IF(BB1667=0,0,(BD1667/BB1667)*100)</f>
        <v>0</v>
      </c>
      <c r="BG1667" s="596"/>
      <c r="BH1667" s="599">
        <f>AV1667+BB1667</f>
        <v>0</v>
      </c>
      <c r="BI1667" s="600"/>
      <c r="BJ1667" s="630">
        <f>AX1667+BD1667</f>
        <v>0</v>
      </c>
      <c r="BK1667" s="631"/>
      <c r="BL1667" s="595">
        <f>IF(BH1667=0,0,(BJ1667/BH1667)*100)</f>
        <v>0</v>
      </c>
      <c r="BM1667" s="596"/>
      <c r="BN1667" s="656">
        <f>(AF1667*2)+(AL1667*2)+(AR1667*3)+BD1667</f>
        <v>0</v>
      </c>
      <c r="BO1667" s="657"/>
      <c r="BP1667" s="658"/>
      <c r="BQ1667" s="676">
        <f t="shared" ref="BQ1667" si="1604">IF(BS1667=0,0,50*BR1667/BS1667)</f>
        <v>0</v>
      </c>
      <c r="BR1667" s="662">
        <f t="shared" ref="BR1667" si="1605">(BN1667*BU$1663)+(N1667*BU$1664)+(Z1667*BU$1665)+(R1667*BU$1666)+(X1667*BU$1667)+(AB1667*BU$1668)+(V1667*BU$1673)</f>
        <v>0</v>
      </c>
      <c r="BS1667" s="662">
        <f t="shared" ref="BS1667" si="1606">((BB1667-BD1667)*BU$1670)+((AV1667-AX1667)*BU$1669)+(H1667*BU$1671)+(P1667*BU$1672)</f>
        <v>0</v>
      </c>
      <c r="BT1667" s="19" t="s">
        <v>79</v>
      </c>
      <c r="BU1667" s="277">
        <f>IF(BQ1658="B",'VALUE POINTS'!L$14,IF('GAME STATS'!BQ1658="C",'VALUE POINTS'!M$14,'VALUE POINTS'!K$14))</f>
        <v>2</v>
      </c>
      <c r="BV1667" s="278"/>
    </row>
    <row r="1668" spans="1:79" ht="21.75" customHeight="1" x14ac:dyDescent="0.4">
      <c r="A1668" s="95"/>
      <c r="B1668" s="571"/>
      <c r="C1668" s="642" t="str">
        <f>IF(ROSTER!D$12="","",ROSTER!D$12)</f>
        <v/>
      </c>
      <c r="D1668" s="643"/>
      <c r="E1668" s="575"/>
      <c r="F1668" s="577"/>
      <c r="G1668" s="583"/>
      <c r="H1668" s="579"/>
      <c r="I1668" s="545"/>
      <c r="J1668" s="544"/>
      <c r="K1668" s="581"/>
      <c r="L1668" s="586"/>
      <c r="M1668" s="587"/>
      <c r="N1668" s="592" t="s">
        <v>16</v>
      </c>
      <c r="O1668" s="603"/>
      <c r="P1668" s="544"/>
      <c r="Q1668" s="581"/>
      <c r="R1668" s="586"/>
      <c r="S1668" s="587"/>
      <c r="T1668" s="592" t="s">
        <v>16</v>
      </c>
      <c r="U1668" s="592"/>
      <c r="V1668" s="544"/>
      <c r="W1668" s="545"/>
      <c r="X1668" s="594"/>
      <c r="Y1668" s="545"/>
      <c r="Z1668" s="544"/>
      <c r="AA1668" s="545"/>
      <c r="AB1668" s="544"/>
      <c r="AC1668" s="545"/>
      <c r="AD1668" s="544"/>
      <c r="AE1668" s="581"/>
      <c r="AF1668" s="586"/>
      <c r="AG1668" s="587"/>
      <c r="AH1668" s="626"/>
      <c r="AI1668" s="627"/>
      <c r="AJ1668" s="544"/>
      <c r="AK1668" s="581"/>
      <c r="AL1668" s="586"/>
      <c r="AM1668" s="587"/>
      <c r="AN1668" s="626"/>
      <c r="AO1668" s="627"/>
      <c r="AP1668" s="544"/>
      <c r="AQ1668" s="581"/>
      <c r="AR1668" s="586"/>
      <c r="AS1668" s="587"/>
      <c r="AT1668" s="626"/>
      <c r="AU1668" s="627"/>
      <c r="AV1668" s="628"/>
      <c r="AW1668" s="629"/>
      <c r="AX1668" s="632"/>
      <c r="AY1668" s="633"/>
      <c r="AZ1668" s="626"/>
      <c r="BA1668" s="627"/>
      <c r="BB1668" s="544"/>
      <c r="BC1668" s="581"/>
      <c r="BD1668" s="586"/>
      <c r="BE1668" s="587"/>
      <c r="BF1668" s="626"/>
      <c r="BG1668" s="627"/>
      <c r="BH1668" s="628"/>
      <c r="BI1668" s="629"/>
      <c r="BJ1668" s="632"/>
      <c r="BK1668" s="633"/>
      <c r="BL1668" s="626"/>
      <c r="BM1668" s="627"/>
      <c r="BN1668" s="678"/>
      <c r="BO1668" s="679"/>
      <c r="BP1668" s="680"/>
      <c r="BQ1668" s="677"/>
      <c r="BR1668" s="663"/>
      <c r="BS1668" s="663"/>
      <c r="BT1668" s="19" t="s">
        <v>80</v>
      </c>
      <c r="BU1668" s="277">
        <f>IF(BQ1658="B",'VALUE POINTS'!L$15,IF('GAME STATS'!BQ1658="C",'VALUE POINTS'!M$15,'VALUE POINTS'!K$15))</f>
        <v>2</v>
      </c>
      <c r="BV1668" s="278"/>
      <c r="CA1668" s="18"/>
    </row>
    <row r="1669" spans="1:79" ht="21.75" customHeight="1" x14ac:dyDescent="0.35">
      <c r="A1669" s="95"/>
      <c r="B1669" s="570" t="str">
        <f>IF(ROSTER!B$14="","",ROSTER!B$14)</f>
        <v/>
      </c>
      <c r="C1669" s="572" t="str">
        <f>IF(ROSTER!C$14="","",ROSTER!C$14)</f>
        <v/>
      </c>
      <c r="D1669" s="573"/>
      <c r="E1669" s="574"/>
      <c r="F1669" s="576">
        <f>IF(E1669="y",1,IF(E1669="S",1,0))</f>
        <v>0</v>
      </c>
      <c r="G1669" s="582">
        <f>IF(E1669="S",1,0)</f>
        <v>0</v>
      </c>
      <c r="H1669" s="578"/>
      <c r="I1669" s="543"/>
      <c r="J1669" s="542"/>
      <c r="K1669" s="580"/>
      <c r="L1669" s="584"/>
      <c r="M1669" s="585"/>
      <c r="N1669" s="588">
        <f>L1669+J1669</f>
        <v>0</v>
      </c>
      <c r="O1669" s="589"/>
      <c r="P1669" s="542"/>
      <c r="Q1669" s="580"/>
      <c r="R1669" s="584"/>
      <c r="S1669" s="585"/>
      <c r="T1669" s="588">
        <f>R1669-P1669</f>
        <v>0</v>
      </c>
      <c r="U1669" s="588"/>
      <c r="V1669" s="542"/>
      <c r="W1669" s="543"/>
      <c r="X1669" s="593"/>
      <c r="Y1669" s="543"/>
      <c r="Z1669" s="542"/>
      <c r="AA1669" s="543"/>
      <c r="AB1669" s="542"/>
      <c r="AC1669" s="543"/>
      <c r="AD1669" s="542"/>
      <c r="AE1669" s="580"/>
      <c r="AF1669" s="584"/>
      <c r="AG1669" s="585"/>
      <c r="AH1669" s="595">
        <f>IF(AD1669=0,0,(AF1669/AD1669)*100)</f>
        <v>0</v>
      </c>
      <c r="AI1669" s="596"/>
      <c r="AJ1669" s="542"/>
      <c r="AK1669" s="580"/>
      <c r="AL1669" s="584"/>
      <c r="AM1669" s="585"/>
      <c r="AN1669" s="595">
        <f>IF(AJ1669=0,0,(AL1669/AJ1669)*100)</f>
        <v>0</v>
      </c>
      <c r="AO1669" s="596"/>
      <c r="AP1669" s="542"/>
      <c r="AQ1669" s="580"/>
      <c r="AR1669" s="584"/>
      <c r="AS1669" s="585"/>
      <c r="AT1669" s="595">
        <f>IF(AP1669=0,0,(AR1669/AP1669)*100)</f>
        <v>0</v>
      </c>
      <c r="AU1669" s="596"/>
      <c r="AV1669" s="599">
        <f>AD1669+AJ1669+AP1669</f>
        <v>0</v>
      </c>
      <c r="AW1669" s="600"/>
      <c r="AX1669" s="630">
        <f>AF1669+AL1669+AR1669</f>
        <v>0</v>
      </c>
      <c r="AY1669" s="631"/>
      <c r="AZ1669" s="595">
        <f>IF(AV1669=0,0,(AX1669/AV1669)*100)</f>
        <v>0</v>
      </c>
      <c r="BA1669" s="596"/>
      <c r="BB1669" s="542"/>
      <c r="BC1669" s="580"/>
      <c r="BD1669" s="584"/>
      <c r="BE1669" s="585"/>
      <c r="BF1669" s="595">
        <f>IF(BB1669=0,0,(BD1669/BB1669)*100)</f>
        <v>0</v>
      </c>
      <c r="BG1669" s="596"/>
      <c r="BH1669" s="599">
        <f>AV1669+BB1669</f>
        <v>0</v>
      </c>
      <c r="BI1669" s="600"/>
      <c r="BJ1669" s="630">
        <f>AX1669+BD1669</f>
        <v>0</v>
      </c>
      <c r="BK1669" s="631"/>
      <c r="BL1669" s="595">
        <f>IF(BH1669=0,0,(BJ1669/BH1669)*100)</f>
        <v>0</v>
      </c>
      <c r="BM1669" s="596"/>
      <c r="BN1669" s="656">
        <f>(AF1669*2)+(AL1669*2)+(AR1669*3)+BD1669</f>
        <v>0</v>
      </c>
      <c r="BO1669" s="657"/>
      <c r="BP1669" s="658"/>
      <c r="BQ1669" s="676">
        <f t="shared" ref="BQ1669" si="1607">IF(BS1669=0,0,50*BR1669/BS1669)</f>
        <v>0</v>
      </c>
      <c r="BR1669" s="662">
        <f t="shared" ref="BR1669" si="1608">(BN1669*BU$1663)+(N1669*BU$1664)+(Z1669*BU$1665)+(R1669*BU$1666)+(X1669*BU$1667)+(AB1669*BU$1668)+(V1669*BU$1673)</f>
        <v>0</v>
      </c>
      <c r="BS1669" s="662">
        <f t="shared" ref="BS1669" si="1609">((BB1669-BD1669)*BU$1670)+((AV1669-AX1669)*BU$1669)+(H1669*BU$1671)+(P1669*BU$1672)</f>
        <v>0</v>
      </c>
      <c r="BT1669" s="19" t="s">
        <v>81</v>
      </c>
      <c r="BU1669" s="277">
        <f>IF(BQ1658="B",'VALUE POINTS'!L$16,IF('GAME STATS'!BQ1658="C",'VALUE POINTS'!M$16,'VALUE POINTS'!K$16))</f>
        <v>2</v>
      </c>
      <c r="BV1669" s="278"/>
    </row>
    <row r="1670" spans="1:79" ht="21.75" customHeight="1" x14ac:dyDescent="0.35">
      <c r="A1670" s="95"/>
      <c r="B1670" s="571"/>
      <c r="C1670" s="642" t="str">
        <f>IF(ROSTER!D$14="","",ROSTER!D$14)</f>
        <v/>
      </c>
      <c r="D1670" s="643"/>
      <c r="E1670" s="575"/>
      <c r="F1670" s="577"/>
      <c r="G1670" s="583"/>
      <c r="H1670" s="579"/>
      <c r="I1670" s="545"/>
      <c r="J1670" s="544"/>
      <c r="K1670" s="581"/>
      <c r="L1670" s="586"/>
      <c r="M1670" s="587"/>
      <c r="N1670" s="592" t="s">
        <v>16</v>
      </c>
      <c r="O1670" s="603"/>
      <c r="P1670" s="544"/>
      <c r="Q1670" s="581"/>
      <c r="R1670" s="586"/>
      <c r="S1670" s="587"/>
      <c r="T1670" s="592" t="s">
        <v>16</v>
      </c>
      <c r="U1670" s="592"/>
      <c r="V1670" s="544"/>
      <c r="W1670" s="545"/>
      <c r="X1670" s="594"/>
      <c r="Y1670" s="545"/>
      <c r="Z1670" s="544"/>
      <c r="AA1670" s="545"/>
      <c r="AB1670" s="544"/>
      <c r="AC1670" s="545"/>
      <c r="AD1670" s="544"/>
      <c r="AE1670" s="581"/>
      <c r="AF1670" s="586"/>
      <c r="AG1670" s="587"/>
      <c r="AH1670" s="626"/>
      <c r="AI1670" s="627"/>
      <c r="AJ1670" s="544"/>
      <c r="AK1670" s="581"/>
      <c r="AL1670" s="586"/>
      <c r="AM1670" s="587"/>
      <c r="AN1670" s="626"/>
      <c r="AO1670" s="627"/>
      <c r="AP1670" s="544"/>
      <c r="AQ1670" s="581"/>
      <c r="AR1670" s="586"/>
      <c r="AS1670" s="587"/>
      <c r="AT1670" s="626"/>
      <c r="AU1670" s="627"/>
      <c r="AV1670" s="628"/>
      <c r="AW1670" s="629"/>
      <c r="AX1670" s="632"/>
      <c r="AY1670" s="633"/>
      <c r="AZ1670" s="626"/>
      <c r="BA1670" s="627"/>
      <c r="BB1670" s="544"/>
      <c r="BC1670" s="581"/>
      <c r="BD1670" s="586"/>
      <c r="BE1670" s="587"/>
      <c r="BF1670" s="626"/>
      <c r="BG1670" s="627"/>
      <c r="BH1670" s="628"/>
      <c r="BI1670" s="629"/>
      <c r="BJ1670" s="632"/>
      <c r="BK1670" s="633"/>
      <c r="BL1670" s="626"/>
      <c r="BM1670" s="627"/>
      <c r="BN1670" s="678"/>
      <c r="BO1670" s="679"/>
      <c r="BP1670" s="680"/>
      <c r="BQ1670" s="677"/>
      <c r="BR1670" s="663"/>
      <c r="BS1670" s="663"/>
      <c r="BT1670" s="19" t="s">
        <v>82</v>
      </c>
      <c r="BU1670" s="277">
        <f>IF(BQ1658="B",'VALUE POINTS'!L$17,IF('GAME STATS'!BQ1658="C",'VALUE POINTS'!M$17,'VALUE POINTS'!K$17))</f>
        <v>1</v>
      </c>
      <c r="BV1670" s="278"/>
    </row>
    <row r="1671" spans="1:79" ht="21.75" customHeight="1" x14ac:dyDescent="0.35">
      <c r="A1671" s="95"/>
      <c r="B1671" s="570" t="str">
        <f>IF(ROSTER!B$16="","",ROSTER!B$16)</f>
        <v/>
      </c>
      <c r="C1671" s="572" t="str">
        <f>IF(ROSTER!C$16="","",ROSTER!C$16)</f>
        <v/>
      </c>
      <c r="D1671" s="573"/>
      <c r="E1671" s="574"/>
      <c r="F1671" s="576">
        <f>IF(E1671="y",1,IF(E1671="S",1,0))</f>
        <v>0</v>
      </c>
      <c r="G1671" s="582">
        <f>IF(E1671="S",1,0)</f>
        <v>0</v>
      </c>
      <c r="H1671" s="578"/>
      <c r="I1671" s="543"/>
      <c r="J1671" s="542"/>
      <c r="K1671" s="580"/>
      <c r="L1671" s="584"/>
      <c r="M1671" s="585"/>
      <c r="N1671" s="588">
        <f>L1671+J1671</f>
        <v>0</v>
      </c>
      <c r="O1671" s="589"/>
      <c r="P1671" s="542"/>
      <c r="Q1671" s="580"/>
      <c r="R1671" s="584"/>
      <c r="S1671" s="585"/>
      <c r="T1671" s="588">
        <f>R1671-P1671</f>
        <v>0</v>
      </c>
      <c r="U1671" s="588"/>
      <c r="V1671" s="542"/>
      <c r="W1671" s="543"/>
      <c r="X1671" s="593"/>
      <c r="Y1671" s="543"/>
      <c r="Z1671" s="542"/>
      <c r="AA1671" s="543"/>
      <c r="AB1671" s="542"/>
      <c r="AC1671" s="543"/>
      <c r="AD1671" s="542"/>
      <c r="AE1671" s="580"/>
      <c r="AF1671" s="584"/>
      <c r="AG1671" s="585"/>
      <c r="AH1671" s="595">
        <f>IF(AD1671=0,0,(AF1671/AD1671)*100)</f>
        <v>0</v>
      </c>
      <c r="AI1671" s="596"/>
      <c r="AJ1671" s="542"/>
      <c r="AK1671" s="580"/>
      <c r="AL1671" s="584"/>
      <c r="AM1671" s="585"/>
      <c r="AN1671" s="595">
        <f>IF(AJ1671=0,0,(AL1671/AJ1671)*100)</f>
        <v>0</v>
      </c>
      <c r="AO1671" s="596"/>
      <c r="AP1671" s="542"/>
      <c r="AQ1671" s="580"/>
      <c r="AR1671" s="584"/>
      <c r="AS1671" s="585"/>
      <c r="AT1671" s="595">
        <f>IF(AP1671=0,0,(AR1671/AP1671)*100)</f>
        <v>0</v>
      </c>
      <c r="AU1671" s="596"/>
      <c r="AV1671" s="599">
        <f>AD1671+AJ1671+AP1671</f>
        <v>0</v>
      </c>
      <c r="AW1671" s="600"/>
      <c r="AX1671" s="630">
        <f>AF1671+AL1671+AR1671</f>
        <v>0</v>
      </c>
      <c r="AY1671" s="631"/>
      <c r="AZ1671" s="595">
        <f>IF(AV1671=0,0,(AX1671/AV1671)*100)</f>
        <v>0</v>
      </c>
      <c r="BA1671" s="596"/>
      <c r="BB1671" s="542"/>
      <c r="BC1671" s="580"/>
      <c r="BD1671" s="584"/>
      <c r="BE1671" s="585"/>
      <c r="BF1671" s="595">
        <f>IF(BB1671=0,0,(BD1671/BB1671)*100)</f>
        <v>0</v>
      </c>
      <c r="BG1671" s="596"/>
      <c r="BH1671" s="599">
        <f>AV1671+BB1671</f>
        <v>0</v>
      </c>
      <c r="BI1671" s="600"/>
      <c r="BJ1671" s="630">
        <f>AX1671+BD1671</f>
        <v>0</v>
      </c>
      <c r="BK1671" s="631"/>
      <c r="BL1671" s="595">
        <f>IF(BH1671=0,0,(BJ1671/BH1671)*100)</f>
        <v>0</v>
      </c>
      <c r="BM1671" s="596"/>
      <c r="BN1671" s="656">
        <f>(AF1671*2)+(AL1671*2)+(AR1671*3)+BD1671</f>
        <v>0</v>
      </c>
      <c r="BO1671" s="657"/>
      <c r="BP1671" s="658"/>
      <c r="BQ1671" s="676">
        <f t="shared" ref="BQ1671" si="1610">IF(BS1671=0,0,50*BR1671/BS1671)</f>
        <v>0</v>
      </c>
      <c r="BR1671" s="662">
        <f t="shared" ref="BR1671" si="1611">(BN1671*BU$1663)+(N1671*BU$1664)+(Z1671*BU$1665)+(R1671*BU$1666)+(X1671*BU$1667)+(AB1671*BU$1668)+(V1671*BU$1673)</f>
        <v>0</v>
      </c>
      <c r="BS1671" s="662">
        <f t="shared" ref="BS1671" si="1612">((BB1671-BD1671)*BU$1670)+((AV1671-AX1671)*BU$1669)+(H1671*BU$1671)+(P1671*BU$1672)</f>
        <v>0</v>
      </c>
      <c r="BT1671" s="19" t="s">
        <v>83</v>
      </c>
      <c r="BU1671" s="277">
        <f>IF(BQ1658="B",'VALUE POINTS'!L$18,IF('GAME STATS'!BQ1658="C",'VALUE POINTS'!M$18,'VALUE POINTS'!K$18))</f>
        <v>2</v>
      </c>
      <c r="BV1671" s="278"/>
    </row>
    <row r="1672" spans="1:79" ht="21.75" customHeight="1" x14ac:dyDescent="0.35">
      <c r="A1672" s="95"/>
      <c r="B1672" s="571"/>
      <c r="C1672" s="642" t="str">
        <f>IF(ROSTER!D$16="","",ROSTER!D$16)</f>
        <v/>
      </c>
      <c r="D1672" s="643"/>
      <c r="E1672" s="575"/>
      <c r="F1672" s="577"/>
      <c r="G1672" s="583"/>
      <c r="H1672" s="579"/>
      <c r="I1672" s="545"/>
      <c r="J1672" s="544"/>
      <c r="K1672" s="581"/>
      <c r="L1672" s="586"/>
      <c r="M1672" s="587"/>
      <c r="N1672" s="592" t="s">
        <v>16</v>
      </c>
      <c r="O1672" s="603"/>
      <c r="P1672" s="544"/>
      <c r="Q1672" s="581"/>
      <c r="R1672" s="586"/>
      <c r="S1672" s="587"/>
      <c r="T1672" s="592" t="s">
        <v>16</v>
      </c>
      <c r="U1672" s="592"/>
      <c r="V1672" s="544"/>
      <c r="W1672" s="545"/>
      <c r="X1672" s="594"/>
      <c r="Y1672" s="545"/>
      <c r="Z1672" s="544"/>
      <c r="AA1672" s="545"/>
      <c r="AB1672" s="544"/>
      <c r="AC1672" s="545"/>
      <c r="AD1672" s="544"/>
      <c r="AE1672" s="581"/>
      <c r="AF1672" s="586"/>
      <c r="AG1672" s="587"/>
      <c r="AH1672" s="626"/>
      <c r="AI1672" s="627"/>
      <c r="AJ1672" s="544"/>
      <c r="AK1672" s="581"/>
      <c r="AL1672" s="586"/>
      <c r="AM1672" s="587"/>
      <c r="AN1672" s="626"/>
      <c r="AO1672" s="627"/>
      <c r="AP1672" s="544"/>
      <c r="AQ1672" s="581"/>
      <c r="AR1672" s="586"/>
      <c r="AS1672" s="587"/>
      <c r="AT1672" s="626"/>
      <c r="AU1672" s="627"/>
      <c r="AV1672" s="628"/>
      <c r="AW1672" s="629"/>
      <c r="AX1672" s="632"/>
      <c r="AY1672" s="633"/>
      <c r="AZ1672" s="626"/>
      <c r="BA1672" s="627"/>
      <c r="BB1672" s="544"/>
      <c r="BC1672" s="581"/>
      <c r="BD1672" s="586"/>
      <c r="BE1672" s="587"/>
      <c r="BF1672" s="626"/>
      <c r="BG1672" s="627"/>
      <c r="BH1672" s="628"/>
      <c r="BI1672" s="629"/>
      <c r="BJ1672" s="632"/>
      <c r="BK1672" s="633"/>
      <c r="BL1672" s="626"/>
      <c r="BM1672" s="627"/>
      <c r="BN1672" s="678"/>
      <c r="BO1672" s="679"/>
      <c r="BP1672" s="680"/>
      <c r="BQ1672" s="677"/>
      <c r="BR1672" s="663"/>
      <c r="BS1672" s="663"/>
      <c r="BT1672" s="19" t="s">
        <v>84</v>
      </c>
      <c r="BU1672" s="277">
        <f>IF(BQ1658="B",'VALUE POINTS'!L$19,IF('GAME STATS'!BQ1658="C",'VALUE POINTS'!M$19,'VALUE POINTS'!K$19))</f>
        <v>2</v>
      </c>
      <c r="BV1672" s="278"/>
    </row>
    <row r="1673" spans="1:79" ht="21.75" customHeight="1" x14ac:dyDescent="0.35">
      <c r="A1673" s="95"/>
      <c r="B1673" s="570" t="str">
        <f>IF(ROSTER!B$18="","",ROSTER!B$18)</f>
        <v/>
      </c>
      <c r="C1673" s="572" t="str">
        <f>IF(ROSTER!C$18="","",ROSTER!C$18)</f>
        <v/>
      </c>
      <c r="D1673" s="573"/>
      <c r="E1673" s="574"/>
      <c r="F1673" s="576">
        <f>IF(E1673="y",1,IF(E1673="S",1,0))</f>
        <v>0</v>
      </c>
      <c r="G1673" s="582">
        <f>IF(E1673="S",1,0)</f>
        <v>0</v>
      </c>
      <c r="H1673" s="578"/>
      <c r="I1673" s="543"/>
      <c r="J1673" s="542"/>
      <c r="K1673" s="580"/>
      <c r="L1673" s="584"/>
      <c r="M1673" s="585"/>
      <c r="N1673" s="588">
        <f>L1673+J1673</f>
        <v>0</v>
      </c>
      <c r="O1673" s="589"/>
      <c r="P1673" s="542"/>
      <c r="Q1673" s="580"/>
      <c r="R1673" s="584"/>
      <c r="S1673" s="585"/>
      <c r="T1673" s="588">
        <f>R1673-P1673</f>
        <v>0</v>
      </c>
      <c r="U1673" s="588"/>
      <c r="V1673" s="542"/>
      <c r="W1673" s="543"/>
      <c r="X1673" s="593"/>
      <c r="Y1673" s="543"/>
      <c r="Z1673" s="542"/>
      <c r="AA1673" s="543"/>
      <c r="AB1673" s="542"/>
      <c r="AC1673" s="543"/>
      <c r="AD1673" s="542"/>
      <c r="AE1673" s="580"/>
      <c r="AF1673" s="584"/>
      <c r="AG1673" s="585"/>
      <c r="AH1673" s="595">
        <f>IF(AD1673=0,0,(AF1673/AD1673)*100)</f>
        <v>0</v>
      </c>
      <c r="AI1673" s="596"/>
      <c r="AJ1673" s="542"/>
      <c r="AK1673" s="580"/>
      <c r="AL1673" s="584"/>
      <c r="AM1673" s="585"/>
      <c r="AN1673" s="595">
        <f>IF(AJ1673=0,0,(AL1673/AJ1673)*100)</f>
        <v>0</v>
      </c>
      <c r="AO1673" s="596"/>
      <c r="AP1673" s="542"/>
      <c r="AQ1673" s="580"/>
      <c r="AR1673" s="584"/>
      <c r="AS1673" s="585"/>
      <c r="AT1673" s="595">
        <f>IF(AP1673=0,0,(AR1673/AP1673)*100)</f>
        <v>0</v>
      </c>
      <c r="AU1673" s="596"/>
      <c r="AV1673" s="599">
        <f>AD1673+AJ1673+AP1673</f>
        <v>0</v>
      </c>
      <c r="AW1673" s="600"/>
      <c r="AX1673" s="630">
        <f>AF1673+AL1673+AR1673</f>
        <v>0</v>
      </c>
      <c r="AY1673" s="631"/>
      <c r="AZ1673" s="595">
        <f>IF(AV1673=0,0,(AX1673/AV1673)*100)</f>
        <v>0</v>
      </c>
      <c r="BA1673" s="596"/>
      <c r="BB1673" s="542"/>
      <c r="BC1673" s="580"/>
      <c r="BD1673" s="584"/>
      <c r="BE1673" s="585"/>
      <c r="BF1673" s="595">
        <f>IF(BB1673=0,0,(BD1673/BB1673)*100)</f>
        <v>0</v>
      </c>
      <c r="BG1673" s="596"/>
      <c r="BH1673" s="599">
        <f>AV1673+BB1673</f>
        <v>0</v>
      </c>
      <c r="BI1673" s="600"/>
      <c r="BJ1673" s="630">
        <f>AX1673+BD1673</f>
        <v>0</v>
      </c>
      <c r="BK1673" s="631"/>
      <c r="BL1673" s="595">
        <f>IF(BH1673=0,0,(BJ1673/BH1673)*100)</f>
        <v>0</v>
      </c>
      <c r="BM1673" s="596"/>
      <c r="BN1673" s="656">
        <f>(AF1673*2)+(AL1673*2)+(AR1673*3)+BD1673</f>
        <v>0</v>
      </c>
      <c r="BO1673" s="657"/>
      <c r="BP1673" s="658"/>
      <c r="BQ1673" s="676">
        <f t="shared" ref="BQ1673" si="1613">IF(BS1673=0,0,50*BR1673/BS1673)</f>
        <v>0</v>
      </c>
      <c r="BR1673" s="662">
        <f t="shared" ref="BR1673" si="1614">(BN1673*BU$1663)+(N1673*BU$1664)+(Z1673*BU$1665)+(R1673*BU$1666)+(X1673*BU$1667)+(AB1673*BU$1668)+(V1673*BU$1673)</f>
        <v>0</v>
      </c>
      <c r="BS1673" s="662">
        <f t="shared" ref="BS1673" si="1615">((BB1673-BD1673)*BU$1670)+((AV1673-AX1673)*BU$1669)+(H1673*BU$1671)+(P1673*BU$1672)</f>
        <v>0</v>
      </c>
      <c r="BT1673" s="19" t="s">
        <v>160</v>
      </c>
      <c r="BU1673" s="277">
        <f>IF(BQ1658="B",'VALUE POINTS'!L$20,IF('GAME STATS'!BQ1658="C",'VALUE POINTS'!M$20,'VALUE POINTS'!K$20))</f>
        <v>1</v>
      </c>
      <c r="BV1673" s="278"/>
    </row>
    <row r="1674" spans="1:79" ht="21.75" customHeight="1" x14ac:dyDescent="0.25">
      <c r="A1674" s="95"/>
      <c r="B1674" s="571"/>
      <c r="C1674" s="642" t="str">
        <f>IF(ROSTER!D$18="","",ROSTER!D$18)</f>
        <v/>
      </c>
      <c r="D1674" s="643"/>
      <c r="E1674" s="575"/>
      <c r="F1674" s="577"/>
      <c r="G1674" s="583"/>
      <c r="H1674" s="579"/>
      <c r="I1674" s="545"/>
      <c r="J1674" s="544"/>
      <c r="K1674" s="581"/>
      <c r="L1674" s="586"/>
      <c r="M1674" s="587"/>
      <c r="N1674" s="592" t="s">
        <v>16</v>
      </c>
      <c r="O1674" s="603"/>
      <c r="P1674" s="544"/>
      <c r="Q1674" s="581"/>
      <c r="R1674" s="586"/>
      <c r="S1674" s="587"/>
      <c r="T1674" s="592" t="s">
        <v>16</v>
      </c>
      <c r="U1674" s="592"/>
      <c r="V1674" s="544"/>
      <c r="W1674" s="545"/>
      <c r="X1674" s="594"/>
      <c r="Y1674" s="545"/>
      <c r="Z1674" s="544"/>
      <c r="AA1674" s="545"/>
      <c r="AB1674" s="544"/>
      <c r="AC1674" s="545"/>
      <c r="AD1674" s="544"/>
      <c r="AE1674" s="581"/>
      <c r="AF1674" s="586"/>
      <c r="AG1674" s="587"/>
      <c r="AH1674" s="626"/>
      <c r="AI1674" s="627"/>
      <c r="AJ1674" s="544"/>
      <c r="AK1674" s="581"/>
      <c r="AL1674" s="586"/>
      <c r="AM1674" s="587"/>
      <c r="AN1674" s="626"/>
      <c r="AO1674" s="627"/>
      <c r="AP1674" s="544"/>
      <c r="AQ1674" s="581"/>
      <c r="AR1674" s="586"/>
      <c r="AS1674" s="587"/>
      <c r="AT1674" s="626"/>
      <c r="AU1674" s="627"/>
      <c r="AV1674" s="628"/>
      <c r="AW1674" s="629"/>
      <c r="AX1674" s="632"/>
      <c r="AY1674" s="633"/>
      <c r="AZ1674" s="626"/>
      <c r="BA1674" s="627"/>
      <c r="BB1674" s="544"/>
      <c r="BC1674" s="581"/>
      <c r="BD1674" s="586"/>
      <c r="BE1674" s="587"/>
      <c r="BF1674" s="626"/>
      <c r="BG1674" s="627"/>
      <c r="BH1674" s="628"/>
      <c r="BI1674" s="629"/>
      <c r="BJ1674" s="632"/>
      <c r="BK1674" s="633"/>
      <c r="BL1674" s="626"/>
      <c r="BM1674" s="627"/>
      <c r="BN1674" s="678"/>
      <c r="BO1674" s="679"/>
      <c r="BP1674" s="680"/>
      <c r="BQ1674" s="677"/>
      <c r="BR1674" s="663"/>
      <c r="BS1674" s="663"/>
      <c r="BT1674" s="15"/>
      <c r="BU1674" s="15"/>
      <c r="BV1674" s="95"/>
    </row>
    <row r="1675" spans="1:79" ht="21.75" customHeight="1" x14ac:dyDescent="0.25">
      <c r="A1675" s="95"/>
      <c r="B1675" s="570" t="str">
        <f>IF(ROSTER!B$20="","",ROSTER!B$20)</f>
        <v/>
      </c>
      <c r="C1675" s="572" t="str">
        <f>IF(ROSTER!C$20="","",ROSTER!C$20)</f>
        <v/>
      </c>
      <c r="D1675" s="573"/>
      <c r="E1675" s="574"/>
      <c r="F1675" s="576">
        <f>IF(E1675="y",1,IF(E1675="S",1,0))</f>
        <v>0</v>
      </c>
      <c r="G1675" s="582">
        <f>IF(E1675="S",1,0)</f>
        <v>0</v>
      </c>
      <c r="H1675" s="578"/>
      <c r="I1675" s="543"/>
      <c r="J1675" s="542"/>
      <c r="K1675" s="580"/>
      <c r="L1675" s="584"/>
      <c r="M1675" s="585"/>
      <c r="N1675" s="588">
        <f>L1675+J1675</f>
        <v>0</v>
      </c>
      <c r="O1675" s="589"/>
      <c r="P1675" s="542"/>
      <c r="Q1675" s="580"/>
      <c r="R1675" s="584"/>
      <c r="S1675" s="585"/>
      <c r="T1675" s="588">
        <f>R1675-P1675</f>
        <v>0</v>
      </c>
      <c r="U1675" s="588"/>
      <c r="V1675" s="542"/>
      <c r="W1675" s="543"/>
      <c r="X1675" s="593"/>
      <c r="Y1675" s="543"/>
      <c r="Z1675" s="542"/>
      <c r="AA1675" s="543"/>
      <c r="AB1675" s="542"/>
      <c r="AC1675" s="543"/>
      <c r="AD1675" s="542"/>
      <c r="AE1675" s="580"/>
      <c r="AF1675" s="584"/>
      <c r="AG1675" s="585"/>
      <c r="AH1675" s="595">
        <f>IF(AD1675=0,0,(AF1675/AD1675)*100)</f>
        <v>0</v>
      </c>
      <c r="AI1675" s="596"/>
      <c r="AJ1675" s="542"/>
      <c r="AK1675" s="580"/>
      <c r="AL1675" s="584"/>
      <c r="AM1675" s="585"/>
      <c r="AN1675" s="595">
        <f>IF(AJ1675=0,0,(AL1675/AJ1675)*100)</f>
        <v>0</v>
      </c>
      <c r="AO1675" s="596"/>
      <c r="AP1675" s="542"/>
      <c r="AQ1675" s="580"/>
      <c r="AR1675" s="584"/>
      <c r="AS1675" s="585"/>
      <c r="AT1675" s="595">
        <f>IF(AP1675=0,0,(AR1675/AP1675)*100)</f>
        <v>0</v>
      </c>
      <c r="AU1675" s="596"/>
      <c r="AV1675" s="599">
        <f>AD1675+AJ1675+AP1675</f>
        <v>0</v>
      </c>
      <c r="AW1675" s="600"/>
      <c r="AX1675" s="630">
        <f>AF1675+AL1675+AR1675</f>
        <v>0</v>
      </c>
      <c r="AY1675" s="631"/>
      <c r="AZ1675" s="595">
        <f>IF(AV1675=0,0,(AX1675/AV1675)*100)</f>
        <v>0</v>
      </c>
      <c r="BA1675" s="596"/>
      <c r="BB1675" s="542"/>
      <c r="BC1675" s="580"/>
      <c r="BD1675" s="584"/>
      <c r="BE1675" s="585"/>
      <c r="BF1675" s="595">
        <f>IF(BB1675=0,0,(BD1675/BB1675)*100)</f>
        <v>0</v>
      </c>
      <c r="BG1675" s="596"/>
      <c r="BH1675" s="599">
        <f>AV1675+BB1675</f>
        <v>0</v>
      </c>
      <c r="BI1675" s="600"/>
      <c r="BJ1675" s="630">
        <f>AX1675+BD1675</f>
        <v>0</v>
      </c>
      <c r="BK1675" s="631"/>
      <c r="BL1675" s="595">
        <f>IF(BH1675=0,0,(BJ1675/BH1675)*100)</f>
        <v>0</v>
      </c>
      <c r="BM1675" s="596"/>
      <c r="BN1675" s="656">
        <f>(AF1675*2)+(AL1675*2)+(AR1675*3)+BD1675</f>
        <v>0</v>
      </c>
      <c r="BO1675" s="657"/>
      <c r="BP1675" s="658"/>
      <c r="BQ1675" s="676">
        <f t="shared" ref="BQ1675" si="1616">IF(BS1675=0,0,50*BR1675/BS1675)</f>
        <v>0</v>
      </c>
      <c r="BR1675" s="662">
        <f t="shared" ref="BR1675" si="1617">(BN1675*BU$1663)+(N1675*BU$1664)+(Z1675*BU$1665)+(R1675*BU$1666)+(X1675*BU$1667)+(AB1675*BU$1668)+(V1675*BU$1673)</f>
        <v>0</v>
      </c>
      <c r="BS1675" s="662">
        <f t="shared" ref="BS1675" si="1618">((BB1675-BD1675)*BU$1670)+((AV1675-AX1675)*BU$1669)+(H1675*BU$1671)+(P1675*BU$1672)</f>
        <v>0</v>
      </c>
      <c r="BT1675" s="15"/>
      <c r="BU1675" s="15"/>
      <c r="BV1675" s="95"/>
    </row>
    <row r="1676" spans="1:79" ht="21.75" customHeight="1" x14ac:dyDescent="0.25">
      <c r="A1676" s="95"/>
      <c r="B1676" s="571"/>
      <c r="C1676" s="642" t="str">
        <f>IF(ROSTER!D$20="","",ROSTER!D$20)</f>
        <v/>
      </c>
      <c r="D1676" s="643"/>
      <c r="E1676" s="575"/>
      <c r="F1676" s="577"/>
      <c r="G1676" s="583"/>
      <c r="H1676" s="579"/>
      <c r="I1676" s="545"/>
      <c r="J1676" s="544"/>
      <c r="K1676" s="581"/>
      <c r="L1676" s="586"/>
      <c r="M1676" s="587"/>
      <c r="N1676" s="592" t="s">
        <v>16</v>
      </c>
      <c r="O1676" s="603"/>
      <c r="P1676" s="544"/>
      <c r="Q1676" s="581"/>
      <c r="R1676" s="586"/>
      <c r="S1676" s="587"/>
      <c r="T1676" s="592" t="s">
        <v>16</v>
      </c>
      <c r="U1676" s="592"/>
      <c r="V1676" s="544"/>
      <c r="W1676" s="545"/>
      <c r="X1676" s="594"/>
      <c r="Y1676" s="545"/>
      <c r="Z1676" s="544"/>
      <c r="AA1676" s="545"/>
      <c r="AB1676" s="544"/>
      <c r="AC1676" s="545"/>
      <c r="AD1676" s="544"/>
      <c r="AE1676" s="581"/>
      <c r="AF1676" s="586"/>
      <c r="AG1676" s="587"/>
      <c r="AH1676" s="626"/>
      <c r="AI1676" s="627"/>
      <c r="AJ1676" s="544"/>
      <c r="AK1676" s="581"/>
      <c r="AL1676" s="586"/>
      <c r="AM1676" s="587"/>
      <c r="AN1676" s="626"/>
      <c r="AO1676" s="627"/>
      <c r="AP1676" s="544"/>
      <c r="AQ1676" s="581"/>
      <c r="AR1676" s="586"/>
      <c r="AS1676" s="587"/>
      <c r="AT1676" s="626"/>
      <c r="AU1676" s="627"/>
      <c r="AV1676" s="628"/>
      <c r="AW1676" s="629"/>
      <c r="AX1676" s="632"/>
      <c r="AY1676" s="633"/>
      <c r="AZ1676" s="626"/>
      <c r="BA1676" s="627"/>
      <c r="BB1676" s="544"/>
      <c r="BC1676" s="581"/>
      <c r="BD1676" s="586"/>
      <c r="BE1676" s="587"/>
      <c r="BF1676" s="626"/>
      <c r="BG1676" s="627"/>
      <c r="BH1676" s="628"/>
      <c r="BI1676" s="629"/>
      <c r="BJ1676" s="632"/>
      <c r="BK1676" s="633"/>
      <c r="BL1676" s="626"/>
      <c r="BM1676" s="627"/>
      <c r="BN1676" s="678"/>
      <c r="BO1676" s="679"/>
      <c r="BP1676" s="680"/>
      <c r="BQ1676" s="677"/>
      <c r="BR1676" s="663"/>
      <c r="BS1676" s="663"/>
      <c r="BT1676" s="15"/>
      <c r="BU1676" s="15"/>
      <c r="BV1676" s="95"/>
    </row>
    <row r="1677" spans="1:79" ht="21.75" customHeight="1" x14ac:dyDescent="0.25">
      <c r="A1677" s="95"/>
      <c r="B1677" s="570" t="str">
        <f>IF(ROSTER!B$22="","",ROSTER!B$22)</f>
        <v/>
      </c>
      <c r="C1677" s="572" t="str">
        <f>IF(ROSTER!C$22="","",ROSTER!C$22)</f>
        <v/>
      </c>
      <c r="D1677" s="573"/>
      <c r="E1677" s="574"/>
      <c r="F1677" s="576">
        <f>IF(E1677="y",1,IF(E1677="S",1,0))</f>
        <v>0</v>
      </c>
      <c r="G1677" s="582">
        <f>IF(E1677="S",1,0)</f>
        <v>0</v>
      </c>
      <c r="H1677" s="578"/>
      <c r="I1677" s="543"/>
      <c r="J1677" s="542"/>
      <c r="K1677" s="580"/>
      <c r="L1677" s="584"/>
      <c r="M1677" s="585"/>
      <c r="N1677" s="588">
        <f>L1677+J1677</f>
        <v>0</v>
      </c>
      <c r="O1677" s="589"/>
      <c r="P1677" s="542"/>
      <c r="Q1677" s="580"/>
      <c r="R1677" s="584"/>
      <c r="S1677" s="585"/>
      <c r="T1677" s="588">
        <f>R1677-P1677</f>
        <v>0</v>
      </c>
      <c r="U1677" s="588"/>
      <c r="V1677" s="542"/>
      <c r="W1677" s="543"/>
      <c r="X1677" s="593"/>
      <c r="Y1677" s="543"/>
      <c r="Z1677" s="542"/>
      <c r="AA1677" s="543"/>
      <c r="AB1677" s="542"/>
      <c r="AC1677" s="543"/>
      <c r="AD1677" s="542"/>
      <c r="AE1677" s="580"/>
      <c r="AF1677" s="584"/>
      <c r="AG1677" s="585"/>
      <c r="AH1677" s="595">
        <f>IF(AD1677=0,0,(AF1677/AD1677)*100)</f>
        <v>0</v>
      </c>
      <c r="AI1677" s="596"/>
      <c r="AJ1677" s="542"/>
      <c r="AK1677" s="580"/>
      <c r="AL1677" s="584"/>
      <c r="AM1677" s="585"/>
      <c r="AN1677" s="595">
        <f>IF(AJ1677=0,0,(AL1677/AJ1677)*100)</f>
        <v>0</v>
      </c>
      <c r="AO1677" s="596"/>
      <c r="AP1677" s="542"/>
      <c r="AQ1677" s="580"/>
      <c r="AR1677" s="584"/>
      <c r="AS1677" s="585"/>
      <c r="AT1677" s="595">
        <f>IF(AP1677=0,0,(AR1677/AP1677)*100)</f>
        <v>0</v>
      </c>
      <c r="AU1677" s="596"/>
      <c r="AV1677" s="599">
        <f>AD1677+AJ1677+AP1677</f>
        <v>0</v>
      </c>
      <c r="AW1677" s="600"/>
      <c r="AX1677" s="630">
        <f>AF1677+AL1677+AR1677</f>
        <v>0</v>
      </c>
      <c r="AY1677" s="631"/>
      <c r="AZ1677" s="595">
        <f>IF(AV1677=0,0,(AX1677/AV1677)*100)</f>
        <v>0</v>
      </c>
      <c r="BA1677" s="596"/>
      <c r="BB1677" s="542"/>
      <c r="BC1677" s="580"/>
      <c r="BD1677" s="584"/>
      <c r="BE1677" s="585"/>
      <c r="BF1677" s="595">
        <f>IF(BB1677=0,0,(BD1677/BB1677)*100)</f>
        <v>0</v>
      </c>
      <c r="BG1677" s="596"/>
      <c r="BH1677" s="599">
        <f>AV1677+BB1677</f>
        <v>0</v>
      </c>
      <c r="BI1677" s="600"/>
      <c r="BJ1677" s="630">
        <f>AX1677+BD1677</f>
        <v>0</v>
      </c>
      <c r="BK1677" s="631"/>
      <c r="BL1677" s="595">
        <f>IF(BH1677=0,0,(BJ1677/BH1677)*100)</f>
        <v>0</v>
      </c>
      <c r="BM1677" s="596"/>
      <c r="BN1677" s="656">
        <f>(AF1677*2)+(AL1677*2)+(AR1677*3)+BD1677</f>
        <v>0</v>
      </c>
      <c r="BO1677" s="657"/>
      <c r="BP1677" s="658"/>
      <c r="BQ1677" s="676">
        <f t="shared" ref="BQ1677" si="1619">IF(BS1677=0,0,50*BR1677/BS1677)</f>
        <v>0</v>
      </c>
      <c r="BR1677" s="662">
        <f t="shared" ref="BR1677" si="1620">(BN1677*BU$1663)+(N1677*BU$1664)+(Z1677*BU$1665)+(R1677*BU$1666)+(X1677*BU$1667)+(AB1677*BU$1668)+(V1677*BU$1673)</f>
        <v>0</v>
      </c>
      <c r="BS1677" s="662">
        <f t="shared" ref="BS1677" si="1621">((BB1677-BD1677)*BU$1670)+((AV1677-AX1677)*BU$1669)+(H1677*BU$1671)+(P1677*BU$1672)</f>
        <v>0</v>
      </c>
      <c r="BT1677" s="15"/>
      <c r="BU1677" s="15"/>
      <c r="BV1677" s="95"/>
    </row>
    <row r="1678" spans="1:79" ht="21.75" customHeight="1" x14ac:dyDescent="0.25">
      <c r="A1678" s="95"/>
      <c r="B1678" s="571"/>
      <c r="C1678" s="642" t="str">
        <f>IF(ROSTER!D$22="","",ROSTER!D$22)</f>
        <v/>
      </c>
      <c r="D1678" s="643"/>
      <c r="E1678" s="575"/>
      <c r="F1678" s="577"/>
      <c r="G1678" s="583"/>
      <c r="H1678" s="579"/>
      <c r="I1678" s="545"/>
      <c r="J1678" s="544"/>
      <c r="K1678" s="581"/>
      <c r="L1678" s="586"/>
      <c r="M1678" s="587"/>
      <c r="N1678" s="592" t="s">
        <v>16</v>
      </c>
      <c r="O1678" s="603"/>
      <c r="P1678" s="544"/>
      <c r="Q1678" s="581"/>
      <c r="R1678" s="586"/>
      <c r="S1678" s="587"/>
      <c r="T1678" s="592" t="s">
        <v>16</v>
      </c>
      <c r="U1678" s="592"/>
      <c r="V1678" s="544"/>
      <c r="W1678" s="545"/>
      <c r="X1678" s="594"/>
      <c r="Y1678" s="545"/>
      <c r="Z1678" s="544"/>
      <c r="AA1678" s="545"/>
      <c r="AB1678" s="544"/>
      <c r="AC1678" s="545"/>
      <c r="AD1678" s="544"/>
      <c r="AE1678" s="581"/>
      <c r="AF1678" s="586"/>
      <c r="AG1678" s="587"/>
      <c r="AH1678" s="626"/>
      <c r="AI1678" s="627"/>
      <c r="AJ1678" s="544"/>
      <c r="AK1678" s="581"/>
      <c r="AL1678" s="586"/>
      <c r="AM1678" s="587"/>
      <c r="AN1678" s="626"/>
      <c r="AO1678" s="627"/>
      <c r="AP1678" s="544"/>
      <c r="AQ1678" s="581"/>
      <c r="AR1678" s="586"/>
      <c r="AS1678" s="587"/>
      <c r="AT1678" s="626"/>
      <c r="AU1678" s="627"/>
      <c r="AV1678" s="628"/>
      <c r="AW1678" s="629"/>
      <c r="AX1678" s="632"/>
      <c r="AY1678" s="633"/>
      <c r="AZ1678" s="626"/>
      <c r="BA1678" s="627"/>
      <c r="BB1678" s="544"/>
      <c r="BC1678" s="581"/>
      <c r="BD1678" s="586"/>
      <c r="BE1678" s="587"/>
      <c r="BF1678" s="626"/>
      <c r="BG1678" s="627"/>
      <c r="BH1678" s="628"/>
      <c r="BI1678" s="629"/>
      <c r="BJ1678" s="632"/>
      <c r="BK1678" s="633"/>
      <c r="BL1678" s="626"/>
      <c r="BM1678" s="627"/>
      <c r="BN1678" s="678"/>
      <c r="BO1678" s="679"/>
      <c r="BP1678" s="680"/>
      <c r="BQ1678" s="677"/>
      <c r="BR1678" s="663"/>
      <c r="BS1678" s="663"/>
      <c r="BT1678" s="15"/>
      <c r="BU1678" s="15"/>
      <c r="BV1678" s="95"/>
    </row>
    <row r="1679" spans="1:79" ht="21.75" customHeight="1" x14ac:dyDescent="0.25">
      <c r="A1679" s="95"/>
      <c r="B1679" s="570" t="str">
        <f>IF(ROSTER!B$24="","",ROSTER!B$24)</f>
        <v/>
      </c>
      <c r="C1679" s="572" t="str">
        <f>IF(ROSTER!C$24="","",ROSTER!C$24)</f>
        <v/>
      </c>
      <c r="D1679" s="573"/>
      <c r="E1679" s="574"/>
      <c r="F1679" s="576">
        <f>IF(E1679="y",1,IF(E1679="S",1,0))</f>
        <v>0</v>
      </c>
      <c r="G1679" s="582">
        <f>IF(E1679="S",1,0)</f>
        <v>0</v>
      </c>
      <c r="H1679" s="578"/>
      <c r="I1679" s="543"/>
      <c r="J1679" s="542"/>
      <c r="K1679" s="580"/>
      <c r="L1679" s="584"/>
      <c r="M1679" s="585"/>
      <c r="N1679" s="588">
        <f>L1679+J1679</f>
        <v>0</v>
      </c>
      <c r="O1679" s="589"/>
      <c r="P1679" s="542"/>
      <c r="Q1679" s="580"/>
      <c r="R1679" s="584"/>
      <c r="S1679" s="585"/>
      <c r="T1679" s="588">
        <f>R1679-P1679</f>
        <v>0</v>
      </c>
      <c r="U1679" s="588"/>
      <c r="V1679" s="542"/>
      <c r="W1679" s="543"/>
      <c r="X1679" s="593"/>
      <c r="Y1679" s="543"/>
      <c r="Z1679" s="542"/>
      <c r="AA1679" s="543"/>
      <c r="AB1679" s="542"/>
      <c r="AC1679" s="543"/>
      <c r="AD1679" s="542"/>
      <c r="AE1679" s="580"/>
      <c r="AF1679" s="584"/>
      <c r="AG1679" s="585"/>
      <c r="AH1679" s="595">
        <f>IF(AD1679=0,0,(AF1679/AD1679)*100)</f>
        <v>0</v>
      </c>
      <c r="AI1679" s="596"/>
      <c r="AJ1679" s="542"/>
      <c r="AK1679" s="580"/>
      <c r="AL1679" s="584"/>
      <c r="AM1679" s="585"/>
      <c r="AN1679" s="595">
        <f>IF(AJ1679=0,0,(AL1679/AJ1679)*100)</f>
        <v>0</v>
      </c>
      <c r="AO1679" s="596"/>
      <c r="AP1679" s="542"/>
      <c r="AQ1679" s="580"/>
      <c r="AR1679" s="584"/>
      <c r="AS1679" s="585"/>
      <c r="AT1679" s="595">
        <f>IF(AP1679=0,0,(AR1679/AP1679)*100)</f>
        <v>0</v>
      </c>
      <c r="AU1679" s="596"/>
      <c r="AV1679" s="599">
        <f>AD1679+AJ1679+AP1679</f>
        <v>0</v>
      </c>
      <c r="AW1679" s="600"/>
      <c r="AX1679" s="630">
        <f>AF1679+AL1679+AR1679</f>
        <v>0</v>
      </c>
      <c r="AY1679" s="631"/>
      <c r="AZ1679" s="595">
        <f>IF(AV1679=0,0,(AX1679/AV1679)*100)</f>
        <v>0</v>
      </c>
      <c r="BA1679" s="596"/>
      <c r="BB1679" s="542"/>
      <c r="BC1679" s="580"/>
      <c r="BD1679" s="584"/>
      <c r="BE1679" s="585"/>
      <c r="BF1679" s="595">
        <f>IF(BB1679=0,0,(BD1679/BB1679)*100)</f>
        <v>0</v>
      </c>
      <c r="BG1679" s="596"/>
      <c r="BH1679" s="599">
        <f>AV1679+BB1679</f>
        <v>0</v>
      </c>
      <c r="BI1679" s="600"/>
      <c r="BJ1679" s="630">
        <f>AX1679+BD1679</f>
        <v>0</v>
      </c>
      <c r="BK1679" s="631"/>
      <c r="BL1679" s="595">
        <f>IF(BH1679=0,0,(BJ1679/BH1679)*100)</f>
        <v>0</v>
      </c>
      <c r="BM1679" s="596"/>
      <c r="BN1679" s="656">
        <f>(AF1679*2)+(AL1679*2)+(AR1679*3)+BD1679</f>
        <v>0</v>
      </c>
      <c r="BO1679" s="657"/>
      <c r="BP1679" s="658"/>
      <c r="BQ1679" s="676">
        <f t="shared" ref="BQ1679" si="1622">IF(BS1679=0,0,50*BR1679/BS1679)</f>
        <v>0</v>
      </c>
      <c r="BR1679" s="662">
        <f t="shared" ref="BR1679" si="1623">(BN1679*BU$1663)+(N1679*BU$1664)+(Z1679*BU$1665)+(R1679*BU$1666)+(X1679*BU$1667)+(AB1679*BU$1668)+(V1679*BU$1673)</f>
        <v>0</v>
      </c>
      <c r="BS1679" s="662">
        <f t="shared" ref="BS1679" si="1624">((BB1679-BD1679)*BU$1670)+((AV1679-AX1679)*BU$1669)+(H1679*BU$1671)+(P1679*BU$1672)</f>
        <v>0</v>
      </c>
      <c r="BT1679" s="15"/>
      <c r="BU1679" s="15"/>
      <c r="BV1679" s="95"/>
    </row>
    <row r="1680" spans="1:79" ht="21.75" customHeight="1" x14ac:dyDescent="0.25">
      <c r="A1680" s="95"/>
      <c r="B1680" s="571"/>
      <c r="C1680" s="642" t="str">
        <f>IF(ROSTER!D$24="","",ROSTER!D$24)</f>
        <v/>
      </c>
      <c r="D1680" s="643"/>
      <c r="E1680" s="575"/>
      <c r="F1680" s="577"/>
      <c r="G1680" s="583"/>
      <c r="H1680" s="579"/>
      <c r="I1680" s="545"/>
      <c r="J1680" s="544"/>
      <c r="K1680" s="581"/>
      <c r="L1680" s="586"/>
      <c r="M1680" s="587"/>
      <c r="N1680" s="592" t="s">
        <v>16</v>
      </c>
      <c r="O1680" s="603"/>
      <c r="P1680" s="544"/>
      <c r="Q1680" s="581"/>
      <c r="R1680" s="586"/>
      <c r="S1680" s="587"/>
      <c r="T1680" s="592" t="s">
        <v>16</v>
      </c>
      <c r="U1680" s="592"/>
      <c r="V1680" s="544"/>
      <c r="W1680" s="545"/>
      <c r="X1680" s="594"/>
      <c r="Y1680" s="545"/>
      <c r="Z1680" s="544"/>
      <c r="AA1680" s="545"/>
      <c r="AB1680" s="544"/>
      <c r="AC1680" s="545"/>
      <c r="AD1680" s="544"/>
      <c r="AE1680" s="581"/>
      <c r="AF1680" s="586"/>
      <c r="AG1680" s="587"/>
      <c r="AH1680" s="626"/>
      <c r="AI1680" s="627"/>
      <c r="AJ1680" s="544"/>
      <c r="AK1680" s="581"/>
      <c r="AL1680" s="586"/>
      <c r="AM1680" s="587"/>
      <c r="AN1680" s="626"/>
      <c r="AO1680" s="627"/>
      <c r="AP1680" s="544"/>
      <c r="AQ1680" s="581"/>
      <c r="AR1680" s="586"/>
      <c r="AS1680" s="587"/>
      <c r="AT1680" s="626"/>
      <c r="AU1680" s="627"/>
      <c r="AV1680" s="628"/>
      <c r="AW1680" s="629"/>
      <c r="AX1680" s="632"/>
      <c r="AY1680" s="633"/>
      <c r="AZ1680" s="626"/>
      <c r="BA1680" s="627"/>
      <c r="BB1680" s="544"/>
      <c r="BC1680" s="581"/>
      <c r="BD1680" s="586"/>
      <c r="BE1680" s="587"/>
      <c r="BF1680" s="626"/>
      <c r="BG1680" s="627"/>
      <c r="BH1680" s="628"/>
      <c r="BI1680" s="629"/>
      <c r="BJ1680" s="632"/>
      <c r="BK1680" s="633"/>
      <c r="BL1680" s="626"/>
      <c r="BM1680" s="627"/>
      <c r="BN1680" s="678"/>
      <c r="BO1680" s="679"/>
      <c r="BP1680" s="680"/>
      <c r="BQ1680" s="677"/>
      <c r="BR1680" s="663"/>
      <c r="BS1680" s="663"/>
      <c r="BT1680" s="15"/>
      <c r="BU1680" s="15"/>
      <c r="BV1680" s="95"/>
    </row>
    <row r="1681" spans="1:74" ht="21.75" customHeight="1" x14ac:dyDescent="0.25">
      <c r="A1681" s="95"/>
      <c r="B1681" s="570" t="str">
        <f>IF(ROSTER!B$26="","",ROSTER!B$26)</f>
        <v/>
      </c>
      <c r="C1681" s="572" t="str">
        <f>IF(ROSTER!C$26="","",ROSTER!C$26)</f>
        <v/>
      </c>
      <c r="D1681" s="573"/>
      <c r="E1681" s="574"/>
      <c r="F1681" s="576">
        <f>IF(E1681="y",1,IF(E1681="S",1,0))</f>
        <v>0</v>
      </c>
      <c r="G1681" s="582">
        <f>IF(E1681="S",1,0)</f>
        <v>0</v>
      </c>
      <c r="H1681" s="578"/>
      <c r="I1681" s="543"/>
      <c r="J1681" s="542"/>
      <c r="K1681" s="580"/>
      <c r="L1681" s="584"/>
      <c r="M1681" s="585"/>
      <c r="N1681" s="588">
        <f>L1681+J1681</f>
        <v>0</v>
      </c>
      <c r="O1681" s="589"/>
      <c r="P1681" s="542"/>
      <c r="Q1681" s="580"/>
      <c r="R1681" s="584"/>
      <c r="S1681" s="585"/>
      <c r="T1681" s="588">
        <f>R1681-P1681</f>
        <v>0</v>
      </c>
      <c r="U1681" s="588"/>
      <c r="V1681" s="542"/>
      <c r="W1681" s="543"/>
      <c r="X1681" s="593"/>
      <c r="Y1681" s="543"/>
      <c r="Z1681" s="542"/>
      <c r="AA1681" s="543"/>
      <c r="AB1681" s="542"/>
      <c r="AC1681" s="543"/>
      <c r="AD1681" s="542"/>
      <c r="AE1681" s="580"/>
      <c r="AF1681" s="584"/>
      <c r="AG1681" s="585"/>
      <c r="AH1681" s="595">
        <f>IF(AD1681=0,0,(AF1681/AD1681)*100)</f>
        <v>0</v>
      </c>
      <c r="AI1681" s="596"/>
      <c r="AJ1681" s="542"/>
      <c r="AK1681" s="580"/>
      <c r="AL1681" s="584"/>
      <c r="AM1681" s="585"/>
      <c r="AN1681" s="595">
        <f>IF(AJ1681=0,0,(AL1681/AJ1681)*100)</f>
        <v>0</v>
      </c>
      <c r="AO1681" s="596"/>
      <c r="AP1681" s="542"/>
      <c r="AQ1681" s="580"/>
      <c r="AR1681" s="584"/>
      <c r="AS1681" s="585"/>
      <c r="AT1681" s="595">
        <f>IF(AP1681=0,0,(AR1681/AP1681)*100)</f>
        <v>0</v>
      </c>
      <c r="AU1681" s="596"/>
      <c r="AV1681" s="599">
        <f>AD1681+AJ1681+AP1681</f>
        <v>0</v>
      </c>
      <c r="AW1681" s="600"/>
      <c r="AX1681" s="630">
        <f>AF1681+AL1681+AR1681</f>
        <v>0</v>
      </c>
      <c r="AY1681" s="631"/>
      <c r="AZ1681" s="595">
        <f>IF(AV1681=0,0,(AX1681/AV1681)*100)</f>
        <v>0</v>
      </c>
      <c r="BA1681" s="596"/>
      <c r="BB1681" s="542"/>
      <c r="BC1681" s="580"/>
      <c r="BD1681" s="584"/>
      <c r="BE1681" s="585"/>
      <c r="BF1681" s="595">
        <f>IF(BB1681=0,0,(BD1681/BB1681)*100)</f>
        <v>0</v>
      </c>
      <c r="BG1681" s="596"/>
      <c r="BH1681" s="599">
        <f>AV1681+BB1681</f>
        <v>0</v>
      </c>
      <c r="BI1681" s="600"/>
      <c r="BJ1681" s="630">
        <f>AX1681+BD1681</f>
        <v>0</v>
      </c>
      <c r="BK1681" s="631"/>
      <c r="BL1681" s="595">
        <f>IF(BH1681=0,0,(BJ1681/BH1681)*100)</f>
        <v>0</v>
      </c>
      <c r="BM1681" s="596"/>
      <c r="BN1681" s="656">
        <f>(AF1681*2)+(AL1681*2)+(AR1681*3)+BD1681</f>
        <v>0</v>
      </c>
      <c r="BO1681" s="657"/>
      <c r="BP1681" s="658"/>
      <c r="BQ1681" s="676">
        <f t="shared" ref="BQ1681" si="1625">IF(BS1681=0,0,50*BR1681/BS1681)</f>
        <v>0</v>
      </c>
      <c r="BR1681" s="662">
        <f t="shared" ref="BR1681" si="1626">(BN1681*BU$1663)+(N1681*BU$1664)+(Z1681*BU$1665)+(R1681*BU$1666)+(X1681*BU$1667)+(AB1681*BU$1668)+(V1681*BU$1673)</f>
        <v>0</v>
      </c>
      <c r="BS1681" s="662">
        <f t="shared" ref="BS1681" si="1627">((BB1681-BD1681)*BU$1670)+((AV1681-AX1681)*BU$1669)+(H1681*BU$1671)+(P1681*BU$1672)</f>
        <v>0</v>
      </c>
      <c r="BT1681" s="15"/>
      <c r="BU1681" s="15"/>
      <c r="BV1681" s="95"/>
    </row>
    <row r="1682" spans="1:74" ht="21.75" customHeight="1" x14ac:dyDescent="0.25">
      <c r="A1682" s="95"/>
      <c r="B1682" s="571"/>
      <c r="C1682" s="642" t="str">
        <f>IF(ROSTER!D$26="","",ROSTER!D$26)</f>
        <v/>
      </c>
      <c r="D1682" s="643"/>
      <c r="E1682" s="575"/>
      <c r="F1682" s="577"/>
      <c r="G1682" s="583"/>
      <c r="H1682" s="579"/>
      <c r="I1682" s="545"/>
      <c r="J1682" s="544"/>
      <c r="K1682" s="581"/>
      <c r="L1682" s="586"/>
      <c r="M1682" s="587"/>
      <c r="N1682" s="592" t="s">
        <v>16</v>
      </c>
      <c r="O1682" s="603"/>
      <c r="P1682" s="544"/>
      <c r="Q1682" s="581"/>
      <c r="R1682" s="586"/>
      <c r="S1682" s="587"/>
      <c r="T1682" s="592" t="s">
        <v>16</v>
      </c>
      <c r="U1682" s="592"/>
      <c r="V1682" s="544"/>
      <c r="W1682" s="545"/>
      <c r="X1682" s="594"/>
      <c r="Y1682" s="545"/>
      <c r="Z1682" s="544"/>
      <c r="AA1682" s="545"/>
      <c r="AB1682" s="544"/>
      <c r="AC1682" s="545"/>
      <c r="AD1682" s="544"/>
      <c r="AE1682" s="581"/>
      <c r="AF1682" s="586"/>
      <c r="AG1682" s="587"/>
      <c r="AH1682" s="626"/>
      <c r="AI1682" s="627"/>
      <c r="AJ1682" s="544"/>
      <c r="AK1682" s="581"/>
      <c r="AL1682" s="586"/>
      <c r="AM1682" s="587"/>
      <c r="AN1682" s="626"/>
      <c r="AO1682" s="627"/>
      <c r="AP1682" s="544"/>
      <c r="AQ1682" s="581"/>
      <c r="AR1682" s="586"/>
      <c r="AS1682" s="587"/>
      <c r="AT1682" s="626"/>
      <c r="AU1682" s="627"/>
      <c r="AV1682" s="628"/>
      <c r="AW1682" s="629"/>
      <c r="AX1682" s="632"/>
      <c r="AY1682" s="633"/>
      <c r="AZ1682" s="626"/>
      <c r="BA1682" s="627"/>
      <c r="BB1682" s="544"/>
      <c r="BC1682" s="581"/>
      <c r="BD1682" s="586"/>
      <c r="BE1682" s="587"/>
      <c r="BF1682" s="626"/>
      <c r="BG1682" s="627"/>
      <c r="BH1682" s="628"/>
      <c r="BI1682" s="629"/>
      <c r="BJ1682" s="632"/>
      <c r="BK1682" s="633"/>
      <c r="BL1682" s="626"/>
      <c r="BM1682" s="627"/>
      <c r="BN1682" s="678"/>
      <c r="BO1682" s="679"/>
      <c r="BP1682" s="680"/>
      <c r="BQ1682" s="677"/>
      <c r="BR1682" s="663"/>
      <c r="BS1682" s="663"/>
      <c r="BT1682" s="15"/>
      <c r="BU1682" s="15"/>
      <c r="BV1682" s="95"/>
    </row>
    <row r="1683" spans="1:74" ht="21.75" customHeight="1" x14ac:dyDescent="0.25">
      <c r="A1683" s="95"/>
      <c r="B1683" s="570" t="str">
        <f>IF(ROSTER!B$28="","",ROSTER!B$28)</f>
        <v/>
      </c>
      <c r="C1683" s="572" t="str">
        <f>IF(ROSTER!C$28="","",ROSTER!C$28)</f>
        <v/>
      </c>
      <c r="D1683" s="573"/>
      <c r="E1683" s="574"/>
      <c r="F1683" s="576">
        <f>IF(E1683="y",1,IF(E1683="S",1,0))</f>
        <v>0</v>
      </c>
      <c r="G1683" s="582">
        <f>IF(E1683="S",1,0)</f>
        <v>0</v>
      </c>
      <c r="H1683" s="578"/>
      <c r="I1683" s="543"/>
      <c r="J1683" s="542"/>
      <c r="K1683" s="580"/>
      <c r="L1683" s="584"/>
      <c r="M1683" s="585"/>
      <c r="N1683" s="588">
        <f>L1683+J1683</f>
        <v>0</v>
      </c>
      <c r="O1683" s="589"/>
      <c r="P1683" s="542"/>
      <c r="Q1683" s="580"/>
      <c r="R1683" s="584"/>
      <c r="S1683" s="585"/>
      <c r="T1683" s="588">
        <f>R1683-P1683</f>
        <v>0</v>
      </c>
      <c r="U1683" s="588"/>
      <c r="V1683" s="542"/>
      <c r="W1683" s="543"/>
      <c r="X1683" s="593"/>
      <c r="Y1683" s="543"/>
      <c r="Z1683" s="542"/>
      <c r="AA1683" s="543"/>
      <c r="AB1683" s="542"/>
      <c r="AC1683" s="543"/>
      <c r="AD1683" s="542"/>
      <c r="AE1683" s="580"/>
      <c r="AF1683" s="584"/>
      <c r="AG1683" s="585"/>
      <c r="AH1683" s="595">
        <f>IF(AD1683=0,0,(AF1683/AD1683)*100)</f>
        <v>0</v>
      </c>
      <c r="AI1683" s="596"/>
      <c r="AJ1683" s="542"/>
      <c r="AK1683" s="580"/>
      <c r="AL1683" s="584"/>
      <c r="AM1683" s="585"/>
      <c r="AN1683" s="595">
        <f>IF(AJ1683=0,0,(AL1683/AJ1683)*100)</f>
        <v>0</v>
      </c>
      <c r="AO1683" s="596"/>
      <c r="AP1683" s="542"/>
      <c r="AQ1683" s="580"/>
      <c r="AR1683" s="584"/>
      <c r="AS1683" s="585"/>
      <c r="AT1683" s="595">
        <f>IF(AP1683=0,0,(AR1683/AP1683)*100)</f>
        <v>0</v>
      </c>
      <c r="AU1683" s="596"/>
      <c r="AV1683" s="599">
        <f>AD1683+AJ1683+AP1683</f>
        <v>0</v>
      </c>
      <c r="AW1683" s="600"/>
      <c r="AX1683" s="630">
        <f>AF1683+AL1683+AR1683</f>
        <v>0</v>
      </c>
      <c r="AY1683" s="631"/>
      <c r="AZ1683" s="595">
        <f>IF(AV1683=0,0,(AX1683/AV1683)*100)</f>
        <v>0</v>
      </c>
      <c r="BA1683" s="596"/>
      <c r="BB1683" s="542"/>
      <c r="BC1683" s="580"/>
      <c r="BD1683" s="584"/>
      <c r="BE1683" s="585"/>
      <c r="BF1683" s="595">
        <f>IF(BB1683=0,0,(BD1683/BB1683)*100)</f>
        <v>0</v>
      </c>
      <c r="BG1683" s="596"/>
      <c r="BH1683" s="599">
        <f>AV1683+BB1683</f>
        <v>0</v>
      </c>
      <c r="BI1683" s="600"/>
      <c r="BJ1683" s="630">
        <f>AX1683+BD1683</f>
        <v>0</v>
      </c>
      <c r="BK1683" s="631"/>
      <c r="BL1683" s="595">
        <f>IF(BH1683=0,0,(BJ1683/BH1683)*100)</f>
        <v>0</v>
      </c>
      <c r="BM1683" s="596"/>
      <c r="BN1683" s="656">
        <f>(AF1683*2)+(AL1683*2)+(AR1683*3)+BD1683</f>
        <v>0</v>
      </c>
      <c r="BO1683" s="657"/>
      <c r="BP1683" s="658"/>
      <c r="BQ1683" s="676">
        <f t="shared" ref="BQ1683" si="1628">IF(BS1683=0,0,50*BR1683/BS1683)</f>
        <v>0</v>
      </c>
      <c r="BR1683" s="662">
        <f t="shared" ref="BR1683" si="1629">(BN1683*BU$1663)+(N1683*BU$1664)+(Z1683*BU$1665)+(R1683*BU$1666)+(X1683*BU$1667)+(AB1683*BU$1668)+(V1683*BU$1673)</f>
        <v>0</v>
      </c>
      <c r="BS1683" s="662">
        <f t="shared" ref="BS1683" si="1630">((BB1683-BD1683)*BU$1670)+((AV1683-AX1683)*BU$1669)+(H1683*BU$1671)+(P1683*BU$1672)</f>
        <v>0</v>
      </c>
      <c r="BT1683" s="15"/>
      <c r="BU1683" s="15"/>
      <c r="BV1683" s="95"/>
    </row>
    <row r="1684" spans="1:74" ht="21.75" customHeight="1" x14ac:dyDescent="0.25">
      <c r="A1684" s="95"/>
      <c r="B1684" s="571"/>
      <c r="C1684" s="642" t="str">
        <f>IF(ROSTER!D$28="","",ROSTER!D$28)</f>
        <v/>
      </c>
      <c r="D1684" s="643"/>
      <c r="E1684" s="575"/>
      <c r="F1684" s="577"/>
      <c r="G1684" s="583"/>
      <c r="H1684" s="579"/>
      <c r="I1684" s="545"/>
      <c r="J1684" s="544"/>
      <c r="K1684" s="581"/>
      <c r="L1684" s="586"/>
      <c r="M1684" s="587"/>
      <c r="N1684" s="592" t="s">
        <v>16</v>
      </c>
      <c r="O1684" s="603"/>
      <c r="P1684" s="544"/>
      <c r="Q1684" s="581"/>
      <c r="R1684" s="586"/>
      <c r="S1684" s="587"/>
      <c r="T1684" s="592" t="s">
        <v>16</v>
      </c>
      <c r="U1684" s="592"/>
      <c r="V1684" s="544"/>
      <c r="W1684" s="545"/>
      <c r="X1684" s="594"/>
      <c r="Y1684" s="545"/>
      <c r="Z1684" s="544"/>
      <c r="AA1684" s="545"/>
      <c r="AB1684" s="544"/>
      <c r="AC1684" s="545"/>
      <c r="AD1684" s="544"/>
      <c r="AE1684" s="581"/>
      <c r="AF1684" s="586"/>
      <c r="AG1684" s="587"/>
      <c r="AH1684" s="626"/>
      <c r="AI1684" s="627"/>
      <c r="AJ1684" s="544"/>
      <c r="AK1684" s="581"/>
      <c r="AL1684" s="586"/>
      <c r="AM1684" s="587"/>
      <c r="AN1684" s="626"/>
      <c r="AO1684" s="627"/>
      <c r="AP1684" s="544"/>
      <c r="AQ1684" s="581"/>
      <c r="AR1684" s="586"/>
      <c r="AS1684" s="587"/>
      <c r="AT1684" s="626"/>
      <c r="AU1684" s="627"/>
      <c r="AV1684" s="628"/>
      <c r="AW1684" s="629"/>
      <c r="AX1684" s="632"/>
      <c r="AY1684" s="633"/>
      <c r="AZ1684" s="626"/>
      <c r="BA1684" s="627"/>
      <c r="BB1684" s="544"/>
      <c r="BC1684" s="581"/>
      <c r="BD1684" s="586"/>
      <c r="BE1684" s="587"/>
      <c r="BF1684" s="626"/>
      <c r="BG1684" s="627"/>
      <c r="BH1684" s="628"/>
      <c r="BI1684" s="629"/>
      <c r="BJ1684" s="632"/>
      <c r="BK1684" s="633"/>
      <c r="BL1684" s="626"/>
      <c r="BM1684" s="627"/>
      <c r="BN1684" s="678"/>
      <c r="BO1684" s="679"/>
      <c r="BP1684" s="680"/>
      <c r="BQ1684" s="677"/>
      <c r="BR1684" s="663"/>
      <c r="BS1684" s="663"/>
      <c r="BT1684" s="15"/>
      <c r="BU1684" s="15"/>
      <c r="BV1684" s="95"/>
    </row>
    <row r="1685" spans="1:74" ht="21.75" customHeight="1" x14ac:dyDescent="0.25">
      <c r="A1685" s="95"/>
      <c r="B1685" s="570" t="str">
        <f>IF(ROSTER!B$30="","",ROSTER!B$30)</f>
        <v/>
      </c>
      <c r="C1685" s="572" t="str">
        <f>IF(ROSTER!C$30="","",ROSTER!C$30)</f>
        <v/>
      </c>
      <c r="D1685" s="573"/>
      <c r="E1685" s="574"/>
      <c r="F1685" s="576">
        <f>IF(E1685="y",1,IF(E1685="S",1,0))</f>
        <v>0</v>
      </c>
      <c r="G1685" s="582">
        <f>IF(E1685="S",1,0)</f>
        <v>0</v>
      </c>
      <c r="H1685" s="578"/>
      <c r="I1685" s="543"/>
      <c r="J1685" s="542"/>
      <c r="K1685" s="580"/>
      <c r="L1685" s="584"/>
      <c r="M1685" s="585"/>
      <c r="N1685" s="588">
        <f>L1685+J1685</f>
        <v>0</v>
      </c>
      <c r="O1685" s="589"/>
      <c r="P1685" s="542"/>
      <c r="Q1685" s="580"/>
      <c r="R1685" s="584"/>
      <c r="S1685" s="585"/>
      <c r="T1685" s="588">
        <f>R1685-P1685</f>
        <v>0</v>
      </c>
      <c r="U1685" s="588"/>
      <c r="V1685" s="542"/>
      <c r="W1685" s="543"/>
      <c r="X1685" s="593"/>
      <c r="Y1685" s="543"/>
      <c r="Z1685" s="542"/>
      <c r="AA1685" s="543"/>
      <c r="AB1685" s="542"/>
      <c r="AC1685" s="543"/>
      <c r="AD1685" s="542"/>
      <c r="AE1685" s="580"/>
      <c r="AF1685" s="584"/>
      <c r="AG1685" s="585"/>
      <c r="AH1685" s="595">
        <f>IF(AD1685=0,0,(AF1685/AD1685)*100)</f>
        <v>0</v>
      </c>
      <c r="AI1685" s="596"/>
      <c r="AJ1685" s="542"/>
      <c r="AK1685" s="580"/>
      <c r="AL1685" s="584"/>
      <c r="AM1685" s="585"/>
      <c r="AN1685" s="595">
        <f>IF(AJ1685=0,0,(AL1685/AJ1685)*100)</f>
        <v>0</v>
      </c>
      <c r="AO1685" s="596"/>
      <c r="AP1685" s="542"/>
      <c r="AQ1685" s="580"/>
      <c r="AR1685" s="584"/>
      <c r="AS1685" s="585"/>
      <c r="AT1685" s="595">
        <f>IF(AP1685=0,0,(AR1685/AP1685)*100)</f>
        <v>0</v>
      </c>
      <c r="AU1685" s="596"/>
      <c r="AV1685" s="599">
        <f>AD1685+AJ1685+AP1685</f>
        <v>0</v>
      </c>
      <c r="AW1685" s="600"/>
      <c r="AX1685" s="630">
        <f>AF1685+AL1685+AR1685</f>
        <v>0</v>
      </c>
      <c r="AY1685" s="631"/>
      <c r="AZ1685" s="595">
        <f>IF(AV1685=0,0,(AX1685/AV1685)*100)</f>
        <v>0</v>
      </c>
      <c r="BA1685" s="596"/>
      <c r="BB1685" s="542"/>
      <c r="BC1685" s="580"/>
      <c r="BD1685" s="584"/>
      <c r="BE1685" s="585"/>
      <c r="BF1685" s="595">
        <f>IF(BB1685=0,0,(BD1685/BB1685)*100)</f>
        <v>0</v>
      </c>
      <c r="BG1685" s="596"/>
      <c r="BH1685" s="599">
        <f>AV1685+BB1685</f>
        <v>0</v>
      </c>
      <c r="BI1685" s="600"/>
      <c r="BJ1685" s="630">
        <f>AX1685+BD1685</f>
        <v>0</v>
      </c>
      <c r="BK1685" s="631"/>
      <c r="BL1685" s="595">
        <f>IF(BH1685=0,0,(BJ1685/BH1685)*100)</f>
        <v>0</v>
      </c>
      <c r="BM1685" s="596"/>
      <c r="BN1685" s="656">
        <f>(AF1685*2)+(AL1685*2)+(AR1685*3)+BD1685</f>
        <v>0</v>
      </c>
      <c r="BO1685" s="657"/>
      <c r="BP1685" s="658"/>
      <c r="BQ1685" s="676">
        <f t="shared" ref="BQ1685" si="1631">IF(BS1685=0,0,50*BR1685/BS1685)</f>
        <v>0</v>
      </c>
      <c r="BR1685" s="662">
        <f t="shared" ref="BR1685" si="1632">(BN1685*BU$1663)+(N1685*BU$1664)+(Z1685*BU$1665)+(R1685*BU$1666)+(X1685*BU$1667)+(AB1685*BU$1668)+(V1685*BU$1673)</f>
        <v>0</v>
      </c>
      <c r="BS1685" s="662">
        <f t="shared" ref="BS1685" si="1633">((BB1685-BD1685)*BU$1670)+((AV1685-AX1685)*BU$1669)+(H1685*BU$1671)+(P1685*BU$1672)</f>
        <v>0</v>
      </c>
      <c r="BT1685" s="15"/>
      <c r="BU1685" s="15"/>
      <c r="BV1685" s="95"/>
    </row>
    <row r="1686" spans="1:74" ht="21.75" customHeight="1" x14ac:dyDescent="0.25">
      <c r="A1686" s="95"/>
      <c r="B1686" s="571"/>
      <c r="C1686" s="642" t="str">
        <f>IF(ROSTER!D$30="","",ROSTER!D$30)</f>
        <v/>
      </c>
      <c r="D1686" s="643"/>
      <c r="E1686" s="575"/>
      <c r="F1686" s="577"/>
      <c r="G1686" s="583"/>
      <c r="H1686" s="579"/>
      <c r="I1686" s="545"/>
      <c r="J1686" s="544"/>
      <c r="K1686" s="581"/>
      <c r="L1686" s="586"/>
      <c r="M1686" s="587"/>
      <c r="N1686" s="592" t="s">
        <v>16</v>
      </c>
      <c r="O1686" s="603"/>
      <c r="P1686" s="544"/>
      <c r="Q1686" s="581"/>
      <c r="R1686" s="586"/>
      <c r="S1686" s="587"/>
      <c r="T1686" s="592" t="s">
        <v>16</v>
      </c>
      <c r="U1686" s="592"/>
      <c r="V1686" s="544"/>
      <c r="W1686" s="545"/>
      <c r="X1686" s="594"/>
      <c r="Y1686" s="545"/>
      <c r="Z1686" s="544"/>
      <c r="AA1686" s="545"/>
      <c r="AB1686" s="544"/>
      <c r="AC1686" s="545"/>
      <c r="AD1686" s="544"/>
      <c r="AE1686" s="581"/>
      <c r="AF1686" s="586"/>
      <c r="AG1686" s="587"/>
      <c r="AH1686" s="626"/>
      <c r="AI1686" s="627"/>
      <c r="AJ1686" s="544"/>
      <c r="AK1686" s="581"/>
      <c r="AL1686" s="586"/>
      <c r="AM1686" s="587"/>
      <c r="AN1686" s="626"/>
      <c r="AO1686" s="627"/>
      <c r="AP1686" s="544"/>
      <c r="AQ1686" s="581"/>
      <c r="AR1686" s="586"/>
      <c r="AS1686" s="587"/>
      <c r="AT1686" s="626"/>
      <c r="AU1686" s="627"/>
      <c r="AV1686" s="628"/>
      <c r="AW1686" s="629"/>
      <c r="AX1686" s="632"/>
      <c r="AY1686" s="633"/>
      <c r="AZ1686" s="626"/>
      <c r="BA1686" s="627"/>
      <c r="BB1686" s="544"/>
      <c r="BC1686" s="581"/>
      <c r="BD1686" s="586"/>
      <c r="BE1686" s="587"/>
      <c r="BF1686" s="626"/>
      <c r="BG1686" s="627"/>
      <c r="BH1686" s="628"/>
      <c r="BI1686" s="629"/>
      <c r="BJ1686" s="632"/>
      <c r="BK1686" s="633"/>
      <c r="BL1686" s="626"/>
      <c r="BM1686" s="627"/>
      <c r="BN1686" s="678"/>
      <c r="BO1686" s="679"/>
      <c r="BP1686" s="680"/>
      <c r="BQ1686" s="677"/>
      <c r="BR1686" s="663"/>
      <c r="BS1686" s="663"/>
      <c r="BT1686" s="15"/>
      <c r="BU1686" s="15"/>
      <c r="BV1686" s="95"/>
    </row>
    <row r="1687" spans="1:74" ht="21.75" customHeight="1" x14ac:dyDescent="0.25">
      <c r="A1687" s="95"/>
      <c r="B1687" s="570" t="str">
        <f>IF(ROSTER!B$32="","",ROSTER!B$32)</f>
        <v/>
      </c>
      <c r="C1687" s="572" t="str">
        <f>IF(ROSTER!C$32="","",ROSTER!C$32)</f>
        <v/>
      </c>
      <c r="D1687" s="573"/>
      <c r="E1687" s="574"/>
      <c r="F1687" s="576">
        <f>IF(E1687="y",1,IF(E1687="S",1,0))</f>
        <v>0</v>
      </c>
      <c r="G1687" s="582">
        <f>IF(E1687="S",1,0)</f>
        <v>0</v>
      </c>
      <c r="H1687" s="578"/>
      <c r="I1687" s="543"/>
      <c r="J1687" s="542"/>
      <c r="K1687" s="580"/>
      <c r="L1687" s="584"/>
      <c r="M1687" s="585"/>
      <c r="N1687" s="588">
        <f>L1687+J1687</f>
        <v>0</v>
      </c>
      <c r="O1687" s="589"/>
      <c r="P1687" s="542"/>
      <c r="Q1687" s="580"/>
      <c r="R1687" s="584"/>
      <c r="S1687" s="585"/>
      <c r="T1687" s="588">
        <f>R1687-P1687</f>
        <v>0</v>
      </c>
      <c r="U1687" s="588"/>
      <c r="V1687" s="542"/>
      <c r="W1687" s="543"/>
      <c r="X1687" s="593"/>
      <c r="Y1687" s="543"/>
      <c r="Z1687" s="542"/>
      <c r="AA1687" s="543"/>
      <c r="AB1687" s="542"/>
      <c r="AC1687" s="543"/>
      <c r="AD1687" s="542"/>
      <c r="AE1687" s="580"/>
      <c r="AF1687" s="584"/>
      <c r="AG1687" s="585"/>
      <c r="AH1687" s="595">
        <f>IF(AD1687=0,0,(AF1687/AD1687)*100)</f>
        <v>0</v>
      </c>
      <c r="AI1687" s="596"/>
      <c r="AJ1687" s="542"/>
      <c r="AK1687" s="580"/>
      <c r="AL1687" s="584"/>
      <c r="AM1687" s="585"/>
      <c r="AN1687" s="595">
        <f>IF(AJ1687=0,0,(AL1687/AJ1687)*100)</f>
        <v>0</v>
      </c>
      <c r="AO1687" s="596"/>
      <c r="AP1687" s="542"/>
      <c r="AQ1687" s="580"/>
      <c r="AR1687" s="584"/>
      <c r="AS1687" s="585"/>
      <c r="AT1687" s="595">
        <f>IF(AP1687=0,0,(AR1687/AP1687)*100)</f>
        <v>0</v>
      </c>
      <c r="AU1687" s="596"/>
      <c r="AV1687" s="599">
        <f>AD1687+AJ1687+AP1687</f>
        <v>0</v>
      </c>
      <c r="AW1687" s="600"/>
      <c r="AX1687" s="630">
        <f>AF1687+AL1687+AR1687</f>
        <v>0</v>
      </c>
      <c r="AY1687" s="631"/>
      <c r="AZ1687" s="595">
        <f>IF(AV1687=0,0,(AX1687/AV1687)*100)</f>
        <v>0</v>
      </c>
      <c r="BA1687" s="596"/>
      <c r="BB1687" s="542"/>
      <c r="BC1687" s="580"/>
      <c r="BD1687" s="584"/>
      <c r="BE1687" s="585"/>
      <c r="BF1687" s="595">
        <f>IF(BB1687=0,0,(BD1687/BB1687)*100)</f>
        <v>0</v>
      </c>
      <c r="BG1687" s="596"/>
      <c r="BH1687" s="599">
        <f>AV1687+BB1687</f>
        <v>0</v>
      </c>
      <c r="BI1687" s="600"/>
      <c r="BJ1687" s="630">
        <f>AX1687+BD1687</f>
        <v>0</v>
      </c>
      <c r="BK1687" s="631"/>
      <c r="BL1687" s="595">
        <f>IF(BH1687=0,0,(BJ1687/BH1687)*100)</f>
        <v>0</v>
      </c>
      <c r="BM1687" s="596"/>
      <c r="BN1687" s="656">
        <f>(AF1687*2)+(AL1687*2)+(AR1687*3)+BD1687</f>
        <v>0</v>
      </c>
      <c r="BO1687" s="657"/>
      <c r="BP1687" s="658"/>
      <c r="BQ1687" s="676">
        <f t="shared" ref="BQ1687" si="1634">IF(BS1687=0,0,50*BR1687/BS1687)</f>
        <v>0</v>
      </c>
      <c r="BR1687" s="662">
        <f t="shared" ref="BR1687" si="1635">(BN1687*BU$1663)+(N1687*BU$1664)+(Z1687*BU$1665)+(R1687*BU$1666)+(X1687*BU$1667)+(AB1687*BU$1668)+(V1687*BU$1673)</f>
        <v>0</v>
      </c>
      <c r="BS1687" s="662">
        <f t="shared" ref="BS1687" si="1636">((BB1687-BD1687)*BU$1670)+((AV1687-AX1687)*BU$1669)+(H1687*BU$1671)+(P1687*BU$1672)</f>
        <v>0</v>
      </c>
      <c r="BT1687" s="15"/>
      <c r="BU1687" s="15"/>
      <c r="BV1687" s="95"/>
    </row>
    <row r="1688" spans="1:74" ht="21.75" customHeight="1" x14ac:dyDescent="0.25">
      <c r="A1688" s="95"/>
      <c r="B1688" s="571"/>
      <c r="C1688" s="642" t="str">
        <f>IF(ROSTER!D$32="","",ROSTER!D$32)</f>
        <v/>
      </c>
      <c r="D1688" s="643"/>
      <c r="E1688" s="575"/>
      <c r="F1688" s="577"/>
      <c r="G1688" s="583"/>
      <c r="H1688" s="579"/>
      <c r="I1688" s="545"/>
      <c r="J1688" s="544"/>
      <c r="K1688" s="581"/>
      <c r="L1688" s="586"/>
      <c r="M1688" s="587"/>
      <c r="N1688" s="592" t="s">
        <v>16</v>
      </c>
      <c r="O1688" s="603"/>
      <c r="P1688" s="544"/>
      <c r="Q1688" s="581"/>
      <c r="R1688" s="586"/>
      <c r="S1688" s="587"/>
      <c r="T1688" s="592" t="s">
        <v>16</v>
      </c>
      <c r="U1688" s="592"/>
      <c r="V1688" s="544"/>
      <c r="W1688" s="545"/>
      <c r="X1688" s="594"/>
      <c r="Y1688" s="545"/>
      <c r="Z1688" s="544"/>
      <c r="AA1688" s="545"/>
      <c r="AB1688" s="544"/>
      <c r="AC1688" s="545"/>
      <c r="AD1688" s="544"/>
      <c r="AE1688" s="581"/>
      <c r="AF1688" s="586"/>
      <c r="AG1688" s="587"/>
      <c r="AH1688" s="626"/>
      <c r="AI1688" s="627"/>
      <c r="AJ1688" s="544"/>
      <c r="AK1688" s="581"/>
      <c r="AL1688" s="586"/>
      <c r="AM1688" s="587"/>
      <c r="AN1688" s="626"/>
      <c r="AO1688" s="627"/>
      <c r="AP1688" s="544"/>
      <c r="AQ1688" s="581"/>
      <c r="AR1688" s="586"/>
      <c r="AS1688" s="587"/>
      <c r="AT1688" s="626"/>
      <c r="AU1688" s="627"/>
      <c r="AV1688" s="628"/>
      <c r="AW1688" s="629"/>
      <c r="AX1688" s="632"/>
      <c r="AY1688" s="633"/>
      <c r="AZ1688" s="626"/>
      <c r="BA1688" s="627"/>
      <c r="BB1688" s="544"/>
      <c r="BC1688" s="581"/>
      <c r="BD1688" s="586"/>
      <c r="BE1688" s="587"/>
      <c r="BF1688" s="626"/>
      <c r="BG1688" s="627"/>
      <c r="BH1688" s="628"/>
      <c r="BI1688" s="629"/>
      <c r="BJ1688" s="632"/>
      <c r="BK1688" s="633"/>
      <c r="BL1688" s="626"/>
      <c r="BM1688" s="627"/>
      <c r="BN1688" s="678"/>
      <c r="BO1688" s="679"/>
      <c r="BP1688" s="680"/>
      <c r="BQ1688" s="677"/>
      <c r="BR1688" s="663"/>
      <c r="BS1688" s="663"/>
      <c r="BT1688" s="15"/>
      <c r="BU1688" s="15"/>
      <c r="BV1688" s="95"/>
    </row>
    <row r="1689" spans="1:74" ht="21.75" customHeight="1" x14ac:dyDescent="0.25">
      <c r="A1689" s="95"/>
      <c r="B1689" s="570" t="str">
        <f>IF(ROSTER!B$34="","",ROSTER!B$34)</f>
        <v/>
      </c>
      <c r="C1689" s="572" t="str">
        <f>IF(ROSTER!C$34="","",ROSTER!C$34)</f>
        <v/>
      </c>
      <c r="D1689" s="573"/>
      <c r="E1689" s="574"/>
      <c r="F1689" s="576">
        <f>IF(E1689="y",1,IF(E1689="S",1,0))</f>
        <v>0</v>
      </c>
      <c r="G1689" s="582">
        <f>IF(E1689="S",1,0)</f>
        <v>0</v>
      </c>
      <c r="H1689" s="578"/>
      <c r="I1689" s="543"/>
      <c r="J1689" s="542"/>
      <c r="K1689" s="580"/>
      <c r="L1689" s="584"/>
      <c r="M1689" s="585"/>
      <c r="N1689" s="588">
        <f>L1689+J1689</f>
        <v>0</v>
      </c>
      <c r="O1689" s="589"/>
      <c r="P1689" s="542"/>
      <c r="Q1689" s="580"/>
      <c r="R1689" s="584"/>
      <c r="S1689" s="585"/>
      <c r="T1689" s="588">
        <f>R1689-P1689</f>
        <v>0</v>
      </c>
      <c r="U1689" s="588"/>
      <c r="V1689" s="542"/>
      <c r="W1689" s="543"/>
      <c r="X1689" s="593"/>
      <c r="Y1689" s="543"/>
      <c r="Z1689" s="542"/>
      <c r="AA1689" s="543"/>
      <c r="AB1689" s="542"/>
      <c r="AC1689" s="543"/>
      <c r="AD1689" s="542"/>
      <c r="AE1689" s="580"/>
      <c r="AF1689" s="584"/>
      <c r="AG1689" s="585"/>
      <c r="AH1689" s="595">
        <f>IF(AD1689=0,0,(AF1689/AD1689)*100)</f>
        <v>0</v>
      </c>
      <c r="AI1689" s="596"/>
      <c r="AJ1689" s="542"/>
      <c r="AK1689" s="580"/>
      <c r="AL1689" s="584"/>
      <c r="AM1689" s="585"/>
      <c r="AN1689" s="595">
        <f>IF(AJ1689=0,0,(AL1689/AJ1689)*100)</f>
        <v>0</v>
      </c>
      <c r="AO1689" s="596"/>
      <c r="AP1689" s="542"/>
      <c r="AQ1689" s="580"/>
      <c r="AR1689" s="584"/>
      <c r="AS1689" s="585"/>
      <c r="AT1689" s="595">
        <f>IF(AP1689=0,0,(AR1689/AP1689)*100)</f>
        <v>0</v>
      </c>
      <c r="AU1689" s="596"/>
      <c r="AV1689" s="599">
        <f>AD1689+AJ1689+AP1689</f>
        <v>0</v>
      </c>
      <c r="AW1689" s="600"/>
      <c r="AX1689" s="630">
        <f>AF1689+AL1689+AR1689</f>
        <v>0</v>
      </c>
      <c r="AY1689" s="631"/>
      <c r="AZ1689" s="595">
        <f>IF(AV1689=0,0,(AX1689/AV1689)*100)</f>
        <v>0</v>
      </c>
      <c r="BA1689" s="596"/>
      <c r="BB1689" s="542"/>
      <c r="BC1689" s="580"/>
      <c r="BD1689" s="584"/>
      <c r="BE1689" s="585"/>
      <c r="BF1689" s="595">
        <f>IF(BB1689=0,0,(BD1689/BB1689)*100)</f>
        <v>0</v>
      </c>
      <c r="BG1689" s="596"/>
      <c r="BH1689" s="599">
        <f>AV1689+BB1689</f>
        <v>0</v>
      </c>
      <c r="BI1689" s="600"/>
      <c r="BJ1689" s="630">
        <f>AX1689+BD1689</f>
        <v>0</v>
      </c>
      <c r="BK1689" s="631"/>
      <c r="BL1689" s="595">
        <f>IF(BH1689=0,0,(BJ1689/BH1689)*100)</f>
        <v>0</v>
      </c>
      <c r="BM1689" s="596"/>
      <c r="BN1689" s="656">
        <f>(AF1689*2)+(AL1689*2)+(AR1689*3)+BD1689</f>
        <v>0</v>
      </c>
      <c r="BO1689" s="657"/>
      <c r="BP1689" s="658"/>
      <c r="BQ1689" s="676">
        <f t="shared" ref="BQ1689" si="1637">IF(BS1689=0,0,50*BR1689/BS1689)</f>
        <v>0</v>
      </c>
      <c r="BR1689" s="662">
        <f t="shared" ref="BR1689" si="1638">(BN1689*BU$1663)+(N1689*BU$1664)+(Z1689*BU$1665)+(R1689*BU$1666)+(X1689*BU$1667)+(AB1689*BU$1668)+(V1689*BU$1673)</f>
        <v>0</v>
      </c>
      <c r="BS1689" s="662">
        <f t="shared" ref="BS1689" si="1639">((BB1689-BD1689)*BU$1670)+((AV1689-AX1689)*BU$1669)+(H1689*BU$1671)+(P1689*BU$1672)</f>
        <v>0</v>
      </c>
      <c r="BT1689" s="15"/>
      <c r="BU1689" s="15"/>
      <c r="BV1689" s="95"/>
    </row>
    <row r="1690" spans="1:74" ht="21.75" customHeight="1" x14ac:dyDescent="0.25">
      <c r="A1690" s="95"/>
      <c r="B1690" s="571"/>
      <c r="C1690" s="642" t="str">
        <f>IF(ROSTER!D$34="","",ROSTER!D$34)</f>
        <v/>
      </c>
      <c r="D1690" s="643"/>
      <c r="E1690" s="575"/>
      <c r="F1690" s="577"/>
      <c r="G1690" s="583"/>
      <c r="H1690" s="579"/>
      <c r="I1690" s="545"/>
      <c r="J1690" s="544"/>
      <c r="K1690" s="581"/>
      <c r="L1690" s="586"/>
      <c r="M1690" s="587"/>
      <c r="N1690" s="592" t="s">
        <v>16</v>
      </c>
      <c r="O1690" s="603"/>
      <c r="P1690" s="544"/>
      <c r="Q1690" s="581"/>
      <c r="R1690" s="586"/>
      <c r="S1690" s="587"/>
      <c r="T1690" s="592" t="s">
        <v>16</v>
      </c>
      <c r="U1690" s="592"/>
      <c r="V1690" s="544"/>
      <c r="W1690" s="545"/>
      <c r="X1690" s="594"/>
      <c r="Y1690" s="545"/>
      <c r="Z1690" s="544"/>
      <c r="AA1690" s="545"/>
      <c r="AB1690" s="544"/>
      <c r="AC1690" s="545"/>
      <c r="AD1690" s="544"/>
      <c r="AE1690" s="581"/>
      <c r="AF1690" s="586"/>
      <c r="AG1690" s="587"/>
      <c r="AH1690" s="626"/>
      <c r="AI1690" s="627"/>
      <c r="AJ1690" s="544"/>
      <c r="AK1690" s="581"/>
      <c r="AL1690" s="586"/>
      <c r="AM1690" s="587"/>
      <c r="AN1690" s="626"/>
      <c r="AO1690" s="627"/>
      <c r="AP1690" s="544"/>
      <c r="AQ1690" s="581"/>
      <c r="AR1690" s="586"/>
      <c r="AS1690" s="587"/>
      <c r="AT1690" s="626"/>
      <c r="AU1690" s="627"/>
      <c r="AV1690" s="628"/>
      <c r="AW1690" s="629"/>
      <c r="AX1690" s="632"/>
      <c r="AY1690" s="633"/>
      <c r="AZ1690" s="626"/>
      <c r="BA1690" s="627"/>
      <c r="BB1690" s="544"/>
      <c r="BC1690" s="581"/>
      <c r="BD1690" s="586"/>
      <c r="BE1690" s="587"/>
      <c r="BF1690" s="626"/>
      <c r="BG1690" s="627"/>
      <c r="BH1690" s="628"/>
      <c r="BI1690" s="629"/>
      <c r="BJ1690" s="632"/>
      <c r="BK1690" s="633"/>
      <c r="BL1690" s="626"/>
      <c r="BM1690" s="627"/>
      <c r="BN1690" s="678"/>
      <c r="BO1690" s="679"/>
      <c r="BP1690" s="680"/>
      <c r="BQ1690" s="677"/>
      <c r="BR1690" s="663"/>
      <c r="BS1690" s="663"/>
      <c r="BT1690" s="15"/>
      <c r="BU1690" s="15"/>
      <c r="BV1690" s="95"/>
    </row>
    <row r="1691" spans="1:74" ht="21.75" customHeight="1" x14ac:dyDescent="0.25">
      <c r="A1691" s="95"/>
      <c r="B1691" s="570" t="str">
        <f>IF(ROSTER!B$36="","",ROSTER!B$36)</f>
        <v/>
      </c>
      <c r="C1691" s="572" t="str">
        <f>IF(ROSTER!C$36="","",ROSTER!C$36)</f>
        <v/>
      </c>
      <c r="D1691" s="573"/>
      <c r="E1691" s="574"/>
      <c r="F1691" s="576">
        <f>IF(E1691="y",1,IF(E1691="S",1,0))</f>
        <v>0</v>
      </c>
      <c r="G1691" s="582">
        <f>IF(E1691="S",1,0)</f>
        <v>0</v>
      </c>
      <c r="H1691" s="578"/>
      <c r="I1691" s="543"/>
      <c r="J1691" s="542"/>
      <c r="K1691" s="580"/>
      <c r="L1691" s="584"/>
      <c r="M1691" s="585"/>
      <c r="N1691" s="588">
        <f>L1691+J1691</f>
        <v>0</v>
      </c>
      <c r="O1691" s="589"/>
      <c r="P1691" s="542"/>
      <c r="Q1691" s="580"/>
      <c r="R1691" s="584"/>
      <c r="S1691" s="585"/>
      <c r="T1691" s="588">
        <f>R1691-P1691</f>
        <v>0</v>
      </c>
      <c r="U1691" s="588"/>
      <c r="V1691" s="542"/>
      <c r="W1691" s="543"/>
      <c r="X1691" s="593"/>
      <c r="Y1691" s="543"/>
      <c r="Z1691" s="542"/>
      <c r="AA1691" s="543"/>
      <c r="AB1691" s="542"/>
      <c r="AC1691" s="543"/>
      <c r="AD1691" s="542"/>
      <c r="AE1691" s="580"/>
      <c r="AF1691" s="584"/>
      <c r="AG1691" s="585"/>
      <c r="AH1691" s="595">
        <f>IF(AD1691=0,0,(AF1691/AD1691)*100)</f>
        <v>0</v>
      </c>
      <c r="AI1691" s="596"/>
      <c r="AJ1691" s="542"/>
      <c r="AK1691" s="580"/>
      <c r="AL1691" s="584"/>
      <c r="AM1691" s="585"/>
      <c r="AN1691" s="595">
        <f>IF(AJ1691=0,0,(AL1691/AJ1691)*100)</f>
        <v>0</v>
      </c>
      <c r="AO1691" s="596"/>
      <c r="AP1691" s="542"/>
      <c r="AQ1691" s="580"/>
      <c r="AR1691" s="584"/>
      <c r="AS1691" s="585"/>
      <c r="AT1691" s="595">
        <f>IF(AP1691=0,0,(AR1691/AP1691)*100)</f>
        <v>0</v>
      </c>
      <c r="AU1691" s="596"/>
      <c r="AV1691" s="599">
        <f>AD1691+AJ1691+AP1691</f>
        <v>0</v>
      </c>
      <c r="AW1691" s="600"/>
      <c r="AX1691" s="630">
        <f>AF1691+AL1691+AR1691</f>
        <v>0</v>
      </c>
      <c r="AY1691" s="631"/>
      <c r="AZ1691" s="595">
        <f>IF(AV1691=0,0,(AX1691/AV1691)*100)</f>
        <v>0</v>
      </c>
      <c r="BA1691" s="596"/>
      <c r="BB1691" s="542"/>
      <c r="BC1691" s="580"/>
      <c r="BD1691" s="584"/>
      <c r="BE1691" s="585"/>
      <c r="BF1691" s="595">
        <f>IF(BB1691=0,0,(BD1691/BB1691)*100)</f>
        <v>0</v>
      </c>
      <c r="BG1691" s="596"/>
      <c r="BH1691" s="599">
        <f>AV1691+BB1691</f>
        <v>0</v>
      </c>
      <c r="BI1691" s="600"/>
      <c r="BJ1691" s="630">
        <f>AX1691+BD1691</f>
        <v>0</v>
      </c>
      <c r="BK1691" s="631"/>
      <c r="BL1691" s="595">
        <f>IF(BH1691=0,0,(BJ1691/BH1691)*100)</f>
        <v>0</v>
      </c>
      <c r="BM1691" s="596"/>
      <c r="BN1691" s="656">
        <f>(AF1691*2)+(AL1691*2)+(AR1691*3)+BD1691</f>
        <v>0</v>
      </c>
      <c r="BO1691" s="657"/>
      <c r="BP1691" s="658"/>
      <c r="BQ1691" s="676">
        <f t="shared" ref="BQ1691" si="1640">IF(BS1691=0,0,50*BR1691/BS1691)</f>
        <v>0</v>
      </c>
      <c r="BR1691" s="662">
        <f t="shared" ref="BR1691" si="1641">(BN1691*BU$1663)+(N1691*BU$1664)+(Z1691*BU$1665)+(R1691*BU$1666)+(X1691*BU$1667)+(AB1691*BU$1668)+(V1691*BU$1673)</f>
        <v>0</v>
      </c>
      <c r="BS1691" s="662">
        <f t="shared" ref="BS1691" si="1642">((BB1691-BD1691)*BU$1670)+((AV1691-AX1691)*BU$1669)+(H1691*BU$1671)+(P1691*BU$1672)</f>
        <v>0</v>
      </c>
      <c r="BT1691" s="15"/>
      <c r="BU1691" s="15"/>
      <c r="BV1691" s="95"/>
    </row>
    <row r="1692" spans="1:74" ht="21.75" customHeight="1" x14ac:dyDescent="0.25">
      <c r="A1692" s="95"/>
      <c r="B1692" s="571"/>
      <c r="C1692" s="642" t="str">
        <f>IF(ROSTER!D$36="","",ROSTER!D$36)</f>
        <v/>
      </c>
      <c r="D1692" s="643"/>
      <c r="E1692" s="575"/>
      <c r="F1692" s="577"/>
      <c r="G1692" s="583"/>
      <c r="H1692" s="579"/>
      <c r="I1692" s="545"/>
      <c r="J1692" s="544"/>
      <c r="K1692" s="581"/>
      <c r="L1692" s="586"/>
      <c r="M1692" s="587"/>
      <c r="N1692" s="592" t="s">
        <v>16</v>
      </c>
      <c r="O1692" s="603"/>
      <c r="P1692" s="544"/>
      <c r="Q1692" s="581"/>
      <c r="R1692" s="586"/>
      <c r="S1692" s="587"/>
      <c r="T1692" s="592" t="s">
        <v>16</v>
      </c>
      <c r="U1692" s="592"/>
      <c r="V1692" s="544"/>
      <c r="W1692" s="545"/>
      <c r="X1692" s="594"/>
      <c r="Y1692" s="545"/>
      <c r="Z1692" s="544"/>
      <c r="AA1692" s="545"/>
      <c r="AB1692" s="544"/>
      <c r="AC1692" s="545"/>
      <c r="AD1692" s="544"/>
      <c r="AE1692" s="581"/>
      <c r="AF1692" s="586"/>
      <c r="AG1692" s="587"/>
      <c r="AH1692" s="626"/>
      <c r="AI1692" s="627"/>
      <c r="AJ1692" s="544"/>
      <c r="AK1692" s="581"/>
      <c r="AL1692" s="586"/>
      <c r="AM1692" s="587"/>
      <c r="AN1692" s="626"/>
      <c r="AO1692" s="627"/>
      <c r="AP1692" s="544"/>
      <c r="AQ1692" s="581"/>
      <c r="AR1692" s="586"/>
      <c r="AS1692" s="587"/>
      <c r="AT1692" s="626"/>
      <c r="AU1692" s="627"/>
      <c r="AV1692" s="628"/>
      <c r="AW1692" s="629"/>
      <c r="AX1692" s="632"/>
      <c r="AY1692" s="633"/>
      <c r="AZ1692" s="626"/>
      <c r="BA1692" s="627"/>
      <c r="BB1692" s="544"/>
      <c r="BC1692" s="581"/>
      <c r="BD1692" s="586"/>
      <c r="BE1692" s="587"/>
      <c r="BF1692" s="626"/>
      <c r="BG1692" s="627"/>
      <c r="BH1692" s="628"/>
      <c r="BI1692" s="629"/>
      <c r="BJ1692" s="632"/>
      <c r="BK1692" s="633"/>
      <c r="BL1692" s="626"/>
      <c r="BM1692" s="627"/>
      <c r="BN1692" s="678"/>
      <c r="BO1692" s="679"/>
      <c r="BP1692" s="680"/>
      <c r="BQ1692" s="677"/>
      <c r="BR1692" s="663"/>
      <c r="BS1692" s="663"/>
      <c r="BT1692" s="15"/>
      <c r="BU1692" s="15"/>
      <c r="BV1692" s="95"/>
    </row>
    <row r="1693" spans="1:74" ht="21.75" customHeight="1" x14ac:dyDescent="0.25">
      <c r="A1693" s="95"/>
      <c r="B1693" s="570" t="str">
        <f>IF(ROSTER!B$38="","",ROSTER!B$38)</f>
        <v/>
      </c>
      <c r="C1693" s="572" t="str">
        <f>IF(ROSTER!C$38="","",ROSTER!C$38)</f>
        <v/>
      </c>
      <c r="D1693" s="573"/>
      <c r="E1693" s="574"/>
      <c r="F1693" s="576">
        <f>IF(E1693="y",1,IF(E1693="S",1,0))</f>
        <v>0</v>
      </c>
      <c r="G1693" s="582">
        <f>IF(E1693="S",1,0)</f>
        <v>0</v>
      </c>
      <c r="H1693" s="578"/>
      <c r="I1693" s="543"/>
      <c r="J1693" s="542"/>
      <c r="K1693" s="580"/>
      <c r="L1693" s="584"/>
      <c r="M1693" s="585"/>
      <c r="N1693" s="588">
        <f>L1693+J1693</f>
        <v>0</v>
      </c>
      <c r="O1693" s="589"/>
      <c r="P1693" s="542"/>
      <c r="Q1693" s="580"/>
      <c r="R1693" s="584"/>
      <c r="S1693" s="585"/>
      <c r="T1693" s="588">
        <f>R1693-P1693</f>
        <v>0</v>
      </c>
      <c r="U1693" s="588"/>
      <c r="V1693" s="542"/>
      <c r="W1693" s="543"/>
      <c r="X1693" s="593"/>
      <c r="Y1693" s="543"/>
      <c r="Z1693" s="542"/>
      <c r="AA1693" s="543"/>
      <c r="AB1693" s="542"/>
      <c r="AC1693" s="543"/>
      <c r="AD1693" s="542"/>
      <c r="AE1693" s="580"/>
      <c r="AF1693" s="584"/>
      <c r="AG1693" s="585"/>
      <c r="AH1693" s="595">
        <f>IF(AD1693=0,0,(AF1693/AD1693)*100)</f>
        <v>0</v>
      </c>
      <c r="AI1693" s="596"/>
      <c r="AJ1693" s="542"/>
      <c r="AK1693" s="580"/>
      <c r="AL1693" s="584"/>
      <c r="AM1693" s="585"/>
      <c r="AN1693" s="595">
        <f>IF(AJ1693=0,0,(AL1693/AJ1693)*100)</f>
        <v>0</v>
      </c>
      <c r="AO1693" s="596"/>
      <c r="AP1693" s="542"/>
      <c r="AQ1693" s="580"/>
      <c r="AR1693" s="584"/>
      <c r="AS1693" s="585"/>
      <c r="AT1693" s="595">
        <f>IF(AP1693=0,0,(AR1693/AP1693)*100)</f>
        <v>0</v>
      </c>
      <c r="AU1693" s="596"/>
      <c r="AV1693" s="599">
        <f>AD1693+AJ1693+AP1693</f>
        <v>0</v>
      </c>
      <c r="AW1693" s="600"/>
      <c r="AX1693" s="630">
        <f>AF1693+AL1693+AR1693</f>
        <v>0</v>
      </c>
      <c r="AY1693" s="631"/>
      <c r="AZ1693" s="595">
        <f>IF(AV1693=0,0,(AX1693/AV1693)*100)</f>
        <v>0</v>
      </c>
      <c r="BA1693" s="596"/>
      <c r="BB1693" s="542"/>
      <c r="BC1693" s="580"/>
      <c r="BD1693" s="584"/>
      <c r="BE1693" s="585"/>
      <c r="BF1693" s="595">
        <f>IF(BB1693=0,0,(BD1693/BB1693)*100)</f>
        <v>0</v>
      </c>
      <c r="BG1693" s="596"/>
      <c r="BH1693" s="599">
        <f>AV1693+BB1693</f>
        <v>0</v>
      </c>
      <c r="BI1693" s="600"/>
      <c r="BJ1693" s="630">
        <f>AX1693+BD1693</f>
        <v>0</v>
      </c>
      <c r="BK1693" s="631"/>
      <c r="BL1693" s="595">
        <f>IF(BH1693=0,0,(BJ1693/BH1693)*100)</f>
        <v>0</v>
      </c>
      <c r="BM1693" s="596"/>
      <c r="BN1693" s="656">
        <f>(AF1693*2)+(AL1693*2)+(AR1693*3)+BD1693</f>
        <v>0</v>
      </c>
      <c r="BO1693" s="657"/>
      <c r="BP1693" s="658"/>
      <c r="BQ1693" s="676">
        <f t="shared" ref="BQ1693" si="1643">IF(BS1693=0,0,50*BR1693/BS1693)</f>
        <v>0</v>
      </c>
      <c r="BR1693" s="662">
        <f t="shared" ref="BR1693" si="1644">(BN1693*BU$1663)+(N1693*BU$1664)+(Z1693*BU$1665)+(R1693*BU$1666)+(X1693*BU$1667)+(AB1693*BU$1668)+(V1693*BU$1673)</f>
        <v>0</v>
      </c>
      <c r="BS1693" s="662">
        <f t="shared" ref="BS1693" si="1645">((BB1693-BD1693)*BU$1670)+((AV1693-AX1693)*BU$1669)+(H1693*BU$1671)+(P1693*BU$1672)</f>
        <v>0</v>
      </c>
      <c r="BT1693" s="15"/>
      <c r="BU1693" s="15"/>
      <c r="BV1693" s="95"/>
    </row>
    <row r="1694" spans="1:74" ht="21.75" customHeight="1" x14ac:dyDescent="0.25">
      <c r="A1694" s="95"/>
      <c r="B1694" s="571"/>
      <c r="C1694" s="642" t="str">
        <f>IF(ROSTER!D$38="","",ROSTER!D$38)</f>
        <v/>
      </c>
      <c r="D1694" s="643"/>
      <c r="E1694" s="575"/>
      <c r="F1694" s="577"/>
      <c r="G1694" s="583"/>
      <c r="H1694" s="579"/>
      <c r="I1694" s="545"/>
      <c r="J1694" s="544"/>
      <c r="K1694" s="581"/>
      <c r="L1694" s="586"/>
      <c r="M1694" s="587"/>
      <c r="N1694" s="592" t="s">
        <v>16</v>
      </c>
      <c r="O1694" s="603"/>
      <c r="P1694" s="544"/>
      <c r="Q1694" s="581"/>
      <c r="R1694" s="586"/>
      <c r="S1694" s="587"/>
      <c r="T1694" s="592" t="s">
        <v>16</v>
      </c>
      <c r="U1694" s="592"/>
      <c r="V1694" s="544"/>
      <c r="W1694" s="545"/>
      <c r="X1694" s="594"/>
      <c r="Y1694" s="545"/>
      <c r="Z1694" s="544"/>
      <c r="AA1694" s="545"/>
      <c r="AB1694" s="544"/>
      <c r="AC1694" s="545"/>
      <c r="AD1694" s="544"/>
      <c r="AE1694" s="581"/>
      <c r="AF1694" s="586"/>
      <c r="AG1694" s="587"/>
      <c r="AH1694" s="626"/>
      <c r="AI1694" s="627"/>
      <c r="AJ1694" s="544"/>
      <c r="AK1694" s="581"/>
      <c r="AL1694" s="586"/>
      <c r="AM1694" s="587"/>
      <c r="AN1694" s="626"/>
      <c r="AO1694" s="627"/>
      <c r="AP1694" s="544"/>
      <c r="AQ1694" s="581"/>
      <c r="AR1694" s="586"/>
      <c r="AS1694" s="587"/>
      <c r="AT1694" s="626"/>
      <c r="AU1694" s="627"/>
      <c r="AV1694" s="628"/>
      <c r="AW1694" s="629"/>
      <c r="AX1694" s="632"/>
      <c r="AY1694" s="633"/>
      <c r="AZ1694" s="626"/>
      <c r="BA1694" s="627"/>
      <c r="BB1694" s="544"/>
      <c r="BC1694" s="581"/>
      <c r="BD1694" s="586"/>
      <c r="BE1694" s="587"/>
      <c r="BF1694" s="626"/>
      <c r="BG1694" s="627"/>
      <c r="BH1694" s="628"/>
      <c r="BI1694" s="629"/>
      <c r="BJ1694" s="632"/>
      <c r="BK1694" s="633"/>
      <c r="BL1694" s="626"/>
      <c r="BM1694" s="627"/>
      <c r="BN1694" s="678"/>
      <c r="BO1694" s="679"/>
      <c r="BP1694" s="680"/>
      <c r="BQ1694" s="677"/>
      <c r="BR1694" s="663"/>
      <c r="BS1694" s="663"/>
      <c r="BT1694" s="15"/>
      <c r="BU1694" s="15"/>
      <c r="BV1694" s="95"/>
    </row>
    <row r="1695" spans="1:74" ht="21.75" customHeight="1" x14ac:dyDescent="0.25">
      <c r="A1695" s="95"/>
      <c r="B1695" s="570" t="str">
        <f>IF(ROSTER!B$40="","",ROSTER!B$40)</f>
        <v/>
      </c>
      <c r="C1695" s="572" t="str">
        <f>IF(ROSTER!C$40="","",ROSTER!C$40)</f>
        <v/>
      </c>
      <c r="D1695" s="573"/>
      <c r="E1695" s="574"/>
      <c r="F1695" s="576">
        <f>IF(E1695="y",1,IF(E1695="S",1,0))</f>
        <v>0</v>
      </c>
      <c r="G1695" s="582">
        <f>IF(E1695="S",1,0)</f>
        <v>0</v>
      </c>
      <c r="H1695" s="578"/>
      <c r="I1695" s="543"/>
      <c r="J1695" s="542"/>
      <c r="K1695" s="580"/>
      <c r="L1695" s="584"/>
      <c r="M1695" s="585"/>
      <c r="N1695" s="588">
        <f>L1695+J1695</f>
        <v>0</v>
      </c>
      <c r="O1695" s="589"/>
      <c r="P1695" s="542"/>
      <c r="Q1695" s="580"/>
      <c r="R1695" s="584"/>
      <c r="S1695" s="585"/>
      <c r="T1695" s="588">
        <f>R1695-P1695</f>
        <v>0</v>
      </c>
      <c r="U1695" s="588"/>
      <c r="V1695" s="542"/>
      <c r="W1695" s="543"/>
      <c r="X1695" s="593"/>
      <c r="Y1695" s="543"/>
      <c r="Z1695" s="542"/>
      <c r="AA1695" s="543"/>
      <c r="AB1695" s="542"/>
      <c r="AC1695" s="543"/>
      <c r="AD1695" s="542"/>
      <c r="AE1695" s="580"/>
      <c r="AF1695" s="584"/>
      <c r="AG1695" s="585"/>
      <c r="AH1695" s="595">
        <f>IF(AD1695=0,0,(AF1695/AD1695)*100)</f>
        <v>0</v>
      </c>
      <c r="AI1695" s="596"/>
      <c r="AJ1695" s="542"/>
      <c r="AK1695" s="580"/>
      <c r="AL1695" s="584"/>
      <c r="AM1695" s="585"/>
      <c r="AN1695" s="595">
        <f>IF(AJ1695=0,0,(AL1695/AJ1695)*100)</f>
        <v>0</v>
      </c>
      <c r="AO1695" s="596"/>
      <c r="AP1695" s="542"/>
      <c r="AQ1695" s="580"/>
      <c r="AR1695" s="584"/>
      <c r="AS1695" s="585"/>
      <c r="AT1695" s="595">
        <f>IF(AP1695=0,0,(AR1695/AP1695)*100)</f>
        <v>0</v>
      </c>
      <c r="AU1695" s="596"/>
      <c r="AV1695" s="599">
        <f>AD1695+AJ1695+AP1695</f>
        <v>0</v>
      </c>
      <c r="AW1695" s="600"/>
      <c r="AX1695" s="630">
        <f>AF1695+AL1695+AR1695</f>
        <v>0</v>
      </c>
      <c r="AY1695" s="631"/>
      <c r="AZ1695" s="595">
        <f>IF(AV1695=0,0,(AX1695/AV1695)*100)</f>
        <v>0</v>
      </c>
      <c r="BA1695" s="596"/>
      <c r="BB1695" s="542"/>
      <c r="BC1695" s="580"/>
      <c r="BD1695" s="584"/>
      <c r="BE1695" s="585"/>
      <c r="BF1695" s="595">
        <f>IF(BB1695=0,0,(BD1695/BB1695)*100)</f>
        <v>0</v>
      </c>
      <c r="BG1695" s="596"/>
      <c r="BH1695" s="599">
        <f>AV1695+BB1695</f>
        <v>0</v>
      </c>
      <c r="BI1695" s="600"/>
      <c r="BJ1695" s="630">
        <f>AX1695+BD1695</f>
        <v>0</v>
      </c>
      <c r="BK1695" s="631"/>
      <c r="BL1695" s="595">
        <f>IF(BH1695=0,0,(BJ1695/BH1695)*100)</f>
        <v>0</v>
      </c>
      <c r="BM1695" s="596"/>
      <c r="BN1695" s="656">
        <f>(AF1695*2)+(AL1695*2)+(AR1695*3)+BD1695</f>
        <v>0</v>
      </c>
      <c r="BO1695" s="657"/>
      <c r="BP1695" s="658"/>
      <c r="BQ1695" s="676">
        <f t="shared" ref="BQ1695" si="1646">IF(BS1695=0,0,50*BR1695/BS1695)</f>
        <v>0</v>
      </c>
      <c r="BR1695" s="662">
        <f t="shared" ref="BR1695" si="1647">(BN1695*BU$1663)+(N1695*BU$1664)+(Z1695*BU$1665)+(R1695*BU$1666)+(X1695*BU$1667)+(AB1695*BU$1668)+(V1695*BU$1673)</f>
        <v>0</v>
      </c>
      <c r="BS1695" s="662">
        <f t="shared" ref="BS1695" si="1648">((BB1695-BD1695)*BU$1670)+((AV1695-AX1695)*BU$1669)+(H1695*BU$1671)+(P1695*BU$1672)</f>
        <v>0</v>
      </c>
      <c r="BT1695" s="15"/>
      <c r="BU1695" s="15"/>
      <c r="BV1695" s="95"/>
    </row>
    <row r="1696" spans="1:74" ht="21.75" customHeight="1" x14ac:dyDescent="0.25">
      <c r="A1696" s="95"/>
      <c r="B1696" s="571"/>
      <c r="C1696" s="642" t="str">
        <f>IF(ROSTER!D$40="","",ROSTER!D$40)</f>
        <v/>
      </c>
      <c r="D1696" s="643"/>
      <c r="E1696" s="575"/>
      <c r="F1696" s="577"/>
      <c r="G1696" s="583"/>
      <c r="H1696" s="579"/>
      <c r="I1696" s="545"/>
      <c r="J1696" s="544"/>
      <c r="K1696" s="581"/>
      <c r="L1696" s="586"/>
      <c r="M1696" s="587"/>
      <c r="N1696" s="592" t="s">
        <v>16</v>
      </c>
      <c r="O1696" s="603"/>
      <c r="P1696" s="544"/>
      <c r="Q1696" s="581"/>
      <c r="R1696" s="586"/>
      <c r="S1696" s="587"/>
      <c r="T1696" s="592" t="s">
        <v>16</v>
      </c>
      <c r="U1696" s="592"/>
      <c r="V1696" s="544"/>
      <c r="W1696" s="545"/>
      <c r="X1696" s="594"/>
      <c r="Y1696" s="545"/>
      <c r="Z1696" s="544"/>
      <c r="AA1696" s="545"/>
      <c r="AB1696" s="544"/>
      <c r="AC1696" s="545"/>
      <c r="AD1696" s="544"/>
      <c r="AE1696" s="581"/>
      <c r="AF1696" s="586"/>
      <c r="AG1696" s="587"/>
      <c r="AH1696" s="626"/>
      <c r="AI1696" s="627"/>
      <c r="AJ1696" s="544"/>
      <c r="AK1696" s="581"/>
      <c r="AL1696" s="586"/>
      <c r="AM1696" s="587"/>
      <c r="AN1696" s="626"/>
      <c r="AO1696" s="627"/>
      <c r="AP1696" s="544"/>
      <c r="AQ1696" s="581"/>
      <c r="AR1696" s="586"/>
      <c r="AS1696" s="587"/>
      <c r="AT1696" s="626"/>
      <c r="AU1696" s="627"/>
      <c r="AV1696" s="628"/>
      <c r="AW1696" s="629"/>
      <c r="AX1696" s="632"/>
      <c r="AY1696" s="633"/>
      <c r="AZ1696" s="626"/>
      <c r="BA1696" s="627"/>
      <c r="BB1696" s="544"/>
      <c r="BC1696" s="581"/>
      <c r="BD1696" s="586"/>
      <c r="BE1696" s="587"/>
      <c r="BF1696" s="626"/>
      <c r="BG1696" s="627"/>
      <c r="BH1696" s="628"/>
      <c r="BI1696" s="629"/>
      <c r="BJ1696" s="632"/>
      <c r="BK1696" s="633"/>
      <c r="BL1696" s="626"/>
      <c r="BM1696" s="627"/>
      <c r="BN1696" s="678"/>
      <c r="BO1696" s="679"/>
      <c r="BP1696" s="680"/>
      <c r="BQ1696" s="677"/>
      <c r="BR1696" s="663"/>
      <c r="BS1696" s="663"/>
      <c r="BT1696" s="15"/>
      <c r="BU1696" s="15"/>
      <c r="BV1696" s="95"/>
    </row>
    <row r="1697" spans="1:77" ht="21.75" customHeight="1" x14ac:dyDescent="0.25">
      <c r="A1697" s="95"/>
      <c r="B1697" s="570" t="str">
        <f>IF(ROSTER!B$42="","",ROSTER!B$42)</f>
        <v/>
      </c>
      <c r="C1697" s="572" t="str">
        <f>IF(ROSTER!C$42="","",ROSTER!C$42)</f>
        <v/>
      </c>
      <c r="D1697" s="573"/>
      <c r="E1697" s="574"/>
      <c r="F1697" s="576">
        <f>IF(E1697="y",1,IF(E1697="S",1,0))</f>
        <v>0</v>
      </c>
      <c r="G1697" s="582">
        <f>IF(E1697="S",1,0)</f>
        <v>0</v>
      </c>
      <c r="H1697" s="578"/>
      <c r="I1697" s="543"/>
      <c r="J1697" s="542"/>
      <c r="K1697" s="580"/>
      <c r="L1697" s="584"/>
      <c r="M1697" s="585"/>
      <c r="N1697" s="588">
        <f>L1697+J1697</f>
        <v>0</v>
      </c>
      <c r="O1697" s="589"/>
      <c r="P1697" s="542"/>
      <c r="Q1697" s="580"/>
      <c r="R1697" s="584"/>
      <c r="S1697" s="585"/>
      <c r="T1697" s="588">
        <f>R1697-P1697</f>
        <v>0</v>
      </c>
      <c r="U1697" s="588"/>
      <c r="V1697" s="542"/>
      <c r="W1697" s="543"/>
      <c r="X1697" s="593"/>
      <c r="Y1697" s="543"/>
      <c r="Z1697" s="542"/>
      <c r="AA1697" s="543"/>
      <c r="AB1697" s="542"/>
      <c r="AC1697" s="543"/>
      <c r="AD1697" s="542"/>
      <c r="AE1697" s="580"/>
      <c r="AF1697" s="584"/>
      <c r="AG1697" s="585"/>
      <c r="AH1697" s="595">
        <f>IF(AD1697=0,0,(AF1697/AD1697)*100)</f>
        <v>0</v>
      </c>
      <c r="AI1697" s="596"/>
      <c r="AJ1697" s="542"/>
      <c r="AK1697" s="580"/>
      <c r="AL1697" s="584"/>
      <c r="AM1697" s="585"/>
      <c r="AN1697" s="595">
        <f>IF(AJ1697=0,0,(AL1697/AJ1697)*100)</f>
        <v>0</v>
      </c>
      <c r="AO1697" s="596"/>
      <c r="AP1697" s="542"/>
      <c r="AQ1697" s="580"/>
      <c r="AR1697" s="584"/>
      <c r="AS1697" s="585"/>
      <c r="AT1697" s="595">
        <f>IF(AP1697=0,0,(AR1697/AP1697)*100)</f>
        <v>0</v>
      </c>
      <c r="AU1697" s="596"/>
      <c r="AV1697" s="599">
        <f>AD1697+AJ1697+AP1697</f>
        <v>0</v>
      </c>
      <c r="AW1697" s="600"/>
      <c r="AX1697" s="630">
        <f>AF1697+AL1697+AR1697</f>
        <v>0</v>
      </c>
      <c r="AY1697" s="631"/>
      <c r="AZ1697" s="595">
        <f>IF(AV1697=0,0,(AX1697/AV1697)*100)</f>
        <v>0</v>
      </c>
      <c r="BA1697" s="596"/>
      <c r="BB1697" s="542"/>
      <c r="BC1697" s="580"/>
      <c r="BD1697" s="584"/>
      <c r="BE1697" s="585"/>
      <c r="BF1697" s="595">
        <f>IF(BB1697=0,0,(BD1697/BB1697)*100)</f>
        <v>0</v>
      </c>
      <c r="BG1697" s="596"/>
      <c r="BH1697" s="599">
        <f>AV1697+BB1697</f>
        <v>0</v>
      </c>
      <c r="BI1697" s="600"/>
      <c r="BJ1697" s="630">
        <f>AX1697+BD1697</f>
        <v>0</v>
      </c>
      <c r="BK1697" s="631"/>
      <c r="BL1697" s="595">
        <f>IF(BH1697=0,0,(BJ1697/BH1697)*100)</f>
        <v>0</v>
      </c>
      <c r="BM1697" s="596"/>
      <c r="BN1697" s="656">
        <f>(AF1697*2)+(AL1697*2)+(AR1697*3)+BD1697</f>
        <v>0</v>
      </c>
      <c r="BO1697" s="657"/>
      <c r="BP1697" s="658"/>
      <c r="BQ1697" s="676">
        <f t="shared" ref="BQ1697" si="1649">IF(BS1697=0,0,50*BR1697/BS1697)</f>
        <v>0</v>
      </c>
      <c r="BR1697" s="662">
        <f t="shared" ref="BR1697" si="1650">(BN1697*BU$1663)+(N1697*BU$1664)+(Z1697*BU$1665)+(R1697*BU$1666)+(X1697*BU$1667)+(AB1697*BU$1668)+(V1697*BU$1673)</f>
        <v>0</v>
      </c>
      <c r="BS1697" s="662">
        <f t="shared" ref="BS1697" si="1651">((BB1697-BD1697)*BU$1670)+((AV1697-AX1697)*BU$1669)+(H1697*BU$1671)+(P1697*BU$1672)</f>
        <v>0</v>
      </c>
      <c r="BT1697" s="15"/>
      <c r="BU1697" s="15"/>
      <c r="BV1697" s="95"/>
    </row>
    <row r="1698" spans="1:77" ht="21.75" customHeight="1" x14ac:dyDescent="0.25">
      <c r="A1698" s="95"/>
      <c r="B1698" s="571"/>
      <c r="C1698" s="642" t="str">
        <f>IF(ROSTER!D$42="","",ROSTER!D$42)</f>
        <v/>
      </c>
      <c r="D1698" s="643"/>
      <c r="E1698" s="575"/>
      <c r="F1698" s="577"/>
      <c r="G1698" s="583"/>
      <c r="H1698" s="579"/>
      <c r="I1698" s="545"/>
      <c r="J1698" s="544"/>
      <c r="K1698" s="581"/>
      <c r="L1698" s="586"/>
      <c r="M1698" s="587"/>
      <c r="N1698" s="592" t="s">
        <v>16</v>
      </c>
      <c r="O1698" s="603"/>
      <c r="P1698" s="544"/>
      <c r="Q1698" s="581"/>
      <c r="R1698" s="586"/>
      <c r="S1698" s="587"/>
      <c r="T1698" s="592" t="s">
        <v>16</v>
      </c>
      <c r="U1698" s="592"/>
      <c r="V1698" s="544"/>
      <c r="W1698" s="545"/>
      <c r="X1698" s="594"/>
      <c r="Y1698" s="545"/>
      <c r="Z1698" s="544"/>
      <c r="AA1698" s="545"/>
      <c r="AB1698" s="544"/>
      <c r="AC1698" s="545"/>
      <c r="AD1698" s="544"/>
      <c r="AE1698" s="581"/>
      <c r="AF1698" s="586"/>
      <c r="AG1698" s="587"/>
      <c r="AH1698" s="626"/>
      <c r="AI1698" s="627"/>
      <c r="AJ1698" s="544"/>
      <c r="AK1698" s="581"/>
      <c r="AL1698" s="586"/>
      <c r="AM1698" s="587"/>
      <c r="AN1698" s="626"/>
      <c r="AO1698" s="627"/>
      <c r="AP1698" s="544"/>
      <c r="AQ1698" s="581"/>
      <c r="AR1698" s="586"/>
      <c r="AS1698" s="587"/>
      <c r="AT1698" s="626"/>
      <c r="AU1698" s="627"/>
      <c r="AV1698" s="628"/>
      <c r="AW1698" s="629"/>
      <c r="AX1698" s="632"/>
      <c r="AY1698" s="633"/>
      <c r="AZ1698" s="626"/>
      <c r="BA1698" s="627"/>
      <c r="BB1698" s="544"/>
      <c r="BC1698" s="581"/>
      <c r="BD1698" s="586"/>
      <c r="BE1698" s="587"/>
      <c r="BF1698" s="626"/>
      <c r="BG1698" s="627"/>
      <c r="BH1698" s="628"/>
      <c r="BI1698" s="629"/>
      <c r="BJ1698" s="632"/>
      <c r="BK1698" s="633"/>
      <c r="BL1698" s="626"/>
      <c r="BM1698" s="627"/>
      <c r="BN1698" s="678"/>
      <c r="BO1698" s="679"/>
      <c r="BP1698" s="680"/>
      <c r="BQ1698" s="677"/>
      <c r="BR1698" s="663"/>
      <c r="BS1698" s="663"/>
      <c r="BT1698" s="15"/>
      <c r="BU1698" s="15"/>
      <c r="BV1698" s="95"/>
    </row>
    <row r="1699" spans="1:77" ht="21.75" customHeight="1" x14ac:dyDescent="0.25">
      <c r="A1699" s="95"/>
      <c r="B1699" s="570" t="str">
        <f>IF(ROSTER!B$44="","",ROSTER!B$44)</f>
        <v/>
      </c>
      <c r="C1699" s="572" t="str">
        <f>IF(ROSTER!C$44="","",ROSTER!C$44)</f>
        <v/>
      </c>
      <c r="D1699" s="573"/>
      <c r="E1699" s="574"/>
      <c r="F1699" s="576">
        <f>IF(E1699="y",1,IF(E1699="S",1,0))</f>
        <v>0</v>
      </c>
      <c r="G1699" s="582">
        <f>IF(E1699="S",1,0)</f>
        <v>0</v>
      </c>
      <c r="H1699" s="578"/>
      <c r="I1699" s="543"/>
      <c r="J1699" s="542"/>
      <c r="K1699" s="580"/>
      <c r="L1699" s="584"/>
      <c r="M1699" s="585"/>
      <c r="N1699" s="588">
        <f>L1699+J1699</f>
        <v>0</v>
      </c>
      <c r="O1699" s="589"/>
      <c r="P1699" s="542"/>
      <c r="Q1699" s="580"/>
      <c r="R1699" s="584"/>
      <c r="S1699" s="585"/>
      <c r="T1699" s="588">
        <f>R1699-P1699</f>
        <v>0</v>
      </c>
      <c r="U1699" s="588"/>
      <c r="V1699" s="542"/>
      <c r="W1699" s="543"/>
      <c r="X1699" s="593"/>
      <c r="Y1699" s="543"/>
      <c r="Z1699" s="542"/>
      <c r="AA1699" s="543"/>
      <c r="AB1699" s="542"/>
      <c r="AC1699" s="543"/>
      <c r="AD1699" s="542"/>
      <c r="AE1699" s="580"/>
      <c r="AF1699" s="584"/>
      <c r="AG1699" s="585"/>
      <c r="AH1699" s="595">
        <f>IF(AD1699=0,0,(AF1699/AD1699)*100)</f>
        <v>0</v>
      </c>
      <c r="AI1699" s="596"/>
      <c r="AJ1699" s="542"/>
      <c r="AK1699" s="580"/>
      <c r="AL1699" s="584"/>
      <c r="AM1699" s="585"/>
      <c r="AN1699" s="595">
        <f>IF(AJ1699=0,0,(AL1699/AJ1699)*100)</f>
        <v>0</v>
      </c>
      <c r="AO1699" s="596"/>
      <c r="AP1699" s="542"/>
      <c r="AQ1699" s="580"/>
      <c r="AR1699" s="584"/>
      <c r="AS1699" s="585"/>
      <c r="AT1699" s="595">
        <f>IF(AP1699=0,0,(AR1699/AP1699)*100)</f>
        <v>0</v>
      </c>
      <c r="AU1699" s="596"/>
      <c r="AV1699" s="599">
        <f>AD1699+AJ1699+AP1699</f>
        <v>0</v>
      </c>
      <c r="AW1699" s="600"/>
      <c r="AX1699" s="630">
        <f>AF1699+AL1699+AR1699</f>
        <v>0</v>
      </c>
      <c r="AY1699" s="631"/>
      <c r="AZ1699" s="595">
        <f>IF(AV1699=0,0,(AX1699/AV1699)*100)</f>
        <v>0</v>
      </c>
      <c r="BA1699" s="596"/>
      <c r="BB1699" s="542"/>
      <c r="BC1699" s="580"/>
      <c r="BD1699" s="584"/>
      <c r="BE1699" s="585"/>
      <c r="BF1699" s="595">
        <f>IF(BB1699=0,0,(BD1699/BB1699)*100)</f>
        <v>0</v>
      </c>
      <c r="BG1699" s="596"/>
      <c r="BH1699" s="599">
        <f>AV1699+BB1699</f>
        <v>0</v>
      </c>
      <c r="BI1699" s="600"/>
      <c r="BJ1699" s="630">
        <f>AX1699+BD1699</f>
        <v>0</v>
      </c>
      <c r="BK1699" s="631"/>
      <c r="BL1699" s="595">
        <f>IF(BH1699=0,0,(BJ1699/BH1699)*100)</f>
        <v>0</v>
      </c>
      <c r="BM1699" s="596"/>
      <c r="BN1699" s="656">
        <f>(AF1699*2)+(AL1699*2)+(AR1699*3)+BD1699</f>
        <v>0</v>
      </c>
      <c r="BO1699" s="657"/>
      <c r="BP1699" s="658"/>
      <c r="BQ1699" s="676">
        <f t="shared" ref="BQ1699" si="1652">IF(BS1699=0,0,50*BR1699/BS1699)</f>
        <v>0</v>
      </c>
      <c r="BR1699" s="662">
        <f t="shared" ref="BR1699" si="1653">(BN1699*BU$1663)+(N1699*BU$1664)+(Z1699*BU$1665)+(R1699*BU$1666)+(X1699*BU$1667)+(AB1699*BU$1668)+(V1699*BU$1673)</f>
        <v>0</v>
      </c>
      <c r="BS1699" s="662">
        <f t="shared" ref="BS1699" si="1654">((BB1699-BD1699)*BU$1670)+((AV1699-AX1699)*BU$1669)+(H1699*BU$1671)+(P1699*BU$1672)</f>
        <v>0</v>
      </c>
      <c r="BT1699" s="15"/>
      <c r="BU1699" s="15"/>
      <c r="BV1699" s="95"/>
    </row>
    <row r="1700" spans="1:77" ht="21.75" customHeight="1" x14ac:dyDescent="0.25">
      <c r="A1700" s="95"/>
      <c r="B1700" s="571"/>
      <c r="C1700" s="642" t="str">
        <f>IF(ROSTER!D$44="","",ROSTER!D$44)</f>
        <v/>
      </c>
      <c r="D1700" s="643"/>
      <c r="E1700" s="575"/>
      <c r="F1700" s="577"/>
      <c r="G1700" s="583"/>
      <c r="H1700" s="579"/>
      <c r="I1700" s="545"/>
      <c r="J1700" s="544"/>
      <c r="K1700" s="581"/>
      <c r="L1700" s="586"/>
      <c r="M1700" s="587"/>
      <c r="N1700" s="592" t="s">
        <v>16</v>
      </c>
      <c r="O1700" s="603"/>
      <c r="P1700" s="544"/>
      <c r="Q1700" s="581"/>
      <c r="R1700" s="586"/>
      <c r="S1700" s="587"/>
      <c r="T1700" s="592" t="s">
        <v>16</v>
      </c>
      <c r="U1700" s="592"/>
      <c r="V1700" s="544"/>
      <c r="W1700" s="545"/>
      <c r="X1700" s="594"/>
      <c r="Y1700" s="545"/>
      <c r="Z1700" s="544"/>
      <c r="AA1700" s="545"/>
      <c r="AB1700" s="544"/>
      <c r="AC1700" s="545"/>
      <c r="AD1700" s="544"/>
      <c r="AE1700" s="581"/>
      <c r="AF1700" s="586"/>
      <c r="AG1700" s="587"/>
      <c r="AH1700" s="626"/>
      <c r="AI1700" s="627"/>
      <c r="AJ1700" s="544"/>
      <c r="AK1700" s="581"/>
      <c r="AL1700" s="586"/>
      <c r="AM1700" s="587"/>
      <c r="AN1700" s="626"/>
      <c r="AO1700" s="627"/>
      <c r="AP1700" s="544"/>
      <c r="AQ1700" s="581"/>
      <c r="AR1700" s="586"/>
      <c r="AS1700" s="587"/>
      <c r="AT1700" s="626"/>
      <c r="AU1700" s="627"/>
      <c r="AV1700" s="628"/>
      <c r="AW1700" s="629"/>
      <c r="AX1700" s="632"/>
      <c r="AY1700" s="633"/>
      <c r="AZ1700" s="626"/>
      <c r="BA1700" s="627"/>
      <c r="BB1700" s="544"/>
      <c r="BC1700" s="581"/>
      <c r="BD1700" s="586"/>
      <c r="BE1700" s="587"/>
      <c r="BF1700" s="626"/>
      <c r="BG1700" s="627"/>
      <c r="BH1700" s="628"/>
      <c r="BI1700" s="629"/>
      <c r="BJ1700" s="632"/>
      <c r="BK1700" s="633"/>
      <c r="BL1700" s="626"/>
      <c r="BM1700" s="627"/>
      <c r="BN1700" s="678"/>
      <c r="BO1700" s="679"/>
      <c r="BP1700" s="680"/>
      <c r="BQ1700" s="677"/>
      <c r="BR1700" s="663"/>
      <c r="BS1700" s="663"/>
      <c r="BT1700" s="15"/>
      <c r="BU1700" s="15"/>
      <c r="BV1700" s="95"/>
    </row>
    <row r="1701" spans="1:77" ht="21.75" customHeight="1" x14ac:dyDescent="0.25">
      <c r="A1701" s="95"/>
      <c r="B1701" s="570" t="str">
        <f>IF(ROSTER!B$46="","",ROSTER!B$46)</f>
        <v/>
      </c>
      <c r="C1701" s="572" t="str">
        <f>IF(ROSTER!C$46="","",ROSTER!C$46)</f>
        <v/>
      </c>
      <c r="D1701" s="573"/>
      <c r="E1701" s="574"/>
      <c r="F1701" s="576">
        <f>IF(E1701="y",1,IF(E1701="S",1,0))</f>
        <v>0</v>
      </c>
      <c r="G1701" s="582">
        <f>IF(E1701="S",1,0)</f>
        <v>0</v>
      </c>
      <c r="H1701" s="578"/>
      <c r="I1701" s="543"/>
      <c r="J1701" s="542"/>
      <c r="K1701" s="580"/>
      <c r="L1701" s="584"/>
      <c r="M1701" s="585"/>
      <c r="N1701" s="588">
        <f>L1701+J1701</f>
        <v>0</v>
      </c>
      <c r="O1701" s="589"/>
      <c r="P1701" s="542"/>
      <c r="Q1701" s="580"/>
      <c r="R1701" s="584"/>
      <c r="S1701" s="585"/>
      <c r="T1701" s="588">
        <f>R1701-P1701</f>
        <v>0</v>
      </c>
      <c r="U1701" s="588"/>
      <c r="V1701" s="542"/>
      <c r="W1701" s="543"/>
      <c r="X1701" s="593"/>
      <c r="Y1701" s="543"/>
      <c r="Z1701" s="542"/>
      <c r="AA1701" s="543"/>
      <c r="AB1701" s="542"/>
      <c r="AC1701" s="543"/>
      <c r="AD1701" s="542"/>
      <c r="AE1701" s="580"/>
      <c r="AF1701" s="584"/>
      <c r="AG1701" s="585"/>
      <c r="AH1701" s="595">
        <f>IF(AD1701=0,0,(AF1701/AD1701)*100)</f>
        <v>0</v>
      </c>
      <c r="AI1701" s="596"/>
      <c r="AJ1701" s="542"/>
      <c r="AK1701" s="580"/>
      <c r="AL1701" s="584"/>
      <c r="AM1701" s="585"/>
      <c r="AN1701" s="595">
        <f>IF(AJ1701=0,0,(AL1701/AJ1701)*100)</f>
        <v>0</v>
      </c>
      <c r="AO1701" s="596"/>
      <c r="AP1701" s="542"/>
      <c r="AQ1701" s="580"/>
      <c r="AR1701" s="584"/>
      <c r="AS1701" s="585"/>
      <c r="AT1701" s="595">
        <f>IF(AP1701=0,0,(AR1701/AP1701)*100)</f>
        <v>0</v>
      </c>
      <c r="AU1701" s="596"/>
      <c r="AV1701" s="599">
        <f>AD1701+AJ1701+AP1701</f>
        <v>0</v>
      </c>
      <c r="AW1701" s="600"/>
      <c r="AX1701" s="630">
        <f>AF1701+AL1701+AR1701</f>
        <v>0</v>
      </c>
      <c r="AY1701" s="631"/>
      <c r="AZ1701" s="595">
        <f>IF(AV1701=0,0,(AX1701/AV1701)*100)</f>
        <v>0</v>
      </c>
      <c r="BA1701" s="596"/>
      <c r="BB1701" s="542"/>
      <c r="BC1701" s="580"/>
      <c r="BD1701" s="584"/>
      <c r="BE1701" s="585"/>
      <c r="BF1701" s="595">
        <f>IF(BB1701=0,0,(BD1701/BB1701)*100)</f>
        <v>0</v>
      </c>
      <c r="BG1701" s="596"/>
      <c r="BH1701" s="599">
        <f>AV1701+BB1701</f>
        <v>0</v>
      </c>
      <c r="BI1701" s="600"/>
      <c r="BJ1701" s="630">
        <f>AX1701+BD1701</f>
        <v>0</v>
      </c>
      <c r="BK1701" s="631"/>
      <c r="BL1701" s="595">
        <f>IF(BH1701=0,0,(BJ1701/BH1701)*100)</f>
        <v>0</v>
      </c>
      <c r="BM1701" s="596"/>
      <c r="BN1701" s="656">
        <f>(AF1701*2)+(AL1701*2)+(AR1701*3)+BD1701</f>
        <v>0</v>
      </c>
      <c r="BO1701" s="657"/>
      <c r="BP1701" s="658"/>
      <c r="BQ1701" s="676">
        <f t="shared" ref="BQ1701" si="1655">IF(BS1701=0,0,50*BR1701/BS1701)</f>
        <v>0</v>
      </c>
      <c r="BR1701" s="662">
        <f t="shared" ref="BR1701" si="1656">(BN1701*BU$1663)+(N1701*BU$1664)+(Z1701*BU$1665)+(R1701*BU$1666)+(X1701*BU$1667)+(AB1701*BU$1668)+(V1701*BU$1673)</f>
        <v>0</v>
      </c>
      <c r="BS1701" s="662">
        <f t="shared" ref="BS1701" si="1657">((BB1701-BD1701)*BU$1670)+((AV1701-AX1701)*BU$1669)+(H1701*BU$1671)+(P1701*BU$1672)</f>
        <v>0</v>
      </c>
      <c r="BT1701" s="15"/>
      <c r="BU1701" s="15"/>
      <c r="BV1701" s="95"/>
    </row>
    <row r="1702" spans="1:77" ht="22.5" customHeight="1" thickBot="1" x14ac:dyDescent="0.3">
      <c r="A1702" s="95"/>
      <c r="B1702" s="571"/>
      <c r="C1702" s="642" t="str">
        <f>IF(ROSTER!D$46="","",ROSTER!D$46)</f>
        <v/>
      </c>
      <c r="D1702" s="643"/>
      <c r="E1702" s="575"/>
      <c r="F1702" s="577"/>
      <c r="G1702" s="583"/>
      <c r="H1702" s="579"/>
      <c r="I1702" s="545"/>
      <c r="J1702" s="544"/>
      <c r="K1702" s="581"/>
      <c r="L1702" s="586"/>
      <c r="M1702" s="587"/>
      <c r="N1702" s="590" t="s">
        <v>16</v>
      </c>
      <c r="O1702" s="591"/>
      <c r="P1702" s="544"/>
      <c r="Q1702" s="581"/>
      <c r="R1702" s="586"/>
      <c r="S1702" s="587"/>
      <c r="T1702" s="592" t="s">
        <v>16</v>
      </c>
      <c r="U1702" s="592"/>
      <c r="V1702" s="544"/>
      <c r="W1702" s="545"/>
      <c r="X1702" s="594"/>
      <c r="Y1702" s="545"/>
      <c r="Z1702" s="544"/>
      <c r="AA1702" s="545"/>
      <c r="AB1702" s="544"/>
      <c r="AC1702" s="545"/>
      <c r="AD1702" s="544"/>
      <c r="AE1702" s="581"/>
      <c r="AF1702" s="586"/>
      <c r="AG1702" s="587"/>
      <c r="AH1702" s="597"/>
      <c r="AI1702" s="598"/>
      <c r="AJ1702" s="544"/>
      <c r="AK1702" s="581"/>
      <c r="AL1702" s="586"/>
      <c r="AM1702" s="587"/>
      <c r="AN1702" s="597"/>
      <c r="AO1702" s="598"/>
      <c r="AP1702" s="544"/>
      <c r="AQ1702" s="581"/>
      <c r="AR1702" s="586"/>
      <c r="AS1702" s="587"/>
      <c r="AT1702" s="597"/>
      <c r="AU1702" s="598"/>
      <c r="AV1702" s="601"/>
      <c r="AW1702" s="602"/>
      <c r="AX1702" s="701"/>
      <c r="AY1702" s="702"/>
      <c r="AZ1702" s="597"/>
      <c r="BA1702" s="598"/>
      <c r="BB1702" s="544"/>
      <c r="BC1702" s="581"/>
      <c r="BD1702" s="586"/>
      <c r="BE1702" s="587"/>
      <c r="BF1702" s="597"/>
      <c r="BG1702" s="598"/>
      <c r="BH1702" s="601"/>
      <c r="BI1702" s="602"/>
      <c r="BJ1702" s="701"/>
      <c r="BK1702" s="702"/>
      <c r="BL1702" s="597"/>
      <c r="BM1702" s="598"/>
      <c r="BN1702" s="659"/>
      <c r="BO1702" s="660"/>
      <c r="BP1702" s="661"/>
      <c r="BQ1702" s="677"/>
      <c r="BR1702" s="663"/>
      <c r="BS1702" s="663"/>
      <c r="BT1702" s="15"/>
      <c r="BU1702" s="15"/>
      <c r="BV1702" s="95"/>
    </row>
    <row r="1703" spans="1:77" s="21" customFormat="1" ht="33.4" customHeight="1" x14ac:dyDescent="0.45">
      <c r="A1703" s="98"/>
      <c r="B1703" s="612"/>
      <c r="C1703" s="613"/>
      <c r="D1703" s="613" t="s">
        <v>10</v>
      </c>
      <c r="E1703" s="616"/>
      <c r="F1703" s="279"/>
      <c r="G1703" s="279"/>
      <c r="H1703" s="517">
        <f>SUM(H1663:I1702)</f>
        <v>0</v>
      </c>
      <c r="I1703" s="618"/>
      <c r="J1703" s="517">
        <f>SUM(J1663:K1702)</f>
        <v>0</v>
      </c>
      <c r="K1703" s="618"/>
      <c r="L1703" s="620">
        <f>SUM(L1663:M1702)</f>
        <v>0</v>
      </c>
      <c r="M1703" s="621"/>
      <c r="N1703" s="548">
        <f>L1703+J1703</f>
        <v>0</v>
      </c>
      <c r="O1703" s="518"/>
      <c r="P1703" s="620">
        <f>SUM(P1663:Q1702)</f>
        <v>0</v>
      </c>
      <c r="Q1703" s="618"/>
      <c r="R1703" s="620">
        <f>SUM(R1663:S1702)</f>
        <v>0</v>
      </c>
      <c r="S1703" s="621"/>
      <c r="T1703" s="548">
        <f>R1703-P1703</f>
        <v>0</v>
      </c>
      <c r="U1703" s="518"/>
      <c r="V1703" s="517">
        <f>SUM(V1663:W1702)</f>
        <v>0</v>
      </c>
      <c r="W1703" s="518"/>
      <c r="X1703" s="621">
        <f>SUM(X1663:Y1702)</f>
        <v>0</v>
      </c>
      <c r="Y1703" s="621"/>
      <c r="Z1703" s="517">
        <f>SUM(Z1663:AA1702)</f>
        <v>0</v>
      </c>
      <c r="AA1703" s="518"/>
      <c r="AB1703" s="517">
        <f>SUM(AB1663:AC1702)</f>
        <v>0</v>
      </c>
      <c r="AC1703" s="518"/>
      <c r="AD1703" s="621">
        <f>SUM(AD1663:AE1702)</f>
        <v>0</v>
      </c>
      <c r="AE1703" s="618"/>
      <c r="AF1703" s="620">
        <f>SUM(AF1663:AG1702)</f>
        <v>0</v>
      </c>
      <c r="AG1703" s="621"/>
      <c r="AH1703" s="548">
        <f>IF(AD1703=0,0,(AF1703/AD1703)*100)</f>
        <v>0</v>
      </c>
      <c r="AI1703" s="518"/>
      <c r="AJ1703" s="620">
        <f>SUM(AJ1663:AK1702)</f>
        <v>0</v>
      </c>
      <c r="AK1703" s="618"/>
      <c r="AL1703" s="620">
        <f>SUM(AL1663:AM1702)</f>
        <v>0</v>
      </c>
      <c r="AM1703" s="621"/>
      <c r="AN1703" s="548">
        <f>IF(AJ1703=0,0,(AL1703/AJ1703)*100)</f>
        <v>0</v>
      </c>
      <c r="AO1703" s="518"/>
      <c r="AP1703" s="620">
        <f>SUM(AP1663:AQ1702)</f>
        <v>0</v>
      </c>
      <c r="AQ1703" s="618"/>
      <c r="AR1703" s="620">
        <f>SUM(AR1663:AS1702)</f>
        <v>0</v>
      </c>
      <c r="AS1703" s="621"/>
      <c r="AT1703" s="548">
        <f>IF(AP1703=0,0,(AR1703/AP1703)*100)</f>
        <v>0</v>
      </c>
      <c r="AU1703" s="518"/>
      <c r="AV1703" s="517">
        <f>AD1703+AJ1703+AP1703</f>
        <v>0</v>
      </c>
      <c r="AW1703" s="618"/>
      <c r="AX1703" s="620">
        <f>AF1703+AL1703+AR1703</f>
        <v>0</v>
      </c>
      <c r="AY1703" s="624"/>
      <c r="AZ1703" s="548">
        <f>IF(AV1703=0,0,(AX1703/AV1703)*100)</f>
        <v>0</v>
      </c>
      <c r="BA1703" s="518"/>
      <c r="BB1703" s="620">
        <f>SUM(BB1663:BC1702)</f>
        <v>0</v>
      </c>
      <c r="BC1703" s="618"/>
      <c r="BD1703" s="620">
        <f>SUM(BD1663:BE1702)</f>
        <v>0</v>
      </c>
      <c r="BE1703" s="621"/>
      <c r="BF1703" s="548">
        <f>IF(BB1703=0,0,(BD1703/BB1703)*100)</f>
        <v>0</v>
      </c>
      <c r="BG1703" s="518"/>
      <c r="BH1703" s="517">
        <f>AV1703+BB1703</f>
        <v>0</v>
      </c>
      <c r="BI1703" s="618"/>
      <c r="BJ1703" s="620">
        <f>AX1703+BD1703</f>
        <v>0</v>
      </c>
      <c r="BK1703" s="624"/>
      <c r="BL1703" s="548">
        <f>IF(BH1703=0,0,(BJ1703/BH1703)*100)</f>
        <v>0</v>
      </c>
      <c r="BM1703" s="664"/>
      <c r="BN1703" s="666">
        <f>SUM(BN1663:BP1702)</f>
        <v>0</v>
      </c>
      <c r="BO1703" s="667"/>
      <c r="BP1703" s="668"/>
      <c r="BQ1703" s="681">
        <f>SUM(BQ1663:BQ1702)</f>
        <v>0</v>
      </c>
      <c r="BR1703" s="685">
        <f t="shared" ref="BR1703" si="1658">(BN1703*BU$1663)+(N1703*BU$1664)+(Z1703*BU$1665)+(R1703*BU$1666)+(X1703*BU$1667)+(AB1703*BU$1668)+(V1703*BU$1673)</f>
        <v>0</v>
      </c>
      <c r="BS1703" s="683">
        <f t="shared" ref="BS1703" si="1659">((BB1703-BD1703)*BU$1670)+((AV1703-AX1703)*BU$1669)+(H1703*BU$1671)+(P1703*BU$1672)</f>
        <v>0</v>
      </c>
      <c r="BT1703" s="20"/>
      <c r="BU1703" s="20"/>
      <c r="BV1703" s="98"/>
    </row>
    <row r="1704" spans="1:77" s="21" customFormat="1" ht="33.950000000000003" customHeight="1" thickBot="1" x14ac:dyDescent="0.5">
      <c r="A1704" s="98"/>
      <c r="B1704" s="614"/>
      <c r="C1704" s="615"/>
      <c r="D1704" s="615"/>
      <c r="E1704" s="617"/>
      <c r="F1704" s="280"/>
      <c r="G1704" s="280"/>
      <c r="H1704" s="519"/>
      <c r="I1704" s="619"/>
      <c r="J1704" s="519"/>
      <c r="K1704" s="619"/>
      <c r="L1704" s="622"/>
      <c r="M1704" s="623"/>
      <c r="N1704" s="549" t="s">
        <v>16</v>
      </c>
      <c r="O1704" s="520"/>
      <c r="P1704" s="622"/>
      <c r="Q1704" s="619"/>
      <c r="R1704" s="622"/>
      <c r="S1704" s="623"/>
      <c r="T1704" s="549" t="s">
        <v>16</v>
      </c>
      <c r="U1704" s="520"/>
      <c r="V1704" s="519"/>
      <c r="W1704" s="520"/>
      <c r="X1704" s="623"/>
      <c r="Y1704" s="623"/>
      <c r="Z1704" s="519"/>
      <c r="AA1704" s="520"/>
      <c r="AB1704" s="519"/>
      <c r="AC1704" s="520"/>
      <c r="AD1704" s="623"/>
      <c r="AE1704" s="619"/>
      <c r="AF1704" s="622"/>
      <c r="AG1704" s="623"/>
      <c r="AH1704" s="549"/>
      <c r="AI1704" s="520"/>
      <c r="AJ1704" s="622"/>
      <c r="AK1704" s="619"/>
      <c r="AL1704" s="622"/>
      <c r="AM1704" s="623"/>
      <c r="AN1704" s="549"/>
      <c r="AO1704" s="520"/>
      <c r="AP1704" s="622"/>
      <c r="AQ1704" s="619"/>
      <c r="AR1704" s="622"/>
      <c r="AS1704" s="623"/>
      <c r="AT1704" s="549"/>
      <c r="AU1704" s="520"/>
      <c r="AV1704" s="519"/>
      <c r="AW1704" s="619"/>
      <c r="AX1704" s="622"/>
      <c r="AY1704" s="625"/>
      <c r="AZ1704" s="549"/>
      <c r="BA1704" s="520"/>
      <c r="BB1704" s="622"/>
      <c r="BC1704" s="619"/>
      <c r="BD1704" s="622"/>
      <c r="BE1704" s="623"/>
      <c r="BF1704" s="549"/>
      <c r="BG1704" s="520"/>
      <c r="BH1704" s="519"/>
      <c r="BI1704" s="619"/>
      <c r="BJ1704" s="622"/>
      <c r="BK1704" s="625"/>
      <c r="BL1704" s="549"/>
      <c r="BM1704" s="665"/>
      <c r="BN1704" s="669"/>
      <c r="BO1704" s="670"/>
      <c r="BP1704" s="671"/>
      <c r="BQ1704" s="682"/>
      <c r="BR1704" s="686"/>
      <c r="BS1704" s="684"/>
      <c r="BT1704" s="20"/>
      <c r="BU1704" s="20"/>
      <c r="BV1704" s="98"/>
    </row>
    <row r="1705" spans="1:77" s="21" customFormat="1" ht="33" customHeight="1" thickBot="1" x14ac:dyDescent="0.5">
      <c r="A1705" s="98"/>
      <c r="B1705" s="612"/>
      <c r="C1705" s="613"/>
      <c r="D1705" s="613" t="s">
        <v>13</v>
      </c>
      <c r="E1705" s="616"/>
      <c r="F1705" s="281"/>
      <c r="G1705" s="282"/>
      <c r="H1705" s="528"/>
      <c r="I1705" s="636"/>
      <c r="J1705" s="528"/>
      <c r="K1705" s="636"/>
      <c r="L1705" s="638"/>
      <c r="M1705" s="639"/>
      <c r="N1705" s="548">
        <f>J1705+L1705</f>
        <v>0</v>
      </c>
      <c r="O1705" s="518"/>
      <c r="P1705" s="638"/>
      <c r="Q1705" s="636"/>
      <c r="R1705" s="638"/>
      <c r="S1705" s="639"/>
      <c r="T1705" s="548">
        <f>R1705-P1705</f>
        <v>0</v>
      </c>
      <c r="U1705" s="518"/>
      <c r="V1705" s="528"/>
      <c r="W1705" s="529"/>
      <c r="X1705" s="528"/>
      <c r="Y1705" s="529"/>
      <c r="Z1705" s="528"/>
      <c r="AA1705" s="529"/>
      <c r="AB1705" s="528"/>
      <c r="AC1705" s="529"/>
      <c r="AD1705" s="639"/>
      <c r="AE1705" s="636"/>
      <c r="AF1705" s="638"/>
      <c r="AG1705" s="639"/>
      <c r="AH1705" s="548">
        <f>IF(AD1705=0,0,(AF1705/AD1705)*100)</f>
        <v>0</v>
      </c>
      <c r="AI1705" s="518"/>
      <c r="AJ1705" s="638"/>
      <c r="AK1705" s="636"/>
      <c r="AL1705" s="638"/>
      <c r="AM1705" s="639"/>
      <c r="AN1705" s="548">
        <f>IF(AJ1705=0,0,(AL1705/AJ1705)*100)</f>
        <v>0</v>
      </c>
      <c r="AO1705" s="518"/>
      <c r="AP1705" s="638"/>
      <c r="AQ1705" s="636"/>
      <c r="AR1705" s="638"/>
      <c r="AS1705" s="639"/>
      <c r="AT1705" s="548">
        <f>IF(AP1705=0,0,(AR1705/AP1705)*100)</f>
        <v>0</v>
      </c>
      <c r="AU1705" s="518"/>
      <c r="AV1705" s="517">
        <f>AD1705+AJ1705+AP1705</f>
        <v>0</v>
      </c>
      <c r="AW1705" s="618"/>
      <c r="AX1705" s="620">
        <f>AF1705+AL1705+AR1705</f>
        <v>0</v>
      </c>
      <c r="AY1705" s="624"/>
      <c r="AZ1705" s="548">
        <f>IF(AV1705=0,0,(AX1705/AV1705)*100)</f>
        <v>0</v>
      </c>
      <c r="BA1705" s="518"/>
      <c r="BB1705" s="638"/>
      <c r="BC1705" s="636"/>
      <c r="BD1705" s="638"/>
      <c r="BE1705" s="639"/>
      <c r="BF1705" s="548">
        <f>IF(BB1705=0,0,(BD1705/BB1705)*100)</f>
        <v>0</v>
      </c>
      <c r="BG1705" s="518"/>
      <c r="BH1705" s="517">
        <f>AV1705+BB1705</f>
        <v>0</v>
      </c>
      <c r="BI1705" s="618"/>
      <c r="BJ1705" s="620">
        <f>AX1705+BD1705</f>
        <v>0</v>
      </c>
      <c r="BK1705" s="624"/>
      <c r="BL1705" s="548">
        <f>IF(BH1705=0,0,(BJ1705/BH1705)*100)</f>
        <v>0</v>
      </c>
      <c r="BM1705" s="664"/>
      <c r="BN1705" s="693">
        <f>(AF1705*2)+(AL1705*2)+(AR1705*3)+BD1705</f>
        <v>0</v>
      </c>
      <c r="BO1705" s="694"/>
      <c r="BP1705" s="695"/>
      <c r="BQ1705" s="699"/>
      <c r="BR1705" s="283"/>
      <c r="BS1705" s="284"/>
      <c r="BT1705" s="20"/>
      <c r="BU1705" s="20"/>
      <c r="BV1705" s="98"/>
    </row>
    <row r="1706" spans="1:77" s="21" customFormat="1" ht="33.75" customHeight="1" thickBot="1" x14ac:dyDescent="0.5">
      <c r="A1706" s="98"/>
      <c r="B1706" s="285"/>
      <c r="C1706" s="286"/>
      <c r="D1706" s="634"/>
      <c r="E1706" s="635"/>
      <c r="F1706" s="287"/>
      <c r="G1706" s="287"/>
      <c r="H1706" s="530"/>
      <c r="I1706" s="637"/>
      <c r="J1706" s="530"/>
      <c r="K1706" s="637"/>
      <c r="L1706" s="640"/>
      <c r="M1706" s="641"/>
      <c r="N1706" s="549">
        <f>IF((N1703+N1705)=0,0,N1703/(N1703+N1705)*100)</f>
        <v>0</v>
      </c>
      <c r="O1706" s="520"/>
      <c r="P1706" s="640"/>
      <c r="Q1706" s="637"/>
      <c r="R1706" s="640"/>
      <c r="S1706" s="641"/>
      <c r="T1706" s="549"/>
      <c r="U1706" s="520"/>
      <c r="V1706" s="530"/>
      <c r="W1706" s="531"/>
      <c r="X1706" s="530"/>
      <c r="Y1706" s="531"/>
      <c r="Z1706" s="530"/>
      <c r="AA1706" s="531"/>
      <c r="AB1706" s="530"/>
      <c r="AC1706" s="531"/>
      <c r="AD1706" s="641"/>
      <c r="AE1706" s="637"/>
      <c r="AF1706" s="640"/>
      <c r="AG1706" s="641"/>
      <c r="AH1706" s="549"/>
      <c r="AI1706" s="520"/>
      <c r="AJ1706" s="640"/>
      <c r="AK1706" s="637"/>
      <c r="AL1706" s="640"/>
      <c r="AM1706" s="641"/>
      <c r="AN1706" s="549"/>
      <c r="AO1706" s="520"/>
      <c r="AP1706" s="640"/>
      <c r="AQ1706" s="637"/>
      <c r="AR1706" s="640"/>
      <c r="AS1706" s="641"/>
      <c r="AT1706" s="549"/>
      <c r="AU1706" s="520"/>
      <c r="AV1706" s="519"/>
      <c r="AW1706" s="619"/>
      <c r="AX1706" s="622"/>
      <c r="AY1706" s="625"/>
      <c r="AZ1706" s="549"/>
      <c r="BA1706" s="520"/>
      <c r="BB1706" s="640"/>
      <c r="BC1706" s="637"/>
      <c r="BD1706" s="640"/>
      <c r="BE1706" s="641"/>
      <c r="BF1706" s="549"/>
      <c r="BG1706" s="520"/>
      <c r="BH1706" s="519"/>
      <c r="BI1706" s="619"/>
      <c r="BJ1706" s="622"/>
      <c r="BK1706" s="625"/>
      <c r="BL1706" s="549"/>
      <c r="BM1706" s="665"/>
      <c r="BN1706" s="696"/>
      <c r="BO1706" s="697"/>
      <c r="BP1706" s="698"/>
      <c r="BQ1706" s="700"/>
      <c r="BR1706" s="79"/>
      <c r="BS1706" s="79"/>
      <c r="BT1706" s="20"/>
      <c r="BU1706" s="20"/>
      <c r="BV1706" s="98"/>
    </row>
    <row r="1707" spans="1:77" ht="16.5" customHeight="1" thickTop="1" thickBot="1" x14ac:dyDescent="0.5">
      <c r="A1707" s="95"/>
      <c r="B1707" s="288"/>
      <c r="C1707" s="70"/>
      <c r="D1707" s="70"/>
      <c r="E1707" s="70"/>
      <c r="F1707" s="70"/>
      <c r="G1707" s="70"/>
      <c r="H1707" s="70"/>
      <c r="I1707" s="70"/>
      <c r="J1707" s="70"/>
      <c r="K1707" s="70"/>
      <c r="L1707" s="70"/>
      <c r="M1707" s="70"/>
      <c r="N1707" s="70"/>
      <c r="O1707" s="70"/>
      <c r="P1707" s="70"/>
      <c r="Q1707" s="70"/>
      <c r="R1707" s="70"/>
      <c r="S1707" s="70"/>
      <c r="T1707" s="70"/>
      <c r="U1707" s="70"/>
      <c r="V1707" s="70"/>
      <c r="W1707" s="70"/>
      <c r="X1707" s="70"/>
      <c r="Y1707" s="70"/>
      <c r="Z1707" s="70"/>
      <c r="AA1707" s="70"/>
      <c r="AB1707" s="70"/>
      <c r="AC1707" s="70"/>
      <c r="AD1707" s="70"/>
      <c r="AE1707" s="70"/>
      <c r="AF1707" s="70"/>
      <c r="AG1707" s="70"/>
      <c r="AH1707" s="289"/>
      <c r="AI1707" s="289"/>
      <c r="AJ1707" s="70"/>
      <c r="AK1707" s="70"/>
      <c r="AL1707" s="70"/>
      <c r="AM1707" s="70"/>
      <c r="AN1707" s="70"/>
      <c r="AO1707" s="70"/>
      <c r="AP1707" s="70"/>
      <c r="AQ1707" s="70"/>
      <c r="AR1707" s="70"/>
      <c r="AS1707" s="70"/>
      <c r="AT1707" s="70"/>
      <c r="AU1707" s="70"/>
      <c r="AV1707" s="70"/>
      <c r="AW1707" s="70"/>
      <c r="AX1707" s="70"/>
      <c r="AY1707" s="70"/>
      <c r="AZ1707" s="70"/>
      <c r="BA1707" s="70"/>
      <c r="BB1707" s="70"/>
      <c r="BC1707" s="70"/>
      <c r="BD1707" s="70"/>
      <c r="BE1707" s="70"/>
      <c r="BF1707" s="70"/>
      <c r="BG1707" s="70"/>
      <c r="BH1707" s="70"/>
      <c r="BI1707" s="70"/>
      <c r="BJ1707" s="70"/>
      <c r="BK1707" s="70"/>
      <c r="BL1707" s="70"/>
      <c r="BM1707" s="70"/>
      <c r="BN1707" s="70"/>
      <c r="BO1707" s="70"/>
      <c r="BP1707" s="70"/>
      <c r="BQ1707" s="89"/>
      <c r="BR1707" s="674">
        <f>IF((J1703+L1705)=0,0,(J1703/(J1703+L1705)*100)%)</f>
        <v>0</v>
      </c>
      <c r="BS1707" s="675"/>
      <c r="BT1707" s="674">
        <f>IF((L1703+J1705)=0,0,(L1703/(L1703+J1705)*100)%)</f>
        <v>0</v>
      </c>
      <c r="BU1707" s="675"/>
      <c r="BV1707" s="95"/>
    </row>
    <row r="1708" spans="1:77" s="23" customFormat="1" ht="79.5" customHeight="1" thickTop="1" thickBot="1" x14ac:dyDescent="0.55000000000000004">
      <c r="A1708" s="99"/>
      <c r="B1708" s="565" t="s">
        <v>64</v>
      </c>
      <c r="C1708" s="566"/>
      <c r="D1708" s="113"/>
      <c r="E1708" s="532" t="s">
        <v>54</v>
      </c>
      <c r="F1708" s="532"/>
      <c r="G1708" s="532"/>
      <c r="H1708" s="532"/>
      <c r="I1708" s="94"/>
      <c r="J1708" s="533"/>
      <c r="K1708" s="534"/>
      <c r="L1708" s="535"/>
      <c r="M1708" s="290"/>
      <c r="N1708" s="533"/>
      <c r="O1708" s="534"/>
      <c r="P1708" s="535"/>
      <c r="Q1708" s="536" t="s">
        <v>47</v>
      </c>
      <c r="R1708" s="537"/>
      <c r="S1708" s="537"/>
      <c r="T1708" s="538"/>
      <c r="U1708" s="533"/>
      <c r="V1708" s="534"/>
      <c r="W1708" s="535"/>
      <c r="X1708" s="290"/>
      <c r="Y1708" s="533"/>
      <c r="Z1708" s="534"/>
      <c r="AA1708" s="535"/>
      <c r="AB1708" s="536" t="s">
        <v>49</v>
      </c>
      <c r="AC1708" s="537"/>
      <c r="AD1708" s="537"/>
      <c r="AE1708" s="538"/>
      <c r="AF1708" s="533"/>
      <c r="AG1708" s="534"/>
      <c r="AH1708" s="535"/>
      <c r="AI1708" s="290"/>
      <c r="AJ1708" s="533"/>
      <c r="AK1708" s="534"/>
      <c r="AL1708" s="535"/>
      <c r="AM1708" s="536" t="s">
        <v>53</v>
      </c>
      <c r="AN1708" s="537"/>
      <c r="AO1708" s="537"/>
      <c r="AP1708" s="538"/>
      <c r="AQ1708" s="533"/>
      <c r="AR1708" s="534"/>
      <c r="AS1708" s="535"/>
      <c r="AT1708" s="72"/>
      <c r="AU1708" s="533"/>
      <c r="AV1708" s="534"/>
      <c r="AW1708" s="535"/>
      <c r="AX1708" s="291"/>
      <c r="AY1708" s="291"/>
      <c r="AZ1708" s="291"/>
      <c r="BA1708" s="291"/>
      <c r="BB1708" s="567" t="s">
        <v>20</v>
      </c>
      <c r="BC1708" s="567"/>
      <c r="BD1708" s="567"/>
      <c r="BE1708" s="567"/>
      <c r="BF1708" s="568"/>
      <c r="BG1708" s="539">
        <f>BN1703</f>
        <v>0</v>
      </c>
      <c r="BH1708" s="540"/>
      <c r="BI1708" s="541"/>
      <c r="BJ1708" s="292"/>
      <c r="BK1708" s="539">
        <f>BN1705</f>
        <v>0</v>
      </c>
      <c r="BL1708" s="540"/>
      <c r="BM1708" s="541"/>
      <c r="BN1708" s="73"/>
      <c r="BO1708" s="73"/>
      <c r="BP1708" s="73"/>
      <c r="BQ1708" s="90"/>
      <c r="BR1708" s="24"/>
      <c r="BS1708" s="24"/>
      <c r="BT1708" s="22"/>
      <c r="BU1708" s="22"/>
      <c r="BV1708" s="99"/>
    </row>
    <row r="1709" spans="1:77" ht="15.6" customHeight="1" thickTop="1" thickBot="1" x14ac:dyDescent="0.55000000000000004">
      <c r="A1709" s="95"/>
      <c r="B1709" s="293"/>
      <c r="C1709" s="67"/>
      <c r="D1709" s="67"/>
      <c r="E1709" s="294"/>
      <c r="F1709" s="295"/>
      <c r="G1709" s="295"/>
      <c r="H1709" s="94"/>
      <c r="I1709" s="94"/>
      <c r="J1709" s="296"/>
      <c r="K1709" s="296"/>
      <c r="L1709" s="296"/>
      <c r="M1709" s="296"/>
      <c r="N1709" s="296"/>
      <c r="O1709" s="296"/>
      <c r="P1709" s="296"/>
      <c r="Q1709" s="295"/>
      <c r="R1709" s="295"/>
      <c r="S1709" s="295"/>
      <c r="T1709" s="295"/>
      <c r="U1709" s="296"/>
      <c r="V1709" s="296"/>
      <c r="W1709" s="296"/>
      <c r="X1709" s="297"/>
      <c r="Y1709" s="296"/>
      <c r="Z1709" s="296"/>
      <c r="AA1709" s="296"/>
      <c r="AB1709" s="295"/>
      <c r="AC1709" s="295"/>
      <c r="AD1709" s="295"/>
      <c r="AE1709" s="295"/>
      <c r="AF1709" s="296"/>
      <c r="AG1709" s="296"/>
      <c r="AH1709" s="296"/>
      <c r="AI1709" s="296"/>
      <c r="AJ1709" s="297"/>
      <c r="AK1709" s="297"/>
      <c r="AL1709" s="296"/>
      <c r="AM1709" s="295"/>
      <c r="AN1709" s="295"/>
      <c r="AO1709" s="295"/>
      <c r="AP1709" s="295"/>
      <c r="AQ1709" s="296"/>
      <c r="AR1709" s="296"/>
      <c r="AS1709" s="296"/>
      <c r="AT1709" s="296"/>
      <c r="AU1709" s="296"/>
      <c r="AV1709" s="72"/>
      <c r="AW1709" s="72"/>
      <c r="AX1709" s="74"/>
      <c r="AY1709" s="74"/>
      <c r="AZ1709" s="74"/>
      <c r="BA1709" s="74"/>
      <c r="BB1709" s="295"/>
      <c r="BC1709" s="298"/>
      <c r="BD1709" s="298"/>
      <c r="BE1709" s="299"/>
      <c r="BF1709" s="300"/>
      <c r="BG1709" s="301"/>
      <c r="BH1709" s="301"/>
      <c r="BI1709" s="72"/>
      <c r="BJ1709" s="302"/>
      <c r="BK1709" s="303"/>
      <c r="BL1709" s="303"/>
      <c r="BM1709" s="72"/>
      <c r="BN1709" s="74"/>
      <c r="BO1709" s="74"/>
      <c r="BP1709" s="74"/>
      <c r="BQ1709" s="91"/>
      <c r="BR1709" s="25"/>
      <c r="BS1709" s="25"/>
      <c r="BT1709" s="15"/>
      <c r="BU1709" s="15"/>
      <c r="BV1709" s="95"/>
    </row>
    <row r="1710" spans="1:77" s="23" customFormat="1" ht="79.5" customHeight="1" thickTop="1" thickBot="1" x14ac:dyDescent="0.55000000000000004">
      <c r="A1710" s="99"/>
      <c r="B1710" s="569" t="s">
        <v>46</v>
      </c>
      <c r="C1710" s="567"/>
      <c r="D1710" s="113"/>
      <c r="E1710" s="532" t="s">
        <v>55</v>
      </c>
      <c r="F1710" s="532"/>
      <c r="G1710" s="532"/>
      <c r="H1710" s="532"/>
      <c r="I1710" s="94"/>
      <c r="J1710" s="539">
        <f>J1708</f>
        <v>0</v>
      </c>
      <c r="K1710" s="540"/>
      <c r="L1710" s="541"/>
      <c r="M1710" s="290"/>
      <c r="N1710" s="539">
        <f>N1708</f>
        <v>0</v>
      </c>
      <c r="O1710" s="540"/>
      <c r="P1710" s="541"/>
      <c r="Q1710" s="536" t="s">
        <v>51</v>
      </c>
      <c r="R1710" s="537"/>
      <c r="S1710" s="537"/>
      <c r="T1710" s="538"/>
      <c r="U1710" s="539">
        <f>U1708-J1708</f>
        <v>0</v>
      </c>
      <c r="V1710" s="540"/>
      <c r="W1710" s="541"/>
      <c r="X1710" s="290"/>
      <c r="Y1710" s="539">
        <f>Y1708-N1708</f>
        <v>0</v>
      </c>
      <c r="Z1710" s="540"/>
      <c r="AA1710" s="541"/>
      <c r="AB1710" s="536" t="s">
        <v>50</v>
      </c>
      <c r="AC1710" s="537"/>
      <c r="AD1710" s="537"/>
      <c r="AE1710" s="538"/>
      <c r="AF1710" s="539">
        <f>AF1708-U1708</f>
        <v>0</v>
      </c>
      <c r="AG1710" s="540"/>
      <c r="AH1710" s="541"/>
      <c r="AI1710" s="290"/>
      <c r="AJ1710" s="539">
        <f>AJ1708-Y1708</f>
        <v>0</v>
      </c>
      <c r="AK1710" s="540"/>
      <c r="AL1710" s="541"/>
      <c r="AM1710" s="536" t="s">
        <v>52</v>
      </c>
      <c r="AN1710" s="537"/>
      <c r="AO1710" s="537"/>
      <c r="AP1710" s="538"/>
      <c r="AQ1710" s="539">
        <f>AQ1708-AF1708</f>
        <v>0</v>
      </c>
      <c r="AR1710" s="540"/>
      <c r="AS1710" s="541"/>
      <c r="AT1710" s="72"/>
      <c r="AU1710" s="539">
        <f>AU1708-AJ1708</f>
        <v>0</v>
      </c>
      <c r="AV1710" s="540"/>
      <c r="AW1710" s="541"/>
      <c r="AX1710" s="291"/>
      <c r="AY1710" s="291"/>
      <c r="AZ1710" s="291"/>
      <c r="BA1710" s="291"/>
      <c r="BB1710" s="567" t="s">
        <v>45</v>
      </c>
      <c r="BC1710" s="567"/>
      <c r="BD1710" s="567"/>
      <c r="BE1710" s="567"/>
      <c r="BF1710" s="568"/>
      <c r="BG1710" s="539">
        <f>BG1708-AQ1708</f>
        <v>0</v>
      </c>
      <c r="BH1710" s="540"/>
      <c r="BI1710" s="541"/>
      <c r="BJ1710" s="304"/>
      <c r="BK1710" s="539">
        <f>BK1708-AU1708</f>
        <v>0</v>
      </c>
      <c r="BL1710" s="540"/>
      <c r="BM1710" s="541"/>
      <c r="BN1710" s="73"/>
      <c r="BO1710" s="73"/>
      <c r="BP1710" s="73"/>
      <c r="BQ1710" s="90"/>
      <c r="BR1710" s="24"/>
      <c r="BS1710" s="24"/>
      <c r="BT1710" s="22"/>
      <c r="BU1710" s="22"/>
      <c r="BV1710" s="99"/>
      <c r="BY1710" s="21"/>
    </row>
    <row r="1711" spans="1:77" ht="18.75" customHeight="1" thickTop="1" thickBot="1" x14ac:dyDescent="0.5">
      <c r="A1711" s="95"/>
      <c r="B1711" s="305"/>
      <c r="C1711" s="71"/>
      <c r="D1711" s="71"/>
      <c r="E1711" s="71"/>
      <c r="F1711" s="92"/>
      <c r="G1711" s="92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X1711" s="71"/>
      <c r="Y1711" s="71"/>
      <c r="Z1711" s="71"/>
      <c r="AA1711" s="71"/>
      <c r="AB1711" s="71"/>
      <c r="AC1711" s="71"/>
      <c r="AD1711" s="71"/>
      <c r="AE1711" s="71"/>
      <c r="AF1711" s="71"/>
      <c r="AG1711" s="71"/>
      <c r="AH1711" s="306"/>
      <c r="AI1711" s="306"/>
      <c r="AJ1711" s="71"/>
      <c r="AK1711" s="71"/>
      <c r="AL1711" s="71"/>
      <c r="AM1711" s="71"/>
      <c r="AN1711" s="71"/>
      <c r="AO1711" s="71"/>
      <c r="AP1711" s="71"/>
      <c r="AQ1711" s="71"/>
      <c r="AR1711" s="71"/>
      <c r="AS1711" s="71"/>
      <c r="AT1711" s="71"/>
      <c r="AU1711" s="71"/>
      <c r="AV1711" s="71"/>
      <c r="AW1711" s="71"/>
      <c r="AX1711" s="71"/>
      <c r="AY1711" s="71"/>
      <c r="AZ1711" s="71"/>
      <c r="BA1711" s="71"/>
      <c r="BB1711" s="71"/>
      <c r="BC1711" s="703" t="s">
        <v>153</v>
      </c>
      <c r="BD1711" s="703"/>
      <c r="BE1711" s="703"/>
      <c r="BF1711" s="703"/>
      <c r="BG1711" s="703"/>
      <c r="BH1711" s="703"/>
      <c r="BI1711" s="703"/>
      <c r="BJ1711" s="703"/>
      <c r="BK1711" s="703"/>
      <c r="BL1711" s="703"/>
      <c r="BM1711" s="703"/>
      <c r="BN1711" s="703"/>
      <c r="BO1711" s="703"/>
      <c r="BP1711" s="703"/>
      <c r="BQ1711" s="318"/>
      <c r="BR1711" s="319"/>
      <c r="BS1711" s="319"/>
      <c r="BT1711" s="15"/>
      <c r="BU1711" s="15"/>
      <c r="BV1711" s="95"/>
    </row>
    <row r="1712" spans="1:77" s="93" customFormat="1" ht="13.5" customHeight="1" thickTop="1" x14ac:dyDescent="0.45">
      <c r="A1712" s="95"/>
      <c r="B1712" s="99"/>
      <c r="C1712" s="95"/>
      <c r="D1712" s="95"/>
      <c r="E1712" s="95"/>
      <c r="F1712" s="96"/>
      <c r="G1712" s="96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254"/>
      <c r="AI1712" s="254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5"/>
      <c r="BL1712" s="95"/>
      <c r="BM1712" s="95"/>
      <c r="BN1712" s="95"/>
      <c r="BO1712" s="95"/>
      <c r="BP1712" s="95"/>
      <c r="BQ1712" s="97"/>
      <c r="BR1712" s="97"/>
      <c r="BS1712" s="97"/>
      <c r="BT1712" s="95"/>
      <c r="BU1712" s="95"/>
      <c r="BV1712" s="95"/>
    </row>
    <row r="1713" spans="1:79" s="17" customFormat="1" ht="33.75" x14ac:dyDescent="0.5">
      <c r="A1713" s="255"/>
      <c r="B1713" s="604" t="s">
        <v>9</v>
      </c>
      <c r="C1713" s="604"/>
      <c r="D1713" s="604"/>
      <c r="E1713" s="604"/>
      <c r="F1713" s="604"/>
      <c r="G1713" s="604"/>
      <c r="H1713" s="604"/>
      <c r="I1713" s="604"/>
      <c r="J1713" s="604"/>
      <c r="K1713" s="604"/>
      <c r="L1713" s="604"/>
      <c r="M1713" s="604"/>
      <c r="N1713" s="604"/>
      <c r="O1713" s="604"/>
      <c r="P1713" s="604"/>
      <c r="Q1713" s="604"/>
      <c r="R1713" s="604"/>
      <c r="S1713" s="604"/>
      <c r="T1713" s="604"/>
      <c r="U1713" s="604"/>
      <c r="V1713" s="604"/>
      <c r="W1713" s="604"/>
      <c r="X1713" s="604"/>
      <c r="Y1713" s="604"/>
      <c r="Z1713" s="604"/>
      <c r="AA1713" s="604"/>
      <c r="AB1713" s="604"/>
      <c r="AC1713" s="604"/>
      <c r="AD1713" s="604"/>
      <c r="AE1713" s="604"/>
      <c r="AF1713" s="604"/>
      <c r="AG1713" s="604"/>
      <c r="AH1713" s="604"/>
      <c r="AI1713" s="604"/>
      <c r="AJ1713" s="604"/>
      <c r="AK1713" s="604"/>
      <c r="AL1713" s="604"/>
      <c r="AM1713" s="604"/>
      <c r="AN1713" s="604"/>
      <c r="AO1713" s="604"/>
      <c r="AP1713" s="604"/>
      <c r="AQ1713" s="604"/>
      <c r="AR1713" s="604"/>
      <c r="AS1713" s="604"/>
      <c r="AT1713" s="604"/>
      <c r="AU1713" s="604"/>
      <c r="AV1713" s="604"/>
      <c r="AW1713" s="604"/>
      <c r="AX1713" s="604"/>
      <c r="AY1713" s="604"/>
      <c r="AZ1713" s="604"/>
      <c r="BA1713" s="604"/>
      <c r="BB1713" s="604"/>
      <c r="BC1713" s="604"/>
      <c r="BD1713" s="604"/>
      <c r="BE1713" s="604"/>
      <c r="BF1713" s="604"/>
      <c r="BG1713" s="604"/>
      <c r="BH1713" s="604"/>
      <c r="BI1713" s="604"/>
      <c r="BJ1713" s="604"/>
      <c r="BK1713" s="604"/>
      <c r="BL1713" s="604"/>
      <c r="BM1713" s="604"/>
      <c r="BN1713" s="604"/>
      <c r="BO1713" s="604"/>
      <c r="BP1713" s="604"/>
      <c r="BQ1713" s="256"/>
      <c r="BR1713" s="256"/>
      <c r="BS1713" s="256"/>
      <c r="BT1713" s="257"/>
      <c r="BU1713" s="257"/>
      <c r="BV1713" s="255"/>
    </row>
    <row r="1714" spans="1:79" ht="10.9" customHeight="1" x14ac:dyDescent="0.45">
      <c r="A1714" s="95"/>
      <c r="B1714" s="258"/>
      <c r="C1714" s="62"/>
      <c r="D1714" s="62"/>
      <c r="E1714" s="62"/>
      <c r="F1714" s="63"/>
      <c r="G1714" s="63"/>
      <c r="H1714" s="62"/>
      <c r="I1714" s="62"/>
      <c r="J1714" s="62"/>
      <c r="K1714" s="62"/>
      <c r="L1714" s="62"/>
      <c r="M1714" s="62"/>
      <c r="N1714" s="62"/>
      <c r="O1714" s="62"/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259"/>
      <c r="AI1714" s="259"/>
      <c r="AJ1714" s="62"/>
      <c r="AK1714" s="62"/>
      <c r="AL1714" s="62"/>
      <c r="AM1714" s="62"/>
      <c r="AN1714" s="62"/>
      <c r="AO1714" s="62"/>
      <c r="AP1714" s="62"/>
      <c r="AQ1714" s="62"/>
      <c r="AR1714" s="62"/>
      <c r="AS1714" s="62"/>
      <c r="AT1714" s="62"/>
      <c r="AU1714" s="62"/>
      <c r="AV1714" s="62"/>
      <c r="AW1714" s="62"/>
      <c r="AX1714" s="62"/>
      <c r="AY1714" s="62"/>
      <c r="AZ1714" s="62"/>
      <c r="BA1714" s="62"/>
      <c r="BB1714" s="62"/>
      <c r="BC1714" s="62"/>
      <c r="BD1714" s="62"/>
      <c r="BE1714" s="62"/>
      <c r="BF1714" s="62"/>
      <c r="BG1714" s="62"/>
      <c r="BH1714" s="62"/>
      <c r="BI1714" s="62"/>
      <c r="BJ1714" s="62"/>
      <c r="BK1714" s="62"/>
      <c r="BL1714" s="62"/>
      <c r="BM1714" s="62"/>
      <c r="BN1714" s="62"/>
      <c r="BO1714" s="62"/>
      <c r="BP1714" s="94"/>
      <c r="BQ1714" s="87"/>
      <c r="BR1714" s="94"/>
      <c r="BS1714" s="94"/>
      <c r="BT1714" s="15"/>
      <c r="BU1714" s="15"/>
      <c r="BV1714" s="95"/>
    </row>
    <row r="1715" spans="1:79" s="18" customFormat="1" ht="36.75" customHeight="1" x14ac:dyDescent="0.45">
      <c r="A1715" s="260"/>
      <c r="B1715" s="258"/>
      <c r="C1715" s="261"/>
      <c r="D1715" s="262" t="s">
        <v>10</v>
      </c>
      <c r="E1715" s="605" t="str">
        <f>IF(ROSTER!D$3="","",ROSTER!D$3)</f>
        <v/>
      </c>
      <c r="F1715" s="605"/>
      <c r="G1715" s="605"/>
      <c r="H1715" s="605"/>
      <c r="I1715" s="605"/>
      <c r="J1715" s="605"/>
      <c r="K1715" s="605"/>
      <c r="L1715" s="605"/>
      <c r="M1715" s="605"/>
      <c r="N1715" s="605"/>
      <c r="O1715" s="605"/>
      <c r="P1715" s="605"/>
      <c r="Q1715" s="605"/>
      <c r="R1715" s="605"/>
      <c r="S1715" s="605"/>
      <c r="T1715" s="605"/>
      <c r="U1715" s="605"/>
      <c r="V1715" s="605"/>
      <c r="W1715" s="605"/>
      <c r="X1715" s="605"/>
      <c r="Y1715" s="605"/>
      <c r="Z1715" s="605"/>
      <c r="AA1715" s="605"/>
      <c r="AB1715" s="605"/>
      <c r="AC1715" s="605"/>
      <c r="AD1715" s="605"/>
      <c r="AE1715" s="605"/>
      <c r="AF1715" s="316"/>
      <c r="AG1715" s="606" t="s">
        <v>11</v>
      </c>
      <c r="AH1715" s="606"/>
      <c r="AI1715" s="606"/>
      <c r="AJ1715" s="606"/>
      <c r="AK1715" s="606"/>
      <c r="AL1715" s="606"/>
      <c r="AM1715" s="606"/>
      <c r="AN1715" s="607"/>
      <c r="AO1715" s="607"/>
      <c r="AP1715" s="607"/>
      <c r="AQ1715" s="607"/>
      <c r="AR1715" s="607"/>
      <c r="AS1715" s="607"/>
      <c r="AT1715" s="607"/>
      <c r="AU1715" s="607"/>
      <c r="AV1715" s="607"/>
      <c r="AW1715" s="607"/>
      <c r="AX1715" s="607"/>
      <c r="AY1715" s="607"/>
      <c r="AZ1715" s="607"/>
      <c r="BA1715" s="607"/>
      <c r="BB1715" s="607"/>
      <c r="BC1715" s="607"/>
      <c r="BD1715" s="607"/>
      <c r="BE1715" s="607"/>
      <c r="BF1715" s="607"/>
      <c r="BG1715" s="607"/>
      <c r="BH1715" s="607"/>
      <c r="BI1715" s="607"/>
      <c r="BJ1715" s="607"/>
      <c r="BK1715" s="607"/>
      <c r="BL1715" s="607"/>
      <c r="BM1715" s="607"/>
      <c r="BN1715" s="607"/>
      <c r="BO1715" s="607"/>
      <c r="BP1715" s="94"/>
      <c r="BQ1715" s="88" t="s">
        <v>130</v>
      </c>
      <c r="BR1715" s="94"/>
      <c r="BS1715" s="94"/>
      <c r="BT1715" s="263"/>
      <c r="BU1715" s="263"/>
      <c r="BV1715" s="260"/>
    </row>
    <row r="1716" spans="1:79" ht="8.85" customHeight="1" x14ac:dyDescent="0.45">
      <c r="A1716" s="96"/>
      <c r="B1716" s="258"/>
      <c r="C1716" s="259" t="s">
        <v>39</v>
      </c>
      <c r="D1716" s="259"/>
      <c r="E1716" s="259"/>
      <c r="F1716" s="63"/>
      <c r="G1716" s="63"/>
      <c r="H1716" s="259"/>
      <c r="I1716" s="259"/>
      <c r="J1716" s="317"/>
      <c r="K1716" s="317"/>
      <c r="L1716" s="317"/>
      <c r="M1716" s="317"/>
      <c r="N1716" s="317"/>
      <c r="O1716" s="317"/>
      <c r="P1716" s="317"/>
      <c r="Q1716" s="317"/>
      <c r="R1716" s="317"/>
      <c r="S1716" s="317"/>
      <c r="T1716" s="317"/>
      <c r="U1716" s="317"/>
      <c r="V1716" s="317"/>
      <c r="W1716" s="317"/>
      <c r="X1716" s="317"/>
      <c r="Y1716" s="317"/>
      <c r="Z1716" s="317"/>
      <c r="AA1716" s="317"/>
      <c r="AB1716" s="317"/>
      <c r="AC1716" s="317"/>
      <c r="AD1716" s="317"/>
      <c r="AE1716" s="317"/>
      <c r="AF1716" s="317"/>
      <c r="AG1716" s="317"/>
      <c r="AH1716" s="317"/>
      <c r="AI1716" s="259"/>
      <c r="AJ1716" s="264"/>
      <c r="AK1716" s="265"/>
      <c r="AL1716" s="265"/>
      <c r="AM1716" s="265"/>
      <c r="AN1716" s="265"/>
      <c r="AO1716" s="265"/>
      <c r="AP1716" s="265"/>
      <c r="AQ1716" s="266"/>
      <c r="AR1716" s="266"/>
      <c r="AS1716" s="266"/>
      <c r="AT1716" s="266"/>
      <c r="AU1716" s="266"/>
      <c r="AV1716" s="266"/>
      <c r="AW1716" s="266"/>
      <c r="AX1716" s="266"/>
      <c r="AY1716" s="266"/>
      <c r="AZ1716" s="266"/>
      <c r="BA1716" s="266"/>
      <c r="BB1716" s="266"/>
      <c r="BC1716" s="266"/>
      <c r="BD1716" s="266"/>
      <c r="BE1716" s="266"/>
      <c r="BF1716" s="266"/>
      <c r="BG1716" s="266"/>
      <c r="BH1716" s="266"/>
      <c r="BI1716" s="266"/>
      <c r="BJ1716" s="266"/>
      <c r="BK1716" s="266"/>
      <c r="BL1716" s="266"/>
      <c r="BM1716" s="266"/>
      <c r="BN1716" s="266"/>
      <c r="BO1716" s="266"/>
      <c r="BP1716" s="266"/>
      <c r="BQ1716" s="267"/>
      <c r="BR1716" s="267"/>
      <c r="BS1716" s="267"/>
      <c r="BT1716" s="268"/>
      <c r="BU1716" s="268"/>
      <c r="BV1716" s="96"/>
    </row>
    <row r="1717" spans="1:79" s="18" customFormat="1" ht="33.75" x14ac:dyDescent="0.45">
      <c r="A1717" s="260"/>
      <c r="B1717" s="258"/>
      <c r="C1717" s="608" t="s">
        <v>38</v>
      </c>
      <c r="D1717" s="608"/>
      <c r="E1717" s="607"/>
      <c r="F1717" s="607"/>
      <c r="G1717" s="607"/>
      <c r="H1717" s="607"/>
      <c r="I1717" s="607"/>
      <c r="J1717" s="607"/>
      <c r="K1717" s="607"/>
      <c r="L1717" s="607"/>
      <c r="M1717" s="607"/>
      <c r="N1717" s="607"/>
      <c r="O1717" s="607"/>
      <c r="P1717" s="607"/>
      <c r="Q1717" s="607"/>
      <c r="R1717" s="607"/>
      <c r="S1717" s="607"/>
      <c r="T1717" s="607"/>
      <c r="U1717" s="607"/>
      <c r="V1717" s="607"/>
      <c r="W1717" s="607"/>
      <c r="X1717" s="607"/>
      <c r="Y1717" s="607"/>
      <c r="Z1717" s="607"/>
      <c r="AA1717" s="607"/>
      <c r="AB1717" s="607"/>
      <c r="AC1717" s="607"/>
      <c r="AD1717" s="607"/>
      <c r="AE1717" s="607"/>
      <c r="AF1717" s="316"/>
      <c r="AG1717" s="609" t="s">
        <v>21</v>
      </c>
      <c r="AH1717" s="609"/>
      <c r="AI1717" s="609"/>
      <c r="AJ1717" s="609"/>
      <c r="AK1717" s="607"/>
      <c r="AL1717" s="607"/>
      <c r="AM1717" s="607"/>
      <c r="AN1717" s="607"/>
      <c r="AO1717" s="607"/>
      <c r="AP1717" s="607"/>
      <c r="AQ1717" s="607"/>
      <c r="AR1717" s="607"/>
      <c r="AS1717" s="607"/>
      <c r="AT1717" s="607"/>
      <c r="AU1717" s="607"/>
      <c r="AV1717" s="607"/>
      <c r="AW1717" s="607"/>
      <c r="AX1717" s="607"/>
      <c r="AY1717" s="607"/>
      <c r="AZ1717" s="607"/>
      <c r="BA1717" s="607"/>
      <c r="BB1717" s="607"/>
      <c r="BC1717" s="610" t="s">
        <v>12</v>
      </c>
      <c r="BD1717" s="610"/>
      <c r="BE1717" s="610"/>
      <c r="BF1717" s="611"/>
      <c r="BG1717" s="611"/>
      <c r="BH1717" s="611"/>
      <c r="BI1717" s="611"/>
      <c r="BJ1717" s="611"/>
      <c r="BK1717" s="611"/>
      <c r="BL1717" s="611"/>
      <c r="BM1717" s="611"/>
      <c r="BN1717" s="611"/>
      <c r="BO1717" s="611"/>
      <c r="BP1717" s="64"/>
      <c r="BQ1717" s="269"/>
      <c r="BR1717" s="65"/>
      <c r="BS1717" s="65"/>
      <c r="BT1717" s="270">
        <f>IF(BF1717=0,0,1)</f>
        <v>0</v>
      </c>
      <c r="BU1717" s="18">
        <f>IF((BG1767+BK1767)&gt;(AQ1767+AU1767),1,0)</f>
        <v>0</v>
      </c>
      <c r="BV1717" s="271"/>
    </row>
    <row r="1718" spans="1:79" ht="9.6" customHeight="1" x14ac:dyDescent="0.45">
      <c r="A1718" s="95"/>
      <c r="B1718" s="258"/>
      <c r="C1718" s="62"/>
      <c r="D1718" s="62"/>
      <c r="E1718" s="62"/>
      <c r="F1718" s="63"/>
      <c r="G1718" s="63"/>
      <c r="H1718" s="62"/>
      <c r="I1718" s="62"/>
      <c r="J1718" s="62"/>
      <c r="K1718" s="62"/>
      <c r="L1718" s="62"/>
      <c r="M1718" s="62"/>
      <c r="N1718" s="62"/>
      <c r="O1718" s="62"/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259"/>
      <c r="AI1718" s="259"/>
      <c r="AJ1718" s="62"/>
      <c r="AK1718" s="62"/>
      <c r="AL1718" s="62"/>
      <c r="AM1718" s="62"/>
      <c r="AN1718" s="62"/>
      <c r="AO1718" s="62"/>
      <c r="AP1718" s="62"/>
      <c r="AQ1718" s="62"/>
      <c r="AR1718" s="62"/>
      <c r="AS1718" s="62"/>
      <c r="AT1718" s="62"/>
      <c r="AU1718" s="62"/>
      <c r="AV1718" s="62"/>
      <c r="AW1718" s="62"/>
      <c r="AX1718" s="62"/>
      <c r="AY1718" s="62"/>
      <c r="AZ1718" s="62"/>
      <c r="BA1718" s="62"/>
      <c r="BB1718" s="62"/>
      <c r="BC1718" s="62"/>
      <c r="BD1718" s="62"/>
      <c r="BE1718" s="62"/>
      <c r="BF1718" s="62"/>
      <c r="BG1718" s="62"/>
      <c r="BH1718" s="62"/>
      <c r="BI1718" s="62"/>
      <c r="BJ1718" s="62"/>
      <c r="BK1718" s="62"/>
      <c r="BL1718" s="62"/>
      <c r="BM1718" s="62"/>
      <c r="BN1718" s="62"/>
      <c r="BO1718" s="62"/>
      <c r="BP1718" s="62"/>
      <c r="BQ1718" s="66"/>
      <c r="BR1718" s="66"/>
      <c r="BS1718" s="66"/>
      <c r="BT1718" s="15"/>
      <c r="BU1718" s="15"/>
      <c r="BV1718" s="95"/>
    </row>
    <row r="1719" spans="1:79" ht="8.85" customHeight="1" thickBot="1" x14ac:dyDescent="0.5">
      <c r="A1719" s="95"/>
      <c r="B1719" s="113"/>
      <c r="C1719" s="67"/>
      <c r="D1719" s="67"/>
      <c r="E1719" s="67"/>
      <c r="F1719" s="68"/>
      <c r="G1719" s="68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272"/>
      <c r="AI1719" s="272"/>
      <c r="AJ1719" s="67"/>
      <c r="AK1719" s="67"/>
      <c r="AL1719" s="67"/>
      <c r="AM1719" s="67"/>
      <c r="AN1719" s="67"/>
      <c r="AO1719" s="67"/>
      <c r="AP1719" s="67"/>
      <c r="AQ1719" s="67"/>
      <c r="AR1719" s="67"/>
      <c r="AS1719" s="67"/>
      <c r="AT1719" s="67"/>
      <c r="AU1719" s="67"/>
      <c r="AV1719" s="67"/>
      <c r="AW1719" s="67"/>
      <c r="AX1719" s="67"/>
      <c r="AY1719" s="67"/>
      <c r="AZ1719" s="67"/>
      <c r="BA1719" s="67"/>
      <c r="BB1719" s="67"/>
      <c r="BC1719" s="67"/>
      <c r="BD1719" s="67"/>
      <c r="BE1719" s="67"/>
      <c r="BF1719" s="67"/>
      <c r="BG1719" s="67"/>
      <c r="BH1719" s="67"/>
      <c r="BI1719" s="67"/>
      <c r="BJ1719" s="67"/>
      <c r="BK1719" s="67"/>
      <c r="BL1719" s="67"/>
      <c r="BM1719" s="67"/>
      <c r="BN1719" s="67"/>
      <c r="BO1719" s="67"/>
      <c r="BP1719" s="67"/>
      <c r="BQ1719" s="69"/>
      <c r="BR1719" s="69"/>
      <c r="BS1719" s="69"/>
      <c r="BT1719" s="15"/>
      <c r="BU1719" s="15"/>
      <c r="BV1719" s="95"/>
    </row>
    <row r="1720" spans="1:79" s="18" customFormat="1" ht="40.5" customHeight="1" thickTop="1" x14ac:dyDescent="0.4">
      <c r="A1720" s="271"/>
      <c r="B1720" s="652" t="s">
        <v>0</v>
      </c>
      <c r="C1720" s="648" t="s">
        <v>1</v>
      </c>
      <c r="D1720" s="649"/>
      <c r="E1720" s="273" t="s">
        <v>28</v>
      </c>
      <c r="F1720" s="546" t="s">
        <v>100</v>
      </c>
      <c r="G1720" s="546" t="s">
        <v>101</v>
      </c>
      <c r="H1720" s="644" t="s">
        <v>41</v>
      </c>
      <c r="I1720" s="645"/>
      <c r="J1720" s="554" t="s">
        <v>7</v>
      </c>
      <c r="K1720" s="554"/>
      <c r="L1720" s="554"/>
      <c r="M1720" s="554"/>
      <c r="N1720" s="554"/>
      <c r="O1720" s="554"/>
      <c r="P1720" s="554" t="s">
        <v>2</v>
      </c>
      <c r="Q1720" s="554"/>
      <c r="R1720" s="554"/>
      <c r="S1720" s="554"/>
      <c r="T1720" s="554"/>
      <c r="U1720" s="555"/>
      <c r="V1720" s="550" t="s">
        <v>158</v>
      </c>
      <c r="W1720" s="551"/>
      <c r="X1720" s="550" t="s">
        <v>35</v>
      </c>
      <c r="Y1720" s="551"/>
      <c r="Z1720" s="550" t="s">
        <v>36</v>
      </c>
      <c r="AA1720" s="551"/>
      <c r="AB1720" s="550" t="s">
        <v>44</v>
      </c>
      <c r="AC1720" s="551"/>
      <c r="AD1720" s="554" t="s">
        <v>6</v>
      </c>
      <c r="AE1720" s="554"/>
      <c r="AF1720" s="554"/>
      <c r="AG1720" s="554"/>
      <c r="AH1720" s="554"/>
      <c r="AI1720" s="554"/>
      <c r="AJ1720" s="554" t="s">
        <v>68</v>
      </c>
      <c r="AK1720" s="554"/>
      <c r="AL1720" s="554"/>
      <c r="AM1720" s="554"/>
      <c r="AN1720" s="554"/>
      <c r="AO1720" s="554"/>
      <c r="AP1720" s="554" t="s">
        <v>69</v>
      </c>
      <c r="AQ1720" s="554"/>
      <c r="AR1720" s="554"/>
      <c r="AS1720" s="554"/>
      <c r="AT1720" s="554"/>
      <c r="AU1720" s="554"/>
      <c r="AV1720" s="554" t="s">
        <v>70</v>
      </c>
      <c r="AW1720" s="554"/>
      <c r="AX1720" s="554"/>
      <c r="AY1720" s="554"/>
      <c r="AZ1720" s="554"/>
      <c r="BA1720" s="555"/>
      <c r="BB1720" s="554" t="s">
        <v>4</v>
      </c>
      <c r="BC1720" s="554"/>
      <c r="BD1720" s="554"/>
      <c r="BE1720" s="554"/>
      <c r="BF1720" s="554"/>
      <c r="BG1720" s="554"/>
      <c r="BH1720" s="554" t="s">
        <v>71</v>
      </c>
      <c r="BI1720" s="554"/>
      <c r="BJ1720" s="554"/>
      <c r="BK1720" s="554"/>
      <c r="BL1720" s="554"/>
      <c r="BM1720" s="556"/>
      <c r="BN1720" s="557" t="s">
        <v>25</v>
      </c>
      <c r="BO1720" s="558"/>
      <c r="BP1720" s="559"/>
      <c r="BQ1720" s="691" t="s">
        <v>110</v>
      </c>
      <c r="BR1720" s="691" t="s">
        <v>86</v>
      </c>
      <c r="BS1720" s="691" t="s">
        <v>87</v>
      </c>
      <c r="BT1720" s="274"/>
      <c r="BU1720" s="274"/>
      <c r="BV1720" s="271"/>
    </row>
    <row r="1721" spans="1:79" s="18" customFormat="1" ht="41.25" customHeight="1" x14ac:dyDescent="0.7">
      <c r="A1721" s="271"/>
      <c r="B1721" s="653"/>
      <c r="C1721" s="650"/>
      <c r="D1721" s="651"/>
      <c r="E1721" s="275" t="s">
        <v>102</v>
      </c>
      <c r="F1721" s="547"/>
      <c r="G1721" s="547"/>
      <c r="H1721" s="646"/>
      <c r="I1721" s="647"/>
      <c r="J1721" s="525" t="s">
        <v>17</v>
      </c>
      <c r="K1721" s="526"/>
      <c r="L1721" s="521" t="s">
        <v>18</v>
      </c>
      <c r="M1721" s="522"/>
      <c r="N1721" s="523" t="s">
        <v>19</v>
      </c>
      <c r="O1721" s="524"/>
      <c r="P1721" s="525" t="s">
        <v>26</v>
      </c>
      <c r="Q1721" s="526"/>
      <c r="R1721" s="521" t="s">
        <v>24</v>
      </c>
      <c r="S1721" s="522"/>
      <c r="T1721" s="523" t="s">
        <v>19</v>
      </c>
      <c r="U1721" s="527"/>
      <c r="V1721" s="552"/>
      <c r="W1721" s="553"/>
      <c r="X1721" s="552"/>
      <c r="Y1721" s="553"/>
      <c r="Z1721" s="552"/>
      <c r="AA1721" s="553"/>
      <c r="AB1721" s="552"/>
      <c r="AC1721" s="553"/>
      <c r="AD1721" s="525" t="s">
        <v>48</v>
      </c>
      <c r="AE1721" s="526"/>
      <c r="AF1721" s="521" t="s">
        <v>23</v>
      </c>
      <c r="AG1721" s="522"/>
      <c r="AH1721" s="563" t="s">
        <v>5</v>
      </c>
      <c r="AI1721" s="564"/>
      <c r="AJ1721" s="525" t="s">
        <v>48</v>
      </c>
      <c r="AK1721" s="526"/>
      <c r="AL1721" s="521" t="s">
        <v>23</v>
      </c>
      <c r="AM1721" s="522"/>
      <c r="AN1721" s="563" t="s">
        <v>5</v>
      </c>
      <c r="AO1721" s="564"/>
      <c r="AP1721" s="525" t="s">
        <v>48</v>
      </c>
      <c r="AQ1721" s="526"/>
      <c r="AR1721" s="521" t="s">
        <v>23</v>
      </c>
      <c r="AS1721" s="522"/>
      <c r="AT1721" s="563" t="s">
        <v>5</v>
      </c>
      <c r="AU1721" s="564"/>
      <c r="AV1721" s="525" t="s">
        <v>48</v>
      </c>
      <c r="AW1721" s="526"/>
      <c r="AX1721" s="521" t="s">
        <v>23</v>
      </c>
      <c r="AY1721" s="522"/>
      <c r="AZ1721" s="563" t="s">
        <v>5</v>
      </c>
      <c r="BA1721" s="655"/>
      <c r="BB1721" s="525" t="s">
        <v>48</v>
      </c>
      <c r="BC1721" s="526"/>
      <c r="BD1721" s="521" t="s">
        <v>23</v>
      </c>
      <c r="BE1721" s="522"/>
      <c r="BF1721" s="563" t="s">
        <v>5</v>
      </c>
      <c r="BG1721" s="564"/>
      <c r="BH1721" s="525" t="s">
        <v>48</v>
      </c>
      <c r="BI1721" s="526"/>
      <c r="BJ1721" s="521" t="s">
        <v>23</v>
      </c>
      <c r="BK1721" s="522"/>
      <c r="BL1721" s="563" t="s">
        <v>5</v>
      </c>
      <c r="BM1721" s="564"/>
      <c r="BN1721" s="560"/>
      <c r="BO1721" s="561"/>
      <c r="BP1721" s="562"/>
      <c r="BQ1721" s="692"/>
      <c r="BR1721" s="692"/>
      <c r="BS1721" s="692"/>
      <c r="BT1721" s="274"/>
      <c r="BU1721" s="274"/>
      <c r="BV1721" s="271"/>
      <c r="CA1721" s="104"/>
    </row>
    <row r="1722" spans="1:79" ht="23.85" customHeight="1" x14ac:dyDescent="0.35">
      <c r="A1722" s="276"/>
      <c r="B1722" s="570" t="str">
        <f>IF(ROSTER!B$8="","",ROSTER!B$8)</f>
        <v/>
      </c>
      <c r="C1722" s="572" t="str">
        <f>IF(ROSTER!C$8="","",ROSTER!C$8)</f>
        <v/>
      </c>
      <c r="D1722" s="573"/>
      <c r="E1722" s="574"/>
      <c r="F1722" s="576">
        <f>IF(E1722="y",1,IF(E1722="S",1,0))</f>
        <v>0</v>
      </c>
      <c r="G1722" s="582">
        <f>IF(E1722="S",1,0)</f>
        <v>0</v>
      </c>
      <c r="H1722" s="578"/>
      <c r="I1722" s="543"/>
      <c r="J1722" s="542"/>
      <c r="K1722" s="580"/>
      <c r="L1722" s="584"/>
      <c r="M1722" s="585"/>
      <c r="N1722" s="588">
        <f>L1722+J1722</f>
        <v>0</v>
      </c>
      <c r="O1722" s="589"/>
      <c r="P1722" s="542"/>
      <c r="Q1722" s="580"/>
      <c r="R1722" s="584"/>
      <c r="S1722" s="585"/>
      <c r="T1722" s="588">
        <f>R1722-P1722</f>
        <v>0</v>
      </c>
      <c r="U1722" s="588"/>
      <c r="V1722" s="542"/>
      <c r="W1722" s="543"/>
      <c r="X1722" s="593"/>
      <c r="Y1722" s="543"/>
      <c r="Z1722" s="542"/>
      <c r="AA1722" s="543"/>
      <c r="AB1722" s="542"/>
      <c r="AC1722" s="543"/>
      <c r="AD1722" s="542"/>
      <c r="AE1722" s="580"/>
      <c r="AF1722" s="584"/>
      <c r="AG1722" s="585"/>
      <c r="AH1722" s="595">
        <f>IF(AD1722=0,0,(AF1722/AD1722)*100)</f>
        <v>0</v>
      </c>
      <c r="AI1722" s="596"/>
      <c r="AJ1722" s="542"/>
      <c r="AK1722" s="580"/>
      <c r="AL1722" s="584"/>
      <c r="AM1722" s="585"/>
      <c r="AN1722" s="595">
        <f>IF(AJ1722=0,0,(AL1722/AJ1722)*100)</f>
        <v>0</v>
      </c>
      <c r="AO1722" s="596"/>
      <c r="AP1722" s="542"/>
      <c r="AQ1722" s="580"/>
      <c r="AR1722" s="584"/>
      <c r="AS1722" s="585"/>
      <c r="AT1722" s="595">
        <f>IF(AP1722=0,0,(AR1722/AP1722)*100)</f>
        <v>0</v>
      </c>
      <c r="AU1722" s="596"/>
      <c r="AV1722" s="599">
        <f>AD1722+AJ1722+AP1722</f>
        <v>0</v>
      </c>
      <c r="AW1722" s="600"/>
      <c r="AX1722" s="630">
        <f>AF1722+AL1722+AR1722</f>
        <v>0</v>
      </c>
      <c r="AY1722" s="631"/>
      <c r="AZ1722" s="595">
        <f>IF(AV1722=0,0,(AX1722/AV1722)*100)</f>
        <v>0</v>
      </c>
      <c r="BA1722" s="596"/>
      <c r="BB1722" s="542"/>
      <c r="BC1722" s="580"/>
      <c r="BD1722" s="584"/>
      <c r="BE1722" s="585"/>
      <c r="BF1722" s="595">
        <f>IF(BB1722=0,0,(BD1722/BB1722)*100)</f>
        <v>0</v>
      </c>
      <c r="BG1722" s="596"/>
      <c r="BH1722" s="599">
        <f>AV1722+BB1722</f>
        <v>0</v>
      </c>
      <c r="BI1722" s="600"/>
      <c r="BJ1722" s="630">
        <f>AX1722+BD1722</f>
        <v>0</v>
      </c>
      <c r="BK1722" s="631"/>
      <c r="BL1722" s="595">
        <f>IF(BH1722=0,0,(BJ1722/BH1722)*100)</f>
        <v>0</v>
      </c>
      <c r="BM1722" s="596"/>
      <c r="BN1722" s="656">
        <f>(AF1722*2)+(AL1722*2)+(AR1722*3)+BD1722</f>
        <v>0</v>
      </c>
      <c r="BO1722" s="657"/>
      <c r="BP1722" s="658"/>
      <c r="BQ1722" s="676">
        <f>IF(BS1722=0,0,50*BR1722/BS1722)</f>
        <v>0</v>
      </c>
      <c r="BR1722" s="662">
        <f>(BN1722*BU$1722)+(N1722*BU$1723)+(Z1722*BU$1724)+(R1722*BU$1725)+(X1722*BU$1726)+(AB1722*BU$1727)+(V1722*BU$1732)</f>
        <v>0</v>
      </c>
      <c r="BS1722" s="662">
        <f>((BB1722-BD1722)*BU$1729)+((AV1722-AX1722)*BU$1728)+(H1722*BU$1730)+(P1722*BU$1731)</f>
        <v>0</v>
      </c>
      <c r="BT1722" s="19" t="s">
        <v>75</v>
      </c>
      <c r="BU1722" s="277">
        <f>IF(BQ1717="B",'VALUE POINTS'!L$10,IF('GAME STATS'!BQ1717="C",'VALUE POINTS'!M$10,'VALUE POINTS'!K$10))</f>
        <v>1</v>
      </c>
      <c r="BV1722" s="278"/>
    </row>
    <row r="1723" spans="1:79" ht="23.85" customHeight="1" x14ac:dyDescent="0.35">
      <c r="A1723" s="276"/>
      <c r="B1723" s="571"/>
      <c r="C1723" s="642" t="str">
        <f>IF(ROSTER!D$8="","",ROSTER!D$8)</f>
        <v/>
      </c>
      <c r="D1723" s="643"/>
      <c r="E1723" s="575"/>
      <c r="F1723" s="577"/>
      <c r="G1723" s="583"/>
      <c r="H1723" s="579"/>
      <c r="I1723" s="545"/>
      <c r="J1723" s="544"/>
      <c r="K1723" s="581"/>
      <c r="L1723" s="586"/>
      <c r="M1723" s="587"/>
      <c r="N1723" s="592"/>
      <c r="O1723" s="603"/>
      <c r="P1723" s="544"/>
      <c r="Q1723" s="581"/>
      <c r="R1723" s="586"/>
      <c r="S1723" s="587"/>
      <c r="T1723" s="592"/>
      <c r="U1723" s="592"/>
      <c r="V1723" s="544"/>
      <c r="W1723" s="545"/>
      <c r="X1723" s="594"/>
      <c r="Y1723" s="545"/>
      <c r="Z1723" s="544"/>
      <c r="AA1723" s="545"/>
      <c r="AB1723" s="544"/>
      <c r="AC1723" s="545"/>
      <c r="AD1723" s="544"/>
      <c r="AE1723" s="581"/>
      <c r="AF1723" s="586"/>
      <c r="AG1723" s="587"/>
      <c r="AH1723" s="626"/>
      <c r="AI1723" s="627"/>
      <c r="AJ1723" s="544"/>
      <c r="AK1723" s="581"/>
      <c r="AL1723" s="586"/>
      <c r="AM1723" s="587"/>
      <c r="AN1723" s="626"/>
      <c r="AO1723" s="627"/>
      <c r="AP1723" s="544"/>
      <c r="AQ1723" s="581"/>
      <c r="AR1723" s="586"/>
      <c r="AS1723" s="587"/>
      <c r="AT1723" s="626"/>
      <c r="AU1723" s="627"/>
      <c r="AV1723" s="628"/>
      <c r="AW1723" s="629"/>
      <c r="AX1723" s="632"/>
      <c r="AY1723" s="633"/>
      <c r="AZ1723" s="626"/>
      <c r="BA1723" s="627"/>
      <c r="BB1723" s="544"/>
      <c r="BC1723" s="581"/>
      <c r="BD1723" s="586"/>
      <c r="BE1723" s="587"/>
      <c r="BF1723" s="626"/>
      <c r="BG1723" s="627"/>
      <c r="BH1723" s="628"/>
      <c r="BI1723" s="629"/>
      <c r="BJ1723" s="632"/>
      <c r="BK1723" s="633"/>
      <c r="BL1723" s="626"/>
      <c r="BM1723" s="627"/>
      <c r="BN1723" s="678"/>
      <c r="BO1723" s="679"/>
      <c r="BP1723" s="680"/>
      <c r="BQ1723" s="677"/>
      <c r="BR1723" s="663"/>
      <c r="BS1723" s="663"/>
      <c r="BT1723" s="19" t="s">
        <v>76</v>
      </c>
      <c r="BU1723" s="277">
        <f>IF(BQ1717="B",'VALUE POINTS'!L$11,IF('GAME STATS'!BQ1717="C",'VALUE POINTS'!M$11,'VALUE POINTS'!K$11))</f>
        <v>1</v>
      </c>
      <c r="BV1723" s="278"/>
    </row>
    <row r="1724" spans="1:79" ht="21.75" customHeight="1" x14ac:dyDescent="0.4">
      <c r="A1724" s="95"/>
      <c r="B1724" s="570" t="str">
        <f>IF(ROSTER!B$10="","",ROSTER!B$10)</f>
        <v/>
      </c>
      <c r="C1724" s="572" t="str">
        <f>IF(ROSTER!C$10="","",ROSTER!C$10)</f>
        <v/>
      </c>
      <c r="D1724" s="573"/>
      <c r="E1724" s="574"/>
      <c r="F1724" s="576">
        <f>IF(E1724="y",1,IF(E1724="S",1,0))</f>
        <v>0</v>
      </c>
      <c r="G1724" s="582">
        <f>IF(E1724="S",1,0)</f>
        <v>0</v>
      </c>
      <c r="H1724" s="578"/>
      <c r="I1724" s="543"/>
      <c r="J1724" s="542"/>
      <c r="K1724" s="580"/>
      <c r="L1724" s="584"/>
      <c r="M1724" s="585"/>
      <c r="N1724" s="588">
        <f>L1724+J1724</f>
        <v>0</v>
      </c>
      <c r="O1724" s="589"/>
      <c r="P1724" s="542"/>
      <c r="Q1724" s="580"/>
      <c r="R1724" s="584"/>
      <c r="S1724" s="585"/>
      <c r="T1724" s="588">
        <f>R1724-P1724</f>
        <v>0</v>
      </c>
      <c r="U1724" s="588"/>
      <c r="V1724" s="542"/>
      <c r="W1724" s="543"/>
      <c r="X1724" s="593"/>
      <c r="Y1724" s="543"/>
      <c r="Z1724" s="542"/>
      <c r="AA1724" s="543"/>
      <c r="AB1724" s="542"/>
      <c r="AC1724" s="543"/>
      <c r="AD1724" s="542"/>
      <c r="AE1724" s="580"/>
      <c r="AF1724" s="584"/>
      <c r="AG1724" s="585"/>
      <c r="AH1724" s="595">
        <f>IF(AD1724=0,0,(AF1724/AD1724)*100)</f>
        <v>0</v>
      </c>
      <c r="AI1724" s="596"/>
      <c r="AJ1724" s="542"/>
      <c r="AK1724" s="580"/>
      <c r="AL1724" s="584"/>
      <c r="AM1724" s="585"/>
      <c r="AN1724" s="595">
        <f>IF(AJ1724=0,0,(AL1724/AJ1724)*100)</f>
        <v>0</v>
      </c>
      <c r="AO1724" s="596"/>
      <c r="AP1724" s="542"/>
      <c r="AQ1724" s="580"/>
      <c r="AR1724" s="584"/>
      <c r="AS1724" s="585"/>
      <c r="AT1724" s="595">
        <f>IF(AP1724=0,0,(AR1724/AP1724)*100)</f>
        <v>0</v>
      </c>
      <c r="AU1724" s="596"/>
      <c r="AV1724" s="599">
        <f>AD1724+AJ1724+AP1724</f>
        <v>0</v>
      </c>
      <c r="AW1724" s="600"/>
      <c r="AX1724" s="630">
        <f>AF1724+AL1724+AR1724</f>
        <v>0</v>
      </c>
      <c r="AY1724" s="631"/>
      <c r="AZ1724" s="595">
        <f>IF(AV1724=0,0,(AX1724/AV1724)*100)</f>
        <v>0</v>
      </c>
      <c r="BA1724" s="596"/>
      <c r="BB1724" s="542"/>
      <c r="BC1724" s="580"/>
      <c r="BD1724" s="584"/>
      <c r="BE1724" s="585"/>
      <c r="BF1724" s="595">
        <f>IF(BB1724=0,0,(BD1724/BB1724)*100)</f>
        <v>0</v>
      </c>
      <c r="BG1724" s="596"/>
      <c r="BH1724" s="599">
        <f>AV1724+BB1724</f>
        <v>0</v>
      </c>
      <c r="BI1724" s="600"/>
      <c r="BJ1724" s="630">
        <f>AX1724+BD1724</f>
        <v>0</v>
      </c>
      <c r="BK1724" s="631"/>
      <c r="BL1724" s="595">
        <f>IF(BH1724=0,0,(BJ1724/BH1724)*100)</f>
        <v>0</v>
      </c>
      <c r="BM1724" s="596"/>
      <c r="BN1724" s="656">
        <f>(AF1724*2)+(AL1724*2)+(AR1724*3)+BD1724</f>
        <v>0</v>
      </c>
      <c r="BO1724" s="657"/>
      <c r="BP1724" s="658"/>
      <c r="BQ1724" s="676">
        <f>IF(BS1724=0,0,50*BR1724/BS1724)</f>
        <v>0</v>
      </c>
      <c r="BR1724" s="662">
        <f t="shared" ref="BR1724" si="1660">(BN1724*BU$1722)+(N1724*BU$1723)+(Z1724*BU$1724)+(R1724*BU$1725)+(X1724*BU$1726)+(AB1724*BU$1727)+(V1724*BU$1732)</f>
        <v>0</v>
      </c>
      <c r="BS1724" s="662">
        <f t="shared" ref="BS1724" si="1661">((BB1724-BD1724)*BU$1729)+((AV1724-AX1724)*BU$1728)+(H1724*BU$1730)+(P1724*BU$1731)</f>
        <v>0</v>
      </c>
      <c r="BT1724" s="19" t="s">
        <v>77</v>
      </c>
      <c r="BU1724" s="277">
        <f>IF(BQ1717="B",'VALUE POINTS'!L$12,IF('GAME STATS'!BQ1717="C",'VALUE POINTS'!M$12,'VALUE POINTS'!K$12))</f>
        <v>2</v>
      </c>
      <c r="BV1724" s="278"/>
      <c r="CA1724" s="18"/>
    </row>
    <row r="1725" spans="1:79" ht="21.75" customHeight="1" x14ac:dyDescent="0.35">
      <c r="A1725" s="95"/>
      <c r="B1725" s="571"/>
      <c r="C1725" s="642" t="str">
        <f>IF(ROSTER!D$10="","",ROSTER!D$10)</f>
        <v/>
      </c>
      <c r="D1725" s="643"/>
      <c r="E1725" s="575"/>
      <c r="F1725" s="577"/>
      <c r="G1725" s="583"/>
      <c r="H1725" s="579"/>
      <c r="I1725" s="545"/>
      <c r="J1725" s="544"/>
      <c r="K1725" s="581"/>
      <c r="L1725" s="586"/>
      <c r="M1725" s="587"/>
      <c r="N1725" s="592" t="s">
        <v>16</v>
      </c>
      <c r="O1725" s="603"/>
      <c r="P1725" s="544"/>
      <c r="Q1725" s="581"/>
      <c r="R1725" s="586"/>
      <c r="S1725" s="587"/>
      <c r="T1725" s="592" t="s">
        <v>16</v>
      </c>
      <c r="U1725" s="592"/>
      <c r="V1725" s="544"/>
      <c r="W1725" s="545"/>
      <c r="X1725" s="594"/>
      <c r="Y1725" s="545"/>
      <c r="Z1725" s="544"/>
      <c r="AA1725" s="545"/>
      <c r="AB1725" s="544"/>
      <c r="AC1725" s="545"/>
      <c r="AD1725" s="544"/>
      <c r="AE1725" s="581"/>
      <c r="AF1725" s="586"/>
      <c r="AG1725" s="587"/>
      <c r="AH1725" s="626"/>
      <c r="AI1725" s="627"/>
      <c r="AJ1725" s="544"/>
      <c r="AK1725" s="581"/>
      <c r="AL1725" s="586"/>
      <c r="AM1725" s="587"/>
      <c r="AN1725" s="626"/>
      <c r="AO1725" s="627"/>
      <c r="AP1725" s="544"/>
      <c r="AQ1725" s="581"/>
      <c r="AR1725" s="586"/>
      <c r="AS1725" s="587"/>
      <c r="AT1725" s="626"/>
      <c r="AU1725" s="627"/>
      <c r="AV1725" s="628"/>
      <c r="AW1725" s="629"/>
      <c r="AX1725" s="632"/>
      <c r="AY1725" s="633"/>
      <c r="AZ1725" s="626"/>
      <c r="BA1725" s="627"/>
      <c r="BB1725" s="544"/>
      <c r="BC1725" s="581"/>
      <c r="BD1725" s="586"/>
      <c r="BE1725" s="587"/>
      <c r="BF1725" s="626"/>
      <c r="BG1725" s="627"/>
      <c r="BH1725" s="628"/>
      <c r="BI1725" s="629"/>
      <c r="BJ1725" s="632"/>
      <c r="BK1725" s="633"/>
      <c r="BL1725" s="626"/>
      <c r="BM1725" s="627"/>
      <c r="BN1725" s="678"/>
      <c r="BO1725" s="679"/>
      <c r="BP1725" s="680"/>
      <c r="BQ1725" s="677"/>
      <c r="BR1725" s="663"/>
      <c r="BS1725" s="663"/>
      <c r="BT1725" s="19" t="s">
        <v>78</v>
      </c>
      <c r="BU1725" s="277">
        <f>IF(BQ1717="B",'VALUE POINTS'!L$13,IF('GAME STATS'!BQ1717="C",'VALUE POINTS'!M$13,'VALUE POINTS'!K$13))</f>
        <v>2</v>
      </c>
      <c r="BV1725" s="278"/>
    </row>
    <row r="1726" spans="1:79" ht="21.75" customHeight="1" x14ac:dyDescent="0.35">
      <c r="A1726" s="95"/>
      <c r="B1726" s="570" t="str">
        <f>IF(ROSTER!B$12="","",ROSTER!B$12)</f>
        <v/>
      </c>
      <c r="C1726" s="572" t="str">
        <f>IF(ROSTER!C$12="","",ROSTER!C$12)</f>
        <v/>
      </c>
      <c r="D1726" s="573"/>
      <c r="E1726" s="574"/>
      <c r="F1726" s="576">
        <f>IF(E1726="y",1,IF(E1726="S",1,0))</f>
        <v>0</v>
      </c>
      <c r="G1726" s="582">
        <f>IF(E1726="S",1,0)</f>
        <v>0</v>
      </c>
      <c r="H1726" s="578"/>
      <c r="I1726" s="543"/>
      <c r="J1726" s="542"/>
      <c r="K1726" s="580"/>
      <c r="L1726" s="584"/>
      <c r="M1726" s="585"/>
      <c r="N1726" s="588">
        <f>L1726+J1726</f>
        <v>0</v>
      </c>
      <c r="O1726" s="589"/>
      <c r="P1726" s="542"/>
      <c r="Q1726" s="580"/>
      <c r="R1726" s="584"/>
      <c r="S1726" s="585"/>
      <c r="T1726" s="588">
        <f>R1726-P1726</f>
        <v>0</v>
      </c>
      <c r="U1726" s="588"/>
      <c r="V1726" s="542"/>
      <c r="W1726" s="543"/>
      <c r="X1726" s="593"/>
      <c r="Y1726" s="543"/>
      <c r="Z1726" s="542"/>
      <c r="AA1726" s="543"/>
      <c r="AB1726" s="542"/>
      <c r="AC1726" s="543"/>
      <c r="AD1726" s="542"/>
      <c r="AE1726" s="580"/>
      <c r="AF1726" s="584"/>
      <c r="AG1726" s="585"/>
      <c r="AH1726" s="595">
        <f>IF(AD1726=0,0,(AF1726/AD1726)*100)</f>
        <v>0</v>
      </c>
      <c r="AI1726" s="596"/>
      <c r="AJ1726" s="542"/>
      <c r="AK1726" s="580"/>
      <c r="AL1726" s="584"/>
      <c r="AM1726" s="585"/>
      <c r="AN1726" s="595">
        <f>IF(AJ1726=0,0,(AL1726/AJ1726)*100)</f>
        <v>0</v>
      </c>
      <c r="AO1726" s="596"/>
      <c r="AP1726" s="542"/>
      <c r="AQ1726" s="580"/>
      <c r="AR1726" s="584"/>
      <c r="AS1726" s="585"/>
      <c r="AT1726" s="595">
        <f>IF(AP1726=0,0,(AR1726/AP1726)*100)</f>
        <v>0</v>
      </c>
      <c r="AU1726" s="596"/>
      <c r="AV1726" s="599">
        <f>AD1726+AJ1726+AP1726</f>
        <v>0</v>
      </c>
      <c r="AW1726" s="600"/>
      <c r="AX1726" s="630">
        <f>AF1726+AL1726+AR1726</f>
        <v>0</v>
      </c>
      <c r="AY1726" s="631"/>
      <c r="AZ1726" s="595">
        <f>IF(AV1726=0,0,(AX1726/AV1726)*100)</f>
        <v>0</v>
      </c>
      <c r="BA1726" s="596"/>
      <c r="BB1726" s="542"/>
      <c r="BC1726" s="580"/>
      <c r="BD1726" s="584"/>
      <c r="BE1726" s="585"/>
      <c r="BF1726" s="595">
        <f>IF(BB1726=0,0,(BD1726/BB1726)*100)</f>
        <v>0</v>
      </c>
      <c r="BG1726" s="596"/>
      <c r="BH1726" s="599">
        <f>AV1726+BB1726</f>
        <v>0</v>
      </c>
      <c r="BI1726" s="600"/>
      <c r="BJ1726" s="630">
        <f>AX1726+BD1726</f>
        <v>0</v>
      </c>
      <c r="BK1726" s="631"/>
      <c r="BL1726" s="595">
        <f>IF(BH1726=0,0,(BJ1726/BH1726)*100)</f>
        <v>0</v>
      </c>
      <c r="BM1726" s="596"/>
      <c r="BN1726" s="656">
        <f>(AF1726*2)+(AL1726*2)+(AR1726*3)+BD1726</f>
        <v>0</v>
      </c>
      <c r="BO1726" s="657"/>
      <c r="BP1726" s="658"/>
      <c r="BQ1726" s="676">
        <f t="shared" ref="BQ1726" si="1662">IF(BS1726=0,0,50*BR1726/BS1726)</f>
        <v>0</v>
      </c>
      <c r="BR1726" s="662">
        <f t="shared" ref="BR1726" si="1663">(BN1726*BU$1722)+(N1726*BU$1723)+(Z1726*BU$1724)+(R1726*BU$1725)+(X1726*BU$1726)+(AB1726*BU$1727)+(V1726*BU$1732)</f>
        <v>0</v>
      </c>
      <c r="BS1726" s="662">
        <f t="shared" ref="BS1726" si="1664">((BB1726-BD1726)*BU$1729)+((AV1726-AX1726)*BU$1728)+(H1726*BU$1730)+(P1726*BU$1731)</f>
        <v>0</v>
      </c>
      <c r="BT1726" s="19" t="s">
        <v>79</v>
      </c>
      <c r="BU1726" s="277">
        <f>IF(BQ1717="B",'VALUE POINTS'!L$14,IF('GAME STATS'!BQ1717="C",'VALUE POINTS'!M$14,'VALUE POINTS'!K$14))</f>
        <v>2</v>
      </c>
      <c r="BV1726" s="278"/>
    </row>
    <row r="1727" spans="1:79" ht="21.75" customHeight="1" x14ac:dyDescent="0.4">
      <c r="A1727" s="95"/>
      <c r="B1727" s="571"/>
      <c r="C1727" s="642" t="str">
        <f>IF(ROSTER!D$12="","",ROSTER!D$12)</f>
        <v/>
      </c>
      <c r="D1727" s="643"/>
      <c r="E1727" s="575"/>
      <c r="F1727" s="577"/>
      <c r="G1727" s="583"/>
      <c r="H1727" s="579"/>
      <c r="I1727" s="545"/>
      <c r="J1727" s="544"/>
      <c r="K1727" s="581"/>
      <c r="L1727" s="586"/>
      <c r="M1727" s="587"/>
      <c r="N1727" s="592" t="s">
        <v>16</v>
      </c>
      <c r="O1727" s="603"/>
      <c r="P1727" s="544"/>
      <c r="Q1727" s="581"/>
      <c r="R1727" s="586"/>
      <c r="S1727" s="587"/>
      <c r="T1727" s="592" t="s">
        <v>16</v>
      </c>
      <c r="U1727" s="592"/>
      <c r="V1727" s="544"/>
      <c r="W1727" s="545"/>
      <c r="X1727" s="594"/>
      <c r="Y1727" s="545"/>
      <c r="Z1727" s="544"/>
      <c r="AA1727" s="545"/>
      <c r="AB1727" s="544"/>
      <c r="AC1727" s="545"/>
      <c r="AD1727" s="544"/>
      <c r="AE1727" s="581"/>
      <c r="AF1727" s="586"/>
      <c r="AG1727" s="587"/>
      <c r="AH1727" s="626"/>
      <c r="AI1727" s="627"/>
      <c r="AJ1727" s="544"/>
      <c r="AK1727" s="581"/>
      <c r="AL1727" s="586"/>
      <c r="AM1727" s="587"/>
      <c r="AN1727" s="626"/>
      <c r="AO1727" s="627"/>
      <c r="AP1727" s="544"/>
      <c r="AQ1727" s="581"/>
      <c r="AR1727" s="586"/>
      <c r="AS1727" s="587"/>
      <c r="AT1727" s="626"/>
      <c r="AU1727" s="627"/>
      <c r="AV1727" s="628"/>
      <c r="AW1727" s="629"/>
      <c r="AX1727" s="632"/>
      <c r="AY1727" s="633"/>
      <c r="AZ1727" s="626"/>
      <c r="BA1727" s="627"/>
      <c r="BB1727" s="544"/>
      <c r="BC1727" s="581"/>
      <c r="BD1727" s="586"/>
      <c r="BE1727" s="587"/>
      <c r="BF1727" s="626"/>
      <c r="BG1727" s="627"/>
      <c r="BH1727" s="628"/>
      <c r="BI1727" s="629"/>
      <c r="BJ1727" s="632"/>
      <c r="BK1727" s="633"/>
      <c r="BL1727" s="626"/>
      <c r="BM1727" s="627"/>
      <c r="BN1727" s="678"/>
      <c r="BO1727" s="679"/>
      <c r="BP1727" s="680"/>
      <c r="BQ1727" s="677"/>
      <c r="BR1727" s="663"/>
      <c r="BS1727" s="663"/>
      <c r="BT1727" s="19" t="s">
        <v>80</v>
      </c>
      <c r="BU1727" s="277">
        <f>IF(BQ1717="B",'VALUE POINTS'!L$15,IF('GAME STATS'!BQ1717="C",'VALUE POINTS'!M$15,'VALUE POINTS'!K$15))</f>
        <v>2</v>
      </c>
      <c r="BV1727" s="278"/>
      <c r="CA1727" s="18"/>
    </row>
    <row r="1728" spans="1:79" ht="21.75" customHeight="1" x14ac:dyDescent="0.35">
      <c r="A1728" s="95"/>
      <c r="B1728" s="570" t="str">
        <f>IF(ROSTER!B$14="","",ROSTER!B$14)</f>
        <v/>
      </c>
      <c r="C1728" s="572" t="str">
        <f>IF(ROSTER!C$14="","",ROSTER!C$14)</f>
        <v/>
      </c>
      <c r="D1728" s="573"/>
      <c r="E1728" s="574"/>
      <c r="F1728" s="576">
        <f>IF(E1728="y",1,IF(E1728="S",1,0))</f>
        <v>0</v>
      </c>
      <c r="G1728" s="582">
        <f>IF(E1728="S",1,0)</f>
        <v>0</v>
      </c>
      <c r="H1728" s="578"/>
      <c r="I1728" s="543"/>
      <c r="J1728" s="542"/>
      <c r="K1728" s="580"/>
      <c r="L1728" s="584"/>
      <c r="M1728" s="585"/>
      <c r="N1728" s="588">
        <f>L1728+J1728</f>
        <v>0</v>
      </c>
      <c r="O1728" s="589"/>
      <c r="P1728" s="542"/>
      <c r="Q1728" s="580"/>
      <c r="R1728" s="584"/>
      <c r="S1728" s="585"/>
      <c r="T1728" s="588">
        <f>R1728-P1728</f>
        <v>0</v>
      </c>
      <c r="U1728" s="588"/>
      <c r="V1728" s="542"/>
      <c r="W1728" s="543"/>
      <c r="X1728" s="593"/>
      <c r="Y1728" s="543"/>
      <c r="Z1728" s="542"/>
      <c r="AA1728" s="543"/>
      <c r="AB1728" s="542"/>
      <c r="AC1728" s="543"/>
      <c r="AD1728" s="542"/>
      <c r="AE1728" s="580"/>
      <c r="AF1728" s="584"/>
      <c r="AG1728" s="585"/>
      <c r="AH1728" s="595">
        <f>IF(AD1728=0,0,(AF1728/AD1728)*100)</f>
        <v>0</v>
      </c>
      <c r="AI1728" s="596"/>
      <c r="AJ1728" s="542"/>
      <c r="AK1728" s="580"/>
      <c r="AL1728" s="584"/>
      <c r="AM1728" s="585"/>
      <c r="AN1728" s="595">
        <f>IF(AJ1728=0,0,(AL1728/AJ1728)*100)</f>
        <v>0</v>
      </c>
      <c r="AO1728" s="596"/>
      <c r="AP1728" s="542"/>
      <c r="AQ1728" s="580"/>
      <c r="AR1728" s="584"/>
      <c r="AS1728" s="585"/>
      <c r="AT1728" s="595">
        <f>IF(AP1728=0,0,(AR1728/AP1728)*100)</f>
        <v>0</v>
      </c>
      <c r="AU1728" s="596"/>
      <c r="AV1728" s="599">
        <f>AD1728+AJ1728+AP1728</f>
        <v>0</v>
      </c>
      <c r="AW1728" s="600"/>
      <c r="AX1728" s="630">
        <f>AF1728+AL1728+AR1728</f>
        <v>0</v>
      </c>
      <c r="AY1728" s="631"/>
      <c r="AZ1728" s="595">
        <f>IF(AV1728=0,0,(AX1728/AV1728)*100)</f>
        <v>0</v>
      </c>
      <c r="BA1728" s="596"/>
      <c r="BB1728" s="542"/>
      <c r="BC1728" s="580"/>
      <c r="BD1728" s="584"/>
      <c r="BE1728" s="585"/>
      <c r="BF1728" s="595">
        <f>IF(BB1728=0,0,(BD1728/BB1728)*100)</f>
        <v>0</v>
      </c>
      <c r="BG1728" s="596"/>
      <c r="BH1728" s="599">
        <f>AV1728+BB1728</f>
        <v>0</v>
      </c>
      <c r="BI1728" s="600"/>
      <c r="BJ1728" s="630">
        <f>AX1728+BD1728</f>
        <v>0</v>
      </c>
      <c r="BK1728" s="631"/>
      <c r="BL1728" s="595">
        <f>IF(BH1728=0,0,(BJ1728/BH1728)*100)</f>
        <v>0</v>
      </c>
      <c r="BM1728" s="596"/>
      <c r="BN1728" s="656">
        <f>(AF1728*2)+(AL1728*2)+(AR1728*3)+BD1728</f>
        <v>0</v>
      </c>
      <c r="BO1728" s="657"/>
      <c r="BP1728" s="658"/>
      <c r="BQ1728" s="676">
        <f t="shared" ref="BQ1728" si="1665">IF(BS1728=0,0,50*BR1728/BS1728)</f>
        <v>0</v>
      </c>
      <c r="BR1728" s="662">
        <f t="shared" ref="BR1728" si="1666">(BN1728*BU$1722)+(N1728*BU$1723)+(Z1728*BU$1724)+(R1728*BU$1725)+(X1728*BU$1726)+(AB1728*BU$1727)+(V1728*BU$1732)</f>
        <v>0</v>
      </c>
      <c r="BS1728" s="662">
        <f t="shared" ref="BS1728" si="1667">((BB1728-BD1728)*BU$1729)+((AV1728-AX1728)*BU$1728)+(H1728*BU$1730)+(P1728*BU$1731)</f>
        <v>0</v>
      </c>
      <c r="BT1728" s="19" t="s">
        <v>81</v>
      </c>
      <c r="BU1728" s="277">
        <f>IF(BQ1717="B",'VALUE POINTS'!L$16,IF('GAME STATS'!BQ1717="C",'VALUE POINTS'!M$16,'VALUE POINTS'!K$16))</f>
        <v>2</v>
      </c>
      <c r="BV1728" s="278"/>
    </row>
    <row r="1729" spans="1:74" ht="21.75" customHeight="1" x14ac:dyDescent="0.35">
      <c r="A1729" s="95"/>
      <c r="B1729" s="571"/>
      <c r="C1729" s="642" t="str">
        <f>IF(ROSTER!D$14="","",ROSTER!D$14)</f>
        <v/>
      </c>
      <c r="D1729" s="643"/>
      <c r="E1729" s="575"/>
      <c r="F1729" s="577"/>
      <c r="G1729" s="583"/>
      <c r="H1729" s="579"/>
      <c r="I1729" s="545"/>
      <c r="J1729" s="544"/>
      <c r="K1729" s="581"/>
      <c r="L1729" s="586"/>
      <c r="M1729" s="587"/>
      <c r="N1729" s="592" t="s">
        <v>16</v>
      </c>
      <c r="O1729" s="603"/>
      <c r="P1729" s="544"/>
      <c r="Q1729" s="581"/>
      <c r="R1729" s="586"/>
      <c r="S1729" s="587"/>
      <c r="T1729" s="592" t="s">
        <v>16</v>
      </c>
      <c r="U1729" s="592"/>
      <c r="V1729" s="544"/>
      <c r="W1729" s="545"/>
      <c r="X1729" s="594"/>
      <c r="Y1729" s="545"/>
      <c r="Z1729" s="544"/>
      <c r="AA1729" s="545"/>
      <c r="AB1729" s="544"/>
      <c r="AC1729" s="545"/>
      <c r="AD1729" s="544"/>
      <c r="AE1729" s="581"/>
      <c r="AF1729" s="586"/>
      <c r="AG1729" s="587"/>
      <c r="AH1729" s="626"/>
      <c r="AI1729" s="627"/>
      <c r="AJ1729" s="544"/>
      <c r="AK1729" s="581"/>
      <c r="AL1729" s="586"/>
      <c r="AM1729" s="587"/>
      <c r="AN1729" s="626"/>
      <c r="AO1729" s="627"/>
      <c r="AP1729" s="544"/>
      <c r="AQ1729" s="581"/>
      <c r="AR1729" s="586"/>
      <c r="AS1729" s="587"/>
      <c r="AT1729" s="626"/>
      <c r="AU1729" s="627"/>
      <c r="AV1729" s="628"/>
      <c r="AW1729" s="629"/>
      <c r="AX1729" s="632"/>
      <c r="AY1729" s="633"/>
      <c r="AZ1729" s="626"/>
      <c r="BA1729" s="627"/>
      <c r="BB1729" s="544"/>
      <c r="BC1729" s="581"/>
      <c r="BD1729" s="586"/>
      <c r="BE1729" s="587"/>
      <c r="BF1729" s="626"/>
      <c r="BG1729" s="627"/>
      <c r="BH1729" s="628"/>
      <c r="BI1729" s="629"/>
      <c r="BJ1729" s="632"/>
      <c r="BK1729" s="633"/>
      <c r="BL1729" s="626"/>
      <c r="BM1729" s="627"/>
      <c r="BN1729" s="678"/>
      <c r="BO1729" s="679"/>
      <c r="BP1729" s="680"/>
      <c r="BQ1729" s="677"/>
      <c r="BR1729" s="663"/>
      <c r="BS1729" s="663"/>
      <c r="BT1729" s="19" t="s">
        <v>82</v>
      </c>
      <c r="BU1729" s="277">
        <f>IF(BQ1717="B",'VALUE POINTS'!L$17,IF('GAME STATS'!BQ1717="C",'VALUE POINTS'!M$17,'VALUE POINTS'!K$17))</f>
        <v>1</v>
      </c>
      <c r="BV1729" s="278"/>
    </row>
    <row r="1730" spans="1:74" ht="21.75" customHeight="1" x14ac:dyDescent="0.35">
      <c r="A1730" s="95"/>
      <c r="B1730" s="570" t="str">
        <f>IF(ROSTER!B$16="","",ROSTER!B$16)</f>
        <v/>
      </c>
      <c r="C1730" s="572" t="str">
        <f>IF(ROSTER!C$16="","",ROSTER!C$16)</f>
        <v/>
      </c>
      <c r="D1730" s="573"/>
      <c r="E1730" s="574"/>
      <c r="F1730" s="576">
        <f>IF(E1730="y",1,IF(E1730="S",1,0))</f>
        <v>0</v>
      </c>
      <c r="G1730" s="582">
        <f>IF(E1730="S",1,0)</f>
        <v>0</v>
      </c>
      <c r="H1730" s="578"/>
      <c r="I1730" s="543"/>
      <c r="J1730" s="542"/>
      <c r="K1730" s="580"/>
      <c r="L1730" s="584"/>
      <c r="M1730" s="585"/>
      <c r="N1730" s="588">
        <f>L1730+J1730</f>
        <v>0</v>
      </c>
      <c r="O1730" s="589"/>
      <c r="P1730" s="542"/>
      <c r="Q1730" s="580"/>
      <c r="R1730" s="584"/>
      <c r="S1730" s="585"/>
      <c r="T1730" s="588">
        <f>R1730-P1730</f>
        <v>0</v>
      </c>
      <c r="U1730" s="588"/>
      <c r="V1730" s="542"/>
      <c r="W1730" s="543"/>
      <c r="X1730" s="593"/>
      <c r="Y1730" s="543"/>
      <c r="Z1730" s="542"/>
      <c r="AA1730" s="543"/>
      <c r="AB1730" s="542"/>
      <c r="AC1730" s="543"/>
      <c r="AD1730" s="542"/>
      <c r="AE1730" s="580"/>
      <c r="AF1730" s="584"/>
      <c r="AG1730" s="585"/>
      <c r="AH1730" s="595">
        <f>IF(AD1730=0,0,(AF1730/AD1730)*100)</f>
        <v>0</v>
      </c>
      <c r="AI1730" s="596"/>
      <c r="AJ1730" s="542"/>
      <c r="AK1730" s="580"/>
      <c r="AL1730" s="584"/>
      <c r="AM1730" s="585"/>
      <c r="AN1730" s="595">
        <f>IF(AJ1730=0,0,(AL1730/AJ1730)*100)</f>
        <v>0</v>
      </c>
      <c r="AO1730" s="596"/>
      <c r="AP1730" s="542"/>
      <c r="AQ1730" s="580"/>
      <c r="AR1730" s="584"/>
      <c r="AS1730" s="585"/>
      <c r="AT1730" s="595">
        <f>IF(AP1730=0,0,(AR1730/AP1730)*100)</f>
        <v>0</v>
      </c>
      <c r="AU1730" s="596"/>
      <c r="AV1730" s="599">
        <f>AD1730+AJ1730+AP1730</f>
        <v>0</v>
      </c>
      <c r="AW1730" s="600"/>
      <c r="AX1730" s="630">
        <f>AF1730+AL1730+AR1730</f>
        <v>0</v>
      </c>
      <c r="AY1730" s="631"/>
      <c r="AZ1730" s="595">
        <f>IF(AV1730=0,0,(AX1730/AV1730)*100)</f>
        <v>0</v>
      </c>
      <c r="BA1730" s="596"/>
      <c r="BB1730" s="542"/>
      <c r="BC1730" s="580"/>
      <c r="BD1730" s="584"/>
      <c r="BE1730" s="585"/>
      <c r="BF1730" s="595">
        <f>IF(BB1730=0,0,(BD1730/BB1730)*100)</f>
        <v>0</v>
      </c>
      <c r="BG1730" s="596"/>
      <c r="BH1730" s="599">
        <f>AV1730+BB1730</f>
        <v>0</v>
      </c>
      <c r="BI1730" s="600"/>
      <c r="BJ1730" s="630">
        <f>AX1730+BD1730</f>
        <v>0</v>
      </c>
      <c r="BK1730" s="631"/>
      <c r="BL1730" s="595">
        <f>IF(BH1730=0,0,(BJ1730/BH1730)*100)</f>
        <v>0</v>
      </c>
      <c r="BM1730" s="596"/>
      <c r="BN1730" s="656">
        <f>(AF1730*2)+(AL1730*2)+(AR1730*3)+BD1730</f>
        <v>0</v>
      </c>
      <c r="BO1730" s="657"/>
      <c r="BP1730" s="658"/>
      <c r="BQ1730" s="676">
        <f t="shared" ref="BQ1730" si="1668">IF(BS1730=0,0,50*BR1730/BS1730)</f>
        <v>0</v>
      </c>
      <c r="BR1730" s="662">
        <f t="shared" ref="BR1730" si="1669">(BN1730*BU$1722)+(N1730*BU$1723)+(Z1730*BU$1724)+(R1730*BU$1725)+(X1730*BU$1726)+(AB1730*BU$1727)+(V1730*BU$1732)</f>
        <v>0</v>
      </c>
      <c r="BS1730" s="662">
        <f t="shared" ref="BS1730" si="1670">((BB1730-BD1730)*BU$1729)+((AV1730-AX1730)*BU$1728)+(H1730*BU$1730)+(P1730*BU$1731)</f>
        <v>0</v>
      </c>
      <c r="BT1730" s="19" t="s">
        <v>83</v>
      </c>
      <c r="BU1730" s="277">
        <f>IF(BQ1717="B",'VALUE POINTS'!L$18,IF('GAME STATS'!BQ1717="C",'VALUE POINTS'!M$18,'VALUE POINTS'!K$18))</f>
        <v>2</v>
      </c>
      <c r="BV1730" s="278"/>
    </row>
    <row r="1731" spans="1:74" ht="21.75" customHeight="1" x14ac:dyDescent="0.35">
      <c r="A1731" s="95"/>
      <c r="B1731" s="571"/>
      <c r="C1731" s="642" t="str">
        <f>IF(ROSTER!D$16="","",ROSTER!D$16)</f>
        <v/>
      </c>
      <c r="D1731" s="643"/>
      <c r="E1731" s="575"/>
      <c r="F1731" s="577"/>
      <c r="G1731" s="583"/>
      <c r="H1731" s="579"/>
      <c r="I1731" s="545"/>
      <c r="J1731" s="544"/>
      <c r="K1731" s="581"/>
      <c r="L1731" s="586"/>
      <c r="M1731" s="587"/>
      <c r="N1731" s="592" t="s">
        <v>16</v>
      </c>
      <c r="O1731" s="603"/>
      <c r="P1731" s="544"/>
      <c r="Q1731" s="581"/>
      <c r="R1731" s="586"/>
      <c r="S1731" s="587"/>
      <c r="T1731" s="592" t="s">
        <v>16</v>
      </c>
      <c r="U1731" s="592"/>
      <c r="V1731" s="544"/>
      <c r="W1731" s="545"/>
      <c r="X1731" s="594"/>
      <c r="Y1731" s="545"/>
      <c r="Z1731" s="544"/>
      <c r="AA1731" s="545"/>
      <c r="AB1731" s="544"/>
      <c r="AC1731" s="545"/>
      <c r="AD1731" s="544"/>
      <c r="AE1731" s="581"/>
      <c r="AF1731" s="586"/>
      <c r="AG1731" s="587"/>
      <c r="AH1731" s="626"/>
      <c r="AI1731" s="627"/>
      <c r="AJ1731" s="544"/>
      <c r="AK1731" s="581"/>
      <c r="AL1731" s="586"/>
      <c r="AM1731" s="587"/>
      <c r="AN1731" s="626"/>
      <c r="AO1731" s="627"/>
      <c r="AP1731" s="544"/>
      <c r="AQ1731" s="581"/>
      <c r="AR1731" s="586"/>
      <c r="AS1731" s="587"/>
      <c r="AT1731" s="626"/>
      <c r="AU1731" s="627"/>
      <c r="AV1731" s="628"/>
      <c r="AW1731" s="629"/>
      <c r="AX1731" s="632"/>
      <c r="AY1731" s="633"/>
      <c r="AZ1731" s="626"/>
      <c r="BA1731" s="627"/>
      <c r="BB1731" s="544"/>
      <c r="BC1731" s="581"/>
      <c r="BD1731" s="586"/>
      <c r="BE1731" s="587"/>
      <c r="BF1731" s="626"/>
      <c r="BG1731" s="627"/>
      <c r="BH1731" s="628"/>
      <c r="BI1731" s="629"/>
      <c r="BJ1731" s="632"/>
      <c r="BK1731" s="633"/>
      <c r="BL1731" s="626"/>
      <c r="BM1731" s="627"/>
      <c r="BN1731" s="678"/>
      <c r="BO1731" s="679"/>
      <c r="BP1731" s="680"/>
      <c r="BQ1731" s="677"/>
      <c r="BR1731" s="663"/>
      <c r="BS1731" s="663"/>
      <c r="BT1731" s="19" t="s">
        <v>84</v>
      </c>
      <c r="BU1731" s="277">
        <f>IF(BQ1717="B",'VALUE POINTS'!L$19,IF('GAME STATS'!BQ1717="C",'VALUE POINTS'!M$19,'VALUE POINTS'!K$19))</f>
        <v>2</v>
      </c>
      <c r="BV1731" s="278"/>
    </row>
    <row r="1732" spans="1:74" ht="21.75" customHeight="1" x14ac:dyDescent="0.35">
      <c r="A1732" s="95"/>
      <c r="B1732" s="570" t="str">
        <f>IF(ROSTER!B$18="","",ROSTER!B$18)</f>
        <v/>
      </c>
      <c r="C1732" s="572" t="str">
        <f>IF(ROSTER!C$18="","",ROSTER!C$18)</f>
        <v/>
      </c>
      <c r="D1732" s="573"/>
      <c r="E1732" s="574"/>
      <c r="F1732" s="576">
        <f>IF(E1732="y",1,IF(E1732="S",1,0))</f>
        <v>0</v>
      </c>
      <c r="G1732" s="582">
        <f>IF(E1732="S",1,0)</f>
        <v>0</v>
      </c>
      <c r="H1732" s="578"/>
      <c r="I1732" s="543"/>
      <c r="J1732" s="542"/>
      <c r="K1732" s="580"/>
      <c r="L1732" s="584"/>
      <c r="M1732" s="585"/>
      <c r="N1732" s="588">
        <f>L1732+J1732</f>
        <v>0</v>
      </c>
      <c r="O1732" s="589"/>
      <c r="P1732" s="542"/>
      <c r="Q1732" s="580"/>
      <c r="R1732" s="584"/>
      <c r="S1732" s="585"/>
      <c r="T1732" s="588">
        <f>R1732-P1732</f>
        <v>0</v>
      </c>
      <c r="U1732" s="588"/>
      <c r="V1732" s="542"/>
      <c r="W1732" s="543"/>
      <c r="X1732" s="593"/>
      <c r="Y1732" s="543"/>
      <c r="Z1732" s="542"/>
      <c r="AA1732" s="543"/>
      <c r="AB1732" s="542"/>
      <c r="AC1732" s="543"/>
      <c r="AD1732" s="542"/>
      <c r="AE1732" s="580"/>
      <c r="AF1732" s="584"/>
      <c r="AG1732" s="585"/>
      <c r="AH1732" s="595">
        <f>IF(AD1732=0,0,(AF1732/AD1732)*100)</f>
        <v>0</v>
      </c>
      <c r="AI1732" s="596"/>
      <c r="AJ1732" s="542"/>
      <c r="AK1732" s="580"/>
      <c r="AL1732" s="584"/>
      <c r="AM1732" s="585"/>
      <c r="AN1732" s="595">
        <f>IF(AJ1732=0,0,(AL1732/AJ1732)*100)</f>
        <v>0</v>
      </c>
      <c r="AO1732" s="596"/>
      <c r="AP1732" s="542"/>
      <c r="AQ1732" s="580"/>
      <c r="AR1732" s="584"/>
      <c r="AS1732" s="585"/>
      <c r="AT1732" s="595">
        <f>IF(AP1732=0,0,(AR1732/AP1732)*100)</f>
        <v>0</v>
      </c>
      <c r="AU1732" s="596"/>
      <c r="AV1732" s="599">
        <f>AD1732+AJ1732+AP1732</f>
        <v>0</v>
      </c>
      <c r="AW1732" s="600"/>
      <c r="AX1732" s="630">
        <f>AF1732+AL1732+AR1732</f>
        <v>0</v>
      </c>
      <c r="AY1732" s="631"/>
      <c r="AZ1732" s="595">
        <f>IF(AV1732=0,0,(AX1732/AV1732)*100)</f>
        <v>0</v>
      </c>
      <c r="BA1732" s="596"/>
      <c r="BB1732" s="542"/>
      <c r="BC1732" s="580"/>
      <c r="BD1732" s="584"/>
      <c r="BE1732" s="585"/>
      <c r="BF1732" s="595">
        <f>IF(BB1732=0,0,(BD1732/BB1732)*100)</f>
        <v>0</v>
      </c>
      <c r="BG1732" s="596"/>
      <c r="BH1732" s="599">
        <f>AV1732+BB1732</f>
        <v>0</v>
      </c>
      <c r="BI1732" s="600"/>
      <c r="BJ1732" s="630">
        <f>AX1732+BD1732</f>
        <v>0</v>
      </c>
      <c r="BK1732" s="631"/>
      <c r="BL1732" s="595">
        <f>IF(BH1732=0,0,(BJ1732/BH1732)*100)</f>
        <v>0</v>
      </c>
      <c r="BM1732" s="596"/>
      <c r="BN1732" s="656">
        <f>(AF1732*2)+(AL1732*2)+(AR1732*3)+BD1732</f>
        <v>0</v>
      </c>
      <c r="BO1732" s="657"/>
      <c r="BP1732" s="658"/>
      <c r="BQ1732" s="676">
        <f t="shared" ref="BQ1732" si="1671">IF(BS1732=0,0,50*BR1732/BS1732)</f>
        <v>0</v>
      </c>
      <c r="BR1732" s="662">
        <f t="shared" ref="BR1732" si="1672">(BN1732*BU$1722)+(N1732*BU$1723)+(Z1732*BU$1724)+(R1732*BU$1725)+(X1732*BU$1726)+(AB1732*BU$1727)+(V1732*BU$1732)</f>
        <v>0</v>
      </c>
      <c r="BS1732" s="662">
        <f t="shared" ref="BS1732" si="1673">((BB1732-BD1732)*BU$1729)+((AV1732-AX1732)*BU$1728)+(H1732*BU$1730)+(P1732*BU$1731)</f>
        <v>0</v>
      </c>
      <c r="BT1732" s="19" t="s">
        <v>160</v>
      </c>
      <c r="BU1732" s="277">
        <f>IF(BQ1717="B",'VALUE POINTS'!L$20,IF('GAME STATS'!BQ1717="C",'VALUE POINTS'!M$20,'VALUE POINTS'!K$20))</f>
        <v>1</v>
      </c>
      <c r="BV1732" s="278"/>
    </row>
    <row r="1733" spans="1:74" ht="21.75" customHeight="1" x14ac:dyDescent="0.25">
      <c r="A1733" s="95"/>
      <c r="B1733" s="571"/>
      <c r="C1733" s="642" t="str">
        <f>IF(ROSTER!D$18="","",ROSTER!D$18)</f>
        <v/>
      </c>
      <c r="D1733" s="643"/>
      <c r="E1733" s="575"/>
      <c r="F1733" s="577"/>
      <c r="G1733" s="583"/>
      <c r="H1733" s="579"/>
      <c r="I1733" s="545"/>
      <c r="J1733" s="544"/>
      <c r="K1733" s="581"/>
      <c r="L1733" s="586"/>
      <c r="M1733" s="587"/>
      <c r="N1733" s="592" t="s">
        <v>16</v>
      </c>
      <c r="O1733" s="603"/>
      <c r="P1733" s="544"/>
      <c r="Q1733" s="581"/>
      <c r="R1733" s="586"/>
      <c r="S1733" s="587"/>
      <c r="T1733" s="592" t="s">
        <v>16</v>
      </c>
      <c r="U1733" s="592"/>
      <c r="V1733" s="544"/>
      <c r="W1733" s="545"/>
      <c r="X1733" s="594"/>
      <c r="Y1733" s="545"/>
      <c r="Z1733" s="544"/>
      <c r="AA1733" s="545"/>
      <c r="AB1733" s="544"/>
      <c r="AC1733" s="545"/>
      <c r="AD1733" s="544"/>
      <c r="AE1733" s="581"/>
      <c r="AF1733" s="586"/>
      <c r="AG1733" s="587"/>
      <c r="AH1733" s="626"/>
      <c r="AI1733" s="627"/>
      <c r="AJ1733" s="544"/>
      <c r="AK1733" s="581"/>
      <c r="AL1733" s="586"/>
      <c r="AM1733" s="587"/>
      <c r="AN1733" s="626"/>
      <c r="AO1733" s="627"/>
      <c r="AP1733" s="544"/>
      <c r="AQ1733" s="581"/>
      <c r="AR1733" s="586"/>
      <c r="AS1733" s="587"/>
      <c r="AT1733" s="626"/>
      <c r="AU1733" s="627"/>
      <c r="AV1733" s="628"/>
      <c r="AW1733" s="629"/>
      <c r="AX1733" s="632"/>
      <c r="AY1733" s="633"/>
      <c r="AZ1733" s="626"/>
      <c r="BA1733" s="627"/>
      <c r="BB1733" s="544"/>
      <c r="BC1733" s="581"/>
      <c r="BD1733" s="586"/>
      <c r="BE1733" s="587"/>
      <c r="BF1733" s="626"/>
      <c r="BG1733" s="627"/>
      <c r="BH1733" s="628"/>
      <c r="BI1733" s="629"/>
      <c r="BJ1733" s="632"/>
      <c r="BK1733" s="633"/>
      <c r="BL1733" s="626"/>
      <c r="BM1733" s="627"/>
      <c r="BN1733" s="678"/>
      <c r="BO1733" s="679"/>
      <c r="BP1733" s="680"/>
      <c r="BQ1733" s="677"/>
      <c r="BR1733" s="663"/>
      <c r="BS1733" s="663"/>
      <c r="BT1733" s="15"/>
      <c r="BU1733" s="15"/>
      <c r="BV1733" s="95"/>
    </row>
    <row r="1734" spans="1:74" ht="21.75" customHeight="1" x14ac:dyDescent="0.25">
      <c r="A1734" s="95"/>
      <c r="B1734" s="570" t="str">
        <f>IF(ROSTER!B$20="","",ROSTER!B$20)</f>
        <v/>
      </c>
      <c r="C1734" s="572" t="str">
        <f>IF(ROSTER!C$20="","",ROSTER!C$20)</f>
        <v/>
      </c>
      <c r="D1734" s="573"/>
      <c r="E1734" s="574"/>
      <c r="F1734" s="576">
        <f>IF(E1734="y",1,IF(E1734="S",1,0))</f>
        <v>0</v>
      </c>
      <c r="G1734" s="582">
        <f>IF(E1734="S",1,0)</f>
        <v>0</v>
      </c>
      <c r="H1734" s="578"/>
      <c r="I1734" s="543"/>
      <c r="J1734" s="542"/>
      <c r="K1734" s="580"/>
      <c r="L1734" s="584"/>
      <c r="M1734" s="585"/>
      <c r="N1734" s="588">
        <f>L1734+J1734</f>
        <v>0</v>
      </c>
      <c r="O1734" s="589"/>
      <c r="P1734" s="542"/>
      <c r="Q1734" s="580"/>
      <c r="R1734" s="584"/>
      <c r="S1734" s="585"/>
      <c r="T1734" s="588">
        <f>R1734-P1734</f>
        <v>0</v>
      </c>
      <c r="U1734" s="588"/>
      <c r="V1734" s="542"/>
      <c r="W1734" s="543"/>
      <c r="X1734" s="593"/>
      <c r="Y1734" s="543"/>
      <c r="Z1734" s="542"/>
      <c r="AA1734" s="543"/>
      <c r="AB1734" s="542"/>
      <c r="AC1734" s="543"/>
      <c r="AD1734" s="542"/>
      <c r="AE1734" s="580"/>
      <c r="AF1734" s="584"/>
      <c r="AG1734" s="585"/>
      <c r="AH1734" s="595">
        <f>IF(AD1734=0,0,(AF1734/AD1734)*100)</f>
        <v>0</v>
      </c>
      <c r="AI1734" s="596"/>
      <c r="AJ1734" s="542"/>
      <c r="AK1734" s="580"/>
      <c r="AL1734" s="584"/>
      <c r="AM1734" s="585"/>
      <c r="AN1734" s="595">
        <f>IF(AJ1734=0,0,(AL1734/AJ1734)*100)</f>
        <v>0</v>
      </c>
      <c r="AO1734" s="596"/>
      <c r="AP1734" s="542"/>
      <c r="AQ1734" s="580"/>
      <c r="AR1734" s="584"/>
      <c r="AS1734" s="585"/>
      <c r="AT1734" s="595">
        <f>IF(AP1734=0,0,(AR1734/AP1734)*100)</f>
        <v>0</v>
      </c>
      <c r="AU1734" s="596"/>
      <c r="AV1734" s="599">
        <f>AD1734+AJ1734+AP1734</f>
        <v>0</v>
      </c>
      <c r="AW1734" s="600"/>
      <c r="AX1734" s="630">
        <f>AF1734+AL1734+AR1734</f>
        <v>0</v>
      </c>
      <c r="AY1734" s="631"/>
      <c r="AZ1734" s="595">
        <f>IF(AV1734=0,0,(AX1734/AV1734)*100)</f>
        <v>0</v>
      </c>
      <c r="BA1734" s="596"/>
      <c r="BB1734" s="542"/>
      <c r="BC1734" s="580"/>
      <c r="BD1734" s="584"/>
      <c r="BE1734" s="585"/>
      <c r="BF1734" s="595">
        <f>IF(BB1734=0,0,(BD1734/BB1734)*100)</f>
        <v>0</v>
      </c>
      <c r="BG1734" s="596"/>
      <c r="BH1734" s="599">
        <f>AV1734+BB1734</f>
        <v>0</v>
      </c>
      <c r="BI1734" s="600"/>
      <c r="BJ1734" s="630">
        <f>AX1734+BD1734</f>
        <v>0</v>
      </c>
      <c r="BK1734" s="631"/>
      <c r="BL1734" s="595">
        <f>IF(BH1734=0,0,(BJ1734/BH1734)*100)</f>
        <v>0</v>
      </c>
      <c r="BM1734" s="596"/>
      <c r="BN1734" s="656">
        <f>(AF1734*2)+(AL1734*2)+(AR1734*3)+BD1734</f>
        <v>0</v>
      </c>
      <c r="BO1734" s="657"/>
      <c r="BP1734" s="658"/>
      <c r="BQ1734" s="676">
        <f t="shared" ref="BQ1734" si="1674">IF(BS1734=0,0,50*BR1734/BS1734)</f>
        <v>0</v>
      </c>
      <c r="BR1734" s="662">
        <f t="shared" ref="BR1734" si="1675">(BN1734*BU$1722)+(N1734*BU$1723)+(Z1734*BU$1724)+(R1734*BU$1725)+(X1734*BU$1726)+(AB1734*BU$1727)+(V1734*BU$1732)</f>
        <v>0</v>
      </c>
      <c r="BS1734" s="662">
        <f t="shared" ref="BS1734" si="1676">((BB1734-BD1734)*BU$1729)+((AV1734-AX1734)*BU$1728)+(H1734*BU$1730)+(P1734*BU$1731)</f>
        <v>0</v>
      </c>
      <c r="BT1734" s="15"/>
      <c r="BU1734" s="15"/>
      <c r="BV1734" s="95"/>
    </row>
    <row r="1735" spans="1:74" ht="21.75" customHeight="1" x14ac:dyDescent="0.25">
      <c r="A1735" s="95"/>
      <c r="B1735" s="571"/>
      <c r="C1735" s="642" t="str">
        <f>IF(ROSTER!D$20="","",ROSTER!D$20)</f>
        <v/>
      </c>
      <c r="D1735" s="643"/>
      <c r="E1735" s="575"/>
      <c r="F1735" s="577"/>
      <c r="G1735" s="583"/>
      <c r="H1735" s="579"/>
      <c r="I1735" s="545"/>
      <c r="J1735" s="544"/>
      <c r="K1735" s="581"/>
      <c r="L1735" s="586"/>
      <c r="M1735" s="587"/>
      <c r="N1735" s="592" t="s">
        <v>16</v>
      </c>
      <c r="O1735" s="603"/>
      <c r="P1735" s="544"/>
      <c r="Q1735" s="581"/>
      <c r="R1735" s="586"/>
      <c r="S1735" s="587"/>
      <c r="T1735" s="592" t="s">
        <v>16</v>
      </c>
      <c r="U1735" s="592"/>
      <c r="V1735" s="544"/>
      <c r="W1735" s="545"/>
      <c r="X1735" s="594"/>
      <c r="Y1735" s="545"/>
      <c r="Z1735" s="544"/>
      <c r="AA1735" s="545"/>
      <c r="AB1735" s="544"/>
      <c r="AC1735" s="545"/>
      <c r="AD1735" s="544"/>
      <c r="AE1735" s="581"/>
      <c r="AF1735" s="586"/>
      <c r="AG1735" s="587"/>
      <c r="AH1735" s="626"/>
      <c r="AI1735" s="627"/>
      <c r="AJ1735" s="544"/>
      <c r="AK1735" s="581"/>
      <c r="AL1735" s="586"/>
      <c r="AM1735" s="587"/>
      <c r="AN1735" s="626"/>
      <c r="AO1735" s="627"/>
      <c r="AP1735" s="544"/>
      <c r="AQ1735" s="581"/>
      <c r="AR1735" s="586"/>
      <c r="AS1735" s="587"/>
      <c r="AT1735" s="626"/>
      <c r="AU1735" s="627"/>
      <c r="AV1735" s="628"/>
      <c r="AW1735" s="629"/>
      <c r="AX1735" s="632"/>
      <c r="AY1735" s="633"/>
      <c r="AZ1735" s="626"/>
      <c r="BA1735" s="627"/>
      <c r="BB1735" s="544"/>
      <c r="BC1735" s="581"/>
      <c r="BD1735" s="586"/>
      <c r="BE1735" s="587"/>
      <c r="BF1735" s="626"/>
      <c r="BG1735" s="627"/>
      <c r="BH1735" s="628"/>
      <c r="BI1735" s="629"/>
      <c r="BJ1735" s="632"/>
      <c r="BK1735" s="633"/>
      <c r="BL1735" s="626"/>
      <c r="BM1735" s="627"/>
      <c r="BN1735" s="678"/>
      <c r="BO1735" s="679"/>
      <c r="BP1735" s="680"/>
      <c r="BQ1735" s="677"/>
      <c r="BR1735" s="663"/>
      <c r="BS1735" s="663"/>
      <c r="BT1735" s="15"/>
      <c r="BU1735" s="15"/>
      <c r="BV1735" s="95"/>
    </row>
    <row r="1736" spans="1:74" ht="21.75" customHeight="1" x14ac:dyDescent="0.25">
      <c r="A1736" s="95"/>
      <c r="B1736" s="570" t="str">
        <f>IF(ROSTER!B$22="","",ROSTER!B$22)</f>
        <v/>
      </c>
      <c r="C1736" s="572" t="str">
        <f>IF(ROSTER!C$22="","",ROSTER!C$22)</f>
        <v/>
      </c>
      <c r="D1736" s="573"/>
      <c r="E1736" s="574"/>
      <c r="F1736" s="576">
        <f>IF(E1736="y",1,IF(E1736="S",1,0))</f>
        <v>0</v>
      </c>
      <c r="G1736" s="582">
        <f>IF(E1736="S",1,0)</f>
        <v>0</v>
      </c>
      <c r="H1736" s="578"/>
      <c r="I1736" s="543"/>
      <c r="J1736" s="542"/>
      <c r="K1736" s="580"/>
      <c r="L1736" s="584"/>
      <c r="M1736" s="585"/>
      <c r="N1736" s="588">
        <f>L1736+J1736</f>
        <v>0</v>
      </c>
      <c r="O1736" s="589"/>
      <c r="P1736" s="542"/>
      <c r="Q1736" s="580"/>
      <c r="R1736" s="584"/>
      <c r="S1736" s="585"/>
      <c r="T1736" s="588">
        <f>R1736-P1736</f>
        <v>0</v>
      </c>
      <c r="U1736" s="588"/>
      <c r="V1736" s="542"/>
      <c r="W1736" s="543"/>
      <c r="X1736" s="593"/>
      <c r="Y1736" s="543"/>
      <c r="Z1736" s="542"/>
      <c r="AA1736" s="543"/>
      <c r="AB1736" s="542"/>
      <c r="AC1736" s="543"/>
      <c r="AD1736" s="542"/>
      <c r="AE1736" s="580"/>
      <c r="AF1736" s="584"/>
      <c r="AG1736" s="585"/>
      <c r="AH1736" s="595">
        <f>IF(AD1736=0,0,(AF1736/AD1736)*100)</f>
        <v>0</v>
      </c>
      <c r="AI1736" s="596"/>
      <c r="AJ1736" s="542"/>
      <c r="AK1736" s="580"/>
      <c r="AL1736" s="584"/>
      <c r="AM1736" s="585"/>
      <c r="AN1736" s="595">
        <f>IF(AJ1736=0,0,(AL1736/AJ1736)*100)</f>
        <v>0</v>
      </c>
      <c r="AO1736" s="596"/>
      <c r="AP1736" s="542"/>
      <c r="AQ1736" s="580"/>
      <c r="AR1736" s="584"/>
      <c r="AS1736" s="585"/>
      <c r="AT1736" s="595">
        <f>IF(AP1736=0,0,(AR1736/AP1736)*100)</f>
        <v>0</v>
      </c>
      <c r="AU1736" s="596"/>
      <c r="AV1736" s="599">
        <f>AD1736+AJ1736+AP1736</f>
        <v>0</v>
      </c>
      <c r="AW1736" s="600"/>
      <c r="AX1736" s="630">
        <f>AF1736+AL1736+AR1736</f>
        <v>0</v>
      </c>
      <c r="AY1736" s="631"/>
      <c r="AZ1736" s="595">
        <f>IF(AV1736=0,0,(AX1736/AV1736)*100)</f>
        <v>0</v>
      </c>
      <c r="BA1736" s="596"/>
      <c r="BB1736" s="542"/>
      <c r="BC1736" s="580"/>
      <c r="BD1736" s="584"/>
      <c r="BE1736" s="585"/>
      <c r="BF1736" s="595">
        <f>IF(BB1736=0,0,(BD1736/BB1736)*100)</f>
        <v>0</v>
      </c>
      <c r="BG1736" s="596"/>
      <c r="BH1736" s="599">
        <f>AV1736+BB1736</f>
        <v>0</v>
      </c>
      <c r="BI1736" s="600"/>
      <c r="BJ1736" s="630">
        <f>AX1736+BD1736</f>
        <v>0</v>
      </c>
      <c r="BK1736" s="631"/>
      <c r="BL1736" s="595">
        <f>IF(BH1736=0,0,(BJ1736/BH1736)*100)</f>
        <v>0</v>
      </c>
      <c r="BM1736" s="596"/>
      <c r="BN1736" s="656">
        <f>(AF1736*2)+(AL1736*2)+(AR1736*3)+BD1736</f>
        <v>0</v>
      </c>
      <c r="BO1736" s="657"/>
      <c r="BP1736" s="658"/>
      <c r="BQ1736" s="676">
        <f t="shared" ref="BQ1736" si="1677">IF(BS1736=0,0,50*BR1736/BS1736)</f>
        <v>0</v>
      </c>
      <c r="BR1736" s="662">
        <f t="shared" ref="BR1736" si="1678">(BN1736*BU$1722)+(N1736*BU$1723)+(Z1736*BU$1724)+(R1736*BU$1725)+(X1736*BU$1726)+(AB1736*BU$1727)+(V1736*BU$1732)</f>
        <v>0</v>
      </c>
      <c r="BS1736" s="662">
        <f t="shared" ref="BS1736" si="1679">((BB1736-BD1736)*BU$1729)+((AV1736-AX1736)*BU$1728)+(H1736*BU$1730)+(P1736*BU$1731)</f>
        <v>0</v>
      </c>
      <c r="BT1736" s="15"/>
      <c r="BU1736" s="15"/>
      <c r="BV1736" s="95"/>
    </row>
    <row r="1737" spans="1:74" ht="21.75" customHeight="1" x14ac:dyDescent="0.25">
      <c r="A1737" s="95"/>
      <c r="B1737" s="571"/>
      <c r="C1737" s="642" t="str">
        <f>IF(ROSTER!D$22="","",ROSTER!D$22)</f>
        <v/>
      </c>
      <c r="D1737" s="643"/>
      <c r="E1737" s="575"/>
      <c r="F1737" s="577"/>
      <c r="G1737" s="583"/>
      <c r="H1737" s="579"/>
      <c r="I1737" s="545"/>
      <c r="J1737" s="544"/>
      <c r="K1737" s="581"/>
      <c r="L1737" s="586"/>
      <c r="M1737" s="587"/>
      <c r="N1737" s="592" t="s">
        <v>16</v>
      </c>
      <c r="O1737" s="603"/>
      <c r="P1737" s="544"/>
      <c r="Q1737" s="581"/>
      <c r="R1737" s="586"/>
      <c r="S1737" s="587"/>
      <c r="T1737" s="592" t="s">
        <v>16</v>
      </c>
      <c r="U1737" s="592"/>
      <c r="V1737" s="544"/>
      <c r="W1737" s="545"/>
      <c r="X1737" s="594"/>
      <c r="Y1737" s="545"/>
      <c r="Z1737" s="544"/>
      <c r="AA1737" s="545"/>
      <c r="AB1737" s="544"/>
      <c r="AC1737" s="545"/>
      <c r="AD1737" s="544"/>
      <c r="AE1737" s="581"/>
      <c r="AF1737" s="586"/>
      <c r="AG1737" s="587"/>
      <c r="AH1737" s="626"/>
      <c r="AI1737" s="627"/>
      <c r="AJ1737" s="544"/>
      <c r="AK1737" s="581"/>
      <c r="AL1737" s="586"/>
      <c r="AM1737" s="587"/>
      <c r="AN1737" s="626"/>
      <c r="AO1737" s="627"/>
      <c r="AP1737" s="544"/>
      <c r="AQ1737" s="581"/>
      <c r="AR1737" s="586"/>
      <c r="AS1737" s="587"/>
      <c r="AT1737" s="626"/>
      <c r="AU1737" s="627"/>
      <c r="AV1737" s="628"/>
      <c r="AW1737" s="629"/>
      <c r="AX1737" s="632"/>
      <c r="AY1737" s="633"/>
      <c r="AZ1737" s="626"/>
      <c r="BA1737" s="627"/>
      <c r="BB1737" s="544"/>
      <c r="BC1737" s="581"/>
      <c r="BD1737" s="586"/>
      <c r="BE1737" s="587"/>
      <c r="BF1737" s="626"/>
      <c r="BG1737" s="627"/>
      <c r="BH1737" s="628"/>
      <c r="BI1737" s="629"/>
      <c r="BJ1737" s="632"/>
      <c r="BK1737" s="633"/>
      <c r="BL1737" s="626"/>
      <c r="BM1737" s="627"/>
      <c r="BN1737" s="678"/>
      <c r="BO1737" s="679"/>
      <c r="BP1737" s="680"/>
      <c r="BQ1737" s="677"/>
      <c r="BR1737" s="663"/>
      <c r="BS1737" s="663"/>
      <c r="BT1737" s="15"/>
      <c r="BU1737" s="15"/>
      <c r="BV1737" s="95"/>
    </row>
    <row r="1738" spans="1:74" ht="21.75" customHeight="1" x14ac:dyDescent="0.25">
      <c r="A1738" s="95"/>
      <c r="B1738" s="570" t="str">
        <f>IF(ROSTER!B$24="","",ROSTER!B$24)</f>
        <v/>
      </c>
      <c r="C1738" s="572" t="str">
        <f>IF(ROSTER!C$24="","",ROSTER!C$24)</f>
        <v/>
      </c>
      <c r="D1738" s="573"/>
      <c r="E1738" s="574"/>
      <c r="F1738" s="576">
        <f>IF(E1738="y",1,IF(E1738="S",1,0))</f>
        <v>0</v>
      </c>
      <c r="G1738" s="582">
        <f>IF(E1738="S",1,0)</f>
        <v>0</v>
      </c>
      <c r="H1738" s="578"/>
      <c r="I1738" s="543"/>
      <c r="J1738" s="542"/>
      <c r="K1738" s="580"/>
      <c r="L1738" s="584"/>
      <c r="M1738" s="585"/>
      <c r="N1738" s="588">
        <f>L1738+J1738</f>
        <v>0</v>
      </c>
      <c r="O1738" s="589"/>
      <c r="P1738" s="542"/>
      <c r="Q1738" s="580"/>
      <c r="R1738" s="584"/>
      <c r="S1738" s="585"/>
      <c r="T1738" s="588">
        <f>R1738-P1738</f>
        <v>0</v>
      </c>
      <c r="U1738" s="588"/>
      <c r="V1738" s="542"/>
      <c r="W1738" s="543"/>
      <c r="X1738" s="593"/>
      <c r="Y1738" s="543"/>
      <c r="Z1738" s="542"/>
      <c r="AA1738" s="543"/>
      <c r="AB1738" s="542"/>
      <c r="AC1738" s="543"/>
      <c r="AD1738" s="542"/>
      <c r="AE1738" s="580"/>
      <c r="AF1738" s="584"/>
      <c r="AG1738" s="585"/>
      <c r="AH1738" s="595">
        <f>IF(AD1738=0,0,(AF1738/AD1738)*100)</f>
        <v>0</v>
      </c>
      <c r="AI1738" s="596"/>
      <c r="AJ1738" s="542"/>
      <c r="AK1738" s="580"/>
      <c r="AL1738" s="584"/>
      <c r="AM1738" s="585"/>
      <c r="AN1738" s="595">
        <f>IF(AJ1738=0,0,(AL1738/AJ1738)*100)</f>
        <v>0</v>
      </c>
      <c r="AO1738" s="596"/>
      <c r="AP1738" s="542"/>
      <c r="AQ1738" s="580"/>
      <c r="AR1738" s="584"/>
      <c r="AS1738" s="585"/>
      <c r="AT1738" s="595">
        <f>IF(AP1738=0,0,(AR1738/AP1738)*100)</f>
        <v>0</v>
      </c>
      <c r="AU1738" s="596"/>
      <c r="AV1738" s="599">
        <f>AD1738+AJ1738+AP1738</f>
        <v>0</v>
      </c>
      <c r="AW1738" s="600"/>
      <c r="AX1738" s="630">
        <f>AF1738+AL1738+AR1738</f>
        <v>0</v>
      </c>
      <c r="AY1738" s="631"/>
      <c r="AZ1738" s="595">
        <f>IF(AV1738=0,0,(AX1738/AV1738)*100)</f>
        <v>0</v>
      </c>
      <c r="BA1738" s="596"/>
      <c r="BB1738" s="542"/>
      <c r="BC1738" s="580"/>
      <c r="BD1738" s="584"/>
      <c r="BE1738" s="585"/>
      <c r="BF1738" s="595">
        <f>IF(BB1738=0,0,(BD1738/BB1738)*100)</f>
        <v>0</v>
      </c>
      <c r="BG1738" s="596"/>
      <c r="BH1738" s="599">
        <f>AV1738+BB1738</f>
        <v>0</v>
      </c>
      <c r="BI1738" s="600"/>
      <c r="BJ1738" s="630">
        <f>AX1738+BD1738</f>
        <v>0</v>
      </c>
      <c r="BK1738" s="631"/>
      <c r="BL1738" s="595">
        <f>IF(BH1738=0,0,(BJ1738/BH1738)*100)</f>
        <v>0</v>
      </c>
      <c r="BM1738" s="596"/>
      <c r="BN1738" s="656">
        <f>(AF1738*2)+(AL1738*2)+(AR1738*3)+BD1738</f>
        <v>0</v>
      </c>
      <c r="BO1738" s="657"/>
      <c r="BP1738" s="658"/>
      <c r="BQ1738" s="676">
        <f t="shared" ref="BQ1738" si="1680">IF(BS1738=0,0,50*BR1738/BS1738)</f>
        <v>0</v>
      </c>
      <c r="BR1738" s="662">
        <f t="shared" ref="BR1738" si="1681">(BN1738*BU$1722)+(N1738*BU$1723)+(Z1738*BU$1724)+(R1738*BU$1725)+(X1738*BU$1726)+(AB1738*BU$1727)+(V1738*BU$1732)</f>
        <v>0</v>
      </c>
      <c r="BS1738" s="662">
        <f t="shared" ref="BS1738" si="1682">((BB1738-BD1738)*BU$1729)+((AV1738-AX1738)*BU$1728)+(H1738*BU$1730)+(P1738*BU$1731)</f>
        <v>0</v>
      </c>
      <c r="BT1738" s="15"/>
      <c r="BU1738" s="15"/>
      <c r="BV1738" s="95"/>
    </row>
    <row r="1739" spans="1:74" ht="21.75" customHeight="1" x14ac:dyDescent="0.25">
      <c r="A1739" s="95"/>
      <c r="B1739" s="571"/>
      <c r="C1739" s="642" t="str">
        <f>IF(ROSTER!D$24="","",ROSTER!D$24)</f>
        <v/>
      </c>
      <c r="D1739" s="643"/>
      <c r="E1739" s="575"/>
      <c r="F1739" s="577"/>
      <c r="G1739" s="583"/>
      <c r="H1739" s="579"/>
      <c r="I1739" s="545"/>
      <c r="J1739" s="544"/>
      <c r="K1739" s="581"/>
      <c r="L1739" s="586"/>
      <c r="M1739" s="587"/>
      <c r="N1739" s="592" t="s">
        <v>16</v>
      </c>
      <c r="O1739" s="603"/>
      <c r="P1739" s="544"/>
      <c r="Q1739" s="581"/>
      <c r="R1739" s="586"/>
      <c r="S1739" s="587"/>
      <c r="T1739" s="592" t="s">
        <v>16</v>
      </c>
      <c r="U1739" s="592"/>
      <c r="V1739" s="544"/>
      <c r="W1739" s="545"/>
      <c r="X1739" s="594"/>
      <c r="Y1739" s="545"/>
      <c r="Z1739" s="544"/>
      <c r="AA1739" s="545"/>
      <c r="AB1739" s="544"/>
      <c r="AC1739" s="545"/>
      <c r="AD1739" s="544"/>
      <c r="AE1739" s="581"/>
      <c r="AF1739" s="586"/>
      <c r="AG1739" s="587"/>
      <c r="AH1739" s="626"/>
      <c r="AI1739" s="627"/>
      <c r="AJ1739" s="544"/>
      <c r="AK1739" s="581"/>
      <c r="AL1739" s="586"/>
      <c r="AM1739" s="587"/>
      <c r="AN1739" s="626"/>
      <c r="AO1739" s="627"/>
      <c r="AP1739" s="544"/>
      <c r="AQ1739" s="581"/>
      <c r="AR1739" s="586"/>
      <c r="AS1739" s="587"/>
      <c r="AT1739" s="626"/>
      <c r="AU1739" s="627"/>
      <c r="AV1739" s="628"/>
      <c r="AW1739" s="629"/>
      <c r="AX1739" s="632"/>
      <c r="AY1739" s="633"/>
      <c r="AZ1739" s="626"/>
      <c r="BA1739" s="627"/>
      <c r="BB1739" s="544"/>
      <c r="BC1739" s="581"/>
      <c r="BD1739" s="586"/>
      <c r="BE1739" s="587"/>
      <c r="BF1739" s="626"/>
      <c r="BG1739" s="627"/>
      <c r="BH1739" s="628"/>
      <c r="BI1739" s="629"/>
      <c r="BJ1739" s="632"/>
      <c r="BK1739" s="633"/>
      <c r="BL1739" s="626"/>
      <c r="BM1739" s="627"/>
      <c r="BN1739" s="678"/>
      <c r="BO1739" s="679"/>
      <c r="BP1739" s="680"/>
      <c r="BQ1739" s="677"/>
      <c r="BR1739" s="663"/>
      <c r="BS1739" s="663"/>
      <c r="BT1739" s="15"/>
      <c r="BU1739" s="15"/>
      <c r="BV1739" s="95"/>
    </row>
    <row r="1740" spans="1:74" ht="21.75" customHeight="1" x14ac:dyDescent="0.25">
      <c r="A1740" s="95"/>
      <c r="B1740" s="570" t="str">
        <f>IF(ROSTER!B$26="","",ROSTER!B$26)</f>
        <v/>
      </c>
      <c r="C1740" s="572" t="str">
        <f>IF(ROSTER!C$26="","",ROSTER!C$26)</f>
        <v/>
      </c>
      <c r="D1740" s="573"/>
      <c r="E1740" s="574"/>
      <c r="F1740" s="576">
        <f>IF(E1740="y",1,IF(E1740="S",1,0))</f>
        <v>0</v>
      </c>
      <c r="G1740" s="582">
        <f>IF(E1740="S",1,0)</f>
        <v>0</v>
      </c>
      <c r="H1740" s="578"/>
      <c r="I1740" s="543"/>
      <c r="J1740" s="542"/>
      <c r="K1740" s="580"/>
      <c r="L1740" s="584"/>
      <c r="M1740" s="585"/>
      <c r="N1740" s="588">
        <f>L1740+J1740</f>
        <v>0</v>
      </c>
      <c r="O1740" s="589"/>
      <c r="P1740" s="542"/>
      <c r="Q1740" s="580"/>
      <c r="R1740" s="584"/>
      <c r="S1740" s="585"/>
      <c r="T1740" s="588">
        <f>R1740-P1740</f>
        <v>0</v>
      </c>
      <c r="U1740" s="588"/>
      <c r="V1740" s="542"/>
      <c r="W1740" s="543"/>
      <c r="X1740" s="593"/>
      <c r="Y1740" s="543"/>
      <c r="Z1740" s="542"/>
      <c r="AA1740" s="543"/>
      <c r="AB1740" s="542"/>
      <c r="AC1740" s="543"/>
      <c r="AD1740" s="542"/>
      <c r="AE1740" s="580"/>
      <c r="AF1740" s="584"/>
      <c r="AG1740" s="585"/>
      <c r="AH1740" s="595">
        <f>IF(AD1740=0,0,(AF1740/AD1740)*100)</f>
        <v>0</v>
      </c>
      <c r="AI1740" s="596"/>
      <c r="AJ1740" s="542"/>
      <c r="AK1740" s="580"/>
      <c r="AL1740" s="584"/>
      <c r="AM1740" s="585"/>
      <c r="AN1740" s="595">
        <f>IF(AJ1740=0,0,(AL1740/AJ1740)*100)</f>
        <v>0</v>
      </c>
      <c r="AO1740" s="596"/>
      <c r="AP1740" s="542"/>
      <c r="AQ1740" s="580"/>
      <c r="AR1740" s="584"/>
      <c r="AS1740" s="585"/>
      <c r="AT1740" s="595">
        <f>IF(AP1740=0,0,(AR1740/AP1740)*100)</f>
        <v>0</v>
      </c>
      <c r="AU1740" s="596"/>
      <c r="AV1740" s="599">
        <f>AD1740+AJ1740+AP1740</f>
        <v>0</v>
      </c>
      <c r="AW1740" s="600"/>
      <c r="AX1740" s="630">
        <f>AF1740+AL1740+AR1740</f>
        <v>0</v>
      </c>
      <c r="AY1740" s="631"/>
      <c r="AZ1740" s="595">
        <f>IF(AV1740=0,0,(AX1740/AV1740)*100)</f>
        <v>0</v>
      </c>
      <c r="BA1740" s="596"/>
      <c r="BB1740" s="542"/>
      <c r="BC1740" s="580"/>
      <c r="BD1740" s="584"/>
      <c r="BE1740" s="585"/>
      <c r="BF1740" s="595">
        <f>IF(BB1740=0,0,(BD1740/BB1740)*100)</f>
        <v>0</v>
      </c>
      <c r="BG1740" s="596"/>
      <c r="BH1740" s="599">
        <f>AV1740+BB1740</f>
        <v>0</v>
      </c>
      <c r="BI1740" s="600"/>
      <c r="BJ1740" s="630">
        <f>AX1740+BD1740</f>
        <v>0</v>
      </c>
      <c r="BK1740" s="631"/>
      <c r="BL1740" s="595">
        <f>IF(BH1740=0,0,(BJ1740/BH1740)*100)</f>
        <v>0</v>
      </c>
      <c r="BM1740" s="596"/>
      <c r="BN1740" s="656">
        <f>(AF1740*2)+(AL1740*2)+(AR1740*3)+BD1740</f>
        <v>0</v>
      </c>
      <c r="BO1740" s="657"/>
      <c r="BP1740" s="658"/>
      <c r="BQ1740" s="676">
        <f t="shared" ref="BQ1740" si="1683">IF(BS1740=0,0,50*BR1740/BS1740)</f>
        <v>0</v>
      </c>
      <c r="BR1740" s="662">
        <f t="shared" ref="BR1740" si="1684">(BN1740*BU$1722)+(N1740*BU$1723)+(Z1740*BU$1724)+(R1740*BU$1725)+(X1740*BU$1726)+(AB1740*BU$1727)+(V1740*BU$1732)</f>
        <v>0</v>
      </c>
      <c r="BS1740" s="662">
        <f t="shared" ref="BS1740" si="1685">((BB1740-BD1740)*BU$1729)+((AV1740-AX1740)*BU$1728)+(H1740*BU$1730)+(P1740*BU$1731)</f>
        <v>0</v>
      </c>
      <c r="BT1740" s="15"/>
      <c r="BU1740" s="15"/>
      <c r="BV1740" s="95"/>
    </row>
    <row r="1741" spans="1:74" ht="21.75" customHeight="1" x14ac:dyDescent="0.25">
      <c r="A1741" s="95"/>
      <c r="B1741" s="571"/>
      <c r="C1741" s="642" t="str">
        <f>IF(ROSTER!D$26="","",ROSTER!D$26)</f>
        <v/>
      </c>
      <c r="D1741" s="643"/>
      <c r="E1741" s="575"/>
      <c r="F1741" s="577"/>
      <c r="G1741" s="583"/>
      <c r="H1741" s="579"/>
      <c r="I1741" s="545"/>
      <c r="J1741" s="544"/>
      <c r="K1741" s="581"/>
      <c r="L1741" s="586"/>
      <c r="M1741" s="587"/>
      <c r="N1741" s="592" t="s">
        <v>16</v>
      </c>
      <c r="O1741" s="603"/>
      <c r="P1741" s="544"/>
      <c r="Q1741" s="581"/>
      <c r="R1741" s="586"/>
      <c r="S1741" s="587"/>
      <c r="T1741" s="592" t="s">
        <v>16</v>
      </c>
      <c r="U1741" s="592"/>
      <c r="V1741" s="544"/>
      <c r="W1741" s="545"/>
      <c r="X1741" s="594"/>
      <c r="Y1741" s="545"/>
      <c r="Z1741" s="544"/>
      <c r="AA1741" s="545"/>
      <c r="AB1741" s="544"/>
      <c r="AC1741" s="545"/>
      <c r="AD1741" s="544"/>
      <c r="AE1741" s="581"/>
      <c r="AF1741" s="586"/>
      <c r="AG1741" s="587"/>
      <c r="AH1741" s="626"/>
      <c r="AI1741" s="627"/>
      <c r="AJ1741" s="544"/>
      <c r="AK1741" s="581"/>
      <c r="AL1741" s="586"/>
      <c r="AM1741" s="587"/>
      <c r="AN1741" s="626"/>
      <c r="AO1741" s="627"/>
      <c r="AP1741" s="544"/>
      <c r="AQ1741" s="581"/>
      <c r="AR1741" s="586"/>
      <c r="AS1741" s="587"/>
      <c r="AT1741" s="626"/>
      <c r="AU1741" s="627"/>
      <c r="AV1741" s="628"/>
      <c r="AW1741" s="629"/>
      <c r="AX1741" s="632"/>
      <c r="AY1741" s="633"/>
      <c r="AZ1741" s="626"/>
      <c r="BA1741" s="627"/>
      <c r="BB1741" s="544"/>
      <c r="BC1741" s="581"/>
      <c r="BD1741" s="586"/>
      <c r="BE1741" s="587"/>
      <c r="BF1741" s="626"/>
      <c r="BG1741" s="627"/>
      <c r="BH1741" s="628"/>
      <c r="BI1741" s="629"/>
      <c r="BJ1741" s="632"/>
      <c r="BK1741" s="633"/>
      <c r="BL1741" s="626"/>
      <c r="BM1741" s="627"/>
      <c r="BN1741" s="678"/>
      <c r="BO1741" s="679"/>
      <c r="BP1741" s="680"/>
      <c r="BQ1741" s="677"/>
      <c r="BR1741" s="663"/>
      <c r="BS1741" s="663"/>
      <c r="BT1741" s="15"/>
      <c r="BU1741" s="15"/>
      <c r="BV1741" s="95"/>
    </row>
    <row r="1742" spans="1:74" ht="21.75" customHeight="1" x14ac:dyDescent="0.25">
      <c r="A1742" s="95"/>
      <c r="B1742" s="570" t="str">
        <f>IF(ROSTER!B$28="","",ROSTER!B$28)</f>
        <v/>
      </c>
      <c r="C1742" s="572" t="str">
        <f>IF(ROSTER!C$28="","",ROSTER!C$28)</f>
        <v/>
      </c>
      <c r="D1742" s="573"/>
      <c r="E1742" s="574"/>
      <c r="F1742" s="576">
        <f>IF(E1742="y",1,IF(E1742="S",1,0))</f>
        <v>0</v>
      </c>
      <c r="G1742" s="582">
        <f>IF(E1742="S",1,0)</f>
        <v>0</v>
      </c>
      <c r="H1742" s="578"/>
      <c r="I1742" s="543"/>
      <c r="J1742" s="542"/>
      <c r="K1742" s="580"/>
      <c r="L1742" s="584"/>
      <c r="M1742" s="585"/>
      <c r="N1742" s="588">
        <f>L1742+J1742</f>
        <v>0</v>
      </c>
      <c r="O1742" s="589"/>
      <c r="P1742" s="542"/>
      <c r="Q1742" s="580"/>
      <c r="R1742" s="584"/>
      <c r="S1742" s="585"/>
      <c r="T1742" s="588">
        <f>R1742-P1742</f>
        <v>0</v>
      </c>
      <c r="U1742" s="588"/>
      <c r="V1742" s="542"/>
      <c r="W1742" s="543"/>
      <c r="X1742" s="593"/>
      <c r="Y1742" s="543"/>
      <c r="Z1742" s="542"/>
      <c r="AA1742" s="543"/>
      <c r="AB1742" s="542"/>
      <c r="AC1742" s="543"/>
      <c r="AD1742" s="542"/>
      <c r="AE1742" s="580"/>
      <c r="AF1742" s="584"/>
      <c r="AG1742" s="585"/>
      <c r="AH1742" s="595">
        <f>IF(AD1742=0,0,(AF1742/AD1742)*100)</f>
        <v>0</v>
      </c>
      <c r="AI1742" s="596"/>
      <c r="AJ1742" s="542"/>
      <c r="AK1742" s="580"/>
      <c r="AL1742" s="584"/>
      <c r="AM1742" s="585"/>
      <c r="AN1742" s="595">
        <f>IF(AJ1742=0,0,(AL1742/AJ1742)*100)</f>
        <v>0</v>
      </c>
      <c r="AO1742" s="596"/>
      <c r="AP1742" s="542"/>
      <c r="AQ1742" s="580"/>
      <c r="AR1742" s="584"/>
      <c r="AS1742" s="585"/>
      <c r="AT1742" s="595">
        <f>IF(AP1742=0,0,(AR1742/AP1742)*100)</f>
        <v>0</v>
      </c>
      <c r="AU1742" s="596"/>
      <c r="AV1742" s="599">
        <f>AD1742+AJ1742+AP1742</f>
        <v>0</v>
      </c>
      <c r="AW1742" s="600"/>
      <c r="AX1742" s="630">
        <f>AF1742+AL1742+AR1742</f>
        <v>0</v>
      </c>
      <c r="AY1742" s="631"/>
      <c r="AZ1742" s="595">
        <f>IF(AV1742=0,0,(AX1742/AV1742)*100)</f>
        <v>0</v>
      </c>
      <c r="BA1742" s="596"/>
      <c r="BB1742" s="542"/>
      <c r="BC1742" s="580"/>
      <c r="BD1742" s="584"/>
      <c r="BE1742" s="585"/>
      <c r="BF1742" s="595">
        <f>IF(BB1742=0,0,(BD1742/BB1742)*100)</f>
        <v>0</v>
      </c>
      <c r="BG1742" s="596"/>
      <c r="BH1742" s="599">
        <f>AV1742+BB1742</f>
        <v>0</v>
      </c>
      <c r="BI1742" s="600"/>
      <c r="BJ1742" s="630">
        <f>AX1742+BD1742</f>
        <v>0</v>
      </c>
      <c r="BK1742" s="631"/>
      <c r="BL1742" s="595">
        <f>IF(BH1742=0,0,(BJ1742/BH1742)*100)</f>
        <v>0</v>
      </c>
      <c r="BM1742" s="596"/>
      <c r="BN1742" s="656">
        <f>(AF1742*2)+(AL1742*2)+(AR1742*3)+BD1742</f>
        <v>0</v>
      </c>
      <c r="BO1742" s="657"/>
      <c r="BP1742" s="658"/>
      <c r="BQ1742" s="676">
        <f t="shared" ref="BQ1742" si="1686">IF(BS1742=0,0,50*BR1742/BS1742)</f>
        <v>0</v>
      </c>
      <c r="BR1742" s="662">
        <f t="shared" ref="BR1742" si="1687">(BN1742*BU$1722)+(N1742*BU$1723)+(Z1742*BU$1724)+(R1742*BU$1725)+(X1742*BU$1726)+(AB1742*BU$1727)+(V1742*BU$1732)</f>
        <v>0</v>
      </c>
      <c r="BS1742" s="662">
        <f t="shared" ref="BS1742" si="1688">((BB1742-BD1742)*BU$1729)+((AV1742-AX1742)*BU$1728)+(H1742*BU$1730)+(P1742*BU$1731)</f>
        <v>0</v>
      </c>
      <c r="BT1742" s="15"/>
      <c r="BU1742" s="15"/>
      <c r="BV1742" s="95"/>
    </row>
    <row r="1743" spans="1:74" ht="21.75" customHeight="1" x14ac:dyDescent="0.25">
      <c r="A1743" s="95"/>
      <c r="B1743" s="571"/>
      <c r="C1743" s="642" t="str">
        <f>IF(ROSTER!D$28="","",ROSTER!D$28)</f>
        <v/>
      </c>
      <c r="D1743" s="643"/>
      <c r="E1743" s="575"/>
      <c r="F1743" s="577"/>
      <c r="G1743" s="583"/>
      <c r="H1743" s="579"/>
      <c r="I1743" s="545"/>
      <c r="J1743" s="544"/>
      <c r="K1743" s="581"/>
      <c r="L1743" s="586"/>
      <c r="M1743" s="587"/>
      <c r="N1743" s="592" t="s">
        <v>16</v>
      </c>
      <c r="O1743" s="603"/>
      <c r="P1743" s="544"/>
      <c r="Q1743" s="581"/>
      <c r="R1743" s="586"/>
      <c r="S1743" s="587"/>
      <c r="T1743" s="592" t="s">
        <v>16</v>
      </c>
      <c r="U1743" s="592"/>
      <c r="V1743" s="544"/>
      <c r="W1743" s="545"/>
      <c r="X1743" s="594"/>
      <c r="Y1743" s="545"/>
      <c r="Z1743" s="544"/>
      <c r="AA1743" s="545"/>
      <c r="AB1743" s="544"/>
      <c r="AC1743" s="545"/>
      <c r="AD1743" s="544"/>
      <c r="AE1743" s="581"/>
      <c r="AF1743" s="586"/>
      <c r="AG1743" s="587"/>
      <c r="AH1743" s="626"/>
      <c r="AI1743" s="627"/>
      <c r="AJ1743" s="544"/>
      <c r="AK1743" s="581"/>
      <c r="AL1743" s="586"/>
      <c r="AM1743" s="587"/>
      <c r="AN1743" s="626"/>
      <c r="AO1743" s="627"/>
      <c r="AP1743" s="544"/>
      <c r="AQ1743" s="581"/>
      <c r="AR1743" s="586"/>
      <c r="AS1743" s="587"/>
      <c r="AT1743" s="626"/>
      <c r="AU1743" s="627"/>
      <c r="AV1743" s="628"/>
      <c r="AW1743" s="629"/>
      <c r="AX1743" s="632"/>
      <c r="AY1743" s="633"/>
      <c r="AZ1743" s="626"/>
      <c r="BA1743" s="627"/>
      <c r="BB1743" s="544"/>
      <c r="BC1743" s="581"/>
      <c r="BD1743" s="586"/>
      <c r="BE1743" s="587"/>
      <c r="BF1743" s="626"/>
      <c r="BG1743" s="627"/>
      <c r="BH1743" s="628"/>
      <c r="BI1743" s="629"/>
      <c r="BJ1743" s="632"/>
      <c r="BK1743" s="633"/>
      <c r="BL1743" s="626"/>
      <c r="BM1743" s="627"/>
      <c r="BN1743" s="678"/>
      <c r="BO1743" s="679"/>
      <c r="BP1743" s="680"/>
      <c r="BQ1743" s="677"/>
      <c r="BR1743" s="663"/>
      <c r="BS1743" s="663"/>
      <c r="BT1743" s="15"/>
      <c r="BU1743" s="15"/>
      <c r="BV1743" s="95"/>
    </row>
    <row r="1744" spans="1:74" ht="21.75" customHeight="1" x14ac:dyDescent="0.25">
      <c r="A1744" s="95"/>
      <c r="B1744" s="570" t="str">
        <f>IF(ROSTER!B$30="","",ROSTER!B$30)</f>
        <v/>
      </c>
      <c r="C1744" s="572" t="str">
        <f>IF(ROSTER!C$30="","",ROSTER!C$30)</f>
        <v/>
      </c>
      <c r="D1744" s="573"/>
      <c r="E1744" s="574"/>
      <c r="F1744" s="576">
        <f>IF(E1744="y",1,IF(E1744="S",1,0))</f>
        <v>0</v>
      </c>
      <c r="G1744" s="582">
        <f>IF(E1744="S",1,0)</f>
        <v>0</v>
      </c>
      <c r="H1744" s="578"/>
      <c r="I1744" s="543"/>
      <c r="J1744" s="542"/>
      <c r="K1744" s="580"/>
      <c r="L1744" s="584"/>
      <c r="M1744" s="585"/>
      <c r="N1744" s="588">
        <f>L1744+J1744</f>
        <v>0</v>
      </c>
      <c r="O1744" s="589"/>
      <c r="P1744" s="542"/>
      <c r="Q1744" s="580"/>
      <c r="R1744" s="584"/>
      <c r="S1744" s="585"/>
      <c r="T1744" s="588">
        <f>R1744-P1744</f>
        <v>0</v>
      </c>
      <c r="U1744" s="588"/>
      <c r="V1744" s="542"/>
      <c r="W1744" s="543"/>
      <c r="X1744" s="593"/>
      <c r="Y1744" s="543"/>
      <c r="Z1744" s="542"/>
      <c r="AA1744" s="543"/>
      <c r="AB1744" s="542"/>
      <c r="AC1744" s="543"/>
      <c r="AD1744" s="542"/>
      <c r="AE1744" s="580"/>
      <c r="AF1744" s="584"/>
      <c r="AG1744" s="585"/>
      <c r="AH1744" s="595">
        <f>IF(AD1744=0,0,(AF1744/AD1744)*100)</f>
        <v>0</v>
      </c>
      <c r="AI1744" s="596"/>
      <c r="AJ1744" s="542"/>
      <c r="AK1744" s="580"/>
      <c r="AL1744" s="584"/>
      <c r="AM1744" s="585"/>
      <c r="AN1744" s="595">
        <f>IF(AJ1744=0,0,(AL1744/AJ1744)*100)</f>
        <v>0</v>
      </c>
      <c r="AO1744" s="596"/>
      <c r="AP1744" s="542"/>
      <c r="AQ1744" s="580"/>
      <c r="AR1744" s="584"/>
      <c r="AS1744" s="585"/>
      <c r="AT1744" s="595">
        <f>IF(AP1744=0,0,(AR1744/AP1744)*100)</f>
        <v>0</v>
      </c>
      <c r="AU1744" s="596"/>
      <c r="AV1744" s="599">
        <f>AD1744+AJ1744+AP1744</f>
        <v>0</v>
      </c>
      <c r="AW1744" s="600"/>
      <c r="AX1744" s="630">
        <f>AF1744+AL1744+AR1744</f>
        <v>0</v>
      </c>
      <c r="AY1744" s="631"/>
      <c r="AZ1744" s="595">
        <f>IF(AV1744=0,0,(AX1744/AV1744)*100)</f>
        <v>0</v>
      </c>
      <c r="BA1744" s="596"/>
      <c r="BB1744" s="542"/>
      <c r="BC1744" s="580"/>
      <c r="BD1744" s="584"/>
      <c r="BE1744" s="585"/>
      <c r="BF1744" s="595">
        <f>IF(BB1744=0,0,(BD1744/BB1744)*100)</f>
        <v>0</v>
      </c>
      <c r="BG1744" s="596"/>
      <c r="BH1744" s="599">
        <f>AV1744+BB1744</f>
        <v>0</v>
      </c>
      <c r="BI1744" s="600"/>
      <c r="BJ1744" s="630">
        <f>AX1744+BD1744</f>
        <v>0</v>
      </c>
      <c r="BK1744" s="631"/>
      <c r="BL1744" s="595">
        <f>IF(BH1744=0,0,(BJ1744/BH1744)*100)</f>
        <v>0</v>
      </c>
      <c r="BM1744" s="596"/>
      <c r="BN1744" s="656">
        <f>(AF1744*2)+(AL1744*2)+(AR1744*3)+BD1744</f>
        <v>0</v>
      </c>
      <c r="BO1744" s="657"/>
      <c r="BP1744" s="658"/>
      <c r="BQ1744" s="676">
        <f t="shared" ref="BQ1744" si="1689">IF(BS1744=0,0,50*BR1744/BS1744)</f>
        <v>0</v>
      </c>
      <c r="BR1744" s="662">
        <f t="shared" ref="BR1744" si="1690">(BN1744*BU$1722)+(N1744*BU$1723)+(Z1744*BU$1724)+(R1744*BU$1725)+(X1744*BU$1726)+(AB1744*BU$1727)+(V1744*BU$1732)</f>
        <v>0</v>
      </c>
      <c r="BS1744" s="662">
        <f t="shared" ref="BS1744" si="1691">((BB1744-BD1744)*BU$1729)+((AV1744-AX1744)*BU$1728)+(H1744*BU$1730)+(P1744*BU$1731)</f>
        <v>0</v>
      </c>
      <c r="BT1744" s="15"/>
      <c r="BU1744" s="15"/>
      <c r="BV1744" s="95"/>
    </row>
    <row r="1745" spans="1:74" ht="21.75" customHeight="1" x14ac:dyDescent="0.25">
      <c r="A1745" s="95"/>
      <c r="B1745" s="571"/>
      <c r="C1745" s="642" t="str">
        <f>IF(ROSTER!D$30="","",ROSTER!D$30)</f>
        <v/>
      </c>
      <c r="D1745" s="643"/>
      <c r="E1745" s="575"/>
      <c r="F1745" s="577"/>
      <c r="G1745" s="583"/>
      <c r="H1745" s="579"/>
      <c r="I1745" s="545"/>
      <c r="J1745" s="544"/>
      <c r="K1745" s="581"/>
      <c r="L1745" s="586"/>
      <c r="M1745" s="587"/>
      <c r="N1745" s="592" t="s">
        <v>16</v>
      </c>
      <c r="O1745" s="603"/>
      <c r="P1745" s="544"/>
      <c r="Q1745" s="581"/>
      <c r="R1745" s="586"/>
      <c r="S1745" s="587"/>
      <c r="T1745" s="592" t="s">
        <v>16</v>
      </c>
      <c r="U1745" s="592"/>
      <c r="V1745" s="544"/>
      <c r="W1745" s="545"/>
      <c r="X1745" s="594"/>
      <c r="Y1745" s="545"/>
      <c r="Z1745" s="544"/>
      <c r="AA1745" s="545"/>
      <c r="AB1745" s="544"/>
      <c r="AC1745" s="545"/>
      <c r="AD1745" s="544"/>
      <c r="AE1745" s="581"/>
      <c r="AF1745" s="586"/>
      <c r="AG1745" s="587"/>
      <c r="AH1745" s="626"/>
      <c r="AI1745" s="627"/>
      <c r="AJ1745" s="544"/>
      <c r="AK1745" s="581"/>
      <c r="AL1745" s="586"/>
      <c r="AM1745" s="587"/>
      <c r="AN1745" s="626"/>
      <c r="AO1745" s="627"/>
      <c r="AP1745" s="544"/>
      <c r="AQ1745" s="581"/>
      <c r="AR1745" s="586"/>
      <c r="AS1745" s="587"/>
      <c r="AT1745" s="626"/>
      <c r="AU1745" s="627"/>
      <c r="AV1745" s="628"/>
      <c r="AW1745" s="629"/>
      <c r="AX1745" s="632"/>
      <c r="AY1745" s="633"/>
      <c r="AZ1745" s="626"/>
      <c r="BA1745" s="627"/>
      <c r="BB1745" s="544"/>
      <c r="BC1745" s="581"/>
      <c r="BD1745" s="586"/>
      <c r="BE1745" s="587"/>
      <c r="BF1745" s="626"/>
      <c r="BG1745" s="627"/>
      <c r="BH1745" s="628"/>
      <c r="BI1745" s="629"/>
      <c r="BJ1745" s="632"/>
      <c r="BK1745" s="633"/>
      <c r="BL1745" s="626"/>
      <c r="BM1745" s="627"/>
      <c r="BN1745" s="678"/>
      <c r="BO1745" s="679"/>
      <c r="BP1745" s="680"/>
      <c r="BQ1745" s="677"/>
      <c r="BR1745" s="663"/>
      <c r="BS1745" s="663"/>
      <c r="BT1745" s="15"/>
      <c r="BU1745" s="15"/>
      <c r="BV1745" s="95"/>
    </row>
    <row r="1746" spans="1:74" ht="21.75" customHeight="1" x14ac:dyDescent="0.25">
      <c r="A1746" s="95"/>
      <c r="B1746" s="570" t="str">
        <f>IF(ROSTER!B$32="","",ROSTER!B$32)</f>
        <v/>
      </c>
      <c r="C1746" s="572" t="str">
        <f>IF(ROSTER!C$32="","",ROSTER!C$32)</f>
        <v/>
      </c>
      <c r="D1746" s="573"/>
      <c r="E1746" s="574"/>
      <c r="F1746" s="576">
        <f>IF(E1746="y",1,IF(E1746="S",1,0))</f>
        <v>0</v>
      </c>
      <c r="G1746" s="582">
        <f>IF(E1746="S",1,0)</f>
        <v>0</v>
      </c>
      <c r="H1746" s="578"/>
      <c r="I1746" s="543"/>
      <c r="J1746" s="542"/>
      <c r="K1746" s="580"/>
      <c r="L1746" s="584"/>
      <c r="M1746" s="585"/>
      <c r="N1746" s="588">
        <f>L1746+J1746</f>
        <v>0</v>
      </c>
      <c r="O1746" s="589"/>
      <c r="P1746" s="542"/>
      <c r="Q1746" s="580"/>
      <c r="R1746" s="584"/>
      <c r="S1746" s="585"/>
      <c r="T1746" s="588">
        <f>R1746-P1746</f>
        <v>0</v>
      </c>
      <c r="U1746" s="588"/>
      <c r="V1746" s="542"/>
      <c r="W1746" s="543"/>
      <c r="X1746" s="593"/>
      <c r="Y1746" s="543"/>
      <c r="Z1746" s="542"/>
      <c r="AA1746" s="543"/>
      <c r="AB1746" s="542"/>
      <c r="AC1746" s="543"/>
      <c r="AD1746" s="542"/>
      <c r="AE1746" s="580"/>
      <c r="AF1746" s="584"/>
      <c r="AG1746" s="585"/>
      <c r="AH1746" s="595">
        <f>IF(AD1746=0,0,(AF1746/AD1746)*100)</f>
        <v>0</v>
      </c>
      <c r="AI1746" s="596"/>
      <c r="AJ1746" s="542"/>
      <c r="AK1746" s="580"/>
      <c r="AL1746" s="584"/>
      <c r="AM1746" s="585"/>
      <c r="AN1746" s="595">
        <f>IF(AJ1746=0,0,(AL1746/AJ1746)*100)</f>
        <v>0</v>
      </c>
      <c r="AO1746" s="596"/>
      <c r="AP1746" s="542"/>
      <c r="AQ1746" s="580"/>
      <c r="AR1746" s="584"/>
      <c r="AS1746" s="585"/>
      <c r="AT1746" s="595">
        <f>IF(AP1746=0,0,(AR1746/AP1746)*100)</f>
        <v>0</v>
      </c>
      <c r="AU1746" s="596"/>
      <c r="AV1746" s="599">
        <f>AD1746+AJ1746+AP1746</f>
        <v>0</v>
      </c>
      <c r="AW1746" s="600"/>
      <c r="AX1746" s="630">
        <f>AF1746+AL1746+AR1746</f>
        <v>0</v>
      </c>
      <c r="AY1746" s="631"/>
      <c r="AZ1746" s="595">
        <f>IF(AV1746=0,0,(AX1746/AV1746)*100)</f>
        <v>0</v>
      </c>
      <c r="BA1746" s="596"/>
      <c r="BB1746" s="542"/>
      <c r="BC1746" s="580"/>
      <c r="BD1746" s="584"/>
      <c r="BE1746" s="585"/>
      <c r="BF1746" s="595">
        <f>IF(BB1746=0,0,(BD1746/BB1746)*100)</f>
        <v>0</v>
      </c>
      <c r="BG1746" s="596"/>
      <c r="BH1746" s="599">
        <f>AV1746+BB1746</f>
        <v>0</v>
      </c>
      <c r="BI1746" s="600"/>
      <c r="BJ1746" s="630">
        <f>AX1746+BD1746</f>
        <v>0</v>
      </c>
      <c r="BK1746" s="631"/>
      <c r="BL1746" s="595">
        <f>IF(BH1746=0,0,(BJ1746/BH1746)*100)</f>
        <v>0</v>
      </c>
      <c r="BM1746" s="596"/>
      <c r="BN1746" s="656">
        <f>(AF1746*2)+(AL1746*2)+(AR1746*3)+BD1746</f>
        <v>0</v>
      </c>
      <c r="BO1746" s="657"/>
      <c r="BP1746" s="658"/>
      <c r="BQ1746" s="676">
        <f t="shared" ref="BQ1746" si="1692">IF(BS1746=0,0,50*BR1746/BS1746)</f>
        <v>0</v>
      </c>
      <c r="BR1746" s="662">
        <f t="shared" ref="BR1746" si="1693">(BN1746*BU$1722)+(N1746*BU$1723)+(Z1746*BU$1724)+(R1746*BU$1725)+(X1746*BU$1726)+(AB1746*BU$1727)+(V1746*BU$1732)</f>
        <v>0</v>
      </c>
      <c r="BS1746" s="662">
        <f t="shared" ref="BS1746" si="1694">((BB1746-BD1746)*BU$1729)+((AV1746-AX1746)*BU$1728)+(H1746*BU$1730)+(P1746*BU$1731)</f>
        <v>0</v>
      </c>
      <c r="BT1746" s="15"/>
      <c r="BU1746" s="15"/>
      <c r="BV1746" s="95"/>
    </row>
    <row r="1747" spans="1:74" ht="21.75" customHeight="1" x14ac:dyDescent="0.25">
      <c r="A1747" s="95"/>
      <c r="B1747" s="571"/>
      <c r="C1747" s="642" t="str">
        <f>IF(ROSTER!D$32="","",ROSTER!D$32)</f>
        <v/>
      </c>
      <c r="D1747" s="643"/>
      <c r="E1747" s="575"/>
      <c r="F1747" s="577"/>
      <c r="G1747" s="583"/>
      <c r="H1747" s="579"/>
      <c r="I1747" s="545"/>
      <c r="J1747" s="544"/>
      <c r="K1747" s="581"/>
      <c r="L1747" s="586"/>
      <c r="M1747" s="587"/>
      <c r="N1747" s="592" t="s">
        <v>16</v>
      </c>
      <c r="O1747" s="603"/>
      <c r="P1747" s="544"/>
      <c r="Q1747" s="581"/>
      <c r="R1747" s="586"/>
      <c r="S1747" s="587"/>
      <c r="T1747" s="592" t="s">
        <v>16</v>
      </c>
      <c r="U1747" s="592"/>
      <c r="V1747" s="544"/>
      <c r="W1747" s="545"/>
      <c r="X1747" s="594"/>
      <c r="Y1747" s="545"/>
      <c r="Z1747" s="544"/>
      <c r="AA1747" s="545"/>
      <c r="AB1747" s="544"/>
      <c r="AC1747" s="545"/>
      <c r="AD1747" s="544"/>
      <c r="AE1747" s="581"/>
      <c r="AF1747" s="586"/>
      <c r="AG1747" s="587"/>
      <c r="AH1747" s="626"/>
      <c r="AI1747" s="627"/>
      <c r="AJ1747" s="544"/>
      <c r="AK1747" s="581"/>
      <c r="AL1747" s="586"/>
      <c r="AM1747" s="587"/>
      <c r="AN1747" s="626"/>
      <c r="AO1747" s="627"/>
      <c r="AP1747" s="544"/>
      <c r="AQ1747" s="581"/>
      <c r="AR1747" s="586"/>
      <c r="AS1747" s="587"/>
      <c r="AT1747" s="626"/>
      <c r="AU1747" s="627"/>
      <c r="AV1747" s="628"/>
      <c r="AW1747" s="629"/>
      <c r="AX1747" s="632"/>
      <c r="AY1747" s="633"/>
      <c r="AZ1747" s="626"/>
      <c r="BA1747" s="627"/>
      <c r="BB1747" s="544"/>
      <c r="BC1747" s="581"/>
      <c r="BD1747" s="586"/>
      <c r="BE1747" s="587"/>
      <c r="BF1747" s="626"/>
      <c r="BG1747" s="627"/>
      <c r="BH1747" s="628"/>
      <c r="BI1747" s="629"/>
      <c r="BJ1747" s="632"/>
      <c r="BK1747" s="633"/>
      <c r="BL1747" s="626"/>
      <c r="BM1747" s="627"/>
      <c r="BN1747" s="678"/>
      <c r="BO1747" s="679"/>
      <c r="BP1747" s="680"/>
      <c r="BQ1747" s="677"/>
      <c r="BR1747" s="663"/>
      <c r="BS1747" s="663"/>
      <c r="BT1747" s="15"/>
      <c r="BU1747" s="15"/>
      <c r="BV1747" s="95"/>
    </row>
    <row r="1748" spans="1:74" ht="21.75" customHeight="1" x14ac:dyDescent="0.25">
      <c r="A1748" s="95"/>
      <c r="B1748" s="570" t="str">
        <f>IF(ROSTER!B$34="","",ROSTER!B$34)</f>
        <v/>
      </c>
      <c r="C1748" s="572" t="str">
        <f>IF(ROSTER!C$34="","",ROSTER!C$34)</f>
        <v/>
      </c>
      <c r="D1748" s="573"/>
      <c r="E1748" s="574"/>
      <c r="F1748" s="576">
        <f>IF(E1748="y",1,IF(E1748="S",1,0))</f>
        <v>0</v>
      </c>
      <c r="G1748" s="582">
        <f>IF(E1748="S",1,0)</f>
        <v>0</v>
      </c>
      <c r="H1748" s="578"/>
      <c r="I1748" s="543"/>
      <c r="J1748" s="542"/>
      <c r="K1748" s="580"/>
      <c r="L1748" s="584"/>
      <c r="M1748" s="585"/>
      <c r="N1748" s="588">
        <f>L1748+J1748</f>
        <v>0</v>
      </c>
      <c r="O1748" s="589"/>
      <c r="P1748" s="542"/>
      <c r="Q1748" s="580"/>
      <c r="R1748" s="584"/>
      <c r="S1748" s="585"/>
      <c r="T1748" s="588">
        <f>R1748-P1748</f>
        <v>0</v>
      </c>
      <c r="U1748" s="588"/>
      <c r="V1748" s="542"/>
      <c r="W1748" s="543"/>
      <c r="X1748" s="593"/>
      <c r="Y1748" s="543"/>
      <c r="Z1748" s="542"/>
      <c r="AA1748" s="543"/>
      <c r="AB1748" s="542"/>
      <c r="AC1748" s="543"/>
      <c r="AD1748" s="542"/>
      <c r="AE1748" s="580"/>
      <c r="AF1748" s="584"/>
      <c r="AG1748" s="585"/>
      <c r="AH1748" s="595">
        <f>IF(AD1748=0,0,(AF1748/AD1748)*100)</f>
        <v>0</v>
      </c>
      <c r="AI1748" s="596"/>
      <c r="AJ1748" s="542"/>
      <c r="AK1748" s="580"/>
      <c r="AL1748" s="584"/>
      <c r="AM1748" s="585"/>
      <c r="AN1748" s="595">
        <f>IF(AJ1748=0,0,(AL1748/AJ1748)*100)</f>
        <v>0</v>
      </c>
      <c r="AO1748" s="596"/>
      <c r="AP1748" s="542"/>
      <c r="AQ1748" s="580"/>
      <c r="AR1748" s="584"/>
      <c r="AS1748" s="585"/>
      <c r="AT1748" s="595">
        <f>IF(AP1748=0,0,(AR1748/AP1748)*100)</f>
        <v>0</v>
      </c>
      <c r="AU1748" s="596"/>
      <c r="AV1748" s="599">
        <f>AD1748+AJ1748+AP1748</f>
        <v>0</v>
      </c>
      <c r="AW1748" s="600"/>
      <c r="AX1748" s="630">
        <f>AF1748+AL1748+AR1748</f>
        <v>0</v>
      </c>
      <c r="AY1748" s="631"/>
      <c r="AZ1748" s="595">
        <f>IF(AV1748=0,0,(AX1748/AV1748)*100)</f>
        <v>0</v>
      </c>
      <c r="BA1748" s="596"/>
      <c r="BB1748" s="542"/>
      <c r="BC1748" s="580"/>
      <c r="BD1748" s="584"/>
      <c r="BE1748" s="585"/>
      <c r="BF1748" s="595">
        <f>IF(BB1748=0,0,(BD1748/BB1748)*100)</f>
        <v>0</v>
      </c>
      <c r="BG1748" s="596"/>
      <c r="BH1748" s="599">
        <f>AV1748+BB1748</f>
        <v>0</v>
      </c>
      <c r="BI1748" s="600"/>
      <c r="BJ1748" s="630">
        <f>AX1748+BD1748</f>
        <v>0</v>
      </c>
      <c r="BK1748" s="631"/>
      <c r="BL1748" s="595">
        <f>IF(BH1748=0,0,(BJ1748/BH1748)*100)</f>
        <v>0</v>
      </c>
      <c r="BM1748" s="596"/>
      <c r="BN1748" s="656">
        <f>(AF1748*2)+(AL1748*2)+(AR1748*3)+BD1748</f>
        <v>0</v>
      </c>
      <c r="BO1748" s="657"/>
      <c r="BP1748" s="658"/>
      <c r="BQ1748" s="676">
        <f t="shared" ref="BQ1748" si="1695">IF(BS1748=0,0,50*BR1748/BS1748)</f>
        <v>0</v>
      </c>
      <c r="BR1748" s="662">
        <f t="shared" ref="BR1748" si="1696">(BN1748*BU$1722)+(N1748*BU$1723)+(Z1748*BU$1724)+(R1748*BU$1725)+(X1748*BU$1726)+(AB1748*BU$1727)+(V1748*BU$1732)</f>
        <v>0</v>
      </c>
      <c r="BS1748" s="662">
        <f t="shared" ref="BS1748" si="1697">((BB1748-BD1748)*BU$1729)+((AV1748-AX1748)*BU$1728)+(H1748*BU$1730)+(P1748*BU$1731)</f>
        <v>0</v>
      </c>
      <c r="BT1748" s="15"/>
      <c r="BU1748" s="15"/>
      <c r="BV1748" s="95"/>
    </row>
    <row r="1749" spans="1:74" ht="21.75" customHeight="1" x14ac:dyDescent="0.25">
      <c r="A1749" s="95"/>
      <c r="B1749" s="571"/>
      <c r="C1749" s="642" t="str">
        <f>IF(ROSTER!D$34="","",ROSTER!D$34)</f>
        <v/>
      </c>
      <c r="D1749" s="643"/>
      <c r="E1749" s="575"/>
      <c r="F1749" s="577"/>
      <c r="G1749" s="583"/>
      <c r="H1749" s="579"/>
      <c r="I1749" s="545"/>
      <c r="J1749" s="544"/>
      <c r="K1749" s="581"/>
      <c r="L1749" s="586"/>
      <c r="M1749" s="587"/>
      <c r="N1749" s="592" t="s">
        <v>16</v>
      </c>
      <c r="O1749" s="603"/>
      <c r="P1749" s="544"/>
      <c r="Q1749" s="581"/>
      <c r="R1749" s="586"/>
      <c r="S1749" s="587"/>
      <c r="T1749" s="592" t="s">
        <v>16</v>
      </c>
      <c r="U1749" s="592"/>
      <c r="V1749" s="544"/>
      <c r="W1749" s="545"/>
      <c r="X1749" s="594"/>
      <c r="Y1749" s="545"/>
      <c r="Z1749" s="544"/>
      <c r="AA1749" s="545"/>
      <c r="AB1749" s="544"/>
      <c r="AC1749" s="545"/>
      <c r="AD1749" s="544"/>
      <c r="AE1749" s="581"/>
      <c r="AF1749" s="586"/>
      <c r="AG1749" s="587"/>
      <c r="AH1749" s="626"/>
      <c r="AI1749" s="627"/>
      <c r="AJ1749" s="544"/>
      <c r="AK1749" s="581"/>
      <c r="AL1749" s="586"/>
      <c r="AM1749" s="587"/>
      <c r="AN1749" s="626"/>
      <c r="AO1749" s="627"/>
      <c r="AP1749" s="544"/>
      <c r="AQ1749" s="581"/>
      <c r="AR1749" s="586"/>
      <c r="AS1749" s="587"/>
      <c r="AT1749" s="626"/>
      <c r="AU1749" s="627"/>
      <c r="AV1749" s="628"/>
      <c r="AW1749" s="629"/>
      <c r="AX1749" s="632"/>
      <c r="AY1749" s="633"/>
      <c r="AZ1749" s="626"/>
      <c r="BA1749" s="627"/>
      <c r="BB1749" s="544"/>
      <c r="BC1749" s="581"/>
      <c r="BD1749" s="586"/>
      <c r="BE1749" s="587"/>
      <c r="BF1749" s="626"/>
      <c r="BG1749" s="627"/>
      <c r="BH1749" s="628"/>
      <c r="BI1749" s="629"/>
      <c r="BJ1749" s="632"/>
      <c r="BK1749" s="633"/>
      <c r="BL1749" s="626"/>
      <c r="BM1749" s="627"/>
      <c r="BN1749" s="678"/>
      <c r="BO1749" s="679"/>
      <c r="BP1749" s="680"/>
      <c r="BQ1749" s="677"/>
      <c r="BR1749" s="663"/>
      <c r="BS1749" s="663"/>
      <c r="BT1749" s="15"/>
      <c r="BU1749" s="15"/>
      <c r="BV1749" s="95"/>
    </row>
    <row r="1750" spans="1:74" ht="21.75" customHeight="1" x14ac:dyDescent="0.25">
      <c r="A1750" s="95"/>
      <c r="B1750" s="570" t="str">
        <f>IF(ROSTER!B$36="","",ROSTER!B$36)</f>
        <v/>
      </c>
      <c r="C1750" s="572" t="str">
        <f>IF(ROSTER!C$36="","",ROSTER!C$36)</f>
        <v/>
      </c>
      <c r="D1750" s="573"/>
      <c r="E1750" s="574"/>
      <c r="F1750" s="576">
        <f>IF(E1750="y",1,IF(E1750="S",1,0))</f>
        <v>0</v>
      </c>
      <c r="G1750" s="582">
        <f>IF(E1750="S",1,0)</f>
        <v>0</v>
      </c>
      <c r="H1750" s="578"/>
      <c r="I1750" s="543"/>
      <c r="J1750" s="542"/>
      <c r="K1750" s="580"/>
      <c r="L1750" s="584"/>
      <c r="M1750" s="585"/>
      <c r="N1750" s="588">
        <f>L1750+J1750</f>
        <v>0</v>
      </c>
      <c r="O1750" s="589"/>
      <c r="P1750" s="542"/>
      <c r="Q1750" s="580"/>
      <c r="R1750" s="584"/>
      <c r="S1750" s="585"/>
      <c r="T1750" s="588">
        <f>R1750-P1750</f>
        <v>0</v>
      </c>
      <c r="U1750" s="588"/>
      <c r="V1750" s="542"/>
      <c r="W1750" s="543"/>
      <c r="X1750" s="593"/>
      <c r="Y1750" s="543"/>
      <c r="Z1750" s="542"/>
      <c r="AA1750" s="543"/>
      <c r="AB1750" s="542"/>
      <c r="AC1750" s="543"/>
      <c r="AD1750" s="542"/>
      <c r="AE1750" s="580"/>
      <c r="AF1750" s="584"/>
      <c r="AG1750" s="585"/>
      <c r="AH1750" s="595">
        <f>IF(AD1750=0,0,(AF1750/AD1750)*100)</f>
        <v>0</v>
      </c>
      <c r="AI1750" s="596"/>
      <c r="AJ1750" s="542"/>
      <c r="AK1750" s="580"/>
      <c r="AL1750" s="584"/>
      <c r="AM1750" s="585"/>
      <c r="AN1750" s="595">
        <f>IF(AJ1750=0,0,(AL1750/AJ1750)*100)</f>
        <v>0</v>
      </c>
      <c r="AO1750" s="596"/>
      <c r="AP1750" s="542"/>
      <c r="AQ1750" s="580"/>
      <c r="AR1750" s="584"/>
      <c r="AS1750" s="585"/>
      <c r="AT1750" s="595">
        <f>IF(AP1750=0,0,(AR1750/AP1750)*100)</f>
        <v>0</v>
      </c>
      <c r="AU1750" s="596"/>
      <c r="AV1750" s="599">
        <f>AD1750+AJ1750+AP1750</f>
        <v>0</v>
      </c>
      <c r="AW1750" s="600"/>
      <c r="AX1750" s="630">
        <f>AF1750+AL1750+AR1750</f>
        <v>0</v>
      </c>
      <c r="AY1750" s="631"/>
      <c r="AZ1750" s="595">
        <f>IF(AV1750=0,0,(AX1750/AV1750)*100)</f>
        <v>0</v>
      </c>
      <c r="BA1750" s="596"/>
      <c r="BB1750" s="542"/>
      <c r="BC1750" s="580"/>
      <c r="BD1750" s="584"/>
      <c r="BE1750" s="585"/>
      <c r="BF1750" s="595">
        <f>IF(BB1750=0,0,(BD1750/BB1750)*100)</f>
        <v>0</v>
      </c>
      <c r="BG1750" s="596"/>
      <c r="BH1750" s="599">
        <f>AV1750+BB1750</f>
        <v>0</v>
      </c>
      <c r="BI1750" s="600"/>
      <c r="BJ1750" s="630">
        <f>AX1750+BD1750</f>
        <v>0</v>
      </c>
      <c r="BK1750" s="631"/>
      <c r="BL1750" s="595">
        <f>IF(BH1750=0,0,(BJ1750/BH1750)*100)</f>
        <v>0</v>
      </c>
      <c r="BM1750" s="596"/>
      <c r="BN1750" s="656">
        <f>(AF1750*2)+(AL1750*2)+(AR1750*3)+BD1750</f>
        <v>0</v>
      </c>
      <c r="BO1750" s="657"/>
      <c r="BP1750" s="658"/>
      <c r="BQ1750" s="676">
        <f t="shared" ref="BQ1750" si="1698">IF(BS1750=0,0,50*BR1750/BS1750)</f>
        <v>0</v>
      </c>
      <c r="BR1750" s="662">
        <f t="shared" ref="BR1750" si="1699">(BN1750*BU$1722)+(N1750*BU$1723)+(Z1750*BU$1724)+(R1750*BU$1725)+(X1750*BU$1726)+(AB1750*BU$1727)+(V1750*BU$1732)</f>
        <v>0</v>
      </c>
      <c r="BS1750" s="662">
        <f t="shared" ref="BS1750" si="1700">((BB1750-BD1750)*BU$1729)+((AV1750-AX1750)*BU$1728)+(H1750*BU$1730)+(P1750*BU$1731)</f>
        <v>0</v>
      </c>
      <c r="BT1750" s="15"/>
      <c r="BU1750" s="15"/>
      <c r="BV1750" s="95"/>
    </row>
    <row r="1751" spans="1:74" ht="21.75" customHeight="1" x14ac:dyDescent="0.25">
      <c r="A1751" s="95"/>
      <c r="B1751" s="571"/>
      <c r="C1751" s="642" t="str">
        <f>IF(ROSTER!D$36="","",ROSTER!D$36)</f>
        <v/>
      </c>
      <c r="D1751" s="643"/>
      <c r="E1751" s="575"/>
      <c r="F1751" s="577"/>
      <c r="G1751" s="583"/>
      <c r="H1751" s="579"/>
      <c r="I1751" s="545"/>
      <c r="J1751" s="544"/>
      <c r="K1751" s="581"/>
      <c r="L1751" s="586"/>
      <c r="M1751" s="587"/>
      <c r="N1751" s="592" t="s">
        <v>16</v>
      </c>
      <c r="O1751" s="603"/>
      <c r="P1751" s="544"/>
      <c r="Q1751" s="581"/>
      <c r="R1751" s="586"/>
      <c r="S1751" s="587"/>
      <c r="T1751" s="592" t="s">
        <v>16</v>
      </c>
      <c r="U1751" s="592"/>
      <c r="V1751" s="544"/>
      <c r="W1751" s="545"/>
      <c r="X1751" s="594"/>
      <c r="Y1751" s="545"/>
      <c r="Z1751" s="544"/>
      <c r="AA1751" s="545"/>
      <c r="AB1751" s="544"/>
      <c r="AC1751" s="545"/>
      <c r="AD1751" s="544"/>
      <c r="AE1751" s="581"/>
      <c r="AF1751" s="586"/>
      <c r="AG1751" s="587"/>
      <c r="AH1751" s="626"/>
      <c r="AI1751" s="627"/>
      <c r="AJ1751" s="544"/>
      <c r="AK1751" s="581"/>
      <c r="AL1751" s="586"/>
      <c r="AM1751" s="587"/>
      <c r="AN1751" s="626"/>
      <c r="AO1751" s="627"/>
      <c r="AP1751" s="544"/>
      <c r="AQ1751" s="581"/>
      <c r="AR1751" s="586"/>
      <c r="AS1751" s="587"/>
      <c r="AT1751" s="626"/>
      <c r="AU1751" s="627"/>
      <c r="AV1751" s="628"/>
      <c r="AW1751" s="629"/>
      <c r="AX1751" s="632"/>
      <c r="AY1751" s="633"/>
      <c r="AZ1751" s="626"/>
      <c r="BA1751" s="627"/>
      <c r="BB1751" s="544"/>
      <c r="BC1751" s="581"/>
      <c r="BD1751" s="586"/>
      <c r="BE1751" s="587"/>
      <c r="BF1751" s="626"/>
      <c r="BG1751" s="627"/>
      <c r="BH1751" s="628"/>
      <c r="BI1751" s="629"/>
      <c r="BJ1751" s="632"/>
      <c r="BK1751" s="633"/>
      <c r="BL1751" s="626"/>
      <c r="BM1751" s="627"/>
      <c r="BN1751" s="678"/>
      <c r="BO1751" s="679"/>
      <c r="BP1751" s="680"/>
      <c r="BQ1751" s="677"/>
      <c r="BR1751" s="663"/>
      <c r="BS1751" s="663"/>
      <c r="BT1751" s="15"/>
      <c r="BU1751" s="15"/>
      <c r="BV1751" s="95"/>
    </row>
    <row r="1752" spans="1:74" ht="21.75" customHeight="1" x14ac:dyDescent="0.25">
      <c r="A1752" s="95"/>
      <c r="B1752" s="570" t="str">
        <f>IF(ROSTER!B$38="","",ROSTER!B$38)</f>
        <v/>
      </c>
      <c r="C1752" s="572" t="str">
        <f>IF(ROSTER!C$38="","",ROSTER!C$38)</f>
        <v/>
      </c>
      <c r="D1752" s="573"/>
      <c r="E1752" s="574"/>
      <c r="F1752" s="576">
        <f>IF(E1752="y",1,IF(E1752="S",1,0))</f>
        <v>0</v>
      </c>
      <c r="G1752" s="582">
        <f>IF(E1752="S",1,0)</f>
        <v>0</v>
      </c>
      <c r="H1752" s="578"/>
      <c r="I1752" s="543"/>
      <c r="J1752" s="542"/>
      <c r="K1752" s="580"/>
      <c r="L1752" s="584"/>
      <c r="M1752" s="585"/>
      <c r="N1752" s="588">
        <f>L1752+J1752</f>
        <v>0</v>
      </c>
      <c r="O1752" s="589"/>
      <c r="P1752" s="542"/>
      <c r="Q1752" s="580"/>
      <c r="R1752" s="584"/>
      <c r="S1752" s="585"/>
      <c r="T1752" s="588">
        <f>R1752-P1752</f>
        <v>0</v>
      </c>
      <c r="U1752" s="588"/>
      <c r="V1752" s="542"/>
      <c r="W1752" s="543"/>
      <c r="X1752" s="593"/>
      <c r="Y1752" s="543"/>
      <c r="Z1752" s="542"/>
      <c r="AA1752" s="543"/>
      <c r="AB1752" s="542"/>
      <c r="AC1752" s="543"/>
      <c r="AD1752" s="542"/>
      <c r="AE1752" s="580"/>
      <c r="AF1752" s="584"/>
      <c r="AG1752" s="585"/>
      <c r="AH1752" s="595">
        <f>IF(AD1752=0,0,(AF1752/AD1752)*100)</f>
        <v>0</v>
      </c>
      <c r="AI1752" s="596"/>
      <c r="AJ1752" s="542"/>
      <c r="AK1752" s="580"/>
      <c r="AL1752" s="584"/>
      <c r="AM1752" s="585"/>
      <c r="AN1752" s="595">
        <f>IF(AJ1752=0,0,(AL1752/AJ1752)*100)</f>
        <v>0</v>
      </c>
      <c r="AO1752" s="596"/>
      <c r="AP1752" s="542"/>
      <c r="AQ1752" s="580"/>
      <c r="AR1752" s="584"/>
      <c r="AS1752" s="585"/>
      <c r="AT1752" s="595">
        <f>IF(AP1752=0,0,(AR1752/AP1752)*100)</f>
        <v>0</v>
      </c>
      <c r="AU1752" s="596"/>
      <c r="AV1752" s="599">
        <f>AD1752+AJ1752+AP1752</f>
        <v>0</v>
      </c>
      <c r="AW1752" s="600"/>
      <c r="AX1752" s="630">
        <f>AF1752+AL1752+AR1752</f>
        <v>0</v>
      </c>
      <c r="AY1752" s="631"/>
      <c r="AZ1752" s="595">
        <f>IF(AV1752=0,0,(AX1752/AV1752)*100)</f>
        <v>0</v>
      </c>
      <c r="BA1752" s="596"/>
      <c r="BB1752" s="542"/>
      <c r="BC1752" s="580"/>
      <c r="BD1752" s="584"/>
      <c r="BE1752" s="585"/>
      <c r="BF1752" s="595">
        <f>IF(BB1752=0,0,(BD1752/BB1752)*100)</f>
        <v>0</v>
      </c>
      <c r="BG1752" s="596"/>
      <c r="BH1752" s="599">
        <f>AV1752+BB1752</f>
        <v>0</v>
      </c>
      <c r="BI1752" s="600"/>
      <c r="BJ1752" s="630">
        <f>AX1752+BD1752</f>
        <v>0</v>
      </c>
      <c r="BK1752" s="631"/>
      <c r="BL1752" s="595">
        <f>IF(BH1752=0,0,(BJ1752/BH1752)*100)</f>
        <v>0</v>
      </c>
      <c r="BM1752" s="596"/>
      <c r="BN1752" s="656">
        <f>(AF1752*2)+(AL1752*2)+(AR1752*3)+BD1752</f>
        <v>0</v>
      </c>
      <c r="BO1752" s="657"/>
      <c r="BP1752" s="658"/>
      <c r="BQ1752" s="676">
        <f t="shared" ref="BQ1752" si="1701">IF(BS1752=0,0,50*BR1752/BS1752)</f>
        <v>0</v>
      </c>
      <c r="BR1752" s="662">
        <f t="shared" ref="BR1752" si="1702">(BN1752*BU$1722)+(N1752*BU$1723)+(Z1752*BU$1724)+(R1752*BU$1725)+(X1752*BU$1726)+(AB1752*BU$1727)+(V1752*BU$1732)</f>
        <v>0</v>
      </c>
      <c r="BS1752" s="662">
        <f t="shared" ref="BS1752" si="1703">((BB1752-BD1752)*BU$1729)+((AV1752-AX1752)*BU$1728)+(H1752*BU$1730)+(P1752*BU$1731)</f>
        <v>0</v>
      </c>
      <c r="BT1752" s="15"/>
      <c r="BU1752" s="15"/>
      <c r="BV1752" s="95"/>
    </row>
    <row r="1753" spans="1:74" ht="21.75" customHeight="1" x14ac:dyDescent="0.25">
      <c r="A1753" s="95"/>
      <c r="B1753" s="571"/>
      <c r="C1753" s="642" t="str">
        <f>IF(ROSTER!D$38="","",ROSTER!D$38)</f>
        <v/>
      </c>
      <c r="D1753" s="643"/>
      <c r="E1753" s="575"/>
      <c r="F1753" s="577"/>
      <c r="G1753" s="583"/>
      <c r="H1753" s="579"/>
      <c r="I1753" s="545"/>
      <c r="J1753" s="544"/>
      <c r="K1753" s="581"/>
      <c r="L1753" s="586"/>
      <c r="M1753" s="587"/>
      <c r="N1753" s="592" t="s">
        <v>16</v>
      </c>
      <c r="O1753" s="603"/>
      <c r="P1753" s="544"/>
      <c r="Q1753" s="581"/>
      <c r="R1753" s="586"/>
      <c r="S1753" s="587"/>
      <c r="T1753" s="592" t="s">
        <v>16</v>
      </c>
      <c r="U1753" s="592"/>
      <c r="V1753" s="544"/>
      <c r="W1753" s="545"/>
      <c r="X1753" s="594"/>
      <c r="Y1753" s="545"/>
      <c r="Z1753" s="544"/>
      <c r="AA1753" s="545"/>
      <c r="AB1753" s="544"/>
      <c r="AC1753" s="545"/>
      <c r="AD1753" s="544"/>
      <c r="AE1753" s="581"/>
      <c r="AF1753" s="586"/>
      <c r="AG1753" s="587"/>
      <c r="AH1753" s="626"/>
      <c r="AI1753" s="627"/>
      <c r="AJ1753" s="544"/>
      <c r="AK1753" s="581"/>
      <c r="AL1753" s="586"/>
      <c r="AM1753" s="587"/>
      <c r="AN1753" s="626"/>
      <c r="AO1753" s="627"/>
      <c r="AP1753" s="544"/>
      <c r="AQ1753" s="581"/>
      <c r="AR1753" s="586"/>
      <c r="AS1753" s="587"/>
      <c r="AT1753" s="626"/>
      <c r="AU1753" s="627"/>
      <c r="AV1753" s="628"/>
      <c r="AW1753" s="629"/>
      <c r="AX1753" s="632"/>
      <c r="AY1753" s="633"/>
      <c r="AZ1753" s="626"/>
      <c r="BA1753" s="627"/>
      <c r="BB1753" s="544"/>
      <c r="BC1753" s="581"/>
      <c r="BD1753" s="586"/>
      <c r="BE1753" s="587"/>
      <c r="BF1753" s="626"/>
      <c r="BG1753" s="627"/>
      <c r="BH1753" s="628"/>
      <c r="BI1753" s="629"/>
      <c r="BJ1753" s="632"/>
      <c r="BK1753" s="633"/>
      <c r="BL1753" s="626"/>
      <c r="BM1753" s="627"/>
      <c r="BN1753" s="678"/>
      <c r="BO1753" s="679"/>
      <c r="BP1753" s="680"/>
      <c r="BQ1753" s="677"/>
      <c r="BR1753" s="663"/>
      <c r="BS1753" s="663"/>
      <c r="BT1753" s="15"/>
      <c r="BU1753" s="15"/>
      <c r="BV1753" s="95"/>
    </row>
    <row r="1754" spans="1:74" ht="21.75" customHeight="1" x14ac:dyDescent="0.25">
      <c r="A1754" s="95"/>
      <c r="B1754" s="570" t="str">
        <f>IF(ROSTER!B$40="","",ROSTER!B$40)</f>
        <v/>
      </c>
      <c r="C1754" s="572" t="str">
        <f>IF(ROSTER!C$40="","",ROSTER!C$40)</f>
        <v/>
      </c>
      <c r="D1754" s="573"/>
      <c r="E1754" s="574"/>
      <c r="F1754" s="576">
        <f>IF(E1754="y",1,IF(E1754="S",1,0))</f>
        <v>0</v>
      </c>
      <c r="G1754" s="582">
        <f>IF(E1754="S",1,0)</f>
        <v>0</v>
      </c>
      <c r="H1754" s="578"/>
      <c r="I1754" s="543"/>
      <c r="J1754" s="542"/>
      <c r="K1754" s="580"/>
      <c r="L1754" s="584"/>
      <c r="M1754" s="585"/>
      <c r="N1754" s="588">
        <f>L1754+J1754</f>
        <v>0</v>
      </c>
      <c r="O1754" s="589"/>
      <c r="P1754" s="542"/>
      <c r="Q1754" s="580"/>
      <c r="R1754" s="584"/>
      <c r="S1754" s="585"/>
      <c r="T1754" s="588">
        <f>R1754-P1754</f>
        <v>0</v>
      </c>
      <c r="U1754" s="588"/>
      <c r="V1754" s="542"/>
      <c r="W1754" s="543"/>
      <c r="X1754" s="593"/>
      <c r="Y1754" s="543"/>
      <c r="Z1754" s="542"/>
      <c r="AA1754" s="543"/>
      <c r="AB1754" s="542"/>
      <c r="AC1754" s="543"/>
      <c r="AD1754" s="542"/>
      <c r="AE1754" s="580"/>
      <c r="AF1754" s="584"/>
      <c r="AG1754" s="585"/>
      <c r="AH1754" s="595">
        <f>IF(AD1754=0,0,(AF1754/AD1754)*100)</f>
        <v>0</v>
      </c>
      <c r="AI1754" s="596"/>
      <c r="AJ1754" s="542"/>
      <c r="AK1754" s="580"/>
      <c r="AL1754" s="584"/>
      <c r="AM1754" s="585"/>
      <c r="AN1754" s="595">
        <f>IF(AJ1754=0,0,(AL1754/AJ1754)*100)</f>
        <v>0</v>
      </c>
      <c r="AO1754" s="596"/>
      <c r="AP1754" s="542"/>
      <c r="AQ1754" s="580"/>
      <c r="AR1754" s="584"/>
      <c r="AS1754" s="585"/>
      <c r="AT1754" s="595">
        <f>IF(AP1754=0,0,(AR1754/AP1754)*100)</f>
        <v>0</v>
      </c>
      <c r="AU1754" s="596"/>
      <c r="AV1754" s="599">
        <f>AD1754+AJ1754+AP1754</f>
        <v>0</v>
      </c>
      <c r="AW1754" s="600"/>
      <c r="AX1754" s="630">
        <f>AF1754+AL1754+AR1754</f>
        <v>0</v>
      </c>
      <c r="AY1754" s="631"/>
      <c r="AZ1754" s="595">
        <f>IF(AV1754=0,0,(AX1754/AV1754)*100)</f>
        <v>0</v>
      </c>
      <c r="BA1754" s="596"/>
      <c r="BB1754" s="542"/>
      <c r="BC1754" s="580"/>
      <c r="BD1754" s="584"/>
      <c r="BE1754" s="585"/>
      <c r="BF1754" s="595">
        <f>IF(BB1754=0,0,(BD1754/BB1754)*100)</f>
        <v>0</v>
      </c>
      <c r="BG1754" s="596"/>
      <c r="BH1754" s="599">
        <f>AV1754+BB1754</f>
        <v>0</v>
      </c>
      <c r="BI1754" s="600"/>
      <c r="BJ1754" s="630">
        <f>AX1754+BD1754</f>
        <v>0</v>
      </c>
      <c r="BK1754" s="631"/>
      <c r="BL1754" s="595">
        <f>IF(BH1754=0,0,(BJ1754/BH1754)*100)</f>
        <v>0</v>
      </c>
      <c r="BM1754" s="596"/>
      <c r="BN1754" s="656">
        <f>(AF1754*2)+(AL1754*2)+(AR1754*3)+BD1754</f>
        <v>0</v>
      </c>
      <c r="BO1754" s="657"/>
      <c r="BP1754" s="658"/>
      <c r="BQ1754" s="676">
        <f t="shared" ref="BQ1754" si="1704">IF(BS1754=0,0,50*BR1754/BS1754)</f>
        <v>0</v>
      </c>
      <c r="BR1754" s="662">
        <f t="shared" ref="BR1754" si="1705">(BN1754*BU$1722)+(N1754*BU$1723)+(Z1754*BU$1724)+(R1754*BU$1725)+(X1754*BU$1726)+(AB1754*BU$1727)+(V1754*BU$1732)</f>
        <v>0</v>
      </c>
      <c r="BS1754" s="662">
        <f t="shared" ref="BS1754" si="1706">((BB1754-BD1754)*BU$1729)+((AV1754-AX1754)*BU$1728)+(H1754*BU$1730)+(P1754*BU$1731)</f>
        <v>0</v>
      </c>
      <c r="BT1754" s="15"/>
      <c r="BU1754" s="15"/>
      <c r="BV1754" s="95"/>
    </row>
    <row r="1755" spans="1:74" ht="21.75" customHeight="1" x14ac:dyDescent="0.25">
      <c r="A1755" s="95"/>
      <c r="B1755" s="571"/>
      <c r="C1755" s="642" t="str">
        <f>IF(ROSTER!D$40="","",ROSTER!D$40)</f>
        <v/>
      </c>
      <c r="D1755" s="643"/>
      <c r="E1755" s="575"/>
      <c r="F1755" s="577"/>
      <c r="G1755" s="583"/>
      <c r="H1755" s="579"/>
      <c r="I1755" s="545"/>
      <c r="J1755" s="544"/>
      <c r="K1755" s="581"/>
      <c r="L1755" s="586"/>
      <c r="M1755" s="587"/>
      <c r="N1755" s="592" t="s">
        <v>16</v>
      </c>
      <c r="O1755" s="603"/>
      <c r="P1755" s="544"/>
      <c r="Q1755" s="581"/>
      <c r="R1755" s="586"/>
      <c r="S1755" s="587"/>
      <c r="T1755" s="592" t="s">
        <v>16</v>
      </c>
      <c r="U1755" s="592"/>
      <c r="V1755" s="544"/>
      <c r="W1755" s="545"/>
      <c r="X1755" s="594"/>
      <c r="Y1755" s="545"/>
      <c r="Z1755" s="544"/>
      <c r="AA1755" s="545"/>
      <c r="AB1755" s="544"/>
      <c r="AC1755" s="545"/>
      <c r="AD1755" s="544"/>
      <c r="AE1755" s="581"/>
      <c r="AF1755" s="586"/>
      <c r="AG1755" s="587"/>
      <c r="AH1755" s="626"/>
      <c r="AI1755" s="627"/>
      <c r="AJ1755" s="544"/>
      <c r="AK1755" s="581"/>
      <c r="AL1755" s="586"/>
      <c r="AM1755" s="587"/>
      <c r="AN1755" s="626"/>
      <c r="AO1755" s="627"/>
      <c r="AP1755" s="544"/>
      <c r="AQ1755" s="581"/>
      <c r="AR1755" s="586"/>
      <c r="AS1755" s="587"/>
      <c r="AT1755" s="626"/>
      <c r="AU1755" s="627"/>
      <c r="AV1755" s="628"/>
      <c r="AW1755" s="629"/>
      <c r="AX1755" s="632"/>
      <c r="AY1755" s="633"/>
      <c r="AZ1755" s="626"/>
      <c r="BA1755" s="627"/>
      <c r="BB1755" s="544"/>
      <c r="BC1755" s="581"/>
      <c r="BD1755" s="586"/>
      <c r="BE1755" s="587"/>
      <c r="BF1755" s="626"/>
      <c r="BG1755" s="627"/>
      <c r="BH1755" s="628"/>
      <c r="BI1755" s="629"/>
      <c r="BJ1755" s="632"/>
      <c r="BK1755" s="633"/>
      <c r="BL1755" s="626"/>
      <c r="BM1755" s="627"/>
      <c r="BN1755" s="678"/>
      <c r="BO1755" s="679"/>
      <c r="BP1755" s="680"/>
      <c r="BQ1755" s="677"/>
      <c r="BR1755" s="663"/>
      <c r="BS1755" s="663"/>
      <c r="BT1755" s="15"/>
      <c r="BU1755" s="15"/>
      <c r="BV1755" s="95"/>
    </row>
    <row r="1756" spans="1:74" ht="21.75" customHeight="1" x14ac:dyDescent="0.25">
      <c r="A1756" s="95"/>
      <c r="B1756" s="570" t="str">
        <f>IF(ROSTER!B$42="","",ROSTER!B$42)</f>
        <v/>
      </c>
      <c r="C1756" s="572" t="str">
        <f>IF(ROSTER!C$42="","",ROSTER!C$42)</f>
        <v/>
      </c>
      <c r="D1756" s="573"/>
      <c r="E1756" s="574"/>
      <c r="F1756" s="576">
        <f>IF(E1756="y",1,IF(E1756="S",1,0))</f>
        <v>0</v>
      </c>
      <c r="G1756" s="582">
        <f>IF(E1756="S",1,0)</f>
        <v>0</v>
      </c>
      <c r="H1756" s="578"/>
      <c r="I1756" s="543"/>
      <c r="J1756" s="542"/>
      <c r="K1756" s="580"/>
      <c r="L1756" s="584"/>
      <c r="M1756" s="585"/>
      <c r="N1756" s="588">
        <f>L1756+J1756</f>
        <v>0</v>
      </c>
      <c r="O1756" s="589"/>
      <c r="P1756" s="542"/>
      <c r="Q1756" s="580"/>
      <c r="R1756" s="584"/>
      <c r="S1756" s="585"/>
      <c r="T1756" s="588">
        <f>R1756-P1756</f>
        <v>0</v>
      </c>
      <c r="U1756" s="588"/>
      <c r="V1756" s="542"/>
      <c r="W1756" s="543"/>
      <c r="X1756" s="593"/>
      <c r="Y1756" s="543"/>
      <c r="Z1756" s="542"/>
      <c r="AA1756" s="543"/>
      <c r="AB1756" s="542"/>
      <c r="AC1756" s="543"/>
      <c r="AD1756" s="542"/>
      <c r="AE1756" s="580"/>
      <c r="AF1756" s="584"/>
      <c r="AG1756" s="585"/>
      <c r="AH1756" s="595">
        <f>IF(AD1756=0,0,(AF1756/AD1756)*100)</f>
        <v>0</v>
      </c>
      <c r="AI1756" s="596"/>
      <c r="AJ1756" s="542"/>
      <c r="AK1756" s="580"/>
      <c r="AL1756" s="584"/>
      <c r="AM1756" s="585"/>
      <c r="AN1756" s="595">
        <f>IF(AJ1756=0,0,(AL1756/AJ1756)*100)</f>
        <v>0</v>
      </c>
      <c r="AO1756" s="596"/>
      <c r="AP1756" s="542"/>
      <c r="AQ1756" s="580"/>
      <c r="AR1756" s="584"/>
      <c r="AS1756" s="585"/>
      <c r="AT1756" s="595">
        <f>IF(AP1756=0,0,(AR1756/AP1756)*100)</f>
        <v>0</v>
      </c>
      <c r="AU1756" s="596"/>
      <c r="AV1756" s="599">
        <f>AD1756+AJ1756+AP1756</f>
        <v>0</v>
      </c>
      <c r="AW1756" s="600"/>
      <c r="AX1756" s="630">
        <f>AF1756+AL1756+AR1756</f>
        <v>0</v>
      </c>
      <c r="AY1756" s="631"/>
      <c r="AZ1756" s="595">
        <f>IF(AV1756=0,0,(AX1756/AV1756)*100)</f>
        <v>0</v>
      </c>
      <c r="BA1756" s="596"/>
      <c r="BB1756" s="542"/>
      <c r="BC1756" s="580"/>
      <c r="BD1756" s="584"/>
      <c r="BE1756" s="585"/>
      <c r="BF1756" s="595">
        <f>IF(BB1756=0,0,(BD1756/BB1756)*100)</f>
        <v>0</v>
      </c>
      <c r="BG1756" s="596"/>
      <c r="BH1756" s="599">
        <f>AV1756+BB1756</f>
        <v>0</v>
      </c>
      <c r="BI1756" s="600"/>
      <c r="BJ1756" s="630">
        <f>AX1756+BD1756</f>
        <v>0</v>
      </c>
      <c r="BK1756" s="631"/>
      <c r="BL1756" s="595">
        <f>IF(BH1756=0,0,(BJ1756/BH1756)*100)</f>
        <v>0</v>
      </c>
      <c r="BM1756" s="596"/>
      <c r="BN1756" s="656">
        <f>(AF1756*2)+(AL1756*2)+(AR1756*3)+BD1756</f>
        <v>0</v>
      </c>
      <c r="BO1756" s="657"/>
      <c r="BP1756" s="658"/>
      <c r="BQ1756" s="676">
        <f t="shared" ref="BQ1756" si="1707">IF(BS1756=0,0,50*BR1756/BS1756)</f>
        <v>0</v>
      </c>
      <c r="BR1756" s="662">
        <f t="shared" ref="BR1756" si="1708">(BN1756*BU$1722)+(N1756*BU$1723)+(Z1756*BU$1724)+(R1756*BU$1725)+(X1756*BU$1726)+(AB1756*BU$1727)+(V1756*BU$1732)</f>
        <v>0</v>
      </c>
      <c r="BS1756" s="662">
        <f t="shared" ref="BS1756" si="1709">((BB1756-BD1756)*BU$1729)+((AV1756-AX1756)*BU$1728)+(H1756*BU$1730)+(P1756*BU$1731)</f>
        <v>0</v>
      </c>
      <c r="BT1756" s="15"/>
      <c r="BU1756" s="15"/>
      <c r="BV1756" s="95"/>
    </row>
    <row r="1757" spans="1:74" ht="21.75" customHeight="1" x14ac:dyDescent="0.25">
      <c r="A1757" s="95"/>
      <c r="B1757" s="571"/>
      <c r="C1757" s="642" t="str">
        <f>IF(ROSTER!D$42="","",ROSTER!D$42)</f>
        <v/>
      </c>
      <c r="D1757" s="643"/>
      <c r="E1757" s="575"/>
      <c r="F1757" s="577"/>
      <c r="G1757" s="583"/>
      <c r="H1757" s="579"/>
      <c r="I1757" s="545"/>
      <c r="J1757" s="544"/>
      <c r="K1757" s="581"/>
      <c r="L1757" s="586"/>
      <c r="M1757" s="587"/>
      <c r="N1757" s="592" t="s">
        <v>16</v>
      </c>
      <c r="O1757" s="603"/>
      <c r="P1757" s="544"/>
      <c r="Q1757" s="581"/>
      <c r="R1757" s="586"/>
      <c r="S1757" s="587"/>
      <c r="T1757" s="592" t="s">
        <v>16</v>
      </c>
      <c r="U1757" s="592"/>
      <c r="V1757" s="544"/>
      <c r="W1757" s="545"/>
      <c r="X1757" s="594"/>
      <c r="Y1757" s="545"/>
      <c r="Z1757" s="544"/>
      <c r="AA1757" s="545"/>
      <c r="AB1757" s="544"/>
      <c r="AC1757" s="545"/>
      <c r="AD1757" s="544"/>
      <c r="AE1757" s="581"/>
      <c r="AF1757" s="586"/>
      <c r="AG1757" s="587"/>
      <c r="AH1757" s="626"/>
      <c r="AI1757" s="627"/>
      <c r="AJ1757" s="544"/>
      <c r="AK1757" s="581"/>
      <c r="AL1757" s="586"/>
      <c r="AM1757" s="587"/>
      <c r="AN1757" s="626"/>
      <c r="AO1757" s="627"/>
      <c r="AP1757" s="544"/>
      <c r="AQ1757" s="581"/>
      <c r="AR1757" s="586"/>
      <c r="AS1757" s="587"/>
      <c r="AT1757" s="626"/>
      <c r="AU1757" s="627"/>
      <c r="AV1757" s="628"/>
      <c r="AW1757" s="629"/>
      <c r="AX1757" s="632"/>
      <c r="AY1757" s="633"/>
      <c r="AZ1757" s="626"/>
      <c r="BA1757" s="627"/>
      <c r="BB1757" s="544"/>
      <c r="BC1757" s="581"/>
      <c r="BD1757" s="586"/>
      <c r="BE1757" s="587"/>
      <c r="BF1757" s="626"/>
      <c r="BG1757" s="627"/>
      <c r="BH1757" s="628"/>
      <c r="BI1757" s="629"/>
      <c r="BJ1757" s="632"/>
      <c r="BK1757" s="633"/>
      <c r="BL1757" s="626"/>
      <c r="BM1757" s="627"/>
      <c r="BN1757" s="678"/>
      <c r="BO1757" s="679"/>
      <c r="BP1757" s="680"/>
      <c r="BQ1757" s="677"/>
      <c r="BR1757" s="663"/>
      <c r="BS1757" s="663"/>
      <c r="BT1757" s="15"/>
      <c r="BU1757" s="15"/>
      <c r="BV1757" s="95"/>
    </row>
    <row r="1758" spans="1:74" ht="21.75" customHeight="1" x14ac:dyDescent="0.25">
      <c r="A1758" s="95"/>
      <c r="B1758" s="570" t="str">
        <f>IF(ROSTER!B$44="","",ROSTER!B$44)</f>
        <v/>
      </c>
      <c r="C1758" s="572" t="str">
        <f>IF(ROSTER!C$44="","",ROSTER!C$44)</f>
        <v/>
      </c>
      <c r="D1758" s="573"/>
      <c r="E1758" s="574"/>
      <c r="F1758" s="576">
        <f>IF(E1758="y",1,IF(E1758="S",1,0))</f>
        <v>0</v>
      </c>
      <c r="G1758" s="582">
        <f>IF(E1758="S",1,0)</f>
        <v>0</v>
      </c>
      <c r="H1758" s="578"/>
      <c r="I1758" s="543"/>
      <c r="J1758" s="542"/>
      <c r="K1758" s="580"/>
      <c r="L1758" s="584"/>
      <c r="M1758" s="585"/>
      <c r="N1758" s="588">
        <f>L1758+J1758</f>
        <v>0</v>
      </c>
      <c r="O1758" s="589"/>
      <c r="P1758" s="542"/>
      <c r="Q1758" s="580"/>
      <c r="R1758" s="584"/>
      <c r="S1758" s="585"/>
      <c r="T1758" s="588">
        <f>R1758-P1758</f>
        <v>0</v>
      </c>
      <c r="U1758" s="588"/>
      <c r="V1758" s="542"/>
      <c r="W1758" s="543"/>
      <c r="X1758" s="593"/>
      <c r="Y1758" s="543"/>
      <c r="Z1758" s="542"/>
      <c r="AA1758" s="543"/>
      <c r="AB1758" s="542"/>
      <c r="AC1758" s="543"/>
      <c r="AD1758" s="542"/>
      <c r="AE1758" s="580"/>
      <c r="AF1758" s="584"/>
      <c r="AG1758" s="585"/>
      <c r="AH1758" s="595">
        <f>IF(AD1758=0,0,(AF1758/AD1758)*100)</f>
        <v>0</v>
      </c>
      <c r="AI1758" s="596"/>
      <c r="AJ1758" s="542"/>
      <c r="AK1758" s="580"/>
      <c r="AL1758" s="584"/>
      <c r="AM1758" s="585"/>
      <c r="AN1758" s="595">
        <f>IF(AJ1758=0,0,(AL1758/AJ1758)*100)</f>
        <v>0</v>
      </c>
      <c r="AO1758" s="596"/>
      <c r="AP1758" s="542"/>
      <c r="AQ1758" s="580"/>
      <c r="AR1758" s="584"/>
      <c r="AS1758" s="585"/>
      <c r="AT1758" s="595">
        <f>IF(AP1758=0,0,(AR1758/AP1758)*100)</f>
        <v>0</v>
      </c>
      <c r="AU1758" s="596"/>
      <c r="AV1758" s="599">
        <f>AD1758+AJ1758+AP1758</f>
        <v>0</v>
      </c>
      <c r="AW1758" s="600"/>
      <c r="AX1758" s="630">
        <f>AF1758+AL1758+AR1758</f>
        <v>0</v>
      </c>
      <c r="AY1758" s="631"/>
      <c r="AZ1758" s="595">
        <f>IF(AV1758=0,0,(AX1758/AV1758)*100)</f>
        <v>0</v>
      </c>
      <c r="BA1758" s="596"/>
      <c r="BB1758" s="542"/>
      <c r="BC1758" s="580"/>
      <c r="BD1758" s="584"/>
      <c r="BE1758" s="585"/>
      <c r="BF1758" s="595">
        <f>IF(BB1758=0,0,(BD1758/BB1758)*100)</f>
        <v>0</v>
      </c>
      <c r="BG1758" s="596"/>
      <c r="BH1758" s="599">
        <f>AV1758+BB1758</f>
        <v>0</v>
      </c>
      <c r="BI1758" s="600"/>
      <c r="BJ1758" s="630">
        <f>AX1758+BD1758</f>
        <v>0</v>
      </c>
      <c r="BK1758" s="631"/>
      <c r="BL1758" s="595">
        <f>IF(BH1758=0,0,(BJ1758/BH1758)*100)</f>
        <v>0</v>
      </c>
      <c r="BM1758" s="596"/>
      <c r="BN1758" s="656">
        <f>(AF1758*2)+(AL1758*2)+(AR1758*3)+BD1758</f>
        <v>0</v>
      </c>
      <c r="BO1758" s="657"/>
      <c r="BP1758" s="658"/>
      <c r="BQ1758" s="676">
        <f t="shared" ref="BQ1758" si="1710">IF(BS1758=0,0,50*BR1758/BS1758)</f>
        <v>0</v>
      </c>
      <c r="BR1758" s="662">
        <f t="shared" ref="BR1758" si="1711">(BN1758*BU$1722)+(N1758*BU$1723)+(Z1758*BU$1724)+(R1758*BU$1725)+(X1758*BU$1726)+(AB1758*BU$1727)+(V1758*BU$1732)</f>
        <v>0</v>
      </c>
      <c r="BS1758" s="662">
        <f t="shared" ref="BS1758" si="1712">((BB1758-BD1758)*BU$1729)+((AV1758-AX1758)*BU$1728)+(H1758*BU$1730)+(P1758*BU$1731)</f>
        <v>0</v>
      </c>
      <c r="BT1758" s="15"/>
      <c r="BU1758" s="15"/>
      <c r="BV1758" s="95"/>
    </row>
    <row r="1759" spans="1:74" ht="21.75" customHeight="1" x14ac:dyDescent="0.25">
      <c r="A1759" s="95"/>
      <c r="B1759" s="571"/>
      <c r="C1759" s="642" t="str">
        <f>IF(ROSTER!D$44="","",ROSTER!D$44)</f>
        <v/>
      </c>
      <c r="D1759" s="643"/>
      <c r="E1759" s="575"/>
      <c r="F1759" s="577"/>
      <c r="G1759" s="583"/>
      <c r="H1759" s="579"/>
      <c r="I1759" s="545"/>
      <c r="J1759" s="544"/>
      <c r="K1759" s="581"/>
      <c r="L1759" s="586"/>
      <c r="M1759" s="587"/>
      <c r="N1759" s="592" t="s">
        <v>16</v>
      </c>
      <c r="O1759" s="603"/>
      <c r="P1759" s="544"/>
      <c r="Q1759" s="581"/>
      <c r="R1759" s="586"/>
      <c r="S1759" s="587"/>
      <c r="T1759" s="592" t="s">
        <v>16</v>
      </c>
      <c r="U1759" s="592"/>
      <c r="V1759" s="544"/>
      <c r="W1759" s="545"/>
      <c r="X1759" s="594"/>
      <c r="Y1759" s="545"/>
      <c r="Z1759" s="544"/>
      <c r="AA1759" s="545"/>
      <c r="AB1759" s="544"/>
      <c r="AC1759" s="545"/>
      <c r="AD1759" s="544"/>
      <c r="AE1759" s="581"/>
      <c r="AF1759" s="586"/>
      <c r="AG1759" s="587"/>
      <c r="AH1759" s="626"/>
      <c r="AI1759" s="627"/>
      <c r="AJ1759" s="544"/>
      <c r="AK1759" s="581"/>
      <c r="AL1759" s="586"/>
      <c r="AM1759" s="587"/>
      <c r="AN1759" s="626"/>
      <c r="AO1759" s="627"/>
      <c r="AP1759" s="544"/>
      <c r="AQ1759" s="581"/>
      <c r="AR1759" s="586"/>
      <c r="AS1759" s="587"/>
      <c r="AT1759" s="626"/>
      <c r="AU1759" s="627"/>
      <c r="AV1759" s="628"/>
      <c r="AW1759" s="629"/>
      <c r="AX1759" s="632"/>
      <c r="AY1759" s="633"/>
      <c r="AZ1759" s="626"/>
      <c r="BA1759" s="627"/>
      <c r="BB1759" s="544"/>
      <c r="BC1759" s="581"/>
      <c r="BD1759" s="586"/>
      <c r="BE1759" s="587"/>
      <c r="BF1759" s="626"/>
      <c r="BG1759" s="627"/>
      <c r="BH1759" s="628"/>
      <c r="BI1759" s="629"/>
      <c r="BJ1759" s="632"/>
      <c r="BK1759" s="633"/>
      <c r="BL1759" s="626"/>
      <c r="BM1759" s="627"/>
      <c r="BN1759" s="678"/>
      <c r="BO1759" s="679"/>
      <c r="BP1759" s="680"/>
      <c r="BQ1759" s="677"/>
      <c r="BR1759" s="663"/>
      <c r="BS1759" s="663"/>
      <c r="BT1759" s="15"/>
      <c r="BU1759" s="15"/>
      <c r="BV1759" s="95"/>
    </row>
    <row r="1760" spans="1:74" ht="21.75" customHeight="1" x14ac:dyDescent="0.25">
      <c r="A1760" s="95"/>
      <c r="B1760" s="570" t="str">
        <f>IF(ROSTER!B$46="","",ROSTER!B$46)</f>
        <v/>
      </c>
      <c r="C1760" s="572" t="str">
        <f>IF(ROSTER!C$46="","",ROSTER!C$46)</f>
        <v/>
      </c>
      <c r="D1760" s="573"/>
      <c r="E1760" s="574"/>
      <c r="F1760" s="576">
        <f>IF(E1760="y",1,IF(E1760="S",1,0))</f>
        <v>0</v>
      </c>
      <c r="G1760" s="582">
        <f>IF(E1760="S",1,0)</f>
        <v>0</v>
      </c>
      <c r="H1760" s="578"/>
      <c r="I1760" s="543"/>
      <c r="J1760" s="542"/>
      <c r="K1760" s="580"/>
      <c r="L1760" s="584"/>
      <c r="M1760" s="585"/>
      <c r="N1760" s="588">
        <f>L1760+J1760</f>
        <v>0</v>
      </c>
      <c r="O1760" s="589"/>
      <c r="P1760" s="542"/>
      <c r="Q1760" s="580"/>
      <c r="R1760" s="584"/>
      <c r="S1760" s="585"/>
      <c r="T1760" s="588">
        <f>R1760-P1760</f>
        <v>0</v>
      </c>
      <c r="U1760" s="588"/>
      <c r="V1760" s="542"/>
      <c r="W1760" s="543"/>
      <c r="X1760" s="593"/>
      <c r="Y1760" s="543"/>
      <c r="Z1760" s="542"/>
      <c r="AA1760" s="543"/>
      <c r="AB1760" s="542"/>
      <c r="AC1760" s="543"/>
      <c r="AD1760" s="542"/>
      <c r="AE1760" s="580"/>
      <c r="AF1760" s="584"/>
      <c r="AG1760" s="585"/>
      <c r="AH1760" s="595">
        <f>IF(AD1760=0,0,(AF1760/AD1760)*100)</f>
        <v>0</v>
      </c>
      <c r="AI1760" s="596"/>
      <c r="AJ1760" s="542"/>
      <c r="AK1760" s="580"/>
      <c r="AL1760" s="584"/>
      <c r="AM1760" s="585"/>
      <c r="AN1760" s="595">
        <f>IF(AJ1760=0,0,(AL1760/AJ1760)*100)</f>
        <v>0</v>
      </c>
      <c r="AO1760" s="596"/>
      <c r="AP1760" s="542"/>
      <c r="AQ1760" s="580"/>
      <c r="AR1760" s="584"/>
      <c r="AS1760" s="585"/>
      <c r="AT1760" s="595">
        <f>IF(AP1760=0,0,(AR1760/AP1760)*100)</f>
        <v>0</v>
      </c>
      <c r="AU1760" s="596"/>
      <c r="AV1760" s="599">
        <f>AD1760+AJ1760+AP1760</f>
        <v>0</v>
      </c>
      <c r="AW1760" s="600"/>
      <c r="AX1760" s="630">
        <f>AF1760+AL1760+AR1760</f>
        <v>0</v>
      </c>
      <c r="AY1760" s="631"/>
      <c r="AZ1760" s="595">
        <f>IF(AV1760=0,0,(AX1760/AV1760)*100)</f>
        <v>0</v>
      </c>
      <c r="BA1760" s="596"/>
      <c r="BB1760" s="542"/>
      <c r="BC1760" s="580"/>
      <c r="BD1760" s="584"/>
      <c r="BE1760" s="585"/>
      <c r="BF1760" s="595">
        <f>IF(BB1760=0,0,(BD1760/BB1760)*100)</f>
        <v>0</v>
      </c>
      <c r="BG1760" s="596"/>
      <c r="BH1760" s="599">
        <f>AV1760+BB1760</f>
        <v>0</v>
      </c>
      <c r="BI1760" s="600"/>
      <c r="BJ1760" s="630">
        <f>AX1760+BD1760</f>
        <v>0</v>
      </c>
      <c r="BK1760" s="631"/>
      <c r="BL1760" s="595">
        <f>IF(BH1760=0,0,(BJ1760/BH1760)*100)</f>
        <v>0</v>
      </c>
      <c r="BM1760" s="596"/>
      <c r="BN1760" s="656">
        <f>(AF1760*2)+(AL1760*2)+(AR1760*3)+BD1760</f>
        <v>0</v>
      </c>
      <c r="BO1760" s="657"/>
      <c r="BP1760" s="658"/>
      <c r="BQ1760" s="676">
        <f t="shared" ref="BQ1760" si="1713">IF(BS1760=0,0,50*BR1760/BS1760)</f>
        <v>0</v>
      </c>
      <c r="BR1760" s="662">
        <f t="shared" ref="BR1760" si="1714">(BN1760*BU$1722)+(N1760*BU$1723)+(Z1760*BU$1724)+(R1760*BU$1725)+(X1760*BU$1726)+(AB1760*BU$1727)+(V1760*BU$1732)</f>
        <v>0</v>
      </c>
      <c r="BS1760" s="662">
        <f t="shared" ref="BS1760" si="1715">((BB1760-BD1760)*BU$1729)+((AV1760-AX1760)*BU$1728)+(H1760*BU$1730)+(P1760*BU$1731)</f>
        <v>0</v>
      </c>
      <c r="BT1760" s="15"/>
      <c r="BU1760" s="15"/>
      <c r="BV1760" s="95"/>
    </row>
    <row r="1761" spans="1:77" ht="22.5" customHeight="1" thickBot="1" x14ac:dyDescent="0.3">
      <c r="A1761" s="95"/>
      <c r="B1761" s="571"/>
      <c r="C1761" s="642" t="str">
        <f>IF(ROSTER!D$46="","",ROSTER!D$46)</f>
        <v/>
      </c>
      <c r="D1761" s="643"/>
      <c r="E1761" s="575"/>
      <c r="F1761" s="577"/>
      <c r="G1761" s="583"/>
      <c r="H1761" s="579"/>
      <c r="I1761" s="545"/>
      <c r="J1761" s="544"/>
      <c r="K1761" s="581"/>
      <c r="L1761" s="586"/>
      <c r="M1761" s="587"/>
      <c r="N1761" s="590" t="s">
        <v>16</v>
      </c>
      <c r="O1761" s="591"/>
      <c r="P1761" s="544"/>
      <c r="Q1761" s="581"/>
      <c r="R1761" s="586"/>
      <c r="S1761" s="587"/>
      <c r="T1761" s="592" t="s">
        <v>16</v>
      </c>
      <c r="U1761" s="592"/>
      <c r="V1761" s="544"/>
      <c r="W1761" s="545"/>
      <c r="X1761" s="594"/>
      <c r="Y1761" s="545"/>
      <c r="Z1761" s="544"/>
      <c r="AA1761" s="545"/>
      <c r="AB1761" s="544"/>
      <c r="AC1761" s="545"/>
      <c r="AD1761" s="544"/>
      <c r="AE1761" s="581"/>
      <c r="AF1761" s="586"/>
      <c r="AG1761" s="587"/>
      <c r="AH1761" s="597"/>
      <c r="AI1761" s="598"/>
      <c r="AJ1761" s="544"/>
      <c r="AK1761" s="581"/>
      <c r="AL1761" s="586"/>
      <c r="AM1761" s="587"/>
      <c r="AN1761" s="597"/>
      <c r="AO1761" s="598"/>
      <c r="AP1761" s="544"/>
      <c r="AQ1761" s="581"/>
      <c r="AR1761" s="586"/>
      <c r="AS1761" s="587"/>
      <c r="AT1761" s="597"/>
      <c r="AU1761" s="598"/>
      <c r="AV1761" s="601"/>
      <c r="AW1761" s="602"/>
      <c r="AX1761" s="701"/>
      <c r="AY1761" s="702"/>
      <c r="AZ1761" s="597"/>
      <c r="BA1761" s="598"/>
      <c r="BB1761" s="544"/>
      <c r="BC1761" s="581"/>
      <c r="BD1761" s="586"/>
      <c r="BE1761" s="587"/>
      <c r="BF1761" s="597"/>
      <c r="BG1761" s="598"/>
      <c r="BH1761" s="601"/>
      <c r="BI1761" s="602"/>
      <c r="BJ1761" s="701"/>
      <c r="BK1761" s="702"/>
      <c r="BL1761" s="597"/>
      <c r="BM1761" s="598"/>
      <c r="BN1761" s="659"/>
      <c r="BO1761" s="660"/>
      <c r="BP1761" s="661"/>
      <c r="BQ1761" s="677"/>
      <c r="BR1761" s="663"/>
      <c r="BS1761" s="663"/>
      <c r="BT1761" s="15"/>
      <c r="BU1761" s="15"/>
      <c r="BV1761" s="95"/>
    </row>
    <row r="1762" spans="1:77" s="21" customFormat="1" ht="33.4" customHeight="1" x14ac:dyDescent="0.45">
      <c r="A1762" s="98"/>
      <c r="B1762" s="612"/>
      <c r="C1762" s="613"/>
      <c r="D1762" s="613" t="s">
        <v>10</v>
      </c>
      <c r="E1762" s="616"/>
      <c r="F1762" s="279"/>
      <c r="G1762" s="279"/>
      <c r="H1762" s="517">
        <f>SUM(H1722:I1761)</f>
        <v>0</v>
      </c>
      <c r="I1762" s="618"/>
      <c r="J1762" s="517">
        <f>SUM(J1722:K1761)</f>
        <v>0</v>
      </c>
      <c r="K1762" s="618"/>
      <c r="L1762" s="620">
        <f>SUM(L1722:M1761)</f>
        <v>0</v>
      </c>
      <c r="M1762" s="621"/>
      <c r="N1762" s="548">
        <f>L1762+J1762</f>
        <v>0</v>
      </c>
      <c r="O1762" s="518"/>
      <c r="P1762" s="620">
        <f>SUM(P1722:Q1761)</f>
        <v>0</v>
      </c>
      <c r="Q1762" s="618"/>
      <c r="R1762" s="620">
        <f>SUM(R1722:S1761)</f>
        <v>0</v>
      </c>
      <c r="S1762" s="621"/>
      <c r="T1762" s="548">
        <f>R1762-P1762</f>
        <v>0</v>
      </c>
      <c r="U1762" s="518"/>
      <c r="V1762" s="517">
        <f>SUM(V1722:W1761)</f>
        <v>0</v>
      </c>
      <c r="W1762" s="518"/>
      <c r="X1762" s="621">
        <f>SUM(X1722:Y1761)</f>
        <v>0</v>
      </c>
      <c r="Y1762" s="621"/>
      <c r="Z1762" s="517">
        <f>SUM(Z1722:AA1761)</f>
        <v>0</v>
      </c>
      <c r="AA1762" s="518"/>
      <c r="AB1762" s="517">
        <f>SUM(AB1722:AC1761)</f>
        <v>0</v>
      </c>
      <c r="AC1762" s="518"/>
      <c r="AD1762" s="621">
        <f>SUM(AD1722:AE1761)</f>
        <v>0</v>
      </c>
      <c r="AE1762" s="618"/>
      <c r="AF1762" s="620">
        <f>SUM(AF1722:AG1761)</f>
        <v>0</v>
      </c>
      <c r="AG1762" s="621"/>
      <c r="AH1762" s="548">
        <f>IF(AD1762=0,0,(AF1762/AD1762)*100)</f>
        <v>0</v>
      </c>
      <c r="AI1762" s="518"/>
      <c r="AJ1762" s="620">
        <f>SUM(AJ1722:AK1761)</f>
        <v>0</v>
      </c>
      <c r="AK1762" s="618"/>
      <c r="AL1762" s="620">
        <f>SUM(AL1722:AM1761)</f>
        <v>0</v>
      </c>
      <c r="AM1762" s="621"/>
      <c r="AN1762" s="548">
        <f>IF(AJ1762=0,0,(AL1762/AJ1762)*100)</f>
        <v>0</v>
      </c>
      <c r="AO1762" s="518"/>
      <c r="AP1762" s="620">
        <f>SUM(AP1722:AQ1761)</f>
        <v>0</v>
      </c>
      <c r="AQ1762" s="618"/>
      <c r="AR1762" s="620">
        <f>SUM(AR1722:AS1761)</f>
        <v>0</v>
      </c>
      <c r="AS1762" s="621"/>
      <c r="AT1762" s="548">
        <f>IF(AP1762=0,0,(AR1762/AP1762)*100)</f>
        <v>0</v>
      </c>
      <c r="AU1762" s="518"/>
      <c r="AV1762" s="517">
        <f>AD1762+AJ1762+AP1762</f>
        <v>0</v>
      </c>
      <c r="AW1762" s="618"/>
      <c r="AX1762" s="620">
        <f>AF1762+AL1762+AR1762</f>
        <v>0</v>
      </c>
      <c r="AY1762" s="624"/>
      <c r="AZ1762" s="548">
        <f>IF(AV1762=0,0,(AX1762/AV1762)*100)</f>
        <v>0</v>
      </c>
      <c r="BA1762" s="518"/>
      <c r="BB1762" s="620">
        <f>SUM(BB1722:BC1761)</f>
        <v>0</v>
      </c>
      <c r="BC1762" s="618"/>
      <c r="BD1762" s="620">
        <f>SUM(BD1722:BE1761)</f>
        <v>0</v>
      </c>
      <c r="BE1762" s="621"/>
      <c r="BF1762" s="548">
        <f>IF(BB1762=0,0,(BD1762/BB1762)*100)</f>
        <v>0</v>
      </c>
      <c r="BG1762" s="518"/>
      <c r="BH1762" s="517">
        <f>AV1762+BB1762</f>
        <v>0</v>
      </c>
      <c r="BI1762" s="618"/>
      <c r="BJ1762" s="620">
        <f>AX1762+BD1762</f>
        <v>0</v>
      </c>
      <c r="BK1762" s="624"/>
      <c r="BL1762" s="548">
        <f>IF(BH1762=0,0,(BJ1762/BH1762)*100)</f>
        <v>0</v>
      </c>
      <c r="BM1762" s="664"/>
      <c r="BN1762" s="666">
        <f>SUM(BN1722:BP1761)</f>
        <v>0</v>
      </c>
      <c r="BO1762" s="667"/>
      <c r="BP1762" s="668"/>
      <c r="BQ1762" s="681">
        <f>SUM(BQ1722:BQ1761)</f>
        <v>0</v>
      </c>
      <c r="BR1762" s="685">
        <f t="shared" ref="BR1762" si="1716">(BN1762*BU$1722)+(N1762*BU$1723)+(Z1762*BU$1724)+(R1762*BU$1725)+(X1762*BU$1726)+(AB1762*BU$1727)+(V1762*BU$1732)</f>
        <v>0</v>
      </c>
      <c r="BS1762" s="683">
        <f t="shared" ref="BS1762" si="1717">((BB1762-BD1762)*BU$1729)+((AV1762-AX1762)*BU$1728)+(H1762*BU$1730)+(P1762*BU$1731)</f>
        <v>0</v>
      </c>
      <c r="BT1762" s="20"/>
      <c r="BU1762" s="20"/>
      <c r="BV1762" s="98"/>
    </row>
    <row r="1763" spans="1:77" s="21" customFormat="1" ht="33.950000000000003" customHeight="1" thickBot="1" x14ac:dyDescent="0.5">
      <c r="A1763" s="98"/>
      <c r="B1763" s="614"/>
      <c r="C1763" s="615"/>
      <c r="D1763" s="615"/>
      <c r="E1763" s="617"/>
      <c r="F1763" s="280"/>
      <c r="G1763" s="280"/>
      <c r="H1763" s="519"/>
      <c r="I1763" s="619"/>
      <c r="J1763" s="519"/>
      <c r="K1763" s="619"/>
      <c r="L1763" s="622"/>
      <c r="M1763" s="623"/>
      <c r="N1763" s="549" t="s">
        <v>16</v>
      </c>
      <c r="O1763" s="520"/>
      <c r="P1763" s="622"/>
      <c r="Q1763" s="619"/>
      <c r="R1763" s="622"/>
      <c r="S1763" s="623"/>
      <c r="T1763" s="549" t="s">
        <v>16</v>
      </c>
      <c r="U1763" s="520"/>
      <c r="V1763" s="519"/>
      <c r="W1763" s="520"/>
      <c r="X1763" s="623"/>
      <c r="Y1763" s="623"/>
      <c r="Z1763" s="519"/>
      <c r="AA1763" s="520"/>
      <c r="AB1763" s="519"/>
      <c r="AC1763" s="520"/>
      <c r="AD1763" s="623"/>
      <c r="AE1763" s="619"/>
      <c r="AF1763" s="622"/>
      <c r="AG1763" s="623"/>
      <c r="AH1763" s="549"/>
      <c r="AI1763" s="520"/>
      <c r="AJ1763" s="622"/>
      <c r="AK1763" s="619"/>
      <c r="AL1763" s="622"/>
      <c r="AM1763" s="623"/>
      <c r="AN1763" s="549"/>
      <c r="AO1763" s="520"/>
      <c r="AP1763" s="622"/>
      <c r="AQ1763" s="619"/>
      <c r="AR1763" s="622"/>
      <c r="AS1763" s="623"/>
      <c r="AT1763" s="549"/>
      <c r="AU1763" s="520"/>
      <c r="AV1763" s="519"/>
      <c r="AW1763" s="619"/>
      <c r="AX1763" s="622"/>
      <c r="AY1763" s="625"/>
      <c r="AZ1763" s="549"/>
      <c r="BA1763" s="520"/>
      <c r="BB1763" s="622"/>
      <c r="BC1763" s="619"/>
      <c r="BD1763" s="622"/>
      <c r="BE1763" s="623"/>
      <c r="BF1763" s="549"/>
      <c r="BG1763" s="520"/>
      <c r="BH1763" s="519"/>
      <c r="BI1763" s="619"/>
      <c r="BJ1763" s="622"/>
      <c r="BK1763" s="625"/>
      <c r="BL1763" s="549"/>
      <c r="BM1763" s="665"/>
      <c r="BN1763" s="669"/>
      <c r="BO1763" s="670"/>
      <c r="BP1763" s="671"/>
      <c r="BQ1763" s="682"/>
      <c r="BR1763" s="686"/>
      <c r="BS1763" s="684"/>
      <c r="BT1763" s="20"/>
      <c r="BU1763" s="20"/>
      <c r="BV1763" s="98"/>
    </row>
    <row r="1764" spans="1:77" s="21" customFormat="1" ht="33" customHeight="1" thickBot="1" x14ac:dyDescent="0.5">
      <c r="A1764" s="98"/>
      <c r="B1764" s="612"/>
      <c r="C1764" s="613"/>
      <c r="D1764" s="613" t="s">
        <v>13</v>
      </c>
      <c r="E1764" s="616"/>
      <c r="F1764" s="281"/>
      <c r="G1764" s="282"/>
      <c r="H1764" s="528"/>
      <c r="I1764" s="636"/>
      <c r="J1764" s="528"/>
      <c r="K1764" s="636"/>
      <c r="L1764" s="638"/>
      <c r="M1764" s="639"/>
      <c r="N1764" s="548">
        <f>J1764+L1764</f>
        <v>0</v>
      </c>
      <c r="O1764" s="518"/>
      <c r="P1764" s="638"/>
      <c r="Q1764" s="636"/>
      <c r="R1764" s="638"/>
      <c r="S1764" s="639"/>
      <c r="T1764" s="548">
        <f>R1764-P1764</f>
        <v>0</v>
      </c>
      <c r="U1764" s="518"/>
      <c r="V1764" s="528"/>
      <c r="W1764" s="529"/>
      <c r="X1764" s="528"/>
      <c r="Y1764" s="529"/>
      <c r="Z1764" s="528"/>
      <c r="AA1764" s="529"/>
      <c r="AB1764" s="528"/>
      <c r="AC1764" s="529"/>
      <c r="AD1764" s="639"/>
      <c r="AE1764" s="636"/>
      <c r="AF1764" s="638"/>
      <c r="AG1764" s="639"/>
      <c r="AH1764" s="548">
        <f>IF(AD1764=0,0,(AF1764/AD1764)*100)</f>
        <v>0</v>
      </c>
      <c r="AI1764" s="518"/>
      <c r="AJ1764" s="638"/>
      <c r="AK1764" s="636"/>
      <c r="AL1764" s="638"/>
      <c r="AM1764" s="639"/>
      <c r="AN1764" s="548">
        <f>IF(AJ1764=0,0,(AL1764/AJ1764)*100)</f>
        <v>0</v>
      </c>
      <c r="AO1764" s="518"/>
      <c r="AP1764" s="638"/>
      <c r="AQ1764" s="636"/>
      <c r="AR1764" s="638"/>
      <c r="AS1764" s="639"/>
      <c r="AT1764" s="548">
        <f>IF(AP1764=0,0,(AR1764/AP1764)*100)</f>
        <v>0</v>
      </c>
      <c r="AU1764" s="518"/>
      <c r="AV1764" s="517">
        <f>AD1764+AJ1764+AP1764</f>
        <v>0</v>
      </c>
      <c r="AW1764" s="618"/>
      <c r="AX1764" s="620">
        <f>AF1764+AL1764+AR1764</f>
        <v>0</v>
      </c>
      <c r="AY1764" s="624"/>
      <c r="AZ1764" s="548">
        <f>IF(AV1764=0,0,(AX1764/AV1764)*100)</f>
        <v>0</v>
      </c>
      <c r="BA1764" s="518"/>
      <c r="BB1764" s="638"/>
      <c r="BC1764" s="636"/>
      <c r="BD1764" s="638"/>
      <c r="BE1764" s="639"/>
      <c r="BF1764" s="548">
        <f>IF(BB1764=0,0,(BD1764/BB1764)*100)</f>
        <v>0</v>
      </c>
      <c r="BG1764" s="518"/>
      <c r="BH1764" s="517">
        <f>AV1764+BB1764</f>
        <v>0</v>
      </c>
      <c r="BI1764" s="618"/>
      <c r="BJ1764" s="620">
        <f>AX1764+BD1764</f>
        <v>0</v>
      </c>
      <c r="BK1764" s="624"/>
      <c r="BL1764" s="548">
        <f>IF(BH1764=0,0,(BJ1764/BH1764)*100)</f>
        <v>0</v>
      </c>
      <c r="BM1764" s="664"/>
      <c r="BN1764" s="693">
        <f>(AF1764*2)+(AL1764*2)+(AR1764*3)+BD1764</f>
        <v>0</v>
      </c>
      <c r="BO1764" s="694"/>
      <c r="BP1764" s="695"/>
      <c r="BQ1764" s="699"/>
      <c r="BR1764" s="283"/>
      <c r="BS1764" s="284"/>
      <c r="BT1764" s="20"/>
      <c r="BU1764" s="20"/>
      <c r="BV1764" s="98"/>
    </row>
    <row r="1765" spans="1:77" s="21" customFormat="1" ht="33.75" customHeight="1" thickBot="1" x14ac:dyDescent="0.5">
      <c r="A1765" s="98"/>
      <c r="B1765" s="285"/>
      <c r="C1765" s="286"/>
      <c r="D1765" s="634"/>
      <c r="E1765" s="635"/>
      <c r="F1765" s="287"/>
      <c r="G1765" s="287"/>
      <c r="H1765" s="530"/>
      <c r="I1765" s="637"/>
      <c r="J1765" s="530"/>
      <c r="K1765" s="637"/>
      <c r="L1765" s="640"/>
      <c r="M1765" s="641"/>
      <c r="N1765" s="549">
        <f>IF((N1762+N1764)=0,0,N1762/(N1762+N1764)*100)</f>
        <v>0</v>
      </c>
      <c r="O1765" s="520"/>
      <c r="P1765" s="640"/>
      <c r="Q1765" s="637"/>
      <c r="R1765" s="640"/>
      <c r="S1765" s="641"/>
      <c r="T1765" s="549"/>
      <c r="U1765" s="520"/>
      <c r="V1765" s="530"/>
      <c r="W1765" s="531"/>
      <c r="X1765" s="530"/>
      <c r="Y1765" s="531"/>
      <c r="Z1765" s="530"/>
      <c r="AA1765" s="531"/>
      <c r="AB1765" s="530"/>
      <c r="AC1765" s="531"/>
      <c r="AD1765" s="641"/>
      <c r="AE1765" s="637"/>
      <c r="AF1765" s="640"/>
      <c r="AG1765" s="641"/>
      <c r="AH1765" s="549"/>
      <c r="AI1765" s="520"/>
      <c r="AJ1765" s="640"/>
      <c r="AK1765" s="637"/>
      <c r="AL1765" s="640"/>
      <c r="AM1765" s="641"/>
      <c r="AN1765" s="549"/>
      <c r="AO1765" s="520"/>
      <c r="AP1765" s="640"/>
      <c r="AQ1765" s="637"/>
      <c r="AR1765" s="640"/>
      <c r="AS1765" s="641"/>
      <c r="AT1765" s="549"/>
      <c r="AU1765" s="520"/>
      <c r="AV1765" s="519"/>
      <c r="AW1765" s="619"/>
      <c r="AX1765" s="622"/>
      <c r="AY1765" s="625"/>
      <c r="AZ1765" s="549"/>
      <c r="BA1765" s="520"/>
      <c r="BB1765" s="640"/>
      <c r="BC1765" s="637"/>
      <c r="BD1765" s="640"/>
      <c r="BE1765" s="641"/>
      <c r="BF1765" s="549"/>
      <c r="BG1765" s="520"/>
      <c r="BH1765" s="519"/>
      <c r="BI1765" s="619"/>
      <c r="BJ1765" s="622"/>
      <c r="BK1765" s="625"/>
      <c r="BL1765" s="549"/>
      <c r="BM1765" s="665"/>
      <c r="BN1765" s="696"/>
      <c r="BO1765" s="697"/>
      <c r="BP1765" s="698"/>
      <c r="BQ1765" s="700"/>
      <c r="BR1765" s="79"/>
      <c r="BS1765" s="79"/>
      <c r="BT1765" s="20"/>
      <c r="BU1765" s="20"/>
      <c r="BV1765" s="98"/>
    </row>
    <row r="1766" spans="1:77" ht="16.5" customHeight="1" thickTop="1" thickBot="1" x14ac:dyDescent="0.5">
      <c r="A1766" s="95"/>
      <c r="B1766" s="288"/>
      <c r="C1766" s="70"/>
      <c r="D1766" s="70"/>
      <c r="E1766" s="70"/>
      <c r="F1766" s="70"/>
      <c r="G1766" s="70"/>
      <c r="H1766" s="70"/>
      <c r="I1766" s="70"/>
      <c r="J1766" s="70"/>
      <c r="K1766" s="70"/>
      <c r="L1766" s="70"/>
      <c r="M1766" s="70"/>
      <c r="N1766" s="70"/>
      <c r="O1766" s="70"/>
      <c r="P1766" s="70"/>
      <c r="Q1766" s="70"/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70"/>
      <c r="AC1766" s="70"/>
      <c r="AD1766" s="70"/>
      <c r="AE1766" s="70"/>
      <c r="AF1766" s="70"/>
      <c r="AG1766" s="70"/>
      <c r="AH1766" s="289"/>
      <c r="AI1766" s="289"/>
      <c r="AJ1766" s="70"/>
      <c r="AK1766" s="70"/>
      <c r="AL1766" s="70"/>
      <c r="AM1766" s="70"/>
      <c r="AN1766" s="70"/>
      <c r="AO1766" s="70"/>
      <c r="AP1766" s="70"/>
      <c r="AQ1766" s="70"/>
      <c r="AR1766" s="70"/>
      <c r="AS1766" s="70"/>
      <c r="AT1766" s="70"/>
      <c r="AU1766" s="70"/>
      <c r="AV1766" s="70"/>
      <c r="AW1766" s="70"/>
      <c r="AX1766" s="70"/>
      <c r="AY1766" s="70"/>
      <c r="AZ1766" s="70"/>
      <c r="BA1766" s="70"/>
      <c r="BB1766" s="70"/>
      <c r="BC1766" s="70"/>
      <c r="BD1766" s="70"/>
      <c r="BE1766" s="70"/>
      <c r="BF1766" s="70"/>
      <c r="BG1766" s="70"/>
      <c r="BH1766" s="70"/>
      <c r="BI1766" s="70"/>
      <c r="BJ1766" s="70"/>
      <c r="BK1766" s="70"/>
      <c r="BL1766" s="70"/>
      <c r="BM1766" s="70"/>
      <c r="BN1766" s="70"/>
      <c r="BO1766" s="70"/>
      <c r="BP1766" s="70"/>
      <c r="BQ1766" s="89"/>
      <c r="BR1766" s="674">
        <f>IF((J1762+L1764)=0,0,(J1762/(J1762+L1764)*100)%)</f>
        <v>0</v>
      </c>
      <c r="BS1766" s="675"/>
      <c r="BT1766" s="674">
        <f>IF((L1762+J1764)=0,0,(L1762/(L1762+J1764)*100)%)</f>
        <v>0</v>
      </c>
      <c r="BU1766" s="675"/>
      <c r="BV1766" s="95"/>
    </row>
    <row r="1767" spans="1:77" s="23" customFormat="1" ht="79.5" customHeight="1" thickTop="1" thickBot="1" x14ac:dyDescent="0.55000000000000004">
      <c r="A1767" s="99"/>
      <c r="B1767" s="565" t="s">
        <v>64</v>
      </c>
      <c r="C1767" s="566"/>
      <c r="D1767" s="113"/>
      <c r="E1767" s="532" t="s">
        <v>54</v>
      </c>
      <c r="F1767" s="532"/>
      <c r="G1767" s="532"/>
      <c r="H1767" s="532"/>
      <c r="I1767" s="94"/>
      <c r="J1767" s="533"/>
      <c r="K1767" s="534"/>
      <c r="L1767" s="535"/>
      <c r="M1767" s="290"/>
      <c r="N1767" s="533"/>
      <c r="O1767" s="534"/>
      <c r="P1767" s="535"/>
      <c r="Q1767" s="536" t="s">
        <v>47</v>
      </c>
      <c r="R1767" s="537"/>
      <c r="S1767" s="537"/>
      <c r="T1767" s="538"/>
      <c r="U1767" s="533"/>
      <c r="V1767" s="534"/>
      <c r="W1767" s="535"/>
      <c r="X1767" s="290"/>
      <c r="Y1767" s="533"/>
      <c r="Z1767" s="534"/>
      <c r="AA1767" s="535"/>
      <c r="AB1767" s="536" t="s">
        <v>49</v>
      </c>
      <c r="AC1767" s="537"/>
      <c r="AD1767" s="537"/>
      <c r="AE1767" s="538"/>
      <c r="AF1767" s="533"/>
      <c r="AG1767" s="534"/>
      <c r="AH1767" s="535"/>
      <c r="AI1767" s="290"/>
      <c r="AJ1767" s="533"/>
      <c r="AK1767" s="534"/>
      <c r="AL1767" s="535"/>
      <c r="AM1767" s="536" t="s">
        <v>53</v>
      </c>
      <c r="AN1767" s="537"/>
      <c r="AO1767" s="537"/>
      <c r="AP1767" s="538"/>
      <c r="AQ1767" s="533"/>
      <c r="AR1767" s="534"/>
      <c r="AS1767" s="535"/>
      <c r="AT1767" s="72"/>
      <c r="AU1767" s="533"/>
      <c r="AV1767" s="534"/>
      <c r="AW1767" s="535"/>
      <c r="AX1767" s="291"/>
      <c r="AY1767" s="291"/>
      <c r="AZ1767" s="291"/>
      <c r="BA1767" s="291"/>
      <c r="BB1767" s="567" t="s">
        <v>20</v>
      </c>
      <c r="BC1767" s="567"/>
      <c r="BD1767" s="567"/>
      <c r="BE1767" s="567"/>
      <c r="BF1767" s="568"/>
      <c r="BG1767" s="539">
        <f>BN1762</f>
        <v>0</v>
      </c>
      <c r="BH1767" s="540"/>
      <c r="BI1767" s="541"/>
      <c r="BJ1767" s="292"/>
      <c r="BK1767" s="539">
        <f>BN1764</f>
        <v>0</v>
      </c>
      <c r="BL1767" s="540"/>
      <c r="BM1767" s="541"/>
      <c r="BN1767" s="73"/>
      <c r="BO1767" s="73"/>
      <c r="BP1767" s="73"/>
      <c r="BQ1767" s="90"/>
      <c r="BR1767" s="24"/>
      <c r="BS1767" s="24"/>
      <c r="BT1767" s="22"/>
      <c r="BU1767" s="22"/>
      <c r="BV1767" s="99"/>
    </row>
    <row r="1768" spans="1:77" ht="15.6" customHeight="1" thickTop="1" thickBot="1" x14ac:dyDescent="0.55000000000000004">
      <c r="A1768" s="95"/>
      <c r="B1768" s="293"/>
      <c r="C1768" s="67"/>
      <c r="D1768" s="67"/>
      <c r="E1768" s="294"/>
      <c r="F1768" s="295"/>
      <c r="G1768" s="295"/>
      <c r="H1768" s="94"/>
      <c r="I1768" s="94"/>
      <c r="J1768" s="296"/>
      <c r="K1768" s="296"/>
      <c r="L1768" s="296"/>
      <c r="M1768" s="296"/>
      <c r="N1768" s="296"/>
      <c r="O1768" s="296"/>
      <c r="P1768" s="296"/>
      <c r="Q1768" s="295"/>
      <c r="R1768" s="295"/>
      <c r="S1768" s="295"/>
      <c r="T1768" s="295"/>
      <c r="U1768" s="296"/>
      <c r="V1768" s="296"/>
      <c r="W1768" s="296"/>
      <c r="X1768" s="297"/>
      <c r="Y1768" s="296"/>
      <c r="Z1768" s="296"/>
      <c r="AA1768" s="296"/>
      <c r="AB1768" s="295"/>
      <c r="AC1768" s="295"/>
      <c r="AD1768" s="295"/>
      <c r="AE1768" s="295"/>
      <c r="AF1768" s="296"/>
      <c r="AG1768" s="296"/>
      <c r="AH1768" s="296"/>
      <c r="AI1768" s="296"/>
      <c r="AJ1768" s="297"/>
      <c r="AK1768" s="297"/>
      <c r="AL1768" s="296"/>
      <c r="AM1768" s="295"/>
      <c r="AN1768" s="295"/>
      <c r="AO1768" s="295"/>
      <c r="AP1768" s="295"/>
      <c r="AQ1768" s="296"/>
      <c r="AR1768" s="296"/>
      <c r="AS1768" s="296"/>
      <c r="AT1768" s="296"/>
      <c r="AU1768" s="296"/>
      <c r="AV1768" s="72"/>
      <c r="AW1768" s="72"/>
      <c r="AX1768" s="74"/>
      <c r="AY1768" s="74"/>
      <c r="AZ1768" s="74"/>
      <c r="BA1768" s="74"/>
      <c r="BB1768" s="295"/>
      <c r="BC1768" s="298"/>
      <c r="BD1768" s="298"/>
      <c r="BE1768" s="299"/>
      <c r="BF1768" s="300"/>
      <c r="BG1768" s="301"/>
      <c r="BH1768" s="301"/>
      <c r="BI1768" s="72"/>
      <c r="BJ1768" s="302"/>
      <c r="BK1768" s="303"/>
      <c r="BL1768" s="303"/>
      <c r="BM1768" s="72"/>
      <c r="BN1768" s="74"/>
      <c r="BO1768" s="74"/>
      <c r="BP1768" s="74"/>
      <c r="BQ1768" s="91"/>
      <c r="BR1768" s="25"/>
      <c r="BS1768" s="25"/>
      <c r="BT1768" s="15"/>
      <c r="BU1768" s="15"/>
      <c r="BV1768" s="95"/>
    </row>
    <row r="1769" spans="1:77" s="23" customFormat="1" ht="79.5" customHeight="1" thickTop="1" thickBot="1" x14ac:dyDescent="0.55000000000000004">
      <c r="A1769" s="99"/>
      <c r="B1769" s="569" t="s">
        <v>46</v>
      </c>
      <c r="C1769" s="567"/>
      <c r="D1769" s="113"/>
      <c r="E1769" s="532" t="s">
        <v>55</v>
      </c>
      <c r="F1769" s="532"/>
      <c r="G1769" s="532"/>
      <c r="H1769" s="532"/>
      <c r="I1769" s="94"/>
      <c r="J1769" s="539">
        <f>J1767</f>
        <v>0</v>
      </c>
      <c r="K1769" s="540"/>
      <c r="L1769" s="541"/>
      <c r="M1769" s="290"/>
      <c r="N1769" s="539">
        <f>N1767</f>
        <v>0</v>
      </c>
      <c r="O1769" s="540"/>
      <c r="P1769" s="541"/>
      <c r="Q1769" s="536" t="s">
        <v>51</v>
      </c>
      <c r="R1769" s="537"/>
      <c r="S1769" s="537"/>
      <c r="T1769" s="538"/>
      <c r="U1769" s="539">
        <f>U1767-J1767</f>
        <v>0</v>
      </c>
      <c r="V1769" s="540"/>
      <c r="W1769" s="541"/>
      <c r="X1769" s="290"/>
      <c r="Y1769" s="539">
        <f>Y1767-N1767</f>
        <v>0</v>
      </c>
      <c r="Z1769" s="540"/>
      <c r="AA1769" s="541"/>
      <c r="AB1769" s="536" t="s">
        <v>50</v>
      </c>
      <c r="AC1769" s="537"/>
      <c r="AD1769" s="537"/>
      <c r="AE1769" s="538"/>
      <c r="AF1769" s="539">
        <f>AF1767-U1767</f>
        <v>0</v>
      </c>
      <c r="AG1769" s="540"/>
      <c r="AH1769" s="541"/>
      <c r="AI1769" s="290"/>
      <c r="AJ1769" s="539">
        <f>AJ1767-Y1767</f>
        <v>0</v>
      </c>
      <c r="AK1769" s="540"/>
      <c r="AL1769" s="541"/>
      <c r="AM1769" s="536" t="s">
        <v>52</v>
      </c>
      <c r="AN1769" s="537"/>
      <c r="AO1769" s="537"/>
      <c r="AP1769" s="538"/>
      <c r="AQ1769" s="539">
        <f>AQ1767-AF1767</f>
        <v>0</v>
      </c>
      <c r="AR1769" s="540"/>
      <c r="AS1769" s="541"/>
      <c r="AT1769" s="72"/>
      <c r="AU1769" s="539">
        <f>AU1767-AJ1767</f>
        <v>0</v>
      </c>
      <c r="AV1769" s="540"/>
      <c r="AW1769" s="541"/>
      <c r="AX1769" s="291"/>
      <c r="AY1769" s="291"/>
      <c r="AZ1769" s="291"/>
      <c r="BA1769" s="291"/>
      <c r="BB1769" s="567" t="s">
        <v>45</v>
      </c>
      <c r="BC1769" s="567"/>
      <c r="BD1769" s="567"/>
      <c r="BE1769" s="567"/>
      <c r="BF1769" s="568"/>
      <c r="BG1769" s="539">
        <f>BG1767-AQ1767</f>
        <v>0</v>
      </c>
      <c r="BH1769" s="540"/>
      <c r="BI1769" s="541"/>
      <c r="BJ1769" s="304"/>
      <c r="BK1769" s="539">
        <f>BK1767-AU1767</f>
        <v>0</v>
      </c>
      <c r="BL1769" s="540"/>
      <c r="BM1769" s="541"/>
      <c r="BN1769" s="73"/>
      <c r="BO1769" s="73"/>
      <c r="BP1769" s="73"/>
      <c r="BQ1769" s="90"/>
      <c r="BR1769" s="24"/>
      <c r="BS1769" s="24"/>
      <c r="BT1769" s="22"/>
      <c r="BU1769" s="22"/>
      <c r="BV1769" s="99"/>
      <c r="BY1769" s="21"/>
    </row>
    <row r="1770" spans="1:77" ht="18.75" customHeight="1" thickTop="1" thickBot="1" x14ac:dyDescent="0.5">
      <c r="A1770" s="95"/>
      <c r="B1770" s="305"/>
      <c r="C1770" s="71"/>
      <c r="D1770" s="71"/>
      <c r="E1770" s="71"/>
      <c r="F1770" s="92"/>
      <c r="G1770" s="92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X1770" s="71"/>
      <c r="Y1770" s="71"/>
      <c r="Z1770" s="71"/>
      <c r="AA1770" s="71"/>
      <c r="AB1770" s="71"/>
      <c r="AC1770" s="71"/>
      <c r="AD1770" s="71"/>
      <c r="AE1770" s="71"/>
      <c r="AF1770" s="71"/>
      <c r="AG1770" s="71"/>
      <c r="AH1770" s="306"/>
      <c r="AI1770" s="306"/>
      <c r="AJ1770" s="71"/>
      <c r="AK1770" s="71"/>
      <c r="AL1770" s="71"/>
      <c r="AM1770" s="71"/>
      <c r="AN1770" s="71"/>
      <c r="AO1770" s="71"/>
      <c r="AP1770" s="71"/>
      <c r="AQ1770" s="71"/>
      <c r="AR1770" s="71"/>
      <c r="AS1770" s="71"/>
      <c r="AT1770" s="71"/>
      <c r="AU1770" s="71"/>
      <c r="AV1770" s="71"/>
      <c r="AW1770" s="71"/>
      <c r="AX1770" s="71"/>
      <c r="AY1770" s="71"/>
      <c r="AZ1770" s="71"/>
      <c r="BA1770" s="71"/>
      <c r="BB1770" s="71"/>
      <c r="BC1770" s="703" t="s">
        <v>153</v>
      </c>
      <c r="BD1770" s="703"/>
      <c r="BE1770" s="703"/>
      <c r="BF1770" s="703"/>
      <c r="BG1770" s="703"/>
      <c r="BH1770" s="703"/>
      <c r="BI1770" s="703"/>
      <c r="BJ1770" s="703"/>
      <c r="BK1770" s="703"/>
      <c r="BL1770" s="703"/>
      <c r="BM1770" s="703"/>
      <c r="BN1770" s="703"/>
      <c r="BO1770" s="703"/>
      <c r="BP1770" s="703"/>
      <c r="BQ1770" s="318"/>
      <c r="BR1770" s="319"/>
      <c r="BS1770" s="319"/>
      <c r="BT1770" s="15"/>
      <c r="BU1770" s="15"/>
      <c r="BV1770" s="95"/>
    </row>
    <row r="1771" spans="1:77" s="93" customFormat="1" ht="13.5" customHeight="1" thickTop="1" x14ac:dyDescent="0.45">
      <c r="A1771" s="95"/>
      <c r="B1771" s="99"/>
      <c r="C1771" s="95"/>
      <c r="D1771" s="95"/>
      <c r="E1771" s="95"/>
      <c r="F1771" s="96"/>
      <c r="G1771" s="96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254"/>
      <c r="AI1771" s="254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5"/>
      <c r="BL1771" s="95"/>
      <c r="BM1771" s="95"/>
      <c r="BN1771" s="95"/>
      <c r="BO1771" s="95"/>
      <c r="BP1771" s="95"/>
      <c r="BQ1771" s="97"/>
      <c r="BR1771" s="97"/>
      <c r="BS1771" s="97"/>
      <c r="BT1771" s="95"/>
      <c r="BU1771" s="95"/>
      <c r="BV1771" s="95"/>
    </row>
    <row r="1772" spans="1:77" s="17" customFormat="1" ht="33.75" x14ac:dyDescent="0.5">
      <c r="A1772" s="255"/>
      <c r="B1772" s="604" t="s">
        <v>9</v>
      </c>
      <c r="C1772" s="604"/>
      <c r="D1772" s="604"/>
      <c r="E1772" s="604"/>
      <c r="F1772" s="604"/>
      <c r="G1772" s="604"/>
      <c r="H1772" s="604"/>
      <c r="I1772" s="604"/>
      <c r="J1772" s="604"/>
      <c r="K1772" s="604"/>
      <c r="L1772" s="604"/>
      <c r="M1772" s="604"/>
      <c r="N1772" s="604"/>
      <c r="O1772" s="604"/>
      <c r="P1772" s="604"/>
      <c r="Q1772" s="604"/>
      <c r="R1772" s="604"/>
      <c r="S1772" s="604"/>
      <c r="T1772" s="604"/>
      <c r="U1772" s="604"/>
      <c r="V1772" s="604"/>
      <c r="W1772" s="604"/>
      <c r="X1772" s="604"/>
      <c r="Y1772" s="604"/>
      <c r="Z1772" s="604"/>
      <c r="AA1772" s="604"/>
      <c r="AB1772" s="604"/>
      <c r="AC1772" s="604"/>
      <c r="AD1772" s="604"/>
      <c r="AE1772" s="604"/>
      <c r="AF1772" s="604"/>
      <c r="AG1772" s="604"/>
      <c r="AH1772" s="604"/>
      <c r="AI1772" s="604"/>
      <c r="AJ1772" s="604"/>
      <c r="AK1772" s="604"/>
      <c r="AL1772" s="604"/>
      <c r="AM1772" s="604"/>
      <c r="AN1772" s="604"/>
      <c r="AO1772" s="604"/>
      <c r="AP1772" s="604"/>
      <c r="AQ1772" s="604"/>
      <c r="AR1772" s="604"/>
      <c r="AS1772" s="604"/>
      <c r="AT1772" s="604"/>
      <c r="AU1772" s="604"/>
      <c r="AV1772" s="604"/>
      <c r="AW1772" s="604"/>
      <c r="AX1772" s="604"/>
      <c r="AY1772" s="604"/>
      <c r="AZ1772" s="604"/>
      <c r="BA1772" s="604"/>
      <c r="BB1772" s="604"/>
      <c r="BC1772" s="604"/>
      <c r="BD1772" s="604"/>
      <c r="BE1772" s="604"/>
      <c r="BF1772" s="604"/>
      <c r="BG1772" s="604"/>
      <c r="BH1772" s="604"/>
      <c r="BI1772" s="604"/>
      <c r="BJ1772" s="604"/>
      <c r="BK1772" s="604"/>
      <c r="BL1772" s="604"/>
      <c r="BM1772" s="604"/>
      <c r="BN1772" s="604"/>
      <c r="BO1772" s="604"/>
      <c r="BP1772" s="604"/>
      <c r="BQ1772" s="256"/>
      <c r="BR1772" s="256"/>
      <c r="BS1772" s="256"/>
      <c r="BT1772" s="257"/>
      <c r="BU1772" s="257"/>
      <c r="BV1772" s="255"/>
    </row>
    <row r="1773" spans="1:77" ht="10.9" customHeight="1" x14ac:dyDescent="0.45">
      <c r="A1773" s="95"/>
      <c r="B1773" s="258"/>
      <c r="C1773" s="62"/>
      <c r="D1773" s="62"/>
      <c r="E1773" s="62"/>
      <c r="F1773" s="63"/>
      <c r="G1773" s="63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259"/>
      <c r="AI1773" s="259"/>
      <c r="AJ1773" s="62"/>
      <c r="AK1773" s="62"/>
      <c r="AL1773" s="62"/>
      <c r="AM1773" s="62"/>
      <c r="AN1773" s="62"/>
      <c r="AO1773" s="62"/>
      <c r="AP1773" s="62"/>
      <c r="AQ1773" s="62"/>
      <c r="AR1773" s="62"/>
      <c r="AS1773" s="62"/>
      <c r="AT1773" s="62"/>
      <c r="AU1773" s="62"/>
      <c r="AV1773" s="62"/>
      <c r="AW1773" s="62"/>
      <c r="AX1773" s="62"/>
      <c r="AY1773" s="62"/>
      <c r="AZ1773" s="62"/>
      <c r="BA1773" s="62"/>
      <c r="BB1773" s="62"/>
      <c r="BC1773" s="62"/>
      <c r="BD1773" s="62"/>
      <c r="BE1773" s="62"/>
      <c r="BF1773" s="62"/>
      <c r="BG1773" s="62"/>
      <c r="BH1773" s="62"/>
      <c r="BI1773" s="62"/>
      <c r="BJ1773" s="62"/>
      <c r="BK1773" s="62"/>
      <c r="BL1773" s="62"/>
      <c r="BM1773" s="62"/>
      <c r="BN1773" s="62"/>
      <c r="BO1773" s="62"/>
      <c r="BP1773" s="94"/>
      <c r="BQ1773" s="87"/>
      <c r="BR1773" s="94"/>
      <c r="BS1773" s="94"/>
      <c r="BT1773" s="15"/>
      <c r="BU1773" s="15"/>
      <c r="BV1773" s="95"/>
    </row>
    <row r="1774" spans="1:77" s="18" customFormat="1" ht="36.75" customHeight="1" x14ac:dyDescent="0.45">
      <c r="A1774" s="260"/>
      <c r="B1774" s="258"/>
      <c r="C1774" s="261"/>
      <c r="D1774" s="262" t="s">
        <v>10</v>
      </c>
      <c r="E1774" s="605" t="str">
        <f>IF(ROSTER!D$3="","",ROSTER!D$3)</f>
        <v/>
      </c>
      <c r="F1774" s="605"/>
      <c r="G1774" s="605"/>
      <c r="H1774" s="605"/>
      <c r="I1774" s="605"/>
      <c r="J1774" s="605"/>
      <c r="K1774" s="605"/>
      <c r="L1774" s="605"/>
      <c r="M1774" s="605"/>
      <c r="N1774" s="605"/>
      <c r="O1774" s="605"/>
      <c r="P1774" s="605"/>
      <c r="Q1774" s="605"/>
      <c r="R1774" s="605"/>
      <c r="S1774" s="605"/>
      <c r="T1774" s="605"/>
      <c r="U1774" s="605"/>
      <c r="V1774" s="605"/>
      <c r="W1774" s="605"/>
      <c r="X1774" s="605"/>
      <c r="Y1774" s="605"/>
      <c r="Z1774" s="605"/>
      <c r="AA1774" s="605"/>
      <c r="AB1774" s="605"/>
      <c r="AC1774" s="605"/>
      <c r="AD1774" s="605"/>
      <c r="AE1774" s="605"/>
      <c r="AF1774" s="316"/>
      <c r="AG1774" s="606" t="s">
        <v>11</v>
      </c>
      <c r="AH1774" s="606"/>
      <c r="AI1774" s="606"/>
      <c r="AJ1774" s="606"/>
      <c r="AK1774" s="606"/>
      <c r="AL1774" s="606"/>
      <c r="AM1774" s="606"/>
      <c r="AN1774" s="607"/>
      <c r="AO1774" s="607"/>
      <c r="AP1774" s="607"/>
      <c r="AQ1774" s="607"/>
      <c r="AR1774" s="607"/>
      <c r="AS1774" s="607"/>
      <c r="AT1774" s="607"/>
      <c r="AU1774" s="607"/>
      <c r="AV1774" s="607"/>
      <c r="AW1774" s="607"/>
      <c r="AX1774" s="607"/>
      <c r="AY1774" s="607"/>
      <c r="AZ1774" s="607"/>
      <c r="BA1774" s="607"/>
      <c r="BB1774" s="607"/>
      <c r="BC1774" s="607"/>
      <c r="BD1774" s="607"/>
      <c r="BE1774" s="607"/>
      <c r="BF1774" s="607"/>
      <c r="BG1774" s="607"/>
      <c r="BH1774" s="607"/>
      <c r="BI1774" s="607"/>
      <c r="BJ1774" s="607"/>
      <c r="BK1774" s="607"/>
      <c r="BL1774" s="607"/>
      <c r="BM1774" s="607"/>
      <c r="BN1774" s="607"/>
      <c r="BO1774" s="607"/>
      <c r="BP1774" s="94"/>
      <c r="BQ1774" s="88" t="s">
        <v>130</v>
      </c>
      <c r="BR1774" s="94"/>
      <c r="BS1774" s="94"/>
      <c r="BT1774" s="263"/>
      <c r="BU1774" s="263"/>
      <c r="BV1774" s="260"/>
    </row>
    <row r="1775" spans="1:77" ht="8.85" customHeight="1" x14ac:dyDescent="0.45">
      <c r="A1775" s="96"/>
      <c r="B1775" s="258"/>
      <c r="C1775" s="259" t="s">
        <v>39</v>
      </c>
      <c r="D1775" s="259"/>
      <c r="E1775" s="259"/>
      <c r="F1775" s="63"/>
      <c r="G1775" s="63"/>
      <c r="H1775" s="259"/>
      <c r="I1775" s="259"/>
      <c r="J1775" s="317"/>
      <c r="K1775" s="317"/>
      <c r="L1775" s="317"/>
      <c r="M1775" s="317"/>
      <c r="N1775" s="317"/>
      <c r="O1775" s="317"/>
      <c r="P1775" s="317"/>
      <c r="Q1775" s="317"/>
      <c r="R1775" s="317"/>
      <c r="S1775" s="317"/>
      <c r="T1775" s="317"/>
      <c r="U1775" s="317"/>
      <c r="V1775" s="317"/>
      <c r="W1775" s="317"/>
      <c r="X1775" s="317"/>
      <c r="Y1775" s="317"/>
      <c r="Z1775" s="317"/>
      <c r="AA1775" s="317"/>
      <c r="AB1775" s="317"/>
      <c r="AC1775" s="317"/>
      <c r="AD1775" s="317"/>
      <c r="AE1775" s="317"/>
      <c r="AF1775" s="317"/>
      <c r="AG1775" s="317"/>
      <c r="AH1775" s="317"/>
      <c r="AI1775" s="259"/>
      <c r="AJ1775" s="264"/>
      <c r="AK1775" s="265"/>
      <c r="AL1775" s="265"/>
      <c r="AM1775" s="265"/>
      <c r="AN1775" s="265"/>
      <c r="AO1775" s="265"/>
      <c r="AP1775" s="265"/>
      <c r="AQ1775" s="266"/>
      <c r="AR1775" s="266"/>
      <c r="AS1775" s="266"/>
      <c r="AT1775" s="266"/>
      <c r="AU1775" s="266"/>
      <c r="AV1775" s="266"/>
      <c r="AW1775" s="266"/>
      <c r="AX1775" s="266"/>
      <c r="AY1775" s="266"/>
      <c r="AZ1775" s="266"/>
      <c r="BA1775" s="266"/>
      <c r="BB1775" s="266"/>
      <c r="BC1775" s="266"/>
      <c r="BD1775" s="266"/>
      <c r="BE1775" s="266"/>
      <c r="BF1775" s="266"/>
      <c r="BG1775" s="266"/>
      <c r="BH1775" s="266"/>
      <c r="BI1775" s="266"/>
      <c r="BJ1775" s="266"/>
      <c r="BK1775" s="266"/>
      <c r="BL1775" s="266"/>
      <c r="BM1775" s="266"/>
      <c r="BN1775" s="266"/>
      <c r="BO1775" s="266"/>
      <c r="BP1775" s="266"/>
      <c r="BQ1775" s="267"/>
      <c r="BR1775" s="267"/>
      <c r="BS1775" s="267"/>
      <c r="BT1775" s="268"/>
      <c r="BU1775" s="268"/>
      <c r="BV1775" s="96"/>
    </row>
    <row r="1776" spans="1:77" s="18" customFormat="1" ht="33.75" x14ac:dyDescent="0.45">
      <c r="A1776" s="260"/>
      <c r="B1776" s="258"/>
      <c r="C1776" s="608" t="s">
        <v>38</v>
      </c>
      <c r="D1776" s="608"/>
      <c r="E1776" s="607"/>
      <c r="F1776" s="607"/>
      <c r="G1776" s="607"/>
      <c r="H1776" s="607"/>
      <c r="I1776" s="607"/>
      <c r="J1776" s="607"/>
      <c r="K1776" s="607"/>
      <c r="L1776" s="607"/>
      <c r="M1776" s="607"/>
      <c r="N1776" s="607"/>
      <c r="O1776" s="607"/>
      <c r="P1776" s="607"/>
      <c r="Q1776" s="607"/>
      <c r="R1776" s="607"/>
      <c r="S1776" s="607"/>
      <c r="T1776" s="607"/>
      <c r="U1776" s="607"/>
      <c r="V1776" s="607"/>
      <c r="W1776" s="607"/>
      <c r="X1776" s="607"/>
      <c r="Y1776" s="607"/>
      <c r="Z1776" s="607"/>
      <c r="AA1776" s="607"/>
      <c r="AB1776" s="607"/>
      <c r="AC1776" s="607"/>
      <c r="AD1776" s="607"/>
      <c r="AE1776" s="607"/>
      <c r="AF1776" s="316"/>
      <c r="AG1776" s="609" t="s">
        <v>21</v>
      </c>
      <c r="AH1776" s="609"/>
      <c r="AI1776" s="609"/>
      <c r="AJ1776" s="609"/>
      <c r="AK1776" s="607"/>
      <c r="AL1776" s="607"/>
      <c r="AM1776" s="607"/>
      <c r="AN1776" s="607"/>
      <c r="AO1776" s="607"/>
      <c r="AP1776" s="607"/>
      <c r="AQ1776" s="607"/>
      <c r="AR1776" s="607"/>
      <c r="AS1776" s="607"/>
      <c r="AT1776" s="607"/>
      <c r="AU1776" s="607"/>
      <c r="AV1776" s="607"/>
      <c r="AW1776" s="607"/>
      <c r="AX1776" s="607"/>
      <c r="AY1776" s="607"/>
      <c r="AZ1776" s="607"/>
      <c r="BA1776" s="607"/>
      <c r="BB1776" s="607"/>
      <c r="BC1776" s="610" t="s">
        <v>12</v>
      </c>
      <c r="BD1776" s="610"/>
      <c r="BE1776" s="610"/>
      <c r="BF1776" s="611"/>
      <c r="BG1776" s="611"/>
      <c r="BH1776" s="611"/>
      <c r="BI1776" s="611"/>
      <c r="BJ1776" s="611"/>
      <c r="BK1776" s="611"/>
      <c r="BL1776" s="611"/>
      <c r="BM1776" s="611"/>
      <c r="BN1776" s="611"/>
      <c r="BO1776" s="611"/>
      <c r="BP1776" s="64"/>
      <c r="BQ1776" s="269"/>
      <c r="BR1776" s="65"/>
      <c r="BS1776" s="65"/>
      <c r="BT1776" s="270">
        <f>IF(BF1776=0,0,1)</f>
        <v>0</v>
      </c>
      <c r="BU1776" s="18">
        <f>IF((BG1826+BK1826)&gt;(AQ1826+AU1826),1,0)</f>
        <v>0</v>
      </c>
      <c r="BV1776" s="271"/>
    </row>
    <row r="1777" spans="1:79" ht="9.6" customHeight="1" x14ac:dyDescent="0.45">
      <c r="A1777" s="95"/>
      <c r="B1777" s="258"/>
      <c r="C1777" s="62"/>
      <c r="D1777" s="62"/>
      <c r="E1777" s="62"/>
      <c r="F1777" s="63"/>
      <c r="G1777" s="63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259"/>
      <c r="AI1777" s="259"/>
      <c r="AJ1777" s="62"/>
      <c r="AK1777" s="62"/>
      <c r="AL1777" s="62"/>
      <c r="AM1777" s="62"/>
      <c r="AN1777" s="62"/>
      <c r="AO1777" s="62"/>
      <c r="AP1777" s="62"/>
      <c r="AQ1777" s="62"/>
      <c r="AR1777" s="62"/>
      <c r="AS1777" s="62"/>
      <c r="AT1777" s="62"/>
      <c r="AU1777" s="62"/>
      <c r="AV1777" s="62"/>
      <c r="AW1777" s="62"/>
      <c r="AX1777" s="62"/>
      <c r="AY1777" s="62"/>
      <c r="AZ1777" s="62"/>
      <c r="BA1777" s="62"/>
      <c r="BB1777" s="62"/>
      <c r="BC1777" s="62"/>
      <c r="BD1777" s="62"/>
      <c r="BE1777" s="62"/>
      <c r="BF1777" s="62"/>
      <c r="BG1777" s="62"/>
      <c r="BH1777" s="62"/>
      <c r="BI1777" s="62"/>
      <c r="BJ1777" s="62"/>
      <c r="BK1777" s="62"/>
      <c r="BL1777" s="62"/>
      <c r="BM1777" s="62"/>
      <c r="BN1777" s="62"/>
      <c r="BO1777" s="62"/>
      <c r="BP1777" s="62"/>
      <c r="BQ1777" s="66"/>
      <c r="BR1777" s="66"/>
      <c r="BS1777" s="66"/>
      <c r="BT1777" s="15"/>
      <c r="BU1777" s="15"/>
      <c r="BV1777" s="95"/>
    </row>
    <row r="1778" spans="1:79" ht="8.85" customHeight="1" thickBot="1" x14ac:dyDescent="0.5">
      <c r="A1778" s="95"/>
      <c r="B1778" s="113"/>
      <c r="C1778" s="67"/>
      <c r="D1778" s="67"/>
      <c r="E1778" s="67"/>
      <c r="F1778" s="68"/>
      <c r="G1778" s="68"/>
      <c r="H1778" s="67"/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272"/>
      <c r="AI1778" s="272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67"/>
      <c r="AW1778" s="67"/>
      <c r="AX1778" s="67"/>
      <c r="AY1778" s="67"/>
      <c r="AZ1778" s="67"/>
      <c r="BA1778" s="67"/>
      <c r="BB1778" s="67"/>
      <c r="BC1778" s="67"/>
      <c r="BD1778" s="67"/>
      <c r="BE1778" s="67"/>
      <c r="BF1778" s="67"/>
      <c r="BG1778" s="67"/>
      <c r="BH1778" s="67"/>
      <c r="BI1778" s="67"/>
      <c r="BJ1778" s="67"/>
      <c r="BK1778" s="67"/>
      <c r="BL1778" s="67"/>
      <c r="BM1778" s="67"/>
      <c r="BN1778" s="67"/>
      <c r="BO1778" s="67"/>
      <c r="BP1778" s="67"/>
      <c r="BQ1778" s="69"/>
      <c r="BR1778" s="69"/>
      <c r="BS1778" s="69"/>
      <c r="BT1778" s="15"/>
      <c r="BU1778" s="15"/>
      <c r="BV1778" s="95"/>
    </row>
    <row r="1779" spans="1:79" s="18" customFormat="1" ht="40.5" customHeight="1" thickTop="1" x14ac:dyDescent="0.4">
      <c r="A1779" s="271"/>
      <c r="B1779" s="652" t="s">
        <v>0</v>
      </c>
      <c r="C1779" s="648" t="s">
        <v>1</v>
      </c>
      <c r="D1779" s="649"/>
      <c r="E1779" s="273" t="s">
        <v>28</v>
      </c>
      <c r="F1779" s="546" t="s">
        <v>100</v>
      </c>
      <c r="G1779" s="546" t="s">
        <v>101</v>
      </c>
      <c r="H1779" s="644" t="s">
        <v>41</v>
      </c>
      <c r="I1779" s="645"/>
      <c r="J1779" s="554" t="s">
        <v>7</v>
      </c>
      <c r="K1779" s="554"/>
      <c r="L1779" s="554"/>
      <c r="M1779" s="554"/>
      <c r="N1779" s="554"/>
      <c r="O1779" s="554"/>
      <c r="P1779" s="554" t="s">
        <v>2</v>
      </c>
      <c r="Q1779" s="554"/>
      <c r="R1779" s="554"/>
      <c r="S1779" s="554"/>
      <c r="T1779" s="554"/>
      <c r="U1779" s="555"/>
      <c r="V1779" s="550" t="s">
        <v>158</v>
      </c>
      <c r="W1779" s="551"/>
      <c r="X1779" s="550" t="s">
        <v>35</v>
      </c>
      <c r="Y1779" s="551"/>
      <c r="Z1779" s="550" t="s">
        <v>36</v>
      </c>
      <c r="AA1779" s="551"/>
      <c r="AB1779" s="550" t="s">
        <v>44</v>
      </c>
      <c r="AC1779" s="551"/>
      <c r="AD1779" s="554" t="s">
        <v>6</v>
      </c>
      <c r="AE1779" s="554"/>
      <c r="AF1779" s="554"/>
      <c r="AG1779" s="554"/>
      <c r="AH1779" s="554"/>
      <c r="AI1779" s="554"/>
      <c r="AJ1779" s="554" t="s">
        <v>68</v>
      </c>
      <c r="AK1779" s="554"/>
      <c r="AL1779" s="554"/>
      <c r="AM1779" s="554"/>
      <c r="AN1779" s="554"/>
      <c r="AO1779" s="554"/>
      <c r="AP1779" s="554" t="s">
        <v>69</v>
      </c>
      <c r="AQ1779" s="554"/>
      <c r="AR1779" s="554"/>
      <c r="AS1779" s="554"/>
      <c r="AT1779" s="554"/>
      <c r="AU1779" s="554"/>
      <c r="AV1779" s="554" t="s">
        <v>70</v>
      </c>
      <c r="AW1779" s="554"/>
      <c r="AX1779" s="554"/>
      <c r="AY1779" s="554"/>
      <c r="AZ1779" s="554"/>
      <c r="BA1779" s="555"/>
      <c r="BB1779" s="554" t="s">
        <v>4</v>
      </c>
      <c r="BC1779" s="554"/>
      <c r="BD1779" s="554"/>
      <c r="BE1779" s="554"/>
      <c r="BF1779" s="554"/>
      <c r="BG1779" s="554"/>
      <c r="BH1779" s="554" t="s">
        <v>71</v>
      </c>
      <c r="BI1779" s="554"/>
      <c r="BJ1779" s="554"/>
      <c r="BK1779" s="554"/>
      <c r="BL1779" s="554"/>
      <c r="BM1779" s="556"/>
      <c r="BN1779" s="557" t="s">
        <v>25</v>
      </c>
      <c r="BO1779" s="558"/>
      <c r="BP1779" s="559"/>
      <c r="BQ1779" s="691" t="s">
        <v>110</v>
      </c>
      <c r="BR1779" s="691" t="s">
        <v>86</v>
      </c>
      <c r="BS1779" s="691" t="s">
        <v>87</v>
      </c>
      <c r="BT1779" s="274"/>
      <c r="BU1779" s="274"/>
      <c r="BV1779" s="271"/>
    </row>
    <row r="1780" spans="1:79" s="18" customFormat="1" ht="41.25" customHeight="1" x14ac:dyDescent="0.7">
      <c r="A1780" s="271"/>
      <c r="B1780" s="653"/>
      <c r="C1780" s="650"/>
      <c r="D1780" s="651"/>
      <c r="E1780" s="275" t="s">
        <v>102</v>
      </c>
      <c r="F1780" s="547"/>
      <c r="G1780" s="547"/>
      <c r="H1780" s="646"/>
      <c r="I1780" s="647"/>
      <c r="J1780" s="525" t="s">
        <v>17</v>
      </c>
      <c r="K1780" s="526"/>
      <c r="L1780" s="521" t="s">
        <v>18</v>
      </c>
      <c r="M1780" s="522"/>
      <c r="N1780" s="523" t="s">
        <v>19</v>
      </c>
      <c r="O1780" s="524"/>
      <c r="P1780" s="525" t="s">
        <v>26</v>
      </c>
      <c r="Q1780" s="526"/>
      <c r="R1780" s="521" t="s">
        <v>24</v>
      </c>
      <c r="S1780" s="522"/>
      <c r="T1780" s="523" t="s">
        <v>19</v>
      </c>
      <c r="U1780" s="527"/>
      <c r="V1780" s="552"/>
      <c r="W1780" s="553"/>
      <c r="X1780" s="552"/>
      <c r="Y1780" s="553"/>
      <c r="Z1780" s="552"/>
      <c r="AA1780" s="553"/>
      <c r="AB1780" s="552"/>
      <c r="AC1780" s="553"/>
      <c r="AD1780" s="525" t="s">
        <v>48</v>
      </c>
      <c r="AE1780" s="526"/>
      <c r="AF1780" s="521" t="s">
        <v>23</v>
      </c>
      <c r="AG1780" s="522"/>
      <c r="AH1780" s="563" t="s">
        <v>5</v>
      </c>
      <c r="AI1780" s="564"/>
      <c r="AJ1780" s="525" t="s">
        <v>48</v>
      </c>
      <c r="AK1780" s="526"/>
      <c r="AL1780" s="521" t="s">
        <v>23</v>
      </c>
      <c r="AM1780" s="522"/>
      <c r="AN1780" s="563" t="s">
        <v>5</v>
      </c>
      <c r="AO1780" s="564"/>
      <c r="AP1780" s="525" t="s">
        <v>48</v>
      </c>
      <c r="AQ1780" s="526"/>
      <c r="AR1780" s="521" t="s">
        <v>23</v>
      </c>
      <c r="AS1780" s="522"/>
      <c r="AT1780" s="563" t="s">
        <v>5</v>
      </c>
      <c r="AU1780" s="564"/>
      <c r="AV1780" s="525" t="s">
        <v>48</v>
      </c>
      <c r="AW1780" s="526"/>
      <c r="AX1780" s="521" t="s">
        <v>23</v>
      </c>
      <c r="AY1780" s="522"/>
      <c r="AZ1780" s="563" t="s">
        <v>5</v>
      </c>
      <c r="BA1780" s="655"/>
      <c r="BB1780" s="525" t="s">
        <v>48</v>
      </c>
      <c r="BC1780" s="526"/>
      <c r="BD1780" s="521" t="s">
        <v>23</v>
      </c>
      <c r="BE1780" s="522"/>
      <c r="BF1780" s="563" t="s">
        <v>5</v>
      </c>
      <c r="BG1780" s="564"/>
      <c r="BH1780" s="525" t="s">
        <v>48</v>
      </c>
      <c r="BI1780" s="526"/>
      <c r="BJ1780" s="521" t="s">
        <v>23</v>
      </c>
      <c r="BK1780" s="522"/>
      <c r="BL1780" s="563" t="s">
        <v>5</v>
      </c>
      <c r="BM1780" s="564"/>
      <c r="BN1780" s="560"/>
      <c r="BO1780" s="561"/>
      <c r="BP1780" s="562"/>
      <c r="BQ1780" s="692"/>
      <c r="BR1780" s="692"/>
      <c r="BS1780" s="692"/>
      <c r="BT1780" s="274"/>
      <c r="BU1780" s="274"/>
      <c r="BV1780" s="271"/>
      <c r="CA1780" s="104"/>
    </row>
    <row r="1781" spans="1:79" ht="23.85" customHeight="1" x14ac:dyDescent="0.35">
      <c r="A1781" s="276"/>
      <c r="B1781" s="570" t="str">
        <f>IF(ROSTER!B$8="","",ROSTER!B$8)</f>
        <v/>
      </c>
      <c r="C1781" s="572" t="str">
        <f>IF(ROSTER!C$8="","",ROSTER!C$8)</f>
        <v/>
      </c>
      <c r="D1781" s="573"/>
      <c r="E1781" s="574"/>
      <c r="F1781" s="576">
        <f>IF(E1781="y",1,IF(E1781="S",1,0))</f>
        <v>0</v>
      </c>
      <c r="G1781" s="582">
        <f>IF(E1781="S",1,0)</f>
        <v>0</v>
      </c>
      <c r="H1781" s="578"/>
      <c r="I1781" s="543"/>
      <c r="J1781" s="542"/>
      <c r="K1781" s="580"/>
      <c r="L1781" s="584"/>
      <c r="M1781" s="585"/>
      <c r="N1781" s="588">
        <f>L1781+J1781</f>
        <v>0</v>
      </c>
      <c r="O1781" s="589"/>
      <c r="P1781" s="542"/>
      <c r="Q1781" s="580"/>
      <c r="R1781" s="584"/>
      <c r="S1781" s="585"/>
      <c r="T1781" s="588">
        <f>R1781-P1781</f>
        <v>0</v>
      </c>
      <c r="U1781" s="588"/>
      <c r="V1781" s="542"/>
      <c r="W1781" s="543"/>
      <c r="X1781" s="593"/>
      <c r="Y1781" s="543"/>
      <c r="Z1781" s="542"/>
      <c r="AA1781" s="543"/>
      <c r="AB1781" s="542"/>
      <c r="AC1781" s="543"/>
      <c r="AD1781" s="542"/>
      <c r="AE1781" s="580"/>
      <c r="AF1781" s="584"/>
      <c r="AG1781" s="585"/>
      <c r="AH1781" s="595">
        <f>IF(AD1781=0,0,(AF1781/AD1781)*100)</f>
        <v>0</v>
      </c>
      <c r="AI1781" s="596"/>
      <c r="AJ1781" s="542"/>
      <c r="AK1781" s="580"/>
      <c r="AL1781" s="584"/>
      <c r="AM1781" s="585"/>
      <c r="AN1781" s="595">
        <f>IF(AJ1781=0,0,(AL1781/AJ1781)*100)</f>
        <v>0</v>
      </c>
      <c r="AO1781" s="596"/>
      <c r="AP1781" s="542"/>
      <c r="AQ1781" s="580"/>
      <c r="AR1781" s="584"/>
      <c r="AS1781" s="585"/>
      <c r="AT1781" s="595">
        <f>IF(AP1781=0,0,(AR1781/AP1781)*100)</f>
        <v>0</v>
      </c>
      <c r="AU1781" s="596"/>
      <c r="AV1781" s="599">
        <f>AD1781+AJ1781+AP1781</f>
        <v>0</v>
      </c>
      <c r="AW1781" s="600"/>
      <c r="AX1781" s="630">
        <f>AF1781+AL1781+AR1781</f>
        <v>0</v>
      </c>
      <c r="AY1781" s="631"/>
      <c r="AZ1781" s="595">
        <f>IF(AV1781=0,0,(AX1781/AV1781)*100)</f>
        <v>0</v>
      </c>
      <c r="BA1781" s="596"/>
      <c r="BB1781" s="542"/>
      <c r="BC1781" s="580"/>
      <c r="BD1781" s="584"/>
      <c r="BE1781" s="585"/>
      <c r="BF1781" s="595">
        <f>IF(BB1781=0,0,(BD1781/BB1781)*100)</f>
        <v>0</v>
      </c>
      <c r="BG1781" s="596"/>
      <c r="BH1781" s="599">
        <f>AV1781+BB1781</f>
        <v>0</v>
      </c>
      <c r="BI1781" s="600"/>
      <c r="BJ1781" s="630">
        <f>AX1781+BD1781</f>
        <v>0</v>
      </c>
      <c r="BK1781" s="631"/>
      <c r="BL1781" s="595">
        <f>IF(BH1781=0,0,(BJ1781/BH1781)*100)</f>
        <v>0</v>
      </c>
      <c r="BM1781" s="596"/>
      <c r="BN1781" s="656">
        <f>(AF1781*2)+(AL1781*2)+(AR1781*3)+BD1781</f>
        <v>0</v>
      </c>
      <c r="BO1781" s="657"/>
      <c r="BP1781" s="658"/>
      <c r="BQ1781" s="676">
        <f>IF(BS1781=0,0,50*BR1781/BS1781)</f>
        <v>0</v>
      </c>
      <c r="BR1781" s="662">
        <f>(BN1781*BU$1781)+(N1781*BU$1782)+(Z1781*BU$1783)+(R1781*BU$1784)+(X1781*BU$1785)+(AB1781*BU$1786)+(V1781*BU$1791)</f>
        <v>0</v>
      </c>
      <c r="BS1781" s="662">
        <f>((BB1781-BD1781)*BU$1788)+((AV1781-AX1781)*BU$1787)+(H1781*BU$1789)+(P1781*BU$1790)</f>
        <v>0</v>
      </c>
      <c r="BT1781" s="19" t="s">
        <v>75</v>
      </c>
      <c r="BU1781" s="277">
        <f>IF(BQ1776="B",'VALUE POINTS'!L$10,IF('GAME STATS'!BQ1776="C",'VALUE POINTS'!M$10,'VALUE POINTS'!K$10))</f>
        <v>1</v>
      </c>
      <c r="BV1781" s="278"/>
    </row>
    <row r="1782" spans="1:79" ht="23.85" customHeight="1" x14ac:dyDescent="0.35">
      <c r="A1782" s="276"/>
      <c r="B1782" s="571"/>
      <c r="C1782" s="642" t="str">
        <f>IF(ROSTER!D$8="","",ROSTER!D$8)</f>
        <v/>
      </c>
      <c r="D1782" s="643"/>
      <c r="E1782" s="575"/>
      <c r="F1782" s="577"/>
      <c r="G1782" s="583"/>
      <c r="H1782" s="579"/>
      <c r="I1782" s="545"/>
      <c r="J1782" s="544"/>
      <c r="K1782" s="581"/>
      <c r="L1782" s="586"/>
      <c r="M1782" s="587"/>
      <c r="N1782" s="592"/>
      <c r="O1782" s="603"/>
      <c r="P1782" s="544"/>
      <c r="Q1782" s="581"/>
      <c r="R1782" s="586"/>
      <c r="S1782" s="587"/>
      <c r="T1782" s="592"/>
      <c r="U1782" s="592"/>
      <c r="V1782" s="544"/>
      <c r="W1782" s="545"/>
      <c r="X1782" s="594"/>
      <c r="Y1782" s="545"/>
      <c r="Z1782" s="544"/>
      <c r="AA1782" s="545"/>
      <c r="AB1782" s="544"/>
      <c r="AC1782" s="545"/>
      <c r="AD1782" s="544"/>
      <c r="AE1782" s="581"/>
      <c r="AF1782" s="586"/>
      <c r="AG1782" s="587"/>
      <c r="AH1782" s="626"/>
      <c r="AI1782" s="627"/>
      <c r="AJ1782" s="544"/>
      <c r="AK1782" s="581"/>
      <c r="AL1782" s="586"/>
      <c r="AM1782" s="587"/>
      <c r="AN1782" s="626"/>
      <c r="AO1782" s="627"/>
      <c r="AP1782" s="544"/>
      <c r="AQ1782" s="581"/>
      <c r="AR1782" s="586"/>
      <c r="AS1782" s="587"/>
      <c r="AT1782" s="626"/>
      <c r="AU1782" s="627"/>
      <c r="AV1782" s="628"/>
      <c r="AW1782" s="629"/>
      <c r="AX1782" s="632"/>
      <c r="AY1782" s="633"/>
      <c r="AZ1782" s="626"/>
      <c r="BA1782" s="627"/>
      <c r="BB1782" s="544"/>
      <c r="BC1782" s="581"/>
      <c r="BD1782" s="586"/>
      <c r="BE1782" s="587"/>
      <c r="BF1782" s="626"/>
      <c r="BG1782" s="627"/>
      <c r="BH1782" s="628"/>
      <c r="BI1782" s="629"/>
      <c r="BJ1782" s="632"/>
      <c r="BK1782" s="633"/>
      <c r="BL1782" s="626"/>
      <c r="BM1782" s="627"/>
      <c r="BN1782" s="678"/>
      <c r="BO1782" s="679"/>
      <c r="BP1782" s="680"/>
      <c r="BQ1782" s="677"/>
      <c r="BR1782" s="663"/>
      <c r="BS1782" s="663"/>
      <c r="BT1782" s="19" t="s">
        <v>76</v>
      </c>
      <c r="BU1782" s="277">
        <f>IF(BQ1776="B",'VALUE POINTS'!L$11,IF('GAME STATS'!BQ1776="C",'VALUE POINTS'!M$11,'VALUE POINTS'!K$11))</f>
        <v>1</v>
      </c>
      <c r="BV1782" s="278"/>
    </row>
    <row r="1783" spans="1:79" ht="21.75" customHeight="1" x14ac:dyDescent="0.4">
      <c r="A1783" s="95"/>
      <c r="B1783" s="570" t="str">
        <f>IF(ROSTER!B$10="","",ROSTER!B$10)</f>
        <v/>
      </c>
      <c r="C1783" s="572" t="str">
        <f>IF(ROSTER!C$10="","",ROSTER!C$10)</f>
        <v/>
      </c>
      <c r="D1783" s="573"/>
      <c r="E1783" s="574"/>
      <c r="F1783" s="576">
        <f>IF(E1783="y",1,IF(E1783="S",1,0))</f>
        <v>0</v>
      </c>
      <c r="G1783" s="582">
        <f>IF(E1783="S",1,0)</f>
        <v>0</v>
      </c>
      <c r="H1783" s="578"/>
      <c r="I1783" s="543"/>
      <c r="J1783" s="542"/>
      <c r="K1783" s="580"/>
      <c r="L1783" s="584"/>
      <c r="M1783" s="585"/>
      <c r="N1783" s="588">
        <f>L1783+J1783</f>
        <v>0</v>
      </c>
      <c r="O1783" s="589"/>
      <c r="P1783" s="542"/>
      <c r="Q1783" s="580"/>
      <c r="R1783" s="584"/>
      <c r="S1783" s="585"/>
      <c r="T1783" s="588">
        <f>R1783-P1783</f>
        <v>0</v>
      </c>
      <c r="U1783" s="588"/>
      <c r="V1783" s="542"/>
      <c r="W1783" s="543"/>
      <c r="X1783" s="593"/>
      <c r="Y1783" s="543"/>
      <c r="Z1783" s="542"/>
      <c r="AA1783" s="543"/>
      <c r="AB1783" s="542"/>
      <c r="AC1783" s="543"/>
      <c r="AD1783" s="542"/>
      <c r="AE1783" s="580"/>
      <c r="AF1783" s="584"/>
      <c r="AG1783" s="585"/>
      <c r="AH1783" s="595">
        <f>IF(AD1783=0,0,(AF1783/AD1783)*100)</f>
        <v>0</v>
      </c>
      <c r="AI1783" s="596"/>
      <c r="AJ1783" s="542"/>
      <c r="AK1783" s="580"/>
      <c r="AL1783" s="584"/>
      <c r="AM1783" s="585"/>
      <c r="AN1783" s="595">
        <f>IF(AJ1783=0,0,(AL1783/AJ1783)*100)</f>
        <v>0</v>
      </c>
      <c r="AO1783" s="596"/>
      <c r="AP1783" s="542"/>
      <c r="AQ1783" s="580"/>
      <c r="AR1783" s="584"/>
      <c r="AS1783" s="585"/>
      <c r="AT1783" s="595">
        <f>IF(AP1783=0,0,(AR1783/AP1783)*100)</f>
        <v>0</v>
      </c>
      <c r="AU1783" s="596"/>
      <c r="AV1783" s="599">
        <f>AD1783+AJ1783+AP1783</f>
        <v>0</v>
      </c>
      <c r="AW1783" s="600"/>
      <c r="AX1783" s="630">
        <f>AF1783+AL1783+AR1783</f>
        <v>0</v>
      </c>
      <c r="AY1783" s="631"/>
      <c r="AZ1783" s="595">
        <f>IF(AV1783=0,0,(AX1783/AV1783)*100)</f>
        <v>0</v>
      </c>
      <c r="BA1783" s="596"/>
      <c r="BB1783" s="542"/>
      <c r="BC1783" s="580"/>
      <c r="BD1783" s="584"/>
      <c r="BE1783" s="585"/>
      <c r="BF1783" s="595">
        <f>IF(BB1783=0,0,(BD1783/BB1783)*100)</f>
        <v>0</v>
      </c>
      <c r="BG1783" s="596"/>
      <c r="BH1783" s="599">
        <f>AV1783+BB1783</f>
        <v>0</v>
      </c>
      <c r="BI1783" s="600"/>
      <c r="BJ1783" s="630">
        <f>AX1783+BD1783</f>
        <v>0</v>
      </c>
      <c r="BK1783" s="631"/>
      <c r="BL1783" s="595">
        <f>IF(BH1783=0,0,(BJ1783/BH1783)*100)</f>
        <v>0</v>
      </c>
      <c r="BM1783" s="596"/>
      <c r="BN1783" s="656">
        <f>(AF1783*2)+(AL1783*2)+(AR1783*3)+BD1783</f>
        <v>0</v>
      </c>
      <c r="BO1783" s="657"/>
      <c r="BP1783" s="658"/>
      <c r="BQ1783" s="676">
        <f>IF(BS1783=0,0,50*BR1783/BS1783)</f>
        <v>0</v>
      </c>
      <c r="BR1783" s="662">
        <f t="shared" ref="BR1783" si="1718">(BN1783*BU$1781)+(N1783*BU$1782)+(Z1783*BU$1783)+(R1783*BU$1784)+(X1783*BU$1785)+(AB1783*BU$1786)+(V1783*BU$1791)</f>
        <v>0</v>
      </c>
      <c r="BS1783" s="662">
        <f t="shared" ref="BS1783" si="1719">((BB1783-BD1783)*BU$1788)+((AV1783-AX1783)*BU$1787)+(H1783*BU$1789)+(P1783*BU$1790)</f>
        <v>0</v>
      </c>
      <c r="BT1783" s="19" t="s">
        <v>77</v>
      </c>
      <c r="BU1783" s="277">
        <f>IF(BQ1776="B",'VALUE POINTS'!L$12,IF('GAME STATS'!BQ1776="C",'VALUE POINTS'!M$12,'VALUE POINTS'!K$12))</f>
        <v>2</v>
      </c>
      <c r="BV1783" s="278"/>
      <c r="CA1783" s="18"/>
    </row>
    <row r="1784" spans="1:79" ht="21.75" customHeight="1" x14ac:dyDescent="0.35">
      <c r="A1784" s="95"/>
      <c r="B1784" s="571"/>
      <c r="C1784" s="642" t="str">
        <f>IF(ROSTER!D$10="","",ROSTER!D$10)</f>
        <v/>
      </c>
      <c r="D1784" s="643"/>
      <c r="E1784" s="575"/>
      <c r="F1784" s="577"/>
      <c r="G1784" s="583"/>
      <c r="H1784" s="579"/>
      <c r="I1784" s="545"/>
      <c r="J1784" s="544"/>
      <c r="K1784" s="581"/>
      <c r="L1784" s="586"/>
      <c r="M1784" s="587"/>
      <c r="N1784" s="592" t="s">
        <v>16</v>
      </c>
      <c r="O1784" s="603"/>
      <c r="P1784" s="544"/>
      <c r="Q1784" s="581"/>
      <c r="R1784" s="586"/>
      <c r="S1784" s="587"/>
      <c r="T1784" s="592" t="s">
        <v>16</v>
      </c>
      <c r="U1784" s="592"/>
      <c r="V1784" s="544"/>
      <c r="W1784" s="545"/>
      <c r="X1784" s="594"/>
      <c r="Y1784" s="545"/>
      <c r="Z1784" s="544"/>
      <c r="AA1784" s="545"/>
      <c r="AB1784" s="544"/>
      <c r="AC1784" s="545"/>
      <c r="AD1784" s="544"/>
      <c r="AE1784" s="581"/>
      <c r="AF1784" s="586"/>
      <c r="AG1784" s="587"/>
      <c r="AH1784" s="626"/>
      <c r="AI1784" s="627"/>
      <c r="AJ1784" s="544"/>
      <c r="AK1784" s="581"/>
      <c r="AL1784" s="586"/>
      <c r="AM1784" s="587"/>
      <c r="AN1784" s="626"/>
      <c r="AO1784" s="627"/>
      <c r="AP1784" s="544"/>
      <c r="AQ1784" s="581"/>
      <c r="AR1784" s="586"/>
      <c r="AS1784" s="587"/>
      <c r="AT1784" s="626"/>
      <c r="AU1784" s="627"/>
      <c r="AV1784" s="628"/>
      <c r="AW1784" s="629"/>
      <c r="AX1784" s="632"/>
      <c r="AY1784" s="633"/>
      <c r="AZ1784" s="626"/>
      <c r="BA1784" s="627"/>
      <c r="BB1784" s="544"/>
      <c r="BC1784" s="581"/>
      <c r="BD1784" s="586"/>
      <c r="BE1784" s="587"/>
      <c r="BF1784" s="626"/>
      <c r="BG1784" s="627"/>
      <c r="BH1784" s="628"/>
      <c r="BI1784" s="629"/>
      <c r="BJ1784" s="632"/>
      <c r="BK1784" s="633"/>
      <c r="BL1784" s="626"/>
      <c r="BM1784" s="627"/>
      <c r="BN1784" s="678"/>
      <c r="BO1784" s="679"/>
      <c r="BP1784" s="680"/>
      <c r="BQ1784" s="677"/>
      <c r="BR1784" s="663"/>
      <c r="BS1784" s="663"/>
      <c r="BT1784" s="19" t="s">
        <v>78</v>
      </c>
      <c r="BU1784" s="277">
        <f>IF(BQ1776="B",'VALUE POINTS'!L$13,IF('GAME STATS'!BQ1776="C",'VALUE POINTS'!M$13,'VALUE POINTS'!K$13))</f>
        <v>2</v>
      </c>
      <c r="BV1784" s="278"/>
    </row>
    <row r="1785" spans="1:79" ht="21.75" customHeight="1" x14ac:dyDescent="0.35">
      <c r="A1785" s="95"/>
      <c r="B1785" s="570" t="str">
        <f>IF(ROSTER!B$12="","",ROSTER!B$12)</f>
        <v/>
      </c>
      <c r="C1785" s="572" t="str">
        <f>IF(ROSTER!C$12="","",ROSTER!C$12)</f>
        <v/>
      </c>
      <c r="D1785" s="573"/>
      <c r="E1785" s="574"/>
      <c r="F1785" s="576">
        <f>IF(E1785="y",1,IF(E1785="S",1,0))</f>
        <v>0</v>
      </c>
      <c r="G1785" s="582">
        <f>IF(E1785="S",1,0)</f>
        <v>0</v>
      </c>
      <c r="H1785" s="578"/>
      <c r="I1785" s="543"/>
      <c r="J1785" s="542"/>
      <c r="K1785" s="580"/>
      <c r="L1785" s="584"/>
      <c r="M1785" s="585"/>
      <c r="N1785" s="588">
        <f>L1785+J1785</f>
        <v>0</v>
      </c>
      <c r="O1785" s="589"/>
      <c r="P1785" s="542"/>
      <c r="Q1785" s="580"/>
      <c r="R1785" s="584"/>
      <c r="S1785" s="585"/>
      <c r="T1785" s="588">
        <f>R1785-P1785</f>
        <v>0</v>
      </c>
      <c r="U1785" s="588"/>
      <c r="V1785" s="542"/>
      <c r="W1785" s="543"/>
      <c r="X1785" s="593"/>
      <c r="Y1785" s="543"/>
      <c r="Z1785" s="542"/>
      <c r="AA1785" s="543"/>
      <c r="AB1785" s="542"/>
      <c r="AC1785" s="543"/>
      <c r="AD1785" s="542"/>
      <c r="AE1785" s="580"/>
      <c r="AF1785" s="584"/>
      <c r="AG1785" s="585"/>
      <c r="AH1785" s="595">
        <f>IF(AD1785=0,0,(AF1785/AD1785)*100)</f>
        <v>0</v>
      </c>
      <c r="AI1785" s="596"/>
      <c r="AJ1785" s="542"/>
      <c r="AK1785" s="580"/>
      <c r="AL1785" s="584"/>
      <c r="AM1785" s="585"/>
      <c r="AN1785" s="595">
        <f>IF(AJ1785=0,0,(AL1785/AJ1785)*100)</f>
        <v>0</v>
      </c>
      <c r="AO1785" s="596"/>
      <c r="AP1785" s="542"/>
      <c r="AQ1785" s="580"/>
      <c r="AR1785" s="584"/>
      <c r="AS1785" s="585"/>
      <c r="AT1785" s="595">
        <f>IF(AP1785=0,0,(AR1785/AP1785)*100)</f>
        <v>0</v>
      </c>
      <c r="AU1785" s="596"/>
      <c r="AV1785" s="599">
        <f>AD1785+AJ1785+AP1785</f>
        <v>0</v>
      </c>
      <c r="AW1785" s="600"/>
      <c r="AX1785" s="630">
        <f>AF1785+AL1785+AR1785</f>
        <v>0</v>
      </c>
      <c r="AY1785" s="631"/>
      <c r="AZ1785" s="595">
        <f>IF(AV1785=0,0,(AX1785/AV1785)*100)</f>
        <v>0</v>
      </c>
      <c r="BA1785" s="596"/>
      <c r="BB1785" s="542"/>
      <c r="BC1785" s="580"/>
      <c r="BD1785" s="584"/>
      <c r="BE1785" s="585"/>
      <c r="BF1785" s="595">
        <f>IF(BB1785=0,0,(BD1785/BB1785)*100)</f>
        <v>0</v>
      </c>
      <c r="BG1785" s="596"/>
      <c r="BH1785" s="599">
        <f>AV1785+BB1785</f>
        <v>0</v>
      </c>
      <c r="BI1785" s="600"/>
      <c r="BJ1785" s="630">
        <f>AX1785+BD1785</f>
        <v>0</v>
      </c>
      <c r="BK1785" s="631"/>
      <c r="BL1785" s="595">
        <f>IF(BH1785=0,0,(BJ1785/BH1785)*100)</f>
        <v>0</v>
      </c>
      <c r="BM1785" s="596"/>
      <c r="BN1785" s="656">
        <f>(AF1785*2)+(AL1785*2)+(AR1785*3)+BD1785</f>
        <v>0</v>
      </c>
      <c r="BO1785" s="657"/>
      <c r="BP1785" s="658"/>
      <c r="BQ1785" s="676">
        <f t="shared" ref="BQ1785" si="1720">IF(BS1785=0,0,50*BR1785/BS1785)</f>
        <v>0</v>
      </c>
      <c r="BR1785" s="662">
        <f t="shared" ref="BR1785" si="1721">(BN1785*BU$1781)+(N1785*BU$1782)+(Z1785*BU$1783)+(R1785*BU$1784)+(X1785*BU$1785)+(AB1785*BU$1786)+(V1785*BU$1791)</f>
        <v>0</v>
      </c>
      <c r="BS1785" s="662">
        <f t="shared" ref="BS1785" si="1722">((BB1785-BD1785)*BU$1788)+((AV1785-AX1785)*BU$1787)+(H1785*BU$1789)+(P1785*BU$1790)</f>
        <v>0</v>
      </c>
      <c r="BT1785" s="19" t="s">
        <v>79</v>
      </c>
      <c r="BU1785" s="277">
        <f>IF(BQ1776="B",'VALUE POINTS'!L$14,IF('GAME STATS'!BQ1776="C",'VALUE POINTS'!M$14,'VALUE POINTS'!K$14))</f>
        <v>2</v>
      </c>
      <c r="BV1785" s="278"/>
    </row>
    <row r="1786" spans="1:79" ht="21.75" customHeight="1" x14ac:dyDescent="0.4">
      <c r="A1786" s="95"/>
      <c r="B1786" s="571"/>
      <c r="C1786" s="642" t="str">
        <f>IF(ROSTER!D$12="","",ROSTER!D$12)</f>
        <v/>
      </c>
      <c r="D1786" s="643"/>
      <c r="E1786" s="575"/>
      <c r="F1786" s="577"/>
      <c r="G1786" s="583"/>
      <c r="H1786" s="579"/>
      <c r="I1786" s="545"/>
      <c r="J1786" s="544"/>
      <c r="K1786" s="581"/>
      <c r="L1786" s="586"/>
      <c r="M1786" s="587"/>
      <c r="N1786" s="592" t="s">
        <v>16</v>
      </c>
      <c r="O1786" s="603"/>
      <c r="P1786" s="544"/>
      <c r="Q1786" s="581"/>
      <c r="R1786" s="586"/>
      <c r="S1786" s="587"/>
      <c r="T1786" s="592" t="s">
        <v>16</v>
      </c>
      <c r="U1786" s="592"/>
      <c r="V1786" s="544"/>
      <c r="W1786" s="545"/>
      <c r="X1786" s="594"/>
      <c r="Y1786" s="545"/>
      <c r="Z1786" s="544"/>
      <c r="AA1786" s="545"/>
      <c r="AB1786" s="544"/>
      <c r="AC1786" s="545"/>
      <c r="AD1786" s="544"/>
      <c r="AE1786" s="581"/>
      <c r="AF1786" s="586"/>
      <c r="AG1786" s="587"/>
      <c r="AH1786" s="626"/>
      <c r="AI1786" s="627"/>
      <c r="AJ1786" s="544"/>
      <c r="AK1786" s="581"/>
      <c r="AL1786" s="586"/>
      <c r="AM1786" s="587"/>
      <c r="AN1786" s="626"/>
      <c r="AO1786" s="627"/>
      <c r="AP1786" s="544"/>
      <c r="AQ1786" s="581"/>
      <c r="AR1786" s="586"/>
      <c r="AS1786" s="587"/>
      <c r="AT1786" s="626"/>
      <c r="AU1786" s="627"/>
      <c r="AV1786" s="628"/>
      <c r="AW1786" s="629"/>
      <c r="AX1786" s="632"/>
      <c r="AY1786" s="633"/>
      <c r="AZ1786" s="626"/>
      <c r="BA1786" s="627"/>
      <c r="BB1786" s="544"/>
      <c r="BC1786" s="581"/>
      <c r="BD1786" s="586"/>
      <c r="BE1786" s="587"/>
      <c r="BF1786" s="626"/>
      <c r="BG1786" s="627"/>
      <c r="BH1786" s="628"/>
      <c r="BI1786" s="629"/>
      <c r="BJ1786" s="632"/>
      <c r="BK1786" s="633"/>
      <c r="BL1786" s="626"/>
      <c r="BM1786" s="627"/>
      <c r="BN1786" s="678"/>
      <c r="BO1786" s="679"/>
      <c r="BP1786" s="680"/>
      <c r="BQ1786" s="677"/>
      <c r="BR1786" s="663"/>
      <c r="BS1786" s="663"/>
      <c r="BT1786" s="19" t="s">
        <v>80</v>
      </c>
      <c r="BU1786" s="277">
        <f>IF(BQ1776="B",'VALUE POINTS'!L$15,IF('GAME STATS'!BQ1776="C",'VALUE POINTS'!M$15,'VALUE POINTS'!K$15))</f>
        <v>2</v>
      </c>
      <c r="BV1786" s="278"/>
      <c r="CA1786" s="18"/>
    </row>
    <row r="1787" spans="1:79" ht="21.75" customHeight="1" x14ac:dyDescent="0.35">
      <c r="A1787" s="95"/>
      <c r="B1787" s="570" t="str">
        <f>IF(ROSTER!B$14="","",ROSTER!B$14)</f>
        <v/>
      </c>
      <c r="C1787" s="572" t="str">
        <f>IF(ROSTER!C$14="","",ROSTER!C$14)</f>
        <v/>
      </c>
      <c r="D1787" s="573"/>
      <c r="E1787" s="574"/>
      <c r="F1787" s="576">
        <f>IF(E1787="y",1,IF(E1787="S",1,0))</f>
        <v>0</v>
      </c>
      <c r="G1787" s="582">
        <f>IF(E1787="S",1,0)</f>
        <v>0</v>
      </c>
      <c r="H1787" s="578"/>
      <c r="I1787" s="543"/>
      <c r="J1787" s="542"/>
      <c r="K1787" s="580"/>
      <c r="L1787" s="584"/>
      <c r="M1787" s="585"/>
      <c r="N1787" s="588">
        <f>L1787+J1787</f>
        <v>0</v>
      </c>
      <c r="O1787" s="589"/>
      <c r="P1787" s="542"/>
      <c r="Q1787" s="580"/>
      <c r="R1787" s="584"/>
      <c r="S1787" s="585"/>
      <c r="T1787" s="588">
        <f>R1787-P1787</f>
        <v>0</v>
      </c>
      <c r="U1787" s="588"/>
      <c r="V1787" s="542"/>
      <c r="W1787" s="543"/>
      <c r="X1787" s="593"/>
      <c r="Y1787" s="543"/>
      <c r="Z1787" s="542"/>
      <c r="AA1787" s="543"/>
      <c r="AB1787" s="542"/>
      <c r="AC1787" s="543"/>
      <c r="AD1787" s="542"/>
      <c r="AE1787" s="580"/>
      <c r="AF1787" s="584"/>
      <c r="AG1787" s="585"/>
      <c r="AH1787" s="595">
        <f>IF(AD1787=0,0,(AF1787/AD1787)*100)</f>
        <v>0</v>
      </c>
      <c r="AI1787" s="596"/>
      <c r="AJ1787" s="542"/>
      <c r="AK1787" s="580"/>
      <c r="AL1787" s="584"/>
      <c r="AM1787" s="585"/>
      <c r="AN1787" s="595">
        <f>IF(AJ1787=0,0,(AL1787/AJ1787)*100)</f>
        <v>0</v>
      </c>
      <c r="AO1787" s="596"/>
      <c r="AP1787" s="542"/>
      <c r="AQ1787" s="580"/>
      <c r="AR1787" s="584"/>
      <c r="AS1787" s="585"/>
      <c r="AT1787" s="595">
        <f>IF(AP1787=0,0,(AR1787/AP1787)*100)</f>
        <v>0</v>
      </c>
      <c r="AU1787" s="596"/>
      <c r="AV1787" s="599">
        <f>AD1787+AJ1787+AP1787</f>
        <v>0</v>
      </c>
      <c r="AW1787" s="600"/>
      <c r="AX1787" s="630">
        <f>AF1787+AL1787+AR1787</f>
        <v>0</v>
      </c>
      <c r="AY1787" s="631"/>
      <c r="AZ1787" s="595">
        <f>IF(AV1787=0,0,(AX1787/AV1787)*100)</f>
        <v>0</v>
      </c>
      <c r="BA1787" s="596"/>
      <c r="BB1787" s="542"/>
      <c r="BC1787" s="580"/>
      <c r="BD1787" s="584"/>
      <c r="BE1787" s="585"/>
      <c r="BF1787" s="595">
        <f>IF(BB1787=0,0,(BD1787/BB1787)*100)</f>
        <v>0</v>
      </c>
      <c r="BG1787" s="596"/>
      <c r="BH1787" s="599">
        <f>AV1787+BB1787</f>
        <v>0</v>
      </c>
      <c r="BI1787" s="600"/>
      <c r="BJ1787" s="630">
        <f>AX1787+BD1787</f>
        <v>0</v>
      </c>
      <c r="BK1787" s="631"/>
      <c r="BL1787" s="595">
        <f>IF(BH1787=0,0,(BJ1787/BH1787)*100)</f>
        <v>0</v>
      </c>
      <c r="BM1787" s="596"/>
      <c r="BN1787" s="656">
        <f>(AF1787*2)+(AL1787*2)+(AR1787*3)+BD1787</f>
        <v>0</v>
      </c>
      <c r="BO1787" s="657"/>
      <c r="BP1787" s="658"/>
      <c r="BQ1787" s="676">
        <f t="shared" ref="BQ1787" si="1723">IF(BS1787=0,0,50*BR1787/BS1787)</f>
        <v>0</v>
      </c>
      <c r="BR1787" s="662">
        <f t="shared" ref="BR1787" si="1724">(BN1787*BU$1781)+(N1787*BU$1782)+(Z1787*BU$1783)+(R1787*BU$1784)+(X1787*BU$1785)+(AB1787*BU$1786)+(V1787*BU$1791)</f>
        <v>0</v>
      </c>
      <c r="BS1787" s="662">
        <f t="shared" ref="BS1787" si="1725">((BB1787-BD1787)*BU$1788)+((AV1787-AX1787)*BU$1787)+(H1787*BU$1789)+(P1787*BU$1790)</f>
        <v>0</v>
      </c>
      <c r="BT1787" s="19" t="s">
        <v>81</v>
      </c>
      <c r="BU1787" s="277">
        <f>IF(BQ1776="B",'VALUE POINTS'!L$16,IF('GAME STATS'!BQ1776="C",'VALUE POINTS'!M$16,'VALUE POINTS'!K$16))</f>
        <v>2</v>
      </c>
      <c r="BV1787" s="278"/>
    </row>
    <row r="1788" spans="1:79" ht="21.75" customHeight="1" x14ac:dyDescent="0.35">
      <c r="A1788" s="95"/>
      <c r="B1788" s="571"/>
      <c r="C1788" s="642" t="str">
        <f>IF(ROSTER!D$14="","",ROSTER!D$14)</f>
        <v/>
      </c>
      <c r="D1788" s="643"/>
      <c r="E1788" s="575"/>
      <c r="F1788" s="577"/>
      <c r="G1788" s="583"/>
      <c r="H1788" s="579"/>
      <c r="I1788" s="545"/>
      <c r="J1788" s="544"/>
      <c r="K1788" s="581"/>
      <c r="L1788" s="586"/>
      <c r="M1788" s="587"/>
      <c r="N1788" s="592" t="s">
        <v>16</v>
      </c>
      <c r="O1788" s="603"/>
      <c r="P1788" s="544"/>
      <c r="Q1788" s="581"/>
      <c r="R1788" s="586"/>
      <c r="S1788" s="587"/>
      <c r="T1788" s="592" t="s">
        <v>16</v>
      </c>
      <c r="U1788" s="592"/>
      <c r="V1788" s="544"/>
      <c r="W1788" s="545"/>
      <c r="X1788" s="594"/>
      <c r="Y1788" s="545"/>
      <c r="Z1788" s="544"/>
      <c r="AA1788" s="545"/>
      <c r="AB1788" s="544"/>
      <c r="AC1788" s="545"/>
      <c r="AD1788" s="544"/>
      <c r="AE1788" s="581"/>
      <c r="AF1788" s="586"/>
      <c r="AG1788" s="587"/>
      <c r="AH1788" s="626"/>
      <c r="AI1788" s="627"/>
      <c r="AJ1788" s="544"/>
      <c r="AK1788" s="581"/>
      <c r="AL1788" s="586"/>
      <c r="AM1788" s="587"/>
      <c r="AN1788" s="626"/>
      <c r="AO1788" s="627"/>
      <c r="AP1788" s="544"/>
      <c r="AQ1788" s="581"/>
      <c r="AR1788" s="586"/>
      <c r="AS1788" s="587"/>
      <c r="AT1788" s="626"/>
      <c r="AU1788" s="627"/>
      <c r="AV1788" s="628"/>
      <c r="AW1788" s="629"/>
      <c r="AX1788" s="632"/>
      <c r="AY1788" s="633"/>
      <c r="AZ1788" s="626"/>
      <c r="BA1788" s="627"/>
      <c r="BB1788" s="544"/>
      <c r="BC1788" s="581"/>
      <c r="BD1788" s="586"/>
      <c r="BE1788" s="587"/>
      <c r="BF1788" s="626"/>
      <c r="BG1788" s="627"/>
      <c r="BH1788" s="628"/>
      <c r="BI1788" s="629"/>
      <c r="BJ1788" s="632"/>
      <c r="BK1788" s="633"/>
      <c r="BL1788" s="626"/>
      <c r="BM1788" s="627"/>
      <c r="BN1788" s="678"/>
      <c r="BO1788" s="679"/>
      <c r="BP1788" s="680"/>
      <c r="BQ1788" s="677"/>
      <c r="BR1788" s="663"/>
      <c r="BS1788" s="663"/>
      <c r="BT1788" s="19" t="s">
        <v>82</v>
      </c>
      <c r="BU1788" s="277">
        <f>IF(BQ1776="B",'VALUE POINTS'!L$17,IF('GAME STATS'!BQ1776="C",'VALUE POINTS'!M$17,'VALUE POINTS'!K$17))</f>
        <v>1</v>
      </c>
      <c r="BV1788" s="278"/>
    </row>
    <row r="1789" spans="1:79" ht="21.75" customHeight="1" x14ac:dyDescent="0.35">
      <c r="A1789" s="95"/>
      <c r="B1789" s="570" t="str">
        <f>IF(ROSTER!B$16="","",ROSTER!B$16)</f>
        <v/>
      </c>
      <c r="C1789" s="572" t="str">
        <f>IF(ROSTER!C$16="","",ROSTER!C$16)</f>
        <v/>
      </c>
      <c r="D1789" s="573"/>
      <c r="E1789" s="574"/>
      <c r="F1789" s="576">
        <f>IF(E1789="y",1,IF(E1789="S",1,0))</f>
        <v>0</v>
      </c>
      <c r="G1789" s="582">
        <f>IF(E1789="S",1,0)</f>
        <v>0</v>
      </c>
      <c r="H1789" s="578"/>
      <c r="I1789" s="543"/>
      <c r="J1789" s="542"/>
      <c r="K1789" s="580"/>
      <c r="L1789" s="584"/>
      <c r="M1789" s="585"/>
      <c r="N1789" s="588">
        <f>L1789+J1789</f>
        <v>0</v>
      </c>
      <c r="O1789" s="589"/>
      <c r="P1789" s="542"/>
      <c r="Q1789" s="580"/>
      <c r="R1789" s="584"/>
      <c r="S1789" s="585"/>
      <c r="T1789" s="588">
        <f>R1789-P1789</f>
        <v>0</v>
      </c>
      <c r="U1789" s="588"/>
      <c r="V1789" s="542"/>
      <c r="W1789" s="543"/>
      <c r="X1789" s="593"/>
      <c r="Y1789" s="543"/>
      <c r="Z1789" s="542"/>
      <c r="AA1789" s="543"/>
      <c r="AB1789" s="542"/>
      <c r="AC1789" s="543"/>
      <c r="AD1789" s="542"/>
      <c r="AE1789" s="580"/>
      <c r="AF1789" s="584"/>
      <c r="AG1789" s="585"/>
      <c r="AH1789" s="595">
        <f>IF(AD1789=0,0,(AF1789/AD1789)*100)</f>
        <v>0</v>
      </c>
      <c r="AI1789" s="596"/>
      <c r="AJ1789" s="542"/>
      <c r="AK1789" s="580"/>
      <c r="AL1789" s="584"/>
      <c r="AM1789" s="585"/>
      <c r="AN1789" s="595">
        <f>IF(AJ1789=0,0,(AL1789/AJ1789)*100)</f>
        <v>0</v>
      </c>
      <c r="AO1789" s="596"/>
      <c r="AP1789" s="542"/>
      <c r="AQ1789" s="580"/>
      <c r="AR1789" s="584"/>
      <c r="AS1789" s="585"/>
      <c r="AT1789" s="595">
        <f>IF(AP1789=0,0,(AR1789/AP1789)*100)</f>
        <v>0</v>
      </c>
      <c r="AU1789" s="596"/>
      <c r="AV1789" s="599">
        <f>AD1789+AJ1789+AP1789</f>
        <v>0</v>
      </c>
      <c r="AW1789" s="600"/>
      <c r="AX1789" s="630">
        <f>AF1789+AL1789+AR1789</f>
        <v>0</v>
      </c>
      <c r="AY1789" s="631"/>
      <c r="AZ1789" s="595">
        <f>IF(AV1789=0,0,(AX1789/AV1789)*100)</f>
        <v>0</v>
      </c>
      <c r="BA1789" s="596"/>
      <c r="BB1789" s="542"/>
      <c r="BC1789" s="580"/>
      <c r="BD1789" s="584"/>
      <c r="BE1789" s="585"/>
      <c r="BF1789" s="595">
        <f>IF(BB1789=0,0,(BD1789/BB1789)*100)</f>
        <v>0</v>
      </c>
      <c r="BG1789" s="596"/>
      <c r="BH1789" s="599">
        <f>AV1789+BB1789</f>
        <v>0</v>
      </c>
      <c r="BI1789" s="600"/>
      <c r="BJ1789" s="630">
        <f>AX1789+BD1789</f>
        <v>0</v>
      </c>
      <c r="BK1789" s="631"/>
      <c r="BL1789" s="595">
        <f>IF(BH1789=0,0,(BJ1789/BH1789)*100)</f>
        <v>0</v>
      </c>
      <c r="BM1789" s="596"/>
      <c r="BN1789" s="656">
        <f>(AF1789*2)+(AL1789*2)+(AR1789*3)+BD1789</f>
        <v>0</v>
      </c>
      <c r="BO1789" s="657"/>
      <c r="BP1789" s="658"/>
      <c r="BQ1789" s="676">
        <f t="shared" ref="BQ1789" si="1726">IF(BS1789=0,0,50*BR1789/BS1789)</f>
        <v>0</v>
      </c>
      <c r="BR1789" s="662">
        <f t="shared" ref="BR1789" si="1727">(BN1789*BU$1781)+(N1789*BU$1782)+(Z1789*BU$1783)+(R1789*BU$1784)+(X1789*BU$1785)+(AB1789*BU$1786)+(V1789*BU$1791)</f>
        <v>0</v>
      </c>
      <c r="BS1789" s="662">
        <f t="shared" ref="BS1789" si="1728">((BB1789-BD1789)*BU$1788)+((AV1789-AX1789)*BU$1787)+(H1789*BU$1789)+(P1789*BU$1790)</f>
        <v>0</v>
      </c>
      <c r="BT1789" s="19" t="s">
        <v>83</v>
      </c>
      <c r="BU1789" s="277">
        <f>IF(BQ1776="B",'VALUE POINTS'!L$18,IF('GAME STATS'!BQ1776="C",'VALUE POINTS'!M$18,'VALUE POINTS'!K$18))</f>
        <v>2</v>
      </c>
      <c r="BV1789" s="278"/>
    </row>
    <row r="1790" spans="1:79" ht="21.75" customHeight="1" x14ac:dyDescent="0.35">
      <c r="A1790" s="95"/>
      <c r="B1790" s="571"/>
      <c r="C1790" s="642" t="str">
        <f>IF(ROSTER!D$16="","",ROSTER!D$16)</f>
        <v/>
      </c>
      <c r="D1790" s="643"/>
      <c r="E1790" s="575"/>
      <c r="F1790" s="577"/>
      <c r="G1790" s="583"/>
      <c r="H1790" s="579"/>
      <c r="I1790" s="545"/>
      <c r="J1790" s="544"/>
      <c r="K1790" s="581"/>
      <c r="L1790" s="586"/>
      <c r="M1790" s="587"/>
      <c r="N1790" s="592" t="s">
        <v>16</v>
      </c>
      <c r="O1790" s="603"/>
      <c r="P1790" s="544"/>
      <c r="Q1790" s="581"/>
      <c r="R1790" s="586"/>
      <c r="S1790" s="587"/>
      <c r="T1790" s="592" t="s">
        <v>16</v>
      </c>
      <c r="U1790" s="592"/>
      <c r="V1790" s="544"/>
      <c r="W1790" s="545"/>
      <c r="X1790" s="594"/>
      <c r="Y1790" s="545"/>
      <c r="Z1790" s="544"/>
      <c r="AA1790" s="545"/>
      <c r="AB1790" s="544"/>
      <c r="AC1790" s="545"/>
      <c r="AD1790" s="544"/>
      <c r="AE1790" s="581"/>
      <c r="AF1790" s="586"/>
      <c r="AG1790" s="587"/>
      <c r="AH1790" s="626"/>
      <c r="AI1790" s="627"/>
      <c r="AJ1790" s="544"/>
      <c r="AK1790" s="581"/>
      <c r="AL1790" s="586"/>
      <c r="AM1790" s="587"/>
      <c r="AN1790" s="626"/>
      <c r="AO1790" s="627"/>
      <c r="AP1790" s="544"/>
      <c r="AQ1790" s="581"/>
      <c r="AR1790" s="586"/>
      <c r="AS1790" s="587"/>
      <c r="AT1790" s="626"/>
      <c r="AU1790" s="627"/>
      <c r="AV1790" s="628"/>
      <c r="AW1790" s="629"/>
      <c r="AX1790" s="632"/>
      <c r="AY1790" s="633"/>
      <c r="AZ1790" s="626"/>
      <c r="BA1790" s="627"/>
      <c r="BB1790" s="544"/>
      <c r="BC1790" s="581"/>
      <c r="BD1790" s="586"/>
      <c r="BE1790" s="587"/>
      <c r="BF1790" s="626"/>
      <c r="BG1790" s="627"/>
      <c r="BH1790" s="628"/>
      <c r="BI1790" s="629"/>
      <c r="BJ1790" s="632"/>
      <c r="BK1790" s="633"/>
      <c r="BL1790" s="626"/>
      <c r="BM1790" s="627"/>
      <c r="BN1790" s="678"/>
      <c r="BO1790" s="679"/>
      <c r="BP1790" s="680"/>
      <c r="BQ1790" s="677"/>
      <c r="BR1790" s="663"/>
      <c r="BS1790" s="663"/>
      <c r="BT1790" s="19" t="s">
        <v>84</v>
      </c>
      <c r="BU1790" s="277">
        <f>IF(BQ1776="B",'VALUE POINTS'!L$19,IF('GAME STATS'!BQ1776="C",'VALUE POINTS'!M$19,'VALUE POINTS'!K$19))</f>
        <v>2</v>
      </c>
      <c r="BV1790" s="278"/>
    </row>
    <row r="1791" spans="1:79" ht="21.75" customHeight="1" x14ac:dyDescent="0.35">
      <c r="A1791" s="95"/>
      <c r="B1791" s="570" t="str">
        <f>IF(ROSTER!B$18="","",ROSTER!B$18)</f>
        <v/>
      </c>
      <c r="C1791" s="572" t="str">
        <f>IF(ROSTER!C$18="","",ROSTER!C$18)</f>
        <v/>
      </c>
      <c r="D1791" s="573"/>
      <c r="E1791" s="574"/>
      <c r="F1791" s="576">
        <f>IF(E1791="y",1,IF(E1791="S",1,0))</f>
        <v>0</v>
      </c>
      <c r="G1791" s="582">
        <f>IF(E1791="S",1,0)</f>
        <v>0</v>
      </c>
      <c r="H1791" s="578"/>
      <c r="I1791" s="543"/>
      <c r="J1791" s="542"/>
      <c r="K1791" s="580"/>
      <c r="L1791" s="584"/>
      <c r="M1791" s="585"/>
      <c r="N1791" s="588">
        <f>L1791+J1791</f>
        <v>0</v>
      </c>
      <c r="O1791" s="589"/>
      <c r="P1791" s="542"/>
      <c r="Q1791" s="580"/>
      <c r="R1791" s="584"/>
      <c r="S1791" s="585"/>
      <c r="T1791" s="588">
        <f>R1791-P1791</f>
        <v>0</v>
      </c>
      <c r="U1791" s="588"/>
      <c r="V1791" s="542"/>
      <c r="W1791" s="543"/>
      <c r="X1791" s="593"/>
      <c r="Y1791" s="543"/>
      <c r="Z1791" s="542"/>
      <c r="AA1791" s="543"/>
      <c r="AB1791" s="542"/>
      <c r="AC1791" s="543"/>
      <c r="AD1791" s="542"/>
      <c r="AE1791" s="580"/>
      <c r="AF1791" s="584"/>
      <c r="AG1791" s="585"/>
      <c r="AH1791" s="595">
        <f>IF(AD1791=0,0,(AF1791/AD1791)*100)</f>
        <v>0</v>
      </c>
      <c r="AI1791" s="596"/>
      <c r="AJ1791" s="542"/>
      <c r="AK1791" s="580"/>
      <c r="AL1791" s="584"/>
      <c r="AM1791" s="585"/>
      <c r="AN1791" s="595">
        <f>IF(AJ1791=0,0,(AL1791/AJ1791)*100)</f>
        <v>0</v>
      </c>
      <c r="AO1791" s="596"/>
      <c r="AP1791" s="542"/>
      <c r="AQ1791" s="580"/>
      <c r="AR1791" s="584"/>
      <c r="AS1791" s="585"/>
      <c r="AT1791" s="595">
        <f>IF(AP1791=0,0,(AR1791/AP1791)*100)</f>
        <v>0</v>
      </c>
      <c r="AU1791" s="596"/>
      <c r="AV1791" s="599">
        <f>AD1791+AJ1791+AP1791</f>
        <v>0</v>
      </c>
      <c r="AW1791" s="600"/>
      <c r="AX1791" s="630">
        <f>AF1791+AL1791+AR1791</f>
        <v>0</v>
      </c>
      <c r="AY1791" s="631"/>
      <c r="AZ1791" s="595">
        <f>IF(AV1791=0,0,(AX1791/AV1791)*100)</f>
        <v>0</v>
      </c>
      <c r="BA1791" s="596"/>
      <c r="BB1791" s="542"/>
      <c r="BC1791" s="580"/>
      <c r="BD1791" s="584"/>
      <c r="BE1791" s="585"/>
      <c r="BF1791" s="595">
        <f>IF(BB1791=0,0,(BD1791/BB1791)*100)</f>
        <v>0</v>
      </c>
      <c r="BG1791" s="596"/>
      <c r="BH1791" s="599">
        <f>AV1791+BB1791</f>
        <v>0</v>
      </c>
      <c r="BI1791" s="600"/>
      <c r="BJ1791" s="630">
        <f>AX1791+BD1791</f>
        <v>0</v>
      </c>
      <c r="BK1791" s="631"/>
      <c r="BL1791" s="595">
        <f>IF(BH1791=0,0,(BJ1791/BH1791)*100)</f>
        <v>0</v>
      </c>
      <c r="BM1791" s="596"/>
      <c r="BN1791" s="656">
        <f>(AF1791*2)+(AL1791*2)+(AR1791*3)+BD1791</f>
        <v>0</v>
      </c>
      <c r="BO1791" s="657"/>
      <c r="BP1791" s="658"/>
      <c r="BQ1791" s="676">
        <f t="shared" ref="BQ1791" si="1729">IF(BS1791=0,0,50*BR1791/BS1791)</f>
        <v>0</v>
      </c>
      <c r="BR1791" s="662">
        <f t="shared" ref="BR1791" si="1730">(BN1791*BU$1781)+(N1791*BU$1782)+(Z1791*BU$1783)+(R1791*BU$1784)+(X1791*BU$1785)+(AB1791*BU$1786)+(V1791*BU$1791)</f>
        <v>0</v>
      </c>
      <c r="BS1791" s="662">
        <f t="shared" ref="BS1791" si="1731">((BB1791-BD1791)*BU$1788)+((AV1791-AX1791)*BU$1787)+(H1791*BU$1789)+(P1791*BU$1790)</f>
        <v>0</v>
      </c>
      <c r="BT1791" s="19" t="s">
        <v>160</v>
      </c>
      <c r="BU1791" s="277">
        <f>IF(BQ1776="B",'VALUE POINTS'!L$20,IF('GAME STATS'!BQ1776="C",'VALUE POINTS'!M$20,'VALUE POINTS'!K$20))</f>
        <v>1</v>
      </c>
      <c r="BV1791" s="278"/>
    </row>
    <row r="1792" spans="1:79" ht="21.75" customHeight="1" x14ac:dyDescent="0.25">
      <c r="A1792" s="95"/>
      <c r="B1792" s="571"/>
      <c r="C1792" s="642" t="str">
        <f>IF(ROSTER!D$18="","",ROSTER!D$18)</f>
        <v/>
      </c>
      <c r="D1792" s="643"/>
      <c r="E1792" s="575"/>
      <c r="F1792" s="577"/>
      <c r="G1792" s="583"/>
      <c r="H1792" s="579"/>
      <c r="I1792" s="545"/>
      <c r="J1792" s="544"/>
      <c r="K1792" s="581"/>
      <c r="L1792" s="586"/>
      <c r="M1792" s="587"/>
      <c r="N1792" s="592" t="s">
        <v>16</v>
      </c>
      <c r="O1792" s="603"/>
      <c r="P1792" s="544"/>
      <c r="Q1792" s="581"/>
      <c r="R1792" s="586"/>
      <c r="S1792" s="587"/>
      <c r="T1792" s="592" t="s">
        <v>16</v>
      </c>
      <c r="U1792" s="592"/>
      <c r="V1792" s="544"/>
      <c r="W1792" s="545"/>
      <c r="X1792" s="594"/>
      <c r="Y1792" s="545"/>
      <c r="Z1792" s="544"/>
      <c r="AA1792" s="545"/>
      <c r="AB1792" s="544"/>
      <c r="AC1792" s="545"/>
      <c r="AD1792" s="544"/>
      <c r="AE1792" s="581"/>
      <c r="AF1792" s="586"/>
      <c r="AG1792" s="587"/>
      <c r="AH1792" s="626"/>
      <c r="AI1792" s="627"/>
      <c r="AJ1792" s="544"/>
      <c r="AK1792" s="581"/>
      <c r="AL1792" s="586"/>
      <c r="AM1792" s="587"/>
      <c r="AN1792" s="626"/>
      <c r="AO1792" s="627"/>
      <c r="AP1792" s="544"/>
      <c r="AQ1792" s="581"/>
      <c r="AR1792" s="586"/>
      <c r="AS1792" s="587"/>
      <c r="AT1792" s="626"/>
      <c r="AU1792" s="627"/>
      <c r="AV1792" s="628"/>
      <c r="AW1792" s="629"/>
      <c r="AX1792" s="632"/>
      <c r="AY1792" s="633"/>
      <c r="AZ1792" s="626"/>
      <c r="BA1792" s="627"/>
      <c r="BB1792" s="544"/>
      <c r="BC1792" s="581"/>
      <c r="BD1792" s="586"/>
      <c r="BE1792" s="587"/>
      <c r="BF1792" s="626"/>
      <c r="BG1792" s="627"/>
      <c r="BH1792" s="628"/>
      <c r="BI1792" s="629"/>
      <c r="BJ1792" s="632"/>
      <c r="BK1792" s="633"/>
      <c r="BL1792" s="626"/>
      <c r="BM1792" s="627"/>
      <c r="BN1792" s="678"/>
      <c r="BO1792" s="679"/>
      <c r="BP1792" s="680"/>
      <c r="BQ1792" s="677"/>
      <c r="BR1792" s="663"/>
      <c r="BS1792" s="663"/>
      <c r="BT1792" s="15"/>
      <c r="BU1792" s="15"/>
      <c r="BV1792" s="95"/>
    </row>
    <row r="1793" spans="1:74" ht="21.75" customHeight="1" x14ac:dyDescent="0.25">
      <c r="A1793" s="95"/>
      <c r="B1793" s="570" t="str">
        <f>IF(ROSTER!B$20="","",ROSTER!B$20)</f>
        <v/>
      </c>
      <c r="C1793" s="572" t="str">
        <f>IF(ROSTER!C$20="","",ROSTER!C$20)</f>
        <v/>
      </c>
      <c r="D1793" s="573"/>
      <c r="E1793" s="574"/>
      <c r="F1793" s="576">
        <f>IF(E1793="y",1,IF(E1793="S",1,0))</f>
        <v>0</v>
      </c>
      <c r="G1793" s="582">
        <f>IF(E1793="S",1,0)</f>
        <v>0</v>
      </c>
      <c r="H1793" s="578"/>
      <c r="I1793" s="543"/>
      <c r="J1793" s="542"/>
      <c r="K1793" s="580"/>
      <c r="L1793" s="584"/>
      <c r="M1793" s="585"/>
      <c r="N1793" s="588">
        <f>L1793+J1793</f>
        <v>0</v>
      </c>
      <c r="O1793" s="589"/>
      <c r="P1793" s="542"/>
      <c r="Q1793" s="580"/>
      <c r="R1793" s="584"/>
      <c r="S1793" s="585"/>
      <c r="T1793" s="588">
        <f>R1793-P1793</f>
        <v>0</v>
      </c>
      <c r="U1793" s="588"/>
      <c r="V1793" s="542"/>
      <c r="W1793" s="543"/>
      <c r="X1793" s="593"/>
      <c r="Y1793" s="543"/>
      <c r="Z1793" s="542"/>
      <c r="AA1793" s="543"/>
      <c r="AB1793" s="542"/>
      <c r="AC1793" s="543"/>
      <c r="AD1793" s="542"/>
      <c r="AE1793" s="580"/>
      <c r="AF1793" s="584"/>
      <c r="AG1793" s="585"/>
      <c r="AH1793" s="595">
        <f>IF(AD1793=0,0,(AF1793/AD1793)*100)</f>
        <v>0</v>
      </c>
      <c r="AI1793" s="596"/>
      <c r="AJ1793" s="542"/>
      <c r="AK1793" s="580"/>
      <c r="AL1793" s="584"/>
      <c r="AM1793" s="585"/>
      <c r="AN1793" s="595">
        <f>IF(AJ1793=0,0,(AL1793/AJ1793)*100)</f>
        <v>0</v>
      </c>
      <c r="AO1793" s="596"/>
      <c r="AP1793" s="542"/>
      <c r="AQ1793" s="580"/>
      <c r="AR1793" s="584"/>
      <c r="AS1793" s="585"/>
      <c r="AT1793" s="595">
        <f>IF(AP1793=0,0,(AR1793/AP1793)*100)</f>
        <v>0</v>
      </c>
      <c r="AU1793" s="596"/>
      <c r="AV1793" s="599">
        <f>AD1793+AJ1793+AP1793</f>
        <v>0</v>
      </c>
      <c r="AW1793" s="600"/>
      <c r="AX1793" s="630">
        <f>AF1793+AL1793+AR1793</f>
        <v>0</v>
      </c>
      <c r="AY1793" s="631"/>
      <c r="AZ1793" s="595">
        <f>IF(AV1793=0,0,(AX1793/AV1793)*100)</f>
        <v>0</v>
      </c>
      <c r="BA1793" s="596"/>
      <c r="BB1793" s="542"/>
      <c r="BC1793" s="580"/>
      <c r="BD1793" s="584"/>
      <c r="BE1793" s="585"/>
      <c r="BF1793" s="595">
        <f>IF(BB1793=0,0,(BD1793/BB1793)*100)</f>
        <v>0</v>
      </c>
      <c r="BG1793" s="596"/>
      <c r="BH1793" s="599">
        <f>AV1793+BB1793</f>
        <v>0</v>
      </c>
      <c r="BI1793" s="600"/>
      <c r="BJ1793" s="630">
        <f>AX1793+BD1793</f>
        <v>0</v>
      </c>
      <c r="BK1793" s="631"/>
      <c r="BL1793" s="595">
        <f>IF(BH1793=0,0,(BJ1793/BH1793)*100)</f>
        <v>0</v>
      </c>
      <c r="BM1793" s="596"/>
      <c r="BN1793" s="656">
        <f>(AF1793*2)+(AL1793*2)+(AR1793*3)+BD1793</f>
        <v>0</v>
      </c>
      <c r="BO1793" s="657"/>
      <c r="BP1793" s="658"/>
      <c r="BQ1793" s="676">
        <f t="shared" ref="BQ1793" si="1732">IF(BS1793=0,0,50*BR1793/BS1793)</f>
        <v>0</v>
      </c>
      <c r="BR1793" s="662">
        <f t="shared" ref="BR1793" si="1733">(BN1793*BU$1781)+(N1793*BU$1782)+(Z1793*BU$1783)+(R1793*BU$1784)+(X1793*BU$1785)+(AB1793*BU$1786)+(V1793*BU$1791)</f>
        <v>0</v>
      </c>
      <c r="BS1793" s="662">
        <f t="shared" ref="BS1793" si="1734">((BB1793-BD1793)*BU$1788)+((AV1793-AX1793)*BU$1787)+(H1793*BU$1789)+(P1793*BU$1790)</f>
        <v>0</v>
      </c>
      <c r="BT1793" s="15"/>
      <c r="BU1793" s="15"/>
      <c r="BV1793" s="95"/>
    </row>
    <row r="1794" spans="1:74" ht="21.75" customHeight="1" x14ac:dyDescent="0.25">
      <c r="A1794" s="95"/>
      <c r="B1794" s="571"/>
      <c r="C1794" s="642" t="str">
        <f>IF(ROSTER!D$20="","",ROSTER!D$20)</f>
        <v/>
      </c>
      <c r="D1794" s="643"/>
      <c r="E1794" s="575"/>
      <c r="F1794" s="577"/>
      <c r="G1794" s="583"/>
      <c r="H1794" s="579"/>
      <c r="I1794" s="545"/>
      <c r="J1794" s="544"/>
      <c r="K1794" s="581"/>
      <c r="L1794" s="586"/>
      <c r="M1794" s="587"/>
      <c r="N1794" s="592" t="s">
        <v>16</v>
      </c>
      <c r="O1794" s="603"/>
      <c r="P1794" s="544"/>
      <c r="Q1794" s="581"/>
      <c r="R1794" s="586"/>
      <c r="S1794" s="587"/>
      <c r="T1794" s="592" t="s">
        <v>16</v>
      </c>
      <c r="U1794" s="592"/>
      <c r="V1794" s="544"/>
      <c r="W1794" s="545"/>
      <c r="X1794" s="594"/>
      <c r="Y1794" s="545"/>
      <c r="Z1794" s="544"/>
      <c r="AA1794" s="545"/>
      <c r="AB1794" s="544"/>
      <c r="AC1794" s="545"/>
      <c r="AD1794" s="544"/>
      <c r="AE1794" s="581"/>
      <c r="AF1794" s="586"/>
      <c r="AG1794" s="587"/>
      <c r="AH1794" s="626"/>
      <c r="AI1794" s="627"/>
      <c r="AJ1794" s="544"/>
      <c r="AK1794" s="581"/>
      <c r="AL1794" s="586"/>
      <c r="AM1794" s="587"/>
      <c r="AN1794" s="626"/>
      <c r="AO1794" s="627"/>
      <c r="AP1794" s="544"/>
      <c r="AQ1794" s="581"/>
      <c r="AR1794" s="586"/>
      <c r="AS1794" s="587"/>
      <c r="AT1794" s="626"/>
      <c r="AU1794" s="627"/>
      <c r="AV1794" s="628"/>
      <c r="AW1794" s="629"/>
      <c r="AX1794" s="632"/>
      <c r="AY1794" s="633"/>
      <c r="AZ1794" s="626"/>
      <c r="BA1794" s="627"/>
      <c r="BB1794" s="544"/>
      <c r="BC1794" s="581"/>
      <c r="BD1794" s="586"/>
      <c r="BE1794" s="587"/>
      <c r="BF1794" s="626"/>
      <c r="BG1794" s="627"/>
      <c r="BH1794" s="628"/>
      <c r="BI1794" s="629"/>
      <c r="BJ1794" s="632"/>
      <c r="BK1794" s="633"/>
      <c r="BL1794" s="626"/>
      <c r="BM1794" s="627"/>
      <c r="BN1794" s="678"/>
      <c r="BO1794" s="679"/>
      <c r="BP1794" s="680"/>
      <c r="BQ1794" s="677"/>
      <c r="BR1794" s="663"/>
      <c r="BS1794" s="663"/>
      <c r="BT1794" s="15"/>
      <c r="BU1794" s="15"/>
      <c r="BV1794" s="95"/>
    </row>
    <row r="1795" spans="1:74" ht="21.75" customHeight="1" x14ac:dyDescent="0.25">
      <c r="A1795" s="95"/>
      <c r="B1795" s="570" t="str">
        <f>IF(ROSTER!B$22="","",ROSTER!B$22)</f>
        <v/>
      </c>
      <c r="C1795" s="572" t="str">
        <f>IF(ROSTER!C$22="","",ROSTER!C$22)</f>
        <v/>
      </c>
      <c r="D1795" s="573"/>
      <c r="E1795" s="574"/>
      <c r="F1795" s="576">
        <f>IF(E1795="y",1,IF(E1795="S",1,0))</f>
        <v>0</v>
      </c>
      <c r="G1795" s="582">
        <f>IF(E1795="S",1,0)</f>
        <v>0</v>
      </c>
      <c r="H1795" s="578"/>
      <c r="I1795" s="543"/>
      <c r="J1795" s="542"/>
      <c r="K1795" s="580"/>
      <c r="L1795" s="584"/>
      <c r="M1795" s="585"/>
      <c r="N1795" s="588">
        <f>L1795+J1795</f>
        <v>0</v>
      </c>
      <c r="O1795" s="589"/>
      <c r="P1795" s="542"/>
      <c r="Q1795" s="580"/>
      <c r="R1795" s="584"/>
      <c r="S1795" s="585"/>
      <c r="T1795" s="588">
        <f>R1795-P1795</f>
        <v>0</v>
      </c>
      <c r="U1795" s="588"/>
      <c r="V1795" s="542"/>
      <c r="W1795" s="543"/>
      <c r="X1795" s="593"/>
      <c r="Y1795" s="543"/>
      <c r="Z1795" s="542"/>
      <c r="AA1795" s="543"/>
      <c r="AB1795" s="542"/>
      <c r="AC1795" s="543"/>
      <c r="AD1795" s="542"/>
      <c r="AE1795" s="580"/>
      <c r="AF1795" s="584"/>
      <c r="AG1795" s="585"/>
      <c r="AH1795" s="595">
        <f>IF(AD1795=0,0,(AF1795/AD1795)*100)</f>
        <v>0</v>
      </c>
      <c r="AI1795" s="596"/>
      <c r="AJ1795" s="542"/>
      <c r="AK1795" s="580"/>
      <c r="AL1795" s="584"/>
      <c r="AM1795" s="585"/>
      <c r="AN1795" s="595">
        <f>IF(AJ1795=0,0,(AL1795/AJ1795)*100)</f>
        <v>0</v>
      </c>
      <c r="AO1795" s="596"/>
      <c r="AP1795" s="542"/>
      <c r="AQ1795" s="580"/>
      <c r="AR1795" s="584"/>
      <c r="AS1795" s="585"/>
      <c r="AT1795" s="595">
        <f>IF(AP1795=0,0,(AR1795/AP1795)*100)</f>
        <v>0</v>
      </c>
      <c r="AU1795" s="596"/>
      <c r="AV1795" s="599">
        <f>AD1795+AJ1795+AP1795</f>
        <v>0</v>
      </c>
      <c r="AW1795" s="600"/>
      <c r="AX1795" s="630">
        <f>AF1795+AL1795+AR1795</f>
        <v>0</v>
      </c>
      <c r="AY1795" s="631"/>
      <c r="AZ1795" s="595">
        <f>IF(AV1795=0,0,(AX1795/AV1795)*100)</f>
        <v>0</v>
      </c>
      <c r="BA1795" s="596"/>
      <c r="BB1795" s="542"/>
      <c r="BC1795" s="580"/>
      <c r="BD1795" s="584"/>
      <c r="BE1795" s="585"/>
      <c r="BF1795" s="595">
        <f>IF(BB1795=0,0,(BD1795/BB1795)*100)</f>
        <v>0</v>
      </c>
      <c r="BG1795" s="596"/>
      <c r="BH1795" s="599">
        <f>AV1795+BB1795</f>
        <v>0</v>
      </c>
      <c r="BI1795" s="600"/>
      <c r="BJ1795" s="630">
        <f>AX1795+BD1795</f>
        <v>0</v>
      </c>
      <c r="BK1795" s="631"/>
      <c r="BL1795" s="595">
        <f>IF(BH1795=0,0,(BJ1795/BH1795)*100)</f>
        <v>0</v>
      </c>
      <c r="BM1795" s="596"/>
      <c r="BN1795" s="656">
        <f>(AF1795*2)+(AL1795*2)+(AR1795*3)+BD1795</f>
        <v>0</v>
      </c>
      <c r="BO1795" s="657"/>
      <c r="BP1795" s="658"/>
      <c r="BQ1795" s="676">
        <f t="shared" ref="BQ1795" si="1735">IF(BS1795=0,0,50*BR1795/BS1795)</f>
        <v>0</v>
      </c>
      <c r="BR1795" s="662">
        <f t="shared" ref="BR1795" si="1736">(BN1795*BU$1781)+(N1795*BU$1782)+(Z1795*BU$1783)+(R1795*BU$1784)+(X1795*BU$1785)+(AB1795*BU$1786)+(V1795*BU$1791)</f>
        <v>0</v>
      </c>
      <c r="BS1795" s="662">
        <f t="shared" ref="BS1795" si="1737">((BB1795-BD1795)*BU$1788)+((AV1795-AX1795)*BU$1787)+(H1795*BU$1789)+(P1795*BU$1790)</f>
        <v>0</v>
      </c>
      <c r="BT1795" s="15"/>
      <c r="BU1795" s="15"/>
      <c r="BV1795" s="95"/>
    </row>
    <row r="1796" spans="1:74" ht="21.75" customHeight="1" x14ac:dyDescent="0.25">
      <c r="A1796" s="95"/>
      <c r="B1796" s="571"/>
      <c r="C1796" s="642" t="str">
        <f>IF(ROSTER!D$22="","",ROSTER!D$22)</f>
        <v/>
      </c>
      <c r="D1796" s="643"/>
      <c r="E1796" s="575"/>
      <c r="F1796" s="577"/>
      <c r="G1796" s="583"/>
      <c r="H1796" s="579"/>
      <c r="I1796" s="545"/>
      <c r="J1796" s="544"/>
      <c r="K1796" s="581"/>
      <c r="L1796" s="586"/>
      <c r="M1796" s="587"/>
      <c r="N1796" s="592" t="s">
        <v>16</v>
      </c>
      <c r="O1796" s="603"/>
      <c r="P1796" s="544"/>
      <c r="Q1796" s="581"/>
      <c r="R1796" s="586"/>
      <c r="S1796" s="587"/>
      <c r="T1796" s="592" t="s">
        <v>16</v>
      </c>
      <c r="U1796" s="592"/>
      <c r="V1796" s="544"/>
      <c r="W1796" s="545"/>
      <c r="X1796" s="594"/>
      <c r="Y1796" s="545"/>
      <c r="Z1796" s="544"/>
      <c r="AA1796" s="545"/>
      <c r="AB1796" s="544"/>
      <c r="AC1796" s="545"/>
      <c r="AD1796" s="544"/>
      <c r="AE1796" s="581"/>
      <c r="AF1796" s="586"/>
      <c r="AG1796" s="587"/>
      <c r="AH1796" s="626"/>
      <c r="AI1796" s="627"/>
      <c r="AJ1796" s="544"/>
      <c r="AK1796" s="581"/>
      <c r="AL1796" s="586"/>
      <c r="AM1796" s="587"/>
      <c r="AN1796" s="626"/>
      <c r="AO1796" s="627"/>
      <c r="AP1796" s="544"/>
      <c r="AQ1796" s="581"/>
      <c r="AR1796" s="586"/>
      <c r="AS1796" s="587"/>
      <c r="AT1796" s="626"/>
      <c r="AU1796" s="627"/>
      <c r="AV1796" s="628"/>
      <c r="AW1796" s="629"/>
      <c r="AX1796" s="632"/>
      <c r="AY1796" s="633"/>
      <c r="AZ1796" s="626"/>
      <c r="BA1796" s="627"/>
      <c r="BB1796" s="544"/>
      <c r="BC1796" s="581"/>
      <c r="BD1796" s="586"/>
      <c r="BE1796" s="587"/>
      <c r="BF1796" s="626"/>
      <c r="BG1796" s="627"/>
      <c r="BH1796" s="628"/>
      <c r="BI1796" s="629"/>
      <c r="BJ1796" s="632"/>
      <c r="BK1796" s="633"/>
      <c r="BL1796" s="626"/>
      <c r="BM1796" s="627"/>
      <c r="BN1796" s="678"/>
      <c r="BO1796" s="679"/>
      <c r="BP1796" s="680"/>
      <c r="BQ1796" s="677"/>
      <c r="BR1796" s="663"/>
      <c r="BS1796" s="663"/>
      <c r="BT1796" s="15"/>
      <c r="BU1796" s="15"/>
      <c r="BV1796" s="95"/>
    </row>
    <row r="1797" spans="1:74" ht="21.75" customHeight="1" x14ac:dyDescent="0.25">
      <c r="A1797" s="95"/>
      <c r="B1797" s="570" t="str">
        <f>IF(ROSTER!B$24="","",ROSTER!B$24)</f>
        <v/>
      </c>
      <c r="C1797" s="572" t="str">
        <f>IF(ROSTER!C$24="","",ROSTER!C$24)</f>
        <v/>
      </c>
      <c r="D1797" s="573"/>
      <c r="E1797" s="574"/>
      <c r="F1797" s="576">
        <f>IF(E1797="y",1,IF(E1797="S",1,0))</f>
        <v>0</v>
      </c>
      <c r="G1797" s="582">
        <f>IF(E1797="S",1,0)</f>
        <v>0</v>
      </c>
      <c r="H1797" s="578"/>
      <c r="I1797" s="543"/>
      <c r="J1797" s="542"/>
      <c r="K1797" s="580"/>
      <c r="L1797" s="584"/>
      <c r="M1797" s="585"/>
      <c r="N1797" s="588">
        <f>L1797+J1797</f>
        <v>0</v>
      </c>
      <c r="O1797" s="589"/>
      <c r="P1797" s="542"/>
      <c r="Q1797" s="580"/>
      <c r="R1797" s="584"/>
      <c r="S1797" s="585"/>
      <c r="T1797" s="588">
        <f>R1797-P1797</f>
        <v>0</v>
      </c>
      <c r="U1797" s="588"/>
      <c r="V1797" s="542"/>
      <c r="W1797" s="543"/>
      <c r="X1797" s="593"/>
      <c r="Y1797" s="543"/>
      <c r="Z1797" s="542"/>
      <c r="AA1797" s="543"/>
      <c r="AB1797" s="542"/>
      <c r="AC1797" s="543"/>
      <c r="AD1797" s="542"/>
      <c r="AE1797" s="580"/>
      <c r="AF1797" s="584"/>
      <c r="AG1797" s="585"/>
      <c r="AH1797" s="595">
        <f>IF(AD1797=0,0,(AF1797/AD1797)*100)</f>
        <v>0</v>
      </c>
      <c r="AI1797" s="596"/>
      <c r="AJ1797" s="542"/>
      <c r="AK1797" s="580"/>
      <c r="AL1797" s="584"/>
      <c r="AM1797" s="585"/>
      <c r="AN1797" s="595">
        <f>IF(AJ1797=0,0,(AL1797/AJ1797)*100)</f>
        <v>0</v>
      </c>
      <c r="AO1797" s="596"/>
      <c r="AP1797" s="542"/>
      <c r="AQ1797" s="580"/>
      <c r="AR1797" s="584"/>
      <c r="AS1797" s="585"/>
      <c r="AT1797" s="595">
        <f>IF(AP1797=0,0,(AR1797/AP1797)*100)</f>
        <v>0</v>
      </c>
      <c r="AU1797" s="596"/>
      <c r="AV1797" s="599">
        <f>AD1797+AJ1797+AP1797</f>
        <v>0</v>
      </c>
      <c r="AW1797" s="600"/>
      <c r="AX1797" s="630">
        <f>AF1797+AL1797+AR1797</f>
        <v>0</v>
      </c>
      <c r="AY1797" s="631"/>
      <c r="AZ1797" s="595">
        <f>IF(AV1797=0,0,(AX1797/AV1797)*100)</f>
        <v>0</v>
      </c>
      <c r="BA1797" s="596"/>
      <c r="BB1797" s="542"/>
      <c r="BC1797" s="580"/>
      <c r="BD1797" s="584"/>
      <c r="BE1797" s="585"/>
      <c r="BF1797" s="595">
        <f>IF(BB1797=0,0,(BD1797/BB1797)*100)</f>
        <v>0</v>
      </c>
      <c r="BG1797" s="596"/>
      <c r="BH1797" s="599">
        <f>AV1797+BB1797</f>
        <v>0</v>
      </c>
      <c r="BI1797" s="600"/>
      <c r="BJ1797" s="630">
        <f>AX1797+BD1797</f>
        <v>0</v>
      </c>
      <c r="BK1797" s="631"/>
      <c r="BL1797" s="595">
        <f>IF(BH1797=0,0,(BJ1797/BH1797)*100)</f>
        <v>0</v>
      </c>
      <c r="BM1797" s="596"/>
      <c r="BN1797" s="656">
        <f>(AF1797*2)+(AL1797*2)+(AR1797*3)+BD1797</f>
        <v>0</v>
      </c>
      <c r="BO1797" s="657"/>
      <c r="BP1797" s="658"/>
      <c r="BQ1797" s="676">
        <f t="shared" ref="BQ1797" si="1738">IF(BS1797=0,0,50*BR1797/BS1797)</f>
        <v>0</v>
      </c>
      <c r="BR1797" s="662">
        <f t="shared" ref="BR1797" si="1739">(BN1797*BU$1781)+(N1797*BU$1782)+(Z1797*BU$1783)+(R1797*BU$1784)+(X1797*BU$1785)+(AB1797*BU$1786)+(V1797*BU$1791)</f>
        <v>0</v>
      </c>
      <c r="BS1797" s="662">
        <f t="shared" ref="BS1797" si="1740">((BB1797-BD1797)*BU$1788)+((AV1797-AX1797)*BU$1787)+(H1797*BU$1789)+(P1797*BU$1790)</f>
        <v>0</v>
      </c>
      <c r="BT1797" s="15"/>
      <c r="BU1797" s="15"/>
      <c r="BV1797" s="95"/>
    </row>
    <row r="1798" spans="1:74" ht="21.75" customHeight="1" x14ac:dyDescent="0.25">
      <c r="A1798" s="95"/>
      <c r="B1798" s="571"/>
      <c r="C1798" s="642" t="str">
        <f>IF(ROSTER!D$24="","",ROSTER!D$24)</f>
        <v/>
      </c>
      <c r="D1798" s="643"/>
      <c r="E1798" s="575"/>
      <c r="F1798" s="577"/>
      <c r="G1798" s="583"/>
      <c r="H1798" s="579"/>
      <c r="I1798" s="545"/>
      <c r="J1798" s="544"/>
      <c r="K1798" s="581"/>
      <c r="L1798" s="586"/>
      <c r="M1798" s="587"/>
      <c r="N1798" s="592" t="s">
        <v>16</v>
      </c>
      <c r="O1798" s="603"/>
      <c r="P1798" s="544"/>
      <c r="Q1798" s="581"/>
      <c r="R1798" s="586"/>
      <c r="S1798" s="587"/>
      <c r="T1798" s="592" t="s">
        <v>16</v>
      </c>
      <c r="U1798" s="592"/>
      <c r="V1798" s="544"/>
      <c r="W1798" s="545"/>
      <c r="X1798" s="594"/>
      <c r="Y1798" s="545"/>
      <c r="Z1798" s="544"/>
      <c r="AA1798" s="545"/>
      <c r="AB1798" s="544"/>
      <c r="AC1798" s="545"/>
      <c r="AD1798" s="544"/>
      <c r="AE1798" s="581"/>
      <c r="AF1798" s="586"/>
      <c r="AG1798" s="587"/>
      <c r="AH1798" s="626"/>
      <c r="AI1798" s="627"/>
      <c r="AJ1798" s="544"/>
      <c r="AK1798" s="581"/>
      <c r="AL1798" s="586"/>
      <c r="AM1798" s="587"/>
      <c r="AN1798" s="626"/>
      <c r="AO1798" s="627"/>
      <c r="AP1798" s="544"/>
      <c r="AQ1798" s="581"/>
      <c r="AR1798" s="586"/>
      <c r="AS1798" s="587"/>
      <c r="AT1798" s="626"/>
      <c r="AU1798" s="627"/>
      <c r="AV1798" s="628"/>
      <c r="AW1798" s="629"/>
      <c r="AX1798" s="632"/>
      <c r="AY1798" s="633"/>
      <c r="AZ1798" s="626"/>
      <c r="BA1798" s="627"/>
      <c r="BB1798" s="544"/>
      <c r="BC1798" s="581"/>
      <c r="BD1798" s="586"/>
      <c r="BE1798" s="587"/>
      <c r="BF1798" s="626"/>
      <c r="BG1798" s="627"/>
      <c r="BH1798" s="628"/>
      <c r="BI1798" s="629"/>
      <c r="BJ1798" s="632"/>
      <c r="BK1798" s="633"/>
      <c r="BL1798" s="626"/>
      <c r="BM1798" s="627"/>
      <c r="BN1798" s="678"/>
      <c r="BO1798" s="679"/>
      <c r="BP1798" s="680"/>
      <c r="BQ1798" s="677"/>
      <c r="BR1798" s="663"/>
      <c r="BS1798" s="663"/>
      <c r="BT1798" s="15"/>
      <c r="BU1798" s="15"/>
      <c r="BV1798" s="95"/>
    </row>
    <row r="1799" spans="1:74" ht="21.75" customHeight="1" x14ac:dyDescent="0.25">
      <c r="A1799" s="95"/>
      <c r="B1799" s="570" t="str">
        <f>IF(ROSTER!B$26="","",ROSTER!B$26)</f>
        <v/>
      </c>
      <c r="C1799" s="572" t="str">
        <f>IF(ROSTER!C$26="","",ROSTER!C$26)</f>
        <v/>
      </c>
      <c r="D1799" s="573"/>
      <c r="E1799" s="574"/>
      <c r="F1799" s="576">
        <f>IF(E1799="y",1,IF(E1799="S",1,0))</f>
        <v>0</v>
      </c>
      <c r="G1799" s="582">
        <f>IF(E1799="S",1,0)</f>
        <v>0</v>
      </c>
      <c r="H1799" s="578"/>
      <c r="I1799" s="543"/>
      <c r="J1799" s="542"/>
      <c r="K1799" s="580"/>
      <c r="L1799" s="584"/>
      <c r="M1799" s="585"/>
      <c r="N1799" s="588">
        <f>L1799+J1799</f>
        <v>0</v>
      </c>
      <c r="O1799" s="589"/>
      <c r="P1799" s="542"/>
      <c r="Q1799" s="580"/>
      <c r="R1799" s="584"/>
      <c r="S1799" s="585"/>
      <c r="T1799" s="588">
        <f>R1799-P1799</f>
        <v>0</v>
      </c>
      <c r="U1799" s="588"/>
      <c r="V1799" s="542"/>
      <c r="W1799" s="543"/>
      <c r="X1799" s="593"/>
      <c r="Y1799" s="543"/>
      <c r="Z1799" s="542"/>
      <c r="AA1799" s="543"/>
      <c r="AB1799" s="542"/>
      <c r="AC1799" s="543"/>
      <c r="AD1799" s="542"/>
      <c r="AE1799" s="580"/>
      <c r="AF1799" s="584"/>
      <c r="AG1799" s="585"/>
      <c r="AH1799" s="595">
        <f>IF(AD1799=0,0,(AF1799/AD1799)*100)</f>
        <v>0</v>
      </c>
      <c r="AI1799" s="596"/>
      <c r="AJ1799" s="542"/>
      <c r="AK1799" s="580"/>
      <c r="AL1799" s="584"/>
      <c r="AM1799" s="585"/>
      <c r="AN1799" s="595">
        <f>IF(AJ1799=0,0,(AL1799/AJ1799)*100)</f>
        <v>0</v>
      </c>
      <c r="AO1799" s="596"/>
      <c r="AP1799" s="542"/>
      <c r="AQ1799" s="580"/>
      <c r="AR1799" s="584"/>
      <c r="AS1799" s="585"/>
      <c r="AT1799" s="595">
        <f>IF(AP1799=0,0,(AR1799/AP1799)*100)</f>
        <v>0</v>
      </c>
      <c r="AU1799" s="596"/>
      <c r="AV1799" s="599">
        <f>AD1799+AJ1799+AP1799</f>
        <v>0</v>
      </c>
      <c r="AW1799" s="600"/>
      <c r="AX1799" s="630">
        <f>AF1799+AL1799+AR1799</f>
        <v>0</v>
      </c>
      <c r="AY1799" s="631"/>
      <c r="AZ1799" s="595">
        <f>IF(AV1799=0,0,(AX1799/AV1799)*100)</f>
        <v>0</v>
      </c>
      <c r="BA1799" s="596"/>
      <c r="BB1799" s="542"/>
      <c r="BC1799" s="580"/>
      <c r="BD1799" s="584"/>
      <c r="BE1799" s="585"/>
      <c r="BF1799" s="595">
        <f>IF(BB1799=0,0,(BD1799/BB1799)*100)</f>
        <v>0</v>
      </c>
      <c r="BG1799" s="596"/>
      <c r="BH1799" s="599">
        <f>AV1799+BB1799</f>
        <v>0</v>
      </c>
      <c r="BI1799" s="600"/>
      <c r="BJ1799" s="630">
        <f>AX1799+BD1799</f>
        <v>0</v>
      </c>
      <c r="BK1799" s="631"/>
      <c r="BL1799" s="595">
        <f>IF(BH1799=0,0,(BJ1799/BH1799)*100)</f>
        <v>0</v>
      </c>
      <c r="BM1799" s="596"/>
      <c r="BN1799" s="656">
        <f>(AF1799*2)+(AL1799*2)+(AR1799*3)+BD1799</f>
        <v>0</v>
      </c>
      <c r="BO1799" s="657"/>
      <c r="BP1799" s="658"/>
      <c r="BQ1799" s="676">
        <f t="shared" ref="BQ1799" si="1741">IF(BS1799=0,0,50*BR1799/BS1799)</f>
        <v>0</v>
      </c>
      <c r="BR1799" s="662">
        <f t="shared" ref="BR1799" si="1742">(BN1799*BU$1781)+(N1799*BU$1782)+(Z1799*BU$1783)+(R1799*BU$1784)+(X1799*BU$1785)+(AB1799*BU$1786)+(V1799*BU$1791)</f>
        <v>0</v>
      </c>
      <c r="BS1799" s="662">
        <f t="shared" ref="BS1799" si="1743">((BB1799-BD1799)*BU$1788)+((AV1799-AX1799)*BU$1787)+(H1799*BU$1789)+(P1799*BU$1790)</f>
        <v>0</v>
      </c>
      <c r="BT1799" s="15"/>
      <c r="BU1799" s="15"/>
      <c r="BV1799" s="95"/>
    </row>
    <row r="1800" spans="1:74" ht="21.75" customHeight="1" x14ac:dyDescent="0.25">
      <c r="A1800" s="95"/>
      <c r="B1800" s="571"/>
      <c r="C1800" s="642" t="str">
        <f>IF(ROSTER!D$26="","",ROSTER!D$26)</f>
        <v/>
      </c>
      <c r="D1800" s="643"/>
      <c r="E1800" s="575"/>
      <c r="F1800" s="577"/>
      <c r="G1800" s="583"/>
      <c r="H1800" s="579"/>
      <c r="I1800" s="545"/>
      <c r="J1800" s="544"/>
      <c r="K1800" s="581"/>
      <c r="L1800" s="586"/>
      <c r="M1800" s="587"/>
      <c r="N1800" s="592" t="s">
        <v>16</v>
      </c>
      <c r="O1800" s="603"/>
      <c r="P1800" s="544"/>
      <c r="Q1800" s="581"/>
      <c r="R1800" s="586"/>
      <c r="S1800" s="587"/>
      <c r="T1800" s="592" t="s">
        <v>16</v>
      </c>
      <c r="U1800" s="592"/>
      <c r="V1800" s="544"/>
      <c r="W1800" s="545"/>
      <c r="X1800" s="594"/>
      <c r="Y1800" s="545"/>
      <c r="Z1800" s="544"/>
      <c r="AA1800" s="545"/>
      <c r="AB1800" s="544"/>
      <c r="AC1800" s="545"/>
      <c r="AD1800" s="544"/>
      <c r="AE1800" s="581"/>
      <c r="AF1800" s="586"/>
      <c r="AG1800" s="587"/>
      <c r="AH1800" s="626"/>
      <c r="AI1800" s="627"/>
      <c r="AJ1800" s="544"/>
      <c r="AK1800" s="581"/>
      <c r="AL1800" s="586"/>
      <c r="AM1800" s="587"/>
      <c r="AN1800" s="626"/>
      <c r="AO1800" s="627"/>
      <c r="AP1800" s="544"/>
      <c r="AQ1800" s="581"/>
      <c r="AR1800" s="586"/>
      <c r="AS1800" s="587"/>
      <c r="AT1800" s="626"/>
      <c r="AU1800" s="627"/>
      <c r="AV1800" s="628"/>
      <c r="AW1800" s="629"/>
      <c r="AX1800" s="632"/>
      <c r="AY1800" s="633"/>
      <c r="AZ1800" s="626"/>
      <c r="BA1800" s="627"/>
      <c r="BB1800" s="544"/>
      <c r="BC1800" s="581"/>
      <c r="BD1800" s="586"/>
      <c r="BE1800" s="587"/>
      <c r="BF1800" s="626"/>
      <c r="BG1800" s="627"/>
      <c r="BH1800" s="628"/>
      <c r="BI1800" s="629"/>
      <c r="BJ1800" s="632"/>
      <c r="BK1800" s="633"/>
      <c r="BL1800" s="626"/>
      <c r="BM1800" s="627"/>
      <c r="BN1800" s="678"/>
      <c r="BO1800" s="679"/>
      <c r="BP1800" s="680"/>
      <c r="BQ1800" s="677"/>
      <c r="BR1800" s="663"/>
      <c r="BS1800" s="663"/>
      <c r="BT1800" s="15"/>
      <c r="BU1800" s="15"/>
      <c r="BV1800" s="95"/>
    </row>
    <row r="1801" spans="1:74" ht="21.75" customHeight="1" x14ac:dyDescent="0.25">
      <c r="A1801" s="95"/>
      <c r="B1801" s="570" t="str">
        <f>IF(ROSTER!B$28="","",ROSTER!B$28)</f>
        <v/>
      </c>
      <c r="C1801" s="572" t="str">
        <f>IF(ROSTER!C$28="","",ROSTER!C$28)</f>
        <v/>
      </c>
      <c r="D1801" s="573"/>
      <c r="E1801" s="574"/>
      <c r="F1801" s="576">
        <f>IF(E1801="y",1,IF(E1801="S",1,0))</f>
        <v>0</v>
      </c>
      <c r="G1801" s="582">
        <f>IF(E1801="S",1,0)</f>
        <v>0</v>
      </c>
      <c r="H1801" s="578"/>
      <c r="I1801" s="543"/>
      <c r="J1801" s="542"/>
      <c r="K1801" s="580"/>
      <c r="L1801" s="584"/>
      <c r="M1801" s="585"/>
      <c r="N1801" s="588">
        <f>L1801+J1801</f>
        <v>0</v>
      </c>
      <c r="O1801" s="589"/>
      <c r="P1801" s="542"/>
      <c r="Q1801" s="580"/>
      <c r="R1801" s="584"/>
      <c r="S1801" s="585"/>
      <c r="T1801" s="588">
        <f>R1801-P1801</f>
        <v>0</v>
      </c>
      <c r="U1801" s="588"/>
      <c r="V1801" s="542"/>
      <c r="W1801" s="543"/>
      <c r="X1801" s="593"/>
      <c r="Y1801" s="543"/>
      <c r="Z1801" s="542"/>
      <c r="AA1801" s="543"/>
      <c r="AB1801" s="542"/>
      <c r="AC1801" s="543"/>
      <c r="AD1801" s="542"/>
      <c r="AE1801" s="580"/>
      <c r="AF1801" s="584"/>
      <c r="AG1801" s="585"/>
      <c r="AH1801" s="595">
        <f>IF(AD1801=0,0,(AF1801/AD1801)*100)</f>
        <v>0</v>
      </c>
      <c r="AI1801" s="596"/>
      <c r="AJ1801" s="542"/>
      <c r="AK1801" s="580"/>
      <c r="AL1801" s="584"/>
      <c r="AM1801" s="585"/>
      <c r="AN1801" s="595">
        <f>IF(AJ1801=0,0,(AL1801/AJ1801)*100)</f>
        <v>0</v>
      </c>
      <c r="AO1801" s="596"/>
      <c r="AP1801" s="542"/>
      <c r="AQ1801" s="580"/>
      <c r="AR1801" s="584"/>
      <c r="AS1801" s="585"/>
      <c r="AT1801" s="595">
        <f>IF(AP1801=0,0,(AR1801/AP1801)*100)</f>
        <v>0</v>
      </c>
      <c r="AU1801" s="596"/>
      <c r="AV1801" s="599">
        <f>AD1801+AJ1801+AP1801</f>
        <v>0</v>
      </c>
      <c r="AW1801" s="600"/>
      <c r="AX1801" s="630">
        <f>AF1801+AL1801+AR1801</f>
        <v>0</v>
      </c>
      <c r="AY1801" s="631"/>
      <c r="AZ1801" s="595">
        <f>IF(AV1801=0,0,(AX1801/AV1801)*100)</f>
        <v>0</v>
      </c>
      <c r="BA1801" s="596"/>
      <c r="BB1801" s="542"/>
      <c r="BC1801" s="580"/>
      <c r="BD1801" s="584"/>
      <c r="BE1801" s="585"/>
      <c r="BF1801" s="595">
        <f>IF(BB1801=0,0,(BD1801/BB1801)*100)</f>
        <v>0</v>
      </c>
      <c r="BG1801" s="596"/>
      <c r="BH1801" s="599">
        <f>AV1801+BB1801</f>
        <v>0</v>
      </c>
      <c r="BI1801" s="600"/>
      <c r="BJ1801" s="630">
        <f>AX1801+BD1801</f>
        <v>0</v>
      </c>
      <c r="BK1801" s="631"/>
      <c r="BL1801" s="595">
        <f>IF(BH1801=0,0,(BJ1801/BH1801)*100)</f>
        <v>0</v>
      </c>
      <c r="BM1801" s="596"/>
      <c r="BN1801" s="656">
        <f>(AF1801*2)+(AL1801*2)+(AR1801*3)+BD1801</f>
        <v>0</v>
      </c>
      <c r="BO1801" s="657"/>
      <c r="BP1801" s="658"/>
      <c r="BQ1801" s="676">
        <f t="shared" ref="BQ1801" si="1744">IF(BS1801=0,0,50*BR1801/BS1801)</f>
        <v>0</v>
      </c>
      <c r="BR1801" s="662">
        <f t="shared" ref="BR1801" si="1745">(BN1801*BU$1781)+(N1801*BU$1782)+(Z1801*BU$1783)+(R1801*BU$1784)+(X1801*BU$1785)+(AB1801*BU$1786)+(V1801*BU$1791)</f>
        <v>0</v>
      </c>
      <c r="BS1801" s="662">
        <f t="shared" ref="BS1801" si="1746">((BB1801-BD1801)*BU$1788)+((AV1801-AX1801)*BU$1787)+(H1801*BU$1789)+(P1801*BU$1790)</f>
        <v>0</v>
      </c>
      <c r="BT1801" s="15"/>
      <c r="BU1801" s="15"/>
      <c r="BV1801" s="95"/>
    </row>
    <row r="1802" spans="1:74" ht="21.75" customHeight="1" x14ac:dyDescent="0.25">
      <c r="A1802" s="95"/>
      <c r="B1802" s="571"/>
      <c r="C1802" s="642" t="str">
        <f>IF(ROSTER!D$28="","",ROSTER!D$28)</f>
        <v/>
      </c>
      <c r="D1802" s="643"/>
      <c r="E1802" s="575"/>
      <c r="F1802" s="577"/>
      <c r="G1802" s="583"/>
      <c r="H1802" s="579"/>
      <c r="I1802" s="545"/>
      <c r="J1802" s="544"/>
      <c r="K1802" s="581"/>
      <c r="L1802" s="586"/>
      <c r="M1802" s="587"/>
      <c r="N1802" s="592" t="s">
        <v>16</v>
      </c>
      <c r="O1802" s="603"/>
      <c r="P1802" s="544"/>
      <c r="Q1802" s="581"/>
      <c r="R1802" s="586"/>
      <c r="S1802" s="587"/>
      <c r="T1802" s="592" t="s">
        <v>16</v>
      </c>
      <c r="U1802" s="592"/>
      <c r="V1802" s="544"/>
      <c r="W1802" s="545"/>
      <c r="X1802" s="594"/>
      <c r="Y1802" s="545"/>
      <c r="Z1802" s="544"/>
      <c r="AA1802" s="545"/>
      <c r="AB1802" s="544"/>
      <c r="AC1802" s="545"/>
      <c r="AD1802" s="544"/>
      <c r="AE1802" s="581"/>
      <c r="AF1802" s="586"/>
      <c r="AG1802" s="587"/>
      <c r="AH1802" s="626"/>
      <c r="AI1802" s="627"/>
      <c r="AJ1802" s="544"/>
      <c r="AK1802" s="581"/>
      <c r="AL1802" s="586"/>
      <c r="AM1802" s="587"/>
      <c r="AN1802" s="626"/>
      <c r="AO1802" s="627"/>
      <c r="AP1802" s="544"/>
      <c r="AQ1802" s="581"/>
      <c r="AR1802" s="586"/>
      <c r="AS1802" s="587"/>
      <c r="AT1802" s="626"/>
      <c r="AU1802" s="627"/>
      <c r="AV1802" s="628"/>
      <c r="AW1802" s="629"/>
      <c r="AX1802" s="632"/>
      <c r="AY1802" s="633"/>
      <c r="AZ1802" s="626"/>
      <c r="BA1802" s="627"/>
      <c r="BB1802" s="544"/>
      <c r="BC1802" s="581"/>
      <c r="BD1802" s="586"/>
      <c r="BE1802" s="587"/>
      <c r="BF1802" s="626"/>
      <c r="BG1802" s="627"/>
      <c r="BH1802" s="628"/>
      <c r="BI1802" s="629"/>
      <c r="BJ1802" s="632"/>
      <c r="BK1802" s="633"/>
      <c r="BL1802" s="626"/>
      <c r="BM1802" s="627"/>
      <c r="BN1802" s="678"/>
      <c r="BO1802" s="679"/>
      <c r="BP1802" s="680"/>
      <c r="BQ1802" s="677"/>
      <c r="BR1802" s="663"/>
      <c r="BS1802" s="663"/>
      <c r="BT1802" s="15"/>
      <c r="BU1802" s="15"/>
      <c r="BV1802" s="95"/>
    </row>
    <row r="1803" spans="1:74" ht="21.75" customHeight="1" x14ac:dyDescent="0.25">
      <c r="A1803" s="95"/>
      <c r="B1803" s="570" t="str">
        <f>IF(ROSTER!B$30="","",ROSTER!B$30)</f>
        <v/>
      </c>
      <c r="C1803" s="572" t="str">
        <f>IF(ROSTER!C$30="","",ROSTER!C$30)</f>
        <v/>
      </c>
      <c r="D1803" s="573"/>
      <c r="E1803" s="574"/>
      <c r="F1803" s="576">
        <f>IF(E1803="y",1,IF(E1803="S",1,0))</f>
        <v>0</v>
      </c>
      <c r="G1803" s="582">
        <f>IF(E1803="S",1,0)</f>
        <v>0</v>
      </c>
      <c r="H1803" s="578"/>
      <c r="I1803" s="543"/>
      <c r="J1803" s="542"/>
      <c r="K1803" s="580"/>
      <c r="L1803" s="584"/>
      <c r="M1803" s="585"/>
      <c r="N1803" s="588">
        <f>L1803+J1803</f>
        <v>0</v>
      </c>
      <c r="O1803" s="589"/>
      <c r="P1803" s="542"/>
      <c r="Q1803" s="580"/>
      <c r="R1803" s="584"/>
      <c r="S1803" s="585"/>
      <c r="T1803" s="588">
        <f>R1803-P1803</f>
        <v>0</v>
      </c>
      <c r="U1803" s="588"/>
      <c r="V1803" s="542"/>
      <c r="W1803" s="543"/>
      <c r="X1803" s="593"/>
      <c r="Y1803" s="543"/>
      <c r="Z1803" s="542"/>
      <c r="AA1803" s="543"/>
      <c r="AB1803" s="542"/>
      <c r="AC1803" s="543"/>
      <c r="AD1803" s="542"/>
      <c r="AE1803" s="580"/>
      <c r="AF1803" s="584"/>
      <c r="AG1803" s="585"/>
      <c r="AH1803" s="595">
        <f>IF(AD1803=0,0,(AF1803/AD1803)*100)</f>
        <v>0</v>
      </c>
      <c r="AI1803" s="596"/>
      <c r="AJ1803" s="542"/>
      <c r="AK1803" s="580"/>
      <c r="AL1803" s="584"/>
      <c r="AM1803" s="585"/>
      <c r="AN1803" s="595">
        <f>IF(AJ1803=0,0,(AL1803/AJ1803)*100)</f>
        <v>0</v>
      </c>
      <c r="AO1803" s="596"/>
      <c r="AP1803" s="542"/>
      <c r="AQ1803" s="580"/>
      <c r="AR1803" s="584"/>
      <c r="AS1803" s="585"/>
      <c r="AT1803" s="595">
        <f>IF(AP1803=0,0,(AR1803/AP1803)*100)</f>
        <v>0</v>
      </c>
      <c r="AU1803" s="596"/>
      <c r="AV1803" s="599">
        <f>AD1803+AJ1803+AP1803</f>
        <v>0</v>
      </c>
      <c r="AW1803" s="600"/>
      <c r="AX1803" s="630">
        <f>AF1803+AL1803+AR1803</f>
        <v>0</v>
      </c>
      <c r="AY1803" s="631"/>
      <c r="AZ1803" s="595">
        <f>IF(AV1803=0,0,(AX1803/AV1803)*100)</f>
        <v>0</v>
      </c>
      <c r="BA1803" s="596"/>
      <c r="BB1803" s="542"/>
      <c r="BC1803" s="580"/>
      <c r="BD1803" s="584"/>
      <c r="BE1803" s="585"/>
      <c r="BF1803" s="595">
        <f>IF(BB1803=0,0,(BD1803/BB1803)*100)</f>
        <v>0</v>
      </c>
      <c r="BG1803" s="596"/>
      <c r="BH1803" s="599">
        <f>AV1803+BB1803</f>
        <v>0</v>
      </c>
      <c r="BI1803" s="600"/>
      <c r="BJ1803" s="630">
        <f>AX1803+BD1803</f>
        <v>0</v>
      </c>
      <c r="BK1803" s="631"/>
      <c r="BL1803" s="595">
        <f>IF(BH1803=0,0,(BJ1803/BH1803)*100)</f>
        <v>0</v>
      </c>
      <c r="BM1803" s="596"/>
      <c r="BN1803" s="656">
        <f>(AF1803*2)+(AL1803*2)+(AR1803*3)+BD1803</f>
        <v>0</v>
      </c>
      <c r="BO1803" s="657"/>
      <c r="BP1803" s="658"/>
      <c r="BQ1803" s="676">
        <f t="shared" ref="BQ1803" si="1747">IF(BS1803=0,0,50*BR1803/BS1803)</f>
        <v>0</v>
      </c>
      <c r="BR1803" s="662">
        <f t="shared" ref="BR1803" si="1748">(BN1803*BU$1781)+(N1803*BU$1782)+(Z1803*BU$1783)+(R1803*BU$1784)+(X1803*BU$1785)+(AB1803*BU$1786)+(V1803*BU$1791)</f>
        <v>0</v>
      </c>
      <c r="BS1803" s="662">
        <f t="shared" ref="BS1803" si="1749">((BB1803-BD1803)*BU$1788)+((AV1803-AX1803)*BU$1787)+(H1803*BU$1789)+(P1803*BU$1790)</f>
        <v>0</v>
      </c>
      <c r="BT1803" s="15"/>
      <c r="BU1803" s="15"/>
      <c r="BV1803" s="95"/>
    </row>
    <row r="1804" spans="1:74" ht="21.75" customHeight="1" x14ac:dyDescent="0.25">
      <c r="A1804" s="95"/>
      <c r="B1804" s="571"/>
      <c r="C1804" s="642" t="str">
        <f>IF(ROSTER!D$30="","",ROSTER!D$30)</f>
        <v/>
      </c>
      <c r="D1804" s="643"/>
      <c r="E1804" s="575"/>
      <c r="F1804" s="577"/>
      <c r="G1804" s="583"/>
      <c r="H1804" s="579"/>
      <c r="I1804" s="545"/>
      <c r="J1804" s="544"/>
      <c r="K1804" s="581"/>
      <c r="L1804" s="586"/>
      <c r="M1804" s="587"/>
      <c r="N1804" s="592" t="s">
        <v>16</v>
      </c>
      <c r="O1804" s="603"/>
      <c r="P1804" s="544"/>
      <c r="Q1804" s="581"/>
      <c r="R1804" s="586"/>
      <c r="S1804" s="587"/>
      <c r="T1804" s="592" t="s">
        <v>16</v>
      </c>
      <c r="U1804" s="592"/>
      <c r="V1804" s="544"/>
      <c r="W1804" s="545"/>
      <c r="X1804" s="594"/>
      <c r="Y1804" s="545"/>
      <c r="Z1804" s="544"/>
      <c r="AA1804" s="545"/>
      <c r="AB1804" s="544"/>
      <c r="AC1804" s="545"/>
      <c r="AD1804" s="544"/>
      <c r="AE1804" s="581"/>
      <c r="AF1804" s="586"/>
      <c r="AG1804" s="587"/>
      <c r="AH1804" s="626"/>
      <c r="AI1804" s="627"/>
      <c r="AJ1804" s="544"/>
      <c r="AK1804" s="581"/>
      <c r="AL1804" s="586"/>
      <c r="AM1804" s="587"/>
      <c r="AN1804" s="626"/>
      <c r="AO1804" s="627"/>
      <c r="AP1804" s="544"/>
      <c r="AQ1804" s="581"/>
      <c r="AR1804" s="586"/>
      <c r="AS1804" s="587"/>
      <c r="AT1804" s="626"/>
      <c r="AU1804" s="627"/>
      <c r="AV1804" s="628"/>
      <c r="AW1804" s="629"/>
      <c r="AX1804" s="632"/>
      <c r="AY1804" s="633"/>
      <c r="AZ1804" s="626"/>
      <c r="BA1804" s="627"/>
      <c r="BB1804" s="544"/>
      <c r="BC1804" s="581"/>
      <c r="BD1804" s="586"/>
      <c r="BE1804" s="587"/>
      <c r="BF1804" s="626"/>
      <c r="BG1804" s="627"/>
      <c r="BH1804" s="628"/>
      <c r="BI1804" s="629"/>
      <c r="BJ1804" s="632"/>
      <c r="BK1804" s="633"/>
      <c r="BL1804" s="626"/>
      <c r="BM1804" s="627"/>
      <c r="BN1804" s="678"/>
      <c r="BO1804" s="679"/>
      <c r="BP1804" s="680"/>
      <c r="BQ1804" s="677"/>
      <c r="BR1804" s="663"/>
      <c r="BS1804" s="663"/>
      <c r="BT1804" s="15"/>
      <c r="BU1804" s="15"/>
      <c r="BV1804" s="95"/>
    </row>
    <row r="1805" spans="1:74" ht="21.75" customHeight="1" x14ac:dyDescent="0.25">
      <c r="A1805" s="95"/>
      <c r="B1805" s="570" t="str">
        <f>IF(ROSTER!B$32="","",ROSTER!B$32)</f>
        <v/>
      </c>
      <c r="C1805" s="572" t="str">
        <f>IF(ROSTER!C$32="","",ROSTER!C$32)</f>
        <v/>
      </c>
      <c r="D1805" s="573"/>
      <c r="E1805" s="574"/>
      <c r="F1805" s="576">
        <f>IF(E1805="y",1,IF(E1805="S",1,0))</f>
        <v>0</v>
      </c>
      <c r="G1805" s="582">
        <f>IF(E1805="S",1,0)</f>
        <v>0</v>
      </c>
      <c r="H1805" s="578"/>
      <c r="I1805" s="543"/>
      <c r="J1805" s="542"/>
      <c r="K1805" s="580"/>
      <c r="L1805" s="584"/>
      <c r="M1805" s="585"/>
      <c r="N1805" s="588">
        <f>L1805+J1805</f>
        <v>0</v>
      </c>
      <c r="O1805" s="589"/>
      <c r="P1805" s="542"/>
      <c r="Q1805" s="580"/>
      <c r="R1805" s="584"/>
      <c r="S1805" s="585"/>
      <c r="T1805" s="588">
        <f>R1805-P1805</f>
        <v>0</v>
      </c>
      <c r="U1805" s="588"/>
      <c r="V1805" s="542"/>
      <c r="W1805" s="543"/>
      <c r="X1805" s="593"/>
      <c r="Y1805" s="543"/>
      <c r="Z1805" s="542"/>
      <c r="AA1805" s="543"/>
      <c r="AB1805" s="542"/>
      <c r="AC1805" s="543"/>
      <c r="AD1805" s="542"/>
      <c r="AE1805" s="580"/>
      <c r="AF1805" s="584"/>
      <c r="AG1805" s="585"/>
      <c r="AH1805" s="595">
        <f>IF(AD1805=0,0,(AF1805/AD1805)*100)</f>
        <v>0</v>
      </c>
      <c r="AI1805" s="596"/>
      <c r="AJ1805" s="542"/>
      <c r="AK1805" s="580"/>
      <c r="AL1805" s="584"/>
      <c r="AM1805" s="585"/>
      <c r="AN1805" s="595">
        <f>IF(AJ1805=0,0,(AL1805/AJ1805)*100)</f>
        <v>0</v>
      </c>
      <c r="AO1805" s="596"/>
      <c r="AP1805" s="542"/>
      <c r="AQ1805" s="580"/>
      <c r="AR1805" s="584"/>
      <c r="AS1805" s="585"/>
      <c r="AT1805" s="595">
        <f>IF(AP1805=0,0,(AR1805/AP1805)*100)</f>
        <v>0</v>
      </c>
      <c r="AU1805" s="596"/>
      <c r="AV1805" s="599">
        <f>AD1805+AJ1805+AP1805</f>
        <v>0</v>
      </c>
      <c r="AW1805" s="600"/>
      <c r="AX1805" s="630">
        <f>AF1805+AL1805+AR1805</f>
        <v>0</v>
      </c>
      <c r="AY1805" s="631"/>
      <c r="AZ1805" s="595">
        <f>IF(AV1805=0,0,(AX1805/AV1805)*100)</f>
        <v>0</v>
      </c>
      <c r="BA1805" s="596"/>
      <c r="BB1805" s="542"/>
      <c r="BC1805" s="580"/>
      <c r="BD1805" s="584"/>
      <c r="BE1805" s="585"/>
      <c r="BF1805" s="595">
        <f>IF(BB1805=0,0,(BD1805/BB1805)*100)</f>
        <v>0</v>
      </c>
      <c r="BG1805" s="596"/>
      <c r="BH1805" s="599">
        <f>AV1805+BB1805</f>
        <v>0</v>
      </c>
      <c r="BI1805" s="600"/>
      <c r="BJ1805" s="630">
        <f>AX1805+BD1805</f>
        <v>0</v>
      </c>
      <c r="BK1805" s="631"/>
      <c r="BL1805" s="595">
        <f>IF(BH1805=0,0,(BJ1805/BH1805)*100)</f>
        <v>0</v>
      </c>
      <c r="BM1805" s="596"/>
      <c r="BN1805" s="656">
        <f>(AF1805*2)+(AL1805*2)+(AR1805*3)+BD1805</f>
        <v>0</v>
      </c>
      <c r="BO1805" s="657"/>
      <c r="BP1805" s="658"/>
      <c r="BQ1805" s="676">
        <f t="shared" ref="BQ1805" si="1750">IF(BS1805=0,0,50*BR1805/BS1805)</f>
        <v>0</v>
      </c>
      <c r="BR1805" s="662">
        <f t="shared" ref="BR1805" si="1751">(BN1805*BU$1781)+(N1805*BU$1782)+(Z1805*BU$1783)+(R1805*BU$1784)+(X1805*BU$1785)+(AB1805*BU$1786)+(V1805*BU$1791)</f>
        <v>0</v>
      </c>
      <c r="BS1805" s="662">
        <f t="shared" ref="BS1805" si="1752">((BB1805-BD1805)*BU$1788)+((AV1805-AX1805)*BU$1787)+(H1805*BU$1789)+(P1805*BU$1790)</f>
        <v>0</v>
      </c>
      <c r="BT1805" s="15"/>
      <c r="BU1805" s="15"/>
      <c r="BV1805" s="95"/>
    </row>
    <row r="1806" spans="1:74" ht="21.75" customHeight="1" x14ac:dyDescent="0.25">
      <c r="A1806" s="95"/>
      <c r="B1806" s="571"/>
      <c r="C1806" s="642" t="str">
        <f>IF(ROSTER!D$32="","",ROSTER!D$32)</f>
        <v/>
      </c>
      <c r="D1806" s="643"/>
      <c r="E1806" s="575"/>
      <c r="F1806" s="577"/>
      <c r="G1806" s="583"/>
      <c r="H1806" s="579"/>
      <c r="I1806" s="545"/>
      <c r="J1806" s="544"/>
      <c r="K1806" s="581"/>
      <c r="L1806" s="586"/>
      <c r="M1806" s="587"/>
      <c r="N1806" s="592" t="s">
        <v>16</v>
      </c>
      <c r="O1806" s="603"/>
      <c r="P1806" s="544"/>
      <c r="Q1806" s="581"/>
      <c r="R1806" s="586"/>
      <c r="S1806" s="587"/>
      <c r="T1806" s="592" t="s">
        <v>16</v>
      </c>
      <c r="U1806" s="592"/>
      <c r="V1806" s="544"/>
      <c r="W1806" s="545"/>
      <c r="X1806" s="594"/>
      <c r="Y1806" s="545"/>
      <c r="Z1806" s="544"/>
      <c r="AA1806" s="545"/>
      <c r="AB1806" s="544"/>
      <c r="AC1806" s="545"/>
      <c r="AD1806" s="544"/>
      <c r="AE1806" s="581"/>
      <c r="AF1806" s="586"/>
      <c r="AG1806" s="587"/>
      <c r="AH1806" s="626"/>
      <c r="AI1806" s="627"/>
      <c r="AJ1806" s="544"/>
      <c r="AK1806" s="581"/>
      <c r="AL1806" s="586"/>
      <c r="AM1806" s="587"/>
      <c r="AN1806" s="626"/>
      <c r="AO1806" s="627"/>
      <c r="AP1806" s="544"/>
      <c r="AQ1806" s="581"/>
      <c r="AR1806" s="586"/>
      <c r="AS1806" s="587"/>
      <c r="AT1806" s="626"/>
      <c r="AU1806" s="627"/>
      <c r="AV1806" s="628"/>
      <c r="AW1806" s="629"/>
      <c r="AX1806" s="632"/>
      <c r="AY1806" s="633"/>
      <c r="AZ1806" s="626"/>
      <c r="BA1806" s="627"/>
      <c r="BB1806" s="544"/>
      <c r="BC1806" s="581"/>
      <c r="BD1806" s="586"/>
      <c r="BE1806" s="587"/>
      <c r="BF1806" s="626"/>
      <c r="BG1806" s="627"/>
      <c r="BH1806" s="628"/>
      <c r="BI1806" s="629"/>
      <c r="BJ1806" s="632"/>
      <c r="BK1806" s="633"/>
      <c r="BL1806" s="626"/>
      <c r="BM1806" s="627"/>
      <c r="BN1806" s="678"/>
      <c r="BO1806" s="679"/>
      <c r="BP1806" s="680"/>
      <c r="BQ1806" s="677"/>
      <c r="BR1806" s="663"/>
      <c r="BS1806" s="663"/>
      <c r="BT1806" s="15"/>
      <c r="BU1806" s="15"/>
      <c r="BV1806" s="95"/>
    </row>
    <row r="1807" spans="1:74" ht="21.75" customHeight="1" x14ac:dyDescent="0.25">
      <c r="A1807" s="95"/>
      <c r="B1807" s="570" t="str">
        <f>IF(ROSTER!B$34="","",ROSTER!B$34)</f>
        <v/>
      </c>
      <c r="C1807" s="572" t="str">
        <f>IF(ROSTER!C$34="","",ROSTER!C$34)</f>
        <v/>
      </c>
      <c r="D1807" s="573"/>
      <c r="E1807" s="574"/>
      <c r="F1807" s="576">
        <f>IF(E1807="y",1,IF(E1807="S",1,0))</f>
        <v>0</v>
      </c>
      <c r="G1807" s="582">
        <f>IF(E1807="S",1,0)</f>
        <v>0</v>
      </c>
      <c r="H1807" s="578"/>
      <c r="I1807" s="543"/>
      <c r="J1807" s="542"/>
      <c r="K1807" s="580"/>
      <c r="L1807" s="584"/>
      <c r="M1807" s="585"/>
      <c r="N1807" s="588">
        <f>L1807+J1807</f>
        <v>0</v>
      </c>
      <c r="O1807" s="589"/>
      <c r="P1807" s="542"/>
      <c r="Q1807" s="580"/>
      <c r="R1807" s="584"/>
      <c r="S1807" s="585"/>
      <c r="T1807" s="588">
        <f>R1807-P1807</f>
        <v>0</v>
      </c>
      <c r="U1807" s="588"/>
      <c r="V1807" s="542"/>
      <c r="W1807" s="543"/>
      <c r="X1807" s="593"/>
      <c r="Y1807" s="543"/>
      <c r="Z1807" s="542"/>
      <c r="AA1807" s="543"/>
      <c r="AB1807" s="542"/>
      <c r="AC1807" s="543"/>
      <c r="AD1807" s="542"/>
      <c r="AE1807" s="580"/>
      <c r="AF1807" s="584"/>
      <c r="AG1807" s="585"/>
      <c r="AH1807" s="595">
        <f>IF(AD1807=0,0,(AF1807/AD1807)*100)</f>
        <v>0</v>
      </c>
      <c r="AI1807" s="596"/>
      <c r="AJ1807" s="542"/>
      <c r="AK1807" s="580"/>
      <c r="AL1807" s="584"/>
      <c r="AM1807" s="585"/>
      <c r="AN1807" s="595">
        <f>IF(AJ1807=0,0,(AL1807/AJ1807)*100)</f>
        <v>0</v>
      </c>
      <c r="AO1807" s="596"/>
      <c r="AP1807" s="542"/>
      <c r="AQ1807" s="580"/>
      <c r="AR1807" s="584"/>
      <c r="AS1807" s="585"/>
      <c r="AT1807" s="595">
        <f>IF(AP1807=0,0,(AR1807/AP1807)*100)</f>
        <v>0</v>
      </c>
      <c r="AU1807" s="596"/>
      <c r="AV1807" s="599">
        <f>AD1807+AJ1807+AP1807</f>
        <v>0</v>
      </c>
      <c r="AW1807" s="600"/>
      <c r="AX1807" s="630">
        <f>AF1807+AL1807+AR1807</f>
        <v>0</v>
      </c>
      <c r="AY1807" s="631"/>
      <c r="AZ1807" s="595">
        <f>IF(AV1807=0,0,(AX1807/AV1807)*100)</f>
        <v>0</v>
      </c>
      <c r="BA1807" s="596"/>
      <c r="BB1807" s="542"/>
      <c r="BC1807" s="580"/>
      <c r="BD1807" s="584"/>
      <c r="BE1807" s="585"/>
      <c r="BF1807" s="595">
        <f>IF(BB1807=0,0,(BD1807/BB1807)*100)</f>
        <v>0</v>
      </c>
      <c r="BG1807" s="596"/>
      <c r="BH1807" s="599">
        <f>AV1807+BB1807</f>
        <v>0</v>
      </c>
      <c r="BI1807" s="600"/>
      <c r="BJ1807" s="630">
        <f>AX1807+BD1807</f>
        <v>0</v>
      </c>
      <c r="BK1807" s="631"/>
      <c r="BL1807" s="595">
        <f>IF(BH1807=0,0,(BJ1807/BH1807)*100)</f>
        <v>0</v>
      </c>
      <c r="BM1807" s="596"/>
      <c r="BN1807" s="656">
        <f>(AF1807*2)+(AL1807*2)+(AR1807*3)+BD1807</f>
        <v>0</v>
      </c>
      <c r="BO1807" s="657"/>
      <c r="BP1807" s="658"/>
      <c r="BQ1807" s="676">
        <f t="shared" ref="BQ1807" si="1753">IF(BS1807=0,0,50*BR1807/BS1807)</f>
        <v>0</v>
      </c>
      <c r="BR1807" s="662">
        <f t="shared" ref="BR1807" si="1754">(BN1807*BU$1781)+(N1807*BU$1782)+(Z1807*BU$1783)+(R1807*BU$1784)+(X1807*BU$1785)+(AB1807*BU$1786)+(V1807*BU$1791)</f>
        <v>0</v>
      </c>
      <c r="BS1807" s="662">
        <f t="shared" ref="BS1807" si="1755">((BB1807-BD1807)*BU$1788)+((AV1807-AX1807)*BU$1787)+(H1807*BU$1789)+(P1807*BU$1790)</f>
        <v>0</v>
      </c>
      <c r="BT1807" s="15"/>
      <c r="BU1807" s="15"/>
      <c r="BV1807" s="95"/>
    </row>
    <row r="1808" spans="1:74" ht="21.75" customHeight="1" x14ac:dyDescent="0.25">
      <c r="A1808" s="95"/>
      <c r="B1808" s="571"/>
      <c r="C1808" s="642" t="str">
        <f>IF(ROSTER!D$34="","",ROSTER!D$34)</f>
        <v/>
      </c>
      <c r="D1808" s="643"/>
      <c r="E1808" s="575"/>
      <c r="F1808" s="577"/>
      <c r="G1808" s="583"/>
      <c r="H1808" s="579"/>
      <c r="I1808" s="545"/>
      <c r="J1808" s="544"/>
      <c r="K1808" s="581"/>
      <c r="L1808" s="586"/>
      <c r="M1808" s="587"/>
      <c r="N1808" s="592" t="s">
        <v>16</v>
      </c>
      <c r="O1808" s="603"/>
      <c r="P1808" s="544"/>
      <c r="Q1808" s="581"/>
      <c r="R1808" s="586"/>
      <c r="S1808" s="587"/>
      <c r="T1808" s="592" t="s">
        <v>16</v>
      </c>
      <c r="U1808" s="592"/>
      <c r="V1808" s="544"/>
      <c r="W1808" s="545"/>
      <c r="X1808" s="594"/>
      <c r="Y1808" s="545"/>
      <c r="Z1808" s="544"/>
      <c r="AA1808" s="545"/>
      <c r="AB1808" s="544"/>
      <c r="AC1808" s="545"/>
      <c r="AD1808" s="544"/>
      <c r="AE1808" s="581"/>
      <c r="AF1808" s="586"/>
      <c r="AG1808" s="587"/>
      <c r="AH1808" s="626"/>
      <c r="AI1808" s="627"/>
      <c r="AJ1808" s="544"/>
      <c r="AK1808" s="581"/>
      <c r="AL1808" s="586"/>
      <c r="AM1808" s="587"/>
      <c r="AN1808" s="626"/>
      <c r="AO1808" s="627"/>
      <c r="AP1808" s="544"/>
      <c r="AQ1808" s="581"/>
      <c r="AR1808" s="586"/>
      <c r="AS1808" s="587"/>
      <c r="AT1808" s="626"/>
      <c r="AU1808" s="627"/>
      <c r="AV1808" s="628"/>
      <c r="AW1808" s="629"/>
      <c r="AX1808" s="632"/>
      <c r="AY1808" s="633"/>
      <c r="AZ1808" s="626"/>
      <c r="BA1808" s="627"/>
      <c r="BB1808" s="544"/>
      <c r="BC1808" s="581"/>
      <c r="BD1808" s="586"/>
      <c r="BE1808" s="587"/>
      <c r="BF1808" s="626"/>
      <c r="BG1808" s="627"/>
      <c r="BH1808" s="628"/>
      <c r="BI1808" s="629"/>
      <c r="BJ1808" s="632"/>
      <c r="BK1808" s="633"/>
      <c r="BL1808" s="626"/>
      <c r="BM1808" s="627"/>
      <c r="BN1808" s="678"/>
      <c r="BO1808" s="679"/>
      <c r="BP1808" s="680"/>
      <c r="BQ1808" s="677"/>
      <c r="BR1808" s="663"/>
      <c r="BS1808" s="663"/>
      <c r="BT1808" s="15"/>
      <c r="BU1808" s="15"/>
      <c r="BV1808" s="95"/>
    </row>
    <row r="1809" spans="1:74" ht="21.75" customHeight="1" x14ac:dyDescent="0.25">
      <c r="A1809" s="95"/>
      <c r="B1809" s="570" t="str">
        <f>IF(ROSTER!B$36="","",ROSTER!B$36)</f>
        <v/>
      </c>
      <c r="C1809" s="572" t="str">
        <f>IF(ROSTER!C$36="","",ROSTER!C$36)</f>
        <v/>
      </c>
      <c r="D1809" s="573"/>
      <c r="E1809" s="574"/>
      <c r="F1809" s="576">
        <f>IF(E1809="y",1,IF(E1809="S",1,0))</f>
        <v>0</v>
      </c>
      <c r="G1809" s="582">
        <f>IF(E1809="S",1,0)</f>
        <v>0</v>
      </c>
      <c r="H1809" s="578"/>
      <c r="I1809" s="543"/>
      <c r="J1809" s="542"/>
      <c r="K1809" s="580"/>
      <c r="L1809" s="584"/>
      <c r="M1809" s="585"/>
      <c r="N1809" s="588">
        <f>L1809+J1809</f>
        <v>0</v>
      </c>
      <c r="O1809" s="589"/>
      <c r="P1809" s="542"/>
      <c r="Q1809" s="580"/>
      <c r="R1809" s="584"/>
      <c r="S1809" s="585"/>
      <c r="T1809" s="588">
        <f>R1809-P1809</f>
        <v>0</v>
      </c>
      <c r="U1809" s="588"/>
      <c r="V1809" s="542"/>
      <c r="W1809" s="543"/>
      <c r="X1809" s="593"/>
      <c r="Y1809" s="543"/>
      <c r="Z1809" s="542"/>
      <c r="AA1809" s="543"/>
      <c r="AB1809" s="542"/>
      <c r="AC1809" s="543"/>
      <c r="AD1809" s="542"/>
      <c r="AE1809" s="580"/>
      <c r="AF1809" s="584"/>
      <c r="AG1809" s="585"/>
      <c r="AH1809" s="595">
        <f>IF(AD1809=0,0,(AF1809/AD1809)*100)</f>
        <v>0</v>
      </c>
      <c r="AI1809" s="596"/>
      <c r="AJ1809" s="542"/>
      <c r="AK1809" s="580"/>
      <c r="AL1809" s="584"/>
      <c r="AM1809" s="585"/>
      <c r="AN1809" s="595">
        <f>IF(AJ1809=0,0,(AL1809/AJ1809)*100)</f>
        <v>0</v>
      </c>
      <c r="AO1809" s="596"/>
      <c r="AP1809" s="542"/>
      <c r="AQ1809" s="580"/>
      <c r="AR1809" s="584"/>
      <c r="AS1809" s="585"/>
      <c r="AT1809" s="595">
        <f>IF(AP1809=0,0,(AR1809/AP1809)*100)</f>
        <v>0</v>
      </c>
      <c r="AU1809" s="596"/>
      <c r="AV1809" s="599">
        <f>AD1809+AJ1809+AP1809</f>
        <v>0</v>
      </c>
      <c r="AW1809" s="600"/>
      <c r="AX1809" s="630">
        <f>AF1809+AL1809+AR1809</f>
        <v>0</v>
      </c>
      <c r="AY1809" s="631"/>
      <c r="AZ1809" s="595">
        <f>IF(AV1809=0,0,(AX1809/AV1809)*100)</f>
        <v>0</v>
      </c>
      <c r="BA1809" s="596"/>
      <c r="BB1809" s="542"/>
      <c r="BC1809" s="580"/>
      <c r="BD1809" s="584"/>
      <c r="BE1809" s="585"/>
      <c r="BF1809" s="595">
        <f>IF(BB1809=0,0,(BD1809/BB1809)*100)</f>
        <v>0</v>
      </c>
      <c r="BG1809" s="596"/>
      <c r="BH1809" s="599">
        <f>AV1809+BB1809</f>
        <v>0</v>
      </c>
      <c r="BI1809" s="600"/>
      <c r="BJ1809" s="630">
        <f>AX1809+BD1809</f>
        <v>0</v>
      </c>
      <c r="BK1809" s="631"/>
      <c r="BL1809" s="595">
        <f>IF(BH1809=0,0,(BJ1809/BH1809)*100)</f>
        <v>0</v>
      </c>
      <c r="BM1809" s="596"/>
      <c r="BN1809" s="656">
        <f>(AF1809*2)+(AL1809*2)+(AR1809*3)+BD1809</f>
        <v>0</v>
      </c>
      <c r="BO1809" s="657"/>
      <c r="BP1809" s="658"/>
      <c r="BQ1809" s="676">
        <f t="shared" ref="BQ1809" si="1756">IF(BS1809=0,0,50*BR1809/BS1809)</f>
        <v>0</v>
      </c>
      <c r="BR1809" s="662">
        <f t="shared" ref="BR1809" si="1757">(BN1809*BU$1781)+(N1809*BU$1782)+(Z1809*BU$1783)+(R1809*BU$1784)+(X1809*BU$1785)+(AB1809*BU$1786)+(V1809*BU$1791)</f>
        <v>0</v>
      </c>
      <c r="BS1809" s="662">
        <f t="shared" ref="BS1809" si="1758">((BB1809-BD1809)*BU$1788)+((AV1809-AX1809)*BU$1787)+(H1809*BU$1789)+(P1809*BU$1790)</f>
        <v>0</v>
      </c>
      <c r="BT1809" s="15"/>
      <c r="BU1809" s="15"/>
      <c r="BV1809" s="95"/>
    </row>
    <row r="1810" spans="1:74" ht="21.75" customHeight="1" x14ac:dyDescent="0.25">
      <c r="A1810" s="95"/>
      <c r="B1810" s="571"/>
      <c r="C1810" s="642" t="str">
        <f>IF(ROSTER!D$36="","",ROSTER!D$36)</f>
        <v/>
      </c>
      <c r="D1810" s="643"/>
      <c r="E1810" s="575"/>
      <c r="F1810" s="577"/>
      <c r="G1810" s="583"/>
      <c r="H1810" s="579"/>
      <c r="I1810" s="545"/>
      <c r="J1810" s="544"/>
      <c r="K1810" s="581"/>
      <c r="L1810" s="586"/>
      <c r="M1810" s="587"/>
      <c r="N1810" s="592" t="s">
        <v>16</v>
      </c>
      <c r="O1810" s="603"/>
      <c r="P1810" s="544"/>
      <c r="Q1810" s="581"/>
      <c r="R1810" s="586"/>
      <c r="S1810" s="587"/>
      <c r="T1810" s="592" t="s">
        <v>16</v>
      </c>
      <c r="U1810" s="592"/>
      <c r="V1810" s="544"/>
      <c r="W1810" s="545"/>
      <c r="X1810" s="594"/>
      <c r="Y1810" s="545"/>
      <c r="Z1810" s="544"/>
      <c r="AA1810" s="545"/>
      <c r="AB1810" s="544"/>
      <c r="AC1810" s="545"/>
      <c r="AD1810" s="544"/>
      <c r="AE1810" s="581"/>
      <c r="AF1810" s="586"/>
      <c r="AG1810" s="587"/>
      <c r="AH1810" s="626"/>
      <c r="AI1810" s="627"/>
      <c r="AJ1810" s="544"/>
      <c r="AK1810" s="581"/>
      <c r="AL1810" s="586"/>
      <c r="AM1810" s="587"/>
      <c r="AN1810" s="626"/>
      <c r="AO1810" s="627"/>
      <c r="AP1810" s="544"/>
      <c r="AQ1810" s="581"/>
      <c r="AR1810" s="586"/>
      <c r="AS1810" s="587"/>
      <c r="AT1810" s="626"/>
      <c r="AU1810" s="627"/>
      <c r="AV1810" s="628"/>
      <c r="AW1810" s="629"/>
      <c r="AX1810" s="632"/>
      <c r="AY1810" s="633"/>
      <c r="AZ1810" s="626"/>
      <c r="BA1810" s="627"/>
      <c r="BB1810" s="544"/>
      <c r="BC1810" s="581"/>
      <c r="BD1810" s="586"/>
      <c r="BE1810" s="587"/>
      <c r="BF1810" s="626"/>
      <c r="BG1810" s="627"/>
      <c r="BH1810" s="628"/>
      <c r="BI1810" s="629"/>
      <c r="BJ1810" s="632"/>
      <c r="BK1810" s="633"/>
      <c r="BL1810" s="626"/>
      <c r="BM1810" s="627"/>
      <c r="BN1810" s="678"/>
      <c r="BO1810" s="679"/>
      <c r="BP1810" s="680"/>
      <c r="BQ1810" s="677"/>
      <c r="BR1810" s="663"/>
      <c r="BS1810" s="663"/>
      <c r="BT1810" s="15"/>
      <c r="BU1810" s="15"/>
      <c r="BV1810" s="95"/>
    </row>
    <row r="1811" spans="1:74" ht="21.75" customHeight="1" x14ac:dyDescent="0.25">
      <c r="A1811" s="95"/>
      <c r="B1811" s="570" t="str">
        <f>IF(ROSTER!B$38="","",ROSTER!B$38)</f>
        <v/>
      </c>
      <c r="C1811" s="572" t="str">
        <f>IF(ROSTER!C$38="","",ROSTER!C$38)</f>
        <v/>
      </c>
      <c r="D1811" s="573"/>
      <c r="E1811" s="574"/>
      <c r="F1811" s="576">
        <f>IF(E1811="y",1,IF(E1811="S",1,0))</f>
        <v>0</v>
      </c>
      <c r="G1811" s="582">
        <f>IF(E1811="S",1,0)</f>
        <v>0</v>
      </c>
      <c r="H1811" s="578"/>
      <c r="I1811" s="543"/>
      <c r="J1811" s="542"/>
      <c r="K1811" s="580"/>
      <c r="L1811" s="584"/>
      <c r="M1811" s="585"/>
      <c r="N1811" s="588">
        <f>L1811+J1811</f>
        <v>0</v>
      </c>
      <c r="O1811" s="589"/>
      <c r="P1811" s="542"/>
      <c r="Q1811" s="580"/>
      <c r="R1811" s="584"/>
      <c r="S1811" s="585"/>
      <c r="T1811" s="588">
        <f>R1811-P1811</f>
        <v>0</v>
      </c>
      <c r="U1811" s="588"/>
      <c r="V1811" s="542"/>
      <c r="W1811" s="543"/>
      <c r="X1811" s="593"/>
      <c r="Y1811" s="543"/>
      <c r="Z1811" s="542"/>
      <c r="AA1811" s="543"/>
      <c r="AB1811" s="542"/>
      <c r="AC1811" s="543"/>
      <c r="AD1811" s="542"/>
      <c r="AE1811" s="580"/>
      <c r="AF1811" s="584"/>
      <c r="AG1811" s="585"/>
      <c r="AH1811" s="595">
        <f>IF(AD1811=0,0,(AF1811/AD1811)*100)</f>
        <v>0</v>
      </c>
      <c r="AI1811" s="596"/>
      <c r="AJ1811" s="542"/>
      <c r="AK1811" s="580"/>
      <c r="AL1811" s="584"/>
      <c r="AM1811" s="585"/>
      <c r="AN1811" s="595">
        <f>IF(AJ1811=0,0,(AL1811/AJ1811)*100)</f>
        <v>0</v>
      </c>
      <c r="AO1811" s="596"/>
      <c r="AP1811" s="542"/>
      <c r="AQ1811" s="580"/>
      <c r="AR1811" s="584"/>
      <c r="AS1811" s="585"/>
      <c r="AT1811" s="595">
        <f>IF(AP1811=0,0,(AR1811/AP1811)*100)</f>
        <v>0</v>
      </c>
      <c r="AU1811" s="596"/>
      <c r="AV1811" s="599">
        <f>AD1811+AJ1811+AP1811</f>
        <v>0</v>
      </c>
      <c r="AW1811" s="600"/>
      <c r="AX1811" s="630">
        <f>AF1811+AL1811+AR1811</f>
        <v>0</v>
      </c>
      <c r="AY1811" s="631"/>
      <c r="AZ1811" s="595">
        <f>IF(AV1811=0,0,(AX1811/AV1811)*100)</f>
        <v>0</v>
      </c>
      <c r="BA1811" s="596"/>
      <c r="BB1811" s="542"/>
      <c r="BC1811" s="580"/>
      <c r="BD1811" s="584"/>
      <c r="BE1811" s="585"/>
      <c r="BF1811" s="595">
        <f>IF(BB1811=0,0,(BD1811/BB1811)*100)</f>
        <v>0</v>
      </c>
      <c r="BG1811" s="596"/>
      <c r="BH1811" s="599">
        <f>AV1811+BB1811</f>
        <v>0</v>
      </c>
      <c r="BI1811" s="600"/>
      <c r="BJ1811" s="630">
        <f>AX1811+BD1811</f>
        <v>0</v>
      </c>
      <c r="BK1811" s="631"/>
      <c r="BL1811" s="595">
        <f>IF(BH1811=0,0,(BJ1811/BH1811)*100)</f>
        <v>0</v>
      </c>
      <c r="BM1811" s="596"/>
      <c r="BN1811" s="656">
        <f>(AF1811*2)+(AL1811*2)+(AR1811*3)+BD1811</f>
        <v>0</v>
      </c>
      <c r="BO1811" s="657"/>
      <c r="BP1811" s="658"/>
      <c r="BQ1811" s="676">
        <f t="shared" ref="BQ1811" si="1759">IF(BS1811=0,0,50*BR1811/BS1811)</f>
        <v>0</v>
      </c>
      <c r="BR1811" s="662">
        <f t="shared" ref="BR1811" si="1760">(BN1811*BU$1781)+(N1811*BU$1782)+(Z1811*BU$1783)+(R1811*BU$1784)+(X1811*BU$1785)+(AB1811*BU$1786)+(V1811*BU$1791)</f>
        <v>0</v>
      </c>
      <c r="BS1811" s="662">
        <f t="shared" ref="BS1811" si="1761">((BB1811-BD1811)*BU$1788)+((AV1811-AX1811)*BU$1787)+(H1811*BU$1789)+(P1811*BU$1790)</f>
        <v>0</v>
      </c>
      <c r="BT1811" s="15"/>
      <c r="BU1811" s="15"/>
      <c r="BV1811" s="95"/>
    </row>
    <row r="1812" spans="1:74" ht="21.75" customHeight="1" x14ac:dyDescent="0.25">
      <c r="A1812" s="95"/>
      <c r="B1812" s="571"/>
      <c r="C1812" s="642" t="str">
        <f>IF(ROSTER!D$38="","",ROSTER!D$38)</f>
        <v/>
      </c>
      <c r="D1812" s="643"/>
      <c r="E1812" s="575"/>
      <c r="F1812" s="577"/>
      <c r="G1812" s="583"/>
      <c r="H1812" s="579"/>
      <c r="I1812" s="545"/>
      <c r="J1812" s="544"/>
      <c r="K1812" s="581"/>
      <c r="L1812" s="586"/>
      <c r="M1812" s="587"/>
      <c r="N1812" s="592" t="s">
        <v>16</v>
      </c>
      <c r="O1812" s="603"/>
      <c r="P1812" s="544"/>
      <c r="Q1812" s="581"/>
      <c r="R1812" s="586"/>
      <c r="S1812" s="587"/>
      <c r="T1812" s="592" t="s">
        <v>16</v>
      </c>
      <c r="U1812" s="592"/>
      <c r="V1812" s="544"/>
      <c r="W1812" s="545"/>
      <c r="X1812" s="594"/>
      <c r="Y1812" s="545"/>
      <c r="Z1812" s="544"/>
      <c r="AA1812" s="545"/>
      <c r="AB1812" s="544"/>
      <c r="AC1812" s="545"/>
      <c r="AD1812" s="544"/>
      <c r="AE1812" s="581"/>
      <c r="AF1812" s="586"/>
      <c r="AG1812" s="587"/>
      <c r="AH1812" s="626"/>
      <c r="AI1812" s="627"/>
      <c r="AJ1812" s="544"/>
      <c r="AK1812" s="581"/>
      <c r="AL1812" s="586"/>
      <c r="AM1812" s="587"/>
      <c r="AN1812" s="626"/>
      <c r="AO1812" s="627"/>
      <c r="AP1812" s="544"/>
      <c r="AQ1812" s="581"/>
      <c r="AR1812" s="586"/>
      <c r="AS1812" s="587"/>
      <c r="AT1812" s="626"/>
      <c r="AU1812" s="627"/>
      <c r="AV1812" s="628"/>
      <c r="AW1812" s="629"/>
      <c r="AX1812" s="632"/>
      <c r="AY1812" s="633"/>
      <c r="AZ1812" s="626"/>
      <c r="BA1812" s="627"/>
      <c r="BB1812" s="544"/>
      <c r="BC1812" s="581"/>
      <c r="BD1812" s="586"/>
      <c r="BE1812" s="587"/>
      <c r="BF1812" s="626"/>
      <c r="BG1812" s="627"/>
      <c r="BH1812" s="628"/>
      <c r="BI1812" s="629"/>
      <c r="BJ1812" s="632"/>
      <c r="BK1812" s="633"/>
      <c r="BL1812" s="626"/>
      <c r="BM1812" s="627"/>
      <c r="BN1812" s="678"/>
      <c r="BO1812" s="679"/>
      <c r="BP1812" s="680"/>
      <c r="BQ1812" s="677"/>
      <c r="BR1812" s="663"/>
      <c r="BS1812" s="663"/>
      <c r="BT1812" s="15"/>
      <c r="BU1812" s="15"/>
      <c r="BV1812" s="95"/>
    </row>
    <row r="1813" spans="1:74" ht="21.75" customHeight="1" x14ac:dyDescent="0.25">
      <c r="A1813" s="95"/>
      <c r="B1813" s="570" t="str">
        <f>IF(ROSTER!B$40="","",ROSTER!B$40)</f>
        <v/>
      </c>
      <c r="C1813" s="572" t="str">
        <f>IF(ROSTER!C$40="","",ROSTER!C$40)</f>
        <v/>
      </c>
      <c r="D1813" s="573"/>
      <c r="E1813" s="574"/>
      <c r="F1813" s="576">
        <f>IF(E1813="y",1,IF(E1813="S",1,0))</f>
        <v>0</v>
      </c>
      <c r="G1813" s="582">
        <f>IF(E1813="S",1,0)</f>
        <v>0</v>
      </c>
      <c r="H1813" s="578"/>
      <c r="I1813" s="543"/>
      <c r="J1813" s="542"/>
      <c r="K1813" s="580"/>
      <c r="L1813" s="584"/>
      <c r="M1813" s="585"/>
      <c r="N1813" s="588">
        <f>L1813+J1813</f>
        <v>0</v>
      </c>
      <c r="O1813" s="589"/>
      <c r="P1813" s="542"/>
      <c r="Q1813" s="580"/>
      <c r="R1813" s="584"/>
      <c r="S1813" s="585"/>
      <c r="T1813" s="588">
        <f>R1813-P1813</f>
        <v>0</v>
      </c>
      <c r="U1813" s="588"/>
      <c r="V1813" s="542"/>
      <c r="W1813" s="543"/>
      <c r="X1813" s="593"/>
      <c r="Y1813" s="543"/>
      <c r="Z1813" s="542"/>
      <c r="AA1813" s="543"/>
      <c r="AB1813" s="542"/>
      <c r="AC1813" s="543"/>
      <c r="AD1813" s="542"/>
      <c r="AE1813" s="580"/>
      <c r="AF1813" s="584"/>
      <c r="AG1813" s="585"/>
      <c r="AH1813" s="595">
        <f>IF(AD1813=0,0,(AF1813/AD1813)*100)</f>
        <v>0</v>
      </c>
      <c r="AI1813" s="596"/>
      <c r="AJ1813" s="542"/>
      <c r="AK1813" s="580"/>
      <c r="AL1813" s="584"/>
      <c r="AM1813" s="585"/>
      <c r="AN1813" s="595">
        <f>IF(AJ1813=0,0,(AL1813/AJ1813)*100)</f>
        <v>0</v>
      </c>
      <c r="AO1813" s="596"/>
      <c r="AP1813" s="542"/>
      <c r="AQ1813" s="580"/>
      <c r="AR1813" s="584"/>
      <c r="AS1813" s="585"/>
      <c r="AT1813" s="595">
        <f>IF(AP1813=0,0,(AR1813/AP1813)*100)</f>
        <v>0</v>
      </c>
      <c r="AU1813" s="596"/>
      <c r="AV1813" s="599">
        <f>AD1813+AJ1813+AP1813</f>
        <v>0</v>
      </c>
      <c r="AW1813" s="600"/>
      <c r="AX1813" s="630">
        <f>AF1813+AL1813+AR1813</f>
        <v>0</v>
      </c>
      <c r="AY1813" s="631"/>
      <c r="AZ1813" s="595">
        <f>IF(AV1813=0,0,(AX1813/AV1813)*100)</f>
        <v>0</v>
      </c>
      <c r="BA1813" s="596"/>
      <c r="BB1813" s="542"/>
      <c r="BC1813" s="580"/>
      <c r="BD1813" s="584"/>
      <c r="BE1813" s="585"/>
      <c r="BF1813" s="595">
        <f>IF(BB1813=0,0,(BD1813/BB1813)*100)</f>
        <v>0</v>
      </c>
      <c r="BG1813" s="596"/>
      <c r="BH1813" s="599">
        <f>AV1813+BB1813</f>
        <v>0</v>
      </c>
      <c r="BI1813" s="600"/>
      <c r="BJ1813" s="630">
        <f>AX1813+BD1813</f>
        <v>0</v>
      </c>
      <c r="BK1813" s="631"/>
      <c r="BL1813" s="595">
        <f>IF(BH1813=0,0,(BJ1813/BH1813)*100)</f>
        <v>0</v>
      </c>
      <c r="BM1813" s="596"/>
      <c r="BN1813" s="656">
        <f>(AF1813*2)+(AL1813*2)+(AR1813*3)+BD1813</f>
        <v>0</v>
      </c>
      <c r="BO1813" s="657"/>
      <c r="BP1813" s="658"/>
      <c r="BQ1813" s="676">
        <f t="shared" ref="BQ1813" si="1762">IF(BS1813=0,0,50*BR1813/BS1813)</f>
        <v>0</v>
      </c>
      <c r="BR1813" s="662">
        <f t="shared" ref="BR1813" si="1763">(BN1813*BU$1781)+(N1813*BU$1782)+(Z1813*BU$1783)+(R1813*BU$1784)+(X1813*BU$1785)+(AB1813*BU$1786)+(V1813*BU$1791)</f>
        <v>0</v>
      </c>
      <c r="BS1813" s="662">
        <f t="shared" ref="BS1813" si="1764">((BB1813-BD1813)*BU$1788)+((AV1813-AX1813)*BU$1787)+(H1813*BU$1789)+(P1813*BU$1790)</f>
        <v>0</v>
      </c>
      <c r="BT1813" s="15"/>
      <c r="BU1813" s="15"/>
      <c r="BV1813" s="95"/>
    </row>
    <row r="1814" spans="1:74" ht="21.75" customHeight="1" x14ac:dyDescent="0.25">
      <c r="A1814" s="95"/>
      <c r="B1814" s="571"/>
      <c r="C1814" s="642" t="str">
        <f>IF(ROSTER!D$40="","",ROSTER!D$40)</f>
        <v/>
      </c>
      <c r="D1814" s="643"/>
      <c r="E1814" s="575"/>
      <c r="F1814" s="577"/>
      <c r="G1814" s="583"/>
      <c r="H1814" s="579"/>
      <c r="I1814" s="545"/>
      <c r="J1814" s="544"/>
      <c r="K1814" s="581"/>
      <c r="L1814" s="586"/>
      <c r="M1814" s="587"/>
      <c r="N1814" s="592" t="s">
        <v>16</v>
      </c>
      <c r="O1814" s="603"/>
      <c r="P1814" s="544"/>
      <c r="Q1814" s="581"/>
      <c r="R1814" s="586"/>
      <c r="S1814" s="587"/>
      <c r="T1814" s="592" t="s">
        <v>16</v>
      </c>
      <c r="U1814" s="592"/>
      <c r="V1814" s="544"/>
      <c r="W1814" s="545"/>
      <c r="X1814" s="594"/>
      <c r="Y1814" s="545"/>
      <c r="Z1814" s="544"/>
      <c r="AA1814" s="545"/>
      <c r="AB1814" s="544"/>
      <c r="AC1814" s="545"/>
      <c r="AD1814" s="544"/>
      <c r="AE1814" s="581"/>
      <c r="AF1814" s="586"/>
      <c r="AG1814" s="587"/>
      <c r="AH1814" s="626"/>
      <c r="AI1814" s="627"/>
      <c r="AJ1814" s="544"/>
      <c r="AK1814" s="581"/>
      <c r="AL1814" s="586"/>
      <c r="AM1814" s="587"/>
      <c r="AN1814" s="626"/>
      <c r="AO1814" s="627"/>
      <c r="AP1814" s="544"/>
      <c r="AQ1814" s="581"/>
      <c r="AR1814" s="586"/>
      <c r="AS1814" s="587"/>
      <c r="AT1814" s="626"/>
      <c r="AU1814" s="627"/>
      <c r="AV1814" s="628"/>
      <c r="AW1814" s="629"/>
      <c r="AX1814" s="632"/>
      <c r="AY1814" s="633"/>
      <c r="AZ1814" s="626"/>
      <c r="BA1814" s="627"/>
      <c r="BB1814" s="544"/>
      <c r="BC1814" s="581"/>
      <c r="BD1814" s="586"/>
      <c r="BE1814" s="587"/>
      <c r="BF1814" s="626"/>
      <c r="BG1814" s="627"/>
      <c r="BH1814" s="628"/>
      <c r="BI1814" s="629"/>
      <c r="BJ1814" s="632"/>
      <c r="BK1814" s="633"/>
      <c r="BL1814" s="626"/>
      <c r="BM1814" s="627"/>
      <c r="BN1814" s="678"/>
      <c r="BO1814" s="679"/>
      <c r="BP1814" s="680"/>
      <c r="BQ1814" s="677"/>
      <c r="BR1814" s="663"/>
      <c r="BS1814" s="663"/>
      <c r="BT1814" s="15"/>
      <c r="BU1814" s="15"/>
      <c r="BV1814" s="95"/>
    </row>
    <row r="1815" spans="1:74" ht="21.75" customHeight="1" x14ac:dyDescent="0.25">
      <c r="A1815" s="95"/>
      <c r="B1815" s="570" t="str">
        <f>IF(ROSTER!B$42="","",ROSTER!B$42)</f>
        <v/>
      </c>
      <c r="C1815" s="572" t="str">
        <f>IF(ROSTER!C$42="","",ROSTER!C$42)</f>
        <v/>
      </c>
      <c r="D1815" s="573"/>
      <c r="E1815" s="574"/>
      <c r="F1815" s="576">
        <f>IF(E1815="y",1,IF(E1815="S",1,0))</f>
        <v>0</v>
      </c>
      <c r="G1815" s="582">
        <f>IF(E1815="S",1,0)</f>
        <v>0</v>
      </c>
      <c r="H1815" s="578"/>
      <c r="I1815" s="543"/>
      <c r="J1815" s="542"/>
      <c r="K1815" s="580"/>
      <c r="L1815" s="584"/>
      <c r="M1815" s="585"/>
      <c r="N1815" s="588">
        <f>L1815+J1815</f>
        <v>0</v>
      </c>
      <c r="O1815" s="589"/>
      <c r="P1815" s="542"/>
      <c r="Q1815" s="580"/>
      <c r="R1815" s="584"/>
      <c r="S1815" s="585"/>
      <c r="T1815" s="588">
        <f>R1815-P1815</f>
        <v>0</v>
      </c>
      <c r="U1815" s="588"/>
      <c r="V1815" s="542"/>
      <c r="W1815" s="543"/>
      <c r="X1815" s="593"/>
      <c r="Y1815" s="543"/>
      <c r="Z1815" s="542"/>
      <c r="AA1815" s="543"/>
      <c r="AB1815" s="542"/>
      <c r="AC1815" s="543"/>
      <c r="AD1815" s="542"/>
      <c r="AE1815" s="580"/>
      <c r="AF1815" s="584"/>
      <c r="AG1815" s="585"/>
      <c r="AH1815" s="595">
        <f>IF(AD1815=0,0,(AF1815/AD1815)*100)</f>
        <v>0</v>
      </c>
      <c r="AI1815" s="596"/>
      <c r="AJ1815" s="542"/>
      <c r="AK1815" s="580"/>
      <c r="AL1815" s="584"/>
      <c r="AM1815" s="585"/>
      <c r="AN1815" s="595">
        <f>IF(AJ1815=0,0,(AL1815/AJ1815)*100)</f>
        <v>0</v>
      </c>
      <c r="AO1815" s="596"/>
      <c r="AP1815" s="542"/>
      <c r="AQ1815" s="580"/>
      <c r="AR1815" s="584"/>
      <c r="AS1815" s="585"/>
      <c r="AT1815" s="595">
        <f>IF(AP1815=0,0,(AR1815/AP1815)*100)</f>
        <v>0</v>
      </c>
      <c r="AU1815" s="596"/>
      <c r="AV1815" s="599">
        <f>AD1815+AJ1815+AP1815</f>
        <v>0</v>
      </c>
      <c r="AW1815" s="600"/>
      <c r="AX1815" s="630">
        <f>AF1815+AL1815+AR1815</f>
        <v>0</v>
      </c>
      <c r="AY1815" s="631"/>
      <c r="AZ1815" s="595">
        <f>IF(AV1815=0,0,(AX1815/AV1815)*100)</f>
        <v>0</v>
      </c>
      <c r="BA1815" s="596"/>
      <c r="BB1815" s="542"/>
      <c r="BC1815" s="580"/>
      <c r="BD1815" s="584"/>
      <c r="BE1815" s="585"/>
      <c r="BF1815" s="595">
        <f>IF(BB1815=0,0,(BD1815/BB1815)*100)</f>
        <v>0</v>
      </c>
      <c r="BG1815" s="596"/>
      <c r="BH1815" s="599">
        <f>AV1815+BB1815</f>
        <v>0</v>
      </c>
      <c r="BI1815" s="600"/>
      <c r="BJ1815" s="630">
        <f>AX1815+BD1815</f>
        <v>0</v>
      </c>
      <c r="BK1815" s="631"/>
      <c r="BL1815" s="595">
        <f>IF(BH1815=0,0,(BJ1815/BH1815)*100)</f>
        <v>0</v>
      </c>
      <c r="BM1815" s="596"/>
      <c r="BN1815" s="656">
        <f>(AF1815*2)+(AL1815*2)+(AR1815*3)+BD1815</f>
        <v>0</v>
      </c>
      <c r="BO1815" s="657"/>
      <c r="BP1815" s="658"/>
      <c r="BQ1815" s="676">
        <f t="shared" ref="BQ1815" si="1765">IF(BS1815=0,0,50*BR1815/BS1815)</f>
        <v>0</v>
      </c>
      <c r="BR1815" s="662">
        <f t="shared" ref="BR1815" si="1766">(BN1815*BU$1781)+(N1815*BU$1782)+(Z1815*BU$1783)+(R1815*BU$1784)+(X1815*BU$1785)+(AB1815*BU$1786)+(V1815*BU$1791)</f>
        <v>0</v>
      </c>
      <c r="BS1815" s="662">
        <f t="shared" ref="BS1815" si="1767">((BB1815-BD1815)*BU$1788)+((AV1815-AX1815)*BU$1787)+(H1815*BU$1789)+(P1815*BU$1790)</f>
        <v>0</v>
      </c>
      <c r="BT1815" s="15"/>
      <c r="BU1815" s="15"/>
      <c r="BV1815" s="95"/>
    </row>
    <row r="1816" spans="1:74" ht="21.75" customHeight="1" x14ac:dyDescent="0.25">
      <c r="A1816" s="95"/>
      <c r="B1816" s="571"/>
      <c r="C1816" s="642" t="str">
        <f>IF(ROSTER!D$42="","",ROSTER!D$42)</f>
        <v/>
      </c>
      <c r="D1816" s="643"/>
      <c r="E1816" s="575"/>
      <c r="F1816" s="577"/>
      <c r="G1816" s="583"/>
      <c r="H1816" s="579"/>
      <c r="I1816" s="545"/>
      <c r="J1816" s="544"/>
      <c r="K1816" s="581"/>
      <c r="L1816" s="586"/>
      <c r="M1816" s="587"/>
      <c r="N1816" s="592" t="s">
        <v>16</v>
      </c>
      <c r="O1816" s="603"/>
      <c r="P1816" s="544"/>
      <c r="Q1816" s="581"/>
      <c r="R1816" s="586"/>
      <c r="S1816" s="587"/>
      <c r="T1816" s="592" t="s">
        <v>16</v>
      </c>
      <c r="U1816" s="592"/>
      <c r="V1816" s="544"/>
      <c r="W1816" s="545"/>
      <c r="X1816" s="594"/>
      <c r="Y1816" s="545"/>
      <c r="Z1816" s="544"/>
      <c r="AA1816" s="545"/>
      <c r="AB1816" s="544"/>
      <c r="AC1816" s="545"/>
      <c r="AD1816" s="544"/>
      <c r="AE1816" s="581"/>
      <c r="AF1816" s="586"/>
      <c r="AG1816" s="587"/>
      <c r="AH1816" s="626"/>
      <c r="AI1816" s="627"/>
      <c r="AJ1816" s="544"/>
      <c r="AK1816" s="581"/>
      <c r="AL1816" s="586"/>
      <c r="AM1816" s="587"/>
      <c r="AN1816" s="626"/>
      <c r="AO1816" s="627"/>
      <c r="AP1816" s="544"/>
      <c r="AQ1816" s="581"/>
      <c r="AR1816" s="586"/>
      <c r="AS1816" s="587"/>
      <c r="AT1816" s="626"/>
      <c r="AU1816" s="627"/>
      <c r="AV1816" s="628"/>
      <c r="AW1816" s="629"/>
      <c r="AX1816" s="632"/>
      <c r="AY1816" s="633"/>
      <c r="AZ1816" s="626"/>
      <c r="BA1816" s="627"/>
      <c r="BB1816" s="544"/>
      <c r="BC1816" s="581"/>
      <c r="BD1816" s="586"/>
      <c r="BE1816" s="587"/>
      <c r="BF1816" s="626"/>
      <c r="BG1816" s="627"/>
      <c r="BH1816" s="628"/>
      <c r="BI1816" s="629"/>
      <c r="BJ1816" s="632"/>
      <c r="BK1816" s="633"/>
      <c r="BL1816" s="626"/>
      <c r="BM1816" s="627"/>
      <c r="BN1816" s="678"/>
      <c r="BO1816" s="679"/>
      <c r="BP1816" s="680"/>
      <c r="BQ1816" s="677"/>
      <c r="BR1816" s="663"/>
      <c r="BS1816" s="663"/>
      <c r="BT1816" s="15"/>
      <c r="BU1816" s="15"/>
      <c r="BV1816" s="95"/>
    </row>
    <row r="1817" spans="1:74" ht="21.75" customHeight="1" x14ac:dyDescent="0.25">
      <c r="A1817" s="95"/>
      <c r="B1817" s="570" t="str">
        <f>IF(ROSTER!B$44="","",ROSTER!B$44)</f>
        <v/>
      </c>
      <c r="C1817" s="572" t="str">
        <f>IF(ROSTER!C$44="","",ROSTER!C$44)</f>
        <v/>
      </c>
      <c r="D1817" s="573"/>
      <c r="E1817" s="574"/>
      <c r="F1817" s="576">
        <f>IF(E1817="y",1,IF(E1817="S",1,0))</f>
        <v>0</v>
      </c>
      <c r="G1817" s="582">
        <f>IF(E1817="S",1,0)</f>
        <v>0</v>
      </c>
      <c r="H1817" s="578"/>
      <c r="I1817" s="543"/>
      <c r="J1817" s="542"/>
      <c r="K1817" s="580"/>
      <c r="L1817" s="584"/>
      <c r="M1817" s="585"/>
      <c r="N1817" s="588">
        <f>L1817+J1817</f>
        <v>0</v>
      </c>
      <c r="O1817" s="589"/>
      <c r="P1817" s="542"/>
      <c r="Q1817" s="580"/>
      <c r="R1817" s="584"/>
      <c r="S1817" s="585"/>
      <c r="T1817" s="588">
        <f>R1817-P1817</f>
        <v>0</v>
      </c>
      <c r="U1817" s="588"/>
      <c r="V1817" s="542"/>
      <c r="W1817" s="543"/>
      <c r="X1817" s="593"/>
      <c r="Y1817" s="543"/>
      <c r="Z1817" s="542"/>
      <c r="AA1817" s="543"/>
      <c r="AB1817" s="542"/>
      <c r="AC1817" s="543"/>
      <c r="AD1817" s="542"/>
      <c r="AE1817" s="580"/>
      <c r="AF1817" s="584"/>
      <c r="AG1817" s="585"/>
      <c r="AH1817" s="595">
        <f>IF(AD1817=0,0,(AF1817/AD1817)*100)</f>
        <v>0</v>
      </c>
      <c r="AI1817" s="596"/>
      <c r="AJ1817" s="542"/>
      <c r="AK1817" s="580"/>
      <c r="AL1817" s="584"/>
      <c r="AM1817" s="585"/>
      <c r="AN1817" s="595">
        <f>IF(AJ1817=0,0,(AL1817/AJ1817)*100)</f>
        <v>0</v>
      </c>
      <c r="AO1817" s="596"/>
      <c r="AP1817" s="542"/>
      <c r="AQ1817" s="580"/>
      <c r="AR1817" s="584"/>
      <c r="AS1817" s="585"/>
      <c r="AT1817" s="595">
        <f>IF(AP1817=0,0,(AR1817/AP1817)*100)</f>
        <v>0</v>
      </c>
      <c r="AU1817" s="596"/>
      <c r="AV1817" s="599">
        <f>AD1817+AJ1817+AP1817</f>
        <v>0</v>
      </c>
      <c r="AW1817" s="600"/>
      <c r="AX1817" s="630">
        <f>AF1817+AL1817+AR1817</f>
        <v>0</v>
      </c>
      <c r="AY1817" s="631"/>
      <c r="AZ1817" s="595">
        <f>IF(AV1817=0,0,(AX1817/AV1817)*100)</f>
        <v>0</v>
      </c>
      <c r="BA1817" s="596"/>
      <c r="BB1817" s="542"/>
      <c r="BC1817" s="580"/>
      <c r="BD1817" s="584"/>
      <c r="BE1817" s="585"/>
      <c r="BF1817" s="595">
        <f>IF(BB1817=0,0,(BD1817/BB1817)*100)</f>
        <v>0</v>
      </c>
      <c r="BG1817" s="596"/>
      <c r="BH1817" s="599">
        <f>AV1817+BB1817</f>
        <v>0</v>
      </c>
      <c r="BI1817" s="600"/>
      <c r="BJ1817" s="630">
        <f>AX1817+BD1817</f>
        <v>0</v>
      </c>
      <c r="BK1817" s="631"/>
      <c r="BL1817" s="595">
        <f>IF(BH1817=0,0,(BJ1817/BH1817)*100)</f>
        <v>0</v>
      </c>
      <c r="BM1817" s="596"/>
      <c r="BN1817" s="656">
        <f>(AF1817*2)+(AL1817*2)+(AR1817*3)+BD1817</f>
        <v>0</v>
      </c>
      <c r="BO1817" s="657"/>
      <c r="BP1817" s="658"/>
      <c r="BQ1817" s="676">
        <f t="shared" ref="BQ1817" si="1768">IF(BS1817=0,0,50*BR1817/BS1817)</f>
        <v>0</v>
      </c>
      <c r="BR1817" s="662">
        <f t="shared" ref="BR1817" si="1769">(BN1817*BU$1781)+(N1817*BU$1782)+(Z1817*BU$1783)+(R1817*BU$1784)+(X1817*BU$1785)+(AB1817*BU$1786)+(V1817*BU$1791)</f>
        <v>0</v>
      </c>
      <c r="BS1817" s="662">
        <f t="shared" ref="BS1817" si="1770">((BB1817-BD1817)*BU$1788)+((AV1817-AX1817)*BU$1787)+(H1817*BU$1789)+(P1817*BU$1790)</f>
        <v>0</v>
      </c>
      <c r="BT1817" s="15"/>
      <c r="BU1817" s="15"/>
      <c r="BV1817" s="95"/>
    </row>
    <row r="1818" spans="1:74" ht="21.75" customHeight="1" x14ac:dyDescent="0.25">
      <c r="A1818" s="95"/>
      <c r="B1818" s="571"/>
      <c r="C1818" s="642" t="str">
        <f>IF(ROSTER!D$44="","",ROSTER!D$44)</f>
        <v/>
      </c>
      <c r="D1818" s="643"/>
      <c r="E1818" s="575"/>
      <c r="F1818" s="577"/>
      <c r="G1818" s="583"/>
      <c r="H1818" s="579"/>
      <c r="I1818" s="545"/>
      <c r="J1818" s="544"/>
      <c r="K1818" s="581"/>
      <c r="L1818" s="586"/>
      <c r="M1818" s="587"/>
      <c r="N1818" s="592" t="s">
        <v>16</v>
      </c>
      <c r="O1818" s="603"/>
      <c r="P1818" s="544"/>
      <c r="Q1818" s="581"/>
      <c r="R1818" s="586"/>
      <c r="S1818" s="587"/>
      <c r="T1818" s="592" t="s">
        <v>16</v>
      </c>
      <c r="U1818" s="592"/>
      <c r="V1818" s="544"/>
      <c r="W1818" s="545"/>
      <c r="X1818" s="594"/>
      <c r="Y1818" s="545"/>
      <c r="Z1818" s="544"/>
      <c r="AA1818" s="545"/>
      <c r="AB1818" s="544"/>
      <c r="AC1818" s="545"/>
      <c r="AD1818" s="544"/>
      <c r="AE1818" s="581"/>
      <c r="AF1818" s="586"/>
      <c r="AG1818" s="587"/>
      <c r="AH1818" s="626"/>
      <c r="AI1818" s="627"/>
      <c r="AJ1818" s="544"/>
      <c r="AK1818" s="581"/>
      <c r="AL1818" s="586"/>
      <c r="AM1818" s="587"/>
      <c r="AN1818" s="626"/>
      <c r="AO1818" s="627"/>
      <c r="AP1818" s="544"/>
      <c r="AQ1818" s="581"/>
      <c r="AR1818" s="586"/>
      <c r="AS1818" s="587"/>
      <c r="AT1818" s="626"/>
      <c r="AU1818" s="627"/>
      <c r="AV1818" s="628"/>
      <c r="AW1818" s="629"/>
      <c r="AX1818" s="632"/>
      <c r="AY1818" s="633"/>
      <c r="AZ1818" s="626"/>
      <c r="BA1818" s="627"/>
      <c r="BB1818" s="544"/>
      <c r="BC1818" s="581"/>
      <c r="BD1818" s="586"/>
      <c r="BE1818" s="587"/>
      <c r="BF1818" s="626"/>
      <c r="BG1818" s="627"/>
      <c r="BH1818" s="628"/>
      <c r="BI1818" s="629"/>
      <c r="BJ1818" s="632"/>
      <c r="BK1818" s="633"/>
      <c r="BL1818" s="626"/>
      <c r="BM1818" s="627"/>
      <c r="BN1818" s="678"/>
      <c r="BO1818" s="679"/>
      <c r="BP1818" s="680"/>
      <c r="BQ1818" s="677"/>
      <c r="BR1818" s="663"/>
      <c r="BS1818" s="663"/>
      <c r="BT1818" s="15"/>
      <c r="BU1818" s="15"/>
      <c r="BV1818" s="95"/>
    </row>
    <row r="1819" spans="1:74" ht="21.75" customHeight="1" x14ac:dyDescent="0.25">
      <c r="A1819" s="95"/>
      <c r="B1819" s="570" t="str">
        <f>IF(ROSTER!B$46="","",ROSTER!B$46)</f>
        <v/>
      </c>
      <c r="C1819" s="572" t="str">
        <f>IF(ROSTER!C$46="","",ROSTER!C$46)</f>
        <v/>
      </c>
      <c r="D1819" s="573"/>
      <c r="E1819" s="574"/>
      <c r="F1819" s="576">
        <f>IF(E1819="y",1,IF(E1819="S",1,0))</f>
        <v>0</v>
      </c>
      <c r="G1819" s="582">
        <f>IF(E1819="S",1,0)</f>
        <v>0</v>
      </c>
      <c r="H1819" s="578"/>
      <c r="I1819" s="543"/>
      <c r="J1819" s="542"/>
      <c r="K1819" s="580"/>
      <c r="L1819" s="584"/>
      <c r="M1819" s="585"/>
      <c r="N1819" s="588">
        <f>L1819+J1819</f>
        <v>0</v>
      </c>
      <c r="O1819" s="589"/>
      <c r="P1819" s="542"/>
      <c r="Q1819" s="580"/>
      <c r="R1819" s="584"/>
      <c r="S1819" s="585"/>
      <c r="T1819" s="588">
        <f>R1819-P1819</f>
        <v>0</v>
      </c>
      <c r="U1819" s="588"/>
      <c r="V1819" s="542"/>
      <c r="W1819" s="543"/>
      <c r="X1819" s="593"/>
      <c r="Y1819" s="543"/>
      <c r="Z1819" s="542"/>
      <c r="AA1819" s="543"/>
      <c r="AB1819" s="542"/>
      <c r="AC1819" s="543"/>
      <c r="AD1819" s="542"/>
      <c r="AE1819" s="580"/>
      <c r="AF1819" s="584"/>
      <c r="AG1819" s="585"/>
      <c r="AH1819" s="595">
        <f>IF(AD1819=0,0,(AF1819/AD1819)*100)</f>
        <v>0</v>
      </c>
      <c r="AI1819" s="596"/>
      <c r="AJ1819" s="542"/>
      <c r="AK1819" s="580"/>
      <c r="AL1819" s="584"/>
      <c r="AM1819" s="585"/>
      <c r="AN1819" s="595">
        <f>IF(AJ1819=0,0,(AL1819/AJ1819)*100)</f>
        <v>0</v>
      </c>
      <c r="AO1819" s="596"/>
      <c r="AP1819" s="542"/>
      <c r="AQ1819" s="580"/>
      <c r="AR1819" s="584"/>
      <c r="AS1819" s="585"/>
      <c r="AT1819" s="595">
        <f>IF(AP1819=0,0,(AR1819/AP1819)*100)</f>
        <v>0</v>
      </c>
      <c r="AU1819" s="596"/>
      <c r="AV1819" s="599">
        <f>AD1819+AJ1819+AP1819</f>
        <v>0</v>
      </c>
      <c r="AW1819" s="600"/>
      <c r="AX1819" s="630">
        <f>AF1819+AL1819+AR1819</f>
        <v>0</v>
      </c>
      <c r="AY1819" s="631"/>
      <c r="AZ1819" s="595">
        <f>IF(AV1819=0,0,(AX1819/AV1819)*100)</f>
        <v>0</v>
      </c>
      <c r="BA1819" s="596"/>
      <c r="BB1819" s="542"/>
      <c r="BC1819" s="580"/>
      <c r="BD1819" s="584"/>
      <c r="BE1819" s="585"/>
      <c r="BF1819" s="595">
        <f>IF(BB1819=0,0,(BD1819/BB1819)*100)</f>
        <v>0</v>
      </c>
      <c r="BG1819" s="596"/>
      <c r="BH1819" s="599">
        <f>AV1819+BB1819</f>
        <v>0</v>
      </c>
      <c r="BI1819" s="600"/>
      <c r="BJ1819" s="630">
        <f>AX1819+BD1819</f>
        <v>0</v>
      </c>
      <c r="BK1819" s="631"/>
      <c r="BL1819" s="595">
        <f>IF(BH1819=0,0,(BJ1819/BH1819)*100)</f>
        <v>0</v>
      </c>
      <c r="BM1819" s="596"/>
      <c r="BN1819" s="656">
        <f>(AF1819*2)+(AL1819*2)+(AR1819*3)+BD1819</f>
        <v>0</v>
      </c>
      <c r="BO1819" s="657"/>
      <c r="BP1819" s="658"/>
      <c r="BQ1819" s="676">
        <f t="shared" ref="BQ1819" si="1771">IF(BS1819=0,0,50*BR1819/BS1819)</f>
        <v>0</v>
      </c>
      <c r="BR1819" s="662">
        <f t="shared" ref="BR1819" si="1772">(BN1819*BU$1781)+(N1819*BU$1782)+(Z1819*BU$1783)+(R1819*BU$1784)+(X1819*BU$1785)+(AB1819*BU$1786)+(V1819*BU$1791)</f>
        <v>0</v>
      </c>
      <c r="BS1819" s="662">
        <f t="shared" ref="BS1819" si="1773">((BB1819-BD1819)*BU$1788)+((AV1819-AX1819)*BU$1787)+(H1819*BU$1789)+(P1819*BU$1790)</f>
        <v>0</v>
      </c>
      <c r="BT1819" s="15"/>
      <c r="BU1819" s="15"/>
      <c r="BV1819" s="95"/>
    </row>
    <row r="1820" spans="1:74" ht="22.5" customHeight="1" thickBot="1" x14ac:dyDescent="0.3">
      <c r="A1820" s="95"/>
      <c r="B1820" s="571"/>
      <c r="C1820" s="642" t="str">
        <f>IF(ROSTER!D$46="","",ROSTER!D$46)</f>
        <v/>
      </c>
      <c r="D1820" s="643"/>
      <c r="E1820" s="575"/>
      <c r="F1820" s="577"/>
      <c r="G1820" s="583"/>
      <c r="H1820" s="579"/>
      <c r="I1820" s="545"/>
      <c r="J1820" s="544"/>
      <c r="K1820" s="581"/>
      <c r="L1820" s="586"/>
      <c r="M1820" s="587"/>
      <c r="N1820" s="590" t="s">
        <v>16</v>
      </c>
      <c r="O1820" s="591"/>
      <c r="P1820" s="544"/>
      <c r="Q1820" s="581"/>
      <c r="R1820" s="586"/>
      <c r="S1820" s="587"/>
      <c r="T1820" s="592" t="s">
        <v>16</v>
      </c>
      <c r="U1820" s="592"/>
      <c r="V1820" s="544"/>
      <c r="W1820" s="545"/>
      <c r="X1820" s="594"/>
      <c r="Y1820" s="545"/>
      <c r="Z1820" s="544"/>
      <c r="AA1820" s="545"/>
      <c r="AB1820" s="544"/>
      <c r="AC1820" s="545"/>
      <c r="AD1820" s="544"/>
      <c r="AE1820" s="581"/>
      <c r="AF1820" s="586"/>
      <c r="AG1820" s="587"/>
      <c r="AH1820" s="597"/>
      <c r="AI1820" s="598"/>
      <c r="AJ1820" s="544"/>
      <c r="AK1820" s="581"/>
      <c r="AL1820" s="586"/>
      <c r="AM1820" s="587"/>
      <c r="AN1820" s="597"/>
      <c r="AO1820" s="598"/>
      <c r="AP1820" s="544"/>
      <c r="AQ1820" s="581"/>
      <c r="AR1820" s="586"/>
      <c r="AS1820" s="587"/>
      <c r="AT1820" s="597"/>
      <c r="AU1820" s="598"/>
      <c r="AV1820" s="601"/>
      <c r="AW1820" s="602"/>
      <c r="AX1820" s="701"/>
      <c r="AY1820" s="702"/>
      <c r="AZ1820" s="597"/>
      <c r="BA1820" s="598"/>
      <c r="BB1820" s="544"/>
      <c r="BC1820" s="581"/>
      <c r="BD1820" s="586"/>
      <c r="BE1820" s="587"/>
      <c r="BF1820" s="597"/>
      <c r="BG1820" s="598"/>
      <c r="BH1820" s="601"/>
      <c r="BI1820" s="602"/>
      <c r="BJ1820" s="701"/>
      <c r="BK1820" s="702"/>
      <c r="BL1820" s="597"/>
      <c r="BM1820" s="598"/>
      <c r="BN1820" s="659"/>
      <c r="BO1820" s="660"/>
      <c r="BP1820" s="661"/>
      <c r="BQ1820" s="677"/>
      <c r="BR1820" s="663"/>
      <c r="BS1820" s="663"/>
      <c r="BT1820" s="15"/>
      <c r="BU1820" s="15"/>
      <c r="BV1820" s="95"/>
    </row>
    <row r="1821" spans="1:74" s="21" customFormat="1" ht="33.4" customHeight="1" x14ac:dyDescent="0.45">
      <c r="A1821" s="98"/>
      <c r="B1821" s="612"/>
      <c r="C1821" s="613"/>
      <c r="D1821" s="613" t="s">
        <v>10</v>
      </c>
      <c r="E1821" s="616"/>
      <c r="F1821" s="279"/>
      <c r="G1821" s="279"/>
      <c r="H1821" s="517">
        <f>SUM(H1781:I1820)</f>
        <v>0</v>
      </c>
      <c r="I1821" s="618"/>
      <c r="J1821" s="517">
        <f>SUM(J1781:K1820)</f>
        <v>0</v>
      </c>
      <c r="K1821" s="618"/>
      <c r="L1821" s="620">
        <f>SUM(L1781:M1820)</f>
        <v>0</v>
      </c>
      <c r="M1821" s="621"/>
      <c r="N1821" s="548">
        <f>L1821+J1821</f>
        <v>0</v>
      </c>
      <c r="O1821" s="518"/>
      <c r="P1821" s="620">
        <f>SUM(P1781:Q1820)</f>
        <v>0</v>
      </c>
      <c r="Q1821" s="618"/>
      <c r="R1821" s="620">
        <f>SUM(R1781:S1820)</f>
        <v>0</v>
      </c>
      <c r="S1821" s="621"/>
      <c r="T1821" s="548">
        <f>R1821-P1821</f>
        <v>0</v>
      </c>
      <c r="U1821" s="518"/>
      <c r="V1821" s="517">
        <f>SUM(V1781:W1820)</f>
        <v>0</v>
      </c>
      <c r="W1821" s="518"/>
      <c r="X1821" s="621">
        <f>SUM(X1781:Y1820)</f>
        <v>0</v>
      </c>
      <c r="Y1821" s="621"/>
      <c r="Z1821" s="517">
        <f>SUM(Z1781:AA1820)</f>
        <v>0</v>
      </c>
      <c r="AA1821" s="518"/>
      <c r="AB1821" s="517">
        <f>SUM(AB1781:AC1820)</f>
        <v>0</v>
      </c>
      <c r="AC1821" s="518"/>
      <c r="AD1821" s="621">
        <f>SUM(AD1781:AE1820)</f>
        <v>0</v>
      </c>
      <c r="AE1821" s="618"/>
      <c r="AF1821" s="620">
        <f>SUM(AF1781:AG1820)</f>
        <v>0</v>
      </c>
      <c r="AG1821" s="621"/>
      <c r="AH1821" s="548">
        <f>IF(AD1821=0,0,(AF1821/AD1821)*100)</f>
        <v>0</v>
      </c>
      <c r="AI1821" s="518"/>
      <c r="AJ1821" s="620">
        <f>SUM(AJ1781:AK1820)</f>
        <v>0</v>
      </c>
      <c r="AK1821" s="618"/>
      <c r="AL1821" s="620">
        <f>SUM(AL1781:AM1820)</f>
        <v>0</v>
      </c>
      <c r="AM1821" s="621"/>
      <c r="AN1821" s="548">
        <f>IF(AJ1821=0,0,(AL1821/AJ1821)*100)</f>
        <v>0</v>
      </c>
      <c r="AO1821" s="518"/>
      <c r="AP1821" s="620">
        <f>SUM(AP1781:AQ1820)</f>
        <v>0</v>
      </c>
      <c r="AQ1821" s="618"/>
      <c r="AR1821" s="620">
        <f>SUM(AR1781:AS1820)</f>
        <v>0</v>
      </c>
      <c r="AS1821" s="621"/>
      <c r="AT1821" s="548">
        <f>IF(AP1821=0,0,(AR1821/AP1821)*100)</f>
        <v>0</v>
      </c>
      <c r="AU1821" s="518"/>
      <c r="AV1821" s="517">
        <f>AD1821+AJ1821+AP1821</f>
        <v>0</v>
      </c>
      <c r="AW1821" s="618"/>
      <c r="AX1821" s="620">
        <f>AF1821+AL1821+AR1821</f>
        <v>0</v>
      </c>
      <c r="AY1821" s="624"/>
      <c r="AZ1821" s="548">
        <f>IF(AV1821=0,0,(AX1821/AV1821)*100)</f>
        <v>0</v>
      </c>
      <c r="BA1821" s="518"/>
      <c r="BB1821" s="620">
        <f>SUM(BB1781:BC1820)</f>
        <v>0</v>
      </c>
      <c r="BC1821" s="618"/>
      <c r="BD1821" s="620">
        <f>SUM(BD1781:BE1820)</f>
        <v>0</v>
      </c>
      <c r="BE1821" s="621"/>
      <c r="BF1821" s="548">
        <f>IF(BB1821=0,0,(BD1821/BB1821)*100)</f>
        <v>0</v>
      </c>
      <c r="BG1821" s="518"/>
      <c r="BH1821" s="517">
        <f>AV1821+BB1821</f>
        <v>0</v>
      </c>
      <c r="BI1821" s="618"/>
      <c r="BJ1821" s="620">
        <f>AX1821+BD1821</f>
        <v>0</v>
      </c>
      <c r="BK1821" s="624"/>
      <c r="BL1821" s="548">
        <f>IF(BH1821=0,0,(BJ1821/BH1821)*100)</f>
        <v>0</v>
      </c>
      <c r="BM1821" s="664"/>
      <c r="BN1821" s="666">
        <f>SUM(BN1781:BP1820)</f>
        <v>0</v>
      </c>
      <c r="BO1821" s="667"/>
      <c r="BP1821" s="668"/>
      <c r="BQ1821" s="681">
        <f>SUM(BQ1781:BQ1820)</f>
        <v>0</v>
      </c>
      <c r="BR1821" s="685">
        <f t="shared" ref="BR1821" si="1774">(BN1821*BU$1781)+(N1821*BU$1782)+(Z1821*BU$1783)+(R1821*BU$1784)+(X1821*BU$1785)+(AB1821*BU$1786)+(V1821*BU$1791)</f>
        <v>0</v>
      </c>
      <c r="BS1821" s="683">
        <f t="shared" ref="BS1821" si="1775">((BB1821-BD1821)*BU$1788)+((AV1821-AX1821)*BU$1787)+(H1821*BU$1789)+(P1821*BU$1790)</f>
        <v>0</v>
      </c>
      <c r="BT1821" s="20"/>
      <c r="BU1821" s="20"/>
      <c r="BV1821" s="98"/>
    </row>
    <row r="1822" spans="1:74" s="21" customFormat="1" ht="33.950000000000003" customHeight="1" thickBot="1" x14ac:dyDescent="0.5">
      <c r="A1822" s="98"/>
      <c r="B1822" s="614"/>
      <c r="C1822" s="615"/>
      <c r="D1822" s="615"/>
      <c r="E1822" s="617"/>
      <c r="F1822" s="280"/>
      <c r="G1822" s="280"/>
      <c r="H1822" s="519"/>
      <c r="I1822" s="619"/>
      <c r="J1822" s="519"/>
      <c r="K1822" s="619"/>
      <c r="L1822" s="622"/>
      <c r="M1822" s="623"/>
      <c r="N1822" s="549" t="s">
        <v>16</v>
      </c>
      <c r="O1822" s="520"/>
      <c r="P1822" s="622"/>
      <c r="Q1822" s="619"/>
      <c r="R1822" s="622"/>
      <c r="S1822" s="623"/>
      <c r="T1822" s="549" t="s">
        <v>16</v>
      </c>
      <c r="U1822" s="520"/>
      <c r="V1822" s="519"/>
      <c r="W1822" s="520"/>
      <c r="X1822" s="623"/>
      <c r="Y1822" s="623"/>
      <c r="Z1822" s="519"/>
      <c r="AA1822" s="520"/>
      <c r="AB1822" s="519"/>
      <c r="AC1822" s="520"/>
      <c r="AD1822" s="623"/>
      <c r="AE1822" s="619"/>
      <c r="AF1822" s="622"/>
      <c r="AG1822" s="623"/>
      <c r="AH1822" s="549"/>
      <c r="AI1822" s="520"/>
      <c r="AJ1822" s="622"/>
      <c r="AK1822" s="619"/>
      <c r="AL1822" s="622"/>
      <c r="AM1822" s="623"/>
      <c r="AN1822" s="549"/>
      <c r="AO1822" s="520"/>
      <c r="AP1822" s="622"/>
      <c r="AQ1822" s="619"/>
      <c r="AR1822" s="622"/>
      <c r="AS1822" s="623"/>
      <c r="AT1822" s="549"/>
      <c r="AU1822" s="520"/>
      <c r="AV1822" s="519"/>
      <c r="AW1822" s="619"/>
      <c r="AX1822" s="622"/>
      <c r="AY1822" s="625"/>
      <c r="AZ1822" s="549"/>
      <c r="BA1822" s="520"/>
      <c r="BB1822" s="622"/>
      <c r="BC1822" s="619"/>
      <c r="BD1822" s="622"/>
      <c r="BE1822" s="623"/>
      <c r="BF1822" s="549"/>
      <c r="BG1822" s="520"/>
      <c r="BH1822" s="519"/>
      <c r="BI1822" s="619"/>
      <c r="BJ1822" s="622"/>
      <c r="BK1822" s="625"/>
      <c r="BL1822" s="549"/>
      <c r="BM1822" s="665"/>
      <c r="BN1822" s="669"/>
      <c r="BO1822" s="670"/>
      <c r="BP1822" s="671"/>
      <c r="BQ1822" s="682"/>
      <c r="BR1822" s="686"/>
      <c r="BS1822" s="684"/>
      <c r="BT1822" s="20"/>
      <c r="BU1822" s="20"/>
      <c r="BV1822" s="98"/>
    </row>
    <row r="1823" spans="1:74" s="21" customFormat="1" ht="33" customHeight="1" thickBot="1" x14ac:dyDescent="0.5">
      <c r="A1823" s="98"/>
      <c r="B1823" s="612"/>
      <c r="C1823" s="613"/>
      <c r="D1823" s="613" t="s">
        <v>13</v>
      </c>
      <c r="E1823" s="616"/>
      <c r="F1823" s="281"/>
      <c r="G1823" s="282"/>
      <c r="H1823" s="528"/>
      <c r="I1823" s="636"/>
      <c r="J1823" s="528"/>
      <c r="K1823" s="636"/>
      <c r="L1823" s="638"/>
      <c r="M1823" s="639"/>
      <c r="N1823" s="548">
        <f>J1823+L1823</f>
        <v>0</v>
      </c>
      <c r="O1823" s="518"/>
      <c r="P1823" s="638"/>
      <c r="Q1823" s="636"/>
      <c r="R1823" s="638"/>
      <c r="S1823" s="639"/>
      <c r="T1823" s="548">
        <f>R1823-P1823</f>
        <v>0</v>
      </c>
      <c r="U1823" s="518"/>
      <c r="V1823" s="528"/>
      <c r="W1823" s="529"/>
      <c r="X1823" s="528"/>
      <c r="Y1823" s="529"/>
      <c r="Z1823" s="528"/>
      <c r="AA1823" s="529"/>
      <c r="AB1823" s="528"/>
      <c r="AC1823" s="529"/>
      <c r="AD1823" s="639"/>
      <c r="AE1823" s="636"/>
      <c r="AF1823" s="638"/>
      <c r="AG1823" s="639"/>
      <c r="AH1823" s="548">
        <f>IF(AD1823=0,0,(AF1823/AD1823)*100)</f>
        <v>0</v>
      </c>
      <c r="AI1823" s="518"/>
      <c r="AJ1823" s="638"/>
      <c r="AK1823" s="636"/>
      <c r="AL1823" s="638"/>
      <c r="AM1823" s="639"/>
      <c r="AN1823" s="548">
        <f>IF(AJ1823=0,0,(AL1823/AJ1823)*100)</f>
        <v>0</v>
      </c>
      <c r="AO1823" s="518"/>
      <c r="AP1823" s="638"/>
      <c r="AQ1823" s="636"/>
      <c r="AR1823" s="638"/>
      <c r="AS1823" s="639"/>
      <c r="AT1823" s="548">
        <f>IF(AP1823=0,0,(AR1823/AP1823)*100)</f>
        <v>0</v>
      </c>
      <c r="AU1823" s="518"/>
      <c r="AV1823" s="517">
        <f>AD1823+AJ1823+AP1823</f>
        <v>0</v>
      </c>
      <c r="AW1823" s="618"/>
      <c r="AX1823" s="620">
        <f>AF1823+AL1823+AR1823</f>
        <v>0</v>
      </c>
      <c r="AY1823" s="624"/>
      <c r="AZ1823" s="548">
        <f>IF(AV1823=0,0,(AX1823/AV1823)*100)</f>
        <v>0</v>
      </c>
      <c r="BA1823" s="518"/>
      <c r="BB1823" s="638"/>
      <c r="BC1823" s="636"/>
      <c r="BD1823" s="638"/>
      <c r="BE1823" s="639"/>
      <c r="BF1823" s="548">
        <f>IF(BB1823=0,0,(BD1823/BB1823)*100)</f>
        <v>0</v>
      </c>
      <c r="BG1823" s="518"/>
      <c r="BH1823" s="517">
        <f>AV1823+BB1823</f>
        <v>0</v>
      </c>
      <c r="BI1823" s="618"/>
      <c r="BJ1823" s="620">
        <f>AX1823+BD1823</f>
        <v>0</v>
      </c>
      <c r="BK1823" s="624"/>
      <c r="BL1823" s="548">
        <f>IF(BH1823=0,0,(BJ1823/BH1823)*100)</f>
        <v>0</v>
      </c>
      <c r="BM1823" s="664"/>
      <c r="BN1823" s="693">
        <f>(AF1823*2)+(AL1823*2)+(AR1823*3)+BD1823</f>
        <v>0</v>
      </c>
      <c r="BO1823" s="694"/>
      <c r="BP1823" s="695"/>
      <c r="BQ1823" s="699"/>
      <c r="BR1823" s="283"/>
      <c r="BS1823" s="284"/>
      <c r="BT1823" s="20"/>
      <c r="BU1823" s="20"/>
      <c r="BV1823" s="98"/>
    </row>
    <row r="1824" spans="1:74" s="21" customFormat="1" ht="33.75" customHeight="1" thickBot="1" x14ac:dyDescent="0.5">
      <c r="A1824" s="98"/>
      <c r="B1824" s="285"/>
      <c r="C1824" s="286"/>
      <c r="D1824" s="634"/>
      <c r="E1824" s="635"/>
      <c r="F1824" s="287"/>
      <c r="G1824" s="287"/>
      <c r="H1824" s="530"/>
      <c r="I1824" s="637"/>
      <c r="J1824" s="530"/>
      <c r="K1824" s="637"/>
      <c r="L1824" s="640"/>
      <c r="M1824" s="641"/>
      <c r="N1824" s="549">
        <f>IF((N1821+N1823)=0,0,N1821/(N1821+N1823)*100)</f>
        <v>0</v>
      </c>
      <c r="O1824" s="520"/>
      <c r="P1824" s="640"/>
      <c r="Q1824" s="637"/>
      <c r="R1824" s="640"/>
      <c r="S1824" s="641"/>
      <c r="T1824" s="549"/>
      <c r="U1824" s="520"/>
      <c r="V1824" s="530"/>
      <c r="W1824" s="531"/>
      <c r="X1824" s="530"/>
      <c r="Y1824" s="531"/>
      <c r="Z1824" s="530"/>
      <c r="AA1824" s="531"/>
      <c r="AB1824" s="530"/>
      <c r="AC1824" s="531"/>
      <c r="AD1824" s="641"/>
      <c r="AE1824" s="637"/>
      <c r="AF1824" s="640"/>
      <c r="AG1824" s="641"/>
      <c r="AH1824" s="549"/>
      <c r="AI1824" s="520"/>
      <c r="AJ1824" s="640"/>
      <c r="AK1824" s="637"/>
      <c r="AL1824" s="640"/>
      <c r="AM1824" s="641"/>
      <c r="AN1824" s="549"/>
      <c r="AO1824" s="520"/>
      <c r="AP1824" s="640"/>
      <c r="AQ1824" s="637"/>
      <c r="AR1824" s="640"/>
      <c r="AS1824" s="641"/>
      <c r="AT1824" s="549"/>
      <c r="AU1824" s="520"/>
      <c r="AV1824" s="519"/>
      <c r="AW1824" s="619"/>
      <c r="AX1824" s="622"/>
      <c r="AY1824" s="625"/>
      <c r="AZ1824" s="549"/>
      <c r="BA1824" s="520"/>
      <c r="BB1824" s="640"/>
      <c r="BC1824" s="637"/>
      <c r="BD1824" s="640"/>
      <c r="BE1824" s="641"/>
      <c r="BF1824" s="549"/>
      <c r="BG1824" s="520"/>
      <c r="BH1824" s="519"/>
      <c r="BI1824" s="619"/>
      <c r="BJ1824" s="622"/>
      <c r="BK1824" s="625"/>
      <c r="BL1824" s="549"/>
      <c r="BM1824" s="665"/>
      <c r="BN1824" s="696"/>
      <c r="BO1824" s="697"/>
      <c r="BP1824" s="698"/>
      <c r="BQ1824" s="700"/>
      <c r="BR1824" s="79"/>
      <c r="BS1824" s="79"/>
      <c r="BT1824" s="20"/>
      <c r="BU1824" s="20"/>
      <c r="BV1824" s="98"/>
    </row>
    <row r="1825" spans="1:79" ht="16.5" customHeight="1" thickTop="1" thickBot="1" x14ac:dyDescent="0.5">
      <c r="A1825" s="95"/>
      <c r="B1825" s="288"/>
      <c r="C1825" s="70"/>
      <c r="D1825" s="70"/>
      <c r="E1825" s="70"/>
      <c r="F1825" s="70"/>
      <c r="G1825" s="70"/>
      <c r="H1825" s="70"/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70"/>
      <c r="AC1825" s="70"/>
      <c r="AD1825" s="70"/>
      <c r="AE1825" s="70"/>
      <c r="AF1825" s="70"/>
      <c r="AG1825" s="70"/>
      <c r="AH1825" s="289"/>
      <c r="AI1825" s="289"/>
      <c r="AJ1825" s="70"/>
      <c r="AK1825" s="70"/>
      <c r="AL1825" s="70"/>
      <c r="AM1825" s="70"/>
      <c r="AN1825" s="70"/>
      <c r="AO1825" s="70"/>
      <c r="AP1825" s="70"/>
      <c r="AQ1825" s="70"/>
      <c r="AR1825" s="70"/>
      <c r="AS1825" s="70"/>
      <c r="AT1825" s="70"/>
      <c r="AU1825" s="70"/>
      <c r="AV1825" s="70"/>
      <c r="AW1825" s="70"/>
      <c r="AX1825" s="70"/>
      <c r="AY1825" s="70"/>
      <c r="AZ1825" s="70"/>
      <c r="BA1825" s="70"/>
      <c r="BB1825" s="70"/>
      <c r="BC1825" s="70"/>
      <c r="BD1825" s="70"/>
      <c r="BE1825" s="70"/>
      <c r="BF1825" s="70"/>
      <c r="BG1825" s="70"/>
      <c r="BH1825" s="70"/>
      <c r="BI1825" s="70"/>
      <c r="BJ1825" s="70"/>
      <c r="BK1825" s="70"/>
      <c r="BL1825" s="70"/>
      <c r="BM1825" s="70"/>
      <c r="BN1825" s="70"/>
      <c r="BO1825" s="70"/>
      <c r="BP1825" s="70"/>
      <c r="BQ1825" s="89"/>
      <c r="BR1825" s="674">
        <f>IF((J1821+L1823)=0,0,(J1821/(J1821+L1823)*100)%)</f>
        <v>0</v>
      </c>
      <c r="BS1825" s="675"/>
      <c r="BT1825" s="674">
        <f>IF((L1821+J1823)=0,0,(L1821/(L1821+J1823)*100)%)</f>
        <v>0</v>
      </c>
      <c r="BU1825" s="675"/>
      <c r="BV1825" s="95"/>
    </row>
    <row r="1826" spans="1:79" s="23" customFormat="1" ht="79.5" customHeight="1" thickTop="1" thickBot="1" x14ac:dyDescent="0.55000000000000004">
      <c r="A1826" s="99"/>
      <c r="B1826" s="565" t="s">
        <v>64</v>
      </c>
      <c r="C1826" s="566"/>
      <c r="D1826" s="113"/>
      <c r="E1826" s="532" t="s">
        <v>54</v>
      </c>
      <c r="F1826" s="532"/>
      <c r="G1826" s="532"/>
      <c r="H1826" s="532"/>
      <c r="I1826" s="94"/>
      <c r="J1826" s="533"/>
      <c r="K1826" s="534"/>
      <c r="L1826" s="535"/>
      <c r="M1826" s="290"/>
      <c r="N1826" s="533"/>
      <c r="O1826" s="534"/>
      <c r="P1826" s="535"/>
      <c r="Q1826" s="536" t="s">
        <v>47</v>
      </c>
      <c r="R1826" s="537"/>
      <c r="S1826" s="537"/>
      <c r="T1826" s="538"/>
      <c r="U1826" s="533"/>
      <c r="V1826" s="534"/>
      <c r="W1826" s="535"/>
      <c r="X1826" s="290"/>
      <c r="Y1826" s="533"/>
      <c r="Z1826" s="534"/>
      <c r="AA1826" s="535"/>
      <c r="AB1826" s="536" t="s">
        <v>49</v>
      </c>
      <c r="AC1826" s="537"/>
      <c r="AD1826" s="537"/>
      <c r="AE1826" s="538"/>
      <c r="AF1826" s="533"/>
      <c r="AG1826" s="534"/>
      <c r="AH1826" s="535"/>
      <c r="AI1826" s="290"/>
      <c r="AJ1826" s="533"/>
      <c r="AK1826" s="534"/>
      <c r="AL1826" s="535"/>
      <c r="AM1826" s="536" t="s">
        <v>53</v>
      </c>
      <c r="AN1826" s="537"/>
      <c r="AO1826" s="537"/>
      <c r="AP1826" s="538"/>
      <c r="AQ1826" s="533"/>
      <c r="AR1826" s="534"/>
      <c r="AS1826" s="535"/>
      <c r="AT1826" s="72"/>
      <c r="AU1826" s="533"/>
      <c r="AV1826" s="534"/>
      <c r="AW1826" s="535"/>
      <c r="AX1826" s="291"/>
      <c r="AY1826" s="291"/>
      <c r="AZ1826" s="291"/>
      <c r="BA1826" s="291"/>
      <c r="BB1826" s="567" t="s">
        <v>20</v>
      </c>
      <c r="BC1826" s="567"/>
      <c r="BD1826" s="567"/>
      <c r="BE1826" s="567"/>
      <c r="BF1826" s="568"/>
      <c r="BG1826" s="539">
        <f>BN1821</f>
        <v>0</v>
      </c>
      <c r="BH1826" s="540"/>
      <c r="BI1826" s="541"/>
      <c r="BJ1826" s="292"/>
      <c r="BK1826" s="539">
        <f>BN1823</f>
        <v>0</v>
      </c>
      <c r="BL1826" s="540"/>
      <c r="BM1826" s="541"/>
      <c r="BN1826" s="73"/>
      <c r="BO1826" s="73"/>
      <c r="BP1826" s="73"/>
      <c r="BQ1826" s="90"/>
      <c r="BR1826" s="24"/>
      <c r="BS1826" s="24"/>
      <c r="BT1826" s="22"/>
      <c r="BU1826" s="22"/>
      <c r="BV1826" s="99"/>
    </row>
    <row r="1827" spans="1:79" ht="15.6" customHeight="1" thickTop="1" thickBot="1" x14ac:dyDescent="0.55000000000000004">
      <c r="A1827" s="95"/>
      <c r="B1827" s="293"/>
      <c r="C1827" s="67"/>
      <c r="D1827" s="67"/>
      <c r="E1827" s="294"/>
      <c r="F1827" s="295"/>
      <c r="G1827" s="295"/>
      <c r="H1827" s="94"/>
      <c r="I1827" s="94"/>
      <c r="J1827" s="296"/>
      <c r="K1827" s="296"/>
      <c r="L1827" s="296"/>
      <c r="M1827" s="296"/>
      <c r="N1827" s="296"/>
      <c r="O1827" s="296"/>
      <c r="P1827" s="296"/>
      <c r="Q1827" s="295"/>
      <c r="R1827" s="295"/>
      <c r="S1827" s="295"/>
      <c r="T1827" s="295"/>
      <c r="U1827" s="296"/>
      <c r="V1827" s="296"/>
      <c r="W1827" s="296"/>
      <c r="X1827" s="297"/>
      <c r="Y1827" s="296"/>
      <c r="Z1827" s="296"/>
      <c r="AA1827" s="296"/>
      <c r="AB1827" s="295"/>
      <c r="AC1827" s="295"/>
      <c r="AD1827" s="295"/>
      <c r="AE1827" s="295"/>
      <c r="AF1827" s="296"/>
      <c r="AG1827" s="296"/>
      <c r="AH1827" s="296"/>
      <c r="AI1827" s="296"/>
      <c r="AJ1827" s="297"/>
      <c r="AK1827" s="297"/>
      <c r="AL1827" s="296"/>
      <c r="AM1827" s="295"/>
      <c r="AN1827" s="295"/>
      <c r="AO1827" s="295"/>
      <c r="AP1827" s="295"/>
      <c r="AQ1827" s="296"/>
      <c r="AR1827" s="296"/>
      <c r="AS1827" s="296"/>
      <c r="AT1827" s="296"/>
      <c r="AU1827" s="296"/>
      <c r="AV1827" s="72"/>
      <c r="AW1827" s="72"/>
      <c r="AX1827" s="74"/>
      <c r="AY1827" s="74"/>
      <c r="AZ1827" s="74"/>
      <c r="BA1827" s="74"/>
      <c r="BB1827" s="295"/>
      <c r="BC1827" s="298"/>
      <c r="BD1827" s="298"/>
      <c r="BE1827" s="299"/>
      <c r="BF1827" s="300"/>
      <c r="BG1827" s="301"/>
      <c r="BH1827" s="301"/>
      <c r="BI1827" s="72"/>
      <c r="BJ1827" s="302"/>
      <c r="BK1827" s="303"/>
      <c r="BL1827" s="303"/>
      <c r="BM1827" s="72"/>
      <c r="BN1827" s="74"/>
      <c r="BO1827" s="74"/>
      <c r="BP1827" s="74"/>
      <c r="BQ1827" s="91"/>
      <c r="BR1827" s="25"/>
      <c r="BS1827" s="25"/>
      <c r="BT1827" s="15"/>
      <c r="BU1827" s="15"/>
      <c r="BV1827" s="95"/>
    </row>
    <row r="1828" spans="1:79" s="23" customFormat="1" ht="79.5" customHeight="1" thickTop="1" thickBot="1" x14ac:dyDescent="0.55000000000000004">
      <c r="A1828" s="99"/>
      <c r="B1828" s="569" t="s">
        <v>46</v>
      </c>
      <c r="C1828" s="567"/>
      <c r="D1828" s="113"/>
      <c r="E1828" s="532" t="s">
        <v>55</v>
      </c>
      <c r="F1828" s="532"/>
      <c r="G1828" s="532"/>
      <c r="H1828" s="532"/>
      <c r="I1828" s="94"/>
      <c r="J1828" s="539">
        <f>J1826</f>
        <v>0</v>
      </c>
      <c r="K1828" s="540"/>
      <c r="L1828" s="541"/>
      <c r="M1828" s="290"/>
      <c r="N1828" s="539">
        <f>N1826</f>
        <v>0</v>
      </c>
      <c r="O1828" s="540"/>
      <c r="P1828" s="541"/>
      <c r="Q1828" s="536" t="s">
        <v>51</v>
      </c>
      <c r="R1828" s="537"/>
      <c r="S1828" s="537"/>
      <c r="T1828" s="538"/>
      <c r="U1828" s="539">
        <f>U1826-J1826</f>
        <v>0</v>
      </c>
      <c r="V1828" s="540"/>
      <c r="W1828" s="541"/>
      <c r="X1828" s="290"/>
      <c r="Y1828" s="539">
        <f>Y1826-N1826</f>
        <v>0</v>
      </c>
      <c r="Z1828" s="540"/>
      <c r="AA1828" s="541"/>
      <c r="AB1828" s="536" t="s">
        <v>50</v>
      </c>
      <c r="AC1828" s="537"/>
      <c r="AD1828" s="537"/>
      <c r="AE1828" s="538"/>
      <c r="AF1828" s="539">
        <f>AF1826-U1826</f>
        <v>0</v>
      </c>
      <c r="AG1828" s="540"/>
      <c r="AH1828" s="541"/>
      <c r="AI1828" s="290"/>
      <c r="AJ1828" s="539">
        <f>AJ1826-Y1826</f>
        <v>0</v>
      </c>
      <c r="AK1828" s="540"/>
      <c r="AL1828" s="541"/>
      <c r="AM1828" s="536" t="s">
        <v>52</v>
      </c>
      <c r="AN1828" s="537"/>
      <c r="AO1828" s="537"/>
      <c r="AP1828" s="538"/>
      <c r="AQ1828" s="539">
        <f>AQ1826-AF1826</f>
        <v>0</v>
      </c>
      <c r="AR1828" s="540"/>
      <c r="AS1828" s="541"/>
      <c r="AT1828" s="72"/>
      <c r="AU1828" s="539">
        <f>AU1826-AJ1826</f>
        <v>0</v>
      </c>
      <c r="AV1828" s="540"/>
      <c r="AW1828" s="541"/>
      <c r="AX1828" s="291"/>
      <c r="AY1828" s="291"/>
      <c r="AZ1828" s="291"/>
      <c r="BA1828" s="291"/>
      <c r="BB1828" s="567" t="s">
        <v>45</v>
      </c>
      <c r="BC1828" s="567"/>
      <c r="BD1828" s="567"/>
      <c r="BE1828" s="567"/>
      <c r="BF1828" s="568"/>
      <c r="BG1828" s="539">
        <f>BG1826-AQ1826</f>
        <v>0</v>
      </c>
      <c r="BH1828" s="540"/>
      <c r="BI1828" s="541"/>
      <c r="BJ1828" s="304"/>
      <c r="BK1828" s="539">
        <f>BK1826-AU1826</f>
        <v>0</v>
      </c>
      <c r="BL1828" s="540"/>
      <c r="BM1828" s="541"/>
      <c r="BN1828" s="73"/>
      <c r="BO1828" s="73"/>
      <c r="BP1828" s="73"/>
      <c r="BQ1828" s="90"/>
      <c r="BR1828" s="24"/>
      <c r="BS1828" s="24"/>
      <c r="BT1828" s="22"/>
      <c r="BU1828" s="22"/>
      <c r="BV1828" s="99"/>
      <c r="BY1828" s="21"/>
    </row>
    <row r="1829" spans="1:79" ht="18.75" customHeight="1" thickTop="1" thickBot="1" x14ac:dyDescent="0.5">
      <c r="A1829" s="95"/>
      <c r="B1829" s="305"/>
      <c r="C1829" s="71"/>
      <c r="D1829" s="71"/>
      <c r="E1829" s="71"/>
      <c r="F1829" s="92"/>
      <c r="G1829" s="92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X1829" s="71"/>
      <c r="Y1829" s="71"/>
      <c r="Z1829" s="71"/>
      <c r="AA1829" s="71"/>
      <c r="AB1829" s="71"/>
      <c r="AC1829" s="71"/>
      <c r="AD1829" s="71"/>
      <c r="AE1829" s="71"/>
      <c r="AF1829" s="71"/>
      <c r="AG1829" s="71"/>
      <c r="AH1829" s="306"/>
      <c r="AI1829" s="306"/>
      <c r="AJ1829" s="71"/>
      <c r="AK1829" s="71"/>
      <c r="AL1829" s="71"/>
      <c r="AM1829" s="71"/>
      <c r="AN1829" s="71"/>
      <c r="AO1829" s="71"/>
      <c r="AP1829" s="71"/>
      <c r="AQ1829" s="71"/>
      <c r="AR1829" s="71"/>
      <c r="AS1829" s="71"/>
      <c r="AT1829" s="71"/>
      <c r="AU1829" s="71"/>
      <c r="AV1829" s="71"/>
      <c r="AW1829" s="71"/>
      <c r="AX1829" s="71"/>
      <c r="AY1829" s="71"/>
      <c r="AZ1829" s="71"/>
      <c r="BA1829" s="71"/>
      <c r="BB1829" s="71"/>
      <c r="BC1829" s="703" t="s">
        <v>153</v>
      </c>
      <c r="BD1829" s="703"/>
      <c r="BE1829" s="703"/>
      <c r="BF1829" s="703"/>
      <c r="BG1829" s="703"/>
      <c r="BH1829" s="703"/>
      <c r="BI1829" s="703"/>
      <c r="BJ1829" s="703"/>
      <c r="BK1829" s="703"/>
      <c r="BL1829" s="703"/>
      <c r="BM1829" s="703"/>
      <c r="BN1829" s="703"/>
      <c r="BO1829" s="703"/>
      <c r="BP1829" s="703"/>
      <c r="BQ1829" s="318"/>
      <c r="BR1829" s="319"/>
      <c r="BS1829" s="319"/>
      <c r="BT1829" s="15"/>
      <c r="BU1829" s="15"/>
      <c r="BV1829" s="95"/>
    </row>
    <row r="1830" spans="1:79" s="93" customFormat="1" ht="13.5" customHeight="1" thickTop="1" x14ac:dyDescent="0.45">
      <c r="A1830" s="95"/>
      <c r="B1830" s="99"/>
      <c r="C1830" s="95"/>
      <c r="D1830" s="95"/>
      <c r="E1830" s="95"/>
      <c r="F1830" s="96"/>
      <c r="G1830" s="96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254"/>
      <c r="AI1830" s="254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5"/>
      <c r="BL1830" s="95"/>
      <c r="BM1830" s="95"/>
      <c r="BN1830" s="95"/>
      <c r="BO1830" s="95"/>
      <c r="BP1830" s="95"/>
      <c r="BQ1830" s="97"/>
      <c r="BR1830" s="97"/>
      <c r="BS1830" s="97"/>
      <c r="BT1830" s="95"/>
      <c r="BU1830" s="95"/>
      <c r="BV1830" s="95"/>
    </row>
    <row r="1831" spans="1:79" s="17" customFormat="1" ht="33.75" x14ac:dyDescent="0.5">
      <c r="A1831" s="255"/>
      <c r="B1831" s="604" t="s">
        <v>9</v>
      </c>
      <c r="C1831" s="604"/>
      <c r="D1831" s="604"/>
      <c r="E1831" s="604"/>
      <c r="F1831" s="604"/>
      <c r="G1831" s="604"/>
      <c r="H1831" s="604"/>
      <c r="I1831" s="604"/>
      <c r="J1831" s="604"/>
      <c r="K1831" s="604"/>
      <c r="L1831" s="604"/>
      <c r="M1831" s="604"/>
      <c r="N1831" s="604"/>
      <c r="O1831" s="604"/>
      <c r="P1831" s="604"/>
      <c r="Q1831" s="604"/>
      <c r="R1831" s="604"/>
      <c r="S1831" s="604"/>
      <c r="T1831" s="604"/>
      <c r="U1831" s="604"/>
      <c r="V1831" s="604"/>
      <c r="W1831" s="604"/>
      <c r="X1831" s="604"/>
      <c r="Y1831" s="604"/>
      <c r="Z1831" s="604"/>
      <c r="AA1831" s="604"/>
      <c r="AB1831" s="604"/>
      <c r="AC1831" s="604"/>
      <c r="AD1831" s="604"/>
      <c r="AE1831" s="604"/>
      <c r="AF1831" s="604"/>
      <c r="AG1831" s="604"/>
      <c r="AH1831" s="604"/>
      <c r="AI1831" s="604"/>
      <c r="AJ1831" s="604"/>
      <c r="AK1831" s="604"/>
      <c r="AL1831" s="604"/>
      <c r="AM1831" s="604"/>
      <c r="AN1831" s="604"/>
      <c r="AO1831" s="604"/>
      <c r="AP1831" s="604"/>
      <c r="AQ1831" s="604"/>
      <c r="AR1831" s="604"/>
      <c r="AS1831" s="604"/>
      <c r="AT1831" s="604"/>
      <c r="AU1831" s="604"/>
      <c r="AV1831" s="604"/>
      <c r="AW1831" s="604"/>
      <c r="AX1831" s="604"/>
      <c r="AY1831" s="604"/>
      <c r="AZ1831" s="604"/>
      <c r="BA1831" s="604"/>
      <c r="BB1831" s="604"/>
      <c r="BC1831" s="604"/>
      <c r="BD1831" s="604"/>
      <c r="BE1831" s="604"/>
      <c r="BF1831" s="604"/>
      <c r="BG1831" s="604"/>
      <c r="BH1831" s="604"/>
      <c r="BI1831" s="604"/>
      <c r="BJ1831" s="604"/>
      <c r="BK1831" s="604"/>
      <c r="BL1831" s="604"/>
      <c r="BM1831" s="604"/>
      <c r="BN1831" s="604"/>
      <c r="BO1831" s="604"/>
      <c r="BP1831" s="604"/>
      <c r="BQ1831" s="256"/>
      <c r="BR1831" s="256"/>
      <c r="BS1831" s="256"/>
      <c r="BT1831" s="257"/>
      <c r="BU1831" s="257"/>
      <c r="BV1831" s="255"/>
    </row>
    <row r="1832" spans="1:79" ht="10.9" customHeight="1" x14ac:dyDescent="0.45">
      <c r="A1832" s="95"/>
      <c r="B1832" s="258"/>
      <c r="C1832" s="62"/>
      <c r="D1832" s="62"/>
      <c r="E1832" s="62"/>
      <c r="F1832" s="63"/>
      <c r="G1832" s="63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259"/>
      <c r="AI1832" s="259"/>
      <c r="AJ1832" s="62"/>
      <c r="AK1832" s="62"/>
      <c r="AL1832" s="62"/>
      <c r="AM1832" s="62"/>
      <c r="AN1832" s="62"/>
      <c r="AO1832" s="62"/>
      <c r="AP1832" s="62"/>
      <c r="AQ1832" s="62"/>
      <c r="AR1832" s="62"/>
      <c r="AS1832" s="62"/>
      <c r="AT1832" s="62"/>
      <c r="AU1832" s="62"/>
      <c r="AV1832" s="62"/>
      <c r="AW1832" s="62"/>
      <c r="AX1832" s="62"/>
      <c r="AY1832" s="62"/>
      <c r="AZ1832" s="62"/>
      <c r="BA1832" s="62"/>
      <c r="BB1832" s="62"/>
      <c r="BC1832" s="62"/>
      <c r="BD1832" s="62"/>
      <c r="BE1832" s="62"/>
      <c r="BF1832" s="62"/>
      <c r="BG1832" s="62"/>
      <c r="BH1832" s="62"/>
      <c r="BI1832" s="62"/>
      <c r="BJ1832" s="62"/>
      <c r="BK1832" s="62"/>
      <c r="BL1832" s="62"/>
      <c r="BM1832" s="62"/>
      <c r="BN1832" s="62"/>
      <c r="BO1832" s="62"/>
      <c r="BP1832" s="94"/>
      <c r="BQ1832" s="87"/>
      <c r="BR1832" s="94"/>
      <c r="BS1832" s="94"/>
      <c r="BT1832" s="15"/>
      <c r="BU1832" s="15"/>
      <c r="BV1832" s="95"/>
    </row>
    <row r="1833" spans="1:79" s="18" customFormat="1" ht="36.75" customHeight="1" x14ac:dyDescent="0.45">
      <c r="A1833" s="260"/>
      <c r="B1833" s="258"/>
      <c r="C1833" s="261"/>
      <c r="D1833" s="262" t="s">
        <v>10</v>
      </c>
      <c r="E1833" s="605" t="str">
        <f>IF(ROSTER!D$3="","",ROSTER!D$3)</f>
        <v/>
      </c>
      <c r="F1833" s="605"/>
      <c r="G1833" s="605"/>
      <c r="H1833" s="605"/>
      <c r="I1833" s="605"/>
      <c r="J1833" s="605"/>
      <c r="K1833" s="605"/>
      <c r="L1833" s="605"/>
      <c r="M1833" s="605"/>
      <c r="N1833" s="605"/>
      <c r="O1833" s="605"/>
      <c r="P1833" s="605"/>
      <c r="Q1833" s="605"/>
      <c r="R1833" s="605"/>
      <c r="S1833" s="605"/>
      <c r="T1833" s="605"/>
      <c r="U1833" s="605"/>
      <c r="V1833" s="605"/>
      <c r="W1833" s="605"/>
      <c r="X1833" s="605"/>
      <c r="Y1833" s="605"/>
      <c r="Z1833" s="605"/>
      <c r="AA1833" s="605"/>
      <c r="AB1833" s="605"/>
      <c r="AC1833" s="605"/>
      <c r="AD1833" s="605"/>
      <c r="AE1833" s="605"/>
      <c r="AF1833" s="316"/>
      <c r="AG1833" s="606" t="s">
        <v>11</v>
      </c>
      <c r="AH1833" s="606"/>
      <c r="AI1833" s="606"/>
      <c r="AJ1833" s="606"/>
      <c r="AK1833" s="606"/>
      <c r="AL1833" s="606"/>
      <c r="AM1833" s="606"/>
      <c r="AN1833" s="607"/>
      <c r="AO1833" s="607"/>
      <c r="AP1833" s="607"/>
      <c r="AQ1833" s="607"/>
      <c r="AR1833" s="607"/>
      <c r="AS1833" s="607"/>
      <c r="AT1833" s="607"/>
      <c r="AU1833" s="607"/>
      <c r="AV1833" s="607"/>
      <c r="AW1833" s="607"/>
      <c r="AX1833" s="607"/>
      <c r="AY1833" s="607"/>
      <c r="AZ1833" s="607"/>
      <c r="BA1833" s="607"/>
      <c r="BB1833" s="607"/>
      <c r="BC1833" s="607"/>
      <c r="BD1833" s="607"/>
      <c r="BE1833" s="607"/>
      <c r="BF1833" s="607"/>
      <c r="BG1833" s="607"/>
      <c r="BH1833" s="607"/>
      <c r="BI1833" s="607"/>
      <c r="BJ1833" s="607"/>
      <c r="BK1833" s="607"/>
      <c r="BL1833" s="607"/>
      <c r="BM1833" s="607"/>
      <c r="BN1833" s="607"/>
      <c r="BO1833" s="607"/>
      <c r="BP1833" s="94"/>
      <c r="BQ1833" s="88" t="s">
        <v>130</v>
      </c>
      <c r="BR1833" s="94"/>
      <c r="BS1833" s="94"/>
      <c r="BT1833" s="263"/>
      <c r="BU1833" s="263"/>
      <c r="BV1833" s="260"/>
    </row>
    <row r="1834" spans="1:79" ht="8.85" customHeight="1" x14ac:dyDescent="0.45">
      <c r="A1834" s="96"/>
      <c r="B1834" s="258"/>
      <c r="C1834" s="259" t="s">
        <v>39</v>
      </c>
      <c r="D1834" s="259"/>
      <c r="E1834" s="259"/>
      <c r="F1834" s="63"/>
      <c r="G1834" s="63"/>
      <c r="H1834" s="259"/>
      <c r="I1834" s="259"/>
      <c r="J1834" s="317"/>
      <c r="K1834" s="317"/>
      <c r="L1834" s="317"/>
      <c r="M1834" s="317"/>
      <c r="N1834" s="317"/>
      <c r="O1834" s="317"/>
      <c r="P1834" s="317"/>
      <c r="Q1834" s="317"/>
      <c r="R1834" s="317"/>
      <c r="S1834" s="317"/>
      <c r="T1834" s="317"/>
      <c r="U1834" s="317"/>
      <c r="V1834" s="317"/>
      <c r="W1834" s="317"/>
      <c r="X1834" s="317"/>
      <c r="Y1834" s="317"/>
      <c r="Z1834" s="317"/>
      <c r="AA1834" s="317"/>
      <c r="AB1834" s="317"/>
      <c r="AC1834" s="317"/>
      <c r="AD1834" s="317"/>
      <c r="AE1834" s="317"/>
      <c r="AF1834" s="317"/>
      <c r="AG1834" s="317"/>
      <c r="AH1834" s="317"/>
      <c r="AI1834" s="259"/>
      <c r="AJ1834" s="264"/>
      <c r="AK1834" s="265"/>
      <c r="AL1834" s="265"/>
      <c r="AM1834" s="265"/>
      <c r="AN1834" s="265"/>
      <c r="AO1834" s="265"/>
      <c r="AP1834" s="265"/>
      <c r="AQ1834" s="266"/>
      <c r="AR1834" s="266"/>
      <c r="AS1834" s="266"/>
      <c r="AT1834" s="266"/>
      <c r="AU1834" s="266"/>
      <c r="AV1834" s="266"/>
      <c r="AW1834" s="266"/>
      <c r="AX1834" s="266"/>
      <c r="AY1834" s="266"/>
      <c r="AZ1834" s="266"/>
      <c r="BA1834" s="266"/>
      <c r="BB1834" s="266"/>
      <c r="BC1834" s="266"/>
      <c r="BD1834" s="266"/>
      <c r="BE1834" s="266"/>
      <c r="BF1834" s="266"/>
      <c r="BG1834" s="266"/>
      <c r="BH1834" s="266"/>
      <c r="BI1834" s="266"/>
      <c r="BJ1834" s="266"/>
      <c r="BK1834" s="266"/>
      <c r="BL1834" s="266"/>
      <c r="BM1834" s="266"/>
      <c r="BN1834" s="266"/>
      <c r="BO1834" s="266"/>
      <c r="BP1834" s="266"/>
      <c r="BQ1834" s="267"/>
      <c r="BR1834" s="267"/>
      <c r="BS1834" s="267"/>
      <c r="BT1834" s="268"/>
      <c r="BU1834" s="268"/>
      <c r="BV1834" s="96"/>
    </row>
    <row r="1835" spans="1:79" s="18" customFormat="1" ht="33.75" x14ac:dyDescent="0.45">
      <c r="A1835" s="260"/>
      <c r="B1835" s="258"/>
      <c r="C1835" s="608" t="s">
        <v>38</v>
      </c>
      <c r="D1835" s="608"/>
      <c r="E1835" s="607"/>
      <c r="F1835" s="607"/>
      <c r="G1835" s="607"/>
      <c r="H1835" s="607"/>
      <c r="I1835" s="607"/>
      <c r="J1835" s="607"/>
      <c r="K1835" s="607"/>
      <c r="L1835" s="607"/>
      <c r="M1835" s="607"/>
      <c r="N1835" s="607"/>
      <c r="O1835" s="607"/>
      <c r="P1835" s="607"/>
      <c r="Q1835" s="607"/>
      <c r="R1835" s="607"/>
      <c r="S1835" s="607"/>
      <c r="T1835" s="607"/>
      <c r="U1835" s="607"/>
      <c r="V1835" s="607"/>
      <c r="W1835" s="607"/>
      <c r="X1835" s="607"/>
      <c r="Y1835" s="607"/>
      <c r="Z1835" s="607"/>
      <c r="AA1835" s="607"/>
      <c r="AB1835" s="607"/>
      <c r="AC1835" s="607"/>
      <c r="AD1835" s="607"/>
      <c r="AE1835" s="607"/>
      <c r="AF1835" s="316"/>
      <c r="AG1835" s="609" t="s">
        <v>21</v>
      </c>
      <c r="AH1835" s="609"/>
      <c r="AI1835" s="609"/>
      <c r="AJ1835" s="609"/>
      <c r="AK1835" s="607"/>
      <c r="AL1835" s="607"/>
      <c r="AM1835" s="607"/>
      <c r="AN1835" s="607"/>
      <c r="AO1835" s="607"/>
      <c r="AP1835" s="607"/>
      <c r="AQ1835" s="607"/>
      <c r="AR1835" s="607"/>
      <c r="AS1835" s="607"/>
      <c r="AT1835" s="607"/>
      <c r="AU1835" s="607"/>
      <c r="AV1835" s="607"/>
      <c r="AW1835" s="607"/>
      <c r="AX1835" s="607"/>
      <c r="AY1835" s="607"/>
      <c r="AZ1835" s="607"/>
      <c r="BA1835" s="607"/>
      <c r="BB1835" s="607"/>
      <c r="BC1835" s="610" t="s">
        <v>12</v>
      </c>
      <c r="BD1835" s="610"/>
      <c r="BE1835" s="610"/>
      <c r="BF1835" s="611"/>
      <c r="BG1835" s="611"/>
      <c r="BH1835" s="611"/>
      <c r="BI1835" s="611"/>
      <c r="BJ1835" s="611"/>
      <c r="BK1835" s="611"/>
      <c r="BL1835" s="611"/>
      <c r="BM1835" s="611"/>
      <c r="BN1835" s="611"/>
      <c r="BO1835" s="611"/>
      <c r="BP1835" s="64"/>
      <c r="BQ1835" s="269"/>
      <c r="BR1835" s="65"/>
      <c r="BS1835" s="65"/>
      <c r="BT1835" s="270">
        <f>IF(BF1835=0,0,1)</f>
        <v>0</v>
      </c>
      <c r="BU1835" s="18">
        <f>IF((BG1885+BK1885)&gt;(AQ1885+AU1885),1,0)</f>
        <v>0</v>
      </c>
      <c r="BV1835" s="271"/>
    </row>
    <row r="1836" spans="1:79" ht="9.6" customHeight="1" x14ac:dyDescent="0.45">
      <c r="A1836" s="95"/>
      <c r="B1836" s="258"/>
      <c r="C1836" s="62"/>
      <c r="D1836" s="62"/>
      <c r="E1836" s="62"/>
      <c r="F1836" s="63"/>
      <c r="G1836" s="63"/>
      <c r="H1836" s="62"/>
      <c r="I1836" s="62"/>
      <c r="J1836" s="62"/>
      <c r="K1836" s="62"/>
      <c r="L1836" s="62"/>
      <c r="M1836" s="62"/>
      <c r="N1836" s="62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259"/>
      <c r="AI1836" s="259"/>
      <c r="AJ1836" s="62"/>
      <c r="AK1836" s="62"/>
      <c r="AL1836" s="62"/>
      <c r="AM1836" s="62"/>
      <c r="AN1836" s="62"/>
      <c r="AO1836" s="62"/>
      <c r="AP1836" s="62"/>
      <c r="AQ1836" s="62"/>
      <c r="AR1836" s="62"/>
      <c r="AS1836" s="62"/>
      <c r="AT1836" s="62"/>
      <c r="AU1836" s="62"/>
      <c r="AV1836" s="62"/>
      <c r="AW1836" s="62"/>
      <c r="AX1836" s="62"/>
      <c r="AY1836" s="62"/>
      <c r="AZ1836" s="62"/>
      <c r="BA1836" s="62"/>
      <c r="BB1836" s="62"/>
      <c r="BC1836" s="62"/>
      <c r="BD1836" s="62"/>
      <c r="BE1836" s="62"/>
      <c r="BF1836" s="62"/>
      <c r="BG1836" s="62"/>
      <c r="BH1836" s="62"/>
      <c r="BI1836" s="62"/>
      <c r="BJ1836" s="62"/>
      <c r="BK1836" s="62"/>
      <c r="BL1836" s="62"/>
      <c r="BM1836" s="62"/>
      <c r="BN1836" s="62"/>
      <c r="BO1836" s="62"/>
      <c r="BP1836" s="62"/>
      <c r="BQ1836" s="66"/>
      <c r="BR1836" s="66"/>
      <c r="BS1836" s="66"/>
      <c r="BT1836" s="15"/>
      <c r="BU1836" s="15"/>
      <c r="BV1836" s="95"/>
    </row>
    <row r="1837" spans="1:79" ht="8.85" customHeight="1" thickBot="1" x14ac:dyDescent="0.5">
      <c r="A1837" s="95"/>
      <c r="B1837" s="113"/>
      <c r="C1837" s="67"/>
      <c r="D1837" s="67"/>
      <c r="E1837" s="67"/>
      <c r="F1837" s="68"/>
      <c r="G1837" s="68"/>
      <c r="H1837" s="67"/>
      <c r="I1837" s="67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  <c r="AD1837" s="67"/>
      <c r="AE1837" s="67"/>
      <c r="AF1837" s="67"/>
      <c r="AG1837" s="67"/>
      <c r="AH1837" s="272"/>
      <c r="AI1837" s="272"/>
      <c r="AJ1837" s="67"/>
      <c r="AK1837" s="67"/>
      <c r="AL1837" s="67"/>
      <c r="AM1837" s="67"/>
      <c r="AN1837" s="67"/>
      <c r="AO1837" s="67"/>
      <c r="AP1837" s="67"/>
      <c r="AQ1837" s="67"/>
      <c r="AR1837" s="67"/>
      <c r="AS1837" s="67"/>
      <c r="AT1837" s="67"/>
      <c r="AU1837" s="67"/>
      <c r="AV1837" s="67"/>
      <c r="AW1837" s="67"/>
      <c r="AX1837" s="67"/>
      <c r="AY1837" s="67"/>
      <c r="AZ1837" s="67"/>
      <c r="BA1837" s="67"/>
      <c r="BB1837" s="67"/>
      <c r="BC1837" s="67"/>
      <c r="BD1837" s="67"/>
      <c r="BE1837" s="67"/>
      <c r="BF1837" s="67"/>
      <c r="BG1837" s="67"/>
      <c r="BH1837" s="67"/>
      <c r="BI1837" s="67"/>
      <c r="BJ1837" s="67"/>
      <c r="BK1837" s="67"/>
      <c r="BL1837" s="67"/>
      <c r="BM1837" s="67"/>
      <c r="BN1837" s="67"/>
      <c r="BO1837" s="67"/>
      <c r="BP1837" s="67"/>
      <c r="BQ1837" s="69"/>
      <c r="BR1837" s="69"/>
      <c r="BS1837" s="69"/>
      <c r="BT1837" s="15"/>
      <c r="BU1837" s="15"/>
      <c r="BV1837" s="95"/>
    </row>
    <row r="1838" spans="1:79" s="18" customFormat="1" ht="40.5" customHeight="1" thickTop="1" x14ac:dyDescent="0.4">
      <c r="A1838" s="271"/>
      <c r="B1838" s="652" t="s">
        <v>0</v>
      </c>
      <c r="C1838" s="648" t="s">
        <v>1</v>
      </c>
      <c r="D1838" s="649"/>
      <c r="E1838" s="273" t="s">
        <v>28</v>
      </c>
      <c r="F1838" s="546" t="s">
        <v>100</v>
      </c>
      <c r="G1838" s="546" t="s">
        <v>101</v>
      </c>
      <c r="H1838" s="644" t="s">
        <v>41</v>
      </c>
      <c r="I1838" s="645"/>
      <c r="J1838" s="554" t="s">
        <v>7</v>
      </c>
      <c r="K1838" s="554"/>
      <c r="L1838" s="554"/>
      <c r="M1838" s="554"/>
      <c r="N1838" s="554"/>
      <c r="O1838" s="554"/>
      <c r="P1838" s="554" t="s">
        <v>2</v>
      </c>
      <c r="Q1838" s="554"/>
      <c r="R1838" s="554"/>
      <c r="S1838" s="554"/>
      <c r="T1838" s="554"/>
      <c r="U1838" s="555"/>
      <c r="V1838" s="550" t="s">
        <v>158</v>
      </c>
      <c r="W1838" s="551"/>
      <c r="X1838" s="550" t="s">
        <v>35</v>
      </c>
      <c r="Y1838" s="551"/>
      <c r="Z1838" s="550" t="s">
        <v>36</v>
      </c>
      <c r="AA1838" s="551"/>
      <c r="AB1838" s="550" t="s">
        <v>44</v>
      </c>
      <c r="AC1838" s="551"/>
      <c r="AD1838" s="554" t="s">
        <v>6</v>
      </c>
      <c r="AE1838" s="554"/>
      <c r="AF1838" s="554"/>
      <c r="AG1838" s="554"/>
      <c r="AH1838" s="554"/>
      <c r="AI1838" s="554"/>
      <c r="AJ1838" s="554" t="s">
        <v>68</v>
      </c>
      <c r="AK1838" s="554"/>
      <c r="AL1838" s="554"/>
      <c r="AM1838" s="554"/>
      <c r="AN1838" s="554"/>
      <c r="AO1838" s="554"/>
      <c r="AP1838" s="554" t="s">
        <v>69</v>
      </c>
      <c r="AQ1838" s="554"/>
      <c r="AR1838" s="554"/>
      <c r="AS1838" s="554"/>
      <c r="AT1838" s="554"/>
      <c r="AU1838" s="554"/>
      <c r="AV1838" s="554" t="s">
        <v>70</v>
      </c>
      <c r="AW1838" s="554"/>
      <c r="AX1838" s="554"/>
      <c r="AY1838" s="554"/>
      <c r="AZ1838" s="554"/>
      <c r="BA1838" s="555"/>
      <c r="BB1838" s="554" t="s">
        <v>4</v>
      </c>
      <c r="BC1838" s="554"/>
      <c r="BD1838" s="554"/>
      <c r="BE1838" s="554"/>
      <c r="BF1838" s="554"/>
      <c r="BG1838" s="554"/>
      <c r="BH1838" s="554" t="s">
        <v>71</v>
      </c>
      <c r="BI1838" s="554"/>
      <c r="BJ1838" s="554"/>
      <c r="BK1838" s="554"/>
      <c r="BL1838" s="554"/>
      <c r="BM1838" s="556"/>
      <c r="BN1838" s="557" t="s">
        <v>25</v>
      </c>
      <c r="BO1838" s="558"/>
      <c r="BP1838" s="559"/>
      <c r="BQ1838" s="691" t="s">
        <v>110</v>
      </c>
      <c r="BR1838" s="691" t="s">
        <v>86</v>
      </c>
      <c r="BS1838" s="691" t="s">
        <v>87</v>
      </c>
      <c r="BT1838" s="274"/>
      <c r="BU1838" s="274"/>
      <c r="BV1838" s="271"/>
    </row>
    <row r="1839" spans="1:79" s="18" customFormat="1" ht="41.25" customHeight="1" x14ac:dyDescent="0.7">
      <c r="A1839" s="271"/>
      <c r="B1839" s="653"/>
      <c r="C1839" s="650"/>
      <c r="D1839" s="651"/>
      <c r="E1839" s="275" t="s">
        <v>102</v>
      </c>
      <c r="F1839" s="547"/>
      <c r="G1839" s="547"/>
      <c r="H1839" s="646"/>
      <c r="I1839" s="647"/>
      <c r="J1839" s="525" t="s">
        <v>17</v>
      </c>
      <c r="K1839" s="526"/>
      <c r="L1839" s="521" t="s">
        <v>18</v>
      </c>
      <c r="M1839" s="522"/>
      <c r="N1839" s="523" t="s">
        <v>19</v>
      </c>
      <c r="O1839" s="524"/>
      <c r="P1839" s="525" t="s">
        <v>26</v>
      </c>
      <c r="Q1839" s="526"/>
      <c r="R1839" s="521" t="s">
        <v>24</v>
      </c>
      <c r="S1839" s="522"/>
      <c r="T1839" s="523" t="s">
        <v>19</v>
      </c>
      <c r="U1839" s="527"/>
      <c r="V1839" s="552"/>
      <c r="W1839" s="553"/>
      <c r="X1839" s="552"/>
      <c r="Y1839" s="553"/>
      <c r="Z1839" s="552"/>
      <c r="AA1839" s="553"/>
      <c r="AB1839" s="552"/>
      <c r="AC1839" s="553"/>
      <c r="AD1839" s="525" t="s">
        <v>48</v>
      </c>
      <c r="AE1839" s="526"/>
      <c r="AF1839" s="521" t="s">
        <v>23</v>
      </c>
      <c r="AG1839" s="522"/>
      <c r="AH1839" s="563" t="s">
        <v>5</v>
      </c>
      <c r="AI1839" s="564"/>
      <c r="AJ1839" s="525" t="s">
        <v>48</v>
      </c>
      <c r="AK1839" s="526"/>
      <c r="AL1839" s="521" t="s">
        <v>23</v>
      </c>
      <c r="AM1839" s="522"/>
      <c r="AN1839" s="563" t="s">
        <v>5</v>
      </c>
      <c r="AO1839" s="564"/>
      <c r="AP1839" s="525" t="s">
        <v>48</v>
      </c>
      <c r="AQ1839" s="526"/>
      <c r="AR1839" s="521" t="s">
        <v>23</v>
      </c>
      <c r="AS1839" s="522"/>
      <c r="AT1839" s="563" t="s">
        <v>5</v>
      </c>
      <c r="AU1839" s="564"/>
      <c r="AV1839" s="525" t="s">
        <v>48</v>
      </c>
      <c r="AW1839" s="526"/>
      <c r="AX1839" s="521" t="s">
        <v>23</v>
      </c>
      <c r="AY1839" s="522"/>
      <c r="AZ1839" s="563" t="s">
        <v>5</v>
      </c>
      <c r="BA1839" s="655"/>
      <c r="BB1839" s="525" t="s">
        <v>48</v>
      </c>
      <c r="BC1839" s="526"/>
      <c r="BD1839" s="521" t="s">
        <v>23</v>
      </c>
      <c r="BE1839" s="522"/>
      <c r="BF1839" s="563" t="s">
        <v>5</v>
      </c>
      <c r="BG1839" s="564"/>
      <c r="BH1839" s="525" t="s">
        <v>48</v>
      </c>
      <c r="BI1839" s="526"/>
      <c r="BJ1839" s="521" t="s">
        <v>23</v>
      </c>
      <c r="BK1839" s="522"/>
      <c r="BL1839" s="563" t="s">
        <v>5</v>
      </c>
      <c r="BM1839" s="564"/>
      <c r="BN1839" s="560"/>
      <c r="BO1839" s="561"/>
      <c r="BP1839" s="562"/>
      <c r="BQ1839" s="692"/>
      <c r="BR1839" s="692"/>
      <c r="BS1839" s="692"/>
      <c r="BT1839" s="274"/>
      <c r="BU1839" s="274"/>
      <c r="BV1839" s="271"/>
      <c r="CA1839" s="104"/>
    </row>
    <row r="1840" spans="1:79" ht="23.85" customHeight="1" x14ac:dyDescent="0.35">
      <c r="A1840" s="276"/>
      <c r="B1840" s="570" t="str">
        <f>IF(ROSTER!B$8="","",ROSTER!B$8)</f>
        <v/>
      </c>
      <c r="C1840" s="572" t="str">
        <f>IF(ROSTER!C$8="","",ROSTER!C$8)</f>
        <v/>
      </c>
      <c r="D1840" s="573"/>
      <c r="E1840" s="574"/>
      <c r="F1840" s="576">
        <f>IF(E1840="y",1,IF(E1840="S",1,0))</f>
        <v>0</v>
      </c>
      <c r="G1840" s="582">
        <f>IF(E1840="S",1,0)</f>
        <v>0</v>
      </c>
      <c r="H1840" s="578"/>
      <c r="I1840" s="543"/>
      <c r="J1840" s="542"/>
      <c r="K1840" s="580"/>
      <c r="L1840" s="584"/>
      <c r="M1840" s="585"/>
      <c r="N1840" s="588">
        <f>L1840+J1840</f>
        <v>0</v>
      </c>
      <c r="O1840" s="589"/>
      <c r="P1840" s="542"/>
      <c r="Q1840" s="580"/>
      <c r="R1840" s="584"/>
      <c r="S1840" s="585"/>
      <c r="T1840" s="588">
        <f>R1840-P1840</f>
        <v>0</v>
      </c>
      <c r="U1840" s="588"/>
      <c r="V1840" s="542"/>
      <c r="W1840" s="543"/>
      <c r="X1840" s="593"/>
      <c r="Y1840" s="543"/>
      <c r="Z1840" s="542"/>
      <c r="AA1840" s="543"/>
      <c r="AB1840" s="542"/>
      <c r="AC1840" s="543"/>
      <c r="AD1840" s="542"/>
      <c r="AE1840" s="580"/>
      <c r="AF1840" s="584"/>
      <c r="AG1840" s="585"/>
      <c r="AH1840" s="595">
        <f>IF(AD1840=0,0,(AF1840/AD1840)*100)</f>
        <v>0</v>
      </c>
      <c r="AI1840" s="596"/>
      <c r="AJ1840" s="542"/>
      <c r="AK1840" s="580"/>
      <c r="AL1840" s="584"/>
      <c r="AM1840" s="585"/>
      <c r="AN1840" s="595">
        <f>IF(AJ1840=0,0,(AL1840/AJ1840)*100)</f>
        <v>0</v>
      </c>
      <c r="AO1840" s="596"/>
      <c r="AP1840" s="542"/>
      <c r="AQ1840" s="580"/>
      <c r="AR1840" s="584"/>
      <c r="AS1840" s="585"/>
      <c r="AT1840" s="595">
        <f>IF(AP1840=0,0,(AR1840/AP1840)*100)</f>
        <v>0</v>
      </c>
      <c r="AU1840" s="596"/>
      <c r="AV1840" s="599">
        <f>AD1840+AJ1840+AP1840</f>
        <v>0</v>
      </c>
      <c r="AW1840" s="600"/>
      <c r="AX1840" s="630">
        <f>AF1840+AL1840+AR1840</f>
        <v>0</v>
      </c>
      <c r="AY1840" s="631"/>
      <c r="AZ1840" s="595">
        <f>IF(AV1840=0,0,(AX1840/AV1840)*100)</f>
        <v>0</v>
      </c>
      <c r="BA1840" s="596"/>
      <c r="BB1840" s="542"/>
      <c r="BC1840" s="580"/>
      <c r="BD1840" s="584"/>
      <c r="BE1840" s="585"/>
      <c r="BF1840" s="595">
        <f>IF(BB1840=0,0,(BD1840/BB1840)*100)</f>
        <v>0</v>
      </c>
      <c r="BG1840" s="596"/>
      <c r="BH1840" s="599">
        <f>AV1840+BB1840</f>
        <v>0</v>
      </c>
      <c r="BI1840" s="600"/>
      <c r="BJ1840" s="630">
        <f>AX1840+BD1840</f>
        <v>0</v>
      </c>
      <c r="BK1840" s="631"/>
      <c r="BL1840" s="595">
        <f>IF(BH1840=0,0,(BJ1840/BH1840)*100)</f>
        <v>0</v>
      </c>
      <c r="BM1840" s="596"/>
      <c r="BN1840" s="656">
        <f>(AF1840*2)+(AL1840*2)+(AR1840*3)+BD1840</f>
        <v>0</v>
      </c>
      <c r="BO1840" s="657"/>
      <c r="BP1840" s="658"/>
      <c r="BQ1840" s="676">
        <f>IF(BS1840=0,0,50*BR1840/BS1840)</f>
        <v>0</v>
      </c>
      <c r="BR1840" s="662">
        <f>(BN1840*BU$1840)+(N1840*BU$1841)+(Z1840*BU$1842)+(R1840*BU$1843)+(X1840*BU$1844)+(AB1840*BU$1845)+(V1840*BU$1850)</f>
        <v>0</v>
      </c>
      <c r="BS1840" s="662">
        <f>((BB1840-BD1840)*BU$1847)+((AV1840-AX1840)*BU$1846)+(H1840*BU$1848)+(P1840*BU$1849)</f>
        <v>0</v>
      </c>
      <c r="BT1840" s="19" t="s">
        <v>75</v>
      </c>
      <c r="BU1840" s="277">
        <f>IF(BQ1835="B",'VALUE POINTS'!L$10,IF('GAME STATS'!BQ1835="C",'VALUE POINTS'!M$10,'VALUE POINTS'!K$10))</f>
        <v>1</v>
      </c>
      <c r="BV1840" s="278"/>
    </row>
    <row r="1841" spans="1:79" ht="23.85" customHeight="1" x14ac:dyDescent="0.35">
      <c r="A1841" s="276"/>
      <c r="B1841" s="571"/>
      <c r="C1841" s="642" t="str">
        <f>IF(ROSTER!D$8="","",ROSTER!D$8)</f>
        <v/>
      </c>
      <c r="D1841" s="643"/>
      <c r="E1841" s="575"/>
      <c r="F1841" s="577"/>
      <c r="G1841" s="583"/>
      <c r="H1841" s="579"/>
      <c r="I1841" s="545"/>
      <c r="J1841" s="544"/>
      <c r="K1841" s="581"/>
      <c r="L1841" s="586"/>
      <c r="M1841" s="587"/>
      <c r="N1841" s="592"/>
      <c r="O1841" s="603"/>
      <c r="P1841" s="544"/>
      <c r="Q1841" s="581"/>
      <c r="R1841" s="586"/>
      <c r="S1841" s="587"/>
      <c r="T1841" s="592"/>
      <c r="U1841" s="592"/>
      <c r="V1841" s="544"/>
      <c r="W1841" s="545"/>
      <c r="X1841" s="594"/>
      <c r="Y1841" s="545"/>
      <c r="Z1841" s="544"/>
      <c r="AA1841" s="545"/>
      <c r="AB1841" s="544"/>
      <c r="AC1841" s="545"/>
      <c r="AD1841" s="544"/>
      <c r="AE1841" s="581"/>
      <c r="AF1841" s="586"/>
      <c r="AG1841" s="587"/>
      <c r="AH1841" s="626"/>
      <c r="AI1841" s="627"/>
      <c r="AJ1841" s="544"/>
      <c r="AK1841" s="581"/>
      <c r="AL1841" s="586"/>
      <c r="AM1841" s="587"/>
      <c r="AN1841" s="626"/>
      <c r="AO1841" s="627"/>
      <c r="AP1841" s="544"/>
      <c r="AQ1841" s="581"/>
      <c r="AR1841" s="586"/>
      <c r="AS1841" s="587"/>
      <c r="AT1841" s="626"/>
      <c r="AU1841" s="627"/>
      <c r="AV1841" s="628"/>
      <c r="AW1841" s="629"/>
      <c r="AX1841" s="632"/>
      <c r="AY1841" s="633"/>
      <c r="AZ1841" s="626"/>
      <c r="BA1841" s="627"/>
      <c r="BB1841" s="544"/>
      <c r="BC1841" s="581"/>
      <c r="BD1841" s="586"/>
      <c r="BE1841" s="587"/>
      <c r="BF1841" s="626"/>
      <c r="BG1841" s="627"/>
      <c r="BH1841" s="628"/>
      <c r="BI1841" s="629"/>
      <c r="BJ1841" s="632"/>
      <c r="BK1841" s="633"/>
      <c r="BL1841" s="626"/>
      <c r="BM1841" s="627"/>
      <c r="BN1841" s="678"/>
      <c r="BO1841" s="679"/>
      <c r="BP1841" s="680"/>
      <c r="BQ1841" s="677"/>
      <c r="BR1841" s="663"/>
      <c r="BS1841" s="663"/>
      <c r="BT1841" s="19" t="s">
        <v>76</v>
      </c>
      <c r="BU1841" s="277">
        <f>IF(BQ1835="B",'VALUE POINTS'!L$11,IF('GAME STATS'!BQ1835="C",'VALUE POINTS'!M$11,'VALUE POINTS'!K$11))</f>
        <v>1</v>
      </c>
      <c r="BV1841" s="278"/>
    </row>
    <row r="1842" spans="1:79" ht="21.75" customHeight="1" x14ac:dyDescent="0.4">
      <c r="A1842" s="95"/>
      <c r="B1842" s="570" t="str">
        <f>IF(ROSTER!B$10="","",ROSTER!B$10)</f>
        <v/>
      </c>
      <c r="C1842" s="572" t="str">
        <f>IF(ROSTER!C$10="","",ROSTER!C$10)</f>
        <v/>
      </c>
      <c r="D1842" s="573"/>
      <c r="E1842" s="574"/>
      <c r="F1842" s="576">
        <f>IF(E1842="y",1,IF(E1842="S",1,0))</f>
        <v>0</v>
      </c>
      <c r="G1842" s="582">
        <f>IF(E1842="S",1,0)</f>
        <v>0</v>
      </c>
      <c r="H1842" s="578"/>
      <c r="I1842" s="543"/>
      <c r="J1842" s="542"/>
      <c r="K1842" s="580"/>
      <c r="L1842" s="584"/>
      <c r="M1842" s="585"/>
      <c r="N1842" s="588">
        <f>L1842+J1842</f>
        <v>0</v>
      </c>
      <c r="O1842" s="589"/>
      <c r="P1842" s="542"/>
      <c r="Q1842" s="580"/>
      <c r="R1842" s="584"/>
      <c r="S1842" s="585"/>
      <c r="T1842" s="588">
        <f>R1842-P1842</f>
        <v>0</v>
      </c>
      <c r="U1842" s="588"/>
      <c r="V1842" s="542"/>
      <c r="W1842" s="543"/>
      <c r="X1842" s="593"/>
      <c r="Y1842" s="543"/>
      <c r="Z1842" s="542"/>
      <c r="AA1842" s="543"/>
      <c r="AB1842" s="542"/>
      <c r="AC1842" s="543"/>
      <c r="AD1842" s="542"/>
      <c r="AE1842" s="580"/>
      <c r="AF1842" s="584"/>
      <c r="AG1842" s="585"/>
      <c r="AH1842" s="595">
        <f>IF(AD1842=0,0,(AF1842/AD1842)*100)</f>
        <v>0</v>
      </c>
      <c r="AI1842" s="596"/>
      <c r="AJ1842" s="542"/>
      <c r="AK1842" s="580"/>
      <c r="AL1842" s="584"/>
      <c r="AM1842" s="585"/>
      <c r="AN1842" s="595">
        <f>IF(AJ1842=0,0,(AL1842/AJ1842)*100)</f>
        <v>0</v>
      </c>
      <c r="AO1842" s="596"/>
      <c r="AP1842" s="542"/>
      <c r="AQ1842" s="580"/>
      <c r="AR1842" s="584"/>
      <c r="AS1842" s="585"/>
      <c r="AT1842" s="595">
        <f>IF(AP1842=0,0,(AR1842/AP1842)*100)</f>
        <v>0</v>
      </c>
      <c r="AU1842" s="596"/>
      <c r="AV1842" s="599">
        <f>AD1842+AJ1842+AP1842</f>
        <v>0</v>
      </c>
      <c r="AW1842" s="600"/>
      <c r="AX1842" s="630">
        <f>AF1842+AL1842+AR1842</f>
        <v>0</v>
      </c>
      <c r="AY1842" s="631"/>
      <c r="AZ1842" s="595">
        <f>IF(AV1842=0,0,(AX1842/AV1842)*100)</f>
        <v>0</v>
      </c>
      <c r="BA1842" s="596"/>
      <c r="BB1842" s="542"/>
      <c r="BC1842" s="580"/>
      <c r="BD1842" s="584"/>
      <c r="BE1842" s="585"/>
      <c r="BF1842" s="595">
        <f>IF(BB1842=0,0,(BD1842/BB1842)*100)</f>
        <v>0</v>
      </c>
      <c r="BG1842" s="596"/>
      <c r="BH1842" s="599">
        <f>AV1842+BB1842</f>
        <v>0</v>
      </c>
      <c r="BI1842" s="600"/>
      <c r="BJ1842" s="630">
        <f>AX1842+BD1842</f>
        <v>0</v>
      </c>
      <c r="BK1842" s="631"/>
      <c r="BL1842" s="595">
        <f>IF(BH1842=0,0,(BJ1842/BH1842)*100)</f>
        <v>0</v>
      </c>
      <c r="BM1842" s="596"/>
      <c r="BN1842" s="656">
        <f>(AF1842*2)+(AL1842*2)+(AR1842*3)+BD1842</f>
        <v>0</v>
      </c>
      <c r="BO1842" s="657"/>
      <c r="BP1842" s="658"/>
      <c r="BQ1842" s="676">
        <f>IF(BS1842=0,0,50*BR1842/BS1842)</f>
        <v>0</v>
      </c>
      <c r="BR1842" s="662">
        <f t="shared" ref="BR1842" si="1776">(BN1842*BU$1840)+(N1842*BU$1841)+(Z1842*BU$1842)+(R1842*BU$1843)+(X1842*BU$1844)+(AB1842*BU$1845)+(V1842*BU$1850)</f>
        <v>0</v>
      </c>
      <c r="BS1842" s="662">
        <f t="shared" ref="BS1842" si="1777">((BB1842-BD1842)*BU$1847)+((AV1842-AX1842)*BU$1846)+(H1842*BU$1848)+(P1842*BU$1849)</f>
        <v>0</v>
      </c>
      <c r="BT1842" s="19" t="s">
        <v>77</v>
      </c>
      <c r="BU1842" s="277">
        <f>IF(BQ1835="B",'VALUE POINTS'!L$12,IF('GAME STATS'!BQ1835="C",'VALUE POINTS'!M$12,'VALUE POINTS'!K$12))</f>
        <v>2</v>
      </c>
      <c r="BV1842" s="278"/>
      <c r="CA1842" s="18"/>
    </row>
    <row r="1843" spans="1:79" ht="21.75" customHeight="1" x14ac:dyDescent="0.35">
      <c r="A1843" s="95"/>
      <c r="B1843" s="571"/>
      <c r="C1843" s="642" t="str">
        <f>IF(ROSTER!D$10="","",ROSTER!D$10)</f>
        <v/>
      </c>
      <c r="D1843" s="643"/>
      <c r="E1843" s="575"/>
      <c r="F1843" s="577"/>
      <c r="G1843" s="583"/>
      <c r="H1843" s="579"/>
      <c r="I1843" s="545"/>
      <c r="J1843" s="544"/>
      <c r="K1843" s="581"/>
      <c r="L1843" s="586"/>
      <c r="M1843" s="587"/>
      <c r="N1843" s="592" t="s">
        <v>16</v>
      </c>
      <c r="O1843" s="603"/>
      <c r="P1843" s="544"/>
      <c r="Q1843" s="581"/>
      <c r="R1843" s="586"/>
      <c r="S1843" s="587"/>
      <c r="T1843" s="592" t="s">
        <v>16</v>
      </c>
      <c r="U1843" s="592"/>
      <c r="V1843" s="544"/>
      <c r="W1843" s="545"/>
      <c r="X1843" s="594"/>
      <c r="Y1843" s="545"/>
      <c r="Z1843" s="544"/>
      <c r="AA1843" s="545"/>
      <c r="AB1843" s="544"/>
      <c r="AC1843" s="545"/>
      <c r="AD1843" s="544"/>
      <c r="AE1843" s="581"/>
      <c r="AF1843" s="586"/>
      <c r="AG1843" s="587"/>
      <c r="AH1843" s="626"/>
      <c r="AI1843" s="627"/>
      <c r="AJ1843" s="544"/>
      <c r="AK1843" s="581"/>
      <c r="AL1843" s="586"/>
      <c r="AM1843" s="587"/>
      <c r="AN1843" s="626"/>
      <c r="AO1843" s="627"/>
      <c r="AP1843" s="544"/>
      <c r="AQ1843" s="581"/>
      <c r="AR1843" s="586"/>
      <c r="AS1843" s="587"/>
      <c r="AT1843" s="626"/>
      <c r="AU1843" s="627"/>
      <c r="AV1843" s="628"/>
      <c r="AW1843" s="629"/>
      <c r="AX1843" s="632"/>
      <c r="AY1843" s="633"/>
      <c r="AZ1843" s="626"/>
      <c r="BA1843" s="627"/>
      <c r="BB1843" s="544"/>
      <c r="BC1843" s="581"/>
      <c r="BD1843" s="586"/>
      <c r="BE1843" s="587"/>
      <c r="BF1843" s="626"/>
      <c r="BG1843" s="627"/>
      <c r="BH1843" s="628"/>
      <c r="BI1843" s="629"/>
      <c r="BJ1843" s="632"/>
      <c r="BK1843" s="633"/>
      <c r="BL1843" s="626"/>
      <c r="BM1843" s="627"/>
      <c r="BN1843" s="678"/>
      <c r="BO1843" s="679"/>
      <c r="BP1843" s="680"/>
      <c r="BQ1843" s="677"/>
      <c r="BR1843" s="663"/>
      <c r="BS1843" s="663"/>
      <c r="BT1843" s="19" t="s">
        <v>78</v>
      </c>
      <c r="BU1843" s="277">
        <f>IF(BQ1835="B",'VALUE POINTS'!L$13,IF('GAME STATS'!BQ1835="C",'VALUE POINTS'!M$13,'VALUE POINTS'!K$13))</f>
        <v>2</v>
      </c>
      <c r="BV1843" s="278"/>
    </row>
    <row r="1844" spans="1:79" ht="21.75" customHeight="1" x14ac:dyDescent="0.35">
      <c r="A1844" s="95"/>
      <c r="B1844" s="570" t="str">
        <f>IF(ROSTER!B$12="","",ROSTER!B$12)</f>
        <v/>
      </c>
      <c r="C1844" s="572" t="str">
        <f>IF(ROSTER!C$12="","",ROSTER!C$12)</f>
        <v/>
      </c>
      <c r="D1844" s="573"/>
      <c r="E1844" s="574"/>
      <c r="F1844" s="576">
        <f>IF(E1844="y",1,IF(E1844="S",1,0))</f>
        <v>0</v>
      </c>
      <c r="G1844" s="582">
        <f>IF(E1844="S",1,0)</f>
        <v>0</v>
      </c>
      <c r="H1844" s="578"/>
      <c r="I1844" s="543"/>
      <c r="J1844" s="542"/>
      <c r="K1844" s="580"/>
      <c r="L1844" s="584"/>
      <c r="M1844" s="585"/>
      <c r="N1844" s="588">
        <f>L1844+J1844</f>
        <v>0</v>
      </c>
      <c r="O1844" s="589"/>
      <c r="P1844" s="542"/>
      <c r="Q1844" s="580"/>
      <c r="R1844" s="584"/>
      <c r="S1844" s="585"/>
      <c r="T1844" s="588">
        <f>R1844-P1844</f>
        <v>0</v>
      </c>
      <c r="U1844" s="588"/>
      <c r="V1844" s="542"/>
      <c r="W1844" s="543"/>
      <c r="X1844" s="593"/>
      <c r="Y1844" s="543"/>
      <c r="Z1844" s="542"/>
      <c r="AA1844" s="543"/>
      <c r="AB1844" s="542"/>
      <c r="AC1844" s="543"/>
      <c r="AD1844" s="542"/>
      <c r="AE1844" s="580"/>
      <c r="AF1844" s="584"/>
      <c r="AG1844" s="585"/>
      <c r="AH1844" s="595">
        <f>IF(AD1844=0,0,(AF1844/AD1844)*100)</f>
        <v>0</v>
      </c>
      <c r="AI1844" s="596"/>
      <c r="AJ1844" s="542"/>
      <c r="AK1844" s="580"/>
      <c r="AL1844" s="584"/>
      <c r="AM1844" s="585"/>
      <c r="AN1844" s="595">
        <f>IF(AJ1844=0,0,(AL1844/AJ1844)*100)</f>
        <v>0</v>
      </c>
      <c r="AO1844" s="596"/>
      <c r="AP1844" s="542"/>
      <c r="AQ1844" s="580"/>
      <c r="AR1844" s="584"/>
      <c r="AS1844" s="585"/>
      <c r="AT1844" s="595">
        <f>IF(AP1844=0,0,(AR1844/AP1844)*100)</f>
        <v>0</v>
      </c>
      <c r="AU1844" s="596"/>
      <c r="AV1844" s="599">
        <f>AD1844+AJ1844+AP1844</f>
        <v>0</v>
      </c>
      <c r="AW1844" s="600"/>
      <c r="AX1844" s="630">
        <f>AF1844+AL1844+AR1844</f>
        <v>0</v>
      </c>
      <c r="AY1844" s="631"/>
      <c r="AZ1844" s="595">
        <f>IF(AV1844=0,0,(AX1844/AV1844)*100)</f>
        <v>0</v>
      </c>
      <c r="BA1844" s="596"/>
      <c r="BB1844" s="542"/>
      <c r="BC1844" s="580"/>
      <c r="BD1844" s="584"/>
      <c r="BE1844" s="585"/>
      <c r="BF1844" s="595">
        <f>IF(BB1844=0,0,(BD1844/BB1844)*100)</f>
        <v>0</v>
      </c>
      <c r="BG1844" s="596"/>
      <c r="BH1844" s="599">
        <f>AV1844+BB1844</f>
        <v>0</v>
      </c>
      <c r="BI1844" s="600"/>
      <c r="BJ1844" s="630">
        <f>AX1844+BD1844</f>
        <v>0</v>
      </c>
      <c r="BK1844" s="631"/>
      <c r="BL1844" s="595">
        <f>IF(BH1844=0,0,(BJ1844/BH1844)*100)</f>
        <v>0</v>
      </c>
      <c r="BM1844" s="596"/>
      <c r="BN1844" s="656">
        <f>(AF1844*2)+(AL1844*2)+(AR1844*3)+BD1844</f>
        <v>0</v>
      </c>
      <c r="BO1844" s="657"/>
      <c r="BP1844" s="658"/>
      <c r="BQ1844" s="676">
        <f t="shared" ref="BQ1844" si="1778">IF(BS1844=0,0,50*BR1844/BS1844)</f>
        <v>0</v>
      </c>
      <c r="BR1844" s="662">
        <f t="shared" ref="BR1844" si="1779">(BN1844*BU$1840)+(N1844*BU$1841)+(Z1844*BU$1842)+(R1844*BU$1843)+(X1844*BU$1844)+(AB1844*BU$1845)+(V1844*BU$1850)</f>
        <v>0</v>
      </c>
      <c r="BS1844" s="662">
        <f t="shared" ref="BS1844" si="1780">((BB1844-BD1844)*BU$1847)+((AV1844-AX1844)*BU$1846)+(H1844*BU$1848)+(P1844*BU$1849)</f>
        <v>0</v>
      </c>
      <c r="BT1844" s="19" t="s">
        <v>79</v>
      </c>
      <c r="BU1844" s="277">
        <f>IF(BQ1835="B",'VALUE POINTS'!L$14,IF('GAME STATS'!BQ1835="C",'VALUE POINTS'!M$14,'VALUE POINTS'!K$14))</f>
        <v>2</v>
      </c>
      <c r="BV1844" s="278"/>
    </row>
    <row r="1845" spans="1:79" ht="21.75" customHeight="1" x14ac:dyDescent="0.4">
      <c r="A1845" s="95"/>
      <c r="B1845" s="571"/>
      <c r="C1845" s="642" t="str">
        <f>IF(ROSTER!D$12="","",ROSTER!D$12)</f>
        <v/>
      </c>
      <c r="D1845" s="643"/>
      <c r="E1845" s="575"/>
      <c r="F1845" s="577"/>
      <c r="G1845" s="583"/>
      <c r="H1845" s="579"/>
      <c r="I1845" s="545"/>
      <c r="J1845" s="544"/>
      <c r="K1845" s="581"/>
      <c r="L1845" s="586"/>
      <c r="M1845" s="587"/>
      <c r="N1845" s="592" t="s">
        <v>16</v>
      </c>
      <c r="O1845" s="603"/>
      <c r="P1845" s="544"/>
      <c r="Q1845" s="581"/>
      <c r="R1845" s="586"/>
      <c r="S1845" s="587"/>
      <c r="T1845" s="592" t="s">
        <v>16</v>
      </c>
      <c r="U1845" s="592"/>
      <c r="V1845" s="544"/>
      <c r="W1845" s="545"/>
      <c r="X1845" s="594"/>
      <c r="Y1845" s="545"/>
      <c r="Z1845" s="544"/>
      <c r="AA1845" s="545"/>
      <c r="AB1845" s="544"/>
      <c r="AC1845" s="545"/>
      <c r="AD1845" s="544"/>
      <c r="AE1845" s="581"/>
      <c r="AF1845" s="586"/>
      <c r="AG1845" s="587"/>
      <c r="AH1845" s="626"/>
      <c r="AI1845" s="627"/>
      <c r="AJ1845" s="544"/>
      <c r="AK1845" s="581"/>
      <c r="AL1845" s="586"/>
      <c r="AM1845" s="587"/>
      <c r="AN1845" s="626"/>
      <c r="AO1845" s="627"/>
      <c r="AP1845" s="544"/>
      <c r="AQ1845" s="581"/>
      <c r="AR1845" s="586"/>
      <c r="AS1845" s="587"/>
      <c r="AT1845" s="626"/>
      <c r="AU1845" s="627"/>
      <c r="AV1845" s="628"/>
      <c r="AW1845" s="629"/>
      <c r="AX1845" s="632"/>
      <c r="AY1845" s="633"/>
      <c r="AZ1845" s="626"/>
      <c r="BA1845" s="627"/>
      <c r="BB1845" s="544"/>
      <c r="BC1845" s="581"/>
      <c r="BD1845" s="586"/>
      <c r="BE1845" s="587"/>
      <c r="BF1845" s="626"/>
      <c r="BG1845" s="627"/>
      <c r="BH1845" s="628"/>
      <c r="BI1845" s="629"/>
      <c r="BJ1845" s="632"/>
      <c r="BK1845" s="633"/>
      <c r="BL1845" s="626"/>
      <c r="BM1845" s="627"/>
      <c r="BN1845" s="678"/>
      <c r="BO1845" s="679"/>
      <c r="BP1845" s="680"/>
      <c r="BQ1845" s="677"/>
      <c r="BR1845" s="663"/>
      <c r="BS1845" s="663"/>
      <c r="BT1845" s="19" t="s">
        <v>80</v>
      </c>
      <c r="BU1845" s="277">
        <f>IF(BQ1835="B",'VALUE POINTS'!L$15,IF('GAME STATS'!BQ1835="C",'VALUE POINTS'!M$15,'VALUE POINTS'!K$15))</f>
        <v>2</v>
      </c>
      <c r="BV1845" s="278"/>
      <c r="CA1845" s="18"/>
    </row>
    <row r="1846" spans="1:79" ht="21.75" customHeight="1" x14ac:dyDescent="0.35">
      <c r="A1846" s="95"/>
      <c r="B1846" s="570" t="str">
        <f>IF(ROSTER!B$14="","",ROSTER!B$14)</f>
        <v/>
      </c>
      <c r="C1846" s="572" t="str">
        <f>IF(ROSTER!C$14="","",ROSTER!C$14)</f>
        <v/>
      </c>
      <c r="D1846" s="573"/>
      <c r="E1846" s="574"/>
      <c r="F1846" s="576">
        <f>IF(E1846="y",1,IF(E1846="S",1,0))</f>
        <v>0</v>
      </c>
      <c r="G1846" s="582">
        <f>IF(E1846="S",1,0)</f>
        <v>0</v>
      </c>
      <c r="H1846" s="578"/>
      <c r="I1846" s="543"/>
      <c r="J1846" s="542"/>
      <c r="K1846" s="580"/>
      <c r="L1846" s="584"/>
      <c r="M1846" s="585"/>
      <c r="N1846" s="588">
        <f>L1846+J1846</f>
        <v>0</v>
      </c>
      <c r="O1846" s="589"/>
      <c r="P1846" s="542"/>
      <c r="Q1846" s="580"/>
      <c r="R1846" s="584"/>
      <c r="S1846" s="585"/>
      <c r="T1846" s="588">
        <f>R1846-P1846</f>
        <v>0</v>
      </c>
      <c r="U1846" s="588"/>
      <c r="V1846" s="542"/>
      <c r="W1846" s="543"/>
      <c r="X1846" s="593"/>
      <c r="Y1846" s="543"/>
      <c r="Z1846" s="542"/>
      <c r="AA1846" s="543"/>
      <c r="AB1846" s="542"/>
      <c r="AC1846" s="543"/>
      <c r="AD1846" s="542"/>
      <c r="AE1846" s="580"/>
      <c r="AF1846" s="584"/>
      <c r="AG1846" s="585"/>
      <c r="AH1846" s="595">
        <f>IF(AD1846=0,0,(AF1846/AD1846)*100)</f>
        <v>0</v>
      </c>
      <c r="AI1846" s="596"/>
      <c r="AJ1846" s="542"/>
      <c r="AK1846" s="580"/>
      <c r="AL1846" s="584"/>
      <c r="AM1846" s="585"/>
      <c r="AN1846" s="595">
        <f>IF(AJ1846=0,0,(AL1846/AJ1846)*100)</f>
        <v>0</v>
      </c>
      <c r="AO1846" s="596"/>
      <c r="AP1846" s="542"/>
      <c r="AQ1846" s="580"/>
      <c r="AR1846" s="584"/>
      <c r="AS1846" s="585"/>
      <c r="AT1846" s="595">
        <f>IF(AP1846=0,0,(AR1846/AP1846)*100)</f>
        <v>0</v>
      </c>
      <c r="AU1846" s="596"/>
      <c r="AV1846" s="599">
        <f>AD1846+AJ1846+AP1846</f>
        <v>0</v>
      </c>
      <c r="AW1846" s="600"/>
      <c r="AX1846" s="630">
        <f>AF1846+AL1846+AR1846</f>
        <v>0</v>
      </c>
      <c r="AY1846" s="631"/>
      <c r="AZ1846" s="595">
        <f>IF(AV1846=0,0,(AX1846/AV1846)*100)</f>
        <v>0</v>
      </c>
      <c r="BA1846" s="596"/>
      <c r="BB1846" s="542"/>
      <c r="BC1846" s="580"/>
      <c r="BD1846" s="584"/>
      <c r="BE1846" s="585"/>
      <c r="BF1846" s="595">
        <f>IF(BB1846=0,0,(BD1846/BB1846)*100)</f>
        <v>0</v>
      </c>
      <c r="BG1846" s="596"/>
      <c r="BH1846" s="599">
        <f>AV1846+BB1846</f>
        <v>0</v>
      </c>
      <c r="BI1846" s="600"/>
      <c r="BJ1846" s="630">
        <f>AX1846+BD1846</f>
        <v>0</v>
      </c>
      <c r="BK1846" s="631"/>
      <c r="BL1846" s="595">
        <f>IF(BH1846=0,0,(BJ1846/BH1846)*100)</f>
        <v>0</v>
      </c>
      <c r="BM1846" s="596"/>
      <c r="BN1846" s="656">
        <f>(AF1846*2)+(AL1846*2)+(AR1846*3)+BD1846</f>
        <v>0</v>
      </c>
      <c r="BO1846" s="657"/>
      <c r="BP1846" s="658"/>
      <c r="BQ1846" s="676">
        <f t="shared" ref="BQ1846" si="1781">IF(BS1846=0,0,50*BR1846/BS1846)</f>
        <v>0</v>
      </c>
      <c r="BR1846" s="662">
        <f t="shared" ref="BR1846" si="1782">(BN1846*BU$1840)+(N1846*BU$1841)+(Z1846*BU$1842)+(R1846*BU$1843)+(X1846*BU$1844)+(AB1846*BU$1845)+(V1846*BU$1850)</f>
        <v>0</v>
      </c>
      <c r="BS1846" s="662">
        <f t="shared" ref="BS1846" si="1783">((BB1846-BD1846)*BU$1847)+((AV1846-AX1846)*BU$1846)+(H1846*BU$1848)+(P1846*BU$1849)</f>
        <v>0</v>
      </c>
      <c r="BT1846" s="19" t="s">
        <v>81</v>
      </c>
      <c r="BU1846" s="277">
        <f>IF(BQ1835="B",'VALUE POINTS'!L$16,IF('GAME STATS'!BQ1835="C",'VALUE POINTS'!M$16,'VALUE POINTS'!K$16))</f>
        <v>2</v>
      </c>
      <c r="BV1846" s="278"/>
    </row>
    <row r="1847" spans="1:79" ht="21.75" customHeight="1" x14ac:dyDescent="0.35">
      <c r="A1847" s="95"/>
      <c r="B1847" s="571"/>
      <c r="C1847" s="642" t="str">
        <f>IF(ROSTER!D$14="","",ROSTER!D$14)</f>
        <v/>
      </c>
      <c r="D1847" s="643"/>
      <c r="E1847" s="575"/>
      <c r="F1847" s="577"/>
      <c r="G1847" s="583"/>
      <c r="H1847" s="579"/>
      <c r="I1847" s="545"/>
      <c r="J1847" s="544"/>
      <c r="K1847" s="581"/>
      <c r="L1847" s="586"/>
      <c r="M1847" s="587"/>
      <c r="N1847" s="592" t="s">
        <v>16</v>
      </c>
      <c r="O1847" s="603"/>
      <c r="P1847" s="544"/>
      <c r="Q1847" s="581"/>
      <c r="R1847" s="586"/>
      <c r="S1847" s="587"/>
      <c r="T1847" s="592" t="s">
        <v>16</v>
      </c>
      <c r="U1847" s="592"/>
      <c r="V1847" s="544"/>
      <c r="W1847" s="545"/>
      <c r="X1847" s="594"/>
      <c r="Y1847" s="545"/>
      <c r="Z1847" s="544"/>
      <c r="AA1847" s="545"/>
      <c r="AB1847" s="544"/>
      <c r="AC1847" s="545"/>
      <c r="AD1847" s="544"/>
      <c r="AE1847" s="581"/>
      <c r="AF1847" s="586"/>
      <c r="AG1847" s="587"/>
      <c r="AH1847" s="626"/>
      <c r="AI1847" s="627"/>
      <c r="AJ1847" s="544"/>
      <c r="AK1847" s="581"/>
      <c r="AL1847" s="586"/>
      <c r="AM1847" s="587"/>
      <c r="AN1847" s="626"/>
      <c r="AO1847" s="627"/>
      <c r="AP1847" s="544"/>
      <c r="AQ1847" s="581"/>
      <c r="AR1847" s="586"/>
      <c r="AS1847" s="587"/>
      <c r="AT1847" s="626"/>
      <c r="AU1847" s="627"/>
      <c r="AV1847" s="628"/>
      <c r="AW1847" s="629"/>
      <c r="AX1847" s="632"/>
      <c r="AY1847" s="633"/>
      <c r="AZ1847" s="626"/>
      <c r="BA1847" s="627"/>
      <c r="BB1847" s="544"/>
      <c r="BC1847" s="581"/>
      <c r="BD1847" s="586"/>
      <c r="BE1847" s="587"/>
      <c r="BF1847" s="626"/>
      <c r="BG1847" s="627"/>
      <c r="BH1847" s="628"/>
      <c r="BI1847" s="629"/>
      <c r="BJ1847" s="632"/>
      <c r="BK1847" s="633"/>
      <c r="BL1847" s="626"/>
      <c r="BM1847" s="627"/>
      <c r="BN1847" s="678"/>
      <c r="BO1847" s="679"/>
      <c r="BP1847" s="680"/>
      <c r="BQ1847" s="677"/>
      <c r="BR1847" s="663"/>
      <c r="BS1847" s="663"/>
      <c r="BT1847" s="19" t="s">
        <v>82</v>
      </c>
      <c r="BU1847" s="277">
        <f>IF(BQ1835="B",'VALUE POINTS'!L$17,IF('GAME STATS'!BQ1835="C",'VALUE POINTS'!M$17,'VALUE POINTS'!K$17))</f>
        <v>1</v>
      </c>
      <c r="BV1847" s="278"/>
    </row>
    <row r="1848" spans="1:79" ht="21.75" customHeight="1" x14ac:dyDescent="0.35">
      <c r="A1848" s="95"/>
      <c r="B1848" s="570" t="str">
        <f>IF(ROSTER!B$16="","",ROSTER!B$16)</f>
        <v/>
      </c>
      <c r="C1848" s="572" t="str">
        <f>IF(ROSTER!C$16="","",ROSTER!C$16)</f>
        <v/>
      </c>
      <c r="D1848" s="573"/>
      <c r="E1848" s="574"/>
      <c r="F1848" s="576">
        <f>IF(E1848="y",1,IF(E1848="S",1,0))</f>
        <v>0</v>
      </c>
      <c r="G1848" s="582">
        <f>IF(E1848="S",1,0)</f>
        <v>0</v>
      </c>
      <c r="H1848" s="578"/>
      <c r="I1848" s="543"/>
      <c r="J1848" s="542"/>
      <c r="K1848" s="580"/>
      <c r="L1848" s="584"/>
      <c r="M1848" s="585"/>
      <c r="N1848" s="588">
        <f>L1848+J1848</f>
        <v>0</v>
      </c>
      <c r="O1848" s="589"/>
      <c r="P1848" s="542"/>
      <c r="Q1848" s="580"/>
      <c r="R1848" s="584"/>
      <c r="S1848" s="585"/>
      <c r="T1848" s="588">
        <f>R1848-P1848</f>
        <v>0</v>
      </c>
      <c r="U1848" s="588"/>
      <c r="V1848" s="542"/>
      <c r="W1848" s="543"/>
      <c r="X1848" s="593"/>
      <c r="Y1848" s="543"/>
      <c r="Z1848" s="542"/>
      <c r="AA1848" s="543"/>
      <c r="AB1848" s="542"/>
      <c r="AC1848" s="543"/>
      <c r="AD1848" s="542"/>
      <c r="AE1848" s="580"/>
      <c r="AF1848" s="584"/>
      <c r="AG1848" s="585"/>
      <c r="AH1848" s="595">
        <f>IF(AD1848=0,0,(AF1848/AD1848)*100)</f>
        <v>0</v>
      </c>
      <c r="AI1848" s="596"/>
      <c r="AJ1848" s="542"/>
      <c r="AK1848" s="580"/>
      <c r="AL1848" s="584"/>
      <c r="AM1848" s="585"/>
      <c r="AN1848" s="595">
        <f>IF(AJ1848=0,0,(AL1848/AJ1848)*100)</f>
        <v>0</v>
      </c>
      <c r="AO1848" s="596"/>
      <c r="AP1848" s="542"/>
      <c r="AQ1848" s="580"/>
      <c r="AR1848" s="584"/>
      <c r="AS1848" s="585"/>
      <c r="AT1848" s="595">
        <f>IF(AP1848=0,0,(AR1848/AP1848)*100)</f>
        <v>0</v>
      </c>
      <c r="AU1848" s="596"/>
      <c r="AV1848" s="599">
        <f>AD1848+AJ1848+AP1848</f>
        <v>0</v>
      </c>
      <c r="AW1848" s="600"/>
      <c r="AX1848" s="630">
        <f>AF1848+AL1848+AR1848</f>
        <v>0</v>
      </c>
      <c r="AY1848" s="631"/>
      <c r="AZ1848" s="595">
        <f>IF(AV1848=0,0,(AX1848/AV1848)*100)</f>
        <v>0</v>
      </c>
      <c r="BA1848" s="596"/>
      <c r="BB1848" s="542"/>
      <c r="BC1848" s="580"/>
      <c r="BD1848" s="584"/>
      <c r="BE1848" s="585"/>
      <c r="BF1848" s="595">
        <f>IF(BB1848=0,0,(BD1848/BB1848)*100)</f>
        <v>0</v>
      </c>
      <c r="BG1848" s="596"/>
      <c r="BH1848" s="599">
        <f>AV1848+BB1848</f>
        <v>0</v>
      </c>
      <c r="BI1848" s="600"/>
      <c r="BJ1848" s="630">
        <f>AX1848+BD1848</f>
        <v>0</v>
      </c>
      <c r="BK1848" s="631"/>
      <c r="BL1848" s="595">
        <f>IF(BH1848=0,0,(BJ1848/BH1848)*100)</f>
        <v>0</v>
      </c>
      <c r="BM1848" s="596"/>
      <c r="BN1848" s="656">
        <f>(AF1848*2)+(AL1848*2)+(AR1848*3)+BD1848</f>
        <v>0</v>
      </c>
      <c r="BO1848" s="657"/>
      <c r="BP1848" s="658"/>
      <c r="BQ1848" s="676">
        <f t="shared" ref="BQ1848" si="1784">IF(BS1848=0,0,50*BR1848/BS1848)</f>
        <v>0</v>
      </c>
      <c r="BR1848" s="662">
        <f t="shared" ref="BR1848" si="1785">(BN1848*BU$1840)+(N1848*BU$1841)+(Z1848*BU$1842)+(R1848*BU$1843)+(X1848*BU$1844)+(AB1848*BU$1845)+(V1848*BU$1850)</f>
        <v>0</v>
      </c>
      <c r="BS1848" s="662">
        <f t="shared" ref="BS1848" si="1786">((BB1848-BD1848)*BU$1847)+((AV1848-AX1848)*BU$1846)+(H1848*BU$1848)+(P1848*BU$1849)</f>
        <v>0</v>
      </c>
      <c r="BT1848" s="19" t="s">
        <v>83</v>
      </c>
      <c r="BU1848" s="277">
        <f>IF(BQ1835="B",'VALUE POINTS'!L$18,IF('GAME STATS'!BQ1835="C",'VALUE POINTS'!M$18,'VALUE POINTS'!K$18))</f>
        <v>2</v>
      </c>
      <c r="BV1848" s="278"/>
    </row>
    <row r="1849" spans="1:79" ht="21.75" customHeight="1" x14ac:dyDescent="0.35">
      <c r="A1849" s="95"/>
      <c r="B1849" s="571"/>
      <c r="C1849" s="642" t="str">
        <f>IF(ROSTER!D$16="","",ROSTER!D$16)</f>
        <v/>
      </c>
      <c r="D1849" s="643"/>
      <c r="E1849" s="575"/>
      <c r="F1849" s="577"/>
      <c r="G1849" s="583"/>
      <c r="H1849" s="579"/>
      <c r="I1849" s="545"/>
      <c r="J1849" s="544"/>
      <c r="K1849" s="581"/>
      <c r="L1849" s="586"/>
      <c r="M1849" s="587"/>
      <c r="N1849" s="592" t="s">
        <v>16</v>
      </c>
      <c r="O1849" s="603"/>
      <c r="P1849" s="544"/>
      <c r="Q1849" s="581"/>
      <c r="R1849" s="586"/>
      <c r="S1849" s="587"/>
      <c r="T1849" s="592" t="s">
        <v>16</v>
      </c>
      <c r="U1849" s="592"/>
      <c r="V1849" s="544"/>
      <c r="W1849" s="545"/>
      <c r="X1849" s="594"/>
      <c r="Y1849" s="545"/>
      <c r="Z1849" s="544"/>
      <c r="AA1849" s="545"/>
      <c r="AB1849" s="544"/>
      <c r="AC1849" s="545"/>
      <c r="AD1849" s="544"/>
      <c r="AE1849" s="581"/>
      <c r="AF1849" s="586"/>
      <c r="AG1849" s="587"/>
      <c r="AH1849" s="626"/>
      <c r="AI1849" s="627"/>
      <c r="AJ1849" s="544"/>
      <c r="AK1849" s="581"/>
      <c r="AL1849" s="586"/>
      <c r="AM1849" s="587"/>
      <c r="AN1849" s="626"/>
      <c r="AO1849" s="627"/>
      <c r="AP1849" s="544"/>
      <c r="AQ1849" s="581"/>
      <c r="AR1849" s="586"/>
      <c r="AS1849" s="587"/>
      <c r="AT1849" s="626"/>
      <c r="AU1849" s="627"/>
      <c r="AV1849" s="628"/>
      <c r="AW1849" s="629"/>
      <c r="AX1849" s="632"/>
      <c r="AY1849" s="633"/>
      <c r="AZ1849" s="626"/>
      <c r="BA1849" s="627"/>
      <c r="BB1849" s="544"/>
      <c r="BC1849" s="581"/>
      <c r="BD1849" s="586"/>
      <c r="BE1849" s="587"/>
      <c r="BF1849" s="626"/>
      <c r="BG1849" s="627"/>
      <c r="BH1849" s="628"/>
      <c r="BI1849" s="629"/>
      <c r="BJ1849" s="632"/>
      <c r="BK1849" s="633"/>
      <c r="BL1849" s="626"/>
      <c r="BM1849" s="627"/>
      <c r="BN1849" s="678"/>
      <c r="BO1849" s="679"/>
      <c r="BP1849" s="680"/>
      <c r="BQ1849" s="677"/>
      <c r="BR1849" s="663"/>
      <c r="BS1849" s="663"/>
      <c r="BT1849" s="19" t="s">
        <v>84</v>
      </c>
      <c r="BU1849" s="277">
        <f>IF(BQ1835="B",'VALUE POINTS'!L$19,IF('GAME STATS'!BQ1835="C",'VALUE POINTS'!M$19,'VALUE POINTS'!K$19))</f>
        <v>2</v>
      </c>
      <c r="BV1849" s="278"/>
    </row>
    <row r="1850" spans="1:79" ht="21.75" customHeight="1" x14ac:dyDescent="0.35">
      <c r="A1850" s="95"/>
      <c r="B1850" s="570" t="str">
        <f>IF(ROSTER!B$18="","",ROSTER!B$18)</f>
        <v/>
      </c>
      <c r="C1850" s="572" t="str">
        <f>IF(ROSTER!C$18="","",ROSTER!C$18)</f>
        <v/>
      </c>
      <c r="D1850" s="573"/>
      <c r="E1850" s="574"/>
      <c r="F1850" s="576">
        <f>IF(E1850="y",1,IF(E1850="S",1,0))</f>
        <v>0</v>
      </c>
      <c r="G1850" s="582">
        <f>IF(E1850="S",1,0)</f>
        <v>0</v>
      </c>
      <c r="H1850" s="578"/>
      <c r="I1850" s="543"/>
      <c r="J1850" s="542"/>
      <c r="K1850" s="580"/>
      <c r="L1850" s="584"/>
      <c r="M1850" s="585"/>
      <c r="N1850" s="588">
        <f>L1850+J1850</f>
        <v>0</v>
      </c>
      <c r="O1850" s="589"/>
      <c r="P1850" s="542"/>
      <c r="Q1850" s="580"/>
      <c r="R1850" s="584"/>
      <c r="S1850" s="585"/>
      <c r="T1850" s="588">
        <f>R1850-P1850</f>
        <v>0</v>
      </c>
      <c r="U1850" s="588"/>
      <c r="V1850" s="542"/>
      <c r="W1850" s="543"/>
      <c r="X1850" s="593"/>
      <c r="Y1850" s="543"/>
      <c r="Z1850" s="542"/>
      <c r="AA1850" s="543"/>
      <c r="AB1850" s="542"/>
      <c r="AC1850" s="543"/>
      <c r="AD1850" s="542"/>
      <c r="AE1850" s="580"/>
      <c r="AF1850" s="584"/>
      <c r="AG1850" s="585"/>
      <c r="AH1850" s="595">
        <f>IF(AD1850=0,0,(AF1850/AD1850)*100)</f>
        <v>0</v>
      </c>
      <c r="AI1850" s="596"/>
      <c r="AJ1850" s="542"/>
      <c r="AK1850" s="580"/>
      <c r="AL1850" s="584"/>
      <c r="AM1850" s="585"/>
      <c r="AN1850" s="595">
        <f>IF(AJ1850=0,0,(AL1850/AJ1850)*100)</f>
        <v>0</v>
      </c>
      <c r="AO1850" s="596"/>
      <c r="AP1850" s="542"/>
      <c r="AQ1850" s="580"/>
      <c r="AR1850" s="584"/>
      <c r="AS1850" s="585"/>
      <c r="AT1850" s="595">
        <f>IF(AP1850=0,0,(AR1850/AP1850)*100)</f>
        <v>0</v>
      </c>
      <c r="AU1850" s="596"/>
      <c r="AV1850" s="599">
        <f>AD1850+AJ1850+AP1850</f>
        <v>0</v>
      </c>
      <c r="AW1850" s="600"/>
      <c r="AX1850" s="630">
        <f>AF1850+AL1850+AR1850</f>
        <v>0</v>
      </c>
      <c r="AY1850" s="631"/>
      <c r="AZ1850" s="595">
        <f>IF(AV1850=0,0,(AX1850/AV1850)*100)</f>
        <v>0</v>
      </c>
      <c r="BA1850" s="596"/>
      <c r="BB1850" s="542"/>
      <c r="BC1850" s="580"/>
      <c r="BD1850" s="584"/>
      <c r="BE1850" s="585"/>
      <c r="BF1850" s="595">
        <f>IF(BB1850=0,0,(BD1850/BB1850)*100)</f>
        <v>0</v>
      </c>
      <c r="BG1850" s="596"/>
      <c r="BH1850" s="599">
        <f>AV1850+BB1850</f>
        <v>0</v>
      </c>
      <c r="BI1850" s="600"/>
      <c r="BJ1850" s="630">
        <f>AX1850+BD1850</f>
        <v>0</v>
      </c>
      <c r="BK1850" s="631"/>
      <c r="BL1850" s="595">
        <f>IF(BH1850=0,0,(BJ1850/BH1850)*100)</f>
        <v>0</v>
      </c>
      <c r="BM1850" s="596"/>
      <c r="BN1850" s="656">
        <f>(AF1850*2)+(AL1850*2)+(AR1850*3)+BD1850</f>
        <v>0</v>
      </c>
      <c r="BO1850" s="657"/>
      <c r="BP1850" s="658"/>
      <c r="BQ1850" s="676">
        <f t="shared" ref="BQ1850" si="1787">IF(BS1850=0,0,50*BR1850/BS1850)</f>
        <v>0</v>
      </c>
      <c r="BR1850" s="662">
        <f t="shared" ref="BR1850" si="1788">(BN1850*BU$1840)+(N1850*BU$1841)+(Z1850*BU$1842)+(R1850*BU$1843)+(X1850*BU$1844)+(AB1850*BU$1845)+(V1850*BU$1850)</f>
        <v>0</v>
      </c>
      <c r="BS1850" s="662">
        <f t="shared" ref="BS1850" si="1789">((BB1850-BD1850)*BU$1847)+((AV1850-AX1850)*BU$1846)+(H1850*BU$1848)+(P1850*BU$1849)</f>
        <v>0</v>
      </c>
      <c r="BT1850" s="19" t="s">
        <v>160</v>
      </c>
      <c r="BU1850" s="277">
        <f>IF(BQ1835="B",'VALUE POINTS'!L$20,IF('GAME STATS'!BQ1835="C",'VALUE POINTS'!M$20,'VALUE POINTS'!K$20))</f>
        <v>1</v>
      </c>
      <c r="BV1850" s="278"/>
    </row>
    <row r="1851" spans="1:79" ht="21.75" customHeight="1" x14ac:dyDescent="0.25">
      <c r="A1851" s="95"/>
      <c r="B1851" s="571"/>
      <c r="C1851" s="642" t="str">
        <f>IF(ROSTER!D$18="","",ROSTER!D$18)</f>
        <v/>
      </c>
      <c r="D1851" s="643"/>
      <c r="E1851" s="575"/>
      <c r="F1851" s="577"/>
      <c r="G1851" s="583"/>
      <c r="H1851" s="579"/>
      <c r="I1851" s="545"/>
      <c r="J1851" s="544"/>
      <c r="K1851" s="581"/>
      <c r="L1851" s="586"/>
      <c r="M1851" s="587"/>
      <c r="N1851" s="592" t="s">
        <v>16</v>
      </c>
      <c r="O1851" s="603"/>
      <c r="P1851" s="544"/>
      <c r="Q1851" s="581"/>
      <c r="R1851" s="586"/>
      <c r="S1851" s="587"/>
      <c r="T1851" s="592" t="s">
        <v>16</v>
      </c>
      <c r="U1851" s="592"/>
      <c r="V1851" s="544"/>
      <c r="W1851" s="545"/>
      <c r="X1851" s="594"/>
      <c r="Y1851" s="545"/>
      <c r="Z1851" s="544"/>
      <c r="AA1851" s="545"/>
      <c r="AB1851" s="544"/>
      <c r="AC1851" s="545"/>
      <c r="AD1851" s="544"/>
      <c r="AE1851" s="581"/>
      <c r="AF1851" s="586"/>
      <c r="AG1851" s="587"/>
      <c r="AH1851" s="626"/>
      <c r="AI1851" s="627"/>
      <c r="AJ1851" s="544"/>
      <c r="AK1851" s="581"/>
      <c r="AL1851" s="586"/>
      <c r="AM1851" s="587"/>
      <c r="AN1851" s="626"/>
      <c r="AO1851" s="627"/>
      <c r="AP1851" s="544"/>
      <c r="AQ1851" s="581"/>
      <c r="AR1851" s="586"/>
      <c r="AS1851" s="587"/>
      <c r="AT1851" s="626"/>
      <c r="AU1851" s="627"/>
      <c r="AV1851" s="628"/>
      <c r="AW1851" s="629"/>
      <c r="AX1851" s="632"/>
      <c r="AY1851" s="633"/>
      <c r="AZ1851" s="626"/>
      <c r="BA1851" s="627"/>
      <c r="BB1851" s="544"/>
      <c r="BC1851" s="581"/>
      <c r="BD1851" s="586"/>
      <c r="BE1851" s="587"/>
      <c r="BF1851" s="626"/>
      <c r="BG1851" s="627"/>
      <c r="BH1851" s="628"/>
      <c r="BI1851" s="629"/>
      <c r="BJ1851" s="632"/>
      <c r="BK1851" s="633"/>
      <c r="BL1851" s="626"/>
      <c r="BM1851" s="627"/>
      <c r="BN1851" s="678"/>
      <c r="BO1851" s="679"/>
      <c r="BP1851" s="680"/>
      <c r="BQ1851" s="677"/>
      <c r="BR1851" s="663"/>
      <c r="BS1851" s="663"/>
      <c r="BT1851" s="15"/>
      <c r="BU1851" s="15"/>
      <c r="BV1851" s="95"/>
    </row>
    <row r="1852" spans="1:79" ht="21.75" customHeight="1" x14ac:dyDescent="0.25">
      <c r="A1852" s="95"/>
      <c r="B1852" s="570" t="str">
        <f>IF(ROSTER!B$20="","",ROSTER!B$20)</f>
        <v/>
      </c>
      <c r="C1852" s="572" t="str">
        <f>IF(ROSTER!C$20="","",ROSTER!C$20)</f>
        <v/>
      </c>
      <c r="D1852" s="573"/>
      <c r="E1852" s="574"/>
      <c r="F1852" s="576">
        <f>IF(E1852="y",1,IF(E1852="S",1,0))</f>
        <v>0</v>
      </c>
      <c r="G1852" s="582">
        <f>IF(E1852="S",1,0)</f>
        <v>0</v>
      </c>
      <c r="H1852" s="578"/>
      <c r="I1852" s="543"/>
      <c r="J1852" s="542"/>
      <c r="K1852" s="580"/>
      <c r="L1852" s="584"/>
      <c r="M1852" s="585"/>
      <c r="N1852" s="588">
        <f>L1852+J1852</f>
        <v>0</v>
      </c>
      <c r="O1852" s="589"/>
      <c r="P1852" s="542"/>
      <c r="Q1852" s="580"/>
      <c r="R1852" s="584"/>
      <c r="S1852" s="585"/>
      <c r="T1852" s="588">
        <f>R1852-P1852</f>
        <v>0</v>
      </c>
      <c r="U1852" s="588"/>
      <c r="V1852" s="542"/>
      <c r="W1852" s="543"/>
      <c r="X1852" s="593"/>
      <c r="Y1852" s="543"/>
      <c r="Z1852" s="542"/>
      <c r="AA1852" s="543"/>
      <c r="AB1852" s="542"/>
      <c r="AC1852" s="543"/>
      <c r="AD1852" s="542"/>
      <c r="AE1852" s="580"/>
      <c r="AF1852" s="584"/>
      <c r="AG1852" s="585"/>
      <c r="AH1852" s="595">
        <f>IF(AD1852=0,0,(AF1852/AD1852)*100)</f>
        <v>0</v>
      </c>
      <c r="AI1852" s="596"/>
      <c r="AJ1852" s="542"/>
      <c r="AK1852" s="580"/>
      <c r="AL1852" s="584"/>
      <c r="AM1852" s="585"/>
      <c r="AN1852" s="595">
        <f>IF(AJ1852=0,0,(AL1852/AJ1852)*100)</f>
        <v>0</v>
      </c>
      <c r="AO1852" s="596"/>
      <c r="AP1852" s="542"/>
      <c r="AQ1852" s="580"/>
      <c r="AR1852" s="584"/>
      <c r="AS1852" s="585"/>
      <c r="AT1852" s="595">
        <f>IF(AP1852=0,0,(AR1852/AP1852)*100)</f>
        <v>0</v>
      </c>
      <c r="AU1852" s="596"/>
      <c r="AV1852" s="599">
        <f>AD1852+AJ1852+AP1852</f>
        <v>0</v>
      </c>
      <c r="AW1852" s="600"/>
      <c r="AX1852" s="630">
        <f>AF1852+AL1852+AR1852</f>
        <v>0</v>
      </c>
      <c r="AY1852" s="631"/>
      <c r="AZ1852" s="595">
        <f>IF(AV1852=0,0,(AX1852/AV1852)*100)</f>
        <v>0</v>
      </c>
      <c r="BA1852" s="596"/>
      <c r="BB1852" s="542"/>
      <c r="BC1852" s="580"/>
      <c r="BD1852" s="584"/>
      <c r="BE1852" s="585"/>
      <c r="BF1852" s="595">
        <f>IF(BB1852=0,0,(BD1852/BB1852)*100)</f>
        <v>0</v>
      </c>
      <c r="BG1852" s="596"/>
      <c r="BH1852" s="599">
        <f>AV1852+BB1852</f>
        <v>0</v>
      </c>
      <c r="BI1852" s="600"/>
      <c r="BJ1852" s="630">
        <f>AX1852+BD1852</f>
        <v>0</v>
      </c>
      <c r="BK1852" s="631"/>
      <c r="BL1852" s="595">
        <f>IF(BH1852=0,0,(BJ1852/BH1852)*100)</f>
        <v>0</v>
      </c>
      <c r="BM1852" s="596"/>
      <c r="BN1852" s="656">
        <f>(AF1852*2)+(AL1852*2)+(AR1852*3)+BD1852</f>
        <v>0</v>
      </c>
      <c r="BO1852" s="657"/>
      <c r="BP1852" s="658"/>
      <c r="BQ1852" s="676">
        <f t="shared" ref="BQ1852" si="1790">IF(BS1852=0,0,50*BR1852/BS1852)</f>
        <v>0</v>
      </c>
      <c r="BR1852" s="662">
        <f t="shared" ref="BR1852" si="1791">(BN1852*BU$1840)+(N1852*BU$1841)+(Z1852*BU$1842)+(R1852*BU$1843)+(X1852*BU$1844)+(AB1852*BU$1845)+(V1852*BU$1850)</f>
        <v>0</v>
      </c>
      <c r="BS1852" s="662">
        <f t="shared" ref="BS1852" si="1792">((BB1852-BD1852)*BU$1847)+((AV1852-AX1852)*BU$1846)+(H1852*BU$1848)+(P1852*BU$1849)</f>
        <v>0</v>
      </c>
      <c r="BT1852" s="15"/>
      <c r="BU1852" s="15"/>
      <c r="BV1852" s="95"/>
    </row>
    <row r="1853" spans="1:79" ht="21.75" customHeight="1" x14ac:dyDescent="0.25">
      <c r="A1853" s="95"/>
      <c r="B1853" s="571"/>
      <c r="C1853" s="642" t="str">
        <f>IF(ROSTER!D$20="","",ROSTER!D$20)</f>
        <v/>
      </c>
      <c r="D1853" s="643"/>
      <c r="E1853" s="575"/>
      <c r="F1853" s="577"/>
      <c r="G1853" s="583"/>
      <c r="H1853" s="579"/>
      <c r="I1853" s="545"/>
      <c r="J1853" s="544"/>
      <c r="K1853" s="581"/>
      <c r="L1853" s="586"/>
      <c r="M1853" s="587"/>
      <c r="N1853" s="592" t="s">
        <v>16</v>
      </c>
      <c r="O1853" s="603"/>
      <c r="P1853" s="544"/>
      <c r="Q1853" s="581"/>
      <c r="R1853" s="586"/>
      <c r="S1853" s="587"/>
      <c r="T1853" s="592" t="s">
        <v>16</v>
      </c>
      <c r="U1853" s="592"/>
      <c r="V1853" s="544"/>
      <c r="W1853" s="545"/>
      <c r="X1853" s="594"/>
      <c r="Y1853" s="545"/>
      <c r="Z1853" s="544"/>
      <c r="AA1853" s="545"/>
      <c r="AB1853" s="544"/>
      <c r="AC1853" s="545"/>
      <c r="AD1853" s="544"/>
      <c r="AE1853" s="581"/>
      <c r="AF1853" s="586"/>
      <c r="AG1853" s="587"/>
      <c r="AH1853" s="626"/>
      <c r="AI1853" s="627"/>
      <c r="AJ1853" s="544"/>
      <c r="AK1853" s="581"/>
      <c r="AL1853" s="586"/>
      <c r="AM1853" s="587"/>
      <c r="AN1853" s="626"/>
      <c r="AO1853" s="627"/>
      <c r="AP1853" s="544"/>
      <c r="AQ1853" s="581"/>
      <c r="AR1853" s="586"/>
      <c r="AS1853" s="587"/>
      <c r="AT1853" s="626"/>
      <c r="AU1853" s="627"/>
      <c r="AV1853" s="628"/>
      <c r="AW1853" s="629"/>
      <c r="AX1853" s="632"/>
      <c r="AY1853" s="633"/>
      <c r="AZ1853" s="626"/>
      <c r="BA1853" s="627"/>
      <c r="BB1853" s="544"/>
      <c r="BC1853" s="581"/>
      <c r="BD1853" s="586"/>
      <c r="BE1853" s="587"/>
      <c r="BF1853" s="626"/>
      <c r="BG1853" s="627"/>
      <c r="BH1853" s="628"/>
      <c r="BI1853" s="629"/>
      <c r="BJ1853" s="632"/>
      <c r="BK1853" s="633"/>
      <c r="BL1853" s="626"/>
      <c r="BM1853" s="627"/>
      <c r="BN1853" s="678"/>
      <c r="BO1853" s="679"/>
      <c r="BP1853" s="680"/>
      <c r="BQ1853" s="677"/>
      <c r="BR1853" s="663"/>
      <c r="BS1853" s="663"/>
      <c r="BT1853" s="15"/>
      <c r="BU1853" s="15"/>
      <c r="BV1853" s="95"/>
    </row>
    <row r="1854" spans="1:79" ht="21.75" customHeight="1" x14ac:dyDescent="0.25">
      <c r="A1854" s="95"/>
      <c r="B1854" s="570" t="str">
        <f>IF(ROSTER!B$22="","",ROSTER!B$22)</f>
        <v/>
      </c>
      <c r="C1854" s="572" t="str">
        <f>IF(ROSTER!C$22="","",ROSTER!C$22)</f>
        <v/>
      </c>
      <c r="D1854" s="573"/>
      <c r="E1854" s="574"/>
      <c r="F1854" s="576">
        <f>IF(E1854="y",1,IF(E1854="S",1,0))</f>
        <v>0</v>
      </c>
      <c r="G1854" s="582">
        <f>IF(E1854="S",1,0)</f>
        <v>0</v>
      </c>
      <c r="H1854" s="578"/>
      <c r="I1854" s="543"/>
      <c r="J1854" s="542"/>
      <c r="K1854" s="580"/>
      <c r="L1854" s="584"/>
      <c r="M1854" s="585"/>
      <c r="N1854" s="588">
        <f>L1854+J1854</f>
        <v>0</v>
      </c>
      <c r="O1854" s="589"/>
      <c r="P1854" s="542"/>
      <c r="Q1854" s="580"/>
      <c r="R1854" s="584"/>
      <c r="S1854" s="585"/>
      <c r="T1854" s="588">
        <f>R1854-P1854</f>
        <v>0</v>
      </c>
      <c r="U1854" s="588"/>
      <c r="V1854" s="542"/>
      <c r="W1854" s="543"/>
      <c r="X1854" s="593"/>
      <c r="Y1854" s="543"/>
      <c r="Z1854" s="542"/>
      <c r="AA1854" s="543"/>
      <c r="AB1854" s="542"/>
      <c r="AC1854" s="543"/>
      <c r="AD1854" s="542"/>
      <c r="AE1854" s="580"/>
      <c r="AF1854" s="584"/>
      <c r="AG1854" s="585"/>
      <c r="AH1854" s="595">
        <f>IF(AD1854=0,0,(AF1854/AD1854)*100)</f>
        <v>0</v>
      </c>
      <c r="AI1854" s="596"/>
      <c r="AJ1854" s="542"/>
      <c r="AK1854" s="580"/>
      <c r="AL1854" s="584"/>
      <c r="AM1854" s="585"/>
      <c r="AN1854" s="595">
        <f>IF(AJ1854=0,0,(AL1854/AJ1854)*100)</f>
        <v>0</v>
      </c>
      <c r="AO1854" s="596"/>
      <c r="AP1854" s="542"/>
      <c r="AQ1854" s="580"/>
      <c r="AR1854" s="584"/>
      <c r="AS1854" s="585"/>
      <c r="AT1854" s="595">
        <f>IF(AP1854=0,0,(AR1854/AP1854)*100)</f>
        <v>0</v>
      </c>
      <c r="AU1854" s="596"/>
      <c r="AV1854" s="599">
        <f>AD1854+AJ1854+AP1854</f>
        <v>0</v>
      </c>
      <c r="AW1854" s="600"/>
      <c r="AX1854" s="630">
        <f>AF1854+AL1854+AR1854</f>
        <v>0</v>
      </c>
      <c r="AY1854" s="631"/>
      <c r="AZ1854" s="595">
        <f>IF(AV1854=0,0,(AX1854/AV1854)*100)</f>
        <v>0</v>
      </c>
      <c r="BA1854" s="596"/>
      <c r="BB1854" s="542"/>
      <c r="BC1854" s="580"/>
      <c r="BD1854" s="584"/>
      <c r="BE1854" s="585"/>
      <c r="BF1854" s="595">
        <f>IF(BB1854=0,0,(BD1854/BB1854)*100)</f>
        <v>0</v>
      </c>
      <c r="BG1854" s="596"/>
      <c r="BH1854" s="599">
        <f>AV1854+BB1854</f>
        <v>0</v>
      </c>
      <c r="BI1854" s="600"/>
      <c r="BJ1854" s="630">
        <f>AX1854+BD1854</f>
        <v>0</v>
      </c>
      <c r="BK1854" s="631"/>
      <c r="BL1854" s="595">
        <f>IF(BH1854=0,0,(BJ1854/BH1854)*100)</f>
        <v>0</v>
      </c>
      <c r="BM1854" s="596"/>
      <c r="BN1854" s="656">
        <f>(AF1854*2)+(AL1854*2)+(AR1854*3)+BD1854</f>
        <v>0</v>
      </c>
      <c r="BO1854" s="657"/>
      <c r="BP1854" s="658"/>
      <c r="BQ1854" s="676">
        <f t="shared" ref="BQ1854" si="1793">IF(BS1854=0,0,50*BR1854/BS1854)</f>
        <v>0</v>
      </c>
      <c r="BR1854" s="662">
        <f t="shared" ref="BR1854" si="1794">(BN1854*BU$1840)+(N1854*BU$1841)+(Z1854*BU$1842)+(R1854*BU$1843)+(X1854*BU$1844)+(AB1854*BU$1845)+(V1854*BU$1850)</f>
        <v>0</v>
      </c>
      <c r="BS1854" s="662">
        <f t="shared" ref="BS1854" si="1795">((BB1854-BD1854)*BU$1847)+((AV1854-AX1854)*BU$1846)+(H1854*BU$1848)+(P1854*BU$1849)</f>
        <v>0</v>
      </c>
      <c r="BT1854" s="15"/>
      <c r="BU1854" s="15"/>
      <c r="BV1854" s="95"/>
    </row>
    <row r="1855" spans="1:79" ht="21.75" customHeight="1" x14ac:dyDescent="0.25">
      <c r="A1855" s="95"/>
      <c r="B1855" s="571"/>
      <c r="C1855" s="642" t="str">
        <f>IF(ROSTER!D$22="","",ROSTER!D$22)</f>
        <v/>
      </c>
      <c r="D1855" s="643"/>
      <c r="E1855" s="575"/>
      <c r="F1855" s="577"/>
      <c r="G1855" s="583"/>
      <c r="H1855" s="579"/>
      <c r="I1855" s="545"/>
      <c r="J1855" s="544"/>
      <c r="K1855" s="581"/>
      <c r="L1855" s="586"/>
      <c r="M1855" s="587"/>
      <c r="N1855" s="592" t="s">
        <v>16</v>
      </c>
      <c r="O1855" s="603"/>
      <c r="P1855" s="544"/>
      <c r="Q1855" s="581"/>
      <c r="R1855" s="586"/>
      <c r="S1855" s="587"/>
      <c r="T1855" s="592" t="s">
        <v>16</v>
      </c>
      <c r="U1855" s="592"/>
      <c r="V1855" s="544"/>
      <c r="W1855" s="545"/>
      <c r="X1855" s="594"/>
      <c r="Y1855" s="545"/>
      <c r="Z1855" s="544"/>
      <c r="AA1855" s="545"/>
      <c r="AB1855" s="544"/>
      <c r="AC1855" s="545"/>
      <c r="AD1855" s="544"/>
      <c r="AE1855" s="581"/>
      <c r="AF1855" s="586"/>
      <c r="AG1855" s="587"/>
      <c r="AH1855" s="626"/>
      <c r="AI1855" s="627"/>
      <c r="AJ1855" s="544"/>
      <c r="AK1855" s="581"/>
      <c r="AL1855" s="586"/>
      <c r="AM1855" s="587"/>
      <c r="AN1855" s="626"/>
      <c r="AO1855" s="627"/>
      <c r="AP1855" s="544"/>
      <c r="AQ1855" s="581"/>
      <c r="AR1855" s="586"/>
      <c r="AS1855" s="587"/>
      <c r="AT1855" s="626"/>
      <c r="AU1855" s="627"/>
      <c r="AV1855" s="628"/>
      <c r="AW1855" s="629"/>
      <c r="AX1855" s="632"/>
      <c r="AY1855" s="633"/>
      <c r="AZ1855" s="626"/>
      <c r="BA1855" s="627"/>
      <c r="BB1855" s="544"/>
      <c r="BC1855" s="581"/>
      <c r="BD1855" s="586"/>
      <c r="BE1855" s="587"/>
      <c r="BF1855" s="626"/>
      <c r="BG1855" s="627"/>
      <c r="BH1855" s="628"/>
      <c r="BI1855" s="629"/>
      <c r="BJ1855" s="632"/>
      <c r="BK1855" s="633"/>
      <c r="BL1855" s="626"/>
      <c r="BM1855" s="627"/>
      <c r="BN1855" s="678"/>
      <c r="BO1855" s="679"/>
      <c r="BP1855" s="680"/>
      <c r="BQ1855" s="677"/>
      <c r="BR1855" s="663"/>
      <c r="BS1855" s="663"/>
      <c r="BT1855" s="15"/>
      <c r="BU1855" s="15"/>
      <c r="BV1855" s="95"/>
    </row>
    <row r="1856" spans="1:79" ht="21.75" customHeight="1" x14ac:dyDescent="0.25">
      <c r="A1856" s="95"/>
      <c r="B1856" s="570" t="str">
        <f>IF(ROSTER!B$24="","",ROSTER!B$24)</f>
        <v/>
      </c>
      <c r="C1856" s="572" t="str">
        <f>IF(ROSTER!C$24="","",ROSTER!C$24)</f>
        <v/>
      </c>
      <c r="D1856" s="573"/>
      <c r="E1856" s="574"/>
      <c r="F1856" s="576">
        <f>IF(E1856="y",1,IF(E1856="S",1,0))</f>
        <v>0</v>
      </c>
      <c r="G1856" s="582">
        <f>IF(E1856="S",1,0)</f>
        <v>0</v>
      </c>
      <c r="H1856" s="578"/>
      <c r="I1856" s="543"/>
      <c r="J1856" s="542"/>
      <c r="K1856" s="580"/>
      <c r="L1856" s="584"/>
      <c r="M1856" s="585"/>
      <c r="N1856" s="588">
        <f>L1856+J1856</f>
        <v>0</v>
      </c>
      <c r="O1856" s="589"/>
      <c r="P1856" s="542"/>
      <c r="Q1856" s="580"/>
      <c r="R1856" s="584"/>
      <c r="S1856" s="585"/>
      <c r="T1856" s="588">
        <f>R1856-P1856</f>
        <v>0</v>
      </c>
      <c r="U1856" s="588"/>
      <c r="V1856" s="542"/>
      <c r="W1856" s="543"/>
      <c r="X1856" s="593"/>
      <c r="Y1856" s="543"/>
      <c r="Z1856" s="542"/>
      <c r="AA1856" s="543"/>
      <c r="AB1856" s="542"/>
      <c r="AC1856" s="543"/>
      <c r="AD1856" s="542"/>
      <c r="AE1856" s="580"/>
      <c r="AF1856" s="584"/>
      <c r="AG1856" s="585"/>
      <c r="AH1856" s="595">
        <f>IF(AD1856=0,0,(AF1856/AD1856)*100)</f>
        <v>0</v>
      </c>
      <c r="AI1856" s="596"/>
      <c r="AJ1856" s="542"/>
      <c r="AK1856" s="580"/>
      <c r="AL1856" s="584"/>
      <c r="AM1856" s="585"/>
      <c r="AN1856" s="595">
        <f>IF(AJ1856=0,0,(AL1856/AJ1856)*100)</f>
        <v>0</v>
      </c>
      <c r="AO1856" s="596"/>
      <c r="AP1856" s="542"/>
      <c r="AQ1856" s="580"/>
      <c r="AR1856" s="584"/>
      <c r="AS1856" s="585"/>
      <c r="AT1856" s="595">
        <f>IF(AP1856=0,0,(AR1856/AP1856)*100)</f>
        <v>0</v>
      </c>
      <c r="AU1856" s="596"/>
      <c r="AV1856" s="599">
        <f>AD1856+AJ1856+AP1856</f>
        <v>0</v>
      </c>
      <c r="AW1856" s="600"/>
      <c r="AX1856" s="630">
        <f>AF1856+AL1856+AR1856</f>
        <v>0</v>
      </c>
      <c r="AY1856" s="631"/>
      <c r="AZ1856" s="595">
        <f>IF(AV1856=0,0,(AX1856/AV1856)*100)</f>
        <v>0</v>
      </c>
      <c r="BA1856" s="596"/>
      <c r="BB1856" s="542"/>
      <c r="BC1856" s="580"/>
      <c r="BD1856" s="584"/>
      <c r="BE1856" s="585"/>
      <c r="BF1856" s="595">
        <f>IF(BB1856=0,0,(BD1856/BB1856)*100)</f>
        <v>0</v>
      </c>
      <c r="BG1856" s="596"/>
      <c r="BH1856" s="599">
        <f>AV1856+BB1856</f>
        <v>0</v>
      </c>
      <c r="BI1856" s="600"/>
      <c r="BJ1856" s="630">
        <f>AX1856+BD1856</f>
        <v>0</v>
      </c>
      <c r="BK1856" s="631"/>
      <c r="BL1856" s="595">
        <f>IF(BH1856=0,0,(BJ1856/BH1856)*100)</f>
        <v>0</v>
      </c>
      <c r="BM1856" s="596"/>
      <c r="BN1856" s="656">
        <f>(AF1856*2)+(AL1856*2)+(AR1856*3)+BD1856</f>
        <v>0</v>
      </c>
      <c r="BO1856" s="657"/>
      <c r="BP1856" s="658"/>
      <c r="BQ1856" s="676">
        <f t="shared" ref="BQ1856" si="1796">IF(BS1856=0,0,50*BR1856/BS1856)</f>
        <v>0</v>
      </c>
      <c r="BR1856" s="662">
        <f t="shared" ref="BR1856" si="1797">(BN1856*BU$1840)+(N1856*BU$1841)+(Z1856*BU$1842)+(R1856*BU$1843)+(X1856*BU$1844)+(AB1856*BU$1845)+(V1856*BU$1850)</f>
        <v>0</v>
      </c>
      <c r="BS1856" s="662">
        <f t="shared" ref="BS1856" si="1798">((BB1856-BD1856)*BU$1847)+((AV1856-AX1856)*BU$1846)+(H1856*BU$1848)+(P1856*BU$1849)</f>
        <v>0</v>
      </c>
      <c r="BT1856" s="15"/>
      <c r="BU1856" s="15"/>
      <c r="BV1856" s="95"/>
    </row>
    <row r="1857" spans="1:74" ht="21.75" customHeight="1" x14ac:dyDescent="0.25">
      <c r="A1857" s="95"/>
      <c r="B1857" s="571"/>
      <c r="C1857" s="642" t="str">
        <f>IF(ROSTER!D$24="","",ROSTER!D$24)</f>
        <v/>
      </c>
      <c r="D1857" s="643"/>
      <c r="E1857" s="575"/>
      <c r="F1857" s="577"/>
      <c r="G1857" s="583"/>
      <c r="H1857" s="579"/>
      <c r="I1857" s="545"/>
      <c r="J1857" s="544"/>
      <c r="K1857" s="581"/>
      <c r="L1857" s="586"/>
      <c r="M1857" s="587"/>
      <c r="N1857" s="592" t="s">
        <v>16</v>
      </c>
      <c r="O1857" s="603"/>
      <c r="P1857" s="544"/>
      <c r="Q1857" s="581"/>
      <c r="R1857" s="586"/>
      <c r="S1857" s="587"/>
      <c r="T1857" s="592" t="s">
        <v>16</v>
      </c>
      <c r="U1857" s="592"/>
      <c r="V1857" s="544"/>
      <c r="W1857" s="545"/>
      <c r="X1857" s="594"/>
      <c r="Y1857" s="545"/>
      <c r="Z1857" s="544"/>
      <c r="AA1857" s="545"/>
      <c r="AB1857" s="544"/>
      <c r="AC1857" s="545"/>
      <c r="AD1857" s="544"/>
      <c r="AE1857" s="581"/>
      <c r="AF1857" s="586"/>
      <c r="AG1857" s="587"/>
      <c r="AH1857" s="626"/>
      <c r="AI1857" s="627"/>
      <c r="AJ1857" s="544"/>
      <c r="AK1857" s="581"/>
      <c r="AL1857" s="586"/>
      <c r="AM1857" s="587"/>
      <c r="AN1857" s="626"/>
      <c r="AO1857" s="627"/>
      <c r="AP1857" s="544"/>
      <c r="AQ1857" s="581"/>
      <c r="AR1857" s="586"/>
      <c r="AS1857" s="587"/>
      <c r="AT1857" s="626"/>
      <c r="AU1857" s="627"/>
      <c r="AV1857" s="628"/>
      <c r="AW1857" s="629"/>
      <c r="AX1857" s="632"/>
      <c r="AY1857" s="633"/>
      <c r="AZ1857" s="626"/>
      <c r="BA1857" s="627"/>
      <c r="BB1857" s="544"/>
      <c r="BC1857" s="581"/>
      <c r="BD1857" s="586"/>
      <c r="BE1857" s="587"/>
      <c r="BF1857" s="626"/>
      <c r="BG1857" s="627"/>
      <c r="BH1857" s="628"/>
      <c r="BI1857" s="629"/>
      <c r="BJ1857" s="632"/>
      <c r="BK1857" s="633"/>
      <c r="BL1857" s="626"/>
      <c r="BM1857" s="627"/>
      <c r="BN1857" s="678"/>
      <c r="BO1857" s="679"/>
      <c r="BP1857" s="680"/>
      <c r="BQ1857" s="677"/>
      <c r="BR1857" s="663"/>
      <c r="BS1857" s="663"/>
      <c r="BT1857" s="15"/>
      <c r="BU1857" s="15"/>
      <c r="BV1857" s="95"/>
    </row>
    <row r="1858" spans="1:74" ht="21.75" customHeight="1" x14ac:dyDescent="0.25">
      <c r="A1858" s="95"/>
      <c r="B1858" s="570" t="str">
        <f>IF(ROSTER!B$26="","",ROSTER!B$26)</f>
        <v/>
      </c>
      <c r="C1858" s="572" t="str">
        <f>IF(ROSTER!C$26="","",ROSTER!C$26)</f>
        <v/>
      </c>
      <c r="D1858" s="573"/>
      <c r="E1858" s="574"/>
      <c r="F1858" s="576">
        <f>IF(E1858="y",1,IF(E1858="S",1,0))</f>
        <v>0</v>
      </c>
      <c r="G1858" s="582">
        <f>IF(E1858="S",1,0)</f>
        <v>0</v>
      </c>
      <c r="H1858" s="578"/>
      <c r="I1858" s="543"/>
      <c r="J1858" s="542"/>
      <c r="K1858" s="580"/>
      <c r="L1858" s="584"/>
      <c r="M1858" s="585"/>
      <c r="N1858" s="588">
        <f>L1858+J1858</f>
        <v>0</v>
      </c>
      <c r="O1858" s="589"/>
      <c r="P1858" s="542"/>
      <c r="Q1858" s="580"/>
      <c r="R1858" s="584"/>
      <c r="S1858" s="585"/>
      <c r="T1858" s="588">
        <f>R1858-P1858</f>
        <v>0</v>
      </c>
      <c r="U1858" s="588"/>
      <c r="V1858" s="542"/>
      <c r="W1858" s="543"/>
      <c r="X1858" s="593"/>
      <c r="Y1858" s="543"/>
      <c r="Z1858" s="542"/>
      <c r="AA1858" s="543"/>
      <c r="AB1858" s="542"/>
      <c r="AC1858" s="543"/>
      <c r="AD1858" s="542"/>
      <c r="AE1858" s="580"/>
      <c r="AF1858" s="584"/>
      <c r="AG1858" s="585"/>
      <c r="AH1858" s="595">
        <f>IF(AD1858=0,0,(AF1858/AD1858)*100)</f>
        <v>0</v>
      </c>
      <c r="AI1858" s="596"/>
      <c r="AJ1858" s="542"/>
      <c r="AK1858" s="580"/>
      <c r="AL1858" s="584"/>
      <c r="AM1858" s="585"/>
      <c r="AN1858" s="595">
        <f>IF(AJ1858=0,0,(AL1858/AJ1858)*100)</f>
        <v>0</v>
      </c>
      <c r="AO1858" s="596"/>
      <c r="AP1858" s="542"/>
      <c r="AQ1858" s="580"/>
      <c r="AR1858" s="584"/>
      <c r="AS1858" s="585"/>
      <c r="AT1858" s="595">
        <f>IF(AP1858=0,0,(AR1858/AP1858)*100)</f>
        <v>0</v>
      </c>
      <c r="AU1858" s="596"/>
      <c r="AV1858" s="599">
        <f>AD1858+AJ1858+AP1858</f>
        <v>0</v>
      </c>
      <c r="AW1858" s="600"/>
      <c r="AX1858" s="630">
        <f>AF1858+AL1858+AR1858</f>
        <v>0</v>
      </c>
      <c r="AY1858" s="631"/>
      <c r="AZ1858" s="595">
        <f>IF(AV1858=0,0,(AX1858/AV1858)*100)</f>
        <v>0</v>
      </c>
      <c r="BA1858" s="596"/>
      <c r="BB1858" s="542"/>
      <c r="BC1858" s="580"/>
      <c r="BD1858" s="584"/>
      <c r="BE1858" s="585"/>
      <c r="BF1858" s="595">
        <f>IF(BB1858=0,0,(BD1858/BB1858)*100)</f>
        <v>0</v>
      </c>
      <c r="BG1858" s="596"/>
      <c r="BH1858" s="599">
        <f>AV1858+BB1858</f>
        <v>0</v>
      </c>
      <c r="BI1858" s="600"/>
      <c r="BJ1858" s="630">
        <f>AX1858+BD1858</f>
        <v>0</v>
      </c>
      <c r="BK1858" s="631"/>
      <c r="BL1858" s="595">
        <f>IF(BH1858=0,0,(BJ1858/BH1858)*100)</f>
        <v>0</v>
      </c>
      <c r="BM1858" s="596"/>
      <c r="BN1858" s="656">
        <f>(AF1858*2)+(AL1858*2)+(AR1858*3)+BD1858</f>
        <v>0</v>
      </c>
      <c r="BO1858" s="657"/>
      <c r="BP1858" s="658"/>
      <c r="BQ1858" s="676">
        <f t="shared" ref="BQ1858" si="1799">IF(BS1858=0,0,50*BR1858/BS1858)</f>
        <v>0</v>
      </c>
      <c r="BR1858" s="662">
        <f t="shared" ref="BR1858" si="1800">(BN1858*BU$1840)+(N1858*BU$1841)+(Z1858*BU$1842)+(R1858*BU$1843)+(X1858*BU$1844)+(AB1858*BU$1845)+(V1858*BU$1850)</f>
        <v>0</v>
      </c>
      <c r="BS1858" s="662">
        <f t="shared" ref="BS1858" si="1801">((BB1858-BD1858)*BU$1847)+((AV1858-AX1858)*BU$1846)+(H1858*BU$1848)+(P1858*BU$1849)</f>
        <v>0</v>
      </c>
      <c r="BT1858" s="15"/>
      <c r="BU1858" s="15"/>
      <c r="BV1858" s="95"/>
    </row>
    <row r="1859" spans="1:74" ht="21.75" customHeight="1" x14ac:dyDescent="0.25">
      <c r="A1859" s="95"/>
      <c r="B1859" s="571"/>
      <c r="C1859" s="642" t="str">
        <f>IF(ROSTER!D$26="","",ROSTER!D$26)</f>
        <v/>
      </c>
      <c r="D1859" s="643"/>
      <c r="E1859" s="575"/>
      <c r="F1859" s="577"/>
      <c r="G1859" s="583"/>
      <c r="H1859" s="579"/>
      <c r="I1859" s="545"/>
      <c r="J1859" s="544"/>
      <c r="K1859" s="581"/>
      <c r="L1859" s="586"/>
      <c r="M1859" s="587"/>
      <c r="N1859" s="592" t="s">
        <v>16</v>
      </c>
      <c r="O1859" s="603"/>
      <c r="P1859" s="544"/>
      <c r="Q1859" s="581"/>
      <c r="R1859" s="586"/>
      <c r="S1859" s="587"/>
      <c r="T1859" s="592" t="s">
        <v>16</v>
      </c>
      <c r="U1859" s="592"/>
      <c r="V1859" s="544"/>
      <c r="W1859" s="545"/>
      <c r="X1859" s="594"/>
      <c r="Y1859" s="545"/>
      <c r="Z1859" s="544"/>
      <c r="AA1859" s="545"/>
      <c r="AB1859" s="544"/>
      <c r="AC1859" s="545"/>
      <c r="AD1859" s="544"/>
      <c r="AE1859" s="581"/>
      <c r="AF1859" s="586"/>
      <c r="AG1859" s="587"/>
      <c r="AH1859" s="626"/>
      <c r="AI1859" s="627"/>
      <c r="AJ1859" s="544"/>
      <c r="AK1859" s="581"/>
      <c r="AL1859" s="586"/>
      <c r="AM1859" s="587"/>
      <c r="AN1859" s="626"/>
      <c r="AO1859" s="627"/>
      <c r="AP1859" s="544"/>
      <c r="AQ1859" s="581"/>
      <c r="AR1859" s="586"/>
      <c r="AS1859" s="587"/>
      <c r="AT1859" s="626"/>
      <c r="AU1859" s="627"/>
      <c r="AV1859" s="628"/>
      <c r="AW1859" s="629"/>
      <c r="AX1859" s="632"/>
      <c r="AY1859" s="633"/>
      <c r="AZ1859" s="626"/>
      <c r="BA1859" s="627"/>
      <c r="BB1859" s="544"/>
      <c r="BC1859" s="581"/>
      <c r="BD1859" s="586"/>
      <c r="BE1859" s="587"/>
      <c r="BF1859" s="626"/>
      <c r="BG1859" s="627"/>
      <c r="BH1859" s="628"/>
      <c r="BI1859" s="629"/>
      <c r="BJ1859" s="632"/>
      <c r="BK1859" s="633"/>
      <c r="BL1859" s="626"/>
      <c r="BM1859" s="627"/>
      <c r="BN1859" s="678"/>
      <c r="BO1859" s="679"/>
      <c r="BP1859" s="680"/>
      <c r="BQ1859" s="677"/>
      <c r="BR1859" s="663"/>
      <c r="BS1859" s="663"/>
      <c r="BT1859" s="15"/>
      <c r="BU1859" s="15"/>
      <c r="BV1859" s="95"/>
    </row>
    <row r="1860" spans="1:74" ht="21.75" customHeight="1" x14ac:dyDescent="0.25">
      <c r="A1860" s="95"/>
      <c r="B1860" s="570" t="str">
        <f>IF(ROSTER!B$28="","",ROSTER!B$28)</f>
        <v/>
      </c>
      <c r="C1860" s="572" t="str">
        <f>IF(ROSTER!C$28="","",ROSTER!C$28)</f>
        <v/>
      </c>
      <c r="D1860" s="573"/>
      <c r="E1860" s="574"/>
      <c r="F1860" s="576">
        <f>IF(E1860="y",1,IF(E1860="S",1,0))</f>
        <v>0</v>
      </c>
      <c r="G1860" s="582">
        <f>IF(E1860="S",1,0)</f>
        <v>0</v>
      </c>
      <c r="H1860" s="578"/>
      <c r="I1860" s="543"/>
      <c r="J1860" s="542"/>
      <c r="K1860" s="580"/>
      <c r="L1860" s="584"/>
      <c r="M1860" s="585"/>
      <c r="N1860" s="588">
        <f>L1860+J1860</f>
        <v>0</v>
      </c>
      <c r="O1860" s="589"/>
      <c r="P1860" s="542"/>
      <c r="Q1860" s="580"/>
      <c r="R1860" s="584"/>
      <c r="S1860" s="585"/>
      <c r="T1860" s="588">
        <f>R1860-P1860</f>
        <v>0</v>
      </c>
      <c r="U1860" s="588"/>
      <c r="V1860" s="542"/>
      <c r="W1860" s="543"/>
      <c r="X1860" s="593"/>
      <c r="Y1860" s="543"/>
      <c r="Z1860" s="542"/>
      <c r="AA1860" s="543"/>
      <c r="AB1860" s="542"/>
      <c r="AC1860" s="543"/>
      <c r="AD1860" s="542"/>
      <c r="AE1860" s="580"/>
      <c r="AF1860" s="584"/>
      <c r="AG1860" s="585"/>
      <c r="AH1860" s="595">
        <f>IF(AD1860=0,0,(AF1860/AD1860)*100)</f>
        <v>0</v>
      </c>
      <c r="AI1860" s="596"/>
      <c r="AJ1860" s="542"/>
      <c r="AK1860" s="580"/>
      <c r="AL1860" s="584"/>
      <c r="AM1860" s="585"/>
      <c r="AN1860" s="595">
        <f>IF(AJ1860=0,0,(AL1860/AJ1860)*100)</f>
        <v>0</v>
      </c>
      <c r="AO1860" s="596"/>
      <c r="AP1860" s="542"/>
      <c r="AQ1860" s="580"/>
      <c r="AR1860" s="584"/>
      <c r="AS1860" s="585"/>
      <c r="AT1860" s="595">
        <f>IF(AP1860=0,0,(AR1860/AP1860)*100)</f>
        <v>0</v>
      </c>
      <c r="AU1860" s="596"/>
      <c r="AV1860" s="599">
        <f>AD1860+AJ1860+AP1860</f>
        <v>0</v>
      </c>
      <c r="AW1860" s="600"/>
      <c r="AX1860" s="630">
        <f>AF1860+AL1860+AR1860</f>
        <v>0</v>
      </c>
      <c r="AY1860" s="631"/>
      <c r="AZ1860" s="595">
        <f>IF(AV1860=0,0,(AX1860/AV1860)*100)</f>
        <v>0</v>
      </c>
      <c r="BA1860" s="596"/>
      <c r="BB1860" s="542"/>
      <c r="BC1860" s="580"/>
      <c r="BD1860" s="584"/>
      <c r="BE1860" s="585"/>
      <c r="BF1860" s="595">
        <f>IF(BB1860=0,0,(BD1860/BB1860)*100)</f>
        <v>0</v>
      </c>
      <c r="BG1860" s="596"/>
      <c r="BH1860" s="599">
        <f>AV1860+BB1860</f>
        <v>0</v>
      </c>
      <c r="BI1860" s="600"/>
      <c r="BJ1860" s="630">
        <f>AX1860+BD1860</f>
        <v>0</v>
      </c>
      <c r="BK1860" s="631"/>
      <c r="BL1860" s="595">
        <f>IF(BH1860=0,0,(BJ1860/BH1860)*100)</f>
        <v>0</v>
      </c>
      <c r="BM1860" s="596"/>
      <c r="BN1860" s="656">
        <f>(AF1860*2)+(AL1860*2)+(AR1860*3)+BD1860</f>
        <v>0</v>
      </c>
      <c r="BO1860" s="657"/>
      <c r="BP1860" s="658"/>
      <c r="BQ1860" s="676">
        <f t="shared" ref="BQ1860" si="1802">IF(BS1860=0,0,50*BR1860/BS1860)</f>
        <v>0</v>
      </c>
      <c r="BR1860" s="662">
        <f t="shared" ref="BR1860" si="1803">(BN1860*BU$1840)+(N1860*BU$1841)+(Z1860*BU$1842)+(R1860*BU$1843)+(X1860*BU$1844)+(AB1860*BU$1845)+(V1860*BU$1850)</f>
        <v>0</v>
      </c>
      <c r="BS1860" s="662">
        <f t="shared" ref="BS1860" si="1804">((BB1860-BD1860)*BU$1847)+((AV1860-AX1860)*BU$1846)+(H1860*BU$1848)+(P1860*BU$1849)</f>
        <v>0</v>
      </c>
      <c r="BT1860" s="15"/>
      <c r="BU1860" s="15"/>
      <c r="BV1860" s="95"/>
    </row>
    <row r="1861" spans="1:74" ht="21.75" customHeight="1" x14ac:dyDescent="0.25">
      <c r="A1861" s="95"/>
      <c r="B1861" s="571"/>
      <c r="C1861" s="642" t="str">
        <f>IF(ROSTER!D$28="","",ROSTER!D$28)</f>
        <v/>
      </c>
      <c r="D1861" s="643"/>
      <c r="E1861" s="575"/>
      <c r="F1861" s="577"/>
      <c r="G1861" s="583"/>
      <c r="H1861" s="579"/>
      <c r="I1861" s="545"/>
      <c r="J1861" s="544"/>
      <c r="K1861" s="581"/>
      <c r="L1861" s="586"/>
      <c r="M1861" s="587"/>
      <c r="N1861" s="592" t="s">
        <v>16</v>
      </c>
      <c r="O1861" s="603"/>
      <c r="P1861" s="544"/>
      <c r="Q1861" s="581"/>
      <c r="R1861" s="586"/>
      <c r="S1861" s="587"/>
      <c r="T1861" s="592" t="s">
        <v>16</v>
      </c>
      <c r="U1861" s="592"/>
      <c r="V1861" s="544"/>
      <c r="W1861" s="545"/>
      <c r="X1861" s="594"/>
      <c r="Y1861" s="545"/>
      <c r="Z1861" s="544"/>
      <c r="AA1861" s="545"/>
      <c r="AB1861" s="544"/>
      <c r="AC1861" s="545"/>
      <c r="AD1861" s="544"/>
      <c r="AE1861" s="581"/>
      <c r="AF1861" s="586"/>
      <c r="AG1861" s="587"/>
      <c r="AH1861" s="626"/>
      <c r="AI1861" s="627"/>
      <c r="AJ1861" s="544"/>
      <c r="AK1861" s="581"/>
      <c r="AL1861" s="586"/>
      <c r="AM1861" s="587"/>
      <c r="AN1861" s="626"/>
      <c r="AO1861" s="627"/>
      <c r="AP1861" s="544"/>
      <c r="AQ1861" s="581"/>
      <c r="AR1861" s="586"/>
      <c r="AS1861" s="587"/>
      <c r="AT1861" s="626"/>
      <c r="AU1861" s="627"/>
      <c r="AV1861" s="628"/>
      <c r="AW1861" s="629"/>
      <c r="AX1861" s="632"/>
      <c r="AY1861" s="633"/>
      <c r="AZ1861" s="626"/>
      <c r="BA1861" s="627"/>
      <c r="BB1861" s="544"/>
      <c r="BC1861" s="581"/>
      <c r="BD1861" s="586"/>
      <c r="BE1861" s="587"/>
      <c r="BF1861" s="626"/>
      <c r="BG1861" s="627"/>
      <c r="BH1861" s="628"/>
      <c r="BI1861" s="629"/>
      <c r="BJ1861" s="632"/>
      <c r="BK1861" s="633"/>
      <c r="BL1861" s="626"/>
      <c r="BM1861" s="627"/>
      <c r="BN1861" s="678"/>
      <c r="BO1861" s="679"/>
      <c r="BP1861" s="680"/>
      <c r="BQ1861" s="677"/>
      <c r="BR1861" s="663"/>
      <c r="BS1861" s="663"/>
      <c r="BT1861" s="15"/>
      <c r="BU1861" s="15"/>
      <c r="BV1861" s="95"/>
    </row>
    <row r="1862" spans="1:74" ht="21.75" customHeight="1" x14ac:dyDescent="0.25">
      <c r="A1862" s="95"/>
      <c r="B1862" s="570" t="str">
        <f>IF(ROSTER!B$30="","",ROSTER!B$30)</f>
        <v/>
      </c>
      <c r="C1862" s="572" t="str">
        <f>IF(ROSTER!C$30="","",ROSTER!C$30)</f>
        <v/>
      </c>
      <c r="D1862" s="573"/>
      <c r="E1862" s="574"/>
      <c r="F1862" s="576">
        <f>IF(E1862="y",1,IF(E1862="S",1,0))</f>
        <v>0</v>
      </c>
      <c r="G1862" s="582">
        <f>IF(E1862="S",1,0)</f>
        <v>0</v>
      </c>
      <c r="H1862" s="578"/>
      <c r="I1862" s="543"/>
      <c r="J1862" s="542"/>
      <c r="K1862" s="580"/>
      <c r="L1862" s="584"/>
      <c r="M1862" s="585"/>
      <c r="N1862" s="588">
        <f>L1862+J1862</f>
        <v>0</v>
      </c>
      <c r="O1862" s="589"/>
      <c r="P1862" s="542"/>
      <c r="Q1862" s="580"/>
      <c r="R1862" s="584"/>
      <c r="S1862" s="585"/>
      <c r="T1862" s="588">
        <f>R1862-P1862</f>
        <v>0</v>
      </c>
      <c r="U1862" s="588"/>
      <c r="V1862" s="542"/>
      <c r="W1862" s="543"/>
      <c r="X1862" s="593"/>
      <c r="Y1862" s="543"/>
      <c r="Z1862" s="542"/>
      <c r="AA1862" s="543"/>
      <c r="AB1862" s="542"/>
      <c r="AC1862" s="543"/>
      <c r="AD1862" s="542"/>
      <c r="AE1862" s="580"/>
      <c r="AF1862" s="584"/>
      <c r="AG1862" s="585"/>
      <c r="AH1862" s="595">
        <f>IF(AD1862=0,0,(AF1862/AD1862)*100)</f>
        <v>0</v>
      </c>
      <c r="AI1862" s="596"/>
      <c r="AJ1862" s="542"/>
      <c r="AK1862" s="580"/>
      <c r="AL1862" s="584"/>
      <c r="AM1862" s="585"/>
      <c r="AN1862" s="595">
        <f>IF(AJ1862=0,0,(AL1862/AJ1862)*100)</f>
        <v>0</v>
      </c>
      <c r="AO1862" s="596"/>
      <c r="AP1862" s="542"/>
      <c r="AQ1862" s="580"/>
      <c r="AR1862" s="584"/>
      <c r="AS1862" s="585"/>
      <c r="AT1862" s="595">
        <f>IF(AP1862=0,0,(AR1862/AP1862)*100)</f>
        <v>0</v>
      </c>
      <c r="AU1862" s="596"/>
      <c r="AV1862" s="599">
        <f>AD1862+AJ1862+AP1862</f>
        <v>0</v>
      </c>
      <c r="AW1862" s="600"/>
      <c r="AX1862" s="630">
        <f>AF1862+AL1862+AR1862</f>
        <v>0</v>
      </c>
      <c r="AY1862" s="631"/>
      <c r="AZ1862" s="595">
        <f>IF(AV1862=0,0,(AX1862/AV1862)*100)</f>
        <v>0</v>
      </c>
      <c r="BA1862" s="596"/>
      <c r="BB1862" s="542"/>
      <c r="BC1862" s="580"/>
      <c r="BD1862" s="584"/>
      <c r="BE1862" s="585"/>
      <c r="BF1862" s="595">
        <f>IF(BB1862=0,0,(BD1862/BB1862)*100)</f>
        <v>0</v>
      </c>
      <c r="BG1862" s="596"/>
      <c r="BH1862" s="599">
        <f>AV1862+BB1862</f>
        <v>0</v>
      </c>
      <c r="BI1862" s="600"/>
      <c r="BJ1862" s="630">
        <f>AX1862+BD1862</f>
        <v>0</v>
      </c>
      <c r="BK1862" s="631"/>
      <c r="BL1862" s="595">
        <f>IF(BH1862=0,0,(BJ1862/BH1862)*100)</f>
        <v>0</v>
      </c>
      <c r="BM1862" s="596"/>
      <c r="BN1862" s="656">
        <f>(AF1862*2)+(AL1862*2)+(AR1862*3)+BD1862</f>
        <v>0</v>
      </c>
      <c r="BO1862" s="657"/>
      <c r="BP1862" s="658"/>
      <c r="BQ1862" s="676">
        <f t="shared" ref="BQ1862" si="1805">IF(BS1862=0,0,50*BR1862/BS1862)</f>
        <v>0</v>
      </c>
      <c r="BR1862" s="662">
        <f t="shared" ref="BR1862" si="1806">(BN1862*BU$1840)+(N1862*BU$1841)+(Z1862*BU$1842)+(R1862*BU$1843)+(X1862*BU$1844)+(AB1862*BU$1845)+(V1862*BU$1850)</f>
        <v>0</v>
      </c>
      <c r="BS1862" s="662">
        <f t="shared" ref="BS1862" si="1807">((BB1862-BD1862)*BU$1847)+((AV1862-AX1862)*BU$1846)+(H1862*BU$1848)+(P1862*BU$1849)</f>
        <v>0</v>
      </c>
      <c r="BT1862" s="15"/>
      <c r="BU1862" s="15"/>
      <c r="BV1862" s="95"/>
    </row>
    <row r="1863" spans="1:74" ht="21.75" customHeight="1" x14ac:dyDescent="0.25">
      <c r="A1863" s="95"/>
      <c r="B1863" s="571"/>
      <c r="C1863" s="642" t="str">
        <f>IF(ROSTER!D$30="","",ROSTER!D$30)</f>
        <v/>
      </c>
      <c r="D1863" s="643"/>
      <c r="E1863" s="575"/>
      <c r="F1863" s="577"/>
      <c r="G1863" s="583"/>
      <c r="H1863" s="579"/>
      <c r="I1863" s="545"/>
      <c r="J1863" s="544"/>
      <c r="K1863" s="581"/>
      <c r="L1863" s="586"/>
      <c r="M1863" s="587"/>
      <c r="N1863" s="592" t="s">
        <v>16</v>
      </c>
      <c r="O1863" s="603"/>
      <c r="P1863" s="544"/>
      <c r="Q1863" s="581"/>
      <c r="R1863" s="586"/>
      <c r="S1863" s="587"/>
      <c r="T1863" s="592" t="s">
        <v>16</v>
      </c>
      <c r="U1863" s="592"/>
      <c r="V1863" s="544"/>
      <c r="W1863" s="545"/>
      <c r="X1863" s="594"/>
      <c r="Y1863" s="545"/>
      <c r="Z1863" s="544"/>
      <c r="AA1863" s="545"/>
      <c r="AB1863" s="544"/>
      <c r="AC1863" s="545"/>
      <c r="AD1863" s="544"/>
      <c r="AE1863" s="581"/>
      <c r="AF1863" s="586"/>
      <c r="AG1863" s="587"/>
      <c r="AH1863" s="626"/>
      <c r="AI1863" s="627"/>
      <c r="AJ1863" s="544"/>
      <c r="AK1863" s="581"/>
      <c r="AL1863" s="586"/>
      <c r="AM1863" s="587"/>
      <c r="AN1863" s="626"/>
      <c r="AO1863" s="627"/>
      <c r="AP1863" s="544"/>
      <c r="AQ1863" s="581"/>
      <c r="AR1863" s="586"/>
      <c r="AS1863" s="587"/>
      <c r="AT1863" s="626"/>
      <c r="AU1863" s="627"/>
      <c r="AV1863" s="628"/>
      <c r="AW1863" s="629"/>
      <c r="AX1863" s="632"/>
      <c r="AY1863" s="633"/>
      <c r="AZ1863" s="626"/>
      <c r="BA1863" s="627"/>
      <c r="BB1863" s="544"/>
      <c r="BC1863" s="581"/>
      <c r="BD1863" s="586"/>
      <c r="BE1863" s="587"/>
      <c r="BF1863" s="626"/>
      <c r="BG1863" s="627"/>
      <c r="BH1863" s="628"/>
      <c r="BI1863" s="629"/>
      <c r="BJ1863" s="632"/>
      <c r="BK1863" s="633"/>
      <c r="BL1863" s="626"/>
      <c r="BM1863" s="627"/>
      <c r="BN1863" s="678"/>
      <c r="BO1863" s="679"/>
      <c r="BP1863" s="680"/>
      <c r="BQ1863" s="677"/>
      <c r="BR1863" s="663"/>
      <c r="BS1863" s="663"/>
      <c r="BT1863" s="15"/>
      <c r="BU1863" s="15"/>
      <c r="BV1863" s="95"/>
    </row>
    <row r="1864" spans="1:74" ht="21.75" customHeight="1" x14ac:dyDescent="0.25">
      <c r="A1864" s="95"/>
      <c r="B1864" s="570" t="str">
        <f>IF(ROSTER!B$32="","",ROSTER!B$32)</f>
        <v/>
      </c>
      <c r="C1864" s="572" t="str">
        <f>IF(ROSTER!C$32="","",ROSTER!C$32)</f>
        <v/>
      </c>
      <c r="D1864" s="573"/>
      <c r="E1864" s="574"/>
      <c r="F1864" s="576">
        <f>IF(E1864="y",1,IF(E1864="S",1,0))</f>
        <v>0</v>
      </c>
      <c r="G1864" s="582">
        <f>IF(E1864="S",1,0)</f>
        <v>0</v>
      </c>
      <c r="H1864" s="578"/>
      <c r="I1864" s="543"/>
      <c r="J1864" s="542"/>
      <c r="K1864" s="580"/>
      <c r="L1864" s="584"/>
      <c r="M1864" s="585"/>
      <c r="N1864" s="588">
        <f>L1864+J1864</f>
        <v>0</v>
      </c>
      <c r="O1864" s="589"/>
      <c r="P1864" s="542"/>
      <c r="Q1864" s="580"/>
      <c r="R1864" s="584"/>
      <c r="S1864" s="585"/>
      <c r="T1864" s="588">
        <f>R1864-P1864</f>
        <v>0</v>
      </c>
      <c r="U1864" s="588"/>
      <c r="V1864" s="542"/>
      <c r="W1864" s="543"/>
      <c r="X1864" s="593"/>
      <c r="Y1864" s="543"/>
      <c r="Z1864" s="542"/>
      <c r="AA1864" s="543"/>
      <c r="AB1864" s="542"/>
      <c r="AC1864" s="543"/>
      <c r="AD1864" s="542"/>
      <c r="AE1864" s="580"/>
      <c r="AF1864" s="584"/>
      <c r="AG1864" s="585"/>
      <c r="AH1864" s="595">
        <f>IF(AD1864=0,0,(AF1864/AD1864)*100)</f>
        <v>0</v>
      </c>
      <c r="AI1864" s="596"/>
      <c r="AJ1864" s="542"/>
      <c r="AK1864" s="580"/>
      <c r="AL1864" s="584"/>
      <c r="AM1864" s="585"/>
      <c r="AN1864" s="595">
        <f>IF(AJ1864=0,0,(AL1864/AJ1864)*100)</f>
        <v>0</v>
      </c>
      <c r="AO1864" s="596"/>
      <c r="AP1864" s="542"/>
      <c r="AQ1864" s="580"/>
      <c r="AR1864" s="584"/>
      <c r="AS1864" s="585"/>
      <c r="AT1864" s="595">
        <f>IF(AP1864=0,0,(AR1864/AP1864)*100)</f>
        <v>0</v>
      </c>
      <c r="AU1864" s="596"/>
      <c r="AV1864" s="599">
        <f>AD1864+AJ1864+AP1864</f>
        <v>0</v>
      </c>
      <c r="AW1864" s="600"/>
      <c r="AX1864" s="630">
        <f>AF1864+AL1864+AR1864</f>
        <v>0</v>
      </c>
      <c r="AY1864" s="631"/>
      <c r="AZ1864" s="595">
        <f>IF(AV1864=0,0,(AX1864/AV1864)*100)</f>
        <v>0</v>
      </c>
      <c r="BA1864" s="596"/>
      <c r="BB1864" s="542"/>
      <c r="BC1864" s="580"/>
      <c r="BD1864" s="584"/>
      <c r="BE1864" s="585"/>
      <c r="BF1864" s="595">
        <f>IF(BB1864=0,0,(BD1864/BB1864)*100)</f>
        <v>0</v>
      </c>
      <c r="BG1864" s="596"/>
      <c r="BH1864" s="599">
        <f>AV1864+BB1864</f>
        <v>0</v>
      </c>
      <c r="BI1864" s="600"/>
      <c r="BJ1864" s="630">
        <f>AX1864+BD1864</f>
        <v>0</v>
      </c>
      <c r="BK1864" s="631"/>
      <c r="BL1864" s="595">
        <f>IF(BH1864=0,0,(BJ1864/BH1864)*100)</f>
        <v>0</v>
      </c>
      <c r="BM1864" s="596"/>
      <c r="BN1864" s="656">
        <f>(AF1864*2)+(AL1864*2)+(AR1864*3)+BD1864</f>
        <v>0</v>
      </c>
      <c r="BO1864" s="657"/>
      <c r="BP1864" s="658"/>
      <c r="BQ1864" s="676">
        <f t="shared" ref="BQ1864" si="1808">IF(BS1864=0,0,50*BR1864/BS1864)</f>
        <v>0</v>
      </c>
      <c r="BR1864" s="662">
        <f t="shared" ref="BR1864" si="1809">(BN1864*BU$1840)+(N1864*BU$1841)+(Z1864*BU$1842)+(R1864*BU$1843)+(X1864*BU$1844)+(AB1864*BU$1845)+(V1864*BU$1850)</f>
        <v>0</v>
      </c>
      <c r="BS1864" s="662">
        <f t="shared" ref="BS1864" si="1810">((BB1864-BD1864)*BU$1847)+((AV1864-AX1864)*BU$1846)+(H1864*BU$1848)+(P1864*BU$1849)</f>
        <v>0</v>
      </c>
      <c r="BT1864" s="15"/>
      <c r="BU1864" s="15"/>
      <c r="BV1864" s="95"/>
    </row>
    <row r="1865" spans="1:74" ht="21.75" customHeight="1" x14ac:dyDescent="0.25">
      <c r="A1865" s="95"/>
      <c r="B1865" s="571"/>
      <c r="C1865" s="642" t="str">
        <f>IF(ROSTER!D$32="","",ROSTER!D$32)</f>
        <v/>
      </c>
      <c r="D1865" s="643"/>
      <c r="E1865" s="575"/>
      <c r="F1865" s="577"/>
      <c r="G1865" s="583"/>
      <c r="H1865" s="579"/>
      <c r="I1865" s="545"/>
      <c r="J1865" s="544"/>
      <c r="K1865" s="581"/>
      <c r="L1865" s="586"/>
      <c r="M1865" s="587"/>
      <c r="N1865" s="592" t="s">
        <v>16</v>
      </c>
      <c r="O1865" s="603"/>
      <c r="P1865" s="544"/>
      <c r="Q1865" s="581"/>
      <c r="R1865" s="586"/>
      <c r="S1865" s="587"/>
      <c r="T1865" s="592" t="s">
        <v>16</v>
      </c>
      <c r="U1865" s="592"/>
      <c r="V1865" s="544"/>
      <c r="W1865" s="545"/>
      <c r="X1865" s="594"/>
      <c r="Y1865" s="545"/>
      <c r="Z1865" s="544"/>
      <c r="AA1865" s="545"/>
      <c r="AB1865" s="544"/>
      <c r="AC1865" s="545"/>
      <c r="AD1865" s="544"/>
      <c r="AE1865" s="581"/>
      <c r="AF1865" s="586"/>
      <c r="AG1865" s="587"/>
      <c r="AH1865" s="626"/>
      <c r="AI1865" s="627"/>
      <c r="AJ1865" s="544"/>
      <c r="AK1865" s="581"/>
      <c r="AL1865" s="586"/>
      <c r="AM1865" s="587"/>
      <c r="AN1865" s="626"/>
      <c r="AO1865" s="627"/>
      <c r="AP1865" s="544"/>
      <c r="AQ1865" s="581"/>
      <c r="AR1865" s="586"/>
      <c r="AS1865" s="587"/>
      <c r="AT1865" s="626"/>
      <c r="AU1865" s="627"/>
      <c r="AV1865" s="628"/>
      <c r="AW1865" s="629"/>
      <c r="AX1865" s="632"/>
      <c r="AY1865" s="633"/>
      <c r="AZ1865" s="626"/>
      <c r="BA1865" s="627"/>
      <c r="BB1865" s="544"/>
      <c r="BC1865" s="581"/>
      <c r="BD1865" s="586"/>
      <c r="BE1865" s="587"/>
      <c r="BF1865" s="626"/>
      <c r="BG1865" s="627"/>
      <c r="BH1865" s="628"/>
      <c r="BI1865" s="629"/>
      <c r="BJ1865" s="632"/>
      <c r="BK1865" s="633"/>
      <c r="BL1865" s="626"/>
      <c r="BM1865" s="627"/>
      <c r="BN1865" s="678"/>
      <c r="BO1865" s="679"/>
      <c r="BP1865" s="680"/>
      <c r="BQ1865" s="677"/>
      <c r="BR1865" s="663"/>
      <c r="BS1865" s="663"/>
      <c r="BT1865" s="15"/>
      <c r="BU1865" s="15"/>
      <c r="BV1865" s="95"/>
    </row>
    <row r="1866" spans="1:74" ht="21.75" customHeight="1" x14ac:dyDescent="0.25">
      <c r="A1866" s="95"/>
      <c r="B1866" s="570" t="str">
        <f>IF(ROSTER!B$34="","",ROSTER!B$34)</f>
        <v/>
      </c>
      <c r="C1866" s="572" t="str">
        <f>IF(ROSTER!C$34="","",ROSTER!C$34)</f>
        <v/>
      </c>
      <c r="D1866" s="573"/>
      <c r="E1866" s="574"/>
      <c r="F1866" s="576">
        <f>IF(E1866="y",1,IF(E1866="S",1,0))</f>
        <v>0</v>
      </c>
      <c r="G1866" s="582">
        <f>IF(E1866="S",1,0)</f>
        <v>0</v>
      </c>
      <c r="H1866" s="578"/>
      <c r="I1866" s="543"/>
      <c r="J1866" s="542"/>
      <c r="K1866" s="580"/>
      <c r="L1866" s="584"/>
      <c r="M1866" s="585"/>
      <c r="N1866" s="588">
        <f>L1866+J1866</f>
        <v>0</v>
      </c>
      <c r="O1866" s="589"/>
      <c r="P1866" s="542"/>
      <c r="Q1866" s="580"/>
      <c r="R1866" s="584"/>
      <c r="S1866" s="585"/>
      <c r="T1866" s="588">
        <f>R1866-P1866</f>
        <v>0</v>
      </c>
      <c r="U1866" s="588"/>
      <c r="V1866" s="542"/>
      <c r="W1866" s="543"/>
      <c r="X1866" s="593"/>
      <c r="Y1866" s="543"/>
      <c r="Z1866" s="542"/>
      <c r="AA1866" s="543"/>
      <c r="AB1866" s="542"/>
      <c r="AC1866" s="543"/>
      <c r="AD1866" s="542"/>
      <c r="AE1866" s="580"/>
      <c r="AF1866" s="584"/>
      <c r="AG1866" s="585"/>
      <c r="AH1866" s="595">
        <f>IF(AD1866=0,0,(AF1866/AD1866)*100)</f>
        <v>0</v>
      </c>
      <c r="AI1866" s="596"/>
      <c r="AJ1866" s="542"/>
      <c r="AK1866" s="580"/>
      <c r="AL1866" s="584"/>
      <c r="AM1866" s="585"/>
      <c r="AN1866" s="595">
        <f>IF(AJ1866=0,0,(AL1866/AJ1866)*100)</f>
        <v>0</v>
      </c>
      <c r="AO1866" s="596"/>
      <c r="AP1866" s="542"/>
      <c r="AQ1866" s="580"/>
      <c r="AR1866" s="584"/>
      <c r="AS1866" s="585"/>
      <c r="AT1866" s="595">
        <f>IF(AP1866=0,0,(AR1866/AP1866)*100)</f>
        <v>0</v>
      </c>
      <c r="AU1866" s="596"/>
      <c r="AV1866" s="599">
        <f>AD1866+AJ1866+AP1866</f>
        <v>0</v>
      </c>
      <c r="AW1866" s="600"/>
      <c r="AX1866" s="630">
        <f>AF1866+AL1866+AR1866</f>
        <v>0</v>
      </c>
      <c r="AY1866" s="631"/>
      <c r="AZ1866" s="595">
        <f>IF(AV1866=0,0,(AX1866/AV1866)*100)</f>
        <v>0</v>
      </c>
      <c r="BA1866" s="596"/>
      <c r="BB1866" s="542"/>
      <c r="BC1866" s="580"/>
      <c r="BD1866" s="584"/>
      <c r="BE1866" s="585"/>
      <c r="BF1866" s="595">
        <f>IF(BB1866=0,0,(BD1866/BB1866)*100)</f>
        <v>0</v>
      </c>
      <c r="BG1866" s="596"/>
      <c r="BH1866" s="599">
        <f>AV1866+BB1866</f>
        <v>0</v>
      </c>
      <c r="BI1866" s="600"/>
      <c r="BJ1866" s="630">
        <f>AX1866+BD1866</f>
        <v>0</v>
      </c>
      <c r="BK1866" s="631"/>
      <c r="BL1866" s="595">
        <f>IF(BH1866=0,0,(BJ1866/BH1866)*100)</f>
        <v>0</v>
      </c>
      <c r="BM1866" s="596"/>
      <c r="BN1866" s="656">
        <f>(AF1866*2)+(AL1866*2)+(AR1866*3)+BD1866</f>
        <v>0</v>
      </c>
      <c r="BO1866" s="657"/>
      <c r="BP1866" s="658"/>
      <c r="BQ1866" s="676">
        <f t="shared" ref="BQ1866" si="1811">IF(BS1866=0,0,50*BR1866/BS1866)</f>
        <v>0</v>
      </c>
      <c r="BR1866" s="662">
        <f t="shared" ref="BR1866" si="1812">(BN1866*BU$1840)+(N1866*BU$1841)+(Z1866*BU$1842)+(R1866*BU$1843)+(X1866*BU$1844)+(AB1866*BU$1845)+(V1866*BU$1850)</f>
        <v>0</v>
      </c>
      <c r="BS1866" s="662">
        <f t="shared" ref="BS1866" si="1813">((BB1866-BD1866)*BU$1847)+((AV1866-AX1866)*BU$1846)+(H1866*BU$1848)+(P1866*BU$1849)</f>
        <v>0</v>
      </c>
      <c r="BT1866" s="15"/>
      <c r="BU1866" s="15"/>
      <c r="BV1866" s="95"/>
    </row>
    <row r="1867" spans="1:74" ht="21.75" customHeight="1" x14ac:dyDescent="0.25">
      <c r="A1867" s="95"/>
      <c r="B1867" s="571"/>
      <c r="C1867" s="642" t="str">
        <f>IF(ROSTER!D$34="","",ROSTER!D$34)</f>
        <v/>
      </c>
      <c r="D1867" s="643"/>
      <c r="E1867" s="575"/>
      <c r="F1867" s="577"/>
      <c r="G1867" s="583"/>
      <c r="H1867" s="579"/>
      <c r="I1867" s="545"/>
      <c r="J1867" s="544"/>
      <c r="K1867" s="581"/>
      <c r="L1867" s="586"/>
      <c r="M1867" s="587"/>
      <c r="N1867" s="592" t="s">
        <v>16</v>
      </c>
      <c r="O1867" s="603"/>
      <c r="P1867" s="544"/>
      <c r="Q1867" s="581"/>
      <c r="R1867" s="586"/>
      <c r="S1867" s="587"/>
      <c r="T1867" s="592" t="s">
        <v>16</v>
      </c>
      <c r="U1867" s="592"/>
      <c r="V1867" s="544"/>
      <c r="W1867" s="545"/>
      <c r="X1867" s="594"/>
      <c r="Y1867" s="545"/>
      <c r="Z1867" s="544"/>
      <c r="AA1867" s="545"/>
      <c r="AB1867" s="544"/>
      <c r="AC1867" s="545"/>
      <c r="AD1867" s="544"/>
      <c r="AE1867" s="581"/>
      <c r="AF1867" s="586"/>
      <c r="AG1867" s="587"/>
      <c r="AH1867" s="626"/>
      <c r="AI1867" s="627"/>
      <c r="AJ1867" s="544"/>
      <c r="AK1867" s="581"/>
      <c r="AL1867" s="586"/>
      <c r="AM1867" s="587"/>
      <c r="AN1867" s="626"/>
      <c r="AO1867" s="627"/>
      <c r="AP1867" s="544"/>
      <c r="AQ1867" s="581"/>
      <c r="AR1867" s="586"/>
      <c r="AS1867" s="587"/>
      <c r="AT1867" s="626"/>
      <c r="AU1867" s="627"/>
      <c r="AV1867" s="628"/>
      <c r="AW1867" s="629"/>
      <c r="AX1867" s="632"/>
      <c r="AY1867" s="633"/>
      <c r="AZ1867" s="626"/>
      <c r="BA1867" s="627"/>
      <c r="BB1867" s="544"/>
      <c r="BC1867" s="581"/>
      <c r="BD1867" s="586"/>
      <c r="BE1867" s="587"/>
      <c r="BF1867" s="626"/>
      <c r="BG1867" s="627"/>
      <c r="BH1867" s="628"/>
      <c r="BI1867" s="629"/>
      <c r="BJ1867" s="632"/>
      <c r="BK1867" s="633"/>
      <c r="BL1867" s="626"/>
      <c r="BM1867" s="627"/>
      <c r="BN1867" s="678"/>
      <c r="BO1867" s="679"/>
      <c r="BP1867" s="680"/>
      <c r="BQ1867" s="677"/>
      <c r="BR1867" s="663"/>
      <c r="BS1867" s="663"/>
      <c r="BT1867" s="15"/>
      <c r="BU1867" s="15"/>
      <c r="BV1867" s="95"/>
    </row>
    <row r="1868" spans="1:74" ht="21.75" customHeight="1" x14ac:dyDescent="0.25">
      <c r="A1868" s="95"/>
      <c r="B1868" s="570" t="str">
        <f>IF(ROSTER!B$36="","",ROSTER!B$36)</f>
        <v/>
      </c>
      <c r="C1868" s="572" t="str">
        <f>IF(ROSTER!C$36="","",ROSTER!C$36)</f>
        <v/>
      </c>
      <c r="D1868" s="573"/>
      <c r="E1868" s="574"/>
      <c r="F1868" s="576">
        <f>IF(E1868="y",1,IF(E1868="S",1,0))</f>
        <v>0</v>
      </c>
      <c r="G1868" s="582">
        <f>IF(E1868="S",1,0)</f>
        <v>0</v>
      </c>
      <c r="H1868" s="578"/>
      <c r="I1868" s="543"/>
      <c r="J1868" s="542"/>
      <c r="K1868" s="580"/>
      <c r="L1868" s="584"/>
      <c r="M1868" s="585"/>
      <c r="N1868" s="588">
        <f>L1868+J1868</f>
        <v>0</v>
      </c>
      <c r="O1868" s="589"/>
      <c r="P1868" s="542"/>
      <c r="Q1868" s="580"/>
      <c r="R1868" s="584"/>
      <c r="S1868" s="585"/>
      <c r="T1868" s="588">
        <f>R1868-P1868</f>
        <v>0</v>
      </c>
      <c r="U1868" s="588"/>
      <c r="V1868" s="542"/>
      <c r="W1868" s="543"/>
      <c r="X1868" s="593"/>
      <c r="Y1868" s="543"/>
      <c r="Z1868" s="542"/>
      <c r="AA1868" s="543"/>
      <c r="AB1868" s="542"/>
      <c r="AC1868" s="543"/>
      <c r="AD1868" s="542"/>
      <c r="AE1868" s="580"/>
      <c r="AF1868" s="584"/>
      <c r="AG1868" s="585"/>
      <c r="AH1868" s="595">
        <f>IF(AD1868=0,0,(AF1868/AD1868)*100)</f>
        <v>0</v>
      </c>
      <c r="AI1868" s="596"/>
      <c r="AJ1868" s="542"/>
      <c r="AK1868" s="580"/>
      <c r="AL1868" s="584"/>
      <c r="AM1868" s="585"/>
      <c r="AN1868" s="595">
        <f>IF(AJ1868=0,0,(AL1868/AJ1868)*100)</f>
        <v>0</v>
      </c>
      <c r="AO1868" s="596"/>
      <c r="AP1868" s="542"/>
      <c r="AQ1868" s="580"/>
      <c r="AR1868" s="584"/>
      <c r="AS1868" s="585"/>
      <c r="AT1868" s="595">
        <f>IF(AP1868=0,0,(AR1868/AP1868)*100)</f>
        <v>0</v>
      </c>
      <c r="AU1868" s="596"/>
      <c r="AV1868" s="599">
        <f>AD1868+AJ1868+AP1868</f>
        <v>0</v>
      </c>
      <c r="AW1868" s="600"/>
      <c r="AX1868" s="630">
        <f>AF1868+AL1868+AR1868</f>
        <v>0</v>
      </c>
      <c r="AY1868" s="631"/>
      <c r="AZ1868" s="595">
        <f>IF(AV1868=0,0,(AX1868/AV1868)*100)</f>
        <v>0</v>
      </c>
      <c r="BA1868" s="596"/>
      <c r="BB1868" s="542"/>
      <c r="BC1868" s="580"/>
      <c r="BD1868" s="584"/>
      <c r="BE1868" s="585"/>
      <c r="BF1868" s="595">
        <f>IF(BB1868=0,0,(BD1868/BB1868)*100)</f>
        <v>0</v>
      </c>
      <c r="BG1868" s="596"/>
      <c r="BH1868" s="599">
        <f>AV1868+BB1868</f>
        <v>0</v>
      </c>
      <c r="BI1868" s="600"/>
      <c r="BJ1868" s="630">
        <f>AX1868+BD1868</f>
        <v>0</v>
      </c>
      <c r="BK1868" s="631"/>
      <c r="BL1868" s="595">
        <f>IF(BH1868=0,0,(BJ1868/BH1868)*100)</f>
        <v>0</v>
      </c>
      <c r="BM1868" s="596"/>
      <c r="BN1868" s="656">
        <f>(AF1868*2)+(AL1868*2)+(AR1868*3)+BD1868</f>
        <v>0</v>
      </c>
      <c r="BO1868" s="657"/>
      <c r="BP1868" s="658"/>
      <c r="BQ1868" s="676">
        <f t="shared" ref="BQ1868" si="1814">IF(BS1868=0,0,50*BR1868/BS1868)</f>
        <v>0</v>
      </c>
      <c r="BR1868" s="662">
        <f t="shared" ref="BR1868" si="1815">(BN1868*BU$1840)+(N1868*BU$1841)+(Z1868*BU$1842)+(R1868*BU$1843)+(X1868*BU$1844)+(AB1868*BU$1845)+(V1868*BU$1850)</f>
        <v>0</v>
      </c>
      <c r="BS1868" s="662">
        <f t="shared" ref="BS1868" si="1816">((BB1868-BD1868)*BU$1847)+((AV1868-AX1868)*BU$1846)+(H1868*BU$1848)+(P1868*BU$1849)</f>
        <v>0</v>
      </c>
      <c r="BT1868" s="15"/>
      <c r="BU1868" s="15"/>
      <c r="BV1868" s="95"/>
    </row>
    <row r="1869" spans="1:74" ht="21.75" customHeight="1" x14ac:dyDescent="0.25">
      <c r="A1869" s="95"/>
      <c r="B1869" s="571"/>
      <c r="C1869" s="642" t="str">
        <f>IF(ROSTER!D$36="","",ROSTER!D$36)</f>
        <v/>
      </c>
      <c r="D1869" s="643"/>
      <c r="E1869" s="575"/>
      <c r="F1869" s="577"/>
      <c r="G1869" s="583"/>
      <c r="H1869" s="579"/>
      <c r="I1869" s="545"/>
      <c r="J1869" s="544"/>
      <c r="K1869" s="581"/>
      <c r="L1869" s="586"/>
      <c r="M1869" s="587"/>
      <c r="N1869" s="592" t="s">
        <v>16</v>
      </c>
      <c r="O1869" s="603"/>
      <c r="P1869" s="544"/>
      <c r="Q1869" s="581"/>
      <c r="R1869" s="586"/>
      <c r="S1869" s="587"/>
      <c r="T1869" s="592" t="s">
        <v>16</v>
      </c>
      <c r="U1869" s="592"/>
      <c r="V1869" s="544"/>
      <c r="W1869" s="545"/>
      <c r="X1869" s="594"/>
      <c r="Y1869" s="545"/>
      <c r="Z1869" s="544"/>
      <c r="AA1869" s="545"/>
      <c r="AB1869" s="544"/>
      <c r="AC1869" s="545"/>
      <c r="AD1869" s="544"/>
      <c r="AE1869" s="581"/>
      <c r="AF1869" s="586"/>
      <c r="AG1869" s="587"/>
      <c r="AH1869" s="626"/>
      <c r="AI1869" s="627"/>
      <c r="AJ1869" s="544"/>
      <c r="AK1869" s="581"/>
      <c r="AL1869" s="586"/>
      <c r="AM1869" s="587"/>
      <c r="AN1869" s="626"/>
      <c r="AO1869" s="627"/>
      <c r="AP1869" s="544"/>
      <c r="AQ1869" s="581"/>
      <c r="AR1869" s="586"/>
      <c r="AS1869" s="587"/>
      <c r="AT1869" s="626"/>
      <c r="AU1869" s="627"/>
      <c r="AV1869" s="628"/>
      <c r="AW1869" s="629"/>
      <c r="AX1869" s="632"/>
      <c r="AY1869" s="633"/>
      <c r="AZ1869" s="626"/>
      <c r="BA1869" s="627"/>
      <c r="BB1869" s="544"/>
      <c r="BC1869" s="581"/>
      <c r="BD1869" s="586"/>
      <c r="BE1869" s="587"/>
      <c r="BF1869" s="626"/>
      <c r="BG1869" s="627"/>
      <c r="BH1869" s="628"/>
      <c r="BI1869" s="629"/>
      <c r="BJ1869" s="632"/>
      <c r="BK1869" s="633"/>
      <c r="BL1869" s="626"/>
      <c r="BM1869" s="627"/>
      <c r="BN1869" s="678"/>
      <c r="BO1869" s="679"/>
      <c r="BP1869" s="680"/>
      <c r="BQ1869" s="677"/>
      <c r="BR1869" s="663"/>
      <c r="BS1869" s="663"/>
      <c r="BT1869" s="15"/>
      <c r="BU1869" s="15"/>
      <c r="BV1869" s="95"/>
    </row>
    <row r="1870" spans="1:74" ht="21.75" customHeight="1" x14ac:dyDescent="0.25">
      <c r="A1870" s="95"/>
      <c r="B1870" s="570" t="str">
        <f>IF(ROSTER!B$38="","",ROSTER!B$38)</f>
        <v/>
      </c>
      <c r="C1870" s="572" t="str">
        <f>IF(ROSTER!C$38="","",ROSTER!C$38)</f>
        <v/>
      </c>
      <c r="D1870" s="573"/>
      <c r="E1870" s="574"/>
      <c r="F1870" s="576">
        <f>IF(E1870="y",1,IF(E1870="S",1,0))</f>
        <v>0</v>
      </c>
      <c r="G1870" s="582">
        <f>IF(E1870="S",1,0)</f>
        <v>0</v>
      </c>
      <c r="H1870" s="578"/>
      <c r="I1870" s="543"/>
      <c r="J1870" s="542"/>
      <c r="K1870" s="580"/>
      <c r="L1870" s="584"/>
      <c r="M1870" s="585"/>
      <c r="N1870" s="588">
        <f>L1870+J1870</f>
        <v>0</v>
      </c>
      <c r="O1870" s="589"/>
      <c r="P1870" s="542"/>
      <c r="Q1870" s="580"/>
      <c r="R1870" s="584"/>
      <c r="S1870" s="585"/>
      <c r="T1870" s="588">
        <f>R1870-P1870</f>
        <v>0</v>
      </c>
      <c r="U1870" s="588"/>
      <c r="V1870" s="542"/>
      <c r="W1870" s="543"/>
      <c r="X1870" s="593"/>
      <c r="Y1870" s="543"/>
      <c r="Z1870" s="542"/>
      <c r="AA1870" s="543"/>
      <c r="AB1870" s="542"/>
      <c r="AC1870" s="543"/>
      <c r="AD1870" s="542"/>
      <c r="AE1870" s="580"/>
      <c r="AF1870" s="584"/>
      <c r="AG1870" s="585"/>
      <c r="AH1870" s="595">
        <f>IF(AD1870=0,0,(AF1870/AD1870)*100)</f>
        <v>0</v>
      </c>
      <c r="AI1870" s="596"/>
      <c r="AJ1870" s="542"/>
      <c r="AK1870" s="580"/>
      <c r="AL1870" s="584"/>
      <c r="AM1870" s="585"/>
      <c r="AN1870" s="595">
        <f>IF(AJ1870=0,0,(AL1870/AJ1870)*100)</f>
        <v>0</v>
      </c>
      <c r="AO1870" s="596"/>
      <c r="AP1870" s="542"/>
      <c r="AQ1870" s="580"/>
      <c r="AR1870" s="584"/>
      <c r="AS1870" s="585"/>
      <c r="AT1870" s="595">
        <f>IF(AP1870=0,0,(AR1870/AP1870)*100)</f>
        <v>0</v>
      </c>
      <c r="AU1870" s="596"/>
      <c r="AV1870" s="599">
        <f>AD1870+AJ1870+AP1870</f>
        <v>0</v>
      </c>
      <c r="AW1870" s="600"/>
      <c r="AX1870" s="630">
        <f>AF1870+AL1870+AR1870</f>
        <v>0</v>
      </c>
      <c r="AY1870" s="631"/>
      <c r="AZ1870" s="595">
        <f>IF(AV1870=0,0,(AX1870/AV1870)*100)</f>
        <v>0</v>
      </c>
      <c r="BA1870" s="596"/>
      <c r="BB1870" s="542"/>
      <c r="BC1870" s="580"/>
      <c r="BD1870" s="584"/>
      <c r="BE1870" s="585"/>
      <c r="BF1870" s="595">
        <f>IF(BB1870=0,0,(BD1870/BB1870)*100)</f>
        <v>0</v>
      </c>
      <c r="BG1870" s="596"/>
      <c r="BH1870" s="599">
        <f>AV1870+BB1870</f>
        <v>0</v>
      </c>
      <c r="BI1870" s="600"/>
      <c r="BJ1870" s="630">
        <f>AX1870+BD1870</f>
        <v>0</v>
      </c>
      <c r="BK1870" s="631"/>
      <c r="BL1870" s="595">
        <f>IF(BH1870=0,0,(BJ1870/BH1870)*100)</f>
        <v>0</v>
      </c>
      <c r="BM1870" s="596"/>
      <c r="BN1870" s="656">
        <f>(AF1870*2)+(AL1870*2)+(AR1870*3)+BD1870</f>
        <v>0</v>
      </c>
      <c r="BO1870" s="657"/>
      <c r="BP1870" s="658"/>
      <c r="BQ1870" s="676">
        <f t="shared" ref="BQ1870" si="1817">IF(BS1870=0,0,50*BR1870/BS1870)</f>
        <v>0</v>
      </c>
      <c r="BR1870" s="662">
        <f t="shared" ref="BR1870" si="1818">(BN1870*BU$1840)+(N1870*BU$1841)+(Z1870*BU$1842)+(R1870*BU$1843)+(X1870*BU$1844)+(AB1870*BU$1845)+(V1870*BU$1850)</f>
        <v>0</v>
      </c>
      <c r="BS1870" s="662">
        <f t="shared" ref="BS1870" si="1819">((BB1870-BD1870)*BU$1847)+((AV1870-AX1870)*BU$1846)+(H1870*BU$1848)+(P1870*BU$1849)</f>
        <v>0</v>
      </c>
      <c r="BT1870" s="15"/>
      <c r="BU1870" s="15"/>
      <c r="BV1870" s="95"/>
    </row>
    <row r="1871" spans="1:74" ht="21.75" customHeight="1" x14ac:dyDescent="0.25">
      <c r="A1871" s="95"/>
      <c r="B1871" s="571"/>
      <c r="C1871" s="642" t="str">
        <f>IF(ROSTER!D$38="","",ROSTER!D$38)</f>
        <v/>
      </c>
      <c r="D1871" s="643"/>
      <c r="E1871" s="575"/>
      <c r="F1871" s="577"/>
      <c r="G1871" s="583"/>
      <c r="H1871" s="579"/>
      <c r="I1871" s="545"/>
      <c r="J1871" s="544"/>
      <c r="K1871" s="581"/>
      <c r="L1871" s="586"/>
      <c r="M1871" s="587"/>
      <c r="N1871" s="592" t="s">
        <v>16</v>
      </c>
      <c r="O1871" s="603"/>
      <c r="P1871" s="544"/>
      <c r="Q1871" s="581"/>
      <c r="R1871" s="586"/>
      <c r="S1871" s="587"/>
      <c r="T1871" s="592" t="s">
        <v>16</v>
      </c>
      <c r="U1871" s="592"/>
      <c r="V1871" s="544"/>
      <c r="W1871" s="545"/>
      <c r="X1871" s="594"/>
      <c r="Y1871" s="545"/>
      <c r="Z1871" s="544"/>
      <c r="AA1871" s="545"/>
      <c r="AB1871" s="544"/>
      <c r="AC1871" s="545"/>
      <c r="AD1871" s="544"/>
      <c r="AE1871" s="581"/>
      <c r="AF1871" s="586"/>
      <c r="AG1871" s="587"/>
      <c r="AH1871" s="626"/>
      <c r="AI1871" s="627"/>
      <c r="AJ1871" s="544"/>
      <c r="AK1871" s="581"/>
      <c r="AL1871" s="586"/>
      <c r="AM1871" s="587"/>
      <c r="AN1871" s="626"/>
      <c r="AO1871" s="627"/>
      <c r="AP1871" s="544"/>
      <c r="AQ1871" s="581"/>
      <c r="AR1871" s="586"/>
      <c r="AS1871" s="587"/>
      <c r="AT1871" s="626"/>
      <c r="AU1871" s="627"/>
      <c r="AV1871" s="628"/>
      <c r="AW1871" s="629"/>
      <c r="AX1871" s="632"/>
      <c r="AY1871" s="633"/>
      <c r="AZ1871" s="626"/>
      <c r="BA1871" s="627"/>
      <c r="BB1871" s="544"/>
      <c r="BC1871" s="581"/>
      <c r="BD1871" s="586"/>
      <c r="BE1871" s="587"/>
      <c r="BF1871" s="626"/>
      <c r="BG1871" s="627"/>
      <c r="BH1871" s="628"/>
      <c r="BI1871" s="629"/>
      <c r="BJ1871" s="632"/>
      <c r="BK1871" s="633"/>
      <c r="BL1871" s="626"/>
      <c r="BM1871" s="627"/>
      <c r="BN1871" s="678"/>
      <c r="BO1871" s="679"/>
      <c r="BP1871" s="680"/>
      <c r="BQ1871" s="677"/>
      <c r="BR1871" s="663"/>
      <c r="BS1871" s="663"/>
      <c r="BT1871" s="15"/>
      <c r="BU1871" s="15"/>
      <c r="BV1871" s="95"/>
    </row>
    <row r="1872" spans="1:74" ht="21.75" customHeight="1" x14ac:dyDescent="0.25">
      <c r="A1872" s="95"/>
      <c r="B1872" s="570" t="str">
        <f>IF(ROSTER!B$40="","",ROSTER!B$40)</f>
        <v/>
      </c>
      <c r="C1872" s="572" t="str">
        <f>IF(ROSTER!C$40="","",ROSTER!C$40)</f>
        <v/>
      </c>
      <c r="D1872" s="573"/>
      <c r="E1872" s="574"/>
      <c r="F1872" s="576">
        <f>IF(E1872="y",1,IF(E1872="S",1,0))</f>
        <v>0</v>
      </c>
      <c r="G1872" s="582">
        <f>IF(E1872="S",1,0)</f>
        <v>0</v>
      </c>
      <c r="H1872" s="578"/>
      <c r="I1872" s="543"/>
      <c r="J1872" s="542"/>
      <c r="K1872" s="580"/>
      <c r="L1872" s="584"/>
      <c r="M1872" s="585"/>
      <c r="N1872" s="588">
        <f>L1872+J1872</f>
        <v>0</v>
      </c>
      <c r="O1872" s="589"/>
      <c r="P1872" s="542"/>
      <c r="Q1872" s="580"/>
      <c r="R1872" s="584"/>
      <c r="S1872" s="585"/>
      <c r="T1872" s="588">
        <f>R1872-P1872</f>
        <v>0</v>
      </c>
      <c r="U1872" s="588"/>
      <c r="V1872" s="542"/>
      <c r="W1872" s="543"/>
      <c r="X1872" s="593"/>
      <c r="Y1872" s="543"/>
      <c r="Z1872" s="542"/>
      <c r="AA1872" s="543"/>
      <c r="AB1872" s="542"/>
      <c r="AC1872" s="543"/>
      <c r="AD1872" s="542"/>
      <c r="AE1872" s="580"/>
      <c r="AF1872" s="584"/>
      <c r="AG1872" s="585"/>
      <c r="AH1872" s="595">
        <f>IF(AD1872=0,0,(AF1872/AD1872)*100)</f>
        <v>0</v>
      </c>
      <c r="AI1872" s="596"/>
      <c r="AJ1872" s="542"/>
      <c r="AK1872" s="580"/>
      <c r="AL1872" s="584"/>
      <c r="AM1872" s="585"/>
      <c r="AN1872" s="595">
        <f>IF(AJ1872=0,0,(AL1872/AJ1872)*100)</f>
        <v>0</v>
      </c>
      <c r="AO1872" s="596"/>
      <c r="AP1872" s="542"/>
      <c r="AQ1872" s="580"/>
      <c r="AR1872" s="584"/>
      <c r="AS1872" s="585"/>
      <c r="AT1872" s="595">
        <f>IF(AP1872=0,0,(AR1872/AP1872)*100)</f>
        <v>0</v>
      </c>
      <c r="AU1872" s="596"/>
      <c r="AV1872" s="599">
        <f>AD1872+AJ1872+AP1872</f>
        <v>0</v>
      </c>
      <c r="AW1872" s="600"/>
      <c r="AX1872" s="630">
        <f>AF1872+AL1872+AR1872</f>
        <v>0</v>
      </c>
      <c r="AY1872" s="631"/>
      <c r="AZ1872" s="595">
        <f>IF(AV1872=0,0,(AX1872/AV1872)*100)</f>
        <v>0</v>
      </c>
      <c r="BA1872" s="596"/>
      <c r="BB1872" s="542"/>
      <c r="BC1872" s="580"/>
      <c r="BD1872" s="584"/>
      <c r="BE1872" s="585"/>
      <c r="BF1872" s="595">
        <f>IF(BB1872=0,0,(BD1872/BB1872)*100)</f>
        <v>0</v>
      </c>
      <c r="BG1872" s="596"/>
      <c r="BH1872" s="599">
        <f>AV1872+BB1872</f>
        <v>0</v>
      </c>
      <c r="BI1872" s="600"/>
      <c r="BJ1872" s="630">
        <f>AX1872+BD1872</f>
        <v>0</v>
      </c>
      <c r="BK1872" s="631"/>
      <c r="BL1872" s="595">
        <f>IF(BH1872=0,0,(BJ1872/BH1872)*100)</f>
        <v>0</v>
      </c>
      <c r="BM1872" s="596"/>
      <c r="BN1872" s="656">
        <f>(AF1872*2)+(AL1872*2)+(AR1872*3)+BD1872</f>
        <v>0</v>
      </c>
      <c r="BO1872" s="657"/>
      <c r="BP1872" s="658"/>
      <c r="BQ1872" s="676">
        <f t="shared" ref="BQ1872" si="1820">IF(BS1872=0,0,50*BR1872/BS1872)</f>
        <v>0</v>
      </c>
      <c r="BR1872" s="662">
        <f t="shared" ref="BR1872" si="1821">(BN1872*BU$1840)+(N1872*BU$1841)+(Z1872*BU$1842)+(R1872*BU$1843)+(X1872*BU$1844)+(AB1872*BU$1845)+(V1872*BU$1850)</f>
        <v>0</v>
      </c>
      <c r="BS1872" s="662">
        <f t="shared" ref="BS1872" si="1822">((BB1872-BD1872)*BU$1847)+((AV1872-AX1872)*BU$1846)+(H1872*BU$1848)+(P1872*BU$1849)</f>
        <v>0</v>
      </c>
      <c r="BT1872" s="15"/>
      <c r="BU1872" s="15"/>
      <c r="BV1872" s="95"/>
    </row>
    <row r="1873" spans="1:77" ht="21.75" customHeight="1" x14ac:dyDescent="0.25">
      <c r="A1873" s="95"/>
      <c r="B1873" s="571"/>
      <c r="C1873" s="642" t="str">
        <f>IF(ROSTER!D$40="","",ROSTER!D$40)</f>
        <v/>
      </c>
      <c r="D1873" s="643"/>
      <c r="E1873" s="575"/>
      <c r="F1873" s="577"/>
      <c r="G1873" s="583"/>
      <c r="H1873" s="579"/>
      <c r="I1873" s="545"/>
      <c r="J1873" s="544"/>
      <c r="K1873" s="581"/>
      <c r="L1873" s="586"/>
      <c r="M1873" s="587"/>
      <c r="N1873" s="592" t="s">
        <v>16</v>
      </c>
      <c r="O1873" s="603"/>
      <c r="P1873" s="544"/>
      <c r="Q1873" s="581"/>
      <c r="R1873" s="586"/>
      <c r="S1873" s="587"/>
      <c r="T1873" s="592" t="s">
        <v>16</v>
      </c>
      <c r="U1873" s="592"/>
      <c r="V1873" s="544"/>
      <c r="W1873" s="545"/>
      <c r="X1873" s="594"/>
      <c r="Y1873" s="545"/>
      <c r="Z1873" s="544"/>
      <c r="AA1873" s="545"/>
      <c r="AB1873" s="544"/>
      <c r="AC1873" s="545"/>
      <c r="AD1873" s="544"/>
      <c r="AE1873" s="581"/>
      <c r="AF1873" s="586"/>
      <c r="AG1873" s="587"/>
      <c r="AH1873" s="626"/>
      <c r="AI1873" s="627"/>
      <c r="AJ1873" s="544"/>
      <c r="AK1873" s="581"/>
      <c r="AL1873" s="586"/>
      <c r="AM1873" s="587"/>
      <c r="AN1873" s="626"/>
      <c r="AO1873" s="627"/>
      <c r="AP1873" s="544"/>
      <c r="AQ1873" s="581"/>
      <c r="AR1873" s="586"/>
      <c r="AS1873" s="587"/>
      <c r="AT1873" s="626"/>
      <c r="AU1873" s="627"/>
      <c r="AV1873" s="628"/>
      <c r="AW1873" s="629"/>
      <c r="AX1873" s="632"/>
      <c r="AY1873" s="633"/>
      <c r="AZ1873" s="626"/>
      <c r="BA1873" s="627"/>
      <c r="BB1873" s="544"/>
      <c r="BC1873" s="581"/>
      <c r="BD1873" s="586"/>
      <c r="BE1873" s="587"/>
      <c r="BF1873" s="626"/>
      <c r="BG1873" s="627"/>
      <c r="BH1873" s="628"/>
      <c r="BI1873" s="629"/>
      <c r="BJ1873" s="632"/>
      <c r="BK1873" s="633"/>
      <c r="BL1873" s="626"/>
      <c r="BM1873" s="627"/>
      <c r="BN1873" s="678"/>
      <c r="BO1873" s="679"/>
      <c r="BP1873" s="680"/>
      <c r="BQ1873" s="677"/>
      <c r="BR1873" s="663"/>
      <c r="BS1873" s="663"/>
      <c r="BT1873" s="15"/>
      <c r="BU1873" s="15"/>
      <c r="BV1873" s="95"/>
    </row>
    <row r="1874" spans="1:77" ht="21.75" customHeight="1" x14ac:dyDescent="0.25">
      <c r="A1874" s="95"/>
      <c r="B1874" s="570" t="str">
        <f>IF(ROSTER!B$42="","",ROSTER!B$42)</f>
        <v/>
      </c>
      <c r="C1874" s="572" t="str">
        <f>IF(ROSTER!C$42="","",ROSTER!C$42)</f>
        <v/>
      </c>
      <c r="D1874" s="573"/>
      <c r="E1874" s="574"/>
      <c r="F1874" s="576">
        <f>IF(E1874="y",1,IF(E1874="S",1,0))</f>
        <v>0</v>
      </c>
      <c r="G1874" s="582">
        <f>IF(E1874="S",1,0)</f>
        <v>0</v>
      </c>
      <c r="H1874" s="578"/>
      <c r="I1874" s="543"/>
      <c r="J1874" s="542"/>
      <c r="K1874" s="580"/>
      <c r="L1874" s="584"/>
      <c r="M1874" s="585"/>
      <c r="N1874" s="588">
        <f>L1874+J1874</f>
        <v>0</v>
      </c>
      <c r="O1874" s="589"/>
      <c r="P1874" s="542"/>
      <c r="Q1874" s="580"/>
      <c r="R1874" s="584"/>
      <c r="S1874" s="585"/>
      <c r="T1874" s="588">
        <f>R1874-P1874</f>
        <v>0</v>
      </c>
      <c r="U1874" s="588"/>
      <c r="V1874" s="542"/>
      <c r="W1874" s="543"/>
      <c r="X1874" s="593"/>
      <c r="Y1874" s="543"/>
      <c r="Z1874" s="542"/>
      <c r="AA1874" s="543"/>
      <c r="AB1874" s="542"/>
      <c r="AC1874" s="543"/>
      <c r="AD1874" s="542"/>
      <c r="AE1874" s="580"/>
      <c r="AF1874" s="584"/>
      <c r="AG1874" s="585"/>
      <c r="AH1874" s="595">
        <f>IF(AD1874=0,0,(AF1874/AD1874)*100)</f>
        <v>0</v>
      </c>
      <c r="AI1874" s="596"/>
      <c r="AJ1874" s="542"/>
      <c r="AK1874" s="580"/>
      <c r="AL1874" s="584"/>
      <c r="AM1874" s="585"/>
      <c r="AN1874" s="595">
        <f>IF(AJ1874=0,0,(AL1874/AJ1874)*100)</f>
        <v>0</v>
      </c>
      <c r="AO1874" s="596"/>
      <c r="AP1874" s="542"/>
      <c r="AQ1874" s="580"/>
      <c r="AR1874" s="584"/>
      <c r="AS1874" s="585"/>
      <c r="AT1874" s="595">
        <f>IF(AP1874=0,0,(AR1874/AP1874)*100)</f>
        <v>0</v>
      </c>
      <c r="AU1874" s="596"/>
      <c r="AV1874" s="599">
        <f>AD1874+AJ1874+AP1874</f>
        <v>0</v>
      </c>
      <c r="AW1874" s="600"/>
      <c r="AX1874" s="630">
        <f>AF1874+AL1874+AR1874</f>
        <v>0</v>
      </c>
      <c r="AY1874" s="631"/>
      <c r="AZ1874" s="595">
        <f>IF(AV1874=0,0,(AX1874/AV1874)*100)</f>
        <v>0</v>
      </c>
      <c r="BA1874" s="596"/>
      <c r="BB1874" s="542"/>
      <c r="BC1874" s="580"/>
      <c r="BD1874" s="584"/>
      <c r="BE1874" s="585"/>
      <c r="BF1874" s="595">
        <f>IF(BB1874=0,0,(BD1874/BB1874)*100)</f>
        <v>0</v>
      </c>
      <c r="BG1874" s="596"/>
      <c r="BH1874" s="599">
        <f>AV1874+BB1874</f>
        <v>0</v>
      </c>
      <c r="BI1874" s="600"/>
      <c r="BJ1874" s="630">
        <f>AX1874+BD1874</f>
        <v>0</v>
      </c>
      <c r="BK1874" s="631"/>
      <c r="BL1874" s="595">
        <f>IF(BH1874=0,0,(BJ1874/BH1874)*100)</f>
        <v>0</v>
      </c>
      <c r="BM1874" s="596"/>
      <c r="BN1874" s="656">
        <f>(AF1874*2)+(AL1874*2)+(AR1874*3)+BD1874</f>
        <v>0</v>
      </c>
      <c r="BO1874" s="657"/>
      <c r="BP1874" s="658"/>
      <c r="BQ1874" s="676">
        <f t="shared" ref="BQ1874" si="1823">IF(BS1874=0,0,50*BR1874/BS1874)</f>
        <v>0</v>
      </c>
      <c r="BR1874" s="662">
        <f t="shared" ref="BR1874" si="1824">(BN1874*BU$1840)+(N1874*BU$1841)+(Z1874*BU$1842)+(R1874*BU$1843)+(X1874*BU$1844)+(AB1874*BU$1845)+(V1874*BU$1850)</f>
        <v>0</v>
      </c>
      <c r="BS1874" s="662">
        <f t="shared" ref="BS1874" si="1825">((BB1874-BD1874)*BU$1847)+((AV1874-AX1874)*BU$1846)+(H1874*BU$1848)+(P1874*BU$1849)</f>
        <v>0</v>
      </c>
      <c r="BT1874" s="15"/>
      <c r="BU1874" s="15"/>
      <c r="BV1874" s="95"/>
    </row>
    <row r="1875" spans="1:77" ht="21.75" customHeight="1" x14ac:dyDescent="0.25">
      <c r="A1875" s="95"/>
      <c r="B1875" s="571"/>
      <c r="C1875" s="642" t="str">
        <f>IF(ROSTER!D$42="","",ROSTER!D$42)</f>
        <v/>
      </c>
      <c r="D1875" s="643"/>
      <c r="E1875" s="575"/>
      <c r="F1875" s="577"/>
      <c r="G1875" s="583"/>
      <c r="H1875" s="579"/>
      <c r="I1875" s="545"/>
      <c r="J1875" s="544"/>
      <c r="K1875" s="581"/>
      <c r="L1875" s="586"/>
      <c r="M1875" s="587"/>
      <c r="N1875" s="592" t="s">
        <v>16</v>
      </c>
      <c r="O1875" s="603"/>
      <c r="P1875" s="544"/>
      <c r="Q1875" s="581"/>
      <c r="R1875" s="586"/>
      <c r="S1875" s="587"/>
      <c r="T1875" s="592" t="s">
        <v>16</v>
      </c>
      <c r="U1875" s="592"/>
      <c r="V1875" s="544"/>
      <c r="W1875" s="545"/>
      <c r="X1875" s="594"/>
      <c r="Y1875" s="545"/>
      <c r="Z1875" s="544"/>
      <c r="AA1875" s="545"/>
      <c r="AB1875" s="544"/>
      <c r="AC1875" s="545"/>
      <c r="AD1875" s="544"/>
      <c r="AE1875" s="581"/>
      <c r="AF1875" s="586"/>
      <c r="AG1875" s="587"/>
      <c r="AH1875" s="626"/>
      <c r="AI1875" s="627"/>
      <c r="AJ1875" s="544"/>
      <c r="AK1875" s="581"/>
      <c r="AL1875" s="586"/>
      <c r="AM1875" s="587"/>
      <c r="AN1875" s="626"/>
      <c r="AO1875" s="627"/>
      <c r="AP1875" s="544"/>
      <c r="AQ1875" s="581"/>
      <c r="AR1875" s="586"/>
      <c r="AS1875" s="587"/>
      <c r="AT1875" s="626"/>
      <c r="AU1875" s="627"/>
      <c r="AV1875" s="628"/>
      <c r="AW1875" s="629"/>
      <c r="AX1875" s="632"/>
      <c r="AY1875" s="633"/>
      <c r="AZ1875" s="626"/>
      <c r="BA1875" s="627"/>
      <c r="BB1875" s="544"/>
      <c r="BC1875" s="581"/>
      <c r="BD1875" s="586"/>
      <c r="BE1875" s="587"/>
      <c r="BF1875" s="626"/>
      <c r="BG1875" s="627"/>
      <c r="BH1875" s="628"/>
      <c r="BI1875" s="629"/>
      <c r="BJ1875" s="632"/>
      <c r="BK1875" s="633"/>
      <c r="BL1875" s="626"/>
      <c r="BM1875" s="627"/>
      <c r="BN1875" s="678"/>
      <c r="BO1875" s="679"/>
      <c r="BP1875" s="680"/>
      <c r="BQ1875" s="677"/>
      <c r="BR1875" s="663"/>
      <c r="BS1875" s="663"/>
      <c r="BT1875" s="15"/>
      <c r="BU1875" s="15"/>
      <c r="BV1875" s="95"/>
    </row>
    <row r="1876" spans="1:77" ht="21.75" customHeight="1" x14ac:dyDescent="0.25">
      <c r="A1876" s="95"/>
      <c r="B1876" s="570" t="str">
        <f>IF(ROSTER!B$44="","",ROSTER!B$44)</f>
        <v/>
      </c>
      <c r="C1876" s="572" t="str">
        <f>IF(ROSTER!C$44="","",ROSTER!C$44)</f>
        <v/>
      </c>
      <c r="D1876" s="573"/>
      <c r="E1876" s="574"/>
      <c r="F1876" s="576">
        <f>IF(E1876="y",1,IF(E1876="S",1,0))</f>
        <v>0</v>
      </c>
      <c r="G1876" s="582">
        <f>IF(E1876="S",1,0)</f>
        <v>0</v>
      </c>
      <c r="H1876" s="578"/>
      <c r="I1876" s="543"/>
      <c r="J1876" s="542"/>
      <c r="K1876" s="580"/>
      <c r="L1876" s="584"/>
      <c r="M1876" s="585"/>
      <c r="N1876" s="588">
        <f>L1876+J1876</f>
        <v>0</v>
      </c>
      <c r="O1876" s="589"/>
      <c r="P1876" s="542"/>
      <c r="Q1876" s="580"/>
      <c r="R1876" s="584"/>
      <c r="S1876" s="585"/>
      <c r="T1876" s="588">
        <f>R1876-P1876</f>
        <v>0</v>
      </c>
      <c r="U1876" s="588"/>
      <c r="V1876" s="542"/>
      <c r="W1876" s="543"/>
      <c r="X1876" s="593"/>
      <c r="Y1876" s="543"/>
      <c r="Z1876" s="542"/>
      <c r="AA1876" s="543"/>
      <c r="AB1876" s="542"/>
      <c r="AC1876" s="543"/>
      <c r="AD1876" s="542"/>
      <c r="AE1876" s="580"/>
      <c r="AF1876" s="584"/>
      <c r="AG1876" s="585"/>
      <c r="AH1876" s="595">
        <f>IF(AD1876=0,0,(AF1876/AD1876)*100)</f>
        <v>0</v>
      </c>
      <c r="AI1876" s="596"/>
      <c r="AJ1876" s="542"/>
      <c r="AK1876" s="580"/>
      <c r="AL1876" s="584"/>
      <c r="AM1876" s="585"/>
      <c r="AN1876" s="595">
        <f>IF(AJ1876=0,0,(AL1876/AJ1876)*100)</f>
        <v>0</v>
      </c>
      <c r="AO1876" s="596"/>
      <c r="AP1876" s="542"/>
      <c r="AQ1876" s="580"/>
      <c r="AR1876" s="584"/>
      <c r="AS1876" s="585"/>
      <c r="AT1876" s="595">
        <f>IF(AP1876=0,0,(AR1876/AP1876)*100)</f>
        <v>0</v>
      </c>
      <c r="AU1876" s="596"/>
      <c r="AV1876" s="599">
        <f>AD1876+AJ1876+AP1876</f>
        <v>0</v>
      </c>
      <c r="AW1876" s="600"/>
      <c r="AX1876" s="630">
        <f>AF1876+AL1876+AR1876</f>
        <v>0</v>
      </c>
      <c r="AY1876" s="631"/>
      <c r="AZ1876" s="595">
        <f>IF(AV1876=0,0,(AX1876/AV1876)*100)</f>
        <v>0</v>
      </c>
      <c r="BA1876" s="596"/>
      <c r="BB1876" s="542"/>
      <c r="BC1876" s="580"/>
      <c r="BD1876" s="584"/>
      <c r="BE1876" s="585"/>
      <c r="BF1876" s="595">
        <f>IF(BB1876=0,0,(BD1876/BB1876)*100)</f>
        <v>0</v>
      </c>
      <c r="BG1876" s="596"/>
      <c r="BH1876" s="599">
        <f>AV1876+BB1876</f>
        <v>0</v>
      </c>
      <c r="BI1876" s="600"/>
      <c r="BJ1876" s="630">
        <f>AX1876+BD1876</f>
        <v>0</v>
      </c>
      <c r="BK1876" s="631"/>
      <c r="BL1876" s="595">
        <f>IF(BH1876=0,0,(BJ1876/BH1876)*100)</f>
        <v>0</v>
      </c>
      <c r="BM1876" s="596"/>
      <c r="BN1876" s="656">
        <f>(AF1876*2)+(AL1876*2)+(AR1876*3)+BD1876</f>
        <v>0</v>
      </c>
      <c r="BO1876" s="657"/>
      <c r="BP1876" s="658"/>
      <c r="BQ1876" s="676">
        <f t="shared" ref="BQ1876" si="1826">IF(BS1876=0,0,50*BR1876/BS1876)</f>
        <v>0</v>
      </c>
      <c r="BR1876" s="662">
        <f t="shared" ref="BR1876" si="1827">(BN1876*BU$1840)+(N1876*BU$1841)+(Z1876*BU$1842)+(R1876*BU$1843)+(X1876*BU$1844)+(AB1876*BU$1845)+(V1876*BU$1850)</f>
        <v>0</v>
      </c>
      <c r="BS1876" s="662">
        <f t="shared" ref="BS1876" si="1828">((BB1876-BD1876)*BU$1847)+((AV1876-AX1876)*BU$1846)+(H1876*BU$1848)+(P1876*BU$1849)</f>
        <v>0</v>
      </c>
      <c r="BT1876" s="15"/>
      <c r="BU1876" s="15"/>
      <c r="BV1876" s="95"/>
    </row>
    <row r="1877" spans="1:77" ht="21.75" customHeight="1" x14ac:dyDescent="0.25">
      <c r="A1877" s="95"/>
      <c r="B1877" s="571"/>
      <c r="C1877" s="642" t="str">
        <f>IF(ROSTER!D$44="","",ROSTER!D$44)</f>
        <v/>
      </c>
      <c r="D1877" s="643"/>
      <c r="E1877" s="575"/>
      <c r="F1877" s="577"/>
      <c r="G1877" s="583"/>
      <c r="H1877" s="579"/>
      <c r="I1877" s="545"/>
      <c r="J1877" s="544"/>
      <c r="K1877" s="581"/>
      <c r="L1877" s="586"/>
      <c r="M1877" s="587"/>
      <c r="N1877" s="592" t="s">
        <v>16</v>
      </c>
      <c r="O1877" s="603"/>
      <c r="P1877" s="544"/>
      <c r="Q1877" s="581"/>
      <c r="R1877" s="586"/>
      <c r="S1877" s="587"/>
      <c r="T1877" s="592" t="s">
        <v>16</v>
      </c>
      <c r="U1877" s="592"/>
      <c r="V1877" s="544"/>
      <c r="W1877" s="545"/>
      <c r="X1877" s="594"/>
      <c r="Y1877" s="545"/>
      <c r="Z1877" s="544"/>
      <c r="AA1877" s="545"/>
      <c r="AB1877" s="544"/>
      <c r="AC1877" s="545"/>
      <c r="AD1877" s="544"/>
      <c r="AE1877" s="581"/>
      <c r="AF1877" s="586"/>
      <c r="AG1877" s="587"/>
      <c r="AH1877" s="626"/>
      <c r="AI1877" s="627"/>
      <c r="AJ1877" s="544"/>
      <c r="AK1877" s="581"/>
      <c r="AL1877" s="586"/>
      <c r="AM1877" s="587"/>
      <c r="AN1877" s="626"/>
      <c r="AO1877" s="627"/>
      <c r="AP1877" s="544"/>
      <c r="AQ1877" s="581"/>
      <c r="AR1877" s="586"/>
      <c r="AS1877" s="587"/>
      <c r="AT1877" s="626"/>
      <c r="AU1877" s="627"/>
      <c r="AV1877" s="628"/>
      <c r="AW1877" s="629"/>
      <c r="AX1877" s="632"/>
      <c r="AY1877" s="633"/>
      <c r="AZ1877" s="626"/>
      <c r="BA1877" s="627"/>
      <c r="BB1877" s="544"/>
      <c r="BC1877" s="581"/>
      <c r="BD1877" s="586"/>
      <c r="BE1877" s="587"/>
      <c r="BF1877" s="626"/>
      <c r="BG1877" s="627"/>
      <c r="BH1877" s="628"/>
      <c r="BI1877" s="629"/>
      <c r="BJ1877" s="632"/>
      <c r="BK1877" s="633"/>
      <c r="BL1877" s="626"/>
      <c r="BM1877" s="627"/>
      <c r="BN1877" s="678"/>
      <c r="BO1877" s="679"/>
      <c r="BP1877" s="680"/>
      <c r="BQ1877" s="677"/>
      <c r="BR1877" s="663"/>
      <c r="BS1877" s="663"/>
      <c r="BT1877" s="15"/>
      <c r="BU1877" s="15"/>
      <c r="BV1877" s="95"/>
    </row>
    <row r="1878" spans="1:77" ht="21.75" customHeight="1" x14ac:dyDescent="0.25">
      <c r="A1878" s="95"/>
      <c r="B1878" s="570" t="str">
        <f>IF(ROSTER!B$46="","",ROSTER!B$46)</f>
        <v/>
      </c>
      <c r="C1878" s="572" t="str">
        <f>IF(ROSTER!C$46="","",ROSTER!C$46)</f>
        <v/>
      </c>
      <c r="D1878" s="573"/>
      <c r="E1878" s="574"/>
      <c r="F1878" s="576">
        <f>IF(E1878="y",1,IF(E1878="S",1,0))</f>
        <v>0</v>
      </c>
      <c r="G1878" s="582">
        <f>IF(E1878="S",1,0)</f>
        <v>0</v>
      </c>
      <c r="H1878" s="578"/>
      <c r="I1878" s="543"/>
      <c r="J1878" s="542"/>
      <c r="K1878" s="580"/>
      <c r="L1878" s="584"/>
      <c r="M1878" s="585"/>
      <c r="N1878" s="588">
        <f>L1878+J1878</f>
        <v>0</v>
      </c>
      <c r="O1878" s="589"/>
      <c r="P1878" s="542"/>
      <c r="Q1878" s="580"/>
      <c r="R1878" s="584"/>
      <c r="S1878" s="585"/>
      <c r="T1878" s="588">
        <f>R1878-P1878</f>
        <v>0</v>
      </c>
      <c r="U1878" s="588"/>
      <c r="V1878" s="542"/>
      <c r="W1878" s="543"/>
      <c r="X1878" s="593"/>
      <c r="Y1878" s="543"/>
      <c r="Z1878" s="542"/>
      <c r="AA1878" s="543"/>
      <c r="AB1878" s="542"/>
      <c r="AC1878" s="543"/>
      <c r="AD1878" s="542"/>
      <c r="AE1878" s="580"/>
      <c r="AF1878" s="584"/>
      <c r="AG1878" s="585"/>
      <c r="AH1878" s="595">
        <f>IF(AD1878=0,0,(AF1878/AD1878)*100)</f>
        <v>0</v>
      </c>
      <c r="AI1878" s="596"/>
      <c r="AJ1878" s="542"/>
      <c r="AK1878" s="580"/>
      <c r="AL1878" s="584"/>
      <c r="AM1878" s="585"/>
      <c r="AN1878" s="595">
        <f>IF(AJ1878=0,0,(AL1878/AJ1878)*100)</f>
        <v>0</v>
      </c>
      <c r="AO1878" s="596"/>
      <c r="AP1878" s="542"/>
      <c r="AQ1878" s="580"/>
      <c r="AR1878" s="584"/>
      <c r="AS1878" s="585"/>
      <c r="AT1878" s="595">
        <f>IF(AP1878=0,0,(AR1878/AP1878)*100)</f>
        <v>0</v>
      </c>
      <c r="AU1878" s="596"/>
      <c r="AV1878" s="599">
        <f>AD1878+AJ1878+AP1878</f>
        <v>0</v>
      </c>
      <c r="AW1878" s="600"/>
      <c r="AX1878" s="630">
        <f>AF1878+AL1878+AR1878</f>
        <v>0</v>
      </c>
      <c r="AY1878" s="631"/>
      <c r="AZ1878" s="595">
        <f>IF(AV1878=0,0,(AX1878/AV1878)*100)</f>
        <v>0</v>
      </c>
      <c r="BA1878" s="596"/>
      <c r="BB1878" s="542"/>
      <c r="BC1878" s="580"/>
      <c r="BD1878" s="584"/>
      <c r="BE1878" s="585"/>
      <c r="BF1878" s="595">
        <f>IF(BB1878=0,0,(BD1878/BB1878)*100)</f>
        <v>0</v>
      </c>
      <c r="BG1878" s="596"/>
      <c r="BH1878" s="599">
        <f>AV1878+BB1878</f>
        <v>0</v>
      </c>
      <c r="BI1878" s="600"/>
      <c r="BJ1878" s="630">
        <f>AX1878+BD1878</f>
        <v>0</v>
      </c>
      <c r="BK1878" s="631"/>
      <c r="BL1878" s="595">
        <f>IF(BH1878=0,0,(BJ1878/BH1878)*100)</f>
        <v>0</v>
      </c>
      <c r="BM1878" s="596"/>
      <c r="BN1878" s="656">
        <f>(AF1878*2)+(AL1878*2)+(AR1878*3)+BD1878</f>
        <v>0</v>
      </c>
      <c r="BO1878" s="657"/>
      <c r="BP1878" s="658"/>
      <c r="BQ1878" s="676">
        <f t="shared" ref="BQ1878" si="1829">IF(BS1878=0,0,50*BR1878/BS1878)</f>
        <v>0</v>
      </c>
      <c r="BR1878" s="662">
        <f t="shared" ref="BR1878" si="1830">(BN1878*BU$1840)+(N1878*BU$1841)+(Z1878*BU$1842)+(R1878*BU$1843)+(X1878*BU$1844)+(AB1878*BU$1845)+(V1878*BU$1850)</f>
        <v>0</v>
      </c>
      <c r="BS1878" s="662">
        <f t="shared" ref="BS1878" si="1831">((BB1878-BD1878)*BU$1847)+((AV1878-AX1878)*BU$1846)+(H1878*BU$1848)+(P1878*BU$1849)</f>
        <v>0</v>
      </c>
      <c r="BT1878" s="15"/>
      <c r="BU1878" s="15"/>
      <c r="BV1878" s="95"/>
    </row>
    <row r="1879" spans="1:77" ht="22.5" customHeight="1" thickBot="1" x14ac:dyDescent="0.3">
      <c r="A1879" s="95"/>
      <c r="B1879" s="571"/>
      <c r="C1879" s="642" t="str">
        <f>IF(ROSTER!D$46="","",ROSTER!D$46)</f>
        <v/>
      </c>
      <c r="D1879" s="643"/>
      <c r="E1879" s="575"/>
      <c r="F1879" s="577"/>
      <c r="G1879" s="583"/>
      <c r="H1879" s="579"/>
      <c r="I1879" s="545"/>
      <c r="J1879" s="544"/>
      <c r="K1879" s="581"/>
      <c r="L1879" s="586"/>
      <c r="M1879" s="587"/>
      <c r="N1879" s="590" t="s">
        <v>16</v>
      </c>
      <c r="O1879" s="591"/>
      <c r="P1879" s="544"/>
      <c r="Q1879" s="581"/>
      <c r="R1879" s="586"/>
      <c r="S1879" s="587"/>
      <c r="T1879" s="592" t="s">
        <v>16</v>
      </c>
      <c r="U1879" s="592"/>
      <c r="V1879" s="544"/>
      <c r="W1879" s="545"/>
      <c r="X1879" s="594"/>
      <c r="Y1879" s="545"/>
      <c r="Z1879" s="544"/>
      <c r="AA1879" s="545"/>
      <c r="AB1879" s="544"/>
      <c r="AC1879" s="545"/>
      <c r="AD1879" s="544"/>
      <c r="AE1879" s="581"/>
      <c r="AF1879" s="586"/>
      <c r="AG1879" s="587"/>
      <c r="AH1879" s="597"/>
      <c r="AI1879" s="598"/>
      <c r="AJ1879" s="544"/>
      <c r="AK1879" s="581"/>
      <c r="AL1879" s="586"/>
      <c r="AM1879" s="587"/>
      <c r="AN1879" s="597"/>
      <c r="AO1879" s="598"/>
      <c r="AP1879" s="544"/>
      <c r="AQ1879" s="581"/>
      <c r="AR1879" s="586"/>
      <c r="AS1879" s="587"/>
      <c r="AT1879" s="597"/>
      <c r="AU1879" s="598"/>
      <c r="AV1879" s="601"/>
      <c r="AW1879" s="602"/>
      <c r="AX1879" s="701"/>
      <c r="AY1879" s="702"/>
      <c r="AZ1879" s="597"/>
      <c r="BA1879" s="598"/>
      <c r="BB1879" s="544"/>
      <c r="BC1879" s="581"/>
      <c r="BD1879" s="586"/>
      <c r="BE1879" s="587"/>
      <c r="BF1879" s="597"/>
      <c r="BG1879" s="598"/>
      <c r="BH1879" s="601"/>
      <c r="BI1879" s="602"/>
      <c r="BJ1879" s="701"/>
      <c r="BK1879" s="702"/>
      <c r="BL1879" s="597"/>
      <c r="BM1879" s="598"/>
      <c r="BN1879" s="659"/>
      <c r="BO1879" s="660"/>
      <c r="BP1879" s="661"/>
      <c r="BQ1879" s="677"/>
      <c r="BR1879" s="663"/>
      <c r="BS1879" s="663"/>
      <c r="BT1879" s="15"/>
      <c r="BU1879" s="15"/>
      <c r="BV1879" s="95"/>
    </row>
    <row r="1880" spans="1:77" s="21" customFormat="1" ht="33.4" customHeight="1" x14ac:dyDescent="0.45">
      <c r="A1880" s="98"/>
      <c r="B1880" s="612"/>
      <c r="C1880" s="613"/>
      <c r="D1880" s="613" t="s">
        <v>10</v>
      </c>
      <c r="E1880" s="616"/>
      <c r="F1880" s="279"/>
      <c r="G1880" s="279"/>
      <c r="H1880" s="517">
        <f>SUM(H1840:I1879)</f>
        <v>0</v>
      </c>
      <c r="I1880" s="618"/>
      <c r="J1880" s="517">
        <f>SUM(J1840:K1879)</f>
        <v>0</v>
      </c>
      <c r="K1880" s="618"/>
      <c r="L1880" s="620">
        <f>SUM(L1840:M1879)</f>
        <v>0</v>
      </c>
      <c r="M1880" s="621"/>
      <c r="N1880" s="548">
        <f>L1880+J1880</f>
        <v>0</v>
      </c>
      <c r="O1880" s="518"/>
      <c r="P1880" s="620">
        <f>SUM(P1840:Q1879)</f>
        <v>0</v>
      </c>
      <c r="Q1880" s="618"/>
      <c r="R1880" s="620">
        <f>SUM(R1840:S1879)</f>
        <v>0</v>
      </c>
      <c r="S1880" s="621"/>
      <c r="T1880" s="548">
        <f>R1880-P1880</f>
        <v>0</v>
      </c>
      <c r="U1880" s="518"/>
      <c r="V1880" s="517">
        <f>SUM(V1840:W1879)</f>
        <v>0</v>
      </c>
      <c r="W1880" s="518"/>
      <c r="X1880" s="621">
        <f>SUM(X1840:Y1879)</f>
        <v>0</v>
      </c>
      <c r="Y1880" s="621"/>
      <c r="Z1880" s="517">
        <f>SUM(Z1840:AA1879)</f>
        <v>0</v>
      </c>
      <c r="AA1880" s="518"/>
      <c r="AB1880" s="517">
        <f>SUM(AB1840:AC1879)</f>
        <v>0</v>
      </c>
      <c r="AC1880" s="518"/>
      <c r="AD1880" s="621">
        <f>SUM(AD1840:AE1879)</f>
        <v>0</v>
      </c>
      <c r="AE1880" s="618"/>
      <c r="AF1880" s="620">
        <f>SUM(AF1840:AG1879)</f>
        <v>0</v>
      </c>
      <c r="AG1880" s="621"/>
      <c r="AH1880" s="548">
        <f>IF(AD1880=0,0,(AF1880/AD1880)*100)</f>
        <v>0</v>
      </c>
      <c r="AI1880" s="518"/>
      <c r="AJ1880" s="620">
        <f>SUM(AJ1840:AK1879)</f>
        <v>0</v>
      </c>
      <c r="AK1880" s="618"/>
      <c r="AL1880" s="620">
        <f>SUM(AL1840:AM1879)</f>
        <v>0</v>
      </c>
      <c r="AM1880" s="621"/>
      <c r="AN1880" s="548">
        <f>IF(AJ1880=0,0,(AL1880/AJ1880)*100)</f>
        <v>0</v>
      </c>
      <c r="AO1880" s="518"/>
      <c r="AP1880" s="620">
        <f>SUM(AP1840:AQ1879)</f>
        <v>0</v>
      </c>
      <c r="AQ1880" s="618"/>
      <c r="AR1880" s="620">
        <f>SUM(AR1840:AS1879)</f>
        <v>0</v>
      </c>
      <c r="AS1880" s="621"/>
      <c r="AT1880" s="548">
        <f>IF(AP1880=0,0,(AR1880/AP1880)*100)</f>
        <v>0</v>
      </c>
      <c r="AU1880" s="518"/>
      <c r="AV1880" s="517">
        <f>AD1880+AJ1880+AP1880</f>
        <v>0</v>
      </c>
      <c r="AW1880" s="618"/>
      <c r="AX1880" s="620">
        <f>AF1880+AL1880+AR1880</f>
        <v>0</v>
      </c>
      <c r="AY1880" s="624"/>
      <c r="AZ1880" s="548">
        <f>IF(AV1880=0,0,(AX1880/AV1880)*100)</f>
        <v>0</v>
      </c>
      <c r="BA1880" s="518"/>
      <c r="BB1880" s="620">
        <f>SUM(BB1840:BC1879)</f>
        <v>0</v>
      </c>
      <c r="BC1880" s="618"/>
      <c r="BD1880" s="620">
        <f>SUM(BD1840:BE1879)</f>
        <v>0</v>
      </c>
      <c r="BE1880" s="621"/>
      <c r="BF1880" s="548">
        <f>IF(BB1880=0,0,(BD1880/BB1880)*100)</f>
        <v>0</v>
      </c>
      <c r="BG1880" s="518"/>
      <c r="BH1880" s="517">
        <f>AV1880+BB1880</f>
        <v>0</v>
      </c>
      <c r="BI1880" s="618"/>
      <c r="BJ1880" s="620">
        <f>AX1880+BD1880</f>
        <v>0</v>
      </c>
      <c r="BK1880" s="624"/>
      <c r="BL1880" s="548">
        <f>IF(BH1880=0,0,(BJ1880/BH1880)*100)</f>
        <v>0</v>
      </c>
      <c r="BM1880" s="664"/>
      <c r="BN1880" s="666">
        <f>SUM(BN1840:BP1879)</f>
        <v>0</v>
      </c>
      <c r="BO1880" s="667"/>
      <c r="BP1880" s="668"/>
      <c r="BQ1880" s="681">
        <f>SUM(BQ1840:BQ1879)</f>
        <v>0</v>
      </c>
      <c r="BR1880" s="685">
        <f t="shared" ref="BR1880" si="1832">(BN1880*BU$1840)+(N1880*BU$1841)+(Z1880*BU$1842)+(R1880*BU$1843)+(X1880*BU$1844)+(AB1880*BU$1845)+(V1880*BU$1850)</f>
        <v>0</v>
      </c>
      <c r="BS1880" s="683">
        <f t="shared" ref="BS1880" si="1833">((BB1880-BD1880)*BU$1847)+((AV1880-AX1880)*BU$1846)+(H1880*BU$1848)+(P1880*BU$1849)</f>
        <v>0</v>
      </c>
      <c r="BT1880" s="20"/>
      <c r="BU1880" s="20"/>
      <c r="BV1880" s="98"/>
    </row>
    <row r="1881" spans="1:77" s="21" customFormat="1" ht="33.950000000000003" customHeight="1" thickBot="1" x14ac:dyDescent="0.5">
      <c r="A1881" s="98"/>
      <c r="B1881" s="614"/>
      <c r="C1881" s="615"/>
      <c r="D1881" s="615"/>
      <c r="E1881" s="617"/>
      <c r="F1881" s="280"/>
      <c r="G1881" s="280"/>
      <c r="H1881" s="519"/>
      <c r="I1881" s="619"/>
      <c r="J1881" s="519"/>
      <c r="K1881" s="619"/>
      <c r="L1881" s="622"/>
      <c r="M1881" s="623"/>
      <c r="N1881" s="549" t="s">
        <v>16</v>
      </c>
      <c r="O1881" s="520"/>
      <c r="P1881" s="622"/>
      <c r="Q1881" s="619"/>
      <c r="R1881" s="622"/>
      <c r="S1881" s="623"/>
      <c r="T1881" s="549" t="s">
        <v>16</v>
      </c>
      <c r="U1881" s="520"/>
      <c r="V1881" s="519"/>
      <c r="W1881" s="520"/>
      <c r="X1881" s="623"/>
      <c r="Y1881" s="623"/>
      <c r="Z1881" s="519"/>
      <c r="AA1881" s="520"/>
      <c r="AB1881" s="519"/>
      <c r="AC1881" s="520"/>
      <c r="AD1881" s="623"/>
      <c r="AE1881" s="619"/>
      <c r="AF1881" s="622"/>
      <c r="AG1881" s="623"/>
      <c r="AH1881" s="549"/>
      <c r="AI1881" s="520"/>
      <c r="AJ1881" s="622"/>
      <c r="AK1881" s="619"/>
      <c r="AL1881" s="622"/>
      <c r="AM1881" s="623"/>
      <c r="AN1881" s="549"/>
      <c r="AO1881" s="520"/>
      <c r="AP1881" s="622"/>
      <c r="AQ1881" s="619"/>
      <c r="AR1881" s="622"/>
      <c r="AS1881" s="623"/>
      <c r="AT1881" s="549"/>
      <c r="AU1881" s="520"/>
      <c r="AV1881" s="519"/>
      <c r="AW1881" s="619"/>
      <c r="AX1881" s="622"/>
      <c r="AY1881" s="625"/>
      <c r="AZ1881" s="549"/>
      <c r="BA1881" s="520"/>
      <c r="BB1881" s="622"/>
      <c r="BC1881" s="619"/>
      <c r="BD1881" s="622"/>
      <c r="BE1881" s="623"/>
      <c r="BF1881" s="549"/>
      <c r="BG1881" s="520"/>
      <c r="BH1881" s="519"/>
      <c r="BI1881" s="619"/>
      <c r="BJ1881" s="622"/>
      <c r="BK1881" s="625"/>
      <c r="BL1881" s="549"/>
      <c r="BM1881" s="665"/>
      <c r="BN1881" s="669"/>
      <c r="BO1881" s="670"/>
      <c r="BP1881" s="671"/>
      <c r="BQ1881" s="682"/>
      <c r="BR1881" s="686"/>
      <c r="BS1881" s="684"/>
      <c r="BT1881" s="20"/>
      <c r="BU1881" s="20"/>
      <c r="BV1881" s="98"/>
    </row>
    <row r="1882" spans="1:77" s="21" customFormat="1" ht="33" customHeight="1" thickBot="1" x14ac:dyDescent="0.5">
      <c r="A1882" s="98"/>
      <c r="B1882" s="612"/>
      <c r="C1882" s="613"/>
      <c r="D1882" s="613" t="s">
        <v>13</v>
      </c>
      <c r="E1882" s="616"/>
      <c r="F1882" s="281"/>
      <c r="G1882" s="282"/>
      <c r="H1882" s="528"/>
      <c r="I1882" s="636"/>
      <c r="J1882" s="528"/>
      <c r="K1882" s="636"/>
      <c r="L1882" s="638"/>
      <c r="M1882" s="639"/>
      <c r="N1882" s="548">
        <f>J1882+L1882</f>
        <v>0</v>
      </c>
      <c r="O1882" s="518"/>
      <c r="P1882" s="638"/>
      <c r="Q1882" s="636"/>
      <c r="R1882" s="638"/>
      <c r="S1882" s="639"/>
      <c r="T1882" s="548">
        <f>R1882-P1882</f>
        <v>0</v>
      </c>
      <c r="U1882" s="518"/>
      <c r="V1882" s="528"/>
      <c r="W1882" s="529"/>
      <c r="X1882" s="528"/>
      <c r="Y1882" s="529"/>
      <c r="Z1882" s="528"/>
      <c r="AA1882" s="529"/>
      <c r="AB1882" s="528"/>
      <c r="AC1882" s="529"/>
      <c r="AD1882" s="639"/>
      <c r="AE1882" s="636"/>
      <c r="AF1882" s="638"/>
      <c r="AG1882" s="639"/>
      <c r="AH1882" s="548">
        <f>IF(AD1882=0,0,(AF1882/AD1882)*100)</f>
        <v>0</v>
      </c>
      <c r="AI1882" s="518"/>
      <c r="AJ1882" s="638"/>
      <c r="AK1882" s="636"/>
      <c r="AL1882" s="638"/>
      <c r="AM1882" s="639"/>
      <c r="AN1882" s="548">
        <f>IF(AJ1882=0,0,(AL1882/AJ1882)*100)</f>
        <v>0</v>
      </c>
      <c r="AO1882" s="518"/>
      <c r="AP1882" s="638"/>
      <c r="AQ1882" s="636"/>
      <c r="AR1882" s="638"/>
      <c r="AS1882" s="639"/>
      <c r="AT1882" s="548">
        <f>IF(AP1882=0,0,(AR1882/AP1882)*100)</f>
        <v>0</v>
      </c>
      <c r="AU1882" s="518"/>
      <c r="AV1882" s="517">
        <f>AD1882+AJ1882+AP1882</f>
        <v>0</v>
      </c>
      <c r="AW1882" s="618"/>
      <c r="AX1882" s="620">
        <f>AF1882+AL1882+AR1882</f>
        <v>0</v>
      </c>
      <c r="AY1882" s="624"/>
      <c r="AZ1882" s="548">
        <f>IF(AV1882=0,0,(AX1882/AV1882)*100)</f>
        <v>0</v>
      </c>
      <c r="BA1882" s="518"/>
      <c r="BB1882" s="638"/>
      <c r="BC1882" s="636"/>
      <c r="BD1882" s="638"/>
      <c r="BE1882" s="639"/>
      <c r="BF1882" s="548">
        <f>IF(BB1882=0,0,(BD1882/BB1882)*100)</f>
        <v>0</v>
      </c>
      <c r="BG1882" s="518"/>
      <c r="BH1882" s="517">
        <f>AV1882+BB1882</f>
        <v>0</v>
      </c>
      <c r="BI1882" s="618"/>
      <c r="BJ1882" s="620">
        <f>AX1882+BD1882</f>
        <v>0</v>
      </c>
      <c r="BK1882" s="624"/>
      <c r="BL1882" s="548">
        <f>IF(BH1882=0,0,(BJ1882/BH1882)*100)</f>
        <v>0</v>
      </c>
      <c r="BM1882" s="664"/>
      <c r="BN1882" s="693">
        <f>(AF1882*2)+(AL1882*2)+(AR1882*3)+BD1882</f>
        <v>0</v>
      </c>
      <c r="BO1882" s="694"/>
      <c r="BP1882" s="695"/>
      <c r="BQ1882" s="699"/>
      <c r="BR1882" s="283"/>
      <c r="BS1882" s="284"/>
      <c r="BT1882" s="20"/>
      <c r="BU1882" s="20"/>
      <c r="BV1882" s="98"/>
    </row>
    <row r="1883" spans="1:77" s="21" customFormat="1" ht="33.75" customHeight="1" thickBot="1" x14ac:dyDescent="0.5">
      <c r="A1883" s="98"/>
      <c r="B1883" s="285"/>
      <c r="C1883" s="286"/>
      <c r="D1883" s="634"/>
      <c r="E1883" s="635"/>
      <c r="F1883" s="287"/>
      <c r="G1883" s="287"/>
      <c r="H1883" s="530"/>
      <c r="I1883" s="637"/>
      <c r="J1883" s="530"/>
      <c r="K1883" s="637"/>
      <c r="L1883" s="640"/>
      <c r="M1883" s="641"/>
      <c r="N1883" s="549">
        <f>IF((N1880+N1882)=0,0,N1880/(N1880+N1882)*100)</f>
        <v>0</v>
      </c>
      <c r="O1883" s="520"/>
      <c r="P1883" s="640"/>
      <c r="Q1883" s="637"/>
      <c r="R1883" s="640"/>
      <c r="S1883" s="641"/>
      <c r="T1883" s="549"/>
      <c r="U1883" s="520"/>
      <c r="V1883" s="530"/>
      <c r="W1883" s="531"/>
      <c r="X1883" s="530"/>
      <c r="Y1883" s="531"/>
      <c r="Z1883" s="530"/>
      <c r="AA1883" s="531"/>
      <c r="AB1883" s="530"/>
      <c r="AC1883" s="531"/>
      <c r="AD1883" s="641"/>
      <c r="AE1883" s="637"/>
      <c r="AF1883" s="640"/>
      <c r="AG1883" s="641"/>
      <c r="AH1883" s="549"/>
      <c r="AI1883" s="520"/>
      <c r="AJ1883" s="640"/>
      <c r="AK1883" s="637"/>
      <c r="AL1883" s="640"/>
      <c r="AM1883" s="641"/>
      <c r="AN1883" s="549"/>
      <c r="AO1883" s="520"/>
      <c r="AP1883" s="640"/>
      <c r="AQ1883" s="637"/>
      <c r="AR1883" s="640"/>
      <c r="AS1883" s="641"/>
      <c r="AT1883" s="549"/>
      <c r="AU1883" s="520"/>
      <c r="AV1883" s="519"/>
      <c r="AW1883" s="619"/>
      <c r="AX1883" s="622"/>
      <c r="AY1883" s="625"/>
      <c r="AZ1883" s="549"/>
      <c r="BA1883" s="520"/>
      <c r="BB1883" s="640"/>
      <c r="BC1883" s="637"/>
      <c r="BD1883" s="640"/>
      <c r="BE1883" s="641"/>
      <c r="BF1883" s="549"/>
      <c r="BG1883" s="520"/>
      <c r="BH1883" s="519"/>
      <c r="BI1883" s="619"/>
      <c r="BJ1883" s="622"/>
      <c r="BK1883" s="625"/>
      <c r="BL1883" s="549"/>
      <c r="BM1883" s="665"/>
      <c r="BN1883" s="696"/>
      <c r="BO1883" s="697"/>
      <c r="BP1883" s="698"/>
      <c r="BQ1883" s="700"/>
      <c r="BR1883" s="79"/>
      <c r="BS1883" s="79"/>
      <c r="BT1883" s="20"/>
      <c r="BU1883" s="20"/>
      <c r="BV1883" s="98"/>
    </row>
    <row r="1884" spans="1:77" ht="16.5" customHeight="1" thickTop="1" thickBot="1" x14ac:dyDescent="0.5">
      <c r="A1884" s="95"/>
      <c r="B1884" s="288"/>
      <c r="C1884" s="70"/>
      <c r="D1884" s="70"/>
      <c r="E1884" s="70"/>
      <c r="F1884" s="70"/>
      <c r="G1884" s="70"/>
      <c r="H1884" s="70"/>
      <c r="I1884" s="70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70"/>
      <c r="U1884" s="70"/>
      <c r="V1884" s="70"/>
      <c r="W1884" s="70"/>
      <c r="X1884" s="70"/>
      <c r="Y1884" s="70"/>
      <c r="Z1884" s="70"/>
      <c r="AA1884" s="70"/>
      <c r="AB1884" s="70"/>
      <c r="AC1884" s="70"/>
      <c r="AD1884" s="70"/>
      <c r="AE1884" s="70"/>
      <c r="AF1884" s="70"/>
      <c r="AG1884" s="70"/>
      <c r="AH1884" s="289"/>
      <c r="AI1884" s="289"/>
      <c r="AJ1884" s="70"/>
      <c r="AK1884" s="70"/>
      <c r="AL1884" s="70"/>
      <c r="AM1884" s="70"/>
      <c r="AN1884" s="70"/>
      <c r="AO1884" s="70"/>
      <c r="AP1884" s="70"/>
      <c r="AQ1884" s="70"/>
      <c r="AR1884" s="70"/>
      <c r="AS1884" s="70"/>
      <c r="AT1884" s="70"/>
      <c r="AU1884" s="70"/>
      <c r="AV1884" s="70"/>
      <c r="AW1884" s="70"/>
      <c r="AX1884" s="70"/>
      <c r="AY1884" s="70"/>
      <c r="AZ1884" s="70"/>
      <c r="BA1884" s="70"/>
      <c r="BB1884" s="70"/>
      <c r="BC1884" s="70"/>
      <c r="BD1884" s="70"/>
      <c r="BE1884" s="70"/>
      <c r="BF1884" s="70"/>
      <c r="BG1884" s="70"/>
      <c r="BH1884" s="70"/>
      <c r="BI1884" s="70"/>
      <c r="BJ1884" s="70"/>
      <c r="BK1884" s="70"/>
      <c r="BL1884" s="70"/>
      <c r="BM1884" s="70"/>
      <c r="BN1884" s="70"/>
      <c r="BO1884" s="70"/>
      <c r="BP1884" s="70"/>
      <c r="BQ1884" s="89"/>
      <c r="BR1884" s="674">
        <f>IF((J1880+L1882)=0,0,(J1880/(J1880+L1882)*100)%)</f>
        <v>0</v>
      </c>
      <c r="BS1884" s="675"/>
      <c r="BT1884" s="674">
        <f>IF((L1880+J1882)=0,0,(L1880/(L1880+J1882)*100)%)</f>
        <v>0</v>
      </c>
      <c r="BU1884" s="675"/>
      <c r="BV1884" s="95"/>
    </row>
    <row r="1885" spans="1:77" s="23" customFormat="1" ht="79.5" customHeight="1" thickTop="1" thickBot="1" x14ac:dyDescent="0.55000000000000004">
      <c r="A1885" s="99"/>
      <c r="B1885" s="565" t="s">
        <v>64</v>
      </c>
      <c r="C1885" s="566"/>
      <c r="D1885" s="113"/>
      <c r="E1885" s="532" t="s">
        <v>54</v>
      </c>
      <c r="F1885" s="532"/>
      <c r="G1885" s="532"/>
      <c r="H1885" s="532"/>
      <c r="I1885" s="94"/>
      <c r="J1885" s="533"/>
      <c r="K1885" s="534"/>
      <c r="L1885" s="535"/>
      <c r="M1885" s="290"/>
      <c r="N1885" s="533"/>
      <c r="O1885" s="534"/>
      <c r="P1885" s="535"/>
      <c r="Q1885" s="536" t="s">
        <v>47</v>
      </c>
      <c r="R1885" s="537"/>
      <c r="S1885" s="537"/>
      <c r="T1885" s="538"/>
      <c r="U1885" s="533"/>
      <c r="V1885" s="534"/>
      <c r="W1885" s="535"/>
      <c r="X1885" s="290"/>
      <c r="Y1885" s="533"/>
      <c r="Z1885" s="534"/>
      <c r="AA1885" s="535"/>
      <c r="AB1885" s="536" t="s">
        <v>49</v>
      </c>
      <c r="AC1885" s="537"/>
      <c r="AD1885" s="537"/>
      <c r="AE1885" s="538"/>
      <c r="AF1885" s="533"/>
      <c r="AG1885" s="534"/>
      <c r="AH1885" s="535"/>
      <c r="AI1885" s="290"/>
      <c r="AJ1885" s="533"/>
      <c r="AK1885" s="534"/>
      <c r="AL1885" s="535"/>
      <c r="AM1885" s="536" t="s">
        <v>53</v>
      </c>
      <c r="AN1885" s="537"/>
      <c r="AO1885" s="537"/>
      <c r="AP1885" s="538"/>
      <c r="AQ1885" s="533"/>
      <c r="AR1885" s="534"/>
      <c r="AS1885" s="535"/>
      <c r="AT1885" s="72"/>
      <c r="AU1885" s="533"/>
      <c r="AV1885" s="534"/>
      <c r="AW1885" s="535"/>
      <c r="AX1885" s="291"/>
      <c r="AY1885" s="291"/>
      <c r="AZ1885" s="291"/>
      <c r="BA1885" s="291"/>
      <c r="BB1885" s="567" t="s">
        <v>20</v>
      </c>
      <c r="BC1885" s="567"/>
      <c r="BD1885" s="567"/>
      <c r="BE1885" s="567"/>
      <c r="BF1885" s="568"/>
      <c r="BG1885" s="539">
        <f>BN1880</f>
        <v>0</v>
      </c>
      <c r="BH1885" s="540"/>
      <c r="BI1885" s="541"/>
      <c r="BJ1885" s="292"/>
      <c r="BK1885" s="539">
        <f>BN1882</f>
        <v>0</v>
      </c>
      <c r="BL1885" s="540"/>
      <c r="BM1885" s="541"/>
      <c r="BN1885" s="73"/>
      <c r="BO1885" s="73"/>
      <c r="BP1885" s="73"/>
      <c r="BQ1885" s="90"/>
      <c r="BR1885" s="24"/>
      <c r="BS1885" s="24"/>
      <c r="BT1885" s="22"/>
      <c r="BU1885" s="22"/>
      <c r="BV1885" s="99"/>
    </row>
    <row r="1886" spans="1:77" ht="15.6" customHeight="1" thickTop="1" thickBot="1" x14ac:dyDescent="0.55000000000000004">
      <c r="A1886" s="95"/>
      <c r="B1886" s="293"/>
      <c r="C1886" s="67"/>
      <c r="D1886" s="67"/>
      <c r="E1886" s="294"/>
      <c r="F1886" s="295"/>
      <c r="G1886" s="295"/>
      <c r="H1886" s="94"/>
      <c r="I1886" s="94"/>
      <c r="J1886" s="296"/>
      <c r="K1886" s="296"/>
      <c r="L1886" s="296"/>
      <c r="M1886" s="296"/>
      <c r="N1886" s="296"/>
      <c r="O1886" s="296"/>
      <c r="P1886" s="296"/>
      <c r="Q1886" s="295"/>
      <c r="R1886" s="295"/>
      <c r="S1886" s="295"/>
      <c r="T1886" s="295"/>
      <c r="U1886" s="296"/>
      <c r="V1886" s="296"/>
      <c r="W1886" s="296"/>
      <c r="X1886" s="297"/>
      <c r="Y1886" s="296"/>
      <c r="Z1886" s="296"/>
      <c r="AA1886" s="296"/>
      <c r="AB1886" s="295"/>
      <c r="AC1886" s="295"/>
      <c r="AD1886" s="295"/>
      <c r="AE1886" s="295"/>
      <c r="AF1886" s="296"/>
      <c r="AG1886" s="296"/>
      <c r="AH1886" s="296"/>
      <c r="AI1886" s="296"/>
      <c r="AJ1886" s="297"/>
      <c r="AK1886" s="297"/>
      <c r="AL1886" s="296"/>
      <c r="AM1886" s="295"/>
      <c r="AN1886" s="295"/>
      <c r="AO1886" s="295"/>
      <c r="AP1886" s="295"/>
      <c r="AQ1886" s="296"/>
      <c r="AR1886" s="296"/>
      <c r="AS1886" s="296"/>
      <c r="AT1886" s="296"/>
      <c r="AU1886" s="296"/>
      <c r="AV1886" s="72"/>
      <c r="AW1886" s="72"/>
      <c r="AX1886" s="74"/>
      <c r="AY1886" s="74"/>
      <c r="AZ1886" s="74"/>
      <c r="BA1886" s="74"/>
      <c r="BB1886" s="295"/>
      <c r="BC1886" s="298"/>
      <c r="BD1886" s="298"/>
      <c r="BE1886" s="299"/>
      <c r="BF1886" s="300"/>
      <c r="BG1886" s="301"/>
      <c r="BH1886" s="301"/>
      <c r="BI1886" s="72"/>
      <c r="BJ1886" s="302"/>
      <c r="BK1886" s="303"/>
      <c r="BL1886" s="303"/>
      <c r="BM1886" s="72"/>
      <c r="BN1886" s="74"/>
      <c r="BO1886" s="74"/>
      <c r="BP1886" s="74"/>
      <c r="BQ1886" s="91"/>
      <c r="BR1886" s="25"/>
      <c r="BS1886" s="25"/>
      <c r="BT1886" s="15"/>
      <c r="BU1886" s="15"/>
      <c r="BV1886" s="95"/>
    </row>
    <row r="1887" spans="1:77" s="23" customFormat="1" ht="79.5" customHeight="1" thickTop="1" thickBot="1" x14ac:dyDescent="0.55000000000000004">
      <c r="A1887" s="99"/>
      <c r="B1887" s="569" t="s">
        <v>46</v>
      </c>
      <c r="C1887" s="567"/>
      <c r="D1887" s="113"/>
      <c r="E1887" s="532" t="s">
        <v>55</v>
      </c>
      <c r="F1887" s="532"/>
      <c r="G1887" s="532"/>
      <c r="H1887" s="532"/>
      <c r="I1887" s="94"/>
      <c r="J1887" s="539">
        <f>J1885</f>
        <v>0</v>
      </c>
      <c r="K1887" s="540"/>
      <c r="L1887" s="541"/>
      <c r="M1887" s="290"/>
      <c r="N1887" s="539">
        <f>N1885</f>
        <v>0</v>
      </c>
      <c r="O1887" s="540"/>
      <c r="P1887" s="541"/>
      <c r="Q1887" s="536" t="s">
        <v>51</v>
      </c>
      <c r="R1887" s="537"/>
      <c r="S1887" s="537"/>
      <c r="T1887" s="538"/>
      <c r="U1887" s="539">
        <f>U1885-J1885</f>
        <v>0</v>
      </c>
      <c r="V1887" s="540"/>
      <c r="W1887" s="541"/>
      <c r="X1887" s="290"/>
      <c r="Y1887" s="539">
        <f>Y1885-N1885</f>
        <v>0</v>
      </c>
      <c r="Z1887" s="540"/>
      <c r="AA1887" s="541"/>
      <c r="AB1887" s="536" t="s">
        <v>50</v>
      </c>
      <c r="AC1887" s="537"/>
      <c r="AD1887" s="537"/>
      <c r="AE1887" s="538"/>
      <c r="AF1887" s="539">
        <f>AF1885-U1885</f>
        <v>0</v>
      </c>
      <c r="AG1887" s="540"/>
      <c r="AH1887" s="541"/>
      <c r="AI1887" s="290"/>
      <c r="AJ1887" s="539">
        <f>AJ1885-Y1885</f>
        <v>0</v>
      </c>
      <c r="AK1887" s="540"/>
      <c r="AL1887" s="541"/>
      <c r="AM1887" s="536" t="s">
        <v>52</v>
      </c>
      <c r="AN1887" s="537"/>
      <c r="AO1887" s="537"/>
      <c r="AP1887" s="538"/>
      <c r="AQ1887" s="539">
        <f>AQ1885-AF1885</f>
        <v>0</v>
      </c>
      <c r="AR1887" s="540"/>
      <c r="AS1887" s="541"/>
      <c r="AT1887" s="72"/>
      <c r="AU1887" s="539">
        <f>AU1885-AJ1885</f>
        <v>0</v>
      </c>
      <c r="AV1887" s="540"/>
      <c r="AW1887" s="541"/>
      <c r="AX1887" s="291"/>
      <c r="AY1887" s="291"/>
      <c r="AZ1887" s="291"/>
      <c r="BA1887" s="291"/>
      <c r="BB1887" s="567" t="s">
        <v>45</v>
      </c>
      <c r="BC1887" s="567"/>
      <c r="BD1887" s="567"/>
      <c r="BE1887" s="567"/>
      <c r="BF1887" s="568"/>
      <c r="BG1887" s="539">
        <f>BG1885-AQ1885</f>
        <v>0</v>
      </c>
      <c r="BH1887" s="540"/>
      <c r="BI1887" s="541"/>
      <c r="BJ1887" s="304"/>
      <c r="BK1887" s="539">
        <f>BK1885-AU1885</f>
        <v>0</v>
      </c>
      <c r="BL1887" s="540"/>
      <c r="BM1887" s="541"/>
      <c r="BN1887" s="73"/>
      <c r="BO1887" s="73"/>
      <c r="BP1887" s="73"/>
      <c r="BQ1887" s="90"/>
      <c r="BR1887" s="24"/>
      <c r="BS1887" s="24"/>
      <c r="BT1887" s="22"/>
      <c r="BU1887" s="22"/>
      <c r="BV1887" s="99"/>
      <c r="BY1887" s="21"/>
    </row>
    <row r="1888" spans="1:77" ht="18.75" customHeight="1" thickTop="1" thickBot="1" x14ac:dyDescent="0.5">
      <c r="A1888" s="95"/>
      <c r="B1888" s="305"/>
      <c r="C1888" s="71"/>
      <c r="D1888" s="71"/>
      <c r="E1888" s="71"/>
      <c r="F1888" s="92"/>
      <c r="G1888" s="92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X1888" s="71"/>
      <c r="Y1888" s="71"/>
      <c r="Z1888" s="71"/>
      <c r="AA1888" s="71"/>
      <c r="AB1888" s="71"/>
      <c r="AC1888" s="71"/>
      <c r="AD1888" s="71"/>
      <c r="AE1888" s="71"/>
      <c r="AF1888" s="71"/>
      <c r="AG1888" s="71"/>
      <c r="AH1888" s="306"/>
      <c r="AI1888" s="306"/>
      <c r="AJ1888" s="71"/>
      <c r="AK1888" s="71"/>
      <c r="AL1888" s="71"/>
      <c r="AM1888" s="71"/>
      <c r="AN1888" s="71"/>
      <c r="AO1888" s="71"/>
      <c r="AP1888" s="71"/>
      <c r="AQ1888" s="71"/>
      <c r="AR1888" s="71"/>
      <c r="AS1888" s="71"/>
      <c r="AT1888" s="71"/>
      <c r="AU1888" s="71"/>
      <c r="AV1888" s="71"/>
      <c r="AW1888" s="71"/>
      <c r="AX1888" s="71"/>
      <c r="AY1888" s="71"/>
      <c r="AZ1888" s="71"/>
      <c r="BA1888" s="71"/>
      <c r="BB1888" s="71"/>
      <c r="BC1888" s="703" t="s">
        <v>153</v>
      </c>
      <c r="BD1888" s="703"/>
      <c r="BE1888" s="703"/>
      <c r="BF1888" s="703"/>
      <c r="BG1888" s="703"/>
      <c r="BH1888" s="703"/>
      <c r="BI1888" s="703"/>
      <c r="BJ1888" s="703"/>
      <c r="BK1888" s="703"/>
      <c r="BL1888" s="703"/>
      <c r="BM1888" s="703"/>
      <c r="BN1888" s="703"/>
      <c r="BO1888" s="703"/>
      <c r="BP1888" s="703"/>
      <c r="BQ1888" s="318"/>
      <c r="BR1888" s="319"/>
      <c r="BS1888" s="319"/>
      <c r="BT1888" s="15"/>
      <c r="BU1888" s="15"/>
      <c r="BV1888" s="95"/>
    </row>
    <row r="1889" spans="1:79" s="93" customFormat="1" ht="13.5" customHeight="1" thickTop="1" x14ac:dyDescent="0.45">
      <c r="A1889" s="95"/>
      <c r="B1889" s="99"/>
      <c r="C1889" s="95"/>
      <c r="D1889" s="95"/>
      <c r="E1889" s="95"/>
      <c r="F1889" s="96"/>
      <c r="G1889" s="96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254"/>
      <c r="AI1889" s="254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5"/>
      <c r="BL1889" s="95"/>
      <c r="BM1889" s="95"/>
      <c r="BN1889" s="95"/>
      <c r="BO1889" s="95"/>
      <c r="BP1889" s="95"/>
      <c r="BQ1889" s="97"/>
      <c r="BR1889" s="97"/>
      <c r="BS1889" s="97"/>
      <c r="BT1889" s="95"/>
      <c r="BU1889" s="95"/>
      <c r="BV1889" s="95"/>
    </row>
    <row r="1890" spans="1:79" s="17" customFormat="1" ht="33.75" x14ac:dyDescent="0.5">
      <c r="A1890" s="255"/>
      <c r="B1890" s="604" t="s">
        <v>9</v>
      </c>
      <c r="C1890" s="604"/>
      <c r="D1890" s="604"/>
      <c r="E1890" s="604"/>
      <c r="F1890" s="604"/>
      <c r="G1890" s="604"/>
      <c r="H1890" s="604"/>
      <c r="I1890" s="604"/>
      <c r="J1890" s="604"/>
      <c r="K1890" s="604"/>
      <c r="L1890" s="604"/>
      <c r="M1890" s="604"/>
      <c r="N1890" s="604"/>
      <c r="O1890" s="604"/>
      <c r="P1890" s="604"/>
      <c r="Q1890" s="604"/>
      <c r="R1890" s="604"/>
      <c r="S1890" s="604"/>
      <c r="T1890" s="604"/>
      <c r="U1890" s="604"/>
      <c r="V1890" s="604"/>
      <c r="W1890" s="604"/>
      <c r="X1890" s="604"/>
      <c r="Y1890" s="604"/>
      <c r="Z1890" s="604"/>
      <c r="AA1890" s="604"/>
      <c r="AB1890" s="604"/>
      <c r="AC1890" s="604"/>
      <c r="AD1890" s="604"/>
      <c r="AE1890" s="604"/>
      <c r="AF1890" s="604"/>
      <c r="AG1890" s="604"/>
      <c r="AH1890" s="604"/>
      <c r="AI1890" s="604"/>
      <c r="AJ1890" s="604"/>
      <c r="AK1890" s="604"/>
      <c r="AL1890" s="604"/>
      <c r="AM1890" s="604"/>
      <c r="AN1890" s="604"/>
      <c r="AO1890" s="604"/>
      <c r="AP1890" s="604"/>
      <c r="AQ1890" s="604"/>
      <c r="AR1890" s="604"/>
      <c r="AS1890" s="604"/>
      <c r="AT1890" s="604"/>
      <c r="AU1890" s="604"/>
      <c r="AV1890" s="604"/>
      <c r="AW1890" s="604"/>
      <c r="AX1890" s="604"/>
      <c r="AY1890" s="604"/>
      <c r="AZ1890" s="604"/>
      <c r="BA1890" s="604"/>
      <c r="BB1890" s="604"/>
      <c r="BC1890" s="604"/>
      <c r="BD1890" s="604"/>
      <c r="BE1890" s="604"/>
      <c r="BF1890" s="604"/>
      <c r="BG1890" s="604"/>
      <c r="BH1890" s="604"/>
      <c r="BI1890" s="604"/>
      <c r="BJ1890" s="604"/>
      <c r="BK1890" s="604"/>
      <c r="BL1890" s="604"/>
      <c r="BM1890" s="604"/>
      <c r="BN1890" s="604"/>
      <c r="BO1890" s="604"/>
      <c r="BP1890" s="604"/>
      <c r="BQ1890" s="256"/>
      <c r="BR1890" s="256"/>
      <c r="BS1890" s="256"/>
      <c r="BT1890" s="257"/>
      <c r="BU1890" s="257"/>
      <c r="BV1890" s="255"/>
    </row>
    <row r="1891" spans="1:79" ht="10.9" customHeight="1" x14ac:dyDescent="0.45">
      <c r="A1891" s="95"/>
      <c r="B1891" s="258"/>
      <c r="C1891" s="62"/>
      <c r="D1891" s="62"/>
      <c r="E1891" s="62"/>
      <c r="F1891" s="63"/>
      <c r="G1891" s="63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259"/>
      <c r="AI1891" s="259"/>
      <c r="AJ1891" s="62"/>
      <c r="AK1891" s="62"/>
      <c r="AL1891" s="62"/>
      <c r="AM1891" s="62"/>
      <c r="AN1891" s="62"/>
      <c r="AO1891" s="62"/>
      <c r="AP1891" s="62"/>
      <c r="AQ1891" s="62"/>
      <c r="AR1891" s="62"/>
      <c r="AS1891" s="62"/>
      <c r="AT1891" s="62"/>
      <c r="AU1891" s="62"/>
      <c r="AV1891" s="62"/>
      <c r="AW1891" s="62"/>
      <c r="AX1891" s="62"/>
      <c r="AY1891" s="62"/>
      <c r="AZ1891" s="62"/>
      <c r="BA1891" s="62"/>
      <c r="BB1891" s="62"/>
      <c r="BC1891" s="62"/>
      <c r="BD1891" s="62"/>
      <c r="BE1891" s="62"/>
      <c r="BF1891" s="62"/>
      <c r="BG1891" s="62"/>
      <c r="BH1891" s="62"/>
      <c r="BI1891" s="62"/>
      <c r="BJ1891" s="62"/>
      <c r="BK1891" s="62"/>
      <c r="BL1891" s="62"/>
      <c r="BM1891" s="62"/>
      <c r="BN1891" s="62"/>
      <c r="BO1891" s="62"/>
      <c r="BP1891" s="94"/>
      <c r="BQ1891" s="87"/>
      <c r="BR1891" s="94"/>
      <c r="BS1891" s="94"/>
      <c r="BT1891" s="15"/>
      <c r="BU1891" s="15"/>
      <c r="BV1891" s="95"/>
    </row>
    <row r="1892" spans="1:79" s="18" customFormat="1" ht="36.75" customHeight="1" x14ac:dyDescent="0.45">
      <c r="A1892" s="260"/>
      <c r="B1892" s="258"/>
      <c r="C1892" s="261"/>
      <c r="D1892" s="262" t="s">
        <v>10</v>
      </c>
      <c r="E1892" s="605" t="str">
        <f>IF(ROSTER!D$3="","",ROSTER!D$3)</f>
        <v/>
      </c>
      <c r="F1892" s="605"/>
      <c r="G1892" s="605"/>
      <c r="H1892" s="605"/>
      <c r="I1892" s="605"/>
      <c r="J1892" s="605"/>
      <c r="K1892" s="605"/>
      <c r="L1892" s="605"/>
      <c r="M1892" s="605"/>
      <c r="N1892" s="605"/>
      <c r="O1892" s="605"/>
      <c r="P1892" s="605"/>
      <c r="Q1892" s="605"/>
      <c r="R1892" s="605"/>
      <c r="S1892" s="605"/>
      <c r="T1892" s="605"/>
      <c r="U1892" s="605"/>
      <c r="V1892" s="605"/>
      <c r="W1892" s="605"/>
      <c r="X1892" s="605"/>
      <c r="Y1892" s="605"/>
      <c r="Z1892" s="605"/>
      <c r="AA1892" s="605"/>
      <c r="AB1892" s="605"/>
      <c r="AC1892" s="605"/>
      <c r="AD1892" s="605"/>
      <c r="AE1892" s="605"/>
      <c r="AF1892" s="316"/>
      <c r="AG1892" s="606" t="s">
        <v>11</v>
      </c>
      <c r="AH1892" s="606"/>
      <c r="AI1892" s="606"/>
      <c r="AJ1892" s="606"/>
      <c r="AK1892" s="606"/>
      <c r="AL1892" s="606"/>
      <c r="AM1892" s="606"/>
      <c r="AN1892" s="607"/>
      <c r="AO1892" s="607"/>
      <c r="AP1892" s="607"/>
      <c r="AQ1892" s="607"/>
      <c r="AR1892" s="607"/>
      <c r="AS1892" s="607"/>
      <c r="AT1892" s="607"/>
      <c r="AU1892" s="607"/>
      <c r="AV1892" s="607"/>
      <c r="AW1892" s="607"/>
      <c r="AX1892" s="607"/>
      <c r="AY1892" s="607"/>
      <c r="AZ1892" s="607"/>
      <c r="BA1892" s="607"/>
      <c r="BB1892" s="607"/>
      <c r="BC1892" s="607"/>
      <c r="BD1892" s="607"/>
      <c r="BE1892" s="607"/>
      <c r="BF1892" s="607"/>
      <c r="BG1892" s="607"/>
      <c r="BH1892" s="607"/>
      <c r="BI1892" s="607"/>
      <c r="BJ1892" s="607"/>
      <c r="BK1892" s="607"/>
      <c r="BL1892" s="607"/>
      <c r="BM1892" s="607"/>
      <c r="BN1892" s="607"/>
      <c r="BO1892" s="607"/>
      <c r="BP1892" s="94"/>
      <c r="BQ1892" s="88" t="s">
        <v>130</v>
      </c>
      <c r="BR1892" s="94"/>
      <c r="BS1892" s="94"/>
      <c r="BT1892" s="263"/>
      <c r="BU1892" s="263"/>
      <c r="BV1892" s="260"/>
    </row>
    <row r="1893" spans="1:79" ht="8.85" customHeight="1" x14ac:dyDescent="0.45">
      <c r="A1893" s="96"/>
      <c r="B1893" s="258"/>
      <c r="C1893" s="259" t="s">
        <v>39</v>
      </c>
      <c r="D1893" s="259"/>
      <c r="E1893" s="259"/>
      <c r="F1893" s="63"/>
      <c r="G1893" s="63"/>
      <c r="H1893" s="259"/>
      <c r="I1893" s="259"/>
      <c r="J1893" s="317"/>
      <c r="K1893" s="317"/>
      <c r="L1893" s="317"/>
      <c r="M1893" s="317"/>
      <c r="N1893" s="317"/>
      <c r="O1893" s="317"/>
      <c r="P1893" s="317"/>
      <c r="Q1893" s="317"/>
      <c r="R1893" s="317"/>
      <c r="S1893" s="317"/>
      <c r="T1893" s="317"/>
      <c r="U1893" s="317"/>
      <c r="V1893" s="317"/>
      <c r="W1893" s="317"/>
      <c r="X1893" s="317"/>
      <c r="Y1893" s="317"/>
      <c r="Z1893" s="317"/>
      <c r="AA1893" s="317"/>
      <c r="AB1893" s="317"/>
      <c r="AC1893" s="317"/>
      <c r="AD1893" s="317"/>
      <c r="AE1893" s="317"/>
      <c r="AF1893" s="317"/>
      <c r="AG1893" s="317"/>
      <c r="AH1893" s="317"/>
      <c r="AI1893" s="259"/>
      <c r="AJ1893" s="264"/>
      <c r="AK1893" s="265"/>
      <c r="AL1893" s="265"/>
      <c r="AM1893" s="265"/>
      <c r="AN1893" s="265"/>
      <c r="AO1893" s="265"/>
      <c r="AP1893" s="265"/>
      <c r="AQ1893" s="266"/>
      <c r="AR1893" s="266"/>
      <c r="AS1893" s="266"/>
      <c r="AT1893" s="266"/>
      <c r="AU1893" s="266"/>
      <c r="AV1893" s="266"/>
      <c r="AW1893" s="266"/>
      <c r="AX1893" s="266"/>
      <c r="AY1893" s="266"/>
      <c r="AZ1893" s="266"/>
      <c r="BA1893" s="266"/>
      <c r="BB1893" s="266"/>
      <c r="BC1893" s="266"/>
      <c r="BD1893" s="266"/>
      <c r="BE1893" s="266"/>
      <c r="BF1893" s="266"/>
      <c r="BG1893" s="266"/>
      <c r="BH1893" s="266"/>
      <c r="BI1893" s="266"/>
      <c r="BJ1893" s="266"/>
      <c r="BK1893" s="266"/>
      <c r="BL1893" s="266"/>
      <c r="BM1893" s="266"/>
      <c r="BN1893" s="266"/>
      <c r="BO1893" s="266"/>
      <c r="BP1893" s="266"/>
      <c r="BQ1893" s="267"/>
      <c r="BR1893" s="267"/>
      <c r="BS1893" s="267"/>
      <c r="BT1893" s="268"/>
      <c r="BU1893" s="268"/>
      <c r="BV1893" s="96"/>
    </row>
    <row r="1894" spans="1:79" s="18" customFormat="1" ht="33.75" x14ac:dyDescent="0.45">
      <c r="A1894" s="260"/>
      <c r="B1894" s="258"/>
      <c r="C1894" s="608" t="s">
        <v>38</v>
      </c>
      <c r="D1894" s="608"/>
      <c r="E1894" s="607"/>
      <c r="F1894" s="607"/>
      <c r="G1894" s="607"/>
      <c r="H1894" s="607"/>
      <c r="I1894" s="607"/>
      <c r="J1894" s="607"/>
      <c r="K1894" s="607"/>
      <c r="L1894" s="607"/>
      <c r="M1894" s="607"/>
      <c r="N1894" s="607"/>
      <c r="O1894" s="607"/>
      <c r="P1894" s="607"/>
      <c r="Q1894" s="607"/>
      <c r="R1894" s="607"/>
      <c r="S1894" s="607"/>
      <c r="T1894" s="607"/>
      <c r="U1894" s="607"/>
      <c r="V1894" s="607"/>
      <c r="W1894" s="607"/>
      <c r="X1894" s="607"/>
      <c r="Y1894" s="607"/>
      <c r="Z1894" s="607"/>
      <c r="AA1894" s="607"/>
      <c r="AB1894" s="607"/>
      <c r="AC1894" s="607"/>
      <c r="AD1894" s="607"/>
      <c r="AE1894" s="607"/>
      <c r="AF1894" s="316"/>
      <c r="AG1894" s="609" t="s">
        <v>21</v>
      </c>
      <c r="AH1894" s="609"/>
      <c r="AI1894" s="609"/>
      <c r="AJ1894" s="609"/>
      <c r="AK1894" s="607"/>
      <c r="AL1894" s="607"/>
      <c r="AM1894" s="607"/>
      <c r="AN1894" s="607"/>
      <c r="AO1894" s="607"/>
      <c r="AP1894" s="607"/>
      <c r="AQ1894" s="607"/>
      <c r="AR1894" s="607"/>
      <c r="AS1894" s="607"/>
      <c r="AT1894" s="607"/>
      <c r="AU1894" s="607"/>
      <c r="AV1894" s="607"/>
      <c r="AW1894" s="607"/>
      <c r="AX1894" s="607"/>
      <c r="AY1894" s="607"/>
      <c r="AZ1894" s="607"/>
      <c r="BA1894" s="607"/>
      <c r="BB1894" s="607"/>
      <c r="BC1894" s="610" t="s">
        <v>12</v>
      </c>
      <c r="BD1894" s="610"/>
      <c r="BE1894" s="610"/>
      <c r="BF1894" s="611"/>
      <c r="BG1894" s="611"/>
      <c r="BH1894" s="611"/>
      <c r="BI1894" s="611"/>
      <c r="BJ1894" s="611"/>
      <c r="BK1894" s="611"/>
      <c r="BL1894" s="611"/>
      <c r="BM1894" s="611"/>
      <c r="BN1894" s="611"/>
      <c r="BO1894" s="611"/>
      <c r="BP1894" s="64"/>
      <c r="BQ1894" s="269"/>
      <c r="BR1894" s="65"/>
      <c r="BS1894" s="65"/>
      <c r="BT1894" s="270">
        <f>IF(BF1894=0,0,1)</f>
        <v>0</v>
      </c>
      <c r="BU1894" s="18">
        <f>IF((BG1944+BK1944)&gt;(AQ1944+AU1944),1,0)</f>
        <v>0</v>
      </c>
      <c r="BV1894" s="271"/>
    </row>
    <row r="1895" spans="1:79" ht="9.6" customHeight="1" x14ac:dyDescent="0.45">
      <c r="A1895" s="95"/>
      <c r="B1895" s="258"/>
      <c r="C1895" s="62"/>
      <c r="D1895" s="62"/>
      <c r="E1895" s="62"/>
      <c r="F1895" s="63"/>
      <c r="G1895" s="63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259"/>
      <c r="AI1895" s="259"/>
      <c r="AJ1895" s="62"/>
      <c r="AK1895" s="62"/>
      <c r="AL1895" s="62"/>
      <c r="AM1895" s="62"/>
      <c r="AN1895" s="62"/>
      <c r="AO1895" s="62"/>
      <c r="AP1895" s="62"/>
      <c r="AQ1895" s="62"/>
      <c r="AR1895" s="62"/>
      <c r="AS1895" s="62"/>
      <c r="AT1895" s="62"/>
      <c r="AU1895" s="62"/>
      <c r="AV1895" s="62"/>
      <c r="AW1895" s="62"/>
      <c r="AX1895" s="62"/>
      <c r="AY1895" s="62"/>
      <c r="AZ1895" s="62"/>
      <c r="BA1895" s="62"/>
      <c r="BB1895" s="62"/>
      <c r="BC1895" s="62"/>
      <c r="BD1895" s="62"/>
      <c r="BE1895" s="62"/>
      <c r="BF1895" s="62"/>
      <c r="BG1895" s="62"/>
      <c r="BH1895" s="62"/>
      <c r="BI1895" s="62"/>
      <c r="BJ1895" s="62"/>
      <c r="BK1895" s="62"/>
      <c r="BL1895" s="62"/>
      <c r="BM1895" s="62"/>
      <c r="BN1895" s="62"/>
      <c r="BO1895" s="62"/>
      <c r="BP1895" s="62"/>
      <c r="BQ1895" s="66"/>
      <c r="BR1895" s="66"/>
      <c r="BS1895" s="66"/>
      <c r="BT1895" s="15"/>
      <c r="BU1895" s="15"/>
      <c r="BV1895" s="95"/>
    </row>
    <row r="1896" spans="1:79" ht="8.85" customHeight="1" thickBot="1" x14ac:dyDescent="0.5">
      <c r="A1896" s="95"/>
      <c r="B1896" s="113"/>
      <c r="C1896" s="67"/>
      <c r="D1896" s="67"/>
      <c r="E1896" s="67"/>
      <c r="F1896" s="68"/>
      <c r="G1896" s="68"/>
      <c r="H1896" s="67"/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  <c r="AD1896" s="67"/>
      <c r="AE1896" s="67"/>
      <c r="AF1896" s="67"/>
      <c r="AG1896" s="67"/>
      <c r="AH1896" s="272"/>
      <c r="AI1896" s="272"/>
      <c r="AJ1896" s="67"/>
      <c r="AK1896" s="67"/>
      <c r="AL1896" s="67"/>
      <c r="AM1896" s="67"/>
      <c r="AN1896" s="67"/>
      <c r="AO1896" s="67"/>
      <c r="AP1896" s="67"/>
      <c r="AQ1896" s="67"/>
      <c r="AR1896" s="67"/>
      <c r="AS1896" s="67"/>
      <c r="AT1896" s="67"/>
      <c r="AU1896" s="67"/>
      <c r="AV1896" s="67"/>
      <c r="AW1896" s="67"/>
      <c r="AX1896" s="67"/>
      <c r="AY1896" s="67"/>
      <c r="AZ1896" s="67"/>
      <c r="BA1896" s="67"/>
      <c r="BB1896" s="67"/>
      <c r="BC1896" s="67"/>
      <c r="BD1896" s="67"/>
      <c r="BE1896" s="67"/>
      <c r="BF1896" s="67"/>
      <c r="BG1896" s="67"/>
      <c r="BH1896" s="67"/>
      <c r="BI1896" s="67"/>
      <c r="BJ1896" s="67"/>
      <c r="BK1896" s="67"/>
      <c r="BL1896" s="67"/>
      <c r="BM1896" s="67"/>
      <c r="BN1896" s="67"/>
      <c r="BO1896" s="67"/>
      <c r="BP1896" s="67"/>
      <c r="BQ1896" s="69"/>
      <c r="BR1896" s="69"/>
      <c r="BS1896" s="69"/>
      <c r="BT1896" s="15"/>
      <c r="BU1896" s="15"/>
      <c r="BV1896" s="95"/>
    </row>
    <row r="1897" spans="1:79" s="18" customFormat="1" ht="40.5" customHeight="1" thickTop="1" x14ac:dyDescent="0.4">
      <c r="A1897" s="271"/>
      <c r="B1897" s="652" t="s">
        <v>0</v>
      </c>
      <c r="C1897" s="648" t="s">
        <v>1</v>
      </c>
      <c r="D1897" s="649"/>
      <c r="E1897" s="273" t="s">
        <v>28</v>
      </c>
      <c r="F1897" s="546" t="s">
        <v>100</v>
      </c>
      <c r="G1897" s="546" t="s">
        <v>101</v>
      </c>
      <c r="H1897" s="644" t="s">
        <v>41</v>
      </c>
      <c r="I1897" s="645"/>
      <c r="J1897" s="554" t="s">
        <v>7</v>
      </c>
      <c r="K1897" s="554"/>
      <c r="L1897" s="554"/>
      <c r="M1897" s="554"/>
      <c r="N1897" s="554"/>
      <c r="O1897" s="554"/>
      <c r="P1897" s="554" t="s">
        <v>2</v>
      </c>
      <c r="Q1897" s="554"/>
      <c r="R1897" s="554"/>
      <c r="S1897" s="554"/>
      <c r="T1897" s="554"/>
      <c r="U1897" s="555"/>
      <c r="V1897" s="550" t="s">
        <v>158</v>
      </c>
      <c r="W1897" s="551"/>
      <c r="X1897" s="550" t="s">
        <v>35</v>
      </c>
      <c r="Y1897" s="551"/>
      <c r="Z1897" s="550" t="s">
        <v>36</v>
      </c>
      <c r="AA1897" s="551"/>
      <c r="AB1897" s="550" t="s">
        <v>44</v>
      </c>
      <c r="AC1897" s="551"/>
      <c r="AD1897" s="554" t="s">
        <v>6</v>
      </c>
      <c r="AE1897" s="554"/>
      <c r="AF1897" s="554"/>
      <c r="AG1897" s="554"/>
      <c r="AH1897" s="554"/>
      <c r="AI1897" s="554"/>
      <c r="AJ1897" s="554" t="s">
        <v>68</v>
      </c>
      <c r="AK1897" s="554"/>
      <c r="AL1897" s="554"/>
      <c r="AM1897" s="554"/>
      <c r="AN1897" s="554"/>
      <c r="AO1897" s="554"/>
      <c r="AP1897" s="554" t="s">
        <v>69</v>
      </c>
      <c r="AQ1897" s="554"/>
      <c r="AR1897" s="554"/>
      <c r="AS1897" s="554"/>
      <c r="AT1897" s="554"/>
      <c r="AU1897" s="554"/>
      <c r="AV1897" s="554" t="s">
        <v>70</v>
      </c>
      <c r="AW1897" s="554"/>
      <c r="AX1897" s="554"/>
      <c r="AY1897" s="554"/>
      <c r="AZ1897" s="554"/>
      <c r="BA1897" s="555"/>
      <c r="BB1897" s="554" t="s">
        <v>4</v>
      </c>
      <c r="BC1897" s="554"/>
      <c r="BD1897" s="554"/>
      <c r="BE1897" s="554"/>
      <c r="BF1897" s="554"/>
      <c r="BG1897" s="554"/>
      <c r="BH1897" s="554" t="s">
        <v>71</v>
      </c>
      <c r="BI1897" s="554"/>
      <c r="BJ1897" s="554"/>
      <c r="BK1897" s="554"/>
      <c r="BL1897" s="554"/>
      <c r="BM1897" s="556"/>
      <c r="BN1897" s="557" t="s">
        <v>25</v>
      </c>
      <c r="BO1897" s="558"/>
      <c r="BP1897" s="559"/>
      <c r="BQ1897" s="691" t="s">
        <v>110</v>
      </c>
      <c r="BR1897" s="691" t="s">
        <v>86</v>
      </c>
      <c r="BS1897" s="691" t="s">
        <v>87</v>
      </c>
      <c r="BT1897" s="274"/>
      <c r="BU1897" s="274"/>
      <c r="BV1897" s="271"/>
    </row>
    <row r="1898" spans="1:79" s="18" customFormat="1" ht="41.25" customHeight="1" x14ac:dyDescent="0.7">
      <c r="A1898" s="271"/>
      <c r="B1898" s="653"/>
      <c r="C1898" s="650"/>
      <c r="D1898" s="651"/>
      <c r="E1898" s="275" t="s">
        <v>102</v>
      </c>
      <c r="F1898" s="547"/>
      <c r="G1898" s="547"/>
      <c r="H1898" s="646"/>
      <c r="I1898" s="647"/>
      <c r="J1898" s="525" t="s">
        <v>17</v>
      </c>
      <c r="K1898" s="526"/>
      <c r="L1898" s="521" t="s">
        <v>18</v>
      </c>
      <c r="M1898" s="522"/>
      <c r="N1898" s="523" t="s">
        <v>19</v>
      </c>
      <c r="O1898" s="524"/>
      <c r="P1898" s="525" t="s">
        <v>26</v>
      </c>
      <c r="Q1898" s="526"/>
      <c r="R1898" s="521" t="s">
        <v>24</v>
      </c>
      <c r="S1898" s="522"/>
      <c r="T1898" s="523" t="s">
        <v>19</v>
      </c>
      <c r="U1898" s="527"/>
      <c r="V1898" s="552"/>
      <c r="W1898" s="553"/>
      <c r="X1898" s="552"/>
      <c r="Y1898" s="553"/>
      <c r="Z1898" s="552"/>
      <c r="AA1898" s="553"/>
      <c r="AB1898" s="552"/>
      <c r="AC1898" s="553"/>
      <c r="AD1898" s="525" t="s">
        <v>48</v>
      </c>
      <c r="AE1898" s="526"/>
      <c r="AF1898" s="521" t="s">
        <v>23</v>
      </c>
      <c r="AG1898" s="522"/>
      <c r="AH1898" s="563" t="s">
        <v>5</v>
      </c>
      <c r="AI1898" s="564"/>
      <c r="AJ1898" s="525" t="s">
        <v>48</v>
      </c>
      <c r="AK1898" s="526"/>
      <c r="AL1898" s="521" t="s">
        <v>23</v>
      </c>
      <c r="AM1898" s="522"/>
      <c r="AN1898" s="563" t="s">
        <v>5</v>
      </c>
      <c r="AO1898" s="564"/>
      <c r="AP1898" s="525" t="s">
        <v>48</v>
      </c>
      <c r="AQ1898" s="526"/>
      <c r="AR1898" s="521" t="s">
        <v>23</v>
      </c>
      <c r="AS1898" s="522"/>
      <c r="AT1898" s="563" t="s">
        <v>5</v>
      </c>
      <c r="AU1898" s="564"/>
      <c r="AV1898" s="525" t="s">
        <v>48</v>
      </c>
      <c r="AW1898" s="526"/>
      <c r="AX1898" s="521" t="s">
        <v>23</v>
      </c>
      <c r="AY1898" s="522"/>
      <c r="AZ1898" s="563" t="s">
        <v>5</v>
      </c>
      <c r="BA1898" s="655"/>
      <c r="BB1898" s="525" t="s">
        <v>48</v>
      </c>
      <c r="BC1898" s="526"/>
      <c r="BD1898" s="521" t="s">
        <v>23</v>
      </c>
      <c r="BE1898" s="522"/>
      <c r="BF1898" s="563" t="s">
        <v>5</v>
      </c>
      <c r="BG1898" s="564"/>
      <c r="BH1898" s="525" t="s">
        <v>48</v>
      </c>
      <c r="BI1898" s="526"/>
      <c r="BJ1898" s="521" t="s">
        <v>23</v>
      </c>
      <c r="BK1898" s="522"/>
      <c r="BL1898" s="563" t="s">
        <v>5</v>
      </c>
      <c r="BM1898" s="564"/>
      <c r="BN1898" s="560"/>
      <c r="BO1898" s="561"/>
      <c r="BP1898" s="562"/>
      <c r="BQ1898" s="692"/>
      <c r="BR1898" s="692"/>
      <c r="BS1898" s="692"/>
      <c r="BT1898" s="274"/>
      <c r="BU1898" s="274"/>
      <c r="BV1898" s="271"/>
      <c r="CA1898" s="104"/>
    </row>
    <row r="1899" spans="1:79" ht="23.85" customHeight="1" x14ac:dyDescent="0.35">
      <c r="A1899" s="276"/>
      <c r="B1899" s="570" t="str">
        <f>IF(ROSTER!B$8="","",ROSTER!B$8)</f>
        <v/>
      </c>
      <c r="C1899" s="572" t="str">
        <f>IF(ROSTER!C$8="","",ROSTER!C$8)</f>
        <v/>
      </c>
      <c r="D1899" s="573"/>
      <c r="E1899" s="574"/>
      <c r="F1899" s="576">
        <f>IF(E1899="y",1,IF(E1899="S",1,0))</f>
        <v>0</v>
      </c>
      <c r="G1899" s="582">
        <f>IF(E1899="S",1,0)</f>
        <v>0</v>
      </c>
      <c r="H1899" s="578"/>
      <c r="I1899" s="543"/>
      <c r="J1899" s="542"/>
      <c r="K1899" s="580"/>
      <c r="L1899" s="584"/>
      <c r="M1899" s="585"/>
      <c r="N1899" s="588">
        <f>L1899+J1899</f>
        <v>0</v>
      </c>
      <c r="O1899" s="589"/>
      <c r="P1899" s="542"/>
      <c r="Q1899" s="580"/>
      <c r="R1899" s="584"/>
      <c r="S1899" s="585"/>
      <c r="T1899" s="588">
        <f>R1899-P1899</f>
        <v>0</v>
      </c>
      <c r="U1899" s="588"/>
      <c r="V1899" s="542"/>
      <c r="W1899" s="543"/>
      <c r="X1899" s="593"/>
      <c r="Y1899" s="543"/>
      <c r="Z1899" s="542"/>
      <c r="AA1899" s="543"/>
      <c r="AB1899" s="542"/>
      <c r="AC1899" s="543"/>
      <c r="AD1899" s="542"/>
      <c r="AE1899" s="580"/>
      <c r="AF1899" s="584"/>
      <c r="AG1899" s="585"/>
      <c r="AH1899" s="595">
        <f>IF(AD1899=0,0,(AF1899/AD1899)*100)</f>
        <v>0</v>
      </c>
      <c r="AI1899" s="596"/>
      <c r="AJ1899" s="542"/>
      <c r="AK1899" s="580"/>
      <c r="AL1899" s="584"/>
      <c r="AM1899" s="585"/>
      <c r="AN1899" s="595">
        <f>IF(AJ1899=0,0,(AL1899/AJ1899)*100)</f>
        <v>0</v>
      </c>
      <c r="AO1899" s="596"/>
      <c r="AP1899" s="542"/>
      <c r="AQ1899" s="580"/>
      <c r="AR1899" s="584"/>
      <c r="AS1899" s="585"/>
      <c r="AT1899" s="595">
        <f>IF(AP1899=0,0,(AR1899/AP1899)*100)</f>
        <v>0</v>
      </c>
      <c r="AU1899" s="596"/>
      <c r="AV1899" s="599">
        <f>AD1899+AJ1899+AP1899</f>
        <v>0</v>
      </c>
      <c r="AW1899" s="600"/>
      <c r="AX1899" s="630">
        <f>AF1899+AL1899+AR1899</f>
        <v>0</v>
      </c>
      <c r="AY1899" s="631"/>
      <c r="AZ1899" s="595">
        <f>IF(AV1899=0,0,(AX1899/AV1899)*100)</f>
        <v>0</v>
      </c>
      <c r="BA1899" s="596"/>
      <c r="BB1899" s="542"/>
      <c r="BC1899" s="580"/>
      <c r="BD1899" s="584"/>
      <c r="BE1899" s="585"/>
      <c r="BF1899" s="595">
        <f>IF(BB1899=0,0,(BD1899/BB1899)*100)</f>
        <v>0</v>
      </c>
      <c r="BG1899" s="596"/>
      <c r="BH1899" s="599">
        <f>AV1899+BB1899</f>
        <v>0</v>
      </c>
      <c r="BI1899" s="600"/>
      <c r="BJ1899" s="630">
        <f>AX1899+BD1899</f>
        <v>0</v>
      </c>
      <c r="BK1899" s="631"/>
      <c r="BL1899" s="595">
        <f>IF(BH1899=0,0,(BJ1899/BH1899)*100)</f>
        <v>0</v>
      </c>
      <c r="BM1899" s="596"/>
      <c r="BN1899" s="656">
        <f>(AF1899*2)+(AL1899*2)+(AR1899*3)+BD1899</f>
        <v>0</v>
      </c>
      <c r="BO1899" s="657"/>
      <c r="BP1899" s="658"/>
      <c r="BQ1899" s="676">
        <f>IF(BS1899=0,0,50*BR1899/BS1899)</f>
        <v>0</v>
      </c>
      <c r="BR1899" s="662">
        <f>(BN1899*BU$1899)+(N1899*BU$1900)+(Z1899*BU$1901)+(R1899*BU$1902)+(X1899*BU$1903)+(AB1899*BU$1904)+(V1899*BU$1909)</f>
        <v>0</v>
      </c>
      <c r="BS1899" s="662">
        <f>((BB1899-BD1899)*BU$1906)+((AV1899-AX1899)*BU$1905)+(H1899*BU$1907)+(P1899*BU$1908)</f>
        <v>0</v>
      </c>
      <c r="BT1899" s="19" t="s">
        <v>75</v>
      </c>
      <c r="BU1899" s="277">
        <f>IF(BQ1894="B",'VALUE POINTS'!L$10,IF('GAME STATS'!BQ1894="C",'VALUE POINTS'!M$10,'VALUE POINTS'!K$10))</f>
        <v>1</v>
      </c>
      <c r="BV1899" s="278"/>
    </row>
    <row r="1900" spans="1:79" ht="23.85" customHeight="1" x14ac:dyDescent="0.35">
      <c r="A1900" s="276"/>
      <c r="B1900" s="571"/>
      <c r="C1900" s="642" t="str">
        <f>IF(ROSTER!D$8="","",ROSTER!D$8)</f>
        <v/>
      </c>
      <c r="D1900" s="643"/>
      <c r="E1900" s="575"/>
      <c r="F1900" s="577"/>
      <c r="G1900" s="583"/>
      <c r="H1900" s="579"/>
      <c r="I1900" s="545"/>
      <c r="J1900" s="544"/>
      <c r="K1900" s="581"/>
      <c r="L1900" s="586"/>
      <c r="M1900" s="587"/>
      <c r="N1900" s="592"/>
      <c r="O1900" s="603"/>
      <c r="P1900" s="544"/>
      <c r="Q1900" s="581"/>
      <c r="R1900" s="586"/>
      <c r="S1900" s="587"/>
      <c r="T1900" s="592"/>
      <c r="U1900" s="592"/>
      <c r="V1900" s="544"/>
      <c r="W1900" s="545"/>
      <c r="X1900" s="594"/>
      <c r="Y1900" s="545"/>
      <c r="Z1900" s="544"/>
      <c r="AA1900" s="545"/>
      <c r="AB1900" s="544"/>
      <c r="AC1900" s="545"/>
      <c r="AD1900" s="544"/>
      <c r="AE1900" s="581"/>
      <c r="AF1900" s="586"/>
      <c r="AG1900" s="587"/>
      <c r="AH1900" s="626"/>
      <c r="AI1900" s="627"/>
      <c r="AJ1900" s="544"/>
      <c r="AK1900" s="581"/>
      <c r="AL1900" s="586"/>
      <c r="AM1900" s="587"/>
      <c r="AN1900" s="626"/>
      <c r="AO1900" s="627"/>
      <c r="AP1900" s="544"/>
      <c r="AQ1900" s="581"/>
      <c r="AR1900" s="586"/>
      <c r="AS1900" s="587"/>
      <c r="AT1900" s="626"/>
      <c r="AU1900" s="627"/>
      <c r="AV1900" s="628"/>
      <c r="AW1900" s="629"/>
      <c r="AX1900" s="632"/>
      <c r="AY1900" s="633"/>
      <c r="AZ1900" s="626"/>
      <c r="BA1900" s="627"/>
      <c r="BB1900" s="544"/>
      <c r="BC1900" s="581"/>
      <c r="BD1900" s="586"/>
      <c r="BE1900" s="587"/>
      <c r="BF1900" s="626"/>
      <c r="BG1900" s="627"/>
      <c r="BH1900" s="628"/>
      <c r="BI1900" s="629"/>
      <c r="BJ1900" s="632"/>
      <c r="BK1900" s="633"/>
      <c r="BL1900" s="626"/>
      <c r="BM1900" s="627"/>
      <c r="BN1900" s="678"/>
      <c r="BO1900" s="679"/>
      <c r="BP1900" s="680"/>
      <c r="BQ1900" s="677"/>
      <c r="BR1900" s="663"/>
      <c r="BS1900" s="663"/>
      <c r="BT1900" s="19" t="s">
        <v>76</v>
      </c>
      <c r="BU1900" s="277">
        <f>IF(BQ1894="B",'VALUE POINTS'!L$11,IF('GAME STATS'!BQ1894="C",'VALUE POINTS'!M$11,'VALUE POINTS'!K$11))</f>
        <v>1</v>
      </c>
      <c r="BV1900" s="278"/>
    </row>
    <row r="1901" spans="1:79" ht="21.75" customHeight="1" x14ac:dyDescent="0.4">
      <c r="A1901" s="95"/>
      <c r="B1901" s="570" t="str">
        <f>IF(ROSTER!B$10="","",ROSTER!B$10)</f>
        <v/>
      </c>
      <c r="C1901" s="572" t="str">
        <f>IF(ROSTER!C$10="","",ROSTER!C$10)</f>
        <v/>
      </c>
      <c r="D1901" s="573"/>
      <c r="E1901" s="574"/>
      <c r="F1901" s="576">
        <f>IF(E1901="y",1,IF(E1901="S",1,0))</f>
        <v>0</v>
      </c>
      <c r="G1901" s="582">
        <f>IF(E1901="S",1,0)</f>
        <v>0</v>
      </c>
      <c r="H1901" s="578"/>
      <c r="I1901" s="543"/>
      <c r="J1901" s="542"/>
      <c r="K1901" s="580"/>
      <c r="L1901" s="584"/>
      <c r="M1901" s="585"/>
      <c r="N1901" s="588">
        <f>L1901+J1901</f>
        <v>0</v>
      </c>
      <c r="O1901" s="589"/>
      <c r="P1901" s="542"/>
      <c r="Q1901" s="580"/>
      <c r="R1901" s="584"/>
      <c r="S1901" s="585"/>
      <c r="T1901" s="588">
        <f>R1901-P1901</f>
        <v>0</v>
      </c>
      <c r="U1901" s="588"/>
      <c r="V1901" s="542"/>
      <c r="W1901" s="543"/>
      <c r="X1901" s="593"/>
      <c r="Y1901" s="543"/>
      <c r="Z1901" s="542"/>
      <c r="AA1901" s="543"/>
      <c r="AB1901" s="542"/>
      <c r="AC1901" s="543"/>
      <c r="AD1901" s="542"/>
      <c r="AE1901" s="580"/>
      <c r="AF1901" s="584"/>
      <c r="AG1901" s="585"/>
      <c r="AH1901" s="595">
        <f>IF(AD1901=0,0,(AF1901/AD1901)*100)</f>
        <v>0</v>
      </c>
      <c r="AI1901" s="596"/>
      <c r="AJ1901" s="542"/>
      <c r="AK1901" s="580"/>
      <c r="AL1901" s="584"/>
      <c r="AM1901" s="585"/>
      <c r="AN1901" s="595">
        <f>IF(AJ1901=0,0,(AL1901/AJ1901)*100)</f>
        <v>0</v>
      </c>
      <c r="AO1901" s="596"/>
      <c r="AP1901" s="542"/>
      <c r="AQ1901" s="580"/>
      <c r="AR1901" s="584"/>
      <c r="AS1901" s="585"/>
      <c r="AT1901" s="595">
        <f>IF(AP1901=0,0,(AR1901/AP1901)*100)</f>
        <v>0</v>
      </c>
      <c r="AU1901" s="596"/>
      <c r="AV1901" s="599">
        <f>AD1901+AJ1901+AP1901</f>
        <v>0</v>
      </c>
      <c r="AW1901" s="600"/>
      <c r="AX1901" s="630">
        <f>AF1901+AL1901+AR1901</f>
        <v>0</v>
      </c>
      <c r="AY1901" s="631"/>
      <c r="AZ1901" s="595">
        <f>IF(AV1901=0,0,(AX1901/AV1901)*100)</f>
        <v>0</v>
      </c>
      <c r="BA1901" s="596"/>
      <c r="BB1901" s="542"/>
      <c r="BC1901" s="580"/>
      <c r="BD1901" s="584"/>
      <c r="BE1901" s="585"/>
      <c r="BF1901" s="595">
        <f>IF(BB1901=0,0,(BD1901/BB1901)*100)</f>
        <v>0</v>
      </c>
      <c r="BG1901" s="596"/>
      <c r="BH1901" s="599">
        <f>AV1901+BB1901</f>
        <v>0</v>
      </c>
      <c r="BI1901" s="600"/>
      <c r="BJ1901" s="630">
        <f>AX1901+BD1901</f>
        <v>0</v>
      </c>
      <c r="BK1901" s="631"/>
      <c r="BL1901" s="595">
        <f>IF(BH1901=0,0,(BJ1901/BH1901)*100)</f>
        <v>0</v>
      </c>
      <c r="BM1901" s="596"/>
      <c r="BN1901" s="656">
        <f>(AF1901*2)+(AL1901*2)+(AR1901*3)+BD1901</f>
        <v>0</v>
      </c>
      <c r="BO1901" s="657"/>
      <c r="BP1901" s="658"/>
      <c r="BQ1901" s="676">
        <f>IF(BS1901=0,0,50*BR1901/BS1901)</f>
        <v>0</v>
      </c>
      <c r="BR1901" s="662">
        <f t="shared" ref="BR1901" si="1834">(BN1901*BU$1899)+(N1901*BU$1900)+(Z1901*BU$1901)+(R1901*BU$1902)+(X1901*BU$1903)+(AB1901*BU$1904)+(V1901*BU$1909)</f>
        <v>0</v>
      </c>
      <c r="BS1901" s="662">
        <f t="shared" ref="BS1901" si="1835">((BB1901-BD1901)*BU$1906)+((AV1901-AX1901)*BU$1905)+(H1901*BU$1907)+(P1901*BU$1908)</f>
        <v>0</v>
      </c>
      <c r="BT1901" s="19" t="s">
        <v>77</v>
      </c>
      <c r="BU1901" s="277">
        <f>IF(BQ1894="B",'VALUE POINTS'!L$12,IF('GAME STATS'!BQ1894="C",'VALUE POINTS'!M$12,'VALUE POINTS'!K$12))</f>
        <v>2</v>
      </c>
      <c r="BV1901" s="278"/>
      <c r="CA1901" s="18"/>
    </row>
    <row r="1902" spans="1:79" ht="21.75" customHeight="1" x14ac:dyDescent="0.35">
      <c r="A1902" s="95"/>
      <c r="B1902" s="571"/>
      <c r="C1902" s="642" t="str">
        <f>IF(ROSTER!D$10="","",ROSTER!D$10)</f>
        <v/>
      </c>
      <c r="D1902" s="643"/>
      <c r="E1902" s="575"/>
      <c r="F1902" s="577"/>
      <c r="G1902" s="583"/>
      <c r="H1902" s="579"/>
      <c r="I1902" s="545"/>
      <c r="J1902" s="544"/>
      <c r="K1902" s="581"/>
      <c r="L1902" s="586"/>
      <c r="M1902" s="587"/>
      <c r="N1902" s="592" t="s">
        <v>16</v>
      </c>
      <c r="O1902" s="603"/>
      <c r="P1902" s="544"/>
      <c r="Q1902" s="581"/>
      <c r="R1902" s="586"/>
      <c r="S1902" s="587"/>
      <c r="T1902" s="592" t="s">
        <v>16</v>
      </c>
      <c r="U1902" s="592"/>
      <c r="V1902" s="544"/>
      <c r="W1902" s="545"/>
      <c r="X1902" s="594"/>
      <c r="Y1902" s="545"/>
      <c r="Z1902" s="544"/>
      <c r="AA1902" s="545"/>
      <c r="AB1902" s="544"/>
      <c r="AC1902" s="545"/>
      <c r="AD1902" s="544"/>
      <c r="AE1902" s="581"/>
      <c r="AF1902" s="586"/>
      <c r="AG1902" s="587"/>
      <c r="AH1902" s="626"/>
      <c r="AI1902" s="627"/>
      <c r="AJ1902" s="544"/>
      <c r="AK1902" s="581"/>
      <c r="AL1902" s="586"/>
      <c r="AM1902" s="587"/>
      <c r="AN1902" s="626"/>
      <c r="AO1902" s="627"/>
      <c r="AP1902" s="544"/>
      <c r="AQ1902" s="581"/>
      <c r="AR1902" s="586"/>
      <c r="AS1902" s="587"/>
      <c r="AT1902" s="626"/>
      <c r="AU1902" s="627"/>
      <c r="AV1902" s="628"/>
      <c r="AW1902" s="629"/>
      <c r="AX1902" s="632"/>
      <c r="AY1902" s="633"/>
      <c r="AZ1902" s="626"/>
      <c r="BA1902" s="627"/>
      <c r="BB1902" s="544"/>
      <c r="BC1902" s="581"/>
      <c r="BD1902" s="586"/>
      <c r="BE1902" s="587"/>
      <c r="BF1902" s="626"/>
      <c r="BG1902" s="627"/>
      <c r="BH1902" s="628"/>
      <c r="BI1902" s="629"/>
      <c r="BJ1902" s="632"/>
      <c r="BK1902" s="633"/>
      <c r="BL1902" s="626"/>
      <c r="BM1902" s="627"/>
      <c r="BN1902" s="678"/>
      <c r="BO1902" s="679"/>
      <c r="BP1902" s="680"/>
      <c r="BQ1902" s="677"/>
      <c r="BR1902" s="663"/>
      <c r="BS1902" s="663"/>
      <c r="BT1902" s="19" t="s">
        <v>78</v>
      </c>
      <c r="BU1902" s="277">
        <f>IF(BQ1894="B",'VALUE POINTS'!L$13,IF('GAME STATS'!BQ1894="C",'VALUE POINTS'!M$13,'VALUE POINTS'!K$13))</f>
        <v>2</v>
      </c>
      <c r="BV1902" s="278"/>
    </row>
    <row r="1903" spans="1:79" ht="21.75" customHeight="1" x14ac:dyDescent="0.35">
      <c r="A1903" s="95"/>
      <c r="B1903" s="570" t="str">
        <f>IF(ROSTER!B$12="","",ROSTER!B$12)</f>
        <v/>
      </c>
      <c r="C1903" s="572" t="str">
        <f>IF(ROSTER!C$12="","",ROSTER!C$12)</f>
        <v/>
      </c>
      <c r="D1903" s="573"/>
      <c r="E1903" s="574"/>
      <c r="F1903" s="576">
        <f>IF(E1903="y",1,IF(E1903="S",1,0))</f>
        <v>0</v>
      </c>
      <c r="G1903" s="582">
        <f>IF(E1903="S",1,0)</f>
        <v>0</v>
      </c>
      <c r="H1903" s="578"/>
      <c r="I1903" s="543"/>
      <c r="J1903" s="542"/>
      <c r="K1903" s="580"/>
      <c r="L1903" s="584"/>
      <c r="M1903" s="585"/>
      <c r="N1903" s="588">
        <f>L1903+J1903</f>
        <v>0</v>
      </c>
      <c r="O1903" s="589"/>
      <c r="P1903" s="542"/>
      <c r="Q1903" s="580"/>
      <c r="R1903" s="584"/>
      <c r="S1903" s="585"/>
      <c r="T1903" s="588">
        <f>R1903-P1903</f>
        <v>0</v>
      </c>
      <c r="U1903" s="588"/>
      <c r="V1903" s="542"/>
      <c r="W1903" s="543"/>
      <c r="X1903" s="593"/>
      <c r="Y1903" s="543"/>
      <c r="Z1903" s="542"/>
      <c r="AA1903" s="543"/>
      <c r="AB1903" s="542"/>
      <c r="AC1903" s="543"/>
      <c r="AD1903" s="542"/>
      <c r="AE1903" s="580"/>
      <c r="AF1903" s="584"/>
      <c r="AG1903" s="585"/>
      <c r="AH1903" s="595">
        <f>IF(AD1903=0,0,(AF1903/AD1903)*100)</f>
        <v>0</v>
      </c>
      <c r="AI1903" s="596"/>
      <c r="AJ1903" s="542"/>
      <c r="AK1903" s="580"/>
      <c r="AL1903" s="584"/>
      <c r="AM1903" s="585"/>
      <c r="AN1903" s="595">
        <f>IF(AJ1903=0,0,(AL1903/AJ1903)*100)</f>
        <v>0</v>
      </c>
      <c r="AO1903" s="596"/>
      <c r="AP1903" s="542"/>
      <c r="AQ1903" s="580"/>
      <c r="AR1903" s="584"/>
      <c r="AS1903" s="585"/>
      <c r="AT1903" s="595">
        <f>IF(AP1903=0,0,(AR1903/AP1903)*100)</f>
        <v>0</v>
      </c>
      <c r="AU1903" s="596"/>
      <c r="AV1903" s="599">
        <f>AD1903+AJ1903+AP1903</f>
        <v>0</v>
      </c>
      <c r="AW1903" s="600"/>
      <c r="AX1903" s="630">
        <f>AF1903+AL1903+AR1903</f>
        <v>0</v>
      </c>
      <c r="AY1903" s="631"/>
      <c r="AZ1903" s="595">
        <f>IF(AV1903=0,0,(AX1903/AV1903)*100)</f>
        <v>0</v>
      </c>
      <c r="BA1903" s="596"/>
      <c r="BB1903" s="542"/>
      <c r="BC1903" s="580"/>
      <c r="BD1903" s="584"/>
      <c r="BE1903" s="585"/>
      <c r="BF1903" s="595">
        <f>IF(BB1903=0,0,(BD1903/BB1903)*100)</f>
        <v>0</v>
      </c>
      <c r="BG1903" s="596"/>
      <c r="BH1903" s="599">
        <f>AV1903+BB1903</f>
        <v>0</v>
      </c>
      <c r="BI1903" s="600"/>
      <c r="BJ1903" s="630">
        <f>AX1903+BD1903</f>
        <v>0</v>
      </c>
      <c r="BK1903" s="631"/>
      <c r="BL1903" s="595">
        <f>IF(BH1903=0,0,(BJ1903/BH1903)*100)</f>
        <v>0</v>
      </c>
      <c r="BM1903" s="596"/>
      <c r="BN1903" s="656">
        <f>(AF1903*2)+(AL1903*2)+(AR1903*3)+BD1903</f>
        <v>0</v>
      </c>
      <c r="BO1903" s="657"/>
      <c r="BP1903" s="658"/>
      <c r="BQ1903" s="676">
        <f t="shared" ref="BQ1903" si="1836">IF(BS1903=0,0,50*BR1903/BS1903)</f>
        <v>0</v>
      </c>
      <c r="BR1903" s="662">
        <f t="shared" ref="BR1903" si="1837">(BN1903*BU$1899)+(N1903*BU$1900)+(Z1903*BU$1901)+(R1903*BU$1902)+(X1903*BU$1903)+(AB1903*BU$1904)+(V1903*BU$1909)</f>
        <v>0</v>
      </c>
      <c r="BS1903" s="662">
        <f t="shared" ref="BS1903" si="1838">((BB1903-BD1903)*BU$1906)+((AV1903-AX1903)*BU$1905)+(H1903*BU$1907)+(P1903*BU$1908)</f>
        <v>0</v>
      </c>
      <c r="BT1903" s="19" t="s">
        <v>79</v>
      </c>
      <c r="BU1903" s="277">
        <f>IF(BQ1894="B",'VALUE POINTS'!L$14,IF('GAME STATS'!BQ1894="C",'VALUE POINTS'!M$14,'VALUE POINTS'!K$14))</f>
        <v>2</v>
      </c>
      <c r="BV1903" s="278"/>
    </row>
    <row r="1904" spans="1:79" ht="21.75" customHeight="1" x14ac:dyDescent="0.4">
      <c r="A1904" s="95"/>
      <c r="B1904" s="571"/>
      <c r="C1904" s="642" t="str">
        <f>IF(ROSTER!D$12="","",ROSTER!D$12)</f>
        <v/>
      </c>
      <c r="D1904" s="643"/>
      <c r="E1904" s="575"/>
      <c r="F1904" s="577"/>
      <c r="G1904" s="583"/>
      <c r="H1904" s="579"/>
      <c r="I1904" s="545"/>
      <c r="J1904" s="544"/>
      <c r="K1904" s="581"/>
      <c r="L1904" s="586"/>
      <c r="M1904" s="587"/>
      <c r="N1904" s="592" t="s">
        <v>16</v>
      </c>
      <c r="O1904" s="603"/>
      <c r="P1904" s="544"/>
      <c r="Q1904" s="581"/>
      <c r="R1904" s="586"/>
      <c r="S1904" s="587"/>
      <c r="T1904" s="592" t="s">
        <v>16</v>
      </c>
      <c r="U1904" s="592"/>
      <c r="V1904" s="544"/>
      <c r="W1904" s="545"/>
      <c r="X1904" s="594"/>
      <c r="Y1904" s="545"/>
      <c r="Z1904" s="544"/>
      <c r="AA1904" s="545"/>
      <c r="AB1904" s="544"/>
      <c r="AC1904" s="545"/>
      <c r="AD1904" s="544"/>
      <c r="AE1904" s="581"/>
      <c r="AF1904" s="586"/>
      <c r="AG1904" s="587"/>
      <c r="AH1904" s="626"/>
      <c r="AI1904" s="627"/>
      <c r="AJ1904" s="544"/>
      <c r="AK1904" s="581"/>
      <c r="AL1904" s="586"/>
      <c r="AM1904" s="587"/>
      <c r="AN1904" s="626"/>
      <c r="AO1904" s="627"/>
      <c r="AP1904" s="544"/>
      <c r="AQ1904" s="581"/>
      <c r="AR1904" s="586"/>
      <c r="AS1904" s="587"/>
      <c r="AT1904" s="626"/>
      <c r="AU1904" s="627"/>
      <c r="AV1904" s="628"/>
      <c r="AW1904" s="629"/>
      <c r="AX1904" s="632"/>
      <c r="AY1904" s="633"/>
      <c r="AZ1904" s="626"/>
      <c r="BA1904" s="627"/>
      <c r="BB1904" s="544"/>
      <c r="BC1904" s="581"/>
      <c r="BD1904" s="586"/>
      <c r="BE1904" s="587"/>
      <c r="BF1904" s="626"/>
      <c r="BG1904" s="627"/>
      <c r="BH1904" s="628"/>
      <c r="BI1904" s="629"/>
      <c r="BJ1904" s="632"/>
      <c r="BK1904" s="633"/>
      <c r="BL1904" s="626"/>
      <c r="BM1904" s="627"/>
      <c r="BN1904" s="678"/>
      <c r="BO1904" s="679"/>
      <c r="BP1904" s="680"/>
      <c r="BQ1904" s="677"/>
      <c r="BR1904" s="663"/>
      <c r="BS1904" s="663"/>
      <c r="BT1904" s="19" t="s">
        <v>80</v>
      </c>
      <c r="BU1904" s="277">
        <f>IF(BQ1894="B",'VALUE POINTS'!L$15,IF('GAME STATS'!BQ1894="C",'VALUE POINTS'!M$15,'VALUE POINTS'!K$15))</f>
        <v>2</v>
      </c>
      <c r="BV1904" s="278"/>
      <c r="CA1904" s="18"/>
    </row>
    <row r="1905" spans="1:74" ht="21.75" customHeight="1" x14ac:dyDescent="0.35">
      <c r="A1905" s="95"/>
      <c r="B1905" s="570" t="str">
        <f>IF(ROSTER!B$14="","",ROSTER!B$14)</f>
        <v/>
      </c>
      <c r="C1905" s="572" t="str">
        <f>IF(ROSTER!C$14="","",ROSTER!C$14)</f>
        <v/>
      </c>
      <c r="D1905" s="573"/>
      <c r="E1905" s="574"/>
      <c r="F1905" s="576">
        <f>IF(E1905="y",1,IF(E1905="S",1,0))</f>
        <v>0</v>
      </c>
      <c r="G1905" s="582">
        <f>IF(E1905="S",1,0)</f>
        <v>0</v>
      </c>
      <c r="H1905" s="578"/>
      <c r="I1905" s="543"/>
      <c r="J1905" s="542"/>
      <c r="K1905" s="580"/>
      <c r="L1905" s="584"/>
      <c r="M1905" s="585"/>
      <c r="N1905" s="588">
        <f>L1905+J1905</f>
        <v>0</v>
      </c>
      <c r="O1905" s="589"/>
      <c r="P1905" s="542"/>
      <c r="Q1905" s="580"/>
      <c r="R1905" s="584"/>
      <c r="S1905" s="585"/>
      <c r="T1905" s="588">
        <f>R1905-P1905</f>
        <v>0</v>
      </c>
      <c r="U1905" s="588"/>
      <c r="V1905" s="542"/>
      <c r="W1905" s="543"/>
      <c r="X1905" s="593"/>
      <c r="Y1905" s="543"/>
      <c r="Z1905" s="542"/>
      <c r="AA1905" s="543"/>
      <c r="AB1905" s="542"/>
      <c r="AC1905" s="543"/>
      <c r="AD1905" s="542"/>
      <c r="AE1905" s="580"/>
      <c r="AF1905" s="584"/>
      <c r="AG1905" s="585"/>
      <c r="AH1905" s="595">
        <f>IF(AD1905=0,0,(AF1905/AD1905)*100)</f>
        <v>0</v>
      </c>
      <c r="AI1905" s="596"/>
      <c r="AJ1905" s="542"/>
      <c r="AK1905" s="580"/>
      <c r="AL1905" s="584"/>
      <c r="AM1905" s="585"/>
      <c r="AN1905" s="595">
        <f>IF(AJ1905=0,0,(AL1905/AJ1905)*100)</f>
        <v>0</v>
      </c>
      <c r="AO1905" s="596"/>
      <c r="AP1905" s="542"/>
      <c r="AQ1905" s="580"/>
      <c r="AR1905" s="584"/>
      <c r="AS1905" s="585"/>
      <c r="AT1905" s="595">
        <f>IF(AP1905=0,0,(AR1905/AP1905)*100)</f>
        <v>0</v>
      </c>
      <c r="AU1905" s="596"/>
      <c r="AV1905" s="599">
        <f>AD1905+AJ1905+AP1905</f>
        <v>0</v>
      </c>
      <c r="AW1905" s="600"/>
      <c r="AX1905" s="630">
        <f>AF1905+AL1905+AR1905</f>
        <v>0</v>
      </c>
      <c r="AY1905" s="631"/>
      <c r="AZ1905" s="595">
        <f>IF(AV1905=0,0,(AX1905/AV1905)*100)</f>
        <v>0</v>
      </c>
      <c r="BA1905" s="596"/>
      <c r="BB1905" s="542"/>
      <c r="BC1905" s="580"/>
      <c r="BD1905" s="584"/>
      <c r="BE1905" s="585"/>
      <c r="BF1905" s="595">
        <f>IF(BB1905=0,0,(BD1905/BB1905)*100)</f>
        <v>0</v>
      </c>
      <c r="BG1905" s="596"/>
      <c r="BH1905" s="599">
        <f>AV1905+BB1905</f>
        <v>0</v>
      </c>
      <c r="BI1905" s="600"/>
      <c r="BJ1905" s="630">
        <f>AX1905+BD1905</f>
        <v>0</v>
      </c>
      <c r="BK1905" s="631"/>
      <c r="BL1905" s="595">
        <f>IF(BH1905=0,0,(BJ1905/BH1905)*100)</f>
        <v>0</v>
      </c>
      <c r="BM1905" s="596"/>
      <c r="BN1905" s="656">
        <f>(AF1905*2)+(AL1905*2)+(AR1905*3)+BD1905</f>
        <v>0</v>
      </c>
      <c r="BO1905" s="657"/>
      <c r="BP1905" s="658"/>
      <c r="BQ1905" s="676">
        <f t="shared" ref="BQ1905" si="1839">IF(BS1905=0,0,50*BR1905/BS1905)</f>
        <v>0</v>
      </c>
      <c r="BR1905" s="662">
        <f t="shared" ref="BR1905" si="1840">(BN1905*BU$1899)+(N1905*BU$1900)+(Z1905*BU$1901)+(R1905*BU$1902)+(X1905*BU$1903)+(AB1905*BU$1904)+(V1905*BU$1909)</f>
        <v>0</v>
      </c>
      <c r="BS1905" s="662">
        <f t="shared" ref="BS1905" si="1841">((BB1905-BD1905)*BU$1906)+((AV1905-AX1905)*BU$1905)+(H1905*BU$1907)+(P1905*BU$1908)</f>
        <v>0</v>
      </c>
      <c r="BT1905" s="19" t="s">
        <v>81</v>
      </c>
      <c r="BU1905" s="277">
        <f>IF(BQ1894="B",'VALUE POINTS'!L$16,IF('GAME STATS'!BQ1894="C",'VALUE POINTS'!M$16,'VALUE POINTS'!K$16))</f>
        <v>2</v>
      </c>
      <c r="BV1905" s="278"/>
    </row>
    <row r="1906" spans="1:74" ht="21.75" customHeight="1" x14ac:dyDescent="0.35">
      <c r="A1906" s="95"/>
      <c r="B1906" s="571"/>
      <c r="C1906" s="642" t="str">
        <f>IF(ROSTER!D$14="","",ROSTER!D$14)</f>
        <v/>
      </c>
      <c r="D1906" s="643"/>
      <c r="E1906" s="575"/>
      <c r="F1906" s="577"/>
      <c r="G1906" s="583"/>
      <c r="H1906" s="579"/>
      <c r="I1906" s="545"/>
      <c r="J1906" s="544"/>
      <c r="K1906" s="581"/>
      <c r="L1906" s="586"/>
      <c r="M1906" s="587"/>
      <c r="N1906" s="592" t="s">
        <v>16</v>
      </c>
      <c r="O1906" s="603"/>
      <c r="P1906" s="544"/>
      <c r="Q1906" s="581"/>
      <c r="R1906" s="586"/>
      <c r="S1906" s="587"/>
      <c r="T1906" s="592" t="s">
        <v>16</v>
      </c>
      <c r="U1906" s="592"/>
      <c r="V1906" s="544"/>
      <c r="W1906" s="545"/>
      <c r="X1906" s="594"/>
      <c r="Y1906" s="545"/>
      <c r="Z1906" s="544"/>
      <c r="AA1906" s="545"/>
      <c r="AB1906" s="544"/>
      <c r="AC1906" s="545"/>
      <c r="AD1906" s="544"/>
      <c r="AE1906" s="581"/>
      <c r="AF1906" s="586"/>
      <c r="AG1906" s="587"/>
      <c r="AH1906" s="626"/>
      <c r="AI1906" s="627"/>
      <c r="AJ1906" s="544"/>
      <c r="AK1906" s="581"/>
      <c r="AL1906" s="586"/>
      <c r="AM1906" s="587"/>
      <c r="AN1906" s="626"/>
      <c r="AO1906" s="627"/>
      <c r="AP1906" s="544"/>
      <c r="AQ1906" s="581"/>
      <c r="AR1906" s="586"/>
      <c r="AS1906" s="587"/>
      <c r="AT1906" s="626"/>
      <c r="AU1906" s="627"/>
      <c r="AV1906" s="628"/>
      <c r="AW1906" s="629"/>
      <c r="AX1906" s="632"/>
      <c r="AY1906" s="633"/>
      <c r="AZ1906" s="626"/>
      <c r="BA1906" s="627"/>
      <c r="BB1906" s="544"/>
      <c r="BC1906" s="581"/>
      <c r="BD1906" s="586"/>
      <c r="BE1906" s="587"/>
      <c r="BF1906" s="626"/>
      <c r="BG1906" s="627"/>
      <c r="BH1906" s="628"/>
      <c r="BI1906" s="629"/>
      <c r="BJ1906" s="632"/>
      <c r="BK1906" s="633"/>
      <c r="BL1906" s="626"/>
      <c r="BM1906" s="627"/>
      <c r="BN1906" s="678"/>
      <c r="BO1906" s="679"/>
      <c r="BP1906" s="680"/>
      <c r="BQ1906" s="677"/>
      <c r="BR1906" s="663"/>
      <c r="BS1906" s="663"/>
      <c r="BT1906" s="19" t="s">
        <v>82</v>
      </c>
      <c r="BU1906" s="277">
        <f>IF(BQ1894="B",'VALUE POINTS'!L$17,IF('GAME STATS'!BQ1894="C",'VALUE POINTS'!M$17,'VALUE POINTS'!K$17))</f>
        <v>1</v>
      </c>
      <c r="BV1906" s="278"/>
    </row>
    <row r="1907" spans="1:74" ht="21.75" customHeight="1" x14ac:dyDescent="0.35">
      <c r="A1907" s="95"/>
      <c r="B1907" s="570" t="str">
        <f>IF(ROSTER!B$16="","",ROSTER!B$16)</f>
        <v/>
      </c>
      <c r="C1907" s="572" t="str">
        <f>IF(ROSTER!C$16="","",ROSTER!C$16)</f>
        <v/>
      </c>
      <c r="D1907" s="573"/>
      <c r="E1907" s="574"/>
      <c r="F1907" s="576">
        <f>IF(E1907="y",1,IF(E1907="S",1,0))</f>
        <v>0</v>
      </c>
      <c r="G1907" s="582">
        <f>IF(E1907="S",1,0)</f>
        <v>0</v>
      </c>
      <c r="H1907" s="578"/>
      <c r="I1907" s="543"/>
      <c r="J1907" s="542"/>
      <c r="K1907" s="580"/>
      <c r="L1907" s="584"/>
      <c r="M1907" s="585"/>
      <c r="N1907" s="588">
        <f>L1907+J1907</f>
        <v>0</v>
      </c>
      <c r="O1907" s="589"/>
      <c r="P1907" s="542"/>
      <c r="Q1907" s="580"/>
      <c r="R1907" s="584"/>
      <c r="S1907" s="585"/>
      <c r="T1907" s="588">
        <f>R1907-P1907</f>
        <v>0</v>
      </c>
      <c r="U1907" s="588"/>
      <c r="V1907" s="542"/>
      <c r="W1907" s="543"/>
      <c r="X1907" s="593"/>
      <c r="Y1907" s="543"/>
      <c r="Z1907" s="542"/>
      <c r="AA1907" s="543"/>
      <c r="AB1907" s="542"/>
      <c r="AC1907" s="543"/>
      <c r="AD1907" s="542"/>
      <c r="AE1907" s="580"/>
      <c r="AF1907" s="584"/>
      <c r="AG1907" s="585"/>
      <c r="AH1907" s="595">
        <f>IF(AD1907=0,0,(AF1907/AD1907)*100)</f>
        <v>0</v>
      </c>
      <c r="AI1907" s="596"/>
      <c r="AJ1907" s="542"/>
      <c r="AK1907" s="580"/>
      <c r="AL1907" s="584"/>
      <c r="AM1907" s="585"/>
      <c r="AN1907" s="595">
        <f>IF(AJ1907=0,0,(AL1907/AJ1907)*100)</f>
        <v>0</v>
      </c>
      <c r="AO1907" s="596"/>
      <c r="AP1907" s="542"/>
      <c r="AQ1907" s="580"/>
      <c r="AR1907" s="584"/>
      <c r="AS1907" s="585"/>
      <c r="AT1907" s="595">
        <f>IF(AP1907=0,0,(AR1907/AP1907)*100)</f>
        <v>0</v>
      </c>
      <c r="AU1907" s="596"/>
      <c r="AV1907" s="599">
        <f>AD1907+AJ1907+AP1907</f>
        <v>0</v>
      </c>
      <c r="AW1907" s="600"/>
      <c r="AX1907" s="630">
        <f>AF1907+AL1907+AR1907</f>
        <v>0</v>
      </c>
      <c r="AY1907" s="631"/>
      <c r="AZ1907" s="595">
        <f>IF(AV1907=0,0,(AX1907/AV1907)*100)</f>
        <v>0</v>
      </c>
      <c r="BA1907" s="596"/>
      <c r="BB1907" s="542"/>
      <c r="BC1907" s="580"/>
      <c r="BD1907" s="584"/>
      <c r="BE1907" s="585"/>
      <c r="BF1907" s="595">
        <f>IF(BB1907=0,0,(BD1907/BB1907)*100)</f>
        <v>0</v>
      </c>
      <c r="BG1907" s="596"/>
      <c r="BH1907" s="599">
        <f>AV1907+BB1907</f>
        <v>0</v>
      </c>
      <c r="BI1907" s="600"/>
      <c r="BJ1907" s="630">
        <f>AX1907+BD1907</f>
        <v>0</v>
      </c>
      <c r="BK1907" s="631"/>
      <c r="BL1907" s="595">
        <f>IF(BH1907=0,0,(BJ1907/BH1907)*100)</f>
        <v>0</v>
      </c>
      <c r="BM1907" s="596"/>
      <c r="BN1907" s="656">
        <f>(AF1907*2)+(AL1907*2)+(AR1907*3)+BD1907</f>
        <v>0</v>
      </c>
      <c r="BO1907" s="657"/>
      <c r="BP1907" s="658"/>
      <c r="BQ1907" s="676">
        <f t="shared" ref="BQ1907" si="1842">IF(BS1907=0,0,50*BR1907/BS1907)</f>
        <v>0</v>
      </c>
      <c r="BR1907" s="662">
        <f t="shared" ref="BR1907" si="1843">(BN1907*BU$1899)+(N1907*BU$1900)+(Z1907*BU$1901)+(R1907*BU$1902)+(X1907*BU$1903)+(AB1907*BU$1904)+(V1907*BU$1909)</f>
        <v>0</v>
      </c>
      <c r="BS1907" s="662">
        <f t="shared" ref="BS1907" si="1844">((BB1907-BD1907)*BU$1906)+((AV1907-AX1907)*BU$1905)+(H1907*BU$1907)+(P1907*BU$1908)</f>
        <v>0</v>
      </c>
      <c r="BT1907" s="19" t="s">
        <v>83</v>
      </c>
      <c r="BU1907" s="277">
        <f>IF(BQ1894="B",'VALUE POINTS'!L$18,IF('GAME STATS'!BQ1894="C",'VALUE POINTS'!M$18,'VALUE POINTS'!K$18))</f>
        <v>2</v>
      </c>
      <c r="BV1907" s="278"/>
    </row>
    <row r="1908" spans="1:74" ht="21.75" customHeight="1" x14ac:dyDescent="0.35">
      <c r="A1908" s="95"/>
      <c r="B1908" s="571"/>
      <c r="C1908" s="642" t="str">
        <f>IF(ROSTER!D$16="","",ROSTER!D$16)</f>
        <v/>
      </c>
      <c r="D1908" s="643"/>
      <c r="E1908" s="575"/>
      <c r="F1908" s="577"/>
      <c r="G1908" s="583"/>
      <c r="H1908" s="579"/>
      <c r="I1908" s="545"/>
      <c r="J1908" s="544"/>
      <c r="K1908" s="581"/>
      <c r="L1908" s="586"/>
      <c r="M1908" s="587"/>
      <c r="N1908" s="592" t="s">
        <v>16</v>
      </c>
      <c r="O1908" s="603"/>
      <c r="P1908" s="544"/>
      <c r="Q1908" s="581"/>
      <c r="R1908" s="586"/>
      <c r="S1908" s="587"/>
      <c r="T1908" s="592" t="s">
        <v>16</v>
      </c>
      <c r="U1908" s="592"/>
      <c r="V1908" s="544"/>
      <c r="W1908" s="545"/>
      <c r="X1908" s="594"/>
      <c r="Y1908" s="545"/>
      <c r="Z1908" s="544"/>
      <c r="AA1908" s="545"/>
      <c r="AB1908" s="544"/>
      <c r="AC1908" s="545"/>
      <c r="AD1908" s="544"/>
      <c r="AE1908" s="581"/>
      <c r="AF1908" s="586"/>
      <c r="AG1908" s="587"/>
      <c r="AH1908" s="626"/>
      <c r="AI1908" s="627"/>
      <c r="AJ1908" s="544"/>
      <c r="AK1908" s="581"/>
      <c r="AL1908" s="586"/>
      <c r="AM1908" s="587"/>
      <c r="AN1908" s="626"/>
      <c r="AO1908" s="627"/>
      <c r="AP1908" s="544"/>
      <c r="AQ1908" s="581"/>
      <c r="AR1908" s="586"/>
      <c r="AS1908" s="587"/>
      <c r="AT1908" s="626"/>
      <c r="AU1908" s="627"/>
      <c r="AV1908" s="628"/>
      <c r="AW1908" s="629"/>
      <c r="AX1908" s="632"/>
      <c r="AY1908" s="633"/>
      <c r="AZ1908" s="626"/>
      <c r="BA1908" s="627"/>
      <c r="BB1908" s="544"/>
      <c r="BC1908" s="581"/>
      <c r="BD1908" s="586"/>
      <c r="BE1908" s="587"/>
      <c r="BF1908" s="626"/>
      <c r="BG1908" s="627"/>
      <c r="BH1908" s="628"/>
      <c r="BI1908" s="629"/>
      <c r="BJ1908" s="632"/>
      <c r="BK1908" s="633"/>
      <c r="BL1908" s="626"/>
      <c r="BM1908" s="627"/>
      <c r="BN1908" s="678"/>
      <c r="BO1908" s="679"/>
      <c r="BP1908" s="680"/>
      <c r="BQ1908" s="677"/>
      <c r="BR1908" s="663"/>
      <c r="BS1908" s="663"/>
      <c r="BT1908" s="19" t="s">
        <v>84</v>
      </c>
      <c r="BU1908" s="277">
        <f>IF(BQ1894="B",'VALUE POINTS'!L$19,IF('GAME STATS'!BQ1894="C",'VALUE POINTS'!M$19,'VALUE POINTS'!K$19))</f>
        <v>2</v>
      </c>
      <c r="BV1908" s="278"/>
    </row>
    <row r="1909" spans="1:74" ht="21.75" customHeight="1" x14ac:dyDescent="0.35">
      <c r="A1909" s="95"/>
      <c r="B1909" s="570" t="str">
        <f>IF(ROSTER!B$18="","",ROSTER!B$18)</f>
        <v/>
      </c>
      <c r="C1909" s="572" t="str">
        <f>IF(ROSTER!C$18="","",ROSTER!C$18)</f>
        <v/>
      </c>
      <c r="D1909" s="573"/>
      <c r="E1909" s="574"/>
      <c r="F1909" s="576">
        <f>IF(E1909="y",1,IF(E1909="S",1,0))</f>
        <v>0</v>
      </c>
      <c r="G1909" s="582">
        <f>IF(E1909="S",1,0)</f>
        <v>0</v>
      </c>
      <c r="H1909" s="578"/>
      <c r="I1909" s="543"/>
      <c r="J1909" s="542"/>
      <c r="K1909" s="580"/>
      <c r="L1909" s="584"/>
      <c r="M1909" s="585"/>
      <c r="N1909" s="588">
        <f>L1909+J1909</f>
        <v>0</v>
      </c>
      <c r="O1909" s="589"/>
      <c r="P1909" s="542"/>
      <c r="Q1909" s="580"/>
      <c r="R1909" s="584"/>
      <c r="S1909" s="585"/>
      <c r="T1909" s="588">
        <f>R1909-P1909</f>
        <v>0</v>
      </c>
      <c r="U1909" s="588"/>
      <c r="V1909" s="542"/>
      <c r="W1909" s="543"/>
      <c r="X1909" s="593"/>
      <c r="Y1909" s="543"/>
      <c r="Z1909" s="542"/>
      <c r="AA1909" s="543"/>
      <c r="AB1909" s="542"/>
      <c r="AC1909" s="543"/>
      <c r="AD1909" s="542"/>
      <c r="AE1909" s="580"/>
      <c r="AF1909" s="584"/>
      <c r="AG1909" s="585"/>
      <c r="AH1909" s="595">
        <f>IF(AD1909=0,0,(AF1909/AD1909)*100)</f>
        <v>0</v>
      </c>
      <c r="AI1909" s="596"/>
      <c r="AJ1909" s="542"/>
      <c r="AK1909" s="580"/>
      <c r="AL1909" s="584"/>
      <c r="AM1909" s="585"/>
      <c r="AN1909" s="595">
        <f>IF(AJ1909=0,0,(AL1909/AJ1909)*100)</f>
        <v>0</v>
      </c>
      <c r="AO1909" s="596"/>
      <c r="AP1909" s="542"/>
      <c r="AQ1909" s="580"/>
      <c r="AR1909" s="584"/>
      <c r="AS1909" s="585"/>
      <c r="AT1909" s="595">
        <f>IF(AP1909=0,0,(AR1909/AP1909)*100)</f>
        <v>0</v>
      </c>
      <c r="AU1909" s="596"/>
      <c r="AV1909" s="599">
        <f>AD1909+AJ1909+AP1909</f>
        <v>0</v>
      </c>
      <c r="AW1909" s="600"/>
      <c r="AX1909" s="630">
        <f>AF1909+AL1909+AR1909</f>
        <v>0</v>
      </c>
      <c r="AY1909" s="631"/>
      <c r="AZ1909" s="595">
        <f>IF(AV1909=0,0,(AX1909/AV1909)*100)</f>
        <v>0</v>
      </c>
      <c r="BA1909" s="596"/>
      <c r="BB1909" s="542"/>
      <c r="BC1909" s="580"/>
      <c r="BD1909" s="584"/>
      <c r="BE1909" s="585"/>
      <c r="BF1909" s="595">
        <f>IF(BB1909=0,0,(BD1909/BB1909)*100)</f>
        <v>0</v>
      </c>
      <c r="BG1909" s="596"/>
      <c r="BH1909" s="599">
        <f>AV1909+BB1909</f>
        <v>0</v>
      </c>
      <c r="BI1909" s="600"/>
      <c r="BJ1909" s="630">
        <f>AX1909+BD1909</f>
        <v>0</v>
      </c>
      <c r="BK1909" s="631"/>
      <c r="BL1909" s="595">
        <f>IF(BH1909=0,0,(BJ1909/BH1909)*100)</f>
        <v>0</v>
      </c>
      <c r="BM1909" s="596"/>
      <c r="BN1909" s="656">
        <f>(AF1909*2)+(AL1909*2)+(AR1909*3)+BD1909</f>
        <v>0</v>
      </c>
      <c r="BO1909" s="657"/>
      <c r="BP1909" s="658"/>
      <c r="BQ1909" s="676">
        <f t="shared" ref="BQ1909" si="1845">IF(BS1909=0,0,50*BR1909/BS1909)</f>
        <v>0</v>
      </c>
      <c r="BR1909" s="662">
        <f t="shared" ref="BR1909" si="1846">(BN1909*BU$1899)+(N1909*BU$1900)+(Z1909*BU$1901)+(R1909*BU$1902)+(X1909*BU$1903)+(AB1909*BU$1904)+(V1909*BU$1909)</f>
        <v>0</v>
      </c>
      <c r="BS1909" s="662">
        <f t="shared" ref="BS1909" si="1847">((BB1909-BD1909)*BU$1906)+((AV1909-AX1909)*BU$1905)+(H1909*BU$1907)+(P1909*BU$1908)</f>
        <v>0</v>
      </c>
      <c r="BT1909" s="19" t="s">
        <v>160</v>
      </c>
      <c r="BU1909" s="277">
        <f>IF(BQ1894="B",'VALUE POINTS'!L$20,IF('GAME STATS'!BQ1894="C",'VALUE POINTS'!M$20,'VALUE POINTS'!K$20))</f>
        <v>1</v>
      </c>
      <c r="BV1909" s="278"/>
    </row>
    <row r="1910" spans="1:74" ht="21.75" customHeight="1" x14ac:dyDescent="0.25">
      <c r="A1910" s="95"/>
      <c r="B1910" s="571"/>
      <c r="C1910" s="642" t="str">
        <f>IF(ROSTER!D$18="","",ROSTER!D$18)</f>
        <v/>
      </c>
      <c r="D1910" s="643"/>
      <c r="E1910" s="575"/>
      <c r="F1910" s="577"/>
      <c r="G1910" s="583"/>
      <c r="H1910" s="579"/>
      <c r="I1910" s="545"/>
      <c r="J1910" s="544"/>
      <c r="K1910" s="581"/>
      <c r="L1910" s="586"/>
      <c r="M1910" s="587"/>
      <c r="N1910" s="592" t="s">
        <v>16</v>
      </c>
      <c r="O1910" s="603"/>
      <c r="P1910" s="544"/>
      <c r="Q1910" s="581"/>
      <c r="R1910" s="586"/>
      <c r="S1910" s="587"/>
      <c r="T1910" s="592" t="s">
        <v>16</v>
      </c>
      <c r="U1910" s="592"/>
      <c r="V1910" s="544"/>
      <c r="W1910" s="545"/>
      <c r="X1910" s="594"/>
      <c r="Y1910" s="545"/>
      <c r="Z1910" s="544"/>
      <c r="AA1910" s="545"/>
      <c r="AB1910" s="544"/>
      <c r="AC1910" s="545"/>
      <c r="AD1910" s="544"/>
      <c r="AE1910" s="581"/>
      <c r="AF1910" s="586"/>
      <c r="AG1910" s="587"/>
      <c r="AH1910" s="626"/>
      <c r="AI1910" s="627"/>
      <c r="AJ1910" s="544"/>
      <c r="AK1910" s="581"/>
      <c r="AL1910" s="586"/>
      <c r="AM1910" s="587"/>
      <c r="AN1910" s="626"/>
      <c r="AO1910" s="627"/>
      <c r="AP1910" s="544"/>
      <c r="AQ1910" s="581"/>
      <c r="AR1910" s="586"/>
      <c r="AS1910" s="587"/>
      <c r="AT1910" s="626"/>
      <c r="AU1910" s="627"/>
      <c r="AV1910" s="628"/>
      <c r="AW1910" s="629"/>
      <c r="AX1910" s="632"/>
      <c r="AY1910" s="633"/>
      <c r="AZ1910" s="626"/>
      <c r="BA1910" s="627"/>
      <c r="BB1910" s="544"/>
      <c r="BC1910" s="581"/>
      <c r="BD1910" s="586"/>
      <c r="BE1910" s="587"/>
      <c r="BF1910" s="626"/>
      <c r="BG1910" s="627"/>
      <c r="BH1910" s="628"/>
      <c r="BI1910" s="629"/>
      <c r="BJ1910" s="632"/>
      <c r="BK1910" s="633"/>
      <c r="BL1910" s="626"/>
      <c r="BM1910" s="627"/>
      <c r="BN1910" s="678"/>
      <c r="BO1910" s="679"/>
      <c r="BP1910" s="680"/>
      <c r="BQ1910" s="677"/>
      <c r="BR1910" s="663"/>
      <c r="BS1910" s="663"/>
      <c r="BT1910" s="15"/>
      <c r="BU1910" s="15"/>
      <c r="BV1910" s="95"/>
    </row>
    <row r="1911" spans="1:74" ht="21.75" customHeight="1" x14ac:dyDescent="0.25">
      <c r="A1911" s="95"/>
      <c r="B1911" s="570" t="str">
        <f>IF(ROSTER!B$20="","",ROSTER!B$20)</f>
        <v/>
      </c>
      <c r="C1911" s="572" t="str">
        <f>IF(ROSTER!C$20="","",ROSTER!C$20)</f>
        <v/>
      </c>
      <c r="D1911" s="573"/>
      <c r="E1911" s="574"/>
      <c r="F1911" s="576">
        <f>IF(E1911="y",1,IF(E1911="S",1,0))</f>
        <v>0</v>
      </c>
      <c r="G1911" s="582">
        <f>IF(E1911="S",1,0)</f>
        <v>0</v>
      </c>
      <c r="H1911" s="578"/>
      <c r="I1911" s="543"/>
      <c r="J1911" s="542"/>
      <c r="K1911" s="580"/>
      <c r="L1911" s="584"/>
      <c r="M1911" s="585"/>
      <c r="N1911" s="588">
        <f>L1911+J1911</f>
        <v>0</v>
      </c>
      <c r="O1911" s="589"/>
      <c r="P1911" s="542"/>
      <c r="Q1911" s="580"/>
      <c r="R1911" s="584"/>
      <c r="S1911" s="585"/>
      <c r="T1911" s="588">
        <f>R1911-P1911</f>
        <v>0</v>
      </c>
      <c r="U1911" s="588"/>
      <c r="V1911" s="542"/>
      <c r="W1911" s="543"/>
      <c r="X1911" s="593"/>
      <c r="Y1911" s="543"/>
      <c r="Z1911" s="542"/>
      <c r="AA1911" s="543"/>
      <c r="AB1911" s="542"/>
      <c r="AC1911" s="543"/>
      <c r="AD1911" s="542"/>
      <c r="AE1911" s="580"/>
      <c r="AF1911" s="584"/>
      <c r="AG1911" s="585"/>
      <c r="AH1911" s="595">
        <f>IF(AD1911=0,0,(AF1911/AD1911)*100)</f>
        <v>0</v>
      </c>
      <c r="AI1911" s="596"/>
      <c r="AJ1911" s="542"/>
      <c r="AK1911" s="580"/>
      <c r="AL1911" s="584"/>
      <c r="AM1911" s="585"/>
      <c r="AN1911" s="595">
        <f>IF(AJ1911=0,0,(AL1911/AJ1911)*100)</f>
        <v>0</v>
      </c>
      <c r="AO1911" s="596"/>
      <c r="AP1911" s="542"/>
      <c r="AQ1911" s="580"/>
      <c r="AR1911" s="584"/>
      <c r="AS1911" s="585"/>
      <c r="AT1911" s="595">
        <f>IF(AP1911=0,0,(AR1911/AP1911)*100)</f>
        <v>0</v>
      </c>
      <c r="AU1911" s="596"/>
      <c r="AV1911" s="599">
        <f>AD1911+AJ1911+AP1911</f>
        <v>0</v>
      </c>
      <c r="AW1911" s="600"/>
      <c r="AX1911" s="630">
        <f>AF1911+AL1911+AR1911</f>
        <v>0</v>
      </c>
      <c r="AY1911" s="631"/>
      <c r="AZ1911" s="595">
        <f>IF(AV1911=0,0,(AX1911/AV1911)*100)</f>
        <v>0</v>
      </c>
      <c r="BA1911" s="596"/>
      <c r="BB1911" s="542"/>
      <c r="BC1911" s="580"/>
      <c r="BD1911" s="584"/>
      <c r="BE1911" s="585"/>
      <c r="BF1911" s="595">
        <f>IF(BB1911=0,0,(BD1911/BB1911)*100)</f>
        <v>0</v>
      </c>
      <c r="BG1911" s="596"/>
      <c r="BH1911" s="599">
        <f>AV1911+BB1911</f>
        <v>0</v>
      </c>
      <c r="BI1911" s="600"/>
      <c r="BJ1911" s="630">
        <f>AX1911+BD1911</f>
        <v>0</v>
      </c>
      <c r="BK1911" s="631"/>
      <c r="BL1911" s="595">
        <f>IF(BH1911=0,0,(BJ1911/BH1911)*100)</f>
        <v>0</v>
      </c>
      <c r="BM1911" s="596"/>
      <c r="BN1911" s="656">
        <f>(AF1911*2)+(AL1911*2)+(AR1911*3)+BD1911</f>
        <v>0</v>
      </c>
      <c r="BO1911" s="657"/>
      <c r="BP1911" s="658"/>
      <c r="BQ1911" s="676">
        <f t="shared" ref="BQ1911" si="1848">IF(BS1911=0,0,50*BR1911/BS1911)</f>
        <v>0</v>
      </c>
      <c r="BR1911" s="662">
        <f t="shared" ref="BR1911" si="1849">(BN1911*BU$1899)+(N1911*BU$1900)+(Z1911*BU$1901)+(R1911*BU$1902)+(X1911*BU$1903)+(AB1911*BU$1904)+(V1911*BU$1909)</f>
        <v>0</v>
      </c>
      <c r="BS1911" s="662">
        <f t="shared" ref="BS1911" si="1850">((BB1911-BD1911)*BU$1906)+((AV1911-AX1911)*BU$1905)+(H1911*BU$1907)+(P1911*BU$1908)</f>
        <v>0</v>
      </c>
      <c r="BT1911" s="15"/>
      <c r="BU1911" s="15"/>
      <c r="BV1911" s="95"/>
    </row>
    <row r="1912" spans="1:74" ht="21.75" customHeight="1" x14ac:dyDescent="0.25">
      <c r="A1912" s="95"/>
      <c r="B1912" s="571"/>
      <c r="C1912" s="642" t="str">
        <f>IF(ROSTER!D$20="","",ROSTER!D$20)</f>
        <v/>
      </c>
      <c r="D1912" s="643"/>
      <c r="E1912" s="575"/>
      <c r="F1912" s="577"/>
      <c r="G1912" s="583"/>
      <c r="H1912" s="579"/>
      <c r="I1912" s="545"/>
      <c r="J1912" s="544"/>
      <c r="K1912" s="581"/>
      <c r="L1912" s="586"/>
      <c r="M1912" s="587"/>
      <c r="N1912" s="592" t="s">
        <v>16</v>
      </c>
      <c r="O1912" s="603"/>
      <c r="P1912" s="544"/>
      <c r="Q1912" s="581"/>
      <c r="R1912" s="586"/>
      <c r="S1912" s="587"/>
      <c r="T1912" s="592" t="s">
        <v>16</v>
      </c>
      <c r="U1912" s="592"/>
      <c r="V1912" s="544"/>
      <c r="W1912" s="545"/>
      <c r="X1912" s="594"/>
      <c r="Y1912" s="545"/>
      <c r="Z1912" s="544"/>
      <c r="AA1912" s="545"/>
      <c r="AB1912" s="544"/>
      <c r="AC1912" s="545"/>
      <c r="AD1912" s="544"/>
      <c r="AE1912" s="581"/>
      <c r="AF1912" s="586"/>
      <c r="AG1912" s="587"/>
      <c r="AH1912" s="626"/>
      <c r="AI1912" s="627"/>
      <c r="AJ1912" s="544"/>
      <c r="AK1912" s="581"/>
      <c r="AL1912" s="586"/>
      <c r="AM1912" s="587"/>
      <c r="AN1912" s="626"/>
      <c r="AO1912" s="627"/>
      <c r="AP1912" s="544"/>
      <c r="AQ1912" s="581"/>
      <c r="AR1912" s="586"/>
      <c r="AS1912" s="587"/>
      <c r="AT1912" s="626"/>
      <c r="AU1912" s="627"/>
      <c r="AV1912" s="628"/>
      <c r="AW1912" s="629"/>
      <c r="AX1912" s="632"/>
      <c r="AY1912" s="633"/>
      <c r="AZ1912" s="626"/>
      <c r="BA1912" s="627"/>
      <c r="BB1912" s="544"/>
      <c r="BC1912" s="581"/>
      <c r="BD1912" s="586"/>
      <c r="BE1912" s="587"/>
      <c r="BF1912" s="626"/>
      <c r="BG1912" s="627"/>
      <c r="BH1912" s="628"/>
      <c r="BI1912" s="629"/>
      <c r="BJ1912" s="632"/>
      <c r="BK1912" s="633"/>
      <c r="BL1912" s="626"/>
      <c r="BM1912" s="627"/>
      <c r="BN1912" s="678"/>
      <c r="BO1912" s="679"/>
      <c r="BP1912" s="680"/>
      <c r="BQ1912" s="677"/>
      <c r="BR1912" s="663"/>
      <c r="BS1912" s="663"/>
      <c r="BT1912" s="15"/>
      <c r="BU1912" s="15"/>
      <c r="BV1912" s="95"/>
    </row>
    <row r="1913" spans="1:74" ht="21.75" customHeight="1" x14ac:dyDescent="0.25">
      <c r="A1913" s="95"/>
      <c r="B1913" s="570" t="str">
        <f>IF(ROSTER!B$22="","",ROSTER!B$22)</f>
        <v/>
      </c>
      <c r="C1913" s="572" t="str">
        <f>IF(ROSTER!C$22="","",ROSTER!C$22)</f>
        <v/>
      </c>
      <c r="D1913" s="573"/>
      <c r="E1913" s="574"/>
      <c r="F1913" s="576">
        <f>IF(E1913="y",1,IF(E1913="S",1,0))</f>
        <v>0</v>
      </c>
      <c r="G1913" s="582">
        <f>IF(E1913="S",1,0)</f>
        <v>0</v>
      </c>
      <c r="H1913" s="578"/>
      <c r="I1913" s="543"/>
      <c r="J1913" s="542"/>
      <c r="K1913" s="580"/>
      <c r="L1913" s="584"/>
      <c r="M1913" s="585"/>
      <c r="N1913" s="588">
        <f>L1913+J1913</f>
        <v>0</v>
      </c>
      <c r="O1913" s="589"/>
      <c r="P1913" s="542"/>
      <c r="Q1913" s="580"/>
      <c r="R1913" s="584"/>
      <c r="S1913" s="585"/>
      <c r="T1913" s="588">
        <f>R1913-P1913</f>
        <v>0</v>
      </c>
      <c r="U1913" s="588"/>
      <c r="V1913" s="542"/>
      <c r="W1913" s="543"/>
      <c r="X1913" s="593"/>
      <c r="Y1913" s="543"/>
      <c r="Z1913" s="542"/>
      <c r="AA1913" s="543"/>
      <c r="AB1913" s="542"/>
      <c r="AC1913" s="543"/>
      <c r="AD1913" s="542"/>
      <c r="AE1913" s="580"/>
      <c r="AF1913" s="584"/>
      <c r="AG1913" s="585"/>
      <c r="AH1913" s="595">
        <f>IF(AD1913=0,0,(AF1913/AD1913)*100)</f>
        <v>0</v>
      </c>
      <c r="AI1913" s="596"/>
      <c r="AJ1913" s="542"/>
      <c r="AK1913" s="580"/>
      <c r="AL1913" s="584"/>
      <c r="AM1913" s="585"/>
      <c r="AN1913" s="595">
        <f>IF(AJ1913=0,0,(AL1913/AJ1913)*100)</f>
        <v>0</v>
      </c>
      <c r="AO1913" s="596"/>
      <c r="AP1913" s="542"/>
      <c r="AQ1913" s="580"/>
      <c r="AR1913" s="584"/>
      <c r="AS1913" s="585"/>
      <c r="AT1913" s="595">
        <f>IF(AP1913=0,0,(AR1913/AP1913)*100)</f>
        <v>0</v>
      </c>
      <c r="AU1913" s="596"/>
      <c r="AV1913" s="599">
        <f>AD1913+AJ1913+AP1913</f>
        <v>0</v>
      </c>
      <c r="AW1913" s="600"/>
      <c r="AX1913" s="630">
        <f>AF1913+AL1913+AR1913</f>
        <v>0</v>
      </c>
      <c r="AY1913" s="631"/>
      <c r="AZ1913" s="595">
        <f>IF(AV1913=0,0,(AX1913/AV1913)*100)</f>
        <v>0</v>
      </c>
      <c r="BA1913" s="596"/>
      <c r="BB1913" s="542"/>
      <c r="BC1913" s="580"/>
      <c r="BD1913" s="584"/>
      <c r="BE1913" s="585"/>
      <c r="BF1913" s="595">
        <f>IF(BB1913=0,0,(BD1913/BB1913)*100)</f>
        <v>0</v>
      </c>
      <c r="BG1913" s="596"/>
      <c r="BH1913" s="599">
        <f>AV1913+BB1913</f>
        <v>0</v>
      </c>
      <c r="BI1913" s="600"/>
      <c r="BJ1913" s="630">
        <f>AX1913+BD1913</f>
        <v>0</v>
      </c>
      <c r="BK1913" s="631"/>
      <c r="BL1913" s="595">
        <f>IF(BH1913=0,0,(BJ1913/BH1913)*100)</f>
        <v>0</v>
      </c>
      <c r="BM1913" s="596"/>
      <c r="BN1913" s="656">
        <f>(AF1913*2)+(AL1913*2)+(AR1913*3)+BD1913</f>
        <v>0</v>
      </c>
      <c r="BO1913" s="657"/>
      <c r="BP1913" s="658"/>
      <c r="BQ1913" s="676">
        <f t="shared" ref="BQ1913" si="1851">IF(BS1913=0,0,50*BR1913/BS1913)</f>
        <v>0</v>
      </c>
      <c r="BR1913" s="662">
        <f t="shared" ref="BR1913" si="1852">(BN1913*BU$1899)+(N1913*BU$1900)+(Z1913*BU$1901)+(R1913*BU$1902)+(X1913*BU$1903)+(AB1913*BU$1904)+(V1913*BU$1909)</f>
        <v>0</v>
      </c>
      <c r="BS1913" s="662">
        <f t="shared" ref="BS1913" si="1853">((BB1913-BD1913)*BU$1906)+((AV1913-AX1913)*BU$1905)+(H1913*BU$1907)+(P1913*BU$1908)</f>
        <v>0</v>
      </c>
      <c r="BT1913" s="15"/>
      <c r="BU1913" s="15"/>
      <c r="BV1913" s="95"/>
    </row>
    <row r="1914" spans="1:74" ht="21.75" customHeight="1" x14ac:dyDescent="0.25">
      <c r="A1914" s="95"/>
      <c r="B1914" s="571"/>
      <c r="C1914" s="642" t="str">
        <f>IF(ROSTER!D$22="","",ROSTER!D$22)</f>
        <v/>
      </c>
      <c r="D1914" s="643"/>
      <c r="E1914" s="575"/>
      <c r="F1914" s="577"/>
      <c r="G1914" s="583"/>
      <c r="H1914" s="579"/>
      <c r="I1914" s="545"/>
      <c r="J1914" s="544"/>
      <c r="K1914" s="581"/>
      <c r="L1914" s="586"/>
      <c r="M1914" s="587"/>
      <c r="N1914" s="592" t="s">
        <v>16</v>
      </c>
      <c r="O1914" s="603"/>
      <c r="P1914" s="544"/>
      <c r="Q1914" s="581"/>
      <c r="R1914" s="586"/>
      <c r="S1914" s="587"/>
      <c r="T1914" s="592" t="s">
        <v>16</v>
      </c>
      <c r="U1914" s="592"/>
      <c r="V1914" s="544"/>
      <c r="W1914" s="545"/>
      <c r="X1914" s="594"/>
      <c r="Y1914" s="545"/>
      <c r="Z1914" s="544"/>
      <c r="AA1914" s="545"/>
      <c r="AB1914" s="544"/>
      <c r="AC1914" s="545"/>
      <c r="AD1914" s="544"/>
      <c r="AE1914" s="581"/>
      <c r="AF1914" s="586"/>
      <c r="AG1914" s="587"/>
      <c r="AH1914" s="626"/>
      <c r="AI1914" s="627"/>
      <c r="AJ1914" s="544"/>
      <c r="AK1914" s="581"/>
      <c r="AL1914" s="586"/>
      <c r="AM1914" s="587"/>
      <c r="AN1914" s="626"/>
      <c r="AO1914" s="627"/>
      <c r="AP1914" s="544"/>
      <c r="AQ1914" s="581"/>
      <c r="AR1914" s="586"/>
      <c r="AS1914" s="587"/>
      <c r="AT1914" s="626"/>
      <c r="AU1914" s="627"/>
      <c r="AV1914" s="628"/>
      <c r="AW1914" s="629"/>
      <c r="AX1914" s="632"/>
      <c r="AY1914" s="633"/>
      <c r="AZ1914" s="626"/>
      <c r="BA1914" s="627"/>
      <c r="BB1914" s="544"/>
      <c r="BC1914" s="581"/>
      <c r="BD1914" s="586"/>
      <c r="BE1914" s="587"/>
      <c r="BF1914" s="626"/>
      <c r="BG1914" s="627"/>
      <c r="BH1914" s="628"/>
      <c r="BI1914" s="629"/>
      <c r="BJ1914" s="632"/>
      <c r="BK1914" s="633"/>
      <c r="BL1914" s="626"/>
      <c r="BM1914" s="627"/>
      <c r="BN1914" s="678"/>
      <c r="BO1914" s="679"/>
      <c r="BP1914" s="680"/>
      <c r="BQ1914" s="677"/>
      <c r="BR1914" s="663"/>
      <c r="BS1914" s="663"/>
      <c r="BT1914" s="15"/>
      <c r="BU1914" s="15"/>
      <c r="BV1914" s="95"/>
    </row>
    <row r="1915" spans="1:74" ht="21.75" customHeight="1" x14ac:dyDescent="0.25">
      <c r="A1915" s="95"/>
      <c r="B1915" s="570" t="str">
        <f>IF(ROSTER!B$24="","",ROSTER!B$24)</f>
        <v/>
      </c>
      <c r="C1915" s="572" t="str">
        <f>IF(ROSTER!C$24="","",ROSTER!C$24)</f>
        <v/>
      </c>
      <c r="D1915" s="573"/>
      <c r="E1915" s="574"/>
      <c r="F1915" s="576">
        <f>IF(E1915="y",1,IF(E1915="S",1,0))</f>
        <v>0</v>
      </c>
      <c r="G1915" s="582">
        <f>IF(E1915="S",1,0)</f>
        <v>0</v>
      </c>
      <c r="H1915" s="578"/>
      <c r="I1915" s="543"/>
      <c r="J1915" s="542"/>
      <c r="K1915" s="580"/>
      <c r="L1915" s="584"/>
      <c r="M1915" s="585"/>
      <c r="N1915" s="588">
        <f>L1915+J1915</f>
        <v>0</v>
      </c>
      <c r="O1915" s="589"/>
      <c r="P1915" s="542"/>
      <c r="Q1915" s="580"/>
      <c r="R1915" s="584"/>
      <c r="S1915" s="585"/>
      <c r="T1915" s="588">
        <f>R1915-P1915</f>
        <v>0</v>
      </c>
      <c r="U1915" s="588"/>
      <c r="V1915" s="542"/>
      <c r="W1915" s="543"/>
      <c r="X1915" s="593"/>
      <c r="Y1915" s="543"/>
      <c r="Z1915" s="542"/>
      <c r="AA1915" s="543"/>
      <c r="AB1915" s="542"/>
      <c r="AC1915" s="543"/>
      <c r="AD1915" s="542"/>
      <c r="AE1915" s="580"/>
      <c r="AF1915" s="584"/>
      <c r="AG1915" s="585"/>
      <c r="AH1915" s="595">
        <f>IF(AD1915=0,0,(AF1915/AD1915)*100)</f>
        <v>0</v>
      </c>
      <c r="AI1915" s="596"/>
      <c r="AJ1915" s="542"/>
      <c r="AK1915" s="580"/>
      <c r="AL1915" s="584"/>
      <c r="AM1915" s="585"/>
      <c r="AN1915" s="595">
        <f>IF(AJ1915=0,0,(AL1915/AJ1915)*100)</f>
        <v>0</v>
      </c>
      <c r="AO1915" s="596"/>
      <c r="AP1915" s="542"/>
      <c r="AQ1915" s="580"/>
      <c r="AR1915" s="584"/>
      <c r="AS1915" s="585"/>
      <c r="AT1915" s="595">
        <f>IF(AP1915=0,0,(AR1915/AP1915)*100)</f>
        <v>0</v>
      </c>
      <c r="AU1915" s="596"/>
      <c r="AV1915" s="599">
        <f>AD1915+AJ1915+AP1915</f>
        <v>0</v>
      </c>
      <c r="AW1915" s="600"/>
      <c r="AX1915" s="630">
        <f>AF1915+AL1915+AR1915</f>
        <v>0</v>
      </c>
      <c r="AY1915" s="631"/>
      <c r="AZ1915" s="595">
        <f>IF(AV1915=0,0,(AX1915/AV1915)*100)</f>
        <v>0</v>
      </c>
      <c r="BA1915" s="596"/>
      <c r="BB1915" s="542"/>
      <c r="BC1915" s="580"/>
      <c r="BD1915" s="584"/>
      <c r="BE1915" s="585"/>
      <c r="BF1915" s="595">
        <f>IF(BB1915=0,0,(BD1915/BB1915)*100)</f>
        <v>0</v>
      </c>
      <c r="BG1915" s="596"/>
      <c r="BH1915" s="599">
        <f>AV1915+BB1915</f>
        <v>0</v>
      </c>
      <c r="BI1915" s="600"/>
      <c r="BJ1915" s="630">
        <f>AX1915+BD1915</f>
        <v>0</v>
      </c>
      <c r="BK1915" s="631"/>
      <c r="BL1915" s="595">
        <f>IF(BH1915=0,0,(BJ1915/BH1915)*100)</f>
        <v>0</v>
      </c>
      <c r="BM1915" s="596"/>
      <c r="BN1915" s="656">
        <f>(AF1915*2)+(AL1915*2)+(AR1915*3)+BD1915</f>
        <v>0</v>
      </c>
      <c r="BO1915" s="657"/>
      <c r="BP1915" s="658"/>
      <c r="BQ1915" s="676">
        <f t="shared" ref="BQ1915" si="1854">IF(BS1915=0,0,50*BR1915/BS1915)</f>
        <v>0</v>
      </c>
      <c r="BR1915" s="662">
        <f t="shared" ref="BR1915" si="1855">(BN1915*BU$1899)+(N1915*BU$1900)+(Z1915*BU$1901)+(R1915*BU$1902)+(X1915*BU$1903)+(AB1915*BU$1904)+(V1915*BU$1909)</f>
        <v>0</v>
      </c>
      <c r="BS1915" s="662">
        <f t="shared" ref="BS1915" si="1856">((BB1915-BD1915)*BU$1906)+((AV1915-AX1915)*BU$1905)+(H1915*BU$1907)+(P1915*BU$1908)</f>
        <v>0</v>
      </c>
      <c r="BT1915" s="15"/>
      <c r="BU1915" s="15"/>
      <c r="BV1915" s="95"/>
    </row>
    <row r="1916" spans="1:74" ht="21.75" customHeight="1" x14ac:dyDescent="0.25">
      <c r="A1916" s="95"/>
      <c r="B1916" s="571"/>
      <c r="C1916" s="642" t="str">
        <f>IF(ROSTER!D$24="","",ROSTER!D$24)</f>
        <v/>
      </c>
      <c r="D1916" s="643"/>
      <c r="E1916" s="575"/>
      <c r="F1916" s="577"/>
      <c r="G1916" s="583"/>
      <c r="H1916" s="579"/>
      <c r="I1916" s="545"/>
      <c r="J1916" s="544"/>
      <c r="K1916" s="581"/>
      <c r="L1916" s="586"/>
      <c r="M1916" s="587"/>
      <c r="N1916" s="592" t="s">
        <v>16</v>
      </c>
      <c r="O1916" s="603"/>
      <c r="P1916" s="544"/>
      <c r="Q1916" s="581"/>
      <c r="R1916" s="586"/>
      <c r="S1916" s="587"/>
      <c r="T1916" s="592" t="s">
        <v>16</v>
      </c>
      <c r="U1916" s="592"/>
      <c r="V1916" s="544"/>
      <c r="W1916" s="545"/>
      <c r="X1916" s="594"/>
      <c r="Y1916" s="545"/>
      <c r="Z1916" s="544"/>
      <c r="AA1916" s="545"/>
      <c r="AB1916" s="544"/>
      <c r="AC1916" s="545"/>
      <c r="AD1916" s="544"/>
      <c r="AE1916" s="581"/>
      <c r="AF1916" s="586"/>
      <c r="AG1916" s="587"/>
      <c r="AH1916" s="626"/>
      <c r="AI1916" s="627"/>
      <c r="AJ1916" s="544"/>
      <c r="AK1916" s="581"/>
      <c r="AL1916" s="586"/>
      <c r="AM1916" s="587"/>
      <c r="AN1916" s="626"/>
      <c r="AO1916" s="627"/>
      <c r="AP1916" s="544"/>
      <c r="AQ1916" s="581"/>
      <c r="AR1916" s="586"/>
      <c r="AS1916" s="587"/>
      <c r="AT1916" s="626"/>
      <c r="AU1916" s="627"/>
      <c r="AV1916" s="628"/>
      <c r="AW1916" s="629"/>
      <c r="AX1916" s="632"/>
      <c r="AY1916" s="633"/>
      <c r="AZ1916" s="626"/>
      <c r="BA1916" s="627"/>
      <c r="BB1916" s="544"/>
      <c r="BC1916" s="581"/>
      <c r="BD1916" s="586"/>
      <c r="BE1916" s="587"/>
      <c r="BF1916" s="626"/>
      <c r="BG1916" s="627"/>
      <c r="BH1916" s="628"/>
      <c r="BI1916" s="629"/>
      <c r="BJ1916" s="632"/>
      <c r="BK1916" s="633"/>
      <c r="BL1916" s="626"/>
      <c r="BM1916" s="627"/>
      <c r="BN1916" s="678"/>
      <c r="BO1916" s="679"/>
      <c r="BP1916" s="680"/>
      <c r="BQ1916" s="677"/>
      <c r="BR1916" s="663"/>
      <c r="BS1916" s="663"/>
      <c r="BT1916" s="15"/>
      <c r="BU1916" s="15"/>
      <c r="BV1916" s="95"/>
    </row>
    <row r="1917" spans="1:74" ht="21.75" customHeight="1" x14ac:dyDescent="0.25">
      <c r="A1917" s="95"/>
      <c r="B1917" s="570" t="str">
        <f>IF(ROSTER!B$26="","",ROSTER!B$26)</f>
        <v/>
      </c>
      <c r="C1917" s="572" t="str">
        <f>IF(ROSTER!C$26="","",ROSTER!C$26)</f>
        <v/>
      </c>
      <c r="D1917" s="573"/>
      <c r="E1917" s="574"/>
      <c r="F1917" s="576">
        <f>IF(E1917="y",1,IF(E1917="S",1,0))</f>
        <v>0</v>
      </c>
      <c r="G1917" s="582">
        <f>IF(E1917="S",1,0)</f>
        <v>0</v>
      </c>
      <c r="H1917" s="578"/>
      <c r="I1917" s="543"/>
      <c r="J1917" s="542"/>
      <c r="K1917" s="580"/>
      <c r="L1917" s="584"/>
      <c r="M1917" s="585"/>
      <c r="N1917" s="588">
        <f>L1917+J1917</f>
        <v>0</v>
      </c>
      <c r="O1917" s="589"/>
      <c r="P1917" s="542"/>
      <c r="Q1917" s="580"/>
      <c r="R1917" s="584"/>
      <c r="S1917" s="585"/>
      <c r="T1917" s="588">
        <f>R1917-P1917</f>
        <v>0</v>
      </c>
      <c r="U1917" s="588"/>
      <c r="V1917" s="542"/>
      <c r="W1917" s="543"/>
      <c r="X1917" s="593"/>
      <c r="Y1917" s="543"/>
      <c r="Z1917" s="542"/>
      <c r="AA1917" s="543"/>
      <c r="AB1917" s="542"/>
      <c r="AC1917" s="543"/>
      <c r="AD1917" s="542"/>
      <c r="AE1917" s="580"/>
      <c r="AF1917" s="584"/>
      <c r="AG1917" s="585"/>
      <c r="AH1917" s="595">
        <f>IF(AD1917=0,0,(AF1917/AD1917)*100)</f>
        <v>0</v>
      </c>
      <c r="AI1917" s="596"/>
      <c r="AJ1917" s="542"/>
      <c r="AK1917" s="580"/>
      <c r="AL1917" s="584"/>
      <c r="AM1917" s="585"/>
      <c r="AN1917" s="595">
        <f>IF(AJ1917=0,0,(AL1917/AJ1917)*100)</f>
        <v>0</v>
      </c>
      <c r="AO1917" s="596"/>
      <c r="AP1917" s="542"/>
      <c r="AQ1917" s="580"/>
      <c r="AR1917" s="584"/>
      <c r="AS1917" s="585"/>
      <c r="AT1917" s="595">
        <f>IF(AP1917=0,0,(AR1917/AP1917)*100)</f>
        <v>0</v>
      </c>
      <c r="AU1917" s="596"/>
      <c r="AV1917" s="599">
        <f>AD1917+AJ1917+AP1917</f>
        <v>0</v>
      </c>
      <c r="AW1917" s="600"/>
      <c r="AX1917" s="630">
        <f>AF1917+AL1917+AR1917</f>
        <v>0</v>
      </c>
      <c r="AY1917" s="631"/>
      <c r="AZ1917" s="595">
        <f>IF(AV1917=0,0,(AX1917/AV1917)*100)</f>
        <v>0</v>
      </c>
      <c r="BA1917" s="596"/>
      <c r="BB1917" s="542"/>
      <c r="BC1917" s="580"/>
      <c r="BD1917" s="584"/>
      <c r="BE1917" s="585"/>
      <c r="BF1917" s="595">
        <f>IF(BB1917=0,0,(BD1917/BB1917)*100)</f>
        <v>0</v>
      </c>
      <c r="BG1917" s="596"/>
      <c r="BH1917" s="599">
        <f>AV1917+BB1917</f>
        <v>0</v>
      </c>
      <c r="BI1917" s="600"/>
      <c r="BJ1917" s="630">
        <f>AX1917+BD1917</f>
        <v>0</v>
      </c>
      <c r="BK1917" s="631"/>
      <c r="BL1917" s="595">
        <f>IF(BH1917=0,0,(BJ1917/BH1917)*100)</f>
        <v>0</v>
      </c>
      <c r="BM1917" s="596"/>
      <c r="BN1917" s="656">
        <f>(AF1917*2)+(AL1917*2)+(AR1917*3)+BD1917</f>
        <v>0</v>
      </c>
      <c r="BO1917" s="657"/>
      <c r="BP1917" s="658"/>
      <c r="BQ1917" s="676">
        <f t="shared" ref="BQ1917" si="1857">IF(BS1917=0,0,50*BR1917/BS1917)</f>
        <v>0</v>
      </c>
      <c r="BR1917" s="662">
        <f t="shared" ref="BR1917" si="1858">(BN1917*BU$1899)+(N1917*BU$1900)+(Z1917*BU$1901)+(R1917*BU$1902)+(X1917*BU$1903)+(AB1917*BU$1904)+(V1917*BU$1909)</f>
        <v>0</v>
      </c>
      <c r="BS1917" s="662">
        <f t="shared" ref="BS1917" si="1859">((BB1917-BD1917)*BU$1906)+((AV1917-AX1917)*BU$1905)+(H1917*BU$1907)+(P1917*BU$1908)</f>
        <v>0</v>
      </c>
      <c r="BT1917" s="15"/>
      <c r="BU1917" s="15"/>
      <c r="BV1917" s="95"/>
    </row>
    <row r="1918" spans="1:74" ht="21.75" customHeight="1" x14ac:dyDescent="0.25">
      <c r="A1918" s="95"/>
      <c r="B1918" s="571"/>
      <c r="C1918" s="642" t="str">
        <f>IF(ROSTER!D$26="","",ROSTER!D$26)</f>
        <v/>
      </c>
      <c r="D1918" s="643"/>
      <c r="E1918" s="575"/>
      <c r="F1918" s="577"/>
      <c r="G1918" s="583"/>
      <c r="H1918" s="579"/>
      <c r="I1918" s="545"/>
      <c r="J1918" s="544"/>
      <c r="K1918" s="581"/>
      <c r="L1918" s="586"/>
      <c r="M1918" s="587"/>
      <c r="N1918" s="592" t="s">
        <v>16</v>
      </c>
      <c r="O1918" s="603"/>
      <c r="P1918" s="544"/>
      <c r="Q1918" s="581"/>
      <c r="R1918" s="586"/>
      <c r="S1918" s="587"/>
      <c r="T1918" s="592" t="s">
        <v>16</v>
      </c>
      <c r="U1918" s="592"/>
      <c r="V1918" s="544"/>
      <c r="W1918" s="545"/>
      <c r="X1918" s="594"/>
      <c r="Y1918" s="545"/>
      <c r="Z1918" s="544"/>
      <c r="AA1918" s="545"/>
      <c r="AB1918" s="544"/>
      <c r="AC1918" s="545"/>
      <c r="AD1918" s="544"/>
      <c r="AE1918" s="581"/>
      <c r="AF1918" s="586"/>
      <c r="AG1918" s="587"/>
      <c r="AH1918" s="626"/>
      <c r="AI1918" s="627"/>
      <c r="AJ1918" s="544"/>
      <c r="AK1918" s="581"/>
      <c r="AL1918" s="586"/>
      <c r="AM1918" s="587"/>
      <c r="AN1918" s="626"/>
      <c r="AO1918" s="627"/>
      <c r="AP1918" s="544"/>
      <c r="AQ1918" s="581"/>
      <c r="AR1918" s="586"/>
      <c r="AS1918" s="587"/>
      <c r="AT1918" s="626"/>
      <c r="AU1918" s="627"/>
      <c r="AV1918" s="628"/>
      <c r="AW1918" s="629"/>
      <c r="AX1918" s="632"/>
      <c r="AY1918" s="633"/>
      <c r="AZ1918" s="626"/>
      <c r="BA1918" s="627"/>
      <c r="BB1918" s="544"/>
      <c r="BC1918" s="581"/>
      <c r="BD1918" s="586"/>
      <c r="BE1918" s="587"/>
      <c r="BF1918" s="626"/>
      <c r="BG1918" s="627"/>
      <c r="BH1918" s="628"/>
      <c r="BI1918" s="629"/>
      <c r="BJ1918" s="632"/>
      <c r="BK1918" s="633"/>
      <c r="BL1918" s="626"/>
      <c r="BM1918" s="627"/>
      <c r="BN1918" s="678"/>
      <c r="BO1918" s="679"/>
      <c r="BP1918" s="680"/>
      <c r="BQ1918" s="677"/>
      <c r="BR1918" s="663"/>
      <c r="BS1918" s="663"/>
      <c r="BT1918" s="15"/>
      <c r="BU1918" s="15"/>
      <c r="BV1918" s="95"/>
    </row>
    <row r="1919" spans="1:74" ht="21.75" customHeight="1" x14ac:dyDescent="0.25">
      <c r="A1919" s="95"/>
      <c r="B1919" s="570" t="str">
        <f>IF(ROSTER!B$28="","",ROSTER!B$28)</f>
        <v/>
      </c>
      <c r="C1919" s="572" t="str">
        <f>IF(ROSTER!C$28="","",ROSTER!C$28)</f>
        <v/>
      </c>
      <c r="D1919" s="573"/>
      <c r="E1919" s="574"/>
      <c r="F1919" s="576">
        <f>IF(E1919="y",1,IF(E1919="S",1,0))</f>
        <v>0</v>
      </c>
      <c r="G1919" s="582">
        <f>IF(E1919="S",1,0)</f>
        <v>0</v>
      </c>
      <c r="H1919" s="578"/>
      <c r="I1919" s="543"/>
      <c r="J1919" s="542"/>
      <c r="K1919" s="580"/>
      <c r="L1919" s="584"/>
      <c r="M1919" s="585"/>
      <c r="N1919" s="588">
        <f>L1919+J1919</f>
        <v>0</v>
      </c>
      <c r="O1919" s="589"/>
      <c r="P1919" s="542"/>
      <c r="Q1919" s="580"/>
      <c r="R1919" s="584"/>
      <c r="S1919" s="585"/>
      <c r="T1919" s="588">
        <f>R1919-P1919</f>
        <v>0</v>
      </c>
      <c r="U1919" s="588"/>
      <c r="V1919" s="542"/>
      <c r="W1919" s="543"/>
      <c r="X1919" s="593"/>
      <c r="Y1919" s="543"/>
      <c r="Z1919" s="542"/>
      <c r="AA1919" s="543"/>
      <c r="AB1919" s="542"/>
      <c r="AC1919" s="543"/>
      <c r="AD1919" s="542"/>
      <c r="AE1919" s="580"/>
      <c r="AF1919" s="584"/>
      <c r="AG1919" s="585"/>
      <c r="AH1919" s="595">
        <f>IF(AD1919=0,0,(AF1919/AD1919)*100)</f>
        <v>0</v>
      </c>
      <c r="AI1919" s="596"/>
      <c r="AJ1919" s="542"/>
      <c r="AK1919" s="580"/>
      <c r="AL1919" s="584"/>
      <c r="AM1919" s="585"/>
      <c r="AN1919" s="595">
        <f>IF(AJ1919=0,0,(AL1919/AJ1919)*100)</f>
        <v>0</v>
      </c>
      <c r="AO1919" s="596"/>
      <c r="AP1919" s="542"/>
      <c r="AQ1919" s="580"/>
      <c r="AR1919" s="584"/>
      <c r="AS1919" s="585"/>
      <c r="AT1919" s="595">
        <f>IF(AP1919=0,0,(AR1919/AP1919)*100)</f>
        <v>0</v>
      </c>
      <c r="AU1919" s="596"/>
      <c r="AV1919" s="599">
        <f>AD1919+AJ1919+AP1919</f>
        <v>0</v>
      </c>
      <c r="AW1919" s="600"/>
      <c r="AX1919" s="630">
        <f>AF1919+AL1919+AR1919</f>
        <v>0</v>
      </c>
      <c r="AY1919" s="631"/>
      <c r="AZ1919" s="595">
        <f>IF(AV1919=0,0,(AX1919/AV1919)*100)</f>
        <v>0</v>
      </c>
      <c r="BA1919" s="596"/>
      <c r="BB1919" s="542"/>
      <c r="BC1919" s="580"/>
      <c r="BD1919" s="584"/>
      <c r="BE1919" s="585"/>
      <c r="BF1919" s="595">
        <f>IF(BB1919=0,0,(BD1919/BB1919)*100)</f>
        <v>0</v>
      </c>
      <c r="BG1919" s="596"/>
      <c r="BH1919" s="599">
        <f>AV1919+BB1919</f>
        <v>0</v>
      </c>
      <c r="BI1919" s="600"/>
      <c r="BJ1919" s="630">
        <f>AX1919+BD1919</f>
        <v>0</v>
      </c>
      <c r="BK1919" s="631"/>
      <c r="BL1919" s="595">
        <f>IF(BH1919=0,0,(BJ1919/BH1919)*100)</f>
        <v>0</v>
      </c>
      <c r="BM1919" s="596"/>
      <c r="BN1919" s="656">
        <f>(AF1919*2)+(AL1919*2)+(AR1919*3)+BD1919</f>
        <v>0</v>
      </c>
      <c r="BO1919" s="657"/>
      <c r="BP1919" s="658"/>
      <c r="BQ1919" s="676">
        <f t="shared" ref="BQ1919" si="1860">IF(BS1919=0,0,50*BR1919/BS1919)</f>
        <v>0</v>
      </c>
      <c r="BR1919" s="662">
        <f t="shared" ref="BR1919" si="1861">(BN1919*BU$1899)+(N1919*BU$1900)+(Z1919*BU$1901)+(R1919*BU$1902)+(X1919*BU$1903)+(AB1919*BU$1904)+(V1919*BU$1909)</f>
        <v>0</v>
      </c>
      <c r="BS1919" s="662">
        <f t="shared" ref="BS1919" si="1862">((BB1919-BD1919)*BU$1906)+((AV1919-AX1919)*BU$1905)+(H1919*BU$1907)+(P1919*BU$1908)</f>
        <v>0</v>
      </c>
      <c r="BT1919" s="15"/>
      <c r="BU1919" s="15"/>
      <c r="BV1919" s="95"/>
    </row>
    <row r="1920" spans="1:74" ht="21.75" customHeight="1" x14ac:dyDescent="0.25">
      <c r="A1920" s="95"/>
      <c r="B1920" s="571"/>
      <c r="C1920" s="642" t="str">
        <f>IF(ROSTER!D$28="","",ROSTER!D$28)</f>
        <v/>
      </c>
      <c r="D1920" s="643"/>
      <c r="E1920" s="575"/>
      <c r="F1920" s="577"/>
      <c r="G1920" s="583"/>
      <c r="H1920" s="579"/>
      <c r="I1920" s="545"/>
      <c r="J1920" s="544"/>
      <c r="K1920" s="581"/>
      <c r="L1920" s="586"/>
      <c r="M1920" s="587"/>
      <c r="N1920" s="592" t="s">
        <v>16</v>
      </c>
      <c r="O1920" s="603"/>
      <c r="P1920" s="544"/>
      <c r="Q1920" s="581"/>
      <c r="R1920" s="586"/>
      <c r="S1920" s="587"/>
      <c r="T1920" s="592" t="s">
        <v>16</v>
      </c>
      <c r="U1920" s="592"/>
      <c r="V1920" s="544"/>
      <c r="W1920" s="545"/>
      <c r="X1920" s="594"/>
      <c r="Y1920" s="545"/>
      <c r="Z1920" s="544"/>
      <c r="AA1920" s="545"/>
      <c r="AB1920" s="544"/>
      <c r="AC1920" s="545"/>
      <c r="AD1920" s="544"/>
      <c r="AE1920" s="581"/>
      <c r="AF1920" s="586"/>
      <c r="AG1920" s="587"/>
      <c r="AH1920" s="626"/>
      <c r="AI1920" s="627"/>
      <c r="AJ1920" s="544"/>
      <c r="AK1920" s="581"/>
      <c r="AL1920" s="586"/>
      <c r="AM1920" s="587"/>
      <c r="AN1920" s="626"/>
      <c r="AO1920" s="627"/>
      <c r="AP1920" s="544"/>
      <c r="AQ1920" s="581"/>
      <c r="AR1920" s="586"/>
      <c r="AS1920" s="587"/>
      <c r="AT1920" s="626"/>
      <c r="AU1920" s="627"/>
      <c r="AV1920" s="628"/>
      <c r="AW1920" s="629"/>
      <c r="AX1920" s="632"/>
      <c r="AY1920" s="633"/>
      <c r="AZ1920" s="626"/>
      <c r="BA1920" s="627"/>
      <c r="BB1920" s="544"/>
      <c r="BC1920" s="581"/>
      <c r="BD1920" s="586"/>
      <c r="BE1920" s="587"/>
      <c r="BF1920" s="626"/>
      <c r="BG1920" s="627"/>
      <c r="BH1920" s="628"/>
      <c r="BI1920" s="629"/>
      <c r="BJ1920" s="632"/>
      <c r="BK1920" s="633"/>
      <c r="BL1920" s="626"/>
      <c r="BM1920" s="627"/>
      <c r="BN1920" s="678"/>
      <c r="BO1920" s="679"/>
      <c r="BP1920" s="680"/>
      <c r="BQ1920" s="677"/>
      <c r="BR1920" s="663"/>
      <c r="BS1920" s="663"/>
      <c r="BT1920" s="15"/>
      <c r="BU1920" s="15"/>
      <c r="BV1920" s="95"/>
    </row>
    <row r="1921" spans="1:74" ht="21.75" customHeight="1" x14ac:dyDescent="0.25">
      <c r="A1921" s="95"/>
      <c r="B1921" s="570" t="str">
        <f>IF(ROSTER!B$30="","",ROSTER!B$30)</f>
        <v/>
      </c>
      <c r="C1921" s="572" t="str">
        <f>IF(ROSTER!C$30="","",ROSTER!C$30)</f>
        <v/>
      </c>
      <c r="D1921" s="573"/>
      <c r="E1921" s="574"/>
      <c r="F1921" s="576">
        <f>IF(E1921="y",1,IF(E1921="S",1,0))</f>
        <v>0</v>
      </c>
      <c r="G1921" s="582">
        <f>IF(E1921="S",1,0)</f>
        <v>0</v>
      </c>
      <c r="H1921" s="578"/>
      <c r="I1921" s="543"/>
      <c r="J1921" s="542"/>
      <c r="K1921" s="580"/>
      <c r="L1921" s="584"/>
      <c r="M1921" s="585"/>
      <c r="N1921" s="588">
        <f>L1921+J1921</f>
        <v>0</v>
      </c>
      <c r="O1921" s="589"/>
      <c r="P1921" s="542"/>
      <c r="Q1921" s="580"/>
      <c r="R1921" s="584"/>
      <c r="S1921" s="585"/>
      <c r="T1921" s="588">
        <f>R1921-P1921</f>
        <v>0</v>
      </c>
      <c r="U1921" s="588"/>
      <c r="V1921" s="542"/>
      <c r="W1921" s="543"/>
      <c r="X1921" s="593"/>
      <c r="Y1921" s="543"/>
      <c r="Z1921" s="542"/>
      <c r="AA1921" s="543"/>
      <c r="AB1921" s="542"/>
      <c r="AC1921" s="543"/>
      <c r="AD1921" s="542"/>
      <c r="AE1921" s="580"/>
      <c r="AF1921" s="584"/>
      <c r="AG1921" s="585"/>
      <c r="AH1921" s="595">
        <f>IF(AD1921=0,0,(AF1921/AD1921)*100)</f>
        <v>0</v>
      </c>
      <c r="AI1921" s="596"/>
      <c r="AJ1921" s="542"/>
      <c r="AK1921" s="580"/>
      <c r="AL1921" s="584"/>
      <c r="AM1921" s="585"/>
      <c r="AN1921" s="595">
        <f>IF(AJ1921=0,0,(AL1921/AJ1921)*100)</f>
        <v>0</v>
      </c>
      <c r="AO1921" s="596"/>
      <c r="AP1921" s="542"/>
      <c r="AQ1921" s="580"/>
      <c r="AR1921" s="584"/>
      <c r="AS1921" s="585"/>
      <c r="AT1921" s="595">
        <f>IF(AP1921=0,0,(AR1921/AP1921)*100)</f>
        <v>0</v>
      </c>
      <c r="AU1921" s="596"/>
      <c r="AV1921" s="599">
        <f>AD1921+AJ1921+AP1921</f>
        <v>0</v>
      </c>
      <c r="AW1921" s="600"/>
      <c r="AX1921" s="630">
        <f>AF1921+AL1921+AR1921</f>
        <v>0</v>
      </c>
      <c r="AY1921" s="631"/>
      <c r="AZ1921" s="595">
        <f>IF(AV1921=0,0,(AX1921/AV1921)*100)</f>
        <v>0</v>
      </c>
      <c r="BA1921" s="596"/>
      <c r="BB1921" s="542"/>
      <c r="BC1921" s="580"/>
      <c r="BD1921" s="584"/>
      <c r="BE1921" s="585"/>
      <c r="BF1921" s="595">
        <f>IF(BB1921=0,0,(BD1921/BB1921)*100)</f>
        <v>0</v>
      </c>
      <c r="BG1921" s="596"/>
      <c r="BH1921" s="599">
        <f>AV1921+BB1921</f>
        <v>0</v>
      </c>
      <c r="BI1921" s="600"/>
      <c r="BJ1921" s="630">
        <f>AX1921+BD1921</f>
        <v>0</v>
      </c>
      <c r="BK1921" s="631"/>
      <c r="BL1921" s="595">
        <f>IF(BH1921=0,0,(BJ1921/BH1921)*100)</f>
        <v>0</v>
      </c>
      <c r="BM1921" s="596"/>
      <c r="BN1921" s="656">
        <f>(AF1921*2)+(AL1921*2)+(AR1921*3)+BD1921</f>
        <v>0</v>
      </c>
      <c r="BO1921" s="657"/>
      <c r="BP1921" s="658"/>
      <c r="BQ1921" s="676">
        <f t="shared" ref="BQ1921" si="1863">IF(BS1921=0,0,50*BR1921/BS1921)</f>
        <v>0</v>
      </c>
      <c r="BR1921" s="662">
        <f t="shared" ref="BR1921" si="1864">(BN1921*BU$1899)+(N1921*BU$1900)+(Z1921*BU$1901)+(R1921*BU$1902)+(X1921*BU$1903)+(AB1921*BU$1904)+(V1921*BU$1909)</f>
        <v>0</v>
      </c>
      <c r="BS1921" s="662">
        <f t="shared" ref="BS1921" si="1865">((BB1921-BD1921)*BU$1906)+((AV1921-AX1921)*BU$1905)+(H1921*BU$1907)+(P1921*BU$1908)</f>
        <v>0</v>
      </c>
      <c r="BT1921" s="15"/>
      <c r="BU1921" s="15"/>
      <c r="BV1921" s="95"/>
    </row>
    <row r="1922" spans="1:74" ht="21.75" customHeight="1" x14ac:dyDescent="0.25">
      <c r="A1922" s="95"/>
      <c r="B1922" s="571"/>
      <c r="C1922" s="642" t="str">
        <f>IF(ROSTER!D$30="","",ROSTER!D$30)</f>
        <v/>
      </c>
      <c r="D1922" s="643"/>
      <c r="E1922" s="575"/>
      <c r="F1922" s="577"/>
      <c r="G1922" s="583"/>
      <c r="H1922" s="579"/>
      <c r="I1922" s="545"/>
      <c r="J1922" s="544"/>
      <c r="K1922" s="581"/>
      <c r="L1922" s="586"/>
      <c r="M1922" s="587"/>
      <c r="N1922" s="592" t="s">
        <v>16</v>
      </c>
      <c r="O1922" s="603"/>
      <c r="P1922" s="544"/>
      <c r="Q1922" s="581"/>
      <c r="R1922" s="586"/>
      <c r="S1922" s="587"/>
      <c r="T1922" s="592" t="s">
        <v>16</v>
      </c>
      <c r="U1922" s="592"/>
      <c r="V1922" s="544"/>
      <c r="W1922" s="545"/>
      <c r="X1922" s="594"/>
      <c r="Y1922" s="545"/>
      <c r="Z1922" s="544"/>
      <c r="AA1922" s="545"/>
      <c r="AB1922" s="544"/>
      <c r="AC1922" s="545"/>
      <c r="AD1922" s="544"/>
      <c r="AE1922" s="581"/>
      <c r="AF1922" s="586"/>
      <c r="AG1922" s="587"/>
      <c r="AH1922" s="626"/>
      <c r="AI1922" s="627"/>
      <c r="AJ1922" s="544"/>
      <c r="AK1922" s="581"/>
      <c r="AL1922" s="586"/>
      <c r="AM1922" s="587"/>
      <c r="AN1922" s="626"/>
      <c r="AO1922" s="627"/>
      <c r="AP1922" s="544"/>
      <c r="AQ1922" s="581"/>
      <c r="AR1922" s="586"/>
      <c r="AS1922" s="587"/>
      <c r="AT1922" s="626"/>
      <c r="AU1922" s="627"/>
      <c r="AV1922" s="628"/>
      <c r="AW1922" s="629"/>
      <c r="AX1922" s="632"/>
      <c r="AY1922" s="633"/>
      <c r="AZ1922" s="626"/>
      <c r="BA1922" s="627"/>
      <c r="BB1922" s="544"/>
      <c r="BC1922" s="581"/>
      <c r="BD1922" s="586"/>
      <c r="BE1922" s="587"/>
      <c r="BF1922" s="626"/>
      <c r="BG1922" s="627"/>
      <c r="BH1922" s="628"/>
      <c r="BI1922" s="629"/>
      <c r="BJ1922" s="632"/>
      <c r="BK1922" s="633"/>
      <c r="BL1922" s="626"/>
      <c r="BM1922" s="627"/>
      <c r="BN1922" s="678"/>
      <c r="BO1922" s="679"/>
      <c r="BP1922" s="680"/>
      <c r="BQ1922" s="677"/>
      <c r="BR1922" s="663"/>
      <c r="BS1922" s="663"/>
      <c r="BT1922" s="15"/>
      <c r="BU1922" s="15"/>
      <c r="BV1922" s="95"/>
    </row>
    <row r="1923" spans="1:74" ht="21.75" customHeight="1" x14ac:dyDescent="0.25">
      <c r="A1923" s="95"/>
      <c r="B1923" s="570" t="str">
        <f>IF(ROSTER!B$32="","",ROSTER!B$32)</f>
        <v/>
      </c>
      <c r="C1923" s="572" t="str">
        <f>IF(ROSTER!C$32="","",ROSTER!C$32)</f>
        <v/>
      </c>
      <c r="D1923" s="573"/>
      <c r="E1923" s="574"/>
      <c r="F1923" s="576">
        <f>IF(E1923="y",1,IF(E1923="S",1,0))</f>
        <v>0</v>
      </c>
      <c r="G1923" s="582">
        <f>IF(E1923="S",1,0)</f>
        <v>0</v>
      </c>
      <c r="H1923" s="578"/>
      <c r="I1923" s="543"/>
      <c r="J1923" s="542"/>
      <c r="K1923" s="580"/>
      <c r="L1923" s="584"/>
      <c r="M1923" s="585"/>
      <c r="N1923" s="588">
        <f>L1923+J1923</f>
        <v>0</v>
      </c>
      <c r="O1923" s="589"/>
      <c r="P1923" s="542"/>
      <c r="Q1923" s="580"/>
      <c r="R1923" s="584"/>
      <c r="S1923" s="585"/>
      <c r="T1923" s="588">
        <f>R1923-P1923</f>
        <v>0</v>
      </c>
      <c r="U1923" s="588"/>
      <c r="V1923" s="542"/>
      <c r="W1923" s="543"/>
      <c r="X1923" s="593"/>
      <c r="Y1923" s="543"/>
      <c r="Z1923" s="542"/>
      <c r="AA1923" s="543"/>
      <c r="AB1923" s="542"/>
      <c r="AC1923" s="543"/>
      <c r="AD1923" s="542"/>
      <c r="AE1923" s="580"/>
      <c r="AF1923" s="584"/>
      <c r="AG1923" s="585"/>
      <c r="AH1923" s="595">
        <f>IF(AD1923=0,0,(AF1923/AD1923)*100)</f>
        <v>0</v>
      </c>
      <c r="AI1923" s="596"/>
      <c r="AJ1923" s="542"/>
      <c r="AK1923" s="580"/>
      <c r="AL1923" s="584"/>
      <c r="AM1923" s="585"/>
      <c r="AN1923" s="595">
        <f>IF(AJ1923=0,0,(AL1923/AJ1923)*100)</f>
        <v>0</v>
      </c>
      <c r="AO1923" s="596"/>
      <c r="AP1923" s="542"/>
      <c r="AQ1923" s="580"/>
      <c r="AR1923" s="584"/>
      <c r="AS1923" s="585"/>
      <c r="AT1923" s="595">
        <f>IF(AP1923=0,0,(AR1923/AP1923)*100)</f>
        <v>0</v>
      </c>
      <c r="AU1923" s="596"/>
      <c r="AV1923" s="599">
        <f>AD1923+AJ1923+AP1923</f>
        <v>0</v>
      </c>
      <c r="AW1923" s="600"/>
      <c r="AX1923" s="630">
        <f>AF1923+AL1923+AR1923</f>
        <v>0</v>
      </c>
      <c r="AY1923" s="631"/>
      <c r="AZ1923" s="595">
        <f>IF(AV1923=0,0,(AX1923/AV1923)*100)</f>
        <v>0</v>
      </c>
      <c r="BA1923" s="596"/>
      <c r="BB1923" s="542"/>
      <c r="BC1923" s="580"/>
      <c r="BD1923" s="584"/>
      <c r="BE1923" s="585"/>
      <c r="BF1923" s="595">
        <f>IF(BB1923=0,0,(BD1923/BB1923)*100)</f>
        <v>0</v>
      </c>
      <c r="BG1923" s="596"/>
      <c r="BH1923" s="599">
        <f>AV1923+BB1923</f>
        <v>0</v>
      </c>
      <c r="BI1923" s="600"/>
      <c r="BJ1923" s="630">
        <f>AX1923+BD1923</f>
        <v>0</v>
      </c>
      <c r="BK1923" s="631"/>
      <c r="BL1923" s="595">
        <f>IF(BH1923=0,0,(BJ1923/BH1923)*100)</f>
        <v>0</v>
      </c>
      <c r="BM1923" s="596"/>
      <c r="BN1923" s="656">
        <f>(AF1923*2)+(AL1923*2)+(AR1923*3)+BD1923</f>
        <v>0</v>
      </c>
      <c r="BO1923" s="657"/>
      <c r="BP1923" s="658"/>
      <c r="BQ1923" s="676">
        <f t="shared" ref="BQ1923" si="1866">IF(BS1923=0,0,50*BR1923/BS1923)</f>
        <v>0</v>
      </c>
      <c r="BR1923" s="662">
        <f t="shared" ref="BR1923" si="1867">(BN1923*BU$1899)+(N1923*BU$1900)+(Z1923*BU$1901)+(R1923*BU$1902)+(X1923*BU$1903)+(AB1923*BU$1904)+(V1923*BU$1909)</f>
        <v>0</v>
      </c>
      <c r="BS1923" s="662">
        <f t="shared" ref="BS1923" si="1868">((BB1923-BD1923)*BU$1906)+((AV1923-AX1923)*BU$1905)+(H1923*BU$1907)+(P1923*BU$1908)</f>
        <v>0</v>
      </c>
      <c r="BT1923" s="15"/>
      <c r="BU1923" s="15"/>
      <c r="BV1923" s="95"/>
    </row>
    <row r="1924" spans="1:74" ht="21.75" customHeight="1" x14ac:dyDescent="0.25">
      <c r="A1924" s="95"/>
      <c r="B1924" s="571"/>
      <c r="C1924" s="642" t="str">
        <f>IF(ROSTER!D$32="","",ROSTER!D$32)</f>
        <v/>
      </c>
      <c r="D1924" s="643"/>
      <c r="E1924" s="575"/>
      <c r="F1924" s="577"/>
      <c r="G1924" s="583"/>
      <c r="H1924" s="579"/>
      <c r="I1924" s="545"/>
      <c r="J1924" s="544"/>
      <c r="K1924" s="581"/>
      <c r="L1924" s="586"/>
      <c r="M1924" s="587"/>
      <c r="N1924" s="592" t="s">
        <v>16</v>
      </c>
      <c r="O1924" s="603"/>
      <c r="P1924" s="544"/>
      <c r="Q1924" s="581"/>
      <c r="R1924" s="586"/>
      <c r="S1924" s="587"/>
      <c r="T1924" s="592" t="s">
        <v>16</v>
      </c>
      <c r="U1924" s="592"/>
      <c r="V1924" s="544"/>
      <c r="W1924" s="545"/>
      <c r="X1924" s="594"/>
      <c r="Y1924" s="545"/>
      <c r="Z1924" s="544"/>
      <c r="AA1924" s="545"/>
      <c r="AB1924" s="544"/>
      <c r="AC1924" s="545"/>
      <c r="AD1924" s="544"/>
      <c r="AE1924" s="581"/>
      <c r="AF1924" s="586"/>
      <c r="AG1924" s="587"/>
      <c r="AH1924" s="626"/>
      <c r="AI1924" s="627"/>
      <c r="AJ1924" s="544"/>
      <c r="AK1924" s="581"/>
      <c r="AL1924" s="586"/>
      <c r="AM1924" s="587"/>
      <c r="AN1924" s="626"/>
      <c r="AO1924" s="627"/>
      <c r="AP1924" s="544"/>
      <c r="AQ1924" s="581"/>
      <c r="AR1924" s="586"/>
      <c r="AS1924" s="587"/>
      <c r="AT1924" s="626"/>
      <c r="AU1924" s="627"/>
      <c r="AV1924" s="628"/>
      <c r="AW1924" s="629"/>
      <c r="AX1924" s="632"/>
      <c r="AY1924" s="633"/>
      <c r="AZ1924" s="626"/>
      <c r="BA1924" s="627"/>
      <c r="BB1924" s="544"/>
      <c r="BC1924" s="581"/>
      <c r="BD1924" s="586"/>
      <c r="BE1924" s="587"/>
      <c r="BF1924" s="626"/>
      <c r="BG1924" s="627"/>
      <c r="BH1924" s="628"/>
      <c r="BI1924" s="629"/>
      <c r="BJ1924" s="632"/>
      <c r="BK1924" s="633"/>
      <c r="BL1924" s="626"/>
      <c r="BM1924" s="627"/>
      <c r="BN1924" s="678"/>
      <c r="BO1924" s="679"/>
      <c r="BP1924" s="680"/>
      <c r="BQ1924" s="677"/>
      <c r="BR1924" s="663"/>
      <c r="BS1924" s="663"/>
      <c r="BT1924" s="15"/>
      <c r="BU1924" s="15"/>
      <c r="BV1924" s="95"/>
    </row>
    <row r="1925" spans="1:74" ht="21.75" customHeight="1" x14ac:dyDescent="0.25">
      <c r="A1925" s="95"/>
      <c r="B1925" s="570" t="str">
        <f>IF(ROSTER!B$34="","",ROSTER!B$34)</f>
        <v/>
      </c>
      <c r="C1925" s="572" t="str">
        <f>IF(ROSTER!C$34="","",ROSTER!C$34)</f>
        <v/>
      </c>
      <c r="D1925" s="573"/>
      <c r="E1925" s="574"/>
      <c r="F1925" s="576">
        <f>IF(E1925="y",1,IF(E1925="S",1,0))</f>
        <v>0</v>
      </c>
      <c r="G1925" s="582">
        <f>IF(E1925="S",1,0)</f>
        <v>0</v>
      </c>
      <c r="H1925" s="578"/>
      <c r="I1925" s="543"/>
      <c r="J1925" s="542"/>
      <c r="K1925" s="580"/>
      <c r="L1925" s="584"/>
      <c r="M1925" s="585"/>
      <c r="N1925" s="588">
        <f>L1925+J1925</f>
        <v>0</v>
      </c>
      <c r="O1925" s="589"/>
      <c r="P1925" s="542"/>
      <c r="Q1925" s="580"/>
      <c r="R1925" s="584"/>
      <c r="S1925" s="585"/>
      <c r="T1925" s="588">
        <f>R1925-P1925</f>
        <v>0</v>
      </c>
      <c r="U1925" s="588"/>
      <c r="V1925" s="542"/>
      <c r="W1925" s="543"/>
      <c r="X1925" s="593"/>
      <c r="Y1925" s="543"/>
      <c r="Z1925" s="542"/>
      <c r="AA1925" s="543"/>
      <c r="AB1925" s="542"/>
      <c r="AC1925" s="543"/>
      <c r="AD1925" s="542"/>
      <c r="AE1925" s="580"/>
      <c r="AF1925" s="584"/>
      <c r="AG1925" s="585"/>
      <c r="AH1925" s="595">
        <f>IF(AD1925=0,0,(AF1925/AD1925)*100)</f>
        <v>0</v>
      </c>
      <c r="AI1925" s="596"/>
      <c r="AJ1925" s="542"/>
      <c r="AK1925" s="580"/>
      <c r="AL1925" s="584"/>
      <c r="AM1925" s="585"/>
      <c r="AN1925" s="595">
        <f>IF(AJ1925=0,0,(AL1925/AJ1925)*100)</f>
        <v>0</v>
      </c>
      <c r="AO1925" s="596"/>
      <c r="AP1925" s="542"/>
      <c r="AQ1925" s="580"/>
      <c r="AR1925" s="584"/>
      <c r="AS1925" s="585"/>
      <c r="AT1925" s="595">
        <f>IF(AP1925=0,0,(AR1925/AP1925)*100)</f>
        <v>0</v>
      </c>
      <c r="AU1925" s="596"/>
      <c r="AV1925" s="599">
        <f>AD1925+AJ1925+AP1925</f>
        <v>0</v>
      </c>
      <c r="AW1925" s="600"/>
      <c r="AX1925" s="630">
        <f>AF1925+AL1925+AR1925</f>
        <v>0</v>
      </c>
      <c r="AY1925" s="631"/>
      <c r="AZ1925" s="595">
        <f>IF(AV1925=0,0,(AX1925/AV1925)*100)</f>
        <v>0</v>
      </c>
      <c r="BA1925" s="596"/>
      <c r="BB1925" s="542"/>
      <c r="BC1925" s="580"/>
      <c r="BD1925" s="584"/>
      <c r="BE1925" s="585"/>
      <c r="BF1925" s="595">
        <f>IF(BB1925=0,0,(BD1925/BB1925)*100)</f>
        <v>0</v>
      </c>
      <c r="BG1925" s="596"/>
      <c r="BH1925" s="599">
        <f>AV1925+BB1925</f>
        <v>0</v>
      </c>
      <c r="BI1925" s="600"/>
      <c r="BJ1925" s="630">
        <f>AX1925+BD1925</f>
        <v>0</v>
      </c>
      <c r="BK1925" s="631"/>
      <c r="BL1925" s="595">
        <f>IF(BH1925=0,0,(BJ1925/BH1925)*100)</f>
        <v>0</v>
      </c>
      <c r="BM1925" s="596"/>
      <c r="BN1925" s="656">
        <f>(AF1925*2)+(AL1925*2)+(AR1925*3)+BD1925</f>
        <v>0</v>
      </c>
      <c r="BO1925" s="657"/>
      <c r="BP1925" s="658"/>
      <c r="BQ1925" s="676">
        <f t="shared" ref="BQ1925" si="1869">IF(BS1925=0,0,50*BR1925/BS1925)</f>
        <v>0</v>
      </c>
      <c r="BR1925" s="662">
        <f t="shared" ref="BR1925" si="1870">(BN1925*BU$1899)+(N1925*BU$1900)+(Z1925*BU$1901)+(R1925*BU$1902)+(X1925*BU$1903)+(AB1925*BU$1904)+(V1925*BU$1909)</f>
        <v>0</v>
      </c>
      <c r="BS1925" s="662">
        <f t="shared" ref="BS1925" si="1871">((BB1925-BD1925)*BU$1906)+((AV1925-AX1925)*BU$1905)+(H1925*BU$1907)+(P1925*BU$1908)</f>
        <v>0</v>
      </c>
      <c r="BT1925" s="15"/>
      <c r="BU1925" s="15"/>
      <c r="BV1925" s="95"/>
    </row>
    <row r="1926" spans="1:74" ht="21.75" customHeight="1" x14ac:dyDescent="0.25">
      <c r="A1926" s="95"/>
      <c r="B1926" s="571"/>
      <c r="C1926" s="642" t="str">
        <f>IF(ROSTER!D$34="","",ROSTER!D$34)</f>
        <v/>
      </c>
      <c r="D1926" s="643"/>
      <c r="E1926" s="575"/>
      <c r="F1926" s="577"/>
      <c r="G1926" s="583"/>
      <c r="H1926" s="579"/>
      <c r="I1926" s="545"/>
      <c r="J1926" s="544"/>
      <c r="K1926" s="581"/>
      <c r="L1926" s="586"/>
      <c r="M1926" s="587"/>
      <c r="N1926" s="592" t="s">
        <v>16</v>
      </c>
      <c r="O1926" s="603"/>
      <c r="P1926" s="544"/>
      <c r="Q1926" s="581"/>
      <c r="R1926" s="586"/>
      <c r="S1926" s="587"/>
      <c r="T1926" s="592" t="s">
        <v>16</v>
      </c>
      <c r="U1926" s="592"/>
      <c r="V1926" s="544"/>
      <c r="W1926" s="545"/>
      <c r="X1926" s="594"/>
      <c r="Y1926" s="545"/>
      <c r="Z1926" s="544"/>
      <c r="AA1926" s="545"/>
      <c r="AB1926" s="544"/>
      <c r="AC1926" s="545"/>
      <c r="AD1926" s="544"/>
      <c r="AE1926" s="581"/>
      <c r="AF1926" s="586"/>
      <c r="AG1926" s="587"/>
      <c r="AH1926" s="626"/>
      <c r="AI1926" s="627"/>
      <c r="AJ1926" s="544"/>
      <c r="AK1926" s="581"/>
      <c r="AL1926" s="586"/>
      <c r="AM1926" s="587"/>
      <c r="AN1926" s="626"/>
      <c r="AO1926" s="627"/>
      <c r="AP1926" s="544"/>
      <c r="AQ1926" s="581"/>
      <c r="AR1926" s="586"/>
      <c r="AS1926" s="587"/>
      <c r="AT1926" s="626"/>
      <c r="AU1926" s="627"/>
      <c r="AV1926" s="628"/>
      <c r="AW1926" s="629"/>
      <c r="AX1926" s="632"/>
      <c r="AY1926" s="633"/>
      <c r="AZ1926" s="626"/>
      <c r="BA1926" s="627"/>
      <c r="BB1926" s="544"/>
      <c r="BC1926" s="581"/>
      <c r="BD1926" s="586"/>
      <c r="BE1926" s="587"/>
      <c r="BF1926" s="626"/>
      <c r="BG1926" s="627"/>
      <c r="BH1926" s="628"/>
      <c r="BI1926" s="629"/>
      <c r="BJ1926" s="632"/>
      <c r="BK1926" s="633"/>
      <c r="BL1926" s="626"/>
      <c r="BM1926" s="627"/>
      <c r="BN1926" s="678"/>
      <c r="BO1926" s="679"/>
      <c r="BP1926" s="680"/>
      <c r="BQ1926" s="677"/>
      <c r="BR1926" s="663"/>
      <c r="BS1926" s="663"/>
      <c r="BT1926" s="15"/>
      <c r="BU1926" s="15"/>
      <c r="BV1926" s="95"/>
    </row>
    <row r="1927" spans="1:74" ht="21.75" customHeight="1" x14ac:dyDescent="0.25">
      <c r="A1927" s="95"/>
      <c r="B1927" s="570" t="str">
        <f>IF(ROSTER!B$36="","",ROSTER!B$36)</f>
        <v/>
      </c>
      <c r="C1927" s="572" t="str">
        <f>IF(ROSTER!C$36="","",ROSTER!C$36)</f>
        <v/>
      </c>
      <c r="D1927" s="573"/>
      <c r="E1927" s="574"/>
      <c r="F1927" s="576">
        <f>IF(E1927="y",1,IF(E1927="S",1,0))</f>
        <v>0</v>
      </c>
      <c r="G1927" s="582">
        <f>IF(E1927="S",1,0)</f>
        <v>0</v>
      </c>
      <c r="H1927" s="578"/>
      <c r="I1927" s="543"/>
      <c r="J1927" s="542"/>
      <c r="K1927" s="580"/>
      <c r="L1927" s="584"/>
      <c r="M1927" s="585"/>
      <c r="N1927" s="588">
        <f>L1927+J1927</f>
        <v>0</v>
      </c>
      <c r="O1927" s="589"/>
      <c r="P1927" s="542"/>
      <c r="Q1927" s="580"/>
      <c r="R1927" s="584"/>
      <c r="S1927" s="585"/>
      <c r="T1927" s="588">
        <f>R1927-P1927</f>
        <v>0</v>
      </c>
      <c r="U1927" s="588"/>
      <c r="V1927" s="542"/>
      <c r="W1927" s="543"/>
      <c r="X1927" s="593"/>
      <c r="Y1927" s="543"/>
      <c r="Z1927" s="542"/>
      <c r="AA1927" s="543"/>
      <c r="AB1927" s="542"/>
      <c r="AC1927" s="543"/>
      <c r="AD1927" s="542"/>
      <c r="AE1927" s="580"/>
      <c r="AF1927" s="584"/>
      <c r="AG1927" s="585"/>
      <c r="AH1927" s="595">
        <f>IF(AD1927=0,0,(AF1927/AD1927)*100)</f>
        <v>0</v>
      </c>
      <c r="AI1927" s="596"/>
      <c r="AJ1927" s="542"/>
      <c r="AK1927" s="580"/>
      <c r="AL1927" s="584"/>
      <c r="AM1927" s="585"/>
      <c r="AN1927" s="595">
        <f>IF(AJ1927=0,0,(AL1927/AJ1927)*100)</f>
        <v>0</v>
      </c>
      <c r="AO1927" s="596"/>
      <c r="AP1927" s="542"/>
      <c r="AQ1927" s="580"/>
      <c r="AR1927" s="584"/>
      <c r="AS1927" s="585"/>
      <c r="AT1927" s="595">
        <f>IF(AP1927=0,0,(AR1927/AP1927)*100)</f>
        <v>0</v>
      </c>
      <c r="AU1927" s="596"/>
      <c r="AV1927" s="599">
        <f>AD1927+AJ1927+AP1927</f>
        <v>0</v>
      </c>
      <c r="AW1927" s="600"/>
      <c r="AX1927" s="630">
        <f>AF1927+AL1927+AR1927</f>
        <v>0</v>
      </c>
      <c r="AY1927" s="631"/>
      <c r="AZ1927" s="595">
        <f>IF(AV1927=0,0,(AX1927/AV1927)*100)</f>
        <v>0</v>
      </c>
      <c r="BA1927" s="596"/>
      <c r="BB1927" s="542"/>
      <c r="BC1927" s="580"/>
      <c r="BD1927" s="584"/>
      <c r="BE1927" s="585"/>
      <c r="BF1927" s="595">
        <f>IF(BB1927=0,0,(BD1927/BB1927)*100)</f>
        <v>0</v>
      </c>
      <c r="BG1927" s="596"/>
      <c r="BH1927" s="599">
        <f>AV1927+BB1927</f>
        <v>0</v>
      </c>
      <c r="BI1927" s="600"/>
      <c r="BJ1927" s="630">
        <f>AX1927+BD1927</f>
        <v>0</v>
      </c>
      <c r="BK1927" s="631"/>
      <c r="BL1927" s="595">
        <f>IF(BH1927=0,0,(BJ1927/BH1927)*100)</f>
        <v>0</v>
      </c>
      <c r="BM1927" s="596"/>
      <c r="BN1927" s="656">
        <f>(AF1927*2)+(AL1927*2)+(AR1927*3)+BD1927</f>
        <v>0</v>
      </c>
      <c r="BO1927" s="657"/>
      <c r="BP1927" s="658"/>
      <c r="BQ1927" s="676">
        <f t="shared" ref="BQ1927" si="1872">IF(BS1927=0,0,50*BR1927/BS1927)</f>
        <v>0</v>
      </c>
      <c r="BR1927" s="662">
        <f t="shared" ref="BR1927" si="1873">(BN1927*BU$1899)+(N1927*BU$1900)+(Z1927*BU$1901)+(R1927*BU$1902)+(X1927*BU$1903)+(AB1927*BU$1904)+(V1927*BU$1909)</f>
        <v>0</v>
      </c>
      <c r="BS1927" s="662">
        <f t="shared" ref="BS1927" si="1874">((BB1927-BD1927)*BU$1906)+((AV1927-AX1927)*BU$1905)+(H1927*BU$1907)+(P1927*BU$1908)</f>
        <v>0</v>
      </c>
      <c r="BT1927" s="15"/>
      <c r="BU1927" s="15"/>
      <c r="BV1927" s="95"/>
    </row>
    <row r="1928" spans="1:74" ht="21.75" customHeight="1" x14ac:dyDescent="0.25">
      <c r="A1928" s="95"/>
      <c r="B1928" s="571"/>
      <c r="C1928" s="642" t="str">
        <f>IF(ROSTER!D$36="","",ROSTER!D$36)</f>
        <v/>
      </c>
      <c r="D1928" s="643"/>
      <c r="E1928" s="575"/>
      <c r="F1928" s="577"/>
      <c r="G1928" s="583"/>
      <c r="H1928" s="579"/>
      <c r="I1928" s="545"/>
      <c r="J1928" s="544"/>
      <c r="K1928" s="581"/>
      <c r="L1928" s="586"/>
      <c r="M1928" s="587"/>
      <c r="N1928" s="592" t="s">
        <v>16</v>
      </c>
      <c r="O1928" s="603"/>
      <c r="P1928" s="544"/>
      <c r="Q1928" s="581"/>
      <c r="R1928" s="586"/>
      <c r="S1928" s="587"/>
      <c r="T1928" s="592" t="s">
        <v>16</v>
      </c>
      <c r="U1928" s="592"/>
      <c r="V1928" s="544"/>
      <c r="W1928" s="545"/>
      <c r="X1928" s="594"/>
      <c r="Y1928" s="545"/>
      <c r="Z1928" s="544"/>
      <c r="AA1928" s="545"/>
      <c r="AB1928" s="544"/>
      <c r="AC1928" s="545"/>
      <c r="AD1928" s="544"/>
      <c r="AE1928" s="581"/>
      <c r="AF1928" s="586"/>
      <c r="AG1928" s="587"/>
      <c r="AH1928" s="626"/>
      <c r="AI1928" s="627"/>
      <c r="AJ1928" s="544"/>
      <c r="AK1928" s="581"/>
      <c r="AL1928" s="586"/>
      <c r="AM1928" s="587"/>
      <c r="AN1928" s="626"/>
      <c r="AO1928" s="627"/>
      <c r="AP1928" s="544"/>
      <c r="AQ1928" s="581"/>
      <c r="AR1928" s="586"/>
      <c r="AS1928" s="587"/>
      <c r="AT1928" s="626"/>
      <c r="AU1928" s="627"/>
      <c r="AV1928" s="628"/>
      <c r="AW1928" s="629"/>
      <c r="AX1928" s="632"/>
      <c r="AY1928" s="633"/>
      <c r="AZ1928" s="626"/>
      <c r="BA1928" s="627"/>
      <c r="BB1928" s="544"/>
      <c r="BC1928" s="581"/>
      <c r="BD1928" s="586"/>
      <c r="BE1928" s="587"/>
      <c r="BF1928" s="626"/>
      <c r="BG1928" s="627"/>
      <c r="BH1928" s="628"/>
      <c r="BI1928" s="629"/>
      <c r="BJ1928" s="632"/>
      <c r="BK1928" s="633"/>
      <c r="BL1928" s="626"/>
      <c r="BM1928" s="627"/>
      <c r="BN1928" s="678"/>
      <c r="BO1928" s="679"/>
      <c r="BP1928" s="680"/>
      <c r="BQ1928" s="677"/>
      <c r="BR1928" s="663"/>
      <c r="BS1928" s="663"/>
      <c r="BT1928" s="15"/>
      <c r="BU1928" s="15"/>
      <c r="BV1928" s="95"/>
    </row>
    <row r="1929" spans="1:74" ht="21.75" customHeight="1" x14ac:dyDescent="0.25">
      <c r="A1929" s="95"/>
      <c r="B1929" s="570" t="str">
        <f>IF(ROSTER!B$38="","",ROSTER!B$38)</f>
        <v/>
      </c>
      <c r="C1929" s="572" t="str">
        <f>IF(ROSTER!C$38="","",ROSTER!C$38)</f>
        <v/>
      </c>
      <c r="D1929" s="573"/>
      <c r="E1929" s="574"/>
      <c r="F1929" s="576">
        <f>IF(E1929="y",1,IF(E1929="S",1,0))</f>
        <v>0</v>
      </c>
      <c r="G1929" s="582">
        <f>IF(E1929="S",1,0)</f>
        <v>0</v>
      </c>
      <c r="H1929" s="578"/>
      <c r="I1929" s="543"/>
      <c r="J1929" s="542"/>
      <c r="K1929" s="580"/>
      <c r="L1929" s="584"/>
      <c r="M1929" s="585"/>
      <c r="N1929" s="588">
        <f>L1929+J1929</f>
        <v>0</v>
      </c>
      <c r="O1929" s="589"/>
      <c r="P1929" s="542"/>
      <c r="Q1929" s="580"/>
      <c r="R1929" s="584"/>
      <c r="S1929" s="585"/>
      <c r="T1929" s="588">
        <f>R1929-P1929</f>
        <v>0</v>
      </c>
      <c r="U1929" s="588"/>
      <c r="V1929" s="542"/>
      <c r="W1929" s="543"/>
      <c r="X1929" s="593"/>
      <c r="Y1929" s="543"/>
      <c r="Z1929" s="542"/>
      <c r="AA1929" s="543"/>
      <c r="AB1929" s="542"/>
      <c r="AC1929" s="543"/>
      <c r="AD1929" s="542"/>
      <c r="AE1929" s="580"/>
      <c r="AF1929" s="584"/>
      <c r="AG1929" s="585"/>
      <c r="AH1929" s="595">
        <f>IF(AD1929=0,0,(AF1929/AD1929)*100)</f>
        <v>0</v>
      </c>
      <c r="AI1929" s="596"/>
      <c r="AJ1929" s="542"/>
      <c r="AK1929" s="580"/>
      <c r="AL1929" s="584"/>
      <c r="AM1929" s="585"/>
      <c r="AN1929" s="595">
        <f>IF(AJ1929=0,0,(AL1929/AJ1929)*100)</f>
        <v>0</v>
      </c>
      <c r="AO1929" s="596"/>
      <c r="AP1929" s="542"/>
      <c r="AQ1929" s="580"/>
      <c r="AR1929" s="584"/>
      <c r="AS1929" s="585"/>
      <c r="AT1929" s="595">
        <f>IF(AP1929=0,0,(AR1929/AP1929)*100)</f>
        <v>0</v>
      </c>
      <c r="AU1929" s="596"/>
      <c r="AV1929" s="599">
        <f>AD1929+AJ1929+AP1929</f>
        <v>0</v>
      </c>
      <c r="AW1929" s="600"/>
      <c r="AX1929" s="630">
        <f>AF1929+AL1929+AR1929</f>
        <v>0</v>
      </c>
      <c r="AY1929" s="631"/>
      <c r="AZ1929" s="595">
        <f>IF(AV1929=0,0,(AX1929/AV1929)*100)</f>
        <v>0</v>
      </c>
      <c r="BA1929" s="596"/>
      <c r="BB1929" s="542"/>
      <c r="BC1929" s="580"/>
      <c r="BD1929" s="584"/>
      <c r="BE1929" s="585"/>
      <c r="BF1929" s="595">
        <f>IF(BB1929=0,0,(BD1929/BB1929)*100)</f>
        <v>0</v>
      </c>
      <c r="BG1929" s="596"/>
      <c r="BH1929" s="599">
        <f>AV1929+BB1929</f>
        <v>0</v>
      </c>
      <c r="BI1929" s="600"/>
      <c r="BJ1929" s="630">
        <f>AX1929+BD1929</f>
        <v>0</v>
      </c>
      <c r="BK1929" s="631"/>
      <c r="BL1929" s="595">
        <f>IF(BH1929=0,0,(BJ1929/BH1929)*100)</f>
        <v>0</v>
      </c>
      <c r="BM1929" s="596"/>
      <c r="BN1929" s="656">
        <f>(AF1929*2)+(AL1929*2)+(AR1929*3)+BD1929</f>
        <v>0</v>
      </c>
      <c r="BO1929" s="657"/>
      <c r="BP1929" s="658"/>
      <c r="BQ1929" s="676">
        <f t="shared" ref="BQ1929" si="1875">IF(BS1929=0,0,50*BR1929/BS1929)</f>
        <v>0</v>
      </c>
      <c r="BR1929" s="662">
        <f t="shared" ref="BR1929" si="1876">(BN1929*BU$1899)+(N1929*BU$1900)+(Z1929*BU$1901)+(R1929*BU$1902)+(X1929*BU$1903)+(AB1929*BU$1904)+(V1929*BU$1909)</f>
        <v>0</v>
      </c>
      <c r="BS1929" s="662">
        <f t="shared" ref="BS1929" si="1877">((BB1929-BD1929)*BU$1906)+((AV1929-AX1929)*BU$1905)+(H1929*BU$1907)+(P1929*BU$1908)</f>
        <v>0</v>
      </c>
      <c r="BT1929" s="15"/>
      <c r="BU1929" s="15"/>
      <c r="BV1929" s="95"/>
    </row>
    <row r="1930" spans="1:74" ht="21.75" customHeight="1" x14ac:dyDescent="0.25">
      <c r="A1930" s="95"/>
      <c r="B1930" s="571"/>
      <c r="C1930" s="642" t="str">
        <f>IF(ROSTER!D$38="","",ROSTER!D$38)</f>
        <v/>
      </c>
      <c r="D1930" s="643"/>
      <c r="E1930" s="575"/>
      <c r="F1930" s="577"/>
      <c r="G1930" s="583"/>
      <c r="H1930" s="579"/>
      <c r="I1930" s="545"/>
      <c r="J1930" s="544"/>
      <c r="K1930" s="581"/>
      <c r="L1930" s="586"/>
      <c r="M1930" s="587"/>
      <c r="N1930" s="592" t="s">
        <v>16</v>
      </c>
      <c r="O1930" s="603"/>
      <c r="P1930" s="544"/>
      <c r="Q1930" s="581"/>
      <c r="R1930" s="586"/>
      <c r="S1930" s="587"/>
      <c r="T1930" s="592" t="s">
        <v>16</v>
      </c>
      <c r="U1930" s="592"/>
      <c r="V1930" s="544"/>
      <c r="W1930" s="545"/>
      <c r="X1930" s="594"/>
      <c r="Y1930" s="545"/>
      <c r="Z1930" s="544"/>
      <c r="AA1930" s="545"/>
      <c r="AB1930" s="544"/>
      <c r="AC1930" s="545"/>
      <c r="AD1930" s="544"/>
      <c r="AE1930" s="581"/>
      <c r="AF1930" s="586"/>
      <c r="AG1930" s="587"/>
      <c r="AH1930" s="626"/>
      <c r="AI1930" s="627"/>
      <c r="AJ1930" s="544"/>
      <c r="AK1930" s="581"/>
      <c r="AL1930" s="586"/>
      <c r="AM1930" s="587"/>
      <c r="AN1930" s="626"/>
      <c r="AO1930" s="627"/>
      <c r="AP1930" s="544"/>
      <c r="AQ1930" s="581"/>
      <c r="AR1930" s="586"/>
      <c r="AS1930" s="587"/>
      <c r="AT1930" s="626"/>
      <c r="AU1930" s="627"/>
      <c r="AV1930" s="628"/>
      <c r="AW1930" s="629"/>
      <c r="AX1930" s="632"/>
      <c r="AY1930" s="633"/>
      <c r="AZ1930" s="626"/>
      <c r="BA1930" s="627"/>
      <c r="BB1930" s="544"/>
      <c r="BC1930" s="581"/>
      <c r="BD1930" s="586"/>
      <c r="BE1930" s="587"/>
      <c r="BF1930" s="626"/>
      <c r="BG1930" s="627"/>
      <c r="BH1930" s="628"/>
      <c r="BI1930" s="629"/>
      <c r="BJ1930" s="632"/>
      <c r="BK1930" s="633"/>
      <c r="BL1930" s="626"/>
      <c r="BM1930" s="627"/>
      <c r="BN1930" s="678"/>
      <c r="BO1930" s="679"/>
      <c r="BP1930" s="680"/>
      <c r="BQ1930" s="677"/>
      <c r="BR1930" s="663"/>
      <c r="BS1930" s="663"/>
      <c r="BT1930" s="15"/>
      <c r="BU1930" s="15"/>
      <c r="BV1930" s="95"/>
    </row>
    <row r="1931" spans="1:74" ht="21.75" customHeight="1" x14ac:dyDescent="0.25">
      <c r="A1931" s="95"/>
      <c r="B1931" s="570" t="str">
        <f>IF(ROSTER!B$40="","",ROSTER!B$40)</f>
        <v/>
      </c>
      <c r="C1931" s="572" t="str">
        <f>IF(ROSTER!C$40="","",ROSTER!C$40)</f>
        <v/>
      </c>
      <c r="D1931" s="573"/>
      <c r="E1931" s="574"/>
      <c r="F1931" s="576">
        <f>IF(E1931="y",1,IF(E1931="S",1,0))</f>
        <v>0</v>
      </c>
      <c r="G1931" s="582">
        <f>IF(E1931="S",1,0)</f>
        <v>0</v>
      </c>
      <c r="H1931" s="578"/>
      <c r="I1931" s="543"/>
      <c r="J1931" s="542"/>
      <c r="K1931" s="580"/>
      <c r="L1931" s="584"/>
      <c r="M1931" s="585"/>
      <c r="N1931" s="588">
        <f>L1931+J1931</f>
        <v>0</v>
      </c>
      <c r="O1931" s="589"/>
      <c r="P1931" s="542"/>
      <c r="Q1931" s="580"/>
      <c r="R1931" s="584"/>
      <c r="S1931" s="585"/>
      <c r="T1931" s="588">
        <f>R1931-P1931</f>
        <v>0</v>
      </c>
      <c r="U1931" s="588"/>
      <c r="V1931" s="542"/>
      <c r="W1931" s="543"/>
      <c r="X1931" s="593"/>
      <c r="Y1931" s="543"/>
      <c r="Z1931" s="542"/>
      <c r="AA1931" s="543"/>
      <c r="AB1931" s="542"/>
      <c r="AC1931" s="543"/>
      <c r="AD1931" s="542"/>
      <c r="AE1931" s="580"/>
      <c r="AF1931" s="584"/>
      <c r="AG1931" s="585"/>
      <c r="AH1931" s="595">
        <f>IF(AD1931=0,0,(AF1931/AD1931)*100)</f>
        <v>0</v>
      </c>
      <c r="AI1931" s="596"/>
      <c r="AJ1931" s="542"/>
      <c r="AK1931" s="580"/>
      <c r="AL1931" s="584"/>
      <c r="AM1931" s="585"/>
      <c r="AN1931" s="595">
        <f>IF(AJ1931=0,0,(AL1931/AJ1931)*100)</f>
        <v>0</v>
      </c>
      <c r="AO1931" s="596"/>
      <c r="AP1931" s="542"/>
      <c r="AQ1931" s="580"/>
      <c r="AR1931" s="584"/>
      <c r="AS1931" s="585"/>
      <c r="AT1931" s="595">
        <f>IF(AP1931=0,0,(AR1931/AP1931)*100)</f>
        <v>0</v>
      </c>
      <c r="AU1931" s="596"/>
      <c r="AV1931" s="599">
        <f>AD1931+AJ1931+AP1931</f>
        <v>0</v>
      </c>
      <c r="AW1931" s="600"/>
      <c r="AX1931" s="630">
        <f>AF1931+AL1931+AR1931</f>
        <v>0</v>
      </c>
      <c r="AY1931" s="631"/>
      <c r="AZ1931" s="595">
        <f>IF(AV1931=0,0,(AX1931/AV1931)*100)</f>
        <v>0</v>
      </c>
      <c r="BA1931" s="596"/>
      <c r="BB1931" s="542"/>
      <c r="BC1931" s="580"/>
      <c r="BD1931" s="584"/>
      <c r="BE1931" s="585"/>
      <c r="BF1931" s="595">
        <f>IF(BB1931=0,0,(BD1931/BB1931)*100)</f>
        <v>0</v>
      </c>
      <c r="BG1931" s="596"/>
      <c r="BH1931" s="599">
        <f>AV1931+BB1931</f>
        <v>0</v>
      </c>
      <c r="BI1931" s="600"/>
      <c r="BJ1931" s="630">
        <f>AX1931+BD1931</f>
        <v>0</v>
      </c>
      <c r="BK1931" s="631"/>
      <c r="BL1931" s="595">
        <f>IF(BH1931=0,0,(BJ1931/BH1931)*100)</f>
        <v>0</v>
      </c>
      <c r="BM1931" s="596"/>
      <c r="BN1931" s="656">
        <f>(AF1931*2)+(AL1931*2)+(AR1931*3)+BD1931</f>
        <v>0</v>
      </c>
      <c r="BO1931" s="657"/>
      <c r="BP1931" s="658"/>
      <c r="BQ1931" s="676">
        <f t="shared" ref="BQ1931" si="1878">IF(BS1931=0,0,50*BR1931/BS1931)</f>
        <v>0</v>
      </c>
      <c r="BR1931" s="662">
        <f t="shared" ref="BR1931" si="1879">(BN1931*BU$1899)+(N1931*BU$1900)+(Z1931*BU$1901)+(R1931*BU$1902)+(X1931*BU$1903)+(AB1931*BU$1904)+(V1931*BU$1909)</f>
        <v>0</v>
      </c>
      <c r="BS1931" s="662">
        <f t="shared" ref="BS1931" si="1880">((BB1931-BD1931)*BU$1906)+((AV1931-AX1931)*BU$1905)+(H1931*BU$1907)+(P1931*BU$1908)</f>
        <v>0</v>
      </c>
      <c r="BT1931" s="15"/>
      <c r="BU1931" s="15"/>
      <c r="BV1931" s="95"/>
    </row>
    <row r="1932" spans="1:74" ht="21.75" customHeight="1" x14ac:dyDescent="0.25">
      <c r="A1932" s="95"/>
      <c r="B1932" s="571"/>
      <c r="C1932" s="642" t="str">
        <f>IF(ROSTER!D$40="","",ROSTER!D$40)</f>
        <v/>
      </c>
      <c r="D1932" s="643"/>
      <c r="E1932" s="575"/>
      <c r="F1932" s="577"/>
      <c r="G1932" s="583"/>
      <c r="H1932" s="579"/>
      <c r="I1932" s="545"/>
      <c r="J1932" s="544"/>
      <c r="K1932" s="581"/>
      <c r="L1932" s="586"/>
      <c r="M1932" s="587"/>
      <c r="N1932" s="592" t="s">
        <v>16</v>
      </c>
      <c r="O1932" s="603"/>
      <c r="P1932" s="544"/>
      <c r="Q1932" s="581"/>
      <c r="R1932" s="586"/>
      <c r="S1932" s="587"/>
      <c r="T1932" s="592" t="s">
        <v>16</v>
      </c>
      <c r="U1932" s="592"/>
      <c r="V1932" s="544"/>
      <c r="W1932" s="545"/>
      <c r="X1932" s="594"/>
      <c r="Y1932" s="545"/>
      <c r="Z1932" s="544"/>
      <c r="AA1932" s="545"/>
      <c r="AB1932" s="544"/>
      <c r="AC1932" s="545"/>
      <c r="AD1932" s="544"/>
      <c r="AE1932" s="581"/>
      <c r="AF1932" s="586"/>
      <c r="AG1932" s="587"/>
      <c r="AH1932" s="626"/>
      <c r="AI1932" s="627"/>
      <c r="AJ1932" s="544"/>
      <c r="AK1932" s="581"/>
      <c r="AL1932" s="586"/>
      <c r="AM1932" s="587"/>
      <c r="AN1932" s="626"/>
      <c r="AO1932" s="627"/>
      <c r="AP1932" s="544"/>
      <c r="AQ1932" s="581"/>
      <c r="AR1932" s="586"/>
      <c r="AS1932" s="587"/>
      <c r="AT1932" s="626"/>
      <c r="AU1932" s="627"/>
      <c r="AV1932" s="628"/>
      <c r="AW1932" s="629"/>
      <c r="AX1932" s="632"/>
      <c r="AY1932" s="633"/>
      <c r="AZ1932" s="626"/>
      <c r="BA1932" s="627"/>
      <c r="BB1932" s="544"/>
      <c r="BC1932" s="581"/>
      <c r="BD1932" s="586"/>
      <c r="BE1932" s="587"/>
      <c r="BF1932" s="626"/>
      <c r="BG1932" s="627"/>
      <c r="BH1932" s="628"/>
      <c r="BI1932" s="629"/>
      <c r="BJ1932" s="632"/>
      <c r="BK1932" s="633"/>
      <c r="BL1932" s="626"/>
      <c r="BM1932" s="627"/>
      <c r="BN1932" s="678"/>
      <c r="BO1932" s="679"/>
      <c r="BP1932" s="680"/>
      <c r="BQ1932" s="677"/>
      <c r="BR1932" s="663"/>
      <c r="BS1932" s="663"/>
      <c r="BT1932" s="15"/>
      <c r="BU1932" s="15"/>
      <c r="BV1932" s="95"/>
    </row>
    <row r="1933" spans="1:74" ht="21.75" customHeight="1" x14ac:dyDescent="0.25">
      <c r="A1933" s="95"/>
      <c r="B1933" s="570" t="str">
        <f>IF(ROSTER!B$42="","",ROSTER!B$42)</f>
        <v/>
      </c>
      <c r="C1933" s="572" t="str">
        <f>IF(ROSTER!C$42="","",ROSTER!C$42)</f>
        <v/>
      </c>
      <c r="D1933" s="573"/>
      <c r="E1933" s="574"/>
      <c r="F1933" s="576">
        <f>IF(E1933="y",1,IF(E1933="S",1,0))</f>
        <v>0</v>
      </c>
      <c r="G1933" s="582">
        <f>IF(E1933="S",1,0)</f>
        <v>0</v>
      </c>
      <c r="H1933" s="578"/>
      <c r="I1933" s="543"/>
      <c r="J1933" s="542"/>
      <c r="K1933" s="580"/>
      <c r="L1933" s="584"/>
      <c r="M1933" s="585"/>
      <c r="N1933" s="588">
        <f>L1933+J1933</f>
        <v>0</v>
      </c>
      <c r="O1933" s="589"/>
      <c r="P1933" s="542"/>
      <c r="Q1933" s="580"/>
      <c r="R1933" s="584"/>
      <c r="S1933" s="585"/>
      <c r="T1933" s="588">
        <f>R1933-P1933</f>
        <v>0</v>
      </c>
      <c r="U1933" s="588"/>
      <c r="V1933" s="542"/>
      <c r="W1933" s="543"/>
      <c r="X1933" s="593"/>
      <c r="Y1933" s="543"/>
      <c r="Z1933" s="542"/>
      <c r="AA1933" s="543"/>
      <c r="AB1933" s="542"/>
      <c r="AC1933" s="543"/>
      <c r="AD1933" s="542"/>
      <c r="AE1933" s="580"/>
      <c r="AF1933" s="584"/>
      <c r="AG1933" s="585"/>
      <c r="AH1933" s="595">
        <f>IF(AD1933=0,0,(AF1933/AD1933)*100)</f>
        <v>0</v>
      </c>
      <c r="AI1933" s="596"/>
      <c r="AJ1933" s="542"/>
      <c r="AK1933" s="580"/>
      <c r="AL1933" s="584"/>
      <c r="AM1933" s="585"/>
      <c r="AN1933" s="595">
        <f>IF(AJ1933=0,0,(AL1933/AJ1933)*100)</f>
        <v>0</v>
      </c>
      <c r="AO1933" s="596"/>
      <c r="AP1933" s="542"/>
      <c r="AQ1933" s="580"/>
      <c r="AR1933" s="584"/>
      <c r="AS1933" s="585"/>
      <c r="AT1933" s="595">
        <f>IF(AP1933=0,0,(AR1933/AP1933)*100)</f>
        <v>0</v>
      </c>
      <c r="AU1933" s="596"/>
      <c r="AV1933" s="599">
        <f>AD1933+AJ1933+AP1933</f>
        <v>0</v>
      </c>
      <c r="AW1933" s="600"/>
      <c r="AX1933" s="630">
        <f>AF1933+AL1933+AR1933</f>
        <v>0</v>
      </c>
      <c r="AY1933" s="631"/>
      <c r="AZ1933" s="595">
        <f>IF(AV1933=0,0,(AX1933/AV1933)*100)</f>
        <v>0</v>
      </c>
      <c r="BA1933" s="596"/>
      <c r="BB1933" s="542"/>
      <c r="BC1933" s="580"/>
      <c r="BD1933" s="584"/>
      <c r="BE1933" s="585"/>
      <c r="BF1933" s="595">
        <f>IF(BB1933=0,0,(BD1933/BB1933)*100)</f>
        <v>0</v>
      </c>
      <c r="BG1933" s="596"/>
      <c r="BH1933" s="599">
        <f>AV1933+BB1933</f>
        <v>0</v>
      </c>
      <c r="BI1933" s="600"/>
      <c r="BJ1933" s="630">
        <f>AX1933+BD1933</f>
        <v>0</v>
      </c>
      <c r="BK1933" s="631"/>
      <c r="BL1933" s="595">
        <f>IF(BH1933=0,0,(BJ1933/BH1933)*100)</f>
        <v>0</v>
      </c>
      <c r="BM1933" s="596"/>
      <c r="BN1933" s="656">
        <f>(AF1933*2)+(AL1933*2)+(AR1933*3)+BD1933</f>
        <v>0</v>
      </c>
      <c r="BO1933" s="657"/>
      <c r="BP1933" s="658"/>
      <c r="BQ1933" s="676">
        <f t="shared" ref="BQ1933" si="1881">IF(BS1933=0,0,50*BR1933/BS1933)</f>
        <v>0</v>
      </c>
      <c r="BR1933" s="662">
        <f t="shared" ref="BR1933" si="1882">(BN1933*BU$1899)+(N1933*BU$1900)+(Z1933*BU$1901)+(R1933*BU$1902)+(X1933*BU$1903)+(AB1933*BU$1904)+(V1933*BU$1909)</f>
        <v>0</v>
      </c>
      <c r="BS1933" s="662">
        <f t="shared" ref="BS1933" si="1883">((BB1933-BD1933)*BU$1906)+((AV1933-AX1933)*BU$1905)+(H1933*BU$1907)+(P1933*BU$1908)</f>
        <v>0</v>
      </c>
      <c r="BT1933" s="15"/>
      <c r="BU1933" s="15"/>
      <c r="BV1933" s="95"/>
    </row>
    <row r="1934" spans="1:74" ht="21.75" customHeight="1" x14ac:dyDescent="0.25">
      <c r="A1934" s="95"/>
      <c r="B1934" s="571"/>
      <c r="C1934" s="642" t="str">
        <f>IF(ROSTER!D$42="","",ROSTER!D$42)</f>
        <v/>
      </c>
      <c r="D1934" s="643"/>
      <c r="E1934" s="575"/>
      <c r="F1934" s="577"/>
      <c r="G1934" s="583"/>
      <c r="H1934" s="579"/>
      <c r="I1934" s="545"/>
      <c r="J1934" s="544"/>
      <c r="K1934" s="581"/>
      <c r="L1934" s="586"/>
      <c r="M1934" s="587"/>
      <c r="N1934" s="592" t="s">
        <v>16</v>
      </c>
      <c r="O1934" s="603"/>
      <c r="P1934" s="544"/>
      <c r="Q1934" s="581"/>
      <c r="R1934" s="586"/>
      <c r="S1934" s="587"/>
      <c r="T1934" s="592" t="s">
        <v>16</v>
      </c>
      <c r="U1934" s="592"/>
      <c r="V1934" s="544"/>
      <c r="W1934" s="545"/>
      <c r="X1934" s="594"/>
      <c r="Y1934" s="545"/>
      <c r="Z1934" s="544"/>
      <c r="AA1934" s="545"/>
      <c r="AB1934" s="544"/>
      <c r="AC1934" s="545"/>
      <c r="AD1934" s="544"/>
      <c r="AE1934" s="581"/>
      <c r="AF1934" s="586"/>
      <c r="AG1934" s="587"/>
      <c r="AH1934" s="626"/>
      <c r="AI1934" s="627"/>
      <c r="AJ1934" s="544"/>
      <c r="AK1934" s="581"/>
      <c r="AL1934" s="586"/>
      <c r="AM1934" s="587"/>
      <c r="AN1934" s="626"/>
      <c r="AO1934" s="627"/>
      <c r="AP1934" s="544"/>
      <c r="AQ1934" s="581"/>
      <c r="AR1934" s="586"/>
      <c r="AS1934" s="587"/>
      <c r="AT1934" s="626"/>
      <c r="AU1934" s="627"/>
      <c r="AV1934" s="628"/>
      <c r="AW1934" s="629"/>
      <c r="AX1934" s="632"/>
      <c r="AY1934" s="633"/>
      <c r="AZ1934" s="626"/>
      <c r="BA1934" s="627"/>
      <c r="BB1934" s="544"/>
      <c r="BC1934" s="581"/>
      <c r="BD1934" s="586"/>
      <c r="BE1934" s="587"/>
      <c r="BF1934" s="626"/>
      <c r="BG1934" s="627"/>
      <c r="BH1934" s="628"/>
      <c r="BI1934" s="629"/>
      <c r="BJ1934" s="632"/>
      <c r="BK1934" s="633"/>
      <c r="BL1934" s="626"/>
      <c r="BM1934" s="627"/>
      <c r="BN1934" s="678"/>
      <c r="BO1934" s="679"/>
      <c r="BP1934" s="680"/>
      <c r="BQ1934" s="677"/>
      <c r="BR1934" s="663"/>
      <c r="BS1934" s="663"/>
      <c r="BT1934" s="15"/>
      <c r="BU1934" s="15"/>
      <c r="BV1934" s="95"/>
    </row>
    <row r="1935" spans="1:74" ht="21.75" customHeight="1" x14ac:dyDescent="0.25">
      <c r="A1935" s="95"/>
      <c r="B1935" s="570" t="str">
        <f>IF(ROSTER!B$44="","",ROSTER!B$44)</f>
        <v/>
      </c>
      <c r="C1935" s="572" t="str">
        <f>IF(ROSTER!C$44="","",ROSTER!C$44)</f>
        <v/>
      </c>
      <c r="D1935" s="573"/>
      <c r="E1935" s="574"/>
      <c r="F1935" s="576">
        <f>IF(E1935="y",1,IF(E1935="S",1,0))</f>
        <v>0</v>
      </c>
      <c r="G1935" s="582">
        <f>IF(E1935="S",1,0)</f>
        <v>0</v>
      </c>
      <c r="H1935" s="578"/>
      <c r="I1935" s="543"/>
      <c r="J1935" s="542"/>
      <c r="K1935" s="580"/>
      <c r="L1935" s="584"/>
      <c r="M1935" s="585"/>
      <c r="N1935" s="588">
        <f>L1935+J1935</f>
        <v>0</v>
      </c>
      <c r="O1935" s="589"/>
      <c r="P1935" s="542"/>
      <c r="Q1935" s="580"/>
      <c r="R1935" s="584"/>
      <c r="S1935" s="585"/>
      <c r="T1935" s="588">
        <f>R1935-P1935</f>
        <v>0</v>
      </c>
      <c r="U1935" s="588"/>
      <c r="V1935" s="542"/>
      <c r="W1935" s="543"/>
      <c r="X1935" s="593"/>
      <c r="Y1935" s="543"/>
      <c r="Z1935" s="542"/>
      <c r="AA1935" s="543"/>
      <c r="AB1935" s="542"/>
      <c r="AC1935" s="543"/>
      <c r="AD1935" s="542"/>
      <c r="AE1935" s="580"/>
      <c r="AF1935" s="584"/>
      <c r="AG1935" s="585"/>
      <c r="AH1935" s="595">
        <f>IF(AD1935=0,0,(AF1935/AD1935)*100)</f>
        <v>0</v>
      </c>
      <c r="AI1935" s="596"/>
      <c r="AJ1935" s="542"/>
      <c r="AK1935" s="580"/>
      <c r="AL1935" s="584"/>
      <c r="AM1935" s="585"/>
      <c r="AN1935" s="595">
        <f>IF(AJ1935=0,0,(AL1935/AJ1935)*100)</f>
        <v>0</v>
      </c>
      <c r="AO1935" s="596"/>
      <c r="AP1935" s="542"/>
      <c r="AQ1935" s="580"/>
      <c r="AR1935" s="584"/>
      <c r="AS1935" s="585"/>
      <c r="AT1935" s="595">
        <f>IF(AP1935=0,0,(AR1935/AP1935)*100)</f>
        <v>0</v>
      </c>
      <c r="AU1935" s="596"/>
      <c r="AV1935" s="599">
        <f>AD1935+AJ1935+AP1935</f>
        <v>0</v>
      </c>
      <c r="AW1935" s="600"/>
      <c r="AX1935" s="630">
        <f>AF1935+AL1935+AR1935</f>
        <v>0</v>
      </c>
      <c r="AY1935" s="631"/>
      <c r="AZ1935" s="595">
        <f>IF(AV1935=0,0,(AX1935/AV1935)*100)</f>
        <v>0</v>
      </c>
      <c r="BA1935" s="596"/>
      <c r="BB1935" s="542"/>
      <c r="BC1935" s="580"/>
      <c r="BD1935" s="584"/>
      <c r="BE1935" s="585"/>
      <c r="BF1935" s="595">
        <f>IF(BB1935=0,0,(BD1935/BB1935)*100)</f>
        <v>0</v>
      </c>
      <c r="BG1935" s="596"/>
      <c r="BH1935" s="599">
        <f>AV1935+BB1935</f>
        <v>0</v>
      </c>
      <c r="BI1935" s="600"/>
      <c r="BJ1935" s="630">
        <f>AX1935+BD1935</f>
        <v>0</v>
      </c>
      <c r="BK1935" s="631"/>
      <c r="BL1935" s="595">
        <f>IF(BH1935=0,0,(BJ1935/BH1935)*100)</f>
        <v>0</v>
      </c>
      <c r="BM1935" s="596"/>
      <c r="BN1935" s="656">
        <f>(AF1935*2)+(AL1935*2)+(AR1935*3)+BD1935</f>
        <v>0</v>
      </c>
      <c r="BO1935" s="657"/>
      <c r="BP1935" s="658"/>
      <c r="BQ1935" s="676">
        <f t="shared" ref="BQ1935" si="1884">IF(BS1935=0,0,50*BR1935/BS1935)</f>
        <v>0</v>
      </c>
      <c r="BR1935" s="662">
        <f t="shared" ref="BR1935" si="1885">(BN1935*BU$1899)+(N1935*BU$1900)+(Z1935*BU$1901)+(R1935*BU$1902)+(X1935*BU$1903)+(AB1935*BU$1904)+(V1935*BU$1909)</f>
        <v>0</v>
      </c>
      <c r="BS1935" s="662">
        <f t="shared" ref="BS1935" si="1886">((BB1935-BD1935)*BU$1906)+((AV1935-AX1935)*BU$1905)+(H1935*BU$1907)+(P1935*BU$1908)</f>
        <v>0</v>
      </c>
      <c r="BT1935" s="15"/>
      <c r="BU1935" s="15"/>
      <c r="BV1935" s="95"/>
    </row>
    <row r="1936" spans="1:74" ht="21.75" customHeight="1" x14ac:dyDescent="0.25">
      <c r="A1936" s="95"/>
      <c r="B1936" s="571"/>
      <c r="C1936" s="642" t="str">
        <f>IF(ROSTER!D$44="","",ROSTER!D$44)</f>
        <v/>
      </c>
      <c r="D1936" s="643"/>
      <c r="E1936" s="575"/>
      <c r="F1936" s="577"/>
      <c r="G1936" s="583"/>
      <c r="H1936" s="579"/>
      <c r="I1936" s="545"/>
      <c r="J1936" s="544"/>
      <c r="K1936" s="581"/>
      <c r="L1936" s="586"/>
      <c r="M1936" s="587"/>
      <c r="N1936" s="592" t="s">
        <v>16</v>
      </c>
      <c r="O1936" s="603"/>
      <c r="P1936" s="544"/>
      <c r="Q1936" s="581"/>
      <c r="R1936" s="586"/>
      <c r="S1936" s="587"/>
      <c r="T1936" s="592" t="s">
        <v>16</v>
      </c>
      <c r="U1936" s="592"/>
      <c r="V1936" s="544"/>
      <c r="W1936" s="545"/>
      <c r="X1936" s="594"/>
      <c r="Y1936" s="545"/>
      <c r="Z1936" s="544"/>
      <c r="AA1936" s="545"/>
      <c r="AB1936" s="544"/>
      <c r="AC1936" s="545"/>
      <c r="AD1936" s="544"/>
      <c r="AE1936" s="581"/>
      <c r="AF1936" s="586"/>
      <c r="AG1936" s="587"/>
      <c r="AH1936" s="626"/>
      <c r="AI1936" s="627"/>
      <c r="AJ1936" s="544"/>
      <c r="AK1936" s="581"/>
      <c r="AL1936" s="586"/>
      <c r="AM1936" s="587"/>
      <c r="AN1936" s="626"/>
      <c r="AO1936" s="627"/>
      <c r="AP1936" s="544"/>
      <c r="AQ1936" s="581"/>
      <c r="AR1936" s="586"/>
      <c r="AS1936" s="587"/>
      <c r="AT1936" s="626"/>
      <c r="AU1936" s="627"/>
      <c r="AV1936" s="628"/>
      <c r="AW1936" s="629"/>
      <c r="AX1936" s="632"/>
      <c r="AY1936" s="633"/>
      <c r="AZ1936" s="626"/>
      <c r="BA1936" s="627"/>
      <c r="BB1936" s="544"/>
      <c r="BC1936" s="581"/>
      <c r="BD1936" s="586"/>
      <c r="BE1936" s="587"/>
      <c r="BF1936" s="626"/>
      <c r="BG1936" s="627"/>
      <c r="BH1936" s="628"/>
      <c r="BI1936" s="629"/>
      <c r="BJ1936" s="632"/>
      <c r="BK1936" s="633"/>
      <c r="BL1936" s="626"/>
      <c r="BM1936" s="627"/>
      <c r="BN1936" s="678"/>
      <c r="BO1936" s="679"/>
      <c r="BP1936" s="680"/>
      <c r="BQ1936" s="677"/>
      <c r="BR1936" s="663"/>
      <c r="BS1936" s="663"/>
      <c r="BT1936" s="15"/>
      <c r="BU1936" s="15"/>
      <c r="BV1936" s="95"/>
    </row>
    <row r="1937" spans="1:77" ht="21.75" customHeight="1" x14ac:dyDescent="0.25">
      <c r="A1937" s="95"/>
      <c r="B1937" s="570" t="str">
        <f>IF(ROSTER!B$46="","",ROSTER!B$46)</f>
        <v/>
      </c>
      <c r="C1937" s="572" t="str">
        <f>IF(ROSTER!C$46="","",ROSTER!C$46)</f>
        <v/>
      </c>
      <c r="D1937" s="573"/>
      <c r="E1937" s="574"/>
      <c r="F1937" s="576">
        <f>IF(E1937="y",1,IF(E1937="S",1,0))</f>
        <v>0</v>
      </c>
      <c r="G1937" s="582">
        <f>IF(E1937="S",1,0)</f>
        <v>0</v>
      </c>
      <c r="H1937" s="578"/>
      <c r="I1937" s="543"/>
      <c r="J1937" s="542"/>
      <c r="K1937" s="580"/>
      <c r="L1937" s="584"/>
      <c r="M1937" s="585"/>
      <c r="N1937" s="588">
        <f>L1937+J1937</f>
        <v>0</v>
      </c>
      <c r="O1937" s="589"/>
      <c r="P1937" s="542"/>
      <c r="Q1937" s="580"/>
      <c r="R1937" s="584"/>
      <c r="S1937" s="585"/>
      <c r="T1937" s="588">
        <f>R1937-P1937</f>
        <v>0</v>
      </c>
      <c r="U1937" s="588"/>
      <c r="V1937" s="542"/>
      <c r="W1937" s="543"/>
      <c r="X1937" s="593"/>
      <c r="Y1937" s="543"/>
      <c r="Z1937" s="542"/>
      <c r="AA1937" s="543"/>
      <c r="AB1937" s="542"/>
      <c r="AC1937" s="543"/>
      <c r="AD1937" s="542"/>
      <c r="AE1937" s="580"/>
      <c r="AF1937" s="584"/>
      <c r="AG1937" s="585"/>
      <c r="AH1937" s="595">
        <f>IF(AD1937=0,0,(AF1937/AD1937)*100)</f>
        <v>0</v>
      </c>
      <c r="AI1937" s="596"/>
      <c r="AJ1937" s="542"/>
      <c r="AK1937" s="580"/>
      <c r="AL1937" s="584"/>
      <c r="AM1937" s="585"/>
      <c r="AN1937" s="595">
        <f>IF(AJ1937=0,0,(AL1937/AJ1937)*100)</f>
        <v>0</v>
      </c>
      <c r="AO1937" s="596"/>
      <c r="AP1937" s="542"/>
      <c r="AQ1937" s="580"/>
      <c r="AR1937" s="584"/>
      <c r="AS1937" s="585"/>
      <c r="AT1937" s="595">
        <f>IF(AP1937=0,0,(AR1937/AP1937)*100)</f>
        <v>0</v>
      </c>
      <c r="AU1937" s="596"/>
      <c r="AV1937" s="599">
        <f>AD1937+AJ1937+AP1937</f>
        <v>0</v>
      </c>
      <c r="AW1937" s="600"/>
      <c r="AX1937" s="630">
        <f>AF1937+AL1937+AR1937</f>
        <v>0</v>
      </c>
      <c r="AY1937" s="631"/>
      <c r="AZ1937" s="595">
        <f>IF(AV1937=0,0,(AX1937/AV1937)*100)</f>
        <v>0</v>
      </c>
      <c r="BA1937" s="596"/>
      <c r="BB1937" s="542"/>
      <c r="BC1937" s="580"/>
      <c r="BD1937" s="584"/>
      <c r="BE1937" s="585"/>
      <c r="BF1937" s="595">
        <f>IF(BB1937=0,0,(BD1937/BB1937)*100)</f>
        <v>0</v>
      </c>
      <c r="BG1937" s="596"/>
      <c r="BH1937" s="599">
        <f>AV1937+BB1937</f>
        <v>0</v>
      </c>
      <c r="BI1937" s="600"/>
      <c r="BJ1937" s="630">
        <f>AX1937+BD1937</f>
        <v>0</v>
      </c>
      <c r="BK1937" s="631"/>
      <c r="BL1937" s="595">
        <f>IF(BH1937=0,0,(BJ1937/BH1937)*100)</f>
        <v>0</v>
      </c>
      <c r="BM1937" s="596"/>
      <c r="BN1937" s="656">
        <f>(AF1937*2)+(AL1937*2)+(AR1937*3)+BD1937</f>
        <v>0</v>
      </c>
      <c r="BO1937" s="657"/>
      <c r="BP1937" s="658"/>
      <c r="BQ1937" s="676">
        <f t="shared" ref="BQ1937" si="1887">IF(BS1937=0,0,50*BR1937/BS1937)</f>
        <v>0</v>
      </c>
      <c r="BR1937" s="662">
        <f t="shared" ref="BR1937" si="1888">(BN1937*BU$1899)+(N1937*BU$1900)+(Z1937*BU$1901)+(R1937*BU$1902)+(X1937*BU$1903)+(AB1937*BU$1904)+(V1937*BU$1909)</f>
        <v>0</v>
      </c>
      <c r="BS1937" s="662">
        <f t="shared" ref="BS1937" si="1889">((BB1937-BD1937)*BU$1906)+((AV1937-AX1937)*BU$1905)+(H1937*BU$1907)+(P1937*BU$1908)</f>
        <v>0</v>
      </c>
      <c r="BT1937" s="15"/>
      <c r="BU1937" s="15"/>
      <c r="BV1937" s="95"/>
    </row>
    <row r="1938" spans="1:77" ht="22.5" customHeight="1" thickBot="1" x14ac:dyDescent="0.3">
      <c r="A1938" s="95"/>
      <c r="B1938" s="571"/>
      <c r="C1938" s="642" t="str">
        <f>IF(ROSTER!D$46="","",ROSTER!D$46)</f>
        <v/>
      </c>
      <c r="D1938" s="643"/>
      <c r="E1938" s="575"/>
      <c r="F1938" s="577"/>
      <c r="G1938" s="583"/>
      <c r="H1938" s="579"/>
      <c r="I1938" s="545"/>
      <c r="J1938" s="544"/>
      <c r="K1938" s="581"/>
      <c r="L1938" s="586"/>
      <c r="M1938" s="587"/>
      <c r="N1938" s="590" t="s">
        <v>16</v>
      </c>
      <c r="O1938" s="591"/>
      <c r="P1938" s="544"/>
      <c r="Q1938" s="581"/>
      <c r="R1938" s="586"/>
      <c r="S1938" s="587"/>
      <c r="T1938" s="592" t="s">
        <v>16</v>
      </c>
      <c r="U1938" s="592"/>
      <c r="V1938" s="544"/>
      <c r="W1938" s="545"/>
      <c r="X1938" s="594"/>
      <c r="Y1938" s="545"/>
      <c r="Z1938" s="544"/>
      <c r="AA1938" s="545"/>
      <c r="AB1938" s="544"/>
      <c r="AC1938" s="545"/>
      <c r="AD1938" s="544"/>
      <c r="AE1938" s="581"/>
      <c r="AF1938" s="586"/>
      <c r="AG1938" s="587"/>
      <c r="AH1938" s="597"/>
      <c r="AI1938" s="598"/>
      <c r="AJ1938" s="544"/>
      <c r="AK1938" s="581"/>
      <c r="AL1938" s="586"/>
      <c r="AM1938" s="587"/>
      <c r="AN1938" s="597"/>
      <c r="AO1938" s="598"/>
      <c r="AP1938" s="544"/>
      <c r="AQ1938" s="581"/>
      <c r="AR1938" s="586"/>
      <c r="AS1938" s="587"/>
      <c r="AT1938" s="597"/>
      <c r="AU1938" s="598"/>
      <c r="AV1938" s="601"/>
      <c r="AW1938" s="602"/>
      <c r="AX1938" s="701"/>
      <c r="AY1938" s="702"/>
      <c r="AZ1938" s="597"/>
      <c r="BA1938" s="598"/>
      <c r="BB1938" s="544"/>
      <c r="BC1938" s="581"/>
      <c r="BD1938" s="586"/>
      <c r="BE1938" s="587"/>
      <c r="BF1938" s="597"/>
      <c r="BG1938" s="598"/>
      <c r="BH1938" s="601"/>
      <c r="BI1938" s="602"/>
      <c r="BJ1938" s="701"/>
      <c r="BK1938" s="702"/>
      <c r="BL1938" s="597"/>
      <c r="BM1938" s="598"/>
      <c r="BN1938" s="659"/>
      <c r="BO1938" s="660"/>
      <c r="BP1938" s="661"/>
      <c r="BQ1938" s="677"/>
      <c r="BR1938" s="663"/>
      <c r="BS1938" s="663"/>
      <c r="BT1938" s="15"/>
      <c r="BU1938" s="15"/>
      <c r="BV1938" s="95"/>
    </row>
    <row r="1939" spans="1:77" s="21" customFormat="1" ht="33.4" customHeight="1" x14ac:dyDescent="0.45">
      <c r="A1939" s="98"/>
      <c r="B1939" s="612"/>
      <c r="C1939" s="613"/>
      <c r="D1939" s="613" t="s">
        <v>10</v>
      </c>
      <c r="E1939" s="616"/>
      <c r="F1939" s="279"/>
      <c r="G1939" s="279"/>
      <c r="H1939" s="517">
        <f>SUM(H1899:I1938)</f>
        <v>0</v>
      </c>
      <c r="I1939" s="618"/>
      <c r="J1939" s="517">
        <f>SUM(J1899:K1938)</f>
        <v>0</v>
      </c>
      <c r="K1939" s="618"/>
      <c r="L1939" s="620">
        <f>SUM(L1899:M1938)</f>
        <v>0</v>
      </c>
      <c r="M1939" s="621"/>
      <c r="N1939" s="548">
        <f>L1939+J1939</f>
        <v>0</v>
      </c>
      <c r="O1939" s="518"/>
      <c r="P1939" s="620">
        <f>SUM(P1899:Q1938)</f>
        <v>0</v>
      </c>
      <c r="Q1939" s="618"/>
      <c r="R1939" s="620">
        <f>SUM(R1899:S1938)</f>
        <v>0</v>
      </c>
      <c r="S1939" s="621"/>
      <c r="T1939" s="548">
        <f>R1939-P1939</f>
        <v>0</v>
      </c>
      <c r="U1939" s="518"/>
      <c r="V1939" s="517">
        <f>SUM(V1899:W1938)</f>
        <v>0</v>
      </c>
      <c r="W1939" s="518"/>
      <c r="X1939" s="621">
        <f>SUM(X1899:Y1938)</f>
        <v>0</v>
      </c>
      <c r="Y1939" s="621"/>
      <c r="Z1939" s="517">
        <f>SUM(Z1899:AA1938)</f>
        <v>0</v>
      </c>
      <c r="AA1939" s="518"/>
      <c r="AB1939" s="517">
        <f>SUM(AB1899:AC1938)</f>
        <v>0</v>
      </c>
      <c r="AC1939" s="518"/>
      <c r="AD1939" s="621">
        <f>SUM(AD1899:AE1938)</f>
        <v>0</v>
      </c>
      <c r="AE1939" s="618"/>
      <c r="AF1939" s="620">
        <f>SUM(AF1899:AG1938)</f>
        <v>0</v>
      </c>
      <c r="AG1939" s="621"/>
      <c r="AH1939" s="548">
        <f>IF(AD1939=0,0,(AF1939/AD1939)*100)</f>
        <v>0</v>
      </c>
      <c r="AI1939" s="518"/>
      <c r="AJ1939" s="620">
        <f>SUM(AJ1899:AK1938)</f>
        <v>0</v>
      </c>
      <c r="AK1939" s="618"/>
      <c r="AL1939" s="620">
        <f>SUM(AL1899:AM1938)</f>
        <v>0</v>
      </c>
      <c r="AM1939" s="621"/>
      <c r="AN1939" s="548">
        <f>IF(AJ1939=0,0,(AL1939/AJ1939)*100)</f>
        <v>0</v>
      </c>
      <c r="AO1939" s="518"/>
      <c r="AP1939" s="620">
        <f>SUM(AP1899:AQ1938)</f>
        <v>0</v>
      </c>
      <c r="AQ1939" s="618"/>
      <c r="AR1939" s="620">
        <f>SUM(AR1899:AS1938)</f>
        <v>0</v>
      </c>
      <c r="AS1939" s="621"/>
      <c r="AT1939" s="548">
        <f>IF(AP1939=0,0,(AR1939/AP1939)*100)</f>
        <v>0</v>
      </c>
      <c r="AU1939" s="518"/>
      <c r="AV1939" s="517">
        <f>AD1939+AJ1939+AP1939</f>
        <v>0</v>
      </c>
      <c r="AW1939" s="618"/>
      <c r="AX1939" s="620">
        <f>AF1939+AL1939+AR1939</f>
        <v>0</v>
      </c>
      <c r="AY1939" s="624"/>
      <c r="AZ1939" s="548">
        <f>IF(AV1939=0,0,(AX1939/AV1939)*100)</f>
        <v>0</v>
      </c>
      <c r="BA1939" s="518"/>
      <c r="BB1939" s="620">
        <f>SUM(BB1899:BC1938)</f>
        <v>0</v>
      </c>
      <c r="BC1939" s="618"/>
      <c r="BD1939" s="620">
        <f>SUM(BD1899:BE1938)</f>
        <v>0</v>
      </c>
      <c r="BE1939" s="621"/>
      <c r="BF1939" s="548">
        <f>IF(BB1939=0,0,(BD1939/BB1939)*100)</f>
        <v>0</v>
      </c>
      <c r="BG1939" s="518"/>
      <c r="BH1939" s="517">
        <f>AV1939+BB1939</f>
        <v>0</v>
      </c>
      <c r="BI1939" s="618"/>
      <c r="BJ1939" s="620">
        <f>AX1939+BD1939</f>
        <v>0</v>
      </c>
      <c r="BK1939" s="624"/>
      <c r="BL1939" s="548">
        <f>IF(BH1939=0,0,(BJ1939/BH1939)*100)</f>
        <v>0</v>
      </c>
      <c r="BM1939" s="664"/>
      <c r="BN1939" s="666">
        <f>SUM(BN1899:BP1938)</f>
        <v>0</v>
      </c>
      <c r="BO1939" s="667"/>
      <c r="BP1939" s="668"/>
      <c r="BQ1939" s="681">
        <f>SUM(BQ1899:BQ1938)</f>
        <v>0</v>
      </c>
      <c r="BR1939" s="685">
        <f t="shared" ref="BR1939" si="1890">(BN1939*BU$1899)+(N1939*BU$1900)+(Z1939*BU$1901)+(R1939*BU$1902)+(X1939*BU$1903)+(AB1939*BU$1904)+(V1939*BU$1909)</f>
        <v>0</v>
      </c>
      <c r="BS1939" s="683">
        <f t="shared" ref="BS1939" si="1891">((BB1939-BD1939)*BU$1906)+((AV1939-AX1939)*BU$1905)+(H1939*BU$1907)+(P1939*BU$1908)</f>
        <v>0</v>
      </c>
      <c r="BT1939" s="20"/>
      <c r="BU1939" s="20"/>
      <c r="BV1939" s="98"/>
    </row>
    <row r="1940" spans="1:77" s="21" customFormat="1" ht="33.950000000000003" customHeight="1" thickBot="1" x14ac:dyDescent="0.5">
      <c r="A1940" s="98"/>
      <c r="B1940" s="614"/>
      <c r="C1940" s="615"/>
      <c r="D1940" s="615"/>
      <c r="E1940" s="617"/>
      <c r="F1940" s="280"/>
      <c r="G1940" s="280"/>
      <c r="H1940" s="519"/>
      <c r="I1940" s="619"/>
      <c r="J1940" s="519"/>
      <c r="K1940" s="619"/>
      <c r="L1940" s="622"/>
      <c r="M1940" s="623"/>
      <c r="N1940" s="549" t="s">
        <v>16</v>
      </c>
      <c r="O1940" s="520"/>
      <c r="P1940" s="622"/>
      <c r="Q1940" s="619"/>
      <c r="R1940" s="622"/>
      <c r="S1940" s="623"/>
      <c r="T1940" s="549" t="s">
        <v>16</v>
      </c>
      <c r="U1940" s="520"/>
      <c r="V1940" s="519"/>
      <c r="W1940" s="520"/>
      <c r="X1940" s="623"/>
      <c r="Y1940" s="623"/>
      <c r="Z1940" s="519"/>
      <c r="AA1940" s="520"/>
      <c r="AB1940" s="519"/>
      <c r="AC1940" s="520"/>
      <c r="AD1940" s="623"/>
      <c r="AE1940" s="619"/>
      <c r="AF1940" s="622"/>
      <c r="AG1940" s="623"/>
      <c r="AH1940" s="549"/>
      <c r="AI1940" s="520"/>
      <c r="AJ1940" s="622"/>
      <c r="AK1940" s="619"/>
      <c r="AL1940" s="622"/>
      <c r="AM1940" s="623"/>
      <c r="AN1940" s="549"/>
      <c r="AO1940" s="520"/>
      <c r="AP1940" s="622"/>
      <c r="AQ1940" s="619"/>
      <c r="AR1940" s="622"/>
      <c r="AS1940" s="623"/>
      <c r="AT1940" s="549"/>
      <c r="AU1940" s="520"/>
      <c r="AV1940" s="519"/>
      <c r="AW1940" s="619"/>
      <c r="AX1940" s="622"/>
      <c r="AY1940" s="625"/>
      <c r="AZ1940" s="549"/>
      <c r="BA1940" s="520"/>
      <c r="BB1940" s="622"/>
      <c r="BC1940" s="619"/>
      <c r="BD1940" s="622"/>
      <c r="BE1940" s="623"/>
      <c r="BF1940" s="549"/>
      <c r="BG1940" s="520"/>
      <c r="BH1940" s="519"/>
      <c r="BI1940" s="619"/>
      <c r="BJ1940" s="622"/>
      <c r="BK1940" s="625"/>
      <c r="BL1940" s="549"/>
      <c r="BM1940" s="665"/>
      <c r="BN1940" s="669"/>
      <c r="BO1940" s="670"/>
      <c r="BP1940" s="671"/>
      <c r="BQ1940" s="682"/>
      <c r="BR1940" s="686"/>
      <c r="BS1940" s="684"/>
      <c r="BT1940" s="20"/>
      <c r="BU1940" s="20"/>
      <c r="BV1940" s="98"/>
    </row>
    <row r="1941" spans="1:77" s="21" customFormat="1" ht="33" customHeight="1" thickBot="1" x14ac:dyDescent="0.5">
      <c r="A1941" s="98"/>
      <c r="B1941" s="612"/>
      <c r="C1941" s="613"/>
      <c r="D1941" s="613" t="s">
        <v>13</v>
      </c>
      <c r="E1941" s="616"/>
      <c r="F1941" s="281"/>
      <c r="G1941" s="282"/>
      <c r="H1941" s="528"/>
      <c r="I1941" s="636"/>
      <c r="J1941" s="528"/>
      <c r="K1941" s="636"/>
      <c r="L1941" s="638"/>
      <c r="M1941" s="639"/>
      <c r="N1941" s="548">
        <f>J1941+L1941</f>
        <v>0</v>
      </c>
      <c r="O1941" s="518"/>
      <c r="P1941" s="638"/>
      <c r="Q1941" s="636"/>
      <c r="R1941" s="638"/>
      <c r="S1941" s="639"/>
      <c r="T1941" s="548">
        <f>R1941-P1941</f>
        <v>0</v>
      </c>
      <c r="U1941" s="518"/>
      <c r="V1941" s="528"/>
      <c r="W1941" s="529"/>
      <c r="X1941" s="528"/>
      <c r="Y1941" s="529"/>
      <c r="Z1941" s="528"/>
      <c r="AA1941" s="529"/>
      <c r="AB1941" s="528"/>
      <c r="AC1941" s="529"/>
      <c r="AD1941" s="639"/>
      <c r="AE1941" s="636"/>
      <c r="AF1941" s="638"/>
      <c r="AG1941" s="639"/>
      <c r="AH1941" s="548">
        <f>IF(AD1941=0,0,(AF1941/AD1941)*100)</f>
        <v>0</v>
      </c>
      <c r="AI1941" s="518"/>
      <c r="AJ1941" s="638"/>
      <c r="AK1941" s="636"/>
      <c r="AL1941" s="638"/>
      <c r="AM1941" s="639"/>
      <c r="AN1941" s="548">
        <f>IF(AJ1941=0,0,(AL1941/AJ1941)*100)</f>
        <v>0</v>
      </c>
      <c r="AO1941" s="518"/>
      <c r="AP1941" s="638"/>
      <c r="AQ1941" s="636"/>
      <c r="AR1941" s="638"/>
      <c r="AS1941" s="639"/>
      <c r="AT1941" s="548">
        <f>IF(AP1941=0,0,(AR1941/AP1941)*100)</f>
        <v>0</v>
      </c>
      <c r="AU1941" s="518"/>
      <c r="AV1941" s="517">
        <f>AD1941+AJ1941+AP1941</f>
        <v>0</v>
      </c>
      <c r="AW1941" s="618"/>
      <c r="AX1941" s="620">
        <f>AF1941+AL1941+AR1941</f>
        <v>0</v>
      </c>
      <c r="AY1941" s="624"/>
      <c r="AZ1941" s="548">
        <f>IF(AV1941=0,0,(AX1941/AV1941)*100)</f>
        <v>0</v>
      </c>
      <c r="BA1941" s="518"/>
      <c r="BB1941" s="638"/>
      <c r="BC1941" s="636"/>
      <c r="BD1941" s="638"/>
      <c r="BE1941" s="639"/>
      <c r="BF1941" s="548">
        <f>IF(BB1941=0,0,(BD1941/BB1941)*100)</f>
        <v>0</v>
      </c>
      <c r="BG1941" s="518"/>
      <c r="BH1941" s="517">
        <f>AV1941+BB1941</f>
        <v>0</v>
      </c>
      <c r="BI1941" s="618"/>
      <c r="BJ1941" s="620">
        <f>AX1941+BD1941</f>
        <v>0</v>
      </c>
      <c r="BK1941" s="624"/>
      <c r="BL1941" s="548">
        <f>IF(BH1941=0,0,(BJ1941/BH1941)*100)</f>
        <v>0</v>
      </c>
      <c r="BM1941" s="664"/>
      <c r="BN1941" s="693">
        <f>(AF1941*2)+(AL1941*2)+(AR1941*3)+BD1941</f>
        <v>0</v>
      </c>
      <c r="BO1941" s="694"/>
      <c r="BP1941" s="695"/>
      <c r="BQ1941" s="699"/>
      <c r="BR1941" s="283"/>
      <c r="BS1941" s="284"/>
      <c r="BT1941" s="20"/>
      <c r="BU1941" s="20"/>
      <c r="BV1941" s="98"/>
    </row>
    <row r="1942" spans="1:77" s="21" customFormat="1" ht="33.75" customHeight="1" thickBot="1" x14ac:dyDescent="0.5">
      <c r="A1942" s="98"/>
      <c r="B1942" s="285"/>
      <c r="C1942" s="286"/>
      <c r="D1942" s="634"/>
      <c r="E1942" s="635"/>
      <c r="F1942" s="287"/>
      <c r="G1942" s="287"/>
      <c r="H1942" s="530"/>
      <c r="I1942" s="637"/>
      <c r="J1942" s="530"/>
      <c r="K1942" s="637"/>
      <c r="L1942" s="640"/>
      <c r="M1942" s="641"/>
      <c r="N1942" s="549">
        <f>IF((N1939+N1941)=0,0,N1939/(N1939+N1941)*100)</f>
        <v>0</v>
      </c>
      <c r="O1942" s="520"/>
      <c r="P1942" s="640"/>
      <c r="Q1942" s="637"/>
      <c r="R1942" s="640"/>
      <c r="S1942" s="641"/>
      <c r="T1942" s="549"/>
      <c r="U1942" s="520"/>
      <c r="V1942" s="530"/>
      <c r="W1942" s="531"/>
      <c r="X1942" s="530"/>
      <c r="Y1942" s="531"/>
      <c r="Z1942" s="530"/>
      <c r="AA1942" s="531"/>
      <c r="AB1942" s="530"/>
      <c r="AC1942" s="531"/>
      <c r="AD1942" s="641"/>
      <c r="AE1942" s="637"/>
      <c r="AF1942" s="640"/>
      <c r="AG1942" s="641"/>
      <c r="AH1942" s="549"/>
      <c r="AI1942" s="520"/>
      <c r="AJ1942" s="640"/>
      <c r="AK1942" s="637"/>
      <c r="AL1942" s="640"/>
      <c r="AM1942" s="641"/>
      <c r="AN1942" s="549"/>
      <c r="AO1942" s="520"/>
      <c r="AP1942" s="640"/>
      <c r="AQ1942" s="637"/>
      <c r="AR1942" s="640"/>
      <c r="AS1942" s="641"/>
      <c r="AT1942" s="549"/>
      <c r="AU1942" s="520"/>
      <c r="AV1942" s="519"/>
      <c r="AW1942" s="619"/>
      <c r="AX1942" s="622"/>
      <c r="AY1942" s="625"/>
      <c r="AZ1942" s="549"/>
      <c r="BA1942" s="520"/>
      <c r="BB1942" s="640"/>
      <c r="BC1942" s="637"/>
      <c r="BD1942" s="640"/>
      <c r="BE1942" s="641"/>
      <c r="BF1942" s="549"/>
      <c r="BG1942" s="520"/>
      <c r="BH1942" s="519"/>
      <c r="BI1942" s="619"/>
      <c r="BJ1942" s="622"/>
      <c r="BK1942" s="625"/>
      <c r="BL1942" s="549"/>
      <c r="BM1942" s="665"/>
      <c r="BN1942" s="696"/>
      <c r="BO1942" s="697"/>
      <c r="BP1942" s="698"/>
      <c r="BQ1942" s="700"/>
      <c r="BR1942" s="79"/>
      <c r="BS1942" s="79"/>
      <c r="BT1942" s="20"/>
      <c r="BU1942" s="20"/>
      <c r="BV1942" s="98"/>
    </row>
    <row r="1943" spans="1:77" ht="16.5" customHeight="1" thickTop="1" thickBot="1" x14ac:dyDescent="0.5">
      <c r="A1943" s="95"/>
      <c r="B1943" s="288"/>
      <c r="C1943" s="70"/>
      <c r="D1943" s="70"/>
      <c r="E1943" s="70"/>
      <c r="F1943" s="70"/>
      <c r="G1943" s="70"/>
      <c r="H1943" s="70"/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70"/>
      <c r="AC1943" s="70"/>
      <c r="AD1943" s="70"/>
      <c r="AE1943" s="70"/>
      <c r="AF1943" s="70"/>
      <c r="AG1943" s="70"/>
      <c r="AH1943" s="289"/>
      <c r="AI1943" s="289"/>
      <c r="AJ1943" s="70"/>
      <c r="AK1943" s="70"/>
      <c r="AL1943" s="70"/>
      <c r="AM1943" s="70"/>
      <c r="AN1943" s="70"/>
      <c r="AO1943" s="70"/>
      <c r="AP1943" s="70"/>
      <c r="AQ1943" s="70"/>
      <c r="AR1943" s="70"/>
      <c r="AS1943" s="70"/>
      <c r="AT1943" s="70"/>
      <c r="AU1943" s="70"/>
      <c r="AV1943" s="70"/>
      <c r="AW1943" s="70"/>
      <c r="AX1943" s="70"/>
      <c r="AY1943" s="70"/>
      <c r="AZ1943" s="70"/>
      <c r="BA1943" s="70"/>
      <c r="BB1943" s="70"/>
      <c r="BC1943" s="70"/>
      <c r="BD1943" s="70"/>
      <c r="BE1943" s="70"/>
      <c r="BF1943" s="70"/>
      <c r="BG1943" s="70"/>
      <c r="BH1943" s="70"/>
      <c r="BI1943" s="70"/>
      <c r="BJ1943" s="70"/>
      <c r="BK1943" s="70"/>
      <c r="BL1943" s="70"/>
      <c r="BM1943" s="70"/>
      <c r="BN1943" s="70"/>
      <c r="BO1943" s="70"/>
      <c r="BP1943" s="70"/>
      <c r="BQ1943" s="89"/>
      <c r="BR1943" s="674">
        <f>IF((J1939+L1941)=0,0,(J1939/(J1939+L1941)*100)%)</f>
        <v>0</v>
      </c>
      <c r="BS1943" s="675"/>
      <c r="BT1943" s="674">
        <f>IF((L1939+J1941)=0,0,(L1939/(L1939+J1941)*100)%)</f>
        <v>0</v>
      </c>
      <c r="BU1943" s="675"/>
      <c r="BV1943" s="95"/>
    </row>
    <row r="1944" spans="1:77" s="23" customFormat="1" ht="79.5" customHeight="1" thickTop="1" thickBot="1" x14ac:dyDescent="0.55000000000000004">
      <c r="A1944" s="99"/>
      <c r="B1944" s="565" t="s">
        <v>64</v>
      </c>
      <c r="C1944" s="566"/>
      <c r="D1944" s="113"/>
      <c r="E1944" s="532" t="s">
        <v>54</v>
      </c>
      <c r="F1944" s="532"/>
      <c r="G1944" s="532"/>
      <c r="H1944" s="532"/>
      <c r="I1944" s="94"/>
      <c r="J1944" s="533"/>
      <c r="K1944" s="534"/>
      <c r="L1944" s="535"/>
      <c r="M1944" s="290"/>
      <c r="N1944" s="533"/>
      <c r="O1944" s="534"/>
      <c r="P1944" s="535"/>
      <c r="Q1944" s="536" t="s">
        <v>47</v>
      </c>
      <c r="R1944" s="537"/>
      <c r="S1944" s="537"/>
      <c r="T1944" s="538"/>
      <c r="U1944" s="533"/>
      <c r="V1944" s="534"/>
      <c r="W1944" s="535"/>
      <c r="X1944" s="290"/>
      <c r="Y1944" s="533"/>
      <c r="Z1944" s="534"/>
      <c r="AA1944" s="535"/>
      <c r="AB1944" s="536" t="s">
        <v>49</v>
      </c>
      <c r="AC1944" s="537"/>
      <c r="AD1944" s="537"/>
      <c r="AE1944" s="538"/>
      <c r="AF1944" s="533"/>
      <c r="AG1944" s="534"/>
      <c r="AH1944" s="535"/>
      <c r="AI1944" s="290"/>
      <c r="AJ1944" s="533"/>
      <c r="AK1944" s="534"/>
      <c r="AL1944" s="535"/>
      <c r="AM1944" s="536" t="s">
        <v>53</v>
      </c>
      <c r="AN1944" s="537"/>
      <c r="AO1944" s="537"/>
      <c r="AP1944" s="538"/>
      <c r="AQ1944" s="533"/>
      <c r="AR1944" s="534"/>
      <c r="AS1944" s="535"/>
      <c r="AT1944" s="72"/>
      <c r="AU1944" s="533"/>
      <c r="AV1944" s="534"/>
      <c r="AW1944" s="535"/>
      <c r="AX1944" s="291"/>
      <c r="AY1944" s="291"/>
      <c r="AZ1944" s="291"/>
      <c r="BA1944" s="291"/>
      <c r="BB1944" s="567" t="s">
        <v>20</v>
      </c>
      <c r="BC1944" s="567"/>
      <c r="BD1944" s="567"/>
      <c r="BE1944" s="567"/>
      <c r="BF1944" s="568"/>
      <c r="BG1944" s="539">
        <f>BN1939</f>
        <v>0</v>
      </c>
      <c r="BH1944" s="540"/>
      <c r="BI1944" s="541"/>
      <c r="BJ1944" s="292"/>
      <c r="BK1944" s="539">
        <f>BN1941</f>
        <v>0</v>
      </c>
      <c r="BL1944" s="540"/>
      <c r="BM1944" s="541"/>
      <c r="BN1944" s="73"/>
      <c r="BO1944" s="73"/>
      <c r="BP1944" s="73"/>
      <c r="BQ1944" s="90"/>
      <c r="BR1944" s="24"/>
      <c r="BS1944" s="24"/>
      <c r="BT1944" s="22"/>
      <c r="BU1944" s="22"/>
      <c r="BV1944" s="99"/>
    </row>
    <row r="1945" spans="1:77" ht="15.6" customHeight="1" thickTop="1" thickBot="1" x14ac:dyDescent="0.55000000000000004">
      <c r="A1945" s="95"/>
      <c r="B1945" s="293"/>
      <c r="C1945" s="67"/>
      <c r="D1945" s="67"/>
      <c r="E1945" s="294"/>
      <c r="F1945" s="295"/>
      <c r="G1945" s="295"/>
      <c r="H1945" s="94"/>
      <c r="I1945" s="94"/>
      <c r="J1945" s="296"/>
      <c r="K1945" s="296"/>
      <c r="L1945" s="296"/>
      <c r="M1945" s="296"/>
      <c r="N1945" s="296"/>
      <c r="O1945" s="296"/>
      <c r="P1945" s="296"/>
      <c r="Q1945" s="295"/>
      <c r="R1945" s="295"/>
      <c r="S1945" s="295"/>
      <c r="T1945" s="295"/>
      <c r="U1945" s="296"/>
      <c r="V1945" s="296"/>
      <c r="W1945" s="296"/>
      <c r="X1945" s="297"/>
      <c r="Y1945" s="296"/>
      <c r="Z1945" s="296"/>
      <c r="AA1945" s="296"/>
      <c r="AB1945" s="295"/>
      <c r="AC1945" s="295"/>
      <c r="AD1945" s="295"/>
      <c r="AE1945" s="295"/>
      <c r="AF1945" s="296"/>
      <c r="AG1945" s="296"/>
      <c r="AH1945" s="296"/>
      <c r="AI1945" s="296"/>
      <c r="AJ1945" s="297"/>
      <c r="AK1945" s="297"/>
      <c r="AL1945" s="296"/>
      <c r="AM1945" s="295"/>
      <c r="AN1945" s="295"/>
      <c r="AO1945" s="295"/>
      <c r="AP1945" s="295"/>
      <c r="AQ1945" s="296"/>
      <c r="AR1945" s="296"/>
      <c r="AS1945" s="296"/>
      <c r="AT1945" s="296"/>
      <c r="AU1945" s="296"/>
      <c r="AV1945" s="72"/>
      <c r="AW1945" s="72"/>
      <c r="AX1945" s="74"/>
      <c r="AY1945" s="74"/>
      <c r="AZ1945" s="74"/>
      <c r="BA1945" s="74"/>
      <c r="BB1945" s="295"/>
      <c r="BC1945" s="298"/>
      <c r="BD1945" s="298"/>
      <c r="BE1945" s="299"/>
      <c r="BF1945" s="300"/>
      <c r="BG1945" s="301"/>
      <c r="BH1945" s="301"/>
      <c r="BI1945" s="72"/>
      <c r="BJ1945" s="302"/>
      <c r="BK1945" s="303"/>
      <c r="BL1945" s="303"/>
      <c r="BM1945" s="72"/>
      <c r="BN1945" s="74"/>
      <c r="BO1945" s="74"/>
      <c r="BP1945" s="74"/>
      <c r="BQ1945" s="91"/>
      <c r="BR1945" s="25"/>
      <c r="BS1945" s="25"/>
      <c r="BT1945" s="15"/>
      <c r="BU1945" s="15"/>
      <c r="BV1945" s="95"/>
    </row>
    <row r="1946" spans="1:77" s="23" customFormat="1" ht="79.5" customHeight="1" thickTop="1" thickBot="1" x14ac:dyDescent="0.55000000000000004">
      <c r="A1946" s="99"/>
      <c r="B1946" s="569" t="s">
        <v>46</v>
      </c>
      <c r="C1946" s="567"/>
      <c r="D1946" s="113"/>
      <c r="E1946" s="532" t="s">
        <v>55</v>
      </c>
      <c r="F1946" s="532"/>
      <c r="G1946" s="532"/>
      <c r="H1946" s="532"/>
      <c r="I1946" s="94"/>
      <c r="J1946" s="539">
        <f>J1944</f>
        <v>0</v>
      </c>
      <c r="K1946" s="540"/>
      <c r="L1946" s="541"/>
      <c r="M1946" s="290"/>
      <c r="N1946" s="539">
        <f>N1944</f>
        <v>0</v>
      </c>
      <c r="O1946" s="540"/>
      <c r="P1946" s="541"/>
      <c r="Q1946" s="536" t="s">
        <v>51</v>
      </c>
      <c r="R1946" s="537"/>
      <c r="S1946" s="537"/>
      <c r="T1946" s="538"/>
      <c r="U1946" s="539">
        <f>U1944-J1944</f>
        <v>0</v>
      </c>
      <c r="V1946" s="540"/>
      <c r="W1946" s="541"/>
      <c r="X1946" s="290"/>
      <c r="Y1946" s="539">
        <f>Y1944-N1944</f>
        <v>0</v>
      </c>
      <c r="Z1946" s="540"/>
      <c r="AA1946" s="541"/>
      <c r="AB1946" s="536" t="s">
        <v>50</v>
      </c>
      <c r="AC1946" s="537"/>
      <c r="AD1946" s="537"/>
      <c r="AE1946" s="538"/>
      <c r="AF1946" s="539">
        <f>AF1944-U1944</f>
        <v>0</v>
      </c>
      <c r="AG1946" s="540"/>
      <c r="AH1946" s="541"/>
      <c r="AI1946" s="290"/>
      <c r="AJ1946" s="539">
        <f>AJ1944-Y1944</f>
        <v>0</v>
      </c>
      <c r="AK1946" s="540"/>
      <c r="AL1946" s="541"/>
      <c r="AM1946" s="536" t="s">
        <v>52</v>
      </c>
      <c r="AN1946" s="537"/>
      <c r="AO1946" s="537"/>
      <c r="AP1946" s="538"/>
      <c r="AQ1946" s="539">
        <f>AQ1944-AF1944</f>
        <v>0</v>
      </c>
      <c r="AR1946" s="540"/>
      <c r="AS1946" s="541"/>
      <c r="AT1946" s="72"/>
      <c r="AU1946" s="539">
        <f>AU1944-AJ1944</f>
        <v>0</v>
      </c>
      <c r="AV1946" s="540"/>
      <c r="AW1946" s="541"/>
      <c r="AX1946" s="291"/>
      <c r="AY1946" s="291"/>
      <c r="AZ1946" s="291"/>
      <c r="BA1946" s="291"/>
      <c r="BB1946" s="567" t="s">
        <v>45</v>
      </c>
      <c r="BC1946" s="567"/>
      <c r="BD1946" s="567"/>
      <c r="BE1946" s="567"/>
      <c r="BF1946" s="568"/>
      <c r="BG1946" s="539">
        <f>BG1944-AQ1944</f>
        <v>0</v>
      </c>
      <c r="BH1946" s="540"/>
      <c r="BI1946" s="541"/>
      <c r="BJ1946" s="304"/>
      <c r="BK1946" s="539">
        <f>BK1944-AU1944</f>
        <v>0</v>
      </c>
      <c r="BL1946" s="540"/>
      <c r="BM1946" s="541"/>
      <c r="BN1946" s="73"/>
      <c r="BO1946" s="73"/>
      <c r="BP1946" s="73"/>
      <c r="BQ1946" s="90"/>
      <c r="BR1946" s="24"/>
      <c r="BS1946" s="24"/>
      <c r="BT1946" s="22"/>
      <c r="BU1946" s="22"/>
      <c r="BV1946" s="99"/>
      <c r="BY1946" s="21"/>
    </row>
    <row r="1947" spans="1:77" ht="18.75" customHeight="1" thickTop="1" thickBot="1" x14ac:dyDescent="0.5">
      <c r="A1947" s="95"/>
      <c r="B1947" s="305"/>
      <c r="C1947" s="71"/>
      <c r="D1947" s="71"/>
      <c r="E1947" s="71"/>
      <c r="F1947" s="92"/>
      <c r="G1947" s="92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X1947" s="71"/>
      <c r="Y1947" s="71"/>
      <c r="Z1947" s="71"/>
      <c r="AA1947" s="71"/>
      <c r="AB1947" s="71"/>
      <c r="AC1947" s="71"/>
      <c r="AD1947" s="71"/>
      <c r="AE1947" s="71"/>
      <c r="AF1947" s="71"/>
      <c r="AG1947" s="71"/>
      <c r="AH1947" s="306"/>
      <c r="AI1947" s="306"/>
      <c r="AJ1947" s="71"/>
      <c r="AK1947" s="71"/>
      <c r="AL1947" s="71"/>
      <c r="AM1947" s="71"/>
      <c r="AN1947" s="71"/>
      <c r="AO1947" s="71"/>
      <c r="AP1947" s="71"/>
      <c r="AQ1947" s="71"/>
      <c r="AR1947" s="71"/>
      <c r="AS1947" s="71"/>
      <c r="AT1947" s="71"/>
      <c r="AU1947" s="71"/>
      <c r="AV1947" s="71"/>
      <c r="AW1947" s="71"/>
      <c r="AX1947" s="71"/>
      <c r="AY1947" s="71"/>
      <c r="AZ1947" s="71"/>
      <c r="BA1947" s="71"/>
      <c r="BB1947" s="71"/>
      <c r="BC1947" s="703" t="s">
        <v>153</v>
      </c>
      <c r="BD1947" s="703"/>
      <c r="BE1947" s="703"/>
      <c r="BF1947" s="703"/>
      <c r="BG1947" s="703"/>
      <c r="BH1947" s="703"/>
      <c r="BI1947" s="703"/>
      <c r="BJ1947" s="703"/>
      <c r="BK1947" s="703"/>
      <c r="BL1947" s="703"/>
      <c r="BM1947" s="703"/>
      <c r="BN1947" s="703"/>
      <c r="BO1947" s="703"/>
      <c r="BP1947" s="703"/>
      <c r="BQ1947" s="318"/>
      <c r="BR1947" s="319"/>
      <c r="BS1947" s="319"/>
      <c r="BT1947" s="15"/>
      <c r="BU1947" s="15"/>
      <c r="BV1947" s="95"/>
    </row>
    <row r="1948" spans="1:77" s="93" customFormat="1" ht="13.5" customHeight="1" thickTop="1" x14ac:dyDescent="0.45">
      <c r="A1948" s="95"/>
      <c r="B1948" s="99"/>
      <c r="C1948" s="95"/>
      <c r="D1948" s="95"/>
      <c r="E1948" s="95"/>
      <c r="F1948" s="96"/>
      <c r="G1948" s="96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254"/>
      <c r="AI1948" s="254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5"/>
      <c r="BL1948" s="95"/>
      <c r="BM1948" s="95"/>
      <c r="BN1948" s="95"/>
      <c r="BO1948" s="95"/>
      <c r="BP1948" s="95"/>
      <c r="BQ1948" s="97"/>
      <c r="BR1948" s="97"/>
      <c r="BS1948" s="97"/>
      <c r="BT1948" s="95"/>
      <c r="BU1948" s="95"/>
      <c r="BV1948" s="95"/>
    </row>
    <row r="1949" spans="1:77" s="17" customFormat="1" ht="33.75" x14ac:dyDescent="0.5">
      <c r="A1949" s="255"/>
      <c r="B1949" s="604" t="s">
        <v>9</v>
      </c>
      <c r="C1949" s="604"/>
      <c r="D1949" s="604"/>
      <c r="E1949" s="604"/>
      <c r="F1949" s="604"/>
      <c r="G1949" s="604"/>
      <c r="H1949" s="604"/>
      <c r="I1949" s="604"/>
      <c r="J1949" s="604"/>
      <c r="K1949" s="604"/>
      <c r="L1949" s="604"/>
      <c r="M1949" s="604"/>
      <c r="N1949" s="604"/>
      <c r="O1949" s="604"/>
      <c r="P1949" s="604"/>
      <c r="Q1949" s="604"/>
      <c r="R1949" s="604"/>
      <c r="S1949" s="604"/>
      <c r="T1949" s="604"/>
      <c r="U1949" s="604"/>
      <c r="V1949" s="604"/>
      <c r="W1949" s="604"/>
      <c r="X1949" s="604"/>
      <c r="Y1949" s="604"/>
      <c r="Z1949" s="604"/>
      <c r="AA1949" s="604"/>
      <c r="AB1949" s="604"/>
      <c r="AC1949" s="604"/>
      <c r="AD1949" s="604"/>
      <c r="AE1949" s="604"/>
      <c r="AF1949" s="604"/>
      <c r="AG1949" s="604"/>
      <c r="AH1949" s="604"/>
      <c r="AI1949" s="604"/>
      <c r="AJ1949" s="604"/>
      <c r="AK1949" s="604"/>
      <c r="AL1949" s="604"/>
      <c r="AM1949" s="604"/>
      <c r="AN1949" s="604"/>
      <c r="AO1949" s="604"/>
      <c r="AP1949" s="604"/>
      <c r="AQ1949" s="604"/>
      <c r="AR1949" s="604"/>
      <c r="AS1949" s="604"/>
      <c r="AT1949" s="604"/>
      <c r="AU1949" s="604"/>
      <c r="AV1949" s="604"/>
      <c r="AW1949" s="604"/>
      <c r="AX1949" s="604"/>
      <c r="AY1949" s="604"/>
      <c r="AZ1949" s="604"/>
      <c r="BA1949" s="604"/>
      <c r="BB1949" s="604"/>
      <c r="BC1949" s="604"/>
      <c r="BD1949" s="604"/>
      <c r="BE1949" s="604"/>
      <c r="BF1949" s="604"/>
      <c r="BG1949" s="604"/>
      <c r="BH1949" s="604"/>
      <c r="BI1949" s="604"/>
      <c r="BJ1949" s="604"/>
      <c r="BK1949" s="604"/>
      <c r="BL1949" s="604"/>
      <c r="BM1949" s="604"/>
      <c r="BN1949" s="604"/>
      <c r="BO1949" s="604"/>
      <c r="BP1949" s="604"/>
      <c r="BQ1949" s="256"/>
      <c r="BR1949" s="256"/>
      <c r="BS1949" s="256"/>
      <c r="BT1949" s="257"/>
      <c r="BU1949" s="257"/>
      <c r="BV1949" s="255"/>
    </row>
    <row r="1950" spans="1:77" ht="10.9" customHeight="1" x14ac:dyDescent="0.45">
      <c r="A1950" s="95"/>
      <c r="B1950" s="258"/>
      <c r="C1950" s="62"/>
      <c r="D1950" s="62"/>
      <c r="E1950" s="62"/>
      <c r="F1950" s="63"/>
      <c r="G1950" s="63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259"/>
      <c r="AI1950" s="259"/>
      <c r="AJ1950" s="62"/>
      <c r="AK1950" s="62"/>
      <c r="AL1950" s="62"/>
      <c r="AM1950" s="62"/>
      <c r="AN1950" s="62"/>
      <c r="AO1950" s="62"/>
      <c r="AP1950" s="62"/>
      <c r="AQ1950" s="62"/>
      <c r="AR1950" s="62"/>
      <c r="AS1950" s="62"/>
      <c r="AT1950" s="62"/>
      <c r="AU1950" s="62"/>
      <c r="AV1950" s="62"/>
      <c r="AW1950" s="62"/>
      <c r="AX1950" s="62"/>
      <c r="AY1950" s="62"/>
      <c r="AZ1950" s="62"/>
      <c r="BA1950" s="62"/>
      <c r="BB1950" s="62"/>
      <c r="BC1950" s="62"/>
      <c r="BD1950" s="62"/>
      <c r="BE1950" s="62"/>
      <c r="BF1950" s="62"/>
      <c r="BG1950" s="62"/>
      <c r="BH1950" s="62"/>
      <c r="BI1950" s="62"/>
      <c r="BJ1950" s="62"/>
      <c r="BK1950" s="62"/>
      <c r="BL1950" s="62"/>
      <c r="BM1950" s="62"/>
      <c r="BN1950" s="62"/>
      <c r="BO1950" s="62"/>
      <c r="BP1950" s="94"/>
      <c r="BQ1950" s="87"/>
      <c r="BR1950" s="94"/>
      <c r="BS1950" s="94"/>
      <c r="BT1950" s="15"/>
      <c r="BU1950" s="15"/>
      <c r="BV1950" s="95"/>
    </row>
    <row r="1951" spans="1:77" s="18" customFormat="1" ht="36.75" customHeight="1" x14ac:dyDescent="0.45">
      <c r="A1951" s="260"/>
      <c r="B1951" s="258"/>
      <c r="C1951" s="261"/>
      <c r="D1951" s="262" t="s">
        <v>10</v>
      </c>
      <c r="E1951" s="605" t="str">
        <f>IF(ROSTER!D$3="","",ROSTER!D$3)</f>
        <v/>
      </c>
      <c r="F1951" s="605"/>
      <c r="G1951" s="605"/>
      <c r="H1951" s="605"/>
      <c r="I1951" s="605"/>
      <c r="J1951" s="605"/>
      <c r="K1951" s="605"/>
      <c r="L1951" s="605"/>
      <c r="M1951" s="605"/>
      <c r="N1951" s="605"/>
      <c r="O1951" s="605"/>
      <c r="P1951" s="605"/>
      <c r="Q1951" s="605"/>
      <c r="R1951" s="605"/>
      <c r="S1951" s="605"/>
      <c r="T1951" s="605"/>
      <c r="U1951" s="605"/>
      <c r="V1951" s="605"/>
      <c r="W1951" s="605"/>
      <c r="X1951" s="605"/>
      <c r="Y1951" s="605"/>
      <c r="Z1951" s="605"/>
      <c r="AA1951" s="605"/>
      <c r="AB1951" s="605"/>
      <c r="AC1951" s="605"/>
      <c r="AD1951" s="605"/>
      <c r="AE1951" s="605"/>
      <c r="AF1951" s="316"/>
      <c r="AG1951" s="606" t="s">
        <v>11</v>
      </c>
      <c r="AH1951" s="606"/>
      <c r="AI1951" s="606"/>
      <c r="AJ1951" s="606"/>
      <c r="AK1951" s="606"/>
      <c r="AL1951" s="606"/>
      <c r="AM1951" s="606"/>
      <c r="AN1951" s="607"/>
      <c r="AO1951" s="607"/>
      <c r="AP1951" s="607"/>
      <c r="AQ1951" s="607"/>
      <c r="AR1951" s="607"/>
      <c r="AS1951" s="607"/>
      <c r="AT1951" s="607"/>
      <c r="AU1951" s="607"/>
      <c r="AV1951" s="607"/>
      <c r="AW1951" s="607"/>
      <c r="AX1951" s="607"/>
      <c r="AY1951" s="607"/>
      <c r="AZ1951" s="607"/>
      <c r="BA1951" s="607"/>
      <c r="BB1951" s="607"/>
      <c r="BC1951" s="607"/>
      <c r="BD1951" s="607"/>
      <c r="BE1951" s="607"/>
      <c r="BF1951" s="607"/>
      <c r="BG1951" s="607"/>
      <c r="BH1951" s="607"/>
      <c r="BI1951" s="607"/>
      <c r="BJ1951" s="607"/>
      <c r="BK1951" s="607"/>
      <c r="BL1951" s="607"/>
      <c r="BM1951" s="607"/>
      <c r="BN1951" s="607"/>
      <c r="BO1951" s="607"/>
      <c r="BP1951" s="94"/>
      <c r="BQ1951" s="88" t="s">
        <v>130</v>
      </c>
      <c r="BR1951" s="94"/>
      <c r="BS1951" s="94"/>
      <c r="BT1951" s="263"/>
      <c r="BU1951" s="263"/>
      <c r="BV1951" s="260"/>
    </row>
    <row r="1952" spans="1:77" ht="8.85" customHeight="1" x14ac:dyDescent="0.45">
      <c r="A1952" s="96"/>
      <c r="B1952" s="258"/>
      <c r="C1952" s="259" t="s">
        <v>39</v>
      </c>
      <c r="D1952" s="259"/>
      <c r="E1952" s="259"/>
      <c r="F1952" s="63"/>
      <c r="G1952" s="63"/>
      <c r="H1952" s="259"/>
      <c r="I1952" s="259"/>
      <c r="J1952" s="317"/>
      <c r="K1952" s="317"/>
      <c r="L1952" s="317"/>
      <c r="M1952" s="317"/>
      <c r="N1952" s="317"/>
      <c r="O1952" s="317"/>
      <c r="P1952" s="317"/>
      <c r="Q1952" s="317"/>
      <c r="R1952" s="317"/>
      <c r="S1952" s="317"/>
      <c r="T1952" s="317"/>
      <c r="U1952" s="317"/>
      <c r="V1952" s="317"/>
      <c r="W1952" s="317"/>
      <c r="X1952" s="317"/>
      <c r="Y1952" s="317"/>
      <c r="Z1952" s="317"/>
      <c r="AA1952" s="317"/>
      <c r="AB1952" s="317"/>
      <c r="AC1952" s="317"/>
      <c r="AD1952" s="317"/>
      <c r="AE1952" s="317"/>
      <c r="AF1952" s="317"/>
      <c r="AG1952" s="317"/>
      <c r="AH1952" s="317"/>
      <c r="AI1952" s="259"/>
      <c r="AJ1952" s="264"/>
      <c r="AK1952" s="265"/>
      <c r="AL1952" s="265"/>
      <c r="AM1952" s="265"/>
      <c r="AN1952" s="265"/>
      <c r="AO1952" s="265"/>
      <c r="AP1952" s="265"/>
      <c r="AQ1952" s="266"/>
      <c r="AR1952" s="266"/>
      <c r="AS1952" s="266"/>
      <c r="AT1952" s="266"/>
      <c r="AU1952" s="266"/>
      <c r="AV1952" s="266"/>
      <c r="AW1952" s="266"/>
      <c r="AX1952" s="266"/>
      <c r="AY1952" s="266"/>
      <c r="AZ1952" s="266"/>
      <c r="BA1952" s="266"/>
      <c r="BB1952" s="266"/>
      <c r="BC1952" s="266"/>
      <c r="BD1952" s="266"/>
      <c r="BE1952" s="266"/>
      <c r="BF1952" s="266"/>
      <c r="BG1952" s="266"/>
      <c r="BH1952" s="266"/>
      <c r="BI1952" s="266"/>
      <c r="BJ1952" s="266"/>
      <c r="BK1952" s="266"/>
      <c r="BL1952" s="266"/>
      <c r="BM1952" s="266"/>
      <c r="BN1952" s="266"/>
      <c r="BO1952" s="266"/>
      <c r="BP1952" s="266"/>
      <c r="BQ1952" s="267"/>
      <c r="BR1952" s="267"/>
      <c r="BS1952" s="267"/>
      <c r="BT1952" s="268"/>
      <c r="BU1952" s="268"/>
      <c r="BV1952" s="96"/>
    </row>
    <row r="1953" spans="1:79" s="18" customFormat="1" ht="33.75" x14ac:dyDescent="0.45">
      <c r="A1953" s="260"/>
      <c r="B1953" s="258"/>
      <c r="C1953" s="608" t="s">
        <v>38</v>
      </c>
      <c r="D1953" s="608"/>
      <c r="E1953" s="607"/>
      <c r="F1953" s="607"/>
      <c r="G1953" s="607"/>
      <c r="H1953" s="607"/>
      <c r="I1953" s="607"/>
      <c r="J1953" s="607"/>
      <c r="K1953" s="607"/>
      <c r="L1953" s="607"/>
      <c r="M1953" s="607"/>
      <c r="N1953" s="607"/>
      <c r="O1953" s="607"/>
      <c r="P1953" s="607"/>
      <c r="Q1953" s="607"/>
      <c r="R1953" s="607"/>
      <c r="S1953" s="607"/>
      <c r="T1953" s="607"/>
      <c r="U1953" s="607"/>
      <c r="V1953" s="607"/>
      <c r="W1953" s="607"/>
      <c r="X1953" s="607"/>
      <c r="Y1953" s="607"/>
      <c r="Z1953" s="607"/>
      <c r="AA1953" s="607"/>
      <c r="AB1953" s="607"/>
      <c r="AC1953" s="607"/>
      <c r="AD1953" s="607"/>
      <c r="AE1953" s="607"/>
      <c r="AF1953" s="316"/>
      <c r="AG1953" s="609" t="s">
        <v>21</v>
      </c>
      <c r="AH1953" s="609"/>
      <c r="AI1953" s="609"/>
      <c r="AJ1953" s="609"/>
      <c r="AK1953" s="607"/>
      <c r="AL1953" s="607"/>
      <c r="AM1953" s="607"/>
      <c r="AN1953" s="607"/>
      <c r="AO1953" s="607"/>
      <c r="AP1953" s="607"/>
      <c r="AQ1953" s="607"/>
      <c r="AR1953" s="607"/>
      <c r="AS1953" s="607"/>
      <c r="AT1953" s="607"/>
      <c r="AU1953" s="607"/>
      <c r="AV1953" s="607"/>
      <c r="AW1953" s="607"/>
      <c r="AX1953" s="607"/>
      <c r="AY1953" s="607"/>
      <c r="AZ1953" s="607"/>
      <c r="BA1953" s="607"/>
      <c r="BB1953" s="607"/>
      <c r="BC1953" s="610" t="s">
        <v>12</v>
      </c>
      <c r="BD1953" s="610"/>
      <c r="BE1953" s="610"/>
      <c r="BF1953" s="611"/>
      <c r="BG1953" s="611"/>
      <c r="BH1953" s="611"/>
      <c r="BI1953" s="611"/>
      <c r="BJ1953" s="611"/>
      <c r="BK1953" s="611"/>
      <c r="BL1953" s="611"/>
      <c r="BM1953" s="611"/>
      <c r="BN1953" s="611"/>
      <c r="BO1953" s="611"/>
      <c r="BP1953" s="64"/>
      <c r="BQ1953" s="269"/>
      <c r="BR1953" s="65"/>
      <c r="BS1953" s="65"/>
      <c r="BT1953" s="270">
        <f>IF(BF1953=0,0,1)</f>
        <v>0</v>
      </c>
      <c r="BU1953" s="18">
        <f>IF((BG2003+BK2003)&gt;(AQ2003+AU2003),1,0)</f>
        <v>0</v>
      </c>
      <c r="BV1953" s="271"/>
    </row>
    <row r="1954" spans="1:79" ht="9.6" customHeight="1" x14ac:dyDescent="0.45">
      <c r="A1954" s="95"/>
      <c r="B1954" s="258"/>
      <c r="C1954" s="62"/>
      <c r="D1954" s="62"/>
      <c r="E1954" s="62"/>
      <c r="F1954" s="63"/>
      <c r="G1954" s="63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259"/>
      <c r="AI1954" s="259"/>
      <c r="AJ1954" s="62"/>
      <c r="AK1954" s="62"/>
      <c r="AL1954" s="62"/>
      <c r="AM1954" s="62"/>
      <c r="AN1954" s="62"/>
      <c r="AO1954" s="62"/>
      <c r="AP1954" s="62"/>
      <c r="AQ1954" s="62"/>
      <c r="AR1954" s="62"/>
      <c r="AS1954" s="62"/>
      <c r="AT1954" s="62"/>
      <c r="AU1954" s="62"/>
      <c r="AV1954" s="62"/>
      <c r="AW1954" s="62"/>
      <c r="AX1954" s="62"/>
      <c r="AY1954" s="62"/>
      <c r="AZ1954" s="62"/>
      <c r="BA1954" s="62"/>
      <c r="BB1954" s="62"/>
      <c r="BC1954" s="62"/>
      <c r="BD1954" s="62"/>
      <c r="BE1954" s="62"/>
      <c r="BF1954" s="62"/>
      <c r="BG1954" s="62"/>
      <c r="BH1954" s="62"/>
      <c r="BI1954" s="62"/>
      <c r="BJ1954" s="62"/>
      <c r="BK1954" s="62"/>
      <c r="BL1954" s="62"/>
      <c r="BM1954" s="62"/>
      <c r="BN1954" s="62"/>
      <c r="BO1954" s="62"/>
      <c r="BP1954" s="62"/>
      <c r="BQ1954" s="66"/>
      <c r="BR1954" s="66"/>
      <c r="BS1954" s="66"/>
      <c r="BT1954" s="15"/>
      <c r="BU1954" s="15"/>
      <c r="BV1954" s="95"/>
    </row>
    <row r="1955" spans="1:79" ht="8.85" customHeight="1" thickBot="1" x14ac:dyDescent="0.5">
      <c r="A1955" s="95"/>
      <c r="B1955" s="113"/>
      <c r="C1955" s="67"/>
      <c r="D1955" s="67"/>
      <c r="E1955" s="67"/>
      <c r="F1955" s="68"/>
      <c r="G1955" s="68"/>
      <c r="H1955" s="67"/>
      <c r="I1955" s="67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  <c r="AD1955" s="67"/>
      <c r="AE1955" s="67"/>
      <c r="AF1955" s="67"/>
      <c r="AG1955" s="67"/>
      <c r="AH1955" s="272"/>
      <c r="AI1955" s="272"/>
      <c r="AJ1955" s="67"/>
      <c r="AK1955" s="67"/>
      <c r="AL1955" s="67"/>
      <c r="AM1955" s="67"/>
      <c r="AN1955" s="67"/>
      <c r="AO1955" s="67"/>
      <c r="AP1955" s="67"/>
      <c r="AQ1955" s="67"/>
      <c r="AR1955" s="67"/>
      <c r="AS1955" s="67"/>
      <c r="AT1955" s="67"/>
      <c r="AU1955" s="67"/>
      <c r="AV1955" s="67"/>
      <c r="AW1955" s="67"/>
      <c r="AX1955" s="67"/>
      <c r="AY1955" s="67"/>
      <c r="AZ1955" s="67"/>
      <c r="BA1955" s="67"/>
      <c r="BB1955" s="67"/>
      <c r="BC1955" s="67"/>
      <c r="BD1955" s="67"/>
      <c r="BE1955" s="67"/>
      <c r="BF1955" s="67"/>
      <c r="BG1955" s="67"/>
      <c r="BH1955" s="67"/>
      <c r="BI1955" s="67"/>
      <c r="BJ1955" s="67"/>
      <c r="BK1955" s="67"/>
      <c r="BL1955" s="67"/>
      <c r="BM1955" s="67"/>
      <c r="BN1955" s="67"/>
      <c r="BO1955" s="67"/>
      <c r="BP1955" s="67"/>
      <c r="BQ1955" s="69"/>
      <c r="BR1955" s="69"/>
      <c r="BS1955" s="69"/>
      <c r="BT1955" s="15"/>
      <c r="BU1955" s="15"/>
      <c r="BV1955" s="95"/>
    </row>
    <row r="1956" spans="1:79" s="18" customFormat="1" ht="40.5" customHeight="1" thickTop="1" x14ac:dyDescent="0.4">
      <c r="A1956" s="271"/>
      <c r="B1956" s="652" t="s">
        <v>0</v>
      </c>
      <c r="C1956" s="648" t="s">
        <v>1</v>
      </c>
      <c r="D1956" s="649"/>
      <c r="E1956" s="273" t="s">
        <v>28</v>
      </c>
      <c r="F1956" s="546" t="s">
        <v>100</v>
      </c>
      <c r="G1956" s="546" t="s">
        <v>101</v>
      </c>
      <c r="H1956" s="644" t="s">
        <v>41</v>
      </c>
      <c r="I1956" s="645"/>
      <c r="J1956" s="554" t="s">
        <v>7</v>
      </c>
      <c r="K1956" s="554"/>
      <c r="L1956" s="554"/>
      <c r="M1956" s="554"/>
      <c r="N1956" s="554"/>
      <c r="O1956" s="554"/>
      <c r="P1956" s="554" t="s">
        <v>2</v>
      </c>
      <c r="Q1956" s="554"/>
      <c r="R1956" s="554"/>
      <c r="S1956" s="554"/>
      <c r="T1956" s="554"/>
      <c r="U1956" s="555"/>
      <c r="V1956" s="550" t="s">
        <v>158</v>
      </c>
      <c r="W1956" s="551"/>
      <c r="X1956" s="550" t="s">
        <v>35</v>
      </c>
      <c r="Y1956" s="551"/>
      <c r="Z1956" s="550" t="s">
        <v>36</v>
      </c>
      <c r="AA1956" s="551"/>
      <c r="AB1956" s="550" t="s">
        <v>44</v>
      </c>
      <c r="AC1956" s="551"/>
      <c r="AD1956" s="554" t="s">
        <v>6</v>
      </c>
      <c r="AE1956" s="554"/>
      <c r="AF1956" s="554"/>
      <c r="AG1956" s="554"/>
      <c r="AH1956" s="554"/>
      <c r="AI1956" s="554"/>
      <c r="AJ1956" s="554" t="s">
        <v>68</v>
      </c>
      <c r="AK1956" s="554"/>
      <c r="AL1956" s="554"/>
      <c r="AM1956" s="554"/>
      <c r="AN1956" s="554"/>
      <c r="AO1956" s="554"/>
      <c r="AP1956" s="554" t="s">
        <v>69</v>
      </c>
      <c r="AQ1956" s="554"/>
      <c r="AR1956" s="554"/>
      <c r="AS1956" s="554"/>
      <c r="AT1956" s="554"/>
      <c r="AU1956" s="554"/>
      <c r="AV1956" s="554" t="s">
        <v>70</v>
      </c>
      <c r="AW1956" s="554"/>
      <c r="AX1956" s="554"/>
      <c r="AY1956" s="554"/>
      <c r="AZ1956" s="554"/>
      <c r="BA1956" s="555"/>
      <c r="BB1956" s="554" t="s">
        <v>4</v>
      </c>
      <c r="BC1956" s="554"/>
      <c r="BD1956" s="554"/>
      <c r="BE1956" s="554"/>
      <c r="BF1956" s="554"/>
      <c r="BG1956" s="554"/>
      <c r="BH1956" s="554" t="s">
        <v>71</v>
      </c>
      <c r="BI1956" s="554"/>
      <c r="BJ1956" s="554"/>
      <c r="BK1956" s="554"/>
      <c r="BL1956" s="554"/>
      <c r="BM1956" s="556"/>
      <c r="BN1956" s="557" t="s">
        <v>25</v>
      </c>
      <c r="BO1956" s="558"/>
      <c r="BP1956" s="559"/>
      <c r="BQ1956" s="691" t="s">
        <v>110</v>
      </c>
      <c r="BR1956" s="691" t="s">
        <v>86</v>
      </c>
      <c r="BS1956" s="691" t="s">
        <v>87</v>
      </c>
      <c r="BT1956" s="274"/>
      <c r="BU1956" s="274"/>
      <c r="BV1956" s="271"/>
    </row>
    <row r="1957" spans="1:79" s="18" customFormat="1" ht="41.25" customHeight="1" x14ac:dyDescent="0.7">
      <c r="A1957" s="271"/>
      <c r="B1957" s="653"/>
      <c r="C1957" s="650"/>
      <c r="D1957" s="651"/>
      <c r="E1957" s="275" t="s">
        <v>102</v>
      </c>
      <c r="F1957" s="547"/>
      <c r="G1957" s="547"/>
      <c r="H1957" s="646"/>
      <c r="I1957" s="647"/>
      <c r="J1957" s="525" t="s">
        <v>17</v>
      </c>
      <c r="K1957" s="526"/>
      <c r="L1957" s="521" t="s">
        <v>18</v>
      </c>
      <c r="M1957" s="522"/>
      <c r="N1957" s="523" t="s">
        <v>19</v>
      </c>
      <c r="O1957" s="524"/>
      <c r="P1957" s="525" t="s">
        <v>26</v>
      </c>
      <c r="Q1957" s="526"/>
      <c r="R1957" s="521" t="s">
        <v>24</v>
      </c>
      <c r="S1957" s="522"/>
      <c r="T1957" s="523" t="s">
        <v>19</v>
      </c>
      <c r="U1957" s="527"/>
      <c r="V1957" s="552"/>
      <c r="W1957" s="553"/>
      <c r="X1957" s="552"/>
      <c r="Y1957" s="553"/>
      <c r="Z1957" s="552"/>
      <c r="AA1957" s="553"/>
      <c r="AB1957" s="552"/>
      <c r="AC1957" s="553"/>
      <c r="AD1957" s="525" t="s">
        <v>48</v>
      </c>
      <c r="AE1957" s="526"/>
      <c r="AF1957" s="521" t="s">
        <v>23</v>
      </c>
      <c r="AG1957" s="522"/>
      <c r="AH1957" s="563" t="s">
        <v>5</v>
      </c>
      <c r="AI1957" s="564"/>
      <c r="AJ1957" s="525" t="s">
        <v>48</v>
      </c>
      <c r="AK1957" s="526"/>
      <c r="AL1957" s="521" t="s">
        <v>23</v>
      </c>
      <c r="AM1957" s="522"/>
      <c r="AN1957" s="563" t="s">
        <v>5</v>
      </c>
      <c r="AO1957" s="564"/>
      <c r="AP1957" s="525" t="s">
        <v>48</v>
      </c>
      <c r="AQ1957" s="526"/>
      <c r="AR1957" s="521" t="s">
        <v>23</v>
      </c>
      <c r="AS1957" s="522"/>
      <c r="AT1957" s="563" t="s">
        <v>5</v>
      </c>
      <c r="AU1957" s="564"/>
      <c r="AV1957" s="525" t="s">
        <v>48</v>
      </c>
      <c r="AW1957" s="526"/>
      <c r="AX1957" s="521" t="s">
        <v>23</v>
      </c>
      <c r="AY1957" s="522"/>
      <c r="AZ1957" s="563" t="s">
        <v>5</v>
      </c>
      <c r="BA1957" s="655"/>
      <c r="BB1957" s="525" t="s">
        <v>48</v>
      </c>
      <c r="BC1957" s="526"/>
      <c r="BD1957" s="521" t="s">
        <v>23</v>
      </c>
      <c r="BE1957" s="522"/>
      <c r="BF1957" s="563" t="s">
        <v>5</v>
      </c>
      <c r="BG1957" s="564"/>
      <c r="BH1957" s="525" t="s">
        <v>48</v>
      </c>
      <c r="BI1957" s="526"/>
      <c r="BJ1957" s="521" t="s">
        <v>23</v>
      </c>
      <c r="BK1957" s="522"/>
      <c r="BL1957" s="563" t="s">
        <v>5</v>
      </c>
      <c r="BM1957" s="564"/>
      <c r="BN1957" s="560"/>
      <c r="BO1957" s="561"/>
      <c r="BP1957" s="562"/>
      <c r="BQ1957" s="692"/>
      <c r="BR1957" s="692"/>
      <c r="BS1957" s="692"/>
      <c r="BT1957" s="274"/>
      <c r="BU1957" s="274"/>
      <c r="BV1957" s="271"/>
      <c r="CA1957" s="104"/>
    </row>
    <row r="1958" spans="1:79" ht="23.85" customHeight="1" x14ac:dyDescent="0.35">
      <c r="A1958" s="276"/>
      <c r="B1958" s="570" t="str">
        <f>IF(ROSTER!B$8="","",ROSTER!B$8)</f>
        <v/>
      </c>
      <c r="C1958" s="572" t="str">
        <f>IF(ROSTER!C$8="","",ROSTER!C$8)</f>
        <v/>
      </c>
      <c r="D1958" s="573"/>
      <c r="E1958" s="574"/>
      <c r="F1958" s="576">
        <f>IF(E1958="y",1,IF(E1958="S",1,0))</f>
        <v>0</v>
      </c>
      <c r="G1958" s="582">
        <f>IF(E1958="S",1,0)</f>
        <v>0</v>
      </c>
      <c r="H1958" s="578"/>
      <c r="I1958" s="543"/>
      <c r="J1958" s="542"/>
      <c r="K1958" s="580"/>
      <c r="L1958" s="584"/>
      <c r="M1958" s="585"/>
      <c r="N1958" s="588">
        <f>L1958+J1958</f>
        <v>0</v>
      </c>
      <c r="O1958" s="589"/>
      <c r="P1958" s="542"/>
      <c r="Q1958" s="580"/>
      <c r="R1958" s="584"/>
      <c r="S1958" s="585"/>
      <c r="T1958" s="588">
        <f>R1958-P1958</f>
        <v>0</v>
      </c>
      <c r="U1958" s="588"/>
      <c r="V1958" s="542"/>
      <c r="W1958" s="543"/>
      <c r="X1958" s="593"/>
      <c r="Y1958" s="543"/>
      <c r="Z1958" s="542"/>
      <c r="AA1958" s="543"/>
      <c r="AB1958" s="542"/>
      <c r="AC1958" s="543"/>
      <c r="AD1958" s="542"/>
      <c r="AE1958" s="580"/>
      <c r="AF1958" s="584"/>
      <c r="AG1958" s="585"/>
      <c r="AH1958" s="595">
        <f>IF(AD1958=0,0,(AF1958/AD1958)*100)</f>
        <v>0</v>
      </c>
      <c r="AI1958" s="596"/>
      <c r="AJ1958" s="542"/>
      <c r="AK1958" s="580"/>
      <c r="AL1958" s="584"/>
      <c r="AM1958" s="585"/>
      <c r="AN1958" s="595">
        <f>IF(AJ1958=0,0,(AL1958/AJ1958)*100)</f>
        <v>0</v>
      </c>
      <c r="AO1958" s="596"/>
      <c r="AP1958" s="542"/>
      <c r="AQ1958" s="580"/>
      <c r="AR1958" s="584"/>
      <c r="AS1958" s="585"/>
      <c r="AT1958" s="595">
        <f>IF(AP1958=0,0,(AR1958/AP1958)*100)</f>
        <v>0</v>
      </c>
      <c r="AU1958" s="596"/>
      <c r="AV1958" s="599">
        <f>AD1958+AJ1958+AP1958</f>
        <v>0</v>
      </c>
      <c r="AW1958" s="600"/>
      <c r="AX1958" s="630">
        <f>AF1958+AL1958+AR1958</f>
        <v>0</v>
      </c>
      <c r="AY1958" s="631"/>
      <c r="AZ1958" s="595">
        <f>IF(AV1958=0,0,(AX1958/AV1958)*100)</f>
        <v>0</v>
      </c>
      <c r="BA1958" s="596"/>
      <c r="BB1958" s="542"/>
      <c r="BC1958" s="580"/>
      <c r="BD1958" s="584"/>
      <c r="BE1958" s="585"/>
      <c r="BF1958" s="595">
        <f>IF(BB1958=0,0,(BD1958/BB1958)*100)</f>
        <v>0</v>
      </c>
      <c r="BG1958" s="596"/>
      <c r="BH1958" s="599">
        <f>AV1958+BB1958</f>
        <v>0</v>
      </c>
      <c r="BI1958" s="600"/>
      <c r="BJ1958" s="630">
        <f>AX1958+BD1958</f>
        <v>0</v>
      </c>
      <c r="BK1958" s="631"/>
      <c r="BL1958" s="595">
        <f>IF(BH1958=0,0,(BJ1958/BH1958)*100)</f>
        <v>0</v>
      </c>
      <c r="BM1958" s="596"/>
      <c r="BN1958" s="656">
        <f>(AF1958*2)+(AL1958*2)+(AR1958*3)+BD1958</f>
        <v>0</v>
      </c>
      <c r="BO1958" s="657"/>
      <c r="BP1958" s="658"/>
      <c r="BQ1958" s="676">
        <f>IF(BS1958=0,0,50*BR1958/BS1958)</f>
        <v>0</v>
      </c>
      <c r="BR1958" s="662">
        <f>(BN1958*BU$1958)+(N1958*BU$1959)+(Z1958*BU$1960)+(R1958*BU$1961)+(X1958*BU$1962)+(AB1958*BU$1963)+(V1958*BU$1968)</f>
        <v>0</v>
      </c>
      <c r="BS1958" s="662">
        <f>((BB1958-BD1958)*BU$1965)+((AV1958-AX1958)*BU$1964)+(H1958*BU$1966)+(P1958*BU$1967)</f>
        <v>0</v>
      </c>
      <c r="BT1958" s="19" t="s">
        <v>75</v>
      </c>
      <c r="BU1958" s="277">
        <f>IF(BQ1953="B",'VALUE POINTS'!L$10,IF('GAME STATS'!BQ1953="C",'VALUE POINTS'!M$10,'VALUE POINTS'!K$10))</f>
        <v>1</v>
      </c>
      <c r="BV1958" s="278"/>
    </row>
    <row r="1959" spans="1:79" ht="23.85" customHeight="1" x14ac:dyDescent="0.35">
      <c r="A1959" s="276"/>
      <c r="B1959" s="571"/>
      <c r="C1959" s="642" t="str">
        <f>IF(ROSTER!D$8="","",ROSTER!D$8)</f>
        <v/>
      </c>
      <c r="D1959" s="643"/>
      <c r="E1959" s="575"/>
      <c r="F1959" s="577"/>
      <c r="G1959" s="583"/>
      <c r="H1959" s="579"/>
      <c r="I1959" s="545"/>
      <c r="J1959" s="544"/>
      <c r="K1959" s="581"/>
      <c r="L1959" s="586"/>
      <c r="M1959" s="587"/>
      <c r="N1959" s="592"/>
      <c r="O1959" s="603"/>
      <c r="P1959" s="544"/>
      <c r="Q1959" s="581"/>
      <c r="R1959" s="586"/>
      <c r="S1959" s="587"/>
      <c r="T1959" s="592"/>
      <c r="U1959" s="592"/>
      <c r="V1959" s="544"/>
      <c r="W1959" s="545"/>
      <c r="X1959" s="594"/>
      <c r="Y1959" s="545"/>
      <c r="Z1959" s="544"/>
      <c r="AA1959" s="545"/>
      <c r="AB1959" s="544"/>
      <c r="AC1959" s="545"/>
      <c r="AD1959" s="544"/>
      <c r="AE1959" s="581"/>
      <c r="AF1959" s="586"/>
      <c r="AG1959" s="587"/>
      <c r="AH1959" s="626"/>
      <c r="AI1959" s="627"/>
      <c r="AJ1959" s="544"/>
      <c r="AK1959" s="581"/>
      <c r="AL1959" s="586"/>
      <c r="AM1959" s="587"/>
      <c r="AN1959" s="626"/>
      <c r="AO1959" s="627"/>
      <c r="AP1959" s="544"/>
      <c r="AQ1959" s="581"/>
      <c r="AR1959" s="586"/>
      <c r="AS1959" s="587"/>
      <c r="AT1959" s="626"/>
      <c r="AU1959" s="627"/>
      <c r="AV1959" s="628"/>
      <c r="AW1959" s="629"/>
      <c r="AX1959" s="632"/>
      <c r="AY1959" s="633"/>
      <c r="AZ1959" s="626"/>
      <c r="BA1959" s="627"/>
      <c r="BB1959" s="544"/>
      <c r="BC1959" s="581"/>
      <c r="BD1959" s="586"/>
      <c r="BE1959" s="587"/>
      <c r="BF1959" s="626"/>
      <c r="BG1959" s="627"/>
      <c r="BH1959" s="628"/>
      <c r="BI1959" s="629"/>
      <c r="BJ1959" s="632"/>
      <c r="BK1959" s="633"/>
      <c r="BL1959" s="626"/>
      <c r="BM1959" s="627"/>
      <c r="BN1959" s="678"/>
      <c r="BO1959" s="679"/>
      <c r="BP1959" s="680"/>
      <c r="BQ1959" s="677"/>
      <c r="BR1959" s="663"/>
      <c r="BS1959" s="663"/>
      <c r="BT1959" s="19" t="s">
        <v>76</v>
      </c>
      <c r="BU1959" s="277">
        <f>IF(BQ1953="B",'VALUE POINTS'!L$11,IF('GAME STATS'!BQ1953="C",'VALUE POINTS'!M$11,'VALUE POINTS'!K$11))</f>
        <v>1</v>
      </c>
      <c r="BV1959" s="278"/>
    </row>
    <row r="1960" spans="1:79" ht="21.75" customHeight="1" x14ac:dyDescent="0.4">
      <c r="A1960" s="95"/>
      <c r="B1960" s="570" t="str">
        <f>IF(ROSTER!B$10="","",ROSTER!B$10)</f>
        <v/>
      </c>
      <c r="C1960" s="572" t="str">
        <f>IF(ROSTER!C$10="","",ROSTER!C$10)</f>
        <v/>
      </c>
      <c r="D1960" s="573"/>
      <c r="E1960" s="574"/>
      <c r="F1960" s="576">
        <f>IF(E1960="y",1,IF(E1960="S",1,0))</f>
        <v>0</v>
      </c>
      <c r="G1960" s="582">
        <f>IF(E1960="S",1,0)</f>
        <v>0</v>
      </c>
      <c r="H1960" s="578"/>
      <c r="I1960" s="543"/>
      <c r="J1960" s="542"/>
      <c r="K1960" s="580"/>
      <c r="L1960" s="584"/>
      <c r="M1960" s="585"/>
      <c r="N1960" s="588">
        <f>L1960+J1960</f>
        <v>0</v>
      </c>
      <c r="O1960" s="589"/>
      <c r="P1960" s="542"/>
      <c r="Q1960" s="580"/>
      <c r="R1960" s="584"/>
      <c r="S1960" s="585"/>
      <c r="T1960" s="588">
        <f>R1960-P1960</f>
        <v>0</v>
      </c>
      <c r="U1960" s="588"/>
      <c r="V1960" s="542"/>
      <c r="W1960" s="543"/>
      <c r="X1960" s="593"/>
      <c r="Y1960" s="543"/>
      <c r="Z1960" s="542"/>
      <c r="AA1960" s="543"/>
      <c r="AB1960" s="542"/>
      <c r="AC1960" s="543"/>
      <c r="AD1960" s="542"/>
      <c r="AE1960" s="580"/>
      <c r="AF1960" s="584"/>
      <c r="AG1960" s="585"/>
      <c r="AH1960" s="595">
        <f>IF(AD1960=0,0,(AF1960/AD1960)*100)</f>
        <v>0</v>
      </c>
      <c r="AI1960" s="596"/>
      <c r="AJ1960" s="542"/>
      <c r="AK1960" s="580"/>
      <c r="AL1960" s="584"/>
      <c r="AM1960" s="585"/>
      <c r="AN1960" s="595">
        <f>IF(AJ1960=0,0,(AL1960/AJ1960)*100)</f>
        <v>0</v>
      </c>
      <c r="AO1960" s="596"/>
      <c r="AP1960" s="542"/>
      <c r="AQ1960" s="580"/>
      <c r="AR1960" s="584"/>
      <c r="AS1960" s="585"/>
      <c r="AT1960" s="595">
        <f>IF(AP1960=0,0,(AR1960/AP1960)*100)</f>
        <v>0</v>
      </c>
      <c r="AU1960" s="596"/>
      <c r="AV1960" s="599">
        <f>AD1960+AJ1960+AP1960</f>
        <v>0</v>
      </c>
      <c r="AW1960" s="600"/>
      <c r="AX1960" s="630">
        <f>AF1960+AL1960+AR1960</f>
        <v>0</v>
      </c>
      <c r="AY1960" s="631"/>
      <c r="AZ1960" s="595">
        <f>IF(AV1960=0,0,(AX1960/AV1960)*100)</f>
        <v>0</v>
      </c>
      <c r="BA1960" s="596"/>
      <c r="BB1960" s="542"/>
      <c r="BC1960" s="580"/>
      <c r="BD1960" s="584"/>
      <c r="BE1960" s="585"/>
      <c r="BF1960" s="595">
        <f>IF(BB1960=0,0,(BD1960/BB1960)*100)</f>
        <v>0</v>
      </c>
      <c r="BG1960" s="596"/>
      <c r="BH1960" s="599">
        <f>AV1960+BB1960</f>
        <v>0</v>
      </c>
      <c r="BI1960" s="600"/>
      <c r="BJ1960" s="630">
        <f>AX1960+BD1960</f>
        <v>0</v>
      </c>
      <c r="BK1960" s="631"/>
      <c r="BL1960" s="595">
        <f>IF(BH1960=0,0,(BJ1960/BH1960)*100)</f>
        <v>0</v>
      </c>
      <c r="BM1960" s="596"/>
      <c r="BN1960" s="656">
        <f>(AF1960*2)+(AL1960*2)+(AR1960*3)+BD1960</f>
        <v>0</v>
      </c>
      <c r="BO1960" s="657"/>
      <c r="BP1960" s="658"/>
      <c r="BQ1960" s="676">
        <f>IF(BS1960=0,0,50*BR1960/BS1960)</f>
        <v>0</v>
      </c>
      <c r="BR1960" s="662">
        <f t="shared" ref="BR1960" si="1892">(BN1960*BU$1958)+(N1960*BU$1959)+(Z1960*BU$1960)+(R1960*BU$1961)+(X1960*BU$1962)+(AB1960*BU$1963)+(V1960*BU$1968)</f>
        <v>0</v>
      </c>
      <c r="BS1960" s="662">
        <f t="shared" ref="BS1960" si="1893">((BB1960-BD1960)*BU$1965)+((AV1960-AX1960)*BU$1964)+(H1960*BU$1966)+(P1960*BU$1967)</f>
        <v>0</v>
      </c>
      <c r="BT1960" s="19" t="s">
        <v>77</v>
      </c>
      <c r="BU1960" s="277">
        <f>IF(BQ1953="B",'VALUE POINTS'!L$12,IF('GAME STATS'!BQ1953="C",'VALUE POINTS'!M$12,'VALUE POINTS'!K$12))</f>
        <v>2</v>
      </c>
      <c r="BV1960" s="278"/>
      <c r="CA1960" s="18"/>
    </row>
    <row r="1961" spans="1:79" ht="21.75" customHeight="1" x14ac:dyDescent="0.35">
      <c r="A1961" s="95"/>
      <c r="B1961" s="571"/>
      <c r="C1961" s="642" t="str">
        <f>IF(ROSTER!D$10="","",ROSTER!D$10)</f>
        <v/>
      </c>
      <c r="D1961" s="643"/>
      <c r="E1961" s="575"/>
      <c r="F1961" s="577"/>
      <c r="G1961" s="583"/>
      <c r="H1961" s="579"/>
      <c r="I1961" s="545"/>
      <c r="J1961" s="544"/>
      <c r="K1961" s="581"/>
      <c r="L1961" s="586"/>
      <c r="M1961" s="587"/>
      <c r="N1961" s="592" t="s">
        <v>16</v>
      </c>
      <c r="O1961" s="603"/>
      <c r="P1961" s="544"/>
      <c r="Q1961" s="581"/>
      <c r="R1961" s="586"/>
      <c r="S1961" s="587"/>
      <c r="T1961" s="592" t="s">
        <v>16</v>
      </c>
      <c r="U1961" s="592"/>
      <c r="V1961" s="544"/>
      <c r="W1961" s="545"/>
      <c r="X1961" s="594"/>
      <c r="Y1961" s="545"/>
      <c r="Z1961" s="544"/>
      <c r="AA1961" s="545"/>
      <c r="AB1961" s="544"/>
      <c r="AC1961" s="545"/>
      <c r="AD1961" s="544"/>
      <c r="AE1961" s="581"/>
      <c r="AF1961" s="586"/>
      <c r="AG1961" s="587"/>
      <c r="AH1961" s="626"/>
      <c r="AI1961" s="627"/>
      <c r="AJ1961" s="544"/>
      <c r="AK1961" s="581"/>
      <c r="AL1961" s="586"/>
      <c r="AM1961" s="587"/>
      <c r="AN1961" s="626"/>
      <c r="AO1961" s="627"/>
      <c r="AP1961" s="544"/>
      <c r="AQ1961" s="581"/>
      <c r="AR1961" s="586"/>
      <c r="AS1961" s="587"/>
      <c r="AT1961" s="626"/>
      <c r="AU1961" s="627"/>
      <c r="AV1961" s="628"/>
      <c r="AW1961" s="629"/>
      <c r="AX1961" s="632"/>
      <c r="AY1961" s="633"/>
      <c r="AZ1961" s="626"/>
      <c r="BA1961" s="627"/>
      <c r="BB1961" s="544"/>
      <c r="BC1961" s="581"/>
      <c r="BD1961" s="586"/>
      <c r="BE1961" s="587"/>
      <c r="BF1961" s="626"/>
      <c r="BG1961" s="627"/>
      <c r="BH1961" s="628"/>
      <c r="BI1961" s="629"/>
      <c r="BJ1961" s="632"/>
      <c r="BK1961" s="633"/>
      <c r="BL1961" s="626"/>
      <c r="BM1961" s="627"/>
      <c r="BN1961" s="678"/>
      <c r="BO1961" s="679"/>
      <c r="BP1961" s="680"/>
      <c r="BQ1961" s="677"/>
      <c r="BR1961" s="663"/>
      <c r="BS1961" s="663"/>
      <c r="BT1961" s="19" t="s">
        <v>78</v>
      </c>
      <c r="BU1961" s="277">
        <f>IF(BQ1953="B",'VALUE POINTS'!L$13,IF('GAME STATS'!BQ1953="C",'VALUE POINTS'!M$13,'VALUE POINTS'!K$13))</f>
        <v>2</v>
      </c>
      <c r="BV1961" s="278"/>
    </row>
    <row r="1962" spans="1:79" ht="21.75" customHeight="1" x14ac:dyDescent="0.35">
      <c r="A1962" s="95"/>
      <c r="B1962" s="570" t="str">
        <f>IF(ROSTER!B$12="","",ROSTER!B$12)</f>
        <v/>
      </c>
      <c r="C1962" s="572" t="str">
        <f>IF(ROSTER!C$12="","",ROSTER!C$12)</f>
        <v/>
      </c>
      <c r="D1962" s="573"/>
      <c r="E1962" s="574"/>
      <c r="F1962" s="576">
        <f>IF(E1962="y",1,IF(E1962="S",1,0))</f>
        <v>0</v>
      </c>
      <c r="G1962" s="582">
        <f>IF(E1962="S",1,0)</f>
        <v>0</v>
      </c>
      <c r="H1962" s="578"/>
      <c r="I1962" s="543"/>
      <c r="J1962" s="542"/>
      <c r="K1962" s="580"/>
      <c r="L1962" s="584"/>
      <c r="M1962" s="585"/>
      <c r="N1962" s="588">
        <f>L1962+J1962</f>
        <v>0</v>
      </c>
      <c r="O1962" s="589"/>
      <c r="P1962" s="542"/>
      <c r="Q1962" s="580"/>
      <c r="R1962" s="584"/>
      <c r="S1962" s="585"/>
      <c r="T1962" s="588">
        <f>R1962-P1962</f>
        <v>0</v>
      </c>
      <c r="U1962" s="588"/>
      <c r="V1962" s="542"/>
      <c r="W1962" s="543"/>
      <c r="X1962" s="593"/>
      <c r="Y1962" s="543"/>
      <c r="Z1962" s="542"/>
      <c r="AA1962" s="543"/>
      <c r="AB1962" s="542"/>
      <c r="AC1962" s="543"/>
      <c r="AD1962" s="542"/>
      <c r="AE1962" s="580"/>
      <c r="AF1962" s="584"/>
      <c r="AG1962" s="585"/>
      <c r="AH1962" s="595">
        <f>IF(AD1962=0,0,(AF1962/AD1962)*100)</f>
        <v>0</v>
      </c>
      <c r="AI1962" s="596"/>
      <c r="AJ1962" s="542"/>
      <c r="AK1962" s="580"/>
      <c r="AL1962" s="584"/>
      <c r="AM1962" s="585"/>
      <c r="AN1962" s="595">
        <f>IF(AJ1962=0,0,(AL1962/AJ1962)*100)</f>
        <v>0</v>
      </c>
      <c r="AO1962" s="596"/>
      <c r="AP1962" s="542"/>
      <c r="AQ1962" s="580"/>
      <c r="AR1962" s="584"/>
      <c r="AS1962" s="585"/>
      <c r="AT1962" s="595">
        <f>IF(AP1962=0,0,(AR1962/AP1962)*100)</f>
        <v>0</v>
      </c>
      <c r="AU1962" s="596"/>
      <c r="AV1962" s="599">
        <f>AD1962+AJ1962+AP1962</f>
        <v>0</v>
      </c>
      <c r="AW1962" s="600"/>
      <c r="AX1962" s="630">
        <f>AF1962+AL1962+AR1962</f>
        <v>0</v>
      </c>
      <c r="AY1962" s="631"/>
      <c r="AZ1962" s="595">
        <f>IF(AV1962=0,0,(AX1962/AV1962)*100)</f>
        <v>0</v>
      </c>
      <c r="BA1962" s="596"/>
      <c r="BB1962" s="542"/>
      <c r="BC1962" s="580"/>
      <c r="BD1962" s="584"/>
      <c r="BE1962" s="585"/>
      <c r="BF1962" s="595">
        <f>IF(BB1962=0,0,(BD1962/BB1962)*100)</f>
        <v>0</v>
      </c>
      <c r="BG1962" s="596"/>
      <c r="BH1962" s="599">
        <f>AV1962+BB1962</f>
        <v>0</v>
      </c>
      <c r="BI1962" s="600"/>
      <c r="BJ1962" s="630">
        <f>AX1962+BD1962</f>
        <v>0</v>
      </c>
      <c r="BK1962" s="631"/>
      <c r="BL1962" s="595">
        <f>IF(BH1962=0,0,(BJ1962/BH1962)*100)</f>
        <v>0</v>
      </c>
      <c r="BM1962" s="596"/>
      <c r="BN1962" s="656">
        <f>(AF1962*2)+(AL1962*2)+(AR1962*3)+BD1962</f>
        <v>0</v>
      </c>
      <c r="BO1962" s="657"/>
      <c r="BP1962" s="658"/>
      <c r="BQ1962" s="676">
        <f t="shared" ref="BQ1962" si="1894">IF(BS1962=0,0,50*BR1962/BS1962)</f>
        <v>0</v>
      </c>
      <c r="BR1962" s="662">
        <f t="shared" ref="BR1962" si="1895">(BN1962*BU$1958)+(N1962*BU$1959)+(Z1962*BU$1960)+(R1962*BU$1961)+(X1962*BU$1962)+(AB1962*BU$1963)+(V1962*BU$1968)</f>
        <v>0</v>
      </c>
      <c r="BS1962" s="662">
        <f t="shared" ref="BS1962" si="1896">((BB1962-BD1962)*BU$1965)+((AV1962-AX1962)*BU$1964)+(H1962*BU$1966)+(P1962*BU$1967)</f>
        <v>0</v>
      </c>
      <c r="BT1962" s="19" t="s">
        <v>79</v>
      </c>
      <c r="BU1962" s="277">
        <f>IF(BQ1953="B",'VALUE POINTS'!L$14,IF('GAME STATS'!BQ1953="C",'VALUE POINTS'!M$14,'VALUE POINTS'!K$14))</f>
        <v>2</v>
      </c>
      <c r="BV1962" s="278"/>
    </row>
    <row r="1963" spans="1:79" ht="21.75" customHeight="1" x14ac:dyDescent="0.4">
      <c r="A1963" s="95"/>
      <c r="B1963" s="571"/>
      <c r="C1963" s="642" t="str">
        <f>IF(ROSTER!D$12="","",ROSTER!D$12)</f>
        <v/>
      </c>
      <c r="D1963" s="643"/>
      <c r="E1963" s="575"/>
      <c r="F1963" s="577"/>
      <c r="G1963" s="583"/>
      <c r="H1963" s="579"/>
      <c r="I1963" s="545"/>
      <c r="J1963" s="544"/>
      <c r="K1963" s="581"/>
      <c r="L1963" s="586"/>
      <c r="M1963" s="587"/>
      <c r="N1963" s="592" t="s">
        <v>16</v>
      </c>
      <c r="O1963" s="603"/>
      <c r="P1963" s="544"/>
      <c r="Q1963" s="581"/>
      <c r="R1963" s="586"/>
      <c r="S1963" s="587"/>
      <c r="T1963" s="592" t="s">
        <v>16</v>
      </c>
      <c r="U1963" s="592"/>
      <c r="V1963" s="544"/>
      <c r="W1963" s="545"/>
      <c r="X1963" s="594"/>
      <c r="Y1963" s="545"/>
      <c r="Z1963" s="544"/>
      <c r="AA1963" s="545"/>
      <c r="AB1963" s="544"/>
      <c r="AC1963" s="545"/>
      <c r="AD1963" s="544"/>
      <c r="AE1963" s="581"/>
      <c r="AF1963" s="586"/>
      <c r="AG1963" s="587"/>
      <c r="AH1963" s="626"/>
      <c r="AI1963" s="627"/>
      <c r="AJ1963" s="544"/>
      <c r="AK1963" s="581"/>
      <c r="AL1963" s="586"/>
      <c r="AM1963" s="587"/>
      <c r="AN1963" s="626"/>
      <c r="AO1963" s="627"/>
      <c r="AP1963" s="544"/>
      <c r="AQ1963" s="581"/>
      <c r="AR1963" s="586"/>
      <c r="AS1963" s="587"/>
      <c r="AT1963" s="626"/>
      <c r="AU1963" s="627"/>
      <c r="AV1963" s="628"/>
      <c r="AW1963" s="629"/>
      <c r="AX1963" s="632"/>
      <c r="AY1963" s="633"/>
      <c r="AZ1963" s="626"/>
      <c r="BA1963" s="627"/>
      <c r="BB1963" s="544"/>
      <c r="BC1963" s="581"/>
      <c r="BD1963" s="586"/>
      <c r="BE1963" s="587"/>
      <c r="BF1963" s="626"/>
      <c r="BG1963" s="627"/>
      <c r="BH1963" s="628"/>
      <c r="BI1963" s="629"/>
      <c r="BJ1963" s="632"/>
      <c r="BK1963" s="633"/>
      <c r="BL1963" s="626"/>
      <c r="BM1963" s="627"/>
      <c r="BN1963" s="678"/>
      <c r="BO1963" s="679"/>
      <c r="BP1963" s="680"/>
      <c r="BQ1963" s="677"/>
      <c r="BR1963" s="663"/>
      <c r="BS1963" s="663"/>
      <c r="BT1963" s="19" t="s">
        <v>80</v>
      </c>
      <c r="BU1963" s="277">
        <f>IF(BQ1953="B",'VALUE POINTS'!L$15,IF('GAME STATS'!BQ1953="C",'VALUE POINTS'!M$15,'VALUE POINTS'!K$15))</f>
        <v>2</v>
      </c>
      <c r="BV1963" s="278"/>
      <c r="CA1963" s="18"/>
    </row>
    <row r="1964" spans="1:79" ht="21.75" customHeight="1" x14ac:dyDescent="0.35">
      <c r="A1964" s="95"/>
      <c r="B1964" s="570" t="str">
        <f>IF(ROSTER!B$14="","",ROSTER!B$14)</f>
        <v/>
      </c>
      <c r="C1964" s="572" t="str">
        <f>IF(ROSTER!C$14="","",ROSTER!C$14)</f>
        <v/>
      </c>
      <c r="D1964" s="573"/>
      <c r="E1964" s="574"/>
      <c r="F1964" s="576">
        <f>IF(E1964="y",1,IF(E1964="S",1,0))</f>
        <v>0</v>
      </c>
      <c r="G1964" s="582">
        <f>IF(E1964="S",1,0)</f>
        <v>0</v>
      </c>
      <c r="H1964" s="578"/>
      <c r="I1964" s="543"/>
      <c r="J1964" s="542"/>
      <c r="K1964" s="580"/>
      <c r="L1964" s="584"/>
      <c r="M1964" s="585"/>
      <c r="N1964" s="588">
        <f>L1964+J1964</f>
        <v>0</v>
      </c>
      <c r="O1964" s="589"/>
      <c r="P1964" s="542"/>
      <c r="Q1964" s="580"/>
      <c r="R1964" s="584"/>
      <c r="S1964" s="585"/>
      <c r="T1964" s="588">
        <f>R1964-P1964</f>
        <v>0</v>
      </c>
      <c r="U1964" s="588"/>
      <c r="V1964" s="542"/>
      <c r="W1964" s="543"/>
      <c r="X1964" s="593"/>
      <c r="Y1964" s="543"/>
      <c r="Z1964" s="542"/>
      <c r="AA1964" s="543"/>
      <c r="AB1964" s="542"/>
      <c r="AC1964" s="543"/>
      <c r="AD1964" s="542"/>
      <c r="AE1964" s="580"/>
      <c r="AF1964" s="584"/>
      <c r="AG1964" s="585"/>
      <c r="AH1964" s="595">
        <f>IF(AD1964=0,0,(AF1964/AD1964)*100)</f>
        <v>0</v>
      </c>
      <c r="AI1964" s="596"/>
      <c r="AJ1964" s="542"/>
      <c r="AK1964" s="580"/>
      <c r="AL1964" s="584"/>
      <c r="AM1964" s="585"/>
      <c r="AN1964" s="595">
        <f>IF(AJ1964=0,0,(AL1964/AJ1964)*100)</f>
        <v>0</v>
      </c>
      <c r="AO1964" s="596"/>
      <c r="AP1964" s="542"/>
      <c r="AQ1964" s="580"/>
      <c r="AR1964" s="584"/>
      <c r="AS1964" s="585"/>
      <c r="AT1964" s="595">
        <f>IF(AP1964=0,0,(AR1964/AP1964)*100)</f>
        <v>0</v>
      </c>
      <c r="AU1964" s="596"/>
      <c r="AV1964" s="599">
        <f>AD1964+AJ1964+AP1964</f>
        <v>0</v>
      </c>
      <c r="AW1964" s="600"/>
      <c r="AX1964" s="630">
        <f>AF1964+AL1964+AR1964</f>
        <v>0</v>
      </c>
      <c r="AY1964" s="631"/>
      <c r="AZ1964" s="595">
        <f>IF(AV1964=0,0,(AX1964/AV1964)*100)</f>
        <v>0</v>
      </c>
      <c r="BA1964" s="596"/>
      <c r="BB1964" s="542"/>
      <c r="BC1964" s="580"/>
      <c r="BD1964" s="584"/>
      <c r="BE1964" s="585"/>
      <c r="BF1964" s="595">
        <f>IF(BB1964=0,0,(BD1964/BB1964)*100)</f>
        <v>0</v>
      </c>
      <c r="BG1964" s="596"/>
      <c r="BH1964" s="599">
        <f>AV1964+BB1964</f>
        <v>0</v>
      </c>
      <c r="BI1964" s="600"/>
      <c r="BJ1964" s="630">
        <f>AX1964+BD1964</f>
        <v>0</v>
      </c>
      <c r="BK1964" s="631"/>
      <c r="BL1964" s="595">
        <f>IF(BH1964=0,0,(BJ1964/BH1964)*100)</f>
        <v>0</v>
      </c>
      <c r="BM1964" s="596"/>
      <c r="BN1964" s="656">
        <f>(AF1964*2)+(AL1964*2)+(AR1964*3)+BD1964</f>
        <v>0</v>
      </c>
      <c r="BO1964" s="657"/>
      <c r="BP1964" s="658"/>
      <c r="BQ1964" s="676">
        <f t="shared" ref="BQ1964" si="1897">IF(BS1964=0,0,50*BR1964/BS1964)</f>
        <v>0</v>
      </c>
      <c r="BR1964" s="662">
        <f t="shared" ref="BR1964" si="1898">(BN1964*BU$1958)+(N1964*BU$1959)+(Z1964*BU$1960)+(R1964*BU$1961)+(X1964*BU$1962)+(AB1964*BU$1963)+(V1964*BU$1968)</f>
        <v>0</v>
      </c>
      <c r="BS1964" s="662">
        <f t="shared" ref="BS1964" si="1899">((BB1964-BD1964)*BU$1965)+((AV1964-AX1964)*BU$1964)+(H1964*BU$1966)+(P1964*BU$1967)</f>
        <v>0</v>
      </c>
      <c r="BT1964" s="19" t="s">
        <v>81</v>
      </c>
      <c r="BU1964" s="277">
        <f>IF(BQ1953="B",'VALUE POINTS'!L$16,IF('GAME STATS'!BQ1953="C",'VALUE POINTS'!M$16,'VALUE POINTS'!K$16))</f>
        <v>2</v>
      </c>
      <c r="BV1964" s="278"/>
    </row>
    <row r="1965" spans="1:79" ht="21.75" customHeight="1" x14ac:dyDescent="0.35">
      <c r="A1965" s="95"/>
      <c r="B1965" s="571"/>
      <c r="C1965" s="642" t="str">
        <f>IF(ROSTER!D$14="","",ROSTER!D$14)</f>
        <v/>
      </c>
      <c r="D1965" s="643"/>
      <c r="E1965" s="575"/>
      <c r="F1965" s="577"/>
      <c r="G1965" s="583"/>
      <c r="H1965" s="579"/>
      <c r="I1965" s="545"/>
      <c r="J1965" s="544"/>
      <c r="K1965" s="581"/>
      <c r="L1965" s="586"/>
      <c r="M1965" s="587"/>
      <c r="N1965" s="592" t="s">
        <v>16</v>
      </c>
      <c r="O1965" s="603"/>
      <c r="P1965" s="544"/>
      <c r="Q1965" s="581"/>
      <c r="R1965" s="586"/>
      <c r="S1965" s="587"/>
      <c r="T1965" s="592" t="s">
        <v>16</v>
      </c>
      <c r="U1965" s="592"/>
      <c r="V1965" s="544"/>
      <c r="W1965" s="545"/>
      <c r="X1965" s="594"/>
      <c r="Y1965" s="545"/>
      <c r="Z1965" s="544"/>
      <c r="AA1965" s="545"/>
      <c r="AB1965" s="544"/>
      <c r="AC1965" s="545"/>
      <c r="AD1965" s="544"/>
      <c r="AE1965" s="581"/>
      <c r="AF1965" s="586"/>
      <c r="AG1965" s="587"/>
      <c r="AH1965" s="626"/>
      <c r="AI1965" s="627"/>
      <c r="AJ1965" s="544"/>
      <c r="AK1965" s="581"/>
      <c r="AL1965" s="586"/>
      <c r="AM1965" s="587"/>
      <c r="AN1965" s="626"/>
      <c r="AO1965" s="627"/>
      <c r="AP1965" s="544"/>
      <c r="AQ1965" s="581"/>
      <c r="AR1965" s="586"/>
      <c r="AS1965" s="587"/>
      <c r="AT1965" s="626"/>
      <c r="AU1965" s="627"/>
      <c r="AV1965" s="628"/>
      <c r="AW1965" s="629"/>
      <c r="AX1965" s="632"/>
      <c r="AY1965" s="633"/>
      <c r="AZ1965" s="626"/>
      <c r="BA1965" s="627"/>
      <c r="BB1965" s="544"/>
      <c r="BC1965" s="581"/>
      <c r="BD1965" s="586"/>
      <c r="BE1965" s="587"/>
      <c r="BF1965" s="626"/>
      <c r="BG1965" s="627"/>
      <c r="BH1965" s="628"/>
      <c r="BI1965" s="629"/>
      <c r="BJ1965" s="632"/>
      <c r="BK1965" s="633"/>
      <c r="BL1965" s="626"/>
      <c r="BM1965" s="627"/>
      <c r="BN1965" s="678"/>
      <c r="BO1965" s="679"/>
      <c r="BP1965" s="680"/>
      <c r="BQ1965" s="677"/>
      <c r="BR1965" s="663"/>
      <c r="BS1965" s="663"/>
      <c r="BT1965" s="19" t="s">
        <v>82</v>
      </c>
      <c r="BU1965" s="277">
        <f>IF(BQ1953="B",'VALUE POINTS'!L$17,IF('GAME STATS'!BQ1953="C",'VALUE POINTS'!M$17,'VALUE POINTS'!K$17))</f>
        <v>1</v>
      </c>
      <c r="BV1965" s="278"/>
    </row>
    <row r="1966" spans="1:79" ht="21.75" customHeight="1" x14ac:dyDescent="0.35">
      <c r="A1966" s="95"/>
      <c r="B1966" s="570" t="str">
        <f>IF(ROSTER!B$16="","",ROSTER!B$16)</f>
        <v/>
      </c>
      <c r="C1966" s="572" t="str">
        <f>IF(ROSTER!C$16="","",ROSTER!C$16)</f>
        <v/>
      </c>
      <c r="D1966" s="573"/>
      <c r="E1966" s="574"/>
      <c r="F1966" s="576">
        <f>IF(E1966="y",1,IF(E1966="S",1,0))</f>
        <v>0</v>
      </c>
      <c r="G1966" s="582">
        <f>IF(E1966="S",1,0)</f>
        <v>0</v>
      </c>
      <c r="H1966" s="578"/>
      <c r="I1966" s="543"/>
      <c r="J1966" s="542"/>
      <c r="K1966" s="580"/>
      <c r="L1966" s="584"/>
      <c r="M1966" s="585"/>
      <c r="N1966" s="588">
        <f>L1966+J1966</f>
        <v>0</v>
      </c>
      <c r="O1966" s="589"/>
      <c r="P1966" s="542"/>
      <c r="Q1966" s="580"/>
      <c r="R1966" s="584"/>
      <c r="S1966" s="585"/>
      <c r="T1966" s="588">
        <f>R1966-P1966</f>
        <v>0</v>
      </c>
      <c r="U1966" s="588"/>
      <c r="V1966" s="542"/>
      <c r="W1966" s="543"/>
      <c r="X1966" s="593"/>
      <c r="Y1966" s="543"/>
      <c r="Z1966" s="542"/>
      <c r="AA1966" s="543"/>
      <c r="AB1966" s="542"/>
      <c r="AC1966" s="543"/>
      <c r="AD1966" s="542"/>
      <c r="AE1966" s="580"/>
      <c r="AF1966" s="584"/>
      <c r="AG1966" s="585"/>
      <c r="AH1966" s="595">
        <f>IF(AD1966=0,0,(AF1966/AD1966)*100)</f>
        <v>0</v>
      </c>
      <c r="AI1966" s="596"/>
      <c r="AJ1966" s="542"/>
      <c r="AK1966" s="580"/>
      <c r="AL1966" s="584"/>
      <c r="AM1966" s="585"/>
      <c r="AN1966" s="595">
        <f>IF(AJ1966=0,0,(AL1966/AJ1966)*100)</f>
        <v>0</v>
      </c>
      <c r="AO1966" s="596"/>
      <c r="AP1966" s="542"/>
      <c r="AQ1966" s="580"/>
      <c r="AR1966" s="584"/>
      <c r="AS1966" s="585"/>
      <c r="AT1966" s="595">
        <f>IF(AP1966=0,0,(AR1966/AP1966)*100)</f>
        <v>0</v>
      </c>
      <c r="AU1966" s="596"/>
      <c r="AV1966" s="599">
        <f>AD1966+AJ1966+AP1966</f>
        <v>0</v>
      </c>
      <c r="AW1966" s="600"/>
      <c r="AX1966" s="630">
        <f>AF1966+AL1966+AR1966</f>
        <v>0</v>
      </c>
      <c r="AY1966" s="631"/>
      <c r="AZ1966" s="595">
        <f>IF(AV1966=0,0,(AX1966/AV1966)*100)</f>
        <v>0</v>
      </c>
      <c r="BA1966" s="596"/>
      <c r="BB1966" s="542"/>
      <c r="BC1966" s="580"/>
      <c r="BD1966" s="584"/>
      <c r="BE1966" s="585"/>
      <c r="BF1966" s="595">
        <f>IF(BB1966=0,0,(BD1966/BB1966)*100)</f>
        <v>0</v>
      </c>
      <c r="BG1966" s="596"/>
      <c r="BH1966" s="599">
        <f>AV1966+BB1966</f>
        <v>0</v>
      </c>
      <c r="BI1966" s="600"/>
      <c r="BJ1966" s="630">
        <f>AX1966+BD1966</f>
        <v>0</v>
      </c>
      <c r="BK1966" s="631"/>
      <c r="BL1966" s="595">
        <f>IF(BH1966=0,0,(BJ1966/BH1966)*100)</f>
        <v>0</v>
      </c>
      <c r="BM1966" s="596"/>
      <c r="BN1966" s="656">
        <f>(AF1966*2)+(AL1966*2)+(AR1966*3)+BD1966</f>
        <v>0</v>
      </c>
      <c r="BO1966" s="657"/>
      <c r="BP1966" s="658"/>
      <c r="BQ1966" s="676">
        <f t="shared" ref="BQ1966" si="1900">IF(BS1966=0,0,50*BR1966/BS1966)</f>
        <v>0</v>
      </c>
      <c r="BR1966" s="662">
        <f t="shared" ref="BR1966" si="1901">(BN1966*BU$1958)+(N1966*BU$1959)+(Z1966*BU$1960)+(R1966*BU$1961)+(X1966*BU$1962)+(AB1966*BU$1963)+(V1966*BU$1968)</f>
        <v>0</v>
      </c>
      <c r="BS1966" s="662">
        <f t="shared" ref="BS1966" si="1902">((BB1966-BD1966)*BU$1965)+((AV1966-AX1966)*BU$1964)+(H1966*BU$1966)+(P1966*BU$1967)</f>
        <v>0</v>
      </c>
      <c r="BT1966" s="19" t="s">
        <v>83</v>
      </c>
      <c r="BU1966" s="277">
        <f>IF(BQ1953="B",'VALUE POINTS'!L$18,IF('GAME STATS'!BQ1953="C",'VALUE POINTS'!M$18,'VALUE POINTS'!K$18))</f>
        <v>2</v>
      </c>
      <c r="BV1966" s="278"/>
    </row>
    <row r="1967" spans="1:79" ht="21.75" customHeight="1" x14ac:dyDescent="0.35">
      <c r="A1967" s="95"/>
      <c r="B1967" s="571"/>
      <c r="C1967" s="642" t="str">
        <f>IF(ROSTER!D$16="","",ROSTER!D$16)</f>
        <v/>
      </c>
      <c r="D1967" s="643"/>
      <c r="E1967" s="575"/>
      <c r="F1967" s="577"/>
      <c r="G1967" s="583"/>
      <c r="H1967" s="579"/>
      <c r="I1967" s="545"/>
      <c r="J1967" s="544"/>
      <c r="K1967" s="581"/>
      <c r="L1967" s="586"/>
      <c r="M1967" s="587"/>
      <c r="N1967" s="592" t="s">
        <v>16</v>
      </c>
      <c r="O1967" s="603"/>
      <c r="P1967" s="544"/>
      <c r="Q1967" s="581"/>
      <c r="R1967" s="586"/>
      <c r="S1967" s="587"/>
      <c r="T1967" s="592" t="s">
        <v>16</v>
      </c>
      <c r="U1967" s="592"/>
      <c r="V1967" s="544"/>
      <c r="W1967" s="545"/>
      <c r="X1967" s="594"/>
      <c r="Y1967" s="545"/>
      <c r="Z1967" s="544"/>
      <c r="AA1967" s="545"/>
      <c r="AB1967" s="544"/>
      <c r="AC1967" s="545"/>
      <c r="AD1967" s="544"/>
      <c r="AE1967" s="581"/>
      <c r="AF1967" s="586"/>
      <c r="AG1967" s="587"/>
      <c r="AH1967" s="626"/>
      <c r="AI1967" s="627"/>
      <c r="AJ1967" s="544"/>
      <c r="AK1967" s="581"/>
      <c r="AL1967" s="586"/>
      <c r="AM1967" s="587"/>
      <c r="AN1967" s="626"/>
      <c r="AO1967" s="627"/>
      <c r="AP1967" s="544"/>
      <c r="AQ1967" s="581"/>
      <c r="AR1967" s="586"/>
      <c r="AS1967" s="587"/>
      <c r="AT1967" s="626"/>
      <c r="AU1967" s="627"/>
      <c r="AV1967" s="628"/>
      <c r="AW1967" s="629"/>
      <c r="AX1967" s="632"/>
      <c r="AY1967" s="633"/>
      <c r="AZ1967" s="626"/>
      <c r="BA1967" s="627"/>
      <c r="BB1967" s="544"/>
      <c r="BC1967" s="581"/>
      <c r="BD1967" s="586"/>
      <c r="BE1967" s="587"/>
      <c r="BF1967" s="626"/>
      <c r="BG1967" s="627"/>
      <c r="BH1967" s="628"/>
      <c r="BI1967" s="629"/>
      <c r="BJ1967" s="632"/>
      <c r="BK1967" s="633"/>
      <c r="BL1967" s="626"/>
      <c r="BM1967" s="627"/>
      <c r="BN1967" s="678"/>
      <c r="BO1967" s="679"/>
      <c r="BP1967" s="680"/>
      <c r="BQ1967" s="677"/>
      <c r="BR1967" s="663"/>
      <c r="BS1967" s="663"/>
      <c r="BT1967" s="19" t="s">
        <v>84</v>
      </c>
      <c r="BU1967" s="277">
        <f>IF(BQ1953="B",'VALUE POINTS'!L$19,IF('GAME STATS'!BQ1953="C",'VALUE POINTS'!M$19,'VALUE POINTS'!K$19))</f>
        <v>2</v>
      </c>
      <c r="BV1967" s="278"/>
    </row>
    <row r="1968" spans="1:79" ht="21.75" customHeight="1" x14ac:dyDescent="0.35">
      <c r="A1968" s="95"/>
      <c r="B1968" s="570" t="str">
        <f>IF(ROSTER!B$18="","",ROSTER!B$18)</f>
        <v/>
      </c>
      <c r="C1968" s="572" t="str">
        <f>IF(ROSTER!C$18="","",ROSTER!C$18)</f>
        <v/>
      </c>
      <c r="D1968" s="573"/>
      <c r="E1968" s="574"/>
      <c r="F1968" s="576">
        <f>IF(E1968="y",1,IF(E1968="S",1,0))</f>
        <v>0</v>
      </c>
      <c r="G1968" s="582">
        <f>IF(E1968="S",1,0)</f>
        <v>0</v>
      </c>
      <c r="H1968" s="578"/>
      <c r="I1968" s="543"/>
      <c r="J1968" s="542"/>
      <c r="K1968" s="580"/>
      <c r="L1968" s="584"/>
      <c r="M1968" s="585"/>
      <c r="N1968" s="588">
        <f>L1968+J1968</f>
        <v>0</v>
      </c>
      <c r="O1968" s="589"/>
      <c r="P1968" s="542"/>
      <c r="Q1968" s="580"/>
      <c r="R1968" s="584"/>
      <c r="S1968" s="585"/>
      <c r="T1968" s="588">
        <f>R1968-P1968</f>
        <v>0</v>
      </c>
      <c r="U1968" s="588"/>
      <c r="V1968" s="542"/>
      <c r="W1968" s="543"/>
      <c r="X1968" s="593"/>
      <c r="Y1968" s="543"/>
      <c r="Z1968" s="542"/>
      <c r="AA1968" s="543"/>
      <c r="AB1968" s="542"/>
      <c r="AC1968" s="543"/>
      <c r="AD1968" s="542"/>
      <c r="AE1968" s="580"/>
      <c r="AF1968" s="584"/>
      <c r="AG1968" s="585"/>
      <c r="AH1968" s="595">
        <f>IF(AD1968=0,0,(AF1968/AD1968)*100)</f>
        <v>0</v>
      </c>
      <c r="AI1968" s="596"/>
      <c r="AJ1968" s="542"/>
      <c r="AK1968" s="580"/>
      <c r="AL1968" s="584"/>
      <c r="AM1968" s="585"/>
      <c r="AN1968" s="595">
        <f>IF(AJ1968=0,0,(AL1968/AJ1968)*100)</f>
        <v>0</v>
      </c>
      <c r="AO1968" s="596"/>
      <c r="AP1968" s="542"/>
      <c r="AQ1968" s="580"/>
      <c r="AR1968" s="584"/>
      <c r="AS1968" s="585"/>
      <c r="AT1968" s="595">
        <f>IF(AP1968=0,0,(AR1968/AP1968)*100)</f>
        <v>0</v>
      </c>
      <c r="AU1968" s="596"/>
      <c r="AV1968" s="599">
        <f>AD1968+AJ1968+AP1968</f>
        <v>0</v>
      </c>
      <c r="AW1968" s="600"/>
      <c r="AX1968" s="630">
        <f>AF1968+AL1968+AR1968</f>
        <v>0</v>
      </c>
      <c r="AY1968" s="631"/>
      <c r="AZ1968" s="595">
        <f>IF(AV1968=0,0,(AX1968/AV1968)*100)</f>
        <v>0</v>
      </c>
      <c r="BA1968" s="596"/>
      <c r="BB1968" s="542"/>
      <c r="BC1968" s="580"/>
      <c r="BD1968" s="584"/>
      <c r="BE1968" s="585"/>
      <c r="BF1968" s="595">
        <f>IF(BB1968=0,0,(BD1968/BB1968)*100)</f>
        <v>0</v>
      </c>
      <c r="BG1968" s="596"/>
      <c r="BH1968" s="599">
        <f>AV1968+BB1968</f>
        <v>0</v>
      </c>
      <c r="BI1968" s="600"/>
      <c r="BJ1968" s="630">
        <f>AX1968+BD1968</f>
        <v>0</v>
      </c>
      <c r="BK1968" s="631"/>
      <c r="BL1968" s="595">
        <f>IF(BH1968=0,0,(BJ1968/BH1968)*100)</f>
        <v>0</v>
      </c>
      <c r="BM1968" s="596"/>
      <c r="BN1968" s="656">
        <f>(AF1968*2)+(AL1968*2)+(AR1968*3)+BD1968</f>
        <v>0</v>
      </c>
      <c r="BO1968" s="657"/>
      <c r="BP1968" s="658"/>
      <c r="BQ1968" s="676">
        <f t="shared" ref="BQ1968" si="1903">IF(BS1968=0,0,50*BR1968/BS1968)</f>
        <v>0</v>
      </c>
      <c r="BR1968" s="662">
        <f t="shared" ref="BR1968" si="1904">(BN1968*BU$1958)+(N1968*BU$1959)+(Z1968*BU$1960)+(R1968*BU$1961)+(X1968*BU$1962)+(AB1968*BU$1963)+(V1968*BU$1968)</f>
        <v>0</v>
      </c>
      <c r="BS1968" s="662">
        <f t="shared" ref="BS1968" si="1905">((BB1968-BD1968)*BU$1965)+((AV1968-AX1968)*BU$1964)+(H1968*BU$1966)+(P1968*BU$1967)</f>
        <v>0</v>
      </c>
      <c r="BT1968" s="19" t="s">
        <v>160</v>
      </c>
      <c r="BU1968" s="277">
        <f>IF(BQ1953="B",'VALUE POINTS'!L$20,IF('GAME STATS'!BQ1953="C",'VALUE POINTS'!M$20,'VALUE POINTS'!K$20))</f>
        <v>1</v>
      </c>
      <c r="BV1968" s="278"/>
    </row>
    <row r="1969" spans="1:74" ht="21.75" customHeight="1" x14ac:dyDescent="0.25">
      <c r="A1969" s="95"/>
      <c r="B1969" s="571"/>
      <c r="C1969" s="642" t="str">
        <f>IF(ROSTER!D$18="","",ROSTER!D$18)</f>
        <v/>
      </c>
      <c r="D1969" s="643"/>
      <c r="E1969" s="575"/>
      <c r="F1969" s="577"/>
      <c r="G1969" s="583"/>
      <c r="H1969" s="579"/>
      <c r="I1969" s="545"/>
      <c r="J1969" s="544"/>
      <c r="K1969" s="581"/>
      <c r="L1969" s="586"/>
      <c r="M1969" s="587"/>
      <c r="N1969" s="592" t="s">
        <v>16</v>
      </c>
      <c r="O1969" s="603"/>
      <c r="P1969" s="544"/>
      <c r="Q1969" s="581"/>
      <c r="R1969" s="586"/>
      <c r="S1969" s="587"/>
      <c r="T1969" s="592" t="s">
        <v>16</v>
      </c>
      <c r="U1969" s="592"/>
      <c r="V1969" s="544"/>
      <c r="W1969" s="545"/>
      <c r="X1969" s="594"/>
      <c r="Y1969" s="545"/>
      <c r="Z1969" s="544"/>
      <c r="AA1969" s="545"/>
      <c r="AB1969" s="544"/>
      <c r="AC1969" s="545"/>
      <c r="AD1969" s="544"/>
      <c r="AE1969" s="581"/>
      <c r="AF1969" s="586"/>
      <c r="AG1969" s="587"/>
      <c r="AH1969" s="626"/>
      <c r="AI1969" s="627"/>
      <c r="AJ1969" s="544"/>
      <c r="AK1969" s="581"/>
      <c r="AL1969" s="586"/>
      <c r="AM1969" s="587"/>
      <c r="AN1969" s="626"/>
      <c r="AO1969" s="627"/>
      <c r="AP1969" s="544"/>
      <c r="AQ1969" s="581"/>
      <c r="AR1969" s="586"/>
      <c r="AS1969" s="587"/>
      <c r="AT1969" s="626"/>
      <c r="AU1969" s="627"/>
      <c r="AV1969" s="628"/>
      <c r="AW1969" s="629"/>
      <c r="AX1969" s="632"/>
      <c r="AY1969" s="633"/>
      <c r="AZ1969" s="626"/>
      <c r="BA1969" s="627"/>
      <c r="BB1969" s="544"/>
      <c r="BC1969" s="581"/>
      <c r="BD1969" s="586"/>
      <c r="BE1969" s="587"/>
      <c r="BF1969" s="626"/>
      <c r="BG1969" s="627"/>
      <c r="BH1969" s="628"/>
      <c r="BI1969" s="629"/>
      <c r="BJ1969" s="632"/>
      <c r="BK1969" s="633"/>
      <c r="BL1969" s="626"/>
      <c r="BM1969" s="627"/>
      <c r="BN1969" s="678"/>
      <c r="BO1969" s="679"/>
      <c r="BP1969" s="680"/>
      <c r="BQ1969" s="677"/>
      <c r="BR1969" s="663"/>
      <c r="BS1969" s="663"/>
      <c r="BT1969" s="15"/>
      <c r="BU1969" s="15"/>
      <c r="BV1969" s="95"/>
    </row>
    <row r="1970" spans="1:74" ht="21.75" customHeight="1" x14ac:dyDescent="0.25">
      <c r="A1970" s="95"/>
      <c r="B1970" s="570" t="str">
        <f>IF(ROSTER!B$20="","",ROSTER!B$20)</f>
        <v/>
      </c>
      <c r="C1970" s="572" t="str">
        <f>IF(ROSTER!C$20="","",ROSTER!C$20)</f>
        <v/>
      </c>
      <c r="D1970" s="573"/>
      <c r="E1970" s="574"/>
      <c r="F1970" s="576">
        <f>IF(E1970="y",1,IF(E1970="S",1,0))</f>
        <v>0</v>
      </c>
      <c r="G1970" s="582">
        <f>IF(E1970="S",1,0)</f>
        <v>0</v>
      </c>
      <c r="H1970" s="578"/>
      <c r="I1970" s="543"/>
      <c r="J1970" s="542"/>
      <c r="K1970" s="580"/>
      <c r="L1970" s="584"/>
      <c r="M1970" s="585"/>
      <c r="N1970" s="588">
        <f>L1970+J1970</f>
        <v>0</v>
      </c>
      <c r="O1970" s="589"/>
      <c r="P1970" s="542"/>
      <c r="Q1970" s="580"/>
      <c r="R1970" s="584"/>
      <c r="S1970" s="585"/>
      <c r="T1970" s="588">
        <f>R1970-P1970</f>
        <v>0</v>
      </c>
      <c r="U1970" s="588"/>
      <c r="V1970" s="542"/>
      <c r="W1970" s="543"/>
      <c r="X1970" s="593"/>
      <c r="Y1970" s="543"/>
      <c r="Z1970" s="542"/>
      <c r="AA1970" s="543"/>
      <c r="AB1970" s="542"/>
      <c r="AC1970" s="543"/>
      <c r="AD1970" s="542"/>
      <c r="AE1970" s="580"/>
      <c r="AF1970" s="584"/>
      <c r="AG1970" s="585"/>
      <c r="AH1970" s="595">
        <f>IF(AD1970=0,0,(AF1970/AD1970)*100)</f>
        <v>0</v>
      </c>
      <c r="AI1970" s="596"/>
      <c r="AJ1970" s="542"/>
      <c r="AK1970" s="580"/>
      <c r="AL1970" s="584"/>
      <c r="AM1970" s="585"/>
      <c r="AN1970" s="595">
        <f>IF(AJ1970=0,0,(AL1970/AJ1970)*100)</f>
        <v>0</v>
      </c>
      <c r="AO1970" s="596"/>
      <c r="AP1970" s="542"/>
      <c r="AQ1970" s="580"/>
      <c r="AR1970" s="584"/>
      <c r="AS1970" s="585"/>
      <c r="AT1970" s="595">
        <f>IF(AP1970=0,0,(AR1970/AP1970)*100)</f>
        <v>0</v>
      </c>
      <c r="AU1970" s="596"/>
      <c r="AV1970" s="599">
        <f>AD1970+AJ1970+AP1970</f>
        <v>0</v>
      </c>
      <c r="AW1970" s="600"/>
      <c r="AX1970" s="630">
        <f>AF1970+AL1970+AR1970</f>
        <v>0</v>
      </c>
      <c r="AY1970" s="631"/>
      <c r="AZ1970" s="595">
        <f>IF(AV1970=0,0,(AX1970/AV1970)*100)</f>
        <v>0</v>
      </c>
      <c r="BA1970" s="596"/>
      <c r="BB1970" s="542"/>
      <c r="BC1970" s="580"/>
      <c r="BD1970" s="584"/>
      <c r="BE1970" s="585"/>
      <c r="BF1970" s="595">
        <f>IF(BB1970=0,0,(BD1970/BB1970)*100)</f>
        <v>0</v>
      </c>
      <c r="BG1970" s="596"/>
      <c r="BH1970" s="599">
        <f>AV1970+BB1970</f>
        <v>0</v>
      </c>
      <c r="BI1970" s="600"/>
      <c r="BJ1970" s="630">
        <f>AX1970+BD1970</f>
        <v>0</v>
      </c>
      <c r="BK1970" s="631"/>
      <c r="BL1970" s="595">
        <f>IF(BH1970=0,0,(BJ1970/BH1970)*100)</f>
        <v>0</v>
      </c>
      <c r="BM1970" s="596"/>
      <c r="BN1970" s="656">
        <f>(AF1970*2)+(AL1970*2)+(AR1970*3)+BD1970</f>
        <v>0</v>
      </c>
      <c r="BO1970" s="657"/>
      <c r="BP1970" s="658"/>
      <c r="BQ1970" s="676">
        <f t="shared" ref="BQ1970" si="1906">IF(BS1970=0,0,50*BR1970/BS1970)</f>
        <v>0</v>
      </c>
      <c r="BR1970" s="662">
        <f t="shared" ref="BR1970" si="1907">(BN1970*BU$1958)+(N1970*BU$1959)+(Z1970*BU$1960)+(R1970*BU$1961)+(X1970*BU$1962)+(AB1970*BU$1963)+(V1970*BU$1968)</f>
        <v>0</v>
      </c>
      <c r="BS1970" s="662">
        <f t="shared" ref="BS1970" si="1908">((BB1970-BD1970)*BU$1965)+((AV1970-AX1970)*BU$1964)+(H1970*BU$1966)+(P1970*BU$1967)</f>
        <v>0</v>
      </c>
      <c r="BT1970" s="15"/>
      <c r="BU1970" s="15"/>
      <c r="BV1970" s="95"/>
    </row>
    <row r="1971" spans="1:74" ht="21.75" customHeight="1" x14ac:dyDescent="0.25">
      <c r="A1971" s="95"/>
      <c r="B1971" s="571"/>
      <c r="C1971" s="642" t="str">
        <f>IF(ROSTER!D$20="","",ROSTER!D$20)</f>
        <v/>
      </c>
      <c r="D1971" s="643"/>
      <c r="E1971" s="575"/>
      <c r="F1971" s="577"/>
      <c r="G1971" s="583"/>
      <c r="H1971" s="579"/>
      <c r="I1971" s="545"/>
      <c r="J1971" s="544"/>
      <c r="K1971" s="581"/>
      <c r="L1971" s="586"/>
      <c r="M1971" s="587"/>
      <c r="N1971" s="592" t="s">
        <v>16</v>
      </c>
      <c r="O1971" s="603"/>
      <c r="P1971" s="544"/>
      <c r="Q1971" s="581"/>
      <c r="R1971" s="586"/>
      <c r="S1971" s="587"/>
      <c r="T1971" s="592" t="s">
        <v>16</v>
      </c>
      <c r="U1971" s="592"/>
      <c r="V1971" s="544"/>
      <c r="W1971" s="545"/>
      <c r="X1971" s="594"/>
      <c r="Y1971" s="545"/>
      <c r="Z1971" s="544"/>
      <c r="AA1971" s="545"/>
      <c r="AB1971" s="544"/>
      <c r="AC1971" s="545"/>
      <c r="AD1971" s="544"/>
      <c r="AE1971" s="581"/>
      <c r="AF1971" s="586"/>
      <c r="AG1971" s="587"/>
      <c r="AH1971" s="626"/>
      <c r="AI1971" s="627"/>
      <c r="AJ1971" s="544"/>
      <c r="AK1971" s="581"/>
      <c r="AL1971" s="586"/>
      <c r="AM1971" s="587"/>
      <c r="AN1971" s="626"/>
      <c r="AO1971" s="627"/>
      <c r="AP1971" s="544"/>
      <c r="AQ1971" s="581"/>
      <c r="AR1971" s="586"/>
      <c r="AS1971" s="587"/>
      <c r="AT1971" s="626"/>
      <c r="AU1971" s="627"/>
      <c r="AV1971" s="628"/>
      <c r="AW1971" s="629"/>
      <c r="AX1971" s="632"/>
      <c r="AY1971" s="633"/>
      <c r="AZ1971" s="626"/>
      <c r="BA1971" s="627"/>
      <c r="BB1971" s="544"/>
      <c r="BC1971" s="581"/>
      <c r="BD1971" s="586"/>
      <c r="BE1971" s="587"/>
      <c r="BF1971" s="626"/>
      <c r="BG1971" s="627"/>
      <c r="BH1971" s="628"/>
      <c r="BI1971" s="629"/>
      <c r="BJ1971" s="632"/>
      <c r="BK1971" s="633"/>
      <c r="BL1971" s="626"/>
      <c r="BM1971" s="627"/>
      <c r="BN1971" s="678"/>
      <c r="BO1971" s="679"/>
      <c r="BP1971" s="680"/>
      <c r="BQ1971" s="677"/>
      <c r="BR1971" s="663"/>
      <c r="BS1971" s="663"/>
      <c r="BT1971" s="15"/>
      <c r="BU1971" s="15"/>
      <c r="BV1971" s="95"/>
    </row>
    <row r="1972" spans="1:74" ht="21.75" customHeight="1" x14ac:dyDescent="0.25">
      <c r="A1972" s="95"/>
      <c r="B1972" s="570" t="str">
        <f>IF(ROSTER!B$22="","",ROSTER!B$22)</f>
        <v/>
      </c>
      <c r="C1972" s="572" t="str">
        <f>IF(ROSTER!C$22="","",ROSTER!C$22)</f>
        <v/>
      </c>
      <c r="D1972" s="573"/>
      <c r="E1972" s="574"/>
      <c r="F1972" s="576">
        <f>IF(E1972="y",1,IF(E1972="S",1,0))</f>
        <v>0</v>
      </c>
      <c r="G1972" s="582">
        <f>IF(E1972="S",1,0)</f>
        <v>0</v>
      </c>
      <c r="H1972" s="578"/>
      <c r="I1972" s="543"/>
      <c r="J1972" s="542"/>
      <c r="K1972" s="580"/>
      <c r="L1972" s="584"/>
      <c r="M1972" s="585"/>
      <c r="N1972" s="588">
        <f>L1972+J1972</f>
        <v>0</v>
      </c>
      <c r="O1972" s="589"/>
      <c r="P1972" s="542"/>
      <c r="Q1972" s="580"/>
      <c r="R1972" s="584"/>
      <c r="S1972" s="585"/>
      <c r="T1972" s="588">
        <f>R1972-P1972</f>
        <v>0</v>
      </c>
      <c r="U1972" s="588"/>
      <c r="V1972" s="542"/>
      <c r="W1972" s="543"/>
      <c r="X1972" s="593"/>
      <c r="Y1972" s="543"/>
      <c r="Z1972" s="542"/>
      <c r="AA1972" s="543"/>
      <c r="AB1972" s="542"/>
      <c r="AC1972" s="543"/>
      <c r="AD1972" s="542"/>
      <c r="AE1972" s="580"/>
      <c r="AF1972" s="584"/>
      <c r="AG1972" s="585"/>
      <c r="AH1972" s="595">
        <f>IF(AD1972=0,0,(AF1972/AD1972)*100)</f>
        <v>0</v>
      </c>
      <c r="AI1972" s="596"/>
      <c r="AJ1972" s="542"/>
      <c r="AK1972" s="580"/>
      <c r="AL1972" s="584"/>
      <c r="AM1972" s="585"/>
      <c r="AN1972" s="595">
        <f>IF(AJ1972=0,0,(AL1972/AJ1972)*100)</f>
        <v>0</v>
      </c>
      <c r="AO1972" s="596"/>
      <c r="AP1972" s="542"/>
      <c r="AQ1972" s="580"/>
      <c r="AR1972" s="584"/>
      <c r="AS1972" s="585"/>
      <c r="AT1972" s="595">
        <f>IF(AP1972=0,0,(AR1972/AP1972)*100)</f>
        <v>0</v>
      </c>
      <c r="AU1972" s="596"/>
      <c r="AV1972" s="599">
        <f>AD1972+AJ1972+AP1972</f>
        <v>0</v>
      </c>
      <c r="AW1972" s="600"/>
      <c r="AX1972" s="630">
        <f>AF1972+AL1972+AR1972</f>
        <v>0</v>
      </c>
      <c r="AY1972" s="631"/>
      <c r="AZ1972" s="595">
        <f>IF(AV1972=0,0,(AX1972/AV1972)*100)</f>
        <v>0</v>
      </c>
      <c r="BA1972" s="596"/>
      <c r="BB1972" s="542"/>
      <c r="BC1972" s="580"/>
      <c r="BD1972" s="584"/>
      <c r="BE1972" s="585"/>
      <c r="BF1972" s="595">
        <f>IF(BB1972=0,0,(BD1972/BB1972)*100)</f>
        <v>0</v>
      </c>
      <c r="BG1972" s="596"/>
      <c r="BH1972" s="599">
        <f>AV1972+BB1972</f>
        <v>0</v>
      </c>
      <c r="BI1972" s="600"/>
      <c r="BJ1972" s="630">
        <f>AX1972+BD1972</f>
        <v>0</v>
      </c>
      <c r="BK1972" s="631"/>
      <c r="BL1972" s="595">
        <f>IF(BH1972=0,0,(BJ1972/BH1972)*100)</f>
        <v>0</v>
      </c>
      <c r="BM1972" s="596"/>
      <c r="BN1972" s="656">
        <f>(AF1972*2)+(AL1972*2)+(AR1972*3)+BD1972</f>
        <v>0</v>
      </c>
      <c r="BO1972" s="657"/>
      <c r="BP1972" s="658"/>
      <c r="BQ1972" s="676">
        <f t="shared" ref="BQ1972" si="1909">IF(BS1972=0,0,50*BR1972/BS1972)</f>
        <v>0</v>
      </c>
      <c r="BR1972" s="662">
        <f t="shared" ref="BR1972" si="1910">(BN1972*BU$1958)+(N1972*BU$1959)+(Z1972*BU$1960)+(R1972*BU$1961)+(X1972*BU$1962)+(AB1972*BU$1963)+(V1972*BU$1968)</f>
        <v>0</v>
      </c>
      <c r="BS1972" s="662">
        <f t="shared" ref="BS1972" si="1911">((BB1972-BD1972)*BU$1965)+((AV1972-AX1972)*BU$1964)+(H1972*BU$1966)+(P1972*BU$1967)</f>
        <v>0</v>
      </c>
      <c r="BT1972" s="15"/>
      <c r="BU1972" s="15"/>
      <c r="BV1972" s="95"/>
    </row>
    <row r="1973" spans="1:74" ht="21.75" customHeight="1" x14ac:dyDescent="0.25">
      <c r="A1973" s="95"/>
      <c r="B1973" s="571"/>
      <c r="C1973" s="642" t="str">
        <f>IF(ROSTER!D$22="","",ROSTER!D$22)</f>
        <v/>
      </c>
      <c r="D1973" s="643"/>
      <c r="E1973" s="575"/>
      <c r="F1973" s="577"/>
      <c r="G1973" s="583"/>
      <c r="H1973" s="579"/>
      <c r="I1973" s="545"/>
      <c r="J1973" s="544"/>
      <c r="K1973" s="581"/>
      <c r="L1973" s="586"/>
      <c r="M1973" s="587"/>
      <c r="N1973" s="592" t="s">
        <v>16</v>
      </c>
      <c r="O1973" s="603"/>
      <c r="P1973" s="544"/>
      <c r="Q1973" s="581"/>
      <c r="R1973" s="586"/>
      <c r="S1973" s="587"/>
      <c r="T1973" s="592" t="s">
        <v>16</v>
      </c>
      <c r="U1973" s="592"/>
      <c r="V1973" s="544"/>
      <c r="W1973" s="545"/>
      <c r="X1973" s="594"/>
      <c r="Y1973" s="545"/>
      <c r="Z1973" s="544"/>
      <c r="AA1973" s="545"/>
      <c r="AB1973" s="544"/>
      <c r="AC1973" s="545"/>
      <c r="AD1973" s="544"/>
      <c r="AE1973" s="581"/>
      <c r="AF1973" s="586"/>
      <c r="AG1973" s="587"/>
      <c r="AH1973" s="626"/>
      <c r="AI1973" s="627"/>
      <c r="AJ1973" s="544"/>
      <c r="AK1973" s="581"/>
      <c r="AL1973" s="586"/>
      <c r="AM1973" s="587"/>
      <c r="AN1973" s="626"/>
      <c r="AO1973" s="627"/>
      <c r="AP1973" s="544"/>
      <c r="AQ1973" s="581"/>
      <c r="AR1973" s="586"/>
      <c r="AS1973" s="587"/>
      <c r="AT1973" s="626"/>
      <c r="AU1973" s="627"/>
      <c r="AV1973" s="628"/>
      <c r="AW1973" s="629"/>
      <c r="AX1973" s="632"/>
      <c r="AY1973" s="633"/>
      <c r="AZ1973" s="626"/>
      <c r="BA1973" s="627"/>
      <c r="BB1973" s="544"/>
      <c r="BC1973" s="581"/>
      <c r="BD1973" s="586"/>
      <c r="BE1973" s="587"/>
      <c r="BF1973" s="626"/>
      <c r="BG1973" s="627"/>
      <c r="BH1973" s="628"/>
      <c r="BI1973" s="629"/>
      <c r="BJ1973" s="632"/>
      <c r="BK1973" s="633"/>
      <c r="BL1973" s="626"/>
      <c r="BM1973" s="627"/>
      <c r="BN1973" s="678"/>
      <c r="BO1973" s="679"/>
      <c r="BP1973" s="680"/>
      <c r="BQ1973" s="677"/>
      <c r="BR1973" s="663"/>
      <c r="BS1973" s="663"/>
      <c r="BT1973" s="15"/>
      <c r="BU1973" s="15"/>
      <c r="BV1973" s="95"/>
    </row>
    <row r="1974" spans="1:74" ht="21.75" customHeight="1" x14ac:dyDescent="0.25">
      <c r="A1974" s="95"/>
      <c r="B1974" s="570" t="str">
        <f>IF(ROSTER!B$24="","",ROSTER!B$24)</f>
        <v/>
      </c>
      <c r="C1974" s="572" t="str">
        <f>IF(ROSTER!C$24="","",ROSTER!C$24)</f>
        <v/>
      </c>
      <c r="D1974" s="573"/>
      <c r="E1974" s="574"/>
      <c r="F1974" s="576">
        <f>IF(E1974="y",1,IF(E1974="S",1,0))</f>
        <v>0</v>
      </c>
      <c r="G1974" s="582">
        <f>IF(E1974="S",1,0)</f>
        <v>0</v>
      </c>
      <c r="H1974" s="578"/>
      <c r="I1974" s="543"/>
      <c r="J1974" s="542"/>
      <c r="K1974" s="580"/>
      <c r="L1974" s="584"/>
      <c r="M1974" s="585"/>
      <c r="N1974" s="588">
        <f>L1974+J1974</f>
        <v>0</v>
      </c>
      <c r="O1974" s="589"/>
      <c r="P1974" s="542"/>
      <c r="Q1974" s="580"/>
      <c r="R1974" s="584"/>
      <c r="S1974" s="585"/>
      <c r="T1974" s="588">
        <f>R1974-P1974</f>
        <v>0</v>
      </c>
      <c r="U1974" s="588"/>
      <c r="V1974" s="542"/>
      <c r="W1974" s="543"/>
      <c r="X1974" s="593"/>
      <c r="Y1974" s="543"/>
      <c r="Z1974" s="542"/>
      <c r="AA1974" s="543"/>
      <c r="AB1974" s="542"/>
      <c r="AC1974" s="543"/>
      <c r="AD1974" s="542"/>
      <c r="AE1974" s="580"/>
      <c r="AF1974" s="584"/>
      <c r="AG1974" s="585"/>
      <c r="AH1974" s="595">
        <f>IF(AD1974=0,0,(AF1974/AD1974)*100)</f>
        <v>0</v>
      </c>
      <c r="AI1974" s="596"/>
      <c r="AJ1974" s="542"/>
      <c r="AK1974" s="580"/>
      <c r="AL1974" s="584"/>
      <c r="AM1974" s="585"/>
      <c r="AN1974" s="595">
        <f>IF(AJ1974=0,0,(AL1974/AJ1974)*100)</f>
        <v>0</v>
      </c>
      <c r="AO1974" s="596"/>
      <c r="AP1974" s="542"/>
      <c r="AQ1974" s="580"/>
      <c r="AR1974" s="584"/>
      <c r="AS1974" s="585"/>
      <c r="AT1974" s="595">
        <f>IF(AP1974=0,0,(AR1974/AP1974)*100)</f>
        <v>0</v>
      </c>
      <c r="AU1974" s="596"/>
      <c r="AV1974" s="599">
        <f>AD1974+AJ1974+AP1974</f>
        <v>0</v>
      </c>
      <c r="AW1974" s="600"/>
      <c r="AX1974" s="630">
        <f>AF1974+AL1974+AR1974</f>
        <v>0</v>
      </c>
      <c r="AY1974" s="631"/>
      <c r="AZ1974" s="595">
        <f>IF(AV1974=0,0,(AX1974/AV1974)*100)</f>
        <v>0</v>
      </c>
      <c r="BA1974" s="596"/>
      <c r="BB1974" s="542"/>
      <c r="BC1974" s="580"/>
      <c r="BD1974" s="584"/>
      <c r="BE1974" s="585"/>
      <c r="BF1974" s="595">
        <f>IF(BB1974=0,0,(BD1974/BB1974)*100)</f>
        <v>0</v>
      </c>
      <c r="BG1974" s="596"/>
      <c r="BH1974" s="599">
        <f>AV1974+BB1974</f>
        <v>0</v>
      </c>
      <c r="BI1974" s="600"/>
      <c r="BJ1974" s="630">
        <f>AX1974+BD1974</f>
        <v>0</v>
      </c>
      <c r="BK1974" s="631"/>
      <c r="BL1974" s="595">
        <f>IF(BH1974=0,0,(BJ1974/BH1974)*100)</f>
        <v>0</v>
      </c>
      <c r="BM1974" s="596"/>
      <c r="BN1974" s="656">
        <f>(AF1974*2)+(AL1974*2)+(AR1974*3)+BD1974</f>
        <v>0</v>
      </c>
      <c r="BO1974" s="657"/>
      <c r="BP1974" s="658"/>
      <c r="BQ1974" s="676">
        <f t="shared" ref="BQ1974" si="1912">IF(BS1974=0,0,50*BR1974/BS1974)</f>
        <v>0</v>
      </c>
      <c r="BR1974" s="662">
        <f t="shared" ref="BR1974" si="1913">(BN1974*BU$1958)+(N1974*BU$1959)+(Z1974*BU$1960)+(R1974*BU$1961)+(X1974*BU$1962)+(AB1974*BU$1963)+(V1974*BU$1968)</f>
        <v>0</v>
      </c>
      <c r="BS1974" s="662">
        <f t="shared" ref="BS1974" si="1914">((BB1974-BD1974)*BU$1965)+((AV1974-AX1974)*BU$1964)+(H1974*BU$1966)+(P1974*BU$1967)</f>
        <v>0</v>
      </c>
      <c r="BT1974" s="15"/>
      <c r="BU1974" s="15"/>
      <c r="BV1974" s="95"/>
    </row>
    <row r="1975" spans="1:74" ht="21.75" customHeight="1" x14ac:dyDescent="0.25">
      <c r="A1975" s="95"/>
      <c r="B1975" s="571"/>
      <c r="C1975" s="642" t="str">
        <f>IF(ROSTER!D$24="","",ROSTER!D$24)</f>
        <v/>
      </c>
      <c r="D1975" s="643"/>
      <c r="E1975" s="575"/>
      <c r="F1975" s="577"/>
      <c r="G1975" s="583"/>
      <c r="H1975" s="579"/>
      <c r="I1975" s="545"/>
      <c r="J1975" s="544"/>
      <c r="K1975" s="581"/>
      <c r="L1975" s="586"/>
      <c r="M1975" s="587"/>
      <c r="N1975" s="592" t="s">
        <v>16</v>
      </c>
      <c r="O1975" s="603"/>
      <c r="P1975" s="544"/>
      <c r="Q1975" s="581"/>
      <c r="R1975" s="586"/>
      <c r="S1975" s="587"/>
      <c r="T1975" s="592" t="s">
        <v>16</v>
      </c>
      <c r="U1975" s="592"/>
      <c r="V1975" s="544"/>
      <c r="W1975" s="545"/>
      <c r="X1975" s="594"/>
      <c r="Y1975" s="545"/>
      <c r="Z1975" s="544"/>
      <c r="AA1975" s="545"/>
      <c r="AB1975" s="544"/>
      <c r="AC1975" s="545"/>
      <c r="AD1975" s="544"/>
      <c r="AE1975" s="581"/>
      <c r="AF1975" s="586"/>
      <c r="AG1975" s="587"/>
      <c r="AH1975" s="626"/>
      <c r="AI1975" s="627"/>
      <c r="AJ1975" s="544"/>
      <c r="AK1975" s="581"/>
      <c r="AL1975" s="586"/>
      <c r="AM1975" s="587"/>
      <c r="AN1975" s="626"/>
      <c r="AO1975" s="627"/>
      <c r="AP1975" s="544"/>
      <c r="AQ1975" s="581"/>
      <c r="AR1975" s="586"/>
      <c r="AS1975" s="587"/>
      <c r="AT1975" s="626"/>
      <c r="AU1975" s="627"/>
      <c r="AV1975" s="628"/>
      <c r="AW1975" s="629"/>
      <c r="AX1975" s="632"/>
      <c r="AY1975" s="633"/>
      <c r="AZ1975" s="626"/>
      <c r="BA1975" s="627"/>
      <c r="BB1975" s="544"/>
      <c r="BC1975" s="581"/>
      <c r="BD1975" s="586"/>
      <c r="BE1975" s="587"/>
      <c r="BF1975" s="626"/>
      <c r="BG1975" s="627"/>
      <c r="BH1975" s="628"/>
      <c r="BI1975" s="629"/>
      <c r="BJ1975" s="632"/>
      <c r="BK1975" s="633"/>
      <c r="BL1975" s="626"/>
      <c r="BM1975" s="627"/>
      <c r="BN1975" s="678"/>
      <c r="BO1975" s="679"/>
      <c r="BP1975" s="680"/>
      <c r="BQ1975" s="677"/>
      <c r="BR1975" s="663"/>
      <c r="BS1975" s="663"/>
      <c r="BT1975" s="15"/>
      <c r="BU1975" s="15"/>
      <c r="BV1975" s="95"/>
    </row>
    <row r="1976" spans="1:74" ht="21.75" customHeight="1" x14ac:dyDescent="0.25">
      <c r="A1976" s="95"/>
      <c r="B1976" s="570" t="str">
        <f>IF(ROSTER!B$26="","",ROSTER!B$26)</f>
        <v/>
      </c>
      <c r="C1976" s="572" t="str">
        <f>IF(ROSTER!C$26="","",ROSTER!C$26)</f>
        <v/>
      </c>
      <c r="D1976" s="573"/>
      <c r="E1976" s="574"/>
      <c r="F1976" s="576">
        <f>IF(E1976="y",1,IF(E1976="S",1,0))</f>
        <v>0</v>
      </c>
      <c r="G1976" s="582">
        <f>IF(E1976="S",1,0)</f>
        <v>0</v>
      </c>
      <c r="H1976" s="578"/>
      <c r="I1976" s="543"/>
      <c r="J1976" s="542"/>
      <c r="K1976" s="580"/>
      <c r="L1976" s="584"/>
      <c r="M1976" s="585"/>
      <c r="N1976" s="588">
        <f>L1976+J1976</f>
        <v>0</v>
      </c>
      <c r="O1976" s="589"/>
      <c r="P1976" s="542"/>
      <c r="Q1976" s="580"/>
      <c r="R1976" s="584"/>
      <c r="S1976" s="585"/>
      <c r="T1976" s="588">
        <f>R1976-P1976</f>
        <v>0</v>
      </c>
      <c r="U1976" s="588"/>
      <c r="V1976" s="542"/>
      <c r="W1976" s="543"/>
      <c r="X1976" s="593"/>
      <c r="Y1976" s="543"/>
      <c r="Z1976" s="542"/>
      <c r="AA1976" s="543"/>
      <c r="AB1976" s="542"/>
      <c r="AC1976" s="543"/>
      <c r="AD1976" s="542"/>
      <c r="AE1976" s="580"/>
      <c r="AF1976" s="584"/>
      <c r="AG1976" s="585"/>
      <c r="AH1976" s="595">
        <f>IF(AD1976=0,0,(AF1976/AD1976)*100)</f>
        <v>0</v>
      </c>
      <c r="AI1976" s="596"/>
      <c r="AJ1976" s="542"/>
      <c r="AK1976" s="580"/>
      <c r="AL1976" s="584"/>
      <c r="AM1976" s="585"/>
      <c r="AN1976" s="595">
        <f>IF(AJ1976=0,0,(AL1976/AJ1976)*100)</f>
        <v>0</v>
      </c>
      <c r="AO1976" s="596"/>
      <c r="AP1976" s="542"/>
      <c r="AQ1976" s="580"/>
      <c r="AR1976" s="584"/>
      <c r="AS1976" s="585"/>
      <c r="AT1976" s="595">
        <f>IF(AP1976=0,0,(AR1976/AP1976)*100)</f>
        <v>0</v>
      </c>
      <c r="AU1976" s="596"/>
      <c r="AV1976" s="599">
        <f>AD1976+AJ1976+AP1976</f>
        <v>0</v>
      </c>
      <c r="AW1976" s="600"/>
      <c r="AX1976" s="630">
        <f>AF1976+AL1976+AR1976</f>
        <v>0</v>
      </c>
      <c r="AY1976" s="631"/>
      <c r="AZ1976" s="595">
        <f>IF(AV1976=0,0,(AX1976/AV1976)*100)</f>
        <v>0</v>
      </c>
      <c r="BA1976" s="596"/>
      <c r="BB1976" s="542"/>
      <c r="BC1976" s="580"/>
      <c r="BD1976" s="584"/>
      <c r="BE1976" s="585"/>
      <c r="BF1976" s="595">
        <f>IF(BB1976=0,0,(BD1976/BB1976)*100)</f>
        <v>0</v>
      </c>
      <c r="BG1976" s="596"/>
      <c r="BH1976" s="599">
        <f>AV1976+BB1976</f>
        <v>0</v>
      </c>
      <c r="BI1976" s="600"/>
      <c r="BJ1976" s="630">
        <f>AX1976+BD1976</f>
        <v>0</v>
      </c>
      <c r="BK1976" s="631"/>
      <c r="BL1976" s="595">
        <f>IF(BH1976=0,0,(BJ1976/BH1976)*100)</f>
        <v>0</v>
      </c>
      <c r="BM1976" s="596"/>
      <c r="BN1976" s="656">
        <f>(AF1976*2)+(AL1976*2)+(AR1976*3)+BD1976</f>
        <v>0</v>
      </c>
      <c r="BO1976" s="657"/>
      <c r="BP1976" s="658"/>
      <c r="BQ1976" s="676">
        <f t="shared" ref="BQ1976" si="1915">IF(BS1976=0,0,50*BR1976/BS1976)</f>
        <v>0</v>
      </c>
      <c r="BR1976" s="662">
        <f t="shared" ref="BR1976" si="1916">(BN1976*BU$1958)+(N1976*BU$1959)+(Z1976*BU$1960)+(R1976*BU$1961)+(X1976*BU$1962)+(AB1976*BU$1963)+(V1976*BU$1968)</f>
        <v>0</v>
      </c>
      <c r="BS1976" s="662">
        <f t="shared" ref="BS1976" si="1917">((BB1976-BD1976)*BU$1965)+((AV1976-AX1976)*BU$1964)+(H1976*BU$1966)+(P1976*BU$1967)</f>
        <v>0</v>
      </c>
      <c r="BT1976" s="15"/>
      <c r="BU1976" s="15"/>
      <c r="BV1976" s="95"/>
    </row>
    <row r="1977" spans="1:74" ht="21.75" customHeight="1" x14ac:dyDescent="0.25">
      <c r="A1977" s="95"/>
      <c r="B1977" s="571"/>
      <c r="C1977" s="642" t="str">
        <f>IF(ROSTER!D$26="","",ROSTER!D$26)</f>
        <v/>
      </c>
      <c r="D1977" s="643"/>
      <c r="E1977" s="575"/>
      <c r="F1977" s="577"/>
      <c r="G1977" s="583"/>
      <c r="H1977" s="579"/>
      <c r="I1977" s="545"/>
      <c r="J1977" s="544"/>
      <c r="K1977" s="581"/>
      <c r="L1977" s="586"/>
      <c r="M1977" s="587"/>
      <c r="N1977" s="592" t="s">
        <v>16</v>
      </c>
      <c r="O1977" s="603"/>
      <c r="P1977" s="544"/>
      <c r="Q1977" s="581"/>
      <c r="R1977" s="586"/>
      <c r="S1977" s="587"/>
      <c r="T1977" s="592" t="s">
        <v>16</v>
      </c>
      <c r="U1977" s="592"/>
      <c r="V1977" s="544"/>
      <c r="W1977" s="545"/>
      <c r="X1977" s="594"/>
      <c r="Y1977" s="545"/>
      <c r="Z1977" s="544"/>
      <c r="AA1977" s="545"/>
      <c r="AB1977" s="544"/>
      <c r="AC1977" s="545"/>
      <c r="AD1977" s="544"/>
      <c r="AE1977" s="581"/>
      <c r="AF1977" s="586"/>
      <c r="AG1977" s="587"/>
      <c r="AH1977" s="626"/>
      <c r="AI1977" s="627"/>
      <c r="AJ1977" s="544"/>
      <c r="AK1977" s="581"/>
      <c r="AL1977" s="586"/>
      <c r="AM1977" s="587"/>
      <c r="AN1977" s="626"/>
      <c r="AO1977" s="627"/>
      <c r="AP1977" s="544"/>
      <c r="AQ1977" s="581"/>
      <c r="AR1977" s="586"/>
      <c r="AS1977" s="587"/>
      <c r="AT1977" s="626"/>
      <c r="AU1977" s="627"/>
      <c r="AV1977" s="628"/>
      <c r="AW1977" s="629"/>
      <c r="AX1977" s="632"/>
      <c r="AY1977" s="633"/>
      <c r="AZ1977" s="626"/>
      <c r="BA1977" s="627"/>
      <c r="BB1977" s="544"/>
      <c r="BC1977" s="581"/>
      <c r="BD1977" s="586"/>
      <c r="BE1977" s="587"/>
      <c r="BF1977" s="626"/>
      <c r="BG1977" s="627"/>
      <c r="BH1977" s="628"/>
      <c r="BI1977" s="629"/>
      <c r="BJ1977" s="632"/>
      <c r="BK1977" s="633"/>
      <c r="BL1977" s="626"/>
      <c r="BM1977" s="627"/>
      <c r="BN1977" s="678"/>
      <c r="BO1977" s="679"/>
      <c r="BP1977" s="680"/>
      <c r="BQ1977" s="677"/>
      <c r="BR1977" s="663"/>
      <c r="BS1977" s="663"/>
      <c r="BT1977" s="15"/>
      <c r="BU1977" s="15"/>
      <c r="BV1977" s="95"/>
    </row>
    <row r="1978" spans="1:74" ht="21.75" customHeight="1" x14ac:dyDescent="0.25">
      <c r="A1978" s="95"/>
      <c r="B1978" s="570" t="str">
        <f>IF(ROSTER!B$28="","",ROSTER!B$28)</f>
        <v/>
      </c>
      <c r="C1978" s="572" t="str">
        <f>IF(ROSTER!C$28="","",ROSTER!C$28)</f>
        <v/>
      </c>
      <c r="D1978" s="573"/>
      <c r="E1978" s="574"/>
      <c r="F1978" s="576">
        <f>IF(E1978="y",1,IF(E1978="S",1,0))</f>
        <v>0</v>
      </c>
      <c r="G1978" s="582">
        <f>IF(E1978="S",1,0)</f>
        <v>0</v>
      </c>
      <c r="H1978" s="578"/>
      <c r="I1978" s="543"/>
      <c r="J1978" s="542"/>
      <c r="K1978" s="580"/>
      <c r="L1978" s="584"/>
      <c r="M1978" s="585"/>
      <c r="N1978" s="588">
        <f>L1978+J1978</f>
        <v>0</v>
      </c>
      <c r="O1978" s="589"/>
      <c r="P1978" s="542"/>
      <c r="Q1978" s="580"/>
      <c r="R1978" s="584"/>
      <c r="S1978" s="585"/>
      <c r="T1978" s="588">
        <f>R1978-P1978</f>
        <v>0</v>
      </c>
      <c r="U1978" s="588"/>
      <c r="V1978" s="542"/>
      <c r="W1978" s="543"/>
      <c r="X1978" s="593"/>
      <c r="Y1978" s="543"/>
      <c r="Z1978" s="542"/>
      <c r="AA1978" s="543"/>
      <c r="AB1978" s="542"/>
      <c r="AC1978" s="543"/>
      <c r="AD1978" s="542"/>
      <c r="AE1978" s="580"/>
      <c r="AF1978" s="584"/>
      <c r="AG1978" s="585"/>
      <c r="AH1978" s="595">
        <f>IF(AD1978=0,0,(AF1978/AD1978)*100)</f>
        <v>0</v>
      </c>
      <c r="AI1978" s="596"/>
      <c r="AJ1978" s="542"/>
      <c r="AK1978" s="580"/>
      <c r="AL1978" s="584"/>
      <c r="AM1978" s="585"/>
      <c r="AN1978" s="595">
        <f>IF(AJ1978=0,0,(AL1978/AJ1978)*100)</f>
        <v>0</v>
      </c>
      <c r="AO1978" s="596"/>
      <c r="AP1978" s="542"/>
      <c r="AQ1978" s="580"/>
      <c r="AR1978" s="584"/>
      <c r="AS1978" s="585"/>
      <c r="AT1978" s="595">
        <f>IF(AP1978=0,0,(AR1978/AP1978)*100)</f>
        <v>0</v>
      </c>
      <c r="AU1978" s="596"/>
      <c r="AV1978" s="599">
        <f>AD1978+AJ1978+AP1978</f>
        <v>0</v>
      </c>
      <c r="AW1978" s="600"/>
      <c r="AX1978" s="630">
        <f>AF1978+AL1978+AR1978</f>
        <v>0</v>
      </c>
      <c r="AY1978" s="631"/>
      <c r="AZ1978" s="595">
        <f>IF(AV1978=0,0,(AX1978/AV1978)*100)</f>
        <v>0</v>
      </c>
      <c r="BA1978" s="596"/>
      <c r="BB1978" s="542"/>
      <c r="BC1978" s="580"/>
      <c r="BD1978" s="584"/>
      <c r="BE1978" s="585"/>
      <c r="BF1978" s="595">
        <f>IF(BB1978=0,0,(BD1978/BB1978)*100)</f>
        <v>0</v>
      </c>
      <c r="BG1978" s="596"/>
      <c r="BH1978" s="599">
        <f>AV1978+BB1978</f>
        <v>0</v>
      </c>
      <c r="BI1978" s="600"/>
      <c r="BJ1978" s="630">
        <f>AX1978+BD1978</f>
        <v>0</v>
      </c>
      <c r="BK1978" s="631"/>
      <c r="BL1978" s="595">
        <f>IF(BH1978=0,0,(BJ1978/BH1978)*100)</f>
        <v>0</v>
      </c>
      <c r="BM1978" s="596"/>
      <c r="BN1978" s="656">
        <f>(AF1978*2)+(AL1978*2)+(AR1978*3)+BD1978</f>
        <v>0</v>
      </c>
      <c r="BO1978" s="657"/>
      <c r="BP1978" s="658"/>
      <c r="BQ1978" s="676">
        <f t="shared" ref="BQ1978" si="1918">IF(BS1978=0,0,50*BR1978/BS1978)</f>
        <v>0</v>
      </c>
      <c r="BR1978" s="662">
        <f t="shared" ref="BR1978" si="1919">(BN1978*BU$1958)+(N1978*BU$1959)+(Z1978*BU$1960)+(R1978*BU$1961)+(X1978*BU$1962)+(AB1978*BU$1963)+(V1978*BU$1968)</f>
        <v>0</v>
      </c>
      <c r="BS1978" s="662">
        <f t="shared" ref="BS1978" si="1920">((BB1978-BD1978)*BU$1965)+((AV1978-AX1978)*BU$1964)+(H1978*BU$1966)+(P1978*BU$1967)</f>
        <v>0</v>
      </c>
      <c r="BT1978" s="15"/>
      <c r="BU1978" s="15"/>
      <c r="BV1978" s="95"/>
    </row>
    <row r="1979" spans="1:74" ht="21.75" customHeight="1" x14ac:dyDescent="0.25">
      <c r="A1979" s="95"/>
      <c r="B1979" s="571"/>
      <c r="C1979" s="642" t="str">
        <f>IF(ROSTER!D$28="","",ROSTER!D$28)</f>
        <v/>
      </c>
      <c r="D1979" s="643"/>
      <c r="E1979" s="575"/>
      <c r="F1979" s="577"/>
      <c r="G1979" s="583"/>
      <c r="H1979" s="579"/>
      <c r="I1979" s="545"/>
      <c r="J1979" s="544"/>
      <c r="K1979" s="581"/>
      <c r="L1979" s="586"/>
      <c r="M1979" s="587"/>
      <c r="N1979" s="592" t="s">
        <v>16</v>
      </c>
      <c r="O1979" s="603"/>
      <c r="P1979" s="544"/>
      <c r="Q1979" s="581"/>
      <c r="R1979" s="586"/>
      <c r="S1979" s="587"/>
      <c r="T1979" s="592" t="s">
        <v>16</v>
      </c>
      <c r="U1979" s="592"/>
      <c r="V1979" s="544"/>
      <c r="W1979" s="545"/>
      <c r="X1979" s="594"/>
      <c r="Y1979" s="545"/>
      <c r="Z1979" s="544"/>
      <c r="AA1979" s="545"/>
      <c r="AB1979" s="544"/>
      <c r="AC1979" s="545"/>
      <c r="AD1979" s="544"/>
      <c r="AE1979" s="581"/>
      <c r="AF1979" s="586"/>
      <c r="AG1979" s="587"/>
      <c r="AH1979" s="626"/>
      <c r="AI1979" s="627"/>
      <c r="AJ1979" s="544"/>
      <c r="AK1979" s="581"/>
      <c r="AL1979" s="586"/>
      <c r="AM1979" s="587"/>
      <c r="AN1979" s="626"/>
      <c r="AO1979" s="627"/>
      <c r="AP1979" s="544"/>
      <c r="AQ1979" s="581"/>
      <c r="AR1979" s="586"/>
      <c r="AS1979" s="587"/>
      <c r="AT1979" s="626"/>
      <c r="AU1979" s="627"/>
      <c r="AV1979" s="628"/>
      <c r="AW1979" s="629"/>
      <c r="AX1979" s="632"/>
      <c r="AY1979" s="633"/>
      <c r="AZ1979" s="626"/>
      <c r="BA1979" s="627"/>
      <c r="BB1979" s="544"/>
      <c r="BC1979" s="581"/>
      <c r="BD1979" s="586"/>
      <c r="BE1979" s="587"/>
      <c r="BF1979" s="626"/>
      <c r="BG1979" s="627"/>
      <c r="BH1979" s="628"/>
      <c r="BI1979" s="629"/>
      <c r="BJ1979" s="632"/>
      <c r="BK1979" s="633"/>
      <c r="BL1979" s="626"/>
      <c r="BM1979" s="627"/>
      <c r="BN1979" s="678"/>
      <c r="BO1979" s="679"/>
      <c r="BP1979" s="680"/>
      <c r="BQ1979" s="677"/>
      <c r="BR1979" s="663"/>
      <c r="BS1979" s="663"/>
      <c r="BT1979" s="15"/>
      <c r="BU1979" s="15"/>
      <c r="BV1979" s="95"/>
    </row>
    <row r="1980" spans="1:74" ht="21.75" customHeight="1" x14ac:dyDescent="0.25">
      <c r="A1980" s="95"/>
      <c r="B1980" s="570" t="str">
        <f>IF(ROSTER!B$30="","",ROSTER!B$30)</f>
        <v/>
      </c>
      <c r="C1980" s="572" t="str">
        <f>IF(ROSTER!C$30="","",ROSTER!C$30)</f>
        <v/>
      </c>
      <c r="D1980" s="573"/>
      <c r="E1980" s="574"/>
      <c r="F1980" s="576">
        <f>IF(E1980="y",1,IF(E1980="S",1,0))</f>
        <v>0</v>
      </c>
      <c r="G1980" s="582">
        <f>IF(E1980="S",1,0)</f>
        <v>0</v>
      </c>
      <c r="H1980" s="578"/>
      <c r="I1980" s="543"/>
      <c r="J1980" s="542"/>
      <c r="K1980" s="580"/>
      <c r="L1980" s="584"/>
      <c r="M1980" s="585"/>
      <c r="N1980" s="588">
        <f>L1980+J1980</f>
        <v>0</v>
      </c>
      <c r="O1980" s="589"/>
      <c r="P1980" s="542"/>
      <c r="Q1980" s="580"/>
      <c r="R1980" s="584"/>
      <c r="S1980" s="585"/>
      <c r="T1980" s="588">
        <f>R1980-P1980</f>
        <v>0</v>
      </c>
      <c r="U1980" s="588"/>
      <c r="V1980" s="542"/>
      <c r="W1980" s="543"/>
      <c r="X1980" s="593"/>
      <c r="Y1980" s="543"/>
      <c r="Z1980" s="542"/>
      <c r="AA1980" s="543"/>
      <c r="AB1980" s="542"/>
      <c r="AC1980" s="543"/>
      <c r="AD1980" s="542"/>
      <c r="AE1980" s="580"/>
      <c r="AF1980" s="584"/>
      <c r="AG1980" s="585"/>
      <c r="AH1980" s="595">
        <f>IF(AD1980=0,0,(AF1980/AD1980)*100)</f>
        <v>0</v>
      </c>
      <c r="AI1980" s="596"/>
      <c r="AJ1980" s="542"/>
      <c r="AK1980" s="580"/>
      <c r="AL1980" s="584"/>
      <c r="AM1980" s="585"/>
      <c r="AN1980" s="595">
        <f>IF(AJ1980=0,0,(AL1980/AJ1980)*100)</f>
        <v>0</v>
      </c>
      <c r="AO1980" s="596"/>
      <c r="AP1980" s="542"/>
      <c r="AQ1980" s="580"/>
      <c r="AR1980" s="584"/>
      <c r="AS1980" s="585"/>
      <c r="AT1980" s="595">
        <f>IF(AP1980=0,0,(AR1980/AP1980)*100)</f>
        <v>0</v>
      </c>
      <c r="AU1980" s="596"/>
      <c r="AV1980" s="599">
        <f>AD1980+AJ1980+AP1980</f>
        <v>0</v>
      </c>
      <c r="AW1980" s="600"/>
      <c r="AX1980" s="630">
        <f>AF1980+AL1980+AR1980</f>
        <v>0</v>
      </c>
      <c r="AY1980" s="631"/>
      <c r="AZ1980" s="595">
        <f>IF(AV1980=0,0,(AX1980/AV1980)*100)</f>
        <v>0</v>
      </c>
      <c r="BA1980" s="596"/>
      <c r="BB1980" s="542"/>
      <c r="BC1980" s="580"/>
      <c r="BD1980" s="584"/>
      <c r="BE1980" s="585"/>
      <c r="BF1980" s="595">
        <f>IF(BB1980=0,0,(BD1980/BB1980)*100)</f>
        <v>0</v>
      </c>
      <c r="BG1980" s="596"/>
      <c r="BH1980" s="599">
        <f>AV1980+BB1980</f>
        <v>0</v>
      </c>
      <c r="BI1980" s="600"/>
      <c r="BJ1980" s="630">
        <f>AX1980+BD1980</f>
        <v>0</v>
      </c>
      <c r="BK1980" s="631"/>
      <c r="BL1980" s="595">
        <f>IF(BH1980=0,0,(BJ1980/BH1980)*100)</f>
        <v>0</v>
      </c>
      <c r="BM1980" s="596"/>
      <c r="BN1980" s="656">
        <f>(AF1980*2)+(AL1980*2)+(AR1980*3)+BD1980</f>
        <v>0</v>
      </c>
      <c r="BO1980" s="657"/>
      <c r="BP1980" s="658"/>
      <c r="BQ1980" s="676">
        <f t="shared" ref="BQ1980" si="1921">IF(BS1980=0,0,50*BR1980/BS1980)</f>
        <v>0</v>
      </c>
      <c r="BR1980" s="662">
        <f t="shared" ref="BR1980" si="1922">(BN1980*BU$1958)+(N1980*BU$1959)+(Z1980*BU$1960)+(R1980*BU$1961)+(X1980*BU$1962)+(AB1980*BU$1963)+(V1980*BU$1968)</f>
        <v>0</v>
      </c>
      <c r="BS1980" s="662">
        <f t="shared" ref="BS1980" si="1923">((BB1980-BD1980)*BU$1965)+((AV1980-AX1980)*BU$1964)+(H1980*BU$1966)+(P1980*BU$1967)</f>
        <v>0</v>
      </c>
      <c r="BT1980" s="15"/>
      <c r="BU1980" s="15"/>
      <c r="BV1980" s="95"/>
    </row>
    <row r="1981" spans="1:74" ht="21.75" customHeight="1" x14ac:dyDescent="0.25">
      <c r="A1981" s="95"/>
      <c r="B1981" s="571"/>
      <c r="C1981" s="642" t="str">
        <f>IF(ROSTER!D$30="","",ROSTER!D$30)</f>
        <v/>
      </c>
      <c r="D1981" s="643"/>
      <c r="E1981" s="575"/>
      <c r="F1981" s="577"/>
      <c r="G1981" s="583"/>
      <c r="H1981" s="579"/>
      <c r="I1981" s="545"/>
      <c r="J1981" s="544"/>
      <c r="K1981" s="581"/>
      <c r="L1981" s="586"/>
      <c r="M1981" s="587"/>
      <c r="N1981" s="592" t="s">
        <v>16</v>
      </c>
      <c r="O1981" s="603"/>
      <c r="P1981" s="544"/>
      <c r="Q1981" s="581"/>
      <c r="R1981" s="586"/>
      <c r="S1981" s="587"/>
      <c r="T1981" s="592" t="s">
        <v>16</v>
      </c>
      <c r="U1981" s="592"/>
      <c r="V1981" s="544"/>
      <c r="W1981" s="545"/>
      <c r="X1981" s="594"/>
      <c r="Y1981" s="545"/>
      <c r="Z1981" s="544"/>
      <c r="AA1981" s="545"/>
      <c r="AB1981" s="544"/>
      <c r="AC1981" s="545"/>
      <c r="AD1981" s="544"/>
      <c r="AE1981" s="581"/>
      <c r="AF1981" s="586"/>
      <c r="AG1981" s="587"/>
      <c r="AH1981" s="626"/>
      <c r="AI1981" s="627"/>
      <c r="AJ1981" s="544"/>
      <c r="AK1981" s="581"/>
      <c r="AL1981" s="586"/>
      <c r="AM1981" s="587"/>
      <c r="AN1981" s="626"/>
      <c r="AO1981" s="627"/>
      <c r="AP1981" s="544"/>
      <c r="AQ1981" s="581"/>
      <c r="AR1981" s="586"/>
      <c r="AS1981" s="587"/>
      <c r="AT1981" s="626"/>
      <c r="AU1981" s="627"/>
      <c r="AV1981" s="628"/>
      <c r="AW1981" s="629"/>
      <c r="AX1981" s="632"/>
      <c r="AY1981" s="633"/>
      <c r="AZ1981" s="626"/>
      <c r="BA1981" s="627"/>
      <c r="BB1981" s="544"/>
      <c r="BC1981" s="581"/>
      <c r="BD1981" s="586"/>
      <c r="BE1981" s="587"/>
      <c r="BF1981" s="626"/>
      <c r="BG1981" s="627"/>
      <c r="BH1981" s="628"/>
      <c r="BI1981" s="629"/>
      <c r="BJ1981" s="632"/>
      <c r="BK1981" s="633"/>
      <c r="BL1981" s="626"/>
      <c r="BM1981" s="627"/>
      <c r="BN1981" s="678"/>
      <c r="BO1981" s="679"/>
      <c r="BP1981" s="680"/>
      <c r="BQ1981" s="677"/>
      <c r="BR1981" s="663"/>
      <c r="BS1981" s="663"/>
      <c r="BT1981" s="15"/>
      <c r="BU1981" s="15"/>
      <c r="BV1981" s="95"/>
    </row>
    <row r="1982" spans="1:74" ht="21.75" customHeight="1" x14ac:dyDescent="0.25">
      <c r="A1982" s="95"/>
      <c r="B1982" s="570" t="str">
        <f>IF(ROSTER!B$32="","",ROSTER!B$32)</f>
        <v/>
      </c>
      <c r="C1982" s="572" t="str">
        <f>IF(ROSTER!C$32="","",ROSTER!C$32)</f>
        <v/>
      </c>
      <c r="D1982" s="573"/>
      <c r="E1982" s="574"/>
      <c r="F1982" s="576">
        <f>IF(E1982="y",1,IF(E1982="S",1,0))</f>
        <v>0</v>
      </c>
      <c r="G1982" s="582">
        <f>IF(E1982="S",1,0)</f>
        <v>0</v>
      </c>
      <c r="H1982" s="578"/>
      <c r="I1982" s="543"/>
      <c r="J1982" s="542"/>
      <c r="K1982" s="580"/>
      <c r="L1982" s="584"/>
      <c r="M1982" s="585"/>
      <c r="N1982" s="588">
        <f>L1982+J1982</f>
        <v>0</v>
      </c>
      <c r="O1982" s="589"/>
      <c r="P1982" s="542"/>
      <c r="Q1982" s="580"/>
      <c r="R1982" s="584"/>
      <c r="S1982" s="585"/>
      <c r="T1982" s="588">
        <f>R1982-P1982</f>
        <v>0</v>
      </c>
      <c r="U1982" s="588"/>
      <c r="V1982" s="542"/>
      <c r="W1982" s="543"/>
      <c r="X1982" s="593"/>
      <c r="Y1982" s="543"/>
      <c r="Z1982" s="542"/>
      <c r="AA1982" s="543"/>
      <c r="AB1982" s="542"/>
      <c r="AC1982" s="543"/>
      <c r="AD1982" s="542"/>
      <c r="AE1982" s="580"/>
      <c r="AF1982" s="584"/>
      <c r="AG1982" s="585"/>
      <c r="AH1982" s="595">
        <f>IF(AD1982=0,0,(AF1982/AD1982)*100)</f>
        <v>0</v>
      </c>
      <c r="AI1982" s="596"/>
      <c r="AJ1982" s="542"/>
      <c r="AK1982" s="580"/>
      <c r="AL1982" s="584"/>
      <c r="AM1982" s="585"/>
      <c r="AN1982" s="595">
        <f>IF(AJ1982=0,0,(AL1982/AJ1982)*100)</f>
        <v>0</v>
      </c>
      <c r="AO1982" s="596"/>
      <c r="AP1982" s="542"/>
      <c r="AQ1982" s="580"/>
      <c r="AR1982" s="584"/>
      <c r="AS1982" s="585"/>
      <c r="AT1982" s="595">
        <f>IF(AP1982=0,0,(AR1982/AP1982)*100)</f>
        <v>0</v>
      </c>
      <c r="AU1982" s="596"/>
      <c r="AV1982" s="599">
        <f>AD1982+AJ1982+AP1982</f>
        <v>0</v>
      </c>
      <c r="AW1982" s="600"/>
      <c r="AX1982" s="630">
        <f>AF1982+AL1982+AR1982</f>
        <v>0</v>
      </c>
      <c r="AY1982" s="631"/>
      <c r="AZ1982" s="595">
        <f>IF(AV1982=0,0,(AX1982/AV1982)*100)</f>
        <v>0</v>
      </c>
      <c r="BA1982" s="596"/>
      <c r="BB1982" s="542"/>
      <c r="BC1982" s="580"/>
      <c r="BD1982" s="584"/>
      <c r="BE1982" s="585"/>
      <c r="BF1982" s="595">
        <f>IF(BB1982=0,0,(BD1982/BB1982)*100)</f>
        <v>0</v>
      </c>
      <c r="BG1982" s="596"/>
      <c r="BH1982" s="599">
        <f>AV1982+BB1982</f>
        <v>0</v>
      </c>
      <c r="BI1982" s="600"/>
      <c r="BJ1982" s="630">
        <f>AX1982+BD1982</f>
        <v>0</v>
      </c>
      <c r="BK1982" s="631"/>
      <c r="BL1982" s="595">
        <f>IF(BH1982=0,0,(BJ1982/BH1982)*100)</f>
        <v>0</v>
      </c>
      <c r="BM1982" s="596"/>
      <c r="BN1982" s="656">
        <f>(AF1982*2)+(AL1982*2)+(AR1982*3)+BD1982</f>
        <v>0</v>
      </c>
      <c r="BO1982" s="657"/>
      <c r="BP1982" s="658"/>
      <c r="BQ1982" s="676">
        <f t="shared" ref="BQ1982" si="1924">IF(BS1982=0,0,50*BR1982/BS1982)</f>
        <v>0</v>
      </c>
      <c r="BR1982" s="662">
        <f t="shared" ref="BR1982" si="1925">(BN1982*BU$1958)+(N1982*BU$1959)+(Z1982*BU$1960)+(R1982*BU$1961)+(X1982*BU$1962)+(AB1982*BU$1963)+(V1982*BU$1968)</f>
        <v>0</v>
      </c>
      <c r="BS1982" s="662">
        <f t="shared" ref="BS1982" si="1926">((BB1982-BD1982)*BU$1965)+((AV1982-AX1982)*BU$1964)+(H1982*BU$1966)+(P1982*BU$1967)</f>
        <v>0</v>
      </c>
      <c r="BT1982" s="15"/>
      <c r="BU1982" s="15"/>
      <c r="BV1982" s="95"/>
    </row>
    <row r="1983" spans="1:74" ht="21.75" customHeight="1" x14ac:dyDescent="0.25">
      <c r="A1983" s="95"/>
      <c r="B1983" s="571"/>
      <c r="C1983" s="642" t="str">
        <f>IF(ROSTER!D$32="","",ROSTER!D$32)</f>
        <v/>
      </c>
      <c r="D1983" s="643"/>
      <c r="E1983" s="575"/>
      <c r="F1983" s="577"/>
      <c r="G1983" s="583"/>
      <c r="H1983" s="579"/>
      <c r="I1983" s="545"/>
      <c r="J1983" s="544"/>
      <c r="K1983" s="581"/>
      <c r="L1983" s="586"/>
      <c r="M1983" s="587"/>
      <c r="N1983" s="592" t="s">
        <v>16</v>
      </c>
      <c r="O1983" s="603"/>
      <c r="P1983" s="544"/>
      <c r="Q1983" s="581"/>
      <c r="R1983" s="586"/>
      <c r="S1983" s="587"/>
      <c r="T1983" s="592" t="s">
        <v>16</v>
      </c>
      <c r="U1983" s="592"/>
      <c r="V1983" s="544"/>
      <c r="W1983" s="545"/>
      <c r="X1983" s="594"/>
      <c r="Y1983" s="545"/>
      <c r="Z1983" s="544"/>
      <c r="AA1983" s="545"/>
      <c r="AB1983" s="544"/>
      <c r="AC1983" s="545"/>
      <c r="AD1983" s="544"/>
      <c r="AE1983" s="581"/>
      <c r="AF1983" s="586"/>
      <c r="AG1983" s="587"/>
      <c r="AH1983" s="626"/>
      <c r="AI1983" s="627"/>
      <c r="AJ1983" s="544"/>
      <c r="AK1983" s="581"/>
      <c r="AL1983" s="586"/>
      <c r="AM1983" s="587"/>
      <c r="AN1983" s="626"/>
      <c r="AO1983" s="627"/>
      <c r="AP1983" s="544"/>
      <c r="AQ1983" s="581"/>
      <c r="AR1983" s="586"/>
      <c r="AS1983" s="587"/>
      <c r="AT1983" s="626"/>
      <c r="AU1983" s="627"/>
      <c r="AV1983" s="628"/>
      <c r="AW1983" s="629"/>
      <c r="AX1983" s="632"/>
      <c r="AY1983" s="633"/>
      <c r="AZ1983" s="626"/>
      <c r="BA1983" s="627"/>
      <c r="BB1983" s="544"/>
      <c r="BC1983" s="581"/>
      <c r="BD1983" s="586"/>
      <c r="BE1983" s="587"/>
      <c r="BF1983" s="626"/>
      <c r="BG1983" s="627"/>
      <c r="BH1983" s="628"/>
      <c r="BI1983" s="629"/>
      <c r="BJ1983" s="632"/>
      <c r="BK1983" s="633"/>
      <c r="BL1983" s="626"/>
      <c r="BM1983" s="627"/>
      <c r="BN1983" s="678"/>
      <c r="BO1983" s="679"/>
      <c r="BP1983" s="680"/>
      <c r="BQ1983" s="677"/>
      <c r="BR1983" s="663"/>
      <c r="BS1983" s="663"/>
      <c r="BT1983" s="15"/>
      <c r="BU1983" s="15"/>
      <c r="BV1983" s="95"/>
    </row>
    <row r="1984" spans="1:74" ht="21.75" customHeight="1" x14ac:dyDescent="0.25">
      <c r="A1984" s="95"/>
      <c r="B1984" s="570" t="str">
        <f>IF(ROSTER!B$34="","",ROSTER!B$34)</f>
        <v/>
      </c>
      <c r="C1984" s="572" t="str">
        <f>IF(ROSTER!C$34="","",ROSTER!C$34)</f>
        <v/>
      </c>
      <c r="D1984" s="573"/>
      <c r="E1984" s="574"/>
      <c r="F1984" s="576">
        <f>IF(E1984="y",1,IF(E1984="S",1,0))</f>
        <v>0</v>
      </c>
      <c r="G1984" s="582">
        <f>IF(E1984="S",1,0)</f>
        <v>0</v>
      </c>
      <c r="H1984" s="578"/>
      <c r="I1984" s="543"/>
      <c r="J1984" s="542"/>
      <c r="K1984" s="580"/>
      <c r="L1984" s="584"/>
      <c r="M1984" s="585"/>
      <c r="N1984" s="588">
        <f>L1984+J1984</f>
        <v>0</v>
      </c>
      <c r="O1984" s="589"/>
      <c r="P1984" s="542"/>
      <c r="Q1984" s="580"/>
      <c r="R1984" s="584"/>
      <c r="S1984" s="585"/>
      <c r="T1984" s="588">
        <f>R1984-P1984</f>
        <v>0</v>
      </c>
      <c r="U1984" s="588"/>
      <c r="V1984" s="542"/>
      <c r="W1984" s="543"/>
      <c r="X1984" s="593"/>
      <c r="Y1984" s="543"/>
      <c r="Z1984" s="542"/>
      <c r="AA1984" s="543"/>
      <c r="AB1984" s="542"/>
      <c r="AC1984" s="543"/>
      <c r="AD1984" s="542"/>
      <c r="AE1984" s="580"/>
      <c r="AF1984" s="584"/>
      <c r="AG1984" s="585"/>
      <c r="AH1984" s="595">
        <f>IF(AD1984=0,0,(AF1984/AD1984)*100)</f>
        <v>0</v>
      </c>
      <c r="AI1984" s="596"/>
      <c r="AJ1984" s="542"/>
      <c r="AK1984" s="580"/>
      <c r="AL1984" s="584"/>
      <c r="AM1984" s="585"/>
      <c r="AN1984" s="595">
        <f>IF(AJ1984=0,0,(AL1984/AJ1984)*100)</f>
        <v>0</v>
      </c>
      <c r="AO1984" s="596"/>
      <c r="AP1984" s="542"/>
      <c r="AQ1984" s="580"/>
      <c r="AR1984" s="584"/>
      <c r="AS1984" s="585"/>
      <c r="AT1984" s="595">
        <f>IF(AP1984=0,0,(AR1984/AP1984)*100)</f>
        <v>0</v>
      </c>
      <c r="AU1984" s="596"/>
      <c r="AV1984" s="599">
        <f>AD1984+AJ1984+AP1984</f>
        <v>0</v>
      </c>
      <c r="AW1984" s="600"/>
      <c r="AX1984" s="630">
        <f>AF1984+AL1984+AR1984</f>
        <v>0</v>
      </c>
      <c r="AY1984" s="631"/>
      <c r="AZ1984" s="595">
        <f>IF(AV1984=0,0,(AX1984/AV1984)*100)</f>
        <v>0</v>
      </c>
      <c r="BA1984" s="596"/>
      <c r="BB1984" s="542"/>
      <c r="BC1984" s="580"/>
      <c r="BD1984" s="584"/>
      <c r="BE1984" s="585"/>
      <c r="BF1984" s="595">
        <f>IF(BB1984=0,0,(BD1984/BB1984)*100)</f>
        <v>0</v>
      </c>
      <c r="BG1984" s="596"/>
      <c r="BH1984" s="599">
        <f>AV1984+BB1984</f>
        <v>0</v>
      </c>
      <c r="BI1984" s="600"/>
      <c r="BJ1984" s="630">
        <f>AX1984+BD1984</f>
        <v>0</v>
      </c>
      <c r="BK1984" s="631"/>
      <c r="BL1984" s="595">
        <f>IF(BH1984=0,0,(BJ1984/BH1984)*100)</f>
        <v>0</v>
      </c>
      <c r="BM1984" s="596"/>
      <c r="BN1984" s="656">
        <f>(AF1984*2)+(AL1984*2)+(AR1984*3)+BD1984</f>
        <v>0</v>
      </c>
      <c r="BO1984" s="657"/>
      <c r="BP1984" s="658"/>
      <c r="BQ1984" s="676">
        <f t="shared" ref="BQ1984" si="1927">IF(BS1984=0,0,50*BR1984/BS1984)</f>
        <v>0</v>
      </c>
      <c r="BR1984" s="662">
        <f t="shared" ref="BR1984" si="1928">(BN1984*BU$1958)+(N1984*BU$1959)+(Z1984*BU$1960)+(R1984*BU$1961)+(X1984*BU$1962)+(AB1984*BU$1963)+(V1984*BU$1968)</f>
        <v>0</v>
      </c>
      <c r="BS1984" s="662">
        <f t="shared" ref="BS1984" si="1929">((BB1984-BD1984)*BU$1965)+((AV1984-AX1984)*BU$1964)+(H1984*BU$1966)+(P1984*BU$1967)</f>
        <v>0</v>
      </c>
      <c r="BT1984" s="15"/>
      <c r="BU1984" s="15"/>
      <c r="BV1984" s="95"/>
    </row>
    <row r="1985" spans="1:74" ht="21.75" customHeight="1" x14ac:dyDescent="0.25">
      <c r="A1985" s="95"/>
      <c r="B1985" s="571"/>
      <c r="C1985" s="642" t="str">
        <f>IF(ROSTER!D$34="","",ROSTER!D$34)</f>
        <v/>
      </c>
      <c r="D1985" s="643"/>
      <c r="E1985" s="575"/>
      <c r="F1985" s="577"/>
      <c r="G1985" s="583"/>
      <c r="H1985" s="579"/>
      <c r="I1985" s="545"/>
      <c r="J1985" s="544"/>
      <c r="K1985" s="581"/>
      <c r="L1985" s="586"/>
      <c r="M1985" s="587"/>
      <c r="N1985" s="592" t="s">
        <v>16</v>
      </c>
      <c r="O1985" s="603"/>
      <c r="P1985" s="544"/>
      <c r="Q1985" s="581"/>
      <c r="R1985" s="586"/>
      <c r="S1985" s="587"/>
      <c r="T1985" s="592" t="s">
        <v>16</v>
      </c>
      <c r="U1985" s="592"/>
      <c r="V1985" s="544"/>
      <c r="W1985" s="545"/>
      <c r="X1985" s="594"/>
      <c r="Y1985" s="545"/>
      <c r="Z1985" s="544"/>
      <c r="AA1985" s="545"/>
      <c r="AB1985" s="544"/>
      <c r="AC1985" s="545"/>
      <c r="AD1985" s="544"/>
      <c r="AE1985" s="581"/>
      <c r="AF1985" s="586"/>
      <c r="AG1985" s="587"/>
      <c r="AH1985" s="626"/>
      <c r="AI1985" s="627"/>
      <c r="AJ1985" s="544"/>
      <c r="AK1985" s="581"/>
      <c r="AL1985" s="586"/>
      <c r="AM1985" s="587"/>
      <c r="AN1985" s="626"/>
      <c r="AO1985" s="627"/>
      <c r="AP1985" s="544"/>
      <c r="AQ1985" s="581"/>
      <c r="AR1985" s="586"/>
      <c r="AS1985" s="587"/>
      <c r="AT1985" s="626"/>
      <c r="AU1985" s="627"/>
      <c r="AV1985" s="628"/>
      <c r="AW1985" s="629"/>
      <c r="AX1985" s="632"/>
      <c r="AY1985" s="633"/>
      <c r="AZ1985" s="626"/>
      <c r="BA1985" s="627"/>
      <c r="BB1985" s="544"/>
      <c r="BC1985" s="581"/>
      <c r="BD1985" s="586"/>
      <c r="BE1985" s="587"/>
      <c r="BF1985" s="626"/>
      <c r="BG1985" s="627"/>
      <c r="BH1985" s="628"/>
      <c r="BI1985" s="629"/>
      <c r="BJ1985" s="632"/>
      <c r="BK1985" s="633"/>
      <c r="BL1985" s="626"/>
      <c r="BM1985" s="627"/>
      <c r="BN1985" s="678"/>
      <c r="BO1985" s="679"/>
      <c r="BP1985" s="680"/>
      <c r="BQ1985" s="677"/>
      <c r="BR1985" s="663"/>
      <c r="BS1985" s="663"/>
      <c r="BT1985" s="15"/>
      <c r="BU1985" s="15"/>
      <c r="BV1985" s="95"/>
    </row>
    <row r="1986" spans="1:74" ht="21.75" customHeight="1" x14ac:dyDescent="0.25">
      <c r="A1986" s="95"/>
      <c r="B1986" s="570" t="str">
        <f>IF(ROSTER!B$36="","",ROSTER!B$36)</f>
        <v/>
      </c>
      <c r="C1986" s="572" t="str">
        <f>IF(ROSTER!C$36="","",ROSTER!C$36)</f>
        <v/>
      </c>
      <c r="D1986" s="573"/>
      <c r="E1986" s="574"/>
      <c r="F1986" s="576">
        <f>IF(E1986="y",1,IF(E1986="S",1,0))</f>
        <v>0</v>
      </c>
      <c r="G1986" s="582">
        <f>IF(E1986="S",1,0)</f>
        <v>0</v>
      </c>
      <c r="H1986" s="578"/>
      <c r="I1986" s="543"/>
      <c r="J1986" s="542"/>
      <c r="K1986" s="580"/>
      <c r="L1986" s="584"/>
      <c r="M1986" s="585"/>
      <c r="N1986" s="588">
        <f>L1986+J1986</f>
        <v>0</v>
      </c>
      <c r="O1986" s="589"/>
      <c r="P1986" s="542"/>
      <c r="Q1986" s="580"/>
      <c r="R1986" s="584"/>
      <c r="S1986" s="585"/>
      <c r="T1986" s="588">
        <f>R1986-P1986</f>
        <v>0</v>
      </c>
      <c r="U1986" s="588"/>
      <c r="V1986" s="542"/>
      <c r="W1986" s="543"/>
      <c r="X1986" s="593"/>
      <c r="Y1986" s="543"/>
      <c r="Z1986" s="542"/>
      <c r="AA1986" s="543"/>
      <c r="AB1986" s="542"/>
      <c r="AC1986" s="543"/>
      <c r="AD1986" s="542"/>
      <c r="AE1986" s="580"/>
      <c r="AF1986" s="584"/>
      <c r="AG1986" s="585"/>
      <c r="AH1986" s="595">
        <f>IF(AD1986=0,0,(AF1986/AD1986)*100)</f>
        <v>0</v>
      </c>
      <c r="AI1986" s="596"/>
      <c r="AJ1986" s="542"/>
      <c r="AK1986" s="580"/>
      <c r="AL1986" s="584"/>
      <c r="AM1986" s="585"/>
      <c r="AN1986" s="595">
        <f>IF(AJ1986=0,0,(AL1986/AJ1986)*100)</f>
        <v>0</v>
      </c>
      <c r="AO1986" s="596"/>
      <c r="AP1986" s="542"/>
      <c r="AQ1986" s="580"/>
      <c r="AR1986" s="584"/>
      <c r="AS1986" s="585"/>
      <c r="AT1986" s="595">
        <f>IF(AP1986=0,0,(AR1986/AP1986)*100)</f>
        <v>0</v>
      </c>
      <c r="AU1986" s="596"/>
      <c r="AV1986" s="599">
        <f>AD1986+AJ1986+AP1986</f>
        <v>0</v>
      </c>
      <c r="AW1986" s="600"/>
      <c r="AX1986" s="630">
        <f>AF1986+AL1986+AR1986</f>
        <v>0</v>
      </c>
      <c r="AY1986" s="631"/>
      <c r="AZ1986" s="595">
        <f>IF(AV1986=0,0,(AX1986/AV1986)*100)</f>
        <v>0</v>
      </c>
      <c r="BA1986" s="596"/>
      <c r="BB1986" s="542"/>
      <c r="BC1986" s="580"/>
      <c r="BD1986" s="584"/>
      <c r="BE1986" s="585"/>
      <c r="BF1986" s="595">
        <f>IF(BB1986=0,0,(BD1986/BB1986)*100)</f>
        <v>0</v>
      </c>
      <c r="BG1986" s="596"/>
      <c r="BH1986" s="599">
        <f>AV1986+BB1986</f>
        <v>0</v>
      </c>
      <c r="BI1986" s="600"/>
      <c r="BJ1986" s="630">
        <f>AX1986+BD1986</f>
        <v>0</v>
      </c>
      <c r="BK1986" s="631"/>
      <c r="BL1986" s="595">
        <f>IF(BH1986=0,0,(BJ1986/BH1986)*100)</f>
        <v>0</v>
      </c>
      <c r="BM1986" s="596"/>
      <c r="BN1986" s="656">
        <f>(AF1986*2)+(AL1986*2)+(AR1986*3)+BD1986</f>
        <v>0</v>
      </c>
      <c r="BO1986" s="657"/>
      <c r="BP1986" s="658"/>
      <c r="BQ1986" s="676">
        <f t="shared" ref="BQ1986" si="1930">IF(BS1986=0,0,50*BR1986/BS1986)</f>
        <v>0</v>
      </c>
      <c r="BR1986" s="662">
        <f t="shared" ref="BR1986" si="1931">(BN1986*BU$1958)+(N1986*BU$1959)+(Z1986*BU$1960)+(R1986*BU$1961)+(X1986*BU$1962)+(AB1986*BU$1963)+(V1986*BU$1968)</f>
        <v>0</v>
      </c>
      <c r="BS1986" s="662">
        <f t="shared" ref="BS1986" si="1932">((BB1986-BD1986)*BU$1965)+((AV1986-AX1986)*BU$1964)+(H1986*BU$1966)+(P1986*BU$1967)</f>
        <v>0</v>
      </c>
      <c r="BT1986" s="15"/>
      <c r="BU1986" s="15"/>
      <c r="BV1986" s="95"/>
    </row>
    <row r="1987" spans="1:74" ht="21.75" customHeight="1" x14ac:dyDescent="0.25">
      <c r="A1987" s="95"/>
      <c r="B1987" s="571"/>
      <c r="C1987" s="642" t="str">
        <f>IF(ROSTER!D$36="","",ROSTER!D$36)</f>
        <v/>
      </c>
      <c r="D1987" s="643"/>
      <c r="E1987" s="575"/>
      <c r="F1987" s="577"/>
      <c r="G1987" s="583"/>
      <c r="H1987" s="579"/>
      <c r="I1987" s="545"/>
      <c r="J1987" s="544"/>
      <c r="K1987" s="581"/>
      <c r="L1987" s="586"/>
      <c r="M1987" s="587"/>
      <c r="N1987" s="592" t="s">
        <v>16</v>
      </c>
      <c r="O1987" s="603"/>
      <c r="P1987" s="544"/>
      <c r="Q1987" s="581"/>
      <c r="R1987" s="586"/>
      <c r="S1987" s="587"/>
      <c r="T1987" s="592" t="s">
        <v>16</v>
      </c>
      <c r="U1987" s="592"/>
      <c r="V1987" s="544"/>
      <c r="W1987" s="545"/>
      <c r="X1987" s="594"/>
      <c r="Y1987" s="545"/>
      <c r="Z1987" s="544"/>
      <c r="AA1987" s="545"/>
      <c r="AB1987" s="544"/>
      <c r="AC1987" s="545"/>
      <c r="AD1987" s="544"/>
      <c r="AE1987" s="581"/>
      <c r="AF1987" s="586"/>
      <c r="AG1987" s="587"/>
      <c r="AH1987" s="626"/>
      <c r="AI1987" s="627"/>
      <c r="AJ1987" s="544"/>
      <c r="AK1987" s="581"/>
      <c r="AL1987" s="586"/>
      <c r="AM1987" s="587"/>
      <c r="AN1987" s="626"/>
      <c r="AO1987" s="627"/>
      <c r="AP1987" s="544"/>
      <c r="AQ1987" s="581"/>
      <c r="AR1987" s="586"/>
      <c r="AS1987" s="587"/>
      <c r="AT1987" s="626"/>
      <c r="AU1987" s="627"/>
      <c r="AV1987" s="628"/>
      <c r="AW1987" s="629"/>
      <c r="AX1987" s="632"/>
      <c r="AY1987" s="633"/>
      <c r="AZ1987" s="626"/>
      <c r="BA1987" s="627"/>
      <c r="BB1987" s="544"/>
      <c r="BC1987" s="581"/>
      <c r="BD1987" s="586"/>
      <c r="BE1987" s="587"/>
      <c r="BF1987" s="626"/>
      <c r="BG1987" s="627"/>
      <c r="BH1987" s="628"/>
      <c r="BI1987" s="629"/>
      <c r="BJ1987" s="632"/>
      <c r="BK1987" s="633"/>
      <c r="BL1987" s="626"/>
      <c r="BM1987" s="627"/>
      <c r="BN1987" s="678"/>
      <c r="BO1987" s="679"/>
      <c r="BP1987" s="680"/>
      <c r="BQ1987" s="677"/>
      <c r="BR1987" s="663"/>
      <c r="BS1987" s="663"/>
      <c r="BT1987" s="15"/>
      <c r="BU1987" s="15"/>
      <c r="BV1987" s="95"/>
    </row>
    <row r="1988" spans="1:74" ht="21.75" customHeight="1" x14ac:dyDescent="0.25">
      <c r="A1988" s="95"/>
      <c r="B1988" s="570" t="str">
        <f>IF(ROSTER!B$38="","",ROSTER!B$38)</f>
        <v/>
      </c>
      <c r="C1988" s="572" t="str">
        <f>IF(ROSTER!C$38="","",ROSTER!C$38)</f>
        <v/>
      </c>
      <c r="D1988" s="573"/>
      <c r="E1988" s="574"/>
      <c r="F1988" s="576">
        <f>IF(E1988="y",1,IF(E1988="S",1,0))</f>
        <v>0</v>
      </c>
      <c r="G1988" s="582">
        <f>IF(E1988="S",1,0)</f>
        <v>0</v>
      </c>
      <c r="H1988" s="578"/>
      <c r="I1988" s="543"/>
      <c r="J1988" s="542"/>
      <c r="K1988" s="580"/>
      <c r="L1988" s="584"/>
      <c r="M1988" s="585"/>
      <c r="N1988" s="588">
        <f>L1988+J1988</f>
        <v>0</v>
      </c>
      <c r="O1988" s="589"/>
      <c r="P1988" s="542"/>
      <c r="Q1988" s="580"/>
      <c r="R1988" s="584"/>
      <c r="S1988" s="585"/>
      <c r="T1988" s="588">
        <f>R1988-P1988</f>
        <v>0</v>
      </c>
      <c r="U1988" s="588"/>
      <c r="V1988" s="542"/>
      <c r="W1988" s="543"/>
      <c r="X1988" s="593"/>
      <c r="Y1988" s="543"/>
      <c r="Z1988" s="542"/>
      <c r="AA1988" s="543"/>
      <c r="AB1988" s="542"/>
      <c r="AC1988" s="543"/>
      <c r="AD1988" s="542"/>
      <c r="AE1988" s="580"/>
      <c r="AF1988" s="584"/>
      <c r="AG1988" s="585"/>
      <c r="AH1988" s="595">
        <f>IF(AD1988=0,0,(AF1988/AD1988)*100)</f>
        <v>0</v>
      </c>
      <c r="AI1988" s="596"/>
      <c r="AJ1988" s="542"/>
      <c r="AK1988" s="580"/>
      <c r="AL1988" s="584"/>
      <c r="AM1988" s="585"/>
      <c r="AN1988" s="595">
        <f>IF(AJ1988=0,0,(AL1988/AJ1988)*100)</f>
        <v>0</v>
      </c>
      <c r="AO1988" s="596"/>
      <c r="AP1988" s="542"/>
      <c r="AQ1988" s="580"/>
      <c r="AR1988" s="584"/>
      <c r="AS1988" s="585"/>
      <c r="AT1988" s="595">
        <f>IF(AP1988=0,0,(AR1988/AP1988)*100)</f>
        <v>0</v>
      </c>
      <c r="AU1988" s="596"/>
      <c r="AV1988" s="599">
        <f>AD1988+AJ1988+AP1988</f>
        <v>0</v>
      </c>
      <c r="AW1988" s="600"/>
      <c r="AX1988" s="630">
        <f>AF1988+AL1988+AR1988</f>
        <v>0</v>
      </c>
      <c r="AY1988" s="631"/>
      <c r="AZ1988" s="595">
        <f>IF(AV1988=0,0,(AX1988/AV1988)*100)</f>
        <v>0</v>
      </c>
      <c r="BA1988" s="596"/>
      <c r="BB1988" s="542"/>
      <c r="BC1988" s="580"/>
      <c r="BD1988" s="584"/>
      <c r="BE1988" s="585"/>
      <c r="BF1988" s="595">
        <f>IF(BB1988=0,0,(BD1988/BB1988)*100)</f>
        <v>0</v>
      </c>
      <c r="BG1988" s="596"/>
      <c r="BH1988" s="599">
        <f>AV1988+BB1988</f>
        <v>0</v>
      </c>
      <c r="BI1988" s="600"/>
      <c r="BJ1988" s="630">
        <f>AX1988+BD1988</f>
        <v>0</v>
      </c>
      <c r="BK1988" s="631"/>
      <c r="BL1988" s="595">
        <f>IF(BH1988=0,0,(BJ1988/BH1988)*100)</f>
        <v>0</v>
      </c>
      <c r="BM1988" s="596"/>
      <c r="BN1988" s="656">
        <f>(AF1988*2)+(AL1988*2)+(AR1988*3)+BD1988</f>
        <v>0</v>
      </c>
      <c r="BO1988" s="657"/>
      <c r="BP1988" s="658"/>
      <c r="BQ1988" s="676">
        <f t="shared" ref="BQ1988" si="1933">IF(BS1988=0,0,50*BR1988/BS1988)</f>
        <v>0</v>
      </c>
      <c r="BR1988" s="662">
        <f t="shared" ref="BR1988" si="1934">(BN1988*BU$1958)+(N1988*BU$1959)+(Z1988*BU$1960)+(R1988*BU$1961)+(X1988*BU$1962)+(AB1988*BU$1963)+(V1988*BU$1968)</f>
        <v>0</v>
      </c>
      <c r="BS1988" s="662">
        <f t="shared" ref="BS1988" si="1935">((BB1988-BD1988)*BU$1965)+((AV1988-AX1988)*BU$1964)+(H1988*BU$1966)+(P1988*BU$1967)</f>
        <v>0</v>
      </c>
      <c r="BT1988" s="15"/>
      <c r="BU1988" s="15"/>
      <c r="BV1988" s="95"/>
    </row>
    <row r="1989" spans="1:74" ht="21.75" customHeight="1" x14ac:dyDescent="0.25">
      <c r="A1989" s="95"/>
      <c r="B1989" s="571"/>
      <c r="C1989" s="642" t="str">
        <f>IF(ROSTER!D$38="","",ROSTER!D$38)</f>
        <v/>
      </c>
      <c r="D1989" s="643"/>
      <c r="E1989" s="575"/>
      <c r="F1989" s="577"/>
      <c r="G1989" s="583"/>
      <c r="H1989" s="579"/>
      <c r="I1989" s="545"/>
      <c r="J1989" s="544"/>
      <c r="K1989" s="581"/>
      <c r="L1989" s="586"/>
      <c r="M1989" s="587"/>
      <c r="N1989" s="592" t="s">
        <v>16</v>
      </c>
      <c r="O1989" s="603"/>
      <c r="P1989" s="544"/>
      <c r="Q1989" s="581"/>
      <c r="R1989" s="586"/>
      <c r="S1989" s="587"/>
      <c r="T1989" s="592" t="s">
        <v>16</v>
      </c>
      <c r="U1989" s="592"/>
      <c r="V1989" s="544"/>
      <c r="W1989" s="545"/>
      <c r="X1989" s="594"/>
      <c r="Y1989" s="545"/>
      <c r="Z1989" s="544"/>
      <c r="AA1989" s="545"/>
      <c r="AB1989" s="544"/>
      <c r="AC1989" s="545"/>
      <c r="AD1989" s="544"/>
      <c r="AE1989" s="581"/>
      <c r="AF1989" s="586"/>
      <c r="AG1989" s="587"/>
      <c r="AH1989" s="626"/>
      <c r="AI1989" s="627"/>
      <c r="AJ1989" s="544"/>
      <c r="AK1989" s="581"/>
      <c r="AL1989" s="586"/>
      <c r="AM1989" s="587"/>
      <c r="AN1989" s="626"/>
      <c r="AO1989" s="627"/>
      <c r="AP1989" s="544"/>
      <c r="AQ1989" s="581"/>
      <c r="AR1989" s="586"/>
      <c r="AS1989" s="587"/>
      <c r="AT1989" s="626"/>
      <c r="AU1989" s="627"/>
      <c r="AV1989" s="628"/>
      <c r="AW1989" s="629"/>
      <c r="AX1989" s="632"/>
      <c r="AY1989" s="633"/>
      <c r="AZ1989" s="626"/>
      <c r="BA1989" s="627"/>
      <c r="BB1989" s="544"/>
      <c r="BC1989" s="581"/>
      <c r="BD1989" s="586"/>
      <c r="BE1989" s="587"/>
      <c r="BF1989" s="626"/>
      <c r="BG1989" s="627"/>
      <c r="BH1989" s="628"/>
      <c r="BI1989" s="629"/>
      <c r="BJ1989" s="632"/>
      <c r="BK1989" s="633"/>
      <c r="BL1989" s="626"/>
      <c r="BM1989" s="627"/>
      <c r="BN1989" s="678"/>
      <c r="BO1989" s="679"/>
      <c r="BP1989" s="680"/>
      <c r="BQ1989" s="677"/>
      <c r="BR1989" s="663"/>
      <c r="BS1989" s="663"/>
      <c r="BT1989" s="15"/>
      <c r="BU1989" s="15"/>
      <c r="BV1989" s="95"/>
    </row>
    <row r="1990" spans="1:74" ht="21.75" customHeight="1" x14ac:dyDescent="0.25">
      <c r="A1990" s="95"/>
      <c r="B1990" s="570" t="str">
        <f>IF(ROSTER!B$40="","",ROSTER!B$40)</f>
        <v/>
      </c>
      <c r="C1990" s="572" t="str">
        <f>IF(ROSTER!C$40="","",ROSTER!C$40)</f>
        <v/>
      </c>
      <c r="D1990" s="573"/>
      <c r="E1990" s="574"/>
      <c r="F1990" s="576">
        <f>IF(E1990="y",1,IF(E1990="S",1,0))</f>
        <v>0</v>
      </c>
      <c r="G1990" s="582">
        <f>IF(E1990="S",1,0)</f>
        <v>0</v>
      </c>
      <c r="H1990" s="578"/>
      <c r="I1990" s="543"/>
      <c r="J1990" s="542"/>
      <c r="K1990" s="580"/>
      <c r="L1990" s="584"/>
      <c r="M1990" s="585"/>
      <c r="N1990" s="588">
        <f>L1990+J1990</f>
        <v>0</v>
      </c>
      <c r="O1990" s="589"/>
      <c r="P1990" s="542"/>
      <c r="Q1990" s="580"/>
      <c r="R1990" s="584"/>
      <c r="S1990" s="585"/>
      <c r="T1990" s="588">
        <f>R1990-P1990</f>
        <v>0</v>
      </c>
      <c r="U1990" s="588"/>
      <c r="V1990" s="542"/>
      <c r="W1990" s="543"/>
      <c r="X1990" s="593"/>
      <c r="Y1990" s="543"/>
      <c r="Z1990" s="542"/>
      <c r="AA1990" s="543"/>
      <c r="AB1990" s="542"/>
      <c r="AC1990" s="543"/>
      <c r="AD1990" s="542"/>
      <c r="AE1990" s="580"/>
      <c r="AF1990" s="584"/>
      <c r="AG1990" s="585"/>
      <c r="AH1990" s="595">
        <f>IF(AD1990=0,0,(AF1990/AD1990)*100)</f>
        <v>0</v>
      </c>
      <c r="AI1990" s="596"/>
      <c r="AJ1990" s="542"/>
      <c r="AK1990" s="580"/>
      <c r="AL1990" s="584"/>
      <c r="AM1990" s="585"/>
      <c r="AN1990" s="595">
        <f>IF(AJ1990=0,0,(AL1990/AJ1990)*100)</f>
        <v>0</v>
      </c>
      <c r="AO1990" s="596"/>
      <c r="AP1990" s="542"/>
      <c r="AQ1990" s="580"/>
      <c r="AR1990" s="584"/>
      <c r="AS1990" s="585"/>
      <c r="AT1990" s="595">
        <f>IF(AP1990=0,0,(AR1990/AP1990)*100)</f>
        <v>0</v>
      </c>
      <c r="AU1990" s="596"/>
      <c r="AV1990" s="599">
        <f>AD1990+AJ1990+AP1990</f>
        <v>0</v>
      </c>
      <c r="AW1990" s="600"/>
      <c r="AX1990" s="630">
        <f>AF1990+AL1990+AR1990</f>
        <v>0</v>
      </c>
      <c r="AY1990" s="631"/>
      <c r="AZ1990" s="595">
        <f>IF(AV1990=0,0,(AX1990/AV1990)*100)</f>
        <v>0</v>
      </c>
      <c r="BA1990" s="596"/>
      <c r="BB1990" s="542"/>
      <c r="BC1990" s="580"/>
      <c r="BD1990" s="584"/>
      <c r="BE1990" s="585"/>
      <c r="BF1990" s="595">
        <f>IF(BB1990=0,0,(BD1990/BB1990)*100)</f>
        <v>0</v>
      </c>
      <c r="BG1990" s="596"/>
      <c r="BH1990" s="599">
        <f>AV1990+BB1990</f>
        <v>0</v>
      </c>
      <c r="BI1990" s="600"/>
      <c r="BJ1990" s="630">
        <f>AX1990+BD1990</f>
        <v>0</v>
      </c>
      <c r="BK1990" s="631"/>
      <c r="BL1990" s="595">
        <f>IF(BH1990=0,0,(BJ1990/BH1990)*100)</f>
        <v>0</v>
      </c>
      <c r="BM1990" s="596"/>
      <c r="BN1990" s="656">
        <f>(AF1990*2)+(AL1990*2)+(AR1990*3)+BD1990</f>
        <v>0</v>
      </c>
      <c r="BO1990" s="657"/>
      <c r="BP1990" s="658"/>
      <c r="BQ1990" s="676">
        <f t="shared" ref="BQ1990" si="1936">IF(BS1990=0,0,50*BR1990/BS1990)</f>
        <v>0</v>
      </c>
      <c r="BR1990" s="662">
        <f t="shared" ref="BR1990" si="1937">(BN1990*BU$1958)+(N1990*BU$1959)+(Z1990*BU$1960)+(R1990*BU$1961)+(X1990*BU$1962)+(AB1990*BU$1963)+(V1990*BU$1968)</f>
        <v>0</v>
      </c>
      <c r="BS1990" s="662">
        <f t="shared" ref="BS1990" si="1938">((BB1990-BD1990)*BU$1965)+((AV1990-AX1990)*BU$1964)+(H1990*BU$1966)+(P1990*BU$1967)</f>
        <v>0</v>
      </c>
      <c r="BT1990" s="15"/>
      <c r="BU1990" s="15"/>
      <c r="BV1990" s="95"/>
    </row>
    <row r="1991" spans="1:74" ht="21.75" customHeight="1" x14ac:dyDescent="0.25">
      <c r="A1991" s="95"/>
      <c r="B1991" s="571"/>
      <c r="C1991" s="642" t="str">
        <f>IF(ROSTER!D$40="","",ROSTER!D$40)</f>
        <v/>
      </c>
      <c r="D1991" s="643"/>
      <c r="E1991" s="575"/>
      <c r="F1991" s="577"/>
      <c r="G1991" s="583"/>
      <c r="H1991" s="579"/>
      <c r="I1991" s="545"/>
      <c r="J1991" s="544"/>
      <c r="K1991" s="581"/>
      <c r="L1991" s="586"/>
      <c r="M1991" s="587"/>
      <c r="N1991" s="592" t="s">
        <v>16</v>
      </c>
      <c r="O1991" s="603"/>
      <c r="P1991" s="544"/>
      <c r="Q1991" s="581"/>
      <c r="R1991" s="586"/>
      <c r="S1991" s="587"/>
      <c r="T1991" s="592" t="s">
        <v>16</v>
      </c>
      <c r="U1991" s="592"/>
      <c r="V1991" s="544"/>
      <c r="W1991" s="545"/>
      <c r="X1991" s="594"/>
      <c r="Y1991" s="545"/>
      <c r="Z1991" s="544"/>
      <c r="AA1991" s="545"/>
      <c r="AB1991" s="544"/>
      <c r="AC1991" s="545"/>
      <c r="AD1991" s="544"/>
      <c r="AE1991" s="581"/>
      <c r="AF1991" s="586"/>
      <c r="AG1991" s="587"/>
      <c r="AH1991" s="626"/>
      <c r="AI1991" s="627"/>
      <c r="AJ1991" s="544"/>
      <c r="AK1991" s="581"/>
      <c r="AL1991" s="586"/>
      <c r="AM1991" s="587"/>
      <c r="AN1991" s="626"/>
      <c r="AO1991" s="627"/>
      <c r="AP1991" s="544"/>
      <c r="AQ1991" s="581"/>
      <c r="AR1991" s="586"/>
      <c r="AS1991" s="587"/>
      <c r="AT1991" s="626"/>
      <c r="AU1991" s="627"/>
      <c r="AV1991" s="628"/>
      <c r="AW1991" s="629"/>
      <c r="AX1991" s="632"/>
      <c r="AY1991" s="633"/>
      <c r="AZ1991" s="626"/>
      <c r="BA1991" s="627"/>
      <c r="BB1991" s="544"/>
      <c r="BC1991" s="581"/>
      <c r="BD1991" s="586"/>
      <c r="BE1991" s="587"/>
      <c r="BF1991" s="626"/>
      <c r="BG1991" s="627"/>
      <c r="BH1991" s="628"/>
      <c r="BI1991" s="629"/>
      <c r="BJ1991" s="632"/>
      <c r="BK1991" s="633"/>
      <c r="BL1991" s="626"/>
      <c r="BM1991" s="627"/>
      <c r="BN1991" s="678"/>
      <c r="BO1991" s="679"/>
      <c r="BP1991" s="680"/>
      <c r="BQ1991" s="677"/>
      <c r="BR1991" s="663"/>
      <c r="BS1991" s="663"/>
      <c r="BT1991" s="15"/>
      <c r="BU1991" s="15"/>
      <c r="BV1991" s="95"/>
    </row>
    <row r="1992" spans="1:74" ht="21.75" customHeight="1" x14ac:dyDescent="0.25">
      <c r="A1992" s="95"/>
      <c r="B1992" s="570" t="str">
        <f>IF(ROSTER!B$42="","",ROSTER!B$42)</f>
        <v/>
      </c>
      <c r="C1992" s="572" t="str">
        <f>IF(ROSTER!C$42="","",ROSTER!C$42)</f>
        <v/>
      </c>
      <c r="D1992" s="573"/>
      <c r="E1992" s="574"/>
      <c r="F1992" s="576">
        <f>IF(E1992="y",1,IF(E1992="S",1,0))</f>
        <v>0</v>
      </c>
      <c r="G1992" s="582">
        <f>IF(E1992="S",1,0)</f>
        <v>0</v>
      </c>
      <c r="H1992" s="578"/>
      <c r="I1992" s="543"/>
      <c r="J1992" s="542"/>
      <c r="K1992" s="580"/>
      <c r="L1992" s="584"/>
      <c r="M1992" s="585"/>
      <c r="N1992" s="588">
        <f>L1992+J1992</f>
        <v>0</v>
      </c>
      <c r="O1992" s="589"/>
      <c r="P1992" s="542"/>
      <c r="Q1992" s="580"/>
      <c r="R1992" s="584"/>
      <c r="S1992" s="585"/>
      <c r="T1992" s="588">
        <f>R1992-P1992</f>
        <v>0</v>
      </c>
      <c r="U1992" s="588"/>
      <c r="V1992" s="542"/>
      <c r="W1992" s="543"/>
      <c r="X1992" s="593"/>
      <c r="Y1992" s="543"/>
      <c r="Z1992" s="542"/>
      <c r="AA1992" s="543"/>
      <c r="AB1992" s="542"/>
      <c r="AC1992" s="543"/>
      <c r="AD1992" s="542"/>
      <c r="AE1992" s="580"/>
      <c r="AF1992" s="584"/>
      <c r="AG1992" s="585"/>
      <c r="AH1992" s="595">
        <f>IF(AD1992=0,0,(AF1992/AD1992)*100)</f>
        <v>0</v>
      </c>
      <c r="AI1992" s="596"/>
      <c r="AJ1992" s="542"/>
      <c r="AK1992" s="580"/>
      <c r="AL1992" s="584"/>
      <c r="AM1992" s="585"/>
      <c r="AN1992" s="595">
        <f>IF(AJ1992=0,0,(AL1992/AJ1992)*100)</f>
        <v>0</v>
      </c>
      <c r="AO1992" s="596"/>
      <c r="AP1992" s="542"/>
      <c r="AQ1992" s="580"/>
      <c r="AR1992" s="584"/>
      <c r="AS1992" s="585"/>
      <c r="AT1992" s="595">
        <f>IF(AP1992=0,0,(AR1992/AP1992)*100)</f>
        <v>0</v>
      </c>
      <c r="AU1992" s="596"/>
      <c r="AV1992" s="599">
        <f>AD1992+AJ1992+AP1992</f>
        <v>0</v>
      </c>
      <c r="AW1992" s="600"/>
      <c r="AX1992" s="630">
        <f>AF1992+AL1992+AR1992</f>
        <v>0</v>
      </c>
      <c r="AY1992" s="631"/>
      <c r="AZ1992" s="595">
        <f>IF(AV1992=0,0,(AX1992/AV1992)*100)</f>
        <v>0</v>
      </c>
      <c r="BA1992" s="596"/>
      <c r="BB1992" s="542"/>
      <c r="BC1992" s="580"/>
      <c r="BD1992" s="584"/>
      <c r="BE1992" s="585"/>
      <c r="BF1992" s="595">
        <f>IF(BB1992=0,0,(BD1992/BB1992)*100)</f>
        <v>0</v>
      </c>
      <c r="BG1992" s="596"/>
      <c r="BH1992" s="599">
        <f>AV1992+BB1992</f>
        <v>0</v>
      </c>
      <c r="BI1992" s="600"/>
      <c r="BJ1992" s="630">
        <f>AX1992+BD1992</f>
        <v>0</v>
      </c>
      <c r="BK1992" s="631"/>
      <c r="BL1992" s="595">
        <f>IF(BH1992=0,0,(BJ1992/BH1992)*100)</f>
        <v>0</v>
      </c>
      <c r="BM1992" s="596"/>
      <c r="BN1992" s="656">
        <f>(AF1992*2)+(AL1992*2)+(AR1992*3)+BD1992</f>
        <v>0</v>
      </c>
      <c r="BO1992" s="657"/>
      <c r="BP1992" s="658"/>
      <c r="BQ1992" s="676">
        <f t="shared" ref="BQ1992" si="1939">IF(BS1992=0,0,50*BR1992/BS1992)</f>
        <v>0</v>
      </c>
      <c r="BR1992" s="662">
        <f t="shared" ref="BR1992" si="1940">(BN1992*BU$1958)+(N1992*BU$1959)+(Z1992*BU$1960)+(R1992*BU$1961)+(X1992*BU$1962)+(AB1992*BU$1963)+(V1992*BU$1968)</f>
        <v>0</v>
      </c>
      <c r="BS1992" s="662">
        <f t="shared" ref="BS1992" si="1941">((BB1992-BD1992)*BU$1965)+((AV1992-AX1992)*BU$1964)+(H1992*BU$1966)+(P1992*BU$1967)</f>
        <v>0</v>
      </c>
      <c r="BT1992" s="15"/>
      <c r="BU1992" s="15"/>
      <c r="BV1992" s="95"/>
    </row>
    <row r="1993" spans="1:74" ht="21.75" customHeight="1" x14ac:dyDescent="0.25">
      <c r="A1993" s="95"/>
      <c r="B1993" s="571"/>
      <c r="C1993" s="642" t="str">
        <f>IF(ROSTER!D$42="","",ROSTER!D$42)</f>
        <v/>
      </c>
      <c r="D1993" s="643"/>
      <c r="E1993" s="575"/>
      <c r="F1993" s="577"/>
      <c r="G1993" s="583"/>
      <c r="H1993" s="579"/>
      <c r="I1993" s="545"/>
      <c r="J1993" s="544"/>
      <c r="K1993" s="581"/>
      <c r="L1993" s="586"/>
      <c r="M1993" s="587"/>
      <c r="N1993" s="592" t="s">
        <v>16</v>
      </c>
      <c r="O1993" s="603"/>
      <c r="P1993" s="544"/>
      <c r="Q1993" s="581"/>
      <c r="R1993" s="586"/>
      <c r="S1993" s="587"/>
      <c r="T1993" s="592" t="s">
        <v>16</v>
      </c>
      <c r="U1993" s="592"/>
      <c r="V1993" s="544"/>
      <c r="W1993" s="545"/>
      <c r="X1993" s="594"/>
      <c r="Y1993" s="545"/>
      <c r="Z1993" s="544"/>
      <c r="AA1993" s="545"/>
      <c r="AB1993" s="544"/>
      <c r="AC1993" s="545"/>
      <c r="AD1993" s="544"/>
      <c r="AE1993" s="581"/>
      <c r="AF1993" s="586"/>
      <c r="AG1993" s="587"/>
      <c r="AH1993" s="626"/>
      <c r="AI1993" s="627"/>
      <c r="AJ1993" s="544"/>
      <c r="AK1993" s="581"/>
      <c r="AL1993" s="586"/>
      <c r="AM1993" s="587"/>
      <c r="AN1993" s="626"/>
      <c r="AO1993" s="627"/>
      <c r="AP1993" s="544"/>
      <c r="AQ1993" s="581"/>
      <c r="AR1993" s="586"/>
      <c r="AS1993" s="587"/>
      <c r="AT1993" s="626"/>
      <c r="AU1993" s="627"/>
      <c r="AV1993" s="628"/>
      <c r="AW1993" s="629"/>
      <c r="AX1993" s="632"/>
      <c r="AY1993" s="633"/>
      <c r="AZ1993" s="626"/>
      <c r="BA1993" s="627"/>
      <c r="BB1993" s="544"/>
      <c r="BC1993" s="581"/>
      <c r="BD1993" s="586"/>
      <c r="BE1993" s="587"/>
      <c r="BF1993" s="626"/>
      <c r="BG1993" s="627"/>
      <c r="BH1993" s="628"/>
      <c r="BI1993" s="629"/>
      <c r="BJ1993" s="632"/>
      <c r="BK1993" s="633"/>
      <c r="BL1993" s="626"/>
      <c r="BM1993" s="627"/>
      <c r="BN1993" s="678"/>
      <c r="BO1993" s="679"/>
      <c r="BP1993" s="680"/>
      <c r="BQ1993" s="677"/>
      <c r="BR1993" s="663"/>
      <c r="BS1993" s="663"/>
      <c r="BT1993" s="15"/>
      <c r="BU1993" s="15"/>
      <c r="BV1993" s="95"/>
    </row>
    <row r="1994" spans="1:74" ht="21.75" customHeight="1" x14ac:dyDescent="0.25">
      <c r="A1994" s="95"/>
      <c r="B1994" s="570" t="str">
        <f>IF(ROSTER!B$44="","",ROSTER!B$44)</f>
        <v/>
      </c>
      <c r="C1994" s="572" t="str">
        <f>IF(ROSTER!C$44="","",ROSTER!C$44)</f>
        <v/>
      </c>
      <c r="D1994" s="573"/>
      <c r="E1994" s="574"/>
      <c r="F1994" s="576">
        <f>IF(E1994="y",1,IF(E1994="S",1,0))</f>
        <v>0</v>
      </c>
      <c r="G1994" s="582">
        <f>IF(E1994="S",1,0)</f>
        <v>0</v>
      </c>
      <c r="H1994" s="578"/>
      <c r="I1994" s="543"/>
      <c r="J1994" s="542"/>
      <c r="K1994" s="580"/>
      <c r="L1994" s="584"/>
      <c r="M1994" s="585"/>
      <c r="N1994" s="588">
        <f>L1994+J1994</f>
        <v>0</v>
      </c>
      <c r="O1994" s="589"/>
      <c r="P1994" s="542"/>
      <c r="Q1994" s="580"/>
      <c r="R1994" s="584"/>
      <c r="S1994" s="585"/>
      <c r="T1994" s="588">
        <f>R1994-P1994</f>
        <v>0</v>
      </c>
      <c r="U1994" s="588"/>
      <c r="V1994" s="542"/>
      <c r="W1994" s="543"/>
      <c r="X1994" s="593"/>
      <c r="Y1994" s="543"/>
      <c r="Z1994" s="542"/>
      <c r="AA1994" s="543"/>
      <c r="AB1994" s="542"/>
      <c r="AC1994" s="543"/>
      <c r="AD1994" s="542"/>
      <c r="AE1994" s="580"/>
      <c r="AF1994" s="584"/>
      <c r="AG1994" s="585"/>
      <c r="AH1994" s="595">
        <f>IF(AD1994=0,0,(AF1994/AD1994)*100)</f>
        <v>0</v>
      </c>
      <c r="AI1994" s="596"/>
      <c r="AJ1994" s="542"/>
      <c r="AK1994" s="580"/>
      <c r="AL1994" s="584"/>
      <c r="AM1994" s="585"/>
      <c r="AN1994" s="595">
        <f>IF(AJ1994=0,0,(AL1994/AJ1994)*100)</f>
        <v>0</v>
      </c>
      <c r="AO1994" s="596"/>
      <c r="AP1994" s="542"/>
      <c r="AQ1994" s="580"/>
      <c r="AR1994" s="584"/>
      <c r="AS1994" s="585"/>
      <c r="AT1994" s="595">
        <f>IF(AP1994=0,0,(AR1994/AP1994)*100)</f>
        <v>0</v>
      </c>
      <c r="AU1994" s="596"/>
      <c r="AV1994" s="599">
        <f>AD1994+AJ1994+AP1994</f>
        <v>0</v>
      </c>
      <c r="AW1994" s="600"/>
      <c r="AX1994" s="630">
        <f>AF1994+AL1994+AR1994</f>
        <v>0</v>
      </c>
      <c r="AY1994" s="631"/>
      <c r="AZ1994" s="595">
        <f>IF(AV1994=0,0,(AX1994/AV1994)*100)</f>
        <v>0</v>
      </c>
      <c r="BA1994" s="596"/>
      <c r="BB1994" s="542"/>
      <c r="BC1994" s="580"/>
      <c r="BD1994" s="584"/>
      <c r="BE1994" s="585"/>
      <c r="BF1994" s="595">
        <f>IF(BB1994=0,0,(BD1994/BB1994)*100)</f>
        <v>0</v>
      </c>
      <c r="BG1994" s="596"/>
      <c r="BH1994" s="599">
        <f>AV1994+BB1994</f>
        <v>0</v>
      </c>
      <c r="BI1994" s="600"/>
      <c r="BJ1994" s="630">
        <f>AX1994+BD1994</f>
        <v>0</v>
      </c>
      <c r="BK1994" s="631"/>
      <c r="BL1994" s="595">
        <f>IF(BH1994=0,0,(BJ1994/BH1994)*100)</f>
        <v>0</v>
      </c>
      <c r="BM1994" s="596"/>
      <c r="BN1994" s="656">
        <f>(AF1994*2)+(AL1994*2)+(AR1994*3)+BD1994</f>
        <v>0</v>
      </c>
      <c r="BO1994" s="657"/>
      <c r="BP1994" s="658"/>
      <c r="BQ1994" s="676">
        <f t="shared" ref="BQ1994" si="1942">IF(BS1994=0,0,50*BR1994/BS1994)</f>
        <v>0</v>
      </c>
      <c r="BR1994" s="662">
        <f t="shared" ref="BR1994" si="1943">(BN1994*BU$1958)+(N1994*BU$1959)+(Z1994*BU$1960)+(R1994*BU$1961)+(X1994*BU$1962)+(AB1994*BU$1963)+(V1994*BU$1968)</f>
        <v>0</v>
      </c>
      <c r="BS1994" s="662">
        <f t="shared" ref="BS1994" si="1944">((BB1994-BD1994)*BU$1965)+((AV1994-AX1994)*BU$1964)+(H1994*BU$1966)+(P1994*BU$1967)</f>
        <v>0</v>
      </c>
      <c r="BT1994" s="15"/>
      <c r="BU1994" s="15"/>
      <c r="BV1994" s="95"/>
    </row>
    <row r="1995" spans="1:74" ht="21.75" customHeight="1" x14ac:dyDescent="0.25">
      <c r="A1995" s="95"/>
      <c r="B1995" s="571"/>
      <c r="C1995" s="642" t="str">
        <f>IF(ROSTER!D$44="","",ROSTER!D$44)</f>
        <v/>
      </c>
      <c r="D1995" s="643"/>
      <c r="E1995" s="575"/>
      <c r="F1995" s="577"/>
      <c r="G1995" s="583"/>
      <c r="H1995" s="579"/>
      <c r="I1995" s="545"/>
      <c r="J1995" s="544"/>
      <c r="K1995" s="581"/>
      <c r="L1995" s="586"/>
      <c r="M1995" s="587"/>
      <c r="N1995" s="592" t="s">
        <v>16</v>
      </c>
      <c r="O1995" s="603"/>
      <c r="P1995" s="544"/>
      <c r="Q1995" s="581"/>
      <c r="R1995" s="586"/>
      <c r="S1995" s="587"/>
      <c r="T1995" s="592" t="s">
        <v>16</v>
      </c>
      <c r="U1995" s="592"/>
      <c r="V1995" s="544"/>
      <c r="W1995" s="545"/>
      <c r="X1995" s="594"/>
      <c r="Y1995" s="545"/>
      <c r="Z1995" s="544"/>
      <c r="AA1995" s="545"/>
      <c r="AB1995" s="544"/>
      <c r="AC1995" s="545"/>
      <c r="AD1995" s="544"/>
      <c r="AE1995" s="581"/>
      <c r="AF1995" s="586"/>
      <c r="AG1995" s="587"/>
      <c r="AH1995" s="626"/>
      <c r="AI1995" s="627"/>
      <c r="AJ1995" s="544"/>
      <c r="AK1995" s="581"/>
      <c r="AL1995" s="586"/>
      <c r="AM1995" s="587"/>
      <c r="AN1995" s="626"/>
      <c r="AO1995" s="627"/>
      <c r="AP1995" s="544"/>
      <c r="AQ1995" s="581"/>
      <c r="AR1995" s="586"/>
      <c r="AS1995" s="587"/>
      <c r="AT1995" s="626"/>
      <c r="AU1995" s="627"/>
      <c r="AV1995" s="628"/>
      <c r="AW1995" s="629"/>
      <c r="AX1995" s="632"/>
      <c r="AY1995" s="633"/>
      <c r="AZ1995" s="626"/>
      <c r="BA1995" s="627"/>
      <c r="BB1995" s="544"/>
      <c r="BC1995" s="581"/>
      <c r="BD1995" s="586"/>
      <c r="BE1995" s="587"/>
      <c r="BF1995" s="626"/>
      <c r="BG1995" s="627"/>
      <c r="BH1995" s="628"/>
      <c r="BI1995" s="629"/>
      <c r="BJ1995" s="632"/>
      <c r="BK1995" s="633"/>
      <c r="BL1995" s="626"/>
      <c r="BM1995" s="627"/>
      <c r="BN1995" s="678"/>
      <c r="BO1995" s="679"/>
      <c r="BP1995" s="680"/>
      <c r="BQ1995" s="677"/>
      <c r="BR1995" s="663"/>
      <c r="BS1995" s="663"/>
      <c r="BT1995" s="15"/>
      <c r="BU1995" s="15"/>
      <c r="BV1995" s="95"/>
    </row>
    <row r="1996" spans="1:74" ht="21.75" customHeight="1" x14ac:dyDescent="0.25">
      <c r="A1996" s="95"/>
      <c r="B1996" s="570" t="str">
        <f>IF(ROSTER!B$46="","",ROSTER!B$46)</f>
        <v/>
      </c>
      <c r="C1996" s="572" t="str">
        <f>IF(ROSTER!C$46="","",ROSTER!C$46)</f>
        <v/>
      </c>
      <c r="D1996" s="573"/>
      <c r="E1996" s="574"/>
      <c r="F1996" s="576">
        <f>IF(E1996="y",1,IF(E1996="S",1,0))</f>
        <v>0</v>
      </c>
      <c r="G1996" s="582">
        <f>IF(E1996="S",1,0)</f>
        <v>0</v>
      </c>
      <c r="H1996" s="578"/>
      <c r="I1996" s="543"/>
      <c r="J1996" s="542"/>
      <c r="K1996" s="580"/>
      <c r="L1996" s="584"/>
      <c r="M1996" s="585"/>
      <c r="N1996" s="588">
        <f>L1996+J1996</f>
        <v>0</v>
      </c>
      <c r="O1996" s="589"/>
      <c r="P1996" s="542"/>
      <c r="Q1996" s="580"/>
      <c r="R1996" s="584"/>
      <c r="S1996" s="585"/>
      <c r="T1996" s="588">
        <f>R1996-P1996</f>
        <v>0</v>
      </c>
      <c r="U1996" s="588"/>
      <c r="V1996" s="542"/>
      <c r="W1996" s="543"/>
      <c r="X1996" s="593"/>
      <c r="Y1996" s="543"/>
      <c r="Z1996" s="542"/>
      <c r="AA1996" s="543"/>
      <c r="AB1996" s="542"/>
      <c r="AC1996" s="543"/>
      <c r="AD1996" s="542"/>
      <c r="AE1996" s="580"/>
      <c r="AF1996" s="584"/>
      <c r="AG1996" s="585"/>
      <c r="AH1996" s="595">
        <f>IF(AD1996=0,0,(AF1996/AD1996)*100)</f>
        <v>0</v>
      </c>
      <c r="AI1996" s="596"/>
      <c r="AJ1996" s="542"/>
      <c r="AK1996" s="580"/>
      <c r="AL1996" s="584"/>
      <c r="AM1996" s="585"/>
      <c r="AN1996" s="595">
        <f>IF(AJ1996=0,0,(AL1996/AJ1996)*100)</f>
        <v>0</v>
      </c>
      <c r="AO1996" s="596"/>
      <c r="AP1996" s="542"/>
      <c r="AQ1996" s="580"/>
      <c r="AR1996" s="584"/>
      <c r="AS1996" s="585"/>
      <c r="AT1996" s="595">
        <f>IF(AP1996=0,0,(AR1996/AP1996)*100)</f>
        <v>0</v>
      </c>
      <c r="AU1996" s="596"/>
      <c r="AV1996" s="599">
        <f>AD1996+AJ1996+AP1996</f>
        <v>0</v>
      </c>
      <c r="AW1996" s="600"/>
      <c r="AX1996" s="630">
        <f>AF1996+AL1996+AR1996</f>
        <v>0</v>
      </c>
      <c r="AY1996" s="631"/>
      <c r="AZ1996" s="595">
        <f>IF(AV1996=0,0,(AX1996/AV1996)*100)</f>
        <v>0</v>
      </c>
      <c r="BA1996" s="596"/>
      <c r="BB1996" s="542"/>
      <c r="BC1996" s="580"/>
      <c r="BD1996" s="584"/>
      <c r="BE1996" s="585"/>
      <c r="BF1996" s="595">
        <f>IF(BB1996=0,0,(BD1996/BB1996)*100)</f>
        <v>0</v>
      </c>
      <c r="BG1996" s="596"/>
      <c r="BH1996" s="599">
        <f>AV1996+BB1996</f>
        <v>0</v>
      </c>
      <c r="BI1996" s="600"/>
      <c r="BJ1996" s="630">
        <f>AX1996+BD1996</f>
        <v>0</v>
      </c>
      <c r="BK1996" s="631"/>
      <c r="BL1996" s="595">
        <f>IF(BH1996=0,0,(BJ1996/BH1996)*100)</f>
        <v>0</v>
      </c>
      <c r="BM1996" s="596"/>
      <c r="BN1996" s="656">
        <f>(AF1996*2)+(AL1996*2)+(AR1996*3)+BD1996</f>
        <v>0</v>
      </c>
      <c r="BO1996" s="657"/>
      <c r="BP1996" s="658"/>
      <c r="BQ1996" s="676">
        <f t="shared" ref="BQ1996" si="1945">IF(BS1996=0,0,50*BR1996/BS1996)</f>
        <v>0</v>
      </c>
      <c r="BR1996" s="662">
        <f t="shared" ref="BR1996" si="1946">(BN1996*BU$1958)+(N1996*BU$1959)+(Z1996*BU$1960)+(R1996*BU$1961)+(X1996*BU$1962)+(AB1996*BU$1963)+(V1996*BU$1968)</f>
        <v>0</v>
      </c>
      <c r="BS1996" s="662">
        <f t="shared" ref="BS1996" si="1947">((BB1996-BD1996)*BU$1965)+((AV1996-AX1996)*BU$1964)+(H1996*BU$1966)+(P1996*BU$1967)</f>
        <v>0</v>
      </c>
      <c r="BT1996" s="15"/>
      <c r="BU1996" s="15"/>
      <c r="BV1996" s="95"/>
    </row>
    <row r="1997" spans="1:74" ht="22.5" customHeight="1" thickBot="1" x14ac:dyDescent="0.3">
      <c r="A1997" s="95"/>
      <c r="B1997" s="571"/>
      <c r="C1997" s="642" t="str">
        <f>IF(ROSTER!D$46="","",ROSTER!D$46)</f>
        <v/>
      </c>
      <c r="D1997" s="643"/>
      <c r="E1997" s="575"/>
      <c r="F1997" s="577"/>
      <c r="G1997" s="583"/>
      <c r="H1997" s="579"/>
      <c r="I1997" s="545"/>
      <c r="J1997" s="544"/>
      <c r="K1997" s="581"/>
      <c r="L1997" s="586"/>
      <c r="M1997" s="587"/>
      <c r="N1997" s="590" t="s">
        <v>16</v>
      </c>
      <c r="O1997" s="591"/>
      <c r="P1997" s="544"/>
      <c r="Q1997" s="581"/>
      <c r="R1997" s="586"/>
      <c r="S1997" s="587"/>
      <c r="T1997" s="592" t="s">
        <v>16</v>
      </c>
      <c r="U1997" s="592"/>
      <c r="V1997" s="544"/>
      <c r="W1997" s="545"/>
      <c r="X1997" s="594"/>
      <c r="Y1997" s="545"/>
      <c r="Z1997" s="544"/>
      <c r="AA1997" s="545"/>
      <c r="AB1997" s="544"/>
      <c r="AC1997" s="545"/>
      <c r="AD1997" s="544"/>
      <c r="AE1997" s="581"/>
      <c r="AF1997" s="586"/>
      <c r="AG1997" s="587"/>
      <c r="AH1997" s="597"/>
      <c r="AI1997" s="598"/>
      <c r="AJ1997" s="544"/>
      <c r="AK1997" s="581"/>
      <c r="AL1997" s="586"/>
      <c r="AM1997" s="587"/>
      <c r="AN1997" s="597"/>
      <c r="AO1997" s="598"/>
      <c r="AP1997" s="544"/>
      <c r="AQ1997" s="581"/>
      <c r="AR1997" s="586"/>
      <c r="AS1997" s="587"/>
      <c r="AT1997" s="597"/>
      <c r="AU1997" s="598"/>
      <c r="AV1997" s="601"/>
      <c r="AW1997" s="602"/>
      <c r="AX1997" s="701"/>
      <c r="AY1997" s="702"/>
      <c r="AZ1997" s="597"/>
      <c r="BA1997" s="598"/>
      <c r="BB1997" s="544"/>
      <c r="BC1997" s="581"/>
      <c r="BD1997" s="586"/>
      <c r="BE1997" s="587"/>
      <c r="BF1997" s="597"/>
      <c r="BG1997" s="598"/>
      <c r="BH1997" s="601"/>
      <c r="BI1997" s="602"/>
      <c r="BJ1997" s="701"/>
      <c r="BK1997" s="702"/>
      <c r="BL1997" s="597"/>
      <c r="BM1997" s="598"/>
      <c r="BN1997" s="659"/>
      <c r="BO1997" s="660"/>
      <c r="BP1997" s="661"/>
      <c r="BQ1997" s="677"/>
      <c r="BR1997" s="663"/>
      <c r="BS1997" s="663"/>
      <c r="BT1997" s="15"/>
      <c r="BU1997" s="15"/>
      <c r="BV1997" s="95"/>
    </row>
    <row r="1998" spans="1:74" s="21" customFormat="1" ht="33.4" customHeight="1" x14ac:dyDescent="0.45">
      <c r="A1998" s="98"/>
      <c r="B1998" s="612"/>
      <c r="C1998" s="613"/>
      <c r="D1998" s="613" t="s">
        <v>10</v>
      </c>
      <c r="E1998" s="616"/>
      <c r="F1998" s="279"/>
      <c r="G1998" s="279"/>
      <c r="H1998" s="517">
        <f>SUM(H1958:I1997)</f>
        <v>0</v>
      </c>
      <c r="I1998" s="618"/>
      <c r="J1998" s="517">
        <f>SUM(J1958:K1997)</f>
        <v>0</v>
      </c>
      <c r="K1998" s="618"/>
      <c r="L1998" s="620">
        <f>SUM(L1958:M1997)</f>
        <v>0</v>
      </c>
      <c r="M1998" s="621"/>
      <c r="N1998" s="548">
        <f>L1998+J1998</f>
        <v>0</v>
      </c>
      <c r="O1998" s="518"/>
      <c r="P1998" s="620">
        <f>SUM(P1958:Q1997)</f>
        <v>0</v>
      </c>
      <c r="Q1998" s="618"/>
      <c r="R1998" s="620">
        <f>SUM(R1958:S1997)</f>
        <v>0</v>
      </c>
      <c r="S1998" s="621"/>
      <c r="T1998" s="548">
        <f>R1998-P1998</f>
        <v>0</v>
      </c>
      <c r="U1998" s="518"/>
      <c r="V1998" s="517">
        <f>SUM(V1958:W1997)</f>
        <v>0</v>
      </c>
      <c r="W1998" s="518"/>
      <c r="X1998" s="621">
        <f>SUM(X1958:Y1997)</f>
        <v>0</v>
      </c>
      <c r="Y1998" s="621"/>
      <c r="Z1998" s="517">
        <f>SUM(Z1958:AA1997)</f>
        <v>0</v>
      </c>
      <c r="AA1998" s="518"/>
      <c r="AB1998" s="517">
        <f>SUM(AB1958:AC1997)</f>
        <v>0</v>
      </c>
      <c r="AC1998" s="518"/>
      <c r="AD1998" s="621">
        <f>SUM(AD1958:AE1997)</f>
        <v>0</v>
      </c>
      <c r="AE1998" s="618"/>
      <c r="AF1998" s="620">
        <f>SUM(AF1958:AG1997)</f>
        <v>0</v>
      </c>
      <c r="AG1998" s="621"/>
      <c r="AH1998" s="548">
        <f>IF(AD1998=0,0,(AF1998/AD1998)*100)</f>
        <v>0</v>
      </c>
      <c r="AI1998" s="518"/>
      <c r="AJ1998" s="620">
        <f>SUM(AJ1958:AK1997)</f>
        <v>0</v>
      </c>
      <c r="AK1998" s="618"/>
      <c r="AL1998" s="620">
        <f>SUM(AL1958:AM1997)</f>
        <v>0</v>
      </c>
      <c r="AM1998" s="621"/>
      <c r="AN1998" s="548">
        <f>IF(AJ1998=0,0,(AL1998/AJ1998)*100)</f>
        <v>0</v>
      </c>
      <c r="AO1998" s="518"/>
      <c r="AP1998" s="620">
        <f>SUM(AP1958:AQ1997)</f>
        <v>0</v>
      </c>
      <c r="AQ1998" s="618"/>
      <c r="AR1998" s="620">
        <f>SUM(AR1958:AS1997)</f>
        <v>0</v>
      </c>
      <c r="AS1998" s="621"/>
      <c r="AT1998" s="548">
        <f>IF(AP1998=0,0,(AR1998/AP1998)*100)</f>
        <v>0</v>
      </c>
      <c r="AU1998" s="518"/>
      <c r="AV1998" s="517">
        <f>AD1998+AJ1998+AP1998</f>
        <v>0</v>
      </c>
      <c r="AW1998" s="618"/>
      <c r="AX1998" s="620">
        <f>AF1998+AL1998+AR1998</f>
        <v>0</v>
      </c>
      <c r="AY1998" s="624"/>
      <c r="AZ1998" s="548">
        <f>IF(AV1998=0,0,(AX1998/AV1998)*100)</f>
        <v>0</v>
      </c>
      <c r="BA1998" s="518"/>
      <c r="BB1998" s="620">
        <f>SUM(BB1958:BC1997)</f>
        <v>0</v>
      </c>
      <c r="BC1998" s="618"/>
      <c r="BD1998" s="620">
        <f>SUM(BD1958:BE1997)</f>
        <v>0</v>
      </c>
      <c r="BE1998" s="621"/>
      <c r="BF1998" s="548">
        <f>IF(BB1998=0,0,(BD1998/BB1998)*100)</f>
        <v>0</v>
      </c>
      <c r="BG1998" s="518"/>
      <c r="BH1998" s="517">
        <f>AV1998+BB1998</f>
        <v>0</v>
      </c>
      <c r="BI1998" s="618"/>
      <c r="BJ1998" s="620">
        <f>AX1998+BD1998</f>
        <v>0</v>
      </c>
      <c r="BK1998" s="624"/>
      <c r="BL1998" s="548">
        <f>IF(BH1998=0,0,(BJ1998/BH1998)*100)</f>
        <v>0</v>
      </c>
      <c r="BM1998" s="664"/>
      <c r="BN1998" s="666">
        <f>SUM(BN1958:BP1997)</f>
        <v>0</v>
      </c>
      <c r="BO1998" s="667"/>
      <c r="BP1998" s="668"/>
      <c r="BQ1998" s="681">
        <f>SUM(BQ1958:BQ1997)</f>
        <v>0</v>
      </c>
      <c r="BR1998" s="685">
        <f t="shared" ref="BR1998" si="1948">(BN1998*BU$1958)+(N1998*BU$1959)+(Z1998*BU$1960)+(R1998*BU$1961)+(X1998*BU$1962)+(AB1998*BU$1963)+(V1998*BU$1968)</f>
        <v>0</v>
      </c>
      <c r="BS1998" s="683">
        <f t="shared" ref="BS1998" si="1949">((BB1998-BD1998)*BU$1965)+((AV1998-AX1998)*BU$1964)+(H1998*BU$1966)+(P1998*BU$1967)</f>
        <v>0</v>
      </c>
      <c r="BT1998" s="20"/>
      <c r="BU1998" s="20"/>
      <c r="BV1998" s="98"/>
    </row>
    <row r="1999" spans="1:74" s="21" customFormat="1" ht="33.950000000000003" customHeight="1" thickBot="1" x14ac:dyDescent="0.5">
      <c r="A1999" s="98"/>
      <c r="B1999" s="614"/>
      <c r="C1999" s="615"/>
      <c r="D1999" s="615"/>
      <c r="E1999" s="617"/>
      <c r="F1999" s="280"/>
      <c r="G1999" s="280"/>
      <c r="H1999" s="519"/>
      <c r="I1999" s="619"/>
      <c r="J1999" s="519"/>
      <c r="K1999" s="619"/>
      <c r="L1999" s="622"/>
      <c r="M1999" s="623"/>
      <c r="N1999" s="549" t="s">
        <v>16</v>
      </c>
      <c r="O1999" s="520"/>
      <c r="P1999" s="622"/>
      <c r="Q1999" s="619"/>
      <c r="R1999" s="622"/>
      <c r="S1999" s="623"/>
      <c r="T1999" s="549" t="s">
        <v>16</v>
      </c>
      <c r="U1999" s="520"/>
      <c r="V1999" s="519"/>
      <c r="W1999" s="520"/>
      <c r="X1999" s="623"/>
      <c r="Y1999" s="623"/>
      <c r="Z1999" s="519"/>
      <c r="AA1999" s="520"/>
      <c r="AB1999" s="519"/>
      <c r="AC1999" s="520"/>
      <c r="AD1999" s="623"/>
      <c r="AE1999" s="619"/>
      <c r="AF1999" s="622"/>
      <c r="AG1999" s="623"/>
      <c r="AH1999" s="549"/>
      <c r="AI1999" s="520"/>
      <c r="AJ1999" s="622"/>
      <c r="AK1999" s="619"/>
      <c r="AL1999" s="622"/>
      <c r="AM1999" s="623"/>
      <c r="AN1999" s="549"/>
      <c r="AO1999" s="520"/>
      <c r="AP1999" s="622"/>
      <c r="AQ1999" s="619"/>
      <c r="AR1999" s="622"/>
      <c r="AS1999" s="623"/>
      <c r="AT1999" s="549"/>
      <c r="AU1999" s="520"/>
      <c r="AV1999" s="519"/>
      <c r="AW1999" s="619"/>
      <c r="AX1999" s="622"/>
      <c r="AY1999" s="625"/>
      <c r="AZ1999" s="549"/>
      <c r="BA1999" s="520"/>
      <c r="BB1999" s="622"/>
      <c r="BC1999" s="619"/>
      <c r="BD1999" s="622"/>
      <c r="BE1999" s="623"/>
      <c r="BF1999" s="549"/>
      <c r="BG1999" s="520"/>
      <c r="BH1999" s="519"/>
      <c r="BI1999" s="619"/>
      <c r="BJ1999" s="622"/>
      <c r="BK1999" s="625"/>
      <c r="BL1999" s="549"/>
      <c r="BM1999" s="665"/>
      <c r="BN1999" s="669"/>
      <c r="BO1999" s="670"/>
      <c r="BP1999" s="671"/>
      <c r="BQ1999" s="682"/>
      <c r="BR1999" s="686"/>
      <c r="BS1999" s="684"/>
      <c r="BT1999" s="20"/>
      <c r="BU1999" s="20"/>
      <c r="BV1999" s="98"/>
    </row>
    <row r="2000" spans="1:74" s="21" customFormat="1" ht="33" customHeight="1" thickBot="1" x14ac:dyDescent="0.5">
      <c r="A2000" s="98"/>
      <c r="B2000" s="612"/>
      <c r="C2000" s="613"/>
      <c r="D2000" s="613" t="s">
        <v>13</v>
      </c>
      <c r="E2000" s="616"/>
      <c r="F2000" s="281"/>
      <c r="G2000" s="282"/>
      <c r="H2000" s="528"/>
      <c r="I2000" s="636"/>
      <c r="J2000" s="528"/>
      <c r="K2000" s="636"/>
      <c r="L2000" s="638"/>
      <c r="M2000" s="639"/>
      <c r="N2000" s="548">
        <f>J2000+L2000</f>
        <v>0</v>
      </c>
      <c r="O2000" s="518"/>
      <c r="P2000" s="638"/>
      <c r="Q2000" s="636"/>
      <c r="R2000" s="638"/>
      <c r="S2000" s="639"/>
      <c r="T2000" s="548">
        <f>R2000-P2000</f>
        <v>0</v>
      </c>
      <c r="U2000" s="518"/>
      <c r="V2000" s="528"/>
      <c r="W2000" s="529"/>
      <c r="X2000" s="528"/>
      <c r="Y2000" s="529"/>
      <c r="Z2000" s="528"/>
      <c r="AA2000" s="529"/>
      <c r="AB2000" s="528"/>
      <c r="AC2000" s="529"/>
      <c r="AD2000" s="639"/>
      <c r="AE2000" s="636"/>
      <c r="AF2000" s="638"/>
      <c r="AG2000" s="639"/>
      <c r="AH2000" s="548">
        <f>IF(AD2000=0,0,(AF2000/AD2000)*100)</f>
        <v>0</v>
      </c>
      <c r="AI2000" s="518"/>
      <c r="AJ2000" s="638"/>
      <c r="AK2000" s="636"/>
      <c r="AL2000" s="638"/>
      <c r="AM2000" s="639"/>
      <c r="AN2000" s="548">
        <f>IF(AJ2000=0,0,(AL2000/AJ2000)*100)</f>
        <v>0</v>
      </c>
      <c r="AO2000" s="518"/>
      <c r="AP2000" s="638"/>
      <c r="AQ2000" s="636"/>
      <c r="AR2000" s="638"/>
      <c r="AS2000" s="639"/>
      <c r="AT2000" s="548">
        <f>IF(AP2000=0,0,(AR2000/AP2000)*100)</f>
        <v>0</v>
      </c>
      <c r="AU2000" s="518"/>
      <c r="AV2000" s="517">
        <f>AD2000+AJ2000+AP2000</f>
        <v>0</v>
      </c>
      <c r="AW2000" s="618"/>
      <c r="AX2000" s="620">
        <f>AF2000+AL2000+AR2000</f>
        <v>0</v>
      </c>
      <c r="AY2000" s="624"/>
      <c r="AZ2000" s="548">
        <f>IF(AV2000=0,0,(AX2000/AV2000)*100)</f>
        <v>0</v>
      </c>
      <c r="BA2000" s="518"/>
      <c r="BB2000" s="638"/>
      <c r="BC2000" s="636"/>
      <c r="BD2000" s="638"/>
      <c r="BE2000" s="639"/>
      <c r="BF2000" s="548">
        <f>IF(BB2000=0,0,(BD2000/BB2000)*100)</f>
        <v>0</v>
      </c>
      <c r="BG2000" s="518"/>
      <c r="BH2000" s="517">
        <f>AV2000+BB2000</f>
        <v>0</v>
      </c>
      <c r="BI2000" s="618"/>
      <c r="BJ2000" s="620">
        <f>AX2000+BD2000</f>
        <v>0</v>
      </c>
      <c r="BK2000" s="624"/>
      <c r="BL2000" s="548">
        <f>IF(BH2000=0,0,(BJ2000/BH2000)*100)</f>
        <v>0</v>
      </c>
      <c r="BM2000" s="664"/>
      <c r="BN2000" s="693">
        <f>(AF2000*2)+(AL2000*2)+(AR2000*3)+BD2000</f>
        <v>0</v>
      </c>
      <c r="BO2000" s="694"/>
      <c r="BP2000" s="695"/>
      <c r="BQ2000" s="699"/>
      <c r="BR2000" s="283"/>
      <c r="BS2000" s="284"/>
      <c r="BT2000" s="20"/>
      <c r="BU2000" s="20"/>
      <c r="BV2000" s="98"/>
    </row>
    <row r="2001" spans="1:79" s="21" customFormat="1" ht="33.75" customHeight="1" thickBot="1" x14ac:dyDescent="0.5">
      <c r="A2001" s="98"/>
      <c r="B2001" s="285"/>
      <c r="C2001" s="286"/>
      <c r="D2001" s="634"/>
      <c r="E2001" s="635"/>
      <c r="F2001" s="287"/>
      <c r="G2001" s="287"/>
      <c r="H2001" s="530"/>
      <c r="I2001" s="637"/>
      <c r="J2001" s="530"/>
      <c r="K2001" s="637"/>
      <c r="L2001" s="640"/>
      <c r="M2001" s="641"/>
      <c r="N2001" s="549">
        <f>IF((N1998+N2000)=0,0,N1998/(N1998+N2000)*100)</f>
        <v>0</v>
      </c>
      <c r="O2001" s="520"/>
      <c r="P2001" s="640"/>
      <c r="Q2001" s="637"/>
      <c r="R2001" s="640"/>
      <c r="S2001" s="641"/>
      <c r="T2001" s="549"/>
      <c r="U2001" s="520"/>
      <c r="V2001" s="530"/>
      <c r="W2001" s="531"/>
      <c r="X2001" s="530"/>
      <c r="Y2001" s="531"/>
      <c r="Z2001" s="530"/>
      <c r="AA2001" s="531"/>
      <c r="AB2001" s="530"/>
      <c r="AC2001" s="531"/>
      <c r="AD2001" s="641"/>
      <c r="AE2001" s="637"/>
      <c r="AF2001" s="640"/>
      <c r="AG2001" s="641"/>
      <c r="AH2001" s="549"/>
      <c r="AI2001" s="520"/>
      <c r="AJ2001" s="640"/>
      <c r="AK2001" s="637"/>
      <c r="AL2001" s="640"/>
      <c r="AM2001" s="641"/>
      <c r="AN2001" s="549"/>
      <c r="AO2001" s="520"/>
      <c r="AP2001" s="640"/>
      <c r="AQ2001" s="637"/>
      <c r="AR2001" s="640"/>
      <c r="AS2001" s="641"/>
      <c r="AT2001" s="549"/>
      <c r="AU2001" s="520"/>
      <c r="AV2001" s="519"/>
      <c r="AW2001" s="619"/>
      <c r="AX2001" s="622"/>
      <c r="AY2001" s="625"/>
      <c r="AZ2001" s="549"/>
      <c r="BA2001" s="520"/>
      <c r="BB2001" s="640"/>
      <c r="BC2001" s="637"/>
      <c r="BD2001" s="640"/>
      <c r="BE2001" s="641"/>
      <c r="BF2001" s="549"/>
      <c r="BG2001" s="520"/>
      <c r="BH2001" s="519"/>
      <c r="BI2001" s="619"/>
      <c r="BJ2001" s="622"/>
      <c r="BK2001" s="625"/>
      <c r="BL2001" s="549"/>
      <c r="BM2001" s="665"/>
      <c r="BN2001" s="696"/>
      <c r="BO2001" s="697"/>
      <c r="BP2001" s="698"/>
      <c r="BQ2001" s="700"/>
      <c r="BR2001" s="79"/>
      <c r="BS2001" s="79"/>
      <c r="BT2001" s="20"/>
      <c r="BU2001" s="20"/>
      <c r="BV2001" s="98"/>
    </row>
    <row r="2002" spans="1:79" ht="16.5" customHeight="1" thickTop="1" thickBot="1" x14ac:dyDescent="0.5">
      <c r="A2002" s="95"/>
      <c r="B2002" s="288"/>
      <c r="C2002" s="70"/>
      <c r="D2002" s="70"/>
      <c r="E2002" s="70"/>
      <c r="F2002" s="70"/>
      <c r="G2002" s="70"/>
      <c r="H2002" s="70"/>
      <c r="I2002" s="70"/>
      <c r="J2002" s="70"/>
      <c r="K2002" s="70"/>
      <c r="L2002" s="70"/>
      <c r="M2002" s="70"/>
      <c r="N2002" s="70"/>
      <c r="O2002" s="70"/>
      <c r="P2002" s="70"/>
      <c r="Q2002" s="70"/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70"/>
      <c r="AC2002" s="70"/>
      <c r="AD2002" s="70"/>
      <c r="AE2002" s="70"/>
      <c r="AF2002" s="70"/>
      <c r="AG2002" s="70"/>
      <c r="AH2002" s="289"/>
      <c r="AI2002" s="289"/>
      <c r="AJ2002" s="70"/>
      <c r="AK2002" s="70"/>
      <c r="AL2002" s="70"/>
      <c r="AM2002" s="70"/>
      <c r="AN2002" s="70"/>
      <c r="AO2002" s="70"/>
      <c r="AP2002" s="70"/>
      <c r="AQ2002" s="70"/>
      <c r="AR2002" s="70"/>
      <c r="AS2002" s="70"/>
      <c r="AT2002" s="70"/>
      <c r="AU2002" s="70"/>
      <c r="AV2002" s="70"/>
      <c r="AW2002" s="70"/>
      <c r="AX2002" s="70"/>
      <c r="AY2002" s="70"/>
      <c r="AZ2002" s="70"/>
      <c r="BA2002" s="70"/>
      <c r="BB2002" s="70"/>
      <c r="BC2002" s="70"/>
      <c r="BD2002" s="70"/>
      <c r="BE2002" s="70"/>
      <c r="BF2002" s="70"/>
      <c r="BG2002" s="70"/>
      <c r="BH2002" s="70"/>
      <c r="BI2002" s="70"/>
      <c r="BJ2002" s="70"/>
      <c r="BK2002" s="70"/>
      <c r="BL2002" s="70"/>
      <c r="BM2002" s="70"/>
      <c r="BN2002" s="70"/>
      <c r="BO2002" s="70"/>
      <c r="BP2002" s="70"/>
      <c r="BQ2002" s="89"/>
      <c r="BR2002" s="674">
        <f>IF((J1998+L2000)=0,0,(J1998/(J1998+L2000)*100)%)</f>
        <v>0</v>
      </c>
      <c r="BS2002" s="675"/>
      <c r="BT2002" s="674">
        <f>IF((L1998+J2000)=0,0,(L1998/(L1998+J2000)*100)%)</f>
        <v>0</v>
      </c>
      <c r="BU2002" s="675"/>
      <c r="BV2002" s="95"/>
    </row>
    <row r="2003" spans="1:79" s="23" customFormat="1" ht="79.5" customHeight="1" thickTop="1" thickBot="1" x14ac:dyDescent="0.55000000000000004">
      <c r="A2003" s="99"/>
      <c r="B2003" s="565" t="s">
        <v>64</v>
      </c>
      <c r="C2003" s="566"/>
      <c r="D2003" s="113"/>
      <c r="E2003" s="532" t="s">
        <v>54</v>
      </c>
      <c r="F2003" s="532"/>
      <c r="G2003" s="532"/>
      <c r="H2003" s="532"/>
      <c r="I2003" s="94"/>
      <c r="J2003" s="533"/>
      <c r="K2003" s="534"/>
      <c r="L2003" s="535"/>
      <c r="M2003" s="290"/>
      <c r="N2003" s="533"/>
      <c r="O2003" s="534"/>
      <c r="P2003" s="535"/>
      <c r="Q2003" s="536" t="s">
        <v>47</v>
      </c>
      <c r="R2003" s="537"/>
      <c r="S2003" s="537"/>
      <c r="T2003" s="538"/>
      <c r="U2003" s="533"/>
      <c r="V2003" s="534"/>
      <c r="W2003" s="535"/>
      <c r="X2003" s="290"/>
      <c r="Y2003" s="533"/>
      <c r="Z2003" s="534"/>
      <c r="AA2003" s="535"/>
      <c r="AB2003" s="536" t="s">
        <v>49</v>
      </c>
      <c r="AC2003" s="537"/>
      <c r="AD2003" s="537"/>
      <c r="AE2003" s="538"/>
      <c r="AF2003" s="533"/>
      <c r="AG2003" s="534"/>
      <c r="AH2003" s="535"/>
      <c r="AI2003" s="290"/>
      <c r="AJ2003" s="533"/>
      <c r="AK2003" s="534"/>
      <c r="AL2003" s="535"/>
      <c r="AM2003" s="536" t="s">
        <v>53</v>
      </c>
      <c r="AN2003" s="537"/>
      <c r="AO2003" s="537"/>
      <c r="AP2003" s="538"/>
      <c r="AQ2003" s="533"/>
      <c r="AR2003" s="534"/>
      <c r="AS2003" s="535"/>
      <c r="AT2003" s="72"/>
      <c r="AU2003" s="533"/>
      <c r="AV2003" s="534"/>
      <c r="AW2003" s="535"/>
      <c r="AX2003" s="291"/>
      <c r="AY2003" s="291"/>
      <c r="AZ2003" s="291"/>
      <c r="BA2003" s="291"/>
      <c r="BB2003" s="567" t="s">
        <v>20</v>
      </c>
      <c r="BC2003" s="567"/>
      <c r="BD2003" s="567"/>
      <c r="BE2003" s="567"/>
      <c r="BF2003" s="568"/>
      <c r="BG2003" s="539">
        <f>BN1998</f>
        <v>0</v>
      </c>
      <c r="BH2003" s="540"/>
      <c r="BI2003" s="541"/>
      <c r="BJ2003" s="292"/>
      <c r="BK2003" s="539">
        <f>BN2000</f>
        <v>0</v>
      </c>
      <c r="BL2003" s="540"/>
      <c r="BM2003" s="541"/>
      <c r="BN2003" s="73"/>
      <c r="BO2003" s="73"/>
      <c r="BP2003" s="73"/>
      <c r="BQ2003" s="90"/>
      <c r="BR2003" s="24"/>
      <c r="BS2003" s="24"/>
      <c r="BT2003" s="22"/>
      <c r="BU2003" s="22"/>
      <c r="BV2003" s="99"/>
    </row>
    <row r="2004" spans="1:79" ht="15.6" customHeight="1" thickTop="1" thickBot="1" x14ac:dyDescent="0.55000000000000004">
      <c r="A2004" s="95"/>
      <c r="B2004" s="293"/>
      <c r="C2004" s="67"/>
      <c r="D2004" s="67"/>
      <c r="E2004" s="294"/>
      <c r="F2004" s="295"/>
      <c r="G2004" s="295"/>
      <c r="H2004" s="94"/>
      <c r="I2004" s="94"/>
      <c r="J2004" s="296"/>
      <c r="K2004" s="296"/>
      <c r="L2004" s="296"/>
      <c r="M2004" s="296"/>
      <c r="N2004" s="296"/>
      <c r="O2004" s="296"/>
      <c r="P2004" s="296"/>
      <c r="Q2004" s="295"/>
      <c r="R2004" s="295"/>
      <c r="S2004" s="295"/>
      <c r="T2004" s="295"/>
      <c r="U2004" s="296"/>
      <c r="V2004" s="296"/>
      <c r="W2004" s="296"/>
      <c r="X2004" s="297"/>
      <c r="Y2004" s="296"/>
      <c r="Z2004" s="296"/>
      <c r="AA2004" s="296"/>
      <c r="AB2004" s="295"/>
      <c r="AC2004" s="295"/>
      <c r="AD2004" s="295"/>
      <c r="AE2004" s="295"/>
      <c r="AF2004" s="296"/>
      <c r="AG2004" s="296"/>
      <c r="AH2004" s="296"/>
      <c r="AI2004" s="296"/>
      <c r="AJ2004" s="297"/>
      <c r="AK2004" s="297"/>
      <c r="AL2004" s="296"/>
      <c r="AM2004" s="295"/>
      <c r="AN2004" s="295"/>
      <c r="AO2004" s="295"/>
      <c r="AP2004" s="295"/>
      <c r="AQ2004" s="296"/>
      <c r="AR2004" s="296"/>
      <c r="AS2004" s="296"/>
      <c r="AT2004" s="296"/>
      <c r="AU2004" s="296"/>
      <c r="AV2004" s="72"/>
      <c r="AW2004" s="72"/>
      <c r="AX2004" s="74"/>
      <c r="AY2004" s="74"/>
      <c r="AZ2004" s="74"/>
      <c r="BA2004" s="74"/>
      <c r="BB2004" s="295"/>
      <c r="BC2004" s="298"/>
      <c r="BD2004" s="298"/>
      <c r="BE2004" s="299"/>
      <c r="BF2004" s="300"/>
      <c r="BG2004" s="301"/>
      <c r="BH2004" s="301"/>
      <c r="BI2004" s="72"/>
      <c r="BJ2004" s="302"/>
      <c r="BK2004" s="303"/>
      <c r="BL2004" s="303"/>
      <c r="BM2004" s="72"/>
      <c r="BN2004" s="74"/>
      <c r="BO2004" s="74"/>
      <c r="BP2004" s="74"/>
      <c r="BQ2004" s="91"/>
      <c r="BR2004" s="25"/>
      <c r="BS2004" s="25"/>
      <c r="BT2004" s="15"/>
      <c r="BU2004" s="15"/>
      <c r="BV2004" s="95"/>
    </row>
    <row r="2005" spans="1:79" s="23" customFormat="1" ht="79.5" customHeight="1" thickTop="1" thickBot="1" x14ac:dyDescent="0.55000000000000004">
      <c r="A2005" s="99"/>
      <c r="B2005" s="569" t="s">
        <v>46</v>
      </c>
      <c r="C2005" s="567"/>
      <c r="D2005" s="113"/>
      <c r="E2005" s="532" t="s">
        <v>55</v>
      </c>
      <c r="F2005" s="532"/>
      <c r="G2005" s="532"/>
      <c r="H2005" s="532"/>
      <c r="I2005" s="94"/>
      <c r="J2005" s="539">
        <f>J2003</f>
        <v>0</v>
      </c>
      <c r="K2005" s="540"/>
      <c r="L2005" s="541"/>
      <c r="M2005" s="290"/>
      <c r="N2005" s="539">
        <f>N2003</f>
        <v>0</v>
      </c>
      <c r="O2005" s="540"/>
      <c r="P2005" s="541"/>
      <c r="Q2005" s="536" t="s">
        <v>51</v>
      </c>
      <c r="R2005" s="537"/>
      <c r="S2005" s="537"/>
      <c r="T2005" s="538"/>
      <c r="U2005" s="539">
        <f>U2003-J2003</f>
        <v>0</v>
      </c>
      <c r="V2005" s="540"/>
      <c r="W2005" s="541"/>
      <c r="X2005" s="290"/>
      <c r="Y2005" s="539">
        <f>Y2003-N2003</f>
        <v>0</v>
      </c>
      <c r="Z2005" s="540"/>
      <c r="AA2005" s="541"/>
      <c r="AB2005" s="536" t="s">
        <v>50</v>
      </c>
      <c r="AC2005" s="537"/>
      <c r="AD2005" s="537"/>
      <c r="AE2005" s="538"/>
      <c r="AF2005" s="539">
        <f>AF2003-U2003</f>
        <v>0</v>
      </c>
      <c r="AG2005" s="540"/>
      <c r="AH2005" s="541"/>
      <c r="AI2005" s="290"/>
      <c r="AJ2005" s="539">
        <f>AJ2003-Y2003</f>
        <v>0</v>
      </c>
      <c r="AK2005" s="540"/>
      <c r="AL2005" s="541"/>
      <c r="AM2005" s="536" t="s">
        <v>52</v>
      </c>
      <c r="AN2005" s="537"/>
      <c r="AO2005" s="537"/>
      <c r="AP2005" s="538"/>
      <c r="AQ2005" s="539">
        <f>AQ2003-AF2003</f>
        <v>0</v>
      </c>
      <c r="AR2005" s="540"/>
      <c r="AS2005" s="541"/>
      <c r="AT2005" s="72"/>
      <c r="AU2005" s="539">
        <f>AU2003-AJ2003</f>
        <v>0</v>
      </c>
      <c r="AV2005" s="540"/>
      <c r="AW2005" s="541"/>
      <c r="AX2005" s="291"/>
      <c r="AY2005" s="291"/>
      <c r="AZ2005" s="291"/>
      <c r="BA2005" s="291"/>
      <c r="BB2005" s="567" t="s">
        <v>45</v>
      </c>
      <c r="BC2005" s="567"/>
      <c r="BD2005" s="567"/>
      <c r="BE2005" s="567"/>
      <c r="BF2005" s="568"/>
      <c r="BG2005" s="539">
        <f>BG2003-AQ2003</f>
        <v>0</v>
      </c>
      <c r="BH2005" s="540"/>
      <c r="BI2005" s="541"/>
      <c r="BJ2005" s="304"/>
      <c r="BK2005" s="539">
        <f>BK2003-AU2003</f>
        <v>0</v>
      </c>
      <c r="BL2005" s="540"/>
      <c r="BM2005" s="541"/>
      <c r="BN2005" s="73"/>
      <c r="BO2005" s="73"/>
      <c r="BP2005" s="73"/>
      <c r="BQ2005" s="90"/>
      <c r="BR2005" s="24"/>
      <c r="BS2005" s="24"/>
      <c r="BT2005" s="22"/>
      <c r="BU2005" s="22"/>
      <c r="BV2005" s="99"/>
      <c r="BY2005" s="21"/>
    </row>
    <row r="2006" spans="1:79" ht="18.75" customHeight="1" thickTop="1" thickBot="1" x14ac:dyDescent="0.5">
      <c r="A2006" s="95"/>
      <c r="B2006" s="305"/>
      <c r="C2006" s="71"/>
      <c r="D2006" s="71"/>
      <c r="E2006" s="71"/>
      <c r="F2006" s="92"/>
      <c r="G2006" s="92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X2006" s="71"/>
      <c r="Y2006" s="71"/>
      <c r="Z2006" s="71"/>
      <c r="AA2006" s="71"/>
      <c r="AB2006" s="71"/>
      <c r="AC2006" s="71"/>
      <c r="AD2006" s="71"/>
      <c r="AE2006" s="71"/>
      <c r="AF2006" s="71"/>
      <c r="AG2006" s="71"/>
      <c r="AH2006" s="306"/>
      <c r="AI2006" s="306"/>
      <c r="AJ2006" s="71"/>
      <c r="AK2006" s="71"/>
      <c r="AL2006" s="71"/>
      <c r="AM2006" s="71"/>
      <c r="AN2006" s="71"/>
      <c r="AO2006" s="71"/>
      <c r="AP2006" s="71"/>
      <c r="AQ2006" s="71"/>
      <c r="AR2006" s="71"/>
      <c r="AS2006" s="71"/>
      <c r="AT2006" s="71"/>
      <c r="AU2006" s="71"/>
      <c r="AV2006" s="71"/>
      <c r="AW2006" s="71"/>
      <c r="AX2006" s="71"/>
      <c r="AY2006" s="71"/>
      <c r="AZ2006" s="71"/>
      <c r="BA2006" s="71"/>
      <c r="BB2006" s="71"/>
      <c r="BC2006" s="703" t="s">
        <v>153</v>
      </c>
      <c r="BD2006" s="703"/>
      <c r="BE2006" s="703"/>
      <c r="BF2006" s="703"/>
      <c r="BG2006" s="703"/>
      <c r="BH2006" s="703"/>
      <c r="BI2006" s="703"/>
      <c r="BJ2006" s="703"/>
      <c r="BK2006" s="703"/>
      <c r="BL2006" s="703"/>
      <c r="BM2006" s="703"/>
      <c r="BN2006" s="703"/>
      <c r="BO2006" s="703"/>
      <c r="BP2006" s="703"/>
      <c r="BQ2006" s="318"/>
      <c r="BR2006" s="319"/>
      <c r="BS2006" s="319"/>
      <c r="BT2006" s="15"/>
      <c r="BU2006" s="15"/>
      <c r="BV2006" s="95"/>
    </row>
    <row r="2007" spans="1:79" s="93" customFormat="1" ht="13.5" customHeight="1" thickTop="1" x14ac:dyDescent="0.45">
      <c r="A2007" s="95"/>
      <c r="B2007" s="99"/>
      <c r="C2007" s="95"/>
      <c r="D2007" s="95"/>
      <c r="E2007" s="95"/>
      <c r="F2007" s="96"/>
      <c r="G2007" s="96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254"/>
      <c r="AI2007" s="254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5"/>
      <c r="BL2007" s="95"/>
      <c r="BM2007" s="95"/>
      <c r="BN2007" s="95"/>
      <c r="BO2007" s="95"/>
      <c r="BP2007" s="95"/>
      <c r="BQ2007" s="97"/>
      <c r="BR2007" s="97"/>
      <c r="BS2007" s="97"/>
      <c r="BT2007" s="95"/>
      <c r="BU2007" s="95"/>
      <c r="BV2007" s="95"/>
    </row>
    <row r="2008" spans="1:79" s="17" customFormat="1" ht="33.75" x14ac:dyDescent="0.5">
      <c r="A2008" s="255"/>
      <c r="B2008" s="604" t="s">
        <v>9</v>
      </c>
      <c r="C2008" s="604"/>
      <c r="D2008" s="604"/>
      <c r="E2008" s="604"/>
      <c r="F2008" s="604"/>
      <c r="G2008" s="604"/>
      <c r="H2008" s="604"/>
      <c r="I2008" s="604"/>
      <c r="J2008" s="604"/>
      <c r="K2008" s="604"/>
      <c r="L2008" s="604"/>
      <c r="M2008" s="604"/>
      <c r="N2008" s="604"/>
      <c r="O2008" s="604"/>
      <c r="P2008" s="604"/>
      <c r="Q2008" s="604"/>
      <c r="R2008" s="604"/>
      <c r="S2008" s="604"/>
      <c r="T2008" s="604"/>
      <c r="U2008" s="604"/>
      <c r="V2008" s="604"/>
      <c r="W2008" s="604"/>
      <c r="X2008" s="604"/>
      <c r="Y2008" s="604"/>
      <c r="Z2008" s="604"/>
      <c r="AA2008" s="604"/>
      <c r="AB2008" s="604"/>
      <c r="AC2008" s="604"/>
      <c r="AD2008" s="604"/>
      <c r="AE2008" s="604"/>
      <c r="AF2008" s="604"/>
      <c r="AG2008" s="604"/>
      <c r="AH2008" s="604"/>
      <c r="AI2008" s="604"/>
      <c r="AJ2008" s="604"/>
      <c r="AK2008" s="604"/>
      <c r="AL2008" s="604"/>
      <c r="AM2008" s="604"/>
      <c r="AN2008" s="604"/>
      <c r="AO2008" s="604"/>
      <c r="AP2008" s="604"/>
      <c r="AQ2008" s="604"/>
      <c r="AR2008" s="604"/>
      <c r="AS2008" s="604"/>
      <c r="AT2008" s="604"/>
      <c r="AU2008" s="604"/>
      <c r="AV2008" s="604"/>
      <c r="AW2008" s="604"/>
      <c r="AX2008" s="604"/>
      <c r="AY2008" s="604"/>
      <c r="AZ2008" s="604"/>
      <c r="BA2008" s="604"/>
      <c r="BB2008" s="604"/>
      <c r="BC2008" s="604"/>
      <c r="BD2008" s="604"/>
      <c r="BE2008" s="604"/>
      <c r="BF2008" s="604"/>
      <c r="BG2008" s="604"/>
      <c r="BH2008" s="604"/>
      <c r="BI2008" s="604"/>
      <c r="BJ2008" s="604"/>
      <c r="BK2008" s="604"/>
      <c r="BL2008" s="604"/>
      <c r="BM2008" s="604"/>
      <c r="BN2008" s="604"/>
      <c r="BO2008" s="604"/>
      <c r="BP2008" s="604"/>
      <c r="BQ2008" s="256"/>
      <c r="BR2008" s="256"/>
      <c r="BS2008" s="256"/>
      <c r="BT2008" s="257"/>
      <c r="BU2008" s="257"/>
      <c r="BV2008" s="255"/>
    </row>
    <row r="2009" spans="1:79" ht="10.9" customHeight="1" x14ac:dyDescent="0.45">
      <c r="A2009" s="95"/>
      <c r="B2009" s="258"/>
      <c r="C2009" s="62"/>
      <c r="D2009" s="62"/>
      <c r="E2009" s="62"/>
      <c r="F2009" s="63"/>
      <c r="G2009" s="63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259"/>
      <c r="AI2009" s="259"/>
      <c r="AJ2009" s="62"/>
      <c r="AK2009" s="62"/>
      <c r="AL2009" s="62"/>
      <c r="AM2009" s="62"/>
      <c r="AN2009" s="62"/>
      <c r="AO2009" s="62"/>
      <c r="AP2009" s="62"/>
      <c r="AQ2009" s="62"/>
      <c r="AR2009" s="62"/>
      <c r="AS2009" s="62"/>
      <c r="AT2009" s="62"/>
      <c r="AU2009" s="62"/>
      <c r="AV2009" s="62"/>
      <c r="AW2009" s="62"/>
      <c r="AX2009" s="62"/>
      <c r="AY2009" s="62"/>
      <c r="AZ2009" s="62"/>
      <c r="BA2009" s="62"/>
      <c r="BB2009" s="62"/>
      <c r="BC2009" s="62"/>
      <c r="BD2009" s="62"/>
      <c r="BE2009" s="62"/>
      <c r="BF2009" s="62"/>
      <c r="BG2009" s="62"/>
      <c r="BH2009" s="62"/>
      <c r="BI2009" s="62"/>
      <c r="BJ2009" s="62"/>
      <c r="BK2009" s="62"/>
      <c r="BL2009" s="62"/>
      <c r="BM2009" s="62"/>
      <c r="BN2009" s="62"/>
      <c r="BO2009" s="62"/>
      <c r="BP2009" s="94"/>
      <c r="BQ2009" s="87"/>
      <c r="BR2009" s="94"/>
      <c r="BS2009" s="94"/>
      <c r="BT2009" s="15"/>
      <c r="BU2009" s="15"/>
      <c r="BV2009" s="95"/>
    </row>
    <row r="2010" spans="1:79" s="18" customFormat="1" ht="36.75" customHeight="1" x14ac:dyDescent="0.45">
      <c r="A2010" s="260"/>
      <c r="B2010" s="258"/>
      <c r="C2010" s="261"/>
      <c r="D2010" s="262" t="s">
        <v>10</v>
      </c>
      <c r="E2010" s="605" t="str">
        <f>IF(ROSTER!D$3="","",ROSTER!D$3)</f>
        <v/>
      </c>
      <c r="F2010" s="605"/>
      <c r="G2010" s="605"/>
      <c r="H2010" s="605"/>
      <c r="I2010" s="605"/>
      <c r="J2010" s="605"/>
      <c r="K2010" s="605"/>
      <c r="L2010" s="605"/>
      <c r="M2010" s="605"/>
      <c r="N2010" s="605"/>
      <c r="O2010" s="605"/>
      <c r="P2010" s="605"/>
      <c r="Q2010" s="605"/>
      <c r="R2010" s="605"/>
      <c r="S2010" s="605"/>
      <c r="T2010" s="605"/>
      <c r="U2010" s="605"/>
      <c r="V2010" s="605"/>
      <c r="W2010" s="605"/>
      <c r="X2010" s="605"/>
      <c r="Y2010" s="605"/>
      <c r="Z2010" s="605"/>
      <c r="AA2010" s="605"/>
      <c r="AB2010" s="605"/>
      <c r="AC2010" s="605"/>
      <c r="AD2010" s="605"/>
      <c r="AE2010" s="605"/>
      <c r="AF2010" s="316"/>
      <c r="AG2010" s="606" t="s">
        <v>11</v>
      </c>
      <c r="AH2010" s="606"/>
      <c r="AI2010" s="606"/>
      <c r="AJ2010" s="606"/>
      <c r="AK2010" s="606"/>
      <c r="AL2010" s="606"/>
      <c r="AM2010" s="606"/>
      <c r="AN2010" s="607"/>
      <c r="AO2010" s="607"/>
      <c r="AP2010" s="607"/>
      <c r="AQ2010" s="607"/>
      <c r="AR2010" s="607"/>
      <c r="AS2010" s="607"/>
      <c r="AT2010" s="607"/>
      <c r="AU2010" s="607"/>
      <c r="AV2010" s="607"/>
      <c r="AW2010" s="607"/>
      <c r="AX2010" s="607"/>
      <c r="AY2010" s="607"/>
      <c r="AZ2010" s="607"/>
      <c r="BA2010" s="607"/>
      <c r="BB2010" s="607"/>
      <c r="BC2010" s="607"/>
      <c r="BD2010" s="607"/>
      <c r="BE2010" s="607"/>
      <c r="BF2010" s="607"/>
      <c r="BG2010" s="607"/>
      <c r="BH2010" s="607"/>
      <c r="BI2010" s="607"/>
      <c r="BJ2010" s="607"/>
      <c r="BK2010" s="607"/>
      <c r="BL2010" s="607"/>
      <c r="BM2010" s="607"/>
      <c r="BN2010" s="607"/>
      <c r="BO2010" s="607"/>
      <c r="BP2010" s="94"/>
      <c r="BQ2010" s="88" t="s">
        <v>130</v>
      </c>
      <c r="BR2010" s="94"/>
      <c r="BS2010" s="94"/>
      <c r="BT2010" s="263"/>
      <c r="BU2010" s="263"/>
      <c r="BV2010" s="260"/>
    </row>
    <row r="2011" spans="1:79" ht="8.85" customHeight="1" x14ac:dyDescent="0.45">
      <c r="A2011" s="96"/>
      <c r="B2011" s="258"/>
      <c r="C2011" s="259" t="s">
        <v>39</v>
      </c>
      <c r="D2011" s="259"/>
      <c r="E2011" s="259"/>
      <c r="F2011" s="63"/>
      <c r="G2011" s="63"/>
      <c r="H2011" s="259"/>
      <c r="I2011" s="259"/>
      <c r="J2011" s="317"/>
      <c r="K2011" s="317"/>
      <c r="L2011" s="317"/>
      <c r="M2011" s="317"/>
      <c r="N2011" s="317"/>
      <c r="O2011" s="317"/>
      <c r="P2011" s="317"/>
      <c r="Q2011" s="317"/>
      <c r="R2011" s="317"/>
      <c r="S2011" s="317"/>
      <c r="T2011" s="317"/>
      <c r="U2011" s="317"/>
      <c r="V2011" s="317"/>
      <c r="W2011" s="317"/>
      <c r="X2011" s="317"/>
      <c r="Y2011" s="317"/>
      <c r="Z2011" s="317"/>
      <c r="AA2011" s="317"/>
      <c r="AB2011" s="317"/>
      <c r="AC2011" s="317"/>
      <c r="AD2011" s="317"/>
      <c r="AE2011" s="317"/>
      <c r="AF2011" s="317"/>
      <c r="AG2011" s="317"/>
      <c r="AH2011" s="317"/>
      <c r="AI2011" s="259"/>
      <c r="AJ2011" s="264"/>
      <c r="AK2011" s="265"/>
      <c r="AL2011" s="265"/>
      <c r="AM2011" s="265"/>
      <c r="AN2011" s="265"/>
      <c r="AO2011" s="265"/>
      <c r="AP2011" s="265"/>
      <c r="AQ2011" s="266"/>
      <c r="AR2011" s="266"/>
      <c r="AS2011" s="266"/>
      <c r="AT2011" s="266"/>
      <c r="AU2011" s="266"/>
      <c r="AV2011" s="266"/>
      <c r="AW2011" s="266"/>
      <c r="AX2011" s="266"/>
      <c r="AY2011" s="266"/>
      <c r="AZ2011" s="266"/>
      <c r="BA2011" s="266"/>
      <c r="BB2011" s="266"/>
      <c r="BC2011" s="266"/>
      <c r="BD2011" s="266"/>
      <c r="BE2011" s="266"/>
      <c r="BF2011" s="266"/>
      <c r="BG2011" s="266"/>
      <c r="BH2011" s="266"/>
      <c r="BI2011" s="266"/>
      <c r="BJ2011" s="266"/>
      <c r="BK2011" s="266"/>
      <c r="BL2011" s="266"/>
      <c r="BM2011" s="266"/>
      <c r="BN2011" s="266"/>
      <c r="BO2011" s="266"/>
      <c r="BP2011" s="266"/>
      <c r="BQ2011" s="267"/>
      <c r="BR2011" s="267"/>
      <c r="BS2011" s="267"/>
      <c r="BT2011" s="268"/>
      <c r="BU2011" s="268"/>
      <c r="BV2011" s="96"/>
    </row>
    <row r="2012" spans="1:79" s="18" customFormat="1" ht="33.75" x14ac:dyDescent="0.45">
      <c r="A2012" s="260"/>
      <c r="B2012" s="258"/>
      <c r="C2012" s="608" t="s">
        <v>38</v>
      </c>
      <c r="D2012" s="608"/>
      <c r="E2012" s="607"/>
      <c r="F2012" s="607"/>
      <c r="G2012" s="607"/>
      <c r="H2012" s="607"/>
      <c r="I2012" s="607"/>
      <c r="J2012" s="607"/>
      <c r="K2012" s="607"/>
      <c r="L2012" s="607"/>
      <c r="M2012" s="607"/>
      <c r="N2012" s="607"/>
      <c r="O2012" s="607"/>
      <c r="P2012" s="607"/>
      <c r="Q2012" s="607"/>
      <c r="R2012" s="607"/>
      <c r="S2012" s="607"/>
      <c r="T2012" s="607"/>
      <c r="U2012" s="607"/>
      <c r="V2012" s="607"/>
      <c r="W2012" s="607"/>
      <c r="X2012" s="607"/>
      <c r="Y2012" s="607"/>
      <c r="Z2012" s="607"/>
      <c r="AA2012" s="607"/>
      <c r="AB2012" s="607"/>
      <c r="AC2012" s="607"/>
      <c r="AD2012" s="607"/>
      <c r="AE2012" s="607"/>
      <c r="AF2012" s="316"/>
      <c r="AG2012" s="609" t="s">
        <v>21</v>
      </c>
      <c r="AH2012" s="609"/>
      <c r="AI2012" s="609"/>
      <c r="AJ2012" s="609"/>
      <c r="AK2012" s="607"/>
      <c r="AL2012" s="607"/>
      <c r="AM2012" s="607"/>
      <c r="AN2012" s="607"/>
      <c r="AO2012" s="607"/>
      <c r="AP2012" s="607"/>
      <c r="AQ2012" s="607"/>
      <c r="AR2012" s="607"/>
      <c r="AS2012" s="607"/>
      <c r="AT2012" s="607"/>
      <c r="AU2012" s="607"/>
      <c r="AV2012" s="607"/>
      <c r="AW2012" s="607"/>
      <c r="AX2012" s="607"/>
      <c r="AY2012" s="607"/>
      <c r="AZ2012" s="607"/>
      <c r="BA2012" s="607"/>
      <c r="BB2012" s="607"/>
      <c r="BC2012" s="610" t="s">
        <v>12</v>
      </c>
      <c r="BD2012" s="610"/>
      <c r="BE2012" s="610"/>
      <c r="BF2012" s="611"/>
      <c r="BG2012" s="611"/>
      <c r="BH2012" s="611"/>
      <c r="BI2012" s="611"/>
      <c r="BJ2012" s="611"/>
      <c r="BK2012" s="611"/>
      <c r="BL2012" s="611"/>
      <c r="BM2012" s="611"/>
      <c r="BN2012" s="611"/>
      <c r="BO2012" s="611"/>
      <c r="BP2012" s="64"/>
      <c r="BQ2012" s="269"/>
      <c r="BR2012" s="65"/>
      <c r="BS2012" s="65"/>
      <c r="BT2012" s="270">
        <f>IF(BF2012=0,0,1)</f>
        <v>0</v>
      </c>
      <c r="BU2012" s="18">
        <f>IF((BG2062+BK2062)&gt;(AQ2062+AU2062),1,0)</f>
        <v>0</v>
      </c>
      <c r="BV2012" s="271"/>
    </row>
    <row r="2013" spans="1:79" ht="9.6" customHeight="1" x14ac:dyDescent="0.45">
      <c r="A2013" s="95"/>
      <c r="B2013" s="258"/>
      <c r="C2013" s="62"/>
      <c r="D2013" s="62"/>
      <c r="E2013" s="62"/>
      <c r="F2013" s="63"/>
      <c r="G2013" s="63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259"/>
      <c r="AI2013" s="259"/>
      <c r="AJ2013" s="62"/>
      <c r="AK2013" s="62"/>
      <c r="AL2013" s="62"/>
      <c r="AM2013" s="62"/>
      <c r="AN2013" s="62"/>
      <c r="AO2013" s="62"/>
      <c r="AP2013" s="62"/>
      <c r="AQ2013" s="62"/>
      <c r="AR2013" s="62"/>
      <c r="AS2013" s="62"/>
      <c r="AT2013" s="62"/>
      <c r="AU2013" s="62"/>
      <c r="AV2013" s="62"/>
      <c r="AW2013" s="62"/>
      <c r="AX2013" s="62"/>
      <c r="AY2013" s="62"/>
      <c r="AZ2013" s="62"/>
      <c r="BA2013" s="62"/>
      <c r="BB2013" s="62"/>
      <c r="BC2013" s="62"/>
      <c r="BD2013" s="62"/>
      <c r="BE2013" s="62"/>
      <c r="BF2013" s="62"/>
      <c r="BG2013" s="62"/>
      <c r="BH2013" s="62"/>
      <c r="BI2013" s="62"/>
      <c r="BJ2013" s="62"/>
      <c r="BK2013" s="62"/>
      <c r="BL2013" s="62"/>
      <c r="BM2013" s="62"/>
      <c r="BN2013" s="62"/>
      <c r="BO2013" s="62"/>
      <c r="BP2013" s="62"/>
      <c r="BQ2013" s="66"/>
      <c r="BR2013" s="66"/>
      <c r="BS2013" s="66"/>
      <c r="BT2013" s="15"/>
      <c r="BU2013" s="15"/>
      <c r="BV2013" s="95"/>
    </row>
    <row r="2014" spans="1:79" ht="8.85" customHeight="1" thickBot="1" x14ac:dyDescent="0.5">
      <c r="A2014" s="95"/>
      <c r="B2014" s="113"/>
      <c r="C2014" s="67"/>
      <c r="D2014" s="67"/>
      <c r="E2014" s="67"/>
      <c r="F2014" s="68"/>
      <c r="G2014" s="68"/>
      <c r="H2014" s="67"/>
      <c r="I2014" s="67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  <c r="AD2014" s="67"/>
      <c r="AE2014" s="67"/>
      <c r="AF2014" s="67"/>
      <c r="AG2014" s="67"/>
      <c r="AH2014" s="272"/>
      <c r="AI2014" s="272"/>
      <c r="AJ2014" s="67"/>
      <c r="AK2014" s="67"/>
      <c r="AL2014" s="67"/>
      <c r="AM2014" s="67"/>
      <c r="AN2014" s="67"/>
      <c r="AO2014" s="67"/>
      <c r="AP2014" s="67"/>
      <c r="AQ2014" s="67"/>
      <c r="AR2014" s="67"/>
      <c r="AS2014" s="67"/>
      <c r="AT2014" s="67"/>
      <c r="AU2014" s="67"/>
      <c r="AV2014" s="67"/>
      <c r="AW2014" s="67"/>
      <c r="AX2014" s="67"/>
      <c r="AY2014" s="67"/>
      <c r="AZ2014" s="67"/>
      <c r="BA2014" s="67"/>
      <c r="BB2014" s="67"/>
      <c r="BC2014" s="67"/>
      <c r="BD2014" s="67"/>
      <c r="BE2014" s="67"/>
      <c r="BF2014" s="67"/>
      <c r="BG2014" s="67"/>
      <c r="BH2014" s="67"/>
      <c r="BI2014" s="67"/>
      <c r="BJ2014" s="67"/>
      <c r="BK2014" s="67"/>
      <c r="BL2014" s="67"/>
      <c r="BM2014" s="67"/>
      <c r="BN2014" s="67"/>
      <c r="BO2014" s="67"/>
      <c r="BP2014" s="67"/>
      <c r="BQ2014" s="69"/>
      <c r="BR2014" s="69"/>
      <c r="BS2014" s="69"/>
      <c r="BT2014" s="15"/>
      <c r="BU2014" s="15"/>
      <c r="BV2014" s="95"/>
    </row>
    <row r="2015" spans="1:79" s="18" customFormat="1" ht="40.5" customHeight="1" thickTop="1" x14ac:dyDescent="0.4">
      <c r="A2015" s="271"/>
      <c r="B2015" s="652" t="s">
        <v>0</v>
      </c>
      <c r="C2015" s="648" t="s">
        <v>1</v>
      </c>
      <c r="D2015" s="649"/>
      <c r="E2015" s="273" t="s">
        <v>28</v>
      </c>
      <c r="F2015" s="546" t="s">
        <v>100</v>
      </c>
      <c r="G2015" s="546" t="s">
        <v>101</v>
      </c>
      <c r="H2015" s="644" t="s">
        <v>41</v>
      </c>
      <c r="I2015" s="645"/>
      <c r="J2015" s="554" t="s">
        <v>7</v>
      </c>
      <c r="K2015" s="554"/>
      <c r="L2015" s="554"/>
      <c r="M2015" s="554"/>
      <c r="N2015" s="554"/>
      <c r="O2015" s="554"/>
      <c r="P2015" s="554" t="s">
        <v>2</v>
      </c>
      <c r="Q2015" s="554"/>
      <c r="R2015" s="554"/>
      <c r="S2015" s="554"/>
      <c r="T2015" s="554"/>
      <c r="U2015" s="555"/>
      <c r="V2015" s="550" t="s">
        <v>158</v>
      </c>
      <c r="W2015" s="551"/>
      <c r="X2015" s="550" t="s">
        <v>35</v>
      </c>
      <c r="Y2015" s="551"/>
      <c r="Z2015" s="550" t="s">
        <v>36</v>
      </c>
      <c r="AA2015" s="551"/>
      <c r="AB2015" s="550" t="s">
        <v>44</v>
      </c>
      <c r="AC2015" s="551"/>
      <c r="AD2015" s="554" t="s">
        <v>6</v>
      </c>
      <c r="AE2015" s="554"/>
      <c r="AF2015" s="554"/>
      <c r="AG2015" s="554"/>
      <c r="AH2015" s="554"/>
      <c r="AI2015" s="554"/>
      <c r="AJ2015" s="554" t="s">
        <v>68</v>
      </c>
      <c r="AK2015" s="554"/>
      <c r="AL2015" s="554"/>
      <c r="AM2015" s="554"/>
      <c r="AN2015" s="554"/>
      <c r="AO2015" s="554"/>
      <c r="AP2015" s="554" t="s">
        <v>69</v>
      </c>
      <c r="AQ2015" s="554"/>
      <c r="AR2015" s="554"/>
      <c r="AS2015" s="554"/>
      <c r="AT2015" s="554"/>
      <c r="AU2015" s="554"/>
      <c r="AV2015" s="554" t="s">
        <v>70</v>
      </c>
      <c r="AW2015" s="554"/>
      <c r="AX2015" s="554"/>
      <c r="AY2015" s="554"/>
      <c r="AZ2015" s="554"/>
      <c r="BA2015" s="555"/>
      <c r="BB2015" s="554" t="s">
        <v>4</v>
      </c>
      <c r="BC2015" s="554"/>
      <c r="BD2015" s="554"/>
      <c r="BE2015" s="554"/>
      <c r="BF2015" s="554"/>
      <c r="BG2015" s="554"/>
      <c r="BH2015" s="554" t="s">
        <v>71</v>
      </c>
      <c r="BI2015" s="554"/>
      <c r="BJ2015" s="554"/>
      <c r="BK2015" s="554"/>
      <c r="BL2015" s="554"/>
      <c r="BM2015" s="556"/>
      <c r="BN2015" s="557" t="s">
        <v>25</v>
      </c>
      <c r="BO2015" s="558"/>
      <c r="BP2015" s="559"/>
      <c r="BQ2015" s="691" t="s">
        <v>110</v>
      </c>
      <c r="BR2015" s="691" t="s">
        <v>86</v>
      </c>
      <c r="BS2015" s="691" t="s">
        <v>87</v>
      </c>
      <c r="BT2015" s="274"/>
      <c r="BU2015" s="274"/>
      <c r="BV2015" s="271"/>
    </row>
    <row r="2016" spans="1:79" s="18" customFormat="1" ht="41.25" customHeight="1" x14ac:dyDescent="0.7">
      <c r="A2016" s="271"/>
      <c r="B2016" s="653"/>
      <c r="C2016" s="650"/>
      <c r="D2016" s="651"/>
      <c r="E2016" s="275" t="s">
        <v>102</v>
      </c>
      <c r="F2016" s="547"/>
      <c r="G2016" s="547"/>
      <c r="H2016" s="646"/>
      <c r="I2016" s="647"/>
      <c r="J2016" s="525" t="s">
        <v>17</v>
      </c>
      <c r="K2016" s="526"/>
      <c r="L2016" s="521" t="s">
        <v>18</v>
      </c>
      <c r="M2016" s="522"/>
      <c r="N2016" s="523" t="s">
        <v>19</v>
      </c>
      <c r="O2016" s="524"/>
      <c r="P2016" s="525" t="s">
        <v>26</v>
      </c>
      <c r="Q2016" s="526"/>
      <c r="R2016" s="521" t="s">
        <v>24</v>
      </c>
      <c r="S2016" s="522"/>
      <c r="T2016" s="523" t="s">
        <v>19</v>
      </c>
      <c r="U2016" s="527"/>
      <c r="V2016" s="552"/>
      <c r="W2016" s="553"/>
      <c r="X2016" s="552"/>
      <c r="Y2016" s="553"/>
      <c r="Z2016" s="552"/>
      <c r="AA2016" s="553"/>
      <c r="AB2016" s="552"/>
      <c r="AC2016" s="553"/>
      <c r="AD2016" s="525" t="s">
        <v>48</v>
      </c>
      <c r="AE2016" s="526"/>
      <c r="AF2016" s="521" t="s">
        <v>23</v>
      </c>
      <c r="AG2016" s="522"/>
      <c r="AH2016" s="563" t="s">
        <v>5</v>
      </c>
      <c r="AI2016" s="564"/>
      <c r="AJ2016" s="525" t="s">
        <v>48</v>
      </c>
      <c r="AK2016" s="526"/>
      <c r="AL2016" s="521" t="s">
        <v>23</v>
      </c>
      <c r="AM2016" s="522"/>
      <c r="AN2016" s="563" t="s">
        <v>5</v>
      </c>
      <c r="AO2016" s="564"/>
      <c r="AP2016" s="525" t="s">
        <v>48</v>
      </c>
      <c r="AQ2016" s="526"/>
      <c r="AR2016" s="521" t="s">
        <v>23</v>
      </c>
      <c r="AS2016" s="522"/>
      <c r="AT2016" s="563" t="s">
        <v>5</v>
      </c>
      <c r="AU2016" s="564"/>
      <c r="AV2016" s="525" t="s">
        <v>48</v>
      </c>
      <c r="AW2016" s="526"/>
      <c r="AX2016" s="521" t="s">
        <v>23</v>
      </c>
      <c r="AY2016" s="522"/>
      <c r="AZ2016" s="563" t="s">
        <v>5</v>
      </c>
      <c r="BA2016" s="655"/>
      <c r="BB2016" s="525" t="s">
        <v>48</v>
      </c>
      <c r="BC2016" s="526"/>
      <c r="BD2016" s="521" t="s">
        <v>23</v>
      </c>
      <c r="BE2016" s="522"/>
      <c r="BF2016" s="563" t="s">
        <v>5</v>
      </c>
      <c r="BG2016" s="564"/>
      <c r="BH2016" s="525" t="s">
        <v>48</v>
      </c>
      <c r="BI2016" s="526"/>
      <c r="BJ2016" s="521" t="s">
        <v>23</v>
      </c>
      <c r="BK2016" s="522"/>
      <c r="BL2016" s="563" t="s">
        <v>5</v>
      </c>
      <c r="BM2016" s="564"/>
      <c r="BN2016" s="560"/>
      <c r="BO2016" s="561"/>
      <c r="BP2016" s="562"/>
      <c r="BQ2016" s="692"/>
      <c r="BR2016" s="692"/>
      <c r="BS2016" s="692"/>
      <c r="BT2016" s="274"/>
      <c r="BU2016" s="274"/>
      <c r="BV2016" s="271"/>
      <c r="CA2016" s="104"/>
    </row>
    <row r="2017" spans="1:79" ht="23.85" customHeight="1" x14ac:dyDescent="0.35">
      <c r="A2017" s="276"/>
      <c r="B2017" s="570" t="str">
        <f>IF(ROSTER!B$8="","",ROSTER!B$8)</f>
        <v/>
      </c>
      <c r="C2017" s="572" t="str">
        <f>IF(ROSTER!C$8="","",ROSTER!C$8)</f>
        <v/>
      </c>
      <c r="D2017" s="573"/>
      <c r="E2017" s="574"/>
      <c r="F2017" s="576">
        <f>IF(E2017="y",1,IF(E2017="S",1,0))</f>
        <v>0</v>
      </c>
      <c r="G2017" s="582">
        <f>IF(E2017="S",1,0)</f>
        <v>0</v>
      </c>
      <c r="H2017" s="578"/>
      <c r="I2017" s="543"/>
      <c r="J2017" s="542"/>
      <c r="K2017" s="580"/>
      <c r="L2017" s="584"/>
      <c r="M2017" s="585"/>
      <c r="N2017" s="588">
        <f>L2017+J2017</f>
        <v>0</v>
      </c>
      <c r="O2017" s="589"/>
      <c r="P2017" s="542"/>
      <c r="Q2017" s="580"/>
      <c r="R2017" s="584"/>
      <c r="S2017" s="585"/>
      <c r="T2017" s="588">
        <f>R2017-P2017</f>
        <v>0</v>
      </c>
      <c r="U2017" s="588"/>
      <c r="V2017" s="542"/>
      <c r="W2017" s="543"/>
      <c r="X2017" s="593"/>
      <c r="Y2017" s="543"/>
      <c r="Z2017" s="542"/>
      <c r="AA2017" s="543"/>
      <c r="AB2017" s="542"/>
      <c r="AC2017" s="543"/>
      <c r="AD2017" s="542"/>
      <c r="AE2017" s="580"/>
      <c r="AF2017" s="584"/>
      <c r="AG2017" s="585"/>
      <c r="AH2017" s="595">
        <f>IF(AD2017=0,0,(AF2017/AD2017)*100)</f>
        <v>0</v>
      </c>
      <c r="AI2017" s="596"/>
      <c r="AJ2017" s="542"/>
      <c r="AK2017" s="580"/>
      <c r="AL2017" s="584"/>
      <c r="AM2017" s="585"/>
      <c r="AN2017" s="595">
        <f>IF(AJ2017=0,0,(AL2017/AJ2017)*100)</f>
        <v>0</v>
      </c>
      <c r="AO2017" s="596"/>
      <c r="AP2017" s="542"/>
      <c r="AQ2017" s="580"/>
      <c r="AR2017" s="584"/>
      <c r="AS2017" s="585"/>
      <c r="AT2017" s="595">
        <f>IF(AP2017=0,0,(AR2017/AP2017)*100)</f>
        <v>0</v>
      </c>
      <c r="AU2017" s="596"/>
      <c r="AV2017" s="599">
        <f>AD2017+AJ2017+AP2017</f>
        <v>0</v>
      </c>
      <c r="AW2017" s="600"/>
      <c r="AX2017" s="630">
        <f>AF2017+AL2017+AR2017</f>
        <v>0</v>
      </c>
      <c r="AY2017" s="631"/>
      <c r="AZ2017" s="595">
        <f>IF(AV2017=0,0,(AX2017/AV2017)*100)</f>
        <v>0</v>
      </c>
      <c r="BA2017" s="596"/>
      <c r="BB2017" s="542"/>
      <c r="BC2017" s="580"/>
      <c r="BD2017" s="584"/>
      <c r="BE2017" s="585"/>
      <c r="BF2017" s="595">
        <f>IF(BB2017=0,0,(BD2017/BB2017)*100)</f>
        <v>0</v>
      </c>
      <c r="BG2017" s="596"/>
      <c r="BH2017" s="599">
        <f>AV2017+BB2017</f>
        <v>0</v>
      </c>
      <c r="BI2017" s="600"/>
      <c r="BJ2017" s="630">
        <f>AX2017+BD2017</f>
        <v>0</v>
      </c>
      <c r="BK2017" s="631"/>
      <c r="BL2017" s="595">
        <f>IF(BH2017=0,0,(BJ2017/BH2017)*100)</f>
        <v>0</v>
      </c>
      <c r="BM2017" s="596"/>
      <c r="BN2017" s="656">
        <f>(AF2017*2)+(AL2017*2)+(AR2017*3)+BD2017</f>
        <v>0</v>
      </c>
      <c r="BO2017" s="657"/>
      <c r="BP2017" s="658"/>
      <c r="BQ2017" s="676">
        <f>IF(BS2017=0,0,50*BR2017/BS2017)</f>
        <v>0</v>
      </c>
      <c r="BR2017" s="662">
        <f>(BN2017*BU$2017)+(N2017*BU$2018)+(Z2017*BU$2019)+(R2017*BU$2020)+(X2017*BU$2021)+(AB2017*BU$2022)+(V2017*BU$2027)</f>
        <v>0</v>
      </c>
      <c r="BS2017" s="662">
        <f>((BB2017-BD2017)*BU$2024)+((AV2017-AX2017)*BU$2023)+(H2017*BU$2025)+(P2017*BU$2026)</f>
        <v>0</v>
      </c>
      <c r="BT2017" s="19" t="s">
        <v>75</v>
      </c>
      <c r="BU2017" s="277">
        <f>IF(BQ2012="B",'VALUE POINTS'!L$10,IF('GAME STATS'!BQ2012="C",'VALUE POINTS'!M$10,'VALUE POINTS'!K$10))</f>
        <v>1</v>
      </c>
      <c r="BV2017" s="278"/>
    </row>
    <row r="2018" spans="1:79" ht="23.85" customHeight="1" x14ac:dyDescent="0.35">
      <c r="A2018" s="276"/>
      <c r="B2018" s="571"/>
      <c r="C2018" s="642" t="str">
        <f>IF(ROSTER!D$8="","",ROSTER!D$8)</f>
        <v/>
      </c>
      <c r="D2018" s="643"/>
      <c r="E2018" s="575"/>
      <c r="F2018" s="577"/>
      <c r="G2018" s="583"/>
      <c r="H2018" s="579"/>
      <c r="I2018" s="545"/>
      <c r="J2018" s="544"/>
      <c r="K2018" s="581"/>
      <c r="L2018" s="586"/>
      <c r="M2018" s="587"/>
      <c r="N2018" s="592"/>
      <c r="O2018" s="603"/>
      <c r="P2018" s="544"/>
      <c r="Q2018" s="581"/>
      <c r="R2018" s="586"/>
      <c r="S2018" s="587"/>
      <c r="T2018" s="592"/>
      <c r="U2018" s="592"/>
      <c r="V2018" s="544"/>
      <c r="W2018" s="545"/>
      <c r="X2018" s="594"/>
      <c r="Y2018" s="545"/>
      <c r="Z2018" s="544"/>
      <c r="AA2018" s="545"/>
      <c r="AB2018" s="544"/>
      <c r="AC2018" s="545"/>
      <c r="AD2018" s="544"/>
      <c r="AE2018" s="581"/>
      <c r="AF2018" s="586"/>
      <c r="AG2018" s="587"/>
      <c r="AH2018" s="626"/>
      <c r="AI2018" s="627"/>
      <c r="AJ2018" s="544"/>
      <c r="AK2018" s="581"/>
      <c r="AL2018" s="586"/>
      <c r="AM2018" s="587"/>
      <c r="AN2018" s="626"/>
      <c r="AO2018" s="627"/>
      <c r="AP2018" s="544"/>
      <c r="AQ2018" s="581"/>
      <c r="AR2018" s="586"/>
      <c r="AS2018" s="587"/>
      <c r="AT2018" s="626"/>
      <c r="AU2018" s="627"/>
      <c r="AV2018" s="628"/>
      <c r="AW2018" s="629"/>
      <c r="AX2018" s="632"/>
      <c r="AY2018" s="633"/>
      <c r="AZ2018" s="626"/>
      <c r="BA2018" s="627"/>
      <c r="BB2018" s="544"/>
      <c r="BC2018" s="581"/>
      <c r="BD2018" s="586"/>
      <c r="BE2018" s="587"/>
      <c r="BF2018" s="626"/>
      <c r="BG2018" s="627"/>
      <c r="BH2018" s="628"/>
      <c r="BI2018" s="629"/>
      <c r="BJ2018" s="632"/>
      <c r="BK2018" s="633"/>
      <c r="BL2018" s="626"/>
      <c r="BM2018" s="627"/>
      <c r="BN2018" s="678"/>
      <c r="BO2018" s="679"/>
      <c r="BP2018" s="680"/>
      <c r="BQ2018" s="677"/>
      <c r="BR2018" s="663"/>
      <c r="BS2018" s="663"/>
      <c r="BT2018" s="19" t="s">
        <v>76</v>
      </c>
      <c r="BU2018" s="277">
        <f>IF(BQ2012="B",'VALUE POINTS'!L$11,IF('GAME STATS'!BQ2012="C",'VALUE POINTS'!M$11,'VALUE POINTS'!K$11))</f>
        <v>1</v>
      </c>
      <c r="BV2018" s="278"/>
    </row>
    <row r="2019" spans="1:79" ht="21.75" customHeight="1" x14ac:dyDescent="0.4">
      <c r="A2019" s="95"/>
      <c r="B2019" s="570" t="str">
        <f>IF(ROSTER!B$10="","",ROSTER!B$10)</f>
        <v/>
      </c>
      <c r="C2019" s="572" t="str">
        <f>IF(ROSTER!C$10="","",ROSTER!C$10)</f>
        <v/>
      </c>
      <c r="D2019" s="573"/>
      <c r="E2019" s="574"/>
      <c r="F2019" s="576">
        <f>IF(E2019="y",1,IF(E2019="S",1,0))</f>
        <v>0</v>
      </c>
      <c r="G2019" s="582">
        <f>IF(E2019="S",1,0)</f>
        <v>0</v>
      </c>
      <c r="H2019" s="578"/>
      <c r="I2019" s="543"/>
      <c r="J2019" s="542"/>
      <c r="K2019" s="580"/>
      <c r="L2019" s="584"/>
      <c r="M2019" s="585"/>
      <c r="N2019" s="588">
        <f>L2019+J2019</f>
        <v>0</v>
      </c>
      <c r="O2019" s="589"/>
      <c r="P2019" s="542"/>
      <c r="Q2019" s="580"/>
      <c r="R2019" s="584"/>
      <c r="S2019" s="585"/>
      <c r="T2019" s="588">
        <f>R2019-P2019</f>
        <v>0</v>
      </c>
      <c r="U2019" s="588"/>
      <c r="V2019" s="542"/>
      <c r="W2019" s="543"/>
      <c r="X2019" s="593"/>
      <c r="Y2019" s="543"/>
      <c r="Z2019" s="542"/>
      <c r="AA2019" s="543"/>
      <c r="AB2019" s="542"/>
      <c r="AC2019" s="543"/>
      <c r="AD2019" s="542"/>
      <c r="AE2019" s="580"/>
      <c r="AF2019" s="584"/>
      <c r="AG2019" s="585"/>
      <c r="AH2019" s="595">
        <f>IF(AD2019=0,0,(AF2019/AD2019)*100)</f>
        <v>0</v>
      </c>
      <c r="AI2019" s="596"/>
      <c r="AJ2019" s="542"/>
      <c r="AK2019" s="580"/>
      <c r="AL2019" s="584"/>
      <c r="AM2019" s="585"/>
      <c r="AN2019" s="595">
        <f>IF(AJ2019=0,0,(AL2019/AJ2019)*100)</f>
        <v>0</v>
      </c>
      <c r="AO2019" s="596"/>
      <c r="AP2019" s="542"/>
      <c r="AQ2019" s="580"/>
      <c r="AR2019" s="584"/>
      <c r="AS2019" s="585"/>
      <c r="AT2019" s="595">
        <f>IF(AP2019=0,0,(AR2019/AP2019)*100)</f>
        <v>0</v>
      </c>
      <c r="AU2019" s="596"/>
      <c r="AV2019" s="599">
        <f>AD2019+AJ2019+AP2019</f>
        <v>0</v>
      </c>
      <c r="AW2019" s="600"/>
      <c r="AX2019" s="630">
        <f>AF2019+AL2019+AR2019</f>
        <v>0</v>
      </c>
      <c r="AY2019" s="631"/>
      <c r="AZ2019" s="595">
        <f>IF(AV2019=0,0,(AX2019/AV2019)*100)</f>
        <v>0</v>
      </c>
      <c r="BA2019" s="596"/>
      <c r="BB2019" s="542"/>
      <c r="BC2019" s="580"/>
      <c r="BD2019" s="584"/>
      <c r="BE2019" s="585"/>
      <c r="BF2019" s="595">
        <f>IF(BB2019=0,0,(BD2019/BB2019)*100)</f>
        <v>0</v>
      </c>
      <c r="BG2019" s="596"/>
      <c r="BH2019" s="599">
        <f>AV2019+BB2019</f>
        <v>0</v>
      </c>
      <c r="BI2019" s="600"/>
      <c r="BJ2019" s="630">
        <f>AX2019+BD2019</f>
        <v>0</v>
      </c>
      <c r="BK2019" s="631"/>
      <c r="BL2019" s="595">
        <f>IF(BH2019=0,0,(BJ2019/BH2019)*100)</f>
        <v>0</v>
      </c>
      <c r="BM2019" s="596"/>
      <c r="BN2019" s="656">
        <f>(AF2019*2)+(AL2019*2)+(AR2019*3)+BD2019</f>
        <v>0</v>
      </c>
      <c r="BO2019" s="657"/>
      <c r="BP2019" s="658"/>
      <c r="BQ2019" s="676">
        <f>IF(BS2019=0,0,50*BR2019/BS2019)</f>
        <v>0</v>
      </c>
      <c r="BR2019" s="662">
        <f t="shared" ref="BR2019" si="1950">(BN2019*BU$2017)+(N2019*BU$2018)+(Z2019*BU$2019)+(R2019*BU$2020)+(X2019*BU$2021)+(AB2019*BU$2022)+(V2019*BU$2027)</f>
        <v>0</v>
      </c>
      <c r="BS2019" s="662">
        <f t="shared" ref="BS2019" si="1951">((BB2019-BD2019)*BU$2024)+((AV2019-AX2019)*BU$2023)+(H2019*BU$2025)+(P2019*BU$2026)</f>
        <v>0</v>
      </c>
      <c r="BT2019" s="19" t="s">
        <v>77</v>
      </c>
      <c r="BU2019" s="277">
        <f>IF(BQ2012="B",'VALUE POINTS'!L$12,IF('GAME STATS'!BQ2012="C",'VALUE POINTS'!M$12,'VALUE POINTS'!K$12))</f>
        <v>2</v>
      </c>
      <c r="BV2019" s="278"/>
      <c r="CA2019" s="18"/>
    </row>
    <row r="2020" spans="1:79" ht="21.75" customHeight="1" x14ac:dyDescent="0.35">
      <c r="A2020" s="95"/>
      <c r="B2020" s="571"/>
      <c r="C2020" s="642" t="str">
        <f>IF(ROSTER!D$10="","",ROSTER!D$10)</f>
        <v/>
      </c>
      <c r="D2020" s="643"/>
      <c r="E2020" s="575"/>
      <c r="F2020" s="577"/>
      <c r="G2020" s="583"/>
      <c r="H2020" s="579"/>
      <c r="I2020" s="545"/>
      <c r="J2020" s="544"/>
      <c r="K2020" s="581"/>
      <c r="L2020" s="586"/>
      <c r="M2020" s="587"/>
      <c r="N2020" s="592" t="s">
        <v>16</v>
      </c>
      <c r="O2020" s="603"/>
      <c r="P2020" s="544"/>
      <c r="Q2020" s="581"/>
      <c r="R2020" s="586"/>
      <c r="S2020" s="587"/>
      <c r="T2020" s="592" t="s">
        <v>16</v>
      </c>
      <c r="U2020" s="592"/>
      <c r="V2020" s="544"/>
      <c r="W2020" s="545"/>
      <c r="X2020" s="594"/>
      <c r="Y2020" s="545"/>
      <c r="Z2020" s="544"/>
      <c r="AA2020" s="545"/>
      <c r="AB2020" s="544"/>
      <c r="AC2020" s="545"/>
      <c r="AD2020" s="544"/>
      <c r="AE2020" s="581"/>
      <c r="AF2020" s="586"/>
      <c r="AG2020" s="587"/>
      <c r="AH2020" s="626"/>
      <c r="AI2020" s="627"/>
      <c r="AJ2020" s="544"/>
      <c r="AK2020" s="581"/>
      <c r="AL2020" s="586"/>
      <c r="AM2020" s="587"/>
      <c r="AN2020" s="626"/>
      <c r="AO2020" s="627"/>
      <c r="AP2020" s="544"/>
      <c r="AQ2020" s="581"/>
      <c r="AR2020" s="586"/>
      <c r="AS2020" s="587"/>
      <c r="AT2020" s="626"/>
      <c r="AU2020" s="627"/>
      <c r="AV2020" s="628"/>
      <c r="AW2020" s="629"/>
      <c r="AX2020" s="632"/>
      <c r="AY2020" s="633"/>
      <c r="AZ2020" s="626"/>
      <c r="BA2020" s="627"/>
      <c r="BB2020" s="544"/>
      <c r="BC2020" s="581"/>
      <c r="BD2020" s="586"/>
      <c r="BE2020" s="587"/>
      <c r="BF2020" s="626"/>
      <c r="BG2020" s="627"/>
      <c r="BH2020" s="628"/>
      <c r="BI2020" s="629"/>
      <c r="BJ2020" s="632"/>
      <c r="BK2020" s="633"/>
      <c r="BL2020" s="626"/>
      <c r="BM2020" s="627"/>
      <c r="BN2020" s="678"/>
      <c r="BO2020" s="679"/>
      <c r="BP2020" s="680"/>
      <c r="BQ2020" s="677"/>
      <c r="BR2020" s="663"/>
      <c r="BS2020" s="663"/>
      <c r="BT2020" s="19" t="s">
        <v>78</v>
      </c>
      <c r="BU2020" s="277">
        <f>IF(BQ2012="B",'VALUE POINTS'!L$13,IF('GAME STATS'!BQ2012="C",'VALUE POINTS'!M$13,'VALUE POINTS'!K$13))</f>
        <v>2</v>
      </c>
      <c r="BV2020" s="278"/>
    </row>
    <row r="2021" spans="1:79" ht="21.75" customHeight="1" x14ac:dyDescent="0.35">
      <c r="A2021" s="95"/>
      <c r="B2021" s="570" t="str">
        <f>IF(ROSTER!B$12="","",ROSTER!B$12)</f>
        <v/>
      </c>
      <c r="C2021" s="572" t="str">
        <f>IF(ROSTER!C$12="","",ROSTER!C$12)</f>
        <v/>
      </c>
      <c r="D2021" s="573"/>
      <c r="E2021" s="574"/>
      <c r="F2021" s="576">
        <f>IF(E2021="y",1,IF(E2021="S",1,0))</f>
        <v>0</v>
      </c>
      <c r="G2021" s="582">
        <f>IF(E2021="S",1,0)</f>
        <v>0</v>
      </c>
      <c r="H2021" s="578"/>
      <c r="I2021" s="543"/>
      <c r="J2021" s="542"/>
      <c r="K2021" s="580"/>
      <c r="L2021" s="584"/>
      <c r="M2021" s="585"/>
      <c r="N2021" s="588">
        <f>L2021+J2021</f>
        <v>0</v>
      </c>
      <c r="O2021" s="589"/>
      <c r="P2021" s="542"/>
      <c r="Q2021" s="580"/>
      <c r="R2021" s="584"/>
      <c r="S2021" s="585"/>
      <c r="T2021" s="588">
        <f>R2021-P2021</f>
        <v>0</v>
      </c>
      <c r="U2021" s="588"/>
      <c r="V2021" s="542"/>
      <c r="W2021" s="543"/>
      <c r="X2021" s="593"/>
      <c r="Y2021" s="543"/>
      <c r="Z2021" s="542"/>
      <c r="AA2021" s="543"/>
      <c r="AB2021" s="542"/>
      <c r="AC2021" s="543"/>
      <c r="AD2021" s="542"/>
      <c r="AE2021" s="580"/>
      <c r="AF2021" s="584"/>
      <c r="AG2021" s="585"/>
      <c r="AH2021" s="595">
        <f>IF(AD2021=0,0,(AF2021/AD2021)*100)</f>
        <v>0</v>
      </c>
      <c r="AI2021" s="596"/>
      <c r="AJ2021" s="542"/>
      <c r="AK2021" s="580"/>
      <c r="AL2021" s="584"/>
      <c r="AM2021" s="585"/>
      <c r="AN2021" s="595">
        <f>IF(AJ2021=0,0,(AL2021/AJ2021)*100)</f>
        <v>0</v>
      </c>
      <c r="AO2021" s="596"/>
      <c r="AP2021" s="542"/>
      <c r="AQ2021" s="580"/>
      <c r="AR2021" s="584"/>
      <c r="AS2021" s="585"/>
      <c r="AT2021" s="595">
        <f>IF(AP2021=0,0,(AR2021/AP2021)*100)</f>
        <v>0</v>
      </c>
      <c r="AU2021" s="596"/>
      <c r="AV2021" s="599">
        <f>AD2021+AJ2021+AP2021</f>
        <v>0</v>
      </c>
      <c r="AW2021" s="600"/>
      <c r="AX2021" s="630">
        <f>AF2021+AL2021+AR2021</f>
        <v>0</v>
      </c>
      <c r="AY2021" s="631"/>
      <c r="AZ2021" s="595">
        <f>IF(AV2021=0,0,(AX2021/AV2021)*100)</f>
        <v>0</v>
      </c>
      <c r="BA2021" s="596"/>
      <c r="BB2021" s="542"/>
      <c r="BC2021" s="580"/>
      <c r="BD2021" s="584"/>
      <c r="BE2021" s="585"/>
      <c r="BF2021" s="595">
        <f>IF(BB2021=0,0,(BD2021/BB2021)*100)</f>
        <v>0</v>
      </c>
      <c r="BG2021" s="596"/>
      <c r="BH2021" s="599">
        <f>AV2021+BB2021</f>
        <v>0</v>
      </c>
      <c r="BI2021" s="600"/>
      <c r="BJ2021" s="630">
        <f>AX2021+BD2021</f>
        <v>0</v>
      </c>
      <c r="BK2021" s="631"/>
      <c r="BL2021" s="595">
        <f>IF(BH2021=0,0,(BJ2021/BH2021)*100)</f>
        <v>0</v>
      </c>
      <c r="BM2021" s="596"/>
      <c r="BN2021" s="656">
        <f>(AF2021*2)+(AL2021*2)+(AR2021*3)+BD2021</f>
        <v>0</v>
      </c>
      <c r="BO2021" s="657"/>
      <c r="BP2021" s="658"/>
      <c r="BQ2021" s="676">
        <f t="shared" ref="BQ2021" si="1952">IF(BS2021=0,0,50*BR2021/BS2021)</f>
        <v>0</v>
      </c>
      <c r="BR2021" s="662">
        <f t="shared" ref="BR2021" si="1953">(BN2021*BU$2017)+(N2021*BU$2018)+(Z2021*BU$2019)+(R2021*BU$2020)+(X2021*BU$2021)+(AB2021*BU$2022)+(V2021*BU$2027)</f>
        <v>0</v>
      </c>
      <c r="BS2021" s="662">
        <f t="shared" ref="BS2021" si="1954">((BB2021-BD2021)*BU$2024)+((AV2021-AX2021)*BU$2023)+(H2021*BU$2025)+(P2021*BU$2026)</f>
        <v>0</v>
      </c>
      <c r="BT2021" s="19" t="s">
        <v>79</v>
      </c>
      <c r="BU2021" s="277">
        <f>IF(BQ2012="B",'VALUE POINTS'!L$14,IF('GAME STATS'!BQ2012="C",'VALUE POINTS'!M$14,'VALUE POINTS'!K$14))</f>
        <v>2</v>
      </c>
      <c r="BV2021" s="278"/>
    </row>
    <row r="2022" spans="1:79" ht="21.75" customHeight="1" x14ac:dyDescent="0.4">
      <c r="A2022" s="95"/>
      <c r="B2022" s="571"/>
      <c r="C2022" s="642" t="str">
        <f>IF(ROSTER!D$12="","",ROSTER!D$12)</f>
        <v/>
      </c>
      <c r="D2022" s="643"/>
      <c r="E2022" s="575"/>
      <c r="F2022" s="577"/>
      <c r="G2022" s="583"/>
      <c r="H2022" s="579"/>
      <c r="I2022" s="545"/>
      <c r="J2022" s="544"/>
      <c r="K2022" s="581"/>
      <c r="L2022" s="586"/>
      <c r="M2022" s="587"/>
      <c r="N2022" s="592" t="s">
        <v>16</v>
      </c>
      <c r="O2022" s="603"/>
      <c r="P2022" s="544"/>
      <c r="Q2022" s="581"/>
      <c r="R2022" s="586"/>
      <c r="S2022" s="587"/>
      <c r="T2022" s="592" t="s">
        <v>16</v>
      </c>
      <c r="U2022" s="592"/>
      <c r="V2022" s="544"/>
      <c r="W2022" s="545"/>
      <c r="X2022" s="594"/>
      <c r="Y2022" s="545"/>
      <c r="Z2022" s="544"/>
      <c r="AA2022" s="545"/>
      <c r="AB2022" s="544"/>
      <c r="AC2022" s="545"/>
      <c r="AD2022" s="544"/>
      <c r="AE2022" s="581"/>
      <c r="AF2022" s="586"/>
      <c r="AG2022" s="587"/>
      <c r="AH2022" s="626"/>
      <c r="AI2022" s="627"/>
      <c r="AJ2022" s="544"/>
      <c r="AK2022" s="581"/>
      <c r="AL2022" s="586"/>
      <c r="AM2022" s="587"/>
      <c r="AN2022" s="626"/>
      <c r="AO2022" s="627"/>
      <c r="AP2022" s="544"/>
      <c r="AQ2022" s="581"/>
      <c r="AR2022" s="586"/>
      <c r="AS2022" s="587"/>
      <c r="AT2022" s="626"/>
      <c r="AU2022" s="627"/>
      <c r="AV2022" s="628"/>
      <c r="AW2022" s="629"/>
      <c r="AX2022" s="632"/>
      <c r="AY2022" s="633"/>
      <c r="AZ2022" s="626"/>
      <c r="BA2022" s="627"/>
      <c r="BB2022" s="544"/>
      <c r="BC2022" s="581"/>
      <c r="BD2022" s="586"/>
      <c r="BE2022" s="587"/>
      <c r="BF2022" s="626"/>
      <c r="BG2022" s="627"/>
      <c r="BH2022" s="628"/>
      <c r="BI2022" s="629"/>
      <c r="BJ2022" s="632"/>
      <c r="BK2022" s="633"/>
      <c r="BL2022" s="626"/>
      <c r="BM2022" s="627"/>
      <c r="BN2022" s="678"/>
      <c r="BO2022" s="679"/>
      <c r="BP2022" s="680"/>
      <c r="BQ2022" s="677"/>
      <c r="BR2022" s="663"/>
      <c r="BS2022" s="663"/>
      <c r="BT2022" s="19" t="s">
        <v>80</v>
      </c>
      <c r="BU2022" s="277">
        <f>IF(BQ2012="B",'VALUE POINTS'!L$15,IF('GAME STATS'!BQ2012="C",'VALUE POINTS'!M$15,'VALUE POINTS'!K$15))</f>
        <v>2</v>
      </c>
      <c r="BV2022" s="278"/>
      <c r="CA2022" s="18"/>
    </row>
    <row r="2023" spans="1:79" ht="21.75" customHeight="1" x14ac:dyDescent="0.35">
      <c r="A2023" s="95"/>
      <c r="B2023" s="570" t="str">
        <f>IF(ROSTER!B$14="","",ROSTER!B$14)</f>
        <v/>
      </c>
      <c r="C2023" s="572" t="str">
        <f>IF(ROSTER!C$14="","",ROSTER!C$14)</f>
        <v/>
      </c>
      <c r="D2023" s="573"/>
      <c r="E2023" s="574"/>
      <c r="F2023" s="576">
        <f>IF(E2023="y",1,IF(E2023="S",1,0))</f>
        <v>0</v>
      </c>
      <c r="G2023" s="582">
        <f>IF(E2023="S",1,0)</f>
        <v>0</v>
      </c>
      <c r="H2023" s="578"/>
      <c r="I2023" s="543"/>
      <c r="J2023" s="542"/>
      <c r="K2023" s="580"/>
      <c r="L2023" s="584"/>
      <c r="M2023" s="585"/>
      <c r="N2023" s="588">
        <f>L2023+J2023</f>
        <v>0</v>
      </c>
      <c r="O2023" s="589"/>
      <c r="P2023" s="542"/>
      <c r="Q2023" s="580"/>
      <c r="R2023" s="584"/>
      <c r="S2023" s="585"/>
      <c r="T2023" s="588">
        <f>R2023-P2023</f>
        <v>0</v>
      </c>
      <c r="U2023" s="588"/>
      <c r="V2023" s="542"/>
      <c r="W2023" s="543"/>
      <c r="X2023" s="593"/>
      <c r="Y2023" s="543"/>
      <c r="Z2023" s="542"/>
      <c r="AA2023" s="543"/>
      <c r="AB2023" s="542"/>
      <c r="AC2023" s="543"/>
      <c r="AD2023" s="542"/>
      <c r="AE2023" s="580"/>
      <c r="AF2023" s="584"/>
      <c r="AG2023" s="585"/>
      <c r="AH2023" s="595">
        <f>IF(AD2023=0,0,(AF2023/AD2023)*100)</f>
        <v>0</v>
      </c>
      <c r="AI2023" s="596"/>
      <c r="AJ2023" s="542"/>
      <c r="AK2023" s="580"/>
      <c r="AL2023" s="584"/>
      <c r="AM2023" s="585"/>
      <c r="AN2023" s="595">
        <f>IF(AJ2023=0,0,(AL2023/AJ2023)*100)</f>
        <v>0</v>
      </c>
      <c r="AO2023" s="596"/>
      <c r="AP2023" s="542"/>
      <c r="AQ2023" s="580"/>
      <c r="AR2023" s="584"/>
      <c r="AS2023" s="585"/>
      <c r="AT2023" s="595">
        <f>IF(AP2023=0,0,(AR2023/AP2023)*100)</f>
        <v>0</v>
      </c>
      <c r="AU2023" s="596"/>
      <c r="AV2023" s="599">
        <f>AD2023+AJ2023+AP2023</f>
        <v>0</v>
      </c>
      <c r="AW2023" s="600"/>
      <c r="AX2023" s="630">
        <f>AF2023+AL2023+AR2023</f>
        <v>0</v>
      </c>
      <c r="AY2023" s="631"/>
      <c r="AZ2023" s="595">
        <f>IF(AV2023=0,0,(AX2023/AV2023)*100)</f>
        <v>0</v>
      </c>
      <c r="BA2023" s="596"/>
      <c r="BB2023" s="542"/>
      <c r="BC2023" s="580"/>
      <c r="BD2023" s="584"/>
      <c r="BE2023" s="585"/>
      <c r="BF2023" s="595">
        <f>IF(BB2023=0,0,(BD2023/BB2023)*100)</f>
        <v>0</v>
      </c>
      <c r="BG2023" s="596"/>
      <c r="BH2023" s="599">
        <f>AV2023+BB2023</f>
        <v>0</v>
      </c>
      <c r="BI2023" s="600"/>
      <c r="BJ2023" s="630">
        <f>AX2023+BD2023</f>
        <v>0</v>
      </c>
      <c r="BK2023" s="631"/>
      <c r="BL2023" s="595">
        <f>IF(BH2023=0,0,(BJ2023/BH2023)*100)</f>
        <v>0</v>
      </c>
      <c r="BM2023" s="596"/>
      <c r="BN2023" s="656">
        <f>(AF2023*2)+(AL2023*2)+(AR2023*3)+BD2023</f>
        <v>0</v>
      </c>
      <c r="BO2023" s="657"/>
      <c r="BP2023" s="658"/>
      <c r="BQ2023" s="676">
        <f t="shared" ref="BQ2023" si="1955">IF(BS2023=0,0,50*BR2023/BS2023)</f>
        <v>0</v>
      </c>
      <c r="BR2023" s="662">
        <f t="shared" ref="BR2023" si="1956">(BN2023*BU$2017)+(N2023*BU$2018)+(Z2023*BU$2019)+(R2023*BU$2020)+(X2023*BU$2021)+(AB2023*BU$2022)+(V2023*BU$2027)</f>
        <v>0</v>
      </c>
      <c r="BS2023" s="662">
        <f t="shared" ref="BS2023" si="1957">((BB2023-BD2023)*BU$2024)+((AV2023-AX2023)*BU$2023)+(H2023*BU$2025)+(P2023*BU$2026)</f>
        <v>0</v>
      </c>
      <c r="BT2023" s="19" t="s">
        <v>81</v>
      </c>
      <c r="BU2023" s="277">
        <f>IF(BQ2012="B",'VALUE POINTS'!L$16,IF('GAME STATS'!BQ2012="C",'VALUE POINTS'!M$16,'VALUE POINTS'!K$16))</f>
        <v>2</v>
      </c>
      <c r="BV2023" s="278"/>
    </row>
    <row r="2024" spans="1:79" ht="21.75" customHeight="1" x14ac:dyDescent="0.35">
      <c r="A2024" s="95"/>
      <c r="B2024" s="571"/>
      <c r="C2024" s="642" t="str">
        <f>IF(ROSTER!D$14="","",ROSTER!D$14)</f>
        <v/>
      </c>
      <c r="D2024" s="643"/>
      <c r="E2024" s="575"/>
      <c r="F2024" s="577"/>
      <c r="G2024" s="583"/>
      <c r="H2024" s="579"/>
      <c r="I2024" s="545"/>
      <c r="J2024" s="544"/>
      <c r="K2024" s="581"/>
      <c r="L2024" s="586"/>
      <c r="M2024" s="587"/>
      <c r="N2024" s="592" t="s">
        <v>16</v>
      </c>
      <c r="O2024" s="603"/>
      <c r="P2024" s="544"/>
      <c r="Q2024" s="581"/>
      <c r="R2024" s="586"/>
      <c r="S2024" s="587"/>
      <c r="T2024" s="592" t="s">
        <v>16</v>
      </c>
      <c r="U2024" s="592"/>
      <c r="V2024" s="544"/>
      <c r="W2024" s="545"/>
      <c r="X2024" s="594"/>
      <c r="Y2024" s="545"/>
      <c r="Z2024" s="544"/>
      <c r="AA2024" s="545"/>
      <c r="AB2024" s="544"/>
      <c r="AC2024" s="545"/>
      <c r="AD2024" s="544"/>
      <c r="AE2024" s="581"/>
      <c r="AF2024" s="586"/>
      <c r="AG2024" s="587"/>
      <c r="AH2024" s="626"/>
      <c r="AI2024" s="627"/>
      <c r="AJ2024" s="544"/>
      <c r="AK2024" s="581"/>
      <c r="AL2024" s="586"/>
      <c r="AM2024" s="587"/>
      <c r="AN2024" s="626"/>
      <c r="AO2024" s="627"/>
      <c r="AP2024" s="544"/>
      <c r="AQ2024" s="581"/>
      <c r="AR2024" s="586"/>
      <c r="AS2024" s="587"/>
      <c r="AT2024" s="626"/>
      <c r="AU2024" s="627"/>
      <c r="AV2024" s="628"/>
      <c r="AW2024" s="629"/>
      <c r="AX2024" s="632"/>
      <c r="AY2024" s="633"/>
      <c r="AZ2024" s="626"/>
      <c r="BA2024" s="627"/>
      <c r="BB2024" s="544"/>
      <c r="BC2024" s="581"/>
      <c r="BD2024" s="586"/>
      <c r="BE2024" s="587"/>
      <c r="BF2024" s="626"/>
      <c r="BG2024" s="627"/>
      <c r="BH2024" s="628"/>
      <c r="BI2024" s="629"/>
      <c r="BJ2024" s="632"/>
      <c r="BK2024" s="633"/>
      <c r="BL2024" s="626"/>
      <c r="BM2024" s="627"/>
      <c r="BN2024" s="678"/>
      <c r="BO2024" s="679"/>
      <c r="BP2024" s="680"/>
      <c r="BQ2024" s="677"/>
      <c r="BR2024" s="663"/>
      <c r="BS2024" s="663"/>
      <c r="BT2024" s="19" t="s">
        <v>82</v>
      </c>
      <c r="BU2024" s="277">
        <f>IF(BQ2012="B",'VALUE POINTS'!L$17,IF('GAME STATS'!BQ2012="C",'VALUE POINTS'!M$17,'VALUE POINTS'!K$17))</f>
        <v>1</v>
      </c>
      <c r="BV2024" s="278"/>
    </row>
    <row r="2025" spans="1:79" ht="21.75" customHeight="1" x14ac:dyDescent="0.35">
      <c r="A2025" s="95"/>
      <c r="B2025" s="570" t="str">
        <f>IF(ROSTER!B$16="","",ROSTER!B$16)</f>
        <v/>
      </c>
      <c r="C2025" s="572" t="str">
        <f>IF(ROSTER!C$16="","",ROSTER!C$16)</f>
        <v/>
      </c>
      <c r="D2025" s="573"/>
      <c r="E2025" s="574"/>
      <c r="F2025" s="576">
        <f>IF(E2025="y",1,IF(E2025="S",1,0))</f>
        <v>0</v>
      </c>
      <c r="G2025" s="582">
        <f>IF(E2025="S",1,0)</f>
        <v>0</v>
      </c>
      <c r="H2025" s="578"/>
      <c r="I2025" s="543"/>
      <c r="J2025" s="542"/>
      <c r="K2025" s="580"/>
      <c r="L2025" s="584"/>
      <c r="M2025" s="585"/>
      <c r="N2025" s="588">
        <f>L2025+J2025</f>
        <v>0</v>
      </c>
      <c r="O2025" s="589"/>
      <c r="P2025" s="542"/>
      <c r="Q2025" s="580"/>
      <c r="R2025" s="584"/>
      <c r="S2025" s="585"/>
      <c r="T2025" s="588">
        <f>R2025-P2025</f>
        <v>0</v>
      </c>
      <c r="U2025" s="588"/>
      <c r="V2025" s="542"/>
      <c r="W2025" s="543"/>
      <c r="X2025" s="593"/>
      <c r="Y2025" s="543"/>
      <c r="Z2025" s="542"/>
      <c r="AA2025" s="543"/>
      <c r="AB2025" s="542"/>
      <c r="AC2025" s="543"/>
      <c r="AD2025" s="542"/>
      <c r="AE2025" s="580"/>
      <c r="AF2025" s="584"/>
      <c r="AG2025" s="585"/>
      <c r="AH2025" s="595">
        <f>IF(AD2025=0,0,(AF2025/AD2025)*100)</f>
        <v>0</v>
      </c>
      <c r="AI2025" s="596"/>
      <c r="AJ2025" s="542"/>
      <c r="AK2025" s="580"/>
      <c r="AL2025" s="584"/>
      <c r="AM2025" s="585"/>
      <c r="AN2025" s="595">
        <f>IF(AJ2025=0,0,(AL2025/AJ2025)*100)</f>
        <v>0</v>
      </c>
      <c r="AO2025" s="596"/>
      <c r="AP2025" s="542"/>
      <c r="AQ2025" s="580"/>
      <c r="AR2025" s="584"/>
      <c r="AS2025" s="585"/>
      <c r="AT2025" s="595">
        <f>IF(AP2025=0,0,(AR2025/AP2025)*100)</f>
        <v>0</v>
      </c>
      <c r="AU2025" s="596"/>
      <c r="AV2025" s="599">
        <f>AD2025+AJ2025+AP2025</f>
        <v>0</v>
      </c>
      <c r="AW2025" s="600"/>
      <c r="AX2025" s="630">
        <f>AF2025+AL2025+AR2025</f>
        <v>0</v>
      </c>
      <c r="AY2025" s="631"/>
      <c r="AZ2025" s="595">
        <f>IF(AV2025=0,0,(AX2025/AV2025)*100)</f>
        <v>0</v>
      </c>
      <c r="BA2025" s="596"/>
      <c r="BB2025" s="542"/>
      <c r="BC2025" s="580"/>
      <c r="BD2025" s="584"/>
      <c r="BE2025" s="585"/>
      <c r="BF2025" s="595">
        <f>IF(BB2025=0,0,(BD2025/BB2025)*100)</f>
        <v>0</v>
      </c>
      <c r="BG2025" s="596"/>
      <c r="BH2025" s="599">
        <f>AV2025+BB2025</f>
        <v>0</v>
      </c>
      <c r="BI2025" s="600"/>
      <c r="BJ2025" s="630">
        <f>AX2025+BD2025</f>
        <v>0</v>
      </c>
      <c r="BK2025" s="631"/>
      <c r="BL2025" s="595">
        <f>IF(BH2025=0,0,(BJ2025/BH2025)*100)</f>
        <v>0</v>
      </c>
      <c r="BM2025" s="596"/>
      <c r="BN2025" s="656">
        <f>(AF2025*2)+(AL2025*2)+(AR2025*3)+BD2025</f>
        <v>0</v>
      </c>
      <c r="BO2025" s="657"/>
      <c r="BP2025" s="658"/>
      <c r="BQ2025" s="676">
        <f t="shared" ref="BQ2025" si="1958">IF(BS2025=0,0,50*BR2025/BS2025)</f>
        <v>0</v>
      </c>
      <c r="BR2025" s="662">
        <f t="shared" ref="BR2025" si="1959">(BN2025*BU$2017)+(N2025*BU$2018)+(Z2025*BU$2019)+(R2025*BU$2020)+(X2025*BU$2021)+(AB2025*BU$2022)+(V2025*BU$2027)</f>
        <v>0</v>
      </c>
      <c r="BS2025" s="662">
        <f t="shared" ref="BS2025" si="1960">((BB2025-BD2025)*BU$2024)+((AV2025-AX2025)*BU$2023)+(H2025*BU$2025)+(P2025*BU$2026)</f>
        <v>0</v>
      </c>
      <c r="BT2025" s="19" t="s">
        <v>83</v>
      </c>
      <c r="BU2025" s="277">
        <f>IF(BQ2012="B",'VALUE POINTS'!L$18,IF('GAME STATS'!BQ2012="C",'VALUE POINTS'!M$18,'VALUE POINTS'!K$18))</f>
        <v>2</v>
      </c>
      <c r="BV2025" s="278"/>
    </row>
    <row r="2026" spans="1:79" ht="21.75" customHeight="1" x14ac:dyDescent="0.35">
      <c r="A2026" s="95"/>
      <c r="B2026" s="571"/>
      <c r="C2026" s="642" t="str">
        <f>IF(ROSTER!D$16="","",ROSTER!D$16)</f>
        <v/>
      </c>
      <c r="D2026" s="643"/>
      <c r="E2026" s="575"/>
      <c r="F2026" s="577"/>
      <c r="G2026" s="583"/>
      <c r="H2026" s="579"/>
      <c r="I2026" s="545"/>
      <c r="J2026" s="544"/>
      <c r="K2026" s="581"/>
      <c r="L2026" s="586"/>
      <c r="M2026" s="587"/>
      <c r="N2026" s="592" t="s">
        <v>16</v>
      </c>
      <c r="O2026" s="603"/>
      <c r="P2026" s="544"/>
      <c r="Q2026" s="581"/>
      <c r="R2026" s="586"/>
      <c r="S2026" s="587"/>
      <c r="T2026" s="592" t="s">
        <v>16</v>
      </c>
      <c r="U2026" s="592"/>
      <c r="V2026" s="544"/>
      <c r="W2026" s="545"/>
      <c r="X2026" s="594"/>
      <c r="Y2026" s="545"/>
      <c r="Z2026" s="544"/>
      <c r="AA2026" s="545"/>
      <c r="AB2026" s="544"/>
      <c r="AC2026" s="545"/>
      <c r="AD2026" s="544"/>
      <c r="AE2026" s="581"/>
      <c r="AF2026" s="586"/>
      <c r="AG2026" s="587"/>
      <c r="AH2026" s="626"/>
      <c r="AI2026" s="627"/>
      <c r="AJ2026" s="544"/>
      <c r="AK2026" s="581"/>
      <c r="AL2026" s="586"/>
      <c r="AM2026" s="587"/>
      <c r="AN2026" s="626"/>
      <c r="AO2026" s="627"/>
      <c r="AP2026" s="544"/>
      <c r="AQ2026" s="581"/>
      <c r="AR2026" s="586"/>
      <c r="AS2026" s="587"/>
      <c r="AT2026" s="626"/>
      <c r="AU2026" s="627"/>
      <c r="AV2026" s="628"/>
      <c r="AW2026" s="629"/>
      <c r="AX2026" s="632"/>
      <c r="AY2026" s="633"/>
      <c r="AZ2026" s="626"/>
      <c r="BA2026" s="627"/>
      <c r="BB2026" s="544"/>
      <c r="BC2026" s="581"/>
      <c r="BD2026" s="586"/>
      <c r="BE2026" s="587"/>
      <c r="BF2026" s="626"/>
      <c r="BG2026" s="627"/>
      <c r="BH2026" s="628"/>
      <c r="BI2026" s="629"/>
      <c r="BJ2026" s="632"/>
      <c r="BK2026" s="633"/>
      <c r="BL2026" s="626"/>
      <c r="BM2026" s="627"/>
      <c r="BN2026" s="678"/>
      <c r="BO2026" s="679"/>
      <c r="BP2026" s="680"/>
      <c r="BQ2026" s="677"/>
      <c r="BR2026" s="663"/>
      <c r="BS2026" s="663"/>
      <c r="BT2026" s="19" t="s">
        <v>84</v>
      </c>
      <c r="BU2026" s="277">
        <f>IF(BQ2012="B",'VALUE POINTS'!L$19,IF('GAME STATS'!BQ2012="C",'VALUE POINTS'!M$19,'VALUE POINTS'!K$19))</f>
        <v>2</v>
      </c>
      <c r="BV2026" s="278"/>
    </row>
    <row r="2027" spans="1:79" ht="21.75" customHeight="1" x14ac:dyDescent="0.35">
      <c r="A2027" s="95"/>
      <c r="B2027" s="570" t="str">
        <f>IF(ROSTER!B$18="","",ROSTER!B$18)</f>
        <v/>
      </c>
      <c r="C2027" s="572" t="str">
        <f>IF(ROSTER!C$18="","",ROSTER!C$18)</f>
        <v/>
      </c>
      <c r="D2027" s="573"/>
      <c r="E2027" s="574"/>
      <c r="F2027" s="576">
        <f>IF(E2027="y",1,IF(E2027="S",1,0))</f>
        <v>0</v>
      </c>
      <c r="G2027" s="582">
        <f>IF(E2027="S",1,0)</f>
        <v>0</v>
      </c>
      <c r="H2027" s="578"/>
      <c r="I2027" s="543"/>
      <c r="J2027" s="542"/>
      <c r="K2027" s="580"/>
      <c r="L2027" s="584"/>
      <c r="M2027" s="585"/>
      <c r="N2027" s="588">
        <f>L2027+J2027</f>
        <v>0</v>
      </c>
      <c r="O2027" s="589"/>
      <c r="P2027" s="542"/>
      <c r="Q2027" s="580"/>
      <c r="R2027" s="584"/>
      <c r="S2027" s="585"/>
      <c r="T2027" s="588">
        <f>R2027-P2027</f>
        <v>0</v>
      </c>
      <c r="U2027" s="588"/>
      <c r="V2027" s="542"/>
      <c r="W2027" s="543"/>
      <c r="X2027" s="593"/>
      <c r="Y2027" s="543"/>
      <c r="Z2027" s="542"/>
      <c r="AA2027" s="543"/>
      <c r="AB2027" s="542"/>
      <c r="AC2027" s="543"/>
      <c r="AD2027" s="542"/>
      <c r="AE2027" s="580"/>
      <c r="AF2027" s="584"/>
      <c r="AG2027" s="585"/>
      <c r="AH2027" s="595">
        <f>IF(AD2027=0,0,(AF2027/AD2027)*100)</f>
        <v>0</v>
      </c>
      <c r="AI2027" s="596"/>
      <c r="AJ2027" s="542"/>
      <c r="AK2027" s="580"/>
      <c r="AL2027" s="584"/>
      <c r="AM2027" s="585"/>
      <c r="AN2027" s="595">
        <f>IF(AJ2027=0,0,(AL2027/AJ2027)*100)</f>
        <v>0</v>
      </c>
      <c r="AO2027" s="596"/>
      <c r="AP2027" s="542"/>
      <c r="AQ2027" s="580"/>
      <c r="AR2027" s="584"/>
      <c r="AS2027" s="585"/>
      <c r="AT2027" s="595">
        <f>IF(AP2027=0,0,(AR2027/AP2027)*100)</f>
        <v>0</v>
      </c>
      <c r="AU2027" s="596"/>
      <c r="AV2027" s="599">
        <f>AD2027+AJ2027+AP2027</f>
        <v>0</v>
      </c>
      <c r="AW2027" s="600"/>
      <c r="AX2027" s="630">
        <f>AF2027+AL2027+AR2027</f>
        <v>0</v>
      </c>
      <c r="AY2027" s="631"/>
      <c r="AZ2027" s="595">
        <f>IF(AV2027=0,0,(AX2027/AV2027)*100)</f>
        <v>0</v>
      </c>
      <c r="BA2027" s="596"/>
      <c r="BB2027" s="542"/>
      <c r="BC2027" s="580"/>
      <c r="BD2027" s="584"/>
      <c r="BE2027" s="585"/>
      <c r="BF2027" s="595">
        <f>IF(BB2027=0,0,(BD2027/BB2027)*100)</f>
        <v>0</v>
      </c>
      <c r="BG2027" s="596"/>
      <c r="BH2027" s="599">
        <f>AV2027+BB2027</f>
        <v>0</v>
      </c>
      <c r="BI2027" s="600"/>
      <c r="BJ2027" s="630">
        <f>AX2027+BD2027</f>
        <v>0</v>
      </c>
      <c r="BK2027" s="631"/>
      <c r="BL2027" s="595">
        <f>IF(BH2027=0,0,(BJ2027/BH2027)*100)</f>
        <v>0</v>
      </c>
      <c r="BM2027" s="596"/>
      <c r="BN2027" s="656">
        <f>(AF2027*2)+(AL2027*2)+(AR2027*3)+BD2027</f>
        <v>0</v>
      </c>
      <c r="BO2027" s="657"/>
      <c r="BP2027" s="658"/>
      <c r="BQ2027" s="676">
        <f t="shared" ref="BQ2027" si="1961">IF(BS2027=0,0,50*BR2027/BS2027)</f>
        <v>0</v>
      </c>
      <c r="BR2027" s="662">
        <f t="shared" ref="BR2027" si="1962">(BN2027*BU$2017)+(N2027*BU$2018)+(Z2027*BU$2019)+(R2027*BU$2020)+(X2027*BU$2021)+(AB2027*BU$2022)+(V2027*BU$2027)</f>
        <v>0</v>
      </c>
      <c r="BS2027" s="662">
        <f t="shared" ref="BS2027" si="1963">((BB2027-BD2027)*BU$2024)+((AV2027-AX2027)*BU$2023)+(H2027*BU$2025)+(P2027*BU$2026)</f>
        <v>0</v>
      </c>
      <c r="BT2027" s="19" t="s">
        <v>160</v>
      </c>
      <c r="BU2027" s="277">
        <f>IF(BQ2012="B",'VALUE POINTS'!L$20,IF('GAME STATS'!BQ2012="C",'VALUE POINTS'!M$20,'VALUE POINTS'!K$20))</f>
        <v>1</v>
      </c>
      <c r="BV2027" s="278"/>
    </row>
    <row r="2028" spans="1:79" ht="21.75" customHeight="1" x14ac:dyDescent="0.25">
      <c r="A2028" s="95"/>
      <c r="B2028" s="571"/>
      <c r="C2028" s="642" t="str">
        <f>IF(ROSTER!D$18="","",ROSTER!D$18)</f>
        <v/>
      </c>
      <c r="D2028" s="643"/>
      <c r="E2028" s="575"/>
      <c r="F2028" s="577"/>
      <c r="G2028" s="583"/>
      <c r="H2028" s="579"/>
      <c r="I2028" s="545"/>
      <c r="J2028" s="544"/>
      <c r="K2028" s="581"/>
      <c r="L2028" s="586"/>
      <c r="M2028" s="587"/>
      <c r="N2028" s="592" t="s">
        <v>16</v>
      </c>
      <c r="O2028" s="603"/>
      <c r="P2028" s="544"/>
      <c r="Q2028" s="581"/>
      <c r="R2028" s="586"/>
      <c r="S2028" s="587"/>
      <c r="T2028" s="592" t="s">
        <v>16</v>
      </c>
      <c r="U2028" s="592"/>
      <c r="V2028" s="544"/>
      <c r="W2028" s="545"/>
      <c r="X2028" s="594"/>
      <c r="Y2028" s="545"/>
      <c r="Z2028" s="544"/>
      <c r="AA2028" s="545"/>
      <c r="AB2028" s="544"/>
      <c r="AC2028" s="545"/>
      <c r="AD2028" s="544"/>
      <c r="AE2028" s="581"/>
      <c r="AF2028" s="586"/>
      <c r="AG2028" s="587"/>
      <c r="AH2028" s="626"/>
      <c r="AI2028" s="627"/>
      <c r="AJ2028" s="544"/>
      <c r="AK2028" s="581"/>
      <c r="AL2028" s="586"/>
      <c r="AM2028" s="587"/>
      <c r="AN2028" s="626"/>
      <c r="AO2028" s="627"/>
      <c r="AP2028" s="544"/>
      <c r="AQ2028" s="581"/>
      <c r="AR2028" s="586"/>
      <c r="AS2028" s="587"/>
      <c r="AT2028" s="626"/>
      <c r="AU2028" s="627"/>
      <c r="AV2028" s="628"/>
      <c r="AW2028" s="629"/>
      <c r="AX2028" s="632"/>
      <c r="AY2028" s="633"/>
      <c r="AZ2028" s="626"/>
      <c r="BA2028" s="627"/>
      <c r="BB2028" s="544"/>
      <c r="BC2028" s="581"/>
      <c r="BD2028" s="586"/>
      <c r="BE2028" s="587"/>
      <c r="BF2028" s="626"/>
      <c r="BG2028" s="627"/>
      <c r="BH2028" s="628"/>
      <c r="BI2028" s="629"/>
      <c r="BJ2028" s="632"/>
      <c r="BK2028" s="633"/>
      <c r="BL2028" s="626"/>
      <c r="BM2028" s="627"/>
      <c r="BN2028" s="678"/>
      <c r="BO2028" s="679"/>
      <c r="BP2028" s="680"/>
      <c r="BQ2028" s="677"/>
      <c r="BR2028" s="663"/>
      <c r="BS2028" s="663"/>
      <c r="BT2028" s="15"/>
      <c r="BU2028" s="15"/>
      <c r="BV2028" s="95"/>
    </row>
    <row r="2029" spans="1:79" ht="21.75" customHeight="1" x14ac:dyDescent="0.25">
      <c r="A2029" s="95"/>
      <c r="B2029" s="570" t="str">
        <f>IF(ROSTER!B$20="","",ROSTER!B$20)</f>
        <v/>
      </c>
      <c r="C2029" s="572" t="str">
        <f>IF(ROSTER!C$20="","",ROSTER!C$20)</f>
        <v/>
      </c>
      <c r="D2029" s="573"/>
      <c r="E2029" s="574"/>
      <c r="F2029" s="576">
        <f>IF(E2029="y",1,IF(E2029="S",1,0))</f>
        <v>0</v>
      </c>
      <c r="G2029" s="582">
        <f>IF(E2029="S",1,0)</f>
        <v>0</v>
      </c>
      <c r="H2029" s="578"/>
      <c r="I2029" s="543"/>
      <c r="J2029" s="542"/>
      <c r="K2029" s="580"/>
      <c r="L2029" s="584"/>
      <c r="M2029" s="585"/>
      <c r="N2029" s="588">
        <f>L2029+J2029</f>
        <v>0</v>
      </c>
      <c r="O2029" s="589"/>
      <c r="P2029" s="542"/>
      <c r="Q2029" s="580"/>
      <c r="R2029" s="584"/>
      <c r="S2029" s="585"/>
      <c r="T2029" s="588">
        <f>R2029-P2029</f>
        <v>0</v>
      </c>
      <c r="U2029" s="588"/>
      <c r="V2029" s="542"/>
      <c r="W2029" s="543"/>
      <c r="X2029" s="593"/>
      <c r="Y2029" s="543"/>
      <c r="Z2029" s="542"/>
      <c r="AA2029" s="543"/>
      <c r="AB2029" s="542"/>
      <c r="AC2029" s="543"/>
      <c r="AD2029" s="542"/>
      <c r="AE2029" s="580"/>
      <c r="AF2029" s="584"/>
      <c r="AG2029" s="585"/>
      <c r="AH2029" s="595">
        <f>IF(AD2029=0,0,(AF2029/AD2029)*100)</f>
        <v>0</v>
      </c>
      <c r="AI2029" s="596"/>
      <c r="AJ2029" s="542"/>
      <c r="AK2029" s="580"/>
      <c r="AL2029" s="584"/>
      <c r="AM2029" s="585"/>
      <c r="AN2029" s="595">
        <f>IF(AJ2029=0,0,(AL2029/AJ2029)*100)</f>
        <v>0</v>
      </c>
      <c r="AO2029" s="596"/>
      <c r="AP2029" s="542"/>
      <c r="AQ2029" s="580"/>
      <c r="AR2029" s="584"/>
      <c r="AS2029" s="585"/>
      <c r="AT2029" s="595">
        <f>IF(AP2029=0,0,(AR2029/AP2029)*100)</f>
        <v>0</v>
      </c>
      <c r="AU2029" s="596"/>
      <c r="AV2029" s="599">
        <f>AD2029+AJ2029+AP2029</f>
        <v>0</v>
      </c>
      <c r="AW2029" s="600"/>
      <c r="AX2029" s="630">
        <f>AF2029+AL2029+AR2029</f>
        <v>0</v>
      </c>
      <c r="AY2029" s="631"/>
      <c r="AZ2029" s="595">
        <f>IF(AV2029=0,0,(AX2029/AV2029)*100)</f>
        <v>0</v>
      </c>
      <c r="BA2029" s="596"/>
      <c r="BB2029" s="542"/>
      <c r="BC2029" s="580"/>
      <c r="BD2029" s="584"/>
      <c r="BE2029" s="585"/>
      <c r="BF2029" s="595">
        <f>IF(BB2029=0,0,(BD2029/BB2029)*100)</f>
        <v>0</v>
      </c>
      <c r="BG2029" s="596"/>
      <c r="BH2029" s="599">
        <f>AV2029+BB2029</f>
        <v>0</v>
      </c>
      <c r="BI2029" s="600"/>
      <c r="BJ2029" s="630">
        <f>AX2029+BD2029</f>
        <v>0</v>
      </c>
      <c r="BK2029" s="631"/>
      <c r="BL2029" s="595">
        <f>IF(BH2029=0,0,(BJ2029/BH2029)*100)</f>
        <v>0</v>
      </c>
      <c r="BM2029" s="596"/>
      <c r="BN2029" s="656">
        <f>(AF2029*2)+(AL2029*2)+(AR2029*3)+BD2029</f>
        <v>0</v>
      </c>
      <c r="BO2029" s="657"/>
      <c r="BP2029" s="658"/>
      <c r="BQ2029" s="676">
        <f t="shared" ref="BQ2029" si="1964">IF(BS2029=0,0,50*BR2029/BS2029)</f>
        <v>0</v>
      </c>
      <c r="BR2029" s="662">
        <f t="shared" ref="BR2029" si="1965">(BN2029*BU$2017)+(N2029*BU$2018)+(Z2029*BU$2019)+(R2029*BU$2020)+(X2029*BU$2021)+(AB2029*BU$2022)+(V2029*BU$2027)</f>
        <v>0</v>
      </c>
      <c r="BS2029" s="662">
        <f t="shared" ref="BS2029" si="1966">((BB2029-BD2029)*BU$2024)+((AV2029-AX2029)*BU$2023)+(H2029*BU$2025)+(P2029*BU$2026)</f>
        <v>0</v>
      </c>
      <c r="BT2029" s="15"/>
      <c r="BU2029" s="15"/>
      <c r="BV2029" s="95"/>
    </row>
    <row r="2030" spans="1:79" ht="21.75" customHeight="1" x14ac:dyDescent="0.25">
      <c r="A2030" s="95"/>
      <c r="B2030" s="571"/>
      <c r="C2030" s="642" t="str">
        <f>IF(ROSTER!D$20="","",ROSTER!D$20)</f>
        <v/>
      </c>
      <c r="D2030" s="643"/>
      <c r="E2030" s="575"/>
      <c r="F2030" s="577"/>
      <c r="G2030" s="583"/>
      <c r="H2030" s="579"/>
      <c r="I2030" s="545"/>
      <c r="J2030" s="544"/>
      <c r="K2030" s="581"/>
      <c r="L2030" s="586"/>
      <c r="M2030" s="587"/>
      <c r="N2030" s="592" t="s">
        <v>16</v>
      </c>
      <c r="O2030" s="603"/>
      <c r="P2030" s="544"/>
      <c r="Q2030" s="581"/>
      <c r="R2030" s="586"/>
      <c r="S2030" s="587"/>
      <c r="T2030" s="592" t="s">
        <v>16</v>
      </c>
      <c r="U2030" s="592"/>
      <c r="V2030" s="544"/>
      <c r="W2030" s="545"/>
      <c r="X2030" s="594"/>
      <c r="Y2030" s="545"/>
      <c r="Z2030" s="544"/>
      <c r="AA2030" s="545"/>
      <c r="AB2030" s="544"/>
      <c r="AC2030" s="545"/>
      <c r="AD2030" s="544"/>
      <c r="AE2030" s="581"/>
      <c r="AF2030" s="586"/>
      <c r="AG2030" s="587"/>
      <c r="AH2030" s="626"/>
      <c r="AI2030" s="627"/>
      <c r="AJ2030" s="544"/>
      <c r="AK2030" s="581"/>
      <c r="AL2030" s="586"/>
      <c r="AM2030" s="587"/>
      <c r="AN2030" s="626"/>
      <c r="AO2030" s="627"/>
      <c r="AP2030" s="544"/>
      <c r="AQ2030" s="581"/>
      <c r="AR2030" s="586"/>
      <c r="AS2030" s="587"/>
      <c r="AT2030" s="626"/>
      <c r="AU2030" s="627"/>
      <c r="AV2030" s="628"/>
      <c r="AW2030" s="629"/>
      <c r="AX2030" s="632"/>
      <c r="AY2030" s="633"/>
      <c r="AZ2030" s="626"/>
      <c r="BA2030" s="627"/>
      <c r="BB2030" s="544"/>
      <c r="BC2030" s="581"/>
      <c r="BD2030" s="586"/>
      <c r="BE2030" s="587"/>
      <c r="BF2030" s="626"/>
      <c r="BG2030" s="627"/>
      <c r="BH2030" s="628"/>
      <c r="BI2030" s="629"/>
      <c r="BJ2030" s="632"/>
      <c r="BK2030" s="633"/>
      <c r="BL2030" s="626"/>
      <c r="BM2030" s="627"/>
      <c r="BN2030" s="678"/>
      <c r="BO2030" s="679"/>
      <c r="BP2030" s="680"/>
      <c r="BQ2030" s="677"/>
      <c r="BR2030" s="663"/>
      <c r="BS2030" s="663"/>
      <c r="BT2030" s="15"/>
      <c r="BU2030" s="15"/>
      <c r="BV2030" s="95"/>
    </row>
    <row r="2031" spans="1:79" ht="21.75" customHeight="1" x14ac:dyDescent="0.25">
      <c r="A2031" s="95"/>
      <c r="B2031" s="570" t="str">
        <f>IF(ROSTER!B$22="","",ROSTER!B$22)</f>
        <v/>
      </c>
      <c r="C2031" s="572" t="str">
        <f>IF(ROSTER!C$22="","",ROSTER!C$22)</f>
        <v/>
      </c>
      <c r="D2031" s="573"/>
      <c r="E2031" s="574"/>
      <c r="F2031" s="576">
        <f>IF(E2031="y",1,IF(E2031="S",1,0))</f>
        <v>0</v>
      </c>
      <c r="G2031" s="582">
        <f>IF(E2031="S",1,0)</f>
        <v>0</v>
      </c>
      <c r="H2031" s="578"/>
      <c r="I2031" s="543"/>
      <c r="J2031" s="542"/>
      <c r="K2031" s="580"/>
      <c r="L2031" s="584"/>
      <c r="M2031" s="585"/>
      <c r="N2031" s="588">
        <f>L2031+J2031</f>
        <v>0</v>
      </c>
      <c r="O2031" s="589"/>
      <c r="P2031" s="542"/>
      <c r="Q2031" s="580"/>
      <c r="R2031" s="584"/>
      <c r="S2031" s="585"/>
      <c r="T2031" s="588">
        <f>R2031-P2031</f>
        <v>0</v>
      </c>
      <c r="U2031" s="588"/>
      <c r="V2031" s="542"/>
      <c r="W2031" s="543"/>
      <c r="X2031" s="593"/>
      <c r="Y2031" s="543"/>
      <c r="Z2031" s="542"/>
      <c r="AA2031" s="543"/>
      <c r="AB2031" s="542"/>
      <c r="AC2031" s="543"/>
      <c r="AD2031" s="542"/>
      <c r="AE2031" s="580"/>
      <c r="AF2031" s="584"/>
      <c r="AG2031" s="585"/>
      <c r="AH2031" s="595">
        <f>IF(AD2031=0,0,(AF2031/AD2031)*100)</f>
        <v>0</v>
      </c>
      <c r="AI2031" s="596"/>
      <c r="AJ2031" s="542"/>
      <c r="AK2031" s="580"/>
      <c r="AL2031" s="584"/>
      <c r="AM2031" s="585"/>
      <c r="AN2031" s="595">
        <f>IF(AJ2031=0,0,(AL2031/AJ2031)*100)</f>
        <v>0</v>
      </c>
      <c r="AO2031" s="596"/>
      <c r="AP2031" s="542"/>
      <c r="AQ2031" s="580"/>
      <c r="AR2031" s="584"/>
      <c r="AS2031" s="585"/>
      <c r="AT2031" s="595">
        <f>IF(AP2031=0,0,(AR2031/AP2031)*100)</f>
        <v>0</v>
      </c>
      <c r="AU2031" s="596"/>
      <c r="AV2031" s="599">
        <f>AD2031+AJ2031+AP2031</f>
        <v>0</v>
      </c>
      <c r="AW2031" s="600"/>
      <c r="AX2031" s="630">
        <f>AF2031+AL2031+AR2031</f>
        <v>0</v>
      </c>
      <c r="AY2031" s="631"/>
      <c r="AZ2031" s="595">
        <f>IF(AV2031=0,0,(AX2031/AV2031)*100)</f>
        <v>0</v>
      </c>
      <c r="BA2031" s="596"/>
      <c r="BB2031" s="542"/>
      <c r="BC2031" s="580"/>
      <c r="BD2031" s="584"/>
      <c r="BE2031" s="585"/>
      <c r="BF2031" s="595">
        <f>IF(BB2031=0,0,(BD2031/BB2031)*100)</f>
        <v>0</v>
      </c>
      <c r="BG2031" s="596"/>
      <c r="BH2031" s="599">
        <f>AV2031+BB2031</f>
        <v>0</v>
      </c>
      <c r="BI2031" s="600"/>
      <c r="BJ2031" s="630">
        <f>AX2031+BD2031</f>
        <v>0</v>
      </c>
      <c r="BK2031" s="631"/>
      <c r="BL2031" s="595">
        <f>IF(BH2031=0,0,(BJ2031/BH2031)*100)</f>
        <v>0</v>
      </c>
      <c r="BM2031" s="596"/>
      <c r="BN2031" s="656">
        <f>(AF2031*2)+(AL2031*2)+(AR2031*3)+BD2031</f>
        <v>0</v>
      </c>
      <c r="BO2031" s="657"/>
      <c r="BP2031" s="658"/>
      <c r="BQ2031" s="676">
        <f t="shared" ref="BQ2031" si="1967">IF(BS2031=0,0,50*BR2031/BS2031)</f>
        <v>0</v>
      </c>
      <c r="BR2031" s="662">
        <f t="shared" ref="BR2031" si="1968">(BN2031*BU$2017)+(N2031*BU$2018)+(Z2031*BU$2019)+(R2031*BU$2020)+(X2031*BU$2021)+(AB2031*BU$2022)+(V2031*BU$2027)</f>
        <v>0</v>
      </c>
      <c r="BS2031" s="662">
        <f t="shared" ref="BS2031" si="1969">((BB2031-BD2031)*BU$2024)+((AV2031-AX2031)*BU$2023)+(H2031*BU$2025)+(P2031*BU$2026)</f>
        <v>0</v>
      </c>
      <c r="BT2031" s="15"/>
      <c r="BU2031" s="15"/>
      <c r="BV2031" s="95"/>
    </row>
    <row r="2032" spans="1:79" ht="21.75" customHeight="1" x14ac:dyDescent="0.25">
      <c r="A2032" s="95"/>
      <c r="B2032" s="571"/>
      <c r="C2032" s="642" t="str">
        <f>IF(ROSTER!D$22="","",ROSTER!D$22)</f>
        <v/>
      </c>
      <c r="D2032" s="643"/>
      <c r="E2032" s="575"/>
      <c r="F2032" s="577"/>
      <c r="G2032" s="583"/>
      <c r="H2032" s="579"/>
      <c r="I2032" s="545"/>
      <c r="J2032" s="544"/>
      <c r="K2032" s="581"/>
      <c r="L2032" s="586"/>
      <c r="M2032" s="587"/>
      <c r="N2032" s="592" t="s">
        <v>16</v>
      </c>
      <c r="O2032" s="603"/>
      <c r="P2032" s="544"/>
      <c r="Q2032" s="581"/>
      <c r="R2032" s="586"/>
      <c r="S2032" s="587"/>
      <c r="T2032" s="592" t="s">
        <v>16</v>
      </c>
      <c r="U2032" s="592"/>
      <c r="V2032" s="544"/>
      <c r="W2032" s="545"/>
      <c r="X2032" s="594"/>
      <c r="Y2032" s="545"/>
      <c r="Z2032" s="544"/>
      <c r="AA2032" s="545"/>
      <c r="AB2032" s="544"/>
      <c r="AC2032" s="545"/>
      <c r="AD2032" s="544"/>
      <c r="AE2032" s="581"/>
      <c r="AF2032" s="586"/>
      <c r="AG2032" s="587"/>
      <c r="AH2032" s="626"/>
      <c r="AI2032" s="627"/>
      <c r="AJ2032" s="544"/>
      <c r="AK2032" s="581"/>
      <c r="AL2032" s="586"/>
      <c r="AM2032" s="587"/>
      <c r="AN2032" s="626"/>
      <c r="AO2032" s="627"/>
      <c r="AP2032" s="544"/>
      <c r="AQ2032" s="581"/>
      <c r="AR2032" s="586"/>
      <c r="AS2032" s="587"/>
      <c r="AT2032" s="626"/>
      <c r="AU2032" s="627"/>
      <c r="AV2032" s="628"/>
      <c r="AW2032" s="629"/>
      <c r="AX2032" s="632"/>
      <c r="AY2032" s="633"/>
      <c r="AZ2032" s="626"/>
      <c r="BA2032" s="627"/>
      <c r="BB2032" s="544"/>
      <c r="BC2032" s="581"/>
      <c r="BD2032" s="586"/>
      <c r="BE2032" s="587"/>
      <c r="BF2032" s="626"/>
      <c r="BG2032" s="627"/>
      <c r="BH2032" s="628"/>
      <c r="BI2032" s="629"/>
      <c r="BJ2032" s="632"/>
      <c r="BK2032" s="633"/>
      <c r="BL2032" s="626"/>
      <c r="BM2032" s="627"/>
      <c r="BN2032" s="678"/>
      <c r="BO2032" s="679"/>
      <c r="BP2032" s="680"/>
      <c r="BQ2032" s="677"/>
      <c r="BR2032" s="663"/>
      <c r="BS2032" s="663"/>
      <c r="BT2032" s="15"/>
      <c r="BU2032" s="15"/>
      <c r="BV2032" s="95"/>
    </row>
    <row r="2033" spans="1:74" ht="21.75" customHeight="1" x14ac:dyDescent="0.25">
      <c r="A2033" s="95"/>
      <c r="B2033" s="570" t="str">
        <f>IF(ROSTER!B$24="","",ROSTER!B$24)</f>
        <v/>
      </c>
      <c r="C2033" s="572" t="str">
        <f>IF(ROSTER!C$24="","",ROSTER!C$24)</f>
        <v/>
      </c>
      <c r="D2033" s="573"/>
      <c r="E2033" s="574"/>
      <c r="F2033" s="576">
        <f>IF(E2033="y",1,IF(E2033="S",1,0))</f>
        <v>0</v>
      </c>
      <c r="G2033" s="582">
        <f>IF(E2033="S",1,0)</f>
        <v>0</v>
      </c>
      <c r="H2033" s="578"/>
      <c r="I2033" s="543"/>
      <c r="J2033" s="542"/>
      <c r="K2033" s="580"/>
      <c r="L2033" s="584"/>
      <c r="M2033" s="585"/>
      <c r="N2033" s="588">
        <f>L2033+J2033</f>
        <v>0</v>
      </c>
      <c r="O2033" s="589"/>
      <c r="P2033" s="542"/>
      <c r="Q2033" s="580"/>
      <c r="R2033" s="584"/>
      <c r="S2033" s="585"/>
      <c r="T2033" s="588">
        <f>R2033-P2033</f>
        <v>0</v>
      </c>
      <c r="U2033" s="588"/>
      <c r="V2033" s="542"/>
      <c r="W2033" s="543"/>
      <c r="X2033" s="593"/>
      <c r="Y2033" s="543"/>
      <c r="Z2033" s="542"/>
      <c r="AA2033" s="543"/>
      <c r="AB2033" s="542"/>
      <c r="AC2033" s="543"/>
      <c r="AD2033" s="542"/>
      <c r="AE2033" s="580"/>
      <c r="AF2033" s="584"/>
      <c r="AG2033" s="585"/>
      <c r="AH2033" s="595">
        <f>IF(AD2033=0,0,(AF2033/AD2033)*100)</f>
        <v>0</v>
      </c>
      <c r="AI2033" s="596"/>
      <c r="AJ2033" s="542"/>
      <c r="AK2033" s="580"/>
      <c r="AL2033" s="584"/>
      <c r="AM2033" s="585"/>
      <c r="AN2033" s="595">
        <f>IF(AJ2033=0,0,(AL2033/AJ2033)*100)</f>
        <v>0</v>
      </c>
      <c r="AO2033" s="596"/>
      <c r="AP2033" s="542"/>
      <c r="AQ2033" s="580"/>
      <c r="AR2033" s="584"/>
      <c r="AS2033" s="585"/>
      <c r="AT2033" s="595">
        <f>IF(AP2033=0,0,(AR2033/AP2033)*100)</f>
        <v>0</v>
      </c>
      <c r="AU2033" s="596"/>
      <c r="AV2033" s="599">
        <f>AD2033+AJ2033+AP2033</f>
        <v>0</v>
      </c>
      <c r="AW2033" s="600"/>
      <c r="AX2033" s="630">
        <f>AF2033+AL2033+AR2033</f>
        <v>0</v>
      </c>
      <c r="AY2033" s="631"/>
      <c r="AZ2033" s="595">
        <f>IF(AV2033=0,0,(AX2033/AV2033)*100)</f>
        <v>0</v>
      </c>
      <c r="BA2033" s="596"/>
      <c r="BB2033" s="542"/>
      <c r="BC2033" s="580"/>
      <c r="BD2033" s="584"/>
      <c r="BE2033" s="585"/>
      <c r="BF2033" s="595">
        <f>IF(BB2033=0,0,(BD2033/BB2033)*100)</f>
        <v>0</v>
      </c>
      <c r="BG2033" s="596"/>
      <c r="BH2033" s="599">
        <f>AV2033+BB2033</f>
        <v>0</v>
      </c>
      <c r="BI2033" s="600"/>
      <c r="BJ2033" s="630">
        <f>AX2033+BD2033</f>
        <v>0</v>
      </c>
      <c r="BK2033" s="631"/>
      <c r="BL2033" s="595">
        <f>IF(BH2033=0,0,(BJ2033/BH2033)*100)</f>
        <v>0</v>
      </c>
      <c r="BM2033" s="596"/>
      <c r="BN2033" s="656">
        <f>(AF2033*2)+(AL2033*2)+(AR2033*3)+BD2033</f>
        <v>0</v>
      </c>
      <c r="BO2033" s="657"/>
      <c r="BP2033" s="658"/>
      <c r="BQ2033" s="676">
        <f t="shared" ref="BQ2033" si="1970">IF(BS2033=0,0,50*BR2033/BS2033)</f>
        <v>0</v>
      </c>
      <c r="BR2033" s="662">
        <f t="shared" ref="BR2033" si="1971">(BN2033*BU$2017)+(N2033*BU$2018)+(Z2033*BU$2019)+(R2033*BU$2020)+(X2033*BU$2021)+(AB2033*BU$2022)+(V2033*BU$2027)</f>
        <v>0</v>
      </c>
      <c r="BS2033" s="662">
        <f t="shared" ref="BS2033" si="1972">((BB2033-BD2033)*BU$2024)+((AV2033-AX2033)*BU$2023)+(H2033*BU$2025)+(P2033*BU$2026)</f>
        <v>0</v>
      </c>
      <c r="BT2033" s="15"/>
      <c r="BU2033" s="15"/>
      <c r="BV2033" s="95"/>
    </row>
    <row r="2034" spans="1:74" ht="21.75" customHeight="1" x14ac:dyDescent="0.25">
      <c r="A2034" s="95"/>
      <c r="B2034" s="571"/>
      <c r="C2034" s="642" t="str">
        <f>IF(ROSTER!D$24="","",ROSTER!D$24)</f>
        <v/>
      </c>
      <c r="D2034" s="643"/>
      <c r="E2034" s="575"/>
      <c r="F2034" s="577"/>
      <c r="G2034" s="583"/>
      <c r="H2034" s="579"/>
      <c r="I2034" s="545"/>
      <c r="J2034" s="544"/>
      <c r="K2034" s="581"/>
      <c r="L2034" s="586"/>
      <c r="M2034" s="587"/>
      <c r="N2034" s="592" t="s">
        <v>16</v>
      </c>
      <c r="O2034" s="603"/>
      <c r="P2034" s="544"/>
      <c r="Q2034" s="581"/>
      <c r="R2034" s="586"/>
      <c r="S2034" s="587"/>
      <c r="T2034" s="592" t="s">
        <v>16</v>
      </c>
      <c r="U2034" s="592"/>
      <c r="V2034" s="544"/>
      <c r="W2034" s="545"/>
      <c r="X2034" s="594"/>
      <c r="Y2034" s="545"/>
      <c r="Z2034" s="544"/>
      <c r="AA2034" s="545"/>
      <c r="AB2034" s="544"/>
      <c r="AC2034" s="545"/>
      <c r="AD2034" s="544"/>
      <c r="AE2034" s="581"/>
      <c r="AF2034" s="586"/>
      <c r="AG2034" s="587"/>
      <c r="AH2034" s="626"/>
      <c r="AI2034" s="627"/>
      <c r="AJ2034" s="544"/>
      <c r="AK2034" s="581"/>
      <c r="AL2034" s="586"/>
      <c r="AM2034" s="587"/>
      <c r="AN2034" s="626"/>
      <c r="AO2034" s="627"/>
      <c r="AP2034" s="544"/>
      <c r="AQ2034" s="581"/>
      <c r="AR2034" s="586"/>
      <c r="AS2034" s="587"/>
      <c r="AT2034" s="626"/>
      <c r="AU2034" s="627"/>
      <c r="AV2034" s="628"/>
      <c r="AW2034" s="629"/>
      <c r="AX2034" s="632"/>
      <c r="AY2034" s="633"/>
      <c r="AZ2034" s="626"/>
      <c r="BA2034" s="627"/>
      <c r="BB2034" s="544"/>
      <c r="BC2034" s="581"/>
      <c r="BD2034" s="586"/>
      <c r="BE2034" s="587"/>
      <c r="BF2034" s="626"/>
      <c r="BG2034" s="627"/>
      <c r="BH2034" s="628"/>
      <c r="BI2034" s="629"/>
      <c r="BJ2034" s="632"/>
      <c r="BK2034" s="633"/>
      <c r="BL2034" s="626"/>
      <c r="BM2034" s="627"/>
      <c r="BN2034" s="678"/>
      <c r="BO2034" s="679"/>
      <c r="BP2034" s="680"/>
      <c r="BQ2034" s="677"/>
      <c r="BR2034" s="663"/>
      <c r="BS2034" s="663"/>
      <c r="BT2034" s="15"/>
      <c r="BU2034" s="15"/>
      <c r="BV2034" s="95"/>
    </row>
    <row r="2035" spans="1:74" ht="21.75" customHeight="1" x14ac:dyDescent="0.25">
      <c r="A2035" s="95"/>
      <c r="B2035" s="570" t="str">
        <f>IF(ROSTER!B$26="","",ROSTER!B$26)</f>
        <v/>
      </c>
      <c r="C2035" s="572" t="str">
        <f>IF(ROSTER!C$26="","",ROSTER!C$26)</f>
        <v/>
      </c>
      <c r="D2035" s="573"/>
      <c r="E2035" s="574"/>
      <c r="F2035" s="576">
        <f>IF(E2035="y",1,IF(E2035="S",1,0))</f>
        <v>0</v>
      </c>
      <c r="G2035" s="582">
        <f>IF(E2035="S",1,0)</f>
        <v>0</v>
      </c>
      <c r="H2035" s="578"/>
      <c r="I2035" s="543"/>
      <c r="J2035" s="542"/>
      <c r="K2035" s="580"/>
      <c r="L2035" s="584"/>
      <c r="M2035" s="585"/>
      <c r="N2035" s="588">
        <f>L2035+J2035</f>
        <v>0</v>
      </c>
      <c r="O2035" s="589"/>
      <c r="P2035" s="542"/>
      <c r="Q2035" s="580"/>
      <c r="R2035" s="584"/>
      <c r="S2035" s="585"/>
      <c r="T2035" s="588">
        <f>R2035-P2035</f>
        <v>0</v>
      </c>
      <c r="U2035" s="588"/>
      <c r="V2035" s="542"/>
      <c r="W2035" s="543"/>
      <c r="X2035" s="593"/>
      <c r="Y2035" s="543"/>
      <c r="Z2035" s="542"/>
      <c r="AA2035" s="543"/>
      <c r="AB2035" s="542"/>
      <c r="AC2035" s="543"/>
      <c r="AD2035" s="542"/>
      <c r="AE2035" s="580"/>
      <c r="AF2035" s="584"/>
      <c r="AG2035" s="585"/>
      <c r="AH2035" s="595">
        <f>IF(AD2035=0,0,(AF2035/AD2035)*100)</f>
        <v>0</v>
      </c>
      <c r="AI2035" s="596"/>
      <c r="AJ2035" s="542"/>
      <c r="AK2035" s="580"/>
      <c r="AL2035" s="584"/>
      <c r="AM2035" s="585"/>
      <c r="AN2035" s="595">
        <f>IF(AJ2035=0,0,(AL2035/AJ2035)*100)</f>
        <v>0</v>
      </c>
      <c r="AO2035" s="596"/>
      <c r="AP2035" s="542"/>
      <c r="AQ2035" s="580"/>
      <c r="AR2035" s="584"/>
      <c r="AS2035" s="585"/>
      <c r="AT2035" s="595">
        <f>IF(AP2035=0,0,(AR2035/AP2035)*100)</f>
        <v>0</v>
      </c>
      <c r="AU2035" s="596"/>
      <c r="AV2035" s="599">
        <f>AD2035+AJ2035+AP2035</f>
        <v>0</v>
      </c>
      <c r="AW2035" s="600"/>
      <c r="AX2035" s="630">
        <f>AF2035+AL2035+AR2035</f>
        <v>0</v>
      </c>
      <c r="AY2035" s="631"/>
      <c r="AZ2035" s="595">
        <f>IF(AV2035=0,0,(AX2035/AV2035)*100)</f>
        <v>0</v>
      </c>
      <c r="BA2035" s="596"/>
      <c r="BB2035" s="542"/>
      <c r="BC2035" s="580"/>
      <c r="BD2035" s="584"/>
      <c r="BE2035" s="585"/>
      <c r="BF2035" s="595">
        <f>IF(BB2035=0,0,(BD2035/BB2035)*100)</f>
        <v>0</v>
      </c>
      <c r="BG2035" s="596"/>
      <c r="BH2035" s="599">
        <f>AV2035+BB2035</f>
        <v>0</v>
      </c>
      <c r="BI2035" s="600"/>
      <c r="BJ2035" s="630">
        <f>AX2035+BD2035</f>
        <v>0</v>
      </c>
      <c r="BK2035" s="631"/>
      <c r="BL2035" s="595">
        <f>IF(BH2035=0,0,(BJ2035/BH2035)*100)</f>
        <v>0</v>
      </c>
      <c r="BM2035" s="596"/>
      <c r="BN2035" s="656">
        <f>(AF2035*2)+(AL2035*2)+(AR2035*3)+BD2035</f>
        <v>0</v>
      </c>
      <c r="BO2035" s="657"/>
      <c r="BP2035" s="658"/>
      <c r="BQ2035" s="676">
        <f t="shared" ref="BQ2035" si="1973">IF(BS2035=0,0,50*BR2035/BS2035)</f>
        <v>0</v>
      </c>
      <c r="BR2035" s="662">
        <f t="shared" ref="BR2035" si="1974">(BN2035*BU$2017)+(N2035*BU$2018)+(Z2035*BU$2019)+(R2035*BU$2020)+(X2035*BU$2021)+(AB2035*BU$2022)+(V2035*BU$2027)</f>
        <v>0</v>
      </c>
      <c r="BS2035" s="662">
        <f t="shared" ref="BS2035" si="1975">((BB2035-BD2035)*BU$2024)+((AV2035-AX2035)*BU$2023)+(H2035*BU$2025)+(P2035*BU$2026)</f>
        <v>0</v>
      </c>
      <c r="BT2035" s="15"/>
      <c r="BU2035" s="15"/>
      <c r="BV2035" s="95"/>
    </row>
    <row r="2036" spans="1:74" ht="21.75" customHeight="1" x14ac:dyDescent="0.25">
      <c r="A2036" s="95"/>
      <c r="B2036" s="571"/>
      <c r="C2036" s="642" t="str">
        <f>IF(ROSTER!D$26="","",ROSTER!D$26)</f>
        <v/>
      </c>
      <c r="D2036" s="643"/>
      <c r="E2036" s="575"/>
      <c r="F2036" s="577"/>
      <c r="G2036" s="583"/>
      <c r="H2036" s="579"/>
      <c r="I2036" s="545"/>
      <c r="J2036" s="544"/>
      <c r="K2036" s="581"/>
      <c r="L2036" s="586"/>
      <c r="M2036" s="587"/>
      <c r="N2036" s="592" t="s">
        <v>16</v>
      </c>
      <c r="O2036" s="603"/>
      <c r="P2036" s="544"/>
      <c r="Q2036" s="581"/>
      <c r="R2036" s="586"/>
      <c r="S2036" s="587"/>
      <c r="T2036" s="592" t="s">
        <v>16</v>
      </c>
      <c r="U2036" s="592"/>
      <c r="V2036" s="544"/>
      <c r="W2036" s="545"/>
      <c r="X2036" s="594"/>
      <c r="Y2036" s="545"/>
      <c r="Z2036" s="544"/>
      <c r="AA2036" s="545"/>
      <c r="AB2036" s="544"/>
      <c r="AC2036" s="545"/>
      <c r="AD2036" s="544"/>
      <c r="AE2036" s="581"/>
      <c r="AF2036" s="586"/>
      <c r="AG2036" s="587"/>
      <c r="AH2036" s="626"/>
      <c r="AI2036" s="627"/>
      <c r="AJ2036" s="544"/>
      <c r="AK2036" s="581"/>
      <c r="AL2036" s="586"/>
      <c r="AM2036" s="587"/>
      <c r="AN2036" s="626"/>
      <c r="AO2036" s="627"/>
      <c r="AP2036" s="544"/>
      <c r="AQ2036" s="581"/>
      <c r="AR2036" s="586"/>
      <c r="AS2036" s="587"/>
      <c r="AT2036" s="626"/>
      <c r="AU2036" s="627"/>
      <c r="AV2036" s="628"/>
      <c r="AW2036" s="629"/>
      <c r="AX2036" s="632"/>
      <c r="AY2036" s="633"/>
      <c r="AZ2036" s="626"/>
      <c r="BA2036" s="627"/>
      <c r="BB2036" s="544"/>
      <c r="BC2036" s="581"/>
      <c r="BD2036" s="586"/>
      <c r="BE2036" s="587"/>
      <c r="BF2036" s="626"/>
      <c r="BG2036" s="627"/>
      <c r="BH2036" s="628"/>
      <c r="BI2036" s="629"/>
      <c r="BJ2036" s="632"/>
      <c r="BK2036" s="633"/>
      <c r="BL2036" s="626"/>
      <c r="BM2036" s="627"/>
      <c r="BN2036" s="678"/>
      <c r="BO2036" s="679"/>
      <c r="BP2036" s="680"/>
      <c r="BQ2036" s="677"/>
      <c r="BR2036" s="663"/>
      <c r="BS2036" s="663"/>
      <c r="BT2036" s="15"/>
      <c r="BU2036" s="15"/>
      <c r="BV2036" s="95"/>
    </row>
    <row r="2037" spans="1:74" ht="21.75" customHeight="1" x14ac:dyDescent="0.25">
      <c r="A2037" s="95"/>
      <c r="B2037" s="570" t="str">
        <f>IF(ROSTER!B$28="","",ROSTER!B$28)</f>
        <v/>
      </c>
      <c r="C2037" s="572" t="str">
        <f>IF(ROSTER!C$28="","",ROSTER!C$28)</f>
        <v/>
      </c>
      <c r="D2037" s="573"/>
      <c r="E2037" s="574"/>
      <c r="F2037" s="576">
        <f>IF(E2037="y",1,IF(E2037="S",1,0))</f>
        <v>0</v>
      </c>
      <c r="G2037" s="582">
        <f>IF(E2037="S",1,0)</f>
        <v>0</v>
      </c>
      <c r="H2037" s="578"/>
      <c r="I2037" s="543"/>
      <c r="J2037" s="542"/>
      <c r="K2037" s="580"/>
      <c r="L2037" s="584"/>
      <c r="M2037" s="585"/>
      <c r="N2037" s="588">
        <f>L2037+J2037</f>
        <v>0</v>
      </c>
      <c r="O2037" s="589"/>
      <c r="P2037" s="542"/>
      <c r="Q2037" s="580"/>
      <c r="R2037" s="584"/>
      <c r="S2037" s="585"/>
      <c r="T2037" s="588">
        <f>R2037-P2037</f>
        <v>0</v>
      </c>
      <c r="U2037" s="588"/>
      <c r="V2037" s="542"/>
      <c r="W2037" s="543"/>
      <c r="X2037" s="593"/>
      <c r="Y2037" s="543"/>
      <c r="Z2037" s="542"/>
      <c r="AA2037" s="543"/>
      <c r="AB2037" s="542"/>
      <c r="AC2037" s="543"/>
      <c r="AD2037" s="542"/>
      <c r="AE2037" s="580"/>
      <c r="AF2037" s="584"/>
      <c r="AG2037" s="585"/>
      <c r="AH2037" s="595">
        <f>IF(AD2037=0,0,(AF2037/AD2037)*100)</f>
        <v>0</v>
      </c>
      <c r="AI2037" s="596"/>
      <c r="AJ2037" s="542"/>
      <c r="AK2037" s="580"/>
      <c r="AL2037" s="584"/>
      <c r="AM2037" s="585"/>
      <c r="AN2037" s="595">
        <f>IF(AJ2037=0,0,(AL2037/AJ2037)*100)</f>
        <v>0</v>
      </c>
      <c r="AO2037" s="596"/>
      <c r="AP2037" s="542"/>
      <c r="AQ2037" s="580"/>
      <c r="AR2037" s="584"/>
      <c r="AS2037" s="585"/>
      <c r="AT2037" s="595">
        <f>IF(AP2037=0,0,(AR2037/AP2037)*100)</f>
        <v>0</v>
      </c>
      <c r="AU2037" s="596"/>
      <c r="AV2037" s="599">
        <f>AD2037+AJ2037+AP2037</f>
        <v>0</v>
      </c>
      <c r="AW2037" s="600"/>
      <c r="AX2037" s="630">
        <f>AF2037+AL2037+AR2037</f>
        <v>0</v>
      </c>
      <c r="AY2037" s="631"/>
      <c r="AZ2037" s="595">
        <f>IF(AV2037=0,0,(AX2037/AV2037)*100)</f>
        <v>0</v>
      </c>
      <c r="BA2037" s="596"/>
      <c r="BB2037" s="542"/>
      <c r="BC2037" s="580"/>
      <c r="BD2037" s="584"/>
      <c r="BE2037" s="585"/>
      <c r="BF2037" s="595">
        <f>IF(BB2037=0,0,(BD2037/BB2037)*100)</f>
        <v>0</v>
      </c>
      <c r="BG2037" s="596"/>
      <c r="BH2037" s="599">
        <f>AV2037+BB2037</f>
        <v>0</v>
      </c>
      <c r="BI2037" s="600"/>
      <c r="BJ2037" s="630">
        <f>AX2037+BD2037</f>
        <v>0</v>
      </c>
      <c r="BK2037" s="631"/>
      <c r="BL2037" s="595">
        <f>IF(BH2037=0,0,(BJ2037/BH2037)*100)</f>
        <v>0</v>
      </c>
      <c r="BM2037" s="596"/>
      <c r="BN2037" s="656">
        <f>(AF2037*2)+(AL2037*2)+(AR2037*3)+BD2037</f>
        <v>0</v>
      </c>
      <c r="BO2037" s="657"/>
      <c r="BP2037" s="658"/>
      <c r="BQ2037" s="676">
        <f t="shared" ref="BQ2037" si="1976">IF(BS2037=0,0,50*BR2037/BS2037)</f>
        <v>0</v>
      </c>
      <c r="BR2037" s="662">
        <f t="shared" ref="BR2037" si="1977">(BN2037*BU$2017)+(N2037*BU$2018)+(Z2037*BU$2019)+(R2037*BU$2020)+(X2037*BU$2021)+(AB2037*BU$2022)+(V2037*BU$2027)</f>
        <v>0</v>
      </c>
      <c r="BS2037" s="662">
        <f t="shared" ref="BS2037" si="1978">((BB2037-BD2037)*BU$2024)+((AV2037-AX2037)*BU$2023)+(H2037*BU$2025)+(P2037*BU$2026)</f>
        <v>0</v>
      </c>
      <c r="BT2037" s="15"/>
      <c r="BU2037" s="15"/>
      <c r="BV2037" s="95"/>
    </row>
    <row r="2038" spans="1:74" ht="21.75" customHeight="1" x14ac:dyDescent="0.25">
      <c r="A2038" s="95"/>
      <c r="B2038" s="571"/>
      <c r="C2038" s="642" t="str">
        <f>IF(ROSTER!D$28="","",ROSTER!D$28)</f>
        <v/>
      </c>
      <c r="D2038" s="643"/>
      <c r="E2038" s="575"/>
      <c r="F2038" s="577"/>
      <c r="G2038" s="583"/>
      <c r="H2038" s="579"/>
      <c r="I2038" s="545"/>
      <c r="J2038" s="544"/>
      <c r="K2038" s="581"/>
      <c r="L2038" s="586"/>
      <c r="M2038" s="587"/>
      <c r="N2038" s="592" t="s">
        <v>16</v>
      </c>
      <c r="O2038" s="603"/>
      <c r="P2038" s="544"/>
      <c r="Q2038" s="581"/>
      <c r="R2038" s="586"/>
      <c r="S2038" s="587"/>
      <c r="T2038" s="592" t="s">
        <v>16</v>
      </c>
      <c r="U2038" s="592"/>
      <c r="V2038" s="544"/>
      <c r="W2038" s="545"/>
      <c r="X2038" s="594"/>
      <c r="Y2038" s="545"/>
      <c r="Z2038" s="544"/>
      <c r="AA2038" s="545"/>
      <c r="AB2038" s="544"/>
      <c r="AC2038" s="545"/>
      <c r="AD2038" s="544"/>
      <c r="AE2038" s="581"/>
      <c r="AF2038" s="586"/>
      <c r="AG2038" s="587"/>
      <c r="AH2038" s="626"/>
      <c r="AI2038" s="627"/>
      <c r="AJ2038" s="544"/>
      <c r="AK2038" s="581"/>
      <c r="AL2038" s="586"/>
      <c r="AM2038" s="587"/>
      <c r="AN2038" s="626"/>
      <c r="AO2038" s="627"/>
      <c r="AP2038" s="544"/>
      <c r="AQ2038" s="581"/>
      <c r="AR2038" s="586"/>
      <c r="AS2038" s="587"/>
      <c r="AT2038" s="626"/>
      <c r="AU2038" s="627"/>
      <c r="AV2038" s="628"/>
      <c r="AW2038" s="629"/>
      <c r="AX2038" s="632"/>
      <c r="AY2038" s="633"/>
      <c r="AZ2038" s="626"/>
      <c r="BA2038" s="627"/>
      <c r="BB2038" s="544"/>
      <c r="BC2038" s="581"/>
      <c r="BD2038" s="586"/>
      <c r="BE2038" s="587"/>
      <c r="BF2038" s="626"/>
      <c r="BG2038" s="627"/>
      <c r="BH2038" s="628"/>
      <c r="BI2038" s="629"/>
      <c r="BJ2038" s="632"/>
      <c r="BK2038" s="633"/>
      <c r="BL2038" s="626"/>
      <c r="BM2038" s="627"/>
      <c r="BN2038" s="678"/>
      <c r="BO2038" s="679"/>
      <c r="BP2038" s="680"/>
      <c r="BQ2038" s="677"/>
      <c r="BR2038" s="663"/>
      <c r="BS2038" s="663"/>
      <c r="BT2038" s="15"/>
      <c r="BU2038" s="15"/>
      <c r="BV2038" s="95"/>
    </row>
    <row r="2039" spans="1:74" ht="21.75" customHeight="1" x14ac:dyDescent="0.25">
      <c r="A2039" s="95"/>
      <c r="B2039" s="570" t="str">
        <f>IF(ROSTER!B$30="","",ROSTER!B$30)</f>
        <v/>
      </c>
      <c r="C2039" s="572" t="str">
        <f>IF(ROSTER!C$30="","",ROSTER!C$30)</f>
        <v/>
      </c>
      <c r="D2039" s="573"/>
      <c r="E2039" s="574"/>
      <c r="F2039" s="576">
        <f>IF(E2039="y",1,IF(E2039="S",1,0))</f>
        <v>0</v>
      </c>
      <c r="G2039" s="582">
        <f>IF(E2039="S",1,0)</f>
        <v>0</v>
      </c>
      <c r="H2039" s="578"/>
      <c r="I2039" s="543"/>
      <c r="J2039" s="542"/>
      <c r="K2039" s="580"/>
      <c r="L2039" s="584"/>
      <c r="M2039" s="585"/>
      <c r="N2039" s="588">
        <f>L2039+J2039</f>
        <v>0</v>
      </c>
      <c r="O2039" s="589"/>
      <c r="P2039" s="542"/>
      <c r="Q2039" s="580"/>
      <c r="R2039" s="584"/>
      <c r="S2039" s="585"/>
      <c r="T2039" s="588">
        <f>R2039-P2039</f>
        <v>0</v>
      </c>
      <c r="U2039" s="588"/>
      <c r="V2039" s="542"/>
      <c r="W2039" s="543"/>
      <c r="X2039" s="593"/>
      <c r="Y2039" s="543"/>
      <c r="Z2039" s="542"/>
      <c r="AA2039" s="543"/>
      <c r="AB2039" s="542"/>
      <c r="AC2039" s="543"/>
      <c r="AD2039" s="542"/>
      <c r="AE2039" s="580"/>
      <c r="AF2039" s="584"/>
      <c r="AG2039" s="585"/>
      <c r="AH2039" s="595">
        <f>IF(AD2039=0,0,(AF2039/AD2039)*100)</f>
        <v>0</v>
      </c>
      <c r="AI2039" s="596"/>
      <c r="AJ2039" s="542"/>
      <c r="AK2039" s="580"/>
      <c r="AL2039" s="584"/>
      <c r="AM2039" s="585"/>
      <c r="AN2039" s="595">
        <f>IF(AJ2039=0,0,(AL2039/AJ2039)*100)</f>
        <v>0</v>
      </c>
      <c r="AO2039" s="596"/>
      <c r="AP2039" s="542"/>
      <c r="AQ2039" s="580"/>
      <c r="AR2039" s="584"/>
      <c r="AS2039" s="585"/>
      <c r="AT2039" s="595">
        <f>IF(AP2039=0,0,(AR2039/AP2039)*100)</f>
        <v>0</v>
      </c>
      <c r="AU2039" s="596"/>
      <c r="AV2039" s="599">
        <f>AD2039+AJ2039+AP2039</f>
        <v>0</v>
      </c>
      <c r="AW2039" s="600"/>
      <c r="AX2039" s="630">
        <f>AF2039+AL2039+AR2039</f>
        <v>0</v>
      </c>
      <c r="AY2039" s="631"/>
      <c r="AZ2039" s="595">
        <f>IF(AV2039=0,0,(AX2039/AV2039)*100)</f>
        <v>0</v>
      </c>
      <c r="BA2039" s="596"/>
      <c r="BB2039" s="542"/>
      <c r="BC2039" s="580"/>
      <c r="BD2039" s="584"/>
      <c r="BE2039" s="585"/>
      <c r="BF2039" s="595">
        <f>IF(BB2039=0,0,(BD2039/BB2039)*100)</f>
        <v>0</v>
      </c>
      <c r="BG2039" s="596"/>
      <c r="BH2039" s="599">
        <f>AV2039+BB2039</f>
        <v>0</v>
      </c>
      <c r="BI2039" s="600"/>
      <c r="BJ2039" s="630">
        <f>AX2039+BD2039</f>
        <v>0</v>
      </c>
      <c r="BK2039" s="631"/>
      <c r="BL2039" s="595">
        <f>IF(BH2039=0,0,(BJ2039/BH2039)*100)</f>
        <v>0</v>
      </c>
      <c r="BM2039" s="596"/>
      <c r="BN2039" s="656">
        <f>(AF2039*2)+(AL2039*2)+(AR2039*3)+BD2039</f>
        <v>0</v>
      </c>
      <c r="BO2039" s="657"/>
      <c r="BP2039" s="658"/>
      <c r="BQ2039" s="676">
        <f t="shared" ref="BQ2039" si="1979">IF(BS2039=0,0,50*BR2039/BS2039)</f>
        <v>0</v>
      </c>
      <c r="BR2039" s="662">
        <f t="shared" ref="BR2039" si="1980">(BN2039*BU$2017)+(N2039*BU$2018)+(Z2039*BU$2019)+(R2039*BU$2020)+(X2039*BU$2021)+(AB2039*BU$2022)+(V2039*BU$2027)</f>
        <v>0</v>
      </c>
      <c r="BS2039" s="662">
        <f t="shared" ref="BS2039" si="1981">((BB2039-BD2039)*BU$2024)+((AV2039-AX2039)*BU$2023)+(H2039*BU$2025)+(P2039*BU$2026)</f>
        <v>0</v>
      </c>
      <c r="BT2039" s="15"/>
      <c r="BU2039" s="15"/>
      <c r="BV2039" s="95"/>
    </row>
    <row r="2040" spans="1:74" ht="21.75" customHeight="1" x14ac:dyDescent="0.25">
      <c r="A2040" s="95"/>
      <c r="B2040" s="571"/>
      <c r="C2040" s="642" t="str">
        <f>IF(ROSTER!D$30="","",ROSTER!D$30)</f>
        <v/>
      </c>
      <c r="D2040" s="643"/>
      <c r="E2040" s="575"/>
      <c r="F2040" s="577"/>
      <c r="G2040" s="583"/>
      <c r="H2040" s="579"/>
      <c r="I2040" s="545"/>
      <c r="J2040" s="544"/>
      <c r="K2040" s="581"/>
      <c r="L2040" s="586"/>
      <c r="M2040" s="587"/>
      <c r="N2040" s="592" t="s">
        <v>16</v>
      </c>
      <c r="O2040" s="603"/>
      <c r="P2040" s="544"/>
      <c r="Q2040" s="581"/>
      <c r="R2040" s="586"/>
      <c r="S2040" s="587"/>
      <c r="T2040" s="592" t="s">
        <v>16</v>
      </c>
      <c r="U2040" s="592"/>
      <c r="V2040" s="544"/>
      <c r="W2040" s="545"/>
      <c r="X2040" s="594"/>
      <c r="Y2040" s="545"/>
      <c r="Z2040" s="544"/>
      <c r="AA2040" s="545"/>
      <c r="AB2040" s="544"/>
      <c r="AC2040" s="545"/>
      <c r="AD2040" s="544"/>
      <c r="AE2040" s="581"/>
      <c r="AF2040" s="586"/>
      <c r="AG2040" s="587"/>
      <c r="AH2040" s="626"/>
      <c r="AI2040" s="627"/>
      <c r="AJ2040" s="544"/>
      <c r="AK2040" s="581"/>
      <c r="AL2040" s="586"/>
      <c r="AM2040" s="587"/>
      <c r="AN2040" s="626"/>
      <c r="AO2040" s="627"/>
      <c r="AP2040" s="544"/>
      <c r="AQ2040" s="581"/>
      <c r="AR2040" s="586"/>
      <c r="AS2040" s="587"/>
      <c r="AT2040" s="626"/>
      <c r="AU2040" s="627"/>
      <c r="AV2040" s="628"/>
      <c r="AW2040" s="629"/>
      <c r="AX2040" s="632"/>
      <c r="AY2040" s="633"/>
      <c r="AZ2040" s="626"/>
      <c r="BA2040" s="627"/>
      <c r="BB2040" s="544"/>
      <c r="BC2040" s="581"/>
      <c r="BD2040" s="586"/>
      <c r="BE2040" s="587"/>
      <c r="BF2040" s="626"/>
      <c r="BG2040" s="627"/>
      <c r="BH2040" s="628"/>
      <c r="BI2040" s="629"/>
      <c r="BJ2040" s="632"/>
      <c r="BK2040" s="633"/>
      <c r="BL2040" s="626"/>
      <c r="BM2040" s="627"/>
      <c r="BN2040" s="678"/>
      <c r="BO2040" s="679"/>
      <c r="BP2040" s="680"/>
      <c r="BQ2040" s="677"/>
      <c r="BR2040" s="663"/>
      <c r="BS2040" s="663"/>
      <c r="BT2040" s="15"/>
      <c r="BU2040" s="15"/>
      <c r="BV2040" s="95"/>
    </row>
    <row r="2041" spans="1:74" ht="21.75" customHeight="1" x14ac:dyDescent="0.25">
      <c r="A2041" s="95"/>
      <c r="B2041" s="570" t="str">
        <f>IF(ROSTER!B$32="","",ROSTER!B$32)</f>
        <v/>
      </c>
      <c r="C2041" s="572" t="str">
        <f>IF(ROSTER!C$32="","",ROSTER!C$32)</f>
        <v/>
      </c>
      <c r="D2041" s="573"/>
      <c r="E2041" s="574"/>
      <c r="F2041" s="576">
        <f>IF(E2041="y",1,IF(E2041="S",1,0))</f>
        <v>0</v>
      </c>
      <c r="G2041" s="582">
        <f>IF(E2041="S",1,0)</f>
        <v>0</v>
      </c>
      <c r="H2041" s="578"/>
      <c r="I2041" s="543"/>
      <c r="J2041" s="542"/>
      <c r="K2041" s="580"/>
      <c r="L2041" s="584"/>
      <c r="M2041" s="585"/>
      <c r="N2041" s="588">
        <f>L2041+J2041</f>
        <v>0</v>
      </c>
      <c r="O2041" s="589"/>
      <c r="P2041" s="542"/>
      <c r="Q2041" s="580"/>
      <c r="R2041" s="584"/>
      <c r="S2041" s="585"/>
      <c r="T2041" s="588">
        <f>R2041-P2041</f>
        <v>0</v>
      </c>
      <c r="U2041" s="588"/>
      <c r="V2041" s="542"/>
      <c r="W2041" s="543"/>
      <c r="X2041" s="593"/>
      <c r="Y2041" s="543"/>
      <c r="Z2041" s="542"/>
      <c r="AA2041" s="543"/>
      <c r="AB2041" s="542"/>
      <c r="AC2041" s="543"/>
      <c r="AD2041" s="542"/>
      <c r="AE2041" s="580"/>
      <c r="AF2041" s="584"/>
      <c r="AG2041" s="585"/>
      <c r="AH2041" s="595">
        <f>IF(AD2041=0,0,(AF2041/AD2041)*100)</f>
        <v>0</v>
      </c>
      <c r="AI2041" s="596"/>
      <c r="AJ2041" s="542"/>
      <c r="AK2041" s="580"/>
      <c r="AL2041" s="584"/>
      <c r="AM2041" s="585"/>
      <c r="AN2041" s="595">
        <f>IF(AJ2041=0,0,(AL2041/AJ2041)*100)</f>
        <v>0</v>
      </c>
      <c r="AO2041" s="596"/>
      <c r="AP2041" s="542"/>
      <c r="AQ2041" s="580"/>
      <c r="AR2041" s="584"/>
      <c r="AS2041" s="585"/>
      <c r="AT2041" s="595">
        <f>IF(AP2041=0,0,(AR2041/AP2041)*100)</f>
        <v>0</v>
      </c>
      <c r="AU2041" s="596"/>
      <c r="AV2041" s="599">
        <f>AD2041+AJ2041+AP2041</f>
        <v>0</v>
      </c>
      <c r="AW2041" s="600"/>
      <c r="AX2041" s="630">
        <f>AF2041+AL2041+AR2041</f>
        <v>0</v>
      </c>
      <c r="AY2041" s="631"/>
      <c r="AZ2041" s="595">
        <f>IF(AV2041=0,0,(AX2041/AV2041)*100)</f>
        <v>0</v>
      </c>
      <c r="BA2041" s="596"/>
      <c r="BB2041" s="542"/>
      <c r="BC2041" s="580"/>
      <c r="BD2041" s="584"/>
      <c r="BE2041" s="585"/>
      <c r="BF2041" s="595">
        <f>IF(BB2041=0,0,(BD2041/BB2041)*100)</f>
        <v>0</v>
      </c>
      <c r="BG2041" s="596"/>
      <c r="BH2041" s="599">
        <f>AV2041+BB2041</f>
        <v>0</v>
      </c>
      <c r="BI2041" s="600"/>
      <c r="BJ2041" s="630">
        <f>AX2041+BD2041</f>
        <v>0</v>
      </c>
      <c r="BK2041" s="631"/>
      <c r="BL2041" s="595">
        <f>IF(BH2041=0,0,(BJ2041/BH2041)*100)</f>
        <v>0</v>
      </c>
      <c r="BM2041" s="596"/>
      <c r="BN2041" s="656">
        <f>(AF2041*2)+(AL2041*2)+(AR2041*3)+BD2041</f>
        <v>0</v>
      </c>
      <c r="BO2041" s="657"/>
      <c r="BP2041" s="658"/>
      <c r="BQ2041" s="676">
        <f t="shared" ref="BQ2041" si="1982">IF(BS2041=0,0,50*BR2041/BS2041)</f>
        <v>0</v>
      </c>
      <c r="BR2041" s="662">
        <f t="shared" ref="BR2041" si="1983">(BN2041*BU$2017)+(N2041*BU$2018)+(Z2041*BU$2019)+(R2041*BU$2020)+(X2041*BU$2021)+(AB2041*BU$2022)+(V2041*BU$2027)</f>
        <v>0</v>
      </c>
      <c r="BS2041" s="662">
        <f t="shared" ref="BS2041" si="1984">((BB2041-BD2041)*BU$2024)+((AV2041-AX2041)*BU$2023)+(H2041*BU$2025)+(P2041*BU$2026)</f>
        <v>0</v>
      </c>
      <c r="BT2041" s="15"/>
      <c r="BU2041" s="15"/>
      <c r="BV2041" s="95"/>
    </row>
    <row r="2042" spans="1:74" ht="21.75" customHeight="1" x14ac:dyDescent="0.25">
      <c r="A2042" s="95"/>
      <c r="B2042" s="571"/>
      <c r="C2042" s="642" t="str">
        <f>IF(ROSTER!D$32="","",ROSTER!D$32)</f>
        <v/>
      </c>
      <c r="D2042" s="643"/>
      <c r="E2042" s="575"/>
      <c r="F2042" s="577"/>
      <c r="G2042" s="583"/>
      <c r="H2042" s="579"/>
      <c r="I2042" s="545"/>
      <c r="J2042" s="544"/>
      <c r="K2042" s="581"/>
      <c r="L2042" s="586"/>
      <c r="M2042" s="587"/>
      <c r="N2042" s="592" t="s">
        <v>16</v>
      </c>
      <c r="O2042" s="603"/>
      <c r="P2042" s="544"/>
      <c r="Q2042" s="581"/>
      <c r="R2042" s="586"/>
      <c r="S2042" s="587"/>
      <c r="T2042" s="592" t="s">
        <v>16</v>
      </c>
      <c r="U2042" s="592"/>
      <c r="V2042" s="544"/>
      <c r="W2042" s="545"/>
      <c r="X2042" s="594"/>
      <c r="Y2042" s="545"/>
      <c r="Z2042" s="544"/>
      <c r="AA2042" s="545"/>
      <c r="AB2042" s="544"/>
      <c r="AC2042" s="545"/>
      <c r="AD2042" s="544"/>
      <c r="AE2042" s="581"/>
      <c r="AF2042" s="586"/>
      <c r="AG2042" s="587"/>
      <c r="AH2042" s="626"/>
      <c r="AI2042" s="627"/>
      <c r="AJ2042" s="544"/>
      <c r="AK2042" s="581"/>
      <c r="AL2042" s="586"/>
      <c r="AM2042" s="587"/>
      <c r="AN2042" s="626"/>
      <c r="AO2042" s="627"/>
      <c r="AP2042" s="544"/>
      <c r="AQ2042" s="581"/>
      <c r="AR2042" s="586"/>
      <c r="AS2042" s="587"/>
      <c r="AT2042" s="626"/>
      <c r="AU2042" s="627"/>
      <c r="AV2042" s="628"/>
      <c r="AW2042" s="629"/>
      <c r="AX2042" s="632"/>
      <c r="AY2042" s="633"/>
      <c r="AZ2042" s="626"/>
      <c r="BA2042" s="627"/>
      <c r="BB2042" s="544"/>
      <c r="BC2042" s="581"/>
      <c r="BD2042" s="586"/>
      <c r="BE2042" s="587"/>
      <c r="BF2042" s="626"/>
      <c r="BG2042" s="627"/>
      <c r="BH2042" s="628"/>
      <c r="BI2042" s="629"/>
      <c r="BJ2042" s="632"/>
      <c r="BK2042" s="633"/>
      <c r="BL2042" s="626"/>
      <c r="BM2042" s="627"/>
      <c r="BN2042" s="678"/>
      <c r="BO2042" s="679"/>
      <c r="BP2042" s="680"/>
      <c r="BQ2042" s="677"/>
      <c r="BR2042" s="663"/>
      <c r="BS2042" s="663"/>
      <c r="BT2042" s="15"/>
      <c r="BU2042" s="15"/>
      <c r="BV2042" s="95"/>
    </row>
    <row r="2043" spans="1:74" ht="21.75" customHeight="1" x14ac:dyDescent="0.25">
      <c r="A2043" s="95"/>
      <c r="B2043" s="570" t="str">
        <f>IF(ROSTER!B$34="","",ROSTER!B$34)</f>
        <v/>
      </c>
      <c r="C2043" s="572" t="str">
        <f>IF(ROSTER!C$34="","",ROSTER!C$34)</f>
        <v/>
      </c>
      <c r="D2043" s="573"/>
      <c r="E2043" s="574"/>
      <c r="F2043" s="576">
        <f>IF(E2043="y",1,IF(E2043="S",1,0))</f>
        <v>0</v>
      </c>
      <c r="G2043" s="582">
        <f>IF(E2043="S",1,0)</f>
        <v>0</v>
      </c>
      <c r="H2043" s="578"/>
      <c r="I2043" s="543"/>
      <c r="J2043" s="542"/>
      <c r="K2043" s="580"/>
      <c r="L2043" s="584"/>
      <c r="M2043" s="585"/>
      <c r="N2043" s="588">
        <f>L2043+J2043</f>
        <v>0</v>
      </c>
      <c r="O2043" s="589"/>
      <c r="P2043" s="542"/>
      <c r="Q2043" s="580"/>
      <c r="R2043" s="584"/>
      <c r="S2043" s="585"/>
      <c r="T2043" s="588">
        <f>R2043-P2043</f>
        <v>0</v>
      </c>
      <c r="U2043" s="588"/>
      <c r="V2043" s="542"/>
      <c r="W2043" s="543"/>
      <c r="X2043" s="593"/>
      <c r="Y2043" s="543"/>
      <c r="Z2043" s="542"/>
      <c r="AA2043" s="543"/>
      <c r="AB2043" s="542"/>
      <c r="AC2043" s="543"/>
      <c r="AD2043" s="542"/>
      <c r="AE2043" s="580"/>
      <c r="AF2043" s="584"/>
      <c r="AG2043" s="585"/>
      <c r="AH2043" s="595">
        <f>IF(AD2043=0,0,(AF2043/AD2043)*100)</f>
        <v>0</v>
      </c>
      <c r="AI2043" s="596"/>
      <c r="AJ2043" s="542"/>
      <c r="AK2043" s="580"/>
      <c r="AL2043" s="584"/>
      <c r="AM2043" s="585"/>
      <c r="AN2043" s="595">
        <f>IF(AJ2043=0,0,(AL2043/AJ2043)*100)</f>
        <v>0</v>
      </c>
      <c r="AO2043" s="596"/>
      <c r="AP2043" s="542"/>
      <c r="AQ2043" s="580"/>
      <c r="AR2043" s="584"/>
      <c r="AS2043" s="585"/>
      <c r="AT2043" s="595">
        <f>IF(AP2043=0,0,(AR2043/AP2043)*100)</f>
        <v>0</v>
      </c>
      <c r="AU2043" s="596"/>
      <c r="AV2043" s="599">
        <f>AD2043+AJ2043+AP2043</f>
        <v>0</v>
      </c>
      <c r="AW2043" s="600"/>
      <c r="AX2043" s="630">
        <f>AF2043+AL2043+AR2043</f>
        <v>0</v>
      </c>
      <c r="AY2043" s="631"/>
      <c r="AZ2043" s="595">
        <f>IF(AV2043=0,0,(AX2043/AV2043)*100)</f>
        <v>0</v>
      </c>
      <c r="BA2043" s="596"/>
      <c r="BB2043" s="542"/>
      <c r="BC2043" s="580"/>
      <c r="BD2043" s="584"/>
      <c r="BE2043" s="585"/>
      <c r="BF2043" s="595">
        <f>IF(BB2043=0,0,(BD2043/BB2043)*100)</f>
        <v>0</v>
      </c>
      <c r="BG2043" s="596"/>
      <c r="BH2043" s="599">
        <f>AV2043+BB2043</f>
        <v>0</v>
      </c>
      <c r="BI2043" s="600"/>
      <c r="BJ2043" s="630">
        <f>AX2043+BD2043</f>
        <v>0</v>
      </c>
      <c r="BK2043" s="631"/>
      <c r="BL2043" s="595">
        <f>IF(BH2043=0,0,(BJ2043/BH2043)*100)</f>
        <v>0</v>
      </c>
      <c r="BM2043" s="596"/>
      <c r="BN2043" s="656">
        <f>(AF2043*2)+(AL2043*2)+(AR2043*3)+BD2043</f>
        <v>0</v>
      </c>
      <c r="BO2043" s="657"/>
      <c r="BP2043" s="658"/>
      <c r="BQ2043" s="676">
        <f t="shared" ref="BQ2043" si="1985">IF(BS2043=0,0,50*BR2043/BS2043)</f>
        <v>0</v>
      </c>
      <c r="BR2043" s="662">
        <f t="shared" ref="BR2043" si="1986">(BN2043*BU$2017)+(N2043*BU$2018)+(Z2043*BU$2019)+(R2043*BU$2020)+(X2043*BU$2021)+(AB2043*BU$2022)+(V2043*BU$2027)</f>
        <v>0</v>
      </c>
      <c r="BS2043" s="662">
        <f t="shared" ref="BS2043" si="1987">((BB2043-BD2043)*BU$2024)+((AV2043-AX2043)*BU$2023)+(H2043*BU$2025)+(P2043*BU$2026)</f>
        <v>0</v>
      </c>
      <c r="BT2043" s="15"/>
      <c r="BU2043" s="15"/>
      <c r="BV2043" s="95"/>
    </row>
    <row r="2044" spans="1:74" ht="21.75" customHeight="1" x14ac:dyDescent="0.25">
      <c r="A2044" s="95"/>
      <c r="B2044" s="571"/>
      <c r="C2044" s="642" t="str">
        <f>IF(ROSTER!D$34="","",ROSTER!D$34)</f>
        <v/>
      </c>
      <c r="D2044" s="643"/>
      <c r="E2044" s="575"/>
      <c r="F2044" s="577"/>
      <c r="G2044" s="583"/>
      <c r="H2044" s="579"/>
      <c r="I2044" s="545"/>
      <c r="J2044" s="544"/>
      <c r="K2044" s="581"/>
      <c r="L2044" s="586"/>
      <c r="M2044" s="587"/>
      <c r="N2044" s="592" t="s">
        <v>16</v>
      </c>
      <c r="O2044" s="603"/>
      <c r="P2044" s="544"/>
      <c r="Q2044" s="581"/>
      <c r="R2044" s="586"/>
      <c r="S2044" s="587"/>
      <c r="T2044" s="592" t="s">
        <v>16</v>
      </c>
      <c r="U2044" s="592"/>
      <c r="V2044" s="544"/>
      <c r="W2044" s="545"/>
      <c r="X2044" s="594"/>
      <c r="Y2044" s="545"/>
      <c r="Z2044" s="544"/>
      <c r="AA2044" s="545"/>
      <c r="AB2044" s="544"/>
      <c r="AC2044" s="545"/>
      <c r="AD2044" s="544"/>
      <c r="AE2044" s="581"/>
      <c r="AF2044" s="586"/>
      <c r="AG2044" s="587"/>
      <c r="AH2044" s="626"/>
      <c r="AI2044" s="627"/>
      <c r="AJ2044" s="544"/>
      <c r="AK2044" s="581"/>
      <c r="AL2044" s="586"/>
      <c r="AM2044" s="587"/>
      <c r="AN2044" s="626"/>
      <c r="AO2044" s="627"/>
      <c r="AP2044" s="544"/>
      <c r="AQ2044" s="581"/>
      <c r="AR2044" s="586"/>
      <c r="AS2044" s="587"/>
      <c r="AT2044" s="626"/>
      <c r="AU2044" s="627"/>
      <c r="AV2044" s="628"/>
      <c r="AW2044" s="629"/>
      <c r="AX2044" s="632"/>
      <c r="AY2044" s="633"/>
      <c r="AZ2044" s="626"/>
      <c r="BA2044" s="627"/>
      <c r="BB2044" s="544"/>
      <c r="BC2044" s="581"/>
      <c r="BD2044" s="586"/>
      <c r="BE2044" s="587"/>
      <c r="BF2044" s="626"/>
      <c r="BG2044" s="627"/>
      <c r="BH2044" s="628"/>
      <c r="BI2044" s="629"/>
      <c r="BJ2044" s="632"/>
      <c r="BK2044" s="633"/>
      <c r="BL2044" s="626"/>
      <c r="BM2044" s="627"/>
      <c r="BN2044" s="678"/>
      <c r="BO2044" s="679"/>
      <c r="BP2044" s="680"/>
      <c r="BQ2044" s="677"/>
      <c r="BR2044" s="663"/>
      <c r="BS2044" s="663"/>
      <c r="BT2044" s="15"/>
      <c r="BU2044" s="15"/>
      <c r="BV2044" s="95"/>
    </row>
    <row r="2045" spans="1:74" ht="21.75" customHeight="1" x14ac:dyDescent="0.25">
      <c r="A2045" s="95"/>
      <c r="B2045" s="570" t="str">
        <f>IF(ROSTER!B$36="","",ROSTER!B$36)</f>
        <v/>
      </c>
      <c r="C2045" s="572" t="str">
        <f>IF(ROSTER!C$36="","",ROSTER!C$36)</f>
        <v/>
      </c>
      <c r="D2045" s="573"/>
      <c r="E2045" s="574"/>
      <c r="F2045" s="576">
        <f>IF(E2045="y",1,IF(E2045="S",1,0))</f>
        <v>0</v>
      </c>
      <c r="G2045" s="582">
        <f>IF(E2045="S",1,0)</f>
        <v>0</v>
      </c>
      <c r="H2045" s="578"/>
      <c r="I2045" s="543"/>
      <c r="J2045" s="542"/>
      <c r="K2045" s="580"/>
      <c r="L2045" s="584"/>
      <c r="M2045" s="585"/>
      <c r="N2045" s="588">
        <f>L2045+J2045</f>
        <v>0</v>
      </c>
      <c r="O2045" s="589"/>
      <c r="P2045" s="542"/>
      <c r="Q2045" s="580"/>
      <c r="R2045" s="584"/>
      <c r="S2045" s="585"/>
      <c r="T2045" s="588">
        <f>R2045-P2045</f>
        <v>0</v>
      </c>
      <c r="U2045" s="588"/>
      <c r="V2045" s="542"/>
      <c r="W2045" s="543"/>
      <c r="X2045" s="593"/>
      <c r="Y2045" s="543"/>
      <c r="Z2045" s="542"/>
      <c r="AA2045" s="543"/>
      <c r="AB2045" s="542"/>
      <c r="AC2045" s="543"/>
      <c r="AD2045" s="542"/>
      <c r="AE2045" s="580"/>
      <c r="AF2045" s="584"/>
      <c r="AG2045" s="585"/>
      <c r="AH2045" s="595">
        <f>IF(AD2045=0,0,(AF2045/AD2045)*100)</f>
        <v>0</v>
      </c>
      <c r="AI2045" s="596"/>
      <c r="AJ2045" s="542"/>
      <c r="AK2045" s="580"/>
      <c r="AL2045" s="584"/>
      <c r="AM2045" s="585"/>
      <c r="AN2045" s="595">
        <f>IF(AJ2045=0,0,(AL2045/AJ2045)*100)</f>
        <v>0</v>
      </c>
      <c r="AO2045" s="596"/>
      <c r="AP2045" s="542"/>
      <c r="AQ2045" s="580"/>
      <c r="AR2045" s="584"/>
      <c r="AS2045" s="585"/>
      <c r="AT2045" s="595">
        <f>IF(AP2045=0,0,(AR2045/AP2045)*100)</f>
        <v>0</v>
      </c>
      <c r="AU2045" s="596"/>
      <c r="AV2045" s="599">
        <f>AD2045+AJ2045+AP2045</f>
        <v>0</v>
      </c>
      <c r="AW2045" s="600"/>
      <c r="AX2045" s="630">
        <f>AF2045+AL2045+AR2045</f>
        <v>0</v>
      </c>
      <c r="AY2045" s="631"/>
      <c r="AZ2045" s="595">
        <f>IF(AV2045=0,0,(AX2045/AV2045)*100)</f>
        <v>0</v>
      </c>
      <c r="BA2045" s="596"/>
      <c r="BB2045" s="542"/>
      <c r="BC2045" s="580"/>
      <c r="BD2045" s="584"/>
      <c r="BE2045" s="585"/>
      <c r="BF2045" s="595">
        <f>IF(BB2045=0,0,(BD2045/BB2045)*100)</f>
        <v>0</v>
      </c>
      <c r="BG2045" s="596"/>
      <c r="BH2045" s="599">
        <f>AV2045+BB2045</f>
        <v>0</v>
      </c>
      <c r="BI2045" s="600"/>
      <c r="BJ2045" s="630">
        <f>AX2045+BD2045</f>
        <v>0</v>
      </c>
      <c r="BK2045" s="631"/>
      <c r="BL2045" s="595">
        <f>IF(BH2045=0,0,(BJ2045/BH2045)*100)</f>
        <v>0</v>
      </c>
      <c r="BM2045" s="596"/>
      <c r="BN2045" s="656">
        <f>(AF2045*2)+(AL2045*2)+(AR2045*3)+BD2045</f>
        <v>0</v>
      </c>
      <c r="BO2045" s="657"/>
      <c r="BP2045" s="658"/>
      <c r="BQ2045" s="676">
        <f t="shared" ref="BQ2045" si="1988">IF(BS2045=0,0,50*BR2045/BS2045)</f>
        <v>0</v>
      </c>
      <c r="BR2045" s="662">
        <f t="shared" ref="BR2045" si="1989">(BN2045*BU$2017)+(N2045*BU$2018)+(Z2045*BU$2019)+(R2045*BU$2020)+(X2045*BU$2021)+(AB2045*BU$2022)+(V2045*BU$2027)</f>
        <v>0</v>
      </c>
      <c r="BS2045" s="662">
        <f t="shared" ref="BS2045" si="1990">((BB2045-BD2045)*BU$2024)+((AV2045-AX2045)*BU$2023)+(H2045*BU$2025)+(P2045*BU$2026)</f>
        <v>0</v>
      </c>
      <c r="BT2045" s="15"/>
      <c r="BU2045" s="15"/>
      <c r="BV2045" s="95"/>
    </row>
    <row r="2046" spans="1:74" ht="21.75" customHeight="1" x14ac:dyDescent="0.25">
      <c r="A2046" s="95"/>
      <c r="B2046" s="571"/>
      <c r="C2046" s="642" t="str">
        <f>IF(ROSTER!D$36="","",ROSTER!D$36)</f>
        <v/>
      </c>
      <c r="D2046" s="643"/>
      <c r="E2046" s="575"/>
      <c r="F2046" s="577"/>
      <c r="G2046" s="583"/>
      <c r="H2046" s="579"/>
      <c r="I2046" s="545"/>
      <c r="J2046" s="544"/>
      <c r="K2046" s="581"/>
      <c r="L2046" s="586"/>
      <c r="M2046" s="587"/>
      <c r="N2046" s="592" t="s">
        <v>16</v>
      </c>
      <c r="O2046" s="603"/>
      <c r="P2046" s="544"/>
      <c r="Q2046" s="581"/>
      <c r="R2046" s="586"/>
      <c r="S2046" s="587"/>
      <c r="T2046" s="592" t="s">
        <v>16</v>
      </c>
      <c r="U2046" s="592"/>
      <c r="V2046" s="544"/>
      <c r="W2046" s="545"/>
      <c r="X2046" s="594"/>
      <c r="Y2046" s="545"/>
      <c r="Z2046" s="544"/>
      <c r="AA2046" s="545"/>
      <c r="AB2046" s="544"/>
      <c r="AC2046" s="545"/>
      <c r="AD2046" s="544"/>
      <c r="AE2046" s="581"/>
      <c r="AF2046" s="586"/>
      <c r="AG2046" s="587"/>
      <c r="AH2046" s="626"/>
      <c r="AI2046" s="627"/>
      <c r="AJ2046" s="544"/>
      <c r="AK2046" s="581"/>
      <c r="AL2046" s="586"/>
      <c r="AM2046" s="587"/>
      <c r="AN2046" s="626"/>
      <c r="AO2046" s="627"/>
      <c r="AP2046" s="544"/>
      <c r="AQ2046" s="581"/>
      <c r="AR2046" s="586"/>
      <c r="AS2046" s="587"/>
      <c r="AT2046" s="626"/>
      <c r="AU2046" s="627"/>
      <c r="AV2046" s="628"/>
      <c r="AW2046" s="629"/>
      <c r="AX2046" s="632"/>
      <c r="AY2046" s="633"/>
      <c r="AZ2046" s="626"/>
      <c r="BA2046" s="627"/>
      <c r="BB2046" s="544"/>
      <c r="BC2046" s="581"/>
      <c r="BD2046" s="586"/>
      <c r="BE2046" s="587"/>
      <c r="BF2046" s="626"/>
      <c r="BG2046" s="627"/>
      <c r="BH2046" s="628"/>
      <c r="BI2046" s="629"/>
      <c r="BJ2046" s="632"/>
      <c r="BK2046" s="633"/>
      <c r="BL2046" s="626"/>
      <c r="BM2046" s="627"/>
      <c r="BN2046" s="678"/>
      <c r="BO2046" s="679"/>
      <c r="BP2046" s="680"/>
      <c r="BQ2046" s="677"/>
      <c r="BR2046" s="663"/>
      <c r="BS2046" s="663"/>
      <c r="BT2046" s="15"/>
      <c r="BU2046" s="15"/>
      <c r="BV2046" s="95"/>
    </row>
    <row r="2047" spans="1:74" ht="21.75" customHeight="1" x14ac:dyDescent="0.25">
      <c r="A2047" s="95"/>
      <c r="B2047" s="570" t="str">
        <f>IF(ROSTER!B$38="","",ROSTER!B$38)</f>
        <v/>
      </c>
      <c r="C2047" s="572" t="str">
        <f>IF(ROSTER!C$38="","",ROSTER!C$38)</f>
        <v/>
      </c>
      <c r="D2047" s="573"/>
      <c r="E2047" s="574"/>
      <c r="F2047" s="576">
        <f>IF(E2047="y",1,IF(E2047="S",1,0))</f>
        <v>0</v>
      </c>
      <c r="G2047" s="582">
        <f>IF(E2047="S",1,0)</f>
        <v>0</v>
      </c>
      <c r="H2047" s="578"/>
      <c r="I2047" s="543"/>
      <c r="J2047" s="542"/>
      <c r="K2047" s="580"/>
      <c r="L2047" s="584"/>
      <c r="M2047" s="585"/>
      <c r="N2047" s="588">
        <f>L2047+J2047</f>
        <v>0</v>
      </c>
      <c r="O2047" s="589"/>
      <c r="P2047" s="542"/>
      <c r="Q2047" s="580"/>
      <c r="R2047" s="584"/>
      <c r="S2047" s="585"/>
      <c r="T2047" s="588">
        <f>R2047-P2047</f>
        <v>0</v>
      </c>
      <c r="U2047" s="588"/>
      <c r="V2047" s="542"/>
      <c r="W2047" s="543"/>
      <c r="X2047" s="593"/>
      <c r="Y2047" s="543"/>
      <c r="Z2047" s="542"/>
      <c r="AA2047" s="543"/>
      <c r="AB2047" s="542"/>
      <c r="AC2047" s="543"/>
      <c r="AD2047" s="542"/>
      <c r="AE2047" s="580"/>
      <c r="AF2047" s="584"/>
      <c r="AG2047" s="585"/>
      <c r="AH2047" s="595">
        <f>IF(AD2047=0,0,(AF2047/AD2047)*100)</f>
        <v>0</v>
      </c>
      <c r="AI2047" s="596"/>
      <c r="AJ2047" s="542"/>
      <c r="AK2047" s="580"/>
      <c r="AL2047" s="584"/>
      <c r="AM2047" s="585"/>
      <c r="AN2047" s="595">
        <f>IF(AJ2047=0,0,(AL2047/AJ2047)*100)</f>
        <v>0</v>
      </c>
      <c r="AO2047" s="596"/>
      <c r="AP2047" s="542"/>
      <c r="AQ2047" s="580"/>
      <c r="AR2047" s="584"/>
      <c r="AS2047" s="585"/>
      <c r="AT2047" s="595">
        <f>IF(AP2047=0,0,(AR2047/AP2047)*100)</f>
        <v>0</v>
      </c>
      <c r="AU2047" s="596"/>
      <c r="AV2047" s="599">
        <f>AD2047+AJ2047+AP2047</f>
        <v>0</v>
      </c>
      <c r="AW2047" s="600"/>
      <c r="AX2047" s="630">
        <f>AF2047+AL2047+AR2047</f>
        <v>0</v>
      </c>
      <c r="AY2047" s="631"/>
      <c r="AZ2047" s="595">
        <f>IF(AV2047=0,0,(AX2047/AV2047)*100)</f>
        <v>0</v>
      </c>
      <c r="BA2047" s="596"/>
      <c r="BB2047" s="542"/>
      <c r="BC2047" s="580"/>
      <c r="BD2047" s="584"/>
      <c r="BE2047" s="585"/>
      <c r="BF2047" s="595">
        <f>IF(BB2047=0,0,(BD2047/BB2047)*100)</f>
        <v>0</v>
      </c>
      <c r="BG2047" s="596"/>
      <c r="BH2047" s="599">
        <f>AV2047+BB2047</f>
        <v>0</v>
      </c>
      <c r="BI2047" s="600"/>
      <c r="BJ2047" s="630">
        <f>AX2047+BD2047</f>
        <v>0</v>
      </c>
      <c r="BK2047" s="631"/>
      <c r="BL2047" s="595">
        <f>IF(BH2047=0,0,(BJ2047/BH2047)*100)</f>
        <v>0</v>
      </c>
      <c r="BM2047" s="596"/>
      <c r="BN2047" s="656">
        <f>(AF2047*2)+(AL2047*2)+(AR2047*3)+BD2047</f>
        <v>0</v>
      </c>
      <c r="BO2047" s="657"/>
      <c r="BP2047" s="658"/>
      <c r="BQ2047" s="676">
        <f t="shared" ref="BQ2047" si="1991">IF(BS2047=0,0,50*BR2047/BS2047)</f>
        <v>0</v>
      </c>
      <c r="BR2047" s="662">
        <f t="shared" ref="BR2047" si="1992">(BN2047*BU$2017)+(N2047*BU$2018)+(Z2047*BU$2019)+(R2047*BU$2020)+(X2047*BU$2021)+(AB2047*BU$2022)+(V2047*BU$2027)</f>
        <v>0</v>
      </c>
      <c r="BS2047" s="662">
        <f t="shared" ref="BS2047" si="1993">((BB2047-BD2047)*BU$2024)+((AV2047-AX2047)*BU$2023)+(H2047*BU$2025)+(P2047*BU$2026)</f>
        <v>0</v>
      </c>
      <c r="BT2047" s="15"/>
      <c r="BU2047" s="15"/>
      <c r="BV2047" s="95"/>
    </row>
    <row r="2048" spans="1:74" ht="21.75" customHeight="1" x14ac:dyDescent="0.25">
      <c r="A2048" s="95"/>
      <c r="B2048" s="571"/>
      <c r="C2048" s="642" t="str">
        <f>IF(ROSTER!D$38="","",ROSTER!D$38)</f>
        <v/>
      </c>
      <c r="D2048" s="643"/>
      <c r="E2048" s="575"/>
      <c r="F2048" s="577"/>
      <c r="G2048" s="583"/>
      <c r="H2048" s="579"/>
      <c r="I2048" s="545"/>
      <c r="J2048" s="544"/>
      <c r="K2048" s="581"/>
      <c r="L2048" s="586"/>
      <c r="M2048" s="587"/>
      <c r="N2048" s="592" t="s">
        <v>16</v>
      </c>
      <c r="O2048" s="603"/>
      <c r="P2048" s="544"/>
      <c r="Q2048" s="581"/>
      <c r="R2048" s="586"/>
      <c r="S2048" s="587"/>
      <c r="T2048" s="592" t="s">
        <v>16</v>
      </c>
      <c r="U2048" s="592"/>
      <c r="V2048" s="544"/>
      <c r="W2048" s="545"/>
      <c r="X2048" s="594"/>
      <c r="Y2048" s="545"/>
      <c r="Z2048" s="544"/>
      <c r="AA2048" s="545"/>
      <c r="AB2048" s="544"/>
      <c r="AC2048" s="545"/>
      <c r="AD2048" s="544"/>
      <c r="AE2048" s="581"/>
      <c r="AF2048" s="586"/>
      <c r="AG2048" s="587"/>
      <c r="AH2048" s="626"/>
      <c r="AI2048" s="627"/>
      <c r="AJ2048" s="544"/>
      <c r="AK2048" s="581"/>
      <c r="AL2048" s="586"/>
      <c r="AM2048" s="587"/>
      <c r="AN2048" s="626"/>
      <c r="AO2048" s="627"/>
      <c r="AP2048" s="544"/>
      <c r="AQ2048" s="581"/>
      <c r="AR2048" s="586"/>
      <c r="AS2048" s="587"/>
      <c r="AT2048" s="626"/>
      <c r="AU2048" s="627"/>
      <c r="AV2048" s="628"/>
      <c r="AW2048" s="629"/>
      <c r="AX2048" s="632"/>
      <c r="AY2048" s="633"/>
      <c r="AZ2048" s="626"/>
      <c r="BA2048" s="627"/>
      <c r="BB2048" s="544"/>
      <c r="BC2048" s="581"/>
      <c r="BD2048" s="586"/>
      <c r="BE2048" s="587"/>
      <c r="BF2048" s="626"/>
      <c r="BG2048" s="627"/>
      <c r="BH2048" s="628"/>
      <c r="BI2048" s="629"/>
      <c r="BJ2048" s="632"/>
      <c r="BK2048" s="633"/>
      <c r="BL2048" s="626"/>
      <c r="BM2048" s="627"/>
      <c r="BN2048" s="678"/>
      <c r="BO2048" s="679"/>
      <c r="BP2048" s="680"/>
      <c r="BQ2048" s="677"/>
      <c r="BR2048" s="663"/>
      <c r="BS2048" s="663"/>
      <c r="BT2048" s="15"/>
      <c r="BU2048" s="15"/>
      <c r="BV2048" s="95"/>
    </row>
    <row r="2049" spans="1:77" ht="21.75" customHeight="1" x14ac:dyDescent="0.25">
      <c r="A2049" s="95"/>
      <c r="B2049" s="570" t="str">
        <f>IF(ROSTER!B$40="","",ROSTER!B$40)</f>
        <v/>
      </c>
      <c r="C2049" s="572" t="str">
        <f>IF(ROSTER!C$40="","",ROSTER!C$40)</f>
        <v/>
      </c>
      <c r="D2049" s="573"/>
      <c r="E2049" s="574"/>
      <c r="F2049" s="576">
        <f>IF(E2049="y",1,IF(E2049="S",1,0))</f>
        <v>0</v>
      </c>
      <c r="G2049" s="582">
        <f>IF(E2049="S",1,0)</f>
        <v>0</v>
      </c>
      <c r="H2049" s="578"/>
      <c r="I2049" s="543"/>
      <c r="J2049" s="542"/>
      <c r="K2049" s="580"/>
      <c r="L2049" s="584"/>
      <c r="M2049" s="585"/>
      <c r="N2049" s="588">
        <f>L2049+J2049</f>
        <v>0</v>
      </c>
      <c r="O2049" s="589"/>
      <c r="P2049" s="542"/>
      <c r="Q2049" s="580"/>
      <c r="R2049" s="584"/>
      <c r="S2049" s="585"/>
      <c r="T2049" s="588">
        <f>R2049-P2049</f>
        <v>0</v>
      </c>
      <c r="U2049" s="588"/>
      <c r="V2049" s="542"/>
      <c r="W2049" s="543"/>
      <c r="X2049" s="593"/>
      <c r="Y2049" s="543"/>
      <c r="Z2049" s="542"/>
      <c r="AA2049" s="543"/>
      <c r="AB2049" s="542"/>
      <c r="AC2049" s="543"/>
      <c r="AD2049" s="542"/>
      <c r="AE2049" s="580"/>
      <c r="AF2049" s="584"/>
      <c r="AG2049" s="585"/>
      <c r="AH2049" s="595">
        <f>IF(AD2049=0,0,(AF2049/AD2049)*100)</f>
        <v>0</v>
      </c>
      <c r="AI2049" s="596"/>
      <c r="AJ2049" s="542"/>
      <c r="AK2049" s="580"/>
      <c r="AL2049" s="584"/>
      <c r="AM2049" s="585"/>
      <c r="AN2049" s="595">
        <f>IF(AJ2049=0,0,(AL2049/AJ2049)*100)</f>
        <v>0</v>
      </c>
      <c r="AO2049" s="596"/>
      <c r="AP2049" s="542"/>
      <c r="AQ2049" s="580"/>
      <c r="AR2049" s="584"/>
      <c r="AS2049" s="585"/>
      <c r="AT2049" s="595">
        <f>IF(AP2049=0,0,(AR2049/AP2049)*100)</f>
        <v>0</v>
      </c>
      <c r="AU2049" s="596"/>
      <c r="AV2049" s="599">
        <f>AD2049+AJ2049+AP2049</f>
        <v>0</v>
      </c>
      <c r="AW2049" s="600"/>
      <c r="AX2049" s="630">
        <f>AF2049+AL2049+AR2049</f>
        <v>0</v>
      </c>
      <c r="AY2049" s="631"/>
      <c r="AZ2049" s="595">
        <f>IF(AV2049=0,0,(AX2049/AV2049)*100)</f>
        <v>0</v>
      </c>
      <c r="BA2049" s="596"/>
      <c r="BB2049" s="542"/>
      <c r="BC2049" s="580"/>
      <c r="BD2049" s="584"/>
      <c r="BE2049" s="585"/>
      <c r="BF2049" s="595">
        <f>IF(BB2049=0,0,(BD2049/BB2049)*100)</f>
        <v>0</v>
      </c>
      <c r="BG2049" s="596"/>
      <c r="BH2049" s="599">
        <f>AV2049+BB2049</f>
        <v>0</v>
      </c>
      <c r="BI2049" s="600"/>
      <c r="BJ2049" s="630">
        <f>AX2049+BD2049</f>
        <v>0</v>
      </c>
      <c r="BK2049" s="631"/>
      <c r="BL2049" s="595">
        <f>IF(BH2049=0,0,(BJ2049/BH2049)*100)</f>
        <v>0</v>
      </c>
      <c r="BM2049" s="596"/>
      <c r="BN2049" s="656">
        <f>(AF2049*2)+(AL2049*2)+(AR2049*3)+BD2049</f>
        <v>0</v>
      </c>
      <c r="BO2049" s="657"/>
      <c r="BP2049" s="658"/>
      <c r="BQ2049" s="676">
        <f t="shared" ref="BQ2049" si="1994">IF(BS2049=0,0,50*BR2049/BS2049)</f>
        <v>0</v>
      </c>
      <c r="BR2049" s="662">
        <f t="shared" ref="BR2049" si="1995">(BN2049*BU$2017)+(N2049*BU$2018)+(Z2049*BU$2019)+(R2049*BU$2020)+(X2049*BU$2021)+(AB2049*BU$2022)+(V2049*BU$2027)</f>
        <v>0</v>
      </c>
      <c r="BS2049" s="662">
        <f t="shared" ref="BS2049" si="1996">((BB2049-BD2049)*BU$2024)+((AV2049-AX2049)*BU$2023)+(H2049*BU$2025)+(P2049*BU$2026)</f>
        <v>0</v>
      </c>
      <c r="BT2049" s="15"/>
      <c r="BU2049" s="15"/>
      <c r="BV2049" s="95"/>
    </row>
    <row r="2050" spans="1:77" ht="21.75" customHeight="1" x14ac:dyDescent="0.25">
      <c r="A2050" s="95"/>
      <c r="B2050" s="571"/>
      <c r="C2050" s="642" t="str">
        <f>IF(ROSTER!D$40="","",ROSTER!D$40)</f>
        <v/>
      </c>
      <c r="D2050" s="643"/>
      <c r="E2050" s="575"/>
      <c r="F2050" s="577"/>
      <c r="G2050" s="583"/>
      <c r="H2050" s="579"/>
      <c r="I2050" s="545"/>
      <c r="J2050" s="544"/>
      <c r="K2050" s="581"/>
      <c r="L2050" s="586"/>
      <c r="M2050" s="587"/>
      <c r="N2050" s="592" t="s">
        <v>16</v>
      </c>
      <c r="O2050" s="603"/>
      <c r="P2050" s="544"/>
      <c r="Q2050" s="581"/>
      <c r="R2050" s="586"/>
      <c r="S2050" s="587"/>
      <c r="T2050" s="592" t="s">
        <v>16</v>
      </c>
      <c r="U2050" s="592"/>
      <c r="V2050" s="544"/>
      <c r="W2050" s="545"/>
      <c r="X2050" s="594"/>
      <c r="Y2050" s="545"/>
      <c r="Z2050" s="544"/>
      <c r="AA2050" s="545"/>
      <c r="AB2050" s="544"/>
      <c r="AC2050" s="545"/>
      <c r="AD2050" s="544"/>
      <c r="AE2050" s="581"/>
      <c r="AF2050" s="586"/>
      <c r="AG2050" s="587"/>
      <c r="AH2050" s="626"/>
      <c r="AI2050" s="627"/>
      <c r="AJ2050" s="544"/>
      <c r="AK2050" s="581"/>
      <c r="AL2050" s="586"/>
      <c r="AM2050" s="587"/>
      <c r="AN2050" s="626"/>
      <c r="AO2050" s="627"/>
      <c r="AP2050" s="544"/>
      <c r="AQ2050" s="581"/>
      <c r="AR2050" s="586"/>
      <c r="AS2050" s="587"/>
      <c r="AT2050" s="626"/>
      <c r="AU2050" s="627"/>
      <c r="AV2050" s="628"/>
      <c r="AW2050" s="629"/>
      <c r="AX2050" s="632"/>
      <c r="AY2050" s="633"/>
      <c r="AZ2050" s="626"/>
      <c r="BA2050" s="627"/>
      <c r="BB2050" s="544"/>
      <c r="BC2050" s="581"/>
      <c r="BD2050" s="586"/>
      <c r="BE2050" s="587"/>
      <c r="BF2050" s="626"/>
      <c r="BG2050" s="627"/>
      <c r="BH2050" s="628"/>
      <c r="BI2050" s="629"/>
      <c r="BJ2050" s="632"/>
      <c r="BK2050" s="633"/>
      <c r="BL2050" s="626"/>
      <c r="BM2050" s="627"/>
      <c r="BN2050" s="678"/>
      <c r="BO2050" s="679"/>
      <c r="BP2050" s="680"/>
      <c r="BQ2050" s="677"/>
      <c r="BR2050" s="663"/>
      <c r="BS2050" s="663"/>
      <c r="BT2050" s="15"/>
      <c r="BU2050" s="15"/>
      <c r="BV2050" s="95"/>
    </row>
    <row r="2051" spans="1:77" ht="21.75" customHeight="1" x14ac:dyDescent="0.25">
      <c r="A2051" s="95"/>
      <c r="B2051" s="570" t="str">
        <f>IF(ROSTER!B$42="","",ROSTER!B$42)</f>
        <v/>
      </c>
      <c r="C2051" s="572" t="str">
        <f>IF(ROSTER!C$42="","",ROSTER!C$42)</f>
        <v/>
      </c>
      <c r="D2051" s="573"/>
      <c r="E2051" s="574"/>
      <c r="F2051" s="576">
        <f>IF(E2051="y",1,IF(E2051="S",1,0))</f>
        <v>0</v>
      </c>
      <c r="G2051" s="582">
        <f>IF(E2051="S",1,0)</f>
        <v>0</v>
      </c>
      <c r="H2051" s="578"/>
      <c r="I2051" s="543"/>
      <c r="J2051" s="542"/>
      <c r="K2051" s="580"/>
      <c r="L2051" s="584"/>
      <c r="M2051" s="585"/>
      <c r="N2051" s="588">
        <f>L2051+J2051</f>
        <v>0</v>
      </c>
      <c r="O2051" s="589"/>
      <c r="P2051" s="542"/>
      <c r="Q2051" s="580"/>
      <c r="R2051" s="584"/>
      <c r="S2051" s="585"/>
      <c r="T2051" s="588">
        <f>R2051-P2051</f>
        <v>0</v>
      </c>
      <c r="U2051" s="588"/>
      <c r="V2051" s="542"/>
      <c r="W2051" s="543"/>
      <c r="X2051" s="593"/>
      <c r="Y2051" s="543"/>
      <c r="Z2051" s="542"/>
      <c r="AA2051" s="543"/>
      <c r="AB2051" s="542"/>
      <c r="AC2051" s="543"/>
      <c r="AD2051" s="542"/>
      <c r="AE2051" s="580"/>
      <c r="AF2051" s="584"/>
      <c r="AG2051" s="585"/>
      <c r="AH2051" s="595">
        <f>IF(AD2051=0,0,(AF2051/AD2051)*100)</f>
        <v>0</v>
      </c>
      <c r="AI2051" s="596"/>
      <c r="AJ2051" s="542"/>
      <c r="AK2051" s="580"/>
      <c r="AL2051" s="584"/>
      <c r="AM2051" s="585"/>
      <c r="AN2051" s="595">
        <f>IF(AJ2051=0,0,(AL2051/AJ2051)*100)</f>
        <v>0</v>
      </c>
      <c r="AO2051" s="596"/>
      <c r="AP2051" s="542"/>
      <c r="AQ2051" s="580"/>
      <c r="AR2051" s="584"/>
      <c r="AS2051" s="585"/>
      <c r="AT2051" s="595">
        <f>IF(AP2051=0,0,(AR2051/AP2051)*100)</f>
        <v>0</v>
      </c>
      <c r="AU2051" s="596"/>
      <c r="AV2051" s="599">
        <f>AD2051+AJ2051+AP2051</f>
        <v>0</v>
      </c>
      <c r="AW2051" s="600"/>
      <c r="AX2051" s="630">
        <f>AF2051+AL2051+AR2051</f>
        <v>0</v>
      </c>
      <c r="AY2051" s="631"/>
      <c r="AZ2051" s="595">
        <f>IF(AV2051=0,0,(AX2051/AV2051)*100)</f>
        <v>0</v>
      </c>
      <c r="BA2051" s="596"/>
      <c r="BB2051" s="542"/>
      <c r="BC2051" s="580"/>
      <c r="BD2051" s="584"/>
      <c r="BE2051" s="585"/>
      <c r="BF2051" s="595">
        <f>IF(BB2051=0,0,(BD2051/BB2051)*100)</f>
        <v>0</v>
      </c>
      <c r="BG2051" s="596"/>
      <c r="BH2051" s="599">
        <f>AV2051+BB2051</f>
        <v>0</v>
      </c>
      <c r="BI2051" s="600"/>
      <c r="BJ2051" s="630">
        <f>AX2051+BD2051</f>
        <v>0</v>
      </c>
      <c r="BK2051" s="631"/>
      <c r="BL2051" s="595">
        <f>IF(BH2051=0,0,(BJ2051/BH2051)*100)</f>
        <v>0</v>
      </c>
      <c r="BM2051" s="596"/>
      <c r="BN2051" s="656">
        <f>(AF2051*2)+(AL2051*2)+(AR2051*3)+BD2051</f>
        <v>0</v>
      </c>
      <c r="BO2051" s="657"/>
      <c r="BP2051" s="658"/>
      <c r="BQ2051" s="676">
        <f t="shared" ref="BQ2051" si="1997">IF(BS2051=0,0,50*BR2051/BS2051)</f>
        <v>0</v>
      </c>
      <c r="BR2051" s="662">
        <f t="shared" ref="BR2051" si="1998">(BN2051*BU$2017)+(N2051*BU$2018)+(Z2051*BU$2019)+(R2051*BU$2020)+(X2051*BU$2021)+(AB2051*BU$2022)+(V2051*BU$2027)</f>
        <v>0</v>
      </c>
      <c r="BS2051" s="662">
        <f t="shared" ref="BS2051" si="1999">((BB2051-BD2051)*BU$2024)+((AV2051-AX2051)*BU$2023)+(H2051*BU$2025)+(P2051*BU$2026)</f>
        <v>0</v>
      </c>
      <c r="BT2051" s="15"/>
      <c r="BU2051" s="15"/>
      <c r="BV2051" s="95"/>
    </row>
    <row r="2052" spans="1:77" ht="21.75" customHeight="1" x14ac:dyDescent="0.25">
      <c r="A2052" s="95"/>
      <c r="B2052" s="571"/>
      <c r="C2052" s="642" t="str">
        <f>IF(ROSTER!D$42="","",ROSTER!D$42)</f>
        <v/>
      </c>
      <c r="D2052" s="643"/>
      <c r="E2052" s="575"/>
      <c r="F2052" s="577"/>
      <c r="G2052" s="583"/>
      <c r="H2052" s="579"/>
      <c r="I2052" s="545"/>
      <c r="J2052" s="544"/>
      <c r="K2052" s="581"/>
      <c r="L2052" s="586"/>
      <c r="M2052" s="587"/>
      <c r="N2052" s="592" t="s">
        <v>16</v>
      </c>
      <c r="O2052" s="603"/>
      <c r="P2052" s="544"/>
      <c r="Q2052" s="581"/>
      <c r="R2052" s="586"/>
      <c r="S2052" s="587"/>
      <c r="T2052" s="592" t="s">
        <v>16</v>
      </c>
      <c r="U2052" s="592"/>
      <c r="V2052" s="544"/>
      <c r="W2052" s="545"/>
      <c r="X2052" s="594"/>
      <c r="Y2052" s="545"/>
      <c r="Z2052" s="544"/>
      <c r="AA2052" s="545"/>
      <c r="AB2052" s="544"/>
      <c r="AC2052" s="545"/>
      <c r="AD2052" s="544"/>
      <c r="AE2052" s="581"/>
      <c r="AF2052" s="586"/>
      <c r="AG2052" s="587"/>
      <c r="AH2052" s="626"/>
      <c r="AI2052" s="627"/>
      <c r="AJ2052" s="544"/>
      <c r="AK2052" s="581"/>
      <c r="AL2052" s="586"/>
      <c r="AM2052" s="587"/>
      <c r="AN2052" s="626"/>
      <c r="AO2052" s="627"/>
      <c r="AP2052" s="544"/>
      <c r="AQ2052" s="581"/>
      <c r="AR2052" s="586"/>
      <c r="AS2052" s="587"/>
      <c r="AT2052" s="626"/>
      <c r="AU2052" s="627"/>
      <c r="AV2052" s="628"/>
      <c r="AW2052" s="629"/>
      <c r="AX2052" s="632"/>
      <c r="AY2052" s="633"/>
      <c r="AZ2052" s="626"/>
      <c r="BA2052" s="627"/>
      <c r="BB2052" s="544"/>
      <c r="BC2052" s="581"/>
      <c r="BD2052" s="586"/>
      <c r="BE2052" s="587"/>
      <c r="BF2052" s="626"/>
      <c r="BG2052" s="627"/>
      <c r="BH2052" s="628"/>
      <c r="BI2052" s="629"/>
      <c r="BJ2052" s="632"/>
      <c r="BK2052" s="633"/>
      <c r="BL2052" s="626"/>
      <c r="BM2052" s="627"/>
      <c r="BN2052" s="678"/>
      <c r="BO2052" s="679"/>
      <c r="BP2052" s="680"/>
      <c r="BQ2052" s="677"/>
      <c r="BR2052" s="663"/>
      <c r="BS2052" s="663"/>
      <c r="BT2052" s="15"/>
      <c r="BU2052" s="15"/>
      <c r="BV2052" s="95"/>
    </row>
    <row r="2053" spans="1:77" ht="21.75" customHeight="1" x14ac:dyDescent="0.25">
      <c r="A2053" s="95"/>
      <c r="B2053" s="570" t="str">
        <f>IF(ROSTER!B$44="","",ROSTER!B$44)</f>
        <v/>
      </c>
      <c r="C2053" s="572" t="str">
        <f>IF(ROSTER!C$44="","",ROSTER!C$44)</f>
        <v/>
      </c>
      <c r="D2053" s="573"/>
      <c r="E2053" s="574"/>
      <c r="F2053" s="576">
        <f>IF(E2053="y",1,IF(E2053="S",1,0))</f>
        <v>0</v>
      </c>
      <c r="G2053" s="582">
        <f>IF(E2053="S",1,0)</f>
        <v>0</v>
      </c>
      <c r="H2053" s="578"/>
      <c r="I2053" s="543"/>
      <c r="J2053" s="542"/>
      <c r="K2053" s="580"/>
      <c r="L2053" s="584"/>
      <c r="M2053" s="585"/>
      <c r="N2053" s="588">
        <f>L2053+J2053</f>
        <v>0</v>
      </c>
      <c r="O2053" s="589"/>
      <c r="P2053" s="542"/>
      <c r="Q2053" s="580"/>
      <c r="R2053" s="584"/>
      <c r="S2053" s="585"/>
      <c r="T2053" s="588">
        <f>R2053-P2053</f>
        <v>0</v>
      </c>
      <c r="U2053" s="588"/>
      <c r="V2053" s="542"/>
      <c r="W2053" s="543"/>
      <c r="X2053" s="593"/>
      <c r="Y2053" s="543"/>
      <c r="Z2053" s="542"/>
      <c r="AA2053" s="543"/>
      <c r="AB2053" s="542"/>
      <c r="AC2053" s="543"/>
      <c r="AD2053" s="542"/>
      <c r="AE2053" s="580"/>
      <c r="AF2053" s="584"/>
      <c r="AG2053" s="585"/>
      <c r="AH2053" s="595">
        <f>IF(AD2053=0,0,(AF2053/AD2053)*100)</f>
        <v>0</v>
      </c>
      <c r="AI2053" s="596"/>
      <c r="AJ2053" s="542"/>
      <c r="AK2053" s="580"/>
      <c r="AL2053" s="584"/>
      <c r="AM2053" s="585"/>
      <c r="AN2053" s="595">
        <f>IF(AJ2053=0,0,(AL2053/AJ2053)*100)</f>
        <v>0</v>
      </c>
      <c r="AO2053" s="596"/>
      <c r="AP2053" s="542"/>
      <c r="AQ2053" s="580"/>
      <c r="AR2053" s="584"/>
      <c r="AS2053" s="585"/>
      <c r="AT2053" s="595">
        <f>IF(AP2053=0,0,(AR2053/AP2053)*100)</f>
        <v>0</v>
      </c>
      <c r="AU2053" s="596"/>
      <c r="AV2053" s="599">
        <f>AD2053+AJ2053+AP2053</f>
        <v>0</v>
      </c>
      <c r="AW2053" s="600"/>
      <c r="AX2053" s="630">
        <f>AF2053+AL2053+AR2053</f>
        <v>0</v>
      </c>
      <c r="AY2053" s="631"/>
      <c r="AZ2053" s="595">
        <f>IF(AV2053=0,0,(AX2053/AV2053)*100)</f>
        <v>0</v>
      </c>
      <c r="BA2053" s="596"/>
      <c r="BB2053" s="542"/>
      <c r="BC2053" s="580"/>
      <c r="BD2053" s="584"/>
      <c r="BE2053" s="585"/>
      <c r="BF2053" s="595">
        <f>IF(BB2053=0,0,(BD2053/BB2053)*100)</f>
        <v>0</v>
      </c>
      <c r="BG2053" s="596"/>
      <c r="BH2053" s="599">
        <f>AV2053+BB2053</f>
        <v>0</v>
      </c>
      <c r="BI2053" s="600"/>
      <c r="BJ2053" s="630">
        <f>AX2053+BD2053</f>
        <v>0</v>
      </c>
      <c r="BK2053" s="631"/>
      <c r="BL2053" s="595">
        <f>IF(BH2053=0,0,(BJ2053/BH2053)*100)</f>
        <v>0</v>
      </c>
      <c r="BM2053" s="596"/>
      <c r="BN2053" s="656">
        <f>(AF2053*2)+(AL2053*2)+(AR2053*3)+BD2053</f>
        <v>0</v>
      </c>
      <c r="BO2053" s="657"/>
      <c r="BP2053" s="658"/>
      <c r="BQ2053" s="676">
        <f t="shared" ref="BQ2053" si="2000">IF(BS2053=0,0,50*BR2053/BS2053)</f>
        <v>0</v>
      </c>
      <c r="BR2053" s="662">
        <f t="shared" ref="BR2053" si="2001">(BN2053*BU$2017)+(N2053*BU$2018)+(Z2053*BU$2019)+(R2053*BU$2020)+(X2053*BU$2021)+(AB2053*BU$2022)+(V2053*BU$2027)</f>
        <v>0</v>
      </c>
      <c r="BS2053" s="662">
        <f t="shared" ref="BS2053" si="2002">((BB2053-BD2053)*BU$2024)+((AV2053-AX2053)*BU$2023)+(H2053*BU$2025)+(P2053*BU$2026)</f>
        <v>0</v>
      </c>
      <c r="BT2053" s="15"/>
      <c r="BU2053" s="15"/>
      <c r="BV2053" s="95"/>
    </row>
    <row r="2054" spans="1:77" ht="21.75" customHeight="1" x14ac:dyDescent="0.25">
      <c r="A2054" s="95"/>
      <c r="B2054" s="571"/>
      <c r="C2054" s="642" t="str">
        <f>IF(ROSTER!D$44="","",ROSTER!D$44)</f>
        <v/>
      </c>
      <c r="D2054" s="643"/>
      <c r="E2054" s="575"/>
      <c r="F2054" s="577"/>
      <c r="G2054" s="583"/>
      <c r="H2054" s="579"/>
      <c r="I2054" s="545"/>
      <c r="J2054" s="544"/>
      <c r="K2054" s="581"/>
      <c r="L2054" s="586"/>
      <c r="M2054" s="587"/>
      <c r="N2054" s="592" t="s">
        <v>16</v>
      </c>
      <c r="O2054" s="603"/>
      <c r="P2054" s="544"/>
      <c r="Q2054" s="581"/>
      <c r="R2054" s="586"/>
      <c r="S2054" s="587"/>
      <c r="T2054" s="592" t="s">
        <v>16</v>
      </c>
      <c r="U2054" s="592"/>
      <c r="V2054" s="544"/>
      <c r="W2054" s="545"/>
      <c r="X2054" s="594"/>
      <c r="Y2054" s="545"/>
      <c r="Z2054" s="544"/>
      <c r="AA2054" s="545"/>
      <c r="AB2054" s="544"/>
      <c r="AC2054" s="545"/>
      <c r="AD2054" s="544"/>
      <c r="AE2054" s="581"/>
      <c r="AF2054" s="586"/>
      <c r="AG2054" s="587"/>
      <c r="AH2054" s="626"/>
      <c r="AI2054" s="627"/>
      <c r="AJ2054" s="544"/>
      <c r="AK2054" s="581"/>
      <c r="AL2054" s="586"/>
      <c r="AM2054" s="587"/>
      <c r="AN2054" s="626"/>
      <c r="AO2054" s="627"/>
      <c r="AP2054" s="544"/>
      <c r="AQ2054" s="581"/>
      <c r="AR2054" s="586"/>
      <c r="AS2054" s="587"/>
      <c r="AT2054" s="626"/>
      <c r="AU2054" s="627"/>
      <c r="AV2054" s="628"/>
      <c r="AW2054" s="629"/>
      <c r="AX2054" s="632"/>
      <c r="AY2054" s="633"/>
      <c r="AZ2054" s="626"/>
      <c r="BA2054" s="627"/>
      <c r="BB2054" s="544"/>
      <c r="BC2054" s="581"/>
      <c r="BD2054" s="586"/>
      <c r="BE2054" s="587"/>
      <c r="BF2054" s="626"/>
      <c r="BG2054" s="627"/>
      <c r="BH2054" s="628"/>
      <c r="BI2054" s="629"/>
      <c r="BJ2054" s="632"/>
      <c r="BK2054" s="633"/>
      <c r="BL2054" s="626"/>
      <c r="BM2054" s="627"/>
      <c r="BN2054" s="678"/>
      <c r="BO2054" s="679"/>
      <c r="BP2054" s="680"/>
      <c r="BQ2054" s="677"/>
      <c r="BR2054" s="663"/>
      <c r="BS2054" s="663"/>
      <c r="BT2054" s="15"/>
      <c r="BU2054" s="15"/>
      <c r="BV2054" s="95"/>
    </row>
    <row r="2055" spans="1:77" ht="21.75" customHeight="1" x14ac:dyDescent="0.25">
      <c r="A2055" s="95"/>
      <c r="B2055" s="570" t="str">
        <f>IF(ROSTER!B$46="","",ROSTER!B$46)</f>
        <v/>
      </c>
      <c r="C2055" s="572" t="str">
        <f>IF(ROSTER!C$46="","",ROSTER!C$46)</f>
        <v/>
      </c>
      <c r="D2055" s="573"/>
      <c r="E2055" s="574"/>
      <c r="F2055" s="576">
        <f>IF(E2055="y",1,IF(E2055="S",1,0))</f>
        <v>0</v>
      </c>
      <c r="G2055" s="582">
        <f>IF(E2055="S",1,0)</f>
        <v>0</v>
      </c>
      <c r="H2055" s="578"/>
      <c r="I2055" s="543"/>
      <c r="J2055" s="542"/>
      <c r="K2055" s="580"/>
      <c r="L2055" s="584"/>
      <c r="M2055" s="585"/>
      <c r="N2055" s="588">
        <f>L2055+J2055</f>
        <v>0</v>
      </c>
      <c r="O2055" s="589"/>
      <c r="P2055" s="542"/>
      <c r="Q2055" s="580"/>
      <c r="R2055" s="584"/>
      <c r="S2055" s="585"/>
      <c r="T2055" s="588">
        <f>R2055-P2055</f>
        <v>0</v>
      </c>
      <c r="U2055" s="588"/>
      <c r="V2055" s="542"/>
      <c r="W2055" s="543"/>
      <c r="X2055" s="593"/>
      <c r="Y2055" s="543"/>
      <c r="Z2055" s="542"/>
      <c r="AA2055" s="543"/>
      <c r="AB2055" s="542"/>
      <c r="AC2055" s="543"/>
      <c r="AD2055" s="542"/>
      <c r="AE2055" s="580"/>
      <c r="AF2055" s="584"/>
      <c r="AG2055" s="585"/>
      <c r="AH2055" s="595">
        <f>IF(AD2055=0,0,(AF2055/AD2055)*100)</f>
        <v>0</v>
      </c>
      <c r="AI2055" s="596"/>
      <c r="AJ2055" s="542"/>
      <c r="AK2055" s="580"/>
      <c r="AL2055" s="584"/>
      <c r="AM2055" s="585"/>
      <c r="AN2055" s="595">
        <f>IF(AJ2055=0,0,(AL2055/AJ2055)*100)</f>
        <v>0</v>
      </c>
      <c r="AO2055" s="596"/>
      <c r="AP2055" s="542"/>
      <c r="AQ2055" s="580"/>
      <c r="AR2055" s="584"/>
      <c r="AS2055" s="585"/>
      <c r="AT2055" s="595">
        <f>IF(AP2055=0,0,(AR2055/AP2055)*100)</f>
        <v>0</v>
      </c>
      <c r="AU2055" s="596"/>
      <c r="AV2055" s="599">
        <f>AD2055+AJ2055+AP2055</f>
        <v>0</v>
      </c>
      <c r="AW2055" s="600"/>
      <c r="AX2055" s="630">
        <f>AF2055+AL2055+AR2055</f>
        <v>0</v>
      </c>
      <c r="AY2055" s="631"/>
      <c r="AZ2055" s="595">
        <f>IF(AV2055=0,0,(AX2055/AV2055)*100)</f>
        <v>0</v>
      </c>
      <c r="BA2055" s="596"/>
      <c r="BB2055" s="542"/>
      <c r="BC2055" s="580"/>
      <c r="BD2055" s="584"/>
      <c r="BE2055" s="585"/>
      <c r="BF2055" s="595">
        <f>IF(BB2055=0,0,(BD2055/BB2055)*100)</f>
        <v>0</v>
      </c>
      <c r="BG2055" s="596"/>
      <c r="BH2055" s="599">
        <f>AV2055+BB2055</f>
        <v>0</v>
      </c>
      <c r="BI2055" s="600"/>
      <c r="BJ2055" s="630">
        <f>AX2055+BD2055</f>
        <v>0</v>
      </c>
      <c r="BK2055" s="631"/>
      <c r="BL2055" s="595">
        <f>IF(BH2055=0,0,(BJ2055/BH2055)*100)</f>
        <v>0</v>
      </c>
      <c r="BM2055" s="596"/>
      <c r="BN2055" s="656">
        <f>(AF2055*2)+(AL2055*2)+(AR2055*3)+BD2055</f>
        <v>0</v>
      </c>
      <c r="BO2055" s="657"/>
      <c r="BP2055" s="658"/>
      <c r="BQ2055" s="676">
        <f t="shared" ref="BQ2055" si="2003">IF(BS2055=0,0,50*BR2055/BS2055)</f>
        <v>0</v>
      </c>
      <c r="BR2055" s="662">
        <f t="shared" ref="BR2055" si="2004">(BN2055*BU$2017)+(N2055*BU$2018)+(Z2055*BU$2019)+(R2055*BU$2020)+(X2055*BU$2021)+(AB2055*BU$2022)+(V2055*BU$2027)</f>
        <v>0</v>
      </c>
      <c r="BS2055" s="662">
        <f t="shared" ref="BS2055" si="2005">((BB2055-BD2055)*BU$2024)+((AV2055-AX2055)*BU$2023)+(H2055*BU$2025)+(P2055*BU$2026)</f>
        <v>0</v>
      </c>
      <c r="BT2055" s="15"/>
      <c r="BU2055" s="15"/>
      <c r="BV2055" s="95"/>
    </row>
    <row r="2056" spans="1:77" ht="22.5" customHeight="1" thickBot="1" x14ac:dyDescent="0.3">
      <c r="A2056" s="95"/>
      <c r="B2056" s="571"/>
      <c r="C2056" s="642" t="str">
        <f>IF(ROSTER!D$46="","",ROSTER!D$46)</f>
        <v/>
      </c>
      <c r="D2056" s="643"/>
      <c r="E2056" s="575"/>
      <c r="F2056" s="577"/>
      <c r="G2056" s="583"/>
      <c r="H2056" s="579"/>
      <c r="I2056" s="545"/>
      <c r="J2056" s="544"/>
      <c r="K2056" s="581"/>
      <c r="L2056" s="586"/>
      <c r="M2056" s="587"/>
      <c r="N2056" s="590" t="s">
        <v>16</v>
      </c>
      <c r="O2056" s="591"/>
      <c r="P2056" s="544"/>
      <c r="Q2056" s="581"/>
      <c r="R2056" s="586"/>
      <c r="S2056" s="587"/>
      <c r="T2056" s="592" t="s">
        <v>16</v>
      </c>
      <c r="U2056" s="592"/>
      <c r="V2056" s="544"/>
      <c r="W2056" s="545"/>
      <c r="X2056" s="594"/>
      <c r="Y2056" s="545"/>
      <c r="Z2056" s="544"/>
      <c r="AA2056" s="545"/>
      <c r="AB2056" s="544"/>
      <c r="AC2056" s="545"/>
      <c r="AD2056" s="544"/>
      <c r="AE2056" s="581"/>
      <c r="AF2056" s="586"/>
      <c r="AG2056" s="587"/>
      <c r="AH2056" s="597"/>
      <c r="AI2056" s="598"/>
      <c r="AJ2056" s="544"/>
      <c r="AK2056" s="581"/>
      <c r="AL2056" s="586"/>
      <c r="AM2056" s="587"/>
      <c r="AN2056" s="597"/>
      <c r="AO2056" s="598"/>
      <c r="AP2056" s="544"/>
      <c r="AQ2056" s="581"/>
      <c r="AR2056" s="586"/>
      <c r="AS2056" s="587"/>
      <c r="AT2056" s="597"/>
      <c r="AU2056" s="598"/>
      <c r="AV2056" s="601"/>
      <c r="AW2056" s="602"/>
      <c r="AX2056" s="701"/>
      <c r="AY2056" s="702"/>
      <c r="AZ2056" s="597"/>
      <c r="BA2056" s="598"/>
      <c r="BB2056" s="544"/>
      <c r="BC2056" s="581"/>
      <c r="BD2056" s="586"/>
      <c r="BE2056" s="587"/>
      <c r="BF2056" s="597"/>
      <c r="BG2056" s="598"/>
      <c r="BH2056" s="601"/>
      <c r="BI2056" s="602"/>
      <c r="BJ2056" s="701"/>
      <c r="BK2056" s="702"/>
      <c r="BL2056" s="597"/>
      <c r="BM2056" s="598"/>
      <c r="BN2056" s="659"/>
      <c r="BO2056" s="660"/>
      <c r="BP2056" s="661"/>
      <c r="BQ2056" s="677"/>
      <c r="BR2056" s="663"/>
      <c r="BS2056" s="663"/>
      <c r="BT2056" s="15"/>
      <c r="BU2056" s="15"/>
      <c r="BV2056" s="95"/>
    </row>
    <row r="2057" spans="1:77" s="21" customFormat="1" ht="33.4" customHeight="1" x14ac:dyDescent="0.45">
      <c r="A2057" s="98"/>
      <c r="B2057" s="612"/>
      <c r="C2057" s="613"/>
      <c r="D2057" s="613" t="s">
        <v>10</v>
      </c>
      <c r="E2057" s="616"/>
      <c r="F2057" s="279"/>
      <c r="G2057" s="279"/>
      <c r="H2057" s="517">
        <f>SUM(H2017:I2056)</f>
        <v>0</v>
      </c>
      <c r="I2057" s="618"/>
      <c r="J2057" s="517">
        <f>SUM(J2017:K2056)</f>
        <v>0</v>
      </c>
      <c r="K2057" s="618"/>
      <c r="L2057" s="620">
        <f>SUM(L2017:M2056)</f>
        <v>0</v>
      </c>
      <c r="M2057" s="621"/>
      <c r="N2057" s="548">
        <f>L2057+J2057</f>
        <v>0</v>
      </c>
      <c r="O2057" s="518"/>
      <c r="P2057" s="620">
        <f>SUM(P2017:Q2056)</f>
        <v>0</v>
      </c>
      <c r="Q2057" s="618"/>
      <c r="R2057" s="620">
        <f>SUM(R2017:S2056)</f>
        <v>0</v>
      </c>
      <c r="S2057" s="621"/>
      <c r="T2057" s="548">
        <f>R2057-P2057</f>
        <v>0</v>
      </c>
      <c r="U2057" s="518"/>
      <c r="V2057" s="517">
        <f>SUM(V2017:W2056)</f>
        <v>0</v>
      </c>
      <c r="W2057" s="518"/>
      <c r="X2057" s="621">
        <f>SUM(X2017:Y2056)</f>
        <v>0</v>
      </c>
      <c r="Y2057" s="621"/>
      <c r="Z2057" s="517">
        <f>SUM(Z2017:AA2056)</f>
        <v>0</v>
      </c>
      <c r="AA2057" s="518"/>
      <c r="AB2057" s="517">
        <f>SUM(AB2017:AC2056)</f>
        <v>0</v>
      </c>
      <c r="AC2057" s="518"/>
      <c r="AD2057" s="621">
        <f>SUM(AD2017:AE2056)</f>
        <v>0</v>
      </c>
      <c r="AE2057" s="618"/>
      <c r="AF2057" s="620">
        <f>SUM(AF2017:AG2056)</f>
        <v>0</v>
      </c>
      <c r="AG2057" s="621"/>
      <c r="AH2057" s="548">
        <f>IF(AD2057=0,0,(AF2057/AD2057)*100)</f>
        <v>0</v>
      </c>
      <c r="AI2057" s="518"/>
      <c r="AJ2057" s="620">
        <f>SUM(AJ2017:AK2056)</f>
        <v>0</v>
      </c>
      <c r="AK2057" s="618"/>
      <c r="AL2057" s="620">
        <f>SUM(AL2017:AM2056)</f>
        <v>0</v>
      </c>
      <c r="AM2057" s="621"/>
      <c r="AN2057" s="548">
        <f>IF(AJ2057=0,0,(AL2057/AJ2057)*100)</f>
        <v>0</v>
      </c>
      <c r="AO2057" s="518"/>
      <c r="AP2057" s="620">
        <f>SUM(AP2017:AQ2056)</f>
        <v>0</v>
      </c>
      <c r="AQ2057" s="618"/>
      <c r="AR2057" s="620">
        <f>SUM(AR2017:AS2056)</f>
        <v>0</v>
      </c>
      <c r="AS2057" s="621"/>
      <c r="AT2057" s="548">
        <f>IF(AP2057=0,0,(AR2057/AP2057)*100)</f>
        <v>0</v>
      </c>
      <c r="AU2057" s="518"/>
      <c r="AV2057" s="517">
        <f>AD2057+AJ2057+AP2057</f>
        <v>0</v>
      </c>
      <c r="AW2057" s="618"/>
      <c r="AX2057" s="620">
        <f>AF2057+AL2057+AR2057</f>
        <v>0</v>
      </c>
      <c r="AY2057" s="624"/>
      <c r="AZ2057" s="548">
        <f>IF(AV2057=0,0,(AX2057/AV2057)*100)</f>
        <v>0</v>
      </c>
      <c r="BA2057" s="518"/>
      <c r="BB2057" s="620">
        <f>SUM(BB2017:BC2056)</f>
        <v>0</v>
      </c>
      <c r="BC2057" s="618"/>
      <c r="BD2057" s="620">
        <f>SUM(BD2017:BE2056)</f>
        <v>0</v>
      </c>
      <c r="BE2057" s="621"/>
      <c r="BF2057" s="548">
        <f>IF(BB2057=0,0,(BD2057/BB2057)*100)</f>
        <v>0</v>
      </c>
      <c r="BG2057" s="518"/>
      <c r="BH2057" s="517">
        <f>AV2057+BB2057</f>
        <v>0</v>
      </c>
      <c r="BI2057" s="618"/>
      <c r="BJ2057" s="620">
        <f>AX2057+BD2057</f>
        <v>0</v>
      </c>
      <c r="BK2057" s="624"/>
      <c r="BL2057" s="548">
        <f>IF(BH2057=0,0,(BJ2057/BH2057)*100)</f>
        <v>0</v>
      </c>
      <c r="BM2057" s="664"/>
      <c r="BN2057" s="666">
        <f>SUM(BN2017:BP2056)</f>
        <v>0</v>
      </c>
      <c r="BO2057" s="667"/>
      <c r="BP2057" s="668"/>
      <c r="BQ2057" s="681">
        <f>SUM(BQ2017:BQ2056)</f>
        <v>0</v>
      </c>
      <c r="BR2057" s="685">
        <f t="shared" ref="BR2057" si="2006">(BN2057*BU$2017)+(N2057*BU$2018)+(Z2057*BU$2019)+(R2057*BU$2020)+(X2057*BU$2021)+(AB2057*BU$2022)+(V2057*BU$2027)</f>
        <v>0</v>
      </c>
      <c r="BS2057" s="683">
        <f t="shared" ref="BS2057" si="2007">((BB2057-BD2057)*BU$2024)+((AV2057-AX2057)*BU$2023)+(H2057*BU$2025)+(P2057*BU$2026)</f>
        <v>0</v>
      </c>
      <c r="BT2057" s="20"/>
      <c r="BU2057" s="20"/>
      <c r="BV2057" s="98"/>
    </row>
    <row r="2058" spans="1:77" s="21" customFormat="1" ht="33.950000000000003" customHeight="1" thickBot="1" x14ac:dyDescent="0.5">
      <c r="A2058" s="98"/>
      <c r="B2058" s="614"/>
      <c r="C2058" s="615"/>
      <c r="D2058" s="615"/>
      <c r="E2058" s="617"/>
      <c r="F2058" s="280"/>
      <c r="G2058" s="280"/>
      <c r="H2058" s="519"/>
      <c r="I2058" s="619"/>
      <c r="J2058" s="519"/>
      <c r="K2058" s="619"/>
      <c r="L2058" s="622"/>
      <c r="M2058" s="623"/>
      <c r="N2058" s="549" t="s">
        <v>16</v>
      </c>
      <c r="O2058" s="520"/>
      <c r="P2058" s="622"/>
      <c r="Q2058" s="619"/>
      <c r="R2058" s="622"/>
      <c r="S2058" s="623"/>
      <c r="T2058" s="549" t="s">
        <v>16</v>
      </c>
      <c r="U2058" s="520"/>
      <c r="V2058" s="519"/>
      <c r="W2058" s="520"/>
      <c r="X2058" s="623"/>
      <c r="Y2058" s="623"/>
      <c r="Z2058" s="519"/>
      <c r="AA2058" s="520"/>
      <c r="AB2058" s="519"/>
      <c r="AC2058" s="520"/>
      <c r="AD2058" s="623"/>
      <c r="AE2058" s="619"/>
      <c r="AF2058" s="622"/>
      <c r="AG2058" s="623"/>
      <c r="AH2058" s="549"/>
      <c r="AI2058" s="520"/>
      <c r="AJ2058" s="622"/>
      <c r="AK2058" s="619"/>
      <c r="AL2058" s="622"/>
      <c r="AM2058" s="623"/>
      <c r="AN2058" s="549"/>
      <c r="AO2058" s="520"/>
      <c r="AP2058" s="622"/>
      <c r="AQ2058" s="619"/>
      <c r="AR2058" s="622"/>
      <c r="AS2058" s="623"/>
      <c r="AT2058" s="549"/>
      <c r="AU2058" s="520"/>
      <c r="AV2058" s="519"/>
      <c r="AW2058" s="619"/>
      <c r="AX2058" s="622"/>
      <c r="AY2058" s="625"/>
      <c r="AZ2058" s="549"/>
      <c r="BA2058" s="520"/>
      <c r="BB2058" s="622"/>
      <c r="BC2058" s="619"/>
      <c r="BD2058" s="622"/>
      <c r="BE2058" s="623"/>
      <c r="BF2058" s="549"/>
      <c r="BG2058" s="520"/>
      <c r="BH2058" s="519"/>
      <c r="BI2058" s="619"/>
      <c r="BJ2058" s="622"/>
      <c r="BK2058" s="625"/>
      <c r="BL2058" s="549"/>
      <c r="BM2058" s="665"/>
      <c r="BN2058" s="669"/>
      <c r="BO2058" s="670"/>
      <c r="BP2058" s="671"/>
      <c r="BQ2058" s="682"/>
      <c r="BR2058" s="686"/>
      <c r="BS2058" s="684"/>
      <c r="BT2058" s="20"/>
      <c r="BU2058" s="20"/>
      <c r="BV2058" s="98"/>
    </row>
    <row r="2059" spans="1:77" s="21" customFormat="1" ht="33" customHeight="1" thickBot="1" x14ac:dyDescent="0.5">
      <c r="A2059" s="98"/>
      <c r="B2059" s="612"/>
      <c r="C2059" s="613"/>
      <c r="D2059" s="613" t="s">
        <v>13</v>
      </c>
      <c r="E2059" s="616"/>
      <c r="F2059" s="281"/>
      <c r="G2059" s="282"/>
      <c r="H2059" s="528"/>
      <c r="I2059" s="636"/>
      <c r="J2059" s="528"/>
      <c r="K2059" s="636"/>
      <c r="L2059" s="638"/>
      <c r="M2059" s="639"/>
      <c r="N2059" s="548">
        <f>J2059+L2059</f>
        <v>0</v>
      </c>
      <c r="O2059" s="518"/>
      <c r="P2059" s="638"/>
      <c r="Q2059" s="636"/>
      <c r="R2059" s="638"/>
      <c r="S2059" s="639"/>
      <c r="T2059" s="548">
        <f>R2059-P2059</f>
        <v>0</v>
      </c>
      <c r="U2059" s="518"/>
      <c r="V2059" s="528"/>
      <c r="W2059" s="529"/>
      <c r="X2059" s="528"/>
      <c r="Y2059" s="529"/>
      <c r="Z2059" s="528"/>
      <c r="AA2059" s="529"/>
      <c r="AB2059" s="528"/>
      <c r="AC2059" s="529"/>
      <c r="AD2059" s="639"/>
      <c r="AE2059" s="636"/>
      <c r="AF2059" s="638"/>
      <c r="AG2059" s="639"/>
      <c r="AH2059" s="548">
        <f>IF(AD2059=0,0,(AF2059/AD2059)*100)</f>
        <v>0</v>
      </c>
      <c r="AI2059" s="518"/>
      <c r="AJ2059" s="638"/>
      <c r="AK2059" s="636"/>
      <c r="AL2059" s="638"/>
      <c r="AM2059" s="639"/>
      <c r="AN2059" s="548">
        <f>IF(AJ2059=0,0,(AL2059/AJ2059)*100)</f>
        <v>0</v>
      </c>
      <c r="AO2059" s="518"/>
      <c r="AP2059" s="638"/>
      <c r="AQ2059" s="636"/>
      <c r="AR2059" s="638"/>
      <c r="AS2059" s="639"/>
      <c r="AT2059" s="548">
        <f>IF(AP2059=0,0,(AR2059/AP2059)*100)</f>
        <v>0</v>
      </c>
      <c r="AU2059" s="518"/>
      <c r="AV2059" s="517">
        <f>AD2059+AJ2059+AP2059</f>
        <v>0</v>
      </c>
      <c r="AW2059" s="618"/>
      <c r="AX2059" s="620">
        <f>AF2059+AL2059+AR2059</f>
        <v>0</v>
      </c>
      <c r="AY2059" s="624"/>
      <c r="AZ2059" s="548">
        <f>IF(AV2059=0,0,(AX2059/AV2059)*100)</f>
        <v>0</v>
      </c>
      <c r="BA2059" s="518"/>
      <c r="BB2059" s="638"/>
      <c r="BC2059" s="636"/>
      <c r="BD2059" s="638"/>
      <c r="BE2059" s="639"/>
      <c r="BF2059" s="548">
        <f>IF(BB2059=0,0,(BD2059/BB2059)*100)</f>
        <v>0</v>
      </c>
      <c r="BG2059" s="518"/>
      <c r="BH2059" s="517">
        <f>AV2059+BB2059</f>
        <v>0</v>
      </c>
      <c r="BI2059" s="618"/>
      <c r="BJ2059" s="620">
        <f>AX2059+BD2059</f>
        <v>0</v>
      </c>
      <c r="BK2059" s="624"/>
      <c r="BL2059" s="548">
        <f>IF(BH2059=0,0,(BJ2059/BH2059)*100)</f>
        <v>0</v>
      </c>
      <c r="BM2059" s="664"/>
      <c r="BN2059" s="693">
        <f>(AF2059*2)+(AL2059*2)+(AR2059*3)+BD2059</f>
        <v>0</v>
      </c>
      <c r="BO2059" s="694"/>
      <c r="BP2059" s="695"/>
      <c r="BQ2059" s="699"/>
      <c r="BR2059" s="283"/>
      <c r="BS2059" s="284"/>
      <c r="BT2059" s="20"/>
      <c r="BU2059" s="20"/>
      <c r="BV2059" s="98"/>
    </row>
    <row r="2060" spans="1:77" s="21" customFormat="1" ht="33.75" customHeight="1" thickBot="1" x14ac:dyDescent="0.5">
      <c r="A2060" s="98"/>
      <c r="B2060" s="285"/>
      <c r="C2060" s="286"/>
      <c r="D2060" s="634"/>
      <c r="E2060" s="635"/>
      <c r="F2060" s="287"/>
      <c r="G2060" s="287"/>
      <c r="H2060" s="530"/>
      <c r="I2060" s="637"/>
      <c r="J2060" s="530"/>
      <c r="K2060" s="637"/>
      <c r="L2060" s="640"/>
      <c r="M2060" s="641"/>
      <c r="N2060" s="549">
        <f>IF((N2057+N2059)=0,0,N2057/(N2057+N2059)*100)</f>
        <v>0</v>
      </c>
      <c r="O2060" s="520"/>
      <c r="P2060" s="640"/>
      <c r="Q2060" s="637"/>
      <c r="R2060" s="640"/>
      <c r="S2060" s="641"/>
      <c r="T2060" s="549"/>
      <c r="U2060" s="520"/>
      <c r="V2060" s="530"/>
      <c r="W2060" s="531"/>
      <c r="X2060" s="530"/>
      <c r="Y2060" s="531"/>
      <c r="Z2060" s="530"/>
      <c r="AA2060" s="531"/>
      <c r="AB2060" s="530"/>
      <c r="AC2060" s="531"/>
      <c r="AD2060" s="641"/>
      <c r="AE2060" s="637"/>
      <c r="AF2060" s="640"/>
      <c r="AG2060" s="641"/>
      <c r="AH2060" s="549"/>
      <c r="AI2060" s="520"/>
      <c r="AJ2060" s="640"/>
      <c r="AK2060" s="637"/>
      <c r="AL2060" s="640"/>
      <c r="AM2060" s="641"/>
      <c r="AN2060" s="549"/>
      <c r="AO2060" s="520"/>
      <c r="AP2060" s="640"/>
      <c r="AQ2060" s="637"/>
      <c r="AR2060" s="640"/>
      <c r="AS2060" s="641"/>
      <c r="AT2060" s="549"/>
      <c r="AU2060" s="520"/>
      <c r="AV2060" s="519"/>
      <c r="AW2060" s="619"/>
      <c r="AX2060" s="622"/>
      <c r="AY2060" s="625"/>
      <c r="AZ2060" s="549"/>
      <c r="BA2060" s="520"/>
      <c r="BB2060" s="640"/>
      <c r="BC2060" s="637"/>
      <c r="BD2060" s="640"/>
      <c r="BE2060" s="641"/>
      <c r="BF2060" s="549"/>
      <c r="BG2060" s="520"/>
      <c r="BH2060" s="519"/>
      <c r="BI2060" s="619"/>
      <c r="BJ2060" s="622"/>
      <c r="BK2060" s="625"/>
      <c r="BL2060" s="549"/>
      <c r="BM2060" s="665"/>
      <c r="BN2060" s="696"/>
      <c r="BO2060" s="697"/>
      <c r="BP2060" s="698"/>
      <c r="BQ2060" s="700"/>
      <c r="BR2060" s="79"/>
      <c r="BS2060" s="79"/>
      <c r="BT2060" s="20"/>
      <c r="BU2060" s="20"/>
      <c r="BV2060" s="98"/>
    </row>
    <row r="2061" spans="1:77" ht="16.5" customHeight="1" thickTop="1" thickBot="1" x14ac:dyDescent="0.5">
      <c r="A2061" s="95"/>
      <c r="B2061" s="288"/>
      <c r="C2061" s="70"/>
      <c r="D2061" s="70"/>
      <c r="E2061" s="70"/>
      <c r="F2061" s="70"/>
      <c r="G2061" s="70"/>
      <c r="H2061" s="70"/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70"/>
      <c r="T2061" s="70"/>
      <c r="U2061" s="70"/>
      <c r="V2061" s="70"/>
      <c r="W2061" s="70"/>
      <c r="X2061" s="70"/>
      <c r="Y2061" s="70"/>
      <c r="Z2061" s="70"/>
      <c r="AA2061" s="70"/>
      <c r="AB2061" s="70"/>
      <c r="AC2061" s="70"/>
      <c r="AD2061" s="70"/>
      <c r="AE2061" s="70"/>
      <c r="AF2061" s="70"/>
      <c r="AG2061" s="70"/>
      <c r="AH2061" s="289"/>
      <c r="AI2061" s="289"/>
      <c r="AJ2061" s="70"/>
      <c r="AK2061" s="70"/>
      <c r="AL2061" s="70"/>
      <c r="AM2061" s="70"/>
      <c r="AN2061" s="70"/>
      <c r="AO2061" s="70"/>
      <c r="AP2061" s="70"/>
      <c r="AQ2061" s="70"/>
      <c r="AR2061" s="70"/>
      <c r="AS2061" s="70"/>
      <c r="AT2061" s="70"/>
      <c r="AU2061" s="70"/>
      <c r="AV2061" s="70"/>
      <c r="AW2061" s="70"/>
      <c r="AX2061" s="70"/>
      <c r="AY2061" s="70"/>
      <c r="AZ2061" s="70"/>
      <c r="BA2061" s="70"/>
      <c r="BB2061" s="70"/>
      <c r="BC2061" s="70"/>
      <c r="BD2061" s="70"/>
      <c r="BE2061" s="70"/>
      <c r="BF2061" s="70"/>
      <c r="BG2061" s="70"/>
      <c r="BH2061" s="70"/>
      <c r="BI2061" s="70"/>
      <c r="BJ2061" s="70"/>
      <c r="BK2061" s="70"/>
      <c r="BL2061" s="70"/>
      <c r="BM2061" s="70"/>
      <c r="BN2061" s="70"/>
      <c r="BO2061" s="70"/>
      <c r="BP2061" s="70"/>
      <c r="BQ2061" s="89"/>
      <c r="BR2061" s="674">
        <f>IF((J2057+L2059)=0,0,(J2057/(J2057+L2059)*100)%)</f>
        <v>0</v>
      </c>
      <c r="BS2061" s="675"/>
      <c r="BT2061" s="674">
        <f>IF((L2057+J2059)=0,0,(L2057/(L2057+J2059)*100)%)</f>
        <v>0</v>
      </c>
      <c r="BU2061" s="675"/>
      <c r="BV2061" s="95"/>
    </row>
    <row r="2062" spans="1:77" s="23" customFormat="1" ht="79.5" customHeight="1" thickTop="1" thickBot="1" x14ac:dyDescent="0.55000000000000004">
      <c r="A2062" s="99"/>
      <c r="B2062" s="565" t="s">
        <v>64</v>
      </c>
      <c r="C2062" s="566"/>
      <c r="D2062" s="113"/>
      <c r="E2062" s="532" t="s">
        <v>54</v>
      </c>
      <c r="F2062" s="532"/>
      <c r="G2062" s="532"/>
      <c r="H2062" s="532"/>
      <c r="I2062" s="94"/>
      <c r="J2062" s="533"/>
      <c r="K2062" s="534"/>
      <c r="L2062" s="535"/>
      <c r="M2062" s="290"/>
      <c r="N2062" s="533"/>
      <c r="O2062" s="534"/>
      <c r="P2062" s="535"/>
      <c r="Q2062" s="536" t="s">
        <v>47</v>
      </c>
      <c r="R2062" s="537"/>
      <c r="S2062" s="537"/>
      <c r="T2062" s="538"/>
      <c r="U2062" s="533"/>
      <c r="V2062" s="534"/>
      <c r="W2062" s="535"/>
      <c r="X2062" s="290"/>
      <c r="Y2062" s="533"/>
      <c r="Z2062" s="534"/>
      <c r="AA2062" s="535"/>
      <c r="AB2062" s="536" t="s">
        <v>49</v>
      </c>
      <c r="AC2062" s="537"/>
      <c r="AD2062" s="537"/>
      <c r="AE2062" s="538"/>
      <c r="AF2062" s="533"/>
      <c r="AG2062" s="534"/>
      <c r="AH2062" s="535"/>
      <c r="AI2062" s="290"/>
      <c r="AJ2062" s="533"/>
      <c r="AK2062" s="534"/>
      <c r="AL2062" s="535"/>
      <c r="AM2062" s="536" t="s">
        <v>53</v>
      </c>
      <c r="AN2062" s="537"/>
      <c r="AO2062" s="537"/>
      <c r="AP2062" s="538"/>
      <c r="AQ2062" s="533"/>
      <c r="AR2062" s="534"/>
      <c r="AS2062" s="535"/>
      <c r="AT2062" s="72"/>
      <c r="AU2062" s="533"/>
      <c r="AV2062" s="534"/>
      <c r="AW2062" s="535"/>
      <c r="AX2062" s="291"/>
      <c r="AY2062" s="291"/>
      <c r="AZ2062" s="291"/>
      <c r="BA2062" s="291"/>
      <c r="BB2062" s="567" t="s">
        <v>20</v>
      </c>
      <c r="BC2062" s="567"/>
      <c r="BD2062" s="567"/>
      <c r="BE2062" s="567"/>
      <c r="BF2062" s="568"/>
      <c r="BG2062" s="539">
        <f>BN2057</f>
        <v>0</v>
      </c>
      <c r="BH2062" s="540"/>
      <c r="BI2062" s="541"/>
      <c r="BJ2062" s="292"/>
      <c r="BK2062" s="539">
        <f>BN2059</f>
        <v>0</v>
      </c>
      <c r="BL2062" s="540"/>
      <c r="BM2062" s="541"/>
      <c r="BN2062" s="73"/>
      <c r="BO2062" s="73"/>
      <c r="BP2062" s="73"/>
      <c r="BQ2062" s="90"/>
      <c r="BR2062" s="24"/>
      <c r="BS2062" s="24"/>
      <c r="BT2062" s="22"/>
      <c r="BU2062" s="22"/>
      <c r="BV2062" s="99"/>
    </row>
    <row r="2063" spans="1:77" ht="15.6" customHeight="1" thickTop="1" thickBot="1" x14ac:dyDescent="0.55000000000000004">
      <c r="A2063" s="95"/>
      <c r="B2063" s="293"/>
      <c r="C2063" s="67"/>
      <c r="D2063" s="67"/>
      <c r="E2063" s="294"/>
      <c r="F2063" s="295"/>
      <c r="G2063" s="295"/>
      <c r="H2063" s="94"/>
      <c r="I2063" s="94"/>
      <c r="J2063" s="296"/>
      <c r="K2063" s="296"/>
      <c r="L2063" s="296"/>
      <c r="M2063" s="296"/>
      <c r="N2063" s="296"/>
      <c r="O2063" s="296"/>
      <c r="P2063" s="296"/>
      <c r="Q2063" s="295"/>
      <c r="R2063" s="295"/>
      <c r="S2063" s="295"/>
      <c r="T2063" s="295"/>
      <c r="U2063" s="296"/>
      <c r="V2063" s="296"/>
      <c r="W2063" s="296"/>
      <c r="X2063" s="297"/>
      <c r="Y2063" s="296"/>
      <c r="Z2063" s="296"/>
      <c r="AA2063" s="296"/>
      <c r="AB2063" s="295"/>
      <c r="AC2063" s="295"/>
      <c r="AD2063" s="295"/>
      <c r="AE2063" s="295"/>
      <c r="AF2063" s="296"/>
      <c r="AG2063" s="296"/>
      <c r="AH2063" s="296"/>
      <c r="AI2063" s="296"/>
      <c r="AJ2063" s="297"/>
      <c r="AK2063" s="297"/>
      <c r="AL2063" s="296"/>
      <c r="AM2063" s="295"/>
      <c r="AN2063" s="295"/>
      <c r="AO2063" s="295"/>
      <c r="AP2063" s="295"/>
      <c r="AQ2063" s="296"/>
      <c r="AR2063" s="296"/>
      <c r="AS2063" s="296"/>
      <c r="AT2063" s="296"/>
      <c r="AU2063" s="296"/>
      <c r="AV2063" s="72"/>
      <c r="AW2063" s="72"/>
      <c r="AX2063" s="74"/>
      <c r="AY2063" s="74"/>
      <c r="AZ2063" s="74"/>
      <c r="BA2063" s="74"/>
      <c r="BB2063" s="295"/>
      <c r="BC2063" s="298"/>
      <c r="BD2063" s="298"/>
      <c r="BE2063" s="299"/>
      <c r="BF2063" s="300"/>
      <c r="BG2063" s="301"/>
      <c r="BH2063" s="301"/>
      <c r="BI2063" s="72"/>
      <c r="BJ2063" s="302"/>
      <c r="BK2063" s="303"/>
      <c r="BL2063" s="303"/>
      <c r="BM2063" s="72"/>
      <c r="BN2063" s="74"/>
      <c r="BO2063" s="74"/>
      <c r="BP2063" s="74"/>
      <c r="BQ2063" s="91"/>
      <c r="BR2063" s="25"/>
      <c r="BS2063" s="25"/>
      <c r="BT2063" s="15"/>
      <c r="BU2063" s="15"/>
      <c r="BV2063" s="95"/>
    </row>
    <row r="2064" spans="1:77" s="23" customFormat="1" ht="79.5" customHeight="1" thickTop="1" thickBot="1" x14ac:dyDescent="0.55000000000000004">
      <c r="A2064" s="99"/>
      <c r="B2064" s="569" t="s">
        <v>46</v>
      </c>
      <c r="C2064" s="567"/>
      <c r="D2064" s="113"/>
      <c r="E2064" s="532" t="s">
        <v>55</v>
      </c>
      <c r="F2064" s="532"/>
      <c r="G2064" s="532"/>
      <c r="H2064" s="532"/>
      <c r="I2064" s="94"/>
      <c r="J2064" s="539">
        <f>J2062</f>
        <v>0</v>
      </c>
      <c r="K2064" s="540"/>
      <c r="L2064" s="541"/>
      <c r="M2064" s="290"/>
      <c r="N2064" s="539">
        <f>N2062</f>
        <v>0</v>
      </c>
      <c r="O2064" s="540"/>
      <c r="P2064" s="541"/>
      <c r="Q2064" s="536" t="s">
        <v>51</v>
      </c>
      <c r="R2064" s="537"/>
      <c r="S2064" s="537"/>
      <c r="T2064" s="538"/>
      <c r="U2064" s="539">
        <f>U2062-J2062</f>
        <v>0</v>
      </c>
      <c r="V2064" s="540"/>
      <c r="W2064" s="541"/>
      <c r="X2064" s="290"/>
      <c r="Y2064" s="539">
        <f>Y2062-N2062</f>
        <v>0</v>
      </c>
      <c r="Z2064" s="540"/>
      <c r="AA2064" s="541"/>
      <c r="AB2064" s="536" t="s">
        <v>50</v>
      </c>
      <c r="AC2064" s="537"/>
      <c r="AD2064" s="537"/>
      <c r="AE2064" s="538"/>
      <c r="AF2064" s="539">
        <f>AF2062-U2062</f>
        <v>0</v>
      </c>
      <c r="AG2064" s="540"/>
      <c r="AH2064" s="541"/>
      <c r="AI2064" s="290"/>
      <c r="AJ2064" s="539">
        <f>AJ2062-Y2062</f>
        <v>0</v>
      </c>
      <c r="AK2064" s="540"/>
      <c r="AL2064" s="541"/>
      <c r="AM2064" s="536" t="s">
        <v>52</v>
      </c>
      <c r="AN2064" s="537"/>
      <c r="AO2064" s="537"/>
      <c r="AP2064" s="538"/>
      <c r="AQ2064" s="539">
        <f>AQ2062-AF2062</f>
        <v>0</v>
      </c>
      <c r="AR2064" s="540"/>
      <c r="AS2064" s="541"/>
      <c r="AT2064" s="72"/>
      <c r="AU2064" s="539">
        <f>AU2062-AJ2062</f>
        <v>0</v>
      </c>
      <c r="AV2064" s="540"/>
      <c r="AW2064" s="541"/>
      <c r="AX2064" s="291"/>
      <c r="AY2064" s="291"/>
      <c r="AZ2064" s="291"/>
      <c r="BA2064" s="291"/>
      <c r="BB2064" s="567" t="s">
        <v>45</v>
      </c>
      <c r="BC2064" s="567"/>
      <c r="BD2064" s="567"/>
      <c r="BE2064" s="567"/>
      <c r="BF2064" s="568"/>
      <c r="BG2064" s="539">
        <f>BG2062-AQ2062</f>
        <v>0</v>
      </c>
      <c r="BH2064" s="540"/>
      <c r="BI2064" s="541"/>
      <c r="BJ2064" s="304"/>
      <c r="BK2064" s="539">
        <f>BK2062-AU2062</f>
        <v>0</v>
      </c>
      <c r="BL2064" s="540"/>
      <c r="BM2064" s="541"/>
      <c r="BN2064" s="73"/>
      <c r="BO2064" s="73"/>
      <c r="BP2064" s="73"/>
      <c r="BQ2064" s="90"/>
      <c r="BR2064" s="24"/>
      <c r="BS2064" s="24"/>
      <c r="BT2064" s="22"/>
      <c r="BU2064" s="22"/>
      <c r="BV2064" s="99"/>
      <c r="BY2064" s="21"/>
    </row>
    <row r="2065" spans="1:79" ht="18.75" customHeight="1" thickTop="1" thickBot="1" x14ac:dyDescent="0.5">
      <c r="A2065" s="95"/>
      <c r="B2065" s="305"/>
      <c r="C2065" s="71"/>
      <c r="D2065" s="71"/>
      <c r="E2065" s="71"/>
      <c r="F2065" s="92"/>
      <c r="G2065" s="92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X2065" s="71"/>
      <c r="Y2065" s="71"/>
      <c r="Z2065" s="71"/>
      <c r="AA2065" s="71"/>
      <c r="AB2065" s="71"/>
      <c r="AC2065" s="71"/>
      <c r="AD2065" s="71"/>
      <c r="AE2065" s="71"/>
      <c r="AF2065" s="71"/>
      <c r="AG2065" s="71"/>
      <c r="AH2065" s="306"/>
      <c r="AI2065" s="306"/>
      <c r="AJ2065" s="71"/>
      <c r="AK2065" s="71"/>
      <c r="AL2065" s="71"/>
      <c r="AM2065" s="71"/>
      <c r="AN2065" s="71"/>
      <c r="AO2065" s="71"/>
      <c r="AP2065" s="71"/>
      <c r="AQ2065" s="71"/>
      <c r="AR2065" s="71"/>
      <c r="AS2065" s="71"/>
      <c r="AT2065" s="71"/>
      <c r="AU2065" s="71"/>
      <c r="AV2065" s="71"/>
      <c r="AW2065" s="71"/>
      <c r="AX2065" s="71"/>
      <c r="AY2065" s="71"/>
      <c r="AZ2065" s="71"/>
      <c r="BA2065" s="71"/>
      <c r="BB2065" s="71"/>
      <c r="BC2065" s="703" t="s">
        <v>153</v>
      </c>
      <c r="BD2065" s="703"/>
      <c r="BE2065" s="703"/>
      <c r="BF2065" s="703"/>
      <c r="BG2065" s="703"/>
      <c r="BH2065" s="703"/>
      <c r="BI2065" s="703"/>
      <c r="BJ2065" s="703"/>
      <c r="BK2065" s="703"/>
      <c r="BL2065" s="703"/>
      <c r="BM2065" s="703"/>
      <c r="BN2065" s="703"/>
      <c r="BO2065" s="703"/>
      <c r="BP2065" s="703"/>
      <c r="BQ2065" s="318"/>
      <c r="BR2065" s="319"/>
      <c r="BS2065" s="319"/>
      <c r="BT2065" s="15"/>
      <c r="BU2065" s="15"/>
      <c r="BV2065" s="95"/>
    </row>
    <row r="2066" spans="1:79" s="93" customFormat="1" ht="13.5" customHeight="1" thickTop="1" x14ac:dyDescent="0.45">
      <c r="A2066" s="95"/>
      <c r="B2066" s="99"/>
      <c r="C2066" s="95"/>
      <c r="D2066" s="95"/>
      <c r="E2066" s="95"/>
      <c r="F2066" s="96"/>
      <c r="G2066" s="96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254"/>
      <c r="AI2066" s="254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5"/>
      <c r="BL2066" s="95"/>
      <c r="BM2066" s="95"/>
      <c r="BN2066" s="95"/>
      <c r="BO2066" s="95"/>
      <c r="BP2066" s="95"/>
      <c r="BQ2066" s="97"/>
      <c r="BR2066" s="97"/>
      <c r="BS2066" s="97"/>
      <c r="BT2066" s="95"/>
      <c r="BU2066" s="95"/>
      <c r="BV2066" s="95"/>
    </row>
    <row r="2067" spans="1:79" s="17" customFormat="1" ht="33.75" x14ac:dyDescent="0.5">
      <c r="A2067" s="255"/>
      <c r="B2067" s="604" t="s">
        <v>9</v>
      </c>
      <c r="C2067" s="604"/>
      <c r="D2067" s="604"/>
      <c r="E2067" s="604"/>
      <c r="F2067" s="604"/>
      <c r="G2067" s="604"/>
      <c r="H2067" s="604"/>
      <c r="I2067" s="604"/>
      <c r="J2067" s="604"/>
      <c r="K2067" s="604"/>
      <c r="L2067" s="604"/>
      <c r="M2067" s="604"/>
      <c r="N2067" s="604"/>
      <c r="O2067" s="604"/>
      <c r="P2067" s="604"/>
      <c r="Q2067" s="604"/>
      <c r="R2067" s="604"/>
      <c r="S2067" s="604"/>
      <c r="T2067" s="604"/>
      <c r="U2067" s="604"/>
      <c r="V2067" s="604"/>
      <c r="W2067" s="604"/>
      <c r="X2067" s="604"/>
      <c r="Y2067" s="604"/>
      <c r="Z2067" s="604"/>
      <c r="AA2067" s="604"/>
      <c r="AB2067" s="604"/>
      <c r="AC2067" s="604"/>
      <c r="AD2067" s="604"/>
      <c r="AE2067" s="604"/>
      <c r="AF2067" s="604"/>
      <c r="AG2067" s="604"/>
      <c r="AH2067" s="604"/>
      <c r="AI2067" s="604"/>
      <c r="AJ2067" s="604"/>
      <c r="AK2067" s="604"/>
      <c r="AL2067" s="604"/>
      <c r="AM2067" s="604"/>
      <c r="AN2067" s="604"/>
      <c r="AO2067" s="604"/>
      <c r="AP2067" s="604"/>
      <c r="AQ2067" s="604"/>
      <c r="AR2067" s="604"/>
      <c r="AS2067" s="604"/>
      <c r="AT2067" s="604"/>
      <c r="AU2067" s="604"/>
      <c r="AV2067" s="604"/>
      <c r="AW2067" s="604"/>
      <c r="AX2067" s="604"/>
      <c r="AY2067" s="604"/>
      <c r="AZ2067" s="604"/>
      <c r="BA2067" s="604"/>
      <c r="BB2067" s="604"/>
      <c r="BC2067" s="604"/>
      <c r="BD2067" s="604"/>
      <c r="BE2067" s="604"/>
      <c r="BF2067" s="604"/>
      <c r="BG2067" s="604"/>
      <c r="BH2067" s="604"/>
      <c r="BI2067" s="604"/>
      <c r="BJ2067" s="604"/>
      <c r="BK2067" s="604"/>
      <c r="BL2067" s="604"/>
      <c r="BM2067" s="604"/>
      <c r="BN2067" s="604"/>
      <c r="BO2067" s="604"/>
      <c r="BP2067" s="604"/>
      <c r="BQ2067" s="256"/>
      <c r="BR2067" s="256"/>
      <c r="BS2067" s="256"/>
      <c r="BT2067" s="257"/>
      <c r="BU2067" s="257"/>
      <c r="BV2067" s="255"/>
    </row>
    <row r="2068" spans="1:79" ht="10.9" customHeight="1" x14ac:dyDescent="0.45">
      <c r="A2068" s="95"/>
      <c r="B2068" s="258"/>
      <c r="C2068" s="62"/>
      <c r="D2068" s="62"/>
      <c r="E2068" s="62"/>
      <c r="F2068" s="63"/>
      <c r="G2068" s="63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259"/>
      <c r="AI2068" s="259"/>
      <c r="AJ2068" s="62"/>
      <c r="AK2068" s="62"/>
      <c r="AL2068" s="62"/>
      <c r="AM2068" s="62"/>
      <c r="AN2068" s="62"/>
      <c r="AO2068" s="62"/>
      <c r="AP2068" s="62"/>
      <c r="AQ2068" s="62"/>
      <c r="AR2068" s="62"/>
      <c r="AS2068" s="62"/>
      <c r="AT2068" s="62"/>
      <c r="AU2068" s="62"/>
      <c r="AV2068" s="62"/>
      <c r="AW2068" s="62"/>
      <c r="AX2068" s="62"/>
      <c r="AY2068" s="62"/>
      <c r="AZ2068" s="62"/>
      <c r="BA2068" s="62"/>
      <c r="BB2068" s="62"/>
      <c r="BC2068" s="62"/>
      <c r="BD2068" s="62"/>
      <c r="BE2068" s="62"/>
      <c r="BF2068" s="62"/>
      <c r="BG2068" s="62"/>
      <c r="BH2068" s="62"/>
      <c r="BI2068" s="62"/>
      <c r="BJ2068" s="62"/>
      <c r="BK2068" s="62"/>
      <c r="BL2068" s="62"/>
      <c r="BM2068" s="62"/>
      <c r="BN2068" s="62"/>
      <c r="BO2068" s="62"/>
      <c r="BP2068" s="94"/>
      <c r="BQ2068" s="87"/>
      <c r="BR2068" s="94"/>
      <c r="BS2068" s="94"/>
      <c r="BT2068" s="15"/>
      <c r="BU2068" s="15"/>
      <c r="BV2068" s="95"/>
    </row>
    <row r="2069" spans="1:79" s="18" customFormat="1" ht="36.75" customHeight="1" x14ac:dyDescent="0.45">
      <c r="A2069" s="260"/>
      <c r="B2069" s="258"/>
      <c r="C2069" s="261"/>
      <c r="D2069" s="262" t="s">
        <v>10</v>
      </c>
      <c r="E2069" s="605" t="str">
        <f>IF(ROSTER!D$3="","",ROSTER!D$3)</f>
        <v/>
      </c>
      <c r="F2069" s="605"/>
      <c r="G2069" s="605"/>
      <c r="H2069" s="605"/>
      <c r="I2069" s="605"/>
      <c r="J2069" s="605"/>
      <c r="K2069" s="605"/>
      <c r="L2069" s="605"/>
      <c r="M2069" s="605"/>
      <c r="N2069" s="605"/>
      <c r="O2069" s="605"/>
      <c r="P2069" s="605"/>
      <c r="Q2069" s="605"/>
      <c r="R2069" s="605"/>
      <c r="S2069" s="605"/>
      <c r="T2069" s="605"/>
      <c r="U2069" s="605"/>
      <c r="V2069" s="605"/>
      <c r="W2069" s="605"/>
      <c r="X2069" s="605"/>
      <c r="Y2069" s="605"/>
      <c r="Z2069" s="605"/>
      <c r="AA2069" s="605"/>
      <c r="AB2069" s="605"/>
      <c r="AC2069" s="605"/>
      <c r="AD2069" s="605"/>
      <c r="AE2069" s="605"/>
      <c r="AF2069" s="316"/>
      <c r="AG2069" s="606" t="s">
        <v>11</v>
      </c>
      <c r="AH2069" s="606"/>
      <c r="AI2069" s="606"/>
      <c r="AJ2069" s="606"/>
      <c r="AK2069" s="606"/>
      <c r="AL2069" s="606"/>
      <c r="AM2069" s="606"/>
      <c r="AN2069" s="607"/>
      <c r="AO2069" s="607"/>
      <c r="AP2069" s="607"/>
      <c r="AQ2069" s="607"/>
      <c r="AR2069" s="607"/>
      <c r="AS2069" s="607"/>
      <c r="AT2069" s="607"/>
      <c r="AU2069" s="607"/>
      <c r="AV2069" s="607"/>
      <c r="AW2069" s="607"/>
      <c r="AX2069" s="607"/>
      <c r="AY2069" s="607"/>
      <c r="AZ2069" s="607"/>
      <c r="BA2069" s="607"/>
      <c r="BB2069" s="607"/>
      <c r="BC2069" s="607"/>
      <c r="BD2069" s="607"/>
      <c r="BE2069" s="607"/>
      <c r="BF2069" s="607"/>
      <c r="BG2069" s="607"/>
      <c r="BH2069" s="607"/>
      <c r="BI2069" s="607"/>
      <c r="BJ2069" s="607"/>
      <c r="BK2069" s="607"/>
      <c r="BL2069" s="607"/>
      <c r="BM2069" s="607"/>
      <c r="BN2069" s="607"/>
      <c r="BO2069" s="607"/>
      <c r="BP2069" s="94"/>
      <c r="BQ2069" s="88" t="s">
        <v>130</v>
      </c>
      <c r="BR2069" s="94"/>
      <c r="BS2069" s="94"/>
      <c r="BT2069" s="263"/>
      <c r="BU2069" s="263"/>
      <c r="BV2069" s="260"/>
    </row>
    <row r="2070" spans="1:79" ht="8.85" customHeight="1" x14ac:dyDescent="0.45">
      <c r="A2070" s="96"/>
      <c r="B2070" s="258"/>
      <c r="C2070" s="259" t="s">
        <v>39</v>
      </c>
      <c r="D2070" s="259"/>
      <c r="E2070" s="259"/>
      <c r="F2070" s="63"/>
      <c r="G2070" s="63"/>
      <c r="H2070" s="259"/>
      <c r="I2070" s="259"/>
      <c r="J2070" s="317"/>
      <c r="K2070" s="317"/>
      <c r="L2070" s="317"/>
      <c r="M2070" s="317"/>
      <c r="N2070" s="317"/>
      <c r="O2070" s="317"/>
      <c r="P2070" s="317"/>
      <c r="Q2070" s="317"/>
      <c r="R2070" s="317"/>
      <c r="S2070" s="317"/>
      <c r="T2070" s="317"/>
      <c r="U2070" s="317"/>
      <c r="V2070" s="317"/>
      <c r="W2070" s="317"/>
      <c r="X2070" s="317"/>
      <c r="Y2070" s="317"/>
      <c r="Z2070" s="317"/>
      <c r="AA2070" s="317"/>
      <c r="AB2070" s="317"/>
      <c r="AC2070" s="317"/>
      <c r="AD2070" s="317"/>
      <c r="AE2070" s="317"/>
      <c r="AF2070" s="317"/>
      <c r="AG2070" s="317"/>
      <c r="AH2070" s="317"/>
      <c r="AI2070" s="259"/>
      <c r="AJ2070" s="264"/>
      <c r="AK2070" s="265"/>
      <c r="AL2070" s="265"/>
      <c r="AM2070" s="265"/>
      <c r="AN2070" s="265"/>
      <c r="AO2070" s="265"/>
      <c r="AP2070" s="265"/>
      <c r="AQ2070" s="266"/>
      <c r="AR2070" s="266"/>
      <c r="AS2070" s="266"/>
      <c r="AT2070" s="266"/>
      <c r="AU2070" s="266"/>
      <c r="AV2070" s="266"/>
      <c r="AW2070" s="266"/>
      <c r="AX2070" s="266"/>
      <c r="AY2070" s="266"/>
      <c r="AZ2070" s="266"/>
      <c r="BA2070" s="266"/>
      <c r="BB2070" s="266"/>
      <c r="BC2070" s="266"/>
      <c r="BD2070" s="266"/>
      <c r="BE2070" s="266"/>
      <c r="BF2070" s="266"/>
      <c r="BG2070" s="266"/>
      <c r="BH2070" s="266"/>
      <c r="BI2070" s="266"/>
      <c r="BJ2070" s="266"/>
      <c r="BK2070" s="266"/>
      <c r="BL2070" s="266"/>
      <c r="BM2070" s="266"/>
      <c r="BN2070" s="266"/>
      <c r="BO2070" s="266"/>
      <c r="BP2070" s="266"/>
      <c r="BQ2070" s="267"/>
      <c r="BR2070" s="267"/>
      <c r="BS2070" s="267"/>
      <c r="BT2070" s="268"/>
      <c r="BU2070" s="268"/>
      <c r="BV2070" s="96"/>
    </row>
    <row r="2071" spans="1:79" s="18" customFormat="1" ht="33.75" x14ac:dyDescent="0.45">
      <c r="A2071" s="260"/>
      <c r="B2071" s="258"/>
      <c r="C2071" s="608" t="s">
        <v>38</v>
      </c>
      <c r="D2071" s="608"/>
      <c r="E2071" s="607"/>
      <c r="F2071" s="607"/>
      <c r="G2071" s="607"/>
      <c r="H2071" s="607"/>
      <c r="I2071" s="607"/>
      <c r="J2071" s="607"/>
      <c r="K2071" s="607"/>
      <c r="L2071" s="607"/>
      <c r="M2071" s="607"/>
      <c r="N2071" s="607"/>
      <c r="O2071" s="607"/>
      <c r="P2071" s="607"/>
      <c r="Q2071" s="607"/>
      <c r="R2071" s="607"/>
      <c r="S2071" s="607"/>
      <c r="T2071" s="607"/>
      <c r="U2071" s="607"/>
      <c r="V2071" s="607"/>
      <c r="W2071" s="607"/>
      <c r="X2071" s="607"/>
      <c r="Y2071" s="607"/>
      <c r="Z2071" s="607"/>
      <c r="AA2071" s="607"/>
      <c r="AB2071" s="607"/>
      <c r="AC2071" s="607"/>
      <c r="AD2071" s="607"/>
      <c r="AE2071" s="607"/>
      <c r="AF2071" s="316"/>
      <c r="AG2071" s="609" t="s">
        <v>21</v>
      </c>
      <c r="AH2071" s="609"/>
      <c r="AI2071" s="609"/>
      <c r="AJ2071" s="609"/>
      <c r="AK2071" s="607"/>
      <c r="AL2071" s="607"/>
      <c r="AM2071" s="607"/>
      <c r="AN2071" s="607"/>
      <c r="AO2071" s="607"/>
      <c r="AP2071" s="607"/>
      <c r="AQ2071" s="607"/>
      <c r="AR2071" s="607"/>
      <c r="AS2071" s="607"/>
      <c r="AT2071" s="607"/>
      <c r="AU2071" s="607"/>
      <c r="AV2071" s="607"/>
      <c r="AW2071" s="607"/>
      <c r="AX2071" s="607"/>
      <c r="AY2071" s="607"/>
      <c r="AZ2071" s="607"/>
      <c r="BA2071" s="607"/>
      <c r="BB2071" s="607"/>
      <c r="BC2071" s="610" t="s">
        <v>12</v>
      </c>
      <c r="BD2071" s="610"/>
      <c r="BE2071" s="610"/>
      <c r="BF2071" s="611"/>
      <c r="BG2071" s="611"/>
      <c r="BH2071" s="611"/>
      <c r="BI2071" s="611"/>
      <c r="BJ2071" s="611"/>
      <c r="BK2071" s="611"/>
      <c r="BL2071" s="611"/>
      <c r="BM2071" s="611"/>
      <c r="BN2071" s="611"/>
      <c r="BO2071" s="611"/>
      <c r="BP2071" s="64"/>
      <c r="BQ2071" s="269"/>
      <c r="BR2071" s="65"/>
      <c r="BS2071" s="65"/>
      <c r="BT2071" s="270">
        <f>IF(BF2071=0,0,1)</f>
        <v>0</v>
      </c>
      <c r="BU2071" s="18">
        <f>IF((BG2121+BK2121)&gt;(AQ2121+AU2121),1,0)</f>
        <v>0</v>
      </c>
      <c r="BV2071" s="271"/>
    </row>
    <row r="2072" spans="1:79" ht="9.6" customHeight="1" x14ac:dyDescent="0.45">
      <c r="A2072" s="95"/>
      <c r="B2072" s="258"/>
      <c r="C2072" s="62"/>
      <c r="D2072" s="62"/>
      <c r="E2072" s="62"/>
      <c r="F2072" s="63"/>
      <c r="G2072" s="63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259"/>
      <c r="AI2072" s="259"/>
      <c r="AJ2072" s="62"/>
      <c r="AK2072" s="62"/>
      <c r="AL2072" s="62"/>
      <c r="AM2072" s="62"/>
      <c r="AN2072" s="62"/>
      <c r="AO2072" s="62"/>
      <c r="AP2072" s="62"/>
      <c r="AQ2072" s="62"/>
      <c r="AR2072" s="62"/>
      <c r="AS2072" s="62"/>
      <c r="AT2072" s="62"/>
      <c r="AU2072" s="62"/>
      <c r="AV2072" s="62"/>
      <c r="AW2072" s="62"/>
      <c r="AX2072" s="62"/>
      <c r="AY2072" s="62"/>
      <c r="AZ2072" s="62"/>
      <c r="BA2072" s="62"/>
      <c r="BB2072" s="62"/>
      <c r="BC2072" s="62"/>
      <c r="BD2072" s="62"/>
      <c r="BE2072" s="62"/>
      <c r="BF2072" s="62"/>
      <c r="BG2072" s="62"/>
      <c r="BH2072" s="62"/>
      <c r="BI2072" s="62"/>
      <c r="BJ2072" s="62"/>
      <c r="BK2072" s="62"/>
      <c r="BL2072" s="62"/>
      <c r="BM2072" s="62"/>
      <c r="BN2072" s="62"/>
      <c r="BO2072" s="62"/>
      <c r="BP2072" s="62"/>
      <c r="BQ2072" s="66"/>
      <c r="BR2072" s="66"/>
      <c r="BS2072" s="66"/>
      <c r="BT2072" s="15"/>
      <c r="BU2072" s="15"/>
      <c r="BV2072" s="95"/>
    </row>
    <row r="2073" spans="1:79" ht="8.85" customHeight="1" thickBot="1" x14ac:dyDescent="0.5">
      <c r="A2073" s="95"/>
      <c r="B2073" s="113"/>
      <c r="C2073" s="67"/>
      <c r="D2073" s="67"/>
      <c r="E2073" s="67"/>
      <c r="F2073" s="68"/>
      <c r="G2073" s="68"/>
      <c r="H2073" s="67"/>
      <c r="I2073" s="67"/>
      <c r="J2073" s="67"/>
      <c r="K2073" s="67"/>
      <c r="L2073" s="67"/>
      <c r="M2073" s="67"/>
      <c r="N2073" s="67"/>
      <c r="O2073" s="67"/>
      <c r="P2073" s="67"/>
      <c r="Q2073" s="67"/>
      <c r="R2073" s="67"/>
      <c r="S2073" s="67"/>
      <c r="T2073" s="67"/>
      <c r="U2073" s="67"/>
      <c r="V2073" s="67"/>
      <c r="W2073" s="67"/>
      <c r="X2073" s="67"/>
      <c r="Y2073" s="67"/>
      <c r="Z2073" s="67"/>
      <c r="AA2073" s="67"/>
      <c r="AB2073" s="67"/>
      <c r="AC2073" s="67"/>
      <c r="AD2073" s="67"/>
      <c r="AE2073" s="67"/>
      <c r="AF2073" s="67"/>
      <c r="AG2073" s="67"/>
      <c r="AH2073" s="272"/>
      <c r="AI2073" s="272"/>
      <c r="AJ2073" s="67"/>
      <c r="AK2073" s="67"/>
      <c r="AL2073" s="67"/>
      <c r="AM2073" s="67"/>
      <c r="AN2073" s="67"/>
      <c r="AO2073" s="67"/>
      <c r="AP2073" s="67"/>
      <c r="AQ2073" s="67"/>
      <c r="AR2073" s="67"/>
      <c r="AS2073" s="67"/>
      <c r="AT2073" s="67"/>
      <c r="AU2073" s="67"/>
      <c r="AV2073" s="67"/>
      <c r="AW2073" s="67"/>
      <c r="AX2073" s="67"/>
      <c r="AY2073" s="67"/>
      <c r="AZ2073" s="67"/>
      <c r="BA2073" s="67"/>
      <c r="BB2073" s="67"/>
      <c r="BC2073" s="67"/>
      <c r="BD2073" s="67"/>
      <c r="BE2073" s="67"/>
      <c r="BF2073" s="67"/>
      <c r="BG2073" s="67"/>
      <c r="BH2073" s="67"/>
      <c r="BI2073" s="67"/>
      <c r="BJ2073" s="67"/>
      <c r="BK2073" s="67"/>
      <c r="BL2073" s="67"/>
      <c r="BM2073" s="67"/>
      <c r="BN2073" s="67"/>
      <c r="BO2073" s="67"/>
      <c r="BP2073" s="67"/>
      <c r="BQ2073" s="69"/>
      <c r="BR2073" s="69"/>
      <c r="BS2073" s="69"/>
      <c r="BT2073" s="15"/>
      <c r="BU2073" s="15"/>
      <c r="BV2073" s="95"/>
    </row>
    <row r="2074" spans="1:79" s="18" customFormat="1" ht="40.5" customHeight="1" thickTop="1" x14ac:dyDescent="0.4">
      <c r="A2074" s="271"/>
      <c r="B2074" s="652" t="s">
        <v>0</v>
      </c>
      <c r="C2074" s="648" t="s">
        <v>1</v>
      </c>
      <c r="D2074" s="649"/>
      <c r="E2074" s="273" t="s">
        <v>28</v>
      </c>
      <c r="F2074" s="546" t="s">
        <v>100</v>
      </c>
      <c r="G2074" s="546" t="s">
        <v>101</v>
      </c>
      <c r="H2074" s="644" t="s">
        <v>41</v>
      </c>
      <c r="I2074" s="645"/>
      <c r="J2074" s="554" t="s">
        <v>7</v>
      </c>
      <c r="K2074" s="554"/>
      <c r="L2074" s="554"/>
      <c r="M2074" s="554"/>
      <c r="N2074" s="554"/>
      <c r="O2074" s="554"/>
      <c r="P2074" s="554" t="s">
        <v>2</v>
      </c>
      <c r="Q2074" s="554"/>
      <c r="R2074" s="554"/>
      <c r="S2074" s="554"/>
      <c r="T2074" s="554"/>
      <c r="U2074" s="555"/>
      <c r="V2074" s="550" t="s">
        <v>158</v>
      </c>
      <c r="W2074" s="551"/>
      <c r="X2074" s="550" t="s">
        <v>35</v>
      </c>
      <c r="Y2074" s="551"/>
      <c r="Z2074" s="550" t="s">
        <v>36</v>
      </c>
      <c r="AA2074" s="551"/>
      <c r="AB2074" s="550" t="s">
        <v>44</v>
      </c>
      <c r="AC2074" s="551"/>
      <c r="AD2074" s="554" t="s">
        <v>6</v>
      </c>
      <c r="AE2074" s="554"/>
      <c r="AF2074" s="554"/>
      <c r="AG2074" s="554"/>
      <c r="AH2074" s="554"/>
      <c r="AI2074" s="554"/>
      <c r="AJ2074" s="554" t="s">
        <v>68</v>
      </c>
      <c r="AK2074" s="554"/>
      <c r="AL2074" s="554"/>
      <c r="AM2074" s="554"/>
      <c r="AN2074" s="554"/>
      <c r="AO2074" s="554"/>
      <c r="AP2074" s="554" t="s">
        <v>69</v>
      </c>
      <c r="AQ2074" s="554"/>
      <c r="AR2074" s="554"/>
      <c r="AS2074" s="554"/>
      <c r="AT2074" s="554"/>
      <c r="AU2074" s="554"/>
      <c r="AV2074" s="554" t="s">
        <v>70</v>
      </c>
      <c r="AW2074" s="554"/>
      <c r="AX2074" s="554"/>
      <c r="AY2074" s="554"/>
      <c r="AZ2074" s="554"/>
      <c r="BA2074" s="555"/>
      <c r="BB2074" s="554" t="s">
        <v>4</v>
      </c>
      <c r="BC2074" s="554"/>
      <c r="BD2074" s="554"/>
      <c r="BE2074" s="554"/>
      <c r="BF2074" s="554"/>
      <c r="BG2074" s="554"/>
      <c r="BH2074" s="554" t="s">
        <v>71</v>
      </c>
      <c r="BI2074" s="554"/>
      <c r="BJ2074" s="554"/>
      <c r="BK2074" s="554"/>
      <c r="BL2074" s="554"/>
      <c r="BM2074" s="556"/>
      <c r="BN2074" s="557" t="s">
        <v>25</v>
      </c>
      <c r="BO2074" s="558"/>
      <c r="BP2074" s="559"/>
      <c r="BQ2074" s="691" t="s">
        <v>110</v>
      </c>
      <c r="BR2074" s="691" t="s">
        <v>86</v>
      </c>
      <c r="BS2074" s="691" t="s">
        <v>87</v>
      </c>
      <c r="BT2074" s="274"/>
      <c r="BU2074" s="274"/>
      <c r="BV2074" s="271"/>
    </row>
    <row r="2075" spans="1:79" s="18" customFormat="1" ht="41.25" customHeight="1" x14ac:dyDescent="0.7">
      <c r="A2075" s="271"/>
      <c r="B2075" s="653"/>
      <c r="C2075" s="650"/>
      <c r="D2075" s="651"/>
      <c r="E2075" s="275" t="s">
        <v>102</v>
      </c>
      <c r="F2075" s="547"/>
      <c r="G2075" s="547"/>
      <c r="H2075" s="646"/>
      <c r="I2075" s="647"/>
      <c r="J2075" s="525" t="s">
        <v>17</v>
      </c>
      <c r="K2075" s="526"/>
      <c r="L2075" s="521" t="s">
        <v>18</v>
      </c>
      <c r="M2075" s="522"/>
      <c r="N2075" s="523" t="s">
        <v>19</v>
      </c>
      <c r="O2075" s="524"/>
      <c r="P2075" s="525" t="s">
        <v>26</v>
      </c>
      <c r="Q2075" s="526"/>
      <c r="R2075" s="521" t="s">
        <v>24</v>
      </c>
      <c r="S2075" s="522"/>
      <c r="T2075" s="523" t="s">
        <v>19</v>
      </c>
      <c r="U2075" s="527"/>
      <c r="V2075" s="552"/>
      <c r="W2075" s="553"/>
      <c r="X2075" s="552"/>
      <c r="Y2075" s="553"/>
      <c r="Z2075" s="552"/>
      <c r="AA2075" s="553"/>
      <c r="AB2075" s="552"/>
      <c r="AC2075" s="553"/>
      <c r="AD2075" s="525" t="s">
        <v>48</v>
      </c>
      <c r="AE2075" s="526"/>
      <c r="AF2075" s="521" t="s">
        <v>23</v>
      </c>
      <c r="AG2075" s="522"/>
      <c r="AH2075" s="563" t="s">
        <v>5</v>
      </c>
      <c r="AI2075" s="564"/>
      <c r="AJ2075" s="525" t="s">
        <v>48</v>
      </c>
      <c r="AK2075" s="526"/>
      <c r="AL2075" s="521" t="s">
        <v>23</v>
      </c>
      <c r="AM2075" s="522"/>
      <c r="AN2075" s="563" t="s">
        <v>5</v>
      </c>
      <c r="AO2075" s="564"/>
      <c r="AP2075" s="525" t="s">
        <v>48</v>
      </c>
      <c r="AQ2075" s="526"/>
      <c r="AR2075" s="521" t="s">
        <v>23</v>
      </c>
      <c r="AS2075" s="522"/>
      <c r="AT2075" s="563" t="s">
        <v>5</v>
      </c>
      <c r="AU2075" s="564"/>
      <c r="AV2075" s="525" t="s">
        <v>48</v>
      </c>
      <c r="AW2075" s="526"/>
      <c r="AX2075" s="521" t="s">
        <v>23</v>
      </c>
      <c r="AY2075" s="522"/>
      <c r="AZ2075" s="563" t="s">
        <v>5</v>
      </c>
      <c r="BA2075" s="655"/>
      <c r="BB2075" s="525" t="s">
        <v>48</v>
      </c>
      <c r="BC2075" s="526"/>
      <c r="BD2075" s="521" t="s">
        <v>23</v>
      </c>
      <c r="BE2075" s="522"/>
      <c r="BF2075" s="563" t="s">
        <v>5</v>
      </c>
      <c r="BG2075" s="564"/>
      <c r="BH2075" s="525" t="s">
        <v>48</v>
      </c>
      <c r="BI2075" s="526"/>
      <c r="BJ2075" s="521" t="s">
        <v>23</v>
      </c>
      <c r="BK2075" s="522"/>
      <c r="BL2075" s="563" t="s">
        <v>5</v>
      </c>
      <c r="BM2075" s="564"/>
      <c r="BN2075" s="560"/>
      <c r="BO2075" s="561"/>
      <c r="BP2075" s="562"/>
      <c r="BQ2075" s="692"/>
      <c r="BR2075" s="692"/>
      <c r="BS2075" s="692"/>
      <c r="BT2075" s="274"/>
      <c r="BU2075" s="274"/>
      <c r="BV2075" s="271"/>
      <c r="CA2075" s="104"/>
    </row>
    <row r="2076" spans="1:79" ht="23.85" customHeight="1" x14ac:dyDescent="0.35">
      <c r="A2076" s="276"/>
      <c r="B2076" s="570" t="str">
        <f>IF(ROSTER!B$8="","",ROSTER!B$8)</f>
        <v/>
      </c>
      <c r="C2076" s="572" t="str">
        <f>IF(ROSTER!C$8="","",ROSTER!C$8)</f>
        <v/>
      </c>
      <c r="D2076" s="573"/>
      <c r="E2076" s="574"/>
      <c r="F2076" s="576">
        <f>IF(E2076="y",1,IF(E2076="S",1,0))</f>
        <v>0</v>
      </c>
      <c r="G2076" s="582">
        <f>IF(E2076="S",1,0)</f>
        <v>0</v>
      </c>
      <c r="H2076" s="578"/>
      <c r="I2076" s="543"/>
      <c r="J2076" s="542"/>
      <c r="K2076" s="580"/>
      <c r="L2076" s="584"/>
      <c r="M2076" s="585"/>
      <c r="N2076" s="588">
        <f>L2076+J2076</f>
        <v>0</v>
      </c>
      <c r="O2076" s="589"/>
      <c r="P2076" s="542"/>
      <c r="Q2076" s="580"/>
      <c r="R2076" s="584"/>
      <c r="S2076" s="585"/>
      <c r="T2076" s="588">
        <f>R2076-P2076</f>
        <v>0</v>
      </c>
      <c r="U2076" s="588"/>
      <c r="V2076" s="542"/>
      <c r="W2076" s="543"/>
      <c r="X2076" s="593"/>
      <c r="Y2076" s="543"/>
      <c r="Z2076" s="542"/>
      <c r="AA2076" s="543"/>
      <c r="AB2076" s="542"/>
      <c r="AC2076" s="543"/>
      <c r="AD2076" s="542"/>
      <c r="AE2076" s="580"/>
      <c r="AF2076" s="584"/>
      <c r="AG2076" s="585"/>
      <c r="AH2076" s="595">
        <f>IF(AD2076=0,0,(AF2076/AD2076)*100)</f>
        <v>0</v>
      </c>
      <c r="AI2076" s="596"/>
      <c r="AJ2076" s="542"/>
      <c r="AK2076" s="580"/>
      <c r="AL2076" s="584"/>
      <c r="AM2076" s="585"/>
      <c r="AN2076" s="595">
        <f>IF(AJ2076=0,0,(AL2076/AJ2076)*100)</f>
        <v>0</v>
      </c>
      <c r="AO2076" s="596"/>
      <c r="AP2076" s="542"/>
      <c r="AQ2076" s="580"/>
      <c r="AR2076" s="584"/>
      <c r="AS2076" s="585"/>
      <c r="AT2076" s="595">
        <f>IF(AP2076=0,0,(AR2076/AP2076)*100)</f>
        <v>0</v>
      </c>
      <c r="AU2076" s="596"/>
      <c r="AV2076" s="599">
        <f>AD2076+AJ2076+AP2076</f>
        <v>0</v>
      </c>
      <c r="AW2076" s="600"/>
      <c r="AX2076" s="630">
        <f>AF2076+AL2076+AR2076</f>
        <v>0</v>
      </c>
      <c r="AY2076" s="631"/>
      <c r="AZ2076" s="595">
        <f>IF(AV2076=0,0,(AX2076/AV2076)*100)</f>
        <v>0</v>
      </c>
      <c r="BA2076" s="596"/>
      <c r="BB2076" s="542"/>
      <c r="BC2076" s="580"/>
      <c r="BD2076" s="584"/>
      <c r="BE2076" s="585"/>
      <c r="BF2076" s="595">
        <f>IF(BB2076=0,0,(BD2076/BB2076)*100)</f>
        <v>0</v>
      </c>
      <c r="BG2076" s="596"/>
      <c r="BH2076" s="599">
        <f>AV2076+BB2076</f>
        <v>0</v>
      </c>
      <c r="BI2076" s="600"/>
      <c r="BJ2076" s="630">
        <f>AX2076+BD2076</f>
        <v>0</v>
      </c>
      <c r="BK2076" s="631"/>
      <c r="BL2076" s="595">
        <f>IF(BH2076=0,0,(BJ2076/BH2076)*100)</f>
        <v>0</v>
      </c>
      <c r="BM2076" s="596"/>
      <c r="BN2076" s="656">
        <f>(AF2076*2)+(AL2076*2)+(AR2076*3)+BD2076</f>
        <v>0</v>
      </c>
      <c r="BO2076" s="657"/>
      <c r="BP2076" s="658"/>
      <c r="BQ2076" s="676">
        <f>IF(BS2076=0,0,50*BR2076/BS2076)</f>
        <v>0</v>
      </c>
      <c r="BR2076" s="662">
        <f>(BN2076*BU$11)+(N2076*BU$12)+(Z2076*BU$13)+(R2076*BU$14)+(X2076*BU$15)+(AB2076*BU$16)+(V2076*BU$2086)</f>
        <v>0</v>
      </c>
      <c r="BS2076" s="662">
        <f>((BB2076-BD2076)*BU$2083)+((AV2076-AX2076)*BU$2082)+(H2076*BU$2084)+(P2076*BU$2085)</f>
        <v>0</v>
      </c>
      <c r="BT2076" s="19" t="s">
        <v>75</v>
      </c>
      <c r="BU2076" s="277">
        <f>IF(BQ2071="B",'VALUE POINTS'!L$10,IF('GAME STATS'!BQ2071="C",'VALUE POINTS'!M$10,'VALUE POINTS'!K$10))</f>
        <v>1</v>
      </c>
      <c r="BV2076" s="278"/>
    </row>
    <row r="2077" spans="1:79" ht="23.85" customHeight="1" x14ac:dyDescent="0.35">
      <c r="A2077" s="276"/>
      <c r="B2077" s="571"/>
      <c r="C2077" s="642" t="str">
        <f>IF(ROSTER!D$8="","",ROSTER!D$8)</f>
        <v/>
      </c>
      <c r="D2077" s="643"/>
      <c r="E2077" s="575"/>
      <c r="F2077" s="577"/>
      <c r="G2077" s="583"/>
      <c r="H2077" s="579"/>
      <c r="I2077" s="545"/>
      <c r="J2077" s="544"/>
      <c r="K2077" s="581"/>
      <c r="L2077" s="586"/>
      <c r="M2077" s="587"/>
      <c r="N2077" s="592"/>
      <c r="O2077" s="603"/>
      <c r="P2077" s="544"/>
      <c r="Q2077" s="581"/>
      <c r="R2077" s="586"/>
      <c r="S2077" s="587"/>
      <c r="T2077" s="592"/>
      <c r="U2077" s="592"/>
      <c r="V2077" s="544"/>
      <c r="W2077" s="545"/>
      <c r="X2077" s="594"/>
      <c r="Y2077" s="545"/>
      <c r="Z2077" s="544"/>
      <c r="AA2077" s="545"/>
      <c r="AB2077" s="544"/>
      <c r="AC2077" s="545"/>
      <c r="AD2077" s="544"/>
      <c r="AE2077" s="581"/>
      <c r="AF2077" s="586"/>
      <c r="AG2077" s="587"/>
      <c r="AH2077" s="626"/>
      <c r="AI2077" s="627"/>
      <c r="AJ2077" s="544"/>
      <c r="AK2077" s="581"/>
      <c r="AL2077" s="586"/>
      <c r="AM2077" s="587"/>
      <c r="AN2077" s="626"/>
      <c r="AO2077" s="627"/>
      <c r="AP2077" s="544"/>
      <c r="AQ2077" s="581"/>
      <c r="AR2077" s="586"/>
      <c r="AS2077" s="587"/>
      <c r="AT2077" s="626"/>
      <c r="AU2077" s="627"/>
      <c r="AV2077" s="628"/>
      <c r="AW2077" s="629"/>
      <c r="AX2077" s="632"/>
      <c r="AY2077" s="633"/>
      <c r="AZ2077" s="626"/>
      <c r="BA2077" s="627"/>
      <c r="BB2077" s="544"/>
      <c r="BC2077" s="581"/>
      <c r="BD2077" s="586"/>
      <c r="BE2077" s="587"/>
      <c r="BF2077" s="626"/>
      <c r="BG2077" s="627"/>
      <c r="BH2077" s="628"/>
      <c r="BI2077" s="629"/>
      <c r="BJ2077" s="632"/>
      <c r="BK2077" s="633"/>
      <c r="BL2077" s="626"/>
      <c r="BM2077" s="627"/>
      <c r="BN2077" s="678"/>
      <c r="BO2077" s="679"/>
      <c r="BP2077" s="680"/>
      <c r="BQ2077" s="677"/>
      <c r="BR2077" s="663"/>
      <c r="BS2077" s="663"/>
      <c r="BT2077" s="19" t="s">
        <v>76</v>
      </c>
      <c r="BU2077" s="277">
        <f>IF(BQ2071="B",'VALUE POINTS'!L$11,IF('GAME STATS'!BQ2071="C",'VALUE POINTS'!M$11,'VALUE POINTS'!K$11))</f>
        <v>1</v>
      </c>
      <c r="BV2077" s="278"/>
    </row>
    <row r="2078" spans="1:79" ht="21.75" customHeight="1" x14ac:dyDescent="0.4">
      <c r="A2078" s="95"/>
      <c r="B2078" s="570" t="str">
        <f>IF(ROSTER!B$10="","",ROSTER!B$10)</f>
        <v/>
      </c>
      <c r="C2078" s="572" t="str">
        <f>IF(ROSTER!C$10="","",ROSTER!C$10)</f>
        <v/>
      </c>
      <c r="D2078" s="573"/>
      <c r="E2078" s="574"/>
      <c r="F2078" s="576">
        <f>IF(E2078="y",1,IF(E2078="S",1,0))</f>
        <v>0</v>
      </c>
      <c r="G2078" s="582">
        <f>IF(E2078="S",1,0)</f>
        <v>0</v>
      </c>
      <c r="H2078" s="578"/>
      <c r="I2078" s="543"/>
      <c r="J2078" s="542"/>
      <c r="K2078" s="580"/>
      <c r="L2078" s="584"/>
      <c r="M2078" s="585"/>
      <c r="N2078" s="588">
        <f>L2078+J2078</f>
        <v>0</v>
      </c>
      <c r="O2078" s="589"/>
      <c r="P2078" s="542"/>
      <c r="Q2078" s="580"/>
      <c r="R2078" s="584"/>
      <c r="S2078" s="585"/>
      <c r="T2078" s="588">
        <f>R2078-P2078</f>
        <v>0</v>
      </c>
      <c r="U2078" s="588"/>
      <c r="V2078" s="542"/>
      <c r="W2078" s="543"/>
      <c r="X2078" s="593"/>
      <c r="Y2078" s="543"/>
      <c r="Z2078" s="542"/>
      <c r="AA2078" s="543"/>
      <c r="AB2078" s="542"/>
      <c r="AC2078" s="543"/>
      <c r="AD2078" s="542"/>
      <c r="AE2078" s="580"/>
      <c r="AF2078" s="584"/>
      <c r="AG2078" s="585"/>
      <c r="AH2078" s="595">
        <f>IF(AD2078=0,0,(AF2078/AD2078)*100)</f>
        <v>0</v>
      </c>
      <c r="AI2078" s="596"/>
      <c r="AJ2078" s="542"/>
      <c r="AK2078" s="580"/>
      <c r="AL2078" s="584"/>
      <c r="AM2078" s="585"/>
      <c r="AN2078" s="595">
        <f>IF(AJ2078=0,0,(AL2078/AJ2078)*100)</f>
        <v>0</v>
      </c>
      <c r="AO2078" s="596"/>
      <c r="AP2078" s="542"/>
      <c r="AQ2078" s="580"/>
      <c r="AR2078" s="584"/>
      <c r="AS2078" s="585"/>
      <c r="AT2078" s="595">
        <f>IF(AP2078=0,0,(AR2078/AP2078)*100)</f>
        <v>0</v>
      </c>
      <c r="AU2078" s="596"/>
      <c r="AV2078" s="599">
        <f>AD2078+AJ2078+AP2078</f>
        <v>0</v>
      </c>
      <c r="AW2078" s="600"/>
      <c r="AX2078" s="630">
        <f>AF2078+AL2078+AR2078</f>
        <v>0</v>
      </c>
      <c r="AY2078" s="631"/>
      <c r="AZ2078" s="595">
        <f>IF(AV2078=0,0,(AX2078/AV2078)*100)</f>
        <v>0</v>
      </c>
      <c r="BA2078" s="596"/>
      <c r="BB2078" s="542"/>
      <c r="BC2078" s="580"/>
      <c r="BD2078" s="584"/>
      <c r="BE2078" s="585"/>
      <c r="BF2078" s="595">
        <f>IF(BB2078=0,0,(BD2078/BB2078)*100)</f>
        <v>0</v>
      </c>
      <c r="BG2078" s="596"/>
      <c r="BH2078" s="599">
        <f>AV2078+BB2078</f>
        <v>0</v>
      </c>
      <c r="BI2078" s="600"/>
      <c r="BJ2078" s="630">
        <f>AX2078+BD2078</f>
        <v>0</v>
      </c>
      <c r="BK2078" s="631"/>
      <c r="BL2078" s="595">
        <f>IF(BH2078=0,0,(BJ2078/BH2078)*100)</f>
        <v>0</v>
      </c>
      <c r="BM2078" s="596"/>
      <c r="BN2078" s="656">
        <f>(AF2078*2)+(AL2078*2)+(AR2078*3)+BD2078</f>
        <v>0</v>
      </c>
      <c r="BO2078" s="657"/>
      <c r="BP2078" s="658"/>
      <c r="BQ2078" s="676">
        <f>IF(BS2078=0,0,50*BR2078/BS2078)</f>
        <v>0</v>
      </c>
      <c r="BR2078" s="662">
        <f t="shared" ref="BR2078" si="2008">(BN2078*BU$11)+(N2078*BU$12)+(Z2078*BU$13)+(R2078*BU$14)+(X2078*BU$15)+(AB2078*BU$16)+(V2078*BU$2086)</f>
        <v>0</v>
      </c>
      <c r="BS2078" s="662">
        <f t="shared" ref="BS2078" si="2009">((BB2078-BD2078)*BU$2083)+((AV2078-AX2078)*BU$2082)+(H2078*BU$2084)+(P2078*BU$2085)</f>
        <v>0</v>
      </c>
      <c r="BT2078" s="19" t="s">
        <v>77</v>
      </c>
      <c r="BU2078" s="277">
        <f>IF(BQ2071="B",'VALUE POINTS'!L$12,IF('GAME STATS'!BQ2071="C",'VALUE POINTS'!M$12,'VALUE POINTS'!K$12))</f>
        <v>2</v>
      </c>
      <c r="BV2078" s="278"/>
      <c r="CA2078" s="18"/>
    </row>
    <row r="2079" spans="1:79" ht="21.75" customHeight="1" x14ac:dyDescent="0.35">
      <c r="A2079" s="95"/>
      <c r="B2079" s="571"/>
      <c r="C2079" s="642" t="str">
        <f>IF(ROSTER!D$10="","",ROSTER!D$10)</f>
        <v/>
      </c>
      <c r="D2079" s="643"/>
      <c r="E2079" s="575"/>
      <c r="F2079" s="577"/>
      <c r="G2079" s="583"/>
      <c r="H2079" s="579"/>
      <c r="I2079" s="545"/>
      <c r="J2079" s="544"/>
      <c r="K2079" s="581"/>
      <c r="L2079" s="586"/>
      <c r="M2079" s="587"/>
      <c r="N2079" s="592" t="s">
        <v>16</v>
      </c>
      <c r="O2079" s="603"/>
      <c r="P2079" s="544"/>
      <c r="Q2079" s="581"/>
      <c r="R2079" s="586"/>
      <c r="S2079" s="587"/>
      <c r="T2079" s="592" t="s">
        <v>16</v>
      </c>
      <c r="U2079" s="592"/>
      <c r="V2079" s="544"/>
      <c r="W2079" s="545"/>
      <c r="X2079" s="594"/>
      <c r="Y2079" s="545"/>
      <c r="Z2079" s="544"/>
      <c r="AA2079" s="545"/>
      <c r="AB2079" s="544"/>
      <c r="AC2079" s="545"/>
      <c r="AD2079" s="544"/>
      <c r="AE2079" s="581"/>
      <c r="AF2079" s="586"/>
      <c r="AG2079" s="587"/>
      <c r="AH2079" s="626"/>
      <c r="AI2079" s="627"/>
      <c r="AJ2079" s="544"/>
      <c r="AK2079" s="581"/>
      <c r="AL2079" s="586"/>
      <c r="AM2079" s="587"/>
      <c r="AN2079" s="626"/>
      <c r="AO2079" s="627"/>
      <c r="AP2079" s="544"/>
      <c r="AQ2079" s="581"/>
      <c r="AR2079" s="586"/>
      <c r="AS2079" s="587"/>
      <c r="AT2079" s="626"/>
      <c r="AU2079" s="627"/>
      <c r="AV2079" s="628"/>
      <c r="AW2079" s="629"/>
      <c r="AX2079" s="632"/>
      <c r="AY2079" s="633"/>
      <c r="AZ2079" s="626"/>
      <c r="BA2079" s="627"/>
      <c r="BB2079" s="544"/>
      <c r="BC2079" s="581"/>
      <c r="BD2079" s="586"/>
      <c r="BE2079" s="587"/>
      <c r="BF2079" s="626"/>
      <c r="BG2079" s="627"/>
      <c r="BH2079" s="628"/>
      <c r="BI2079" s="629"/>
      <c r="BJ2079" s="632"/>
      <c r="BK2079" s="633"/>
      <c r="BL2079" s="626"/>
      <c r="BM2079" s="627"/>
      <c r="BN2079" s="678"/>
      <c r="BO2079" s="679"/>
      <c r="BP2079" s="680"/>
      <c r="BQ2079" s="677"/>
      <c r="BR2079" s="663"/>
      <c r="BS2079" s="663"/>
      <c r="BT2079" s="19" t="s">
        <v>78</v>
      </c>
      <c r="BU2079" s="277">
        <f>IF(BQ2071="B",'VALUE POINTS'!L$13,IF('GAME STATS'!BQ2071="C",'VALUE POINTS'!M$13,'VALUE POINTS'!K$13))</f>
        <v>2</v>
      </c>
      <c r="BV2079" s="278"/>
    </row>
    <row r="2080" spans="1:79" ht="21.75" customHeight="1" x14ac:dyDescent="0.35">
      <c r="A2080" s="95"/>
      <c r="B2080" s="570" t="str">
        <f>IF(ROSTER!B$12="","",ROSTER!B$12)</f>
        <v/>
      </c>
      <c r="C2080" s="572" t="str">
        <f>IF(ROSTER!C$12="","",ROSTER!C$12)</f>
        <v/>
      </c>
      <c r="D2080" s="573"/>
      <c r="E2080" s="574"/>
      <c r="F2080" s="576">
        <f>IF(E2080="y",1,IF(E2080="S",1,0))</f>
        <v>0</v>
      </c>
      <c r="G2080" s="582">
        <f>IF(E2080="S",1,0)</f>
        <v>0</v>
      </c>
      <c r="H2080" s="578"/>
      <c r="I2080" s="543"/>
      <c r="J2080" s="542"/>
      <c r="K2080" s="580"/>
      <c r="L2080" s="584"/>
      <c r="M2080" s="585"/>
      <c r="N2080" s="588">
        <f>L2080+J2080</f>
        <v>0</v>
      </c>
      <c r="O2080" s="589"/>
      <c r="P2080" s="542"/>
      <c r="Q2080" s="580"/>
      <c r="R2080" s="584"/>
      <c r="S2080" s="585"/>
      <c r="T2080" s="588">
        <f>R2080-P2080</f>
        <v>0</v>
      </c>
      <c r="U2080" s="588"/>
      <c r="V2080" s="542"/>
      <c r="W2080" s="543"/>
      <c r="X2080" s="593"/>
      <c r="Y2080" s="543"/>
      <c r="Z2080" s="542"/>
      <c r="AA2080" s="543"/>
      <c r="AB2080" s="542"/>
      <c r="AC2080" s="543"/>
      <c r="AD2080" s="542"/>
      <c r="AE2080" s="580"/>
      <c r="AF2080" s="584"/>
      <c r="AG2080" s="585"/>
      <c r="AH2080" s="595">
        <f>IF(AD2080=0,0,(AF2080/AD2080)*100)</f>
        <v>0</v>
      </c>
      <c r="AI2080" s="596"/>
      <c r="AJ2080" s="542"/>
      <c r="AK2080" s="580"/>
      <c r="AL2080" s="584"/>
      <c r="AM2080" s="585"/>
      <c r="AN2080" s="595">
        <f>IF(AJ2080=0,0,(AL2080/AJ2080)*100)</f>
        <v>0</v>
      </c>
      <c r="AO2080" s="596"/>
      <c r="AP2080" s="542"/>
      <c r="AQ2080" s="580"/>
      <c r="AR2080" s="584"/>
      <c r="AS2080" s="585"/>
      <c r="AT2080" s="595">
        <f>IF(AP2080=0,0,(AR2080/AP2080)*100)</f>
        <v>0</v>
      </c>
      <c r="AU2080" s="596"/>
      <c r="AV2080" s="599">
        <f>AD2080+AJ2080+AP2080</f>
        <v>0</v>
      </c>
      <c r="AW2080" s="600"/>
      <c r="AX2080" s="630">
        <f>AF2080+AL2080+AR2080</f>
        <v>0</v>
      </c>
      <c r="AY2080" s="631"/>
      <c r="AZ2080" s="595">
        <f>IF(AV2080=0,0,(AX2080/AV2080)*100)</f>
        <v>0</v>
      </c>
      <c r="BA2080" s="596"/>
      <c r="BB2080" s="542"/>
      <c r="BC2080" s="580"/>
      <c r="BD2080" s="584"/>
      <c r="BE2080" s="585"/>
      <c r="BF2080" s="595">
        <f>IF(BB2080=0,0,(BD2080/BB2080)*100)</f>
        <v>0</v>
      </c>
      <c r="BG2080" s="596"/>
      <c r="BH2080" s="599">
        <f>AV2080+BB2080</f>
        <v>0</v>
      </c>
      <c r="BI2080" s="600"/>
      <c r="BJ2080" s="630">
        <f>AX2080+BD2080</f>
        <v>0</v>
      </c>
      <c r="BK2080" s="631"/>
      <c r="BL2080" s="595">
        <f>IF(BH2080=0,0,(BJ2080/BH2080)*100)</f>
        <v>0</v>
      </c>
      <c r="BM2080" s="596"/>
      <c r="BN2080" s="656">
        <f>(AF2080*2)+(AL2080*2)+(AR2080*3)+BD2080</f>
        <v>0</v>
      </c>
      <c r="BO2080" s="657"/>
      <c r="BP2080" s="658"/>
      <c r="BQ2080" s="676">
        <f t="shared" ref="BQ2080" si="2010">IF(BS2080=0,0,50*BR2080/BS2080)</f>
        <v>0</v>
      </c>
      <c r="BR2080" s="662">
        <f t="shared" ref="BR2080" si="2011">(BN2080*BU$11)+(N2080*BU$12)+(Z2080*BU$13)+(R2080*BU$14)+(X2080*BU$15)+(AB2080*BU$16)+(V2080*BU$2086)</f>
        <v>0</v>
      </c>
      <c r="BS2080" s="662">
        <f t="shared" ref="BS2080" si="2012">((BB2080-BD2080)*BU$2083)+((AV2080-AX2080)*BU$2082)+(H2080*BU$2084)+(P2080*BU$2085)</f>
        <v>0</v>
      </c>
      <c r="BT2080" s="19" t="s">
        <v>79</v>
      </c>
      <c r="BU2080" s="277">
        <f>IF(BQ2071="B",'VALUE POINTS'!L$14,IF('GAME STATS'!BQ2071="C",'VALUE POINTS'!M$14,'VALUE POINTS'!K$14))</f>
        <v>2</v>
      </c>
      <c r="BV2080" s="278"/>
    </row>
    <row r="2081" spans="1:79" ht="21.75" customHeight="1" x14ac:dyDescent="0.4">
      <c r="A2081" s="95"/>
      <c r="B2081" s="571"/>
      <c r="C2081" s="642" t="str">
        <f>IF(ROSTER!D$12="","",ROSTER!D$12)</f>
        <v/>
      </c>
      <c r="D2081" s="643"/>
      <c r="E2081" s="575"/>
      <c r="F2081" s="577"/>
      <c r="G2081" s="583"/>
      <c r="H2081" s="579"/>
      <c r="I2081" s="545"/>
      <c r="J2081" s="544"/>
      <c r="K2081" s="581"/>
      <c r="L2081" s="586"/>
      <c r="M2081" s="587"/>
      <c r="N2081" s="592" t="s">
        <v>16</v>
      </c>
      <c r="O2081" s="603"/>
      <c r="P2081" s="544"/>
      <c r="Q2081" s="581"/>
      <c r="R2081" s="586"/>
      <c r="S2081" s="587"/>
      <c r="T2081" s="592" t="s">
        <v>16</v>
      </c>
      <c r="U2081" s="592"/>
      <c r="V2081" s="544"/>
      <c r="W2081" s="545"/>
      <c r="X2081" s="594"/>
      <c r="Y2081" s="545"/>
      <c r="Z2081" s="544"/>
      <c r="AA2081" s="545"/>
      <c r="AB2081" s="544"/>
      <c r="AC2081" s="545"/>
      <c r="AD2081" s="544"/>
      <c r="AE2081" s="581"/>
      <c r="AF2081" s="586"/>
      <c r="AG2081" s="587"/>
      <c r="AH2081" s="626"/>
      <c r="AI2081" s="627"/>
      <c r="AJ2081" s="544"/>
      <c r="AK2081" s="581"/>
      <c r="AL2081" s="586"/>
      <c r="AM2081" s="587"/>
      <c r="AN2081" s="626"/>
      <c r="AO2081" s="627"/>
      <c r="AP2081" s="544"/>
      <c r="AQ2081" s="581"/>
      <c r="AR2081" s="586"/>
      <c r="AS2081" s="587"/>
      <c r="AT2081" s="626"/>
      <c r="AU2081" s="627"/>
      <c r="AV2081" s="628"/>
      <c r="AW2081" s="629"/>
      <c r="AX2081" s="632"/>
      <c r="AY2081" s="633"/>
      <c r="AZ2081" s="626"/>
      <c r="BA2081" s="627"/>
      <c r="BB2081" s="544"/>
      <c r="BC2081" s="581"/>
      <c r="BD2081" s="586"/>
      <c r="BE2081" s="587"/>
      <c r="BF2081" s="626"/>
      <c r="BG2081" s="627"/>
      <c r="BH2081" s="628"/>
      <c r="BI2081" s="629"/>
      <c r="BJ2081" s="632"/>
      <c r="BK2081" s="633"/>
      <c r="BL2081" s="626"/>
      <c r="BM2081" s="627"/>
      <c r="BN2081" s="678"/>
      <c r="BO2081" s="679"/>
      <c r="BP2081" s="680"/>
      <c r="BQ2081" s="677"/>
      <c r="BR2081" s="663"/>
      <c r="BS2081" s="663"/>
      <c r="BT2081" s="19" t="s">
        <v>80</v>
      </c>
      <c r="BU2081" s="277">
        <f>IF(BQ2071="B",'VALUE POINTS'!L$15,IF('GAME STATS'!BQ2071="C",'VALUE POINTS'!M$15,'VALUE POINTS'!K$15))</f>
        <v>2</v>
      </c>
      <c r="BV2081" s="278"/>
      <c r="CA2081" s="18"/>
    </row>
    <row r="2082" spans="1:79" ht="21.75" customHeight="1" x14ac:dyDescent="0.35">
      <c r="A2082" s="95"/>
      <c r="B2082" s="570" t="str">
        <f>IF(ROSTER!B$14="","",ROSTER!B$14)</f>
        <v/>
      </c>
      <c r="C2082" s="572" t="str">
        <f>IF(ROSTER!C$14="","",ROSTER!C$14)</f>
        <v/>
      </c>
      <c r="D2082" s="573"/>
      <c r="E2082" s="574"/>
      <c r="F2082" s="576">
        <f>IF(E2082="y",1,IF(E2082="S",1,0))</f>
        <v>0</v>
      </c>
      <c r="G2082" s="582">
        <f>IF(E2082="S",1,0)</f>
        <v>0</v>
      </c>
      <c r="H2082" s="578"/>
      <c r="I2082" s="543"/>
      <c r="J2082" s="542"/>
      <c r="K2082" s="580"/>
      <c r="L2082" s="584"/>
      <c r="M2082" s="585"/>
      <c r="N2082" s="588">
        <f>L2082+J2082</f>
        <v>0</v>
      </c>
      <c r="O2082" s="589"/>
      <c r="P2082" s="542"/>
      <c r="Q2082" s="580"/>
      <c r="R2082" s="584"/>
      <c r="S2082" s="585"/>
      <c r="T2082" s="588">
        <f>R2082-P2082</f>
        <v>0</v>
      </c>
      <c r="U2082" s="588"/>
      <c r="V2082" s="542"/>
      <c r="W2082" s="543"/>
      <c r="X2082" s="593"/>
      <c r="Y2082" s="543"/>
      <c r="Z2082" s="542"/>
      <c r="AA2082" s="543"/>
      <c r="AB2082" s="542"/>
      <c r="AC2082" s="543"/>
      <c r="AD2082" s="542"/>
      <c r="AE2082" s="580"/>
      <c r="AF2082" s="584"/>
      <c r="AG2082" s="585"/>
      <c r="AH2082" s="595">
        <f>IF(AD2082=0,0,(AF2082/AD2082)*100)</f>
        <v>0</v>
      </c>
      <c r="AI2082" s="596"/>
      <c r="AJ2082" s="542"/>
      <c r="AK2082" s="580"/>
      <c r="AL2082" s="584"/>
      <c r="AM2082" s="585"/>
      <c r="AN2082" s="595">
        <f>IF(AJ2082=0,0,(AL2082/AJ2082)*100)</f>
        <v>0</v>
      </c>
      <c r="AO2082" s="596"/>
      <c r="AP2082" s="542"/>
      <c r="AQ2082" s="580"/>
      <c r="AR2082" s="584"/>
      <c r="AS2082" s="585"/>
      <c r="AT2082" s="595">
        <f>IF(AP2082=0,0,(AR2082/AP2082)*100)</f>
        <v>0</v>
      </c>
      <c r="AU2082" s="596"/>
      <c r="AV2082" s="599">
        <f>AD2082+AJ2082+AP2082</f>
        <v>0</v>
      </c>
      <c r="AW2082" s="600"/>
      <c r="AX2082" s="630">
        <f>AF2082+AL2082+AR2082</f>
        <v>0</v>
      </c>
      <c r="AY2082" s="631"/>
      <c r="AZ2082" s="595">
        <f>IF(AV2082=0,0,(AX2082/AV2082)*100)</f>
        <v>0</v>
      </c>
      <c r="BA2082" s="596"/>
      <c r="BB2082" s="542"/>
      <c r="BC2082" s="580"/>
      <c r="BD2082" s="584"/>
      <c r="BE2082" s="585"/>
      <c r="BF2082" s="595">
        <f>IF(BB2082=0,0,(BD2082/BB2082)*100)</f>
        <v>0</v>
      </c>
      <c r="BG2082" s="596"/>
      <c r="BH2082" s="599">
        <f>AV2082+BB2082</f>
        <v>0</v>
      </c>
      <c r="BI2082" s="600"/>
      <c r="BJ2082" s="630">
        <f>AX2082+BD2082</f>
        <v>0</v>
      </c>
      <c r="BK2082" s="631"/>
      <c r="BL2082" s="595">
        <f>IF(BH2082=0,0,(BJ2082/BH2082)*100)</f>
        <v>0</v>
      </c>
      <c r="BM2082" s="596"/>
      <c r="BN2082" s="656">
        <f>(AF2082*2)+(AL2082*2)+(AR2082*3)+BD2082</f>
        <v>0</v>
      </c>
      <c r="BO2082" s="657"/>
      <c r="BP2082" s="658"/>
      <c r="BQ2082" s="676">
        <f t="shared" ref="BQ2082" si="2013">IF(BS2082=0,0,50*BR2082/BS2082)</f>
        <v>0</v>
      </c>
      <c r="BR2082" s="662">
        <f t="shared" ref="BR2082" si="2014">(BN2082*BU$11)+(N2082*BU$12)+(Z2082*BU$13)+(R2082*BU$14)+(X2082*BU$15)+(AB2082*BU$16)+(V2082*BU$2086)</f>
        <v>0</v>
      </c>
      <c r="BS2082" s="662">
        <f t="shared" ref="BS2082" si="2015">((BB2082-BD2082)*BU$2083)+((AV2082-AX2082)*BU$2082)+(H2082*BU$2084)+(P2082*BU$2085)</f>
        <v>0</v>
      </c>
      <c r="BT2082" s="19" t="s">
        <v>81</v>
      </c>
      <c r="BU2082" s="277">
        <f>IF(BQ2071="B",'VALUE POINTS'!L$16,IF('GAME STATS'!BQ2071="C",'VALUE POINTS'!M$16,'VALUE POINTS'!K$16))</f>
        <v>2</v>
      </c>
      <c r="BV2082" s="278"/>
    </row>
    <row r="2083" spans="1:79" ht="21.75" customHeight="1" x14ac:dyDescent="0.35">
      <c r="A2083" s="95"/>
      <c r="B2083" s="571"/>
      <c r="C2083" s="642" t="str">
        <f>IF(ROSTER!D$14="","",ROSTER!D$14)</f>
        <v/>
      </c>
      <c r="D2083" s="643"/>
      <c r="E2083" s="575"/>
      <c r="F2083" s="577"/>
      <c r="G2083" s="583"/>
      <c r="H2083" s="579"/>
      <c r="I2083" s="545"/>
      <c r="J2083" s="544"/>
      <c r="K2083" s="581"/>
      <c r="L2083" s="586"/>
      <c r="M2083" s="587"/>
      <c r="N2083" s="592" t="s">
        <v>16</v>
      </c>
      <c r="O2083" s="603"/>
      <c r="P2083" s="544"/>
      <c r="Q2083" s="581"/>
      <c r="R2083" s="586"/>
      <c r="S2083" s="587"/>
      <c r="T2083" s="592" t="s">
        <v>16</v>
      </c>
      <c r="U2083" s="592"/>
      <c r="V2083" s="544"/>
      <c r="W2083" s="545"/>
      <c r="X2083" s="594"/>
      <c r="Y2083" s="545"/>
      <c r="Z2083" s="544"/>
      <c r="AA2083" s="545"/>
      <c r="AB2083" s="544"/>
      <c r="AC2083" s="545"/>
      <c r="AD2083" s="544"/>
      <c r="AE2083" s="581"/>
      <c r="AF2083" s="586"/>
      <c r="AG2083" s="587"/>
      <c r="AH2083" s="626"/>
      <c r="AI2083" s="627"/>
      <c r="AJ2083" s="544"/>
      <c r="AK2083" s="581"/>
      <c r="AL2083" s="586"/>
      <c r="AM2083" s="587"/>
      <c r="AN2083" s="626"/>
      <c r="AO2083" s="627"/>
      <c r="AP2083" s="544"/>
      <c r="AQ2083" s="581"/>
      <c r="AR2083" s="586"/>
      <c r="AS2083" s="587"/>
      <c r="AT2083" s="626"/>
      <c r="AU2083" s="627"/>
      <c r="AV2083" s="628"/>
      <c r="AW2083" s="629"/>
      <c r="AX2083" s="632"/>
      <c r="AY2083" s="633"/>
      <c r="AZ2083" s="626"/>
      <c r="BA2083" s="627"/>
      <c r="BB2083" s="544"/>
      <c r="BC2083" s="581"/>
      <c r="BD2083" s="586"/>
      <c r="BE2083" s="587"/>
      <c r="BF2083" s="626"/>
      <c r="BG2083" s="627"/>
      <c r="BH2083" s="628"/>
      <c r="BI2083" s="629"/>
      <c r="BJ2083" s="632"/>
      <c r="BK2083" s="633"/>
      <c r="BL2083" s="626"/>
      <c r="BM2083" s="627"/>
      <c r="BN2083" s="678"/>
      <c r="BO2083" s="679"/>
      <c r="BP2083" s="680"/>
      <c r="BQ2083" s="677"/>
      <c r="BR2083" s="663"/>
      <c r="BS2083" s="663"/>
      <c r="BT2083" s="19" t="s">
        <v>82</v>
      </c>
      <c r="BU2083" s="277">
        <f>IF(BQ2071="B",'VALUE POINTS'!L$17,IF('GAME STATS'!BQ2071="C",'VALUE POINTS'!M$17,'VALUE POINTS'!K$17))</f>
        <v>1</v>
      </c>
      <c r="BV2083" s="278"/>
    </row>
    <row r="2084" spans="1:79" ht="21.75" customHeight="1" x14ac:dyDescent="0.35">
      <c r="A2084" s="95"/>
      <c r="B2084" s="570" t="str">
        <f>IF(ROSTER!B$16="","",ROSTER!B$16)</f>
        <v/>
      </c>
      <c r="C2084" s="572" t="str">
        <f>IF(ROSTER!C$16="","",ROSTER!C$16)</f>
        <v/>
      </c>
      <c r="D2084" s="573"/>
      <c r="E2084" s="574"/>
      <c r="F2084" s="576">
        <f>IF(E2084="y",1,IF(E2084="S",1,0))</f>
        <v>0</v>
      </c>
      <c r="G2084" s="582">
        <f>IF(E2084="S",1,0)</f>
        <v>0</v>
      </c>
      <c r="H2084" s="578"/>
      <c r="I2084" s="543"/>
      <c r="J2084" s="542"/>
      <c r="K2084" s="580"/>
      <c r="L2084" s="584"/>
      <c r="M2084" s="585"/>
      <c r="N2084" s="588">
        <f>L2084+J2084</f>
        <v>0</v>
      </c>
      <c r="O2084" s="589"/>
      <c r="P2084" s="542"/>
      <c r="Q2084" s="580"/>
      <c r="R2084" s="584"/>
      <c r="S2084" s="585"/>
      <c r="T2084" s="588">
        <f>R2084-P2084</f>
        <v>0</v>
      </c>
      <c r="U2084" s="588"/>
      <c r="V2084" s="542"/>
      <c r="W2084" s="543"/>
      <c r="X2084" s="593"/>
      <c r="Y2084" s="543"/>
      <c r="Z2084" s="542"/>
      <c r="AA2084" s="543"/>
      <c r="AB2084" s="542"/>
      <c r="AC2084" s="543"/>
      <c r="AD2084" s="542"/>
      <c r="AE2084" s="580"/>
      <c r="AF2084" s="584"/>
      <c r="AG2084" s="585"/>
      <c r="AH2084" s="595">
        <f>IF(AD2084=0,0,(AF2084/AD2084)*100)</f>
        <v>0</v>
      </c>
      <c r="AI2084" s="596"/>
      <c r="AJ2084" s="542"/>
      <c r="AK2084" s="580"/>
      <c r="AL2084" s="584"/>
      <c r="AM2084" s="585"/>
      <c r="AN2084" s="595">
        <f>IF(AJ2084=0,0,(AL2084/AJ2084)*100)</f>
        <v>0</v>
      </c>
      <c r="AO2084" s="596"/>
      <c r="AP2084" s="542"/>
      <c r="AQ2084" s="580"/>
      <c r="AR2084" s="584"/>
      <c r="AS2084" s="585"/>
      <c r="AT2084" s="595">
        <f>IF(AP2084=0,0,(AR2084/AP2084)*100)</f>
        <v>0</v>
      </c>
      <c r="AU2084" s="596"/>
      <c r="AV2084" s="599">
        <f>AD2084+AJ2084+AP2084</f>
        <v>0</v>
      </c>
      <c r="AW2084" s="600"/>
      <c r="AX2084" s="630">
        <f>AF2084+AL2084+AR2084</f>
        <v>0</v>
      </c>
      <c r="AY2084" s="631"/>
      <c r="AZ2084" s="595">
        <f>IF(AV2084=0,0,(AX2084/AV2084)*100)</f>
        <v>0</v>
      </c>
      <c r="BA2084" s="596"/>
      <c r="BB2084" s="542"/>
      <c r="BC2084" s="580"/>
      <c r="BD2084" s="584"/>
      <c r="BE2084" s="585"/>
      <c r="BF2084" s="595">
        <f>IF(BB2084=0,0,(BD2084/BB2084)*100)</f>
        <v>0</v>
      </c>
      <c r="BG2084" s="596"/>
      <c r="BH2084" s="599">
        <f>AV2084+BB2084</f>
        <v>0</v>
      </c>
      <c r="BI2084" s="600"/>
      <c r="BJ2084" s="630">
        <f>AX2084+BD2084</f>
        <v>0</v>
      </c>
      <c r="BK2084" s="631"/>
      <c r="BL2084" s="595">
        <f>IF(BH2084=0,0,(BJ2084/BH2084)*100)</f>
        <v>0</v>
      </c>
      <c r="BM2084" s="596"/>
      <c r="BN2084" s="656">
        <f>(AF2084*2)+(AL2084*2)+(AR2084*3)+BD2084</f>
        <v>0</v>
      </c>
      <c r="BO2084" s="657"/>
      <c r="BP2084" s="658"/>
      <c r="BQ2084" s="676">
        <f t="shared" ref="BQ2084" si="2016">IF(BS2084=0,0,50*BR2084/BS2084)</f>
        <v>0</v>
      </c>
      <c r="BR2084" s="662">
        <f t="shared" ref="BR2084" si="2017">(BN2084*BU$11)+(N2084*BU$12)+(Z2084*BU$13)+(R2084*BU$14)+(X2084*BU$15)+(AB2084*BU$16)+(V2084*BU$2086)</f>
        <v>0</v>
      </c>
      <c r="BS2084" s="662">
        <f t="shared" ref="BS2084" si="2018">((BB2084-BD2084)*BU$2083)+((AV2084-AX2084)*BU$2082)+(H2084*BU$2084)+(P2084*BU$2085)</f>
        <v>0</v>
      </c>
      <c r="BT2084" s="19" t="s">
        <v>83</v>
      </c>
      <c r="BU2084" s="277">
        <f>IF(BQ2071="B",'VALUE POINTS'!L$18,IF('GAME STATS'!BQ2071="C",'VALUE POINTS'!M$18,'VALUE POINTS'!K$18))</f>
        <v>2</v>
      </c>
      <c r="BV2084" s="278"/>
    </row>
    <row r="2085" spans="1:79" ht="21.75" customHeight="1" x14ac:dyDescent="0.35">
      <c r="A2085" s="95"/>
      <c r="B2085" s="571"/>
      <c r="C2085" s="642" t="str">
        <f>IF(ROSTER!D$16="","",ROSTER!D$16)</f>
        <v/>
      </c>
      <c r="D2085" s="643"/>
      <c r="E2085" s="575"/>
      <c r="F2085" s="577"/>
      <c r="G2085" s="583"/>
      <c r="H2085" s="579"/>
      <c r="I2085" s="545"/>
      <c r="J2085" s="544"/>
      <c r="K2085" s="581"/>
      <c r="L2085" s="586"/>
      <c r="M2085" s="587"/>
      <c r="N2085" s="592" t="s">
        <v>16</v>
      </c>
      <c r="O2085" s="603"/>
      <c r="P2085" s="544"/>
      <c r="Q2085" s="581"/>
      <c r="R2085" s="586"/>
      <c r="S2085" s="587"/>
      <c r="T2085" s="592" t="s">
        <v>16</v>
      </c>
      <c r="U2085" s="592"/>
      <c r="V2085" s="544"/>
      <c r="W2085" s="545"/>
      <c r="X2085" s="594"/>
      <c r="Y2085" s="545"/>
      <c r="Z2085" s="544"/>
      <c r="AA2085" s="545"/>
      <c r="AB2085" s="544"/>
      <c r="AC2085" s="545"/>
      <c r="AD2085" s="544"/>
      <c r="AE2085" s="581"/>
      <c r="AF2085" s="586"/>
      <c r="AG2085" s="587"/>
      <c r="AH2085" s="626"/>
      <c r="AI2085" s="627"/>
      <c r="AJ2085" s="544"/>
      <c r="AK2085" s="581"/>
      <c r="AL2085" s="586"/>
      <c r="AM2085" s="587"/>
      <c r="AN2085" s="626"/>
      <c r="AO2085" s="627"/>
      <c r="AP2085" s="544"/>
      <c r="AQ2085" s="581"/>
      <c r="AR2085" s="586"/>
      <c r="AS2085" s="587"/>
      <c r="AT2085" s="626"/>
      <c r="AU2085" s="627"/>
      <c r="AV2085" s="628"/>
      <c r="AW2085" s="629"/>
      <c r="AX2085" s="632"/>
      <c r="AY2085" s="633"/>
      <c r="AZ2085" s="626"/>
      <c r="BA2085" s="627"/>
      <c r="BB2085" s="544"/>
      <c r="BC2085" s="581"/>
      <c r="BD2085" s="586"/>
      <c r="BE2085" s="587"/>
      <c r="BF2085" s="626"/>
      <c r="BG2085" s="627"/>
      <c r="BH2085" s="628"/>
      <c r="BI2085" s="629"/>
      <c r="BJ2085" s="632"/>
      <c r="BK2085" s="633"/>
      <c r="BL2085" s="626"/>
      <c r="BM2085" s="627"/>
      <c r="BN2085" s="678"/>
      <c r="BO2085" s="679"/>
      <c r="BP2085" s="680"/>
      <c r="BQ2085" s="677"/>
      <c r="BR2085" s="663"/>
      <c r="BS2085" s="663"/>
      <c r="BT2085" s="19" t="s">
        <v>84</v>
      </c>
      <c r="BU2085" s="277">
        <f>IF(BQ2071="B",'VALUE POINTS'!L$19,IF('GAME STATS'!BQ2071="C",'VALUE POINTS'!M$19,'VALUE POINTS'!K$19))</f>
        <v>2</v>
      </c>
      <c r="BV2085" s="278"/>
    </row>
    <row r="2086" spans="1:79" ht="21.75" customHeight="1" x14ac:dyDescent="0.35">
      <c r="A2086" s="95"/>
      <c r="B2086" s="570" t="str">
        <f>IF(ROSTER!B$18="","",ROSTER!B$18)</f>
        <v/>
      </c>
      <c r="C2086" s="572" t="str">
        <f>IF(ROSTER!C$18="","",ROSTER!C$18)</f>
        <v/>
      </c>
      <c r="D2086" s="573"/>
      <c r="E2086" s="574"/>
      <c r="F2086" s="576">
        <f>IF(E2086="y",1,IF(E2086="S",1,0))</f>
        <v>0</v>
      </c>
      <c r="G2086" s="582">
        <f>IF(E2086="S",1,0)</f>
        <v>0</v>
      </c>
      <c r="H2086" s="578"/>
      <c r="I2086" s="543"/>
      <c r="J2086" s="542"/>
      <c r="K2086" s="580"/>
      <c r="L2086" s="584"/>
      <c r="M2086" s="585"/>
      <c r="N2086" s="588">
        <f>L2086+J2086</f>
        <v>0</v>
      </c>
      <c r="O2086" s="589"/>
      <c r="P2086" s="542"/>
      <c r="Q2086" s="580"/>
      <c r="R2086" s="584"/>
      <c r="S2086" s="585"/>
      <c r="T2086" s="588">
        <f>R2086-P2086</f>
        <v>0</v>
      </c>
      <c r="U2086" s="588"/>
      <c r="V2086" s="542"/>
      <c r="W2086" s="543"/>
      <c r="X2086" s="593"/>
      <c r="Y2086" s="543"/>
      <c r="Z2086" s="542"/>
      <c r="AA2086" s="543"/>
      <c r="AB2086" s="542"/>
      <c r="AC2086" s="543"/>
      <c r="AD2086" s="542"/>
      <c r="AE2086" s="580"/>
      <c r="AF2086" s="584"/>
      <c r="AG2086" s="585"/>
      <c r="AH2086" s="595">
        <f>IF(AD2086=0,0,(AF2086/AD2086)*100)</f>
        <v>0</v>
      </c>
      <c r="AI2086" s="596"/>
      <c r="AJ2086" s="542"/>
      <c r="AK2086" s="580"/>
      <c r="AL2086" s="584"/>
      <c r="AM2086" s="585"/>
      <c r="AN2086" s="595">
        <f>IF(AJ2086=0,0,(AL2086/AJ2086)*100)</f>
        <v>0</v>
      </c>
      <c r="AO2086" s="596"/>
      <c r="AP2086" s="542"/>
      <c r="AQ2086" s="580"/>
      <c r="AR2086" s="584"/>
      <c r="AS2086" s="585"/>
      <c r="AT2086" s="595">
        <f>IF(AP2086=0,0,(AR2086/AP2086)*100)</f>
        <v>0</v>
      </c>
      <c r="AU2086" s="596"/>
      <c r="AV2086" s="599">
        <f>AD2086+AJ2086+AP2086</f>
        <v>0</v>
      </c>
      <c r="AW2086" s="600"/>
      <c r="AX2086" s="630">
        <f>AF2086+AL2086+AR2086</f>
        <v>0</v>
      </c>
      <c r="AY2086" s="631"/>
      <c r="AZ2086" s="595">
        <f>IF(AV2086=0,0,(AX2086/AV2086)*100)</f>
        <v>0</v>
      </c>
      <c r="BA2086" s="596"/>
      <c r="BB2086" s="542"/>
      <c r="BC2086" s="580"/>
      <c r="BD2086" s="584"/>
      <c r="BE2086" s="585"/>
      <c r="BF2086" s="595">
        <f>IF(BB2086=0,0,(BD2086/BB2086)*100)</f>
        <v>0</v>
      </c>
      <c r="BG2086" s="596"/>
      <c r="BH2086" s="599">
        <f>AV2086+BB2086</f>
        <v>0</v>
      </c>
      <c r="BI2086" s="600"/>
      <c r="BJ2086" s="630">
        <f>AX2086+BD2086</f>
        <v>0</v>
      </c>
      <c r="BK2086" s="631"/>
      <c r="BL2086" s="595">
        <f>IF(BH2086=0,0,(BJ2086/BH2086)*100)</f>
        <v>0</v>
      </c>
      <c r="BM2086" s="596"/>
      <c r="BN2086" s="656">
        <f>(AF2086*2)+(AL2086*2)+(AR2086*3)+BD2086</f>
        <v>0</v>
      </c>
      <c r="BO2086" s="657"/>
      <c r="BP2086" s="658"/>
      <c r="BQ2086" s="676">
        <f t="shared" ref="BQ2086" si="2019">IF(BS2086=0,0,50*BR2086/BS2086)</f>
        <v>0</v>
      </c>
      <c r="BR2086" s="662">
        <f t="shared" ref="BR2086" si="2020">(BN2086*BU$11)+(N2086*BU$12)+(Z2086*BU$13)+(R2086*BU$14)+(X2086*BU$15)+(AB2086*BU$16)+(V2086*BU$2086)</f>
        <v>0</v>
      </c>
      <c r="BS2086" s="662">
        <f t="shared" ref="BS2086" si="2021">((BB2086-BD2086)*BU$2083)+((AV2086-AX2086)*BU$2082)+(H2086*BU$2084)+(P2086*BU$2085)</f>
        <v>0</v>
      </c>
      <c r="BT2086" s="19" t="s">
        <v>160</v>
      </c>
      <c r="BU2086" s="277">
        <f>IF(BQ2071="B",'VALUE POINTS'!L$20,IF('GAME STATS'!BQ2071="C",'VALUE POINTS'!M$20,'VALUE POINTS'!K$20))</f>
        <v>1</v>
      </c>
      <c r="BV2086" s="278"/>
    </row>
    <row r="2087" spans="1:79" ht="21.75" customHeight="1" x14ac:dyDescent="0.25">
      <c r="A2087" s="95"/>
      <c r="B2087" s="571"/>
      <c r="C2087" s="642" t="str">
        <f>IF(ROSTER!D$18="","",ROSTER!D$18)</f>
        <v/>
      </c>
      <c r="D2087" s="643"/>
      <c r="E2087" s="575"/>
      <c r="F2087" s="577"/>
      <c r="G2087" s="583"/>
      <c r="H2087" s="579"/>
      <c r="I2087" s="545"/>
      <c r="J2087" s="544"/>
      <c r="K2087" s="581"/>
      <c r="L2087" s="586"/>
      <c r="M2087" s="587"/>
      <c r="N2087" s="592" t="s">
        <v>16</v>
      </c>
      <c r="O2087" s="603"/>
      <c r="P2087" s="544"/>
      <c r="Q2087" s="581"/>
      <c r="R2087" s="586"/>
      <c r="S2087" s="587"/>
      <c r="T2087" s="592" t="s">
        <v>16</v>
      </c>
      <c r="U2087" s="592"/>
      <c r="V2087" s="544"/>
      <c r="W2087" s="545"/>
      <c r="X2087" s="594"/>
      <c r="Y2087" s="545"/>
      <c r="Z2087" s="544"/>
      <c r="AA2087" s="545"/>
      <c r="AB2087" s="544"/>
      <c r="AC2087" s="545"/>
      <c r="AD2087" s="544"/>
      <c r="AE2087" s="581"/>
      <c r="AF2087" s="586"/>
      <c r="AG2087" s="587"/>
      <c r="AH2087" s="626"/>
      <c r="AI2087" s="627"/>
      <c r="AJ2087" s="544"/>
      <c r="AK2087" s="581"/>
      <c r="AL2087" s="586"/>
      <c r="AM2087" s="587"/>
      <c r="AN2087" s="626"/>
      <c r="AO2087" s="627"/>
      <c r="AP2087" s="544"/>
      <c r="AQ2087" s="581"/>
      <c r="AR2087" s="586"/>
      <c r="AS2087" s="587"/>
      <c r="AT2087" s="626"/>
      <c r="AU2087" s="627"/>
      <c r="AV2087" s="628"/>
      <c r="AW2087" s="629"/>
      <c r="AX2087" s="632"/>
      <c r="AY2087" s="633"/>
      <c r="AZ2087" s="626"/>
      <c r="BA2087" s="627"/>
      <c r="BB2087" s="544"/>
      <c r="BC2087" s="581"/>
      <c r="BD2087" s="586"/>
      <c r="BE2087" s="587"/>
      <c r="BF2087" s="626"/>
      <c r="BG2087" s="627"/>
      <c r="BH2087" s="628"/>
      <c r="BI2087" s="629"/>
      <c r="BJ2087" s="632"/>
      <c r="BK2087" s="633"/>
      <c r="BL2087" s="626"/>
      <c r="BM2087" s="627"/>
      <c r="BN2087" s="678"/>
      <c r="BO2087" s="679"/>
      <c r="BP2087" s="680"/>
      <c r="BQ2087" s="677"/>
      <c r="BR2087" s="663"/>
      <c r="BS2087" s="663"/>
      <c r="BT2087" s="15"/>
      <c r="BU2087" s="15"/>
      <c r="BV2087" s="95"/>
    </row>
    <row r="2088" spans="1:79" ht="21.75" customHeight="1" x14ac:dyDescent="0.25">
      <c r="A2088" s="95"/>
      <c r="B2088" s="570" t="str">
        <f>IF(ROSTER!B$20="","",ROSTER!B$20)</f>
        <v/>
      </c>
      <c r="C2088" s="572" t="str">
        <f>IF(ROSTER!C$20="","",ROSTER!C$20)</f>
        <v/>
      </c>
      <c r="D2088" s="573"/>
      <c r="E2088" s="574"/>
      <c r="F2088" s="576">
        <f>IF(E2088="y",1,IF(E2088="S",1,0))</f>
        <v>0</v>
      </c>
      <c r="G2088" s="582">
        <f>IF(E2088="S",1,0)</f>
        <v>0</v>
      </c>
      <c r="H2088" s="578"/>
      <c r="I2088" s="543"/>
      <c r="J2088" s="542"/>
      <c r="K2088" s="580"/>
      <c r="L2088" s="584"/>
      <c r="M2088" s="585"/>
      <c r="N2088" s="588">
        <f>L2088+J2088</f>
        <v>0</v>
      </c>
      <c r="O2088" s="589"/>
      <c r="P2088" s="542"/>
      <c r="Q2088" s="580"/>
      <c r="R2088" s="584"/>
      <c r="S2088" s="585"/>
      <c r="T2088" s="588">
        <f>R2088-P2088</f>
        <v>0</v>
      </c>
      <c r="U2088" s="588"/>
      <c r="V2088" s="542"/>
      <c r="W2088" s="543"/>
      <c r="X2088" s="593"/>
      <c r="Y2088" s="543"/>
      <c r="Z2088" s="542"/>
      <c r="AA2088" s="543"/>
      <c r="AB2088" s="542"/>
      <c r="AC2088" s="543"/>
      <c r="AD2088" s="542"/>
      <c r="AE2088" s="580"/>
      <c r="AF2088" s="584"/>
      <c r="AG2088" s="585"/>
      <c r="AH2088" s="595">
        <f>IF(AD2088=0,0,(AF2088/AD2088)*100)</f>
        <v>0</v>
      </c>
      <c r="AI2088" s="596"/>
      <c r="AJ2088" s="542"/>
      <c r="AK2088" s="580"/>
      <c r="AL2088" s="584"/>
      <c r="AM2088" s="585"/>
      <c r="AN2088" s="595">
        <f>IF(AJ2088=0,0,(AL2088/AJ2088)*100)</f>
        <v>0</v>
      </c>
      <c r="AO2088" s="596"/>
      <c r="AP2088" s="542"/>
      <c r="AQ2088" s="580"/>
      <c r="AR2088" s="584"/>
      <c r="AS2088" s="585"/>
      <c r="AT2088" s="595">
        <f>IF(AP2088=0,0,(AR2088/AP2088)*100)</f>
        <v>0</v>
      </c>
      <c r="AU2088" s="596"/>
      <c r="AV2088" s="599">
        <f>AD2088+AJ2088+AP2088</f>
        <v>0</v>
      </c>
      <c r="AW2088" s="600"/>
      <c r="AX2088" s="630">
        <f>AF2088+AL2088+AR2088</f>
        <v>0</v>
      </c>
      <c r="AY2088" s="631"/>
      <c r="AZ2088" s="595">
        <f>IF(AV2088=0,0,(AX2088/AV2088)*100)</f>
        <v>0</v>
      </c>
      <c r="BA2088" s="596"/>
      <c r="BB2088" s="542"/>
      <c r="BC2088" s="580"/>
      <c r="BD2088" s="584"/>
      <c r="BE2088" s="585"/>
      <c r="BF2088" s="595">
        <f>IF(BB2088=0,0,(BD2088/BB2088)*100)</f>
        <v>0</v>
      </c>
      <c r="BG2088" s="596"/>
      <c r="BH2088" s="599">
        <f>AV2088+BB2088</f>
        <v>0</v>
      </c>
      <c r="BI2088" s="600"/>
      <c r="BJ2088" s="630">
        <f>AX2088+BD2088</f>
        <v>0</v>
      </c>
      <c r="BK2088" s="631"/>
      <c r="BL2088" s="595">
        <f>IF(BH2088=0,0,(BJ2088/BH2088)*100)</f>
        <v>0</v>
      </c>
      <c r="BM2088" s="596"/>
      <c r="BN2088" s="656">
        <f>(AF2088*2)+(AL2088*2)+(AR2088*3)+BD2088</f>
        <v>0</v>
      </c>
      <c r="BO2088" s="657"/>
      <c r="BP2088" s="658"/>
      <c r="BQ2088" s="676">
        <f t="shared" ref="BQ2088" si="2022">IF(BS2088=0,0,50*BR2088/BS2088)</f>
        <v>0</v>
      </c>
      <c r="BR2088" s="662">
        <f t="shared" ref="BR2088" si="2023">(BN2088*BU$11)+(N2088*BU$12)+(Z2088*BU$13)+(R2088*BU$14)+(X2088*BU$15)+(AB2088*BU$16)+(V2088*BU$2086)</f>
        <v>0</v>
      </c>
      <c r="BS2088" s="662">
        <f t="shared" ref="BS2088" si="2024">((BB2088-BD2088)*BU$2083)+((AV2088-AX2088)*BU$2082)+(H2088*BU$2084)+(P2088*BU$2085)</f>
        <v>0</v>
      </c>
      <c r="BT2088" s="15"/>
      <c r="BU2088" s="15"/>
      <c r="BV2088" s="95"/>
    </row>
    <row r="2089" spans="1:79" ht="21.75" customHeight="1" x14ac:dyDescent="0.25">
      <c r="A2089" s="95"/>
      <c r="B2089" s="571"/>
      <c r="C2089" s="642" t="str">
        <f>IF(ROSTER!D$20="","",ROSTER!D$20)</f>
        <v/>
      </c>
      <c r="D2089" s="643"/>
      <c r="E2089" s="575"/>
      <c r="F2089" s="577"/>
      <c r="G2089" s="583"/>
      <c r="H2089" s="579"/>
      <c r="I2089" s="545"/>
      <c r="J2089" s="544"/>
      <c r="K2089" s="581"/>
      <c r="L2089" s="586"/>
      <c r="M2089" s="587"/>
      <c r="N2089" s="592" t="s">
        <v>16</v>
      </c>
      <c r="O2089" s="603"/>
      <c r="P2089" s="544"/>
      <c r="Q2089" s="581"/>
      <c r="R2089" s="586"/>
      <c r="S2089" s="587"/>
      <c r="T2089" s="592" t="s">
        <v>16</v>
      </c>
      <c r="U2089" s="592"/>
      <c r="V2089" s="544"/>
      <c r="W2089" s="545"/>
      <c r="X2089" s="594"/>
      <c r="Y2089" s="545"/>
      <c r="Z2089" s="544"/>
      <c r="AA2089" s="545"/>
      <c r="AB2089" s="544"/>
      <c r="AC2089" s="545"/>
      <c r="AD2089" s="544"/>
      <c r="AE2089" s="581"/>
      <c r="AF2089" s="586"/>
      <c r="AG2089" s="587"/>
      <c r="AH2089" s="626"/>
      <c r="AI2089" s="627"/>
      <c r="AJ2089" s="544"/>
      <c r="AK2089" s="581"/>
      <c r="AL2089" s="586"/>
      <c r="AM2089" s="587"/>
      <c r="AN2089" s="626"/>
      <c r="AO2089" s="627"/>
      <c r="AP2089" s="544"/>
      <c r="AQ2089" s="581"/>
      <c r="AR2089" s="586"/>
      <c r="AS2089" s="587"/>
      <c r="AT2089" s="626"/>
      <c r="AU2089" s="627"/>
      <c r="AV2089" s="628"/>
      <c r="AW2089" s="629"/>
      <c r="AX2089" s="632"/>
      <c r="AY2089" s="633"/>
      <c r="AZ2089" s="626"/>
      <c r="BA2089" s="627"/>
      <c r="BB2089" s="544"/>
      <c r="BC2089" s="581"/>
      <c r="BD2089" s="586"/>
      <c r="BE2089" s="587"/>
      <c r="BF2089" s="626"/>
      <c r="BG2089" s="627"/>
      <c r="BH2089" s="628"/>
      <c r="BI2089" s="629"/>
      <c r="BJ2089" s="632"/>
      <c r="BK2089" s="633"/>
      <c r="BL2089" s="626"/>
      <c r="BM2089" s="627"/>
      <c r="BN2089" s="678"/>
      <c r="BO2089" s="679"/>
      <c r="BP2089" s="680"/>
      <c r="BQ2089" s="677"/>
      <c r="BR2089" s="663"/>
      <c r="BS2089" s="663"/>
      <c r="BT2089" s="15"/>
      <c r="BU2089" s="15"/>
      <c r="BV2089" s="95"/>
    </row>
    <row r="2090" spans="1:79" ht="21.75" customHeight="1" x14ac:dyDescent="0.25">
      <c r="A2090" s="95"/>
      <c r="B2090" s="570" t="str">
        <f>IF(ROSTER!B$22="","",ROSTER!B$22)</f>
        <v/>
      </c>
      <c r="C2090" s="572" t="str">
        <f>IF(ROSTER!C$22="","",ROSTER!C$22)</f>
        <v/>
      </c>
      <c r="D2090" s="573"/>
      <c r="E2090" s="574"/>
      <c r="F2090" s="576">
        <f>IF(E2090="y",1,IF(E2090="S",1,0))</f>
        <v>0</v>
      </c>
      <c r="G2090" s="582">
        <f>IF(E2090="S",1,0)</f>
        <v>0</v>
      </c>
      <c r="H2090" s="578"/>
      <c r="I2090" s="543"/>
      <c r="J2090" s="542"/>
      <c r="K2090" s="580"/>
      <c r="L2090" s="584"/>
      <c r="M2090" s="585"/>
      <c r="N2090" s="588">
        <f>L2090+J2090</f>
        <v>0</v>
      </c>
      <c r="O2090" s="589"/>
      <c r="P2090" s="542"/>
      <c r="Q2090" s="580"/>
      <c r="R2090" s="584"/>
      <c r="S2090" s="585"/>
      <c r="T2090" s="588">
        <f>R2090-P2090</f>
        <v>0</v>
      </c>
      <c r="U2090" s="588"/>
      <c r="V2090" s="542"/>
      <c r="W2090" s="543"/>
      <c r="X2090" s="593"/>
      <c r="Y2090" s="543"/>
      <c r="Z2090" s="542"/>
      <c r="AA2090" s="543"/>
      <c r="AB2090" s="542"/>
      <c r="AC2090" s="543"/>
      <c r="AD2090" s="542"/>
      <c r="AE2090" s="580"/>
      <c r="AF2090" s="584"/>
      <c r="AG2090" s="585"/>
      <c r="AH2090" s="595">
        <f>IF(AD2090=0,0,(AF2090/AD2090)*100)</f>
        <v>0</v>
      </c>
      <c r="AI2090" s="596"/>
      <c r="AJ2090" s="542"/>
      <c r="AK2090" s="580"/>
      <c r="AL2090" s="584"/>
      <c r="AM2090" s="585"/>
      <c r="AN2090" s="595">
        <f>IF(AJ2090=0,0,(AL2090/AJ2090)*100)</f>
        <v>0</v>
      </c>
      <c r="AO2090" s="596"/>
      <c r="AP2090" s="542"/>
      <c r="AQ2090" s="580"/>
      <c r="AR2090" s="584"/>
      <c r="AS2090" s="585"/>
      <c r="AT2090" s="595">
        <f>IF(AP2090=0,0,(AR2090/AP2090)*100)</f>
        <v>0</v>
      </c>
      <c r="AU2090" s="596"/>
      <c r="AV2090" s="599">
        <f>AD2090+AJ2090+AP2090</f>
        <v>0</v>
      </c>
      <c r="AW2090" s="600"/>
      <c r="AX2090" s="630">
        <f>AF2090+AL2090+AR2090</f>
        <v>0</v>
      </c>
      <c r="AY2090" s="631"/>
      <c r="AZ2090" s="595">
        <f>IF(AV2090=0,0,(AX2090/AV2090)*100)</f>
        <v>0</v>
      </c>
      <c r="BA2090" s="596"/>
      <c r="BB2090" s="542"/>
      <c r="BC2090" s="580"/>
      <c r="BD2090" s="584"/>
      <c r="BE2090" s="585"/>
      <c r="BF2090" s="595">
        <f>IF(BB2090=0,0,(BD2090/BB2090)*100)</f>
        <v>0</v>
      </c>
      <c r="BG2090" s="596"/>
      <c r="BH2090" s="599">
        <f>AV2090+BB2090</f>
        <v>0</v>
      </c>
      <c r="BI2090" s="600"/>
      <c r="BJ2090" s="630">
        <f>AX2090+BD2090</f>
        <v>0</v>
      </c>
      <c r="BK2090" s="631"/>
      <c r="BL2090" s="595">
        <f>IF(BH2090=0,0,(BJ2090/BH2090)*100)</f>
        <v>0</v>
      </c>
      <c r="BM2090" s="596"/>
      <c r="BN2090" s="656">
        <f>(AF2090*2)+(AL2090*2)+(AR2090*3)+BD2090</f>
        <v>0</v>
      </c>
      <c r="BO2090" s="657"/>
      <c r="BP2090" s="658"/>
      <c r="BQ2090" s="676">
        <f t="shared" ref="BQ2090" si="2025">IF(BS2090=0,0,50*BR2090/BS2090)</f>
        <v>0</v>
      </c>
      <c r="BR2090" s="662">
        <f t="shared" ref="BR2090" si="2026">(BN2090*BU$11)+(N2090*BU$12)+(Z2090*BU$13)+(R2090*BU$14)+(X2090*BU$15)+(AB2090*BU$16)+(V2090*BU$2086)</f>
        <v>0</v>
      </c>
      <c r="BS2090" s="662">
        <f t="shared" ref="BS2090" si="2027">((BB2090-BD2090)*BU$2083)+((AV2090-AX2090)*BU$2082)+(H2090*BU$2084)+(P2090*BU$2085)</f>
        <v>0</v>
      </c>
      <c r="BT2090" s="15"/>
      <c r="BU2090" s="15"/>
      <c r="BV2090" s="95"/>
    </row>
    <row r="2091" spans="1:79" ht="21.75" customHeight="1" x14ac:dyDescent="0.25">
      <c r="A2091" s="95"/>
      <c r="B2091" s="571"/>
      <c r="C2091" s="642" t="str">
        <f>IF(ROSTER!D$22="","",ROSTER!D$22)</f>
        <v/>
      </c>
      <c r="D2091" s="643"/>
      <c r="E2091" s="575"/>
      <c r="F2091" s="577"/>
      <c r="G2091" s="583"/>
      <c r="H2091" s="579"/>
      <c r="I2091" s="545"/>
      <c r="J2091" s="544"/>
      <c r="K2091" s="581"/>
      <c r="L2091" s="586"/>
      <c r="M2091" s="587"/>
      <c r="N2091" s="592" t="s">
        <v>16</v>
      </c>
      <c r="O2091" s="603"/>
      <c r="P2091" s="544"/>
      <c r="Q2091" s="581"/>
      <c r="R2091" s="586"/>
      <c r="S2091" s="587"/>
      <c r="T2091" s="592" t="s">
        <v>16</v>
      </c>
      <c r="U2091" s="592"/>
      <c r="V2091" s="544"/>
      <c r="W2091" s="545"/>
      <c r="X2091" s="594"/>
      <c r="Y2091" s="545"/>
      <c r="Z2091" s="544"/>
      <c r="AA2091" s="545"/>
      <c r="AB2091" s="544"/>
      <c r="AC2091" s="545"/>
      <c r="AD2091" s="544"/>
      <c r="AE2091" s="581"/>
      <c r="AF2091" s="586"/>
      <c r="AG2091" s="587"/>
      <c r="AH2091" s="626"/>
      <c r="AI2091" s="627"/>
      <c r="AJ2091" s="544"/>
      <c r="AK2091" s="581"/>
      <c r="AL2091" s="586"/>
      <c r="AM2091" s="587"/>
      <c r="AN2091" s="626"/>
      <c r="AO2091" s="627"/>
      <c r="AP2091" s="544"/>
      <c r="AQ2091" s="581"/>
      <c r="AR2091" s="586"/>
      <c r="AS2091" s="587"/>
      <c r="AT2091" s="626"/>
      <c r="AU2091" s="627"/>
      <c r="AV2091" s="628"/>
      <c r="AW2091" s="629"/>
      <c r="AX2091" s="632"/>
      <c r="AY2091" s="633"/>
      <c r="AZ2091" s="626"/>
      <c r="BA2091" s="627"/>
      <c r="BB2091" s="544"/>
      <c r="BC2091" s="581"/>
      <c r="BD2091" s="586"/>
      <c r="BE2091" s="587"/>
      <c r="BF2091" s="626"/>
      <c r="BG2091" s="627"/>
      <c r="BH2091" s="628"/>
      <c r="BI2091" s="629"/>
      <c r="BJ2091" s="632"/>
      <c r="BK2091" s="633"/>
      <c r="BL2091" s="626"/>
      <c r="BM2091" s="627"/>
      <c r="BN2091" s="678"/>
      <c r="BO2091" s="679"/>
      <c r="BP2091" s="680"/>
      <c r="BQ2091" s="677"/>
      <c r="BR2091" s="663"/>
      <c r="BS2091" s="663"/>
      <c r="BT2091" s="15"/>
      <c r="BU2091" s="15"/>
      <c r="BV2091" s="95"/>
    </row>
    <row r="2092" spans="1:79" ht="21.75" customHeight="1" x14ac:dyDescent="0.25">
      <c r="A2092" s="95"/>
      <c r="B2092" s="570" t="str">
        <f>IF(ROSTER!B$24="","",ROSTER!B$24)</f>
        <v/>
      </c>
      <c r="C2092" s="572" t="str">
        <f>IF(ROSTER!C$24="","",ROSTER!C$24)</f>
        <v/>
      </c>
      <c r="D2092" s="573"/>
      <c r="E2092" s="574"/>
      <c r="F2092" s="576">
        <f>IF(E2092="y",1,IF(E2092="S",1,0))</f>
        <v>0</v>
      </c>
      <c r="G2092" s="582">
        <f>IF(E2092="S",1,0)</f>
        <v>0</v>
      </c>
      <c r="H2092" s="578"/>
      <c r="I2092" s="543"/>
      <c r="J2092" s="542"/>
      <c r="K2092" s="580"/>
      <c r="L2092" s="584"/>
      <c r="M2092" s="585"/>
      <c r="N2092" s="588">
        <f>L2092+J2092</f>
        <v>0</v>
      </c>
      <c r="O2092" s="589"/>
      <c r="P2092" s="542"/>
      <c r="Q2092" s="580"/>
      <c r="R2092" s="584"/>
      <c r="S2092" s="585"/>
      <c r="T2092" s="588">
        <f>R2092-P2092</f>
        <v>0</v>
      </c>
      <c r="U2092" s="588"/>
      <c r="V2092" s="542"/>
      <c r="W2092" s="543"/>
      <c r="X2092" s="593"/>
      <c r="Y2092" s="543"/>
      <c r="Z2092" s="542"/>
      <c r="AA2092" s="543"/>
      <c r="AB2092" s="542"/>
      <c r="AC2092" s="543"/>
      <c r="AD2092" s="542"/>
      <c r="AE2092" s="580"/>
      <c r="AF2092" s="584"/>
      <c r="AG2092" s="585"/>
      <c r="AH2092" s="595">
        <f>IF(AD2092=0,0,(AF2092/AD2092)*100)</f>
        <v>0</v>
      </c>
      <c r="AI2092" s="596"/>
      <c r="AJ2092" s="542"/>
      <c r="AK2092" s="580"/>
      <c r="AL2092" s="584"/>
      <c r="AM2092" s="585"/>
      <c r="AN2092" s="595">
        <f>IF(AJ2092=0,0,(AL2092/AJ2092)*100)</f>
        <v>0</v>
      </c>
      <c r="AO2092" s="596"/>
      <c r="AP2092" s="542"/>
      <c r="AQ2092" s="580"/>
      <c r="AR2092" s="584"/>
      <c r="AS2092" s="585"/>
      <c r="AT2092" s="595">
        <f>IF(AP2092=0,0,(AR2092/AP2092)*100)</f>
        <v>0</v>
      </c>
      <c r="AU2092" s="596"/>
      <c r="AV2092" s="599">
        <f>AD2092+AJ2092+AP2092</f>
        <v>0</v>
      </c>
      <c r="AW2092" s="600"/>
      <c r="AX2092" s="630">
        <f>AF2092+AL2092+AR2092</f>
        <v>0</v>
      </c>
      <c r="AY2092" s="631"/>
      <c r="AZ2092" s="595">
        <f>IF(AV2092=0,0,(AX2092/AV2092)*100)</f>
        <v>0</v>
      </c>
      <c r="BA2092" s="596"/>
      <c r="BB2092" s="542"/>
      <c r="BC2092" s="580"/>
      <c r="BD2092" s="584"/>
      <c r="BE2092" s="585"/>
      <c r="BF2092" s="595">
        <f>IF(BB2092=0,0,(BD2092/BB2092)*100)</f>
        <v>0</v>
      </c>
      <c r="BG2092" s="596"/>
      <c r="BH2092" s="599">
        <f>AV2092+BB2092</f>
        <v>0</v>
      </c>
      <c r="BI2092" s="600"/>
      <c r="BJ2092" s="630">
        <f>AX2092+BD2092</f>
        <v>0</v>
      </c>
      <c r="BK2092" s="631"/>
      <c r="BL2092" s="595">
        <f>IF(BH2092=0,0,(BJ2092/BH2092)*100)</f>
        <v>0</v>
      </c>
      <c r="BM2092" s="596"/>
      <c r="BN2092" s="656">
        <f>(AF2092*2)+(AL2092*2)+(AR2092*3)+BD2092</f>
        <v>0</v>
      </c>
      <c r="BO2092" s="657"/>
      <c r="BP2092" s="658"/>
      <c r="BQ2092" s="676">
        <f t="shared" ref="BQ2092" si="2028">IF(BS2092=0,0,50*BR2092/BS2092)</f>
        <v>0</v>
      </c>
      <c r="BR2092" s="662">
        <f t="shared" ref="BR2092" si="2029">(BN2092*BU$11)+(N2092*BU$12)+(Z2092*BU$13)+(R2092*BU$14)+(X2092*BU$15)+(AB2092*BU$16)+(V2092*BU$2086)</f>
        <v>0</v>
      </c>
      <c r="BS2092" s="662">
        <f t="shared" ref="BS2092" si="2030">((BB2092-BD2092)*BU$2083)+((AV2092-AX2092)*BU$2082)+(H2092*BU$2084)+(P2092*BU$2085)</f>
        <v>0</v>
      </c>
      <c r="BT2092" s="15"/>
      <c r="BU2092" s="15"/>
      <c r="BV2092" s="95"/>
    </row>
    <row r="2093" spans="1:79" ht="21.75" customHeight="1" x14ac:dyDescent="0.25">
      <c r="A2093" s="95"/>
      <c r="B2093" s="571"/>
      <c r="C2093" s="642" t="str">
        <f>IF(ROSTER!D$24="","",ROSTER!D$24)</f>
        <v/>
      </c>
      <c r="D2093" s="643"/>
      <c r="E2093" s="575"/>
      <c r="F2093" s="577"/>
      <c r="G2093" s="583"/>
      <c r="H2093" s="579"/>
      <c r="I2093" s="545"/>
      <c r="J2093" s="544"/>
      <c r="K2093" s="581"/>
      <c r="L2093" s="586"/>
      <c r="M2093" s="587"/>
      <c r="N2093" s="592" t="s">
        <v>16</v>
      </c>
      <c r="O2093" s="603"/>
      <c r="P2093" s="544"/>
      <c r="Q2093" s="581"/>
      <c r="R2093" s="586"/>
      <c r="S2093" s="587"/>
      <c r="T2093" s="592" t="s">
        <v>16</v>
      </c>
      <c r="U2093" s="592"/>
      <c r="V2093" s="544"/>
      <c r="W2093" s="545"/>
      <c r="X2093" s="594"/>
      <c r="Y2093" s="545"/>
      <c r="Z2093" s="544"/>
      <c r="AA2093" s="545"/>
      <c r="AB2093" s="544"/>
      <c r="AC2093" s="545"/>
      <c r="AD2093" s="544"/>
      <c r="AE2093" s="581"/>
      <c r="AF2093" s="586"/>
      <c r="AG2093" s="587"/>
      <c r="AH2093" s="626"/>
      <c r="AI2093" s="627"/>
      <c r="AJ2093" s="544"/>
      <c r="AK2093" s="581"/>
      <c r="AL2093" s="586"/>
      <c r="AM2093" s="587"/>
      <c r="AN2093" s="626"/>
      <c r="AO2093" s="627"/>
      <c r="AP2093" s="544"/>
      <c r="AQ2093" s="581"/>
      <c r="AR2093" s="586"/>
      <c r="AS2093" s="587"/>
      <c r="AT2093" s="626"/>
      <c r="AU2093" s="627"/>
      <c r="AV2093" s="628"/>
      <c r="AW2093" s="629"/>
      <c r="AX2093" s="632"/>
      <c r="AY2093" s="633"/>
      <c r="AZ2093" s="626"/>
      <c r="BA2093" s="627"/>
      <c r="BB2093" s="544"/>
      <c r="BC2093" s="581"/>
      <c r="BD2093" s="586"/>
      <c r="BE2093" s="587"/>
      <c r="BF2093" s="626"/>
      <c r="BG2093" s="627"/>
      <c r="BH2093" s="628"/>
      <c r="BI2093" s="629"/>
      <c r="BJ2093" s="632"/>
      <c r="BK2093" s="633"/>
      <c r="BL2093" s="626"/>
      <c r="BM2093" s="627"/>
      <c r="BN2093" s="678"/>
      <c r="BO2093" s="679"/>
      <c r="BP2093" s="680"/>
      <c r="BQ2093" s="677"/>
      <c r="BR2093" s="663"/>
      <c r="BS2093" s="663"/>
      <c r="BT2093" s="15"/>
      <c r="BU2093" s="15"/>
      <c r="BV2093" s="95"/>
    </row>
    <row r="2094" spans="1:79" ht="21.75" customHeight="1" x14ac:dyDescent="0.25">
      <c r="A2094" s="95"/>
      <c r="B2094" s="570" t="str">
        <f>IF(ROSTER!B$26="","",ROSTER!B$26)</f>
        <v/>
      </c>
      <c r="C2094" s="572" t="str">
        <f>IF(ROSTER!C$26="","",ROSTER!C$26)</f>
        <v/>
      </c>
      <c r="D2094" s="573"/>
      <c r="E2094" s="574"/>
      <c r="F2094" s="576">
        <f>IF(E2094="y",1,IF(E2094="S",1,0))</f>
        <v>0</v>
      </c>
      <c r="G2094" s="582">
        <f>IF(E2094="S",1,0)</f>
        <v>0</v>
      </c>
      <c r="H2094" s="578"/>
      <c r="I2094" s="543"/>
      <c r="J2094" s="542"/>
      <c r="K2094" s="580"/>
      <c r="L2094" s="584"/>
      <c r="M2094" s="585"/>
      <c r="N2094" s="588">
        <f>L2094+J2094</f>
        <v>0</v>
      </c>
      <c r="O2094" s="589"/>
      <c r="P2094" s="542"/>
      <c r="Q2094" s="580"/>
      <c r="R2094" s="584"/>
      <c r="S2094" s="585"/>
      <c r="T2094" s="588">
        <f>R2094-P2094</f>
        <v>0</v>
      </c>
      <c r="U2094" s="588"/>
      <c r="V2094" s="542"/>
      <c r="W2094" s="543"/>
      <c r="X2094" s="593"/>
      <c r="Y2094" s="543"/>
      <c r="Z2094" s="542"/>
      <c r="AA2094" s="543"/>
      <c r="AB2094" s="542"/>
      <c r="AC2094" s="543"/>
      <c r="AD2094" s="542"/>
      <c r="AE2094" s="580"/>
      <c r="AF2094" s="584"/>
      <c r="AG2094" s="585"/>
      <c r="AH2094" s="595">
        <f>IF(AD2094=0,0,(AF2094/AD2094)*100)</f>
        <v>0</v>
      </c>
      <c r="AI2094" s="596"/>
      <c r="AJ2094" s="542"/>
      <c r="AK2094" s="580"/>
      <c r="AL2094" s="584"/>
      <c r="AM2094" s="585"/>
      <c r="AN2094" s="595">
        <f>IF(AJ2094=0,0,(AL2094/AJ2094)*100)</f>
        <v>0</v>
      </c>
      <c r="AO2094" s="596"/>
      <c r="AP2094" s="542"/>
      <c r="AQ2094" s="580"/>
      <c r="AR2094" s="584"/>
      <c r="AS2094" s="585"/>
      <c r="AT2094" s="595">
        <f>IF(AP2094=0,0,(AR2094/AP2094)*100)</f>
        <v>0</v>
      </c>
      <c r="AU2094" s="596"/>
      <c r="AV2094" s="599">
        <f>AD2094+AJ2094+AP2094</f>
        <v>0</v>
      </c>
      <c r="AW2094" s="600"/>
      <c r="AX2094" s="630">
        <f>AF2094+AL2094+AR2094</f>
        <v>0</v>
      </c>
      <c r="AY2094" s="631"/>
      <c r="AZ2094" s="595">
        <f>IF(AV2094=0,0,(AX2094/AV2094)*100)</f>
        <v>0</v>
      </c>
      <c r="BA2094" s="596"/>
      <c r="BB2094" s="542"/>
      <c r="BC2094" s="580"/>
      <c r="BD2094" s="584"/>
      <c r="BE2094" s="585"/>
      <c r="BF2094" s="595">
        <f>IF(BB2094=0,0,(BD2094/BB2094)*100)</f>
        <v>0</v>
      </c>
      <c r="BG2094" s="596"/>
      <c r="BH2094" s="599">
        <f>AV2094+BB2094</f>
        <v>0</v>
      </c>
      <c r="BI2094" s="600"/>
      <c r="BJ2094" s="630">
        <f>AX2094+BD2094</f>
        <v>0</v>
      </c>
      <c r="BK2094" s="631"/>
      <c r="BL2094" s="595">
        <f>IF(BH2094=0,0,(BJ2094/BH2094)*100)</f>
        <v>0</v>
      </c>
      <c r="BM2094" s="596"/>
      <c r="BN2094" s="656">
        <f>(AF2094*2)+(AL2094*2)+(AR2094*3)+BD2094</f>
        <v>0</v>
      </c>
      <c r="BO2094" s="657"/>
      <c r="BP2094" s="658"/>
      <c r="BQ2094" s="676">
        <f t="shared" ref="BQ2094" si="2031">IF(BS2094=0,0,50*BR2094/BS2094)</f>
        <v>0</v>
      </c>
      <c r="BR2094" s="662">
        <f t="shared" ref="BR2094" si="2032">(BN2094*BU$11)+(N2094*BU$12)+(Z2094*BU$13)+(R2094*BU$14)+(X2094*BU$15)+(AB2094*BU$16)+(V2094*BU$2086)</f>
        <v>0</v>
      </c>
      <c r="BS2094" s="662">
        <f t="shared" ref="BS2094" si="2033">((BB2094-BD2094)*BU$2083)+((AV2094-AX2094)*BU$2082)+(H2094*BU$2084)+(P2094*BU$2085)</f>
        <v>0</v>
      </c>
      <c r="BT2094" s="15"/>
      <c r="BU2094" s="15"/>
      <c r="BV2094" s="95"/>
    </row>
    <row r="2095" spans="1:79" ht="21.75" customHeight="1" x14ac:dyDescent="0.25">
      <c r="A2095" s="95"/>
      <c r="B2095" s="571"/>
      <c r="C2095" s="642" t="str">
        <f>IF(ROSTER!D$26="","",ROSTER!D$26)</f>
        <v/>
      </c>
      <c r="D2095" s="643"/>
      <c r="E2095" s="575"/>
      <c r="F2095" s="577"/>
      <c r="G2095" s="583"/>
      <c r="H2095" s="579"/>
      <c r="I2095" s="545"/>
      <c r="J2095" s="544"/>
      <c r="K2095" s="581"/>
      <c r="L2095" s="586"/>
      <c r="M2095" s="587"/>
      <c r="N2095" s="592" t="s">
        <v>16</v>
      </c>
      <c r="O2095" s="603"/>
      <c r="P2095" s="544"/>
      <c r="Q2095" s="581"/>
      <c r="R2095" s="586"/>
      <c r="S2095" s="587"/>
      <c r="T2095" s="592" t="s">
        <v>16</v>
      </c>
      <c r="U2095" s="592"/>
      <c r="V2095" s="544"/>
      <c r="W2095" s="545"/>
      <c r="X2095" s="594"/>
      <c r="Y2095" s="545"/>
      <c r="Z2095" s="544"/>
      <c r="AA2095" s="545"/>
      <c r="AB2095" s="544"/>
      <c r="AC2095" s="545"/>
      <c r="AD2095" s="544"/>
      <c r="AE2095" s="581"/>
      <c r="AF2095" s="586"/>
      <c r="AG2095" s="587"/>
      <c r="AH2095" s="626"/>
      <c r="AI2095" s="627"/>
      <c r="AJ2095" s="544"/>
      <c r="AK2095" s="581"/>
      <c r="AL2095" s="586"/>
      <c r="AM2095" s="587"/>
      <c r="AN2095" s="626"/>
      <c r="AO2095" s="627"/>
      <c r="AP2095" s="544"/>
      <c r="AQ2095" s="581"/>
      <c r="AR2095" s="586"/>
      <c r="AS2095" s="587"/>
      <c r="AT2095" s="626"/>
      <c r="AU2095" s="627"/>
      <c r="AV2095" s="628"/>
      <c r="AW2095" s="629"/>
      <c r="AX2095" s="632"/>
      <c r="AY2095" s="633"/>
      <c r="AZ2095" s="626"/>
      <c r="BA2095" s="627"/>
      <c r="BB2095" s="544"/>
      <c r="BC2095" s="581"/>
      <c r="BD2095" s="586"/>
      <c r="BE2095" s="587"/>
      <c r="BF2095" s="626"/>
      <c r="BG2095" s="627"/>
      <c r="BH2095" s="628"/>
      <c r="BI2095" s="629"/>
      <c r="BJ2095" s="632"/>
      <c r="BK2095" s="633"/>
      <c r="BL2095" s="626"/>
      <c r="BM2095" s="627"/>
      <c r="BN2095" s="678"/>
      <c r="BO2095" s="679"/>
      <c r="BP2095" s="680"/>
      <c r="BQ2095" s="677"/>
      <c r="BR2095" s="663"/>
      <c r="BS2095" s="663"/>
      <c r="BT2095" s="15"/>
      <c r="BU2095" s="15"/>
      <c r="BV2095" s="95"/>
    </row>
    <row r="2096" spans="1:79" ht="21.75" customHeight="1" x14ac:dyDescent="0.25">
      <c r="A2096" s="95"/>
      <c r="B2096" s="570" t="str">
        <f>IF(ROSTER!B$28="","",ROSTER!B$28)</f>
        <v/>
      </c>
      <c r="C2096" s="572" t="str">
        <f>IF(ROSTER!C$28="","",ROSTER!C$28)</f>
        <v/>
      </c>
      <c r="D2096" s="573"/>
      <c r="E2096" s="574"/>
      <c r="F2096" s="576">
        <f>IF(E2096="y",1,IF(E2096="S",1,0))</f>
        <v>0</v>
      </c>
      <c r="G2096" s="582">
        <f>IF(E2096="S",1,0)</f>
        <v>0</v>
      </c>
      <c r="H2096" s="578"/>
      <c r="I2096" s="543"/>
      <c r="J2096" s="542"/>
      <c r="K2096" s="580"/>
      <c r="L2096" s="584"/>
      <c r="M2096" s="585"/>
      <c r="N2096" s="588">
        <f>L2096+J2096</f>
        <v>0</v>
      </c>
      <c r="O2096" s="589"/>
      <c r="P2096" s="542"/>
      <c r="Q2096" s="580"/>
      <c r="R2096" s="584"/>
      <c r="S2096" s="585"/>
      <c r="T2096" s="588">
        <f>R2096-P2096</f>
        <v>0</v>
      </c>
      <c r="U2096" s="588"/>
      <c r="V2096" s="542"/>
      <c r="W2096" s="543"/>
      <c r="X2096" s="593"/>
      <c r="Y2096" s="543"/>
      <c r="Z2096" s="542"/>
      <c r="AA2096" s="543"/>
      <c r="AB2096" s="542"/>
      <c r="AC2096" s="543"/>
      <c r="AD2096" s="542"/>
      <c r="AE2096" s="580"/>
      <c r="AF2096" s="584"/>
      <c r="AG2096" s="585"/>
      <c r="AH2096" s="595">
        <f>IF(AD2096=0,0,(AF2096/AD2096)*100)</f>
        <v>0</v>
      </c>
      <c r="AI2096" s="596"/>
      <c r="AJ2096" s="542"/>
      <c r="AK2096" s="580"/>
      <c r="AL2096" s="584"/>
      <c r="AM2096" s="585"/>
      <c r="AN2096" s="595">
        <f>IF(AJ2096=0,0,(AL2096/AJ2096)*100)</f>
        <v>0</v>
      </c>
      <c r="AO2096" s="596"/>
      <c r="AP2096" s="542"/>
      <c r="AQ2096" s="580"/>
      <c r="AR2096" s="584"/>
      <c r="AS2096" s="585"/>
      <c r="AT2096" s="595">
        <f>IF(AP2096=0,0,(AR2096/AP2096)*100)</f>
        <v>0</v>
      </c>
      <c r="AU2096" s="596"/>
      <c r="AV2096" s="599">
        <f>AD2096+AJ2096+AP2096</f>
        <v>0</v>
      </c>
      <c r="AW2096" s="600"/>
      <c r="AX2096" s="630">
        <f>AF2096+AL2096+AR2096</f>
        <v>0</v>
      </c>
      <c r="AY2096" s="631"/>
      <c r="AZ2096" s="595">
        <f>IF(AV2096=0,0,(AX2096/AV2096)*100)</f>
        <v>0</v>
      </c>
      <c r="BA2096" s="596"/>
      <c r="BB2096" s="542"/>
      <c r="BC2096" s="580"/>
      <c r="BD2096" s="584"/>
      <c r="BE2096" s="585"/>
      <c r="BF2096" s="595">
        <f>IF(BB2096=0,0,(BD2096/BB2096)*100)</f>
        <v>0</v>
      </c>
      <c r="BG2096" s="596"/>
      <c r="BH2096" s="599">
        <f>AV2096+BB2096</f>
        <v>0</v>
      </c>
      <c r="BI2096" s="600"/>
      <c r="BJ2096" s="630">
        <f>AX2096+BD2096</f>
        <v>0</v>
      </c>
      <c r="BK2096" s="631"/>
      <c r="BL2096" s="595">
        <f>IF(BH2096=0,0,(BJ2096/BH2096)*100)</f>
        <v>0</v>
      </c>
      <c r="BM2096" s="596"/>
      <c r="BN2096" s="656">
        <f>(AF2096*2)+(AL2096*2)+(AR2096*3)+BD2096</f>
        <v>0</v>
      </c>
      <c r="BO2096" s="657"/>
      <c r="BP2096" s="658"/>
      <c r="BQ2096" s="676">
        <f t="shared" ref="BQ2096" si="2034">IF(BS2096=0,0,50*BR2096/BS2096)</f>
        <v>0</v>
      </c>
      <c r="BR2096" s="662">
        <f t="shared" ref="BR2096" si="2035">(BN2096*BU$11)+(N2096*BU$12)+(Z2096*BU$13)+(R2096*BU$14)+(X2096*BU$15)+(AB2096*BU$16)+(V2096*BU$2086)</f>
        <v>0</v>
      </c>
      <c r="BS2096" s="662">
        <f t="shared" ref="BS2096" si="2036">((BB2096-BD2096)*BU$2083)+((AV2096-AX2096)*BU$2082)+(H2096*BU$2084)+(P2096*BU$2085)</f>
        <v>0</v>
      </c>
      <c r="BT2096" s="15"/>
      <c r="BU2096" s="15"/>
      <c r="BV2096" s="95"/>
    </row>
    <row r="2097" spans="1:74" ht="21.75" customHeight="1" x14ac:dyDescent="0.25">
      <c r="A2097" s="95"/>
      <c r="B2097" s="571"/>
      <c r="C2097" s="642" t="str">
        <f>IF(ROSTER!D$28="","",ROSTER!D$28)</f>
        <v/>
      </c>
      <c r="D2097" s="643"/>
      <c r="E2097" s="575"/>
      <c r="F2097" s="577"/>
      <c r="G2097" s="583"/>
      <c r="H2097" s="579"/>
      <c r="I2097" s="545"/>
      <c r="J2097" s="544"/>
      <c r="K2097" s="581"/>
      <c r="L2097" s="586"/>
      <c r="M2097" s="587"/>
      <c r="N2097" s="592" t="s">
        <v>16</v>
      </c>
      <c r="O2097" s="603"/>
      <c r="P2097" s="544"/>
      <c r="Q2097" s="581"/>
      <c r="R2097" s="586"/>
      <c r="S2097" s="587"/>
      <c r="T2097" s="592" t="s">
        <v>16</v>
      </c>
      <c r="U2097" s="592"/>
      <c r="V2097" s="544"/>
      <c r="W2097" s="545"/>
      <c r="X2097" s="594"/>
      <c r="Y2097" s="545"/>
      <c r="Z2097" s="544"/>
      <c r="AA2097" s="545"/>
      <c r="AB2097" s="544"/>
      <c r="AC2097" s="545"/>
      <c r="AD2097" s="544"/>
      <c r="AE2097" s="581"/>
      <c r="AF2097" s="586"/>
      <c r="AG2097" s="587"/>
      <c r="AH2097" s="626"/>
      <c r="AI2097" s="627"/>
      <c r="AJ2097" s="544"/>
      <c r="AK2097" s="581"/>
      <c r="AL2097" s="586"/>
      <c r="AM2097" s="587"/>
      <c r="AN2097" s="626"/>
      <c r="AO2097" s="627"/>
      <c r="AP2097" s="544"/>
      <c r="AQ2097" s="581"/>
      <c r="AR2097" s="586"/>
      <c r="AS2097" s="587"/>
      <c r="AT2097" s="626"/>
      <c r="AU2097" s="627"/>
      <c r="AV2097" s="628"/>
      <c r="AW2097" s="629"/>
      <c r="AX2097" s="632"/>
      <c r="AY2097" s="633"/>
      <c r="AZ2097" s="626"/>
      <c r="BA2097" s="627"/>
      <c r="BB2097" s="544"/>
      <c r="BC2097" s="581"/>
      <c r="BD2097" s="586"/>
      <c r="BE2097" s="587"/>
      <c r="BF2097" s="626"/>
      <c r="BG2097" s="627"/>
      <c r="BH2097" s="628"/>
      <c r="BI2097" s="629"/>
      <c r="BJ2097" s="632"/>
      <c r="BK2097" s="633"/>
      <c r="BL2097" s="626"/>
      <c r="BM2097" s="627"/>
      <c r="BN2097" s="678"/>
      <c r="BO2097" s="679"/>
      <c r="BP2097" s="680"/>
      <c r="BQ2097" s="677"/>
      <c r="BR2097" s="663"/>
      <c r="BS2097" s="663"/>
      <c r="BT2097" s="15"/>
      <c r="BU2097" s="15"/>
      <c r="BV2097" s="95"/>
    </row>
    <row r="2098" spans="1:74" ht="21.75" customHeight="1" x14ac:dyDescent="0.25">
      <c r="A2098" s="95"/>
      <c r="B2098" s="570" t="str">
        <f>IF(ROSTER!B$30="","",ROSTER!B$30)</f>
        <v/>
      </c>
      <c r="C2098" s="572" t="str">
        <f>IF(ROSTER!C$30="","",ROSTER!C$30)</f>
        <v/>
      </c>
      <c r="D2098" s="573"/>
      <c r="E2098" s="574"/>
      <c r="F2098" s="576">
        <f>IF(E2098="y",1,IF(E2098="S",1,0))</f>
        <v>0</v>
      </c>
      <c r="G2098" s="582">
        <f>IF(E2098="S",1,0)</f>
        <v>0</v>
      </c>
      <c r="H2098" s="578"/>
      <c r="I2098" s="543"/>
      <c r="J2098" s="542"/>
      <c r="K2098" s="580"/>
      <c r="L2098" s="584"/>
      <c r="M2098" s="585"/>
      <c r="N2098" s="588">
        <f>L2098+J2098</f>
        <v>0</v>
      </c>
      <c r="O2098" s="589"/>
      <c r="P2098" s="542"/>
      <c r="Q2098" s="580"/>
      <c r="R2098" s="584"/>
      <c r="S2098" s="585"/>
      <c r="T2098" s="588">
        <f>R2098-P2098</f>
        <v>0</v>
      </c>
      <c r="U2098" s="588"/>
      <c r="V2098" s="542"/>
      <c r="W2098" s="543"/>
      <c r="X2098" s="593"/>
      <c r="Y2098" s="543"/>
      <c r="Z2098" s="542"/>
      <c r="AA2098" s="543"/>
      <c r="AB2098" s="542"/>
      <c r="AC2098" s="543"/>
      <c r="AD2098" s="542"/>
      <c r="AE2098" s="580"/>
      <c r="AF2098" s="584"/>
      <c r="AG2098" s="585"/>
      <c r="AH2098" s="595">
        <f>IF(AD2098=0,0,(AF2098/AD2098)*100)</f>
        <v>0</v>
      </c>
      <c r="AI2098" s="596"/>
      <c r="AJ2098" s="542"/>
      <c r="AK2098" s="580"/>
      <c r="AL2098" s="584"/>
      <c r="AM2098" s="585"/>
      <c r="AN2098" s="595">
        <f>IF(AJ2098=0,0,(AL2098/AJ2098)*100)</f>
        <v>0</v>
      </c>
      <c r="AO2098" s="596"/>
      <c r="AP2098" s="542"/>
      <c r="AQ2098" s="580"/>
      <c r="AR2098" s="584"/>
      <c r="AS2098" s="585"/>
      <c r="AT2098" s="595">
        <f>IF(AP2098=0,0,(AR2098/AP2098)*100)</f>
        <v>0</v>
      </c>
      <c r="AU2098" s="596"/>
      <c r="AV2098" s="599">
        <f>AD2098+AJ2098+AP2098</f>
        <v>0</v>
      </c>
      <c r="AW2098" s="600"/>
      <c r="AX2098" s="630">
        <f>AF2098+AL2098+AR2098</f>
        <v>0</v>
      </c>
      <c r="AY2098" s="631"/>
      <c r="AZ2098" s="595">
        <f>IF(AV2098=0,0,(AX2098/AV2098)*100)</f>
        <v>0</v>
      </c>
      <c r="BA2098" s="596"/>
      <c r="BB2098" s="542"/>
      <c r="BC2098" s="580"/>
      <c r="BD2098" s="584"/>
      <c r="BE2098" s="585"/>
      <c r="BF2098" s="595">
        <f>IF(BB2098=0,0,(BD2098/BB2098)*100)</f>
        <v>0</v>
      </c>
      <c r="BG2098" s="596"/>
      <c r="BH2098" s="599">
        <f>AV2098+BB2098</f>
        <v>0</v>
      </c>
      <c r="BI2098" s="600"/>
      <c r="BJ2098" s="630">
        <f>AX2098+BD2098</f>
        <v>0</v>
      </c>
      <c r="BK2098" s="631"/>
      <c r="BL2098" s="595">
        <f>IF(BH2098=0,0,(BJ2098/BH2098)*100)</f>
        <v>0</v>
      </c>
      <c r="BM2098" s="596"/>
      <c r="BN2098" s="656">
        <f>(AF2098*2)+(AL2098*2)+(AR2098*3)+BD2098</f>
        <v>0</v>
      </c>
      <c r="BO2098" s="657"/>
      <c r="BP2098" s="658"/>
      <c r="BQ2098" s="676">
        <f t="shared" ref="BQ2098" si="2037">IF(BS2098=0,0,50*BR2098/BS2098)</f>
        <v>0</v>
      </c>
      <c r="BR2098" s="662">
        <f t="shared" ref="BR2098" si="2038">(BN2098*BU$11)+(N2098*BU$12)+(Z2098*BU$13)+(R2098*BU$14)+(X2098*BU$15)+(AB2098*BU$16)+(V2098*BU$2086)</f>
        <v>0</v>
      </c>
      <c r="BS2098" s="662">
        <f t="shared" ref="BS2098" si="2039">((BB2098-BD2098)*BU$2083)+((AV2098-AX2098)*BU$2082)+(H2098*BU$2084)+(P2098*BU$2085)</f>
        <v>0</v>
      </c>
      <c r="BT2098" s="15"/>
      <c r="BU2098" s="15"/>
      <c r="BV2098" s="95"/>
    </row>
    <row r="2099" spans="1:74" ht="21.75" customHeight="1" x14ac:dyDescent="0.25">
      <c r="A2099" s="95"/>
      <c r="B2099" s="571"/>
      <c r="C2099" s="642" t="str">
        <f>IF(ROSTER!D$30="","",ROSTER!D$30)</f>
        <v/>
      </c>
      <c r="D2099" s="643"/>
      <c r="E2099" s="575"/>
      <c r="F2099" s="577"/>
      <c r="G2099" s="583"/>
      <c r="H2099" s="579"/>
      <c r="I2099" s="545"/>
      <c r="J2099" s="544"/>
      <c r="K2099" s="581"/>
      <c r="L2099" s="586"/>
      <c r="M2099" s="587"/>
      <c r="N2099" s="592" t="s">
        <v>16</v>
      </c>
      <c r="O2099" s="603"/>
      <c r="P2099" s="544"/>
      <c r="Q2099" s="581"/>
      <c r="R2099" s="586"/>
      <c r="S2099" s="587"/>
      <c r="T2099" s="592" t="s">
        <v>16</v>
      </c>
      <c r="U2099" s="592"/>
      <c r="V2099" s="544"/>
      <c r="W2099" s="545"/>
      <c r="X2099" s="594"/>
      <c r="Y2099" s="545"/>
      <c r="Z2099" s="544"/>
      <c r="AA2099" s="545"/>
      <c r="AB2099" s="544"/>
      <c r="AC2099" s="545"/>
      <c r="AD2099" s="544"/>
      <c r="AE2099" s="581"/>
      <c r="AF2099" s="586"/>
      <c r="AG2099" s="587"/>
      <c r="AH2099" s="626"/>
      <c r="AI2099" s="627"/>
      <c r="AJ2099" s="544"/>
      <c r="AK2099" s="581"/>
      <c r="AL2099" s="586"/>
      <c r="AM2099" s="587"/>
      <c r="AN2099" s="626"/>
      <c r="AO2099" s="627"/>
      <c r="AP2099" s="544"/>
      <c r="AQ2099" s="581"/>
      <c r="AR2099" s="586"/>
      <c r="AS2099" s="587"/>
      <c r="AT2099" s="626"/>
      <c r="AU2099" s="627"/>
      <c r="AV2099" s="628"/>
      <c r="AW2099" s="629"/>
      <c r="AX2099" s="632"/>
      <c r="AY2099" s="633"/>
      <c r="AZ2099" s="626"/>
      <c r="BA2099" s="627"/>
      <c r="BB2099" s="544"/>
      <c r="BC2099" s="581"/>
      <c r="BD2099" s="586"/>
      <c r="BE2099" s="587"/>
      <c r="BF2099" s="626"/>
      <c r="BG2099" s="627"/>
      <c r="BH2099" s="628"/>
      <c r="BI2099" s="629"/>
      <c r="BJ2099" s="632"/>
      <c r="BK2099" s="633"/>
      <c r="BL2099" s="626"/>
      <c r="BM2099" s="627"/>
      <c r="BN2099" s="678"/>
      <c r="BO2099" s="679"/>
      <c r="BP2099" s="680"/>
      <c r="BQ2099" s="677"/>
      <c r="BR2099" s="663"/>
      <c r="BS2099" s="663"/>
      <c r="BT2099" s="15"/>
      <c r="BU2099" s="15"/>
      <c r="BV2099" s="95"/>
    </row>
    <row r="2100" spans="1:74" ht="21.75" customHeight="1" x14ac:dyDescent="0.25">
      <c r="A2100" s="95"/>
      <c r="B2100" s="570" t="str">
        <f>IF(ROSTER!B$32="","",ROSTER!B$32)</f>
        <v/>
      </c>
      <c r="C2100" s="572" t="str">
        <f>IF(ROSTER!C$32="","",ROSTER!C$32)</f>
        <v/>
      </c>
      <c r="D2100" s="573"/>
      <c r="E2100" s="574"/>
      <c r="F2100" s="576">
        <f>IF(E2100="y",1,IF(E2100="S",1,0))</f>
        <v>0</v>
      </c>
      <c r="G2100" s="582">
        <f>IF(E2100="S",1,0)</f>
        <v>0</v>
      </c>
      <c r="H2100" s="578"/>
      <c r="I2100" s="543"/>
      <c r="J2100" s="542"/>
      <c r="K2100" s="580"/>
      <c r="L2100" s="584"/>
      <c r="M2100" s="585"/>
      <c r="N2100" s="588">
        <f>L2100+J2100</f>
        <v>0</v>
      </c>
      <c r="O2100" s="589"/>
      <c r="P2100" s="542"/>
      <c r="Q2100" s="580"/>
      <c r="R2100" s="584"/>
      <c r="S2100" s="585"/>
      <c r="T2100" s="588">
        <f>R2100-P2100</f>
        <v>0</v>
      </c>
      <c r="U2100" s="588"/>
      <c r="V2100" s="542"/>
      <c r="W2100" s="543"/>
      <c r="X2100" s="593"/>
      <c r="Y2100" s="543"/>
      <c r="Z2100" s="542"/>
      <c r="AA2100" s="543"/>
      <c r="AB2100" s="542"/>
      <c r="AC2100" s="543"/>
      <c r="AD2100" s="542"/>
      <c r="AE2100" s="580"/>
      <c r="AF2100" s="584"/>
      <c r="AG2100" s="585"/>
      <c r="AH2100" s="595">
        <f>IF(AD2100=0,0,(AF2100/AD2100)*100)</f>
        <v>0</v>
      </c>
      <c r="AI2100" s="596"/>
      <c r="AJ2100" s="542"/>
      <c r="AK2100" s="580"/>
      <c r="AL2100" s="584"/>
      <c r="AM2100" s="585"/>
      <c r="AN2100" s="595">
        <f>IF(AJ2100=0,0,(AL2100/AJ2100)*100)</f>
        <v>0</v>
      </c>
      <c r="AO2100" s="596"/>
      <c r="AP2100" s="542"/>
      <c r="AQ2100" s="580"/>
      <c r="AR2100" s="584"/>
      <c r="AS2100" s="585"/>
      <c r="AT2100" s="595">
        <f>IF(AP2100=0,0,(AR2100/AP2100)*100)</f>
        <v>0</v>
      </c>
      <c r="AU2100" s="596"/>
      <c r="AV2100" s="599">
        <f>AD2100+AJ2100+AP2100</f>
        <v>0</v>
      </c>
      <c r="AW2100" s="600"/>
      <c r="AX2100" s="630">
        <f>AF2100+AL2100+AR2100</f>
        <v>0</v>
      </c>
      <c r="AY2100" s="631"/>
      <c r="AZ2100" s="595">
        <f>IF(AV2100=0,0,(AX2100/AV2100)*100)</f>
        <v>0</v>
      </c>
      <c r="BA2100" s="596"/>
      <c r="BB2100" s="542"/>
      <c r="BC2100" s="580"/>
      <c r="BD2100" s="584"/>
      <c r="BE2100" s="585"/>
      <c r="BF2100" s="595">
        <f>IF(BB2100=0,0,(BD2100/BB2100)*100)</f>
        <v>0</v>
      </c>
      <c r="BG2100" s="596"/>
      <c r="BH2100" s="599">
        <f>AV2100+BB2100</f>
        <v>0</v>
      </c>
      <c r="BI2100" s="600"/>
      <c r="BJ2100" s="630">
        <f>AX2100+BD2100</f>
        <v>0</v>
      </c>
      <c r="BK2100" s="631"/>
      <c r="BL2100" s="595">
        <f>IF(BH2100=0,0,(BJ2100/BH2100)*100)</f>
        <v>0</v>
      </c>
      <c r="BM2100" s="596"/>
      <c r="BN2100" s="656">
        <f>(AF2100*2)+(AL2100*2)+(AR2100*3)+BD2100</f>
        <v>0</v>
      </c>
      <c r="BO2100" s="657"/>
      <c r="BP2100" s="658"/>
      <c r="BQ2100" s="676">
        <f t="shared" ref="BQ2100" si="2040">IF(BS2100=0,0,50*BR2100/BS2100)</f>
        <v>0</v>
      </c>
      <c r="BR2100" s="662">
        <f t="shared" ref="BR2100" si="2041">(BN2100*BU$11)+(N2100*BU$12)+(Z2100*BU$13)+(R2100*BU$14)+(X2100*BU$15)+(AB2100*BU$16)+(V2100*BU$2086)</f>
        <v>0</v>
      </c>
      <c r="BS2100" s="662">
        <f t="shared" ref="BS2100" si="2042">((BB2100-BD2100)*BU$2083)+((AV2100-AX2100)*BU$2082)+(H2100*BU$2084)+(P2100*BU$2085)</f>
        <v>0</v>
      </c>
      <c r="BT2100" s="15"/>
      <c r="BU2100" s="15"/>
      <c r="BV2100" s="95"/>
    </row>
    <row r="2101" spans="1:74" ht="21.75" customHeight="1" x14ac:dyDescent="0.25">
      <c r="A2101" s="95"/>
      <c r="B2101" s="571"/>
      <c r="C2101" s="642" t="str">
        <f>IF(ROSTER!D$32="","",ROSTER!D$32)</f>
        <v/>
      </c>
      <c r="D2101" s="643"/>
      <c r="E2101" s="575"/>
      <c r="F2101" s="577"/>
      <c r="G2101" s="583"/>
      <c r="H2101" s="579"/>
      <c r="I2101" s="545"/>
      <c r="J2101" s="544"/>
      <c r="K2101" s="581"/>
      <c r="L2101" s="586"/>
      <c r="M2101" s="587"/>
      <c r="N2101" s="592" t="s">
        <v>16</v>
      </c>
      <c r="O2101" s="603"/>
      <c r="P2101" s="544"/>
      <c r="Q2101" s="581"/>
      <c r="R2101" s="586"/>
      <c r="S2101" s="587"/>
      <c r="T2101" s="592" t="s">
        <v>16</v>
      </c>
      <c r="U2101" s="592"/>
      <c r="V2101" s="544"/>
      <c r="W2101" s="545"/>
      <c r="X2101" s="594"/>
      <c r="Y2101" s="545"/>
      <c r="Z2101" s="544"/>
      <c r="AA2101" s="545"/>
      <c r="AB2101" s="544"/>
      <c r="AC2101" s="545"/>
      <c r="AD2101" s="544"/>
      <c r="AE2101" s="581"/>
      <c r="AF2101" s="586"/>
      <c r="AG2101" s="587"/>
      <c r="AH2101" s="626"/>
      <c r="AI2101" s="627"/>
      <c r="AJ2101" s="544"/>
      <c r="AK2101" s="581"/>
      <c r="AL2101" s="586"/>
      <c r="AM2101" s="587"/>
      <c r="AN2101" s="626"/>
      <c r="AO2101" s="627"/>
      <c r="AP2101" s="544"/>
      <c r="AQ2101" s="581"/>
      <c r="AR2101" s="586"/>
      <c r="AS2101" s="587"/>
      <c r="AT2101" s="626"/>
      <c r="AU2101" s="627"/>
      <c r="AV2101" s="628"/>
      <c r="AW2101" s="629"/>
      <c r="AX2101" s="632"/>
      <c r="AY2101" s="633"/>
      <c r="AZ2101" s="626"/>
      <c r="BA2101" s="627"/>
      <c r="BB2101" s="544"/>
      <c r="BC2101" s="581"/>
      <c r="BD2101" s="586"/>
      <c r="BE2101" s="587"/>
      <c r="BF2101" s="626"/>
      <c r="BG2101" s="627"/>
      <c r="BH2101" s="628"/>
      <c r="BI2101" s="629"/>
      <c r="BJ2101" s="632"/>
      <c r="BK2101" s="633"/>
      <c r="BL2101" s="626"/>
      <c r="BM2101" s="627"/>
      <c r="BN2101" s="678"/>
      <c r="BO2101" s="679"/>
      <c r="BP2101" s="680"/>
      <c r="BQ2101" s="677"/>
      <c r="BR2101" s="663"/>
      <c r="BS2101" s="663"/>
      <c r="BT2101" s="15"/>
      <c r="BU2101" s="15"/>
      <c r="BV2101" s="95"/>
    </row>
    <row r="2102" spans="1:74" ht="21.75" customHeight="1" x14ac:dyDescent="0.25">
      <c r="A2102" s="95"/>
      <c r="B2102" s="570" t="str">
        <f>IF(ROSTER!B$34="","",ROSTER!B$34)</f>
        <v/>
      </c>
      <c r="C2102" s="572" t="str">
        <f>IF(ROSTER!C$34="","",ROSTER!C$34)</f>
        <v/>
      </c>
      <c r="D2102" s="573"/>
      <c r="E2102" s="574"/>
      <c r="F2102" s="576">
        <f>IF(E2102="y",1,IF(E2102="S",1,0))</f>
        <v>0</v>
      </c>
      <c r="G2102" s="582">
        <f>IF(E2102="S",1,0)</f>
        <v>0</v>
      </c>
      <c r="H2102" s="578"/>
      <c r="I2102" s="543"/>
      <c r="J2102" s="542"/>
      <c r="K2102" s="580"/>
      <c r="L2102" s="584"/>
      <c r="M2102" s="585"/>
      <c r="N2102" s="588">
        <f>L2102+J2102</f>
        <v>0</v>
      </c>
      <c r="O2102" s="589"/>
      <c r="P2102" s="542"/>
      <c r="Q2102" s="580"/>
      <c r="R2102" s="584"/>
      <c r="S2102" s="585"/>
      <c r="T2102" s="588">
        <f>R2102-P2102</f>
        <v>0</v>
      </c>
      <c r="U2102" s="588"/>
      <c r="V2102" s="542"/>
      <c r="W2102" s="543"/>
      <c r="X2102" s="593"/>
      <c r="Y2102" s="543"/>
      <c r="Z2102" s="542"/>
      <c r="AA2102" s="543"/>
      <c r="AB2102" s="542"/>
      <c r="AC2102" s="543"/>
      <c r="AD2102" s="542"/>
      <c r="AE2102" s="580"/>
      <c r="AF2102" s="584"/>
      <c r="AG2102" s="585"/>
      <c r="AH2102" s="595">
        <f>IF(AD2102=0,0,(AF2102/AD2102)*100)</f>
        <v>0</v>
      </c>
      <c r="AI2102" s="596"/>
      <c r="AJ2102" s="542"/>
      <c r="AK2102" s="580"/>
      <c r="AL2102" s="584"/>
      <c r="AM2102" s="585"/>
      <c r="AN2102" s="595">
        <f>IF(AJ2102=0,0,(AL2102/AJ2102)*100)</f>
        <v>0</v>
      </c>
      <c r="AO2102" s="596"/>
      <c r="AP2102" s="542"/>
      <c r="AQ2102" s="580"/>
      <c r="AR2102" s="584"/>
      <c r="AS2102" s="585"/>
      <c r="AT2102" s="595">
        <f>IF(AP2102=0,0,(AR2102/AP2102)*100)</f>
        <v>0</v>
      </c>
      <c r="AU2102" s="596"/>
      <c r="AV2102" s="599">
        <f>AD2102+AJ2102+AP2102</f>
        <v>0</v>
      </c>
      <c r="AW2102" s="600"/>
      <c r="AX2102" s="630">
        <f>AF2102+AL2102+AR2102</f>
        <v>0</v>
      </c>
      <c r="AY2102" s="631"/>
      <c r="AZ2102" s="595">
        <f>IF(AV2102=0,0,(AX2102/AV2102)*100)</f>
        <v>0</v>
      </c>
      <c r="BA2102" s="596"/>
      <c r="BB2102" s="542"/>
      <c r="BC2102" s="580"/>
      <c r="BD2102" s="584"/>
      <c r="BE2102" s="585"/>
      <c r="BF2102" s="595">
        <f>IF(BB2102=0,0,(BD2102/BB2102)*100)</f>
        <v>0</v>
      </c>
      <c r="BG2102" s="596"/>
      <c r="BH2102" s="599">
        <f>AV2102+BB2102</f>
        <v>0</v>
      </c>
      <c r="BI2102" s="600"/>
      <c r="BJ2102" s="630">
        <f>AX2102+BD2102</f>
        <v>0</v>
      </c>
      <c r="BK2102" s="631"/>
      <c r="BL2102" s="595">
        <f>IF(BH2102=0,0,(BJ2102/BH2102)*100)</f>
        <v>0</v>
      </c>
      <c r="BM2102" s="596"/>
      <c r="BN2102" s="656">
        <f>(AF2102*2)+(AL2102*2)+(AR2102*3)+BD2102</f>
        <v>0</v>
      </c>
      <c r="BO2102" s="657"/>
      <c r="BP2102" s="658"/>
      <c r="BQ2102" s="676">
        <f t="shared" ref="BQ2102" si="2043">IF(BS2102=0,0,50*BR2102/BS2102)</f>
        <v>0</v>
      </c>
      <c r="BR2102" s="662">
        <f t="shared" ref="BR2102" si="2044">(BN2102*BU$11)+(N2102*BU$12)+(Z2102*BU$13)+(R2102*BU$14)+(X2102*BU$15)+(AB2102*BU$16)+(V2102*BU$2086)</f>
        <v>0</v>
      </c>
      <c r="BS2102" s="662">
        <f t="shared" ref="BS2102" si="2045">((BB2102-BD2102)*BU$2083)+((AV2102-AX2102)*BU$2082)+(H2102*BU$2084)+(P2102*BU$2085)</f>
        <v>0</v>
      </c>
      <c r="BT2102" s="15"/>
      <c r="BU2102" s="15"/>
      <c r="BV2102" s="95"/>
    </row>
    <row r="2103" spans="1:74" ht="21.75" customHeight="1" x14ac:dyDescent="0.25">
      <c r="A2103" s="95"/>
      <c r="B2103" s="571"/>
      <c r="C2103" s="642" t="str">
        <f>IF(ROSTER!D$34="","",ROSTER!D$34)</f>
        <v/>
      </c>
      <c r="D2103" s="643"/>
      <c r="E2103" s="575"/>
      <c r="F2103" s="577"/>
      <c r="G2103" s="583"/>
      <c r="H2103" s="579"/>
      <c r="I2103" s="545"/>
      <c r="J2103" s="544"/>
      <c r="K2103" s="581"/>
      <c r="L2103" s="586"/>
      <c r="M2103" s="587"/>
      <c r="N2103" s="592" t="s">
        <v>16</v>
      </c>
      <c r="O2103" s="603"/>
      <c r="P2103" s="544"/>
      <c r="Q2103" s="581"/>
      <c r="R2103" s="586"/>
      <c r="S2103" s="587"/>
      <c r="T2103" s="592" t="s">
        <v>16</v>
      </c>
      <c r="U2103" s="592"/>
      <c r="V2103" s="544"/>
      <c r="W2103" s="545"/>
      <c r="X2103" s="594"/>
      <c r="Y2103" s="545"/>
      <c r="Z2103" s="544"/>
      <c r="AA2103" s="545"/>
      <c r="AB2103" s="544"/>
      <c r="AC2103" s="545"/>
      <c r="AD2103" s="544"/>
      <c r="AE2103" s="581"/>
      <c r="AF2103" s="586"/>
      <c r="AG2103" s="587"/>
      <c r="AH2103" s="626"/>
      <c r="AI2103" s="627"/>
      <c r="AJ2103" s="544"/>
      <c r="AK2103" s="581"/>
      <c r="AL2103" s="586"/>
      <c r="AM2103" s="587"/>
      <c r="AN2103" s="626"/>
      <c r="AO2103" s="627"/>
      <c r="AP2103" s="544"/>
      <c r="AQ2103" s="581"/>
      <c r="AR2103" s="586"/>
      <c r="AS2103" s="587"/>
      <c r="AT2103" s="626"/>
      <c r="AU2103" s="627"/>
      <c r="AV2103" s="628"/>
      <c r="AW2103" s="629"/>
      <c r="AX2103" s="632"/>
      <c r="AY2103" s="633"/>
      <c r="AZ2103" s="626"/>
      <c r="BA2103" s="627"/>
      <c r="BB2103" s="544"/>
      <c r="BC2103" s="581"/>
      <c r="BD2103" s="586"/>
      <c r="BE2103" s="587"/>
      <c r="BF2103" s="626"/>
      <c r="BG2103" s="627"/>
      <c r="BH2103" s="628"/>
      <c r="BI2103" s="629"/>
      <c r="BJ2103" s="632"/>
      <c r="BK2103" s="633"/>
      <c r="BL2103" s="626"/>
      <c r="BM2103" s="627"/>
      <c r="BN2103" s="678"/>
      <c r="BO2103" s="679"/>
      <c r="BP2103" s="680"/>
      <c r="BQ2103" s="677"/>
      <c r="BR2103" s="663"/>
      <c r="BS2103" s="663"/>
      <c r="BT2103" s="15"/>
      <c r="BU2103" s="15"/>
      <c r="BV2103" s="95"/>
    </row>
    <row r="2104" spans="1:74" ht="21.75" customHeight="1" x14ac:dyDescent="0.25">
      <c r="A2104" s="95"/>
      <c r="B2104" s="570" t="str">
        <f>IF(ROSTER!B$36="","",ROSTER!B$36)</f>
        <v/>
      </c>
      <c r="C2104" s="572" t="str">
        <f>IF(ROSTER!C$36="","",ROSTER!C$36)</f>
        <v/>
      </c>
      <c r="D2104" s="573"/>
      <c r="E2104" s="574"/>
      <c r="F2104" s="576">
        <f>IF(E2104="y",1,IF(E2104="S",1,0))</f>
        <v>0</v>
      </c>
      <c r="G2104" s="582">
        <f>IF(E2104="S",1,0)</f>
        <v>0</v>
      </c>
      <c r="H2104" s="578"/>
      <c r="I2104" s="543"/>
      <c r="J2104" s="542"/>
      <c r="K2104" s="580"/>
      <c r="L2104" s="584"/>
      <c r="M2104" s="585"/>
      <c r="N2104" s="588">
        <f>L2104+J2104</f>
        <v>0</v>
      </c>
      <c r="O2104" s="589"/>
      <c r="P2104" s="542"/>
      <c r="Q2104" s="580"/>
      <c r="R2104" s="584"/>
      <c r="S2104" s="585"/>
      <c r="T2104" s="588">
        <f>R2104-P2104</f>
        <v>0</v>
      </c>
      <c r="U2104" s="588"/>
      <c r="V2104" s="542"/>
      <c r="W2104" s="543"/>
      <c r="X2104" s="593"/>
      <c r="Y2104" s="543"/>
      <c r="Z2104" s="542"/>
      <c r="AA2104" s="543"/>
      <c r="AB2104" s="542"/>
      <c r="AC2104" s="543"/>
      <c r="AD2104" s="542"/>
      <c r="AE2104" s="580"/>
      <c r="AF2104" s="584"/>
      <c r="AG2104" s="585"/>
      <c r="AH2104" s="595">
        <f>IF(AD2104=0,0,(AF2104/AD2104)*100)</f>
        <v>0</v>
      </c>
      <c r="AI2104" s="596"/>
      <c r="AJ2104" s="542"/>
      <c r="AK2104" s="580"/>
      <c r="AL2104" s="584"/>
      <c r="AM2104" s="585"/>
      <c r="AN2104" s="595">
        <f>IF(AJ2104=0,0,(AL2104/AJ2104)*100)</f>
        <v>0</v>
      </c>
      <c r="AO2104" s="596"/>
      <c r="AP2104" s="542"/>
      <c r="AQ2104" s="580"/>
      <c r="AR2104" s="584"/>
      <c r="AS2104" s="585"/>
      <c r="AT2104" s="595">
        <f>IF(AP2104=0,0,(AR2104/AP2104)*100)</f>
        <v>0</v>
      </c>
      <c r="AU2104" s="596"/>
      <c r="AV2104" s="599">
        <f>AD2104+AJ2104+AP2104</f>
        <v>0</v>
      </c>
      <c r="AW2104" s="600"/>
      <c r="AX2104" s="630">
        <f>AF2104+AL2104+AR2104</f>
        <v>0</v>
      </c>
      <c r="AY2104" s="631"/>
      <c r="AZ2104" s="595">
        <f>IF(AV2104=0,0,(AX2104/AV2104)*100)</f>
        <v>0</v>
      </c>
      <c r="BA2104" s="596"/>
      <c r="BB2104" s="542"/>
      <c r="BC2104" s="580"/>
      <c r="BD2104" s="584"/>
      <c r="BE2104" s="585"/>
      <c r="BF2104" s="595">
        <f>IF(BB2104=0,0,(BD2104/BB2104)*100)</f>
        <v>0</v>
      </c>
      <c r="BG2104" s="596"/>
      <c r="BH2104" s="599">
        <f>AV2104+BB2104</f>
        <v>0</v>
      </c>
      <c r="BI2104" s="600"/>
      <c r="BJ2104" s="630">
        <f>AX2104+BD2104</f>
        <v>0</v>
      </c>
      <c r="BK2104" s="631"/>
      <c r="BL2104" s="595">
        <f>IF(BH2104=0,0,(BJ2104/BH2104)*100)</f>
        <v>0</v>
      </c>
      <c r="BM2104" s="596"/>
      <c r="BN2104" s="656">
        <f>(AF2104*2)+(AL2104*2)+(AR2104*3)+BD2104</f>
        <v>0</v>
      </c>
      <c r="BO2104" s="657"/>
      <c r="BP2104" s="658"/>
      <c r="BQ2104" s="676">
        <f t="shared" ref="BQ2104" si="2046">IF(BS2104=0,0,50*BR2104/BS2104)</f>
        <v>0</v>
      </c>
      <c r="BR2104" s="662">
        <f t="shared" ref="BR2104" si="2047">(BN2104*BU$11)+(N2104*BU$12)+(Z2104*BU$13)+(R2104*BU$14)+(X2104*BU$15)+(AB2104*BU$16)+(V2104*BU$2086)</f>
        <v>0</v>
      </c>
      <c r="BS2104" s="662">
        <f t="shared" ref="BS2104" si="2048">((BB2104-BD2104)*BU$2083)+((AV2104-AX2104)*BU$2082)+(H2104*BU$2084)+(P2104*BU$2085)</f>
        <v>0</v>
      </c>
      <c r="BT2104" s="15"/>
      <c r="BU2104" s="15"/>
      <c r="BV2104" s="95"/>
    </row>
    <row r="2105" spans="1:74" ht="21.75" customHeight="1" x14ac:dyDescent="0.25">
      <c r="A2105" s="95"/>
      <c r="B2105" s="571"/>
      <c r="C2105" s="642" t="str">
        <f>IF(ROSTER!D$36="","",ROSTER!D$36)</f>
        <v/>
      </c>
      <c r="D2105" s="643"/>
      <c r="E2105" s="575"/>
      <c r="F2105" s="577"/>
      <c r="G2105" s="583"/>
      <c r="H2105" s="579"/>
      <c r="I2105" s="545"/>
      <c r="J2105" s="544"/>
      <c r="K2105" s="581"/>
      <c r="L2105" s="586"/>
      <c r="M2105" s="587"/>
      <c r="N2105" s="592" t="s">
        <v>16</v>
      </c>
      <c r="O2105" s="603"/>
      <c r="P2105" s="544"/>
      <c r="Q2105" s="581"/>
      <c r="R2105" s="586"/>
      <c r="S2105" s="587"/>
      <c r="T2105" s="592" t="s">
        <v>16</v>
      </c>
      <c r="U2105" s="592"/>
      <c r="V2105" s="544"/>
      <c r="W2105" s="545"/>
      <c r="X2105" s="594"/>
      <c r="Y2105" s="545"/>
      <c r="Z2105" s="544"/>
      <c r="AA2105" s="545"/>
      <c r="AB2105" s="544"/>
      <c r="AC2105" s="545"/>
      <c r="AD2105" s="544"/>
      <c r="AE2105" s="581"/>
      <c r="AF2105" s="586"/>
      <c r="AG2105" s="587"/>
      <c r="AH2105" s="626"/>
      <c r="AI2105" s="627"/>
      <c r="AJ2105" s="544"/>
      <c r="AK2105" s="581"/>
      <c r="AL2105" s="586"/>
      <c r="AM2105" s="587"/>
      <c r="AN2105" s="626"/>
      <c r="AO2105" s="627"/>
      <c r="AP2105" s="544"/>
      <c r="AQ2105" s="581"/>
      <c r="AR2105" s="586"/>
      <c r="AS2105" s="587"/>
      <c r="AT2105" s="626"/>
      <c r="AU2105" s="627"/>
      <c r="AV2105" s="628"/>
      <c r="AW2105" s="629"/>
      <c r="AX2105" s="632"/>
      <c r="AY2105" s="633"/>
      <c r="AZ2105" s="626"/>
      <c r="BA2105" s="627"/>
      <c r="BB2105" s="544"/>
      <c r="BC2105" s="581"/>
      <c r="BD2105" s="586"/>
      <c r="BE2105" s="587"/>
      <c r="BF2105" s="626"/>
      <c r="BG2105" s="627"/>
      <c r="BH2105" s="628"/>
      <c r="BI2105" s="629"/>
      <c r="BJ2105" s="632"/>
      <c r="BK2105" s="633"/>
      <c r="BL2105" s="626"/>
      <c r="BM2105" s="627"/>
      <c r="BN2105" s="678"/>
      <c r="BO2105" s="679"/>
      <c r="BP2105" s="680"/>
      <c r="BQ2105" s="677"/>
      <c r="BR2105" s="663"/>
      <c r="BS2105" s="663"/>
      <c r="BT2105" s="15"/>
      <c r="BU2105" s="15"/>
      <c r="BV2105" s="95"/>
    </row>
    <row r="2106" spans="1:74" ht="21.75" customHeight="1" x14ac:dyDescent="0.25">
      <c r="A2106" s="95"/>
      <c r="B2106" s="570" t="str">
        <f>IF(ROSTER!B$38="","",ROSTER!B$38)</f>
        <v/>
      </c>
      <c r="C2106" s="572" t="str">
        <f>IF(ROSTER!C$38="","",ROSTER!C$38)</f>
        <v/>
      </c>
      <c r="D2106" s="573"/>
      <c r="E2106" s="574"/>
      <c r="F2106" s="576">
        <f>IF(E2106="y",1,IF(E2106="S",1,0))</f>
        <v>0</v>
      </c>
      <c r="G2106" s="582">
        <f>IF(E2106="S",1,0)</f>
        <v>0</v>
      </c>
      <c r="H2106" s="578"/>
      <c r="I2106" s="543"/>
      <c r="J2106" s="542"/>
      <c r="K2106" s="580"/>
      <c r="L2106" s="584"/>
      <c r="M2106" s="585"/>
      <c r="N2106" s="588">
        <f>L2106+J2106</f>
        <v>0</v>
      </c>
      <c r="O2106" s="589"/>
      <c r="P2106" s="542"/>
      <c r="Q2106" s="580"/>
      <c r="R2106" s="584"/>
      <c r="S2106" s="585"/>
      <c r="T2106" s="588">
        <f>R2106-P2106</f>
        <v>0</v>
      </c>
      <c r="U2106" s="588"/>
      <c r="V2106" s="542"/>
      <c r="W2106" s="543"/>
      <c r="X2106" s="593"/>
      <c r="Y2106" s="543"/>
      <c r="Z2106" s="542"/>
      <c r="AA2106" s="543"/>
      <c r="AB2106" s="542"/>
      <c r="AC2106" s="543"/>
      <c r="AD2106" s="542"/>
      <c r="AE2106" s="580"/>
      <c r="AF2106" s="584"/>
      <c r="AG2106" s="585"/>
      <c r="AH2106" s="595">
        <f>IF(AD2106=0,0,(AF2106/AD2106)*100)</f>
        <v>0</v>
      </c>
      <c r="AI2106" s="596"/>
      <c r="AJ2106" s="542"/>
      <c r="AK2106" s="580"/>
      <c r="AL2106" s="584"/>
      <c r="AM2106" s="585"/>
      <c r="AN2106" s="595">
        <f>IF(AJ2106=0,0,(AL2106/AJ2106)*100)</f>
        <v>0</v>
      </c>
      <c r="AO2106" s="596"/>
      <c r="AP2106" s="542"/>
      <c r="AQ2106" s="580"/>
      <c r="AR2106" s="584"/>
      <c r="AS2106" s="585"/>
      <c r="AT2106" s="595">
        <f>IF(AP2106=0,0,(AR2106/AP2106)*100)</f>
        <v>0</v>
      </c>
      <c r="AU2106" s="596"/>
      <c r="AV2106" s="599">
        <f>AD2106+AJ2106+AP2106</f>
        <v>0</v>
      </c>
      <c r="AW2106" s="600"/>
      <c r="AX2106" s="630">
        <f>AF2106+AL2106+AR2106</f>
        <v>0</v>
      </c>
      <c r="AY2106" s="631"/>
      <c r="AZ2106" s="595">
        <f>IF(AV2106=0,0,(AX2106/AV2106)*100)</f>
        <v>0</v>
      </c>
      <c r="BA2106" s="596"/>
      <c r="BB2106" s="542"/>
      <c r="BC2106" s="580"/>
      <c r="BD2106" s="584"/>
      <c r="BE2106" s="585"/>
      <c r="BF2106" s="595">
        <f>IF(BB2106=0,0,(BD2106/BB2106)*100)</f>
        <v>0</v>
      </c>
      <c r="BG2106" s="596"/>
      <c r="BH2106" s="599">
        <f>AV2106+BB2106</f>
        <v>0</v>
      </c>
      <c r="BI2106" s="600"/>
      <c r="BJ2106" s="630">
        <f>AX2106+BD2106</f>
        <v>0</v>
      </c>
      <c r="BK2106" s="631"/>
      <c r="BL2106" s="595">
        <f>IF(BH2106=0,0,(BJ2106/BH2106)*100)</f>
        <v>0</v>
      </c>
      <c r="BM2106" s="596"/>
      <c r="BN2106" s="656">
        <f>(AF2106*2)+(AL2106*2)+(AR2106*3)+BD2106</f>
        <v>0</v>
      </c>
      <c r="BO2106" s="657"/>
      <c r="BP2106" s="658"/>
      <c r="BQ2106" s="676">
        <f t="shared" ref="BQ2106" si="2049">IF(BS2106=0,0,50*BR2106/BS2106)</f>
        <v>0</v>
      </c>
      <c r="BR2106" s="662">
        <f t="shared" ref="BR2106" si="2050">(BN2106*BU$11)+(N2106*BU$12)+(Z2106*BU$13)+(R2106*BU$14)+(X2106*BU$15)+(AB2106*BU$16)+(V2106*BU$2086)</f>
        <v>0</v>
      </c>
      <c r="BS2106" s="662">
        <f t="shared" ref="BS2106" si="2051">((BB2106-BD2106)*BU$2083)+((AV2106-AX2106)*BU$2082)+(H2106*BU$2084)+(P2106*BU$2085)</f>
        <v>0</v>
      </c>
      <c r="BT2106" s="15"/>
      <c r="BU2106" s="15"/>
      <c r="BV2106" s="95"/>
    </row>
    <row r="2107" spans="1:74" ht="21.75" customHeight="1" x14ac:dyDescent="0.25">
      <c r="A2107" s="95"/>
      <c r="B2107" s="571"/>
      <c r="C2107" s="642" t="str">
        <f>IF(ROSTER!D$38="","",ROSTER!D$38)</f>
        <v/>
      </c>
      <c r="D2107" s="643"/>
      <c r="E2107" s="575"/>
      <c r="F2107" s="577"/>
      <c r="G2107" s="583"/>
      <c r="H2107" s="579"/>
      <c r="I2107" s="545"/>
      <c r="J2107" s="544"/>
      <c r="K2107" s="581"/>
      <c r="L2107" s="586"/>
      <c r="M2107" s="587"/>
      <c r="N2107" s="592" t="s">
        <v>16</v>
      </c>
      <c r="O2107" s="603"/>
      <c r="P2107" s="544"/>
      <c r="Q2107" s="581"/>
      <c r="R2107" s="586"/>
      <c r="S2107" s="587"/>
      <c r="T2107" s="592" t="s">
        <v>16</v>
      </c>
      <c r="U2107" s="592"/>
      <c r="V2107" s="544"/>
      <c r="W2107" s="545"/>
      <c r="X2107" s="594"/>
      <c r="Y2107" s="545"/>
      <c r="Z2107" s="544"/>
      <c r="AA2107" s="545"/>
      <c r="AB2107" s="544"/>
      <c r="AC2107" s="545"/>
      <c r="AD2107" s="544"/>
      <c r="AE2107" s="581"/>
      <c r="AF2107" s="586"/>
      <c r="AG2107" s="587"/>
      <c r="AH2107" s="626"/>
      <c r="AI2107" s="627"/>
      <c r="AJ2107" s="544"/>
      <c r="AK2107" s="581"/>
      <c r="AL2107" s="586"/>
      <c r="AM2107" s="587"/>
      <c r="AN2107" s="626"/>
      <c r="AO2107" s="627"/>
      <c r="AP2107" s="544"/>
      <c r="AQ2107" s="581"/>
      <c r="AR2107" s="586"/>
      <c r="AS2107" s="587"/>
      <c r="AT2107" s="626"/>
      <c r="AU2107" s="627"/>
      <c r="AV2107" s="628"/>
      <c r="AW2107" s="629"/>
      <c r="AX2107" s="632"/>
      <c r="AY2107" s="633"/>
      <c r="AZ2107" s="626"/>
      <c r="BA2107" s="627"/>
      <c r="BB2107" s="544"/>
      <c r="BC2107" s="581"/>
      <c r="BD2107" s="586"/>
      <c r="BE2107" s="587"/>
      <c r="BF2107" s="626"/>
      <c r="BG2107" s="627"/>
      <c r="BH2107" s="628"/>
      <c r="BI2107" s="629"/>
      <c r="BJ2107" s="632"/>
      <c r="BK2107" s="633"/>
      <c r="BL2107" s="626"/>
      <c r="BM2107" s="627"/>
      <c r="BN2107" s="678"/>
      <c r="BO2107" s="679"/>
      <c r="BP2107" s="680"/>
      <c r="BQ2107" s="677"/>
      <c r="BR2107" s="663"/>
      <c r="BS2107" s="663"/>
      <c r="BT2107" s="15"/>
      <c r="BU2107" s="15"/>
      <c r="BV2107" s="95"/>
    </row>
    <row r="2108" spans="1:74" ht="21.75" customHeight="1" x14ac:dyDescent="0.25">
      <c r="A2108" s="95"/>
      <c r="B2108" s="570" t="str">
        <f>IF(ROSTER!B$40="","",ROSTER!B$40)</f>
        <v/>
      </c>
      <c r="C2108" s="572" t="str">
        <f>IF(ROSTER!C$40="","",ROSTER!C$40)</f>
        <v/>
      </c>
      <c r="D2108" s="573"/>
      <c r="E2108" s="574"/>
      <c r="F2108" s="576">
        <f>IF(E2108="y",1,IF(E2108="S",1,0))</f>
        <v>0</v>
      </c>
      <c r="G2108" s="582">
        <f>IF(E2108="S",1,0)</f>
        <v>0</v>
      </c>
      <c r="H2108" s="578"/>
      <c r="I2108" s="543"/>
      <c r="J2108" s="542"/>
      <c r="K2108" s="580"/>
      <c r="L2108" s="584"/>
      <c r="M2108" s="585"/>
      <c r="N2108" s="588">
        <f>L2108+J2108</f>
        <v>0</v>
      </c>
      <c r="O2108" s="589"/>
      <c r="P2108" s="542"/>
      <c r="Q2108" s="580"/>
      <c r="R2108" s="584"/>
      <c r="S2108" s="585"/>
      <c r="T2108" s="588">
        <f>R2108-P2108</f>
        <v>0</v>
      </c>
      <c r="U2108" s="588"/>
      <c r="V2108" s="542"/>
      <c r="W2108" s="543"/>
      <c r="X2108" s="593"/>
      <c r="Y2108" s="543"/>
      <c r="Z2108" s="542"/>
      <c r="AA2108" s="543"/>
      <c r="AB2108" s="542"/>
      <c r="AC2108" s="543"/>
      <c r="AD2108" s="542"/>
      <c r="AE2108" s="580"/>
      <c r="AF2108" s="584"/>
      <c r="AG2108" s="585"/>
      <c r="AH2108" s="595">
        <f>IF(AD2108=0,0,(AF2108/AD2108)*100)</f>
        <v>0</v>
      </c>
      <c r="AI2108" s="596"/>
      <c r="AJ2108" s="542"/>
      <c r="AK2108" s="580"/>
      <c r="AL2108" s="584"/>
      <c r="AM2108" s="585"/>
      <c r="AN2108" s="595">
        <f>IF(AJ2108=0,0,(AL2108/AJ2108)*100)</f>
        <v>0</v>
      </c>
      <c r="AO2108" s="596"/>
      <c r="AP2108" s="542"/>
      <c r="AQ2108" s="580"/>
      <c r="AR2108" s="584"/>
      <c r="AS2108" s="585"/>
      <c r="AT2108" s="595">
        <f>IF(AP2108=0,0,(AR2108/AP2108)*100)</f>
        <v>0</v>
      </c>
      <c r="AU2108" s="596"/>
      <c r="AV2108" s="599">
        <f>AD2108+AJ2108+AP2108</f>
        <v>0</v>
      </c>
      <c r="AW2108" s="600"/>
      <c r="AX2108" s="630">
        <f>AF2108+AL2108+AR2108</f>
        <v>0</v>
      </c>
      <c r="AY2108" s="631"/>
      <c r="AZ2108" s="595">
        <f>IF(AV2108=0,0,(AX2108/AV2108)*100)</f>
        <v>0</v>
      </c>
      <c r="BA2108" s="596"/>
      <c r="BB2108" s="542"/>
      <c r="BC2108" s="580"/>
      <c r="BD2108" s="584"/>
      <c r="BE2108" s="585"/>
      <c r="BF2108" s="595">
        <f>IF(BB2108=0,0,(BD2108/BB2108)*100)</f>
        <v>0</v>
      </c>
      <c r="BG2108" s="596"/>
      <c r="BH2108" s="599">
        <f>AV2108+BB2108</f>
        <v>0</v>
      </c>
      <c r="BI2108" s="600"/>
      <c r="BJ2108" s="630">
        <f>AX2108+BD2108</f>
        <v>0</v>
      </c>
      <c r="BK2108" s="631"/>
      <c r="BL2108" s="595">
        <f>IF(BH2108=0,0,(BJ2108/BH2108)*100)</f>
        <v>0</v>
      </c>
      <c r="BM2108" s="596"/>
      <c r="BN2108" s="656">
        <f>(AF2108*2)+(AL2108*2)+(AR2108*3)+BD2108</f>
        <v>0</v>
      </c>
      <c r="BO2108" s="657"/>
      <c r="BP2108" s="658"/>
      <c r="BQ2108" s="676">
        <f t="shared" ref="BQ2108" si="2052">IF(BS2108=0,0,50*BR2108/BS2108)</f>
        <v>0</v>
      </c>
      <c r="BR2108" s="662">
        <f t="shared" ref="BR2108" si="2053">(BN2108*BU$11)+(N2108*BU$12)+(Z2108*BU$13)+(R2108*BU$14)+(X2108*BU$15)+(AB2108*BU$16)+(V2108*BU$2086)</f>
        <v>0</v>
      </c>
      <c r="BS2108" s="662">
        <f t="shared" ref="BS2108" si="2054">((BB2108-BD2108)*BU$2083)+((AV2108-AX2108)*BU$2082)+(H2108*BU$2084)+(P2108*BU$2085)</f>
        <v>0</v>
      </c>
      <c r="BT2108" s="15"/>
      <c r="BU2108" s="15"/>
      <c r="BV2108" s="95"/>
    </row>
    <row r="2109" spans="1:74" ht="21.75" customHeight="1" x14ac:dyDescent="0.25">
      <c r="A2109" s="95"/>
      <c r="B2109" s="571"/>
      <c r="C2109" s="642" t="str">
        <f>IF(ROSTER!D$40="","",ROSTER!D$40)</f>
        <v/>
      </c>
      <c r="D2109" s="643"/>
      <c r="E2109" s="575"/>
      <c r="F2109" s="577"/>
      <c r="G2109" s="583"/>
      <c r="H2109" s="579"/>
      <c r="I2109" s="545"/>
      <c r="J2109" s="544"/>
      <c r="K2109" s="581"/>
      <c r="L2109" s="586"/>
      <c r="M2109" s="587"/>
      <c r="N2109" s="592" t="s">
        <v>16</v>
      </c>
      <c r="O2109" s="603"/>
      <c r="P2109" s="544"/>
      <c r="Q2109" s="581"/>
      <c r="R2109" s="586"/>
      <c r="S2109" s="587"/>
      <c r="T2109" s="592" t="s">
        <v>16</v>
      </c>
      <c r="U2109" s="592"/>
      <c r="V2109" s="544"/>
      <c r="W2109" s="545"/>
      <c r="X2109" s="594"/>
      <c r="Y2109" s="545"/>
      <c r="Z2109" s="544"/>
      <c r="AA2109" s="545"/>
      <c r="AB2109" s="544"/>
      <c r="AC2109" s="545"/>
      <c r="AD2109" s="544"/>
      <c r="AE2109" s="581"/>
      <c r="AF2109" s="586"/>
      <c r="AG2109" s="587"/>
      <c r="AH2109" s="626"/>
      <c r="AI2109" s="627"/>
      <c r="AJ2109" s="544"/>
      <c r="AK2109" s="581"/>
      <c r="AL2109" s="586"/>
      <c r="AM2109" s="587"/>
      <c r="AN2109" s="626"/>
      <c r="AO2109" s="627"/>
      <c r="AP2109" s="544"/>
      <c r="AQ2109" s="581"/>
      <c r="AR2109" s="586"/>
      <c r="AS2109" s="587"/>
      <c r="AT2109" s="626"/>
      <c r="AU2109" s="627"/>
      <c r="AV2109" s="628"/>
      <c r="AW2109" s="629"/>
      <c r="AX2109" s="632"/>
      <c r="AY2109" s="633"/>
      <c r="AZ2109" s="626"/>
      <c r="BA2109" s="627"/>
      <c r="BB2109" s="544"/>
      <c r="BC2109" s="581"/>
      <c r="BD2109" s="586"/>
      <c r="BE2109" s="587"/>
      <c r="BF2109" s="626"/>
      <c r="BG2109" s="627"/>
      <c r="BH2109" s="628"/>
      <c r="BI2109" s="629"/>
      <c r="BJ2109" s="632"/>
      <c r="BK2109" s="633"/>
      <c r="BL2109" s="626"/>
      <c r="BM2109" s="627"/>
      <c r="BN2109" s="678"/>
      <c r="BO2109" s="679"/>
      <c r="BP2109" s="680"/>
      <c r="BQ2109" s="677"/>
      <c r="BR2109" s="663"/>
      <c r="BS2109" s="663"/>
      <c r="BT2109" s="15"/>
      <c r="BU2109" s="15"/>
      <c r="BV2109" s="95"/>
    </row>
    <row r="2110" spans="1:74" ht="21.75" customHeight="1" x14ac:dyDescent="0.25">
      <c r="A2110" s="95"/>
      <c r="B2110" s="570" t="str">
        <f>IF(ROSTER!B$42="","",ROSTER!B$42)</f>
        <v/>
      </c>
      <c r="C2110" s="572" t="str">
        <f>IF(ROSTER!C$42="","",ROSTER!C$42)</f>
        <v/>
      </c>
      <c r="D2110" s="573"/>
      <c r="E2110" s="574"/>
      <c r="F2110" s="576">
        <f>IF(E2110="y",1,IF(E2110="S",1,0))</f>
        <v>0</v>
      </c>
      <c r="G2110" s="582">
        <f>IF(E2110="S",1,0)</f>
        <v>0</v>
      </c>
      <c r="H2110" s="578"/>
      <c r="I2110" s="543"/>
      <c r="J2110" s="542"/>
      <c r="K2110" s="580"/>
      <c r="L2110" s="584"/>
      <c r="M2110" s="585"/>
      <c r="N2110" s="588">
        <f>L2110+J2110</f>
        <v>0</v>
      </c>
      <c r="O2110" s="589"/>
      <c r="P2110" s="542"/>
      <c r="Q2110" s="580"/>
      <c r="R2110" s="584"/>
      <c r="S2110" s="585"/>
      <c r="T2110" s="588">
        <f>R2110-P2110</f>
        <v>0</v>
      </c>
      <c r="U2110" s="588"/>
      <c r="V2110" s="542"/>
      <c r="W2110" s="543"/>
      <c r="X2110" s="593"/>
      <c r="Y2110" s="543"/>
      <c r="Z2110" s="542"/>
      <c r="AA2110" s="543"/>
      <c r="AB2110" s="542"/>
      <c r="AC2110" s="543"/>
      <c r="AD2110" s="542"/>
      <c r="AE2110" s="580"/>
      <c r="AF2110" s="584"/>
      <c r="AG2110" s="585"/>
      <c r="AH2110" s="595">
        <f>IF(AD2110=0,0,(AF2110/AD2110)*100)</f>
        <v>0</v>
      </c>
      <c r="AI2110" s="596"/>
      <c r="AJ2110" s="542"/>
      <c r="AK2110" s="580"/>
      <c r="AL2110" s="584"/>
      <c r="AM2110" s="585"/>
      <c r="AN2110" s="595">
        <f>IF(AJ2110=0,0,(AL2110/AJ2110)*100)</f>
        <v>0</v>
      </c>
      <c r="AO2110" s="596"/>
      <c r="AP2110" s="542"/>
      <c r="AQ2110" s="580"/>
      <c r="AR2110" s="584"/>
      <c r="AS2110" s="585"/>
      <c r="AT2110" s="595">
        <f>IF(AP2110=0,0,(AR2110/AP2110)*100)</f>
        <v>0</v>
      </c>
      <c r="AU2110" s="596"/>
      <c r="AV2110" s="599">
        <f>AD2110+AJ2110+AP2110</f>
        <v>0</v>
      </c>
      <c r="AW2110" s="600"/>
      <c r="AX2110" s="630">
        <f>AF2110+AL2110+AR2110</f>
        <v>0</v>
      </c>
      <c r="AY2110" s="631"/>
      <c r="AZ2110" s="595">
        <f>IF(AV2110=0,0,(AX2110/AV2110)*100)</f>
        <v>0</v>
      </c>
      <c r="BA2110" s="596"/>
      <c r="BB2110" s="542"/>
      <c r="BC2110" s="580"/>
      <c r="BD2110" s="584"/>
      <c r="BE2110" s="585"/>
      <c r="BF2110" s="595">
        <f>IF(BB2110=0,0,(BD2110/BB2110)*100)</f>
        <v>0</v>
      </c>
      <c r="BG2110" s="596"/>
      <c r="BH2110" s="599">
        <f>AV2110+BB2110</f>
        <v>0</v>
      </c>
      <c r="BI2110" s="600"/>
      <c r="BJ2110" s="630">
        <f>AX2110+BD2110</f>
        <v>0</v>
      </c>
      <c r="BK2110" s="631"/>
      <c r="BL2110" s="595">
        <f>IF(BH2110=0,0,(BJ2110/BH2110)*100)</f>
        <v>0</v>
      </c>
      <c r="BM2110" s="596"/>
      <c r="BN2110" s="656">
        <f>(AF2110*2)+(AL2110*2)+(AR2110*3)+BD2110</f>
        <v>0</v>
      </c>
      <c r="BO2110" s="657"/>
      <c r="BP2110" s="658"/>
      <c r="BQ2110" s="676">
        <f t="shared" ref="BQ2110" si="2055">IF(BS2110=0,0,50*BR2110/BS2110)</f>
        <v>0</v>
      </c>
      <c r="BR2110" s="662">
        <f t="shared" ref="BR2110" si="2056">(BN2110*BU$11)+(N2110*BU$12)+(Z2110*BU$13)+(R2110*BU$14)+(X2110*BU$15)+(AB2110*BU$16)+(V2110*BU$2086)</f>
        <v>0</v>
      </c>
      <c r="BS2110" s="662">
        <f t="shared" ref="BS2110" si="2057">((BB2110-BD2110)*BU$2083)+((AV2110-AX2110)*BU$2082)+(H2110*BU$2084)+(P2110*BU$2085)</f>
        <v>0</v>
      </c>
      <c r="BT2110" s="15"/>
      <c r="BU2110" s="15"/>
      <c r="BV2110" s="95"/>
    </row>
    <row r="2111" spans="1:74" ht="21.75" customHeight="1" x14ac:dyDescent="0.25">
      <c r="A2111" s="95"/>
      <c r="B2111" s="571"/>
      <c r="C2111" s="642" t="str">
        <f>IF(ROSTER!D$42="","",ROSTER!D$42)</f>
        <v/>
      </c>
      <c r="D2111" s="643"/>
      <c r="E2111" s="575"/>
      <c r="F2111" s="577"/>
      <c r="G2111" s="583"/>
      <c r="H2111" s="579"/>
      <c r="I2111" s="545"/>
      <c r="J2111" s="544"/>
      <c r="K2111" s="581"/>
      <c r="L2111" s="586"/>
      <c r="M2111" s="587"/>
      <c r="N2111" s="592" t="s">
        <v>16</v>
      </c>
      <c r="O2111" s="603"/>
      <c r="P2111" s="544"/>
      <c r="Q2111" s="581"/>
      <c r="R2111" s="586"/>
      <c r="S2111" s="587"/>
      <c r="T2111" s="592" t="s">
        <v>16</v>
      </c>
      <c r="U2111" s="592"/>
      <c r="V2111" s="544"/>
      <c r="W2111" s="545"/>
      <c r="X2111" s="594"/>
      <c r="Y2111" s="545"/>
      <c r="Z2111" s="544"/>
      <c r="AA2111" s="545"/>
      <c r="AB2111" s="544"/>
      <c r="AC2111" s="545"/>
      <c r="AD2111" s="544"/>
      <c r="AE2111" s="581"/>
      <c r="AF2111" s="586"/>
      <c r="AG2111" s="587"/>
      <c r="AH2111" s="626"/>
      <c r="AI2111" s="627"/>
      <c r="AJ2111" s="544"/>
      <c r="AK2111" s="581"/>
      <c r="AL2111" s="586"/>
      <c r="AM2111" s="587"/>
      <c r="AN2111" s="626"/>
      <c r="AO2111" s="627"/>
      <c r="AP2111" s="544"/>
      <c r="AQ2111" s="581"/>
      <c r="AR2111" s="586"/>
      <c r="AS2111" s="587"/>
      <c r="AT2111" s="626"/>
      <c r="AU2111" s="627"/>
      <c r="AV2111" s="628"/>
      <c r="AW2111" s="629"/>
      <c r="AX2111" s="632"/>
      <c r="AY2111" s="633"/>
      <c r="AZ2111" s="626"/>
      <c r="BA2111" s="627"/>
      <c r="BB2111" s="544"/>
      <c r="BC2111" s="581"/>
      <c r="BD2111" s="586"/>
      <c r="BE2111" s="587"/>
      <c r="BF2111" s="626"/>
      <c r="BG2111" s="627"/>
      <c r="BH2111" s="628"/>
      <c r="BI2111" s="629"/>
      <c r="BJ2111" s="632"/>
      <c r="BK2111" s="633"/>
      <c r="BL2111" s="626"/>
      <c r="BM2111" s="627"/>
      <c r="BN2111" s="678"/>
      <c r="BO2111" s="679"/>
      <c r="BP2111" s="680"/>
      <c r="BQ2111" s="677"/>
      <c r="BR2111" s="663"/>
      <c r="BS2111" s="663"/>
      <c r="BT2111" s="15"/>
      <c r="BU2111" s="15"/>
      <c r="BV2111" s="95"/>
    </row>
    <row r="2112" spans="1:74" ht="21.75" customHeight="1" x14ac:dyDescent="0.25">
      <c r="A2112" s="95"/>
      <c r="B2112" s="570" t="str">
        <f>IF(ROSTER!B$44="","",ROSTER!B$44)</f>
        <v/>
      </c>
      <c r="C2112" s="572" t="str">
        <f>IF(ROSTER!C$44="","",ROSTER!C$44)</f>
        <v/>
      </c>
      <c r="D2112" s="573"/>
      <c r="E2112" s="574"/>
      <c r="F2112" s="576">
        <f>IF(E2112="y",1,IF(E2112="S",1,0))</f>
        <v>0</v>
      </c>
      <c r="G2112" s="582">
        <f>IF(E2112="S",1,0)</f>
        <v>0</v>
      </c>
      <c r="H2112" s="578"/>
      <c r="I2112" s="543"/>
      <c r="J2112" s="542"/>
      <c r="K2112" s="580"/>
      <c r="L2112" s="584"/>
      <c r="M2112" s="585"/>
      <c r="N2112" s="588">
        <f>L2112+J2112</f>
        <v>0</v>
      </c>
      <c r="O2112" s="589"/>
      <c r="P2112" s="542"/>
      <c r="Q2112" s="580"/>
      <c r="R2112" s="584"/>
      <c r="S2112" s="585"/>
      <c r="T2112" s="588">
        <f>R2112-P2112</f>
        <v>0</v>
      </c>
      <c r="U2112" s="588"/>
      <c r="V2112" s="542"/>
      <c r="W2112" s="543"/>
      <c r="X2112" s="593"/>
      <c r="Y2112" s="543"/>
      <c r="Z2112" s="542"/>
      <c r="AA2112" s="543"/>
      <c r="AB2112" s="542"/>
      <c r="AC2112" s="543"/>
      <c r="AD2112" s="542"/>
      <c r="AE2112" s="580"/>
      <c r="AF2112" s="584"/>
      <c r="AG2112" s="585"/>
      <c r="AH2112" s="595">
        <f>IF(AD2112=0,0,(AF2112/AD2112)*100)</f>
        <v>0</v>
      </c>
      <c r="AI2112" s="596"/>
      <c r="AJ2112" s="542"/>
      <c r="AK2112" s="580"/>
      <c r="AL2112" s="584"/>
      <c r="AM2112" s="585"/>
      <c r="AN2112" s="595">
        <f>IF(AJ2112=0,0,(AL2112/AJ2112)*100)</f>
        <v>0</v>
      </c>
      <c r="AO2112" s="596"/>
      <c r="AP2112" s="542"/>
      <c r="AQ2112" s="580"/>
      <c r="AR2112" s="584"/>
      <c r="AS2112" s="585"/>
      <c r="AT2112" s="595">
        <f>IF(AP2112=0,0,(AR2112/AP2112)*100)</f>
        <v>0</v>
      </c>
      <c r="AU2112" s="596"/>
      <c r="AV2112" s="599">
        <f>AD2112+AJ2112+AP2112</f>
        <v>0</v>
      </c>
      <c r="AW2112" s="600"/>
      <c r="AX2112" s="630">
        <f>AF2112+AL2112+AR2112</f>
        <v>0</v>
      </c>
      <c r="AY2112" s="631"/>
      <c r="AZ2112" s="595">
        <f>IF(AV2112=0,0,(AX2112/AV2112)*100)</f>
        <v>0</v>
      </c>
      <c r="BA2112" s="596"/>
      <c r="BB2112" s="542"/>
      <c r="BC2112" s="580"/>
      <c r="BD2112" s="584"/>
      <c r="BE2112" s="585"/>
      <c r="BF2112" s="595">
        <f>IF(BB2112=0,0,(BD2112/BB2112)*100)</f>
        <v>0</v>
      </c>
      <c r="BG2112" s="596"/>
      <c r="BH2112" s="599">
        <f>AV2112+BB2112</f>
        <v>0</v>
      </c>
      <c r="BI2112" s="600"/>
      <c r="BJ2112" s="630">
        <f>AX2112+BD2112</f>
        <v>0</v>
      </c>
      <c r="BK2112" s="631"/>
      <c r="BL2112" s="595">
        <f>IF(BH2112=0,0,(BJ2112/BH2112)*100)</f>
        <v>0</v>
      </c>
      <c r="BM2112" s="596"/>
      <c r="BN2112" s="656">
        <f>(AF2112*2)+(AL2112*2)+(AR2112*3)+BD2112</f>
        <v>0</v>
      </c>
      <c r="BO2112" s="657"/>
      <c r="BP2112" s="658"/>
      <c r="BQ2112" s="676">
        <f t="shared" ref="BQ2112" si="2058">IF(BS2112=0,0,50*BR2112/BS2112)</f>
        <v>0</v>
      </c>
      <c r="BR2112" s="662">
        <f t="shared" ref="BR2112" si="2059">(BN2112*BU$11)+(N2112*BU$12)+(Z2112*BU$13)+(R2112*BU$14)+(X2112*BU$15)+(AB2112*BU$16)+(V2112*BU$2086)</f>
        <v>0</v>
      </c>
      <c r="BS2112" s="662">
        <f t="shared" ref="BS2112" si="2060">((BB2112-BD2112)*BU$2083)+((AV2112-AX2112)*BU$2082)+(H2112*BU$2084)+(P2112*BU$2085)</f>
        <v>0</v>
      </c>
      <c r="BT2112" s="15"/>
      <c r="BU2112" s="15"/>
      <c r="BV2112" s="95"/>
    </row>
    <row r="2113" spans="1:77" ht="21.75" customHeight="1" x14ac:dyDescent="0.25">
      <c r="A2113" s="95"/>
      <c r="B2113" s="571"/>
      <c r="C2113" s="642" t="str">
        <f>IF(ROSTER!D$44="","",ROSTER!D$44)</f>
        <v/>
      </c>
      <c r="D2113" s="643"/>
      <c r="E2113" s="575"/>
      <c r="F2113" s="577"/>
      <c r="G2113" s="583"/>
      <c r="H2113" s="579"/>
      <c r="I2113" s="545"/>
      <c r="J2113" s="544"/>
      <c r="K2113" s="581"/>
      <c r="L2113" s="586"/>
      <c r="M2113" s="587"/>
      <c r="N2113" s="592" t="s">
        <v>16</v>
      </c>
      <c r="O2113" s="603"/>
      <c r="P2113" s="544"/>
      <c r="Q2113" s="581"/>
      <c r="R2113" s="586"/>
      <c r="S2113" s="587"/>
      <c r="T2113" s="592" t="s">
        <v>16</v>
      </c>
      <c r="U2113" s="592"/>
      <c r="V2113" s="544"/>
      <c r="W2113" s="545"/>
      <c r="X2113" s="594"/>
      <c r="Y2113" s="545"/>
      <c r="Z2113" s="544"/>
      <c r="AA2113" s="545"/>
      <c r="AB2113" s="544"/>
      <c r="AC2113" s="545"/>
      <c r="AD2113" s="544"/>
      <c r="AE2113" s="581"/>
      <c r="AF2113" s="586"/>
      <c r="AG2113" s="587"/>
      <c r="AH2113" s="626"/>
      <c r="AI2113" s="627"/>
      <c r="AJ2113" s="544"/>
      <c r="AK2113" s="581"/>
      <c r="AL2113" s="586"/>
      <c r="AM2113" s="587"/>
      <c r="AN2113" s="626"/>
      <c r="AO2113" s="627"/>
      <c r="AP2113" s="544"/>
      <c r="AQ2113" s="581"/>
      <c r="AR2113" s="586"/>
      <c r="AS2113" s="587"/>
      <c r="AT2113" s="626"/>
      <c r="AU2113" s="627"/>
      <c r="AV2113" s="628"/>
      <c r="AW2113" s="629"/>
      <c r="AX2113" s="632"/>
      <c r="AY2113" s="633"/>
      <c r="AZ2113" s="626"/>
      <c r="BA2113" s="627"/>
      <c r="BB2113" s="544"/>
      <c r="BC2113" s="581"/>
      <c r="BD2113" s="586"/>
      <c r="BE2113" s="587"/>
      <c r="BF2113" s="626"/>
      <c r="BG2113" s="627"/>
      <c r="BH2113" s="628"/>
      <c r="BI2113" s="629"/>
      <c r="BJ2113" s="632"/>
      <c r="BK2113" s="633"/>
      <c r="BL2113" s="626"/>
      <c r="BM2113" s="627"/>
      <c r="BN2113" s="678"/>
      <c r="BO2113" s="679"/>
      <c r="BP2113" s="680"/>
      <c r="BQ2113" s="677"/>
      <c r="BR2113" s="663"/>
      <c r="BS2113" s="663"/>
      <c r="BT2113" s="15"/>
      <c r="BU2113" s="15"/>
      <c r="BV2113" s="95"/>
    </row>
    <row r="2114" spans="1:77" ht="21.75" customHeight="1" x14ac:dyDescent="0.25">
      <c r="A2114" s="95"/>
      <c r="B2114" s="570" t="str">
        <f>IF(ROSTER!B$46="","",ROSTER!B$46)</f>
        <v/>
      </c>
      <c r="C2114" s="572" t="str">
        <f>IF(ROSTER!C$46="","",ROSTER!C$46)</f>
        <v/>
      </c>
      <c r="D2114" s="573"/>
      <c r="E2114" s="574"/>
      <c r="F2114" s="576">
        <f>IF(E2114="y",1,IF(E2114="S",1,0))</f>
        <v>0</v>
      </c>
      <c r="G2114" s="582">
        <f>IF(E2114="S",1,0)</f>
        <v>0</v>
      </c>
      <c r="H2114" s="578"/>
      <c r="I2114" s="543"/>
      <c r="J2114" s="542"/>
      <c r="K2114" s="580"/>
      <c r="L2114" s="584"/>
      <c r="M2114" s="585"/>
      <c r="N2114" s="588">
        <f>L2114+J2114</f>
        <v>0</v>
      </c>
      <c r="O2114" s="589"/>
      <c r="P2114" s="542"/>
      <c r="Q2114" s="580"/>
      <c r="R2114" s="584"/>
      <c r="S2114" s="585"/>
      <c r="T2114" s="588">
        <f>R2114-P2114</f>
        <v>0</v>
      </c>
      <c r="U2114" s="588"/>
      <c r="V2114" s="542"/>
      <c r="W2114" s="543"/>
      <c r="X2114" s="593"/>
      <c r="Y2114" s="543"/>
      <c r="Z2114" s="542"/>
      <c r="AA2114" s="543"/>
      <c r="AB2114" s="542"/>
      <c r="AC2114" s="543"/>
      <c r="AD2114" s="542"/>
      <c r="AE2114" s="580"/>
      <c r="AF2114" s="584"/>
      <c r="AG2114" s="585"/>
      <c r="AH2114" s="595">
        <f>IF(AD2114=0,0,(AF2114/AD2114)*100)</f>
        <v>0</v>
      </c>
      <c r="AI2114" s="596"/>
      <c r="AJ2114" s="542"/>
      <c r="AK2114" s="580"/>
      <c r="AL2114" s="584"/>
      <c r="AM2114" s="585"/>
      <c r="AN2114" s="595">
        <f>IF(AJ2114=0,0,(AL2114/AJ2114)*100)</f>
        <v>0</v>
      </c>
      <c r="AO2114" s="596"/>
      <c r="AP2114" s="542"/>
      <c r="AQ2114" s="580"/>
      <c r="AR2114" s="584"/>
      <c r="AS2114" s="585"/>
      <c r="AT2114" s="595">
        <f>IF(AP2114=0,0,(AR2114/AP2114)*100)</f>
        <v>0</v>
      </c>
      <c r="AU2114" s="596"/>
      <c r="AV2114" s="599">
        <f>AD2114+AJ2114+AP2114</f>
        <v>0</v>
      </c>
      <c r="AW2114" s="600"/>
      <c r="AX2114" s="630">
        <f>AF2114+AL2114+AR2114</f>
        <v>0</v>
      </c>
      <c r="AY2114" s="631"/>
      <c r="AZ2114" s="595">
        <f>IF(AV2114=0,0,(AX2114/AV2114)*100)</f>
        <v>0</v>
      </c>
      <c r="BA2114" s="596"/>
      <c r="BB2114" s="542"/>
      <c r="BC2114" s="580"/>
      <c r="BD2114" s="584"/>
      <c r="BE2114" s="585"/>
      <c r="BF2114" s="595">
        <f>IF(BB2114=0,0,(BD2114/BB2114)*100)</f>
        <v>0</v>
      </c>
      <c r="BG2114" s="596"/>
      <c r="BH2114" s="599">
        <f>AV2114+BB2114</f>
        <v>0</v>
      </c>
      <c r="BI2114" s="600"/>
      <c r="BJ2114" s="630">
        <f>AX2114+BD2114</f>
        <v>0</v>
      </c>
      <c r="BK2114" s="631"/>
      <c r="BL2114" s="595">
        <f>IF(BH2114=0,0,(BJ2114/BH2114)*100)</f>
        <v>0</v>
      </c>
      <c r="BM2114" s="596"/>
      <c r="BN2114" s="656">
        <f>(AF2114*2)+(AL2114*2)+(AR2114*3)+BD2114</f>
        <v>0</v>
      </c>
      <c r="BO2114" s="657"/>
      <c r="BP2114" s="658"/>
      <c r="BQ2114" s="676">
        <f t="shared" ref="BQ2114" si="2061">IF(BS2114=0,0,50*BR2114/BS2114)</f>
        <v>0</v>
      </c>
      <c r="BR2114" s="662">
        <f t="shared" ref="BR2114" si="2062">(BN2114*BU$11)+(N2114*BU$12)+(Z2114*BU$13)+(R2114*BU$14)+(X2114*BU$15)+(AB2114*BU$16)+(V2114*BU$2086)</f>
        <v>0</v>
      </c>
      <c r="BS2114" s="662">
        <f t="shared" ref="BS2114" si="2063">((BB2114-BD2114)*BU$2083)+((AV2114-AX2114)*BU$2082)+(H2114*BU$2084)+(P2114*BU$2085)</f>
        <v>0</v>
      </c>
      <c r="BT2114" s="15"/>
      <c r="BU2114" s="15"/>
      <c r="BV2114" s="95"/>
    </row>
    <row r="2115" spans="1:77" ht="22.5" customHeight="1" thickBot="1" x14ac:dyDescent="0.3">
      <c r="A2115" s="95"/>
      <c r="B2115" s="571"/>
      <c r="C2115" s="642" t="str">
        <f>IF(ROSTER!D$46="","",ROSTER!D$46)</f>
        <v/>
      </c>
      <c r="D2115" s="643"/>
      <c r="E2115" s="575"/>
      <c r="F2115" s="577"/>
      <c r="G2115" s="583"/>
      <c r="H2115" s="579"/>
      <c r="I2115" s="545"/>
      <c r="J2115" s="544"/>
      <c r="K2115" s="581"/>
      <c r="L2115" s="586"/>
      <c r="M2115" s="587"/>
      <c r="N2115" s="590" t="s">
        <v>16</v>
      </c>
      <c r="O2115" s="591"/>
      <c r="P2115" s="544"/>
      <c r="Q2115" s="581"/>
      <c r="R2115" s="586"/>
      <c r="S2115" s="587"/>
      <c r="T2115" s="592" t="s">
        <v>16</v>
      </c>
      <c r="U2115" s="592"/>
      <c r="V2115" s="544"/>
      <c r="W2115" s="545"/>
      <c r="X2115" s="594"/>
      <c r="Y2115" s="545"/>
      <c r="Z2115" s="544"/>
      <c r="AA2115" s="545"/>
      <c r="AB2115" s="544"/>
      <c r="AC2115" s="545"/>
      <c r="AD2115" s="544"/>
      <c r="AE2115" s="581"/>
      <c r="AF2115" s="586"/>
      <c r="AG2115" s="587"/>
      <c r="AH2115" s="597"/>
      <c r="AI2115" s="598"/>
      <c r="AJ2115" s="544"/>
      <c r="AK2115" s="581"/>
      <c r="AL2115" s="586"/>
      <c r="AM2115" s="587"/>
      <c r="AN2115" s="597"/>
      <c r="AO2115" s="598"/>
      <c r="AP2115" s="544"/>
      <c r="AQ2115" s="581"/>
      <c r="AR2115" s="586"/>
      <c r="AS2115" s="587"/>
      <c r="AT2115" s="597"/>
      <c r="AU2115" s="598"/>
      <c r="AV2115" s="601"/>
      <c r="AW2115" s="602"/>
      <c r="AX2115" s="701"/>
      <c r="AY2115" s="702"/>
      <c r="AZ2115" s="597"/>
      <c r="BA2115" s="598"/>
      <c r="BB2115" s="544"/>
      <c r="BC2115" s="581"/>
      <c r="BD2115" s="586"/>
      <c r="BE2115" s="587"/>
      <c r="BF2115" s="597"/>
      <c r="BG2115" s="598"/>
      <c r="BH2115" s="601"/>
      <c r="BI2115" s="602"/>
      <c r="BJ2115" s="701"/>
      <c r="BK2115" s="702"/>
      <c r="BL2115" s="597"/>
      <c r="BM2115" s="598"/>
      <c r="BN2115" s="659"/>
      <c r="BO2115" s="660"/>
      <c r="BP2115" s="661"/>
      <c r="BQ2115" s="677"/>
      <c r="BR2115" s="663"/>
      <c r="BS2115" s="663"/>
      <c r="BT2115" s="15"/>
      <c r="BU2115" s="15"/>
      <c r="BV2115" s="95"/>
    </row>
    <row r="2116" spans="1:77" s="21" customFormat="1" ht="33.4" customHeight="1" x14ac:dyDescent="0.45">
      <c r="A2116" s="98"/>
      <c r="B2116" s="612"/>
      <c r="C2116" s="613"/>
      <c r="D2116" s="613" t="s">
        <v>10</v>
      </c>
      <c r="E2116" s="616"/>
      <c r="F2116" s="279"/>
      <c r="G2116" s="279"/>
      <c r="H2116" s="517">
        <f>SUM(H2076:I2115)</f>
        <v>0</v>
      </c>
      <c r="I2116" s="618"/>
      <c r="J2116" s="517">
        <f>SUM(J2076:K2115)</f>
        <v>0</v>
      </c>
      <c r="K2116" s="618"/>
      <c r="L2116" s="620">
        <f>SUM(L2076:M2115)</f>
        <v>0</v>
      </c>
      <c r="M2116" s="621"/>
      <c r="N2116" s="548">
        <f>L2116+J2116</f>
        <v>0</v>
      </c>
      <c r="O2116" s="518"/>
      <c r="P2116" s="620">
        <f>SUM(P2076:Q2115)</f>
        <v>0</v>
      </c>
      <c r="Q2116" s="618"/>
      <c r="R2116" s="620">
        <f>SUM(R2076:S2115)</f>
        <v>0</v>
      </c>
      <c r="S2116" s="621"/>
      <c r="T2116" s="548">
        <f>R2116-P2116</f>
        <v>0</v>
      </c>
      <c r="U2116" s="518"/>
      <c r="V2116" s="517">
        <f>SUM(V2076:W2115)</f>
        <v>0</v>
      </c>
      <c r="W2116" s="518"/>
      <c r="X2116" s="621">
        <f>SUM(X2076:Y2115)</f>
        <v>0</v>
      </c>
      <c r="Y2116" s="621"/>
      <c r="Z2116" s="517">
        <f>SUM(Z2076:AA2115)</f>
        <v>0</v>
      </c>
      <c r="AA2116" s="518"/>
      <c r="AB2116" s="517">
        <f>SUM(AB2076:AC2115)</f>
        <v>0</v>
      </c>
      <c r="AC2116" s="518"/>
      <c r="AD2116" s="621">
        <f>SUM(AD2076:AE2115)</f>
        <v>0</v>
      </c>
      <c r="AE2116" s="618"/>
      <c r="AF2116" s="620">
        <f>SUM(AF2076:AG2115)</f>
        <v>0</v>
      </c>
      <c r="AG2116" s="621"/>
      <c r="AH2116" s="548">
        <f>IF(AD2116=0,0,(AF2116/AD2116)*100)</f>
        <v>0</v>
      </c>
      <c r="AI2116" s="518"/>
      <c r="AJ2116" s="620">
        <f>SUM(AJ2076:AK2115)</f>
        <v>0</v>
      </c>
      <c r="AK2116" s="618"/>
      <c r="AL2116" s="620">
        <f>SUM(AL2076:AM2115)</f>
        <v>0</v>
      </c>
      <c r="AM2116" s="621"/>
      <c r="AN2116" s="548">
        <f>IF(AJ2116=0,0,(AL2116/AJ2116)*100)</f>
        <v>0</v>
      </c>
      <c r="AO2116" s="518"/>
      <c r="AP2116" s="620">
        <f>SUM(AP2076:AQ2115)</f>
        <v>0</v>
      </c>
      <c r="AQ2116" s="618"/>
      <c r="AR2116" s="620">
        <f>SUM(AR2076:AS2115)</f>
        <v>0</v>
      </c>
      <c r="AS2116" s="621"/>
      <c r="AT2116" s="548">
        <f>IF(AP2116=0,0,(AR2116/AP2116)*100)</f>
        <v>0</v>
      </c>
      <c r="AU2116" s="518"/>
      <c r="AV2116" s="517">
        <f>AD2116+AJ2116+AP2116</f>
        <v>0</v>
      </c>
      <c r="AW2116" s="618"/>
      <c r="AX2116" s="620">
        <f>AF2116+AL2116+AR2116</f>
        <v>0</v>
      </c>
      <c r="AY2116" s="624"/>
      <c r="AZ2116" s="548">
        <f>IF(AV2116=0,0,(AX2116/AV2116)*100)</f>
        <v>0</v>
      </c>
      <c r="BA2116" s="518"/>
      <c r="BB2116" s="620">
        <f>SUM(BB2076:BC2115)</f>
        <v>0</v>
      </c>
      <c r="BC2116" s="618"/>
      <c r="BD2116" s="620">
        <f>SUM(BD2076:BE2115)</f>
        <v>0</v>
      </c>
      <c r="BE2116" s="621"/>
      <c r="BF2116" s="548">
        <f>IF(BB2116=0,0,(BD2116/BB2116)*100)</f>
        <v>0</v>
      </c>
      <c r="BG2116" s="518"/>
      <c r="BH2116" s="517">
        <f>AV2116+BB2116</f>
        <v>0</v>
      </c>
      <c r="BI2116" s="618"/>
      <c r="BJ2116" s="620">
        <f>AX2116+BD2116</f>
        <v>0</v>
      </c>
      <c r="BK2116" s="624"/>
      <c r="BL2116" s="548">
        <f>IF(BH2116=0,0,(BJ2116/BH2116)*100)</f>
        <v>0</v>
      </c>
      <c r="BM2116" s="664"/>
      <c r="BN2116" s="666">
        <f>SUM(BN2076:BP2115)</f>
        <v>0</v>
      </c>
      <c r="BO2116" s="667"/>
      <c r="BP2116" s="668"/>
      <c r="BQ2116" s="681">
        <f>SUM(BQ2076:BQ2115)</f>
        <v>0</v>
      </c>
      <c r="BR2116" s="685">
        <f t="shared" ref="BR2116" si="2064">(BN2116*BU$11)+(N2116*BU$12)+(Z2116*BU$13)+(R2116*BU$14)+(X2116*BU$15)+(AB2116*BU$16)+(V2116*BU$2086)</f>
        <v>0</v>
      </c>
      <c r="BS2116" s="683">
        <f t="shared" ref="BS2116" si="2065">((BB2116-BD2116)*BU$2083)+((AV2116-AX2116)*BU$2082)+(H2116*BU$2084)+(P2116*BU$2085)</f>
        <v>0</v>
      </c>
      <c r="BT2116" s="20"/>
      <c r="BU2116" s="20"/>
      <c r="BV2116" s="98"/>
    </row>
    <row r="2117" spans="1:77" s="21" customFormat="1" ht="33.950000000000003" customHeight="1" thickBot="1" x14ac:dyDescent="0.5">
      <c r="A2117" s="98"/>
      <c r="B2117" s="614"/>
      <c r="C2117" s="615"/>
      <c r="D2117" s="615"/>
      <c r="E2117" s="617"/>
      <c r="F2117" s="280"/>
      <c r="G2117" s="280"/>
      <c r="H2117" s="519"/>
      <c r="I2117" s="619"/>
      <c r="J2117" s="519"/>
      <c r="K2117" s="619"/>
      <c r="L2117" s="622"/>
      <c r="M2117" s="623"/>
      <c r="N2117" s="549" t="s">
        <v>16</v>
      </c>
      <c r="O2117" s="520"/>
      <c r="P2117" s="622"/>
      <c r="Q2117" s="619"/>
      <c r="R2117" s="622"/>
      <c r="S2117" s="623"/>
      <c r="T2117" s="549" t="s">
        <v>16</v>
      </c>
      <c r="U2117" s="520"/>
      <c r="V2117" s="519"/>
      <c r="W2117" s="520"/>
      <c r="X2117" s="623"/>
      <c r="Y2117" s="623"/>
      <c r="Z2117" s="519"/>
      <c r="AA2117" s="520"/>
      <c r="AB2117" s="519"/>
      <c r="AC2117" s="520"/>
      <c r="AD2117" s="623"/>
      <c r="AE2117" s="619"/>
      <c r="AF2117" s="622"/>
      <c r="AG2117" s="623"/>
      <c r="AH2117" s="549"/>
      <c r="AI2117" s="520"/>
      <c r="AJ2117" s="622"/>
      <c r="AK2117" s="619"/>
      <c r="AL2117" s="622"/>
      <c r="AM2117" s="623"/>
      <c r="AN2117" s="549"/>
      <c r="AO2117" s="520"/>
      <c r="AP2117" s="622"/>
      <c r="AQ2117" s="619"/>
      <c r="AR2117" s="622"/>
      <c r="AS2117" s="623"/>
      <c r="AT2117" s="549"/>
      <c r="AU2117" s="520"/>
      <c r="AV2117" s="519"/>
      <c r="AW2117" s="619"/>
      <c r="AX2117" s="622"/>
      <c r="AY2117" s="625"/>
      <c r="AZ2117" s="549"/>
      <c r="BA2117" s="520"/>
      <c r="BB2117" s="622"/>
      <c r="BC2117" s="619"/>
      <c r="BD2117" s="622"/>
      <c r="BE2117" s="623"/>
      <c r="BF2117" s="549"/>
      <c r="BG2117" s="520"/>
      <c r="BH2117" s="519"/>
      <c r="BI2117" s="619"/>
      <c r="BJ2117" s="622"/>
      <c r="BK2117" s="625"/>
      <c r="BL2117" s="549"/>
      <c r="BM2117" s="665"/>
      <c r="BN2117" s="669"/>
      <c r="BO2117" s="670"/>
      <c r="BP2117" s="671"/>
      <c r="BQ2117" s="682"/>
      <c r="BR2117" s="686"/>
      <c r="BS2117" s="684"/>
      <c r="BT2117" s="20"/>
      <c r="BU2117" s="20"/>
      <c r="BV2117" s="98"/>
    </row>
    <row r="2118" spans="1:77" s="21" customFormat="1" ht="33" customHeight="1" thickBot="1" x14ac:dyDescent="0.5">
      <c r="A2118" s="98"/>
      <c r="B2118" s="612"/>
      <c r="C2118" s="613"/>
      <c r="D2118" s="613" t="s">
        <v>13</v>
      </c>
      <c r="E2118" s="616"/>
      <c r="F2118" s="281"/>
      <c r="G2118" s="282"/>
      <c r="H2118" s="528"/>
      <c r="I2118" s="636"/>
      <c r="J2118" s="528"/>
      <c r="K2118" s="636"/>
      <c r="L2118" s="638"/>
      <c r="M2118" s="639"/>
      <c r="N2118" s="548">
        <f>J2118+L2118</f>
        <v>0</v>
      </c>
      <c r="O2118" s="518"/>
      <c r="P2118" s="638"/>
      <c r="Q2118" s="636"/>
      <c r="R2118" s="638"/>
      <c r="S2118" s="639"/>
      <c r="T2118" s="548">
        <f>R2118-P2118</f>
        <v>0</v>
      </c>
      <c r="U2118" s="518"/>
      <c r="V2118" s="528"/>
      <c r="W2118" s="529"/>
      <c r="X2118" s="528"/>
      <c r="Y2118" s="529"/>
      <c r="Z2118" s="528"/>
      <c r="AA2118" s="529"/>
      <c r="AB2118" s="528"/>
      <c r="AC2118" s="529"/>
      <c r="AD2118" s="639"/>
      <c r="AE2118" s="636"/>
      <c r="AF2118" s="638"/>
      <c r="AG2118" s="639"/>
      <c r="AH2118" s="548">
        <f>IF(AD2118=0,0,(AF2118/AD2118)*100)</f>
        <v>0</v>
      </c>
      <c r="AI2118" s="518"/>
      <c r="AJ2118" s="638"/>
      <c r="AK2118" s="636"/>
      <c r="AL2118" s="638"/>
      <c r="AM2118" s="639"/>
      <c r="AN2118" s="548">
        <f>IF(AJ2118=0,0,(AL2118/AJ2118)*100)</f>
        <v>0</v>
      </c>
      <c r="AO2118" s="518"/>
      <c r="AP2118" s="638"/>
      <c r="AQ2118" s="636"/>
      <c r="AR2118" s="638"/>
      <c r="AS2118" s="639"/>
      <c r="AT2118" s="548">
        <f>IF(AP2118=0,0,(AR2118/AP2118)*100)</f>
        <v>0</v>
      </c>
      <c r="AU2118" s="518"/>
      <c r="AV2118" s="517">
        <f>AD2118+AJ2118+AP2118</f>
        <v>0</v>
      </c>
      <c r="AW2118" s="618"/>
      <c r="AX2118" s="620">
        <f>AF2118+AL2118+AR2118</f>
        <v>0</v>
      </c>
      <c r="AY2118" s="624"/>
      <c r="AZ2118" s="548">
        <f>IF(AV2118=0,0,(AX2118/AV2118)*100)</f>
        <v>0</v>
      </c>
      <c r="BA2118" s="518"/>
      <c r="BB2118" s="638"/>
      <c r="BC2118" s="636"/>
      <c r="BD2118" s="638"/>
      <c r="BE2118" s="639"/>
      <c r="BF2118" s="548">
        <f>IF(BB2118=0,0,(BD2118/BB2118)*100)</f>
        <v>0</v>
      </c>
      <c r="BG2118" s="518"/>
      <c r="BH2118" s="517">
        <f>AV2118+BB2118</f>
        <v>0</v>
      </c>
      <c r="BI2118" s="618"/>
      <c r="BJ2118" s="620">
        <f>AX2118+BD2118</f>
        <v>0</v>
      </c>
      <c r="BK2118" s="624"/>
      <c r="BL2118" s="548">
        <f>IF(BH2118=0,0,(BJ2118/BH2118)*100)</f>
        <v>0</v>
      </c>
      <c r="BM2118" s="664"/>
      <c r="BN2118" s="693">
        <f>(AF2118*2)+(AL2118*2)+(AR2118*3)+BD2118</f>
        <v>0</v>
      </c>
      <c r="BO2118" s="694"/>
      <c r="BP2118" s="695"/>
      <c r="BQ2118" s="699"/>
      <c r="BR2118" s="283"/>
      <c r="BS2118" s="284"/>
      <c r="BT2118" s="20"/>
      <c r="BU2118" s="20"/>
      <c r="BV2118" s="98"/>
    </row>
    <row r="2119" spans="1:77" s="21" customFormat="1" ht="33.75" customHeight="1" thickBot="1" x14ac:dyDescent="0.5">
      <c r="A2119" s="98"/>
      <c r="B2119" s="285"/>
      <c r="C2119" s="286"/>
      <c r="D2119" s="634"/>
      <c r="E2119" s="635"/>
      <c r="F2119" s="287"/>
      <c r="G2119" s="287"/>
      <c r="H2119" s="530"/>
      <c r="I2119" s="637"/>
      <c r="J2119" s="530"/>
      <c r="K2119" s="637"/>
      <c r="L2119" s="640"/>
      <c r="M2119" s="641"/>
      <c r="N2119" s="549">
        <f>IF((N2116+N2118)=0,0,N2116/(N2116+N2118)*100)</f>
        <v>0</v>
      </c>
      <c r="O2119" s="520"/>
      <c r="P2119" s="640"/>
      <c r="Q2119" s="637"/>
      <c r="R2119" s="640"/>
      <c r="S2119" s="641"/>
      <c r="T2119" s="549"/>
      <c r="U2119" s="520"/>
      <c r="V2119" s="530"/>
      <c r="W2119" s="531"/>
      <c r="X2119" s="530"/>
      <c r="Y2119" s="531"/>
      <c r="Z2119" s="530"/>
      <c r="AA2119" s="531"/>
      <c r="AB2119" s="530"/>
      <c r="AC2119" s="531"/>
      <c r="AD2119" s="641"/>
      <c r="AE2119" s="637"/>
      <c r="AF2119" s="640"/>
      <c r="AG2119" s="641"/>
      <c r="AH2119" s="549"/>
      <c r="AI2119" s="520"/>
      <c r="AJ2119" s="640"/>
      <c r="AK2119" s="637"/>
      <c r="AL2119" s="640"/>
      <c r="AM2119" s="641"/>
      <c r="AN2119" s="549"/>
      <c r="AO2119" s="520"/>
      <c r="AP2119" s="640"/>
      <c r="AQ2119" s="637"/>
      <c r="AR2119" s="640"/>
      <c r="AS2119" s="641"/>
      <c r="AT2119" s="549"/>
      <c r="AU2119" s="520"/>
      <c r="AV2119" s="519"/>
      <c r="AW2119" s="619"/>
      <c r="AX2119" s="622"/>
      <c r="AY2119" s="625"/>
      <c r="AZ2119" s="549"/>
      <c r="BA2119" s="520"/>
      <c r="BB2119" s="640"/>
      <c r="BC2119" s="637"/>
      <c r="BD2119" s="640"/>
      <c r="BE2119" s="641"/>
      <c r="BF2119" s="549"/>
      <c r="BG2119" s="520"/>
      <c r="BH2119" s="519"/>
      <c r="BI2119" s="619"/>
      <c r="BJ2119" s="622"/>
      <c r="BK2119" s="625"/>
      <c r="BL2119" s="549"/>
      <c r="BM2119" s="665"/>
      <c r="BN2119" s="696"/>
      <c r="BO2119" s="697"/>
      <c r="BP2119" s="698"/>
      <c r="BQ2119" s="700"/>
      <c r="BR2119" s="79"/>
      <c r="BS2119" s="79"/>
      <c r="BT2119" s="20"/>
      <c r="BU2119" s="20"/>
      <c r="BV2119" s="98"/>
    </row>
    <row r="2120" spans="1:77" ht="16.5" customHeight="1" thickTop="1" thickBot="1" x14ac:dyDescent="0.5">
      <c r="A2120" s="95"/>
      <c r="B2120" s="288"/>
      <c r="C2120" s="70"/>
      <c r="D2120" s="70"/>
      <c r="E2120" s="70"/>
      <c r="F2120" s="70"/>
      <c r="G2120" s="70"/>
      <c r="H2120" s="70"/>
      <c r="I2120" s="70"/>
      <c r="J2120" s="70"/>
      <c r="K2120" s="70"/>
      <c r="L2120" s="70"/>
      <c r="M2120" s="70"/>
      <c r="N2120" s="70"/>
      <c r="O2120" s="70"/>
      <c r="P2120" s="70"/>
      <c r="Q2120" s="70"/>
      <c r="R2120" s="70"/>
      <c r="S2120" s="70"/>
      <c r="T2120" s="70"/>
      <c r="U2120" s="70"/>
      <c r="V2120" s="70"/>
      <c r="W2120" s="70"/>
      <c r="X2120" s="70"/>
      <c r="Y2120" s="70"/>
      <c r="Z2120" s="70"/>
      <c r="AA2120" s="70"/>
      <c r="AB2120" s="70"/>
      <c r="AC2120" s="70"/>
      <c r="AD2120" s="70"/>
      <c r="AE2120" s="70"/>
      <c r="AF2120" s="70"/>
      <c r="AG2120" s="70"/>
      <c r="AH2120" s="289"/>
      <c r="AI2120" s="289"/>
      <c r="AJ2120" s="70"/>
      <c r="AK2120" s="70"/>
      <c r="AL2120" s="70"/>
      <c r="AM2120" s="70"/>
      <c r="AN2120" s="70"/>
      <c r="AO2120" s="70"/>
      <c r="AP2120" s="70"/>
      <c r="AQ2120" s="70"/>
      <c r="AR2120" s="70"/>
      <c r="AS2120" s="70"/>
      <c r="AT2120" s="70"/>
      <c r="AU2120" s="70"/>
      <c r="AV2120" s="70"/>
      <c r="AW2120" s="70"/>
      <c r="AX2120" s="70"/>
      <c r="AY2120" s="70"/>
      <c r="AZ2120" s="70"/>
      <c r="BA2120" s="70"/>
      <c r="BB2120" s="70"/>
      <c r="BC2120" s="70"/>
      <c r="BD2120" s="70"/>
      <c r="BE2120" s="70"/>
      <c r="BF2120" s="70"/>
      <c r="BG2120" s="70"/>
      <c r="BH2120" s="70"/>
      <c r="BI2120" s="70"/>
      <c r="BJ2120" s="70"/>
      <c r="BK2120" s="70"/>
      <c r="BL2120" s="70"/>
      <c r="BM2120" s="70"/>
      <c r="BN2120" s="70"/>
      <c r="BO2120" s="70"/>
      <c r="BP2120" s="70"/>
      <c r="BQ2120" s="89"/>
      <c r="BR2120" s="674">
        <f>IF((J2116+L2118)=0,0,(J2116/(J2116+L2118)*100)%)</f>
        <v>0</v>
      </c>
      <c r="BS2120" s="675"/>
      <c r="BT2120" s="674">
        <f>IF((L2116+J2118)=0,0,(L2116/(L2116+J2118)*100)%)</f>
        <v>0</v>
      </c>
      <c r="BU2120" s="675"/>
      <c r="BV2120" s="95"/>
    </row>
    <row r="2121" spans="1:77" s="23" customFormat="1" ht="79.5" customHeight="1" thickTop="1" thickBot="1" x14ac:dyDescent="0.55000000000000004">
      <c r="A2121" s="99"/>
      <c r="B2121" s="565" t="s">
        <v>64</v>
      </c>
      <c r="C2121" s="566"/>
      <c r="D2121" s="113"/>
      <c r="E2121" s="532" t="s">
        <v>54</v>
      </c>
      <c r="F2121" s="532"/>
      <c r="G2121" s="532"/>
      <c r="H2121" s="532"/>
      <c r="I2121" s="94"/>
      <c r="J2121" s="533"/>
      <c r="K2121" s="534"/>
      <c r="L2121" s="535"/>
      <c r="M2121" s="290"/>
      <c r="N2121" s="533"/>
      <c r="O2121" s="534"/>
      <c r="P2121" s="535"/>
      <c r="Q2121" s="536" t="s">
        <v>47</v>
      </c>
      <c r="R2121" s="537"/>
      <c r="S2121" s="537"/>
      <c r="T2121" s="538"/>
      <c r="U2121" s="533"/>
      <c r="V2121" s="534"/>
      <c r="W2121" s="535"/>
      <c r="X2121" s="290"/>
      <c r="Y2121" s="533"/>
      <c r="Z2121" s="534"/>
      <c r="AA2121" s="535"/>
      <c r="AB2121" s="536" t="s">
        <v>49</v>
      </c>
      <c r="AC2121" s="537"/>
      <c r="AD2121" s="537"/>
      <c r="AE2121" s="538"/>
      <c r="AF2121" s="533"/>
      <c r="AG2121" s="534"/>
      <c r="AH2121" s="535"/>
      <c r="AI2121" s="290"/>
      <c r="AJ2121" s="533"/>
      <c r="AK2121" s="534"/>
      <c r="AL2121" s="535"/>
      <c r="AM2121" s="536" t="s">
        <v>53</v>
      </c>
      <c r="AN2121" s="537"/>
      <c r="AO2121" s="537"/>
      <c r="AP2121" s="538"/>
      <c r="AQ2121" s="533"/>
      <c r="AR2121" s="534"/>
      <c r="AS2121" s="535"/>
      <c r="AT2121" s="72"/>
      <c r="AU2121" s="533"/>
      <c r="AV2121" s="534"/>
      <c r="AW2121" s="535"/>
      <c r="AX2121" s="291"/>
      <c r="AY2121" s="291"/>
      <c r="AZ2121" s="291"/>
      <c r="BA2121" s="291"/>
      <c r="BB2121" s="567" t="s">
        <v>20</v>
      </c>
      <c r="BC2121" s="567"/>
      <c r="BD2121" s="567"/>
      <c r="BE2121" s="567"/>
      <c r="BF2121" s="568"/>
      <c r="BG2121" s="539">
        <f>BN2116</f>
        <v>0</v>
      </c>
      <c r="BH2121" s="540"/>
      <c r="BI2121" s="541"/>
      <c r="BJ2121" s="292"/>
      <c r="BK2121" s="539">
        <f>BN2118</f>
        <v>0</v>
      </c>
      <c r="BL2121" s="540"/>
      <c r="BM2121" s="541"/>
      <c r="BN2121" s="73"/>
      <c r="BO2121" s="73"/>
      <c r="BP2121" s="73"/>
      <c r="BQ2121" s="90"/>
      <c r="BR2121" s="24"/>
      <c r="BS2121" s="24"/>
      <c r="BT2121" s="22"/>
      <c r="BU2121" s="22"/>
      <c r="BV2121" s="99"/>
    </row>
    <row r="2122" spans="1:77" ht="15.6" customHeight="1" thickTop="1" thickBot="1" x14ac:dyDescent="0.55000000000000004">
      <c r="A2122" s="95"/>
      <c r="B2122" s="293"/>
      <c r="C2122" s="67"/>
      <c r="D2122" s="67"/>
      <c r="E2122" s="294"/>
      <c r="F2122" s="295"/>
      <c r="G2122" s="295"/>
      <c r="H2122" s="94"/>
      <c r="I2122" s="94"/>
      <c r="J2122" s="296"/>
      <c r="K2122" s="296"/>
      <c r="L2122" s="296"/>
      <c r="M2122" s="296"/>
      <c r="N2122" s="296"/>
      <c r="O2122" s="296"/>
      <c r="P2122" s="296"/>
      <c r="Q2122" s="295"/>
      <c r="R2122" s="295"/>
      <c r="S2122" s="295"/>
      <c r="T2122" s="295"/>
      <c r="U2122" s="296"/>
      <c r="V2122" s="296"/>
      <c r="W2122" s="296"/>
      <c r="X2122" s="297"/>
      <c r="Y2122" s="296"/>
      <c r="Z2122" s="296"/>
      <c r="AA2122" s="296"/>
      <c r="AB2122" s="295"/>
      <c r="AC2122" s="295"/>
      <c r="AD2122" s="295"/>
      <c r="AE2122" s="295"/>
      <c r="AF2122" s="296"/>
      <c r="AG2122" s="296"/>
      <c r="AH2122" s="296"/>
      <c r="AI2122" s="296"/>
      <c r="AJ2122" s="297"/>
      <c r="AK2122" s="297"/>
      <c r="AL2122" s="296"/>
      <c r="AM2122" s="295"/>
      <c r="AN2122" s="295"/>
      <c r="AO2122" s="295"/>
      <c r="AP2122" s="295"/>
      <c r="AQ2122" s="296"/>
      <c r="AR2122" s="296"/>
      <c r="AS2122" s="296"/>
      <c r="AT2122" s="296"/>
      <c r="AU2122" s="296"/>
      <c r="AV2122" s="72"/>
      <c r="AW2122" s="72"/>
      <c r="AX2122" s="74"/>
      <c r="AY2122" s="74"/>
      <c r="AZ2122" s="74"/>
      <c r="BA2122" s="74"/>
      <c r="BB2122" s="295"/>
      <c r="BC2122" s="298"/>
      <c r="BD2122" s="298"/>
      <c r="BE2122" s="299"/>
      <c r="BF2122" s="300"/>
      <c r="BG2122" s="301"/>
      <c r="BH2122" s="301"/>
      <c r="BI2122" s="72"/>
      <c r="BJ2122" s="302"/>
      <c r="BK2122" s="303"/>
      <c r="BL2122" s="303"/>
      <c r="BM2122" s="72"/>
      <c r="BN2122" s="74"/>
      <c r="BO2122" s="74"/>
      <c r="BP2122" s="74"/>
      <c r="BQ2122" s="91"/>
      <c r="BR2122" s="25"/>
      <c r="BS2122" s="25"/>
      <c r="BT2122" s="15"/>
      <c r="BU2122" s="15"/>
      <c r="BV2122" s="95"/>
    </row>
    <row r="2123" spans="1:77" s="23" customFormat="1" ht="79.5" customHeight="1" thickTop="1" thickBot="1" x14ac:dyDescent="0.55000000000000004">
      <c r="A2123" s="99"/>
      <c r="B2123" s="569" t="s">
        <v>46</v>
      </c>
      <c r="C2123" s="567"/>
      <c r="D2123" s="113"/>
      <c r="E2123" s="532" t="s">
        <v>55</v>
      </c>
      <c r="F2123" s="532"/>
      <c r="G2123" s="532"/>
      <c r="H2123" s="532"/>
      <c r="I2123" s="94"/>
      <c r="J2123" s="539">
        <f>J2121</f>
        <v>0</v>
      </c>
      <c r="K2123" s="540"/>
      <c r="L2123" s="541"/>
      <c r="M2123" s="290"/>
      <c r="N2123" s="539">
        <f>N2121</f>
        <v>0</v>
      </c>
      <c r="O2123" s="540"/>
      <c r="P2123" s="541"/>
      <c r="Q2123" s="536" t="s">
        <v>51</v>
      </c>
      <c r="R2123" s="537"/>
      <c r="S2123" s="537"/>
      <c r="T2123" s="538"/>
      <c r="U2123" s="539">
        <f>U2121-J2121</f>
        <v>0</v>
      </c>
      <c r="V2123" s="540"/>
      <c r="W2123" s="541"/>
      <c r="X2123" s="290"/>
      <c r="Y2123" s="539">
        <f>Y2121-N2121</f>
        <v>0</v>
      </c>
      <c r="Z2123" s="540"/>
      <c r="AA2123" s="541"/>
      <c r="AB2123" s="536" t="s">
        <v>50</v>
      </c>
      <c r="AC2123" s="537"/>
      <c r="AD2123" s="537"/>
      <c r="AE2123" s="538"/>
      <c r="AF2123" s="539">
        <f>AF2121-U2121</f>
        <v>0</v>
      </c>
      <c r="AG2123" s="540"/>
      <c r="AH2123" s="541"/>
      <c r="AI2123" s="290"/>
      <c r="AJ2123" s="539">
        <f>AJ2121-Y2121</f>
        <v>0</v>
      </c>
      <c r="AK2123" s="540"/>
      <c r="AL2123" s="541"/>
      <c r="AM2123" s="536" t="s">
        <v>52</v>
      </c>
      <c r="AN2123" s="537"/>
      <c r="AO2123" s="537"/>
      <c r="AP2123" s="538"/>
      <c r="AQ2123" s="539">
        <f>AQ2121-AF2121</f>
        <v>0</v>
      </c>
      <c r="AR2123" s="540"/>
      <c r="AS2123" s="541"/>
      <c r="AT2123" s="72"/>
      <c r="AU2123" s="539">
        <f>AU2121-AJ2121</f>
        <v>0</v>
      </c>
      <c r="AV2123" s="540"/>
      <c r="AW2123" s="541"/>
      <c r="AX2123" s="291"/>
      <c r="AY2123" s="291"/>
      <c r="AZ2123" s="291"/>
      <c r="BA2123" s="291"/>
      <c r="BB2123" s="567" t="s">
        <v>45</v>
      </c>
      <c r="BC2123" s="567"/>
      <c r="BD2123" s="567"/>
      <c r="BE2123" s="567"/>
      <c r="BF2123" s="568"/>
      <c r="BG2123" s="539">
        <f>BG2121-AQ2121</f>
        <v>0</v>
      </c>
      <c r="BH2123" s="540"/>
      <c r="BI2123" s="541"/>
      <c r="BJ2123" s="304"/>
      <c r="BK2123" s="539">
        <f>BK2121-AU2121</f>
        <v>0</v>
      </c>
      <c r="BL2123" s="540"/>
      <c r="BM2123" s="541"/>
      <c r="BN2123" s="73"/>
      <c r="BO2123" s="73"/>
      <c r="BP2123" s="73"/>
      <c r="BQ2123" s="90"/>
      <c r="BR2123" s="24"/>
      <c r="BS2123" s="24"/>
      <c r="BT2123" s="22"/>
      <c r="BU2123" s="22"/>
      <c r="BV2123" s="99"/>
      <c r="BY2123" s="21"/>
    </row>
    <row r="2124" spans="1:77" ht="18.75" customHeight="1" thickTop="1" thickBot="1" x14ac:dyDescent="0.5">
      <c r="A2124" s="95"/>
      <c r="B2124" s="305"/>
      <c r="C2124" s="71"/>
      <c r="D2124" s="71"/>
      <c r="E2124" s="71"/>
      <c r="F2124" s="92"/>
      <c r="G2124" s="92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X2124" s="71"/>
      <c r="Y2124" s="71"/>
      <c r="Z2124" s="71"/>
      <c r="AA2124" s="71"/>
      <c r="AB2124" s="71"/>
      <c r="AC2124" s="71"/>
      <c r="AD2124" s="71"/>
      <c r="AE2124" s="71"/>
      <c r="AF2124" s="71"/>
      <c r="AG2124" s="71"/>
      <c r="AH2124" s="306"/>
      <c r="AI2124" s="306"/>
      <c r="AJ2124" s="71"/>
      <c r="AK2124" s="71"/>
      <c r="AL2124" s="71"/>
      <c r="AM2124" s="71"/>
      <c r="AN2124" s="71"/>
      <c r="AO2124" s="71"/>
      <c r="AP2124" s="71"/>
      <c r="AQ2124" s="71"/>
      <c r="AR2124" s="71"/>
      <c r="AS2124" s="71"/>
      <c r="AT2124" s="71"/>
      <c r="AU2124" s="71"/>
      <c r="AV2124" s="71"/>
      <c r="AW2124" s="71"/>
      <c r="AX2124" s="71"/>
      <c r="AY2124" s="71"/>
      <c r="AZ2124" s="71"/>
      <c r="BA2124" s="71"/>
      <c r="BB2124" s="71"/>
      <c r="BC2124" s="703" t="s">
        <v>153</v>
      </c>
      <c r="BD2124" s="703"/>
      <c r="BE2124" s="703"/>
      <c r="BF2124" s="703"/>
      <c r="BG2124" s="703"/>
      <c r="BH2124" s="703"/>
      <c r="BI2124" s="703"/>
      <c r="BJ2124" s="703"/>
      <c r="BK2124" s="703"/>
      <c r="BL2124" s="703"/>
      <c r="BM2124" s="703"/>
      <c r="BN2124" s="703"/>
      <c r="BO2124" s="703"/>
      <c r="BP2124" s="703"/>
      <c r="BQ2124" s="318"/>
      <c r="BR2124" s="319"/>
      <c r="BS2124" s="319"/>
      <c r="BT2124" s="15"/>
      <c r="BU2124" s="15"/>
      <c r="BV2124" s="95"/>
    </row>
    <row r="2125" spans="1:77" s="93" customFormat="1" ht="13.5" customHeight="1" thickTop="1" x14ac:dyDescent="0.45">
      <c r="A2125" s="95"/>
      <c r="B2125" s="99"/>
      <c r="C2125" s="95"/>
      <c r="D2125" s="95"/>
      <c r="E2125" s="95"/>
      <c r="F2125" s="96"/>
      <c r="G2125" s="96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254"/>
      <c r="AI2125" s="254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5"/>
      <c r="BL2125" s="95"/>
      <c r="BM2125" s="95"/>
      <c r="BN2125" s="95"/>
      <c r="BO2125" s="95"/>
      <c r="BP2125" s="95"/>
      <c r="BQ2125" s="97"/>
      <c r="BR2125" s="97"/>
      <c r="BS2125" s="97"/>
      <c r="BT2125" s="95"/>
      <c r="BU2125" s="95"/>
      <c r="BV2125" s="95"/>
    </row>
    <row r="2126" spans="1:77" s="17" customFormat="1" ht="33.75" x14ac:dyDescent="0.5">
      <c r="A2126" s="255"/>
      <c r="B2126" s="604" t="s">
        <v>9</v>
      </c>
      <c r="C2126" s="604"/>
      <c r="D2126" s="604"/>
      <c r="E2126" s="604"/>
      <c r="F2126" s="604"/>
      <c r="G2126" s="604"/>
      <c r="H2126" s="604"/>
      <c r="I2126" s="604"/>
      <c r="J2126" s="604"/>
      <c r="K2126" s="604"/>
      <c r="L2126" s="604"/>
      <c r="M2126" s="604"/>
      <c r="N2126" s="604"/>
      <c r="O2126" s="604"/>
      <c r="P2126" s="604"/>
      <c r="Q2126" s="604"/>
      <c r="R2126" s="604"/>
      <c r="S2126" s="604"/>
      <c r="T2126" s="604"/>
      <c r="U2126" s="604"/>
      <c r="V2126" s="604"/>
      <c r="W2126" s="604"/>
      <c r="X2126" s="604"/>
      <c r="Y2126" s="604"/>
      <c r="Z2126" s="604"/>
      <c r="AA2126" s="604"/>
      <c r="AB2126" s="604"/>
      <c r="AC2126" s="604"/>
      <c r="AD2126" s="604"/>
      <c r="AE2126" s="604"/>
      <c r="AF2126" s="604"/>
      <c r="AG2126" s="604"/>
      <c r="AH2126" s="604"/>
      <c r="AI2126" s="604"/>
      <c r="AJ2126" s="604"/>
      <c r="AK2126" s="604"/>
      <c r="AL2126" s="604"/>
      <c r="AM2126" s="604"/>
      <c r="AN2126" s="604"/>
      <c r="AO2126" s="604"/>
      <c r="AP2126" s="604"/>
      <c r="AQ2126" s="604"/>
      <c r="AR2126" s="604"/>
      <c r="AS2126" s="604"/>
      <c r="AT2126" s="604"/>
      <c r="AU2126" s="604"/>
      <c r="AV2126" s="604"/>
      <c r="AW2126" s="604"/>
      <c r="AX2126" s="604"/>
      <c r="AY2126" s="604"/>
      <c r="AZ2126" s="604"/>
      <c r="BA2126" s="604"/>
      <c r="BB2126" s="604"/>
      <c r="BC2126" s="604"/>
      <c r="BD2126" s="604"/>
      <c r="BE2126" s="604"/>
      <c r="BF2126" s="604"/>
      <c r="BG2126" s="604"/>
      <c r="BH2126" s="604"/>
      <c r="BI2126" s="604"/>
      <c r="BJ2126" s="604"/>
      <c r="BK2126" s="604"/>
      <c r="BL2126" s="604"/>
      <c r="BM2126" s="604"/>
      <c r="BN2126" s="604"/>
      <c r="BO2126" s="604"/>
      <c r="BP2126" s="604"/>
      <c r="BQ2126" s="256"/>
      <c r="BR2126" s="256"/>
      <c r="BS2126" s="256"/>
      <c r="BT2126" s="257"/>
      <c r="BU2126" s="257"/>
      <c r="BV2126" s="255"/>
    </row>
    <row r="2127" spans="1:77" ht="10.9" customHeight="1" x14ac:dyDescent="0.45">
      <c r="A2127" s="95"/>
      <c r="B2127" s="258"/>
      <c r="C2127" s="62"/>
      <c r="D2127" s="62"/>
      <c r="E2127" s="62"/>
      <c r="F2127" s="63"/>
      <c r="G2127" s="63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259"/>
      <c r="AI2127" s="259"/>
      <c r="AJ2127" s="62"/>
      <c r="AK2127" s="62"/>
      <c r="AL2127" s="62"/>
      <c r="AM2127" s="62"/>
      <c r="AN2127" s="62"/>
      <c r="AO2127" s="62"/>
      <c r="AP2127" s="62"/>
      <c r="AQ2127" s="62"/>
      <c r="AR2127" s="62"/>
      <c r="AS2127" s="62"/>
      <c r="AT2127" s="62"/>
      <c r="AU2127" s="62"/>
      <c r="AV2127" s="62"/>
      <c r="AW2127" s="62"/>
      <c r="AX2127" s="62"/>
      <c r="AY2127" s="62"/>
      <c r="AZ2127" s="62"/>
      <c r="BA2127" s="62"/>
      <c r="BB2127" s="62"/>
      <c r="BC2127" s="62"/>
      <c r="BD2127" s="62"/>
      <c r="BE2127" s="62"/>
      <c r="BF2127" s="62"/>
      <c r="BG2127" s="62"/>
      <c r="BH2127" s="62"/>
      <c r="BI2127" s="62"/>
      <c r="BJ2127" s="62"/>
      <c r="BK2127" s="62"/>
      <c r="BL2127" s="62"/>
      <c r="BM2127" s="62"/>
      <c r="BN2127" s="62"/>
      <c r="BO2127" s="62"/>
      <c r="BP2127" s="94"/>
      <c r="BQ2127" s="87"/>
      <c r="BR2127" s="94"/>
      <c r="BS2127" s="94"/>
      <c r="BT2127" s="15"/>
      <c r="BU2127" s="15"/>
      <c r="BV2127" s="95"/>
    </row>
    <row r="2128" spans="1:77" s="18" customFormat="1" ht="36.75" customHeight="1" x14ac:dyDescent="0.45">
      <c r="A2128" s="260"/>
      <c r="B2128" s="258"/>
      <c r="C2128" s="261"/>
      <c r="D2128" s="262" t="s">
        <v>10</v>
      </c>
      <c r="E2128" s="605" t="str">
        <f>IF(ROSTER!D$3="","",ROSTER!D$3)</f>
        <v/>
      </c>
      <c r="F2128" s="605"/>
      <c r="G2128" s="605"/>
      <c r="H2128" s="605"/>
      <c r="I2128" s="605"/>
      <c r="J2128" s="605"/>
      <c r="K2128" s="605"/>
      <c r="L2128" s="605"/>
      <c r="M2128" s="605"/>
      <c r="N2128" s="605"/>
      <c r="O2128" s="605"/>
      <c r="P2128" s="605"/>
      <c r="Q2128" s="605"/>
      <c r="R2128" s="605"/>
      <c r="S2128" s="605"/>
      <c r="T2128" s="605"/>
      <c r="U2128" s="605"/>
      <c r="V2128" s="605"/>
      <c r="W2128" s="605"/>
      <c r="X2128" s="605"/>
      <c r="Y2128" s="605"/>
      <c r="Z2128" s="605"/>
      <c r="AA2128" s="605"/>
      <c r="AB2128" s="605"/>
      <c r="AC2128" s="605"/>
      <c r="AD2128" s="605"/>
      <c r="AE2128" s="605"/>
      <c r="AF2128" s="316"/>
      <c r="AG2128" s="606" t="s">
        <v>11</v>
      </c>
      <c r="AH2128" s="606"/>
      <c r="AI2128" s="606"/>
      <c r="AJ2128" s="606"/>
      <c r="AK2128" s="606"/>
      <c r="AL2128" s="606"/>
      <c r="AM2128" s="606"/>
      <c r="AN2128" s="607"/>
      <c r="AO2128" s="607"/>
      <c r="AP2128" s="607"/>
      <c r="AQ2128" s="607"/>
      <c r="AR2128" s="607"/>
      <c r="AS2128" s="607"/>
      <c r="AT2128" s="607"/>
      <c r="AU2128" s="607"/>
      <c r="AV2128" s="607"/>
      <c r="AW2128" s="607"/>
      <c r="AX2128" s="607"/>
      <c r="AY2128" s="607"/>
      <c r="AZ2128" s="607"/>
      <c r="BA2128" s="607"/>
      <c r="BB2128" s="607"/>
      <c r="BC2128" s="607"/>
      <c r="BD2128" s="607"/>
      <c r="BE2128" s="607"/>
      <c r="BF2128" s="607"/>
      <c r="BG2128" s="607"/>
      <c r="BH2128" s="607"/>
      <c r="BI2128" s="607"/>
      <c r="BJ2128" s="607"/>
      <c r="BK2128" s="607"/>
      <c r="BL2128" s="607"/>
      <c r="BM2128" s="607"/>
      <c r="BN2128" s="607"/>
      <c r="BO2128" s="607"/>
      <c r="BP2128" s="94"/>
      <c r="BQ2128" s="88" t="s">
        <v>130</v>
      </c>
      <c r="BR2128" s="94"/>
      <c r="BS2128" s="94"/>
      <c r="BT2128" s="263"/>
      <c r="BU2128" s="263"/>
      <c r="BV2128" s="260"/>
    </row>
    <row r="2129" spans="1:79" ht="8.85" customHeight="1" x14ac:dyDescent="0.45">
      <c r="A2129" s="96"/>
      <c r="B2129" s="258"/>
      <c r="C2129" s="259" t="s">
        <v>39</v>
      </c>
      <c r="D2129" s="259"/>
      <c r="E2129" s="259"/>
      <c r="F2129" s="63"/>
      <c r="G2129" s="63"/>
      <c r="H2129" s="259"/>
      <c r="I2129" s="259"/>
      <c r="J2129" s="317"/>
      <c r="K2129" s="317"/>
      <c r="L2129" s="317"/>
      <c r="M2129" s="317"/>
      <c r="N2129" s="317"/>
      <c r="O2129" s="317"/>
      <c r="P2129" s="317"/>
      <c r="Q2129" s="317"/>
      <c r="R2129" s="317"/>
      <c r="S2129" s="317"/>
      <c r="T2129" s="317"/>
      <c r="U2129" s="317"/>
      <c r="V2129" s="317"/>
      <c r="W2129" s="317"/>
      <c r="X2129" s="317"/>
      <c r="Y2129" s="317"/>
      <c r="Z2129" s="317"/>
      <c r="AA2129" s="317"/>
      <c r="AB2129" s="317"/>
      <c r="AC2129" s="317"/>
      <c r="AD2129" s="317"/>
      <c r="AE2129" s="317"/>
      <c r="AF2129" s="317"/>
      <c r="AG2129" s="317"/>
      <c r="AH2129" s="317"/>
      <c r="AI2129" s="259"/>
      <c r="AJ2129" s="264"/>
      <c r="AK2129" s="265"/>
      <c r="AL2129" s="265"/>
      <c r="AM2129" s="265"/>
      <c r="AN2129" s="265"/>
      <c r="AO2129" s="265"/>
      <c r="AP2129" s="265"/>
      <c r="AQ2129" s="266"/>
      <c r="AR2129" s="266"/>
      <c r="AS2129" s="266"/>
      <c r="AT2129" s="266"/>
      <c r="AU2129" s="266"/>
      <c r="AV2129" s="266"/>
      <c r="AW2129" s="266"/>
      <c r="AX2129" s="266"/>
      <c r="AY2129" s="266"/>
      <c r="AZ2129" s="266"/>
      <c r="BA2129" s="266"/>
      <c r="BB2129" s="266"/>
      <c r="BC2129" s="266"/>
      <c r="BD2129" s="266"/>
      <c r="BE2129" s="266"/>
      <c r="BF2129" s="266"/>
      <c r="BG2129" s="266"/>
      <c r="BH2129" s="266"/>
      <c r="BI2129" s="266"/>
      <c r="BJ2129" s="266"/>
      <c r="BK2129" s="266"/>
      <c r="BL2129" s="266"/>
      <c r="BM2129" s="266"/>
      <c r="BN2129" s="266"/>
      <c r="BO2129" s="266"/>
      <c r="BP2129" s="266"/>
      <c r="BQ2129" s="267"/>
      <c r="BR2129" s="267"/>
      <c r="BS2129" s="267"/>
      <c r="BT2129" s="268"/>
      <c r="BU2129" s="268"/>
      <c r="BV2129" s="96"/>
    </row>
    <row r="2130" spans="1:79" s="18" customFormat="1" ht="33.75" x14ac:dyDescent="0.45">
      <c r="A2130" s="260"/>
      <c r="B2130" s="258"/>
      <c r="C2130" s="608" t="s">
        <v>38</v>
      </c>
      <c r="D2130" s="608"/>
      <c r="E2130" s="607"/>
      <c r="F2130" s="607"/>
      <c r="G2130" s="607"/>
      <c r="H2130" s="607"/>
      <c r="I2130" s="607"/>
      <c r="J2130" s="607"/>
      <c r="K2130" s="607"/>
      <c r="L2130" s="607"/>
      <c r="M2130" s="607"/>
      <c r="N2130" s="607"/>
      <c r="O2130" s="607"/>
      <c r="P2130" s="607"/>
      <c r="Q2130" s="607"/>
      <c r="R2130" s="607"/>
      <c r="S2130" s="607"/>
      <c r="T2130" s="607"/>
      <c r="U2130" s="607"/>
      <c r="V2130" s="607"/>
      <c r="W2130" s="607"/>
      <c r="X2130" s="607"/>
      <c r="Y2130" s="607"/>
      <c r="Z2130" s="607"/>
      <c r="AA2130" s="607"/>
      <c r="AB2130" s="607"/>
      <c r="AC2130" s="607"/>
      <c r="AD2130" s="607"/>
      <c r="AE2130" s="607"/>
      <c r="AF2130" s="316"/>
      <c r="AG2130" s="609" t="s">
        <v>21</v>
      </c>
      <c r="AH2130" s="609"/>
      <c r="AI2130" s="609"/>
      <c r="AJ2130" s="609"/>
      <c r="AK2130" s="607"/>
      <c r="AL2130" s="607"/>
      <c r="AM2130" s="607"/>
      <c r="AN2130" s="607"/>
      <c r="AO2130" s="607"/>
      <c r="AP2130" s="607"/>
      <c r="AQ2130" s="607"/>
      <c r="AR2130" s="607"/>
      <c r="AS2130" s="607"/>
      <c r="AT2130" s="607"/>
      <c r="AU2130" s="607"/>
      <c r="AV2130" s="607"/>
      <c r="AW2130" s="607"/>
      <c r="AX2130" s="607"/>
      <c r="AY2130" s="607"/>
      <c r="AZ2130" s="607"/>
      <c r="BA2130" s="607"/>
      <c r="BB2130" s="607"/>
      <c r="BC2130" s="610" t="s">
        <v>12</v>
      </c>
      <c r="BD2130" s="610"/>
      <c r="BE2130" s="610"/>
      <c r="BF2130" s="611"/>
      <c r="BG2130" s="611"/>
      <c r="BH2130" s="611"/>
      <c r="BI2130" s="611"/>
      <c r="BJ2130" s="611"/>
      <c r="BK2130" s="611"/>
      <c r="BL2130" s="611"/>
      <c r="BM2130" s="611"/>
      <c r="BN2130" s="611"/>
      <c r="BO2130" s="611"/>
      <c r="BP2130" s="64"/>
      <c r="BQ2130" s="269"/>
      <c r="BR2130" s="65"/>
      <c r="BS2130" s="65"/>
      <c r="BT2130" s="270">
        <f>IF(BF2130=0,0,1)</f>
        <v>0</v>
      </c>
      <c r="BU2130" s="18">
        <f>IF((BG2180+BK2180)&gt;(AQ2180+AU2180),1,0)</f>
        <v>0</v>
      </c>
      <c r="BV2130" s="271"/>
    </row>
    <row r="2131" spans="1:79" ht="9.6" customHeight="1" x14ac:dyDescent="0.45">
      <c r="A2131" s="95"/>
      <c r="B2131" s="258"/>
      <c r="C2131" s="62"/>
      <c r="D2131" s="62"/>
      <c r="E2131" s="62"/>
      <c r="F2131" s="63"/>
      <c r="G2131" s="63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259"/>
      <c r="AI2131" s="259"/>
      <c r="AJ2131" s="62"/>
      <c r="AK2131" s="62"/>
      <c r="AL2131" s="62"/>
      <c r="AM2131" s="62"/>
      <c r="AN2131" s="62"/>
      <c r="AO2131" s="62"/>
      <c r="AP2131" s="62"/>
      <c r="AQ2131" s="62"/>
      <c r="AR2131" s="62"/>
      <c r="AS2131" s="62"/>
      <c r="AT2131" s="62"/>
      <c r="AU2131" s="62"/>
      <c r="AV2131" s="62"/>
      <c r="AW2131" s="62"/>
      <c r="AX2131" s="62"/>
      <c r="AY2131" s="62"/>
      <c r="AZ2131" s="62"/>
      <c r="BA2131" s="62"/>
      <c r="BB2131" s="62"/>
      <c r="BC2131" s="62"/>
      <c r="BD2131" s="62"/>
      <c r="BE2131" s="62"/>
      <c r="BF2131" s="62"/>
      <c r="BG2131" s="62"/>
      <c r="BH2131" s="62"/>
      <c r="BI2131" s="62"/>
      <c r="BJ2131" s="62"/>
      <c r="BK2131" s="62"/>
      <c r="BL2131" s="62"/>
      <c r="BM2131" s="62"/>
      <c r="BN2131" s="62"/>
      <c r="BO2131" s="62"/>
      <c r="BP2131" s="62"/>
      <c r="BQ2131" s="66"/>
      <c r="BR2131" s="66"/>
      <c r="BS2131" s="66"/>
      <c r="BT2131" s="15"/>
      <c r="BU2131" s="15"/>
      <c r="BV2131" s="95"/>
    </row>
    <row r="2132" spans="1:79" ht="8.85" customHeight="1" thickBot="1" x14ac:dyDescent="0.5">
      <c r="A2132" s="95"/>
      <c r="B2132" s="113"/>
      <c r="C2132" s="67"/>
      <c r="D2132" s="67"/>
      <c r="E2132" s="67"/>
      <c r="F2132" s="68"/>
      <c r="G2132" s="68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  <c r="Z2132" s="67"/>
      <c r="AA2132" s="67"/>
      <c r="AB2132" s="67"/>
      <c r="AC2132" s="67"/>
      <c r="AD2132" s="67"/>
      <c r="AE2132" s="67"/>
      <c r="AF2132" s="67"/>
      <c r="AG2132" s="67"/>
      <c r="AH2132" s="272"/>
      <c r="AI2132" s="272"/>
      <c r="AJ2132" s="67"/>
      <c r="AK2132" s="67"/>
      <c r="AL2132" s="67"/>
      <c r="AM2132" s="67"/>
      <c r="AN2132" s="67"/>
      <c r="AO2132" s="67"/>
      <c r="AP2132" s="67"/>
      <c r="AQ2132" s="67"/>
      <c r="AR2132" s="67"/>
      <c r="AS2132" s="67"/>
      <c r="AT2132" s="67"/>
      <c r="AU2132" s="67"/>
      <c r="AV2132" s="67"/>
      <c r="AW2132" s="67"/>
      <c r="AX2132" s="67"/>
      <c r="AY2132" s="67"/>
      <c r="AZ2132" s="67"/>
      <c r="BA2132" s="67"/>
      <c r="BB2132" s="67"/>
      <c r="BC2132" s="67"/>
      <c r="BD2132" s="67"/>
      <c r="BE2132" s="67"/>
      <c r="BF2132" s="67"/>
      <c r="BG2132" s="67"/>
      <c r="BH2132" s="67"/>
      <c r="BI2132" s="67"/>
      <c r="BJ2132" s="67"/>
      <c r="BK2132" s="67"/>
      <c r="BL2132" s="67"/>
      <c r="BM2132" s="67"/>
      <c r="BN2132" s="67"/>
      <c r="BO2132" s="67"/>
      <c r="BP2132" s="67"/>
      <c r="BQ2132" s="69"/>
      <c r="BR2132" s="69"/>
      <c r="BS2132" s="69"/>
      <c r="BT2132" s="15"/>
      <c r="BU2132" s="15"/>
      <c r="BV2132" s="95"/>
    </row>
    <row r="2133" spans="1:79" s="18" customFormat="1" ht="40.5" customHeight="1" thickTop="1" x14ac:dyDescent="0.4">
      <c r="A2133" s="271"/>
      <c r="B2133" s="652" t="s">
        <v>0</v>
      </c>
      <c r="C2133" s="648" t="s">
        <v>1</v>
      </c>
      <c r="D2133" s="649"/>
      <c r="E2133" s="273" t="s">
        <v>28</v>
      </c>
      <c r="F2133" s="546" t="s">
        <v>100</v>
      </c>
      <c r="G2133" s="546" t="s">
        <v>101</v>
      </c>
      <c r="H2133" s="644" t="s">
        <v>41</v>
      </c>
      <c r="I2133" s="645"/>
      <c r="J2133" s="554" t="s">
        <v>7</v>
      </c>
      <c r="K2133" s="554"/>
      <c r="L2133" s="554"/>
      <c r="M2133" s="554"/>
      <c r="N2133" s="554"/>
      <c r="O2133" s="554"/>
      <c r="P2133" s="554" t="s">
        <v>2</v>
      </c>
      <c r="Q2133" s="554"/>
      <c r="R2133" s="554"/>
      <c r="S2133" s="554"/>
      <c r="T2133" s="554"/>
      <c r="U2133" s="555"/>
      <c r="V2133" s="550" t="s">
        <v>158</v>
      </c>
      <c r="W2133" s="551"/>
      <c r="X2133" s="550" t="s">
        <v>35</v>
      </c>
      <c r="Y2133" s="551"/>
      <c r="Z2133" s="550" t="s">
        <v>36</v>
      </c>
      <c r="AA2133" s="551"/>
      <c r="AB2133" s="550" t="s">
        <v>44</v>
      </c>
      <c r="AC2133" s="551"/>
      <c r="AD2133" s="554" t="s">
        <v>6</v>
      </c>
      <c r="AE2133" s="554"/>
      <c r="AF2133" s="554"/>
      <c r="AG2133" s="554"/>
      <c r="AH2133" s="554"/>
      <c r="AI2133" s="554"/>
      <c r="AJ2133" s="554" t="s">
        <v>68</v>
      </c>
      <c r="AK2133" s="554"/>
      <c r="AL2133" s="554"/>
      <c r="AM2133" s="554"/>
      <c r="AN2133" s="554"/>
      <c r="AO2133" s="554"/>
      <c r="AP2133" s="554" t="s">
        <v>69</v>
      </c>
      <c r="AQ2133" s="554"/>
      <c r="AR2133" s="554"/>
      <c r="AS2133" s="554"/>
      <c r="AT2133" s="554"/>
      <c r="AU2133" s="554"/>
      <c r="AV2133" s="554" t="s">
        <v>70</v>
      </c>
      <c r="AW2133" s="554"/>
      <c r="AX2133" s="554"/>
      <c r="AY2133" s="554"/>
      <c r="AZ2133" s="554"/>
      <c r="BA2133" s="555"/>
      <c r="BB2133" s="554" t="s">
        <v>4</v>
      </c>
      <c r="BC2133" s="554"/>
      <c r="BD2133" s="554"/>
      <c r="BE2133" s="554"/>
      <c r="BF2133" s="554"/>
      <c r="BG2133" s="554"/>
      <c r="BH2133" s="554" t="s">
        <v>71</v>
      </c>
      <c r="BI2133" s="554"/>
      <c r="BJ2133" s="554"/>
      <c r="BK2133" s="554"/>
      <c r="BL2133" s="554"/>
      <c r="BM2133" s="556"/>
      <c r="BN2133" s="557" t="s">
        <v>25</v>
      </c>
      <c r="BO2133" s="558"/>
      <c r="BP2133" s="559"/>
      <c r="BQ2133" s="691" t="s">
        <v>110</v>
      </c>
      <c r="BR2133" s="691" t="s">
        <v>86</v>
      </c>
      <c r="BS2133" s="691" t="s">
        <v>87</v>
      </c>
      <c r="BT2133" s="274"/>
      <c r="BU2133" s="274"/>
      <c r="BV2133" s="271"/>
    </row>
    <row r="2134" spans="1:79" s="18" customFormat="1" ht="41.25" customHeight="1" x14ac:dyDescent="0.7">
      <c r="A2134" s="271"/>
      <c r="B2134" s="653"/>
      <c r="C2134" s="650"/>
      <c r="D2134" s="651"/>
      <c r="E2134" s="275" t="s">
        <v>102</v>
      </c>
      <c r="F2134" s="547"/>
      <c r="G2134" s="547"/>
      <c r="H2134" s="646"/>
      <c r="I2134" s="647"/>
      <c r="J2134" s="525" t="s">
        <v>17</v>
      </c>
      <c r="K2134" s="526"/>
      <c r="L2134" s="521" t="s">
        <v>18</v>
      </c>
      <c r="M2134" s="522"/>
      <c r="N2134" s="523" t="s">
        <v>19</v>
      </c>
      <c r="O2134" s="524"/>
      <c r="P2134" s="525" t="s">
        <v>26</v>
      </c>
      <c r="Q2134" s="526"/>
      <c r="R2134" s="521" t="s">
        <v>24</v>
      </c>
      <c r="S2134" s="522"/>
      <c r="T2134" s="523" t="s">
        <v>19</v>
      </c>
      <c r="U2134" s="527"/>
      <c r="V2134" s="552"/>
      <c r="W2134" s="553"/>
      <c r="X2134" s="552"/>
      <c r="Y2134" s="553"/>
      <c r="Z2134" s="552"/>
      <c r="AA2134" s="553"/>
      <c r="AB2134" s="552"/>
      <c r="AC2134" s="553"/>
      <c r="AD2134" s="525" t="s">
        <v>48</v>
      </c>
      <c r="AE2134" s="526"/>
      <c r="AF2134" s="521" t="s">
        <v>23</v>
      </c>
      <c r="AG2134" s="522"/>
      <c r="AH2134" s="563" t="s">
        <v>5</v>
      </c>
      <c r="AI2134" s="564"/>
      <c r="AJ2134" s="525" t="s">
        <v>48</v>
      </c>
      <c r="AK2134" s="526"/>
      <c r="AL2134" s="521" t="s">
        <v>23</v>
      </c>
      <c r="AM2134" s="522"/>
      <c r="AN2134" s="563" t="s">
        <v>5</v>
      </c>
      <c r="AO2134" s="564"/>
      <c r="AP2134" s="525" t="s">
        <v>48</v>
      </c>
      <c r="AQ2134" s="526"/>
      <c r="AR2134" s="521" t="s">
        <v>23</v>
      </c>
      <c r="AS2134" s="522"/>
      <c r="AT2134" s="563" t="s">
        <v>5</v>
      </c>
      <c r="AU2134" s="564"/>
      <c r="AV2134" s="525" t="s">
        <v>48</v>
      </c>
      <c r="AW2134" s="526"/>
      <c r="AX2134" s="521" t="s">
        <v>23</v>
      </c>
      <c r="AY2134" s="522"/>
      <c r="AZ2134" s="563" t="s">
        <v>5</v>
      </c>
      <c r="BA2134" s="655"/>
      <c r="BB2134" s="525" t="s">
        <v>48</v>
      </c>
      <c r="BC2134" s="526"/>
      <c r="BD2134" s="521" t="s">
        <v>23</v>
      </c>
      <c r="BE2134" s="522"/>
      <c r="BF2134" s="563" t="s">
        <v>5</v>
      </c>
      <c r="BG2134" s="564"/>
      <c r="BH2134" s="525" t="s">
        <v>48</v>
      </c>
      <c r="BI2134" s="526"/>
      <c r="BJ2134" s="521" t="s">
        <v>23</v>
      </c>
      <c r="BK2134" s="522"/>
      <c r="BL2134" s="563" t="s">
        <v>5</v>
      </c>
      <c r="BM2134" s="564"/>
      <c r="BN2134" s="560"/>
      <c r="BO2134" s="561"/>
      <c r="BP2134" s="562"/>
      <c r="BQ2134" s="692"/>
      <c r="BR2134" s="692"/>
      <c r="BS2134" s="692"/>
      <c r="BT2134" s="274"/>
      <c r="BU2134" s="274"/>
      <c r="BV2134" s="271"/>
      <c r="CA2134" s="104"/>
    </row>
    <row r="2135" spans="1:79" ht="23.85" customHeight="1" x14ac:dyDescent="0.35">
      <c r="A2135" s="276"/>
      <c r="B2135" s="570" t="str">
        <f>IF(ROSTER!B$8="","",ROSTER!B$8)</f>
        <v/>
      </c>
      <c r="C2135" s="572" t="str">
        <f>IF(ROSTER!C$8="","",ROSTER!C$8)</f>
        <v/>
      </c>
      <c r="D2135" s="573"/>
      <c r="E2135" s="574"/>
      <c r="F2135" s="576">
        <f>IF(E2135="y",1,IF(E2135="S",1,0))</f>
        <v>0</v>
      </c>
      <c r="G2135" s="582">
        <f>IF(E2135="S",1,0)</f>
        <v>0</v>
      </c>
      <c r="H2135" s="578"/>
      <c r="I2135" s="543"/>
      <c r="J2135" s="542"/>
      <c r="K2135" s="580"/>
      <c r="L2135" s="584"/>
      <c r="M2135" s="585"/>
      <c r="N2135" s="588">
        <f>L2135+J2135</f>
        <v>0</v>
      </c>
      <c r="O2135" s="589"/>
      <c r="P2135" s="542"/>
      <c r="Q2135" s="580"/>
      <c r="R2135" s="584"/>
      <c r="S2135" s="585"/>
      <c r="T2135" s="588">
        <f>R2135-P2135</f>
        <v>0</v>
      </c>
      <c r="U2135" s="588"/>
      <c r="V2135" s="542"/>
      <c r="W2135" s="543"/>
      <c r="X2135" s="593"/>
      <c r="Y2135" s="543"/>
      <c r="Z2135" s="542"/>
      <c r="AA2135" s="543"/>
      <c r="AB2135" s="542"/>
      <c r="AC2135" s="543"/>
      <c r="AD2135" s="542"/>
      <c r="AE2135" s="580"/>
      <c r="AF2135" s="584"/>
      <c r="AG2135" s="585"/>
      <c r="AH2135" s="595">
        <f>IF(AD2135=0,0,(AF2135/AD2135)*100)</f>
        <v>0</v>
      </c>
      <c r="AI2135" s="596"/>
      <c r="AJ2135" s="542"/>
      <c r="AK2135" s="580"/>
      <c r="AL2135" s="584"/>
      <c r="AM2135" s="585"/>
      <c r="AN2135" s="595">
        <f>IF(AJ2135=0,0,(AL2135/AJ2135)*100)</f>
        <v>0</v>
      </c>
      <c r="AO2135" s="596"/>
      <c r="AP2135" s="542"/>
      <c r="AQ2135" s="580"/>
      <c r="AR2135" s="584"/>
      <c r="AS2135" s="585"/>
      <c r="AT2135" s="595">
        <f>IF(AP2135=0,0,(AR2135/AP2135)*100)</f>
        <v>0</v>
      </c>
      <c r="AU2135" s="596"/>
      <c r="AV2135" s="599">
        <f>AD2135+AJ2135+AP2135</f>
        <v>0</v>
      </c>
      <c r="AW2135" s="600"/>
      <c r="AX2135" s="630">
        <f>AF2135+AL2135+AR2135</f>
        <v>0</v>
      </c>
      <c r="AY2135" s="631"/>
      <c r="AZ2135" s="595">
        <f>IF(AV2135=0,0,(AX2135/AV2135)*100)</f>
        <v>0</v>
      </c>
      <c r="BA2135" s="596"/>
      <c r="BB2135" s="542"/>
      <c r="BC2135" s="580"/>
      <c r="BD2135" s="584"/>
      <c r="BE2135" s="585"/>
      <c r="BF2135" s="595">
        <f>IF(BB2135=0,0,(BD2135/BB2135)*100)</f>
        <v>0</v>
      </c>
      <c r="BG2135" s="596"/>
      <c r="BH2135" s="599">
        <f>AV2135+BB2135</f>
        <v>0</v>
      </c>
      <c r="BI2135" s="600"/>
      <c r="BJ2135" s="630">
        <f>AX2135+BD2135</f>
        <v>0</v>
      </c>
      <c r="BK2135" s="631"/>
      <c r="BL2135" s="595">
        <f>IF(BH2135=0,0,(BJ2135/BH2135)*100)</f>
        <v>0</v>
      </c>
      <c r="BM2135" s="596"/>
      <c r="BN2135" s="656">
        <f>(AF2135*2)+(AL2135*2)+(AR2135*3)+BD2135</f>
        <v>0</v>
      </c>
      <c r="BO2135" s="657"/>
      <c r="BP2135" s="658"/>
      <c r="BQ2135" s="676">
        <f>IF(BS2135=0,0,50*BR2135/BS2135)</f>
        <v>0</v>
      </c>
      <c r="BR2135" s="662">
        <f>(BN2135*BU$11)+(N2135*BU$12)+(Z2135*BU$13)+(R2135*BU$14)+(X2135*BU$15)+(AB2135*BU$16)+(V2135*BU$2145)</f>
        <v>0</v>
      </c>
      <c r="BS2135" s="662">
        <f>((BB2135-BD2135)*BU$2142)+((AV2135-AX2135)*BU$2141)+(H2135*BU$2143)+(P2135*BU$2144)</f>
        <v>0</v>
      </c>
      <c r="BT2135" s="19" t="s">
        <v>75</v>
      </c>
      <c r="BU2135" s="277">
        <f>IF(BQ2130="B",'VALUE POINTS'!L$10,IF('GAME STATS'!BQ2130="C",'VALUE POINTS'!M$10,'VALUE POINTS'!K$10))</f>
        <v>1</v>
      </c>
      <c r="BV2135" s="278"/>
    </row>
    <row r="2136" spans="1:79" ht="23.85" customHeight="1" x14ac:dyDescent="0.35">
      <c r="A2136" s="276"/>
      <c r="B2136" s="571"/>
      <c r="C2136" s="642" t="str">
        <f>IF(ROSTER!D$8="","",ROSTER!D$8)</f>
        <v/>
      </c>
      <c r="D2136" s="643"/>
      <c r="E2136" s="575"/>
      <c r="F2136" s="577"/>
      <c r="G2136" s="583"/>
      <c r="H2136" s="579"/>
      <c r="I2136" s="545"/>
      <c r="J2136" s="544"/>
      <c r="K2136" s="581"/>
      <c r="L2136" s="586"/>
      <c r="M2136" s="587"/>
      <c r="N2136" s="592"/>
      <c r="O2136" s="603"/>
      <c r="P2136" s="544"/>
      <c r="Q2136" s="581"/>
      <c r="R2136" s="586"/>
      <c r="S2136" s="587"/>
      <c r="T2136" s="592"/>
      <c r="U2136" s="592"/>
      <c r="V2136" s="544"/>
      <c r="W2136" s="545"/>
      <c r="X2136" s="594"/>
      <c r="Y2136" s="545"/>
      <c r="Z2136" s="544"/>
      <c r="AA2136" s="545"/>
      <c r="AB2136" s="544"/>
      <c r="AC2136" s="545"/>
      <c r="AD2136" s="544"/>
      <c r="AE2136" s="581"/>
      <c r="AF2136" s="586"/>
      <c r="AG2136" s="587"/>
      <c r="AH2136" s="626"/>
      <c r="AI2136" s="627"/>
      <c r="AJ2136" s="544"/>
      <c r="AK2136" s="581"/>
      <c r="AL2136" s="586"/>
      <c r="AM2136" s="587"/>
      <c r="AN2136" s="626"/>
      <c r="AO2136" s="627"/>
      <c r="AP2136" s="544"/>
      <c r="AQ2136" s="581"/>
      <c r="AR2136" s="586"/>
      <c r="AS2136" s="587"/>
      <c r="AT2136" s="626"/>
      <c r="AU2136" s="627"/>
      <c r="AV2136" s="628"/>
      <c r="AW2136" s="629"/>
      <c r="AX2136" s="632"/>
      <c r="AY2136" s="633"/>
      <c r="AZ2136" s="626"/>
      <c r="BA2136" s="627"/>
      <c r="BB2136" s="544"/>
      <c r="BC2136" s="581"/>
      <c r="BD2136" s="586"/>
      <c r="BE2136" s="587"/>
      <c r="BF2136" s="626"/>
      <c r="BG2136" s="627"/>
      <c r="BH2136" s="628"/>
      <c r="BI2136" s="629"/>
      <c r="BJ2136" s="632"/>
      <c r="BK2136" s="633"/>
      <c r="BL2136" s="626"/>
      <c r="BM2136" s="627"/>
      <c r="BN2136" s="678"/>
      <c r="BO2136" s="679"/>
      <c r="BP2136" s="680"/>
      <c r="BQ2136" s="677"/>
      <c r="BR2136" s="663"/>
      <c r="BS2136" s="663"/>
      <c r="BT2136" s="19" t="s">
        <v>76</v>
      </c>
      <c r="BU2136" s="277">
        <f>IF(BQ2130="B",'VALUE POINTS'!L$11,IF('GAME STATS'!BQ2130="C",'VALUE POINTS'!M$11,'VALUE POINTS'!K$11))</f>
        <v>1</v>
      </c>
      <c r="BV2136" s="278"/>
    </row>
    <row r="2137" spans="1:79" ht="21.75" customHeight="1" x14ac:dyDescent="0.4">
      <c r="A2137" s="95"/>
      <c r="B2137" s="570" t="str">
        <f>IF(ROSTER!B$10="","",ROSTER!B$10)</f>
        <v/>
      </c>
      <c r="C2137" s="572" t="str">
        <f>IF(ROSTER!C$10="","",ROSTER!C$10)</f>
        <v/>
      </c>
      <c r="D2137" s="573"/>
      <c r="E2137" s="574"/>
      <c r="F2137" s="576">
        <f>IF(E2137="y",1,IF(E2137="S",1,0))</f>
        <v>0</v>
      </c>
      <c r="G2137" s="582">
        <f>IF(E2137="S",1,0)</f>
        <v>0</v>
      </c>
      <c r="H2137" s="578"/>
      <c r="I2137" s="543"/>
      <c r="J2137" s="542"/>
      <c r="K2137" s="580"/>
      <c r="L2137" s="584"/>
      <c r="M2137" s="585"/>
      <c r="N2137" s="588">
        <f>L2137+J2137</f>
        <v>0</v>
      </c>
      <c r="O2137" s="589"/>
      <c r="P2137" s="542"/>
      <c r="Q2137" s="580"/>
      <c r="R2137" s="584"/>
      <c r="S2137" s="585"/>
      <c r="T2137" s="588">
        <f>R2137-P2137</f>
        <v>0</v>
      </c>
      <c r="U2137" s="588"/>
      <c r="V2137" s="542"/>
      <c r="W2137" s="543"/>
      <c r="X2137" s="593"/>
      <c r="Y2137" s="543"/>
      <c r="Z2137" s="542"/>
      <c r="AA2137" s="543"/>
      <c r="AB2137" s="542"/>
      <c r="AC2137" s="543"/>
      <c r="AD2137" s="542"/>
      <c r="AE2137" s="580"/>
      <c r="AF2137" s="584"/>
      <c r="AG2137" s="585"/>
      <c r="AH2137" s="595">
        <f>IF(AD2137=0,0,(AF2137/AD2137)*100)</f>
        <v>0</v>
      </c>
      <c r="AI2137" s="596"/>
      <c r="AJ2137" s="542"/>
      <c r="AK2137" s="580"/>
      <c r="AL2137" s="584"/>
      <c r="AM2137" s="585"/>
      <c r="AN2137" s="595">
        <f>IF(AJ2137=0,0,(AL2137/AJ2137)*100)</f>
        <v>0</v>
      </c>
      <c r="AO2137" s="596"/>
      <c r="AP2137" s="542"/>
      <c r="AQ2137" s="580"/>
      <c r="AR2137" s="584"/>
      <c r="AS2137" s="585"/>
      <c r="AT2137" s="595">
        <f>IF(AP2137=0,0,(AR2137/AP2137)*100)</f>
        <v>0</v>
      </c>
      <c r="AU2137" s="596"/>
      <c r="AV2137" s="599">
        <f>AD2137+AJ2137+AP2137</f>
        <v>0</v>
      </c>
      <c r="AW2137" s="600"/>
      <c r="AX2137" s="630">
        <f>AF2137+AL2137+AR2137</f>
        <v>0</v>
      </c>
      <c r="AY2137" s="631"/>
      <c r="AZ2137" s="595">
        <f>IF(AV2137=0,0,(AX2137/AV2137)*100)</f>
        <v>0</v>
      </c>
      <c r="BA2137" s="596"/>
      <c r="BB2137" s="542"/>
      <c r="BC2137" s="580"/>
      <c r="BD2137" s="584"/>
      <c r="BE2137" s="585"/>
      <c r="BF2137" s="595">
        <f>IF(BB2137=0,0,(BD2137/BB2137)*100)</f>
        <v>0</v>
      </c>
      <c r="BG2137" s="596"/>
      <c r="BH2137" s="599">
        <f>AV2137+BB2137</f>
        <v>0</v>
      </c>
      <c r="BI2137" s="600"/>
      <c r="BJ2137" s="630">
        <f>AX2137+BD2137</f>
        <v>0</v>
      </c>
      <c r="BK2137" s="631"/>
      <c r="BL2137" s="595">
        <f>IF(BH2137=0,0,(BJ2137/BH2137)*100)</f>
        <v>0</v>
      </c>
      <c r="BM2137" s="596"/>
      <c r="BN2137" s="656">
        <f>(AF2137*2)+(AL2137*2)+(AR2137*3)+BD2137</f>
        <v>0</v>
      </c>
      <c r="BO2137" s="657"/>
      <c r="BP2137" s="658"/>
      <c r="BQ2137" s="676">
        <f>IF(BS2137=0,0,50*BR2137/BS2137)</f>
        <v>0</v>
      </c>
      <c r="BR2137" s="662">
        <f t="shared" ref="BR2137" si="2066">(BN2137*BU$11)+(N2137*BU$12)+(Z2137*BU$13)+(R2137*BU$14)+(X2137*BU$15)+(AB2137*BU$16)+(V2137*BU$2145)</f>
        <v>0</v>
      </c>
      <c r="BS2137" s="662">
        <f t="shared" ref="BS2137" si="2067">((BB2137-BD2137)*BU$2142)+((AV2137-AX2137)*BU$2141)+(H2137*BU$2143)+(P2137*BU$2144)</f>
        <v>0</v>
      </c>
      <c r="BT2137" s="19" t="s">
        <v>77</v>
      </c>
      <c r="BU2137" s="277">
        <f>IF(BQ2130="B",'VALUE POINTS'!L$12,IF('GAME STATS'!BQ2130="C",'VALUE POINTS'!M$12,'VALUE POINTS'!K$12))</f>
        <v>2</v>
      </c>
      <c r="BV2137" s="278"/>
      <c r="CA2137" s="18"/>
    </row>
    <row r="2138" spans="1:79" ht="21.75" customHeight="1" x14ac:dyDescent="0.35">
      <c r="A2138" s="95"/>
      <c r="B2138" s="571"/>
      <c r="C2138" s="642" t="str">
        <f>IF(ROSTER!D$10="","",ROSTER!D$10)</f>
        <v/>
      </c>
      <c r="D2138" s="643"/>
      <c r="E2138" s="575"/>
      <c r="F2138" s="577"/>
      <c r="G2138" s="583"/>
      <c r="H2138" s="579"/>
      <c r="I2138" s="545"/>
      <c r="J2138" s="544"/>
      <c r="K2138" s="581"/>
      <c r="L2138" s="586"/>
      <c r="M2138" s="587"/>
      <c r="N2138" s="592" t="s">
        <v>16</v>
      </c>
      <c r="O2138" s="603"/>
      <c r="P2138" s="544"/>
      <c r="Q2138" s="581"/>
      <c r="R2138" s="586"/>
      <c r="S2138" s="587"/>
      <c r="T2138" s="592" t="s">
        <v>16</v>
      </c>
      <c r="U2138" s="592"/>
      <c r="V2138" s="544"/>
      <c r="W2138" s="545"/>
      <c r="X2138" s="594"/>
      <c r="Y2138" s="545"/>
      <c r="Z2138" s="544"/>
      <c r="AA2138" s="545"/>
      <c r="AB2138" s="544"/>
      <c r="AC2138" s="545"/>
      <c r="AD2138" s="544"/>
      <c r="AE2138" s="581"/>
      <c r="AF2138" s="586"/>
      <c r="AG2138" s="587"/>
      <c r="AH2138" s="626"/>
      <c r="AI2138" s="627"/>
      <c r="AJ2138" s="544"/>
      <c r="AK2138" s="581"/>
      <c r="AL2138" s="586"/>
      <c r="AM2138" s="587"/>
      <c r="AN2138" s="626"/>
      <c r="AO2138" s="627"/>
      <c r="AP2138" s="544"/>
      <c r="AQ2138" s="581"/>
      <c r="AR2138" s="586"/>
      <c r="AS2138" s="587"/>
      <c r="AT2138" s="626"/>
      <c r="AU2138" s="627"/>
      <c r="AV2138" s="628"/>
      <c r="AW2138" s="629"/>
      <c r="AX2138" s="632"/>
      <c r="AY2138" s="633"/>
      <c r="AZ2138" s="626"/>
      <c r="BA2138" s="627"/>
      <c r="BB2138" s="544"/>
      <c r="BC2138" s="581"/>
      <c r="BD2138" s="586"/>
      <c r="BE2138" s="587"/>
      <c r="BF2138" s="626"/>
      <c r="BG2138" s="627"/>
      <c r="BH2138" s="628"/>
      <c r="BI2138" s="629"/>
      <c r="BJ2138" s="632"/>
      <c r="BK2138" s="633"/>
      <c r="BL2138" s="626"/>
      <c r="BM2138" s="627"/>
      <c r="BN2138" s="678"/>
      <c r="BO2138" s="679"/>
      <c r="BP2138" s="680"/>
      <c r="BQ2138" s="677"/>
      <c r="BR2138" s="663"/>
      <c r="BS2138" s="663"/>
      <c r="BT2138" s="19" t="s">
        <v>78</v>
      </c>
      <c r="BU2138" s="277">
        <f>IF(BQ2130="B",'VALUE POINTS'!L$13,IF('GAME STATS'!BQ2130="C",'VALUE POINTS'!M$13,'VALUE POINTS'!K$13))</f>
        <v>2</v>
      </c>
      <c r="BV2138" s="278"/>
    </row>
    <row r="2139" spans="1:79" ht="21.75" customHeight="1" x14ac:dyDescent="0.35">
      <c r="A2139" s="95"/>
      <c r="B2139" s="570" t="str">
        <f>IF(ROSTER!B$12="","",ROSTER!B$12)</f>
        <v/>
      </c>
      <c r="C2139" s="572" t="str">
        <f>IF(ROSTER!C$12="","",ROSTER!C$12)</f>
        <v/>
      </c>
      <c r="D2139" s="573"/>
      <c r="E2139" s="574"/>
      <c r="F2139" s="576">
        <f>IF(E2139="y",1,IF(E2139="S",1,0))</f>
        <v>0</v>
      </c>
      <c r="G2139" s="582">
        <f>IF(E2139="S",1,0)</f>
        <v>0</v>
      </c>
      <c r="H2139" s="578"/>
      <c r="I2139" s="543"/>
      <c r="J2139" s="542"/>
      <c r="K2139" s="580"/>
      <c r="L2139" s="584"/>
      <c r="M2139" s="585"/>
      <c r="N2139" s="588">
        <f>L2139+J2139</f>
        <v>0</v>
      </c>
      <c r="O2139" s="589"/>
      <c r="P2139" s="542"/>
      <c r="Q2139" s="580"/>
      <c r="R2139" s="584"/>
      <c r="S2139" s="585"/>
      <c r="T2139" s="588">
        <f>R2139-P2139</f>
        <v>0</v>
      </c>
      <c r="U2139" s="588"/>
      <c r="V2139" s="542"/>
      <c r="W2139" s="543"/>
      <c r="X2139" s="593"/>
      <c r="Y2139" s="543"/>
      <c r="Z2139" s="542"/>
      <c r="AA2139" s="543"/>
      <c r="AB2139" s="542"/>
      <c r="AC2139" s="543"/>
      <c r="AD2139" s="542"/>
      <c r="AE2139" s="580"/>
      <c r="AF2139" s="584"/>
      <c r="AG2139" s="585"/>
      <c r="AH2139" s="595">
        <f>IF(AD2139=0,0,(AF2139/AD2139)*100)</f>
        <v>0</v>
      </c>
      <c r="AI2139" s="596"/>
      <c r="AJ2139" s="542"/>
      <c r="AK2139" s="580"/>
      <c r="AL2139" s="584"/>
      <c r="AM2139" s="585"/>
      <c r="AN2139" s="595">
        <f>IF(AJ2139=0,0,(AL2139/AJ2139)*100)</f>
        <v>0</v>
      </c>
      <c r="AO2139" s="596"/>
      <c r="AP2139" s="542"/>
      <c r="AQ2139" s="580"/>
      <c r="AR2139" s="584"/>
      <c r="AS2139" s="585"/>
      <c r="AT2139" s="595">
        <f>IF(AP2139=0,0,(AR2139/AP2139)*100)</f>
        <v>0</v>
      </c>
      <c r="AU2139" s="596"/>
      <c r="AV2139" s="599">
        <f>AD2139+AJ2139+AP2139</f>
        <v>0</v>
      </c>
      <c r="AW2139" s="600"/>
      <c r="AX2139" s="630">
        <f>AF2139+AL2139+AR2139</f>
        <v>0</v>
      </c>
      <c r="AY2139" s="631"/>
      <c r="AZ2139" s="595">
        <f>IF(AV2139=0,0,(AX2139/AV2139)*100)</f>
        <v>0</v>
      </c>
      <c r="BA2139" s="596"/>
      <c r="BB2139" s="542"/>
      <c r="BC2139" s="580"/>
      <c r="BD2139" s="584"/>
      <c r="BE2139" s="585"/>
      <c r="BF2139" s="595">
        <f>IF(BB2139=0,0,(BD2139/BB2139)*100)</f>
        <v>0</v>
      </c>
      <c r="BG2139" s="596"/>
      <c r="BH2139" s="599">
        <f>AV2139+BB2139</f>
        <v>0</v>
      </c>
      <c r="BI2139" s="600"/>
      <c r="BJ2139" s="630">
        <f>AX2139+BD2139</f>
        <v>0</v>
      </c>
      <c r="BK2139" s="631"/>
      <c r="BL2139" s="595">
        <f>IF(BH2139=0,0,(BJ2139/BH2139)*100)</f>
        <v>0</v>
      </c>
      <c r="BM2139" s="596"/>
      <c r="BN2139" s="656">
        <f>(AF2139*2)+(AL2139*2)+(AR2139*3)+BD2139</f>
        <v>0</v>
      </c>
      <c r="BO2139" s="657"/>
      <c r="BP2139" s="658"/>
      <c r="BQ2139" s="676">
        <f t="shared" ref="BQ2139" si="2068">IF(BS2139=0,0,50*BR2139/BS2139)</f>
        <v>0</v>
      </c>
      <c r="BR2139" s="662">
        <f t="shared" ref="BR2139" si="2069">(BN2139*BU$11)+(N2139*BU$12)+(Z2139*BU$13)+(R2139*BU$14)+(X2139*BU$15)+(AB2139*BU$16)+(V2139*BU$2145)</f>
        <v>0</v>
      </c>
      <c r="BS2139" s="662">
        <f t="shared" ref="BS2139" si="2070">((BB2139-BD2139)*BU$2142)+((AV2139-AX2139)*BU$2141)+(H2139*BU$2143)+(P2139*BU$2144)</f>
        <v>0</v>
      </c>
      <c r="BT2139" s="19" t="s">
        <v>79</v>
      </c>
      <c r="BU2139" s="277">
        <f>IF(BQ2130="B",'VALUE POINTS'!L$14,IF('GAME STATS'!BQ2130="C",'VALUE POINTS'!M$14,'VALUE POINTS'!K$14))</f>
        <v>2</v>
      </c>
      <c r="BV2139" s="278"/>
    </row>
    <row r="2140" spans="1:79" ht="21.75" customHeight="1" x14ac:dyDescent="0.4">
      <c r="A2140" s="95"/>
      <c r="B2140" s="571"/>
      <c r="C2140" s="642" t="str">
        <f>IF(ROSTER!D$12="","",ROSTER!D$12)</f>
        <v/>
      </c>
      <c r="D2140" s="643"/>
      <c r="E2140" s="575"/>
      <c r="F2140" s="577"/>
      <c r="G2140" s="583"/>
      <c r="H2140" s="579"/>
      <c r="I2140" s="545"/>
      <c r="J2140" s="544"/>
      <c r="K2140" s="581"/>
      <c r="L2140" s="586"/>
      <c r="M2140" s="587"/>
      <c r="N2140" s="592" t="s">
        <v>16</v>
      </c>
      <c r="O2140" s="603"/>
      <c r="P2140" s="544"/>
      <c r="Q2140" s="581"/>
      <c r="R2140" s="586"/>
      <c r="S2140" s="587"/>
      <c r="T2140" s="592" t="s">
        <v>16</v>
      </c>
      <c r="U2140" s="592"/>
      <c r="V2140" s="544"/>
      <c r="W2140" s="545"/>
      <c r="X2140" s="594"/>
      <c r="Y2140" s="545"/>
      <c r="Z2140" s="544"/>
      <c r="AA2140" s="545"/>
      <c r="AB2140" s="544"/>
      <c r="AC2140" s="545"/>
      <c r="AD2140" s="544"/>
      <c r="AE2140" s="581"/>
      <c r="AF2140" s="586"/>
      <c r="AG2140" s="587"/>
      <c r="AH2140" s="626"/>
      <c r="AI2140" s="627"/>
      <c r="AJ2140" s="544"/>
      <c r="AK2140" s="581"/>
      <c r="AL2140" s="586"/>
      <c r="AM2140" s="587"/>
      <c r="AN2140" s="626"/>
      <c r="AO2140" s="627"/>
      <c r="AP2140" s="544"/>
      <c r="AQ2140" s="581"/>
      <c r="AR2140" s="586"/>
      <c r="AS2140" s="587"/>
      <c r="AT2140" s="626"/>
      <c r="AU2140" s="627"/>
      <c r="AV2140" s="628"/>
      <c r="AW2140" s="629"/>
      <c r="AX2140" s="632"/>
      <c r="AY2140" s="633"/>
      <c r="AZ2140" s="626"/>
      <c r="BA2140" s="627"/>
      <c r="BB2140" s="544"/>
      <c r="BC2140" s="581"/>
      <c r="BD2140" s="586"/>
      <c r="BE2140" s="587"/>
      <c r="BF2140" s="626"/>
      <c r="BG2140" s="627"/>
      <c r="BH2140" s="628"/>
      <c r="BI2140" s="629"/>
      <c r="BJ2140" s="632"/>
      <c r="BK2140" s="633"/>
      <c r="BL2140" s="626"/>
      <c r="BM2140" s="627"/>
      <c r="BN2140" s="678"/>
      <c r="BO2140" s="679"/>
      <c r="BP2140" s="680"/>
      <c r="BQ2140" s="677"/>
      <c r="BR2140" s="663"/>
      <c r="BS2140" s="663"/>
      <c r="BT2140" s="19" t="s">
        <v>80</v>
      </c>
      <c r="BU2140" s="277">
        <f>IF(BQ2130="B",'VALUE POINTS'!L$15,IF('GAME STATS'!BQ2130="C",'VALUE POINTS'!M$15,'VALUE POINTS'!K$15))</f>
        <v>2</v>
      </c>
      <c r="BV2140" s="278"/>
      <c r="CA2140" s="18"/>
    </row>
    <row r="2141" spans="1:79" ht="21.75" customHeight="1" x14ac:dyDescent="0.35">
      <c r="A2141" s="95"/>
      <c r="B2141" s="570" t="str">
        <f>IF(ROSTER!B$14="","",ROSTER!B$14)</f>
        <v/>
      </c>
      <c r="C2141" s="572" t="str">
        <f>IF(ROSTER!C$14="","",ROSTER!C$14)</f>
        <v/>
      </c>
      <c r="D2141" s="573"/>
      <c r="E2141" s="574"/>
      <c r="F2141" s="576">
        <f>IF(E2141="y",1,IF(E2141="S",1,0))</f>
        <v>0</v>
      </c>
      <c r="G2141" s="582">
        <f>IF(E2141="S",1,0)</f>
        <v>0</v>
      </c>
      <c r="H2141" s="578"/>
      <c r="I2141" s="543"/>
      <c r="J2141" s="542"/>
      <c r="K2141" s="580"/>
      <c r="L2141" s="584"/>
      <c r="M2141" s="585"/>
      <c r="N2141" s="588">
        <f>L2141+J2141</f>
        <v>0</v>
      </c>
      <c r="O2141" s="589"/>
      <c r="P2141" s="542"/>
      <c r="Q2141" s="580"/>
      <c r="R2141" s="584"/>
      <c r="S2141" s="585"/>
      <c r="T2141" s="588">
        <f>R2141-P2141</f>
        <v>0</v>
      </c>
      <c r="U2141" s="588"/>
      <c r="V2141" s="542"/>
      <c r="W2141" s="543"/>
      <c r="X2141" s="593"/>
      <c r="Y2141" s="543"/>
      <c r="Z2141" s="542"/>
      <c r="AA2141" s="543"/>
      <c r="AB2141" s="542"/>
      <c r="AC2141" s="543"/>
      <c r="AD2141" s="542"/>
      <c r="AE2141" s="580"/>
      <c r="AF2141" s="584"/>
      <c r="AG2141" s="585"/>
      <c r="AH2141" s="595">
        <f>IF(AD2141=0,0,(AF2141/AD2141)*100)</f>
        <v>0</v>
      </c>
      <c r="AI2141" s="596"/>
      <c r="AJ2141" s="542"/>
      <c r="AK2141" s="580"/>
      <c r="AL2141" s="584"/>
      <c r="AM2141" s="585"/>
      <c r="AN2141" s="595">
        <f>IF(AJ2141=0,0,(AL2141/AJ2141)*100)</f>
        <v>0</v>
      </c>
      <c r="AO2141" s="596"/>
      <c r="AP2141" s="542"/>
      <c r="AQ2141" s="580"/>
      <c r="AR2141" s="584"/>
      <c r="AS2141" s="585"/>
      <c r="AT2141" s="595">
        <f>IF(AP2141=0,0,(AR2141/AP2141)*100)</f>
        <v>0</v>
      </c>
      <c r="AU2141" s="596"/>
      <c r="AV2141" s="599">
        <f>AD2141+AJ2141+AP2141</f>
        <v>0</v>
      </c>
      <c r="AW2141" s="600"/>
      <c r="AX2141" s="630">
        <f>AF2141+AL2141+AR2141</f>
        <v>0</v>
      </c>
      <c r="AY2141" s="631"/>
      <c r="AZ2141" s="595">
        <f>IF(AV2141=0,0,(AX2141/AV2141)*100)</f>
        <v>0</v>
      </c>
      <c r="BA2141" s="596"/>
      <c r="BB2141" s="542"/>
      <c r="BC2141" s="580"/>
      <c r="BD2141" s="584"/>
      <c r="BE2141" s="585"/>
      <c r="BF2141" s="595">
        <f>IF(BB2141=0,0,(BD2141/BB2141)*100)</f>
        <v>0</v>
      </c>
      <c r="BG2141" s="596"/>
      <c r="BH2141" s="599">
        <f>AV2141+BB2141</f>
        <v>0</v>
      </c>
      <c r="BI2141" s="600"/>
      <c r="BJ2141" s="630">
        <f>AX2141+BD2141</f>
        <v>0</v>
      </c>
      <c r="BK2141" s="631"/>
      <c r="BL2141" s="595">
        <f>IF(BH2141=0,0,(BJ2141/BH2141)*100)</f>
        <v>0</v>
      </c>
      <c r="BM2141" s="596"/>
      <c r="BN2141" s="656">
        <f>(AF2141*2)+(AL2141*2)+(AR2141*3)+BD2141</f>
        <v>0</v>
      </c>
      <c r="BO2141" s="657"/>
      <c r="BP2141" s="658"/>
      <c r="BQ2141" s="676">
        <f t="shared" ref="BQ2141" si="2071">IF(BS2141=0,0,50*BR2141/BS2141)</f>
        <v>0</v>
      </c>
      <c r="BR2141" s="662">
        <f t="shared" ref="BR2141" si="2072">(BN2141*BU$11)+(N2141*BU$12)+(Z2141*BU$13)+(R2141*BU$14)+(X2141*BU$15)+(AB2141*BU$16)+(V2141*BU$2145)</f>
        <v>0</v>
      </c>
      <c r="BS2141" s="662">
        <f t="shared" ref="BS2141" si="2073">((BB2141-BD2141)*BU$2142)+((AV2141-AX2141)*BU$2141)+(H2141*BU$2143)+(P2141*BU$2144)</f>
        <v>0</v>
      </c>
      <c r="BT2141" s="19" t="s">
        <v>81</v>
      </c>
      <c r="BU2141" s="277">
        <f>IF(BQ2130="B",'VALUE POINTS'!L$16,IF('GAME STATS'!BQ2130="C",'VALUE POINTS'!M$16,'VALUE POINTS'!K$16))</f>
        <v>2</v>
      </c>
      <c r="BV2141" s="278"/>
    </row>
    <row r="2142" spans="1:79" ht="21.75" customHeight="1" x14ac:dyDescent="0.35">
      <c r="A2142" s="95"/>
      <c r="B2142" s="571"/>
      <c r="C2142" s="642" t="str">
        <f>IF(ROSTER!D$14="","",ROSTER!D$14)</f>
        <v/>
      </c>
      <c r="D2142" s="643"/>
      <c r="E2142" s="575"/>
      <c r="F2142" s="577"/>
      <c r="G2142" s="583"/>
      <c r="H2142" s="579"/>
      <c r="I2142" s="545"/>
      <c r="J2142" s="544"/>
      <c r="K2142" s="581"/>
      <c r="L2142" s="586"/>
      <c r="M2142" s="587"/>
      <c r="N2142" s="592" t="s">
        <v>16</v>
      </c>
      <c r="O2142" s="603"/>
      <c r="P2142" s="544"/>
      <c r="Q2142" s="581"/>
      <c r="R2142" s="586"/>
      <c r="S2142" s="587"/>
      <c r="T2142" s="592" t="s">
        <v>16</v>
      </c>
      <c r="U2142" s="592"/>
      <c r="V2142" s="544"/>
      <c r="W2142" s="545"/>
      <c r="X2142" s="594"/>
      <c r="Y2142" s="545"/>
      <c r="Z2142" s="544"/>
      <c r="AA2142" s="545"/>
      <c r="AB2142" s="544"/>
      <c r="AC2142" s="545"/>
      <c r="AD2142" s="544"/>
      <c r="AE2142" s="581"/>
      <c r="AF2142" s="586"/>
      <c r="AG2142" s="587"/>
      <c r="AH2142" s="626"/>
      <c r="AI2142" s="627"/>
      <c r="AJ2142" s="544"/>
      <c r="AK2142" s="581"/>
      <c r="AL2142" s="586"/>
      <c r="AM2142" s="587"/>
      <c r="AN2142" s="626"/>
      <c r="AO2142" s="627"/>
      <c r="AP2142" s="544"/>
      <c r="AQ2142" s="581"/>
      <c r="AR2142" s="586"/>
      <c r="AS2142" s="587"/>
      <c r="AT2142" s="626"/>
      <c r="AU2142" s="627"/>
      <c r="AV2142" s="628"/>
      <c r="AW2142" s="629"/>
      <c r="AX2142" s="632"/>
      <c r="AY2142" s="633"/>
      <c r="AZ2142" s="626"/>
      <c r="BA2142" s="627"/>
      <c r="BB2142" s="544"/>
      <c r="BC2142" s="581"/>
      <c r="BD2142" s="586"/>
      <c r="BE2142" s="587"/>
      <c r="BF2142" s="626"/>
      <c r="BG2142" s="627"/>
      <c r="BH2142" s="628"/>
      <c r="BI2142" s="629"/>
      <c r="BJ2142" s="632"/>
      <c r="BK2142" s="633"/>
      <c r="BL2142" s="626"/>
      <c r="BM2142" s="627"/>
      <c r="BN2142" s="678"/>
      <c r="BO2142" s="679"/>
      <c r="BP2142" s="680"/>
      <c r="BQ2142" s="677"/>
      <c r="BR2142" s="663"/>
      <c r="BS2142" s="663"/>
      <c r="BT2142" s="19" t="s">
        <v>82</v>
      </c>
      <c r="BU2142" s="277">
        <f>IF(BQ2130="B",'VALUE POINTS'!L$17,IF('GAME STATS'!BQ2130="C",'VALUE POINTS'!M$17,'VALUE POINTS'!K$17))</f>
        <v>1</v>
      </c>
      <c r="BV2142" s="278"/>
    </row>
    <row r="2143" spans="1:79" ht="21.75" customHeight="1" x14ac:dyDescent="0.35">
      <c r="A2143" s="95"/>
      <c r="B2143" s="570" t="str">
        <f>IF(ROSTER!B$16="","",ROSTER!B$16)</f>
        <v/>
      </c>
      <c r="C2143" s="572" t="str">
        <f>IF(ROSTER!C$16="","",ROSTER!C$16)</f>
        <v/>
      </c>
      <c r="D2143" s="573"/>
      <c r="E2143" s="574"/>
      <c r="F2143" s="576">
        <f>IF(E2143="y",1,IF(E2143="S",1,0))</f>
        <v>0</v>
      </c>
      <c r="G2143" s="582">
        <f>IF(E2143="S",1,0)</f>
        <v>0</v>
      </c>
      <c r="H2143" s="578"/>
      <c r="I2143" s="543"/>
      <c r="J2143" s="542"/>
      <c r="K2143" s="580"/>
      <c r="L2143" s="584"/>
      <c r="M2143" s="585"/>
      <c r="N2143" s="588">
        <f>L2143+J2143</f>
        <v>0</v>
      </c>
      <c r="O2143" s="589"/>
      <c r="P2143" s="542"/>
      <c r="Q2143" s="580"/>
      <c r="R2143" s="584"/>
      <c r="S2143" s="585"/>
      <c r="T2143" s="588">
        <f>R2143-P2143</f>
        <v>0</v>
      </c>
      <c r="U2143" s="588"/>
      <c r="V2143" s="542"/>
      <c r="W2143" s="543"/>
      <c r="X2143" s="593"/>
      <c r="Y2143" s="543"/>
      <c r="Z2143" s="542"/>
      <c r="AA2143" s="543"/>
      <c r="AB2143" s="542"/>
      <c r="AC2143" s="543"/>
      <c r="AD2143" s="542"/>
      <c r="AE2143" s="580"/>
      <c r="AF2143" s="584"/>
      <c r="AG2143" s="585"/>
      <c r="AH2143" s="595">
        <f>IF(AD2143=0,0,(AF2143/AD2143)*100)</f>
        <v>0</v>
      </c>
      <c r="AI2143" s="596"/>
      <c r="AJ2143" s="542"/>
      <c r="AK2143" s="580"/>
      <c r="AL2143" s="584"/>
      <c r="AM2143" s="585"/>
      <c r="AN2143" s="595">
        <f>IF(AJ2143=0,0,(AL2143/AJ2143)*100)</f>
        <v>0</v>
      </c>
      <c r="AO2143" s="596"/>
      <c r="AP2143" s="542"/>
      <c r="AQ2143" s="580"/>
      <c r="AR2143" s="584"/>
      <c r="AS2143" s="585"/>
      <c r="AT2143" s="595">
        <f>IF(AP2143=0,0,(AR2143/AP2143)*100)</f>
        <v>0</v>
      </c>
      <c r="AU2143" s="596"/>
      <c r="AV2143" s="599">
        <f>AD2143+AJ2143+AP2143</f>
        <v>0</v>
      </c>
      <c r="AW2143" s="600"/>
      <c r="AX2143" s="630">
        <f>AF2143+AL2143+AR2143</f>
        <v>0</v>
      </c>
      <c r="AY2143" s="631"/>
      <c r="AZ2143" s="595">
        <f>IF(AV2143=0,0,(AX2143/AV2143)*100)</f>
        <v>0</v>
      </c>
      <c r="BA2143" s="596"/>
      <c r="BB2143" s="542"/>
      <c r="BC2143" s="580"/>
      <c r="BD2143" s="584"/>
      <c r="BE2143" s="585"/>
      <c r="BF2143" s="595">
        <f>IF(BB2143=0,0,(BD2143/BB2143)*100)</f>
        <v>0</v>
      </c>
      <c r="BG2143" s="596"/>
      <c r="BH2143" s="599">
        <f>AV2143+BB2143</f>
        <v>0</v>
      </c>
      <c r="BI2143" s="600"/>
      <c r="BJ2143" s="630">
        <f>AX2143+BD2143</f>
        <v>0</v>
      </c>
      <c r="BK2143" s="631"/>
      <c r="BL2143" s="595">
        <f>IF(BH2143=0,0,(BJ2143/BH2143)*100)</f>
        <v>0</v>
      </c>
      <c r="BM2143" s="596"/>
      <c r="BN2143" s="656">
        <f>(AF2143*2)+(AL2143*2)+(AR2143*3)+BD2143</f>
        <v>0</v>
      </c>
      <c r="BO2143" s="657"/>
      <c r="BP2143" s="658"/>
      <c r="BQ2143" s="676">
        <f t="shared" ref="BQ2143" si="2074">IF(BS2143=0,0,50*BR2143/BS2143)</f>
        <v>0</v>
      </c>
      <c r="BR2143" s="662">
        <f t="shared" ref="BR2143" si="2075">(BN2143*BU$11)+(N2143*BU$12)+(Z2143*BU$13)+(R2143*BU$14)+(X2143*BU$15)+(AB2143*BU$16)+(V2143*BU$2145)</f>
        <v>0</v>
      </c>
      <c r="BS2143" s="662">
        <f t="shared" ref="BS2143" si="2076">((BB2143-BD2143)*BU$2142)+((AV2143-AX2143)*BU$2141)+(H2143*BU$2143)+(P2143*BU$2144)</f>
        <v>0</v>
      </c>
      <c r="BT2143" s="19" t="s">
        <v>83</v>
      </c>
      <c r="BU2143" s="277">
        <f>IF(BQ2130="B",'VALUE POINTS'!L$18,IF('GAME STATS'!BQ2130="C",'VALUE POINTS'!M$18,'VALUE POINTS'!K$18))</f>
        <v>2</v>
      </c>
      <c r="BV2143" s="278"/>
    </row>
    <row r="2144" spans="1:79" ht="21.75" customHeight="1" x14ac:dyDescent="0.35">
      <c r="A2144" s="95"/>
      <c r="B2144" s="571"/>
      <c r="C2144" s="642" t="str">
        <f>IF(ROSTER!D$16="","",ROSTER!D$16)</f>
        <v/>
      </c>
      <c r="D2144" s="643"/>
      <c r="E2144" s="575"/>
      <c r="F2144" s="577"/>
      <c r="G2144" s="583"/>
      <c r="H2144" s="579"/>
      <c r="I2144" s="545"/>
      <c r="J2144" s="544"/>
      <c r="K2144" s="581"/>
      <c r="L2144" s="586"/>
      <c r="M2144" s="587"/>
      <c r="N2144" s="592" t="s">
        <v>16</v>
      </c>
      <c r="O2144" s="603"/>
      <c r="P2144" s="544"/>
      <c r="Q2144" s="581"/>
      <c r="R2144" s="586"/>
      <c r="S2144" s="587"/>
      <c r="T2144" s="592" t="s">
        <v>16</v>
      </c>
      <c r="U2144" s="592"/>
      <c r="V2144" s="544"/>
      <c r="W2144" s="545"/>
      <c r="X2144" s="594"/>
      <c r="Y2144" s="545"/>
      <c r="Z2144" s="544"/>
      <c r="AA2144" s="545"/>
      <c r="AB2144" s="544"/>
      <c r="AC2144" s="545"/>
      <c r="AD2144" s="544"/>
      <c r="AE2144" s="581"/>
      <c r="AF2144" s="586"/>
      <c r="AG2144" s="587"/>
      <c r="AH2144" s="626"/>
      <c r="AI2144" s="627"/>
      <c r="AJ2144" s="544"/>
      <c r="AK2144" s="581"/>
      <c r="AL2144" s="586"/>
      <c r="AM2144" s="587"/>
      <c r="AN2144" s="626"/>
      <c r="AO2144" s="627"/>
      <c r="AP2144" s="544"/>
      <c r="AQ2144" s="581"/>
      <c r="AR2144" s="586"/>
      <c r="AS2144" s="587"/>
      <c r="AT2144" s="626"/>
      <c r="AU2144" s="627"/>
      <c r="AV2144" s="628"/>
      <c r="AW2144" s="629"/>
      <c r="AX2144" s="632"/>
      <c r="AY2144" s="633"/>
      <c r="AZ2144" s="626"/>
      <c r="BA2144" s="627"/>
      <c r="BB2144" s="544"/>
      <c r="BC2144" s="581"/>
      <c r="BD2144" s="586"/>
      <c r="BE2144" s="587"/>
      <c r="BF2144" s="626"/>
      <c r="BG2144" s="627"/>
      <c r="BH2144" s="628"/>
      <c r="BI2144" s="629"/>
      <c r="BJ2144" s="632"/>
      <c r="BK2144" s="633"/>
      <c r="BL2144" s="626"/>
      <c r="BM2144" s="627"/>
      <c r="BN2144" s="678"/>
      <c r="BO2144" s="679"/>
      <c r="BP2144" s="680"/>
      <c r="BQ2144" s="677"/>
      <c r="BR2144" s="663"/>
      <c r="BS2144" s="663"/>
      <c r="BT2144" s="19" t="s">
        <v>84</v>
      </c>
      <c r="BU2144" s="277">
        <f>IF(BQ2130="B",'VALUE POINTS'!L$19,IF('GAME STATS'!BQ2130="C",'VALUE POINTS'!M$19,'VALUE POINTS'!K$19))</f>
        <v>2</v>
      </c>
      <c r="BV2144" s="278"/>
    </row>
    <row r="2145" spans="1:74" ht="21.75" customHeight="1" x14ac:dyDescent="0.35">
      <c r="A2145" s="95"/>
      <c r="B2145" s="570" t="str">
        <f>IF(ROSTER!B$18="","",ROSTER!B$18)</f>
        <v/>
      </c>
      <c r="C2145" s="572" t="str">
        <f>IF(ROSTER!C$18="","",ROSTER!C$18)</f>
        <v/>
      </c>
      <c r="D2145" s="573"/>
      <c r="E2145" s="574"/>
      <c r="F2145" s="576">
        <f>IF(E2145="y",1,IF(E2145="S",1,0))</f>
        <v>0</v>
      </c>
      <c r="G2145" s="582">
        <f>IF(E2145="S",1,0)</f>
        <v>0</v>
      </c>
      <c r="H2145" s="578"/>
      <c r="I2145" s="543"/>
      <c r="J2145" s="542"/>
      <c r="K2145" s="580"/>
      <c r="L2145" s="584"/>
      <c r="M2145" s="585"/>
      <c r="N2145" s="588">
        <f>L2145+J2145</f>
        <v>0</v>
      </c>
      <c r="O2145" s="589"/>
      <c r="P2145" s="542"/>
      <c r="Q2145" s="580"/>
      <c r="R2145" s="584"/>
      <c r="S2145" s="585"/>
      <c r="T2145" s="588">
        <f>R2145-P2145</f>
        <v>0</v>
      </c>
      <c r="U2145" s="588"/>
      <c r="V2145" s="542"/>
      <c r="W2145" s="543"/>
      <c r="X2145" s="593"/>
      <c r="Y2145" s="543"/>
      <c r="Z2145" s="542"/>
      <c r="AA2145" s="543"/>
      <c r="AB2145" s="542"/>
      <c r="AC2145" s="543"/>
      <c r="AD2145" s="542"/>
      <c r="AE2145" s="580"/>
      <c r="AF2145" s="584"/>
      <c r="AG2145" s="585"/>
      <c r="AH2145" s="595">
        <f>IF(AD2145=0,0,(AF2145/AD2145)*100)</f>
        <v>0</v>
      </c>
      <c r="AI2145" s="596"/>
      <c r="AJ2145" s="542"/>
      <c r="AK2145" s="580"/>
      <c r="AL2145" s="584"/>
      <c r="AM2145" s="585"/>
      <c r="AN2145" s="595">
        <f>IF(AJ2145=0,0,(AL2145/AJ2145)*100)</f>
        <v>0</v>
      </c>
      <c r="AO2145" s="596"/>
      <c r="AP2145" s="542"/>
      <c r="AQ2145" s="580"/>
      <c r="AR2145" s="584"/>
      <c r="AS2145" s="585"/>
      <c r="AT2145" s="595">
        <f>IF(AP2145=0,0,(AR2145/AP2145)*100)</f>
        <v>0</v>
      </c>
      <c r="AU2145" s="596"/>
      <c r="AV2145" s="599">
        <f>AD2145+AJ2145+AP2145</f>
        <v>0</v>
      </c>
      <c r="AW2145" s="600"/>
      <c r="AX2145" s="630">
        <f>AF2145+AL2145+AR2145</f>
        <v>0</v>
      </c>
      <c r="AY2145" s="631"/>
      <c r="AZ2145" s="595">
        <f>IF(AV2145=0,0,(AX2145/AV2145)*100)</f>
        <v>0</v>
      </c>
      <c r="BA2145" s="596"/>
      <c r="BB2145" s="542"/>
      <c r="BC2145" s="580"/>
      <c r="BD2145" s="584"/>
      <c r="BE2145" s="585"/>
      <c r="BF2145" s="595">
        <f>IF(BB2145=0,0,(BD2145/BB2145)*100)</f>
        <v>0</v>
      </c>
      <c r="BG2145" s="596"/>
      <c r="BH2145" s="599">
        <f>AV2145+BB2145</f>
        <v>0</v>
      </c>
      <c r="BI2145" s="600"/>
      <c r="BJ2145" s="630">
        <f>AX2145+BD2145</f>
        <v>0</v>
      </c>
      <c r="BK2145" s="631"/>
      <c r="BL2145" s="595">
        <f>IF(BH2145=0,0,(BJ2145/BH2145)*100)</f>
        <v>0</v>
      </c>
      <c r="BM2145" s="596"/>
      <c r="BN2145" s="656">
        <f>(AF2145*2)+(AL2145*2)+(AR2145*3)+BD2145</f>
        <v>0</v>
      </c>
      <c r="BO2145" s="657"/>
      <c r="BP2145" s="658"/>
      <c r="BQ2145" s="676">
        <f t="shared" ref="BQ2145" si="2077">IF(BS2145=0,0,50*BR2145/BS2145)</f>
        <v>0</v>
      </c>
      <c r="BR2145" s="662">
        <f t="shared" ref="BR2145" si="2078">(BN2145*BU$11)+(N2145*BU$12)+(Z2145*BU$13)+(R2145*BU$14)+(X2145*BU$15)+(AB2145*BU$16)+(V2145*BU$2145)</f>
        <v>0</v>
      </c>
      <c r="BS2145" s="662">
        <f t="shared" ref="BS2145" si="2079">((BB2145-BD2145)*BU$2142)+((AV2145-AX2145)*BU$2141)+(H2145*BU$2143)+(P2145*BU$2144)</f>
        <v>0</v>
      </c>
      <c r="BT2145" s="19" t="s">
        <v>160</v>
      </c>
      <c r="BU2145" s="277">
        <f>IF(BQ2130="B",'VALUE POINTS'!L$20,IF('GAME STATS'!BQ2130="C",'VALUE POINTS'!M$20,'VALUE POINTS'!K$20))</f>
        <v>1</v>
      </c>
      <c r="BV2145" s="278"/>
    </row>
    <row r="2146" spans="1:74" ht="21.75" customHeight="1" x14ac:dyDescent="0.25">
      <c r="A2146" s="95"/>
      <c r="B2146" s="571"/>
      <c r="C2146" s="642" t="str">
        <f>IF(ROSTER!D$18="","",ROSTER!D$18)</f>
        <v/>
      </c>
      <c r="D2146" s="643"/>
      <c r="E2146" s="575"/>
      <c r="F2146" s="577"/>
      <c r="G2146" s="583"/>
      <c r="H2146" s="579"/>
      <c r="I2146" s="545"/>
      <c r="J2146" s="544"/>
      <c r="K2146" s="581"/>
      <c r="L2146" s="586"/>
      <c r="M2146" s="587"/>
      <c r="N2146" s="592" t="s">
        <v>16</v>
      </c>
      <c r="O2146" s="603"/>
      <c r="P2146" s="544"/>
      <c r="Q2146" s="581"/>
      <c r="R2146" s="586"/>
      <c r="S2146" s="587"/>
      <c r="T2146" s="592" t="s">
        <v>16</v>
      </c>
      <c r="U2146" s="592"/>
      <c r="V2146" s="544"/>
      <c r="W2146" s="545"/>
      <c r="X2146" s="594"/>
      <c r="Y2146" s="545"/>
      <c r="Z2146" s="544"/>
      <c r="AA2146" s="545"/>
      <c r="AB2146" s="544"/>
      <c r="AC2146" s="545"/>
      <c r="AD2146" s="544"/>
      <c r="AE2146" s="581"/>
      <c r="AF2146" s="586"/>
      <c r="AG2146" s="587"/>
      <c r="AH2146" s="626"/>
      <c r="AI2146" s="627"/>
      <c r="AJ2146" s="544"/>
      <c r="AK2146" s="581"/>
      <c r="AL2146" s="586"/>
      <c r="AM2146" s="587"/>
      <c r="AN2146" s="626"/>
      <c r="AO2146" s="627"/>
      <c r="AP2146" s="544"/>
      <c r="AQ2146" s="581"/>
      <c r="AR2146" s="586"/>
      <c r="AS2146" s="587"/>
      <c r="AT2146" s="626"/>
      <c r="AU2146" s="627"/>
      <c r="AV2146" s="628"/>
      <c r="AW2146" s="629"/>
      <c r="AX2146" s="632"/>
      <c r="AY2146" s="633"/>
      <c r="AZ2146" s="626"/>
      <c r="BA2146" s="627"/>
      <c r="BB2146" s="544"/>
      <c r="BC2146" s="581"/>
      <c r="BD2146" s="586"/>
      <c r="BE2146" s="587"/>
      <c r="BF2146" s="626"/>
      <c r="BG2146" s="627"/>
      <c r="BH2146" s="628"/>
      <c r="BI2146" s="629"/>
      <c r="BJ2146" s="632"/>
      <c r="BK2146" s="633"/>
      <c r="BL2146" s="626"/>
      <c r="BM2146" s="627"/>
      <c r="BN2146" s="678"/>
      <c r="BO2146" s="679"/>
      <c r="BP2146" s="680"/>
      <c r="BQ2146" s="677"/>
      <c r="BR2146" s="663"/>
      <c r="BS2146" s="663"/>
      <c r="BT2146" s="15"/>
      <c r="BU2146" s="15"/>
      <c r="BV2146" s="95"/>
    </row>
    <row r="2147" spans="1:74" ht="21.75" customHeight="1" x14ac:dyDescent="0.25">
      <c r="A2147" s="95"/>
      <c r="B2147" s="570" t="str">
        <f>IF(ROSTER!B$20="","",ROSTER!B$20)</f>
        <v/>
      </c>
      <c r="C2147" s="572" t="str">
        <f>IF(ROSTER!C$20="","",ROSTER!C$20)</f>
        <v/>
      </c>
      <c r="D2147" s="573"/>
      <c r="E2147" s="574"/>
      <c r="F2147" s="576">
        <f>IF(E2147="y",1,IF(E2147="S",1,0))</f>
        <v>0</v>
      </c>
      <c r="G2147" s="582">
        <f>IF(E2147="S",1,0)</f>
        <v>0</v>
      </c>
      <c r="H2147" s="578"/>
      <c r="I2147" s="543"/>
      <c r="J2147" s="542"/>
      <c r="K2147" s="580"/>
      <c r="L2147" s="584"/>
      <c r="M2147" s="585"/>
      <c r="N2147" s="588">
        <f>L2147+J2147</f>
        <v>0</v>
      </c>
      <c r="O2147" s="589"/>
      <c r="P2147" s="542"/>
      <c r="Q2147" s="580"/>
      <c r="R2147" s="584"/>
      <c r="S2147" s="585"/>
      <c r="T2147" s="588">
        <f>R2147-P2147</f>
        <v>0</v>
      </c>
      <c r="U2147" s="588"/>
      <c r="V2147" s="542"/>
      <c r="W2147" s="543"/>
      <c r="X2147" s="593"/>
      <c r="Y2147" s="543"/>
      <c r="Z2147" s="542"/>
      <c r="AA2147" s="543"/>
      <c r="AB2147" s="542"/>
      <c r="AC2147" s="543"/>
      <c r="AD2147" s="542"/>
      <c r="AE2147" s="580"/>
      <c r="AF2147" s="584"/>
      <c r="AG2147" s="585"/>
      <c r="AH2147" s="595">
        <f>IF(AD2147=0,0,(AF2147/AD2147)*100)</f>
        <v>0</v>
      </c>
      <c r="AI2147" s="596"/>
      <c r="AJ2147" s="542"/>
      <c r="AK2147" s="580"/>
      <c r="AL2147" s="584"/>
      <c r="AM2147" s="585"/>
      <c r="AN2147" s="595">
        <f>IF(AJ2147=0,0,(AL2147/AJ2147)*100)</f>
        <v>0</v>
      </c>
      <c r="AO2147" s="596"/>
      <c r="AP2147" s="542"/>
      <c r="AQ2147" s="580"/>
      <c r="AR2147" s="584"/>
      <c r="AS2147" s="585"/>
      <c r="AT2147" s="595">
        <f>IF(AP2147=0,0,(AR2147/AP2147)*100)</f>
        <v>0</v>
      </c>
      <c r="AU2147" s="596"/>
      <c r="AV2147" s="599">
        <f>AD2147+AJ2147+AP2147</f>
        <v>0</v>
      </c>
      <c r="AW2147" s="600"/>
      <c r="AX2147" s="630">
        <f>AF2147+AL2147+AR2147</f>
        <v>0</v>
      </c>
      <c r="AY2147" s="631"/>
      <c r="AZ2147" s="595">
        <f>IF(AV2147=0,0,(AX2147/AV2147)*100)</f>
        <v>0</v>
      </c>
      <c r="BA2147" s="596"/>
      <c r="BB2147" s="542"/>
      <c r="BC2147" s="580"/>
      <c r="BD2147" s="584"/>
      <c r="BE2147" s="585"/>
      <c r="BF2147" s="595">
        <f>IF(BB2147=0,0,(BD2147/BB2147)*100)</f>
        <v>0</v>
      </c>
      <c r="BG2147" s="596"/>
      <c r="BH2147" s="599">
        <f>AV2147+BB2147</f>
        <v>0</v>
      </c>
      <c r="BI2147" s="600"/>
      <c r="BJ2147" s="630">
        <f>AX2147+BD2147</f>
        <v>0</v>
      </c>
      <c r="BK2147" s="631"/>
      <c r="BL2147" s="595">
        <f>IF(BH2147=0,0,(BJ2147/BH2147)*100)</f>
        <v>0</v>
      </c>
      <c r="BM2147" s="596"/>
      <c r="BN2147" s="656">
        <f>(AF2147*2)+(AL2147*2)+(AR2147*3)+BD2147</f>
        <v>0</v>
      </c>
      <c r="BO2147" s="657"/>
      <c r="BP2147" s="658"/>
      <c r="BQ2147" s="676">
        <f t="shared" ref="BQ2147" si="2080">IF(BS2147=0,0,50*BR2147/BS2147)</f>
        <v>0</v>
      </c>
      <c r="BR2147" s="662">
        <f t="shared" ref="BR2147" si="2081">(BN2147*BU$11)+(N2147*BU$12)+(Z2147*BU$13)+(R2147*BU$14)+(X2147*BU$15)+(AB2147*BU$16)+(V2147*BU$2145)</f>
        <v>0</v>
      </c>
      <c r="BS2147" s="662">
        <f t="shared" ref="BS2147" si="2082">((BB2147-BD2147)*BU$2142)+((AV2147-AX2147)*BU$2141)+(H2147*BU$2143)+(P2147*BU$2144)</f>
        <v>0</v>
      </c>
      <c r="BT2147" s="15"/>
      <c r="BU2147" s="15"/>
      <c r="BV2147" s="95"/>
    </row>
    <row r="2148" spans="1:74" ht="21.75" customHeight="1" x14ac:dyDescent="0.25">
      <c r="A2148" s="95"/>
      <c r="B2148" s="571"/>
      <c r="C2148" s="642" t="str">
        <f>IF(ROSTER!D$20="","",ROSTER!D$20)</f>
        <v/>
      </c>
      <c r="D2148" s="643"/>
      <c r="E2148" s="575"/>
      <c r="F2148" s="577"/>
      <c r="G2148" s="583"/>
      <c r="H2148" s="579"/>
      <c r="I2148" s="545"/>
      <c r="J2148" s="544"/>
      <c r="K2148" s="581"/>
      <c r="L2148" s="586"/>
      <c r="M2148" s="587"/>
      <c r="N2148" s="592" t="s">
        <v>16</v>
      </c>
      <c r="O2148" s="603"/>
      <c r="P2148" s="544"/>
      <c r="Q2148" s="581"/>
      <c r="R2148" s="586"/>
      <c r="S2148" s="587"/>
      <c r="T2148" s="592" t="s">
        <v>16</v>
      </c>
      <c r="U2148" s="592"/>
      <c r="V2148" s="544"/>
      <c r="W2148" s="545"/>
      <c r="X2148" s="594"/>
      <c r="Y2148" s="545"/>
      <c r="Z2148" s="544"/>
      <c r="AA2148" s="545"/>
      <c r="AB2148" s="544"/>
      <c r="AC2148" s="545"/>
      <c r="AD2148" s="544"/>
      <c r="AE2148" s="581"/>
      <c r="AF2148" s="586"/>
      <c r="AG2148" s="587"/>
      <c r="AH2148" s="626"/>
      <c r="AI2148" s="627"/>
      <c r="AJ2148" s="544"/>
      <c r="AK2148" s="581"/>
      <c r="AL2148" s="586"/>
      <c r="AM2148" s="587"/>
      <c r="AN2148" s="626"/>
      <c r="AO2148" s="627"/>
      <c r="AP2148" s="544"/>
      <c r="AQ2148" s="581"/>
      <c r="AR2148" s="586"/>
      <c r="AS2148" s="587"/>
      <c r="AT2148" s="626"/>
      <c r="AU2148" s="627"/>
      <c r="AV2148" s="628"/>
      <c r="AW2148" s="629"/>
      <c r="AX2148" s="632"/>
      <c r="AY2148" s="633"/>
      <c r="AZ2148" s="626"/>
      <c r="BA2148" s="627"/>
      <c r="BB2148" s="544"/>
      <c r="BC2148" s="581"/>
      <c r="BD2148" s="586"/>
      <c r="BE2148" s="587"/>
      <c r="BF2148" s="626"/>
      <c r="BG2148" s="627"/>
      <c r="BH2148" s="628"/>
      <c r="BI2148" s="629"/>
      <c r="BJ2148" s="632"/>
      <c r="BK2148" s="633"/>
      <c r="BL2148" s="626"/>
      <c r="BM2148" s="627"/>
      <c r="BN2148" s="678"/>
      <c r="BO2148" s="679"/>
      <c r="BP2148" s="680"/>
      <c r="BQ2148" s="677"/>
      <c r="BR2148" s="663"/>
      <c r="BS2148" s="663"/>
      <c r="BT2148" s="15"/>
      <c r="BU2148" s="15"/>
      <c r="BV2148" s="95"/>
    </row>
    <row r="2149" spans="1:74" ht="21.75" customHeight="1" x14ac:dyDescent="0.25">
      <c r="A2149" s="95"/>
      <c r="B2149" s="570" t="str">
        <f>IF(ROSTER!B$22="","",ROSTER!B$22)</f>
        <v/>
      </c>
      <c r="C2149" s="572" t="str">
        <f>IF(ROSTER!C$22="","",ROSTER!C$22)</f>
        <v/>
      </c>
      <c r="D2149" s="573"/>
      <c r="E2149" s="574"/>
      <c r="F2149" s="576">
        <f>IF(E2149="y",1,IF(E2149="S",1,0))</f>
        <v>0</v>
      </c>
      <c r="G2149" s="582">
        <f>IF(E2149="S",1,0)</f>
        <v>0</v>
      </c>
      <c r="H2149" s="578"/>
      <c r="I2149" s="543"/>
      <c r="J2149" s="542"/>
      <c r="K2149" s="580"/>
      <c r="L2149" s="584"/>
      <c r="M2149" s="585"/>
      <c r="N2149" s="588">
        <f>L2149+J2149</f>
        <v>0</v>
      </c>
      <c r="O2149" s="589"/>
      <c r="P2149" s="542"/>
      <c r="Q2149" s="580"/>
      <c r="R2149" s="584"/>
      <c r="S2149" s="585"/>
      <c r="T2149" s="588">
        <f>R2149-P2149</f>
        <v>0</v>
      </c>
      <c r="U2149" s="588"/>
      <c r="V2149" s="542"/>
      <c r="W2149" s="543"/>
      <c r="X2149" s="593"/>
      <c r="Y2149" s="543"/>
      <c r="Z2149" s="542"/>
      <c r="AA2149" s="543"/>
      <c r="AB2149" s="542"/>
      <c r="AC2149" s="543"/>
      <c r="AD2149" s="542"/>
      <c r="AE2149" s="580"/>
      <c r="AF2149" s="584"/>
      <c r="AG2149" s="585"/>
      <c r="AH2149" s="595">
        <f>IF(AD2149=0,0,(AF2149/AD2149)*100)</f>
        <v>0</v>
      </c>
      <c r="AI2149" s="596"/>
      <c r="AJ2149" s="542"/>
      <c r="AK2149" s="580"/>
      <c r="AL2149" s="584"/>
      <c r="AM2149" s="585"/>
      <c r="AN2149" s="595">
        <f>IF(AJ2149=0,0,(AL2149/AJ2149)*100)</f>
        <v>0</v>
      </c>
      <c r="AO2149" s="596"/>
      <c r="AP2149" s="542"/>
      <c r="AQ2149" s="580"/>
      <c r="AR2149" s="584"/>
      <c r="AS2149" s="585"/>
      <c r="AT2149" s="595">
        <f>IF(AP2149=0,0,(AR2149/AP2149)*100)</f>
        <v>0</v>
      </c>
      <c r="AU2149" s="596"/>
      <c r="AV2149" s="599">
        <f>AD2149+AJ2149+AP2149</f>
        <v>0</v>
      </c>
      <c r="AW2149" s="600"/>
      <c r="AX2149" s="630">
        <f>AF2149+AL2149+AR2149</f>
        <v>0</v>
      </c>
      <c r="AY2149" s="631"/>
      <c r="AZ2149" s="595">
        <f>IF(AV2149=0,0,(AX2149/AV2149)*100)</f>
        <v>0</v>
      </c>
      <c r="BA2149" s="596"/>
      <c r="BB2149" s="542"/>
      <c r="BC2149" s="580"/>
      <c r="BD2149" s="584"/>
      <c r="BE2149" s="585"/>
      <c r="BF2149" s="595">
        <f>IF(BB2149=0,0,(BD2149/BB2149)*100)</f>
        <v>0</v>
      </c>
      <c r="BG2149" s="596"/>
      <c r="BH2149" s="599">
        <f>AV2149+BB2149</f>
        <v>0</v>
      </c>
      <c r="BI2149" s="600"/>
      <c r="BJ2149" s="630">
        <f>AX2149+BD2149</f>
        <v>0</v>
      </c>
      <c r="BK2149" s="631"/>
      <c r="BL2149" s="595">
        <f>IF(BH2149=0,0,(BJ2149/BH2149)*100)</f>
        <v>0</v>
      </c>
      <c r="BM2149" s="596"/>
      <c r="BN2149" s="656">
        <f>(AF2149*2)+(AL2149*2)+(AR2149*3)+BD2149</f>
        <v>0</v>
      </c>
      <c r="BO2149" s="657"/>
      <c r="BP2149" s="658"/>
      <c r="BQ2149" s="676">
        <f t="shared" ref="BQ2149" si="2083">IF(BS2149=0,0,50*BR2149/BS2149)</f>
        <v>0</v>
      </c>
      <c r="BR2149" s="662">
        <f t="shared" ref="BR2149" si="2084">(BN2149*BU$11)+(N2149*BU$12)+(Z2149*BU$13)+(R2149*BU$14)+(X2149*BU$15)+(AB2149*BU$16)+(V2149*BU$2145)</f>
        <v>0</v>
      </c>
      <c r="BS2149" s="662">
        <f t="shared" ref="BS2149" si="2085">((BB2149-BD2149)*BU$2142)+((AV2149-AX2149)*BU$2141)+(H2149*BU$2143)+(P2149*BU$2144)</f>
        <v>0</v>
      </c>
      <c r="BT2149" s="15"/>
      <c r="BU2149" s="15"/>
      <c r="BV2149" s="95"/>
    </row>
    <row r="2150" spans="1:74" ht="21.75" customHeight="1" x14ac:dyDescent="0.25">
      <c r="A2150" s="95"/>
      <c r="B2150" s="571"/>
      <c r="C2150" s="642" t="str">
        <f>IF(ROSTER!D$22="","",ROSTER!D$22)</f>
        <v/>
      </c>
      <c r="D2150" s="643"/>
      <c r="E2150" s="575"/>
      <c r="F2150" s="577"/>
      <c r="G2150" s="583"/>
      <c r="H2150" s="579"/>
      <c r="I2150" s="545"/>
      <c r="J2150" s="544"/>
      <c r="K2150" s="581"/>
      <c r="L2150" s="586"/>
      <c r="M2150" s="587"/>
      <c r="N2150" s="592" t="s">
        <v>16</v>
      </c>
      <c r="O2150" s="603"/>
      <c r="P2150" s="544"/>
      <c r="Q2150" s="581"/>
      <c r="R2150" s="586"/>
      <c r="S2150" s="587"/>
      <c r="T2150" s="592" t="s">
        <v>16</v>
      </c>
      <c r="U2150" s="592"/>
      <c r="V2150" s="544"/>
      <c r="W2150" s="545"/>
      <c r="X2150" s="594"/>
      <c r="Y2150" s="545"/>
      <c r="Z2150" s="544"/>
      <c r="AA2150" s="545"/>
      <c r="AB2150" s="544"/>
      <c r="AC2150" s="545"/>
      <c r="AD2150" s="544"/>
      <c r="AE2150" s="581"/>
      <c r="AF2150" s="586"/>
      <c r="AG2150" s="587"/>
      <c r="AH2150" s="626"/>
      <c r="AI2150" s="627"/>
      <c r="AJ2150" s="544"/>
      <c r="AK2150" s="581"/>
      <c r="AL2150" s="586"/>
      <c r="AM2150" s="587"/>
      <c r="AN2150" s="626"/>
      <c r="AO2150" s="627"/>
      <c r="AP2150" s="544"/>
      <c r="AQ2150" s="581"/>
      <c r="AR2150" s="586"/>
      <c r="AS2150" s="587"/>
      <c r="AT2150" s="626"/>
      <c r="AU2150" s="627"/>
      <c r="AV2150" s="628"/>
      <c r="AW2150" s="629"/>
      <c r="AX2150" s="632"/>
      <c r="AY2150" s="633"/>
      <c r="AZ2150" s="626"/>
      <c r="BA2150" s="627"/>
      <c r="BB2150" s="544"/>
      <c r="BC2150" s="581"/>
      <c r="BD2150" s="586"/>
      <c r="BE2150" s="587"/>
      <c r="BF2150" s="626"/>
      <c r="BG2150" s="627"/>
      <c r="BH2150" s="628"/>
      <c r="BI2150" s="629"/>
      <c r="BJ2150" s="632"/>
      <c r="BK2150" s="633"/>
      <c r="BL2150" s="626"/>
      <c r="BM2150" s="627"/>
      <c r="BN2150" s="678"/>
      <c r="BO2150" s="679"/>
      <c r="BP2150" s="680"/>
      <c r="BQ2150" s="677"/>
      <c r="BR2150" s="663"/>
      <c r="BS2150" s="663"/>
      <c r="BT2150" s="15"/>
      <c r="BU2150" s="15"/>
      <c r="BV2150" s="95"/>
    </row>
    <row r="2151" spans="1:74" ht="21.75" customHeight="1" x14ac:dyDescent="0.25">
      <c r="A2151" s="95"/>
      <c r="B2151" s="570" t="str">
        <f>IF(ROSTER!B$24="","",ROSTER!B$24)</f>
        <v/>
      </c>
      <c r="C2151" s="572" t="str">
        <f>IF(ROSTER!C$24="","",ROSTER!C$24)</f>
        <v/>
      </c>
      <c r="D2151" s="573"/>
      <c r="E2151" s="574"/>
      <c r="F2151" s="576">
        <f>IF(E2151="y",1,IF(E2151="S",1,0))</f>
        <v>0</v>
      </c>
      <c r="G2151" s="582">
        <f>IF(E2151="S",1,0)</f>
        <v>0</v>
      </c>
      <c r="H2151" s="578"/>
      <c r="I2151" s="543"/>
      <c r="J2151" s="542"/>
      <c r="K2151" s="580"/>
      <c r="L2151" s="584"/>
      <c r="M2151" s="585"/>
      <c r="N2151" s="588">
        <f>L2151+J2151</f>
        <v>0</v>
      </c>
      <c r="O2151" s="589"/>
      <c r="P2151" s="542"/>
      <c r="Q2151" s="580"/>
      <c r="R2151" s="584"/>
      <c r="S2151" s="585"/>
      <c r="T2151" s="588">
        <f>R2151-P2151</f>
        <v>0</v>
      </c>
      <c r="U2151" s="588"/>
      <c r="V2151" s="542"/>
      <c r="W2151" s="543"/>
      <c r="X2151" s="593"/>
      <c r="Y2151" s="543"/>
      <c r="Z2151" s="542"/>
      <c r="AA2151" s="543"/>
      <c r="AB2151" s="542"/>
      <c r="AC2151" s="543"/>
      <c r="AD2151" s="542"/>
      <c r="AE2151" s="580"/>
      <c r="AF2151" s="584"/>
      <c r="AG2151" s="585"/>
      <c r="AH2151" s="595">
        <f>IF(AD2151=0,0,(AF2151/AD2151)*100)</f>
        <v>0</v>
      </c>
      <c r="AI2151" s="596"/>
      <c r="AJ2151" s="542"/>
      <c r="AK2151" s="580"/>
      <c r="AL2151" s="584"/>
      <c r="AM2151" s="585"/>
      <c r="AN2151" s="595">
        <f>IF(AJ2151=0,0,(AL2151/AJ2151)*100)</f>
        <v>0</v>
      </c>
      <c r="AO2151" s="596"/>
      <c r="AP2151" s="542"/>
      <c r="AQ2151" s="580"/>
      <c r="AR2151" s="584"/>
      <c r="AS2151" s="585"/>
      <c r="AT2151" s="595">
        <f>IF(AP2151=0,0,(AR2151/AP2151)*100)</f>
        <v>0</v>
      </c>
      <c r="AU2151" s="596"/>
      <c r="AV2151" s="599">
        <f>AD2151+AJ2151+AP2151</f>
        <v>0</v>
      </c>
      <c r="AW2151" s="600"/>
      <c r="AX2151" s="630">
        <f>AF2151+AL2151+AR2151</f>
        <v>0</v>
      </c>
      <c r="AY2151" s="631"/>
      <c r="AZ2151" s="595">
        <f>IF(AV2151=0,0,(AX2151/AV2151)*100)</f>
        <v>0</v>
      </c>
      <c r="BA2151" s="596"/>
      <c r="BB2151" s="542"/>
      <c r="BC2151" s="580"/>
      <c r="BD2151" s="584"/>
      <c r="BE2151" s="585"/>
      <c r="BF2151" s="595">
        <f>IF(BB2151=0,0,(BD2151/BB2151)*100)</f>
        <v>0</v>
      </c>
      <c r="BG2151" s="596"/>
      <c r="BH2151" s="599">
        <f>AV2151+BB2151</f>
        <v>0</v>
      </c>
      <c r="BI2151" s="600"/>
      <c r="BJ2151" s="630">
        <f>AX2151+BD2151</f>
        <v>0</v>
      </c>
      <c r="BK2151" s="631"/>
      <c r="BL2151" s="595">
        <f>IF(BH2151=0,0,(BJ2151/BH2151)*100)</f>
        <v>0</v>
      </c>
      <c r="BM2151" s="596"/>
      <c r="BN2151" s="656">
        <f>(AF2151*2)+(AL2151*2)+(AR2151*3)+BD2151</f>
        <v>0</v>
      </c>
      <c r="BO2151" s="657"/>
      <c r="BP2151" s="658"/>
      <c r="BQ2151" s="676">
        <f t="shared" ref="BQ2151" si="2086">IF(BS2151=0,0,50*BR2151/BS2151)</f>
        <v>0</v>
      </c>
      <c r="BR2151" s="662">
        <f t="shared" ref="BR2151" si="2087">(BN2151*BU$11)+(N2151*BU$12)+(Z2151*BU$13)+(R2151*BU$14)+(X2151*BU$15)+(AB2151*BU$16)+(V2151*BU$2145)</f>
        <v>0</v>
      </c>
      <c r="BS2151" s="662">
        <f t="shared" ref="BS2151" si="2088">((BB2151-BD2151)*BU$2142)+((AV2151-AX2151)*BU$2141)+(H2151*BU$2143)+(P2151*BU$2144)</f>
        <v>0</v>
      </c>
      <c r="BT2151" s="15"/>
      <c r="BU2151" s="15"/>
      <c r="BV2151" s="95"/>
    </row>
    <row r="2152" spans="1:74" ht="21.75" customHeight="1" x14ac:dyDescent="0.25">
      <c r="A2152" s="95"/>
      <c r="B2152" s="571"/>
      <c r="C2152" s="642" t="str">
        <f>IF(ROSTER!D$24="","",ROSTER!D$24)</f>
        <v/>
      </c>
      <c r="D2152" s="643"/>
      <c r="E2152" s="575"/>
      <c r="F2152" s="577"/>
      <c r="G2152" s="583"/>
      <c r="H2152" s="579"/>
      <c r="I2152" s="545"/>
      <c r="J2152" s="544"/>
      <c r="K2152" s="581"/>
      <c r="L2152" s="586"/>
      <c r="M2152" s="587"/>
      <c r="N2152" s="592" t="s">
        <v>16</v>
      </c>
      <c r="O2152" s="603"/>
      <c r="P2152" s="544"/>
      <c r="Q2152" s="581"/>
      <c r="R2152" s="586"/>
      <c r="S2152" s="587"/>
      <c r="T2152" s="592" t="s">
        <v>16</v>
      </c>
      <c r="U2152" s="592"/>
      <c r="V2152" s="544"/>
      <c r="W2152" s="545"/>
      <c r="X2152" s="594"/>
      <c r="Y2152" s="545"/>
      <c r="Z2152" s="544"/>
      <c r="AA2152" s="545"/>
      <c r="AB2152" s="544"/>
      <c r="AC2152" s="545"/>
      <c r="AD2152" s="544"/>
      <c r="AE2152" s="581"/>
      <c r="AF2152" s="586"/>
      <c r="AG2152" s="587"/>
      <c r="AH2152" s="626"/>
      <c r="AI2152" s="627"/>
      <c r="AJ2152" s="544"/>
      <c r="AK2152" s="581"/>
      <c r="AL2152" s="586"/>
      <c r="AM2152" s="587"/>
      <c r="AN2152" s="626"/>
      <c r="AO2152" s="627"/>
      <c r="AP2152" s="544"/>
      <c r="AQ2152" s="581"/>
      <c r="AR2152" s="586"/>
      <c r="AS2152" s="587"/>
      <c r="AT2152" s="626"/>
      <c r="AU2152" s="627"/>
      <c r="AV2152" s="628"/>
      <c r="AW2152" s="629"/>
      <c r="AX2152" s="632"/>
      <c r="AY2152" s="633"/>
      <c r="AZ2152" s="626"/>
      <c r="BA2152" s="627"/>
      <c r="BB2152" s="544"/>
      <c r="BC2152" s="581"/>
      <c r="BD2152" s="586"/>
      <c r="BE2152" s="587"/>
      <c r="BF2152" s="626"/>
      <c r="BG2152" s="627"/>
      <c r="BH2152" s="628"/>
      <c r="BI2152" s="629"/>
      <c r="BJ2152" s="632"/>
      <c r="BK2152" s="633"/>
      <c r="BL2152" s="626"/>
      <c r="BM2152" s="627"/>
      <c r="BN2152" s="678"/>
      <c r="BO2152" s="679"/>
      <c r="BP2152" s="680"/>
      <c r="BQ2152" s="677"/>
      <c r="BR2152" s="663"/>
      <c r="BS2152" s="663"/>
      <c r="BT2152" s="15"/>
      <c r="BU2152" s="15"/>
      <c r="BV2152" s="95"/>
    </row>
    <row r="2153" spans="1:74" ht="21.75" customHeight="1" x14ac:dyDescent="0.25">
      <c r="A2153" s="95"/>
      <c r="B2153" s="570" t="str">
        <f>IF(ROSTER!B$26="","",ROSTER!B$26)</f>
        <v/>
      </c>
      <c r="C2153" s="572" t="str">
        <f>IF(ROSTER!C$26="","",ROSTER!C$26)</f>
        <v/>
      </c>
      <c r="D2153" s="573"/>
      <c r="E2153" s="574"/>
      <c r="F2153" s="576">
        <f>IF(E2153="y",1,IF(E2153="S",1,0))</f>
        <v>0</v>
      </c>
      <c r="G2153" s="582">
        <f>IF(E2153="S",1,0)</f>
        <v>0</v>
      </c>
      <c r="H2153" s="578"/>
      <c r="I2153" s="543"/>
      <c r="J2153" s="542"/>
      <c r="K2153" s="580"/>
      <c r="L2153" s="584"/>
      <c r="M2153" s="585"/>
      <c r="N2153" s="588">
        <f>L2153+J2153</f>
        <v>0</v>
      </c>
      <c r="O2153" s="589"/>
      <c r="P2153" s="542"/>
      <c r="Q2153" s="580"/>
      <c r="R2153" s="584"/>
      <c r="S2153" s="585"/>
      <c r="T2153" s="588">
        <f>R2153-P2153</f>
        <v>0</v>
      </c>
      <c r="U2153" s="588"/>
      <c r="V2153" s="542"/>
      <c r="W2153" s="543"/>
      <c r="X2153" s="593"/>
      <c r="Y2153" s="543"/>
      <c r="Z2153" s="542"/>
      <c r="AA2153" s="543"/>
      <c r="AB2153" s="542"/>
      <c r="AC2153" s="543"/>
      <c r="AD2153" s="542"/>
      <c r="AE2153" s="580"/>
      <c r="AF2153" s="584"/>
      <c r="AG2153" s="585"/>
      <c r="AH2153" s="595">
        <f>IF(AD2153=0,0,(AF2153/AD2153)*100)</f>
        <v>0</v>
      </c>
      <c r="AI2153" s="596"/>
      <c r="AJ2153" s="542"/>
      <c r="AK2153" s="580"/>
      <c r="AL2153" s="584"/>
      <c r="AM2153" s="585"/>
      <c r="AN2153" s="595">
        <f>IF(AJ2153=0,0,(AL2153/AJ2153)*100)</f>
        <v>0</v>
      </c>
      <c r="AO2153" s="596"/>
      <c r="AP2153" s="542"/>
      <c r="AQ2153" s="580"/>
      <c r="AR2153" s="584"/>
      <c r="AS2153" s="585"/>
      <c r="AT2153" s="595">
        <f>IF(AP2153=0,0,(AR2153/AP2153)*100)</f>
        <v>0</v>
      </c>
      <c r="AU2153" s="596"/>
      <c r="AV2153" s="599">
        <f>AD2153+AJ2153+AP2153</f>
        <v>0</v>
      </c>
      <c r="AW2153" s="600"/>
      <c r="AX2153" s="630">
        <f>AF2153+AL2153+AR2153</f>
        <v>0</v>
      </c>
      <c r="AY2153" s="631"/>
      <c r="AZ2153" s="595">
        <f>IF(AV2153=0,0,(AX2153/AV2153)*100)</f>
        <v>0</v>
      </c>
      <c r="BA2153" s="596"/>
      <c r="BB2153" s="542"/>
      <c r="BC2153" s="580"/>
      <c r="BD2153" s="584"/>
      <c r="BE2153" s="585"/>
      <c r="BF2153" s="595">
        <f>IF(BB2153=0,0,(BD2153/BB2153)*100)</f>
        <v>0</v>
      </c>
      <c r="BG2153" s="596"/>
      <c r="BH2153" s="599">
        <f>AV2153+BB2153</f>
        <v>0</v>
      </c>
      <c r="BI2153" s="600"/>
      <c r="BJ2153" s="630">
        <f>AX2153+BD2153</f>
        <v>0</v>
      </c>
      <c r="BK2153" s="631"/>
      <c r="BL2153" s="595">
        <f>IF(BH2153=0,0,(BJ2153/BH2153)*100)</f>
        <v>0</v>
      </c>
      <c r="BM2153" s="596"/>
      <c r="BN2153" s="656">
        <f>(AF2153*2)+(AL2153*2)+(AR2153*3)+BD2153</f>
        <v>0</v>
      </c>
      <c r="BO2153" s="657"/>
      <c r="BP2153" s="658"/>
      <c r="BQ2153" s="676">
        <f t="shared" ref="BQ2153" si="2089">IF(BS2153=0,0,50*BR2153/BS2153)</f>
        <v>0</v>
      </c>
      <c r="BR2153" s="662">
        <f t="shared" ref="BR2153" si="2090">(BN2153*BU$11)+(N2153*BU$12)+(Z2153*BU$13)+(R2153*BU$14)+(X2153*BU$15)+(AB2153*BU$16)+(V2153*BU$2145)</f>
        <v>0</v>
      </c>
      <c r="BS2153" s="662">
        <f t="shared" ref="BS2153" si="2091">((BB2153-BD2153)*BU$2142)+((AV2153-AX2153)*BU$2141)+(H2153*BU$2143)+(P2153*BU$2144)</f>
        <v>0</v>
      </c>
      <c r="BT2153" s="15"/>
      <c r="BU2153" s="15"/>
      <c r="BV2153" s="95"/>
    </row>
    <row r="2154" spans="1:74" ht="21.75" customHeight="1" x14ac:dyDescent="0.25">
      <c r="A2154" s="95"/>
      <c r="B2154" s="571"/>
      <c r="C2154" s="642" t="str">
        <f>IF(ROSTER!D$26="","",ROSTER!D$26)</f>
        <v/>
      </c>
      <c r="D2154" s="643"/>
      <c r="E2154" s="575"/>
      <c r="F2154" s="577"/>
      <c r="G2154" s="583"/>
      <c r="H2154" s="579"/>
      <c r="I2154" s="545"/>
      <c r="J2154" s="544"/>
      <c r="K2154" s="581"/>
      <c r="L2154" s="586"/>
      <c r="M2154" s="587"/>
      <c r="N2154" s="592" t="s">
        <v>16</v>
      </c>
      <c r="O2154" s="603"/>
      <c r="P2154" s="544"/>
      <c r="Q2154" s="581"/>
      <c r="R2154" s="586"/>
      <c r="S2154" s="587"/>
      <c r="T2154" s="592" t="s">
        <v>16</v>
      </c>
      <c r="U2154" s="592"/>
      <c r="V2154" s="544"/>
      <c r="W2154" s="545"/>
      <c r="X2154" s="594"/>
      <c r="Y2154" s="545"/>
      <c r="Z2154" s="544"/>
      <c r="AA2154" s="545"/>
      <c r="AB2154" s="544"/>
      <c r="AC2154" s="545"/>
      <c r="AD2154" s="544"/>
      <c r="AE2154" s="581"/>
      <c r="AF2154" s="586"/>
      <c r="AG2154" s="587"/>
      <c r="AH2154" s="626"/>
      <c r="AI2154" s="627"/>
      <c r="AJ2154" s="544"/>
      <c r="AK2154" s="581"/>
      <c r="AL2154" s="586"/>
      <c r="AM2154" s="587"/>
      <c r="AN2154" s="626"/>
      <c r="AO2154" s="627"/>
      <c r="AP2154" s="544"/>
      <c r="AQ2154" s="581"/>
      <c r="AR2154" s="586"/>
      <c r="AS2154" s="587"/>
      <c r="AT2154" s="626"/>
      <c r="AU2154" s="627"/>
      <c r="AV2154" s="628"/>
      <c r="AW2154" s="629"/>
      <c r="AX2154" s="632"/>
      <c r="AY2154" s="633"/>
      <c r="AZ2154" s="626"/>
      <c r="BA2154" s="627"/>
      <c r="BB2154" s="544"/>
      <c r="BC2154" s="581"/>
      <c r="BD2154" s="586"/>
      <c r="BE2154" s="587"/>
      <c r="BF2154" s="626"/>
      <c r="BG2154" s="627"/>
      <c r="BH2154" s="628"/>
      <c r="BI2154" s="629"/>
      <c r="BJ2154" s="632"/>
      <c r="BK2154" s="633"/>
      <c r="BL2154" s="626"/>
      <c r="BM2154" s="627"/>
      <c r="BN2154" s="678"/>
      <c r="BO2154" s="679"/>
      <c r="BP2154" s="680"/>
      <c r="BQ2154" s="677"/>
      <c r="BR2154" s="663"/>
      <c r="BS2154" s="663"/>
      <c r="BT2154" s="15"/>
      <c r="BU2154" s="15"/>
      <c r="BV2154" s="95"/>
    </row>
    <row r="2155" spans="1:74" ht="21.75" customHeight="1" x14ac:dyDescent="0.25">
      <c r="A2155" s="95"/>
      <c r="B2155" s="570" t="str">
        <f>IF(ROSTER!B$28="","",ROSTER!B$28)</f>
        <v/>
      </c>
      <c r="C2155" s="572" t="str">
        <f>IF(ROSTER!C$28="","",ROSTER!C$28)</f>
        <v/>
      </c>
      <c r="D2155" s="573"/>
      <c r="E2155" s="574"/>
      <c r="F2155" s="576">
        <f>IF(E2155="y",1,IF(E2155="S",1,0))</f>
        <v>0</v>
      </c>
      <c r="G2155" s="582">
        <f>IF(E2155="S",1,0)</f>
        <v>0</v>
      </c>
      <c r="H2155" s="578"/>
      <c r="I2155" s="543"/>
      <c r="J2155" s="542"/>
      <c r="K2155" s="580"/>
      <c r="L2155" s="584"/>
      <c r="M2155" s="585"/>
      <c r="N2155" s="588">
        <f>L2155+J2155</f>
        <v>0</v>
      </c>
      <c r="O2155" s="589"/>
      <c r="P2155" s="542"/>
      <c r="Q2155" s="580"/>
      <c r="R2155" s="584"/>
      <c r="S2155" s="585"/>
      <c r="T2155" s="588">
        <f>R2155-P2155</f>
        <v>0</v>
      </c>
      <c r="U2155" s="588"/>
      <c r="V2155" s="542"/>
      <c r="W2155" s="543"/>
      <c r="X2155" s="593"/>
      <c r="Y2155" s="543"/>
      <c r="Z2155" s="542"/>
      <c r="AA2155" s="543"/>
      <c r="AB2155" s="542"/>
      <c r="AC2155" s="543"/>
      <c r="AD2155" s="542"/>
      <c r="AE2155" s="580"/>
      <c r="AF2155" s="584"/>
      <c r="AG2155" s="585"/>
      <c r="AH2155" s="595">
        <f>IF(AD2155=0,0,(AF2155/AD2155)*100)</f>
        <v>0</v>
      </c>
      <c r="AI2155" s="596"/>
      <c r="AJ2155" s="542"/>
      <c r="AK2155" s="580"/>
      <c r="AL2155" s="584"/>
      <c r="AM2155" s="585"/>
      <c r="AN2155" s="595">
        <f>IF(AJ2155=0,0,(AL2155/AJ2155)*100)</f>
        <v>0</v>
      </c>
      <c r="AO2155" s="596"/>
      <c r="AP2155" s="542"/>
      <c r="AQ2155" s="580"/>
      <c r="AR2155" s="584"/>
      <c r="AS2155" s="585"/>
      <c r="AT2155" s="595">
        <f>IF(AP2155=0,0,(AR2155/AP2155)*100)</f>
        <v>0</v>
      </c>
      <c r="AU2155" s="596"/>
      <c r="AV2155" s="599">
        <f>AD2155+AJ2155+AP2155</f>
        <v>0</v>
      </c>
      <c r="AW2155" s="600"/>
      <c r="AX2155" s="630">
        <f>AF2155+AL2155+AR2155</f>
        <v>0</v>
      </c>
      <c r="AY2155" s="631"/>
      <c r="AZ2155" s="595">
        <f>IF(AV2155=0,0,(AX2155/AV2155)*100)</f>
        <v>0</v>
      </c>
      <c r="BA2155" s="596"/>
      <c r="BB2155" s="542"/>
      <c r="BC2155" s="580"/>
      <c r="BD2155" s="584"/>
      <c r="BE2155" s="585"/>
      <c r="BF2155" s="595">
        <f>IF(BB2155=0,0,(BD2155/BB2155)*100)</f>
        <v>0</v>
      </c>
      <c r="BG2155" s="596"/>
      <c r="BH2155" s="599">
        <f>AV2155+BB2155</f>
        <v>0</v>
      </c>
      <c r="BI2155" s="600"/>
      <c r="BJ2155" s="630">
        <f>AX2155+BD2155</f>
        <v>0</v>
      </c>
      <c r="BK2155" s="631"/>
      <c r="BL2155" s="595">
        <f>IF(BH2155=0,0,(BJ2155/BH2155)*100)</f>
        <v>0</v>
      </c>
      <c r="BM2155" s="596"/>
      <c r="BN2155" s="656">
        <f>(AF2155*2)+(AL2155*2)+(AR2155*3)+BD2155</f>
        <v>0</v>
      </c>
      <c r="BO2155" s="657"/>
      <c r="BP2155" s="658"/>
      <c r="BQ2155" s="676">
        <f t="shared" ref="BQ2155" si="2092">IF(BS2155=0,0,50*BR2155/BS2155)</f>
        <v>0</v>
      </c>
      <c r="BR2155" s="662">
        <f t="shared" ref="BR2155" si="2093">(BN2155*BU$11)+(N2155*BU$12)+(Z2155*BU$13)+(R2155*BU$14)+(X2155*BU$15)+(AB2155*BU$16)+(V2155*BU$2145)</f>
        <v>0</v>
      </c>
      <c r="BS2155" s="662">
        <f t="shared" ref="BS2155" si="2094">((BB2155-BD2155)*BU$2142)+((AV2155-AX2155)*BU$2141)+(H2155*BU$2143)+(P2155*BU$2144)</f>
        <v>0</v>
      </c>
      <c r="BT2155" s="15"/>
      <c r="BU2155" s="15"/>
      <c r="BV2155" s="95"/>
    </row>
    <row r="2156" spans="1:74" ht="21.75" customHeight="1" x14ac:dyDescent="0.25">
      <c r="A2156" s="95"/>
      <c r="B2156" s="571"/>
      <c r="C2156" s="642" t="str">
        <f>IF(ROSTER!D$28="","",ROSTER!D$28)</f>
        <v/>
      </c>
      <c r="D2156" s="643"/>
      <c r="E2156" s="575"/>
      <c r="F2156" s="577"/>
      <c r="G2156" s="583"/>
      <c r="H2156" s="579"/>
      <c r="I2156" s="545"/>
      <c r="J2156" s="544"/>
      <c r="K2156" s="581"/>
      <c r="L2156" s="586"/>
      <c r="M2156" s="587"/>
      <c r="N2156" s="592" t="s">
        <v>16</v>
      </c>
      <c r="O2156" s="603"/>
      <c r="P2156" s="544"/>
      <c r="Q2156" s="581"/>
      <c r="R2156" s="586"/>
      <c r="S2156" s="587"/>
      <c r="T2156" s="592" t="s">
        <v>16</v>
      </c>
      <c r="U2156" s="592"/>
      <c r="V2156" s="544"/>
      <c r="W2156" s="545"/>
      <c r="X2156" s="594"/>
      <c r="Y2156" s="545"/>
      <c r="Z2156" s="544"/>
      <c r="AA2156" s="545"/>
      <c r="AB2156" s="544"/>
      <c r="AC2156" s="545"/>
      <c r="AD2156" s="544"/>
      <c r="AE2156" s="581"/>
      <c r="AF2156" s="586"/>
      <c r="AG2156" s="587"/>
      <c r="AH2156" s="626"/>
      <c r="AI2156" s="627"/>
      <c r="AJ2156" s="544"/>
      <c r="AK2156" s="581"/>
      <c r="AL2156" s="586"/>
      <c r="AM2156" s="587"/>
      <c r="AN2156" s="626"/>
      <c r="AO2156" s="627"/>
      <c r="AP2156" s="544"/>
      <c r="AQ2156" s="581"/>
      <c r="AR2156" s="586"/>
      <c r="AS2156" s="587"/>
      <c r="AT2156" s="626"/>
      <c r="AU2156" s="627"/>
      <c r="AV2156" s="628"/>
      <c r="AW2156" s="629"/>
      <c r="AX2156" s="632"/>
      <c r="AY2156" s="633"/>
      <c r="AZ2156" s="626"/>
      <c r="BA2156" s="627"/>
      <c r="BB2156" s="544"/>
      <c r="BC2156" s="581"/>
      <c r="BD2156" s="586"/>
      <c r="BE2156" s="587"/>
      <c r="BF2156" s="626"/>
      <c r="BG2156" s="627"/>
      <c r="BH2156" s="628"/>
      <c r="BI2156" s="629"/>
      <c r="BJ2156" s="632"/>
      <c r="BK2156" s="633"/>
      <c r="BL2156" s="626"/>
      <c r="BM2156" s="627"/>
      <c r="BN2156" s="678"/>
      <c r="BO2156" s="679"/>
      <c r="BP2156" s="680"/>
      <c r="BQ2156" s="677"/>
      <c r="BR2156" s="663"/>
      <c r="BS2156" s="663"/>
      <c r="BT2156" s="15"/>
      <c r="BU2156" s="15"/>
      <c r="BV2156" s="95"/>
    </row>
    <row r="2157" spans="1:74" ht="21.75" customHeight="1" x14ac:dyDescent="0.25">
      <c r="A2157" s="95"/>
      <c r="B2157" s="570" t="str">
        <f>IF(ROSTER!B$30="","",ROSTER!B$30)</f>
        <v/>
      </c>
      <c r="C2157" s="572" t="str">
        <f>IF(ROSTER!C$30="","",ROSTER!C$30)</f>
        <v/>
      </c>
      <c r="D2157" s="573"/>
      <c r="E2157" s="574"/>
      <c r="F2157" s="576">
        <f>IF(E2157="y",1,IF(E2157="S",1,0))</f>
        <v>0</v>
      </c>
      <c r="G2157" s="582">
        <f>IF(E2157="S",1,0)</f>
        <v>0</v>
      </c>
      <c r="H2157" s="578"/>
      <c r="I2157" s="543"/>
      <c r="J2157" s="542"/>
      <c r="K2157" s="580"/>
      <c r="L2157" s="584"/>
      <c r="M2157" s="585"/>
      <c r="N2157" s="588">
        <f>L2157+J2157</f>
        <v>0</v>
      </c>
      <c r="O2157" s="589"/>
      <c r="P2157" s="542"/>
      <c r="Q2157" s="580"/>
      <c r="R2157" s="584"/>
      <c r="S2157" s="585"/>
      <c r="T2157" s="588">
        <f>R2157-P2157</f>
        <v>0</v>
      </c>
      <c r="U2157" s="588"/>
      <c r="V2157" s="542"/>
      <c r="W2157" s="543"/>
      <c r="X2157" s="593"/>
      <c r="Y2157" s="543"/>
      <c r="Z2157" s="542"/>
      <c r="AA2157" s="543"/>
      <c r="AB2157" s="542"/>
      <c r="AC2157" s="543"/>
      <c r="AD2157" s="542"/>
      <c r="AE2157" s="580"/>
      <c r="AF2157" s="584"/>
      <c r="AG2157" s="585"/>
      <c r="AH2157" s="595">
        <f>IF(AD2157=0,0,(AF2157/AD2157)*100)</f>
        <v>0</v>
      </c>
      <c r="AI2157" s="596"/>
      <c r="AJ2157" s="542"/>
      <c r="AK2157" s="580"/>
      <c r="AL2157" s="584"/>
      <c r="AM2157" s="585"/>
      <c r="AN2157" s="595">
        <f>IF(AJ2157=0,0,(AL2157/AJ2157)*100)</f>
        <v>0</v>
      </c>
      <c r="AO2157" s="596"/>
      <c r="AP2157" s="542"/>
      <c r="AQ2157" s="580"/>
      <c r="AR2157" s="584"/>
      <c r="AS2157" s="585"/>
      <c r="AT2157" s="595">
        <f>IF(AP2157=0,0,(AR2157/AP2157)*100)</f>
        <v>0</v>
      </c>
      <c r="AU2157" s="596"/>
      <c r="AV2157" s="599">
        <f>AD2157+AJ2157+AP2157</f>
        <v>0</v>
      </c>
      <c r="AW2157" s="600"/>
      <c r="AX2157" s="630">
        <f>AF2157+AL2157+AR2157</f>
        <v>0</v>
      </c>
      <c r="AY2157" s="631"/>
      <c r="AZ2157" s="595">
        <f>IF(AV2157=0,0,(AX2157/AV2157)*100)</f>
        <v>0</v>
      </c>
      <c r="BA2157" s="596"/>
      <c r="BB2157" s="542"/>
      <c r="BC2157" s="580"/>
      <c r="BD2157" s="584"/>
      <c r="BE2157" s="585"/>
      <c r="BF2157" s="595">
        <f>IF(BB2157=0,0,(BD2157/BB2157)*100)</f>
        <v>0</v>
      </c>
      <c r="BG2157" s="596"/>
      <c r="BH2157" s="599">
        <f>AV2157+BB2157</f>
        <v>0</v>
      </c>
      <c r="BI2157" s="600"/>
      <c r="BJ2157" s="630">
        <f>AX2157+BD2157</f>
        <v>0</v>
      </c>
      <c r="BK2157" s="631"/>
      <c r="BL2157" s="595">
        <f>IF(BH2157=0,0,(BJ2157/BH2157)*100)</f>
        <v>0</v>
      </c>
      <c r="BM2157" s="596"/>
      <c r="BN2157" s="656">
        <f>(AF2157*2)+(AL2157*2)+(AR2157*3)+BD2157</f>
        <v>0</v>
      </c>
      <c r="BO2157" s="657"/>
      <c r="BP2157" s="658"/>
      <c r="BQ2157" s="676">
        <f t="shared" ref="BQ2157" si="2095">IF(BS2157=0,0,50*BR2157/BS2157)</f>
        <v>0</v>
      </c>
      <c r="BR2157" s="662">
        <f t="shared" ref="BR2157" si="2096">(BN2157*BU$11)+(N2157*BU$12)+(Z2157*BU$13)+(R2157*BU$14)+(X2157*BU$15)+(AB2157*BU$16)+(V2157*BU$2145)</f>
        <v>0</v>
      </c>
      <c r="BS2157" s="662">
        <f t="shared" ref="BS2157" si="2097">((BB2157-BD2157)*BU$2142)+((AV2157-AX2157)*BU$2141)+(H2157*BU$2143)+(P2157*BU$2144)</f>
        <v>0</v>
      </c>
      <c r="BT2157" s="15"/>
      <c r="BU2157" s="15"/>
      <c r="BV2157" s="95"/>
    </row>
    <row r="2158" spans="1:74" ht="21.75" customHeight="1" x14ac:dyDescent="0.25">
      <c r="A2158" s="95"/>
      <c r="B2158" s="571"/>
      <c r="C2158" s="642" t="str">
        <f>IF(ROSTER!D$30="","",ROSTER!D$30)</f>
        <v/>
      </c>
      <c r="D2158" s="643"/>
      <c r="E2158" s="575"/>
      <c r="F2158" s="577"/>
      <c r="G2158" s="583"/>
      <c r="H2158" s="579"/>
      <c r="I2158" s="545"/>
      <c r="J2158" s="544"/>
      <c r="K2158" s="581"/>
      <c r="L2158" s="586"/>
      <c r="M2158" s="587"/>
      <c r="N2158" s="592" t="s">
        <v>16</v>
      </c>
      <c r="O2158" s="603"/>
      <c r="P2158" s="544"/>
      <c r="Q2158" s="581"/>
      <c r="R2158" s="586"/>
      <c r="S2158" s="587"/>
      <c r="T2158" s="592" t="s">
        <v>16</v>
      </c>
      <c r="U2158" s="592"/>
      <c r="V2158" s="544"/>
      <c r="W2158" s="545"/>
      <c r="X2158" s="594"/>
      <c r="Y2158" s="545"/>
      <c r="Z2158" s="544"/>
      <c r="AA2158" s="545"/>
      <c r="AB2158" s="544"/>
      <c r="AC2158" s="545"/>
      <c r="AD2158" s="544"/>
      <c r="AE2158" s="581"/>
      <c r="AF2158" s="586"/>
      <c r="AG2158" s="587"/>
      <c r="AH2158" s="626"/>
      <c r="AI2158" s="627"/>
      <c r="AJ2158" s="544"/>
      <c r="AK2158" s="581"/>
      <c r="AL2158" s="586"/>
      <c r="AM2158" s="587"/>
      <c r="AN2158" s="626"/>
      <c r="AO2158" s="627"/>
      <c r="AP2158" s="544"/>
      <c r="AQ2158" s="581"/>
      <c r="AR2158" s="586"/>
      <c r="AS2158" s="587"/>
      <c r="AT2158" s="626"/>
      <c r="AU2158" s="627"/>
      <c r="AV2158" s="628"/>
      <c r="AW2158" s="629"/>
      <c r="AX2158" s="632"/>
      <c r="AY2158" s="633"/>
      <c r="AZ2158" s="626"/>
      <c r="BA2158" s="627"/>
      <c r="BB2158" s="544"/>
      <c r="BC2158" s="581"/>
      <c r="BD2158" s="586"/>
      <c r="BE2158" s="587"/>
      <c r="BF2158" s="626"/>
      <c r="BG2158" s="627"/>
      <c r="BH2158" s="628"/>
      <c r="BI2158" s="629"/>
      <c r="BJ2158" s="632"/>
      <c r="BK2158" s="633"/>
      <c r="BL2158" s="626"/>
      <c r="BM2158" s="627"/>
      <c r="BN2158" s="678"/>
      <c r="BO2158" s="679"/>
      <c r="BP2158" s="680"/>
      <c r="BQ2158" s="677"/>
      <c r="BR2158" s="663"/>
      <c r="BS2158" s="663"/>
      <c r="BT2158" s="15"/>
      <c r="BU2158" s="15"/>
      <c r="BV2158" s="95"/>
    </row>
    <row r="2159" spans="1:74" ht="21.75" customHeight="1" x14ac:dyDescent="0.25">
      <c r="A2159" s="95"/>
      <c r="B2159" s="570" t="str">
        <f>IF(ROSTER!B$32="","",ROSTER!B$32)</f>
        <v/>
      </c>
      <c r="C2159" s="572" t="str">
        <f>IF(ROSTER!C$32="","",ROSTER!C$32)</f>
        <v/>
      </c>
      <c r="D2159" s="573"/>
      <c r="E2159" s="574"/>
      <c r="F2159" s="576">
        <f>IF(E2159="y",1,IF(E2159="S",1,0))</f>
        <v>0</v>
      </c>
      <c r="G2159" s="582">
        <f>IF(E2159="S",1,0)</f>
        <v>0</v>
      </c>
      <c r="H2159" s="578"/>
      <c r="I2159" s="543"/>
      <c r="J2159" s="542"/>
      <c r="K2159" s="580"/>
      <c r="L2159" s="584"/>
      <c r="M2159" s="585"/>
      <c r="N2159" s="588">
        <f>L2159+J2159</f>
        <v>0</v>
      </c>
      <c r="O2159" s="589"/>
      <c r="P2159" s="542"/>
      <c r="Q2159" s="580"/>
      <c r="R2159" s="584"/>
      <c r="S2159" s="585"/>
      <c r="T2159" s="588">
        <f>R2159-P2159</f>
        <v>0</v>
      </c>
      <c r="U2159" s="588"/>
      <c r="V2159" s="542"/>
      <c r="W2159" s="543"/>
      <c r="X2159" s="593"/>
      <c r="Y2159" s="543"/>
      <c r="Z2159" s="542"/>
      <c r="AA2159" s="543"/>
      <c r="AB2159" s="542"/>
      <c r="AC2159" s="543"/>
      <c r="AD2159" s="542"/>
      <c r="AE2159" s="580"/>
      <c r="AF2159" s="584"/>
      <c r="AG2159" s="585"/>
      <c r="AH2159" s="595">
        <f>IF(AD2159=0,0,(AF2159/AD2159)*100)</f>
        <v>0</v>
      </c>
      <c r="AI2159" s="596"/>
      <c r="AJ2159" s="542"/>
      <c r="AK2159" s="580"/>
      <c r="AL2159" s="584"/>
      <c r="AM2159" s="585"/>
      <c r="AN2159" s="595">
        <f>IF(AJ2159=0,0,(AL2159/AJ2159)*100)</f>
        <v>0</v>
      </c>
      <c r="AO2159" s="596"/>
      <c r="AP2159" s="542"/>
      <c r="AQ2159" s="580"/>
      <c r="AR2159" s="584"/>
      <c r="AS2159" s="585"/>
      <c r="AT2159" s="595">
        <f>IF(AP2159=0,0,(AR2159/AP2159)*100)</f>
        <v>0</v>
      </c>
      <c r="AU2159" s="596"/>
      <c r="AV2159" s="599">
        <f>AD2159+AJ2159+AP2159</f>
        <v>0</v>
      </c>
      <c r="AW2159" s="600"/>
      <c r="AX2159" s="630">
        <f>AF2159+AL2159+AR2159</f>
        <v>0</v>
      </c>
      <c r="AY2159" s="631"/>
      <c r="AZ2159" s="595">
        <f>IF(AV2159=0,0,(AX2159/AV2159)*100)</f>
        <v>0</v>
      </c>
      <c r="BA2159" s="596"/>
      <c r="BB2159" s="542"/>
      <c r="BC2159" s="580"/>
      <c r="BD2159" s="584"/>
      <c r="BE2159" s="585"/>
      <c r="BF2159" s="595">
        <f>IF(BB2159=0,0,(BD2159/BB2159)*100)</f>
        <v>0</v>
      </c>
      <c r="BG2159" s="596"/>
      <c r="BH2159" s="599">
        <f>AV2159+BB2159</f>
        <v>0</v>
      </c>
      <c r="BI2159" s="600"/>
      <c r="BJ2159" s="630">
        <f>AX2159+BD2159</f>
        <v>0</v>
      </c>
      <c r="BK2159" s="631"/>
      <c r="BL2159" s="595">
        <f>IF(BH2159=0,0,(BJ2159/BH2159)*100)</f>
        <v>0</v>
      </c>
      <c r="BM2159" s="596"/>
      <c r="BN2159" s="656">
        <f>(AF2159*2)+(AL2159*2)+(AR2159*3)+BD2159</f>
        <v>0</v>
      </c>
      <c r="BO2159" s="657"/>
      <c r="BP2159" s="658"/>
      <c r="BQ2159" s="676">
        <f t="shared" ref="BQ2159" si="2098">IF(BS2159=0,0,50*BR2159/BS2159)</f>
        <v>0</v>
      </c>
      <c r="BR2159" s="662">
        <f t="shared" ref="BR2159" si="2099">(BN2159*BU$11)+(N2159*BU$12)+(Z2159*BU$13)+(R2159*BU$14)+(X2159*BU$15)+(AB2159*BU$16)+(V2159*BU$2145)</f>
        <v>0</v>
      </c>
      <c r="BS2159" s="662">
        <f t="shared" ref="BS2159" si="2100">((BB2159-BD2159)*BU$2142)+((AV2159-AX2159)*BU$2141)+(H2159*BU$2143)+(P2159*BU$2144)</f>
        <v>0</v>
      </c>
      <c r="BT2159" s="15"/>
      <c r="BU2159" s="15"/>
      <c r="BV2159" s="95"/>
    </row>
    <row r="2160" spans="1:74" ht="21.75" customHeight="1" x14ac:dyDescent="0.25">
      <c r="A2160" s="95"/>
      <c r="B2160" s="571"/>
      <c r="C2160" s="642" t="str">
        <f>IF(ROSTER!D$32="","",ROSTER!D$32)</f>
        <v/>
      </c>
      <c r="D2160" s="643"/>
      <c r="E2160" s="575"/>
      <c r="F2160" s="577"/>
      <c r="G2160" s="583"/>
      <c r="H2160" s="579"/>
      <c r="I2160" s="545"/>
      <c r="J2160" s="544"/>
      <c r="K2160" s="581"/>
      <c r="L2160" s="586"/>
      <c r="M2160" s="587"/>
      <c r="N2160" s="592" t="s">
        <v>16</v>
      </c>
      <c r="O2160" s="603"/>
      <c r="P2160" s="544"/>
      <c r="Q2160" s="581"/>
      <c r="R2160" s="586"/>
      <c r="S2160" s="587"/>
      <c r="T2160" s="592" t="s">
        <v>16</v>
      </c>
      <c r="U2160" s="592"/>
      <c r="V2160" s="544"/>
      <c r="W2160" s="545"/>
      <c r="X2160" s="594"/>
      <c r="Y2160" s="545"/>
      <c r="Z2160" s="544"/>
      <c r="AA2160" s="545"/>
      <c r="AB2160" s="544"/>
      <c r="AC2160" s="545"/>
      <c r="AD2160" s="544"/>
      <c r="AE2160" s="581"/>
      <c r="AF2160" s="586"/>
      <c r="AG2160" s="587"/>
      <c r="AH2160" s="626"/>
      <c r="AI2160" s="627"/>
      <c r="AJ2160" s="544"/>
      <c r="AK2160" s="581"/>
      <c r="AL2160" s="586"/>
      <c r="AM2160" s="587"/>
      <c r="AN2160" s="626"/>
      <c r="AO2160" s="627"/>
      <c r="AP2160" s="544"/>
      <c r="AQ2160" s="581"/>
      <c r="AR2160" s="586"/>
      <c r="AS2160" s="587"/>
      <c r="AT2160" s="626"/>
      <c r="AU2160" s="627"/>
      <c r="AV2160" s="628"/>
      <c r="AW2160" s="629"/>
      <c r="AX2160" s="632"/>
      <c r="AY2160" s="633"/>
      <c r="AZ2160" s="626"/>
      <c r="BA2160" s="627"/>
      <c r="BB2160" s="544"/>
      <c r="BC2160" s="581"/>
      <c r="BD2160" s="586"/>
      <c r="BE2160" s="587"/>
      <c r="BF2160" s="626"/>
      <c r="BG2160" s="627"/>
      <c r="BH2160" s="628"/>
      <c r="BI2160" s="629"/>
      <c r="BJ2160" s="632"/>
      <c r="BK2160" s="633"/>
      <c r="BL2160" s="626"/>
      <c r="BM2160" s="627"/>
      <c r="BN2160" s="678"/>
      <c r="BO2160" s="679"/>
      <c r="BP2160" s="680"/>
      <c r="BQ2160" s="677"/>
      <c r="BR2160" s="663"/>
      <c r="BS2160" s="663"/>
      <c r="BT2160" s="15"/>
      <c r="BU2160" s="15"/>
      <c r="BV2160" s="95"/>
    </row>
    <row r="2161" spans="1:74" ht="21.75" customHeight="1" x14ac:dyDescent="0.25">
      <c r="A2161" s="95"/>
      <c r="B2161" s="570" t="str">
        <f>IF(ROSTER!B$34="","",ROSTER!B$34)</f>
        <v/>
      </c>
      <c r="C2161" s="572" t="str">
        <f>IF(ROSTER!C$34="","",ROSTER!C$34)</f>
        <v/>
      </c>
      <c r="D2161" s="573"/>
      <c r="E2161" s="574"/>
      <c r="F2161" s="576">
        <f>IF(E2161="y",1,IF(E2161="S",1,0))</f>
        <v>0</v>
      </c>
      <c r="G2161" s="582">
        <f>IF(E2161="S",1,0)</f>
        <v>0</v>
      </c>
      <c r="H2161" s="578"/>
      <c r="I2161" s="543"/>
      <c r="J2161" s="542"/>
      <c r="K2161" s="580"/>
      <c r="L2161" s="584"/>
      <c r="M2161" s="585"/>
      <c r="N2161" s="588">
        <f>L2161+J2161</f>
        <v>0</v>
      </c>
      <c r="O2161" s="589"/>
      <c r="P2161" s="542"/>
      <c r="Q2161" s="580"/>
      <c r="R2161" s="584"/>
      <c r="S2161" s="585"/>
      <c r="T2161" s="588">
        <f>R2161-P2161</f>
        <v>0</v>
      </c>
      <c r="U2161" s="588"/>
      <c r="V2161" s="542"/>
      <c r="W2161" s="543"/>
      <c r="X2161" s="593"/>
      <c r="Y2161" s="543"/>
      <c r="Z2161" s="542"/>
      <c r="AA2161" s="543"/>
      <c r="AB2161" s="542"/>
      <c r="AC2161" s="543"/>
      <c r="AD2161" s="542"/>
      <c r="AE2161" s="580"/>
      <c r="AF2161" s="584"/>
      <c r="AG2161" s="585"/>
      <c r="AH2161" s="595">
        <f>IF(AD2161=0,0,(AF2161/AD2161)*100)</f>
        <v>0</v>
      </c>
      <c r="AI2161" s="596"/>
      <c r="AJ2161" s="542"/>
      <c r="AK2161" s="580"/>
      <c r="AL2161" s="584"/>
      <c r="AM2161" s="585"/>
      <c r="AN2161" s="595">
        <f>IF(AJ2161=0,0,(AL2161/AJ2161)*100)</f>
        <v>0</v>
      </c>
      <c r="AO2161" s="596"/>
      <c r="AP2161" s="542"/>
      <c r="AQ2161" s="580"/>
      <c r="AR2161" s="584"/>
      <c r="AS2161" s="585"/>
      <c r="AT2161" s="595">
        <f>IF(AP2161=0,0,(AR2161/AP2161)*100)</f>
        <v>0</v>
      </c>
      <c r="AU2161" s="596"/>
      <c r="AV2161" s="599">
        <f>AD2161+AJ2161+AP2161</f>
        <v>0</v>
      </c>
      <c r="AW2161" s="600"/>
      <c r="AX2161" s="630">
        <f>AF2161+AL2161+AR2161</f>
        <v>0</v>
      </c>
      <c r="AY2161" s="631"/>
      <c r="AZ2161" s="595">
        <f>IF(AV2161=0,0,(AX2161/AV2161)*100)</f>
        <v>0</v>
      </c>
      <c r="BA2161" s="596"/>
      <c r="BB2161" s="542"/>
      <c r="BC2161" s="580"/>
      <c r="BD2161" s="584"/>
      <c r="BE2161" s="585"/>
      <c r="BF2161" s="595">
        <f>IF(BB2161=0,0,(BD2161/BB2161)*100)</f>
        <v>0</v>
      </c>
      <c r="BG2161" s="596"/>
      <c r="BH2161" s="599">
        <f>AV2161+BB2161</f>
        <v>0</v>
      </c>
      <c r="BI2161" s="600"/>
      <c r="BJ2161" s="630">
        <f>AX2161+BD2161</f>
        <v>0</v>
      </c>
      <c r="BK2161" s="631"/>
      <c r="BL2161" s="595">
        <f>IF(BH2161=0,0,(BJ2161/BH2161)*100)</f>
        <v>0</v>
      </c>
      <c r="BM2161" s="596"/>
      <c r="BN2161" s="656">
        <f>(AF2161*2)+(AL2161*2)+(AR2161*3)+BD2161</f>
        <v>0</v>
      </c>
      <c r="BO2161" s="657"/>
      <c r="BP2161" s="658"/>
      <c r="BQ2161" s="676">
        <f t="shared" ref="BQ2161" si="2101">IF(BS2161=0,0,50*BR2161/BS2161)</f>
        <v>0</v>
      </c>
      <c r="BR2161" s="662">
        <f t="shared" ref="BR2161" si="2102">(BN2161*BU$11)+(N2161*BU$12)+(Z2161*BU$13)+(R2161*BU$14)+(X2161*BU$15)+(AB2161*BU$16)+(V2161*BU$2145)</f>
        <v>0</v>
      </c>
      <c r="BS2161" s="662">
        <f t="shared" ref="BS2161" si="2103">((BB2161-BD2161)*BU$2142)+((AV2161-AX2161)*BU$2141)+(H2161*BU$2143)+(P2161*BU$2144)</f>
        <v>0</v>
      </c>
      <c r="BT2161" s="15"/>
      <c r="BU2161" s="15"/>
      <c r="BV2161" s="95"/>
    </row>
    <row r="2162" spans="1:74" ht="21.75" customHeight="1" x14ac:dyDescent="0.25">
      <c r="A2162" s="95"/>
      <c r="B2162" s="571"/>
      <c r="C2162" s="642" t="str">
        <f>IF(ROSTER!D$34="","",ROSTER!D$34)</f>
        <v/>
      </c>
      <c r="D2162" s="643"/>
      <c r="E2162" s="575"/>
      <c r="F2162" s="577"/>
      <c r="G2162" s="583"/>
      <c r="H2162" s="579"/>
      <c r="I2162" s="545"/>
      <c r="J2162" s="544"/>
      <c r="K2162" s="581"/>
      <c r="L2162" s="586"/>
      <c r="M2162" s="587"/>
      <c r="N2162" s="592" t="s">
        <v>16</v>
      </c>
      <c r="O2162" s="603"/>
      <c r="P2162" s="544"/>
      <c r="Q2162" s="581"/>
      <c r="R2162" s="586"/>
      <c r="S2162" s="587"/>
      <c r="T2162" s="592" t="s">
        <v>16</v>
      </c>
      <c r="U2162" s="592"/>
      <c r="V2162" s="544"/>
      <c r="W2162" s="545"/>
      <c r="X2162" s="594"/>
      <c r="Y2162" s="545"/>
      <c r="Z2162" s="544"/>
      <c r="AA2162" s="545"/>
      <c r="AB2162" s="544"/>
      <c r="AC2162" s="545"/>
      <c r="AD2162" s="544"/>
      <c r="AE2162" s="581"/>
      <c r="AF2162" s="586"/>
      <c r="AG2162" s="587"/>
      <c r="AH2162" s="626"/>
      <c r="AI2162" s="627"/>
      <c r="AJ2162" s="544"/>
      <c r="AK2162" s="581"/>
      <c r="AL2162" s="586"/>
      <c r="AM2162" s="587"/>
      <c r="AN2162" s="626"/>
      <c r="AO2162" s="627"/>
      <c r="AP2162" s="544"/>
      <c r="AQ2162" s="581"/>
      <c r="AR2162" s="586"/>
      <c r="AS2162" s="587"/>
      <c r="AT2162" s="626"/>
      <c r="AU2162" s="627"/>
      <c r="AV2162" s="628"/>
      <c r="AW2162" s="629"/>
      <c r="AX2162" s="632"/>
      <c r="AY2162" s="633"/>
      <c r="AZ2162" s="626"/>
      <c r="BA2162" s="627"/>
      <c r="BB2162" s="544"/>
      <c r="BC2162" s="581"/>
      <c r="BD2162" s="586"/>
      <c r="BE2162" s="587"/>
      <c r="BF2162" s="626"/>
      <c r="BG2162" s="627"/>
      <c r="BH2162" s="628"/>
      <c r="BI2162" s="629"/>
      <c r="BJ2162" s="632"/>
      <c r="BK2162" s="633"/>
      <c r="BL2162" s="626"/>
      <c r="BM2162" s="627"/>
      <c r="BN2162" s="678"/>
      <c r="BO2162" s="679"/>
      <c r="BP2162" s="680"/>
      <c r="BQ2162" s="677"/>
      <c r="BR2162" s="663"/>
      <c r="BS2162" s="663"/>
      <c r="BT2162" s="15"/>
      <c r="BU2162" s="15"/>
      <c r="BV2162" s="95"/>
    </row>
    <row r="2163" spans="1:74" ht="21.75" customHeight="1" x14ac:dyDescent="0.25">
      <c r="A2163" s="95"/>
      <c r="B2163" s="570" t="str">
        <f>IF(ROSTER!B$36="","",ROSTER!B$36)</f>
        <v/>
      </c>
      <c r="C2163" s="572" t="str">
        <f>IF(ROSTER!C$36="","",ROSTER!C$36)</f>
        <v/>
      </c>
      <c r="D2163" s="573"/>
      <c r="E2163" s="574"/>
      <c r="F2163" s="576">
        <f>IF(E2163="y",1,IF(E2163="S",1,0))</f>
        <v>0</v>
      </c>
      <c r="G2163" s="582">
        <f>IF(E2163="S",1,0)</f>
        <v>0</v>
      </c>
      <c r="H2163" s="578"/>
      <c r="I2163" s="543"/>
      <c r="J2163" s="542"/>
      <c r="K2163" s="580"/>
      <c r="L2163" s="584"/>
      <c r="M2163" s="585"/>
      <c r="N2163" s="588">
        <f>L2163+J2163</f>
        <v>0</v>
      </c>
      <c r="O2163" s="589"/>
      <c r="P2163" s="542"/>
      <c r="Q2163" s="580"/>
      <c r="R2163" s="584"/>
      <c r="S2163" s="585"/>
      <c r="T2163" s="588">
        <f>R2163-P2163</f>
        <v>0</v>
      </c>
      <c r="U2163" s="588"/>
      <c r="V2163" s="542"/>
      <c r="W2163" s="543"/>
      <c r="X2163" s="593"/>
      <c r="Y2163" s="543"/>
      <c r="Z2163" s="542"/>
      <c r="AA2163" s="543"/>
      <c r="AB2163" s="542"/>
      <c r="AC2163" s="543"/>
      <c r="AD2163" s="542"/>
      <c r="AE2163" s="580"/>
      <c r="AF2163" s="584"/>
      <c r="AG2163" s="585"/>
      <c r="AH2163" s="595">
        <f>IF(AD2163=0,0,(AF2163/AD2163)*100)</f>
        <v>0</v>
      </c>
      <c r="AI2163" s="596"/>
      <c r="AJ2163" s="542"/>
      <c r="AK2163" s="580"/>
      <c r="AL2163" s="584"/>
      <c r="AM2163" s="585"/>
      <c r="AN2163" s="595">
        <f>IF(AJ2163=0,0,(AL2163/AJ2163)*100)</f>
        <v>0</v>
      </c>
      <c r="AO2163" s="596"/>
      <c r="AP2163" s="542"/>
      <c r="AQ2163" s="580"/>
      <c r="AR2163" s="584"/>
      <c r="AS2163" s="585"/>
      <c r="AT2163" s="595">
        <f>IF(AP2163=0,0,(AR2163/AP2163)*100)</f>
        <v>0</v>
      </c>
      <c r="AU2163" s="596"/>
      <c r="AV2163" s="599">
        <f>AD2163+AJ2163+AP2163</f>
        <v>0</v>
      </c>
      <c r="AW2163" s="600"/>
      <c r="AX2163" s="630">
        <f>AF2163+AL2163+AR2163</f>
        <v>0</v>
      </c>
      <c r="AY2163" s="631"/>
      <c r="AZ2163" s="595">
        <f>IF(AV2163=0,0,(AX2163/AV2163)*100)</f>
        <v>0</v>
      </c>
      <c r="BA2163" s="596"/>
      <c r="BB2163" s="542"/>
      <c r="BC2163" s="580"/>
      <c r="BD2163" s="584"/>
      <c r="BE2163" s="585"/>
      <c r="BF2163" s="595">
        <f>IF(BB2163=0,0,(BD2163/BB2163)*100)</f>
        <v>0</v>
      </c>
      <c r="BG2163" s="596"/>
      <c r="BH2163" s="599">
        <f>AV2163+BB2163</f>
        <v>0</v>
      </c>
      <c r="BI2163" s="600"/>
      <c r="BJ2163" s="630">
        <f>AX2163+BD2163</f>
        <v>0</v>
      </c>
      <c r="BK2163" s="631"/>
      <c r="BL2163" s="595">
        <f>IF(BH2163=0,0,(BJ2163/BH2163)*100)</f>
        <v>0</v>
      </c>
      <c r="BM2163" s="596"/>
      <c r="BN2163" s="656">
        <f>(AF2163*2)+(AL2163*2)+(AR2163*3)+BD2163</f>
        <v>0</v>
      </c>
      <c r="BO2163" s="657"/>
      <c r="BP2163" s="658"/>
      <c r="BQ2163" s="676">
        <f t="shared" ref="BQ2163" si="2104">IF(BS2163=0,0,50*BR2163/BS2163)</f>
        <v>0</v>
      </c>
      <c r="BR2163" s="662">
        <f t="shared" ref="BR2163" si="2105">(BN2163*BU$11)+(N2163*BU$12)+(Z2163*BU$13)+(R2163*BU$14)+(X2163*BU$15)+(AB2163*BU$16)+(V2163*BU$2145)</f>
        <v>0</v>
      </c>
      <c r="BS2163" s="662">
        <f t="shared" ref="BS2163" si="2106">((BB2163-BD2163)*BU$2142)+((AV2163-AX2163)*BU$2141)+(H2163*BU$2143)+(P2163*BU$2144)</f>
        <v>0</v>
      </c>
      <c r="BT2163" s="15"/>
      <c r="BU2163" s="15"/>
      <c r="BV2163" s="95"/>
    </row>
    <row r="2164" spans="1:74" ht="21.75" customHeight="1" x14ac:dyDescent="0.25">
      <c r="A2164" s="95"/>
      <c r="B2164" s="571"/>
      <c r="C2164" s="642" t="str">
        <f>IF(ROSTER!D$36="","",ROSTER!D$36)</f>
        <v/>
      </c>
      <c r="D2164" s="643"/>
      <c r="E2164" s="575"/>
      <c r="F2164" s="577"/>
      <c r="G2164" s="583"/>
      <c r="H2164" s="579"/>
      <c r="I2164" s="545"/>
      <c r="J2164" s="544"/>
      <c r="K2164" s="581"/>
      <c r="L2164" s="586"/>
      <c r="M2164" s="587"/>
      <c r="N2164" s="592" t="s">
        <v>16</v>
      </c>
      <c r="O2164" s="603"/>
      <c r="P2164" s="544"/>
      <c r="Q2164" s="581"/>
      <c r="R2164" s="586"/>
      <c r="S2164" s="587"/>
      <c r="T2164" s="592" t="s">
        <v>16</v>
      </c>
      <c r="U2164" s="592"/>
      <c r="V2164" s="544"/>
      <c r="W2164" s="545"/>
      <c r="X2164" s="594"/>
      <c r="Y2164" s="545"/>
      <c r="Z2164" s="544"/>
      <c r="AA2164" s="545"/>
      <c r="AB2164" s="544"/>
      <c r="AC2164" s="545"/>
      <c r="AD2164" s="544"/>
      <c r="AE2164" s="581"/>
      <c r="AF2164" s="586"/>
      <c r="AG2164" s="587"/>
      <c r="AH2164" s="626"/>
      <c r="AI2164" s="627"/>
      <c r="AJ2164" s="544"/>
      <c r="AK2164" s="581"/>
      <c r="AL2164" s="586"/>
      <c r="AM2164" s="587"/>
      <c r="AN2164" s="626"/>
      <c r="AO2164" s="627"/>
      <c r="AP2164" s="544"/>
      <c r="AQ2164" s="581"/>
      <c r="AR2164" s="586"/>
      <c r="AS2164" s="587"/>
      <c r="AT2164" s="626"/>
      <c r="AU2164" s="627"/>
      <c r="AV2164" s="628"/>
      <c r="AW2164" s="629"/>
      <c r="AX2164" s="632"/>
      <c r="AY2164" s="633"/>
      <c r="AZ2164" s="626"/>
      <c r="BA2164" s="627"/>
      <c r="BB2164" s="544"/>
      <c r="BC2164" s="581"/>
      <c r="BD2164" s="586"/>
      <c r="BE2164" s="587"/>
      <c r="BF2164" s="626"/>
      <c r="BG2164" s="627"/>
      <c r="BH2164" s="628"/>
      <c r="BI2164" s="629"/>
      <c r="BJ2164" s="632"/>
      <c r="BK2164" s="633"/>
      <c r="BL2164" s="626"/>
      <c r="BM2164" s="627"/>
      <c r="BN2164" s="678"/>
      <c r="BO2164" s="679"/>
      <c r="BP2164" s="680"/>
      <c r="BQ2164" s="677"/>
      <c r="BR2164" s="663"/>
      <c r="BS2164" s="663"/>
      <c r="BT2164" s="15"/>
      <c r="BU2164" s="15"/>
      <c r="BV2164" s="95"/>
    </row>
    <row r="2165" spans="1:74" ht="21.75" customHeight="1" x14ac:dyDescent="0.25">
      <c r="A2165" s="95"/>
      <c r="B2165" s="570" t="str">
        <f>IF(ROSTER!B$38="","",ROSTER!B$38)</f>
        <v/>
      </c>
      <c r="C2165" s="572" t="str">
        <f>IF(ROSTER!C$38="","",ROSTER!C$38)</f>
        <v/>
      </c>
      <c r="D2165" s="573"/>
      <c r="E2165" s="574"/>
      <c r="F2165" s="576">
        <f>IF(E2165="y",1,IF(E2165="S",1,0))</f>
        <v>0</v>
      </c>
      <c r="G2165" s="582">
        <f>IF(E2165="S",1,0)</f>
        <v>0</v>
      </c>
      <c r="H2165" s="578"/>
      <c r="I2165" s="543"/>
      <c r="J2165" s="542"/>
      <c r="K2165" s="580"/>
      <c r="L2165" s="584"/>
      <c r="M2165" s="585"/>
      <c r="N2165" s="588">
        <f>L2165+J2165</f>
        <v>0</v>
      </c>
      <c r="O2165" s="589"/>
      <c r="P2165" s="542"/>
      <c r="Q2165" s="580"/>
      <c r="R2165" s="584"/>
      <c r="S2165" s="585"/>
      <c r="T2165" s="588">
        <f>R2165-P2165</f>
        <v>0</v>
      </c>
      <c r="U2165" s="588"/>
      <c r="V2165" s="542"/>
      <c r="W2165" s="543"/>
      <c r="X2165" s="593"/>
      <c r="Y2165" s="543"/>
      <c r="Z2165" s="542"/>
      <c r="AA2165" s="543"/>
      <c r="AB2165" s="542"/>
      <c r="AC2165" s="543"/>
      <c r="AD2165" s="542"/>
      <c r="AE2165" s="580"/>
      <c r="AF2165" s="584"/>
      <c r="AG2165" s="585"/>
      <c r="AH2165" s="595">
        <f>IF(AD2165=0,0,(AF2165/AD2165)*100)</f>
        <v>0</v>
      </c>
      <c r="AI2165" s="596"/>
      <c r="AJ2165" s="542"/>
      <c r="AK2165" s="580"/>
      <c r="AL2165" s="584"/>
      <c r="AM2165" s="585"/>
      <c r="AN2165" s="595">
        <f>IF(AJ2165=0,0,(AL2165/AJ2165)*100)</f>
        <v>0</v>
      </c>
      <c r="AO2165" s="596"/>
      <c r="AP2165" s="542"/>
      <c r="AQ2165" s="580"/>
      <c r="AR2165" s="584"/>
      <c r="AS2165" s="585"/>
      <c r="AT2165" s="595">
        <f>IF(AP2165=0,0,(AR2165/AP2165)*100)</f>
        <v>0</v>
      </c>
      <c r="AU2165" s="596"/>
      <c r="AV2165" s="599">
        <f>AD2165+AJ2165+AP2165</f>
        <v>0</v>
      </c>
      <c r="AW2165" s="600"/>
      <c r="AX2165" s="630">
        <f>AF2165+AL2165+AR2165</f>
        <v>0</v>
      </c>
      <c r="AY2165" s="631"/>
      <c r="AZ2165" s="595">
        <f>IF(AV2165=0,0,(AX2165/AV2165)*100)</f>
        <v>0</v>
      </c>
      <c r="BA2165" s="596"/>
      <c r="BB2165" s="542"/>
      <c r="BC2165" s="580"/>
      <c r="BD2165" s="584"/>
      <c r="BE2165" s="585"/>
      <c r="BF2165" s="595">
        <f>IF(BB2165=0,0,(BD2165/BB2165)*100)</f>
        <v>0</v>
      </c>
      <c r="BG2165" s="596"/>
      <c r="BH2165" s="599">
        <f>AV2165+BB2165</f>
        <v>0</v>
      </c>
      <c r="BI2165" s="600"/>
      <c r="BJ2165" s="630">
        <f>AX2165+BD2165</f>
        <v>0</v>
      </c>
      <c r="BK2165" s="631"/>
      <c r="BL2165" s="595">
        <f>IF(BH2165=0,0,(BJ2165/BH2165)*100)</f>
        <v>0</v>
      </c>
      <c r="BM2165" s="596"/>
      <c r="BN2165" s="656">
        <f>(AF2165*2)+(AL2165*2)+(AR2165*3)+BD2165</f>
        <v>0</v>
      </c>
      <c r="BO2165" s="657"/>
      <c r="BP2165" s="658"/>
      <c r="BQ2165" s="676">
        <f t="shared" ref="BQ2165" si="2107">IF(BS2165=0,0,50*BR2165/BS2165)</f>
        <v>0</v>
      </c>
      <c r="BR2165" s="662">
        <f t="shared" ref="BR2165" si="2108">(BN2165*BU$11)+(N2165*BU$12)+(Z2165*BU$13)+(R2165*BU$14)+(X2165*BU$15)+(AB2165*BU$16)+(V2165*BU$2145)</f>
        <v>0</v>
      </c>
      <c r="BS2165" s="662">
        <f t="shared" ref="BS2165" si="2109">((BB2165-BD2165)*BU$2142)+((AV2165-AX2165)*BU$2141)+(H2165*BU$2143)+(P2165*BU$2144)</f>
        <v>0</v>
      </c>
      <c r="BT2165" s="15"/>
      <c r="BU2165" s="15"/>
      <c r="BV2165" s="95"/>
    </row>
    <row r="2166" spans="1:74" ht="21.75" customHeight="1" x14ac:dyDescent="0.25">
      <c r="A2166" s="95"/>
      <c r="B2166" s="571"/>
      <c r="C2166" s="642" t="str">
        <f>IF(ROSTER!D$38="","",ROSTER!D$38)</f>
        <v/>
      </c>
      <c r="D2166" s="643"/>
      <c r="E2166" s="575"/>
      <c r="F2166" s="577"/>
      <c r="G2166" s="583"/>
      <c r="H2166" s="579"/>
      <c r="I2166" s="545"/>
      <c r="J2166" s="544"/>
      <c r="K2166" s="581"/>
      <c r="L2166" s="586"/>
      <c r="M2166" s="587"/>
      <c r="N2166" s="592" t="s">
        <v>16</v>
      </c>
      <c r="O2166" s="603"/>
      <c r="P2166" s="544"/>
      <c r="Q2166" s="581"/>
      <c r="R2166" s="586"/>
      <c r="S2166" s="587"/>
      <c r="T2166" s="592" t="s">
        <v>16</v>
      </c>
      <c r="U2166" s="592"/>
      <c r="V2166" s="544"/>
      <c r="W2166" s="545"/>
      <c r="X2166" s="594"/>
      <c r="Y2166" s="545"/>
      <c r="Z2166" s="544"/>
      <c r="AA2166" s="545"/>
      <c r="AB2166" s="544"/>
      <c r="AC2166" s="545"/>
      <c r="AD2166" s="544"/>
      <c r="AE2166" s="581"/>
      <c r="AF2166" s="586"/>
      <c r="AG2166" s="587"/>
      <c r="AH2166" s="626"/>
      <c r="AI2166" s="627"/>
      <c r="AJ2166" s="544"/>
      <c r="AK2166" s="581"/>
      <c r="AL2166" s="586"/>
      <c r="AM2166" s="587"/>
      <c r="AN2166" s="626"/>
      <c r="AO2166" s="627"/>
      <c r="AP2166" s="544"/>
      <c r="AQ2166" s="581"/>
      <c r="AR2166" s="586"/>
      <c r="AS2166" s="587"/>
      <c r="AT2166" s="626"/>
      <c r="AU2166" s="627"/>
      <c r="AV2166" s="628"/>
      <c r="AW2166" s="629"/>
      <c r="AX2166" s="632"/>
      <c r="AY2166" s="633"/>
      <c r="AZ2166" s="626"/>
      <c r="BA2166" s="627"/>
      <c r="BB2166" s="544"/>
      <c r="BC2166" s="581"/>
      <c r="BD2166" s="586"/>
      <c r="BE2166" s="587"/>
      <c r="BF2166" s="626"/>
      <c r="BG2166" s="627"/>
      <c r="BH2166" s="628"/>
      <c r="BI2166" s="629"/>
      <c r="BJ2166" s="632"/>
      <c r="BK2166" s="633"/>
      <c r="BL2166" s="626"/>
      <c r="BM2166" s="627"/>
      <c r="BN2166" s="678"/>
      <c r="BO2166" s="679"/>
      <c r="BP2166" s="680"/>
      <c r="BQ2166" s="677"/>
      <c r="BR2166" s="663"/>
      <c r="BS2166" s="663"/>
      <c r="BT2166" s="15"/>
      <c r="BU2166" s="15"/>
      <c r="BV2166" s="95"/>
    </row>
    <row r="2167" spans="1:74" ht="21.75" customHeight="1" x14ac:dyDescent="0.25">
      <c r="A2167" s="95"/>
      <c r="B2167" s="570" t="str">
        <f>IF(ROSTER!B$40="","",ROSTER!B$40)</f>
        <v/>
      </c>
      <c r="C2167" s="572" t="str">
        <f>IF(ROSTER!C$40="","",ROSTER!C$40)</f>
        <v/>
      </c>
      <c r="D2167" s="573"/>
      <c r="E2167" s="574"/>
      <c r="F2167" s="576">
        <f>IF(E2167="y",1,IF(E2167="S",1,0))</f>
        <v>0</v>
      </c>
      <c r="G2167" s="582">
        <f>IF(E2167="S",1,0)</f>
        <v>0</v>
      </c>
      <c r="H2167" s="578"/>
      <c r="I2167" s="543"/>
      <c r="J2167" s="542"/>
      <c r="K2167" s="580"/>
      <c r="L2167" s="584"/>
      <c r="M2167" s="585"/>
      <c r="N2167" s="588">
        <f>L2167+J2167</f>
        <v>0</v>
      </c>
      <c r="O2167" s="589"/>
      <c r="P2167" s="542"/>
      <c r="Q2167" s="580"/>
      <c r="R2167" s="584"/>
      <c r="S2167" s="585"/>
      <c r="T2167" s="588">
        <f>R2167-P2167</f>
        <v>0</v>
      </c>
      <c r="U2167" s="588"/>
      <c r="V2167" s="542"/>
      <c r="W2167" s="543"/>
      <c r="X2167" s="593"/>
      <c r="Y2167" s="543"/>
      <c r="Z2167" s="542"/>
      <c r="AA2167" s="543"/>
      <c r="AB2167" s="542"/>
      <c r="AC2167" s="543"/>
      <c r="AD2167" s="542"/>
      <c r="AE2167" s="580"/>
      <c r="AF2167" s="584"/>
      <c r="AG2167" s="585"/>
      <c r="AH2167" s="595">
        <f>IF(AD2167=0,0,(AF2167/AD2167)*100)</f>
        <v>0</v>
      </c>
      <c r="AI2167" s="596"/>
      <c r="AJ2167" s="542"/>
      <c r="AK2167" s="580"/>
      <c r="AL2167" s="584"/>
      <c r="AM2167" s="585"/>
      <c r="AN2167" s="595">
        <f>IF(AJ2167=0,0,(AL2167/AJ2167)*100)</f>
        <v>0</v>
      </c>
      <c r="AO2167" s="596"/>
      <c r="AP2167" s="542"/>
      <c r="AQ2167" s="580"/>
      <c r="AR2167" s="584"/>
      <c r="AS2167" s="585"/>
      <c r="AT2167" s="595">
        <f>IF(AP2167=0,0,(AR2167/AP2167)*100)</f>
        <v>0</v>
      </c>
      <c r="AU2167" s="596"/>
      <c r="AV2167" s="599">
        <f>AD2167+AJ2167+AP2167</f>
        <v>0</v>
      </c>
      <c r="AW2167" s="600"/>
      <c r="AX2167" s="630">
        <f>AF2167+AL2167+AR2167</f>
        <v>0</v>
      </c>
      <c r="AY2167" s="631"/>
      <c r="AZ2167" s="595">
        <f>IF(AV2167=0,0,(AX2167/AV2167)*100)</f>
        <v>0</v>
      </c>
      <c r="BA2167" s="596"/>
      <c r="BB2167" s="542"/>
      <c r="BC2167" s="580"/>
      <c r="BD2167" s="584"/>
      <c r="BE2167" s="585"/>
      <c r="BF2167" s="595">
        <f>IF(BB2167=0,0,(BD2167/BB2167)*100)</f>
        <v>0</v>
      </c>
      <c r="BG2167" s="596"/>
      <c r="BH2167" s="599">
        <f>AV2167+BB2167</f>
        <v>0</v>
      </c>
      <c r="BI2167" s="600"/>
      <c r="BJ2167" s="630">
        <f>AX2167+BD2167</f>
        <v>0</v>
      </c>
      <c r="BK2167" s="631"/>
      <c r="BL2167" s="595">
        <f>IF(BH2167=0,0,(BJ2167/BH2167)*100)</f>
        <v>0</v>
      </c>
      <c r="BM2167" s="596"/>
      <c r="BN2167" s="656">
        <f>(AF2167*2)+(AL2167*2)+(AR2167*3)+BD2167</f>
        <v>0</v>
      </c>
      <c r="BO2167" s="657"/>
      <c r="BP2167" s="658"/>
      <c r="BQ2167" s="676">
        <f t="shared" ref="BQ2167" si="2110">IF(BS2167=0,0,50*BR2167/BS2167)</f>
        <v>0</v>
      </c>
      <c r="BR2167" s="662">
        <f t="shared" ref="BR2167" si="2111">(BN2167*BU$11)+(N2167*BU$12)+(Z2167*BU$13)+(R2167*BU$14)+(X2167*BU$15)+(AB2167*BU$16)+(V2167*BU$2145)</f>
        <v>0</v>
      </c>
      <c r="BS2167" s="662">
        <f t="shared" ref="BS2167" si="2112">((BB2167-BD2167)*BU$2142)+((AV2167-AX2167)*BU$2141)+(H2167*BU$2143)+(P2167*BU$2144)</f>
        <v>0</v>
      </c>
      <c r="BT2167" s="15"/>
      <c r="BU2167" s="15"/>
      <c r="BV2167" s="95"/>
    </row>
    <row r="2168" spans="1:74" ht="21.75" customHeight="1" x14ac:dyDescent="0.25">
      <c r="A2168" s="95"/>
      <c r="B2168" s="571"/>
      <c r="C2168" s="642" t="str">
        <f>IF(ROSTER!D$40="","",ROSTER!D$40)</f>
        <v/>
      </c>
      <c r="D2168" s="643"/>
      <c r="E2168" s="575"/>
      <c r="F2168" s="577"/>
      <c r="G2168" s="583"/>
      <c r="H2168" s="579"/>
      <c r="I2168" s="545"/>
      <c r="J2168" s="544"/>
      <c r="K2168" s="581"/>
      <c r="L2168" s="586"/>
      <c r="M2168" s="587"/>
      <c r="N2168" s="592" t="s">
        <v>16</v>
      </c>
      <c r="O2168" s="603"/>
      <c r="P2168" s="544"/>
      <c r="Q2168" s="581"/>
      <c r="R2168" s="586"/>
      <c r="S2168" s="587"/>
      <c r="T2168" s="592" t="s">
        <v>16</v>
      </c>
      <c r="U2168" s="592"/>
      <c r="V2168" s="544"/>
      <c r="W2168" s="545"/>
      <c r="X2168" s="594"/>
      <c r="Y2168" s="545"/>
      <c r="Z2168" s="544"/>
      <c r="AA2168" s="545"/>
      <c r="AB2168" s="544"/>
      <c r="AC2168" s="545"/>
      <c r="AD2168" s="544"/>
      <c r="AE2168" s="581"/>
      <c r="AF2168" s="586"/>
      <c r="AG2168" s="587"/>
      <c r="AH2168" s="626"/>
      <c r="AI2168" s="627"/>
      <c r="AJ2168" s="544"/>
      <c r="AK2168" s="581"/>
      <c r="AL2168" s="586"/>
      <c r="AM2168" s="587"/>
      <c r="AN2168" s="626"/>
      <c r="AO2168" s="627"/>
      <c r="AP2168" s="544"/>
      <c r="AQ2168" s="581"/>
      <c r="AR2168" s="586"/>
      <c r="AS2168" s="587"/>
      <c r="AT2168" s="626"/>
      <c r="AU2168" s="627"/>
      <c r="AV2168" s="628"/>
      <c r="AW2168" s="629"/>
      <c r="AX2168" s="632"/>
      <c r="AY2168" s="633"/>
      <c r="AZ2168" s="626"/>
      <c r="BA2168" s="627"/>
      <c r="BB2168" s="544"/>
      <c r="BC2168" s="581"/>
      <c r="BD2168" s="586"/>
      <c r="BE2168" s="587"/>
      <c r="BF2168" s="626"/>
      <c r="BG2168" s="627"/>
      <c r="BH2168" s="628"/>
      <c r="BI2168" s="629"/>
      <c r="BJ2168" s="632"/>
      <c r="BK2168" s="633"/>
      <c r="BL2168" s="626"/>
      <c r="BM2168" s="627"/>
      <c r="BN2168" s="678"/>
      <c r="BO2168" s="679"/>
      <c r="BP2168" s="680"/>
      <c r="BQ2168" s="677"/>
      <c r="BR2168" s="663"/>
      <c r="BS2168" s="663"/>
      <c r="BT2168" s="15"/>
      <c r="BU2168" s="15"/>
      <c r="BV2168" s="95"/>
    </row>
    <row r="2169" spans="1:74" ht="21.75" customHeight="1" x14ac:dyDescent="0.25">
      <c r="A2169" s="95"/>
      <c r="B2169" s="570" t="str">
        <f>IF(ROSTER!B$42="","",ROSTER!B$42)</f>
        <v/>
      </c>
      <c r="C2169" s="572" t="str">
        <f>IF(ROSTER!C$42="","",ROSTER!C$42)</f>
        <v/>
      </c>
      <c r="D2169" s="573"/>
      <c r="E2169" s="574"/>
      <c r="F2169" s="576">
        <f>IF(E2169="y",1,IF(E2169="S",1,0))</f>
        <v>0</v>
      </c>
      <c r="G2169" s="582">
        <f>IF(E2169="S",1,0)</f>
        <v>0</v>
      </c>
      <c r="H2169" s="578"/>
      <c r="I2169" s="543"/>
      <c r="J2169" s="542"/>
      <c r="K2169" s="580"/>
      <c r="L2169" s="584"/>
      <c r="M2169" s="585"/>
      <c r="N2169" s="588">
        <f>L2169+J2169</f>
        <v>0</v>
      </c>
      <c r="O2169" s="589"/>
      <c r="P2169" s="542"/>
      <c r="Q2169" s="580"/>
      <c r="R2169" s="584"/>
      <c r="S2169" s="585"/>
      <c r="T2169" s="588">
        <f>R2169-P2169</f>
        <v>0</v>
      </c>
      <c r="U2169" s="588"/>
      <c r="V2169" s="542"/>
      <c r="W2169" s="543"/>
      <c r="X2169" s="593"/>
      <c r="Y2169" s="543"/>
      <c r="Z2169" s="542"/>
      <c r="AA2169" s="543"/>
      <c r="AB2169" s="542"/>
      <c r="AC2169" s="543"/>
      <c r="AD2169" s="542"/>
      <c r="AE2169" s="580"/>
      <c r="AF2169" s="584"/>
      <c r="AG2169" s="585"/>
      <c r="AH2169" s="595">
        <f>IF(AD2169=0,0,(AF2169/AD2169)*100)</f>
        <v>0</v>
      </c>
      <c r="AI2169" s="596"/>
      <c r="AJ2169" s="542"/>
      <c r="AK2169" s="580"/>
      <c r="AL2169" s="584"/>
      <c r="AM2169" s="585"/>
      <c r="AN2169" s="595">
        <f>IF(AJ2169=0,0,(AL2169/AJ2169)*100)</f>
        <v>0</v>
      </c>
      <c r="AO2169" s="596"/>
      <c r="AP2169" s="542"/>
      <c r="AQ2169" s="580"/>
      <c r="AR2169" s="584"/>
      <c r="AS2169" s="585"/>
      <c r="AT2169" s="595">
        <f>IF(AP2169=0,0,(AR2169/AP2169)*100)</f>
        <v>0</v>
      </c>
      <c r="AU2169" s="596"/>
      <c r="AV2169" s="599">
        <f>AD2169+AJ2169+AP2169</f>
        <v>0</v>
      </c>
      <c r="AW2169" s="600"/>
      <c r="AX2169" s="630">
        <f>AF2169+AL2169+AR2169</f>
        <v>0</v>
      </c>
      <c r="AY2169" s="631"/>
      <c r="AZ2169" s="595">
        <f>IF(AV2169=0,0,(AX2169/AV2169)*100)</f>
        <v>0</v>
      </c>
      <c r="BA2169" s="596"/>
      <c r="BB2169" s="542"/>
      <c r="BC2169" s="580"/>
      <c r="BD2169" s="584"/>
      <c r="BE2169" s="585"/>
      <c r="BF2169" s="595">
        <f>IF(BB2169=0,0,(BD2169/BB2169)*100)</f>
        <v>0</v>
      </c>
      <c r="BG2169" s="596"/>
      <c r="BH2169" s="599">
        <f>AV2169+BB2169</f>
        <v>0</v>
      </c>
      <c r="BI2169" s="600"/>
      <c r="BJ2169" s="630">
        <f>AX2169+BD2169</f>
        <v>0</v>
      </c>
      <c r="BK2169" s="631"/>
      <c r="BL2169" s="595">
        <f>IF(BH2169=0,0,(BJ2169/BH2169)*100)</f>
        <v>0</v>
      </c>
      <c r="BM2169" s="596"/>
      <c r="BN2169" s="656">
        <f>(AF2169*2)+(AL2169*2)+(AR2169*3)+BD2169</f>
        <v>0</v>
      </c>
      <c r="BO2169" s="657"/>
      <c r="BP2169" s="658"/>
      <c r="BQ2169" s="676">
        <f t="shared" ref="BQ2169" si="2113">IF(BS2169=0,0,50*BR2169/BS2169)</f>
        <v>0</v>
      </c>
      <c r="BR2169" s="662">
        <f t="shared" ref="BR2169" si="2114">(BN2169*BU$11)+(N2169*BU$12)+(Z2169*BU$13)+(R2169*BU$14)+(X2169*BU$15)+(AB2169*BU$16)+(V2169*BU$2145)</f>
        <v>0</v>
      </c>
      <c r="BS2169" s="662">
        <f t="shared" ref="BS2169" si="2115">((BB2169-BD2169)*BU$2142)+((AV2169-AX2169)*BU$2141)+(H2169*BU$2143)+(P2169*BU$2144)</f>
        <v>0</v>
      </c>
      <c r="BT2169" s="15"/>
      <c r="BU2169" s="15"/>
      <c r="BV2169" s="95"/>
    </row>
    <row r="2170" spans="1:74" ht="21.75" customHeight="1" x14ac:dyDescent="0.25">
      <c r="A2170" s="95"/>
      <c r="B2170" s="571"/>
      <c r="C2170" s="642" t="str">
        <f>IF(ROSTER!D$42="","",ROSTER!D$42)</f>
        <v/>
      </c>
      <c r="D2170" s="643"/>
      <c r="E2170" s="575"/>
      <c r="F2170" s="577"/>
      <c r="G2170" s="583"/>
      <c r="H2170" s="579"/>
      <c r="I2170" s="545"/>
      <c r="J2170" s="544"/>
      <c r="K2170" s="581"/>
      <c r="L2170" s="586"/>
      <c r="M2170" s="587"/>
      <c r="N2170" s="592" t="s">
        <v>16</v>
      </c>
      <c r="O2170" s="603"/>
      <c r="P2170" s="544"/>
      <c r="Q2170" s="581"/>
      <c r="R2170" s="586"/>
      <c r="S2170" s="587"/>
      <c r="T2170" s="592" t="s">
        <v>16</v>
      </c>
      <c r="U2170" s="592"/>
      <c r="V2170" s="544"/>
      <c r="W2170" s="545"/>
      <c r="X2170" s="594"/>
      <c r="Y2170" s="545"/>
      <c r="Z2170" s="544"/>
      <c r="AA2170" s="545"/>
      <c r="AB2170" s="544"/>
      <c r="AC2170" s="545"/>
      <c r="AD2170" s="544"/>
      <c r="AE2170" s="581"/>
      <c r="AF2170" s="586"/>
      <c r="AG2170" s="587"/>
      <c r="AH2170" s="626"/>
      <c r="AI2170" s="627"/>
      <c r="AJ2170" s="544"/>
      <c r="AK2170" s="581"/>
      <c r="AL2170" s="586"/>
      <c r="AM2170" s="587"/>
      <c r="AN2170" s="626"/>
      <c r="AO2170" s="627"/>
      <c r="AP2170" s="544"/>
      <c r="AQ2170" s="581"/>
      <c r="AR2170" s="586"/>
      <c r="AS2170" s="587"/>
      <c r="AT2170" s="626"/>
      <c r="AU2170" s="627"/>
      <c r="AV2170" s="628"/>
      <c r="AW2170" s="629"/>
      <c r="AX2170" s="632"/>
      <c r="AY2170" s="633"/>
      <c r="AZ2170" s="626"/>
      <c r="BA2170" s="627"/>
      <c r="BB2170" s="544"/>
      <c r="BC2170" s="581"/>
      <c r="BD2170" s="586"/>
      <c r="BE2170" s="587"/>
      <c r="BF2170" s="626"/>
      <c r="BG2170" s="627"/>
      <c r="BH2170" s="628"/>
      <c r="BI2170" s="629"/>
      <c r="BJ2170" s="632"/>
      <c r="BK2170" s="633"/>
      <c r="BL2170" s="626"/>
      <c r="BM2170" s="627"/>
      <c r="BN2170" s="678"/>
      <c r="BO2170" s="679"/>
      <c r="BP2170" s="680"/>
      <c r="BQ2170" s="677"/>
      <c r="BR2170" s="663"/>
      <c r="BS2170" s="663"/>
      <c r="BT2170" s="15"/>
      <c r="BU2170" s="15"/>
      <c r="BV2170" s="95"/>
    </row>
    <row r="2171" spans="1:74" ht="21.75" customHeight="1" x14ac:dyDescent="0.25">
      <c r="A2171" s="95"/>
      <c r="B2171" s="570" t="str">
        <f>IF(ROSTER!B$44="","",ROSTER!B$44)</f>
        <v/>
      </c>
      <c r="C2171" s="572" t="str">
        <f>IF(ROSTER!C$44="","",ROSTER!C$44)</f>
        <v/>
      </c>
      <c r="D2171" s="573"/>
      <c r="E2171" s="574"/>
      <c r="F2171" s="576">
        <f>IF(E2171="y",1,IF(E2171="S",1,0))</f>
        <v>0</v>
      </c>
      <c r="G2171" s="582">
        <f>IF(E2171="S",1,0)</f>
        <v>0</v>
      </c>
      <c r="H2171" s="578"/>
      <c r="I2171" s="543"/>
      <c r="J2171" s="542"/>
      <c r="K2171" s="580"/>
      <c r="L2171" s="584"/>
      <c r="M2171" s="585"/>
      <c r="N2171" s="588">
        <f>L2171+J2171</f>
        <v>0</v>
      </c>
      <c r="O2171" s="589"/>
      <c r="P2171" s="542"/>
      <c r="Q2171" s="580"/>
      <c r="R2171" s="584"/>
      <c r="S2171" s="585"/>
      <c r="T2171" s="588">
        <f>R2171-P2171</f>
        <v>0</v>
      </c>
      <c r="U2171" s="588"/>
      <c r="V2171" s="542"/>
      <c r="W2171" s="543"/>
      <c r="X2171" s="593"/>
      <c r="Y2171" s="543"/>
      <c r="Z2171" s="542"/>
      <c r="AA2171" s="543"/>
      <c r="AB2171" s="542"/>
      <c r="AC2171" s="543"/>
      <c r="AD2171" s="542"/>
      <c r="AE2171" s="580"/>
      <c r="AF2171" s="584"/>
      <c r="AG2171" s="585"/>
      <c r="AH2171" s="595">
        <f>IF(AD2171=0,0,(AF2171/AD2171)*100)</f>
        <v>0</v>
      </c>
      <c r="AI2171" s="596"/>
      <c r="AJ2171" s="542"/>
      <c r="AK2171" s="580"/>
      <c r="AL2171" s="584"/>
      <c r="AM2171" s="585"/>
      <c r="AN2171" s="595">
        <f>IF(AJ2171=0,0,(AL2171/AJ2171)*100)</f>
        <v>0</v>
      </c>
      <c r="AO2171" s="596"/>
      <c r="AP2171" s="542"/>
      <c r="AQ2171" s="580"/>
      <c r="AR2171" s="584"/>
      <c r="AS2171" s="585"/>
      <c r="AT2171" s="595">
        <f>IF(AP2171=0,0,(AR2171/AP2171)*100)</f>
        <v>0</v>
      </c>
      <c r="AU2171" s="596"/>
      <c r="AV2171" s="599">
        <f>AD2171+AJ2171+AP2171</f>
        <v>0</v>
      </c>
      <c r="AW2171" s="600"/>
      <c r="AX2171" s="630">
        <f>AF2171+AL2171+AR2171</f>
        <v>0</v>
      </c>
      <c r="AY2171" s="631"/>
      <c r="AZ2171" s="595">
        <f>IF(AV2171=0,0,(AX2171/AV2171)*100)</f>
        <v>0</v>
      </c>
      <c r="BA2171" s="596"/>
      <c r="BB2171" s="542"/>
      <c r="BC2171" s="580"/>
      <c r="BD2171" s="584"/>
      <c r="BE2171" s="585"/>
      <c r="BF2171" s="595">
        <f>IF(BB2171=0,0,(BD2171/BB2171)*100)</f>
        <v>0</v>
      </c>
      <c r="BG2171" s="596"/>
      <c r="BH2171" s="599">
        <f>AV2171+BB2171</f>
        <v>0</v>
      </c>
      <c r="BI2171" s="600"/>
      <c r="BJ2171" s="630">
        <f>AX2171+BD2171</f>
        <v>0</v>
      </c>
      <c r="BK2171" s="631"/>
      <c r="BL2171" s="595">
        <f>IF(BH2171=0,0,(BJ2171/BH2171)*100)</f>
        <v>0</v>
      </c>
      <c r="BM2171" s="596"/>
      <c r="BN2171" s="656">
        <f>(AF2171*2)+(AL2171*2)+(AR2171*3)+BD2171</f>
        <v>0</v>
      </c>
      <c r="BO2171" s="657"/>
      <c r="BP2171" s="658"/>
      <c r="BQ2171" s="676">
        <f t="shared" ref="BQ2171" si="2116">IF(BS2171=0,0,50*BR2171/BS2171)</f>
        <v>0</v>
      </c>
      <c r="BR2171" s="662">
        <f t="shared" ref="BR2171" si="2117">(BN2171*BU$11)+(N2171*BU$12)+(Z2171*BU$13)+(R2171*BU$14)+(X2171*BU$15)+(AB2171*BU$16)+(V2171*BU$2145)</f>
        <v>0</v>
      </c>
      <c r="BS2171" s="662">
        <f t="shared" ref="BS2171" si="2118">((BB2171-BD2171)*BU$2142)+((AV2171-AX2171)*BU$2141)+(H2171*BU$2143)+(P2171*BU$2144)</f>
        <v>0</v>
      </c>
      <c r="BT2171" s="15"/>
      <c r="BU2171" s="15"/>
      <c r="BV2171" s="95"/>
    </row>
    <row r="2172" spans="1:74" ht="21.75" customHeight="1" x14ac:dyDescent="0.25">
      <c r="A2172" s="95"/>
      <c r="B2172" s="571"/>
      <c r="C2172" s="642" t="str">
        <f>IF(ROSTER!D$44="","",ROSTER!D$44)</f>
        <v/>
      </c>
      <c r="D2172" s="643"/>
      <c r="E2172" s="575"/>
      <c r="F2172" s="577"/>
      <c r="G2172" s="583"/>
      <c r="H2172" s="579"/>
      <c r="I2172" s="545"/>
      <c r="J2172" s="544"/>
      <c r="K2172" s="581"/>
      <c r="L2172" s="586"/>
      <c r="M2172" s="587"/>
      <c r="N2172" s="592" t="s">
        <v>16</v>
      </c>
      <c r="O2172" s="603"/>
      <c r="P2172" s="544"/>
      <c r="Q2172" s="581"/>
      <c r="R2172" s="586"/>
      <c r="S2172" s="587"/>
      <c r="T2172" s="592" t="s">
        <v>16</v>
      </c>
      <c r="U2172" s="592"/>
      <c r="V2172" s="544"/>
      <c r="W2172" s="545"/>
      <c r="X2172" s="594"/>
      <c r="Y2172" s="545"/>
      <c r="Z2172" s="544"/>
      <c r="AA2172" s="545"/>
      <c r="AB2172" s="544"/>
      <c r="AC2172" s="545"/>
      <c r="AD2172" s="544"/>
      <c r="AE2172" s="581"/>
      <c r="AF2172" s="586"/>
      <c r="AG2172" s="587"/>
      <c r="AH2172" s="626"/>
      <c r="AI2172" s="627"/>
      <c r="AJ2172" s="544"/>
      <c r="AK2172" s="581"/>
      <c r="AL2172" s="586"/>
      <c r="AM2172" s="587"/>
      <c r="AN2172" s="626"/>
      <c r="AO2172" s="627"/>
      <c r="AP2172" s="544"/>
      <c r="AQ2172" s="581"/>
      <c r="AR2172" s="586"/>
      <c r="AS2172" s="587"/>
      <c r="AT2172" s="626"/>
      <c r="AU2172" s="627"/>
      <c r="AV2172" s="628"/>
      <c r="AW2172" s="629"/>
      <c r="AX2172" s="632"/>
      <c r="AY2172" s="633"/>
      <c r="AZ2172" s="626"/>
      <c r="BA2172" s="627"/>
      <c r="BB2172" s="544"/>
      <c r="BC2172" s="581"/>
      <c r="BD2172" s="586"/>
      <c r="BE2172" s="587"/>
      <c r="BF2172" s="626"/>
      <c r="BG2172" s="627"/>
      <c r="BH2172" s="628"/>
      <c r="BI2172" s="629"/>
      <c r="BJ2172" s="632"/>
      <c r="BK2172" s="633"/>
      <c r="BL2172" s="626"/>
      <c r="BM2172" s="627"/>
      <c r="BN2172" s="678"/>
      <c r="BO2172" s="679"/>
      <c r="BP2172" s="680"/>
      <c r="BQ2172" s="677"/>
      <c r="BR2172" s="663"/>
      <c r="BS2172" s="663"/>
      <c r="BT2172" s="15"/>
      <c r="BU2172" s="15"/>
      <c r="BV2172" s="95"/>
    </row>
    <row r="2173" spans="1:74" ht="21.75" customHeight="1" x14ac:dyDescent="0.25">
      <c r="A2173" s="95"/>
      <c r="B2173" s="570" t="str">
        <f>IF(ROSTER!B$46="","",ROSTER!B$46)</f>
        <v/>
      </c>
      <c r="C2173" s="572" t="str">
        <f>IF(ROSTER!C$46="","",ROSTER!C$46)</f>
        <v/>
      </c>
      <c r="D2173" s="573"/>
      <c r="E2173" s="574"/>
      <c r="F2173" s="576">
        <f>IF(E2173="y",1,IF(E2173="S",1,0))</f>
        <v>0</v>
      </c>
      <c r="G2173" s="582">
        <f>IF(E2173="S",1,0)</f>
        <v>0</v>
      </c>
      <c r="H2173" s="578"/>
      <c r="I2173" s="543"/>
      <c r="J2173" s="542"/>
      <c r="K2173" s="580"/>
      <c r="L2173" s="584"/>
      <c r="M2173" s="585"/>
      <c r="N2173" s="588">
        <f>L2173+J2173</f>
        <v>0</v>
      </c>
      <c r="O2173" s="589"/>
      <c r="P2173" s="542"/>
      <c r="Q2173" s="580"/>
      <c r="R2173" s="584"/>
      <c r="S2173" s="585"/>
      <c r="T2173" s="588">
        <f>R2173-P2173</f>
        <v>0</v>
      </c>
      <c r="U2173" s="588"/>
      <c r="V2173" s="542"/>
      <c r="W2173" s="543"/>
      <c r="X2173" s="593"/>
      <c r="Y2173" s="543"/>
      <c r="Z2173" s="542"/>
      <c r="AA2173" s="543"/>
      <c r="AB2173" s="542"/>
      <c r="AC2173" s="543"/>
      <c r="AD2173" s="542"/>
      <c r="AE2173" s="580"/>
      <c r="AF2173" s="584"/>
      <c r="AG2173" s="585"/>
      <c r="AH2173" s="595">
        <f>IF(AD2173=0,0,(AF2173/AD2173)*100)</f>
        <v>0</v>
      </c>
      <c r="AI2173" s="596"/>
      <c r="AJ2173" s="542"/>
      <c r="AK2173" s="580"/>
      <c r="AL2173" s="584"/>
      <c r="AM2173" s="585"/>
      <c r="AN2173" s="595">
        <f>IF(AJ2173=0,0,(AL2173/AJ2173)*100)</f>
        <v>0</v>
      </c>
      <c r="AO2173" s="596"/>
      <c r="AP2173" s="542"/>
      <c r="AQ2173" s="580"/>
      <c r="AR2173" s="584"/>
      <c r="AS2173" s="585"/>
      <c r="AT2173" s="595">
        <f>IF(AP2173=0,0,(AR2173/AP2173)*100)</f>
        <v>0</v>
      </c>
      <c r="AU2173" s="596"/>
      <c r="AV2173" s="599">
        <f>AD2173+AJ2173+AP2173</f>
        <v>0</v>
      </c>
      <c r="AW2173" s="600"/>
      <c r="AX2173" s="630">
        <f>AF2173+AL2173+AR2173</f>
        <v>0</v>
      </c>
      <c r="AY2173" s="631"/>
      <c r="AZ2173" s="595">
        <f>IF(AV2173=0,0,(AX2173/AV2173)*100)</f>
        <v>0</v>
      </c>
      <c r="BA2173" s="596"/>
      <c r="BB2173" s="542"/>
      <c r="BC2173" s="580"/>
      <c r="BD2173" s="584"/>
      <c r="BE2173" s="585"/>
      <c r="BF2173" s="595">
        <f>IF(BB2173=0,0,(BD2173/BB2173)*100)</f>
        <v>0</v>
      </c>
      <c r="BG2173" s="596"/>
      <c r="BH2173" s="599">
        <f>AV2173+BB2173</f>
        <v>0</v>
      </c>
      <c r="BI2173" s="600"/>
      <c r="BJ2173" s="630">
        <f>AX2173+BD2173</f>
        <v>0</v>
      </c>
      <c r="BK2173" s="631"/>
      <c r="BL2173" s="595">
        <f>IF(BH2173=0,0,(BJ2173/BH2173)*100)</f>
        <v>0</v>
      </c>
      <c r="BM2173" s="596"/>
      <c r="BN2173" s="656">
        <f>(AF2173*2)+(AL2173*2)+(AR2173*3)+BD2173</f>
        <v>0</v>
      </c>
      <c r="BO2173" s="657"/>
      <c r="BP2173" s="658"/>
      <c r="BQ2173" s="676">
        <f t="shared" ref="BQ2173" si="2119">IF(BS2173=0,0,50*BR2173/BS2173)</f>
        <v>0</v>
      </c>
      <c r="BR2173" s="662">
        <f t="shared" ref="BR2173" si="2120">(BN2173*BU$11)+(N2173*BU$12)+(Z2173*BU$13)+(R2173*BU$14)+(X2173*BU$15)+(AB2173*BU$16)+(V2173*BU$2145)</f>
        <v>0</v>
      </c>
      <c r="BS2173" s="662">
        <f t="shared" ref="BS2173" si="2121">((BB2173-BD2173)*BU$2142)+((AV2173-AX2173)*BU$2141)+(H2173*BU$2143)+(P2173*BU$2144)</f>
        <v>0</v>
      </c>
      <c r="BT2173" s="15"/>
      <c r="BU2173" s="15"/>
      <c r="BV2173" s="95"/>
    </row>
    <row r="2174" spans="1:74" ht="22.5" customHeight="1" thickBot="1" x14ac:dyDescent="0.3">
      <c r="A2174" s="95"/>
      <c r="B2174" s="571"/>
      <c r="C2174" s="642" t="str">
        <f>IF(ROSTER!D$46="","",ROSTER!D$46)</f>
        <v/>
      </c>
      <c r="D2174" s="643"/>
      <c r="E2174" s="575"/>
      <c r="F2174" s="577"/>
      <c r="G2174" s="583"/>
      <c r="H2174" s="579"/>
      <c r="I2174" s="545"/>
      <c r="J2174" s="544"/>
      <c r="K2174" s="581"/>
      <c r="L2174" s="586"/>
      <c r="M2174" s="587"/>
      <c r="N2174" s="590" t="s">
        <v>16</v>
      </c>
      <c r="O2174" s="591"/>
      <c r="P2174" s="544"/>
      <c r="Q2174" s="581"/>
      <c r="R2174" s="586"/>
      <c r="S2174" s="587"/>
      <c r="T2174" s="592" t="s">
        <v>16</v>
      </c>
      <c r="U2174" s="592"/>
      <c r="V2174" s="544"/>
      <c r="W2174" s="545"/>
      <c r="X2174" s="594"/>
      <c r="Y2174" s="545"/>
      <c r="Z2174" s="544"/>
      <c r="AA2174" s="545"/>
      <c r="AB2174" s="544"/>
      <c r="AC2174" s="545"/>
      <c r="AD2174" s="544"/>
      <c r="AE2174" s="581"/>
      <c r="AF2174" s="586"/>
      <c r="AG2174" s="587"/>
      <c r="AH2174" s="597"/>
      <c r="AI2174" s="598"/>
      <c r="AJ2174" s="544"/>
      <c r="AK2174" s="581"/>
      <c r="AL2174" s="586"/>
      <c r="AM2174" s="587"/>
      <c r="AN2174" s="597"/>
      <c r="AO2174" s="598"/>
      <c r="AP2174" s="544"/>
      <c r="AQ2174" s="581"/>
      <c r="AR2174" s="586"/>
      <c r="AS2174" s="587"/>
      <c r="AT2174" s="597"/>
      <c r="AU2174" s="598"/>
      <c r="AV2174" s="601"/>
      <c r="AW2174" s="602"/>
      <c r="AX2174" s="701"/>
      <c r="AY2174" s="702"/>
      <c r="AZ2174" s="597"/>
      <c r="BA2174" s="598"/>
      <c r="BB2174" s="544"/>
      <c r="BC2174" s="581"/>
      <c r="BD2174" s="586"/>
      <c r="BE2174" s="587"/>
      <c r="BF2174" s="597"/>
      <c r="BG2174" s="598"/>
      <c r="BH2174" s="601"/>
      <c r="BI2174" s="602"/>
      <c r="BJ2174" s="701"/>
      <c r="BK2174" s="702"/>
      <c r="BL2174" s="597"/>
      <c r="BM2174" s="598"/>
      <c r="BN2174" s="659"/>
      <c r="BO2174" s="660"/>
      <c r="BP2174" s="661"/>
      <c r="BQ2174" s="677"/>
      <c r="BR2174" s="663"/>
      <c r="BS2174" s="663"/>
      <c r="BT2174" s="15"/>
      <c r="BU2174" s="15"/>
      <c r="BV2174" s="95"/>
    </row>
    <row r="2175" spans="1:74" s="21" customFormat="1" ht="33.4" customHeight="1" x14ac:dyDescent="0.45">
      <c r="A2175" s="98"/>
      <c r="B2175" s="612"/>
      <c r="C2175" s="613"/>
      <c r="D2175" s="613" t="s">
        <v>10</v>
      </c>
      <c r="E2175" s="616"/>
      <c r="F2175" s="279"/>
      <c r="G2175" s="279"/>
      <c r="H2175" s="517">
        <f>SUM(H2135:I2174)</f>
        <v>0</v>
      </c>
      <c r="I2175" s="618"/>
      <c r="J2175" s="517">
        <f>SUM(J2135:K2174)</f>
        <v>0</v>
      </c>
      <c r="K2175" s="618"/>
      <c r="L2175" s="620">
        <f>SUM(L2135:M2174)</f>
        <v>0</v>
      </c>
      <c r="M2175" s="621"/>
      <c r="N2175" s="548">
        <f>L2175+J2175</f>
        <v>0</v>
      </c>
      <c r="O2175" s="518"/>
      <c r="P2175" s="620">
        <f>SUM(P2135:Q2174)</f>
        <v>0</v>
      </c>
      <c r="Q2175" s="618"/>
      <c r="R2175" s="620">
        <f>SUM(R2135:S2174)</f>
        <v>0</v>
      </c>
      <c r="S2175" s="621"/>
      <c r="T2175" s="548">
        <f>R2175-P2175</f>
        <v>0</v>
      </c>
      <c r="U2175" s="518"/>
      <c r="V2175" s="517">
        <f>SUM(V2135:W2174)</f>
        <v>0</v>
      </c>
      <c r="W2175" s="518"/>
      <c r="X2175" s="621">
        <f>SUM(X2135:Y2174)</f>
        <v>0</v>
      </c>
      <c r="Y2175" s="621"/>
      <c r="Z2175" s="517">
        <f>SUM(Z2135:AA2174)</f>
        <v>0</v>
      </c>
      <c r="AA2175" s="518"/>
      <c r="AB2175" s="517">
        <f>SUM(AB2135:AC2174)</f>
        <v>0</v>
      </c>
      <c r="AC2175" s="518"/>
      <c r="AD2175" s="621">
        <f>SUM(AD2135:AE2174)</f>
        <v>0</v>
      </c>
      <c r="AE2175" s="618"/>
      <c r="AF2175" s="620">
        <f>SUM(AF2135:AG2174)</f>
        <v>0</v>
      </c>
      <c r="AG2175" s="621"/>
      <c r="AH2175" s="548">
        <f>IF(AD2175=0,0,(AF2175/AD2175)*100)</f>
        <v>0</v>
      </c>
      <c r="AI2175" s="518"/>
      <c r="AJ2175" s="620">
        <f>SUM(AJ2135:AK2174)</f>
        <v>0</v>
      </c>
      <c r="AK2175" s="618"/>
      <c r="AL2175" s="620">
        <f>SUM(AL2135:AM2174)</f>
        <v>0</v>
      </c>
      <c r="AM2175" s="621"/>
      <c r="AN2175" s="548">
        <f>IF(AJ2175=0,0,(AL2175/AJ2175)*100)</f>
        <v>0</v>
      </c>
      <c r="AO2175" s="518"/>
      <c r="AP2175" s="620">
        <f>SUM(AP2135:AQ2174)</f>
        <v>0</v>
      </c>
      <c r="AQ2175" s="618"/>
      <c r="AR2175" s="620">
        <f>SUM(AR2135:AS2174)</f>
        <v>0</v>
      </c>
      <c r="AS2175" s="621"/>
      <c r="AT2175" s="548">
        <f>IF(AP2175=0,0,(AR2175/AP2175)*100)</f>
        <v>0</v>
      </c>
      <c r="AU2175" s="518"/>
      <c r="AV2175" s="517">
        <f>AD2175+AJ2175+AP2175</f>
        <v>0</v>
      </c>
      <c r="AW2175" s="618"/>
      <c r="AX2175" s="620">
        <f>AF2175+AL2175+AR2175</f>
        <v>0</v>
      </c>
      <c r="AY2175" s="624"/>
      <c r="AZ2175" s="548">
        <f>IF(AV2175=0,0,(AX2175/AV2175)*100)</f>
        <v>0</v>
      </c>
      <c r="BA2175" s="518"/>
      <c r="BB2175" s="620">
        <f>SUM(BB2135:BC2174)</f>
        <v>0</v>
      </c>
      <c r="BC2175" s="618"/>
      <c r="BD2175" s="620">
        <f>SUM(BD2135:BE2174)</f>
        <v>0</v>
      </c>
      <c r="BE2175" s="621"/>
      <c r="BF2175" s="548">
        <f>IF(BB2175=0,0,(BD2175/BB2175)*100)</f>
        <v>0</v>
      </c>
      <c r="BG2175" s="518"/>
      <c r="BH2175" s="517">
        <f>AV2175+BB2175</f>
        <v>0</v>
      </c>
      <c r="BI2175" s="618"/>
      <c r="BJ2175" s="620">
        <f>AX2175+BD2175</f>
        <v>0</v>
      </c>
      <c r="BK2175" s="624"/>
      <c r="BL2175" s="548">
        <f>IF(BH2175=0,0,(BJ2175/BH2175)*100)</f>
        <v>0</v>
      </c>
      <c r="BM2175" s="664"/>
      <c r="BN2175" s="666">
        <f>SUM(BN2135:BP2174)</f>
        <v>0</v>
      </c>
      <c r="BO2175" s="667"/>
      <c r="BP2175" s="668"/>
      <c r="BQ2175" s="681">
        <f>SUM(BQ2135:BQ2174)</f>
        <v>0</v>
      </c>
      <c r="BR2175" s="685">
        <f t="shared" ref="BR2175" si="2122">(BN2175*BU$11)+(N2175*BU$12)+(Z2175*BU$13)+(R2175*BU$14)+(X2175*BU$15)+(AB2175*BU$16)+(V2175*BU$2145)</f>
        <v>0</v>
      </c>
      <c r="BS2175" s="683">
        <f t="shared" ref="BS2175" si="2123">((BB2175-BD2175)*BU$2142)+((AV2175-AX2175)*BU$2141)+(H2175*BU$2143)+(P2175*BU$2144)</f>
        <v>0</v>
      </c>
      <c r="BT2175" s="20"/>
      <c r="BU2175" s="20"/>
      <c r="BV2175" s="98"/>
    </row>
    <row r="2176" spans="1:74" s="21" customFormat="1" ht="33.950000000000003" customHeight="1" thickBot="1" x14ac:dyDescent="0.5">
      <c r="A2176" s="98"/>
      <c r="B2176" s="614"/>
      <c r="C2176" s="615"/>
      <c r="D2176" s="615"/>
      <c r="E2176" s="617"/>
      <c r="F2176" s="280"/>
      <c r="G2176" s="280"/>
      <c r="H2176" s="519"/>
      <c r="I2176" s="619"/>
      <c r="J2176" s="519"/>
      <c r="K2176" s="619"/>
      <c r="L2176" s="622"/>
      <c r="M2176" s="623"/>
      <c r="N2176" s="549" t="s">
        <v>16</v>
      </c>
      <c r="O2176" s="520"/>
      <c r="P2176" s="622"/>
      <c r="Q2176" s="619"/>
      <c r="R2176" s="622"/>
      <c r="S2176" s="623"/>
      <c r="T2176" s="549" t="s">
        <v>16</v>
      </c>
      <c r="U2176" s="520"/>
      <c r="V2176" s="519"/>
      <c r="W2176" s="520"/>
      <c r="X2176" s="623"/>
      <c r="Y2176" s="623"/>
      <c r="Z2176" s="519"/>
      <c r="AA2176" s="520"/>
      <c r="AB2176" s="519"/>
      <c r="AC2176" s="520"/>
      <c r="AD2176" s="623"/>
      <c r="AE2176" s="619"/>
      <c r="AF2176" s="622"/>
      <c r="AG2176" s="623"/>
      <c r="AH2176" s="549"/>
      <c r="AI2176" s="520"/>
      <c r="AJ2176" s="622"/>
      <c r="AK2176" s="619"/>
      <c r="AL2176" s="622"/>
      <c r="AM2176" s="623"/>
      <c r="AN2176" s="549"/>
      <c r="AO2176" s="520"/>
      <c r="AP2176" s="622"/>
      <c r="AQ2176" s="619"/>
      <c r="AR2176" s="622"/>
      <c r="AS2176" s="623"/>
      <c r="AT2176" s="549"/>
      <c r="AU2176" s="520"/>
      <c r="AV2176" s="519"/>
      <c r="AW2176" s="619"/>
      <c r="AX2176" s="622"/>
      <c r="AY2176" s="625"/>
      <c r="AZ2176" s="549"/>
      <c r="BA2176" s="520"/>
      <c r="BB2176" s="622"/>
      <c r="BC2176" s="619"/>
      <c r="BD2176" s="622"/>
      <c r="BE2176" s="623"/>
      <c r="BF2176" s="549"/>
      <c r="BG2176" s="520"/>
      <c r="BH2176" s="519"/>
      <c r="BI2176" s="619"/>
      <c r="BJ2176" s="622"/>
      <c r="BK2176" s="625"/>
      <c r="BL2176" s="549"/>
      <c r="BM2176" s="665"/>
      <c r="BN2176" s="669"/>
      <c r="BO2176" s="670"/>
      <c r="BP2176" s="671"/>
      <c r="BQ2176" s="682"/>
      <c r="BR2176" s="686"/>
      <c r="BS2176" s="684"/>
      <c r="BT2176" s="20"/>
      <c r="BU2176" s="20"/>
      <c r="BV2176" s="98"/>
    </row>
    <row r="2177" spans="1:77" s="21" customFormat="1" ht="33" customHeight="1" thickBot="1" x14ac:dyDescent="0.5">
      <c r="A2177" s="98"/>
      <c r="B2177" s="612"/>
      <c r="C2177" s="613"/>
      <c r="D2177" s="613" t="s">
        <v>13</v>
      </c>
      <c r="E2177" s="616"/>
      <c r="F2177" s="281"/>
      <c r="G2177" s="282"/>
      <c r="H2177" s="528"/>
      <c r="I2177" s="636"/>
      <c r="J2177" s="528"/>
      <c r="K2177" s="636"/>
      <c r="L2177" s="638"/>
      <c r="M2177" s="639"/>
      <c r="N2177" s="548">
        <f>J2177+L2177</f>
        <v>0</v>
      </c>
      <c r="O2177" s="518"/>
      <c r="P2177" s="638"/>
      <c r="Q2177" s="636"/>
      <c r="R2177" s="638"/>
      <c r="S2177" s="639"/>
      <c r="T2177" s="548">
        <f>R2177-P2177</f>
        <v>0</v>
      </c>
      <c r="U2177" s="518"/>
      <c r="V2177" s="528"/>
      <c r="W2177" s="529"/>
      <c r="X2177" s="528"/>
      <c r="Y2177" s="529"/>
      <c r="Z2177" s="528"/>
      <c r="AA2177" s="529"/>
      <c r="AB2177" s="528"/>
      <c r="AC2177" s="529"/>
      <c r="AD2177" s="639"/>
      <c r="AE2177" s="636"/>
      <c r="AF2177" s="638"/>
      <c r="AG2177" s="639"/>
      <c r="AH2177" s="548">
        <f>IF(AD2177=0,0,(AF2177/AD2177)*100)</f>
        <v>0</v>
      </c>
      <c r="AI2177" s="518"/>
      <c r="AJ2177" s="638"/>
      <c r="AK2177" s="636"/>
      <c r="AL2177" s="638"/>
      <c r="AM2177" s="639"/>
      <c r="AN2177" s="548">
        <f>IF(AJ2177=0,0,(AL2177/AJ2177)*100)</f>
        <v>0</v>
      </c>
      <c r="AO2177" s="518"/>
      <c r="AP2177" s="638"/>
      <c r="AQ2177" s="636"/>
      <c r="AR2177" s="638"/>
      <c r="AS2177" s="639"/>
      <c r="AT2177" s="548">
        <f>IF(AP2177=0,0,(AR2177/AP2177)*100)</f>
        <v>0</v>
      </c>
      <c r="AU2177" s="518"/>
      <c r="AV2177" s="517">
        <f>AD2177+AJ2177+AP2177</f>
        <v>0</v>
      </c>
      <c r="AW2177" s="618"/>
      <c r="AX2177" s="620">
        <f>AF2177+AL2177+AR2177</f>
        <v>0</v>
      </c>
      <c r="AY2177" s="624"/>
      <c r="AZ2177" s="548">
        <f>IF(AV2177=0,0,(AX2177/AV2177)*100)</f>
        <v>0</v>
      </c>
      <c r="BA2177" s="518"/>
      <c r="BB2177" s="638"/>
      <c r="BC2177" s="636"/>
      <c r="BD2177" s="638"/>
      <c r="BE2177" s="639"/>
      <c r="BF2177" s="548">
        <f>IF(BB2177=0,0,(BD2177/BB2177)*100)</f>
        <v>0</v>
      </c>
      <c r="BG2177" s="518"/>
      <c r="BH2177" s="517">
        <f>AV2177+BB2177</f>
        <v>0</v>
      </c>
      <c r="BI2177" s="618"/>
      <c r="BJ2177" s="620">
        <f>AX2177+BD2177</f>
        <v>0</v>
      </c>
      <c r="BK2177" s="624"/>
      <c r="BL2177" s="548">
        <f>IF(BH2177=0,0,(BJ2177/BH2177)*100)</f>
        <v>0</v>
      </c>
      <c r="BM2177" s="664"/>
      <c r="BN2177" s="693">
        <f>(AF2177*2)+(AL2177*2)+(AR2177*3)+BD2177</f>
        <v>0</v>
      </c>
      <c r="BO2177" s="694"/>
      <c r="BP2177" s="695"/>
      <c r="BQ2177" s="699"/>
      <c r="BR2177" s="283"/>
      <c r="BS2177" s="284"/>
      <c r="BT2177" s="20"/>
      <c r="BU2177" s="20"/>
      <c r="BV2177" s="98"/>
    </row>
    <row r="2178" spans="1:77" s="21" customFormat="1" ht="33.75" customHeight="1" thickBot="1" x14ac:dyDescent="0.5">
      <c r="A2178" s="98"/>
      <c r="B2178" s="285"/>
      <c r="C2178" s="286"/>
      <c r="D2178" s="634"/>
      <c r="E2178" s="635"/>
      <c r="F2178" s="287"/>
      <c r="G2178" s="287"/>
      <c r="H2178" s="530"/>
      <c r="I2178" s="637"/>
      <c r="J2178" s="530"/>
      <c r="K2178" s="637"/>
      <c r="L2178" s="640"/>
      <c r="M2178" s="641"/>
      <c r="N2178" s="549">
        <f>IF((N2175+N2177)=0,0,N2175/(N2175+N2177)*100)</f>
        <v>0</v>
      </c>
      <c r="O2178" s="520"/>
      <c r="P2178" s="640"/>
      <c r="Q2178" s="637"/>
      <c r="R2178" s="640"/>
      <c r="S2178" s="641"/>
      <c r="T2178" s="549"/>
      <c r="U2178" s="520"/>
      <c r="V2178" s="530"/>
      <c r="W2178" s="531"/>
      <c r="X2178" s="530"/>
      <c r="Y2178" s="531"/>
      <c r="Z2178" s="530"/>
      <c r="AA2178" s="531"/>
      <c r="AB2178" s="530"/>
      <c r="AC2178" s="531"/>
      <c r="AD2178" s="641"/>
      <c r="AE2178" s="637"/>
      <c r="AF2178" s="640"/>
      <c r="AG2178" s="641"/>
      <c r="AH2178" s="549"/>
      <c r="AI2178" s="520"/>
      <c r="AJ2178" s="640"/>
      <c r="AK2178" s="637"/>
      <c r="AL2178" s="640"/>
      <c r="AM2178" s="641"/>
      <c r="AN2178" s="549"/>
      <c r="AO2178" s="520"/>
      <c r="AP2178" s="640"/>
      <c r="AQ2178" s="637"/>
      <c r="AR2178" s="640"/>
      <c r="AS2178" s="641"/>
      <c r="AT2178" s="549"/>
      <c r="AU2178" s="520"/>
      <c r="AV2178" s="519"/>
      <c r="AW2178" s="619"/>
      <c r="AX2178" s="622"/>
      <c r="AY2178" s="625"/>
      <c r="AZ2178" s="549"/>
      <c r="BA2178" s="520"/>
      <c r="BB2178" s="640"/>
      <c r="BC2178" s="637"/>
      <c r="BD2178" s="640"/>
      <c r="BE2178" s="641"/>
      <c r="BF2178" s="549"/>
      <c r="BG2178" s="520"/>
      <c r="BH2178" s="519"/>
      <c r="BI2178" s="619"/>
      <c r="BJ2178" s="622"/>
      <c r="BK2178" s="625"/>
      <c r="BL2178" s="549"/>
      <c r="BM2178" s="665"/>
      <c r="BN2178" s="696"/>
      <c r="BO2178" s="697"/>
      <c r="BP2178" s="698"/>
      <c r="BQ2178" s="700"/>
      <c r="BR2178" s="79"/>
      <c r="BS2178" s="79"/>
      <c r="BT2178" s="20"/>
      <c r="BU2178" s="20"/>
      <c r="BV2178" s="98"/>
    </row>
    <row r="2179" spans="1:77" ht="16.5" customHeight="1" thickTop="1" thickBot="1" x14ac:dyDescent="0.5">
      <c r="A2179" s="95"/>
      <c r="B2179" s="288"/>
      <c r="C2179" s="70"/>
      <c r="D2179" s="70"/>
      <c r="E2179" s="70"/>
      <c r="F2179" s="70"/>
      <c r="G2179" s="70"/>
      <c r="H2179" s="70"/>
      <c r="I2179" s="70"/>
      <c r="J2179" s="70"/>
      <c r="K2179" s="70"/>
      <c r="L2179" s="70"/>
      <c r="M2179" s="70"/>
      <c r="N2179" s="70"/>
      <c r="O2179" s="70"/>
      <c r="P2179" s="70"/>
      <c r="Q2179" s="70"/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  <c r="AE2179" s="70"/>
      <c r="AF2179" s="70"/>
      <c r="AG2179" s="70"/>
      <c r="AH2179" s="289"/>
      <c r="AI2179" s="289"/>
      <c r="AJ2179" s="70"/>
      <c r="AK2179" s="70"/>
      <c r="AL2179" s="70"/>
      <c r="AM2179" s="70"/>
      <c r="AN2179" s="70"/>
      <c r="AO2179" s="70"/>
      <c r="AP2179" s="70"/>
      <c r="AQ2179" s="70"/>
      <c r="AR2179" s="70"/>
      <c r="AS2179" s="70"/>
      <c r="AT2179" s="70"/>
      <c r="AU2179" s="70"/>
      <c r="AV2179" s="70"/>
      <c r="AW2179" s="70"/>
      <c r="AX2179" s="70"/>
      <c r="AY2179" s="70"/>
      <c r="AZ2179" s="70"/>
      <c r="BA2179" s="70"/>
      <c r="BB2179" s="70"/>
      <c r="BC2179" s="70"/>
      <c r="BD2179" s="70"/>
      <c r="BE2179" s="70"/>
      <c r="BF2179" s="70"/>
      <c r="BG2179" s="70"/>
      <c r="BH2179" s="70"/>
      <c r="BI2179" s="70"/>
      <c r="BJ2179" s="70"/>
      <c r="BK2179" s="70"/>
      <c r="BL2179" s="70"/>
      <c r="BM2179" s="70"/>
      <c r="BN2179" s="70"/>
      <c r="BO2179" s="70"/>
      <c r="BP2179" s="70"/>
      <c r="BQ2179" s="89"/>
      <c r="BR2179" s="674">
        <f>IF((J2175+L2177)=0,0,(J2175/(J2175+L2177)*100)%)</f>
        <v>0</v>
      </c>
      <c r="BS2179" s="675"/>
      <c r="BT2179" s="674">
        <f>IF((L2175+J2177)=0,0,(L2175/(L2175+J2177)*100)%)</f>
        <v>0</v>
      </c>
      <c r="BU2179" s="675"/>
      <c r="BV2179" s="95"/>
    </row>
    <row r="2180" spans="1:77" s="23" customFormat="1" ht="79.5" customHeight="1" thickTop="1" thickBot="1" x14ac:dyDescent="0.55000000000000004">
      <c r="A2180" s="99"/>
      <c r="B2180" s="565" t="s">
        <v>64</v>
      </c>
      <c r="C2180" s="566"/>
      <c r="D2180" s="113"/>
      <c r="E2180" s="532" t="s">
        <v>54</v>
      </c>
      <c r="F2180" s="532"/>
      <c r="G2180" s="532"/>
      <c r="H2180" s="532"/>
      <c r="I2180" s="94"/>
      <c r="J2180" s="533"/>
      <c r="K2180" s="534"/>
      <c r="L2180" s="535"/>
      <c r="M2180" s="290"/>
      <c r="N2180" s="533"/>
      <c r="O2180" s="534"/>
      <c r="P2180" s="535"/>
      <c r="Q2180" s="536" t="s">
        <v>47</v>
      </c>
      <c r="R2180" s="537"/>
      <c r="S2180" s="537"/>
      <c r="T2180" s="538"/>
      <c r="U2180" s="533"/>
      <c r="V2180" s="534"/>
      <c r="W2180" s="535"/>
      <c r="X2180" s="290"/>
      <c r="Y2180" s="533"/>
      <c r="Z2180" s="534"/>
      <c r="AA2180" s="535"/>
      <c r="AB2180" s="536" t="s">
        <v>49</v>
      </c>
      <c r="AC2180" s="537"/>
      <c r="AD2180" s="537"/>
      <c r="AE2180" s="538"/>
      <c r="AF2180" s="533"/>
      <c r="AG2180" s="534"/>
      <c r="AH2180" s="535"/>
      <c r="AI2180" s="290"/>
      <c r="AJ2180" s="533"/>
      <c r="AK2180" s="534"/>
      <c r="AL2180" s="535"/>
      <c r="AM2180" s="536" t="s">
        <v>53</v>
      </c>
      <c r="AN2180" s="537"/>
      <c r="AO2180" s="537"/>
      <c r="AP2180" s="538"/>
      <c r="AQ2180" s="533"/>
      <c r="AR2180" s="534"/>
      <c r="AS2180" s="535"/>
      <c r="AT2180" s="72"/>
      <c r="AU2180" s="533"/>
      <c r="AV2180" s="534"/>
      <c r="AW2180" s="535"/>
      <c r="AX2180" s="291"/>
      <c r="AY2180" s="291"/>
      <c r="AZ2180" s="291"/>
      <c r="BA2180" s="291"/>
      <c r="BB2180" s="567" t="s">
        <v>20</v>
      </c>
      <c r="BC2180" s="567"/>
      <c r="BD2180" s="567"/>
      <c r="BE2180" s="567"/>
      <c r="BF2180" s="568"/>
      <c r="BG2180" s="539">
        <f>BN2175</f>
        <v>0</v>
      </c>
      <c r="BH2180" s="540"/>
      <c r="BI2180" s="541"/>
      <c r="BJ2180" s="292"/>
      <c r="BK2180" s="539">
        <f>BN2177</f>
        <v>0</v>
      </c>
      <c r="BL2180" s="540"/>
      <c r="BM2180" s="541"/>
      <c r="BN2180" s="73"/>
      <c r="BO2180" s="73"/>
      <c r="BP2180" s="73"/>
      <c r="BQ2180" s="90"/>
      <c r="BR2180" s="24"/>
      <c r="BS2180" s="24"/>
      <c r="BT2180" s="22"/>
      <c r="BU2180" s="22"/>
      <c r="BV2180" s="99"/>
    </row>
    <row r="2181" spans="1:77" ht="15.6" customHeight="1" thickTop="1" thickBot="1" x14ac:dyDescent="0.55000000000000004">
      <c r="A2181" s="95"/>
      <c r="B2181" s="293"/>
      <c r="C2181" s="67"/>
      <c r="D2181" s="67"/>
      <c r="E2181" s="294"/>
      <c r="F2181" s="295"/>
      <c r="G2181" s="295"/>
      <c r="H2181" s="94"/>
      <c r="I2181" s="94"/>
      <c r="J2181" s="296"/>
      <c r="K2181" s="296"/>
      <c r="L2181" s="296"/>
      <c r="M2181" s="296"/>
      <c r="N2181" s="296"/>
      <c r="O2181" s="296"/>
      <c r="P2181" s="296"/>
      <c r="Q2181" s="295"/>
      <c r="R2181" s="295"/>
      <c r="S2181" s="295"/>
      <c r="T2181" s="295"/>
      <c r="U2181" s="296"/>
      <c r="V2181" s="296"/>
      <c r="W2181" s="296"/>
      <c r="X2181" s="297"/>
      <c r="Y2181" s="296"/>
      <c r="Z2181" s="296"/>
      <c r="AA2181" s="296"/>
      <c r="AB2181" s="295"/>
      <c r="AC2181" s="295"/>
      <c r="AD2181" s="295"/>
      <c r="AE2181" s="295"/>
      <c r="AF2181" s="296"/>
      <c r="AG2181" s="296"/>
      <c r="AH2181" s="296"/>
      <c r="AI2181" s="296"/>
      <c r="AJ2181" s="297"/>
      <c r="AK2181" s="297"/>
      <c r="AL2181" s="296"/>
      <c r="AM2181" s="295"/>
      <c r="AN2181" s="295"/>
      <c r="AO2181" s="295"/>
      <c r="AP2181" s="295"/>
      <c r="AQ2181" s="296"/>
      <c r="AR2181" s="296"/>
      <c r="AS2181" s="296"/>
      <c r="AT2181" s="296"/>
      <c r="AU2181" s="296"/>
      <c r="AV2181" s="72"/>
      <c r="AW2181" s="72"/>
      <c r="AX2181" s="74"/>
      <c r="AY2181" s="74"/>
      <c r="AZ2181" s="74"/>
      <c r="BA2181" s="74"/>
      <c r="BB2181" s="295"/>
      <c r="BC2181" s="298"/>
      <c r="BD2181" s="298"/>
      <c r="BE2181" s="299"/>
      <c r="BF2181" s="300"/>
      <c r="BG2181" s="301"/>
      <c r="BH2181" s="301"/>
      <c r="BI2181" s="72"/>
      <c r="BJ2181" s="302"/>
      <c r="BK2181" s="303"/>
      <c r="BL2181" s="303"/>
      <c r="BM2181" s="72"/>
      <c r="BN2181" s="74"/>
      <c r="BO2181" s="74"/>
      <c r="BP2181" s="74"/>
      <c r="BQ2181" s="91"/>
      <c r="BR2181" s="25"/>
      <c r="BS2181" s="25"/>
      <c r="BT2181" s="15"/>
      <c r="BU2181" s="15"/>
      <c r="BV2181" s="95"/>
    </row>
    <row r="2182" spans="1:77" s="23" customFormat="1" ht="79.5" customHeight="1" thickTop="1" thickBot="1" x14ac:dyDescent="0.55000000000000004">
      <c r="A2182" s="99"/>
      <c r="B2182" s="569" t="s">
        <v>46</v>
      </c>
      <c r="C2182" s="567"/>
      <c r="D2182" s="113"/>
      <c r="E2182" s="532" t="s">
        <v>55</v>
      </c>
      <c r="F2182" s="532"/>
      <c r="G2182" s="532"/>
      <c r="H2182" s="532"/>
      <c r="I2182" s="94"/>
      <c r="J2182" s="539">
        <f>J2180</f>
        <v>0</v>
      </c>
      <c r="K2182" s="540"/>
      <c r="L2182" s="541"/>
      <c r="M2182" s="290"/>
      <c r="N2182" s="539">
        <f>N2180</f>
        <v>0</v>
      </c>
      <c r="O2182" s="540"/>
      <c r="P2182" s="541"/>
      <c r="Q2182" s="536" t="s">
        <v>51</v>
      </c>
      <c r="R2182" s="537"/>
      <c r="S2182" s="537"/>
      <c r="T2182" s="538"/>
      <c r="U2182" s="539">
        <f>U2180-J2180</f>
        <v>0</v>
      </c>
      <c r="V2182" s="540"/>
      <c r="W2182" s="541"/>
      <c r="X2182" s="290"/>
      <c r="Y2182" s="539">
        <f>Y2180-N2180</f>
        <v>0</v>
      </c>
      <c r="Z2182" s="540"/>
      <c r="AA2182" s="541"/>
      <c r="AB2182" s="536" t="s">
        <v>50</v>
      </c>
      <c r="AC2182" s="537"/>
      <c r="AD2182" s="537"/>
      <c r="AE2182" s="538"/>
      <c r="AF2182" s="539">
        <f>AF2180-U2180</f>
        <v>0</v>
      </c>
      <c r="AG2182" s="540"/>
      <c r="AH2182" s="541"/>
      <c r="AI2182" s="290"/>
      <c r="AJ2182" s="539">
        <f>AJ2180-Y2180</f>
        <v>0</v>
      </c>
      <c r="AK2182" s="540"/>
      <c r="AL2182" s="541"/>
      <c r="AM2182" s="536" t="s">
        <v>52</v>
      </c>
      <c r="AN2182" s="537"/>
      <c r="AO2182" s="537"/>
      <c r="AP2182" s="538"/>
      <c r="AQ2182" s="539">
        <f>AQ2180-AF2180</f>
        <v>0</v>
      </c>
      <c r="AR2182" s="540"/>
      <c r="AS2182" s="541"/>
      <c r="AT2182" s="72"/>
      <c r="AU2182" s="539">
        <f>AU2180-AJ2180</f>
        <v>0</v>
      </c>
      <c r="AV2182" s="540"/>
      <c r="AW2182" s="541"/>
      <c r="AX2182" s="291"/>
      <c r="AY2182" s="291"/>
      <c r="AZ2182" s="291"/>
      <c r="BA2182" s="291"/>
      <c r="BB2182" s="567" t="s">
        <v>45</v>
      </c>
      <c r="BC2182" s="567"/>
      <c r="BD2182" s="567"/>
      <c r="BE2182" s="567"/>
      <c r="BF2182" s="568"/>
      <c r="BG2182" s="539">
        <f>BG2180-AQ2180</f>
        <v>0</v>
      </c>
      <c r="BH2182" s="540"/>
      <c r="BI2182" s="541"/>
      <c r="BJ2182" s="304"/>
      <c r="BK2182" s="539">
        <f>BK2180-AU2180</f>
        <v>0</v>
      </c>
      <c r="BL2182" s="540"/>
      <c r="BM2182" s="541"/>
      <c r="BN2182" s="73"/>
      <c r="BO2182" s="73"/>
      <c r="BP2182" s="73"/>
      <c r="BQ2182" s="90"/>
      <c r="BR2182" s="24"/>
      <c r="BS2182" s="24"/>
      <c r="BT2182" s="22"/>
      <c r="BU2182" s="22"/>
      <c r="BV2182" s="99"/>
      <c r="BY2182" s="21"/>
    </row>
    <row r="2183" spans="1:77" ht="18.75" customHeight="1" thickTop="1" thickBot="1" x14ac:dyDescent="0.5">
      <c r="A2183" s="95"/>
      <c r="B2183" s="305"/>
      <c r="C2183" s="71"/>
      <c r="D2183" s="71"/>
      <c r="E2183" s="71"/>
      <c r="F2183" s="92"/>
      <c r="G2183" s="92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X2183" s="71"/>
      <c r="Y2183" s="71"/>
      <c r="Z2183" s="71"/>
      <c r="AA2183" s="71"/>
      <c r="AB2183" s="71"/>
      <c r="AC2183" s="71"/>
      <c r="AD2183" s="71"/>
      <c r="AE2183" s="71"/>
      <c r="AF2183" s="71"/>
      <c r="AG2183" s="71"/>
      <c r="AH2183" s="306"/>
      <c r="AI2183" s="306"/>
      <c r="AJ2183" s="71"/>
      <c r="AK2183" s="71"/>
      <c r="AL2183" s="71"/>
      <c r="AM2183" s="71"/>
      <c r="AN2183" s="71"/>
      <c r="AO2183" s="71"/>
      <c r="AP2183" s="71"/>
      <c r="AQ2183" s="71"/>
      <c r="AR2183" s="71"/>
      <c r="AS2183" s="71"/>
      <c r="AT2183" s="71"/>
      <c r="AU2183" s="71"/>
      <c r="AV2183" s="71"/>
      <c r="AW2183" s="71"/>
      <c r="AX2183" s="71"/>
      <c r="AY2183" s="71"/>
      <c r="AZ2183" s="71"/>
      <c r="BA2183" s="71"/>
      <c r="BB2183" s="71"/>
      <c r="BC2183" s="703" t="s">
        <v>153</v>
      </c>
      <c r="BD2183" s="703"/>
      <c r="BE2183" s="703"/>
      <c r="BF2183" s="703"/>
      <c r="BG2183" s="703"/>
      <c r="BH2183" s="703"/>
      <c r="BI2183" s="703"/>
      <c r="BJ2183" s="703"/>
      <c r="BK2183" s="703"/>
      <c r="BL2183" s="703"/>
      <c r="BM2183" s="703"/>
      <c r="BN2183" s="703"/>
      <c r="BO2183" s="703"/>
      <c r="BP2183" s="703"/>
      <c r="BQ2183" s="318"/>
      <c r="BR2183" s="319"/>
      <c r="BS2183" s="319"/>
      <c r="BT2183" s="15"/>
      <c r="BU2183" s="15"/>
      <c r="BV2183" s="95"/>
    </row>
    <row r="2184" spans="1:77" s="93" customFormat="1" ht="13.5" customHeight="1" thickTop="1" x14ac:dyDescent="0.45">
      <c r="A2184" s="95"/>
      <c r="B2184" s="99"/>
      <c r="C2184" s="95"/>
      <c r="D2184" s="95"/>
      <c r="E2184" s="95"/>
      <c r="F2184" s="96"/>
      <c r="G2184" s="96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254"/>
      <c r="AI2184" s="254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5"/>
      <c r="BL2184" s="95"/>
      <c r="BM2184" s="95"/>
      <c r="BN2184" s="95"/>
      <c r="BO2184" s="95"/>
      <c r="BP2184" s="95"/>
      <c r="BQ2184" s="97"/>
      <c r="BR2184" s="97"/>
      <c r="BS2184" s="97"/>
      <c r="BT2184" s="95"/>
      <c r="BU2184" s="95"/>
      <c r="BV2184" s="95"/>
    </row>
    <row r="2185" spans="1:77" s="17" customFormat="1" ht="33.75" x14ac:dyDescent="0.5">
      <c r="A2185" s="255"/>
      <c r="B2185" s="604" t="s">
        <v>9</v>
      </c>
      <c r="C2185" s="604"/>
      <c r="D2185" s="604"/>
      <c r="E2185" s="604"/>
      <c r="F2185" s="604"/>
      <c r="G2185" s="604"/>
      <c r="H2185" s="604"/>
      <c r="I2185" s="604"/>
      <c r="J2185" s="604"/>
      <c r="K2185" s="604"/>
      <c r="L2185" s="604"/>
      <c r="M2185" s="604"/>
      <c r="N2185" s="604"/>
      <c r="O2185" s="604"/>
      <c r="P2185" s="604"/>
      <c r="Q2185" s="604"/>
      <c r="R2185" s="604"/>
      <c r="S2185" s="604"/>
      <c r="T2185" s="604"/>
      <c r="U2185" s="604"/>
      <c r="V2185" s="604"/>
      <c r="W2185" s="604"/>
      <c r="X2185" s="604"/>
      <c r="Y2185" s="604"/>
      <c r="Z2185" s="604"/>
      <c r="AA2185" s="604"/>
      <c r="AB2185" s="604"/>
      <c r="AC2185" s="604"/>
      <c r="AD2185" s="604"/>
      <c r="AE2185" s="604"/>
      <c r="AF2185" s="604"/>
      <c r="AG2185" s="604"/>
      <c r="AH2185" s="604"/>
      <c r="AI2185" s="604"/>
      <c r="AJ2185" s="604"/>
      <c r="AK2185" s="604"/>
      <c r="AL2185" s="604"/>
      <c r="AM2185" s="604"/>
      <c r="AN2185" s="604"/>
      <c r="AO2185" s="604"/>
      <c r="AP2185" s="604"/>
      <c r="AQ2185" s="604"/>
      <c r="AR2185" s="604"/>
      <c r="AS2185" s="604"/>
      <c r="AT2185" s="604"/>
      <c r="AU2185" s="604"/>
      <c r="AV2185" s="604"/>
      <c r="AW2185" s="604"/>
      <c r="AX2185" s="604"/>
      <c r="AY2185" s="604"/>
      <c r="AZ2185" s="604"/>
      <c r="BA2185" s="604"/>
      <c r="BB2185" s="604"/>
      <c r="BC2185" s="604"/>
      <c r="BD2185" s="604"/>
      <c r="BE2185" s="604"/>
      <c r="BF2185" s="604"/>
      <c r="BG2185" s="604"/>
      <c r="BH2185" s="604"/>
      <c r="BI2185" s="604"/>
      <c r="BJ2185" s="604"/>
      <c r="BK2185" s="604"/>
      <c r="BL2185" s="604"/>
      <c r="BM2185" s="604"/>
      <c r="BN2185" s="604"/>
      <c r="BO2185" s="604"/>
      <c r="BP2185" s="604"/>
      <c r="BQ2185" s="256"/>
      <c r="BR2185" s="256"/>
      <c r="BS2185" s="256"/>
      <c r="BT2185" s="257"/>
      <c r="BU2185" s="257"/>
      <c r="BV2185" s="255"/>
    </row>
    <row r="2186" spans="1:77" ht="10.9" customHeight="1" x14ac:dyDescent="0.45">
      <c r="A2186" s="95"/>
      <c r="B2186" s="258"/>
      <c r="C2186" s="62"/>
      <c r="D2186" s="62"/>
      <c r="E2186" s="62"/>
      <c r="F2186" s="63"/>
      <c r="G2186" s="63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259"/>
      <c r="AI2186" s="259"/>
      <c r="AJ2186" s="62"/>
      <c r="AK2186" s="62"/>
      <c r="AL2186" s="62"/>
      <c r="AM2186" s="62"/>
      <c r="AN2186" s="62"/>
      <c r="AO2186" s="62"/>
      <c r="AP2186" s="62"/>
      <c r="AQ2186" s="62"/>
      <c r="AR2186" s="62"/>
      <c r="AS2186" s="62"/>
      <c r="AT2186" s="62"/>
      <c r="AU2186" s="62"/>
      <c r="AV2186" s="62"/>
      <c r="AW2186" s="62"/>
      <c r="AX2186" s="62"/>
      <c r="AY2186" s="62"/>
      <c r="AZ2186" s="62"/>
      <c r="BA2186" s="62"/>
      <c r="BB2186" s="62"/>
      <c r="BC2186" s="62"/>
      <c r="BD2186" s="62"/>
      <c r="BE2186" s="62"/>
      <c r="BF2186" s="62"/>
      <c r="BG2186" s="62"/>
      <c r="BH2186" s="62"/>
      <c r="BI2186" s="62"/>
      <c r="BJ2186" s="62"/>
      <c r="BK2186" s="62"/>
      <c r="BL2186" s="62"/>
      <c r="BM2186" s="62"/>
      <c r="BN2186" s="62"/>
      <c r="BO2186" s="62"/>
      <c r="BP2186" s="94"/>
      <c r="BQ2186" s="87"/>
      <c r="BR2186" s="94"/>
      <c r="BS2186" s="94"/>
      <c r="BT2186" s="15"/>
      <c r="BU2186" s="15"/>
      <c r="BV2186" s="95"/>
    </row>
    <row r="2187" spans="1:77" s="18" customFormat="1" ht="36.75" customHeight="1" x14ac:dyDescent="0.45">
      <c r="A2187" s="260"/>
      <c r="B2187" s="258"/>
      <c r="C2187" s="261"/>
      <c r="D2187" s="262" t="s">
        <v>10</v>
      </c>
      <c r="E2187" s="605" t="str">
        <f>IF(ROSTER!D$3="","",ROSTER!D$3)</f>
        <v/>
      </c>
      <c r="F2187" s="605"/>
      <c r="G2187" s="605"/>
      <c r="H2187" s="605"/>
      <c r="I2187" s="605"/>
      <c r="J2187" s="605"/>
      <c r="K2187" s="605"/>
      <c r="L2187" s="605"/>
      <c r="M2187" s="605"/>
      <c r="N2187" s="605"/>
      <c r="O2187" s="605"/>
      <c r="P2187" s="605"/>
      <c r="Q2187" s="605"/>
      <c r="R2187" s="605"/>
      <c r="S2187" s="605"/>
      <c r="T2187" s="605"/>
      <c r="U2187" s="605"/>
      <c r="V2187" s="605"/>
      <c r="W2187" s="605"/>
      <c r="X2187" s="605"/>
      <c r="Y2187" s="605"/>
      <c r="Z2187" s="605"/>
      <c r="AA2187" s="605"/>
      <c r="AB2187" s="605"/>
      <c r="AC2187" s="605"/>
      <c r="AD2187" s="605"/>
      <c r="AE2187" s="605"/>
      <c r="AF2187" s="316"/>
      <c r="AG2187" s="606" t="s">
        <v>11</v>
      </c>
      <c r="AH2187" s="606"/>
      <c r="AI2187" s="606"/>
      <c r="AJ2187" s="606"/>
      <c r="AK2187" s="606"/>
      <c r="AL2187" s="606"/>
      <c r="AM2187" s="606"/>
      <c r="AN2187" s="607"/>
      <c r="AO2187" s="607"/>
      <c r="AP2187" s="607"/>
      <c r="AQ2187" s="607"/>
      <c r="AR2187" s="607"/>
      <c r="AS2187" s="607"/>
      <c r="AT2187" s="607"/>
      <c r="AU2187" s="607"/>
      <c r="AV2187" s="607"/>
      <c r="AW2187" s="607"/>
      <c r="AX2187" s="607"/>
      <c r="AY2187" s="607"/>
      <c r="AZ2187" s="607"/>
      <c r="BA2187" s="607"/>
      <c r="BB2187" s="607"/>
      <c r="BC2187" s="607"/>
      <c r="BD2187" s="607"/>
      <c r="BE2187" s="607"/>
      <c r="BF2187" s="607"/>
      <c r="BG2187" s="607"/>
      <c r="BH2187" s="607"/>
      <c r="BI2187" s="607"/>
      <c r="BJ2187" s="607"/>
      <c r="BK2187" s="607"/>
      <c r="BL2187" s="607"/>
      <c r="BM2187" s="607"/>
      <c r="BN2187" s="607"/>
      <c r="BO2187" s="607"/>
      <c r="BP2187" s="94"/>
      <c r="BQ2187" s="88" t="s">
        <v>130</v>
      </c>
      <c r="BR2187" s="94"/>
      <c r="BS2187" s="94"/>
      <c r="BT2187" s="263"/>
      <c r="BU2187" s="263"/>
      <c r="BV2187" s="260"/>
    </row>
    <row r="2188" spans="1:77" ht="8.85" customHeight="1" x14ac:dyDescent="0.45">
      <c r="A2188" s="96"/>
      <c r="B2188" s="258"/>
      <c r="C2188" s="259" t="s">
        <v>39</v>
      </c>
      <c r="D2188" s="259"/>
      <c r="E2188" s="259"/>
      <c r="F2188" s="63"/>
      <c r="G2188" s="63"/>
      <c r="H2188" s="259"/>
      <c r="I2188" s="259"/>
      <c r="J2188" s="317"/>
      <c r="K2188" s="317"/>
      <c r="L2188" s="317"/>
      <c r="M2188" s="317"/>
      <c r="N2188" s="317"/>
      <c r="O2188" s="317"/>
      <c r="P2188" s="317"/>
      <c r="Q2188" s="317"/>
      <c r="R2188" s="317"/>
      <c r="S2188" s="317"/>
      <c r="T2188" s="317"/>
      <c r="U2188" s="317"/>
      <c r="V2188" s="317"/>
      <c r="W2188" s="317"/>
      <c r="X2188" s="317"/>
      <c r="Y2188" s="317"/>
      <c r="Z2188" s="317"/>
      <c r="AA2188" s="317"/>
      <c r="AB2188" s="317"/>
      <c r="AC2188" s="317"/>
      <c r="AD2188" s="317"/>
      <c r="AE2188" s="317"/>
      <c r="AF2188" s="317"/>
      <c r="AG2188" s="317"/>
      <c r="AH2188" s="317"/>
      <c r="AI2188" s="259"/>
      <c r="AJ2188" s="264"/>
      <c r="AK2188" s="265"/>
      <c r="AL2188" s="265"/>
      <c r="AM2188" s="265"/>
      <c r="AN2188" s="265"/>
      <c r="AO2188" s="265"/>
      <c r="AP2188" s="265"/>
      <c r="AQ2188" s="266"/>
      <c r="AR2188" s="266"/>
      <c r="AS2188" s="266"/>
      <c r="AT2188" s="266"/>
      <c r="AU2188" s="266"/>
      <c r="AV2188" s="266"/>
      <c r="AW2188" s="266"/>
      <c r="AX2188" s="266"/>
      <c r="AY2188" s="266"/>
      <c r="AZ2188" s="266"/>
      <c r="BA2188" s="266"/>
      <c r="BB2188" s="266"/>
      <c r="BC2188" s="266"/>
      <c r="BD2188" s="266"/>
      <c r="BE2188" s="266"/>
      <c r="BF2188" s="266"/>
      <c r="BG2188" s="266"/>
      <c r="BH2188" s="266"/>
      <c r="BI2188" s="266"/>
      <c r="BJ2188" s="266"/>
      <c r="BK2188" s="266"/>
      <c r="BL2188" s="266"/>
      <c r="BM2188" s="266"/>
      <c r="BN2188" s="266"/>
      <c r="BO2188" s="266"/>
      <c r="BP2188" s="266"/>
      <c r="BQ2188" s="267"/>
      <c r="BR2188" s="267"/>
      <c r="BS2188" s="267"/>
      <c r="BT2188" s="268"/>
      <c r="BU2188" s="268"/>
      <c r="BV2188" s="96"/>
    </row>
    <row r="2189" spans="1:77" s="18" customFormat="1" ht="33.75" x14ac:dyDescent="0.45">
      <c r="A2189" s="260"/>
      <c r="B2189" s="258"/>
      <c r="C2189" s="608" t="s">
        <v>38</v>
      </c>
      <c r="D2189" s="608"/>
      <c r="E2189" s="607"/>
      <c r="F2189" s="607"/>
      <c r="G2189" s="607"/>
      <c r="H2189" s="607"/>
      <c r="I2189" s="607"/>
      <c r="J2189" s="607"/>
      <c r="K2189" s="607"/>
      <c r="L2189" s="607"/>
      <c r="M2189" s="607"/>
      <c r="N2189" s="607"/>
      <c r="O2189" s="607"/>
      <c r="P2189" s="607"/>
      <c r="Q2189" s="607"/>
      <c r="R2189" s="607"/>
      <c r="S2189" s="607"/>
      <c r="T2189" s="607"/>
      <c r="U2189" s="607"/>
      <c r="V2189" s="607"/>
      <c r="W2189" s="607"/>
      <c r="X2189" s="607"/>
      <c r="Y2189" s="607"/>
      <c r="Z2189" s="607"/>
      <c r="AA2189" s="607"/>
      <c r="AB2189" s="607"/>
      <c r="AC2189" s="607"/>
      <c r="AD2189" s="607"/>
      <c r="AE2189" s="607"/>
      <c r="AF2189" s="316"/>
      <c r="AG2189" s="609" t="s">
        <v>21</v>
      </c>
      <c r="AH2189" s="609"/>
      <c r="AI2189" s="609"/>
      <c r="AJ2189" s="609"/>
      <c r="AK2189" s="607"/>
      <c r="AL2189" s="607"/>
      <c r="AM2189" s="607"/>
      <c r="AN2189" s="607"/>
      <c r="AO2189" s="607"/>
      <c r="AP2189" s="607"/>
      <c r="AQ2189" s="607"/>
      <c r="AR2189" s="607"/>
      <c r="AS2189" s="607"/>
      <c r="AT2189" s="607"/>
      <c r="AU2189" s="607"/>
      <c r="AV2189" s="607"/>
      <c r="AW2189" s="607"/>
      <c r="AX2189" s="607"/>
      <c r="AY2189" s="607"/>
      <c r="AZ2189" s="607"/>
      <c r="BA2189" s="607"/>
      <c r="BB2189" s="607"/>
      <c r="BC2189" s="610" t="s">
        <v>12</v>
      </c>
      <c r="BD2189" s="610"/>
      <c r="BE2189" s="610"/>
      <c r="BF2189" s="611"/>
      <c r="BG2189" s="611"/>
      <c r="BH2189" s="611"/>
      <c r="BI2189" s="611"/>
      <c r="BJ2189" s="611"/>
      <c r="BK2189" s="611"/>
      <c r="BL2189" s="611"/>
      <c r="BM2189" s="611"/>
      <c r="BN2189" s="611"/>
      <c r="BO2189" s="611"/>
      <c r="BP2189" s="64"/>
      <c r="BQ2189" s="269"/>
      <c r="BR2189" s="65"/>
      <c r="BS2189" s="65"/>
      <c r="BT2189" s="270">
        <f>IF(BF2189=0,0,1)</f>
        <v>0</v>
      </c>
      <c r="BU2189" s="18">
        <f>IF((BG2239+BK2239)&gt;(AQ2239+AU2239),1,0)</f>
        <v>0</v>
      </c>
      <c r="BV2189" s="271"/>
    </row>
    <row r="2190" spans="1:77" ht="9.6" customHeight="1" x14ac:dyDescent="0.45">
      <c r="A2190" s="95"/>
      <c r="B2190" s="258"/>
      <c r="C2190" s="62"/>
      <c r="D2190" s="62"/>
      <c r="E2190" s="62"/>
      <c r="F2190" s="63"/>
      <c r="G2190" s="63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259"/>
      <c r="AI2190" s="259"/>
      <c r="AJ2190" s="62"/>
      <c r="AK2190" s="62"/>
      <c r="AL2190" s="62"/>
      <c r="AM2190" s="62"/>
      <c r="AN2190" s="62"/>
      <c r="AO2190" s="62"/>
      <c r="AP2190" s="62"/>
      <c r="AQ2190" s="62"/>
      <c r="AR2190" s="62"/>
      <c r="AS2190" s="62"/>
      <c r="AT2190" s="62"/>
      <c r="AU2190" s="62"/>
      <c r="AV2190" s="62"/>
      <c r="AW2190" s="62"/>
      <c r="AX2190" s="62"/>
      <c r="AY2190" s="62"/>
      <c r="AZ2190" s="62"/>
      <c r="BA2190" s="62"/>
      <c r="BB2190" s="62"/>
      <c r="BC2190" s="62"/>
      <c r="BD2190" s="62"/>
      <c r="BE2190" s="62"/>
      <c r="BF2190" s="62"/>
      <c r="BG2190" s="62"/>
      <c r="BH2190" s="62"/>
      <c r="BI2190" s="62"/>
      <c r="BJ2190" s="62"/>
      <c r="BK2190" s="62"/>
      <c r="BL2190" s="62"/>
      <c r="BM2190" s="62"/>
      <c r="BN2190" s="62"/>
      <c r="BO2190" s="62"/>
      <c r="BP2190" s="62"/>
      <c r="BQ2190" s="66"/>
      <c r="BR2190" s="66"/>
      <c r="BS2190" s="66"/>
      <c r="BT2190" s="15"/>
      <c r="BU2190" s="15"/>
      <c r="BV2190" s="95"/>
    </row>
    <row r="2191" spans="1:77" ht="8.85" customHeight="1" thickBot="1" x14ac:dyDescent="0.5">
      <c r="A2191" s="95"/>
      <c r="B2191" s="113"/>
      <c r="C2191" s="67"/>
      <c r="D2191" s="67"/>
      <c r="E2191" s="67"/>
      <c r="F2191" s="68"/>
      <c r="G2191" s="68"/>
      <c r="H2191" s="67"/>
      <c r="I2191" s="67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  <c r="AA2191" s="67"/>
      <c r="AB2191" s="67"/>
      <c r="AC2191" s="67"/>
      <c r="AD2191" s="67"/>
      <c r="AE2191" s="67"/>
      <c r="AF2191" s="67"/>
      <c r="AG2191" s="67"/>
      <c r="AH2191" s="272"/>
      <c r="AI2191" s="272"/>
      <c r="AJ2191" s="67"/>
      <c r="AK2191" s="67"/>
      <c r="AL2191" s="67"/>
      <c r="AM2191" s="67"/>
      <c r="AN2191" s="67"/>
      <c r="AO2191" s="67"/>
      <c r="AP2191" s="67"/>
      <c r="AQ2191" s="67"/>
      <c r="AR2191" s="67"/>
      <c r="AS2191" s="67"/>
      <c r="AT2191" s="67"/>
      <c r="AU2191" s="67"/>
      <c r="AV2191" s="67"/>
      <c r="AW2191" s="67"/>
      <c r="AX2191" s="67"/>
      <c r="AY2191" s="67"/>
      <c r="AZ2191" s="67"/>
      <c r="BA2191" s="67"/>
      <c r="BB2191" s="67"/>
      <c r="BC2191" s="67"/>
      <c r="BD2191" s="67"/>
      <c r="BE2191" s="67"/>
      <c r="BF2191" s="67"/>
      <c r="BG2191" s="67"/>
      <c r="BH2191" s="67"/>
      <c r="BI2191" s="67"/>
      <c r="BJ2191" s="67"/>
      <c r="BK2191" s="67"/>
      <c r="BL2191" s="67"/>
      <c r="BM2191" s="67"/>
      <c r="BN2191" s="67"/>
      <c r="BO2191" s="67"/>
      <c r="BP2191" s="67"/>
      <c r="BQ2191" s="69"/>
      <c r="BR2191" s="69"/>
      <c r="BS2191" s="69"/>
      <c r="BT2191" s="15"/>
      <c r="BU2191" s="15"/>
      <c r="BV2191" s="95"/>
    </row>
    <row r="2192" spans="1:77" s="18" customFormat="1" ht="40.5" customHeight="1" thickTop="1" x14ac:dyDescent="0.4">
      <c r="A2192" s="271"/>
      <c r="B2192" s="652" t="s">
        <v>0</v>
      </c>
      <c r="C2192" s="648" t="s">
        <v>1</v>
      </c>
      <c r="D2192" s="649"/>
      <c r="E2192" s="273" t="s">
        <v>28</v>
      </c>
      <c r="F2192" s="546" t="s">
        <v>100</v>
      </c>
      <c r="G2192" s="546" t="s">
        <v>101</v>
      </c>
      <c r="H2192" s="644" t="s">
        <v>41</v>
      </c>
      <c r="I2192" s="645"/>
      <c r="J2192" s="554" t="s">
        <v>7</v>
      </c>
      <c r="K2192" s="554"/>
      <c r="L2192" s="554"/>
      <c r="M2192" s="554"/>
      <c r="N2192" s="554"/>
      <c r="O2192" s="554"/>
      <c r="P2192" s="554" t="s">
        <v>2</v>
      </c>
      <c r="Q2192" s="554"/>
      <c r="R2192" s="554"/>
      <c r="S2192" s="554"/>
      <c r="T2192" s="554"/>
      <c r="U2192" s="555"/>
      <c r="V2192" s="550" t="s">
        <v>158</v>
      </c>
      <c r="W2192" s="551"/>
      <c r="X2192" s="550" t="s">
        <v>35</v>
      </c>
      <c r="Y2192" s="551"/>
      <c r="Z2192" s="550" t="s">
        <v>36</v>
      </c>
      <c r="AA2192" s="551"/>
      <c r="AB2192" s="550" t="s">
        <v>44</v>
      </c>
      <c r="AC2192" s="551"/>
      <c r="AD2192" s="554" t="s">
        <v>6</v>
      </c>
      <c r="AE2192" s="554"/>
      <c r="AF2192" s="554"/>
      <c r="AG2192" s="554"/>
      <c r="AH2192" s="554"/>
      <c r="AI2192" s="554"/>
      <c r="AJ2192" s="554" t="s">
        <v>68</v>
      </c>
      <c r="AK2192" s="554"/>
      <c r="AL2192" s="554"/>
      <c r="AM2192" s="554"/>
      <c r="AN2192" s="554"/>
      <c r="AO2192" s="554"/>
      <c r="AP2192" s="554" t="s">
        <v>69</v>
      </c>
      <c r="AQ2192" s="554"/>
      <c r="AR2192" s="554"/>
      <c r="AS2192" s="554"/>
      <c r="AT2192" s="554"/>
      <c r="AU2192" s="554"/>
      <c r="AV2192" s="554" t="s">
        <v>70</v>
      </c>
      <c r="AW2192" s="554"/>
      <c r="AX2192" s="554"/>
      <c r="AY2192" s="554"/>
      <c r="AZ2192" s="554"/>
      <c r="BA2192" s="555"/>
      <c r="BB2192" s="554" t="s">
        <v>4</v>
      </c>
      <c r="BC2192" s="554"/>
      <c r="BD2192" s="554"/>
      <c r="BE2192" s="554"/>
      <c r="BF2192" s="554"/>
      <c r="BG2192" s="554"/>
      <c r="BH2192" s="554" t="s">
        <v>71</v>
      </c>
      <c r="BI2192" s="554"/>
      <c r="BJ2192" s="554"/>
      <c r="BK2192" s="554"/>
      <c r="BL2192" s="554"/>
      <c r="BM2192" s="556"/>
      <c r="BN2192" s="557" t="s">
        <v>25</v>
      </c>
      <c r="BO2192" s="558"/>
      <c r="BP2192" s="559"/>
      <c r="BQ2192" s="691" t="s">
        <v>110</v>
      </c>
      <c r="BR2192" s="691" t="s">
        <v>86</v>
      </c>
      <c r="BS2192" s="691" t="s">
        <v>87</v>
      </c>
      <c r="BT2192" s="274"/>
      <c r="BU2192" s="274"/>
      <c r="BV2192" s="271"/>
    </row>
    <row r="2193" spans="1:79" s="18" customFormat="1" ht="41.25" customHeight="1" x14ac:dyDescent="0.7">
      <c r="A2193" s="271"/>
      <c r="B2193" s="653"/>
      <c r="C2193" s="650"/>
      <c r="D2193" s="651"/>
      <c r="E2193" s="275" t="s">
        <v>102</v>
      </c>
      <c r="F2193" s="547"/>
      <c r="G2193" s="547"/>
      <c r="H2193" s="646"/>
      <c r="I2193" s="647"/>
      <c r="J2193" s="525" t="s">
        <v>17</v>
      </c>
      <c r="K2193" s="526"/>
      <c r="L2193" s="521" t="s">
        <v>18</v>
      </c>
      <c r="M2193" s="522"/>
      <c r="N2193" s="523" t="s">
        <v>19</v>
      </c>
      <c r="O2193" s="524"/>
      <c r="P2193" s="525" t="s">
        <v>26</v>
      </c>
      <c r="Q2193" s="526"/>
      <c r="R2193" s="521" t="s">
        <v>24</v>
      </c>
      <c r="S2193" s="522"/>
      <c r="T2193" s="523" t="s">
        <v>19</v>
      </c>
      <c r="U2193" s="527"/>
      <c r="V2193" s="552"/>
      <c r="W2193" s="553"/>
      <c r="X2193" s="552"/>
      <c r="Y2193" s="553"/>
      <c r="Z2193" s="552"/>
      <c r="AA2193" s="553"/>
      <c r="AB2193" s="552"/>
      <c r="AC2193" s="553"/>
      <c r="AD2193" s="525" t="s">
        <v>48</v>
      </c>
      <c r="AE2193" s="526"/>
      <c r="AF2193" s="521" t="s">
        <v>23</v>
      </c>
      <c r="AG2193" s="522"/>
      <c r="AH2193" s="563" t="s">
        <v>5</v>
      </c>
      <c r="AI2193" s="564"/>
      <c r="AJ2193" s="525" t="s">
        <v>48</v>
      </c>
      <c r="AK2193" s="526"/>
      <c r="AL2193" s="521" t="s">
        <v>23</v>
      </c>
      <c r="AM2193" s="522"/>
      <c r="AN2193" s="563" t="s">
        <v>5</v>
      </c>
      <c r="AO2193" s="564"/>
      <c r="AP2193" s="525" t="s">
        <v>48</v>
      </c>
      <c r="AQ2193" s="526"/>
      <c r="AR2193" s="521" t="s">
        <v>23</v>
      </c>
      <c r="AS2193" s="522"/>
      <c r="AT2193" s="563" t="s">
        <v>5</v>
      </c>
      <c r="AU2193" s="564"/>
      <c r="AV2193" s="525" t="s">
        <v>48</v>
      </c>
      <c r="AW2193" s="526"/>
      <c r="AX2193" s="521" t="s">
        <v>23</v>
      </c>
      <c r="AY2193" s="522"/>
      <c r="AZ2193" s="563" t="s">
        <v>5</v>
      </c>
      <c r="BA2193" s="655"/>
      <c r="BB2193" s="525" t="s">
        <v>48</v>
      </c>
      <c r="BC2193" s="526"/>
      <c r="BD2193" s="521" t="s">
        <v>23</v>
      </c>
      <c r="BE2193" s="522"/>
      <c r="BF2193" s="563" t="s">
        <v>5</v>
      </c>
      <c r="BG2193" s="564"/>
      <c r="BH2193" s="525" t="s">
        <v>48</v>
      </c>
      <c r="BI2193" s="526"/>
      <c r="BJ2193" s="521" t="s">
        <v>23</v>
      </c>
      <c r="BK2193" s="522"/>
      <c r="BL2193" s="563" t="s">
        <v>5</v>
      </c>
      <c r="BM2193" s="564"/>
      <c r="BN2193" s="560"/>
      <c r="BO2193" s="561"/>
      <c r="BP2193" s="562"/>
      <c r="BQ2193" s="692"/>
      <c r="BR2193" s="692"/>
      <c r="BS2193" s="692"/>
      <c r="BT2193" s="274"/>
      <c r="BU2193" s="274"/>
      <c r="BV2193" s="271"/>
      <c r="CA2193" s="104"/>
    </row>
    <row r="2194" spans="1:79" ht="23.85" customHeight="1" x14ac:dyDescent="0.35">
      <c r="A2194" s="276"/>
      <c r="B2194" s="570" t="str">
        <f>IF(ROSTER!B$8="","",ROSTER!B$8)</f>
        <v/>
      </c>
      <c r="C2194" s="572" t="str">
        <f>IF(ROSTER!C$8="","",ROSTER!C$8)</f>
        <v/>
      </c>
      <c r="D2194" s="573"/>
      <c r="E2194" s="574"/>
      <c r="F2194" s="576">
        <f>IF(E2194="y",1,IF(E2194="S",1,0))</f>
        <v>0</v>
      </c>
      <c r="G2194" s="582">
        <f>IF(E2194="S",1,0)</f>
        <v>0</v>
      </c>
      <c r="H2194" s="578"/>
      <c r="I2194" s="543"/>
      <c r="J2194" s="542"/>
      <c r="K2194" s="580"/>
      <c r="L2194" s="584"/>
      <c r="M2194" s="585"/>
      <c r="N2194" s="588">
        <f>L2194+J2194</f>
        <v>0</v>
      </c>
      <c r="O2194" s="589"/>
      <c r="P2194" s="542"/>
      <c r="Q2194" s="580"/>
      <c r="R2194" s="584"/>
      <c r="S2194" s="585"/>
      <c r="T2194" s="588">
        <f>R2194-P2194</f>
        <v>0</v>
      </c>
      <c r="U2194" s="588"/>
      <c r="V2194" s="542"/>
      <c r="W2194" s="543"/>
      <c r="X2194" s="593"/>
      <c r="Y2194" s="543"/>
      <c r="Z2194" s="542"/>
      <c r="AA2194" s="543"/>
      <c r="AB2194" s="542"/>
      <c r="AC2194" s="543"/>
      <c r="AD2194" s="542"/>
      <c r="AE2194" s="580"/>
      <c r="AF2194" s="584"/>
      <c r="AG2194" s="585"/>
      <c r="AH2194" s="595">
        <f>IF(AD2194=0,0,(AF2194/AD2194)*100)</f>
        <v>0</v>
      </c>
      <c r="AI2194" s="596"/>
      <c r="AJ2194" s="542"/>
      <c r="AK2194" s="580"/>
      <c r="AL2194" s="584"/>
      <c r="AM2194" s="585"/>
      <c r="AN2194" s="595">
        <f>IF(AJ2194=0,0,(AL2194/AJ2194)*100)</f>
        <v>0</v>
      </c>
      <c r="AO2194" s="596"/>
      <c r="AP2194" s="542"/>
      <c r="AQ2194" s="580"/>
      <c r="AR2194" s="584"/>
      <c r="AS2194" s="585"/>
      <c r="AT2194" s="595">
        <f>IF(AP2194=0,0,(AR2194/AP2194)*100)</f>
        <v>0</v>
      </c>
      <c r="AU2194" s="596"/>
      <c r="AV2194" s="599">
        <f>AD2194+AJ2194+AP2194</f>
        <v>0</v>
      </c>
      <c r="AW2194" s="600"/>
      <c r="AX2194" s="630">
        <f>AF2194+AL2194+AR2194</f>
        <v>0</v>
      </c>
      <c r="AY2194" s="631"/>
      <c r="AZ2194" s="595">
        <f>IF(AV2194=0,0,(AX2194/AV2194)*100)</f>
        <v>0</v>
      </c>
      <c r="BA2194" s="596"/>
      <c r="BB2194" s="542"/>
      <c r="BC2194" s="580"/>
      <c r="BD2194" s="584"/>
      <c r="BE2194" s="585"/>
      <c r="BF2194" s="595">
        <f>IF(BB2194=0,0,(BD2194/BB2194)*100)</f>
        <v>0</v>
      </c>
      <c r="BG2194" s="596"/>
      <c r="BH2194" s="599">
        <f>AV2194+BB2194</f>
        <v>0</v>
      </c>
      <c r="BI2194" s="600"/>
      <c r="BJ2194" s="630">
        <f>AX2194+BD2194</f>
        <v>0</v>
      </c>
      <c r="BK2194" s="631"/>
      <c r="BL2194" s="595">
        <f>IF(BH2194=0,0,(BJ2194/BH2194)*100)</f>
        <v>0</v>
      </c>
      <c r="BM2194" s="596"/>
      <c r="BN2194" s="656">
        <f>(AF2194*2)+(AL2194*2)+(AR2194*3)+BD2194</f>
        <v>0</v>
      </c>
      <c r="BO2194" s="657"/>
      <c r="BP2194" s="658"/>
      <c r="BQ2194" s="676">
        <f>IF(BS2194=0,0,50*BR2194/BS2194)</f>
        <v>0</v>
      </c>
      <c r="BR2194" s="662">
        <f>(BN2194*BU$2194)+(N2194*BU$2195)+(Z2194*BU$2196)+(R2194*BU$2197)+(X2194*BU$2198)+(AB2194*BU$2199)+(V2194*BU$2204)</f>
        <v>0</v>
      </c>
      <c r="BS2194" s="662">
        <f>((BB2194-BD2194)*BU$2201)+((AV2194-AX2194)*BU$2200)+(H2194*BU$2202)+(P2194*BU$2203)</f>
        <v>0</v>
      </c>
      <c r="BT2194" s="19" t="s">
        <v>75</v>
      </c>
      <c r="BU2194" s="277">
        <f>IF(BQ2189="B",'VALUE POINTS'!L$10,IF('GAME STATS'!BQ2189="C",'VALUE POINTS'!M$10,'VALUE POINTS'!K$10))</f>
        <v>1</v>
      </c>
      <c r="BV2194" s="278"/>
    </row>
    <row r="2195" spans="1:79" ht="23.85" customHeight="1" x14ac:dyDescent="0.35">
      <c r="A2195" s="276"/>
      <c r="B2195" s="571"/>
      <c r="C2195" s="642" t="str">
        <f>IF(ROSTER!D$8="","",ROSTER!D$8)</f>
        <v/>
      </c>
      <c r="D2195" s="643"/>
      <c r="E2195" s="575"/>
      <c r="F2195" s="577"/>
      <c r="G2195" s="583"/>
      <c r="H2195" s="579"/>
      <c r="I2195" s="545"/>
      <c r="J2195" s="544"/>
      <c r="K2195" s="581"/>
      <c r="L2195" s="586"/>
      <c r="M2195" s="587"/>
      <c r="N2195" s="592"/>
      <c r="O2195" s="603"/>
      <c r="P2195" s="544"/>
      <c r="Q2195" s="581"/>
      <c r="R2195" s="586"/>
      <c r="S2195" s="587"/>
      <c r="T2195" s="592"/>
      <c r="U2195" s="592"/>
      <c r="V2195" s="544"/>
      <c r="W2195" s="545"/>
      <c r="X2195" s="594"/>
      <c r="Y2195" s="545"/>
      <c r="Z2195" s="544"/>
      <c r="AA2195" s="545"/>
      <c r="AB2195" s="544"/>
      <c r="AC2195" s="545"/>
      <c r="AD2195" s="544"/>
      <c r="AE2195" s="581"/>
      <c r="AF2195" s="586"/>
      <c r="AG2195" s="587"/>
      <c r="AH2195" s="626"/>
      <c r="AI2195" s="627"/>
      <c r="AJ2195" s="544"/>
      <c r="AK2195" s="581"/>
      <c r="AL2195" s="586"/>
      <c r="AM2195" s="587"/>
      <c r="AN2195" s="626"/>
      <c r="AO2195" s="627"/>
      <c r="AP2195" s="544"/>
      <c r="AQ2195" s="581"/>
      <c r="AR2195" s="586"/>
      <c r="AS2195" s="587"/>
      <c r="AT2195" s="626"/>
      <c r="AU2195" s="627"/>
      <c r="AV2195" s="628"/>
      <c r="AW2195" s="629"/>
      <c r="AX2195" s="632"/>
      <c r="AY2195" s="633"/>
      <c r="AZ2195" s="626"/>
      <c r="BA2195" s="627"/>
      <c r="BB2195" s="544"/>
      <c r="BC2195" s="581"/>
      <c r="BD2195" s="586"/>
      <c r="BE2195" s="587"/>
      <c r="BF2195" s="626"/>
      <c r="BG2195" s="627"/>
      <c r="BH2195" s="628"/>
      <c r="BI2195" s="629"/>
      <c r="BJ2195" s="632"/>
      <c r="BK2195" s="633"/>
      <c r="BL2195" s="626"/>
      <c r="BM2195" s="627"/>
      <c r="BN2195" s="678"/>
      <c r="BO2195" s="679"/>
      <c r="BP2195" s="680"/>
      <c r="BQ2195" s="677"/>
      <c r="BR2195" s="663"/>
      <c r="BS2195" s="663"/>
      <c r="BT2195" s="19" t="s">
        <v>76</v>
      </c>
      <c r="BU2195" s="277">
        <f>IF(BQ2189="B",'VALUE POINTS'!L$11,IF('GAME STATS'!BQ2189="C",'VALUE POINTS'!M$11,'VALUE POINTS'!K$11))</f>
        <v>1</v>
      </c>
      <c r="BV2195" s="278"/>
    </row>
    <row r="2196" spans="1:79" ht="21.75" customHeight="1" x14ac:dyDescent="0.4">
      <c r="A2196" s="95"/>
      <c r="B2196" s="570" t="str">
        <f>IF(ROSTER!B$10="","",ROSTER!B$10)</f>
        <v/>
      </c>
      <c r="C2196" s="572" t="str">
        <f>IF(ROSTER!C$10="","",ROSTER!C$10)</f>
        <v/>
      </c>
      <c r="D2196" s="573"/>
      <c r="E2196" s="574"/>
      <c r="F2196" s="576">
        <f>IF(E2196="y",1,IF(E2196="S",1,0))</f>
        <v>0</v>
      </c>
      <c r="G2196" s="582">
        <f>IF(E2196="S",1,0)</f>
        <v>0</v>
      </c>
      <c r="H2196" s="578"/>
      <c r="I2196" s="543"/>
      <c r="J2196" s="542"/>
      <c r="K2196" s="580"/>
      <c r="L2196" s="584"/>
      <c r="M2196" s="585"/>
      <c r="N2196" s="588">
        <f>L2196+J2196</f>
        <v>0</v>
      </c>
      <c r="O2196" s="589"/>
      <c r="P2196" s="542"/>
      <c r="Q2196" s="580"/>
      <c r="R2196" s="584"/>
      <c r="S2196" s="585"/>
      <c r="T2196" s="588">
        <f>R2196-P2196</f>
        <v>0</v>
      </c>
      <c r="U2196" s="588"/>
      <c r="V2196" s="542"/>
      <c r="W2196" s="543"/>
      <c r="X2196" s="593"/>
      <c r="Y2196" s="543"/>
      <c r="Z2196" s="542"/>
      <c r="AA2196" s="543"/>
      <c r="AB2196" s="542"/>
      <c r="AC2196" s="543"/>
      <c r="AD2196" s="542"/>
      <c r="AE2196" s="580"/>
      <c r="AF2196" s="584"/>
      <c r="AG2196" s="585"/>
      <c r="AH2196" s="595">
        <f>IF(AD2196=0,0,(AF2196/AD2196)*100)</f>
        <v>0</v>
      </c>
      <c r="AI2196" s="596"/>
      <c r="AJ2196" s="542"/>
      <c r="AK2196" s="580"/>
      <c r="AL2196" s="584"/>
      <c r="AM2196" s="585"/>
      <c r="AN2196" s="595">
        <f>IF(AJ2196=0,0,(AL2196/AJ2196)*100)</f>
        <v>0</v>
      </c>
      <c r="AO2196" s="596"/>
      <c r="AP2196" s="542"/>
      <c r="AQ2196" s="580"/>
      <c r="AR2196" s="584"/>
      <c r="AS2196" s="585"/>
      <c r="AT2196" s="595">
        <f>IF(AP2196=0,0,(AR2196/AP2196)*100)</f>
        <v>0</v>
      </c>
      <c r="AU2196" s="596"/>
      <c r="AV2196" s="599">
        <f>AD2196+AJ2196+AP2196</f>
        <v>0</v>
      </c>
      <c r="AW2196" s="600"/>
      <c r="AX2196" s="630">
        <f>AF2196+AL2196+AR2196</f>
        <v>0</v>
      </c>
      <c r="AY2196" s="631"/>
      <c r="AZ2196" s="595">
        <f>IF(AV2196=0,0,(AX2196/AV2196)*100)</f>
        <v>0</v>
      </c>
      <c r="BA2196" s="596"/>
      <c r="BB2196" s="542"/>
      <c r="BC2196" s="580"/>
      <c r="BD2196" s="584"/>
      <c r="BE2196" s="585"/>
      <c r="BF2196" s="595">
        <f>IF(BB2196=0,0,(BD2196/BB2196)*100)</f>
        <v>0</v>
      </c>
      <c r="BG2196" s="596"/>
      <c r="BH2196" s="599">
        <f>AV2196+BB2196</f>
        <v>0</v>
      </c>
      <c r="BI2196" s="600"/>
      <c r="BJ2196" s="630">
        <f>AX2196+BD2196</f>
        <v>0</v>
      </c>
      <c r="BK2196" s="631"/>
      <c r="BL2196" s="595">
        <f>IF(BH2196=0,0,(BJ2196/BH2196)*100)</f>
        <v>0</v>
      </c>
      <c r="BM2196" s="596"/>
      <c r="BN2196" s="656">
        <f>(AF2196*2)+(AL2196*2)+(AR2196*3)+BD2196</f>
        <v>0</v>
      </c>
      <c r="BO2196" s="657"/>
      <c r="BP2196" s="658"/>
      <c r="BQ2196" s="676">
        <f>IF(BS2196=0,0,50*BR2196/BS2196)</f>
        <v>0</v>
      </c>
      <c r="BR2196" s="662">
        <f t="shared" ref="BR2196" si="2124">(BN2196*BU$2194)+(N2196*BU$2195)+(Z2196*BU$2196)+(R2196*BU$2197)+(X2196*BU$2198)+(AB2196*BU$2199)+(V2196*BU$2204)</f>
        <v>0</v>
      </c>
      <c r="BS2196" s="662">
        <f t="shared" ref="BS2196" si="2125">((BB2196-BD2196)*BU$2201)+((AV2196-AX2196)*BU$2200)+(H2196*BU$2202)+(P2196*BU$2203)</f>
        <v>0</v>
      </c>
      <c r="BT2196" s="19" t="s">
        <v>77</v>
      </c>
      <c r="BU2196" s="277">
        <f>IF(BQ2189="B",'VALUE POINTS'!L$12,IF('GAME STATS'!BQ2189="C",'VALUE POINTS'!M$12,'VALUE POINTS'!K$12))</f>
        <v>2</v>
      </c>
      <c r="BV2196" s="278"/>
      <c r="CA2196" s="18"/>
    </row>
    <row r="2197" spans="1:79" ht="21.75" customHeight="1" x14ac:dyDescent="0.35">
      <c r="A2197" s="95"/>
      <c r="B2197" s="571"/>
      <c r="C2197" s="642" t="str">
        <f>IF(ROSTER!D$10="","",ROSTER!D$10)</f>
        <v/>
      </c>
      <c r="D2197" s="643"/>
      <c r="E2197" s="575"/>
      <c r="F2197" s="577"/>
      <c r="G2197" s="583"/>
      <c r="H2197" s="579"/>
      <c r="I2197" s="545"/>
      <c r="J2197" s="544"/>
      <c r="K2197" s="581"/>
      <c r="L2197" s="586"/>
      <c r="M2197" s="587"/>
      <c r="N2197" s="592" t="s">
        <v>16</v>
      </c>
      <c r="O2197" s="603"/>
      <c r="P2197" s="544"/>
      <c r="Q2197" s="581"/>
      <c r="R2197" s="586"/>
      <c r="S2197" s="587"/>
      <c r="T2197" s="592" t="s">
        <v>16</v>
      </c>
      <c r="U2197" s="592"/>
      <c r="V2197" s="544"/>
      <c r="W2197" s="545"/>
      <c r="X2197" s="594"/>
      <c r="Y2197" s="545"/>
      <c r="Z2197" s="544"/>
      <c r="AA2197" s="545"/>
      <c r="AB2197" s="544"/>
      <c r="AC2197" s="545"/>
      <c r="AD2197" s="544"/>
      <c r="AE2197" s="581"/>
      <c r="AF2197" s="586"/>
      <c r="AG2197" s="587"/>
      <c r="AH2197" s="626"/>
      <c r="AI2197" s="627"/>
      <c r="AJ2197" s="544"/>
      <c r="AK2197" s="581"/>
      <c r="AL2197" s="586"/>
      <c r="AM2197" s="587"/>
      <c r="AN2197" s="626"/>
      <c r="AO2197" s="627"/>
      <c r="AP2197" s="544"/>
      <c r="AQ2197" s="581"/>
      <c r="AR2197" s="586"/>
      <c r="AS2197" s="587"/>
      <c r="AT2197" s="626"/>
      <c r="AU2197" s="627"/>
      <c r="AV2197" s="628"/>
      <c r="AW2197" s="629"/>
      <c r="AX2197" s="632"/>
      <c r="AY2197" s="633"/>
      <c r="AZ2197" s="626"/>
      <c r="BA2197" s="627"/>
      <c r="BB2197" s="544"/>
      <c r="BC2197" s="581"/>
      <c r="BD2197" s="586"/>
      <c r="BE2197" s="587"/>
      <c r="BF2197" s="626"/>
      <c r="BG2197" s="627"/>
      <c r="BH2197" s="628"/>
      <c r="BI2197" s="629"/>
      <c r="BJ2197" s="632"/>
      <c r="BK2197" s="633"/>
      <c r="BL2197" s="626"/>
      <c r="BM2197" s="627"/>
      <c r="BN2197" s="678"/>
      <c r="BO2197" s="679"/>
      <c r="BP2197" s="680"/>
      <c r="BQ2197" s="677"/>
      <c r="BR2197" s="663"/>
      <c r="BS2197" s="663"/>
      <c r="BT2197" s="19" t="s">
        <v>78</v>
      </c>
      <c r="BU2197" s="277">
        <f>IF(BQ2189="B",'VALUE POINTS'!L$13,IF('GAME STATS'!BQ2189="C",'VALUE POINTS'!M$13,'VALUE POINTS'!K$13))</f>
        <v>2</v>
      </c>
      <c r="BV2197" s="278"/>
    </row>
    <row r="2198" spans="1:79" ht="21.75" customHeight="1" x14ac:dyDescent="0.35">
      <c r="A2198" s="95"/>
      <c r="B2198" s="570" t="str">
        <f>IF(ROSTER!B$12="","",ROSTER!B$12)</f>
        <v/>
      </c>
      <c r="C2198" s="572" t="str">
        <f>IF(ROSTER!C$12="","",ROSTER!C$12)</f>
        <v/>
      </c>
      <c r="D2198" s="573"/>
      <c r="E2198" s="574"/>
      <c r="F2198" s="576">
        <f>IF(E2198="y",1,IF(E2198="S",1,0))</f>
        <v>0</v>
      </c>
      <c r="G2198" s="582">
        <f>IF(E2198="S",1,0)</f>
        <v>0</v>
      </c>
      <c r="H2198" s="578"/>
      <c r="I2198" s="543"/>
      <c r="J2198" s="542"/>
      <c r="K2198" s="580"/>
      <c r="L2198" s="584"/>
      <c r="M2198" s="585"/>
      <c r="N2198" s="588">
        <f>L2198+J2198</f>
        <v>0</v>
      </c>
      <c r="O2198" s="589"/>
      <c r="P2198" s="542"/>
      <c r="Q2198" s="580"/>
      <c r="R2198" s="584"/>
      <c r="S2198" s="585"/>
      <c r="T2198" s="588">
        <f>R2198-P2198</f>
        <v>0</v>
      </c>
      <c r="U2198" s="588"/>
      <c r="V2198" s="542"/>
      <c r="W2198" s="543"/>
      <c r="X2198" s="593"/>
      <c r="Y2198" s="543"/>
      <c r="Z2198" s="542"/>
      <c r="AA2198" s="543"/>
      <c r="AB2198" s="542"/>
      <c r="AC2198" s="543"/>
      <c r="AD2198" s="542"/>
      <c r="AE2198" s="580"/>
      <c r="AF2198" s="584"/>
      <c r="AG2198" s="585"/>
      <c r="AH2198" s="595">
        <f>IF(AD2198=0,0,(AF2198/AD2198)*100)</f>
        <v>0</v>
      </c>
      <c r="AI2198" s="596"/>
      <c r="AJ2198" s="542"/>
      <c r="AK2198" s="580"/>
      <c r="AL2198" s="584"/>
      <c r="AM2198" s="585"/>
      <c r="AN2198" s="595">
        <f>IF(AJ2198=0,0,(AL2198/AJ2198)*100)</f>
        <v>0</v>
      </c>
      <c r="AO2198" s="596"/>
      <c r="AP2198" s="542"/>
      <c r="AQ2198" s="580"/>
      <c r="AR2198" s="584"/>
      <c r="AS2198" s="585"/>
      <c r="AT2198" s="595">
        <f>IF(AP2198=0,0,(AR2198/AP2198)*100)</f>
        <v>0</v>
      </c>
      <c r="AU2198" s="596"/>
      <c r="AV2198" s="599">
        <f>AD2198+AJ2198+AP2198</f>
        <v>0</v>
      </c>
      <c r="AW2198" s="600"/>
      <c r="AX2198" s="630">
        <f>AF2198+AL2198+AR2198</f>
        <v>0</v>
      </c>
      <c r="AY2198" s="631"/>
      <c r="AZ2198" s="595">
        <f>IF(AV2198=0,0,(AX2198/AV2198)*100)</f>
        <v>0</v>
      </c>
      <c r="BA2198" s="596"/>
      <c r="BB2198" s="542"/>
      <c r="BC2198" s="580"/>
      <c r="BD2198" s="584"/>
      <c r="BE2198" s="585"/>
      <c r="BF2198" s="595">
        <f>IF(BB2198=0,0,(BD2198/BB2198)*100)</f>
        <v>0</v>
      </c>
      <c r="BG2198" s="596"/>
      <c r="BH2198" s="599">
        <f>AV2198+BB2198</f>
        <v>0</v>
      </c>
      <c r="BI2198" s="600"/>
      <c r="BJ2198" s="630">
        <f>AX2198+BD2198</f>
        <v>0</v>
      </c>
      <c r="BK2198" s="631"/>
      <c r="BL2198" s="595">
        <f>IF(BH2198=0,0,(BJ2198/BH2198)*100)</f>
        <v>0</v>
      </c>
      <c r="BM2198" s="596"/>
      <c r="BN2198" s="656">
        <f>(AF2198*2)+(AL2198*2)+(AR2198*3)+BD2198</f>
        <v>0</v>
      </c>
      <c r="BO2198" s="657"/>
      <c r="BP2198" s="658"/>
      <c r="BQ2198" s="676">
        <f t="shared" ref="BQ2198" si="2126">IF(BS2198=0,0,50*BR2198/BS2198)</f>
        <v>0</v>
      </c>
      <c r="BR2198" s="662">
        <f t="shared" ref="BR2198" si="2127">(BN2198*BU$2194)+(N2198*BU$2195)+(Z2198*BU$2196)+(R2198*BU$2197)+(X2198*BU$2198)+(AB2198*BU$2199)+(V2198*BU$2204)</f>
        <v>0</v>
      </c>
      <c r="BS2198" s="662">
        <f t="shared" ref="BS2198" si="2128">((BB2198-BD2198)*BU$2201)+((AV2198-AX2198)*BU$2200)+(H2198*BU$2202)+(P2198*BU$2203)</f>
        <v>0</v>
      </c>
      <c r="BT2198" s="19" t="s">
        <v>79</v>
      </c>
      <c r="BU2198" s="277">
        <f>IF(BQ2189="B",'VALUE POINTS'!L$14,IF('GAME STATS'!BQ2189="C",'VALUE POINTS'!M$14,'VALUE POINTS'!K$14))</f>
        <v>2</v>
      </c>
      <c r="BV2198" s="278"/>
    </row>
    <row r="2199" spans="1:79" ht="21.75" customHeight="1" x14ac:dyDescent="0.4">
      <c r="A2199" s="95"/>
      <c r="B2199" s="571"/>
      <c r="C2199" s="642" t="str">
        <f>IF(ROSTER!D$12="","",ROSTER!D$12)</f>
        <v/>
      </c>
      <c r="D2199" s="643"/>
      <c r="E2199" s="575"/>
      <c r="F2199" s="577"/>
      <c r="G2199" s="583"/>
      <c r="H2199" s="579"/>
      <c r="I2199" s="545"/>
      <c r="J2199" s="544"/>
      <c r="K2199" s="581"/>
      <c r="L2199" s="586"/>
      <c r="M2199" s="587"/>
      <c r="N2199" s="592" t="s">
        <v>16</v>
      </c>
      <c r="O2199" s="603"/>
      <c r="P2199" s="544"/>
      <c r="Q2199" s="581"/>
      <c r="R2199" s="586"/>
      <c r="S2199" s="587"/>
      <c r="T2199" s="592" t="s">
        <v>16</v>
      </c>
      <c r="U2199" s="592"/>
      <c r="V2199" s="544"/>
      <c r="W2199" s="545"/>
      <c r="X2199" s="594"/>
      <c r="Y2199" s="545"/>
      <c r="Z2199" s="544"/>
      <c r="AA2199" s="545"/>
      <c r="AB2199" s="544"/>
      <c r="AC2199" s="545"/>
      <c r="AD2199" s="544"/>
      <c r="AE2199" s="581"/>
      <c r="AF2199" s="586"/>
      <c r="AG2199" s="587"/>
      <c r="AH2199" s="626"/>
      <c r="AI2199" s="627"/>
      <c r="AJ2199" s="544"/>
      <c r="AK2199" s="581"/>
      <c r="AL2199" s="586"/>
      <c r="AM2199" s="587"/>
      <c r="AN2199" s="626"/>
      <c r="AO2199" s="627"/>
      <c r="AP2199" s="544"/>
      <c r="AQ2199" s="581"/>
      <c r="AR2199" s="586"/>
      <c r="AS2199" s="587"/>
      <c r="AT2199" s="626"/>
      <c r="AU2199" s="627"/>
      <c r="AV2199" s="628"/>
      <c r="AW2199" s="629"/>
      <c r="AX2199" s="632"/>
      <c r="AY2199" s="633"/>
      <c r="AZ2199" s="626"/>
      <c r="BA2199" s="627"/>
      <c r="BB2199" s="544"/>
      <c r="BC2199" s="581"/>
      <c r="BD2199" s="586"/>
      <c r="BE2199" s="587"/>
      <c r="BF2199" s="626"/>
      <c r="BG2199" s="627"/>
      <c r="BH2199" s="628"/>
      <c r="BI2199" s="629"/>
      <c r="BJ2199" s="632"/>
      <c r="BK2199" s="633"/>
      <c r="BL2199" s="626"/>
      <c r="BM2199" s="627"/>
      <c r="BN2199" s="678"/>
      <c r="BO2199" s="679"/>
      <c r="BP2199" s="680"/>
      <c r="BQ2199" s="677"/>
      <c r="BR2199" s="663"/>
      <c r="BS2199" s="663"/>
      <c r="BT2199" s="19" t="s">
        <v>80</v>
      </c>
      <c r="BU2199" s="277">
        <f>IF(BQ2189="B",'VALUE POINTS'!L$15,IF('GAME STATS'!BQ2189="C",'VALUE POINTS'!M$15,'VALUE POINTS'!K$15))</f>
        <v>2</v>
      </c>
      <c r="BV2199" s="278"/>
      <c r="CA2199" s="18"/>
    </row>
    <row r="2200" spans="1:79" ht="21.75" customHeight="1" x14ac:dyDescent="0.35">
      <c r="A2200" s="95"/>
      <c r="B2200" s="570" t="str">
        <f>IF(ROSTER!B$14="","",ROSTER!B$14)</f>
        <v/>
      </c>
      <c r="C2200" s="572" t="str">
        <f>IF(ROSTER!C$14="","",ROSTER!C$14)</f>
        <v/>
      </c>
      <c r="D2200" s="573"/>
      <c r="E2200" s="574"/>
      <c r="F2200" s="576">
        <f>IF(E2200="y",1,IF(E2200="S",1,0))</f>
        <v>0</v>
      </c>
      <c r="G2200" s="582">
        <f>IF(E2200="S",1,0)</f>
        <v>0</v>
      </c>
      <c r="H2200" s="578"/>
      <c r="I2200" s="543"/>
      <c r="J2200" s="542"/>
      <c r="K2200" s="580"/>
      <c r="L2200" s="584"/>
      <c r="M2200" s="585"/>
      <c r="N2200" s="588">
        <f>L2200+J2200</f>
        <v>0</v>
      </c>
      <c r="O2200" s="589"/>
      <c r="P2200" s="542"/>
      <c r="Q2200" s="580"/>
      <c r="R2200" s="584"/>
      <c r="S2200" s="585"/>
      <c r="T2200" s="588">
        <f>R2200-P2200</f>
        <v>0</v>
      </c>
      <c r="U2200" s="588"/>
      <c r="V2200" s="542"/>
      <c r="W2200" s="543"/>
      <c r="X2200" s="593"/>
      <c r="Y2200" s="543"/>
      <c r="Z2200" s="542"/>
      <c r="AA2200" s="543"/>
      <c r="AB2200" s="542"/>
      <c r="AC2200" s="543"/>
      <c r="AD2200" s="542"/>
      <c r="AE2200" s="580"/>
      <c r="AF2200" s="584"/>
      <c r="AG2200" s="585"/>
      <c r="AH2200" s="595">
        <f>IF(AD2200=0,0,(AF2200/AD2200)*100)</f>
        <v>0</v>
      </c>
      <c r="AI2200" s="596"/>
      <c r="AJ2200" s="542"/>
      <c r="AK2200" s="580"/>
      <c r="AL2200" s="584"/>
      <c r="AM2200" s="585"/>
      <c r="AN2200" s="595">
        <f>IF(AJ2200=0,0,(AL2200/AJ2200)*100)</f>
        <v>0</v>
      </c>
      <c r="AO2200" s="596"/>
      <c r="AP2200" s="542"/>
      <c r="AQ2200" s="580"/>
      <c r="AR2200" s="584"/>
      <c r="AS2200" s="585"/>
      <c r="AT2200" s="595">
        <f>IF(AP2200=0,0,(AR2200/AP2200)*100)</f>
        <v>0</v>
      </c>
      <c r="AU2200" s="596"/>
      <c r="AV2200" s="599">
        <f>AD2200+AJ2200+AP2200</f>
        <v>0</v>
      </c>
      <c r="AW2200" s="600"/>
      <c r="AX2200" s="630">
        <f>AF2200+AL2200+AR2200</f>
        <v>0</v>
      </c>
      <c r="AY2200" s="631"/>
      <c r="AZ2200" s="595">
        <f>IF(AV2200=0,0,(AX2200/AV2200)*100)</f>
        <v>0</v>
      </c>
      <c r="BA2200" s="596"/>
      <c r="BB2200" s="542"/>
      <c r="BC2200" s="580"/>
      <c r="BD2200" s="584"/>
      <c r="BE2200" s="585"/>
      <c r="BF2200" s="595">
        <f>IF(BB2200=0,0,(BD2200/BB2200)*100)</f>
        <v>0</v>
      </c>
      <c r="BG2200" s="596"/>
      <c r="BH2200" s="599">
        <f>AV2200+BB2200</f>
        <v>0</v>
      </c>
      <c r="BI2200" s="600"/>
      <c r="BJ2200" s="630">
        <f>AX2200+BD2200</f>
        <v>0</v>
      </c>
      <c r="BK2200" s="631"/>
      <c r="BL2200" s="595">
        <f>IF(BH2200=0,0,(BJ2200/BH2200)*100)</f>
        <v>0</v>
      </c>
      <c r="BM2200" s="596"/>
      <c r="BN2200" s="656">
        <f>(AF2200*2)+(AL2200*2)+(AR2200*3)+BD2200</f>
        <v>0</v>
      </c>
      <c r="BO2200" s="657"/>
      <c r="BP2200" s="658"/>
      <c r="BQ2200" s="676">
        <f t="shared" ref="BQ2200" si="2129">IF(BS2200=0,0,50*BR2200/BS2200)</f>
        <v>0</v>
      </c>
      <c r="BR2200" s="662">
        <f t="shared" ref="BR2200" si="2130">(BN2200*BU$2194)+(N2200*BU$2195)+(Z2200*BU$2196)+(R2200*BU$2197)+(X2200*BU$2198)+(AB2200*BU$2199)+(V2200*BU$2204)</f>
        <v>0</v>
      </c>
      <c r="BS2200" s="662">
        <f t="shared" ref="BS2200" si="2131">((BB2200-BD2200)*BU$2201)+((AV2200-AX2200)*BU$2200)+(H2200*BU$2202)+(P2200*BU$2203)</f>
        <v>0</v>
      </c>
      <c r="BT2200" s="19" t="s">
        <v>81</v>
      </c>
      <c r="BU2200" s="277">
        <f>IF(BQ2189="B",'VALUE POINTS'!L$16,IF('GAME STATS'!BQ2189="C",'VALUE POINTS'!M$16,'VALUE POINTS'!K$16))</f>
        <v>2</v>
      </c>
      <c r="BV2200" s="278"/>
    </row>
    <row r="2201" spans="1:79" ht="21.75" customHeight="1" x14ac:dyDescent="0.35">
      <c r="A2201" s="95"/>
      <c r="B2201" s="571"/>
      <c r="C2201" s="642" t="str">
        <f>IF(ROSTER!D$14="","",ROSTER!D$14)</f>
        <v/>
      </c>
      <c r="D2201" s="643"/>
      <c r="E2201" s="575"/>
      <c r="F2201" s="577"/>
      <c r="G2201" s="583"/>
      <c r="H2201" s="579"/>
      <c r="I2201" s="545"/>
      <c r="J2201" s="544"/>
      <c r="K2201" s="581"/>
      <c r="L2201" s="586"/>
      <c r="M2201" s="587"/>
      <c r="N2201" s="592" t="s">
        <v>16</v>
      </c>
      <c r="O2201" s="603"/>
      <c r="P2201" s="544"/>
      <c r="Q2201" s="581"/>
      <c r="R2201" s="586"/>
      <c r="S2201" s="587"/>
      <c r="T2201" s="592" t="s">
        <v>16</v>
      </c>
      <c r="U2201" s="592"/>
      <c r="V2201" s="544"/>
      <c r="W2201" s="545"/>
      <c r="X2201" s="594"/>
      <c r="Y2201" s="545"/>
      <c r="Z2201" s="544"/>
      <c r="AA2201" s="545"/>
      <c r="AB2201" s="544"/>
      <c r="AC2201" s="545"/>
      <c r="AD2201" s="544"/>
      <c r="AE2201" s="581"/>
      <c r="AF2201" s="586"/>
      <c r="AG2201" s="587"/>
      <c r="AH2201" s="626"/>
      <c r="AI2201" s="627"/>
      <c r="AJ2201" s="544"/>
      <c r="AK2201" s="581"/>
      <c r="AL2201" s="586"/>
      <c r="AM2201" s="587"/>
      <c r="AN2201" s="626"/>
      <c r="AO2201" s="627"/>
      <c r="AP2201" s="544"/>
      <c r="AQ2201" s="581"/>
      <c r="AR2201" s="586"/>
      <c r="AS2201" s="587"/>
      <c r="AT2201" s="626"/>
      <c r="AU2201" s="627"/>
      <c r="AV2201" s="628"/>
      <c r="AW2201" s="629"/>
      <c r="AX2201" s="632"/>
      <c r="AY2201" s="633"/>
      <c r="AZ2201" s="626"/>
      <c r="BA2201" s="627"/>
      <c r="BB2201" s="544"/>
      <c r="BC2201" s="581"/>
      <c r="BD2201" s="586"/>
      <c r="BE2201" s="587"/>
      <c r="BF2201" s="626"/>
      <c r="BG2201" s="627"/>
      <c r="BH2201" s="628"/>
      <c r="BI2201" s="629"/>
      <c r="BJ2201" s="632"/>
      <c r="BK2201" s="633"/>
      <c r="BL2201" s="626"/>
      <c r="BM2201" s="627"/>
      <c r="BN2201" s="678"/>
      <c r="BO2201" s="679"/>
      <c r="BP2201" s="680"/>
      <c r="BQ2201" s="677"/>
      <c r="BR2201" s="663"/>
      <c r="BS2201" s="663"/>
      <c r="BT2201" s="19" t="s">
        <v>82</v>
      </c>
      <c r="BU2201" s="277">
        <f>IF(BQ2189="B",'VALUE POINTS'!L$17,IF('GAME STATS'!BQ2189="C",'VALUE POINTS'!M$17,'VALUE POINTS'!K$17))</f>
        <v>1</v>
      </c>
      <c r="BV2201" s="278"/>
    </row>
    <row r="2202" spans="1:79" ht="21.75" customHeight="1" x14ac:dyDescent="0.35">
      <c r="A2202" s="95"/>
      <c r="B2202" s="570" t="str">
        <f>IF(ROSTER!B$16="","",ROSTER!B$16)</f>
        <v/>
      </c>
      <c r="C2202" s="572" t="str">
        <f>IF(ROSTER!C$16="","",ROSTER!C$16)</f>
        <v/>
      </c>
      <c r="D2202" s="573"/>
      <c r="E2202" s="574"/>
      <c r="F2202" s="576">
        <f>IF(E2202="y",1,IF(E2202="S",1,0))</f>
        <v>0</v>
      </c>
      <c r="G2202" s="582">
        <f>IF(E2202="S",1,0)</f>
        <v>0</v>
      </c>
      <c r="H2202" s="578"/>
      <c r="I2202" s="543"/>
      <c r="J2202" s="542"/>
      <c r="K2202" s="580"/>
      <c r="L2202" s="584"/>
      <c r="M2202" s="585"/>
      <c r="N2202" s="588">
        <f>L2202+J2202</f>
        <v>0</v>
      </c>
      <c r="O2202" s="589"/>
      <c r="P2202" s="542"/>
      <c r="Q2202" s="580"/>
      <c r="R2202" s="584"/>
      <c r="S2202" s="585"/>
      <c r="T2202" s="588">
        <f>R2202-P2202</f>
        <v>0</v>
      </c>
      <c r="U2202" s="588"/>
      <c r="V2202" s="542"/>
      <c r="W2202" s="543"/>
      <c r="X2202" s="593"/>
      <c r="Y2202" s="543"/>
      <c r="Z2202" s="542"/>
      <c r="AA2202" s="543"/>
      <c r="AB2202" s="542"/>
      <c r="AC2202" s="543"/>
      <c r="AD2202" s="542"/>
      <c r="AE2202" s="580"/>
      <c r="AF2202" s="584"/>
      <c r="AG2202" s="585"/>
      <c r="AH2202" s="595">
        <f>IF(AD2202=0,0,(AF2202/AD2202)*100)</f>
        <v>0</v>
      </c>
      <c r="AI2202" s="596"/>
      <c r="AJ2202" s="542"/>
      <c r="AK2202" s="580"/>
      <c r="AL2202" s="584"/>
      <c r="AM2202" s="585"/>
      <c r="AN2202" s="595">
        <f>IF(AJ2202=0,0,(AL2202/AJ2202)*100)</f>
        <v>0</v>
      </c>
      <c r="AO2202" s="596"/>
      <c r="AP2202" s="542"/>
      <c r="AQ2202" s="580"/>
      <c r="AR2202" s="584"/>
      <c r="AS2202" s="585"/>
      <c r="AT2202" s="595">
        <f>IF(AP2202=0,0,(AR2202/AP2202)*100)</f>
        <v>0</v>
      </c>
      <c r="AU2202" s="596"/>
      <c r="AV2202" s="599">
        <f>AD2202+AJ2202+AP2202</f>
        <v>0</v>
      </c>
      <c r="AW2202" s="600"/>
      <c r="AX2202" s="630">
        <f>AF2202+AL2202+AR2202</f>
        <v>0</v>
      </c>
      <c r="AY2202" s="631"/>
      <c r="AZ2202" s="595">
        <f>IF(AV2202=0,0,(AX2202/AV2202)*100)</f>
        <v>0</v>
      </c>
      <c r="BA2202" s="596"/>
      <c r="BB2202" s="542"/>
      <c r="BC2202" s="580"/>
      <c r="BD2202" s="584"/>
      <c r="BE2202" s="585"/>
      <c r="BF2202" s="595">
        <f>IF(BB2202=0,0,(BD2202/BB2202)*100)</f>
        <v>0</v>
      </c>
      <c r="BG2202" s="596"/>
      <c r="BH2202" s="599">
        <f>AV2202+BB2202</f>
        <v>0</v>
      </c>
      <c r="BI2202" s="600"/>
      <c r="BJ2202" s="630">
        <f>AX2202+BD2202</f>
        <v>0</v>
      </c>
      <c r="BK2202" s="631"/>
      <c r="BL2202" s="595">
        <f>IF(BH2202=0,0,(BJ2202/BH2202)*100)</f>
        <v>0</v>
      </c>
      <c r="BM2202" s="596"/>
      <c r="BN2202" s="656">
        <f>(AF2202*2)+(AL2202*2)+(AR2202*3)+BD2202</f>
        <v>0</v>
      </c>
      <c r="BO2202" s="657"/>
      <c r="BP2202" s="658"/>
      <c r="BQ2202" s="676">
        <f t="shared" ref="BQ2202" si="2132">IF(BS2202=0,0,50*BR2202/BS2202)</f>
        <v>0</v>
      </c>
      <c r="BR2202" s="662">
        <f t="shared" ref="BR2202" si="2133">(BN2202*BU$2194)+(N2202*BU$2195)+(Z2202*BU$2196)+(R2202*BU$2197)+(X2202*BU$2198)+(AB2202*BU$2199)+(V2202*BU$2204)</f>
        <v>0</v>
      </c>
      <c r="BS2202" s="662">
        <f t="shared" ref="BS2202" si="2134">((BB2202-BD2202)*BU$2201)+((AV2202-AX2202)*BU$2200)+(H2202*BU$2202)+(P2202*BU$2203)</f>
        <v>0</v>
      </c>
      <c r="BT2202" s="19" t="s">
        <v>83</v>
      </c>
      <c r="BU2202" s="277">
        <f>IF(BQ2189="B",'VALUE POINTS'!L$18,IF('GAME STATS'!BQ2189="C",'VALUE POINTS'!M$18,'VALUE POINTS'!K$18))</f>
        <v>2</v>
      </c>
      <c r="BV2202" s="278"/>
    </row>
    <row r="2203" spans="1:79" ht="21.75" customHeight="1" x14ac:dyDescent="0.35">
      <c r="A2203" s="95"/>
      <c r="B2203" s="571"/>
      <c r="C2203" s="642" t="str">
        <f>IF(ROSTER!D$16="","",ROSTER!D$16)</f>
        <v/>
      </c>
      <c r="D2203" s="643"/>
      <c r="E2203" s="575"/>
      <c r="F2203" s="577"/>
      <c r="G2203" s="583"/>
      <c r="H2203" s="579"/>
      <c r="I2203" s="545"/>
      <c r="J2203" s="544"/>
      <c r="K2203" s="581"/>
      <c r="L2203" s="586"/>
      <c r="M2203" s="587"/>
      <c r="N2203" s="592" t="s">
        <v>16</v>
      </c>
      <c r="O2203" s="603"/>
      <c r="P2203" s="544"/>
      <c r="Q2203" s="581"/>
      <c r="R2203" s="586"/>
      <c r="S2203" s="587"/>
      <c r="T2203" s="592" t="s">
        <v>16</v>
      </c>
      <c r="U2203" s="592"/>
      <c r="V2203" s="544"/>
      <c r="W2203" s="545"/>
      <c r="X2203" s="594"/>
      <c r="Y2203" s="545"/>
      <c r="Z2203" s="544"/>
      <c r="AA2203" s="545"/>
      <c r="AB2203" s="544"/>
      <c r="AC2203" s="545"/>
      <c r="AD2203" s="544"/>
      <c r="AE2203" s="581"/>
      <c r="AF2203" s="586"/>
      <c r="AG2203" s="587"/>
      <c r="AH2203" s="626"/>
      <c r="AI2203" s="627"/>
      <c r="AJ2203" s="544"/>
      <c r="AK2203" s="581"/>
      <c r="AL2203" s="586"/>
      <c r="AM2203" s="587"/>
      <c r="AN2203" s="626"/>
      <c r="AO2203" s="627"/>
      <c r="AP2203" s="544"/>
      <c r="AQ2203" s="581"/>
      <c r="AR2203" s="586"/>
      <c r="AS2203" s="587"/>
      <c r="AT2203" s="626"/>
      <c r="AU2203" s="627"/>
      <c r="AV2203" s="628"/>
      <c r="AW2203" s="629"/>
      <c r="AX2203" s="632"/>
      <c r="AY2203" s="633"/>
      <c r="AZ2203" s="626"/>
      <c r="BA2203" s="627"/>
      <c r="BB2203" s="544"/>
      <c r="BC2203" s="581"/>
      <c r="BD2203" s="586"/>
      <c r="BE2203" s="587"/>
      <c r="BF2203" s="626"/>
      <c r="BG2203" s="627"/>
      <c r="BH2203" s="628"/>
      <c r="BI2203" s="629"/>
      <c r="BJ2203" s="632"/>
      <c r="BK2203" s="633"/>
      <c r="BL2203" s="626"/>
      <c r="BM2203" s="627"/>
      <c r="BN2203" s="678"/>
      <c r="BO2203" s="679"/>
      <c r="BP2203" s="680"/>
      <c r="BQ2203" s="677"/>
      <c r="BR2203" s="663"/>
      <c r="BS2203" s="663"/>
      <c r="BT2203" s="19" t="s">
        <v>84</v>
      </c>
      <c r="BU2203" s="277">
        <f>IF(BQ2189="B",'VALUE POINTS'!L$19,IF('GAME STATS'!BQ2189="C",'VALUE POINTS'!M$19,'VALUE POINTS'!K$19))</f>
        <v>2</v>
      </c>
      <c r="BV2203" s="278"/>
    </row>
    <row r="2204" spans="1:79" ht="21.75" customHeight="1" x14ac:dyDescent="0.35">
      <c r="A2204" s="95"/>
      <c r="B2204" s="570" t="str">
        <f>IF(ROSTER!B$18="","",ROSTER!B$18)</f>
        <v/>
      </c>
      <c r="C2204" s="572" t="str">
        <f>IF(ROSTER!C$18="","",ROSTER!C$18)</f>
        <v/>
      </c>
      <c r="D2204" s="573"/>
      <c r="E2204" s="574"/>
      <c r="F2204" s="576">
        <f>IF(E2204="y",1,IF(E2204="S",1,0))</f>
        <v>0</v>
      </c>
      <c r="G2204" s="582">
        <f>IF(E2204="S",1,0)</f>
        <v>0</v>
      </c>
      <c r="H2204" s="578"/>
      <c r="I2204" s="543"/>
      <c r="J2204" s="542"/>
      <c r="K2204" s="580"/>
      <c r="L2204" s="584"/>
      <c r="M2204" s="585"/>
      <c r="N2204" s="588">
        <f>L2204+J2204</f>
        <v>0</v>
      </c>
      <c r="O2204" s="589"/>
      <c r="P2204" s="542"/>
      <c r="Q2204" s="580"/>
      <c r="R2204" s="584"/>
      <c r="S2204" s="585"/>
      <c r="T2204" s="588">
        <f>R2204-P2204</f>
        <v>0</v>
      </c>
      <c r="U2204" s="588"/>
      <c r="V2204" s="542"/>
      <c r="W2204" s="543"/>
      <c r="X2204" s="593"/>
      <c r="Y2204" s="543"/>
      <c r="Z2204" s="542"/>
      <c r="AA2204" s="543"/>
      <c r="AB2204" s="542"/>
      <c r="AC2204" s="543"/>
      <c r="AD2204" s="542"/>
      <c r="AE2204" s="580"/>
      <c r="AF2204" s="584"/>
      <c r="AG2204" s="585"/>
      <c r="AH2204" s="595">
        <f>IF(AD2204=0,0,(AF2204/AD2204)*100)</f>
        <v>0</v>
      </c>
      <c r="AI2204" s="596"/>
      <c r="AJ2204" s="542"/>
      <c r="AK2204" s="580"/>
      <c r="AL2204" s="584"/>
      <c r="AM2204" s="585"/>
      <c r="AN2204" s="595">
        <f>IF(AJ2204=0,0,(AL2204/AJ2204)*100)</f>
        <v>0</v>
      </c>
      <c r="AO2204" s="596"/>
      <c r="AP2204" s="542"/>
      <c r="AQ2204" s="580"/>
      <c r="AR2204" s="584"/>
      <c r="AS2204" s="585"/>
      <c r="AT2204" s="595">
        <f>IF(AP2204=0,0,(AR2204/AP2204)*100)</f>
        <v>0</v>
      </c>
      <c r="AU2204" s="596"/>
      <c r="AV2204" s="599">
        <f>AD2204+AJ2204+AP2204</f>
        <v>0</v>
      </c>
      <c r="AW2204" s="600"/>
      <c r="AX2204" s="630">
        <f>AF2204+AL2204+AR2204</f>
        <v>0</v>
      </c>
      <c r="AY2204" s="631"/>
      <c r="AZ2204" s="595">
        <f>IF(AV2204=0,0,(AX2204/AV2204)*100)</f>
        <v>0</v>
      </c>
      <c r="BA2204" s="596"/>
      <c r="BB2204" s="542"/>
      <c r="BC2204" s="580"/>
      <c r="BD2204" s="584"/>
      <c r="BE2204" s="585"/>
      <c r="BF2204" s="595">
        <f>IF(BB2204=0,0,(BD2204/BB2204)*100)</f>
        <v>0</v>
      </c>
      <c r="BG2204" s="596"/>
      <c r="BH2204" s="599">
        <f>AV2204+BB2204</f>
        <v>0</v>
      </c>
      <c r="BI2204" s="600"/>
      <c r="BJ2204" s="630">
        <f>AX2204+BD2204</f>
        <v>0</v>
      </c>
      <c r="BK2204" s="631"/>
      <c r="BL2204" s="595">
        <f>IF(BH2204=0,0,(BJ2204/BH2204)*100)</f>
        <v>0</v>
      </c>
      <c r="BM2204" s="596"/>
      <c r="BN2204" s="656">
        <f>(AF2204*2)+(AL2204*2)+(AR2204*3)+BD2204</f>
        <v>0</v>
      </c>
      <c r="BO2204" s="657"/>
      <c r="BP2204" s="658"/>
      <c r="BQ2204" s="676">
        <f t="shared" ref="BQ2204" si="2135">IF(BS2204=0,0,50*BR2204/BS2204)</f>
        <v>0</v>
      </c>
      <c r="BR2204" s="662">
        <f t="shared" ref="BR2204" si="2136">(BN2204*BU$2194)+(N2204*BU$2195)+(Z2204*BU$2196)+(R2204*BU$2197)+(X2204*BU$2198)+(AB2204*BU$2199)+(V2204*BU$2204)</f>
        <v>0</v>
      </c>
      <c r="BS2204" s="662">
        <f t="shared" ref="BS2204" si="2137">((BB2204-BD2204)*BU$2201)+((AV2204-AX2204)*BU$2200)+(H2204*BU$2202)+(P2204*BU$2203)</f>
        <v>0</v>
      </c>
      <c r="BT2204" s="19" t="s">
        <v>160</v>
      </c>
      <c r="BU2204" s="277">
        <f>IF(BQ2189="B",'VALUE POINTS'!L$20,IF('GAME STATS'!BQ2189="C",'VALUE POINTS'!M$20,'VALUE POINTS'!K$20))</f>
        <v>1</v>
      </c>
      <c r="BV2204" s="278"/>
    </row>
    <row r="2205" spans="1:79" ht="21.75" customHeight="1" x14ac:dyDescent="0.25">
      <c r="A2205" s="95"/>
      <c r="B2205" s="571"/>
      <c r="C2205" s="642" t="str">
        <f>IF(ROSTER!D$18="","",ROSTER!D$18)</f>
        <v/>
      </c>
      <c r="D2205" s="643"/>
      <c r="E2205" s="575"/>
      <c r="F2205" s="577"/>
      <c r="G2205" s="583"/>
      <c r="H2205" s="579"/>
      <c r="I2205" s="545"/>
      <c r="J2205" s="544"/>
      <c r="K2205" s="581"/>
      <c r="L2205" s="586"/>
      <c r="M2205" s="587"/>
      <c r="N2205" s="592" t="s">
        <v>16</v>
      </c>
      <c r="O2205" s="603"/>
      <c r="P2205" s="544"/>
      <c r="Q2205" s="581"/>
      <c r="R2205" s="586"/>
      <c r="S2205" s="587"/>
      <c r="T2205" s="592" t="s">
        <v>16</v>
      </c>
      <c r="U2205" s="592"/>
      <c r="V2205" s="544"/>
      <c r="W2205" s="545"/>
      <c r="X2205" s="594"/>
      <c r="Y2205" s="545"/>
      <c r="Z2205" s="544"/>
      <c r="AA2205" s="545"/>
      <c r="AB2205" s="544"/>
      <c r="AC2205" s="545"/>
      <c r="AD2205" s="544"/>
      <c r="AE2205" s="581"/>
      <c r="AF2205" s="586"/>
      <c r="AG2205" s="587"/>
      <c r="AH2205" s="626"/>
      <c r="AI2205" s="627"/>
      <c r="AJ2205" s="544"/>
      <c r="AK2205" s="581"/>
      <c r="AL2205" s="586"/>
      <c r="AM2205" s="587"/>
      <c r="AN2205" s="626"/>
      <c r="AO2205" s="627"/>
      <c r="AP2205" s="544"/>
      <c r="AQ2205" s="581"/>
      <c r="AR2205" s="586"/>
      <c r="AS2205" s="587"/>
      <c r="AT2205" s="626"/>
      <c r="AU2205" s="627"/>
      <c r="AV2205" s="628"/>
      <c r="AW2205" s="629"/>
      <c r="AX2205" s="632"/>
      <c r="AY2205" s="633"/>
      <c r="AZ2205" s="626"/>
      <c r="BA2205" s="627"/>
      <c r="BB2205" s="544"/>
      <c r="BC2205" s="581"/>
      <c r="BD2205" s="586"/>
      <c r="BE2205" s="587"/>
      <c r="BF2205" s="626"/>
      <c r="BG2205" s="627"/>
      <c r="BH2205" s="628"/>
      <c r="BI2205" s="629"/>
      <c r="BJ2205" s="632"/>
      <c r="BK2205" s="633"/>
      <c r="BL2205" s="626"/>
      <c r="BM2205" s="627"/>
      <c r="BN2205" s="678"/>
      <c r="BO2205" s="679"/>
      <c r="BP2205" s="680"/>
      <c r="BQ2205" s="677"/>
      <c r="BR2205" s="663"/>
      <c r="BS2205" s="663"/>
      <c r="BT2205" s="15"/>
      <c r="BU2205" s="15"/>
      <c r="BV2205" s="95"/>
    </row>
    <row r="2206" spans="1:79" ht="21.75" customHeight="1" x14ac:dyDescent="0.25">
      <c r="A2206" s="95"/>
      <c r="B2206" s="570" t="str">
        <f>IF(ROSTER!B$20="","",ROSTER!B$20)</f>
        <v/>
      </c>
      <c r="C2206" s="572" t="str">
        <f>IF(ROSTER!C$20="","",ROSTER!C$20)</f>
        <v/>
      </c>
      <c r="D2206" s="573"/>
      <c r="E2206" s="574"/>
      <c r="F2206" s="576">
        <f>IF(E2206="y",1,IF(E2206="S",1,0))</f>
        <v>0</v>
      </c>
      <c r="G2206" s="582">
        <f>IF(E2206="S",1,0)</f>
        <v>0</v>
      </c>
      <c r="H2206" s="578"/>
      <c r="I2206" s="543"/>
      <c r="J2206" s="542"/>
      <c r="K2206" s="580"/>
      <c r="L2206" s="584"/>
      <c r="M2206" s="585"/>
      <c r="N2206" s="588">
        <f>L2206+J2206</f>
        <v>0</v>
      </c>
      <c r="O2206" s="589"/>
      <c r="P2206" s="542"/>
      <c r="Q2206" s="580"/>
      <c r="R2206" s="584"/>
      <c r="S2206" s="585"/>
      <c r="T2206" s="588">
        <f>R2206-P2206</f>
        <v>0</v>
      </c>
      <c r="U2206" s="588"/>
      <c r="V2206" s="542"/>
      <c r="W2206" s="543"/>
      <c r="X2206" s="593"/>
      <c r="Y2206" s="543"/>
      <c r="Z2206" s="542"/>
      <c r="AA2206" s="543"/>
      <c r="AB2206" s="542"/>
      <c r="AC2206" s="543"/>
      <c r="AD2206" s="542"/>
      <c r="AE2206" s="580"/>
      <c r="AF2206" s="584"/>
      <c r="AG2206" s="585"/>
      <c r="AH2206" s="595">
        <f>IF(AD2206=0,0,(AF2206/AD2206)*100)</f>
        <v>0</v>
      </c>
      <c r="AI2206" s="596"/>
      <c r="AJ2206" s="542"/>
      <c r="AK2206" s="580"/>
      <c r="AL2206" s="584"/>
      <c r="AM2206" s="585"/>
      <c r="AN2206" s="595">
        <f>IF(AJ2206=0,0,(AL2206/AJ2206)*100)</f>
        <v>0</v>
      </c>
      <c r="AO2206" s="596"/>
      <c r="AP2206" s="542"/>
      <c r="AQ2206" s="580"/>
      <c r="AR2206" s="584"/>
      <c r="AS2206" s="585"/>
      <c r="AT2206" s="595">
        <f>IF(AP2206=0,0,(AR2206/AP2206)*100)</f>
        <v>0</v>
      </c>
      <c r="AU2206" s="596"/>
      <c r="AV2206" s="599">
        <f>AD2206+AJ2206+AP2206</f>
        <v>0</v>
      </c>
      <c r="AW2206" s="600"/>
      <c r="AX2206" s="630">
        <f>AF2206+AL2206+AR2206</f>
        <v>0</v>
      </c>
      <c r="AY2206" s="631"/>
      <c r="AZ2206" s="595">
        <f>IF(AV2206=0,0,(AX2206/AV2206)*100)</f>
        <v>0</v>
      </c>
      <c r="BA2206" s="596"/>
      <c r="BB2206" s="542"/>
      <c r="BC2206" s="580"/>
      <c r="BD2206" s="584"/>
      <c r="BE2206" s="585"/>
      <c r="BF2206" s="595">
        <f>IF(BB2206=0,0,(BD2206/BB2206)*100)</f>
        <v>0</v>
      </c>
      <c r="BG2206" s="596"/>
      <c r="BH2206" s="599">
        <f>AV2206+BB2206</f>
        <v>0</v>
      </c>
      <c r="BI2206" s="600"/>
      <c r="BJ2206" s="630">
        <f>AX2206+BD2206</f>
        <v>0</v>
      </c>
      <c r="BK2206" s="631"/>
      <c r="BL2206" s="595">
        <f>IF(BH2206=0,0,(BJ2206/BH2206)*100)</f>
        <v>0</v>
      </c>
      <c r="BM2206" s="596"/>
      <c r="BN2206" s="656">
        <f>(AF2206*2)+(AL2206*2)+(AR2206*3)+BD2206</f>
        <v>0</v>
      </c>
      <c r="BO2206" s="657"/>
      <c r="BP2206" s="658"/>
      <c r="BQ2206" s="676">
        <f t="shared" ref="BQ2206" si="2138">IF(BS2206=0,0,50*BR2206/BS2206)</f>
        <v>0</v>
      </c>
      <c r="BR2206" s="662">
        <f t="shared" ref="BR2206" si="2139">(BN2206*BU$2194)+(N2206*BU$2195)+(Z2206*BU$2196)+(R2206*BU$2197)+(X2206*BU$2198)+(AB2206*BU$2199)+(V2206*BU$2204)</f>
        <v>0</v>
      </c>
      <c r="BS2206" s="662">
        <f t="shared" ref="BS2206" si="2140">((BB2206-BD2206)*BU$2201)+((AV2206-AX2206)*BU$2200)+(H2206*BU$2202)+(P2206*BU$2203)</f>
        <v>0</v>
      </c>
      <c r="BT2206" s="15"/>
      <c r="BU2206" s="15"/>
      <c r="BV2206" s="95"/>
    </row>
    <row r="2207" spans="1:79" ht="21.75" customHeight="1" x14ac:dyDescent="0.25">
      <c r="A2207" s="95"/>
      <c r="B2207" s="571"/>
      <c r="C2207" s="642" t="str">
        <f>IF(ROSTER!D$20="","",ROSTER!D$20)</f>
        <v/>
      </c>
      <c r="D2207" s="643"/>
      <c r="E2207" s="575"/>
      <c r="F2207" s="577"/>
      <c r="G2207" s="583"/>
      <c r="H2207" s="579"/>
      <c r="I2207" s="545"/>
      <c r="J2207" s="544"/>
      <c r="K2207" s="581"/>
      <c r="L2207" s="586"/>
      <c r="M2207" s="587"/>
      <c r="N2207" s="592" t="s">
        <v>16</v>
      </c>
      <c r="O2207" s="603"/>
      <c r="P2207" s="544"/>
      <c r="Q2207" s="581"/>
      <c r="R2207" s="586"/>
      <c r="S2207" s="587"/>
      <c r="T2207" s="592" t="s">
        <v>16</v>
      </c>
      <c r="U2207" s="592"/>
      <c r="V2207" s="544"/>
      <c r="W2207" s="545"/>
      <c r="X2207" s="594"/>
      <c r="Y2207" s="545"/>
      <c r="Z2207" s="544"/>
      <c r="AA2207" s="545"/>
      <c r="AB2207" s="544"/>
      <c r="AC2207" s="545"/>
      <c r="AD2207" s="544"/>
      <c r="AE2207" s="581"/>
      <c r="AF2207" s="586"/>
      <c r="AG2207" s="587"/>
      <c r="AH2207" s="626"/>
      <c r="AI2207" s="627"/>
      <c r="AJ2207" s="544"/>
      <c r="AK2207" s="581"/>
      <c r="AL2207" s="586"/>
      <c r="AM2207" s="587"/>
      <c r="AN2207" s="626"/>
      <c r="AO2207" s="627"/>
      <c r="AP2207" s="544"/>
      <c r="AQ2207" s="581"/>
      <c r="AR2207" s="586"/>
      <c r="AS2207" s="587"/>
      <c r="AT2207" s="626"/>
      <c r="AU2207" s="627"/>
      <c r="AV2207" s="628"/>
      <c r="AW2207" s="629"/>
      <c r="AX2207" s="632"/>
      <c r="AY2207" s="633"/>
      <c r="AZ2207" s="626"/>
      <c r="BA2207" s="627"/>
      <c r="BB2207" s="544"/>
      <c r="BC2207" s="581"/>
      <c r="BD2207" s="586"/>
      <c r="BE2207" s="587"/>
      <c r="BF2207" s="626"/>
      <c r="BG2207" s="627"/>
      <c r="BH2207" s="628"/>
      <c r="BI2207" s="629"/>
      <c r="BJ2207" s="632"/>
      <c r="BK2207" s="633"/>
      <c r="BL2207" s="626"/>
      <c r="BM2207" s="627"/>
      <c r="BN2207" s="678"/>
      <c r="BO2207" s="679"/>
      <c r="BP2207" s="680"/>
      <c r="BQ2207" s="677"/>
      <c r="BR2207" s="663"/>
      <c r="BS2207" s="663"/>
      <c r="BT2207" s="15"/>
      <c r="BU2207" s="15"/>
      <c r="BV2207" s="95"/>
    </row>
    <row r="2208" spans="1:79" ht="21.75" customHeight="1" x14ac:dyDescent="0.25">
      <c r="A2208" s="95"/>
      <c r="B2208" s="570" t="str">
        <f>IF(ROSTER!B$22="","",ROSTER!B$22)</f>
        <v/>
      </c>
      <c r="C2208" s="572" t="str">
        <f>IF(ROSTER!C$22="","",ROSTER!C$22)</f>
        <v/>
      </c>
      <c r="D2208" s="573"/>
      <c r="E2208" s="574"/>
      <c r="F2208" s="576">
        <f>IF(E2208="y",1,IF(E2208="S",1,0))</f>
        <v>0</v>
      </c>
      <c r="G2208" s="582">
        <f>IF(E2208="S",1,0)</f>
        <v>0</v>
      </c>
      <c r="H2208" s="578"/>
      <c r="I2208" s="543"/>
      <c r="J2208" s="542"/>
      <c r="K2208" s="580"/>
      <c r="L2208" s="584"/>
      <c r="M2208" s="585"/>
      <c r="N2208" s="588">
        <f>L2208+J2208</f>
        <v>0</v>
      </c>
      <c r="O2208" s="589"/>
      <c r="P2208" s="542"/>
      <c r="Q2208" s="580"/>
      <c r="R2208" s="584"/>
      <c r="S2208" s="585"/>
      <c r="T2208" s="588">
        <f>R2208-P2208</f>
        <v>0</v>
      </c>
      <c r="U2208" s="588"/>
      <c r="V2208" s="542"/>
      <c r="W2208" s="543"/>
      <c r="X2208" s="593"/>
      <c r="Y2208" s="543"/>
      <c r="Z2208" s="542"/>
      <c r="AA2208" s="543"/>
      <c r="AB2208" s="542"/>
      <c r="AC2208" s="543"/>
      <c r="AD2208" s="542"/>
      <c r="AE2208" s="580"/>
      <c r="AF2208" s="584"/>
      <c r="AG2208" s="585"/>
      <c r="AH2208" s="595">
        <f>IF(AD2208=0,0,(AF2208/AD2208)*100)</f>
        <v>0</v>
      </c>
      <c r="AI2208" s="596"/>
      <c r="AJ2208" s="542"/>
      <c r="AK2208" s="580"/>
      <c r="AL2208" s="584"/>
      <c r="AM2208" s="585"/>
      <c r="AN2208" s="595">
        <f>IF(AJ2208=0,0,(AL2208/AJ2208)*100)</f>
        <v>0</v>
      </c>
      <c r="AO2208" s="596"/>
      <c r="AP2208" s="542"/>
      <c r="AQ2208" s="580"/>
      <c r="AR2208" s="584"/>
      <c r="AS2208" s="585"/>
      <c r="AT2208" s="595">
        <f>IF(AP2208=0,0,(AR2208/AP2208)*100)</f>
        <v>0</v>
      </c>
      <c r="AU2208" s="596"/>
      <c r="AV2208" s="599">
        <f>AD2208+AJ2208+AP2208</f>
        <v>0</v>
      </c>
      <c r="AW2208" s="600"/>
      <c r="AX2208" s="630">
        <f>AF2208+AL2208+AR2208</f>
        <v>0</v>
      </c>
      <c r="AY2208" s="631"/>
      <c r="AZ2208" s="595">
        <f>IF(AV2208=0,0,(AX2208/AV2208)*100)</f>
        <v>0</v>
      </c>
      <c r="BA2208" s="596"/>
      <c r="BB2208" s="542"/>
      <c r="BC2208" s="580"/>
      <c r="BD2208" s="584"/>
      <c r="BE2208" s="585"/>
      <c r="BF2208" s="595">
        <f>IF(BB2208=0,0,(BD2208/BB2208)*100)</f>
        <v>0</v>
      </c>
      <c r="BG2208" s="596"/>
      <c r="BH2208" s="599">
        <f>AV2208+BB2208</f>
        <v>0</v>
      </c>
      <c r="BI2208" s="600"/>
      <c r="BJ2208" s="630">
        <f>AX2208+BD2208</f>
        <v>0</v>
      </c>
      <c r="BK2208" s="631"/>
      <c r="BL2208" s="595">
        <f>IF(BH2208=0,0,(BJ2208/BH2208)*100)</f>
        <v>0</v>
      </c>
      <c r="BM2208" s="596"/>
      <c r="BN2208" s="656">
        <f>(AF2208*2)+(AL2208*2)+(AR2208*3)+BD2208</f>
        <v>0</v>
      </c>
      <c r="BO2208" s="657"/>
      <c r="BP2208" s="658"/>
      <c r="BQ2208" s="676">
        <f t="shared" ref="BQ2208" si="2141">IF(BS2208=0,0,50*BR2208/BS2208)</f>
        <v>0</v>
      </c>
      <c r="BR2208" s="662">
        <f t="shared" ref="BR2208" si="2142">(BN2208*BU$2194)+(N2208*BU$2195)+(Z2208*BU$2196)+(R2208*BU$2197)+(X2208*BU$2198)+(AB2208*BU$2199)+(V2208*BU$2204)</f>
        <v>0</v>
      </c>
      <c r="BS2208" s="662">
        <f t="shared" ref="BS2208" si="2143">((BB2208-BD2208)*BU$2201)+((AV2208-AX2208)*BU$2200)+(H2208*BU$2202)+(P2208*BU$2203)</f>
        <v>0</v>
      </c>
      <c r="BT2208" s="15"/>
      <c r="BU2208" s="15"/>
      <c r="BV2208" s="95"/>
    </row>
    <row r="2209" spans="1:74" ht="21.75" customHeight="1" x14ac:dyDescent="0.25">
      <c r="A2209" s="95"/>
      <c r="B2209" s="571"/>
      <c r="C2209" s="642" t="str">
        <f>IF(ROSTER!D$22="","",ROSTER!D$22)</f>
        <v/>
      </c>
      <c r="D2209" s="643"/>
      <c r="E2209" s="575"/>
      <c r="F2209" s="577"/>
      <c r="G2209" s="583"/>
      <c r="H2209" s="579"/>
      <c r="I2209" s="545"/>
      <c r="J2209" s="544"/>
      <c r="K2209" s="581"/>
      <c r="L2209" s="586"/>
      <c r="M2209" s="587"/>
      <c r="N2209" s="592" t="s">
        <v>16</v>
      </c>
      <c r="O2209" s="603"/>
      <c r="P2209" s="544"/>
      <c r="Q2209" s="581"/>
      <c r="R2209" s="586"/>
      <c r="S2209" s="587"/>
      <c r="T2209" s="592" t="s">
        <v>16</v>
      </c>
      <c r="U2209" s="592"/>
      <c r="V2209" s="544"/>
      <c r="W2209" s="545"/>
      <c r="X2209" s="594"/>
      <c r="Y2209" s="545"/>
      <c r="Z2209" s="544"/>
      <c r="AA2209" s="545"/>
      <c r="AB2209" s="544"/>
      <c r="AC2209" s="545"/>
      <c r="AD2209" s="544"/>
      <c r="AE2209" s="581"/>
      <c r="AF2209" s="586"/>
      <c r="AG2209" s="587"/>
      <c r="AH2209" s="626"/>
      <c r="AI2209" s="627"/>
      <c r="AJ2209" s="544"/>
      <c r="AK2209" s="581"/>
      <c r="AL2209" s="586"/>
      <c r="AM2209" s="587"/>
      <c r="AN2209" s="626"/>
      <c r="AO2209" s="627"/>
      <c r="AP2209" s="544"/>
      <c r="AQ2209" s="581"/>
      <c r="AR2209" s="586"/>
      <c r="AS2209" s="587"/>
      <c r="AT2209" s="626"/>
      <c r="AU2209" s="627"/>
      <c r="AV2209" s="628"/>
      <c r="AW2209" s="629"/>
      <c r="AX2209" s="632"/>
      <c r="AY2209" s="633"/>
      <c r="AZ2209" s="626"/>
      <c r="BA2209" s="627"/>
      <c r="BB2209" s="544"/>
      <c r="BC2209" s="581"/>
      <c r="BD2209" s="586"/>
      <c r="BE2209" s="587"/>
      <c r="BF2209" s="626"/>
      <c r="BG2209" s="627"/>
      <c r="BH2209" s="628"/>
      <c r="BI2209" s="629"/>
      <c r="BJ2209" s="632"/>
      <c r="BK2209" s="633"/>
      <c r="BL2209" s="626"/>
      <c r="BM2209" s="627"/>
      <c r="BN2209" s="678"/>
      <c r="BO2209" s="679"/>
      <c r="BP2209" s="680"/>
      <c r="BQ2209" s="677"/>
      <c r="BR2209" s="663"/>
      <c r="BS2209" s="663"/>
      <c r="BT2209" s="15"/>
      <c r="BU2209" s="15"/>
      <c r="BV2209" s="95"/>
    </row>
    <row r="2210" spans="1:74" ht="21.75" customHeight="1" x14ac:dyDescent="0.25">
      <c r="A2210" s="95"/>
      <c r="B2210" s="570" t="str">
        <f>IF(ROSTER!B$24="","",ROSTER!B$24)</f>
        <v/>
      </c>
      <c r="C2210" s="572" t="str">
        <f>IF(ROSTER!C$24="","",ROSTER!C$24)</f>
        <v/>
      </c>
      <c r="D2210" s="573"/>
      <c r="E2210" s="574"/>
      <c r="F2210" s="576">
        <f>IF(E2210="y",1,IF(E2210="S",1,0))</f>
        <v>0</v>
      </c>
      <c r="G2210" s="582">
        <f>IF(E2210="S",1,0)</f>
        <v>0</v>
      </c>
      <c r="H2210" s="578"/>
      <c r="I2210" s="543"/>
      <c r="J2210" s="542"/>
      <c r="K2210" s="580"/>
      <c r="L2210" s="584"/>
      <c r="M2210" s="585"/>
      <c r="N2210" s="588">
        <f>L2210+J2210</f>
        <v>0</v>
      </c>
      <c r="O2210" s="589"/>
      <c r="P2210" s="542"/>
      <c r="Q2210" s="580"/>
      <c r="R2210" s="584"/>
      <c r="S2210" s="585"/>
      <c r="T2210" s="588">
        <f>R2210-P2210</f>
        <v>0</v>
      </c>
      <c r="U2210" s="588"/>
      <c r="V2210" s="542"/>
      <c r="W2210" s="543"/>
      <c r="X2210" s="593"/>
      <c r="Y2210" s="543"/>
      <c r="Z2210" s="542"/>
      <c r="AA2210" s="543"/>
      <c r="AB2210" s="542"/>
      <c r="AC2210" s="543"/>
      <c r="AD2210" s="542"/>
      <c r="AE2210" s="580"/>
      <c r="AF2210" s="584"/>
      <c r="AG2210" s="585"/>
      <c r="AH2210" s="595">
        <f>IF(AD2210=0,0,(AF2210/AD2210)*100)</f>
        <v>0</v>
      </c>
      <c r="AI2210" s="596"/>
      <c r="AJ2210" s="542"/>
      <c r="AK2210" s="580"/>
      <c r="AL2210" s="584"/>
      <c r="AM2210" s="585"/>
      <c r="AN2210" s="595">
        <f>IF(AJ2210=0,0,(AL2210/AJ2210)*100)</f>
        <v>0</v>
      </c>
      <c r="AO2210" s="596"/>
      <c r="AP2210" s="542"/>
      <c r="AQ2210" s="580"/>
      <c r="AR2210" s="584"/>
      <c r="AS2210" s="585"/>
      <c r="AT2210" s="595">
        <f>IF(AP2210=0,0,(AR2210/AP2210)*100)</f>
        <v>0</v>
      </c>
      <c r="AU2210" s="596"/>
      <c r="AV2210" s="599">
        <f>AD2210+AJ2210+AP2210</f>
        <v>0</v>
      </c>
      <c r="AW2210" s="600"/>
      <c r="AX2210" s="630">
        <f>AF2210+AL2210+AR2210</f>
        <v>0</v>
      </c>
      <c r="AY2210" s="631"/>
      <c r="AZ2210" s="595">
        <f>IF(AV2210=0,0,(AX2210/AV2210)*100)</f>
        <v>0</v>
      </c>
      <c r="BA2210" s="596"/>
      <c r="BB2210" s="542"/>
      <c r="BC2210" s="580"/>
      <c r="BD2210" s="584"/>
      <c r="BE2210" s="585"/>
      <c r="BF2210" s="595">
        <f>IF(BB2210=0,0,(BD2210/BB2210)*100)</f>
        <v>0</v>
      </c>
      <c r="BG2210" s="596"/>
      <c r="BH2210" s="599">
        <f>AV2210+BB2210</f>
        <v>0</v>
      </c>
      <c r="BI2210" s="600"/>
      <c r="BJ2210" s="630">
        <f>AX2210+BD2210</f>
        <v>0</v>
      </c>
      <c r="BK2210" s="631"/>
      <c r="BL2210" s="595">
        <f>IF(BH2210=0,0,(BJ2210/BH2210)*100)</f>
        <v>0</v>
      </c>
      <c r="BM2210" s="596"/>
      <c r="BN2210" s="656">
        <f>(AF2210*2)+(AL2210*2)+(AR2210*3)+BD2210</f>
        <v>0</v>
      </c>
      <c r="BO2210" s="657"/>
      <c r="BP2210" s="658"/>
      <c r="BQ2210" s="676">
        <f t="shared" ref="BQ2210" si="2144">IF(BS2210=0,0,50*BR2210/BS2210)</f>
        <v>0</v>
      </c>
      <c r="BR2210" s="662">
        <f t="shared" ref="BR2210" si="2145">(BN2210*BU$2194)+(N2210*BU$2195)+(Z2210*BU$2196)+(R2210*BU$2197)+(X2210*BU$2198)+(AB2210*BU$2199)+(V2210*BU$2204)</f>
        <v>0</v>
      </c>
      <c r="BS2210" s="662">
        <f t="shared" ref="BS2210" si="2146">((BB2210-BD2210)*BU$2201)+((AV2210-AX2210)*BU$2200)+(H2210*BU$2202)+(P2210*BU$2203)</f>
        <v>0</v>
      </c>
      <c r="BT2210" s="15"/>
      <c r="BU2210" s="15"/>
      <c r="BV2210" s="95"/>
    </row>
    <row r="2211" spans="1:74" ht="21.75" customHeight="1" x14ac:dyDescent="0.25">
      <c r="A2211" s="95"/>
      <c r="B2211" s="571"/>
      <c r="C2211" s="642" t="str">
        <f>IF(ROSTER!D$24="","",ROSTER!D$24)</f>
        <v/>
      </c>
      <c r="D2211" s="643"/>
      <c r="E2211" s="575"/>
      <c r="F2211" s="577"/>
      <c r="G2211" s="583"/>
      <c r="H2211" s="579"/>
      <c r="I2211" s="545"/>
      <c r="J2211" s="544"/>
      <c r="K2211" s="581"/>
      <c r="L2211" s="586"/>
      <c r="M2211" s="587"/>
      <c r="N2211" s="592" t="s">
        <v>16</v>
      </c>
      <c r="O2211" s="603"/>
      <c r="P2211" s="544"/>
      <c r="Q2211" s="581"/>
      <c r="R2211" s="586"/>
      <c r="S2211" s="587"/>
      <c r="T2211" s="592" t="s">
        <v>16</v>
      </c>
      <c r="U2211" s="592"/>
      <c r="V2211" s="544"/>
      <c r="W2211" s="545"/>
      <c r="X2211" s="594"/>
      <c r="Y2211" s="545"/>
      <c r="Z2211" s="544"/>
      <c r="AA2211" s="545"/>
      <c r="AB2211" s="544"/>
      <c r="AC2211" s="545"/>
      <c r="AD2211" s="544"/>
      <c r="AE2211" s="581"/>
      <c r="AF2211" s="586"/>
      <c r="AG2211" s="587"/>
      <c r="AH2211" s="626"/>
      <c r="AI2211" s="627"/>
      <c r="AJ2211" s="544"/>
      <c r="AK2211" s="581"/>
      <c r="AL2211" s="586"/>
      <c r="AM2211" s="587"/>
      <c r="AN2211" s="626"/>
      <c r="AO2211" s="627"/>
      <c r="AP2211" s="544"/>
      <c r="AQ2211" s="581"/>
      <c r="AR2211" s="586"/>
      <c r="AS2211" s="587"/>
      <c r="AT2211" s="626"/>
      <c r="AU2211" s="627"/>
      <c r="AV2211" s="628"/>
      <c r="AW2211" s="629"/>
      <c r="AX2211" s="632"/>
      <c r="AY2211" s="633"/>
      <c r="AZ2211" s="626"/>
      <c r="BA2211" s="627"/>
      <c r="BB2211" s="544"/>
      <c r="BC2211" s="581"/>
      <c r="BD2211" s="586"/>
      <c r="BE2211" s="587"/>
      <c r="BF2211" s="626"/>
      <c r="BG2211" s="627"/>
      <c r="BH2211" s="628"/>
      <c r="BI2211" s="629"/>
      <c r="BJ2211" s="632"/>
      <c r="BK2211" s="633"/>
      <c r="BL2211" s="626"/>
      <c r="BM2211" s="627"/>
      <c r="BN2211" s="678"/>
      <c r="BO2211" s="679"/>
      <c r="BP2211" s="680"/>
      <c r="BQ2211" s="677"/>
      <c r="BR2211" s="663"/>
      <c r="BS2211" s="663"/>
      <c r="BT2211" s="15"/>
      <c r="BU2211" s="15"/>
      <c r="BV2211" s="95"/>
    </row>
    <row r="2212" spans="1:74" ht="21.75" customHeight="1" x14ac:dyDescent="0.25">
      <c r="A2212" s="95"/>
      <c r="B2212" s="570" t="str">
        <f>IF(ROSTER!B$26="","",ROSTER!B$26)</f>
        <v/>
      </c>
      <c r="C2212" s="572" t="str">
        <f>IF(ROSTER!C$26="","",ROSTER!C$26)</f>
        <v/>
      </c>
      <c r="D2212" s="573"/>
      <c r="E2212" s="574"/>
      <c r="F2212" s="576">
        <f>IF(E2212="y",1,IF(E2212="S",1,0))</f>
        <v>0</v>
      </c>
      <c r="G2212" s="582">
        <f>IF(E2212="S",1,0)</f>
        <v>0</v>
      </c>
      <c r="H2212" s="578"/>
      <c r="I2212" s="543"/>
      <c r="J2212" s="542"/>
      <c r="K2212" s="580"/>
      <c r="L2212" s="584"/>
      <c r="M2212" s="585"/>
      <c r="N2212" s="588">
        <f>L2212+J2212</f>
        <v>0</v>
      </c>
      <c r="O2212" s="589"/>
      <c r="P2212" s="542"/>
      <c r="Q2212" s="580"/>
      <c r="R2212" s="584"/>
      <c r="S2212" s="585"/>
      <c r="T2212" s="588">
        <f>R2212-P2212</f>
        <v>0</v>
      </c>
      <c r="U2212" s="588"/>
      <c r="V2212" s="542"/>
      <c r="W2212" s="543"/>
      <c r="X2212" s="593"/>
      <c r="Y2212" s="543"/>
      <c r="Z2212" s="542"/>
      <c r="AA2212" s="543"/>
      <c r="AB2212" s="542"/>
      <c r="AC2212" s="543"/>
      <c r="AD2212" s="542"/>
      <c r="AE2212" s="580"/>
      <c r="AF2212" s="584"/>
      <c r="AG2212" s="585"/>
      <c r="AH2212" s="595">
        <f>IF(AD2212=0,0,(AF2212/AD2212)*100)</f>
        <v>0</v>
      </c>
      <c r="AI2212" s="596"/>
      <c r="AJ2212" s="542"/>
      <c r="AK2212" s="580"/>
      <c r="AL2212" s="584"/>
      <c r="AM2212" s="585"/>
      <c r="AN2212" s="595">
        <f>IF(AJ2212=0,0,(AL2212/AJ2212)*100)</f>
        <v>0</v>
      </c>
      <c r="AO2212" s="596"/>
      <c r="AP2212" s="542"/>
      <c r="AQ2212" s="580"/>
      <c r="AR2212" s="584"/>
      <c r="AS2212" s="585"/>
      <c r="AT2212" s="595">
        <f>IF(AP2212=0,0,(AR2212/AP2212)*100)</f>
        <v>0</v>
      </c>
      <c r="AU2212" s="596"/>
      <c r="AV2212" s="599">
        <f>AD2212+AJ2212+AP2212</f>
        <v>0</v>
      </c>
      <c r="AW2212" s="600"/>
      <c r="AX2212" s="630">
        <f>AF2212+AL2212+AR2212</f>
        <v>0</v>
      </c>
      <c r="AY2212" s="631"/>
      <c r="AZ2212" s="595">
        <f>IF(AV2212=0,0,(AX2212/AV2212)*100)</f>
        <v>0</v>
      </c>
      <c r="BA2212" s="596"/>
      <c r="BB2212" s="542"/>
      <c r="BC2212" s="580"/>
      <c r="BD2212" s="584"/>
      <c r="BE2212" s="585"/>
      <c r="BF2212" s="595">
        <f>IF(BB2212=0,0,(BD2212/BB2212)*100)</f>
        <v>0</v>
      </c>
      <c r="BG2212" s="596"/>
      <c r="BH2212" s="599">
        <f>AV2212+BB2212</f>
        <v>0</v>
      </c>
      <c r="BI2212" s="600"/>
      <c r="BJ2212" s="630">
        <f>AX2212+BD2212</f>
        <v>0</v>
      </c>
      <c r="BK2212" s="631"/>
      <c r="BL2212" s="595">
        <f>IF(BH2212=0,0,(BJ2212/BH2212)*100)</f>
        <v>0</v>
      </c>
      <c r="BM2212" s="596"/>
      <c r="BN2212" s="656">
        <f>(AF2212*2)+(AL2212*2)+(AR2212*3)+BD2212</f>
        <v>0</v>
      </c>
      <c r="BO2212" s="657"/>
      <c r="BP2212" s="658"/>
      <c r="BQ2212" s="676">
        <f t="shared" ref="BQ2212" si="2147">IF(BS2212=0,0,50*BR2212/BS2212)</f>
        <v>0</v>
      </c>
      <c r="BR2212" s="662">
        <f t="shared" ref="BR2212" si="2148">(BN2212*BU$2194)+(N2212*BU$2195)+(Z2212*BU$2196)+(R2212*BU$2197)+(X2212*BU$2198)+(AB2212*BU$2199)+(V2212*BU$2204)</f>
        <v>0</v>
      </c>
      <c r="BS2212" s="662">
        <f t="shared" ref="BS2212" si="2149">((BB2212-BD2212)*BU$2201)+((AV2212-AX2212)*BU$2200)+(H2212*BU$2202)+(P2212*BU$2203)</f>
        <v>0</v>
      </c>
      <c r="BT2212" s="15"/>
      <c r="BU2212" s="15"/>
      <c r="BV2212" s="95"/>
    </row>
    <row r="2213" spans="1:74" ht="21.75" customHeight="1" x14ac:dyDescent="0.25">
      <c r="A2213" s="95"/>
      <c r="B2213" s="571"/>
      <c r="C2213" s="642" t="str">
        <f>IF(ROSTER!D$26="","",ROSTER!D$26)</f>
        <v/>
      </c>
      <c r="D2213" s="643"/>
      <c r="E2213" s="575"/>
      <c r="F2213" s="577"/>
      <c r="G2213" s="583"/>
      <c r="H2213" s="579"/>
      <c r="I2213" s="545"/>
      <c r="J2213" s="544"/>
      <c r="K2213" s="581"/>
      <c r="L2213" s="586"/>
      <c r="M2213" s="587"/>
      <c r="N2213" s="592" t="s">
        <v>16</v>
      </c>
      <c r="O2213" s="603"/>
      <c r="P2213" s="544"/>
      <c r="Q2213" s="581"/>
      <c r="R2213" s="586"/>
      <c r="S2213" s="587"/>
      <c r="T2213" s="592" t="s">
        <v>16</v>
      </c>
      <c r="U2213" s="592"/>
      <c r="V2213" s="544"/>
      <c r="W2213" s="545"/>
      <c r="X2213" s="594"/>
      <c r="Y2213" s="545"/>
      <c r="Z2213" s="544"/>
      <c r="AA2213" s="545"/>
      <c r="AB2213" s="544"/>
      <c r="AC2213" s="545"/>
      <c r="AD2213" s="544"/>
      <c r="AE2213" s="581"/>
      <c r="AF2213" s="586"/>
      <c r="AG2213" s="587"/>
      <c r="AH2213" s="626"/>
      <c r="AI2213" s="627"/>
      <c r="AJ2213" s="544"/>
      <c r="AK2213" s="581"/>
      <c r="AL2213" s="586"/>
      <c r="AM2213" s="587"/>
      <c r="AN2213" s="626"/>
      <c r="AO2213" s="627"/>
      <c r="AP2213" s="544"/>
      <c r="AQ2213" s="581"/>
      <c r="AR2213" s="586"/>
      <c r="AS2213" s="587"/>
      <c r="AT2213" s="626"/>
      <c r="AU2213" s="627"/>
      <c r="AV2213" s="628"/>
      <c r="AW2213" s="629"/>
      <c r="AX2213" s="632"/>
      <c r="AY2213" s="633"/>
      <c r="AZ2213" s="626"/>
      <c r="BA2213" s="627"/>
      <c r="BB2213" s="544"/>
      <c r="BC2213" s="581"/>
      <c r="BD2213" s="586"/>
      <c r="BE2213" s="587"/>
      <c r="BF2213" s="626"/>
      <c r="BG2213" s="627"/>
      <c r="BH2213" s="628"/>
      <c r="BI2213" s="629"/>
      <c r="BJ2213" s="632"/>
      <c r="BK2213" s="633"/>
      <c r="BL2213" s="626"/>
      <c r="BM2213" s="627"/>
      <c r="BN2213" s="678"/>
      <c r="BO2213" s="679"/>
      <c r="BP2213" s="680"/>
      <c r="BQ2213" s="677"/>
      <c r="BR2213" s="663"/>
      <c r="BS2213" s="663"/>
      <c r="BT2213" s="15"/>
      <c r="BU2213" s="15"/>
      <c r="BV2213" s="95"/>
    </row>
    <row r="2214" spans="1:74" ht="21.75" customHeight="1" x14ac:dyDescent="0.25">
      <c r="A2214" s="95"/>
      <c r="B2214" s="570" t="str">
        <f>IF(ROSTER!B$28="","",ROSTER!B$28)</f>
        <v/>
      </c>
      <c r="C2214" s="572" t="str">
        <f>IF(ROSTER!C$28="","",ROSTER!C$28)</f>
        <v/>
      </c>
      <c r="D2214" s="573"/>
      <c r="E2214" s="574"/>
      <c r="F2214" s="576">
        <f>IF(E2214="y",1,IF(E2214="S",1,0))</f>
        <v>0</v>
      </c>
      <c r="G2214" s="582">
        <f>IF(E2214="S",1,0)</f>
        <v>0</v>
      </c>
      <c r="H2214" s="578"/>
      <c r="I2214" s="543"/>
      <c r="J2214" s="542"/>
      <c r="K2214" s="580"/>
      <c r="L2214" s="584"/>
      <c r="M2214" s="585"/>
      <c r="N2214" s="588">
        <f>L2214+J2214</f>
        <v>0</v>
      </c>
      <c r="O2214" s="589"/>
      <c r="P2214" s="542"/>
      <c r="Q2214" s="580"/>
      <c r="R2214" s="584"/>
      <c r="S2214" s="585"/>
      <c r="T2214" s="588">
        <f>R2214-P2214</f>
        <v>0</v>
      </c>
      <c r="U2214" s="588"/>
      <c r="V2214" s="542"/>
      <c r="W2214" s="543"/>
      <c r="X2214" s="593"/>
      <c r="Y2214" s="543"/>
      <c r="Z2214" s="542"/>
      <c r="AA2214" s="543"/>
      <c r="AB2214" s="542"/>
      <c r="AC2214" s="543"/>
      <c r="AD2214" s="542"/>
      <c r="AE2214" s="580"/>
      <c r="AF2214" s="584"/>
      <c r="AG2214" s="585"/>
      <c r="AH2214" s="595">
        <f>IF(AD2214=0,0,(AF2214/AD2214)*100)</f>
        <v>0</v>
      </c>
      <c r="AI2214" s="596"/>
      <c r="AJ2214" s="542"/>
      <c r="AK2214" s="580"/>
      <c r="AL2214" s="584"/>
      <c r="AM2214" s="585"/>
      <c r="AN2214" s="595">
        <f>IF(AJ2214=0,0,(AL2214/AJ2214)*100)</f>
        <v>0</v>
      </c>
      <c r="AO2214" s="596"/>
      <c r="AP2214" s="542"/>
      <c r="AQ2214" s="580"/>
      <c r="AR2214" s="584"/>
      <c r="AS2214" s="585"/>
      <c r="AT2214" s="595">
        <f>IF(AP2214=0,0,(AR2214/AP2214)*100)</f>
        <v>0</v>
      </c>
      <c r="AU2214" s="596"/>
      <c r="AV2214" s="599">
        <f>AD2214+AJ2214+AP2214</f>
        <v>0</v>
      </c>
      <c r="AW2214" s="600"/>
      <c r="AX2214" s="630">
        <f>AF2214+AL2214+AR2214</f>
        <v>0</v>
      </c>
      <c r="AY2214" s="631"/>
      <c r="AZ2214" s="595">
        <f>IF(AV2214=0,0,(AX2214/AV2214)*100)</f>
        <v>0</v>
      </c>
      <c r="BA2214" s="596"/>
      <c r="BB2214" s="542"/>
      <c r="BC2214" s="580"/>
      <c r="BD2214" s="584"/>
      <c r="BE2214" s="585"/>
      <c r="BF2214" s="595">
        <f>IF(BB2214=0,0,(BD2214/BB2214)*100)</f>
        <v>0</v>
      </c>
      <c r="BG2214" s="596"/>
      <c r="BH2214" s="599">
        <f>AV2214+BB2214</f>
        <v>0</v>
      </c>
      <c r="BI2214" s="600"/>
      <c r="BJ2214" s="630">
        <f>AX2214+BD2214</f>
        <v>0</v>
      </c>
      <c r="BK2214" s="631"/>
      <c r="BL2214" s="595">
        <f>IF(BH2214=0,0,(BJ2214/BH2214)*100)</f>
        <v>0</v>
      </c>
      <c r="BM2214" s="596"/>
      <c r="BN2214" s="656">
        <f>(AF2214*2)+(AL2214*2)+(AR2214*3)+BD2214</f>
        <v>0</v>
      </c>
      <c r="BO2214" s="657"/>
      <c r="BP2214" s="658"/>
      <c r="BQ2214" s="676">
        <f t="shared" ref="BQ2214" si="2150">IF(BS2214=0,0,50*BR2214/BS2214)</f>
        <v>0</v>
      </c>
      <c r="BR2214" s="662">
        <f t="shared" ref="BR2214" si="2151">(BN2214*BU$2194)+(N2214*BU$2195)+(Z2214*BU$2196)+(R2214*BU$2197)+(X2214*BU$2198)+(AB2214*BU$2199)+(V2214*BU$2204)</f>
        <v>0</v>
      </c>
      <c r="BS2214" s="662">
        <f t="shared" ref="BS2214" si="2152">((BB2214-BD2214)*BU$2201)+((AV2214-AX2214)*BU$2200)+(H2214*BU$2202)+(P2214*BU$2203)</f>
        <v>0</v>
      </c>
      <c r="BT2214" s="15"/>
      <c r="BU2214" s="15"/>
      <c r="BV2214" s="95"/>
    </row>
    <row r="2215" spans="1:74" ht="21.75" customHeight="1" x14ac:dyDescent="0.25">
      <c r="A2215" s="95"/>
      <c r="B2215" s="571"/>
      <c r="C2215" s="642" t="str">
        <f>IF(ROSTER!D$28="","",ROSTER!D$28)</f>
        <v/>
      </c>
      <c r="D2215" s="643"/>
      <c r="E2215" s="575"/>
      <c r="F2215" s="577"/>
      <c r="G2215" s="583"/>
      <c r="H2215" s="579"/>
      <c r="I2215" s="545"/>
      <c r="J2215" s="544"/>
      <c r="K2215" s="581"/>
      <c r="L2215" s="586"/>
      <c r="M2215" s="587"/>
      <c r="N2215" s="592" t="s">
        <v>16</v>
      </c>
      <c r="O2215" s="603"/>
      <c r="P2215" s="544"/>
      <c r="Q2215" s="581"/>
      <c r="R2215" s="586"/>
      <c r="S2215" s="587"/>
      <c r="T2215" s="592" t="s">
        <v>16</v>
      </c>
      <c r="U2215" s="592"/>
      <c r="V2215" s="544"/>
      <c r="W2215" s="545"/>
      <c r="X2215" s="594"/>
      <c r="Y2215" s="545"/>
      <c r="Z2215" s="544"/>
      <c r="AA2215" s="545"/>
      <c r="AB2215" s="544"/>
      <c r="AC2215" s="545"/>
      <c r="AD2215" s="544"/>
      <c r="AE2215" s="581"/>
      <c r="AF2215" s="586"/>
      <c r="AG2215" s="587"/>
      <c r="AH2215" s="626"/>
      <c r="AI2215" s="627"/>
      <c r="AJ2215" s="544"/>
      <c r="AK2215" s="581"/>
      <c r="AL2215" s="586"/>
      <c r="AM2215" s="587"/>
      <c r="AN2215" s="626"/>
      <c r="AO2215" s="627"/>
      <c r="AP2215" s="544"/>
      <c r="AQ2215" s="581"/>
      <c r="AR2215" s="586"/>
      <c r="AS2215" s="587"/>
      <c r="AT2215" s="626"/>
      <c r="AU2215" s="627"/>
      <c r="AV2215" s="628"/>
      <c r="AW2215" s="629"/>
      <c r="AX2215" s="632"/>
      <c r="AY2215" s="633"/>
      <c r="AZ2215" s="626"/>
      <c r="BA2215" s="627"/>
      <c r="BB2215" s="544"/>
      <c r="BC2215" s="581"/>
      <c r="BD2215" s="586"/>
      <c r="BE2215" s="587"/>
      <c r="BF2215" s="626"/>
      <c r="BG2215" s="627"/>
      <c r="BH2215" s="628"/>
      <c r="BI2215" s="629"/>
      <c r="BJ2215" s="632"/>
      <c r="BK2215" s="633"/>
      <c r="BL2215" s="626"/>
      <c r="BM2215" s="627"/>
      <c r="BN2215" s="678"/>
      <c r="BO2215" s="679"/>
      <c r="BP2215" s="680"/>
      <c r="BQ2215" s="677"/>
      <c r="BR2215" s="663"/>
      <c r="BS2215" s="663"/>
      <c r="BT2215" s="15"/>
      <c r="BU2215" s="15"/>
      <c r="BV2215" s="95"/>
    </row>
    <row r="2216" spans="1:74" ht="21.75" customHeight="1" x14ac:dyDescent="0.25">
      <c r="A2216" s="95"/>
      <c r="B2216" s="570" t="str">
        <f>IF(ROSTER!B$30="","",ROSTER!B$30)</f>
        <v/>
      </c>
      <c r="C2216" s="572" t="str">
        <f>IF(ROSTER!C$30="","",ROSTER!C$30)</f>
        <v/>
      </c>
      <c r="D2216" s="573"/>
      <c r="E2216" s="574"/>
      <c r="F2216" s="576">
        <f>IF(E2216="y",1,IF(E2216="S",1,0))</f>
        <v>0</v>
      </c>
      <c r="G2216" s="582">
        <f>IF(E2216="S",1,0)</f>
        <v>0</v>
      </c>
      <c r="H2216" s="578"/>
      <c r="I2216" s="543"/>
      <c r="J2216" s="542"/>
      <c r="K2216" s="580"/>
      <c r="L2216" s="584"/>
      <c r="M2216" s="585"/>
      <c r="N2216" s="588">
        <f>L2216+J2216</f>
        <v>0</v>
      </c>
      <c r="O2216" s="589"/>
      <c r="P2216" s="542"/>
      <c r="Q2216" s="580"/>
      <c r="R2216" s="584"/>
      <c r="S2216" s="585"/>
      <c r="T2216" s="588">
        <f>R2216-P2216</f>
        <v>0</v>
      </c>
      <c r="U2216" s="588"/>
      <c r="V2216" s="542"/>
      <c r="W2216" s="543"/>
      <c r="X2216" s="593"/>
      <c r="Y2216" s="543"/>
      <c r="Z2216" s="542"/>
      <c r="AA2216" s="543"/>
      <c r="AB2216" s="542"/>
      <c r="AC2216" s="543"/>
      <c r="AD2216" s="542"/>
      <c r="AE2216" s="580"/>
      <c r="AF2216" s="584"/>
      <c r="AG2216" s="585"/>
      <c r="AH2216" s="595">
        <f>IF(AD2216=0,0,(AF2216/AD2216)*100)</f>
        <v>0</v>
      </c>
      <c r="AI2216" s="596"/>
      <c r="AJ2216" s="542"/>
      <c r="AK2216" s="580"/>
      <c r="AL2216" s="584"/>
      <c r="AM2216" s="585"/>
      <c r="AN2216" s="595">
        <f>IF(AJ2216=0,0,(AL2216/AJ2216)*100)</f>
        <v>0</v>
      </c>
      <c r="AO2216" s="596"/>
      <c r="AP2216" s="542"/>
      <c r="AQ2216" s="580"/>
      <c r="AR2216" s="584"/>
      <c r="AS2216" s="585"/>
      <c r="AT2216" s="595">
        <f>IF(AP2216=0,0,(AR2216/AP2216)*100)</f>
        <v>0</v>
      </c>
      <c r="AU2216" s="596"/>
      <c r="AV2216" s="599">
        <f>AD2216+AJ2216+AP2216</f>
        <v>0</v>
      </c>
      <c r="AW2216" s="600"/>
      <c r="AX2216" s="630">
        <f>AF2216+AL2216+AR2216</f>
        <v>0</v>
      </c>
      <c r="AY2216" s="631"/>
      <c r="AZ2216" s="595">
        <f>IF(AV2216=0,0,(AX2216/AV2216)*100)</f>
        <v>0</v>
      </c>
      <c r="BA2216" s="596"/>
      <c r="BB2216" s="542"/>
      <c r="BC2216" s="580"/>
      <c r="BD2216" s="584"/>
      <c r="BE2216" s="585"/>
      <c r="BF2216" s="595">
        <f>IF(BB2216=0,0,(BD2216/BB2216)*100)</f>
        <v>0</v>
      </c>
      <c r="BG2216" s="596"/>
      <c r="BH2216" s="599">
        <f>AV2216+BB2216</f>
        <v>0</v>
      </c>
      <c r="BI2216" s="600"/>
      <c r="BJ2216" s="630">
        <f>AX2216+BD2216</f>
        <v>0</v>
      </c>
      <c r="BK2216" s="631"/>
      <c r="BL2216" s="595">
        <f>IF(BH2216=0,0,(BJ2216/BH2216)*100)</f>
        <v>0</v>
      </c>
      <c r="BM2216" s="596"/>
      <c r="BN2216" s="656">
        <f>(AF2216*2)+(AL2216*2)+(AR2216*3)+BD2216</f>
        <v>0</v>
      </c>
      <c r="BO2216" s="657"/>
      <c r="BP2216" s="658"/>
      <c r="BQ2216" s="676">
        <f t="shared" ref="BQ2216" si="2153">IF(BS2216=0,0,50*BR2216/BS2216)</f>
        <v>0</v>
      </c>
      <c r="BR2216" s="662">
        <f t="shared" ref="BR2216" si="2154">(BN2216*BU$2194)+(N2216*BU$2195)+(Z2216*BU$2196)+(R2216*BU$2197)+(X2216*BU$2198)+(AB2216*BU$2199)+(V2216*BU$2204)</f>
        <v>0</v>
      </c>
      <c r="BS2216" s="662">
        <f t="shared" ref="BS2216" si="2155">((BB2216-BD2216)*BU$2201)+((AV2216-AX2216)*BU$2200)+(H2216*BU$2202)+(P2216*BU$2203)</f>
        <v>0</v>
      </c>
      <c r="BT2216" s="15"/>
      <c r="BU2216" s="15"/>
      <c r="BV2216" s="95"/>
    </row>
    <row r="2217" spans="1:74" ht="21.75" customHeight="1" x14ac:dyDescent="0.25">
      <c r="A2217" s="95"/>
      <c r="B2217" s="571"/>
      <c r="C2217" s="642" t="str">
        <f>IF(ROSTER!D$30="","",ROSTER!D$30)</f>
        <v/>
      </c>
      <c r="D2217" s="643"/>
      <c r="E2217" s="575"/>
      <c r="F2217" s="577"/>
      <c r="G2217" s="583"/>
      <c r="H2217" s="579"/>
      <c r="I2217" s="545"/>
      <c r="J2217" s="544"/>
      <c r="K2217" s="581"/>
      <c r="L2217" s="586"/>
      <c r="M2217" s="587"/>
      <c r="N2217" s="592" t="s">
        <v>16</v>
      </c>
      <c r="O2217" s="603"/>
      <c r="P2217" s="544"/>
      <c r="Q2217" s="581"/>
      <c r="R2217" s="586"/>
      <c r="S2217" s="587"/>
      <c r="T2217" s="592" t="s">
        <v>16</v>
      </c>
      <c r="U2217" s="592"/>
      <c r="V2217" s="544"/>
      <c r="W2217" s="545"/>
      <c r="X2217" s="594"/>
      <c r="Y2217" s="545"/>
      <c r="Z2217" s="544"/>
      <c r="AA2217" s="545"/>
      <c r="AB2217" s="544"/>
      <c r="AC2217" s="545"/>
      <c r="AD2217" s="544"/>
      <c r="AE2217" s="581"/>
      <c r="AF2217" s="586"/>
      <c r="AG2217" s="587"/>
      <c r="AH2217" s="626"/>
      <c r="AI2217" s="627"/>
      <c r="AJ2217" s="544"/>
      <c r="AK2217" s="581"/>
      <c r="AL2217" s="586"/>
      <c r="AM2217" s="587"/>
      <c r="AN2217" s="626"/>
      <c r="AO2217" s="627"/>
      <c r="AP2217" s="544"/>
      <c r="AQ2217" s="581"/>
      <c r="AR2217" s="586"/>
      <c r="AS2217" s="587"/>
      <c r="AT2217" s="626"/>
      <c r="AU2217" s="627"/>
      <c r="AV2217" s="628"/>
      <c r="AW2217" s="629"/>
      <c r="AX2217" s="632"/>
      <c r="AY2217" s="633"/>
      <c r="AZ2217" s="626"/>
      <c r="BA2217" s="627"/>
      <c r="BB2217" s="544"/>
      <c r="BC2217" s="581"/>
      <c r="BD2217" s="586"/>
      <c r="BE2217" s="587"/>
      <c r="BF2217" s="626"/>
      <c r="BG2217" s="627"/>
      <c r="BH2217" s="628"/>
      <c r="BI2217" s="629"/>
      <c r="BJ2217" s="632"/>
      <c r="BK2217" s="633"/>
      <c r="BL2217" s="626"/>
      <c r="BM2217" s="627"/>
      <c r="BN2217" s="678"/>
      <c r="BO2217" s="679"/>
      <c r="BP2217" s="680"/>
      <c r="BQ2217" s="677"/>
      <c r="BR2217" s="663"/>
      <c r="BS2217" s="663"/>
      <c r="BT2217" s="15"/>
      <c r="BU2217" s="15"/>
      <c r="BV2217" s="95"/>
    </row>
    <row r="2218" spans="1:74" ht="21.75" customHeight="1" x14ac:dyDescent="0.25">
      <c r="A2218" s="95"/>
      <c r="B2218" s="570" t="str">
        <f>IF(ROSTER!B$32="","",ROSTER!B$32)</f>
        <v/>
      </c>
      <c r="C2218" s="572" t="str">
        <f>IF(ROSTER!C$32="","",ROSTER!C$32)</f>
        <v/>
      </c>
      <c r="D2218" s="573"/>
      <c r="E2218" s="574"/>
      <c r="F2218" s="576">
        <f>IF(E2218="y",1,IF(E2218="S",1,0))</f>
        <v>0</v>
      </c>
      <c r="G2218" s="582">
        <f>IF(E2218="S",1,0)</f>
        <v>0</v>
      </c>
      <c r="H2218" s="578"/>
      <c r="I2218" s="543"/>
      <c r="J2218" s="542"/>
      <c r="K2218" s="580"/>
      <c r="L2218" s="584"/>
      <c r="M2218" s="585"/>
      <c r="N2218" s="588">
        <f>L2218+J2218</f>
        <v>0</v>
      </c>
      <c r="O2218" s="589"/>
      <c r="P2218" s="542"/>
      <c r="Q2218" s="580"/>
      <c r="R2218" s="584"/>
      <c r="S2218" s="585"/>
      <c r="T2218" s="588">
        <f>R2218-P2218</f>
        <v>0</v>
      </c>
      <c r="U2218" s="588"/>
      <c r="V2218" s="542"/>
      <c r="W2218" s="543"/>
      <c r="X2218" s="593"/>
      <c r="Y2218" s="543"/>
      <c r="Z2218" s="542"/>
      <c r="AA2218" s="543"/>
      <c r="AB2218" s="542"/>
      <c r="AC2218" s="543"/>
      <c r="AD2218" s="542"/>
      <c r="AE2218" s="580"/>
      <c r="AF2218" s="584"/>
      <c r="AG2218" s="585"/>
      <c r="AH2218" s="595">
        <f>IF(AD2218=0,0,(AF2218/AD2218)*100)</f>
        <v>0</v>
      </c>
      <c r="AI2218" s="596"/>
      <c r="AJ2218" s="542"/>
      <c r="AK2218" s="580"/>
      <c r="AL2218" s="584"/>
      <c r="AM2218" s="585"/>
      <c r="AN2218" s="595">
        <f>IF(AJ2218=0,0,(AL2218/AJ2218)*100)</f>
        <v>0</v>
      </c>
      <c r="AO2218" s="596"/>
      <c r="AP2218" s="542"/>
      <c r="AQ2218" s="580"/>
      <c r="AR2218" s="584"/>
      <c r="AS2218" s="585"/>
      <c r="AT2218" s="595">
        <f>IF(AP2218=0,0,(AR2218/AP2218)*100)</f>
        <v>0</v>
      </c>
      <c r="AU2218" s="596"/>
      <c r="AV2218" s="599">
        <f>AD2218+AJ2218+AP2218</f>
        <v>0</v>
      </c>
      <c r="AW2218" s="600"/>
      <c r="AX2218" s="630">
        <f>AF2218+AL2218+AR2218</f>
        <v>0</v>
      </c>
      <c r="AY2218" s="631"/>
      <c r="AZ2218" s="595">
        <f>IF(AV2218=0,0,(AX2218/AV2218)*100)</f>
        <v>0</v>
      </c>
      <c r="BA2218" s="596"/>
      <c r="BB2218" s="542"/>
      <c r="BC2218" s="580"/>
      <c r="BD2218" s="584"/>
      <c r="BE2218" s="585"/>
      <c r="BF2218" s="595">
        <f>IF(BB2218=0,0,(BD2218/BB2218)*100)</f>
        <v>0</v>
      </c>
      <c r="BG2218" s="596"/>
      <c r="BH2218" s="599">
        <f>AV2218+BB2218</f>
        <v>0</v>
      </c>
      <c r="BI2218" s="600"/>
      <c r="BJ2218" s="630">
        <f>AX2218+BD2218</f>
        <v>0</v>
      </c>
      <c r="BK2218" s="631"/>
      <c r="BL2218" s="595">
        <f>IF(BH2218=0,0,(BJ2218/BH2218)*100)</f>
        <v>0</v>
      </c>
      <c r="BM2218" s="596"/>
      <c r="BN2218" s="656">
        <f>(AF2218*2)+(AL2218*2)+(AR2218*3)+BD2218</f>
        <v>0</v>
      </c>
      <c r="BO2218" s="657"/>
      <c r="BP2218" s="658"/>
      <c r="BQ2218" s="676">
        <f t="shared" ref="BQ2218" si="2156">IF(BS2218=0,0,50*BR2218/BS2218)</f>
        <v>0</v>
      </c>
      <c r="BR2218" s="662">
        <f t="shared" ref="BR2218" si="2157">(BN2218*BU$2194)+(N2218*BU$2195)+(Z2218*BU$2196)+(R2218*BU$2197)+(X2218*BU$2198)+(AB2218*BU$2199)+(V2218*BU$2204)</f>
        <v>0</v>
      </c>
      <c r="BS2218" s="662">
        <f t="shared" ref="BS2218" si="2158">((BB2218-BD2218)*BU$2201)+((AV2218-AX2218)*BU$2200)+(H2218*BU$2202)+(P2218*BU$2203)</f>
        <v>0</v>
      </c>
      <c r="BT2218" s="15"/>
      <c r="BU2218" s="15"/>
      <c r="BV2218" s="95"/>
    </row>
    <row r="2219" spans="1:74" ht="21.75" customHeight="1" x14ac:dyDescent="0.25">
      <c r="A2219" s="95"/>
      <c r="B2219" s="571"/>
      <c r="C2219" s="642" t="str">
        <f>IF(ROSTER!D$32="","",ROSTER!D$32)</f>
        <v/>
      </c>
      <c r="D2219" s="643"/>
      <c r="E2219" s="575"/>
      <c r="F2219" s="577"/>
      <c r="G2219" s="583"/>
      <c r="H2219" s="579"/>
      <c r="I2219" s="545"/>
      <c r="J2219" s="544"/>
      <c r="K2219" s="581"/>
      <c r="L2219" s="586"/>
      <c r="M2219" s="587"/>
      <c r="N2219" s="592" t="s">
        <v>16</v>
      </c>
      <c r="O2219" s="603"/>
      <c r="P2219" s="544"/>
      <c r="Q2219" s="581"/>
      <c r="R2219" s="586"/>
      <c r="S2219" s="587"/>
      <c r="T2219" s="592" t="s">
        <v>16</v>
      </c>
      <c r="U2219" s="592"/>
      <c r="V2219" s="544"/>
      <c r="W2219" s="545"/>
      <c r="X2219" s="594"/>
      <c r="Y2219" s="545"/>
      <c r="Z2219" s="544"/>
      <c r="AA2219" s="545"/>
      <c r="AB2219" s="544"/>
      <c r="AC2219" s="545"/>
      <c r="AD2219" s="544"/>
      <c r="AE2219" s="581"/>
      <c r="AF2219" s="586"/>
      <c r="AG2219" s="587"/>
      <c r="AH2219" s="626"/>
      <c r="AI2219" s="627"/>
      <c r="AJ2219" s="544"/>
      <c r="AK2219" s="581"/>
      <c r="AL2219" s="586"/>
      <c r="AM2219" s="587"/>
      <c r="AN2219" s="626"/>
      <c r="AO2219" s="627"/>
      <c r="AP2219" s="544"/>
      <c r="AQ2219" s="581"/>
      <c r="AR2219" s="586"/>
      <c r="AS2219" s="587"/>
      <c r="AT2219" s="626"/>
      <c r="AU2219" s="627"/>
      <c r="AV2219" s="628"/>
      <c r="AW2219" s="629"/>
      <c r="AX2219" s="632"/>
      <c r="AY2219" s="633"/>
      <c r="AZ2219" s="626"/>
      <c r="BA2219" s="627"/>
      <c r="BB2219" s="544"/>
      <c r="BC2219" s="581"/>
      <c r="BD2219" s="586"/>
      <c r="BE2219" s="587"/>
      <c r="BF2219" s="626"/>
      <c r="BG2219" s="627"/>
      <c r="BH2219" s="628"/>
      <c r="BI2219" s="629"/>
      <c r="BJ2219" s="632"/>
      <c r="BK2219" s="633"/>
      <c r="BL2219" s="626"/>
      <c r="BM2219" s="627"/>
      <c r="BN2219" s="678"/>
      <c r="BO2219" s="679"/>
      <c r="BP2219" s="680"/>
      <c r="BQ2219" s="677"/>
      <c r="BR2219" s="663"/>
      <c r="BS2219" s="663"/>
      <c r="BT2219" s="15"/>
      <c r="BU2219" s="15"/>
      <c r="BV2219" s="95"/>
    </row>
    <row r="2220" spans="1:74" ht="21.75" customHeight="1" x14ac:dyDescent="0.25">
      <c r="A2220" s="95"/>
      <c r="B2220" s="570" t="str">
        <f>IF(ROSTER!B$34="","",ROSTER!B$34)</f>
        <v/>
      </c>
      <c r="C2220" s="572" t="str">
        <f>IF(ROSTER!C$34="","",ROSTER!C$34)</f>
        <v/>
      </c>
      <c r="D2220" s="573"/>
      <c r="E2220" s="574"/>
      <c r="F2220" s="576">
        <f>IF(E2220="y",1,IF(E2220="S",1,0))</f>
        <v>0</v>
      </c>
      <c r="G2220" s="582">
        <f>IF(E2220="S",1,0)</f>
        <v>0</v>
      </c>
      <c r="H2220" s="578"/>
      <c r="I2220" s="543"/>
      <c r="J2220" s="542"/>
      <c r="K2220" s="580"/>
      <c r="L2220" s="584"/>
      <c r="M2220" s="585"/>
      <c r="N2220" s="588">
        <f>L2220+J2220</f>
        <v>0</v>
      </c>
      <c r="O2220" s="589"/>
      <c r="P2220" s="542"/>
      <c r="Q2220" s="580"/>
      <c r="R2220" s="584"/>
      <c r="S2220" s="585"/>
      <c r="T2220" s="588">
        <f>R2220-P2220</f>
        <v>0</v>
      </c>
      <c r="U2220" s="588"/>
      <c r="V2220" s="542"/>
      <c r="W2220" s="543"/>
      <c r="X2220" s="593"/>
      <c r="Y2220" s="543"/>
      <c r="Z2220" s="542"/>
      <c r="AA2220" s="543"/>
      <c r="AB2220" s="542"/>
      <c r="AC2220" s="543"/>
      <c r="AD2220" s="542"/>
      <c r="AE2220" s="580"/>
      <c r="AF2220" s="584"/>
      <c r="AG2220" s="585"/>
      <c r="AH2220" s="595">
        <f>IF(AD2220=0,0,(AF2220/AD2220)*100)</f>
        <v>0</v>
      </c>
      <c r="AI2220" s="596"/>
      <c r="AJ2220" s="542"/>
      <c r="AK2220" s="580"/>
      <c r="AL2220" s="584"/>
      <c r="AM2220" s="585"/>
      <c r="AN2220" s="595">
        <f>IF(AJ2220=0,0,(AL2220/AJ2220)*100)</f>
        <v>0</v>
      </c>
      <c r="AO2220" s="596"/>
      <c r="AP2220" s="542"/>
      <c r="AQ2220" s="580"/>
      <c r="AR2220" s="584"/>
      <c r="AS2220" s="585"/>
      <c r="AT2220" s="595">
        <f>IF(AP2220=0,0,(AR2220/AP2220)*100)</f>
        <v>0</v>
      </c>
      <c r="AU2220" s="596"/>
      <c r="AV2220" s="599">
        <f>AD2220+AJ2220+AP2220</f>
        <v>0</v>
      </c>
      <c r="AW2220" s="600"/>
      <c r="AX2220" s="630">
        <f>AF2220+AL2220+AR2220</f>
        <v>0</v>
      </c>
      <c r="AY2220" s="631"/>
      <c r="AZ2220" s="595">
        <f>IF(AV2220=0,0,(AX2220/AV2220)*100)</f>
        <v>0</v>
      </c>
      <c r="BA2220" s="596"/>
      <c r="BB2220" s="542"/>
      <c r="BC2220" s="580"/>
      <c r="BD2220" s="584"/>
      <c r="BE2220" s="585"/>
      <c r="BF2220" s="595">
        <f>IF(BB2220=0,0,(BD2220/BB2220)*100)</f>
        <v>0</v>
      </c>
      <c r="BG2220" s="596"/>
      <c r="BH2220" s="599">
        <f>AV2220+BB2220</f>
        <v>0</v>
      </c>
      <c r="BI2220" s="600"/>
      <c r="BJ2220" s="630">
        <f>AX2220+BD2220</f>
        <v>0</v>
      </c>
      <c r="BK2220" s="631"/>
      <c r="BL2220" s="595">
        <f>IF(BH2220=0,0,(BJ2220/BH2220)*100)</f>
        <v>0</v>
      </c>
      <c r="BM2220" s="596"/>
      <c r="BN2220" s="656">
        <f>(AF2220*2)+(AL2220*2)+(AR2220*3)+BD2220</f>
        <v>0</v>
      </c>
      <c r="BO2220" s="657"/>
      <c r="BP2220" s="658"/>
      <c r="BQ2220" s="676">
        <f t="shared" ref="BQ2220" si="2159">IF(BS2220=0,0,50*BR2220/BS2220)</f>
        <v>0</v>
      </c>
      <c r="BR2220" s="662">
        <f t="shared" ref="BR2220" si="2160">(BN2220*BU$2194)+(N2220*BU$2195)+(Z2220*BU$2196)+(R2220*BU$2197)+(X2220*BU$2198)+(AB2220*BU$2199)+(V2220*BU$2204)</f>
        <v>0</v>
      </c>
      <c r="BS2220" s="662">
        <f t="shared" ref="BS2220" si="2161">((BB2220-BD2220)*BU$2201)+((AV2220-AX2220)*BU$2200)+(H2220*BU$2202)+(P2220*BU$2203)</f>
        <v>0</v>
      </c>
      <c r="BT2220" s="15"/>
      <c r="BU2220" s="15"/>
      <c r="BV2220" s="95"/>
    </row>
    <row r="2221" spans="1:74" ht="21.75" customHeight="1" x14ac:dyDescent="0.25">
      <c r="A2221" s="95"/>
      <c r="B2221" s="571"/>
      <c r="C2221" s="642" t="str">
        <f>IF(ROSTER!D$34="","",ROSTER!D$34)</f>
        <v/>
      </c>
      <c r="D2221" s="643"/>
      <c r="E2221" s="575"/>
      <c r="F2221" s="577"/>
      <c r="G2221" s="583"/>
      <c r="H2221" s="579"/>
      <c r="I2221" s="545"/>
      <c r="J2221" s="544"/>
      <c r="K2221" s="581"/>
      <c r="L2221" s="586"/>
      <c r="M2221" s="587"/>
      <c r="N2221" s="592" t="s">
        <v>16</v>
      </c>
      <c r="O2221" s="603"/>
      <c r="P2221" s="544"/>
      <c r="Q2221" s="581"/>
      <c r="R2221" s="586"/>
      <c r="S2221" s="587"/>
      <c r="T2221" s="592" t="s">
        <v>16</v>
      </c>
      <c r="U2221" s="592"/>
      <c r="V2221" s="544"/>
      <c r="W2221" s="545"/>
      <c r="X2221" s="594"/>
      <c r="Y2221" s="545"/>
      <c r="Z2221" s="544"/>
      <c r="AA2221" s="545"/>
      <c r="AB2221" s="544"/>
      <c r="AC2221" s="545"/>
      <c r="AD2221" s="544"/>
      <c r="AE2221" s="581"/>
      <c r="AF2221" s="586"/>
      <c r="AG2221" s="587"/>
      <c r="AH2221" s="626"/>
      <c r="AI2221" s="627"/>
      <c r="AJ2221" s="544"/>
      <c r="AK2221" s="581"/>
      <c r="AL2221" s="586"/>
      <c r="AM2221" s="587"/>
      <c r="AN2221" s="626"/>
      <c r="AO2221" s="627"/>
      <c r="AP2221" s="544"/>
      <c r="AQ2221" s="581"/>
      <c r="AR2221" s="586"/>
      <c r="AS2221" s="587"/>
      <c r="AT2221" s="626"/>
      <c r="AU2221" s="627"/>
      <c r="AV2221" s="628"/>
      <c r="AW2221" s="629"/>
      <c r="AX2221" s="632"/>
      <c r="AY2221" s="633"/>
      <c r="AZ2221" s="626"/>
      <c r="BA2221" s="627"/>
      <c r="BB2221" s="544"/>
      <c r="BC2221" s="581"/>
      <c r="BD2221" s="586"/>
      <c r="BE2221" s="587"/>
      <c r="BF2221" s="626"/>
      <c r="BG2221" s="627"/>
      <c r="BH2221" s="628"/>
      <c r="BI2221" s="629"/>
      <c r="BJ2221" s="632"/>
      <c r="BK2221" s="633"/>
      <c r="BL2221" s="626"/>
      <c r="BM2221" s="627"/>
      <c r="BN2221" s="678"/>
      <c r="BO2221" s="679"/>
      <c r="BP2221" s="680"/>
      <c r="BQ2221" s="677"/>
      <c r="BR2221" s="663"/>
      <c r="BS2221" s="663"/>
      <c r="BT2221" s="15"/>
      <c r="BU2221" s="15"/>
      <c r="BV2221" s="95"/>
    </row>
    <row r="2222" spans="1:74" ht="21.75" customHeight="1" x14ac:dyDescent="0.25">
      <c r="A2222" s="95"/>
      <c r="B2222" s="570" t="str">
        <f>IF(ROSTER!B$36="","",ROSTER!B$36)</f>
        <v/>
      </c>
      <c r="C2222" s="572" t="str">
        <f>IF(ROSTER!C$36="","",ROSTER!C$36)</f>
        <v/>
      </c>
      <c r="D2222" s="573"/>
      <c r="E2222" s="574"/>
      <c r="F2222" s="576">
        <f>IF(E2222="y",1,IF(E2222="S",1,0))</f>
        <v>0</v>
      </c>
      <c r="G2222" s="582">
        <f>IF(E2222="S",1,0)</f>
        <v>0</v>
      </c>
      <c r="H2222" s="578"/>
      <c r="I2222" s="543"/>
      <c r="J2222" s="542"/>
      <c r="K2222" s="580"/>
      <c r="L2222" s="584"/>
      <c r="M2222" s="585"/>
      <c r="N2222" s="588">
        <f>L2222+J2222</f>
        <v>0</v>
      </c>
      <c r="O2222" s="589"/>
      <c r="P2222" s="542"/>
      <c r="Q2222" s="580"/>
      <c r="R2222" s="584"/>
      <c r="S2222" s="585"/>
      <c r="T2222" s="588">
        <f>R2222-P2222</f>
        <v>0</v>
      </c>
      <c r="U2222" s="588"/>
      <c r="V2222" s="542"/>
      <c r="W2222" s="543"/>
      <c r="X2222" s="593"/>
      <c r="Y2222" s="543"/>
      <c r="Z2222" s="542"/>
      <c r="AA2222" s="543"/>
      <c r="AB2222" s="542"/>
      <c r="AC2222" s="543"/>
      <c r="AD2222" s="542"/>
      <c r="AE2222" s="580"/>
      <c r="AF2222" s="584"/>
      <c r="AG2222" s="585"/>
      <c r="AH2222" s="595">
        <f>IF(AD2222=0,0,(AF2222/AD2222)*100)</f>
        <v>0</v>
      </c>
      <c r="AI2222" s="596"/>
      <c r="AJ2222" s="542"/>
      <c r="AK2222" s="580"/>
      <c r="AL2222" s="584"/>
      <c r="AM2222" s="585"/>
      <c r="AN2222" s="595">
        <f>IF(AJ2222=0,0,(AL2222/AJ2222)*100)</f>
        <v>0</v>
      </c>
      <c r="AO2222" s="596"/>
      <c r="AP2222" s="542"/>
      <c r="AQ2222" s="580"/>
      <c r="AR2222" s="584"/>
      <c r="AS2222" s="585"/>
      <c r="AT2222" s="595">
        <f>IF(AP2222=0,0,(AR2222/AP2222)*100)</f>
        <v>0</v>
      </c>
      <c r="AU2222" s="596"/>
      <c r="AV2222" s="599">
        <f>AD2222+AJ2222+AP2222</f>
        <v>0</v>
      </c>
      <c r="AW2222" s="600"/>
      <c r="AX2222" s="630">
        <f>AF2222+AL2222+AR2222</f>
        <v>0</v>
      </c>
      <c r="AY2222" s="631"/>
      <c r="AZ2222" s="595">
        <f>IF(AV2222=0,0,(AX2222/AV2222)*100)</f>
        <v>0</v>
      </c>
      <c r="BA2222" s="596"/>
      <c r="BB2222" s="542"/>
      <c r="BC2222" s="580"/>
      <c r="BD2222" s="584"/>
      <c r="BE2222" s="585"/>
      <c r="BF2222" s="595">
        <f>IF(BB2222=0,0,(BD2222/BB2222)*100)</f>
        <v>0</v>
      </c>
      <c r="BG2222" s="596"/>
      <c r="BH2222" s="599">
        <f>AV2222+BB2222</f>
        <v>0</v>
      </c>
      <c r="BI2222" s="600"/>
      <c r="BJ2222" s="630">
        <f>AX2222+BD2222</f>
        <v>0</v>
      </c>
      <c r="BK2222" s="631"/>
      <c r="BL2222" s="595">
        <f>IF(BH2222=0,0,(BJ2222/BH2222)*100)</f>
        <v>0</v>
      </c>
      <c r="BM2222" s="596"/>
      <c r="BN2222" s="656">
        <f>(AF2222*2)+(AL2222*2)+(AR2222*3)+BD2222</f>
        <v>0</v>
      </c>
      <c r="BO2222" s="657"/>
      <c r="BP2222" s="658"/>
      <c r="BQ2222" s="676">
        <f t="shared" ref="BQ2222" si="2162">IF(BS2222=0,0,50*BR2222/BS2222)</f>
        <v>0</v>
      </c>
      <c r="BR2222" s="662">
        <f t="shared" ref="BR2222" si="2163">(BN2222*BU$2194)+(N2222*BU$2195)+(Z2222*BU$2196)+(R2222*BU$2197)+(X2222*BU$2198)+(AB2222*BU$2199)+(V2222*BU$2204)</f>
        <v>0</v>
      </c>
      <c r="BS2222" s="662">
        <f t="shared" ref="BS2222" si="2164">((BB2222-BD2222)*BU$2201)+((AV2222-AX2222)*BU$2200)+(H2222*BU$2202)+(P2222*BU$2203)</f>
        <v>0</v>
      </c>
      <c r="BT2222" s="15"/>
      <c r="BU2222" s="15"/>
      <c r="BV2222" s="95"/>
    </row>
    <row r="2223" spans="1:74" ht="21.75" customHeight="1" x14ac:dyDescent="0.25">
      <c r="A2223" s="95"/>
      <c r="B2223" s="571"/>
      <c r="C2223" s="642" t="str">
        <f>IF(ROSTER!D$36="","",ROSTER!D$36)</f>
        <v/>
      </c>
      <c r="D2223" s="643"/>
      <c r="E2223" s="575"/>
      <c r="F2223" s="577"/>
      <c r="G2223" s="583"/>
      <c r="H2223" s="579"/>
      <c r="I2223" s="545"/>
      <c r="J2223" s="544"/>
      <c r="K2223" s="581"/>
      <c r="L2223" s="586"/>
      <c r="M2223" s="587"/>
      <c r="N2223" s="592" t="s">
        <v>16</v>
      </c>
      <c r="O2223" s="603"/>
      <c r="P2223" s="544"/>
      <c r="Q2223" s="581"/>
      <c r="R2223" s="586"/>
      <c r="S2223" s="587"/>
      <c r="T2223" s="592" t="s">
        <v>16</v>
      </c>
      <c r="U2223" s="592"/>
      <c r="V2223" s="544"/>
      <c r="W2223" s="545"/>
      <c r="X2223" s="594"/>
      <c r="Y2223" s="545"/>
      <c r="Z2223" s="544"/>
      <c r="AA2223" s="545"/>
      <c r="AB2223" s="544"/>
      <c r="AC2223" s="545"/>
      <c r="AD2223" s="544"/>
      <c r="AE2223" s="581"/>
      <c r="AF2223" s="586"/>
      <c r="AG2223" s="587"/>
      <c r="AH2223" s="626"/>
      <c r="AI2223" s="627"/>
      <c r="AJ2223" s="544"/>
      <c r="AK2223" s="581"/>
      <c r="AL2223" s="586"/>
      <c r="AM2223" s="587"/>
      <c r="AN2223" s="626"/>
      <c r="AO2223" s="627"/>
      <c r="AP2223" s="544"/>
      <c r="AQ2223" s="581"/>
      <c r="AR2223" s="586"/>
      <c r="AS2223" s="587"/>
      <c r="AT2223" s="626"/>
      <c r="AU2223" s="627"/>
      <c r="AV2223" s="628"/>
      <c r="AW2223" s="629"/>
      <c r="AX2223" s="632"/>
      <c r="AY2223" s="633"/>
      <c r="AZ2223" s="626"/>
      <c r="BA2223" s="627"/>
      <c r="BB2223" s="544"/>
      <c r="BC2223" s="581"/>
      <c r="BD2223" s="586"/>
      <c r="BE2223" s="587"/>
      <c r="BF2223" s="626"/>
      <c r="BG2223" s="627"/>
      <c r="BH2223" s="628"/>
      <c r="BI2223" s="629"/>
      <c r="BJ2223" s="632"/>
      <c r="BK2223" s="633"/>
      <c r="BL2223" s="626"/>
      <c r="BM2223" s="627"/>
      <c r="BN2223" s="678"/>
      <c r="BO2223" s="679"/>
      <c r="BP2223" s="680"/>
      <c r="BQ2223" s="677"/>
      <c r="BR2223" s="663"/>
      <c r="BS2223" s="663"/>
      <c r="BT2223" s="15"/>
      <c r="BU2223" s="15"/>
      <c r="BV2223" s="95"/>
    </row>
    <row r="2224" spans="1:74" ht="21.75" customHeight="1" x14ac:dyDescent="0.25">
      <c r="A2224" s="95"/>
      <c r="B2224" s="570" t="str">
        <f>IF(ROSTER!B$38="","",ROSTER!B$38)</f>
        <v/>
      </c>
      <c r="C2224" s="572" t="str">
        <f>IF(ROSTER!C$38="","",ROSTER!C$38)</f>
        <v/>
      </c>
      <c r="D2224" s="573"/>
      <c r="E2224" s="574"/>
      <c r="F2224" s="576">
        <f>IF(E2224="y",1,IF(E2224="S",1,0))</f>
        <v>0</v>
      </c>
      <c r="G2224" s="582">
        <f>IF(E2224="S",1,0)</f>
        <v>0</v>
      </c>
      <c r="H2224" s="578"/>
      <c r="I2224" s="543"/>
      <c r="J2224" s="542"/>
      <c r="K2224" s="580"/>
      <c r="L2224" s="584"/>
      <c r="M2224" s="585"/>
      <c r="N2224" s="588">
        <f>L2224+J2224</f>
        <v>0</v>
      </c>
      <c r="O2224" s="589"/>
      <c r="P2224" s="542"/>
      <c r="Q2224" s="580"/>
      <c r="R2224" s="584"/>
      <c r="S2224" s="585"/>
      <c r="T2224" s="588">
        <f>R2224-P2224</f>
        <v>0</v>
      </c>
      <c r="U2224" s="588"/>
      <c r="V2224" s="542"/>
      <c r="W2224" s="543"/>
      <c r="X2224" s="593"/>
      <c r="Y2224" s="543"/>
      <c r="Z2224" s="542"/>
      <c r="AA2224" s="543"/>
      <c r="AB2224" s="542"/>
      <c r="AC2224" s="543"/>
      <c r="AD2224" s="542"/>
      <c r="AE2224" s="580"/>
      <c r="AF2224" s="584"/>
      <c r="AG2224" s="585"/>
      <c r="AH2224" s="595">
        <f>IF(AD2224=0,0,(AF2224/AD2224)*100)</f>
        <v>0</v>
      </c>
      <c r="AI2224" s="596"/>
      <c r="AJ2224" s="542"/>
      <c r="AK2224" s="580"/>
      <c r="AL2224" s="584"/>
      <c r="AM2224" s="585"/>
      <c r="AN2224" s="595">
        <f>IF(AJ2224=0,0,(AL2224/AJ2224)*100)</f>
        <v>0</v>
      </c>
      <c r="AO2224" s="596"/>
      <c r="AP2224" s="542"/>
      <c r="AQ2224" s="580"/>
      <c r="AR2224" s="584"/>
      <c r="AS2224" s="585"/>
      <c r="AT2224" s="595">
        <f>IF(AP2224=0,0,(AR2224/AP2224)*100)</f>
        <v>0</v>
      </c>
      <c r="AU2224" s="596"/>
      <c r="AV2224" s="599">
        <f>AD2224+AJ2224+AP2224</f>
        <v>0</v>
      </c>
      <c r="AW2224" s="600"/>
      <c r="AX2224" s="630">
        <f>AF2224+AL2224+AR2224</f>
        <v>0</v>
      </c>
      <c r="AY2224" s="631"/>
      <c r="AZ2224" s="595">
        <f>IF(AV2224=0,0,(AX2224/AV2224)*100)</f>
        <v>0</v>
      </c>
      <c r="BA2224" s="596"/>
      <c r="BB2224" s="542"/>
      <c r="BC2224" s="580"/>
      <c r="BD2224" s="584"/>
      <c r="BE2224" s="585"/>
      <c r="BF2224" s="595">
        <f>IF(BB2224=0,0,(BD2224/BB2224)*100)</f>
        <v>0</v>
      </c>
      <c r="BG2224" s="596"/>
      <c r="BH2224" s="599">
        <f>AV2224+BB2224</f>
        <v>0</v>
      </c>
      <c r="BI2224" s="600"/>
      <c r="BJ2224" s="630">
        <f>AX2224+BD2224</f>
        <v>0</v>
      </c>
      <c r="BK2224" s="631"/>
      <c r="BL2224" s="595">
        <f>IF(BH2224=0,0,(BJ2224/BH2224)*100)</f>
        <v>0</v>
      </c>
      <c r="BM2224" s="596"/>
      <c r="BN2224" s="656">
        <f>(AF2224*2)+(AL2224*2)+(AR2224*3)+BD2224</f>
        <v>0</v>
      </c>
      <c r="BO2224" s="657"/>
      <c r="BP2224" s="658"/>
      <c r="BQ2224" s="676">
        <f t="shared" ref="BQ2224" si="2165">IF(BS2224=0,0,50*BR2224/BS2224)</f>
        <v>0</v>
      </c>
      <c r="BR2224" s="662">
        <f t="shared" ref="BR2224" si="2166">(BN2224*BU$2194)+(N2224*BU$2195)+(Z2224*BU$2196)+(R2224*BU$2197)+(X2224*BU$2198)+(AB2224*BU$2199)+(V2224*BU$2204)</f>
        <v>0</v>
      </c>
      <c r="BS2224" s="662">
        <f t="shared" ref="BS2224" si="2167">((BB2224-BD2224)*BU$2201)+((AV2224-AX2224)*BU$2200)+(H2224*BU$2202)+(P2224*BU$2203)</f>
        <v>0</v>
      </c>
      <c r="BT2224" s="15"/>
      <c r="BU2224" s="15"/>
      <c r="BV2224" s="95"/>
    </row>
    <row r="2225" spans="1:74" ht="21.75" customHeight="1" x14ac:dyDescent="0.25">
      <c r="A2225" s="95"/>
      <c r="B2225" s="571"/>
      <c r="C2225" s="642" t="str">
        <f>IF(ROSTER!D$38="","",ROSTER!D$38)</f>
        <v/>
      </c>
      <c r="D2225" s="643"/>
      <c r="E2225" s="575"/>
      <c r="F2225" s="577"/>
      <c r="G2225" s="583"/>
      <c r="H2225" s="579"/>
      <c r="I2225" s="545"/>
      <c r="J2225" s="544"/>
      <c r="K2225" s="581"/>
      <c r="L2225" s="586"/>
      <c r="M2225" s="587"/>
      <c r="N2225" s="592" t="s">
        <v>16</v>
      </c>
      <c r="O2225" s="603"/>
      <c r="P2225" s="544"/>
      <c r="Q2225" s="581"/>
      <c r="R2225" s="586"/>
      <c r="S2225" s="587"/>
      <c r="T2225" s="592" t="s">
        <v>16</v>
      </c>
      <c r="U2225" s="592"/>
      <c r="V2225" s="544"/>
      <c r="W2225" s="545"/>
      <c r="X2225" s="594"/>
      <c r="Y2225" s="545"/>
      <c r="Z2225" s="544"/>
      <c r="AA2225" s="545"/>
      <c r="AB2225" s="544"/>
      <c r="AC2225" s="545"/>
      <c r="AD2225" s="544"/>
      <c r="AE2225" s="581"/>
      <c r="AF2225" s="586"/>
      <c r="AG2225" s="587"/>
      <c r="AH2225" s="626"/>
      <c r="AI2225" s="627"/>
      <c r="AJ2225" s="544"/>
      <c r="AK2225" s="581"/>
      <c r="AL2225" s="586"/>
      <c r="AM2225" s="587"/>
      <c r="AN2225" s="626"/>
      <c r="AO2225" s="627"/>
      <c r="AP2225" s="544"/>
      <c r="AQ2225" s="581"/>
      <c r="AR2225" s="586"/>
      <c r="AS2225" s="587"/>
      <c r="AT2225" s="626"/>
      <c r="AU2225" s="627"/>
      <c r="AV2225" s="628"/>
      <c r="AW2225" s="629"/>
      <c r="AX2225" s="632"/>
      <c r="AY2225" s="633"/>
      <c r="AZ2225" s="626"/>
      <c r="BA2225" s="627"/>
      <c r="BB2225" s="544"/>
      <c r="BC2225" s="581"/>
      <c r="BD2225" s="586"/>
      <c r="BE2225" s="587"/>
      <c r="BF2225" s="626"/>
      <c r="BG2225" s="627"/>
      <c r="BH2225" s="628"/>
      <c r="BI2225" s="629"/>
      <c r="BJ2225" s="632"/>
      <c r="BK2225" s="633"/>
      <c r="BL2225" s="626"/>
      <c r="BM2225" s="627"/>
      <c r="BN2225" s="678"/>
      <c r="BO2225" s="679"/>
      <c r="BP2225" s="680"/>
      <c r="BQ2225" s="677"/>
      <c r="BR2225" s="663"/>
      <c r="BS2225" s="663"/>
      <c r="BT2225" s="15"/>
      <c r="BU2225" s="15"/>
      <c r="BV2225" s="95"/>
    </row>
    <row r="2226" spans="1:74" ht="21.75" customHeight="1" x14ac:dyDescent="0.25">
      <c r="A2226" s="95"/>
      <c r="B2226" s="570" t="str">
        <f>IF(ROSTER!B$40="","",ROSTER!B$40)</f>
        <v/>
      </c>
      <c r="C2226" s="572" t="str">
        <f>IF(ROSTER!C$40="","",ROSTER!C$40)</f>
        <v/>
      </c>
      <c r="D2226" s="573"/>
      <c r="E2226" s="574"/>
      <c r="F2226" s="576">
        <f>IF(E2226="y",1,IF(E2226="S",1,0))</f>
        <v>0</v>
      </c>
      <c r="G2226" s="582">
        <f>IF(E2226="S",1,0)</f>
        <v>0</v>
      </c>
      <c r="H2226" s="578"/>
      <c r="I2226" s="543"/>
      <c r="J2226" s="542"/>
      <c r="K2226" s="580"/>
      <c r="L2226" s="584"/>
      <c r="M2226" s="585"/>
      <c r="N2226" s="588">
        <f>L2226+J2226</f>
        <v>0</v>
      </c>
      <c r="O2226" s="589"/>
      <c r="P2226" s="542"/>
      <c r="Q2226" s="580"/>
      <c r="R2226" s="584"/>
      <c r="S2226" s="585"/>
      <c r="T2226" s="588">
        <f>R2226-P2226</f>
        <v>0</v>
      </c>
      <c r="U2226" s="588"/>
      <c r="V2226" s="542"/>
      <c r="W2226" s="543"/>
      <c r="X2226" s="593"/>
      <c r="Y2226" s="543"/>
      <c r="Z2226" s="542"/>
      <c r="AA2226" s="543"/>
      <c r="AB2226" s="542"/>
      <c r="AC2226" s="543"/>
      <c r="AD2226" s="542"/>
      <c r="AE2226" s="580"/>
      <c r="AF2226" s="584"/>
      <c r="AG2226" s="585"/>
      <c r="AH2226" s="595">
        <f>IF(AD2226=0,0,(AF2226/AD2226)*100)</f>
        <v>0</v>
      </c>
      <c r="AI2226" s="596"/>
      <c r="AJ2226" s="542"/>
      <c r="AK2226" s="580"/>
      <c r="AL2226" s="584"/>
      <c r="AM2226" s="585"/>
      <c r="AN2226" s="595">
        <f>IF(AJ2226=0,0,(AL2226/AJ2226)*100)</f>
        <v>0</v>
      </c>
      <c r="AO2226" s="596"/>
      <c r="AP2226" s="542"/>
      <c r="AQ2226" s="580"/>
      <c r="AR2226" s="584"/>
      <c r="AS2226" s="585"/>
      <c r="AT2226" s="595">
        <f>IF(AP2226=0,0,(AR2226/AP2226)*100)</f>
        <v>0</v>
      </c>
      <c r="AU2226" s="596"/>
      <c r="AV2226" s="599">
        <f>AD2226+AJ2226+AP2226</f>
        <v>0</v>
      </c>
      <c r="AW2226" s="600"/>
      <c r="AX2226" s="630">
        <f>AF2226+AL2226+AR2226</f>
        <v>0</v>
      </c>
      <c r="AY2226" s="631"/>
      <c r="AZ2226" s="595">
        <f>IF(AV2226=0,0,(AX2226/AV2226)*100)</f>
        <v>0</v>
      </c>
      <c r="BA2226" s="596"/>
      <c r="BB2226" s="542"/>
      <c r="BC2226" s="580"/>
      <c r="BD2226" s="584"/>
      <c r="BE2226" s="585"/>
      <c r="BF2226" s="595">
        <f>IF(BB2226=0,0,(BD2226/BB2226)*100)</f>
        <v>0</v>
      </c>
      <c r="BG2226" s="596"/>
      <c r="BH2226" s="599">
        <f>AV2226+BB2226</f>
        <v>0</v>
      </c>
      <c r="BI2226" s="600"/>
      <c r="BJ2226" s="630">
        <f>AX2226+BD2226</f>
        <v>0</v>
      </c>
      <c r="BK2226" s="631"/>
      <c r="BL2226" s="595">
        <f>IF(BH2226=0,0,(BJ2226/BH2226)*100)</f>
        <v>0</v>
      </c>
      <c r="BM2226" s="596"/>
      <c r="BN2226" s="656">
        <f>(AF2226*2)+(AL2226*2)+(AR2226*3)+BD2226</f>
        <v>0</v>
      </c>
      <c r="BO2226" s="657"/>
      <c r="BP2226" s="658"/>
      <c r="BQ2226" s="676">
        <f t="shared" ref="BQ2226" si="2168">IF(BS2226=0,0,50*BR2226/BS2226)</f>
        <v>0</v>
      </c>
      <c r="BR2226" s="662">
        <f t="shared" ref="BR2226" si="2169">(BN2226*BU$2194)+(N2226*BU$2195)+(Z2226*BU$2196)+(R2226*BU$2197)+(X2226*BU$2198)+(AB2226*BU$2199)+(V2226*BU$2204)</f>
        <v>0</v>
      </c>
      <c r="BS2226" s="662">
        <f t="shared" ref="BS2226" si="2170">((BB2226-BD2226)*BU$2201)+((AV2226-AX2226)*BU$2200)+(H2226*BU$2202)+(P2226*BU$2203)</f>
        <v>0</v>
      </c>
      <c r="BT2226" s="15"/>
      <c r="BU2226" s="15"/>
      <c r="BV2226" s="95"/>
    </row>
    <row r="2227" spans="1:74" ht="21.75" customHeight="1" x14ac:dyDescent="0.25">
      <c r="A2227" s="95"/>
      <c r="B2227" s="571"/>
      <c r="C2227" s="642" t="str">
        <f>IF(ROSTER!D$40="","",ROSTER!D$40)</f>
        <v/>
      </c>
      <c r="D2227" s="643"/>
      <c r="E2227" s="575"/>
      <c r="F2227" s="577"/>
      <c r="G2227" s="583"/>
      <c r="H2227" s="579"/>
      <c r="I2227" s="545"/>
      <c r="J2227" s="544"/>
      <c r="K2227" s="581"/>
      <c r="L2227" s="586"/>
      <c r="M2227" s="587"/>
      <c r="N2227" s="592" t="s">
        <v>16</v>
      </c>
      <c r="O2227" s="603"/>
      <c r="P2227" s="544"/>
      <c r="Q2227" s="581"/>
      <c r="R2227" s="586"/>
      <c r="S2227" s="587"/>
      <c r="T2227" s="592" t="s">
        <v>16</v>
      </c>
      <c r="U2227" s="592"/>
      <c r="V2227" s="544"/>
      <c r="W2227" s="545"/>
      <c r="X2227" s="594"/>
      <c r="Y2227" s="545"/>
      <c r="Z2227" s="544"/>
      <c r="AA2227" s="545"/>
      <c r="AB2227" s="544"/>
      <c r="AC2227" s="545"/>
      <c r="AD2227" s="544"/>
      <c r="AE2227" s="581"/>
      <c r="AF2227" s="586"/>
      <c r="AG2227" s="587"/>
      <c r="AH2227" s="626"/>
      <c r="AI2227" s="627"/>
      <c r="AJ2227" s="544"/>
      <c r="AK2227" s="581"/>
      <c r="AL2227" s="586"/>
      <c r="AM2227" s="587"/>
      <c r="AN2227" s="626"/>
      <c r="AO2227" s="627"/>
      <c r="AP2227" s="544"/>
      <c r="AQ2227" s="581"/>
      <c r="AR2227" s="586"/>
      <c r="AS2227" s="587"/>
      <c r="AT2227" s="626"/>
      <c r="AU2227" s="627"/>
      <c r="AV2227" s="628"/>
      <c r="AW2227" s="629"/>
      <c r="AX2227" s="632"/>
      <c r="AY2227" s="633"/>
      <c r="AZ2227" s="626"/>
      <c r="BA2227" s="627"/>
      <c r="BB2227" s="544"/>
      <c r="BC2227" s="581"/>
      <c r="BD2227" s="586"/>
      <c r="BE2227" s="587"/>
      <c r="BF2227" s="626"/>
      <c r="BG2227" s="627"/>
      <c r="BH2227" s="628"/>
      <c r="BI2227" s="629"/>
      <c r="BJ2227" s="632"/>
      <c r="BK2227" s="633"/>
      <c r="BL2227" s="626"/>
      <c r="BM2227" s="627"/>
      <c r="BN2227" s="678"/>
      <c r="BO2227" s="679"/>
      <c r="BP2227" s="680"/>
      <c r="BQ2227" s="677"/>
      <c r="BR2227" s="663"/>
      <c r="BS2227" s="663"/>
      <c r="BT2227" s="15"/>
      <c r="BU2227" s="15"/>
      <c r="BV2227" s="95"/>
    </row>
    <row r="2228" spans="1:74" ht="21.75" customHeight="1" x14ac:dyDescent="0.25">
      <c r="A2228" s="95"/>
      <c r="B2228" s="570" t="str">
        <f>IF(ROSTER!B$42="","",ROSTER!B$42)</f>
        <v/>
      </c>
      <c r="C2228" s="572" t="str">
        <f>IF(ROSTER!C$42="","",ROSTER!C$42)</f>
        <v/>
      </c>
      <c r="D2228" s="573"/>
      <c r="E2228" s="574"/>
      <c r="F2228" s="576">
        <f>IF(E2228="y",1,IF(E2228="S",1,0))</f>
        <v>0</v>
      </c>
      <c r="G2228" s="582">
        <f>IF(E2228="S",1,0)</f>
        <v>0</v>
      </c>
      <c r="H2228" s="578"/>
      <c r="I2228" s="543"/>
      <c r="J2228" s="542"/>
      <c r="K2228" s="580"/>
      <c r="L2228" s="584"/>
      <c r="M2228" s="585"/>
      <c r="N2228" s="588">
        <f>L2228+J2228</f>
        <v>0</v>
      </c>
      <c r="O2228" s="589"/>
      <c r="P2228" s="542"/>
      <c r="Q2228" s="580"/>
      <c r="R2228" s="584"/>
      <c r="S2228" s="585"/>
      <c r="T2228" s="588">
        <f>R2228-P2228</f>
        <v>0</v>
      </c>
      <c r="U2228" s="588"/>
      <c r="V2228" s="542"/>
      <c r="W2228" s="543"/>
      <c r="X2228" s="593"/>
      <c r="Y2228" s="543"/>
      <c r="Z2228" s="542"/>
      <c r="AA2228" s="543"/>
      <c r="AB2228" s="542"/>
      <c r="AC2228" s="543"/>
      <c r="AD2228" s="542"/>
      <c r="AE2228" s="580"/>
      <c r="AF2228" s="584"/>
      <c r="AG2228" s="585"/>
      <c r="AH2228" s="595">
        <f>IF(AD2228=0,0,(AF2228/AD2228)*100)</f>
        <v>0</v>
      </c>
      <c r="AI2228" s="596"/>
      <c r="AJ2228" s="542"/>
      <c r="AK2228" s="580"/>
      <c r="AL2228" s="584"/>
      <c r="AM2228" s="585"/>
      <c r="AN2228" s="595">
        <f>IF(AJ2228=0,0,(AL2228/AJ2228)*100)</f>
        <v>0</v>
      </c>
      <c r="AO2228" s="596"/>
      <c r="AP2228" s="542"/>
      <c r="AQ2228" s="580"/>
      <c r="AR2228" s="584"/>
      <c r="AS2228" s="585"/>
      <c r="AT2228" s="595">
        <f>IF(AP2228=0,0,(AR2228/AP2228)*100)</f>
        <v>0</v>
      </c>
      <c r="AU2228" s="596"/>
      <c r="AV2228" s="599">
        <f>AD2228+AJ2228+AP2228</f>
        <v>0</v>
      </c>
      <c r="AW2228" s="600"/>
      <c r="AX2228" s="630">
        <f>AF2228+AL2228+AR2228</f>
        <v>0</v>
      </c>
      <c r="AY2228" s="631"/>
      <c r="AZ2228" s="595">
        <f>IF(AV2228=0,0,(AX2228/AV2228)*100)</f>
        <v>0</v>
      </c>
      <c r="BA2228" s="596"/>
      <c r="BB2228" s="542"/>
      <c r="BC2228" s="580"/>
      <c r="BD2228" s="584"/>
      <c r="BE2228" s="585"/>
      <c r="BF2228" s="595">
        <f>IF(BB2228=0,0,(BD2228/BB2228)*100)</f>
        <v>0</v>
      </c>
      <c r="BG2228" s="596"/>
      <c r="BH2228" s="599">
        <f>AV2228+BB2228</f>
        <v>0</v>
      </c>
      <c r="BI2228" s="600"/>
      <c r="BJ2228" s="630">
        <f>AX2228+BD2228</f>
        <v>0</v>
      </c>
      <c r="BK2228" s="631"/>
      <c r="BL2228" s="595">
        <f>IF(BH2228=0,0,(BJ2228/BH2228)*100)</f>
        <v>0</v>
      </c>
      <c r="BM2228" s="596"/>
      <c r="BN2228" s="656">
        <f>(AF2228*2)+(AL2228*2)+(AR2228*3)+BD2228</f>
        <v>0</v>
      </c>
      <c r="BO2228" s="657"/>
      <c r="BP2228" s="658"/>
      <c r="BQ2228" s="676">
        <f t="shared" ref="BQ2228" si="2171">IF(BS2228=0,0,50*BR2228/BS2228)</f>
        <v>0</v>
      </c>
      <c r="BR2228" s="662">
        <f t="shared" ref="BR2228" si="2172">(BN2228*BU$2194)+(N2228*BU$2195)+(Z2228*BU$2196)+(R2228*BU$2197)+(X2228*BU$2198)+(AB2228*BU$2199)+(V2228*BU$2204)</f>
        <v>0</v>
      </c>
      <c r="BS2228" s="662">
        <f t="shared" ref="BS2228" si="2173">((BB2228-BD2228)*BU$2201)+((AV2228-AX2228)*BU$2200)+(H2228*BU$2202)+(P2228*BU$2203)</f>
        <v>0</v>
      </c>
      <c r="BT2228" s="15"/>
      <c r="BU2228" s="15"/>
      <c r="BV2228" s="95"/>
    </row>
    <row r="2229" spans="1:74" ht="21.75" customHeight="1" x14ac:dyDescent="0.25">
      <c r="A2229" s="95"/>
      <c r="B2229" s="571"/>
      <c r="C2229" s="642" t="str">
        <f>IF(ROSTER!D$42="","",ROSTER!D$42)</f>
        <v/>
      </c>
      <c r="D2229" s="643"/>
      <c r="E2229" s="575"/>
      <c r="F2229" s="577"/>
      <c r="G2229" s="583"/>
      <c r="H2229" s="579"/>
      <c r="I2229" s="545"/>
      <c r="J2229" s="544"/>
      <c r="K2229" s="581"/>
      <c r="L2229" s="586"/>
      <c r="M2229" s="587"/>
      <c r="N2229" s="592" t="s">
        <v>16</v>
      </c>
      <c r="O2229" s="603"/>
      <c r="P2229" s="544"/>
      <c r="Q2229" s="581"/>
      <c r="R2229" s="586"/>
      <c r="S2229" s="587"/>
      <c r="T2229" s="592" t="s">
        <v>16</v>
      </c>
      <c r="U2229" s="592"/>
      <c r="V2229" s="544"/>
      <c r="W2229" s="545"/>
      <c r="X2229" s="594"/>
      <c r="Y2229" s="545"/>
      <c r="Z2229" s="544"/>
      <c r="AA2229" s="545"/>
      <c r="AB2229" s="544"/>
      <c r="AC2229" s="545"/>
      <c r="AD2229" s="544"/>
      <c r="AE2229" s="581"/>
      <c r="AF2229" s="586"/>
      <c r="AG2229" s="587"/>
      <c r="AH2229" s="626"/>
      <c r="AI2229" s="627"/>
      <c r="AJ2229" s="544"/>
      <c r="AK2229" s="581"/>
      <c r="AL2229" s="586"/>
      <c r="AM2229" s="587"/>
      <c r="AN2229" s="626"/>
      <c r="AO2229" s="627"/>
      <c r="AP2229" s="544"/>
      <c r="AQ2229" s="581"/>
      <c r="AR2229" s="586"/>
      <c r="AS2229" s="587"/>
      <c r="AT2229" s="626"/>
      <c r="AU2229" s="627"/>
      <c r="AV2229" s="628"/>
      <c r="AW2229" s="629"/>
      <c r="AX2229" s="632"/>
      <c r="AY2229" s="633"/>
      <c r="AZ2229" s="626"/>
      <c r="BA2229" s="627"/>
      <c r="BB2229" s="544"/>
      <c r="BC2229" s="581"/>
      <c r="BD2229" s="586"/>
      <c r="BE2229" s="587"/>
      <c r="BF2229" s="626"/>
      <c r="BG2229" s="627"/>
      <c r="BH2229" s="628"/>
      <c r="BI2229" s="629"/>
      <c r="BJ2229" s="632"/>
      <c r="BK2229" s="633"/>
      <c r="BL2229" s="626"/>
      <c r="BM2229" s="627"/>
      <c r="BN2229" s="678"/>
      <c r="BO2229" s="679"/>
      <c r="BP2229" s="680"/>
      <c r="BQ2229" s="677"/>
      <c r="BR2229" s="663"/>
      <c r="BS2229" s="663"/>
      <c r="BT2229" s="15"/>
      <c r="BU2229" s="15"/>
      <c r="BV2229" s="95"/>
    </row>
    <row r="2230" spans="1:74" ht="21.75" customHeight="1" x14ac:dyDescent="0.25">
      <c r="A2230" s="95"/>
      <c r="B2230" s="570" t="str">
        <f>IF(ROSTER!B$44="","",ROSTER!B$44)</f>
        <v/>
      </c>
      <c r="C2230" s="572" t="str">
        <f>IF(ROSTER!C$44="","",ROSTER!C$44)</f>
        <v/>
      </c>
      <c r="D2230" s="573"/>
      <c r="E2230" s="574"/>
      <c r="F2230" s="576">
        <f>IF(E2230="y",1,IF(E2230="S",1,0))</f>
        <v>0</v>
      </c>
      <c r="G2230" s="582">
        <f>IF(E2230="S",1,0)</f>
        <v>0</v>
      </c>
      <c r="H2230" s="578"/>
      <c r="I2230" s="543"/>
      <c r="J2230" s="542"/>
      <c r="K2230" s="580"/>
      <c r="L2230" s="584"/>
      <c r="M2230" s="585"/>
      <c r="N2230" s="588">
        <f>L2230+J2230</f>
        <v>0</v>
      </c>
      <c r="O2230" s="589"/>
      <c r="P2230" s="542"/>
      <c r="Q2230" s="580"/>
      <c r="R2230" s="584"/>
      <c r="S2230" s="585"/>
      <c r="T2230" s="588">
        <f>R2230-P2230</f>
        <v>0</v>
      </c>
      <c r="U2230" s="588"/>
      <c r="V2230" s="542"/>
      <c r="W2230" s="543"/>
      <c r="X2230" s="593"/>
      <c r="Y2230" s="543"/>
      <c r="Z2230" s="542"/>
      <c r="AA2230" s="543"/>
      <c r="AB2230" s="542"/>
      <c r="AC2230" s="543"/>
      <c r="AD2230" s="542"/>
      <c r="AE2230" s="580"/>
      <c r="AF2230" s="584"/>
      <c r="AG2230" s="585"/>
      <c r="AH2230" s="595">
        <f>IF(AD2230=0,0,(AF2230/AD2230)*100)</f>
        <v>0</v>
      </c>
      <c r="AI2230" s="596"/>
      <c r="AJ2230" s="542"/>
      <c r="AK2230" s="580"/>
      <c r="AL2230" s="584"/>
      <c r="AM2230" s="585"/>
      <c r="AN2230" s="595">
        <f>IF(AJ2230=0,0,(AL2230/AJ2230)*100)</f>
        <v>0</v>
      </c>
      <c r="AO2230" s="596"/>
      <c r="AP2230" s="542"/>
      <c r="AQ2230" s="580"/>
      <c r="AR2230" s="584"/>
      <c r="AS2230" s="585"/>
      <c r="AT2230" s="595">
        <f>IF(AP2230=0,0,(AR2230/AP2230)*100)</f>
        <v>0</v>
      </c>
      <c r="AU2230" s="596"/>
      <c r="AV2230" s="599">
        <f>AD2230+AJ2230+AP2230</f>
        <v>0</v>
      </c>
      <c r="AW2230" s="600"/>
      <c r="AX2230" s="630">
        <f>AF2230+AL2230+AR2230</f>
        <v>0</v>
      </c>
      <c r="AY2230" s="631"/>
      <c r="AZ2230" s="595">
        <f>IF(AV2230=0,0,(AX2230/AV2230)*100)</f>
        <v>0</v>
      </c>
      <c r="BA2230" s="596"/>
      <c r="BB2230" s="542"/>
      <c r="BC2230" s="580"/>
      <c r="BD2230" s="584"/>
      <c r="BE2230" s="585"/>
      <c r="BF2230" s="595">
        <f>IF(BB2230=0,0,(BD2230/BB2230)*100)</f>
        <v>0</v>
      </c>
      <c r="BG2230" s="596"/>
      <c r="BH2230" s="599">
        <f>AV2230+BB2230</f>
        <v>0</v>
      </c>
      <c r="BI2230" s="600"/>
      <c r="BJ2230" s="630">
        <f>AX2230+BD2230</f>
        <v>0</v>
      </c>
      <c r="BK2230" s="631"/>
      <c r="BL2230" s="595">
        <f>IF(BH2230=0,0,(BJ2230/BH2230)*100)</f>
        <v>0</v>
      </c>
      <c r="BM2230" s="596"/>
      <c r="BN2230" s="656">
        <f>(AF2230*2)+(AL2230*2)+(AR2230*3)+BD2230</f>
        <v>0</v>
      </c>
      <c r="BO2230" s="657"/>
      <c r="BP2230" s="658"/>
      <c r="BQ2230" s="676">
        <f t="shared" ref="BQ2230" si="2174">IF(BS2230=0,0,50*BR2230/BS2230)</f>
        <v>0</v>
      </c>
      <c r="BR2230" s="662">
        <f t="shared" ref="BR2230" si="2175">(BN2230*BU$2194)+(N2230*BU$2195)+(Z2230*BU$2196)+(R2230*BU$2197)+(X2230*BU$2198)+(AB2230*BU$2199)+(V2230*BU$2204)</f>
        <v>0</v>
      </c>
      <c r="BS2230" s="662">
        <f t="shared" ref="BS2230" si="2176">((BB2230-BD2230)*BU$2201)+((AV2230-AX2230)*BU$2200)+(H2230*BU$2202)+(P2230*BU$2203)</f>
        <v>0</v>
      </c>
      <c r="BT2230" s="15"/>
      <c r="BU2230" s="15"/>
      <c r="BV2230" s="95"/>
    </row>
    <row r="2231" spans="1:74" ht="21.75" customHeight="1" x14ac:dyDescent="0.25">
      <c r="A2231" s="95"/>
      <c r="B2231" s="571"/>
      <c r="C2231" s="642" t="str">
        <f>IF(ROSTER!D$44="","",ROSTER!D$44)</f>
        <v/>
      </c>
      <c r="D2231" s="643"/>
      <c r="E2231" s="575"/>
      <c r="F2231" s="577"/>
      <c r="G2231" s="583"/>
      <c r="H2231" s="579"/>
      <c r="I2231" s="545"/>
      <c r="J2231" s="544"/>
      <c r="K2231" s="581"/>
      <c r="L2231" s="586"/>
      <c r="M2231" s="587"/>
      <c r="N2231" s="592" t="s">
        <v>16</v>
      </c>
      <c r="O2231" s="603"/>
      <c r="P2231" s="544"/>
      <c r="Q2231" s="581"/>
      <c r="R2231" s="586"/>
      <c r="S2231" s="587"/>
      <c r="T2231" s="592" t="s">
        <v>16</v>
      </c>
      <c r="U2231" s="592"/>
      <c r="V2231" s="544"/>
      <c r="W2231" s="545"/>
      <c r="X2231" s="594"/>
      <c r="Y2231" s="545"/>
      <c r="Z2231" s="544"/>
      <c r="AA2231" s="545"/>
      <c r="AB2231" s="544"/>
      <c r="AC2231" s="545"/>
      <c r="AD2231" s="544"/>
      <c r="AE2231" s="581"/>
      <c r="AF2231" s="586"/>
      <c r="AG2231" s="587"/>
      <c r="AH2231" s="626"/>
      <c r="AI2231" s="627"/>
      <c r="AJ2231" s="544"/>
      <c r="AK2231" s="581"/>
      <c r="AL2231" s="586"/>
      <c r="AM2231" s="587"/>
      <c r="AN2231" s="626"/>
      <c r="AO2231" s="627"/>
      <c r="AP2231" s="544"/>
      <c r="AQ2231" s="581"/>
      <c r="AR2231" s="586"/>
      <c r="AS2231" s="587"/>
      <c r="AT2231" s="626"/>
      <c r="AU2231" s="627"/>
      <c r="AV2231" s="628"/>
      <c r="AW2231" s="629"/>
      <c r="AX2231" s="632"/>
      <c r="AY2231" s="633"/>
      <c r="AZ2231" s="626"/>
      <c r="BA2231" s="627"/>
      <c r="BB2231" s="544"/>
      <c r="BC2231" s="581"/>
      <c r="BD2231" s="586"/>
      <c r="BE2231" s="587"/>
      <c r="BF2231" s="626"/>
      <c r="BG2231" s="627"/>
      <c r="BH2231" s="628"/>
      <c r="BI2231" s="629"/>
      <c r="BJ2231" s="632"/>
      <c r="BK2231" s="633"/>
      <c r="BL2231" s="626"/>
      <c r="BM2231" s="627"/>
      <c r="BN2231" s="678"/>
      <c r="BO2231" s="679"/>
      <c r="BP2231" s="680"/>
      <c r="BQ2231" s="677"/>
      <c r="BR2231" s="663"/>
      <c r="BS2231" s="663"/>
      <c r="BT2231" s="15"/>
      <c r="BU2231" s="15"/>
      <c r="BV2231" s="95"/>
    </row>
    <row r="2232" spans="1:74" ht="21.75" customHeight="1" x14ac:dyDescent="0.25">
      <c r="A2232" s="95"/>
      <c r="B2232" s="570" t="str">
        <f>IF(ROSTER!B$46="","",ROSTER!B$46)</f>
        <v/>
      </c>
      <c r="C2232" s="572" t="str">
        <f>IF(ROSTER!C$46="","",ROSTER!C$46)</f>
        <v/>
      </c>
      <c r="D2232" s="573"/>
      <c r="E2232" s="574"/>
      <c r="F2232" s="576">
        <f>IF(E2232="y",1,IF(E2232="S",1,0))</f>
        <v>0</v>
      </c>
      <c r="G2232" s="582">
        <f>IF(E2232="S",1,0)</f>
        <v>0</v>
      </c>
      <c r="H2232" s="578"/>
      <c r="I2232" s="543"/>
      <c r="J2232" s="542"/>
      <c r="K2232" s="580"/>
      <c r="L2232" s="584"/>
      <c r="M2232" s="585"/>
      <c r="N2232" s="588">
        <f>L2232+J2232</f>
        <v>0</v>
      </c>
      <c r="O2232" s="589"/>
      <c r="P2232" s="542"/>
      <c r="Q2232" s="580"/>
      <c r="R2232" s="584"/>
      <c r="S2232" s="585"/>
      <c r="T2232" s="588">
        <f>R2232-P2232</f>
        <v>0</v>
      </c>
      <c r="U2232" s="588"/>
      <c r="V2232" s="542"/>
      <c r="W2232" s="543"/>
      <c r="X2232" s="593"/>
      <c r="Y2232" s="543"/>
      <c r="Z2232" s="542"/>
      <c r="AA2232" s="543"/>
      <c r="AB2232" s="542"/>
      <c r="AC2232" s="543"/>
      <c r="AD2232" s="542"/>
      <c r="AE2232" s="580"/>
      <c r="AF2232" s="584"/>
      <c r="AG2232" s="585"/>
      <c r="AH2232" s="595">
        <f>IF(AD2232=0,0,(AF2232/AD2232)*100)</f>
        <v>0</v>
      </c>
      <c r="AI2232" s="596"/>
      <c r="AJ2232" s="542"/>
      <c r="AK2232" s="580"/>
      <c r="AL2232" s="584"/>
      <c r="AM2232" s="585"/>
      <c r="AN2232" s="595">
        <f>IF(AJ2232=0,0,(AL2232/AJ2232)*100)</f>
        <v>0</v>
      </c>
      <c r="AO2232" s="596"/>
      <c r="AP2232" s="542"/>
      <c r="AQ2232" s="580"/>
      <c r="AR2232" s="584"/>
      <c r="AS2232" s="585"/>
      <c r="AT2232" s="595">
        <f>IF(AP2232=0,0,(AR2232/AP2232)*100)</f>
        <v>0</v>
      </c>
      <c r="AU2232" s="596"/>
      <c r="AV2232" s="599">
        <f>AD2232+AJ2232+AP2232</f>
        <v>0</v>
      </c>
      <c r="AW2232" s="600"/>
      <c r="AX2232" s="630">
        <f>AF2232+AL2232+AR2232</f>
        <v>0</v>
      </c>
      <c r="AY2232" s="631"/>
      <c r="AZ2232" s="595">
        <f>IF(AV2232=0,0,(AX2232/AV2232)*100)</f>
        <v>0</v>
      </c>
      <c r="BA2232" s="596"/>
      <c r="BB2232" s="542"/>
      <c r="BC2232" s="580"/>
      <c r="BD2232" s="584"/>
      <c r="BE2232" s="585"/>
      <c r="BF2232" s="595">
        <f>IF(BB2232=0,0,(BD2232/BB2232)*100)</f>
        <v>0</v>
      </c>
      <c r="BG2232" s="596"/>
      <c r="BH2232" s="599">
        <f>AV2232+BB2232</f>
        <v>0</v>
      </c>
      <c r="BI2232" s="600"/>
      <c r="BJ2232" s="630">
        <f>AX2232+BD2232</f>
        <v>0</v>
      </c>
      <c r="BK2232" s="631"/>
      <c r="BL2232" s="595">
        <f>IF(BH2232=0,0,(BJ2232/BH2232)*100)</f>
        <v>0</v>
      </c>
      <c r="BM2232" s="596"/>
      <c r="BN2232" s="656">
        <f>(AF2232*2)+(AL2232*2)+(AR2232*3)+BD2232</f>
        <v>0</v>
      </c>
      <c r="BO2232" s="657"/>
      <c r="BP2232" s="658"/>
      <c r="BQ2232" s="676">
        <f t="shared" ref="BQ2232" si="2177">IF(BS2232=0,0,50*BR2232/BS2232)</f>
        <v>0</v>
      </c>
      <c r="BR2232" s="662">
        <f t="shared" ref="BR2232" si="2178">(BN2232*BU$2194)+(N2232*BU$2195)+(Z2232*BU$2196)+(R2232*BU$2197)+(X2232*BU$2198)+(AB2232*BU$2199)+(V2232*BU$2204)</f>
        <v>0</v>
      </c>
      <c r="BS2232" s="662">
        <f t="shared" ref="BS2232" si="2179">((BB2232-BD2232)*BU$2201)+((AV2232-AX2232)*BU$2200)+(H2232*BU$2202)+(P2232*BU$2203)</f>
        <v>0</v>
      </c>
      <c r="BT2232" s="15"/>
      <c r="BU2232" s="15"/>
      <c r="BV2232" s="95"/>
    </row>
    <row r="2233" spans="1:74" ht="22.5" customHeight="1" thickBot="1" x14ac:dyDescent="0.3">
      <c r="A2233" s="95"/>
      <c r="B2233" s="571"/>
      <c r="C2233" s="642" t="str">
        <f>IF(ROSTER!D$46="","",ROSTER!D$46)</f>
        <v/>
      </c>
      <c r="D2233" s="643"/>
      <c r="E2233" s="575"/>
      <c r="F2233" s="577"/>
      <c r="G2233" s="583"/>
      <c r="H2233" s="579"/>
      <c r="I2233" s="545"/>
      <c r="J2233" s="544"/>
      <c r="K2233" s="581"/>
      <c r="L2233" s="586"/>
      <c r="M2233" s="587"/>
      <c r="N2233" s="590" t="s">
        <v>16</v>
      </c>
      <c r="O2233" s="591"/>
      <c r="P2233" s="544"/>
      <c r="Q2233" s="581"/>
      <c r="R2233" s="586"/>
      <c r="S2233" s="587"/>
      <c r="T2233" s="592" t="s">
        <v>16</v>
      </c>
      <c r="U2233" s="592"/>
      <c r="V2233" s="544"/>
      <c r="W2233" s="545"/>
      <c r="X2233" s="594"/>
      <c r="Y2233" s="545"/>
      <c r="Z2233" s="544"/>
      <c r="AA2233" s="545"/>
      <c r="AB2233" s="544"/>
      <c r="AC2233" s="545"/>
      <c r="AD2233" s="544"/>
      <c r="AE2233" s="581"/>
      <c r="AF2233" s="586"/>
      <c r="AG2233" s="587"/>
      <c r="AH2233" s="597"/>
      <c r="AI2233" s="598"/>
      <c r="AJ2233" s="544"/>
      <c r="AK2233" s="581"/>
      <c r="AL2233" s="586"/>
      <c r="AM2233" s="587"/>
      <c r="AN2233" s="597"/>
      <c r="AO2233" s="598"/>
      <c r="AP2233" s="544"/>
      <c r="AQ2233" s="581"/>
      <c r="AR2233" s="586"/>
      <c r="AS2233" s="587"/>
      <c r="AT2233" s="597"/>
      <c r="AU2233" s="598"/>
      <c r="AV2233" s="601"/>
      <c r="AW2233" s="602"/>
      <c r="AX2233" s="701"/>
      <c r="AY2233" s="702"/>
      <c r="AZ2233" s="597"/>
      <c r="BA2233" s="598"/>
      <c r="BB2233" s="544"/>
      <c r="BC2233" s="581"/>
      <c r="BD2233" s="586"/>
      <c r="BE2233" s="587"/>
      <c r="BF2233" s="597"/>
      <c r="BG2233" s="598"/>
      <c r="BH2233" s="601"/>
      <c r="BI2233" s="602"/>
      <c r="BJ2233" s="701"/>
      <c r="BK2233" s="702"/>
      <c r="BL2233" s="597"/>
      <c r="BM2233" s="598"/>
      <c r="BN2233" s="659"/>
      <c r="BO2233" s="660"/>
      <c r="BP2233" s="661"/>
      <c r="BQ2233" s="677"/>
      <c r="BR2233" s="663"/>
      <c r="BS2233" s="663"/>
      <c r="BT2233" s="15"/>
      <c r="BU2233" s="15"/>
      <c r="BV2233" s="95"/>
    </row>
    <row r="2234" spans="1:74" s="21" customFormat="1" ht="33.4" customHeight="1" x14ac:dyDescent="0.45">
      <c r="A2234" s="98"/>
      <c r="B2234" s="612"/>
      <c r="C2234" s="613"/>
      <c r="D2234" s="613" t="s">
        <v>10</v>
      </c>
      <c r="E2234" s="616"/>
      <c r="F2234" s="279"/>
      <c r="G2234" s="279"/>
      <c r="H2234" s="517">
        <f>SUM(H2194:I2233)</f>
        <v>0</v>
      </c>
      <c r="I2234" s="618"/>
      <c r="J2234" s="517">
        <f>SUM(J2194:K2233)</f>
        <v>0</v>
      </c>
      <c r="K2234" s="618"/>
      <c r="L2234" s="620">
        <f>SUM(L2194:M2233)</f>
        <v>0</v>
      </c>
      <c r="M2234" s="621"/>
      <c r="N2234" s="548">
        <f>L2234+J2234</f>
        <v>0</v>
      </c>
      <c r="O2234" s="518"/>
      <c r="P2234" s="620">
        <f>SUM(P2194:Q2233)</f>
        <v>0</v>
      </c>
      <c r="Q2234" s="618"/>
      <c r="R2234" s="620">
        <f>SUM(R2194:S2233)</f>
        <v>0</v>
      </c>
      <c r="S2234" s="621"/>
      <c r="T2234" s="548">
        <f>R2234-P2234</f>
        <v>0</v>
      </c>
      <c r="U2234" s="518"/>
      <c r="V2234" s="517">
        <f>SUM(V2194:W2233)</f>
        <v>0</v>
      </c>
      <c r="W2234" s="518"/>
      <c r="X2234" s="621">
        <f>SUM(X2194:Y2233)</f>
        <v>0</v>
      </c>
      <c r="Y2234" s="621"/>
      <c r="Z2234" s="517">
        <f>SUM(Z2194:AA2233)</f>
        <v>0</v>
      </c>
      <c r="AA2234" s="518"/>
      <c r="AB2234" s="517">
        <f>SUM(AB2194:AC2233)</f>
        <v>0</v>
      </c>
      <c r="AC2234" s="518"/>
      <c r="AD2234" s="621">
        <f>SUM(AD2194:AE2233)</f>
        <v>0</v>
      </c>
      <c r="AE2234" s="618"/>
      <c r="AF2234" s="620">
        <f>SUM(AF2194:AG2233)</f>
        <v>0</v>
      </c>
      <c r="AG2234" s="621"/>
      <c r="AH2234" s="548">
        <f>IF(AD2234=0,0,(AF2234/AD2234)*100)</f>
        <v>0</v>
      </c>
      <c r="AI2234" s="518"/>
      <c r="AJ2234" s="620">
        <f>SUM(AJ2194:AK2233)</f>
        <v>0</v>
      </c>
      <c r="AK2234" s="618"/>
      <c r="AL2234" s="620">
        <f>SUM(AL2194:AM2233)</f>
        <v>0</v>
      </c>
      <c r="AM2234" s="621"/>
      <c r="AN2234" s="548">
        <f>IF(AJ2234=0,0,(AL2234/AJ2234)*100)</f>
        <v>0</v>
      </c>
      <c r="AO2234" s="518"/>
      <c r="AP2234" s="620">
        <f>SUM(AP2194:AQ2233)</f>
        <v>0</v>
      </c>
      <c r="AQ2234" s="618"/>
      <c r="AR2234" s="620">
        <f>SUM(AR2194:AS2233)</f>
        <v>0</v>
      </c>
      <c r="AS2234" s="621"/>
      <c r="AT2234" s="548">
        <f>IF(AP2234=0,0,(AR2234/AP2234)*100)</f>
        <v>0</v>
      </c>
      <c r="AU2234" s="518"/>
      <c r="AV2234" s="517">
        <f>AD2234+AJ2234+AP2234</f>
        <v>0</v>
      </c>
      <c r="AW2234" s="618"/>
      <c r="AX2234" s="620">
        <f>AF2234+AL2234+AR2234</f>
        <v>0</v>
      </c>
      <c r="AY2234" s="624"/>
      <c r="AZ2234" s="548">
        <f>IF(AV2234=0,0,(AX2234/AV2234)*100)</f>
        <v>0</v>
      </c>
      <c r="BA2234" s="518"/>
      <c r="BB2234" s="620">
        <f>SUM(BB2194:BC2233)</f>
        <v>0</v>
      </c>
      <c r="BC2234" s="618"/>
      <c r="BD2234" s="620">
        <f>SUM(BD2194:BE2233)</f>
        <v>0</v>
      </c>
      <c r="BE2234" s="621"/>
      <c r="BF2234" s="548">
        <f>IF(BB2234=0,0,(BD2234/BB2234)*100)</f>
        <v>0</v>
      </c>
      <c r="BG2234" s="518"/>
      <c r="BH2234" s="517">
        <f>AV2234+BB2234</f>
        <v>0</v>
      </c>
      <c r="BI2234" s="618"/>
      <c r="BJ2234" s="620">
        <f>AX2234+BD2234</f>
        <v>0</v>
      </c>
      <c r="BK2234" s="624"/>
      <c r="BL2234" s="548">
        <f>IF(BH2234=0,0,(BJ2234/BH2234)*100)</f>
        <v>0</v>
      </c>
      <c r="BM2234" s="664"/>
      <c r="BN2234" s="666">
        <f>SUM(BN2194:BP2233)</f>
        <v>0</v>
      </c>
      <c r="BO2234" s="667"/>
      <c r="BP2234" s="668"/>
      <c r="BQ2234" s="681">
        <f>SUM(BQ2194:BQ2233)</f>
        <v>0</v>
      </c>
      <c r="BR2234" s="685">
        <f t="shared" ref="BR2234" si="2180">(BN2234*BU$2194)+(N2234*BU$2195)+(Z2234*BU$2196)+(R2234*BU$2197)+(X2234*BU$2198)+(AB2234*BU$2199)+(V2234*BU$2204)</f>
        <v>0</v>
      </c>
      <c r="BS2234" s="683">
        <f t="shared" ref="BS2234" si="2181">((BB2234-BD2234)*BU$2201)+((AV2234-AX2234)*BU$2200)+(H2234*BU$2202)+(P2234*BU$2203)</f>
        <v>0</v>
      </c>
      <c r="BT2234" s="20"/>
      <c r="BU2234" s="20"/>
      <c r="BV2234" s="98"/>
    </row>
    <row r="2235" spans="1:74" s="21" customFormat="1" ht="33.950000000000003" customHeight="1" thickBot="1" x14ac:dyDescent="0.5">
      <c r="A2235" s="98"/>
      <c r="B2235" s="614"/>
      <c r="C2235" s="615"/>
      <c r="D2235" s="615"/>
      <c r="E2235" s="617"/>
      <c r="F2235" s="280"/>
      <c r="G2235" s="280"/>
      <c r="H2235" s="519"/>
      <c r="I2235" s="619"/>
      <c r="J2235" s="519"/>
      <c r="K2235" s="619"/>
      <c r="L2235" s="622"/>
      <c r="M2235" s="623"/>
      <c r="N2235" s="549" t="s">
        <v>16</v>
      </c>
      <c r="O2235" s="520"/>
      <c r="P2235" s="622"/>
      <c r="Q2235" s="619"/>
      <c r="R2235" s="622"/>
      <c r="S2235" s="623"/>
      <c r="T2235" s="549" t="s">
        <v>16</v>
      </c>
      <c r="U2235" s="520"/>
      <c r="V2235" s="519"/>
      <c r="W2235" s="520"/>
      <c r="X2235" s="623"/>
      <c r="Y2235" s="623"/>
      <c r="Z2235" s="519"/>
      <c r="AA2235" s="520"/>
      <c r="AB2235" s="519"/>
      <c r="AC2235" s="520"/>
      <c r="AD2235" s="623"/>
      <c r="AE2235" s="619"/>
      <c r="AF2235" s="622"/>
      <c r="AG2235" s="623"/>
      <c r="AH2235" s="549"/>
      <c r="AI2235" s="520"/>
      <c r="AJ2235" s="622"/>
      <c r="AK2235" s="619"/>
      <c r="AL2235" s="622"/>
      <c r="AM2235" s="623"/>
      <c r="AN2235" s="549"/>
      <c r="AO2235" s="520"/>
      <c r="AP2235" s="622"/>
      <c r="AQ2235" s="619"/>
      <c r="AR2235" s="622"/>
      <c r="AS2235" s="623"/>
      <c r="AT2235" s="549"/>
      <c r="AU2235" s="520"/>
      <c r="AV2235" s="519"/>
      <c r="AW2235" s="619"/>
      <c r="AX2235" s="622"/>
      <c r="AY2235" s="625"/>
      <c r="AZ2235" s="549"/>
      <c r="BA2235" s="520"/>
      <c r="BB2235" s="622"/>
      <c r="BC2235" s="619"/>
      <c r="BD2235" s="622"/>
      <c r="BE2235" s="623"/>
      <c r="BF2235" s="549"/>
      <c r="BG2235" s="520"/>
      <c r="BH2235" s="519"/>
      <c r="BI2235" s="619"/>
      <c r="BJ2235" s="622"/>
      <c r="BK2235" s="625"/>
      <c r="BL2235" s="549"/>
      <c r="BM2235" s="665"/>
      <c r="BN2235" s="669"/>
      <c r="BO2235" s="670"/>
      <c r="BP2235" s="671"/>
      <c r="BQ2235" s="682"/>
      <c r="BR2235" s="686"/>
      <c r="BS2235" s="684"/>
      <c r="BT2235" s="20"/>
      <c r="BU2235" s="20"/>
      <c r="BV2235" s="98"/>
    </row>
    <row r="2236" spans="1:74" s="21" customFormat="1" ht="33" customHeight="1" thickBot="1" x14ac:dyDescent="0.5">
      <c r="A2236" s="98"/>
      <c r="B2236" s="612"/>
      <c r="C2236" s="613"/>
      <c r="D2236" s="613" t="s">
        <v>13</v>
      </c>
      <c r="E2236" s="616"/>
      <c r="F2236" s="281"/>
      <c r="G2236" s="282"/>
      <c r="H2236" s="528"/>
      <c r="I2236" s="636"/>
      <c r="J2236" s="528"/>
      <c r="K2236" s="636"/>
      <c r="L2236" s="638"/>
      <c r="M2236" s="639"/>
      <c r="N2236" s="548">
        <f>J2236+L2236</f>
        <v>0</v>
      </c>
      <c r="O2236" s="518"/>
      <c r="P2236" s="638"/>
      <c r="Q2236" s="636"/>
      <c r="R2236" s="638"/>
      <c r="S2236" s="639"/>
      <c r="T2236" s="548">
        <f>R2236-P2236</f>
        <v>0</v>
      </c>
      <c r="U2236" s="518"/>
      <c r="V2236" s="528"/>
      <c r="W2236" s="529"/>
      <c r="X2236" s="528"/>
      <c r="Y2236" s="529"/>
      <c r="Z2236" s="528"/>
      <c r="AA2236" s="529"/>
      <c r="AB2236" s="528"/>
      <c r="AC2236" s="529"/>
      <c r="AD2236" s="639"/>
      <c r="AE2236" s="636"/>
      <c r="AF2236" s="638"/>
      <c r="AG2236" s="639"/>
      <c r="AH2236" s="548">
        <f>IF(AD2236=0,0,(AF2236/AD2236)*100)</f>
        <v>0</v>
      </c>
      <c r="AI2236" s="518"/>
      <c r="AJ2236" s="638"/>
      <c r="AK2236" s="636"/>
      <c r="AL2236" s="638"/>
      <c r="AM2236" s="639"/>
      <c r="AN2236" s="548">
        <f>IF(AJ2236=0,0,(AL2236/AJ2236)*100)</f>
        <v>0</v>
      </c>
      <c r="AO2236" s="518"/>
      <c r="AP2236" s="638"/>
      <c r="AQ2236" s="636"/>
      <c r="AR2236" s="638"/>
      <c r="AS2236" s="639"/>
      <c r="AT2236" s="548">
        <f>IF(AP2236=0,0,(AR2236/AP2236)*100)</f>
        <v>0</v>
      </c>
      <c r="AU2236" s="518"/>
      <c r="AV2236" s="517">
        <f>AD2236+AJ2236+AP2236</f>
        <v>0</v>
      </c>
      <c r="AW2236" s="618"/>
      <c r="AX2236" s="620">
        <f>AF2236+AL2236+AR2236</f>
        <v>0</v>
      </c>
      <c r="AY2236" s="624"/>
      <c r="AZ2236" s="548">
        <f>IF(AV2236=0,0,(AX2236/AV2236)*100)</f>
        <v>0</v>
      </c>
      <c r="BA2236" s="518"/>
      <c r="BB2236" s="638"/>
      <c r="BC2236" s="636"/>
      <c r="BD2236" s="638"/>
      <c r="BE2236" s="639"/>
      <c r="BF2236" s="548">
        <f>IF(BB2236=0,0,(BD2236/BB2236)*100)</f>
        <v>0</v>
      </c>
      <c r="BG2236" s="518"/>
      <c r="BH2236" s="517">
        <f>AV2236+BB2236</f>
        <v>0</v>
      </c>
      <c r="BI2236" s="618"/>
      <c r="BJ2236" s="620">
        <f>AX2236+BD2236</f>
        <v>0</v>
      </c>
      <c r="BK2236" s="624"/>
      <c r="BL2236" s="548">
        <f>IF(BH2236=0,0,(BJ2236/BH2236)*100)</f>
        <v>0</v>
      </c>
      <c r="BM2236" s="664"/>
      <c r="BN2236" s="693">
        <f>(AF2236*2)+(AL2236*2)+(AR2236*3)+BD2236</f>
        <v>0</v>
      </c>
      <c r="BO2236" s="694"/>
      <c r="BP2236" s="695"/>
      <c r="BQ2236" s="699"/>
      <c r="BR2236" s="283"/>
      <c r="BS2236" s="284"/>
      <c r="BT2236" s="20"/>
      <c r="BU2236" s="20"/>
      <c r="BV2236" s="98"/>
    </row>
    <row r="2237" spans="1:74" s="21" customFormat="1" ht="33.75" customHeight="1" thickBot="1" x14ac:dyDescent="0.5">
      <c r="A2237" s="98"/>
      <c r="B2237" s="285"/>
      <c r="C2237" s="286"/>
      <c r="D2237" s="634"/>
      <c r="E2237" s="635"/>
      <c r="F2237" s="287"/>
      <c r="G2237" s="287"/>
      <c r="H2237" s="530"/>
      <c r="I2237" s="637"/>
      <c r="J2237" s="530"/>
      <c r="K2237" s="637"/>
      <c r="L2237" s="640"/>
      <c r="M2237" s="641"/>
      <c r="N2237" s="549">
        <f>IF((N2234+N2236)=0,0,N2234/(N2234+N2236)*100)</f>
        <v>0</v>
      </c>
      <c r="O2237" s="520"/>
      <c r="P2237" s="640"/>
      <c r="Q2237" s="637"/>
      <c r="R2237" s="640"/>
      <c r="S2237" s="641"/>
      <c r="T2237" s="549"/>
      <c r="U2237" s="520"/>
      <c r="V2237" s="530"/>
      <c r="W2237" s="531"/>
      <c r="X2237" s="530"/>
      <c r="Y2237" s="531"/>
      <c r="Z2237" s="530"/>
      <c r="AA2237" s="531"/>
      <c r="AB2237" s="530"/>
      <c r="AC2237" s="531"/>
      <c r="AD2237" s="641"/>
      <c r="AE2237" s="637"/>
      <c r="AF2237" s="640"/>
      <c r="AG2237" s="641"/>
      <c r="AH2237" s="549"/>
      <c r="AI2237" s="520"/>
      <c r="AJ2237" s="640"/>
      <c r="AK2237" s="637"/>
      <c r="AL2237" s="640"/>
      <c r="AM2237" s="641"/>
      <c r="AN2237" s="549"/>
      <c r="AO2237" s="520"/>
      <c r="AP2237" s="640"/>
      <c r="AQ2237" s="637"/>
      <c r="AR2237" s="640"/>
      <c r="AS2237" s="641"/>
      <c r="AT2237" s="549"/>
      <c r="AU2237" s="520"/>
      <c r="AV2237" s="519"/>
      <c r="AW2237" s="619"/>
      <c r="AX2237" s="622"/>
      <c r="AY2237" s="625"/>
      <c r="AZ2237" s="549"/>
      <c r="BA2237" s="520"/>
      <c r="BB2237" s="640"/>
      <c r="BC2237" s="637"/>
      <c r="BD2237" s="640"/>
      <c r="BE2237" s="641"/>
      <c r="BF2237" s="549"/>
      <c r="BG2237" s="520"/>
      <c r="BH2237" s="519"/>
      <c r="BI2237" s="619"/>
      <c r="BJ2237" s="622"/>
      <c r="BK2237" s="625"/>
      <c r="BL2237" s="549"/>
      <c r="BM2237" s="665"/>
      <c r="BN2237" s="696"/>
      <c r="BO2237" s="697"/>
      <c r="BP2237" s="698"/>
      <c r="BQ2237" s="700"/>
      <c r="BR2237" s="79"/>
      <c r="BS2237" s="79"/>
      <c r="BT2237" s="20"/>
      <c r="BU2237" s="20"/>
      <c r="BV2237" s="98"/>
    </row>
    <row r="2238" spans="1:74" ht="16.5" customHeight="1" thickTop="1" thickBot="1" x14ac:dyDescent="0.5">
      <c r="A2238" s="95"/>
      <c r="B2238" s="288"/>
      <c r="C2238" s="70"/>
      <c r="D2238" s="70"/>
      <c r="E2238" s="70"/>
      <c r="F2238" s="70"/>
      <c r="G2238" s="70"/>
      <c r="H2238" s="70"/>
      <c r="I2238" s="70"/>
      <c r="J2238" s="70"/>
      <c r="K2238" s="70"/>
      <c r="L2238" s="70"/>
      <c r="M2238" s="70"/>
      <c r="N2238" s="70"/>
      <c r="O2238" s="70"/>
      <c r="P2238" s="70"/>
      <c r="Q2238" s="70"/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  <c r="AE2238" s="70"/>
      <c r="AF2238" s="70"/>
      <c r="AG2238" s="70"/>
      <c r="AH2238" s="289"/>
      <c r="AI2238" s="289"/>
      <c r="AJ2238" s="70"/>
      <c r="AK2238" s="70"/>
      <c r="AL2238" s="70"/>
      <c r="AM2238" s="70"/>
      <c r="AN2238" s="70"/>
      <c r="AO2238" s="70"/>
      <c r="AP2238" s="70"/>
      <c r="AQ2238" s="70"/>
      <c r="AR2238" s="70"/>
      <c r="AS2238" s="70"/>
      <c r="AT2238" s="70"/>
      <c r="AU2238" s="70"/>
      <c r="AV2238" s="70"/>
      <c r="AW2238" s="70"/>
      <c r="AX2238" s="70"/>
      <c r="AY2238" s="70"/>
      <c r="AZ2238" s="70"/>
      <c r="BA2238" s="70"/>
      <c r="BB2238" s="70"/>
      <c r="BC2238" s="70"/>
      <c r="BD2238" s="70"/>
      <c r="BE2238" s="70"/>
      <c r="BF2238" s="70"/>
      <c r="BG2238" s="70"/>
      <c r="BH2238" s="70"/>
      <c r="BI2238" s="70"/>
      <c r="BJ2238" s="70"/>
      <c r="BK2238" s="70"/>
      <c r="BL2238" s="70"/>
      <c r="BM2238" s="70"/>
      <c r="BN2238" s="70"/>
      <c r="BO2238" s="70"/>
      <c r="BP2238" s="70"/>
      <c r="BQ2238" s="89"/>
      <c r="BR2238" s="674">
        <f>IF((J2234+L2236)=0,0,(J2234/(J2234+L2236)*100)%)</f>
        <v>0</v>
      </c>
      <c r="BS2238" s="675"/>
      <c r="BT2238" s="674">
        <f>IF((L2234+J2236)=0,0,(L2234/(L2234+J2236)*100)%)</f>
        <v>0</v>
      </c>
      <c r="BU2238" s="675"/>
      <c r="BV2238" s="95"/>
    </row>
    <row r="2239" spans="1:74" s="23" customFormat="1" ht="79.5" customHeight="1" thickTop="1" thickBot="1" x14ac:dyDescent="0.55000000000000004">
      <c r="A2239" s="99"/>
      <c r="B2239" s="565" t="s">
        <v>64</v>
      </c>
      <c r="C2239" s="566"/>
      <c r="D2239" s="113"/>
      <c r="E2239" s="532" t="s">
        <v>54</v>
      </c>
      <c r="F2239" s="532"/>
      <c r="G2239" s="532"/>
      <c r="H2239" s="532"/>
      <c r="I2239" s="94"/>
      <c r="J2239" s="533"/>
      <c r="K2239" s="534"/>
      <c r="L2239" s="535"/>
      <c r="M2239" s="290"/>
      <c r="N2239" s="533"/>
      <c r="O2239" s="534"/>
      <c r="P2239" s="535"/>
      <c r="Q2239" s="536" t="s">
        <v>47</v>
      </c>
      <c r="R2239" s="537"/>
      <c r="S2239" s="537"/>
      <c r="T2239" s="538"/>
      <c r="U2239" s="533"/>
      <c r="V2239" s="534"/>
      <c r="W2239" s="535"/>
      <c r="X2239" s="290"/>
      <c r="Y2239" s="533"/>
      <c r="Z2239" s="534"/>
      <c r="AA2239" s="535"/>
      <c r="AB2239" s="536" t="s">
        <v>49</v>
      </c>
      <c r="AC2239" s="537"/>
      <c r="AD2239" s="537"/>
      <c r="AE2239" s="538"/>
      <c r="AF2239" s="533"/>
      <c r="AG2239" s="534"/>
      <c r="AH2239" s="535"/>
      <c r="AI2239" s="290"/>
      <c r="AJ2239" s="533"/>
      <c r="AK2239" s="534"/>
      <c r="AL2239" s="535"/>
      <c r="AM2239" s="536" t="s">
        <v>53</v>
      </c>
      <c r="AN2239" s="537"/>
      <c r="AO2239" s="537"/>
      <c r="AP2239" s="538"/>
      <c r="AQ2239" s="533"/>
      <c r="AR2239" s="534"/>
      <c r="AS2239" s="535"/>
      <c r="AT2239" s="72"/>
      <c r="AU2239" s="533"/>
      <c r="AV2239" s="534"/>
      <c r="AW2239" s="535"/>
      <c r="AX2239" s="291"/>
      <c r="AY2239" s="291"/>
      <c r="AZ2239" s="291"/>
      <c r="BA2239" s="291"/>
      <c r="BB2239" s="567" t="s">
        <v>20</v>
      </c>
      <c r="BC2239" s="567"/>
      <c r="BD2239" s="567"/>
      <c r="BE2239" s="567"/>
      <c r="BF2239" s="568"/>
      <c r="BG2239" s="539">
        <f>BN2234</f>
        <v>0</v>
      </c>
      <c r="BH2239" s="540"/>
      <c r="BI2239" s="541"/>
      <c r="BJ2239" s="292"/>
      <c r="BK2239" s="539">
        <f>BN2236</f>
        <v>0</v>
      </c>
      <c r="BL2239" s="540"/>
      <c r="BM2239" s="541"/>
      <c r="BN2239" s="73"/>
      <c r="BO2239" s="73"/>
      <c r="BP2239" s="73"/>
      <c r="BQ2239" s="90"/>
      <c r="BR2239" s="24"/>
      <c r="BS2239" s="24"/>
      <c r="BT2239" s="22"/>
      <c r="BU2239" s="22"/>
      <c r="BV2239" s="99"/>
    </row>
    <row r="2240" spans="1:74" ht="15.6" customHeight="1" thickTop="1" thickBot="1" x14ac:dyDescent="0.55000000000000004">
      <c r="A2240" s="95"/>
      <c r="B2240" s="293"/>
      <c r="C2240" s="67"/>
      <c r="D2240" s="67"/>
      <c r="E2240" s="294"/>
      <c r="F2240" s="295"/>
      <c r="G2240" s="295"/>
      <c r="H2240" s="94"/>
      <c r="I2240" s="94"/>
      <c r="J2240" s="296"/>
      <c r="K2240" s="296"/>
      <c r="L2240" s="296"/>
      <c r="M2240" s="296"/>
      <c r="N2240" s="296"/>
      <c r="O2240" s="296"/>
      <c r="P2240" s="296"/>
      <c r="Q2240" s="295"/>
      <c r="R2240" s="295"/>
      <c r="S2240" s="295"/>
      <c r="T2240" s="295"/>
      <c r="U2240" s="296"/>
      <c r="V2240" s="296"/>
      <c r="W2240" s="296"/>
      <c r="X2240" s="297"/>
      <c r="Y2240" s="296"/>
      <c r="Z2240" s="296"/>
      <c r="AA2240" s="296"/>
      <c r="AB2240" s="295"/>
      <c r="AC2240" s="295"/>
      <c r="AD2240" s="295"/>
      <c r="AE2240" s="295"/>
      <c r="AF2240" s="296"/>
      <c r="AG2240" s="296"/>
      <c r="AH2240" s="296"/>
      <c r="AI2240" s="296"/>
      <c r="AJ2240" s="297"/>
      <c r="AK2240" s="297"/>
      <c r="AL2240" s="296"/>
      <c r="AM2240" s="295"/>
      <c r="AN2240" s="295"/>
      <c r="AO2240" s="295"/>
      <c r="AP2240" s="295"/>
      <c r="AQ2240" s="296"/>
      <c r="AR2240" s="296"/>
      <c r="AS2240" s="296"/>
      <c r="AT2240" s="296"/>
      <c r="AU2240" s="296"/>
      <c r="AV2240" s="72"/>
      <c r="AW2240" s="72"/>
      <c r="AX2240" s="74"/>
      <c r="AY2240" s="74"/>
      <c r="AZ2240" s="74"/>
      <c r="BA2240" s="74"/>
      <c r="BB2240" s="295"/>
      <c r="BC2240" s="298"/>
      <c r="BD2240" s="298"/>
      <c r="BE2240" s="299"/>
      <c r="BF2240" s="300"/>
      <c r="BG2240" s="301"/>
      <c r="BH2240" s="301"/>
      <c r="BI2240" s="72"/>
      <c r="BJ2240" s="302"/>
      <c r="BK2240" s="303"/>
      <c r="BL2240" s="303"/>
      <c r="BM2240" s="72"/>
      <c r="BN2240" s="74"/>
      <c r="BO2240" s="74"/>
      <c r="BP2240" s="74"/>
      <c r="BQ2240" s="91"/>
      <c r="BR2240" s="25"/>
      <c r="BS2240" s="25"/>
      <c r="BT2240" s="15"/>
      <c r="BU2240" s="15"/>
      <c r="BV2240" s="95"/>
    </row>
    <row r="2241" spans="1:79" s="23" customFormat="1" ht="79.5" customHeight="1" thickTop="1" thickBot="1" x14ac:dyDescent="0.55000000000000004">
      <c r="A2241" s="99"/>
      <c r="B2241" s="569" t="s">
        <v>46</v>
      </c>
      <c r="C2241" s="567"/>
      <c r="D2241" s="113"/>
      <c r="E2241" s="532" t="s">
        <v>55</v>
      </c>
      <c r="F2241" s="532"/>
      <c r="G2241" s="532"/>
      <c r="H2241" s="532"/>
      <c r="I2241" s="94"/>
      <c r="J2241" s="539">
        <f>J2239</f>
        <v>0</v>
      </c>
      <c r="K2241" s="540"/>
      <c r="L2241" s="541"/>
      <c r="M2241" s="290"/>
      <c r="N2241" s="539">
        <f>N2239</f>
        <v>0</v>
      </c>
      <c r="O2241" s="540"/>
      <c r="P2241" s="541"/>
      <c r="Q2241" s="536" t="s">
        <v>51</v>
      </c>
      <c r="R2241" s="537"/>
      <c r="S2241" s="537"/>
      <c r="T2241" s="538"/>
      <c r="U2241" s="539">
        <f>U2239-J2239</f>
        <v>0</v>
      </c>
      <c r="V2241" s="540"/>
      <c r="W2241" s="541"/>
      <c r="X2241" s="290"/>
      <c r="Y2241" s="539">
        <f>Y2239-N2239</f>
        <v>0</v>
      </c>
      <c r="Z2241" s="540"/>
      <c r="AA2241" s="541"/>
      <c r="AB2241" s="536" t="s">
        <v>50</v>
      </c>
      <c r="AC2241" s="537"/>
      <c r="AD2241" s="537"/>
      <c r="AE2241" s="538"/>
      <c r="AF2241" s="539">
        <f>AF2239-U2239</f>
        <v>0</v>
      </c>
      <c r="AG2241" s="540"/>
      <c r="AH2241" s="541"/>
      <c r="AI2241" s="290"/>
      <c r="AJ2241" s="539">
        <f>AJ2239-Y2239</f>
        <v>0</v>
      </c>
      <c r="AK2241" s="540"/>
      <c r="AL2241" s="541"/>
      <c r="AM2241" s="536" t="s">
        <v>52</v>
      </c>
      <c r="AN2241" s="537"/>
      <c r="AO2241" s="537"/>
      <c r="AP2241" s="538"/>
      <c r="AQ2241" s="539">
        <f>AQ2239-AF2239</f>
        <v>0</v>
      </c>
      <c r="AR2241" s="540"/>
      <c r="AS2241" s="541"/>
      <c r="AT2241" s="72"/>
      <c r="AU2241" s="539">
        <f>AU2239-AJ2239</f>
        <v>0</v>
      </c>
      <c r="AV2241" s="540"/>
      <c r="AW2241" s="541"/>
      <c r="AX2241" s="291"/>
      <c r="AY2241" s="291"/>
      <c r="AZ2241" s="291"/>
      <c r="BA2241" s="291"/>
      <c r="BB2241" s="567" t="s">
        <v>45</v>
      </c>
      <c r="BC2241" s="567"/>
      <c r="BD2241" s="567"/>
      <c r="BE2241" s="567"/>
      <c r="BF2241" s="568"/>
      <c r="BG2241" s="539">
        <f>BG2239-AQ2239</f>
        <v>0</v>
      </c>
      <c r="BH2241" s="540"/>
      <c r="BI2241" s="541"/>
      <c r="BJ2241" s="304"/>
      <c r="BK2241" s="539">
        <f>BK2239-AU2239</f>
        <v>0</v>
      </c>
      <c r="BL2241" s="540"/>
      <c r="BM2241" s="541"/>
      <c r="BN2241" s="73"/>
      <c r="BO2241" s="73"/>
      <c r="BP2241" s="73"/>
      <c r="BQ2241" s="90"/>
      <c r="BR2241" s="24"/>
      <c r="BS2241" s="24"/>
      <c r="BT2241" s="22"/>
      <c r="BU2241" s="22"/>
      <c r="BV2241" s="99"/>
      <c r="BY2241" s="21"/>
    </row>
    <row r="2242" spans="1:79" ht="18.75" customHeight="1" thickTop="1" thickBot="1" x14ac:dyDescent="0.5">
      <c r="A2242" s="95"/>
      <c r="B2242" s="305"/>
      <c r="C2242" s="71"/>
      <c r="D2242" s="71"/>
      <c r="E2242" s="71"/>
      <c r="F2242" s="92"/>
      <c r="G2242" s="92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X2242" s="71"/>
      <c r="Y2242" s="71"/>
      <c r="Z2242" s="71"/>
      <c r="AA2242" s="71"/>
      <c r="AB2242" s="71"/>
      <c r="AC2242" s="71"/>
      <c r="AD2242" s="71"/>
      <c r="AE2242" s="71"/>
      <c r="AF2242" s="71"/>
      <c r="AG2242" s="71"/>
      <c r="AH2242" s="306"/>
      <c r="AI2242" s="306"/>
      <c r="AJ2242" s="71"/>
      <c r="AK2242" s="71"/>
      <c r="AL2242" s="71"/>
      <c r="AM2242" s="71"/>
      <c r="AN2242" s="71"/>
      <c r="AO2242" s="71"/>
      <c r="AP2242" s="71"/>
      <c r="AQ2242" s="71"/>
      <c r="AR2242" s="71"/>
      <c r="AS2242" s="71"/>
      <c r="AT2242" s="71"/>
      <c r="AU2242" s="71"/>
      <c r="AV2242" s="71"/>
      <c r="AW2242" s="71"/>
      <c r="AX2242" s="71"/>
      <c r="AY2242" s="71"/>
      <c r="AZ2242" s="71"/>
      <c r="BA2242" s="71"/>
      <c r="BB2242" s="71"/>
      <c r="BC2242" s="703" t="s">
        <v>153</v>
      </c>
      <c r="BD2242" s="703"/>
      <c r="BE2242" s="703"/>
      <c r="BF2242" s="703"/>
      <c r="BG2242" s="703"/>
      <c r="BH2242" s="703"/>
      <c r="BI2242" s="703"/>
      <c r="BJ2242" s="703"/>
      <c r="BK2242" s="703"/>
      <c r="BL2242" s="703"/>
      <c r="BM2242" s="703"/>
      <c r="BN2242" s="703"/>
      <c r="BO2242" s="703"/>
      <c r="BP2242" s="703"/>
      <c r="BQ2242" s="318"/>
      <c r="BR2242" s="319"/>
      <c r="BS2242" s="319"/>
      <c r="BT2242" s="15"/>
      <c r="BU2242" s="15"/>
      <c r="BV2242" s="95"/>
    </row>
    <row r="2243" spans="1:79" s="93" customFormat="1" ht="13.5" customHeight="1" thickTop="1" x14ac:dyDescent="0.45">
      <c r="A2243" s="95"/>
      <c r="B2243" s="99"/>
      <c r="C2243" s="95"/>
      <c r="D2243" s="95"/>
      <c r="E2243" s="95"/>
      <c r="F2243" s="96"/>
      <c r="G2243" s="96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254"/>
      <c r="AI2243" s="254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5"/>
      <c r="BL2243" s="95"/>
      <c r="BM2243" s="95"/>
      <c r="BN2243" s="95"/>
      <c r="BO2243" s="95"/>
      <c r="BP2243" s="95"/>
      <c r="BQ2243" s="97"/>
      <c r="BR2243" s="97"/>
      <c r="BS2243" s="97"/>
      <c r="BT2243" s="95"/>
      <c r="BU2243" s="95"/>
      <c r="BV2243" s="95"/>
    </row>
    <row r="2244" spans="1:79" s="17" customFormat="1" ht="33.75" x14ac:dyDescent="0.5">
      <c r="A2244" s="255"/>
      <c r="B2244" s="604" t="s">
        <v>9</v>
      </c>
      <c r="C2244" s="604"/>
      <c r="D2244" s="604"/>
      <c r="E2244" s="604"/>
      <c r="F2244" s="604"/>
      <c r="G2244" s="604"/>
      <c r="H2244" s="604"/>
      <c r="I2244" s="604"/>
      <c r="J2244" s="604"/>
      <c r="K2244" s="604"/>
      <c r="L2244" s="604"/>
      <c r="M2244" s="604"/>
      <c r="N2244" s="604"/>
      <c r="O2244" s="604"/>
      <c r="P2244" s="604"/>
      <c r="Q2244" s="604"/>
      <c r="R2244" s="604"/>
      <c r="S2244" s="604"/>
      <c r="T2244" s="604"/>
      <c r="U2244" s="604"/>
      <c r="V2244" s="604"/>
      <c r="W2244" s="604"/>
      <c r="X2244" s="604"/>
      <c r="Y2244" s="604"/>
      <c r="Z2244" s="604"/>
      <c r="AA2244" s="604"/>
      <c r="AB2244" s="604"/>
      <c r="AC2244" s="604"/>
      <c r="AD2244" s="604"/>
      <c r="AE2244" s="604"/>
      <c r="AF2244" s="604"/>
      <c r="AG2244" s="604"/>
      <c r="AH2244" s="604"/>
      <c r="AI2244" s="604"/>
      <c r="AJ2244" s="604"/>
      <c r="AK2244" s="604"/>
      <c r="AL2244" s="604"/>
      <c r="AM2244" s="604"/>
      <c r="AN2244" s="604"/>
      <c r="AO2244" s="604"/>
      <c r="AP2244" s="604"/>
      <c r="AQ2244" s="604"/>
      <c r="AR2244" s="604"/>
      <c r="AS2244" s="604"/>
      <c r="AT2244" s="604"/>
      <c r="AU2244" s="604"/>
      <c r="AV2244" s="604"/>
      <c r="AW2244" s="604"/>
      <c r="AX2244" s="604"/>
      <c r="AY2244" s="604"/>
      <c r="AZ2244" s="604"/>
      <c r="BA2244" s="604"/>
      <c r="BB2244" s="604"/>
      <c r="BC2244" s="604"/>
      <c r="BD2244" s="604"/>
      <c r="BE2244" s="604"/>
      <c r="BF2244" s="604"/>
      <c r="BG2244" s="604"/>
      <c r="BH2244" s="604"/>
      <c r="BI2244" s="604"/>
      <c r="BJ2244" s="604"/>
      <c r="BK2244" s="604"/>
      <c r="BL2244" s="604"/>
      <c r="BM2244" s="604"/>
      <c r="BN2244" s="604"/>
      <c r="BO2244" s="604"/>
      <c r="BP2244" s="604"/>
      <c r="BQ2244" s="256"/>
      <c r="BR2244" s="256"/>
      <c r="BS2244" s="256"/>
      <c r="BT2244" s="257"/>
      <c r="BU2244" s="257"/>
      <c r="BV2244" s="255"/>
    </row>
    <row r="2245" spans="1:79" ht="10.9" customHeight="1" x14ac:dyDescent="0.45">
      <c r="A2245" s="95"/>
      <c r="B2245" s="258"/>
      <c r="C2245" s="62"/>
      <c r="D2245" s="62"/>
      <c r="E2245" s="62"/>
      <c r="F2245" s="63"/>
      <c r="G2245" s="63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259"/>
      <c r="AI2245" s="259"/>
      <c r="AJ2245" s="62"/>
      <c r="AK2245" s="62"/>
      <c r="AL2245" s="62"/>
      <c r="AM2245" s="62"/>
      <c r="AN2245" s="62"/>
      <c r="AO2245" s="62"/>
      <c r="AP2245" s="62"/>
      <c r="AQ2245" s="62"/>
      <c r="AR2245" s="62"/>
      <c r="AS2245" s="62"/>
      <c r="AT2245" s="62"/>
      <c r="AU2245" s="62"/>
      <c r="AV2245" s="62"/>
      <c r="AW2245" s="62"/>
      <c r="AX2245" s="62"/>
      <c r="AY2245" s="62"/>
      <c r="AZ2245" s="62"/>
      <c r="BA2245" s="62"/>
      <c r="BB2245" s="62"/>
      <c r="BC2245" s="62"/>
      <c r="BD2245" s="62"/>
      <c r="BE2245" s="62"/>
      <c r="BF2245" s="62"/>
      <c r="BG2245" s="62"/>
      <c r="BH2245" s="62"/>
      <c r="BI2245" s="62"/>
      <c r="BJ2245" s="62"/>
      <c r="BK2245" s="62"/>
      <c r="BL2245" s="62"/>
      <c r="BM2245" s="62"/>
      <c r="BN2245" s="62"/>
      <c r="BO2245" s="62"/>
      <c r="BP2245" s="94"/>
      <c r="BQ2245" s="87"/>
      <c r="BR2245" s="94"/>
      <c r="BS2245" s="94"/>
      <c r="BT2245" s="15"/>
      <c r="BU2245" s="15"/>
      <c r="BV2245" s="95"/>
    </row>
    <row r="2246" spans="1:79" s="18" customFormat="1" ht="36.75" customHeight="1" x14ac:dyDescent="0.45">
      <c r="A2246" s="260"/>
      <c r="B2246" s="258"/>
      <c r="C2246" s="261"/>
      <c r="D2246" s="262" t="s">
        <v>10</v>
      </c>
      <c r="E2246" s="605" t="str">
        <f>IF(ROSTER!D$3="","",ROSTER!D$3)</f>
        <v/>
      </c>
      <c r="F2246" s="605"/>
      <c r="G2246" s="605"/>
      <c r="H2246" s="605"/>
      <c r="I2246" s="605"/>
      <c r="J2246" s="605"/>
      <c r="K2246" s="605"/>
      <c r="L2246" s="605"/>
      <c r="M2246" s="605"/>
      <c r="N2246" s="605"/>
      <c r="O2246" s="605"/>
      <c r="P2246" s="605"/>
      <c r="Q2246" s="605"/>
      <c r="R2246" s="605"/>
      <c r="S2246" s="605"/>
      <c r="T2246" s="605"/>
      <c r="U2246" s="605"/>
      <c r="V2246" s="605"/>
      <c r="W2246" s="605"/>
      <c r="X2246" s="605"/>
      <c r="Y2246" s="605"/>
      <c r="Z2246" s="605"/>
      <c r="AA2246" s="605"/>
      <c r="AB2246" s="605"/>
      <c r="AC2246" s="605"/>
      <c r="AD2246" s="605"/>
      <c r="AE2246" s="605"/>
      <c r="AF2246" s="316"/>
      <c r="AG2246" s="606" t="s">
        <v>11</v>
      </c>
      <c r="AH2246" s="606"/>
      <c r="AI2246" s="606"/>
      <c r="AJ2246" s="606"/>
      <c r="AK2246" s="606"/>
      <c r="AL2246" s="606"/>
      <c r="AM2246" s="606"/>
      <c r="AN2246" s="607"/>
      <c r="AO2246" s="607"/>
      <c r="AP2246" s="607"/>
      <c r="AQ2246" s="607"/>
      <c r="AR2246" s="607"/>
      <c r="AS2246" s="607"/>
      <c r="AT2246" s="607"/>
      <c r="AU2246" s="607"/>
      <c r="AV2246" s="607"/>
      <c r="AW2246" s="607"/>
      <c r="AX2246" s="607"/>
      <c r="AY2246" s="607"/>
      <c r="AZ2246" s="607"/>
      <c r="BA2246" s="607"/>
      <c r="BB2246" s="607"/>
      <c r="BC2246" s="607"/>
      <c r="BD2246" s="607"/>
      <c r="BE2246" s="607"/>
      <c r="BF2246" s="607"/>
      <c r="BG2246" s="607"/>
      <c r="BH2246" s="607"/>
      <c r="BI2246" s="607"/>
      <c r="BJ2246" s="607"/>
      <c r="BK2246" s="607"/>
      <c r="BL2246" s="607"/>
      <c r="BM2246" s="607"/>
      <c r="BN2246" s="607"/>
      <c r="BO2246" s="607"/>
      <c r="BP2246" s="94"/>
      <c r="BQ2246" s="88" t="s">
        <v>130</v>
      </c>
      <c r="BR2246" s="94"/>
      <c r="BS2246" s="94"/>
      <c r="BT2246" s="263"/>
      <c r="BU2246" s="263"/>
      <c r="BV2246" s="260"/>
    </row>
    <row r="2247" spans="1:79" ht="8.85" customHeight="1" x14ac:dyDescent="0.45">
      <c r="A2247" s="96"/>
      <c r="B2247" s="258"/>
      <c r="C2247" s="259" t="s">
        <v>39</v>
      </c>
      <c r="D2247" s="259"/>
      <c r="E2247" s="259"/>
      <c r="F2247" s="63"/>
      <c r="G2247" s="63"/>
      <c r="H2247" s="259"/>
      <c r="I2247" s="259"/>
      <c r="J2247" s="317"/>
      <c r="K2247" s="317"/>
      <c r="L2247" s="317"/>
      <c r="M2247" s="317"/>
      <c r="N2247" s="317"/>
      <c r="O2247" s="317"/>
      <c r="P2247" s="317"/>
      <c r="Q2247" s="317"/>
      <c r="R2247" s="317"/>
      <c r="S2247" s="317"/>
      <c r="T2247" s="317"/>
      <c r="U2247" s="317"/>
      <c r="V2247" s="317"/>
      <c r="W2247" s="317"/>
      <c r="X2247" s="317"/>
      <c r="Y2247" s="317"/>
      <c r="Z2247" s="317"/>
      <c r="AA2247" s="317"/>
      <c r="AB2247" s="317"/>
      <c r="AC2247" s="317"/>
      <c r="AD2247" s="317"/>
      <c r="AE2247" s="317"/>
      <c r="AF2247" s="317"/>
      <c r="AG2247" s="317"/>
      <c r="AH2247" s="317"/>
      <c r="AI2247" s="259"/>
      <c r="AJ2247" s="264"/>
      <c r="AK2247" s="265"/>
      <c r="AL2247" s="265"/>
      <c r="AM2247" s="265"/>
      <c r="AN2247" s="265"/>
      <c r="AO2247" s="265"/>
      <c r="AP2247" s="265"/>
      <c r="AQ2247" s="266"/>
      <c r="AR2247" s="266"/>
      <c r="AS2247" s="266"/>
      <c r="AT2247" s="266"/>
      <c r="AU2247" s="266"/>
      <c r="AV2247" s="266"/>
      <c r="AW2247" s="266"/>
      <c r="AX2247" s="266"/>
      <c r="AY2247" s="266"/>
      <c r="AZ2247" s="266"/>
      <c r="BA2247" s="266"/>
      <c r="BB2247" s="266"/>
      <c r="BC2247" s="266"/>
      <c r="BD2247" s="266"/>
      <c r="BE2247" s="266"/>
      <c r="BF2247" s="266"/>
      <c r="BG2247" s="266"/>
      <c r="BH2247" s="266"/>
      <c r="BI2247" s="266"/>
      <c r="BJ2247" s="266"/>
      <c r="BK2247" s="266"/>
      <c r="BL2247" s="266"/>
      <c r="BM2247" s="266"/>
      <c r="BN2247" s="266"/>
      <c r="BO2247" s="266"/>
      <c r="BP2247" s="266"/>
      <c r="BQ2247" s="267"/>
      <c r="BR2247" s="267"/>
      <c r="BS2247" s="267"/>
      <c r="BT2247" s="268"/>
      <c r="BU2247" s="268"/>
      <c r="BV2247" s="96"/>
    </row>
    <row r="2248" spans="1:79" s="18" customFormat="1" ht="33.75" x14ac:dyDescent="0.45">
      <c r="A2248" s="260"/>
      <c r="B2248" s="258"/>
      <c r="C2248" s="608" t="s">
        <v>38</v>
      </c>
      <c r="D2248" s="608"/>
      <c r="E2248" s="607"/>
      <c r="F2248" s="607"/>
      <c r="G2248" s="607"/>
      <c r="H2248" s="607"/>
      <c r="I2248" s="607"/>
      <c r="J2248" s="607"/>
      <c r="K2248" s="607"/>
      <c r="L2248" s="607"/>
      <c r="M2248" s="607"/>
      <c r="N2248" s="607"/>
      <c r="O2248" s="607"/>
      <c r="P2248" s="607"/>
      <c r="Q2248" s="607"/>
      <c r="R2248" s="607"/>
      <c r="S2248" s="607"/>
      <c r="T2248" s="607"/>
      <c r="U2248" s="607"/>
      <c r="V2248" s="607"/>
      <c r="W2248" s="607"/>
      <c r="X2248" s="607"/>
      <c r="Y2248" s="607"/>
      <c r="Z2248" s="607"/>
      <c r="AA2248" s="607"/>
      <c r="AB2248" s="607"/>
      <c r="AC2248" s="607"/>
      <c r="AD2248" s="607"/>
      <c r="AE2248" s="607"/>
      <c r="AF2248" s="316"/>
      <c r="AG2248" s="609" t="s">
        <v>21</v>
      </c>
      <c r="AH2248" s="609"/>
      <c r="AI2248" s="609"/>
      <c r="AJ2248" s="609"/>
      <c r="AK2248" s="607"/>
      <c r="AL2248" s="607"/>
      <c r="AM2248" s="607"/>
      <c r="AN2248" s="607"/>
      <c r="AO2248" s="607"/>
      <c r="AP2248" s="607"/>
      <c r="AQ2248" s="607"/>
      <c r="AR2248" s="607"/>
      <c r="AS2248" s="607"/>
      <c r="AT2248" s="607"/>
      <c r="AU2248" s="607"/>
      <c r="AV2248" s="607"/>
      <c r="AW2248" s="607"/>
      <c r="AX2248" s="607"/>
      <c r="AY2248" s="607"/>
      <c r="AZ2248" s="607"/>
      <c r="BA2248" s="607"/>
      <c r="BB2248" s="607"/>
      <c r="BC2248" s="610" t="s">
        <v>12</v>
      </c>
      <c r="BD2248" s="610"/>
      <c r="BE2248" s="610"/>
      <c r="BF2248" s="611"/>
      <c r="BG2248" s="611"/>
      <c r="BH2248" s="611"/>
      <c r="BI2248" s="611"/>
      <c r="BJ2248" s="611"/>
      <c r="BK2248" s="611"/>
      <c r="BL2248" s="611"/>
      <c r="BM2248" s="611"/>
      <c r="BN2248" s="611"/>
      <c r="BO2248" s="611"/>
      <c r="BP2248" s="64"/>
      <c r="BQ2248" s="269"/>
      <c r="BR2248" s="65"/>
      <c r="BS2248" s="65"/>
      <c r="BT2248" s="270">
        <f>IF(BF2248=0,0,1)</f>
        <v>0</v>
      </c>
      <c r="BU2248" s="18">
        <f>IF((BG2298+BK2298)&gt;(AQ2298+AU2298),1,0)</f>
        <v>0</v>
      </c>
      <c r="BV2248" s="271"/>
    </row>
    <row r="2249" spans="1:79" ht="9.6" customHeight="1" x14ac:dyDescent="0.45">
      <c r="A2249" s="95"/>
      <c r="B2249" s="258"/>
      <c r="C2249" s="62"/>
      <c r="D2249" s="62"/>
      <c r="E2249" s="62"/>
      <c r="F2249" s="63"/>
      <c r="G2249" s="63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259"/>
      <c r="AI2249" s="259"/>
      <c r="AJ2249" s="62"/>
      <c r="AK2249" s="62"/>
      <c r="AL2249" s="62"/>
      <c r="AM2249" s="62"/>
      <c r="AN2249" s="62"/>
      <c r="AO2249" s="62"/>
      <c r="AP2249" s="62"/>
      <c r="AQ2249" s="62"/>
      <c r="AR2249" s="62"/>
      <c r="AS2249" s="62"/>
      <c r="AT2249" s="62"/>
      <c r="AU2249" s="62"/>
      <c r="AV2249" s="62"/>
      <c r="AW2249" s="62"/>
      <c r="AX2249" s="62"/>
      <c r="AY2249" s="62"/>
      <c r="AZ2249" s="62"/>
      <c r="BA2249" s="62"/>
      <c r="BB2249" s="62"/>
      <c r="BC2249" s="62"/>
      <c r="BD2249" s="62"/>
      <c r="BE2249" s="62"/>
      <c r="BF2249" s="62"/>
      <c r="BG2249" s="62"/>
      <c r="BH2249" s="62"/>
      <c r="BI2249" s="62"/>
      <c r="BJ2249" s="62"/>
      <c r="BK2249" s="62"/>
      <c r="BL2249" s="62"/>
      <c r="BM2249" s="62"/>
      <c r="BN2249" s="62"/>
      <c r="BO2249" s="62"/>
      <c r="BP2249" s="62"/>
      <c r="BQ2249" s="66"/>
      <c r="BR2249" s="66"/>
      <c r="BS2249" s="66"/>
      <c r="BT2249" s="15"/>
      <c r="BU2249" s="15"/>
      <c r="BV2249" s="95"/>
    </row>
    <row r="2250" spans="1:79" ht="8.85" customHeight="1" thickBot="1" x14ac:dyDescent="0.5">
      <c r="A2250" s="95"/>
      <c r="B2250" s="113"/>
      <c r="C2250" s="67"/>
      <c r="D2250" s="67"/>
      <c r="E2250" s="67"/>
      <c r="F2250" s="68"/>
      <c r="G2250" s="68"/>
      <c r="H2250" s="67"/>
      <c r="I2250" s="67"/>
      <c r="J2250" s="67"/>
      <c r="K2250" s="67"/>
      <c r="L2250" s="67"/>
      <c r="M2250" s="67"/>
      <c r="N2250" s="67"/>
      <c r="O2250" s="67"/>
      <c r="P2250" s="67"/>
      <c r="Q2250" s="67"/>
      <c r="R2250" s="67"/>
      <c r="S2250" s="67"/>
      <c r="T2250" s="67"/>
      <c r="U2250" s="67"/>
      <c r="V2250" s="67"/>
      <c r="W2250" s="67"/>
      <c r="X2250" s="67"/>
      <c r="Y2250" s="67"/>
      <c r="Z2250" s="67"/>
      <c r="AA2250" s="67"/>
      <c r="AB2250" s="67"/>
      <c r="AC2250" s="67"/>
      <c r="AD2250" s="67"/>
      <c r="AE2250" s="67"/>
      <c r="AF2250" s="67"/>
      <c r="AG2250" s="67"/>
      <c r="AH2250" s="272"/>
      <c r="AI2250" s="272"/>
      <c r="AJ2250" s="67"/>
      <c r="AK2250" s="67"/>
      <c r="AL2250" s="67"/>
      <c r="AM2250" s="67"/>
      <c r="AN2250" s="67"/>
      <c r="AO2250" s="67"/>
      <c r="AP2250" s="67"/>
      <c r="AQ2250" s="67"/>
      <c r="AR2250" s="67"/>
      <c r="AS2250" s="67"/>
      <c r="AT2250" s="67"/>
      <c r="AU2250" s="67"/>
      <c r="AV2250" s="67"/>
      <c r="AW2250" s="67"/>
      <c r="AX2250" s="67"/>
      <c r="AY2250" s="67"/>
      <c r="AZ2250" s="67"/>
      <c r="BA2250" s="67"/>
      <c r="BB2250" s="67"/>
      <c r="BC2250" s="67"/>
      <c r="BD2250" s="67"/>
      <c r="BE2250" s="67"/>
      <c r="BF2250" s="67"/>
      <c r="BG2250" s="67"/>
      <c r="BH2250" s="67"/>
      <c r="BI2250" s="67"/>
      <c r="BJ2250" s="67"/>
      <c r="BK2250" s="67"/>
      <c r="BL2250" s="67"/>
      <c r="BM2250" s="67"/>
      <c r="BN2250" s="67"/>
      <c r="BO2250" s="67"/>
      <c r="BP2250" s="67"/>
      <c r="BQ2250" s="69"/>
      <c r="BR2250" s="69"/>
      <c r="BS2250" s="69"/>
      <c r="BT2250" s="15"/>
      <c r="BU2250" s="15"/>
      <c r="BV2250" s="95"/>
    </row>
    <row r="2251" spans="1:79" s="18" customFormat="1" ht="40.5" customHeight="1" thickTop="1" x14ac:dyDescent="0.4">
      <c r="A2251" s="271"/>
      <c r="B2251" s="652" t="s">
        <v>0</v>
      </c>
      <c r="C2251" s="648" t="s">
        <v>1</v>
      </c>
      <c r="D2251" s="649"/>
      <c r="E2251" s="273" t="s">
        <v>28</v>
      </c>
      <c r="F2251" s="546" t="s">
        <v>100</v>
      </c>
      <c r="G2251" s="546" t="s">
        <v>101</v>
      </c>
      <c r="H2251" s="644" t="s">
        <v>41</v>
      </c>
      <c r="I2251" s="645"/>
      <c r="J2251" s="554" t="s">
        <v>7</v>
      </c>
      <c r="K2251" s="554"/>
      <c r="L2251" s="554"/>
      <c r="M2251" s="554"/>
      <c r="N2251" s="554"/>
      <c r="O2251" s="554"/>
      <c r="P2251" s="554" t="s">
        <v>2</v>
      </c>
      <c r="Q2251" s="554"/>
      <c r="R2251" s="554"/>
      <c r="S2251" s="554"/>
      <c r="T2251" s="554"/>
      <c r="U2251" s="555"/>
      <c r="V2251" s="550" t="s">
        <v>158</v>
      </c>
      <c r="W2251" s="551"/>
      <c r="X2251" s="550" t="s">
        <v>35</v>
      </c>
      <c r="Y2251" s="551"/>
      <c r="Z2251" s="550" t="s">
        <v>36</v>
      </c>
      <c r="AA2251" s="551"/>
      <c r="AB2251" s="550" t="s">
        <v>44</v>
      </c>
      <c r="AC2251" s="551"/>
      <c r="AD2251" s="554" t="s">
        <v>6</v>
      </c>
      <c r="AE2251" s="554"/>
      <c r="AF2251" s="554"/>
      <c r="AG2251" s="554"/>
      <c r="AH2251" s="554"/>
      <c r="AI2251" s="554"/>
      <c r="AJ2251" s="554" t="s">
        <v>68</v>
      </c>
      <c r="AK2251" s="554"/>
      <c r="AL2251" s="554"/>
      <c r="AM2251" s="554"/>
      <c r="AN2251" s="554"/>
      <c r="AO2251" s="554"/>
      <c r="AP2251" s="554" t="s">
        <v>69</v>
      </c>
      <c r="AQ2251" s="554"/>
      <c r="AR2251" s="554"/>
      <c r="AS2251" s="554"/>
      <c r="AT2251" s="554"/>
      <c r="AU2251" s="554"/>
      <c r="AV2251" s="554" t="s">
        <v>70</v>
      </c>
      <c r="AW2251" s="554"/>
      <c r="AX2251" s="554"/>
      <c r="AY2251" s="554"/>
      <c r="AZ2251" s="554"/>
      <c r="BA2251" s="555"/>
      <c r="BB2251" s="554" t="s">
        <v>4</v>
      </c>
      <c r="BC2251" s="554"/>
      <c r="BD2251" s="554"/>
      <c r="BE2251" s="554"/>
      <c r="BF2251" s="554"/>
      <c r="BG2251" s="554"/>
      <c r="BH2251" s="554" t="s">
        <v>71</v>
      </c>
      <c r="BI2251" s="554"/>
      <c r="BJ2251" s="554"/>
      <c r="BK2251" s="554"/>
      <c r="BL2251" s="554"/>
      <c r="BM2251" s="556"/>
      <c r="BN2251" s="557" t="s">
        <v>25</v>
      </c>
      <c r="BO2251" s="558"/>
      <c r="BP2251" s="559"/>
      <c r="BQ2251" s="691" t="s">
        <v>110</v>
      </c>
      <c r="BR2251" s="691" t="s">
        <v>86</v>
      </c>
      <c r="BS2251" s="691" t="s">
        <v>87</v>
      </c>
      <c r="BT2251" s="274"/>
      <c r="BU2251" s="274"/>
      <c r="BV2251" s="271"/>
    </row>
    <row r="2252" spans="1:79" s="18" customFormat="1" ht="41.25" customHeight="1" x14ac:dyDescent="0.7">
      <c r="A2252" s="271"/>
      <c r="B2252" s="653"/>
      <c r="C2252" s="650"/>
      <c r="D2252" s="651"/>
      <c r="E2252" s="275" t="s">
        <v>102</v>
      </c>
      <c r="F2252" s="547"/>
      <c r="G2252" s="547"/>
      <c r="H2252" s="646"/>
      <c r="I2252" s="647"/>
      <c r="J2252" s="525" t="s">
        <v>17</v>
      </c>
      <c r="K2252" s="526"/>
      <c r="L2252" s="521" t="s">
        <v>18</v>
      </c>
      <c r="M2252" s="522"/>
      <c r="N2252" s="523" t="s">
        <v>19</v>
      </c>
      <c r="O2252" s="524"/>
      <c r="P2252" s="525" t="s">
        <v>26</v>
      </c>
      <c r="Q2252" s="526"/>
      <c r="R2252" s="521" t="s">
        <v>24</v>
      </c>
      <c r="S2252" s="522"/>
      <c r="T2252" s="523" t="s">
        <v>19</v>
      </c>
      <c r="U2252" s="527"/>
      <c r="V2252" s="552"/>
      <c r="W2252" s="553"/>
      <c r="X2252" s="552"/>
      <c r="Y2252" s="553"/>
      <c r="Z2252" s="552"/>
      <c r="AA2252" s="553"/>
      <c r="AB2252" s="552"/>
      <c r="AC2252" s="553"/>
      <c r="AD2252" s="525" t="s">
        <v>48</v>
      </c>
      <c r="AE2252" s="526"/>
      <c r="AF2252" s="521" t="s">
        <v>23</v>
      </c>
      <c r="AG2252" s="522"/>
      <c r="AH2252" s="563" t="s">
        <v>5</v>
      </c>
      <c r="AI2252" s="564"/>
      <c r="AJ2252" s="525" t="s">
        <v>48</v>
      </c>
      <c r="AK2252" s="526"/>
      <c r="AL2252" s="521" t="s">
        <v>23</v>
      </c>
      <c r="AM2252" s="522"/>
      <c r="AN2252" s="563" t="s">
        <v>5</v>
      </c>
      <c r="AO2252" s="564"/>
      <c r="AP2252" s="525" t="s">
        <v>48</v>
      </c>
      <c r="AQ2252" s="526"/>
      <c r="AR2252" s="521" t="s">
        <v>23</v>
      </c>
      <c r="AS2252" s="522"/>
      <c r="AT2252" s="563" t="s">
        <v>5</v>
      </c>
      <c r="AU2252" s="564"/>
      <c r="AV2252" s="525" t="s">
        <v>48</v>
      </c>
      <c r="AW2252" s="526"/>
      <c r="AX2252" s="521" t="s">
        <v>23</v>
      </c>
      <c r="AY2252" s="522"/>
      <c r="AZ2252" s="563" t="s">
        <v>5</v>
      </c>
      <c r="BA2252" s="655"/>
      <c r="BB2252" s="525" t="s">
        <v>48</v>
      </c>
      <c r="BC2252" s="526"/>
      <c r="BD2252" s="521" t="s">
        <v>23</v>
      </c>
      <c r="BE2252" s="522"/>
      <c r="BF2252" s="563" t="s">
        <v>5</v>
      </c>
      <c r="BG2252" s="564"/>
      <c r="BH2252" s="525" t="s">
        <v>48</v>
      </c>
      <c r="BI2252" s="526"/>
      <c r="BJ2252" s="521" t="s">
        <v>23</v>
      </c>
      <c r="BK2252" s="522"/>
      <c r="BL2252" s="563" t="s">
        <v>5</v>
      </c>
      <c r="BM2252" s="564"/>
      <c r="BN2252" s="560"/>
      <c r="BO2252" s="561"/>
      <c r="BP2252" s="562"/>
      <c r="BQ2252" s="692"/>
      <c r="BR2252" s="692"/>
      <c r="BS2252" s="692"/>
      <c r="BT2252" s="274"/>
      <c r="BU2252" s="274"/>
      <c r="BV2252" s="271"/>
      <c r="CA2252" s="104"/>
    </row>
    <row r="2253" spans="1:79" ht="23.85" customHeight="1" x14ac:dyDescent="0.35">
      <c r="A2253" s="276"/>
      <c r="B2253" s="570" t="str">
        <f>IF(ROSTER!B$8="","",ROSTER!B$8)</f>
        <v/>
      </c>
      <c r="C2253" s="572" t="str">
        <f>IF(ROSTER!C$8="","",ROSTER!C$8)</f>
        <v/>
      </c>
      <c r="D2253" s="573"/>
      <c r="E2253" s="574"/>
      <c r="F2253" s="576">
        <f>IF(E2253="y",1,IF(E2253="S",1,0))</f>
        <v>0</v>
      </c>
      <c r="G2253" s="582">
        <f>IF(E2253="S",1,0)</f>
        <v>0</v>
      </c>
      <c r="H2253" s="578"/>
      <c r="I2253" s="543"/>
      <c r="J2253" s="542"/>
      <c r="K2253" s="580"/>
      <c r="L2253" s="584"/>
      <c r="M2253" s="585"/>
      <c r="N2253" s="588">
        <f>L2253+J2253</f>
        <v>0</v>
      </c>
      <c r="O2253" s="589"/>
      <c r="P2253" s="542"/>
      <c r="Q2253" s="580"/>
      <c r="R2253" s="584"/>
      <c r="S2253" s="585"/>
      <c r="T2253" s="588">
        <f>R2253-P2253</f>
        <v>0</v>
      </c>
      <c r="U2253" s="588"/>
      <c r="V2253" s="542"/>
      <c r="W2253" s="543"/>
      <c r="X2253" s="593"/>
      <c r="Y2253" s="543"/>
      <c r="Z2253" s="542"/>
      <c r="AA2253" s="543"/>
      <c r="AB2253" s="542"/>
      <c r="AC2253" s="543"/>
      <c r="AD2253" s="542"/>
      <c r="AE2253" s="580"/>
      <c r="AF2253" s="584"/>
      <c r="AG2253" s="585"/>
      <c r="AH2253" s="595">
        <f>IF(AD2253=0,0,(AF2253/AD2253)*100)</f>
        <v>0</v>
      </c>
      <c r="AI2253" s="596"/>
      <c r="AJ2253" s="542"/>
      <c r="AK2253" s="580"/>
      <c r="AL2253" s="584"/>
      <c r="AM2253" s="585"/>
      <c r="AN2253" s="595">
        <f>IF(AJ2253=0,0,(AL2253/AJ2253)*100)</f>
        <v>0</v>
      </c>
      <c r="AO2253" s="596"/>
      <c r="AP2253" s="542"/>
      <c r="AQ2253" s="580"/>
      <c r="AR2253" s="584"/>
      <c r="AS2253" s="585"/>
      <c r="AT2253" s="595">
        <f>IF(AP2253=0,0,(AR2253/AP2253)*100)</f>
        <v>0</v>
      </c>
      <c r="AU2253" s="596"/>
      <c r="AV2253" s="599">
        <f>AD2253+AJ2253+AP2253</f>
        <v>0</v>
      </c>
      <c r="AW2253" s="600"/>
      <c r="AX2253" s="630">
        <f>AF2253+AL2253+AR2253</f>
        <v>0</v>
      </c>
      <c r="AY2253" s="631"/>
      <c r="AZ2253" s="595">
        <f>IF(AV2253=0,0,(AX2253/AV2253)*100)</f>
        <v>0</v>
      </c>
      <c r="BA2253" s="596"/>
      <c r="BB2253" s="542"/>
      <c r="BC2253" s="580"/>
      <c r="BD2253" s="584"/>
      <c r="BE2253" s="585"/>
      <c r="BF2253" s="595">
        <f>IF(BB2253=0,0,(BD2253/BB2253)*100)</f>
        <v>0</v>
      </c>
      <c r="BG2253" s="596"/>
      <c r="BH2253" s="599">
        <f>AV2253+BB2253</f>
        <v>0</v>
      </c>
      <c r="BI2253" s="600"/>
      <c r="BJ2253" s="630">
        <f>AX2253+BD2253</f>
        <v>0</v>
      </c>
      <c r="BK2253" s="631"/>
      <c r="BL2253" s="595">
        <f>IF(BH2253=0,0,(BJ2253/BH2253)*100)</f>
        <v>0</v>
      </c>
      <c r="BM2253" s="596"/>
      <c r="BN2253" s="656">
        <f>(AF2253*2)+(AL2253*2)+(AR2253*3)+BD2253</f>
        <v>0</v>
      </c>
      <c r="BO2253" s="657"/>
      <c r="BP2253" s="658"/>
      <c r="BQ2253" s="676">
        <f>IF(BS2253=0,0,50*BR2253/BS2253)</f>
        <v>0</v>
      </c>
      <c r="BR2253" s="662">
        <f>(BN2253*BU$2253)+(N2253*BU$2254)+(Z2253*BU$2255)+(R2253*BU$2256)+(X2253*BU$2257)+(AB2253*BU$2258)+(V2253*BU$2263)</f>
        <v>0</v>
      </c>
      <c r="BS2253" s="662">
        <f>((BB2253-BD2253)*BU$2260)+((AV2253-AX2253)*BU$2259)+(H2253*BU$2261)+(P2253*BU$2262)</f>
        <v>0</v>
      </c>
      <c r="BT2253" s="19" t="s">
        <v>75</v>
      </c>
      <c r="BU2253" s="277">
        <f>IF(BQ2248="B",'VALUE POINTS'!L$10,IF('GAME STATS'!BQ2248="C",'VALUE POINTS'!M$10,'VALUE POINTS'!K$10))</f>
        <v>1</v>
      </c>
      <c r="BV2253" s="278"/>
    </row>
    <row r="2254" spans="1:79" ht="23.85" customHeight="1" x14ac:dyDescent="0.35">
      <c r="A2254" s="276"/>
      <c r="B2254" s="571"/>
      <c r="C2254" s="642" t="str">
        <f>IF(ROSTER!D$8="","",ROSTER!D$8)</f>
        <v/>
      </c>
      <c r="D2254" s="643"/>
      <c r="E2254" s="575"/>
      <c r="F2254" s="577"/>
      <c r="G2254" s="583"/>
      <c r="H2254" s="579"/>
      <c r="I2254" s="545"/>
      <c r="J2254" s="544"/>
      <c r="K2254" s="581"/>
      <c r="L2254" s="586"/>
      <c r="M2254" s="587"/>
      <c r="N2254" s="592"/>
      <c r="O2254" s="603"/>
      <c r="P2254" s="544"/>
      <c r="Q2254" s="581"/>
      <c r="R2254" s="586"/>
      <c r="S2254" s="587"/>
      <c r="T2254" s="592"/>
      <c r="U2254" s="592"/>
      <c r="V2254" s="544"/>
      <c r="W2254" s="545"/>
      <c r="X2254" s="594"/>
      <c r="Y2254" s="545"/>
      <c r="Z2254" s="544"/>
      <c r="AA2254" s="545"/>
      <c r="AB2254" s="544"/>
      <c r="AC2254" s="545"/>
      <c r="AD2254" s="544"/>
      <c r="AE2254" s="581"/>
      <c r="AF2254" s="586"/>
      <c r="AG2254" s="587"/>
      <c r="AH2254" s="626"/>
      <c r="AI2254" s="627"/>
      <c r="AJ2254" s="544"/>
      <c r="AK2254" s="581"/>
      <c r="AL2254" s="586"/>
      <c r="AM2254" s="587"/>
      <c r="AN2254" s="626"/>
      <c r="AO2254" s="627"/>
      <c r="AP2254" s="544"/>
      <c r="AQ2254" s="581"/>
      <c r="AR2254" s="586"/>
      <c r="AS2254" s="587"/>
      <c r="AT2254" s="626"/>
      <c r="AU2254" s="627"/>
      <c r="AV2254" s="628"/>
      <c r="AW2254" s="629"/>
      <c r="AX2254" s="632"/>
      <c r="AY2254" s="633"/>
      <c r="AZ2254" s="626"/>
      <c r="BA2254" s="627"/>
      <c r="BB2254" s="544"/>
      <c r="BC2254" s="581"/>
      <c r="BD2254" s="586"/>
      <c r="BE2254" s="587"/>
      <c r="BF2254" s="626"/>
      <c r="BG2254" s="627"/>
      <c r="BH2254" s="628"/>
      <c r="BI2254" s="629"/>
      <c r="BJ2254" s="632"/>
      <c r="BK2254" s="633"/>
      <c r="BL2254" s="626"/>
      <c r="BM2254" s="627"/>
      <c r="BN2254" s="678"/>
      <c r="BO2254" s="679"/>
      <c r="BP2254" s="680"/>
      <c r="BQ2254" s="677"/>
      <c r="BR2254" s="663"/>
      <c r="BS2254" s="663"/>
      <c r="BT2254" s="19" t="s">
        <v>76</v>
      </c>
      <c r="BU2254" s="277">
        <f>IF(BQ2248="B",'VALUE POINTS'!L$11,IF('GAME STATS'!BQ2248="C",'VALUE POINTS'!M$11,'VALUE POINTS'!K$11))</f>
        <v>1</v>
      </c>
      <c r="BV2254" s="278"/>
    </row>
    <row r="2255" spans="1:79" ht="21.75" customHeight="1" x14ac:dyDescent="0.4">
      <c r="A2255" s="95"/>
      <c r="B2255" s="570" t="str">
        <f>IF(ROSTER!B$10="","",ROSTER!B$10)</f>
        <v/>
      </c>
      <c r="C2255" s="572" t="str">
        <f>IF(ROSTER!C$10="","",ROSTER!C$10)</f>
        <v/>
      </c>
      <c r="D2255" s="573"/>
      <c r="E2255" s="574"/>
      <c r="F2255" s="576">
        <f>IF(E2255="y",1,IF(E2255="S",1,0))</f>
        <v>0</v>
      </c>
      <c r="G2255" s="582">
        <f>IF(E2255="S",1,0)</f>
        <v>0</v>
      </c>
      <c r="H2255" s="578"/>
      <c r="I2255" s="543"/>
      <c r="J2255" s="542"/>
      <c r="K2255" s="580"/>
      <c r="L2255" s="584"/>
      <c r="M2255" s="585"/>
      <c r="N2255" s="588">
        <f>L2255+J2255</f>
        <v>0</v>
      </c>
      <c r="O2255" s="589"/>
      <c r="P2255" s="542"/>
      <c r="Q2255" s="580"/>
      <c r="R2255" s="584"/>
      <c r="S2255" s="585"/>
      <c r="T2255" s="588">
        <f>R2255-P2255</f>
        <v>0</v>
      </c>
      <c r="U2255" s="588"/>
      <c r="V2255" s="542"/>
      <c r="W2255" s="543"/>
      <c r="X2255" s="593"/>
      <c r="Y2255" s="543"/>
      <c r="Z2255" s="542"/>
      <c r="AA2255" s="543"/>
      <c r="AB2255" s="542"/>
      <c r="AC2255" s="543"/>
      <c r="AD2255" s="542"/>
      <c r="AE2255" s="580"/>
      <c r="AF2255" s="584"/>
      <c r="AG2255" s="585"/>
      <c r="AH2255" s="595">
        <f>IF(AD2255=0,0,(AF2255/AD2255)*100)</f>
        <v>0</v>
      </c>
      <c r="AI2255" s="596"/>
      <c r="AJ2255" s="542"/>
      <c r="AK2255" s="580"/>
      <c r="AL2255" s="584"/>
      <c r="AM2255" s="585"/>
      <c r="AN2255" s="595">
        <f>IF(AJ2255=0,0,(AL2255/AJ2255)*100)</f>
        <v>0</v>
      </c>
      <c r="AO2255" s="596"/>
      <c r="AP2255" s="542"/>
      <c r="AQ2255" s="580"/>
      <c r="AR2255" s="584"/>
      <c r="AS2255" s="585"/>
      <c r="AT2255" s="595">
        <f>IF(AP2255=0,0,(AR2255/AP2255)*100)</f>
        <v>0</v>
      </c>
      <c r="AU2255" s="596"/>
      <c r="AV2255" s="599">
        <f>AD2255+AJ2255+AP2255</f>
        <v>0</v>
      </c>
      <c r="AW2255" s="600"/>
      <c r="AX2255" s="630">
        <f>AF2255+AL2255+AR2255</f>
        <v>0</v>
      </c>
      <c r="AY2255" s="631"/>
      <c r="AZ2255" s="595">
        <f>IF(AV2255=0,0,(AX2255/AV2255)*100)</f>
        <v>0</v>
      </c>
      <c r="BA2255" s="596"/>
      <c r="BB2255" s="542"/>
      <c r="BC2255" s="580"/>
      <c r="BD2255" s="584"/>
      <c r="BE2255" s="585"/>
      <c r="BF2255" s="595">
        <f>IF(BB2255=0,0,(BD2255/BB2255)*100)</f>
        <v>0</v>
      </c>
      <c r="BG2255" s="596"/>
      <c r="BH2255" s="599">
        <f>AV2255+BB2255</f>
        <v>0</v>
      </c>
      <c r="BI2255" s="600"/>
      <c r="BJ2255" s="630">
        <f>AX2255+BD2255</f>
        <v>0</v>
      </c>
      <c r="BK2255" s="631"/>
      <c r="BL2255" s="595">
        <f>IF(BH2255=0,0,(BJ2255/BH2255)*100)</f>
        <v>0</v>
      </c>
      <c r="BM2255" s="596"/>
      <c r="BN2255" s="656">
        <f>(AF2255*2)+(AL2255*2)+(AR2255*3)+BD2255</f>
        <v>0</v>
      </c>
      <c r="BO2255" s="657"/>
      <c r="BP2255" s="658"/>
      <c r="BQ2255" s="676">
        <f>IF(BS2255=0,0,50*BR2255/BS2255)</f>
        <v>0</v>
      </c>
      <c r="BR2255" s="662">
        <f t="shared" ref="BR2255" si="2182">(BN2255*BU$2253)+(N2255*BU$2254)+(Z2255*BU$2255)+(R2255*BU$2256)+(X2255*BU$2257)+(AB2255*BU$2258)+(V2255*BU$2263)</f>
        <v>0</v>
      </c>
      <c r="BS2255" s="662">
        <f t="shared" ref="BS2255" si="2183">((BB2255-BD2255)*BU$2260)+((AV2255-AX2255)*BU$2259)+(H2255*BU$2261)+(P2255*BU$2262)</f>
        <v>0</v>
      </c>
      <c r="BT2255" s="19" t="s">
        <v>77</v>
      </c>
      <c r="BU2255" s="277">
        <f>IF(BQ2248="B",'VALUE POINTS'!L$12,IF('GAME STATS'!BQ2248="C",'VALUE POINTS'!M$12,'VALUE POINTS'!K$12))</f>
        <v>2</v>
      </c>
      <c r="BV2255" s="278"/>
      <c r="CA2255" s="18"/>
    </row>
    <row r="2256" spans="1:79" ht="21.75" customHeight="1" x14ac:dyDescent="0.35">
      <c r="A2256" s="95"/>
      <c r="B2256" s="571"/>
      <c r="C2256" s="642" t="str">
        <f>IF(ROSTER!D$10="","",ROSTER!D$10)</f>
        <v/>
      </c>
      <c r="D2256" s="643"/>
      <c r="E2256" s="575"/>
      <c r="F2256" s="577"/>
      <c r="G2256" s="583"/>
      <c r="H2256" s="579"/>
      <c r="I2256" s="545"/>
      <c r="J2256" s="544"/>
      <c r="K2256" s="581"/>
      <c r="L2256" s="586"/>
      <c r="M2256" s="587"/>
      <c r="N2256" s="592" t="s">
        <v>16</v>
      </c>
      <c r="O2256" s="603"/>
      <c r="P2256" s="544"/>
      <c r="Q2256" s="581"/>
      <c r="R2256" s="586"/>
      <c r="S2256" s="587"/>
      <c r="T2256" s="592" t="s">
        <v>16</v>
      </c>
      <c r="U2256" s="592"/>
      <c r="V2256" s="544"/>
      <c r="W2256" s="545"/>
      <c r="X2256" s="594"/>
      <c r="Y2256" s="545"/>
      <c r="Z2256" s="544"/>
      <c r="AA2256" s="545"/>
      <c r="AB2256" s="544"/>
      <c r="AC2256" s="545"/>
      <c r="AD2256" s="544"/>
      <c r="AE2256" s="581"/>
      <c r="AF2256" s="586"/>
      <c r="AG2256" s="587"/>
      <c r="AH2256" s="626"/>
      <c r="AI2256" s="627"/>
      <c r="AJ2256" s="544"/>
      <c r="AK2256" s="581"/>
      <c r="AL2256" s="586"/>
      <c r="AM2256" s="587"/>
      <c r="AN2256" s="626"/>
      <c r="AO2256" s="627"/>
      <c r="AP2256" s="544"/>
      <c r="AQ2256" s="581"/>
      <c r="AR2256" s="586"/>
      <c r="AS2256" s="587"/>
      <c r="AT2256" s="626"/>
      <c r="AU2256" s="627"/>
      <c r="AV2256" s="628"/>
      <c r="AW2256" s="629"/>
      <c r="AX2256" s="632"/>
      <c r="AY2256" s="633"/>
      <c r="AZ2256" s="626"/>
      <c r="BA2256" s="627"/>
      <c r="BB2256" s="544"/>
      <c r="BC2256" s="581"/>
      <c r="BD2256" s="586"/>
      <c r="BE2256" s="587"/>
      <c r="BF2256" s="626"/>
      <c r="BG2256" s="627"/>
      <c r="BH2256" s="628"/>
      <c r="BI2256" s="629"/>
      <c r="BJ2256" s="632"/>
      <c r="BK2256" s="633"/>
      <c r="BL2256" s="626"/>
      <c r="BM2256" s="627"/>
      <c r="BN2256" s="678"/>
      <c r="BO2256" s="679"/>
      <c r="BP2256" s="680"/>
      <c r="BQ2256" s="677"/>
      <c r="BR2256" s="663"/>
      <c r="BS2256" s="663"/>
      <c r="BT2256" s="19" t="s">
        <v>78</v>
      </c>
      <c r="BU2256" s="277">
        <f>IF(BQ2248="B",'VALUE POINTS'!L$13,IF('GAME STATS'!BQ2248="C",'VALUE POINTS'!M$13,'VALUE POINTS'!K$13))</f>
        <v>2</v>
      </c>
      <c r="BV2256" s="278"/>
    </row>
    <row r="2257" spans="1:79" ht="21.75" customHeight="1" x14ac:dyDescent="0.35">
      <c r="A2257" s="95"/>
      <c r="B2257" s="570" t="str">
        <f>IF(ROSTER!B$12="","",ROSTER!B$12)</f>
        <v/>
      </c>
      <c r="C2257" s="572" t="str">
        <f>IF(ROSTER!C$12="","",ROSTER!C$12)</f>
        <v/>
      </c>
      <c r="D2257" s="573"/>
      <c r="E2257" s="574"/>
      <c r="F2257" s="576">
        <f>IF(E2257="y",1,IF(E2257="S",1,0))</f>
        <v>0</v>
      </c>
      <c r="G2257" s="582">
        <f>IF(E2257="S",1,0)</f>
        <v>0</v>
      </c>
      <c r="H2257" s="578"/>
      <c r="I2257" s="543"/>
      <c r="J2257" s="542"/>
      <c r="K2257" s="580"/>
      <c r="L2257" s="584"/>
      <c r="M2257" s="585"/>
      <c r="N2257" s="588">
        <f>L2257+J2257</f>
        <v>0</v>
      </c>
      <c r="O2257" s="589"/>
      <c r="P2257" s="542"/>
      <c r="Q2257" s="580"/>
      <c r="R2257" s="584"/>
      <c r="S2257" s="585"/>
      <c r="T2257" s="588">
        <f>R2257-P2257</f>
        <v>0</v>
      </c>
      <c r="U2257" s="588"/>
      <c r="V2257" s="542"/>
      <c r="W2257" s="543"/>
      <c r="X2257" s="593"/>
      <c r="Y2257" s="543"/>
      <c r="Z2257" s="542"/>
      <c r="AA2257" s="543"/>
      <c r="AB2257" s="542"/>
      <c r="AC2257" s="543"/>
      <c r="AD2257" s="542"/>
      <c r="AE2257" s="580"/>
      <c r="AF2257" s="584"/>
      <c r="AG2257" s="585"/>
      <c r="AH2257" s="595">
        <f>IF(AD2257=0,0,(AF2257/AD2257)*100)</f>
        <v>0</v>
      </c>
      <c r="AI2257" s="596"/>
      <c r="AJ2257" s="542"/>
      <c r="AK2257" s="580"/>
      <c r="AL2257" s="584"/>
      <c r="AM2257" s="585"/>
      <c r="AN2257" s="595">
        <f>IF(AJ2257=0,0,(AL2257/AJ2257)*100)</f>
        <v>0</v>
      </c>
      <c r="AO2257" s="596"/>
      <c r="AP2257" s="542"/>
      <c r="AQ2257" s="580"/>
      <c r="AR2257" s="584"/>
      <c r="AS2257" s="585"/>
      <c r="AT2257" s="595">
        <f>IF(AP2257=0,0,(AR2257/AP2257)*100)</f>
        <v>0</v>
      </c>
      <c r="AU2257" s="596"/>
      <c r="AV2257" s="599">
        <f>AD2257+AJ2257+AP2257</f>
        <v>0</v>
      </c>
      <c r="AW2257" s="600"/>
      <c r="AX2257" s="630">
        <f>AF2257+AL2257+AR2257</f>
        <v>0</v>
      </c>
      <c r="AY2257" s="631"/>
      <c r="AZ2257" s="595">
        <f>IF(AV2257=0,0,(AX2257/AV2257)*100)</f>
        <v>0</v>
      </c>
      <c r="BA2257" s="596"/>
      <c r="BB2257" s="542"/>
      <c r="BC2257" s="580"/>
      <c r="BD2257" s="584"/>
      <c r="BE2257" s="585"/>
      <c r="BF2257" s="595">
        <f>IF(BB2257=0,0,(BD2257/BB2257)*100)</f>
        <v>0</v>
      </c>
      <c r="BG2257" s="596"/>
      <c r="BH2257" s="599">
        <f>AV2257+BB2257</f>
        <v>0</v>
      </c>
      <c r="BI2257" s="600"/>
      <c r="BJ2257" s="630">
        <f>AX2257+BD2257</f>
        <v>0</v>
      </c>
      <c r="BK2257" s="631"/>
      <c r="BL2257" s="595">
        <f>IF(BH2257=0,0,(BJ2257/BH2257)*100)</f>
        <v>0</v>
      </c>
      <c r="BM2257" s="596"/>
      <c r="BN2257" s="656">
        <f>(AF2257*2)+(AL2257*2)+(AR2257*3)+BD2257</f>
        <v>0</v>
      </c>
      <c r="BO2257" s="657"/>
      <c r="BP2257" s="658"/>
      <c r="BQ2257" s="676">
        <f t="shared" ref="BQ2257" si="2184">IF(BS2257=0,0,50*BR2257/BS2257)</f>
        <v>0</v>
      </c>
      <c r="BR2257" s="662">
        <f t="shared" ref="BR2257" si="2185">(BN2257*BU$2253)+(N2257*BU$2254)+(Z2257*BU$2255)+(R2257*BU$2256)+(X2257*BU$2257)+(AB2257*BU$2258)+(V2257*BU$2263)</f>
        <v>0</v>
      </c>
      <c r="BS2257" s="662">
        <f t="shared" ref="BS2257" si="2186">((BB2257-BD2257)*BU$2260)+((AV2257-AX2257)*BU$2259)+(H2257*BU$2261)+(P2257*BU$2262)</f>
        <v>0</v>
      </c>
      <c r="BT2257" s="19" t="s">
        <v>79</v>
      </c>
      <c r="BU2257" s="277">
        <f>IF(BQ2248="B",'VALUE POINTS'!L$14,IF('GAME STATS'!BQ2248="C",'VALUE POINTS'!M$14,'VALUE POINTS'!K$14))</f>
        <v>2</v>
      </c>
      <c r="BV2257" s="278"/>
    </row>
    <row r="2258" spans="1:79" ht="21.75" customHeight="1" x14ac:dyDescent="0.4">
      <c r="A2258" s="95"/>
      <c r="B2258" s="571"/>
      <c r="C2258" s="642" t="str">
        <f>IF(ROSTER!D$12="","",ROSTER!D$12)</f>
        <v/>
      </c>
      <c r="D2258" s="643"/>
      <c r="E2258" s="575"/>
      <c r="F2258" s="577"/>
      <c r="G2258" s="583"/>
      <c r="H2258" s="579"/>
      <c r="I2258" s="545"/>
      <c r="J2258" s="544"/>
      <c r="K2258" s="581"/>
      <c r="L2258" s="586"/>
      <c r="M2258" s="587"/>
      <c r="N2258" s="592" t="s">
        <v>16</v>
      </c>
      <c r="O2258" s="603"/>
      <c r="P2258" s="544"/>
      <c r="Q2258" s="581"/>
      <c r="R2258" s="586"/>
      <c r="S2258" s="587"/>
      <c r="T2258" s="592" t="s">
        <v>16</v>
      </c>
      <c r="U2258" s="592"/>
      <c r="V2258" s="544"/>
      <c r="W2258" s="545"/>
      <c r="X2258" s="594"/>
      <c r="Y2258" s="545"/>
      <c r="Z2258" s="544"/>
      <c r="AA2258" s="545"/>
      <c r="AB2258" s="544"/>
      <c r="AC2258" s="545"/>
      <c r="AD2258" s="544"/>
      <c r="AE2258" s="581"/>
      <c r="AF2258" s="586"/>
      <c r="AG2258" s="587"/>
      <c r="AH2258" s="626"/>
      <c r="AI2258" s="627"/>
      <c r="AJ2258" s="544"/>
      <c r="AK2258" s="581"/>
      <c r="AL2258" s="586"/>
      <c r="AM2258" s="587"/>
      <c r="AN2258" s="626"/>
      <c r="AO2258" s="627"/>
      <c r="AP2258" s="544"/>
      <c r="AQ2258" s="581"/>
      <c r="AR2258" s="586"/>
      <c r="AS2258" s="587"/>
      <c r="AT2258" s="626"/>
      <c r="AU2258" s="627"/>
      <c r="AV2258" s="628"/>
      <c r="AW2258" s="629"/>
      <c r="AX2258" s="632"/>
      <c r="AY2258" s="633"/>
      <c r="AZ2258" s="626"/>
      <c r="BA2258" s="627"/>
      <c r="BB2258" s="544"/>
      <c r="BC2258" s="581"/>
      <c r="BD2258" s="586"/>
      <c r="BE2258" s="587"/>
      <c r="BF2258" s="626"/>
      <c r="BG2258" s="627"/>
      <c r="BH2258" s="628"/>
      <c r="BI2258" s="629"/>
      <c r="BJ2258" s="632"/>
      <c r="BK2258" s="633"/>
      <c r="BL2258" s="626"/>
      <c r="BM2258" s="627"/>
      <c r="BN2258" s="678"/>
      <c r="BO2258" s="679"/>
      <c r="BP2258" s="680"/>
      <c r="BQ2258" s="677"/>
      <c r="BR2258" s="663"/>
      <c r="BS2258" s="663"/>
      <c r="BT2258" s="19" t="s">
        <v>80</v>
      </c>
      <c r="BU2258" s="277">
        <f>IF(BQ2248="B",'VALUE POINTS'!L$15,IF('GAME STATS'!BQ2248="C",'VALUE POINTS'!M$15,'VALUE POINTS'!K$15))</f>
        <v>2</v>
      </c>
      <c r="BV2258" s="278"/>
      <c r="CA2258" s="18"/>
    </row>
    <row r="2259" spans="1:79" ht="21.75" customHeight="1" x14ac:dyDescent="0.35">
      <c r="A2259" s="95"/>
      <c r="B2259" s="570" t="str">
        <f>IF(ROSTER!B$14="","",ROSTER!B$14)</f>
        <v/>
      </c>
      <c r="C2259" s="572" t="str">
        <f>IF(ROSTER!C$14="","",ROSTER!C$14)</f>
        <v/>
      </c>
      <c r="D2259" s="573"/>
      <c r="E2259" s="574"/>
      <c r="F2259" s="576">
        <f>IF(E2259="y",1,IF(E2259="S",1,0))</f>
        <v>0</v>
      </c>
      <c r="G2259" s="582">
        <f>IF(E2259="S",1,0)</f>
        <v>0</v>
      </c>
      <c r="H2259" s="578"/>
      <c r="I2259" s="543"/>
      <c r="J2259" s="542"/>
      <c r="K2259" s="580"/>
      <c r="L2259" s="584"/>
      <c r="M2259" s="585"/>
      <c r="N2259" s="588">
        <f>L2259+J2259</f>
        <v>0</v>
      </c>
      <c r="O2259" s="589"/>
      <c r="P2259" s="542"/>
      <c r="Q2259" s="580"/>
      <c r="R2259" s="584"/>
      <c r="S2259" s="585"/>
      <c r="T2259" s="588">
        <f>R2259-P2259</f>
        <v>0</v>
      </c>
      <c r="U2259" s="588"/>
      <c r="V2259" s="542"/>
      <c r="W2259" s="543"/>
      <c r="X2259" s="593"/>
      <c r="Y2259" s="543"/>
      <c r="Z2259" s="542"/>
      <c r="AA2259" s="543"/>
      <c r="AB2259" s="542"/>
      <c r="AC2259" s="543"/>
      <c r="AD2259" s="542"/>
      <c r="AE2259" s="580"/>
      <c r="AF2259" s="584"/>
      <c r="AG2259" s="585"/>
      <c r="AH2259" s="595">
        <f>IF(AD2259=0,0,(AF2259/AD2259)*100)</f>
        <v>0</v>
      </c>
      <c r="AI2259" s="596"/>
      <c r="AJ2259" s="542"/>
      <c r="AK2259" s="580"/>
      <c r="AL2259" s="584"/>
      <c r="AM2259" s="585"/>
      <c r="AN2259" s="595">
        <f>IF(AJ2259=0,0,(AL2259/AJ2259)*100)</f>
        <v>0</v>
      </c>
      <c r="AO2259" s="596"/>
      <c r="AP2259" s="542"/>
      <c r="AQ2259" s="580"/>
      <c r="AR2259" s="584"/>
      <c r="AS2259" s="585"/>
      <c r="AT2259" s="595">
        <f>IF(AP2259=0,0,(AR2259/AP2259)*100)</f>
        <v>0</v>
      </c>
      <c r="AU2259" s="596"/>
      <c r="AV2259" s="599">
        <f>AD2259+AJ2259+AP2259</f>
        <v>0</v>
      </c>
      <c r="AW2259" s="600"/>
      <c r="AX2259" s="630">
        <f>AF2259+AL2259+AR2259</f>
        <v>0</v>
      </c>
      <c r="AY2259" s="631"/>
      <c r="AZ2259" s="595">
        <f>IF(AV2259=0,0,(AX2259/AV2259)*100)</f>
        <v>0</v>
      </c>
      <c r="BA2259" s="596"/>
      <c r="BB2259" s="542"/>
      <c r="BC2259" s="580"/>
      <c r="BD2259" s="584"/>
      <c r="BE2259" s="585"/>
      <c r="BF2259" s="595">
        <f>IF(BB2259=0,0,(BD2259/BB2259)*100)</f>
        <v>0</v>
      </c>
      <c r="BG2259" s="596"/>
      <c r="BH2259" s="599">
        <f>AV2259+BB2259</f>
        <v>0</v>
      </c>
      <c r="BI2259" s="600"/>
      <c r="BJ2259" s="630">
        <f>AX2259+BD2259</f>
        <v>0</v>
      </c>
      <c r="BK2259" s="631"/>
      <c r="BL2259" s="595">
        <f>IF(BH2259=0,0,(BJ2259/BH2259)*100)</f>
        <v>0</v>
      </c>
      <c r="BM2259" s="596"/>
      <c r="BN2259" s="656">
        <f>(AF2259*2)+(AL2259*2)+(AR2259*3)+BD2259</f>
        <v>0</v>
      </c>
      <c r="BO2259" s="657"/>
      <c r="BP2259" s="658"/>
      <c r="BQ2259" s="676">
        <f t="shared" ref="BQ2259" si="2187">IF(BS2259=0,0,50*BR2259/BS2259)</f>
        <v>0</v>
      </c>
      <c r="BR2259" s="662">
        <f t="shared" ref="BR2259" si="2188">(BN2259*BU$2253)+(N2259*BU$2254)+(Z2259*BU$2255)+(R2259*BU$2256)+(X2259*BU$2257)+(AB2259*BU$2258)+(V2259*BU$2263)</f>
        <v>0</v>
      </c>
      <c r="BS2259" s="662">
        <f t="shared" ref="BS2259" si="2189">((BB2259-BD2259)*BU$2260)+((AV2259-AX2259)*BU$2259)+(H2259*BU$2261)+(P2259*BU$2262)</f>
        <v>0</v>
      </c>
      <c r="BT2259" s="19" t="s">
        <v>81</v>
      </c>
      <c r="BU2259" s="277">
        <f>IF(BQ2248="B",'VALUE POINTS'!L$16,IF('GAME STATS'!BQ2248="C",'VALUE POINTS'!M$16,'VALUE POINTS'!K$16))</f>
        <v>2</v>
      </c>
      <c r="BV2259" s="278"/>
    </row>
    <row r="2260" spans="1:79" ht="21.75" customHeight="1" x14ac:dyDescent="0.35">
      <c r="A2260" s="95"/>
      <c r="B2260" s="571"/>
      <c r="C2260" s="642" t="str">
        <f>IF(ROSTER!D$14="","",ROSTER!D$14)</f>
        <v/>
      </c>
      <c r="D2260" s="643"/>
      <c r="E2260" s="575"/>
      <c r="F2260" s="577"/>
      <c r="G2260" s="583"/>
      <c r="H2260" s="579"/>
      <c r="I2260" s="545"/>
      <c r="J2260" s="544"/>
      <c r="K2260" s="581"/>
      <c r="L2260" s="586"/>
      <c r="M2260" s="587"/>
      <c r="N2260" s="592" t="s">
        <v>16</v>
      </c>
      <c r="O2260" s="603"/>
      <c r="P2260" s="544"/>
      <c r="Q2260" s="581"/>
      <c r="R2260" s="586"/>
      <c r="S2260" s="587"/>
      <c r="T2260" s="592" t="s">
        <v>16</v>
      </c>
      <c r="U2260" s="592"/>
      <c r="V2260" s="544"/>
      <c r="W2260" s="545"/>
      <c r="X2260" s="594"/>
      <c r="Y2260" s="545"/>
      <c r="Z2260" s="544"/>
      <c r="AA2260" s="545"/>
      <c r="AB2260" s="544"/>
      <c r="AC2260" s="545"/>
      <c r="AD2260" s="544"/>
      <c r="AE2260" s="581"/>
      <c r="AF2260" s="586"/>
      <c r="AG2260" s="587"/>
      <c r="AH2260" s="626"/>
      <c r="AI2260" s="627"/>
      <c r="AJ2260" s="544"/>
      <c r="AK2260" s="581"/>
      <c r="AL2260" s="586"/>
      <c r="AM2260" s="587"/>
      <c r="AN2260" s="626"/>
      <c r="AO2260" s="627"/>
      <c r="AP2260" s="544"/>
      <c r="AQ2260" s="581"/>
      <c r="AR2260" s="586"/>
      <c r="AS2260" s="587"/>
      <c r="AT2260" s="626"/>
      <c r="AU2260" s="627"/>
      <c r="AV2260" s="628"/>
      <c r="AW2260" s="629"/>
      <c r="AX2260" s="632"/>
      <c r="AY2260" s="633"/>
      <c r="AZ2260" s="626"/>
      <c r="BA2260" s="627"/>
      <c r="BB2260" s="544"/>
      <c r="BC2260" s="581"/>
      <c r="BD2260" s="586"/>
      <c r="BE2260" s="587"/>
      <c r="BF2260" s="626"/>
      <c r="BG2260" s="627"/>
      <c r="BH2260" s="628"/>
      <c r="BI2260" s="629"/>
      <c r="BJ2260" s="632"/>
      <c r="BK2260" s="633"/>
      <c r="BL2260" s="626"/>
      <c r="BM2260" s="627"/>
      <c r="BN2260" s="678"/>
      <c r="BO2260" s="679"/>
      <c r="BP2260" s="680"/>
      <c r="BQ2260" s="677"/>
      <c r="BR2260" s="663"/>
      <c r="BS2260" s="663"/>
      <c r="BT2260" s="19" t="s">
        <v>82</v>
      </c>
      <c r="BU2260" s="277">
        <f>IF(BQ2248="B",'VALUE POINTS'!L$17,IF('GAME STATS'!BQ2248="C",'VALUE POINTS'!M$17,'VALUE POINTS'!K$17))</f>
        <v>1</v>
      </c>
      <c r="BV2260" s="278"/>
    </row>
    <row r="2261" spans="1:79" ht="21.75" customHeight="1" x14ac:dyDescent="0.35">
      <c r="A2261" s="95"/>
      <c r="B2261" s="570" t="str">
        <f>IF(ROSTER!B$16="","",ROSTER!B$16)</f>
        <v/>
      </c>
      <c r="C2261" s="572" t="str">
        <f>IF(ROSTER!C$16="","",ROSTER!C$16)</f>
        <v/>
      </c>
      <c r="D2261" s="573"/>
      <c r="E2261" s="574"/>
      <c r="F2261" s="576">
        <f>IF(E2261="y",1,IF(E2261="S",1,0))</f>
        <v>0</v>
      </c>
      <c r="G2261" s="582">
        <f>IF(E2261="S",1,0)</f>
        <v>0</v>
      </c>
      <c r="H2261" s="578"/>
      <c r="I2261" s="543"/>
      <c r="J2261" s="542"/>
      <c r="K2261" s="580"/>
      <c r="L2261" s="584"/>
      <c r="M2261" s="585"/>
      <c r="N2261" s="588">
        <f>L2261+J2261</f>
        <v>0</v>
      </c>
      <c r="O2261" s="589"/>
      <c r="P2261" s="542"/>
      <c r="Q2261" s="580"/>
      <c r="R2261" s="584"/>
      <c r="S2261" s="585"/>
      <c r="T2261" s="588">
        <f>R2261-P2261</f>
        <v>0</v>
      </c>
      <c r="U2261" s="588"/>
      <c r="V2261" s="542"/>
      <c r="W2261" s="543"/>
      <c r="X2261" s="593"/>
      <c r="Y2261" s="543"/>
      <c r="Z2261" s="542"/>
      <c r="AA2261" s="543"/>
      <c r="AB2261" s="542"/>
      <c r="AC2261" s="543"/>
      <c r="AD2261" s="542"/>
      <c r="AE2261" s="580"/>
      <c r="AF2261" s="584"/>
      <c r="AG2261" s="585"/>
      <c r="AH2261" s="595">
        <f>IF(AD2261=0,0,(AF2261/AD2261)*100)</f>
        <v>0</v>
      </c>
      <c r="AI2261" s="596"/>
      <c r="AJ2261" s="542"/>
      <c r="AK2261" s="580"/>
      <c r="AL2261" s="584"/>
      <c r="AM2261" s="585"/>
      <c r="AN2261" s="595">
        <f>IF(AJ2261=0,0,(AL2261/AJ2261)*100)</f>
        <v>0</v>
      </c>
      <c r="AO2261" s="596"/>
      <c r="AP2261" s="542"/>
      <c r="AQ2261" s="580"/>
      <c r="AR2261" s="584"/>
      <c r="AS2261" s="585"/>
      <c r="AT2261" s="595">
        <f>IF(AP2261=0,0,(AR2261/AP2261)*100)</f>
        <v>0</v>
      </c>
      <c r="AU2261" s="596"/>
      <c r="AV2261" s="599">
        <f>AD2261+AJ2261+AP2261</f>
        <v>0</v>
      </c>
      <c r="AW2261" s="600"/>
      <c r="AX2261" s="630">
        <f>AF2261+AL2261+AR2261</f>
        <v>0</v>
      </c>
      <c r="AY2261" s="631"/>
      <c r="AZ2261" s="595">
        <f>IF(AV2261=0,0,(AX2261/AV2261)*100)</f>
        <v>0</v>
      </c>
      <c r="BA2261" s="596"/>
      <c r="BB2261" s="542"/>
      <c r="BC2261" s="580"/>
      <c r="BD2261" s="584"/>
      <c r="BE2261" s="585"/>
      <c r="BF2261" s="595">
        <f>IF(BB2261=0,0,(BD2261/BB2261)*100)</f>
        <v>0</v>
      </c>
      <c r="BG2261" s="596"/>
      <c r="BH2261" s="599">
        <f>AV2261+BB2261</f>
        <v>0</v>
      </c>
      <c r="BI2261" s="600"/>
      <c r="BJ2261" s="630">
        <f>AX2261+BD2261</f>
        <v>0</v>
      </c>
      <c r="BK2261" s="631"/>
      <c r="BL2261" s="595">
        <f>IF(BH2261=0,0,(BJ2261/BH2261)*100)</f>
        <v>0</v>
      </c>
      <c r="BM2261" s="596"/>
      <c r="BN2261" s="656">
        <f>(AF2261*2)+(AL2261*2)+(AR2261*3)+BD2261</f>
        <v>0</v>
      </c>
      <c r="BO2261" s="657"/>
      <c r="BP2261" s="658"/>
      <c r="BQ2261" s="676">
        <f t="shared" ref="BQ2261" si="2190">IF(BS2261=0,0,50*BR2261/BS2261)</f>
        <v>0</v>
      </c>
      <c r="BR2261" s="662">
        <f t="shared" ref="BR2261" si="2191">(BN2261*BU$2253)+(N2261*BU$2254)+(Z2261*BU$2255)+(R2261*BU$2256)+(X2261*BU$2257)+(AB2261*BU$2258)+(V2261*BU$2263)</f>
        <v>0</v>
      </c>
      <c r="BS2261" s="662">
        <f t="shared" ref="BS2261" si="2192">((BB2261-BD2261)*BU$2260)+((AV2261-AX2261)*BU$2259)+(H2261*BU$2261)+(P2261*BU$2262)</f>
        <v>0</v>
      </c>
      <c r="BT2261" s="19" t="s">
        <v>83</v>
      </c>
      <c r="BU2261" s="277">
        <f>IF(BQ2248="B",'VALUE POINTS'!L$18,IF('GAME STATS'!BQ2248="C",'VALUE POINTS'!M$18,'VALUE POINTS'!K$18))</f>
        <v>2</v>
      </c>
      <c r="BV2261" s="278"/>
    </row>
    <row r="2262" spans="1:79" ht="21.75" customHeight="1" x14ac:dyDescent="0.35">
      <c r="A2262" s="95"/>
      <c r="B2262" s="571"/>
      <c r="C2262" s="642" t="str">
        <f>IF(ROSTER!D$16="","",ROSTER!D$16)</f>
        <v/>
      </c>
      <c r="D2262" s="643"/>
      <c r="E2262" s="575"/>
      <c r="F2262" s="577"/>
      <c r="G2262" s="583"/>
      <c r="H2262" s="579"/>
      <c r="I2262" s="545"/>
      <c r="J2262" s="544"/>
      <c r="K2262" s="581"/>
      <c r="L2262" s="586"/>
      <c r="M2262" s="587"/>
      <c r="N2262" s="592" t="s">
        <v>16</v>
      </c>
      <c r="O2262" s="603"/>
      <c r="P2262" s="544"/>
      <c r="Q2262" s="581"/>
      <c r="R2262" s="586"/>
      <c r="S2262" s="587"/>
      <c r="T2262" s="592" t="s">
        <v>16</v>
      </c>
      <c r="U2262" s="592"/>
      <c r="V2262" s="544"/>
      <c r="W2262" s="545"/>
      <c r="X2262" s="594"/>
      <c r="Y2262" s="545"/>
      <c r="Z2262" s="544"/>
      <c r="AA2262" s="545"/>
      <c r="AB2262" s="544"/>
      <c r="AC2262" s="545"/>
      <c r="AD2262" s="544"/>
      <c r="AE2262" s="581"/>
      <c r="AF2262" s="586"/>
      <c r="AG2262" s="587"/>
      <c r="AH2262" s="626"/>
      <c r="AI2262" s="627"/>
      <c r="AJ2262" s="544"/>
      <c r="AK2262" s="581"/>
      <c r="AL2262" s="586"/>
      <c r="AM2262" s="587"/>
      <c r="AN2262" s="626"/>
      <c r="AO2262" s="627"/>
      <c r="AP2262" s="544"/>
      <c r="AQ2262" s="581"/>
      <c r="AR2262" s="586"/>
      <c r="AS2262" s="587"/>
      <c r="AT2262" s="626"/>
      <c r="AU2262" s="627"/>
      <c r="AV2262" s="628"/>
      <c r="AW2262" s="629"/>
      <c r="AX2262" s="632"/>
      <c r="AY2262" s="633"/>
      <c r="AZ2262" s="626"/>
      <c r="BA2262" s="627"/>
      <c r="BB2262" s="544"/>
      <c r="BC2262" s="581"/>
      <c r="BD2262" s="586"/>
      <c r="BE2262" s="587"/>
      <c r="BF2262" s="626"/>
      <c r="BG2262" s="627"/>
      <c r="BH2262" s="628"/>
      <c r="BI2262" s="629"/>
      <c r="BJ2262" s="632"/>
      <c r="BK2262" s="633"/>
      <c r="BL2262" s="626"/>
      <c r="BM2262" s="627"/>
      <c r="BN2262" s="678"/>
      <c r="BO2262" s="679"/>
      <c r="BP2262" s="680"/>
      <c r="BQ2262" s="677"/>
      <c r="BR2262" s="663"/>
      <c r="BS2262" s="663"/>
      <c r="BT2262" s="19" t="s">
        <v>84</v>
      </c>
      <c r="BU2262" s="277">
        <f>IF(BQ2248="B",'VALUE POINTS'!L$19,IF('GAME STATS'!BQ2248="C",'VALUE POINTS'!M$19,'VALUE POINTS'!K$19))</f>
        <v>2</v>
      </c>
      <c r="BV2262" s="278"/>
    </row>
    <row r="2263" spans="1:79" ht="21.75" customHeight="1" x14ac:dyDescent="0.35">
      <c r="A2263" s="95"/>
      <c r="B2263" s="570" t="str">
        <f>IF(ROSTER!B$18="","",ROSTER!B$18)</f>
        <v/>
      </c>
      <c r="C2263" s="572" t="str">
        <f>IF(ROSTER!C$18="","",ROSTER!C$18)</f>
        <v/>
      </c>
      <c r="D2263" s="573"/>
      <c r="E2263" s="574"/>
      <c r="F2263" s="576">
        <f>IF(E2263="y",1,IF(E2263="S",1,0))</f>
        <v>0</v>
      </c>
      <c r="G2263" s="582">
        <f>IF(E2263="S",1,0)</f>
        <v>0</v>
      </c>
      <c r="H2263" s="578"/>
      <c r="I2263" s="543"/>
      <c r="J2263" s="542"/>
      <c r="K2263" s="580"/>
      <c r="L2263" s="584"/>
      <c r="M2263" s="585"/>
      <c r="N2263" s="588">
        <f>L2263+J2263</f>
        <v>0</v>
      </c>
      <c r="O2263" s="589"/>
      <c r="P2263" s="542"/>
      <c r="Q2263" s="580"/>
      <c r="R2263" s="584"/>
      <c r="S2263" s="585"/>
      <c r="T2263" s="588">
        <f>R2263-P2263</f>
        <v>0</v>
      </c>
      <c r="U2263" s="588"/>
      <c r="V2263" s="542"/>
      <c r="W2263" s="543"/>
      <c r="X2263" s="593"/>
      <c r="Y2263" s="543"/>
      <c r="Z2263" s="542"/>
      <c r="AA2263" s="543"/>
      <c r="AB2263" s="542"/>
      <c r="AC2263" s="543"/>
      <c r="AD2263" s="542"/>
      <c r="AE2263" s="580"/>
      <c r="AF2263" s="584"/>
      <c r="AG2263" s="585"/>
      <c r="AH2263" s="595">
        <f>IF(AD2263=0,0,(AF2263/AD2263)*100)</f>
        <v>0</v>
      </c>
      <c r="AI2263" s="596"/>
      <c r="AJ2263" s="542"/>
      <c r="AK2263" s="580"/>
      <c r="AL2263" s="584"/>
      <c r="AM2263" s="585"/>
      <c r="AN2263" s="595">
        <f>IF(AJ2263=0,0,(AL2263/AJ2263)*100)</f>
        <v>0</v>
      </c>
      <c r="AO2263" s="596"/>
      <c r="AP2263" s="542"/>
      <c r="AQ2263" s="580"/>
      <c r="AR2263" s="584"/>
      <c r="AS2263" s="585"/>
      <c r="AT2263" s="595">
        <f>IF(AP2263=0,0,(AR2263/AP2263)*100)</f>
        <v>0</v>
      </c>
      <c r="AU2263" s="596"/>
      <c r="AV2263" s="599">
        <f>AD2263+AJ2263+AP2263</f>
        <v>0</v>
      </c>
      <c r="AW2263" s="600"/>
      <c r="AX2263" s="630">
        <f>AF2263+AL2263+AR2263</f>
        <v>0</v>
      </c>
      <c r="AY2263" s="631"/>
      <c r="AZ2263" s="595">
        <f>IF(AV2263=0,0,(AX2263/AV2263)*100)</f>
        <v>0</v>
      </c>
      <c r="BA2263" s="596"/>
      <c r="BB2263" s="542"/>
      <c r="BC2263" s="580"/>
      <c r="BD2263" s="584"/>
      <c r="BE2263" s="585"/>
      <c r="BF2263" s="595">
        <f>IF(BB2263=0,0,(BD2263/BB2263)*100)</f>
        <v>0</v>
      </c>
      <c r="BG2263" s="596"/>
      <c r="BH2263" s="599">
        <f>AV2263+BB2263</f>
        <v>0</v>
      </c>
      <c r="BI2263" s="600"/>
      <c r="BJ2263" s="630">
        <f>AX2263+BD2263</f>
        <v>0</v>
      </c>
      <c r="BK2263" s="631"/>
      <c r="BL2263" s="595">
        <f>IF(BH2263=0,0,(BJ2263/BH2263)*100)</f>
        <v>0</v>
      </c>
      <c r="BM2263" s="596"/>
      <c r="BN2263" s="656">
        <f>(AF2263*2)+(AL2263*2)+(AR2263*3)+BD2263</f>
        <v>0</v>
      </c>
      <c r="BO2263" s="657"/>
      <c r="BP2263" s="658"/>
      <c r="BQ2263" s="676">
        <f t="shared" ref="BQ2263" si="2193">IF(BS2263=0,0,50*BR2263/BS2263)</f>
        <v>0</v>
      </c>
      <c r="BR2263" s="662">
        <f t="shared" ref="BR2263" si="2194">(BN2263*BU$2253)+(N2263*BU$2254)+(Z2263*BU$2255)+(R2263*BU$2256)+(X2263*BU$2257)+(AB2263*BU$2258)+(V2263*BU$2263)</f>
        <v>0</v>
      </c>
      <c r="BS2263" s="662">
        <f t="shared" ref="BS2263" si="2195">((BB2263-BD2263)*BU$2260)+((AV2263-AX2263)*BU$2259)+(H2263*BU$2261)+(P2263*BU$2262)</f>
        <v>0</v>
      </c>
      <c r="BT2263" s="19" t="s">
        <v>160</v>
      </c>
      <c r="BU2263" s="277">
        <f>IF(BQ2248="B",'VALUE POINTS'!L$20,IF('GAME STATS'!BQ2248="C",'VALUE POINTS'!M$20,'VALUE POINTS'!K$20))</f>
        <v>1</v>
      </c>
      <c r="BV2263" s="278"/>
    </row>
    <row r="2264" spans="1:79" ht="21.75" customHeight="1" x14ac:dyDescent="0.25">
      <c r="A2264" s="95"/>
      <c r="B2264" s="571"/>
      <c r="C2264" s="642" t="str">
        <f>IF(ROSTER!D$18="","",ROSTER!D$18)</f>
        <v/>
      </c>
      <c r="D2264" s="643"/>
      <c r="E2264" s="575"/>
      <c r="F2264" s="577"/>
      <c r="G2264" s="583"/>
      <c r="H2264" s="579"/>
      <c r="I2264" s="545"/>
      <c r="J2264" s="544"/>
      <c r="K2264" s="581"/>
      <c r="L2264" s="586"/>
      <c r="M2264" s="587"/>
      <c r="N2264" s="592" t="s">
        <v>16</v>
      </c>
      <c r="O2264" s="603"/>
      <c r="P2264" s="544"/>
      <c r="Q2264" s="581"/>
      <c r="R2264" s="586"/>
      <c r="S2264" s="587"/>
      <c r="T2264" s="592" t="s">
        <v>16</v>
      </c>
      <c r="U2264" s="592"/>
      <c r="V2264" s="544"/>
      <c r="W2264" s="545"/>
      <c r="X2264" s="594"/>
      <c r="Y2264" s="545"/>
      <c r="Z2264" s="544"/>
      <c r="AA2264" s="545"/>
      <c r="AB2264" s="544"/>
      <c r="AC2264" s="545"/>
      <c r="AD2264" s="544"/>
      <c r="AE2264" s="581"/>
      <c r="AF2264" s="586"/>
      <c r="AG2264" s="587"/>
      <c r="AH2264" s="626"/>
      <c r="AI2264" s="627"/>
      <c r="AJ2264" s="544"/>
      <c r="AK2264" s="581"/>
      <c r="AL2264" s="586"/>
      <c r="AM2264" s="587"/>
      <c r="AN2264" s="626"/>
      <c r="AO2264" s="627"/>
      <c r="AP2264" s="544"/>
      <c r="AQ2264" s="581"/>
      <c r="AR2264" s="586"/>
      <c r="AS2264" s="587"/>
      <c r="AT2264" s="626"/>
      <c r="AU2264" s="627"/>
      <c r="AV2264" s="628"/>
      <c r="AW2264" s="629"/>
      <c r="AX2264" s="632"/>
      <c r="AY2264" s="633"/>
      <c r="AZ2264" s="626"/>
      <c r="BA2264" s="627"/>
      <c r="BB2264" s="544"/>
      <c r="BC2264" s="581"/>
      <c r="BD2264" s="586"/>
      <c r="BE2264" s="587"/>
      <c r="BF2264" s="626"/>
      <c r="BG2264" s="627"/>
      <c r="BH2264" s="628"/>
      <c r="BI2264" s="629"/>
      <c r="BJ2264" s="632"/>
      <c r="BK2264" s="633"/>
      <c r="BL2264" s="626"/>
      <c r="BM2264" s="627"/>
      <c r="BN2264" s="678"/>
      <c r="BO2264" s="679"/>
      <c r="BP2264" s="680"/>
      <c r="BQ2264" s="677"/>
      <c r="BR2264" s="663"/>
      <c r="BS2264" s="663"/>
      <c r="BT2264" s="15"/>
      <c r="BU2264" s="15"/>
      <c r="BV2264" s="95"/>
    </row>
    <row r="2265" spans="1:79" ht="21.75" customHeight="1" x14ac:dyDescent="0.25">
      <c r="A2265" s="95"/>
      <c r="B2265" s="570" t="str">
        <f>IF(ROSTER!B$20="","",ROSTER!B$20)</f>
        <v/>
      </c>
      <c r="C2265" s="572" t="str">
        <f>IF(ROSTER!C$20="","",ROSTER!C$20)</f>
        <v/>
      </c>
      <c r="D2265" s="573"/>
      <c r="E2265" s="574"/>
      <c r="F2265" s="576">
        <f>IF(E2265="y",1,IF(E2265="S",1,0))</f>
        <v>0</v>
      </c>
      <c r="G2265" s="582">
        <f>IF(E2265="S",1,0)</f>
        <v>0</v>
      </c>
      <c r="H2265" s="578"/>
      <c r="I2265" s="543"/>
      <c r="J2265" s="542"/>
      <c r="K2265" s="580"/>
      <c r="L2265" s="584"/>
      <c r="M2265" s="585"/>
      <c r="N2265" s="588">
        <f>L2265+J2265</f>
        <v>0</v>
      </c>
      <c r="O2265" s="589"/>
      <c r="P2265" s="542"/>
      <c r="Q2265" s="580"/>
      <c r="R2265" s="584"/>
      <c r="S2265" s="585"/>
      <c r="T2265" s="588">
        <f>R2265-P2265</f>
        <v>0</v>
      </c>
      <c r="U2265" s="588"/>
      <c r="V2265" s="542"/>
      <c r="W2265" s="543"/>
      <c r="X2265" s="593"/>
      <c r="Y2265" s="543"/>
      <c r="Z2265" s="542"/>
      <c r="AA2265" s="543"/>
      <c r="AB2265" s="542"/>
      <c r="AC2265" s="543"/>
      <c r="AD2265" s="542"/>
      <c r="AE2265" s="580"/>
      <c r="AF2265" s="584"/>
      <c r="AG2265" s="585"/>
      <c r="AH2265" s="595">
        <f>IF(AD2265=0,0,(AF2265/AD2265)*100)</f>
        <v>0</v>
      </c>
      <c r="AI2265" s="596"/>
      <c r="AJ2265" s="542"/>
      <c r="AK2265" s="580"/>
      <c r="AL2265" s="584"/>
      <c r="AM2265" s="585"/>
      <c r="AN2265" s="595">
        <f>IF(AJ2265=0,0,(AL2265/AJ2265)*100)</f>
        <v>0</v>
      </c>
      <c r="AO2265" s="596"/>
      <c r="AP2265" s="542"/>
      <c r="AQ2265" s="580"/>
      <c r="AR2265" s="584"/>
      <c r="AS2265" s="585"/>
      <c r="AT2265" s="595">
        <f>IF(AP2265=0,0,(AR2265/AP2265)*100)</f>
        <v>0</v>
      </c>
      <c r="AU2265" s="596"/>
      <c r="AV2265" s="599">
        <f>AD2265+AJ2265+AP2265</f>
        <v>0</v>
      </c>
      <c r="AW2265" s="600"/>
      <c r="AX2265" s="630">
        <f>AF2265+AL2265+AR2265</f>
        <v>0</v>
      </c>
      <c r="AY2265" s="631"/>
      <c r="AZ2265" s="595">
        <f>IF(AV2265=0,0,(AX2265/AV2265)*100)</f>
        <v>0</v>
      </c>
      <c r="BA2265" s="596"/>
      <c r="BB2265" s="542"/>
      <c r="BC2265" s="580"/>
      <c r="BD2265" s="584"/>
      <c r="BE2265" s="585"/>
      <c r="BF2265" s="595">
        <f>IF(BB2265=0,0,(BD2265/BB2265)*100)</f>
        <v>0</v>
      </c>
      <c r="BG2265" s="596"/>
      <c r="BH2265" s="599">
        <f>AV2265+BB2265</f>
        <v>0</v>
      </c>
      <c r="BI2265" s="600"/>
      <c r="BJ2265" s="630">
        <f>AX2265+BD2265</f>
        <v>0</v>
      </c>
      <c r="BK2265" s="631"/>
      <c r="BL2265" s="595">
        <f>IF(BH2265=0,0,(BJ2265/BH2265)*100)</f>
        <v>0</v>
      </c>
      <c r="BM2265" s="596"/>
      <c r="BN2265" s="656">
        <f>(AF2265*2)+(AL2265*2)+(AR2265*3)+BD2265</f>
        <v>0</v>
      </c>
      <c r="BO2265" s="657"/>
      <c r="BP2265" s="658"/>
      <c r="BQ2265" s="676">
        <f t="shared" ref="BQ2265" si="2196">IF(BS2265=0,0,50*BR2265/BS2265)</f>
        <v>0</v>
      </c>
      <c r="BR2265" s="662">
        <f t="shared" ref="BR2265" si="2197">(BN2265*BU$2253)+(N2265*BU$2254)+(Z2265*BU$2255)+(R2265*BU$2256)+(X2265*BU$2257)+(AB2265*BU$2258)+(V2265*BU$2263)</f>
        <v>0</v>
      </c>
      <c r="BS2265" s="662">
        <f t="shared" ref="BS2265" si="2198">((BB2265-BD2265)*BU$2260)+((AV2265-AX2265)*BU$2259)+(H2265*BU$2261)+(P2265*BU$2262)</f>
        <v>0</v>
      </c>
      <c r="BT2265" s="15"/>
      <c r="BU2265" s="15"/>
      <c r="BV2265" s="95"/>
    </row>
    <row r="2266" spans="1:79" ht="21.75" customHeight="1" x14ac:dyDescent="0.25">
      <c r="A2266" s="95"/>
      <c r="B2266" s="571"/>
      <c r="C2266" s="642" t="str">
        <f>IF(ROSTER!D$20="","",ROSTER!D$20)</f>
        <v/>
      </c>
      <c r="D2266" s="643"/>
      <c r="E2266" s="575"/>
      <c r="F2266" s="577"/>
      <c r="G2266" s="583"/>
      <c r="H2266" s="579"/>
      <c r="I2266" s="545"/>
      <c r="J2266" s="544"/>
      <c r="K2266" s="581"/>
      <c r="L2266" s="586"/>
      <c r="M2266" s="587"/>
      <c r="N2266" s="592" t="s">
        <v>16</v>
      </c>
      <c r="O2266" s="603"/>
      <c r="P2266" s="544"/>
      <c r="Q2266" s="581"/>
      <c r="R2266" s="586"/>
      <c r="S2266" s="587"/>
      <c r="T2266" s="592" t="s">
        <v>16</v>
      </c>
      <c r="U2266" s="592"/>
      <c r="V2266" s="544"/>
      <c r="W2266" s="545"/>
      <c r="X2266" s="594"/>
      <c r="Y2266" s="545"/>
      <c r="Z2266" s="544"/>
      <c r="AA2266" s="545"/>
      <c r="AB2266" s="544"/>
      <c r="AC2266" s="545"/>
      <c r="AD2266" s="544"/>
      <c r="AE2266" s="581"/>
      <c r="AF2266" s="586"/>
      <c r="AG2266" s="587"/>
      <c r="AH2266" s="626"/>
      <c r="AI2266" s="627"/>
      <c r="AJ2266" s="544"/>
      <c r="AK2266" s="581"/>
      <c r="AL2266" s="586"/>
      <c r="AM2266" s="587"/>
      <c r="AN2266" s="626"/>
      <c r="AO2266" s="627"/>
      <c r="AP2266" s="544"/>
      <c r="AQ2266" s="581"/>
      <c r="AR2266" s="586"/>
      <c r="AS2266" s="587"/>
      <c r="AT2266" s="626"/>
      <c r="AU2266" s="627"/>
      <c r="AV2266" s="628"/>
      <c r="AW2266" s="629"/>
      <c r="AX2266" s="632"/>
      <c r="AY2266" s="633"/>
      <c r="AZ2266" s="626"/>
      <c r="BA2266" s="627"/>
      <c r="BB2266" s="544"/>
      <c r="BC2266" s="581"/>
      <c r="BD2266" s="586"/>
      <c r="BE2266" s="587"/>
      <c r="BF2266" s="626"/>
      <c r="BG2266" s="627"/>
      <c r="BH2266" s="628"/>
      <c r="BI2266" s="629"/>
      <c r="BJ2266" s="632"/>
      <c r="BK2266" s="633"/>
      <c r="BL2266" s="626"/>
      <c r="BM2266" s="627"/>
      <c r="BN2266" s="678"/>
      <c r="BO2266" s="679"/>
      <c r="BP2266" s="680"/>
      <c r="BQ2266" s="677"/>
      <c r="BR2266" s="663"/>
      <c r="BS2266" s="663"/>
      <c r="BT2266" s="15"/>
      <c r="BU2266" s="15"/>
      <c r="BV2266" s="95"/>
    </row>
    <row r="2267" spans="1:79" ht="21.75" customHeight="1" x14ac:dyDescent="0.25">
      <c r="A2267" s="95"/>
      <c r="B2267" s="570" t="str">
        <f>IF(ROSTER!B$22="","",ROSTER!B$22)</f>
        <v/>
      </c>
      <c r="C2267" s="572" t="str">
        <f>IF(ROSTER!C$22="","",ROSTER!C$22)</f>
        <v/>
      </c>
      <c r="D2267" s="573"/>
      <c r="E2267" s="574"/>
      <c r="F2267" s="576">
        <f>IF(E2267="y",1,IF(E2267="S",1,0))</f>
        <v>0</v>
      </c>
      <c r="G2267" s="582">
        <f>IF(E2267="S",1,0)</f>
        <v>0</v>
      </c>
      <c r="H2267" s="578"/>
      <c r="I2267" s="543"/>
      <c r="J2267" s="542"/>
      <c r="K2267" s="580"/>
      <c r="L2267" s="584"/>
      <c r="M2267" s="585"/>
      <c r="N2267" s="588">
        <f>L2267+J2267</f>
        <v>0</v>
      </c>
      <c r="O2267" s="589"/>
      <c r="P2267" s="542"/>
      <c r="Q2267" s="580"/>
      <c r="R2267" s="584"/>
      <c r="S2267" s="585"/>
      <c r="T2267" s="588">
        <f>R2267-P2267</f>
        <v>0</v>
      </c>
      <c r="U2267" s="588"/>
      <c r="V2267" s="542"/>
      <c r="W2267" s="543"/>
      <c r="X2267" s="593"/>
      <c r="Y2267" s="543"/>
      <c r="Z2267" s="542"/>
      <c r="AA2267" s="543"/>
      <c r="AB2267" s="542"/>
      <c r="AC2267" s="543"/>
      <c r="AD2267" s="542"/>
      <c r="AE2267" s="580"/>
      <c r="AF2267" s="584"/>
      <c r="AG2267" s="585"/>
      <c r="AH2267" s="595">
        <f>IF(AD2267=0,0,(AF2267/AD2267)*100)</f>
        <v>0</v>
      </c>
      <c r="AI2267" s="596"/>
      <c r="AJ2267" s="542"/>
      <c r="AK2267" s="580"/>
      <c r="AL2267" s="584"/>
      <c r="AM2267" s="585"/>
      <c r="AN2267" s="595">
        <f>IF(AJ2267=0,0,(AL2267/AJ2267)*100)</f>
        <v>0</v>
      </c>
      <c r="AO2267" s="596"/>
      <c r="AP2267" s="542"/>
      <c r="AQ2267" s="580"/>
      <c r="AR2267" s="584"/>
      <c r="AS2267" s="585"/>
      <c r="AT2267" s="595">
        <f>IF(AP2267=0,0,(AR2267/AP2267)*100)</f>
        <v>0</v>
      </c>
      <c r="AU2267" s="596"/>
      <c r="AV2267" s="599">
        <f>AD2267+AJ2267+AP2267</f>
        <v>0</v>
      </c>
      <c r="AW2267" s="600"/>
      <c r="AX2267" s="630">
        <f>AF2267+AL2267+AR2267</f>
        <v>0</v>
      </c>
      <c r="AY2267" s="631"/>
      <c r="AZ2267" s="595">
        <f>IF(AV2267=0,0,(AX2267/AV2267)*100)</f>
        <v>0</v>
      </c>
      <c r="BA2267" s="596"/>
      <c r="BB2267" s="542"/>
      <c r="BC2267" s="580"/>
      <c r="BD2267" s="584"/>
      <c r="BE2267" s="585"/>
      <c r="BF2267" s="595">
        <f>IF(BB2267=0,0,(BD2267/BB2267)*100)</f>
        <v>0</v>
      </c>
      <c r="BG2267" s="596"/>
      <c r="BH2267" s="599">
        <f>AV2267+BB2267</f>
        <v>0</v>
      </c>
      <c r="BI2267" s="600"/>
      <c r="BJ2267" s="630">
        <f>AX2267+BD2267</f>
        <v>0</v>
      </c>
      <c r="BK2267" s="631"/>
      <c r="BL2267" s="595">
        <f>IF(BH2267=0,0,(BJ2267/BH2267)*100)</f>
        <v>0</v>
      </c>
      <c r="BM2267" s="596"/>
      <c r="BN2267" s="656">
        <f>(AF2267*2)+(AL2267*2)+(AR2267*3)+BD2267</f>
        <v>0</v>
      </c>
      <c r="BO2267" s="657"/>
      <c r="BP2267" s="658"/>
      <c r="BQ2267" s="676">
        <f t="shared" ref="BQ2267" si="2199">IF(BS2267=0,0,50*BR2267/BS2267)</f>
        <v>0</v>
      </c>
      <c r="BR2267" s="662">
        <f t="shared" ref="BR2267" si="2200">(BN2267*BU$2253)+(N2267*BU$2254)+(Z2267*BU$2255)+(R2267*BU$2256)+(X2267*BU$2257)+(AB2267*BU$2258)+(V2267*BU$2263)</f>
        <v>0</v>
      </c>
      <c r="BS2267" s="662">
        <f t="shared" ref="BS2267" si="2201">((BB2267-BD2267)*BU$2260)+((AV2267-AX2267)*BU$2259)+(H2267*BU$2261)+(P2267*BU$2262)</f>
        <v>0</v>
      </c>
      <c r="BT2267" s="15"/>
      <c r="BU2267" s="15"/>
      <c r="BV2267" s="95"/>
    </row>
    <row r="2268" spans="1:79" ht="21.75" customHeight="1" x14ac:dyDescent="0.25">
      <c r="A2268" s="95"/>
      <c r="B2268" s="571"/>
      <c r="C2268" s="642" t="str">
        <f>IF(ROSTER!D$22="","",ROSTER!D$22)</f>
        <v/>
      </c>
      <c r="D2268" s="643"/>
      <c r="E2268" s="575"/>
      <c r="F2268" s="577"/>
      <c r="G2268" s="583"/>
      <c r="H2268" s="579"/>
      <c r="I2268" s="545"/>
      <c r="J2268" s="544"/>
      <c r="K2268" s="581"/>
      <c r="L2268" s="586"/>
      <c r="M2268" s="587"/>
      <c r="N2268" s="592" t="s">
        <v>16</v>
      </c>
      <c r="O2268" s="603"/>
      <c r="P2268" s="544"/>
      <c r="Q2268" s="581"/>
      <c r="R2268" s="586"/>
      <c r="S2268" s="587"/>
      <c r="T2268" s="592" t="s">
        <v>16</v>
      </c>
      <c r="U2268" s="592"/>
      <c r="V2268" s="544"/>
      <c r="W2268" s="545"/>
      <c r="X2268" s="594"/>
      <c r="Y2268" s="545"/>
      <c r="Z2268" s="544"/>
      <c r="AA2268" s="545"/>
      <c r="AB2268" s="544"/>
      <c r="AC2268" s="545"/>
      <c r="AD2268" s="544"/>
      <c r="AE2268" s="581"/>
      <c r="AF2268" s="586"/>
      <c r="AG2268" s="587"/>
      <c r="AH2268" s="626"/>
      <c r="AI2268" s="627"/>
      <c r="AJ2268" s="544"/>
      <c r="AK2268" s="581"/>
      <c r="AL2268" s="586"/>
      <c r="AM2268" s="587"/>
      <c r="AN2268" s="626"/>
      <c r="AO2268" s="627"/>
      <c r="AP2268" s="544"/>
      <c r="AQ2268" s="581"/>
      <c r="AR2268" s="586"/>
      <c r="AS2268" s="587"/>
      <c r="AT2268" s="626"/>
      <c r="AU2268" s="627"/>
      <c r="AV2268" s="628"/>
      <c r="AW2268" s="629"/>
      <c r="AX2268" s="632"/>
      <c r="AY2268" s="633"/>
      <c r="AZ2268" s="626"/>
      <c r="BA2268" s="627"/>
      <c r="BB2268" s="544"/>
      <c r="BC2268" s="581"/>
      <c r="BD2268" s="586"/>
      <c r="BE2268" s="587"/>
      <c r="BF2268" s="626"/>
      <c r="BG2268" s="627"/>
      <c r="BH2268" s="628"/>
      <c r="BI2268" s="629"/>
      <c r="BJ2268" s="632"/>
      <c r="BK2268" s="633"/>
      <c r="BL2268" s="626"/>
      <c r="BM2268" s="627"/>
      <c r="BN2268" s="678"/>
      <c r="BO2268" s="679"/>
      <c r="BP2268" s="680"/>
      <c r="BQ2268" s="677"/>
      <c r="BR2268" s="663"/>
      <c r="BS2268" s="663"/>
      <c r="BT2268" s="15"/>
      <c r="BU2268" s="15"/>
      <c r="BV2268" s="95"/>
    </row>
    <row r="2269" spans="1:79" ht="21.75" customHeight="1" x14ac:dyDescent="0.25">
      <c r="A2269" s="95"/>
      <c r="B2269" s="570" t="str">
        <f>IF(ROSTER!B$24="","",ROSTER!B$24)</f>
        <v/>
      </c>
      <c r="C2269" s="572" t="str">
        <f>IF(ROSTER!C$24="","",ROSTER!C$24)</f>
        <v/>
      </c>
      <c r="D2269" s="573"/>
      <c r="E2269" s="574"/>
      <c r="F2269" s="576">
        <f>IF(E2269="y",1,IF(E2269="S",1,0))</f>
        <v>0</v>
      </c>
      <c r="G2269" s="582">
        <f>IF(E2269="S",1,0)</f>
        <v>0</v>
      </c>
      <c r="H2269" s="578"/>
      <c r="I2269" s="543"/>
      <c r="J2269" s="542"/>
      <c r="K2269" s="580"/>
      <c r="L2269" s="584"/>
      <c r="M2269" s="585"/>
      <c r="N2269" s="588">
        <f>L2269+J2269</f>
        <v>0</v>
      </c>
      <c r="O2269" s="589"/>
      <c r="P2269" s="542"/>
      <c r="Q2269" s="580"/>
      <c r="R2269" s="584"/>
      <c r="S2269" s="585"/>
      <c r="T2269" s="588">
        <f>R2269-P2269</f>
        <v>0</v>
      </c>
      <c r="U2269" s="588"/>
      <c r="V2269" s="542"/>
      <c r="W2269" s="543"/>
      <c r="X2269" s="593"/>
      <c r="Y2269" s="543"/>
      <c r="Z2269" s="542"/>
      <c r="AA2269" s="543"/>
      <c r="AB2269" s="542"/>
      <c r="AC2269" s="543"/>
      <c r="AD2269" s="542"/>
      <c r="AE2269" s="580"/>
      <c r="AF2269" s="584"/>
      <c r="AG2269" s="585"/>
      <c r="AH2269" s="595">
        <f>IF(AD2269=0,0,(AF2269/AD2269)*100)</f>
        <v>0</v>
      </c>
      <c r="AI2269" s="596"/>
      <c r="AJ2269" s="542"/>
      <c r="AK2269" s="580"/>
      <c r="AL2269" s="584"/>
      <c r="AM2269" s="585"/>
      <c r="AN2269" s="595">
        <f>IF(AJ2269=0,0,(AL2269/AJ2269)*100)</f>
        <v>0</v>
      </c>
      <c r="AO2269" s="596"/>
      <c r="AP2269" s="542"/>
      <c r="AQ2269" s="580"/>
      <c r="AR2269" s="584"/>
      <c r="AS2269" s="585"/>
      <c r="AT2269" s="595">
        <f>IF(AP2269=0,0,(AR2269/AP2269)*100)</f>
        <v>0</v>
      </c>
      <c r="AU2269" s="596"/>
      <c r="AV2269" s="599">
        <f>AD2269+AJ2269+AP2269</f>
        <v>0</v>
      </c>
      <c r="AW2269" s="600"/>
      <c r="AX2269" s="630">
        <f>AF2269+AL2269+AR2269</f>
        <v>0</v>
      </c>
      <c r="AY2269" s="631"/>
      <c r="AZ2269" s="595">
        <f>IF(AV2269=0,0,(AX2269/AV2269)*100)</f>
        <v>0</v>
      </c>
      <c r="BA2269" s="596"/>
      <c r="BB2269" s="542"/>
      <c r="BC2269" s="580"/>
      <c r="BD2269" s="584"/>
      <c r="BE2269" s="585"/>
      <c r="BF2269" s="595">
        <f>IF(BB2269=0,0,(BD2269/BB2269)*100)</f>
        <v>0</v>
      </c>
      <c r="BG2269" s="596"/>
      <c r="BH2269" s="599">
        <f>AV2269+BB2269</f>
        <v>0</v>
      </c>
      <c r="BI2269" s="600"/>
      <c r="BJ2269" s="630">
        <f>AX2269+BD2269</f>
        <v>0</v>
      </c>
      <c r="BK2269" s="631"/>
      <c r="BL2269" s="595">
        <f>IF(BH2269=0,0,(BJ2269/BH2269)*100)</f>
        <v>0</v>
      </c>
      <c r="BM2269" s="596"/>
      <c r="BN2269" s="656">
        <f>(AF2269*2)+(AL2269*2)+(AR2269*3)+BD2269</f>
        <v>0</v>
      </c>
      <c r="BO2269" s="657"/>
      <c r="BP2269" s="658"/>
      <c r="BQ2269" s="676">
        <f t="shared" ref="BQ2269" si="2202">IF(BS2269=0,0,50*BR2269/BS2269)</f>
        <v>0</v>
      </c>
      <c r="BR2269" s="662">
        <f t="shared" ref="BR2269" si="2203">(BN2269*BU$2253)+(N2269*BU$2254)+(Z2269*BU$2255)+(R2269*BU$2256)+(X2269*BU$2257)+(AB2269*BU$2258)+(V2269*BU$2263)</f>
        <v>0</v>
      </c>
      <c r="BS2269" s="662">
        <f t="shared" ref="BS2269" si="2204">((BB2269-BD2269)*BU$2260)+((AV2269-AX2269)*BU$2259)+(H2269*BU$2261)+(P2269*BU$2262)</f>
        <v>0</v>
      </c>
      <c r="BT2269" s="15"/>
      <c r="BU2269" s="15"/>
      <c r="BV2269" s="95"/>
    </row>
    <row r="2270" spans="1:79" ht="21.75" customHeight="1" x14ac:dyDescent="0.25">
      <c r="A2270" s="95"/>
      <c r="B2270" s="571"/>
      <c r="C2270" s="642" t="str">
        <f>IF(ROSTER!D$24="","",ROSTER!D$24)</f>
        <v/>
      </c>
      <c r="D2270" s="643"/>
      <c r="E2270" s="575"/>
      <c r="F2270" s="577"/>
      <c r="G2270" s="583"/>
      <c r="H2270" s="579"/>
      <c r="I2270" s="545"/>
      <c r="J2270" s="544"/>
      <c r="K2270" s="581"/>
      <c r="L2270" s="586"/>
      <c r="M2270" s="587"/>
      <c r="N2270" s="592" t="s">
        <v>16</v>
      </c>
      <c r="O2270" s="603"/>
      <c r="P2270" s="544"/>
      <c r="Q2270" s="581"/>
      <c r="R2270" s="586"/>
      <c r="S2270" s="587"/>
      <c r="T2270" s="592" t="s">
        <v>16</v>
      </c>
      <c r="U2270" s="592"/>
      <c r="V2270" s="544"/>
      <c r="W2270" s="545"/>
      <c r="X2270" s="594"/>
      <c r="Y2270" s="545"/>
      <c r="Z2270" s="544"/>
      <c r="AA2270" s="545"/>
      <c r="AB2270" s="544"/>
      <c r="AC2270" s="545"/>
      <c r="AD2270" s="544"/>
      <c r="AE2270" s="581"/>
      <c r="AF2270" s="586"/>
      <c r="AG2270" s="587"/>
      <c r="AH2270" s="626"/>
      <c r="AI2270" s="627"/>
      <c r="AJ2270" s="544"/>
      <c r="AK2270" s="581"/>
      <c r="AL2270" s="586"/>
      <c r="AM2270" s="587"/>
      <c r="AN2270" s="626"/>
      <c r="AO2270" s="627"/>
      <c r="AP2270" s="544"/>
      <c r="AQ2270" s="581"/>
      <c r="AR2270" s="586"/>
      <c r="AS2270" s="587"/>
      <c r="AT2270" s="626"/>
      <c r="AU2270" s="627"/>
      <c r="AV2270" s="628"/>
      <c r="AW2270" s="629"/>
      <c r="AX2270" s="632"/>
      <c r="AY2270" s="633"/>
      <c r="AZ2270" s="626"/>
      <c r="BA2270" s="627"/>
      <c r="BB2270" s="544"/>
      <c r="BC2270" s="581"/>
      <c r="BD2270" s="586"/>
      <c r="BE2270" s="587"/>
      <c r="BF2270" s="626"/>
      <c r="BG2270" s="627"/>
      <c r="BH2270" s="628"/>
      <c r="BI2270" s="629"/>
      <c r="BJ2270" s="632"/>
      <c r="BK2270" s="633"/>
      <c r="BL2270" s="626"/>
      <c r="BM2270" s="627"/>
      <c r="BN2270" s="678"/>
      <c r="BO2270" s="679"/>
      <c r="BP2270" s="680"/>
      <c r="BQ2270" s="677"/>
      <c r="BR2270" s="663"/>
      <c r="BS2270" s="663"/>
      <c r="BT2270" s="15"/>
      <c r="BU2270" s="15"/>
      <c r="BV2270" s="95"/>
    </row>
    <row r="2271" spans="1:79" ht="21.75" customHeight="1" x14ac:dyDescent="0.25">
      <c r="A2271" s="95"/>
      <c r="B2271" s="570" t="str">
        <f>IF(ROSTER!B$26="","",ROSTER!B$26)</f>
        <v/>
      </c>
      <c r="C2271" s="572" t="str">
        <f>IF(ROSTER!C$26="","",ROSTER!C$26)</f>
        <v/>
      </c>
      <c r="D2271" s="573"/>
      <c r="E2271" s="574"/>
      <c r="F2271" s="576">
        <f>IF(E2271="y",1,IF(E2271="S",1,0))</f>
        <v>0</v>
      </c>
      <c r="G2271" s="582">
        <f>IF(E2271="S",1,0)</f>
        <v>0</v>
      </c>
      <c r="H2271" s="578"/>
      <c r="I2271" s="543"/>
      <c r="J2271" s="542"/>
      <c r="K2271" s="580"/>
      <c r="L2271" s="584"/>
      <c r="M2271" s="585"/>
      <c r="N2271" s="588">
        <f>L2271+J2271</f>
        <v>0</v>
      </c>
      <c r="O2271" s="589"/>
      <c r="P2271" s="542"/>
      <c r="Q2271" s="580"/>
      <c r="R2271" s="584"/>
      <c r="S2271" s="585"/>
      <c r="T2271" s="588">
        <f>R2271-P2271</f>
        <v>0</v>
      </c>
      <c r="U2271" s="588"/>
      <c r="V2271" s="542"/>
      <c r="W2271" s="543"/>
      <c r="X2271" s="593"/>
      <c r="Y2271" s="543"/>
      <c r="Z2271" s="542"/>
      <c r="AA2271" s="543"/>
      <c r="AB2271" s="542"/>
      <c r="AC2271" s="543"/>
      <c r="AD2271" s="542"/>
      <c r="AE2271" s="580"/>
      <c r="AF2271" s="584"/>
      <c r="AG2271" s="585"/>
      <c r="AH2271" s="595">
        <f>IF(AD2271=0,0,(AF2271/AD2271)*100)</f>
        <v>0</v>
      </c>
      <c r="AI2271" s="596"/>
      <c r="AJ2271" s="542"/>
      <c r="AK2271" s="580"/>
      <c r="AL2271" s="584"/>
      <c r="AM2271" s="585"/>
      <c r="AN2271" s="595">
        <f>IF(AJ2271=0,0,(AL2271/AJ2271)*100)</f>
        <v>0</v>
      </c>
      <c r="AO2271" s="596"/>
      <c r="AP2271" s="542"/>
      <c r="AQ2271" s="580"/>
      <c r="AR2271" s="584"/>
      <c r="AS2271" s="585"/>
      <c r="AT2271" s="595">
        <f>IF(AP2271=0,0,(AR2271/AP2271)*100)</f>
        <v>0</v>
      </c>
      <c r="AU2271" s="596"/>
      <c r="AV2271" s="599">
        <f>AD2271+AJ2271+AP2271</f>
        <v>0</v>
      </c>
      <c r="AW2271" s="600"/>
      <c r="AX2271" s="630">
        <f>AF2271+AL2271+AR2271</f>
        <v>0</v>
      </c>
      <c r="AY2271" s="631"/>
      <c r="AZ2271" s="595">
        <f>IF(AV2271=0,0,(AX2271/AV2271)*100)</f>
        <v>0</v>
      </c>
      <c r="BA2271" s="596"/>
      <c r="BB2271" s="542"/>
      <c r="BC2271" s="580"/>
      <c r="BD2271" s="584"/>
      <c r="BE2271" s="585"/>
      <c r="BF2271" s="595">
        <f>IF(BB2271=0,0,(BD2271/BB2271)*100)</f>
        <v>0</v>
      </c>
      <c r="BG2271" s="596"/>
      <c r="BH2271" s="599">
        <f>AV2271+BB2271</f>
        <v>0</v>
      </c>
      <c r="BI2271" s="600"/>
      <c r="BJ2271" s="630">
        <f>AX2271+BD2271</f>
        <v>0</v>
      </c>
      <c r="BK2271" s="631"/>
      <c r="BL2271" s="595">
        <f>IF(BH2271=0,0,(BJ2271/BH2271)*100)</f>
        <v>0</v>
      </c>
      <c r="BM2271" s="596"/>
      <c r="BN2271" s="656">
        <f>(AF2271*2)+(AL2271*2)+(AR2271*3)+BD2271</f>
        <v>0</v>
      </c>
      <c r="BO2271" s="657"/>
      <c r="BP2271" s="658"/>
      <c r="BQ2271" s="676">
        <f t="shared" ref="BQ2271" si="2205">IF(BS2271=0,0,50*BR2271/BS2271)</f>
        <v>0</v>
      </c>
      <c r="BR2271" s="662">
        <f t="shared" ref="BR2271" si="2206">(BN2271*BU$2253)+(N2271*BU$2254)+(Z2271*BU$2255)+(R2271*BU$2256)+(X2271*BU$2257)+(AB2271*BU$2258)+(V2271*BU$2263)</f>
        <v>0</v>
      </c>
      <c r="BS2271" s="662">
        <f t="shared" ref="BS2271" si="2207">((BB2271-BD2271)*BU$2260)+((AV2271-AX2271)*BU$2259)+(H2271*BU$2261)+(P2271*BU$2262)</f>
        <v>0</v>
      </c>
      <c r="BT2271" s="15"/>
      <c r="BU2271" s="15"/>
      <c r="BV2271" s="95"/>
    </row>
    <row r="2272" spans="1:79" ht="21.75" customHeight="1" x14ac:dyDescent="0.25">
      <c r="A2272" s="95"/>
      <c r="B2272" s="571"/>
      <c r="C2272" s="642" t="str">
        <f>IF(ROSTER!D$26="","",ROSTER!D$26)</f>
        <v/>
      </c>
      <c r="D2272" s="643"/>
      <c r="E2272" s="575"/>
      <c r="F2272" s="577"/>
      <c r="G2272" s="583"/>
      <c r="H2272" s="579"/>
      <c r="I2272" s="545"/>
      <c r="J2272" s="544"/>
      <c r="K2272" s="581"/>
      <c r="L2272" s="586"/>
      <c r="M2272" s="587"/>
      <c r="N2272" s="592" t="s">
        <v>16</v>
      </c>
      <c r="O2272" s="603"/>
      <c r="P2272" s="544"/>
      <c r="Q2272" s="581"/>
      <c r="R2272" s="586"/>
      <c r="S2272" s="587"/>
      <c r="T2272" s="592" t="s">
        <v>16</v>
      </c>
      <c r="U2272" s="592"/>
      <c r="V2272" s="544"/>
      <c r="W2272" s="545"/>
      <c r="X2272" s="594"/>
      <c r="Y2272" s="545"/>
      <c r="Z2272" s="544"/>
      <c r="AA2272" s="545"/>
      <c r="AB2272" s="544"/>
      <c r="AC2272" s="545"/>
      <c r="AD2272" s="544"/>
      <c r="AE2272" s="581"/>
      <c r="AF2272" s="586"/>
      <c r="AG2272" s="587"/>
      <c r="AH2272" s="626"/>
      <c r="AI2272" s="627"/>
      <c r="AJ2272" s="544"/>
      <c r="AK2272" s="581"/>
      <c r="AL2272" s="586"/>
      <c r="AM2272" s="587"/>
      <c r="AN2272" s="626"/>
      <c r="AO2272" s="627"/>
      <c r="AP2272" s="544"/>
      <c r="AQ2272" s="581"/>
      <c r="AR2272" s="586"/>
      <c r="AS2272" s="587"/>
      <c r="AT2272" s="626"/>
      <c r="AU2272" s="627"/>
      <c r="AV2272" s="628"/>
      <c r="AW2272" s="629"/>
      <c r="AX2272" s="632"/>
      <c r="AY2272" s="633"/>
      <c r="AZ2272" s="626"/>
      <c r="BA2272" s="627"/>
      <c r="BB2272" s="544"/>
      <c r="BC2272" s="581"/>
      <c r="BD2272" s="586"/>
      <c r="BE2272" s="587"/>
      <c r="BF2272" s="626"/>
      <c r="BG2272" s="627"/>
      <c r="BH2272" s="628"/>
      <c r="BI2272" s="629"/>
      <c r="BJ2272" s="632"/>
      <c r="BK2272" s="633"/>
      <c r="BL2272" s="626"/>
      <c r="BM2272" s="627"/>
      <c r="BN2272" s="678"/>
      <c r="BO2272" s="679"/>
      <c r="BP2272" s="680"/>
      <c r="BQ2272" s="677"/>
      <c r="BR2272" s="663"/>
      <c r="BS2272" s="663"/>
      <c r="BT2272" s="15"/>
      <c r="BU2272" s="15"/>
      <c r="BV2272" s="95"/>
    </row>
    <row r="2273" spans="1:74" ht="21.75" customHeight="1" x14ac:dyDescent="0.25">
      <c r="A2273" s="95"/>
      <c r="B2273" s="570" t="str">
        <f>IF(ROSTER!B$28="","",ROSTER!B$28)</f>
        <v/>
      </c>
      <c r="C2273" s="572" t="str">
        <f>IF(ROSTER!C$28="","",ROSTER!C$28)</f>
        <v/>
      </c>
      <c r="D2273" s="573"/>
      <c r="E2273" s="574"/>
      <c r="F2273" s="576">
        <f>IF(E2273="y",1,IF(E2273="S",1,0))</f>
        <v>0</v>
      </c>
      <c r="G2273" s="582">
        <f>IF(E2273="S",1,0)</f>
        <v>0</v>
      </c>
      <c r="H2273" s="578"/>
      <c r="I2273" s="543"/>
      <c r="J2273" s="542"/>
      <c r="K2273" s="580"/>
      <c r="L2273" s="584"/>
      <c r="M2273" s="585"/>
      <c r="N2273" s="588">
        <f>L2273+J2273</f>
        <v>0</v>
      </c>
      <c r="O2273" s="589"/>
      <c r="P2273" s="542"/>
      <c r="Q2273" s="580"/>
      <c r="R2273" s="584"/>
      <c r="S2273" s="585"/>
      <c r="T2273" s="588">
        <f>R2273-P2273</f>
        <v>0</v>
      </c>
      <c r="U2273" s="588"/>
      <c r="V2273" s="542"/>
      <c r="W2273" s="543"/>
      <c r="X2273" s="593"/>
      <c r="Y2273" s="543"/>
      <c r="Z2273" s="542"/>
      <c r="AA2273" s="543"/>
      <c r="AB2273" s="542"/>
      <c r="AC2273" s="543"/>
      <c r="AD2273" s="542"/>
      <c r="AE2273" s="580"/>
      <c r="AF2273" s="584"/>
      <c r="AG2273" s="585"/>
      <c r="AH2273" s="595">
        <f>IF(AD2273=0,0,(AF2273/AD2273)*100)</f>
        <v>0</v>
      </c>
      <c r="AI2273" s="596"/>
      <c r="AJ2273" s="542"/>
      <c r="AK2273" s="580"/>
      <c r="AL2273" s="584"/>
      <c r="AM2273" s="585"/>
      <c r="AN2273" s="595">
        <f>IF(AJ2273=0,0,(AL2273/AJ2273)*100)</f>
        <v>0</v>
      </c>
      <c r="AO2273" s="596"/>
      <c r="AP2273" s="542"/>
      <c r="AQ2273" s="580"/>
      <c r="AR2273" s="584"/>
      <c r="AS2273" s="585"/>
      <c r="AT2273" s="595">
        <f>IF(AP2273=0,0,(AR2273/AP2273)*100)</f>
        <v>0</v>
      </c>
      <c r="AU2273" s="596"/>
      <c r="AV2273" s="599">
        <f>AD2273+AJ2273+AP2273</f>
        <v>0</v>
      </c>
      <c r="AW2273" s="600"/>
      <c r="AX2273" s="630">
        <f>AF2273+AL2273+AR2273</f>
        <v>0</v>
      </c>
      <c r="AY2273" s="631"/>
      <c r="AZ2273" s="595">
        <f>IF(AV2273=0,0,(AX2273/AV2273)*100)</f>
        <v>0</v>
      </c>
      <c r="BA2273" s="596"/>
      <c r="BB2273" s="542"/>
      <c r="BC2273" s="580"/>
      <c r="BD2273" s="584"/>
      <c r="BE2273" s="585"/>
      <c r="BF2273" s="595">
        <f>IF(BB2273=0,0,(BD2273/BB2273)*100)</f>
        <v>0</v>
      </c>
      <c r="BG2273" s="596"/>
      <c r="BH2273" s="599">
        <f>AV2273+BB2273</f>
        <v>0</v>
      </c>
      <c r="BI2273" s="600"/>
      <c r="BJ2273" s="630">
        <f>AX2273+BD2273</f>
        <v>0</v>
      </c>
      <c r="BK2273" s="631"/>
      <c r="BL2273" s="595">
        <f>IF(BH2273=0,0,(BJ2273/BH2273)*100)</f>
        <v>0</v>
      </c>
      <c r="BM2273" s="596"/>
      <c r="BN2273" s="656">
        <f>(AF2273*2)+(AL2273*2)+(AR2273*3)+BD2273</f>
        <v>0</v>
      </c>
      <c r="BO2273" s="657"/>
      <c r="BP2273" s="658"/>
      <c r="BQ2273" s="676">
        <f t="shared" ref="BQ2273" si="2208">IF(BS2273=0,0,50*BR2273/BS2273)</f>
        <v>0</v>
      </c>
      <c r="BR2273" s="662">
        <f t="shared" ref="BR2273" si="2209">(BN2273*BU$2253)+(N2273*BU$2254)+(Z2273*BU$2255)+(R2273*BU$2256)+(X2273*BU$2257)+(AB2273*BU$2258)+(V2273*BU$2263)</f>
        <v>0</v>
      </c>
      <c r="BS2273" s="662">
        <f t="shared" ref="BS2273" si="2210">((BB2273-BD2273)*BU$2260)+((AV2273-AX2273)*BU$2259)+(H2273*BU$2261)+(P2273*BU$2262)</f>
        <v>0</v>
      </c>
      <c r="BT2273" s="15"/>
      <c r="BU2273" s="15"/>
      <c r="BV2273" s="95"/>
    </row>
    <row r="2274" spans="1:74" ht="21.75" customHeight="1" x14ac:dyDescent="0.25">
      <c r="A2274" s="95"/>
      <c r="B2274" s="571"/>
      <c r="C2274" s="642" t="str">
        <f>IF(ROSTER!D$28="","",ROSTER!D$28)</f>
        <v/>
      </c>
      <c r="D2274" s="643"/>
      <c r="E2274" s="575"/>
      <c r="F2274" s="577"/>
      <c r="G2274" s="583"/>
      <c r="H2274" s="579"/>
      <c r="I2274" s="545"/>
      <c r="J2274" s="544"/>
      <c r="K2274" s="581"/>
      <c r="L2274" s="586"/>
      <c r="M2274" s="587"/>
      <c r="N2274" s="592" t="s">
        <v>16</v>
      </c>
      <c r="O2274" s="603"/>
      <c r="P2274" s="544"/>
      <c r="Q2274" s="581"/>
      <c r="R2274" s="586"/>
      <c r="S2274" s="587"/>
      <c r="T2274" s="592" t="s">
        <v>16</v>
      </c>
      <c r="U2274" s="592"/>
      <c r="V2274" s="544"/>
      <c r="W2274" s="545"/>
      <c r="X2274" s="594"/>
      <c r="Y2274" s="545"/>
      <c r="Z2274" s="544"/>
      <c r="AA2274" s="545"/>
      <c r="AB2274" s="544"/>
      <c r="AC2274" s="545"/>
      <c r="AD2274" s="544"/>
      <c r="AE2274" s="581"/>
      <c r="AF2274" s="586"/>
      <c r="AG2274" s="587"/>
      <c r="AH2274" s="626"/>
      <c r="AI2274" s="627"/>
      <c r="AJ2274" s="544"/>
      <c r="AK2274" s="581"/>
      <c r="AL2274" s="586"/>
      <c r="AM2274" s="587"/>
      <c r="AN2274" s="626"/>
      <c r="AO2274" s="627"/>
      <c r="AP2274" s="544"/>
      <c r="AQ2274" s="581"/>
      <c r="AR2274" s="586"/>
      <c r="AS2274" s="587"/>
      <c r="AT2274" s="626"/>
      <c r="AU2274" s="627"/>
      <c r="AV2274" s="628"/>
      <c r="AW2274" s="629"/>
      <c r="AX2274" s="632"/>
      <c r="AY2274" s="633"/>
      <c r="AZ2274" s="626"/>
      <c r="BA2274" s="627"/>
      <c r="BB2274" s="544"/>
      <c r="BC2274" s="581"/>
      <c r="BD2274" s="586"/>
      <c r="BE2274" s="587"/>
      <c r="BF2274" s="626"/>
      <c r="BG2274" s="627"/>
      <c r="BH2274" s="628"/>
      <c r="BI2274" s="629"/>
      <c r="BJ2274" s="632"/>
      <c r="BK2274" s="633"/>
      <c r="BL2274" s="626"/>
      <c r="BM2274" s="627"/>
      <c r="BN2274" s="678"/>
      <c r="BO2274" s="679"/>
      <c r="BP2274" s="680"/>
      <c r="BQ2274" s="677"/>
      <c r="BR2274" s="663"/>
      <c r="BS2274" s="663"/>
      <c r="BT2274" s="15"/>
      <c r="BU2274" s="15"/>
      <c r="BV2274" s="95"/>
    </row>
    <row r="2275" spans="1:74" ht="21.75" customHeight="1" x14ac:dyDescent="0.25">
      <c r="A2275" s="95"/>
      <c r="B2275" s="570" t="str">
        <f>IF(ROSTER!B$30="","",ROSTER!B$30)</f>
        <v/>
      </c>
      <c r="C2275" s="572" t="str">
        <f>IF(ROSTER!C$30="","",ROSTER!C$30)</f>
        <v/>
      </c>
      <c r="D2275" s="573"/>
      <c r="E2275" s="574"/>
      <c r="F2275" s="576">
        <f>IF(E2275="y",1,IF(E2275="S",1,0))</f>
        <v>0</v>
      </c>
      <c r="G2275" s="582">
        <f>IF(E2275="S",1,0)</f>
        <v>0</v>
      </c>
      <c r="H2275" s="578"/>
      <c r="I2275" s="543"/>
      <c r="J2275" s="542"/>
      <c r="K2275" s="580"/>
      <c r="L2275" s="584"/>
      <c r="M2275" s="585"/>
      <c r="N2275" s="588">
        <f>L2275+J2275</f>
        <v>0</v>
      </c>
      <c r="O2275" s="589"/>
      <c r="P2275" s="542"/>
      <c r="Q2275" s="580"/>
      <c r="R2275" s="584"/>
      <c r="S2275" s="585"/>
      <c r="T2275" s="588">
        <f>R2275-P2275</f>
        <v>0</v>
      </c>
      <c r="U2275" s="588"/>
      <c r="V2275" s="542"/>
      <c r="W2275" s="543"/>
      <c r="X2275" s="593"/>
      <c r="Y2275" s="543"/>
      <c r="Z2275" s="542"/>
      <c r="AA2275" s="543"/>
      <c r="AB2275" s="542"/>
      <c r="AC2275" s="543"/>
      <c r="AD2275" s="542"/>
      <c r="AE2275" s="580"/>
      <c r="AF2275" s="584"/>
      <c r="AG2275" s="585"/>
      <c r="AH2275" s="595">
        <f>IF(AD2275=0,0,(AF2275/AD2275)*100)</f>
        <v>0</v>
      </c>
      <c r="AI2275" s="596"/>
      <c r="AJ2275" s="542"/>
      <c r="AK2275" s="580"/>
      <c r="AL2275" s="584"/>
      <c r="AM2275" s="585"/>
      <c r="AN2275" s="595">
        <f>IF(AJ2275=0,0,(AL2275/AJ2275)*100)</f>
        <v>0</v>
      </c>
      <c r="AO2275" s="596"/>
      <c r="AP2275" s="542"/>
      <c r="AQ2275" s="580"/>
      <c r="AR2275" s="584"/>
      <c r="AS2275" s="585"/>
      <c r="AT2275" s="595">
        <f>IF(AP2275=0,0,(AR2275/AP2275)*100)</f>
        <v>0</v>
      </c>
      <c r="AU2275" s="596"/>
      <c r="AV2275" s="599">
        <f>AD2275+AJ2275+AP2275</f>
        <v>0</v>
      </c>
      <c r="AW2275" s="600"/>
      <c r="AX2275" s="630">
        <f>AF2275+AL2275+AR2275</f>
        <v>0</v>
      </c>
      <c r="AY2275" s="631"/>
      <c r="AZ2275" s="595">
        <f>IF(AV2275=0,0,(AX2275/AV2275)*100)</f>
        <v>0</v>
      </c>
      <c r="BA2275" s="596"/>
      <c r="BB2275" s="542"/>
      <c r="BC2275" s="580"/>
      <c r="BD2275" s="584"/>
      <c r="BE2275" s="585"/>
      <c r="BF2275" s="595">
        <f>IF(BB2275=0,0,(BD2275/BB2275)*100)</f>
        <v>0</v>
      </c>
      <c r="BG2275" s="596"/>
      <c r="BH2275" s="599">
        <f>AV2275+BB2275</f>
        <v>0</v>
      </c>
      <c r="BI2275" s="600"/>
      <c r="BJ2275" s="630">
        <f>AX2275+BD2275</f>
        <v>0</v>
      </c>
      <c r="BK2275" s="631"/>
      <c r="BL2275" s="595">
        <f>IF(BH2275=0,0,(BJ2275/BH2275)*100)</f>
        <v>0</v>
      </c>
      <c r="BM2275" s="596"/>
      <c r="BN2275" s="656">
        <f>(AF2275*2)+(AL2275*2)+(AR2275*3)+BD2275</f>
        <v>0</v>
      </c>
      <c r="BO2275" s="657"/>
      <c r="BP2275" s="658"/>
      <c r="BQ2275" s="676">
        <f t="shared" ref="BQ2275" si="2211">IF(BS2275=0,0,50*BR2275/BS2275)</f>
        <v>0</v>
      </c>
      <c r="BR2275" s="662">
        <f t="shared" ref="BR2275" si="2212">(BN2275*BU$2253)+(N2275*BU$2254)+(Z2275*BU$2255)+(R2275*BU$2256)+(X2275*BU$2257)+(AB2275*BU$2258)+(V2275*BU$2263)</f>
        <v>0</v>
      </c>
      <c r="BS2275" s="662">
        <f t="shared" ref="BS2275" si="2213">((BB2275-BD2275)*BU$2260)+((AV2275-AX2275)*BU$2259)+(H2275*BU$2261)+(P2275*BU$2262)</f>
        <v>0</v>
      </c>
      <c r="BT2275" s="15"/>
      <c r="BU2275" s="15"/>
      <c r="BV2275" s="95"/>
    </row>
    <row r="2276" spans="1:74" ht="21.75" customHeight="1" x14ac:dyDescent="0.25">
      <c r="A2276" s="95"/>
      <c r="B2276" s="571"/>
      <c r="C2276" s="642" t="str">
        <f>IF(ROSTER!D$30="","",ROSTER!D$30)</f>
        <v/>
      </c>
      <c r="D2276" s="643"/>
      <c r="E2276" s="575"/>
      <c r="F2276" s="577"/>
      <c r="G2276" s="583"/>
      <c r="H2276" s="579"/>
      <c r="I2276" s="545"/>
      <c r="J2276" s="544"/>
      <c r="K2276" s="581"/>
      <c r="L2276" s="586"/>
      <c r="M2276" s="587"/>
      <c r="N2276" s="592" t="s">
        <v>16</v>
      </c>
      <c r="O2276" s="603"/>
      <c r="P2276" s="544"/>
      <c r="Q2276" s="581"/>
      <c r="R2276" s="586"/>
      <c r="S2276" s="587"/>
      <c r="T2276" s="592" t="s">
        <v>16</v>
      </c>
      <c r="U2276" s="592"/>
      <c r="V2276" s="544"/>
      <c r="W2276" s="545"/>
      <c r="X2276" s="594"/>
      <c r="Y2276" s="545"/>
      <c r="Z2276" s="544"/>
      <c r="AA2276" s="545"/>
      <c r="AB2276" s="544"/>
      <c r="AC2276" s="545"/>
      <c r="AD2276" s="544"/>
      <c r="AE2276" s="581"/>
      <c r="AF2276" s="586"/>
      <c r="AG2276" s="587"/>
      <c r="AH2276" s="626"/>
      <c r="AI2276" s="627"/>
      <c r="AJ2276" s="544"/>
      <c r="AK2276" s="581"/>
      <c r="AL2276" s="586"/>
      <c r="AM2276" s="587"/>
      <c r="AN2276" s="626"/>
      <c r="AO2276" s="627"/>
      <c r="AP2276" s="544"/>
      <c r="AQ2276" s="581"/>
      <c r="AR2276" s="586"/>
      <c r="AS2276" s="587"/>
      <c r="AT2276" s="626"/>
      <c r="AU2276" s="627"/>
      <c r="AV2276" s="628"/>
      <c r="AW2276" s="629"/>
      <c r="AX2276" s="632"/>
      <c r="AY2276" s="633"/>
      <c r="AZ2276" s="626"/>
      <c r="BA2276" s="627"/>
      <c r="BB2276" s="544"/>
      <c r="BC2276" s="581"/>
      <c r="BD2276" s="586"/>
      <c r="BE2276" s="587"/>
      <c r="BF2276" s="626"/>
      <c r="BG2276" s="627"/>
      <c r="BH2276" s="628"/>
      <c r="BI2276" s="629"/>
      <c r="BJ2276" s="632"/>
      <c r="BK2276" s="633"/>
      <c r="BL2276" s="626"/>
      <c r="BM2276" s="627"/>
      <c r="BN2276" s="678"/>
      <c r="BO2276" s="679"/>
      <c r="BP2276" s="680"/>
      <c r="BQ2276" s="677"/>
      <c r="BR2276" s="663"/>
      <c r="BS2276" s="663"/>
      <c r="BT2276" s="15"/>
      <c r="BU2276" s="15"/>
      <c r="BV2276" s="95"/>
    </row>
    <row r="2277" spans="1:74" ht="21.75" customHeight="1" x14ac:dyDescent="0.25">
      <c r="A2277" s="95"/>
      <c r="B2277" s="570" t="str">
        <f>IF(ROSTER!B$32="","",ROSTER!B$32)</f>
        <v/>
      </c>
      <c r="C2277" s="572" t="str">
        <f>IF(ROSTER!C$32="","",ROSTER!C$32)</f>
        <v/>
      </c>
      <c r="D2277" s="573"/>
      <c r="E2277" s="574"/>
      <c r="F2277" s="576">
        <f>IF(E2277="y",1,IF(E2277="S",1,0))</f>
        <v>0</v>
      </c>
      <c r="G2277" s="582">
        <f>IF(E2277="S",1,0)</f>
        <v>0</v>
      </c>
      <c r="H2277" s="578"/>
      <c r="I2277" s="543"/>
      <c r="J2277" s="542"/>
      <c r="K2277" s="580"/>
      <c r="L2277" s="584"/>
      <c r="M2277" s="585"/>
      <c r="N2277" s="588">
        <f>L2277+J2277</f>
        <v>0</v>
      </c>
      <c r="O2277" s="589"/>
      <c r="P2277" s="542"/>
      <c r="Q2277" s="580"/>
      <c r="R2277" s="584"/>
      <c r="S2277" s="585"/>
      <c r="T2277" s="588">
        <f>R2277-P2277</f>
        <v>0</v>
      </c>
      <c r="U2277" s="588"/>
      <c r="V2277" s="542"/>
      <c r="W2277" s="543"/>
      <c r="X2277" s="593"/>
      <c r="Y2277" s="543"/>
      <c r="Z2277" s="542"/>
      <c r="AA2277" s="543"/>
      <c r="AB2277" s="542"/>
      <c r="AC2277" s="543"/>
      <c r="AD2277" s="542"/>
      <c r="AE2277" s="580"/>
      <c r="AF2277" s="584"/>
      <c r="AG2277" s="585"/>
      <c r="AH2277" s="595">
        <f>IF(AD2277=0,0,(AF2277/AD2277)*100)</f>
        <v>0</v>
      </c>
      <c r="AI2277" s="596"/>
      <c r="AJ2277" s="542"/>
      <c r="AK2277" s="580"/>
      <c r="AL2277" s="584"/>
      <c r="AM2277" s="585"/>
      <c r="AN2277" s="595">
        <f>IF(AJ2277=0,0,(AL2277/AJ2277)*100)</f>
        <v>0</v>
      </c>
      <c r="AO2277" s="596"/>
      <c r="AP2277" s="542"/>
      <c r="AQ2277" s="580"/>
      <c r="AR2277" s="584"/>
      <c r="AS2277" s="585"/>
      <c r="AT2277" s="595">
        <f>IF(AP2277=0,0,(AR2277/AP2277)*100)</f>
        <v>0</v>
      </c>
      <c r="AU2277" s="596"/>
      <c r="AV2277" s="599">
        <f>AD2277+AJ2277+AP2277</f>
        <v>0</v>
      </c>
      <c r="AW2277" s="600"/>
      <c r="AX2277" s="630">
        <f>AF2277+AL2277+AR2277</f>
        <v>0</v>
      </c>
      <c r="AY2277" s="631"/>
      <c r="AZ2277" s="595">
        <f>IF(AV2277=0,0,(AX2277/AV2277)*100)</f>
        <v>0</v>
      </c>
      <c r="BA2277" s="596"/>
      <c r="BB2277" s="542"/>
      <c r="BC2277" s="580"/>
      <c r="BD2277" s="584"/>
      <c r="BE2277" s="585"/>
      <c r="BF2277" s="595">
        <f>IF(BB2277=0,0,(BD2277/BB2277)*100)</f>
        <v>0</v>
      </c>
      <c r="BG2277" s="596"/>
      <c r="BH2277" s="599">
        <f>AV2277+BB2277</f>
        <v>0</v>
      </c>
      <c r="BI2277" s="600"/>
      <c r="BJ2277" s="630">
        <f>AX2277+BD2277</f>
        <v>0</v>
      </c>
      <c r="BK2277" s="631"/>
      <c r="BL2277" s="595">
        <f>IF(BH2277=0,0,(BJ2277/BH2277)*100)</f>
        <v>0</v>
      </c>
      <c r="BM2277" s="596"/>
      <c r="BN2277" s="656">
        <f>(AF2277*2)+(AL2277*2)+(AR2277*3)+BD2277</f>
        <v>0</v>
      </c>
      <c r="BO2277" s="657"/>
      <c r="BP2277" s="658"/>
      <c r="BQ2277" s="676">
        <f t="shared" ref="BQ2277" si="2214">IF(BS2277=0,0,50*BR2277/BS2277)</f>
        <v>0</v>
      </c>
      <c r="BR2277" s="662">
        <f t="shared" ref="BR2277" si="2215">(BN2277*BU$2253)+(N2277*BU$2254)+(Z2277*BU$2255)+(R2277*BU$2256)+(X2277*BU$2257)+(AB2277*BU$2258)+(V2277*BU$2263)</f>
        <v>0</v>
      </c>
      <c r="BS2277" s="662">
        <f t="shared" ref="BS2277" si="2216">((BB2277-BD2277)*BU$2260)+((AV2277-AX2277)*BU$2259)+(H2277*BU$2261)+(P2277*BU$2262)</f>
        <v>0</v>
      </c>
      <c r="BT2277" s="15"/>
      <c r="BU2277" s="15"/>
      <c r="BV2277" s="95"/>
    </row>
    <row r="2278" spans="1:74" ht="21.75" customHeight="1" x14ac:dyDescent="0.25">
      <c r="A2278" s="95"/>
      <c r="B2278" s="571"/>
      <c r="C2278" s="642" t="str">
        <f>IF(ROSTER!D$32="","",ROSTER!D$32)</f>
        <v/>
      </c>
      <c r="D2278" s="643"/>
      <c r="E2278" s="575"/>
      <c r="F2278" s="577"/>
      <c r="G2278" s="583"/>
      <c r="H2278" s="579"/>
      <c r="I2278" s="545"/>
      <c r="J2278" s="544"/>
      <c r="K2278" s="581"/>
      <c r="L2278" s="586"/>
      <c r="M2278" s="587"/>
      <c r="N2278" s="592" t="s">
        <v>16</v>
      </c>
      <c r="O2278" s="603"/>
      <c r="P2278" s="544"/>
      <c r="Q2278" s="581"/>
      <c r="R2278" s="586"/>
      <c r="S2278" s="587"/>
      <c r="T2278" s="592" t="s">
        <v>16</v>
      </c>
      <c r="U2278" s="592"/>
      <c r="V2278" s="544"/>
      <c r="W2278" s="545"/>
      <c r="X2278" s="594"/>
      <c r="Y2278" s="545"/>
      <c r="Z2278" s="544"/>
      <c r="AA2278" s="545"/>
      <c r="AB2278" s="544"/>
      <c r="AC2278" s="545"/>
      <c r="AD2278" s="544"/>
      <c r="AE2278" s="581"/>
      <c r="AF2278" s="586"/>
      <c r="AG2278" s="587"/>
      <c r="AH2278" s="626"/>
      <c r="AI2278" s="627"/>
      <c r="AJ2278" s="544"/>
      <c r="AK2278" s="581"/>
      <c r="AL2278" s="586"/>
      <c r="AM2278" s="587"/>
      <c r="AN2278" s="626"/>
      <c r="AO2278" s="627"/>
      <c r="AP2278" s="544"/>
      <c r="AQ2278" s="581"/>
      <c r="AR2278" s="586"/>
      <c r="AS2278" s="587"/>
      <c r="AT2278" s="626"/>
      <c r="AU2278" s="627"/>
      <c r="AV2278" s="628"/>
      <c r="AW2278" s="629"/>
      <c r="AX2278" s="632"/>
      <c r="AY2278" s="633"/>
      <c r="AZ2278" s="626"/>
      <c r="BA2278" s="627"/>
      <c r="BB2278" s="544"/>
      <c r="BC2278" s="581"/>
      <c r="BD2278" s="586"/>
      <c r="BE2278" s="587"/>
      <c r="BF2278" s="626"/>
      <c r="BG2278" s="627"/>
      <c r="BH2278" s="628"/>
      <c r="BI2278" s="629"/>
      <c r="BJ2278" s="632"/>
      <c r="BK2278" s="633"/>
      <c r="BL2278" s="626"/>
      <c r="BM2278" s="627"/>
      <c r="BN2278" s="678"/>
      <c r="BO2278" s="679"/>
      <c r="BP2278" s="680"/>
      <c r="BQ2278" s="677"/>
      <c r="BR2278" s="663"/>
      <c r="BS2278" s="663"/>
      <c r="BT2278" s="15"/>
      <c r="BU2278" s="15"/>
      <c r="BV2278" s="95"/>
    </row>
    <row r="2279" spans="1:74" ht="21.75" customHeight="1" x14ac:dyDescent="0.25">
      <c r="A2279" s="95"/>
      <c r="B2279" s="570" t="str">
        <f>IF(ROSTER!B$34="","",ROSTER!B$34)</f>
        <v/>
      </c>
      <c r="C2279" s="572" t="str">
        <f>IF(ROSTER!C$34="","",ROSTER!C$34)</f>
        <v/>
      </c>
      <c r="D2279" s="573"/>
      <c r="E2279" s="574"/>
      <c r="F2279" s="576">
        <f>IF(E2279="y",1,IF(E2279="S",1,0))</f>
        <v>0</v>
      </c>
      <c r="G2279" s="582">
        <f>IF(E2279="S",1,0)</f>
        <v>0</v>
      </c>
      <c r="H2279" s="578"/>
      <c r="I2279" s="543"/>
      <c r="J2279" s="542"/>
      <c r="K2279" s="580"/>
      <c r="L2279" s="584"/>
      <c r="M2279" s="585"/>
      <c r="N2279" s="588">
        <f>L2279+J2279</f>
        <v>0</v>
      </c>
      <c r="O2279" s="589"/>
      <c r="P2279" s="542"/>
      <c r="Q2279" s="580"/>
      <c r="R2279" s="584"/>
      <c r="S2279" s="585"/>
      <c r="T2279" s="588">
        <f>R2279-P2279</f>
        <v>0</v>
      </c>
      <c r="U2279" s="588"/>
      <c r="V2279" s="542"/>
      <c r="W2279" s="543"/>
      <c r="X2279" s="593"/>
      <c r="Y2279" s="543"/>
      <c r="Z2279" s="542"/>
      <c r="AA2279" s="543"/>
      <c r="AB2279" s="542"/>
      <c r="AC2279" s="543"/>
      <c r="AD2279" s="542"/>
      <c r="AE2279" s="580"/>
      <c r="AF2279" s="584"/>
      <c r="AG2279" s="585"/>
      <c r="AH2279" s="595">
        <f>IF(AD2279=0,0,(AF2279/AD2279)*100)</f>
        <v>0</v>
      </c>
      <c r="AI2279" s="596"/>
      <c r="AJ2279" s="542"/>
      <c r="AK2279" s="580"/>
      <c r="AL2279" s="584"/>
      <c r="AM2279" s="585"/>
      <c r="AN2279" s="595">
        <f>IF(AJ2279=0,0,(AL2279/AJ2279)*100)</f>
        <v>0</v>
      </c>
      <c r="AO2279" s="596"/>
      <c r="AP2279" s="542"/>
      <c r="AQ2279" s="580"/>
      <c r="AR2279" s="584"/>
      <c r="AS2279" s="585"/>
      <c r="AT2279" s="595">
        <f>IF(AP2279=0,0,(AR2279/AP2279)*100)</f>
        <v>0</v>
      </c>
      <c r="AU2279" s="596"/>
      <c r="AV2279" s="599">
        <f>AD2279+AJ2279+AP2279</f>
        <v>0</v>
      </c>
      <c r="AW2279" s="600"/>
      <c r="AX2279" s="630">
        <f>AF2279+AL2279+AR2279</f>
        <v>0</v>
      </c>
      <c r="AY2279" s="631"/>
      <c r="AZ2279" s="595">
        <f>IF(AV2279=0,0,(AX2279/AV2279)*100)</f>
        <v>0</v>
      </c>
      <c r="BA2279" s="596"/>
      <c r="BB2279" s="542"/>
      <c r="BC2279" s="580"/>
      <c r="BD2279" s="584"/>
      <c r="BE2279" s="585"/>
      <c r="BF2279" s="595">
        <f>IF(BB2279=0,0,(BD2279/BB2279)*100)</f>
        <v>0</v>
      </c>
      <c r="BG2279" s="596"/>
      <c r="BH2279" s="599">
        <f>AV2279+BB2279</f>
        <v>0</v>
      </c>
      <c r="BI2279" s="600"/>
      <c r="BJ2279" s="630">
        <f>AX2279+BD2279</f>
        <v>0</v>
      </c>
      <c r="BK2279" s="631"/>
      <c r="BL2279" s="595">
        <f>IF(BH2279=0,0,(BJ2279/BH2279)*100)</f>
        <v>0</v>
      </c>
      <c r="BM2279" s="596"/>
      <c r="BN2279" s="656">
        <f>(AF2279*2)+(AL2279*2)+(AR2279*3)+BD2279</f>
        <v>0</v>
      </c>
      <c r="BO2279" s="657"/>
      <c r="BP2279" s="658"/>
      <c r="BQ2279" s="676">
        <f t="shared" ref="BQ2279" si="2217">IF(BS2279=0,0,50*BR2279/BS2279)</f>
        <v>0</v>
      </c>
      <c r="BR2279" s="662">
        <f t="shared" ref="BR2279" si="2218">(BN2279*BU$2253)+(N2279*BU$2254)+(Z2279*BU$2255)+(R2279*BU$2256)+(X2279*BU$2257)+(AB2279*BU$2258)+(V2279*BU$2263)</f>
        <v>0</v>
      </c>
      <c r="BS2279" s="662">
        <f t="shared" ref="BS2279" si="2219">((BB2279-BD2279)*BU$2260)+((AV2279-AX2279)*BU$2259)+(H2279*BU$2261)+(P2279*BU$2262)</f>
        <v>0</v>
      </c>
      <c r="BT2279" s="15"/>
      <c r="BU2279" s="15"/>
      <c r="BV2279" s="95"/>
    </row>
    <row r="2280" spans="1:74" ht="21.75" customHeight="1" x14ac:dyDescent="0.25">
      <c r="A2280" s="95"/>
      <c r="B2280" s="571"/>
      <c r="C2280" s="642" t="str">
        <f>IF(ROSTER!D$34="","",ROSTER!D$34)</f>
        <v/>
      </c>
      <c r="D2280" s="643"/>
      <c r="E2280" s="575"/>
      <c r="F2280" s="577"/>
      <c r="G2280" s="583"/>
      <c r="H2280" s="579"/>
      <c r="I2280" s="545"/>
      <c r="J2280" s="544"/>
      <c r="K2280" s="581"/>
      <c r="L2280" s="586"/>
      <c r="M2280" s="587"/>
      <c r="N2280" s="592" t="s">
        <v>16</v>
      </c>
      <c r="O2280" s="603"/>
      <c r="P2280" s="544"/>
      <c r="Q2280" s="581"/>
      <c r="R2280" s="586"/>
      <c r="S2280" s="587"/>
      <c r="T2280" s="592" t="s">
        <v>16</v>
      </c>
      <c r="U2280" s="592"/>
      <c r="V2280" s="544"/>
      <c r="W2280" s="545"/>
      <c r="X2280" s="594"/>
      <c r="Y2280" s="545"/>
      <c r="Z2280" s="544"/>
      <c r="AA2280" s="545"/>
      <c r="AB2280" s="544"/>
      <c r="AC2280" s="545"/>
      <c r="AD2280" s="544"/>
      <c r="AE2280" s="581"/>
      <c r="AF2280" s="586"/>
      <c r="AG2280" s="587"/>
      <c r="AH2280" s="626"/>
      <c r="AI2280" s="627"/>
      <c r="AJ2280" s="544"/>
      <c r="AK2280" s="581"/>
      <c r="AL2280" s="586"/>
      <c r="AM2280" s="587"/>
      <c r="AN2280" s="626"/>
      <c r="AO2280" s="627"/>
      <c r="AP2280" s="544"/>
      <c r="AQ2280" s="581"/>
      <c r="AR2280" s="586"/>
      <c r="AS2280" s="587"/>
      <c r="AT2280" s="626"/>
      <c r="AU2280" s="627"/>
      <c r="AV2280" s="628"/>
      <c r="AW2280" s="629"/>
      <c r="AX2280" s="632"/>
      <c r="AY2280" s="633"/>
      <c r="AZ2280" s="626"/>
      <c r="BA2280" s="627"/>
      <c r="BB2280" s="544"/>
      <c r="BC2280" s="581"/>
      <c r="BD2280" s="586"/>
      <c r="BE2280" s="587"/>
      <c r="BF2280" s="626"/>
      <c r="BG2280" s="627"/>
      <c r="BH2280" s="628"/>
      <c r="BI2280" s="629"/>
      <c r="BJ2280" s="632"/>
      <c r="BK2280" s="633"/>
      <c r="BL2280" s="626"/>
      <c r="BM2280" s="627"/>
      <c r="BN2280" s="678"/>
      <c r="BO2280" s="679"/>
      <c r="BP2280" s="680"/>
      <c r="BQ2280" s="677"/>
      <c r="BR2280" s="663"/>
      <c r="BS2280" s="663"/>
      <c r="BT2280" s="15"/>
      <c r="BU2280" s="15"/>
      <c r="BV2280" s="95"/>
    </row>
    <row r="2281" spans="1:74" ht="21.75" customHeight="1" x14ac:dyDescent="0.25">
      <c r="A2281" s="95"/>
      <c r="B2281" s="570" t="str">
        <f>IF(ROSTER!B$36="","",ROSTER!B$36)</f>
        <v/>
      </c>
      <c r="C2281" s="572" t="str">
        <f>IF(ROSTER!C$36="","",ROSTER!C$36)</f>
        <v/>
      </c>
      <c r="D2281" s="573"/>
      <c r="E2281" s="574"/>
      <c r="F2281" s="576">
        <f>IF(E2281="y",1,IF(E2281="S",1,0))</f>
        <v>0</v>
      </c>
      <c r="G2281" s="582">
        <f>IF(E2281="S",1,0)</f>
        <v>0</v>
      </c>
      <c r="H2281" s="578"/>
      <c r="I2281" s="543"/>
      <c r="J2281" s="542"/>
      <c r="K2281" s="580"/>
      <c r="L2281" s="584"/>
      <c r="M2281" s="585"/>
      <c r="N2281" s="588">
        <f>L2281+J2281</f>
        <v>0</v>
      </c>
      <c r="O2281" s="589"/>
      <c r="P2281" s="542"/>
      <c r="Q2281" s="580"/>
      <c r="R2281" s="584"/>
      <c r="S2281" s="585"/>
      <c r="T2281" s="588">
        <f>R2281-P2281</f>
        <v>0</v>
      </c>
      <c r="U2281" s="588"/>
      <c r="V2281" s="542"/>
      <c r="W2281" s="543"/>
      <c r="X2281" s="593"/>
      <c r="Y2281" s="543"/>
      <c r="Z2281" s="542"/>
      <c r="AA2281" s="543"/>
      <c r="AB2281" s="542"/>
      <c r="AC2281" s="543"/>
      <c r="AD2281" s="542"/>
      <c r="AE2281" s="580"/>
      <c r="AF2281" s="584"/>
      <c r="AG2281" s="585"/>
      <c r="AH2281" s="595">
        <f>IF(AD2281=0,0,(AF2281/AD2281)*100)</f>
        <v>0</v>
      </c>
      <c r="AI2281" s="596"/>
      <c r="AJ2281" s="542"/>
      <c r="AK2281" s="580"/>
      <c r="AL2281" s="584"/>
      <c r="AM2281" s="585"/>
      <c r="AN2281" s="595">
        <f>IF(AJ2281=0,0,(AL2281/AJ2281)*100)</f>
        <v>0</v>
      </c>
      <c r="AO2281" s="596"/>
      <c r="AP2281" s="542"/>
      <c r="AQ2281" s="580"/>
      <c r="AR2281" s="584"/>
      <c r="AS2281" s="585"/>
      <c r="AT2281" s="595">
        <f>IF(AP2281=0,0,(AR2281/AP2281)*100)</f>
        <v>0</v>
      </c>
      <c r="AU2281" s="596"/>
      <c r="AV2281" s="599">
        <f>AD2281+AJ2281+AP2281</f>
        <v>0</v>
      </c>
      <c r="AW2281" s="600"/>
      <c r="AX2281" s="630">
        <f>AF2281+AL2281+AR2281</f>
        <v>0</v>
      </c>
      <c r="AY2281" s="631"/>
      <c r="AZ2281" s="595">
        <f>IF(AV2281=0,0,(AX2281/AV2281)*100)</f>
        <v>0</v>
      </c>
      <c r="BA2281" s="596"/>
      <c r="BB2281" s="542"/>
      <c r="BC2281" s="580"/>
      <c r="BD2281" s="584"/>
      <c r="BE2281" s="585"/>
      <c r="BF2281" s="595">
        <f>IF(BB2281=0,0,(BD2281/BB2281)*100)</f>
        <v>0</v>
      </c>
      <c r="BG2281" s="596"/>
      <c r="BH2281" s="599">
        <f>AV2281+BB2281</f>
        <v>0</v>
      </c>
      <c r="BI2281" s="600"/>
      <c r="BJ2281" s="630">
        <f>AX2281+BD2281</f>
        <v>0</v>
      </c>
      <c r="BK2281" s="631"/>
      <c r="BL2281" s="595">
        <f>IF(BH2281=0,0,(BJ2281/BH2281)*100)</f>
        <v>0</v>
      </c>
      <c r="BM2281" s="596"/>
      <c r="BN2281" s="656">
        <f>(AF2281*2)+(AL2281*2)+(AR2281*3)+BD2281</f>
        <v>0</v>
      </c>
      <c r="BO2281" s="657"/>
      <c r="BP2281" s="658"/>
      <c r="BQ2281" s="676">
        <f t="shared" ref="BQ2281" si="2220">IF(BS2281=0,0,50*BR2281/BS2281)</f>
        <v>0</v>
      </c>
      <c r="BR2281" s="662">
        <f t="shared" ref="BR2281" si="2221">(BN2281*BU$2253)+(N2281*BU$2254)+(Z2281*BU$2255)+(R2281*BU$2256)+(X2281*BU$2257)+(AB2281*BU$2258)+(V2281*BU$2263)</f>
        <v>0</v>
      </c>
      <c r="BS2281" s="662">
        <f t="shared" ref="BS2281" si="2222">((BB2281-BD2281)*BU$2260)+((AV2281-AX2281)*BU$2259)+(H2281*BU$2261)+(P2281*BU$2262)</f>
        <v>0</v>
      </c>
      <c r="BT2281" s="15"/>
      <c r="BU2281" s="15"/>
      <c r="BV2281" s="95"/>
    </row>
    <row r="2282" spans="1:74" ht="21.75" customHeight="1" x14ac:dyDescent="0.25">
      <c r="A2282" s="95"/>
      <c r="B2282" s="571"/>
      <c r="C2282" s="642" t="str">
        <f>IF(ROSTER!D$36="","",ROSTER!D$36)</f>
        <v/>
      </c>
      <c r="D2282" s="643"/>
      <c r="E2282" s="575"/>
      <c r="F2282" s="577"/>
      <c r="G2282" s="583"/>
      <c r="H2282" s="579"/>
      <c r="I2282" s="545"/>
      <c r="J2282" s="544"/>
      <c r="K2282" s="581"/>
      <c r="L2282" s="586"/>
      <c r="M2282" s="587"/>
      <c r="N2282" s="592" t="s">
        <v>16</v>
      </c>
      <c r="O2282" s="603"/>
      <c r="P2282" s="544"/>
      <c r="Q2282" s="581"/>
      <c r="R2282" s="586"/>
      <c r="S2282" s="587"/>
      <c r="T2282" s="592" t="s">
        <v>16</v>
      </c>
      <c r="U2282" s="592"/>
      <c r="V2282" s="544"/>
      <c r="W2282" s="545"/>
      <c r="X2282" s="594"/>
      <c r="Y2282" s="545"/>
      <c r="Z2282" s="544"/>
      <c r="AA2282" s="545"/>
      <c r="AB2282" s="544"/>
      <c r="AC2282" s="545"/>
      <c r="AD2282" s="544"/>
      <c r="AE2282" s="581"/>
      <c r="AF2282" s="586"/>
      <c r="AG2282" s="587"/>
      <c r="AH2282" s="626"/>
      <c r="AI2282" s="627"/>
      <c r="AJ2282" s="544"/>
      <c r="AK2282" s="581"/>
      <c r="AL2282" s="586"/>
      <c r="AM2282" s="587"/>
      <c r="AN2282" s="626"/>
      <c r="AO2282" s="627"/>
      <c r="AP2282" s="544"/>
      <c r="AQ2282" s="581"/>
      <c r="AR2282" s="586"/>
      <c r="AS2282" s="587"/>
      <c r="AT2282" s="626"/>
      <c r="AU2282" s="627"/>
      <c r="AV2282" s="628"/>
      <c r="AW2282" s="629"/>
      <c r="AX2282" s="632"/>
      <c r="AY2282" s="633"/>
      <c r="AZ2282" s="626"/>
      <c r="BA2282" s="627"/>
      <c r="BB2282" s="544"/>
      <c r="BC2282" s="581"/>
      <c r="BD2282" s="586"/>
      <c r="BE2282" s="587"/>
      <c r="BF2282" s="626"/>
      <c r="BG2282" s="627"/>
      <c r="BH2282" s="628"/>
      <c r="BI2282" s="629"/>
      <c r="BJ2282" s="632"/>
      <c r="BK2282" s="633"/>
      <c r="BL2282" s="626"/>
      <c r="BM2282" s="627"/>
      <c r="BN2282" s="678"/>
      <c r="BO2282" s="679"/>
      <c r="BP2282" s="680"/>
      <c r="BQ2282" s="677"/>
      <c r="BR2282" s="663"/>
      <c r="BS2282" s="663"/>
      <c r="BT2282" s="15"/>
      <c r="BU2282" s="15"/>
      <c r="BV2282" s="95"/>
    </row>
    <row r="2283" spans="1:74" ht="21.75" customHeight="1" x14ac:dyDescent="0.25">
      <c r="A2283" s="95"/>
      <c r="B2283" s="570" t="str">
        <f>IF(ROSTER!B$38="","",ROSTER!B$38)</f>
        <v/>
      </c>
      <c r="C2283" s="572" t="str">
        <f>IF(ROSTER!C$38="","",ROSTER!C$38)</f>
        <v/>
      </c>
      <c r="D2283" s="573"/>
      <c r="E2283" s="574"/>
      <c r="F2283" s="576">
        <f>IF(E2283="y",1,IF(E2283="S",1,0))</f>
        <v>0</v>
      </c>
      <c r="G2283" s="582">
        <f>IF(E2283="S",1,0)</f>
        <v>0</v>
      </c>
      <c r="H2283" s="578"/>
      <c r="I2283" s="543"/>
      <c r="J2283" s="542"/>
      <c r="K2283" s="580"/>
      <c r="L2283" s="584"/>
      <c r="M2283" s="585"/>
      <c r="N2283" s="588">
        <f>L2283+J2283</f>
        <v>0</v>
      </c>
      <c r="O2283" s="589"/>
      <c r="P2283" s="542"/>
      <c r="Q2283" s="580"/>
      <c r="R2283" s="584"/>
      <c r="S2283" s="585"/>
      <c r="T2283" s="588">
        <f>R2283-P2283</f>
        <v>0</v>
      </c>
      <c r="U2283" s="588"/>
      <c r="V2283" s="542"/>
      <c r="W2283" s="543"/>
      <c r="X2283" s="593"/>
      <c r="Y2283" s="543"/>
      <c r="Z2283" s="542"/>
      <c r="AA2283" s="543"/>
      <c r="AB2283" s="542"/>
      <c r="AC2283" s="543"/>
      <c r="AD2283" s="542"/>
      <c r="AE2283" s="580"/>
      <c r="AF2283" s="584"/>
      <c r="AG2283" s="585"/>
      <c r="AH2283" s="595">
        <f>IF(AD2283=0,0,(AF2283/AD2283)*100)</f>
        <v>0</v>
      </c>
      <c r="AI2283" s="596"/>
      <c r="AJ2283" s="542"/>
      <c r="AK2283" s="580"/>
      <c r="AL2283" s="584"/>
      <c r="AM2283" s="585"/>
      <c r="AN2283" s="595">
        <f>IF(AJ2283=0,0,(AL2283/AJ2283)*100)</f>
        <v>0</v>
      </c>
      <c r="AO2283" s="596"/>
      <c r="AP2283" s="542"/>
      <c r="AQ2283" s="580"/>
      <c r="AR2283" s="584"/>
      <c r="AS2283" s="585"/>
      <c r="AT2283" s="595">
        <f>IF(AP2283=0,0,(AR2283/AP2283)*100)</f>
        <v>0</v>
      </c>
      <c r="AU2283" s="596"/>
      <c r="AV2283" s="599">
        <f>AD2283+AJ2283+AP2283</f>
        <v>0</v>
      </c>
      <c r="AW2283" s="600"/>
      <c r="AX2283" s="630">
        <f>AF2283+AL2283+AR2283</f>
        <v>0</v>
      </c>
      <c r="AY2283" s="631"/>
      <c r="AZ2283" s="595">
        <f>IF(AV2283=0,0,(AX2283/AV2283)*100)</f>
        <v>0</v>
      </c>
      <c r="BA2283" s="596"/>
      <c r="BB2283" s="542"/>
      <c r="BC2283" s="580"/>
      <c r="BD2283" s="584"/>
      <c r="BE2283" s="585"/>
      <c r="BF2283" s="595">
        <f>IF(BB2283=0,0,(BD2283/BB2283)*100)</f>
        <v>0</v>
      </c>
      <c r="BG2283" s="596"/>
      <c r="BH2283" s="599">
        <f>AV2283+BB2283</f>
        <v>0</v>
      </c>
      <c r="BI2283" s="600"/>
      <c r="BJ2283" s="630">
        <f>AX2283+BD2283</f>
        <v>0</v>
      </c>
      <c r="BK2283" s="631"/>
      <c r="BL2283" s="595">
        <f>IF(BH2283=0,0,(BJ2283/BH2283)*100)</f>
        <v>0</v>
      </c>
      <c r="BM2283" s="596"/>
      <c r="BN2283" s="656">
        <f>(AF2283*2)+(AL2283*2)+(AR2283*3)+BD2283</f>
        <v>0</v>
      </c>
      <c r="BO2283" s="657"/>
      <c r="BP2283" s="658"/>
      <c r="BQ2283" s="676">
        <f t="shared" ref="BQ2283" si="2223">IF(BS2283=0,0,50*BR2283/BS2283)</f>
        <v>0</v>
      </c>
      <c r="BR2283" s="662">
        <f t="shared" ref="BR2283" si="2224">(BN2283*BU$2253)+(N2283*BU$2254)+(Z2283*BU$2255)+(R2283*BU$2256)+(X2283*BU$2257)+(AB2283*BU$2258)+(V2283*BU$2263)</f>
        <v>0</v>
      </c>
      <c r="BS2283" s="662">
        <f t="shared" ref="BS2283" si="2225">((BB2283-BD2283)*BU$2260)+((AV2283-AX2283)*BU$2259)+(H2283*BU$2261)+(P2283*BU$2262)</f>
        <v>0</v>
      </c>
      <c r="BT2283" s="15"/>
      <c r="BU2283" s="15"/>
      <c r="BV2283" s="95"/>
    </row>
    <row r="2284" spans="1:74" ht="21.75" customHeight="1" x14ac:dyDescent="0.25">
      <c r="A2284" s="95"/>
      <c r="B2284" s="571"/>
      <c r="C2284" s="642" t="str">
        <f>IF(ROSTER!D$38="","",ROSTER!D$38)</f>
        <v/>
      </c>
      <c r="D2284" s="643"/>
      <c r="E2284" s="575"/>
      <c r="F2284" s="577"/>
      <c r="G2284" s="583"/>
      <c r="H2284" s="579"/>
      <c r="I2284" s="545"/>
      <c r="J2284" s="544"/>
      <c r="K2284" s="581"/>
      <c r="L2284" s="586"/>
      <c r="M2284" s="587"/>
      <c r="N2284" s="592" t="s">
        <v>16</v>
      </c>
      <c r="O2284" s="603"/>
      <c r="P2284" s="544"/>
      <c r="Q2284" s="581"/>
      <c r="R2284" s="586"/>
      <c r="S2284" s="587"/>
      <c r="T2284" s="592" t="s">
        <v>16</v>
      </c>
      <c r="U2284" s="592"/>
      <c r="V2284" s="544"/>
      <c r="W2284" s="545"/>
      <c r="X2284" s="594"/>
      <c r="Y2284" s="545"/>
      <c r="Z2284" s="544"/>
      <c r="AA2284" s="545"/>
      <c r="AB2284" s="544"/>
      <c r="AC2284" s="545"/>
      <c r="AD2284" s="544"/>
      <c r="AE2284" s="581"/>
      <c r="AF2284" s="586"/>
      <c r="AG2284" s="587"/>
      <c r="AH2284" s="626"/>
      <c r="AI2284" s="627"/>
      <c r="AJ2284" s="544"/>
      <c r="AK2284" s="581"/>
      <c r="AL2284" s="586"/>
      <c r="AM2284" s="587"/>
      <c r="AN2284" s="626"/>
      <c r="AO2284" s="627"/>
      <c r="AP2284" s="544"/>
      <c r="AQ2284" s="581"/>
      <c r="AR2284" s="586"/>
      <c r="AS2284" s="587"/>
      <c r="AT2284" s="626"/>
      <c r="AU2284" s="627"/>
      <c r="AV2284" s="628"/>
      <c r="AW2284" s="629"/>
      <c r="AX2284" s="632"/>
      <c r="AY2284" s="633"/>
      <c r="AZ2284" s="626"/>
      <c r="BA2284" s="627"/>
      <c r="BB2284" s="544"/>
      <c r="BC2284" s="581"/>
      <c r="BD2284" s="586"/>
      <c r="BE2284" s="587"/>
      <c r="BF2284" s="626"/>
      <c r="BG2284" s="627"/>
      <c r="BH2284" s="628"/>
      <c r="BI2284" s="629"/>
      <c r="BJ2284" s="632"/>
      <c r="BK2284" s="633"/>
      <c r="BL2284" s="626"/>
      <c r="BM2284" s="627"/>
      <c r="BN2284" s="678"/>
      <c r="BO2284" s="679"/>
      <c r="BP2284" s="680"/>
      <c r="BQ2284" s="677"/>
      <c r="BR2284" s="663"/>
      <c r="BS2284" s="663"/>
      <c r="BT2284" s="15"/>
      <c r="BU2284" s="15"/>
      <c r="BV2284" s="95"/>
    </row>
    <row r="2285" spans="1:74" ht="21.75" customHeight="1" x14ac:dyDescent="0.25">
      <c r="A2285" s="95"/>
      <c r="B2285" s="570" t="str">
        <f>IF(ROSTER!B$40="","",ROSTER!B$40)</f>
        <v/>
      </c>
      <c r="C2285" s="572" t="str">
        <f>IF(ROSTER!C$40="","",ROSTER!C$40)</f>
        <v/>
      </c>
      <c r="D2285" s="573"/>
      <c r="E2285" s="574"/>
      <c r="F2285" s="576">
        <f>IF(E2285="y",1,IF(E2285="S",1,0))</f>
        <v>0</v>
      </c>
      <c r="G2285" s="582">
        <f>IF(E2285="S",1,0)</f>
        <v>0</v>
      </c>
      <c r="H2285" s="578"/>
      <c r="I2285" s="543"/>
      <c r="J2285" s="542"/>
      <c r="K2285" s="580"/>
      <c r="L2285" s="584"/>
      <c r="M2285" s="585"/>
      <c r="N2285" s="588">
        <f>L2285+J2285</f>
        <v>0</v>
      </c>
      <c r="O2285" s="589"/>
      <c r="P2285" s="542"/>
      <c r="Q2285" s="580"/>
      <c r="R2285" s="584"/>
      <c r="S2285" s="585"/>
      <c r="T2285" s="588">
        <f>R2285-P2285</f>
        <v>0</v>
      </c>
      <c r="U2285" s="588"/>
      <c r="V2285" s="542"/>
      <c r="W2285" s="543"/>
      <c r="X2285" s="593"/>
      <c r="Y2285" s="543"/>
      <c r="Z2285" s="542"/>
      <c r="AA2285" s="543"/>
      <c r="AB2285" s="542"/>
      <c r="AC2285" s="543"/>
      <c r="AD2285" s="542"/>
      <c r="AE2285" s="580"/>
      <c r="AF2285" s="584"/>
      <c r="AG2285" s="585"/>
      <c r="AH2285" s="595">
        <f>IF(AD2285=0,0,(AF2285/AD2285)*100)</f>
        <v>0</v>
      </c>
      <c r="AI2285" s="596"/>
      <c r="AJ2285" s="542"/>
      <c r="AK2285" s="580"/>
      <c r="AL2285" s="584"/>
      <c r="AM2285" s="585"/>
      <c r="AN2285" s="595">
        <f>IF(AJ2285=0,0,(AL2285/AJ2285)*100)</f>
        <v>0</v>
      </c>
      <c r="AO2285" s="596"/>
      <c r="AP2285" s="542"/>
      <c r="AQ2285" s="580"/>
      <c r="AR2285" s="584"/>
      <c r="AS2285" s="585"/>
      <c r="AT2285" s="595">
        <f>IF(AP2285=0,0,(AR2285/AP2285)*100)</f>
        <v>0</v>
      </c>
      <c r="AU2285" s="596"/>
      <c r="AV2285" s="599">
        <f>AD2285+AJ2285+AP2285</f>
        <v>0</v>
      </c>
      <c r="AW2285" s="600"/>
      <c r="AX2285" s="630">
        <f>AF2285+AL2285+AR2285</f>
        <v>0</v>
      </c>
      <c r="AY2285" s="631"/>
      <c r="AZ2285" s="595">
        <f>IF(AV2285=0,0,(AX2285/AV2285)*100)</f>
        <v>0</v>
      </c>
      <c r="BA2285" s="596"/>
      <c r="BB2285" s="542"/>
      <c r="BC2285" s="580"/>
      <c r="BD2285" s="584"/>
      <c r="BE2285" s="585"/>
      <c r="BF2285" s="595">
        <f>IF(BB2285=0,0,(BD2285/BB2285)*100)</f>
        <v>0</v>
      </c>
      <c r="BG2285" s="596"/>
      <c r="BH2285" s="599">
        <f>AV2285+BB2285</f>
        <v>0</v>
      </c>
      <c r="BI2285" s="600"/>
      <c r="BJ2285" s="630">
        <f>AX2285+BD2285</f>
        <v>0</v>
      </c>
      <c r="BK2285" s="631"/>
      <c r="BL2285" s="595">
        <f>IF(BH2285=0,0,(BJ2285/BH2285)*100)</f>
        <v>0</v>
      </c>
      <c r="BM2285" s="596"/>
      <c r="BN2285" s="656">
        <f>(AF2285*2)+(AL2285*2)+(AR2285*3)+BD2285</f>
        <v>0</v>
      </c>
      <c r="BO2285" s="657"/>
      <c r="BP2285" s="658"/>
      <c r="BQ2285" s="676">
        <f t="shared" ref="BQ2285" si="2226">IF(BS2285=0,0,50*BR2285/BS2285)</f>
        <v>0</v>
      </c>
      <c r="BR2285" s="662">
        <f t="shared" ref="BR2285" si="2227">(BN2285*BU$2253)+(N2285*BU$2254)+(Z2285*BU$2255)+(R2285*BU$2256)+(X2285*BU$2257)+(AB2285*BU$2258)+(V2285*BU$2263)</f>
        <v>0</v>
      </c>
      <c r="BS2285" s="662">
        <f t="shared" ref="BS2285" si="2228">((BB2285-BD2285)*BU$2260)+((AV2285-AX2285)*BU$2259)+(H2285*BU$2261)+(P2285*BU$2262)</f>
        <v>0</v>
      </c>
      <c r="BT2285" s="15"/>
      <c r="BU2285" s="15"/>
      <c r="BV2285" s="95"/>
    </row>
    <row r="2286" spans="1:74" ht="21.75" customHeight="1" x14ac:dyDescent="0.25">
      <c r="A2286" s="95"/>
      <c r="B2286" s="571"/>
      <c r="C2286" s="642" t="str">
        <f>IF(ROSTER!D$40="","",ROSTER!D$40)</f>
        <v/>
      </c>
      <c r="D2286" s="643"/>
      <c r="E2286" s="575"/>
      <c r="F2286" s="577"/>
      <c r="G2286" s="583"/>
      <c r="H2286" s="579"/>
      <c r="I2286" s="545"/>
      <c r="J2286" s="544"/>
      <c r="K2286" s="581"/>
      <c r="L2286" s="586"/>
      <c r="M2286" s="587"/>
      <c r="N2286" s="592" t="s">
        <v>16</v>
      </c>
      <c r="O2286" s="603"/>
      <c r="P2286" s="544"/>
      <c r="Q2286" s="581"/>
      <c r="R2286" s="586"/>
      <c r="S2286" s="587"/>
      <c r="T2286" s="592" t="s">
        <v>16</v>
      </c>
      <c r="U2286" s="592"/>
      <c r="V2286" s="544"/>
      <c r="W2286" s="545"/>
      <c r="X2286" s="594"/>
      <c r="Y2286" s="545"/>
      <c r="Z2286" s="544"/>
      <c r="AA2286" s="545"/>
      <c r="AB2286" s="544"/>
      <c r="AC2286" s="545"/>
      <c r="AD2286" s="544"/>
      <c r="AE2286" s="581"/>
      <c r="AF2286" s="586"/>
      <c r="AG2286" s="587"/>
      <c r="AH2286" s="626"/>
      <c r="AI2286" s="627"/>
      <c r="AJ2286" s="544"/>
      <c r="AK2286" s="581"/>
      <c r="AL2286" s="586"/>
      <c r="AM2286" s="587"/>
      <c r="AN2286" s="626"/>
      <c r="AO2286" s="627"/>
      <c r="AP2286" s="544"/>
      <c r="AQ2286" s="581"/>
      <c r="AR2286" s="586"/>
      <c r="AS2286" s="587"/>
      <c r="AT2286" s="626"/>
      <c r="AU2286" s="627"/>
      <c r="AV2286" s="628"/>
      <c r="AW2286" s="629"/>
      <c r="AX2286" s="632"/>
      <c r="AY2286" s="633"/>
      <c r="AZ2286" s="626"/>
      <c r="BA2286" s="627"/>
      <c r="BB2286" s="544"/>
      <c r="BC2286" s="581"/>
      <c r="BD2286" s="586"/>
      <c r="BE2286" s="587"/>
      <c r="BF2286" s="626"/>
      <c r="BG2286" s="627"/>
      <c r="BH2286" s="628"/>
      <c r="BI2286" s="629"/>
      <c r="BJ2286" s="632"/>
      <c r="BK2286" s="633"/>
      <c r="BL2286" s="626"/>
      <c r="BM2286" s="627"/>
      <c r="BN2286" s="678"/>
      <c r="BO2286" s="679"/>
      <c r="BP2286" s="680"/>
      <c r="BQ2286" s="677"/>
      <c r="BR2286" s="663"/>
      <c r="BS2286" s="663"/>
      <c r="BT2286" s="15"/>
      <c r="BU2286" s="15"/>
      <c r="BV2286" s="95"/>
    </row>
    <row r="2287" spans="1:74" ht="21.75" customHeight="1" x14ac:dyDescent="0.25">
      <c r="A2287" s="95"/>
      <c r="B2287" s="570" t="str">
        <f>IF(ROSTER!B$42="","",ROSTER!B$42)</f>
        <v/>
      </c>
      <c r="C2287" s="572" t="str">
        <f>IF(ROSTER!C$42="","",ROSTER!C$42)</f>
        <v/>
      </c>
      <c r="D2287" s="573"/>
      <c r="E2287" s="574"/>
      <c r="F2287" s="576">
        <f>IF(E2287="y",1,IF(E2287="S",1,0))</f>
        <v>0</v>
      </c>
      <c r="G2287" s="582">
        <f>IF(E2287="S",1,0)</f>
        <v>0</v>
      </c>
      <c r="H2287" s="578"/>
      <c r="I2287" s="543"/>
      <c r="J2287" s="542"/>
      <c r="K2287" s="580"/>
      <c r="L2287" s="584"/>
      <c r="M2287" s="585"/>
      <c r="N2287" s="588">
        <f>L2287+J2287</f>
        <v>0</v>
      </c>
      <c r="O2287" s="589"/>
      <c r="P2287" s="542"/>
      <c r="Q2287" s="580"/>
      <c r="R2287" s="584"/>
      <c r="S2287" s="585"/>
      <c r="T2287" s="588">
        <f>R2287-P2287</f>
        <v>0</v>
      </c>
      <c r="U2287" s="588"/>
      <c r="V2287" s="542"/>
      <c r="W2287" s="543"/>
      <c r="X2287" s="593"/>
      <c r="Y2287" s="543"/>
      <c r="Z2287" s="542"/>
      <c r="AA2287" s="543"/>
      <c r="AB2287" s="542"/>
      <c r="AC2287" s="543"/>
      <c r="AD2287" s="542"/>
      <c r="AE2287" s="580"/>
      <c r="AF2287" s="584"/>
      <c r="AG2287" s="585"/>
      <c r="AH2287" s="595">
        <f>IF(AD2287=0,0,(AF2287/AD2287)*100)</f>
        <v>0</v>
      </c>
      <c r="AI2287" s="596"/>
      <c r="AJ2287" s="542"/>
      <c r="AK2287" s="580"/>
      <c r="AL2287" s="584"/>
      <c r="AM2287" s="585"/>
      <c r="AN2287" s="595">
        <f>IF(AJ2287=0,0,(AL2287/AJ2287)*100)</f>
        <v>0</v>
      </c>
      <c r="AO2287" s="596"/>
      <c r="AP2287" s="542"/>
      <c r="AQ2287" s="580"/>
      <c r="AR2287" s="584"/>
      <c r="AS2287" s="585"/>
      <c r="AT2287" s="595">
        <f>IF(AP2287=0,0,(AR2287/AP2287)*100)</f>
        <v>0</v>
      </c>
      <c r="AU2287" s="596"/>
      <c r="AV2287" s="599">
        <f>AD2287+AJ2287+AP2287</f>
        <v>0</v>
      </c>
      <c r="AW2287" s="600"/>
      <c r="AX2287" s="630">
        <f>AF2287+AL2287+AR2287</f>
        <v>0</v>
      </c>
      <c r="AY2287" s="631"/>
      <c r="AZ2287" s="595">
        <f>IF(AV2287=0,0,(AX2287/AV2287)*100)</f>
        <v>0</v>
      </c>
      <c r="BA2287" s="596"/>
      <c r="BB2287" s="542"/>
      <c r="BC2287" s="580"/>
      <c r="BD2287" s="584"/>
      <c r="BE2287" s="585"/>
      <c r="BF2287" s="595">
        <f>IF(BB2287=0,0,(BD2287/BB2287)*100)</f>
        <v>0</v>
      </c>
      <c r="BG2287" s="596"/>
      <c r="BH2287" s="599">
        <f>AV2287+BB2287</f>
        <v>0</v>
      </c>
      <c r="BI2287" s="600"/>
      <c r="BJ2287" s="630">
        <f>AX2287+BD2287</f>
        <v>0</v>
      </c>
      <c r="BK2287" s="631"/>
      <c r="BL2287" s="595">
        <f>IF(BH2287=0,0,(BJ2287/BH2287)*100)</f>
        <v>0</v>
      </c>
      <c r="BM2287" s="596"/>
      <c r="BN2287" s="656">
        <f>(AF2287*2)+(AL2287*2)+(AR2287*3)+BD2287</f>
        <v>0</v>
      </c>
      <c r="BO2287" s="657"/>
      <c r="BP2287" s="658"/>
      <c r="BQ2287" s="676">
        <f t="shared" ref="BQ2287" si="2229">IF(BS2287=0,0,50*BR2287/BS2287)</f>
        <v>0</v>
      </c>
      <c r="BR2287" s="662">
        <f t="shared" ref="BR2287" si="2230">(BN2287*BU$2253)+(N2287*BU$2254)+(Z2287*BU$2255)+(R2287*BU$2256)+(X2287*BU$2257)+(AB2287*BU$2258)+(V2287*BU$2263)</f>
        <v>0</v>
      </c>
      <c r="BS2287" s="662">
        <f t="shared" ref="BS2287" si="2231">((BB2287-BD2287)*BU$2260)+((AV2287-AX2287)*BU$2259)+(H2287*BU$2261)+(P2287*BU$2262)</f>
        <v>0</v>
      </c>
      <c r="BT2287" s="15"/>
      <c r="BU2287" s="15"/>
      <c r="BV2287" s="95"/>
    </row>
    <row r="2288" spans="1:74" ht="21.75" customHeight="1" x14ac:dyDescent="0.25">
      <c r="A2288" s="95"/>
      <c r="B2288" s="571"/>
      <c r="C2288" s="642" t="str">
        <f>IF(ROSTER!D$42="","",ROSTER!D$42)</f>
        <v/>
      </c>
      <c r="D2288" s="643"/>
      <c r="E2288" s="575"/>
      <c r="F2288" s="577"/>
      <c r="G2288" s="583"/>
      <c r="H2288" s="579"/>
      <c r="I2288" s="545"/>
      <c r="J2288" s="544"/>
      <c r="K2288" s="581"/>
      <c r="L2288" s="586"/>
      <c r="M2288" s="587"/>
      <c r="N2288" s="592" t="s">
        <v>16</v>
      </c>
      <c r="O2288" s="603"/>
      <c r="P2288" s="544"/>
      <c r="Q2288" s="581"/>
      <c r="R2288" s="586"/>
      <c r="S2288" s="587"/>
      <c r="T2288" s="592" t="s">
        <v>16</v>
      </c>
      <c r="U2288" s="592"/>
      <c r="V2288" s="544"/>
      <c r="W2288" s="545"/>
      <c r="X2288" s="594"/>
      <c r="Y2288" s="545"/>
      <c r="Z2288" s="544"/>
      <c r="AA2288" s="545"/>
      <c r="AB2288" s="544"/>
      <c r="AC2288" s="545"/>
      <c r="AD2288" s="544"/>
      <c r="AE2288" s="581"/>
      <c r="AF2288" s="586"/>
      <c r="AG2288" s="587"/>
      <c r="AH2288" s="626"/>
      <c r="AI2288" s="627"/>
      <c r="AJ2288" s="544"/>
      <c r="AK2288" s="581"/>
      <c r="AL2288" s="586"/>
      <c r="AM2288" s="587"/>
      <c r="AN2288" s="626"/>
      <c r="AO2288" s="627"/>
      <c r="AP2288" s="544"/>
      <c r="AQ2288" s="581"/>
      <c r="AR2288" s="586"/>
      <c r="AS2288" s="587"/>
      <c r="AT2288" s="626"/>
      <c r="AU2288" s="627"/>
      <c r="AV2288" s="628"/>
      <c r="AW2288" s="629"/>
      <c r="AX2288" s="632"/>
      <c r="AY2288" s="633"/>
      <c r="AZ2288" s="626"/>
      <c r="BA2288" s="627"/>
      <c r="BB2288" s="544"/>
      <c r="BC2288" s="581"/>
      <c r="BD2288" s="586"/>
      <c r="BE2288" s="587"/>
      <c r="BF2288" s="626"/>
      <c r="BG2288" s="627"/>
      <c r="BH2288" s="628"/>
      <c r="BI2288" s="629"/>
      <c r="BJ2288" s="632"/>
      <c r="BK2288" s="633"/>
      <c r="BL2288" s="626"/>
      <c r="BM2288" s="627"/>
      <c r="BN2288" s="678"/>
      <c r="BO2288" s="679"/>
      <c r="BP2288" s="680"/>
      <c r="BQ2288" s="677"/>
      <c r="BR2288" s="663"/>
      <c r="BS2288" s="663"/>
      <c r="BT2288" s="15"/>
      <c r="BU2288" s="15"/>
      <c r="BV2288" s="95"/>
    </row>
    <row r="2289" spans="1:77" ht="21.75" customHeight="1" x14ac:dyDescent="0.25">
      <c r="A2289" s="95"/>
      <c r="B2289" s="570" t="str">
        <f>IF(ROSTER!B$44="","",ROSTER!B$44)</f>
        <v/>
      </c>
      <c r="C2289" s="572" t="str">
        <f>IF(ROSTER!C$44="","",ROSTER!C$44)</f>
        <v/>
      </c>
      <c r="D2289" s="573"/>
      <c r="E2289" s="574"/>
      <c r="F2289" s="576">
        <f>IF(E2289="y",1,IF(E2289="S",1,0))</f>
        <v>0</v>
      </c>
      <c r="G2289" s="582">
        <f>IF(E2289="S",1,0)</f>
        <v>0</v>
      </c>
      <c r="H2289" s="578"/>
      <c r="I2289" s="543"/>
      <c r="J2289" s="542"/>
      <c r="K2289" s="580"/>
      <c r="L2289" s="584"/>
      <c r="M2289" s="585"/>
      <c r="N2289" s="588">
        <f>L2289+J2289</f>
        <v>0</v>
      </c>
      <c r="O2289" s="589"/>
      <c r="P2289" s="542"/>
      <c r="Q2289" s="580"/>
      <c r="R2289" s="584"/>
      <c r="S2289" s="585"/>
      <c r="T2289" s="588">
        <f>R2289-P2289</f>
        <v>0</v>
      </c>
      <c r="U2289" s="588"/>
      <c r="V2289" s="542"/>
      <c r="W2289" s="543"/>
      <c r="X2289" s="593"/>
      <c r="Y2289" s="543"/>
      <c r="Z2289" s="542"/>
      <c r="AA2289" s="543"/>
      <c r="AB2289" s="542"/>
      <c r="AC2289" s="543"/>
      <c r="AD2289" s="542"/>
      <c r="AE2289" s="580"/>
      <c r="AF2289" s="584"/>
      <c r="AG2289" s="585"/>
      <c r="AH2289" s="595">
        <f>IF(AD2289=0,0,(AF2289/AD2289)*100)</f>
        <v>0</v>
      </c>
      <c r="AI2289" s="596"/>
      <c r="AJ2289" s="542"/>
      <c r="AK2289" s="580"/>
      <c r="AL2289" s="584"/>
      <c r="AM2289" s="585"/>
      <c r="AN2289" s="595">
        <f>IF(AJ2289=0,0,(AL2289/AJ2289)*100)</f>
        <v>0</v>
      </c>
      <c r="AO2289" s="596"/>
      <c r="AP2289" s="542"/>
      <c r="AQ2289" s="580"/>
      <c r="AR2289" s="584"/>
      <c r="AS2289" s="585"/>
      <c r="AT2289" s="595">
        <f>IF(AP2289=0,0,(AR2289/AP2289)*100)</f>
        <v>0</v>
      </c>
      <c r="AU2289" s="596"/>
      <c r="AV2289" s="599">
        <f>AD2289+AJ2289+AP2289</f>
        <v>0</v>
      </c>
      <c r="AW2289" s="600"/>
      <c r="AX2289" s="630">
        <f>AF2289+AL2289+AR2289</f>
        <v>0</v>
      </c>
      <c r="AY2289" s="631"/>
      <c r="AZ2289" s="595">
        <f>IF(AV2289=0,0,(AX2289/AV2289)*100)</f>
        <v>0</v>
      </c>
      <c r="BA2289" s="596"/>
      <c r="BB2289" s="542"/>
      <c r="BC2289" s="580"/>
      <c r="BD2289" s="584"/>
      <c r="BE2289" s="585"/>
      <c r="BF2289" s="595">
        <f>IF(BB2289=0,0,(BD2289/BB2289)*100)</f>
        <v>0</v>
      </c>
      <c r="BG2289" s="596"/>
      <c r="BH2289" s="599">
        <f>AV2289+BB2289</f>
        <v>0</v>
      </c>
      <c r="BI2289" s="600"/>
      <c r="BJ2289" s="630">
        <f>AX2289+BD2289</f>
        <v>0</v>
      </c>
      <c r="BK2289" s="631"/>
      <c r="BL2289" s="595">
        <f>IF(BH2289=0,0,(BJ2289/BH2289)*100)</f>
        <v>0</v>
      </c>
      <c r="BM2289" s="596"/>
      <c r="BN2289" s="656">
        <f>(AF2289*2)+(AL2289*2)+(AR2289*3)+BD2289</f>
        <v>0</v>
      </c>
      <c r="BO2289" s="657"/>
      <c r="BP2289" s="658"/>
      <c r="BQ2289" s="676">
        <f t="shared" ref="BQ2289" si="2232">IF(BS2289=0,0,50*BR2289/BS2289)</f>
        <v>0</v>
      </c>
      <c r="BR2289" s="662">
        <f t="shared" ref="BR2289" si="2233">(BN2289*BU$2253)+(N2289*BU$2254)+(Z2289*BU$2255)+(R2289*BU$2256)+(X2289*BU$2257)+(AB2289*BU$2258)+(V2289*BU$2263)</f>
        <v>0</v>
      </c>
      <c r="BS2289" s="662">
        <f t="shared" ref="BS2289" si="2234">((BB2289-BD2289)*BU$2260)+((AV2289-AX2289)*BU$2259)+(H2289*BU$2261)+(P2289*BU$2262)</f>
        <v>0</v>
      </c>
      <c r="BT2289" s="15"/>
      <c r="BU2289" s="15"/>
      <c r="BV2289" s="95"/>
    </row>
    <row r="2290" spans="1:77" ht="21.75" customHeight="1" x14ac:dyDescent="0.25">
      <c r="A2290" s="95"/>
      <c r="B2290" s="571"/>
      <c r="C2290" s="642" t="str">
        <f>IF(ROSTER!D$44="","",ROSTER!D$44)</f>
        <v/>
      </c>
      <c r="D2290" s="643"/>
      <c r="E2290" s="575"/>
      <c r="F2290" s="577"/>
      <c r="G2290" s="583"/>
      <c r="H2290" s="579"/>
      <c r="I2290" s="545"/>
      <c r="J2290" s="544"/>
      <c r="K2290" s="581"/>
      <c r="L2290" s="586"/>
      <c r="M2290" s="587"/>
      <c r="N2290" s="592" t="s">
        <v>16</v>
      </c>
      <c r="O2290" s="603"/>
      <c r="P2290" s="544"/>
      <c r="Q2290" s="581"/>
      <c r="R2290" s="586"/>
      <c r="S2290" s="587"/>
      <c r="T2290" s="592" t="s">
        <v>16</v>
      </c>
      <c r="U2290" s="592"/>
      <c r="V2290" s="544"/>
      <c r="W2290" s="545"/>
      <c r="X2290" s="594"/>
      <c r="Y2290" s="545"/>
      <c r="Z2290" s="544"/>
      <c r="AA2290" s="545"/>
      <c r="AB2290" s="544"/>
      <c r="AC2290" s="545"/>
      <c r="AD2290" s="544"/>
      <c r="AE2290" s="581"/>
      <c r="AF2290" s="586"/>
      <c r="AG2290" s="587"/>
      <c r="AH2290" s="626"/>
      <c r="AI2290" s="627"/>
      <c r="AJ2290" s="544"/>
      <c r="AK2290" s="581"/>
      <c r="AL2290" s="586"/>
      <c r="AM2290" s="587"/>
      <c r="AN2290" s="626"/>
      <c r="AO2290" s="627"/>
      <c r="AP2290" s="544"/>
      <c r="AQ2290" s="581"/>
      <c r="AR2290" s="586"/>
      <c r="AS2290" s="587"/>
      <c r="AT2290" s="626"/>
      <c r="AU2290" s="627"/>
      <c r="AV2290" s="628"/>
      <c r="AW2290" s="629"/>
      <c r="AX2290" s="632"/>
      <c r="AY2290" s="633"/>
      <c r="AZ2290" s="626"/>
      <c r="BA2290" s="627"/>
      <c r="BB2290" s="544"/>
      <c r="BC2290" s="581"/>
      <c r="BD2290" s="586"/>
      <c r="BE2290" s="587"/>
      <c r="BF2290" s="626"/>
      <c r="BG2290" s="627"/>
      <c r="BH2290" s="628"/>
      <c r="BI2290" s="629"/>
      <c r="BJ2290" s="632"/>
      <c r="BK2290" s="633"/>
      <c r="BL2290" s="626"/>
      <c r="BM2290" s="627"/>
      <c r="BN2290" s="678"/>
      <c r="BO2290" s="679"/>
      <c r="BP2290" s="680"/>
      <c r="BQ2290" s="677"/>
      <c r="BR2290" s="663"/>
      <c r="BS2290" s="663"/>
      <c r="BT2290" s="15"/>
      <c r="BU2290" s="15"/>
      <c r="BV2290" s="95"/>
    </row>
    <row r="2291" spans="1:77" ht="21.75" customHeight="1" x14ac:dyDescent="0.25">
      <c r="A2291" s="95"/>
      <c r="B2291" s="570" t="str">
        <f>IF(ROSTER!B$46="","",ROSTER!B$46)</f>
        <v/>
      </c>
      <c r="C2291" s="572" t="str">
        <f>IF(ROSTER!C$46="","",ROSTER!C$46)</f>
        <v/>
      </c>
      <c r="D2291" s="573"/>
      <c r="E2291" s="574"/>
      <c r="F2291" s="576">
        <f>IF(E2291="y",1,IF(E2291="S",1,0))</f>
        <v>0</v>
      </c>
      <c r="G2291" s="582">
        <f>IF(E2291="S",1,0)</f>
        <v>0</v>
      </c>
      <c r="H2291" s="578"/>
      <c r="I2291" s="543"/>
      <c r="J2291" s="542"/>
      <c r="K2291" s="580"/>
      <c r="L2291" s="584"/>
      <c r="M2291" s="585"/>
      <c r="N2291" s="588">
        <f>L2291+J2291</f>
        <v>0</v>
      </c>
      <c r="O2291" s="589"/>
      <c r="P2291" s="542"/>
      <c r="Q2291" s="580"/>
      <c r="R2291" s="584"/>
      <c r="S2291" s="585"/>
      <c r="T2291" s="588">
        <f>R2291-P2291</f>
        <v>0</v>
      </c>
      <c r="U2291" s="588"/>
      <c r="V2291" s="542"/>
      <c r="W2291" s="543"/>
      <c r="X2291" s="593"/>
      <c r="Y2291" s="543"/>
      <c r="Z2291" s="542"/>
      <c r="AA2291" s="543"/>
      <c r="AB2291" s="542"/>
      <c r="AC2291" s="543"/>
      <c r="AD2291" s="542"/>
      <c r="AE2291" s="580"/>
      <c r="AF2291" s="584"/>
      <c r="AG2291" s="585"/>
      <c r="AH2291" s="595">
        <f>IF(AD2291=0,0,(AF2291/AD2291)*100)</f>
        <v>0</v>
      </c>
      <c r="AI2291" s="596"/>
      <c r="AJ2291" s="542"/>
      <c r="AK2291" s="580"/>
      <c r="AL2291" s="584"/>
      <c r="AM2291" s="585"/>
      <c r="AN2291" s="595">
        <f>IF(AJ2291=0,0,(AL2291/AJ2291)*100)</f>
        <v>0</v>
      </c>
      <c r="AO2291" s="596"/>
      <c r="AP2291" s="542"/>
      <c r="AQ2291" s="580"/>
      <c r="AR2291" s="584"/>
      <c r="AS2291" s="585"/>
      <c r="AT2291" s="595">
        <f>IF(AP2291=0,0,(AR2291/AP2291)*100)</f>
        <v>0</v>
      </c>
      <c r="AU2291" s="596"/>
      <c r="AV2291" s="599">
        <f>AD2291+AJ2291+AP2291</f>
        <v>0</v>
      </c>
      <c r="AW2291" s="600"/>
      <c r="AX2291" s="630">
        <f>AF2291+AL2291+AR2291</f>
        <v>0</v>
      </c>
      <c r="AY2291" s="631"/>
      <c r="AZ2291" s="595">
        <f>IF(AV2291=0,0,(AX2291/AV2291)*100)</f>
        <v>0</v>
      </c>
      <c r="BA2291" s="596"/>
      <c r="BB2291" s="542"/>
      <c r="BC2291" s="580"/>
      <c r="BD2291" s="584"/>
      <c r="BE2291" s="585"/>
      <c r="BF2291" s="595">
        <f>IF(BB2291=0,0,(BD2291/BB2291)*100)</f>
        <v>0</v>
      </c>
      <c r="BG2291" s="596"/>
      <c r="BH2291" s="599">
        <f>AV2291+BB2291</f>
        <v>0</v>
      </c>
      <c r="BI2291" s="600"/>
      <c r="BJ2291" s="630">
        <f>AX2291+BD2291</f>
        <v>0</v>
      </c>
      <c r="BK2291" s="631"/>
      <c r="BL2291" s="595">
        <f>IF(BH2291=0,0,(BJ2291/BH2291)*100)</f>
        <v>0</v>
      </c>
      <c r="BM2291" s="596"/>
      <c r="BN2291" s="656">
        <f>(AF2291*2)+(AL2291*2)+(AR2291*3)+BD2291</f>
        <v>0</v>
      </c>
      <c r="BO2291" s="657"/>
      <c r="BP2291" s="658"/>
      <c r="BQ2291" s="676">
        <f t="shared" ref="BQ2291" si="2235">IF(BS2291=0,0,50*BR2291/BS2291)</f>
        <v>0</v>
      </c>
      <c r="BR2291" s="662">
        <f t="shared" ref="BR2291" si="2236">(BN2291*BU$2253)+(N2291*BU$2254)+(Z2291*BU$2255)+(R2291*BU$2256)+(X2291*BU$2257)+(AB2291*BU$2258)+(V2291*BU$2263)</f>
        <v>0</v>
      </c>
      <c r="BS2291" s="662">
        <f t="shared" ref="BS2291" si="2237">((BB2291-BD2291)*BU$2260)+((AV2291-AX2291)*BU$2259)+(H2291*BU$2261)+(P2291*BU$2262)</f>
        <v>0</v>
      </c>
      <c r="BT2291" s="15"/>
      <c r="BU2291" s="15"/>
      <c r="BV2291" s="95"/>
    </row>
    <row r="2292" spans="1:77" ht="22.5" customHeight="1" thickBot="1" x14ac:dyDescent="0.3">
      <c r="A2292" s="95"/>
      <c r="B2292" s="571"/>
      <c r="C2292" s="642" t="str">
        <f>IF(ROSTER!D$46="","",ROSTER!D$46)</f>
        <v/>
      </c>
      <c r="D2292" s="643"/>
      <c r="E2292" s="575"/>
      <c r="F2292" s="577"/>
      <c r="G2292" s="583"/>
      <c r="H2292" s="579"/>
      <c r="I2292" s="545"/>
      <c r="J2292" s="544"/>
      <c r="K2292" s="581"/>
      <c r="L2292" s="586"/>
      <c r="M2292" s="587"/>
      <c r="N2292" s="590" t="s">
        <v>16</v>
      </c>
      <c r="O2292" s="591"/>
      <c r="P2292" s="544"/>
      <c r="Q2292" s="581"/>
      <c r="R2292" s="586"/>
      <c r="S2292" s="587"/>
      <c r="T2292" s="592" t="s">
        <v>16</v>
      </c>
      <c r="U2292" s="592"/>
      <c r="V2292" s="544"/>
      <c r="W2292" s="545"/>
      <c r="X2292" s="594"/>
      <c r="Y2292" s="545"/>
      <c r="Z2292" s="544"/>
      <c r="AA2292" s="545"/>
      <c r="AB2292" s="544"/>
      <c r="AC2292" s="545"/>
      <c r="AD2292" s="544"/>
      <c r="AE2292" s="581"/>
      <c r="AF2292" s="586"/>
      <c r="AG2292" s="587"/>
      <c r="AH2292" s="597"/>
      <c r="AI2292" s="598"/>
      <c r="AJ2292" s="544"/>
      <c r="AK2292" s="581"/>
      <c r="AL2292" s="586"/>
      <c r="AM2292" s="587"/>
      <c r="AN2292" s="597"/>
      <c r="AO2292" s="598"/>
      <c r="AP2292" s="544"/>
      <c r="AQ2292" s="581"/>
      <c r="AR2292" s="586"/>
      <c r="AS2292" s="587"/>
      <c r="AT2292" s="597"/>
      <c r="AU2292" s="598"/>
      <c r="AV2292" s="601"/>
      <c r="AW2292" s="602"/>
      <c r="AX2292" s="701"/>
      <c r="AY2292" s="702"/>
      <c r="AZ2292" s="597"/>
      <c r="BA2292" s="598"/>
      <c r="BB2292" s="544"/>
      <c r="BC2292" s="581"/>
      <c r="BD2292" s="586"/>
      <c r="BE2292" s="587"/>
      <c r="BF2292" s="597"/>
      <c r="BG2292" s="598"/>
      <c r="BH2292" s="601"/>
      <c r="BI2292" s="602"/>
      <c r="BJ2292" s="701"/>
      <c r="BK2292" s="702"/>
      <c r="BL2292" s="597"/>
      <c r="BM2292" s="598"/>
      <c r="BN2292" s="659"/>
      <c r="BO2292" s="660"/>
      <c r="BP2292" s="661"/>
      <c r="BQ2292" s="677"/>
      <c r="BR2292" s="663"/>
      <c r="BS2292" s="663"/>
      <c r="BT2292" s="15"/>
      <c r="BU2292" s="15"/>
      <c r="BV2292" s="95"/>
    </row>
    <row r="2293" spans="1:77" s="21" customFormat="1" ht="33.4" customHeight="1" x14ac:dyDescent="0.45">
      <c r="A2293" s="98"/>
      <c r="B2293" s="612"/>
      <c r="C2293" s="613"/>
      <c r="D2293" s="613" t="s">
        <v>10</v>
      </c>
      <c r="E2293" s="616"/>
      <c r="F2293" s="279"/>
      <c r="G2293" s="279"/>
      <c r="H2293" s="517">
        <f>SUM(H2253:I2292)</f>
        <v>0</v>
      </c>
      <c r="I2293" s="618"/>
      <c r="J2293" s="517">
        <f>SUM(J2253:K2292)</f>
        <v>0</v>
      </c>
      <c r="K2293" s="618"/>
      <c r="L2293" s="620">
        <f>SUM(L2253:M2292)</f>
        <v>0</v>
      </c>
      <c r="M2293" s="621"/>
      <c r="N2293" s="548">
        <f>L2293+J2293</f>
        <v>0</v>
      </c>
      <c r="O2293" s="518"/>
      <c r="P2293" s="620">
        <f>SUM(P2253:Q2292)</f>
        <v>0</v>
      </c>
      <c r="Q2293" s="618"/>
      <c r="R2293" s="620">
        <f>SUM(R2253:S2292)</f>
        <v>0</v>
      </c>
      <c r="S2293" s="621"/>
      <c r="T2293" s="548">
        <f>R2293-P2293</f>
        <v>0</v>
      </c>
      <c r="U2293" s="518"/>
      <c r="V2293" s="517">
        <f>SUM(V2253:W2292)</f>
        <v>0</v>
      </c>
      <c r="W2293" s="518"/>
      <c r="X2293" s="621">
        <f>SUM(X2253:Y2292)</f>
        <v>0</v>
      </c>
      <c r="Y2293" s="621"/>
      <c r="Z2293" s="517">
        <f>SUM(Z2253:AA2292)</f>
        <v>0</v>
      </c>
      <c r="AA2293" s="518"/>
      <c r="AB2293" s="517">
        <f>SUM(AB2253:AC2292)</f>
        <v>0</v>
      </c>
      <c r="AC2293" s="518"/>
      <c r="AD2293" s="621">
        <f>SUM(AD2253:AE2292)</f>
        <v>0</v>
      </c>
      <c r="AE2293" s="618"/>
      <c r="AF2293" s="620">
        <f>SUM(AF2253:AG2292)</f>
        <v>0</v>
      </c>
      <c r="AG2293" s="621"/>
      <c r="AH2293" s="548">
        <f>IF(AD2293=0,0,(AF2293/AD2293)*100)</f>
        <v>0</v>
      </c>
      <c r="AI2293" s="518"/>
      <c r="AJ2293" s="620">
        <f>SUM(AJ2253:AK2292)</f>
        <v>0</v>
      </c>
      <c r="AK2293" s="618"/>
      <c r="AL2293" s="620">
        <f>SUM(AL2253:AM2292)</f>
        <v>0</v>
      </c>
      <c r="AM2293" s="621"/>
      <c r="AN2293" s="548">
        <f>IF(AJ2293=0,0,(AL2293/AJ2293)*100)</f>
        <v>0</v>
      </c>
      <c r="AO2293" s="518"/>
      <c r="AP2293" s="620">
        <f>SUM(AP2253:AQ2292)</f>
        <v>0</v>
      </c>
      <c r="AQ2293" s="618"/>
      <c r="AR2293" s="620">
        <f>SUM(AR2253:AS2292)</f>
        <v>0</v>
      </c>
      <c r="AS2293" s="621"/>
      <c r="AT2293" s="548">
        <f>IF(AP2293=0,0,(AR2293/AP2293)*100)</f>
        <v>0</v>
      </c>
      <c r="AU2293" s="518"/>
      <c r="AV2293" s="517">
        <f>AD2293+AJ2293+AP2293</f>
        <v>0</v>
      </c>
      <c r="AW2293" s="618"/>
      <c r="AX2293" s="620">
        <f>AF2293+AL2293+AR2293</f>
        <v>0</v>
      </c>
      <c r="AY2293" s="624"/>
      <c r="AZ2293" s="548">
        <f>IF(AV2293=0,0,(AX2293/AV2293)*100)</f>
        <v>0</v>
      </c>
      <c r="BA2293" s="518"/>
      <c r="BB2293" s="620">
        <f>SUM(BB2253:BC2292)</f>
        <v>0</v>
      </c>
      <c r="BC2293" s="618"/>
      <c r="BD2293" s="620">
        <f>SUM(BD2253:BE2292)</f>
        <v>0</v>
      </c>
      <c r="BE2293" s="621"/>
      <c r="BF2293" s="548">
        <f>IF(BB2293=0,0,(BD2293/BB2293)*100)</f>
        <v>0</v>
      </c>
      <c r="BG2293" s="518"/>
      <c r="BH2293" s="517">
        <f>AV2293+BB2293</f>
        <v>0</v>
      </c>
      <c r="BI2293" s="618"/>
      <c r="BJ2293" s="620">
        <f>AX2293+BD2293</f>
        <v>0</v>
      </c>
      <c r="BK2293" s="624"/>
      <c r="BL2293" s="548">
        <f>IF(BH2293=0,0,(BJ2293/BH2293)*100)</f>
        <v>0</v>
      </c>
      <c r="BM2293" s="664"/>
      <c r="BN2293" s="666">
        <f>SUM(BN2253:BP2292)</f>
        <v>0</v>
      </c>
      <c r="BO2293" s="667"/>
      <c r="BP2293" s="668"/>
      <c r="BQ2293" s="681">
        <f>SUM(BQ2253:BQ2292)</f>
        <v>0</v>
      </c>
      <c r="BR2293" s="685">
        <f t="shared" ref="BR2293" si="2238">(BN2293*BU$2253)+(N2293*BU$2254)+(Z2293*BU$2255)+(R2293*BU$2256)+(X2293*BU$2257)+(AB2293*BU$2258)+(V2293*BU$2263)</f>
        <v>0</v>
      </c>
      <c r="BS2293" s="683">
        <f t="shared" ref="BS2293" si="2239">((BB2293-BD2293)*BU$2260)+((AV2293-AX2293)*BU$2259)+(H2293*BU$2261)+(P2293*BU$2262)</f>
        <v>0</v>
      </c>
      <c r="BT2293" s="20"/>
      <c r="BU2293" s="20"/>
      <c r="BV2293" s="98"/>
    </row>
    <row r="2294" spans="1:77" s="21" customFormat="1" ht="33.950000000000003" customHeight="1" thickBot="1" x14ac:dyDescent="0.5">
      <c r="A2294" s="98"/>
      <c r="B2294" s="614"/>
      <c r="C2294" s="615"/>
      <c r="D2294" s="615"/>
      <c r="E2294" s="617"/>
      <c r="F2294" s="280"/>
      <c r="G2294" s="280"/>
      <c r="H2294" s="519"/>
      <c r="I2294" s="619"/>
      <c r="J2294" s="519"/>
      <c r="K2294" s="619"/>
      <c r="L2294" s="622"/>
      <c r="M2294" s="623"/>
      <c r="N2294" s="549" t="s">
        <v>16</v>
      </c>
      <c r="O2294" s="520"/>
      <c r="P2294" s="622"/>
      <c r="Q2294" s="619"/>
      <c r="R2294" s="622"/>
      <c r="S2294" s="623"/>
      <c r="T2294" s="549" t="s">
        <v>16</v>
      </c>
      <c r="U2294" s="520"/>
      <c r="V2294" s="519"/>
      <c r="W2294" s="520"/>
      <c r="X2294" s="623"/>
      <c r="Y2294" s="623"/>
      <c r="Z2294" s="519"/>
      <c r="AA2294" s="520"/>
      <c r="AB2294" s="519"/>
      <c r="AC2294" s="520"/>
      <c r="AD2294" s="623"/>
      <c r="AE2294" s="619"/>
      <c r="AF2294" s="622"/>
      <c r="AG2294" s="623"/>
      <c r="AH2294" s="549"/>
      <c r="AI2294" s="520"/>
      <c r="AJ2294" s="622"/>
      <c r="AK2294" s="619"/>
      <c r="AL2294" s="622"/>
      <c r="AM2294" s="623"/>
      <c r="AN2294" s="549"/>
      <c r="AO2294" s="520"/>
      <c r="AP2294" s="622"/>
      <c r="AQ2294" s="619"/>
      <c r="AR2294" s="622"/>
      <c r="AS2294" s="623"/>
      <c r="AT2294" s="549"/>
      <c r="AU2294" s="520"/>
      <c r="AV2294" s="519"/>
      <c r="AW2294" s="619"/>
      <c r="AX2294" s="622"/>
      <c r="AY2294" s="625"/>
      <c r="AZ2294" s="549"/>
      <c r="BA2294" s="520"/>
      <c r="BB2294" s="622"/>
      <c r="BC2294" s="619"/>
      <c r="BD2294" s="622"/>
      <c r="BE2294" s="623"/>
      <c r="BF2294" s="549"/>
      <c r="BG2294" s="520"/>
      <c r="BH2294" s="519"/>
      <c r="BI2294" s="619"/>
      <c r="BJ2294" s="622"/>
      <c r="BK2294" s="625"/>
      <c r="BL2294" s="549"/>
      <c r="BM2294" s="665"/>
      <c r="BN2294" s="669"/>
      <c r="BO2294" s="670"/>
      <c r="BP2294" s="671"/>
      <c r="BQ2294" s="682"/>
      <c r="BR2294" s="686"/>
      <c r="BS2294" s="684"/>
      <c r="BT2294" s="20"/>
      <c r="BU2294" s="20"/>
      <c r="BV2294" s="98"/>
    </row>
    <row r="2295" spans="1:77" s="21" customFormat="1" ht="33" customHeight="1" thickBot="1" x14ac:dyDescent="0.5">
      <c r="A2295" s="98"/>
      <c r="B2295" s="612"/>
      <c r="C2295" s="613"/>
      <c r="D2295" s="613" t="s">
        <v>13</v>
      </c>
      <c r="E2295" s="616"/>
      <c r="F2295" s="281"/>
      <c r="G2295" s="282"/>
      <c r="H2295" s="528"/>
      <c r="I2295" s="636"/>
      <c r="J2295" s="528"/>
      <c r="K2295" s="636"/>
      <c r="L2295" s="638"/>
      <c r="M2295" s="639"/>
      <c r="N2295" s="548">
        <f>J2295+L2295</f>
        <v>0</v>
      </c>
      <c r="O2295" s="518"/>
      <c r="P2295" s="638"/>
      <c r="Q2295" s="636"/>
      <c r="R2295" s="638"/>
      <c r="S2295" s="639"/>
      <c r="T2295" s="548">
        <f>R2295-P2295</f>
        <v>0</v>
      </c>
      <c r="U2295" s="518"/>
      <c r="V2295" s="528"/>
      <c r="W2295" s="529"/>
      <c r="X2295" s="528"/>
      <c r="Y2295" s="529"/>
      <c r="Z2295" s="528"/>
      <c r="AA2295" s="529"/>
      <c r="AB2295" s="528"/>
      <c r="AC2295" s="529"/>
      <c r="AD2295" s="639"/>
      <c r="AE2295" s="636"/>
      <c r="AF2295" s="638"/>
      <c r="AG2295" s="639"/>
      <c r="AH2295" s="548">
        <f>IF(AD2295=0,0,(AF2295/AD2295)*100)</f>
        <v>0</v>
      </c>
      <c r="AI2295" s="518"/>
      <c r="AJ2295" s="638"/>
      <c r="AK2295" s="636"/>
      <c r="AL2295" s="638"/>
      <c r="AM2295" s="639"/>
      <c r="AN2295" s="548">
        <f>IF(AJ2295=0,0,(AL2295/AJ2295)*100)</f>
        <v>0</v>
      </c>
      <c r="AO2295" s="518"/>
      <c r="AP2295" s="638"/>
      <c r="AQ2295" s="636"/>
      <c r="AR2295" s="638"/>
      <c r="AS2295" s="639"/>
      <c r="AT2295" s="548">
        <f>IF(AP2295=0,0,(AR2295/AP2295)*100)</f>
        <v>0</v>
      </c>
      <c r="AU2295" s="518"/>
      <c r="AV2295" s="517">
        <f>AD2295+AJ2295+AP2295</f>
        <v>0</v>
      </c>
      <c r="AW2295" s="618"/>
      <c r="AX2295" s="620">
        <f>AF2295+AL2295+AR2295</f>
        <v>0</v>
      </c>
      <c r="AY2295" s="624"/>
      <c r="AZ2295" s="548">
        <f>IF(AV2295=0,0,(AX2295/AV2295)*100)</f>
        <v>0</v>
      </c>
      <c r="BA2295" s="518"/>
      <c r="BB2295" s="638"/>
      <c r="BC2295" s="636"/>
      <c r="BD2295" s="638"/>
      <c r="BE2295" s="639"/>
      <c r="BF2295" s="548">
        <f>IF(BB2295=0,0,(BD2295/BB2295)*100)</f>
        <v>0</v>
      </c>
      <c r="BG2295" s="518"/>
      <c r="BH2295" s="517">
        <f>AV2295+BB2295</f>
        <v>0</v>
      </c>
      <c r="BI2295" s="618"/>
      <c r="BJ2295" s="620">
        <f>AX2295+BD2295</f>
        <v>0</v>
      </c>
      <c r="BK2295" s="624"/>
      <c r="BL2295" s="548">
        <f>IF(BH2295=0,0,(BJ2295/BH2295)*100)</f>
        <v>0</v>
      </c>
      <c r="BM2295" s="664"/>
      <c r="BN2295" s="693">
        <f>(AF2295*2)+(AL2295*2)+(AR2295*3)+BD2295</f>
        <v>0</v>
      </c>
      <c r="BO2295" s="694"/>
      <c r="BP2295" s="695"/>
      <c r="BQ2295" s="699"/>
      <c r="BR2295" s="283"/>
      <c r="BS2295" s="284"/>
      <c r="BT2295" s="20"/>
      <c r="BU2295" s="20"/>
      <c r="BV2295" s="98"/>
    </row>
    <row r="2296" spans="1:77" s="21" customFormat="1" ht="33.75" customHeight="1" thickBot="1" x14ac:dyDescent="0.5">
      <c r="A2296" s="98"/>
      <c r="B2296" s="285"/>
      <c r="C2296" s="286"/>
      <c r="D2296" s="634"/>
      <c r="E2296" s="635"/>
      <c r="F2296" s="287"/>
      <c r="G2296" s="287"/>
      <c r="H2296" s="530"/>
      <c r="I2296" s="637"/>
      <c r="J2296" s="530"/>
      <c r="K2296" s="637"/>
      <c r="L2296" s="640"/>
      <c r="M2296" s="641"/>
      <c r="N2296" s="549">
        <f>IF((N2293+N2295)=0,0,N2293/(N2293+N2295)*100)</f>
        <v>0</v>
      </c>
      <c r="O2296" s="520"/>
      <c r="P2296" s="640"/>
      <c r="Q2296" s="637"/>
      <c r="R2296" s="640"/>
      <c r="S2296" s="641"/>
      <c r="T2296" s="549"/>
      <c r="U2296" s="520"/>
      <c r="V2296" s="530"/>
      <c r="W2296" s="531"/>
      <c r="X2296" s="530"/>
      <c r="Y2296" s="531"/>
      <c r="Z2296" s="530"/>
      <c r="AA2296" s="531"/>
      <c r="AB2296" s="530"/>
      <c r="AC2296" s="531"/>
      <c r="AD2296" s="641"/>
      <c r="AE2296" s="637"/>
      <c r="AF2296" s="640"/>
      <c r="AG2296" s="641"/>
      <c r="AH2296" s="549"/>
      <c r="AI2296" s="520"/>
      <c r="AJ2296" s="640"/>
      <c r="AK2296" s="637"/>
      <c r="AL2296" s="640"/>
      <c r="AM2296" s="641"/>
      <c r="AN2296" s="549"/>
      <c r="AO2296" s="520"/>
      <c r="AP2296" s="640"/>
      <c r="AQ2296" s="637"/>
      <c r="AR2296" s="640"/>
      <c r="AS2296" s="641"/>
      <c r="AT2296" s="549"/>
      <c r="AU2296" s="520"/>
      <c r="AV2296" s="519"/>
      <c r="AW2296" s="619"/>
      <c r="AX2296" s="622"/>
      <c r="AY2296" s="625"/>
      <c r="AZ2296" s="549"/>
      <c r="BA2296" s="520"/>
      <c r="BB2296" s="640"/>
      <c r="BC2296" s="637"/>
      <c r="BD2296" s="640"/>
      <c r="BE2296" s="641"/>
      <c r="BF2296" s="549"/>
      <c r="BG2296" s="520"/>
      <c r="BH2296" s="519"/>
      <c r="BI2296" s="619"/>
      <c r="BJ2296" s="622"/>
      <c r="BK2296" s="625"/>
      <c r="BL2296" s="549"/>
      <c r="BM2296" s="665"/>
      <c r="BN2296" s="696"/>
      <c r="BO2296" s="697"/>
      <c r="BP2296" s="698"/>
      <c r="BQ2296" s="700"/>
      <c r="BR2296" s="79"/>
      <c r="BS2296" s="79"/>
      <c r="BT2296" s="20"/>
      <c r="BU2296" s="20"/>
      <c r="BV2296" s="98"/>
    </row>
    <row r="2297" spans="1:77" ht="16.5" customHeight="1" thickTop="1" thickBot="1" x14ac:dyDescent="0.5">
      <c r="A2297" s="95"/>
      <c r="B2297" s="288"/>
      <c r="C2297" s="70"/>
      <c r="D2297" s="70"/>
      <c r="E2297" s="70"/>
      <c r="F2297" s="70"/>
      <c r="G2297" s="70"/>
      <c r="H2297" s="70"/>
      <c r="I2297" s="70"/>
      <c r="J2297" s="70"/>
      <c r="K2297" s="70"/>
      <c r="L2297" s="70"/>
      <c r="M2297" s="70"/>
      <c r="N2297" s="70"/>
      <c r="O2297" s="70"/>
      <c r="P2297" s="70"/>
      <c r="Q2297" s="70"/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  <c r="AE2297" s="70"/>
      <c r="AF2297" s="70"/>
      <c r="AG2297" s="70"/>
      <c r="AH2297" s="289"/>
      <c r="AI2297" s="289"/>
      <c r="AJ2297" s="70"/>
      <c r="AK2297" s="70"/>
      <c r="AL2297" s="70"/>
      <c r="AM2297" s="70"/>
      <c r="AN2297" s="70"/>
      <c r="AO2297" s="70"/>
      <c r="AP2297" s="70"/>
      <c r="AQ2297" s="70"/>
      <c r="AR2297" s="70"/>
      <c r="AS2297" s="70"/>
      <c r="AT2297" s="70"/>
      <c r="AU2297" s="70"/>
      <c r="AV2297" s="70"/>
      <c r="AW2297" s="70"/>
      <c r="AX2297" s="70"/>
      <c r="AY2297" s="70"/>
      <c r="AZ2297" s="70"/>
      <c r="BA2297" s="70"/>
      <c r="BB2297" s="70"/>
      <c r="BC2297" s="70"/>
      <c r="BD2297" s="70"/>
      <c r="BE2297" s="70"/>
      <c r="BF2297" s="70"/>
      <c r="BG2297" s="70"/>
      <c r="BH2297" s="70"/>
      <c r="BI2297" s="70"/>
      <c r="BJ2297" s="70"/>
      <c r="BK2297" s="70"/>
      <c r="BL2297" s="70"/>
      <c r="BM2297" s="70"/>
      <c r="BN2297" s="70"/>
      <c r="BO2297" s="70"/>
      <c r="BP2297" s="70"/>
      <c r="BQ2297" s="89"/>
      <c r="BR2297" s="674">
        <f>IF((J2293+L2295)=0,0,(J2293/(J2293+L2295)*100)%)</f>
        <v>0</v>
      </c>
      <c r="BS2297" s="675"/>
      <c r="BT2297" s="674">
        <f>IF((L2293+J2295)=0,0,(L2293/(L2293+J2295)*100)%)</f>
        <v>0</v>
      </c>
      <c r="BU2297" s="675"/>
      <c r="BV2297" s="95"/>
    </row>
    <row r="2298" spans="1:77" s="23" customFormat="1" ht="79.5" customHeight="1" thickTop="1" thickBot="1" x14ac:dyDescent="0.55000000000000004">
      <c r="A2298" s="99"/>
      <c r="B2298" s="565" t="s">
        <v>64</v>
      </c>
      <c r="C2298" s="566"/>
      <c r="D2298" s="113"/>
      <c r="E2298" s="532" t="s">
        <v>54</v>
      </c>
      <c r="F2298" s="532"/>
      <c r="G2298" s="532"/>
      <c r="H2298" s="532"/>
      <c r="I2298" s="94"/>
      <c r="J2298" s="533"/>
      <c r="K2298" s="534"/>
      <c r="L2298" s="535"/>
      <c r="M2298" s="290"/>
      <c r="N2298" s="533"/>
      <c r="O2298" s="534"/>
      <c r="P2298" s="535"/>
      <c r="Q2298" s="536" t="s">
        <v>47</v>
      </c>
      <c r="R2298" s="537"/>
      <c r="S2298" s="537"/>
      <c r="T2298" s="538"/>
      <c r="U2298" s="533"/>
      <c r="V2298" s="534"/>
      <c r="W2298" s="535"/>
      <c r="X2298" s="290"/>
      <c r="Y2298" s="533"/>
      <c r="Z2298" s="534"/>
      <c r="AA2298" s="535"/>
      <c r="AB2298" s="536" t="s">
        <v>49</v>
      </c>
      <c r="AC2298" s="537"/>
      <c r="AD2298" s="537"/>
      <c r="AE2298" s="538"/>
      <c r="AF2298" s="533"/>
      <c r="AG2298" s="534"/>
      <c r="AH2298" s="535"/>
      <c r="AI2298" s="290"/>
      <c r="AJ2298" s="533"/>
      <c r="AK2298" s="534"/>
      <c r="AL2298" s="535"/>
      <c r="AM2298" s="536" t="s">
        <v>53</v>
      </c>
      <c r="AN2298" s="537"/>
      <c r="AO2298" s="537"/>
      <c r="AP2298" s="538"/>
      <c r="AQ2298" s="533"/>
      <c r="AR2298" s="534"/>
      <c r="AS2298" s="535"/>
      <c r="AT2298" s="72"/>
      <c r="AU2298" s="533"/>
      <c r="AV2298" s="534"/>
      <c r="AW2298" s="535"/>
      <c r="AX2298" s="291"/>
      <c r="AY2298" s="291"/>
      <c r="AZ2298" s="291"/>
      <c r="BA2298" s="291"/>
      <c r="BB2298" s="567" t="s">
        <v>20</v>
      </c>
      <c r="BC2298" s="567"/>
      <c r="BD2298" s="567"/>
      <c r="BE2298" s="567"/>
      <c r="BF2298" s="568"/>
      <c r="BG2298" s="539">
        <f>BN2293</f>
        <v>0</v>
      </c>
      <c r="BH2298" s="540"/>
      <c r="BI2298" s="541"/>
      <c r="BJ2298" s="292"/>
      <c r="BK2298" s="539">
        <f>BN2295</f>
        <v>0</v>
      </c>
      <c r="BL2298" s="540"/>
      <c r="BM2298" s="541"/>
      <c r="BN2298" s="73"/>
      <c r="BO2298" s="73"/>
      <c r="BP2298" s="73"/>
      <c r="BQ2298" s="90"/>
      <c r="BR2298" s="24"/>
      <c r="BS2298" s="24"/>
      <c r="BT2298" s="22"/>
      <c r="BU2298" s="22"/>
      <c r="BV2298" s="99"/>
    </row>
    <row r="2299" spans="1:77" ht="15.6" customHeight="1" thickTop="1" thickBot="1" x14ac:dyDescent="0.55000000000000004">
      <c r="A2299" s="95"/>
      <c r="B2299" s="293"/>
      <c r="C2299" s="67"/>
      <c r="D2299" s="67"/>
      <c r="E2299" s="294"/>
      <c r="F2299" s="295"/>
      <c r="G2299" s="295"/>
      <c r="H2299" s="94"/>
      <c r="I2299" s="94"/>
      <c r="J2299" s="296"/>
      <c r="K2299" s="296"/>
      <c r="L2299" s="296"/>
      <c r="M2299" s="296"/>
      <c r="N2299" s="296"/>
      <c r="O2299" s="296"/>
      <c r="P2299" s="296"/>
      <c r="Q2299" s="295"/>
      <c r="R2299" s="295"/>
      <c r="S2299" s="295"/>
      <c r="T2299" s="295"/>
      <c r="U2299" s="296"/>
      <c r="V2299" s="296"/>
      <c r="W2299" s="296"/>
      <c r="X2299" s="297"/>
      <c r="Y2299" s="296"/>
      <c r="Z2299" s="296"/>
      <c r="AA2299" s="296"/>
      <c r="AB2299" s="295"/>
      <c r="AC2299" s="295"/>
      <c r="AD2299" s="295"/>
      <c r="AE2299" s="295"/>
      <c r="AF2299" s="296"/>
      <c r="AG2299" s="296"/>
      <c r="AH2299" s="296"/>
      <c r="AI2299" s="296"/>
      <c r="AJ2299" s="297"/>
      <c r="AK2299" s="297"/>
      <c r="AL2299" s="296"/>
      <c r="AM2299" s="295"/>
      <c r="AN2299" s="295"/>
      <c r="AO2299" s="295"/>
      <c r="AP2299" s="295"/>
      <c r="AQ2299" s="296"/>
      <c r="AR2299" s="296"/>
      <c r="AS2299" s="296"/>
      <c r="AT2299" s="296"/>
      <c r="AU2299" s="296"/>
      <c r="AV2299" s="72"/>
      <c r="AW2299" s="72"/>
      <c r="AX2299" s="74"/>
      <c r="AY2299" s="74"/>
      <c r="AZ2299" s="74"/>
      <c r="BA2299" s="74"/>
      <c r="BB2299" s="295"/>
      <c r="BC2299" s="298"/>
      <c r="BD2299" s="298"/>
      <c r="BE2299" s="299"/>
      <c r="BF2299" s="300"/>
      <c r="BG2299" s="301"/>
      <c r="BH2299" s="301"/>
      <c r="BI2299" s="72"/>
      <c r="BJ2299" s="302"/>
      <c r="BK2299" s="303"/>
      <c r="BL2299" s="303"/>
      <c r="BM2299" s="72"/>
      <c r="BN2299" s="74"/>
      <c r="BO2299" s="74"/>
      <c r="BP2299" s="74"/>
      <c r="BQ2299" s="91"/>
      <c r="BR2299" s="25"/>
      <c r="BS2299" s="25"/>
      <c r="BT2299" s="15"/>
      <c r="BU2299" s="15"/>
      <c r="BV2299" s="95"/>
    </row>
    <row r="2300" spans="1:77" s="23" customFormat="1" ht="79.5" customHeight="1" thickTop="1" thickBot="1" x14ac:dyDescent="0.55000000000000004">
      <c r="A2300" s="99"/>
      <c r="B2300" s="569" t="s">
        <v>46</v>
      </c>
      <c r="C2300" s="567"/>
      <c r="D2300" s="113"/>
      <c r="E2300" s="532" t="s">
        <v>55</v>
      </c>
      <c r="F2300" s="532"/>
      <c r="G2300" s="532"/>
      <c r="H2300" s="532"/>
      <c r="I2300" s="94"/>
      <c r="J2300" s="539">
        <f>J2298</f>
        <v>0</v>
      </c>
      <c r="K2300" s="540"/>
      <c r="L2300" s="541"/>
      <c r="M2300" s="290"/>
      <c r="N2300" s="539">
        <f>N2298</f>
        <v>0</v>
      </c>
      <c r="O2300" s="540"/>
      <c r="P2300" s="541"/>
      <c r="Q2300" s="536" t="s">
        <v>51</v>
      </c>
      <c r="R2300" s="537"/>
      <c r="S2300" s="537"/>
      <c r="T2300" s="538"/>
      <c r="U2300" s="539">
        <f>U2298-J2298</f>
        <v>0</v>
      </c>
      <c r="V2300" s="540"/>
      <c r="W2300" s="541"/>
      <c r="X2300" s="290"/>
      <c r="Y2300" s="539">
        <f>Y2298-N2298</f>
        <v>0</v>
      </c>
      <c r="Z2300" s="540"/>
      <c r="AA2300" s="541"/>
      <c r="AB2300" s="536" t="s">
        <v>50</v>
      </c>
      <c r="AC2300" s="537"/>
      <c r="AD2300" s="537"/>
      <c r="AE2300" s="538"/>
      <c r="AF2300" s="539">
        <f>AF2298-U2298</f>
        <v>0</v>
      </c>
      <c r="AG2300" s="540"/>
      <c r="AH2300" s="541"/>
      <c r="AI2300" s="290"/>
      <c r="AJ2300" s="539">
        <f>AJ2298-Y2298</f>
        <v>0</v>
      </c>
      <c r="AK2300" s="540"/>
      <c r="AL2300" s="541"/>
      <c r="AM2300" s="536" t="s">
        <v>52</v>
      </c>
      <c r="AN2300" s="537"/>
      <c r="AO2300" s="537"/>
      <c r="AP2300" s="538"/>
      <c r="AQ2300" s="539">
        <f>AQ2298-AF2298</f>
        <v>0</v>
      </c>
      <c r="AR2300" s="540"/>
      <c r="AS2300" s="541"/>
      <c r="AT2300" s="72"/>
      <c r="AU2300" s="539">
        <f>AU2298-AJ2298</f>
        <v>0</v>
      </c>
      <c r="AV2300" s="540"/>
      <c r="AW2300" s="541"/>
      <c r="AX2300" s="291"/>
      <c r="AY2300" s="291"/>
      <c r="AZ2300" s="291"/>
      <c r="BA2300" s="291"/>
      <c r="BB2300" s="567" t="s">
        <v>45</v>
      </c>
      <c r="BC2300" s="567"/>
      <c r="BD2300" s="567"/>
      <c r="BE2300" s="567"/>
      <c r="BF2300" s="568"/>
      <c r="BG2300" s="539">
        <f>BG2298-AQ2298</f>
        <v>0</v>
      </c>
      <c r="BH2300" s="540"/>
      <c r="BI2300" s="541"/>
      <c r="BJ2300" s="304"/>
      <c r="BK2300" s="539">
        <f>BK2298-AU2298</f>
        <v>0</v>
      </c>
      <c r="BL2300" s="540"/>
      <c r="BM2300" s="541"/>
      <c r="BN2300" s="73"/>
      <c r="BO2300" s="73"/>
      <c r="BP2300" s="73"/>
      <c r="BQ2300" s="90"/>
      <c r="BR2300" s="24"/>
      <c r="BS2300" s="24"/>
      <c r="BT2300" s="22"/>
      <c r="BU2300" s="22"/>
      <c r="BV2300" s="99"/>
      <c r="BY2300" s="21"/>
    </row>
    <row r="2301" spans="1:77" ht="18.75" customHeight="1" thickTop="1" thickBot="1" x14ac:dyDescent="0.5">
      <c r="A2301" s="95"/>
      <c r="B2301" s="305"/>
      <c r="C2301" s="71"/>
      <c r="D2301" s="71"/>
      <c r="E2301" s="71"/>
      <c r="F2301" s="92"/>
      <c r="G2301" s="92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X2301" s="71"/>
      <c r="Y2301" s="71"/>
      <c r="Z2301" s="71"/>
      <c r="AA2301" s="71"/>
      <c r="AB2301" s="71"/>
      <c r="AC2301" s="71"/>
      <c r="AD2301" s="71"/>
      <c r="AE2301" s="71"/>
      <c r="AF2301" s="71"/>
      <c r="AG2301" s="71"/>
      <c r="AH2301" s="306"/>
      <c r="AI2301" s="306"/>
      <c r="AJ2301" s="71"/>
      <c r="AK2301" s="71"/>
      <c r="AL2301" s="71"/>
      <c r="AM2301" s="71"/>
      <c r="AN2301" s="71"/>
      <c r="AO2301" s="71"/>
      <c r="AP2301" s="71"/>
      <c r="AQ2301" s="71"/>
      <c r="AR2301" s="71"/>
      <c r="AS2301" s="71"/>
      <c r="AT2301" s="71"/>
      <c r="AU2301" s="71"/>
      <c r="AV2301" s="71"/>
      <c r="AW2301" s="71"/>
      <c r="AX2301" s="71"/>
      <c r="AY2301" s="71"/>
      <c r="AZ2301" s="71"/>
      <c r="BA2301" s="71"/>
      <c r="BB2301" s="71"/>
      <c r="BC2301" s="703" t="s">
        <v>153</v>
      </c>
      <c r="BD2301" s="703"/>
      <c r="BE2301" s="703"/>
      <c r="BF2301" s="703"/>
      <c r="BG2301" s="703"/>
      <c r="BH2301" s="703"/>
      <c r="BI2301" s="703"/>
      <c r="BJ2301" s="703"/>
      <c r="BK2301" s="703"/>
      <c r="BL2301" s="703"/>
      <c r="BM2301" s="703"/>
      <c r="BN2301" s="703"/>
      <c r="BO2301" s="703"/>
      <c r="BP2301" s="703"/>
      <c r="BQ2301" s="318"/>
      <c r="BR2301" s="319"/>
      <c r="BS2301" s="319"/>
      <c r="BT2301" s="15"/>
      <c r="BU2301" s="15"/>
      <c r="BV2301" s="95"/>
    </row>
    <row r="2302" spans="1:77" s="93" customFormat="1" ht="13.5" customHeight="1" thickTop="1" x14ac:dyDescent="0.45">
      <c r="A2302" s="95"/>
      <c r="B2302" s="99"/>
      <c r="C2302" s="95"/>
      <c r="D2302" s="95"/>
      <c r="E2302" s="95"/>
      <c r="F2302" s="96"/>
      <c r="G2302" s="96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254"/>
      <c r="AI2302" s="254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5"/>
      <c r="BL2302" s="95"/>
      <c r="BM2302" s="95"/>
      <c r="BN2302" s="95"/>
      <c r="BO2302" s="95"/>
      <c r="BP2302" s="95"/>
      <c r="BQ2302" s="97"/>
      <c r="BR2302" s="97"/>
      <c r="BS2302" s="97"/>
      <c r="BT2302" s="95"/>
      <c r="BU2302" s="95"/>
      <c r="BV2302" s="95"/>
    </row>
    <row r="2303" spans="1:77" s="17" customFormat="1" ht="33.75" x14ac:dyDescent="0.5">
      <c r="A2303" s="255"/>
      <c r="B2303" s="604" t="s">
        <v>9</v>
      </c>
      <c r="C2303" s="604"/>
      <c r="D2303" s="604"/>
      <c r="E2303" s="604"/>
      <c r="F2303" s="604"/>
      <c r="G2303" s="604"/>
      <c r="H2303" s="604"/>
      <c r="I2303" s="604"/>
      <c r="J2303" s="604"/>
      <c r="K2303" s="604"/>
      <c r="L2303" s="604"/>
      <c r="M2303" s="604"/>
      <c r="N2303" s="604"/>
      <c r="O2303" s="604"/>
      <c r="P2303" s="604"/>
      <c r="Q2303" s="604"/>
      <c r="R2303" s="604"/>
      <c r="S2303" s="604"/>
      <c r="T2303" s="604"/>
      <c r="U2303" s="604"/>
      <c r="V2303" s="604"/>
      <c r="W2303" s="604"/>
      <c r="X2303" s="604"/>
      <c r="Y2303" s="604"/>
      <c r="Z2303" s="604"/>
      <c r="AA2303" s="604"/>
      <c r="AB2303" s="604"/>
      <c r="AC2303" s="604"/>
      <c r="AD2303" s="604"/>
      <c r="AE2303" s="604"/>
      <c r="AF2303" s="604"/>
      <c r="AG2303" s="604"/>
      <c r="AH2303" s="604"/>
      <c r="AI2303" s="604"/>
      <c r="AJ2303" s="604"/>
      <c r="AK2303" s="604"/>
      <c r="AL2303" s="604"/>
      <c r="AM2303" s="604"/>
      <c r="AN2303" s="604"/>
      <c r="AO2303" s="604"/>
      <c r="AP2303" s="604"/>
      <c r="AQ2303" s="604"/>
      <c r="AR2303" s="604"/>
      <c r="AS2303" s="604"/>
      <c r="AT2303" s="604"/>
      <c r="AU2303" s="604"/>
      <c r="AV2303" s="604"/>
      <c r="AW2303" s="604"/>
      <c r="AX2303" s="604"/>
      <c r="AY2303" s="604"/>
      <c r="AZ2303" s="604"/>
      <c r="BA2303" s="604"/>
      <c r="BB2303" s="604"/>
      <c r="BC2303" s="604"/>
      <c r="BD2303" s="604"/>
      <c r="BE2303" s="604"/>
      <c r="BF2303" s="604"/>
      <c r="BG2303" s="604"/>
      <c r="BH2303" s="604"/>
      <c r="BI2303" s="604"/>
      <c r="BJ2303" s="604"/>
      <c r="BK2303" s="604"/>
      <c r="BL2303" s="604"/>
      <c r="BM2303" s="604"/>
      <c r="BN2303" s="604"/>
      <c r="BO2303" s="604"/>
      <c r="BP2303" s="604"/>
      <c r="BQ2303" s="256"/>
      <c r="BR2303" s="256"/>
      <c r="BS2303" s="256"/>
      <c r="BT2303" s="257"/>
      <c r="BU2303" s="257"/>
      <c r="BV2303" s="255"/>
    </row>
    <row r="2304" spans="1:77" ht="10.9" customHeight="1" x14ac:dyDescent="0.45">
      <c r="A2304" s="95"/>
      <c r="B2304" s="258"/>
      <c r="C2304" s="62"/>
      <c r="D2304" s="62"/>
      <c r="E2304" s="62"/>
      <c r="F2304" s="63"/>
      <c r="G2304" s="63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259"/>
      <c r="AI2304" s="259"/>
      <c r="AJ2304" s="62"/>
      <c r="AK2304" s="62"/>
      <c r="AL2304" s="62"/>
      <c r="AM2304" s="62"/>
      <c r="AN2304" s="62"/>
      <c r="AO2304" s="62"/>
      <c r="AP2304" s="62"/>
      <c r="AQ2304" s="62"/>
      <c r="AR2304" s="62"/>
      <c r="AS2304" s="62"/>
      <c r="AT2304" s="62"/>
      <c r="AU2304" s="62"/>
      <c r="AV2304" s="62"/>
      <c r="AW2304" s="62"/>
      <c r="AX2304" s="62"/>
      <c r="AY2304" s="62"/>
      <c r="AZ2304" s="62"/>
      <c r="BA2304" s="62"/>
      <c r="BB2304" s="62"/>
      <c r="BC2304" s="62"/>
      <c r="BD2304" s="62"/>
      <c r="BE2304" s="62"/>
      <c r="BF2304" s="62"/>
      <c r="BG2304" s="62"/>
      <c r="BH2304" s="62"/>
      <c r="BI2304" s="62"/>
      <c r="BJ2304" s="62"/>
      <c r="BK2304" s="62"/>
      <c r="BL2304" s="62"/>
      <c r="BM2304" s="62"/>
      <c r="BN2304" s="62"/>
      <c r="BO2304" s="62"/>
      <c r="BP2304" s="94"/>
      <c r="BQ2304" s="87"/>
      <c r="BR2304" s="94"/>
      <c r="BS2304" s="94"/>
      <c r="BT2304" s="15"/>
      <c r="BU2304" s="15"/>
      <c r="BV2304" s="95"/>
    </row>
    <row r="2305" spans="1:79" s="18" customFormat="1" ht="36.75" customHeight="1" x14ac:dyDescent="0.45">
      <c r="A2305" s="260"/>
      <c r="B2305" s="258"/>
      <c r="C2305" s="261"/>
      <c r="D2305" s="262" t="s">
        <v>10</v>
      </c>
      <c r="E2305" s="605" t="str">
        <f>IF(ROSTER!D$3="","",ROSTER!D$3)</f>
        <v/>
      </c>
      <c r="F2305" s="605"/>
      <c r="G2305" s="605"/>
      <c r="H2305" s="605"/>
      <c r="I2305" s="605"/>
      <c r="J2305" s="605"/>
      <c r="K2305" s="605"/>
      <c r="L2305" s="605"/>
      <c r="M2305" s="605"/>
      <c r="N2305" s="605"/>
      <c r="O2305" s="605"/>
      <c r="P2305" s="605"/>
      <c r="Q2305" s="605"/>
      <c r="R2305" s="605"/>
      <c r="S2305" s="605"/>
      <c r="T2305" s="605"/>
      <c r="U2305" s="605"/>
      <c r="V2305" s="605"/>
      <c r="W2305" s="605"/>
      <c r="X2305" s="605"/>
      <c r="Y2305" s="605"/>
      <c r="Z2305" s="605"/>
      <c r="AA2305" s="605"/>
      <c r="AB2305" s="605"/>
      <c r="AC2305" s="605"/>
      <c r="AD2305" s="605"/>
      <c r="AE2305" s="605"/>
      <c r="AF2305" s="316"/>
      <c r="AG2305" s="606" t="s">
        <v>11</v>
      </c>
      <c r="AH2305" s="606"/>
      <c r="AI2305" s="606"/>
      <c r="AJ2305" s="606"/>
      <c r="AK2305" s="606"/>
      <c r="AL2305" s="606"/>
      <c r="AM2305" s="606"/>
      <c r="AN2305" s="607"/>
      <c r="AO2305" s="607"/>
      <c r="AP2305" s="607"/>
      <c r="AQ2305" s="607"/>
      <c r="AR2305" s="607"/>
      <c r="AS2305" s="607"/>
      <c r="AT2305" s="607"/>
      <c r="AU2305" s="607"/>
      <c r="AV2305" s="607"/>
      <c r="AW2305" s="607"/>
      <c r="AX2305" s="607"/>
      <c r="AY2305" s="607"/>
      <c r="AZ2305" s="607"/>
      <c r="BA2305" s="607"/>
      <c r="BB2305" s="607"/>
      <c r="BC2305" s="607"/>
      <c r="BD2305" s="607"/>
      <c r="BE2305" s="607"/>
      <c r="BF2305" s="607"/>
      <c r="BG2305" s="607"/>
      <c r="BH2305" s="607"/>
      <c r="BI2305" s="607"/>
      <c r="BJ2305" s="607"/>
      <c r="BK2305" s="607"/>
      <c r="BL2305" s="607"/>
      <c r="BM2305" s="607"/>
      <c r="BN2305" s="607"/>
      <c r="BO2305" s="607"/>
      <c r="BP2305" s="94"/>
      <c r="BQ2305" s="88" t="s">
        <v>130</v>
      </c>
      <c r="BR2305" s="94"/>
      <c r="BS2305" s="94"/>
      <c r="BT2305" s="263"/>
      <c r="BU2305" s="263"/>
      <c r="BV2305" s="260"/>
    </row>
    <row r="2306" spans="1:79" ht="8.85" customHeight="1" x14ac:dyDescent="0.45">
      <c r="A2306" s="96"/>
      <c r="B2306" s="258"/>
      <c r="C2306" s="259" t="s">
        <v>39</v>
      </c>
      <c r="D2306" s="259"/>
      <c r="E2306" s="259"/>
      <c r="F2306" s="63"/>
      <c r="G2306" s="63"/>
      <c r="H2306" s="259"/>
      <c r="I2306" s="259"/>
      <c r="J2306" s="317"/>
      <c r="K2306" s="317"/>
      <c r="L2306" s="317"/>
      <c r="M2306" s="317"/>
      <c r="N2306" s="317"/>
      <c r="O2306" s="317"/>
      <c r="P2306" s="317"/>
      <c r="Q2306" s="317"/>
      <c r="R2306" s="317"/>
      <c r="S2306" s="317"/>
      <c r="T2306" s="317"/>
      <c r="U2306" s="317"/>
      <c r="V2306" s="317"/>
      <c r="W2306" s="317"/>
      <c r="X2306" s="317"/>
      <c r="Y2306" s="317"/>
      <c r="Z2306" s="317"/>
      <c r="AA2306" s="317"/>
      <c r="AB2306" s="317"/>
      <c r="AC2306" s="317"/>
      <c r="AD2306" s="317"/>
      <c r="AE2306" s="317"/>
      <c r="AF2306" s="317"/>
      <c r="AG2306" s="317"/>
      <c r="AH2306" s="317"/>
      <c r="AI2306" s="259"/>
      <c r="AJ2306" s="264"/>
      <c r="AK2306" s="265"/>
      <c r="AL2306" s="265"/>
      <c r="AM2306" s="265"/>
      <c r="AN2306" s="265"/>
      <c r="AO2306" s="265"/>
      <c r="AP2306" s="265"/>
      <c r="AQ2306" s="266"/>
      <c r="AR2306" s="266"/>
      <c r="AS2306" s="266"/>
      <c r="AT2306" s="266"/>
      <c r="AU2306" s="266"/>
      <c r="AV2306" s="266"/>
      <c r="AW2306" s="266"/>
      <c r="AX2306" s="266"/>
      <c r="AY2306" s="266"/>
      <c r="AZ2306" s="266"/>
      <c r="BA2306" s="266"/>
      <c r="BB2306" s="266"/>
      <c r="BC2306" s="266"/>
      <c r="BD2306" s="266"/>
      <c r="BE2306" s="266"/>
      <c r="BF2306" s="266"/>
      <c r="BG2306" s="266"/>
      <c r="BH2306" s="266"/>
      <c r="BI2306" s="266"/>
      <c r="BJ2306" s="266"/>
      <c r="BK2306" s="266"/>
      <c r="BL2306" s="266"/>
      <c r="BM2306" s="266"/>
      <c r="BN2306" s="266"/>
      <c r="BO2306" s="266"/>
      <c r="BP2306" s="266"/>
      <c r="BQ2306" s="267"/>
      <c r="BR2306" s="267"/>
      <c r="BS2306" s="267"/>
      <c r="BT2306" s="268"/>
      <c r="BU2306" s="268"/>
      <c r="BV2306" s="96"/>
    </row>
    <row r="2307" spans="1:79" s="18" customFormat="1" ht="33.75" x14ac:dyDescent="0.45">
      <c r="A2307" s="260"/>
      <c r="B2307" s="258"/>
      <c r="C2307" s="608" t="s">
        <v>38</v>
      </c>
      <c r="D2307" s="608"/>
      <c r="E2307" s="607"/>
      <c r="F2307" s="607"/>
      <c r="G2307" s="607"/>
      <c r="H2307" s="607"/>
      <c r="I2307" s="607"/>
      <c r="J2307" s="607"/>
      <c r="K2307" s="607"/>
      <c r="L2307" s="607"/>
      <c r="M2307" s="607"/>
      <c r="N2307" s="607"/>
      <c r="O2307" s="607"/>
      <c r="P2307" s="607"/>
      <c r="Q2307" s="607"/>
      <c r="R2307" s="607"/>
      <c r="S2307" s="607"/>
      <c r="T2307" s="607"/>
      <c r="U2307" s="607"/>
      <c r="V2307" s="607"/>
      <c r="W2307" s="607"/>
      <c r="X2307" s="607"/>
      <c r="Y2307" s="607"/>
      <c r="Z2307" s="607"/>
      <c r="AA2307" s="607"/>
      <c r="AB2307" s="607"/>
      <c r="AC2307" s="607"/>
      <c r="AD2307" s="607"/>
      <c r="AE2307" s="607"/>
      <c r="AF2307" s="316"/>
      <c r="AG2307" s="609" t="s">
        <v>21</v>
      </c>
      <c r="AH2307" s="609"/>
      <c r="AI2307" s="609"/>
      <c r="AJ2307" s="609"/>
      <c r="AK2307" s="607"/>
      <c r="AL2307" s="607"/>
      <c r="AM2307" s="607"/>
      <c r="AN2307" s="607"/>
      <c r="AO2307" s="607"/>
      <c r="AP2307" s="607"/>
      <c r="AQ2307" s="607"/>
      <c r="AR2307" s="607"/>
      <c r="AS2307" s="607"/>
      <c r="AT2307" s="607"/>
      <c r="AU2307" s="607"/>
      <c r="AV2307" s="607"/>
      <c r="AW2307" s="607"/>
      <c r="AX2307" s="607"/>
      <c r="AY2307" s="607"/>
      <c r="AZ2307" s="607"/>
      <c r="BA2307" s="607"/>
      <c r="BB2307" s="607"/>
      <c r="BC2307" s="610" t="s">
        <v>12</v>
      </c>
      <c r="BD2307" s="610"/>
      <c r="BE2307" s="610"/>
      <c r="BF2307" s="611"/>
      <c r="BG2307" s="611"/>
      <c r="BH2307" s="611"/>
      <c r="BI2307" s="611"/>
      <c r="BJ2307" s="611"/>
      <c r="BK2307" s="611"/>
      <c r="BL2307" s="611"/>
      <c r="BM2307" s="611"/>
      <c r="BN2307" s="611"/>
      <c r="BO2307" s="611"/>
      <c r="BP2307" s="64"/>
      <c r="BQ2307" s="269"/>
      <c r="BR2307" s="65"/>
      <c r="BS2307" s="65"/>
      <c r="BT2307" s="270">
        <f>IF(BF2307=0,0,1)</f>
        <v>0</v>
      </c>
      <c r="BU2307" s="18">
        <f>IF((BG2357+BK2357)&gt;(AQ2357+AU2357),1,0)</f>
        <v>0</v>
      </c>
      <c r="BV2307" s="271"/>
    </row>
    <row r="2308" spans="1:79" ht="9.6" customHeight="1" x14ac:dyDescent="0.45">
      <c r="A2308" s="95"/>
      <c r="B2308" s="258"/>
      <c r="C2308" s="62"/>
      <c r="D2308" s="62"/>
      <c r="E2308" s="62"/>
      <c r="F2308" s="63"/>
      <c r="G2308" s="63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259"/>
      <c r="AI2308" s="259"/>
      <c r="AJ2308" s="62"/>
      <c r="AK2308" s="62"/>
      <c r="AL2308" s="62"/>
      <c r="AM2308" s="62"/>
      <c r="AN2308" s="62"/>
      <c r="AO2308" s="62"/>
      <c r="AP2308" s="62"/>
      <c r="AQ2308" s="62"/>
      <c r="AR2308" s="62"/>
      <c r="AS2308" s="62"/>
      <c r="AT2308" s="62"/>
      <c r="AU2308" s="62"/>
      <c r="AV2308" s="62"/>
      <c r="AW2308" s="62"/>
      <c r="AX2308" s="62"/>
      <c r="AY2308" s="62"/>
      <c r="AZ2308" s="62"/>
      <c r="BA2308" s="62"/>
      <c r="BB2308" s="62"/>
      <c r="BC2308" s="62"/>
      <c r="BD2308" s="62"/>
      <c r="BE2308" s="62"/>
      <c r="BF2308" s="62"/>
      <c r="BG2308" s="62"/>
      <c r="BH2308" s="62"/>
      <c r="BI2308" s="62"/>
      <c r="BJ2308" s="62"/>
      <c r="BK2308" s="62"/>
      <c r="BL2308" s="62"/>
      <c r="BM2308" s="62"/>
      <c r="BN2308" s="62"/>
      <c r="BO2308" s="62"/>
      <c r="BP2308" s="62"/>
      <c r="BQ2308" s="66"/>
      <c r="BR2308" s="66"/>
      <c r="BS2308" s="66"/>
      <c r="BT2308" s="15"/>
      <c r="BU2308" s="15"/>
      <c r="BV2308" s="95"/>
    </row>
    <row r="2309" spans="1:79" ht="8.85" customHeight="1" thickBot="1" x14ac:dyDescent="0.5">
      <c r="A2309" s="95"/>
      <c r="B2309" s="113"/>
      <c r="C2309" s="67"/>
      <c r="D2309" s="67"/>
      <c r="E2309" s="67"/>
      <c r="F2309" s="68"/>
      <c r="G2309" s="68"/>
      <c r="H2309" s="67"/>
      <c r="I2309" s="67"/>
      <c r="J2309" s="67"/>
      <c r="K2309" s="67"/>
      <c r="L2309" s="67"/>
      <c r="M2309" s="67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  <c r="AA2309" s="67"/>
      <c r="AB2309" s="67"/>
      <c r="AC2309" s="67"/>
      <c r="AD2309" s="67"/>
      <c r="AE2309" s="67"/>
      <c r="AF2309" s="67"/>
      <c r="AG2309" s="67"/>
      <c r="AH2309" s="272"/>
      <c r="AI2309" s="272"/>
      <c r="AJ2309" s="67"/>
      <c r="AK2309" s="67"/>
      <c r="AL2309" s="67"/>
      <c r="AM2309" s="67"/>
      <c r="AN2309" s="67"/>
      <c r="AO2309" s="67"/>
      <c r="AP2309" s="67"/>
      <c r="AQ2309" s="67"/>
      <c r="AR2309" s="67"/>
      <c r="AS2309" s="67"/>
      <c r="AT2309" s="67"/>
      <c r="AU2309" s="67"/>
      <c r="AV2309" s="67"/>
      <c r="AW2309" s="67"/>
      <c r="AX2309" s="67"/>
      <c r="AY2309" s="67"/>
      <c r="AZ2309" s="67"/>
      <c r="BA2309" s="67"/>
      <c r="BB2309" s="67"/>
      <c r="BC2309" s="67"/>
      <c r="BD2309" s="67"/>
      <c r="BE2309" s="67"/>
      <c r="BF2309" s="67"/>
      <c r="BG2309" s="67"/>
      <c r="BH2309" s="67"/>
      <c r="BI2309" s="67"/>
      <c r="BJ2309" s="67"/>
      <c r="BK2309" s="67"/>
      <c r="BL2309" s="67"/>
      <c r="BM2309" s="67"/>
      <c r="BN2309" s="67"/>
      <c r="BO2309" s="67"/>
      <c r="BP2309" s="67"/>
      <c r="BQ2309" s="69"/>
      <c r="BR2309" s="69"/>
      <c r="BS2309" s="69"/>
      <c r="BT2309" s="15"/>
      <c r="BU2309" s="15"/>
      <c r="BV2309" s="95"/>
    </row>
    <row r="2310" spans="1:79" s="18" customFormat="1" ht="40.5" customHeight="1" thickTop="1" x14ac:dyDescent="0.4">
      <c r="A2310" s="271"/>
      <c r="B2310" s="652" t="s">
        <v>0</v>
      </c>
      <c r="C2310" s="648" t="s">
        <v>1</v>
      </c>
      <c r="D2310" s="649"/>
      <c r="E2310" s="273" t="s">
        <v>28</v>
      </c>
      <c r="F2310" s="546" t="s">
        <v>100</v>
      </c>
      <c r="G2310" s="546" t="s">
        <v>101</v>
      </c>
      <c r="H2310" s="644" t="s">
        <v>41</v>
      </c>
      <c r="I2310" s="645"/>
      <c r="J2310" s="554" t="s">
        <v>7</v>
      </c>
      <c r="K2310" s="554"/>
      <c r="L2310" s="554"/>
      <c r="M2310" s="554"/>
      <c r="N2310" s="554"/>
      <c r="O2310" s="554"/>
      <c r="P2310" s="554" t="s">
        <v>2</v>
      </c>
      <c r="Q2310" s="554"/>
      <c r="R2310" s="554"/>
      <c r="S2310" s="554"/>
      <c r="T2310" s="554"/>
      <c r="U2310" s="555"/>
      <c r="V2310" s="550" t="s">
        <v>158</v>
      </c>
      <c r="W2310" s="551"/>
      <c r="X2310" s="550" t="s">
        <v>35</v>
      </c>
      <c r="Y2310" s="551"/>
      <c r="Z2310" s="550" t="s">
        <v>36</v>
      </c>
      <c r="AA2310" s="551"/>
      <c r="AB2310" s="550" t="s">
        <v>44</v>
      </c>
      <c r="AC2310" s="551"/>
      <c r="AD2310" s="554" t="s">
        <v>6</v>
      </c>
      <c r="AE2310" s="554"/>
      <c r="AF2310" s="554"/>
      <c r="AG2310" s="554"/>
      <c r="AH2310" s="554"/>
      <c r="AI2310" s="554"/>
      <c r="AJ2310" s="554" t="s">
        <v>68</v>
      </c>
      <c r="AK2310" s="554"/>
      <c r="AL2310" s="554"/>
      <c r="AM2310" s="554"/>
      <c r="AN2310" s="554"/>
      <c r="AO2310" s="554"/>
      <c r="AP2310" s="554" t="s">
        <v>69</v>
      </c>
      <c r="AQ2310" s="554"/>
      <c r="AR2310" s="554"/>
      <c r="AS2310" s="554"/>
      <c r="AT2310" s="554"/>
      <c r="AU2310" s="554"/>
      <c r="AV2310" s="554" t="s">
        <v>70</v>
      </c>
      <c r="AW2310" s="554"/>
      <c r="AX2310" s="554"/>
      <c r="AY2310" s="554"/>
      <c r="AZ2310" s="554"/>
      <c r="BA2310" s="555"/>
      <c r="BB2310" s="554" t="s">
        <v>4</v>
      </c>
      <c r="BC2310" s="554"/>
      <c r="BD2310" s="554"/>
      <c r="BE2310" s="554"/>
      <c r="BF2310" s="554"/>
      <c r="BG2310" s="554"/>
      <c r="BH2310" s="554" t="s">
        <v>71</v>
      </c>
      <c r="BI2310" s="554"/>
      <c r="BJ2310" s="554"/>
      <c r="BK2310" s="554"/>
      <c r="BL2310" s="554"/>
      <c r="BM2310" s="556"/>
      <c r="BN2310" s="557" t="s">
        <v>25</v>
      </c>
      <c r="BO2310" s="558"/>
      <c r="BP2310" s="559"/>
      <c r="BQ2310" s="691" t="s">
        <v>110</v>
      </c>
      <c r="BR2310" s="691" t="s">
        <v>86</v>
      </c>
      <c r="BS2310" s="691" t="s">
        <v>87</v>
      </c>
      <c r="BT2310" s="274"/>
      <c r="BU2310" s="274"/>
      <c r="BV2310" s="271"/>
    </row>
    <row r="2311" spans="1:79" s="18" customFormat="1" ht="41.25" customHeight="1" x14ac:dyDescent="0.7">
      <c r="A2311" s="271"/>
      <c r="B2311" s="653"/>
      <c r="C2311" s="650"/>
      <c r="D2311" s="651"/>
      <c r="E2311" s="275" t="s">
        <v>102</v>
      </c>
      <c r="F2311" s="547"/>
      <c r="G2311" s="547"/>
      <c r="H2311" s="646"/>
      <c r="I2311" s="647"/>
      <c r="J2311" s="525" t="s">
        <v>17</v>
      </c>
      <c r="K2311" s="526"/>
      <c r="L2311" s="521" t="s">
        <v>18</v>
      </c>
      <c r="M2311" s="522"/>
      <c r="N2311" s="523" t="s">
        <v>19</v>
      </c>
      <c r="O2311" s="524"/>
      <c r="P2311" s="525" t="s">
        <v>26</v>
      </c>
      <c r="Q2311" s="526"/>
      <c r="R2311" s="521" t="s">
        <v>24</v>
      </c>
      <c r="S2311" s="522"/>
      <c r="T2311" s="523" t="s">
        <v>19</v>
      </c>
      <c r="U2311" s="527"/>
      <c r="V2311" s="552"/>
      <c r="W2311" s="553"/>
      <c r="X2311" s="552"/>
      <c r="Y2311" s="553"/>
      <c r="Z2311" s="552"/>
      <c r="AA2311" s="553"/>
      <c r="AB2311" s="552"/>
      <c r="AC2311" s="553"/>
      <c r="AD2311" s="525" t="s">
        <v>48</v>
      </c>
      <c r="AE2311" s="526"/>
      <c r="AF2311" s="521" t="s">
        <v>23</v>
      </c>
      <c r="AG2311" s="522"/>
      <c r="AH2311" s="563" t="s">
        <v>5</v>
      </c>
      <c r="AI2311" s="564"/>
      <c r="AJ2311" s="525" t="s">
        <v>48</v>
      </c>
      <c r="AK2311" s="526"/>
      <c r="AL2311" s="521" t="s">
        <v>23</v>
      </c>
      <c r="AM2311" s="522"/>
      <c r="AN2311" s="563" t="s">
        <v>5</v>
      </c>
      <c r="AO2311" s="564"/>
      <c r="AP2311" s="525" t="s">
        <v>48</v>
      </c>
      <c r="AQ2311" s="526"/>
      <c r="AR2311" s="521" t="s">
        <v>23</v>
      </c>
      <c r="AS2311" s="522"/>
      <c r="AT2311" s="563" t="s">
        <v>5</v>
      </c>
      <c r="AU2311" s="564"/>
      <c r="AV2311" s="525" t="s">
        <v>48</v>
      </c>
      <c r="AW2311" s="526"/>
      <c r="AX2311" s="521" t="s">
        <v>23</v>
      </c>
      <c r="AY2311" s="522"/>
      <c r="AZ2311" s="563" t="s">
        <v>5</v>
      </c>
      <c r="BA2311" s="655"/>
      <c r="BB2311" s="525" t="s">
        <v>48</v>
      </c>
      <c r="BC2311" s="526"/>
      <c r="BD2311" s="521" t="s">
        <v>23</v>
      </c>
      <c r="BE2311" s="522"/>
      <c r="BF2311" s="563" t="s">
        <v>5</v>
      </c>
      <c r="BG2311" s="564"/>
      <c r="BH2311" s="525" t="s">
        <v>48</v>
      </c>
      <c r="BI2311" s="526"/>
      <c r="BJ2311" s="521" t="s">
        <v>23</v>
      </c>
      <c r="BK2311" s="522"/>
      <c r="BL2311" s="563" t="s">
        <v>5</v>
      </c>
      <c r="BM2311" s="564"/>
      <c r="BN2311" s="560"/>
      <c r="BO2311" s="561"/>
      <c r="BP2311" s="562"/>
      <c r="BQ2311" s="692"/>
      <c r="BR2311" s="692"/>
      <c r="BS2311" s="692"/>
      <c r="BT2311" s="274"/>
      <c r="BU2311" s="274"/>
      <c r="BV2311" s="271"/>
      <c r="CA2311" s="104"/>
    </row>
    <row r="2312" spans="1:79" ht="23.85" customHeight="1" x14ac:dyDescent="0.35">
      <c r="A2312" s="276"/>
      <c r="B2312" s="570" t="str">
        <f>IF(ROSTER!B$8="","",ROSTER!B$8)</f>
        <v/>
      </c>
      <c r="C2312" s="572" t="str">
        <f>IF(ROSTER!C$8="","",ROSTER!C$8)</f>
        <v/>
      </c>
      <c r="D2312" s="573"/>
      <c r="E2312" s="574"/>
      <c r="F2312" s="576">
        <f>IF(E2312="y",1,IF(E2312="S",1,0))</f>
        <v>0</v>
      </c>
      <c r="G2312" s="582">
        <f>IF(E2312="S",1,0)</f>
        <v>0</v>
      </c>
      <c r="H2312" s="578"/>
      <c r="I2312" s="543"/>
      <c r="J2312" s="542"/>
      <c r="K2312" s="580"/>
      <c r="L2312" s="584"/>
      <c r="M2312" s="585"/>
      <c r="N2312" s="588">
        <f>L2312+J2312</f>
        <v>0</v>
      </c>
      <c r="O2312" s="589"/>
      <c r="P2312" s="542"/>
      <c r="Q2312" s="580"/>
      <c r="R2312" s="584"/>
      <c r="S2312" s="585"/>
      <c r="T2312" s="588">
        <f>R2312-P2312</f>
        <v>0</v>
      </c>
      <c r="U2312" s="588"/>
      <c r="V2312" s="542"/>
      <c r="W2312" s="543"/>
      <c r="X2312" s="593"/>
      <c r="Y2312" s="543"/>
      <c r="Z2312" s="542"/>
      <c r="AA2312" s="543"/>
      <c r="AB2312" s="542"/>
      <c r="AC2312" s="543"/>
      <c r="AD2312" s="542"/>
      <c r="AE2312" s="580"/>
      <c r="AF2312" s="584"/>
      <c r="AG2312" s="585"/>
      <c r="AH2312" s="595">
        <f>IF(AD2312=0,0,(AF2312/AD2312)*100)</f>
        <v>0</v>
      </c>
      <c r="AI2312" s="596"/>
      <c r="AJ2312" s="542"/>
      <c r="AK2312" s="580"/>
      <c r="AL2312" s="584"/>
      <c r="AM2312" s="585"/>
      <c r="AN2312" s="595">
        <f>IF(AJ2312=0,0,(AL2312/AJ2312)*100)</f>
        <v>0</v>
      </c>
      <c r="AO2312" s="596"/>
      <c r="AP2312" s="542"/>
      <c r="AQ2312" s="580"/>
      <c r="AR2312" s="584"/>
      <c r="AS2312" s="585"/>
      <c r="AT2312" s="595">
        <f>IF(AP2312=0,0,(AR2312/AP2312)*100)</f>
        <v>0</v>
      </c>
      <c r="AU2312" s="596"/>
      <c r="AV2312" s="599">
        <f>AD2312+AJ2312+AP2312</f>
        <v>0</v>
      </c>
      <c r="AW2312" s="600"/>
      <c r="AX2312" s="630">
        <f>AF2312+AL2312+AR2312</f>
        <v>0</v>
      </c>
      <c r="AY2312" s="631"/>
      <c r="AZ2312" s="595">
        <f>IF(AV2312=0,0,(AX2312/AV2312)*100)</f>
        <v>0</v>
      </c>
      <c r="BA2312" s="596"/>
      <c r="BB2312" s="542"/>
      <c r="BC2312" s="580"/>
      <c r="BD2312" s="584"/>
      <c r="BE2312" s="585"/>
      <c r="BF2312" s="595">
        <f>IF(BB2312=0,0,(BD2312/BB2312)*100)</f>
        <v>0</v>
      </c>
      <c r="BG2312" s="596"/>
      <c r="BH2312" s="599">
        <f>AV2312+BB2312</f>
        <v>0</v>
      </c>
      <c r="BI2312" s="600"/>
      <c r="BJ2312" s="630">
        <f>AX2312+BD2312</f>
        <v>0</v>
      </c>
      <c r="BK2312" s="631"/>
      <c r="BL2312" s="595">
        <f>IF(BH2312=0,0,(BJ2312/BH2312)*100)</f>
        <v>0</v>
      </c>
      <c r="BM2312" s="596"/>
      <c r="BN2312" s="656">
        <f>(AF2312*2)+(AL2312*2)+(AR2312*3)+BD2312</f>
        <v>0</v>
      </c>
      <c r="BO2312" s="657"/>
      <c r="BP2312" s="658"/>
      <c r="BQ2312" s="676">
        <f>IF(BS2312=0,0,50*BR2312/BS2312)</f>
        <v>0</v>
      </c>
      <c r="BR2312" s="662">
        <f>(BN2312*BU$2312)+(N2312*BU$2313)+(Z2312*BU$2314)+(R2312*BU$2315)+(X2312*BU$2316)+(AB2312*BU$2317)+(V2312*BU$2322)</f>
        <v>0</v>
      </c>
      <c r="BS2312" s="662">
        <f>((BB2312-BD2312)*BU$2319)+((AV2312-AX2312)*BU$2318)+(H2312*BU$2320)+(P2312*BU$2321)</f>
        <v>0</v>
      </c>
      <c r="BT2312" s="19" t="s">
        <v>75</v>
      </c>
      <c r="BU2312" s="277">
        <f>IF(BQ2307="B",'VALUE POINTS'!L$10,IF('GAME STATS'!BQ2307="C",'VALUE POINTS'!M$10,'VALUE POINTS'!K$10))</f>
        <v>1</v>
      </c>
      <c r="BV2312" s="278"/>
    </row>
    <row r="2313" spans="1:79" ht="23.85" customHeight="1" x14ac:dyDescent="0.35">
      <c r="A2313" s="276"/>
      <c r="B2313" s="571"/>
      <c r="C2313" s="642" t="str">
        <f>IF(ROSTER!D$8="","",ROSTER!D$8)</f>
        <v/>
      </c>
      <c r="D2313" s="643"/>
      <c r="E2313" s="575"/>
      <c r="F2313" s="577"/>
      <c r="G2313" s="583"/>
      <c r="H2313" s="579"/>
      <c r="I2313" s="545"/>
      <c r="J2313" s="544"/>
      <c r="K2313" s="581"/>
      <c r="L2313" s="586"/>
      <c r="M2313" s="587"/>
      <c r="N2313" s="592"/>
      <c r="O2313" s="603"/>
      <c r="P2313" s="544"/>
      <c r="Q2313" s="581"/>
      <c r="R2313" s="586"/>
      <c r="S2313" s="587"/>
      <c r="T2313" s="592"/>
      <c r="U2313" s="592"/>
      <c r="V2313" s="544"/>
      <c r="W2313" s="545"/>
      <c r="X2313" s="594"/>
      <c r="Y2313" s="545"/>
      <c r="Z2313" s="544"/>
      <c r="AA2313" s="545"/>
      <c r="AB2313" s="544"/>
      <c r="AC2313" s="545"/>
      <c r="AD2313" s="544"/>
      <c r="AE2313" s="581"/>
      <c r="AF2313" s="586"/>
      <c r="AG2313" s="587"/>
      <c r="AH2313" s="626"/>
      <c r="AI2313" s="627"/>
      <c r="AJ2313" s="544"/>
      <c r="AK2313" s="581"/>
      <c r="AL2313" s="586"/>
      <c r="AM2313" s="587"/>
      <c r="AN2313" s="626"/>
      <c r="AO2313" s="627"/>
      <c r="AP2313" s="544"/>
      <c r="AQ2313" s="581"/>
      <c r="AR2313" s="586"/>
      <c r="AS2313" s="587"/>
      <c r="AT2313" s="626"/>
      <c r="AU2313" s="627"/>
      <c r="AV2313" s="628"/>
      <c r="AW2313" s="629"/>
      <c r="AX2313" s="632"/>
      <c r="AY2313" s="633"/>
      <c r="AZ2313" s="626"/>
      <c r="BA2313" s="627"/>
      <c r="BB2313" s="544"/>
      <c r="BC2313" s="581"/>
      <c r="BD2313" s="586"/>
      <c r="BE2313" s="587"/>
      <c r="BF2313" s="626"/>
      <c r="BG2313" s="627"/>
      <c r="BH2313" s="628"/>
      <c r="BI2313" s="629"/>
      <c r="BJ2313" s="632"/>
      <c r="BK2313" s="633"/>
      <c r="BL2313" s="626"/>
      <c r="BM2313" s="627"/>
      <c r="BN2313" s="678"/>
      <c r="BO2313" s="679"/>
      <c r="BP2313" s="680"/>
      <c r="BQ2313" s="677"/>
      <c r="BR2313" s="663"/>
      <c r="BS2313" s="663"/>
      <c r="BT2313" s="19" t="s">
        <v>76</v>
      </c>
      <c r="BU2313" s="277">
        <f>IF(BQ2307="B",'VALUE POINTS'!L$11,IF('GAME STATS'!BQ2307="C",'VALUE POINTS'!M$11,'VALUE POINTS'!K$11))</f>
        <v>1</v>
      </c>
      <c r="BV2313" s="278"/>
    </row>
    <row r="2314" spans="1:79" ht="21.75" customHeight="1" x14ac:dyDescent="0.4">
      <c r="A2314" s="95"/>
      <c r="B2314" s="570" t="str">
        <f>IF(ROSTER!B$10="","",ROSTER!B$10)</f>
        <v/>
      </c>
      <c r="C2314" s="572" t="str">
        <f>IF(ROSTER!C$10="","",ROSTER!C$10)</f>
        <v/>
      </c>
      <c r="D2314" s="573"/>
      <c r="E2314" s="574"/>
      <c r="F2314" s="576">
        <f>IF(E2314="y",1,IF(E2314="S",1,0))</f>
        <v>0</v>
      </c>
      <c r="G2314" s="582">
        <f>IF(E2314="S",1,0)</f>
        <v>0</v>
      </c>
      <c r="H2314" s="578"/>
      <c r="I2314" s="543"/>
      <c r="J2314" s="542"/>
      <c r="K2314" s="580"/>
      <c r="L2314" s="584"/>
      <c r="M2314" s="585"/>
      <c r="N2314" s="588">
        <f>L2314+J2314</f>
        <v>0</v>
      </c>
      <c r="O2314" s="589"/>
      <c r="P2314" s="542"/>
      <c r="Q2314" s="580"/>
      <c r="R2314" s="584"/>
      <c r="S2314" s="585"/>
      <c r="T2314" s="588">
        <f>R2314-P2314</f>
        <v>0</v>
      </c>
      <c r="U2314" s="588"/>
      <c r="V2314" s="542"/>
      <c r="W2314" s="543"/>
      <c r="X2314" s="593"/>
      <c r="Y2314" s="543"/>
      <c r="Z2314" s="542"/>
      <c r="AA2314" s="543"/>
      <c r="AB2314" s="542"/>
      <c r="AC2314" s="543"/>
      <c r="AD2314" s="542"/>
      <c r="AE2314" s="580"/>
      <c r="AF2314" s="584"/>
      <c r="AG2314" s="585"/>
      <c r="AH2314" s="595">
        <f>IF(AD2314=0,0,(AF2314/AD2314)*100)</f>
        <v>0</v>
      </c>
      <c r="AI2314" s="596"/>
      <c r="AJ2314" s="542"/>
      <c r="AK2314" s="580"/>
      <c r="AL2314" s="584"/>
      <c r="AM2314" s="585"/>
      <c r="AN2314" s="595">
        <f>IF(AJ2314=0,0,(AL2314/AJ2314)*100)</f>
        <v>0</v>
      </c>
      <c r="AO2314" s="596"/>
      <c r="AP2314" s="542"/>
      <c r="AQ2314" s="580"/>
      <c r="AR2314" s="584"/>
      <c r="AS2314" s="585"/>
      <c r="AT2314" s="595">
        <f>IF(AP2314=0,0,(AR2314/AP2314)*100)</f>
        <v>0</v>
      </c>
      <c r="AU2314" s="596"/>
      <c r="AV2314" s="599">
        <f>AD2314+AJ2314+AP2314</f>
        <v>0</v>
      </c>
      <c r="AW2314" s="600"/>
      <c r="AX2314" s="630">
        <f>AF2314+AL2314+AR2314</f>
        <v>0</v>
      </c>
      <c r="AY2314" s="631"/>
      <c r="AZ2314" s="595">
        <f>IF(AV2314=0,0,(AX2314/AV2314)*100)</f>
        <v>0</v>
      </c>
      <c r="BA2314" s="596"/>
      <c r="BB2314" s="542"/>
      <c r="BC2314" s="580"/>
      <c r="BD2314" s="584"/>
      <c r="BE2314" s="585"/>
      <c r="BF2314" s="595">
        <f>IF(BB2314=0,0,(BD2314/BB2314)*100)</f>
        <v>0</v>
      </c>
      <c r="BG2314" s="596"/>
      <c r="BH2314" s="599">
        <f>AV2314+BB2314</f>
        <v>0</v>
      </c>
      <c r="BI2314" s="600"/>
      <c r="BJ2314" s="630">
        <f>AX2314+BD2314</f>
        <v>0</v>
      </c>
      <c r="BK2314" s="631"/>
      <c r="BL2314" s="595">
        <f>IF(BH2314=0,0,(BJ2314/BH2314)*100)</f>
        <v>0</v>
      </c>
      <c r="BM2314" s="596"/>
      <c r="BN2314" s="656">
        <f>(AF2314*2)+(AL2314*2)+(AR2314*3)+BD2314</f>
        <v>0</v>
      </c>
      <c r="BO2314" s="657"/>
      <c r="BP2314" s="658"/>
      <c r="BQ2314" s="676">
        <f>IF(BS2314=0,0,50*BR2314/BS2314)</f>
        <v>0</v>
      </c>
      <c r="BR2314" s="662">
        <f t="shared" ref="BR2314" si="2240">(BN2314*BU$2312)+(N2314*BU$2313)+(Z2314*BU$2314)+(R2314*BU$2315)+(X2314*BU$2316)+(AB2314*BU$2317)+(V2314*BU$2322)</f>
        <v>0</v>
      </c>
      <c r="BS2314" s="662">
        <f t="shared" ref="BS2314" si="2241">((BB2314-BD2314)*BU$2319)+((AV2314-AX2314)*BU$2318)+(H2314*BU$2320)+(P2314*BU$2321)</f>
        <v>0</v>
      </c>
      <c r="BT2314" s="19" t="s">
        <v>77</v>
      </c>
      <c r="BU2314" s="277">
        <f>IF(BQ2307="B",'VALUE POINTS'!L$12,IF('GAME STATS'!BQ2307="C",'VALUE POINTS'!M$12,'VALUE POINTS'!K$12))</f>
        <v>2</v>
      </c>
      <c r="BV2314" s="278"/>
      <c r="CA2314" s="18"/>
    </row>
    <row r="2315" spans="1:79" ht="21.75" customHeight="1" x14ac:dyDescent="0.35">
      <c r="A2315" s="95"/>
      <c r="B2315" s="571"/>
      <c r="C2315" s="642" t="str">
        <f>IF(ROSTER!D$10="","",ROSTER!D$10)</f>
        <v/>
      </c>
      <c r="D2315" s="643"/>
      <c r="E2315" s="575"/>
      <c r="F2315" s="577"/>
      <c r="G2315" s="583"/>
      <c r="H2315" s="579"/>
      <c r="I2315" s="545"/>
      <c r="J2315" s="544"/>
      <c r="K2315" s="581"/>
      <c r="L2315" s="586"/>
      <c r="M2315" s="587"/>
      <c r="N2315" s="592" t="s">
        <v>16</v>
      </c>
      <c r="O2315" s="603"/>
      <c r="P2315" s="544"/>
      <c r="Q2315" s="581"/>
      <c r="R2315" s="586"/>
      <c r="S2315" s="587"/>
      <c r="T2315" s="592" t="s">
        <v>16</v>
      </c>
      <c r="U2315" s="592"/>
      <c r="V2315" s="544"/>
      <c r="W2315" s="545"/>
      <c r="X2315" s="594"/>
      <c r="Y2315" s="545"/>
      <c r="Z2315" s="544"/>
      <c r="AA2315" s="545"/>
      <c r="AB2315" s="544"/>
      <c r="AC2315" s="545"/>
      <c r="AD2315" s="544"/>
      <c r="AE2315" s="581"/>
      <c r="AF2315" s="586"/>
      <c r="AG2315" s="587"/>
      <c r="AH2315" s="626"/>
      <c r="AI2315" s="627"/>
      <c r="AJ2315" s="544"/>
      <c r="AK2315" s="581"/>
      <c r="AL2315" s="586"/>
      <c r="AM2315" s="587"/>
      <c r="AN2315" s="626"/>
      <c r="AO2315" s="627"/>
      <c r="AP2315" s="544"/>
      <c r="AQ2315" s="581"/>
      <c r="AR2315" s="586"/>
      <c r="AS2315" s="587"/>
      <c r="AT2315" s="626"/>
      <c r="AU2315" s="627"/>
      <c r="AV2315" s="628"/>
      <c r="AW2315" s="629"/>
      <c r="AX2315" s="632"/>
      <c r="AY2315" s="633"/>
      <c r="AZ2315" s="626"/>
      <c r="BA2315" s="627"/>
      <c r="BB2315" s="544"/>
      <c r="BC2315" s="581"/>
      <c r="BD2315" s="586"/>
      <c r="BE2315" s="587"/>
      <c r="BF2315" s="626"/>
      <c r="BG2315" s="627"/>
      <c r="BH2315" s="628"/>
      <c r="BI2315" s="629"/>
      <c r="BJ2315" s="632"/>
      <c r="BK2315" s="633"/>
      <c r="BL2315" s="626"/>
      <c r="BM2315" s="627"/>
      <c r="BN2315" s="678"/>
      <c r="BO2315" s="679"/>
      <c r="BP2315" s="680"/>
      <c r="BQ2315" s="677"/>
      <c r="BR2315" s="663"/>
      <c r="BS2315" s="663"/>
      <c r="BT2315" s="19" t="s">
        <v>78</v>
      </c>
      <c r="BU2315" s="277">
        <f>IF(BQ2307="B",'VALUE POINTS'!L$13,IF('GAME STATS'!BQ2307="C",'VALUE POINTS'!M$13,'VALUE POINTS'!K$13))</f>
        <v>2</v>
      </c>
      <c r="BV2315" s="278"/>
    </row>
    <row r="2316" spans="1:79" ht="21.75" customHeight="1" x14ac:dyDescent="0.35">
      <c r="A2316" s="95"/>
      <c r="B2316" s="570" t="str">
        <f>IF(ROSTER!B$12="","",ROSTER!B$12)</f>
        <v/>
      </c>
      <c r="C2316" s="572" t="str">
        <f>IF(ROSTER!C$12="","",ROSTER!C$12)</f>
        <v/>
      </c>
      <c r="D2316" s="573"/>
      <c r="E2316" s="574"/>
      <c r="F2316" s="576">
        <f>IF(E2316="y",1,IF(E2316="S",1,0))</f>
        <v>0</v>
      </c>
      <c r="G2316" s="582">
        <f>IF(E2316="S",1,0)</f>
        <v>0</v>
      </c>
      <c r="H2316" s="578"/>
      <c r="I2316" s="543"/>
      <c r="J2316" s="542"/>
      <c r="K2316" s="580"/>
      <c r="L2316" s="584"/>
      <c r="M2316" s="585"/>
      <c r="N2316" s="588">
        <f>L2316+J2316</f>
        <v>0</v>
      </c>
      <c r="O2316" s="589"/>
      <c r="P2316" s="542"/>
      <c r="Q2316" s="580"/>
      <c r="R2316" s="584"/>
      <c r="S2316" s="585"/>
      <c r="T2316" s="588">
        <f>R2316-P2316</f>
        <v>0</v>
      </c>
      <c r="U2316" s="588"/>
      <c r="V2316" s="542"/>
      <c r="W2316" s="543"/>
      <c r="X2316" s="593"/>
      <c r="Y2316" s="543"/>
      <c r="Z2316" s="542"/>
      <c r="AA2316" s="543"/>
      <c r="AB2316" s="542"/>
      <c r="AC2316" s="543"/>
      <c r="AD2316" s="542"/>
      <c r="AE2316" s="580"/>
      <c r="AF2316" s="584"/>
      <c r="AG2316" s="585"/>
      <c r="AH2316" s="595">
        <f>IF(AD2316=0,0,(AF2316/AD2316)*100)</f>
        <v>0</v>
      </c>
      <c r="AI2316" s="596"/>
      <c r="AJ2316" s="542"/>
      <c r="AK2316" s="580"/>
      <c r="AL2316" s="584"/>
      <c r="AM2316" s="585"/>
      <c r="AN2316" s="595">
        <f>IF(AJ2316=0,0,(AL2316/AJ2316)*100)</f>
        <v>0</v>
      </c>
      <c r="AO2316" s="596"/>
      <c r="AP2316" s="542"/>
      <c r="AQ2316" s="580"/>
      <c r="AR2316" s="584"/>
      <c r="AS2316" s="585"/>
      <c r="AT2316" s="595">
        <f>IF(AP2316=0,0,(AR2316/AP2316)*100)</f>
        <v>0</v>
      </c>
      <c r="AU2316" s="596"/>
      <c r="AV2316" s="599">
        <f>AD2316+AJ2316+AP2316</f>
        <v>0</v>
      </c>
      <c r="AW2316" s="600"/>
      <c r="AX2316" s="630">
        <f>AF2316+AL2316+AR2316</f>
        <v>0</v>
      </c>
      <c r="AY2316" s="631"/>
      <c r="AZ2316" s="595">
        <f>IF(AV2316=0,0,(AX2316/AV2316)*100)</f>
        <v>0</v>
      </c>
      <c r="BA2316" s="596"/>
      <c r="BB2316" s="542"/>
      <c r="BC2316" s="580"/>
      <c r="BD2316" s="584"/>
      <c r="BE2316" s="585"/>
      <c r="BF2316" s="595">
        <f>IF(BB2316=0,0,(BD2316/BB2316)*100)</f>
        <v>0</v>
      </c>
      <c r="BG2316" s="596"/>
      <c r="BH2316" s="599">
        <f>AV2316+BB2316</f>
        <v>0</v>
      </c>
      <c r="BI2316" s="600"/>
      <c r="BJ2316" s="630">
        <f>AX2316+BD2316</f>
        <v>0</v>
      </c>
      <c r="BK2316" s="631"/>
      <c r="BL2316" s="595">
        <f>IF(BH2316=0,0,(BJ2316/BH2316)*100)</f>
        <v>0</v>
      </c>
      <c r="BM2316" s="596"/>
      <c r="BN2316" s="656">
        <f>(AF2316*2)+(AL2316*2)+(AR2316*3)+BD2316</f>
        <v>0</v>
      </c>
      <c r="BO2316" s="657"/>
      <c r="BP2316" s="658"/>
      <c r="BQ2316" s="676">
        <f t="shared" ref="BQ2316" si="2242">IF(BS2316=0,0,50*BR2316/BS2316)</f>
        <v>0</v>
      </c>
      <c r="BR2316" s="662">
        <f t="shared" ref="BR2316" si="2243">(BN2316*BU$2312)+(N2316*BU$2313)+(Z2316*BU$2314)+(R2316*BU$2315)+(X2316*BU$2316)+(AB2316*BU$2317)+(V2316*BU$2322)</f>
        <v>0</v>
      </c>
      <c r="BS2316" s="662">
        <f t="shared" ref="BS2316" si="2244">((BB2316-BD2316)*BU$2319)+((AV2316-AX2316)*BU$2318)+(H2316*BU$2320)+(P2316*BU$2321)</f>
        <v>0</v>
      </c>
      <c r="BT2316" s="19" t="s">
        <v>79</v>
      </c>
      <c r="BU2316" s="277">
        <f>IF(BQ2307="B",'VALUE POINTS'!L$14,IF('GAME STATS'!BQ2307="C",'VALUE POINTS'!M$14,'VALUE POINTS'!K$14))</f>
        <v>2</v>
      </c>
      <c r="BV2316" s="278"/>
    </row>
    <row r="2317" spans="1:79" ht="21.75" customHeight="1" x14ac:dyDescent="0.4">
      <c r="A2317" s="95"/>
      <c r="B2317" s="571"/>
      <c r="C2317" s="642" t="str">
        <f>IF(ROSTER!D$12="","",ROSTER!D$12)</f>
        <v/>
      </c>
      <c r="D2317" s="643"/>
      <c r="E2317" s="575"/>
      <c r="F2317" s="577"/>
      <c r="G2317" s="583"/>
      <c r="H2317" s="579"/>
      <c r="I2317" s="545"/>
      <c r="J2317" s="544"/>
      <c r="K2317" s="581"/>
      <c r="L2317" s="586"/>
      <c r="M2317" s="587"/>
      <c r="N2317" s="592" t="s">
        <v>16</v>
      </c>
      <c r="O2317" s="603"/>
      <c r="P2317" s="544"/>
      <c r="Q2317" s="581"/>
      <c r="R2317" s="586"/>
      <c r="S2317" s="587"/>
      <c r="T2317" s="592" t="s">
        <v>16</v>
      </c>
      <c r="U2317" s="592"/>
      <c r="V2317" s="544"/>
      <c r="W2317" s="545"/>
      <c r="X2317" s="594"/>
      <c r="Y2317" s="545"/>
      <c r="Z2317" s="544"/>
      <c r="AA2317" s="545"/>
      <c r="AB2317" s="544"/>
      <c r="AC2317" s="545"/>
      <c r="AD2317" s="544"/>
      <c r="AE2317" s="581"/>
      <c r="AF2317" s="586"/>
      <c r="AG2317" s="587"/>
      <c r="AH2317" s="626"/>
      <c r="AI2317" s="627"/>
      <c r="AJ2317" s="544"/>
      <c r="AK2317" s="581"/>
      <c r="AL2317" s="586"/>
      <c r="AM2317" s="587"/>
      <c r="AN2317" s="626"/>
      <c r="AO2317" s="627"/>
      <c r="AP2317" s="544"/>
      <c r="AQ2317" s="581"/>
      <c r="AR2317" s="586"/>
      <c r="AS2317" s="587"/>
      <c r="AT2317" s="626"/>
      <c r="AU2317" s="627"/>
      <c r="AV2317" s="628"/>
      <c r="AW2317" s="629"/>
      <c r="AX2317" s="632"/>
      <c r="AY2317" s="633"/>
      <c r="AZ2317" s="626"/>
      <c r="BA2317" s="627"/>
      <c r="BB2317" s="544"/>
      <c r="BC2317" s="581"/>
      <c r="BD2317" s="586"/>
      <c r="BE2317" s="587"/>
      <c r="BF2317" s="626"/>
      <c r="BG2317" s="627"/>
      <c r="BH2317" s="628"/>
      <c r="BI2317" s="629"/>
      <c r="BJ2317" s="632"/>
      <c r="BK2317" s="633"/>
      <c r="BL2317" s="626"/>
      <c r="BM2317" s="627"/>
      <c r="BN2317" s="678"/>
      <c r="BO2317" s="679"/>
      <c r="BP2317" s="680"/>
      <c r="BQ2317" s="677"/>
      <c r="BR2317" s="663"/>
      <c r="BS2317" s="663"/>
      <c r="BT2317" s="19" t="s">
        <v>80</v>
      </c>
      <c r="BU2317" s="277">
        <f>IF(BQ2307="B",'VALUE POINTS'!L$15,IF('GAME STATS'!BQ2307="C",'VALUE POINTS'!M$15,'VALUE POINTS'!K$15))</f>
        <v>2</v>
      </c>
      <c r="BV2317" s="278"/>
      <c r="CA2317" s="18"/>
    </row>
    <row r="2318" spans="1:79" ht="21.75" customHeight="1" x14ac:dyDescent="0.35">
      <c r="A2318" s="95"/>
      <c r="B2318" s="570" t="str">
        <f>IF(ROSTER!B$14="","",ROSTER!B$14)</f>
        <v/>
      </c>
      <c r="C2318" s="572" t="str">
        <f>IF(ROSTER!C$14="","",ROSTER!C$14)</f>
        <v/>
      </c>
      <c r="D2318" s="573"/>
      <c r="E2318" s="574"/>
      <c r="F2318" s="576">
        <f>IF(E2318="y",1,IF(E2318="S",1,0))</f>
        <v>0</v>
      </c>
      <c r="G2318" s="582">
        <f>IF(E2318="S",1,0)</f>
        <v>0</v>
      </c>
      <c r="H2318" s="578"/>
      <c r="I2318" s="543"/>
      <c r="J2318" s="542"/>
      <c r="K2318" s="580"/>
      <c r="L2318" s="584"/>
      <c r="M2318" s="585"/>
      <c r="N2318" s="588">
        <f>L2318+J2318</f>
        <v>0</v>
      </c>
      <c r="O2318" s="589"/>
      <c r="P2318" s="542"/>
      <c r="Q2318" s="580"/>
      <c r="R2318" s="584"/>
      <c r="S2318" s="585"/>
      <c r="T2318" s="588">
        <f>R2318-P2318</f>
        <v>0</v>
      </c>
      <c r="U2318" s="588"/>
      <c r="V2318" s="542"/>
      <c r="W2318" s="543"/>
      <c r="X2318" s="593"/>
      <c r="Y2318" s="543"/>
      <c r="Z2318" s="542"/>
      <c r="AA2318" s="543"/>
      <c r="AB2318" s="542"/>
      <c r="AC2318" s="543"/>
      <c r="AD2318" s="542"/>
      <c r="AE2318" s="580"/>
      <c r="AF2318" s="584"/>
      <c r="AG2318" s="585"/>
      <c r="AH2318" s="595">
        <f>IF(AD2318=0,0,(AF2318/AD2318)*100)</f>
        <v>0</v>
      </c>
      <c r="AI2318" s="596"/>
      <c r="AJ2318" s="542"/>
      <c r="AK2318" s="580"/>
      <c r="AL2318" s="584"/>
      <c r="AM2318" s="585"/>
      <c r="AN2318" s="595">
        <f>IF(AJ2318=0,0,(AL2318/AJ2318)*100)</f>
        <v>0</v>
      </c>
      <c r="AO2318" s="596"/>
      <c r="AP2318" s="542"/>
      <c r="AQ2318" s="580"/>
      <c r="AR2318" s="584"/>
      <c r="AS2318" s="585"/>
      <c r="AT2318" s="595">
        <f>IF(AP2318=0,0,(AR2318/AP2318)*100)</f>
        <v>0</v>
      </c>
      <c r="AU2318" s="596"/>
      <c r="AV2318" s="599">
        <f>AD2318+AJ2318+AP2318</f>
        <v>0</v>
      </c>
      <c r="AW2318" s="600"/>
      <c r="AX2318" s="630">
        <f>AF2318+AL2318+AR2318</f>
        <v>0</v>
      </c>
      <c r="AY2318" s="631"/>
      <c r="AZ2318" s="595">
        <f>IF(AV2318=0,0,(AX2318/AV2318)*100)</f>
        <v>0</v>
      </c>
      <c r="BA2318" s="596"/>
      <c r="BB2318" s="542"/>
      <c r="BC2318" s="580"/>
      <c r="BD2318" s="584"/>
      <c r="BE2318" s="585"/>
      <c r="BF2318" s="595">
        <f>IF(BB2318=0,0,(BD2318/BB2318)*100)</f>
        <v>0</v>
      </c>
      <c r="BG2318" s="596"/>
      <c r="BH2318" s="599">
        <f>AV2318+BB2318</f>
        <v>0</v>
      </c>
      <c r="BI2318" s="600"/>
      <c r="BJ2318" s="630">
        <f>AX2318+BD2318</f>
        <v>0</v>
      </c>
      <c r="BK2318" s="631"/>
      <c r="BL2318" s="595">
        <f>IF(BH2318=0,0,(BJ2318/BH2318)*100)</f>
        <v>0</v>
      </c>
      <c r="BM2318" s="596"/>
      <c r="BN2318" s="656">
        <f>(AF2318*2)+(AL2318*2)+(AR2318*3)+BD2318</f>
        <v>0</v>
      </c>
      <c r="BO2318" s="657"/>
      <c r="BP2318" s="658"/>
      <c r="BQ2318" s="676">
        <f t="shared" ref="BQ2318" si="2245">IF(BS2318=0,0,50*BR2318/BS2318)</f>
        <v>0</v>
      </c>
      <c r="BR2318" s="662">
        <f t="shared" ref="BR2318" si="2246">(BN2318*BU$2312)+(N2318*BU$2313)+(Z2318*BU$2314)+(R2318*BU$2315)+(X2318*BU$2316)+(AB2318*BU$2317)+(V2318*BU$2322)</f>
        <v>0</v>
      </c>
      <c r="BS2318" s="662">
        <f t="shared" ref="BS2318" si="2247">((BB2318-BD2318)*BU$2319)+((AV2318-AX2318)*BU$2318)+(H2318*BU$2320)+(P2318*BU$2321)</f>
        <v>0</v>
      </c>
      <c r="BT2318" s="19" t="s">
        <v>81</v>
      </c>
      <c r="BU2318" s="277">
        <f>IF(BQ2307="B",'VALUE POINTS'!L$16,IF('GAME STATS'!BQ2307="C",'VALUE POINTS'!M$16,'VALUE POINTS'!K$16))</f>
        <v>2</v>
      </c>
      <c r="BV2318" s="278"/>
    </row>
    <row r="2319" spans="1:79" ht="21.75" customHeight="1" x14ac:dyDescent="0.35">
      <c r="A2319" s="95"/>
      <c r="B2319" s="571"/>
      <c r="C2319" s="642" t="str">
        <f>IF(ROSTER!D$14="","",ROSTER!D$14)</f>
        <v/>
      </c>
      <c r="D2319" s="643"/>
      <c r="E2319" s="575"/>
      <c r="F2319" s="577"/>
      <c r="G2319" s="583"/>
      <c r="H2319" s="579"/>
      <c r="I2319" s="545"/>
      <c r="J2319" s="544"/>
      <c r="K2319" s="581"/>
      <c r="L2319" s="586"/>
      <c r="M2319" s="587"/>
      <c r="N2319" s="592" t="s">
        <v>16</v>
      </c>
      <c r="O2319" s="603"/>
      <c r="P2319" s="544"/>
      <c r="Q2319" s="581"/>
      <c r="R2319" s="586"/>
      <c r="S2319" s="587"/>
      <c r="T2319" s="592" t="s">
        <v>16</v>
      </c>
      <c r="U2319" s="592"/>
      <c r="V2319" s="544"/>
      <c r="W2319" s="545"/>
      <c r="X2319" s="594"/>
      <c r="Y2319" s="545"/>
      <c r="Z2319" s="544"/>
      <c r="AA2319" s="545"/>
      <c r="AB2319" s="544"/>
      <c r="AC2319" s="545"/>
      <c r="AD2319" s="544"/>
      <c r="AE2319" s="581"/>
      <c r="AF2319" s="586"/>
      <c r="AG2319" s="587"/>
      <c r="AH2319" s="626"/>
      <c r="AI2319" s="627"/>
      <c r="AJ2319" s="544"/>
      <c r="AK2319" s="581"/>
      <c r="AL2319" s="586"/>
      <c r="AM2319" s="587"/>
      <c r="AN2319" s="626"/>
      <c r="AO2319" s="627"/>
      <c r="AP2319" s="544"/>
      <c r="AQ2319" s="581"/>
      <c r="AR2319" s="586"/>
      <c r="AS2319" s="587"/>
      <c r="AT2319" s="626"/>
      <c r="AU2319" s="627"/>
      <c r="AV2319" s="628"/>
      <c r="AW2319" s="629"/>
      <c r="AX2319" s="632"/>
      <c r="AY2319" s="633"/>
      <c r="AZ2319" s="626"/>
      <c r="BA2319" s="627"/>
      <c r="BB2319" s="544"/>
      <c r="BC2319" s="581"/>
      <c r="BD2319" s="586"/>
      <c r="BE2319" s="587"/>
      <c r="BF2319" s="626"/>
      <c r="BG2319" s="627"/>
      <c r="BH2319" s="628"/>
      <c r="BI2319" s="629"/>
      <c r="BJ2319" s="632"/>
      <c r="BK2319" s="633"/>
      <c r="BL2319" s="626"/>
      <c r="BM2319" s="627"/>
      <c r="BN2319" s="678"/>
      <c r="BO2319" s="679"/>
      <c r="BP2319" s="680"/>
      <c r="BQ2319" s="677"/>
      <c r="BR2319" s="663"/>
      <c r="BS2319" s="663"/>
      <c r="BT2319" s="19" t="s">
        <v>82</v>
      </c>
      <c r="BU2319" s="277">
        <f>IF(BQ2307="B",'VALUE POINTS'!L$17,IF('GAME STATS'!BQ2307="C",'VALUE POINTS'!M$17,'VALUE POINTS'!K$17))</f>
        <v>1</v>
      </c>
      <c r="BV2319" s="278"/>
    </row>
    <row r="2320" spans="1:79" ht="21.75" customHeight="1" x14ac:dyDescent="0.35">
      <c r="A2320" s="95"/>
      <c r="B2320" s="570" t="str">
        <f>IF(ROSTER!B$16="","",ROSTER!B$16)</f>
        <v/>
      </c>
      <c r="C2320" s="572" t="str">
        <f>IF(ROSTER!C$16="","",ROSTER!C$16)</f>
        <v/>
      </c>
      <c r="D2320" s="573"/>
      <c r="E2320" s="574"/>
      <c r="F2320" s="576">
        <f>IF(E2320="y",1,IF(E2320="S",1,0))</f>
        <v>0</v>
      </c>
      <c r="G2320" s="582">
        <f>IF(E2320="S",1,0)</f>
        <v>0</v>
      </c>
      <c r="H2320" s="578"/>
      <c r="I2320" s="543"/>
      <c r="J2320" s="542"/>
      <c r="K2320" s="580"/>
      <c r="L2320" s="584"/>
      <c r="M2320" s="585"/>
      <c r="N2320" s="588">
        <f>L2320+J2320</f>
        <v>0</v>
      </c>
      <c r="O2320" s="589"/>
      <c r="P2320" s="542"/>
      <c r="Q2320" s="580"/>
      <c r="R2320" s="584"/>
      <c r="S2320" s="585"/>
      <c r="T2320" s="588">
        <f>R2320-P2320</f>
        <v>0</v>
      </c>
      <c r="U2320" s="588"/>
      <c r="V2320" s="542"/>
      <c r="W2320" s="543"/>
      <c r="X2320" s="593"/>
      <c r="Y2320" s="543"/>
      <c r="Z2320" s="542"/>
      <c r="AA2320" s="543"/>
      <c r="AB2320" s="542"/>
      <c r="AC2320" s="543"/>
      <c r="AD2320" s="542"/>
      <c r="AE2320" s="580"/>
      <c r="AF2320" s="584"/>
      <c r="AG2320" s="585"/>
      <c r="AH2320" s="595">
        <f>IF(AD2320=0,0,(AF2320/AD2320)*100)</f>
        <v>0</v>
      </c>
      <c r="AI2320" s="596"/>
      <c r="AJ2320" s="542"/>
      <c r="AK2320" s="580"/>
      <c r="AL2320" s="584"/>
      <c r="AM2320" s="585"/>
      <c r="AN2320" s="595">
        <f>IF(AJ2320=0,0,(AL2320/AJ2320)*100)</f>
        <v>0</v>
      </c>
      <c r="AO2320" s="596"/>
      <c r="AP2320" s="542"/>
      <c r="AQ2320" s="580"/>
      <c r="AR2320" s="584"/>
      <c r="AS2320" s="585"/>
      <c r="AT2320" s="595">
        <f>IF(AP2320=0,0,(AR2320/AP2320)*100)</f>
        <v>0</v>
      </c>
      <c r="AU2320" s="596"/>
      <c r="AV2320" s="599">
        <f>AD2320+AJ2320+AP2320</f>
        <v>0</v>
      </c>
      <c r="AW2320" s="600"/>
      <c r="AX2320" s="630">
        <f>AF2320+AL2320+AR2320</f>
        <v>0</v>
      </c>
      <c r="AY2320" s="631"/>
      <c r="AZ2320" s="595">
        <f>IF(AV2320=0,0,(AX2320/AV2320)*100)</f>
        <v>0</v>
      </c>
      <c r="BA2320" s="596"/>
      <c r="BB2320" s="542"/>
      <c r="BC2320" s="580"/>
      <c r="BD2320" s="584"/>
      <c r="BE2320" s="585"/>
      <c r="BF2320" s="595">
        <f>IF(BB2320=0,0,(BD2320/BB2320)*100)</f>
        <v>0</v>
      </c>
      <c r="BG2320" s="596"/>
      <c r="BH2320" s="599">
        <f>AV2320+BB2320</f>
        <v>0</v>
      </c>
      <c r="BI2320" s="600"/>
      <c r="BJ2320" s="630">
        <f>AX2320+BD2320</f>
        <v>0</v>
      </c>
      <c r="BK2320" s="631"/>
      <c r="BL2320" s="595">
        <f>IF(BH2320=0,0,(BJ2320/BH2320)*100)</f>
        <v>0</v>
      </c>
      <c r="BM2320" s="596"/>
      <c r="BN2320" s="656">
        <f>(AF2320*2)+(AL2320*2)+(AR2320*3)+BD2320</f>
        <v>0</v>
      </c>
      <c r="BO2320" s="657"/>
      <c r="BP2320" s="658"/>
      <c r="BQ2320" s="676">
        <f t="shared" ref="BQ2320" si="2248">IF(BS2320=0,0,50*BR2320/BS2320)</f>
        <v>0</v>
      </c>
      <c r="BR2320" s="662">
        <f t="shared" ref="BR2320" si="2249">(BN2320*BU$2312)+(N2320*BU$2313)+(Z2320*BU$2314)+(R2320*BU$2315)+(X2320*BU$2316)+(AB2320*BU$2317)+(V2320*BU$2322)</f>
        <v>0</v>
      </c>
      <c r="BS2320" s="662">
        <f t="shared" ref="BS2320" si="2250">((BB2320-BD2320)*BU$2319)+((AV2320-AX2320)*BU$2318)+(H2320*BU$2320)+(P2320*BU$2321)</f>
        <v>0</v>
      </c>
      <c r="BT2320" s="19" t="s">
        <v>83</v>
      </c>
      <c r="BU2320" s="277">
        <f>IF(BQ2307="B",'VALUE POINTS'!L$18,IF('GAME STATS'!BQ2307="C",'VALUE POINTS'!M$18,'VALUE POINTS'!K$18))</f>
        <v>2</v>
      </c>
      <c r="BV2320" s="278"/>
    </row>
    <row r="2321" spans="1:74" ht="21.75" customHeight="1" x14ac:dyDescent="0.35">
      <c r="A2321" s="95"/>
      <c r="B2321" s="571"/>
      <c r="C2321" s="642" t="str">
        <f>IF(ROSTER!D$16="","",ROSTER!D$16)</f>
        <v/>
      </c>
      <c r="D2321" s="643"/>
      <c r="E2321" s="575"/>
      <c r="F2321" s="577"/>
      <c r="G2321" s="583"/>
      <c r="H2321" s="579"/>
      <c r="I2321" s="545"/>
      <c r="J2321" s="544"/>
      <c r="K2321" s="581"/>
      <c r="L2321" s="586"/>
      <c r="M2321" s="587"/>
      <c r="N2321" s="592" t="s">
        <v>16</v>
      </c>
      <c r="O2321" s="603"/>
      <c r="P2321" s="544"/>
      <c r="Q2321" s="581"/>
      <c r="R2321" s="586"/>
      <c r="S2321" s="587"/>
      <c r="T2321" s="592" t="s">
        <v>16</v>
      </c>
      <c r="U2321" s="592"/>
      <c r="V2321" s="544"/>
      <c r="W2321" s="545"/>
      <c r="X2321" s="594"/>
      <c r="Y2321" s="545"/>
      <c r="Z2321" s="544"/>
      <c r="AA2321" s="545"/>
      <c r="AB2321" s="544"/>
      <c r="AC2321" s="545"/>
      <c r="AD2321" s="544"/>
      <c r="AE2321" s="581"/>
      <c r="AF2321" s="586"/>
      <c r="AG2321" s="587"/>
      <c r="AH2321" s="626"/>
      <c r="AI2321" s="627"/>
      <c r="AJ2321" s="544"/>
      <c r="AK2321" s="581"/>
      <c r="AL2321" s="586"/>
      <c r="AM2321" s="587"/>
      <c r="AN2321" s="626"/>
      <c r="AO2321" s="627"/>
      <c r="AP2321" s="544"/>
      <c r="AQ2321" s="581"/>
      <c r="AR2321" s="586"/>
      <c r="AS2321" s="587"/>
      <c r="AT2321" s="626"/>
      <c r="AU2321" s="627"/>
      <c r="AV2321" s="628"/>
      <c r="AW2321" s="629"/>
      <c r="AX2321" s="632"/>
      <c r="AY2321" s="633"/>
      <c r="AZ2321" s="626"/>
      <c r="BA2321" s="627"/>
      <c r="BB2321" s="544"/>
      <c r="BC2321" s="581"/>
      <c r="BD2321" s="586"/>
      <c r="BE2321" s="587"/>
      <c r="BF2321" s="626"/>
      <c r="BG2321" s="627"/>
      <c r="BH2321" s="628"/>
      <c r="BI2321" s="629"/>
      <c r="BJ2321" s="632"/>
      <c r="BK2321" s="633"/>
      <c r="BL2321" s="626"/>
      <c r="BM2321" s="627"/>
      <c r="BN2321" s="678"/>
      <c r="BO2321" s="679"/>
      <c r="BP2321" s="680"/>
      <c r="BQ2321" s="677"/>
      <c r="BR2321" s="663"/>
      <c r="BS2321" s="663"/>
      <c r="BT2321" s="19" t="s">
        <v>84</v>
      </c>
      <c r="BU2321" s="277">
        <f>IF(BQ2307="B",'VALUE POINTS'!L$19,IF('GAME STATS'!BQ2307="C",'VALUE POINTS'!M$19,'VALUE POINTS'!K$19))</f>
        <v>2</v>
      </c>
      <c r="BV2321" s="278"/>
    </row>
    <row r="2322" spans="1:74" ht="21.75" customHeight="1" x14ac:dyDescent="0.35">
      <c r="A2322" s="95"/>
      <c r="B2322" s="570" t="str">
        <f>IF(ROSTER!B$18="","",ROSTER!B$18)</f>
        <v/>
      </c>
      <c r="C2322" s="572" t="str">
        <f>IF(ROSTER!C$18="","",ROSTER!C$18)</f>
        <v/>
      </c>
      <c r="D2322" s="573"/>
      <c r="E2322" s="574"/>
      <c r="F2322" s="576">
        <f>IF(E2322="y",1,IF(E2322="S",1,0))</f>
        <v>0</v>
      </c>
      <c r="G2322" s="582">
        <f>IF(E2322="S",1,0)</f>
        <v>0</v>
      </c>
      <c r="H2322" s="578"/>
      <c r="I2322" s="543"/>
      <c r="J2322" s="542"/>
      <c r="K2322" s="580"/>
      <c r="L2322" s="584"/>
      <c r="M2322" s="585"/>
      <c r="N2322" s="588">
        <f>L2322+J2322</f>
        <v>0</v>
      </c>
      <c r="O2322" s="589"/>
      <c r="P2322" s="542"/>
      <c r="Q2322" s="580"/>
      <c r="R2322" s="584"/>
      <c r="S2322" s="585"/>
      <c r="T2322" s="588">
        <f>R2322-P2322</f>
        <v>0</v>
      </c>
      <c r="U2322" s="588"/>
      <c r="V2322" s="542"/>
      <c r="W2322" s="543"/>
      <c r="X2322" s="593"/>
      <c r="Y2322" s="543"/>
      <c r="Z2322" s="542"/>
      <c r="AA2322" s="543"/>
      <c r="AB2322" s="542"/>
      <c r="AC2322" s="543"/>
      <c r="AD2322" s="542"/>
      <c r="AE2322" s="580"/>
      <c r="AF2322" s="584"/>
      <c r="AG2322" s="585"/>
      <c r="AH2322" s="595">
        <f>IF(AD2322=0,0,(AF2322/AD2322)*100)</f>
        <v>0</v>
      </c>
      <c r="AI2322" s="596"/>
      <c r="AJ2322" s="542"/>
      <c r="AK2322" s="580"/>
      <c r="AL2322" s="584"/>
      <c r="AM2322" s="585"/>
      <c r="AN2322" s="595">
        <f>IF(AJ2322=0,0,(AL2322/AJ2322)*100)</f>
        <v>0</v>
      </c>
      <c r="AO2322" s="596"/>
      <c r="AP2322" s="542"/>
      <c r="AQ2322" s="580"/>
      <c r="AR2322" s="584"/>
      <c r="AS2322" s="585"/>
      <c r="AT2322" s="595">
        <f>IF(AP2322=0,0,(AR2322/AP2322)*100)</f>
        <v>0</v>
      </c>
      <c r="AU2322" s="596"/>
      <c r="AV2322" s="599">
        <f>AD2322+AJ2322+AP2322</f>
        <v>0</v>
      </c>
      <c r="AW2322" s="600"/>
      <c r="AX2322" s="630">
        <f>AF2322+AL2322+AR2322</f>
        <v>0</v>
      </c>
      <c r="AY2322" s="631"/>
      <c r="AZ2322" s="595">
        <f>IF(AV2322=0,0,(AX2322/AV2322)*100)</f>
        <v>0</v>
      </c>
      <c r="BA2322" s="596"/>
      <c r="BB2322" s="542"/>
      <c r="BC2322" s="580"/>
      <c r="BD2322" s="584"/>
      <c r="BE2322" s="585"/>
      <c r="BF2322" s="595">
        <f>IF(BB2322=0,0,(BD2322/BB2322)*100)</f>
        <v>0</v>
      </c>
      <c r="BG2322" s="596"/>
      <c r="BH2322" s="599">
        <f>AV2322+BB2322</f>
        <v>0</v>
      </c>
      <c r="BI2322" s="600"/>
      <c r="BJ2322" s="630">
        <f>AX2322+BD2322</f>
        <v>0</v>
      </c>
      <c r="BK2322" s="631"/>
      <c r="BL2322" s="595">
        <f>IF(BH2322=0,0,(BJ2322/BH2322)*100)</f>
        <v>0</v>
      </c>
      <c r="BM2322" s="596"/>
      <c r="BN2322" s="656">
        <f>(AF2322*2)+(AL2322*2)+(AR2322*3)+BD2322</f>
        <v>0</v>
      </c>
      <c r="BO2322" s="657"/>
      <c r="BP2322" s="658"/>
      <c r="BQ2322" s="676">
        <f t="shared" ref="BQ2322" si="2251">IF(BS2322=0,0,50*BR2322/BS2322)</f>
        <v>0</v>
      </c>
      <c r="BR2322" s="662">
        <f t="shared" ref="BR2322" si="2252">(BN2322*BU$2312)+(N2322*BU$2313)+(Z2322*BU$2314)+(R2322*BU$2315)+(X2322*BU$2316)+(AB2322*BU$2317)+(V2322*BU$2322)</f>
        <v>0</v>
      </c>
      <c r="BS2322" s="662">
        <f t="shared" ref="BS2322" si="2253">((BB2322-BD2322)*BU$2319)+((AV2322-AX2322)*BU$2318)+(H2322*BU$2320)+(P2322*BU$2321)</f>
        <v>0</v>
      </c>
      <c r="BT2322" s="19" t="s">
        <v>160</v>
      </c>
      <c r="BU2322" s="277">
        <f>IF(BQ2307="B",'VALUE POINTS'!L$20,IF('GAME STATS'!BQ2307="C",'VALUE POINTS'!M$20,'VALUE POINTS'!K$20))</f>
        <v>1</v>
      </c>
      <c r="BV2322" s="278"/>
    </row>
    <row r="2323" spans="1:74" ht="21.75" customHeight="1" x14ac:dyDescent="0.25">
      <c r="A2323" s="95"/>
      <c r="B2323" s="571"/>
      <c r="C2323" s="642" t="str">
        <f>IF(ROSTER!D$18="","",ROSTER!D$18)</f>
        <v/>
      </c>
      <c r="D2323" s="643"/>
      <c r="E2323" s="575"/>
      <c r="F2323" s="577"/>
      <c r="G2323" s="583"/>
      <c r="H2323" s="579"/>
      <c r="I2323" s="545"/>
      <c r="J2323" s="544"/>
      <c r="K2323" s="581"/>
      <c r="L2323" s="586"/>
      <c r="M2323" s="587"/>
      <c r="N2323" s="592" t="s">
        <v>16</v>
      </c>
      <c r="O2323" s="603"/>
      <c r="P2323" s="544"/>
      <c r="Q2323" s="581"/>
      <c r="R2323" s="586"/>
      <c r="S2323" s="587"/>
      <c r="T2323" s="592" t="s">
        <v>16</v>
      </c>
      <c r="U2323" s="592"/>
      <c r="V2323" s="544"/>
      <c r="W2323" s="545"/>
      <c r="X2323" s="594"/>
      <c r="Y2323" s="545"/>
      <c r="Z2323" s="544"/>
      <c r="AA2323" s="545"/>
      <c r="AB2323" s="544"/>
      <c r="AC2323" s="545"/>
      <c r="AD2323" s="544"/>
      <c r="AE2323" s="581"/>
      <c r="AF2323" s="586"/>
      <c r="AG2323" s="587"/>
      <c r="AH2323" s="626"/>
      <c r="AI2323" s="627"/>
      <c r="AJ2323" s="544"/>
      <c r="AK2323" s="581"/>
      <c r="AL2323" s="586"/>
      <c r="AM2323" s="587"/>
      <c r="AN2323" s="626"/>
      <c r="AO2323" s="627"/>
      <c r="AP2323" s="544"/>
      <c r="AQ2323" s="581"/>
      <c r="AR2323" s="586"/>
      <c r="AS2323" s="587"/>
      <c r="AT2323" s="626"/>
      <c r="AU2323" s="627"/>
      <c r="AV2323" s="628"/>
      <c r="AW2323" s="629"/>
      <c r="AX2323" s="632"/>
      <c r="AY2323" s="633"/>
      <c r="AZ2323" s="626"/>
      <c r="BA2323" s="627"/>
      <c r="BB2323" s="544"/>
      <c r="BC2323" s="581"/>
      <c r="BD2323" s="586"/>
      <c r="BE2323" s="587"/>
      <c r="BF2323" s="626"/>
      <c r="BG2323" s="627"/>
      <c r="BH2323" s="628"/>
      <c r="BI2323" s="629"/>
      <c r="BJ2323" s="632"/>
      <c r="BK2323" s="633"/>
      <c r="BL2323" s="626"/>
      <c r="BM2323" s="627"/>
      <c r="BN2323" s="678"/>
      <c r="BO2323" s="679"/>
      <c r="BP2323" s="680"/>
      <c r="BQ2323" s="677"/>
      <c r="BR2323" s="663"/>
      <c r="BS2323" s="663"/>
      <c r="BT2323" s="15"/>
      <c r="BU2323" s="15"/>
      <c r="BV2323" s="95"/>
    </row>
    <row r="2324" spans="1:74" ht="21.75" customHeight="1" x14ac:dyDescent="0.25">
      <c r="A2324" s="95"/>
      <c r="B2324" s="570" t="str">
        <f>IF(ROSTER!B$20="","",ROSTER!B$20)</f>
        <v/>
      </c>
      <c r="C2324" s="572" t="str">
        <f>IF(ROSTER!C$20="","",ROSTER!C$20)</f>
        <v/>
      </c>
      <c r="D2324" s="573"/>
      <c r="E2324" s="574"/>
      <c r="F2324" s="576">
        <f>IF(E2324="y",1,IF(E2324="S",1,0))</f>
        <v>0</v>
      </c>
      <c r="G2324" s="582">
        <f>IF(E2324="S",1,0)</f>
        <v>0</v>
      </c>
      <c r="H2324" s="578"/>
      <c r="I2324" s="543"/>
      <c r="J2324" s="542"/>
      <c r="K2324" s="580"/>
      <c r="L2324" s="584"/>
      <c r="M2324" s="585"/>
      <c r="N2324" s="588">
        <f>L2324+J2324</f>
        <v>0</v>
      </c>
      <c r="O2324" s="589"/>
      <c r="P2324" s="542"/>
      <c r="Q2324" s="580"/>
      <c r="R2324" s="584"/>
      <c r="S2324" s="585"/>
      <c r="T2324" s="588">
        <f>R2324-P2324</f>
        <v>0</v>
      </c>
      <c r="U2324" s="588"/>
      <c r="V2324" s="542"/>
      <c r="W2324" s="543"/>
      <c r="X2324" s="593"/>
      <c r="Y2324" s="543"/>
      <c r="Z2324" s="542"/>
      <c r="AA2324" s="543"/>
      <c r="AB2324" s="542"/>
      <c r="AC2324" s="543"/>
      <c r="AD2324" s="542"/>
      <c r="AE2324" s="580"/>
      <c r="AF2324" s="584"/>
      <c r="AG2324" s="585"/>
      <c r="AH2324" s="595">
        <f>IF(AD2324=0,0,(AF2324/AD2324)*100)</f>
        <v>0</v>
      </c>
      <c r="AI2324" s="596"/>
      <c r="AJ2324" s="542"/>
      <c r="AK2324" s="580"/>
      <c r="AL2324" s="584"/>
      <c r="AM2324" s="585"/>
      <c r="AN2324" s="595">
        <f>IF(AJ2324=0,0,(AL2324/AJ2324)*100)</f>
        <v>0</v>
      </c>
      <c r="AO2324" s="596"/>
      <c r="AP2324" s="542"/>
      <c r="AQ2324" s="580"/>
      <c r="AR2324" s="584"/>
      <c r="AS2324" s="585"/>
      <c r="AT2324" s="595">
        <f>IF(AP2324=0,0,(AR2324/AP2324)*100)</f>
        <v>0</v>
      </c>
      <c r="AU2324" s="596"/>
      <c r="AV2324" s="599">
        <f>AD2324+AJ2324+AP2324</f>
        <v>0</v>
      </c>
      <c r="AW2324" s="600"/>
      <c r="AX2324" s="630">
        <f>AF2324+AL2324+AR2324</f>
        <v>0</v>
      </c>
      <c r="AY2324" s="631"/>
      <c r="AZ2324" s="595">
        <f>IF(AV2324=0,0,(AX2324/AV2324)*100)</f>
        <v>0</v>
      </c>
      <c r="BA2324" s="596"/>
      <c r="BB2324" s="542"/>
      <c r="BC2324" s="580"/>
      <c r="BD2324" s="584"/>
      <c r="BE2324" s="585"/>
      <c r="BF2324" s="595">
        <f>IF(BB2324=0,0,(BD2324/BB2324)*100)</f>
        <v>0</v>
      </c>
      <c r="BG2324" s="596"/>
      <c r="BH2324" s="599">
        <f>AV2324+BB2324</f>
        <v>0</v>
      </c>
      <c r="BI2324" s="600"/>
      <c r="BJ2324" s="630">
        <f>AX2324+BD2324</f>
        <v>0</v>
      </c>
      <c r="BK2324" s="631"/>
      <c r="BL2324" s="595">
        <f>IF(BH2324=0,0,(BJ2324/BH2324)*100)</f>
        <v>0</v>
      </c>
      <c r="BM2324" s="596"/>
      <c r="BN2324" s="656">
        <f>(AF2324*2)+(AL2324*2)+(AR2324*3)+BD2324</f>
        <v>0</v>
      </c>
      <c r="BO2324" s="657"/>
      <c r="BP2324" s="658"/>
      <c r="BQ2324" s="676">
        <f t="shared" ref="BQ2324" si="2254">IF(BS2324=0,0,50*BR2324/BS2324)</f>
        <v>0</v>
      </c>
      <c r="BR2324" s="662">
        <f t="shared" ref="BR2324" si="2255">(BN2324*BU$2312)+(N2324*BU$2313)+(Z2324*BU$2314)+(R2324*BU$2315)+(X2324*BU$2316)+(AB2324*BU$2317)+(V2324*BU$2322)</f>
        <v>0</v>
      </c>
      <c r="BS2324" s="662">
        <f t="shared" ref="BS2324" si="2256">((BB2324-BD2324)*BU$2319)+((AV2324-AX2324)*BU$2318)+(H2324*BU$2320)+(P2324*BU$2321)</f>
        <v>0</v>
      </c>
      <c r="BT2324" s="15"/>
      <c r="BU2324" s="15"/>
      <c r="BV2324" s="95"/>
    </row>
    <row r="2325" spans="1:74" ht="21.75" customHeight="1" x14ac:dyDescent="0.25">
      <c r="A2325" s="95"/>
      <c r="B2325" s="571"/>
      <c r="C2325" s="642" t="str">
        <f>IF(ROSTER!D$20="","",ROSTER!D$20)</f>
        <v/>
      </c>
      <c r="D2325" s="643"/>
      <c r="E2325" s="575"/>
      <c r="F2325" s="577"/>
      <c r="G2325" s="583"/>
      <c r="H2325" s="579"/>
      <c r="I2325" s="545"/>
      <c r="J2325" s="544"/>
      <c r="K2325" s="581"/>
      <c r="L2325" s="586"/>
      <c r="M2325" s="587"/>
      <c r="N2325" s="592" t="s">
        <v>16</v>
      </c>
      <c r="O2325" s="603"/>
      <c r="P2325" s="544"/>
      <c r="Q2325" s="581"/>
      <c r="R2325" s="586"/>
      <c r="S2325" s="587"/>
      <c r="T2325" s="592" t="s">
        <v>16</v>
      </c>
      <c r="U2325" s="592"/>
      <c r="V2325" s="544"/>
      <c r="W2325" s="545"/>
      <c r="X2325" s="594"/>
      <c r="Y2325" s="545"/>
      <c r="Z2325" s="544"/>
      <c r="AA2325" s="545"/>
      <c r="AB2325" s="544"/>
      <c r="AC2325" s="545"/>
      <c r="AD2325" s="544"/>
      <c r="AE2325" s="581"/>
      <c r="AF2325" s="586"/>
      <c r="AG2325" s="587"/>
      <c r="AH2325" s="626"/>
      <c r="AI2325" s="627"/>
      <c r="AJ2325" s="544"/>
      <c r="AK2325" s="581"/>
      <c r="AL2325" s="586"/>
      <c r="AM2325" s="587"/>
      <c r="AN2325" s="626"/>
      <c r="AO2325" s="627"/>
      <c r="AP2325" s="544"/>
      <c r="AQ2325" s="581"/>
      <c r="AR2325" s="586"/>
      <c r="AS2325" s="587"/>
      <c r="AT2325" s="626"/>
      <c r="AU2325" s="627"/>
      <c r="AV2325" s="628"/>
      <c r="AW2325" s="629"/>
      <c r="AX2325" s="632"/>
      <c r="AY2325" s="633"/>
      <c r="AZ2325" s="626"/>
      <c r="BA2325" s="627"/>
      <c r="BB2325" s="544"/>
      <c r="BC2325" s="581"/>
      <c r="BD2325" s="586"/>
      <c r="BE2325" s="587"/>
      <c r="BF2325" s="626"/>
      <c r="BG2325" s="627"/>
      <c r="BH2325" s="628"/>
      <c r="BI2325" s="629"/>
      <c r="BJ2325" s="632"/>
      <c r="BK2325" s="633"/>
      <c r="BL2325" s="626"/>
      <c r="BM2325" s="627"/>
      <c r="BN2325" s="678"/>
      <c r="BO2325" s="679"/>
      <c r="BP2325" s="680"/>
      <c r="BQ2325" s="677"/>
      <c r="BR2325" s="663"/>
      <c r="BS2325" s="663"/>
      <c r="BT2325" s="15"/>
      <c r="BU2325" s="15"/>
      <c r="BV2325" s="95"/>
    </row>
    <row r="2326" spans="1:74" ht="21.75" customHeight="1" x14ac:dyDescent="0.25">
      <c r="A2326" s="95"/>
      <c r="B2326" s="570" t="str">
        <f>IF(ROSTER!B$22="","",ROSTER!B$22)</f>
        <v/>
      </c>
      <c r="C2326" s="572" t="str">
        <f>IF(ROSTER!C$22="","",ROSTER!C$22)</f>
        <v/>
      </c>
      <c r="D2326" s="573"/>
      <c r="E2326" s="574"/>
      <c r="F2326" s="576">
        <f>IF(E2326="y",1,IF(E2326="S",1,0))</f>
        <v>0</v>
      </c>
      <c r="G2326" s="582">
        <f>IF(E2326="S",1,0)</f>
        <v>0</v>
      </c>
      <c r="H2326" s="578"/>
      <c r="I2326" s="543"/>
      <c r="J2326" s="542"/>
      <c r="K2326" s="580"/>
      <c r="L2326" s="584"/>
      <c r="M2326" s="585"/>
      <c r="N2326" s="588">
        <f>L2326+J2326</f>
        <v>0</v>
      </c>
      <c r="O2326" s="589"/>
      <c r="P2326" s="542"/>
      <c r="Q2326" s="580"/>
      <c r="R2326" s="584"/>
      <c r="S2326" s="585"/>
      <c r="T2326" s="588">
        <f>R2326-P2326</f>
        <v>0</v>
      </c>
      <c r="U2326" s="588"/>
      <c r="V2326" s="542"/>
      <c r="W2326" s="543"/>
      <c r="X2326" s="593"/>
      <c r="Y2326" s="543"/>
      <c r="Z2326" s="542"/>
      <c r="AA2326" s="543"/>
      <c r="AB2326" s="542"/>
      <c r="AC2326" s="543"/>
      <c r="AD2326" s="542"/>
      <c r="AE2326" s="580"/>
      <c r="AF2326" s="584"/>
      <c r="AG2326" s="585"/>
      <c r="AH2326" s="595">
        <f>IF(AD2326=0,0,(AF2326/AD2326)*100)</f>
        <v>0</v>
      </c>
      <c r="AI2326" s="596"/>
      <c r="AJ2326" s="542"/>
      <c r="AK2326" s="580"/>
      <c r="AL2326" s="584"/>
      <c r="AM2326" s="585"/>
      <c r="AN2326" s="595">
        <f>IF(AJ2326=0,0,(AL2326/AJ2326)*100)</f>
        <v>0</v>
      </c>
      <c r="AO2326" s="596"/>
      <c r="AP2326" s="542"/>
      <c r="AQ2326" s="580"/>
      <c r="AR2326" s="584"/>
      <c r="AS2326" s="585"/>
      <c r="AT2326" s="595">
        <f>IF(AP2326=0,0,(AR2326/AP2326)*100)</f>
        <v>0</v>
      </c>
      <c r="AU2326" s="596"/>
      <c r="AV2326" s="599">
        <f>AD2326+AJ2326+AP2326</f>
        <v>0</v>
      </c>
      <c r="AW2326" s="600"/>
      <c r="AX2326" s="630">
        <f>AF2326+AL2326+AR2326</f>
        <v>0</v>
      </c>
      <c r="AY2326" s="631"/>
      <c r="AZ2326" s="595">
        <f>IF(AV2326=0,0,(AX2326/AV2326)*100)</f>
        <v>0</v>
      </c>
      <c r="BA2326" s="596"/>
      <c r="BB2326" s="542"/>
      <c r="BC2326" s="580"/>
      <c r="BD2326" s="584"/>
      <c r="BE2326" s="585"/>
      <c r="BF2326" s="595">
        <f>IF(BB2326=0,0,(BD2326/BB2326)*100)</f>
        <v>0</v>
      </c>
      <c r="BG2326" s="596"/>
      <c r="BH2326" s="599">
        <f>AV2326+BB2326</f>
        <v>0</v>
      </c>
      <c r="BI2326" s="600"/>
      <c r="BJ2326" s="630">
        <f>AX2326+BD2326</f>
        <v>0</v>
      </c>
      <c r="BK2326" s="631"/>
      <c r="BL2326" s="595">
        <f>IF(BH2326=0,0,(BJ2326/BH2326)*100)</f>
        <v>0</v>
      </c>
      <c r="BM2326" s="596"/>
      <c r="BN2326" s="656">
        <f>(AF2326*2)+(AL2326*2)+(AR2326*3)+BD2326</f>
        <v>0</v>
      </c>
      <c r="BO2326" s="657"/>
      <c r="BP2326" s="658"/>
      <c r="BQ2326" s="676">
        <f t="shared" ref="BQ2326" si="2257">IF(BS2326=0,0,50*BR2326/BS2326)</f>
        <v>0</v>
      </c>
      <c r="BR2326" s="662">
        <f t="shared" ref="BR2326" si="2258">(BN2326*BU$2312)+(N2326*BU$2313)+(Z2326*BU$2314)+(R2326*BU$2315)+(X2326*BU$2316)+(AB2326*BU$2317)+(V2326*BU$2322)</f>
        <v>0</v>
      </c>
      <c r="BS2326" s="662">
        <f t="shared" ref="BS2326" si="2259">((BB2326-BD2326)*BU$2319)+((AV2326-AX2326)*BU$2318)+(H2326*BU$2320)+(P2326*BU$2321)</f>
        <v>0</v>
      </c>
      <c r="BT2326" s="15"/>
      <c r="BU2326" s="15"/>
      <c r="BV2326" s="95"/>
    </row>
    <row r="2327" spans="1:74" ht="21.75" customHeight="1" x14ac:dyDescent="0.25">
      <c r="A2327" s="95"/>
      <c r="B2327" s="571"/>
      <c r="C2327" s="642" t="str">
        <f>IF(ROSTER!D$22="","",ROSTER!D$22)</f>
        <v/>
      </c>
      <c r="D2327" s="643"/>
      <c r="E2327" s="575"/>
      <c r="F2327" s="577"/>
      <c r="G2327" s="583"/>
      <c r="H2327" s="579"/>
      <c r="I2327" s="545"/>
      <c r="J2327" s="544"/>
      <c r="K2327" s="581"/>
      <c r="L2327" s="586"/>
      <c r="M2327" s="587"/>
      <c r="N2327" s="592" t="s">
        <v>16</v>
      </c>
      <c r="O2327" s="603"/>
      <c r="P2327" s="544"/>
      <c r="Q2327" s="581"/>
      <c r="R2327" s="586"/>
      <c r="S2327" s="587"/>
      <c r="T2327" s="592" t="s">
        <v>16</v>
      </c>
      <c r="U2327" s="592"/>
      <c r="V2327" s="544"/>
      <c r="W2327" s="545"/>
      <c r="X2327" s="594"/>
      <c r="Y2327" s="545"/>
      <c r="Z2327" s="544"/>
      <c r="AA2327" s="545"/>
      <c r="AB2327" s="544"/>
      <c r="AC2327" s="545"/>
      <c r="AD2327" s="544"/>
      <c r="AE2327" s="581"/>
      <c r="AF2327" s="586"/>
      <c r="AG2327" s="587"/>
      <c r="AH2327" s="626"/>
      <c r="AI2327" s="627"/>
      <c r="AJ2327" s="544"/>
      <c r="AK2327" s="581"/>
      <c r="AL2327" s="586"/>
      <c r="AM2327" s="587"/>
      <c r="AN2327" s="626"/>
      <c r="AO2327" s="627"/>
      <c r="AP2327" s="544"/>
      <c r="AQ2327" s="581"/>
      <c r="AR2327" s="586"/>
      <c r="AS2327" s="587"/>
      <c r="AT2327" s="626"/>
      <c r="AU2327" s="627"/>
      <c r="AV2327" s="628"/>
      <c r="AW2327" s="629"/>
      <c r="AX2327" s="632"/>
      <c r="AY2327" s="633"/>
      <c r="AZ2327" s="626"/>
      <c r="BA2327" s="627"/>
      <c r="BB2327" s="544"/>
      <c r="BC2327" s="581"/>
      <c r="BD2327" s="586"/>
      <c r="BE2327" s="587"/>
      <c r="BF2327" s="626"/>
      <c r="BG2327" s="627"/>
      <c r="BH2327" s="628"/>
      <c r="BI2327" s="629"/>
      <c r="BJ2327" s="632"/>
      <c r="BK2327" s="633"/>
      <c r="BL2327" s="626"/>
      <c r="BM2327" s="627"/>
      <c r="BN2327" s="678"/>
      <c r="BO2327" s="679"/>
      <c r="BP2327" s="680"/>
      <c r="BQ2327" s="677"/>
      <c r="BR2327" s="663"/>
      <c r="BS2327" s="663"/>
      <c r="BT2327" s="15"/>
      <c r="BU2327" s="15"/>
      <c r="BV2327" s="95"/>
    </row>
    <row r="2328" spans="1:74" ht="21.75" customHeight="1" x14ac:dyDescent="0.25">
      <c r="A2328" s="95"/>
      <c r="B2328" s="570" t="str">
        <f>IF(ROSTER!B$24="","",ROSTER!B$24)</f>
        <v/>
      </c>
      <c r="C2328" s="572" t="str">
        <f>IF(ROSTER!C$24="","",ROSTER!C$24)</f>
        <v/>
      </c>
      <c r="D2328" s="573"/>
      <c r="E2328" s="574"/>
      <c r="F2328" s="576">
        <f>IF(E2328="y",1,IF(E2328="S",1,0))</f>
        <v>0</v>
      </c>
      <c r="G2328" s="582">
        <f>IF(E2328="S",1,0)</f>
        <v>0</v>
      </c>
      <c r="H2328" s="578"/>
      <c r="I2328" s="543"/>
      <c r="J2328" s="542"/>
      <c r="K2328" s="580"/>
      <c r="L2328" s="584"/>
      <c r="M2328" s="585"/>
      <c r="N2328" s="588">
        <f>L2328+J2328</f>
        <v>0</v>
      </c>
      <c r="O2328" s="589"/>
      <c r="P2328" s="542"/>
      <c r="Q2328" s="580"/>
      <c r="R2328" s="584"/>
      <c r="S2328" s="585"/>
      <c r="T2328" s="588">
        <f>R2328-P2328</f>
        <v>0</v>
      </c>
      <c r="U2328" s="588"/>
      <c r="V2328" s="542"/>
      <c r="W2328" s="543"/>
      <c r="X2328" s="593"/>
      <c r="Y2328" s="543"/>
      <c r="Z2328" s="542"/>
      <c r="AA2328" s="543"/>
      <c r="AB2328" s="542"/>
      <c r="AC2328" s="543"/>
      <c r="AD2328" s="542"/>
      <c r="AE2328" s="580"/>
      <c r="AF2328" s="584"/>
      <c r="AG2328" s="585"/>
      <c r="AH2328" s="595">
        <f>IF(AD2328=0,0,(AF2328/AD2328)*100)</f>
        <v>0</v>
      </c>
      <c r="AI2328" s="596"/>
      <c r="AJ2328" s="542"/>
      <c r="AK2328" s="580"/>
      <c r="AL2328" s="584"/>
      <c r="AM2328" s="585"/>
      <c r="AN2328" s="595">
        <f>IF(AJ2328=0,0,(AL2328/AJ2328)*100)</f>
        <v>0</v>
      </c>
      <c r="AO2328" s="596"/>
      <c r="AP2328" s="542"/>
      <c r="AQ2328" s="580"/>
      <c r="AR2328" s="584"/>
      <c r="AS2328" s="585"/>
      <c r="AT2328" s="595">
        <f>IF(AP2328=0,0,(AR2328/AP2328)*100)</f>
        <v>0</v>
      </c>
      <c r="AU2328" s="596"/>
      <c r="AV2328" s="599">
        <f>AD2328+AJ2328+AP2328</f>
        <v>0</v>
      </c>
      <c r="AW2328" s="600"/>
      <c r="AX2328" s="630">
        <f>AF2328+AL2328+AR2328</f>
        <v>0</v>
      </c>
      <c r="AY2328" s="631"/>
      <c r="AZ2328" s="595">
        <f>IF(AV2328=0,0,(AX2328/AV2328)*100)</f>
        <v>0</v>
      </c>
      <c r="BA2328" s="596"/>
      <c r="BB2328" s="542"/>
      <c r="BC2328" s="580"/>
      <c r="BD2328" s="584"/>
      <c r="BE2328" s="585"/>
      <c r="BF2328" s="595">
        <f>IF(BB2328=0,0,(BD2328/BB2328)*100)</f>
        <v>0</v>
      </c>
      <c r="BG2328" s="596"/>
      <c r="BH2328" s="599">
        <f>AV2328+BB2328</f>
        <v>0</v>
      </c>
      <c r="BI2328" s="600"/>
      <c r="BJ2328" s="630">
        <f>AX2328+BD2328</f>
        <v>0</v>
      </c>
      <c r="BK2328" s="631"/>
      <c r="BL2328" s="595">
        <f>IF(BH2328=0,0,(BJ2328/BH2328)*100)</f>
        <v>0</v>
      </c>
      <c r="BM2328" s="596"/>
      <c r="BN2328" s="656">
        <f>(AF2328*2)+(AL2328*2)+(AR2328*3)+BD2328</f>
        <v>0</v>
      </c>
      <c r="BO2328" s="657"/>
      <c r="BP2328" s="658"/>
      <c r="BQ2328" s="676">
        <f t="shared" ref="BQ2328" si="2260">IF(BS2328=0,0,50*BR2328/BS2328)</f>
        <v>0</v>
      </c>
      <c r="BR2328" s="662">
        <f t="shared" ref="BR2328" si="2261">(BN2328*BU$2312)+(N2328*BU$2313)+(Z2328*BU$2314)+(R2328*BU$2315)+(X2328*BU$2316)+(AB2328*BU$2317)+(V2328*BU$2322)</f>
        <v>0</v>
      </c>
      <c r="BS2328" s="662">
        <f t="shared" ref="BS2328" si="2262">((BB2328-BD2328)*BU$2319)+((AV2328-AX2328)*BU$2318)+(H2328*BU$2320)+(P2328*BU$2321)</f>
        <v>0</v>
      </c>
      <c r="BT2328" s="15"/>
      <c r="BU2328" s="15"/>
      <c r="BV2328" s="95"/>
    </row>
    <row r="2329" spans="1:74" ht="21.75" customHeight="1" x14ac:dyDescent="0.25">
      <c r="A2329" s="95"/>
      <c r="B2329" s="571"/>
      <c r="C2329" s="642" t="str">
        <f>IF(ROSTER!D$24="","",ROSTER!D$24)</f>
        <v/>
      </c>
      <c r="D2329" s="643"/>
      <c r="E2329" s="575"/>
      <c r="F2329" s="577"/>
      <c r="G2329" s="583"/>
      <c r="H2329" s="579"/>
      <c r="I2329" s="545"/>
      <c r="J2329" s="544"/>
      <c r="K2329" s="581"/>
      <c r="L2329" s="586"/>
      <c r="M2329" s="587"/>
      <c r="N2329" s="592" t="s">
        <v>16</v>
      </c>
      <c r="O2329" s="603"/>
      <c r="P2329" s="544"/>
      <c r="Q2329" s="581"/>
      <c r="R2329" s="586"/>
      <c r="S2329" s="587"/>
      <c r="T2329" s="592" t="s">
        <v>16</v>
      </c>
      <c r="U2329" s="592"/>
      <c r="V2329" s="544"/>
      <c r="W2329" s="545"/>
      <c r="X2329" s="594"/>
      <c r="Y2329" s="545"/>
      <c r="Z2329" s="544"/>
      <c r="AA2329" s="545"/>
      <c r="AB2329" s="544"/>
      <c r="AC2329" s="545"/>
      <c r="AD2329" s="544"/>
      <c r="AE2329" s="581"/>
      <c r="AF2329" s="586"/>
      <c r="AG2329" s="587"/>
      <c r="AH2329" s="626"/>
      <c r="AI2329" s="627"/>
      <c r="AJ2329" s="544"/>
      <c r="AK2329" s="581"/>
      <c r="AL2329" s="586"/>
      <c r="AM2329" s="587"/>
      <c r="AN2329" s="626"/>
      <c r="AO2329" s="627"/>
      <c r="AP2329" s="544"/>
      <c r="AQ2329" s="581"/>
      <c r="AR2329" s="586"/>
      <c r="AS2329" s="587"/>
      <c r="AT2329" s="626"/>
      <c r="AU2329" s="627"/>
      <c r="AV2329" s="628"/>
      <c r="AW2329" s="629"/>
      <c r="AX2329" s="632"/>
      <c r="AY2329" s="633"/>
      <c r="AZ2329" s="626"/>
      <c r="BA2329" s="627"/>
      <c r="BB2329" s="544"/>
      <c r="BC2329" s="581"/>
      <c r="BD2329" s="586"/>
      <c r="BE2329" s="587"/>
      <c r="BF2329" s="626"/>
      <c r="BG2329" s="627"/>
      <c r="BH2329" s="628"/>
      <c r="BI2329" s="629"/>
      <c r="BJ2329" s="632"/>
      <c r="BK2329" s="633"/>
      <c r="BL2329" s="626"/>
      <c r="BM2329" s="627"/>
      <c r="BN2329" s="678"/>
      <c r="BO2329" s="679"/>
      <c r="BP2329" s="680"/>
      <c r="BQ2329" s="677"/>
      <c r="BR2329" s="663"/>
      <c r="BS2329" s="663"/>
      <c r="BT2329" s="15"/>
      <c r="BU2329" s="15"/>
      <c r="BV2329" s="95"/>
    </row>
    <row r="2330" spans="1:74" ht="21.75" customHeight="1" x14ac:dyDescent="0.25">
      <c r="A2330" s="95"/>
      <c r="B2330" s="570" t="str">
        <f>IF(ROSTER!B$26="","",ROSTER!B$26)</f>
        <v/>
      </c>
      <c r="C2330" s="572" t="str">
        <f>IF(ROSTER!C$26="","",ROSTER!C$26)</f>
        <v/>
      </c>
      <c r="D2330" s="573"/>
      <c r="E2330" s="574"/>
      <c r="F2330" s="576">
        <f>IF(E2330="y",1,IF(E2330="S",1,0))</f>
        <v>0</v>
      </c>
      <c r="G2330" s="582">
        <f>IF(E2330="S",1,0)</f>
        <v>0</v>
      </c>
      <c r="H2330" s="578"/>
      <c r="I2330" s="543"/>
      <c r="J2330" s="542"/>
      <c r="K2330" s="580"/>
      <c r="L2330" s="584"/>
      <c r="M2330" s="585"/>
      <c r="N2330" s="588">
        <f>L2330+J2330</f>
        <v>0</v>
      </c>
      <c r="O2330" s="589"/>
      <c r="P2330" s="542"/>
      <c r="Q2330" s="580"/>
      <c r="R2330" s="584"/>
      <c r="S2330" s="585"/>
      <c r="T2330" s="588">
        <f>R2330-P2330</f>
        <v>0</v>
      </c>
      <c r="U2330" s="588"/>
      <c r="V2330" s="542"/>
      <c r="W2330" s="543"/>
      <c r="X2330" s="593"/>
      <c r="Y2330" s="543"/>
      <c r="Z2330" s="542"/>
      <c r="AA2330" s="543"/>
      <c r="AB2330" s="542"/>
      <c r="AC2330" s="543"/>
      <c r="AD2330" s="542"/>
      <c r="AE2330" s="580"/>
      <c r="AF2330" s="584"/>
      <c r="AG2330" s="585"/>
      <c r="AH2330" s="595">
        <f>IF(AD2330=0,0,(AF2330/AD2330)*100)</f>
        <v>0</v>
      </c>
      <c r="AI2330" s="596"/>
      <c r="AJ2330" s="542"/>
      <c r="AK2330" s="580"/>
      <c r="AL2330" s="584"/>
      <c r="AM2330" s="585"/>
      <c r="AN2330" s="595">
        <f>IF(AJ2330=0,0,(AL2330/AJ2330)*100)</f>
        <v>0</v>
      </c>
      <c r="AO2330" s="596"/>
      <c r="AP2330" s="542"/>
      <c r="AQ2330" s="580"/>
      <c r="AR2330" s="584"/>
      <c r="AS2330" s="585"/>
      <c r="AT2330" s="595">
        <f>IF(AP2330=0,0,(AR2330/AP2330)*100)</f>
        <v>0</v>
      </c>
      <c r="AU2330" s="596"/>
      <c r="AV2330" s="599">
        <f>AD2330+AJ2330+AP2330</f>
        <v>0</v>
      </c>
      <c r="AW2330" s="600"/>
      <c r="AX2330" s="630">
        <f>AF2330+AL2330+AR2330</f>
        <v>0</v>
      </c>
      <c r="AY2330" s="631"/>
      <c r="AZ2330" s="595">
        <f>IF(AV2330=0,0,(AX2330/AV2330)*100)</f>
        <v>0</v>
      </c>
      <c r="BA2330" s="596"/>
      <c r="BB2330" s="542"/>
      <c r="BC2330" s="580"/>
      <c r="BD2330" s="584"/>
      <c r="BE2330" s="585"/>
      <c r="BF2330" s="595">
        <f>IF(BB2330=0,0,(BD2330/BB2330)*100)</f>
        <v>0</v>
      </c>
      <c r="BG2330" s="596"/>
      <c r="BH2330" s="599">
        <f>AV2330+BB2330</f>
        <v>0</v>
      </c>
      <c r="BI2330" s="600"/>
      <c r="BJ2330" s="630">
        <f>AX2330+BD2330</f>
        <v>0</v>
      </c>
      <c r="BK2330" s="631"/>
      <c r="BL2330" s="595">
        <f>IF(BH2330=0,0,(BJ2330/BH2330)*100)</f>
        <v>0</v>
      </c>
      <c r="BM2330" s="596"/>
      <c r="BN2330" s="656">
        <f>(AF2330*2)+(AL2330*2)+(AR2330*3)+BD2330</f>
        <v>0</v>
      </c>
      <c r="BO2330" s="657"/>
      <c r="BP2330" s="658"/>
      <c r="BQ2330" s="676">
        <f t="shared" ref="BQ2330" si="2263">IF(BS2330=0,0,50*BR2330/BS2330)</f>
        <v>0</v>
      </c>
      <c r="BR2330" s="662">
        <f t="shared" ref="BR2330" si="2264">(BN2330*BU$2312)+(N2330*BU$2313)+(Z2330*BU$2314)+(R2330*BU$2315)+(X2330*BU$2316)+(AB2330*BU$2317)+(V2330*BU$2322)</f>
        <v>0</v>
      </c>
      <c r="BS2330" s="662">
        <f t="shared" ref="BS2330" si="2265">((BB2330-BD2330)*BU$2319)+((AV2330-AX2330)*BU$2318)+(H2330*BU$2320)+(P2330*BU$2321)</f>
        <v>0</v>
      </c>
      <c r="BT2330" s="15"/>
      <c r="BU2330" s="15"/>
      <c r="BV2330" s="95"/>
    </row>
    <row r="2331" spans="1:74" ht="21.75" customHeight="1" x14ac:dyDescent="0.25">
      <c r="A2331" s="95"/>
      <c r="B2331" s="571"/>
      <c r="C2331" s="642" t="str">
        <f>IF(ROSTER!D$26="","",ROSTER!D$26)</f>
        <v/>
      </c>
      <c r="D2331" s="643"/>
      <c r="E2331" s="575"/>
      <c r="F2331" s="577"/>
      <c r="G2331" s="583"/>
      <c r="H2331" s="579"/>
      <c r="I2331" s="545"/>
      <c r="J2331" s="544"/>
      <c r="K2331" s="581"/>
      <c r="L2331" s="586"/>
      <c r="M2331" s="587"/>
      <c r="N2331" s="592" t="s">
        <v>16</v>
      </c>
      <c r="O2331" s="603"/>
      <c r="P2331" s="544"/>
      <c r="Q2331" s="581"/>
      <c r="R2331" s="586"/>
      <c r="S2331" s="587"/>
      <c r="T2331" s="592" t="s">
        <v>16</v>
      </c>
      <c r="U2331" s="592"/>
      <c r="V2331" s="544"/>
      <c r="W2331" s="545"/>
      <c r="X2331" s="594"/>
      <c r="Y2331" s="545"/>
      <c r="Z2331" s="544"/>
      <c r="AA2331" s="545"/>
      <c r="AB2331" s="544"/>
      <c r="AC2331" s="545"/>
      <c r="AD2331" s="544"/>
      <c r="AE2331" s="581"/>
      <c r="AF2331" s="586"/>
      <c r="AG2331" s="587"/>
      <c r="AH2331" s="626"/>
      <c r="AI2331" s="627"/>
      <c r="AJ2331" s="544"/>
      <c r="AK2331" s="581"/>
      <c r="AL2331" s="586"/>
      <c r="AM2331" s="587"/>
      <c r="AN2331" s="626"/>
      <c r="AO2331" s="627"/>
      <c r="AP2331" s="544"/>
      <c r="AQ2331" s="581"/>
      <c r="AR2331" s="586"/>
      <c r="AS2331" s="587"/>
      <c r="AT2331" s="626"/>
      <c r="AU2331" s="627"/>
      <c r="AV2331" s="628"/>
      <c r="AW2331" s="629"/>
      <c r="AX2331" s="632"/>
      <c r="AY2331" s="633"/>
      <c r="AZ2331" s="626"/>
      <c r="BA2331" s="627"/>
      <c r="BB2331" s="544"/>
      <c r="BC2331" s="581"/>
      <c r="BD2331" s="586"/>
      <c r="BE2331" s="587"/>
      <c r="BF2331" s="626"/>
      <c r="BG2331" s="627"/>
      <c r="BH2331" s="628"/>
      <c r="BI2331" s="629"/>
      <c r="BJ2331" s="632"/>
      <c r="BK2331" s="633"/>
      <c r="BL2331" s="626"/>
      <c r="BM2331" s="627"/>
      <c r="BN2331" s="678"/>
      <c r="BO2331" s="679"/>
      <c r="BP2331" s="680"/>
      <c r="BQ2331" s="677"/>
      <c r="BR2331" s="663"/>
      <c r="BS2331" s="663"/>
      <c r="BT2331" s="15"/>
      <c r="BU2331" s="15"/>
      <c r="BV2331" s="95"/>
    </row>
    <row r="2332" spans="1:74" ht="21.75" customHeight="1" x14ac:dyDescent="0.25">
      <c r="A2332" s="95"/>
      <c r="B2332" s="570" t="str">
        <f>IF(ROSTER!B$28="","",ROSTER!B$28)</f>
        <v/>
      </c>
      <c r="C2332" s="572" t="str">
        <f>IF(ROSTER!C$28="","",ROSTER!C$28)</f>
        <v/>
      </c>
      <c r="D2332" s="573"/>
      <c r="E2332" s="574"/>
      <c r="F2332" s="576">
        <f>IF(E2332="y",1,IF(E2332="S",1,0))</f>
        <v>0</v>
      </c>
      <c r="G2332" s="582">
        <f>IF(E2332="S",1,0)</f>
        <v>0</v>
      </c>
      <c r="H2332" s="578"/>
      <c r="I2332" s="543"/>
      <c r="J2332" s="542"/>
      <c r="K2332" s="580"/>
      <c r="L2332" s="584"/>
      <c r="M2332" s="585"/>
      <c r="N2332" s="588">
        <f>L2332+J2332</f>
        <v>0</v>
      </c>
      <c r="O2332" s="589"/>
      <c r="P2332" s="542"/>
      <c r="Q2332" s="580"/>
      <c r="R2332" s="584"/>
      <c r="S2332" s="585"/>
      <c r="T2332" s="588">
        <f>R2332-P2332</f>
        <v>0</v>
      </c>
      <c r="U2332" s="588"/>
      <c r="V2332" s="542"/>
      <c r="W2332" s="543"/>
      <c r="X2332" s="593"/>
      <c r="Y2332" s="543"/>
      <c r="Z2332" s="542"/>
      <c r="AA2332" s="543"/>
      <c r="AB2332" s="542"/>
      <c r="AC2332" s="543"/>
      <c r="AD2332" s="542"/>
      <c r="AE2332" s="580"/>
      <c r="AF2332" s="584"/>
      <c r="AG2332" s="585"/>
      <c r="AH2332" s="595">
        <f>IF(AD2332=0,0,(AF2332/AD2332)*100)</f>
        <v>0</v>
      </c>
      <c r="AI2332" s="596"/>
      <c r="AJ2332" s="542"/>
      <c r="AK2332" s="580"/>
      <c r="AL2332" s="584"/>
      <c r="AM2332" s="585"/>
      <c r="AN2332" s="595">
        <f>IF(AJ2332=0,0,(AL2332/AJ2332)*100)</f>
        <v>0</v>
      </c>
      <c r="AO2332" s="596"/>
      <c r="AP2332" s="542"/>
      <c r="AQ2332" s="580"/>
      <c r="AR2332" s="584"/>
      <c r="AS2332" s="585"/>
      <c r="AT2332" s="595">
        <f>IF(AP2332=0,0,(AR2332/AP2332)*100)</f>
        <v>0</v>
      </c>
      <c r="AU2332" s="596"/>
      <c r="AV2332" s="599">
        <f>AD2332+AJ2332+AP2332</f>
        <v>0</v>
      </c>
      <c r="AW2332" s="600"/>
      <c r="AX2332" s="630">
        <f>AF2332+AL2332+AR2332</f>
        <v>0</v>
      </c>
      <c r="AY2332" s="631"/>
      <c r="AZ2332" s="595">
        <f>IF(AV2332=0,0,(AX2332/AV2332)*100)</f>
        <v>0</v>
      </c>
      <c r="BA2332" s="596"/>
      <c r="BB2332" s="542"/>
      <c r="BC2332" s="580"/>
      <c r="BD2332" s="584"/>
      <c r="BE2332" s="585"/>
      <c r="BF2332" s="595">
        <f>IF(BB2332=0,0,(BD2332/BB2332)*100)</f>
        <v>0</v>
      </c>
      <c r="BG2332" s="596"/>
      <c r="BH2332" s="599">
        <f>AV2332+BB2332</f>
        <v>0</v>
      </c>
      <c r="BI2332" s="600"/>
      <c r="BJ2332" s="630">
        <f>AX2332+BD2332</f>
        <v>0</v>
      </c>
      <c r="BK2332" s="631"/>
      <c r="BL2332" s="595">
        <f>IF(BH2332=0,0,(BJ2332/BH2332)*100)</f>
        <v>0</v>
      </c>
      <c r="BM2332" s="596"/>
      <c r="BN2332" s="656">
        <f>(AF2332*2)+(AL2332*2)+(AR2332*3)+BD2332</f>
        <v>0</v>
      </c>
      <c r="BO2332" s="657"/>
      <c r="BP2332" s="658"/>
      <c r="BQ2332" s="676">
        <f t="shared" ref="BQ2332" si="2266">IF(BS2332=0,0,50*BR2332/BS2332)</f>
        <v>0</v>
      </c>
      <c r="BR2332" s="662">
        <f t="shared" ref="BR2332" si="2267">(BN2332*BU$2312)+(N2332*BU$2313)+(Z2332*BU$2314)+(R2332*BU$2315)+(X2332*BU$2316)+(AB2332*BU$2317)+(V2332*BU$2322)</f>
        <v>0</v>
      </c>
      <c r="BS2332" s="662">
        <f t="shared" ref="BS2332" si="2268">((BB2332-BD2332)*BU$2319)+((AV2332-AX2332)*BU$2318)+(H2332*BU$2320)+(P2332*BU$2321)</f>
        <v>0</v>
      </c>
      <c r="BT2332" s="15"/>
      <c r="BU2332" s="15"/>
      <c r="BV2332" s="95"/>
    </row>
    <row r="2333" spans="1:74" ht="21.75" customHeight="1" x14ac:dyDescent="0.25">
      <c r="A2333" s="95"/>
      <c r="B2333" s="571"/>
      <c r="C2333" s="642" t="str">
        <f>IF(ROSTER!D$28="","",ROSTER!D$28)</f>
        <v/>
      </c>
      <c r="D2333" s="643"/>
      <c r="E2333" s="575"/>
      <c r="F2333" s="577"/>
      <c r="G2333" s="583"/>
      <c r="H2333" s="579"/>
      <c r="I2333" s="545"/>
      <c r="J2333" s="544"/>
      <c r="K2333" s="581"/>
      <c r="L2333" s="586"/>
      <c r="M2333" s="587"/>
      <c r="N2333" s="592" t="s">
        <v>16</v>
      </c>
      <c r="O2333" s="603"/>
      <c r="P2333" s="544"/>
      <c r="Q2333" s="581"/>
      <c r="R2333" s="586"/>
      <c r="S2333" s="587"/>
      <c r="T2333" s="592" t="s">
        <v>16</v>
      </c>
      <c r="U2333" s="592"/>
      <c r="V2333" s="544"/>
      <c r="W2333" s="545"/>
      <c r="X2333" s="594"/>
      <c r="Y2333" s="545"/>
      <c r="Z2333" s="544"/>
      <c r="AA2333" s="545"/>
      <c r="AB2333" s="544"/>
      <c r="AC2333" s="545"/>
      <c r="AD2333" s="544"/>
      <c r="AE2333" s="581"/>
      <c r="AF2333" s="586"/>
      <c r="AG2333" s="587"/>
      <c r="AH2333" s="626"/>
      <c r="AI2333" s="627"/>
      <c r="AJ2333" s="544"/>
      <c r="AK2333" s="581"/>
      <c r="AL2333" s="586"/>
      <c r="AM2333" s="587"/>
      <c r="AN2333" s="626"/>
      <c r="AO2333" s="627"/>
      <c r="AP2333" s="544"/>
      <c r="AQ2333" s="581"/>
      <c r="AR2333" s="586"/>
      <c r="AS2333" s="587"/>
      <c r="AT2333" s="626"/>
      <c r="AU2333" s="627"/>
      <c r="AV2333" s="628"/>
      <c r="AW2333" s="629"/>
      <c r="AX2333" s="632"/>
      <c r="AY2333" s="633"/>
      <c r="AZ2333" s="626"/>
      <c r="BA2333" s="627"/>
      <c r="BB2333" s="544"/>
      <c r="BC2333" s="581"/>
      <c r="BD2333" s="586"/>
      <c r="BE2333" s="587"/>
      <c r="BF2333" s="626"/>
      <c r="BG2333" s="627"/>
      <c r="BH2333" s="628"/>
      <c r="BI2333" s="629"/>
      <c r="BJ2333" s="632"/>
      <c r="BK2333" s="633"/>
      <c r="BL2333" s="626"/>
      <c r="BM2333" s="627"/>
      <c r="BN2333" s="678"/>
      <c r="BO2333" s="679"/>
      <c r="BP2333" s="680"/>
      <c r="BQ2333" s="677"/>
      <c r="BR2333" s="663"/>
      <c r="BS2333" s="663"/>
      <c r="BT2333" s="15"/>
      <c r="BU2333" s="15"/>
      <c r="BV2333" s="95"/>
    </row>
    <row r="2334" spans="1:74" ht="21.75" customHeight="1" x14ac:dyDescent="0.25">
      <c r="A2334" s="95"/>
      <c r="B2334" s="570" t="str">
        <f>IF(ROSTER!B$30="","",ROSTER!B$30)</f>
        <v/>
      </c>
      <c r="C2334" s="572" t="str">
        <f>IF(ROSTER!C$30="","",ROSTER!C$30)</f>
        <v/>
      </c>
      <c r="D2334" s="573"/>
      <c r="E2334" s="574"/>
      <c r="F2334" s="576">
        <f>IF(E2334="y",1,IF(E2334="S",1,0))</f>
        <v>0</v>
      </c>
      <c r="G2334" s="582">
        <f>IF(E2334="S",1,0)</f>
        <v>0</v>
      </c>
      <c r="H2334" s="578"/>
      <c r="I2334" s="543"/>
      <c r="J2334" s="542"/>
      <c r="K2334" s="580"/>
      <c r="L2334" s="584"/>
      <c r="M2334" s="585"/>
      <c r="N2334" s="588">
        <f>L2334+J2334</f>
        <v>0</v>
      </c>
      <c r="O2334" s="589"/>
      <c r="P2334" s="542"/>
      <c r="Q2334" s="580"/>
      <c r="R2334" s="584"/>
      <c r="S2334" s="585"/>
      <c r="T2334" s="588">
        <f>R2334-P2334</f>
        <v>0</v>
      </c>
      <c r="U2334" s="588"/>
      <c r="V2334" s="542"/>
      <c r="W2334" s="543"/>
      <c r="X2334" s="593"/>
      <c r="Y2334" s="543"/>
      <c r="Z2334" s="542"/>
      <c r="AA2334" s="543"/>
      <c r="AB2334" s="542"/>
      <c r="AC2334" s="543"/>
      <c r="AD2334" s="542"/>
      <c r="AE2334" s="580"/>
      <c r="AF2334" s="584"/>
      <c r="AG2334" s="585"/>
      <c r="AH2334" s="595">
        <f>IF(AD2334=0,0,(AF2334/AD2334)*100)</f>
        <v>0</v>
      </c>
      <c r="AI2334" s="596"/>
      <c r="AJ2334" s="542"/>
      <c r="AK2334" s="580"/>
      <c r="AL2334" s="584"/>
      <c r="AM2334" s="585"/>
      <c r="AN2334" s="595">
        <f>IF(AJ2334=0,0,(AL2334/AJ2334)*100)</f>
        <v>0</v>
      </c>
      <c r="AO2334" s="596"/>
      <c r="AP2334" s="542"/>
      <c r="AQ2334" s="580"/>
      <c r="AR2334" s="584"/>
      <c r="AS2334" s="585"/>
      <c r="AT2334" s="595">
        <f>IF(AP2334=0,0,(AR2334/AP2334)*100)</f>
        <v>0</v>
      </c>
      <c r="AU2334" s="596"/>
      <c r="AV2334" s="599">
        <f>AD2334+AJ2334+AP2334</f>
        <v>0</v>
      </c>
      <c r="AW2334" s="600"/>
      <c r="AX2334" s="630">
        <f>AF2334+AL2334+AR2334</f>
        <v>0</v>
      </c>
      <c r="AY2334" s="631"/>
      <c r="AZ2334" s="595">
        <f>IF(AV2334=0,0,(AX2334/AV2334)*100)</f>
        <v>0</v>
      </c>
      <c r="BA2334" s="596"/>
      <c r="BB2334" s="542"/>
      <c r="BC2334" s="580"/>
      <c r="BD2334" s="584"/>
      <c r="BE2334" s="585"/>
      <c r="BF2334" s="595">
        <f>IF(BB2334=0,0,(BD2334/BB2334)*100)</f>
        <v>0</v>
      </c>
      <c r="BG2334" s="596"/>
      <c r="BH2334" s="599">
        <f>AV2334+BB2334</f>
        <v>0</v>
      </c>
      <c r="BI2334" s="600"/>
      <c r="BJ2334" s="630">
        <f>AX2334+BD2334</f>
        <v>0</v>
      </c>
      <c r="BK2334" s="631"/>
      <c r="BL2334" s="595">
        <f>IF(BH2334=0,0,(BJ2334/BH2334)*100)</f>
        <v>0</v>
      </c>
      <c r="BM2334" s="596"/>
      <c r="BN2334" s="656">
        <f>(AF2334*2)+(AL2334*2)+(AR2334*3)+BD2334</f>
        <v>0</v>
      </c>
      <c r="BO2334" s="657"/>
      <c r="BP2334" s="658"/>
      <c r="BQ2334" s="676">
        <f t="shared" ref="BQ2334" si="2269">IF(BS2334=0,0,50*BR2334/BS2334)</f>
        <v>0</v>
      </c>
      <c r="BR2334" s="662">
        <f t="shared" ref="BR2334" si="2270">(BN2334*BU$2312)+(N2334*BU$2313)+(Z2334*BU$2314)+(R2334*BU$2315)+(X2334*BU$2316)+(AB2334*BU$2317)+(V2334*BU$2322)</f>
        <v>0</v>
      </c>
      <c r="BS2334" s="662">
        <f t="shared" ref="BS2334" si="2271">((BB2334-BD2334)*BU$2319)+((AV2334-AX2334)*BU$2318)+(H2334*BU$2320)+(P2334*BU$2321)</f>
        <v>0</v>
      </c>
      <c r="BT2334" s="15"/>
      <c r="BU2334" s="15"/>
      <c r="BV2334" s="95"/>
    </row>
    <row r="2335" spans="1:74" ht="21.75" customHeight="1" x14ac:dyDescent="0.25">
      <c r="A2335" s="95"/>
      <c r="B2335" s="571"/>
      <c r="C2335" s="642" t="str">
        <f>IF(ROSTER!D$30="","",ROSTER!D$30)</f>
        <v/>
      </c>
      <c r="D2335" s="643"/>
      <c r="E2335" s="575"/>
      <c r="F2335" s="577"/>
      <c r="G2335" s="583"/>
      <c r="H2335" s="579"/>
      <c r="I2335" s="545"/>
      <c r="J2335" s="544"/>
      <c r="K2335" s="581"/>
      <c r="L2335" s="586"/>
      <c r="M2335" s="587"/>
      <c r="N2335" s="592" t="s">
        <v>16</v>
      </c>
      <c r="O2335" s="603"/>
      <c r="P2335" s="544"/>
      <c r="Q2335" s="581"/>
      <c r="R2335" s="586"/>
      <c r="S2335" s="587"/>
      <c r="T2335" s="592" t="s">
        <v>16</v>
      </c>
      <c r="U2335" s="592"/>
      <c r="V2335" s="544"/>
      <c r="W2335" s="545"/>
      <c r="X2335" s="594"/>
      <c r="Y2335" s="545"/>
      <c r="Z2335" s="544"/>
      <c r="AA2335" s="545"/>
      <c r="AB2335" s="544"/>
      <c r="AC2335" s="545"/>
      <c r="AD2335" s="544"/>
      <c r="AE2335" s="581"/>
      <c r="AF2335" s="586"/>
      <c r="AG2335" s="587"/>
      <c r="AH2335" s="626"/>
      <c r="AI2335" s="627"/>
      <c r="AJ2335" s="544"/>
      <c r="AK2335" s="581"/>
      <c r="AL2335" s="586"/>
      <c r="AM2335" s="587"/>
      <c r="AN2335" s="626"/>
      <c r="AO2335" s="627"/>
      <c r="AP2335" s="544"/>
      <c r="AQ2335" s="581"/>
      <c r="AR2335" s="586"/>
      <c r="AS2335" s="587"/>
      <c r="AT2335" s="626"/>
      <c r="AU2335" s="627"/>
      <c r="AV2335" s="628"/>
      <c r="AW2335" s="629"/>
      <c r="AX2335" s="632"/>
      <c r="AY2335" s="633"/>
      <c r="AZ2335" s="626"/>
      <c r="BA2335" s="627"/>
      <c r="BB2335" s="544"/>
      <c r="BC2335" s="581"/>
      <c r="BD2335" s="586"/>
      <c r="BE2335" s="587"/>
      <c r="BF2335" s="626"/>
      <c r="BG2335" s="627"/>
      <c r="BH2335" s="628"/>
      <c r="BI2335" s="629"/>
      <c r="BJ2335" s="632"/>
      <c r="BK2335" s="633"/>
      <c r="BL2335" s="626"/>
      <c r="BM2335" s="627"/>
      <c r="BN2335" s="678"/>
      <c r="BO2335" s="679"/>
      <c r="BP2335" s="680"/>
      <c r="BQ2335" s="677"/>
      <c r="BR2335" s="663"/>
      <c r="BS2335" s="663"/>
      <c r="BT2335" s="15"/>
      <c r="BU2335" s="15"/>
      <c r="BV2335" s="95"/>
    </row>
    <row r="2336" spans="1:74" ht="21.75" customHeight="1" x14ac:dyDescent="0.25">
      <c r="A2336" s="95"/>
      <c r="B2336" s="570" t="str">
        <f>IF(ROSTER!B$32="","",ROSTER!B$32)</f>
        <v/>
      </c>
      <c r="C2336" s="572" t="str">
        <f>IF(ROSTER!C$32="","",ROSTER!C$32)</f>
        <v/>
      </c>
      <c r="D2336" s="573"/>
      <c r="E2336" s="574"/>
      <c r="F2336" s="576">
        <f>IF(E2336="y",1,IF(E2336="S",1,0))</f>
        <v>0</v>
      </c>
      <c r="G2336" s="582">
        <f>IF(E2336="S",1,0)</f>
        <v>0</v>
      </c>
      <c r="H2336" s="578"/>
      <c r="I2336" s="543"/>
      <c r="J2336" s="542"/>
      <c r="K2336" s="580"/>
      <c r="L2336" s="584"/>
      <c r="M2336" s="585"/>
      <c r="N2336" s="588">
        <f>L2336+J2336</f>
        <v>0</v>
      </c>
      <c r="O2336" s="589"/>
      <c r="P2336" s="542"/>
      <c r="Q2336" s="580"/>
      <c r="R2336" s="584"/>
      <c r="S2336" s="585"/>
      <c r="T2336" s="588">
        <f>R2336-P2336</f>
        <v>0</v>
      </c>
      <c r="U2336" s="588"/>
      <c r="V2336" s="542"/>
      <c r="W2336" s="543"/>
      <c r="X2336" s="593"/>
      <c r="Y2336" s="543"/>
      <c r="Z2336" s="542"/>
      <c r="AA2336" s="543"/>
      <c r="AB2336" s="542"/>
      <c r="AC2336" s="543"/>
      <c r="AD2336" s="542"/>
      <c r="AE2336" s="580"/>
      <c r="AF2336" s="584"/>
      <c r="AG2336" s="585"/>
      <c r="AH2336" s="595">
        <f>IF(AD2336=0,0,(AF2336/AD2336)*100)</f>
        <v>0</v>
      </c>
      <c r="AI2336" s="596"/>
      <c r="AJ2336" s="542"/>
      <c r="AK2336" s="580"/>
      <c r="AL2336" s="584"/>
      <c r="AM2336" s="585"/>
      <c r="AN2336" s="595">
        <f>IF(AJ2336=0,0,(AL2336/AJ2336)*100)</f>
        <v>0</v>
      </c>
      <c r="AO2336" s="596"/>
      <c r="AP2336" s="542"/>
      <c r="AQ2336" s="580"/>
      <c r="AR2336" s="584"/>
      <c r="AS2336" s="585"/>
      <c r="AT2336" s="595">
        <f>IF(AP2336=0,0,(AR2336/AP2336)*100)</f>
        <v>0</v>
      </c>
      <c r="AU2336" s="596"/>
      <c r="AV2336" s="599">
        <f>AD2336+AJ2336+AP2336</f>
        <v>0</v>
      </c>
      <c r="AW2336" s="600"/>
      <c r="AX2336" s="630">
        <f>AF2336+AL2336+AR2336</f>
        <v>0</v>
      </c>
      <c r="AY2336" s="631"/>
      <c r="AZ2336" s="595">
        <f>IF(AV2336=0,0,(AX2336/AV2336)*100)</f>
        <v>0</v>
      </c>
      <c r="BA2336" s="596"/>
      <c r="BB2336" s="542"/>
      <c r="BC2336" s="580"/>
      <c r="BD2336" s="584"/>
      <c r="BE2336" s="585"/>
      <c r="BF2336" s="595">
        <f>IF(BB2336=0,0,(BD2336/BB2336)*100)</f>
        <v>0</v>
      </c>
      <c r="BG2336" s="596"/>
      <c r="BH2336" s="599">
        <f>AV2336+BB2336</f>
        <v>0</v>
      </c>
      <c r="BI2336" s="600"/>
      <c r="BJ2336" s="630">
        <f>AX2336+BD2336</f>
        <v>0</v>
      </c>
      <c r="BK2336" s="631"/>
      <c r="BL2336" s="595">
        <f>IF(BH2336=0,0,(BJ2336/BH2336)*100)</f>
        <v>0</v>
      </c>
      <c r="BM2336" s="596"/>
      <c r="BN2336" s="656">
        <f>(AF2336*2)+(AL2336*2)+(AR2336*3)+BD2336</f>
        <v>0</v>
      </c>
      <c r="BO2336" s="657"/>
      <c r="BP2336" s="658"/>
      <c r="BQ2336" s="676">
        <f t="shared" ref="BQ2336" si="2272">IF(BS2336=0,0,50*BR2336/BS2336)</f>
        <v>0</v>
      </c>
      <c r="BR2336" s="662">
        <f t="shared" ref="BR2336" si="2273">(BN2336*BU$2312)+(N2336*BU$2313)+(Z2336*BU$2314)+(R2336*BU$2315)+(X2336*BU$2316)+(AB2336*BU$2317)+(V2336*BU$2322)</f>
        <v>0</v>
      </c>
      <c r="BS2336" s="662">
        <f t="shared" ref="BS2336" si="2274">((BB2336-BD2336)*BU$2319)+((AV2336-AX2336)*BU$2318)+(H2336*BU$2320)+(P2336*BU$2321)</f>
        <v>0</v>
      </c>
      <c r="BT2336" s="15"/>
      <c r="BU2336" s="15"/>
      <c r="BV2336" s="95"/>
    </row>
    <row r="2337" spans="1:74" ht="21.75" customHeight="1" x14ac:dyDescent="0.25">
      <c r="A2337" s="95"/>
      <c r="B2337" s="571"/>
      <c r="C2337" s="642" t="str">
        <f>IF(ROSTER!D$32="","",ROSTER!D$32)</f>
        <v/>
      </c>
      <c r="D2337" s="643"/>
      <c r="E2337" s="575"/>
      <c r="F2337" s="577"/>
      <c r="G2337" s="583"/>
      <c r="H2337" s="579"/>
      <c r="I2337" s="545"/>
      <c r="J2337" s="544"/>
      <c r="K2337" s="581"/>
      <c r="L2337" s="586"/>
      <c r="M2337" s="587"/>
      <c r="N2337" s="592" t="s">
        <v>16</v>
      </c>
      <c r="O2337" s="603"/>
      <c r="P2337" s="544"/>
      <c r="Q2337" s="581"/>
      <c r="R2337" s="586"/>
      <c r="S2337" s="587"/>
      <c r="T2337" s="592" t="s">
        <v>16</v>
      </c>
      <c r="U2337" s="592"/>
      <c r="V2337" s="544"/>
      <c r="W2337" s="545"/>
      <c r="X2337" s="594"/>
      <c r="Y2337" s="545"/>
      <c r="Z2337" s="544"/>
      <c r="AA2337" s="545"/>
      <c r="AB2337" s="544"/>
      <c r="AC2337" s="545"/>
      <c r="AD2337" s="544"/>
      <c r="AE2337" s="581"/>
      <c r="AF2337" s="586"/>
      <c r="AG2337" s="587"/>
      <c r="AH2337" s="626"/>
      <c r="AI2337" s="627"/>
      <c r="AJ2337" s="544"/>
      <c r="AK2337" s="581"/>
      <c r="AL2337" s="586"/>
      <c r="AM2337" s="587"/>
      <c r="AN2337" s="626"/>
      <c r="AO2337" s="627"/>
      <c r="AP2337" s="544"/>
      <c r="AQ2337" s="581"/>
      <c r="AR2337" s="586"/>
      <c r="AS2337" s="587"/>
      <c r="AT2337" s="626"/>
      <c r="AU2337" s="627"/>
      <c r="AV2337" s="628"/>
      <c r="AW2337" s="629"/>
      <c r="AX2337" s="632"/>
      <c r="AY2337" s="633"/>
      <c r="AZ2337" s="626"/>
      <c r="BA2337" s="627"/>
      <c r="BB2337" s="544"/>
      <c r="BC2337" s="581"/>
      <c r="BD2337" s="586"/>
      <c r="BE2337" s="587"/>
      <c r="BF2337" s="626"/>
      <c r="BG2337" s="627"/>
      <c r="BH2337" s="628"/>
      <c r="BI2337" s="629"/>
      <c r="BJ2337" s="632"/>
      <c r="BK2337" s="633"/>
      <c r="BL2337" s="626"/>
      <c r="BM2337" s="627"/>
      <c r="BN2337" s="678"/>
      <c r="BO2337" s="679"/>
      <c r="BP2337" s="680"/>
      <c r="BQ2337" s="677"/>
      <c r="BR2337" s="663"/>
      <c r="BS2337" s="663"/>
      <c r="BT2337" s="15"/>
      <c r="BU2337" s="15"/>
      <c r="BV2337" s="95"/>
    </row>
    <row r="2338" spans="1:74" ht="21.75" customHeight="1" x14ac:dyDescent="0.25">
      <c r="A2338" s="95"/>
      <c r="B2338" s="570" t="str">
        <f>IF(ROSTER!B$34="","",ROSTER!B$34)</f>
        <v/>
      </c>
      <c r="C2338" s="572" t="str">
        <f>IF(ROSTER!C$34="","",ROSTER!C$34)</f>
        <v/>
      </c>
      <c r="D2338" s="573"/>
      <c r="E2338" s="574"/>
      <c r="F2338" s="576">
        <f>IF(E2338="y",1,IF(E2338="S",1,0))</f>
        <v>0</v>
      </c>
      <c r="G2338" s="582">
        <f>IF(E2338="S",1,0)</f>
        <v>0</v>
      </c>
      <c r="H2338" s="578"/>
      <c r="I2338" s="543"/>
      <c r="J2338" s="542"/>
      <c r="K2338" s="580"/>
      <c r="L2338" s="584"/>
      <c r="M2338" s="585"/>
      <c r="N2338" s="588">
        <f>L2338+J2338</f>
        <v>0</v>
      </c>
      <c r="O2338" s="589"/>
      <c r="P2338" s="542"/>
      <c r="Q2338" s="580"/>
      <c r="R2338" s="584"/>
      <c r="S2338" s="585"/>
      <c r="T2338" s="588">
        <f>R2338-P2338</f>
        <v>0</v>
      </c>
      <c r="U2338" s="588"/>
      <c r="V2338" s="542"/>
      <c r="W2338" s="543"/>
      <c r="X2338" s="593"/>
      <c r="Y2338" s="543"/>
      <c r="Z2338" s="542"/>
      <c r="AA2338" s="543"/>
      <c r="AB2338" s="542"/>
      <c r="AC2338" s="543"/>
      <c r="AD2338" s="542"/>
      <c r="AE2338" s="580"/>
      <c r="AF2338" s="584"/>
      <c r="AG2338" s="585"/>
      <c r="AH2338" s="595">
        <f>IF(AD2338=0,0,(AF2338/AD2338)*100)</f>
        <v>0</v>
      </c>
      <c r="AI2338" s="596"/>
      <c r="AJ2338" s="542"/>
      <c r="AK2338" s="580"/>
      <c r="AL2338" s="584"/>
      <c r="AM2338" s="585"/>
      <c r="AN2338" s="595">
        <f>IF(AJ2338=0,0,(AL2338/AJ2338)*100)</f>
        <v>0</v>
      </c>
      <c r="AO2338" s="596"/>
      <c r="AP2338" s="542"/>
      <c r="AQ2338" s="580"/>
      <c r="AR2338" s="584"/>
      <c r="AS2338" s="585"/>
      <c r="AT2338" s="595">
        <f>IF(AP2338=0,0,(AR2338/AP2338)*100)</f>
        <v>0</v>
      </c>
      <c r="AU2338" s="596"/>
      <c r="AV2338" s="599">
        <f>AD2338+AJ2338+AP2338</f>
        <v>0</v>
      </c>
      <c r="AW2338" s="600"/>
      <c r="AX2338" s="630">
        <f>AF2338+AL2338+AR2338</f>
        <v>0</v>
      </c>
      <c r="AY2338" s="631"/>
      <c r="AZ2338" s="595">
        <f>IF(AV2338=0,0,(AX2338/AV2338)*100)</f>
        <v>0</v>
      </c>
      <c r="BA2338" s="596"/>
      <c r="BB2338" s="542"/>
      <c r="BC2338" s="580"/>
      <c r="BD2338" s="584"/>
      <c r="BE2338" s="585"/>
      <c r="BF2338" s="595">
        <f>IF(BB2338=0,0,(BD2338/BB2338)*100)</f>
        <v>0</v>
      </c>
      <c r="BG2338" s="596"/>
      <c r="BH2338" s="599">
        <f>AV2338+BB2338</f>
        <v>0</v>
      </c>
      <c r="BI2338" s="600"/>
      <c r="BJ2338" s="630">
        <f>AX2338+BD2338</f>
        <v>0</v>
      </c>
      <c r="BK2338" s="631"/>
      <c r="BL2338" s="595">
        <f>IF(BH2338=0,0,(BJ2338/BH2338)*100)</f>
        <v>0</v>
      </c>
      <c r="BM2338" s="596"/>
      <c r="BN2338" s="656">
        <f>(AF2338*2)+(AL2338*2)+(AR2338*3)+BD2338</f>
        <v>0</v>
      </c>
      <c r="BO2338" s="657"/>
      <c r="BP2338" s="658"/>
      <c r="BQ2338" s="676">
        <f t="shared" ref="BQ2338" si="2275">IF(BS2338=0,0,50*BR2338/BS2338)</f>
        <v>0</v>
      </c>
      <c r="BR2338" s="662">
        <f t="shared" ref="BR2338" si="2276">(BN2338*BU$2312)+(N2338*BU$2313)+(Z2338*BU$2314)+(R2338*BU$2315)+(X2338*BU$2316)+(AB2338*BU$2317)+(V2338*BU$2322)</f>
        <v>0</v>
      </c>
      <c r="BS2338" s="662">
        <f t="shared" ref="BS2338" si="2277">((BB2338-BD2338)*BU$2319)+((AV2338-AX2338)*BU$2318)+(H2338*BU$2320)+(P2338*BU$2321)</f>
        <v>0</v>
      </c>
      <c r="BT2338" s="15"/>
      <c r="BU2338" s="15"/>
      <c r="BV2338" s="95"/>
    </row>
    <row r="2339" spans="1:74" ht="21.75" customHeight="1" x14ac:dyDescent="0.25">
      <c r="A2339" s="95"/>
      <c r="B2339" s="571"/>
      <c r="C2339" s="642" t="str">
        <f>IF(ROSTER!D$34="","",ROSTER!D$34)</f>
        <v/>
      </c>
      <c r="D2339" s="643"/>
      <c r="E2339" s="575"/>
      <c r="F2339" s="577"/>
      <c r="G2339" s="583"/>
      <c r="H2339" s="579"/>
      <c r="I2339" s="545"/>
      <c r="J2339" s="544"/>
      <c r="K2339" s="581"/>
      <c r="L2339" s="586"/>
      <c r="M2339" s="587"/>
      <c r="N2339" s="592" t="s">
        <v>16</v>
      </c>
      <c r="O2339" s="603"/>
      <c r="P2339" s="544"/>
      <c r="Q2339" s="581"/>
      <c r="R2339" s="586"/>
      <c r="S2339" s="587"/>
      <c r="T2339" s="592" t="s">
        <v>16</v>
      </c>
      <c r="U2339" s="592"/>
      <c r="V2339" s="544"/>
      <c r="W2339" s="545"/>
      <c r="X2339" s="594"/>
      <c r="Y2339" s="545"/>
      <c r="Z2339" s="544"/>
      <c r="AA2339" s="545"/>
      <c r="AB2339" s="544"/>
      <c r="AC2339" s="545"/>
      <c r="AD2339" s="544"/>
      <c r="AE2339" s="581"/>
      <c r="AF2339" s="586"/>
      <c r="AG2339" s="587"/>
      <c r="AH2339" s="626"/>
      <c r="AI2339" s="627"/>
      <c r="AJ2339" s="544"/>
      <c r="AK2339" s="581"/>
      <c r="AL2339" s="586"/>
      <c r="AM2339" s="587"/>
      <c r="AN2339" s="626"/>
      <c r="AO2339" s="627"/>
      <c r="AP2339" s="544"/>
      <c r="AQ2339" s="581"/>
      <c r="AR2339" s="586"/>
      <c r="AS2339" s="587"/>
      <c r="AT2339" s="626"/>
      <c r="AU2339" s="627"/>
      <c r="AV2339" s="628"/>
      <c r="AW2339" s="629"/>
      <c r="AX2339" s="632"/>
      <c r="AY2339" s="633"/>
      <c r="AZ2339" s="626"/>
      <c r="BA2339" s="627"/>
      <c r="BB2339" s="544"/>
      <c r="BC2339" s="581"/>
      <c r="BD2339" s="586"/>
      <c r="BE2339" s="587"/>
      <c r="BF2339" s="626"/>
      <c r="BG2339" s="627"/>
      <c r="BH2339" s="628"/>
      <c r="BI2339" s="629"/>
      <c r="BJ2339" s="632"/>
      <c r="BK2339" s="633"/>
      <c r="BL2339" s="626"/>
      <c r="BM2339" s="627"/>
      <c r="BN2339" s="678"/>
      <c r="BO2339" s="679"/>
      <c r="BP2339" s="680"/>
      <c r="BQ2339" s="677"/>
      <c r="BR2339" s="663"/>
      <c r="BS2339" s="663"/>
      <c r="BT2339" s="15"/>
      <c r="BU2339" s="15"/>
      <c r="BV2339" s="95"/>
    </row>
    <row r="2340" spans="1:74" ht="21.75" customHeight="1" x14ac:dyDescent="0.25">
      <c r="A2340" s="95"/>
      <c r="B2340" s="570" t="str">
        <f>IF(ROSTER!B$36="","",ROSTER!B$36)</f>
        <v/>
      </c>
      <c r="C2340" s="572" t="str">
        <f>IF(ROSTER!C$36="","",ROSTER!C$36)</f>
        <v/>
      </c>
      <c r="D2340" s="573"/>
      <c r="E2340" s="574"/>
      <c r="F2340" s="576">
        <f>IF(E2340="y",1,IF(E2340="S",1,0))</f>
        <v>0</v>
      </c>
      <c r="G2340" s="582">
        <f>IF(E2340="S",1,0)</f>
        <v>0</v>
      </c>
      <c r="H2340" s="578"/>
      <c r="I2340" s="543"/>
      <c r="J2340" s="542"/>
      <c r="K2340" s="580"/>
      <c r="L2340" s="584"/>
      <c r="M2340" s="585"/>
      <c r="N2340" s="588">
        <f>L2340+J2340</f>
        <v>0</v>
      </c>
      <c r="O2340" s="589"/>
      <c r="P2340" s="542"/>
      <c r="Q2340" s="580"/>
      <c r="R2340" s="584"/>
      <c r="S2340" s="585"/>
      <c r="T2340" s="588">
        <f>R2340-P2340</f>
        <v>0</v>
      </c>
      <c r="U2340" s="588"/>
      <c r="V2340" s="542"/>
      <c r="W2340" s="543"/>
      <c r="X2340" s="593"/>
      <c r="Y2340" s="543"/>
      <c r="Z2340" s="542"/>
      <c r="AA2340" s="543"/>
      <c r="AB2340" s="542"/>
      <c r="AC2340" s="543"/>
      <c r="AD2340" s="542"/>
      <c r="AE2340" s="580"/>
      <c r="AF2340" s="584"/>
      <c r="AG2340" s="585"/>
      <c r="AH2340" s="595">
        <f>IF(AD2340=0,0,(AF2340/AD2340)*100)</f>
        <v>0</v>
      </c>
      <c r="AI2340" s="596"/>
      <c r="AJ2340" s="542"/>
      <c r="AK2340" s="580"/>
      <c r="AL2340" s="584"/>
      <c r="AM2340" s="585"/>
      <c r="AN2340" s="595">
        <f>IF(AJ2340=0,0,(AL2340/AJ2340)*100)</f>
        <v>0</v>
      </c>
      <c r="AO2340" s="596"/>
      <c r="AP2340" s="542"/>
      <c r="AQ2340" s="580"/>
      <c r="AR2340" s="584"/>
      <c r="AS2340" s="585"/>
      <c r="AT2340" s="595">
        <f>IF(AP2340=0,0,(AR2340/AP2340)*100)</f>
        <v>0</v>
      </c>
      <c r="AU2340" s="596"/>
      <c r="AV2340" s="599">
        <f>AD2340+AJ2340+AP2340</f>
        <v>0</v>
      </c>
      <c r="AW2340" s="600"/>
      <c r="AX2340" s="630">
        <f>AF2340+AL2340+AR2340</f>
        <v>0</v>
      </c>
      <c r="AY2340" s="631"/>
      <c r="AZ2340" s="595">
        <f>IF(AV2340=0,0,(AX2340/AV2340)*100)</f>
        <v>0</v>
      </c>
      <c r="BA2340" s="596"/>
      <c r="BB2340" s="542"/>
      <c r="BC2340" s="580"/>
      <c r="BD2340" s="584"/>
      <c r="BE2340" s="585"/>
      <c r="BF2340" s="595">
        <f>IF(BB2340=0,0,(BD2340/BB2340)*100)</f>
        <v>0</v>
      </c>
      <c r="BG2340" s="596"/>
      <c r="BH2340" s="599">
        <f>AV2340+BB2340</f>
        <v>0</v>
      </c>
      <c r="BI2340" s="600"/>
      <c r="BJ2340" s="630">
        <f>AX2340+BD2340</f>
        <v>0</v>
      </c>
      <c r="BK2340" s="631"/>
      <c r="BL2340" s="595">
        <f>IF(BH2340=0,0,(BJ2340/BH2340)*100)</f>
        <v>0</v>
      </c>
      <c r="BM2340" s="596"/>
      <c r="BN2340" s="656">
        <f>(AF2340*2)+(AL2340*2)+(AR2340*3)+BD2340</f>
        <v>0</v>
      </c>
      <c r="BO2340" s="657"/>
      <c r="BP2340" s="658"/>
      <c r="BQ2340" s="676">
        <f t="shared" ref="BQ2340" si="2278">IF(BS2340=0,0,50*BR2340/BS2340)</f>
        <v>0</v>
      </c>
      <c r="BR2340" s="662">
        <f t="shared" ref="BR2340" si="2279">(BN2340*BU$2312)+(N2340*BU$2313)+(Z2340*BU$2314)+(R2340*BU$2315)+(X2340*BU$2316)+(AB2340*BU$2317)+(V2340*BU$2322)</f>
        <v>0</v>
      </c>
      <c r="BS2340" s="662">
        <f t="shared" ref="BS2340" si="2280">((BB2340-BD2340)*BU$2319)+((AV2340-AX2340)*BU$2318)+(H2340*BU$2320)+(P2340*BU$2321)</f>
        <v>0</v>
      </c>
      <c r="BT2340" s="15"/>
      <c r="BU2340" s="15"/>
      <c r="BV2340" s="95"/>
    </row>
    <row r="2341" spans="1:74" ht="21.75" customHeight="1" x14ac:dyDescent="0.25">
      <c r="A2341" s="95"/>
      <c r="B2341" s="571"/>
      <c r="C2341" s="642" t="str">
        <f>IF(ROSTER!D$36="","",ROSTER!D$36)</f>
        <v/>
      </c>
      <c r="D2341" s="643"/>
      <c r="E2341" s="575"/>
      <c r="F2341" s="577"/>
      <c r="G2341" s="583"/>
      <c r="H2341" s="579"/>
      <c r="I2341" s="545"/>
      <c r="J2341" s="544"/>
      <c r="K2341" s="581"/>
      <c r="L2341" s="586"/>
      <c r="M2341" s="587"/>
      <c r="N2341" s="592" t="s">
        <v>16</v>
      </c>
      <c r="O2341" s="603"/>
      <c r="P2341" s="544"/>
      <c r="Q2341" s="581"/>
      <c r="R2341" s="586"/>
      <c r="S2341" s="587"/>
      <c r="T2341" s="592" t="s">
        <v>16</v>
      </c>
      <c r="U2341" s="592"/>
      <c r="V2341" s="544"/>
      <c r="W2341" s="545"/>
      <c r="X2341" s="594"/>
      <c r="Y2341" s="545"/>
      <c r="Z2341" s="544"/>
      <c r="AA2341" s="545"/>
      <c r="AB2341" s="544"/>
      <c r="AC2341" s="545"/>
      <c r="AD2341" s="544"/>
      <c r="AE2341" s="581"/>
      <c r="AF2341" s="586"/>
      <c r="AG2341" s="587"/>
      <c r="AH2341" s="626"/>
      <c r="AI2341" s="627"/>
      <c r="AJ2341" s="544"/>
      <c r="AK2341" s="581"/>
      <c r="AL2341" s="586"/>
      <c r="AM2341" s="587"/>
      <c r="AN2341" s="626"/>
      <c r="AO2341" s="627"/>
      <c r="AP2341" s="544"/>
      <c r="AQ2341" s="581"/>
      <c r="AR2341" s="586"/>
      <c r="AS2341" s="587"/>
      <c r="AT2341" s="626"/>
      <c r="AU2341" s="627"/>
      <c r="AV2341" s="628"/>
      <c r="AW2341" s="629"/>
      <c r="AX2341" s="632"/>
      <c r="AY2341" s="633"/>
      <c r="AZ2341" s="626"/>
      <c r="BA2341" s="627"/>
      <c r="BB2341" s="544"/>
      <c r="BC2341" s="581"/>
      <c r="BD2341" s="586"/>
      <c r="BE2341" s="587"/>
      <c r="BF2341" s="626"/>
      <c r="BG2341" s="627"/>
      <c r="BH2341" s="628"/>
      <c r="BI2341" s="629"/>
      <c r="BJ2341" s="632"/>
      <c r="BK2341" s="633"/>
      <c r="BL2341" s="626"/>
      <c r="BM2341" s="627"/>
      <c r="BN2341" s="678"/>
      <c r="BO2341" s="679"/>
      <c r="BP2341" s="680"/>
      <c r="BQ2341" s="677"/>
      <c r="BR2341" s="663"/>
      <c r="BS2341" s="663"/>
      <c r="BT2341" s="15"/>
      <c r="BU2341" s="15"/>
      <c r="BV2341" s="95"/>
    </row>
    <row r="2342" spans="1:74" ht="21.75" customHeight="1" x14ac:dyDescent="0.25">
      <c r="A2342" s="95"/>
      <c r="B2342" s="570" t="str">
        <f>IF(ROSTER!B$38="","",ROSTER!B$38)</f>
        <v/>
      </c>
      <c r="C2342" s="572" t="str">
        <f>IF(ROSTER!C$38="","",ROSTER!C$38)</f>
        <v/>
      </c>
      <c r="D2342" s="573"/>
      <c r="E2342" s="574"/>
      <c r="F2342" s="576">
        <f>IF(E2342="y",1,IF(E2342="S",1,0))</f>
        <v>0</v>
      </c>
      <c r="G2342" s="582">
        <f>IF(E2342="S",1,0)</f>
        <v>0</v>
      </c>
      <c r="H2342" s="578"/>
      <c r="I2342" s="543"/>
      <c r="J2342" s="542"/>
      <c r="K2342" s="580"/>
      <c r="L2342" s="584"/>
      <c r="M2342" s="585"/>
      <c r="N2342" s="588">
        <f>L2342+J2342</f>
        <v>0</v>
      </c>
      <c r="O2342" s="589"/>
      <c r="P2342" s="542"/>
      <c r="Q2342" s="580"/>
      <c r="R2342" s="584"/>
      <c r="S2342" s="585"/>
      <c r="T2342" s="588">
        <f>R2342-P2342</f>
        <v>0</v>
      </c>
      <c r="U2342" s="588"/>
      <c r="V2342" s="542"/>
      <c r="W2342" s="543"/>
      <c r="X2342" s="593"/>
      <c r="Y2342" s="543"/>
      <c r="Z2342" s="542"/>
      <c r="AA2342" s="543"/>
      <c r="AB2342" s="542"/>
      <c r="AC2342" s="543"/>
      <c r="AD2342" s="542"/>
      <c r="AE2342" s="580"/>
      <c r="AF2342" s="584"/>
      <c r="AG2342" s="585"/>
      <c r="AH2342" s="595">
        <f>IF(AD2342=0,0,(AF2342/AD2342)*100)</f>
        <v>0</v>
      </c>
      <c r="AI2342" s="596"/>
      <c r="AJ2342" s="542"/>
      <c r="AK2342" s="580"/>
      <c r="AL2342" s="584"/>
      <c r="AM2342" s="585"/>
      <c r="AN2342" s="595">
        <f>IF(AJ2342=0,0,(AL2342/AJ2342)*100)</f>
        <v>0</v>
      </c>
      <c r="AO2342" s="596"/>
      <c r="AP2342" s="542"/>
      <c r="AQ2342" s="580"/>
      <c r="AR2342" s="584"/>
      <c r="AS2342" s="585"/>
      <c r="AT2342" s="595">
        <f>IF(AP2342=0,0,(AR2342/AP2342)*100)</f>
        <v>0</v>
      </c>
      <c r="AU2342" s="596"/>
      <c r="AV2342" s="599">
        <f>AD2342+AJ2342+AP2342</f>
        <v>0</v>
      </c>
      <c r="AW2342" s="600"/>
      <c r="AX2342" s="630">
        <f>AF2342+AL2342+AR2342</f>
        <v>0</v>
      </c>
      <c r="AY2342" s="631"/>
      <c r="AZ2342" s="595">
        <f>IF(AV2342=0,0,(AX2342/AV2342)*100)</f>
        <v>0</v>
      </c>
      <c r="BA2342" s="596"/>
      <c r="BB2342" s="542"/>
      <c r="BC2342" s="580"/>
      <c r="BD2342" s="584"/>
      <c r="BE2342" s="585"/>
      <c r="BF2342" s="595">
        <f>IF(BB2342=0,0,(BD2342/BB2342)*100)</f>
        <v>0</v>
      </c>
      <c r="BG2342" s="596"/>
      <c r="BH2342" s="599">
        <f>AV2342+BB2342</f>
        <v>0</v>
      </c>
      <c r="BI2342" s="600"/>
      <c r="BJ2342" s="630">
        <f>AX2342+BD2342</f>
        <v>0</v>
      </c>
      <c r="BK2342" s="631"/>
      <c r="BL2342" s="595">
        <f>IF(BH2342=0,0,(BJ2342/BH2342)*100)</f>
        <v>0</v>
      </c>
      <c r="BM2342" s="596"/>
      <c r="BN2342" s="656">
        <f>(AF2342*2)+(AL2342*2)+(AR2342*3)+BD2342</f>
        <v>0</v>
      </c>
      <c r="BO2342" s="657"/>
      <c r="BP2342" s="658"/>
      <c r="BQ2342" s="676">
        <f t="shared" ref="BQ2342" si="2281">IF(BS2342=0,0,50*BR2342/BS2342)</f>
        <v>0</v>
      </c>
      <c r="BR2342" s="662">
        <f t="shared" ref="BR2342" si="2282">(BN2342*BU$2312)+(N2342*BU$2313)+(Z2342*BU$2314)+(R2342*BU$2315)+(X2342*BU$2316)+(AB2342*BU$2317)+(V2342*BU$2322)</f>
        <v>0</v>
      </c>
      <c r="BS2342" s="662">
        <f t="shared" ref="BS2342" si="2283">((BB2342-BD2342)*BU$2319)+((AV2342-AX2342)*BU$2318)+(H2342*BU$2320)+(P2342*BU$2321)</f>
        <v>0</v>
      </c>
      <c r="BT2342" s="15"/>
      <c r="BU2342" s="15"/>
      <c r="BV2342" s="95"/>
    </row>
    <row r="2343" spans="1:74" ht="21.75" customHeight="1" x14ac:dyDescent="0.25">
      <c r="A2343" s="95"/>
      <c r="B2343" s="571"/>
      <c r="C2343" s="642" t="str">
        <f>IF(ROSTER!D$38="","",ROSTER!D$38)</f>
        <v/>
      </c>
      <c r="D2343" s="643"/>
      <c r="E2343" s="575"/>
      <c r="F2343" s="577"/>
      <c r="G2343" s="583"/>
      <c r="H2343" s="579"/>
      <c r="I2343" s="545"/>
      <c r="J2343" s="544"/>
      <c r="K2343" s="581"/>
      <c r="L2343" s="586"/>
      <c r="M2343" s="587"/>
      <c r="N2343" s="592" t="s">
        <v>16</v>
      </c>
      <c r="O2343" s="603"/>
      <c r="P2343" s="544"/>
      <c r="Q2343" s="581"/>
      <c r="R2343" s="586"/>
      <c r="S2343" s="587"/>
      <c r="T2343" s="592" t="s">
        <v>16</v>
      </c>
      <c r="U2343" s="592"/>
      <c r="V2343" s="544"/>
      <c r="W2343" s="545"/>
      <c r="X2343" s="594"/>
      <c r="Y2343" s="545"/>
      <c r="Z2343" s="544"/>
      <c r="AA2343" s="545"/>
      <c r="AB2343" s="544"/>
      <c r="AC2343" s="545"/>
      <c r="AD2343" s="544"/>
      <c r="AE2343" s="581"/>
      <c r="AF2343" s="586"/>
      <c r="AG2343" s="587"/>
      <c r="AH2343" s="626"/>
      <c r="AI2343" s="627"/>
      <c r="AJ2343" s="544"/>
      <c r="AK2343" s="581"/>
      <c r="AL2343" s="586"/>
      <c r="AM2343" s="587"/>
      <c r="AN2343" s="626"/>
      <c r="AO2343" s="627"/>
      <c r="AP2343" s="544"/>
      <c r="AQ2343" s="581"/>
      <c r="AR2343" s="586"/>
      <c r="AS2343" s="587"/>
      <c r="AT2343" s="626"/>
      <c r="AU2343" s="627"/>
      <c r="AV2343" s="628"/>
      <c r="AW2343" s="629"/>
      <c r="AX2343" s="632"/>
      <c r="AY2343" s="633"/>
      <c r="AZ2343" s="626"/>
      <c r="BA2343" s="627"/>
      <c r="BB2343" s="544"/>
      <c r="BC2343" s="581"/>
      <c r="BD2343" s="586"/>
      <c r="BE2343" s="587"/>
      <c r="BF2343" s="626"/>
      <c r="BG2343" s="627"/>
      <c r="BH2343" s="628"/>
      <c r="BI2343" s="629"/>
      <c r="BJ2343" s="632"/>
      <c r="BK2343" s="633"/>
      <c r="BL2343" s="626"/>
      <c r="BM2343" s="627"/>
      <c r="BN2343" s="678"/>
      <c r="BO2343" s="679"/>
      <c r="BP2343" s="680"/>
      <c r="BQ2343" s="677"/>
      <c r="BR2343" s="663"/>
      <c r="BS2343" s="663"/>
      <c r="BT2343" s="15"/>
      <c r="BU2343" s="15"/>
      <c r="BV2343" s="95"/>
    </row>
    <row r="2344" spans="1:74" ht="21.75" customHeight="1" x14ac:dyDescent="0.25">
      <c r="A2344" s="95"/>
      <c r="B2344" s="570" t="str">
        <f>IF(ROSTER!B$40="","",ROSTER!B$40)</f>
        <v/>
      </c>
      <c r="C2344" s="572" t="str">
        <f>IF(ROSTER!C$40="","",ROSTER!C$40)</f>
        <v/>
      </c>
      <c r="D2344" s="573"/>
      <c r="E2344" s="574"/>
      <c r="F2344" s="576">
        <f>IF(E2344="y",1,IF(E2344="S",1,0))</f>
        <v>0</v>
      </c>
      <c r="G2344" s="582">
        <f>IF(E2344="S",1,0)</f>
        <v>0</v>
      </c>
      <c r="H2344" s="578"/>
      <c r="I2344" s="543"/>
      <c r="J2344" s="542"/>
      <c r="K2344" s="580"/>
      <c r="L2344" s="584"/>
      <c r="M2344" s="585"/>
      <c r="N2344" s="588">
        <f>L2344+J2344</f>
        <v>0</v>
      </c>
      <c r="O2344" s="589"/>
      <c r="P2344" s="542"/>
      <c r="Q2344" s="580"/>
      <c r="R2344" s="584"/>
      <c r="S2344" s="585"/>
      <c r="T2344" s="588">
        <f>R2344-P2344</f>
        <v>0</v>
      </c>
      <c r="U2344" s="588"/>
      <c r="V2344" s="542"/>
      <c r="W2344" s="543"/>
      <c r="X2344" s="593"/>
      <c r="Y2344" s="543"/>
      <c r="Z2344" s="542"/>
      <c r="AA2344" s="543"/>
      <c r="AB2344" s="542"/>
      <c r="AC2344" s="543"/>
      <c r="AD2344" s="542"/>
      <c r="AE2344" s="580"/>
      <c r="AF2344" s="584"/>
      <c r="AG2344" s="585"/>
      <c r="AH2344" s="595">
        <f>IF(AD2344=0,0,(AF2344/AD2344)*100)</f>
        <v>0</v>
      </c>
      <c r="AI2344" s="596"/>
      <c r="AJ2344" s="542"/>
      <c r="AK2344" s="580"/>
      <c r="AL2344" s="584"/>
      <c r="AM2344" s="585"/>
      <c r="AN2344" s="595">
        <f>IF(AJ2344=0,0,(AL2344/AJ2344)*100)</f>
        <v>0</v>
      </c>
      <c r="AO2344" s="596"/>
      <c r="AP2344" s="542"/>
      <c r="AQ2344" s="580"/>
      <c r="AR2344" s="584"/>
      <c r="AS2344" s="585"/>
      <c r="AT2344" s="595">
        <f>IF(AP2344=0,0,(AR2344/AP2344)*100)</f>
        <v>0</v>
      </c>
      <c r="AU2344" s="596"/>
      <c r="AV2344" s="599">
        <f>AD2344+AJ2344+AP2344</f>
        <v>0</v>
      </c>
      <c r="AW2344" s="600"/>
      <c r="AX2344" s="630">
        <f>AF2344+AL2344+AR2344</f>
        <v>0</v>
      </c>
      <c r="AY2344" s="631"/>
      <c r="AZ2344" s="595">
        <f>IF(AV2344=0,0,(AX2344/AV2344)*100)</f>
        <v>0</v>
      </c>
      <c r="BA2344" s="596"/>
      <c r="BB2344" s="542"/>
      <c r="BC2344" s="580"/>
      <c r="BD2344" s="584"/>
      <c r="BE2344" s="585"/>
      <c r="BF2344" s="595">
        <f>IF(BB2344=0,0,(BD2344/BB2344)*100)</f>
        <v>0</v>
      </c>
      <c r="BG2344" s="596"/>
      <c r="BH2344" s="599">
        <f>AV2344+BB2344</f>
        <v>0</v>
      </c>
      <c r="BI2344" s="600"/>
      <c r="BJ2344" s="630">
        <f>AX2344+BD2344</f>
        <v>0</v>
      </c>
      <c r="BK2344" s="631"/>
      <c r="BL2344" s="595">
        <f>IF(BH2344=0,0,(BJ2344/BH2344)*100)</f>
        <v>0</v>
      </c>
      <c r="BM2344" s="596"/>
      <c r="BN2344" s="656">
        <f>(AF2344*2)+(AL2344*2)+(AR2344*3)+BD2344</f>
        <v>0</v>
      </c>
      <c r="BO2344" s="657"/>
      <c r="BP2344" s="658"/>
      <c r="BQ2344" s="676">
        <f t="shared" ref="BQ2344" si="2284">IF(BS2344=0,0,50*BR2344/BS2344)</f>
        <v>0</v>
      </c>
      <c r="BR2344" s="662">
        <f t="shared" ref="BR2344" si="2285">(BN2344*BU$2312)+(N2344*BU$2313)+(Z2344*BU$2314)+(R2344*BU$2315)+(X2344*BU$2316)+(AB2344*BU$2317)+(V2344*BU$2322)</f>
        <v>0</v>
      </c>
      <c r="BS2344" s="662">
        <f t="shared" ref="BS2344" si="2286">((BB2344-BD2344)*BU$2319)+((AV2344-AX2344)*BU$2318)+(H2344*BU$2320)+(P2344*BU$2321)</f>
        <v>0</v>
      </c>
      <c r="BT2344" s="15"/>
      <c r="BU2344" s="15"/>
      <c r="BV2344" s="95"/>
    </row>
    <row r="2345" spans="1:74" ht="21.75" customHeight="1" x14ac:dyDescent="0.25">
      <c r="A2345" s="95"/>
      <c r="B2345" s="571"/>
      <c r="C2345" s="642" t="str">
        <f>IF(ROSTER!D$40="","",ROSTER!D$40)</f>
        <v/>
      </c>
      <c r="D2345" s="643"/>
      <c r="E2345" s="575"/>
      <c r="F2345" s="577"/>
      <c r="G2345" s="583"/>
      <c r="H2345" s="579"/>
      <c r="I2345" s="545"/>
      <c r="J2345" s="544"/>
      <c r="K2345" s="581"/>
      <c r="L2345" s="586"/>
      <c r="M2345" s="587"/>
      <c r="N2345" s="592" t="s">
        <v>16</v>
      </c>
      <c r="O2345" s="603"/>
      <c r="P2345" s="544"/>
      <c r="Q2345" s="581"/>
      <c r="R2345" s="586"/>
      <c r="S2345" s="587"/>
      <c r="T2345" s="592" t="s">
        <v>16</v>
      </c>
      <c r="U2345" s="592"/>
      <c r="V2345" s="544"/>
      <c r="W2345" s="545"/>
      <c r="X2345" s="594"/>
      <c r="Y2345" s="545"/>
      <c r="Z2345" s="544"/>
      <c r="AA2345" s="545"/>
      <c r="AB2345" s="544"/>
      <c r="AC2345" s="545"/>
      <c r="AD2345" s="544"/>
      <c r="AE2345" s="581"/>
      <c r="AF2345" s="586"/>
      <c r="AG2345" s="587"/>
      <c r="AH2345" s="626"/>
      <c r="AI2345" s="627"/>
      <c r="AJ2345" s="544"/>
      <c r="AK2345" s="581"/>
      <c r="AL2345" s="586"/>
      <c r="AM2345" s="587"/>
      <c r="AN2345" s="626"/>
      <c r="AO2345" s="627"/>
      <c r="AP2345" s="544"/>
      <c r="AQ2345" s="581"/>
      <c r="AR2345" s="586"/>
      <c r="AS2345" s="587"/>
      <c r="AT2345" s="626"/>
      <c r="AU2345" s="627"/>
      <c r="AV2345" s="628"/>
      <c r="AW2345" s="629"/>
      <c r="AX2345" s="632"/>
      <c r="AY2345" s="633"/>
      <c r="AZ2345" s="626"/>
      <c r="BA2345" s="627"/>
      <c r="BB2345" s="544"/>
      <c r="BC2345" s="581"/>
      <c r="BD2345" s="586"/>
      <c r="BE2345" s="587"/>
      <c r="BF2345" s="626"/>
      <c r="BG2345" s="627"/>
      <c r="BH2345" s="628"/>
      <c r="BI2345" s="629"/>
      <c r="BJ2345" s="632"/>
      <c r="BK2345" s="633"/>
      <c r="BL2345" s="626"/>
      <c r="BM2345" s="627"/>
      <c r="BN2345" s="678"/>
      <c r="BO2345" s="679"/>
      <c r="BP2345" s="680"/>
      <c r="BQ2345" s="677"/>
      <c r="BR2345" s="663"/>
      <c r="BS2345" s="663"/>
      <c r="BT2345" s="15"/>
      <c r="BU2345" s="15"/>
      <c r="BV2345" s="95"/>
    </row>
    <row r="2346" spans="1:74" ht="21.75" customHeight="1" x14ac:dyDescent="0.25">
      <c r="A2346" s="95"/>
      <c r="B2346" s="570" t="str">
        <f>IF(ROSTER!B$42="","",ROSTER!B$42)</f>
        <v/>
      </c>
      <c r="C2346" s="572" t="str">
        <f>IF(ROSTER!C$42="","",ROSTER!C$42)</f>
        <v/>
      </c>
      <c r="D2346" s="573"/>
      <c r="E2346" s="574"/>
      <c r="F2346" s="576">
        <f>IF(E2346="y",1,IF(E2346="S",1,0))</f>
        <v>0</v>
      </c>
      <c r="G2346" s="582">
        <f>IF(E2346="S",1,0)</f>
        <v>0</v>
      </c>
      <c r="H2346" s="578"/>
      <c r="I2346" s="543"/>
      <c r="J2346" s="542"/>
      <c r="K2346" s="580"/>
      <c r="L2346" s="584"/>
      <c r="M2346" s="585"/>
      <c r="N2346" s="588">
        <f>L2346+J2346</f>
        <v>0</v>
      </c>
      <c r="O2346" s="589"/>
      <c r="P2346" s="542"/>
      <c r="Q2346" s="580"/>
      <c r="R2346" s="584"/>
      <c r="S2346" s="585"/>
      <c r="T2346" s="588">
        <f>R2346-P2346</f>
        <v>0</v>
      </c>
      <c r="U2346" s="588"/>
      <c r="V2346" s="542"/>
      <c r="W2346" s="543"/>
      <c r="X2346" s="593"/>
      <c r="Y2346" s="543"/>
      <c r="Z2346" s="542"/>
      <c r="AA2346" s="543"/>
      <c r="AB2346" s="542"/>
      <c r="AC2346" s="543"/>
      <c r="AD2346" s="542"/>
      <c r="AE2346" s="580"/>
      <c r="AF2346" s="584"/>
      <c r="AG2346" s="585"/>
      <c r="AH2346" s="595">
        <f>IF(AD2346=0,0,(AF2346/AD2346)*100)</f>
        <v>0</v>
      </c>
      <c r="AI2346" s="596"/>
      <c r="AJ2346" s="542"/>
      <c r="AK2346" s="580"/>
      <c r="AL2346" s="584"/>
      <c r="AM2346" s="585"/>
      <c r="AN2346" s="595">
        <f>IF(AJ2346=0,0,(AL2346/AJ2346)*100)</f>
        <v>0</v>
      </c>
      <c r="AO2346" s="596"/>
      <c r="AP2346" s="542"/>
      <c r="AQ2346" s="580"/>
      <c r="AR2346" s="584"/>
      <c r="AS2346" s="585"/>
      <c r="AT2346" s="595">
        <f>IF(AP2346=0,0,(AR2346/AP2346)*100)</f>
        <v>0</v>
      </c>
      <c r="AU2346" s="596"/>
      <c r="AV2346" s="599">
        <f>AD2346+AJ2346+AP2346</f>
        <v>0</v>
      </c>
      <c r="AW2346" s="600"/>
      <c r="AX2346" s="630">
        <f>AF2346+AL2346+AR2346</f>
        <v>0</v>
      </c>
      <c r="AY2346" s="631"/>
      <c r="AZ2346" s="595">
        <f>IF(AV2346=0,0,(AX2346/AV2346)*100)</f>
        <v>0</v>
      </c>
      <c r="BA2346" s="596"/>
      <c r="BB2346" s="542"/>
      <c r="BC2346" s="580"/>
      <c r="BD2346" s="584"/>
      <c r="BE2346" s="585"/>
      <c r="BF2346" s="595">
        <f>IF(BB2346=0,0,(BD2346/BB2346)*100)</f>
        <v>0</v>
      </c>
      <c r="BG2346" s="596"/>
      <c r="BH2346" s="599">
        <f>AV2346+BB2346</f>
        <v>0</v>
      </c>
      <c r="BI2346" s="600"/>
      <c r="BJ2346" s="630">
        <f>AX2346+BD2346</f>
        <v>0</v>
      </c>
      <c r="BK2346" s="631"/>
      <c r="BL2346" s="595">
        <f>IF(BH2346=0,0,(BJ2346/BH2346)*100)</f>
        <v>0</v>
      </c>
      <c r="BM2346" s="596"/>
      <c r="BN2346" s="656">
        <f>(AF2346*2)+(AL2346*2)+(AR2346*3)+BD2346</f>
        <v>0</v>
      </c>
      <c r="BO2346" s="657"/>
      <c r="BP2346" s="658"/>
      <c r="BQ2346" s="676">
        <f t="shared" ref="BQ2346" si="2287">IF(BS2346=0,0,50*BR2346/BS2346)</f>
        <v>0</v>
      </c>
      <c r="BR2346" s="662">
        <f t="shared" ref="BR2346" si="2288">(BN2346*BU$2312)+(N2346*BU$2313)+(Z2346*BU$2314)+(R2346*BU$2315)+(X2346*BU$2316)+(AB2346*BU$2317)+(V2346*BU$2322)</f>
        <v>0</v>
      </c>
      <c r="BS2346" s="662">
        <f t="shared" ref="BS2346" si="2289">((BB2346-BD2346)*BU$2319)+((AV2346-AX2346)*BU$2318)+(H2346*BU$2320)+(P2346*BU$2321)</f>
        <v>0</v>
      </c>
      <c r="BT2346" s="15"/>
      <c r="BU2346" s="15"/>
      <c r="BV2346" s="95"/>
    </row>
    <row r="2347" spans="1:74" ht="21.75" customHeight="1" x14ac:dyDescent="0.25">
      <c r="A2347" s="95"/>
      <c r="B2347" s="571"/>
      <c r="C2347" s="642" t="str">
        <f>IF(ROSTER!D$42="","",ROSTER!D$42)</f>
        <v/>
      </c>
      <c r="D2347" s="643"/>
      <c r="E2347" s="575"/>
      <c r="F2347" s="577"/>
      <c r="G2347" s="583"/>
      <c r="H2347" s="579"/>
      <c r="I2347" s="545"/>
      <c r="J2347" s="544"/>
      <c r="K2347" s="581"/>
      <c r="L2347" s="586"/>
      <c r="M2347" s="587"/>
      <c r="N2347" s="592" t="s">
        <v>16</v>
      </c>
      <c r="O2347" s="603"/>
      <c r="P2347" s="544"/>
      <c r="Q2347" s="581"/>
      <c r="R2347" s="586"/>
      <c r="S2347" s="587"/>
      <c r="T2347" s="592" t="s">
        <v>16</v>
      </c>
      <c r="U2347" s="592"/>
      <c r="V2347" s="544"/>
      <c r="W2347" s="545"/>
      <c r="X2347" s="594"/>
      <c r="Y2347" s="545"/>
      <c r="Z2347" s="544"/>
      <c r="AA2347" s="545"/>
      <c r="AB2347" s="544"/>
      <c r="AC2347" s="545"/>
      <c r="AD2347" s="544"/>
      <c r="AE2347" s="581"/>
      <c r="AF2347" s="586"/>
      <c r="AG2347" s="587"/>
      <c r="AH2347" s="626"/>
      <c r="AI2347" s="627"/>
      <c r="AJ2347" s="544"/>
      <c r="AK2347" s="581"/>
      <c r="AL2347" s="586"/>
      <c r="AM2347" s="587"/>
      <c r="AN2347" s="626"/>
      <c r="AO2347" s="627"/>
      <c r="AP2347" s="544"/>
      <c r="AQ2347" s="581"/>
      <c r="AR2347" s="586"/>
      <c r="AS2347" s="587"/>
      <c r="AT2347" s="626"/>
      <c r="AU2347" s="627"/>
      <c r="AV2347" s="628"/>
      <c r="AW2347" s="629"/>
      <c r="AX2347" s="632"/>
      <c r="AY2347" s="633"/>
      <c r="AZ2347" s="626"/>
      <c r="BA2347" s="627"/>
      <c r="BB2347" s="544"/>
      <c r="BC2347" s="581"/>
      <c r="BD2347" s="586"/>
      <c r="BE2347" s="587"/>
      <c r="BF2347" s="626"/>
      <c r="BG2347" s="627"/>
      <c r="BH2347" s="628"/>
      <c r="BI2347" s="629"/>
      <c r="BJ2347" s="632"/>
      <c r="BK2347" s="633"/>
      <c r="BL2347" s="626"/>
      <c r="BM2347" s="627"/>
      <c r="BN2347" s="678"/>
      <c r="BO2347" s="679"/>
      <c r="BP2347" s="680"/>
      <c r="BQ2347" s="677"/>
      <c r="BR2347" s="663"/>
      <c r="BS2347" s="663"/>
      <c r="BT2347" s="15"/>
      <c r="BU2347" s="15"/>
      <c r="BV2347" s="95"/>
    </row>
    <row r="2348" spans="1:74" ht="21.75" customHeight="1" x14ac:dyDescent="0.25">
      <c r="A2348" s="95"/>
      <c r="B2348" s="570" t="str">
        <f>IF(ROSTER!B$44="","",ROSTER!B$44)</f>
        <v/>
      </c>
      <c r="C2348" s="572" t="str">
        <f>IF(ROSTER!C$44="","",ROSTER!C$44)</f>
        <v/>
      </c>
      <c r="D2348" s="573"/>
      <c r="E2348" s="574"/>
      <c r="F2348" s="576">
        <f>IF(E2348="y",1,IF(E2348="S",1,0))</f>
        <v>0</v>
      </c>
      <c r="G2348" s="582">
        <f>IF(E2348="S",1,0)</f>
        <v>0</v>
      </c>
      <c r="H2348" s="578"/>
      <c r="I2348" s="543"/>
      <c r="J2348" s="542"/>
      <c r="K2348" s="580"/>
      <c r="L2348" s="584"/>
      <c r="M2348" s="585"/>
      <c r="N2348" s="588">
        <f>L2348+J2348</f>
        <v>0</v>
      </c>
      <c r="O2348" s="589"/>
      <c r="P2348" s="542"/>
      <c r="Q2348" s="580"/>
      <c r="R2348" s="584"/>
      <c r="S2348" s="585"/>
      <c r="T2348" s="588">
        <f>R2348-P2348</f>
        <v>0</v>
      </c>
      <c r="U2348" s="588"/>
      <c r="V2348" s="542"/>
      <c r="W2348" s="543"/>
      <c r="X2348" s="593"/>
      <c r="Y2348" s="543"/>
      <c r="Z2348" s="542"/>
      <c r="AA2348" s="543"/>
      <c r="AB2348" s="542"/>
      <c r="AC2348" s="543"/>
      <c r="AD2348" s="542"/>
      <c r="AE2348" s="580"/>
      <c r="AF2348" s="584"/>
      <c r="AG2348" s="585"/>
      <c r="AH2348" s="595">
        <f>IF(AD2348=0,0,(AF2348/AD2348)*100)</f>
        <v>0</v>
      </c>
      <c r="AI2348" s="596"/>
      <c r="AJ2348" s="542"/>
      <c r="AK2348" s="580"/>
      <c r="AL2348" s="584"/>
      <c r="AM2348" s="585"/>
      <c r="AN2348" s="595">
        <f>IF(AJ2348=0,0,(AL2348/AJ2348)*100)</f>
        <v>0</v>
      </c>
      <c r="AO2348" s="596"/>
      <c r="AP2348" s="542"/>
      <c r="AQ2348" s="580"/>
      <c r="AR2348" s="584"/>
      <c r="AS2348" s="585"/>
      <c r="AT2348" s="595">
        <f>IF(AP2348=0,0,(AR2348/AP2348)*100)</f>
        <v>0</v>
      </c>
      <c r="AU2348" s="596"/>
      <c r="AV2348" s="599">
        <f>AD2348+AJ2348+AP2348</f>
        <v>0</v>
      </c>
      <c r="AW2348" s="600"/>
      <c r="AX2348" s="630">
        <f>AF2348+AL2348+AR2348</f>
        <v>0</v>
      </c>
      <c r="AY2348" s="631"/>
      <c r="AZ2348" s="595">
        <f>IF(AV2348=0,0,(AX2348/AV2348)*100)</f>
        <v>0</v>
      </c>
      <c r="BA2348" s="596"/>
      <c r="BB2348" s="542"/>
      <c r="BC2348" s="580"/>
      <c r="BD2348" s="584"/>
      <c r="BE2348" s="585"/>
      <c r="BF2348" s="595">
        <f>IF(BB2348=0,0,(BD2348/BB2348)*100)</f>
        <v>0</v>
      </c>
      <c r="BG2348" s="596"/>
      <c r="BH2348" s="599">
        <f>AV2348+BB2348</f>
        <v>0</v>
      </c>
      <c r="BI2348" s="600"/>
      <c r="BJ2348" s="630">
        <f>AX2348+BD2348</f>
        <v>0</v>
      </c>
      <c r="BK2348" s="631"/>
      <c r="BL2348" s="595">
        <f>IF(BH2348=0,0,(BJ2348/BH2348)*100)</f>
        <v>0</v>
      </c>
      <c r="BM2348" s="596"/>
      <c r="BN2348" s="656">
        <f>(AF2348*2)+(AL2348*2)+(AR2348*3)+BD2348</f>
        <v>0</v>
      </c>
      <c r="BO2348" s="657"/>
      <c r="BP2348" s="658"/>
      <c r="BQ2348" s="676">
        <f t="shared" ref="BQ2348" si="2290">IF(BS2348=0,0,50*BR2348/BS2348)</f>
        <v>0</v>
      </c>
      <c r="BR2348" s="662">
        <f t="shared" ref="BR2348" si="2291">(BN2348*BU$2312)+(N2348*BU$2313)+(Z2348*BU$2314)+(R2348*BU$2315)+(X2348*BU$2316)+(AB2348*BU$2317)+(V2348*BU$2322)</f>
        <v>0</v>
      </c>
      <c r="BS2348" s="662">
        <f t="shared" ref="BS2348" si="2292">((BB2348-BD2348)*BU$2319)+((AV2348-AX2348)*BU$2318)+(H2348*BU$2320)+(P2348*BU$2321)</f>
        <v>0</v>
      </c>
      <c r="BT2348" s="15"/>
      <c r="BU2348" s="15"/>
      <c r="BV2348" s="95"/>
    </row>
    <row r="2349" spans="1:74" ht="21.75" customHeight="1" x14ac:dyDescent="0.25">
      <c r="A2349" s="95"/>
      <c r="B2349" s="571"/>
      <c r="C2349" s="642" t="str">
        <f>IF(ROSTER!D$44="","",ROSTER!D$44)</f>
        <v/>
      </c>
      <c r="D2349" s="643"/>
      <c r="E2349" s="575"/>
      <c r="F2349" s="577"/>
      <c r="G2349" s="583"/>
      <c r="H2349" s="579"/>
      <c r="I2349" s="545"/>
      <c r="J2349" s="544"/>
      <c r="K2349" s="581"/>
      <c r="L2349" s="586"/>
      <c r="M2349" s="587"/>
      <c r="N2349" s="592" t="s">
        <v>16</v>
      </c>
      <c r="O2349" s="603"/>
      <c r="P2349" s="544"/>
      <c r="Q2349" s="581"/>
      <c r="R2349" s="586"/>
      <c r="S2349" s="587"/>
      <c r="T2349" s="592" t="s">
        <v>16</v>
      </c>
      <c r="U2349" s="592"/>
      <c r="V2349" s="544"/>
      <c r="W2349" s="545"/>
      <c r="X2349" s="594"/>
      <c r="Y2349" s="545"/>
      <c r="Z2349" s="544"/>
      <c r="AA2349" s="545"/>
      <c r="AB2349" s="544"/>
      <c r="AC2349" s="545"/>
      <c r="AD2349" s="544"/>
      <c r="AE2349" s="581"/>
      <c r="AF2349" s="586"/>
      <c r="AG2349" s="587"/>
      <c r="AH2349" s="626"/>
      <c r="AI2349" s="627"/>
      <c r="AJ2349" s="544"/>
      <c r="AK2349" s="581"/>
      <c r="AL2349" s="586"/>
      <c r="AM2349" s="587"/>
      <c r="AN2349" s="626"/>
      <c r="AO2349" s="627"/>
      <c r="AP2349" s="544"/>
      <c r="AQ2349" s="581"/>
      <c r="AR2349" s="586"/>
      <c r="AS2349" s="587"/>
      <c r="AT2349" s="626"/>
      <c r="AU2349" s="627"/>
      <c r="AV2349" s="628"/>
      <c r="AW2349" s="629"/>
      <c r="AX2349" s="632"/>
      <c r="AY2349" s="633"/>
      <c r="AZ2349" s="626"/>
      <c r="BA2349" s="627"/>
      <c r="BB2349" s="544"/>
      <c r="BC2349" s="581"/>
      <c r="BD2349" s="586"/>
      <c r="BE2349" s="587"/>
      <c r="BF2349" s="626"/>
      <c r="BG2349" s="627"/>
      <c r="BH2349" s="628"/>
      <c r="BI2349" s="629"/>
      <c r="BJ2349" s="632"/>
      <c r="BK2349" s="633"/>
      <c r="BL2349" s="626"/>
      <c r="BM2349" s="627"/>
      <c r="BN2349" s="678"/>
      <c r="BO2349" s="679"/>
      <c r="BP2349" s="680"/>
      <c r="BQ2349" s="677"/>
      <c r="BR2349" s="663"/>
      <c r="BS2349" s="663"/>
      <c r="BT2349" s="15"/>
      <c r="BU2349" s="15"/>
      <c r="BV2349" s="95"/>
    </row>
    <row r="2350" spans="1:74" ht="21.75" customHeight="1" x14ac:dyDescent="0.25">
      <c r="A2350" s="95"/>
      <c r="B2350" s="570" t="str">
        <f>IF(ROSTER!B$46="","",ROSTER!B$46)</f>
        <v/>
      </c>
      <c r="C2350" s="572" t="str">
        <f>IF(ROSTER!C$46="","",ROSTER!C$46)</f>
        <v/>
      </c>
      <c r="D2350" s="573"/>
      <c r="E2350" s="574"/>
      <c r="F2350" s="576">
        <f>IF(E2350="y",1,IF(E2350="S",1,0))</f>
        <v>0</v>
      </c>
      <c r="G2350" s="582">
        <f>IF(E2350="S",1,0)</f>
        <v>0</v>
      </c>
      <c r="H2350" s="578"/>
      <c r="I2350" s="543"/>
      <c r="J2350" s="542"/>
      <c r="K2350" s="580"/>
      <c r="L2350" s="584"/>
      <c r="M2350" s="585"/>
      <c r="N2350" s="588">
        <f>L2350+J2350</f>
        <v>0</v>
      </c>
      <c r="O2350" s="589"/>
      <c r="P2350" s="542"/>
      <c r="Q2350" s="580"/>
      <c r="R2350" s="584"/>
      <c r="S2350" s="585"/>
      <c r="T2350" s="588">
        <f>R2350-P2350</f>
        <v>0</v>
      </c>
      <c r="U2350" s="588"/>
      <c r="V2350" s="542"/>
      <c r="W2350" s="543"/>
      <c r="X2350" s="593"/>
      <c r="Y2350" s="543"/>
      <c r="Z2350" s="542"/>
      <c r="AA2350" s="543"/>
      <c r="AB2350" s="542"/>
      <c r="AC2350" s="543"/>
      <c r="AD2350" s="542"/>
      <c r="AE2350" s="580"/>
      <c r="AF2350" s="584"/>
      <c r="AG2350" s="585"/>
      <c r="AH2350" s="595">
        <f>IF(AD2350=0,0,(AF2350/AD2350)*100)</f>
        <v>0</v>
      </c>
      <c r="AI2350" s="596"/>
      <c r="AJ2350" s="542"/>
      <c r="AK2350" s="580"/>
      <c r="AL2350" s="584"/>
      <c r="AM2350" s="585"/>
      <c r="AN2350" s="595">
        <f>IF(AJ2350=0,0,(AL2350/AJ2350)*100)</f>
        <v>0</v>
      </c>
      <c r="AO2350" s="596"/>
      <c r="AP2350" s="542"/>
      <c r="AQ2350" s="580"/>
      <c r="AR2350" s="584"/>
      <c r="AS2350" s="585"/>
      <c r="AT2350" s="595">
        <f>IF(AP2350=0,0,(AR2350/AP2350)*100)</f>
        <v>0</v>
      </c>
      <c r="AU2350" s="596"/>
      <c r="AV2350" s="599">
        <f>AD2350+AJ2350+AP2350</f>
        <v>0</v>
      </c>
      <c r="AW2350" s="600"/>
      <c r="AX2350" s="630">
        <f>AF2350+AL2350+AR2350</f>
        <v>0</v>
      </c>
      <c r="AY2350" s="631"/>
      <c r="AZ2350" s="595">
        <f>IF(AV2350=0,0,(AX2350/AV2350)*100)</f>
        <v>0</v>
      </c>
      <c r="BA2350" s="596"/>
      <c r="BB2350" s="542"/>
      <c r="BC2350" s="580"/>
      <c r="BD2350" s="584"/>
      <c r="BE2350" s="585"/>
      <c r="BF2350" s="595">
        <f>IF(BB2350=0,0,(BD2350/BB2350)*100)</f>
        <v>0</v>
      </c>
      <c r="BG2350" s="596"/>
      <c r="BH2350" s="599">
        <f>AV2350+BB2350</f>
        <v>0</v>
      </c>
      <c r="BI2350" s="600"/>
      <c r="BJ2350" s="630">
        <f>AX2350+BD2350</f>
        <v>0</v>
      </c>
      <c r="BK2350" s="631"/>
      <c r="BL2350" s="595">
        <f>IF(BH2350=0,0,(BJ2350/BH2350)*100)</f>
        <v>0</v>
      </c>
      <c r="BM2350" s="596"/>
      <c r="BN2350" s="656">
        <f>(AF2350*2)+(AL2350*2)+(AR2350*3)+BD2350</f>
        <v>0</v>
      </c>
      <c r="BO2350" s="657"/>
      <c r="BP2350" s="658"/>
      <c r="BQ2350" s="676">
        <f t="shared" ref="BQ2350" si="2293">IF(BS2350=0,0,50*BR2350/BS2350)</f>
        <v>0</v>
      </c>
      <c r="BR2350" s="662">
        <f t="shared" ref="BR2350" si="2294">(BN2350*BU$2312)+(N2350*BU$2313)+(Z2350*BU$2314)+(R2350*BU$2315)+(X2350*BU$2316)+(AB2350*BU$2317)+(V2350*BU$2322)</f>
        <v>0</v>
      </c>
      <c r="BS2350" s="662">
        <f t="shared" ref="BS2350" si="2295">((BB2350-BD2350)*BU$2319)+((AV2350-AX2350)*BU$2318)+(H2350*BU$2320)+(P2350*BU$2321)</f>
        <v>0</v>
      </c>
      <c r="BT2350" s="15"/>
      <c r="BU2350" s="15"/>
      <c r="BV2350" s="95"/>
    </row>
    <row r="2351" spans="1:74" ht="22.5" customHeight="1" thickBot="1" x14ac:dyDescent="0.3">
      <c r="A2351" s="95"/>
      <c r="B2351" s="571"/>
      <c r="C2351" s="642" t="str">
        <f>IF(ROSTER!D$46="","",ROSTER!D$46)</f>
        <v/>
      </c>
      <c r="D2351" s="643"/>
      <c r="E2351" s="575"/>
      <c r="F2351" s="577"/>
      <c r="G2351" s="583"/>
      <c r="H2351" s="579"/>
      <c r="I2351" s="545"/>
      <c r="J2351" s="544"/>
      <c r="K2351" s="581"/>
      <c r="L2351" s="586"/>
      <c r="M2351" s="587"/>
      <c r="N2351" s="590" t="s">
        <v>16</v>
      </c>
      <c r="O2351" s="591"/>
      <c r="P2351" s="544"/>
      <c r="Q2351" s="581"/>
      <c r="R2351" s="586"/>
      <c r="S2351" s="587"/>
      <c r="T2351" s="592" t="s">
        <v>16</v>
      </c>
      <c r="U2351" s="592"/>
      <c r="V2351" s="544"/>
      <c r="W2351" s="545"/>
      <c r="X2351" s="594"/>
      <c r="Y2351" s="545"/>
      <c r="Z2351" s="544"/>
      <c r="AA2351" s="545"/>
      <c r="AB2351" s="544"/>
      <c r="AC2351" s="545"/>
      <c r="AD2351" s="544"/>
      <c r="AE2351" s="581"/>
      <c r="AF2351" s="586"/>
      <c r="AG2351" s="587"/>
      <c r="AH2351" s="597"/>
      <c r="AI2351" s="598"/>
      <c r="AJ2351" s="544"/>
      <c r="AK2351" s="581"/>
      <c r="AL2351" s="586"/>
      <c r="AM2351" s="587"/>
      <c r="AN2351" s="597"/>
      <c r="AO2351" s="598"/>
      <c r="AP2351" s="544"/>
      <c r="AQ2351" s="581"/>
      <c r="AR2351" s="586"/>
      <c r="AS2351" s="587"/>
      <c r="AT2351" s="597"/>
      <c r="AU2351" s="598"/>
      <c r="AV2351" s="601"/>
      <c r="AW2351" s="602"/>
      <c r="AX2351" s="701"/>
      <c r="AY2351" s="702"/>
      <c r="AZ2351" s="597"/>
      <c r="BA2351" s="598"/>
      <c r="BB2351" s="544"/>
      <c r="BC2351" s="581"/>
      <c r="BD2351" s="586"/>
      <c r="BE2351" s="587"/>
      <c r="BF2351" s="597"/>
      <c r="BG2351" s="598"/>
      <c r="BH2351" s="601"/>
      <c r="BI2351" s="602"/>
      <c r="BJ2351" s="701"/>
      <c r="BK2351" s="702"/>
      <c r="BL2351" s="597"/>
      <c r="BM2351" s="598"/>
      <c r="BN2351" s="659"/>
      <c r="BO2351" s="660"/>
      <c r="BP2351" s="661"/>
      <c r="BQ2351" s="677"/>
      <c r="BR2351" s="663"/>
      <c r="BS2351" s="663"/>
      <c r="BT2351" s="15"/>
      <c r="BU2351" s="15"/>
      <c r="BV2351" s="95"/>
    </row>
    <row r="2352" spans="1:74" s="21" customFormat="1" ht="33.4" customHeight="1" x14ac:dyDescent="0.45">
      <c r="A2352" s="98"/>
      <c r="B2352" s="612"/>
      <c r="C2352" s="613"/>
      <c r="D2352" s="613" t="s">
        <v>10</v>
      </c>
      <c r="E2352" s="616"/>
      <c r="F2352" s="279"/>
      <c r="G2352" s="279"/>
      <c r="H2352" s="517">
        <f>SUM(H2312:I2351)</f>
        <v>0</v>
      </c>
      <c r="I2352" s="618"/>
      <c r="J2352" s="517">
        <f>SUM(J2312:K2351)</f>
        <v>0</v>
      </c>
      <c r="K2352" s="618"/>
      <c r="L2352" s="620">
        <f>SUM(L2312:M2351)</f>
        <v>0</v>
      </c>
      <c r="M2352" s="621"/>
      <c r="N2352" s="548">
        <f>L2352+J2352</f>
        <v>0</v>
      </c>
      <c r="O2352" s="518"/>
      <c r="P2352" s="620">
        <f>SUM(P2312:Q2351)</f>
        <v>0</v>
      </c>
      <c r="Q2352" s="618"/>
      <c r="R2352" s="620">
        <f>SUM(R2312:S2351)</f>
        <v>0</v>
      </c>
      <c r="S2352" s="621"/>
      <c r="T2352" s="548">
        <f>R2352-P2352</f>
        <v>0</v>
      </c>
      <c r="U2352" s="518"/>
      <c r="V2352" s="517">
        <f>SUM(V2312:W2351)</f>
        <v>0</v>
      </c>
      <c r="W2352" s="518"/>
      <c r="X2352" s="621">
        <f>SUM(X2312:Y2351)</f>
        <v>0</v>
      </c>
      <c r="Y2352" s="621"/>
      <c r="Z2352" s="517">
        <f>SUM(Z2312:AA2351)</f>
        <v>0</v>
      </c>
      <c r="AA2352" s="518"/>
      <c r="AB2352" s="517">
        <f>SUM(AB2312:AC2351)</f>
        <v>0</v>
      </c>
      <c r="AC2352" s="518"/>
      <c r="AD2352" s="621">
        <f>SUM(AD2312:AE2351)</f>
        <v>0</v>
      </c>
      <c r="AE2352" s="618"/>
      <c r="AF2352" s="620">
        <f>SUM(AF2312:AG2351)</f>
        <v>0</v>
      </c>
      <c r="AG2352" s="621"/>
      <c r="AH2352" s="548">
        <f>IF(AD2352=0,0,(AF2352/AD2352)*100)</f>
        <v>0</v>
      </c>
      <c r="AI2352" s="518"/>
      <c r="AJ2352" s="620">
        <f>SUM(AJ2312:AK2351)</f>
        <v>0</v>
      </c>
      <c r="AK2352" s="618"/>
      <c r="AL2352" s="620">
        <f>SUM(AL2312:AM2351)</f>
        <v>0</v>
      </c>
      <c r="AM2352" s="621"/>
      <c r="AN2352" s="548">
        <f>IF(AJ2352=0,0,(AL2352/AJ2352)*100)</f>
        <v>0</v>
      </c>
      <c r="AO2352" s="518"/>
      <c r="AP2352" s="620">
        <f>SUM(AP2312:AQ2351)</f>
        <v>0</v>
      </c>
      <c r="AQ2352" s="618"/>
      <c r="AR2352" s="620">
        <f>SUM(AR2312:AS2351)</f>
        <v>0</v>
      </c>
      <c r="AS2352" s="621"/>
      <c r="AT2352" s="548">
        <f>IF(AP2352=0,0,(AR2352/AP2352)*100)</f>
        <v>0</v>
      </c>
      <c r="AU2352" s="518"/>
      <c r="AV2352" s="517">
        <f>AD2352+AJ2352+AP2352</f>
        <v>0</v>
      </c>
      <c r="AW2352" s="618"/>
      <c r="AX2352" s="620">
        <f>AF2352+AL2352+AR2352</f>
        <v>0</v>
      </c>
      <c r="AY2352" s="624"/>
      <c r="AZ2352" s="548">
        <f>IF(AV2352=0,0,(AX2352/AV2352)*100)</f>
        <v>0</v>
      </c>
      <c r="BA2352" s="518"/>
      <c r="BB2352" s="620">
        <f>SUM(BB2312:BC2351)</f>
        <v>0</v>
      </c>
      <c r="BC2352" s="618"/>
      <c r="BD2352" s="620">
        <f>SUM(BD2312:BE2351)</f>
        <v>0</v>
      </c>
      <c r="BE2352" s="621"/>
      <c r="BF2352" s="548">
        <f>IF(BB2352=0,0,(BD2352/BB2352)*100)</f>
        <v>0</v>
      </c>
      <c r="BG2352" s="518"/>
      <c r="BH2352" s="517">
        <f>AV2352+BB2352</f>
        <v>0</v>
      </c>
      <c r="BI2352" s="618"/>
      <c r="BJ2352" s="620">
        <f>AX2352+BD2352</f>
        <v>0</v>
      </c>
      <c r="BK2352" s="624"/>
      <c r="BL2352" s="548">
        <f>IF(BH2352=0,0,(BJ2352/BH2352)*100)</f>
        <v>0</v>
      </c>
      <c r="BM2352" s="664"/>
      <c r="BN2352" s="666">
        <f>SUM(BN2312:BP2351)</f>
        <v>0</v>
      </c>
      <c r="BO2352" s="667"/>
      <c r="BP2352" s="668"/>
      <c r="BQ2352" s="681">
        <f>SUM(BQ2312:BQ2351)</f>
        <v>0</v>
      </c>
      <c r="BR2352" s="685">
        <f t="shared" ref="BR2352" si="2296">(BN2352*BU$2312)+(N2352*BU$2313)+(Z2352*BU$2314)+(R2352*BU$2315)+(X2352*BU$2316)+(AB2352*BU$2317)+(V2352*BU$2322)</f>
        <v>0</v>
      </c>
      <c r="BS2352" s="683">
        <f t="shared" ref="BS2352" si="2297">((BB2352-BD2352)*BU$2319)+((AV2352-AX2352)*BU$2318)+(H2352*BU$2320)+(P2352*BU$2321)</f>
        <v>0</v>
      </c>
      <c r="BT2352" s="20"/>
      <c r="BU2352" s="20"/>
      <c r="BV2352" s="98"/>
    </row>
    <row r="2353" spans="1:77" s="21" customFormat="1" ht="33.950000000000003" customHeight="1" thickBot="1" x14ac:dyDescent="0.5">
      <c r="A2353" s="98"/>
      <c r="B2353" s="614"/>
      <c r="C2353" s="615"/>
      <c r="D2353" s="615"/>
      <c r="E2353" s="617"/>
      <c r="F2353" s="280"/>
      <c r="G2353" s="280"/>
      <c r="H2353" s="519"/>
      <c r="I2353" s="619"/>
      <c r="J2353" s="519"/>
      <c r="K2353" s="619"/>
      <c r="L2353" s="622"/>
      <c r="M2353" s="623"/>
      <c r="N2353" s="549" t="s">
        <v>16</v>
      </c>
      <c r="O2353" s="520"/>
      <c r="P2353" s="622"/>
      <c r="Q2353" s="619"/>
      <c r="R2353" s="622"/>
      <c r="S2353" s="623"/>
      <c r="T2353" s="549" t="s">
        <v>16</v>
      </c>
      <c r="U2353" s="520"/>
      <c r="V2353" s="519"/>
      <c r="W2353" s="520"/>
      <c r="X2353" s="623"/>
      <c r="Y2353" s="623"/>
      <c r="Z2353" s="519"/>
      <c r="AA2353" s="520"/>
      <c r="AB2353" s="519"/>
      <c r="AC2353" s="520"/>
      <c r="AD2353" s="623"/>
      <c r="AE2353" s="619"/>
      <c r="AF2353" s="622"/>
      <c r="AG2353" s="623"/>
      <c r="AH2353" s="549"/>
      <c r="AI2353" s="520"/>
      <c r="AJ2353" s="622"/>
      <c r="AK2353" s="619"/>
      <c r="AL2353" s="622"/>
      <c r="AM2353" s="623"/>
      <c r="AN2353" s="549"/>
      <c r="AO2353" s="520"/>
      <c r="AP2353" s="622"/>
      <c r="AQ2353" s="619"/>
      <c r="AR2353" s="622"/>
      <c r="AS2353" s="623"/>
      <c r="AT2353" s="549"/>
      <c r="AU2353" s="520"/>
      <c r="AV2353" s="519"/>
      <c r="AW2353" s="619"/>
      <c r="AX2353" s="622"/>
      <c r="AY2353" s="625"/>
      <c r="AZ2353" s="549"/>
      <c r="BA2353" s="520"/>
      <c r="BB2353" s="622"/>
      <c r="BC2353" s="619"/>
      <c r="BD2353" s="622"/>
      <c r="BE2353" s="623"/>
      <c r="BF2353" s="549"/>
      <c r="BG2353" s="520"/>
      <c r="BH2353" s="519"/>
      <c r="BI2353" s="619"/>
      <c r="BJ2353" s="622"/>
      <c r="BK2353" s="625"/>
      <c r="BL2353" s="549"/>
      <c r="BM2353" s="665"/>
      <c r="BN2353" s="669"/>
      <c r="BO2353" s="670"/>
      <c r="BP2353" s="671"/>
      <c r="BQ2353" s="682"/>
      <c r="BR2353" s="686"/>
      <c r="BS2353" s="684"/>
      <c r="BT2353" s="20"/>
      <c r="BU2353" s="20"/>
      <c r="BV2353" s="98"/>
    </row>
    <row r="2354" spans="1:77" s="21" customFormat="1" ht="33" customHeight="1" thickBot="1" x14ac:dyDescent="0.5">
      <c r="A2354" s="98"/>
      <c r="B2354" s="612"/>
      <c r="C2354" s="613"/>
      <c r="D2354" s="613" t="s">
        <v>13</v>
      </c>
      <c r="E2354" s="616"/>
      <c r="F2354" s="281"/>
      <c r="G2354" s="282"/>
      <c r="H2354" s="528"/>
      <c r="I2354" s="636"/>
      <c r="J2354" s="528"/>
      <c r="K2354" s="636"/>
      <c r="L2354" s="638"/>
      <c r="M2354" s="639"/>
      <c r="N2354" s="548">
        <f>J2354+L2354</f>
        <v>0</v>
      </c>
      <c r="O2354" s="518"/>
      <c r="P2354" s="638"/>
      <c r="Q2354" s="636"/>
      <c r="R2354" s="638"/>
      <c r="S2354" s="639"/>
      <c r="T2354" s="548">
        <f>R2354-P2354</f>
        <v>0</v>
      </c>
      <c r="U2354" s="518"/>
      <c r="V2354" s="528"/>
      <c r="W2354" s="529"/>
      <c r="X2354" s="528"/>
      <c r="Y2354" s="529"/>
      <c r="Z2354" s="528"/>
      <c r="AA2354" s="529"/>
      <c r="AB2354" s="528"/>
      <c r="AC2354" s="529"/>
      <c r="AD2354" s="639"/>
      <c r="AE2354" s="636"/>
      <c r="AF2354" s="638"/>
      <c r="AG2354" s="639"/>
      <c r="AH2354" s="548">
        <f>IF(AD2354=0,0,(AF2354/AD2354)*100)</f>
        <v>0</v>
      </c>
      <c r="AI2354" s="518"/>
      <c r="AJ2354" s="638"/>
      <c r="AK2354" s="636"/>
      <c r="AL2354" s="638"/>
      <c r="AM2354" s="639"/>
      <c r="AN2354" s="548">
        <f>IF(AJ2354=0,0,(AL2354/AJ2354)*100)</f>
        <v>0</v>
      </c>
      <c r="AO2354" s="518"/>
      <c r="AP2354" s="638"/>
      <c r="AQ2354" s="636"/>
      <c r="AR2354" s="638"/>
      <c r="AS2354" s="639"/>
      <c r="AT2354" s="548">
        <f>IF(AP2354=0,0,(AR2354/AP2354)*100)</f>
        <v>0</v>
      </c>
      <c r="AU2354" s="518"/>
      <c r="AV2354" s="517">
        <f>AD2354+AJ2354+AP2354</f>
        <v>0</v>
      </c>
      <c r="AW2354" s="618"/>
      <c r="AX2354" s="620">
        <f>AF2354+AL2354+AR2354</f>
        <v>0</v>
      </c>
      <c r="AY2354" s="624"/>
      <c r="AZ2354" s="548">
        <f>IF(AV2354=0,0,(AX2354/AV2354)*100)</f>
        <v>0</v>
      </c>
      <c r="BA2354" s="518"/>
      <c r="BB2354" s="638"/>
      <c r="BC2354" s="636"/>
      <c r="BD2354" s="638"/>
      <c r="BE2354" s="639"/>
      <c r="BF2354" s="548">
        <f>IF(BB2354=0,0,(BD2354/BB2354)*100)</f>
        <v>0</v>
      </c>
      <c r="BG2354" s="518"/>
      <c r="BH2354" s="517">
        <f>AV2354+BB2354</f>
        <v>0</v>
      </c>
      <c r="BI2354" s="618"/>
      <c r="BJ2354" s="620">
        <f>AX2354+BD2354</f>
        <v>0</v>
      </c>
      <c r="BK2354" s="624"/>
      <c r="BL2354" s="548">
        <f>IF(BH2354=0,0,(BJ2354/BH2354)*100)</f>
        <v>0</v>
      </c>
      <c r="BM2354" s="664"/>
      <c r="BN2354" s="693">
        <f>(AF2354*2)+(AL2354*2)+(AR2354*3)+BD2354</f>
        <v>0</v>
      </c>
      <c r="BO2354" s="694"/>
      <c r="BP2354" s="695"/>
      <c r="BQ2354" s="699"/>
      <c r="BR2354" s="283"/>
      <c r="BS2354" s="284"/>
      <c r="BT2354" s="20"/>
      <c r="BU2354" s="20"/>
      <c r="BV2354" s="98"/>
    </row>
    <row r="2355" spans="1:77" s="21" customFormat="1" ht="33.75" customHeight="1" thickBot="1" x14ac:dyDescent="0.5">
      <c r="A2355" s="98"/>
      <c r="B2355" s="285"/>
      <c r="C2355" s="286"/>
      <c r="D2355" s="634"/>
      <c r="E2355" s="635"/>
      <c r="F2355" s="287"/>
      <c r="G2355" s="287"/>
      <c r="H2355" s="530"/>
      <c r="I2355" s="637"/>
      <c r="J2355" s="530"/>
      <c r="K2355" s="637"/>
      <c r="L2355" s="640"/>
      <c r="M2355" s="641"/>
      <c r="N2355" s="549">
        <f>IF((N2352+N2354)=0,0,N2352/(N2352+N2354)*100)</f>
        <v>0</v>
      </c>
      <c r="O2355" s="520"/>
      <c r="P2355" s="640"/>
      <c r="Q2355" s="637"/>
      <c r="R2355" s="640"/>
      <c r="S2355" s="641"/>
      <c r="T2355" s="549"/>
      <c r="U2355" s="520"/>
      <c r="V2355" s="530"/>
      <c r="W2355" s="531"/>
      <c r="X2355" s="530"/>
      <c r="Y2355" s="531"/>
      <c r="Z2355" s="530"/>
      <c r="AA2355" s="531"/>
      <c r="AB2355" s="530"/>
      <c r="AC2355" s="531"/>
      <c r="AD2355" s="641"/>
      <c r="AE2355" s="637"/>
      <c r="AF2355" s="640"/>
      <c r="AG2355" s="641"/>
      <c r="AH2355" s="549"/>
      <c r="AI2355" s="520"/>
      <c r="AJ2355" s="640"/>
      <c r="AK2355" s="637"/>
      <c r="AL2355" s="640"/>
      <c r="AM2355" s="641"/>
      <c r="AN2355" s="549"/>
      <c r="AO2355" s="520"/>
      <c r="AP2355" s="640"/>
      <c r="AQ2355" s="637"/>
      <c r="AR2355" s="640"/>
      <c r="AS2355" s="641"/>
      <c r="AT2355" s="549"/>
      <c r="AU2355" s="520"/>
      <c r="AV2355" s="519"/>
      <c r="AW2355" s="619"/>
      <c r="AX2355" s="622"/>
      <c r="AY2355" s="625"/>
      <c r="AZ2355" s="549"/>
      <c r="BA2355" s="520"/>
      <c r="BB2355" s="640"/>
      <c r="BC2355" s="637"/>
      <c r="BD2355" s="640"/>
      <c r="BE2355" s="641"/>
      <c r="BF2355" s="549"/>
      <c r="BG2355" s="520"/>
      <c r="BH2355" s="519"/>
      <c r="BI2355" s="619"/>
      <c r="BJ2355" s="622"/>
      <c r="BK2355" s="625"/>
      <c r="BL2355" s="549"/>
      <c r="BM2355" s="665"/>
      <c r="BN2355" s="696"/>
      <c r="BO2355" s="697"/>
      <c r="BP2355" s="698"/>
      <c r="BQ2355" s="700"/>
      <c r="BR2355" s="79"/>
      <c r="BS2355" s="79"/>
      <c r="BT2355" s="20"/>
      <c r="BU2355" s="20"/>
      <c r="BV2355" s="98"/>
    </row>
    <row r="2356" spans="1:77" ht="16.5" customHeight="1" thickTop="1" thickBot="1" x14ac:dyDescent="0.5">
      <c r="A2356" s="95"/>
      <c r="B2356" s="288"/>
      <c r="C2356" s="70"/>
      <c r="D2356" s="70"/>
      <c r="E2356" s="70"/>
      <c r="F2356" s="70"/>
      <c r="G2356" s="70"/>
      <c r="H2356" s="70"/>
      <c r="I2356" s="70"/>
      <c r="J2356" s="70"/>
      <c r="K2356" s="70"/>
      <c r="L2356" s="70"/>
      <c r="M2356" s="70"/>
      <c r="N2356" s="70"/>
      <c r="O2356" s="70"/>
      <c r="P2356" s="70"/>
      <c r="Q2356" s="70"/>
      <c r="R2356" s="70"/>
      <c r="S2356" s="70"/>
      <c r="T2356" s="70"/>
      <c r="U2356" s="70"/>
      <c r="V2356" s="70"/>
      <c r="W2356" s="70"/>
      <c r="X2356" s="70"/>
      <c r="Y2356" s="70"/>
      <c r="Z2356" s="70"/>
      <c r="AA2356" s="70"/>
      <c r="AB2356" s="70"/>
      <c r="AC2356" s="70"/>
      <c r="AD2356" s="70"/>
      <c r="AE2356" s="70"/>
      <c r="AF2356" s="70"/>
      <c r="AG2356" s="70"/>
      <c r="AH2356" s="289"/>
      <c r="AI2356" s="289"/>
      <c r="AJ2356" s="70"/>
      <c r="AK2356" s="70"/>
      <c r="AL2356" s="70"/>
      <c r="AM2356" s="70"/>
      <c r="AN2356" s="70"/>
      <c r="AO2356" s="70"/>
      <c r="AP2356" s="70"/>
      <c r="AQ2356" s="70"/>
      <c r="AR2356" s="70"/>
      <c r="AS2356" s="70"/>
      <c r="AT2356" s="70"/>
      <c r="AU2356" s="70"/>
      <c r="AV2356" s="70"/>
      <c r="AW2356" s="70"/>
      <c r="AX2356" s="70"/>
      <c r="AY2356" s="70"/>
      <c r="AZ2356" s="70"/>
      <c r="BA2356" s="70"/>
      <c r="BB2356" s="70"/>
      <c r="BC2356" s="70"/>
      <c r="BD2356" s="70"/>
      <c r="BE2356" s="70"/>
      <c r="BF2356" s="70"/>
      <c r="BG2356" s="70"/>
      <c r="BH2356" s="70"/>
      <c r="BI2356" s="70"/>
      <c r="BJ2356" s="70"/>
      <c r="BK2356" s="70"/>
      <c r="BL2356" s="70"/>
      <c r="BM2356" s="70"/>
      <c r="BN2356" s="70"/>
      <c r="BO2356" s="70"/>
      <c r="BP2356" s="70"/>
      <c r="BQ2356" s="89"/>
      <c r="BR2356" s="674">
        <f>IF((J2352+L2354)=0,0,(J2352/(J2352+L2354)*100)%)</f>
        <v>0</v>
      </c>
      <c r="BS2356" s="675"/>
      <c r="BT2356" s="674">
        <f>IF((L2352+J2354)=0,0,(L2352/(L2352+J2354)*100)%)</f>
        <v>0</v>
      </c>
      <c r="BU2356" s="675"/>
      <c r="BV2356" s="95"/>
    </row>
    <row r="2357" spans="1:77" s="23" customFormat="1" ht="79.5" customHeight="1" thickTop="1" thickBot="1" x14ac:dyDescent="0.55000000000000004">
      <c r="A2357" s="99"/>
      <c r="B2357" s="565" t="s">
        <v>64</v>
      </c>
      <c r="C2357" s="566"/>
      <c r="D2357" s="113"/>
      <c r="E2357" s="532" t="s">
        <v>54</v>
      </c>
      <c r="F2357" s="532"/>
      <c r="G2357" s="532"/>
      <c r="H2357" s="532"/>
      <c r="I2357" s="94"/>
      <c r="J2357" s="533"/>
      <c r="K2357" s="534"/>
      <c r="L2357" s="535"/>
      <c r="M2357" s="290"/>
      <c r="N2357" s="533"/>
      <c r="O2357" s="534"/>
      <c r="P2357" s="535"/>
      <c r="Q2357" s="536" t="s">
        <v>47</v>
      </c>
      <c r="R2357" s="537"/>
      <c r="S2357" s="537"/>
      <c r="T2357" s="538"/>
      <c r="U2357" s="533"/>
      <c r="V2357" s="534"/>
      <c r="W2357" s="535"/>
      <c r="X2357" s="290"/>
      <c r="Y2357" s="533"/>
      <c r="Z2357" s="534"/>
      <c r="AA2357" s="535"/>
      <c r="AB2357" s="536" t="s">
        <v>49</v>
      </c>
      <c r="AC2357" s="537"/>
      <c r="AD2357" s="537"/>
      <c r="AE2357" s="538"/>
      <c r="AF2357" s="533"/>
      <c r="AG2357" s="534"/>
      <c r="AH2357" s="535"/>
      <c r="AI2357" s="290"/>
      <c r="AJ2357" s="533"/>
      <c r="AK2357" s="534"/>
      <c r="AL2357" s="535"/>
      <c r="AM2357" s="536" t="s">
        <v>53</v>
      </c>
      <c r="AN2357" s="537"/>
      <c r="AO2357" s="537"/>
      <c r="AP2357" s="538"/>
      <c r="AQ2357" s="533"/>
      <c r="AR2357" s="534"/>
      <c r="AS2357" s="535"/>
      <c r="AT2357" s="72"/>
      <c r="AU2357" s="533"/>
      <c r="AV2357" s="534"/>
      <c r="AW2357" s="535"/>
      <c r="AX2357" s="291"/>
      <c r="AY2357" s="291"/>
      <c r="AZ2357" s="291"/>
      <c r="BA2357" s="291"/>
      <c r="BB2357" s="567" t="s">
        <v>20</v>
      </c>
      <c r="BC2357" s="567"/>
      <c r="BD2357" s="567"/>
      <c r="BE2357" s="567"/>
      <c r="BF2357" s="568"/>
      <c r="BG2357" s="539">
        <f>BN2352</f>
        <v>0</v>
      </c>
      <c r="BH2357" s="540"/>
      <c r="BI2357" s="541"/>
      <c r="BJ2357" s="292"/>
      <c r="BK2357" s="539">
        <f>BN2354</f>
        <v>0</v>
      </c>
      <c r="BL2357" s="540"/>
      <c r="BM2357" s="541"/>
      <c r="BN2357" s="73"/>
      <c r="BO2357" s="73"/>
      <c r="BP2357" s="73"/>
      <c r="BQ2357" s="90"/>
      <c r="BR2357" s="24"/>
      <c r="BS2357" s="24"/>
      <c r="BT2357" s="22"/>
      <c r="BU2357" s="22"/>
      <c r="BV2357" s="99"/>
    </row>
    <row r="2358" spans="1:77" ht="15.6" customHeight="1" thickTop="1" thickBot="1" x14ac:dyDescent="0.55000000000000004">
      <c r="A2358" s="95"/>
      <c r="B2358" s="293"/>
      <c r="C2358" s="67"/>
      <c r="D2358" s="67"/>
      <c r="E2358" s="294"/>
      <c r="F2358" s="295"/>
      <c r="G2358" s="295"/>
      <c r="H2358" s="94"/>
      <c r="I2358" s="94"/>
      <c r="J2358" s="296"/>
      <c r="K2358" s="296"/>
      <c r="L2358" s="296"/>
      <c r="M2358" s="296"/>
      <c r="N2358" s="296"/>
      <c r="O2358" s="296"/>
      <c r="P2358" s="296"/>
      <c r="Q2358" s="295"/>
      <c r="R2358" s="295"/>
      <c r="S2358" s="295"/>
      <c r="T2358" s="295"/>
      <c r="U2358" s="296"/>
      <c r="V2358" s="296"/>
      <c r="W2358" s="296"/>
      <c r="X2358" s="297"/>
      <c r="Y2358" s="296"/>
      <c r="Z2358" s="296"/>
      <c r="AA2358" s="296"/>
      <c r="AB2358" s="295"/>
      <c r="AC2358" s="295"/>
      <c r="AD2358" s="295"/>
      <c r="AE2358" s="295"/>
      <c r="AF2358" s="296"/>
      <c r="AG2358" s="296"/>
      <c r="AH2358" s="296"/>
      <c r="AI2358" s="296"/>
      <c r="AJ2358" s="297"/>
      <c r="AK2358" s="297"/>
      <c r="AL2358" s="296"/>
      <c r="AM2358" s="295"/>
      <c r="AN2358" s="295"/>
      <c r="AO2358" s="295"/>
      <c r="AP2358" s="295"/>
      <c r="AQ2358" s="296"/>
      <c r="AR2358" s="296"/>
      <c r="AS2358" s="296"/>
      <c r="AT2358" s="296"/>
      <c r="AU2358" s="296"/>
      <c r="AV2358" s="72"/>
      <c r="AW2358" s="72"/>
      <c r="AX2358" s="74"/>
      <c r="AY2358" s="74"/>
      <c r="AZ2358" s="74"/>
      <c r="BA2358" s="74"/>
      <c r="BB2358" s="295"/>
      <c r="BC2358" s="298"/>
      <c r="BD2358" s="298"/>
      <c r="BE2358" s="299"/>
      <c r="BF2358" s="300"/>
      <c r="BG2358" s="301"/>
      <c r="BH2358" s="301"/>
      <c r="BI2358" s="72"/>
      <c r="BJ2358" s="302"/>
      <c r="BK2358" s="303"/>
      <c r="BL2358" s="303"/>
      <c r="BM2358" s="72"/>
      <c r="BN2358" s="74"/>
      <c r="BO2358" s="74"/>
      <c r="BP2358" s="74"/>
      <c r="BQ2358" s="91"/>
      <c r="BR2358" s="25"/>
      <c r="BS2358" s="25"/>
      <c r="BT2358" s="15"/>
      <c r="BU2358" s="15"/>
      <c r="BV2358" s="95"/>
    </row>
    <row r="2359" spans="1:77" s="23" customFormat="1" ht="79.5" customHeight="1" thickTop="1" thickBot="1" x14ac:dyDescent="0.55000000000000004">
      <c r="A2359" s="99"/>
      <c r="B2359" s="569" t="s">
        <v>46</v>
      </c>
      <c r="C2359" s="567"/>
      <c r="D2359" s="113"/>
      <c r="E2359" s="532" t="s">
        <v>55</v>
      </c>
      <c r="F2359" s="532"/>
      <c r="G2359" s="532"/>
      <c r="H2359" s="532"/>
      <c r="I2359" s="94"/>
      <c r="J2359" s="539">
        <f>J2357</f>
        <v>0</v>
      </c>
      <c r="K2359" s="540"/>
      <c r="L2359" s="541"/>
      <c r="M2359" s="290"/>
      <c r="N2359" s="539">
        <f>N2357</f>
        <v>0</v>
      </c>
      <c r="O2359" s="540"/>
      <c r="P2359" s="541"/>
      <c r="Q2359" s="536" t="s">
        <v>51</v>
      </c>
      <c r="R2359" s="537"/>
      <c r="S2359" s="537"/>
      <c r="T2359" s="538"/>
      <c r="U2359" s="539">
        <f>U2357-J2357</f>
        <v>0</v>
      </c>
      <c r="V2359" s="540"/>
      <c r="W2359" s="541"/>
      <c r="X2359" s="290"/>
      <c r="Y2359" s="539">
        <f>Y2357-N2357</f>
        <v>0</v>
      </c>
      <c r="Z2359" s="540"/>
      <c r="AA2359" s="541"/>
      <c r="AB2359" s="536" t="s">
        <v>50</v>
      </c>
      <c r="AC2359" s="537"/>
      <c r="AD2359" s="537"/>
      <c r="AE2359" s="538"/>
      <c r="AF2359" s="539">
        <f>AF2357-U2357</f>
        <v>0</v>
      </c>
      <c r="AG2359" s="540"/>
      <c r="AH2359" s="541"/>
      <c r="AI2359" s="290"/>
      <c r="AJ2359" s="539">
        <f>AJ2357-Y2357</f>
        <v>0</v>
      </c>
      <c r="AK2359" s="540"/>
      <c r="AL2359" s="541"/>
      <c r="AM2359" s="536" t="s">
        <v>52</v>
      </c>
      <c r="AN2359" s="537"/>
      <c r="AO2359" s="537"/>
      <c r="AP2359" s="538"/>
      <c r="AQ2359" s="539">
        <f>AQ2357-AF2357</f>
        <v>0</v>
      </c>
      <c r="AR2359" s="540"/>
      <c r="AS2359" s="541"/>
      <c r="AT2359" s="72"/>
      <c r="AU2359" s="539">
        <f>AU2357-AJ2357</f>
        <v>0</v>
      </c>
      <c r="AV2359" s="540"/>
      <c r="AW2359" s="541"/>
      <c r="AX2359" s="291"/>
      <c r="AY2359" s="291"/>
      <c r="AZ2359" s="291"/>
      <c r="BA2359" s="291"/>
      <c r="BB2359" s="567" t="s">
        <v>45</v>
      </c>
      <c r="BC2359" s="567"/>
      <c r="BD2359" s="567"/>
      <c r="BE2359" s="567"/>
      <c r="BF2359" s="568"/>
      <c r="BG2359" s="539">
        <f>BG2357-AQ2357</f>
        <v>0</v>
      </c>
      <c r="BH2359" s="540"/>
      <c r="BI2359" s="541"/>
      <c r="BJ2359" s="304"/>
      <c r="BK2359" s="539">
        <f>BK2357-AU2357</f>
        <v>0</v>
      </c>
      <c r="BL2359" s="540"/>
      <c r="BM2359" s="541"/>
      <c r="BN2359" s="73"/>
      <c r="BO2359" s="73"/>
      <c r="BP2359" s="73"/>
      <c r="BQ2359" s="90"/>
      <c r="BR2359" s="24"/>
      <c r="BS2359" s="24"/>
      <c r="BT2359" s="22"/>
      <c r="BU2359" s="22"/>
      <c r="BV2359" s="99"/>
      <c r="BY2359" s="21"/>
    </row>
    <row r="2360" spans="1:77" ht="18.75" customHeight="1" thickTop="1" thickBot="1" x14ac:dyDescent="0.5">
      <c r="A2360" s="95"/>
      <c r="B2360" s="305"/>
      <c r="C2360" s="71"/>
      <c r="D2360" s="71"/>
      <c r="E2360" s="71"/>
      <c r="F2360" s="92"/>
      <c r="G2360" s="92"/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71"/>
      <c r="S2360" s="71"/>
      <c r="T2360" s="71"/>
      <c r="U2360" s="71"/>
      <c r="V2360" s="71"/>
      <c r="W2360" s="71"/>
      <c r="X2360" s="71"/>
      <c r="Y2360" s="71"/>
      <c r="Z2360" s="71"/>
      <c r="AA2360" s="71"/>
      <c r="AB2360" s="71"/>
      <c r="AC2360" s="71"/>
      <c r="AD2360" s="71"/>
      <c r="AE2360" s="71"/>
      <c r="AF2360" s="71"/>
      <c r="AG2360" s="71"/>
      <c r="AH2360" s="306"/>
      <c r="AI2360" s="306"/>
      <c r="AJ2360" s="71"/>
      <c r="AK2360" s="71"/>
      <c r="AL2360" s="71"/>
      <c r="AM2360" s="71"/>
      <c r="AN2360" s="71"/>
      <c r="AO2360" s="71"/>
      <c r="AP2360" s="71"/>
      <c r="AQ2360" s="71"/>
      <c r="AR2360" s="71"/>
      <c r="AS2360" s="71"/>
      <c r="AT2360" s="71"/>
      <c r="AU2360" s="71"/>
      <c r="AV2360" s="71"/>
      <c r="AW2360" s="71"/>
      <c r="AX2360" s="71"/>
      <c r="AY2360" s="71"/>
      <c r="AZ2360" s="71"/>
      <c r="BA2360" s="71"/>
      <c r="BB2360" s="71"/>
      <c r="BC2360" s="703" t="s">
        <v>153</v>
      </c>
      <c r="BD2360" s="703"/>
      <c r="BE2360" s="703"/>
      <c r="BF2360" s="703"/>
      <c r="BG2360" s="703"/>
      <c r="BH2360" s="703"/>
      <c r="BI2360" s="703"/>
      <c r="BJ2360" s="703"/>
      <c r="BK2360" s="703"/>
      <c r="BL2360" s="703"/>
      <c r="BM2360" s="703"/>
      <c r="BN2360" s="703"/>
      <c r="BO2360" s="703"/>
      <c r="BP2360" s="703"/>
      <c r="BQ2360" s="318"/>
      <c r="BR2360" s="319"/>
      <c r="BS2360" s="319"/>
      <c r="BT2360" s="15"/>
      <c r="BU2360" s="15"/>
      <c r="BV2360" s="95"/>
    </row>
    <row r="2361" spans="1:77" s="93" customFormat="1" ht="13.5" customHeight="1" thickTop="1" x14ac:dyDescent="0.45">
      <c r="A2361" s="95"/>
      <c r="B2361" s="99"/>
      <c r="C2361" s="95"/>
      <c r="D2361" s="95"/>
      <c r="E2361" s="95"/>
      <c r="F2361" s="96"/>
      <c r="G2361" s="96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254"/>
      <c r="AI2361" s="254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5"/>
      <c r="BL2361" s="95"/>
      <c r="BM2361" s="95"/>
      <c r="BN2361" s="95"/>
      <c r="BO2361" s="95"/>
      <c r="BP2361" s="95"/>
      <c r="BQ2361" s="97"/>
      <c r="BR2361" s="97"/>
      <c r="BS2361" s="97"/>
      <c r="BT2361" s="95"/>
      <c r="BU2361" s="95"/>
      <c r="BV2361" s="95"/>
    </row>
    <row r="2362" spans="1:77" s="17" customFormat="1" ht="33.75" x14ac:dyDescent="0.5">
      <c r="A2362" s="255"/>
      <c r="B2362" s="604" t="s">
        <v>9</v>
      </c>
      <c r="C2362" s="604"/>
      <c r="D2362" s="604"/>
      <c r="E2362" s="604"/>
      <c r="F2362" s="604"/>
      <c r="G2362" s="604"/>
      <c r="H2362" s="604"/>
      <c r="I2362" s="604"/>
      <c r="J2362" s="604"/>
      <c r="K2362" s="604"/>
      <c r="L2362" s="604"/>
      <c r="M2362" s="604"/>
      <c r="N2362" s="604"/>
      <c r="O2362" s="604"/>
      <c r="P2362" s="604"/>
      <c r="Q2362" s="604"/>
      <c r="R2362" s="604"/>
      <c r="S2362" s="604"/>
      <c r="T2362" s="604"/>
      <c r="U2362" s="604"/>
      <c r="V2362" s="604"/>
      <c r="W2362" s="604"/>
      <c r="X2362" s="604"/>
      <c r="Y2362" s="604"/>
      <c r="Z2362" s="604"/>
      <c r="AA2362" s="604"/>
      <c r="AB2362" s="604"/>
      <c r="AC2362" s="604"/>
      <c r="AD2362" s="604"/>
      <c r="AE2362" s="604"/>
      <c r="AF2362" s="604"/>
      <c r="AG2362" s="604"/>
      <c r="AH2362" s="604"/>
      <c r="AI2362" s="604"/>
      <c r="AJ2362" s="604"/>
      <c r="AK2362" s="604"/>
      <c r="AL2362" s="604"/>
      <c r="AM2362" s="604"/>
      <c r="AN2362" s="604"/>
      <c r="AO2362" s="604"/>
      <c r="AP2362" s="604"/>
      <c r="AQ2362" s="604"/>
      <c r="AR2362" s="604"/>
      <c r="AS2362" s="604"/>
      <c r="AT2362" s="604"/>
      <c r="AU2362" s="604"/>
      <c r="AV2362" s="604"/>
      <c r="AW2362" s="604"/>
      <c r="AX2362" s="604"/>
      <c r="AY2362" s="604"/>
      <c r="AZ2362" s="604"/>
      <c r="BA2362" s="604"/>
      <c r="BB2362" s="604"/>
      <c r="BC2362" s="604"/>
      <c r="BD2362" s="604"/>
      <c r="BE2362" s="604"/>
      <c r="BF2362" s="604"/>
      <c r="BG2362" s="604"/>
      <c r="BH2362" s="604"/>
      <c r="BI2362" s="604"/>
      <c r="BJ2362" s="604"/>
      <c r="BK2362" s="604"/>
      <c r="BL2362" s="604"/>
      <c r="BM2362" s="604"/>
      <c r="BN2362" s="604"/>
      <c r="BO2362" s="604"/>
      <c r="BP2362" s="604"/>
      <c r="BQ2362" s="256"/>
      <c r="BR2362" s="256"/>
      <c r="BS2362" s="256"/>
      <c r="BT2362" s="257"/>
      <c r="BU2362" s="257"/>
      <c r="BV2362" s="255"/>
    </row>
    <row r="2363" spans="1:77" ht="10.9" customHeight="1" x14ac:dyDescent="0.45">
      <c r="A2363" s="95"/>
      <c r="B2363" s="258"/>
      <c r="C2363" s="62"/>
      <c r="D2363" s="62"/>
      <c r="E2363" s="62"/>
      <c r="F2363" s="63"/>
      <c r="G2363" s="63"/>
      <c r="H2363" s="62"/>
      <c r="I2363" s="62"/>
      <c r="J2363" s="62"/>
      <c r="K2363" s="62"/>
      <c r="L2363" s="62"/>
      <c r="M2363" s="62"/>
      <c r="N2363" s="62"/>
      <c r="O2363" s="62"/>
      <c r="P2363" s="62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2"/>
      <c r="AC2363" s="62"/>
      <c r="AD2363" s="62"/>
      <c r="AE2363" s="62"/>
      <c r="AF2363" s="62"/>
      <c r="AG2363" s="62"/>
      <c r="AH2363" s="259"/>
      <c r="AI2363" s="259"/>
      <c r="AJ2363" s="62"/>
      <c r="AK2363" s="62"/>
      <c r="AL2363" s="62"/>
      <c r="AM2363" s="62"/>
      <c r="AN2363" s="62"/>
      <c r="AO2363" s="62"/>
      <c r="AP2363" s="62"/>
      <c r="AQ2363" s="62"/>
      <c r="AR2363" s="62"/>
      <c r="AS2363" s="62"/>
      <c r="AT2363" s="62"/>
      <c r="AU2363" s="62"/>
      <c r="AV2363" s="62"/>
      <c r="AW2363" s="62"/>
      <c r="AX2363" s="62"/>
      <c r="AY2363" s="62"/>
      <c r="AZ2363" s="62"/>
      <c r="BA2363" s="62"/>
      <c r="BB2363" s="62"/>
      <c r="BC2363" s="62"/>
      <c r="BD2363" s="62"/>
      <c r="BE2363" s="62"/>
      <c r="BF2363" s="62"/>
      <c r="BG2363" s="62"/>
      <c r="BH2363" s="62"/>
      <c r="BI2363" s="62"/>
      <c r="BJ2363" s="62"/>
      <c r="BK2363" s="62"/>
      <c r="BL2363" s="62"/>
      <c r="BM2363" s="62"/>
      <c r="BN2363" s="62"/>
      <c r="BO2363" s="62"/>
      <c r="BP2363" s="94"/>
      <c r="BQ2363" s="87"/>
      <c r="BR2363" s="94"/>
      <c r="BS2363" s="94"/>
      <c r="BT2363" s="15"/>
      <c r="BU2363" s="15"/>
      <c r="BV2363" s="95"/>
    </row>
    <row r="2364" spans="1:77" s="18" customFormat="1" ht="36.75" customHeight="1" x14ac:dyDescent="0.45">
      <c r="A2364" s="260"/>
      <c r="B2364" s="258"/>
      <c r="C2364" s="261"/>
      <c r="D2364" s="262" t="s">
        <v>10</v>
      </c>
      <c r="E2364" s="605" t="str">
        <f>IF(ROSTER!D$3="","",ROSTER!D$3)</f>
        <v/>
      </c>
      <c r="F2364" s="605"/>
      <c r="G2364" s="605"/>
      <c r="H2364" s="605"/>
      <c r="I2364" s="605"/>
      <c r="J2364" s="605"/>
      <c r="K2364" s="605"/>
      <c r="L2364" s="605"/>
      <c r="M2364" s="605"/>
      <c r="N2364" s="605"/>
      <c r="O2364" s="605"/>
      <c r="P2364" s="605"/>
      <c r="Q2364" s="605"/>
      <c r="R2364" s="605"/>
      <c r="S2364" s="605"/>
      <c r="T2364" s="605"/>
      <c r="U2364" s="605"/>
      <c r="V2364" s="605"/>
      <c r="W2364" s="605"/>
      <c r="X2364" s="605"/>
      <c r="Y2364" s="605"/>
      <c r="Z2364" s="605"/>
      <c r="AA2364" s="605"/>
      <c r="AB2364" s="605"/>
      <c r="AC2364" s="605"/>
      <c r="AD2364" s="605"/>
      <c r="AE2364" s="605"/>
      <c r="AF2364" s="316"/>
      <c r="AG2364" s="606" t="s">
        <v>11</v>
      </c>
      <c r="AH2364" s="606"/>
      <c r="AI2364" s="606"/>
      <c r="AJ2364" s="606"/>
      <c r="AK2364" s="606"/>
      <c r="AL2364" s="606"/>
      <c r="AM2364" s="606"/>
      <c r="AN2364" s="607"/>
      <c r="AO2364" s="607"/>
      <c r="AP2364" s="607"/>
      <c r="AQ2364" s="607"/>
      <c r="AR2364" s="607"/>
      <c r="AS2364" s="607"/>
      <c r="AT2364" s="607"/>
      <c r="AU2364" s="607"/>
      <c r="AV2364" s="607"/>
      <c r="AW2364" s="607"/>
      <c r="AX2364" s="607"/>
      <c r="AY2364" s="607"/>
      <c r="AZ2364" s="607"/>
      <c r="BA2364" s="607"/>
      <c r="BB2364" s="607"/>
      <c r="BC2364" s="607"/>
      <c r="BD2364" s="607"/>
      <c r="BE2364" s="607"/>
      <c r="BF2364" s="607"/>
      <c r="BG2364" s="607"/>
      <c r="BH2364" s="607"/>
      <c r="BI2364" s="607"/>
      <c r="BJ2364" s="607"/>
      <c r="BK2364" s="607"/>
      <c r="BL2364" s="607"/>
      <c r="BM2364" s="607"/>
      <c r="BN2364" s="607"/>
      <c r="BO2364" s="607"/>
      <c r="BP2364" s="94"/>
      <c r="BQ2364" s="88" t="s">
        <v>130</v>
      </c>
      <c r="BR2364" s="94"/>
      <c r="BS2364" s="94"/>
      <c r="BT2364" s="263"/>
      <c r="BU2364" s="263"/>
      <c r="BV2364" s="260"/>
    </row>
    <row r="2365" spans="1:77" ht="8.85" customHeight="1" x14ac:dyDescent="0.45">
      <c r="A2365" s="96"/>
      <c r="B2365" s="258"/>
      <c r="C2365" s="259" t="s">
        <v>39</v>
      </c>
      <c r="D2365" s="259"/>
      <c r="E2365" s="259"/>
      <c r="F2365" s="63"/>
      <c r="G2365" s="63"/>
      <c r="H2365" s="259"/>
      <c r="I2365" s="259"/>
      <c r="J2365" s="317"/>
      <c r="K2365" s="317"/>
      <c r="L2365" s="317"/>
      <c r="M2365" s="317"/>
      <c r="N2365" s="317"/>
      <c r="O2365" s="317"/>
      <c r="P2365" s="317"/>
      <c r="Q2365" s="317"/>
      <c r="R2365" s="317"/>
      <c r="S2365" s="317"/>
      <c r="T2365" s="317"/>
      <c r="U2365" s="317"/>
      <c r="V2365" s="317"/>
      <c r="W2365" s="317"/>
      <c r="X2365" s="317"/>
      <c r="Y2365" s="317"/>
      <c r="Z2365" s="317"/>
      <c r="AA2365" s="317"/>
      <c r="AB2365" s="317"/>
      <c r="AC2365" s="317"/>
      <c r="AD2365" s="317"/>
      <c r="AE2365" s="317"/>
      <c r="AF2365" s="317"/>
      <c r="AG2365" s="317"/>
      <c r="AH2365" s="317"/>
      <c r="AI2365" s="259"/>
      <c r="AJ2365" s="264"/>
      <c r="AK2365" s="265"/>
      <c r="AL2365" s="265"/>
      <c r="AM2365" s="265"/>
      <c r="AN2365" s="265"/>
      <c r="AO2365" s="265"/>
      <c r="AP2365" s="265"/>
      <c r="AQ2365" s="266"/>
      <c r="AR2365" s="266"/>
      <c r="AS2365" s="266"/>
      <c r="AT2365" s="266"/>
      <c r="AU2365" s="266"/>
      <c r="AV2365" s="266"/>
      <c r="AW2365" s="266"/>
      <c r="AX2365" s="266"/>
      <c r="AY2365" s="266"/>
      <c r="AZ2365" s="266"/>
      <c r="BA2365" s="266"/>
      <c r="BB2365" s="266"/>
      <c r="BC2365" s="266"/>
      <c r="BD2365" s="266"/>
      <c r="BE2365" s="266"/>
      <c r="BF2365" s="266"/>
      <c r="BG2365" s="266"/>
      <c r="BH2365" s="266"/>
      <c r="BI2365" s="266"/>
      <c r="BJ2365" s="266"/>
      <c r="BK2365" s="266"/>
      <c r="BL2365" s="266"/>
      <c r="BM2365" s="266"/>
      <c r="BN2365" s="266"/>
      <c r="BO2365" s="266"/>
      <c r="BP2365" s="266"/>
      <c r="BQ2365" s="267"/>
      <c r="BR2365" s="267"/>
      <c r="BS2365" s="267"/>
      <c r="BT2365" s="268"/>
      <c r="BU2365" s="268"/>
      <c r="BV2365" s="96"/>
    </row>
    <row r="2366" spans="1:77" s="18" customFormat="1" ht="33.75" x14ac:dyDescent="0.45">
      <c r="A2366" s="260"/>
      <c r="B2366" s="258"/>
      <c r="C2366" s="608" t="s">
        <v>38</v>
      </c>
      <c r="D2366" s="608"/>
      <c r="E2366" s="607"/>
      <c r="F2366" s="607"/>
      <c r="G2366" s="607"/>
      <c r="H2366" s="607"/>
      <c r="I2366" s="607"/>
      <c r="J2366" s="607"/>
      <c r="K2366" s="607"/>
      <c r="L2366" s="607"/>
      <c r="M2366" s="607"/>
      <c r="N2366" s="607"/>
      <c r="O2366" s="607"/>
      <c r="P2366" s="607"/>
      <c r="Q2366" s="607"/>
      <c r="R2366" s="607"/>
      <c r="S2366" s="607"/>
      <c r="T2366" s="607"/>
      <c r="U2366" s="607"/>
      <c r="V2366" s="607"/>
      <c r="W2366" s="607"/>
      <c r="X2366" s="607"/>
      <c r="Y2366" s="607"/>
      <c r="Z2366" s="607"/>
      <c r="AA2366" s="607"/>
      <c r="AB2366" s="607"/>
      <c r="AC2366" s="607"/>
      <c r="AD2366" s="607"/>
      <c r="AE2366" s="607"/>
      <c r="AF2366" s="316"/>
      <c r="AG2366" s="609" t="s">
        <v>21</v>
      </c>
      <c r="AH2366" s="609"/>
      <c r="AI2366" s="609"/>
      <c r="AJ2366" s="609"/>
      <c r="AK2366" s="607"/>
      <c r="AL2366" s="607"/>
      <c r="AM2366" s="607"/>
      <c r="AN2366" s="607"/>
      <c r="AO2366" s="607"/>
      <c r="AP2366" s="607"/>
      <c r="AQ2366" s="607"/>
      <c r="AR2366" s="607"/>
      <c r="AS2366" s="607"/>
      <c r="AT2366" s="607"/>
      <c r="AU2366" s="607"/>
      <c r="AV2366" s="607"/>
      <c r="AW2366" s="607"/>
      <c r="AX2366" s="607"/>
      <c r="AY2366" s="607"/>
      <c r="AZ2366" s="607"/>
      <c r="BA2366" s="607"/>
      <c r="BB2366" s="607"/>
      <c r="BC2366" s="610" t="s">
        <v>12</v>
      </c>
      <c r="BD2366" s="610"/>
      <c r="BE2366" s="610"/>
      <c r="BF2366" s="611"/>
      <c r="BG2366" s="611"/>
      <c r="BH2366" s="611"/>
      <c r="BI2366" s="611"/>
      <c r="BJ2366" s="611"/>
      <c r="BK2366" s="611"/>
      <c r="BL2366" s="611"/>
      <c r="BM2366" s="611"/>
      <c r="BN2366" s="611"/>
      <c r="BO2366" s="611"/>
      <c r="BP2366" s="64"/>
      <c r="BQ2366" s="269"/>
      <c r="BR2366" s="65"/>
      <c r="BS2366" s="65"/>
      <c r="BT2366" s="270">
        <f>IF(BF2366=0,0,1)</f>
        <v>0</v>
      </c>
      <c r="BU2366" s="18">
        <f>IF((BG2416+BK2416)&gt;(AQ2416+AU2416),1,0)</f>
        <v>0</v>
      </c>
      <c r="BV2366" s="271"/>
    </row>
    <row r="2367" spans="1:77" ht="9.6" customHeight="1" x14ac:dyDescent="0.45">
      <c r="A2367" s="95"/>
      <c r="B2367" s="258"/>
      <c r="C2367" s="62"/>
      <c r="D2367" s="62"/>
      <c r="E2367" s="62"/>
      <c r="F2367" s="63"/>
      <c r="G2367" s="63"/>
      <c r="H2367" s="62"/>
      <c r="I2367" s="62"/>
      <c r="J2367" s="62"/>
      <c r="K2367" s="62"/>
      <c r="L2367" s="62"/>
      <c r="M2367" s="62"/>
      <c r="N2367" s="62"/>
      <c r="O2367" s="62"/>
      <c r="P2367" s="62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62"/>
      <c r="AC2367" s="62"/>
      <c r="AD2367" s="62"/>
      <c r="AE2367" s="62"/>
      <c r="AF2367" s="62"/>
      <c r="AG2367" s="62"/>
      <c r="AH2367" s="259"/>
      <c r="AI2367" s="259"/>
      <c r="AJ2367" s="62"/>
      <c r="AK2367" s="62"/>
      <c r="AL2367" s="62"/>
      <c r="AM2367" s="62"/>
      <c r="AN2367" s="62"/>
      <c r="AO2367" s="62"/>
      <c r="AP2367" s="62"/>
      <c r="AQ2367" s="62"/>
      <c r="AR2367" s="62"/>
      <c r="AS2367" s="62"/>
      <c r="AT2367" s="62"/>
      <c r="AU2367" s="62"/>
      <c r="AV2367" s="62"/>
      <c r="AW2367" s="62"/>
      <c r="AX2367" s="62"/>
      <c r="AY2367" s="62"/>
      <c r="AZ2367" s="62"/>
      <c r="BA2367" s="62"/>
      <c r="BB2367" s="62"/>
      <c r="BC2367" s="62"/>
      <c r="BD2367" s="62"/>
      <c r="BE2367" s="62"/>
      <c r="BF2367" s="62"/>
      <c r="BG2367" s="62"/>
      <c r="BH2367" s="62"/>
      <c r="BI2367" s="62"/>
      <c r="BJ2367" s="62"/>
      <c r="BK2367" s="62"/>
      <c r="BL2367" s="62"/>
      <c r="BM2367" s="62"/>
      <c r="BN2367" s="62"/>
      <c r="BO2367" s="62"/>
      <c r="BP2367" s="62"/>
      <c r="BQ2367" s="66"/>
      <c r="BR2367" s="66"/>
      <c r="BS2367" s="66"/>
      <c r="BT2367" s="15"/>
      <c r="BU2367" s="15"/>
      <c r="BV2367" s="95"/>
    </row>
    <row r="2368" spans="1:77" ht="8.85" customHeight="1" thickBot="1" x14ac:dyDescent="0.5">
      <c r="A2368" s="95"/>
      <c r="B2368" s="113"/>
      <c r="C2368" s="67"/>
      <c r="D2368" s="67"/>
      <c r="E2368" s="67"/>
      <c r="F2368" s="68"/>
      <c r="G2368" s="68"/>
      <c r="H2368" s="67"/>
      <c r="I2368" s="67"/>
      <c r="J2368" s="67"/>
      <c r="K2368" s="67"/>
      <c r="L2368" s="67"/>
      <c r="M2368" s="67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  <c r="AA2368" s="67"/>
      <c r="AB2368" s="67"/>
      <c r="AC2368" s="67"/>
      <c r="AD2368" s="67"/>
      <c r="AE2368" s="67"/>
      <c r="AF2368" s="67"/>
      <c r="AG2368" s="67"/>
      <c r="AH2368" s="272"/>
      <c r="AI2368" s="272"/>
      <c r="AJ2368" s="67"/>
      <c r="AK2368" s="67"/>
      <c r="AL2368" s="67"/>
      <c r="AM2368" s="67"/>
      <c r="AN2368" s="67"/>
      <c r="AO2368" s="67"/>
      <c r="AP2368" s="67"/>
      <c r="AQ2368" s="67"/>
      <c r="AR2368" s="67"/>
      <c r="AS2368" s="67"/>
      <c r="AT2368" s="67"/>
      <c r="AU2368" s="67"/>
      <c r="AV2368" s="67"/>
      <c r="AW2368" s="67"/>
      <c r="AX2368" s="67"/>
      <c r="AY2368" s="67"/>
      <c r="AZ2368" s="67"/>
      <c r="BA2368" s="67"/>
      <c r="BB2368" s="67"/>
      <c r="BC2368" s="67"/>
      <c r="BD2368" s="67"/>
      <c r="BE2368" s="67"/>
      <c r="BF2368" s="67"/>
      <c r="BG2368" s="67"/>
      <c r="BH2368" s="67"/>
      <c r="BI2368" s="67"/>
      <c r="BJ2368" s="67"/>
      <c r="BK2368" s="67"/>
      <c r="BL2368" s="67"/>
      <c r="BM2368" s="67"/>
      <c r="BN2368" s="67"/>
      <c r="BO2368" s="67"/>
      <c r="BP2368" s="67"/>
      <c r="BQ2368" s="69"/>
      <c r="BR2368" s="69"/>
      <c r="BS2368" s="69"/>
      <c r="BT2368" s="15"/>
      <c r="BU2368" s="15"/>
      <c r="BV2368" s="95"/>
    </row>
    <row r="2369" spans="1:79" s="18" customFormat="1" ht="40.5" customHeight="1" thickTop="1" x14ac:dyDescent="0.4">
      <c r="A2369" s="271"/>
      <c r="B2369" s="652" t="s">
        <v>0</v>
      </c>
      <c r="C2369" s="648" t="s">
        <v>1</v>
      </c>
      <c r="D2369" s="649"/>
      <c r="E2369" s="273" t="s">
        <v>28</v>
      </c>
      <c r="F2369" s="546" t="s">
        <v>100</v>
      </c>
      <c r="G2369" s="546" t="s">
        <v>101</v>
      </c>
      <c r="H2369" s="644" t="s">
        <v>41</v>
      </c>
      <c r="I2369" s="645"/>
      <c r="J2369" s="554" t="s">
        <v>7</v>
      </c>
      <c r="K2369" s="554"/>
      <c r="L2369" s="554"/>
      <c r="M2369" s="554"/>
      <c r="N2369" s="554"/>
      <c r="O2369" s="554"/>
      <c r="P2369" s="554" t="s">
        <v>2</v>
      </c>
      <c r="Q2369" s="554"/>
      <c r="R2369" s="554"/>
      <c r="S2369" s="554"/>
      <c r="T2369" s="554"/>
      <c r="U2369" s="555"/>
      <c r="V2369" s="550" t="s">
        <v>158</v>
      </c>
      <c r="W2369" s="551"/>
      <c r="X2369" s="550" t="s">
        <v>35</v>
      </c>
      <c r="Y2369" s="551"/>
      <c r="Z2369" s="550" t="s">
        <v>36</v>
      </c>
      <c r="AA2369" s="551"/>
      <c r="AB2369" s="550" t="s">
        <v>44</v>
      </c>
      <c r="AC2369" s="551"/>
      <c r="AD2369" s="554" t="s">
        <v>6</v>
      </c>
      <c r="AE2369" s="554"/>
      <c r="AF2369" s="554"/>
      <c r="AG2369" s="554"/>
      <c r="AH2369" s="554"/>
      <c r="AI2369" s="554"/>
      <c r="AJ2369" s="554" t="s">
        <v>68</v>
      </c>
      <c r="AK2369" s="554"/>
      <c r="AL2369" s="554"/>
      <c r="AM2369" s="554"/>
      <c r="AN2369" s="554"/>
      <c r="AO2369" s="554"/>
      <c r="AP2369" s="554" t="s">
        <v>69</v>
      </c>
      <c r="AQ2369" s="554"/>
      <c r="AR2369" s="554"/>
      <c r="AS2369" s="554"/>
      <c r="AT2369" s="554"/>
      <c r="AU2369" s="554"/>
      <c r="AV2369" s="554" t="s">
        <v>70</v>
      </c>
      <c r="AW2369" s="554"/>
      <c r="AX2369" s="554"/>
      <c r="AY2369" s="554"/>
      <c r="AZ2369" s="554"/>
      <c r="BA2369" s="555"/>
      <c r="BB2369" s="554" t="s">
        <v>4</v>
      </c>
      <c r="BC2369" s="554"/>
      <c r="BD2369" s="554"/>
      <c r="BE2369" s="554"/>
      <c r="BF2369" s="554"/>
      <c r="BG2369" s="554"/>
      <c r="BH2369" s="554" t="s">
        <v>71</v>
      </c>
      <c r="BI2369" s="554"/>
      <c r="BJ2369" s="554"/>
      <c r="BK2369" s="554"/>
      <c r="BL2369" s="554"/>
      <c r="BM2369" s="556"/>
      <c r="BN2369" s="557" t="s">
        <v>25</v>
      </c>
      <c r="BO2369" s="558"/>
      <c r="BP2369" s="559"/>
      <c r="BQ2369" s="691" t="s">
        <v>110</v>
      </c>
      <c r="BR2369" s="691" t="s">
        <v>86</v>
      </c>
      <c r="BS2369" s="691" t="s">
        <v>87</v>
      </c>
      <c r="BT2369" s="274"/>
      <c r="BU2369" s="274"/>
      <c r="BV2369" s="271"/>
    </row>
    <row r="2370" spans="1:79" s="18" customFormat="1" ht="41.25" customHeight="1" x14ac:dyDescent="0.7">
      <c r="A2370" s="271"/>
      <c r="B2370" s="653"/>
      <c r="C2370" s="650"/>
      <c r="D2370" s="651"/>
      <c r="E2370" s="275" t="s">
        <v>102</v>
      </c>
      <c r="F2370" s="547"/>
      <c r="G2370" s="547"/>
      <c r="H2370" s="646"/>
      <c r="I2370" s="647"/>
      <c r="J2370" s="525" t="s">
        <v>17</v>
      </c>
      <c r="K2370" s="526"/>
      <c r="L2370" s="521" t="s">
        <v>18</v>
      </c>
      <c r="M2370" s="522"/>
      <c r="N2370" s="523" t="s">
        <v>19</v>
      </c>
      <c r="O2370" s="524"/>
      <c r="P2370" s="525" t="s">
        <v>26</v>
      </c>
      <c r="Q2370" s="526"/>
      <c r="R2370" s="521" t="s">
        <v>24</v>
      </c>
      <c r="S2370" s="522"/>
      <c r="T2370" s="523" t="s">
        <v>19</v>
      </c>
      <c r="U2370" s="527"/>
      <c r="V2370" s="552"/>
      <c r="W2370" s="553"/>
      <c r="X2370" s="552"/>
      <c r="Y2370" s="553"/>
      <c r="Z2370" s="552"/>
      <c r="AA2370" s="553"/>
      <c r="AB2370" s="552"/>
      <c r="AC2370" s="553"/>
      <c r="AD2370" s="525" t="s">
        <v>48</v>
      </c>
      <c r="AE2370" s="526"/>
      <c r="AF2370" s="521" t="s">
        <v>23</v>
      </c>
      <c r="AG2370" s="522"/>
      <c r="AH2370" s="563" t="s">
        <v>5</v>
      </c>
      <c r="AI2370" s="564"/>
      <c r="AJ2370" s="525" t="s">
        <v>48</v>
      </c>
      <c r="AK2370" s="526"/>
      <c r="AL2370" s="521" t="s">
        <v>23</v>
      </c>
      <c r="AM2370" s="522"/>
      <c r="AN2370" s="563" t="s">
        <v>5</v>
      </c>
      <c r="AO2370" s="564"/>
      <c r="AP2370" s="525" t="s">
        <v>48</v>
      </c>
      <c r="AQ2370" s="526"/>
      <c r="AR2370" s="521" t="s">
        <v>23</v>
      </c>
      <c r="AS2370" s="522"/>
      <c r="AT2370" s="563" t="s">
        <v>5</v>
      </c>
      <c r="AU2370" s="564"/>
      <c r="AV2370" s="525" t="s">
        <v>48</v>
      </c>
      <c r="AW2370" s="526"/>
      <c r="AX2370" s="521" t="s">
        <v>23</v>
      </c>
      <c r="AY2370" s="522"/>
      <c r="AZ2370" s="563" t="s">
        <v>5</v>
      </c>
      <c r="BA2370" s="655"/>
      <c r="BB2370" s="525" t="s">
        <v>48</v>
      </c>
      <c r="BC2370" s="526"/>
      <c r="BD2370" s="521" t="s">
        <v>23</v>
      </c>
      <c r="BE2370" s="522"/>
      <c r="BF2370" s="563" t="s">
        <v>5</v>
      </c>
      <c r="BG2370" s="564"/>
      <c r="BH2370" s="525" t="s">
        <v>48</v>
      </c>
      <c r="BI2370" s="526"/>
      <c r="BJ2370" s="521" t="s">
        <v>23</v>
      </c>
      <c r="BK2370" s="522"/>
      <c r="BL2370" s="563" t="s">
        <v>5</v>
      </c>
      <c r="BM2370" s="564"/>
      <c r="BN2370" s="560"/>
      <c r="BO2370" s="561"/>
      <c r="BP2370" s="562"/>
      <c r="BQ2370" s="692"/>
      <c r="BR2370" s="692"/>
      <c r="BS2370" s="692"/>
      <c r="BT2370" s="274"/>
      <c r="BU2370" s="274"/>
      <c r="BV2370" s="271"/>
      <c r="CA2370" s="104"/>
    </row>
    <row r="2371" spans="1:79" ht="23.85" customHeight="1" x14ac:dyDescent="0.35">
      <c r="A2371" s="276"/>
      <c r="B2371" s="570" t="str">
        <f>IF(ROSTER!B$8="","",ROSTER!B$8)</f>
        <v/>
      </c>
      <c r="C2371" s="572" t="str">
        <f>IF(ROSTER!C$8="","",ROSTER!C$8)</f>
        <v/>
      </c>
      <c r="D2371" s="573"/>
      <c r="E2371" s="574"/>
      <c r="F2371" s="576">
        <f>IF(E2371="y",1,IF(E2371="S",1,0))</f>
        <v>0</v>
      </c>
      <c r="G2371" s="582">
        <f>IF(E2371="S",1,0)</f>
        <v>0</v>
      </c>
      <c r="H2371" s="578"/>
      <c r="I2371" s="543"/>
      <c r="J2371" s="542"/>
      <c r="K2371" s="580"/>
      <c r="L2371" s="584"/>
      <c r="M2371" s="585"/>
      <c r="N2371" s="588">
        <f>L2371+J2371</f>
        <v>0</v>
      </c>
      <c r="O2371" s="589"/>
      <c r="P2371" s="542"/>
      <c r="Q2371" s="580"/>
      <c r="R2371" s="584"/>
      <c r="S2371" s="585"/>
      <c r="T2371" s="588">
        <f>R2371-P2371</f>
        <v>0</v>
      </c>
      <c r="U2371" s="588"/>
      <c r="V2371" s="542"/>
      <c r="W2371" s="543"/>
      <c r="X2371" s="593"/>
      <c r="Y2371" s="543"/>
      <c r="Z2371" s="542"/>
      <c r="AA2371" s="543"/>
      <c r="AB2371" s="542"/>
      <c r="AC2371" s="543"/>
      <c r="AD2371" s="542"/>
      <c r="AE2371" s="580"/>
      <c r="AF2371" s="584"/>
      <c r="AG2371" s="585"/>
      <c r="AH2371" s="595">
        <f>IF(AD2371=0,0,(AF2371/AD2371)*100)</f>
        <v>0</v>
      </c>
      <c r="AI2371" s="596"/>
      <c r="AJ2371" s="542"/>
      <c r="AK2371" s="580"/>
      <c r="AL2371" s="584"/>
      <c r="AM2371" s="585"/>
      <c r="AN2371" s="595">
        <f>IF(AJ2371=0,0,(AL2371/AJ2371)*100)</f>
        <v>0</v>
      </c>
      <c r="AO2371" s="596"/>
      <c r="AP2371" s="542"/>
      <c r="AQ2371" s="580"/>
      <c r="AR2371" s="584"/>
      <c r="AS2371" s="585"/>
      <c r="AT2371" s="595">
        <f>IF(AP2371=0,0,(AR2371/AP2371)*100)</f>
        <v>0</v>
      </c>
      <c r="AU2371" s="596"/>
      <c r="AV2371" s="599">
        <f>AD2371+AJ2371+AP2371</f>
        <v>0</v>
      </c>
      <c r="AW2371" s="600"/>
      <c r="AX2371" s="630">
        <f>AF2371+AL2371+AR2371</f>
        <v>0</v>
      </c>
      <c r="AY2371" s="631"/>
      <c r="AZ2371" s="595">
        <f>IF(AV2371=0,0,(AX2371/AV2371)*100)</f>
        <v>0</v>
      </c>
      <c r="BA2371" s="596"/>
      <c r="BB2371" s="542"/>
      <c r="BC2371" s="580"/>
      <c r="BD2371" s="584"/>
      <c r="BE2371" s="585"/>
      <c r="BF2371" s="595">
        <f>IF(BB2371=0,0,(BD2371/BB2371)*100)</f>
        <v>0</v>
      </c>
      <c r="BG2371" s="596"/>
      <c r="BH2371" s="599">
        <f>AV2371+BB2371</f>
        <v>0</v>
      </c>
      <c r="BI2371" s="600"/>
      <c r="BJ2371" s="630">
        <f>AX2371+BD2371</f>
        <v>0</v>
      </c>
      <c r="BK2371" s="631"/>
      <c r="BL2371" s="595">
        <f>IF(BH2371=0,0,(BJ2371/BH2371)*100)</f>
        <v>0</v>
      </c>
      <c r="BM2371" s="596"/>
      <c r="BN2371" s="656">
        <f>(AF2371*2)+(AL2371*2)+(AR2371*3)+BD2371</f>
        <v>0</v>
      </c>
      <c r="BO2371" s="657"/>
      <c r="BP2371" s="658"/>
      <c r="BQ2371" s="676">
        <f>IF(BS2371=0,0,50*BR2371/BS2371)</f>
        <v>0</v>
      </c>
      <c r="BR2371" s="662">
        <f>(BN2371*BU$2371)+(N2371*BU$2372)+(Z2371*BU$2373)+(R2371*BU$2374)+(X2371*BU$2375)+(AB2371*BU$2376)+(V2371*BU$2381)</f>
        <v>0</v>
      </c>
      <c r="BS2371" s="662">
        <f>((BB2371-BD2371)*BU$2378)+((AV2371-AX2371)*BU$2377)+(H2371*BU$2379)+(P2371*BU$2380)</f>
        <v>0</v>
      </c>
      <c r="BT2371" s="19" t="s">
        <v>75</v>
      </c>
      <c r="BU2371" s="277">
        <f>IF(BQ2366="B",'VALUE POINTS'!L$10,IF('GAME STATS'!BQ2366="C",'VALUE POINTS'!M$10,'VALUE POINTS'!K$10))</f>
        <v>1</v>
      </c>
      <c r="BV2371" s="278"/>
    </row>
    <row r="2372" spans="1:79" ht="23.85" customHeight="1" x14ac:dyDescent="0.35">
      <c r="A2372" s="276"/>
      <c r="B2372" s="571"/>
      <c r="C2372" s="642" t="str">
        <f>IF(ROSTER!D$8="","",ROSTER!D$8)</f>
        <v/>
      </c>
      <c r="D2372" s="643"/>
      <c r="E2372" s="575"/>
      <c r="F2372" s="577"/>
      <c r="G2372" s="583"/>
      <c r="H2372" s="579"/>
      <c r="I2372" s="545"/>
      <c r="J2372" s="544"/>
      <c r="K2372" s="581"/>
      <c r="L2372" s="586"/>
      <c r="M2372" s="587"/>
      <c r="N2372" s="592"/>
      <c r="O2372" s="603"/>
      <c r="P2372" s="544"/>
      <c r="Q2372" s="581"/>
      <c r="R2372" s="586"/>
      <c r="S2372" s="587"/>
      <c r="T2372" s="592"/>
      <c r="U2372" s="592"/>
      <c r="V2372" s="544"/>
      <c r="W2372" s="545"/>
      <c r="X2372" s="594"/>
      <c r="Y2372" s="545"/>
      <c r="Z2372" s="544"/>
      <c r="AA2372" s="545"/>
      <c r="AB2372" s="544"/>
      <c r="AC2372" s="545"/>
      <c r="AD2372" s="544"/>
      <c r="AE2372" s="581"/>
      <c r="AF2372" s="586"/>
      <c r="AG2372" s="587"/>
      <c r="AH2372" s="626"/>
      <c r="AI2372" s="627"/>
      <c r="AJ2372" s="544"/>
      <c r="AK2372" s="581"/>
      <c r="AL2372" s="586"/>
      <c r="AM2372" s="587"/>
      <c r="AN2372" s="626"/>
      <c r="AO2372" s="627"/>
      <c r="AP2372" s="544"/>
      <c r="AQ2372" s="581"/>
      <c r="AR2372" s="586"/>
      <c r="AS2372" s="587"/>
      <c r="AT2372" s="626"/>
      <c r="AU2372" s="627"/>
      <c r="AV2372" s="628"/>
      <c r="AW2372" s="629"/>
      <c r="AX2372" s="632"/>
      <c r="AY2372" s="633"/>
      <c r="AZ2372" s="626"/>
      <c r="BA2372" s="627"/>
      <c r="BB2372" s="544"/>
      <c r="BC2372" s="581"/>
      <c r="BD2372" s="586"/>
      <c r="BE2372" s="587"/>
      <c r="BF2372" s="626"/>
      <c r="BG2372" s="627"/>
      <c r="BH2372" s="628"/>
      <c r="BI2372" s="629"/>
      <c r="BJ2372" s="632"/>
      <c r="BK2372" s="633"/>
      <c r="BL2372" s="626"/>
      <c r="BM2372" s="627"/>
      <c r="BN2372" s="678"/>
      <c r="BO2372" s="679"/>
      <c r="BP2372" s="680"/>
      <c r="BQ2372" s="677"/>
      <c r="BR2372" s="663"/>
      <c r="BS2372" s="663"/>
      <c r="BT2372" s="19" t="s">
        <v>76</v>
      </c>
      <c r="BU2372" s="277">
        <f>IF(BQ2366="B",'VALUE POINTS'!L$11,IF('GAME STATS'!BQ2366="C",'VALUE POINTS'!M$11,'VALUE POINTS'!K$11))</f>
        <v>1</v>
      </c>
      <c r="BV2372" s="278"/>
    </row>
    <row r="2373" spans="1:79" ht="21.75" customHeight="1" x14ac:dyDescent="0.4">
      <c r="A2373" s="95"/>
      <c r="B2373" s="570" t="str">
        <f>IF(ROSTER!B$10="","",ROSTER!B$10)</f>
        <v/>
      </c>
      <c r="C2373" s="572" t="str">
        <f>IF(ROSTER!C$10="","",ROSTER!C$10)</f>
        <v/>
      </c>
      <c r="D2373" s="573"/>
      <c r="E2373" s="574"/>
      <c r="F2373" s="576">
        <f>IF(E2373="y",1,IF(E2373="S",1,0))</f>
        <v>0</v>
      </c>
      <c r="G2373" s="582">
        <f>IF(E2373="S",1,0)</f>
        <v>0</v>
      </c>
      <c r="H2373" s="578"/>
      <c r="I2373" s="543"/>
      <c r="J2373" s="542"/>
      <c r="K2373" s="580"/>
      <c r="L2373" s="584"/>
      <c r="M2373" s="585"/>
      <c r="N2373" s="588">
        <f>L2373+J2373</f>
        <v>0</v>
      </c>
      <c r="O2373" s="589"/>
      <c r="P2373" s="542"/>
      <c r="Q2373" s="580"/>
      <c r="R2373" s="584"/>
      <c r="S2373" s="585"/>
      <c r="T2373" s="588">
        <f>R2373-P2373</f>
        <v>0</v>
      </c>
      <c r="U2373" s="588"/>
      <c r="V2373" s="542"/>
      <c r="W2373" s="543"/>
      <c r="X2373" s="593"/>
      <c r="Y2373" s="543"/>
      <c r="Z2373" s="542"/>
      <c r="AA2373" s="543"/>
      <c r="AB2373" s="542"/>
      <c r="AC2373" s="543"/>
      <c r="AD2373" s="542"/>
      <c r="AE2373" s="580"/>
      <c r="AF2373" s="584"/>
      <c r="AG2373" s="585"/>
      <c r="AH2373" s="595">
        <f>IF(AD2373=0,0,(AF2373/AD2373)*100)</f>
        <v>0</v>
      </c>
      <c r="AI2373" s="596"/>
      <c r="AJ2373" s="542"/>
      <c r="AK2373" s="580"/>
      <c r="AL2373" s="584"/>
      <c r="AM2373" s="585"/>
      <c r="AN2373" s="595">
        <f>IF(AJ2373=0,0,(AL2373/AJ2373)*100)</f>
        <v>0</v>
      </c>
      <c r="AO2373" s="596"/>
      <c r="AP2373" s="542"/>
      <c r="AQ2373" s="580"/>
      <c r="AR2373" s="584"/>
      <c r="AS2373" s="585"/>
      <c r="AT2373" s="595">
        <f>IF(AP2373=0,0,(AR2373/AP2373)*100)</f>
        <v>0</v>
      </c>
      <c r="AU2373" s="596"/>
      <c r="AV2373" s="599">
        <f>AD2373+AJ2373+AP2373</f>
        <v>0</v>
      </c>
      <c r="AW2373" s="600"/>
      <c r="AX2373" s="630">
        <f>AF2373+AL2373+AR2373</f>
        <v>0</v>
      </c>
      <c r="AY2373" s="631"/>
      <c r="AZ2373" s="595">
        <f>IF(AV2373=0,0,(AX2373/AV2373)*100)</f>
        <v>0</v>
      </c>
      <c r="BA2373" s="596"/>
      <c r="BB2373" s="542"/>
      <c r="BC2373" s="580"/>
      <c r="BD2373" s="584"/>
      <c r="BE2373" s="585"/>
      <c r="BF2373" s="595">
        <f>IF(BB2373=0,0,(BD2373/BB2373)*100)</f>
        <v>0</v>
      </c>
      <c r="BG2373" s="596"/>
      <c r="BH2373" s="599">
        <f>AV2373+BB2373</f>
        <v>0</v>
      </c>
      <c r="BI2373" s="600"/>
      <c r="BJ2373" s="630">
        <f>AX2373+BD2373</f>
        <v>0</v>
      </c>
      <c r="BK2373" s="631"/>
      <c r="BL2373" s="595">
        <f>IF(BH2373=0,0,(BJ2373/BH2373)*100)</f>
        <v>0</v>
      </c>
      <c r="BM2373" s="596"/>
      <c r="BN2373" s="656">
        <f>(AF2373*2)+(AL2373*2)+(AR2373*3)+BD2373</f>
        <v>0</v>
      </c>
      <c r="BO2373" s="657"/>
      <c r="BP2373" s="658"/>
      <c r="BQ2373" s="676">
        <f>IF(BS2373=0,0,50*BR2373/BS2373)</f>
        <v>0</v>
      </c>
      <c r="BR2373" s="662">
        <f t="shared" ref="BR2373" si="2298">(BN2373*BU$2371)+(N2373*BU$2372)+(Z2373*BU$2373)+(R2373*BU$2374)+(X2373*BU$2375)+(AB2373*BU$2376)+(V2373*BU$2381)</f>
        <v>0</v>
      </c>
      <c r="BS2373" s="662">
        <f t="shared" ref="BS2373" si="2299">((BB2373-BD2373)*BU$2378)+((AV2373-AX2373)*BU$2377)+(H2373*BU$2379)+(P2373*BU$2380)</f>
        <v>0</v>
      </c>
      <c r="BT2373" s="19" t="s">
        <v>77</v>
      </c>
      <c r="BU2373" s="277">
        <f>IF(BQ2366="B",'VALUE POINTS'!L$12,IF('GAME STATS'!BQ2366="C",'VALUE POINTS'!M$12,'VALUE POINTS'!K$12))</f>
        <v>2</v>
      </c>
      <c r="BV2373" s="278"/>
      <c r="CA2373" s="18"/>
    </row>
    <row r="2374" spans="1:79" ht="21.75" customHeight="1" x14ac:dyDescent="0.35">
      <c r="A2374" s="95"/>
      <c r="B2374" s="571"/>
      <c r="C2374" s="642" t="str">
        <f>IF(ROSTER!D$10="","",ROSTER!D$10)</f>
        <v/>
      </c>
      <c r="D2374" s="643"/>
      <c r="E2374" s="575"/>
      <c r="F2374" s="577"/>
      <c r="G2374" s="583"/>
      <c r="H2374" s="579"/>
      <c r="I2374" s="545"/>
      <c r="J2374" s="544"/>
      <c r="K2374" s="581"/>
      <c r="L2374" s="586"/>
      <c r="M2374" s="587"/>
      <c r="N2374" s="592" t="s">
        <v>16</v>
      </c>
      <c r="O2374" s="603"/>
      <c r="P2374" s="544"/>
      <c r="Q2374" s="581"/>
      <c r="R2374" s="586"/>
      <c r="S2374" s="587"/>
      <c r="T2374" s="592" t="s">
        <v>16</v>
      </c>
      <c r="U2374" s="592"/>
      <c r="V2374" s="544"/>
      <c r="W2374" s="545"/>
      <c r="X2374" s="594"/>
      <c r="Y2374" s="545"/>
      <c r="Z2374" s="544"/>
      <c r="AA2374" s="545"/>
      <c r="AB2374" s="544"/>
      <c r="AC2374" s="545"/>
      <c r="AD2374" s="544"/>
      <c r="AE2374" s="581"/>
      <c r="AF2374" s="586"/>
      <c r="AG2374" s="587"/>
      <c r="AH2374" s="626"/>
      <c r="AI2374" s="627"/>
      <c r="AJ2374" s="544"/>
      <c r="AK2374" s="581"/>
      <c r="AL2374" s="586"/>
      <c r="AM2374" s="587"/>
      <c r="AN2374" s="626"/>
      <c r="AO2374" s="627"/>
      <c r="AP2374" s="544"/>
      <c r="AQ2374" s="581"/>
      <c r="AR2374" s="586"/>
      <c r="AS2374" s="587"/>
      <c r="AT2374" s="626"/>
      <c r="AU2374" s="627"/>
      <c r="AV2374" s="628"/>
      <c r="AW2374" s="629"/>
      <c r="AX2374" s="632"/>
      <c r="AY2374" s="633"/>
      <c r="AZ2374" s="626"/>
      <c r="BA2374" s="627"/>
      <c r="BB2374" s="544"/>
      <c r="BC2374" s="581"/>
      <c r="BD2374" s="586"/>
      <c r="BE2374" s="587"/>
      <c r="BF2374" s="626"/>
      <c r="BG2374" s="627"/>
      <c r="BH2374" s="628"/>
      <c r="BI2374" s="629"/>
      <c r="BJ2374" s="632"/>
      <c r="BK2374" s="633"/>
      <c r="BL2374" s="626"/>
      <c r="BM2374" s="627"/>
      <c r="BN2374" s="678"/>
      <c r="BO2374" s="679"/>
      <c r="BP2374" s="680"/>
      <c r="BQ2374" s="677"/>
      <c r="BR2374" s="663"/>
      <c r="BS2374" s="663"/>
      <c r="BT2374" s="19" t="s">
        <v>78</v>
      </c>
      <c r="BU2374" s="277">
        <f>IF(BQ2366="B",'VALUE POINTS'!L$13,IF('GAME STATS'!BQ2366="C",'VALUE POINTS'!M$13,'VALUE POINTS'!K$13))</f>
        <v>2</v>
      </c>
      <c r="BV2374" s="278"/>
    </row>
    <row r="2375" spans="1:79" ht="21.75" customHeight="1" x14ac:dyDescent="0.35">
      <c r="A2375" s="95"/>
      <c r="B2375" s="570" t="str">
        <f>IF(ROSTER!B$12="","",ROSTER!B$12)</f>
        <v/>
      </c>
      <c r="C2375" s="572" t="str">
        <f>IF(ROSTER!C$12="","",ROSTER!C$12)</f>
        <v/>
      </c>
      <c r="D2375" s="573"/>
      <c r="E2375" s="574"/>
      <c r="F2375" s="576">
        <f>IF(E2375="y",1,IF(E2375="S",1,0))</f>
        <v>0</v>
      </c>
      <c r="G2375" s="582">
        <f>IF(E2375="S",1,0)</f>
        <v>0</v>
      </c>
      <c r="H2375" s="578"/>
      <c r="I2375" s="543"/>
      <c r="J2375" s="542"/>
      <c r="K2375" s="580"/>
      <c r="L2375" s="584"/>
      <c r="M2375" s="585"/>
      <c r="N2375" s="588">
        <f>L2375+J2375</f>
        <v>0</v>
      </c>
      <c r="O2375" s="589"/>
      <c r="P2375" s="542"/>
      <c r="Q2375" s="580"/>
      <c r="R2375" s="584"/>
      <c r="S2375" s="585"/>
      <c r="T2375" s="588">
        <f>R2375-P2375</f>
        <v>0</v>
      </c>
      <c r="U2375" s="588"/>
      <c r="V2375" s="542"/>
      <c r="W2375" s="543"/>
      <c r="X2375" s="593"/>
      <c r="Y2375" s="543"/>
      <c r="Z2375" s="542"/>
      <c r="AA2375" s="543"/>
      <c r="AB2375" s="542"/>
      <c r="AC2375" s="543"/>
      <c r="AD2375" s="542"/>
      <c r="AE2375" s="580"/>
      <c r="AF2375" s="584"/>
      <c r="AG2375" s="585"/>
      <c r="AH2375" s="595">
        <f>IF(AD2375=0,0,(AF2375/AD2375)*100)</f>
        <v>0</v>
      </c>
      <c r="AI2375" s="596"/>
      <c r="AJ2375" s="542"/>
      <c r="AK2375" s="580"/>
      <c r="AL2375" s="584"/>
      <c r="AM2375" s="585"/>
      <c r="AN2375" s="595">
        <f>IF(AJ2375=0,0,(AL2375/AJ2375)*100)</f>
        <v>0</v>
      </c>
      <c r="AO2375" s="596"/>
      <c r="AP2375" s="542"/>
      <c r="AQ2375" s="580"/>
      <c r="AR2375" s="584"/>
      <c r="AS2375" s="585"/>
      <c r="AT2375" s="595">
        <f>IF(AP2375=0,0,(AR2375/AP2375)*100)</f>
        <v>0</v>
      </c>
      <c r="AU2375" s="596"/>
      <c r="AV2375" s="599">
        <f>AD2375+AJ2375+AP2375</f>
        <v>0</v>
      </c>
      <c r="AW2375" s="600"/>
      <c r="AX2375" s="630">
        <f>AF2375+AL2375+AR2375</f>
        <v>0</v>
      </c>
      <c r="AY2375" s="631"/>
      <c r="AZ2375" s="595">
        <f>IF(AV2375=0,0,(AX2375/AV2375)*100)</f>
        <v>0</v>
      </c>
      <c r="BA2375" s="596"/>
      <c r="BB2375" s="542"/>
      <c r="BC2375" s="580"/>
      <c r="BD2375" s="584"/>
      <c r="BE2375" s="585"/>
      <c r="BF2375" s="595">
        <f>IF(BB2375=0,0,(BD2375/BB2375)*100)</f>
        <v>0</v>
      </c>
      <c r="BG2375" s="596"/>
      <c r="BH2375" s="599">
        <f>AV2375+BB2375</f>
        <v>0</v>
      </c>
      <c r="BI2375" s="600"/>
      <c r="BJ2375" s="630">
        <f>AX2375+BD2375</f>
        <v>0</v>
      </c>
      <c r="BK2375" s="631"/>
      <c r="BL2375" s="595">
        <f>IF(BH2375=0,0,(BJ2375/BH2375)*100)</f>
        <v>0</v>
      </c>
      <c r="BM2375" s="596"/>
      <c r="BN2375" s="656">
        <f>(AF2375*2)+(AL2375*2)+(AR2375*3)+BD2375</f>
        <v>0</v>
      </c>
      <c r="BO2375" s="657"/>
      <c r="BP2375" s="658"/>
      <c r="BQ2375" s="676">
        <f t="shared" ref="BQ2375" si="2300">IF(BS2375=0,0,50*BR2375/BS2375)</f>
        <v>0</v>
      </c>
      <c r="BR2375" s="662">
        <f t="shared" ref="BR2375" si="2301">(BN2375*BU$2371)+(N2375*BU$2372)+(Z2375*BU$2373)+(R2375*BU$2374)+(X2375*BU$2375)+(AB2375*BU$2376)+(V2375*BU$2381)</f>
        <v>0</v>
      </c>
      <c r="BS2375" s="662">
        <f t="shared" ref="BS2375" si="2302">((BB2375-BD2375)*BU$2378)+((AV2375-AX2375)*BU$2377)+(H2375*BU$2379)+(P2375*BU$2380)</f>
        <v>0</v>
      </c>
      <c r="BT2375" s="19" t="s">
        <v>79</v>
      </c>
      <c r="BU2375" s="277">
        <f>IF(BQ2366="B",'VALUE POINTS'!L$14,IF('GAME STATS'!BQ2366="C",'VALUE POINTS'!M$14,'VALUE POINTS'!K$14))</f>
        <v>2</v>
      </c>
      <c r="BV2375" s="278"/>
    </row>
    <row r="2376" spans="1:79" ht="21.75" customHeight="1" x14ac:dyDescent="0.4">
      <c r="A2376" s="95"/>
      <c r="B2376" s="571"/>
      <c r="C2376" s="642" t="str">
        <f>IF(ROSTER!D$12="","",ROSTER!D$12)</f>
        <v/>
      </c>
      <c r="D2376" s="643"/>
      <c r="E2376" s="575"/>
      <c r="F2376" s="577"/>
      <c r="G2376" s="583"/>
      <c r="H2376" s="579"/>
      <c r="I2376" s="545"/>
      <c r="J2376" s="544"/>
      <c r="K2376" s="581"/>
      <c r="L2376" s="586"/>
      <c r="M2376" s="587"/>
      <c r="N2376" s="592" t="s">
        <v>16</v>
      </c>
      <c r="O2376" s="603"/>
      <c r="P2376" s="544"/>
      <c r="Q2376" s="581"/>
      <c r="R2376" s="586"/>
      <c r="S2376" s="587"/>
      <c r="T2376" s="592" t="s">
        <v>16</v>
      </c>
      <c r="U2376" s="592"/>
      <c r="V2376" s="544"/>
      <c r="W2376" s="545"/>
      <c r="X2376" s="594"/>
      <c r="Y2376" s="545"/>
      <c r="Z2376" s="544"/>
      <c r="AA2376" s="545"/>
      <c r="AB2376" s="544"/>
      <c r="AC2376" s="545"/>
      <c r="AD2376" s="544"/>
      <c r="AE2376" s="581"/>
      <c r="AF2376" s="586"/>
      <c r="AG2376" s="587"/>
      <c r="AH2376" s="626"/>
      <c r="AI2376" s="627"/>
      <c r="AJ2376" s="544"/>
      <c r="AK2376" s="581"/>
      <c r="AL2376" s="586"/>
      <c r="AM2376" s="587"/>
      <c r="AN2376" s="626"/>
      <c r="AO2376" s="627"/>
      <c r="AP2376" s="544"/>
      <c r="AQ2376" s="581"/>
      <c r="AR2376" s="586"/>
      <c r="AS2376" s="587"/>
      <c r="AT2376" s="626"/>
      <c r="AU2376" s="627"/>
      <c r="AV2376" s="628"/>
      <c r="AW2376" s="629"/>
      <c r="AX2376" s="632"/>
      <c r="AY2376" s="633"/>
      <c r="AZ2376" s="626"/>
      <c r="BA2376" s="627"/>
      <c r="BB2376" s="544"/>
      <c r="BC2376" s="581"/>
      <c r="BD2376" s="586"/>
      <c r="BE2376" s="587"/>
      <c r="BF2376" s="626"/>
      <c r="BG2376" s="627"/>
      <c r="BH2376" s="628"/>
      <c r="BI2376" s="629"/>
      <c r="BJ2376" s="632"/>
      <c r="BK2376" s="633"/>
      <c r="BL2376" s="626"/>
      <c r="BM2376" s="627"/>
      <c r="BN2376" s="678"/>
      <c r="BO2376" s="679"/>
      <c r="BP2376" s="680"/>
      <c r="BQ2376" s="677"/>
      <c r="BR2376" s="663"/>
      <c r="BS2376" s="663"/>
      <c r="BT2376" s="19" t="s">
        <v>80</v>
      </c>
      <c r="BU2376" s="277">
        <f>IF(BQ2366="B",'VALUE POINTS'!L$15,IF('GAME STATS'!BQ2366="C",'VALUE POINTS'!M$15,'VALUE POINTS'!K$15))</f>
        <v>2</v>
      </c>
      <c r="BV2376" s="278"/>
      <c r="CA2376" s="18"/>
    </row>
    <row r="2377" spans="1:79" ht="21.75" customHeight="1" x14ac:dyDescent="0.35">
      <c r="A2377" s="95"/>
      <c r="B2377" s="570" t="str">
        <f>IF(ROSTER!B$14="","",ROSTER!B$14)</f>
        <v/>
      </c>
      <c r="C2377" s="572" t="str">
        <f>IF(ROSTER!C$14="","",ROSTER!C$14)</f>
        <v/>
      </c>
      <c r="D2377" s="573"/>
      <c r="E2377" s="574"/>
      <c r="F2377" s="576">
        <f>IF(E2377="y",1,IF(E2377="S",1,0))</f>
        <v>0</v>
      </c>
      <c r="G2377" s="582">
        <f>IF(E2377="S",1,0)</f>
        <v>0</v>
      </c>
      <c r="H2377" s="578"/>
      <c r="I2377" s="543"/>
      <c r="J2377" s="542"/>
      <c r="K2377" s="580"/>
      <c r="L2377" s="584"/>
      <c r="M2377" s="585"/>
      <c r="N2377" s="588">
        <f>L2377+J2377</f>
        <v>0</v>
      </c>
      <c r="O2377" s="589"/>
      <c r="P2377" s="542"/>
      <c r="Q2377" s="580"/>
      <c r="R2377" s="584"/>
      <c r="S2377" s="585"/>
      <c r="T2377" s="588">
        <f>R2377-P2377</f>
        <v>0</v>
      </c>
      <c r="U2377" s="588"/>
      <c r="V2377" s="542"/>
      <c r="W2377" s="543"/>
      <c r="X2377" s="593"/>
      <c r="Y2377" s="543"/>
      <c r="Z2377" s="542"/>
      <c r="AA2377" s="543"/>
      <c r="AB2377" s="542"/>
      <c r="AC2377" s="543"/>
      <c r="AD2377" s="542"/>
      <c r="AE2377" s="580"/>
      <c r="AF2377" s="584"/>
      <c r="AG2377" s="585"/>
      <c r="AH2377" s="595">
        <f>IF(AD2377=0,0,(AF2377/AD2377)*100)</f>
        <v>0</v>
      </c>
      <c r="AI2377" s="596"/>
      <c r="AJ2377" s="542"/>
      <c r="AK2377" s="580"/>
      <c r="AL2377" s="584"/>
      <c r="AM2377" s="585"/>
      <c r="AN2377" s="595">
        <f>IF(AJ2377=0,0,(AL2377/AJ2377)*100)</f>
        <v>0</v>
      </c>
      <c r="AO2377" s="596"/>
      <c r="AP2377" s="542"/>
      <c r="AQ2377" s="580"/>
      <c r="AR2377" s="584"/>
      <c r="AS2377" s="585"/>
      <c r="AT2377" s="595">
        <f>IF(AP2377=0,0,(AR2377/AP2377)*100)</f>
        <v>0</v>
      </c>
      <c r="AU2377" s="596"/>
      <c r="AV2377" s="599">
        <f>AD2377+AJ2377+AP2377</f>
        <v>0</v>
      </c>
      <c r="AW2377" s="600"/>
      <c r="AX2377" s="630">
        <f>AF2377+AL2377+AR2377</f>
        <v>0</v>
      </c>
      <c r="AY2377" s="631"/>
      <c r="AZ2377" s="595">
        <f>IF(AV2377=0,0,(AX2377/AV2377)*100)</f>
        <v>0</v>
      </c>
      <c r="BA2377" s="596"/>
      <c r="BB2377" s="542"/>
      <c r="BC2377" s="580"/>
      <c r="BD2377" s="584"/>
      <c r="BE2377" s="585"/>
      <c r="BF2377" s="595">
        <f>IF(BB2377=0,0,(BD2377/BB2377)*100)</f>
        <v>0</v>
      </c>
      <c r="BG2377" s="596"/>
      <c r="BH2377" s="599">
        <f>AV2377+BB2377</f>
        <v>0</v>
      </c>
      <c r="BI2377" s="600"/>
      <c r="BJ2377" s="630">
        <f>AX2377+BD2377</f>
        <v>0</v>
      </c>
      <c r="BK2377" s="631"/>
      <c r="BL2377" s="595">
        <f>IF(BH2377=0,0,(BJ2377/BH2377)*100)</f>
        <v>0</v>
      </c>
      <c r="BM2377" s="596"/>
      <c r="BN2377" s="656">
        <f>(AF2377*2)+(AL2377*2)+(AR2377*3)+BD2377</f>
        <v>0</v>
      </c>
      <c r="BO2377" s="657"/>
      <c r="BP2377" s="658"/>
      <c r="BQ2377" s="676">
        <f t="shared" ref="BQ2377" si="2303">IF(BS2377=0,0,50*BR2377/BS2377)</f>
        <v>0</v>
      </c>
      <c r="BR2377" s="662">
        <f t="shared" ref="BR2377" si="2304">(BN2377*BU$2371)+(N2377*BU$2372)+(Z2377*BU$2373)+(R2377*BU$2374)+(X2377*BU$2375)+(AB2377*BU$2376)+(V2377*BU$2381)</f>
        <v>0</v>
      </c>
      <c r="BS2377" s="662">
        <f t="shared" ref="BS2377" si="2305">((BB2377-BD2377)*BU$2378)+((AV2377-AX2377)*BU$2377)+(H2377*BU$2379)+(P2377*BU$2380)</f>
        <v>0</v>
      </c>
      <c r="BT2377" s="19" t="s">
        <v>81</v>
      </c>
      <c r="BU2377" s="277">
        <f>IF(BQ2366="B",'VALUE POINTS'!L$16,IF('GAME STATS'!BQ2366="C",'VALUE POINTS'!M$16,'VALUE POINTS'!K$16))</f>
        <v>2</v>
      </c>
      <c r="BV2377" s="278"/>
    </row>
    <row r="2378" spans="1:79" ht="21.75" customHeight="1" x14ac:dyDescent="0.35">
      <c r="A2378" s="95"/>
      <c r="B2378" s="571"/>
      <c r="C2378" s="642" t="str">
        <f>IF(ROSTER!D$14="","",ROSTER!D$14)</f>
        <v/>
      </c>
      <c r="D2378" s="643"/>
      <c r="E2378" s="575"/>
      <c r="F2378" s="577"/>
      <c r="G2378" s="583"/>
      <c r="H2378" s="579"/>
      <c r="I2378" s="545"/>
      <c r="J2378" s="544"/>
      <c r="K2378" s="581"/>
      <c r="L2378" s="586"/>
      <c r="M2378" s="587"/>
      <c r="N2378" s="592" t="s">
        <v>16</v>
      </c>
      <c r="O2378" s="603"/>
      <c r="P2378" s="544"/>
      <c r="Q2378" s="581"/>
      <c r="R2378" s="586"/>
      <c r="S2378" s="587"/>
      <c r="T2378" s="592" t="s">
        <v>16</v>
      </c>
      <c r="U2378" s="592"/>
      <c r="V2378" s="544"/>
      <c r="W2378" s="545"/>
      <c r="X2378" s="594"/>
      <c r="Y2378" s="545"/>
      <c r="Z2378" s="544"/>
      <c r="AA2378" s="545"/>
      <c r="AB2378" s="544"/>
      <c r="AC2378" s="545"/>
      <c r="AD2378" s="544"/>
      <c r="AE2378" s="581"/>
      <c r="AF2378" s="586"/>
      <c r="AG2378" s="587"/>
      <c r="AH2378" s="626"/>
      <c r="AI2378" s="627"/>
      <c r="AJ2378" s="544"/>
      <c r="AK2378" s="581"/>
      <c r="AL2378" s="586"/>
      <c r="AM2378" s="587"/>
      <c r="AN2378" s="626"/>
      <c r="AO2378" s="627"/>
      <c r="AP2378" s="544"/>
      <c r="AQ2378" s="581"/>
      <c r="AR2378" s="586"/>
      <c r="AS2378" s="587"/>
      <c r="AT2378" s="626"/>
      <c r="AU2378" s="627"/>
      <c r="AV2378" s="628"/>
      <c r="AW2378" s="629"/>
      <c r="AX2378" s="632"/>
      <c r="AY2378" s="633"/>
      <c r="AZ2378" s="626"/>
      <c r="BA2378" s="627"/>
      <c r="BB2378" s="544"/>
      <c r="BC2378" s="581"/>
      <c r="BD2378" s="586"/>
      <c r="BE2378" s="587"/>
      <c r="BF2378" s="626"/>
      <c r="BG2378" s="627"/>
      <c r="BH2378" s="628"/>
      <c r="BI2378" s="629"/>
      <c r="BJ2378" s="632"/>
      <c r="BK2378" s="633"/>
      <c r="BL2378" s="626"/>
      <c r="BM2378" s="627"/>
      <c r="BN2378" s="678"/>
      <c r="BO2378" s="679"/>
      <c r="BP2378" s="680"/>
      <c r="BQ2378" s="677"/>
      <c r="BR2378" s="663"/>
      <c r="BS2378" s="663"/>
      <c r="BT2378" s="19" t="s">
        <v>82</v>
      </c>
      <c r="BU2378" s="277">
        <f>IF(BQ2366="B",'VALUE POINTS'!L$17,IF('GAME STATS'!BQ2366="C",'VALUE POINTS'!M$17,'VALUE POINTS'!K$17))</f>
        <v>1</v>
      </c>
      <c r="BV2378" s="278"/>
    </row>
    <row r="2379" spans="1:79" ht="21.75" customHeight="1" x14ac:dyDescent="0.35">
      <c r="A2379" s="95"/>
      <c r="B2379" s="570" t="str">
        <f>IF(ROSTER!B$16="","",ROSTER!B$16)</f>
        <v/>
      </c>
      <c r="C2379" s="572" t="str">
        <f>IF(ROSTER!C$16="","",ROSTER!C$16)</f>
        <v/>
      </c>
      <c r="D2379" s="573"/>
      <c r="E2379" s="574"/>
      <c r="F2379" s="576">
        <f>IF(E2379="y",1,IF(E2379="S",1,0))</f>
        <v>0</v>
      </c>
      <c r="G2379" s="582">
        <f>IF(E2379="S",1,0)</f>
        <v>0</v>
      </c>
      <c r="H2379" s="578"/>
      <c r="I2379" s="543"/>
      <c r="J2379" s="542"/>
      <c r="K2379" s="580"/>
      <c r="L2379" s="584"/>
      <c r="M2379" s="585"/>
      <c r="N2379" s="588">
        <f>L2379+J2379</f>
        <v>0</v>
      </c>
      <c r="O2379" s="589"/>
      <c r="P2379" s="542"/>
      <c r="Q2379" s="580"/>
      <c r="R2379" s="584"/>
      <c r="S2379" s="585"/>
      <c r="T2379" s="588">
        <f>R2379-P2379</f>
        <v>0</v>
      </c>
      <c r="U2379" s="588"/>
      <c r="V2379" s="542"/>
      <c r="W2379" s="543"/>
      <c r="X2379" s="593"/>
      <c r="Y2379" s="543"/>
      <c r="Z2379" s="542"/>
      <c r="AA2379" s="543"/>
      <c r="AB2379" s="542"/>
      <c r="AC2379" s="543"/>
      <c r="AD2379" s="542"/>
      <c r="AE2379" s="580"/>
      <c r="AF2379" s="584"/>
      <c r="AG2379" s="585"/>
      <c r="AH2379" s="595">
        <f>IF(AD2379=0,0,(AF2379/AD2379)*100)</f>
        <v>0</v>
      </c>
      <c r="AI2379" s="596"/>
      <c r="AJ2379" s="542"/>
      <c r="AK2379" s="580"/>
      <c r="AL2379" s="584"/>
      <c r="AM2379" s="585"/>
      <c r="AN2379" s="595">
        <f>IF(AJ2379=0,0,(AL2379/AJ2379)*100)</f>
        <v>0</v>
      </c>
      <c r="AO2379" s="596"/>
      <c r="AP2379" s="542"/>
      <c r="AQ2379" s="580"/>
      <c r="AR2379" s="584"/>
      <c r="AS2379" s="585"/>
      <c r="AT2379" s="595">
        <f>IF(AP2379=0,0,(AR2379/AP2379)*100)</f>
        <v>0</v>
      </c>
      <c r="AU2379" s="596"/>
      <c r="AV2379" s="599">
        <f>AD2379+AJ2379+AP2379</f>
        <v>0</v>
      </c>
      <c r="AW2379" s="600"/>
      <c r="AX2379" s="630">
        <f>AF2379+AL2379+AR2379</f>
        <v>0</v>
      </c>
      <c r="AY2379" s="631"/>
      <c r="AZ2379" s="595">
        <f>IF(AV2379=0,0,(AX2379/AV2379)*100)</f>
        <v>0</v>
      </c>
      <c r="BA2379" s="596"/>
      <c r="BB2379" s="542"/>
      <c r="BC2379" s="580"/>
      <c r="BD2379" s="584"/>
      <c r="BE2379" s="585"/>
      <c r="BF2379" s="595">
        <f>IF(BB2379=0,0,(BD2379/BB2379)*100)</f>
        <v>0</v>
      </c>
      <c r="BG2379" s="596"/>
      <c r="BH2379" s="599">
        <f>AV2379+BB2379</f>
        <v>0</v>
      </c>
      <c r="BI2379" s="600"/>
      <c r="BJ2379" s="630">
        <f>AX2379+BD2379</f>
        <v>0</v>
      </c>
      <c r="BK2379" s="631"/>
      <c r="BL2379" s="595">
        <f>IF(BH2379=0,0,(BJ2379/BH2379)*100)</f>
        <v>0</v>
      </c>
      <c r="BM2379" s="596"/>
      <c r="BN2379" s="656">
        <f>(AF2379*2)+(AL2379*2)+(AR2379*3)+BD2379</f>
        <v>0</v>
      </c>
      <c r="BO2379" s="657"/>
      <c r="BP2379" s="658"/>
      <c r="BQ2379" s="676">
        <f t="shared" ref="BQ2379" si="2306">IF(BS2379=0,0,50*BR2379/BS2379)</f>
        <v>0</v>
      </c>
      <c r="BR2379" s="662">
        <f t="shared" ref="BR2379" si="2307">(BN2379*BU$2371)+(N2379*BU$2372)+(Z2379*BU$2373)+(R2379*BU$2374)+(X2379*BU$2375)+(AB2379*BU$2376)+(V2379*BU$2381)</f>
        <v>0</v>
      </c>
      <c r="BS2379" s="662">
        <f t="shared" ref="BS2379" si="2308">((BB2379-BD2379)*BU$2378)+((AV2379-AX2379)*BU$2377)+(H2379*BU$2379)+(P2379*BU$2380)</f>
        <v>0</v>
      </c>
      <c r="BT2379" s="19" t="s">
        <v>83</v>
      </c>
      <c r="BU2379" s="277">
        <f>IF(BQ2366="B",'VALUE POINTS'!L$18,IF('GAME STATS'!BQ2366="C",'VALUE POINTS'!M$18,'VALUE POINTS'!K$18))</f>
        <v>2</v>
      </c>
      <c r="BV2379" s="278"/>
    </row>
    <row r="2380" spans="1:79" ht="21.75" customHeight="1" x14ac:dyDescent="0.35">
      <c r="A2380" s="95"/>
      <c r="B2380" s="571"/>
      <c r="C2380" s="642" t="str">
        <f>IF(ROSTER!D$16="","",ROSTER!D$16)</f>
        <v/>
      </c>
      <c r="D2380" s="643"/>
      <c r="E2380" s="575"/>
      <c r="F2380" s="577"/>
      <c r="G2380" s="583"/>
      <c r="H2380" s="579"/>
      <c r="I2380" s="545"/>
      <c r="J2380" s="544"/>
      <c r="K2380" s="581"/>
      <c r="L2380" s="586"/>
      <c r="M2380" s="587"/>
      <c r="N2380" s="592" t="s">
        <v>16</v>
      </c>
      <c r="O2380" s="603"/>
      <c r="P2380" s="544"/>
      <c r="Q2380" s="581"/>
      <c r="R2380" s="586"/>
      <c r="S2380" s="587"/>
      <c r="T2380" s="592" t="s">
        <v>16</v>
      </c>
      <c r="U2380" s="592"/>
      <c r="V2380" s="544"/>
      <c r="W2380" s="545"/>
      <c r="X2380" s="594"/>
      <c r="Y2380" s="545"/>
      <c r="Z2380" s="544"/>
      <c r="AA2380" s="545"/>
      <c r="AB2380" s="544"/>
      <c r="AC2380" s="545"/>
      <c r="AD2380" s="544"/>
      <c r="AE2380" s="581"/>
      <c r="AF2380" s="586"/>
      <c r="AG2380" s="587"/>
      <c r="AH2380" s="626"/>
      <c r="AI2380" s="627"/>
      <c r="AJ2380" s="544"/>
      <c r="AK2380" s="581"/>
      <c r="AL2380" s="586"/>
      <c r="AM2380" s="587"/>
      <c r="AN2380" s="626"/>
      <c r="AO2380" s="627"/>
      <c r="AP2380" s="544"/>
      <c r="AQ2380" s="581"/>
      <c r="AR2380" s="586"/>
      <c r="AS2380" s="587"/>
      <c r="AT2380" s="626"/>
      <c r="AU2380" s="627"/>
      <c r="AV2380" s="628"/>
      <c r="AW2380" s="629"/>
      <c r="AX2380" s="632"/>
      <c r="AY2380" s="633"/>
      <c r="AZ2380" s="626"/>
      <c r="BA2380" s="627"/>
      <c r="BB2380" s="544"/>
      <c r="BC2380" s="581"/>
      <c r="BD2380" s="586"/>
      <c r="BE2380" s="587"/>
      <c r="BF2380" s="626"/>
      <c r="BG2380" s="627"/>
      <c r="BH2380" s="628"/>
      <c r="BI2380" s="629"/>
      <c r="BJ2380" s="632"/>
      <c r="BK2380" s="633"/>
      <c r="BL2380" s="626"/>
      <c r="BM2380" s="627"/>
      <c r="BN2380" s="678"/>
      <c r="BO2380" s="679"/>
      <c r="BP2380" s="680"/>
      <c r="BQ2380" s="677"/>
      <c r="BR2380" s="663"/>
      <c r="BS2380" s="663"/>
      <c r="BT2380" s="19" t="s">
        <v>84</v>
      </c>
      <c r="BU2380" s="277">
        <f>IF(BQ2366="B",'VALUE POINTS'!L$19,IF('GAME STATS'!BQ2366="C",'VALUE POINTS'!M$19,'VALUE POINTS'!K$19))</f>
        <v>2</v>
      </c>
      <c r="BV2380" s="278"/>
    </row>
    <row r="2381" spans="1:79" ht="21.75" customHeight="1" x14ac:dyDescent="0.35">
      <c r="A2381" s="95"/>
      <c r="B2381" s="570" t="str">
        <f>IF(ROSTER!B$18="","",ROSTER!B$18)</f>
        <v/>
      </c>
      <c r="C2381" s="572" t="str">
        <f>IF(ROSTER!C$18="","",ROSTER!C$18)</f>
        <v/>
      </c>
      <c r="D2381" s="573"/>
      <c r="E2381" s="574"/>
      <c r="F2381" s="576">
        <f>IF(E2381="y",1,IF(E2381="S",1,0))</f>
        <v>0</v>
      </c>
      <c r="G2381" s="582">
        <f>IF(E2381="S",1,0)</f>
        <v>0</v>
      </c>
      <c r="H2381" s="578"/>
      <c r="I2381" s="543"/>
      <c r="J2381" s="542"/>
      <c r="K2381" s="580"/>
      <c r="L2381" s="584"/>
      <c r="M2381" s="585"/>
      <c r="N2381" s="588">
        <f>L2381+J2381</f>
        <v>0</v>
      </c>
      <c r="O2381" s="589"/>
      <c r="P2381" s="542"/>
      <c r="Q2381" s="580"/>
      <c r="R2381" s="584"/>
      <c r="S2381" s="585"/>
      <c r="T2381" s="588">
        <f>R2381-P2381</f>
        <v>0</v>
      </c>
      <c r="U2381" s="588"/>
      <c r="V2381" s="542"/>
      <c r="W2381" s="543"/>
      <c r="X2381" s="593"/>
      <c r="Y2381" s="543"/>
      <c r="Z2381" s="542"/>
      <c r="AA2381" s="543"/>
      <c r="AB2381" s="542"/>
      <c r="AC2381" s="543"/>
      <c r="AD2381" s="542"/>
      <c r="AE2381" s="580"/>
      <c r="AF2381" s="584"/>
      <c r="AG2381" s="585"/>
      <c r="AH2381" s="595">
        <f>IF(AD2381=0,0,(AF2381/AD2381)*100)</f>
        <v>0</v>
      </c>
      <c r="AI2381" s="596"/>
      <c r="AJ2381" s="542"/>
      <c r="AK2381" s="580"/>
      <c r="AL2381" s="584"/>
      <c r="AM2381" s="585"/>
      <c r="AN2381" s="595">
        <f>IF(AJ2381=0,0,(AL2381/AJ2381)*100)</f>
        <v>0</v>
      </c>
      <c r="AO2381" s="596"/>
      <c r="AP2381" s="542"/>
      <c r="AQ2381" s="580"/>
      <c r="AR2381" s="584"/>
      <c r="AS2381" s="585"/>
      <c r="AT2381" s="595">
        <f>IF(AP2381=0,0,(AR2381/AP2381)*100)</f>
        <v>0</v>
      </c>
      <c r="AU2381" s="596"/>
      <c r="AV2381" s="599">
        <f>AD2381+AJ2381+AP2381</f>
        <v>0</v>
      </c>
      <c r="AW2381" s="600"/>
      <c r="AX2381" s="630">
        <f>AF2381+AL2381+AR2381</f>
        <v>0</v>
      </c>
      <c r="AY2381" s="631"/>
      <c r="AZ2381" s="595">
        <f>IF(AV2381=0,0,(AX2381/AV2381)*100)</f>
        <v>0</v>
      </c>
      <c r="BA2381" s="596"/>
      <c r="BB2381" s="542"/>
      <c r="BC2381" s="580"/>
      <c r="BD2381" s="584"/>
      <c r="BE2381" s="585"/>
      <c r="BF2381" s="595">
        <f>IF(BB2381=0,0,(BD2381/BB2381)*100)</f>
        <v>0</v>
      </c>
      <c r="BG2381" s="596"/>
      <c r="BH2381" s="599">
        <f>AV2381+BB2381</f>
        <v>0</v>
      </c>
      <c r="BI2381" s="600"/>
      <c r="BJ2381" s="630">
        <f>AX2381+BD2381</f>
        <v>0</v>
      </c>
      <c r="BK2381" s="631"/>
      <c r="BL2381" s="595">
        <f>IF(BH2381=0,0,(BJ2381/BH2381)*100)</f>
        <v>0</v>
      </c>
      <c r="BM2381" s="596"/>
      <c r="BN2381" s="656">
        <f>(AF2381*2)+(AL2381*2)+(AR2381*3)+BD2381</f>
        <v>0</v>
      </c>
      <c r="BO2381" s="657"/>
      <c r="BP2381" s="658"/>
      <c r="BQ2381" s="676">
        <f t="shared" ref="BQ2381" si="2309">IF(BS2381=0,0,50*BR2381/BS2381)</f>
        <v>0</v>
      </c>
      <c r="BR2381" s="662">
        <f t="shared" ref="BR2381" si="2310">(BN2381*BU$2371)+(N2381*BU$2372)+(Z2381*BU$2373)+(R2381*BU$2374)+(X2381*BU$2375)+(AB2381*BU$2376)+(V2381*BU$2381)</f>
        <v>0</v>
      </c>
      <c r="BS2381" s="662">
        <f t="shared" ref="BS2381" si="2311">((BB2381-BD2381)*BU$2378)+((AV2381-AX2381)*BU$2377)+(H2381*BU$2379)+(P2381*BU$2380)</f>
        <v>0</v>
      </c>
      <c r="BT2381" s="19" t="s">
        <v>160</v>
      </c>
      <c r="BU2381" s="277">
        <f>IF(BQ2366="B",'VALUE POINTS'!L$20,IF('GAME STATS'!BQ2366="C",'VALUE POINTS'!M$20,'VALUE POINTS'!K$20))</f>
        <v>1</v>
      </c>
      <c r="BV2381" s="278"/>
    </row>
    <row r="2382" spans="1:79" ht="21.75" customHeight="1" x14ac:dyDescent="0.25">
      <c r="A2382" s="95"/>
      <c r="B2382" s="571"/>
      <c r="C2382" s="642" t="str">
        <f>IF(ROSTER!D$18="","",ROSTER!D$18)</f>
        <v/>
      </c>
      <c r="D2382" s="643"/>
      <c r="E2382" s="575"/>
      <c r="F2382" s="577"/>
      <c r="G2382" s="583"/>
      <c r="H2382" s="579"/>
      <c r="I2382" s="545"/>
      <c r="J2382" s="544"/>
      <c r="K2382" s="581"/>
      <c r="L2382" s="586"/>
      <c r="M2382" s="587"/>
      <c r="N2382" s="592" t="s">
        <v>16</v>
      </c>
      <c r="O2382" s="603"/>
      <c r="P2382" s="544"/>
      <c r="Q2382" s="581"/>
      <c r="R2382" s="586"/>
      <c r="S2382" s="587"/>
      <c r="T2382" s="592" t="s">
        <v>16</v>
      </c>
      <c r="U2382" s="592"/>
      <c r="V2382" s="544"/>
      <c r="W2382" s="545"/>
      <c r="X2382" s="594"/>
      <c r="Y2382" s="545"/>
      <c r="Z2382" s="544"/>
      <c r="AA2382" s="545"/>
      <c r="AB2382" s="544"/>
      <c r="AC2382" s="545"/>
      <c r="AD2382" s="544"/>
      <c r="AE2382" s="581"/>
      <c r="AF2382" s="586"/>
      <c r="AG2382" s="587"/>
      <c r="AH2382" s="626"/>
      <c r="AI2382" s="627"/>
      <c r="AJ2382" s="544"/>
      <c r="AK2382" s="581"/>
      <c r="AL2382" s="586"/>
      <c r="AM2382" s="587"/>
      <c r="AN2382" s="626"/>
      <c r="AO2382" s="627"/>
      <c r="AP2382" s="544"/>
      <c r="AQ2382" s="581"/>
      <c r="AR2382" s="586"/>
      <c r="AS2382" s="587"/>
      <c r="AT2382" s="626"/>
      <c r="AU2382" s="627"/>
      <c r="AV2382" s="628"/>
      <c r="AW2382" s="629"/>
      <c r="AX2382" s="632"/>
      <c r="AY2382" s="633"/>
      <c r="AZ2382" s="626"/>
      <c r="BA2382" s="627"/>
      <c r="BB2382" s="544"/>
      <c r="BC2382" s="581"/>
      <c r="BD2382" s="586"/>
      <c r="BE2382" s="587"/>
      <c r="BF2382" s="626"/>
      <c r="BG2382" s="627"/>
      <c r="BH2382" s="628"/>
      <c r="BI2382" s="629"/>
      <c r="BJ2382" s="632"/>
      <c r="BK2382" s="633"/>
      <c r="BL2382" s="626"/>
      <c r="BM2382" s="627"/>
      <c r="BN2382" s="678"/>
      <c r="BO2382" s="679"/>
      <c r="BP2382" s="680"/>
      <c r="BQ2382" s="677"/>
      <c r="BR2382" s="663"/>
      <c r="BS2382" s="663"/>
      <c r="BT2382" s="15"/>
      <c r="BU2382" s="15"/>
      <c r="BV2382" s="95"/>
    </row>
    <row r="2383" spans="1:79" ht="21.75" customHeight="1" x14ac:dyDescent="0.25">
      <c r="A2383" s="95"/>
      <c r="B2383" s="570" t="str">
        <f>IF(ROSTER!B$20="","",ROSTER!B$20)</f>
        <v/>
      </c>
      <c r="C2383" s="572" t="str">
        <f>IF(ROSTER!C$20="","",ROSTER!C$20)</f>
        <v/>
      </c>
      <c r="D2383" s="573"/>
      <c r="E2383" s="574"/>
      <c r="F2383" s="576">
        <f>IF(E2383="y",1,IF(E2383="S",1,0))</f>
        <v>0</v>
      </c>
      <c r="G2383" s="582">
        <f>IF(E2383="S",1,0)</f>
        <v>0</v>
      </c>
      <c r="H2383" s="578"/>
      <c r="I2383" s="543"/>
      <c r="J2383" s="542"/>
      <c r="K2383" s="580"/>
      <c r="L2383" s="584"/>
      <c r="M2383" s="585"/>
      <c r="N2383" s="588">
        <f>L2383+J2383</f>
        <v>0</v>
      </c>
      <c r="O2383" s="589"/>
      <c r="P2383" s="542"/>
      <c r="Q2383" s="580"/>
      <c r="R2383" s="584"/>
      <c r="S2383" s="585"/>
      <c r="T2383" s="588">
        <f>R2383-P2383</f>
        <v>0</v>
      </c>
      <c r="U2383" s="588"/>
      <c r="V2383" s="542"/>
      <c r="W2383" s="543"/>
      <c r="X2383" s="593"/>
      <c r="Y2383" s="543"/>
      <c r="Z2383" s="542"/>
      <c r="AA2383" s="543"/>
      <c r="AB2383" s="542"/>
      <c r="AC2383" s="543"/>
      <c r="AD2383" s="542"/>
      <c r="AE2383" s="580"/>
      <c r="AF2383" s="584"/>
      <c r="AG2383" s="585"/>
      <c r="AH2383" s="595">
        <f>IF(AD2383=0,0,(AF2383/AD2383)*100)</f>
        <v>0</v>
      </c>
      <c r="AI2383" s="596"/>
      <c r="AJ2383" s="542"/>
      <c r="AK2383" s="580"/>
      <c r="AL2383" s="584"/>
      <c r="AM2383" s="585"/>
      <c r="AN2383" s="595">
        <f>IF(AJ2383=0,0,(AL2383/AJ2383)*100)</f>
        <v>0</v>
      </c>
      <c r="AO2383" s="596"/>
      <c r="AP2383" s="542"/>
      <c r="AQ2383" s="580"/>
      <c r="AR2383" s="584"/>
      <c r="AS2383" s="585"/>
      <c r="AT2383" s="595">
        <f>IF(AP2383=0,0,(AR2383/AP2383)*100)</f>
        <v>0</v>
      </c>
      <c r="AU2383" s="596"/>
      <c r="AV2383" s="599">
        <f>AD2383+AJ2383+AP2383</f>
        <v>0</v>
      </c>
      <c r="AW2383" s="600"/>
      <c r="AX2383" s="630">
        <f>AF2383+AL2383+AR2383</f>
        <v>0</v>
      </c>
      <c r="AY2383" s="631"/>
      <c r="AZ2383" s="595">
        <f>IF(AV2383=0,0,(AX2383/AV2383)*100)</f>
        <v>0</v>
      </c>
      <c r="BA2383" s="596"/>
      <c r="BB2383" s="542"/>
      <c r="BC2383" s="580"/>
      <c r="BD2383" s="584"/>
      <c r="BE2383" s="585"/>
      <c r="BF2383" s="595">
        <f>IF(BB2383=0,0,(BD2383/BB2383)*100)</f>
        <v>0</v>
      </c>
      <c r="BG2383" s="596"/>
      <c r="BH2383" s="599">
        <f>AV2383+BB2383</f>
        <v>0</v>
      </c>
      <c r="BI2383" s="600"/>
      <c r="BJ2383" s="630">
        <f>AX2383+BD2383</f>
        <v>0</v>
      </c>
      <c r="BK2383" s="631"/>
      <c r="BL2383" s="595">
        <f>IF(BH2383=0,0,(BJ2383/BH2383)*100)</f>
        <v>0</v>
      </c>
      <c r="BM2383" s="596"/>
      <c r="BN2383" s="656">
        <f>(AF2383*2)+(AL2383*2)+(AR2383*3)+BD2383</f>
        <v>0</v>
      </c>
      <c r="BO2383" s="657"/>
      <c r="BP2383" s="658"/>
      <c r="BQ2383" s="676">
        <f t="shared" ref="BQ2383" si="2312">IF(BS2383=0,0,50*BR2383/BS2383)</f>
        <v>0</v>
      </c>
      <c r="BR2383" s="662">
        <f t="shared" ref="BR2383" si="2313">(BN2383*BU$2371)+(N2383*BU$2372)+(Z2383*BU$2373)+(R2383*BU$2374)+(X2383*BU$2375)+(AB2383*BU$2376)+(V2383*BU$2381)</f>
        <v>0</v>
      </c>
      <c r="BS2383" s="662">
        <f t="shared" ref="BS2383" si="2314">((BB2383-BD2383)*BU$2378)+((AV2383-AX2383)*BU$2377)+(H2383*BU$2379)+(P2383*BU$2380)</f>
        <v>0</v>
      </c>
      <c r="BT2383" s="15"/>
      <c r="BU2383" s="15"/>
      <c r="BV2383" s="95"/>
    </row>
    <row r="2384" spans="1:79" ht="21.75" customHeight="1" x14ac:dyDescent="0.25">
      <c r="A2384" s="95"/>
      <c r="B2384" s="571"/>
      <c r="C2384" s="642" t="str">
        <f>IF(ROSTER!D$20="","",ROSTER!D$20)</f>
        <v/>
      </c>
      <c r="D2384" s="643"/>
      <c r="E2384" s="575"/>
      <c r="F2384" s="577"/>
      <c r="G2384" s="583"/>
      <c r="H2384" s="579"/>
      <c r="I2384" s="545"/>
      <c r="J2384" s="544"/>
      <c r="K2384" s="581"/>
      <c r="L2384" s="586"/>
      <c r="M2384" s="587"/>
      <c r="N2384" s="592" t="s">
        <v>16</v>
      </c>
      <c r="O2384" s="603"/>
      <c r="P2384" s="544"/>
      <c r="Q2384" s="581"/>
      <c r="R2384" s="586"/>
      <c r="S2384" s="587"/>
      <c r="T2384" s="592" t="s">
        <v>16</v>
      </c>
      <c r="U2384" s="592"/>
      <c r="V2384" s="544"/>
      <c r="W2384" s="545"/>
      <c r="X2384" s="594"/>
      <c r="Y2384" s="545"/>
      <c r="Z2384" s="544"/>
      <c r="AA2384" s="545"/>
      <c r="AB2384" s="544"/>
      <c r="AC2384" s="545"/>
      <c r="AD2384" s="544"/>
      <c r="AE2384" s="581"/>
      <c r="AF2384" s="586"/>
      <c r="AG2384" s="587"/>
      <c r="AH2384" s="626"/>
      <c r="AI2384" s="627"/>
      <c r="AJ2384" s="544"/>
      <c r="AK2384" s="581"/>
      <c r="AL2384" s="586"/>
      <c r="AM2384" s="587"/>
      <c r="AN2384" s="626"/>
      <c r="AO2384" s="627"/>
      <c r="AP2384" s="544"/>
      <c r="AQ2384" s="581"/>
      <c r="AR2384" s="586"/>
      <c r="AS2384" s="587"/>
      <c r="AT2384" s="626"/>
      <c r="AU2384" s="627"/>
      <c r="AV2384" s="628"/>
      <c r="AW2384" s="629"/>
      <c r="AX2384" s="632"/>
      <c r="AY2384" s="633"/>
      <c r="AZ2384" s="626"/>
      <c r="BA2384" s="627"/>
      <c r="BB2384" s="544"/>
      <c r="BC2384" s="581"/>
      <c r="BD2384" s="586"/>
      <c r="BE2384" s="587"/>
      <c r="BF2384" s="626"/>
      <c r="BG2384" s="627"/>
      <c r="BH2384" s="628"/>
      <c r="BI2384" s="629"/>
      <c r="BJ2384" s="632"/>
      <c r="BK2384" s="633"/>
      <c r="BL2384" s="626"/>
      <c r="BM2384" s="627"/>
      <c r="BN2384" s="678"/>
      <c r="BO2384" s="679"/>
      <c r="BP2384" s="680"/>
      <c r="BQ2384" s="677"/>
      <c r="BR2384" s="663"/>
      <c r="BS2384" s="663"/>
      <c r="BT2384" s="15"/>
      <c r="BU2384" s="15"/>
      <c r="BV2384" s="95"/>
    </row>
    <row r="2385" spans="1:74" ht="21.75" customHeight="1" x14ac:dyDescent="0.25">
      <c r="A2385" s="95"/>
      <c r="B2385" s="570" t="str">
        <f>IF(ROSTER!B$22="","",ROSTER!B$22)</f>
        <v/>
      </c>
      <c r="C2385" s="572" t="str">
        <f>IF(ROSTER!C$22="","",ROSTER!C$22)</f>
        <v/>
      </c>
      <c r="D2385" s="573"/>
      <c r="E2385" s="574"/>
      <c r="F2385" s="576">
        <f>IF(E2385="y",1,IF(E2385="S",1,0))</f>
        <v>0</v>
      </c>
      <c r="G2385" s="582">
        <f>IF(E2385="S",1,0)</f>
        <v>0</v>
      </c>
      <c r="H2385" s="578"/>
      <c r="I2385" s="543"/>
      <c r="J2385" s="542"/>
      <c r="K2385" s="580"/>
      <c r="L2385" s="584"/>
      <c r="M2385" s="585"/>
      <c r="N2385" s="588">
        <f>L2385+J2385</f>
        <v>0</v>
      </c>
      <c r="O2385" s="589"/>
      <c r="P2385" s="542"/>
      <c r="Q2385" s="580"/>
      <c r="R2385" s="584"/>
      <c r="S2385" s="585"/>
      <c r="T2385" s="588">
        <f>R2385-P2385</f>
        <v>0</v>
      </c>
      <c r="U2385" s="588"/>
      <c r="V2385" s="542"/>
      <c r="W2385" s="543"/>
      <c r="X2385" s="593"/>
      <c r="Y2385" s="543"/>
      <c r="Z2385" s="542"/>
      <c r="AA2385" s="543"/>
      <c r="AB2385" s="542"/>
      <c r="AC2385" s="543"/>
      <c r="AD2385" s="542"/>
      <c r="AE2385" s="580"/>
      <c r="AF2385" s="584"/>
      <c r="AG2385" s="585"/>
      <c r="AH2385" s="595">
        <f>IF(AD2385=0,0,(AF2385/AD2385)*100)</f>
        <v>0</v>
      </c>
      <c r="AI2385" s="596"/>
      <c r="AJ2385" s="542"/>
      <c r="AK2385" s="580"/>
      <c r="AL2385" s="584"/>
      <c r="AM2385" s="585"/>
      <c r="AN2385" s="595">
        <f>IF(AJ2385=0,0,(AL2385/AJ2385)*100)</f>
        <v>0</v>
      </c>
      <c r="AO2385" s="596"/>
      <c r="AP2385" s="542"/>
      <c r="AQ2385" s="580"/>
      <c r="AR2385" s="584"/>
      <c r="AS2385" s="585"/>
      <c r="AT2385" s="595">
        <f>IF(AP2385=0,0,(AR2385/AP2385)*100)</f>
        <v>0</v>
      </c>
      <c r="AU2385" s="596"/>
      <c r="AV2385" s="599">
        <f>AD2385+AJ2385+AP2385</f>
        <v>0</v>
      </c>
      <c r="AW2385" s="600"/>
      <c r="AX2385" s="630">
        <f>AF2385+AL2385+AR2385</f>
        <v>0</v>
      </c>
      <c r="AY2385" s="631"/>
      <c r="AZ2385" s="595">
        <f>IF(AV2385=0,0,(AX2385/AV2385)*100)</f>
        <v>0</v>
      </c>
      <c r="BA2385" s="596"/>
      <c r="BB2385" s="542"/>
      <c r="BC2385" s="580"/>
      <c r="BD2385" s="584"/>
      <c r="BE2385" s="585"/>
      <c r="BF2385" s="595">
        <f>IF(BB2385=0,0,(BD2385/BB2385)*100)</f>
        <v>0</v>
      </c>
      <c r="BG2385" s="596"/>
      <c r="BH2385" s="599">
        <f>AV2385+BB2385</f>
        <v>0</v>
      </c>
      <c r="BI2385" s="600"/>
      <c r="BJ2385" s="630">
        <f>AX2385+BD2385</f>
        <v>0</v>
      </c>
      <c r="BK2385" s="631"/>
      <c r="BL2385" s="595">
        <f>IF(BH2385=0,0,(BJ2385/BH2385)*100)</f>
        <v>0</v>
      </c>
      <c r="BM2385" s="596"/>
      <c r="BN2385" s="656">
        <f>(AF2385*2)+(AL2385*2)+(AR2385*3)+BD2385</f>
        <v>0</v>
      </c>
      <c r="BO2385" s="657"/>
      <c r="BP2385" s="658"/>
      <c r="BQ2385" s="676">
        <f t="shared" ref="BQ2385" si="2315">IF(BS2385=0,0,50*BR2385/BS2385)</f>
        <v>0</v>
      </c>
      <c r="BR2385" s="662">
        <f t="shared" ref="BR2385" si="2316">(BN2385*BU$2371)+(N2385*BU$2372)+(Z2385*BU$2373)+(R2385*BU$2374)+(X2385*BU$2375)+(AB2385*BU$2376)+(V2385*BU$2381)</f>
        <v>0</v>
      </c>
      <c r="BS2385" s="662">
        <f t="shared" ref="BS2385" si="2317">((BB2385-BD2385)*BU$2378)+((AV2385-AX2385)*BU$2377)+(H2385*BU$2379)+(P2385*BU$2380)</f>
        <v>0</v>
      </c>
      <c r="BT2385" s="15"/>
      <c r="BU2385" s="15"/>
      <c r="BV2385" s="95"/>
    </row>
    <row r="2386" spans="1:74" ht="21.75" customHeight="1" x14ac:dyDescent="0.25">
      <c r="A2386" s="95"/>
      <c r="B2386" s="571"/>
      <c r="C2386" s="642" t="str">
        <f>IF(ROSTER!D$22="","",ROSTER!D$22)</f>
        <v/>
      </c>
      <c r="D2386" s="643"/>
      <c r="E2386" s="575"/>
      <c r="F2386" s="577"/>
      <c r="G2386" s="583"/>
      <c r="H2386" s="579"/>
      <c r="I2386" s="545"/>
      <c r="J2386" s="544"/>
      <c r="K2386" s="581"/>
      <c r="L2386" s="586"/>
      <c r="M2386" s="587"/>
      <c r="N2386" s="592" t="s">
        <v>16</v>
      </c>
      <c r="O2386" s="603"/>
      <c r="P2386" s="544"/>
      <c r="Q2386" s="581"/>
      <c r="R2386" s="586"/>
      <c r="S2386" s="587"/>
      <c r="T2386" s="592" t="s">
        <v>16</v>
      </c>
      <c r="U2386" s="592"/>
      <c r="V2386" s="544"/>
      <c r="W2386" s="545"/>
      <c r="X2386" s="594"/>
      <c r="Y2386" s="545"/>
      <c r="Z2386" s="544"/>
      <c r="AA2386" s="545"/>
      <c r="AB2386" s="544"/>
      <c r="AC2386" s="545"/>
      <c r="AD2386" s="544"/>
      <c r="AE2386" s="581"/>
      <c r="AF2386" s="586"/>
      <c r="AG2386" s="587"/>
      <c r="AH2386" s="626"/>
      <c r="AI2386" s="627"/>
      <c r="AJ2386" s="544"/>
      <c r="AK2386" s="581"/>
      <c r="AL2386" s="586"/>
      <c r="AM2386" s="587"/>
      <c r="AN2386" s="626"/>
      <c r="AO2386" s="627"/>
      <c r="AP2386" s="544"/>
      <c r="AQ2386" s="581"/>
      <c r="AR2386" s="586"/>
      <c r="AS2386" s="587"/>
      <c r="AT2386" s="626"/>
      <c r="AU2386" s="627"/>
      <c r="AV2386" s="628"/>
      <c r="AW2386" s="629"/>
      <c r="AX2386" s="632"/>
      <c r="AY2386" s="633"/>
      <c r="AZ2386" s="626"/>
      <c r="BA2386" s="627"/>
      <c r="BB2386" s="544"/>
      <c r="BC2386" s="581"/>
      <c r="BD2386" s="586"/>
      <c r="BE2386" s="587"/>
      <c r="BF2386" s="626"/>
      <c r="BG2386" s="627"/>
      <c r="BH2386" s="628"/>
      <c r="BI2386" s="629"/>
      <c r="BJ2386" s="632"/>
      <c r="BK2386" s="633"/>
      <c r="BL2386" s="626"/>
      <c r="BM2386" s="627"/>
      <c r="BN2386" s="678"/>
      <c r="BO2386" s="679"/>
      <c r="BP2386" s="680"/>
      <c r="BQ2386" s="677"/>
      <c r="BR2386" s="663"/>
      <c r="BS2386" s="663"/>
      <c r="BT2386" s="15"/>
      <c r="BU2386" s="15"/>
      <c r="BV2386" s="95"/>
    </row>
    <row r="2387" spans="1:74" ht="21.75" customHeight="1" x14ac:dyDescent="0.25">
      <c r="A2387" s="95"/>
      <c r="B2387" s="570" t="str">
        <f>IF(ROSTER!B$24="","",ROSTER!B$24)</f>
        <v/>
      </c>
      <c r="C2387" s="572" t="str">
        <f>IF(ROSTER!C$24="","",ROSTER!C$24)</f>
        <v/>
      </c>
      <c r="D2387" s="573"/>
      <c r="E2387" s="574"/>
      <c r="F2387" s="576">
        <f>IF(E2387="y",1,IF(E2387="S",1,0))</f>
        <v>0</v>
      </c>
      <c r="G2387" s="582">
        <f>IF(E2387="S",1,0)</f>
        <v>0</v>
      </c>
      <c r="H2387" s="578"/>
      <c r="I2387" s="543"/>
      <c r="J2387" s="542"/>
      <c r="K2387" s="580"/>
      <c r="L2387" s="584"/>
      <c r="M2387" s="585"/>
      <c r="N2387" s="588">
        <f>L2387+J2387</f>
        <v>0</v>
      </c>
      <c r="O2387" s="589"/>
      <c r="P2387" s="542"/>
      <c r="Q2387" s="580"/>
      <c r="R2387" s="584"/>
      <c r="S2387" s="585"/>
      <c r="T2387" s="588">
        <f>R2387-P2387</f>
        <v>0</v>
      </c>
      <c r="U2387" s="588"/>
      <c r="V2387" s="542"/>
      <c r="W2387" s="543"/>
      <c r="X2387" s="593"/>
      <c r="Y2387" s="543"/>
      <c r="Z2387" s="542"/>
      <c r="AA2387" s="543"/>
      <c r="AB2387" s="542"/>
      <c r="AC2387" s="543"/>
      <c r="AD2387" s="542"/>
      <c r="AE2387" s="580"/>
      <c r="AF2387" s="584"/>
      <c r="AG2387" s="585"/>
      <c r="AH2387" s="595">
        <f>IF(AD2387=0,0,(AF2387/AD2387)*100)</f>
        <v>0</v>
      </c>
      <c r="AI2387" s="596"/>
      <c r="AJ2387" s="542"/>
      <c r="AK2387" s="580"/>
      <c r="AL2387" s="584"/>
      <c r="AM2387" s="585"/>
      <c r="AN2387" s="595">
        <f>IF(AJ2387=0,0,(AL2387/AJ2387)*100)</f>
        <v>0</v>
      </c>
      <c r="AO2387" s="596"/>
      <c r="AP2387" s="542"/>
      <c r="AQ2387" s="580"/>
      <c r="AR2387" s="584"/>
      <c r="AS2387" s="585"/>
      <c r="AT2387" s="595">
        <f>IF(AP2387=0,0,(AR2387/AP2387)*100)</f>
        <v>0</v>
      </c>
      <c r="AU2387" s="596"/>
      <c r="AV2387" s="599">
        <f>AD2387+AJ2387+AP2387</f>
        <v>0</v>
      </c>
      <c r="AW2387" s="600"/>
      <c r="AX2387" s="630">
        <f>AF2387+AL2387+AR2387</f>
        <v>0</v>
      </c>
      <c r="AY2387" s="631"/>
      <c r="AZ2387" s="595">
        <f>IF(AV2387=0,0,(AX2387/AV2387)*100)</f>
        <v>0</v>
      </c>
      <c r="BA2387" s="596"/>
      <c r="BB2387" s="542"/>
      <c r="BC2387" s="580"/>
      <c r="BD2387" s="584"/>
      <c r="BE2387" s="585"/>
      <c r="BF2387" s="595">
        <f>IF(BB2387=0,0,(BD2387/BB2387)*100)</f>
        <v>0</v>
      </c>
      <c r="BG2387" s="596"/>
      <c r="BH2387" s="599">
        <f>AV2387+BB2387</f>
        <v>0</v>
      </c>
      <c r="BI2387" s="600"/>
      <c r="BJ2387" s="630">
        <f>AX2387+BD2387</f>
        <v>0</v>
      </c>
      <c r="BK2387" s="631"/>
      <c r="BL2387" s="595">
        <f>IF(BH2387=0,0,(BJ2387/BH2387)*100)</f>
        <v>0</v>
      </c>
      <c r="BM2387" s="596"/>
      <c r="BN2387" s="656">
        <f>(AF2387*2)+(AL2387*2)+(AR2387*3)+BD2387</f>
        <v>0</v>
      </c>
      <c r="BO2387" s="657"/>
      <c r="BP2387" s="658"/>
      <c r="BQ2387" s="676">
        <f t="shared" ref="BQ2387" si="2318">IF(BS2387=0,0,50*BR2387/BS2387)</f>
        <v>0</v>
      </c>
      <c r="BR2387" s="662">
        <f t="shared" ref="BR2387" si="2319">(BN2387*BU$2371)+(N2387*BU$2372)+(Z2387*BU$2373)+(R2387*BU$2374)+(X2387*BU$2375)+(AB2387*BU$2376)+(V2387*BU$2381)</f>
        <v>0</v>
      </c>
      <c r="BS2387" s="662">
        <f t="shared" ref="BS2387" si="2320">((BB2387-BD2387)*BU$2378)+((AV2387-AX2387)*BU$2377)+(H2387*BU$2379)+(P2387*BU$2380)</f>
        <v>0</v>
      </c>
      <c r="BT2387" s="15"/>
      <c r="BU2387" s="15"/>
      <c r="BV2387" s="95"/>
    </row>
    <row r="2388" spans="1:74" ht="21.75" customHeight="1" x14ac:dyDescent="0.25">
      <c r="A2388" s="95"/>
      <c r="B2388" s="571"/>
      <c r="C2388" s="642" t="str">
        <f>IF(ROSTER!D$24="","",ROSTER!D$24)</f>
        <v/>
      </c>
      <c r="D2388" s="643"/>
      <c r="E2388" s="575"/>
      <c r="F2388" s="577"/>
      <c r="G2388" s="583"/>
      <c r="H2388" s="579"/>
      <c r="I2388" s="545"/>
      <c r="J2388" s="544"/>
      <c r="K2388" s="581"/>
      <c r="L2388" s="586"/>
      <c r="M2388" s="587"/>
      <c r="N2388" s="592" t="s">
        <v>16</v>
      </c>
      <c r="O2388" s="603"/>
      <c r="P2388" s="544"/>
      <c r="Q2388" s="581"/>
      <c r="R2388" s="586"/>
      <c r="S2388" s="587"/>
      <c r="T2388" s="592" t="s">
        <v>16</v>
      </c>
      <c r="U2388" s="592"/>
      <c r="V2388" s="544"/>
      <c r="W2388" s="545"/>
      <c r="X2388" s="594"/>
      <c r="Y2388" s="545"/>
      <c r="Z2388" s="544"/>
      <c r="AA2388" s="545"/>
      <c r="AB2388" s="544"/>
      <c r="AC2388" s="545"/>
      <c r="AD2388" s="544"/>
      <c r="AE2388" s="581"/>
      <c r="AF2388" s="586"/>
      <c r="AG2388" s="587"/>
      <c r="AH2388" s="626"/>
      <c r="AI2388" s="627"/>
      <c r="AJ2388" s="544"/>
      <c r="AK2388" s="581"/>
      <c r="AL2388" s="586"/>
      <c r="AM2388" s="587"/>
      <c r="AN2388" s="626"/>
      <c r="AO2388" s="627"/>
      <c r="AP2388" s="544"/>
      <c r="AQ2388" s="581"/>
      <c r="AR2388" s="586"/>
      <c r="AS2388" s="587"/>
      <c r="AT2388" s="626"/>
      <c r="AU2388" s="627"/>
      <c r="AV2388" s="628"/>
      <c r="AW2388" s="629"/>
      <c r="AX2388" s="632"/>
      <c r="AY2388" s="633"/>
      <c r="AZ2388" s="626"/>
      <c r="BA2388" s="627"/>
      <c r="BB2388" s="544"/>
      <c r="BC2388" s="581"/>
      <c r="BD2388" s="586"/>
      <c r="BE2388" s="587"/>
      <c r="BF2388" s="626"/>
      <c r="BG2388" s="627"/>
      <c r="BH2388" s="628"/>
      <c r="BI2388" s="629"/>
      <c r="BJ2388" s="632"/>
      <c r="BK2388" s="633"/>
      <c r="BL2388" s="626"/>
      <c r="BM2388" s="627"/>
      <c r="BN2388" s="678"/>
      <c r="BO2388" s="679"/>
      <c r="BP2388" s="680"/>
      <c r="BQ2388" s="677"/>
      <c r="BR2388" s="663"/>
      <c r="BS2388" s="663"/>
      <c r="BT2388" s="15"/>
      <c r="BU2388" s="15"/>
      <c r="BV2388" s="95"/>
    </row>
    <row r="2389" spans="1:74" ht="21.75" customHeight="1" x14ac:dyDescent="0.25">
      <c r="A2389" s="95"/>
      <c r="B2389" s="570" t="str">
        <f>IF(ROSTER!B$26="","",ROSTER!B$26)</f>
        <v/>
      </c>
      <c r="C2389" s="572" t="str">
        <f>IF(ROSTER!C$26="","",ROSTER!C$26)</f>
        <v/>
      </c>
      <c r="D2389" s="573"/>
      <c r="E2389" s="574"/>
      <c r="F2389" s="576">
        <f>IF(E2389="y",1,IF(E2389="S",1,0))</f>
        <v>0</v>
      </c>
      <c r="G2389" s="582">
        <f>IF(E2389="S",1,0)</f>
        <v>0</v>
      </c>
      <c r="H2389" s="578"/>
      <c r="I2389" s="543"/>
      <c r="J2389" s="542"/>
      <c r="K2389" s="580"/>
      <c r="L2389" s="584"/>
      <c r="M2389" s="585"/>
      <c r="N2389" s="588">
        <f>L2389+J2389</f>
        <v>0</v>
      </c>
      <c r="O2389" s="589"/>
      <c r="P2389" s="542"/>
      <c r="Q2389" s="580"/>
      <c r="R2389" s="584"/>
      <c r="S2389" s="585"/>
      <c r="T2389" s="588">
        <f>R2389-P2389</f>
        <v>0</v>
      </c>
      <c r="U2389" s="588"/>
      <c r="V2389" s="542"/>
      <c r="W2389" s="543"/>
      <c r="X2389" s="593"/>
      <c r="Y2389" s="543"/>
      <c r="Z2389" s="542"/>
      <c r="AA2389" s="543"/>
      <c r="AB2389" s="542"/>
      <c r="AC2389" s="543"/>
      <c r="AD2389" s="542"/>
      <c r="AE2389" s="580"/>
      <c r="AF2389" s="584"/>
      <c r="AG2389" s="585"/>
      <c r="AH2389" s="595">
        <f>IF(AD2389=0,0,(AF2389/AD2389)*100)</f>
        <v>0</v>
      </c>
      <c r="AI2389" s="596"/>
      <c r="AJ2389" s="542"/>
      <c r="AK2389" s="580"/>
      <c r="AL2389" s="584"/>
      <c r="AM2389" s="585"/>
      <c r="AN2389" s="595">
        <f>IF(AJ2389=0,0,(AL2389/AJ2389)*100)</f>
        <v>0</v>
      </c>
      <c r="AO2389" s="596"/>
      <c r="AP2389" s="542"/>
      <c r="AQ2389" s="580"/>
      <c r="AR2389" s="584"/>
      <c r="AS2389" s="585"/>
      <c r="AT2389" s="595">
        <f>IF(AP2389=0,0,(AR2389/AP2389)*100)</f>
        <v>0</v>
      </c>
      <c r="AU2389" s="596"/>
      <c r="AV2389" s="599">
        <f>AD2389+AJ2389+AP2389</f>
        <v>0</v>
      </c>
      <c r="AW2389" s="600"/>
      <c r="AX2389" s="630">
        <f>AF2389+AL2389+AR2389</f>
        <v>0</v>
      </c>
      <c r="AY2389" s="631"/>
      <c r="AZ2389" s="595">
        <f>IF(AV2389=0,0,(AX2389/AV2389)*100)</f>
        <v>0</v>
      </c>
      <c r="BA2389" s="596"/>
      <c r="BB2389" s="542"/>
      <c r="BC2389" s="580"/>
      <c r="BD2389" s="584"/>
      <c r="BE2389" s="585"/>
      <c r="BF2389" s="595">
        <f>IF(BB2389=0,0,(BD2389/BB2389)*100)</f>
        <v>0</v>
      </c>
      <c r="BG2389" s="596"/>
      <c r="BH2389" s="599">
        <f>AV2389+BB2389</f>
        <v>0</v>
      </c>
      <c r="BI2389" s="600"/>
      <c r="BJ2389" s="630">
        <f>AX2389+BD2389</f>
        <v>0</v>
      </c>
      <c r="BK2389" s="631"/>
      <c r="BL2389" s="595">
        <f>IF(BH2389=0,0,(BJ2389/BH2389)*100)</f>
        <v>0</v>
      </c>
      <c r="BM2389" s="596"/>
      <c r="BN2389" s="656">
        <f>(AF2389*2)+(AL2389*2)+(AR2389*3)+BD2389</f>
        <v>0</v>
      </c>
      <c r="BO2389" s="657"/>
      <c r="BP2389" s="658"/>
      <c r="BQ2389" s="676">
        <f t="shared" ref="BQ2389" si="2321">IF(BS2389=0,0,50*BR2389/BS2389)</f>
        <v>0</v>
      </c>
      <c r="BR2389" s="662">
        <f t="shared" ref="BR2389" si="2322">(BN2389*BU$2371)+(N2389*BU$2372)+(Z2389*BU$2373)+(R2389*BU$2374)+(X2389*BU$2375)+(AB2389*BU$2376)+(V2389*BU$2381)</f>
        <v>0</v>
      </c>
      <c r="BS2389" s="662">
        <f t="shared" ref="BS2389" si="2323">((BB2389-BD2389)*BU$2378)+((AV2389-AX2389)*BU$2377)+(H2389*BU$2379)+(P2389*BU$2380)</f>
        <v>0</v>
      </c>
      <c r="BT2389" s="15"/>
      <c r="BU2389" s="15"/>
      <c r="BV2389" s="95"/>
    </row>
    <row r="2390" spans="1:74" ht="21.75" customHeight="1" x14ac:dyDescent="0.25">
      <c r="A2390" s="95"/>
      <c r="B2390" s="571"/>
      <c r="C2390" s="642" t="str">
        <f>IF(ROSTER!D$26="","",ROSTER!D$26)</f>
        <v/>
      </c>
      <c r="D2390" s="643"/>
      <c r="E2390" s="575"/>
      <c r="F2390" s="577"/>
      <c r="G2390" s="583"/>
      <c r="H2390" s="579"/>
      <c r="I2390" s="545"/>
      <c r="J2390" s="544"/>
      <c r="K2390" s="581"/>
      <c r="L2390" s="586"/>
      <c r="M2390" s="587"/>
      <c r="N2390" s="592" t="s">
        <v>16</v>
      </c>
      <c r="O2390" s="603"/>
      <c r="P2390" s="544"/>
      <c r="Q2390" s="581"/>
      <c r="R2390" s="586"/>
      <c r="S2390" s="587"/>
      <c r="T2390" s="592" t="s">
        <v>16</v>
      </c>
      <c r="U2390" s="592"/>
      <c r="V2390" s="544"/>
      <c r="W2390" s="545"/>
      <c r="X2390" s="594"/>
      <c r="Y2390" s="545"/>
      <c r="Z2390" s="544"/>
      <c r="AA2390" s="545"/>
      <c r="AB2390" s="544"/>
      <c r="AC2390" s="545"/>
      <c r="AD2390" s="544"/>
      <c r="AE2390" s="581"/>
      <c r="AF2390" s="586"/>
      <c r="AG2390" s="587"/>
      <c r="AH2390" s="626"/>
      <c r="AI2390" s="627"/>
      <c r="AJ2390" s="544"/>
      <c r="AK2390" s="581"/>
      <c r="AL2390" s="586"/>
      <c r="AM2390" s="587"/>
      <c r="AN2390" s="626"/>
      <c r="AO2390" s="627"/>
      <c r="AP2390" s="544"/>
      <c r="AQ2390" s="581"/>
      <c r="AR2390" s="586"/>
      <c r="AS2390" s="587"/>
      <c r="AT2390" s="626"/>
      <c r="AU2390" s="627"/>
      <c r="AV2390" s="628"/>
      <c r="AW2390" s="629"/>
      <c r="AX2390" s="632"/>
      <c r="AY2390" s="633"/>
      <c r="AZ2390" s="626"/>
      <c r="BA2390" s="627"/>
      <c r="BB2390" s="544"/>
      <c r="BC2390" s="581"/>
      <c r="BD2390" s="586"/>
      <c r="BE2390" s="587"/>
      <c r="BF2390" s="626"/>
      <c r="BG2390" s="627"/>
      <c r="BH2390" s="628"/>
      <c r="BI2390" s="629"/>
      <c r="BJ2390" s="632"/>
      <c r="BK2390" s="633"/>
      <c r="BL2390" s="626"/>
      <c r="BM2390" s="627"/>
      <c r="BN2390" s="678"/>
      <c r="BO2390" s="679"/>
      <c r="BP2390" s="680"/>
      <c r="BQ2390" s="677"/>
      <c r="BR2390" s="663"/>
      <c r="BS2390" s="663"/>
      <c r="BT2390" s="15"/>
      <c r="BU2390" s="15"/>
      <c r="BV2390" s="95"/>
    </row>
    <row r="2391" spans="1:74" ht="21.75" customHeight="1" x14ac:dyDescent="0.25">
      <c r="A2391" s="95"/>
      <c r="B2391" s="570" t="str">
        <f>IF(ROSTER!B$28="","",ROSTER!B$28)</f>
        <v/>
      </c>
      <c r="C2391" s="572" t="str">
        <f>IF(ROSTER!C$28="","",ROSTER!C$28)</f>
        <v/>
      </c>
      <c r="D2391" s="573"/>
      <c r="E2391" s="574"/>
      <c r="F2391" s="576">
        <f>IF(E2391="y",1,IF(E2391="S",1,0))</f>
        <v>0</v>
      </c>
      <c r="G2391" s="582">
        <f>IF(E2391="S",1,0)</f>
        <v>0</v>
      </c>
      <c r="H2391" s="578"/>
      <c r="I2391" s="543"/>
      <c r="J2391" s="542"/>
      <c r="K2391" s="580"/>
      <c r="L2391" s="584"/>
      <c r="M2391" s="585"/>
      <c r="N2391" s="588">
        <f>L2391+J2391</f>
        <v>0</v>
      </c>
      <c r="O2391" s="589"/>
      <c r="P2391" s="542"/>
      <c r="Q2391" s="580"/>
      <c r="R2391" s="584"/>
      <c r="S2391" s="585"/>
      <c r="T2391" s="588">
        <f>R2391-P2391</f>
        <v>0</v>
      </c>
      <c r="U2391" s="588"/>
      <c r="V2391" s="542"/>
      <c r="W2391" s="543"/>
      <c r="X2391" s="593"/>
      <c r="Y2391" s="543"/>
      <c r="Z2391" s="542"/>
      <c r="AA2391" s="543"/>
      <c r="AB2391" s="542"/>
      <c r="AC2391" s="543"/>
      <c r="AD2391" s="542"/>
      <c r="AE2391" s="580"/>
      <c r="AF2391" s="584"/>
      <c r="AG2391" s="585"/>
      <c r="AH2391" s="595">
        <f>IF(AD2391=0,0,(AF2391/AD2391)*100)</f>
        <v>0</v>
      </c>
      <c r="AI2391" s="596"/>
      <c r="AJ2391" s="542"/>
      <c r="AK2391" s="580"/>
      <c r="AL2391" s="584"/>
      <c r="AM2391" s="585"/>
      <c r="AN2391" s="595">
        <f>IF(AJ2391=0,0,(AL2391/AJ2391)*100)</f>
        <v>0</v>
      </c>
      <c r="AO2391" s="596"/>
      <c r="AP2391" s="542"/>
      <c r="AQ2391" s="580"/>
      <c r="AR2391" s="584"/>
      <c r="AS2391" s="585"/>
      <c r="AT2391" s="595">
        <f>IF(AP2391=0,0,(AR2391/AP2391)*100)</f>
        <v>0</v>
      </c>
      <c r="AU2391" s="596"/>
      <c r="AV2391" s="599">
        <f>AD2391+AJ2391+AP2391</f>
        <v>0</v>
      </c>
      <c r="AW2391" s="600"/>
      <c r="AX2391" s="630">
        <f>AF2391+AL2391+AR2391</f>
        <v>0</v>
      </c>
      <c r="AY2391" s="631"/>
      <c r="AZ2391" s="595">
        <f>IF(AV2391=0,0,(AX2391/AV2391)*100)</f>
        <v>0</v>
      </c>
      <c r="BA2391" s="596"/>
      <c r="BB2391" s="542"/>
      <c r="BC2391" s="580"/>
      <c r="BD2391" s="584"/>
      <c r="BE2391" s="585"/>
      <c r="BF2391" s="595">
        <f>IF(BB2391=0,0,(BD2391/BB2391)*100)</f>
        <v>0</v>
      </c>
      <c r="BG2391" s="596"/>
      <c r="BH2391" s="599">
        <f>AV2391+BB2391</f>
        <v>0</v>
      </c>
      <c r="BI2391" s="600"/>
      <c r="BJ2391" s="630">
        <f>AX2391+BD2391</f>
        <v>0</v>
      </c>
      <c r="BK2391" s="631"/>
      <c r="BL2391" s="595">
        <f>IF(BH2391=0,0,(BJ2391/BH2391)*100)</f>
        <v>0</v>
      </c>
      <c r="BM2391" s="596"/>
      <c r="BN2391" s="656">
        <f>(AF2391*2)+(AL2391*2)+(AR2391*3)+BD2391</f>
        <v>0</v>
      </c>
      <c r="BO2391" s="657"/>
      <c r="BP2391" s="658"/>
      <c r="BQ2391" s="676">
        <f t="shared" ref="BQ2391" si="2324">IF(BS2391=0,0,50*BR2391/BS2391)</f>
        <v>0</v>
      </c>
      <c r="BR2391" s="662">
        <f t="shared" ref="BR2391" si="2325">(BN2391*BU$2371)+(N2391*BU$2372)+(Z2391*BU$2373)+(R2391*BU$2374)+(X2391*BU$2375)+(AB2391*BU$2376)+(V2391*BU$2381)</f>
        <v>0</v>
      </c>
      <c r="BS2391" s="662">
        <f t="shared" ref="BS2391" si="2326">((BB2391-BD2391)*BU$2378)+((AV2391-AX2391)*BU$2377)+(H2391*BU$2379)+(P2391*BU$2380)</f>
        <v>0</v>
      </c>
      <c r="BT2391" s="15"/>
      <c r="BU2391" s="15"/>
      <c r="BV2391" s="95"/>
    </row>
    <row r="2392" spans="1:74" ht="21.75" customHeight="1" x14ac:dyDescent="0.25">
      <c r="A2392" s="95"/>
      <c r="B2392" s="571"/>
      <c r="C2392" s="642" t="str">
        <f>IF(ROSTER!D$28="","",ROSTER!D$28)</f>
        <v/>
      </c>
      <c r="D2392" s="643"/>
      <c r="E2392" s="575"/>
      <c r="F2392" s="577"/>
      <c r="G2392" s="583"/>
      <c r="H2392" s="579"/>
      <c r="I2392" s="545"/>
      <c r="J2392" s="544"/>
      <c r="K2392" s="581"/>
      <c r="L2392" s="586"/>
      <c r="M2392" s="587"/>
      <c r="N2392" s="592" t="s">
        <v>16</v>
      </c>
      <c r="O2392" s="603"/>
      <c r="P2392" s="544"/>
      <c r="Q2392" s="581"/>
      <c r="R2392" s="586"/>
      <c r="S2392" s="587"/>
      <c r="T2392" s="592" t="s">
        <v>16</v>
      </c>
      <c r="U2392" s="592"/>
      <c r="V2392" s="544"/>
      <c r="W2392" s="545"/>
      <c r="X2392" s="594"/>
      <c r="Y2392" s="545"/>
      <c r="Z2392" s="544"/>
      <c r="AA2392" s="545"/>
      <c r="AB2392" s="544"/>
      <c r="AC2392" s="545"/>
      <c r="AD2392" s="544"/>
      <c r="AE2392" s="581"/>
      <c r="AF2392" s="586"/>
      <c r="AG2392" s="587"/>
      <c r="AH2392" s="626"/>
      <c r="AI2392" s="627"/>
      <c r="AJ2392" s="544"/>
      <c r="AK2392" s="581"/>
      <c r="AL2392" s="586"/>
      <c r="AM2392" s="587"/>
      <c r="AN2392" s="626"/>
      <c r="AO2392" s="627"/>
      <c r="AP2392" s="544"/>
      <c r="AQ2392" s="581"/>
      <c r="AR2392" s="586"/>
      <c r="AS2392" s="587"/>
      <c r="AT2392" s="626"/>
      <c r="AU2392" s="627"/>
      <c r="AV2392" s="628"/>
      <c r="AW2392" s="629"/>
      <c r="AX2392" s="632"/>
      <c r="AY2392" s="633"/>
      <c r="AZ2392" s="626"/>
      <c r="BA2392" s="627"/>
      <c r="BB2392" s="544"/>
      <c r="BC2392" s="581"/>
      <c r="BD2392" s="586"/>
      <c r="BE2392" s="587"/>
      <c r="BF2392" s="626"/>
      <c r="BG2392" s="627"/>
      <c r="BH2392" s="628"/>
      <c r="BI2392" s="629"/>
      <c r="BJ2392" s="632"/>
      <c r="BK2392" s="633"/>
      <c r="BL2392" s="626"/>
      <c r="BM2392" s="627"/>
      <c r="BN2392" s="678"/>
      <c r="BO2392" s="679"/>
      <c r="BP2392" s="680"/>
      <c r="BQ2392" s="677"/>
      <c r="BR2392" s="663"/>
      <c r="BS2392" s="663"/>
      <c r="BT2392" s="15"/>
      <c r="BU2392" s="15"/>
      <c r="BV2392" s="95"/>
    </row>
    <row r="2393" spans="1:74" ht="21.75" customHeight="1" x14ac:dyDescent="0.25">
      <c r="A2393" s="95"/>
      <c r="B2393" s="570" t="str">
        <f>IF(ROSTER!B$30="","",ROSTER!B$30)</f>
        <v/>
      </c>
      <c r="C2393" s="572" t="str">
        <f>IF(ROSTER!C$30="","",ROSTER!C$30)</f>
        <v/>
      </c>
      <c r="D2393" s="573"/>
      <c r="E2393" s="574"/>
      <c r="F2393" s="576">
        <f>IF(E2393="y",1,IF(E2393="S",1,0))</f>
        <v>0</v>
      </c>
      <c r="G2393" s="582">
        <f>IF(E2393="S",1,0)</f>
        <v>0</v>
      </c>
      <c r="H2393" s="578"/>
      <c r="I2393" s="543"/>
      <c r="J2393" s="542"/>
      <c r="K2393" s="580"/>
      <c r="L2393" s="584"/>
      <c r="M2393" s="585"/>
      <c r="N2393" s="588">
        <f>L2393+J2393</f>
        <v>0</v>
      </c>
      <c r="O2393" s="589"/>
      <c r="P2393" s="542"/>
      <c r="Q2393" s="580"/>
      <c r="R2393" s="584"/>
      <c r="S2393" s="585"/>
      <c r="T2393" s="588">
        <f>R2393-P2393</f>
        <v>0</v>
      </c>
      <c r="U2393" s="588"/>
      <c r="V2393" s="542"/>
      <c r="W2393" s="543"/>
      <c r="X2393" s="593"/>
      <c r="Y2393" s="543"/>
      <c r="Z2393" s="542"/>
      <c r="AA2393" s="543"/>
      <c r="AB2393" s="542"/>
      <c r="AC2393" s="543"/>
      <c r="AD2393" s="542"/>
      <c r="AE2393" s="580"/>
      <c r="AF2393" s="584"/>
      <c r="AG2393" s="585"/>
      <c r="AH2393" s="595">
        <f>IF(AD2393=0,0,(AF2393/AD2393)*100)</f>
        <v>0</v>
      </c>
      <c r="AI2393" s="596"/>
      <c r="AJ2393" s="542"/>
      <c r="AK2393" s="580"/>
      <c r="AL2393" s="584"/>
      <c r="AM2393" s="585"/>
      <c r="AN2393" s="595">
        <f>IF(AJ2393=0,0,(AL2393/AJ2393)*100)</f>
        <v>0</v>
      </c>
      <c r="AO2393" s="596"/>
      <c r="AP2393" s="542"/>
      <c r="AQ2393" s="580"/>
      <c r="AR2393" s="584"/>
      <c r="AS2393" s="585"/>
      <c r="AT2393" s="595">
        <f>IF(AP2393=0,0,(AR2393/AP2393)*100)</f>
        <v>0</v>
      </c>
      <c r="AU2393" s="596"/>
      <c r="AV2393" s="599">
        <f>AD2393+AJ2393+AP2393</f>
        <v>0</v>
      </c>
      <c r="AW2393" s="600"/>
      <c r="AX2393" s="630">
        <f>AF2393+AL2393+AR2393</f>
        <v>0</v>
      </c>
      <c r="AY2393" s="631"/>
      <c r="AZ2393" s="595">
        <f>IF(AV2393=0,0,(AX2393/AV2393)*100)</f>
        <v>0</v>
      </c>
      <c r="BA2393" s="596"/>
      <c r="BB2393" s="542"/>
      <c r="BC2393" s="580"/>
      <c r="BD2393" s="584"/>
      <c r="BE2393" s="585"/>
      <c r="BF2393" s="595">
        <f>IF(BB2393=0,0,(BD2393/BB2393)*100)</f>
        <v>0</v>
      </c>
      <c r="BG2393" s="596"/>
      <c r="BH2393" s="599">
        <f>AV2393+BB2393</f>
        <v>0</v>
      </c>
      <c r="BI2393" s="600"/>
      <c r="BJ2393" s="630">
        <f>AX2393+BD2393</f>
        <v>0</v>
      </c>
      <c r="BK2393" s="631"/>
      <c r="BL2393" s="595">
        <f>IF(BH2393=0,0,(BJ2393/BH2393)*100)</f>
        <v>0</v>
      </c>
      <c r="BM2393" s="596"/>
      <c r="BN2393" s="656">
        <f>(AF2393*2)+(AL2393*2)+(AR2393*3)+BD2393</f>
        <v>0</v>
      </c>
      <c r="BO2393" s="657"/>
      <c r="BP2393" s="658"/>
      <c r="BQ2393" s="676">
        <f t="shared" ref="BQ2393" si="2327">IF(BS2393=0,0,50*BR2393/BS2393)</f>
        <v>0</v>
      </c>
      <c r="BR2393" s="662">
        <f t="shared" ref="BR2393" si="2328">(BN2393*BU$2371)+(N2393*BU$2372)+(Z2393*BU$2373)+(R2393*BU$2374)+(X2393*BU$2375)+(AB2393*BU$2376)+(V2393*BU$2381)</f>
        <v>0</v>
      </c>
      <c r="BS2393" s="662">
        <f t="shared" ref="BS2393" si="2329">((BB2393-BD2393)*BU$2378)+((AV2393-AX2393)*BU$2377)+(H2393*BU$2379)+(P2393*BU$2380)</f>
        <v>0</v>
      </c>
      <c r="BT2393" s="15"/>
      <c r="BU2393" s="15"/>
      <c r="BV2393" s="95"/>
    </row>
    <row r="2394" spans="1:74" ht="21.75" customHeight="1" x14ac:dyDescent="0.25">
      <c r="A2394" s="95"/>
      <c r="B2394" s="571"/>
      <c r="C2394" s="642" t="str">
        <f>IF(ROSTER!D$30="","",ROSTER!D$30)</f>
        <v/>
      </c>
      <c r="D2394" s="643"/>
      <c r="E2394" s="575"/>
      <c r="F2394" s="577"/>
      <c r="G2394" s="583"/>
      <c r="H2394" s="579"/>
      <c r="I2394" s="545"/>
      <c r="J2394" s="544"/>
      <c r="K2394" s="581"/>
      <c r="L2394" s="586"/>
      <c r="M2394" s="587"/>
      <c r="N2394" s="592" t="s">
        <v>16</v>
      </c>
      <c r="O2394" s="603"/>
      <c r="P2394" s="544"/>
      <c r="Q2394" s="581"/>
      <c r="R2394" s="586"/>
      <c r="S2394" s="587"/>
      <c r="T2394" s="592" t="s">
        <v>16</v>
      </c>
      <c r="U2394" s="592"/>
      <c r="V2394" s="544"/>
      <c r="W2394" s="545"/>
      <c r="X2394" s="594"/>
      <c r="Y2394" s="545"/>
      <c r="Z2394" s="544"/>
      <c r="AA2394" s="545"/>
      <c r="AB2394" s="544"/>
      <c r="AC2394" s="545"/>
      <c r="AD2394" s="544"/>
      <c r="AE2394" s="581"/>
      <c r="AF2394" s="586"/>
      <c r="AG2394" s="587"/>
      <c r="AH2394" s="626"/>
      <c r="AI2394" s="627"/>
      <c r="AJ2394" s="544"/>
      <c r="AK2394" s="581"/>
      <c r="AL2394" s="586"/>
      <c r="AM2394" s="587"/>
      <c r="AN2394" s="626"/>
      <c r="AO2394" s="627"/>
      <c r="AP2394" s="544"/>
      <c r="AQ2394" s="581"/>
      <c r="AR2394" s="586"/>
      <c r="AS2394" s="587"/>
      <c r="AT2394" s="626"/>
      <c r="AU2394" s="627"/>
      <c r="AV2394" s="628"/>
      <c r="AW2394" s="629"/>
      <c r="AX2394" s="632"/>
      <c r="AY2394" s="633"/>
      <c r="AZ2394" s="626"/>
      <c r="BA2394" s="627"/>
      <c r="BB2394" s="544"/>
      <c r="BC2394" s="581"/>
      <c r="BD2394" s="586"/>
      <c r="BE2394" s="587"/>
      <c r="BF2394" s="626"/>
      <c r="BG2394" s="627"/>
      <c r="BH2394" s="628"/>
      <c r="BI2394" s="629"/>
      <c r="BJ2394" s="632"/>
      <c r="BK2394" s="633"/>
      <c r="BL2394" s="626"/>
      <c r="BM2394" s="627"/>
      <c r="BN2394" s="678"/>
      <c r="BO2394" s="679"/>
      <c r="BP2394" s="680"/>
      <c r="BQ2394" s="677"/>
      <c r="BR2394" s="663"/>
      <c r="BS2394" s="663"/>
      <c r="BT2394" s="15"/>
      <c r="BU2394" s="15"/>
      <c r="BV2394" s="95"/>
    </row>
    <row r="2395" spans="1:74" ht="21.75" customHeight="1" x14ac:dyDescent="0.25">
      <c r="A2395" s="95"/>
      <c r="B2395" s="570" t="str">
        <f>IF(ROSTER!B$32="","",ROSTER!B$32)</f>
        <v/>
      </c>
      <c r="C2395" s="572" t="str">
        <f>IF(ROSTER!C$32="","",ROSTER!C$32)</f>
        <v/>
      </c>
      <c r="D2395" s="573"/>
      <c r="E2395" s="574"/>
      <c r="F2395" s="576">
        <f>IF(E2395="y",1,IF(E2395="S",1,0))</f>
        <v>0</v>
      </c>
      <c r="G2395" s="582">
        <f>IF(E2395="S",1,0)</f>
        <v>0</v>
      </c>
      <c r="H2395" s="578"/>
      <c r="I2395" s="543"/>
      <c r="J2395" s="542"/>
      <c r="K2395" s="580"/>
      <c r="L2395" s="584"/>
      <c r="M2395" s="585"/>
      <c r="N2395" s="588">
        <f>L2395+J2395</f>
        <v>0</v>
      </c>
      <c r="O2395" s="589"/>
      <c r="P2395" s="542"/>
      <c r="Q2395" s="580"/>
      <c r="R2395" s="584"/>
      <c r="S2395" s="585"/>
      <c r="T2395" s="588">
        <f>R2395-P2395</f>
        <v>0</v>
      </c>
      <c r="U2395" s="588"/>
      <c r="V2395" s="542"/>
      <c r="W2395" s="543"/>
      <c r="X2395" s="593"/>
      <c r="Y2395" s="543"/>
      <c r="Z2395" s="542"/>
      <c r="AA2395" s="543"/>
      <c r="AB2395" s="542"/>
      <c r="AC2395" s="543"/>
      <c r="AD2395" s="542"/>
      <c r="AE2395" s="580"/>
      <c r="AF2395" s="584"/>
      <c r="AG2395" s="585"/>
      <c r="AH2395" s="595">
        <f>IF(AD2395=0,0,(AF2395/AD2395)*100)</f>
        <v>0</v>
      </c>
      <c r="AI2395" s="596"/>
      <c r="AJ2395" s="542"/>
      <c r="AK2395" s="580"/>
      <c r="AL2395" s="584"/>
      <c r="AM2395" s="585"/>
      <c r="AN2395" s="595">
        <f>IF(AJ2395=0,0,(AL2395/AJ2395)*100)</f>
        <v>0</v>
      </c>
      <c r="AO2395" s="596"/>
      <c r="AP2395" s="542"/>
      <c r="AQ2395" s="580"/>
      <c r="AR2395" s="584"/>
      <c r="AS2395" s="585"/>
      <c r="AT2395" s="595">
        <f>IF(AP2395=0,0,(AR2395/AP2395)*100)</f>
        <v>0</v>
      </c>
      <c r="AU2395" s="596"/>
      <c r="AV2395" s="599">
        <f>AD2395+AJ2395+AP2395</f>
        <v>0</v>
      </c>
      <c r="AW2395" s="600"/>
      <c r="AX2395" s="630">
        <f>AF2395+AL2395+AR2395</f>
        <v>0</v>
      </c>
      <c r="AY2395" s="631"/>
      <c r="AZ2395" s="595">
        <f>IF(AV2395=0,0,(AX2395/AV2395)*100)</f>
        <v>0</v>
      </c>
      <c r="BA2395" s="596"/>
      <c r="BB2395" s="542"/>
      <c r="BC2395" s="580"/>
      <c r="BD2395" s="584"/>
      <c r="BE2395" s="585"/>
      <c r="BF2395" s="595">
        <f>IF(BB2395=0,0,(BD2395/BB2395)*100)</f>
        <v>0</v>
      </c>
      <c r="BG2395" s="596"/>
      <c r="BH2395" s="599">
        <f>AV2395+BB2395</f>
        <v>0</v>
      </c>
      <c r="BI2395" s="600"/>
      <c r="BJ2395" s="630">
        <f>AX2395+BD2395</f>
        <v>0</v>
      </c>
      <c r="BK2395" s="631"/>
      <c r="BL2395" s="595">
        <f>IF(BH2395=0,0,(BJ2395/BH2395)*100)</f>
        <v>0</v>
      </c>
      <c r="BM2395" s="596"/>
      <c r="BN2395" s="656">
        <f>(AF2395*2)+(AL2395*2)+(AR2395*3)+BD2395</f>
        <v>0</v>
      </c>
      <c r="BO2395" s="657"/>
      <c r="BP2395" s="658"/>
      <c r="BQ2395" s="676">
        <f t="shared" ref="BQ2395" si="2330">IF(BS2395=0,0,50*BR2395/BS2395)</f>
        <v>0</v>
      </c>
      <c r="BR2395" s="662">
        <f t="shared" ref="BR2395" si="2331">(BN2395*BU$2371)+(N2395*BU$2372)+(Z2395*BU$2373)+(R2395*BU$2374)+(X2395*BU$2375)+(AB2395*BU$2376)+(V2395*BU$2381)</f>
        <v>0</v>
      </c>
      <c r="BS2395" s="662">
        <f t="shared" ref="BS2395" si="2332">((BB2395-BD2395)*BU$2378)+((AV2395-AX2395)*BU$2377)+(H2395*BU$2379)+(P2395*BU$2380)</f>
        <v>0</v>
      </c>
      <c r="BT2395" s="15"/>
      <c r="BU2395" s="15"/>
      <c r="BV2395" s="95"/>
    </row>
    <row r="2396" spans="1:74" ht="21.75" customHeight="1" x14ac:dyDescent="0.25">
      <c r="A2396" s="95"/>
      <c r="B2396" s="571"/>
      <c r="C2396" s="642" t="str">
        <f>IF(ROSTER!D$32="","",ROSTER!D$32)</f>
        <v/>
      </c>
      <c r="D2396" s="643"/>
      <c r="E2396" s="575"/>
      <c r="F2396" s="577"/>
      <c r="G2396" s="583"/>
      <c r="H2396" s="579"/>
      <c r="I2396" s="545"/>
      <c r="J2396" s="544"/>
      <c r="K2396" s="581"/>
      <c r="L2396" s="586"/>
      <c r="M2396" s="587"/>
      <c r="N2396" s="592" t="s">
        <v>16</v>
      </c>
      <c r="O2396" s="603"/>
      <c r="P2396" s="544"/>
      <c r="Q2396" s="581"/>
      <c r="R2396" s="586"/>
      <c r="S2396" s="587"/>
      <c r="T2396" s="592" t="s">
        <v>16</v>
      </c>
      <c r="U2396" s="592"/>
      <c r="V2396" s="544"/>
      <c r="W2396" s="545"/>
      <c r="X2396" s="594"/>
      <c r="Y2396" s="545"/>
      <c r="Z2396" s="544"/>
      <c r="AA2396" s="545"/>
      <c r="AB2396" s="544"/>
      <c r="AC2396" s="545"/>
      <c r="AD2396" s="544"/>
      <c r="AE2396" s="581"/>
      <c r="AF2396" s="586"/>
      <c r="AG2396" s="587"/>
      <c r="AH2396" s="626"/>
      <c r="AI2396" s="627"/>
      <c r="AJ2396" s="544"/>
      <c r="AK2396" s="581"/>
      <c r="AL2396" s="586"/>
      <c r="AM2396" s="587"/>
      <c r="AN2396" s="626"/>
      <c r="AO2396" s="627"/>
      <c r="AP2396" s="544"/>
      <c r="AQ2396" s="581"/>
      <c r="AR2396" s="586"/>
      <c r="AS2396" s="587"/>
      <c r="AT2396" s="626"/>
      <c r="AU2396" s="627"/>
      <c r="AV2396" s="628"/>
      <c r="AW2396" s="629"/>
      <c r="AX2396" s="632"/>
      <c r="AY2396" s="633"/>
      <c r="AZ2396" s="626"/>
      <c r="BA2396" s="627"/>
      <c r="BB2396" s="544"/>
      <c r="BC2396" s="581"/>
      <c r="BD2396" s="586"/>
      <c r="BE2396" s="587"/>
      <c r="BF2396" s="626"/>
      <c r="BG2396" s="627"/>
      <c r="BH2396" s="628"/>
      <c r="BI2396" s="629"/>
      <c r="BJ2396" s="632"/>
      <c r="BK2396" s="633"/>
      <c r="BL2396" s="626"/>
      <c r="BM2396" s="627"/>
      <c r="BN2396" s="678"/>
      <c r="BO2396" s="679"/>
      <c r="BP2396" s="680"/>
      <c r="BQ2396" s="677"/>
      <c r="BR2396" s="663"/>
      <c r="BS2396" s="663"/>
      <c r="BT2396" s="15"/>
      <c r="BU2396" s="15"/>
      <c r="BV2396" s="95"/>
    </row>
    <row r="2397" spans="1:74" ht="21.75" customHeight="1" x14ac:dyDescent="0.25">
      <c r="A2397" s="95"/>
      <c r="B2397" s="570" t="str">
        <f>IF(ROSTER!B$34="","",ROSTER!B$34)</f>
        <v/>
      </c>
      <c r="C2397" s="572" t="str">
        <f>IF(ROSTER!C$34="","",ROSTER!C$34)</f>
        <v/>
      </c>
      <c r="D2397" s="573"/>
      <c r="E2397" s="574"/>
      <c r="F2397" s="576">
        <f>IF(E2397="y",1,IF(E2397="S",1,0))</f>
        <v>0</v>
      </c>
      <c r="G2397" s="582">
        <f>IF(E2397="S",1,0)</f>
        <v>0</v>
      </c>
      <c r="H2397" s="578"/>
      <c r="I2397" s="543"/>
      <c r="J2397" s="542"/>
      <c r="K2397" s="580"/>
      <c r="L2397" s="584"/>
      <c r="M2397" s="585"/>
      <c r="N2397" s="588">
        <f>L2397+J2397</f>
        <v>0</v>
      </c>
      <c r="O2397" s="589"/>
      <c r="P2397" s="542"/>
      <c r="Q2397" s="580"/>
      <c r="R2397" s="584"/>
      <c r="S2397" s="585"/>
      <c r="T2397" s="588">
        <f>R2397-P2397</f>
        <v>0</v>
      </c>
      <c r="U2397" s="588"/>
      <c r="V2397" s="542"/>
      <c r="W2397" s="543"/>
      <c r="X2397" s="593"/>
      <c r="Y2397" s="543"/>
      <c r="Z2397" s="542"/>
      <c r="AA2397" s="543"/>
      <c r="AB2397" s="542"/>
      <c r="AC2397" s="543"/>
      <c r="AD2397" s="542"/>
      <c r="AE2397" s="580"/>
      <c r="AF2397" s="584"/>
      <c r="AG2397" s="585"/>
      <c r="AH2397" s="595">
        <f>IF(AD2397=0,0,(AF2397/AD2397)*100)</f>
        <v>0</v>
      </c>
      <c r="AI2397" s="596"/>
      <c r="AJ2397" s="542"/>
      <c r="AK2397" s="580"/>
      <c r="AL2397" s="584"/>
      <c r="AM2397" s="585"/>
      <c r="AN2397" s="595">
        <f>IF(AJ2397=0,0,(AL2397/AJ2397)*100)</f>
        <v>0</v>
      </c>
      <c r="AO2397" s="596"/>
      <c r="AP2397" s="542"/>
      <c r="AQ2397" s="580"/>
      <c r="AR2397" s="584"/>
      <c r="AS2397" s="585"/>
      <c r="AT2397" s="595">
        <f>IF(AP2397=0,0,(AR2397/AP2397)*100)</f>
        <v>0</v>
      </c>
      <c r="AU2397" s="596"/>
      <c r="AV2397" s="599">
        <f>AD2397+AJ2397+AP2397</f>
        <v>0</v>
      </c>
      <c r="AW2397" s="600"/>
      <c r="AX2397" s="630">
        <f>AF2397+AL2397+AR2397</f>
        <v>0</v>
      </c>
      <c r="AY2397" s="631"/>
      <c r="AZ2397" s="595">
        <f>IF(AV2397=0,0,(AX2397/AV2397)*100)</f>
        <v>0</v>
      </c>
      <c r="BA2397" s="596"/>
      <c r="BB2397" s="542"/>
      <c r="BC2397" s="580"/>
      <c r="BD2397" s="584"/>
      <c r="BE2397" s="585"/>
      <c r="BF2397" s="595">
        <f>IF(BB2397=0,0,(BD2397/BB2397)*100)</f>
        <v>0</v>
      </c>
      <c r="BG2397" s="596"/>
      <c r="BH2397" s="599">
        <f>AV2397+BB2397</f>
        <v>0</v>
      </c>
      <c r="BI2397" s="600"/>
      <c r="BJ2397" s="630">
        <f>AX2397+BD2397</f>
        <v>0</v>
      </c>
      <c r="BK2397" s="631"/>
      <c r="BL2397" s="595">
        <f>IF(BH2397=0,0,(BJ2397/BH2397)*100)</f>
        <v>0</v>
      </c>
      <c r="BM2397" s="596"/>
      <c r="BN2397" s="656">
        <f>(AF2397*2)+(AL2397*2)+(AR2397*3)+BD2397</f>
        <v>0</v>
      </c>
      <c r="BO2397" s="657"/>
      <c r="BP2397" s="658"/>
      <c r="BQ2397" s="676">
        <f t="shared" ref="BQ2397" si="2333">IF(BS2397=0,0,50*BR2397/BS2397)</f>
        <v>0</v>
      </c>
      <c r="BR2397" s="662">
        <f t="shared" ref="BR2397" si="2334">(BN2397*BU$2371)+(N2397*BU$2372)+(Z2397*BU$2373)+(R2397*BU$2374)+(X2397*BU$2375)+(AB2397*BU$2376)+(V2397*BU$2381)</f>
        <v>0</v>
      </c>
      <c r="BS2397" s="662">
        <f t="shared" ref="BS2397" si="2335">((BB2397-BD2397)*BU$2378)+((AV2397-AX2397)*BU$2377)+(H2397*BU$2379)+(P2397*BU$2380)</f>
        <v>0</v>
      </c>
      <c r="BT2397" s="15"/>
      <c r="BU2397" s="15"/>
      <c r="BV2397" s="95"/>
    </row>
    <row r="2398" spans="1:74" ht="21.75" customHeight="1" x14ac:dyDescent="0.25">
      <c r="A2398" s="95"/>
      <c r="B2398" s="571"/>
      <c r="C2398" s="642" t="str">
        <f>IF(ROSTER!D$34="","",ROSTER!D$34)</f>
        <v/>
      </c>
      <c r="D2398" s="643"/>
      <c r="E2398" s="575"/>
      <c r="F2398" s="577"/>
      <c r="G2398" s="583"/>
      <c r="H2398" s="579"/>
      <c r="I2398" s="545"/>
      <c r="J2398" s="544"/>
      <c r="K2398" s="581"/>
      <c r="L2398" s="586"/>
      <c r="M2398" s="587"/>
      <c r="N2398" s="592" t="s">
        <v>16</v>
      </c>
      <c r="O2398" s="603"/>
      <c r="P2398" s="544"/>
      <c r="Q2398" s="581"/>
      <c r="R2398" s="586"/>
      <c r="S2398" s="587"/>
      <c r="T2398" s="592" t="s">
        <v>16</v>
      </c>
      <c r="U2398" s="592"/>
      <c r="V2398" s="544"/>
      <c r="W2398" s="545"/>
      <c r="X2398" s="594"/>
      <c r="Y2398" s="545"/>
      <c r="Z2398" s="544"/>
      <c r="AA2398" s="545"/>
      <c r="AB2398" s="544"/>
      <c r="AC2398" s="545"/>
      <c r="AD2398" s="544"/>
      <c r="AE2398" s="581"/>
      <c r="AF2398" s="586"/>
      <c r="AG2398" s="587"/>
      <c r="AH2398" s="626"/>
      <c r="AI2398" s="627"/>
      <c r="AJ2398" s="544"/>
      <c r="AK2398" s="581"/>
      <c r="AL2398" s="586"/>
      <c r="AM2398" s="587"/>
      <c r="AN2398" s="626"/>
      <c r="AO2398" s="627"/>
      <c r="AP2398" s="544"/>
      <c r="AQ2398" s="581"/>
      <c r="AR2398" s="586"/>
      <c r="AS2398" s="587"/>
      <c r="AT2398" s="626"/>
      <c r="AU2398" s="627"/>
      <c r="AV2398" s="628"/>
      <c r="AW2398" s="629"/>
      <c r="AX2398" s="632"/>
      <c r="AY2398" s="633"/>
      <c r="AZ2398" s="626"/>
      <c r="BA2398" s="627"/>
      <c r="BB2398" s="544"/>
      <c r="BC2398" s="581"/>
      <c r="BD2398" s="586"/>
      <c r="BE2398" s="587"/>
      <c r="BF2398" s="626"/>
      <c r="BG2398" s="627"/>
      <c r="BH2398" s="628"/>
      <c r="BI2398" s="629"/>
      <c r="BJ2398" s="632"/>
      <c r="BK2398" s="633"/>
      <c r="BL2398" s="626"/>
      <c r="BM2398" s="627"/>
      <c r="BN2398" s="678"/>
      <c r="BO2398" s="679"/>
      <c r="BP2398" s="680"/>
      <c r="BQ2398" s="677"/>
      <c r="BR2398" s="663"/>
      <c r="BS2398" s="663"/>
      <c r="BT2398" s="15"/>
      <c r="BU2398" s="15"/>
      <c r="BV2398" s="95"/>
    </row>
    <row r="2399" spans="1:74" ht="21.75" customHeight="1" x14ac:dyDescent="0.25">
      <c r="A2399" s="95"/>
      <c r="B2399" s="570" t="str">
        <f>IF(ROSTER!B$36="","",ROSTER!B$36)</f>
        <v/>
      </c>
      <c r="C2399" s="572" t="str">
        <f>IF(ROSTER!C$36="","",ROSTER!C$36)</f>
        <v/>
      </c>
      <c r="D2399" s="573"/>
      <c r="E2399" s="574"/>
      <c r="F2399" s="576">
        <f>IF(E2399="y",1,IF(E2399="S",1,0))</f>
        <v>0</v>
      </c>
      <c r="G2399" s="582">
        <f>IF(E2399="S",1,0)</f>
        <v>0</v>
      </c>
      <c r="H2399" s="578"/>
      <c r="I2399" s="543"/>
      <c r="J2399" s="542"/>
      <c r="K2399" s="580"/>
      <c r="L2399" s="584"/>
      <c r="M2399" s="585"/>
      <c r="N2399" s="588">
        <f>L2399+J2399</f>
        <v>0</v>
      </c>
      <c r="O2399" s="589"/>
      <c r="P2399" s="542"/>
      <c r="Q2399" s="580"/>
      <c r="R2399" s="584"/>
      <c r="S2399" s="585"/>
      <c r="T2399" s="588">
        <f>R2399-P2399</f>
        <v>0</v>
      </c>
      <c r="U2399" s="588"/>
      <c r="V2399" s="542"/>
      <c r="W2399" s="543"/>
      <c r="X2399" s="593"/>
      <c r="Y2399" s="543"/>
      <c r="Z2399" s="542"/>
      <c r="AA2399" s="543"/>
      <c r="AB2399" s="542"/>
      <c r="AC2399" s="543"/>
      <c r="AD2399" s="542"/>
      <c r="AE2399" s="580"/>
      <c r="AF2399" s="584"/>
      <c r="AG2399" s="585"/>
      <c r="AH2399" s="595">
        <f>IF(AD2399=0,0,(AF2399/AD2399)*100)</f>
        <v>0</v>
      </c>
      <c r="AI2399" s="596"/>
      <c r="AJ2399" s="542"/>
      <c r="AK2399" s="580"/>
      <c r="AL2399" s="584"/>
      <c r="AM2399" s="585"/>
      <c r="AN2399" s="595">
        <f>IF(AJ2399=0,0,(AL2399/AJ2399)*100)</f>
        <v>0</v>
      </c>
      <c r="AO2399" s="596"/>
      <c r="AP2399" s="542"/>
      <c r="AQ2399" s="580"/>
      <c r="AR2399" s="584"/>
      <c r="AS2399" s="585"/>
      <c r="AT2399" s="595">
        <f>IF(AP2399=0,0,(AR2399/AP2399)*100)</f>
        <v>0</v>
      </c>
      <c r="AU2399" s="596"/>
      <c r="AV2399" s="599">
        <f>AD2399+AJ2399+AP2399</f>
        <v>0</v>
      </c>
      <c r="AW2399" s="600"/>
      <c r="AX2399" s="630">
        <f>AF2399+AL2399+AR2399</f>
        <v>0</v>
      </c>
      <c r="AY2399" s="631"/>
      <c r="AZ2399" s="595">
        <f>IF(AV2399=0,0,(AX2399/AV2399)*100)</f>
        <v>0</v>
      </c>
      <c r="BA2399" s="596"/>
      <c r="BB2399" s="542"/>
      <c r="BC2399" s="580"/>
      <c r="BD2399" s="584"/>
      <c r="BE2399" s="585"/>
      <c r="BF2399" s="595">
        <f>IF(BB2399=0,0,(BD2399/BB2399)*100)</f>
        <v>0</v>
      </c>
      <c r="BG2399" s="596"/>
      <c r="BH2399" s="599">
        <f>AV2399+BB2399</f>
        <v>0</v>
      </c>
      <c r="BI2399" s="600"/>
      <c r="BJ2399" s="630">
        <f>AX2399+BD2399</f>
        <v>0</v>
      </c>
      <c r="BK2399" s="631"/>
      <c r="BL2399" s="595">
        <f>IF(BH2399=0,0,(BJ2399/BH2399)*100)</f>
        <v>0</v>
      </c>
      <c r="BM2399" s="596"/>
      <c r="BN2399" s="656">
        <f>(AF2399*2)+(AL2399*2)+(AR2399*3)+BD2399</f>
        <v>0</v>
      </c>
      <c r="BO2399" s="657"/>
      <c r="BP2399" s="658"/>
      <c r="BQ2399" s="676">
        <f t="shared" ref="BQ2399" si="2336">IF(BS2399=0,0,50*BR2399/BS2399)</f>
        <v>0</v>
      </c>
      <c r="BR2399" s="662">
        <f t="shared" ref="BR2399" si="2337">(BN2399*BU$2371)+(N2399*BU$2372)+(Z2399*BU$2373)+(R2399*BU$2374)+(X2399*BU$2375)+(AB2399*BU$2376)+(V2399*BU$2381)</f>
        <v>0</v>
      </c>
      <c r="BS2399" s="662">
        <f t="shared" ref="BS2399" si="2338">((BB2399-BD2399)*BU$2378)+((AV2399-AX2399)*BU$2377)+(H2399*BU$2379)+(P2399*BU$2380)</f>
        <v>0</v>
      </c>
      <c r="BT2399" s="15"/>
      <c r="BU2399" s="15"/>
      <c r="BV2399" s="95"/>
    </row>
    <row r="2400" spans="1:74" ht="21.75" customHeight="1" x14ac:dyDescent="0.25">
      <c r="A2400" s="95"/>
      <c r="B2400" s="571"/>
      <c r="C2400" s="642" t="str">
        <f>IF(ROSTER!D$36="","",ROSTER!D$36)</f>
        <v/>
      </c>
      <c r="D2400" s="643"/>
      <c r="E2400" s="575"/>
      <c r="F2400" s="577"/>
      <c r="G2400" s="583"/>
      <c r="H2400" s="579"/>
      <c r="I2400" s="545"/>
      <c r="J2400" s="544"/>
      <c r="K2400" s="581"/>
      <c r="L2400" s="586"/>
      <c r="M2400" s="587"/>
      <c r="N2400" s="592" t="s">
        <v>16</v>
      </c>
      <c r="O2400" s="603"/>
      <c r="P2400" s="544"/>
      <c r="Q2400" s="581"/>
      <c r="R2400" s="586"/>
      <c r="S2400" s="587"/>
      <c r="T2400" s="592" t="s">
        <v>16</v>
      </c>
      <c r="U2400" s="592"/>
      <c r="V2400" s="544"/>
      <c r="W2400" s="545"/>
      <c r="X2400" s="594"/>
      <c r="Y2400" s="545"/>
      <c r="Z2400" s="544"/>
      <c r="AA2400" s="545"/>
      <c r="AB2400" s="544"/>
      <c r="AC2400" s="545"/>
      <c r="AD2400" s="544"/>
      <c r="AE2400" s="581"/>
      <c r="AF2400" s="586"/>
      <c r="AG2400" s="587"/>
      <c r="AH2400" s="626"/>
      <c r="AI2400" s="627"/>
      <c r="AJ2400" s="544"/>
      <c r="AK2400" s="581"/>
      <c r="AL2400" s="586"/>
      <c r="AM2400" s="587"/>
      <c r="AN2400" s="626"/>
      <c r="AO2400" s="627"/>
      <c r="AP2400" s="544"/>
      <c r="AQ2400" s="581"/>
      <c r="AR2400" s="586"/>
      <c r="AS2400" s="587"/>
      <c r="AT2400" s="626"/>
      <c r="AU2400" s="627"/>
      <c r="AV2400" s="628"/>
      <c r="AW2400" s="629"/>
      <c r="AX2400" s="632"/>
      <c r="AY2400" s="633"/>
      <c r="AZ2400" s="626"/>
      <c r="BA2400" s="627"/>
      <c r="BB2400" s="544"/>
      <c r="BC2400" s="581"/>
      <c r="BD2400" s="586"/>
      <c r="BE2400" s="587"/>
      <c r="BF2400" s="626"/>
      <c r="BG2400" s="627"/>
      <c r="BH2400" s="628"/>
      <c r="BI2400" s="629"/>
      <c r="BJ2400" s="632"/>
      <c r="BK2400" s="633"/>
      <c r="BL2400" s="626"/>
      <c r="BM2400" s="627"/>
      <c r="BN2400" s="678"/>
      <c r="BO2400" s="679"/>
      <c r="BP2400" s="680"/>
      <c r="BQ2400" s="677"/>
      <c r="BR2400" s="663"/>
      <c r="BS2400" s="663"/>
      <c r="BT2400" s="15"/>
      <c r="BU2400" s="15"/>
      <c r="BV2400" s="95"/>
    </row>
    <row r="2401" spans="1:74" ht="21.75" customHeight="1" x14ac:dyDescent="0.25">
      <c r="A2401" s="95"/>
      <c r="B2401" s="570" t="str">
        <f>IF(ROSTER!B$38="","",ROSTER!B$38)</f>
        <v/>
      </c>
      <c r="C2401" s="572" t="str">
        <f>IF(ROSTER!C$38="","",ROSTER!C$38)</f>
        <v/>
      </c>
      <c r="D2401" s="573"/>
      <c r="E2401" s="574"/>
      <c r="F2401" s="576">
        <f>IF(E2401="y",1,IF(E2401="S",1,0))</f>
        <v>0</v>
      </c>
      <c r="G2401" s="582">
        <f>IF(E2401="S",1,0)</f>
        <v>0</v>
      </c>
      <c r="H2401" s="578"/>
      <c r="I2401" s="543"/>
      <c r="J2401" s="542"/>
      <c r="K2401" s="580"/>
      <c r="L2401" s="584"/>
      <c r="M2401" s="585"/>
      <c r="N2401" s="588">
        <f>L2401+J2401</f>
        <v>0</v>
      </c>
      <c r="O2401" s="589"/>
      <c r="P2401" s="542"/>
      <c r="Q2401" s="580"/>
      <c r="R2401" s="584"/>
      <c r="S2401" s="585"/>
      <c r="T2401" s="588">
        <f>R2401-P2401</f>
        <v>0</v>
      </c>
      <c r="U2401" s="588"/>
      <c r="V2401" s="542"/>
      <c r="W2401" s="543"/>
      <c r="X2401" s="593"/>
      <c r="Y2401" s="543"/>
      <c r="Z2401" s="542"/>
      <c r="AA2401" s="543"/>
      <c r="AB2401" s="542"/>
      <c r="AC2401" s="543"/>
      <c r="AD2401" s="542"/>
      <c r="AE2401" s="580"/>
      <c r="AF2401" s="584"/>
      <c r="AG2401" s="585"/>
      <c r="AH2401" s="595">
        <f>IF(AD2401=0,0,(AF2401/AD2401)*100)</f>
        <v>0</v>
      </c>
      <c r="AI2401" s="596"/>
      <c r="AJ2401" s="542"/>
      <c r="AK2401" s="580"/>
      <c r="AL2401" s="584"/>
      <c r="AM2401" s="585"/>
      <c r="AN2401" s="595">
        <f>IF(AJ2401=0,0,(AL2401/AJ2401)*100)</f>
        <v>0</v>
      </c>
      <c r="AO2401" s="596"/>
      <c r="AP2401" s="542"/>
      <c r="AQ2401" s="580"/>
      <c r="AR2401" s="584"/>
      <c r="AS2401" s="585"/>
      <c r="AT2401" s="595">
        <f>IF(AP2401=0,0,(AR2401/AP2401)*100)</f>
        <v>0</v>
      </c>
      <c r="AU2401" s="596"/>
      <c r="AV2401" s="599">
        <f>AD2401+AJ2401+AP2401</f>
        <v>0</v>
      </c>
      <c r="AW2401" s="600"/>
      <c r="AX2401" s="630">
        <f>AF2401+AL2401+AR2401</f>
        <v>0</v>
      </c>
      <c r="AY2401" s="631"/>
      <c r="AZ2401" s="595">
        <f>IF(AV2401=0,0,(AX2401/AV2401)*100)</f>
        <v>0</v>
      </c>
      <c r="BA2401" s="596"/>
      <c r="BB2401" s="542"/>
      <c r="BC2401" s="580"/>
      <c r="BD2401" s="584"/>
      <c r="BE2401" s="585"/>
      <c r="BF2401" s="595">
        <f>IF(BB2401=0,0,(BD2401/BB2401)*100)</f>
        <v>0</v>
      </c>
      <c r="BG2401" s="596"/>
      <c r="BH2401" s="599">
        <f>AV2401+BB2401</f>
        <v>0</v>
      </c>
      <c r="BI2401" s="600"/>
      <c r="BJ2401" s="630">
        <f>AX2401+BD2401</f>
        <v>0</v>
      </c>
      <c r="BK2401" s="631"/>
      <c r="BL2401" s="595">
        <f>IF(BH2401=0,0,(BJ2401/BH2401)*100)</f>
        <v>0</v>
      </c>
      <c r="BM2401" s="596"/>
      <c r="BN2401" s="656">
        <f>(AF2401*2)+(AL2401*2)+(AR2401*3)+BD2401</f>
        <v>0</v>
      </c>
      <c r="BO2401" s="657"/>
      <c r="BP2401" s="658"/>
      <c r="BQ2401" s="676">
        <f t="shared" ref="BQ2401" si="2339">IF(BS2401=0,0,50*BR2401/BS2401)</f>
        <v>0</v>
      </c>
      <c r="BR2401" s="662">
        <f t="shared" ref="BR2401" si="2340">(BN2401*BU$2371)+(N2401*BU$2372)+(Z2401*BU$2373)+(R2401*BU$2374)+(X2401*BU$2375)+(AB2401*BU$2376)+(V2401*BU$2381)</f>
        <v>0</v>
      </c>
      <c r="BS2401" s="662">
        <f t="shared" ref="BS2401" si="2341">((BB2401-BD2401)*BU$2378)+((AV2401-AX2401)*BU$2377)+(H2401*BU$2379)+(P2401*BU$2380)</f>
        <v>0</v>
      </c>
      <c r="BT2401" s="15"/>
      <c r="BU2401" s="15"/>
      <c r="BV2401" s="95"/>
    </row>
    <row r="2402" spans="1:74" ht="21.75" customHeight="1" x14ac:dyDescent="0.25">
      <c r="A2402" s="95"/>
      <c r="B2402" s="571"/>
      <c r="C2402" s="642" t="str">
        <f>IF(ROSTER!D$38="","",ROSTER!D$38)</f>
        <v/>
      </c>
      <c r="D2402" s="643"/>
      <c r="E2402" s="575"/>
      <c r="F2402" s="577"/>
      <c r="G2402" s="583"/>
      <c r="H2402" s="579"/>
      <c r="I2402" s="545"/>
      <c r="J2402" s="544"/>
      <c r="K2402" s="581"/>
      <c r="L2402" s="586"/>
      <c r="M2402" s="587"/>
      <c r="N2402" s="592" t="s">
        <v>16</v>
      </c>
      <c r="O2402" s="603"/>
      <c r="P2402" s="544"/>
      <c r="Q2402" s="581"/>
      <c r="R2402" s="586"/>
      <c r="S2402" s="587"/>
      <c r="T2402" s="592" t="s">
        <v>16</v>
      </c>
      <c r="U2402" s="592"/>
      <c r="V2402" s="544"/>
      <c r="W2402" s="545"/>
      <c r="X2402" s="594"/>
      <c r="Y2402" s="545"/>
      <c r="Z2402" s="544"/>
      <c r="AA2402" s="545"/>
      <c r="AB2402" s="544"/>
      <c r="AC2402" s="545"/>
      <c r="AD2402" s="544"/>
      <c r="AE2402" s="581"/>
      <c r="AF2402" s="586"/>
      <c r="AG2402" s="587"/>
      <c r="AH2402" s="626"/>
      <c r="AI2402" s="627"/>
      <c r="AJ2402" s="544"/>
      <c r="AK2402" s="581"/>
      <c r="AL2402" s="586"/>
      <c r="AM2402" s="587"/>
      <c r="AN2402" s="626"/>
      <c r="AO2402" s="627"/>
      <c r="AP2402" s="544"/>
      <c r="AQ2402" s="581"/>
      <c r="AR2402" s="586"/>
      <c r="AS2402" s="587"/>
      <c r="AT2402" s="626"/>
      <c r="AU2402" s="627"/>
      <c r="AV2402" s="628"/>
      <c r="AW2402" s="629"/>
      <c r="AX2402" s="632"/>
      <c r="AY2402" s="633"/>
      <c r="AZ2402" s="626"/>
      <c r="BA2402" s="627"/>
      <c r="BB2402" s="544"/>
      <c r="BC2402" s="581"/>
      <c r="BD2402" s="586"/>
      <c r="BE2402" s="587"/>
      <c r="BF2402" s="626"/>
      <c r="BG2402" s="627"/>
      <c r="BH2402" s="628"/>
      <c r="BI2402" s="629"/>
      <c r="BJ2402" s="632"/>
      <c r="BK2402" s="633"/>
      <c r="BL2402" s="626"/>
      <c r="BM2402" s="627"/>
      <c r="BN2402" s="678"/>
      <c r="BO2402" s="679"/>
      <c r="BP2402" s="680"/>
      <c r="BQ2402" s="677"/>
      <c r="BR2402" s="663"/>
      <c r="BS2402" s="663"/>
      <c r="BT2402" s="15"/>
      <c r="BU2402" s="15"/>
      <c r="BV2402" s="95"/>
    </row>
    <row r="2403" spans="1:74" ht="21.75" customHeight="1" x14ac:dyDescent="0.25">
      <c r="A2403" s="95"/>
      <c r="B2403" s="570" t="str">
        <f>IF(ROSTER!B$40="","",ROSTER!B$40)</f>
        <v/>
      </c>
      <c r="C2403" s="572" t="str">
        <f>IF(ROSTER!C$40="","",ROSTER!C$40)</f>
        <v/>
      </c>
      <c r="D2403" s="573"/>
      <c r="E2403" s="574"/>
      <c r="F2403" s="576">
        <f>IF(E2403="y",1,IF(E2403="S",1,0))</f>
        <v>0</v>
      </c>
      <c r="G2403" s="582">
        <f>IF(E2403="S",1,0)</f>
        <v>0</v>
      </c>
      <c r="H2403" s="578"/>
      <c r="I2403" s="543"/>
      <c r="J2403" s="542"/>
      <c r="K2403" s="580"/>
      <c r="L2403" s="584"/>
      <c r="M2403" s="585"/>
      <c r="N2403" s="588">
        <f>L2403+J2403</f>
        <v>0</v>
      </c>
      <c r="O2403" s="589"/>
      <c r="P2403" s="542"/>
      <c r="Q2403" s="580"/>
      <c r="R2403" s="584"/>
      <c r="S2403" s="585"/>
      <c r="T2403" s="588">
        <f>R2403-P2403</f>
        <v>0</v>
      </c>
      <c r="U2403" s="588"/>
      <c r="V2403" s="542"/>
      <c r="W2403" s="543"/>
      <c r="X2403" s="593"/>
      <c r="Y2403" s="543"/>
      <c r="Z2403" s="542"/>
      <c r="AA2403" s="543"/>
      <c r="AB2403" s="542"/>
      <c r="AC2403" s="543"/>
      <c r="AD2403" s="542"/>
      <c r="AE2403" s="580"/>
      <c r="AF2403" s="584"/>
      <c r="AG2403" s="585"/>
      <c r="AH2403" s="595">
        <f>IF(AD2403=0,0,(AF2403/AD2403)*100)</f>
        <v>0</v>
      </c>
      <c r="AI2403" s="596"/>
      <c r="AJ2403" s="542"/>
      <c r="AK2403" s="580"/>
      <c r="AL2403" s="584"/>
      <c r="AM2403" s="585"/>
      <c r="AN2403" s="595">
        <f>IF(AJ2403=0,0,(AL2403/AJ2403)*100)</f>
        <v>0</v>
      </c>
      <c r="AO2403" s="596"/>
      <c r="AP2403" s="542"/>
      <c r="AQ2403" s="580"/>
      <c r="AR2403" s="584"/>
      <c r="AS2403" s="585"/>
      <c r="AT2403" s="595">
        <f>IF(AP2403=0,0,(AR2403/AP2403)*100)</f>
        <v>0</v>
      </c>
      <c r="AU2403" s="596"/>
      <c r="AV2403" s="599">
        <f>AD2403+AJ2403+AP2403</f>
        <v>0</v>
      </c>
      <c r="AW2403" s="600"/>
      <c r="AX2403" s="630">
        <f>AF2403+AL2403+AR2403</f>
        <v>0</v>
      </c>
      <c r="AY2403" s="631"/>
      <c r="AZ2403" s="595">
        <f>IF(AV2403=0,0,(AX2403/AV2403)*100)</f>
        <v>0</v>
      </c>
      <c r="BA2403" s="596"/>
      <c r="BB2403" s="542"/>
      <c r="BC2403" s="580"/>
      <c r="BD2403" s="584"/>
      <c r="BE2403" s="585"/>
      <c r="BF2403" s="595">
        <f>IF(BB2403=0,0,(BD2403/BB2403)*100)</f>
        <v>0</v>
      </c>
      <c r="BG2403" s="596"/>
      <c r="BH2403" s="599">
        <f>AV2403+BB2403</f>
        <v>0</v>
      </c>
      <c r="BI2403" s="600"/>
      <c r="BJ2403" s="630">
        <f>AX2403+BD2403</f>
        <v>0</v>
      </c>
      <c r="BK2403" s="631"/>
      <c r="BL2403" s="595">
        <f>IF(BH2403=0,0,(BJ2403/BH2403)*100)</f>
        <v>0</v>
      </c>
      <c r="BM2403" s="596"/>
      <c r="BN2403" s="656">
        <f>(AF2403*2)+(AL2403*2)+(AR2403*3)+BD2403</f>
        <v>0</v>
      </c>
      <c r="BO2403" s="657"/>
      <c r="BP2403" s="658"/>
      <c r="BQ2403" s="676">
        <f t="shared" ref="BQ2403" si="2342">IF(BS2403=0,0,50*BR2403/BS2403)</f>
        <v>0</v>
      </c>
      <c r="BR2403" s="662">
        <f t="shared" ref="BR2403" si="2343">(BN2403*BU$2371)+(N2403*BU$2372)+(Z2403*BU$2373)+(R2403*BU$2374)+(X2403*BU$2375)+(AB2403*BU$2376)+(V2403*BU$2381)</f>
        <v>0</v>
      </c>
      <c r="BS2403" s="662">
        <f t="shared" ref="BS2403" si="2344">((BB2403-BD2403)*BU$2378)+((AV2403-AX2403)*BU$2377)+(H2403*BU$2379)+(P2403*BU$2380)</f>
        <v>0</v>
      </c>
      <c r="BT2403" s="15"/>
      <c r="BU2403" s="15"/>
      <c r="BV2403" s="95"/>
    </row>
    <row r="2404" spans="1:74" ht="21.75" customHeight="1" x14ac:dyDescent="0.25">
      <c r="A2404" s="95"/>
      <c r="B2404" s="571"/>
      <c r="C2404" s="642" t="str">
        <f>IF(ROSTER!D$40="","",ROSTER!D$40)</f>
        <v/>
      </c>
      <c r="D2404" s="643"/>
      <c r="E2404" s="575"/>
      <c r="F2404" s="577"/>
      <c r="G2404" s="583"/>
      <c r="H2404" s="579"/>
      <c r="I2404" s="545"/>
      <c r="J2404" s="544"/>
      <c r="K2404" s="581"/>
      <c r="L2404" s="586"/>
      <c r="M2404" s="587"/>
      <c r="N2404" s="592" t="s">
        <v>16</v>
      </c>
      <c r="O2404" s="603"/>
      <c r="P2404" s="544"/>
      <c r="Q2404" s="581"/>
      <c r="R2404" s="586"/>
      <c r="S2404" s="587"/>
      <c r="T2404" s="592" t="s">
        <v>16</v>
      </c>
      <c r="U2404" s="592"/>
      <c r="V2404" s="544"/>
      <c r="W2404" s="545"/>
      <c r="X2404" s="594"/>
      <c r="Y2404" s="545"/>
      <c r="Z2404" s="544"/>
      <c r="AA2404" s="545"/>
      <c r="AB2404" s="544"/>
      <c r="AC2404" s="545"/>
      <c r="AD2404" s="544"/>
      <c r="AE2404" s="581"/>
      <c r="AF2404" s="586"/>
      <c r="AG2404" s="587"/>
      <c r="AH2404" s="626"/>
      <c r="AI2404" s="627"/>
      <c r="AJ2404" s="544"/>
      <c r="AK2404" s="581"/>
      <c r="AL2404" s="586"/>
      <c r="AM2404" s="587"/>
      <c r="AN2404" s="626"/>
      <c r="AO2404" s="627"/>
      <c r="AP2404" s="544"/>
      <c r="AQ2404" s="581"/>
      <c r="AR2404" s="586"/>
      <c r="AS2404" s="587"/>
      <c r="AT2404" s="626"/>
      <c r="AU2404" s="627"/>
      <c r="AV2404" s="628"/>
      <c r="AW2404" s="629"/>
      <c r="AX2404" s="632"/>
      <c r="AY2404" s="633"/>
      <c r="AZ2404" s="626"/>
      <c r="BA2404" s="627"/>
      <c r="BB2404" s="544"/>
      <c r="BC2404" s="581"/>
      <c r="BD2404" s="586"/>
      <c r="BE2404" s="587"/>
      <c r="BF2404" s="626"/>
      <c r="BG2404" s="627"/>
      <c r="BH2404" s="628"/>
      <c r="BI2404" s="629"/>
      <c r="BJ2404" s="632"/>
      <c r="BK2404" s="633"/>
      <c r="BL2404" s="626"/>
      <c r="BM2404" s="627"/>
      <c r="BN2404" s="678"/>
      <c r="BO2404" s="679"/>
      <c r="BP2404" s="680"/>
      <c r="BQ2404" s="677"/>
      <c r="BR2404" s="663"/>
      <c r="BS2404" s="663"/>
      <c r="BT2404" s="15"/>
      <c r="BU2404" s="15"/>
      <c r="BV2404" s="95"/>
    </row>
    <row r="2405" spans="1:74" ht="21.75" customHeight="1" x14ac:dyDescent="0.25">
      <c r="A2405" s="95"/>
      <c r="B2405" s="570" t="str">
        <f>IF(ROSTER!B$42="","",ROSTER!B$42)</f>
        <v/>
      </c>
      <c r="C2405" s="572" t="str">
        <f>IF(ROSTER!C$42="","",ROSTER!C$42)</f>
        <v/>
      </c>
      <c r="D2405" s="573"/>
      <c r="E2405" s="574"/>
      <c r="F2405" s="576">
        <f>IF(E2405="y",1,IF(E2405="S",1,0))</f>
        <v>0</v>
      </c>
      <c r="G2405" s="582">
        <f>IF(E2405="S",1,0)</f>
        <v>0</v>
      </c>
      <c r="H2405" s="578"/>
      <c r="I2405" s="543"/>
      <c r="J2405" s="542"/>
      <c r="K2405" s="580"/>
      <c r="L2405" s="584"/>
      <c r="M2405" s="585"/>
      <c r="N2405" s="588">
        <f>L2405+J2405</f>
        <v>0</v>
      </c>
      <c r="O2405" s="589"/>
      <c r="P2405" s="542"/>
      <c r="Q2405" s="580"/>
      <c r="R2405" s="584"/>
      <c r="S2405" s="585"/>
      <c r="T2405" s="588">
        <f>R2405-P2405</f>
        <v>0</v>
      </c>
      <c r="U2405" s="588"/>
      <c r="V2405" s="542"/>
      <c r="W2405" s="543"/>
      <c r="X2405" s="593"/>
      <c r="Y2405" s="543"/>
      <c r="Z2405" s="542"/>
      <c r="AA2405" s="543"/>
      <c r="AB2405" s="542"/>
      <c r="AC2405" s="543"/>
      <c r="AD2405" s="542"/>
      <c r="AE2405" s="580"/>
      <c r="AF2405" s="584"/>
      <c r="AG2405" s="585"/>
      <c r="AH2405" s="595">
        <f>IF(AD2405=0,0,(AF2405/AD2405)*100)</f>
        <v>0</v>
      </c>
      <c r="AI2405" s="596"/>
      <c r="AJ2405" s="542"/>
      <c r="AK2405" s="580"/>
      <c r="AL2405" s="584"/>
      <c r="AM2405" s="585"/>
      <c r="AN2405" s="595">
        <f>IF(AJ2405=0,0,(AL2405/AJ2405)*100)</f>
        <v>0</v>
      </c>
      <c r="AO2405" s="596"/>
      <c r="AP2405" s="542"/>
      <c r="AQ2405" s="580"/>
      <c r="AR2405" s="584"/>
      <c r="AS2405" s="585"/>
      <c r="AT2405" s="595">
        <f>IF(AP2405=0,0,(AR2405/AP2405)*100)</f>
        <v>0</v>
      </c>
      <c r="AU2405" s="596"/>
      <c r="AV2405" s="599">
        <f>AD2405+AJ2405+AP2405</f>
        <v>0</v>
      </c>
      <c r="AW2405" s="600"/>
      <c r="AX2405" s="630">
        <f>AF2405+AL2405+AR2405</f>
        <v>0</v>
      </c>
      <c r="AY2405" s="631"/>
      <c r="AZ2405" s="595">
        <f>IF(AV2405=0,0,(AX2405/AV2405)*100)</f>
        <v>0</v>
      </c>
      <c r="BA2405" s="596"/>
      <c r="BB2405" s="542"/>
      <c r="BC2405" s="580"/>
      <c r="BD2405" s="584"/>
      <c r="BE2405" s="585"/>
      <c r="BF2405" s="595">
        <f>IF(BB2405=0,0,(BD2405/BB2405)*100)</f>
        <v>0</v>
      </c>
      <c r="BG2405" s="596"/>
      <c r="BH2405" s="599">
        <f>AV2405+BB2405</f>
        <v>0</v>
      </c>
      <c r="BI2405" s="600"/>
      <c r="BJ2405" s="630">
        <f>AX2405+BD2405</f>
        <v>0</v>
      </c>
      <c r="BK2405" s="631"/>
      <c r="BL2405" s="595">
        <f>IF(BH2405=0,0,(BJ2405/BH2405)*100)</f>
        <v>0</v>
      </c>
      <c r="BM2405" s="596"/>
      <c r="BN2405" s="656">
        <f>(AF2405*2)+(AL2405*2)+(AR2405*3)+BD2405</f>
        <v>0</v>
      </c>
      <c r="BO2405" s="657"/>
      <c r="BP2405" s="658"/>
      <c r="BQ2405" s="676">
        <f t="shared" ref="BQ2405" si="2345">IF(BS2405=0,0,50*BR2405/BS2405)</f>
        <v>0</v>
      </c>
      <c r="BR2405" s="662">
        <f t="shared" ref="BR2405" si="2346">(BN2405*BU$2371)+(N2405*BU$2372)+(Z2405*BU$2373)+(R2405*BU$2374)+(X2405*BU$2375)+(AB2405*BU$2376)+(V2405*BU$2381)</f>
        <v>0</v>
      </c>
      <c r="BS2405" s="662">
        <f t="shared" ref="BS2405" si="2347">((BB2405-BD2405)*BU$2378)+((AV2405-AX2405)*BU$2377)+(H2405*BU$2379)+(P2405*BU$2380)</f>
        <v>0</v>
      </c>
      <c r="BT2405" s="15"/>
      <c r="BU2405" s="15"/>
      <c r="BV2405" s="95"/>
    </row>
    <row r="2406" spans="1:74" ht="21.75" customHeight="1" x14ac:dyDescent="0.25">
      <c r="A2406" s="95"/>
      <c r="B2406" s="571"/>
      <c r="C2406" s="642" t="str">
        <f>IF(ROSTER!D$42="","",ROSTER!D$42)</f>
        <v/>
      </c>
      <c r="D2406" s="643"/>
      <c r="E2406" s="575"/>
      <c r="F2406" s="577"/>
      <c r="G2406" s="583"/>
      <c r="H2406" s="579"/>
      <c r="I2406" s="545"/>
      <c r="J2406" s="544"/>
      <c r="K2406" s="581"/>
      <c r="L2406" s="586"/>
      <c r="M2406" s="587"/>
      <c r="N2406" s="592" t="s">
        <v>16</v>
      </c>
      <c r="O2406" s="603"/>
      <c r="P2406" s="544"/>
      <c r="Q2406" s="581"/>
      <c r="R2406" s="586"/>
      <c r="S2406" s="587"/>
      <c r="T2406" s="592" t="s">
        <v>16</v>
      </c>
      <c r="U2406" s="592"/>
      <c r="V2406" s="544"/>
      <c r="W2406" s="545"/>
      <c r="X2406" s="594"/>
      <c r="Y2406" s="545"/>
      <c r="Z2406" s="544"/>
      <c r="AA2406" s="545"/>
      <c r="AB2406" s="544"/>
      <c r="AC2406" s="545"/>
      <c r="AD2406" s="544"/>
      <c r="AE2406" s="581"/>
      <c r="AF2406" s="586"/>
      <c r="AG2406" s="587"/>
      <c r="AH2406" s="626"/>
      <c r="AI2406" s="627"/>
      <c r="AJ2406" s="544"/>
      <c r="AK2406" s="581"/>
      <c r="AL2406" s="586"/>
      <c r="AM2406" s="587"/>
      <c r="AN2406" s="626"/>
      <c r="AO2406" s="627"/>
      <c r="AP2406" s="544"/>
      <c r="AQ2406" s="581"/>
      <c r="AR2406" s="586"/>
      <c r="AS2406" s="587"/>
      <c r="AT2406" s="626"/>
      <c r="AU2406" s="627"/>
      <c r="AV2406" s="628"/>
      <c r="AW2406" s="629"/>
      <c r="AX2406" s="632"/>
      <c r="AY2406" s="633"/>
      <c r="AZ2406" s="626"/>
      <c r="BA2406" s="627"/>
      <c r="BB2406" s="544"/>
      <c r="BC2406" s="581"/>
      <c r="BD2406" s="586"/>
      <c r="BE2406" s="587"/>
      <c r="BF2406" s="626"/>
      <c r="BG2406" s="627"/>
      <c r="BH2406" s="628"/>
      <c r="BI2406" s="629"/>
      <c r="BJ2406" s="632"/>
      <c r="BK2406" s="633"/>
      <c r="BL2406" s="626"/>
      <c r="BM2406" s="627"/>
      <c r="BN2406" s="678"/>
      <c r="BO2406" s="679"/>
      <c r="BP2406" s="680"/>
      <c r="BQ2406" s="677"/>
      <c r="BR2406" s="663"/>
      <c r="BS2406" s="663"/>
      <c r="BT2406" s="15"/>
      <c r="BU2406" s="15"/>
      <c r="BV2406" s="95"/>
    </row>
    <row r="2407" spans="1:74" ht="21.75" customHeight="1" x14ac:dyDescent="0.25">
      <c r="A2407" s="95"/>
      <c r="B2407" s="570" t="str">
        <f>IF(ROSTER!B$44="","",ROSTER!B$44)</f>
        <v/>
      </c>
      <c r="C2407" s="572" t="str">
        <f>IF(ROSTER!C$44="","",ROSTER!C$44)</f>
        <v/>
      </c>
      <c r="D2407" s="573"/>
      <c r="E2407" s="574"/>
      <c r="F2407" s="576">
        <f>IF(E2407="y",1,IF(E2407="S",1,0))</f>
        <v>0</v>
      </c>
      <c r="G2407" s="582">
        <f>IF(E2407="S",1,0)</f>
        <v>0</v>
      </c>
      <c r="H2407" s="578"/>
      <c r="I2407" s="543"/>
      <c r="J2407" s="542"/>
      <c r="K2407" s="580"/>
      <c r="L2407" s="584"/>
      <c r="M2407" s="585"/>
      <c r="N2407" s="588">
        <f>L2407+J2407</f>
        <v>0</v>
      </c>
      <c r="O2407" s="589"/>
      <c r="P2407" s="542"/>
      <c r="Q2407" s="580"/>
      <c r="R2407" s="584"/>
      <c r="S2407" s="585"/>
      <c r="T2407" s="588">
        <f>R2407-P2407</f>
        <v>0</v>
      </c>
      <c r="U2407" s="588"/>
      <c r="V2407" s="542"/>
      <c r="W2407" s="543"/>
      <c r="X2407" s="593"/>
      <c r="Y2407" s="543"/>
      <c r="Z2407" s="542"/>
      <c r="AA2407" s="543"/>
      <c r="AB2407" s="542"/>
      <c r="AC2407" s="543"/>
      <c r="AD2407" s="542"/>
      <c r="AE2407" s="580"/>
      <c r="AF2407" s="584"/>
      <c r="AG2407" s="585"/>
      <c r="AH2407" s="595">
        <f>IF(AD2407=0,0,(AF2407/AD2407)*100)</f>
        <v>0</v>
      </c>
      <c r="AI2407" s="596"/>
      <c r="AJ2407" s="542"/>
      <c r="AK2407" s="580"/>
      <c r="AL2407" s="584"/>
      <c r="AM2407" s="585"/>
      <c r="AN2407" s="595">
        <f>IF(AJ2407=0,0,(AL2407/AJ2407)*100)</f>
        <v>0</v>
      </c>
      <c r="AO2407" s="596"/>
      <c r="AP2407" s="542"/>
      <c r="AQ2407" s="580"/>
      <c r="AR2407" s="584"/>
      <c r="AS2407" s="585"/>
      <c r="AT2407" s="595">
        <f>IF(AP2407=0,0,(AR2407/AP2407)*100)</f>
        <v>0</v>
      </c>
      <c r="AU2407" s="596"/>
      <c r="AV2407" s="599">
        <f>AD2407+AJ2407+AP2407</f>
        <v>0</v>
      </c>
      <c r="AW2407" s="600"/>
      <c r="AX2407" s="630">
        <f>AF2407+AL2407+AR2407</f>
        <v>0</v>
      </c>
      <c r="AY2407" s="631"/>
      <c r="AZ2407" s="595">
        <f>IF(AV2407=0,0,(AX2407/AV2407)*100)</f>
        <v>0</v>
      </c>
      <c r="BA2407" s="596"/>
      <c r="BB2407" s="542"/>
      <c r="BC2407" s="580"/>
      <c r="BD2407" s="584"/>
      <c r="BE2407" s="585"/>
      <c r="BF2407" s="595">
        <f>IF(BB2407=0,0,(BD2407/BB2407)*100)</f>
        <v>0</v>
      </c>
      <c r="BG2407" s="596"/>
      <c r="BH2407" s="599">
        <f>AV2407+BB2407</f>
        <v>0</v>
      </c>
      <c r="BI2407" s="600"/>
      <c r="BJ2407" s="630">
        <f>AX2407+BD2407</f>
        <v>0</v>
      </c>
      <c r="BK2407" s="631"/>
      <c r="BL2407" s="595">
        <f>IF(BH2407=0,0,(BJ2407/BH2407)*100)</f>
        <v>0</v>
      </c>
      <c r="BM2407" s="596"/>
      <c r="BN2407" s="656">
        <f>(AF2407*2)+(AL2407*2)+(AR2407*3)+BD2407</f>
        <v>0</v>
      </c>
      <c r="BO2407" s="657"/>
      <c r="BP2407" s="658"/>
      <c r="BQ2407" s="676">
        <f t="shared" ref="BQ2407" si="2348">IF(BS2407=0,0,50*BR2407/BS2407)</f>
        <v>0</v>
      </c>
      <c r="BR2407" s="662">
        <f t="shared" ref="BR2407" si="2349">(BN2407*BU$2371)+(N2407*BU$2372)+(Z2407*BU$2373)+(R2407*BU$2374)+(X2407*BU$2375)+(AB2407*BU$2376)+(V2407*BU$2381)</f>
        <v>0</v>
      </c>
      <c r="BS2407" s="662">
        <f t="shared" ref="BS2407" si="2350">((BB2407-BD2407)*BU$2378)+((AV2407-AX2407)*BU$2377)+(H2407*BU$2379)+(P2407*BU$2380)</f>
        <v>0</v>
      </c>
      <c r="BT2407" s="15"/>
      <c r="BU2407" s="15"/>
      <c r="BV2407" s="95"/>
    </row>
    <row r="2408" spans="1:74" ht="21.75" customHeight="1" x14ac:dyDescent="0.25">
      <c r="A2408" s="95"/>
      <c r="B2408" s="571"/>
      <c r="C2408" s="642" t="str">
        <f>IF(ROSTER!D$44="","",ROSTER!D$44)</f>
        <v/>
      </c>
      <c r="D2408" s="643"/>
      <c r="E2408" s="575"/>
      <c r="F2408" s="577"/>
      <c r="G2408" s="583"/>
      <c r="H2408" s="579"/>
      <c r="I2408" s="545"/>
      <c r="J2408" s="544"/>
      <c r="K2408" s="581"/>
      <c r="L2408" s="586"/>
      <c r="M2408" s="587"/>
      <c r="N2408" s="592" t="s">
        <v>16</v>
      </c>
      <c r="O2408" s="603"/>
      <c r="P2408" s="544"/>
      <c r="Q2408" s="581"/>
      <c r="R2408" s="586"/>
      <c r="S2408" s="587"/>
      <c r="T2408" s="592" t="s">
        <v>16</v>
      </c>
      <c r="U2408" s="592"/>
      <c r="V2408" s="544"/>
      <c r="W2408" s="545"/>
      <c r="X2408" s="594"/>
      <c r="Y2408" s="545"/>
      <c r="Z2408" s="544"/>
      <c r="AA2408" s="545"/>
      <c r="AB2408" s="544"/>
      <c r="AC2408" s="545"/>
      <c r="AD2408" s="544"/>
      <c r="AE2408" s="581"/>
      <c r="AF2408" s="586"/>
      <c r="AG2408" s="587"/>
      <c r="AH2408" s="626"/>
      <c r="AI2408" s="627"/>
      <c r="AJ2408" s="544"/>
      <c r="AK2408" s="581"/>
      <c r="AL2408" s="586"/>
      <c r="AM2408" s="587"/>
      <c r="AN2408" s="626"/>
      <c r="AO2408" s="627"/>
      <c r="AP2408" s="544"/>
      <c r="AQ2408" s="581"/>
      <c r="AR2408" s="586"/>
      <c r="AS2408" s="587"/>
      <c r="AT2408" s="626"/>
      <c r="AU2408" s="627"/>
      <c r="AV2408" s="628"/>
      <c r="AW2408" s="629"/>
      <c r="AX2408" s="632"/>
      <c r="AY2408" s="633"/>
      <c r="AZ2408" s="626"/>
      <c r="BA2408" s="627"/>
      <c r="BB2408" s="544"/>
      <c r="BC2408" s="581"/>
      <c r="BD2408" s="586"/>
      <c r="BE2408" s="587"/>
      <c r="BF2408" s="626"/>
      <c r="BG2408" s="627"/>
      <c r="BH2408" s="628"/>
      <c r="BI2408" s="629"/>
      <c r="BJ2408" s="632"/>
      <c r="BK2408" s="633"/>
      <c r="BL2408" s="626"/>
      <c r="BM2408" s="627"/>
      <c r="BN2408" s="678"/>
      <c r="BO2408" s="679"/>
      <c r="BP2408" s="680"/>
      <c r="BQ2408" s="677"/>
      <c r="BR2408" s="663"/>
      <c r="BS2408" s="663"/>
      <c r="BT2408" s="15"/>
      <c r="BU2408" s="15"/>
      <c r="BV2408" s="95"/>
    </row>
    <row r="2409" spans="1:74" ht="21.75" customHeight="1" x14ac:dyDescent="0.25">
      <c r="A2409" s="95"/>
      <c r="B2409" s="570" t="str">
        <f>IF(ROSTER!B$46="","",ROSTER!B$46)</f>
        <v/>
      </c>
      <c r="C2409" s="572" t="str">
        <f>IF(ROSTER!C$46="","",ROSTER!C$46)</f>
        <v/>
      </c>
      <c r="D2409" s="573"/>
      <c r="E2409" s="574"/>
      <c r="F2409" s="576">
        <f>IF(E2409="y",1,IF(E2409="S",1,0))</f>
        <v>0</v>
      </c>
      <c r="G2409" s="582">
        <f>IF(E2409="S",1,0)</f>
        <v>0</v>
      </c>
      <c r="H2409" s="578"/>
      <c r="I2409" s="543"/>
      <c r="J2409" s="542"/>
      <c r="K2409" s="580"/>
      <c r="L2409" s="584"/>
      <c r="M2409" s="585"/>
      <c r="N2409" s="588">
        <f>L2409+J2409</f>
        <v>0</v>
      </c>
      <c r="O2409" s="589"/>
      <c r="P2409" s="542"/>
      <c r="Q2409" s="580"/>
      <c r="R2409" s="584"/>
      <c r="S2409" s="585"/>
      <c r="T2409" s="588">
        <f>R2409-P2409</f>
        <v>0</v>
      </c>
      <c r="U2409" s="588"/>
      <c r="V2409" s="542"/>
      <c r="W2409" s="543"/>
      <c r="X2409" s="593"/>
      <c r="Y2409" s="543"/>
      <c r="Z2409" s="542"/>
      <c r="AA2409" s="543"/>
      <c r="AB2409" s="542"/>
      <c r="AC2409" s="543"/>
      <c r="AD2409" s="542"/>
      <c r="AE2409" s="580"/>
      <c r="AF2409" s="584"/>
      <c r="AG2409" s="585"/>
      <c r="AH2409" s="595">
        <f>IF(AD2409=0,0,(AF2409/AD2409)*100)</f>
        <v>0</v>
      </c>
      <c r="AI2409" s="596"/>
      <c r="AJ2409" s="542"/>
      <c r="AK2409" s="580"/>
      <c r="AL2409" s="584"/>
      <c r="AM2409" s="585"/>
      <c r="AN2409" s="595">
        <f>IF(AJ2409=0,0,(AL2409/AJ2409)*100)</f>
        <v>0</v>
      </c>
      <c r="AO2409" s="596"/>
      <c r="AP2409" s="542"/>
      <c r="AQ2409" s="580"/>
      <c r="AR2409" s="584"/>
      <c r="AS2409" s="585"/>
      <c r="AT2409" s="595">
        <f>IF(AP2409=0,0,(AR2409/AP2409)*100)</f>
        <v>0</v>
      </c>
      <c r="AU2409" s="596"/>
      <c r="AV2409" s="599">
        <f>AD2409+AJ2409+AP2409</f>
        <v>0</v>
      </c>
      <c r="AW2409" s="600"/>
      <c r="AX2409" s="630">
        <f>AF2409+AL2409+AR2409</f>
        <v>0</v>
      </c>
      <c r="AY2409" s="631"/>
      <c r="AZ2409" s="595">
        <f>IF(AV2409=0,0,(AX2409/AV2409)*100)</f>
        <v>0</v>
      </c>
      <c r="BA2409" s="596"/>
      <c r="BB2409" s="542"/>
      <c r="BC2409" s="580"/>
      <c r="BD2409" s="584"/>
      <c r="BE2409" s="585"/>
      <c r="BF2409" s="595">
        <f>IF(BB2409=0,0,(BD2409/BB2409)*100)</f>
        <v>0</v>
      </c>
      <c r="BG2409" s="596"/>
      <c r="BH2409" s="599">
        <f>AV2409+BB2409</f>
        <v>0</v>
      </c>
      <c r="BI2409" s="600"/>
      <c r="BJ2409" s="630">
        <f>AX2409+BD2409</f>
        <v>0</v>
      </c>
      <c r="BK2409" s="631"/>
      <c r="BL2409" s="595">
        <f>IF(BH2409=0,0,(BJ2409/BH2409)*100)</f>
        <v>0</v>
      </c>
      <c r="BM2409" s="596"/>
      <c r="BN2409" s="656">
        <f>(AF2409*2)+(AL2409*2)+(AR2409*3)+BD2409</f>
        <v>0</v>
      </c>
      <c r="BO2409" s="657"/>
      <c r="BP2409" s="658"/>
      <c r="BQ2409" s="676">
        <f t="shared" ref="BQ2409" si="2351">IF(BS2409=0,0,50*BR2409/BS2409)</f>
        <v>0</v>
      </c>
      <c r="BR2409" s="662">
        <f t="shared" ref="BR2409" si="2352">(BN2409*BU$2371)+(N2409*BU$2372)+(Z2409*BU$2373)+(R2409*BU$2374)+(X2409*BU$2375)+(AB2409*BU$2376)+(V2409*BU$2381)</f>
        <v>0</v>
      </c>
      <c r="BS2409" s="662">
        <f t="shared" ref="BS2409" si="2353">((BB2409-BD2409)*BU$2378)+((AV2409-AX2409)*BU$2377)+(H2409*BU$2379)+(P2409*BU$2380)</f>
        <v>0</v>
      </c>
      <c r="BT2409" s="15"/>
      <c r="BU2409" s="15"/>
      <c r="BV2409" s="95"/>
    </row>
    <row r="2410" spans="1:74" ht="22.5" customHeight="1" thickBot="1" x14ac:dyDescent="0.3">
      <c r="A2410" s="95"/>
      <c r="B2410" s="571"/>
      <c r="C2410" s="642" t="str">
        <f>IF(ROSTER!D$46="","",ROSTER!D$46)</f>
        <v/>
      </c>
      <c r="D2410" s="643"/>
      <c r="E2410" s="575"/>
      <c r="F2410" s="577"/>
      <c r="G2410" s="583"/>
      <c r="H2410" s="579"/>
      <c r="I2410" s="545"/>
      <c r="J2410" s="544"/>
      <c r="K2410" s="581"/>
      <c r="L2410" s="586"/>
      <c r="M2410" s="587"/>
      <c r="N2410" s="590" t="s">
        <v>16</v>
      </c>
      <c r="O2410" s="591"/>
      <c r="P2410" s="544"/>
      <c r="Q2410" s="581"/>
      <c r="R2410" s="586"/>
      <c r="S2410" s="587"/>
      <c r="T2410" s="592" t="s">
        <v>16</v>
      </c>
      <c r="U2410" s="592"/>
      <c r="V2410" s="544"/>
      <c r="W2410" s="545"/>
      <c r="X2410" s="594"/>
      <c r="Y2410" s="545"/>
      <c r="Z2410" s="544"/>
      <c r="AA2410" s="545"/>
      <c r="AB2410" s="544"/>
      <c r="AC2410" s="545"/>
      <c r="AD2410" s="544"/>
      <c r="AE2410" s="581"/>
      <c r="AF2410" s="586"/>
      <c r="AG2410" s="587"/>
      <c r="AH2410" s="597"/>
      <c r="AI2410" s="598"/>
      <c r="AJ2410" s="544"/>
      <c r="AK2410" s="581"/>
      <c r="AL2410" s="586"/>
      <c r="AM2410" s="587"/>
      <c r="AN2410" s="597"/>
      <c r="AO2410" s="598"/>
      <c r="AP2410" s="544"/>
      <c r="AQ2410" s="581"/>
      <c r="AR2410" s="586"/>
      <c r="AS2410" s="587"/>
      <c r="AT2410" s="597"/>
      <c r="AU2410" s="598"/>
      <c r="AV2410" s="601"/>
      <c r="AW2410" s="602"/>
      <c r="AX2410" s="701"/>
      <c r="AY2410" s="702"/>
      <c r="AZ2410" s="597"/>
      <c r="BA2410" s="598"/>
      <c r="BB2410" s="544"/>
      <c r="BC2410" s="581"/>
      <c r="BD2410" s="586"/>
      <c r="BE2410" s="587"/>
      <c r="BF2410" s="597"/>
      <c r="BG2410" s="598"/>
      <c r="BH2410" s="601"/>
      <c r="BI2410" s="602"/>
      <c r="BJ2410" s="701"/>
      <c r="BK2410" s="702"/>
      <c r="BL2410" s="597"/>
      <c r="BM2410" s="598"/>
      <c r="BN2410" s="659"/>
      <c r="BO2410" s="660"/>
      <c r="BP2410" s="661"/>
      <c r="BQ2410" s="677"/>
      <c r="BR2410" s="663"/>
      <c r="BS2410" s="663"/>
      <c r="BT2410" s="15"/>
      <c r="BU2410" s="15"/>
      <c r="BV2410" s="95"/>
    </row>
    <row r="2411" spans="1:74" s="21" customFormat="1" ht="33.4" customHeight="1" x14ac:dyDescent="0.45">
      <c r="A2411" s="98"/>
      <c r="B2411" s="612"/>
      <c r="C2411" s="613"/>
      <c r="D2411" s="613" t="s">
        <v>10</v>
      </c>
      <c r="E2411" s="616"/>
      <c r="F2411" s="279"/>
      <c r="G2411" s="279"/>
      <c r="H2411" s="517">
        <f>SUM(H2371:I2410)</f>
        <v>0</v>
      </c>
      <c r="I2411" s="618"/>
      <c r="J2411" s="517">
        <f>SUM(J2371:K2410)</f>
        <v>0</v>
      </c>
      <c r="K2411" s="618"/>
      <c r="L2411" s="620">
        <f>SUM(L2371:M2410)</f>
        <v>0</v>
      </c>
      <c r="M2411" s="621"/>
      <c r="N2411" s="548">
        <f>L2411+J2411</f>
        <v>0</v>
      </c>
      <c r="O2411" s="518"/>
      <c r="P2411" s="620">
        <f>SUM(P2371:Q2410)</f>
        <v>0</v>
      </c>
      <c r="Q2411" s="618"/>
      <c r="R2411" s="620">
        <f>SUM(R2371:S2410)</f>
        <v>0</v>
      </c>
      <c r="S2411" s="621"/>
      <c r="T2411" s="548">
        <f>R2411-P2411</f>
        <v>0</v>
      </c>
      <c r="U2411" s="518"/>
      <c r="V2411" s="517">
        <f>SUM(V2371:W2410)</f>
        <v>0</v>
      </c>
      <c r="W2411" s="518"/>
      <c r="X2411" s="621">
        <f>SUM(X2371:Y2410)</f>
        <v>0</v>
      </c>
      <c r="Y2411" s="621"/>
      <c r="Z2411" s="517">
        <f>SUM(Z2371:AA2410)</f>
        <v>0</v>
      </c>
      <c r="AA2411" s="518"/>
      <c r="AB2411" s="517">
        <f>SUM(AB2371:AC2410)</f>
        <v>0</v>
      </c>
      <c r="AC2411" s="518"/>
      <c r="AD2411" s="621">
        <f>SUM(AD2371:AE2410)</f>
        <v>0</v>
      </c>
      <c r="AE2411" s="618"/>
      <c r="AF2411" s="620">
        <f>SUM(AF2371:AG2410)</f>
        <v>0</v>
      </c>
      <c r="AG2411" s="621"/>
      <c r="AH2411" s="548">
        <f>IF(AD2411=0,0,(AF2411/AD2411)*100)</f>
        <v>0</v>
      </c>
      <c r="AI2411" s="518"/>
      <c r="AJ2411" s="620">
        <f>SUM(AJ2371:AK2410)</f>
        <v>0</v>
      </c>
      <c r="AK2411" s="618"/>
      <c r="AL2411" s="620">
        <f>SUM(AL2371:AM2410)</f>
        <v>0</v>
      </c>
      <c r="AM2411" s="621"/>
      <c r="AN2411" s="548">
        <f>IF(AJ2411=0,0,(AL2411/AJ2411)*100)</f>
        <v>0</v>
      </c>
      <c r="AO2411" s="518"/>
      <c r="AP2411" s="620">
        <f>SUM(AP2371:AQ2410)</f>
        <v>0</v>
      </c>
      <c r="AQ2411" s="618"/>
      <c r="AR2411" s="620">
        <f>SUM(AR2371:AS2410)</f>
        <v>0</v>
      </c>
      <c r="AS2411" s="621"/>
      <c r="AT2411" s="548">
        <f>IF(AP2411=0,0,(AR2411/AP2411)*100)</f>
        <v>0</v>
      </c>
      <c r="AU2411" s="518"/>
      <c r="AV2411" s="517">
        <f>AD2411+AJ2411+AP2411</f>
        <v>0</v>
      </c>
      <c r="AW2411" s="618"/>
      <c r="AX2411" s="620">
        <f>AF2411+AL2411+AR2411</f>
        <v>0</v>
      </c>
      <c r="AY2411" s="624"/>
      <c r="AZ2411" s="548">
        <f>IF(AV2411=0,0,(AX2411/AV2411)*100)</f>
        <v>0</v>
      </c>
      <c r="BA2411" s="518"/>
      <c r="BB2411" s="620">
        <f>SUM(BB2371:BC2410)</f>
        <v>0</v>
      </c>
      <c r="BC2411" s="618"/>
      <c r="BD2411" s="620">
        <f>SUM(BD2371:BE2410)</f>
        <v>0</v>
      </c>
      <c r="BE2411" s="621"/>
      <c r="BF2411" s="548">
        <f>IF(BB2411=0,0,(BD2411/BB2411)*100)</f>
        <v>0</v>
      </c>
      <c r="BG2411" s="518"/>
      <c r="BH2411" s="517">
        <f>AV2411+BB2411</f>
        <v>0</v>
      </c>
      <c r="BI2411" s="618"/>
      <c r="BJ2411" s="620">
        <f>AX2411+BD2411</f>
        <v>0</v>
      </c>
      <c r="BK2411" s="624"/>
      <c r="BL2411" s="548">
        <f>IF(BH2411=0,0,(BJ2411/BH2411)*100)</f>
        <v>0</v>
      </c>
      <c r="BM2411" s="664"/>
      <c r="BN2411" s="666">
        <f>SUM(BN2371:BP2410)</f>
        <v>0</v>
      </c>
      <c r="BO2411" s="667"/>
      <c r="BP2411" s="668"/>
      <c r="BQ2411" s="681">
        <f>SUM(BQ2371:BQ2410)</f>
        <v>0</v>
      </c>
      <c r="BR2411" s="685">
        <f t="shared" ref="BR2411" si="2354">(BN2411*BU$2371)+(N2411*BU$2372)+(Z2411*BU$2373)+(R2411*BU$2374)+(X2411*BU$2375)+(AB2411*BU$2376)+(V2411*BU$2381)</f>
        <v>0</v>
      </c>
      <c r="BS2411" s="683">
        <f t="shared" ref="BS2411" si="2355">((BB2411-BD2411)*BU$2378)+((AV2411-AX2411)*BU$2377)+(H2411*BU$2379)+(P2411*BU$2380)</f>
        <v>0</v>
      </c>
      <c r="BT2411" s="20"/>
      <c r="BU2411" s="20"/>
      <c r="BV2411" s="98"/>
    </row>
    <row r="2412" spans="1:74" s="21" customFormat="1" ht="33.950000000000003" customHeight="1" thickBot="1" x14ac:dyDescent="0.5">
      <c r="A2412" s="98"/>
      <c r="B2412" s="614"/>
      <c r="C2412" s="615"/>
      <c r="D2412" s="615"/>
      <c r="E2412" s="617"/>
      <c r="F2412" s="280"/>
      <c r="G2412" s="280"/>
      <c r="H2412" s="519"/>
      <c r="I2412" s="619"/>
      <c r="J2412" s="519"/>
      <c r="K2412" s="619"/>
      <c r="L2412" s="622"/>
      <c r="M2412" s="623"/>
      <c r="N2412" s="549" t="s">
        <v>16</v>
      </c>
      <c r="O2412" s="520"/>
      <c r="P2412" s="622"/>
      <c r="Q2412" s="619"/>
      <c r="R2412" s="622"/>
      <c r="S2412" s="623"/>
      <c r="T2412" s="549" t="s">
        <v>16</v>
      </c>
      <c r="U2412" s="520"/>
      <c r="V2412" s="519"/>
      <c r="W2412" s="520"/>
      <c r="X2412" s="623"/>
      <c r="Y2412" s="623"/>
      <c r="Z2412" s="519"/>
      <c r="AA2412" s="520"/>
      <c r="AB2412" s="519"/>
      <c r="AC2412" s="520"/>
      <c r="AD2412" s="623"/>
      <c r="AE2412" s="619"/>
      <c r="AF2412" s="622"/>
      <c r="AG2412" s="623"/>
      <c r="AH2412" s="549"/>
      <c r="AI2412" s="520"/>
      <c r="AJ2412" s="622"/>
      <c r="AK2412" s="619"/>
      <c r="AL2412" s="622"/>
      <c r="AM2412" s="623"/>
      <c r="AN2412" s="549"/>
      <c r="AO2412" s="520"/>
      <c r="AP2412" s="622"/>
      <c r="AQ2412" s="619"/>
      <c r="AR2412" s="622"/>
      <c r="AS2412" s="623"/>
      <c r="AT2412" s="549"/>
      <c r="AU2412" s="520"/>
      <c r="AV2412" s="519"/>
      <c r="AW2412" s="619"/>
      <c r="AX2412" s="622"/>
      <c r="AY2412" s="625"/>
      <c r="AZ2412" s="549"/>
      <c r="BA2412" s="520"/>
      <c r="BB2412" s="622"/>
      <c r="BC2412" s="619"/>
      <c r="BD2412" s="622"/>
      <c r="BE2412" s="623"/>
      <c r="BF2412" s="549"/>
      <c r="BG2412" s="520"/>
      <c r="BH2412" s="519"/>
      <c r="BI2412" s="619"/>
      <c r="BJ2412" s="622"/>
      <c r="BK2412" s="625"/>
      <c r="BL2412" s="549"/>
      <c r="BM2412" s="665"/>
      <c r="BN2412" s="669"/>
      <c r="BO2412" s="670"/>
      <c r="BP2412" s="671"/>
      <c r="BQ2412" s="682"/>
      <c r="BR2412" s="686"/>
      <c r="BS2412" s="684"/>
      <c r="BT2412" s="20"/>
      <c r="BU2412" s="20"/>
      <c r="BV2412" s="98"/>
    </row>
    <row r="2413" spans="1:74" s="21" customFormat="1" ht="33" customHeight="1" thickBot="1" x14ac:dyDescent="0.5">
      <c r="A2413" s="98"/>
      <c r="B2413" s="612"/>
      <c r="C2413" s="613"/>
      <c r="D2413" s="613" t="s">
        <v>13</v>
      </c>
      <c r="E2413" s="616"/>
      <c r="F2413" s="281"/>
      <c r="G2413" s="282"/>
      <c r="H2413" s="528"/>
      <c r="I2413" s="636"/>
      <c r="J2413" s="528"/>
      <c r="K2413" s="636"/>
      <c r="L2413" s="638"/>
      <c r="M2413" s="639"/>
      <c r="N2413" s="548">
        <f>J2413+L2413</f>
        <v>0</v>
      </c>
      <c r="O2413" s="518"/>
      <c r="P2413" s="638"/>
      <c r="Q2413" s="636"/>
      <c r="R2413" s="638"/>
      <c r="S2413" s="639"/>
      <c r="T2413" s="548">
        <f>R2413-P2413</f>
        <v>0</v>
      </c>
      <c r="U2413" s="518"/>
      <c r="V2413" s="528"/>
      <c r="W2413" s="529"/>
      <c r="X2413" s="528"/>
      <c r="Y2413" s="529"/>
      <c r="Z2413" s="528"/>
      <c r="AA2413" s="529"/>
      <c r="AB2413" s="528"/>
      <c r="AC2413" s="529"/>
      <c r="AD2413" s="639"/>
      <c r="AE2413" s="636"/>
      <c r="AF2413" s="638"/>
      <c r="AG2413" s="639"/>
      <c r="AH2413" s="548">
        <f>IF(AD2413=0,0,(AF2413/AD2413)*100)</f>
        <v>0</v>
      </c>
      <c r="AI2413" s="518"/>
      <c r="AJ2413" s="638"/>
      <c r="AK2413" s="636"/>
      <c r="AL2413" s="638"/>
      <c r="AM2413" s="639"/>
      <c r="AN2413" s="548">
        <f>IF(AJ2413=0,0,(AL2413/AJ2413)*100)</f>
        <v>0</v>
      </c>
      <c r="AO2413" s="518"/>
      <c r="AP2413" s="638"/>
      <c r="AQ2413" s="636"/>
      <c r="AR2413" s="638"/>
      <c r="AS2413" s="639"/>
      <c r="AT2413" s="548">
        <f>IF(AP2413=0,0,(AR2413/AP2413)*100)</f>
        <v>0</v>
      </c>
      <c r="AU2413" s="518"/>
      <c r="AV2413" s="517">
        <f>AD2413+AJ2413+AP2413</f>
        <v>0</v>
      </c>
      <c r="AW2413" s="618"/>
      <c r="AX2413" s="620">
        <f>AF2413+AL2413+AR2413</f>
        <v>0</v>
      </c>
      <c r="AY2413" s="624"/>
      <c r="AZ2413" s="548">
        <f>IF(AV2413=0,0,(AX2413/AV2413)*100)</f>
        <v>0</v>
      </c>
      <c r="BA2413" s="518"/>
      <c r="BB2413" s="638"/>
      <c r="BC2413" s="636"/>
      <c r="BD2413" s="638"/>
      <c r="BE2413" s="639"/>
      <c r="BF2413" s="548">
        <f>IF(BB2413=0,0,(BD2413/BB2413)*100)</f>
        <v>0</v>
      </c>
      <c r="BG2413" s="518"/>
      <c r="BH2413" s="517">
        <f>AV2413+BB2413</f>
        <v>0</v>
      </c>
      <c r="BI2413" s="618"/>
      <c r="BJ2413" s="620">
        <f>AX2413+BD2413</f>
        <v>0</v>
      </c>
      <c r="BK2413" s="624"/>
      <c r="BL2413" s="548">
        <f>IF(BH2413=0,0,(BJ2413/BH2413)*100)</f>
        <v>0</v>
      </c>
      <c r="BM2413" s="664"/>
      <c r="BN2413" s="693">
        <f>(AF2413*2)+(AL2413*2)+(AR2413*3)+BD2413</f>
        <v>0</v>
      </c>
      <c r="BO2413" s="694"/>
      <c r="BP2413" s="695"/>
      <c r="BQ2413" s="699"/>
      <c r="BR2413" s="283"/>
      <c r="BS2413" s="284"/>
      <c r="BT2413" s="20"/>
      <c r="BU2413" s="20"/>
      <c r="BV2413" s="98"/>
    </row>
    <row r="2414" spans="1:74" s="21" customFormat="1" ht="33.75" customHeight="1" thickBot="1" x14ac:dyDescent="0.5">
      <c r="A2414" s="98"/>
      <c r="B2414" s="285"/>
      <c r="C2414" s="286"/>
      <c r="D2414" s="634"/>
      <c r="E2414" s="635"/>
      <c r="F2414" s="287"/>
      <c r="G2414" s="287"/>
      <c r="H2414" s="530"/>
      <c r="I2414" s="637"/>
      <c r="J2414" s="530"/>
      <c r="K2414" s="637"/>
      <c r="L2414" s="640"/>
      <c r="M2414" s="641"/>
      <c r="N2414" s="549">
        <f>IF((N2411+N2413)=0,0,N2411/(N2411+N2413)*100)</f>
        <v>0</v>
      </c>
      <c r="O2414" s="520"/>
      <c r="P2414" s="640"/>
      <c r="Q2414" s="637"/>
      <c r="R2414" s="640"/>
      <c r="S2414" s="641"/>
      <c r="T2414" s="549"/>
      <c r="U2414" s="520"/>
      <c r="V2414" s="530"/>
      <c r="W2414" s="531"/>
      <c r="X2414" s="530"/>
      <c r="Y2414" s="531"/>
      <c r="Z2414" s="530"/>
      <c r="AA2414" s="531"/>
      <c r="AB2414" s="530"/>
      <c r="AC2414" s="531"/>
      <c r="AD2414" s="641"/>
      <c r="AE2414" s="637"/>
      <c r="AF2414" s="640"/>
      <c r="AG2414" s="641"/>
      <c r="AH2414" s="549"/>
      <c r="AI2414" s="520"/>
      <c r="AJ2414" s="640"/>
      <c r="AK2414" s="637"/>
      <c r="AL2414" s="640"/>
      <c r="AM2414" s="641"/>
      <c r="AN2414" s="549"/>
      <c r="AO2414" s="520"/>
      <c r="AP2414" s="640"/>
      <c r="AQ2414" s="637"/>
      <c r="AR2414" s="640"/>
      <c r="AS2414" s="641"/>
      <c r="AT2414" s="549"/>
      <c r="AU2414" s="520"/>
      <c r="AV2414" s="519"/>
      <c r="AW2414" s="619"/>
      <c r="AX2414" s="622"/>
      <c r="AY2414" s="625"/>
      <c r="AZ2414" s="549"/>
      <c r="BA2414" s="520"/>
      <c r="BB2414" s="640"/>
      <c r="BC2414" s="637"/>
      <c r="BD2414" s="640"/>
      <c r="BE2414" s="641"/>
      <c r="BF2414" s="549"/>
      <c r="BG2414" s="520"/>
      <c r="BH2414" s="519"/>
      <c r="BI2414" s="619"/>
      <c r="BJ2414" s="622"/>
      <c r="BK2414" s="625"/>
      <c r="BL2414" s="549"/>
      <c r="BM2414" s="665"/>
      <c r="BN2414" s="696"/>
      <c r="BO2414" s="697"/>
      <c r="BP2414" s="698"/>
      <c r="BQ2414" s="700"/>
      <c r="BR2414" s="79"/>
      <c r="BS2414" s="79"/>
      <c r="BT2414" s="20"/>
      <c r="BU2414" s="20"/>
      <c r="BV2414" s="98"/>
    </row>
    <row r="2415" spans="1:74" ht="16.5" customHeight="1" thickTop="1" thickBot="1" x14ac:dyDescent="0.5">
      <c r="A2415" s="95"/>
      <c r="B2415" s="288"/>
      <c r="C2415" s="70"/>
      <c r="D2415" s="70"/>
      <c r="E2415" s="70"/>
      <c r="F2415" s="70"/>
      <c r="G2415" s="70"/>
      <c r="H2415" s="70"/>
      <c r="I2415" s="70"/>
      <c r="J2415" s="70"/>
      <c r="K2415" s="70"/>
      <c r="L2415" s="70"/>
      <c r="M2415" s="70"/>
      <c r="N2415" s="70"/>
      <c r="O2415" s="70"/>
      <c r="P2415" s="70"/>
      <c r="Q2415" s="70"/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  <c r="AE2415" s="70"/>
      <c r="AF2415" s="70"/>
      <c r="AG2415" s="70"/>
      <c r="AH2415" s="289"/>
      <c r="AI2415" s="289"/>
      <c r="AJ2415" s="70"/>
      <c r="AK2415" s="70"/>
      <c r="AL2415" s="70"/>
      <c r="AM2415" s="70"/>
      <c r="AN2415" s="70"/>
      <c r="AO2415" s="70"/>
      <c r="AP2415" s="70"/>
      <c r="AQ2415" s="70"/>
      <c r="AR2415" s="70"/>
      <c r="AS2415" s="70"/>
      <c r="AT2415" s="70"/>
      <c r="AU2415" s="70"/>
      <c r="AV2415" s="70"/>
      <c r="AW2415" s="70"/>
      <c r="AX2415" s="70"/>
      <c r="AY2415" s="70"/>
      <c r="AZ2415" s="70"/>
      <c r="BA2415" s="70"/>
      <c r="BB2415" s="70"/>
      <c r="BC2415" s="70"/>
      <c r="BD2415" s="70"/>
      <c r="BE2415" s="70"/>
      <c r="BF2415" s="70"/>
      <c r="BG2415" s="70"/>
      <c r="BH2415" s="70"/>
      <c r="BI2415" s="70"/>
      <c r="BJ2415" s="70"/>
      <c r="BK2415" s="70"/>
      <c r="BL2415" s="70"/>
      <c r="BM2415" s="70"/>
      <c r="BN2415" s="70"/>
      <c r="BO2415" s="70"/>
      <c r="BP2415" s="70"/>
      <c r="BQ2415" s="89"/>
      <c r="BR2415" s="674">
        <f>IF((J2411+L2413)=0,0,(J2411/(J2411+L2413)*100)%)</f>
        <v>0</v>
      </c>
      <c r="BS2415" s="675"/>
      <c r="BT2415" s="674">
        <f>IF((L2411+J2413)=0,0,(L2411/(L2411+J2413)*100)%)</f>
        <v>0</v>
      </c>
      <c r="BU2415" s="675"/>
      <c r="BV2415" s="95"/>
    </row>
    <row r="2416" spans="1:74" s="23" customFormat="1" ht="79.5" customHeight="1" thickTop="1" thickBot="1" x14ac:dyDescent="0.55000000000000004">
      <c r="A2416" s="99"/>
      <c r="B2416" s="565" t="s">
        <v>64</v>
      </c>
      <c r="C2416" s="566"/>
      <c r="D2416" s="113"/>
      <c r="E2416" s="532" t="s">
        <v>54</v>
      </c>
      <c r="F2416" s="532"/>
      <c r="G2416" s="532"/>
      <c r="H2416" s="532"/>
      <c r="I2416" s="94"/>
      <c r="J2416" s="533"/>
      <c r="K2416" s="534"/>
      <c r="L2416" s="535"/>
      <c r="M2416" s="290"/>
      <c r="N2416" s="533"/>
      <c r="O2416" s="534"/>
      <c r="P2416" s="535"/>
      <c r="Q2416" s="536" t="s">
        <v>47</v>
      </c>
      <c r="R2416" s="537"/>
      <c r="S2416" s="537"/>
      <c r="T2416" s="538"/>
      <c r="U2416" s="533"/>
      <c r="V2416" s="534"/>
      <c r="W2416" s="535"/>
      <c r="X2416" s="290"/>
      <c r="Y2416" s="533"/>
      <c r="Z2416" s="534"/>
      <c r="AA2416" s="535"/>
      <c r="AB2416" s="536" t="s">
        <v>49</v>
      </c>
      <c r="AC2416" s="537"/>
      <c r="AD2416" s="537"/>
      <c r="AE2416" s="538"/>
      <c r="AF2416" s="533"/>
      <c r="AG2416" s="534"/>
      <c r="AH2416" s="535"/>
      <c r="AI2416" s="290"/>
      <c r="AJ2416" s="533"/>
      <c r="AK2416" s="534"/>
      <c r="AL2416" s="535"/>
      <c r="AM2416" s="536" t="s">
        <v>53</v>
      </c>
      <c r="AN2416" s="537"/>
      <c r="AO2416" s="537"/>
      <c r="AP2416" s="538"/>
      <c r="AQ2416" s="533"/>
      <c r="AR2416" s="534"/>
      <c r="AS2416" s="535"/>
      <c r="AT2416" s="72"/>
      <c r="AU2416" s="533"/>
      <c r="AV2416" s="534"/>
      <c r="AW2416" s="535"/>
      <c r="AX2416" s="291"/>
      <c r="AY2416" s="291"/>
      <c r="AZ2416" s="291"/>
      <c r="BA2416" s="291"/>
      <c r="BB2416" s="567" t="s">
        <v>20</v>
      </c>
      <c r="BC2416" s="567"/>
      <c r="BD2416" s="567"/>
      <c r="BE2416" s="567"/>
      <c r="BF2416" s="568"/>
      <c r="BG2416" s="539">
        <f>BN2411</f>
        <v>0</v>
      </c>
      <c r="BH2416" s="540"/>
      <c r="BI2416" s="541"/>
      <c r="BJ2416" s="292"/>
      <c r="BK2416" s="539">
        <f>BN2413</f>
        <v>0</v>
      </c>
      <c r="BL2416" s="540"/>
      <c r="BM2416" s="541"/>
      <c r="BN2416" s="73"/>
      <c r="BO2416" s="73"/>
      <c r="BP2416" s="73"/>
      <c r="BQ2416" s="90"/>
      <c r="BR2416" s="24"/>
      <c r="BS2416" s="24"/>
      <c r="BT2416" s="22"/>
      <c r="BU2416" s="22"/>
      <c r="BV2416" s="99"/>
    </row>
    <row r="2417" spans="1:79" ht="15.6" customHeight="1" thickTop="1" thickBot="1" x14ac:dyDescent="0.55000000000000004">
      <c r="A2417" s="95"/>
      <c r="B2417" s="293"/>
      <c r="C2417" s="67"/>
      <c r="D2417" s="67"/>
      <c r="E2417" s="294"/>
      <c r="F2417" s="295"/>
      <c r="G2417" s="295"/>
      <c r="H2417" s="94"/>
      <c r="I2417" s="94"/>
      <c r="J2417" s="296"/>
      <c r="K2417" s="296"/>
      <c r="L2417" s="296"/>
      <c r="M2417" s="296"/>
      <c r="N2417" s="296"/>
      <c r="O2417" s="296"/>
      <c r="P2417" s="296"/>
      <c r="Q2417" s="295"/>
      <c r="R2417" s="295"/>
      <c r="S2417" s="295"/>
      <c r="T2417" s="295"/>
      <c r="U2417" s="296"/>
      <c r="V2417" s="296"/>
      <c r="W2417" s="296"/>
      <c r="X2417" s="297"/>
      <c r="Y2417" s="296"/>
      <c r="Z2417" s="296"/>
      <c r="AA2417" s="296"/>
      <c r="AB2417" s="295"/>
      <c r="AC2417" s="295"/>
      <c r="AD2417" s="295"/>
      <c r="AE2417" s="295"/>
      <c r="AF2417" s="296"/>
      <c r="AG2417" s="296"/>
      <c r="AH2417" s="296"/>
      <c r="AI2417" s="296"/>
      <c r="AJ2417" s="297"/>
      <c r="AK2417" s="297"/>
      <c r="AL2417" s="296"/>
      <c r="AM2417" s="295"/>
      <c r="AN2417" s="295"/>
      <c r="AO2417" s="295"/>
      <c r="AP2417" s="295"/>
      <c r="AQ2417" s="296"/>
      <c r="AR2417" s="296"/>
      <c r="AS2417" s="296"/>
      <c r="AT2417" s="296"/>
      <c r="AU2417" s="296"/>
      <c r="AV2417" s="72"/>
      <c r="AW2417" s="72"/>
      <c r="AX2417" s="74"/>
      <c r="AY2417" s="74"/>
      <c r="AZ2417" s="74"/>
      <c r="BA2417" s="74"/>
      <c r="BB2417" s="295"/>
      <c r="BC2417" s="298"/>
      <c r="BD2417" s="298"/>
      <c r="BE2417" s="299"/>
      <c r="BF2417" s="300"/>
      <c r="BG2417" s="301"/>
      <c r="BH2417" s="301"/>
      <c r="BI2417" s="72"/>
      <c r="BJ2417" s="302"/>
      <c r="BK2417" s="303"/>
      <c r="BL2417" s="303"/>
      <c r="BM2417" s="72"/>
      <c r="BN2417" s="74"/>
      <c r="BO2417" s="74"/>
      <c r="BP2417" s="74"/>
      <c r="BQ2417" s="91"/>
      <c r="BR2417" s="25"/>
      <c r="BS2417" s="25"/>
      <c r="BT2417" s="15"/>
      <c r="BU2417" s="15"/>
      <c r="BV2417" s="95"/>
    </row>
    <row r="2418" spans="1:79" s="23" customFormat="1" ht="79.5" customHeight="1" thickTop="1" thickBot="1" x14ac:dyDescent="0.55000000000000004">
      <c r="A2418" s="99"/>
      <c r="B2418" s="569" t="s">
        <v>46</v>
      </c>
      <c r="C2418" s="567"/>
      <c r="D2418" s="113"/>
      <c r="E2418" s="532" t="s">
        <v>55</v>
      </c>
      <c r="F2418" s="532"/>
      <c r="G2418" s="532"/>
      <c r="H2418" s="532"/>
      <c r="I2418" s="94"/>
      <c r="J2418" s="539">
        <f>J2416</f>
        <v>0</v>
      </c>
      <c r="K2418" s="540"/>
      <c r="L2418" s="541"/>
      <c r="M2418" s="290"/>
      <c r="N2418" s="539">
        <f>N2416</f>
        <v>0</v>
      </c>
      <c r="O2418" s="540"/>
      <c r="P2418" s="541"/>
      <c r="Q2418" s="536" t="s">
        <v>51</v>
      </c>
      <c r="R2418" s="537"/>
      <c r="S2418" s="537"/>
      <c r="T2418" s="538"/>
      <c r="U2418" s="539">
        <f>U2416-J2416</f>
        <v>0</v>
      </c>
      <c r="V2418" s="540"/>
      <c r="W2418" s="541"/>
      <c r="X2418" s="290"/>
      <c r="Y2418" s="539">
        <f>Y2416-N2416</f>
        <v>0</v>
      </c>
      <c r="Z2418" s="540"/>
      <c r="AA2418" s="541"/>
      <c r="AB2418" s="536" t="s">
        <v>50</v>
      </c>
      <c r="AC2418" s="537"/>
      <c r="AD2418" s="537"/>
      <c r="AE2418" s="538"/>
      <c r="AF2418" s="539">
        <f>AF2416-U2416</f>
        <v>0</v>
      </c>
      <c r="AG2418" s="540"/>
      <c r="AH2418" s="541"/>
      <c r="AI2418" s="290"/>
      <c r="AJ2418" s="539">
        <f>AJ2416-Y2416</f>
        <v>0</v>
      </c>
      <c r="AK2418" s="540"/>
      <c r="AL2418" s="541"/>
      <c r="AM2418" s="536" t="s">
        <v>52</v>
      </c>
      <c r="AN2418" s="537"/>
      <c r="AO2418" s="537"/>
      <c r="AP2418" s="538"/>
      <c r="AQ2418" s="539">
        <f>AQ2416-AF2416</f>
        <v>0</v>
      </c>
      <c r="AR2418" s="540"/>
      <c r="AS2418" s="541"/>
      <c r="AT2418" s="72"/>
      <c r="AU2418" s="539">
        <f>AU2416-AJ2416</f>
        <v>0</v>
      </c>
      <c r="AV2418" s="540"/>
      <c r="AW2418" s="541"/>
      <c r="AX2418" s="291"/>
      <c r="AY2418" s="291"/>
      <c r="AZ2418" s="291"/>
      <c r="BA2418" s="291"/>
      <c r="BB2418" s="567" t="s">
        <v>45</v>
      </c>
      <c r="BC2418" s="567"/>
      <c r="BD2418" s="567"/>
      <c r="BE2418" s="567"/>
      <c r="BF2418" s="568"/>
      <c r="BG2418" s="539">
        <f>BG2416-AQ2416</f>
        <v>0</v>
      </c>
      <c r="BH2418" s="540"/>
      <c r="BI2418" s="541"/>
      <c r="BJ2418" s="304"/>
      <c r="BK2418" s="539">
        <f>BK2416-AU2416</f>
        <v>0</v>
      </c>
      <c r="BL2418" s="540"/>
      <c r="BM2418" s="541"/>
      <c r="BN2418" s="73"/>
      <c r="BO2418" s="73"/>
      <c r="BP2418" s="73"/>
      <c r="BQ2418" s="90"/>
      <c r="BR2418" s="24"/>
      <c r="BS2418" s="24"/>
      <c r="BT2418" s="22"/>
      <c r="BU2418" s="22"/>
      <c r="BV2418" s="99"/>
      <c r="BY2418" s="21"/>
    </row>
    <row r="2419" spans="1:79" ht="18.75" customHeight="1" thickTop="1" thickBot="1" x14ac:dyDescent="0.5">
      <c r="A2419" s="95"/>
      <c r="B2419" s="305"/>
      <c r="C2419" s="71"/>
      <c r="D2419" s="71"/>
      <c r="E2419" s="71"/>
      <c r="F2419" s="92"/>
      <c r="G2419" s="92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X2419" s="71"/>
      <c r="Y2419" s="71"/>
      <c r="Z2419" s="71"/>
      <c r="AA2419" s="71"/>
      <c r="AB2419" s="71"/>
      <c r="AC2419" s="71"/>
      <c r="AD2419" s="71"/>
      <c r="AE2419" s="71"/>
      <c r="AF2419" s="71"/>
      <c r="AG2419" s="71"/>
      <c r="AH2419" s="306"/>
      <c r="AI2419" s="306"/>
      <c r="AJ2419" s="71"/>
      <c r="AK2419" s="71"/>
      <c r="AL2419" s="71"/>
      <c r="AM2419" s="71"/>
      <c r="AN2419" s="71"/>
      <c r="AO2419" s="71"/>
      <c r="AP2419" s="71"/>
      <c r="AQ2419" s="71"/>
      <c r="AR2419" s="71"/>
      <c r="AS2419" s="71"/>
      <c r="AT2419" s="71"/>
      <c r="AU2419" s="71"/>
      <c r="AV2419" s="71"/>
      <c r="AW2419" s="71"/>
      <c r="AX2419" s="71"/>
      <c r="AY2419" s="71"/>
      <c r="AZ2419" s="71"/>
      <c r="BA2419" s="71"/>
      <c r="BB2419" s="71"/>
      <c r="BC2419" s="703" t="s">
        <v>153</v>
      </c>
      <c r="BD2419" s="703"/>
      <c r="BE2419" s="703"/>
      <c r="BF2419" s="703"/>
      <c r="BG2419" s="703"/>
      <c r="BH2419" s="703"/>
      <c r="BI2419" s="703"/>
      <c r="BJ2419" s="703"/>
      <c r="BK2419" s="703"/>
      <c r="BL2419" s="703"/>
      <c r="BM2419" s="703"/>
      <c r="BN2419" s="703"/>
      <c r="BO2419" s="703"/>
      <c r="BP2419" s="703"/>
      <c r="BQ2419" s="318"/>
      <c r="BR2419" s="319"/>
      <c r="BS2419" s="319"/>
      <c r="BT2419" s="15"/>
      <c r="BU2419" s="15"/>
      <c r="BV2419" s="95"/>
    </row>
    <row r="2420" spans="1:79" s="93" customFormat="1" ht="13.5" customHeight="1" thickTop="1" x14ac:dyDescent="0.45">
      <c r="A2420" s="95"/>
      <c r="B2420" s="99"/>
      <c r="C2420" s="95"/>
      <c r="D2420" s="95"/>
      <c r="E2420" s="95"/>
      <c r="F2420" s="96"/>
      <c r="G2420" s="96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254"/>
      <c r="AI2420" s="254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5"/>
      <c r="BL2420" s="95"/>
      <c r="BM2420" s="95"/>
      <c r="BN2420" s="95"/>
      <c r="BO2420" s="95"/>
      <c r="BP2420" s="95"/>
      <c r="BQ2420" s="97"/>
      <c r="BR2420" s="97"/>
      <c r="BS2420" s="97"/>
      <c r="BT2420" s="95"/>
      <c r="BU2420" s="95"/>
      <c r="BV2420" s="95"/>
    </row>
    <row r="2421" spans="1:79" s="17" customFormat="1" ht="33.75" x14ac:dyDescent="0.5">
      <c r="A2421" s="255"/>
      <c r="B2421" s="604" t="s">
        <v>9</v>
      </c>
      <c r="C2421" s="604"/>
      <c r="D2421" s="604"/>
      <c r="E2421" s="604"/>
      <c r="F2421" s="604"/>
      <c r="G2421" s="604"/>
      <c r="H2421" s="604"/>
      <c r="I2421" s="604"/>
      <c r="J2421" s="604"/>
      <c r="K2421" s="604"/>
      <c r="L2421" s="604"/>
      <c r="M2421" s="604"/>
      <c r="N2421" s="604"/>
      <c r="O2421" s="604"/>
      <c r="P2421" s="604"/>
      <c r="Q2421" s="604"/>
      <c r="R2421" s="604"/>
      <c r="S2421" s="604"/>
      <c r="T2421" s="604"/>
      <c r="U2421" s="604"/>
      <c r="V2421" s="604"/>
      <c r="W2421" s="604"/>
      <c r="X2421" s="604"/>
      <c r="Y2421" s="604"/>
      <c r="Z2421" s="604"/>
      <c r="AA2421" s="604"/>
      <c r="AB2421" s="604"/>
      <c r="AC2421" s="604"/>
      <c r="AD2421" s="604"/>
      <c r="AE2421" s="604"/>
      <c r="AF2421" s="604"/>
      <c r="AG2421" s="604"/>
      <c r="AH2421" s="604"/>
      <c r="AI2421" s="604"/>
      <c r="AJ2421" s="604"/>
      <c r="AK2421" s="604"/>
      <c r="AL2421" s="604"/>
      <c r="AM2421" s="604"/>
      <c r="AN2421" s="604"/>
      <c r="AO2421" s="604"/>
      <c r="AP2421" s="604"/>
      <c r="AQ2421" s="604"/>
      <c r="AR2421" s="604"/>
      <c r="AS2421" s="604"/>
      <c r="AT2421" s="604"/>
      <c r="AU2421" s="604"/>
      <c r="AV2421" s="604"/>
      <c r="AW2421" s="604"/>
      <c r="AX2421" s="604"/>
      <c r="AY2421" s="604"/>
      <c r="AZ2421" s="604"/>
      <c r="BA2421" s="604"/>
      <c r="BB2421" s="604"/>
      <c r="BC2421" s="604"/>
      <c r="BD2421" s="604"/>
      <c r="BE2421" s="604"/>
      <c r="BF2421" s="604"/>
      <c r="BG2421" s="604"/>
      <c r="BH2421" s="604"/>
      <c r="BI2421" s="604"/>
      <c r="BJ2421" s="604"/>
      <c r="BK2421" s="604"/>
      <c r="BL2421" s="604"/>
      <c r="BM2421" s="604"/>
      <c r="BN2421" s="604"/>
      <c r="BO2421" s="604"/>
      <c r="BP2421" s="604"/>
      <c r="BQ2421" s="256"/>
      <c r="BR2421" s="256"/>
      <c r="BS2421" s="256"/>
      <c r="BT2421" s="257"/>
      <c r="BU2421" s="257"/>
      <c r="BV2421" s="255"/>
    </row>
    <row r="2422" spans="1:79" ht="10.9" customHeight="1" x14ac:dyDescent="0.45">
      <c r="A2422" s="95"/>
      <c r="B2422" s="258"/>
      <c r="C2422" s="62"/>
      <c r="D2422" s="62"/>
      <c r="E2422" s="62"/>
      <c r="F2422" s="63"/>
      <c r="G2422" s="63"/>
      <c r="H2422" s="62"/>
      <c r="I2422" s="62"/>
      <c r="J2422" s="62"/>
      <c r="K2422" s="62"/>
      <c r="L2422" s="62"/>
      <c r="M2422" s="62"/>
      <c r="N2422" s="62"/>
      <c r="O2422" s="62"/>
      <c r="P2422" s="62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62"/>
      <c r="AC2422" s="62"/>
      <c r="AD2422" s="62"/>
      <c r="AE2422" s="62"/>
      <c r="AF2422" s="62"/>
      <c r="AG2422" s="62"/>
      <c r="AH2422" s="259"/>
      <c r="AI2422" s="259"/>
      <c r="AJ2422" s="62"/>
      <c r="AK2422" s="62"/>
      <c r="AL2422" s="62"/>
      <c r="AM2422" s="62"/>
      <c r="AN2422" s="62"/>
      <c r="AO2422" s="62"/>
      <c r="AP2422" s="62"/>
      <c r="AQ2422" s="62"/>
      <c r="AR2422" s="62"/>
      <c r="AS2422" s="62"/>
      <c r="AT2422" s="62"/>
      <c r="AU2422" s="62"/>
      <c r="AV2422" s="62"/>
      <c r="AW2422" s="62"/>
      <c r="AX2422" s="62"/>
      <c r="AY2422" s="62"/>
      <c r="AZ2422" s="62"/>
      <c r="BA2422" s="62"/>
      <c r="BB2422" s="62"/>
      <c r="BC2422" s="62"/>
      <c r="BD2422" s="62"/>
      <c r="BE2422" s="62"/>
      <c r="BF2422" s="62"/>
      <c r="BG2422" s="62"/>
      <c r="BH2422" s="62"/>
      <c r="BI2422" s="62"/>
      <c r="BJ2422" s="62"/>
      <c r="BK2422" s="62"/>
      <c r="BL2422" s="62"/>
      <c r="BM2422" s="62"/>
      <c r="BN2422" s="62"/>
      <c r="BO2422" s="62"/>
      <c r="BP2422" s="94"/>
      <c r="BQ2422" s="87"/>
      <c r="BR2422" s="94"/>
      <c r="BS2422" s="94"/>
      <c r="BT2422" s="15"/>
      <c r="BU2422" s="15"/>
      <c r="BV2422" s="95"/>
    </row>
    <row r="2423" spans="1:79" s="18" customFormat="1" ht="36.75" customHeight="1" x14ac:dyDescent="0.45">
      <c r="A2423" s="260"/>
      <c r="B2423" s="258"/>
      <c r="C2423" s="261"/>
      <c r="D2423" s="262" t="s">
        <v>10</v>
      </c>
      <c r="E2423" s="605" t="str">
        <f>IF(ROSTER!D$3="","",ROSTER!D$3)</f>
        <v/>
      </c>
      <c r="F2423" s="605"/>
      <c r="G2423" s="605"/>
      <c r="H2423" s="605"/>
      <c r="I2423" s="605"/>
      <c r="J2423" s="605"/>
      <c r="K2423" s="605"/>
      <c r="L2423" s="605"/>
      <c r="M2423" s="605"/>
      <c r="N2423" s="605"/>
      <c r="O2423" s="605"/>
      <c r="P2423" s="605"/>
      <c r="Q2423" s="605"/>
      <c r="R2423" s="605"/>
      <c r="S2423" s="605"/>
      <c r="T2423" s="605"/>
      <c r="U2423" s="605"/>
      <c r="V2423" s="605"/>
      <c r="W2423" s="605"/>
      <c r="X2423" s="605"/>
      <c r="Y2423" s="605"/>
      <c r="Z2423" s="605"/>
      <c r="AA2423" s="605"/>
      <c r="AB2423" s="605"/>
      <c r="AC2423" s="605"/>
      <c r="AD2423" s="605"/>
      <c r="AE2423" s="605"/>
      <c r="AF2423" s="316"/>
      <c r="AG2423" s="606" t="s">
        <v>11</v>
      </c>
      <c r="AH2423" s="606"/>
      <c r="AI2423" s="606"/>
      <c r="AJ2423" s="606"/>
      <c r="AK2423" s="606"/>
      <c r="AL2423" s="606"/>
      <c r="AM2423" s="606"/>
      <c r="AN2423" s="607"/>
      <c r="AO2423" s="607"/>
      <c r="AP2423" s="607"/>
      <c r="AQ2423" s="607"/>
      <c r="AR2423" s="607"/>
      <c r="AS2423" s="607"/>
      <c r="AT2423" s="607"/>
      <c r="AU2423" s="607"/>
      <c r="AV2423" s="607"/>
      <c r="AW2423" s="607"/>
      <c r="AX2423" s="607"/>
      <c r="AY2423" s="607"/>
      <c r="AZ2423" s="607"/>
      <c r="BA2423" s="607"/>
      <c r="BB2423" s="607"/>
      <c r="BC2423" s="607"/>
      <c r="BD2423" s="607"/>
      <c r="BE2423" s="607"/>
      <c r="BF2423" s="607"/>
      <c r="BG2423" s="607"/>
      <c r="BH2423" s="607"/>
      <c r="BI2423" s="607"/>
      <c r="BJ2423" s="607"/>
      <c r="BK2423" s="607"/>
      <c r="BL2423" s="607"/>
      <c r="BM2423" s="607"/>
      <c r="BN2423" s="607"/>
      <c r="BO2423" s="607"/>
      <c r="BP2423" s="94"/>
      <c r="BQ2423" s="88" t="s">
        <v>130</v>
      </c>
      <c r="BR2423" s="94"/>
      <c r="BS2423" s="94"/>
      <c r="BT2423" s="263"/>
      <c r="BU2423" s="263"/>
      <c r="BV2423" s="260"/>
    </row>
    <row r="2424" spans="1:79" ht="8.85" customHeight="1" x14ac:dyDescent="0.45">
      <c r="A2424" s="96"/>
      <c r="B2424" s="258"/>
      <c r="C2424" s="259" t="s">
        <v>39</v>
      </c>
      <c r="D2424" s="259"/>
      <c r="E2424" s="259"/>
      <c r="F2424" s="63"/>
      <c r="G2424" s="63"/>
      <c r="H2424" s="259"/>
      <c r="I2424" s="259"/>
      <c r="J2424" s="317"/>
      <c r="K2424" s="317"/>
      <c r="L2424" s="317"/>
      <c r="M2424" s="317"/>
      <c r="N2424" s="317"/>
      <c r="O2424" s="317"/>
      <c r="P2424" s="317"/>
      <c r="Q2424" s="317"/>
      <c r="R2424" s="317"/>
      <c r="S2424" s="317"/>
      <c r="T2424" s="317"/>
      <c r="U2424" s="317"/>
      <c r="V2424" s="317"/>
      <c r="W2424" s="317"/>
      <c r="X2424" s="317"/>
      <c r="Y2424" s="317"/>
      <c r="Z2424" s="317"/>
      <c r="AA2424" s="317"/>
      <c r="AB2424" s="317"/>
      <c r="AC2424" s="317"/>
      <c r="AD2424" s="317"/>
      <c r="AE2424" s="317"/>
      <c r="AF2424" s="317"/>
      <c r="AG2424" s="317"/>
      <c r="AH2424" s="317"/>
      <c r="AI2424" s="259"/>
      <c r="AJ2424" s="264"/>
      <c r="AK2424" s="265"/>
      <c r="AL2424" s="265"/>
      <c r="AM2424" s="265"/>
      <c r="AN2424" s="265"/>
      <c r="AO2424" s="265"/>
      <c r="AP2424" s="265"/>
      <c r="AQ2424" s="266"/>
      <c r="AR2424" s="266"/>
      <c r="AS2424" s="266"/>
      <c r="AT2424" s="266"/>
      <c r="AU2424" s="266"/>
      <c r="AV2424" s="266"/>
      <c r="AW2424" s="266"/>
      <c r="AX2424" s="266"/>
      <c r="AY2424" s="266"/>
      <c r="AZ2424" s="266"/>
      <c r="BA2424" s="266"/>
      <c r="BB2424" s="266"/>
      <c r="BC2424" s="266"/>
      <c r="BD2424" s="266"/>
      <c r="BE2424" s="266"/>
      <c r="BF2424" s="266"/>
      <c r="BG2424" s="266"/>
      <c r="BH2424" s="266"/>
      <c r="BI2424" s="266"/>
      <c r="BJ2424" s="266"/>
      <c r="BK2424" s="266"/>
      <c r="BL2424" s="266"/>
      <c r="BM2424" s="266"/>
      <c r="BN2424" s="266"/>
      <c r="BO2424" s="266"/>
      <c r="BP2424" s="266"/>
      <c r="BQ2424" s="267"/>
      <c r="BR2424" s="267"/>
      <c r="BS2424" s="267"/>
      <c r="BT2424" s="268"/>
      <c r="BU2424" s="268"/>
      <c r="BV2424" s="96"/>
    </row>
    <row r="2425" spans="1:79" s="18" customFormat="1" ht="33.75" x14ac:dyDescent="0.45">
      <c r="A2425" s="260"/>
      <c r="B2425" s="258"/>
      <c r="C2425" s="608" t="s">
        <v>38</v>
      </c>
      <c r="D2425" s="608"/>
      <c r="E2425" s="607"/>
      <c r="F2425" s="607"/>
      <c r="G2425" s="607"/>
      <c r="H2425" s="607"/>
      <c r="I2425" s="607"/>
      <c r="J2425" s="607"/>
      <c r="K2425" s="607"/>
      <c r="L2425" s="607"/>
      <c r="M2425" s="607"/>
      <c r="N2425" s="607"/>
      <c r="O2425" s="607"/>
      <c r="P2425" s="607"/>
      <c r="Q2425" s="607"/>
      <c r="R2425" s="607"/>
      <c r="S2425" s="607"/>
      <c r="T2425" s="607"/>
      <c r="U2425" s="607"/>
      <c r="V2425" s="607"/>
      <c r="W2425" s="607"/>
      <c r="X2425" s="607"/>
      <c r="Y2425" s="607"/>
      <c r="Z2425" s="607"/>
      <c r="AA2425" s="607"/>
      <c r="AB2425" s="607"/>
      <c r="AC2425" s="607"/>
      <c r="AD2425" s="607"/>
      <c r="AE2425" s="607"/>
      <c r="AF2425" s="316"/>
      <c r="AG2425" s="609" t="s">
        <v>21</v>
      </c>
      <c r="AH2425" s="609"/>
      <c r="AI2425" s="609"/>
      <c r="AJ2425" s="609"/>
      <c r="AK2425" s="607"/>
      <c r="AL2425" s="607"/>
      <c r="AM2425" s="607"/>
      <c r="AN2425" s="607"/>
      <c r="AO2425" s="607"/>
      <c r="AP2425" s="607"/>
      <c r="AQ2425" s="607"/>
      <c r="AR2425" s="607"/>
      <c r="AS2425" s="607"/>
      <c r="AT2425" s="607"/>
      <c r="AU2425" s="607"/>
      <c r="AV2425" s="607"/>
      <c r="AW2425" s="607"/>
      <c r="AX2425" s="607"/>
      <c r="AY2425" s="607"/>
      <c r="AZ2425" s="607"/>
      <c r="BA2425" s="607"/>
      <c r="BB2425" s="607"/>
      <c r="BC2425" s="610" t="s">
        <v>12</v>
      </c>
      <c r="BD2425" s="610"/>
      <c r="BE2425" s="610"/>
      <c r="BF2425" s="611"/>
      <c r="BG2425" s="611"/>
      <c r="BH2425" s="611"/>
      <c r="BI2425" s="611"/>
      <c r="BJ2425" s="611"/>
      <c r="BK2425" s="611"/>
      <c r="BL2425" s="611"/>
      <c r="BM2425" s="611"/>
      <c r="BN2425" s="611"/>
      <c r="BO2425" s="611"/>
      <c r="BP2425" s="64"/>
      <c r="BQ2425" s="269"/>
      <c r="BR2425" s="65"/>
      <c r="BS2425" s="65"/>
      <c r="BT2425" s="270">
        <f>IF(BF2425=0,0,1)</f>
        <v>0</v>
      </c>
      <c r="BU2425" s="18">
        <f>IF((BG2475+BK2475)&gt;(AQ2475+AU2475),1,0)</f>
        <v>0</v>
      </c>
      <c r="BV2425" s="271"/>
    </row>
    <row r="2426" spans="1:79" ht="9.6" customHeight="1" x14ac:dyDescent="0.45">
      <c r="A2426" s="95"/>
      <c r="B2426" s="258"/>
      <c r="C2426" s="62"/>
      <c r="D2426" s="62"/>
      <c r="E2426" s="62"/>
      <c r="F2426" s="63"/>
      <c r="G2426" s="63"/>
      <c r="H2426" s="62"/>
      <c r="I2426" s="62"/>
      <c r="J2426" s="62"/>
      <c r="K2426" s="62"/>
      <c r="L2426" s="62"/>
      <c r="M2426" s="62"/>
      <c r="N2426" s="62"/>
      <c r="O2426" s="62"/>
      <c r="P2426" s="62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62"/>
      <c r="AC2426" s="62"/>
      <c r="AD2426" s="62"/>
      <c r="AE2426" s="62"/>
      <c r="AF2426" s="62"/>
      <c r="AG2426" s="62"/>
      <c r="AH2426" s="259"/>
      <c r="AI2426" s="259"/>
      <c r="AJ2426" s="62"/>
      <c r="AK2426" s="62"/>
      <c r="AL2426" s="62"/>
      <c r="AM2426" s="62"/>
      <c r="AN2426" s="62"/>
      <c r="AO2426" s="62"/>
      <c r="AP2426" s="62"/>
      <c r="AQ2426" s="62"/>
      <c r="AR2426" s="62"/>
      <c r="AS2426" s="62"/>
      <c r="AT2426" s="62"/>
      <c r="AU2426" s="62"/>
      <c r="AV2426" s="62"/>
      <c r="AW2426" s="62"/>
      <c r="AX2426" s="62"/>
      <c r="AY2426" s="62"/>
      <c r="AZ2426" s="62"/>
      <c r="BA2426" s="62"/>
      <c r="BB2426" s="62"/>
      <c r="BC2426" s="62"/>
      <c r="BD2426" s="62"/>
      <c r="BE2426" s="62"/>
      <c r="BF2426" s="62"/>
      <c r="BG2426" s="62"/>
      <c r="BH2426" s="62"/>
      <c r="BI2426" s="62"/>
      <c r="BJ2426" s="62"/>
      <c r="BK2426" s="62"/>
      <c r="BL2426" s="62"/>
      <c r="BM2426" s="62"/>
      <c r="BN2426" s="62"/>
      <c r="BO2426" s="62"/>
      <c r="BP2426" s="62"/>
      <c r="BQ2426" s="66"/>
      <c r="BR2426" s="66"/>
      <c r="BS2426" s="66"/>
      <c r="BT2426" s="15"/>
      <c r="BU2426" s="15"/>
      <c r="BV2426" s="95"/>
    </row>
    <row r="2427" spans="1:79" ht="8.85" customHeight="1" thickBot="1" x14ac:dyDescent="0.5">
      <c r="A2427" s="95"/>
      <c r="B2427" s="113"/>
      <c r="C2427" s="67"/>
      <c r="D2427" s="67"/>
      <c r="E2427" s="67"/>
      <c r="F2427" s="68"/>
      <c r="G2427" s="68"/>
      <c r="H2427" s="67"/>
      <c r="I2427" s="67"/>
      <c r="J2427" s="67"/>
      <c r="K2427" s="67"/>
      <c r="L2427" s="67"/>
      <c r="M2427" s="67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  <c r="AA2427" s="67"/>
      <c r="AB2427" s="67"/>
      <c r="AC2427" s="67"/>
      <c r="AD2427" s="67"/>
      <c r="AE2427" s="67"/>
      <c r="AF2427" s="67"/>
      <c r="AG2427" s="67"/>
      <c r="AH2427" s="272"/>
      <c r="AI2427" s="272"/>
      <c r="AJ2427" s="67"/>
      <c r="AK2427" s="67"/>
      <c r="AL2427" s="67"/>
      <c r="AM2427" s="67"/>
      <c r="AN2427" s="67"/>
      <c r="AO2427" s="67"/>
      <c r="AP2427" s="67"/>
      <c r="AQ2427" s="67"/>
      <c r="AR2427" s="67"/>
      <c r="AS2427" s="67"/>
      <c r="AT2427" s="67"/>
      <c r="AU2427" s="67"/>
      <c r="AV2427" s="67"/>
      <c r="AW2427" s="67"/>
      <c r="AX2427" s="67"/>
      <c r="AY2427" s="67"/>
      <c r="AZ2427" s="67"/>
      <c r="BA2427" s="67"/>
      <c r="BB2427" s="67"/>
      <c r="BC2427" s="67"/>
      <c r="BD2427" s="67"/>
      <c r="BE2427" s="67"/>
      <c r="BF2427" s="67"/>
      <c r="BG2427" s="67"/>
      <c r="BH2427" s="67"/>
      <c r="BI2427" s="67"/>
      <c r="BJ2427" s="67"/>
      <c r="BK2427" s="67"/>
      <c r="BL2427" s="67"/>
      <c r="BM2427" s="67"/>
      <c r="BN2427" s="67"/>
      <c r="BO2427" s="67"/>
      <c r="BP2427" s="67"/>
      <c r="BQ2427" s="69"/>
      <c r="BR2427" s="69"/>
      <c r="BS2427" s="69"/>
      <c r="BT2427" s="15"/>
      <c r="BU2427" s="15"/>
      <c r="BV2427" s="95"/>
    </row>
    <row r="2428" spans="1:79" s="18" customFormat="1" ht="40.5" customHeight="1" thickTop="1" x14ac:dyDescent="0.4">
      <c r="A2428" s="271"/>
      <c r="B2428" s="652" t="s">
        <v>0</v>
      </c>
      <c r="C2428" s="648" t="s">
        <v>1</v>
      </c>
      <c r="D2428" s="649"/>
      <c r="E2428" s="273" t="s">
        <v>28</v>
      </c>
      <c r="F2428" s="546" t="s">
        <v>100</v>
      </c>
      <c r="G2428" s="546" t="s">
        <v>101</v>
      </c>
      <c r="H2428" s="644" t="s">
        <v>41</v>
      </c>
      <c r="I2428" s="645"/>
      <c r="J2428" s="554" t="s">
        <v>7</v>
      </c>
      <c r="K2428" s="554"/>
      <c r="L2428" s="554"/>
      <c r="M2428" s="554"/>
      <c r="N2428" s="554"/>
      <c r="O2428" s="554"/>
      <c r="P2428" s="554" t="s">
        <v>2</v>
      </c>
      <c r="Q2428" s="554"/>
      <c r="R2428" s="554"/>
      <c r="S2428" s="554"/>
      <c r="T2428" s="554"/>
      <c r="U2428" s="555"/>
      <c r="V2428" s="550" t="s">
        <v>158</v>
      </c>
      <c r="W2428" s="551"/>
      <c r="X2428" s="550" t="s">
        <v>35</v>
      </c>
      <c r="Y2428" s="551"/>
      <c r="Z2428" s="550" t="s">
        <v>36</v>
      </c>
      <c r="AA2428" s="551"/>
      <c r="AB2428" s="550" t="s">
        <v>44</v>
      </c>
      <c r="AC2428" s="551"/>
      <c r="AD2428" s="554" t="s">
        <v>6</v>
      </c>
      <c r="AE2428" s="554"/>
      <c r="AF2428" s="554"/>
      <c r="AG2428" s="554"/>
      <c r="AH2428" s="554"/>
      <c r="AI2428" s="554"/>
      <c r="AJ2428" s="554" t="s">
        <v>68</v>
      </c>
      <c r="AK2428" s="554"/>
      <c r="AL2428" s="554"/>
      <c r="AM2428" s="554"/>
      <c r="AN2428" s="554"/>
      <c r="AO2428" s="554"/>
      <c r="AP2428" s="554" t="s">
        <v>69</v>
      </c>
      <c r="AQ2428" s="554"/>
      <c r="AR2428" s="554"/>
      <c r="AS2428" s="554"/>
      <c r="AT2428" s="554"/>
      <c r="AU2428" s="554"/>
      <c r="AV2428" s="554" t="s">
        <v>70</v>
      </c>
      <c r="AW2428" s="554"/>
      <c r="AX2428" s="554"/>
      <c r="AY2428" s="554"/>
      <c r="AZ2428" s="554"/>
      <c r="BA2428" s="555"/>
      <c r="BB2428" s="554" t="s">
        <v>4</v>
      </c>
      <c r="BC2428" s="554"/>
      <c r="BD2428" s="554"/>
      <c r="BE2428" s="554"/>
      <c r="BF2428" s="554"/>
      <c r="BG2428" s="554"/>
      <c r="BH2428" s="554" t="s">
        <v>71</v>
      </c>
      <c r="BI2428" s="554"/>
      <c r="BJ2428" s="554"/>
      <c r="BK2428" s="554"/>
      <c r="BL2428" s="554"/>
      <c r="BM2428" s="556"/>
      <c r="BN2428" s="557" t="s">
        <v>25</v>
      </c>
      <c r="BO2428" s="558"/>
      <c r="BP2428" s="559"/>
      <c r="BQ2428" s="691" t="s">
        <v>110</v>
      </c>
      <c r="BR2428" s="691" t="s">
        <v>86</v>
      </c>
      <c r="BS2428" s="691" t="s">
        <v>87</v>
      </c>
      <c r="BT2428" s="274"/>
      <c r="BU2428" s="274"/>
      <c r="BV2428" s="271"/>
    </row>
    <row r="2429" spans="1:79" s="18" customFormat="1" ht="41.25" customHeight="1" x14ac:dyDescent="0.7">
      <c r="A2429" s="271"/>
      <c r="B2429" s="653"/>
      <c r="C2429" s="650"/>
      <c r="D2429" s="651"/>
      <c r="E2429" s="275" t="s">
        <v>102</v>
      </c>
      <c r="F2429" s="547"/>
      <c r="G2429" s="547"/>
      <c r="H2429" s="646"/>
      <c r="I2429" s="647"/>
      <c r="J2429" s="525" t="s">
        <v>17</v>
      </c>
      <c r="K2429" s="526"/>
      <c r="L2429" s="521" t="s">
        <v>18</v>
      </c>
      <c r="M2429" s="522"/>
      <c r="N2429" s="523" t="s">
        <v>19</v>
      </c>
      <c r="O2429" s="524"/>
      <c r="P2429" s="525" t="s">
        <v>26</v>
      </c>
      <c r="Q2429" s="526"/>
      <c r="R2429" s="521" t="s">
        <v>24</v>
      </c>
      <c r="S2429" s="522"/>
      <c r="T2429" s="523" t="s">
        <v>19</v>
      </c>
      <c r="U2429" s="527"/>
      <c r="V2429" s="552"/>
      <c r="W2429" s="553"/>
      <c r="X2429" s="552"/>
      <c r="Y2429" s="553"/>
      <c r="Z2429" s="552"/>
      <c r="AA2429" s="553"/>
      <c r="AB2429" s="552"/>
      <c r="AC2429" s="553"/>
      <c r="AD2429" s="525" t="s">
        <v>48</v>
      </c>
      <c r="AE2429" s="526"/>
      <c r="AF2429" s="521" t="s">
        <v>23</v>
      </c>
      <c r="AG2429" s="522"/>
      <c r="AH2429" s="563" t="s">
        <v>5</v>
      </c>
      <c r="AI2429" s="564"/>
      <c r="AJ2429" s="525" t="s">
        <v>48</v>
      </c>
      <c r="AK2429" s="526"/>
      <c r="AL2429" s="521" t="s">
        <v>23</v>
      </c>
      <c r="AM2429" s="522"/>
      <c r="AN2429" s="563" t="s">
        <v>5</v>
      </c>
      <c r="AO2429" s="564"/>
      <c r="AP2429" s="525" t="s">
        <v>48</v>
      </c>
      <c r="AQ2429" s="526"/>
      <c r="AR2429" s="521" t="s">
        <v>23</v>
      </c>
      <c r="AS2429" s="522"/>
      <c r="AT2429" s="563" t="s">
        <v>5</v>
      </c>
      <c r="AU2429" s="564"/>
      <c r="AV2429" s="525" t="s">
        <v>48</v>
      </c>
      <c r="AW2429" s="526"/>
      <c r="AX2429" s="521" t="s">
        <v>23</v>
      </c>
      <c r="AY2429" s="522"/>
      <c r="AZ2429" s="563" t="s">
        <v>5</v>
      </c>
      <c r="BA2429" s="655"/>
      <c r="BB2429" s="525" t="s">
        <v>48</v>
      </c>
      <c r="BC2429" s="526"/>
      <c r="BD2429" s="521" t="s">
        <v>23</v>
      </c>
      <c r="BE2429" s="522"/>
      <c r="BF2429" s="563" t="s">
        <v>5</v>
      </c>
      <c r="BG2429" s="564"/>
      <c r="BH2429" s="525" t="s">
        <v>48</v>
      </c>
      <c r="BI2429" s="526"/>
      <c r="BJ2429" s="521" t="s">
        <v>23</v>
      </c>
      <c r="BK2429" s="522"/>
      <c r="BL2429" s="563" t="s">
        <v>5</v>
      </c>
      <c r="BM2429" s="564"/>
      <c r="BN2429" s="560"/>
      <c r="BO2429" s="561"/>
      <c r="BP2429" s="562"/>
      <c r="BQ2429" s="692"/>
      <c r="BR2429" s="692"/>
      <c r="BS2429" s="692"/>
      <c r="BT2429" s="274"/>
      <c r="BU2429" s="274"/>
      <c r="BV2429" s="271"/>
      <c r="CA2429" s="104"/>
    </row>
    <row r="2430" spans="1:79" ht="23.85" customHeight="1" x14ac:dyDescent="0.35">
      <c r="A2430" s="276"/>
      <c r="B2430" s="570" t="str">
        <f>IF(ROSTER!B$8="","",ROSTER!B$8)</f>
        <v/>
      </c>
      <c r="C2430" s="572" t="str">
        <f>IF(ROSTER!C$8="","",ROSTER!C$8)</f>
        <v/>
      </c>
      <c r="D2430" s="573"/>
      <c r="E2430" s="574"/>
      <c r="F2430" s="576">
        <f>IF(E2430="y",1,IF(E2430="S",1,0))</f>
        <v>0</v>
      </c>
      <c r="G2430" s="582">
        <f>IF(E2430="S",1,0)</f>
        <v>0</v>
      </c>
      <c r="H2430" s="578"/>
      <c r="I2430" s="543"/>
      <c r="J2430" s="542"/>
      <c r="K2430" s="580"/>
      <c r="L2430" s="584"/>
      <c r="M2430" s="585"/>
      <c r="N2430" s="588">
        <f>L2430+J2430</f>
        <v>0</v>
      </c>
      <c r="O2430" s="589"/>
      <c r="P2430" s="542"/>
      <c r="Q2430" s="580"/>
      <c r="R2430" s="584"/>
      <c r="S2430" s="585"/>
      <c r="T2430" s="588">
        <f>R2430-P2430</f>
        <v>0</v>
      </c>
      <c r="U2430" s="588"/>
      <c r="V2430" s="542"/>
      <c r="W2430" s="543"/>
      <c r="X2430" s="593"/>
      <c r="Y2430" s="543"/>
      <c r="Z2430" s="542"/>
      <c r="AA2430" s="543"/>
      <c r="AB2430" s="542"/>
      <c r="AC2430" s="543"/>
      <c r="AD2430" s="542"/>
      <c r="AE2430" s="580"/>
      <c r="AF2430" s="584"/>
      <c r="AG2430" s="585"/>
      <c r="AH2430" s="595">
        <f>IF(AD2430=0,0,(AF2430/AD2430)*100)</f>
        <v>0</v>
      </c>
      <c r="AI2430" s="596"/>
      <c r="AJ2430" s="542"/>
      <c r="AK2430" s="580"/>
      <c r="AL2430" s="584"/>
      <c r="AM2430" s="585"/>
      <c r="AN2430" s="595">
        <f>IF(AJ2430=0,0,(AL2430/AJ2430)*100)</f>
        <v>0</v>
      </c>
      <c r="AO2430" s="596"/>
      <c r="AP2430" s="542"/>
      <c r="AQ2430" s="580"/>
      <c r="AR2430" s="584"/>
      <c r="AS2430" s="585"/>
      <c r="AT2430" s="595">
        <f>IF(AP2430=0,0,(AR2430/AP2430)*100)</f>
        <v>0</v>
      </c>
      <c r="AU2430" s="596"/>
      <c r="AV2430" s="599">
        <f>AD2430+AJ2430+AP2430</f>
        <v>0</v>
      </c>
      <c r="AW2430" s="600"/>
      <c r="AX2430" s="630">
        <f>AF2430+AL2430+AR2430</f>
        <v>0</v>
      </c>
      <c r="AY2430" s="631"/>
      <c r="AZ2430" s="595">
        <f>IF(AV2430=0,0,(AX2430/AV2430)*100)</f>
        <v>0</v>
      </c>
      <c r="BA2430" s="596"/>
      <c r="BB2430" s="542"/>
      <c r="BC2430" s="580"/>
      <c r="BD2430" s="584"/>
      <c r="BE2430" s="585"/>
      <c r="BF2430" s="595">
        <f>IF(BB2430=0,0,(BD2430/BB2430)*100)</f>
        <v>0</v>
      </c>
      <c r="BG2430" s="596"/>
      <c r="BH2430" s="599">
        <f>AV2430+BB2430</f>
        <v>0</v>
      </c>
      <c r="BI2430" s="600"/>
      <c r="BJ2430" s="630">
        <f>AX2430+BD2430</f>
        <v>0</v>
      </c>
      <c r="BK2430" s="631"/>
      <c r="BL2430" s="595">
        <f>IF(BH2430=0,0,(BJ2430/BH2430)*100)</f>
        <v>0</v>
      </c>
      <c r="BM2430" s="596"/>
      <c r="BN2430" s="656">
        <f>(AF2430*2)+(AL2430*2)+(AR2430*3)+BD2430</f>
        <v>0</v>
      </c>
      <c r="BO2430" s="657"/>
      <c r="BP2430" s="658"/>
      <c r="BQ2430" s="676">
        <f>IF(BS2430=0,0,50*BR2430/BS2430)</f>
        <v>0</v>
      </c>
      <c r="BR2430" s="662">
        <f>(BN2430*BU$2430)+(N2430*BU$2431)+(Z2430*BU$2432)+(R2430*BU$2433)+(X2430*BU$2434)+(AB2430*BU$2435)+(V2430*BU$2440)</f>
        <v>0</v>
      </c>
      <c r="BS2430" s="662">
        <f>((BB2430-BD2430)*BU$2437)+((AV2430-AX2430)*BU$2436)+(H2430*BU$2438)+(P2430*BU$2439)</f>
        <v>0</v>
      </c>
      <c r="BT2430" s="19" t="s">
        <v>75</v>
      </c>
      <c r="BU2430" s="277">
        <f>IF(BQ2425="B",'VALUE POINTS'!L$10,IF('GAME STATS'!BQ2425="C",'VALUE POINTS'!M$10,'VALUE POINTS'!K$10))</f>
        <v>1</v>
      </c>
      <c r="BV2430" s="278"/>
    </row>
    <row r="2431" spans="1:79" ht="23.85" customHeight="1" x14ac:dyDescent="0.35">
      <c r="A2431" s="276"/>
      <c r="B2431" s="571"/>
      <c r="C2431" s="642" t="str">
        <f>IF(ROSTER!D$8="","",ROSTER!D$8)</f>
        <v/>
      </c>
      <c r="D2431" s="643"/>
      <c r="E2431" s="575"/>
      <c r="F2431" s="577"/>
      <c r="G2431" s="583"/>
      <c r="H2431" s="579"/>
      <c r="I2431" s="545"/>
      <c r="J2431" s="544"/>
      <c r="K2431" s="581"/>
      <c r="L2431" s="586"/>
      <c r="M2431" s="587"/>
      <c r="N2431" s="592"/>
      <c r="O2431" s="603"/>
      <c r="P2431" s="544"/>
      <c r="Q2431" s="581"/>
      <c r="R2431" s="586"/>
      <c r="S2431" s="587"/>
      <c r="T2431" s="592"/>
      <c r="U2431" s="592"/>
      <c r="V2431" s="544"/>
      <c r="W2431" s="545"/>
      <c r="X2431" s="594"/>
      <c r="Y2431" s="545"/>
      <c r="Z2431" s="544"/>
      <c r="AA2431" s="545"/>
      <c r="AB2431" s="544"/>
      <c r="AC2431" s="545"/>
      <c r="AD2431" s="544"/>
      <c r="AE2431" s="581"/>
      <c r="AF2431" s="586"/>
      <c r="AG2431" s="587"/>
      <c r="AH2431" s="626"/>
      <c r="AI2431" s="627"/>
      <c r="AJ2431" s="544"/>
      <c r="AK2431" s="581"/>
      <c r="AL2431" s="586"/>
      <c r="AM2431" s="587"/>
      <c r="AN2431" s="626"/>
      <c r="AO2431" s="627"/>
      <c r="AP2431" s="544"/>
      <c r="AQ2431" s="581"/>
      <c r="AR2431" s="586"/>
      <c r="AS2431" s="587"/>
      <c r="AT2431" s="626"/>
      <c r="AU2431" s="627"/>
      <c r="AV2431" s="628"/>
      <c r="AW2431" s="629"/>
      <c r="AX2431" s="632"/>
      <c r="AY2431" s="633"/>
      <c r="AZ2431" s="626"/>
      <c r="BA2431" s="627"/>
      <c r="BB2431" s="544"/>
      <c r="BC2431" s="581"/>
      <c r="BD2431" s="586"/>
      <c r="BE2431" s="587"/>
      <c r="BF2431" s="626"/>
      <c r="BG2431" s="627"/>
      <c r="BH2431" s="628"/>
      <c r="BI2431" s="629"/>
      <c r="BJ2431" s="632"/>
      <c r="BK2431" s="633"/>
      <c r="BL2431" s="626"/>
      <c r="BM2431" s="627"/>
      <c r="BN2431" s="678"/>
      <c r="BO2431" s="679"/>
      <c r="BP2431" s="680"/>
      <c r="BQ2431" s="677"/>
      <c r="BR2431" s="663"/>
      <c r="BS2431" s="663"/>
      <c r="BT2431" s="19" t="s">
        <v>76</v>
      </c>
      <c r="BU2431" s="277">
        <f>IF(BQ2425="B",'VALUE POINTS'!L$11,IF('GAME STATS'!BQ2425="C",'VALUE POINTS'!M$11,'VALUE POINTS'!K$11))</f>
        <v>1</v>
      </c>
      <c r="BV2431" s="278"/>
    </row>
    <row r="2432" spans="1:79" ht="21.75" customHeight="1" x14ac:dyDescent="0.4">
      <c r="A2432" s="95"/>
      <c r="B2432" s="570" t="str">
        <f>IF(ROSTER!B$10="","",ROSTER!B$10)</f>
        <v/>
      </c>
      <c r="C2432" s="572" t="str">
        <f>IF(ROSTER!C$10="","",ROSTER!C$10)</f>
        <v/>
      </c>
      <c r="D2432" s="573"/>
      <c r="E2432" s="574"/>
      <c r="F2432" s="576">
        <f>IF(E2432="y",1,IF(E2432="S",1,0))</f>
        <v>0</v>
      </c>
      <c r="G2432" s="582">
        <f>IF(E2432="S",1,0)</f>
        <v>0</v>
      </c>
      <c r="H2432" s="578"/>
      <c r="I2432" s="543"/>
      <c r="J2432" s="542"/>
      <c r="K2432" s="580"/>
      <c r="L2432" s="584"/>
      <c r="M2432" s="585"/>
      <c r="N2432" s="588">
        <f>L2432+J2432</f>
        <v>0</v>
      </c>
      <c r="O2432" s="589"/>
      <c r="P2432" s="542"/>
      <c r="Q2432" s="580"/>
      <c r="R2432" s="584"/>
      <c r="S2432" s="585"/>
      <c r="T2432" s="588">
        <f>R2432-P2432</f>
        <v>0</v>
      </c>
      <c r="U2432" s="588"/>
      <c r="V2432" s="542"/>
      <c r="W2432" s="543"/>
      <c r="X2432" s="593"/>
      <c r="Y2432" s="543"/>
      <c r="Z2432" s="542"/>
      <c r="AA2432" s="543"/>
      <c r="AB2432" s="542"/>
      <c r="AC2432" s="543"/>
      <c r="AD2432" s="542"/>
      <c r="AE2432" s="580"/>
      <c r="AF2432" s="584"/>
      <c r="AG2432" s="585"/>
      <c r="AH2432" s="595">
        <f>IF(AD2432=0,0,(AF2432/AD2432)*100)</f>
        <v>0</v>
      </c>
      <c r="AI2432" s="596"/>
      <c r="AJ2432" s="542"/>
      <c r="AK2432" s="580"/>
      <c r="AL2432" s="584"/>
      <c r="AM2432" s="585"/>
      <c r="AN2432" s="595">
        <f>IF(AJ2432=0,0,(AL2432/AJ2432)*100)</f>
        <v>0</v>
      </c>
      <c r="AO2432" s="596"/>
      <c r="AP2432" s="542"/>
      <c r="AQ2432" s="580"/>
      <c r="AR2432" s="584"/>
      <c r="AS2432" s="585"/>
      <c r="AT2432" s="595">
        <f>IF(AP2432=0,0,(AR2432/AP2432)*100)</f>
        <v>0</v>
      </c>
      <c r="AU2432" s="596"/>
      <c r="AV2432" s="599">
        <f>AD2432+AJ2432+AP2432</f>
        <v>0</v>
      </c>
      <c r="AW2432" s="600"/>
      <c r="AX2432" s="630">
        <f>AF2432+AL2432+AR2432</f>
        <v>0</v>
      </c>
      <c r="AY2432" s="631"/>
      <c r="AZ2432" s="595">
        <f>IF(AV2432=0,0,(AX2432/AV2432)*100)</f>
        <v>0</v>
      </c>
      <c r="BA2432" s="596"/>
      <c r="BB2432" s="542"/>
      <c r="BC2432" s="580"/>
      <c r="BD2432" s="584"/>
      <c r="BE2432" s="585"/>
      <c r="BF2432" s="595">
        <f>IF(BB2432=0,0,(BD2432/BB2432)*100)</f>
        <v>0</v>
      </c>
      <c r="BG2432" s="596"/>
      <c r="BH2432" s="599">
        <f>AV2432+BB2432</f>
        <v>0</v>
      </c>
      <c r="BI2432" s="600"/>
      <c r="BJ2432" s="630">
        <f>AX2432+BD2432</f>
        <v>0</v>
      </c>
      <c r="BK2432" s="631"/>
      <c r="BL2432" s="595">
        <f>IF(BH2432=0,0,(BJ2432/BH2432)*100)</f>
        <v>0</v>
      </c>
      <c r="BM2432" s="596"/>
      <c r="BN2432" s="656">
        <f>(AF2432*2)+(AL2432*2)+(AR2432*3)+BD2432</f>
        <v>0</v>
      </c>
      <c r="BO2432" s="657"/>
      <c r="BP2432" s="658"/>
      <c r="BQ2432" s="676">
        <f>IF(BS2432=0,0,50*BR2432/BS2432)</f>
        <v>0</v>
      </c>
      <c r="BR2432" s="662">
        <f t="shared" ref="BR2432" si="2356">(BN2432*BU$2430)+(N2432*BU$2431)+(Z2432*BU$2432)+(R2432*BU$2433)+(X2432*BU$2434)+(AB2432*BU$2435)+(V2432*BU$2440)</f>
        <v>0</v>
      </c>
      <c r="BS2432" s="662">
        <f t="shared" ref="BS2432" si="2357">((BB2432-BD2432)*BU$2437)+((AV2432-AX2432)*BU$2436)+(H2432*BU$2438)+(P2432*BU$2439)</f>
        <v>0</v>
      </c>
      <c r="BT2432" s="19" t="s">
        <v>77</v>
      </c>
      <c r="BU2432" s="277">
        <f>IF(BQ2425="B",'VALUE POINTS'!L$12,IF('GAME STATS'!BQ2425="C",'VALUE POINTS'!M$12,'VALUE POINTS'!K$12))</f>
        <v>2</v>
      </c>
      <c r="BV2432" s="278"/>
      <c r="CA2432" s="18"/>
    </row>
    <row r="2433" spans="1:79" ht="21.75" customHeight="1" x14ac:dyDescent="0.35">
      <c r="A2433" s="95"/>
      <c r="B2433" s="571"/>
      <c r="C2433" s="642" t="str">
        <f>IF(ROSTER!D$10="","",ROSTER!D$10)</f>
        <v/>
      </c>
      <c r="D2433" s="643"/>
      <c r="E2433" s="575"/>
      <c r="F2433" s="577"/>
      <c r="G2433" s="583"/>
      <c r="H2433" s="579"/>
      <c r="I2433" s="545"/>
      <c r="J2433" s="544"/>
      <c r="K2433" s="581"/>
      <c r="L2433" s="586"/>
      <c r="M2433" s="587"/>
      <c r="N2433" s="592" t="s">
        <v>16</v>
      </c>
      <c r="O2433" s="603"/>
      <c r="P2433" s="544"/>
      <c r="Q2433" s="581"/>
      <c r="R2433" s="586"/>
      <c r="S2433" s="587"/>
      <c r="T2433" s="592" t="s">
        <v>16</v>
      </c>
      <c r="U2433" s="592"/>
      <c r="V2433" s="544"/>
      <c r="W2433" s="545"/>
      <c r="X2433" s="594"/>
      <c r="Y2433" s="545"/>
      <c r="Z2433" s="544"/>
      <c r="AA2433" s="545"/>
      <c r="AB2433" s="544"/>
      <c r="AC2433" s="545"/>
      <c r="AD2433" s="544"/>
      <c r="AE2433" s="581"/>
      <c r="AF2433" s="586"/>
      <c r="AG2433" s="587"/>
      <c r="AH2433" s="626"/>
      <c r="AI2433" s="627"/>
      <c r="AJ2433" s="544"/>
      <c r="AK2433" s="581"/>
      <c r="AL2433" s="586"/>
      <c r="AM2433" s="587"/>
      <c r="AN2433" s="626"/>
      <c r="AO2433" s="627"/>
      <c r="AP2433" s="544"/>
      <c r="AQ2433" s="581"/>
      <c r="AR2433" s="586"/>
      <c r="AS2433" s="587"/>
      <c r="AT2433" s="626"/>
      <c r="AU2433" s="627"/>
      <c r="AV2433" s="628"/>
      <c r="AW2433" s="629"/>
      <c r="AX2433" s="632"/>
      <c r="AY2433" s="633"/>
      <c r="AZ2433" s="626"/>
      <c r="BA2433" s="627"/>
      <c r="BB2433" s="544"/>
      <c r="BC2433" s="581"/>
      <c r="BD2433" s="586"/>
      <c r="BE2433" s="587"/>
      <c r="BF2433" s="626"/>
      <c r="BG2433" s="627"/>
      <c r="BH2433" s="628"/>
      <c r="BI2433" s="629"/>
      <c r="BJ2433" s="632"/>
      <c r="BK2433" s="633"/>
      <c r="BL2433" s="626"/>
      <c r="BM2433" s="627"/>
      <c r="BN2433" s="678"/>
      <c r="BO2433" s="679"/>
      <c r="BP2433" s="680"/>
      <c r="BQ2433" s="677"/>
      <c r="BR2433" s="663"/>
      <c r="BS2433" s="663"/>
      <c r="BT2433" s="19" t="s">
        <v>78</v>
      </c>
      <c r="BU2433" s="277">
        <f>IF(BQ2425="B",'VALUE POINTS'!L$13,IF('GAME STATS'!BQ2425="C",'VALUE POINTS'!M$13,'VALUE POINTS'!K$13))</f>
        <v>2</v>
      </c>
      <c r="BV2433" s="278"/>
    </row>
    <row r="2434" spans="1:79" ht="21.75" customHeight="1" x14ac:dyDescent="0.35">
      <c r="A2434" s="95"/>
      <c r="B2434" s="570" t="str">
        <f>IF(ROSTER!B$12="","",ROSTER!B$12)</f>
        <v/>
      </c>
      <c r="C2434" s="572" t="str">
        <f>IF(ROSTER!C$12="","",ROSTER!C$12)</f>
        <v/>
      </c>
      <c r="D2434" s="573"/>
      <c r="E2434" s="574"/>
      <c r="F2434" s="576">
        <f>IF(E2434="y",1,IF(E2434="S",1,0))</f>
        <v>0</v>
      </c>
      <c r="G2434" s="582">
        <f>IF(E2434="S",1,0)</f>
        <v>0</v>
      </c>
      <c r="H2434" s="578"/>
      <c r="I2434" s="543"/>
      <c r="J2434" s="542"/>
      <c r="K2434" s="580"/>
      <c r="L2434" s="584"/>
      <c r="M2434" s="585"/>
      <c r="N2434" s="588">
        <f>L2434+J2434</f>
        <v>0</v>
      </c>
      <c r="O2434" s="589"/>
      <c r="P2434" s="542"/>
      <c r="Q2434" s="580"/>
      <c r="R2434" s="584"/>
      <c r="S2434" s="585"/>
      <c r="T2434" s="588">
        <f>R2434-P2434</f>
        <v>0</v>
      </c>
      <c r="U2434" s="588"/>
      <c r="V2434" s="542"/>
      <c r="W2434" s="543"/>
      <c r="X2434" s="593"/>
      <c r="Y2434" s="543"/>
      <c r="Z2434" s="542"/>
      <c r="AA2434" s="543"/>
      <c r="AB2434" s="542"/>
      <c r="AC2434" s="543"/>
      <c r="AD2434" s="542"/>
      <c r="AE2434" s="580"/>
      <c r="AF2434" s="584"/>
      <c r="AG2434" s="585"/>
      <c r="AH2434" s="595">
        <f>IF(AD2434=0,0,(AF2434/AD2434)*100)</f>
        <v>0</v>
      </c>
      <c r="AI2434" s="596"/>
      <c r="AJ2434" s="542"/>
      <c r="AK2434" s="580"/>
      <c r="AL2434" s="584"/>
      <c r="AM2434" s="585"/>
      <c r="AN2434" s="595">
        <f>IF(AJ2434=0,0,(AL2434/AJ2434)*100)</f>
        <v>0</v>
      </c>
      <c r="AO2434" s="596"/>
      <c r="AP2434" s="542"/>
      <c r="AQ2434" s="580"/>
      <c r="AR2434" s="584"/>
      <c r="AS2434" s="585"/>
      <c r="AT2434" s="595">
        <f>IF(AP2434=0,0,(AR2434/AP2434)*100)</f>
        <v>0</v>
      </c>
      <c r="AU2434" s="596"/>
      <c r="AV2434" s="599">
        <f>AD2434+AJ2434+AP2434</f>
        <v>0</v>
      </c>
      <c r="AW2434" s="600"/>
      <c r="AX2434" s="630">
        <f>AF2434+AL2434+AR2434</f>
        <v>0</v>
      </c>
      <c r="AY2434" s="631"/>
      <c r="AZ2434" s="595">
        <f>IF(AV2434=0,0,(AX2434/AV2434)*100)</f>
        <v>0</v>
      </c>
      <c r="BA2434" s="596"/>
      <c r="BB2434" s="542"/>
      <c r="BC2434" s="580"/>
      <c r="BD2434" s="584"/>
      <c r="BE2434" s="585"/>
      <c r="BF2434" s="595">
        <f>IF(BB2434=0,0,(BD2434/BB2434)*100)</f>
        <v>0</v>
      </c>
      <c r="BG2434" s="596"/>
      <c r="BH2434" s="599">
        <f>AV2434+BB2434</f>
        <v>0</v>
      </c>
      <c r="BI2434" s="600"/>
      <c r="BJ2434" s="630">
        <f>AX2434+BD2434</f>
        <v>0</v>
      </c>
      <c r="BK2434" s="631"/>
      <c r="BL2434" s="595">
        <f>IF(BH2434=0,0,(BJ2434/BH2434)*100)</f>
        <v>0</v>
      </c>
      <c r="BM2434" s="596"/>
      <c r="BN2434" s="656">
        <f>(AF2434*2)+(AL2434*2)+(AR2434*3)+BD2434</f>
        <v>0</v>
      </c>
      <c r="BO2434" s="657"/>
      <c r="BP2434" s="658"/>
      <c r="BQ2434" s="676">
        <f t="shared" ref="BQ2434" si="2358">IF(BS2434=0,0,50*BR2434/BS2434)</f>
        <v>0</v>
      </c>
      <c r="BR2434" s="662">
        <f t="shared" ref="BR2434" si="2359">(BN2434*BU$2430)+(N2434*BU$2431)+(Z2434*BU$2432)+(R2434*BU$2433)+(X2434*BU$2434)+(AB2434*BU$2435)+(V2434*BU$2440)</f>
        <v>0</v>
      </c>
      <c r="BS2434" s="662">
        <f t="shared" ref="BS2434" si="2360">((BB2434-BD2434)*BU$2437)+((AV2434-AX2434)*BU$2436)+(H2434*BU$2438)+(P2434*BU$2439)</f>
        <v>0</v>
      </c>
      <c r="BT2434" s="19" t="s">
        <v>79</v>
      </c>
      <c r="BU2434" s="277">
        <f>IF(BQ2425="B",'VALUE POINTS'!L$14,IF('GAME STATS'!BQ2425="C",'VALUE POINTS'!M$14,'VALUE POINTS'!K$14))</f>
        <v>2</v>
      </c>
      <c r="BV2434" s="278"/>
    </row>
    <row r="2435" spans="1:79" ht="21.75" customHeight="1" x14ac:dyDescent="0.4">
      <c r="A2435" s="95"/>
      <c r="B2435" s="571"/>
      <c r="C2435" s="642" t="str">
        <f>IF(ROSTER!D$12="","",ROSTER!D$12)</f>
        <v/>
      </c>
      <c r="D2435" s="643"/>
      <c r="E2435" s="575"/>
      <c r="F2435" s="577"/>
      <c r="G2435" s="583"/>
      <c r="H2435" s="579"/>
      <c r="I2435" s="545"/>
      <c r="J2435" s="544"/>
      <c r="K2435" s="581"/>
      <c r="L2435" s="586"/>
      <c r="M2435" s="587"/>
      <c r="N2435" s="592" t="s">
        <v>16</v>
      </c>
      <c r="O2435" s="603"/>
      <c r="P2435" s="544"/>
      <c r="Q2435" s="581"/>
      <c r="R2435" s="586"/>
      <c r="S2435" s="587"/>
      <c r="T2435" s="592" t="s">
        <v>16</v>
      </c>
      <c r="U2435" s="592"/>
      <c r="V2435" s="544"/>
      <c r="W2435" s="545"/>
      <c r="X2435" s="594"/>
      <c r="Y2435" s="545"/>
      <c r="Z2435" s="544"/>
      <c r="AA2435" s="545"/>
      <c r="AB2435" s="544"/>
      <c r="AC2435" s="545"/>
      <c r="AD2435" s="544"/>
      <c r="AE2435" s="581"/>
      <c r="AF2435" s="586"/>
      <c r="AG2435" s="587"/>
      <c r="AH2435" s="626"/>
      <c r="AI2435" s="627"/>
      <c r="AJ2435" s="544"/>
      <c r="AK2435" s="581"/>
      <c r="AL2435" s="586"/>
      <c r="AM2435" s="587"/>
      <c r="AN2435" s="626"/>
      <c r="AO2435" s="627"/>
      <c r="AP2435" s="544"/>
      <c r="AQ2435" s="581"/>
      <c r="AR2435" s="586"/>
      <c r="AS2435" s="587"/>
      <c r="AT2435" s="626"/>
      <c r="AU2435" s="627"/>
      <c r="AV2435" s="628"/>
      <c r="AW2435" s="629"/>
      <c r="AX2435" s="632"/>
      <c r="AY2435" s="633"/>
      <c r="AZ2435" s="626"/>
      <c r="BA2435" s="627"/>
      <c r="BB2435" s="544"/>
      <c r="BC2435" s="581"/>
      <c r="BD2435" s="586"/>
      <c r="BE2435" s="587"/>
      <c r="BF2435" s="626"/>
      <c r="BG2435" s="627"/>
      <c r="BH2435" s="628"/>
      <c r="BI2435" s="629"/>
      <c r="BJ2435" s="632"/>
      <c r="BK2435" s="633"/>
      <c r="BL2435" s="626"/>
      <c r="BM2435" s="627"/>
      <c r="BN2435" s="678"/>
      <c r="BO2435" s="679"/>
      <c r="BP2435" s="680"/>
      <c r="BQ2435" s="677"/>
      <c r="BR2435" s="663"/>
      <c r="BS2435" s="663"/>
      <c r="BT2435" s="19" t="s">
        <v>80</v>
      </c>
      <c r="BU2435" s="277">
        <f>IF(BQ2425="B",'VALUE POINTS'!L$15,IF('GAME STATS'!BQ2425="C",'VALUE POINTS'!M$15,'VALUE POINTS'!K$15))</f>
        <v>2</v>
      </c>
      <c r="BV2435" s="278"/>
      <c r="CA2435" s="18"/>
    </row>
    <row r="2436" spans="1:79" ht="21.75" customHeight="1" x14ac:dyDescent="0.35">
      <c r="A2436" s="95"/>
      <c r="B2436" s="570" t="str">
        <f>IF(ROSTER!B$14="","",ROSTER!B$14)</f>
        <v/>
      </c>
      <c r="C2436" s="572" t="str">
        <f>IF(ROSTER!C$14="","",ROSTER!C$14)</f>
        <v/>
      </c>
      <c r="D2436" s="573"/>
      <c r="E2436" s="574"/>
      <c r="F2436" s="576">
        <f>IF(E2436="y",1,IF(E2436="S",1,0))</f>
        <v>0</v>
      </c>
      <c r="G2436" s="582">
        <f>IF(E2436="S",1,0)</f>
        <v>0</v>
      </c>
      <c r="H2436" s="578"/>
      <c r="I2436" s="543"/>
      <c r="J2436" s="542"/>
      <c r="K2436" s="580"/>
      <c r="L2436" s="584"/>
      <c r="M2436" s="585"/>
      <c r="N2436" s="588">
        <f>L2436+J2436</f>
        <v>0</v>
      </c>
      <c r="O2436" s="589"/>
      <c r="P2436" s="542"/>
      <c r="Q2436" s="580"/>
      <c r="R2436" s="584"/>
      <c r="S2436" s="585"/>
      <c r="T2436" s="588">
        <f>R2436-P2436</f>
        <v>0</v>
      </c>
      <c r="U2436" s="588"/>
      <c r="V2436" s="542"/>
      <c r="W2436" s="543"/>
      <c r="X2436" s="593"/>
      <c r="Y2436" s="543"/>
      <c r="Z2436" s="542"/>
      <c r="AA2436" s="543"/>
      <c r="AB2436" s="542"/>
      <c r="AC2436" s="543"/>
      <c r="AD2436" s="542"/>
      <c r="AE2436" s="580"/>
      <c r="AF2436" s="584"/>
      <c r="AG2436" s="585"/>
      <c r="AH2436" s="595">
        <f>IF(AD2436=0,0,(AF2436/AD2436)*100)</f>
        <v>0</v>
      </c>
      <c r="AI2436" s="596"/>
      <c r="AJ2436" s="542"/>
      <c r="AK2436" s="580"/>
      <c r="AL2436" s="584"/>
      <c r="AM2436" s="585"/>
      <c r="AN2436" s="595">
        <f>IF(AJ2436=0,0,(AL2436/AJ2436)*100)</f>
        <v>0</v>
      </c>
      <c r="AO2436" s="596"/>
      <c r="AP2436" s="542"/>
      <c r="AQ2436" s="580"/>
      <c r="AR2436" s="584"/>
      <c r="AS2436" s="585"/>
      <c r="AT2436" s="595">
        <f>IF(AP2436=0,0,(AR2436/AP2436)*100)</f>
        <v>0</v>
      </c>
      <c r="AU2436" s="596"/>
      <c r="AV2436" s="599">
        <f>AD2436+AJ2436+AP2436</f>
        <v>0</v>
      </c>
      <c r="AW2436" s="600"/>
      <c r="AX2436" s="630">
        <f>AF2436+AL2436+AR2436</f>
        <v>0</v>
      </c>
      <c r="AY2436" s="631"/>
      <c r="AZ2436" s="595">
        <f>IF(AV2436=0,0,(AX2436/AV2436)*100)</f>
        <v>0</v>
      </c>
      <c r="BA2436" s="596"/>
      <c r="BB2436" s="542"/>
      <c r="BC2436" s="580"/>
      <c r="BD2436" s="584"/>
      <c r="BE2436" s="585"/>
      <c r="BF2436" s="595">
        <f>IF(BB2436=0,0,(BD2436/BB2436)*100)</f>
        <v>0</v>
      </c>
      <c r="BG2436" s="596"/>
      <c r="BH2436" s="599">
        <f>AV2436+BB2436</f>
        <v>0</v>
      </c>
      <c r="BI2436" s="600"/>
      <c r="BJ2436" s="630">
        <f>AX2436+BD2436</f>
        <v>0</v>
      </c>
      <c r="BK2436" s="631"/>
      <c r="BL2436" s="595">
        <f>IF(BH2436=0,0,(BJ2436/BH2436)*100)</f>
        <v>0</v>
      </c>
      <c r="BM2436" s="596"/>
      <c r="BN2436" s="656">
        <f>(AF2436*2)+(AL2436*2)+(AR2436*3)+BD2436</f>
        <v>0</v>
      </c>
      <c r="BO2436" s="657"/>
      <c r="BP2436" s="658"/>
      <c r="BQ2436" s="676">
        <f t="shared" ref="BQ2436" si="2361">IF(BS2436=0,0,50*BR2436/BS2436)</f>
        <v>0</v>
      </c>
      <c r="BR2436" s="662">
        <f t="shared" ref="BR2436" si="2362">(BN2436*BU$2430)+(N2436*BU$2431)+(Z2436*BU$2432)+(R2436*BU$2433)+(X2436*BU$2434)+(AB2436*BU$2435)+(V2436*BU$2440)</f>
        <v>0</v>
      </c>
      <c r="BS2436" s="662">
        <f t="shared" ref="BS2436" si="2363">((BB2436-BD2436)*BU$2437)+((AV2436-AX2436)*BU$2436)+(H2436*BU$2438)+(P2436*BU$2439)</f>
        <v>0</v>
      </c>
      <c r="BT2436" s="19" t="s">
        <v>81</v>
      </c>
      <c r="BU2436" s="277">
        <f>IF(BQ2425="B",'VALUE POINTS'!L$16,IF('GAME STATS'!BQ2425="C",'VALUE POINTS'!M$16,'VALUE POINTS'!K$16))</f>
        <v>2</v>
      </c>
      <c r="BV2436" s="278"/>
    </row>
    <row r="2437" spans="1:79" ht="21.75" customHeight="1" x14ac:dyDescent="0.35">
      <c r="A2437" s="95"/>
      <c r="B2437" s="571"/>
      <c r="C2437" s="642" t="str">
        <f>IF(ROSTER!D$14="","",ROSTER!D$14)</f>
        <v/>
      </c>
      <c r="D2437" s="643"/>
      <c r="E2437" s="575"/>
      <c r="F2437" s="577"/>
      <c r="G2437" s="583"/>
      <c r="H2437" s="579"/>
      <c r="I2437" s="545"/>
      <c r="J2437" s="544"/>
      <c r="K2437" s="581"/>
      <c r="L2437" s="586"/>
      <c r="M2437" s="587"/>
      <c r="N2437" s="592" t="s">
        <v>16</v>
      </c>
      <c r="O2437" s="603"/>
      <c r="P2437" s="544"/>
      <c r="Q2437" s="581"/>
      <c r="R2437" s="586"/>
      <c r="S2437" s="587"/>
      <c r="T2437" s="592" t="s">
        <v>16</v>
      </c>
      <c r="U2437" s="592"/>
      <c r="V2437" s="544"/>
      <c r="W2437" s="545"/>
      <c r="X2437" s="594"/>
      <c r="Y2437" s="545"/>
      <c r="Z2437" s="544"/>
      <c r="AA2437" s="545"/>
      <c r="AB2437" s="544"/>
      <c r="AC2437" s="545"/>
      <c r="AD2437" s="544"/>
      <c r="AE2437" s="581"/>
      <c r="AF2437" s="586"/>
      <c r="AG2437" s="587"/>
      <c r="AH2437" s="626"/>
      <c r="AI2437" s="627"/>
      <c r="AJ2437" s="544"/>
      <c r="AK2437" s="581"/>
      <c r="AL2437" s="586"/>
      <c r="AM2437" s="587"/>
      <c r="AN2437" s="626"/>
      <c r="AO2437" s="627"/>
      <c r="AP2437" s="544"/>
      <c r="AQ2437" s="581"/>
      <c r="AR2437" s="586"/>
      <c r="AS2437" s="587"/>
      <c r="AT2437" s="626"/>
      <c r="AU2437" s="627"/>
      <c r="AV2437" s="628"/>
      <c r="AW2437" s="629"/>
      <c r="AX2437" s="632"/>
      <c r="AY2437" s="633"/>
      <c r="AZ2437" s="626"/>
      <c r="BA2437" s="627"/>
      <c r="BB2437" s="544"/>
      <c r="BC2437" s="581"/>
      <c r="BD2437" s="586"/>
      <c r="BE2437" s="587"/>
      <c r="BF2437" s="626"/>
      <c r="BG2437" s="627"/>
      <c r="BH2437" s="628"/>
      <c r="BI2437" s="629"/>
      <c r="BJ2437" s="632"/>
      <c r="BK2437" s="633"/>
      <c r="BL2437" s="626"/>
      <c r="BM2437" s="627"/>
      <c r="BN2437" s="678"/>
      <c r="BO2437" s="679"/>
      <c r="BP2437" s="680"/>
      <c r="BQ2437" s="677"/>
      <c r="BR2437" s="663"/>
      <c r="BS2437" s="663"/>
      <c r="BT2437" s="19" t="s">
        <v>82</v>
      </c>
      <c r="BU2437" s="277">
        <f>IF(BQ2425="B",'VALUE POINTS'!L$17,IF('GAME STATS'!BQ2425="C",'VALUE POINTS'!M$17,'VALUE POINTS'!K$17))</f>
        <v>1</v>
      </c>
      <c r="BV2437" s="278"/>
    </row>
    <row r="2438" spans="1:79" ht="21.75" customHeight="1" x14ac:dyDescent="0.35">
      <c r="A2438" s="95"/>
      <c r="B2438" s="570" t="str">
        <f>IF(ROSTER!B$16="","",ROSTER!B$16)</f>
        <v/>
      </c>
      <c r="C2438" s="572" t="str">
        <f>IF(ROSTER!C$16="","",ROSTER!C$16)</f>
        <v/>
      </c>
      <c r="D2438" s="573"/>
      <c r="E2438" s="574"/>
      <c r="F2438" s="576">
        <f>IF(E2438="y",1,IF(E2438="S",1,0))</f>
        <v>0</v>
      </c>
      <c r="G2438" s="582">
        <f>IF(E2438="S",1,0)</f>
        <v>0</v>
      </c>
      <c r="H2438" s="578"/>
      <c r="I2438" s="543"/>
      <c r="J2438" s="542"/>
      <c r="K2438" s="580"/>
      <c r="L2438" s="584"/>
      <c r="M2438" s="585"/>
      <c r="N2438" s="588">
        <f>L2438+J2438</f>
        <v>0</v>
      </c>
      <c r="O2438" s="589"/>
      <c r="P2438" s="542"/>
      <c r="Q2438" s="580"/>
      <c r="R2438" s="584"/>
      <c r="S2438" s="585"/>
      <c r="T2438" s="588">
        <f>R2438-P2438</f>
        <v>0</v>
      </c>
      <c r="U2438" s="588"/>
      <c r="V2438" s="542"/>
      <c r="W2438" s="543"/>
      <c r="X2438" s="593"/>
      <c r="Y2438" s="543"/>
      <c r="Z2438" s="542"/>
      <c r="AA2438" s="543"/>
      <c r="AB2438" s="542"/>
      <c r="AC2438" s="543"/>
      <c r="AD2438" s="542"/>
      <c r="AE2438" s="580"/>
      <c r="AF2438" s="584"/>
      <c r="AG2438" s="585"/>
      <c r="AH2438" s="595">
        <f>IF(AD2438=0,0,(AF2438/AD2438)*100)</f>
        <v>0</v>
      </c>
      <c r="AI2438" s="596"/>
      <c r="AJ2438" s="542"/>
      <c r="AK2438" s="580"/>
      <c r="AL2438" s="584"/>
      <c r="AM2438" s="585"/>
      <c r="AN2438" s="595">
        <f>IF(AJ2438=0,0,(AL2438/AJ2438)*100)</f>
        <v>0</v>
      </c>
      <c r="AO2438" s="596"/>
      <c r="AP2438" s="542"/>
      <c r="AQ2438" s="580"/>
      <c r="AR2438" s="584"/>
      <c r="AS2438" s="585"/>
      <c r="AT2438" s="595">
        <f>IF(AP2438=0,0,(AR2438/AP2438)*100)</f>
        <v>0</v>
      </c>
      <c r="AU2438" s="596"/>
      <c r="AV2438" s="599">
        <f>AD2438+AJ2438+AP2438</f>
        <v>0</v>
      </c>
      <c r="AW2438" s="600"/>
      <c r="AX2438" s="630">
        <f>AF2438+AL2438+AR2438</f>
        <v>0</v>
      </c>
      <c r="AY2438" s="631"/>
      <c r="AZ2438" s="595">
        <f>IF(AV2438=0,0,(AX2438/AV2438)*100)</f>
        <v>0</v>
      </c>
      <c r="BA2438" s="596"/>
      <c r="BB2438" s="542"/>
      <c r="BC2438" s="580"/>
      <c r="BD2438" s="584"/>
      <c r="BE2438" s="585"/>
      <c r="BF2438" s="595">
        <f>IF(BB2438=0,0,(BD2438/BB2438)*100)</f>
        <v>0</v>
      </c>
      <c r="BG2438" s="596"/>
      <c r="BH2438" s="599">
        <f>AV2438+BB2438</f>
        <v>0</v>
      </c>
      <c r="BI2438" s="600"/>
      <c r="BJ2438" s="630">
        <f>AX2438+BD2438</f>
        <v>0</v>
      </c>
      <c r="BK2438" s="631"/>
      <c r="BL2438" s="595">
        <f>IF(BH2438=0,0,(BJ2438/BH2438)*100)</f>
        <v>0</v>
      </c>
      <c r="BM2438" s="596"/>
      <c r="BN2438" s="656">
        <f>(AF2438*2)+(AL2438*2)+(AR2438*3)+BD2438</f>
        <v>0</v>
      </c>
      <c r="BO2438" s="657"/>
      <c r="BP2438" s="658"/>
      <c r="BQ2438" s="676">
        <f t="shared" ref="BQ2438" si="2364">IF(BS2438=0,0,50*BR2438/BS2438)</f>
        <v>0</v>
      </c>
      <c r="BR2438" s="662">
        <f t="shared" ref="BR2438" si="2365">(BN2438*BU$2430)+(N2438*BU$2431)+(Z2438*BU$2432)+(R2438*BU$2433)+(X2438*BU$2434)+(AB2438*BU$2435)+(V2438*BU$2440)</f>
        <v>0</v>
      </c>
      <c r="BS2438" s="662">
        <f t="shared" ref="BS2438" si="2366">((BB2438-BD2438)*BU$2437)+((AV2438-AX2438)*BU$2436)+(H2438*BU$2438)+(P2438*BU$2439)</f>
        <v>0</v>
      </c>
      <c r="BT2438" s="19" t="s">
        <v>83</v>
      </c>
      <c r="BU2438" s="277">
        <f>IF(BQ2425="B",'VALUE POINTS'!L$18,IF('GAME STATS'!BQ2425="C",'VALUE POINTS'!M$18,'VALUE POINTS'!K$18))</f>
        <v>2</v>
      </c>
      <c r="BV2438" s="278"/>
    </row>
    <row r="2439" spans="1:79" ht="21.75" customHeight="1" x14ac:dyDescent="0.35">
      <c r="A2439" s="95"/>
      <c r="B2439" s="571"/>
      <c r="C2439" s="642" t="str">
        <f>IF(ROSTER!D$16="","",ROSTER!D$16)</f>
        <v/>
      </c>
      <c r="D2439" s="643"/>
      <c r="E2439" s="575"/>
      <c r="F2439" s="577"/>
      <c r="G2439" s="583"/>
      <c r="H2439" s="579"/>
      <c r="I2439" s="545"/>
      <c r="J2439" s="544"/>
      <c r="K2439" s="581"/>
      <c r="L2439" s="586"/>
      <c r="M2439" s="587"/>
      <c r="N2439" s="592" t="s">
        <v>16</v>
      </c>
      <c r="O2439" s="603"/>
      <c r="P2439" s="544"/>
      <c r="Q2439" s="581"/>
      <c r="R2439" s="586"/>
      <c r="S2439" s="587"/>
      <c r="T2439" s="592" t="s">
        <v>16</v>
      </c>
      <c r="U2439" s="592"/>
      <c r="V2439" s="544"/>
      <c r="W2439" s="545"/>
      <c r="X2439" s="594"/>
      <c r="Y2439" s="545"/>
      <c r="Z2439" s="544"/>
      <c r="AA2439" s="545"/>
      <c r="AB2439" s="544"/>
      <c r="AC2439" s="545"/>
      <c r="AD2439" s="544"/>
      <c r="AE2439" s="581"/>
      <c r="AF2439" s="586"/>
      <c r="AG2439" s="587"/>
      <c r="AH2439" s="626"/>
      <c r="AI2439" s="627"/>
      <c r="AJ2439" s="544"/>
      <c r="AK2439" s="581"/>
      <c r="AL2439" s="586"/>
      <c r="AM2439" s="587"/>
      <c r="AN2439" s="626"/>
      <c r="AO2439" s="627"/>
      <c r="AP2439" s="544"/>
      <c r="AQ2439" s="581"/>
      <c r="AR2439" s="586"/>
      <c r="AS2439" s="587"/>
      <c r="AT2439" s="626"/>
      <c r="AU2439" s="627"/>
      <c r="AV2439" s="628"/>
      <c r="AW2439" s="629"/>
      <c r="AX2439" s="632"/>
      <c r="AY2439" s="633"/>
      <c r="AZ2439" s="626"/>
      <c r="BA2439" s="627"/>
      <c r="BB2439" s="544"/>
      <c r="BC2439" s="581"/>
      <c r="BD2439" s="586"/>
      <c r="BE2439" s="587"/>
      <c r="BF2439" s="626"/>
      <c r="BG2439" s="627"/>
      <c r="BH2439" s="628"/>
      <c r="BI2439" s="629"/>
      <c r="BJ2439" s="632"/>
      <c r="BK2439" s="633"/>
      <c r="BL2439" s="626"/>
      <c r="BM2439" s="627"/>
      <c r="BN2439" s="678"/>
      <c r="BO2439" s="679"/>
      <c r="BP2439" s="680"/>
      <c r="BQ2439" s="677"/>
      <c r="BR2439" s="663"/>
      <c r="BS2439" s="663"/>
      <c r="BT2439" s="19" t="s">
        <v>84</v>
      </c>
      <c r="BU2439" s="277">
        <f>IF(BQ2425="B",'VALUE POINTS'!L$19,IF('GAME STATS'!BQ2425="C",'VALUE POINTS'!M$19,'VALUE POINTS'!K$19))</f>
        <v>2</v>
      </c>
      <c r="BV2439" s="278"/>
    </row>
    <row r="2440" spans="1:79" ht="21.75" customHeight="1" x14ac:dyDescent="0.35">
      <c r="A2440" s="95"/>
      <c r="B2440" s="570" t="str">
        <f>IF(ROSTER!B$18="","",ROSTER!B$18)</f>
        <v/>
      </c>
      <c r="C2440" s="572" t="str">
        <f>IF(ROSTER!C$18="","",ROSTER!C$18)</f>
        <v/>
      </c>
      <c r="D2440" s="573"/>
      <c r="E2440" s="574"/>
      <c r="F2440" s="576">
        <f>IF(E2440="y",1,IF(E2440="S",1,0))</f>
        <v>0</v>
      </c>
      <c r="G2440" s="582">
        <f>IF(E2440="S",1,0)</f>
        <v>0</v>
      </c>
      <c r="H2440" s="578"/>
      <c r="I2440" s="543"/>
      <c r="J2440" s="542"/>
      <c r="K2440" s="580"/>
      <c r="L2440" s="584"/>
      <c r="M2440" s="585"/>
      <c r="N2440" s="588">
        <f>L2440+J2440</f>
        <v>0</v>
      </c>
      <c r="O2440" s="589"/>
      <c r="P2440" s="542"/>
      <c r="Q2440" s="580"/>
      <c r="R2440" s="584"/>
      <c r="S2440" s="585"/>
      <c r="T2440" s="588">
        <f>R2440-P2440</f>
        <v>0</v>
      </c>
      <c r="U2440" s="588"/>
      <c r="V2440" s="542"/>
      <c r="W2440" s="543"/>
      <c r="X2440" s="593"/>
      <c r="Y2440" s="543"/>
      <c r="Z2440" s="542"/>
      <c r="AA2440" s="543"/>
      <c r="AB2440" s="542"/>
      <c r="AC2440" s="543"/>
      <c r="AD2440" s="542"/>
      <c r="AE2440" s="580"/>
      <c r="AF2440" s="584"/>
      <c r="AG2440" s="585"/>
      <c r="AH2440" s="595">
        <f>IF(AD2440=0,0,(AF2440/AD2440)*100)</f>
        <v>0</v>
      </c>
      <c r="AI2440" s="596"/>
      <c r="AJ2440" s="542"/>
      <c r="AK2440" s="580"/>
      <c r="AL2440" s="584"/>
      <c r="AM2440" s="585"/>
      <c r="AN2440" s="595">
        <f>IF(AJ2440=0,0,(AL2440/AJ2440)*100)</f>
        <v>0</v>
      </c>
      <c r="AO2440" s="596"/>
      <c r="AP2440" s="542"/>
      <c r="AQ2440" s="580"/>
      <c r="AR2440" s="584"/>
      <c r="AS2440" s="585"/>
      <c r="AT2440" s="595">
        <f>IF(AP2440=0,0,(AR2440/AP2440)*100)</f>
        <v>0</v>
      </c>
      <c r="AU2440" s="596"/>
      <c r="AV2440" s="599">
        <f>AD2440+AJ2440+AP2440</f>
        <v>0</v>
      </c>
      <c r="AW2440" s="600"/>
      <c r="AX2440" s="630">
        <f>AF2440+AL2440+AR2440</f>
        <v>0</v>
      </c>
      <c r="AY2440" s="631"/>
      <c r="AZ2440" s="595">
        <f>IF(AV2440=0,0,(AX2440/AV2440)*100)</f>
        <v>0</v>
      </c>
      <c r="BA2440" s="596"/>
      <c r="BB2440" s="542"/>
      <c r="BC2440" s="580"/>
      <c r="BD2440" s="584"/>
      <c r="BE2440" s="585"/>
      <c r="BF2440" s="595">
        <f>IF(BB2440=0,0,(BD2440/BB2440)*100)</f>
        <v>0</v>
      </c>
      <c r="BG2440" s="596"/>
      <c r="BH2440" s="599">
        <f>AV2440+BB2440</f>
        <v>0</v>
      </c>
      <c r="BI2440" s="600"/>
      <c r="BJ2440" s="630">
        <f>AX2440+BD2440</f>
        <v>0</v>
      </c>
      <c r="BK2440" s="631"/>
      <c r="BL2440" s="595">
        <f>IF(BH2440=0,0,(BJ2440/BH2440)*100)</f>
        <v>0</v>
      </c>
      <c r="BM2440" s="596"/>
      <c r="BN2440" s="656">
        <f>(AF2440*2)+(AL2440*2)+(AR2440*3)+BD2440</f>
        <v>0</v>
      </c>
      <c r="BO2440" s="657"/>
      <c r="BP2440" s="658"/>
      <c r="BQ2440" s="676">
        <f t="shared" ref="BQ2440" si="2367">IF(BS2440=0,0,50*BR2440/BS2440)</f>
        <v>0</v>
      </c>
      <c r="BR2440" s="662">
        <f t="shared" ref="BR2440" si="2368">(BN2440*BU$2430)+(N2440*BU$2431)+(Z2440*BU$2432)+(R2440*BU$2433)+(X2440*BU$2434)+(AB2440*BU$2435)+(V2440*BU$2440)</f>
        <v>0</v>
      </c>
      <c r="BS2440" s="662">
        <f t="shared" ref="BS2440" si="2369">((BB2440-BD2440)*BU$2437)+((AV2440-AX2440)*BU$2436)+(H2440*BU$2438)+(P2440*BU$2439)</f>
        <v>0</v>
      </c>
      <c r="BT2440" s="19" t="s">
        <v>160</v>
      </c>
      <c r="BU2440" s="277">
        <f>IF(BQ2425="B",'VALUE POINTS'!L$20,IF('GAME STATS'!BQ2425="C",'VALUE POINTS'!M$20,'VALUE POINTS'!K$20))</f>
        <v>1</v>
      </c>
      <c r="BV2440" s="278"/>
    </row>
    <row r="2441" spans="1:79" ht="21.75" customHeight="1" x14ac:dyDescent="0.25">
      <c r="A2441" s="95"/>
      <c r="B2441" s="571"/>
      <c r="C2441" s="642" t="str">
        <f>IF(ROSTER!D$18="","",ROSTER!D$18)</f>
        <v/>
      </c>
      <c r="D2441" s="643"/>
      <c r="E2441" s="575"/>
      <c r="F2441" s="577"/>
      <c r="G2441" s="583"/>
      <c r="H2441" s="579"/>
      <c r="I2441" s="545"/>
      <c r="J2441" s="544"/>
      <c r="K2441" s="581"/>
      <c r="L2441" s="586"/>
      <c r="M2441" s="587"/>
      <c r="N2441" s="592" t="s">
        <v>16</v>
      </c>
      <c r="O2441" s="603"/>
      <c r="P2441" s="544"/>
      <c r="Q2441" s="581"/>
      <c r="R2441" s="586"/>
      <c r="S2441" s="587"/>
      <c r="T2441" s="592" t="s">
        <v>16</v>
      </c>
      <c r="U2441" s="592"/>
      <c r="V2441" s="544"/>
      <c r="W2441" s="545"/>
      <c r="X2441" s="594"/>
      <c r="Y2441" s="545"/>
      <c r="Z2441" s="544"/>
      <c r="AA2441" s="545"/>
      <c r="AB2441" s="544"/>
      <c r="AC2441" s="545"/>
      <c r="AD2441" s="544"/>
      <c r="AE2441" s="581"/>
      <c r="AF2441" s="586"/>
      <c r="AG2441" s="587"/>
      <c r="AH2441" s="626"/>
      <c r="AI2441" s="627"/>
      <c r="AJ2441" s="544"/>
      <c r="AK2441" s="581"/>
      <c r="AL2441" s="586"/>
      <c r="AM2441" s="587"/>
      <c r="AN2441" s="626"/>
      <c r="AO2441" s="627"/>
      <c r="AP2441" s="544"/>
      <c r="AQ2441" s="581"/>
      <c r="AR2441" s="586"/>
      <c r="AS2441" s="587"/>
      <c r="AT2441" s="626"/>
      <c r="AU2441" s="627"/>
      <c r="AV2441" s="628"/>
      <c r="AW2441" s="629"/>
      <c r="AX2441" s="632"/>
      <c r="AY2441" s="633"/>
      <c r="AZ2441" s="626"/>
      <c r="BA2441" s="627"/>
      <c r="BB2441" s="544"/>
      <c r="BC2441" s="581"/>
      <c r="BD2441" s="586"/>
      <c r="BE2441" s="587"/>
      <c r="BF2441" s="626"/>
      <c r="BG2441" s="627"/>
      <c r="BH2441" s="628"/>
      <c r="BI2441" s="629"/>
      <c r="BJ2441" s="632"/>
      <c r="BK2441" s="633"/>
      <c r="BL2441" s="626"/>
      <c r="BM2441" s="627"/>
      <c r="BN2441" s="678"/>
      <c r="BO2441" s="679"/>
      <c r="BP2441" s="680"/>
      <c r="BQ2441" s="677"/>
      <c r="BR2441" s="663"/>
      <c r="BS2441" s="663"/>
      <c r="BT2441" s="15"/>
      <c r="BU2441" s="15"/>
      <c r="BV2441" s="95"/>
    </row>
    <row r="2442" spans="1:79" ht="21.75" customHeight="1" x14ac:dyDescent="0.25">
      <c r="A2442" s="95"/>
      <c r="B2442" s="570" t="str">
        <f>IF(ROSTER!B$20="","",ROSTER!B$20)</f>
        <v/>
      </c>
      <c r="C2442" s="572" t="str">
        <f>IF(ROSTER!C$20="","",ROSTER!C$20)</f>
        <v/>
      </c>
      <c r="D2442" s="573"/>
      <c r="E2442" s="574"/>
      <c r="F2442" s="576">
        <f>IF(E2442="y",1,IF(E2442="S",1,0))</f>
        <v>0</v>
      </c>
      <c r="G2442" s="582">
        <f>IF(E2442="S",1,0)</f>
        <v>0</v>
      </c>
      <c r="H2442" s="578"/>
      <c r="I2442" s="543"/>
      <c r="J2442" s="542"/>
      <c r="K2442" s="580"/>
      <c r="L2442" s="584"/>
      <c r="M2442" s="585"/>
      <c r="N2442" s="588">
        <f>L2442+J2442</f>
        <v>0</v>
      </c>
      <c r="O2442" s="589"/>
      <c r="P2442" s="542"/>
      <c r="Q2442" s="580"/>
      <c r="R2442" s="584"/>
      <c r="S2442" s="585"/>
      <c r="T2442" s="588">
        <f>R2442-P2442</f>
        <v>0</v>
      </c>
      <c r="U2442" s="588"/>
      <c r="V2442" s="542"/>
      <c r="W2442" s="543"/>
      <c r="X2442" s="593"/>
      <c r="Y2442" s="543"/>
      <c r="Z2442" s="542"/>
      <c r="AA2442" s="543"/>
      <c r="AB2442" s="542"/>
      <c r="AC2442" s="543"/>
      <c r="AD2442" s="542"/>
      <c r="AE2442" s="580"/>
      <c r="AF2442" s="584"/>
      <c r="AG2442" s="585"/>
      <c r="AH2442" s="595">
        <f>IF(AD2442=0,0,(AF2442/AD2442)*100)</f>
        <v>0</v>
      </c>
      <c r="AI2442" s="596"/>
      <c r="AJ2442" s="542"/>
      <c r="AK2442" s="580"/>
      <c r="AL2442" s="584"/>
      <c r="AM2442" s="585"/>
      <c r="AN2442" s="595">
        <f>IF(AJ2442=0,0,(AL2442/AJ2442)*100)</f>
        <v>0</v>
      </c>
      <c r="AO2442" s="596"/>
      <c r="AP2442" s="542"/>
      <c r="AQ2442" s="580"/>
      <c r="AR2442" s="584"/>
      <c r="AS2442" s="585"/>
      <c r="AT2442" s="595">
        <f>IF(AP2442=0,0,(AR2442/AP2442)*100)</f>
        <v>0</v>
      </c>
      <c r="AU2442" s="596"/>
      <c r="AV2442" s="599">
        <f>AD2442+AJ2442+AP2442</f>
        <v>0</v>
      </c>
      <c r="AW2442" s="600"/>
      <c r="AX2442" s="630">
        <f>AF2442+AL2442+AR2442</f>
        <v>0</v>
      </c>
      <c r="AY2442" s="631"/>
      <c r="AZ2442" s="595">
        <f>IF(AV2442=0,0,(AX2442/AV2442)*100)</f>
        <v>0</v>
      </c>
      <c r="BA2442" s="596"/>
      <c r="BB2442" s="542"/>
      <c r="BC2442" s="580"/>
      <c r="BD2442" s="584"/>
      <c r="BE2442" s="585"/>
      <c r="BF2442" s="595">
        <f>IF(BB2442=0,0,(BD2442/BB2442)*100)</f>
        <v>0</v>
      </c>
      <c r="BG2442" s="596"/>
      <c r="BH2442" s="599">
        <f>AV2442+BB2442</f>
        <v>0</v>
      </c>
      <c r="BI2442" s="600"/>
      <c r="BJ2442" s="630">
        <f>AX2442+BD2442</f>
        <v>0</v>
      </c>
      <c r="BK2442" s="631"/>
      <c r="BL2442" s="595">
        <f>IF(BH2442=0,0,(BJ2442/BH2442)*100)</f>
        <v>0</v>
      </c>
      <c r="BM2442" s="596"/>
      <c r="BN2442" s="656">
        <f>(AF2442*2)+(AL2442*2)+(AR2442*3)+BD2442</f>
        <v>0</v>
      </c>
      <c r="BO2442" s="657"/>
      <c r="BP2442" s="658"/>
      <c r="BQ2442" s="676">
        <f t="shared" ref="BQ2442" si="2370">IF(BS2442=0,0,50*BR2442/BS2442)</f>
        <v>0</v>
      </c>
      <c r="BR2442" s="662">
        <f t="shared" ref="BR2442" si="2371">(BN2442*BU$2430)+(N2442*BU$2431)+(Z2442*BU$2432)+(R2442*BU$2433)+(X2442*BU$2434)+(AB2442*BU$2435)+(V2442*BU$2440)</f>
        <v>0</v>
      </c>
      <c r="BS2442" s="662">
        <f t="shared" ref="BS2442" si="2372">((BB2442-BD2442)*BU$2437)+((AV2442-AX2442)*BU$2436)+(H2442*BU$2438)+(P2442*BU$2439)</f>
        <v>0</v>
      </c>
      <c r="BT2442" s="15"/>
      <c r="BU2442" s="15"/>
      <c r="BV2442" s="95"/>
    </row>
    <row r="2443" spans="1:79" ht="21.75" customHeight="1" x14ac:dyDescent="0.25">
      <c r="A2443" s="95"/>
      <c r="B2443" s="571"/>
      <c r="C2443" s="642" t="str">
        <f>IF(ROSTER!D$20="","",ROSTER!D$20)</f>
        <v/>
      </c>
      <c r="D2443" s="643"/>
      <c r="E2443" s="575"/>
      <c r="F2443" s="577"/>
      <c r="G2443" s="583"/>
      <c r="H2443" s="579"/>
      <c r="I2443" s="545"/>
      <c r="J2443" s="544"/>
      <c r="K2443" s="581"/>
      <c r="L2443" s="586"/>
      <c r="M2443" s="587"/>
      <c r="N2443" s="592" t="s">
        <v>16</v>
      </c>
      <c r="O2443" s="603"/>
      <c r="P2443" s="544"/>
      <c r="Q2443" s="581"/>
      <c r="R2443" s="586"/>
      <c r="S2443" s="587"/>
      <c r="T2443" s="592" t="s">
        <v>16</v>
      </c>
      <c r="U2443" s="592"/>
      <c r="V2443" s="544"/>
      <c r="W2443" s="545"/>
      <c r="X2443" s="594"/>
      <c r="Y2443" s="545"/>
      <c r="Z2443" s="544"/>
      <c r="AA2443" s="545"/>
      <c r="AB2443" s="544"/>
      <c r="AC2443" s="545"/>
      <c r="AD2443" s="544"/>
      <c r="AE2443" s="581"/>
      <c r="AF2443" s="586"/>
      <c r="AG2443" s="587"/>
      <c r="AH2443" s="626"/>
      <c r="AI2443" s="627"/>
      <c r="AJ2443" s="544"/>
      <c r="AK2443" s="581"/>
      <c r="AL2443" s="586"/>
      <c r="AM2443" s="587"/>
      <c r="AN2443" s="626"/>
      <c r="AO2443" s="627"/>
      <c r="AP2443" s="544"/>
      <c r="AQ2443" s="581"/>
      <c r="AR2443" s="586"/>
      <c r="AS2443" s="587"/>
      <c r="AT2443" s="626"/>
      <c r="AU2443" s="627"/>
      <c r="AV2443" s="628"/>
      <c r="AW2443" s="629"/>
      <c r="AX2443" s="632"/>
      <c r="AY2443" s="633"/>
      <c r="AZ2443" s="626"/>
      <c r="BA2443" s="627"/>
      <c r="BB2443" s="544"/>
      <c r="BC2443" s="581"/>
      <c r="BD2443" s="586"/>
      <c r="BE2443" s="587"/>
      <c r="BF2443" s="626"/>
      <c r="BG2443" s="627"/>
      <c r="BH2443" s="628"/>
      <c r="BI2443" s="629"/>
      <c r="BJ2443" s="632"/>
      <c r="BK2443" s="633"/>
      <c r="BL2443" s="626"/>
      <c r="BM2443" s="627"/>
      <c r="BN2443" s="678"/>
      <c r="BO2443" s="679"/>
      <c r="BP2443" s="680"/>
      <c r="BQ2443" s="677"/>
      <c r="BR2443" s="663"/>
      <c r="BS2443" s="663"/>
      <c r="BT2443" s="15"/>
      <c r="BU2443" s="15"/>
      <c r="BV2443" s="95"/>
    </row>
    <row r="2444" spans="1:79" ht="21.75" customHeight="1" x14ac:dyDescent="0.25">
      <c r="A2444" s="95"/>
      <c r="B2444" s="570" t="str">
        <f>IF(ROSTER!B$22="","",ROSTER!B$22)</f>
        <v/>
      </c>
      <c r="C2444" s="572" t="str">
        <f>IF(ROSTER!C$22="","",ROSTER!C$22)</f>
        <v/>
      </c>
      <c r="D2444" s="573"/>
      <c r="E2444" s="574"/>
      <c r="F2444" s="576">
        <f>IF(E2444="y",1,IF(E2444="S",1,0))</f>
        <v>0</v>
      </c>
      <c r="G2444" s="582">
        <f>IF(E2444="S",1,0)</f>
        <v>0</v>
      </c>
      <c r="H2444" s="578"/>
      <c r="I2444" s="543"/>
      <c r="J2444" s="542"/>
      <c r="K2444" s="580"/>
      <c r="L2444" s="584"/>
      <c r="M2444" s="585"/>
      <c r="N2444" s="588">
        <f>L2444+J2444</f>
        <v>0</v>
      </c>
      <c r="O2444" s="589"/>
      <c r="P2444" s="542"/>
      <c r="Q2444" s="580"/>
      <c r="R2444" s="584"/>
      <c r="S2444" s="585"/>
      <c r="T2444" s="588">
        <f>R2444-P2444</f>
        <v>0</v>
      </c>
      <c r="U2444" s="588"/>
      <c r="V2444" s="542"/>
      <c r="W2444" s="543"/>
      <c r="X2444" s="593"/>
      <c r="Y2444" s="543"/>
      <c r="Z2444" s="542"/>
      <c r="AA2444" s="543"/>
      <c r="AB2444" s="542"/>
      <c r="AC2444" s="543"/>
      <c r="AD2444" s="542"/>
      <c r="AE2444" s="580"/>
      <c r="AF2444" s="584"/>
      <c r="AG2444" s="585"/>
      <c r="AH2444" s="595">
        <f>IF(AD2444=0,0,(AF2444/AD2444)*100)</f>
        <v>0</v>
      </c>
      <c r="AI2444" s="596"/>
      <c r="AJ2444" s="542"/>
      <c r="AK2444" s="580"/>
      <c r="AL2444" s="584"/>
      <c r="AM2444" s="585"/>
      <c r="AN2444" s="595">
        <f>IF(AJ2444=0,0,(AL2444/AJ2444)*100)</f>
        <v>0</v>
      </c>
      <c r="AO2444" s="596"/>
      <c r="AP2444" s="542"/>
      <c r="AQ2444" s="580"/>
      <c r="AR2444" s="584"/>
      <c r="AS2444" s="585"/>
      <c r="AT2444" s="595">
        <f>IF(AP2444=0,0,(AR2444/AP2444)*100)</f>
        <v>0</v>
      </c>
      <c r="AU2444" s="596"/>
      <c r="AV2444" s="599">
        <f>AD2444+AJ2444+AP2444</f>
        <v>0</v>
      </c>
      <c r="AW2444" s="600"/>
      <c r="AX2444" s="630">
        <f>AF2444+AL2444+AR2444</f>
        <v>0</v>
      </c>
      <c r="AY2444" s="631"/>
      <c r="AZ2444" s="595">
        <f>IF(AV2444=0,0,(AX2444/AV2444)*100)</f>
        <v>0</v>
      </c>
      <c r="BA2444" s="596"/>
      <c r="BB2444" s="542"/>
      <c r="BC2444" s="580"/>
      <c r="BD2444" s="584"/>
      <c r="BE2444" s="585"/>
      <c r="BF2444" s="595">
        <f>IF(BB2444=0,0,(BD2444/BB2444)*100)</f>
        <v>0</v>
      </c>
      <c r="BG2444" s="596"/>
      <c r="BH2444" s="599">
        <f>AV2444+BB2444</f>
        <v>0</v>
      </c>
      <c r="BI2444" s="600"/>
      <c r="BJ2444" s="630">
        <f>AX2444+BD2444</f>
        <v>0</v>
      </c>
      <c r="BK2444" s="631"/>
      <c r="BL2444" s="595">
        <f>IF(BH2444=0,0,(BJ2444/BH2444)*100)</f>
        <v>0</v>
      </c>
      <c r="BM2444" s="596"/>
      <c r="BN2444" s="656">
        <f>(AF2444*2)+(AL2444*2)+(AR2444*3)+BD2444</f>
        <v>0</v>
      </c>
      <c r="BO2444" s="657"/>
      <c r="BP2444" s="658"/>
      <c r="BQ2444" s="676">
        <f t="shared" ref="BQ2444" si="2373">IF(BS2444=0,0,50*BR2444/BS2444)</f>
        <v>0</v>
      </c>
      <c r="BR2444" s="662">
        <f t="shared" ref="BR2444" si="2374">(BN2444*BU$2430)+(N2444*BU$2431)+(Z2444*BU$2432)+(R2444*BU$2433)+(X2444*BU$2434)+(AB2444*BU$2435)+(V2444*BU$2440)</f>
        <v>0</v>
      </c>
      <c r="BS2444" s="662">
        <f t="shared" ref="BS2444" si="2375">((BB2444-BD2444)*BU$2437)+((AV2444-AX2444)*BU$2436)+(H2444*BU$2438)+(P2444*BU$2439)</f>
        <v>0</v>
      </c>
      <c r="BT2444" s="15"/>
      <c r="BU2444" s="15"/>
      <c r="BV2444" s="95"/>
    </row>
    <row r="2445" spans="1:79" ht="21.75" customHeight="1" x14ac:dyDescent="0.25">
      <c r="A2445" s="95"/>
      <c r="B2445" s="571"/>
      <c r="C2445" s="642" t="str">
        <f>IF(ROSTER!D$22="","",ROSTER!D$22)</f>
        <v/>
      </c>
      <c r="D2445" s="643"/>
      <c r="E2445" s="575"/>
      <c r="F2445" s="577"/>
      <c r="G2445" s="583"/>
      <c r="H2445" s="579"/>
      <c r="I2445" s="545"/>
      <c r="J2445" s="544"/>
      <c r="K2445" s="581"/>
      <c r="L2445" s="586"/>
      <c r="M2445" s="587"/>
      <c r="N2445" s="592" t="s">
        <v>16</v>
      </c>
      <c r="O2445" s="603"/>
      <c r="P2445" s="544"/>
      <c r="Q2445" s="581"/>
      <c r="R2445" s="586"/>
      <c r="S2445" s="587"/>
      <c r="T2445" s="592" t="s">
        <v>16</v>
      </c>
      <c r="U2445" s="592"/>
      <c r="V2445" s="544"/>
      <c r="W2445" s="545"/>
      <c r="X2445" s="594"/>
      <c r="Y2445" s="545"/>
      <c r="Z2445" s="544"/>
      <c r="AA2445" s="545"/>
      <c r="AB2445" s="544"/>
      <c r="AC2445" s="545"/>
      <c r="AD2445" s="544"/>
      <c r="AE2445" s="581"/>
      <c r="AF2445" s="586"/>
      <c r="AG2445" s="587"/>
      <c r="AH2445" s="626"/>
      <c r="AI2445" s="627"/>
      <c r="AJ2445" s="544"/>
      <c r="AK2445" s="581"/>
      <c r="AL2445" s="586"/>
      <c r="AM2445" s="587"/>
      <c r="AN2445" s="626"/>
      <c r="AO2445" s="627"/>
      <c r="AP2445" s="544"/>
      <c r="AQ2445" s="581"/>
      <c r="AR2445" s="586"/>
      <c r="AS2445" s="587"/>
      <c r="AT2445" s="626"/>
      <c r="AU2445" s="627"/>
      <c r="AV2445" s="628"/>
      <c r="AW2445" s="629"/>
      <c r="AX2445" s="632"/>
      <c r="AY2445" s="633"/>
      <c r="AZ2445" s="626"/>
      <c r="BA2445" s="627"/>
      <c r="BB2445" s="544"/>
      <c r="BC2445" s="581"/>
      <c r="BD2445" s="586"/>
      <c r="BE2445" s="587"/>
      <c r="BF2445" s="626"/>
      <c r="BG2445" s="627"/>
      <c r="BH2445" s="628"/>
      <c r="BI2445" s="629"/>
      <c r="BJ2445" s="632"/>
      <c r="BK2445" s="633"/>
      <c r="BL2445" s="626"/>
      <c r="BM2445" s="627"/>
      <c r="BN2445" s="678"/>
      <c r="BO2445" s="679"/>
      <c r="BP2445" s="680"/>
      <c r="BQ2445" s="677"/>
      <c r="BR2445" s="663"/>
      <c r="BS2445" s="663"/>
      <c r="BT2445" s="15"/>
      <c r="BU2445" s="15"/>
      <c r="BV2445" s="95"/>
    </row>
    <row r="2446" spans="1:79" ht="21.75" customHeight="1" x14ac:dyDescent="0.25">
      <c r="A2446" s="95"/>
      <c r="B2446" s="570" t="str">
        <f>IF(ROSTER!B$24="","",ROSTER!B$24)</f>
        <v/>
      </c>
      <c r="C2446" s="572" t="str">
        <f>IF(ROSTER!C$24="","",ROSTER!C$24)</f>
        <v/>
      </c>
      <c r="D2446" s="573"/>
      <c r="E2446" s="574"/>
      <c r="F2446" s="576">
        <f>IF(E2446="y",1,IF(E2446="S",1,0))</f>
        <v>0</v>
      </c>
      <c r="G2446" s="582">
        <f>IF(E2446="S",1,0)</f>
        <v>0</v>
      </c>
      <c r="H2446" s="578"/>
      <c r="I2446" s="543"/>
      <c r="J2446" s="542"/>
      <c r="K2446" s="580"/>
      <c r="L2446" s="584"/>
      <c r="M2446" s="585"/>
      <c r="N2446" s="588">
        <f>L2446+J2446</f>
        <v>0</v>
      </c>
      <c r="O2446" s="589"/>
      <c r="P2446" s="542"/>
      <c r="Q2446" s="580"/>
      <c r="R2446" s="584"/>
      <c r="S2446" s="585"/>
      <c r="T2446" s="588">
        <f>R2446-P2446</f>
        <v>0</v>
      </c>
      <c r="U2446" s="588"/>
      <c r="V2446" s="542"/>
      <c r="W2446" s="543"/>
      <c r="X2446" s="593"/>
      <c r="Y2446" s="543"/>
      <c r="Z2446" s="542"/>
      <c r="AA2446" s="543"/>
      <c r="AB2446" s="542"/>
      <c r="AC2446" s="543"/>
      <c r="AD2446" s="542"/>
      <c r="AE2446" s="580"/>
      <c r="AF2446" s="584"/>
      <c r="AG2446" s="585"/>
      <c r="AH2446" s="595">
        <f>IF(AD2446=0,0,(AF2446/AD2446)*100)</f>
        <v>0</v>
      </c>
      <c r="AI2446" s="596"/>
      <c r="AJ2446" s="542"/>
      <c r="AK2446" s="580"/>
      <c r="AL2446" s="584"/>
      <c r="AM2446" s="585"/>
      <c r="AN2446" s="595">
        <f>IF(AJ2446=0,0,(AL2446/AJ2446)*100)</f>
        <v>0</v>
      </c>
      <c r="AO2446" s="596"/>
      <c r="AP2446" s="542"/>
      <c r="AQ2446" s="580"/>
      <c r="AR2446" s="584"/>
      <c r="AS2446" s="585"/>
      <c r="AT2446" s="595">
        <f>IF(AP2446=0,0,(AR2446/AP2446)*100)</f>
        <v>0</v>
      </c>
      <c r="AU2446" s="596"/>
      <c r="AV2446" s="599">
        <f>AD2446+AJ2446+AP2446</f>
        <v>0</v>
      </c>
      <c r="AW2446" s="600"/>
      <c r="AX2446" s="630">
        <f>AF2446+AL2446+AR2446</f>
        <v>0</v>
      </c>
      <c r="AY2446" s="631"/>
      <c r="AZ2446" s="595">
        <f>IF(AV2446=0,0,(AX2446/AV2446)*100)</f>
        <v>0</v>
      </c>
      <c r="BA2446" s="596"/>
      <c r="BB2446" s="542"/>
      <c r="BC2446" s="580"/>
      <c r="BD2446" s="584"/>
      <c r="BE2446" s="585"/>
      <c r="BF2446" s="595">
        <f>IF(BB2446=0,0,(BD2446/BB2446)*100)</f>
        <v>0</v>
      </c>
      <c r="BG2446" s="596"/>
      <c r="BH2446" s="599">
        <f>AV2446+BB2446</f>
        <v>0</v>
      </c>
      <c r="BI2446" s="600"/>
      <c r="BJ2446" s="630">
        <f>AX2446+BD2446</f>
        <v>0</v>
      </c>
      <c r="BK2446" s="631"/>
      <c r="BL2446" s="595">
        <f>IF(BH2446=0,0,(BJ2446/BH2446)*100)</f>
        <v>0</v>
      </c>
      <c r="BM2446" s="596"/>
      <c r="BN2446" s="656">
        <f>(AF2446*2)+(AL2446*2)+(AR2446*3)+BD2446</f>
        <v>0</v>
      </c>
      <c r="BO2446" s="657"/>
      <c r="BP2446" s="658"/>
      <c r="BQ2446" s="676">
        <f t="shared" ref="BQ2446" si="2376">IF(BS2446=0,0,50*BR2446/BS2446)</f>
        <v>0</v>
      </c>
      <c r="BR2446" s="662">
        <f t="shared" ref="BR2446" si="2377">(BN2446*BU$2430)+(N2446*BU$2431)+(Z2446*BU$2432)+(R2446*BU$2433)+(X2446*BU$2434)+(AB2446*BU$2435)+(V2446*BU$2440)</f>
        <v>0</v>
      </c>
      <c r="BS2446" s="662">
        <f t="shared" ref="BS2446" si="2378">((BB2446-BD2446)*BU$2437)+((AV2446-AX2446)*BU$2436)+(H2446*BU$2438)+(P2446*BU$2439)</f>
        <v>0</v>
      </c>
      <c r="BT2446" s="15"/>
      <c r="BU2446" s="15"/>
      <c r="BV2446" s="95"/>
    </row>
    <row r="2447" spans="1:79" ht="21.75" customHeight="1" x14ac:dyDescent="0.25">
      <c r="A2447" s="95"/>
      <c r="B2447" s="571"/>
      <c r="C2447" s="642" t="str">
        <f>IF(ROSTER!D$24="","",ROSTER!D$24)</f>
        <v/>
      </c>
      <c r="D2447" s="643"/>
      <c r="E2447" s="575"/>
      <c r="F2447" s="577"/>
      <c r="G2447" s="583"/>
      <c r="H2447" s="579"/>
      <c r="I2447" s="545"/>
      <c r="J2447" s="544"/>
      <c r="K2447" s="581"/>
      <c r="L2447" s="586"/>
      <c r="M2447" s="587"/>
      <c r="N2447" s="592" t="s">
        <v>16</v>
      </c>
      <c r="O2447" s="603"/>
      <c r="P2447" s="544"/>
      <c r="Q2447" s="581"/>
      <c r="R2447" s="586"/>
      <c r="S2447" s="587"/>
      <c r="T2447" s="592" t="s">
        <v>16</v>
      </c>
      <c r="U2447" s="592"/>
      <c r="V2447" s="544"/>
      <c r="W2447" s="545"/>
      <c r="X2447" s="594"/>
      <c r="Y2447" s="545"/>
      <c r="Z2447" s="544"/>
      <c r="AA2447" s="545"/>
      <c r="AB2447" s="544"/>
      <c r="AC2447" s="545"/>
      <c r="AD2447" s="544"/>
      <c r="AE2447" s="581"/>
      <c r="AF2447" s="586"/>
      <c r="AG2447" s="587"/>
      <c r="AH2447" s="626"/>
      <c r="AI2447" s="627"/>
      <c r="AJ2447" s="544"/>
      <c r="AK2447" s="581"/>
      <c r="AL2447" s="586"/>
      <c r="AM2447" s="587"/>
      <c r="AN2447" s="626"/>
      <c r="AO2447" s="627"/>
      <c r="AP2447" s="544"/>
      <c r="AQ2447" s="581"/>
      <c r="AR2447" s="586"/>
      <c r="AS2447" s="587"/>
      <c r="AT2447" s="626"/>
      <c r="AU2447" s="627"/>
      <c r="AV2447" s="628"/>
      <c r="AW2447" s="629"/>
      <c r="AX2447" s="632"/>
      <c r="AY2447" s="633"/>
      <c r="AZ2447" s="626"/>
      <c r="BA2447" s="627"/>
      <c r="BB2447" s="544"/>
      <c r="BC2447" s="581"/>
      <c r="BD2447" s="586"/>
      <c r="BE2447" s="587"/>
      <c r="BF2447" s="626"/>
      <c r="BG2447" s="627"/>
      <c r="BH2447" s="628"/>
      <c r="BI2447" s="629"/>
      <c r="BJ2447" s="632"/>
      <c r="BK2447" s="633"/>
      <c r="BL2447" s="626"/>
      <c r="BM2447" s="627"/>
      <c r="BN2447" s="678"/>
      <c r="BO2447" s="679"/>
      <c r="BP2447" s="680"/>
      <c r="BQ2447" s="677"/>
      <c r="BR2447" s="663"/>
      <c r="BS2447" s="663"/>
      <c r="BT2447" s="15"/>
      <c r="BU2447" s="15"/>
      <c r="BV2447" s="95"/>
    </row>
    <row r="2448" spans="1:79" ht="21.75" customHeight="1" x14ac:dyDescent="0.25">
      <c r="A2448" s="95"/>
      <c r="B2448" s="570" t="str">
        <f>IF(ROSTER!B$26="","",ROSTER!B$26)</f>
        <v/>
      </c>
      <c r="C2448" s="572" t="str">
        <f>IF(ROSTER!C$26="","",ROSTER!C$26)</f>
        <v/>
      </c>
      <c r="D2448" s="573"/>
      <c r="E2448" s="574"/>
      <c r="F2448" s="576">
        <f>IF(E2448="y",1,IF(E2448="S",1,0))</f>
        <v>0</v>
      </c>
      <c r="G2448" s="582">
        <f>IF(E2448="S",1,0)</f>
        <v>0</v>
      </c>
      <c r="H2448" s="578"/>
      <c r="I2448" s="543"/>
      <c r="J2448" s="542"/>
      <c r="K2448" s="580"/>
      <c r="L2448" s="584"/>
      <c r="M2448" s="585"/>
      <c r="N2448" s="588">
        <f>L2448+J2448</f>
        <v>0</v>
      </c>
      <c r="O2448" s="589"/>
      <c r="P2448" s="542"/>
      <c r="Q2448" s="580"/>
      <c r="R2448" s="584"/>
      <c r="S2448" s="585"/>
      <c r="T2448" s="588">
        <f>R2448-P2448</f>
        <v>0</v>
      </c>
      <c r="U2448" s="588"/>
      <c r="V2448" s="542"/>
      <c r="W2448" s="543"/>
      <c r="X2448" s="593"/>
      <c r="Y2448" s="543"/>
      <c r="Z2448" s="542"/>
      <c r="AA2448" s="543"/>
      <c r="AB2448" s="542"/>
      <c r="AC2448" s="543"/>
      <c r="AD2448" s="542"/>
      <c r="AE2448" s="580"/>
      <c r="AF2448" s="584"/>
      <c r="AG2448" s="585"/>
      <c r="AH2448" s="595">
        <f>IF(AD2448=0,0,(AF2448/AD2448)*100)</f>
        <v>0</v>
      </c>
      <c r="AI2448" s="596"/>
      <c r="AJ2448" s="542"/>
      <c r="AK2448" s="580"/>
      <c r="AL2448" s="584"/>
      <c r="AM2448" s="585"/>
      <c r="AN2448" s="595">
        <f>IF(AJ2448=0,0,(AL2448/AJ2448)*100)</f>
        <v>0</v>
      </c>
      <c r="AO2448" s="596"/>
      <c r="AP2448" s="542"/>
      <c r="AQ2448" s="580"/>
      <c r="AR2448" s="584"/>
      <c r="AS2448" s="585"/>
      <c r="AT2448" s="595">
        <f>IF(AP2448=0,0,(AR2448/AP2448)*100)</f>
        <v>0</v>
      </c>
      <c r="AU2448" s="596"/>
      <c r="AV2448" s="599">
        <f>AD2448+AJ2448+AP2448</f>
        <v>0</v>
      </c>
      <c r="AW2448" s="600"/>
      <c r="AX2448" s="630">
        <f>AF2448+AL2448+AR2448</f>
        <v>0</v>
      </c>
      <c r="AY2448" s="631"/>
      <c r="AZ2448" s="595">
        <f>IF(AV2448=0,0,(AX2448/AV2448)*100)</f>
        <v>0</v>
      </c>
      <c r="BA2448" s="596"/>
      <c r="BB2448" s="542"/>
      <c r="BC2448" s="580"/>
      <c r="BD2448" s="584"/>
      <c r="BE2448" s="585"/>
      <c r="BF2448" s="595">
        <f>IF(BB2448=0,0,(BD2448/BB2448)*100)</f>
        <v>0</v>
      </c>
      <c r="BG2448" s="596"/>
      <c r="BH2448" s="599">
        <f>AV2448+BB2448</f>
        <v>0</v>
      </c>
      <c r="BI2448" s="600"/>
      <c r="BJ2448" s="630">
        <f>AX2448+BD2448</f>
        <v>0</v>
      </c>
      <c r="BK2448" s="631"/>
      <c r="BL2448" s="595">
        <f>IF(BH2448=0,0,(BJ2448/BH2448)*100)</f>
        <v>0</v>
      </c>
      <c r="BM2448" s="596"/>
      <c r="BN2448" s="656">
        <f>(AF2448*2)+(AL2448*2)+(AR2448*3)+BD2448</f>
        <v>0</v>
      </c>
      <c r="BO2448" s="657"/>
      <c r="BP2448" s="658"/>
      <c r="BQ2448" s="676">
        <f t="shared" ref="BQ2448" si="2379">IF(BS2448=0,0,50*BR2448/BS2448)</f>
        <v>0</v>
      </c>
      <c r="BR2448" s="662">
        <f t="shared" ref="BR2448" si="2380">(BN2448*BU$2430)+(N2448*BU$2431)+(Z2448*BU$2432)+(R2448*BU$2433)+(X2448*BU$2434)+(AB2448*BU$2435)+(V2448*BU$2440)</f>
        <v>0</v>
      </c>
      <c r="BS2448" s="662">
        <f t="shared" ref="BS2448" si="2381">((BB2448-BD2448)*BU$2437)+((AV2448-AX2448)*BU$2436)+(H2448*BU$2438)+(P2448*BU$2439)</f>
        <v>0</v>
      </c>
      <c r="BT2448" s="15"/>
      <c r="BU2448" s="15"/>
      <c r="BV2448" s="95"/>
    </row>
    <row r="2449" spans="1:74" ht="21.75" customHeight="1" x14ac:dyDescent="0.25">
      <c r="A2449" s="95"/>
      <c r="B2449" s="571"/>
      <c r="C2449" s="642" t="str">
        <f>IF(ROSTER!D$26="","",ROSTER!D$26)</f>
        <v/>
      </c>
      <c r="D2449" s="643"/>
      <c r="E2449" s="575"/>
      <c r="F2449" s="577"/>
      <c r="G2449" s="583"/>
      <c r="H2449" s="579"/>
      <c r="I2449" s="545"/>
      <c r="J2449" s="544"/>
      <c r="K2449" s="581"/>
      <c r="L2449" s="586"/>
      <c r="M2449" s="587"/>
      <c r="N2449" s="592" t="s">
        <v>16</v>
      </c>
      <c r="O2449" s="603"/>
      <c r="P2449" s="544"/>
      <c r="Q2449" s="581"/>
      <c r="R2449" s="586"/>
      <c r="S2449" s="587"/>
      <c r="T2449" s="592" t="s">
        <v>16</v>
      </c>
      <c r="U2449" s="592"/>
      <c r="V2449" s="544"/>
      <c r="W2449" s="545"/>
      <c r="X2449" s="594"/>
      <c r="Y2449" s="545"/>
      <c r="Z2449" s="544"/>
      <c r="AA2449" s="545"/>
      <c r="AB2449" s="544"/>
      <c r="AC2449" s="545"/>
      <c r="AD2449" s="544"/>
      <c r="AE2449" s="581"/>
      <c r="AF2449" s="586"/>
      <c r="AG2449" s="587"/>
      <c r="AH2449" s="626"/>
      <c r="AI2449" s="627"/>
      <c r="AJ2449" s="544"/>
      <c r="AK2449" s="581"/>
      <c r="AL2449" s="586"/>
      <c r="AM2449" s="587"/>
      <c r="AN2449" s="626"/>
      <c r="AO2449" s="627"/>
      <c r="AP2449" s="544"/>
      <c r="AQ2449" s="581"/>
      <c r="AR2449" s="586"/>
      <c r="AS2449" s="587"/>
      <c r="AT2449" s="626"/>
      <c r="AU2449" s="627"/>
      <c r="AV2449" s="628"/>
      <c r="AW2449" s="629"/>
      <c r="AX2449" s="632"/>
      <c r="AY2449" s="633"/>
      <c r="AZ2449" s="626"/>
      <c r="BA2449" s="627"/>
      <c r="BB2449" s="544"/>
      <c r="BC2449" s="581"/>
      <c r="BD2449" s="586"/>
      <c r="BE2449" s="587"/>
      <c r="BF2449" s="626"/>
      <c r="BG2449" s="627"/>
      <c r="BH2449" s="628"/>
      <c r="BI2449" s="629"/>
      <c r="BJ2449" s="632"/>
      <c r="BK2449" s="633"/>
      <c r="BL2449" s="626"/>
      <c r="BM2449" s="627"/>
      <c r="BN2449" s="678"/>
      <c r="BO2449" s="679"/>
      <c r="BP2449" s="680"/>
      <c r="BQ2449" s="677"/>
      <c r="BR2449" s="663"/>
      <c r="BS2449" s="663"/>
      <c r="BT2449" s="15"/>
      <c r="BU2449" s="15"/>
      <c r="BV2449" s="95"/>
    </row>
    <row r="2450" spans="1:74" ht="21.75" customHeight="1" x14ac:dyDescent="0.25">
      <c r="A2450" s="95"/>
      <c r="B2450" s="570" t="str">
        <f>IF(ROSTER!B$28="","",ROSTER!B$28)</f>
        <v/>
      </c>
      <c r="C2450" s="572" t="str">
        <f>IF(ROSTER!C$28="","",ROSTER!C$28)</f>
        <v/>
      </c>
      <c r="D2450" s="573"/>
      <c r="E2450" s="574"/>
      <c r="F2450" s="576">
        <f>IF(E2450="y",1,IF(E2450="S",1,0))</f>
        <v>0</v>
      </c>
      <c r="G2450" s="582">
        <f>IF(E2450="S",1,0)</f>
        <v>0</v>
      </c>
      <c r="H2450" s="578"/>
      <c r="I2450" s="543"/>
      <c r="J2450" s="542"/>
      <c r="K2450" s="580"/>
      <c r="L2450" s="584"/>
      <c r="M2450" s="585"/>
      <c r="N2450" s="588">
        <f>L2450+J2450</f>
        <v>0</v>
      </c>
      <c r="O2450" s="589"/>
      <c r="P2450" s="542"/>
      <c r="Q2450" s="580"/>
      <c r="R2450" s="584"/>
      <c r="S2450" s="585"/>
      <c r="T2450" s="588">
        <f>R2450-P2450</f>
        <v>0</v>
      </c>
      <c r="U2450" s="588"/>
      <c r="V2450" s="542"/>
      <c r="W2450" s="543"/>
      <c r="X2450" s="593"/>
      <c r="Y2450" s="543"/>
      <c r="Z2450" s="542"/>
      <c r="AA2450" s="543"/>
      <c r="AB2450" s="542"/>
      <c r="AC2450" s="543"/>
      <c r="AD2450" s="542"/>
      <c r="AE2450" s="580"/>
      <c r="AF2450" s="584"/>
      <c r="AG2450" s="585"/>
      <c r="AH2450" s="595">
        <f>IF(AD2450=0,0,(AF2450/AD2450)*100)</f>
        <v>0</v>
      </c>
      <c r="AI2450" s="596"/>
      <c r="AJ2450" s="542"/>
      <c r="AK2450" s="580"/>
      <c r="AL2450" s="584"/>
      <c r="AM2450" s="585"/>
      <c r="AN2450" s="595">
        <f>IF(AJ2450=0,0,(AL2450/AJ2450)*100)</f>
        <v>0</v>
      </c>
      <c r="AO2450" s="596"/>
      <c r="AP2450" s="542"/>
      <c r="AQ2450" s="580"/>
      <c r="AR2450" s="584"/>
      <c r="AS2450" s="585"/>
      <c r="AT2450" s="595">
        <f>IF(AP2450=0,0,(AR2450/AP2450)*100)</f>
        <v>0</v>
      </c>
      <c r="AU2450" s="596"/>
      <c r="AV2450" s="599">
        <f>AD2450+AJ2450+AP2450</f>
        <v>0</v>
      </c>
      <c r="AW2450" s="600"/>
      <c r="AX2450" s="630">
        <f>AF2450+AL2450+AR2450</f>
        <v>0</v>
      </c>
      <c r="AY2450" s="631"/>
      <c r="AZ2450" s="595">
        <f>IF(AV2450=0,0,(AX2450/AV2450)*100)</f>
        <v>0</v>
      </c>
      <c r="BA2450" s="596"/>
      <c r="BB2450" s="542"/>
      <c r="BC2450" s="580"/>
      <c r="BD2450" s="584"/>
      <c r="BE2450" s="585"/>
      <c r="BF2450" s="595">
        <f>IF(BB2450=0,0,(BD2450/BB2450)*100)</f>
        <v>0</v>
      </c>
      <c r="BG2450" s="596"/>
      <c r="BH2450" s="599">
        <f>AV2450+BB2450</f>
        <v>0</v>
      </c>
      <c r="BI2450" s="600"/>
      <c r="BJ2450" s="630">
        <f>AX2450+BD2450</f>
        <v>0</v>
      </c>
      <c r="BK2450" s="631"/>
      <c r="BL2450" s="595">
        <f>IF(BH2450=0,0,(BJ2450/BH2450)*100)</f>
        <v>0</v>
      </c>
      <c r="BM2450" s="596"/>
      <c r="BN2450" s="656">
        <f>(AF2450*2)+(AL2450*2)+(AR2450*3)+BD2450</f>
        <v>0</v>
      </c>
      <c r="BO2450" s="657"/>
      <c r="BP2450" s="658"/>
      <c r="BQ2450" s="676">
        <f t="shared" ref="BQ2450" si="2382">IF(BS2450=0,0,50*BR2450/BS2450)</f>
        <v>0</v>
      </c>
      <c r="BR2450" s="662">
        <f t="shared" ref="BR2450" si="2383">(BN2450*BU$2430)+(N2450*BU$2431)+(Z2450*BU$2432)+(R2450*BU$2433)+(X2450*BU$2434)+(AB2450*BU$2435)+(V2450*BU$2440)</f>
        <v>0</v>
      </c>
      <c r="BS2450" s="662">
        <f t="shared" ref="BS2450" si="2384">((BB2450-BD2450)*BU$2437)+((AV2450-AX2450)*BU$2436)+(H2450*BU$2438)+(P2450*BU$2439)</f>
        <v>0</v>
      </c>
      <c r="BT2450" s="15"/>
      <c r="BU2450" s="15"/>
      <c r="BV2450" s="95"/>
    </row>
    <row r="2451" spans="1:74" ht="21.75" customHeight="1" x14ac:dyDescent="0.25">
      <c r="A2451" s="95"/>
      <c r="B2451" s="571"/>
      <c r="C2451" s="642" t="str">
        <f>IF(ROSTER!D$28="","",ROSTER!D$28)</f>
        <v/>
      </c>
      <c r="D2451" s="643"/>
      <c r="E2451" s="575"/>
      <c r="F2451" s="577"/>
      <c r="G2451" s="583"/>
      <c r="H2451" s="579"/>
      <c r="I2451" s="545"/>
      <c r="J2451" s="544"/>
      <c r="K2451" s="581"/>
      <c r="L2451" s="586"/>
      <c r="M2451" s="587"/>
      <c r="N2451" s="592" t="s">
        <v>16</v>
      </c>
      <c r="O2451" s="603"/>
      <c r="P2451" s="544"/>
      <c r="Q2451" s="581"/>
      <c r="R2451" s="586"/>
      <c r="S2451" s="587"/>
      <c r="T2451" s="592" t="s">
        <v>16</v>
      </c>
      <c r="U2451" s="592"/>
      <c r="V2451" s="544"/>
      <c r="W2451" s="545"/>
      <c r="X2451" s="594"/>
      <c r="Y2451" s="545"/>
      <c r="Z2451" s="544"/>
      <c r="AA2451" s="545"/>
      <c r="AB2451" s="544"/>
      <c r="AC2451" s="545"/>
      <c r="AD2451" s="544"/>
      <c r="AE2451" s="581"/>
      <c r="AF2451" s="586"/>
      <c r="AG2451" s="587"/>
      <c r="AH2451" s="626"/>
      <c r="AI2451" s="627"/>
      <c r="AJ2451" s="544"/>
      <c r="AK2451" s="581"/>
      <c r="AL2451" s="586"/>
      <c r="AM2451" s="587"/>
      <c r="AN2451" s="626"/>
      <c r="AO2451" s="627"/>
      <c r="AP2451" s="544"/>
      <c r="AQ2451" s="581"/>
      <c r="AR2451" s="586"/>
      <c r="AS2451" s="587"/>
      <c r="AT2451" s="626"/>
      <c r="AU2451" s="627"/>
      <c r="AV2451" s="628"/>
      <c r="AW2451" s="629"/>
      <c r="AX2451" s="632"/>
      <c r="AY2451" s="633"/>
      <c r="AZ2451" s="626"/>
      <c r="BA2451" s="627"/>
      <c r="BB2451" s="544"/>
      <c r="BC2451" s="581"/>
      <c r="BD2451" s="586"/>
      <c r="BE2451" s="587"/>
      <c r="BF2451" s="626"/>
      <c r="BG2451" s="627"/>
      <c r="BH2451" s="628"/>
      <c r="BI2451" s="629"/>
      <c r="BJ2451" s="632"/>
      <c r="BK2451" s="633"/>
      <c r="BL2451" s="626"/>
      <c r="BM2451" s="627"/>
      <c r="BN2451" s="678"/>
      <c r="BO2451" s="679"/>
      <c r="BP2451" s="680"/>
      <c r="BQ2451" s="677"/>
      <c r="BR2451" s="663"/>
      <c r="BS2451" s="663"/>
      <c r="BT2451" s="15"/>
      <c r="BU2451" s="15"/>
      <c r="BV2451" s="95"/>
    </row>
    <row r="2452" spans="1:74" ht="21.75" customHeight="1" x14ac:dyDescent="0.25">
      <c r="A2452" s="95"/>
      <c r="B2452" s="570" t="str">
        <f>IF(ROSTER!B$30="","",ROSTER!B$30)</f>
        <v/>
      </c>
      <c r="C2452" s="572" t="str">
        <f>IF(ROSTER!C$30="","",ROSTER!C$30)</f>
        <v/>
      </c>
      <c r="D2452" s="573"/>
      <c r="E2452" s="574"/>
      <c r="F2452" s="576">
        <f>IF(E2452="y",1,IF(E2452="S",1,0))</f>
        <v>0</v>
      </c>
      <c r="G2452" s="582">
        <f>IF(E2452="S",1,0)</f>
        <v>0</v>
      </c>
      <c r="H2452" s="578"/>
      <c r="I2452" s="543"/>
      <c r="J2452" s="542"/>
      <c r="K2452" s="580"/>
      <c r="L2452" s="584"/>
      <c r="M2452" s="585"/>
      <c r="N2452" s="588">
        <f>L2452+J2452</f>
        <v>0</v>
      </c>
      <c r="O2452" s="589"/>
      <c r="P2452" s="542"/>
      <c r="Q2452" s="580"/>
      <c r="R2452" s="584"/>
      <c r="S2452" s="585"/>
      <c r="T2452" s="588">
        <f>R2452-P2452</f>
        <v>0</v>
      </c>
      <c r="U2452" s="588"/>
      <c r="V2452" s="542"/>
      <c r="W2452" s="543"/>
      <c r="X2452" s="593"/>
      <c r="Y2452" s="543"/>
      <c r="Z2452" s="542"/>
      <c r="AA2452" s="543"/>
      <c r="AB2452" s="542"/>
      <c r="AC2452" s="543"/>
      <c r="AD2452" s="542"/>
      <c r="AE2452" s="580"/>
      <c r="AF2452" s="584"/>
      <c r="AG2452" s="585"/>
      <c r="AH2452" s="595">
        <f>IF(AD2452=0,0,(AF2452/AD2452)*100)</f>
        <v>0</v>
      </c>
      <c r="AI2452" s="596"/>
      <c r="AJ2452" s="542"/>
      <c r="AK2452" s="580"/>
      <c r="AL2452" s="584"/>
      <c r="AM2452" s="585"/>
      <c r="AN2452" s="595">
        <f>IF(AJ2452=0,0,(AL2452/AJ2452)*100)</f>
        <v>0</v>
      </c>
      <c r="AO2452" s="596"/>
      <c r="AP2452" s="542"/>
      <c r="AQ2452" s="580"/>
      <c r="AR2452" s="584"/>
      <c r="AS2452" s="585"/>
      <c r="AT2452" s="595">
        <f>IF(AP2452=0,0,(AR2452/AP2452)*100)</f>
        <v>0</v>
      </c>
      <c r="AU2452" s="596"/>
      <c r="AV2452" s="599">
        <f>AD2452+AJ2452+AP2452</f>
        <v>0</v>
      </c>
      <c r="AW2452" s="600"/>
      <c r="AX2452" s="630">
        <f>AF2452+AL2452+AR2452</f>
        <v>0</v>
      </c>
      <c r="AY2452" s="631"/>
      <c r="AZ2452" s="595">
        <f>IF(AV2452=0,0,(AX2452/AV2452)*100)</f>
        <v>0</v>
      </c>
      <c r="BA2452" s="596"/>
      <c r="BB2452" s="542"/>
      <c r="BC2452" s="580"/>
      <c r="BD2452" s="584"/>
      <c r="BE2452" s="585"/>
      <c r="BF2452" s="595">
        <f>IF(BB2452=0,0,(BD2452/BB2452)*100)</f>
        <v>0</v>
      </c>
      <c r="BG2452" s="596"/>
      <c r="BH2452" s="599">
        <f>AV2452+BB2452</f>
        <v>0</v>
      </c>
      <c r="BI2452" s="600"/>
      <c r="BJ2452" s="630">
        <f>AX2452+BD2452</f>
        <v>0</v>
      </c>
      <c r="BK2452" s="631"/>
      <c r="BL2452" s="595">
        <f>IF(BH2452=0,0,(BJ2452/BH2452)*100)</f>
        <v>0</v>
      </c>
      <c r="BM2452" s="596"/>
      <c r="BN2452" s="656">
        <f>(AF2452*2)+(AL2452*2)+(AR2452*3)+BD2452</f>
        <v>0</v>
      </c>
      <c r="BO2452" s="657"/>
      <c r="BP2452" s="658"/>
      <c r="BQ2452" s="676">
        <f t="shared" ref="BQ2452" si="2385">IF(BS2452=0,0,50*BR2452/BS2452)</f>
        <v>0</v>
      </c>
      <c r="BR2452" s="662">
        <f t="shared" ref="BR2452" si="2386">(BN2452*BU$2430)+(N2452*BU$2431)+(Z2452*BU$2432)+(R2452*BU$2433)+(X2452*BU$2434)+(AB2452*BU$2435)+(V2452*BU$2440)</f>
        <v>0</v>
      </c>
      <c r="BS2452" s="662">
        <f t="shared" ref="BS2452" si="2387">((BB2452-BD2452)*BU$2437)+((AV2452-AX2452)*BU$2436)+(H2452*BU$2438)+(P2452*BU$2439)</f>
        <v>0</v>
      </c>
      <c r="BT2452" s="15"/>
      <c r="BU2452" s="15"/>
      <c r="BV2452" s="95"/>
    </row>
    <row r="2453" spans="1:74" ht="21.75" customHeight="1" x14ac:dyDescent="0.25">
      <c r="A2453" s="95"/>
      <c r="B2453" s="571"/>
      <c r="C2453" s="642" t="str">
        <f>IF(ROSTER!D$30="","",ROSTER!D$30)</f>
        <v/>
      </c>
      <c r="D2453" s="643"/>
      <c r="E2453" s="575"/>
      <c r="F2453" s="577"/>
      <c r="G2453" s="583"/>
      <c r="H2453" s="579"/>
      <c r="I2453" s="545"/>
      <c r="J2453" s="544"/>
      <c r="K2453" s="581"/>
      <c r="L2453" s="586"/>
      <c r="M2453" s="587"/>
      <c r="N2453" s="592" t="s">
        <v>16</v>
      </c>
      <c r="O2453" s="603"/>
      <c r="P2453" s="544"/>
      <c r="Q2453" s="581"/>
      <c r="R2453" s="586"/>
      <c r="S2453" s="587"/>
      <c r="T2453" s="592" t="s">
        <v>16</v>
      </c>
      <c r="U2453" s="592"/>
      <c r="V2453" s="544"/>
      <c r="W2453" s="545"/>
      <c r="X2453" s="594"/>
      <c r="Y2453" s="545"/>
      <c r="Z2453" s="544"/>
      <c r="AA2453" s="545"/>
      <c r="AB2453" s="544"/>
      <c r="AC2453" s="545"/>
      <c r="AD2453" s="544"/>
      <c r="AE2453" s="581"/>
      <c r="AF2453" s="586"/>
      <c r="AG2453" s="587"/>
      <c r="AH2453" s="626"/>
      <c r="AI2453" s="627"/>
      <c r="AJ2453" s="544"/>
      <c r="AK2453" s="581"/>
      <c r="AL2453" s="586"/>
      <c r="AM2453" s="587"/>
      <c r="AN2453" s="626"/>
      <c r="AO2453" s="627"/>
      <c r="AP2453" s="544"/>
      <c r="AQ2453" s="581"/>
      <c r="AR2453" s="586"/>
      <c r="AS2453" s="587"/>
      <c r="AT2453" s="626"/>
      <c r="AU2453" s="627"/>
      <c r="AV2453" s="628"/>
      <c r="AW2453" s="629"/>
      <c r="AX2453" s="632"/>
      <c r="AY2453" s="633"/>
      <c r="AZ2453" s="626"/>
      <c r="BA2453" s="627"/>
      <c r="BB2453" s="544"/>
      <c r="BC2453" s="581"/>
      <c r="BD2453" s="586"/>
      <c r="BE2453" s="587"/>
      <c r="BF2453" s="626"/>
      <c r="BG2453" s="627"/>
      <c r="BH2453" s="628"/>
      <c r="BI2453" s="629"/>
      <c r="BJ2453" s="632"/>
      <c r="BK2453" s="633"/>
      <c r="BL2453" s="626"/>
      <c r="BM2453" s="627"/>
      <c r="BN2453" s="678"/>
      <c r="BO2453" s="679"/>
      <c r="BP2453" s="680"/>
      <c r="BQ2453" s="677"/>
      <c r="BR2453" s="663"/>
      <c r="BS2453" s="663"/>
      <c r="BT2453" s="15"/>
      <c r="BU2453" s="15"/>
      <c r="BV2453" s="95"/>
    </row>
    <row r="2454" spans="1:74" ht="21.75" customHeight="1" x14ac:dyDescent="0.25">
      <c r="A2454" s="95"/>
      <c r="B2454" s="570" t="str">
        <f>IF(ROSTER!B$32="","",ROSTER!B$32)</f>
        <v/>
      </c>
      <c r="C2454" s="572" t="str">
        <f>IF(ROSTER!C$32="","",ROSTER!C$32)</f>
        <v/>
      </c>
      <c r="D2454" s="573"/>
      <c r="E2454" s="574"/>
      <c r="F2454" s="576">
        <f>IF(E2454="y",1,IF(E2454="S",1,0))</f>
        <v>0</v>
      </c>
      <c r="G2454" s="582">
        <f>IF(E2454="S",1,0)</f>
        <v>0</v>
      </c>
      <c r="H2454" s="578"/>
      <c r="I2454" s="543"/>
      <c r="J2454" s="542"/>
      <c r="K2454" s="580"/>
      <c r="L2454" s="584"/>
      <c r="M2454" s="585"/>
      <c r="N2454" s="588">
        <f>L2454+J2454</f>
        <v>0</v>
      </c>
      <c r="O2454" s="589"/>
      <c r="P2454" s="542"/>
      <c r="Q2454" s="580"/>
      <c r="R2454" s="584"/>
      <c r="S2454" s="585"/>
      <c r="T2454" s="588">
        <f>R2454-P2454</f>
        <v>0</v>
      </c>
      <c r="U2454" s="588"/>
      <c r="V2454" s="542"/>
      <c r="W2454" s="543"/>
      <c r="X2454" s="593"/>
      <c r="Y2454" s="543"/>
      <c r="Z2454" s="542"/>
      <c r="AA2454" s="543"/>
      <c r="AB2454" s="542"/>
      <c r="AC2454" s="543"/>
      <c r="AD2454" s="542"/>
      <c r="AE2454" s="580"/>
      <c r="AF2454" s="584"/>
      <c r="AG2454" s="585"/>
      <c r="AH2454" s="595">
        <f>IF(AD2454=0,0,(AF2454/AD2454)*100)</f>
        <v>0</v>
      </c>
      <c r="AI2454" s="596"/>
      <c r="AJ2454" s="542"/>
      <c r="AK2454" s="580"/>
      <c r="AL2454" s="584"/>
      <c r="AM2454" s="585"/>
      <c r="AN2454" s="595">
        <f>IF(AJ2454=0,0,(AL2454/AJ2454)*100)</f>
        <v>0</v>
      </c>
      <c r="AO2454" s="596"/>
      <c r="AP2454" s="542"/>
      <c r="AQ2454" s="580"/>
      <c r="AR2454" s="584"/>
      <c r="AS2454" s="585"/>
      <c r="AT2454" s="595">
        <f>IF(AP2454=0,0,(AR2454/AP2454)*100)</f>
        <v>0</v>
      </c>
      <c r="AU2454" s="596"/>
      <c r="AV2454" s="599">
        <f>AD2454+AJ2454+AP2454</f>
        <v>0</v>
      </c>
      <c r="AW2454" s="600"/>
      <c r="AX2454" s="630">
        <f>AF2454+AL2454+AR2454</f>
        <v>0</v>
      </c>
      <c r="AY2454" s="631"/>
      <c r="AZ2454" s="595">
        <f>IF(AV2454=0,0,(AX2454/AV2454)*100)</f>
        <v>0</v>
      </c>
      <c r="BA2454" s="596"/>
      <c r="BB2454" s="542"/>
      <c r="BC2454" s="580"/>
      <c r="BD2454" s="584"/>
      <c r="BE2454" s="585"/>
      <c r="BF2454" s="595">
        <f>IF(BB2454=0,0,(BD2454/BB2454)*100)</f>
        <v>0</v>
      </c>
      <c r="BG2454" s="596"/>
      <c r="BH2454" s="599">
        <f>AV2454+BB2454</f>
        <v>0</v>
      </c>
      <c r="BI2454" s="600"/>
      <c r="BJ2454" s="630">
        <f>AX2454+BD2454</f>
        <v>0</v>
      </c>
      <c r="BK2454" s="631"/>
      <c r="BL2454" s="595">
        <f>IF(BH2454=0,0,(BJ2454/BH2454)*100)</f>
        <v>0</v>
      </c>
      <c r="BM2454" s="596"/>
      <c r="BN2454" s="656">
        <f>(AF2454*2)+(AL2454*2)+(AR2454*3)+BD2454</f>
        <v>0</v>
      </c>
      <c r="BO2454" s="657"/>
      <c r="BP2454" s="658"/>
      <c r="BQ2454" s="676">
        <f t="shared" ref="BQ2454" si="2388">IF(BS2454=0,0,50*BR2454/BS2454)</f>
        <v>0</v>
      </c>
      <c r="BR2454" s="662">
        <f t="shared" ref="BR2454" si="2389">(BN2454*BU$2430)+(N2454*BU$2431)+(Z2454*BU$2432)+(R2454*BU$2433)+(X2454*BU$2434)+(AB2454*BU$2435)+(V2454*BU$2440)</f>
        <v>0</v>
      </c>
      <c r="BS2454" s="662">
        <f t="shared" ref="BS2454" si="2390">((BB2454-BD2454)*BU$2437)+((AV2454-AX2454)*BU$2436)+(H2454*BU$2438)+(P2454*BU$2439)</f>
        <v>0</v>
      </c>
      <c r="BT2454" s="15"/>
      <c r="BU2454" s="15"/>
      <c r="BV2454" s="95"/>
    </row>
    <row r="2455" spans="1:74" ht="21.75" customHeight="1" x14ac:dyDescent="0.25">
      <c r="A2455" s="95"/>
      <c r="B2455" s="571"/>
      <c r="C2455" s="642" t="str">
        <f>IF(ROSTER!D$32="","",ROSTER!D$32)</f>
        <v/>
      </c>
      <c r="D2455" s="643"/>
      <c r="E2455" s="575"/>
      <c r="F2455" s="577"/>
      <c r="G2455" s="583"/>
      <c r="H2455" s="579"/>
      <c r="I2455" s="545"/>
      <c r="J2455" s="544"/>
      <c r="K2455" s="581"/>
      <c r="L2455" s="586"/>
      <c r="M2455" s="587"/>
      <c r="N2455" s="592" t="s">
        <v>16</v>
      </c>
      <c r="O2455" s="603"/>
      <c r="P2455" s="544"/>
      <c r="Q2455" s="581"/>
      <c r="R2455" s="586"/>
      <c r="S2455" s="587"/>
      <c r="T2455" s="592" t="s">
        <v>16</v>
      </c>
      <c r="U2455" s="592"/>
      <c r="V2455" s="544"/>
      <c r="W2455" s="545"/>
      <c r="X2455" s="594"/>
      <c r="Y2455" s="545"/>
      <c r="Z2455" s="544"/>
      <c r="AA2455" s="545"/>
      <c r="AB2455" s="544"/>
      <c r="AC2455" s="545"/>
      <c r="AD2455" s="544"/>
      <c r="AE2455" s="581"/>
      <c r="AF2455" s="586"/>
      <c r="AG2455" s="587"/>
      <c r="AH2455" s="626"/>
      <c r="AI2455" s="627"/>
      <c r="AJ2455" s="544"/>
      <c r="AK2455" s="581"/>
      <c r="AL2455" s="586"/>
      <c r="AM2455" s="587"/>
      <c r="AN2455" s="626"/>
      <c r="AO2455" s="627"/>
      <c r="AP2455" s="544"/>
      <c r="AQ2455" s="581"/>
      <c r="AR2455" s="586"/>
      <c r="AS2455" s="587"/>
      <c r="AT2455" s="626"/>
      <c r="AU2455" s="627"/>
      <c r="AV2455" s="628"/>
      <c r="AW2455" s="629"/>
      <c r="AX2455" s="632"/>
      <c r="AY2455" s="633"/>
      <c r="AZ2455" s="626"/>
      <c r="BA2455" s="627"/>
      <c r="BB2455" s="544"/>
      <c r="BC2455" s="581"/>
      <c r="BD2455" s="586"/>
      <c r="BE2455" s="587"/>
      <c r="BF2455" s="626"/>
      <c r="BG2455" s="627"/>
      <c r="BH2455" s="628"/>
      <c r="BI2455" s="629"/>
      <c r="BJ2455" s="632"/>
      <c r="BK2455" s="633"/>
      <c r="BL2455" s="626"/>
      <c r="BM2455" s="627"/>
      <c r="BN2455" s="678"/>
      <c r="BO2455" s="679"/>
      <c r="BP2455" s="680"/>
      <c r="BQ2455" s="677"/>
      <c r="BR2455" s="663"/>
      <c r="BS2455" s="663"/>
      <c r="BT2455" s="15"/>
      <c r="BU2455" s="15"/>
      <c r="BV2455" s="95"/>
    </row>
    <row r="2456" spans="1:74" ht="21.75" customHeight="1" x14ac:dyDescent="0.25">
      <c r="A2456" s="95"/>
      <c r="B2456" s="570" t="str">
        <f>IF(ROSTER!B$34="","",ROSTER!B$34)</f>
        <v/>
      </c>
      <c r="C2456" s="572" t="str">
        <f>IF(ROSTER!C$34="","",ROSTER!C$34)</f>
        <v/>
      </c>
      <c r="D2456" s="573"/>
      <c r="E2456" s="574"/>
      <c r="F2456" s="576">
        <f>IF(E2456="y",1,IF(E2456="S",1,0))</f>
        <v>0</v>
      </c>
      <c r="G2456" s="582">
        <f>IF(E2456="S",1,0)</f>
        <v>0</v>
      </c>
      <c r="H2456" s="578"/>
      <c r="I2456" s="543"/>
      <c r="J2456" s="542"/>
      <c r="K2456" s="580"/>
      <c r="L2456" s="584"/>
      <c r="M2456" s="585"/>
      <c r="N2456" s="588">
        <f>L2456+J2456</f>
        <v>0</v>
      </c>
      <c r="O2456" s="589"/>
      <c r="P2456" s="542"/>
      <c r="Q2456" s="580"/>
      <c r="R2456" s="584"/>
      <c r="S2456" s="585"/>
      <c r="T2456" s="588">
        <f>R2456-P2456</f>
        <v>0</v>
      </c>
      <c r="U2456" s="588"/>
      <c r="V2456" s="542"/>
      <c r="W2456" s="543"/>
      <c r="X2456" s="593"/>
      <c r="Y2456" s="543"/>
      <c r="Z2456" s="542"/>
      <c r="AA2456" s="543"/>
      <c r="AB2456" s="542"/>
      <c r="AC2456" s="543"/>
      <c r="AD2456" s="542"/>
      <c r="AE2456" s="580"/>
      <c r="AF2456" s="584"/>
      <c r="AG2456" s="585"/>
      <c r="AH2456" s="595">
        <f>IF(AD2456=0,0,(AF2456/AD2456)*100)</f>
        <v>0</v>
      </c>
      <c r="AI2456" s="596"/>
      <c r="AJ2456" s="542"/>
      <c r="AK2456" s="580"/>
      <c r="AL2456" s="584"/>
      <c r="AM2456" s="585"/>
      <c r="AN2456" s="595">
        <f>IF(AJ2456=0,0,(AL2456/AJ2456)*100)</f>
        <v>0</v>
      </c>
      <c r="AO2456" s="596"/>
      <c r="AP2456" s="542"/>
      <c r="AQ2456" s="580"/>
      <c r="AR2456" s="584"/>
      <c r="AS2456" s="585"/>
      <c r="AT2456" s="595">
        <f>IF(AP2456=0,0,(AR2456/AP2456)*100)</f>
        <v>0</v>
      </c>
      <c r="AU2456" s="596"/>
      <c r="AV2456" s="599">
        <f>AD2456+AJ2456+AP2456</f>
        <v>0</v>
      </c>
      <c r="AW2456" s="600"/>
      <c r="AX2456" s="630">
        <f>AF2456+AL2456+AR2456</f>
        <v>0</v>
      </c>
      <c r="AY2456" s="631"/>
      <c r="AZ2456" s="595">
        <f>IF(AV2456=0,0,(AX2456/AV2456)*100)</f>
        <v>0</v>
      </c>
      <c r="BA2456" s="596"/>
      <c r="BB2456" s="542"/>
      <c r="BC2456" s="580"/>
      <c r="BD2456" s="584"/>
      <c r="BE2456" s="585"/>
      <c r="BF2456" s="595">
        <f>IF(BB2456=0,0,(BD2456/BB2456)*100)</f>
        <v>0</v>
      </c>
      <c r="BG2456" s="596"/>
      <c r="BH2456" s="599">
        <f>AV2456+BB2456</f>
        <v>0</v>
      </c>
      <c r="BI2456" s="600"/>
      <c r="BJ2456" s="630">
        <f>AX2456+BD2456</f>
        <v>0</v>
      </c>
      <c r="BK2456" s="631"/>
      <c r="BL2456" s="595">
        <f>IF(BH2456=0,0,(BJ2456/BH2456)*100)</f>
        <v>0</v>
      </c>
      <c r="BM2456" s="596"/>
      <c r="BN2456" s="656">
        <f>(AF2456*2)+(AL2456*2)+(AR2456*3)+BD2456</f>
        <v>0</v>
      </c>
      <c r="BO2456" s="657"/>
      <c r="BP2456" s="658"/>
      <c r="BQ2456" s="676">
        <f t="shared" ref="BQ2456" si="2391">IF(BS2456=0,0,50*BR2456/BS2456)</f>
        <v>0</v>
      </c>
      <c r="BR2456" s="662">
        <f t="shared" ref="BR2456" si="2392">(BN2456*BU$2430)+(N2456*BU$2431)+(Z2456*BU$2432)+(R2456*BU$2433)+(X2456*BU$2434)+(AB2456*BU$2435)+(V2456*BU$2440)</f>
        <v>0</v>
      </c>
      <c r="BS2456" s="662">
        <f t="shared" ref="BS2456" si="2393">((BB2456-BD2456)*BU$2437)+((AV2456-AX2456)*BU$2436)+(H2456*BU$2438)+(P2456*BU$2439)</f>
        <v>0</v>
      </c>
      <c r="BT2456" s="15"/>
      <c r="BU2456" s="15"/>
      <c r="BV2456" s="95"/>
    </row>
    <row r="2457" spans="1:74" ht="21.75" customHeight="1" x14ac:dyDescent="0.25">
      <c r="A2457" s="95"/>
      <c r="B2457" s="571"/>
      <c r="C2457" s="642" t="str">
        <f>IF(ROSTER!D$34="","",ROSTER!D$34)</f>
        <v/>
      </c>
      <c r="D2457" s="643"/>
      <c r="E2457" s="575"/>
      <c r="F2457" s="577"/>
      <c r="G2457" s="583"/>
      <c r="H2457" s="579"/>
      <c r="I2457" s="545"/>
      <c r="J2457" s="544"/>
      <c r="K2457" s="581"/>
      <c r="L2457" s="586"/>
      <c r="M2457" s="587"/>
      <c r="N2457" s="592" t="s">
        <v>16</v>
      </c>
      <c r="O2457" s="603"/>
      <c r="P2457" s="544"/>
      <c r="Q2457" s="581"/>
      <c r="R2457" s="586"/>
      <c r="S2457" s="587"/>
      <c r="T2457" s="592" t="s">
        <v>16</v>
      </c>
      <c r="U2457" s="592"/>
      <c r="V2457" s="544"/>
      <c r="W2457" s="545"/>
      <c r="X2457" s="594"/>
      <c r="Y2457" s="545"/>
      <c r="Z2457" s="544"/>
      <c r="AA2457" s="545"/>
      <c r="AB2457" s="544"/>
      <c r="AC2457" s="545"/>
      <c r="AD2457" s="544"/>
      <c r="AE2457" s="581"/>
      <c r="AF2457" s="586"/>
      <c r="AG2457" s="587"/>
      <c r="AH2457" s="626"/>
      <c r="AI2457" s="627"/>
      <c r="AJ2457" s="544"/>
      <c r="AK2457" s="581"/>
      <c r="AL2457" s="586"/>
      <c r="AM2457" s="587"/>
      <c r="AN2457" s="626"/>
      <c r="AO2457" s="627"/>
      <c r="AP2457" s="544"/>
      <c r="AQ2457" s="581"/>
      <c r="AR2457" s="586"/>
      <c r="AS2457" s="587"/>
      <c r="AT2457" s="626"/>
      <c r="AU2457" s="627"/>
      <c r="AV2457" s="628"/>
      <c r="AW2457" s="629"/>
      <c r="AX2457" s="632"/>
      <c r="AY2457" s="633"/>
      <c r="AZ2457" s="626"/>
      <c r="BA2457" s="627"/>
      <c r="BB2457" s="544"/>
      <c r="BC2457" s="581"/>
      <c r="BD2457" s="586"/>
      <c r="BE2457" s="587"/>
      <c r="BF2457" s="626"/>
      <c r="BG2457" s="627"/>
      <c r="BH2457" s="628"/>
      <c r="BI2457" s="629"/>
      <c r="BJ2457" s="632"/>
      <c r="BK2457" s="633"/>
      <c r="BL2457" s="626"/>
      <c r="BM2457" s="627"/>
      <c r="BN2457" s="678"/>
      <c r="BO2457" s="679"/>
      <c r="BP2457" s="680"/>
      <c r="BQ2457" s="677"/>
      <c r="BR2457" s="663"/>
      <c r="BS2457" s="663"/>
      <c r="BT2457" s="15"/>
      <c r="BU2457" s="15"/>
      <c r="BV2457" s="95"/>
    </row>
    <row r="2458" spans="1:74" ht="21.75" customHeight="1" x14ac:dyDescent="0.25">
      <c r="A2458" s="95"/>
      <c r="B2458" s="570" t="str">
        <f>IF(ROSTER!B$36="","",ROSTER!B$36)</f>
        <v/>
      </c>
      <c r="C2458" s="572" t="str">
        <f>IF(ROSTER!C$36="","",ROSTER!C$36)</f>
        <v/>
      </c>
      <c r="D2458" s="573"/>
      <c r="E2458" s="574"/>
      <c r="F2458" s="576">
        <f>IF(E2458="y",1,IF(E2458="S",1,0))</f>
        <v>0</v>
      </c>
      <c r="G2458" s="582">
        <f>IF(E2458="S",1,0)</f>
        <v>0</v>
      </c>
      <c r="H2458" s="578"/>
      <c r="I2458" s="543"/>
      <c r="J2458" s="542"/>
      <c r="K2458" s="580"/>
      <c r="L2458" s="584"/>
      <c r="M2458" s="585"/>
      <c r="N2458" s="588">
        <f>L2458+J2458</f>
        <v>0</v>
      </c>
      <c r="O2458" s="589"/>
      <c r="P2458" s="542"/>
      <c r="Q2458" s="580"/>
      <c r="R2458" s="584"/>
      <c r="S2458" s="585"/>
      <c r="T2458" s="588">
        <f>R2458-P2458</f>
        <v>0</v>
      </c>
      <c r="U2458" s="588"/>
      <c r="V2458" s="542"/>
      <c r="W2458" s="543"/>
      <c r="X2458" s="593"/>
      <c r="Y2458" s="543"/>
      <c r="Z2458" s="542"/>
      <c r="AA2458" s="543"/>
      <c r="AB2458" s="542"/>
      <c r="AC2458" s="543"/>
      <c r="AD2458" s="542"/>
      <c r="AE2458" s="580"/>
      <c r="AF2458" s="584"/>
      <c r="AG2458" s="585"/>
      <c r="AH2458" s="595">
        <f>IF(AD2458=0,0,(AF2458/AD2458)*100)</f>
        <v>0</v>
      </c>
      <c r="AI2458" s="596"/>
      <c r="AJ2458" s="542"/>
      <c r="AK2458" s="580"/>
      <c r="AL2458" s="584"/>
      <c r="AM2458" s="585"/>
      <c r="AN2458" s="595">
        <f>IF(AJ2458=0,0,(AL2458/AJ2458)*100)</f>
        <v>0</v>
      </c>
      <c r="AO2458" s="596"/>
      <c r="AP2458" s="542"/>
      <c r="AQ2458" s="580"/>
      <c r="AR2458" s="584"/>
      <c r="AS2458" s="585"/>
      <c r="AT2458" s="595">
        <f>IF(AP2458=0,0,(AR2458/AP2458)*100)</f>
        <v>0</v>
      </c>
      <c r="AU2458" s="596"/>
      <c r="AV2458" s="599">
        <f>AD2458+AJ2458+AP2458</f>
        <v>0</v>
      </c>
      <c r="AW2458" s="600"/>
      <c r="AX2458" s="630">
        <f>AF2458+AL2458+AR2458</f>
        <v>0</v>
      </c>
      <c r="AY2458" s="631"/>
      <c r="AZ2458" s="595">
        <f>IF(AV2458=0,0,(AX2458/AV2458)*100)</f>
        <v>0</v>
      </c>
      <c r="BA2458" s="596"/>
      <c r="BB2458" s="542"/>
      <c r="BC2458" s="580"/>
      <c r="BD2458" s="584"/>
      <c r="BE2458" s="585"/>
      <c r="BF2458" s="595">
        <f>IF(BB2458=0,0,(BD2458/BB2458)*100)</f>
        <v>0</v>
      </c>
      <c r="BG2458" s="596"/>
      <c r="BH2458" s="599">
        <f>AV2458+BB2458</f>
        <v>0</v>
      </c>
      <c r="BI2458" s="600"/>
      <c r="BJ2458" s="630">
        <f>AX2458+BD2458</f>
        <v>0</v>
      </c>
      <c r="BK2458" s="631"/>
      <c r="BL2458" s="595">
        <f>IF(BH2458=0,0,(BJ2458/BH2458)*100)</f>
        <v>0</v>
      </c>
      <c r="BM2458" s="596"/>
      <c r="BN2458" s="656">
        <f>(AF2458*2)+(AL2458*2)+(AR2458*3)+BD2458</f>
        <v>0</v>
      </c>
      <c r="BO2458" s="657"/>
      <c r="BP2458" s="658"/>
      <c r="BQ2458" s="676">
        <f t="shared" ref="BQ2458" si="2394">IF(BS2458=0,0,50*BR2458/BS2458)</f>
        <v>0</v>
      </c>
      <c r="BR2458" s="662">
        <f t="shared" ref="BR2458" si="2395">(BN2458*BU$2430)+(N2458*BU$2431)+(Z2458*BU$2432)+(R2458*BU$2433)+(X2458*BU$2434)+(AB2458*BU$2435)+(V2458*BU$2440)</f>
        <v>0</v>
      </c>
      <c r="BS2458" s="662">
        <f t="shared" ref="BS2458" si="2396">((BB2458-BD2458)*BU$2437)+((AV2458-AX2458)*BU$2436)+(H2458*BU$2438)+(P2458*BU$2439)</f>
        <v>0</v>
      </c>
      <c r="BT2458" s="15"/>
      <c r="BU2458" s="15"/>
      <c r="BV2458" s="95"/>
    </row>
    <row r="2459" spans="1:74" ht="21.75" customHeight="1" x14ac:dyDescent="0.25">
      <c r="A2459" s="95"/>
      <c r="B2459" s="571"/>
      <c r="C2459" s="642" t="str">
        <f>IF(ROSTER!D$36="","",ROSTER!D$36)</f>
        <v/>
      </c>
      <c r="D2459" s="643"/>
      <c r="E2459" s="575"/>
      <c r="F2459" s="577"/>
      <c r="G2459" s="583"/>
      <c r="H2459" s="579"/>
      <c r="I2459" s="545"/>
      <c r="J2459" s="544"/>
      <c r="K2459" s="581"/>
      <c r="L2459" s="586"/>
      <c r="M2459" s="587"/>
      <c r="N2459" s="592" t="s">
        <v>16</v>
      </c>
      <c r="O2459" s="603"/>
      <c r="P2459" s="544"/>
      <c r="Q2459" s="581"/>
      <c r="R2459" s="586"/>
      <c r="S2459" s="587"/>
      <c r="T2459" s="592" t="s">
        <v>16</v>
      </c>
      <c r="U2459" s="592"/>
      <c r="V2459" s="544"/>
      <c r="W2459" s="545"/>
      <c r="X2459" s="594"/>
      <c r="Y2459" s="545"/>
      <c r="Z2459" s="544"/>
      <c r="AA2459" s="545"/>
      <c r="AB2459" s="544"/>
      <c r="AC2459" s="545"/>
      <c r="AD2459" s="544"/>
      <c r="AE2459" s="581"/>
      <c r="AF2459" s="586"/>
      <c r="AG2459" s="587"/>
      <c r="AH2459" s="626"/>
      <c r="AI2459" s="627"/>
      <c r="AJ2459" s="544"/>
      <c r="AK2459" s="581"/>
      <c r="AL2459" s="586"/>
      <c r="AM2459" s="587"/>
      <c r="AN2459" s="626"/>
      <c r="AO2459" s="627"/>
      <c r="AP2459" s="544"/>
      <c r="AQ2459" s="581"/>
      <c r="AR2459" s="586"/>
      <c r="AS2459" s="587"/>
      <c r="AT2459" s="626"/>
      <c r="AU2459" s="627"/>
      <c r="AV2459" s="628"/>
      <c r="AW2459" s="629"/>
      <c r="AX2459" s="632"/>
      <c r="AY2459" s="633"/>
      <c r="AZ2459" s="626"/>
      <c r="BA2459" s="627"/>
      <c r="BB2459" s="544"/>
      <c r="BC2459" s="581"/>
      <c r="BD2459" s="586"/>
      <c r="BE2459" s="587"/>
      <c r="BF2459" s="626"/>
      <c r="BG2459" s="627"/>
      <c r="BH2459" s="628"/>
      <c r="BI2459" s="629"/>
      <c r="BJ2459" s="632"/>
      <c r="BK2459" s="633"/>
      <c r="BL2459" s="626"/>
      <c r="BM2459" s="627"/>
      <c r="BN2459" s="678"/>
      <c r="BO2459" s="679"/>
      <c r="BP2459" s="680"/>
      <c r="BQ2459" s="677"/>
      <c r="BR2459" s="663"/>
      <c r="BS2459" s="663"/>
      <c r="BT2459" s="15"/>
      <c r="BU2459" s="15"/>
      <c r="BV2459" s="95"/>
    </row>
    <row r="2460" spans="1:74" ht="21.75" customHeight="1" x14ac:dyDescent="0.25">
      <c r="A2460" s="95"/>
      <c r="B2460" s="570" t="str">
        <f>IF(ROSTER!B$38="","",ROSTER!B$38)</f>
        <v/>
      </c>
      <c r="C2460" s="572" t="str">
        <f>IF(ROSTER!C$38="","",ROSTER!C$38)</f>
        <v/>
      </c>
      <c r="D2460" s="573"/>
      <c r="E2460" s="574"/>
      <c r="F2460" s="576">
        <f>IF(E2460="y",1,IF(E2460="S",1,0))</f>
        <v>0</v>
      </c>
      <c r="G2460" s="582">
        <f>IF(E2460="S",1,0)</f>
        <v>0</v>
      </c>
      <c r="H2460" s="578"/>
      <c r="I2460" s="543"/>
      <c r="J2460" s="542"/>
      <c r="K2460" s="580"/>
      <c r="L2460" s="584"/>
      <c r="M2460" s="585"/>
      <c r="N2460" s="588">
        <f>L2460+J2460</f>
        <v>0</v>
      </c>
      <c r="O2460" s="589"/>
      <c r="P2460" s="542"/>
      <c r="Q2460" s="580"/>
      <c r="R2460" s="584"/>
      <c r="S2460" s="585"/>
      <c r="T2460" s="588">
        <f>R2460-P2460</f>
        <v>0</v>
      </c>
      <c r="U2460" s="588"/>
      <c r="V2460" s="542"/>
      <c r="W2460" s="543"/>
      <c r="X2460" s="593"/>
      <c r="Y2460" s="543"/>
      <c r="Z2460" s="542"/>
      <c r="AA2460" s="543"/>
      <c r="AB2460" s="542"/>
      <c r="AC2460" s="543"/>
      <c r="AD2460" s="542"/>
      <c r="AE2460" s="580"/>
      <c r="AF2460" s="584"/>
      <c r="AG2460" s="585"/>
      <c r="AH2460" s="595">
        <f>IF(AD2460=0,0,(AF2460/AD2460)*100)</f>
        <v>0</v>
      </c>
      <c r="AI2460" s="596"/>
      <c r="AJ2460" s="542"/>
      <c r="AK2460" s="580"/>
      <c r="AL2460" s="584"/>
      <c r="AM2460" s="585"/>
      <c r="AN2460" s="595">
        <f>IF(AJ2460=0,0,(AL2460/AJ2460)*100)</f>
        <v>0</v>
      </c>
      <c r="AO2460" s="596"/>
      <c r="AP2460" s="542"/>
      <c r="AQ2460" s="580"/>
      <c r="AR2460" s="584"/>
      <c r="AS2460" s="585"/>
      <c r="AT2460" s="595">
        <f>IF(AP2460=0,0,(AR2460/AP2460)*100)</f>
        <v>0</v>
      </c>
      <c r="AU2460" s="596"/>
      <c r="AV2460" s="599">
        <f>AD2460+AJ2460+AP2460</f>
        <v>0</v>
      </c>
      <c r="AW2460" s="600"/>
      <c r="AX2460" s="630">
        <f>AF2460+AL2460+AR2460</f>
        <v>0</v>
      </c>
      <c r="AY2460" s="631"/>
      <c r="AZ2460" s="595">
        <f>IF(AV2460=0,0,(AX2460/AV2460)*100)</f>
        <v>0</v>
      </c>
      <c r="BA2460" s="596"/>
      <c r="BB2460" s="542"/>
      <c r="BC2460" s="580"/>
      <c r="BD2460" s="584"/>
      <c r="BE2460" s="585"/>
      <c r="BF2460" s="595">
        <f>IF(BB2460=0,0,(BD2460/BB2460)*100)</f>
        <v>0</v>
      </c>
      <c r="BG2460" s="596"/>
      <c r="BH2460" s="599">
        <f>AV2460+BB2460</f>
        <v>0</v>
      </c>
      <c r="BI2460" s="600"/>
      <c r="BJ2460" s="630">
        <f>AX2460+BD2460</f>
        <v>0</v>
      </c>
      <c r="BK2460" s="631"/>
      <c r="BL2460" s="595">
        <f>IF(BH2460=0,0,(BJ2460/BH2460)*100)</f>
        <v>0</v>
      </c>
      <c r="BM2460" s="596"/>
      <c r="BN2460" s="656">
        <f>(AF2460*2)+(AL2460*2)+(AR2460*3)+BD2460</f>
        <v>0</v>
      </c>
      <c r="BO2460" s="657"/>
      <c r="BP2460" s="658"/>
      <c r="BQ2460" s="676">
        <f t="shared" ref="BQ2460" si="2397">IF(BS2460=0,0,50*BR2460/BS2460)</f>
        <v>0</v>
      </c>
      <c r="BR2460" s="662">
        <f t="shared" ref="BR2460" si="2398">(BN2460*BU$2430)+(N2460*BU$2431)+(Z2460*BU$2432)+(R2460*BU$2433)+(X2460*BU$2434)+(AB2460*BU$2435)+(V2460*BU$2440)</f>
        <v>0</v>
      </c>
      <c r="BS2460" s="662">
        <f t="shared" ref="BS2460" si="2399">((BB2460-BD2460)*BU$2437)+((AV2460-AX2460)*BU$2436)+(H2460*BU$2438)+(P2460*BU$2439)</f>
        <v>0</v>
      </c>
      <c r="BT2460" s="15"/>
      <c r="BU2460" s="15"/>
      <c r="BV2460" s="95"/>
    </row>
    <row r="2461" spans="1:74" ht="21.75" customHeight="1" x14ac:dyDescent="0.25">
      <c r="A2461" s="95"/>
      <c r="B2461" s="571"/>
      <c r="C2461" s="642" t="str">
        <f>IF(ROSTER!D$38="","",ROSTER!D$38)</f>
        <v/>
      </c>
      <c r="D2461" s="643"/>
      <c r="E2461" s="575"/>
      <c r="F2461" s="577"/>
      <c r="G2461" s="583"/>
      <c r="H2461" s="579"/>
      <c r="I2461" s="545"/>
      <c r="J2461" s="544"/>
      <c r="K2461" s="581"/>
      <c r="L2461" s="586"/>
      <c r="M2461" s="587"/>
      <c r="N2461" s="592" t="s">
        <v>16</v>
      </c>
      <c r="O2461" s="603"/>
      <c r="P2461" s="544"/>
      <c r="Q2461" s="581"/>
      <c r="R2461" s="586"/>
      <c r="S2461" s="587"/>
      <c r="T2461" s="592" t="s">
        <v>16</v>
      </c>
      <c r="U2461" s="592"/>
      <c r="V2461" s="544"/>
      <c r="W2461" s="545"/>
      <c r="X2461" s="594"/>
      <c r="Y2461" s="545"/>
      <c r="Z2461" s="544"/>
      <c r="AA2461" s="545"/>
      <c r="AB2461" s="544"/>
      <c r="AC2461" s="545"/>
      <c r="AD2461" s="544"/>
      <c r="AE2461" s="581"/>
      <c r="AF2461" s="586"/>
      <c r="AG2461" s="587"/>
      <c r="AH2461" s="626"/>
      <c r="AI2461" s="627"/>
      <c r="AJ2461" s="544"/>
      <c r="AK2461" s="581"/>
      <c r="AL2461" s="586"/>
      <c r="AM2461" s="587"/>
      <c r="AN2461" s="626"/>
      <c r="AO2461" s="627"/>
      <c r="AP2461" s="544"/>
      <c r="AQ2461" s="581"/>
      <c r="AR2461" s="586"/>
      <c r="AS2461" s="587"/>
      <c r="AT2461" s="626"/>
      <c r="AU2461" s="627"/>
      <c r="AV2461" s="628"/>
      <c r="AW2461" s="629"/>
      <c r="AX2461" s="632"/>
      <c r="AY2461" s="633"/>
      <c r="AZ2461" s="626"/>
      <c r="BA2461" s="627"/>
      <c r="BB2461" s="544"/>
      <c r="BC2461" s="581"/>
      <c r="BD2461" s="586"/>
      <c r="BE2461" s="587"/>
      <c r="BF2461" s="626"/>
      <c r="BG2461" s="627"/>
      <c r="BH2461" s="628"/>
      <c r="BI2461" s="629"/>
      <c r="BJ2461" s="632"/>
      <c r="BK2461" s="633"/>
      <c r="BL2461" s="626"/>
      <c r="BM2461" s="627"/>
      <c r="BN2461" s="678"/>
      <c r="BO2461" s="679"/>
      <c r="BP2461" s="680"/>
      <c r="BQ2461" s="677"/>
      <c r="BR2461" s="663"/>
      <c r="BS2461" s="663"/>
      <c r="BT2461" s="15"/>
      <c r="BU2461" s="15"/>
      <c r="BV2461" s="95"/>
    </row>
    <row r="2462" spans="1:74" ht="21.75" customHeight="1" x14ac:dyDescent="0.25">
      <c r="A2462" s="95"/>
      <c r="B2462" s="570" t="str">
        <f>IF(ROSTER!B$40="","",ROSTER!B$40)</f>
        <v/>
      </c>
      <c r="C2462" s="572" t="str">
        <f>IF(ROSTER!C$40="","",ROSTER!C$40)</f>
        <v/>
      </c>
      <c r="D2462" s="573"/>
      <c r="E2462" s="574"/>
      <c r="F2462" s="576">
        <f>IF(E2462="y",1,IF(E2462="S",1,0))</f>
        <v>0</v>
      </c>
      <c r="G2462" s="582">
        <f>IF(E2462="S",1,0)</f>
        <v>0</v>
      </c>
      <c r="H2462" s="578"/>
      <c r="I2462" s="543"/>
      <c r="J2462" s="542"/>
      <c r="K2462" s="580"/>
      <c r="L2462" s="584"/>
      <c r="M2462" s="585"/>
      <c r="N2462" s="588">
        <f>L2462+J2462</f>
        <v>0</v>
      </c>
      <c r="O2462" s="589"/>
      <c r="P2462" s="542"/>
      <c r="Q2462" s="580"/>
      <c r="R2462" s="584"/>
      <c r="S2462" s="585"/>
      <c r="T2462" s="588">
        <f>R2462-P2462</f>
        <v>0</v>
      </c>
      <c r="U2462" s="588"/>
      <c r="V2462" s="542"/>
      <c r="W2462" s="543"/>
      <c r="X2462" s="593"/>
      <c r="Y2462" s="543"/>
      <c r="Z2462" s="542"/>
      <c r="AA2462" s="543"/>
      <c r="AB2462" s="542"/>
      <c r="AC2462" s="543"/>
      <c r="AD2462" s="542"/>
      <c r="AE2462" s="580"/>
      <c r="AF2462" s="584"/>
      <c r="AG2462" s="585"/>
      <c r="AH2462" s="595">
        <f>IF(AD2462=0,0,(AF2462/AD2462)*100)</f>
        <v>0</v>
      </c>
      <c r="AI2462" s="596"/>
      <c r="AJ2462" s="542"/>
      <c r="AK2462" s="580"/>
      <c r="AL2462" s="584"/>
      <c r="AM2462" s="585"/>
      <c r="AN2462" s="595">
        <f>IF(AJ2462=0,0,(AL2462/AJ2462)*100)</f>
        <v>0</v>
      </c>
      <c r="AO2462" s="596"/>
      <c r="AP2462" s="542"/>
      <c r="AQ2462" s="580"/>
      <c r="AR2462" s="584"/>
      <c r="AS2462" s="585"/>
      <c r="AT2462" s="595">
        <f>IF(AP2462=0,0,(AR2462/AP2462)*100)</f>
        <v>0</v>
      </c>
      <c r="AU2462" s="596"/>
      <c r="AV2462" s="599">
        <f>AD2462+AJ2462+AP2462</f>
        <v>0</v>
      </c>
      <c r="AW2462" s="600"/>
      <c r="AX2462" s="630">
        <f>AF2462+AL2462+AR2462</f>
        <v>0</v>
      </c>
      <c r="AY2462" s="631"/>
      <c r="AZ2462" s="595">
        <f>IF(AV2462=0,0,(AX2462/AV2462)*100)</f>
        <v>0</v>
      </c>
      <c r="BA2462" s="596"/>
      <c r="BB2462" s="542"/>
      <c r="BC2462" s="580"/>
      <c r="BD2462" s="584"/>
      <c r="BE2462" s="585"/>
      <c r="BF2462" s="595">
        <f>IF(BB2462=0,0,(BD2462/BB2462)*100)</f>
        <v>0</v>
      </c>
      <c r="BG2462" s="596"/>
      <c r="BH2462" s="599">
        <f>AV2462+BB2462</f>
        <v>0</v>
      </c>
      <c r="BI2462" s="600"/>
      <c r="BJ2462" s="630">
        <f>AX2462+BD2462</f>
        <v>0</v>
      </c>
      <c r="BK2462" s="631"/>
      <c r="BL2462" s="595">
        <f>IF(BH2462=0,0,(BJ2462/BH2462)*100)</f>
        <v>0</v>
      </c>
      <c r="BM2462" s="596"/>
      <c r="BN2462" s="656">
        <f>(AF2462*2)+(AL2462*2)+(AR2462*3)+BD2462</f>
        <v>0</v>
      </c>
      <c r="BO2462" s="657"/>
      <c r="BP2462" s="658"/>
      <c r="BQ2462" s="676">
        <f t="shared" ref="BQ2462" si="2400">IF(BS2462=0,0,50*BR2462/BS2462)</f>
        <v>0</v>
      </c>
      <c r="BR2462" s="662">
        <f t="shared" ref="BR2462" si="2401">(BN2462*BU$2430)+(N2462*BU$2431)+(Z2462*BU$2432)+(R2462*BU$2433)+(X2462*BU$2434)+(AB2462*BU$2435)+(V2462*BU$2440)</f>
        <v>0</v>
      </c>
      <c r="BS2462" s="662">
        <f t="shared" ref="BS2462" si="2402">((BB2462-BD2462)*BU$2437)+((AV2462-AX2462)*BU$2436)+(H2462*BU$2438)+(P2462*BU$2439)</f>
        <v>0</v>
      </c>
      <c r="BT2462" s="15"/>
      <c r="BU2462" s="15"/>
      <c r="BV2462" s="95"/>
    </row>
    <row r="2463" spans="1:74" ht="21.75" customHeight="1" x14ac:dyDescent="0.25">
      <c r="A2463" s="95"/>
      <c r="B2463" s="571"/>
      <c r="C2463" s="642" t="str">
        <f>IF(ROSTER!D$40="","",ROSTER!D$40)</f>
        <v/>
      </c>
      <c r="D2463" s="643"/>
      <c r="E2463" s="575"/>
      <c r="F2463" s="577"/>
      <c r="G2463" s="583"/>
      <c r="H2463" s="579"/>
      <c r="I2463" s="545"/>
      <c r="J2463" s="544"/>
      <c r="K2463" s="581"/>
      <c r="L2463" s="586"/>
      <c r="M2463" s="587"/>
      <c r="N2463" s="592" t="s">
        <v>16</v>
      </c>
      <c r="O2463" s="603"/>
      <c r="P2463" s="544"/>
      <c r="Q2463" s="581"/>
      <c r="R2463" s="586"/>
      <c r="S2463" s="587"/>
      <c r="T2463" s="592" t="s">
        <v>16</v>
      </c>
      <c r="U2463" s="592"/>
      <c r="V2463" s="544"/>
      <c r="W2463" s="545"/>
      <c r="X2463" s="594"/>
      <c r="Y2463" s="545"/>
      <c r="Z2463" s="544"/>
      <c r="AA2463" s="545"/>
      <c r="AB2463" s="544"/>
      <c r="AC2463" s="545"/>
      <c r="AD2463" s="544"/>
      <c r="AE2463" s="581"/>
      <c r="AF2463" s="586"/>
      <c r="AG2463" s="587"/>
      <c r="AH2463" s="626"/>
      <c r="AI2463" s="627"/>
      <c r="AJ2463" s="544"/>
      <c r="AK2463" s="581"/>
      <c r="AL2463" s="586"/>
      <c r="AM2463" s="587"/>
      <c r="AN2463" s="626"/>
      <c r="AO2463" s="627"/>
      <c r="AP2463" s="544"/>
      <c r="AQ2463" s="581"/>
      <c r="AR2463" s="586"/>
      <c r="AS2463" s="587"/>
      <c r="AT2463" s="626"/>
      <c r="AU2463" s="627"/>
      <c r="AV2463" s="628"/>
      <c r="AW2463" s="629"/>
      <c r="AX2463" s="632"/>
      <c r="AY2463" s="633"/>
      <c r="AZ2463" s="626"/>
      <c r="BA2463" s="627"/>
      <c r="BB2463" s="544"/>
      <c r="BC2463" s="581"/>
      <c r="BD2463" s="586"/>
      <c r="BE2463" s="587"/>
      <c r="BF2463" s="626"/>
      <c r="BG2463" s="627"/>
      <c r="BH2463" s="628"/>
      <c r="BI2463" s="629"/>
      <c r="BJ2463" s="632"/>
      <c r="BK2463" s="633"/>
      <c r="BL2463" s="626"/>
      <c r="BM2463" s="627"/>
      <c r="BN2463" s="678"/>
      <c r="BO2463" s="679"/>
      <c r="BP2463" s="680"/>
      <c r="BQ2463" s="677"/>
      <c r="BR2463" s="663"/>
      <c r="BS2463" s="663"/>
      <c r="BT2463" s="15"/>
      <c r="BU2463" s="15"/>
      <c r="BV2463" s="95"/>
    </row>
    <row r="2464" spans="1:74" ht="21.75" customHeight="1" x14ac:dyDescent="0.25">
      <c r="A2464" s="95"/>
      <c r="B2464" s="570" t="str">
        <f>IF(ROSTER!B$42="","",ROSTER!B$42)</f>
        <v/>
      </c>
      <c r="C2464" s="572" t="str">
        <f>IF(ROSTER!C$42="","",ROSTER!C$42)</f>
        <v/>
      </c>
      <c r="D2464" s="573"/>
      <c r="E2464" s="574"/>
      <c r="F2464" s="576">
        <f>IF(E2464="y",1,IF(E2464="S",1,0))</f>
        <v>0</v>
      </c>
      <c r="G2464" s="582">
        <f>IF(E2464="S",1,0)</f>
        <v>0</v>
      </c>
      <c r="H2464" s="578"/>
      <c r="I2464" s="543"/>
      <c r="J2464" s="542"/>
      <c r="K2464" s="580"/>
      <c r="L2464" s="584"/>
      <c r="M2464" s="585"/>
      <c r="N2464" s="588">
        <f>L2464+J2464</f>
        <v>0</v>
      </c>
      <c r="O2464" s="589"/>
      <c r="P2464" s="542"/>
      <c r="Q2464" s="580"/>
      <c r="R2464" s="584"/>
      <c r="S2464" s="585"/>
      <c r="T2464" s="588">
        <f>R2464-P2464</f>
        <v>0</v>
      </c>
      <c r="U2464" s="588"/>
      <c r="V2464" s="542"/>
      <c r="W2464" s="543"/>
      <c r="X2464" s="593"/>
      <c r="Y2464" s="543"/>
      <c r="Z2464" s="542"/>
      <c r="AA2464" s="543"/>
      <c r="AB2464" s="542"/>
      <c r="AC2464" s="543"/>
      <c r="AD2464" s="542"/>
      <c r="AE2464" s="580"/>
      <c r="AF2464" s="584"/>
      <c r="AG2464" s="585"/>
      <c r="AH2464" s="595">
        <f>IF(AD2464=0,0,(AF2464/AD2464)*100)</f>
        <v>0</v>
      </c>
      <c r="AI2464" s="596"/>
      <c r="AJ2464" s="542"/>
      <c r="AK2464" s="580"/>
      <c r="AL2464" s="584"/>
      <c r="AM2464" s="585"/>
      <c r="AN2464" s="595">
        <f>IF(AJ2464=0,0,(AL2464/AJ2464)*100)</f>
        <v>0</v>
      </c>
      <c r="AO2464" s="596"/>
      <c r="AP2464" s="542"/>
      <c r="AQ2464" s="580"/>
      <c r="AR2464" s="584"/>
      <c r="AS2464" s="585"/>
      <c r="AT2464" s="595">
        <f>IF(AP2464=0,0,(AR2464/AP2464)*100)</f>
        <v>0</v>
      </c>
      <c r="AU2464" s="596"/>
      <c r="AV2464" s="599">
        <f>AD2464+AJ2464+AP2464</f>
        <v>0</v>
      </c>
      <c r="AW2464" s="600"/>
      <c r="AX2464" s="630">
        <f>AF2464+AL2464+AR2464</f>
        <v>0</v>
      </c>
      <c r="AY2464" s="631"/>
      <c r="AZ2464" s="595">
        <f>IF(AV2464=0,0,(AX2464/AV2464)*100)</f>
        <v>0</v>
      </c>
      <c r="BA2464" s="596"/>
      <c r="BB2464" s="542"/>
      <c r="BC2464" s="580"/>
      <c r="BD2464" s="584"/>
      <c r="BE2464" s="585"/>
      <c r="BF2464" s="595">
        <f>IF(BB2464=0,0,(BD2464/BB2464)*100)</f>
        <v>0</v>
      </c>
      <c r="BG2464" s="596"/>
      <c r="BH2464" s="599">
        <f>AV2464+BB2464</f>
        <v>0</v>
      </c>
      <c r="BI2464" s="600"/>
      <c r="BJ2464" s="630">
        <f>AX2464+BD2464</f>
        <v>0</v>
      </c>
      <c r="BK2464" s="631"/>
      <c r="BL2464" s="595">
        <f>IF(BH2464=0,0,(BJ2464/BH2464)*100)</f>
        <v>0</v>
      </c>
      <c r="BM2464" s="596"/>
      <c r="BN2464" s="656">
        <f>(AF2464*2)+(AL2464*2)+(AR2464*3)+BD2464</f>
        <v>0</v>
      </c>
      <c r="BO2464" s="657"/>
      <c r="BP2464" s="658"/>
      <c r="BQ2464" s="676">
        <f t="shared" ref="BQ2464" si="2403">IF(BS2464=0,0,50*BR2464/BS2464)</f>
        <v>0</v>
      </c>
      <c r="BR2464" s="662">
        <f t="shared" ref="BR2464" si="2404">(BN2464*BU$2430)+(N2464*BU$2431)+(Z2464*BU$2432)+(R2464*BU$2433)+(X2464*BU$2434)+(AB2464*BU$2435)+(V2464*BU$2440)</f>
        <v>0</v>
      </c>
      <c r="BS2464" s="662">
        <f t="shared" ref="BS2464" si="2405">((BB2464-BD2464)*BU$2437)+((AV2464-AX2464)*BU$2436)+(H2464*BU$2438)+(P2464*BU$2439)</f>
        <v>0</v>
      </c>
      <c r="BT2464" s="15"/>
      <c r="BU2464" s="15"/>
      <c r="BV2464" s="95"/>
    </row>
    <row r="2465" spans="1:77" ht="21.75" customHeight="1" x14ac:dyDescent="0.25">
      <c r="A2465" s="95"/>
      <c r="B2465" s="571"/>
      <c r="C2465" s="642" t="str">
        <f>IF(ROSTER!D$42="","",ROSTER!D$42)</f>
        <v/>
      </c>
      <c r="D2465" s="643"/>
      <c r="E2465" s="575"/>
      <c r="F2465" s="577"/>
      <c r="G2465" s="583"/>
      <c r="H2465" s="579"/>
      <c r="I2465" s="545"/>
      <c r="J2465" s="544"/>
      <c r="K2465" s="581"/>
      <c r="L2465" s="586"/>
      <c r="M2465" s="587"/>
      <c r="N2465" s="592" t="s">
        <v>16</v>
      </c>
      <c r="O2465" s="603"/>
      <c r="P2465" s="544"/>
      <c r="Q2465" s="581"/>
      <c r="R2465" s="586"/>
      <c r="S2465" s="587"/>
      <c r="T2465" s="592" t="s">
        <v>16</v>
      </c>
      <c r="U2465" s="592"/>
      <c r="V2465" s="544"/>
      <c r="W2465" s="545"/>
      <c r="X2465" s="594"/>
      <c r="Y2465" s="545"/>
      <c r="Z2465" s="544"/>
      <c r="AA2465" s="545"/>
      <c r="AB2465" s="544"/>
      <c r="AC2465" s="545"/>
      <c r="AD2465" s="544"/>
      <c r="AE2465" s="581"/>
      <c r="AF2465" s="586"/>
      <c r="AG2465" s="587"/>
      <c r="AH2465" s="626"/>
      <c r="AI2465" s="627"/>
      <c r="AJ2465" s="544"/>
      <c r="AK2465" s="581"/>
      <c r="AL2465" s="586"/>
      <c r="AM2465" s="587"/>
      <c r="AN2465" s="626"/>
      <c r="AO2465" s="627"/>
      <c r="AP2465" s="544"/>
      <c r="AQ2465" s="581"/>
      <c r="AR2465" s="586"/>
      <c r="AS2465" s="587"/>
      <c r="AT2465" s="626"/>
      <c r="AU2465" s="627"/>
      <c r="AV2465" s="628"/>
      <c r="AW2465" s="629"/>
      <c r="AX2465" s="632"/>
      <c r="AY2465" s="633"/>
      <c r="AZ2465" s="626"/>
      <c r="BA2465" s="627"/>
      <c r="BB2465" s="544"/>
      <c r="BC2465" s="581"/>
      <c r="BD2465" s="586"/>
      <c r="BE2465" s="587"/>
      <c r="BF2465" s="626"/>
      <c r="BG2465" s="627"/>
      <c r="BH2465" s="628"/>
      <c r="BI2465" s="629"/>
      <c r="BJ2465" s="632"/>
      <c r="BK2465" s="633"/>
      <c r="BL2465" s="626"/>
      <c r="BM2465" s="627"/>
      <c r="BN2465" s="678"/>
      <c r="BO2465" s="679"/>
      <c r="BP2465" s="680"/>
      <c r="BQ2465" s="677"/>
      <c r="BR2465" s="663"/>
      <c r="BS2465" s="663"/>
      <c r="BT2465" s="15"/>
      <c r="BU2465" s="15"/>
      <c r="BV2465" s="95"/>
    </row>
    <row r="2466" spans="1:77" ht="21.75" customHeight="1" x14ac:dyDescent="0.25">
      <c r="A2466" s="95"/>
      <c r="B2466" s="570" t="str">
        <f>IF(ROSTER!B$44="","",ROSTER!B$44)</f>
        <v/>
      </c>
      <c r="C2466" s="572" t="str">
        <f>IF(ROSTER!C$44="","",ROSTER!C$44)</f>
        <v/>
      </c>
      <c r="D2466" s="573"/>
      <c r="E2466" s="574"/>
      <c r="F2466" s="576">
        <f>IF(E2466="y",1,IF(E2466="S",1,0))</f>
        <v>0</v>
      </c>
      <c r="G2466" s="582">
        <f>IF(E2466="S",1,0)</f>
        <v>0</v>
      </c>
      <c r="H2466" s="578"/>
      <c r="I2466" s="543"/>
      <c r="J2466" s="542"/>
      <c r="K2466" s="580"/>
      <c r="L2466" s="584"/>
      <c r="M2466" s="585"/>
      <c r="N2466" s="588">
        <f>L2466+J2466</f>
        <v>0</v>
      </c>
      <c r="O2466" s="589"/>
      <c r="P2466" s="542"/>
      <c r="Q2466" s="580"/>
      <c r="R2466" s="584"/>
      <c r="S2466" s="585"/>
      <c r="T2466" s="588">
        <f>R2466-P2466</f>
        <v>0</v>
      </c>
      <c r="U2466" s="588"/>
      <c r="V2466" s="542"/>
      <c r="W2466" s="543"/>
      <c r="X2466" s="593"/>
      <c r="Y2466" s="543"/>
      <c r="Z2466" s="542"/>
      <c r="AA2466" s="543"/>
      <c r="AB2466" s="542"/>
      <c r="AC2466" s="543"/>
      <c r="AD2466" s="542"/>
      <c r="AE2466" s="580"/>
      <c r="AF2466" s="584"/>
      <c r="AG2466" s="585"/>
      <c r="AH2466" s="595">
        <f>IF(AD2466=0,0,(AF2466/AD2466)*100)</f>
        <v>0</v>
      </c>
      <c r="AI2466" s="596"/>
      <c r="AJ2466" s="542"/>
      <c r="AK2466" s="580"/>
      <c r="AL2466" s="584"/>
      <c r="AM2466" s="585"/>
      <c r="AN2466" s="595">
        <f>IF(AJ2466=0,0,(AL2466/AJ2466)*100)</f>
        <v>0</v>
      </c>
      <c r="AO2466" s="596"/>
      <c r="AP2466" s="542"/>
      <c r="AQ2466" s="580"/>
      <c r="AR2466" s="584"/>
      <c r="AS2466" s="585"/>
      <c r="AT2466" s="595">
        <f>IF(AP2466=0,0,(AR2466/AP2466)*100)</f>
        <v>0</v>
      </c>
      <c r="AU2466" s="596"/>
      <c r="AV2466" s="599">
        <f>AD2466+AJ2466+AP2466</f>
        <v>0</v>
      </c>
      <c r="AW2466" s="600"/>
      <c r="AX2466" s="630">
        <f>AF2466+AL2466+AR2466</f>
        <v>0</v>
      </c>
      <c r="AY2466" s="631"/>
      <c r="AZ2466" s="595">
        <f>IF(AV2466=0,0,(AX2466/AV2466)*100)</f>
        <v>0</v>
      </c>
      <c r="BA2466" s="596"/>
      <c r="BB2466" s="542"/>
      <c r="BC2466" s="580"/>
      <c r="BD2466" s="584"/>
      <c r="BE2466" s="585"/>
      <c r="BF2466" s="595">
        <f>IF(BB2466=0,0,(BD2466/BB2466)*100)</f>
        <v>0</v>
      </c>
      <c r="BG2466" s="596"/>
      <c r="BH2466" s="599">
        <f>AV2466+BB2466</f>
        <v>0</v>
      </c>
      <c r="BI2466" s="600"/>
      <c r="BJ2466" s="630">
        <f>AX2466+BD2466</f>
        <v>0</v>
      </c>
      <c r="BK2466" s="631"/>
      <c r="BL2466" s="595">
        <f>IF(BH2466=0,0,(BJ2466/BH2466)*100)</f>
        <v>0</v>
      </c>
      <c r="BM2466" s="596"/>
      <c r="BN2466" s="656">
        <f>(AF2466*2)+(AL2466*2)+(AR2466*3)+BD2466</f>
        <v>0</v>
      </c>
      <c r="BO2466" s="657"/>
      <c r="BP2466" s="658"/>
      <c r="BQ2466" s="676">
        <f t="shared" ref="BQ2466" si="2406">IF(BS2466=0,0,50*BR2466/BS2466)</f>
        <v>0</v>
      </c>
      <c r="BR2466" s="662">
        <f t="shared" ref="BR2466" si="2407">(BN2466*BU$2430)+(N2466*BU$2431)+(Z2466*BU$2432)+(R2466*BU$2433)+(X2466*BU$2434)+(AB2466*BU$2435)+(V2466*BU$2440)</f>
        <v>0</v>
      </c>
      <c r="BS2466" s="662">
        <f t="shared" ref="BS2466" si="2408">((BB2466-BD2466)*BU$2437)+((AV2466-AX2466)*BU$2436)+(H2466*BU$2438)+(P2466*BU$2439)</f>
        <v>0</v>
      </c>
      <c r="BT2466" s="15"/>
      <c r="BU2466" s="15"/>
      <c r="BV2466" s="95"/>
    </row>
    <row r="2467" spans="1:77" ht="21.75" customHeight="1" x14ac:dyDescent="0.25">
      <c r="A2467" s="95"/>
      <c r="B2467" s="571"/>
      <c r="C2467" s="642" t="str">
        <f>IF(ROSTER!D$44="","",ROSTER!D$44)</f>
        <v/>
      </c>
      <c r="D2467" s="643"/>
      <c r="E2467" s="575"/>
      <c r="F2467" s="577"/>
      <c r="G2467" s="583"/>
      <c r="H2467" s="579"/>
      <c r="I2467" s="545"/>
      <c r="J2467" s="544"/>
      <c r="K2467" s="581"/>
      <c r="L2467" s="586"/>
      <c r="M2467" s="587"/>
      <c r="N2467" s="592" t="s">
        <v>16</v>
      </c>
      <c r="O2467" s="603"/>
      <c r="P2467" s="544"/>
      <c r="Q2467" s="581"/>
      <c r="R2467" s="586"/>
      <c r="S2467" s="587"/>
      <c r="T2467" s="592" t="s">
        <v>16</v>
      </c>
      <c r="U2467" s="592"/>
      <c r="V2467" s="544"/>
      <c r="W2467" s="545"/>
      <c r="X2467" s="594"/>
      <c r="Y2467" s="545"/>
      <c r="Z2467" s="544"/>
      <c r="AA2467" s="545"/>
      <c r="AB2467" s="544"/>
      <c r="AC2467" s="545"/>
      <c r="AD2467" s="544"/>
      <c r="AE2467" s="581"/>
      <c r="AF2467" s="586"/>
      <c r="AG2467" s="587"/>
      <c r="AH2467" s="626"/>
      <c r="AI2467" s="627"/>
      <c r="AJ2467" s="544"/>
      <c r="AK2467" s="581"/>
      <c r="AL2467" s="586"/>
      <c r="AM2467" s="587"/>
      <c r="AN2467" s="626"/>
      <c r="AO2467" s="627"/>
      <c r="AP2467" s="544"/>
      <c r="AQ2467" s="581"/>
      <c r="AR2467" s="586"/>
      <c r="AS2467" s="587"/>
      <c r="AT2467" s="626"/>
      <c r="AU2467" s="627"/>
      <c r="AV2467" s="628"/>
      <c r="AW2467" s="629"/>
      <c r="AX2467" s="632"/>
      <c r="AY2467" s="633"/>
      <c r="AZ2467" s="626"/>
      <c r="BA2467" s="627"/>
      <c r="BB2467" s="544"/>
      <c r="BC2467" s="581"/>
      <c r="BD2467" s="586"/>
      <c r="BE2467" s="587"/>
      <c r="BF2467" s="626"/>
      <c r="BG2467" s="627"/>
      <c r="BH2467" s="628"/>
      <c r="BI2467" s="629"/>
      <c r="BJ2467" s="632"/>
      <c r="BK2467" s="633"/>
      <c r="BL2467" s="626"/>
      <c r="BM2467" s="627"/>
      <c r="BN2467" s="678"/>
      <c r="BO2467" s="679"/>
      <c r="BP2467" s="680"/>
      <c r="BQ2467" s="677"/>
      <c r="BR2467" s="663"/>
      <c r="BS2467" s="663"/>
      <c r="BT2467" s="15"/>
      <c r="BU2467" s="15"/>
      <c r="BV2467" s="95"/>
    </row>
    <row r="2468" spans="1:77" ht="21.75" customHeight="1" x14ac:dyDescent="0.25">
      <c r="A2468" s="95"/>
      <c r="B2468" s="570" t="str">
        <f>IF(ROSTER!B$46="","",ROSTER!B$46)</f>
        <v/>
      </c>
      <c r="C2468" s="572" t="str">
        <f>IF(ROSTER!C$46="","",ROSTER!C$46)</f>
        <v/>
      </c>
      <c r="D2468" s="573"/>
      <c r="E2468" s="574"/>
      <c r="F2468" s="576">
        <f>IF(E2468="y",1,IF(E2468="S",1,0))</f>
        <v>0</v>
      </c>
      <c r="G2468" s="582">
        <f>IF(E2468="S",1,0)</f>
        <v>0</v>
      </c>
      <c r="H2468" s="578"/>
      <c r="I2468" s="543"/>
      <c r="J2468" s="542"/>
      <c r="K2468" s="580"/>
      <c r="L2468" s="584"/>
      <c r="M2468" s="585"/>
      <c r="N2468" s="588">
        <f>L2468+J2468</f>
        <v>0</v>
      </c>
      <c r="O2468" s="589"/>
      <c r="P2468" s="542"/>
      <c r="Q2468" s="580"/>
      <c r="R2468" s="584"/>
      <c r="S2468" s="585"/>
      <c r="T2468" s="588">
        <f>R2468-P2468</f>
        <v>0</v>
      </c>
      <c r="U2468" s="588"/>
      <c r="V2468" s="542"/>
      <c r="W2468" s="543"/>
      <c r="X2468" s="593"/>
      <c r="Y2468" s="543"/>
      <c r="Z2468" s="542"/>
      <c r="AA2468" s="543"/>
      <c r="AB2468" s="542"/>
      <c r="AC2468" s="543"/>
      <c r="AD2468" s="542"/>
      <c r="AE2468" s="580"/>
      <c r="AF2468" s="584"/>
      <c r="AG2468" s="585"/>
      <c r="AH2468" s="595">
        <f>IF(AD2468=0,0,(AF2468/AD2468)*100)</f>
        <v>0</v>
      </c>
      <c r="AI2468" s="596"/>
      <c r="AJ2468" s="542"/>
      <c r="AK2468" s="580"/>
      <c r="AL2468" s="584"/>
      <c r="AM2468" s="585"/>
      <c r="AN2468" s="595">
        <f>IF(AJ2468=0,0,(AL2468/AJ2468)*100)</f>
        <v>0</v>
      </c>
      <c r="AO2468" s="596"/>
      <c r="AP2468" s="542"/>
      <c r="AQ2468" s="580"/>
      <c r="AR2468" s="584"/>
      <c r="AS2468" s="585"/>
      <c r="AT2468" s="595">
        <f>IF(AP2468=0,0,(AR2468/AP2468)*100)</f>
        <v>0</v>
      </c>
      <c r="AU2468" s="596"/>
      <c r="AV2468" s="599">
        <f>AD2468+AJ2468+AP2468</f>
        <v>0</v>
      </c>
      <c r="AW2468" s="600"/>
      <c r="AX2468" s="630">
        <f>AF2468+AL2468+AR2468</f>
        <v>0</v>
      </c>
      <c r="AY2468" s="631"/>
      <c r="AZ2468" s="595">
        <f>IF(AV2468=0,0,(AX2468/AV2468)*100)</f>
        <v>0</v>
      </c>
      <c r="BA2468" s="596"/>
      <c r="BB2468" s="542"/>
      <c r="BC2468" s="580"/>
      <c r="BD2468" s="584"/>
      <c r="BE2468" s="585"/>
      <c r="BF2468" s="595">
        <f>IF(BB2468=0,0,(BD2468/BB2468)*100)</f>
        <v>0</v>
      </c>
      <c r="BG2468" s="596"/>
      <c r="BH2468" s="599">
        <f>AV2468+BB2468</f>
        <v>0</v>
      </c>
      <c r="BI2468" s="600"/>
      <c r="BJ2468" s="630">
        <f>AX2468+BD2468</f>
        <v>0</v>
      </c>
      <c r="BK2468" s="631"/>
      <c r="BL2468" s="595">
        <f>IF(BH2468=0,0,(BJ2468/BH2468)*100)</f>
        <v>0</v>
      </c>
      <c r="BM2468" s="596"/>
      <c r="BN2468" s="656">
        <f>(AF2468*2)+(AL2468*2)+(AR2468*3)+BD2468</f>
        <v>0</v>
      </c>
      <c r="BO2468" s="657"/>
      <c r="BP2468" s="658"/>
      <c r="BQ2468" s="676">
        <f t="shared" ref="BQ2468" si="2409">IF(BS2468=0,0,50*BR2468/BS2468)</f>
        <v>0</v>
      </c>
      <c r="BR2468" s="662">
        <f t="shared" ref="BR2468" si="2410">(BN2468*BU$2430)+(N2468*BU$2431)+(Z2468*BU$2432)+(R2468*BU$2433)+(X2468*BU$2434)+(AB2468*BU$2435)+(V2468*BU$2440)</f>
        <v>0</v>
      </c>
      <c r="BS2468" s="662">
        <f t="shared" ref="BS2468" si="2411">((BB2468-BD2468)*BU$2437)+((AV2468-AX2468)*BU$2436)+(H2468*BU$2438)+(P2468*BU$2439)</f>
        <v>0</v>
      </c>
      <c r="BT2468" s="15"/>
      <c r="BU2468" s="15"/>
      <c r="BV2468" s="95"/>
    </row>
    <row r="2469" spans="1:77" ht="22.5" customHeight="1" thickBot="1" x14ac:dyDescent="0.3">
      <c r="A2469" s="95"/>
      <c r="B2469" s="571"/>
      <c r="C2469" s="642" t="str">
        <f>IF(ROSTER!D$46="","",ROSTER!D$46)</f>
        <v/>
      </c>
      <c r="D2469" s="643"/>
      <c r="E2469" s="575"/>
      <c r="F2469" s="577"/>
      <c r="G2469" s="583"/>
      <c r="H2469" s="579"/>
      <c r="I2469" s="545"/>
      <c r="J2469" s="544"/>
      <c r="K2469" s="581"/>
      <c r="L2469" s="586"/>
      <c r="M2469" s="587"/>
      <c r="N2469" s="590" t="s">
        <v>16</v>
      </c>
      <c r="O2469" s="591"/>
      <c r="P2469" s="544"/>
      <c r="Q2469" s="581"/>
      <c r="R2469" s="586"/>
      <c r="S2469" s="587"/>
      <c r="T2469" s="592" t="s">
        <v>16</v>
      </c>
      <c r="U2469" s="592"/>
      <c r="V2469" s="544"/>
      <c r="W2469" s="545"/>
      <c r="X2469" s="594"/>
      <c r="Y2469" s="545"/>
      <c r="Z2469" s="544"/>
      <c r="AA2469" s="545"/>
      <c r="AB2469" s="544"/>
      <c r="AC2469" s="545"/>
      <c r="AD2469" s="544"/>
      <c r="AE2469" s="581"/>
      <c r="AF2469" s="586"/>
      <c r="AG2469" s="587"/>
      <c r="AH2469" s="597"/>
      <c r="AI2469" s="598"/>
      <c r="AJ2469" s="544"/>
      <c r="AK2469" s="581"/>
      <c r="AL2469" s="586"/>
      <c r="AM2469" s="587"/>
      <c r="AN2469" s="597"/>
      <c r="AO2469" s="598"/>
      <c r="AP2469" s="544"/>
      <c r="AQ2469" s="581"/>
      <c r="AR2469" s="586"/>
      <c r="AS2469" s="587"/>
      <c r="AT2469" s="597"/>
      <c r="AU2469" s="598"/>
      <c r="AV2469" s="601"/>
      <c r="AW2469" s="602"/>
      <c r="AX2469" s="701"/>
      <c r="AY2469" s="702"/>
      <c r="AZ2469" s="597"/>
      <c r="BA2469" s="598"/>
      <c r="BB2469" s="544"/>
      <c r="BC2469" s="581"/>
      <c r="BD2469" s="586"/>
      <c r="BE2469" s="587"/>
      <c r="BF2469" s="597"/>
      <c r="BG2469" s="598"/>
      <c r="BH2469" s="601"/>
      <c r="BI2469" s="602"/>
      <c r="BJ2469" s="701"/>
      <c r="BK2469" s="702"/>
      <c r="BL2469" s="597"/>
      <c r="BM2469" s="598"/>
      <c r="BN2469" s="659"/>
      <c r="BO2469" s="660"/>
      <c r="BP2469" s="661"/>
      <c r="BQ2469" s="677"/>
      <c r="BR2469" s="663"/>
      <c r="BS2469" s="663"/>
      <c r="BT2469" s="15"/>
      <c r="BU2469" s="15"/>
      <c r="BV2469" s="95"/>
    </row>
    <row r="2470" spans="1:77" s="21" customFormat="1" ht="33.4" customHeight="1" x14ac:dyDescent="0.45">
      <c r="A2470" s="98"/>
      <c r="B2470" s="612"/>
      <c r="C2470" s="613"/>
      <c r="D2470" s="613" t="s">
        <v>10</v>
      </c>
      <c r="E2470" s="616"/>
      <c r="F2470" s="279"/>
      <c r="G2470" s="279"/>
      <c r="H2470" s="517">
        <f>SUM(H2430:I2469)</f>
        <v>0</v>
      </c>
      <c r="I2470" s="618"/>
      <c r="J2470" s="517">
        <f>SUM(J2430:K2469)</f>
        <v>0</v>
      </c>
      <c r="K2470" s="618"/>
      <c r="L2470" s="620">
        <f>SUM(L2430:M2469)</f>
        <v>0</v>
      </c>
      <c r="M2470" s="621"/>
      <c r="N2470" s="548">
        <f>L2470+J2470</f>
        <v>0</v>
      </c>
      <c r="O2470" s="518"/>
      <c r="P2470" s="620">
        <f>SUM(P2430:Q2469)</f>
        <v>0</v>
      </c>
      <c r="Q2470" s="618"/>
      <c r="R2470" s="620">
        <f>SUM(R2430:S2469)</f>
        <v>0</v>
      </c>
      <c r="S2470" s="621"/>
      <c r="T2470" s="548">
        <f>R2470-P2470</f>
        <v>0</v>
      </c>
      <c r="U2470" s="518"/>
      <c r="V2470" s="517">
        <f>SUM(V2430:W2469)</f>
        <v>0</v>
      </c>
      <c r="W2470" s="518"/>
      <c r="X2470" s="621">
        <f>SUM(X2430:Y2469)</f>
        <v>0</v>
      </c>
      <c r="Y2470" s="621"/>
      <c r="Z2470" s="517">
        <f>SUM(Z2430:AA2469)</f>
        <v>0</v>
      </c>
      <c r="AA2470" s="518"/>
      <c r="AB2470" s="517">
        <f>SUM(AB2430:AC2469)</f>
        <v>0</v>
      </c>
      <c r="AC2470" s="518"/>
      <c r="AD2470" s="621">
        <f>SUM(AD2430:AE2469)</f>
        <v>0</v>
      </c>
      <c r="AE2470" s="618"/>
      <c r="AF2470" s="620">
        <f>SUM(AF2430:AG2469)</f>
        <v>0</v>
      </c>
      <c r="AG2470" s="621"/>
      <c r="AH2470" s="548">
        <f>IF(AD2470=0,0,(AF2470/AD2470)*100)</f>
        <v>0</v>
      </c>
      <c r="AI2470" s="518"/>
      <c r="AJ2470" s="620">
        <f>SUM(AJ2430:AK2469)</f>
        <v>0</v>
      </c>
      <c r="AK2470" s="618"/>
      <c r="AL2470" s="620">
        <f>SUM(AL2430:AM2469)</f>
        <v>0</v>
      </c>
      <c r="AM2470" s="621"/>
      <c r="AN2470" s="548">
        <f>IF(AJ2470=0,0,(AL2470/AJ2470)*100)</f>
        <v>0</v>
      </c>
      <c r="AO2470" s="518"/>
      <c r="AP2470" s="620">
        <f>SUM(AP2430:AQ2469)</f>
        <v>0</v>
      </c>
      <c r="AQ2470" s="618"/>
      <c r="AR2470" s="620">
        <f>SUM(AR2430:AS2469)</f>
        <v>0</v>
      </c>
      <c r="AS2470" s="621"/>
      <c r="AT2470" s="548">
        <f>IF(AP2470=0,0,(AR2470/AP2470)*100)</f>
        <v>0</v>
      </c>
      <c r="AU2470" s="518"/>
      <c r="AV2470" s="517">
        <f>AD2470+AJ2470+AP2470</f>
        <v>0</v>
      </c>
      <c r="AW2470" s="618"/>
      <c r="AX2470" s="620">
        <f>AF2470+AL2470+AR2470</f>
        <v>0</v>
      </c>
      <c r="AY2470" s="624"/>
      <c r="AZ2470" s="548">
        <f>IF(AV2470=0,0,(AX2470/AV2470)*100)</f>
        <v>0</v>
      </c>
      <c r="BA2470" s="518"/>
      <c r="BB2470" s="620">
        <f>SUM(BB2430:BC2469)</f>
        <v>0</v>
      </c>
      <c r="BC2470" s="618"/>
      <c r="BD2470" s="620">
        <f>SUM(BD2430:BE2469)</f>
        <v>0</v>
      </c>
      <c r="BE2470" s="621"/>
      <c r="BF2470" s="548">
        <f>IF(BB2470=0,0,(BD2470/BB2470)*100)</f>
        <v>0</v>
      </c>
      <c r="BG2470" s="518"/>
      <c r="BH2470" s="517">
        <f>AV2470+BB2470</f>
        <v>0</v>
      </c>
      <c r="BI2470" s="618"/>
      <c r="BJ2470" s="620">
        <f>AX2470+BD2470</f>
        <v>0</v>
      </c>
      <c r="BK2470" s="624"/>
      <c r="BL2470" s="548">
        <f>IF(BH2470=0,0,(BJ2470/BH2470)*100)</f>
        <v>0</v>
      </c>
      <c r="BM2470" s="664"/>
      <c r="BN2470" s="666">
        <f>SUM(BN2430:BP2469)</f>
        <v>0</v>
      </c>
      <c r="BO2470" s="667"/>
      <c r="BP2470" s="668"/>
      <c r="BQ2470" s="681">
        <f>SUM(BQ2430:BQ2469)</f>
        <v>0</v>
      </c>
      <c r="BR2470" s="685">
        <f t="shared" ref="BR2470" si="2412">(BN2470*BU$2430)+(N2470*BU$2431)+(Z2470*BU$2432)+(R2470*BU$2433)+(X2470*BU$2434)+(AB2470*BU$2435)+(V2470*BU$2440)</f>
        <v>0</v>
      </c>
      <c r="BS2470" s="683">
        <f t="shared" ref="BS2470" si="2413">((BB2470-BD2470)*BU$2437)+((AV2470-AX2470)*BU$2436)+(H2470*BU$2438)+(P2470*BU$2439)</f>
        <v>0</v>
      </c>
      <c r="BT2470" s="20"/>
      <c r="BU2470" s="20"/>
      <c r="BV2470" s="98"/>
    </row>
    <row r="2471" spans="1:77" s="21" customFormat="1" ht="33.950000000000003" customHeight="1" thickBot="1" x14ac:dyDescent="0.5">
      <c r="A2471" s="98"/>
      <c r="B2471" s="614"/>
      <c r="C2471" s="615"/>
      <c r="D2471" s="615"/>
      <c r="E2471" s="617"/>
      <c r="F2471" s="280"/>
      <c r="G2471" s="280"/>
      <c r="H2471" s="519"/>
      <c r="I2471" s="619"/>
      <c r="J2471" s="519"/>
      <c r="K2471" s="619"/>
      <c r="L2471" s="622"/>
      <c r="M2471" s="623"/>
      <c r="N2471" s="549" t="s">
        <v>16</v>
      </c>
      <c r="O2471" s="520"/>
      <c r="P2471" s="622"/>
      <c r="Q2471" s="619"/>
      <c r="R2471" s="622"/>
      <c r="S2471" s="623"/>
      <c r="T2471" s="549" t="s">
        <v>16</v>
      </c>
      <c r="U2471" s="520"/>
      <c r="V2471" s="519"/>
      <c r="W2471" s="520"/>
      <c r="X2471" s="623"/>
      <c r="Y2471" s="623"/>
      <c r="Z2471" s="519"/>
      <c r="AA2471" s="520"/>
      <c r="AB2471" s="519"/>
      <c r="AC2471" s="520"/>
      <c r="AD2471" s="623"/>
      <c r="AE2471" s="619"/>
      <c r="AF2471" s="622"/>
      <c r="AG2471" s="623"/>
      <c r="AH2471" s="549"/>
      <c r="AI2471" s="520"/>
      <c r="AJ2471" s="622"/>
      <c r="AK2471" s="619"/>
      <c r="AL2471" s="622"/>
      <c r="AM2471" s="623"/>
      <c r="AN2471" s="549"/>
      <c r="AO2471" s="520"/>
      <c r="AP2471" s="622"/>
      <c r="AQ2471" s="619"/>
      <c r="AR2471" s="622"/>
      <c r="AS2471" s="623"/>
      <c r="AT2471" s="549"/>
      <c r="AU2471" s="520"/>
      <c r="AV2471" s="519"/>
      <c r="AW2471" s="619"/>
      <c r="AX2471" s="622"/>
      <c r="AY2471" s="625"/>
      <c r="AZ2471" s="549"/>
      <c r="BA2471" s="520"/>
      <c r="BB2471" s="622"/>
      <c r="BC2471" s="619"/>
      <c r="BD2471" s="622"/>
      <c r="BE2471" s="623"/>
      <c r="BF2471" s="549"/>
      <c r="BG2471" s="520"/>
      <c r="BH2471" s="519"/>
      <c r="BI2471" s="619"/>
      <c r="BJ2471" s="622"/>
      <c r="BK2471" s="625"/>
      <c r="BL2471" s="549"/>
      <c r="BM2471" s="665"/>
      <c r="BN2471" s="669"/>
      <c r="BO2471" s="670"/>
      <c r="BP2471" s="671"/>
      <c r="BQ2471" s="682"/>
      <c r="BR2471" s="686"/>
      <c r="BS2471" s="684"/>
      <c r="BT2471" s="20"/>
      <c r="BU2471" s="20"/>
      <c r="BV2471" s="98"/>
    </row>
    <row r="2472" spans="1:77" s="21" customFormat="1" ht="33" customHeight="1" thickBot="1" x14ac:dyDescent="0.5">
      <c r="A2472" s="98"/>
      <c r="B2472" s="612"/>
      <c r="C2472" s="613"/>
      <c r="D2472" s="613" t="s">
        <v>13</v>
      </c>
      <c r="E2472" s="616"/>
      <c r="F2472" s="281"/>
      <c r="G2472" s="282"/>
      <c r="H2472" s="528"/>
      <c r="I2472" s="636"/>
      <c r="J2472" s="528"/>
      <c r="K2472" s="636"/>
      <c r="L2472" s="638"/>
      <c r="M2472" s="639"/>
      <c r="N2472" s="548">
        <f>J2472+L2472</f>
        <v>0</v>
      </c>
      <c r="O2472" s="518"/>
      <c r="P2472" s="638"/>
      <c r="Q2472" s="636"/>
      <c r="R2472" s="638"/>
      <c r="S2472" s="639"/>
      <c r="T2472" s="548">
        <f>R2472-P2472</f>
        <v>0</v>
      </c>
      <c r="U2472" s="518"/>
      <c r="V2472" s="528"/>
      <c r="W2472" s="529"/>
      <c r="X2472" s="528"/>
      <c r="Y2472" s="529"/>
      <c r="Z2472" s="528"/>
      <c r="AA2472" s="529"/>
      <c r="AB2472" s="528"/>
      <c r="AC2472" s="529"/>
      <c r="AD2472" s="639"/>
      <c r="AE2472" s="636"/>
      <c r="AF2472" s="638"/>
      <c r="AG2472" s="639"/>
      <c r="AH2472" s="548">
        <f>IF(AD2472=0,0,(AF2472/AD2472)*100)</f>
        <v>0</v>
      </c>
      <c r="AI2472" s="518"/>
      <c r="AJ2472" s="638"/>
      <c r="AK2472" s="636"/>
      <c r="AL2472" s="638"/>
      <c r="AM2472" s="639"/>
      <c r="AN2472" s="548">
        <f>IF(AJ2472=0,0,(AL2472/AJ2472)*100)</f>
        <v>0</v>
      </c>
      <c r="AO2472" s="518"/>
      <c r="AP2472" s="638"/>
      <c r="AQ2472" s="636"/>
      <c r="AR2472" s="638"/>
      <c r="AS2472" s="639"/>
      <c r="AT2472" s="548">
        <f>IF(AP2472=0,0,(AR2472/AP2472)*100)</f>
        <v>0</v>
      </c>
      <c r="AU2472" s="518"/>
      <c r="AV2472" s="517">
        <f>AD2472+AJ2472+AP2472</f>
        <v>0</v>
      </c>
      <c r="AW2472" s="618"/>
      <c r="AX2472" s="620">
        <f>AF2472+AL2472+AR2472</f>
        <v>0</v>
      </c>
      <c r="AY2472" s="624"/>
      <c r="AZ2472" s="548">
        <f>IF(AV2472=0,0,(AX2472/AV2472)*100)</f>
        <v>0</v>
      </c>
      <c r="BA2472" s="518"/>
      <c r="BB2472" s="638"/>
      <c r="BC2472" s="636"/>
      <c r="BD2472" s="638"/>
      <c r="BE2472" s="639"/>
      <c r="BF2472" s="548">
        <f>IF(BB2472=0,0,(BD2472/BB2472)*100)</f>
        <v>0</v>
      </c>
      <c r="BG2472" s="518"/>
      <c r="BH2472" s="517">
        <f>AV2472+BB2472</f>
        <v>0</v>
      </c>
      <c r="BI2472" s="618"/>
      <c r="BJ2472" s="620">
        <f>AX2472+BD2472</f>
        <v>0</v>
      </c>
      <c r="BK2472" s="624"/>
      <c r="BL2472" s="548">
        <f>IF(BH2472=0,0,(BJ2472/BH2472)*100)</f>
        <v>0</v>
      </c>
      <c r="BM2472" s="664"/>
      <c r="BN2472" s="693">
        <f>(AF2472*2)+(AL2472*2)+(AR2472*3)+BD2472</f>
        <v>0</v>
      </c>
      <c r="BO2472" s="694"/>
      <c r="BP2472" s="695"/>
      <c r="BQ2472" s="699"/>
      <c r="BR2472" s="283"/>
      <c r="BS2472" s="284"/>
      <c r="BT2472" s="20"/>
      <c r="BU2472" s="20"/>
      <c r="BV2472" s="98"/>
    </row>
    <row r="2473" spans="1:77" s="21" customFormat="1" ht="33.75" customHeight="1" thickBot="1" x14ac:dyDescent="0.5">
      <c r="A2473" s="98"/>
      <c r="B2473" s="285"/>
      <c r="C2473" s="286"/>
      <c r="D2473" s="634"/>
      <c r="E2473" s="635"/>
      <c r="F2473" s="287"/>
      <c r="G2473" s="287"/>
      <c r="H2473" s="530"/>
      <c r="I2473" s="637"/>
      <c r="J2473" s="530"/>
      <c r="K2473" s="637"/>
      <c r="L2473" s="640"/>
      <c r="M2473" s="641"/>
      <c r="N2473" s="549">
        <f>IF((N2470+N2472)=0,0,N2470/(N2470+N2472)*100)</f>
        <v>0</v>
      </c>
      <c r="O2473" s="520"/>
      <c r="P2473" s="640"/>
      <c r="Q2473" s="637"/>
      <c r="R2473" s="640"/>
      <c r="S2473" s="641"/>
      <c r="T2473" s="549"/>
      <c r="U2473" s="520"/>
      <c r="V2473" s="530"/>
      <c r="W2473" s="531"/>
      <c r="X2473" s="530"/>
      <c r="Y2473" s="531"/>
      <c r="Z2473" s="530"/>
      <c r="AA2473" s="531"/>
      <c r="AB2473" s="530"/>
      <c r="AC2473" s="531"/>
      <c r="AD2473" s="641"/>
      <c r="AE2473" s="637"/>
      <c r="AF2473" s="640"/>
      <c r="AG2473" s="641"/>
      <c r="AH2473" s="549"/>
      <c r="AI2473" s="520"/>
      <c r="AJ2473" s="640"/>
      <c r="AK2473" s="637"/>
      <c r="AL2473" s="640"/>
      <c r="AM2473" s="641"/>
      <c r="AN2473" s="549"/>
      <c r="AO2473" s="520"/>
      <c r="AP2473" s="640"/>
      <c r="AQ2473" s="637"/>
      <c r="AR2473" s="640"/>
      <c r="AS2473" s="641"/>
      <c r="AT2473" s="549"/>
      <c r="AU2473" s="520"/>
      <c r="AV2473" s="519"/>
      <c r="AW2473" s="619"/>
      <c r="AX2473" s="622"/>
      <c r="AY2473" s="625"/>
      <c r="AZ2473" s="549"/>
      <c r="BA2473" s="520"/>
      <c r="BB2473" s="640"/>
      <c r="BC2473" s="637"/>
      <c r="BD2473" s="640"/>
      <c r="BE2473" s="641"/>
      <c r="BF2473" s="549"/>
      <c r="BG2473" s="520"/>
      <c r="BH2473" s="519"/>
      <c r="BI2473" s="619"/>
      <c r="BJ2473" s="622"/>
      <c r="BK2473" s="625"/>
      <c r="BL2473" s="549"/>
      <c r="BM2473" s="665"/>
      <c r="BN2473" s="696"/>
      <c r="BO2473" s="697"/>
      <c r="BP2473" s="698"/>
      <c r="BQ2473" s="700"/>
      <c r="BR2473" s="79"/>
      <c r="BS2473" s="79"/>
      <c r="BT2473" s="20"/>
      <c r="BU2473" s="20"/>
      <c r="BV2473" s="98"/>
    </row>
    <row r="2474" spans="1:77" ht="16.5" customHeight="1" thickTop="1" thickBot="1" x14ac:dyDescent="0.5">
      <c r="A2474" s="95"/>
      <c r="B2474" s="288"/>
      <c r="C2474" s="70"/>
      <c r="D2474" s="70"/>
      <c r="E2474" s="70"/>
      <c r="F2474" s="70"/>
      <c r="G2474" s="70"/>
      <c r="H2474" s="70"/>
      <c r="I2474" s="70"/>
      <c r="J2474" s="70"/>
      <c r="K2474" s="70"/>
      <c r="L2474" s="70"/>
      <c r="M2474" s="70"/>
      <c r="N2474" s="70"/>
      <c r="O2474" s="70"/>
      <c r="P2474" s="70"/>
      <c r="Q2474" s="70"/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  <c r="AE2474" s="70"/>
      <c r="AF2474" s="70"/>
      <c r="AG2474" s="70"/>
      <c r="AH2474" s="289"/>
      <c r="AI2474" s="289"/>
      <c r="AJ2474" s="70"/>
      <c r="AK2474" s="70"/>
      <c r="AL2474" s="70"/>
      <c r="AM2474" s="70"/>
      <c r="AN2474" s="70"/>
      <c r="AO2474" s="70"/>
      <c r="AP2474" s="70"/>
      <c r="AQ2474" s="70"/>
      <c r="AR2474" s="70"/>
      <c r="AS2474" s="70"/>
      <c r="AT2474" s="70"/>
      <c r="AU2474" s="70"/>
      <c r="AV2474" s="70"/>
      <c r="AW2474" s="70"/>
      <c r="AX2474" s="70"/>
      <c r="AY2474" s="70"/>
      <c r="AZ2474" s="70"/>
      <c r="BA2474" s="70"/>
      <c r="BB2474" s="70"/>
      <c r="BC2474" s="70"/>
      <c r="BD2474" s="70"/>
      <c r="BE2474" s="70"/>
      <c r="BF2474" s="70"/>
      <c r="BG2474" s="70"/>
      <c r="BH2474" s="70"/>
      <c r="BI2474" s="70"/>
      <c r="BJ2474" s="70"/>
      <c r="BK2474" s="70"/>
      <c r="BL2474" s="70"/>
      <c r="BM2474" s="70"/>
      <c r="BN2474" s="70"/>
      <c r="BO2474" s="70"/>
      <c r="BP2474" s="70"/>
      <c r="BQ2474" s="89"/>
      <c r="BR2474" s="674">
        <f>IF((J2470+L2472)=0,0,(J2470/(J2470+L2472)*100)%)</f>
        <v>0</v>
      </c>
      <c r="BS2474" s="675"/>
      <c r="BT2474" s="674">
        <f>IF((L2470+J2472)=0,0,(L2470/(L2470+J2472)*100)%)</f>
        <v>0</v>
      </c>
      <c r="BU2474" s="675"/>
      <c r="BV2474" s="95"/>
    </row>
    <row r="2475" spans="1:77" s="23" customFormat="1" ht="79.5" customHeight="1" thickTop="1" thickBot="1" x14ac:dyDescent="0.55000000000000004">
      <c r="A2475" s="99"/>
      <c r="B2475" s="565" t="s">
        <v>64</v>
      </c>
      <c r="C2475" s="566"/>
      <c r="D2475" s="113"/>
      <c r="E2475" s="532" t="s">
        <v>54</v>
      </c>
      <c r="F2475" s="532"/>
      <c r="G2475" s="532"/>
      <c r="H2475" s="532"/>
      <c r="I2475" s="94"/>
      <c r="J2475" s="533"/>
      <c r="K2475" s="534"/>
      <c r="L2475" s="535"/>
      <c r="M2475" s="290"/>
      <c r="N2475" s="533"/>
      <c r="O2475" s="534"/>
      <c r="P2475" s="535"/>
      <c r="Q2475" s="536" t="s">
        <v>47</v>
      </c>
      <c r="R2475" s="537"/>
      <c r="S2475" s="537"/>
      <c r="T2475" s="538"/>
      <c r="U2475" s="533"/>
      <c r="V2475" s="534"/>
      <c r="W2475" s="535"/>
      <c r="X2475" s="290"/>
      <c r="Y2475" s="533"/>
      <c r="Z2475" s="534"/>
      <c r="AA2475" s="535"/>
      <c r="AB2475" s="536" t="s">
        <v>49</v>
      </c>
      <c r="AC2475" s="537"/>
      <c r="AD2475" s="537"/>
      <c r="AE2475" s="538"/>
      <c r="AF2475" s="533"/>
      <c r="AG2475" s="534"/>
      <c r="AH2475" s="535"/>
      <c r="AI2475" s="290"/>
      <c r="AJ2475" s="533"/>
      <c r="AK2475" s="534"/>
      <c r="AL2475" s="535"/>
      <c r="AM2475" s="536" t="s">
        <v>53</v>
      </c>
      <c r="AN2475" s="537"/>
      <c r="AO2475" s="537"/>
      <c r="AP2475" s="538"/>
      <c r="AQ2475" s="533"/>
      <c r="AR2475" s="534"/>
      <c r="AS2475" s="535"/>
      <c r="AT2475" s="72"/>
      <c r="AU2475" s="533"/>
      <c r="AV2475" s="534"/>
      <c r="AW2475" s="535"/>
      <c r="AX2475" s="291"/>
      <c r="AY2475" s="291"/>
      <c r="AZ2475" s="291"/>
      <c r="BA2475" s="291"/>
      <c r="BB2475" s="567" t="s">
        <v>20</v>
      </c>
      <c r="BC2475" s="567"/>
      <c r="BD2475" s="567"/>
      <c r="BE2475" s="567"/>
      <c r="BF2475" s="568"/>
      <c r="BG2475" s="539">
        <f>BN2470</f>
        <v>0</v>
      </c>
      <c r="BH2475" s="540"/>
      <c r="BI2475" s="541"/>
      <c r="BJ2475" s="292"/>
      <c r="BK2475" s="539">
        <f>BN2472</f>
        <v>0</v>
      </c>
      <c r="BL2475" s="540"/>
      <c r="BM2475" s="541"/>
      <c r="BN2475" s="73"/>
      <c r="BO2475" s="73"/>
      <c r="BP2475" s="73"/>
      <c r="BQ2475" s="90"/>
      <c r="BR2475" s="24"/>
      <c r="BS2475" s="24"/>
      <c r="BT2475" s="22"/>
      <c r="BU2475" s="22"/>
      <c r="BV2475" s="99"/>
    </row>
    <row r="2476" spans="1:77" ht="15.6" customHeight="1" thickTop="1" thickBot="1" x14ac:dyDescent="0.55000000000000004">
      <c r="A2476" s="95"/>
      <c r="B2476" s="293"/>
      <c r="C2476" s="67"/>
      <c r="D2476" s="67"/>
      <c r="E2476" s="294"/>
      <c r="F2476" s="295"/>
      <c r="G2476" s="295"/>
      <c r="H2476" s="94"/>
      <c r="I2476" s="94"/>
      <c r="J2476" s="296"/>
      <c r="K2476" s="296"/>
      <c r="L2476" s="296"/>
      <c r="M2476" s="296"/>
      <c r="N2476" s="296"/>
      <c r="O2476" s="296"/>
      <c r="P2476" s="296"/>
      <c r="Q2476" s="295"/>
      <c r="R2476" s="295"/>
      <c r="S2476" s="295"/>
      <c r="T2476" s="295"/>
      <c r="U2476" s="296"/>
      <c r="V2476" s="296"/>
      <c r="W2476" s="296"/>
      <c r="X2476" s="297"/>
      <c r="Y2476" s="296"/>
      <c r="Z2476" s="296"/>
      <c r="AA2476" s="296"/>
      <c r="AB2476" s="295"/>
      <c r="AC2476" s="295"/>
      <c r="AD2476" s="295"/>
      <c r="AE2476" s="295"/>
      <c r="AF2476" s="296"/>
      <c r="AG2476" s="296"/>
      <c r="AH2476" s="296"/>
      <c r="AI2476" s="296"/>
      <c r="AJ2476" s="297"/>
      <c r="AK2476" s="297"/>
      <c r="AL2476" s="296"/>
      <c r="AM2476" s="295"/>
      <c r="AN2476" s="295"/>
      <c r="AO2476" s="295"/>
      <c r="AP2476" s="295"/>
      <c r="AQ2476" s="296"/>
      <c r="AR2476" s="296"/>
      <c r="AS2476" s="296"/>
      <c r="AT2476" s="296"/>
      <c r="AU2476" s="296"/>
      <c r="AV2476" s="72"/>
      <c r="AW2476" s="72"/>
      <c r="AX2476" s="74"/>
      <c r="AY2476" s="74"/>
      <c r="AZ2476" s="74"/>
      <c r="BA2476" s="74"/>
      <c r="BB2476" s="295"/>
      <c r="BC2476" s="298"/>
      <c r="BD2476" s="298"/>
      <c r="BE2476" s="299"/>
      <c r="BF2476" s="300"/>
      <c r="BG2476" s="301"/>
      <c r="BH2476" s="301"/>
      <c r="BI2476" s="72"/>
      <c r="BJ2476" s="302"/>
      <c r="BK2476" s="303"/>
      <c r="BL2476" s="303"/>
      <c r="BM2476" s="72"/>
      <c r="BN2476" s="74"/>
      <c r="BO2476" s="74"/>
      <c r="BP2476" s="74"/>
      <c r="BQ2476" s="91"/>
      <c r="BR2476" s="25"/>
      <c r="BS2476" s="25"/>
      <c r="BT2476" s="15"/>
      <c r="BU2476" s="15"/>
      <c r="BV2476" s="95"/>
    </row>
    <row r="2477" spans="1:77" s="23" customFormat="1" ht="79.5" customHeight="1" thickTop="1" thickBot="1" x14ac:dyDescent="0.55000000000000004">
      <c r="A2477" s="99"/>
      <c r="B2477" s="569" t="s">
        <v>46</v>
      </c>
      <c r="C2477" s="567"/>
      <c r="D2477" s="113"/>
      <c r="E2477" s="532" t="s">
        <v>55</v>
      </c>
      <c r="F2477" s="532"/>
      <c r="G2477" s="532"/>
      <c r="H2477" s="532"/>
      <c r="I2477" s="94"/>
      <c r="J2477" s="539">
        <f>J2475</f>
        <v>0</v>
      </c>
      <c r="K2477" s="540"/>
      <c r="L2477" s="541"/>
      <c r="M2477" s="290"/>
      <c r="N2477" s="539">
        <f>N2475</f>
        <v>0</v>
      </c>
      <c r="O2477" s="540"/>
      <c r="P2477" s="541"/>
      <c r="Q2477" s="536" t="s">
        <v>51</v>
      </c>
      <c r="R2477" s="537"/>
      <c r="S2477" s="537"/>
      <c r="T2477" s="538"/>
      <c r="U2477" s="539">
        <f>U2475-J2475</f>
        <v>0</v>
      </c>
      <c r="V2477" s="540"/>
      <c r="W2477" s="541"/>
      <c r="X2477" s="290"/>
      <c r="Y2477" s="539">
        <f>Y2475-N2475</f>
        <v>0</v>
      </c>
      <c r="Z2477" s="540"/>
      <c r="AA2477" s="541"/>
      <c r="AB2477" s="536" t="s">
        <v>50</v>
      </c>
      <c r="AC2477" s="537"/>
      <c r="AD2477" s="537"/>
      <c r="AE2477" s="538"/>
      <c r="AF2477" s="539">
        <f>AF2475-U2475</f>
        <v>0</v>
      </c>
      <c r="AG2477" s="540"/>
      <c r="AH2477" s="541"/>
      <c r="AI2477" s="290"/>
      <c r="AJ2477" s="539">
        <f>AJ2475-Y2475</f>
        <v>0</v>
      </c>
      <c r="AK2477" s="540"/>
      <c r="AL2477" s="541"/>
      <c r="AM2477" s="536" t="s">
        <v>52</v>
      </c>
      <c r="AN2477" s="537"/>
      <c r="AO2477" s="537"/>
      <c r="AP2477" s="538"/>
      <c r="AQ2477" s="539">
        <f>AQ2475-AF2475</f>
        <v>0</v>
      </c>
      <c r="AR2477" s="540"/>
      <c r="AS2477" s="541"/>
      <c r="AT2477" s="72"/>
      <c r="AU2477" s="539">
        <f>AU2475-AJ2475</f>
        <v>0</v>
      </c>
      <c r="AV2477" s="540"/>
      <c r="AW2477" s="541"/>
      <c r="AX2477" s="291"/>
      <c r="AY2477" s="291"/>
      <c r="AZ2477" s="291"/>
      <c r="BA2477" s="291"/>
      <c r="BB2477" s="567" t="s">
        <v>45</v>
      </c>
      <c r="BC2477" s="567"/>
      <c r="BD2477" s="567"/>
      <c r="BE2477" s="567"/>
      <c r="BF2477" s="568"/>
      <c r="BG2477" s="539">
        <f>BG2475-AQ2475</f>
        <v>0</v>
      </c>
      <c r="BH2477" s="540"/>
      <c r="BI2477" s="541"/>
      <c r="BJ2477" s="304"/>
      <c r="BK2477" s="539">
        <f>BK2475-AU2475</f>
        <v>0</v>
      </c>
      <c r="BL2477" s="540"/>
      <c r="BM2477" s="541"/>
      <c r="BN2477" s="73"/>
      <c r="BO2477" s="73"/>
      <c r="BP2477" s="73"/>
      <c r="BQ2477" s="90"/>
      <c r="BR2477" s="24"/>
      <c r="BS2477" s="24"/>
      <c r="BT2477" s="22"/>
      <c r="BU2477" s="22"/>
      <c r="BV2477" s="99"/>
      <c r="BY2477" s="21"/>
    </row>
    <row r="2478" spans="1:77" ht="18.75" customHeight="1" thickTop="1" thickBot="1" x14ac:dyDescent="0.5">
      <c r="A2478" s="95"/>
      <c r="B2478" s="305"/>
      <c r="C2478" s="71"/>
      <c r="D2478" s="71"/>
      <c r="E2478" s="71"/>
      <c r="F2478" s="92"/>
      <c r="G2478" s="92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X2478" s="71"/>
      <c r="Y2478" s="71"/>
      <c r="Z2478" s="71"/>
      <c r="AA2478" s="71"/>
      <c r="AB2478" s="71"/>
      <c r="AC2478" s="71"/>
      <c r="AD2478" s="71"/>
      <c r="AE2478" s="71"/>
      <c r="AF2478" s="71"/>
      <c r="AG2478" s="71"/>
      <c r="AH2478" s="306"/>
      <c r="AI2478" s="306"/>
      <c r="AJ2478" s="71"/>
      <c r="AK2478" s="71"/>
      <c r="AL2478" s="71"/>
      <c r="AM2478" s="71"/>
      <c r="AN2478" s="71"/>
      <c r="AO2478" s="71"/>
      <c r="AP2478" s="71"/>
      <c r="AQ2478" s="71"/>
      <c r="AR2478" s="71"/>
      <c r="AS2478" s="71"/>
      <c r="AT2478" s="71"/>
      <c r="AU2478" s="71"/>
      <c r="AV2478" s="71"/>
      <c r="AW2478" s="71"/>
      <c r="AX2478" s="71"/>
      <c r="AY2478" s="71"/>
      <c r="AZ2478" s="71"/>
      <c r="BA2478" s="71"/>
      <c r="BB2478" s="71"/>
      <c r="BC2478" s="703" t="s">
        <v>153</v>
      </c>
      <c r="BD2478" s="703"/>
      <c r="BE2478" s="703"/>
      <c r="BF2478" s="703"/>
      <c r="BG2478" s="703"/>
      <c r="BH2478" s="703"/>
      <c r="BI2478" s="703"/>
      <c r="BJ2478" s="703"/>
      <c r="BK2478" s="703"/>
      <c r="BL2478" s="703"/>
      <c r="BM2478" s="703"/>
      <c r="BN2478" s="703"/>
      <c r="BO2478" s="703"/>
      <c r="BP2478" s="703"/>
      <c r="BQ2478" s="318"/>
      <c r="BR2478" s="319"/>
      <c r="BS2478" s="319"/>
      <c r="BT2478" s="15"/>
      <c r="BU2478" s="15"/>
      <c r="BV2478" s="95"/>
    </row>
    <row r="2479" spans="1:77" s="93" customFormat="1" ht="13.5" customHeight="1" thickTop="1" x14ac:dyDescent="0.45">
      <c r="A2479" s="95"/>
      <c r="B2479" s="99"/>
      <c r="C2479" s="95"/>
      <c r="D2479" s="95"/>
      <c r="E2479" s="95"/>
      <c r="F2479" s="96"/>
      <c r="G2479" s="96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254"/>
      <c r="AI2479" s="254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5"/>
      <c r="BL2479" s="95"/>
      <c r="BM2479" s="95"/>
      <c r="BN2479" s="95"/>
      <c r="BO2479" s="95"/>
      <c r="BP2479" s="95"/>
      <c r="BQ2479" s="97"/>
      <c r="BR2479" s="97"/>
      <c r="BS2479" s="97"/>
      <c r="BT2479" s="95"/>
      <c r="BU2479" s="95"/>
      <c r="BV2479" s="95"/>
    </row>
    <row r="2480" spans="1:77" s="17" customFormat="1" ht="33.75" x14ac:dyDescent="0.5">
      <c r="A2480" s="255"/>
      <c r="B2480" s="604" t="s">
        <v>9</v>
      </c>
      <c r="C2480" s="604"/>
      <c r="D2480" s="604"/>
      <c r="E2480" s="604"/>
      <c r="F2480" s="604"/>
      <c r="G2480" s="604"/>
      <c r="H2480" s="604"/>
      <c r="I2480" s="604"/>
      <c r="J2480" s="604"/>
      <c r="K2480" s="604"/>
      <c r="L2480" s="604"/>
      <c r="M2480" s="604"/>
      <c r="N2480" s="604"/>
      <c r="O2480" s="604"/>
      <c r="P2480" s="604"/>
      <c r="Q2480" s="604"/>
      <c r="R2480" s="604"/>
      <c r="S2480" s="604"/>
      <c r="T2480" s="604"/>
      <c r="U2480" s="604"/>
      <c r="V2480" s="604"/>
      <c r="W2480" s="604"/>
      <c r="X2480" s="604"/>
      <c r="Y2480" s="604"/>
      <c r="Z2480" s="604"/>
      <c r="AA2480" s="604"/>
      <c r="AB2480" s="604"/>
      <c r="AC2480" s="604"/>
      <c r="AD2480" s="604"/>
      <c r="AE2480" s="604"/>
      <c r="AF2480" s="604"/>
      <c r="AG2480" s="604"/>
      <c r="AH2480" s="604"/>
      <c r="AI2480" s="604"/>
      <c r="AJ2480" s="604"/>
      <c r="AK2480" s="604"/>
      <c r="AL2480" s="604"/>
      <c r="AM2480" s="604"/>
      <c r="AN2480" s="604"/>
      <c r="AO2480" s="604"/>
      <c r="AP2480" s="604"/>
      <c r="AQ2480" s="604"/>
      <c r="AR2480" s="604"/>
      <c r="AS2480" s="604"/>
      <c r="AT2480" s="604"/>
      <c r="AU2480" s="604"/>
      <c r="AV2480" s="604"/>
      <c r="AW2480" s="604"/>
      <c r="AX2480" s="604"/>
      <c r="AY2480" s="604"/>
      <c r="AZ2480" s="604"/>
      <c r="BA2480" s="604"/>
      <c r="BB2480" s="604"/>
      <c r="BC2480" s="604"/>
      <c r="BD2480" s="604"/>
      <c r="BE2480" s="604"/>
      <c r="BF2480" s="604"/>
      <c r="BG2480" s="604"/>
      <c r="BH2480" s="604"/>
      <c r="BI2480" s="604"/>
      <c r="BJ2480" s="604"/>
      <c r="BK2480" s="604"/>
      <c r="BL2480" s="604"/>
      <c r="BM2480" s="604"/>
      <c r="BN2480" s="604"/>
      <c r="BO2480" s="604"/>
      <c r="BP2480" s="604"/>
      <c r="BQ2480" s="256"/>
      <c r="BR2480" s="256"/>
      <c r="BS2480" s="256"/>
      <c r="BT2480" s="257"/>
      <c r="BU2480" s="257"/>
      <c r="BV2480" s="255"/>
    </row>
    <row r="2481" spans="1:79" ht="10.9" customHeight="1" x14ac:dyDescent="0.45">
      <c r="A2481" s="95"/>
      <c r="B2481" s="258"/>
      <c r="C2481" s="62"/>
      <c r="D2481" s="62"/>
      <c r="E2481" s="62"/>
      <c r="F2481" s="63"/>
      <c r="G2481" s="63"/>
      <c r="H2481" s="62"/>
      <c r="I2481" s="62"/>
      <c r="J2481" s="62"/>
      <c r="K2481" s="62"/>
      <c r="L2481" s="62"/>
      <c r="M2481" s="62"/>
      <c r="N2481" s="62"/>
      <c r="O2481" s="62"/>
      <c r="P2481" s="62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2"/>
      <c r="AC2481" s="62"/>
      <c r="AD2481" s="62"/>
      <c r="AE2481" s="62"/>
      <c r="AF2481" s="62"/>
      <c r="AG2481" s="62"/>
      <c r="AH2481" s="259"/>
      <c r="AI2481" s="259"/>
      <c r="AJ2481" s="62"/>
      <c r="AK2481" s="62"/>
      <c r="AL2481" s="62"/>
      <c r="AM2481" s="62"/>
      <c r="AN2481" s="62"/>
      <c r="AO2481" s="62"/>
      <c r="AP2481" s="62"/>
      <c r="AQ2481" s="62"/>
      <c r="AR2481" s="62"/>
      <c r="AS2481" s="62"/>
      <c r="AT2481" s="62"/>
      <c r="AU2481" s="62"/>
      <c r="AV2481" s="62"/>
      <c r="AW2481" s="62"/>
      <c r="AX2481" s="62"/>
      <c r="AY2481" s="62"/>
      <c r="AZ2481" s="62"/>
      <c r="BA2481" s="62"/>
      <c r="BB2481" s="62"/>
      <c r="BC2481" s="62"/>
      <c r="BD2481" s="62"/>
      <c r="BE2481" s="62"/>
      <c r="BF2481" s="62"/>
      <c r="BG2481" s="62"/>
      <c r="BH2481" s="62"/>
      <c r="BI2481" s="62"/>
      <c r="BJ2481" s="62"/>
      <c r="BK2481" s="62"/>
      <c r="BL2481" s="62"/>
      <c r="BM2481" s="62"/>
      <c r="BN2481" s="62"/>
      <c r="BO2481" s="62"/>
      <c r="BP2481" s="94"/>
      <c r="BQ2481" s="87"/>
      <c r="BR2481" s="94"/>
      <c r="BS2481" s="94"/>
      <c r="BT2481" s="15"/>
      <c r="BU2481" s="15"/>
      <c r="BV2481" s="95"/>
    </row>
    <row r="2482" spans="1:79" s="18" customFormat="1" ht="36.75" customHeight="1" x14ac:dyDescent="0.45">
      <c r="A2482" s="260"/>
      <c r="B2482" s="258"/>
      <c r="C2482" s="261"/>
      <c r="D2482" s="262" t="s">
        <v>10</v>
      </c>
      <c r="E2482" s="605" t="str">
        <f>IF(ROSTER!D$3="","",ROSTER!D$3)</f>
        <v/>
      </c>
      <c r="F2482" s="605"/>
      <c r="G2482" s="605"/>
      <c r="H2482" s="605"/>
      <c r="I2482" s="605"/>
      <c r="J2482" s="605"/>
      <c r="K2482" s="605"/>
      <c r="L2482" s="605"/>
      <c r="M2482" s="605"/>
      <c r="N2482" s="605"/>
      <c r="O2482" s="605"/>
      <c r="P2482" s="605"/>
      <c r="Q2482" s="605"/>
      <c r="R2482" s="605"/>
      <c r="S2482" s="605"/>
      <c r="T2482" s="605"/>
      <c r="U2482" s="605"/>
      <c r="V2482" s="605"/>
      <c r="W2482" s="605"/>
      <c r="X2482" s="605"/>
      <c r="Y2482" s="605"/>
      <c r="Z2482" s="605"/>
      <c r="AA2482" s="605"/>
      <c r="AB2482" s="605"/>
      <c r="AC2482" s="605"/>
      <c r="AD2482" s="605"/>
      <c r="AE2482" s="605"/>
      <c r="AF2482" s="316"/>
      <c r="AG2482" s="606" t="s">
        <v>11</v>
      </c>
      <c r="AH2482" s="606"/>
      <c r="AI2482" s="606"/>
      <c r="AJ2482" s="606"/>
      <c r="AK2482" s="606"/>
      <c r="AL2482" s="606"/>
      <c r="AM2482" s="606"/>
      <c r="AN2482" s="607"/>
      <c r="AO2482" s="607"/>
      <c r="AP2482" s="607"/>
      <c r="AQ2482" s="607"/>
      <c r="AR2482" s="607"/>
      <c r="AS2482" s="607"/>
      <c r="AT2482" s="607"/>
      <c r="AU2482" s="607"/>
      <c r="AV2482" s="607"/>
      <c r="AW2482" s="607"/>
      <c r="AX2482" s="607"/>
      <c r="AY2482" s="607"/>
      <c r="AZ2482" s="607"/>
      <c r="BA2482" s="607"/>
      <c r="BB2482" s="607"/>
      <c r="BC2482" s="607"/>
      <c r="BD2482" s="607"/>
      <c r="BE2482" s="607"/>
      <c r="BF2482" s="607"/>
      <c r="BG2482" s="607"/>
      <c r="BH2482" s="607"/>
      <c r="BI2482" s="607"/>
      <c r="BJ2482" s="607"/>
      <c r="BK2482" s="607"/>
      <c r="BL2482" s="607"/>
      <c r="BM2482" s="607"/>
      <c r="BN2482" s="607"/>
      <c r="BO2482" s="607"/>
      <c r="BP2482" s="94"/>
      <c r="BQ2482" s="88" t="s">
        <v>130</v>
      </c>
      <c r="BR2482" s="94"/>
      <c r="BS2482" s="94"/>
      <c r="BT2482" s="263"/>
      <c r="BU2482" s="263"/>
      <c r="BV2482" s="260"/>
    </row>
    <row r="2483" spans="1:79" ht="8.85" customHeight="1" x14ac:dyDescent="0.45">
      <c r="A2483" s="96"/>
      <c r="B2483" s="258"/>
      <c r="C2483" s="259" t="s">
        <v>39</v>
      </c>
      <c r="D2483" s="259"/>
      <c r="E2483" s="259"/>
      <c r="F2483" s="63"/>
      <c r="G2483" s="63"/>
      <c r="H2483" s="259"/>
      <c r="I2483" s="259"/>
      <c r="J2483" s="317"/>
      <c r="K2483" s="317"/>
      <c r="L2483" s="317"/>
      <c r="M2483" s="317"/>
      <c r="N2483" s="317"/>
      <c r="O2483" s="317"/>
      <c r="P2483" s="317"/>
      <c r="Q2483" s="317"/>
      <c r="R2483" s="317"/>
      <c r="S2483" s="317"/>
      <c r="T2483" s="317"/>
      <c r="U2483" s="317"/>
      <c r="V2483" s="317"/>
      <c r="W2483" s="317"/>
      <c r="X2483" s="317"/>
      <c r="Y2483" s="317"/>
      <c r="Z2483" s="317"/>
      <c r="AA2483" s="317"/>
      <c r="AB2483" s="317"/>
      <c r="AC2483" s="317"/>
      <c r="AD2483" s="317"/>
      <c r="AE2483" s="317"/>
      <c r="AF2483" s="317"/>
      <c r="AG2483" s="317"/>
      <c r="AH2483" s="317"/>
      <c r="AI2483" s="259"/>
      <c r="AJ2483" s="264"/>
      <c r="AK2483" s="265"/>
      <c r="AL2483" s="265"/>
      <c r="AM2483" s="265"/>
      <c r="AN2483" s="265"/>
      <c r="AO2483" s="265"/>
      <c r="AP2483" s="265"/>
      <c r="AQ2483" s="266"/>
      <c r="AR2483" s="266"/>
      <c r="AS2483" s="266"/>
      <c r="AT2483" s="266"/>
      <c r="AU2483" s="266"/>
      <c r="AV2483" s="266"/>
      <c r="AW2483" s="266"/>
      <c r="AX2483" s="266"/>
      <c r="AY2483" s="266"/>
      <c r="AZ2483" s="266"/>
      <c r="BA2483" s="266"/>
      <c r="BB2483" s="266"/>
      <c r="BC2483" s="266"/>
      <c r="BD2483" s="266"/>
      <c r="BE2483" s="266"/>
      <c r="BF2483" s="266"/>
      <c r="BG2483" s="266"/>
      <c r="BH2483" s="266"/>
      <c r="BI2483" s="266"/>
      <c r="BJ2483" s="266"/>
      <c r="BK2483" s="266"/>
      <c r="BL2483" s="266"/>
      <c r="BM2483" s="266"/>
      <c r="BN2483" s="266"/>
      <c r="BO2483" s="266"/>
      <c r="BP2483" s="266"/>
      <c r="BQ2483" s="267"/>
      <c r="BR2483" s="267"/>
      <c r="BS2483" s="267"/>
      <c r="BT2483" s="268"/>
      <c r="BU2483" s="268"/>
      <c r="BV2483" s="96"/>
    </row>
    <row r="2484" spans="1:79" s="18" customFormat="1" ht="33.75" x14ac:dyDescent="0.45">
      <c r="A2484" s="260"/>
      <c r="B2484" s="258"/>
      <c r="C2484" s="608" t="s">
        <v>38</v>
      </c>
      <c r="D2484" s="608"/>
      <c r="E2484" s="607"/>
      <c r="F2484" s="607"/>
      <c r="G2484" s="607"/>
      <c r="H2484" s="607"/>
      <c r="I2484" s="607"/>
      <c r="J2484" s="607"/>
      <c r="K2484" s="607"/>
      <c r="L2484" s="607"/>
      <c r="M2484" s="607"/>
      <c r="N2484" s="607"/>
      <c r="O2484" s="607"/>
      <c r="P2484" s="607"/>
      <c r="Q2484" s="607"/>
      <c r="R2484" s="607"/>
      <c r="S2484" s="607"/>
      <c r="T2484" s="607"/>
      <c r="U2484" s="607"/>
      <c r="V2484" s="607"/>
      <c r="W2484" s="607"/>
      <c r="X2484" s="607"/>
      <c r="Y2484" s="607"/>
      <c r="Z2484" s="607"/>
      <c r="AA2484" s="607"/>
      <c r="AB2484" s="607"/>
      <c r="AC2484" s="607"/>
      <c r="AD2484" s="607"/>
      <c r="AE2484" s="607"/>
      <c r="AF2484" s="316"/>
      <c r="AG2484" s="609" t="s">
        <v>21</v>
      </c>
      <c r="AH2484" s="609"/>
      <c r="AI2484" s="609"/>
      <c r="AJ2484" s="609"/>
      <c r="AK2484" s="607"/>
      <c r="AL2484" s="607"/>
      <c r="AM2484" s="607"/>
      <c r="AN2484" s="607"/>
      <c r="AO2484" s="607"/>
      <c r="AP2484" s="607"/>
      <c r="AQ2484" s="607"/>
      <c r="AR2484" s="607"/>
      <c r="AS2484" s="607"/>
      <c r="AT2484" s="607"/>
      <c r="AU2484" s="607"/>
      <c r="AV2484" s="607"/>
      <c r="AW2484" s="607"/>
      <c r="AX2484" s="607"/>
      <c r="AY2484" s="607"/>
      <c r="AZ2484" s="607"/>
      <c r="BA2484" s="607"/>
      <c r="BB2484" s="607"/>
      <c r="BC2484" s="610" t="s">
        <v>12</v>
      </c>
      <c r="BD2484" s="610"/>
      <c r="BE2484" s="610"/>
      <c r="BF2484" s="611"/>
      <c r="BG2484" s="611"/>
      <c r="BH2484" s="611"/>
      <c r="BI2484" s="611"/>
      <c r="BJ2484" s="611"/>
      <c r="BK2484" s="611"/>
      <c r="BL2484" s="611"/>
      <c r="BM2484" s="611"/>
      <c r="BN2484" s="611"/>
      <c r="BO2484" s="611"/>
      <c r="BP2484" s="64"/>
      <c r="BQ2484" s="269"/>
      <c r="BR2484" s="65"/>
      <c r="BS2484" s="65"/>
      <c r="BT2484" s="270">
        <f>IF(BF2484=0,0,1)</f>
        <v>0</v>
      </c>
      <c r="BU2484" s="18">
        <f>IF((BG2534+BK2534)&gt;(AQ2534+AU2534),1,0)</f>
        <v>0</v>
      </c>
      <c r="BV2484" s="271"/>
    </row>
    <row r="2485" spans="1:79" ht="9.6" customHeight="1" x14ac:dyDescent="0.45">
      <c r="A2485" s="95"/>
      <c r="B2485" s="258"/>
      <c r="C2485" s="62"/>
      <c r="D2485" s="62"/>
      <c r="E2485" s="62"/>
      <c r="F2485" s="63"/>
      <c r="G2485" s="63"/>
      <c r="H2485" s="62"/>
      <c r="I2485" s="62"/>
      <c r="J2485" s="62"/>
      <c r="K2485" s="62"/>
      <c r="L2485" s="62"/>
      <c r="M2485" s="62"/>
      <c r="N2485" s="62"/>
      <c r="O2485" s="62"/>
      <c r="P2485" s="62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62"/>
      <c r="AC2485" s="62"/>
      <c r="AD2485" s="62"/>
      <c r="AE2485" s="62"/>
      <c r="AF2485" s="62"/>
      <c r="AG2485" s="62"/>
      <c r="AH2485" s="259"/>
      <c r="AI2485" s="259"/>
      <c r="AJ2485" s="62"/>
      <c r="AK2485" s="62"/>
      <c r="AL2485" s="62"/>
      <c r="AM2485" s="62"/>
      <c r="AN2485" s="62"/>
      <c r="AO2485" s="62"/>
      <c r="AP2485" s="62"/>
      <c r="AQ2485" s="62"/>
      <c r="AR2485" s="62"/>
      <c r="AS2485" s="62"/>
      <c r="AT2485" s="62"/>
      <c r="AU2485" s="62"/>
      <c r="AV2485" s="62"/>
      <c r="AW2485" s="62"/>
      <c r="AX2485" s="62"/>
      <c r="AY2485" s="62"/>
      <c r="AZ2485" s="62"/>
      <c r="BA2485" s="62"/>
      <c r="BB2485" s="62"/>
      <c r="BC2485" s="62"/>
      <c r="BD2485" s="62"/>
      <c r="BE2485" s="62"/>
      <c r="BF2485" s="62"/>
      <c r="BG2485" s="62"/>
      <c r="BH2485" s="62"/>
      <c r="BI2485" s="62"/>
      <c r="BJ2485" s="62"/>
      <c r="BK2485" s="62"/>
      <c r="BL2485" s="62"/>
      <c r="BM2485" s="62"/>
      <c r="BN2485" s="62"/>
      <c r="BO2485" s="62"/>
      <c r="BP2485" s="62"/>
      <c r="BQ2485" s="66"/>
      <c r="BR2485" s="66"/>
      <c r="BS2485" s="66"/>
      <c r="BT2485" s="15"/>
      <c r="BU2485" s="15"/>
      <c r="BV2485" s="95"/>
    </row>
    <row r="2486" spans="1:79" ht="8.85" customHeight="1" thickBot="1" x14ac:dyDescent="0.5">
      <c r="A2486" s="95"/>
      <c r="B2486" s="113"/>
      <c r="C2486" s="67"/>
      <c r="D2486" s="67"/>
      <c r="E2486" s="67"/>
      <c r="F2486" s="68"/>
      <c r="G2486" s="68"/>
      <c r="H2486" s="67"/>
      <c r="I2486" s="67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  <c r="AD2486" s="67"/>
      <c r="AE2486" s="67"/>
      <c r="AF2486" s="67"/>
      <c r="AG2486" s="67"/>
      <c r="AH2486" s="272"/>
      <c r="AI2486" s="272"/>
      <c r="AJ2486" s="67"/>
      <c r="AK2486" s="67"/>
      <c r="AL2486" s="67"/>
      <c r="AM2486" s="67"/>
      <c r="AN2486" s="67"/>
      <c r="AO2486" s="67"/>
      <c r="AP2486" s="67"/>
      <c r="AQ2486" s="67"/>
      <c r="AR2486" s="67"/>
      <c r="AS2486" s="67"/>
      <c r="AT2486" s="67"/>
      <c r="AU2486" s="67"/>
      <c r="AV2486" s="67"/>
      <c r="AW2486" s="67"/>
      <c r="AX2486" s="67"/>
      <c r="AY2486" s="67"/>
      <c r="AZ2486" s="67"/>
      <c r="BA2486" s="67"/>
      <c r="BB2486" s="67"/>
      <c r="BC2486" s="67"/>
      <c r="BD2486" s="67"/>
      <c r="BE2486" s="67"/>
      <c r="BF2486" s="67"/>
      <c r="BG2486" s="67"/>
      <c r="BH2486" s="67"/>
      <c r="BI2486" s="67"/>
      <c r="BJ2486" s="67"/>
      <c r="BK2486" s="67"/>
      <c r="BL2486" s="67"/>
      <c r="BM2486" s="67"/>
      <c r="BN2486" s="67"/>
      <c r="BO2486" s="67"/>
      <c r="BP2486" s="67"/>
      <c r="BQ2486" s="69"/>
      <c r="BR2486" s="69"/>
      <c r="BS2486" s="69"/>
      <c r="BT2486" s="15"/>
      <c r="BU2486" s="15"/>
      <c r="BV2486" s="95"/>
    </row>
    <row r="2487" spans="1:79" s="18" customFormat="1" ht="40.5" customHeight="1" thickTop="1" x14ac:dyDescent="0.4">
      <c r="A2487" s="271"/>
      <c r="B2487" s="652" t="s">
        <v>0</v>
      </c>
      <c r="C2487" s="648" t="s">
        <v>1</v>
      </c>
      <c r="D2487" s="649"/>
      <c r="E2487" s="273" t="s">
        <v>28</v>
      </c>
      <c r="F2487" s="546" t="s">
        <v>100</v>
      </c>
      <c r="G2487" s="546" t="s">
        <v>101</v>
      </c>
      <c r="H2487" s="644" t="s">
        <v>41</v>
      </c>
      <c r="I2487" s="645"/>
      <c r="J2487" s="554" t="s">
        <v>7</v>
      </c>
      <c r="K2487" s="554"/>
      <c r="L2487" s="554"/>
      <c r="M2487" s="554"/>
      <c r="N2487" s="554"/>
      <c r="O2487" s="554"/>
      <c r="P2487" s="554" t="s">
        <v>2</v>
      </c>
      <c r="Q2487" s="554"/>
      <c r="R2487" s="554"/>
      <c r="S2487" s="554"/>
      <c r="T2487" s="554"/>
      <c r="U2487" s="555"/>
      <c r="V2487" s="550" t="s">
        <v>158</v>
      </c>
      <c r="W2487" s="551"/>
      <c r="X2487" s="550" t="s">
        <v>35</v>
      </c>
      <c r="Y2487" s="551"/>
      <c r="Z2487" s="550" t="s">
        <v>36</v>
      </c>
      <c r="AA2487" s="551"/>
      <c r="AB2487" s="550" t="s">
        <v>44</v>
      </c>
      <c r="AC2487" s="551"/>
      <c r="AD2487" s="554" t="s">
        <v>6</v>
      </c>
      <c r="AE2487" s="554"/>
      <c r="AF2487" s="554"/>
      <c r="AG2487" s="554"/>
      <c r="AH2487" s="554"/>
      <c r="AI2487" s="554"/>
      <c r="AJ2487" s="554" t="s">
        <v>68</v>
      </c>
      <c r="AK2487" s="554"/>
      <c r="AL2487" s="554"/>
      <c r="AM2487" s="554"/>
      <c r="AN2487" s="554"/>
      <c r="AO2487" s="554"/>
      <c r="AP2487" s="554" t="s">
        <v>69</v>
      </c>
      <c r="AQ2487" s="554"/>
      <c r="AR2487" s="554"/>
      <c r="AS2487" s="554"/>
      <c r="AT2487" s="554"/>
      <c r="AU2487" s="554"/>
      <c r="AV2487" s="554" t="s">
        <v>70</v>
      </c>
      <c r="AW2487" s="554"/>
      <c r="AX2487" s="554"/>
      <c r="AY2487" s="554"/>
      <c r="AZ2487" s="554"/>
      <c r="BA2487" s="555"/>
      <c r="BB2487" s="554" t="s">
        <v>4</v>
      </c>
      <c r="BC2487" s="554"/>
      <c r="BD2487" s="554"/>
      <c r="BE2487" s="554"/>
      <c r="BF2487" s="554"/>
      <c r="BG2487" s="554"/>
      <c r="BH2487" s="554" t="s">
        <v>71</v>
      </c>
      <c r="BI2487" s="554"/>
      <c r="BJ2487" s="554"/>
      <c r="BK2487" s="554"/>
      <c r="BL2487" s="554"/>
      <c r="BM2487" s="556"/>
      <c r="BN2487" s="557" t="s">
        <v>25</v>
      </c>
      <c r="BO2487" s="558"/>
      <c r="BP2487" s="559"/>
      <c r="BQ2487" s="691" t="s">
        <v>110</v>
      </c>
      <c r="BR2487" s="691" t="s">
        <v>86</v>
      </c>
      <c r="BS2487" s="691" t="s">
        <v>87</v>
      </c>
      <c r="BT2487" s="274"/>
      <c r="BU2487" s="274"/>
      <c r="BV2487" s="271"/>
    </row>
    <row r="2488" spans="1:79" s="18" customFormat="1" ht="41.25" customHeight="1" x14ac:dyDescent="0.7">
      <c r="A2488" s="271"/>
      <c r="B2488" s="653"/>
      <c r="C2488" s="650"/>
      <c r="D2488" s="651"/>
      <c r="E2488" s="275" t="s">
        <v>102</v>
      </c>
      <c r="F2488" s="547"/>
      <c r="G2488" s="547"/>
      <c r="H2488" s="646"/>
      <c r="I2488" s="647"/>
      <c r="J2488" s="525" t="s">
        <v>17</v>
      </c>
      <c r="K2488" s="526"/>
      <c r="L2488" s="521" t="s">
        <v>18</v>
      </c>
      <c r="M2488" s="522"/>
      <c r="N2488" s="523" t="s">
        <v>19</v>
      </c>
      <c r="O2488" s="524"/>
      <c r="P2488" s="525" t="s">
        <v>26</v>
      </c>
      <c r="Q2488" s="526"/>
      <c r="R2488" s="521" t="s">
        <v>24</v>
      </c>
      <c r="S2488" s="522"/>
      <c r="T2488" s="523" t="s">
        <v>19</v>
      </c>
      <c r="U2488" s="527"/>
      <c r="V2488" s="552"/>
      <c r="W2488" s="553"/>
      <c r="X2488" s="552"/>
      <c r="Y2488" s="553"/>
      <c r="Z2488" s="552"/>
      <c r="AA2488" s="553"/>
      <c r="AB2488" s="552"/>
      <c r="AC2488" s="553"/>
      <c r="AD2488" s="525" t="s">
        <v>48</v>
      </c>
      <c r="AE2488" s="526"/>
      <c r="AF2488" s="521" t="s">
        <v>23</v>
      </c>
      <c r="AG2488" s="522"/>
      <c r="AH2488" s="563" t="s">
        <v>5</v>
      </c>
      <c r="AI2488" s="564"/>
      <c r="AJ2488" s="525" t="s">
        <v>48</v>
      </c>
      <c r="AK2488" s="526"/>
      <c r="AL2488" s="521" t="s">
        <v>23</v>
      </c>
      <c r="AM2488" s="522"/>
      <c r="AN2488" s="563" t="s">
        <v>5</v>
      </c>
      <c r="AO2488" s="564"/>
      <c r="AP2488" s="525" t="s">
        <v>48</v>
      </c>
      <c r="AQ2488" s="526"/>
      <c r="AR2488" s="521" t="s">
        <v>23</v>
      </c>
      <c r="AS2488" s="522"/>
      <c r="AT2488" s="563" t="s">
        <v>5</v>
      </c>
      <c r="AU2488" s="564"/>
      <c r="AV2488" s="525" t="s">
        <v>48</v>
      </c>
      <c r="AW2488" s="526"/>
      <c r="AX2488" s="521" t="s">
        <v>23</v>
      </c>
      <c r="AY2488" s="522"/>
      <c r="AZ2488" s="563" t="s">
        <v>5</v>
      </c>
      <c r="BA2488" s="655"/>
      <c r="BB2488" s="525" t="s">
        <v>48</v>
      </c>
      <c r="BC2488" s="526"/>
      <c r="BD2488" s="521" t="s">
        <v>23</v>
      </c>
      <c r="BE2488" s="522"/>
      <c r="BF2488" s="563" t="s">
        <v>5</v>
      </c>
      <c r="BG2488" s="564"/>
      <c r="BH2488" s="525" t="s">
        <v>48</v>
      </c>
      <c r="BI2488" s="526"/>
      <c r="BJ2488" s="521" t="s">
        <v>23</v>
      </c>
      <c r="BK2488" s="522"/>
      <c r="BL2488" s="563" t="s">
        <v>5</v>
      </c>
      <c r="BM2488" s="564"/>
      <c r="BN2488" s="560"/>
      <c r="BO2488" s="561"/>
      <c r="BP2488" s="562"/>
      <c r="BQ2488" s="692"/>
      <c r="BR2488" s="692"/>
      <c r="BS2488" s="692"/>
      <c r="BT2488" s="274"/>
      <c r="BU2488" s="274"/>
      <c r="BV2488" s="271"/>
      <c r="CA2488" s="104"/>
    </row>
    <row r="2489" spans="1:79" ht="23.85" customHeight="1" x14ac:dyDescent="0.35">
      <c r="A2489" s="276"/>
      <c r="B2489" s="570" t="str">
        <f>IF(ROSTER!B$8="","",ROSTER!B$8)</f>
        <v/>
      </c>
      <c r="C2489" s="572" t="str">
        <f>IF(ROSTER!C$8="","",ROSTER!C$8)</f>
        <v/>
      </c>
      <c r="D2489" s="573"/>
      <c r="E2489" s="574"/>
      <c r="F2489" s="576">
        <f>IF(E2489="y",1,IF(E2489="S",1,0))</f>
        <v>0</v>
      </c>
      <c r="G2489" s="582">
        <f>IF(E2489="S",1,0)</f>
        <v>0</v>
      </c>
      <c r="H2489" s="578"/>
      <c r="I2489" s="543"/>
      <c r="J2489" s="542"/>
      <c r="K2489" s="580"/>
      <c r="L2489" s="584"/>
      <c r="M2489" s="585"/>
      <c r="N2489" s="588">
        <f>L2489+J2489</f>
        <v>0</v>
      </c>
      <c r="O2489" s="589"/>
      <c r="P2489" s="542"/>
      <c r="Q2489" s="580"/>
      <c r="R2489" s="584"/>
      <c r="S2489" s="585"/>
      <c r="T2489" s="588">
        <f>R2489-P2489</f>
        <v>0</v>
      </c>
      <c r="U2489" s="588"/>
      <c r="V2489" s="542"/>
      <c r="W2489" s="543"/>
      <c r="X2489" s="593"/>
      <c r="Y2489" s="543"/>
      <c r="Z2489" s="542"/>
      <c r="AA2489" s="543"/>
      <c r="AB2489" s="542"/>
      <c r="AC2489" s="543"/>
      <c r="AD2489" s="542"/>
      <c r="AE2489" s="580"/>
      <c r="AF2489" s="584"/>
      <c r="AG2489" s="585"/>
      <c r="AH2489" s="595">
        <f>IF(AD2489=0,0,(AF2489/AD2489)*100)</f>
        <v>0</v>
      </c>
      <c r="AI2489" s="596"/>
      <c r="AJ2489" s="542"/>
      <c r="AK2489" s="580"/>
      <c r="AL2489" s="584"/>
      <c r="AM2489" s="585"/>
      <c r="AN2489" s="595">
        <f>IF(AJ2489=0,0,(AL2489/AJ2489)*100)</f>
        <v>0</v>
      </c>
      <c r="AO2489" s="596"/>
      <c r="AP2489" s="542"/>
      <c r="AQ2489" s="580"/>
      <c r="AR2489" s="584"/>
      <c r="AS2489" s="585"/>
      <c r="AT2489" s="595">
        <f>IF(AP2489=0,0,(AR2489/AP2489)*100)</f>
        <v>0</v>
      </c>
      <c r="AU2489" s="596"/>
      <c r="AV2489" s="599">
        <f>AD2489+AJ2489+AP2489</f>
        <v>0</v>
      </c>
      <c r="AW2489" s="600"/>
      <c r="AX2489" s="630">
        <f>AF2489+AL2489+AR2489</f>
        <v>0</v>
      </c>
      <c r="AY2489" s="631"/>
      <c r="AZ2489" s="595">
        <f>IF(AV2489=0,0,(AX2489/AV2489)*100)</f>
        <v>0</v>
      </c>
      <c r="BA2489" s="596"/>
      <c r="BB2489" s="542"/>
      <c r="BC2489" s="580"/>
      <c r="BD2489" s="584"/>
      <c r="BE2489" s="585"/>
      <c r="BF2489" s="595">
        <f>IF(BB2489=0,0,(BD2489/BB2489)*100)</f>
        <v>0</v>
      </c>
      <c r="BG2489" s="596"/>
      <c r="BH2489" s="599">
        <f>AV2489+BB2489</f>
        <v>0</v>
      </c>
      <c r="BI2489" s="600"/>
      <c r="BJ2489" s="630">
        <f>AX2489+BD2489</f>
        <v>0</v>
      </c>
      <c r="BK2489" s="631"/>
      <c r="BL2489" s="595">
        <f>IF(BH2489=0,0,(BJ2489/BH2489)*100)</f>
        <v>0</v>
      </c>
      <c r="BM2489" s="596"/>
      <c r="BN2489" s="656">
        <f>(AF2489*2)+(AL2489*2)+(AR2489*3)+BD2489</f>
        <v>0</v>
      </c>
      <c r="BO2489" s="657"/>
      <c r="BP2489" s="658"/>
      <c r="BQ2489" s="676">
        <f>IF(BS2489=0,0,50*BR2489/BS2489)</f>
        <v>0</v>
      </c>
      <c r="BR2489" s="662">
        <f>(BN2489*BU$2489)+(N2489*BU$2490)+(Z2489*BU$2491)+(R2489*BU$2492)+(X2489*BU$2493)+(AB2489*BU$2494)+(V2489*BU$2499)</f>
        <v>0</v>
      </c>
      <c r="BS2489" s="662">
        <f>((BB2489-BD2489)*BU$2496)+((AV2489-AX2489)*BU$2495)+(H2489*BU$2497)+(P2489*BU$2498)</f>
        <v>0</v>
      </c>
      <c r="BT2489" s="19" t="s">
        <v>75</v>
      </c>
      <c r="BU2489" s="277">
        <f>IF(BQ2484="B",'VALUE POINTS'!L$10,IF('GAME STATS'!BQ2484="C",'VALUE POINTS'!M$10,'VALUE POINTS'!K$10))</f>
        <v>1</v>
      </c>
      <c r="BV2489" s="278"/>
    </row>
    <row r="2490" spans="1:79" ht="23.85" customHeight="1" x14ac:dyDescent="0.35">
      <c r="A2490" s="276"/>
      <c r="B2490" s="571"/>
      <c r="C2490" s="642" t="str">
        <f>IF(ROSTER!D$8="","",ROSTER!D$8)</f>
        <v/>
      </c>
      <c r="D2490" s="643"/>
      <c r="E2490" s="575"/>
      <c r="F2490" s="577"/>
      <c r="G2490" s="583"/>
      <c r="H2490" s="579"/>
      <c r="I2490" s="545"/>
      <c r="J2490" s="544"/>
      <c r="K2490" s="581"/>
      <c r="L2490" s="586"/>
      <c r="M2490" s="587"/>
      <c r="N2490" s="592"/>
      <c r="O2490" s="603"/>
      <c r="P2490" s="544"/>
      <c r="Q2490" s="581"/>
      <c r="R2490" s="586"/>
      <c r="S2490" s="587"/>
      <c r="T2490" s="592"/>
      <c r="U2490" s="592"/>
      <c r="V2490" s="544"/>
      <c r="W2490" s="545"/>
      <c r="X2490" s="594"/>
      <c r="Y2490" s="545"/>
      <c r="Z2490" s="544"/>
      <c r="AA2490" s="545"/>
      <c r="AB2490" s="544"/>
      <c r="AC2490" s="545"/>
      <c r="AD2490" s="544"/>
      <c r="AE2490" s="581"/>
      <c r="AF2490" s="586"/>
      <c r="AG2490" s="587"/>
      <c r="AH2490" s="626"/>
      <c r="AI2490" s="627"/>
      <c r="AJ2490" s="544"/>
      <c r="AK2490" s="581"/>
      <c r="AL2490" s="586"/>
      <c r="AM2490" s="587"/>
      <c r="AN2490" s="626"/>
      <c r="AO2490" s="627"/>
      <c r="AP2490" s="544"/>
      <c r="AQ2490" s="581"/>
      <c r="AR2490" s="586"/>
      <c r="AS2490" s="587"/>
      <c r="AT2490" s="626"/>
      <c r="AU2490" s="627"/>
      <c r="AV2490" s="628"/>
      <c r="AW2490" s="629"/>
      <c r="AX2490" s="632"/>
      <c r="AY2490" s="633"/>
      <c r="AZ2490" s="626"/>
      <c r="BA2490" s="627"/>
      <c r="BB2490" s="544"/>
      <c r="BC2490" s="581"/>
      <c r="BD2490" s="586"/>
      <c r="BE2490" s="587"/>
      <c r="BF2490" s="626"/>
      <c r="BG2490" s="627"/>
      <c r="BH2490" s="628"/>
      <c r="BI2490" s="629"/>
      <c r="BJ2490" s="632"/>
      <c r="BK2490" s="633"/>
      <c r="BL2490" s="626"/>
      <c r="BM2490" s="627"/>
      <c r="BN2490" s="678"/>
      <c r="BO2490" s="679"/>
      <c r="BP2490" s="680"/>
      <c r="BQ2490" s="677"/>
      <c r="BR2490" s="663"/>
      <c r="BS2490" s="663"/>
      <c r="BT2490" s="19" t="s">
        <v>76</v>
      </c>
      <c r="BU2490" s="277">
        <f>IF(BQ2484="B",'VALUE POINTS'!L$11,IF('GAME STATS'!BQ2484="C",'VALUE POINTS'!M$11,'VALUE POINTS'!K$11))</f>
        <v>1</v>
      </c>
      <c r="BV2490" s="278"/>
    </row>
    <row r="2491" spans="1:79" ht="21.75" customHeight="1" x14ac:dyDescent="0.4">
      <c r="A2491" s="95"/>
      <c r="B2491" s="570" t="str">
        <f>IF(ROSTER!B$10="","",ROSTER!B$10)</f>
        <v/>
      </c>
      <c r="C2491" s="572" t="str">
        <f>IF(ROSTER!C$10="","",ROSTER!C$10)</f>
        <v/>
      </c>
      <c r="D2491" s="573"/>
      <c r="E2491" s="574"/>
      <c r="F2491" s="576">
        <f>IF(E2491="y",1,IF(E2491="S",1,0))</f>
        <v>0</v>
      </c>
      <c r="G2491" s="582">
        <f>IF(E2491="S",1,0)</f>
        <v>0</v>
      </c>
      <c r="H2491" s="578"/>
      <c r="I2491" s="543"/>
      <c r="J2491" s="542"/>
      <c r="K2491" s="580"/>
      <c r="L2491" s="584"/>
      <c r="M2491" s="585"/>
      <c r="N2491" s="588">
        <f>L2491+J2491</f>
        <v>0</v>
      </c>
      <c r="O2491" s="589"/>
      <c r="P2491" s="542"/>
      <c r="Q2491" s="580"/>
      <c r="R2491" s="584"/>
      <c r="S2491" s="585"/>
      <c r="T2491" s="588">
        <f>R2491-P2491</f>
        <v>0</v>
      </c>
      <c r="U2491" s="588"/>
      <c r="V2491" s="542"/>
      <c r="W2491" s="543"/>
      <c r="X2491" s="593"/>
      <c r="Y2491" s="543"/>
      <c r="Z2491" s="542"/>
      <c r="AA2491" s="543"/>
      <c r="AB2491" s="542"/>
      <c r="AC2491" s="543"/>
      <c r="AD2491" s="542"/>
      <c r="AE2491" s="580"/>
      <c r="AF2491" s="584"/>
      <c r="AG2491" s="585"/>
      <c r="AH2491" s="595">
        <f>IF(AD2491=0,0,(AF2491/AD2491)*100)</f>
        <v>0</v>
      </c>
      <c r="AI2491" s="596"/>
      <c r="AJ2491" s="542"/>
      <c r="AK2491" s="580"/>
      <c r="AL2491" s="584"/>
      <c r="AM2491" s="585"/>
      <c r="AN2491" s="595">
        <f>IF(AJ2491=0,0,(AL2491/AJ2491)*100)</f>
        <v>0</v>
      </c>
      <c r="AO2491" s="596"/>
      <c r="AP2491" s="542"/>
      <c r="AQ2491" s="580"/>
      <c r="AR2491" s="584"/>
      <c r="AS2491" s="585"/>
      <c r="AT2491" s="595">
        <f>IF(AP2491=0,0,(AR2491/AP2491)*100)</f>
        <v>0</v>
      </c>
      <c r="AU2491" s="596"/>
      <c r="AV2491" s="599">
        <f>AD2491+AJ2491+AP2491</f>
        <v>0</v>
      </c>
      <c r="AW2491" s="600"/>
      <c r="AX2491" s="630">
        <f>AF2491+AL2491+AR2491</f>
        <v>0</v>
      </c>
      <c r="AY2491" s="631"/>
      <c r="AZ2491" s="595">
        <f>IF(AV2491=0,0,(AX2491/AV2491)*100)</f>
        <v>0</v>
      </c>
      <c r="BA2491" s="596"/>
      <c r="BB2491" s="542"/>
      <c r="BC2491" s="580"/>
      <c r="BD2491" s="584"/>
      <c r="BE2491" s="585"/>
      <c r="BF2491" s="595">
        <f>IF(BB2491=0,0,(BD2491/BB2491)*100)</f>
        <v>0</v>
      </c>
      <c r="BG2491" s="596"/>
      <c r="BH2491" s="599">
        <f>AV2491+BB2491</f>
        <v>0</v>
      </c>
      <c r="BI2491" s="600"/>
      <c r="BJ2491" s="630">
        <f>AX2491+BD2491</f>
        <v>0</v>
      </c>
      <c r="BK2491" s="631"/>
      <c r="BL2491" s="595">
        <f>IF(BH2491=0,0,(BJ2491/BH2491)*100)</f>
        <v>0</v>
      </c>
      <c r="BM2491" s="596"/>
      <c r="BN2491" s="656">
        <f>(AF2491*2)+(AL2491*2)+(AR2491*3)+BD2491</f>
        <v>0</v>
      </c>
      <c r="BO2491" s="657"/>
      <c r="BP2491" s="658"/>
      <c r="BQ2491" s="676">
        <f>IF(BS2491=0,0,50*BR2491/BS2491)</f>
        <v>0</v>
      </c>
      <c r="BR2491" s="662">
        <f t="shared" ref="BR2491" si="2414">(BN2491*BU$2489)+(N2491*BU$2490)+(Z2491*BU$2491)+(R2491*BU$2492)+(X2491*BU$2493)+(AB2491*BU$2494)+(V2491*BU$2499)</f>
        <v>0</v>
      </c>
      <c r="BS2491" s="662">
        <f t="shared" ref="BS2491" si="2415">((BB2491-BD2491)*BU$2496)+((AV2491-AX2491)*BU$2495)+(H2491*BU$2497)+(P2491*BU$2498)</f>
        <v>0</v>
      </c>
      <c r="BT2491" s="19" t="s">
        <v>77</v>
      </c>
      <c r="BU2491" s="277">
        <f>IF(BQ2484="B",'VALUE POINTS'!L$12,IF('GAME STATS'!BQ2484="C",'VALUE POINTS'!M$12,'VALUE POINTS'!K$12))</f>
        <v>2</v>
      </c>
      <c r="BV2491" s="278"/>
      <c r="CA2491" s="18"/>
    </row>
    <row r="2492" spans="1:79" ht="21.75" customHeight="1" x14ac:dyDescent="0.35">
      <c r="A2492" s="95"/>
      <c r="B2492" s="571"/>
      <c r="C2492" s="642" t="str">
        <f>IF(ROSTER!D$10="","",ROSTER!D$10)</f>
        <v/>
      </c>
      <c r="D2492" s="643"/>
      <c r="E2492" s="575"/>
      <c r="F2492" s="577"/>
      <c r="G2492" s="583"/>
      <c r="H2492" s="579"/>
      <c r="I2492" s="545"/>
      <c r="J2492" s="544"/>
      <c r="K2492" s="581"/>
      <c r="L2492" s="586"/>
      <c r="M2492" s="587"/>
      <c r="N2492" s="592" t="s">
        <v>16</v>
      </c>
      <c r="O2492" s="603"/>
      <c r="P2492" s="544"/>
      <c r="Q2492" s="581"/>
      <c r="R2492" s="586"/>
      <c r="S2492" s="587"/>
      <c r="T2492" s="592" t="s">
        <v>16</v>
      </c>
      <c r="U2492" s="592"/>
      <c r="V2492" s="544"/>
      <c r="W2492" s="545"/>
      <c r="X2492" s="594"/>
      <c r="Y2492" s="545"/>
      <c r="Z2492" s="544"/>
      <c r="AA2492" s="545"/>
      <c r="AB2492" s="544"/>
      <c r="AC2492" s="545"/>
      <c r="AD2492" s="544"/>
      <c r="AE2492" s="581"/>
      <c r="AF2492" s="586"/>
      <c r="AG2492" s="587"/>
      <c r="AH2492" s="626"/>
      <c r="AI2492" s="627"/>
      <c r="AJ2492" s="544"/>
      <c r="AK2492" s="581"/>
      <c r="AL2492" s="586"/>
      <c r="AM2492" s="587"/>
      <c r="AN2492" s="626"/>
      <c r="AO2492" s="627"/>
      <c r="AP2492" s="544"/>
      <c r="AQ2492" s="581"/>
      <c r="AR2492" s="586"/>
      <c r="AS2492" s="587"/>
      <c r="AT2492" s="626"/>
      <c r="AU2492" s="627"/>
      <c r="AV2492" s="628"/>
      <c r="AW2492" s="629"/>
      <c r="AX2492" s="632"/>
      <c r="AY2492" s="633"/>
      <c r="AZ2492" s="626"/>
      <c r="BA2492" s="627"/>
      <c r="BB2492" s="544"/>
      <c r="BC2492" s="581"/>
      <c r="BD2492" s="586"/>
      <c r="BE2492" s="587"/>
      <c r="BF2492" s="626"/>
      <c r="BG2492" s="627"/>
      <c r="BH2492" s="628"/>
      <c r="BI2492" s="629"/>
      <c r="BJ2492" s="632"/>
      <c r="BK2492" s="633"/>
      <c r="BL2492" s="626"/>
      <c r="BM2492" s="627"/>
      <c r="BN2492" s="678"/>
      <c r="BO2492" s="679"/>
      <c r="BP2492" s="680"/>
      <c r="BQ2492" s="677"/>
      <c r="BR2492" s="663"/>
      <c r="BS2492" s="663"/>
      <c r="BT2492" s="19" t="s">
        <v>78</v>
      </c>
      <c r="BU2492" s="277">
        <f>IF(BQ2484="B",'VALUE POINTS'!L$13,IF('GAME STATS'!BQ2484="C",'VALUE POINTS'!M$13,'VALUE POINTS'!K$13))</f>
        <v>2</v>
      </c>
      <c r="BV2492" s="278"/>
    </row>
    <row r="2493" spans="1:79" ht="21.75" customHeight="1" x14ac:dyDescent="0.35">
      <c r="A2493" s="95"/>
      <c r="B2493" s="570" t="str">
        <f>IF(ROSTER!B$12="","",ROSTER!B$12)</f>
        <v/>
      </c>
      <c r="C2493" s="572" t="str">
        <f>IF(ROSTER!C$12="","",ROSTER!C$12)</f>
        <v/>
      </c>
      <c r="D2493" s="573"/>
      <c r="E2493" s="574"/>
      <c r="F2493" s="576">
        <f>IF(E2493="y",1,IF(E2493="S",1,0))</f>
        <v>0</v>
      </c>
      <c r="G2493" s="582">
        <f>IF(E2493="S",1,0)</f>
        <v>0</v>
      </c>
      <c r="H2493" s="578"/>
      <c r="I2493" s="543"/>
      <c r="J2493" s="542"/>
      <c r="K2493" s="580"/>
      <c r="L2493" s="584"/>
      <c r="M2493" s="585"/>
      <c r="N2493" s="588">
        <f>L2493+J2493</f>
        <v>0</v>
      </c>
      <c r="O2493" s="589"/>
      <c r="P2493" s="542"/>
      <c r="Q2493" s="580"/>
      <c r="R2493" s="584"/>
      <c r="S2493" s="585"/>
      <c r="T2493" s="588">
        <f>R2493-P2493</f>
        <v>0</v>
      </c>
      <c r="U2493" s="588"/>
      <c r="V2493" s="542"/>
      <c r="W2493" s="543"/>
      <c r="X2493" s="593"/>
      <c r="Y2493" s="543"/>
      <c r="Z2493" s="542"/>
      <c r="AA2493" s="543"/>
      <c r="AB2493" s="542"/>
      <c r="AC2493" s="543"/>
      <c r="AD2493" s="542"/>
      <c r="AE2493" s="580"/>
      <c r="AF2493" s="584"/>
      <c r="AG2493" s="585"/>
      <c r="AH2493" s="595">
        <f>IF(AD2493=0,0,(AF2493/AD2493)*100)</f>
        <v>0</v>
      </c>
      <c r="AI2493" s="596"/>
      <c r="AJ2493" s="542"/>
      <c r="AK2493" s="580"/>
      <c r="AL2493" s="584"/>
      <c r="AM2493" s="585"/>
      <c r="AN2493" s="595">
        <f>IF(AJ2493=0,0,(AL2493/AJ2493)*100)</f>
        <v>0</v>
      </c>
      <c r="AO2493" s="596"/>
      <c r="AP2493" s="542"/>
      <c r="AQ2493" s="580"/>
      <c r="AR2493" s="584"/>
      <c r="AS2493" s="585"/>
      <c r="AT2493" s="595">
        <f>IF(AP2493=0,0,(AR2493/AP2493)*100)</f>
        <v>0</v>
      </c>
      <c r="AU2493" s="596"/>
      <c r="AV2493" s="599">
        <f>AD2493+AJ2493+AP2493</f>
        <v>0</v>
      </c>
      <c r="AW2493" s="600"/>
      <c r="AX2493" s="630">
        <f>AF2493+AL2493+AR2493</f>
        <v>0</v>
      </c>
      <c r="AY2493" s="631"/>
      <c r="AZ2493" s="595">
        <f>IF(AV2493=0,0,(AX2493/AV2493)*100)</f>
        <v>0</v>
      </c>
      <c r="BA2493" s="596"/>
      <c r="BB2493" s="542"/>
      <c r="BC2493" s="580"/>
      <c r="BD2493" s="584"/>
      <c r="BE2493" s="585"/>
      <c r="BF2493" s="595">
        <f>IF(BB2493=0,0,(BD2493/BB2493)*100)</f>
        <v>0</v>
      </c>
      <c r="BG2493" s="596"/>
      <c r="BH2493" s="599">
        <f>AV2493+BB2493</f>
        <v>0</v>
      </c>
      <c r="BI2493" s="600"/>
      <c r="BJ2493" s="630">
        <f>AX2493+BD2493</f>
        <v>0</v>
      </c>
      <c r="BK2493" s="631"/>
      <c r="BL2493" s="595">
        <f>IF(BH2493=0,0,(BJ2493/BH2493)*100)</f>
        <v>0</v>
      </c>
      <c r="BM2493" s="596"/>
      <c r="BN2493" s="656">
        <f>(AF2493*2)+(AL2493*2)+(AR2493*3)+BD2493</f>
        <v>0</v>
      </c>
      <c r="BO2493" s="657"/>
      <c r="BP2493" s="658"/>
      <c r="BQ2493" s="676">
        <f t="shared" ref="BQ2493" si="2416">IF(BS2493=0,0,50*BR2493/BS2493)</f>
        <v>0</v>
      </c>
      <c r="BR2493" s="662">
        <f t="shared" ref="BR2493" si="2417">(BN2493*BU$2489)+(N2493*BU$2490)+(Z2493*BU$2491)+(R2493*BU$2492)+(X2493*BU$2493)+(AB2493*BU$2494)+(V2493*BU$2499)</f>
        <v>0</v>
      </c>
      <c r="BS2493" s="662">
        <f t="shared" ref="BS2493" si="2418">((BB2493-BD2493)*BU$2496)+((AV2493-AX2493)*BU$2495)+(H2493*BU$2497)+(P2493*BU$2498)</f>
        <v>0</v>
      </c>
      <c r="BT2493" s="19" t="s">
        <v>79</v>
      </c>
      <c r="BU2493" s="277">
        <f>IF(BQ2484="B",'VALUE POINTS'!L$14,IF('GAME STATS'!BQ2484="C",'VALUE POINTS'!M$14,'VALUE POINTS'!K$14))</f>
        <v>2</v>
      </c>
      <c r="BV2493" s="278"/>
    </row>
    <row r="2494" spans="1:79" ht="21.75" customHeight="1" x14ac:dyDescent="0.4">
      <c r="A2494" s="95"/>
      <c r="B2494" s="571"/>
      <c r="C2494" s="642" t="str">
        <f>IF(ROSTER!D$12="","",ROSTER!D$12)</f>
        <v/>
      </c>
      <c r="D2494" s="643"/>
      <c r="E2494" s="575"/>
      <c r="F2494" s="577"/>
      <c r="G2494" s="583"/>
      <c r="H2494" s="579"/>
      <c r="I2494" s="545"/>
      <c r="J2494" s="544"/>
      <c r="K2494" s="581"/>
      <c r="L2494" s="586"/>
      <c r="M2494" s="587"/>
      <c r="N2494" s="592" t="s">
        <v>16</v>
      </c>
      <c r="O2494" s="603"/>
      <c r="P2494" s="544"/>
      <c r="Q2494" s="581"/>
      <c r="R2494" s="586"/>
      <c r="S2494" s="587"/>
      <c r="T2494" s="592" t="s">
        <v>16</v>
      </c>
      <c r="U2494" s="592"/>
      <c r="V2494" s="544"/>
      <c r="W2494" s="545"/>
      <c r="X2494" s="594"/>
      <c r="Y2494" s="545"/>
      <c r="Z2494" s="544"/>
      <c r="AA2494" s="545"/>
      <c r="AB2494" s="544"/>
      <c r="AC2494" s="545"/>
      <c r="AD2494" s="544"/>
      <c r="AE2494" s="581"/>
      <c r="AF2494" s="586"/>
      <c r="AG2494" s="587"/>
      <c r="AH2494" s="626"/>
      <c r="AI2494" s="627"/>
      <c r="AJ2494" s="544"/>
      <c r="AK2494" s="581"/>
      <c r="AL2494" s="586"/>
      <c r="AM2494" s="587"/>
      <c r="AN2494" s="626"/>
      <c r="AO2494" s="627"/>
      <c r="AP2494" s="544"/>
      <c r="AQ2494" s="581"/>
      <c r="AR2494" s="586"/>
      <c r="AS2494" s="587"/>
      <c r="AT2494" s="626"/>
      <c r="AU2494" s="627"/>
      <c r="AV2494" s="628"/>
      <c r="AW2494" s="629"/>
      <c r="AX2494" s="632"/>
      <c r="AY2494" s="633"/>
      <c r="AZ2494" s="626"/>
      <c r="BA2494" s="627"/>
      <c r="BB2494" s="544"/>
      <c r="BC2494" s="581"/>
      <c r="BD2494" s="586"/>
      <c r="BE2494" s="587"/>
      <c r="BF2494" s="626"/>
      <c r="BG2494" s="627"/>
      <c r="BH2494" s="628"/>
      <c r="BI2494" s="629"/>
      <c r="BJ2494" s="632"/>
      <c r="BK2494" s="633"/>
      <c r="BL2494" s="626"/>
      <c r="BM2494" s="627"/>
      <c r="BN2494" s="678"/>
      <c r="BO2494" s="679"/>
      <c r="BP2494" s="680"/>
      <c r="BQ2494" s="677"/>
      <c r="BR2494" s="663"/>
      <c r="BS2494" s="663"/>
      <c r="BT2494" s="19" t="s">
        <v>80</v>
      </c>
      <c r="BU2494" s="277">
        <f>IF(BQ2484="B",'VALUE POINTS'!L$15,IF('GAME STATS'!BQ2484="C",'VALUE POINTS'!M$15,'VALUE POINTS'!K$15))</f>
        <v>2</v>
      </c>
      <c r="BV2494" s="278"/>
      <c r="CA2494" s="18"/>
    </row>
    <row r="2495" spans="1:79" ht="21.75" customHeight="1" x14ac:dyDescent="0.35">
      <c r="A2495" s="95"/>
      <c r="B2495" s="570" t="str">
        <f>IF(ROSTER!B$14="","",ROSTER!B$14)</f>
        <v/>
      </c>
      <c r="C2495" s="572" t="str">
        <f>IF(ROSTER!C$14="","",ROSTER!C$14)</f>
        <v/>
      </c>
      <c r="D2495" s="573"/>
      <c r="E2495" s="574"/>
      <c r="F2495" s="576">
        <f>IF(E2495="y",1,IF(E2495="S",1,0))</f>
        <v>0</v>
      </c>
      <c r="G2495" s="582">
        <f>IF(E2495="S",1,0)</f>
        <v>0</v>
      </c>
      <c r="H2495" s="578"/>
      <c r="I2495" s="543"/>
      <c r="J2495" s="542"/>
      <c r="K2495" s="580"/>
      <c r="L2495" s="584"/>
      <c r="M2495" s="585"/>
      <c r="N2495" s="588">
        <f>L2495+J2495</f>
        <v>0</v>
      </c>
      <c r="O2495" s="589"/>
      <c r="P2495" s="542"/>
      <c r="Q2495" s="580"/>
      <c r="R2495" s="584"/>
      <c r="S2495" s="585"/>
      <c r="T2495" s="588">
        <f>R2495-P2495</f>
        <v>0</v>
      </c>
      <c r="U2495" s="588"/>
      <c r="V2495" s="542"/>
      <c r="W2495" s="543"/>
      <c r="X2495" s="593"/>
      <c r="Y2495" s="543"/>
      <c r="Z2495" s="542"/>
      <c r="AA2495" s="543"/>
      <c r="AB2495" s="542"/>
      <c r="AC2495" s="543"/>
      <c r="AD2495" s="542"/>
      <c r="AE2495" s="580"/>
      <c r="AF2495" s="584"/>
      <c r="AG2495" s="585"/>
      <c r="AH2495" s="595">
        <f>IF(AD2495=0,0,(AF2495/AD2495)*100)</f>
        <v>0</v>
      </c>
      <c r="AI2495" s="596"/>
      <c r="AJ2495" s="542"/>
      <c r="AK2495" s="580"/>
      <c r="AL2495" s="584"/>
      <c r="AM2495" s="585"/>
      <c r="AN2495" s="595">
        <f>IF(AJ2495=0,0,(AL2495/AJ2495)*100)</f>
        <v>0</v>
      </c>
      <c r="AO2495" s="596"/>
      <c r="AP2495" s="542"/>
      <c r="AQ2495" s="580"/>
      <c r="AR2495" s="584"/>
      <c r="AS2495" s="585"/>
      <c r="AT2495" s="595">
        <f>IF(AP2495=0,0,(AR2495/AP2495)*100)</f>
        <v>0</v>
      </c>
      <c r="AU2495" s="596"/>
      <c r="AV2495" s="599">
        <f>AD2495+AJ2495+AP2495</f>
        <v>0</v>
      </c>
      <c r="AW2495" s="600"/>
      <c r="AX2495" s="630">
        <f>AF2495+AL2495+AR2495</f>
        <v>0</v>
      </c>
      <c r="AY2495" s="631"/>
      <c r="AZ2495" s="595">
        <f>IF(AV2495=0,0,(AX2495/AV2495)*100)</f>
        <v>0</v>
      </c>
      <c r="BA2495" s="596"/>
      <c r="BB2495" s="542"/>
      <c r="BC2495" s="580"/>
      <c r="BD2495" s="584"/>
      <c r="BE2495" s="585"/>
      <c r="BF2495" s="595">
        <f>IF(BB2495=0,0,(BD2495/BB2495)*100)</f>
        <v>0</v>
      </c>
      <c r="BG2495" s="596"/>
      <c r="BH2495" s="599">
        <f>AV2495+BB2495</f>
        <v>0</v>
      </c>
      <c r="BI2495" s="600"/>
      <c r="BJ2495" s="630">
        <f>AX2495+BD2495</f>
        <v>0</v>
      </c>
      <c r="BK2495" s="631"/>
      <c r="BL2495" s="595">
        <f>IF(BH2495=0,0,(BJ2495/BH2495)*100)</f>
        <v>0</v>
      </c>
      <c r="BM2495" s="596"/>
      <c r="BN2495" s="656">
        <f>(AF2495*2)+(AL2495*2)+(AR2495*3)+BD2495</f>
        <v>0</v>
      </c>
      <c r="BO2495" s="657"/>
      <c r="BP2495" s="658"/>
      <c r="BQ2495" s="676">
        <f t="shared" ref="BQ2495" si="2419">IF(BS2495=0,0,50*BR2495/BS2495)</f>
        <v>0</v>
      </c>
      <c r="BR2495" s="662">
        <f t="shared" ref="BR2495" si="2420">(BN2495*BU$2489)+(N2495*BU$2490)+(Z2495*BU$2491)+(R2495*BU$2492)+(X2495*BU$2493)+(AB2495*BU$2494)+(V2495*BU$2499)</f>
        <v>0</v>
      </c>
      <c r="BS2495" s="662">
        <f t="shared" ref="BS2495" si="2421">((BB2495-BD2495)*BU$2496)+((AV2495-AX2495)*BU$2495)+(H2495*BU$2497)+(P2495*BU$2498)</f>
        <v>0</v>
      </c>
      <c r="BT2495" s="19" t="s">
        <v>81</v>
      </c>
      <c r="BU2495" s="277">
        <f>IF(BQ2484="B",'VALUE POINTS'!L$16,IF('GAME STATS'!BQ2484="C",'VALUE POINTS'!M$16,'VALUE POINTS'!K$16))</f>
        <v>2</v>
      </c>
      <c r="BV2495" s="278"/>
    </row>
    <row r="2496" spans="1:79" ht="21.75" customHeight="1" x14ac:dyDescent="0.35">
      <c r="A2496" s="95"/>
      <c r="B2496" s="571"/>
      <c r="C2496" s="642" t="str">
        <f>IF(ROSTER!D$14="","",ROSTER!D$14)</f>
        <v/>
      </c>
      <c r="D2496" s="643"/>
      <c r="E2496" s="575"/>
      <c r="F2496" s="577"/>
      <c r="G2496" s="583"/>
      <c r="H2496" s="579"/>
      <c r="I2496" s="545"/>
      <c r="J2496" s="544"/>
      <c r="K2496" s="581"/>
      <c r="L2496" s="586"/>
      <c r="M2496" s="587"/>
      <c r="N2496" s="592" t="s">
        <v>16</v>
      </c>
      <c r="O2496" s="603"/>
      <c r="P2496" s="544"/>
      <c r="Q2496" s="581"/>
      <c r="R2496" s="586"/>
      <c r="S2496" s="587"/>
      <c r="T2496" s="592" t="s">
        <v>16</v>
      </c>
      <c r="U2496" s="592"/>
      <c r="V2496" s="544"/>
      <c r="W2496" s="545"/>
      <c r="X2496" s="594"/>
      <c r="Y2496" s="545"/>
      <c r="Z2496" s="544"/>
      <c r="AA2496" s="545"/>
      <c r="AB2496" s="544"/>
      <c r="AC2496" s="545"/>
      <c r="AD2496" s="544"/>
      <c r="AE2496" s="581"/>
      <c r="AF2496" s="586"/>
      <c r="AG2496" s="587"/>
      <c r="AH2496" s="626"/>
      <c r="AI2496" s="627"/>
      <c r="AJ2496" s="544"/>
      <c r="AK2496" s="581"/>
      <c r="AL2496" s="586"/>
      <c r="AM2496" s="587"/>
      <c r="AN2496" s="626"/>
      <c r="AO2496" s="627"/>
      <c r="AP2496" s="544"/>
      <c r="AQ2496" s="581"/>
      <c r="AR2496" s="586"/>
      <c r="AS2496" s="587"/>
      <c r="AT2496" s="626"/>
      <c r="AU2496" s="627"/>
      <c r="AV2496" s="628"/>
      <c r="AW2496" s="629"/>
      <c r="AX2496" s="632"/>
      <c r="AY2496" s="633"/>
      <c r="AZ2496" s="626"/>
      <c r="BA2496" s="627"/>
      <c r="BB2496" s="544"/>
      <c r="BC2496" s="581"/>
      <c r="BD2496" s="586"/>
      <c r="BE2496" s="587"/>
      <c r="BF2496" s="626"/>
      <c r="BG2496" s="627"/>
      <c r="BH2496" s="628"/>
      <c r="BI2496" s="629"/>
      <c r="BJ2496" s="632"/>
      <c r="BK2496" s="633"/>
      <c r="BL2496" s="626"/>
      <c r="BM2496" s="627"/>
      <c r="BN2496" s="678"/>
      <c r="BO2496" s="679"/>
      <c r="BP2496" s="680"/>
      <c r="BQ2496" s="677"/>
      <c r="BR2496" s="663"/>
      <c r="BS2496" s="663"/>
      <c r="BT2496" s="19" t="s">
        <v>82</v>
      </c>
      <c r="BU2496" s="277">
        <f>IF(BQ2484="B",'VALUE POINTS'!L$17,IF('GAME STATS'!BQ2484="C",'VALUE POINTS'!M$17,'VALUE POINTS'!K$17))</f>
        <v>1</v>
      </c>
      <c r="BV2496" s="278"/>
    </row>
    <row r="2497" spans="1:74" ht="21.75" customHeight="1" x14ac:dyDescent="0.35">
      <c r="A2497" s="95"/>
      <c r="B2497" s="570" t="str">
        <f>IF(ROSTER!B$16="","",ROSTER!B$16)</f>
        <v/>
      </c>
      <c r="C2497" s="572" t="str">
        <f>IF(ROSTER!C$16="","",ROSTER!C$16)</f>
        <v/>
      </c>
      <c r="D2497" s="573"/>
      <c r="E2497" s="574"/>
      <c r="F2497" s="576">
        <f>IF(E2497="y",1,IF(E2497="S",1,0))</f>
        <v>0</v>
      </c>
      <c r="G2497" s="582">
        <f>IF(E2497="S",1,0)</f>
        <v>0</v>
      </c>
      <c r="H2497" s="578"/>
      <c r="I2497" s="543"/>
      <c r="J2497" s="542"/>
      <c r="K2497" s="580"/>
      <c r="L2497" s="584"/>
      <c r="M2497" s="585"/>
      <c r="N2497" s="588">
        <f>L2497+J2497</f>
        <v>0</v>
      </c>
      <c r="O2497" s="589"/>
      <c r="P2497" s="542"/>
      <c r="Q2497" s="580"/>
      <c r="R2497" s="584"/>
      <c r="S2497" s="585"/>
      <c r="T2497" s="588">
        <f>R2497-P2497</f>
        <v>0</v>
      </c>
      <c r="U2497" s="588"/>
      <c r="V2497" s="542"/>
      <c r="W2497" s="543"/>
      <c r="X2497" s="593"/>
      <c r="Y2497" s="543"/>
      <c r="Z2497" s="542"/>
      <c r="AA2497" s="543"/>
      <c r="AB2497" s="542"/>
      <c r="AC2497" s="543"/>
      <c r="AD2497" s="542"/>
      <c r="AE2497" s="580"/>
      <c r="AF2497" s="584"/>
      <c r="AG2497" s="585"/>
      <c r="AH2497" s="595">
        <f>IF(AD2497=0,0,(AF2497/AD2497)*100)</f>
        <v>0</v>
      </c>
      <c r="AI2497" s="596"/>
      <c r="AJ2497" s="542"/>
      <c r="AK2497" s="580"/>
      <c r="AL2497" s="584"/>
      <c r="AM2497" s="585"/>
      <c r="AN2497" s="595">
        <f>IF(AJ2497=0,0,(AL2497/AJ2497)*100)</f>
        <v>0</v>
      </c>
      <c r="AO2497" s="596"/>
      <c r="AP2497" s="542"/>
      <c r="AQ2497" s="580"/>
      <c r="AR2497" s="584"/>
      <c r="AS2497" s="585"/>
      <c r="AT2497" s="595">
        <f>IF(AP2497=0,0,(AR2497/AP2497)*100)</f>
        <v>0</v>
      </c>
      <c r="AU2497" s="596"/>
      <c r="AV2497" s="599">
        <f>AD2497+AJ2497+AP2497</f>
        <v>0</v>
      </c>
      <c r="AW2497" s="600"/>
      <c r="AX2497" s="630">
        <f>AF2497+AL2497+AR2497</f>
        <v>0</v>
      </c>
      <c r="AY2497" s="631"/>
      <c r="AZ2497" s="595">
        <f>IF(AV2497=0,0,(AX2497/AV2497)*100)</f>
        <v>0</v>
      </c>
      <c r="BA2497" s="596"/>
      <c r="BB2497" s="542"/>
      <c r="BC2497" s="580"/>
      <c r="BD2497" s="584"/>
      <c r="BE2497" s="585"/>
      <c r="BF2497" s="595">
        <f>IF(BB2497=0,0,(BD2497/BB2497)*100)</f>
        <v>0</v>
      </c>
      <c r="BG2497" s="596"/>
      <c r="BH2497" s="599">
        <f>AV2497+BB2497</f>
        <v>0</v>
      </c>
      <c r="BI2497" s="600"/>
      <c r="BJ2497" s="630">
        <f>AX2497+BD2497</f>
        <v>0</v>
      </c>
      <c r="BK2497" s="631"/>
      <c r="BL2497" s="595">
        <f>IF(BH2497=0,0,(BJ2497/BH2497)*100)</f>
        <v>0</v>
      </c>
      <c r="BM2497" s="596"/>
      <c r="BN2497" s="656">
        <f>(AF2497*2)+(AL2497*2)+(AR2497*3)+BD2497</f>
        <v>0</v>
      </c>
      <c r="BO2497" s="657"/>
      <c r="BP2497" s="658"/>
      <c r="BQ2497" s="676">
        <f t="shared" ref="BQ2497" si="2422">IF(BS2497=0,0,50*BR2497/BS2497)</f>
        <v>0</v>
      </c>
      <c r="BR2497" s="662">
        <f t="shared" ref="BR2497" si="2423">(BN2497*BU$2489)+(N2497*BU$2490)+(Z2497*BU$2491)+(R2497*BU$2492)+(X2497*BU$2493)+(AB2497*BU$2494)+(V2497*BU$2499)</f>
        <v>0</v>
      </c>
      <c r="BS2497" s="662">
        <f t="shared" ref="BS2497" si="2424">((BB2497-BD2497)*BU$2496)+((AV2497-AX2497)*BU$2495)+(H2497*BU$2497)+(P2497*BU$2498)</f>
        <v>0</v>
      </c>
      <c r="BT2497" s="19" t="s">
        <v>83</v>
      </c>
      <c r="BU2497" s="277">
        <f>IF(BQ2484="B",'VALUE POINTS'!L$18,IF('GAME STATS'!BQ2484="C",'VALUE POINTS'!M$18,'VALUE POINTS'!K$18))</f>
        <v>2</v>
      </c>
      <c r="BV2497" s="278"/>
    </row>
    <row r="2498" spans="1:74" ht="21.75" customHeight="1" x14ac:dyDescent="0.35">
      <c r="A2498" s="95"/>
      <c r="B2498" s="571"/>
      <c r="C2498" s="642" t="str">
        <f>IF(ROSTER!D$16="","",ROSTER!D$16)</f>
        <v/>
      </c>
      <c r="D2498" s="643"/>
      <c r="E2498" s="575"/>
      <c r="F2498" s="577"/>
      <c r="G2498" s="583"/>
      <c r="H2498" s="579"/>
      <c r="I2498" s="545"/>
      <c r="J2498" s="544"/>
      <c r="K2498" s="581"/>
      <c r="L2498" s="586"/>
      <c r="M2498" s="587"/>
      <c r="N2498" s="592" t="s">
        <v>16</v>
      </c>
      <c r="O2498" s="603"/>
      <c r="P2498" s="544"/>
      <c r="Q2498" s="581"/>
      <c r="R2498" s="586"/>
      <c r="S2498" s="587"/>
      <c r="T2498" s="592" t="s">
        <v>16</v>
      </c>
      <c r="U2498" s="592"/>
      <c r="V2498" s="544"/>
      <c r="W2498" s="545"/>
      <c r="X2498" s="594"/>
      <c r="Y2498" s="545"/>
      <c r="Z2498" s="544"/>
      <c r="AA2498" s="545"/>
      <c r="AB2498" s="544"/>
      <c r="AC2498" s="545"/>
      <c r="AD2498" s="544"/>
      <c r="AE2498" s="581"/>
      <c r="AF2498" s="586"/>
      <c r="AG2498" s="587"/>
      <c r="AH2498" s="626"/>
      <c r="AI2498" s="627"/>
      <c r="AJ2498" s="544"/>
      <c r="AK2498" s="581"/>
      <c r="AL2498" s="586"/>
      <c r="AM2498" s="587"/>
      <c r="AN2498" s="626"/>
      <c r="AO2498" s="627"/>
      <c r="AP2498" s="544"/>
      <c r="AQ2498" s="581"/>
      <c r="AR2498" s="586"/>
      <c r="AS2498" s="587"/>
      <c r="AT2498" s="626"/>
      <c r="AU2498" s="627"/>
      <c r="AV2498" s="628"/>
      <c r="AW2498" s="629"/>
      <c r="AX2498" s="632"/>
      <c r="AY2498" s="633"/>
      <c r="AZ2498" s="626"/>
      <c r="BA2498" s="627"/>
      <c r="BB2498" s="544"/>
      <c r="BC2498" s="581"/>
      <c r="BD2498" s="586"/>
      <c r="BE2498" s="587"/>
      <c r="BF2498" s="626"/>
      <c r="BG2498" s="627"/>
      <c r="BH2498" s="628"/>
      <c r="BI2498" s="629"/>
      <c r="BJ2498" s="632"/>
      <c r="BK2498" s="633"/>
      <c r="BL2498" s="626"/>
      <c r="BM2498" s="627"/>
      <c r="BN2498" s="678"/>
      <c r="BO2498" s="679"/>
      <c r="BP2498" s="680"/>
      <c r="BQ2498" s="677"/>
      <c r="BR2498" s="663"/>
      <c r="BS2498" s="663"/>
      <c r="BT2498" s="19" t="s">
        <v>84</v>
      </c>
      <c r="BU2498" s="277">
        <f>IF(BQ2484="B",'VALUE POINTS'!L$19,IF('GAME STATS'!BQ2484="C",'VALUE POINTS'!M$19,'VALUE POINTS'!K$19))</f>
        <v>2</v>
      </c>
      <c r="BV2498" s="278"/>
    </row>
    <row r="2499" spans="1:74" ht="21.75" customHeight="1" x14ac:dyDescent="0.35">
      <c r="A2499" s="95"/>
      <c r="B2499" s="570" t="str">
        <f>IF(ROSTER!B$18="","",ROSTER!B$18)</f>
        <v/>
      </c>
      <c r="C2499" s="572" t="str">
        <f>IF(ROSTER!C$18="","",ROSTER!C$18)</f>
        <v/>
      </c>
      <c r="D2499" s="573"/>
      <c r="E2499" s="574"/>
      <c r="F2499" s="576">
        <f>IF(E2499="y",1,IF(E2499="S",1,0))</f>
        <v>0</v>
      </c>
      <c r="G2499" s="582">
        <f>IF(E2499="S",1,0)</f>
        <v>0</v>
      </c>
      <c r="H2499" s="578"/>
      <c r="I2499" s="543"/>
      <c r="J2499" s="542"/>
      <c r="K2499" s="580"/>
      <c r="L2499" s="584"/>
      <c r="M2499" s="585"/>
      <c r="N2499" s="588">
        <f>L2499+J2499</f>
        <v>0</v>
      </c>
      <c r="O2499" s="589"/>
      <c r="P2499" s="542"/>
      <c r="Q2499" s="580"/>
      <c r="R2499" s="584"/>
      <c r="S2499" s="585"/>
      <c r="T2499" s="588">
        <f>R2499-P2499</f>
        <v>0</v>
      </c>
      <c r="U2499" s="588"/>
      <c r="V2499" s="542"/>
      <c r="W2499" s="543"/>
      <c r="X2499" s="593"/>
      <c r="Y2499" s="543"/>
      <c r="Z2499" s="542"/>
      <c r="AA2499" s="543"/>
      <c r="AB2499" s="542"/>
      <c r="AC2499" s="543"/>
      <c r="AD2499" s="542"/>
      <c r="AE2499" s="580"/>
      <c r="AF2499" s="584"/>
      <c r="AG2499" s="585"/>
      <c r="AH2499" s="595">
        <f>IF(AD2499=0,0,(AF2499/AD2499)*100)</f>
        <v>0</v>
      </c>
      <c r="AI2499" s="596"/>
      <c r="AJ2499" s="542"/>
      <c r="AK2499" s="580"/>
      <c r="AL2499" s="584"/>
      <c r="AM2499" s="585"/>
      <c r="AN2499" s="595">
        <f>IF(AJ2499=0,0,(AL2499/AJ2499)*100)</f>
        <v>0</v>
      </c>
      <c r="AO2499" s="596"/>
      <c r="AP2499" s="542"/>
      <c r="AQ2499" s="580"/>
      <c r="AR2499" s="584"/>
      <c r="AS2499" s="585"/>
      <c r="AT2499" s="595">
        <f>IF(AP2499=0,0,(AR2499/AP2499)*100)</f>
        <v>0</v>
      </c>
      <c r="AU2499" s="596"/>
      <c r="AV2499" s="599">
        <f>AD2499+AJ2499+AP2499</f>
        <v>0</v>
      </c>
      <c r="AW2499" s="600"/>
      <c r="AX2499" s="630">
        <f>AF2499+AL2499+AR2499</f>
        <v>0</v>
      </c>
      <c r="AY2499" s="631"/>
      <c r="AZ2499" s="595">
        <f>IF(AV2499=0,0,(AX2499/AV2499)*100)</f>
        <v>0</v>
      </c>
      <c r="BA2499" s="596"/>
      <c r="BB2499" s="542"/>
      <c r="BC2499" s="580"/>
      <c r="BD2499" s="584"/>
      <c r="BE2499" s="585"/>
      <c r="BF2499" s="595">
        <f>IF(BB2499=0,0,(BD2499/BB2499)*100)</f>
        <v>0</v>
      </c>
      <c r="BG2499" s="596"/>
      <c r="BH2499" s="599">
        <f>AV2499+BB2499</f>
        <v>0</v>
      </c>
      <c r="BI2499" s="600"/>
      <c r="BJ2499" s="630">
        <f>AX2499+BD2499</f>
        <v>0</v>
      </c>
      <c r="BK2499" s="631"/>
      <c r="BL2499" s="595">
        <f>IF(BH2499=0,0,(BJ2499/BH2499)*100)</f>
        <v>0</v>
      </c>
      <c r="BM2499" s="596"/>
      <c r="BN2499" s="656">
        <f>(AF2499*2)+(AL2499*2)+(AR2499*3)+BD2499</f>
        <v>0</v>
      </c>
      <c r="BO2499" s="657"/>
      <c r="BP2499" s="658"/>
      <c r="BQ2499" s="676">
        <f t="shared" ref="BQ2499" si="2425">IF(BS2499=0,0,50*BR2499/BS2499)</f>
        <v>0</v>
      </c>
      <c r="BR2499" s="662">
        <f t="shared" ref="BR2499" si="2426">(BN2499*BU$2489)+(N2499*BU$2490)+(Z2499*BU$2491)+(R2499*BU$2492)+(X2499*BU$2493)+(AB2499*BU$2494)+(V2499*BU$2499)</f>
        <v>0</v>
      </c>
      <c r="BS2499" s="662">
        <f t="shared" ref="BS2499" si="2427">((BB2499-BD2499)*BU$2496)+((AV2499-AX2499)*BU$2495)+(H2499*BU$2497)+(P2499*BU$2498)</f>
        <v>0</v>
      </c>
      <c r="BT2499" s="19" t="s">
        <v>160</v>
      </c>
      <c r="BU2499" s="277">
        <f>IF(BQ2484="B",'VALUE POINTS'!L$20,IF('GAME STATS'!BQ2484="C",'VALUE POINTS'!M$20,'VALUE POINTS'!K$20))</f>
        <v>1</v>
      </c>
      <c r="BV2499" s="278"/>
    </row>
    <row r="2500" spans="1:74" ht="21.75" customHeight="1" x14ac:dyDescent="0.25">
      <c r="A2500" s="95"/>
      <c r="B2500" s="571"/>
      <c r="C2500" s="642" t="str">
        <f>IF(ROSTER!D$18="","",ROSTER!D$18)</f>
        <v/>
      </c>
      <c r="D2500" s="643"/>
      <c r="E2500" s="575"/>
      <c r="F2500" s="577"/>
      <c r="G2500" s="583"/>
      <c r="H2500" s="579"/>
      <c r="I2500" s="545"/>
      <c r="J2500" s="544"/>
      <c r="K2500" s="581"/>
      <c r="L2500" s="586"/>
      <c r="M2500" s="587"/>
      <c r="N2500" s="592" t="s">
        <v>16</v>
      </c>
      <c r="O2500" s="603"/>
      <c r="P2500" s="544"/>
      <c r="Q2500" s="581"/>
      <c r="R2500" s="586"/>
      <c r="S2500" s="587"/>
      <c r="T2500" s="592" t="s">
        <v>16</v>
      </c>
      <c r="U2500" s="592"/>
      <c r="V2500" s="544"/>
      <c r="W2500" s="545"/>
      <c r="X2500" s="594"/>
      <c r="Y2500" s="545"/>
      <c r="Z2500" s="544"/>
      <c r="AA2500" s="545"/>
      <c r="AB2500" s="544"/>
      <c r="AC2500" s="545"/>
      <c r="AD2500" s="544"/>
      <c r="AE2500" s="581"/>
      <c r="AF2500" s="586"/>
      <c r="AG2500" s="587"/>
      <c r="AH2500" s="626"/>
      <c r="AI2500" s="627"/>
      <c r="AJ2500" s="544"/>
      <c r="AK2500" s="581"/>
      <c r="AL2500" s="586"/>
      <c r="AM2500" s="587"/>
      <c r="AN2500" s="626"/>
      <c r="AO2500" s="627"/>
      <c r="AP2500" s="544"/>
      <c r="AQ2500" s="581"/>
      <c r="AR2500" s="586"/>
      <c r="AS2500" s="587"/>
      <c r="AT2500" s="626"/>
      <c r="AU2500" s="627"/>
      <c r="AV2500" s="628"/>
      <c r="AW2500" s="629"/>
      <c r="AX2500" s="632"/>
      <c r="AY2500" s="633"/>
      <c r="AZ2500" s="626"/>
      <c r="BA2500" s="627"/>
      <c r="BB2500" s="544"/>
      <c r="BC2500" s="581"/>
      <c r="BD2500" s="586"/>
      <c r="BE2500" s="587"/>
      <c r="BF2500" s="626"/>
      <c r="BG2500" s="627"/>
      <c r="BH2500" s="628"/>
      <c r="BI2500" s="629"/>
      <c r="BJ2500" s="632"/>
      <c r="BK2500" s="633"/>
      <c r="BL2500" s="626"/>
      <c r="BM2500" s="627"/>
      <c r="BN2500" s="678"/>
      <c r="BO2500" s="679"/>
      <c r="BP2500" s="680"/>
      <c r="BQ2500" s="677"/>
      <c r="BR2500" s="663"/>
      <c r="BS2500" s="663"/>
      <c r="BT2500" s="15"/>
      <c r="BU2500" s="15"/>
      <c r="BV2500" s="95"/>
    </row>
    <row r="2501" spans="1:74" ht="21.75" customHeight="1" x14ac:dyDescent="0.25">
      <c r="A2501" s="95"/>
      <c r="B2501" s="570" t="str">
        <f>IF(ROSTER!B$20="","",ROSTER!B$20)</f>
        <v/>
      </c>
      <c r="C2501" s="572" t="str">
        <f>IF(ROSTER!C$20="","",ROSTER!C$20)</f>
        <v/>
      </c>
      <c r="D2501" s="573"/>
      <c r="E2501" s="574"/>
      <c r="F2501" s="576">
        <f>IF(E2501="y",1,IF(E2501="S",1,0))</f>
        <v>0</v>
      </c>
      <c r="G2501" s="582">
        <f>IF(E2501="S",1,0)</f>
        <v>0</v>
      </c>
      <c r="H2501" s="578"/>
      <c r="I2501" s="543"/>
      <c r="J2501" s="542"/>
      <c r="K2501" s="580"/>
      <c r="L2501" s="584"/>
      <c r="M2501" s="585"/>
      <c r="N2501" s="588">
        <f>L2501+J2501</f>
        <v>0</v>
      </c>
      <c r="O2501" s="589"/>
      <c r="P2501" s="542"/>
      <c r="Q2501" s="580"/>
      <c r="R2501" s="584"/>
      <c r="S2501" s="585"/>
      <c r="T2501" s="588">
        <f>R2501-P2501</f>
        <v>0</v>
      </c>
      <c r="U2501" s="588"/>
      <c r="V2501" s="542"/>
      <c r="W2501" s="543"/>
      <c r="X2501" s="593"/>
      <c r="Y2501" s="543"/>
      <c r="Z2501" s="542"/>
      <c r="AA2501" s="543"/>
      <c r="AB2501" s="542"/>
      <c r="AC2501" s="543"/>
      <c r="AD2501" s="542"/>
      <c r="AE2501" s="580"/>
      <c r="AF2501" s="584"/>
      <c r="AG2501" s="585"/>
      <c r="AH2501" s="595">
        <f>IF(AD2501=0,0,(AF2501/AD2501)*100)</f>
        <v>0</v>
      </c>
      <c r="AI2501" s="596"/>
      <c r="AJ2501" s="542"/>
      <c r="AK2501" s="580"/>
      <c r="AL2501" s="584"/>
      <c r="AM2501" s="585"/>
      <c r="AN2501" s="595">
        <f>IF(AJ2501=0,0,(AL2501/AJ2501)*100)</f>
        <v>0</v>
      </c>
      <c r="AO2501" s="596"/>
      <c r="AP2501" s="542"/>
      <c r="AQ2501" s="580"/>
      <c r="AR2501" s="584"/>
      <c r="AS2501" s="585"/>
      <c r="AT2501" s="595">
        <f>IF(AP2501=0,0,(AR2501/AP2501)*100)</f>
        <v>0</v>
      </c>
      <c r="AU2501" s="596"/>
      <c r="AV2501" s="599">
        <f>AD2501+AJ2501+AP2501</f>
        <v>0</v>
      </c>
      <c r="AW2501" s="600"/>
      <c r="AX2501" s="630">
        <f>AF2501+AL2501+AR2501</f>
        <v>0</v>
      </c>
      <c r="AY2501" s="631"/>
      <c r="AZ2501" s="595">
        <f>IF(AV2501=0,0,(AX2501/AV2501)*100)</f>
        <v>0</v>
      </c>
      <c r="BA2501" s="596"/>
      <c r="BB2501" s="542"/>
      <c r="BC2501" s="580"/>
      <c r="BD2501" s="584"/>
      <c r="BE2501" s="585"/>
      <c r="BF2501" s="595">
        <f>IF(BB2501=0,0,(BD2501/BB2501)*100)</f>
        <v>0</v>
      </c>
      <c r="BG2501" s="596"/>
      <c r="BH2501" s="599">
        <f>AV2501+BB2501</f>
        <v>0</v>
      </c>
      <c r="BI2501" s="600"/>
      <c r="BJ2501" s="630">
        <f>AX2501+BD2501</f>
        <v>0</v>
      </c>
      <c r="BK2501" s="631"/>
      <c r="BL2501" s="595">
        <f>IF(BH2501=0,0,(BJ2501/BH2501)*100)</f>
        <v>0</v>
      </c>
      <c r="BM2501" s="596"/>
      <c r="BN2501" s="656">
        <f>(AF2501*2)+(AL2501*2)+(AR2501*3)+BD2501</f>
        <v>0</v>
      </c>
      <c r="BO2501" s="657"/>
      <c r="BP2501" s="658"/>
      <c r="BQ2501" s="676">
        <f t="shared" ref="BQ2501" si="2428">IF(BS2501=0,0,50*BR2501/BS2501)</f>
        <v>0</v>
      </c>
      <c r="BR2501" s="662">
        <f t="shared" ref="BR2501" si="2429">(BN2501*BU$2489)+(N2501*BU$2490)+(Z2501*BU$2491)+(R2501*BU$2492)+(X2501*BU$2493)+(AB2501*BU$2494)+(V2501*BU$2499)</f>
        <v>0</v>
      </c>
      <c r="BS2501" s="662">
        <f t="shared" ref="BS2501" si="2430">((BB2501-BD2501)*BU$2496)+((AV2501-AX2501)*BU$2495)+(H2501*BU$2497)+(P2501*BU$2498)</f>
        <v>0</v>
      </c>
      <c r="BT2501" s="15"/>
      <c r="BU2501" s="15"/>
      <c r="BV2501" s="95"/>
    </row>
    <row r="2502" spans="1:74" ht="21.75" customHeight="1" x14ac:dyDescent="0.25">
      <c r="A2502" s="95"/>
      <c r="B2502" s="571"/>
      <c r="C2502" s="642" t="str">
        <f>IF(ROSTER!D$20="","",ROSTER!D$20)</f>
        <v/>
      </c>
      <c r="D2502" s="643"/>
      <c r="E2502" s="575"/>
      <c r="F2502" s="577"/>
      <c r="G2502" s="583"/>
      <c r="H2502" s="579"/>
      <c r="I2502" s="545"/>
      <c r="J2502" s="544"/>
      <c r="K2502" s="581"/>
      <c r="L2502" s="586"/>
      <c r="M2502" s="587"/>
      <c r="N2502" s="592" t="s">
        <v>16</v>
      </c>
      <c r="O2502" s="603"/>
      <c r="P2502" s="544"/>
      <c r="Q2502" s="581"/>
      <c r="R2502" s="586"/>
      <c r="S2502" s="587"/>
      <c r="T2502" s="592" t="s">
        <v>16</v>
      </c>
      <c r="U2502" s="592"/>
      <c r="V2502" s="544"/>
      <c r="W2502" s="545"/>
      <c r="X2502" s="594"/>
      <c r="Y2502" s="545"/>
      <c r="Z2502" s="544"/>
      <c r="AA2502" s="545"/>
      <c r="AB2502" s="544"/>
      <c r="AC2502" s="545"/>
      <c r="AD2502" s="544"/>
      <c r="AE2502" s="581"/>
      <c r="AF2502" s="586"/>
      <c r="AG2502" s="587"/>
      <c r="AH2502" s="626"/>
      <c r="AI2502" s="627"/>
      <c r="AJ2502" s="544"/>
      <c r="AK2502" s="581"/>
      <c r="AL2502" s="586"/>
      <c r="AM2502" s="587"/>
      <c r="AN2502" s="626"/>
      <c r="AO2502" s="627"/>
      <c r="AP2502" s="544"/>
      <c r="AQ2502" s="581"/>
      <c r="AR2502" s="586"/>
      <c r="AS2502" s="587"/>
      <c r="AT2502" s="626"/>
      <c r="AU2502" s="627"/>
      <c r="AV2502" s="628"/>
      <c r="AW2502" s="629"/>
      <c r="AX2502" s="632"/>
      <c r="AY2502" s="633"/>
      <c r="AZ2502" s="626"/>
      <c r="BA2502" s="627"/>
      <c r="BB2502" s="544"/>
      <c r="BC2502" s="581"/>
      <c r="BD2502" s="586"/>
      <c r="BE2502" s="587"/>
      <c r="BF2502" s="626"/>
      <c r="BG2502" s="627"/>
      <c r="BH2502" s="628"/>
      <c r="BI2502" s="629"/>
      <c r="BJ2502" s="632"/>
      <c r="BK2502" s="633"/>
      <c r="BL2502" s="626"/>
      <c r="BM2502" s="627"/>
      <c r="BN2502" s="678"/>
      <c r="BO2502" s="679"/>
      <c r="BP2502" s="680"/>
      <c r="BQ2502" s="677"/>
      <c r="BR2502" s="663"/>
      <c r="BS2502" s="663"/>
      <c r="BT2502" s="15"/>
      <c r="BU2502" s="15"/>
      <c r="BV2502" s="95"/>
    </row>
    <row r="2503" spans="1:74" ht="21.75" customHeight="1" x14ac:dyDescent="0.25">
      <c r="A2503" s="95"/>
      <c r="B2503" s="570" t="str">
        <f>IF(ROSTER!B$22="","",ROSTER!B$22)</f>
        <v/>
      </c>
      <c r="C2503" s="572" t="str">
        <f>IF(ROSTER!C$22="","",ROSTER!C$22)</f>
        <v/>
      </c>
      <c r="D2503" s="573"/>
      <c r="E2503" s="574"/>
      <c r="F2503" s="576">
        <f>IF(E2503="y",1,IF(E2503="S",1,0))</f>
        <v>0</v>
      </c>
      <c r="G2503" s="582">
        <f>IF(E2503="S",1,0)</f>
        <v>0</v>
      </c>
      <c r="H2503" s="578"/>
      <c r="I2503" s="543"/>
      <c r="J2503" s="542"/>
      <c r="K2503" s="580"/>
      <c r="L2503" s="584"/>
      <c r="M2503" s="585"/>
      <c r="N2503" s="588">
        <f>L2503+J2503</f>
        <v>0</v>
      </c>
      <c r="O2503" s="589"/>
      <c r="P2503" s="542"/>
      <c r="Q2503" s="580"/>
      <c r="R2503" s="584"/>
      <c r="S2503" s="585"/>
      <c r="T2503" s="588">
        <f>R2503-P2503</f>
        <v>0</v>
      </c>
      <c r="U2503" s="588"/>
      <c r="V2503" s="542"/>
      <c r="W2503" s="543"/>
      <c r="X2503" s="593"/>
      <c r="Y2503" s="543"/>
      <c r="Z2503" s="542"/>
      <c r="AA2503" s="543"/>
      <c r="AB2503" s="542"/>
      <c r="AC2503" s="543"/>
      <c r="AD2503" s="542"/>
      <c r="AE2503" s="580"/>
      <c r="AF2503" s="584"/>
      <c r="AG2503" s="585"/>
      <c r="AH2503" s="595">
        <f>IF(AD2503=0,0,(AF2503/AD2503)*100)</f>
        <v>0</v>
      </c>
      <c r="AI2503" s="596"/>
      <c r="AJ2503" s="542"/>
      <c r="AK2503" s="580"/>
      <c r="AL2503" s="584"/>
      <c r="AM2503" s="585"/>
      <c r="AN2503" s="595">
        <f>IF(AJ2503=0,0,(AL2503/AJ2503)*100)</f>
        <v>0</v>
      </c>
      <c r="AO2503" s="596"/>
      <c r="AP2503" s="542"/>
      <c r="AQ2503" s="580"/>
      <c r="AR2503" s="584"/>
      <c r="AS2503" s="585"/>
      <c r="AT2503" s="595">
        <f>IF(AP2503=0,0,(AR2503/AP2503)*100)</f>
        <v>0</v>
      </c>
      <c r="AU2503" s="596"/>
      <c r="AV2503" s="599">
        <f>AD2503+AJ2503+AP2503</f>
        <v>0</v>
      </c>
      <c r="AW2503" s="600"/>
      <c r="AX2503" s="630">
        <f>AF2503+AL2503+AR2503</f>
        <v>0</v>
      </c>
      <c r="AY2503" s="631"/>
      <c r="AZ2503" s="595">
        <f>IF(AV2503=0,0,(AX2503/AV2503)*100)</f>
        <v>0</v>
      </c>
      <c r="BA2503" s="596"/>
      <c r="BB2503" s="542"/>
      <c r="BC2503" s="580"/>
      <c r="BD2503" s="584"/>
      <c r="BE2503" s="585"/>
      <c r="BF2503" s="595">
        <f>IF(BB2503=0,0,(BD2503/BB2503)*100)</f>
        <v>0</v>
      </c>
      <c r="BG2503" s="596"/>
      <c r="BH2503" s="599">
        <f>AV2503+BB2503</f>
        <v>0</v>
      </c>
      <c r="BI2503" s="600"/>
      <c r="BJ2503" s="630">
        <f>AX2503+BD2503</f>
        <v>0</v>
      </c>
      <c r="BK2503" s="631"/>
      <c r="BL2503" s="595">
        <f>IF(BH2503=0,0,(BJ2503/BH2503)*100)</f>
        <v>0</v>
      </c>
      <c r="BM2503" s="596"/>
      <c r="BN2503" s="656">
        <f>(AF2503*2)+(AL2503*2)+(AR2503*3)+BD2503</f>
        <v>0</v>
      </c>
      <c r="BO2503" s="657"/>
      <c r="BP2503" s="658"/>
      <c r="BQ2503" s="676">
        <f t="shared" ref="BQ2503" si="2431">IF(BS2503=0,0,50*BR2503/BS2503)</f>
        <v>0</v>
      </c>
      <c r="BR2503" s="662">
        <f t="shared" ref="BR2503" si="2432">(BN2503*BU$2489)+(N2503*BU$2490)+(Z2503*BU$2491)+(R2503*BU$2492)+(X2503*BU$2493)+(AB2503*BU$2494)+(V2503*BU$2499)</f>
        <v>0</v>
      </c>
      <c r="BS2503" s="662">
        <f t="shared" ref="BS2503" si="2433">((BB2503-BD2503)*BU$2496)+((AV2503-AX2503)*BU$2495)+(H2503*BU$2497)+(P2503*BU$2498)</f>
        <v>0</v>
      </c>
      <c r="BT2503" s="15"/>
      <c r="BU2503" s="15"/>
      <c r="BV2503" s="95"/>
    </row>
    <row r="2504" spans="1:74" ht="21.75" customHeight="1" x14ac:dyDescent="0.25">
      <c r="A2504" s="95"/>
      <c r="B2504" s="571"/>
      <c r="C2504" s="642" t="str">
        <f>IF(ROSTER!D$22="","",ROSTER!D$22)</f>
        <v/>
      </c>
      <c r="D2504" s="643"/>
      <c r="E2504" s="575"/>
      <c r="F2504" s="577"/>
      <c r="G2504" s="583"/>
      <c r="H2504" s="579"/>
      <c r="I2504" s="545"/>
      <c r="J2504" s="544"/>
      <c r="K2504" s="581"/>
      <c r="L2504" s="586"/>
      <c r="M2504" s="587"/>
      <c r="N2504" s="592" t="s">
        <v>16</v>
      </c>
      <c r="O2504" s="603"/>
      <c r="P2504" s="544"/>
      <c r="Q2504" s="581"/>
      <c r="R2504" s="586"/>
      <c r="S2504" s="587"/>
      <c r="T2504" s="592" t="s">
        <v>16</v>
      </c>
      <c r="U2504" s="592"/>
      <c r="V2504" s="544"/>
      <c r="W2504" s="545"/>
      <c r="X2504" s="594"/>
      <c r="Y2504" s="545"/>
      <c r="Z2504" s="544"/>
      <c r="AA2504" s="545"/>
      <c r="AB2504" s="544"/>
      <c r="AC2504" s="545"/>
      <c r="AD2504" s="544"/>
      <c r="AE2504" s="581"/>
      <c r="AF2504" s="586"/>
      <c r="AG2504" s="587"/>
      <c r="AH2504" s="626"/>
      <c r="AI2504" s="627"/>
      <c r="AJ2504" s="544"/>
      <c r="AK2504" s="581"/>
      <c r="AL2504" s="586"/>
      <c r="AM2504" s="587"/>
      <c r="AN2504" s="626"/>
      <c r="AO2504" s="627"/>
      <c r="AP2504" s="544"/>
      <c r="AQ2504" s="581"/>
      <c r="AR2504" s="586"/>
      <c r="AS2504" s="587"/>
      <c r="AT2504" s="626"/>
      <c r="AU2504" s="627"/>
      <c r="AV2504" s="628"/>
      <c r="AW2504" s="629"/>
      <c r="AX2504" s="632"/>
      <c r="AY2504" s="633"/>
      <c r="AZ2504" s="626"/>
      <c r="BA2504" s="627"/>
      <c r="BB2504" s="544"/>
      <c r="BC2504" s="581"/>
      <c r="BD2504" s="586"/>
      <c r="BE2504" s="587"/>
      <c r="BF2504" s="626"/>
      <c r="BG2504" s="627"/>
      <c r="BH2504" s="628"/>
      <c r="BI2504" s="629"/>
      <c r="BJ2504" s="632"/>
      <c r="BK2504" s="633"/>
      <c r="BL2504" s="626"/>
      <c r="BM2504" s="627"/>
      <c r="BN2504" s="678"/>
      <c r="BO2504" s="679"/>
      <c r="BP2504" s="680"/>
      <c r="BQ2504" s="677"/>
      <c r="BR2504" s="663"/>
      <c r="BS2504" s="663"/>
      <c r="BT2504" s="15"/>
      <c r="BU2504" s="15"/>
      <c r="BV2504" s="95"/>
    </row>
    <row r="2505" spans="1:74" ht="21.75" customHeight="1" x14ac:dyDescent="0.25">
      <c r="A2505" s="95"/>
      <c r="B2505" s="570" t="str">
        <f>IF(ROSTER!B$24="","",ROSTER!B$24)</f>
        <v/>
      </c>
      <c r="C2505" s="572" t="str">
        <f>IF(ROSTER!C$24="","",ROSTER!C$24)</f>
        <v/>
      </c>
      <c r="D2505" s="573"/>
      <c r="E2505" s="574"/>
      <c r="F2505" s="576">
        <f>IF(E2505="y",1,IF(E2505="S",1,0))</f>
        <v>0</v>
      </c>
      <c r="G2505" s="582">
        <f>IF(E2505="S",1,0)</f>
        <v>0</v>
      </c>
      <c r="H2505" s="578"/>
      <c r="I2505" s="543"/>
      <c r="J2505" s="542"/>
      <c r="K2505" s="580"/>
      <c r="L2505" s="584"/>
      <c r="M2505" s="585"/>
      <c r="N2505" s="588">
        <f>L2505+J2505</f>
        <v>0</v>
      </c>
      <c r="O2505" s="589"/>
      <c r="P2505" s="542"/>
      <c r="Q2505" s="580"/>
      <c r="R2505" s="584"/>
      <c r="S2505" s="585"/>
      <c r="T2505" s="588">
        <f>R2505-P2505</f>
        <v>0</v>
      </c>
      <c r="U2505" s="588"/>
      <c r="V2505" s="542"/>
      <c r="W2505" s="543"/>
      <c r="X2505" s="593"/>
      <c r="Y2505" s="543"/>
      <c r="Z2505" s="542"/>
      <c r="AA2505" s="543"/>
      <c r="AB2505" s="542"/>
      <c r="AC2505" s="543"/>
      <c r="AD2505" s="542"/>
      <c r="AE2505" s="580"/>
      <c r="AF2505" s="584"/>
      <c r="AG2505" s="585"/>
      <c r="AH2505" s="595">
        <f>IF(AD2505=0,0,(AF2505/AD2505)*100)</f>
        <v>0</v>
      </c>
      <c r="AI2505" s="596"/>
      <c r="AJ2505" s="542"/>
      <c r="AK2505" s="580"/>
      <c r="AL2505" s="584"/>
      <c r="AM2505" s="585"/>
      <c r="AN2505" s="595">
        <f>IF(AJ2505=0,0,(AL2505/AJ2505)*100)</f>
        <v>0</v>
      </c>
      <c r="AO2505" s="596"/>
      <c r="AP2505" s="542"/>
      <c r="AQ2505" s="580"/>
      <c r="AR2505" s="584"/>
      <c r="AS2505" s="585"/>
      <c r="AT2505" s="595">
        <f>IF(AP2505=0,0,(AR2505/AP2505)*100)</f>
        <v>0</v>
      </c>
      <c r="AU2505" s="596"/>
      <c r="AV2505" s="599">
        <f>AD2505+AJ2505+AP2505</f>
        <v>0</v>
      </c>
      <c r="AW2505" s="600"/>
      <c r="AX2505" s="630">
        <f>AF2505+AL2505+AR2505</f>
        <v>0</v>
      </c>
      <c r="AY2505" s="631"/>
      <c r="AZ2505" s="595">
        <f>IF(AV2505=0,0,(AX2505/AV2505)*100)</f>
        <v>0</v>
      </c>
      <c r="BA2505" s="596"/>
      <c r="BB2505" s="542"/>
      <c r="BC2505" s="580"/>
      <c r="BD2505" s="584"/>
      <c r="BE2505" s="585"/>
      <c r="BF2505" s="595">
        <f>IF(BB2505=0,0,(BD2505/BB2505)*100)</f>
        <v>0</v>
      </c>
      <c r="BG2505" s="596"/>
      <c r="BH2505" s="599">
        <f>AV2505+BB2505</f>
        <v>0</v>
      </c>
      <c r="BI2505" s="600"/>
      <c r="BJ2505" s="630">
        <f>AX2505+BD2505</f>
        <v>0</v>
      </c>
      <c r="BK2505" s="631"/>
      <c r="BL2505" s="595">
        <f>IF(BH2505=0,0,(BJ2505/BH2505)*100)</f>
        <v>0</v>
      </c>
      <c r="BM2505" s="596"/>
      <c r="BN2505" s="656">
        <f>(AF2505*2)+(AL2505*2)+(AR2505*3)+BD2505</f>
        <v>0</v>
      </c>
      <c r="BO2505" s="657"/>
      <c r="BP2505" s="658"/>
      <c r="BQ2505" s="676">
        <f t="shared" ref="BQ2505" si="2434">IF(BS2505=0,0,50*BR2505/BS2505)</f>
        <v>0</v>
      </c>
      <c r="BR2505" s="662">
        <f t="shared" ref="BR2505" si="2435">(BN2505*BU$2489)+(N2505*BU$2490)+(Z2505*BU$2491)+(R2505*BU$2492)+(X2505*BU$2493)+(AB2505*BU$2494)+(V2505*BU$2499)</f>
        <v>0</v>
      </c>
      <c r="BS2505" s="662">
        <f t="shared" ref="BS2505" si="2436">((BB2505-BD2505)*BU$2496)+((AV2505-AX2505)*BU$2495)+(H2505*BU$2497)+(P2505*BU$2498)</f>
        <v>0</v>
      </c>
      <c r="BT2505" s="15"/>
      <c r="BU2505" s="15"/>
      <c r="BV2505" s="95"/>
    </row>
    <row r="2506" spans="1:74" ht="21.75" customHeight="1" x14ac:dyDescent="0.25">
      <c r="A2506" s="95"/>
      <c r="B2506" s="571"/>
      <c r="C2506" s="642" t="str">
        <f>IF(ROSTER!D$24="","",ROSTER!D$24)</f>
        <v/>
      </c>
      <c r="D2506" s="643"/>
      <c r="E2506" s="575"/>
      <c r="F2506" s="577"/>
      <c r="G2506" s="583"/>
      <c r="H2506" s="579"/>
      <c r="I2506" s="545"/>
      <c r="J2506" s="544"/>
      <c r="K2506" s="581"/>
      <c r="L2506" s="586"/>
      <c r="M2506" s="587"/>
      <c r="N2506" s="592" t="s">
        <v>16</v>
      </c>
      <c r="O2506" s="603"/>
      <c r="P2506" s="544"/>
      <c r="Q2506" s="581"/>
      <c r="R2506" s="586"/>
      <c r="S2506" s="587"/>
      <c r="T2506" s="592" t="s">
        <v>16</v>
      </c>
      <c r="U2506" s="592"/>
      <c r="V2506" s="544"/>
      <c r="W2506" s="545"/>
      <c r="X2506" s="594"/>
      <c r="Y2506" s="545"/>
      <c r="Z2506" s="544"/>
      <c r="AA2506" s="545"/>
      <c r="AB2506" s="544"/>
      <c r="AC2506" s="545"/>
      <c r="AD2506" s="544"/>
      <c r="AE2506" s="581"/>
      <c r="AF2506" s="586"/>
      <c r="AG2506" s="587"/>
      <c r="AH2506" s="626"/>
      <c r="AI2506" s="627"/>
      <c r="AJ2506" s="544"/>
      <c r="AK2506" s="581"/>
      <c r="AL2506" s="586"/>
      <c r="AM2506" s="587"/>
      <c r="AN2506" s="626"/>
      <c r="AO2506" s="627"/>
      <c r="AP2506" s="544"/>
      <c r="AQ2506" s="581"/>
      <c r="AR2506" s="586"/>
      <c r="AS2506" s="587"/>
      <c r="AT2506" s="626"/>
      <c r="AU2506" s="627"/>
      <c r="AV2506" s="628"/>
      <c r="AW2506" s="629"/>
      <c r="AX2506" s="632"/>
      <c r="AY2506" s="633"/>
      <c r="AZ2506" s="626"/>
      <c r="BA2506" s="627"/>
      <c r="BB2506" s="544"/>
      <c r="BC2506" s="581"/>
      <c r="BD2506" s="586"/>
      <c r="BE2506" s="587"/>
      <c r="BF2506" s="626"/>
      <c r="BG2506" s="627"/>
      <c r="BH2506" s="628"/>
      <c r="BI2506" s="629"/>
      <c r="BJ2506" s="632"/>
      <c r="BK2506" s="633"/>
      <c r="BL2506" s="626"/>
      <c r="BM2506" s="627"/>
      <c r="BN2506" s="678"/>
      <c r="BO2506" s="679"/>
      <c r="BP2506" s="680"/>
      <c r="BQ2506" s="677"/>
      <c r="BR2506" s="663"/>
      <c r="BS2506" s="663"/>
      <c r="BT2506" s="15"/>
      <c r="BU2506" s="15"/>
      <c r="BV2506" s="95"/>
    </row>
    <row r="2507" spans="1:74" ht="21.75" customHeight="1" x14ac:dyDescent="0.25">
      <c r="A2507" s="95"/>
      <c r="B2507" s="570" t="str">
        <f>IF(ROSTER!B$26="","",ROSTER!B$26)</f>
        <v/>
      </c>
      <c r="C2507" s="572" t="str">
        <f>IF(ROSTER!C$26="","",ROSTER!C$26)</f>
        <v/>
      </c>
      <c r="D2507" s="573"/>
      <c r="E2507" s="574"/>
      <c r="F2507" s="576">
        <f>IF(E2507="y",1,IF(E2507="S",1,0))</f>
        <v>0</v>
      </c>
      <c r="G2507" s="582">
        <f>IF(E2507="S",1,0)</f>
        <v>0</v>
      </c>
      <c r="H2507" s="578"/>
      <c r="I2507" s="543"/>
      <c r="J2507" s="542"/>
      <c r="K2507" s="580"/>
      <c r="L2507" s="584"/>
      <c r="M2507" s="585"/>
      <c r="N2507" s="588">
        <f>L2507+J2507</f>
        <v>0</v>
      </c>
      <c r="O2507" s="589"/>
      <c r="P2507" s="542"/>
      <c r="Q2507" s="580"/>
      <c r="R2507" s="584"/>
      <c r="S2507" s="585"/>
      <c r="T2507" s="588">
        <f>R2507-P2507</f>
        <v>0</v>
      </c>
      <c r="U2507" s="588"/>
      <c r="V2507" s="542"/>
      <c r="W2507" s="543"/>
      <c r="X2507" s="593"/>
      <c r="Y2507" s="543"/>
      <c r="Z2507" s="542"/>
      <c r="AA2507" s="543"/>
      <c r="AB2507" s="542"/>
      <c r="AC2507" s="543"/>
      <c r="AD2507" s="542"/>
      <c r="AE2507" s="580"/>
      <c r="AF2507" s="584"/>
      <c r="AG2507" s="585"/>
      <c r="AH2507" s="595">
        <f>IF(AD2507=0,0,(AF2507/AD2507)*100)</f>
        <v>0</v>
      </c>
      <c r="AI2507" s="596"/>
      <c r="AJ2507" s="542"/>
      <c r="AK2507" s="580"/>
      <c r="AL2507" s="584"/>
      <c r="AM2507" s="585"/>
      <c r="AN2507" s="595">
        <f>IF(AJ2507=0,0,(AL2507/AJ2507)*100)</f>
        <v>0</v>
      </c>
      <c r="AO2507" s="596"/>
      <c r="AP2507" s="542"/>
      <c r="AQ2507" s="580"/>
      <c r="AR2507" s="584"/>
      <c r="AS2507" s="585"/>
      <c r="AT2507" s="595">
        <f>IF(AP2507=0,0,(AR2507/AP2507)*100)</f>
        <v>0</v>
      </c>
      <c r="AU2507" s="596"/>
      <c r="AV2507" s="599">
        <f>AD2507+AJ2507+AP2507</f>
        <v>0</v>
      </c>
      <c r="AW2507" s="600"/>
      <c r="AX2507" s="630">
        <f>AF2507+AL2507+AR2507</f>
        <v>0</v>
      </c>
      <c r="AY2507" s="631"/>
      <c r="AZ2507" s="595">
        <f>IF(AV2507=0,0,(AX2507/AV2507)*100)</f>
        <v>0</v>
      </c>
      <c r="BA2507" s="596"/>
      <c r="BB2507" s="542"/>
      <c r="BC2507" s="580"/>
      <c r="BD2507" s="584"/>
      <c r="BE2507" s="585"/>
      <c r="BF2507" s="595">
        <f>IF(BB2507=0,0,(BD2507/BB2507)*100)</f>
        <v>0</v>
      </c>
      <c r="BG2507" s="596"/>
      <c r="BH2507" s="599">
        <f>AV2507+BB2507</f>
        <v>0</v>
      </c>
      <c r="BI2507" s="600"/>
      <c r="BJ2507" s="630">
        <f>AX2507+BD2507</f>
        <v>0</v>
      </c>
      <c r="BK2507" s="631"/>
      <c r="BL2507" s="595">
        <f>IF(BH2507=0,0,(BJ2507/BH2507)*100)</f>
        <v>0</v>
      </c>
      <c r="BM2507" s="596"/>
      <c r="BN2507" s="656">
        <f>(AF2507*2)+(AL2507*2)+(AR2507*3)+BD2507</f>
        <v>0</v>
      </c>
      <c r="BO2507" s="657"/>
      <c r="BP2507" s="658"/>
      <c r="BQ2507" s="676">
        <f t="shared" ref="BQ2507" si="2437">IF(BS2507=0,0,50*BR2507/BS2507)</f>
        <v>0</v>
      </c>
      <c r="BR2507" s="662">
        <f t="shared" ref="BR2507" si="2438">(BN2507*BU$2489)+(N2507*BU$2490)+(Z2507*BU$2491)+(R2507*BU$2492)+(X2507*BU$2493)+(AB2507*BU$2494)+(V2507*BU$2499)</f>
        <v>0</v>
      </c>
      <c r="BS2507" s="662">
        <f t="shared" ref="BS2507" si="2439">((BB2507-BD2507)*BU$2496)+((AV2507-AX2507)*BU$2495)+(H2507*BU$2497)+(P2507*BU$2498)</f>
        <v>0</v>
      </c>
      <c r="BT2507" s="15"/>
      <c r="BU2507" s="15"/>
      <c r="BV2507" s="95"/>
    </row>
    <row r="2508" spans="1:74" ht="21.75" customHeight="1" x14ac:dyDescent="0.25">
      <c r="A2508" s="95"/>
      <c r="B2508" s="571"/>
      <c r="C2508" s="642" t="str">
        <f>IF(ROSTER!D$26="","",ROSTER!D$26)</f>
        <v/>
      </c>
      <c r="D2508" s="643"/>
      <c r="E2508" s="575"/>
      <c r="F2508" s="577"/>
      <c r="G2508" s="583"/>
      <c r="H2508" s="579"/>
      <c r="I2508" s="545"/>
      <c r="J2508" s="544"/>
      <c r="K2508" s="581"/>
      <c r="L2508" s="586"/>
      <c r="M2508" s="587"/>
      <c r="N2508" s="592" t="s">
        <v>16</v>
      </c>
      <c r="O2508" s="603"/>
      <c r="P2508" s="544"/>
      <c r="Q2508" s="581"/>
      <c r="R2508" s="586"/>
      <c r="S2508" s="587"/>
      <c r="T2508" s="592" t="s">
        <v>16</v>
      </c>
      <c r="U2508" s="592"/>
      <c r="V2508" s="544"/>
      <c r="W2508" s="545"/>
      <c r="X2508" s="594"/>
      <c r="Y2508" s="545"/>
      <c r="Z2508" s="544"/>
      <c r="AA2508" s="545"/>
      <c r="AB2508" s="544"/>
      <c r="AC2508" s="545"/>
      <c r="AD2508" s="544"/>
      <c r="AE2508" s="581"/>
      <c r="AF2508" s="586"/>
      <c r="AG2508" s="587"/>
      <c r="AH2508" s="626"/>
      <c r="AI2508" s="627"/>
      <c r="AJ2508" s="544"/>
      <c r="AK2508" s="581"/>
      <c r="AL2508" s="586"/>
      <c r="AM2508" s="587"/>
      <c r="AN2508" s="626"/>
      <c r="AO2508" s="627"/>
      <c r="AP2508" s="544"/>
      <c r="AQ2508" s="581"/>
      <c r="AR2508" s="586"/>
      <c r="AS2508" s="587"/>
      <c r="AT2508" s="626"/>
      <c r="AU2508" s="627"/>
      <c r="AV2508" s="628"/>
      <c r="AW2508" s="629"/>
      <c r="AX2508" s="632"/>
      <c r="AY2508" s="633"/>
      <c r="AZ2508" s="626"/>
      <c r="BA2508" s="627"/>
      <c r="BB2508" s="544"/>
      <c r="BC2508" s="581"/>
      <c r="BD2508" s="586"/>
      <c r="BE2508" s="587"/>
      <c r="BF2508" s="626"/>
      <c r="BG2508" s="627"/>
      <c r="BH2508" s="628"/>
      <c r="BI2508" s="629"/>
      <c r="BJ2508" s="632"/>
      <c r="BK2508" s="633"/>
      <c r="BL2508" s="626"/>
      <c r="BM2508" s="627"/>
      <c r="BN2508" s="678"/>
      <c r="BO2508" s="679"/>
      <c r="BP2508" s="680"/>
      <c r="BQ2508" s="677"/>
      <c r="BR2508" s="663"/>
      <c r="BS2508" s="663"/>
      <c r="BT2508" s="15"/>
      <c r="BU2508" s="15"/>
      <c r="BV2508" s="95"/>
    </row>
    <row r="2509" spans="1:74" ht="21.75" customHeight="1" x14ac:dyDescent="0.25">
      <c r="A2509" s="95"/>
      <c r="B2509" s="570" t="str">
        <f>IF(ROSTER!B$28="","",ROSTER!B$28)</f>
        <v/>
      </c>
      <c r="C2509" s="572" t="str">
        <f>IF(ROSTER!C$28="","",ROSTER!C$28)</f>
        <v/>
      </c>
      <c r="D2509" s="573"/>
      <c r="E2509" s="574"/>
      <c r="F2509" s="576">
        <f>IF(E2509="y",1,IF(E2509="S",1,0))</f>
        <v>0</v>
      </c>
      <c r="G2509" s="582">
        <f>IF(E2509="S",1,0)</f>
        <v>0</v>
      </c>
      <c r="H2509" s="578"/>
      <c r="I2509" s="543"/>
      <c r="J2509" s="542"/>
      <c r="K2509" s="580"/>
      <c r="L2509" s="584"/>
      <c r="M2509" s="585"/>
      <c r="N2509" s="588">
        <f>L2509+J2509</f>
        <v>0</v>
      </c>
      <c r="O2509" s="589"/>
      <c r="P2509" s="542"/>
      <c r="Q2509" s="580"/>
      <c r="R2509" s="584"/>
      <c r="S2509" s="585"/>
      <c r="T2509" s="588">
        <f>R2509-P2509</f>
        <v>0</v>
      </c>
      <c r="U2509" s="588"/>
      <c r="V2509" s="542"/>
      <c r="W2509" s="543"/>
      <c r="X2509" s="593"/>
      <c r="Y2509" s="543"/>
      <c r="Z2509" s="542"/>
      <c r="AA2509" s="543"/>
      <c r="AB2509" s="542"/>
      <c r="AC2509" s="543"/>
      <c r="AD2509" s="542"/>
      <c r="AE2509" s="580"/>
      <c r="AF2509" s="584"/>
      <c r="AG2509" s="585"/>
      <c r="AH2509" s="595">
        <f>IF(AD2509=0,0,(AF2509/AD2509)*100)</f>
        <v>0</v>
      </c>
      <c r="AI2509" s="596"/>
      <c r="AJ2509" s="542"/>
      <c r="AK2509" s="580"/>
      <c r="AL2509" s="584"/>
      <c r="AM2509" s="585"/>
      <c r="AN2509" s="595">
        <f>IF(AJ2509=0,0,(AL2509/AJ2509)*100)</f>
        <v>0</v>
      </c>
      <c r="AO2509" s="596"/>
      <c r="AP2509" s="542"/>
      <c r="AQ2509" s="580"/>
      <c r="AR2509" s="584"/>
      <c r="AS2509" s="585"/>
      <c r="AT2509" s="595">
        <f>IF(AP2509=0,0,(AR2509/AP2509)*100)</f>
        <v>0</v>
      </c>
      <c r="AU2509" s="596"/>
      <c r="AV2509" s="599">
        <f>AD2509+AJ2509+AP2509</f>
        <v>0</v>
      </c>
      <c r="AW2509" s="600"/>
      <c r="AX2509" s="630">
        <f>AF2509+AL2509+AR2509</f>
        <v>0</v>
      </c>
      <c r="AY2509" s="631"/>
      <c r="AZ2509" s="595">
        <f>IF(AV2509=0,0,(AX2509/AV2509)*100)</f>
        <v>0</v>
      </c>
      <c r="BA2509" s="596"/>
      <c r="BB2509" s="542"/>
      <c r="BC2509" s="580"/>
      <c r="BD2509" s="584"/>
      <c r="BE2509" s="585"/>
      <c r="BF2509" s="595">
        <f>IF(BB2509=0,0,(BD2509/BB2509)*100)</f>
        <v>0</v>
      </c>
      <c r="BG2509" s="596"/>
      <c r="BH2509" s="599">
        <f>AV2509+BB2509</f>
        <v>0</v>
      </c>
      <c r="BI2509" s="600"/>
      <c r="BJ2509" s="630">
        <f>AX2509+BD2509</f>
        <v>0</v>
      </c>
      <c r="BK2509" s="631"/>
      <c r="BL2509" s="595">
        <f>IF(BH2509=0,0,(BJ2509/BH2509)*100)</f>
        <v>0</v>
      </c>
      <c r="BM2509" s="596"/>
      <c r="BN2509" s="656">
        <f>(AF2509*2)+(AL2509*2)+(AR2509*3)+BD2509</f>
        <v>0</v>
      </c>
      <c r="BO2509" s="657"/>
      <c r="BP2509" s="658"/>
      <c r="BQ2509" s="676">
        <f t="shared" ref="BQ2509" si="2440">IF(BS2509=0,0,50*BR2509/BS2509)</f>
        <v>0</v>
      </c>
      <c r="BR2509" s="662">
        <f t="shared" ref="BR2509" si="2441">(BN2509*BU$2489)+(N2509*BU$2490)+(Z2509*BU$2491)+(R2509*BU$2492)+(X2509*BU$2493)+(AB2509*BU$2494)+(V2509*BU$2499)</f>
        <v>0</v>
      </c>
      <c r="BS2509" s="662">
        <f t="shared" ref="BS2509" si="2442">((BB2509-BD2509)*BU$2496)+((AV2509-AX2509)*BU$2495)+(H2509*BU$2497)+(P2509*BU$2498)</f>
        <v>0</v>
      </c>
      <c r="BT2509" s="15"/>
      <c r="BU2509" s="15"/>
      <c r="BV2509" s="95"/>
    </row>
    <row r="2510" spans="1:74" ht="21.75" customHeight="1" x14ac:dyDescent="0.25">
      <c r="A2510" s="95"/>
      <c r="B2510" s="571"/>
      <c r="C2510" s="642" t="str">
        <f>IF(ROSTER!D$28="","",ROSTER!D$28)</f>
        <v/>
      </c>
      <c r="D2510" s="643"/>
      <c r="E2510" s="575"/>
      <c r="F2510" s="577"/>
      <c r="G2510" s="583"/>
      <c r="H2510" s="579"/>
      <c r="I2510" s="545"/>
      <c r="J2510" s="544"/>
      <c r="K2510" s="581"/>
      <c r="L2510" s="586"/>
      <c r="M2510" s="587"/>
      <c r="N2510" s="592" t="s">
        <v>16</v>
      </c>
      <c r="O2510" s="603"/>
      <c r="P2510" s="544"/>
      <c r="Q2510" s="581"/>
      <c r="R2510" s="586"/>
      <c r="S2510" s="587"/>
      <c r="T2510" s="592" t="s">
        <v>16</v>
      </c>
      <c r="U2510" s="592"/>
      <c r="V2510" s="544"/>
      <c r="W2510" s="545"/>
      <c r="X2510" s="594"/>
      <c r="Y2510" s="545"/>
      <c r="Z2510" s="544"/>
      <c r="AA2510" s="545"/>
      <c r="AB2510" s="544"/>
      <c r="AC2510" s="545"/>
      <c r="AD2510" s="544"/>
      <c r="AE2510" s="581"/>
      <c r="AF2510" s="586"/>
      <c r="AG2510" s="587"/>
      <c r="AH2510" s="626"/>
      <c r="AI2510" s="627"/>
      <c r="AJ2510" s="544"/>
      <c r="AK2510" s="581"/>
      <c r="AL2510" s="586"/>
      <c r="AM2510" s="587"/>
      <c r="AN2510" s="626"/>
      <c r="AO2510" s="627"/>
      <c r="AP2510" s="544"/>
      <c r="AQ2510" s="581"/>
      <c r="AR2510" s="586"/>
      <c r="AS2510" s="587"/>
      <c r="AT2510" s="626"/>
      <c r="AU2510" s="627"/>
      <c r="AV2510" s="628"/>
      <c r="AW2510" s="629"/>
      <c r="AX2510" s="632"/>
      <c r="AY2510" s="633"/>
      <c r="AZ2510" s="626"/>
      <c r="BA2510" s="627"/>
      <c r="BB2510" s="544"/>
      <c r="BC2510" s="581"/>
      <c r="BD2510" s="586"/>
      <c r="BE2510" s="587"/>
      <c r="BF2510" s="626"/>
      <c r="BG2510" s="627"/>
      <c r="BH2510" s="628"/>
      <c r="BI2510" s="629"/>
      <c r="BJ2510" s="632"/>
      <c r="BK2510" s="633"/>
      <c r="BL2510" s="626"/>
      <c r="BM2510" s="627"/>
      <c r="BN2510" s="678"/>
      <c r="BO2510" s="679"/>
      <c r="BP2510" s="680"/>
      <c r="BQ2510" s="677"/>
      <c r="BR2510" s="663"/>
      <c r="BS2510" s="663"/>
      <c r="BT2510" s="15"/>
      <c r="BU2510" s="15"/>
      <c r="BV2510" s="95"/>
    </row>
    <row r="2511" spans="1:74" ht="21.75" customHeight="1" x14ac:dyDescent="0.25">
      <c r="A2511" s="95"/>
      <c r="B2511" s="570" t="str">
        <f>IF(ROSTER!B$30="","",ROSTER!B$30)</f>
        <v/>
      </c>
      <c r="C2511" s="572" t="str">
        <f>IF(ROSTER!C$30="","",ROSTER!C$30)</f>
        <v/>
      </c>
      <c r="D2511" s="573"/>
      <c r="E2511" s="574"/>
      <c r="F2511" s="576">
        <f>IF(E2511="y",1,IF(E2511="S",1,0))</f>
        <v>0</v>
      </c>
      <c r="G2511" s="582">
        <f>IF(E2511="S",1,0)</f>
        <v>0</v>
      </c>
      <c r="H2511" s="578"/>
      <c r="I2511" s="543"/>
      <c r="J2511" s="542"/>
      <c r="K2511" s="580"/>
      <c r="L2511" s="584"/>
      <c r="M2511" s="585"/>
      <c r="N2511" s="588">
        <f>L2511+J2511</f>
        <v>0</v>
      </c>
      <c r="O2511" s="589"/>
      <c r="P2511" s="542"/>
      <c r="Q2511" s="580"/>
      <c r="R2511" s="584"/>
      <c r="S2511" s="585"/>
      <c r="T2511" s="588">
        <f>R2511-P2511</f>
        <v>0</v>
      </c>
      <c r="U2511" s="588"/>
      <c r="V2511" s="542"/>
      <c r="W2511" s="543"/>
      <c r="X2511" s="593"/>
      <c r="Y2511" s="543"/>
      <c r="Z2511" s="542"/>
      <c r="AA2511" s="543"/>
      <c r="AB2511" s="542"/>
      <c r="AC2511" s="543"/>
      <c r="AD2511" s="542"/>
      <c r="AE2511" s="580"/>
      <c r="AF2511" s="584"/>
      <c r="AG2511" s="585"/>
      <c r="AH2511" s="595">
        <f>IF(AD2511=0,0,(AF2511/AD2511)*100)</f>
        <v>0</v>
      </c>
      <c r="AI2511" s="596"/>
      <c r="AJ2511" s="542"/>
      <c r="AK2511" s="580"/>
      <c r="AL2511" s="584"/>
      <c r="AM2511" s="585"/>
      <c r="AN2511" s="595">
        <f>IF(AJ2511=0,0,(AL2511/AJ2511)*100)</f>
        <v>0</v>
      </c>
      <c r="AO2511" s="596"/>
      <c r="AP2511" s="542"/>
      <c r="AQ2511" s="580"/>
      <c r="AR2511" s="584"/>
      <c r="AS2511" s="585"/>
      <c r="AT2511" s="595">
        <f>IF(AP2511=0,0,(AR2511/AP2511)*100)</f>
        <v>0</v>
      </c>
      <c r="AU2511" s="596"/>
      <c r="AV2511" s="599">
        <f>AD2511+AJ2511+AP2511</f>
        <v>0</v>
      </c>
      <c r="AW2511" s="600"/>
      <c r="AX2511" s="630">
        <f>AF2511+AL2511+AR2511</f>
        <v>0</v>
      </c>
      <c r="AY2511" s="631"/>
      <c r="AZ2511" s="595">
        <f>IF(AV2511=0,0,(AX2511/AV2511)*100)</f>
        <v>0</v>
      </c>
      <c r="BA2511" s="596"/>
      <c r="BB2511" s="542"/>
      <c r="BC2511" s="580"/>
      <c r="BD2511" s="584"/>
      <c r="BE2511" s="585"/>
      <c r="BF2511" s="595">
        <f>IF(BB2511=0,0,(BD2511/BB2511)*100)</f>
        <v>0</v>
      </c>
      <c r="BG2511" s="596"/>
      <c r="BH2511" s="599">
        <f>AV2511+BB2511</f>
        <v>0</v>
      </c>
      <c r="BI2511" s="600"/>
      <c r="BJ2511" s="630">
        <f>AX2511+BD2511</f>
        <v>0</v>
      </c>
      <c r="BK2511" s="631"/>
      <c r="BL2511" s="595">
        <f>IF(BH2511=0,0,(BJ2511/BH2511)*100)</f>
        <v>0</v>
      </c>
      <c r="BM2511" s="596"/>
      <c r="BN2511" s="656">
        <f>(AF2511*2)+(AL2511*2)+(AR2511*3)+BD2511</f>
        <v>0</v>
      </c>
      <c r="BO2511" s="657"/>
      <c r="BP2511" s="658"/>
      <c r="BQ2511" s="676">
        <f t="shared" ref="BQ2511" si="2443">IF(BS2511=0,0,50*BR2511/BS2511)</f>
        <v>0</v>
      </c>
      <c r="BR2511" s="662">
        <f t="shared" ref="BR2511" si="2444">(BN2511*BU$2489)+(N2511*BU$2490)+(Z2511*BU$2491)+(R2511*BU$2492)+(X2511*BU$2493)+(AB2511*BU$2494)+(V2511*BU$2499)</f>
        <v>0</v>
      </c>
      <c r="BS2511" s="662">
        <f t="shared" ref="BS2511" si="2445">((BB2511-BD2511)*BU$2496)+((AV2511-AX2511)*BU$2495)+(H2511*BU$2497)+(P2511*BU$2498)</f>
        <v>0</v>
      </c>
      <c r="BT2511" s="15"/>
      <c r="BU2511" s="15"/>
      <c r="BV2511" s="95"/>
    </row>
    <row r="2512" spans="1:74" ht="21.75" customHeight="1" x14ac:dyDescent="0.25">
      <c r="A2512" s="95"/>
      <c r="B2512" s="571"/>
      <c r="C2512" s="642" t="str">
        <f>IF(ROSTER!D$30="","",ROSTER!D$30)</f>
        <v/>
      </c>
      <c r="D2512" s="643"/>
      <c r="E2512" s="575"/>
      <c r="F2512" s="577"/>
      <c r="G2512" s="583"/>
      <c r="H2512" s="579"/>
      <c r="I2512" s="545"/>
      <c r="J2512" s="544"/>
      <c r="K2512" s="581"/>
      <c r="L2512" s="586"/>
      <c r="M2512" s="587"/>
      <c r="N2512" s="592" t="s">
        <v>16</v>
      </c>
      <c r="O2512" s="603"/>
      <c r="P2512" s="544"/>
      <c r="Q2512" s="581"/>
      <c r="R2512" s="586"/>
      <c r="S2512" s="587"/>
      <c r="T2512" s="592" t="s">
        <v>16</v>
      </c>
      <c r="U2512" s="592"/>
      <c r="V2512" s="544"/>
      <c r="W2512" s="545"/>
      <c r="X2512" s="594"/>
      <c r="Y2512" s="545"/>
      <c r="Z2512" s="544"/>
      <c r="AA2512" s="545"/>
      <c r="AB2512" s="544"/>
      <c r="AC2512" s="545"/>
      <c r="AD2512" s="544"/>
      <c r="AE2512" s="581"/>
      <c r="AF2512" s="586"/>
      <c r="AG2512" s="587"/>
      <c r="AH2512" s="626"/>
      <c r="AI2512" s="627"/>
      <c r="AJ2512" s="544"/>
      <c r="AK2512" s="581"/>
      <c r="AL2512" s="586"/>
      <c r="AM2512" s="587"/>
      <c r="AN2512" s="626"/>
      <c r="AO2512" s="627"/>
      <c r="AP2512" s="544"/>
      <c r="AQ2512" s="581"/>
      <c r="AR2512" s="586"/>
      <c r="AS2512" s="587"/>
      <c r="AT2512" s="626"/>
      <c r="AU2512" s="627"/>
      <c r="AV2512" s="628"/>
      <c r="AW2512" s="629"/>
      <c r="AX2512" s="632"/>
      <c r="AY2512" s="633"/>
      <c r="AZ2512" s="626"/>
      <c r="BA2512" s="627"/>
      <c r="BB2512" s="544"/>
      <c r="BC2512" s="581"/>
      <c r="BD2512" s="586"/>
      <c r="BE2512" s="587"/>
      <c r="BF2512" s="626"/>
      <c r="BG2512" s="627"/>
      <c r="BH2512" s="628"/>
      <c r="BI2512" s="629"/>
      <c r="BJ2512" s="632"/>
      <c r="BK2512" s="633"/>
      <c r="BL2512" s="626"/>
      <c r="BM2512" s="627"/>
      <c r="BN2512" s="678"/>
      <c r="BO2512" s="679"/>
      <c r="BP2512" s="680"/>
      <c r="BQ2512" s="677"/>
      <c r="BR2512" s="663"/>
      <c r="BS2512" s="663"/>
      <c r="BT2512" s="15"/>
      <c r="BU2512" s="15"/>
      <c r="BV2512" s="95"/>
    </row>
    <row r="2513" spans="1:74" ht="21.75" customHeight="1" x14ac:dyDescent="0.25">
      <c r="A2513" s="95"/>
      <c r="B2513" s="570" t="str">
        <f>IF(ROSTER!B$32="","",ROSTER!B$32)</f>
        <v/>
      </c>
      <c r="C2513" s="572" t="str">
        <f>IF(ROSTER!C$32="","",ROSTER!C$32)</f>
        <v/>
      </c>
      <c r="D2513" s="573"/>
      <c r="E2513" s="574"/>
      <c r="F2513" s="576">
        <f>IF(E2513="y",1,IF(E2513="S",1,0))</f>
        <v>0</v>
      </c>
      <c r="G2513" s="582">
        <f>IF(E2513="S",1,0)</f>
        <v>0</v>
      </c>
      <c r="H2513" s="578"/>
      <c r="I2513" s="543"/>
      <c r="J2513" s="542"/>
      <c r="K2513" s="580"/>
      <c r="L2513" s="584"/>
      <c r="M2513" s="585"/>
      <c r="N2513" s="588">
        <f>L2513+J2513</f>
        <v>0</v>
      </c>
      <c r="O2513" s="589"/>
      <c r="P2513" s="542"/>
      <c r="Q2513" s="580"/>
      <c r="R2513" s="584"/>
      <c r="S2513" s="585"/>
      <c r="T2513" s="588">
        <f>R2513-P2513</f>
        <v>0</v>
      </c>
      <c r="U2513" s="588"/>
      <c r="V2513" s="542"/>
      <c r="W2513" s="543"/>
      <c r="X2513" s="593"/>
      <c r="Y2513" s="543"/>
      <c r="Z2513" s="542"/>
      <c r="AA2513" s="543"/>
      <c r="AB2513" s="542"/>
      <c r="AC2513" s="543"/>
      <c r="AD2513" s="542"/>
      <c r="AE2513" s="580"/>
      <c r="AF2513" s="584"/>
      <c r="AG2513" s="585"/>
      <c r="AH2513" s="595">
        <f>IF(AD2513=0,0,(AF2513/AD2513)*100)</f>
        <v>0</v>
      </c>
      <c r="AI2513" s="596"/>
      <c r="AJ2513" s="542"/>
      <c r="AK2513" s="580"/>
      <c r="AL2513" s="584"/>
      <c r="AM2513" s="585"/>
      <c r="AN2513" s="595">
        <f>IF(AJ2513=0,0,(AL2513/AJ2513)*100)</f>
        <v>0</v>
      </c>
      <c r="AO2513" s="596"/>
      <c r="AP2513" s="542"/>
      <c r="AQ2513" s="580"/>
      <c r="AR2513" s="584"/>
      <c r="AS2513" s="585"/>
      <c r="AT2513" s="595">
        <f>IF(AP2513=0,0,(AR2513/AP2513)*100)</f>
        <v>0</v>
      </c>
      <c r="AU2513" s="596"/>
      <c r="AV2513" s="599">
        <f>AD2513+AJ2513+AP2513</f>
        <v>0</v>
      </c>
      <c r="AW2513" s="600"/>
      <c r="AX2513" s="630">
        <f>AF2513+AL2513+AR2513</f>
        <v>0</v>
      </c>
      <c r="AY2513" s="631"/>
      <c r="AZ2513" s="595">
        <f>IF(AV2513=0,0,(AX2513/AV2513)*100)</f>
        <v>0</v>
      </c>
      <c r="BA2513" s="596"/>
      <c r="BB2513" s="542"/>
      <c r="BC2513" s="580"/>
      <c r="BD2513" s="584"/>
      <c r="BE2513" s="585"/>
      <c r="BF2513" s="595">
        <f>IF(BB2513=0,0,(BD2513/BB2513)*100)</f>
        <v>0</v>
      </c>
      <c r="BG2513" s="596"/>
      <c r="BH2513" s="599">
        <f>AV2513+BB2513</f>
        <v>0</v>
      </c>
      <c r="BI2513" s="600"/>
      <c r="BJ2513" s="630">
        <f>AX2513+BD2513</f>
        <v>0</v>
      </c>
      <c r="BK2513" s="631"/>
      <c r="BL2513" s="595">
        <f>IF(BH2513=0,0,(BJ2513/BH2513)*100)</f>
        <v>0</v>
      </c>
      <c r="BM2513" s="596"/>
      <c r="BN2513" s="656">
        <f>(AF2513*2)+(AL2513*2)+(AR2513*3)+BD2513</f>
        <v>0</v>
      </c>
      <c r="BO2513" s="657"/>
      <c r="BP2513" s="658"/>
      <c r="BQ2513" s="676">
        <f t="shared" ref="BQ2513" si="2446">IF(BS2513=0,0,50*BR2513/BS2513)</f>
        <v>0</v>
      </c>
      <c r="BR2513" s="662">
        <f t="shared" ref="BR2513" si="2447">(BN2513*BU$2489)+(N2513*BU$2490)+(Z2513*BU$2491)+(R2513*BU$2492)+(X2513*BU$2493)+(AB2513*BU$2494)+(V2513*BU$2499)</f>
        <v>0</v>
      </c>
      <c r="BS2513" s="662">
        <f t="shared" ref="BS2513" si="2448">((BB2513-BD2513)*BU$2496)+((AV2513-AX2513)*BU$2495)+(H2513*BU$2497)+(P2513*BU$2498)</f>
        <v>0</v>
      </c>
      <c r="BT2513" s="15"/>
      <c r="BU2513" s="15"/>
      <c r="BV2513" s="95"/>
    </row>
    <row r="2514" spans="1:74" ht="21.75" customHeight="1" x14ac:dyDescent="0.25">
      <c r="A2514" s="95"/>
      <c r="B2514" s="571"/>
      <c r="C2514" s="642" t="str">
        <f>IF(ROSTER!D$32="","",ROSTER!D$32)</f>
        <v/>
      </c>
      <c r="D2514" s="643"/>
      <c r="E2514" s="575"/>
      <c r="F2514" s="577"/>
      <c r="G2514" s="583"/>
      <c r="H2514" s="579"/>
      <c r="I2514" s="545"/>
      <c r="J2514" s="544"/>
      <c r="K2514" s="581"/>
      <c r="L2514" s="586"/>
      <c r="M2514" s="587"/>
      <c r="N2514" s="592" t="s">
        <v>16</v>
      </c>
      <c r="O2514" s="603"/>
      <c r="P2514" s="544"/>
      <c r="Q2514" s="581"/>
      <c r="R2514" s="586"/>
      <c r="S2514" s="587"/>
      <c r="T2514" s="592" t="s">
        <v>16</v>
      </c>
      <c r="U2514" s="592"/>
      <c r="V2514" s="544"/>
      <c r="W2514" s="545"/>
      <c r="X2514" s="594"/>
      <c r="Y2514" s="545"/>
      <c r="Z2514" s="544"/>
      <c r="AA2514" s="545"/>
      <c r="AB2514" s="544"/>
      <c r="AC2514" s="545"/>
      <c r="AD2514" s="544"/>
      <c r="AE2514" s="581"/>
      <c r="AF2514" s="586"/>
      <c r="AG2514" s="587"/>
      <c r="AH2514" s="626"/>
      <c r="AI2514" s="627"/>
      <c r="AJ2514" s="544"/>
      <c r="AK2514" s="581"/>
      <c r="AL2514" s="586"/>
      <c r="AM2514" s="587"/>
      <c r="AN2514" s="626"/>
      <c r="AO2514" s="627"/>
      <c r="AP2514" s="544"/>
      <c r="AQ2514" s="581"/>
      <c r="AR2514" s="586"/>
      <c r="AS2514" s="587"/>
      <c r="AT2514" s="626"/>
      <c r="AU2514" s="627"/>
      <c r="AV2514" s="628"/>
      <c r="AW2514" s="629"/>
      <c r="AX2514" s="632"/>
      <c r="AY2514" s="633"/>
      <c r="AZ2514" s="626"/>
      <c r="BA2514" s="627"/>
      <c r="BB2514" s="544"/>
      <c r="BC2514" s="581"/>
      <c r="BD2514" s="586"/>
      <c r="BE2514" s="587"/>
      <c r="BF2514" s="626"/>
      <c r="BG2514" s="627"/>
      <c r="BH2514" s="628"/>
      <c r="BI2514" s="629"/>
      <c r="BJ2514" s="632"/>
      <c r="BK2514" s="633"/>
      <c r="BL2514" s="626"/>
      <c r="BM2514" s="627"/>
      <c r="BN2514" s="678"/>
      <c r="BO2514" s="679"/>
      <c r="BP2514" s="680"/>
      <c r="BQ2514" s="677"/>
      <c r="BR2514" s="663"/>
      <c r="BS2514" s="663"/>
      <c r="BT2514" s="15"/>
      <c r="BU2514" s="15"/>
      <c r="BV2514" s="95"/>
    </row>
    <row r="2515" spans="1:74" ht="21.75" customHeight="1" x14ac:dyDescent="0.25">
      <c r="A2515" s="95"/>
      <c r="B2515" s="570" t="str">
        <f>IF(ROSTER!B$34="","",ROSTER!B$34)</f>
        <v/>
      </c>
      <c r="C2515" s="572" t="str">
        <f>IF(ROSTER!C$34="","",ROSTER!C$34)</f>
        <v/>
      </c>
      <c r="D2515" s="573"/>
      <c r="E2515" s="574"/>
      <c r="F2515" s="576">
        <f>IF(E2515="y",1,IF(E2515="S",1,0))</f>
        <v>0</v>
      </c>
      <c r="G2515" s="582">
        <f>IF(E2515="S",1,0)</f>
        <v>0</v>
      </c>
      <c r="H2515" s="578"/>
      <c r="I2515" s="543"/>
      <c r="J2515" s="542"/>
      <c r="K2515" s="580"/>
      <c r="L2515" s="584"/>
      <c r="M2515" s="585"/>
      <c r="N2515" s="588">
        <f>L2515+J2515</f>
        <v>0</v>
      </c>
      <c r="O2515" s="589"/>
      <c r="P2515" s="542"/>
      <c r="Q2515" s="580"/>
      <c r="R2515" s="584"/>
      <c r="S2515" s="585"/>
      <c r="T2515" s="588">
        <f>R2515-P2515</f>
        <v>0</v>
      </c>
      <c r="U2515" s="588"/>
      <c r="V2515" s="542"/>
      <c r="W2515" s="543"/>
      <c r="X2515" s="593"/>
      <c r="Y2515" s="543"/>
      <c r="Z2515" s="542"/>
      <c r="AA2515" s="543"/>
      <c r="AB2515" s="542"/>
      <c r="AC2515" s="543"/>
      <c r="AD2515" s="542"/>
      <c r="AE2515" s="580"/>
      <c r="AF2515" s="584"/>
      <c r="AG2515" s="585"/>
      <c r="AH2515" s="595">
        <f>IF(AD2515=0,0,(AF2515/AD2515)*100)</f>
        <v>0</v>
      </c>
      <c r="AI2515" s="596"/>
      <c r="AJ2515" s="542"/>
      <c r="AK2515" s="580"/>
      <c r="AL2515" s="584"/>
      <c r="AM2515" s="585"/>
      <c r="AN2515" s="595">
        <f>IF(AJ2515=0,0,(AL2515/AJ2515)*100)</f>
        <v>0</v>
      </c>
      <c r="AO2515" s="596"/>
      <c r="AP2515" s="542"/>
      <c r="AQ2515" s="580"/>
      <c r="AR2515" s="584"/>
      <c r="AS2515" s="585"/>
      <c r="AT2515" s="595">
        <f>IF(AP2515=0,0,(AR2515/AP2515)*100)</f>
        <v>0</v>
      </c>
      <c r="AU2515" s="596"/>
      <c r="AV2515" s="599">
        <f>AD2515+AJ2515+AP2515</f>
        <v>0</v>
      </c>
      <c r="AW2515" s="600"/>
      <c r="AX2515" s="630">
        <f>AF2515+AL2515+AR2515</f>
        <v>0</v>
      </c>
      <c r="AY2515" s="631"/>
      <c r="AZ2515" s="595">
        <f>IF(AV2515=0,0,(AX2515/AV2515)*100)</f>
        <v>0</v>
      </c>
      <c r="BA2515" s="596"/>
      <c r="BB2515" s="542"/>
      <c r="BC2515" s="580"/>
      <c r="BD2515" s="584"/>
      <c r="BE2515" s="585"/>
      <c r="BF2515" s="595">
        <f>IF(BB2515=0,0,(BD2515/BB2515)*100)</f>
        <v>0</v>
      </c>
      <c r="BG2515" s="596"/>
      <c r="BH2515" s="599">
        <f>AV2515+BB2515</f>
        <v>0</v>
      </c>
      <c r="BI2515" s="600"/>
      <c r="BJ2515" s="630">
        <f>AX2515+BD2515</f>
        <v>0</v>
      </c>
      <c r="BK2515" s="631"/>
      <c r="BL2515" s="595">
        <f>IF(BH2515=0,0,(BJ2515/BH2515)*100)</f>
        <v>0</v>
      </c>
      <c r="BM2515" s="596"/>
      <c r="BN2515" s="656">
        <f>(AF2515*2)+(AL2515*2)+(AR2515*3)+BD2515</f>
        <v>0</v>
      </c>
      <c r="BO2515" s="657"/>
      <c r="BP2515" s="658"/>
      <c r="BQ2515" s="676">
        <f t="shared" ref="BQ2515" si="2449">IF(BS2515=0,0,50*BR2515/BS2515)</f>
        <v>0</v>
      </c>
      <c r="BR2515" s="662">
        <f t="shared" ref="BR2515" si="2450">(BN2515*BU$2489)+(N2515*BU$2490)+(Z2515*BU$2491)+(R2515*BU$2492)+(X2515*BU$2493)+(AB2515*BU$2494)+(V2515*BU$2499)</f>
        <v>0</v>
      </c>
      <c r="BS2515" s="662">
        <f t="shared" ref="BS2515" si="2451">((BB2515-BD2515)*BU$2496)+((AV2515-AX2515)*BU$2495)+(H2515*BU$2497)+(P2515*BU$2498)</f>
        <v>0</v>
      </c>
      <c r="BT2515" s="15"/>
      <c r="BU2515" s="15"/>
      <c r="BV2515" s="95"/>
    </row>
    <row r="2516" spans="1:74" ht="21.75" customHeight="1" x14ac:dyDescent="0.25">
      <c r="A2516" s="95"/>
      <c r="B2516" s="571"/>
      <c r="C2516" s="642" t="str">
        <f>IF(ROSTER!D$34="","",ROSTER!D$34)</f>
        <v/>
      </c>
      <c r="D2516" s="643"/>
      <c r="E2516" s="575"/>
      <c r="F2516" s="577"/>
      <c r="G2516" s="583"/>
      <c r="H2516" s="579"/>
      <c r="I2516" s="545"/>
      <c r="J2516" s="544"/>
      <c r="K2516" s="581"/>
      <c r="L2516" s="586"/>
      <c r="M2516" s="587"/>
      <c r="N2516" s="592" t="s">
        <v>16</v>
      </c>
      <c r="O2516" s="603"/>
      <c r="P2516" s="544"/>
      <c r="Q2516" s="581"/>
      <c r="R2516" s="586"/>
      <c r="S2516" s="587"/>
      <c r="T2516" s="592" t="s">
        <v>16</v>
      </c>
      <c r="U2516" s="592"/>
      <c r="V2516" s="544"/>
      <c r="W2516" s="545"/>
      <c r="X2516" s="594"/>
      <c r="Y2516" s="545"/>
      <c r="Z2516" s="544"/>
      <c r="AA2516" s="545"/>
      <c r="AB2516" s="544"/>
      <c r="AC2516" s="545"/>
      <c r="AD2516" s="544"/>
      <c r="AE2516" s="581"/>
      <c r="AF2516" s="586"/>
      <c r="AG2516" s="587"/>
      <c r="AH2516" s="626"/>
      <c r="AI2516" s="627"/>
      <c r="AJ2516" s="544"/>
      <c r="AK2516" s="581"/>
      <c r="AL2516" s="586"/>
      <c r="AM2516" s="587"/>
      <c r="AN2516" s="626"/>
      <c r="AO2516" s="627"/>
      <c r="AP2516" s="544"/>
      <c r="AQ2516" s="581"/>
      <c r="AR2516" s="586"/>
      <c r="AS2516" s="587"/>
      <c r="AT2516" s="626"/>
      <c r="AU2516" s="627"/>
      <c r="AV2516" s="628"/>
      <c r="AW2516" s="629"/>
      <c r="AX2516" s="632"/>
      <c r="AY2516" s="633"/>
      <c r="AZ2516" s="626"/>
      <c r="BA2516" s="627"/>
      <c r="BB2516" s="544"/>
      <c r="BC2516" s="581"/>
      <c r="BD2516" s="586"/>
      <c r="BE2516" s="587"/>
      <c r="BF2516" s="626"/>
      <c r="BG2516" s="627"/>
      <c r="BH2516" s="628"/>
      <c r="BI2516" s="629"/>
      <c r="BJ2516" s="632"/>
      <c r="BK2516" s="633"/>
      <c r="BL2516" s="626"/>
      <c r="BM2516" s="627"/>
      <c r="BN2516" s="678"/>
      <c r="BO2516" s="679"/>
      <c r="BP2516" s="680"/>
      <c r="BQ2516" s="677"/>
      <c r="BR2516" s="663"/>
      <c r="BS2516" s="663"/>
      <c r="BT2516" s="15"/>
      <c r="BU2516" s="15"/>
      <c r="BV2516" s="95"/>
    </row>
    <row r="2517" spans="1:74" ht="21.75" customHeight="1" x14ac:dyDescent="0.25">
      <c r="A2517" s="95"/>
      <c r="B2517" s="570" t="str">
        <f>IF(ROSTER!B$36="","",ROSTER!B$36)</f>
        <v/>
      </c>
      <c r="C2517" s="572" t="str">
        <f>IF(ROSTER!C$36="","",ROSTER!C$36)</f>
        <v/>
      </c>
      <c r="D2517" s="573"/>
      <c r="E2517" s="574"/>
      <c r="F2517" s="576">
        <f>IF(E2517="y",1,IF(E2517="S",1,0))</f>
        <v>0</v>
      </c>
      <c r="G2517" s="582">
        <f>IF(E2517="S",1,0)</f>
        <v>0</v>
      </c>
      <c r="H2517" s="578"/>
      <c r="I2517" s="543"/>
      <c r="J2517" s="542"/>
      <c r="K2517" s="580"/>
      <c r="L2517" s="584"/>
      <c r="M2517" s="585"/>
      <c r="N2517" s="588">
        <f>L2517+J2517</f>
        <v>0</v>
      </c>
      <c r="O2517" s="589"/>
      <c r="P2517" s="542"/>
      <c r="Q2517" s="580"/>
      <c r="R2517" s="584"/>
      <c r="S2517" s="585"/>
      <c r="T2517" s="588">
        <f>R2517-P2517</f>
        <v>0</v>
      </c>
      <c r="U2517" s="588"/>
      <c r="V2517" s="542"/>
      <c r="W2517" s="543"/>
      <c r="X2517" s="593"/>
      <c r="Y2517" s="543"/>
      <c r="Z2517" s="542"/>
      <c r="AA2517" s="543"/>
      <c r="AB2517" s="542"/>
      <c r="AC2517" s="543"/>
      <c r="AD2517" s="542"/>
      <c r="AE2517" s="580"/>
      <c r="AF2517" s="584"/>
      <c r="AG2517" s="585"/>
      <c r="AH2517" s="595">
        <f>IF(AD2517=0,0,(AF2517/AD2517)*100)</f>
        <v>0</v>
      </c>
      <c r="AI2517" s="596"/>
      <c r="AJ2517" s="542"/>
      <c r="AK2517" s="580"/>
      <c r="AL2517" s="584"/>
      <c r="AM2517" s="585"/>
      <c r="AN2517" s="595">
        <f>IF(AJ2517=0,0,(AL2517/AJ2517)*100)</f>
        <v>0</v>
      </c>
      <c r="AO2517" s="596"/>
      <c r="AP2517" s="542"/>
      <c r="AQ2517" s="580"/>
      <c r="AR2517" s="584"/>
      <c r="AS2517" s="585"/>
      <c r="AT2517" s="595">
        <f>IF(AP2517=0,0,(AR2517/AP2517)*100)</f>
        <v>0</v>
      </c>
      <c r="AU2517" s="596"/>
      <c r="AV2517" s="599">
        <f>AD2517+AJ2517+AP2517</f>
        <v>0</v>
      </c>
      <c r="AW2517" s="600"/>
      <c r="AX2517" s="630">
        <f>AF2517+AL2517+AR2517</f>
        <v>0</v>
      </c>
      <c r="AY2517" s="631"/>
      <c r="AZ2517" s="595">
        <f>IF(AV2517=0,0,(AX2517/AV2517)*100)</f>
        <v>0</v>
      </c>
      <c r="BA2517" s="596"/>
      <c r="BB2517" s="542"/>
      <c r="BC2517" s="580"/>
      <c r="BD2517" s="584"/>
      <c r="BE2517" s="585"/>
      <c r="BF2517" s="595">
        <f>IF(BB2517=0,0,(BD2517/BB2517)*100)</f>
        <v>0</v>
      </c>
      <c r="BG2517" s="596"/>
      <c r="BH2517" s="599">
        <f>AV2517+BB2517</f>
        <v>0</v>
      </c>
      <c r="BI2517" s="600"/>
      <c r="BJ2517" s="630">
        <f>AX2517+BD2517</f>
        <v>0</v>
      </c>
      <c r="BK2517" s="631"/>
      <c r="BL2517" s="595">
        <f>IF(BH2517=0,0,(BJ2517/BH2517)*100)</f>
        <v>0</v>
      </c>
      <c r="BM2517" s="596"/>
      <c r="BN2517" s="656">
        <f>(AF2517*2)+(AL2517*2)+(AR2517*3)+BD2517</f>
        <v>0</v>
      </c>
      <c r="BO2517" s="657"/>
      <c r="BP2517" s="658"/>
      <c r="BQ2517" s="676">
        <f t="shared" ref="BQ2517" si="2452">IF(BS2517=0,0,50*BR2517/BS2517)</f>
        <v>0</v>
      </c>
      <c r="BR2517" s="662">
        <f t="shared" ref="BR2517" si="2453">(BN2517*BU$2489)+(N2517*BU$2490)+(Z2517*BU$2491)+(R2517*BU$2492)+(X2517*BU$2493)+(AB2517*BU$2494)+(V2517*BU$2499)</f>
        <v>0</v>
      </c>
      <c r="BS2517" s="662">
        <f t="shared" ref="BS2517" si="2454">((BB2517-BD2517)*BU$2496)+((AV2517-AX2517)*BU$2495)+(H2517*BU$2497)+(P2517*BU$2498)</f>
        <v>0</v>
      </c>
      <c r="BT2517" s="15"/>
      <c r="BU2517" s="15"/>
      <c r="BV2517" s="95"/>
    </row>
    <row r="2518" spans="1:74" ht="21.75" customHeight="1" x14ac:dyDescent="0.25">
      <c r="A2518" s="95"/>
      <c r="B2518" s="571"/>
      <c r="C2518" s="642" t="str">
        <f>IF(ROSTER!D$36="","",ROSTER!D$36)</f>
        <v/>
      </c>
      <c r="D2518" s="643"/>
      <c r="E2518" s="575"/>
      <c r="F2518" s="577"/>
      <c r="G2518" s="583"/>
      <c r="H2518" s="579"/>
      <c r="I2518" s="545"/>
      <c r="J2518" s="544"/>
      <c r="K2518" s="581"/>
      <c r="L2518" s="586"/>
      <c r="M2518" s="587"/>
      <c r="N2518" s="592" t="s">
        <v>16</v>
      </c>
      <c r="O2518" s="603"/>
      <c r="P2518" s="544"/>
      <c r="Q2518" s="581"/>
      <c r="R2518" s="586"/>
      <c r="S2518" s="587"/>
      <c r="T2518" s="592" t="s">
        <v>16</v>
      </c>
      <c r="U2518" s="592"/>
      <c r="V2518" s="544"/>
      <c r="W2518" s="545"/>
      <c r="X2518" s="594"/>
      <c r="Y2518" s="545"/>
      <c r="Z2518" s="544"/>
      <c r="AA2518" s="545"/>
      <c r="AB2518" s="544"/>
      <c r="AC2518" s="545"/>
      <c r="AD2518" s="544"/>
      <c r="AE2518" s="581"/>
      <c r="AF2518" s="586"/>
      <c r="AG2518" s="587"/>
      <c r="AH2518" s="626"/>
      <c r="AI2518" s="627"/>
      <c r="AJ2518" s="544"/>
      <c r="AK2518" s="581"/>
      <c r="AL2518" s="586"/>
      <c r="AM2518" s="587"/>
      <c r="AN2518" s="626"/>
      <c r="AO2518" s="627"/>
      <c r="AP2518" s="544"/>
      <c r="AQ2518" s="581"/>
      <c r="AR2518" s="586"/>
      <c r="AS2518" s="587"/>
      <c r="AT2518" s="626"/>
      <c r="AU2518" s="627"/>
      <c r="AV2518" s="628"/>
      <c r="AW2518" s="629"/>
      <c r="AX2518" s="632"/>
      <c r="AY2518" s="633"/>
      <c r="AZ2518" s="626"/>
      <c r="BA2518" s="627"/>
      <c r="BB2518" s="544"/>
      <c r="BC2518" s="581"/>
      <c r="BD2518" s="586"/>
      <c r="BE2518" s="587"/>
      <c r="BF2518" s="626"/>
      <c r="BG2518" s="627"/>
      <c r="BH2518" s="628"/>
      <c r="BI2518" s="629"/>
      <c r="BJ2518" s="632"/>
      <c r="BK2518" s="633"/>
      <c r="BL2518" s="626"/>
      <c r="BM2518" s="627"/>
      <c r="BN2518" s="678"/>
      <c r="BO2518" s="679"/>
      <c r="BP2518" s="680"/>
      <c r="BQ2518" s="677"/>
      <c r="BR2518" s="663"/>
      <c r="BS2518" s="663"/>
      <c r="BT2518" s="15"/>
      <c r="BU2518" s="15"/>
      <c r="BV2518" s="95"/>
    </row>
    <row r="2519" spans="1:74" ht="21.75" customHeight="1" x14ac:dyDescent="0.25">
      <c r="A2519" s="95"/>
      <c r="B2519" s="570" t="str">
        <f>IF(ROSTER!B$38="","",ROSTER!B$38)</f>
        <v/>
      </c>
      <c r="C2519" s="572" t="str">
        <f>IF(ROSTER!C$38="","",ROSTER!C$38)</f>
        <v/>
      </c>
      <c r="D2519" s="573"/>
      <c r="E2519" s="574"/>
      <c r="F2519" s="576">
        <f>IF(E2519="y",1,IF(E2519="S",1,0))</f>
        <v>0</v>
      </c>
      <c r="G2519" s="582">
        <f>IF(E2519="S",1,0)</f>
        <v>0</v>
      </c>
      <c r="H2519" s="578"/>
      <c r="I2519" s="543"/>
      <c r="J2519" s="542"/>
      <c r="K2519" s="580"/>
      <c r="L2519" s="584"/>
      <c r="M2519" s="585"/>
      <c r="N2519" s="588">
        <f>L2519+J2519</f>
        <v>0</v>
      </c>
      <c r="O2519" s="589"/>
      <c r="P2519" s="542"/>
      <c r="Q2519" s="580"/>
      <c r="R2519" s="584"/>
      <c r="S2519" s="585"/>
      <c r="T2519" s="588">
        <f>R2519-P2519</f>
        <v>0</v>
      </c>
      <c r="U2519" s="588"/>
      <c r="V2519" s="542"/>
      <c r="W2519" s="543"/>
      <c r="X2519" s="593"/>
      <c r="Y2519" s="543"/>
      <c r="Z2519" s="542"/>
      <c r="AA2519" s="543"/>
      <c r="AB2519" s="542"/>
      <c r="AC2519" s="543"/>
      <c r="AD2519" s="542"/>
      <c r="AE2519" s="580"/>
      <c r="AF2519" s="584"/>
      <c r="AG2519" s="585"/>
      <c r="AH2519" s="595">
        <f>IF(AD2519=0,0,(AF2519/AD2519)*100)</f>
        <v>0</v>
      </c>
      <c r="AI2519" s="596"/>
      <c r="AJ2519" s="542"/>
      <c r="AK2519" s="580"/>
      <c r="AL2519" s="584"/>
      <c r="AM2519" s="585"/>
      <c r="AN2519" s="595">
        <f>IF(AJ2519=0,0,(AL2519/AJ2519)*100)</f>
        <v>0</v>
      </c>
      <c r="AO2519" s="596"/>
      <c r="AP2519" s="542"/>
      <c r="AQ2519" s="580"/>
      <c r="AR2519" s="584"/>
      <c r="AS2519" s="585"/>
      <c r="AT2519" s="595">
        <f>IF(AP2519=0,0,(AR2519/AP2519)*100)</f>
        <v>0</v>
      </c>
      <c r="AU2519" s="596"/>
      <c r="AV2519" s="599">
        <f>AD2519+AJ2519+AP2519</f>
        <v>0</v>
      </c>
      <c r="AW2519" s="600"/>
      <c r="AX2519" s="630">
        <f>AF2519+AL2519+AR2519</f>
        <v>0</v>
      </c>
      <c r="AY2519" s="631"/>
      <c r="AZ2519" s="595">
        <f>IF(AV2519=0,0,(AX2519/AV2519)*100)</f>
        <v>0</v>
      </c>
      <c r="BA2519" s="596"/>
      <c r="BB2519" s="542"/>
      <c r="BC2519" s="580"/>
      <c r="BD2519" s="584"/>
      <c r="BE2519" s="585"/>
      <c r="BF2519" s="595">
        <f>IF(BB2519=0,0,(BD2519/BB2519)*100)</f>
        <v>0</v>
      </c>
      <c r="BG2519" s="596"/>
      <c r="BH2519" s="599">
        <f>AV2519+BB2519</f>
        <v>0</v>
      </c>
      <c r="BI2519" s="600"/>
      <c r="BJ2519" s="630">
        <f>AX2519+BD2519</f>
        <v>0</v>
      </c>
      <c r="BK2519" s="631"/>
      <c r="BL2519" s="595">
        <f>IF(BH2519=0,0,(BJ2519/BH2519)*100)</f>
        <v>0</v>
      </c>
      <c r="BM2519" s="596"/>
      <c r="BN2519" s="656">
        <f>(AF2519*2)+(AL2519*2)+(AR2519*3)+BD2519</f>
        <v>0</v>
      </c>
      <c r="BO2519" s="657"/>
      <c r="BP2519" s="658"/>
      <c r="BQ2519" s="676">
        <f t="shared" ref="BQ2519" si="2455">IF(BS2519=0,0,50*BR2519/BS2519)</f>
        <v>0</v>
      </c>
      <c r="BR2519" s="662">
        <f t="shared" ref="BR2519" si="2456">(BN2519*BU$2489)+(N2519*BU$2490)+(Z2519*BU$2491)+(R2519*BU$2492)+(X2519*BU$2493)+(AB2519*BU$2494)+(V2519*BU$2499)</f>
        <v>0</v>
      </c>
      <c r="BS2519" s="662">
        <f t="shared" ref="BS2519" si="2457">((BB2519-BD2519)*BU$2496)+((AV2519-AX2519)*BU$2495)+(H2519*BU$2497)+(P2519*BU$2498)</f>
        <v>0</v>
      </c>
      <c r="BT2519" s="15"/>
      <c r="BU2519" s="15"/>
      <c r="BV2519" s="95"/>
    </row>
    <row r="2520" spans="1:74" ht="21.75" customHeight="1" x14ac:dyDescent="0.25">
      <c r="A2520" s="95"/>
      <c r="B2520" s="571"/>
      <c r="C2520" s="642" t="str">
        <f>IF(ROSTER!D$38="","",ROSTER!D$38)</f>
        <v/>
      </c>
      <c r="D2520" s="643"/>
      <c r="E2520" s="575"/>
      <c r="F2520" s="577"/>
      <c r="G2520" s="583"/>
      <c r="H2520" s="579"/>
      <c r="I2520" s="545"/>
      <c r="J2520" s="544"/>
      <c r="K2520" s="581"/>
      <c r="L2520" s="586"/>
      <c r="M2520" s="587"/>
      <c r="N2520" s="592" t="s">
        <v>16</v>
      </c>
      <c r="O2520" s="603"/>
      <c r="P2520" s="544"/>
      <c r="Q2520" s="581"/>
      <c r="R2520" s="586"/>
      <c r="S2520" s="587"/>
      <c r="T2520" s="592" t="s">
        <v>16</v>
      </c>
      <c r="U2520" s="592"/>
      <c r="V2520" s="544"/>
      <c r="W2520" s="545"/>
      <c r="X2520" s="594"/>
      <c r="Y2520" s="545"/>
      <c r="Z2520" s="544"/>
      <c r="AA2520" s="545"/>
      <c r="AB2520" s="544"/>
      <c r="AC2520" s="545"/>
      <c r="AD2520" s="544"/>
      <c r="AE2520" s="581"/>
      <c r="AF2520" s="586"/>
      <c r="AG2520" s="587"/>
      <c r="AH2520" s="626"/>
      <c r="AI2520" s="627"/>
      <c r="AJ2520" s="544"/>
      <c r="AK2520" s="581"/>
      <c r="AL2520" s="586"/>
      <c r="AM2520" s="587"/>
      <c r="AN2520" s="626"/>
      <c r="AO2520" s="627"/>
      <c r="AP2520" s="544"/>
      <c r="AQ2520" s="581"/>
      <c r="AR2520" s="586"/>
      <c r="AS2520" s="587"/>
      <c r="AT2520" s="626"/>
      <c r="AU2520" s="627"/>
      <c r="AV2520" s="628"/>
      <c r="AW2520" s="629"/>
      <c r="AX2520" s="632"/>
      <c r="AY2520" s="633"/>
      <c r="AZ2520" s="626"/>
      <c r="BA2520" s="627"/>
      <c r="BB2520" s="544"/>
      <c r="BC2520" s="581"/>
      <c r="BD2520" s="586"/>
      <c r="BE2520" s="587"/>
      <c r="BF2520" s="626"/>
      <c r="BG2520" s="627"/>
      <c r="BH2520" s="628"/>
      <c r="BI2520" s="629"/>
      <c r="BJ2520" s="632"/>
      <c r="BK2520" s="633"/>
      <c r="BL2520" s="626"/>
      <c r="BM2520" s="627"/>
      <c r="BN2520" s="678"/>
      <c r="BO2520" s="679"/>
      <c r="BP2520" s="680"/>
      <c r="BQ2520" s="677"/>
      <c r="BR2520" s="663"/>
      <c r="BS2520" s="663"/>
      <c r="BT2520" s="15"/>
      <c r="BU2520" s="15"/>
      <c r="BV2520" s="95"/>
    </row>
    <row r="2521" spans="1:74" ht="21.75" customHeight="1" x14ac:dyDescent="0.25">
      <c r="A2521" s="95"/>
      <c r="B2521" s="570" t="str">
        <f>IF(ROSTER!B$40="","",ROSTER!B$40)</f>
        <v/>
      </c>
      <c r="C2521" s="572" t="str">
        <f>IF(ROSTER!C$40="","",ROSTER!C$40)</f>
        <v/>
      </c>
      <c r="D2521" s="573"/>
      <c r="E2521" s="574"/>
      <c r="F2521" s="576">
        <f>IF(E2521="y",1,IF(E2521="S",1,0))</f>
        <v>0</v>
      </c>
      <c r="G2521" s="582">
        <f>IF(E2521="S",1,0)</f>
        <v>0</v>
      </c>
      <c r="H2521" s="578"/>
      <c r="I2521" s="543"/>
      <c r="J2521" s="542"/>
      <c r="K2521" s="580"/>
      <c r="L2521" s="584"/>
      <c r="M2521" s="585"/>
      <c r="N2521" s="588">
        <f>L2521+J2521</f>
        <v>0</v>
      </c>
      <c r="O2521" s="589"/>
      <c r="P2521" s="542"/>
      <c r="Q2521" s="580"/>
      <c r="R2521" s="584"/>
      <c r="S2521" s="585"/>
      <c r="T2521" s="588">
        <f>R2521-P2521</f>
        <v>0</v>
      </c>
      <c r="U2521" s="588"/>
      <c r="V2521" s="542"/>
      <c r="W2521" s="543"/>
      <c r="X2521" s="593"/>
      <c r="Y2521" s="543"/>
      <c r="Z2521" s="542"/>
      <c r="AA2521" s="543"/>
      <c r="AB2521" s="542"/>
      <c r="AC2521" s="543"/>
      <c r="AD2521" s="542"/>
      <c r="AE2521" s="580"/>
      <c r="AF2521" s="584"/>
      <c r="AG2521" s="585"/>
      <c r="AH2521" s="595">
        <f>IF(AD2521=0,0,(AF2521/AD2521)*100)</f>
        <v>0</v>
      </c>
      <c r="AI2521" s="596"/>
      <c r="AJ2521" s="542"/>
      <c r="AK2521" s="580"/>
      <c r="AL2521" s="584"/>
      <c r="AM2521" s="585"/>
      <c r="AN2521" s="595">
        <f>IF(AJ2521=0,0,(AL2521/AJ2521)*100)</f>
        <v>0</v>
      </c>
      <c r="AO2521" s="596"/>
      <c r="AP2521" s="542"/>
      <c r="AQ2521" s="580"/>
      <c r="AR2521" s="584"/>
      <c r="AS2521" s="585"/>
      <c r="AT2521" s="595">
        <f>IF(AP2521=0,0,(AR2521/AP2521)*100)</f>
        <v>0</v>
      </c>
      <c r="AU2521" s="596"/>
      <c r="AV2521" s="599">
        <f>AD2521+AJ2521+AP2521</f>
        <v>0</v>
      </c>
      <c r="AW2521" s="600"/>
      <c r="AX2521" s="630">
        <f>AF2521+AL2521+AR2521</f>
        <v>0</v>
      </c>
      <c r="AY2521" s="631"/>
      <c r="AZ2521" s="595">
        <f>IF(AV2521=0,0,(AX2521/AV2521)*100)</f>
        <v>0</v>
      </c>
      <c r="BA2521" s="596"/>
      <c r="BB2521" s="542"/>
      <c r="BC2521" s="580"/>
      <c r="BD2521" s="584"/>
      <c r="BE2521" s="585"/>
      <c r="BF2521" s="595">
        <f>IF(BB2521=0,0,(BD2521/BB2521)*100)</f>
        <v>0</v>
      </c>
      <c r="BG2521" s="596"/>
      <c r="BH2521" s="599">
        <f>AV2521+BB2521</f>
        <v>0</v>
      </c>
      <c r="BI2521" s="600"/>
      <c r="BJ2521" s="630">
        <f>AX2521+BD2521</f>
        <v>0</v>
      </c>
      <c r="BK2521" s="631"/>
      <c r="BL2521" s="595">
        <f>IF(BH2521=0,0,(BJ2521/BH2521)*100)</f>
        <v>0</v>
      </c>
      <c r="BM2521" s="596"/>
      <c r="BN2521" s="656">
        <f>(AF2521*2)+(AL2521*2)+(AR2521*3)+BD2521</f>
        <v>0</v>
      </c>
      <c r="BO2521" s="657"/>
      <c r="BP2521" s="658"/>
      <c r="BQ2521" s="676">
        <f t="shared" ref="BQ2521" si="2458">IF(BS2521=0,0,50*BR2521/BS2521)</f>
        <v>0</v>
      </c>
      <c r="BR2521" s="662">
        <f t="shared" ref="BR2521" si="2459">(BN2521*BU$2489)+(N2521*BU$2490)+(Z2521*BU$2491)+(R2521*BU$2492)+(X2521*BU$2493)+(AB2521*BU$2494)+(V2521*BU$2499)</f>
        <v>0</v>
      </c>
      <c r="BS2521" s="662">
        <f t="shared" ref="BS2521" si="2460">((BB2521-BD2521)*BU$2496)+((AV2521-AX2521)*BU$2495)+(H2521*BU$2497)+(P2521*BU$2498)</f>
        <v>0</v>
      </c>
      <c r="BT2521" s="15"/>
      <c r="BU2521" s="15"/>
      <c r="BV2521" s="95"/>
    </row>
    <row r="2522" spans="1:74" ht="21.75" customHeight="1" x14ac:dyDescent="0.25">
      <c r="A2522" s="95"/>
      <c r="B2522" s="571"/>
      <c r="C2522" s="642" t="str">
        <f>IF(ROSTER!D$40="","",ROSTER!D$40)</f>
        <v/>
      </c>
      <c r="D2522" s="643"/>
      <c r="E2522" s="575"/>
      <c r="F2522" s="577"/>
      <c r="G2522" s="583"/>
      <c r="H2522" s="579"/>
      <c r="I2522" s="545"/>
      <c r="J2522" s="544"/>
      <c r="K2522" s="581"/>
      <c r="L2522" s="586"/>
      <c r="M2522" s="587"/>
      <c r="N2522" s="592" t="s">
        <v>16</v>
      </c>
      <c r="O2522" s="603"/>
      <c r="P2522" s="544"/>
      <c r="Q2522" s="581"/>
      <c r="R2522" s="586"/>
      <c r="S2522" s="587"/>
      <c r="T2522" s="592" t="s">
        <v>16</v>
      </c>
      <c r="U2522" s="592"/>
      <c r="V2522" s="544"/>
      <c r="W2522" s="545"/>
      <c r="X2522" s="594"/>
      <c r="Y2522" s="545"/>
      <c r="Z2522" s="544"/>
      <c r="AA2522" s="545"/>
      <c r="AB2522" s="544"/>
      <c r="AC2522" s="545"/>
      <c r="AD2522" s="544"/>
      <c r="AE2522" s="581"/>
      <c r="AF2522" s="586"/>
      <c r="AG2522" s="587"/>
      <c r="AH2522" s="626"/>
      <c r="AI2522" s="627"/>
      <c r="AJ2522" s="544"/>
      <c r="AK2522" s="581"/>
      <c r="AL2522" s="586"/>
      <c r="AM2522" s="587"/>
      <c r="AN2522" s="626"/>
      <c r="AO2522" s="627"/>
      <c r="AP2522" s="544"/>
      <c r="AQ2522" s="581"/>
      <c r="AR2522" s="586"/>
      <c r="AS2522" s="587"/>
      <c r="AT2522" s="626"/>
      <c r="AU2522" s="627"/>
      <c r="AV2522" s="628"/>
      <c r="AW2522" s="629"/>
      <c r="AX2522" s="632"/>
      <c r="AY2522" s="633"/>
      <c r="AZ2522" s="626"/>
      <c r="BA2522" s="627"/>
      <c r="BB2522" s="544"/>
      <c r="BC2522" s="581"/>
      <c r="BD2522" s="586"/>
      <c r="BE2522" s="587"/>
      <c r="BF2522" s="626"/>
      <c r="BG2522" s="627"/>
      <c r="BH2522" s="628"/>
      <c r="BI2522" s="629"/>
      <c r="BJ2522" s="632"/>
      <c r="BK2522" s="633"/>
      <c r="BL2522" s="626"/>
      <c r="BM2522" s="627"/>
      <c r="BN2522" s="678"/>
      <c r="BO2522" s="679"/>
      <c r="BP2522" s="680"/>
      <c r="BQ2522" s="677"/>
      <c r="BR2522" s="663"/>
      <c r="BS2522" s="663"/>
      <c r="BT2522" s="15"/>
      <c r="BU2522" s="15"/>
      <c r="BV2522" s="95"/>
    </row>
    <row r="2523" spans="1:74" ht="21.75" customHeight="1" x14ac:dyDescent="0.25">
      <c r="A2523" s="95"/>
      <c r="B2523" s="570" t="str">
        <f>IF(ROSTER!B$42="","",ROSTER!B$42)</f>
        <v/>
      </c>
      <c r="C2523" s="572" t="str">
        <f>IF(ROSTER!C$42="","",ROSTER!C$42)</f>
        <v/>
      </c>
      <c r="D2523" s="573"/>
      <c r="E2523" s="574"/>
      <c r="F2523" s="576">
        <f>IF(E2523="y",1,IF(E2523="S",1,0))</f>
        <v>0</v>
      </c>
      <c r="G2523" s="582">
        <f>IF(E2523="S",1,0)</f>
        <v>0</v>
      </c>
      <c r="H2523" s="578"/>
      <c r="I2523" s="543"/>
      <c r="J2523" s="542"/>
      <c r="K2523" s="580"/>
      <c r="L2523" s="584"/>
      <c r="M2523" s="585"/>
      <c r="N2523" s="588">
        <f>L2523+J2523</f>
        <v>0</v>
      </c>
      <c r="O2523" s="589"/>
      <c r="P2523" s="542"/>
      <c r="Q2523" s="580"/>
      <c r="R2523" s="584"/>
      <c r="S2523" s="585"/>
      <c r="T2523" s="588">
        <f>R2523-P2523</f>
        <v>0</v>
      </c>
      <c r="U2523" s="588"/>
      <c r="V2523" s="542"/>
      <c r="W2523" s="543"/>
      <c r="X2523" s="593"/>
      <c r="Y2523" s="543"/>
      <c r="Z2523" s="542"/>
      <c r="AA2523" s="543"/>
      <c r="AB2523" s="542"/>
      <c r="AC2523" s="543"/>
      <c r="AD2523" s="542"/>
      <c r="AE2523" s="580"/>
      <c r="AF2523" s="584"/>
      <c r="AG2523" s="585"/>
      <c r="AH2523" s="595">
        <f>IF(AD2523=0,0,(AF2523/AD2523)*100)</f>
        <v>0</v>
      </c>
      <c r="AI2523" s="596"/>
      <c r="AJ2523" s="542"/>
      <c r="AK2523" s="580"/>
      <c r="AL2523" s="584"/>
      <c r="AM2523" s="585"/>
      <c r="AN2523" s="595">
        <f>IF(AJ2523=0,0,(AL2523/AJ2523)*100)</f>
        <v>0</v>
      </c>
      <c r="AO2523" s="596"/>
      <c r="AP2523" s="542"/>
      <c r="AQ2523" s="580"/>
      <c r="AR2523" s="584"/>
      <c r="AS2523" s="585"/>
      <c r="AT2523" s="595">
        <f>IF(AP2523=0,0,(AR2523/AP2523)*100)</f>
        <v>0</v>
      </c>
      <c r="AU2523" s="596"/>
      <c r="AV2523" s="599">
        <f>AD2523+AJ2523+AP2523</f>
        <v>0</v>
      </c>
      <c r="AW2523" s="600"/>
      <c r="AX2523" s="630">
        <f>AF2523+AL2523+AR2523</f>
        <v>0</v>
      </c>
      <c r="AY2523" s="631"/>
      <c r="AZ2523" s="595">
        <f>IF(AV2523=0,0,(AX2523/AV2523)*100)</f>
        <v>0</v>
      </c>
      <c r="BA2523" s="596"/>
      <c r="BB2523" s="542"/>
      <c r="BC2523" s="580"/>
      <c r="BD2523" s="584"/>
      <c r="BE2523" s="585"/>
      <c r="BF2523" s="595">
        <f>IF(BB2523=0,0,(BD2523/BB2523)*100)</f>
        <v>0</v>
      </c>
      <c r="BG2523" s="596"/>
      <c r="BH2523" s="599">
        <f>AV2523+BB2523</f>
        <v>0</v>
      </c>
      <c r="BI2523" s="600"/>
      <c r="BJ2523" s="630">
        <f>AX2523+BD2523</f>
        <v>0</v>
      </c>
      <c r="BK2523" s="631"/>
      <c r="BL2523" s="595">
        <f>IF(BH2523=0,0,(BJ2523/BH2523)*100)</f>
        <v>0</v>
      </c>
      <c r="BM2523" s="596"/>
      <c r="BN2523" s="656">
        <f>(AF2523*2)+(AL2523*2)+(AR2523*3)+BD2523</f>
        <v>0</v>
      </c>
      <c r="BO2523" s="657"/>
      <c r="BP2523" s="658"/>
      <c r="BQ2523" s="676">
        <f t="shared" ref="BQ2523" si="2461">IF(BS2523=0,0,50*BR2523/BS2523)</f>
        <v>0</v>
      </c>
      <c r="BR2523" s="662">
        <f t="shared" ref="BR2523" si="2462">(BN2523*BU$2489)+(N2523*BU$2490)+(Z2523*BU$2491)+(R2523*BU$2492)+(X2523*BU$2493)+(AB2523*BU$2494)+(V2523*BU$2499)</f>
        <v>0</v>
      </c>
      <c r="BS2523" s="662">
        <f t="shared" ref="BS2523" si="2463">((BB2523-BD2523)*BU$2496)+((AV2523-AX2523)*BU$2495)+(H2523*BU$2497)+(P2523*BU$2498)</f>
        <v>0</v>
      </c>
      <c r="BT2523" s="15"/>
      <c r="BU2523" s="15"/>
      <c r="BV2523" s="95"/>
    </row>
    <row r="2524" spans="1:74" ht="21.75" customHeight="1" x14ac:dyDescent="0.25">
      <c r="A2524" s="95"/>
      <c r="B2524" s="571"/>
      <c r="C2524" s="642" t="str">
        <f>IF(ROSTER!D$42="","",ROSTER!D$42)</f>
        <v/>
      </c>
      <c r="D2524" s="643"/>
      <c r="E2524" s="575"/>
      <c r="F2524" s="577"/>
      <c r="G2524" s="583"/>
      <c r="H2524" s="579"/>
      <c r="I2524" s="545"/>
      <c r="J2524" s="544"/>
      <c r="K2524" s="581"/>
      <c r="L2524" s="586"/>
      <c r="M2524" s="587"/>
      <c r="N2524" s="592" t="s">
        <v>16</v>
      </c>
      <c r="O2524" s="603"/>
      <c r="P2524" s="544"/>
      <c r="Q2524" s="581"/>
      <c r="R2524" s="586"/>
      <c r="S2524" s="587"/>
      <c r="T2524" s="592" t="s">
        <v>16</v>
      </c>
      <c r="U2524" s="592"/>
      <c r="V2524" s="544"/>
      <c r="W2524" s="545"/>
      <c r="X2524" s="594"/>
      <c r="Y2524" s="545"/>
      <c r="Z2524" s="544"/>
      <c r="AA2524" s="545"/>
      <c r="AB2524" s="544"/>
      <c r="AC2524" s="545"/>
      <c r="AD2524" s="544"/>
      <c r="AE2524" s="581"/>
      <c r="AF2524" s="586"/>
      <c r="AG2524" s="587"/>
      <c r="AH2524" s="626"/>
      <c r="AI2524" s="627"/>
      <c r="AJ2524" s="544"/>
      <c r="AK2524" s="581"/>
      <c r="AL2524" s="586"/>
      <c r="AM2524" s="587"/>
      <c r="AN2524" s="626"/>
      <c r="AO2524" s="627"/>
      <c r="AP2524" s="544"/>
      <c r="AQ2524" s="581"/>
      <c r="AR2524" s="586"/>
      <c r="AS2524" s="587"/>
      <c r="AT2524" s="626"/>
      <c r="AU2524" s="627"/>
      <c r="AV2524" s="628"/>
      <c r="AW2524" s="629"/>
      <c r="AX2524" s="632"/>
      <c r="AY2524" s="633"/>
      <c r="AZ2524" s="626"/>
      <c r="BA2524" s="627"/>
      <c r="BB2524" s="544"/>
      <c r="BC2524" s="581"/>
      <c r="BD2524" s="586"/>
      <c r="BE2524" s="587"/>
      <c r="BF2524" s="626"/>
      <c r="BG2524" s="627"/>
      <c r="BH2524" s="628"/>
      <c r="BI2524" s="629"/>
      <c r="BJ2524" s="632"/>
      <c r="BK2524" s="633"/>
      <c r="BL2524" s="626"/>
      <c r="BM2524" s="627"/>
      <c r="BN2524" s="678"/>
      <c r="BO2524" s="679"/>
      <c r="BP2524" s="680"/>
      <c r="BQ2524" s="677"/>
      <c r="BR2524" s="663"/>
      <c r="BS2524" s="663"/>
      <c r="BT2524" s="15"/>
      <c r="BU2524" s="15"/>
      <c r="BV2524" s="95"/>
    </row>
    <row r="2525" spans="1:74" ht="21.75" customHeight="1" x14ac:dyDescent="0.25">
      <c r="A2525" s="95"/>
      <c r="B2525" s="570" t="str">
        <f>IF(ROSTER!B$44="","",ROSTER!B$44)</f>
        <v/>
      </c>
      <c r="C2525" s="572" t="str">
        <f>IF(ROSTER!C$44="","",ROSTER!C$44)</f>
        <v/>
      </c>
      <c r="D2525" s="573"/>
      <c r="E2525" s="574"/>
      <c r="F2525" s="576">
        <f>IF(E2525="y",1,IF(E2525="S",1,0))</f>
        <v>0</v>
      </c>
      <c r="G2525" s="582">
        <f>IF(E2525="S",1,0)</f>
        <v>0</v>
      </c>
      <c r="H2525" s="578"/>
      <c r="I2525" s="543"/>
      <c r="J2525" s="542"/>
      <c r="K2525" s="580"/>
      <c r="L2525" s="584"/>
      <c r="M2525" s="585"/>
      <c r="N2525" s="588">
        <f>L2525+J2525</f>
        <v>0</v>
      </c>
      <c r="O2525" s="589"/>
      <c r="P2525" s="542"/>
      <c r="Q2525" s="580"/>
      <c r="R2525" s="584"/>
      <c r="S2525" s="585"/>
      <c r="T2525" s="588">
        <f>R2525-P2525</f>
        <v>0</v>
      </c>
      <c r="U2525" s="588"/>
      <c r="V2525" s="542"/>
      <c r="W2525" s="543"/>
      <c r="X2525" s="593"/>
      <c r="Y2525" s="543"/>
      <c r="Z2525" s="542"/>
      <c r="AA2525" s="543"/>
      <c r="AB2525" s="542"/>
      <c r="AC2525" s="543"/>
      <c r="AD2525" s="542"/>
      <c r="AE2525" s="580"/>
      <c r="AF2525" s="584"/>
      <c r="AG2525" s="585"/>
      <c r="AH2525" s="595">
        <f>IF(AD2525=0,0,(AF2525/AD2525)*100)</f>
        <v>0</v>
      </c>
      <c r="AI2525" s="596"/>
      <c r="AJ2525" s="542"/>
      <c r="AK2525" s="580"/>
      <c r="AL2525" s="584"/>
      <c r="AM2525" s="585"/>
      <c r="AN2525" s="595">
        <f>IF(AJ2525=0,0,(AL2525/AJ2525)*100)</f>
        <v>0</v>
      </c>
      <c r="AO2525" s="596"/>
      <c r="AP2525" s="542"/>
      <c r="AQ2525" s="580"/>
      <c r="AR2525" s="584"/>
      <c r="AS2525" s="585"/>
      <c r="AT2525" s="595">
        <f>IF(AP2525=0,0,(AR2525/AP2525)*100)</f>
        <v>0</v>
      </c>
      <c r="AU2525" s="596"/>
      <c r="AV2525" s="599">
        <f>AD2525+AJ2525+AP2525</f>
        <v>0</v>
      </c>
      <c r="AW2525" s="600"/>
      <c r="AX2525" s="630">
        <f>AF2525+AL2525+AR2525</f>
        <v>0</v>
      </c>
      <c r="AY2525" s="631"/>
      <c r="AZ2525" s="595">
        <f>IF(AV2525=0,0,(AX2525/AV2525)*100)</f>
        <v>0</v>
      </c>
      <c r="BA2525" s="596"/>
      <c r="BB2525" s="542"/>
      <c r="BC2525" s="580"/>
      <c r="BD2525" s="584"/>
      <c r="BE2525" s="585"/>
      <c r="BF2525" s="595">
        <f>IF(BB2525=0,0,(BD2525/BB2525)*100)</f>
        <v>0</v>
      </c>
      <c r="BG2525" s="596"/>
      <c r="BH2525" s="599">
        <f>AV2525+BB2525</f>
        <v>0</v>
      </c>
      <c r="BI2525" s="600"/>
      <c r="BJ2525" s="630">
        <f>AX2525+BD2525</f>
        <v>0</v>
      </c>
      <c r="BK2525" s="631"/>
      <c r="BL2525" s="595">
        <f>IF(BH2525=0,0,(BJ2525/BH2525)*100)</f>
        <v>0</v>
      </c>
      <c r="BM2525" s="596"/>
      <c r="BN2525" s="656">
        <f>(AF2525*2)+(AL2525*2)+(AR2525*3)+BD2525</f>
        <v>0</v>
      </c>
      <c r="BO2525" s="657"/>
      <c r="BP2525" s="658"/>
      <c r="BQ2525" s="676">
        <f t="shared" ref="BQ2525" si="2464">IF(BS2525=0,0,50*BR2525/BS2525)</f>
        <v>0</v>
      </c>
      <c r="BR2525" s="662">
        <f t="shared" ref="BR2525" si="2465">(BN2525*BU$2489)+(N2525*BU$2490)+(Z2525*BU$2491)+(R2525*BU$2492)+(X2525*BU$2493)+(AB2525*BU$2494)+(V2525*BU$2499)</f>
        <v>0</v>
      </c>
      <c r="BS2525" s="662">
        <f t="shared" ref="BS2525" si="2466">((BB2525-BD2525)*BU$2496)+((AV2525-AX2525)*BU$2495)+(H2525*BU$2497)+(P2525*BU$2498)</f>
        <v>0</v>
      </c>
      <c r="BT2525" s="15"/>
      <c r="BU2525" s="15"/>
      <c r="BV2525" s="95"/>
    </row>
    <row r="2526" spans="1:74" ht="21.75" customHeight="1" x14ac:dyDescent="0.25">
      <c r="A2526" s="95"/>
      <c r="B2526" s="571"/>
      <c r="C2526" s="642" t="str">
        <f>IF(ROSTER!D$44="","",ROSTER!D$44)</f>
        <v/>
      </c>
      <c r="D2526" s="643"/>
      <c r="E2526" s="575"/>
      <c r="F2526" s="577"/>
      <c r="G2526" s="583"/>
      <c r="H2526" s="579"/>
      <c r="I2526" s="545"/>
      <c r="J2526" s="544"/>
      <c r="K2526" s="581"/>
      <c r="L2526" s="586"/>
      <c r="M2526" s="587"/>
      <c r="N2526" s="592" t="s">
        <v>16</v>
      </c>
      <c r="O2526" s="603"/>
      <c r="P2526" s="544"/>
      <c r="Q2526" s="581"/>
      <c r="R2526" s="586"/>
      <c r="S2526" s="587"/>
      <c r="T2526" s="592" t="s">
        <v>16</v>
      </c>
      <c r="U2526" s="592"/>
      <c r="V2526" s="544"/>
      <c r="W2526" s="545"/>
      <c r="X2526" s="594"/>
      <c r="Y2526" s="545"/>
      <c r="Z2526" s="544"/>
      <c r="AA2526" s="545"/>
      <c r="AB2526" s="544"/>
      <c r="AC2526" s="545"/>
      <c r="AD2526" s="544"/>
      <c r="AE2526" s="581"/>
      <c r="AF2526" s="586"/>
      <c r="AG2526" s="587"/>
      <c r="AH2526" s="626"/>
      <c r="AI2526" s="627"/>
      <c r="AJ2526" s="544"/>
      <c r="AK2526" s="581"/>
      <c r="AL2526" s="586"/>
      <c r="AM2526" s="587"/>
      <c r="AN2526" s="626"/>
      <c r="AO2526" s="627"/>
      <c r="AP2526" s="544"/>
      <c r="AQ2526" s="581"/>
      <c r="AR2526" s="586"/>
      <c r="AS2526" s="587"/>
      <c r="AT2526" s="626"/>
      <c r="AU2526" s="627"/>
      <c r="AV2526" s="628"/>
      <c r="AW2526" s="629"/>
      <c r="AX2526" s="632"/>
      <c r="AY2526" s="633"/>
      <c r="AZ2526" s="626"/>
      <c r="BA2526" s="627"/>
      <c r="BB2526" s="544"/>
      <c r="BC2526" s="581"/>
      <c r="BD2526" s="586"/>
      <c r="BE2526" s="587"/>
      <c r="BF2526" s="626"/>
      <c r="BG2526" s="627"/>
      <c r="BH2526" s="628"/>
      <c r="BI2526" s="629"/>
      <c r="BJ2526" s="632"/>
      <c r="BK2526" s="633"/>
      <c r="BL2526" s="626"/>
      <c r="BM2526" s="627"/>
      <c r="BN2526" s="678"/>
      <c r="BO2526" s="679"/>
      <c r="BP2526" s="680"/>
      <c r="BQ2526" s="677"/>
      <c r="BR2526" s="663"/>
      <c r="BS2526" s="663"/>
      <c r="BT2526" s="15"/>
      <c r="BU2526" s="15"/>
      <c r="BV2526" s="95"/>
    </row>
    <row r="2527" spans="1:74" ht="21.75" customHeight="1" x14ac:dyDescent="0.25">
      <c r="A2527" s="95"/>
      <c r="B2527" s="570" t="str">
        <f>IF(ROSTER!B$46="","",ROSTER!B$46)</f>
        <v/>
      </c>
      <c r="C2527" s="572" t="str">
        <f>IF(ROSTER!C$46="","",ROSTER!C$46)</f>
        <v/>
      </c>
      <c r="D2527" s="573"/>
      <c r="E2527" s="574"/>
      <c r="F2527" s="576">
        <f>IF(E2527="y",1,IF(E2527="S",1,0))</f>
        <v>0</v>
      </c>
      <c r="G2527" s="582">
        <f>IF(E2527="S",1,0)</f>
        <v>0</v>
      </c>
      <c r="H2527" s="578"/>
      <c r="I2527" s="543"/>
      <c r="J2527" s="542"/>
      <c r="K2527" s="580"/>
      <c r="L2527" s="584"/>
      <c r="M2527" s="585"/>
      <c r="N2527" s="588">
        <f>L2527+J2527</f>
        <v>0</v>
      </c>
      <c r="O2527" s="589"/>
      <c r="P2527" s="542"/>
      <c r="Q2527" s="580"/>
      <c r="R2527" s="584"/>
      <c r="S2527" s="585"/>
      <c r="T2527" s="588">
        <f>R2527-P2527</f>
        <v>0</v>
      </c>
      <c r="U2527" s="588"/>
      <c r="V2527" s="542"/>
      <c r="W2527" s="543"/>
      <c r="X2527" s="593"/>
      <c r="Y2527" s="543"/>
      <c r="Z2527" s="542"/>
      <c r="AA2527" s="543"/>
      <c r="AB2527" s="542"/>
      <c r="AC2527" s="543"/>
      <c r="AD2527" s="542"/>
      <c r="AE2527" s="580"/>
      <c r="AF2527" s="584"/>
      <c r="AG2527" s="585"/>
      <c r="AH2527" s="595">
        <f>IF(AD2527=0,0,(AF2527/AD2527)*100)</f>
        <v>0</v>
      </c>
      <c r="AI2527" s="596"/>
      <c r="AJ2527" s="542"/>
      <c r="AK2527" s="580"/>
      <c r="AL2527" s="584"/>
      <c r="AM2527" s="585"/>
      <c r="AN2527" s="595">
        <f>IF(AJ2527=0,0,(AL2527/AJ2527)*100)</f>
        <v>0</v>
      </c>
      <c r="AO2527" s="596"/>
      <c r="AP2527" s="542"/>
      <c r="AQ2527" s="580"/>
      <c r="AR2527" s="584"/>
      <c r="AS2527" s="585"/>
      <c r="AT2527" s="595">
        <f>IF(AP2527=0,0,(AR2527/AP2527)*100)</f>
        <v>0</v>
      </c>
      <c r="AU2527" s="596"/>
      <c r="AV2527" s="599">
        <f>AD2527+AJ2527+AP2527</f>
        <v>0</v>
      </c>
      <c r="AW2527" s="600"/>
      <c r="AX2527" s="630">
        <f>AF2527+AL2527+AR2527</f>
        <v>0</v>
      </c>
      <c r="AY2527" s="631"/>
      <c r="AZ2527" s="595">
        <f>IF(AV2527=0,0,(AX2527/AV2527)*100)</f>
        <v>0</v>
      </c>
      <c r="BA2527" s="596"/>
      <c r="BB2527" s="542"/>
      <c r="BC2527" s="580"/>
      <c r="BD2527" s="584"/>
      <c r="BE2527" s="585"/>
      <c r="BF2527" s="595">
        <f>IF(BB2527=0,0,(BD2527/BB2527)*100)</f>
        <v>0</v>
      </c>
      <c r="BG2527" s="596"/>
      <c r="BH2527" s="599">
        <f>AV2527+BB2527</f>
        <v>0</v>
      </c>
      <c r="BI2527" s="600"/>
      <c r="BJ2527" s="630">
        <f>AX2527+BD2527</f>
        <v>0</v>
      </c>
      <c r="BK2527" s="631"/>
      <c r="BL2527" s="595">
        <f>IF(BH2527=0,0,(BJ2527/BH2527)*100)</f>
        <v>0</v>
      </c>
      <c r="BM2527" s="596"/>
      <c r="BN2527" s="656">
        <f>(AF2527*2)+(AL2527*2)+(AR2527*3)+BD2527</f>
        <v>0</v>
      </c>
      <c r="BO2527" s="657"/>
      <c r="BP2527" s="658"/>
      <c r="BQ2527" s="676">
        <f t="shared" ref="BQ2527" si="2467">IF(BS2527=0,0,50*BR2527/BS2527)</f>
        <v>0</v>
      </c>
      <c r="BR2527" s="662">
        <f t="shared" ref="BR2527" si="2468">(BN2527*BU$2489)+(N2527*BU$2490)+(Z2527*BU$2491)+(R2527*BU$2492)+(X2527*BU$2493)+(AB2527*BU$2494)+(V2527*BU$2499)</f>
        <v>0</v>
      </c>
      <c r="BS2527" s="662">
        <f t="shared" ref="BS2527" si="2469">((BB2527-BD2527)*BU$2496)+((AV2527-AX2527)*BU$2495)+(H2527*BU$2497)+(P2527*BU$2498)</f>
        <v>0</v>
      </c>
      <c r="BT2527" s="15"/>
      <c r="BU2527" s="15"/>
      <c r="BV2527" s="95"/>
    </row>
    <row r="2528" spans="1:74" ht="22.5" customHeight="1" thickBot="1" x14ac:dyDescent="0.3">
      <c r="A2528" s="95"/>
      <c r="B2528" s="571"/>
      <c r="C2528" s="642" t="str">
        <f>IF(ROSTER!D$46="","",ROSTER!D$46)</f>
        <v/>
      </c>
      <c r="D2528" s="643"/>
      <c r="E2528" s="575"/>
      <c r="F2528" s="577"/>
      <c r="G2528" s="583"/>
      <c r="H2528" s="579"/>
      <c r="I2528" s="545"/>
      <c r="J2528" s="544"/>
      <c r="K2528" s="581"/>
      <c r="L2528" s="586"/>
      <c r="M2528" s="587"/>
      <c r="N2528" s="590" t="s">
        <v>16</v>
      </c>
      <c r="O2528" s="591"/>
      <c r="P2528" s="544"/>
      <c r="Q2528" s="581"/>
      <c r="R2528" s="586"/>
      <c r="S2528" s="587"/>
      <c r="T2528" s="592" t="s">
        <v>16</v>
      </c>
      <c r="U2528" s="592"/>
      <c r="V2528" s="544"/>
      <c r="W2528" s="545"/>
      <c r="X2528" s="594"/>
      <c r="Y2528" s="545"/>
      <c r="Z2528" s="544"/>
      <c r="AA2528" s="545"/>
      <c r="AB2528" s="544"/>
      <c r="AC2528" s="545"/>
      <c r="AD2528" s="544"/>
      <c r="AE2528" s="581"/>
      <c r="AF2528" s="586"/>
      <c r="AG2528" s="587"/>
      <c r="AH2528" s="597"/>
      <c r="AI2528" s="598"/>
      <c r="AJ2528" s="544"/>
      <c r="AK2528" s="581"/>
      <c r="AL2528" s="586"/>
      <c r="AM2528" s="587"/>
      <c r="AN2528" s="597"/>
      <c r="AO2528" s="598"/>
      <c r="AP2528" s="544"/>
      <c r="AQ2528" s="581"/>
      <c r="AR2528" s="586"/>
      <c r="AS2528" s="587"/>
      <c r="AT2528" s="597"/>
      <c r="AU2528" s="598"/>
      <c r="AV2528" s="601"/>
      <c r="AW2528" s="602"/>
      <c r="AX2528" s="701"/>
      <c r="AY2528" s="702"/>
      <c r="AZ2528" s="597"/>
      <c r="BA2528" s="598"/>
      <c r="BB2528" s="544"/>
      <c r="BC2528" s="581"/>
      <c r="BD2528" s="586"/>
      <c r="BE2528" s="587"/>
      <c r="BF2528" s="597"/>
      <c r="BG2528" s="598"/>
      <c r="BH2528" s="601"/>
      <c r="BI2528" s="602"/>
      <c r="BJ2528" s="701"/>
      <c r="BK2528" s="702"/>
      <c r="BL2528" s="597"/>
      <c r="BM2528" s="598"/>
      <c r="BN2528" s="659"/>
      <c r="BO2528" s="660"/>
      <c r="BP2528" s="661"/>
      <c r="BQ2528" s="677"/>
      <c r="BR2528" s="663"/>
      <c r="BS2528" s="663"/>
      <c r="BT2528" s="15"/>
      <c r="BU2528" s="15"/>
      <c r="BV2528" s="95"/>
    </row>
    <row r="2529" spans="1:77" s="21" customFormat="1" ht="33.4" customHeight="1" x14ac:dyDescent="0.45">
      <c r="A2529" s="98"/>
      <c r="B2529" s="612"/>
      <c r="C2529" s="613"/>
      <c r="D2529" s="613" t="s">
        <v>10</v>
      </c>
      <c r="E2529" s="616"/>
      <c r="F2529" s="279"/>
      <c r="G2529" s="279"/>
      <c r="H2529" s="517">
        <f>SUM(H2489:I2528)</f>
        <v>0</v>
      </c>
      <c r="I2529" s="618"/>
      <c r="J2529" s="517">
        <f>SUM(J2489:K2528)</f>
        <v>0</v>
      </c>
      <c r="K2529" s="618"/>
      <c r="L2529" s="620">
        <f>SUM(L2489:M2528)</f>
        <v>0</v>
      </c>
      <c r="M2529" s="621"/>
      <c r="N2529" s="548">
        <f>L2529+J2529</f>
        <v>0</v>
      </c>
      <c r="O2529" s="518"/>
      <c r="P2529" s="620">
        <f>SUM(P2489:Q2528)</f>
        <v>0</v>
      </c>
      <c r="Q2529" s="618"/>
      <c r="R2529" s="620">
        <f>SUM(R2489:S2528)</f>
        <v>0</v>
      </c>
      <c r="S2529" s="621"/>
      <c r="T2529" s="548">
        <f>R2529-P2529</f>
        <v>0</v>
      </c>
      <c r="U2529" s="518"/>
      <c r="V2529" s="517">
        <f>SUM(V2489:W2528)</f>
        <v>0</v>
      </c>
      <c r="W2529" s="518"/>
      <c r="X2529" s="621">
        <f>SUM(X2489:Y2528)</f>
        <v>0</v>
      </c>
      <c r="Y2529" s="621"/>
      <c r="Z2529" s="517">
        <f>SUM(Z2489:AA2528)</f>
        <v>0</v>
      </c>
      <c r="AA2529" s="518"/>
      <c r="AB2529" s="517">
        <f>SUM(AB2489:AC2528)</f>
        <v>0</v>
      </c>
      <c r="AC2529" s="518"/>
      <c r="AD2529" s="621">
        <f>SUM(AD2489:AE2528)</f>
        <v>0</v>
      </c>
      <c r="AE2529" s="618"/>
      <c r="AF2529" s="620">
        <f>SUM(AF2489:AG2528)</f>
        <v>0</v>
      </c>
      <c r="AG2529" s="621"/>
      <c r="AH2529" s="548">
        <f>IF(AD2529=0,0,(AF2529/AD2529)*100)</f>
        <v>0</v>
      </c>
      <c r="AI2529" s="518"/>
      <c r="AJ2529" s="620">
        <f>SUM(AJ2489:AK2528)</f>
        <v>0</v>
      </c>
      <c r="AK2529" s="618"/>
      <c r="AL2529" s="620">
        <f>SUM(AL2489:AM2528)</f>
        <v>0</v>
      </c>
      <c r="AM2529" s="621"/>
      <c r="AN2529" s="548">
        <f>IF(AJ2529=0,0,(AL2529/AJ2529)*100)</f>
        <v>0</v>
      </c>
      <c r="AO2529" s="518"/>
      <c r="AP2529" s="620">
        <f>SUM(AP2489:AQ2528)</f>
        <v>0</v>
      </c>
      <c r="AQ2529" s="618"/>
      <c r="AR2529" s="620">
        <f>SUM(AR2489:AS2528)</f>
        <v>0</v>
      </c>
      <c r="AS2529" s="621"/>
      <c r="AT2529" s="548">
        <f>IF(AP2529=0,0,(AR2529/AP2529)*100)</f>
        <v>0</v>
      </c>
      <c r="AU2529" s="518"/>
      <c r="AV2529" s="517">
        <f>AD2529+AJ2529+AP2529</f>
        <v>0</v>
      </c>
      <c r="AW2529" s="618"/>
      <c r="AX2529" s="620">
        <f>AF2529+AL2529+AR2529</f>
        <v>0</v>
      </c>
      <c r="AY2529" s="624"/>
      <c r="AZ2529" s="548">
        <f>IF(AV2529=0,0,(AX2529/AV2529)*100)</f>
        <v>0</v>
      </c>
      <c r="BA2529" s="518"/>
      <c r="BB2529" s="620">
        <f>SUM(BB2489:BC2528)</f>
        <v>0</v>
      </c>
      <c r="BC2529" s="618"/>
      <c r="BD2529" s="620">
        <f>SUM(BD2489:BE2528)</f>
        <v>0</v>
      </c>
      <c r="BE2529" s="621"/>
      <c r="BF2529" s="548">
        <f>IF(BB2529=0,0,(BD2529/BB2529)*100)</f>
        <v>0</v>
      </c>
      <c r="BG2529" s="518"/>
      <c r="BH2529" s="517">
        <f>AV2529+BB2529</f>
        <v>0</v>
      </c>
      <c r="BI2529" s="618"/>
      <c r="BJ2529" s="620">
        <f>AX2529+BD2529</f>
        <v>0</v>
      </c>
      <c r="BK2529" s="624"/>
      <c r="BL2529" s="548">
        <f>IF(BH2529=0,0,(BJ2529/BH2529)*100)</f>
        <v>0</v>
      </c>
      <c r="BM2529" s="664"/>
      <c r="BN2529" s="666">
        <f>SUM(BN2489:BP2528)</f>
        <v>0</v>
      </c>
      <c r="BO2529" s="667"/>
      <c r="BP2529" s="668"/>
      <c r="BQ2529" s="681">
        <f>SUM(BQ2489:BQ2528)</f>
        <v>0</v>
      </c>
      <c r="BR2529" s="685">
        <f t="shared" ref="BR2529" si="2470">(BN2529*BU$2489)+(N2529*BU$2490)+(Z2529*BU$2491)+(R2529*BU$2492)+(X2529*BU$2493)+(AB2529*BU$2494)+(V2529*BU$2499)</f>
        <v>0</v>
      </c>
      <c r="BS2529" s="683">
        <f t="shared" ref="BS2529" si="2471">((BB2529-BD2529)*BU$2496)+((AV2529-AX2529)*BU$2495)+(H2529*BU$2497)+(P2529*BU$2498)</f>
        <v>0</v>
      </c>
      <c r="BT2529" s="20"/>
      <c r="BU2529" s="20"/>
      <c r="BV2529" s="98"/>
    </row>
    <row r="2530" spans="1:77" s="21" customFormat="1" ht="33.950000000000003" customHeight="1" thickBot="1" x14ac:dyDescent="0.5">
      <c r="A2530" s="98"/>
      <c r="B2530" s="614"/>
      <c r="C2530" s="615"/>
      <c r="D2530" s="615"/>
      <c r="E2530" s="617"/>
      <c r="F2530" s="280"/>
      <c r="G2530" s="280"/>
      <c r="H2530" s="519"/>
      <c r="I2530" s="619"/>
      <c r="J2530" s="519"/>
      <c r="K2530" s="619"/>
      <c r="L2530" s="622"/>
      <c r="M2530" s="623"/>
      <c r="N2530" s="549" t="s">
        <v>16</v>
      </c>
      <c r="O2530" s="520"/>
      <c r="P2530" s="622"/>
      <c r="Q2530" s="619"/>
      <c r="R2530" s="622"/>
      <c r="S2530" s="623"/>
      <c r="T2530" s="549" t="s">
        <v>16</v>
      </c>
      <c r="U2530" s="520"/>
      <c r="V2530" s="519"/>
      <c r="W2530" s="520"/>
      <c r="X2530" s="623"/>
      <c r="Y2530" s="623"/>
      <c r="Z2530" s="519"/>
      <c r="AA2530" s="520"/>
      <c r="AB2530" s="519"/>
      <c r="AC2530" s="520"/>
      <c r="AD2530" s="623"/>
      <c r="AE2530" s="619"/>
      <c r="AF2530" s="622"/>
      <c r="AG2530" s="623"/>
      <c r="AH2530" s="549"/>
      <c r="AI2530" s="520"/>
      <c r="AJ2530" s="622"/>
      <c r="AK2530" s="619"/>
      <c r="AL2530" s="622"/>
      <c r="AM2530" s="623"/>
      <c r="AN2530" s="549"/>
      <c r="AO2530" s="520"/>
      <c r="AP2530" s="622"/>
      <c r="AQ2530" s="619"/>
      <c r="AR2530" s="622"/>
      <c r="AS2530" s="623"/>
      <c r="AT2530" s="549"/>
      <c r="AU2530" s="520"/>
      <c r="AV2530" s="519"/>
      <c r="AW2530" s="619"/>
      <c r="AX2530" s="622"/>
      <c r="AY2530" s="625"/>
      <c r="AZ2530" s="549"/>
      <c r="BA2530" s="520"/>
      <c r="BB2530" s="622"/>
      <c r="BC2530" s="619"/>
      <c r="BD2530" s="622"/>
      <c r="BE2530" s="623"/>
      <c r="BF2530" s="549"/>
      <c r="BG2530" s="520"/>
      <c r="BH2530" s="519"/>
      <c r="BI2530" s="619"/>
      <c r="BJ2530" s="622"/>
      <c r="BK2530" s="625"/>
      <c r="BL2530" s="549"/>
      <c r="BM2530" s="665"/>
      <c r="BN2530" s="669"/>
      <c r="BO2530" s="670"/>
      <c r="BP2530" s="671"/>
      <c r="BQ2530" s="682"/>
      <c r="BR2530" s="686"/>
      <c r="BS2530" s="684"/>
      <c r="BT2530" s="20"/>
      <c r="BU2530" s="20"/>
      <c r="BV2530" s="98"/>
    </row>
    <row r="2531" spans="1:77" s="21" customFormat="1" ht="33" customHeight="1" thickBot="1" x14ac:dyDescent="0.5">
      <c r="A2531" s="98"/>
      <c r="B2531" s="612"/>
      <c r="C2531" s="613"/>
      <c r="D2531" s="613" t="s">
        <v>13</v>
      </c>
      <c r="E2531" s="616"/>
      <c r="F2531" s="281"/>
      <c r="G2531" s="282"/>
      <c r="H2531" s="528"/>
      <c r="I2531" s="636"/>
      <c r="J2531" s="528"/>
      <c r="K2531" s="636"/>
      <c r="L2531" s="638"/>
      <c r="M2531" s="639"/>
      <c r="N2531" s="548">
        <f>J2531+L2531</f>
        <v>0</v>
      </c>
      <c r="O2531" s="518"/>
      <c r="P2531" s="638"/>
      <c r="Q2531" s="636"/>
      <c r="R2531" s="638"/>
      <c r="S2531" s="639"/>
      <c r="T2531" s="548">
        <f>R2531-P2531</f>
        <v>0</v>
      </c>
      <c r="U2531" s="518"/>
      <c r="V2531" s="528"/>
      <c r="W2531" s="529"/>
      <c r="X2531" s="528"/>
      <c r="Y2531" s="529"/>
      <c r="Z2531" s="528"/>
      <c r="AA2531" s="529"/>
      <c r="AB2531" s="528"/>
      <c r="AC2531" s="529"/>
      <c r="AD2531" s="639"/>
      <c r="AE2531" s="636"/>
      <c r="AF2531" s="638"/>
      <c r="AG2531" s="639"/>
      <c r="AH2531" s="548">
        <f>IF(AD2531=0,0,(AF2531/AD2531)*100)</f>
        <v>0</v>
      </c>
      <c r="AI2531" s="518"/>
      <c r="AJ2531" s="638"/>
      <c r="AK2531" s="636"/>
      <c r="AL2531" s="638"/>
      <c r="AM2531" s="639"/>
      <c r="AN2531" s="548">
        <f>IF(AJ2531=0,0,(AL2531/AJ2531)*100)</f>
        <v>0</v>
      </c>
      <c r="AO2531" s="518"/>
      <c r="AP2531" s="638"/>
      <c r="AQ2531" s="636"/>
      <c r="AR2531" s="638"/>
      <c r="AS2531" s="639"/>
      <c r="AT2531" s="548">
        <f>IF(AP2531=0,0,(AR2531/AP2531)*100)</f>
        <v>0</v>
      </c>
      <c r="AU2531" s="518"/>
      <c r="AV2531" s="517">
        <f>AD2531+AJ2531+AP2531</f>
        <v>0</v>
      </c>
      <c r="AW2531" s="618"/>
      <c r="AX2531" s="620">
        <f>AF2531+AL2531+AR2531</f>
        <v>0</v>
      </c>
      <c r="AY2531" s="624"/>
      <c r="AZ2531" s="548">
        <f>IF(AV2531=0,0,(AX2531/AV2531)*100)</f>
        <v>0</v>
      </c>
      <c r="BA2531" s="518"/>
      <c r="BB2531" s="638"/>
      <c r="BC2531" s="636"/>
      <c r="BD2531" s="638"/>
      <c r="BE2531" s="639"/>
      <c r="BF2531" s="548">
        <f>IF(BB2531=0,0,(BD2531/BB2531)*100)</f>
        <v>0</v>
      </c>
      <c r="BG2531" s="518"/>
      <c r="BH2531" s="517">
        <f>AV2531+BB2531</f>
        <v>0</v>
      </c>
      <c r="BI2531" s="618"/>
      <c r="BJ2531" s="620">
        <f>AX2531+BD2531</f>
        <v>0</v>
      </c>
      <c r="BK2531" s="624"/>
      <c r="BL2531" s="548">
        <f>IF(BH2531=0,0,(BJ2531/BH2531)*100)</f>
        <v>0</v>
      </c>
      <c r="BM2531" s="664"/>
      <c r="BN2531" s="693">
        <f>(AF2531*2)+(AL2531*2)+(AR2531*3)+BD2531</f>
        <v>0</v>
      </c>
      <c r="BO2531" s="694"/>
      <c r="BP2531" s="695"/>
      <c r="BQ2531" s="699"/>
      <c r="BR2531" s="283"/>
      <c r="BS2531" s="284"/>
      <c r="BT2531" s="20"/>
      <c r="BU2531" s="20"/>
      <c r="BV2531" s="98"/>
    </row>
    <row r="2532" spans="1:77" s="21" customFormat="1" ht="33.75" customHeight="1" thickBot="1" x14ac:dyDescent="0.5">
      <c r="A2532" s="98"/>
      <c r="B2532" s="285"/>
      <c r="C2532" s="286"/>
      <c r="D2532" s="634"/>
      <c r="E2532" s="635"/>
      <c r="F2532" s="287"/>
      <c r="G2532" s="287"/>
      <c r="H2532" s="530"/>
      <c r="I2532" s="637"/>
      <c r="J2532" s="530"/>
      <c r="K2532" s="637"/>
      <c r="L2532" s="640"/>
      <c r="M2532" s="641"/>
      <c r="N2532" s="549">
        <f>IF((N2529+N2531)=0,0,N2529/(N2529+N2531)*100)</f>
        <v>0</v>
      </c>
      <c r="O2532" s="520"/>
      <c r="P2532" s="640"/>
      <c r="Q2532" s="637"/>
      <c r="R2532" s="640"/>
      <c r="S2532" s="641"/>
      <c r="T2532" s="549"/>
      <c r="U2532" s="520"/>
      <c r="V2532" s="530"/>
      <c r="W2532" s="531"/>
      <c r="X2532" s="530"/>
      <c r="Y2532" s="531"/>
      <c r="Z2532" s="530"/>
      <c r="AA2532" s="531"/>
      <c r="AB2532" s="530"/>
      <c r="AC2532" s="531"/>
      <c r="AD2532" s="641"/>
      <c r="AE2532" s="637"/>
      <c r="AF2532" s="640"/>
      <c r="AG2532" s="641"/>
      <c r="AH2532" s="549"/>
      <c r="AI2532" s="520"/>
      <c r="AJ2532" s="640"/>
      <c r="AK2532" s="637"/>
      <c r="AL2532" s="640"/>
      <c r="AM2532" s="641"/>
      <c r="AN2532" s="549"/>
      <c r="AO2532" s="520"/>
      <c r="AP2532" s="640"/>
      <c r="AQ2532" s="637"/>
      <c r="AR2532" s="640"/>
      <c r="AS2532" s="641"/>
      <c r="AT2532" s="549"/>
      <c r="AU2532" s="520"/>
      <c r="AV2532" s="519"/>
      <c r="AW2532" s="619"/>
      <c r="AX2532" s="622"/>
      <c r="AY2532" s="625"/>
      <c r="AZ2532" s="549"/>
      <c r="BA2532" s="520"/>
      <c r="BB2532" s="640"/>
      <c r="BC2532" s="637"/>
      <c r="BD2532" s="640"/>
      <c r="BE2532" s="641"/>
      <c r="BF2532" s="549"/>
      <c r="BG2532" s="520"/>
      <c r="BH2532" s="519"/>
      <c r="BI2532" s="619"/>
      <c r="BJ2532" s="622"/>
      <c r="BK2532" s="625"/>
      <c r="BL2532" s="549"/>
      <c r="BM2532" s="665"/>
      <c r="BN2532" s="696"/>
      <c r="BO2532" s="697"/>
      <c r="BP2532" s="698"/>
      <c r="BQ2532" s="700"/>
      <c r="BR2532" s="79"/>
      <c r="BS2532" s="79"/>
      <c r="BT2532" s="20"/>
      <c r="BU2532" s="20"/>
      <c r="BV2532" s="98"/>
    </row>
    <row r="2533" spans="1:77" ht="16.5" customHeight="1" thickTop="1" thickBot="1" x14ac:dyDescent="0.5">
      <c r="A2533" s="95"/>
      <c r="B2533" s="288"/>
      <c r="C2533" s="70"/>
      <c r="D2533" s="70"/>
      <c r="E2533" s="70"/>
      <c r="F2533" s="70"/>
      <c r="G2533" s="70"/>
      <c r="H2533" s="70"/>
      <c r="I2533" s="70"/>
      <c r="J2533" s="70"/>
      <c r="K2533" s="70"/>
      <c r="L2533" s="70"/>
      <c r="M2533" s="70"/>
      <c r="N2533" s="70"/>
      <c r="O2533" s="70"/>
      <c r="P2533" s="70"/>
      <c r="Q2533" s="70"/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  <c r="AE2533" s="70"/>
      <c r="AF2533" s="70"/>
      <c r="AG2533" s="70"/>
      <c r="AH2533" s="289"/>
      <c r="AI2533" s="289"/>
      <c r="AJ2533" s="70"/>
      <c r="AK2533" s="70"/>
      <c r="AL2533" s="70"/>
      <c r="AM2533" s="70"/>
      <c r="AN2533" s="70"/>
      <c r="AO2533" s="70"/>
      <c r="AP2533" s="70"/>
      <c r="AQ2533" s="70"/>
      <c r="AR2533" s="70"/>
      <c r="AS2533" s="70"/>
      <c r="AT2533" s="70"/>
      <c r="AU2533" s="70"/>
      <c r="AV2533" s="70"/>
      <c r="AW2533" s="70"/>
      <c r="AX2533" s="70"/>
      <c r="AY2533" s="70"/>
      <c r="AZ2533" s="70"/>
      <c r="BA2533" s="70"/>
      <c r="BB2533" s="70"/>
      <c r="BC2533" s="70"/>
      <c r="BD2533" s="70"/>
      <c r="BE2533" s="70"/>
      <c r="BF2533" s="70"/>
      <c r="BG2533" s="70"/>
      <c r="BH2533" s="70"/>
      <c r="BI2533" s="70"/>
      <c r="BJ2533" s="70"/>
      <c r="BK2533" s="70"/>
      <c r="BL2533" s="70"/>
      <c r="BM2533" s="70"/>
      <c r="BN2533" s="70"/>
      <c r="BO2533" s="70"/>
      <c r="BP2533" s="70"/>
      <c r="BQ2533" s="89"/>
      <c r="BR2533" s="674">
        <f>IF((J2529+L2531)=0,0,(J2529/(J2529+L2531)*100)%)</f>
        <v>0</v>
      </c>
      <c r="BS2533" s="675"/>
      <c r="BT2533" s="674">
        <f>IF((L2529+J2531)=0,0,(L2529/(L2529+J2531)*100)%)</f>
        <v>0</v>
      </c>
      <c r="BU2533" s="675"/>
      <c r="BV2533" s="95"/>
    </row>
    <row r="2534" spans="1:77" s="23" customFormat="1" ht="79.5" customHeight="1" thickTop="1" thickBot="1" x14ac:dyDescent="0.55000000000000004">
      <c r="A2534" s="99"/>
      <c r="B2534" s="565" t="s">
        <v>64</v>
      </c>
      <c r="C2534" s="566"/>
      <c r="D2534" s="113"/>
      <c r="E2534" s="532" t="s">
        <v>54</v>
      </c>
      <c r="F2534" s="532"/>
      <c r="G2534" s="532"/>
      <c r="H2534" s="532"/>
      <c r="I2534" s="94"/>
      <c r="J2534" s="533"/>
      <c r="K2534" s="534"/>
      <c r="L2534" s="535"/>
      <c r="M2534" s="290"/>
      <c r="N2534" s="533"/>
      <c r="O2534" s="534"/>
      <c r="P2534" s="535"/>
      <c r="Q2534" s="536" t="s">
        <v>47</v>
      </c>
      <c r="R2534" s="537"/>
      <c r="S2534" s="537"/>
      <c r="T2534" s="538"/>
      <c r="U2534" s="533"/>
      <c r="V2534" s="534"/>
      <c r="W2534" s="535"/>
      <c r="X2534" s="290"/>
      <c r="Y2534" s="533"/>
      <c r="Z2534" s="534"/>
      <c r="AA2534" s="535"/>
      <c r="AB2534" s="536" t="s">
        <v>49</v>
      </c>
      <c r="AC2534" s="537"/>
      <c r="AD2534" s="537"/>
      <c r="AE2534" s="538"/>
      <c r="AF2534" s="533"/>
      <c r="AG2534" s="534"/>
      <c r="AH2534" s="535"/>
      <c r="AI2534" s="290"/>
      <c r="AJ2534" s="533"/>
      <c r="AK2534" s="534"/>
      <c r="AL2534" s="535"/>
      <c r="AM2534" s="536" t="s">
        <v>53</v>
      </c>
      <c r="AN2534" s="537"/>
      <c r="AO2534" s="537"/>
      <c r="AP2534" s="538"/>
      <c r="AQ2534" s="533"/>
      <c r="AR2534" s="534"/>
      <c r="AS2534" s="535"/>
      <c r="AT2534" s="72"/>
      <c r="AU2534" s="533"/>
      <c r="AV2534" s="534"/>
      <c r="AW2534" s="535"/>
      <c r="AX2534" s="291"/>
      <c r="AY2534" s="291"/>
      <c r="AZ2534" s="291"/>
      <c r="BA2534" s="291"/>
      <c r="BB2534" s="567" t="s">
        <v>20</v>
      </c>
      <c r="BC2534" s="567"/>
      <c r="BD2534" s="567"/>
      <c r="BE2534" s="567"/>
      <c r="BF2534" s="568"/>
      <c r="BG2534" s="539">
        <f>BN2529</f>
        <v>0</v>
      </c>
      <c r="BH2534" s="540"/>
      <c r="BI2534" s="541"/>
      <c r="BJ2534" s="292"/>
      <c r="BK2534" s="539">
        <f>BN2531</f>
        <v>0</v>
      </c>
      <c r="BL2534" s="540"/>
      <c r="BM2534" s="541"/>
      <c r="BN2534" s="73"/>
      <c r="BO2534" s="73"/>
      <c r="BP2534" s="73"/>
      <c r="BQ2534" s="90"/>
      <c r="BR2534" s="24"/>
      <c r="BS2534" s="24"/>
      <c r="BT2534" s="22"/>
      <c r="BU2534" s="22"/>
      <c r="BV2534" s="99"/>
    </row>
    <row r="2535" spans="1:77" ht="15.6" customHeight="1" thickTop="1" thickBot="1" x14ac:dyDescent="0.55000000000000004">
      <c r="A2535" s="95"/>
      <c r="B2535" s="293"/>
      <c r="C2535" s="67"/>
      <c r="D2535" s="67"/>
      <c r="E2535" s="294"/>
      <c r="F2535" s="295"/>
      <c r="G2535" s="295"/>
      <c r="H2535" s="94"/>
      <c r="I2535" s="94"/>
      <c r="J2535" s="296"/>
      <c r="K2535" s="296"/>
      <c r="L2535" s="296"/>
      <c r="M2535" s="296"/>
      <c r="N2535" s="296"/>
      <c r="O2535" s="296"/>
      <c r="P2535" s="296"/>
      <c r="Q2535" s="295"/>
      <c r="R2535" s="295"/>
      <c r="S2535" s="295"/>
      <c r="T2535" s="295"/>
      <c r="U2535" s="296"/>
      <c r="V2535" s="296"/>
      <c r="W2535" s="296"/>
      <c r="X2535" s="297"/>
      <c r="Y2535" s="296"/>
      <c r="Z2535" s="296"/>
      <c r="AA2535" s="296"/>
      <c r="AB2535" s="295"/>
      <c r="AC2535" s="295"/>
      <c r="AD2535" s="295"/>
      <c r="AE2535" s="295"/>
      <c r="AF2535" s="296"/>
      <c r="AG2535" s="296"/>
      <c r="AH2535" s="296"/>
      <c r="AI2535" s="296"/>
      <c r="AJ2535" s="297"/>
      <c r="AK2535" s="297"/>
      <c r="AL2535" s="296"/>
      <c r="AM2535" s="295"/>
      <c r="AN2535" s="295"/>
      <c r="AO2535" s="295"/>
      <c r="AP2535" s="295"/>
      <c r="AQ2535" s="296"/>
      <c r="AR2535" s="296"/>
      <c r="AS2535" s="296"/>
      <c r="AT2535" s="296"/>
      <c r="AU2535" s="296"/>
      <c r="AV2535" s="72"/>
      <c r="AW2535" s="72"/>
      <c r="AX2535" s="74"/>
      <c r="AY2535" s="74"/>
      <c r="AZ2535" s="74"/>
      <c r="BA2535" s="74"/>
      <c r="BB2535" s="295"/>
      <c r="BC2535" s="298"/>
      <c r="BD2535" s="298"/>
      <c r="BE2535" s="299"/>
      <c r="BF2535" s="300"/>
      <c r="BG2535" s="301"/>
      <c r="BH2535" s="301"/>
      <c r="BI2535" s="72"/>
      <c r="BJ2535" s="302"/>
      <c r="BK2535" s="303"/>
      <c r="BL2535" s="303"/>
      <c r="BM2535" s="72"/>
      <c r="BN2535" s="74"/>
      <c r="BO2535" s="74"/>
      <c r="BP2535" s="74"/>
      <c r="BQ2535" s="91"/>
      <c r="BR2535" s="25"/>
      <c r="BS2535" s="25"/>
      <c r="BT2535" s="15"/>
      <c r="BU2535" s="15"/>
      <c r="BV2535" s="95"/>
    </row>
    <row r="2536" spans="1:77" s="23" customFormat="1" ht="79.5" customHeight="1" thickTop="1" thickBot="1" x14ac:dyDescent="0.55000000000000004">
      <c r="A2536" s="99"/>
      <c r="B2536" s="569" t="s">
        <v>46</v>
      </c>
      <c r="C2536" s="567"/>
      <c r="D2536" s="113"/>
      <c r="E2536" s="532" t="s">
        <v>55</v>
      </c>
      <c r="F2536" s="532"/>
      <c r="G2536" s="532"/>
      <c r="H2536" s="532"/>
      <c r="I2536" s="94"/>
      <c r="J2536" s="539">
        <f>J2534</f>
        <v>0</v>
      </c>
      <c r="K2536" s="540"/>
      <c r="L2536" s="541"/>
      <c r="M2536" s="290"/>
      <c r="N2536" s="539">
        <f>N2534</f>
        <v>0</v>
      </c>
      <c r="O2536" s="540"/>
      <c r="P2536" s="541"/>
      <c r="Q2536" s="536" t="s">
        <v>51</v>
      </c>
      <c r="R2536" s="537"/>
      <c r="S2536" s="537"/>
      <c r="T2536" s="538"/>
      <c r="U2536" s="539">
        <f>U2534-J2534</f>
        <v>0</v>
      </c>
      <c r="V2536" s="540"/>
      <c r="W2536" s="541"/>
      <c r="X2536" s="290"/>
      <c r="Y2536" s="539">
        <f>Y2534-N2534</f>
        <v>0</v>
      </c>
      <c r="Z2536" s="540"/>
      <c r="AA2536" s="541"/>
      <c r="AB2536" s="536" t="s">
        <v>50</v>
      </c>
      <c r="AC2536" s="537"/>
      <c r="AD2536" s="537"/>
      <c r="AE2536" s="538"/>
      <c r="AF2536" s="539">
        <f>AF2534-U2534</f>
        <v>0</v>
      </c>
      <c r="AG2536" s="540"/>
      <c r="AH2536" s="541"/>
      <c r="AI2536" s="290"/>
      <c r="AJ2536" s="539">
        <f>AJ2534-Y2534</f>
        <v>0</v>
      </c>
      <c r="AK2536" s="540"/>
      <c r="AL2536" s="541"/>
      <c r="AM2536" s="536" t="s">
        <v>52</v>
      </c>
      <c r="AN2536" s="537"/>
      <c r="AO2536" s="537"/>
      <c r="AP2536" s="538"/>
      <c r="AQ2536" s="539">
        <f>AQ2534-AF2534</f>
        <v>0</v>
      </c>
      <c r="AR2536" s="540"/>
      <c r="AS2536" s="541"/>
      <c r="AT2536" s="72"/>
      <c r="AU2536" s="539">
        <f>AU2534-AJ2534</f>
        <v>0</v>
      </c>
      <c r="AV2536" s="540"/>
      <c r="AW2536" s="541"/>
      <c r="AX2536" s="291"/>
      <c r="AY2536" s="291"/>
      <c r="AZ2536" s="291"/>
      <c r="BA2536" s="291"/>
      <c r="BB2536" s="567" t="s">
        <v>45</v>
      </c>
      <c r="BC2536" s="567"/>
      <c r="BD2536" s="567"/>
      <c r="BE2536" s="567"/>
      <c r="BF2536" s="568"/>
      <c r="BG2536" s="539">
        <f>BG2534-AQ2534</f>
        <v>0</v>
      </c>
      <c r="BH2536" s="540"/>
      <c r="BI2536" s="541"/>
      <c r="BJ2536" s="304"/>
      <c r="BK2536" s="539">
        <f>BK2534-AU2534</f>
        <v>0</v>
      </c>
      <c r="BL2536" s="540"/>
      <c r="BM2536" s="541"/>
      <c r="BN2536" s="73"/>
      <c r="BO2536" s="73"/>
      <c r="BP2536" s="73"/>
      <c r="BQ2536" s="90"/>
      <c r="BR2536" s="24"/>
      <c r="BS2536" s="24"/>
      <c r="BT2536" s="22"/>
      <c r="BU2536" s="22"/>
      <c r="BV2536" s="99"/>
      <c r="BY2536" s="21"/>
    </row>
    <row r="2537" spans="1:77" ht="18.75" customHeight="1" thickTop="1" thickBot="1" x14ac:dyDescent="0.5">
      <c r="A2537" s="95"/>
      <c r="B2537" s="305"/>
      <c r="C2537" s="71"/>
      <c r="D2537" s="71"/>
      <c r="E2537" s="71"/>
      <c r="F2537" s="92"/>
      <c r="G2537" s="92"/>
      <c r="H2537" s="71"/>
      <c r="I2537" s="71"/>
      <c r="J2537" s="71"/>
      <c r="K2537" s="71"/>
      <c r="L2537" s="71"/>
      <c r="M2537" s="71"/>
      <c r="N2537" s="71"/>
      <c r="O2537" s="71"/>
      <c r="P2537" s="71"/>
      <c r="Q2537" s="71"/>
      <c r="R2537" s="71"/>
      <c r="S2537" s="71"/>
      <c r="T2537" s="71"/>
      <c r="U2537" s="71"/>
      <c r="V2537" s="71"/>
      <c r="W2537" s="71"/>
      <c r="X2537" s="71"/>
      <c r="Y2537" s="71"/>
      <c r="Z2537" s="71"/>
      <c r="AA2537" s="71"/>
      <c r="AB2537" s="71"/>
      <c r="AC2537" s="71"/>
      <c r="AD2537" s="71"/>
      <c r="AE2537" s="71"/>
      <c r="AF2537" s="71"/>
      <c r="AG2537" s="71"/>
      <c r="AH2537" s="306"/>
      <c r="AI2537" s="306"/>
      <c r="AJ2537" s="71"/>
      <c r="AK2537" s="71"/>
      <c r="AL2537" s="71"/>
      <c r="AM2537" s="71"/>
      <c r="AN2537" s="71"/>
      <c r="AO2537" s="71"/>
      <c r="AP2537" s="71"/>
      <c r="AQ2537" s="71"/>
      <c r="AR2537" s="71"/>
      <c r="AS2537" s="71"/>
      <c r="AT2537" s="71"/>
      <c r="AU2537" s="71"/>
      <c r="AV2537" s="71"/>
      <c r="AW2537" s="71"/>
      <c r="AX2537" s="71"/>
      <c r="AY2537" s="71"/>
      <c r="AZ2537" s="71"/>
      <c r="BA2537" s="71"/>
      <c r="BB2537" s="71"/>
      <c r="BC2537" s="703" t="s">
        <v>153</v>
      </c>
      <c r="BD2537" s="703"/>
      <c r="BE2537" s="703"/>
      <c r="BF2537" s="703"/>
      <c r="BG2537" s="703"/>
      <c r="BH2537" s="703"/>
      <c r="BI2537" s="703"/>
      <c r="BJ2537" s="703"/>
      <c r="BK2537" s="703"/>
      <c r="BL2537" s="703"/>
      <c r="BM2537" s="703"/>
      <c r="BN2537" s="703"/>
      <c r="BO2537" s="703"/>
      <c r="BP2537" s="703"/>
      <c r="BQ2537" s="318"/>
      <c r="BR2537" s="319"/>
      <c r="BS2537" s="319"/>
      <c r="BT2537" s="15"/>
      <c r="BU2537" s="15"/>
      <c r="BV2537" s="95"/>
    </row>
    <row r="2538" spans="1:77" s="93" customFormat="1" ht="13.5" customHeight="1" thickTop="1" x14ac:dyDescent="0.45">
      <c r="A2538" s="95"/>
      <c r="B2538" s="99"/>
      <c r="C2538" s="95"/>
      <c r="D2538" s="95"/>
      <c r="E2538" s="95"/>
      <c r="F2538" s="96"/>
      <c r="G2538" s="96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254"/>
      <c r="AI2538" s="254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5"/>
      <c r="BL2538" s="95"/>
      <c r="BM2538" s="95"/>
      <c r="BN2538" s="95"/>
      <c r="BO2538" s="95"/>
      <c r="BP2538" s="95"/>
      <c r="BQ2538" s="97"/>
      <c r="BR2538" s="97"/>
      <c r="BS2538" s="97"/>
      <c r="BT2538" s="95"/>
      <c r="BU2538" s="95"/>
      <c r="BV2538" s="95"/>
    </row>
    <row r="2539" spans="1:77" s="17" customFormat="1" ht="33.75" x14ac:dyDescent="0.5">
      <c r="A2539" s="255"/>
      <c r="B2539" s="604" t="s">
        <v>9</v>
      </c>
      <c r="C2539" s="604"/>
      <c r="D2539" s="604"/>
      <c r="E2539" s="604"/>
      <c r="F2539" s="604"/>
      <c r="G2539" s="604"/>
      <c r="H2539" s="604"/>
      <c r="I2539" s="604"/>
      <c r="J2539" s="604"/>
      <c r="K2539" s="604"/>
      <c r="L2539" s="604"/>
      <c r="M2539" s="604"/>
      <c r="N2539" s="604"/>
      <c r="O2539" s="604"/>
      <c r="P2539" s="604"/>
      <c r="Q2539" s="604"/>
      <c r="R2539" s="604"/>
      <c r="S2539" s="604"/>
      <c r="T2539" s="604"/>
      <c r="U2539" s="604"/>
      <c r="V2539" s="604"/>
      <c r="W2539" s="604"/>
      <c r="X2539" s="604"/>
      <c r="Y2539" s="604"/>
      <c r="Z2539" s="604"/>
      <c r="AA2539" s="604"/>
      <c r="AB2539" s="604"/>
      <c r="AC2539" s="604"/>
      <c r="AD2539" s="604"/>
      <c r="AE2539" s="604"/>
      <c r="AF2539" s="604"/>
      <c r="AG2539" s="604"/>
      <c r="AH2539" s="604"/>
      <c r="AI2539" s="604"/>
      <c r="AJ2539" s="604"/>
      <c r="AK2539" s="604"/>
      <c r="AL2539" s="604"/>
      <c r="AM2539" s="604"/>
      <c r="AN2539" s="604"/>
      <c r="AO2539" s="604"/>
      <c r="AP2539" s="604"/>
      <c r="AQ2539" s="604"/>
      <c r="AR2539" s="604"/>
      <c r="AS2539" s="604"/>
      <c r="AT2539" s="604"/>
      <c r="AU2539" s="604"/>
      <c r="AV2539" s="604"/>
      <c r="AW2539" s="604"/>
      <c r="AX2539" s="604"/>
      <c r="AY2539" s="604"/>
      <c r="AZ2539" s="604"/>
      <c r="BA2539" s="604"/>
      <c r="BB2539" s="604"/>
      <c r="BC2539" s="604"/>
      <c r="BD2539" s="604"/>
      <c r="BE2539" s="604"/>
      <c r="BF2539" s="604"/>
      <c r="BG2539" s="604"/>
      <c r="BH2539" s="604"/>
      <c r="BI2539" s="604"/>
      <c r="BJ2539" s="604"/>
      <c r="BK2539" s="604"/>
      <c r="BL2539" s="604"/>
      <c r="BM2539" s="604"/>
      <c r="BN2539" s="604"/>
      <c r="BO2539" s="604"/>
      <c r="BP2539" s="604"/>
      <c r="BQ2539" s="256"/>
      <c r="BR2539" s="256"/>
      <c r="BS2539" s="256"/>
      <c r="BT2539" s="257"/>
      <c r="BU2539" s="257"/>
      <c r="BV2539" s="255"/>
    </row>
    <row r="2540" spans="1:77" ht="10.9" customHeight="1" x14ac:dyDescent="0.45">
      <c r="A2540" s="95"/>
      <c r="B2540" s="258"/>
      <c r="C2540" s="62"/>
      <c r="D2540" s="62"/>
      <c r="E2540" s="62"/>
      <c r="F2540" s="63"/>
      <c r="G2540" s="63"/>
      <c r="H2540" s="62"/>
      <c r="I2540" s="62"/>
      <c r="J2540" s="62"/>
      <c r="K2540" s="62"/>
      <c r="L2540" s="62"/>
      <c r="M2540" s="62"/>
      <c r="N2540" s="62"/>
      <c r="O2540" s="62"/>
      <c r="P2540" s="62"/>
      <c r="Q2540" s="62"/>
      <c r="R2540" s="62"/>
      <c r="S2540" s="62"/>
      <c r="T2540" s="62"/>
      <c r="U2540" s="62"/>
      <c r="V2540" s="62"/>
      <c r="W2540" s="62"/>
      <c r="X2540" s="62"/>
      <c r="Y2540" s="62"/>
      <c r="Z2540" s="62"/>
      <c r="AA2540" s="62"/>
      <c r="AB2540" s="62"/>
      <c r="AC2540" s="62"/>
      <c r="AD2540" s="62"/>
      <c r="AE2540" s="62"/>
      <c r="AF2540" s="62"/>
      <c r="AG2540" s="62"/>
      <c r="AH2540" s="259"/>
      <c r="AI2540" s="259"/>
      <c r="AJ2540" s="62"/>
      <c r="AK2540" s="62"/>
      <c r="AL2540" s="62"/>
      <c r="AM2540" s="62"/>
      <c r="AN2540" s="62"/>
      <c r="AO2540" s="62"/>
      <c r="AP2540" s="62"/>
      <c r="AQ2540" s="62"/>
      <c r="AR2540" s="62"/>
      <c r="AS2540" s="62"/>
      <c r="AT2540" s="62"/>
      <c r="AU2540" s="62"/>
      <c r="AV2540" s="62"/>
      <c r="AW2540" s="62"/>
      <c r="AX2540" s="62"/>
      <c r="AY2540" s="62"/>
      <c r="AZ2540" s="62"/>
      <c r="BA2540" s="62"/>
      <c r="BB2540" s="62"/>
      <c r="BC2540" s="62"/>
      <c r="BD2540" s="62"/>
      <c r="BE2540" s="62"/>
      <c r="BF2540" s="62"/>
      <c r="BG2540" s="62"/>
      <c r="BH2540" s="62"/>
      <c r="BI2540" s="62"/>
      <c r="BJ2540" s="62"/>
      <c r="BK2540" s="62"/>
      <c r="BL2540" s="62"/>
      <c r="BM2540" s="62"/>
      <c r="BN2540" s="62"/>
      <c r="BO2540" s="62"/>
      <c r="BP2540" s="94"/>
      <c r="BQ2540" s="87"/>
      <c r="BR2540" s="94"/>
      <c r="BS2540" s="94"/>
      <c r="BT2540" s="15"/>
      <c r="BU2540" s="15"/>
      <c r="BV2540" s="95"/>
    </row>
    <row r="2541" spans="1:77" s="18" customFormat="1" ht="36.75" customHeight="1" x14ac:dyDescent="0.45">
      <c r="A2541" s="260"/>
      <c r="B2541" s="258"/>
      <c r="C2541" s="261"/>
      <c r="D2541" s="262" t="s">
        <v>10</v>
      </c>
      <c r="E2541" s="605" t="str">
        <f>IF(ROSTER!D$3="","",ROSTER!D$3)</f>
        <v/>
      </c>
      <c r="F2541" s="605"/>
      <c r="G2541" s="605"/>
      <c r="H2541" s="605"/>
      <c r="I2541" s="605"/>
      <c r="J2541" s="605"/>
      <c r="K2541" s="605"/>
      <c r="L2541" s="605"/>
      <c r="M2541" s="605"/>
      <c r="N2541" s="605"/>
      <c r="O2541" s="605"/>
      <c r="P2541" s="605"/>
      <c r="Q2541" s="605"/>
      <c r="R2541" s="605"/>
      <c r="S2541" s="605"/>
      <c r="T2541" s="605"/>
      <c r="U2541" s="605"/>
      <c r="V2541" s="605"/>
      <c r="W2541" s="605"/>
      <c r="X2541" s="605"/>
      <c r="Y2541" s="605"/>
      <c r="Z2541" s="605"/>
      <c r="AA2541" s="605"/>
      <c r="AB2541" s="605"/>
      <c r="AC2541" s="605"/>
      <c r="AD2541" s="605"/>
      <c r="AE2541" s="605"/>
      <c r="AF2541" s="316"/>
      <c r="AG2541" s="606" t="s">
        <v>11</v>
      </c>
      <c r="AH2541" s="606"/>
      <c r="AI2541" s="606"/>
      <c r="AJ2541" s="606"/>
      <c r="AK2541" s="606"/>
      <c r="AL2541" s="606"/>
      <c r="AM2541" s="606"/>
      <c r="AN2541" s="607"/>
      <c r="AO2541" s="607"/>
      <c r="AP2541" s="607"/>
      <c r="AQ2541" s="607"/>
      <c r="AR2541" s="607"/>
      <c r="AS2541" s="607"/>
      <c r="AT2541" s="607"/>
      <c r="AU2541" s="607"/>
      <c r="AV2541" s="607"/>
      <c r="AW2541" s="607"/>
      <c r="AX2541" s="607"/>
      <c r="AY2541" s="607"/>
      <c r="AZ2541" s="607"/>
      <c r="BA2541" s="607"/>
      <c r="BB2541" s="607"/>
      <c r="BC2541" s="607"/>
      <c r="BD2541" s="607"/>
      <c r="BE2541" s="607"/>
      <c r="BF2541" s="607"/>
      <c r="BG2541" s="607"/>
      <c r="BH2541" s="607"/>
      <c r="BI2541" s="607"/>
      <c r="BJ2541" s="607"/>
      <c r="BK2541" s="607"/>
      <c r="BL2541" s="607"/>
      <c r="BM2541" s="607"/>
      <c r="BN2541" s="607"/>
      <c r="BO2541" s="607"/>
      <c r="BP2541" s="94"/>
      <c r="BQ2541" s="88" t="s">
        <v>130</v>
      </c>
      <c r="BR2541" s="94"/>
      <c r="BS2541" s="94"/>
      <c r="BT2541" s="263"/>
      <c r="BU2541" s="263"/>
      <c r="BV2541" s="260"/>
    </row>
    <row r="2542" spans="1:77" ht="8.85" customHeight="1" x14ac:dyDescent="0.45">
      <c r="A2542" s="96"/>
      <c r="B2542" s="258"/>
      <c r="C2542" s="259" t="s">
        <v>39</v>
      </c>
      <c r="D2542" s="259"/>
      <c r="E2542" s="259"/>
      <c r="F2542" s="63"/>
      <c r="G2542" s="63"/>
      <c r="H2542" s="259"/>
      <c r="I2542" s="259"/>
      <c r="J2542" s="317"/>
      <c r="K2542" s="317"/>
      <c r="L2542" s="317"/>
      <c r="M2542" s="317"/>
      <c r="N2542" s="317"/>
      <c r="O2542" s="317"/>
      <c r="P2542" s="317"/>
      <c r="Q2542" s="317"/>
      <c r="R2542" s="317"/>
      <c r="S2542" s="317"/>
      <c r="T2542" s="317"/>
      <c r="U2542" s="317"/>
      <c r="V2542" s="317"/>
      <c r="W2542" s="317"/>
      <c r="X2542" s="317"/>
      <c r="Y2542" s="317"/>
      <c r="Z2542" s="317"/>
      <c r="AA2542" s="317"/>
      <c r="AB2542" s="317"/>
      <c r="AC2542" s="317"/>
      <c r="AD2542" s="317"/>
      <c r="AE2542" s="317"/>
      <c r="AF2542" s="317"/>
      <c r="AG2542" s="317"/>
      <c r="AH2542" s="317"/>
      <c r="AI2542" s="259"/>
      <c r="AJ2542" s="264"/>
      <c r="AK2542" s="265"/>
      <c r="AL2542" s="265"/>
      <c r="AM2542" s="265"/>
      <c r="AN2542" s="265"/>
      <c r="AO2542" s="265"/>
      <c r="AP2542" s="265"/>
      <c r="AQ2542" s="266"/>
      <c r="AR2542" s="266"/>
      <c r="AS2542" s="266"/>
      <c r="AT2542" s="266"/>
      <c r="AU2542" s="266"/>
      <c r="AV2542" s="266"/>
      <c r="AW2542" s="266"/>
      <c r="AX2542" s="266"/>
      <c r="AY2542" s="266"/>
      <c r="AZ2542" s="266"/>
      <c r="BA2542" s="266"/>
      <c r="BB2542" s="266"/>
      <c r="BC2542" s="266"/>
      <c r="BD2542" s="266"/>
      <c r="BE2542" s="266"/>
      <c r="BF2542" s="266"/>
      <c r="BG2542" s="266"/>
      <c r="BH2542" s="266"/>
      <c r="BI2542" s="266"/>
      <c r="BJ2542" s="266"/>
      <c r="BK2542" s="266"/>
      <c r="BL2542" s="266"/>
      <c r="BM2542" s="266"/>
      <c r="BN2542" s="266"/>
      <c r="BO2542" s="266"/>
      <c r="BP2542" s="266"/>
      <c r="BQ2542" s="267"/>
      <c r="BR2542" s="267"/>
      <c r="BS2542" s="267"/>
      <c r="BT2542" s="268"/>
      <c r="BU2542" s="268"/>
      <c r="BV2542" s="96"/>
    </row>
    <row r="2543" spans="1:77" s="18" customFormat="1" ht="33.75" x14ac:dyDescent="0.45">
      <c r="A2543" s="260"/>
      <c r="B2543" s="258"/>
      <c r="C2543" s="608" t="s">
        <v>38</v>
      </c>
      <c r="D2543" s="608"/>
      <c r="E2543" s="607"/>
      <c r="F2543" s="607"/>
      <c r="G2543" s="607"/>
      <c r="H2543" s="607"/>
      <c r="I2543" s="607"/>
      <c r="J2543" s="607"/>
      <c r="K2543" s="607"/>
      <c r="L2543" s="607"/>
      <c r="M2543" s="607"/>
      <c r="N2543" s="607"/>
      <c r="O2543" s="607"/>
      <c r="P2543" s="607"/>
      <c r="Q2543" s="607"/>
      <c r="R2543" s="607"/>
      <c r="S2543" s="607"/>
      <c r="T2543" s="607"/>
      <c r="U2543" s="607"/>
      <c r="V2543" s="607"/>
      <c r="W2543" s="607"/>
      <c r="X2543" s="607"/>
      <c r="Y2543" s="607"/>
      <c r="Z2543" s="607"/>
      <c r="AA2543" s="607"/>
      <c r="AB2543" s="607"/>
      <c r="AC2543" s="607"/>
      <c r="AD2543" s="607"/>
      <c r="AE2543" s="607"/>
      <c r="AF2543" s="316"/>
      <c r="AG2543" s="609" t="s">
        <v>21</v>
      </c>
      <c r="AH2543" s="609"/>
      <c r="AI2543" s="609"/>
      <c r="AJ2543" s="609"/>
      <c r="AK2543" s="607"/>
      <c r="AL2543" s="607"/>
      <c r="AM2543" s="607"/>
      <c r="AN2543" s="607"/>
      <c r="AO2543" s="607"/>
      <c r="AP2543" s="607"/>
      <c r="AQ2543" s="607"/>
      <c r="AR2543" s="607"/>
      <c r="AS2543" s="607"/>
      <c r="AT2543" s="607"/>
      <c r="AU2543" s="607"/>
      <c r="AV2543" s="607"/>
      <c r="AW2543" s="607"/>
      <c r="AX2543" s="607"/>
      <c r="AY2543" s="607"/>
      <c r="AZ2543" s="607"/>
      <c r="BA2543" s="607"/>
      <c r="BB2543" s="607"/>
      <c r="BC2543" s="610" t="s">
        <v>12</v>
      </c>
      <c r="BD2543" s="610"/>
      <c r="BE2543" s="610"/>
      <c r="BF2543" s="611"/>
      <c r="BG2543" s="611"/>
      <c r="BH2543" s="611"/>
      <c r="BI2543" s="611"/>
      <c r="BJ2543" s="611"/>
      <c r="BK2543" s="611"/>
      <c r="BL2543" s="611"/>
      <c r="BM2543" s="611"/>
      <c r="BN2543" s="611"/>
      <c r="BO2543" s="611"/>
      <c r="BP2543" s="64"/>
      <c r="BQ2543" s="269"/>
      <c r="BR2543" s="65"/>
      <c r="BS2543" s="65"/>
      <c r="BT2543" s="270">
        <f>IF(BF2543=0,0,1)</f>
        <v>0</v>
      </c>
      <c r="BU2543" s="18">
        <f>IF((BG2593+BK2593)&gt;(AQ2593+AU2593),1,0)</f>
        <v>0</v>
      </c>
      <c r="BV2543" s="271"/>
    </row>
    <row r="2544" spans="1:77" ht="9.6" customHeight="1" x14ac:dyDescent="0.45">
      <c r="A2544" s="95"/>
      <c r="B2544" s="258"/>
      <c r="C2544" s="62"/>
      <c r="D2544" s="62"/>
      <c r="E2544" s="62"/>
      <c r="F2544" s="63"/>
      <c r="G2544" s="63"/>
      <c r="H2544" s="62"/>
      <c r="I2544" s="62"/>
      <c r="J2544" s="62"/>
      <c r="K2544" s="62"/>
      <c r="L2544" s="62"/>
      <c r="M2544" s="62"/>
      <c r="N2544" s="62"/>
      <c r="O2544" s="62"/>
      <c r="P2544" s="62"/>
      <c r="Q2544" s="62"/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2"/>
      <c r="AC2544" s="62"/>
      <c r="AD2544" s="62"/>
      <c r="AE2544" s="62"/>
      <c r="AF2544" s="62"/>
      <c r="AG2544" s="62"/>
      <c r="AH2544" s="259"/>
      <c r="AI2544" s="259"/>
      <c r="AJ2544" s="62"/>
      <c r="AK2544" s="62"/>
      <c r="AL2544" s="62"/>
      <c r="AM2544" s="62"/>
      <c r="AN2544" s="62"/>
      <c r="AO2544" s="62"/>
      <c r="AP2544" s="62"/>
      <c r="AQ2544" s="62"/>
      <c r="AR2544" s="62"/>
      <c r="AS2544" s="62"/>
      <c r="AT2544" s="62"/>
      <c r="AU2544" s="62"/>
      <c r="AV2544" s="62"/>
      <c r="AW2544" s="62"/>
      <c r="AX2544" s="62"/>
      <c r="AY2544" s="62"/>
      <c r="AZ2544" s="62"/>
      <c r="BA2544" s="62"/>
      <c r="BB2544" s="62"/>
      <c r="BC2544" s="62"/>
      <c r="BD2544" s="62"/>
      <c r="BE2544" s="62"/>
      <c r="BF2544" s="62"/>
      <c r="BG2544" s="62"/>
      <c r="BH2544" s="62"/>
      <c r="BI2544" s="62"/>
      <c r="BJ2544" s="62"/>
      <c r="BK2544" s="62"/>
      <c r="BL2544" s="62"/>
      <c r="BM2544" s="62"/>
      <c r="BN2544" s="62"/>
      <c r="BO2544" s="62"/>
      <c r="BP2544" s="62"/>
      <c r="BQ2544" s="66"/>
      <c r="BR2544" s="66"/>
      <c r="BS2544" s="66"/>
      <c r="BT2544" s="15"/>
      <c r="BU2544" s="15"/>
      <c r="BV2544" s="95"/>
    </row>
    <row r="2545" spans="1:79" ht="8.85" customHeight="1" thickBot="1" x14ac:dyDescent="0.5">
      <c r="A2545" s="95"/>
      <c r="B2545" s="113"/>
      <c r="C2545" s="67"/>
      <c r="D2545" s="67"/>
      <c r="E2545" s="67"/>
      <c r="F2545" s="68"/>
      <c r="G2545" s="68"/>
      <c r="H2545" s="67"/>
      <c r="I2545" s="67"/>
      <c r="J2545" s="67"/>
      <c r="K2545" s="67"/>
      <c r="L2545" s="67"/>
      <c r="M2545" s="67"/>
      <c r="N2545" s="67"/>
      <c r="O2545" s="67"/>
      <c r="P2545" s="67"/>
      <c r="Q2545" s="67"/>
      <c r="R2545" s="67"/>
      <c r="S2545" s="67"/>
      <c r="T2545" s="67"/>
      <c r="U2545" s="67"/>
      <c r="V2545" s="67"/>
      <c r="W2545" s="67"/>
      <c r="X2545" s="67"/>
      <c r="Y2545" s="67"/>
      <c r="Z2545" s="67"/>
      <c r="AA2545" s="67"/>
      <c r="AB2545" s="67"/>
      <c r="AC2545" s="67"/>
      <c r="AD2545" s="67"/>
      <c r="AE2545" s="67"/>
      <c r="AF2545" s="67"/>
      <c r="AG2545" s="67"/>
      <c r="AH2545" s="272"/>
      <c r="AI2545" s="272"/>
      <c r="AJ2545" s="67"/>
      <c r="AK2545" s="67"/>
      <c r="AL2545" s="67"/>
      <c r="AM2545" s="67"/>
      <c r="AN2545" s="67"/>
      <c r="AO2545" s="67"/>
      <c r="AP2545" s="67"/>
      <c r="AQ2545" s="67"/>
      <c r="AR2545" s="67"/>
      <c r="AS2545" s="67"/>
      <c r="AT2545" s="67"/>
      <c r="AU2545" s="67"/>
      <c r="AV2545" s="67"/>
      <c r="AW2545" s="67"/>
      <c r="AX2545" s="67"/>
      <c r="AY2545" s="67"/>
      <c r="AZ2545" s="67"/>
      <c r="BA2545" s="67"/>
      <c r="BB2545" s="67"/>
      <c r="BC2545" s="67"/>
      <c r="BD2545" s="67"/>
      <c r="BE2545" s="67"/>
      <c r="BF2545" s="67"/>
      <c r="BG2545" s="67"/>
      <c r="BH2545" s="67"/>
      <c r="BI2545" s="67"/>
      <c r="BJ2545" s="67"/>
      <c r="BK2545" s="67"/>
      <c r="BL2545" s="67"/>
      <c r="BM2545" s="67"/>
      <c r="BN2545" s="67"/>
      <c r="BO2545" s="67"/>
      <c r="BP2545" s="67"/>
      <c r="BQ2545" s="69"/>
      <c r="BR2545" s="69"/>
      <c r="BS2545" s="69"/>
      <c r="BT2545" s="15"/>
      <c r="BU2545" s="15"/>
      <c r="BV2545" s="95"/>
    </row>
    <row r="2546" spans="1:79" s="18" customFormat="1" ht="40.5" customHeight="1" thickTop="1" x14ac:dyDescent="0.4">
      <c r="A2546" s="271"/>
      <c r="B2546" s="652" t="s">
        <v>0</v>
      </c>
      <c r="C2546" s="648" t="s">
        <v>1</v>
      </c>
      <c r="D2546" s="649"/>
      <c r="E2546" s="273" t="s">
        <v>28</v>
      </c>
      <c r="F2546" s="546" t="s">
        <v>100</v>
      </c>
      <c r="G2546" s="546" t="s">
        <v>101</v>
      </c>
      <c r="H2546" s="644" t="s">
        <v>41</v>
      </c>
      <c r="I2546" s="645"/>
      <c r="J2546" s="554" t="s">
        <v>7</v>
      </c>
      <c r="K2546" s="554"/>
      <c r="L2546" s="554"/>
      <c r="M2546" s="554"/>
      <c r="N2546" s="554"/>
      <c r="O2546" s="554"/>
      <c r="P2546" s="554" t="s">
        <v>2</v>
      </c>
      <c r="Q2546" s="554"/>
      <c r="R2546" s="554"/>
      <c r="S2546" s="554"/>
      <c r="T2546" s="554"/>
      <c r="U2546" s="555"/>
      <c r="V2546" s="550" t="s">
        <v>158</v>
      </c>
      <c r="W2546" s="551"/>
      <c r="X2546" s="550" t="s">
        <v>35</v>
      </c>
      <c r="Y2546" s="551"/>
      <c r="Z2546" s="550" t="s">
        <v>36</v>
      </c>
      <c r="AA2546" s="551"/>
      <c r="AB2546" s="550" t="s">
        <v>44</v>
      </c>
      <c r="AC2546" s="551"/>
      <c r="AD2546" s="554" t="s">
        <v>6</v>
      </c>
      <c r="AE2546" s="554"/>
      <c r="AF2546" s="554"/>
      <c r="AG2546" s="554"/>
      <c r="AH2546" s="554"/>
      <c r="AI2546" s="554"/>
      <c r="AJ2546" s="554" t="s">
        <v>68</v>
      </c>
      <c r="AK2546" s="554"/>
      <c r="AL2546" s="554"/>
      <c r="AM2546" s="554"/>
      <c r="AN2546" s="554"/>
      <c r="AO2546" s="554"/>
      <c r="AP2546" s="554" t="s">
        <v>69</v>
      </c>
      <c r="AQ2546" s="554"/>
      <c r="AR2546" s="554"/>
      <c r="AS2546" s="554"/>
      <c r="AT2546" s="554"/>
      <c r="AU2546" s="554"/>
      <c r="AV2546" s="554" t="s">
        <v>70</v>
      </c>
      <c r="AW2546" s="554"/>
      <c r="AX2546" s="554"/>
      <c r="AY2546" s="554"/>
      <c r="AZ2546" s="554"/>
      <c r="BA2546" s="555"/>
      <c r="BB2546" s="554" t="s">
        <v>4</v>
      </c>
      <c r="BC2546" s="554"/>
      <c r="BD2546" s="554"/>
      <c r="BE2546" s="554"/>
      <c r="BF2546" s="554"/>
      <c r="BG2546" s="554"/>
      <c r="BH2546" s="554" t="s">
        <v>71</v>
      </c>
      <c r="BI2546" s="554"/>
      <c r="BJ2546" s="554"/>
      <c r="BK2546" s="554"/>
      <c r="BL2546" s="554"/>
      <c r="BM2546" s="556"/>
      <c r="BN2546" s="557" t="s">
        <v>25</v>
      </c>
      <c r="BO2546" s="558"/>
      <c r="BP2546" s="559"/>
      <c r="BQ2546" s="691" t="s">
        <v>110</v>
      </c>
      <c r="BR2546" s="691" t="s">
        <v>86</v>
      </c>
      <c r="BS2546" s="691" t="s">
        <v>87</v>
      </c>
      <c r="BT2546" s="274"/>
      <c r="BU2546" s="274"/>
      <c r="BV2546" s="271"/>
    </row>
    <row r="2547" spans="1:79" s="18" customFormat="1" ht="41.25" customHeight="1" x14ac:dyDescent="0.7">
      <c r="A2547" s="271"/>
      <c r="B2547" s="653"/>
      <c r="C2547" s="650"/>
      <c r="D2547" s="651"/>
      <c r="E2547" s="275" t="s">
        <v>102</v>
      </c>
      <c r="F2547" s="547"/>
      <c r="G2547" s="547"/>
      <c r="H2547" s="646"/>
      <c r="I2547" s="647"/>
      <c r="J2547" s="525" t="s">
        <v>17</v>
      </c>
      <c r="K2547" s="526"/>
      <c r="L2547" s="521" t="s">
        <v>18</v>
      </c>
      <c r="M2547" s="522"/>
      <c r="N2547" s="523" t="s">
        <v>19</v>
      </c>
      <c r="O2547" s="524"/>
      <c r="P2547" s="525" t="s">
        <v>26</v>
      </c>
      <c r="Q2547" s="526"/>
      <c r="R2547" s="521" t="s">
        <v>24</v>
      </c>
      <c r="S2547" s="522"/>
      <c r="T2547" s="523" t="s">
        <v>19</v>
      </c>
      <c r="U2547" s="527"/>
      <c r="V2547" s="552"/>
      <c r="W2547" s="553"/>
      <c r="X2547" s="552"/>
      <c r="Y2547" s="553"/>
      <c r="Z2547" s="552"/>
      <c r="AA2547" s="553"/>
      <c r="AB2547" s="552"/>
      <c r="AC2547" s="553"/>
      <c r="AD2547" s="525" t="s">
        <v>48</v>
      </c>
      <c r="AE2547" s="526"/>
      <c r="AF2547" s="521" t="s">
        <v>23</v>
      </c>
      <c r="AG2547" s="522"/>
      <c r="AH2547" s="563" t="s">
        <v>5</v>
      </c>
      <c r="AI2547" s="564"/>
      <c r="AJ2547" s="525" t="s">
        <v>48</v>
      </c>
      <c r="AK2547" s="526"/>
      <c r="AL2547" s="521" t="s">
        <v>23</v>
      </c>
      <c r="AM2547" s="522"/>
      <c r="AN2547" s="563" t="s">
        <v>5</v>
      </c>
      <c r="AO2547" s="564"/>
      <c r="AP2547" s="525" t="s">
        <v>48</v>
      </c>
      <c r="AQ2547" s="526"/>
      <c r="AR2547" s="521" t="s">
        <v>23</v>
      </c>
      <c r="AS2547" s="522"/>
      <c r="AT2547" s="563" t="s">
        <v>5</v>
      </c>
      <c r="AU2547" s="564"/>
      <c r="AV2547" s="525" t="s">
        <v>48</v>
      </c>
      <c r="AW2547" s="526"/>
      <c r="AX2547" s="521" t="s">
        <v>23</v>
      </c>
      <c r="AY2547" s="522"/>
      <c r="AZ2547" s="563" t="s">
        <v>5</v>
      </c>
      <c r="BA2547" s="655"/>
      <c r="BB2547" s="525" t="s">
        <v>48</v>
      </c>
      <c r="BC2547" s="526"/>
      <c r="BD2547" s="521" t="s">
        <v>23</v>
      </c>
      <c r="BE2547" s="522"/>
      <c r="BF2547" s="563" t="s">
        <v>5</v>
      </c>
      <c r="BG2547" s="564"/>
      <c r="BH2547" s="525" t="s">
        <v>48</v>
      </c>
      <c r="BI2547" s="526"/>
      <c r="BJ2547" s="521" t="s">
        <v>23</v>
      </c>
      <c r="BK2547" s="522"/>
      <c r="BL2547" s="563" t="s">
        <v>5</v>
      </c>
      <c r="BM2547" s="564"/>
      <c r="BN2547" s="560"/>
      <c r="BO2547" s="561"/>
      <c r="BP2547" s="562"/>
      <c r="BQ2547" s="692"/>
      <c r="BR2547" s="692"/>
      <c r="BS2547" s="692"/>
      <c r="BT2547" s="274"/>
      <c r="BU2547" s="274"/>
      <c r="BV2547" s="271"/>
      <c r="CA2547" s="104"/>
    </row>
    <row r="2548" spans="1:79" ht="23.85" customHeight="1" x14ac:dyDescent="0.35">
      <c r="A2548" s="276"/>
      <c r="B2548" s="570" t="str">
        <f>IF(ROSTER!B$8="","",ROSTER!B$8)</f>
        <v/>
      </c>
      <c r="C2548" s="572" t="str">
        <f>IF(ROSTER!C$8="","",ROSTER!C$8)</f>
        <v/>
      </c>
      <c r="D2548" s="573"/>
      <c r="E2548" s="574"/>
      <c r="F2548" s="576">
        <f>IF(E2548="y",1,IF(E2548="S",1,0))</f>
        <v>0</v>
      </c>
      <c r="G2548" s="582">
        <f>IF(E2548="S",1,0)</f>
        <v>0</v>
      </c>
      <c r="H2548" s="578"/>
      <c r="I2548" s="543"/>
      <c r="J2548" s="542"/>
      <c r="K2548" s="580"/>
      <c r="L2548" s="584"/>
      <c r="M2548" s="585"/>
      <c r="N2548" s="588">
        <f>L2548+J2548</f>
        <v>0</v>
      </c>
      <c r="O2548" s="589"/>
      <c r="P2548" s="542"/>
      <c r="Q2548" s="580"/>
      <c r="R2548" s="584"/>
      <c r="S2548" s="585"/>
      <c r="T2548" s="588">
        <f>R2548-P2548</f>
        <v>0</v>
      </c>
      <c r="U2548" s="588"/>
      <c r="V2548" s="542"/>
      <c r="W2548" s="543"/>
      <c r="X2548" s="593"/>
      <c r="Y2548" s="543"/>
      <c r="Z2548" s="542"/>
      <c r="AA2548" s="543"/>
      <c r="AB2548" s="542"/>
      <c r="AC2548" s="543"/>
      <c r="AD2548" s="542"/>
      <c r="AE2548" s="580"/>
      <c r="AF2548" s="584"/>
      <c r="AG2548" s="585"/>
      <c r="AH2548" s="595">
        <f>IF(AD2548=0,0,(AF2548/AD2548)*100)</f>
        <v>0</v>
      </c>
      <c r="AI2548" s="596"/>
      <c r="AJ2548" s="542"/>
      <c r="AK2548" s="580"/>
      <c r="AL2548" s="584"/>
      <c r="AM2548" s="585"/>
      <c r="AN2548" s="595">
        <f>IF(AJ2548=0,0,(AL2548/AJ2548)*100)</f>
        <v>0</v>
      </c>
      <c r="AO2548" s="596"/>
      <c r="AP2548" s="542"/>
      <c r="AQ2548" s="580"/>
      <c r="AR2548" s="584"/>
      <c r="AS2548" s="585"/>
      <c r="AT2548" s="595">
        <f>IF(AP2548=0,0,(AR2548/AP2548)*100)</f>
        <v>0</v>
      </c>
      <c r="AU2548" s="596"/>
      <c r="AV2548" s="599">
        <f>AD2548+AJ2548+AP2548</f>
        <v>0</v>
      </c>
      <c r="AW2548" s="600"/>
      <c r="AX2548" s="630">
        <f>AF2548+AL2548+AR2548</f>
        <v>0</v>
      </c>
      <c r="AY2548" s="631"/>
      <c r="AZ2548" s="595">
        <f>IF(AV2548=0,0,(AX2548/AV2548)*100)</f>
        <v>0</v>
      </c>
      <c r="BA2548" s="596"/>
      <c r="BB2548" s="542"/>
      <c r="BC2548" s="580"/>
      <c r="BD2548" s="584"/>
      <c r="BE2548" s="585"/>
      <c r="BF2548" s="595">
        <f>IF(BB2548=0,0,(BD2548/BB2548)*100)</f>
        <v>0</v>
      </c>
      <c r="BG2548" s="596"/>
      <c r="BH2548" s="599">
        <f>AV2548+BB2548</f>
        <v>0</v>
      </c>
      <c r="BI2548" s="600"/>
      <c r="BJ2548" s="630">
        <f>AX2548+BD2548</f>
        <v>0</v>
      </c>
      <c r="BK2548" s="631"/>
      <c r="BL2548" s="595">
        <f>IF(BH2548=0,0,(BJ2548/BH2548)*100)</f>
        <v>0</v>
      </c>
      <c r="BM2548" s="596"/>
      <c r="BN2548" s="656">
        <f>(AF2548*2)+(AL2548*2)+(AR2548*3)+BD2548</f>
        <v>0</v>
      </c>
      <c r="BO2548" s="657"/>
      <c r="BP2548" s="658"/>
      <c r="BQ2548" s="676">
        <f>IF(BS2548=0,0,50*BR2548/BS2548)</f>
        <v>0</v>
      </c>
      <c r="BR2548" s="662">
        <f>(BN2548*BU$2548)+(N2548*BU$2549)+(Z2548*BU$2550)+(R2548*BU$2551)+(X2548*BU$2552)+(AB2548*BU$2553)+(V2548*BU$2558)</f>
        <v>0</v>
      </c>
      <c r="BS2548" s="662">
        <f>((BB2548-BD2548)*BU$2555)+((AV2548-AX2548)*BU$2554)+(H2548*BU$2556)+(P2548*BU$2557)</f>
        <v>0</v>
      </c>
      <c r="BT2548" s="19" t="s">
        <v>75</v>
      </c>
      <c r="BU2548" s="277">
        <f>IF(BQ2543="B",'VALUE POINTS'!L$10,IF('GAME STATS'!BQ2543="C",'VALUE POINTS'!M$10,'VALUE POINTS'!K$10))</f>
        <v>1</v>
      </c>
      <c r="BV2548" s="278"/>
    </row>
    <row r="2549" spans="1:79" ht="23.85" customHeight="1" x14ac:dyDescent="0.35">
      <c r="A2549" s="276"/>
      <c r="B2549" s="571"/>
      <c r="C2549" s="642" t="str">
        <f>IF(ROSTER!D$8="","",ROSTER!D$8)</f>
        <v/>
      </c>
      <c r="D2549" s="643"/>
      <c r="E2549" s="575"/>
      <c r="F2549" s="577"/>
      <c r="G2549" s="583"/>
      <c r="H2549" s="579"/>
      <c r="I2549" s="545"/>
      <c r="J2549" s="544"/>
      <c r="K2549" s="581"/>
      <c r="L2549" s="586"/>
      <c r="M2549" s="587"/>
      <c r="N2549" s="592"/>
      <c r="O2549" s="603"/>
      <c r="P2549" s="544"/>
      <c r="Q2549" s="581"/>
      <c r="R2549" s="586"/>
      <c r="S2549" s="587"/>
      <c r="T2549" s="592"/>
      <c r="U2549" s="592"/>
      <c r="V2549" s="544"/>
      <c r="W2549" s="545"/>
      <c r="X2549" s="594"/>
      <c r="Y2549" s="545"/>
      <c r="Z2549" s="544"/>
      <c r="AA2549" s="545"/>
      <c r="AB2549" s="544"/>
      <c r="AC2549" s="545"/>
      <c r="AD2549" s="544"/>
      <c r="AE2549" s="581"/>
      <c r="AF2549" s="586"/>
      <c r="AG2549" s="587"/>
      <c r="AH2549" s="626"/>
      <c r="AI2549" s="627"/>
      <c r="AJ2549" s="544"/>
      <c r="AK2549" s="581"/>
      <c r="AL2549" s="586"/>
      <c r="AM2549" s="587"/>
      <c r="AN2549" s="626"/>
      <c r="AO2549" s="627"/>
      <c r="AP2549" s="544"/>
      <c r="AQ2549" s="581"/>
      <c r="AR2549" s="586"/>
      <c r="AS2549" s="587"/>
      <c r="AT2549" s="626"/>
      <c r="AU2549" s="627"/>
      <c r="AV2549" s="628"/>
      <c r="AW2549" s="629"/>
      <c r="AX2549" s="632"/>
      <c r="AY2549" s="633"/>
      <c r="AZ2549" s="626"/>
      <c r="BA2549" s="627"/>
      <c r="BB2549" s="544"/>
      <c r="BC2549" s="581"/>
      <c r="BD2549" s="586"/>
      <c r="BE2549" s="587"/>
      <c r="BF2549" s="626"/>
      <c r="BG2549" s="627"/>
      <c r="BH2549" s="628"/>
      <c r="BI2549" s="629"/>
      <c r="BJ2549" s="632"/>
      <c r="BK2549" s="633"/>
      <c r="BL2549" s="626"/>
      <c r="BM2549" s="627"/>
      <c r="BN2549" s="678"/>
      <c r="BO2549" s="679"/>
      <c r="BP2549" s="680"/>
      <c r="BQ2549" s="677"/>
      <c r="BR2549" s="663"/>
      <c r="BS2549" s="663"/>
      <c r="BT2549" s="19" t="s">
        <v>76</v>
      </c>
      <c r="BU2549" s="277">
        <f>IF(BQ2543="B",'VALUE POINTS'!L$11,IF('GAME STATS'!BQ2543="C",'VALUE POINTS'!M$11,'VALUE POINTS'!K$11))</f>
        <v>1</v>
      </c>
      <c r="BV2549" s="278"/>
    </row>
    <row r="2550" spans="1:79" ht="21.75" customHeight="1" x14ac:dyDescent="0.4">
      <c r="A2550" s="95"/>
      <c r="B2550" s="570" t="str">
        <f>IF(ROSTER!B$10="","",ROSTER!B$10)</f>
        <v/>
      </c>
      <c r="C2550" s="572" t="str">
        <f>IF(ROSTER!C$10="","",ROSTER!C$10)</f>
        <v/>
      </c>
      <c r="D2550" s="573"/>
      <c r="E2550" s="574"/>
      <c r="F2550" s="576">
        <f>IF(E2550="y",1,IF(E2550="S",1,0))</f>
        <v>0</v>
      </c>
      <c r="G2550" s="582">
        <f>IF(E2550="S",1,0)</f>
        <v>0</v>
      </c>
      <c r="H2550" s="578"/>
      <c r="I2550" s="543"/>
      <c r="J2550" s="542"/>
      <c r="K2550" s="580"/>
      <c r="L2550" s="584"/>
      <c r="M2550" s="585"/>
      <c r="N2550" s="588">
        <f>L2550+J2550</f>
        <v>0</v>
      </c>
      <c r="O2550" s="589"/>
      <c r="P2550" s="542"/>
      <c r="Q2550" s="580"/>
      <c r="R2550" s="584"/>
      <c r="S2550" s="585"/>
      <c r="T2550" s="588">
        <f>R2550-P2550</f>
        <v>0</v>
      </c>
      <c r="U2550" s="588"/>
      <c r="V2550" s="542"/>
      <c r="W2550" s="543"/>
      <c r="X2550" s="593"/>
      <c r="Y2550" s="543"/>
      <c r="Z2550" s="542"/>
      <c r="AA2550" s="543"/>
      <c r="AB2550" s="542"/>
      <c r="AC2550" s="543"/>
      <c r="AD2550" s="542"/>
      <c r="AE2550" s="580"/>
      <c r="AF2550" s="584"/>
      <c r="AG2550" s="585"/>
      <c r="AH2550" s="595">
        <f>IF(AD2550=0,0,(AF2550/AD2550)*100)</f>
        <v>0</v>
      </c>
      <c r="AI2550" s="596"/>
      <c r="AJ2550" s="542"/>
      <c r="AK2550" s="580"/>
      <c r="AL2550" s="584"/>
      <c r="AM2550" s="585"/>
      <c r="AN2550" s="595">
        <f>IF(AJ2550=0,0,(AL2550/AJ2550)*100)</f>
        <v>0</v>
      </c>
      <c r="AO2550" s="596"/>
      <c r="AP2550" s="542"/>
      <c r="AQ2550" s="580"/>
      <c r="AR2550" s="584"/>
      <c r="AS2550" s="585"/>
      <c r="AT2550" s="595">
        <f>IF(AP2550=0,0,(AR2550/AP2550)*100)</f>
        <v>0</v>
      </c>
      <c r="AU2550" s="596"/>
      <c r="AV2550" s="599">
        <f>AD2550+AJ2550+AP2550</f>
        <v>0</v>
      </c>
      <c r="AW2550" s="600"/>
      <c r="AX2550" s="630">
        <f>AF2550+AL2550+AR2550</f>
        <v>0</v>
      </c>
      <c r="AY2550" s="631"/>
      <c r="AZ2550" s="595">
        <f>IF(AV2550=0,0,(AX2550/AV2550)*100)</f>
        <v>0</v>
      </c>
      <c r="BA2550" s="596"/>
      <c r="BB2550" s="542"/>
      <c r="BC2550" s="580"/>
      <c r="BD2550" s="584"/>
      <c r="BE2550" s="585"/>
      <c r="BF2550" s="595">
        <f>IF(BB2550=0,0,(BD2550/BB2550)*100)</f>
        <v>0</v>
      </c>
      <c r="BG2550" s="596"/>
      <c r="BH2550" s="599">
        <f>AV2550+BB2550</f>
        <v>0</v>
      </c>
      <c r="BI2550" s="600"/>
      <c r="BJ2550" s="630">
        <f>AX2550+BD2550</f>
        <v>0</v>
      </c>
      <c r="BK2550" s="631"/>
      <c r="BL2550" s="595">
        <f>IF(BH2550=0,0,(BJ2550/BH2550)*100)</f>
        <v>0</v>
      </c>
      <c r="BM2550" s="596"/>
      <c r="BN2550" s="656">
        <f>(AF2550*2)+(AL2550*2)+(AR2550*3)+BD2550</f>
        <v>0</v>
      </c>
      <c r="BO2550" s="657"/>
      <c r="BP2550" s="658"/>
      <c r="BQ2550" s="676">
        <f>IF(BS2550=0,0,50*BR2550/BS2550)</f>
        <v>0</v>
      </c>
      <c r="BR2550" s="662">
        <f t="shared" ref="BR2550" si="2472">(BN2550*BU$2548)+(N2550*BU$2549)+(Z2550*BU$2550)+(R2550*BU$2551)+(X2550*BU$2552)+(AB2550*BU$2553)+(V2550*BU$2558)</f>
        <v>0</v>
      </c>
      <c r="BS2550" s="662">
        <f t="shared" ref="BS2550" si="2473">((BB2550-BD2550)*BU$2555)+((AV2550-AX2550)*BU$2554)+(H2550*BU$2556)+(P2550*BU$2557)</f>
        <v>0</v>
      </c>
      <c r="BT2550" s="19" t="s">
        <v>77</v>
      </c>
      <c r="BU2550" s="277">
        <f>IF(BQ2543="B",'VALUE POINTS'!L$12,IF('GAME STATS'!BQ2543="C",'VALUE POINTS'!M$12,'VALUE POINTS'!K$12))</f>
        <v>2</v>
      </c>
      <c r="BV2550" s="278"/>
      <c r="CA2550" s="18"/>
    </row>
    <row r="2551" spans="1:79" ht="21.75" customHeight="1" x14ac:dyDescent="0.35">
      <c r="A2551" s="95"/>
      <c r="B2551" s="571"/>
      <c r="C2551" s="642" t="str">
        <f>IF(ROSTER!D$10="","",ROSTER!D$10)</f>
        <v/>
      </c>
      <c r="D2551" s="643"/>
      <c r="E2551" s="575"/>
      <c r="F2551" s="577"/>
      <c r="G2551" s="583"/>
      <c r="H2551" s="579"/>
      <c r="I2551" s="545"/>
      <c r="J2551" s="544"/>
      <c r="K2551" s="581"/>
      <c r="L2551" s="586"/>
      <c r="M2551" s="587"/>
      <c r="N2551" s="592" t="s">
        <v>16</v>
      </c>
      <c r="O2551" s="603"/>
      <c r="P2551" s="544"/>
      <c r="Q2551" s="581"/>
      <c r="R2551" s="586"/>
      <c r="S2551" s="587"/>
      <c r="T2551" s="592" t="s">
        <v>16</v>
      </c>
      <c r="U2551" s="592"/>
      <c r="V2551" s="544"/>
      <c r="W2551" s="545"/>
      <c r="X2551" s="594"/>
      <c r="Y2551" s="545"/>
      <c r="Z2551" s="544"/>
      <c r="AA2551" s="545"/>
      <c r="AB2551" s="544"/>
      <c r="AC2551" s="545"/>
      <c r="AD2551" s="544"/>
      <c r="AE2551" s="581"/>
      <c r="AF2551" s="586"/>
      <c r="AG2551" s="587"/>
      <c r="AH2551" s="626"/>
      <c r="AI2551" s="627"/>
      <c r="AJ2551" s="544"/>
      <c r="AK2551" s="581"/>
      <c r="AL2551" s="586"/>
      <c r="AM2551" s="587"/>
      <c r="AN2551" s="626"/>
      <c r="AO2551" s="627"/>
      <c r="AP2551" s="544"/>
      <c r="AQ2551" s="581"/>
      <c r="AR2551" s="586"/>
      <c r="AS2551" s="587"/>
      <c r="AT2551" s="626"/>
      <c r="AU2551" s="627"/>
      <c r="AV2551" s="628"/>
      <c r="AW2551" s="629"/>
      <c r="AX2551" s="632"/>
      <c r="AY2551" s="633"/>
      <c r="AZ2551" s="626"/>
      <c r="BA2551" s="627"/>
      <c r="BB2551" s="544"/>
      <c r="BC2551" s="581"/>
      <c r="BD2551" s="586"/>
      <c r="BE2551" s="587"/>
      <c r="BF2551" s="626"/>
      <c r="BG2551" s="627"/>
      <c r="BH2551" s="628"/>
      <c r="BI2551" s="629"/>
      <c r="BJ2551" s="632"/>
      <c r="BK2551" s="633"/>
      <c r="BL2551" s="626"/>
      <c r="BM2551" s="627"/>
      <c r="BN2551" s="678"/>
      <c r="BO2551" s="679"/>
      <c r="BP2551" s="680"/>
      <c r="BQ2551" s="677"/>
      <c r="BR2551" s="663"/>
      <c r="BS2551" s="663"/>
      <c r="BT2551" s="19" t="s">
        <v>78</v>
      </c>
      <c r="BU2551" s="277">
        <f>IF(BQ2543="B",'VALUE POINTS'!L$13,IF('GAME STATS'!BQ2543="C",'VALUE POINTS'!M$13,'VALUE POINTS'!K$13))</f>
        <v>2</v>
      </c>
      <c r="BV2551" s="278"/>
    </row>
    <row r="2552" spans="1:79" ht="21.75" customHeight="1" x14ac:dyDescent="0.35">
      <c r="A2552" s="95"/>
      <c r="B2552" s="570" t="str">
        <f>IF(ROSTER!B$12="","",ROSTER!B$12)</f>
        <v/>
      </c>
      <c r="C2552" s="572" t="str">
        <f>IF(ROSTER!C$12="","",ROSTER!C$12)</f>
        <v/>
      </c>
      <c r="D2552" s="573"/>
      <c r="E2552" s="574"/>
      <c r="F2552" s="576">
        <f>IF(E2552="y",1,IF(E2552="S",1,0))</f>
        <v>0</v>
      </c>
      <c r="G2552" s="582">
        <f>IF(E2552="S",1,0)</f>
        <v>0</v>
      </c>
      <c r="H2552" s="578"/>
      <c r="I2552" s="543"/>
      <c r="J2552" s="542"/>
      <c r="K2552" s="580"/>
      <c r="L2552" s="584"/>
      <c r="M2552" s="585"/>
      <c r="N2552" s="588">
        <f>L2552+J2552</f>
        <v>0</v>
      </c>
      <c r="O2552" s="589"/>
      <c r="P2552" s="542"/>
      <c r="Q2552" s="580"/>
      <c r="R2552" s="584"/>
      <c r="S2552" s="585"/>
      <c r="T2552" s="588">
        <f>R2552-P2552</f>
        <v>0</v>
      </c>
      <c r="U2552" s="588"/>
      <c r="V2552" s="542"/>
      <c r="W2552" s="543"/>
      <c r="X2552" s="593"/>
      <c r="Y2552" s="543"/>
      <c r="Z2552" s="542"/>
      <c r="AA2552" s="543"/>
      <c r="AB2552" s="542"/>
      <c r="AC2552" s="543"/>
      <c r="AD2552" s="542"/>
      <c r="AE2552" s="580"/>
      <c r="AF2552" s="584"/>
      <c r="AG2552" s="585"/>
      <c r="AH2552" s="595">
        <f>IF(AD2552=0,0,(AF2552/AD2552)*100)</f>
        <v>0</v>
      </c>
      <c r="AI2552" s="596"/>
      <c r="AJ2552" s="542"/>
      <c r="AK2552" s="580"/>
      <c r="AL2552" s="584"/>
      <c r="AM2552" s="585"/>
      <c r="AN2552" s="595">
        <f>IF(AJ2552=0,0,(AL2552/AJ2552)*100)</f>
        <v>0</v>
      </c>
      <c r="AO2552" s="596"/>
      <c r="AP2552" s="542"/>
      <c r="AQ2552" s="580"/>
      <c r="AR2552" s="584"/>
      <c r="AS2552" s="585"/>
      <c r="AT2552" s="595">
        <f>IF(AP2552=0,0,(AR2552/AP2552)*100)</f>
        <v>0</v>
      </c>
      <c r="AU2552" s="596"/>
      <c r="AV2552" s="599">
        <f>AD2552+AJ2552+AP2552</f>
        <v>0</v>
      </c>
      <c r="AW2552" s="600"/>
      <c r="AX2552" s="630">
        <f>AF2552+AL2552+AR2552</f>
        <v>0</v>
      </c>
      <c r="AY2552" s="631"/>
      <c r="AZ2552" s="595">
        <f>IF(AV2552=0,0,(AX2552/AV2552)*100)</f>
        <v>0</v>
      </c>
      <c r="BA2552" s="596"/>
      <c r="BB2552" s="542"/>
      <c r="BC2552" s="580"/>
      <c r="BD2552" s="584"/>
      <c r="BE2552" s="585"/>
      <c r="BF2552" s="595">
        <f>IF(BB2552=0,0,(BD2552/BB2552)*100)</f>
        <v>0</v>
      </c>
      <c r="BG2552" s="596"/>
      <c r="BH2552" s="599">
        <f>AV2552+BB2552</f>
        <v>0</v>
      </c>
      <c r="BI2552" s="600"/>
      <c r="BJ2552" s="630">
        <f>AX2552+BD2552</f>
        <v>0</v>
      </c>
      <c r="BK2552" s="631"/>
      <c r="BL2552" s="595">
        <f>IF(BH2552=0,0,(BJ2552/BH2552)*100)</f>
        <v>0</v>
      </c>
      <c r="BM2552" s="596"/>
      <c r="BN2552" s="656">
        <f>(AF2552*2)+(AL2552*2)+(AR2552*3)+BD2552</f>
        <v>0</v>
      </c>
      <c r="BO2552" s="657"/>
      <c r="BP2552" s="658"/>
      <c r="BQ2552" s="676">
        <f t="shared" ref="BQ2552" si="2474">IF(BS2552=0,0,50*BR2552/BS2552)</f>
        <v>0</v>
      </c>
      <c r="BR2552" s="662">
        <f t="shared" ref="BR2552" si="2475">(BN2552*BU$2548)+(N2552*BU$2549)+(Z2552*BU$2550)+(R2552*BU$2551)+(X2552*BU$2552)+(AB2552*BU$2553)+(V2552*BU$2558)</f>
        <v>0</v>
      </c>
      <c r="BS2552" s="662">
        <f t="shared" ref="BS2552" si="2476">((BB2552-BD2552)*BU$2555)+((AV2552-AX2552)*BU$2554)+(H2552*BU$2556)+(P2552*BU$2557)</f>
        <v>0</v>
      </c>
      <c r="BT2552" s="19" t="s">
        <v>79</v>
      </c>
      <c r="BU2552" s="277">
        <f>IF(BQ2543="B",'VALUE POINTS'!L$14,IF('GAME STATS'!BQ2543="C",'VALUE POINTS'!M$14,'VALUE POINTS'!K$14))</f>
        <v>2</v>
      </c>
      <c r="BV2552" s="278"/>
    </row>
    <row r="2553" spans="1:79" ht="21.75" customHeight="1" x14ac:dyDescent="0.4">
      <c r="A2553" s="95"/>
      <c r="B2553" s="571"/>
      <c r="C2553" s="642" t="str">
        <f>IF(ROSTER!D$12="","",ROSTER!D$12)</f>
        <v/>
      </c>
      <c r="D2553" s="643"/>
      <c r="E2553" s="575"/>
      <c r="F2553" s="577"/>
      <c r="G2553" s="583"/>
      <c r="H2553" s="579"/>
      <c r="I2553" s="545"/>
      <c r="J2553" s="544"/>
      <c r="K2553" s="581"/>
      <c r="L2553" s="586"/>
      <c r="M2553" s="587"/>
      <c r="N2553" s="592" t="s">
        <v>16</v>
      </c>
      <c r="O2553" s="603"/>
      <c r="P2553" s="544"/>
      <c r="Q2553" s="581"/>
      <c r="R2553" s="586"/>
      <c r="S2553" s="587"/>
      <c r="T2553" s="592" t="s">
        <v>16</v>
      </c>
      <c r="U2553" s="592"/>
      <c r="V2553" s="544"/>
      <c r="W2553" s="545"/>
      <c r="X2553" s="594"/>
      <c r="Y2553" s="545"/>
      <c r="Z2553" s="544"/>
      <c r="AA2553" s="545"/>
      <c r="AB2553" s="544"/>
      <c r="AC2553" s="545"/>
      <c r="AD2553" s="544"/>
      <c r="AE2553" s="581"/>
      <c r="AF2553" s="586"/>
      <c r="AG2553" s="587"/>
      <c r="AH2553" s="626"/>
      <c r="AI2553" s="627"/>
      <c r="AJ2553" s="544"/>
      <c r="AK2553" s="581"/>
      <c r="AL2553" s="586"/>
      <c r="AM2553" s="587"/>
      <c r="AN2553" s="626"/>
      <c r="AO2553" s="627"/>
      <c r="AP2553" s="544"/>
      <c r="AQ2553" s="581"/>
      <c r="AR2553" s="586"/>
      <c r="AS2553" s="587"/>
      <c r="AT2553" s="626"/>
      <c r="AU2553" s="627"/>
      <c r="AV2553" s="628"/>
      <c r="AW2553" s="629"/>
      <c r="AX2553" s="632"/>
      <c r="AY2553" s="633"/>
      <c r="AZ2553" s="626"/>
      <c r="BA2553" s="627"/>
      <c r="BB2553" s="544"/>
      <c r="BC2553" s="581"/>
      <c r="BD2553" s="586"/>
      <c r="BE2553" s="587"/>
      <c r="BF2553" s="626"/>
      <c r="BG2553" s="627"/>
      <c r="BH2553" s="628"/>
      <c r="BI2553" s="629"/>
      <c r="BJ2553" s="632"/>
      <c r="BK2553" s="633"/>
      <c r="BL2553" s="626"/>
      <c r="BM2553" s="627"/>
      <c r="BN2553" s="678"/>
      <c r="BO2553" s="679"/>
      <c r="BP2553" s="680"/>
      <c r="BQ2553" s="677"/>
      <c r="BR2553" s="663"/>
      <c r="BS2553" s="663"/>
      <c r="BT2553" s="19" t="s">
        <v>80</v>
      </c>
      <c r="BU2553" s="277">
        <f>IF(BQ2543="B",'VALUE POINTS'!L$15,IF('GAME STATS'!BQ2543="C",'VALUE POINTS'!M$15,'VALUE POINTS'!K$15))</f>
        <v>2</v>
      </c>
      <c r="BV2553" s="278"/>
      <c r="CA2553" s="18"/>
    </row>
    <row r="2554" spans="1:79" ht="21.75" customHeight="1" x14ac:dyDescent="0.35">
      <c r="A2554" s="95"/>
      <c r="B2554" s="570" t="str">
        <f>IF(ROSTER!B$14="","",ROSTER!B$14)</f>
        <v/>
      </c>
      <c r="C2554" s="572" t="str">
        <f>IF(ROSTER!C$14="","",ROSTER!C$14)</f>
        <v/>
      </c>
      <c r="D2554" s="573"/>
      <c r="E2554" s="574"/>
      <c r="F2554" s="576">
        <f>IF(E2554="y",1,IF(E2554="S",1,0))</f>
        <v>0</v>
      </c>
      <c r="G2554" s="582">
        <f>IF(E2554="S",1,0)</f>
        <v>0</v>
      </c>
      <c r="H2554" s="578"/>
      <c r="I2554" s="543"/>
      <c r="J2554" s="542"/>
      <c r="K2554" s="580"/>
      <c r="L2554" s="584"/>
      <c r="M2554" s="585"/>
      <c r="N2554" s="588">
        <f>L2554+J2554</f>
        <v>0</v>
      </c>
      <c r="O2554" s="589"/>
      <c r="P2554" s="542"/>
      <c r="Q2554" s="580"/>
      <c r="R2554" s="584"/>
      <c r="S2554" s="585"/>
      <c r="T2554" s="588">
        <f>R2554-P2554</f>
        <v>0</v>
      </c>
      <c r="U2554" s="588"/>
      <c r="V2554" s="542"/>
      <c r="W2554" s="543"/>
      <c r="X2554" s="593"/>
      <c r="Y2554" s="543"/>
      <c r="Z2554" s="542"/>
      <c r="AA2554" s="543"/>
      <c r="AB2554" s="542"/>
      <c r="AC2554" s="543"/>
      <c r="AD2554" s="542"/>
      <c r="AE2554" s="580"/>
      <c r="AF2554" s="584"/>
      <c r="AG2554" s="585"/>
      <c r="AH2554" s="595">
        <f>IF(AD2554=0,0,(AF2554/AD2554)*100)</f>
        <v>0</v>
      </c>
      <c r="AI2554" s="596"/>
      <c r="AJ2554" s="542"/>
      <c r="AK2554" s="580"/>
      <c r="AL2554" s="584"/>
      <c r="AM2554" s="585"/>
      <c r="AN2554" s="595">
        <f>IF(AJ2554=0,0,(AL2554/AJ2554)*100)</f>
        <v>0</v>
      </c>
      <c r="AO2554" s="596"/>
      <c r="AP2554" s="542"/>
      <c r="AQ2554" s="580"/>
      <c r="AR2554" s="584"/>
      <c r="AS2554" s="585"/>
      <c r="AT2554" s="595">
        <f>IF(AP2554=0,0,(AR2554/AP2554)*100)</f>
        <v>0</v>
      </c>
      <c r="AU2554" s="596"/>
      <c r="AV2554" s="599">
        <f>AD2554+AJ2554+AP2554</f>
        <v>0</v>
      </c>
      <c r="AW2554" s="600"/>
      <c r="AX2554" s="630">
        <f>AF2554+AL2554+AR2554</f>
        <v>0</v>
      </c>
      <c r="AY2554" s="631"/>
      <c r="AZ2554" s="595">
        <f>IF(AV2554=0,0,(AX2554/AV2554)*100)</f>
        <v>0</v>
      </c>
      <c r="BA2554" s="596"/>
      <c r="BB2554" s="542"/>
      <c r="BC2554" s="580"/>
      <c r="BD2554" s="584"/>
      <c r="BE2554" s="585"/>
      <c r="BF2554" s="595">
        <f>IF(BB2554=0,0,(BD2554/BB2554)*100)</f>
        <v>0</v>
      </c>
      <c r="BG2554" s="596"/>
      <c r="BH2554" s="599">
        <f>AV2554+BB2554</f>
        <v>0</v>
      </c>
      <c r="BI2554" s="600"/>
      <c r="BJ2554" s="630">
        <f>AX2554+BD2554</f>
        <v>0</v>
      </c>
      <c r="BK2554" s="631"/>
      <c r="BL2554" s="595">
        <f>IF(BH2554=0,0,(BJ2554/BH2554)*100)</f>
        <v>0</v>
      </c>
      <c r="BM2554" s="596"/>
      <c r="BN2554" s="656">
        <f>(AF2554*2)+(AL2554*2)+(AR2554*3)+BD2554</f>
        <v>0</v>
      </c>
      <c r="BO2554" s="657"/>
      <c r="BP2554" s="658"/>
      <c r="BQ2554" s="676">
        <f t="shared" ref="BQ2554" si="2477">IF(BS2554=0,0,50*BR2554/BS2554)</f>
        <v>0</v>
      </c>
      <c r="BR2554" s="662">
        <f t="shared" ref="BR2554" si="2478">(BN2554*BU$2548)+(N2554*BU$2549)+(Z2554*BU$2550)+(R2554*BU$2551)+(X2554*BU$2552)+(AB2554*BU$2553)+(V2554*BU$2558)</f>
        <v>0</v>
      </c>
      <c r="BS2554" s="662">
        <f t="shared" ref="BS2554" si="2479">((BB2554-BD2554)*BU$2555)+((AV2554-AX2554)*BU$2554)+(H2554*BU$2556)+(P2554*BU$2557)</f>
        <v>0</v>
      </c>
      <c r="BT2554" s="19" t="s">
        <v>81</v>
      </c>
      <c r="BU2554" s="277">
        <f>IF(BQ2543="B",'VALUE POINTS'!L$16,IF('GAME STATS'!BQ2543="C",'VALUE POINTS'!M$16,'VALUE POINTS'!K$16))</f>
        <v>2</v>
      </c>
      <c r="BV2554" s="278"/>
    </row>
    <row r="2555" spans="1:79" ht="21.75" customHeight="1" x14ac:dyDescent="0.35">
      <c r="A2555" s="95"/>
      <c r="B2555" s="571"/>
      <c r="C2555" s="642" t="str">
        <f>IF(ROSTER!D$14="","",ROSTER!D$14)</f>
        <v/>
      </c>
      <c r="D2555" s="643"/>
      <c r="E2555" s="575"/>
      <c r="F2555" s="577"/>
      <c r="G2555" s="583"/>
      <c r="H2555" s="579"/>
      <c r="I2555" s="545"/>
      <c r="J2555" s="544"/>
      <c r="K2555" s="581"/>
      <c r="L2555" s="586"/>
      <c r="M2555" s="587"/>
      <c r="N2555" s="592" t="s">
        <v>16</v>
      </c>
      <c r="O2555" s="603"/>
      <c r="P2555" s="544"/>
      <c r="Q2555" s="581"/>
      <c r="R2555" s="586"/>
      <c r="S2555" s="587"/>
      <c r="T2555" s="592" t="s">
        <v>16</v>
      </c>
      <c r="U2555" s="592"/>
      <c r="V2555" s="544"/>
      <c r="W2555" s="545"/>
      <c r="X2555" s="594"/>
      <c r="Y2555" s="545"/>
      <c r="Z2555" s="544"/>
      <c r="AA2555" s="545"/>
      <c r="AB2555" s="544"/>
      <c r="AC2555" s="545"/>
      <c r="AD2555" s="544"/>
      <c r="AE2555" s="581"/>
      <c r="AF2555" s="586"/>
      <c r="AG2555" s="587"/>
      <c r="AH2555" s="626"/>
      <c r="AI2555" s="627"/>
      <c r="AJ2555" s="544"/>
      <c r="AK2555" s="581"/>
      <c r="AL2555" s="586"/>
      <c r="AM2555" s="587"/>
      <c r="AN2555" s="626"/>
      <c r="AO2555" s="627"/>
      <c r="AP2555" s="544"/>
      <c r="AQ2555" s="581"/>
      <c r="AR2555" s="586"/>
      <c r="AS2555" s="587"/>
      <c r="AT2555" s="626"/>
      <c r="AU2555" s="627"/>
      <c r="AV2555" s="628"/>
      <c r="AW2555" s="629"/>
      <c r="AX2555" s="632"/>
      <c r="AY2555" s="633"/>
      <c r="AZ2555" s="626"/>
      <c r="BA2555" s="627"/>
      <c r="BB2555" s="544"/>
      <c r="BC2555" s="581"/>
      <c r="BD2555" s="586"/>
      <c r="BE2555" s="587"/>
      <c r="BF2555" s="626"/>
      <c r="BG2555" s="627"/>
      <c r="BH2555" s="628"/>
      <c r="BI2555" s="629"/>
      <c r="BJ2555" s="632"/>
      <c r="BK2555" s="633"/>
      <c r="BL2555" s="626"/>
      <c r="BM2555" s="627"/>
      <c r="BN2555" s="678"/>
      <c r="BO2555" s="679"/>
      <c r="BP2555" s="680"/>
      <c r="BQ2555" s="677"/>
      <c r="BR2555" s="663"/>
      <c r="BS2555" s="663"/>
      <c r="BT2555" s="19" t="s">
        <v>82</v>
      </c>
      <c r="BU2555" s="277">
        <f>IF(BQ2543="B",'VALUE POINTS'!L$17,IF('GAME STATS'!BQ2543="C",'VALUE POINTS'!M$17,'VALUE POINTS'!K$17))</f>
        <v>1</v>
      </c>
      <c r="BV2555" s="278"/>
    </row>
    <row r="2556" spans="1:79" ht="21.75" customHeight="1" x14ac:dyDescent="0.35">
      <c r="A2556" s="95"/>
      <c r="B2556" s="570" t="str">
        <f>IF(ROSTER!B$16="","",ROSTER!B$16)</f>
        <v/>
      </c>
      <c r="C2556" s="572" t="str">
        <f>IF(ROSTER!C$16="","",ROSTER!C$16)</f>
        <v/>
      </c>
      <c r="D2556" s="573"/>
      <c r="E2556" s="574"/>
      <c r="F2556" s="576">
        <f>IF(E2556="y",1,IF(E2556="S",1,0))</f>
        <v>0</v>
      </c>
      <c r="G2556" s="582">
        <f>IF(E2556="S",1,0)</f>
        <v>0</v>
      </c>
      <c r="H2556" s="578"/>
      <c r="I2556" s="543"/>
      <c r="J2556" s="542"/>
      <c r="K2556" s="580"/>
      <c r="L2556" s="584"/>
      <c r="M2556" s="585"/>
      <c r="N2556" s="588">
        <f>L2556+J2556</f>
        <v>0</v>
      </c>
      <c r="O2556" s="589"/>
      <c r="P2556" s="542"/>
      <c r="Q2556" s="580"/>
      <c r="R2556" s="584"/>
      <c r="S2556" s="585"/>
      <c r="T2556" s="588">
        <f>R2556-P2556</f>
        <v>0</v>
      </c>
      <c r="U2556" s="588"/>
      <c r="V2556" s="542"/>
      <c r="W2556" s="543"/>
      <c r="X2556" s="593"/>
      <c r="Y2556" s="543"/>
      <c r="Z2556" s="542"/>
      <c r="AA2556" s="543"/>
      <c r="AB2556" s="542"/>
      <c r="AC2556" s="543"/>
      <c r="AD2556" s="542"/>
      <c r="AE2556" s="580"/>
      <c r="AF2556" s="584"/>
      <c r="AG2556" s="585"/>
      <c r="AH2556" s="595">
        <f>IF(AD2556=0,0,(AF2556/AD2556)*100)</f>
        <v>0</v>
      </c>
      <c r="AI2556" s="596"/>
      <c r="AJ2556" s="542"/>
      <c r="AK2556" s="580"/>
      <c r="AL2556" s="584"/>
      <c r="AM2556" s="585"/>
      <c r="AN2556" s="595">
        <f>IF(AJ2556=0,0,(AL2556/AJ2556)*100)</f>
        <v>0</v>
      </c>
      <c r="AO2556" s="596"/>
      <c r="AP2556" s="542"/>
      <c r="AQ2556" s="580"/>
      <c r="AR2556" s="584"/>
      <c r="AS2556" s="585"/>
      <c r="AT2556" s="595">
        <f>IF(AP2556=0,0,(AR2556/AP2556)*100)</f>
        <v>0</v>
      </c>
      <c r="AU2556" s="596"/>
      <c r="AV2556" s="599">
        <f>AD2556+AJ2556+AP2556</f>
        <v>0</v>
      </c>
      <c r="AW2556" s="600"/>
      <c r="AX2556" s="630">
        <f>AF2556+AL2556+AR2556</f>
        <v>0</v>
      </c>
      <c r="AY2556" s="631"/>
      <c r="AZ2556" s="595">
        <f>IF(AV2556=0,0,(AX2556/AV2556)*100)</f>
        <v>0</v>
      </c>
      <c r="BA2556" s="596"/>
      <c r="BB2556" s="542"/>
      <c r="BC2556" s="580"/>
      <c r="BD2556" s="584"/>
      <c r="BE2556" s="585"/>
      <c r="BF2556" s="595">
        <f>IF(BB2556=0,0,(BD2556/BB2556)*100)</f>
        <v>0</v>
      </c>
      <c r="BG2556" s="596"/>
      <c r="BH2556" s="599">
        <f>AV2556+BB2556</f>
        <v>0</v>
      </c>
      <c r="BI2556" s="600"/>
      <c r="BJ2556" s="630">
        <f>AX2556+BD2556</f>
        <v>0</v>
      </c>
      <c r="BK2556" s="631"/>
      <c r="BL2556" s="595">
        <f>IF(BH2556=0,0,(BJ2556/BH2556)*100)</f>
        <v>0</v>
      </c>
      <c r="BM2556" s="596"/>
      <c r="BN2556" s="656">
        <f>(AF2556*2)+(AL2556*2)+(AR2556*3)+BD2556</f>
        <v>0</v>
      </c>
      <c r="BO2556" s="657"/>
      <c r="BP2556" s="658"/>
      <c r="BQ2556" s="676">
        <f t="shared" ref="BQ2556" si="2480">IF(BS2556=0,0,50*BR2556/BS2556)</f>
        <v>0</v>
      </c>
      <c r="BR2556" s="662">
        <f t="shared" ref="BR2556" si="2481">(BN2556*BU$2548)+(N2556*BU$2549)+(Z2556*BU$2550)+(R2556*BU$2551)+(X2556*BU$2552)+(AB2556*BU$2553)+(V2556*BU$2558)</f>
        <v>0</v>
      </c>
      <c r="BS2556" s="662">
        <f t="shared" ref="BS2556" si="2482">((BB2556-BD2556)*BU$2555)+((AV2556-AX2556)*BU$2554)+(H2556*BU$2556)+(P2556*BU$2557)</f>
        <v>0</v>
      </c>
      <c r="BT2556" s="19" t="s">
        <v>83</v>
      </c>
      <c r="BU2556" s="277">
        <f>IF(BQ2543="B",'VALUE POINTS'!L$18,IF('GAME STATS'!BQ2543="C",'VALUE POINTS'!M$18,'VALUE POINTS'!K$18))</f>
        <v>2</v>
      </c>
      <c r="BV2556" s="278"/>
    </row>
    <row r="2557" spans="1:79" ht="21.75" customHeight="1" x14ac:dyDescent="0.35">
      <c r="A2557" s="95"/>
      <c r="B2557" s="571"/>
      <c r="C2557" s="642" t="str">
        <f>IF(ROSTER!D$16="","",ROSTER!D$16)</f>
        <v/>
      </c>
      <c r="D2557" s="643"/>
      <c r="E2557" s="575"/>
      <c r="F2557" s="577"/>
      <c r="G2557" s="583"/>
      <c r="H2557" s="579"/>
      <c r="I2557" s="545"/>
      <c r="J2557" s="544"/>
      <c r="K2557" s="581"/>
      <c r="L2557" s="586"/>
      <c r="M2557" s="587"/>
      <c r="N2557" s="592" t="s">
        <v>16</v>
      </c>
      <c r="O2557" s="603"/>
      <c r="P2557" s="544"/>
      <c r="Q2557" s="581"/>
      <c r="R2557" s="586"/>
      <c r="S2557" s="587"/>
      <c r="T2557" s="592" t="s">
        <v>16</v>
      </c>
      <c r="U2557" s="592"/>
      <c r="V2557" s="544"/>
      <c r="W2557" s="545"/>
      <c r="X2557" s="594"/>
      <c r="Y2557" s="545"/>
      <c r="Z2557" s="544"/>
      <c r="AA2557" s="545"/>
      <c r="AB2557" s="544"/>
      <c r="AC2557" s="545"/>
      <c r="AD2557" s="544"/>
      <c r="AE2557" s="581"/>
      <c r="AF2557" s="586"/>
      <c r="AG2557" s="587"/>
      <c r="AH2557" s="626"/>
      <c r="AI2557" s="627"/>
      <c r="AJ2557" s="544"/>
      <c r="AK2557" s="581"/>
      <c r="AL2557" s="586"/>
      <c r="AM2557" s="587"/>
      <c r="AN2557" s="626"/>
      <c r="AO2557" s="627"/>
      <c r="AP2557" s="544"/>
      <c r="AQ2557" s="581"/>
      <c r="AR2557" s="586"/>
      <c r="AS2557" s="587"/>
      <c r="AT2557" s="626"/>
      <c r="AU2557" s="627"/>
      <c r="AV2557" s="628"/>
      <c r="AW2557" s="629"/>
      <c r="AX2557" s="632"/>
      <c r="AY2557" s="633"/>
      <c r="AZ2557" s="626"/>
      <c r="BA2557" s="627"/>
      <c r="BB2557" s="544"/>
      <c r="BC2557" s="581"/>
      <c r="BD2557" s="586"/>
      <c r="BE2557" s="587"/>
      <c r="BF2557" s="626"/>
      <c r="BG2557" s="627"/>
      <c r="BH2557" s="628"/>
      <c r="BI2557" s="629"/>
      <c r="BJ2557" s="632"/>
      <c r="BK2557" s="633"/>
      <c r="BL2557" s="626"/>
      <c r="BM2557" s="627"/>
      <c r="BN2557" s="678"/>
      <c r="BO2557" s="679"/>
      <c r="BP2557" s="680"/>
      <c r="BQ2557" s="677"/>
      <c r="BR2557" s="663"/>
      <c r="BS2557" s="663"/>
      <c r="BT2557" s="19" t="s">
        <v>84</v>
      </c>
      <c r="BU2557" s="277">
        <f>IF(BQ2543="B",'VALUE POINTS'!L$19,IF('GAME STATS'!BQ2543="C",'VALUE POINTS'!M$19,'VALUE POINTS'!K$19))</f>
        <v>2</v>
      </c>
      <c r="BV2557" s="278"/>
    </row>
    <row r="2558" spans="1:79" ht="21.75" customHeight="1" x14ac:dyDescent="0.35">
      <c r="A2558" s="95"/>
      <c r="B2558" s="570" t="str">
        <f>IF(ROSTER!B$18="","",ROSTER!B$18)</f>
        <v/>
      </c>
      <c r="C2558" s="572" t="str">
        <f>IF(ROSTER!C$18="","",ROSTER!C$18)</f>
        <v/>
      </c>
      <c r="D2558" s="573"/>
      <c r="E2558" s="574"/>
      <c r="F2558" s="576">
        <f>IF(E2558="y",1,IF(E2558="S",1,0))</f>
        <v>0</v>
      </c>
      <c r="G2558" s="582">
        <f>IF(E2558="S",1,0)</f>
        <v>0</v>
      </c>
      <c r="H2558" s="578"/>
      <c r="I2558" s="543"/>
      <c r="J2558" s="542"/>
      <c r="K2558" s="580"/>
      <c r="L2558" s="584"/>
      <c r="M2558" s="585"/>
      <c r="N2558" s="588">
        <f>L2558+J2558</f>
        <v>0</v>
      </c>
      <c r="O2558" s="589"/>
      <c r="P2558" s="542"/>
      <c r="Q2558" s="580"/>
      <c r="R2558" s="584"/>
      <c r="S2558" s="585"/>
      <c r="T2558" s="588">
        <f>R2558-P2558</f>
        <v>0</v>
      </c>
      <c r="U2558" s="588"/>
      <c r="V2558" s="542"/>
      <c r="W2558" s="543"/>
      <c r="X2558" s="593"/>
      <c r="Y2558" s="543"/>
      <c r="Z2558" s="542"/>
      <c r="AA2558" s="543"/>
      <c r="AB2558" s="542"/>
      <c r="AC2558" s="543"/>
      <c r="AD2558" s="542"/>
      <c r="AE2558" s="580"/>
      <c r="AF2558" s="584"/>
      <c r="AG2558" s="585"/>
      <c r="AH2558" s="595">
        <f>IF(AD2558=0,0,(AF2558/AD2558)*100)</f>
        <v>0</v>
      </c>
      <c r="AI2558" s="596"/>
      <c r="AJ2558" s="542"/>
      <c r="AK2558" s="580"/>
      <c r="AL2558" s="584"/>
      <c r="AM2558" s="585"/>
      <c r="AN2558" s="595">
        <f>IF(AJ2558=0,0,(AL2558/AJ2558)*100)</f>
        <v>0</v>
      </c>
      <c r="AO2558" s="596"/>
      <c r="AP2558" s="542"/>
      <c r="AQ2558" s="580"/>
      <c r="AR2558" s="584"/>
      <c r="AS2558" s="585"/>
      <c r="AT2558" s="595">
        <f>IF(AP2558=0,0,(AR2558/AP2558)*100)</f>
        <v>0</v>
      </c>
      <c r="AU2558" s="596"/>
      <c r="AV2558" s="599">
        <f>AD2558+AJ2558+AP2558</f>
        <v>0</v>
      </c>
      <c r="AW2558" s="600"/>
      <c r="AX2558" s="630">
        <f>AF2558+AL2558+AR2558</f>
        <v>0</v>
      </c>
      <c r="AY2558" s="631"/>
      <c r="AZ2558" s="595">
        <f>IF(AV2558=0,0,(AX2558/AV2558)*100)</f>
        <v>0</v>
      </c>
      <c r="BA2558" s="596"/>
      <c r="BB2558" s="542"/>
      <c r="BC2558" s="580"/>
      <c r="BD2558" s="584"/>
      <c r="BE2558" s="585"/>
      <c r="BF2558" s="595">
        <f>IF(BB2558=0,0,(BD2558/BB2558)*100)</f>
        <v>0</v>
      </c>
      <c r="BG2558" s="596"/>
      <c r="BH2558" s="599">
        <f>AV2558+BB2558</f>
        <v>0</v>
      </c>
      <c r="BI2558" s="600"/>
      <c r="BJ2558" s="630">
        <f>AX2558+BD2558</f>
        <v>0</v>
      </c>
      <c r="BK2558" s="631"/>
      <c r="BL2558" s="595">
        <f>IF(BH2558=0,0,(BJ2558/BH2558)*100)</f>
        <v>0</v>
      </c>
      <c r="BM2558" s="596"/>
      <c r="BN2558" s="656">
        <f>(AF2558*2)+(AL2558*2)+(AR2558*3)+BD2558</f>
        <v>0</v>
      </c>
      <c r="BO2558" s="657"/>
      <c r="BP2558" s="658"/>
      <c r="BQ2558" s="676">
        <f t="shared" ref="BQ2558" si="2483">IF(BS2558=0,0,50*BR2558/BS2558)</f>
        <v>0</v>
      </c>
      <c r="BR2558" s="662">
        <f t="shared" ref="BR2558" si="2484">(BN2558*BU$2548)+(N2558*BU$2549)+(Z2558*BU$2550)+(R2558*BU$2551)+(X2558*BU$2552)+(AB2558*BU$2553)+(V2558*BU$2558)</f>
        <v>0</v>
      </c>
      <c r="BS2558" s="662">
        <f t="shared" ref="BS2558" si="2485">((BB2558-BD2558)*BU$2555)+((AV2558-AX2558)*BU$2554)+(H2558*BU$2556)+(P2558*BU$2557)</f>
        <v>0</v>
      </c>
      <c r="BT2558" s="19" t="s">
        <v>160</v>
      </c>
      <c r="BU2558" s="277">
        <f>IF(BQ2543="B",'VALUE POINTS'!L$20,IF('GAME STATS'!BQ2543="C",'VALUE POINTS'!M$20,'VALUE POINTS'!K$20))</f>
        <v>1</v>
      </c>
      <c r="BV2558" s="278"/>
    </row>
    <row r="2559" spans="1:79" ht="21.75" customHeight="1" x14ac:dyDescent="0.25">
      <c r="A2559" s="95"/>
      <c r="B2559" s="571"/>
      <c r="C2559" s="642" t="str">
        <f>IF(ROSTER!D$18="","",ROSTER!D$18)</f>
        <v/>
      </c>
      <c r="D2559" s="643"/>
      <c r="E2559" s="575"/>
      <c r="F2559" s="577"/>
      <c r="G2559" s="583"/>
      <c r="H2559" s="579"/>
      <c r="I2559" s="545"/>
      <c r="J2559" s="544"/>
      <c r="K2559" s="581"/>
      <c r="L2559" s="586"/>
      <c r="M2559" s="587"/>
      <c r="N2559" s="592" t="s">
        <v>16</v>
      </c>
      <c r="O2559" s="603"/>
      <c r="P2559" s="544"/>
      <c r="Q2559" s="581"/>
      <c r="R2559" s="586"/>
      <c r="S2559" s="587"/>
      <c r="T2559" s="592" t="s">
        <v>16</v>
      </c>
      <c r="U2559" s="592"/>
      <c r="V2559" s="544"/>
      <c r="W2559" s="545"/>
      <c r="X2559" s="594"/>
      <c r="Y2559" s="545"/>
      <c r="Z2559" s="544"/>
      <c r="AA2559" s="545"/>
      <c r="AB2559" s="544"/>
      <c r="AC2559" s="545"/>
      <c r="AD2559" s="544"/>
      <c r="AE2559" s="581"/>
      <c r="AF2559" s="586"/>
      <c r="AG2559" s="587"/>
      <c r="AH2559" s="626"/>
      <c r="AI2559" s="627"/>
      <c r="AJ2559" s="544"/>
      <c r="AK2559" s="581"/>
      <c r="AL2559" s="586"/>
      <c r="AM2559" s="587"/>
      <c r="AN2559" s="626"/>
      <c r="AO2559" s="627"/>
      <c r="AP2559" s="544"/>
      <c r="AQ2559" s="581"/>
      <c r="AR2559" s="586"/>
      <c r="AS2559" s="587"/>
      <c r="AT2559" s="626"/>
      <c r="AU2559" s="627"/>
      <c r="AV2559" s="628"/>
      <c r="AW2559" s="629"/>
      <c r="AX2559" s="632"/>
      <c r="AY2559" s="633"/>
      <c r="AZ2559" s="626"/>
      <c r="BA2559" s="627"/>
      <c r="BB2559" s="544"/>
      <c r="BC2559" s="581"/>
      <c r="BD2559" s="586"/>
      <c r="BE2559" s="587"/>
      <c r="BF2559" s="626"/>
      <c r="BG2559" s="627"/>
      <c r="BH2559" s="628"/>
      <c r="BI2559" s="629"/>
      <c r="BJ2559" s="632"/>
      <c r="BK2559" s="633"/>
      <c r="BL2559" s="626"/>
      <c r="BM2559" s="627"/>
      <c r="BN2559" s="678"/>
      <c r="BO2559" s="679"/>
      <c r="BP2559" s="680"/>
      <c r="BQ2559" s="677"/>
      <c r="BR2559" s="663"/>
      <c r="BS2559" s="663"/>
      <c r="BT2559" s="15"/>
      <c r="BU2559" s="15"/>
      <c r="BV2559" s="95"/>
    </row>
    <row r="2560" spans="1:79" ht="21.75" customHeight="1" x14ac:dyDescent="0.25">
      <c r="A2560" s="95"/>
      <c r="B2560" s="570" t="str">
        <f>IF(ROSTER!B$20="","",ROSTER!B$20)</f>
        <v/>
      </c>
      <c r="C2560" s="572" t="str">
        <f>IF(ROSTER!C$20="","",ROSTER!C$20)</f>
        <v/>
      </c>
      <c r="D2560" s="573"/>
      <c r="E2560" s="574"/>
      <c r="F2560" s="576">
        <f>IF(E2560="y",1,IF(E2560="S",1,0))</f>
        <v>0</v>
      </c>
      <c r="G2560" s="582">
        <f>IF(E2560="S",1,0)</f>
        <v>0</v>
      </c>
      <c r="H2560" s="578"/>
      <c r="I2560" s="543"/>
      <c r="J2560" s="542"/>
      <c r="K2560" s="580"/>
      <c r="L2560" s="584"/>
      <c r="M2560" s="585"/>
      <c r="N2560" s="588">
        <f>L2560+J2560</f>
        <v>0</v>
      </c>
      <c r="O2560" s="589"/>
      <c r="P2560" s="542"/>
      <c r="Q2560" s="580"/>
      <c r="R2560" s="584"/>
      <c r="S2560" s="585"/>
      <c r="T2560" s="588">
        <f>R2560-P2560</f>
        <v>0</v>
      </c>
      <c r="U2560" s="588"/>
      <c r="V2560" s="542"/>
      <c r="W2560" s="543"/>
      <c r="X2560" s="593"/>
      <c r="Y2560" s="543"/>
      <c r="Z2560" s="542"/>
      <c r="AA2560" s="543"/>
      <c r="AB2560" s="542"/>
      <c r="AC2560" s="543"/>
      <c r="AD2560" s="542"/>
      <c r="AE2560" s="580"/>
      <c r="AF2560" s="584"/>
      <c r="AG2560" s="585"/>
      <c r="AH2560" s="595">
        <f>IF(AD2560=0,0,(AF2560/AD2560)*100)</f>
        <v>0</v>
      </c>
      <c r="AI2560" s="596"/>
      <c r="AJ2560" s="542"/>
      <c r="AK2560" s="580"/>
      <c r="AL2560" s="584"/>
      <c r="AM2560" s="585"/>
      <c r="AN2560" s="595">
        <f>IF(AJ2560=0,0,(AL2560/AJ2560)*100)</f>
        <v>0</v>
      </c>
      <c r="AO2560" s="596"/>
      <c r="AP2560" s="542"/>
      <c r="AQ2560" s="580"/>
      <c r="AR2560" s="584"/>
      <c r="AS2560" s="585"/>
      <c r="AT2560" s="595">
        <f>IF(AP2560=0,0,(AR2560/AP2560)*100)</f>
        <v>0</v>
      </c>
      <c r="AU2560" s="596"/>
      <c r="AV2560" s="599">
        <f>AD2560+AJ2560+AP2560</f>
        <v>0</v>
      </c>
      <c r="AW2560" s="600"/>
      <c r="AX2560" s="630">
        <f>AF2560+AL2560+AR2560</f>
        <v>0</v>
      </c>
      <c r="AY2560" s="631"/>
      <c r="AZ2560" s="595">
        <f>IF(AV2560=0,0,(AX2560/AV2560)*100)</f>
        <v>0</v>
      </c>
      <c r="BA2560" s="596"/>
      <c r="BB2560" s="542"/>
      <c r="BC2560" s="580"/>
      <c r="BD2560" s="584"/>
      <c r="BE2560" s="585"/>
      <c r="BF2560" s="595">
        <f>IF(BB2560=0,0,(BD2560/BB2560)*100)</f>
        <v>0</v>
      </c>
      <c r="BG2560" s="596"/>
      <c r="BH2560" s="599">
        <f>AV2560+BB2560</f>
        <v>0</v>
      </c>
      <c r="BI2560" s="600"/>
      <c r="BJ2560" s="630">
        <f>AX2560+BD2560</f>
        <v>0</v>
      </c>
      <c r="BK2560" s="631"/>
      <c r="BL2560" s="595">
        <f>IF(BH2560=0,0,(BJ2560/BH2560)*100)</f>
        <v>0</v>
      </c>
      <c r="BM2560" s="596"/>
      <c r="BN2560" s="656">
        <f>(AF2560*2)+(AL2560*2)+(AR2560*3)+BD2560</f>
        <v>0</v>
      </c>
      <c r="BO2560" s="657"/>
      <c r="BP2560" s="658"/>
      <c r="BQ2560" s="676">
        <f t="shared" ref="BQ2560" si="2486">IF(BS2560=0,0,50*BR2560/BS2560)</f>
        <v>0</v>
      </c>
      <c r="BR2560" s="662">
        <f t="shared" ref="BR2560" si="2487">(BN2560*BU$2548)+(N2560*BU$2549)+(Z2560*BU$2550)+(R2560*BU$2551)+(X2560*BU$2552)+(AB2560*BU$2553)+(V2560*BU$2558)</f>
        <v>0</v>
      </c>
      <c r="BS2560" s="662">
        <f t="shared" ref="BS2560" si="2488">((BB2560-BD2560)*BU$2555)+((AV2560-AX2560)*BU$2554)+(H2560*BU$2556)+(P2560*BU$2557)</f>
        <v>0</v>
      </c>
      <c r="BT2560" s="15"/>
      <c r="BU2560" s="15"/>
      <c r="BV2560" s="95"/>
    </row>
    <row r="2561" spans="1:74" ht="21.75" customHeight="1" x14ac:dyDescent="0.25">
      <c r="A2561" s="95"/>
      <c r="B2561" s="571"/>
      <c r="C2561" s="642" t="str">
        <f>IF(ROSTER!D$20="","",ROSTER!D$20)</f>
        <v/>
      </c>
      <c r="D2561" s="643"/>
      <c r="E2561" s="575"/>
      <c r="F2561" s="577"/>
      <c r="G2561" s="583"/>
      <c r="H2561" s="579"/>
      <c r="I2561" s="545"/>
      <c r="J2561" s="544"/>
      <c r="K2561" s="581"/>
      <c r="L2561" s="586"/>
      <c r="M2561" s="587"/>
      <c r="N2561" s="592" t="s">
        <v>16</v>
      </c>
      <c r="O2561" s="603"/>
      <c r="P2561" s="544"/>
      <c r="Q2561" s="581"/>
      <c r="R2561" s="586"/>
      <c r="S2561" s="587"/>
      <c r="T2561" s="592" t="s">
        <v>16</v>
      </c>
      <c r="U2561" s="592"/>
      <c r="V2561" s="544"/>
      <c r="W2561" s="545"/>
      <c r="X2561" s="594"/>
      <c r="Y2561" s="545"/>
      <c r="Z2561" s="544"/>
      <c r="AA2561" s="545"/>
      <c r="AB2561" s="544"/>
      <c r="AC2561" s="545"/>
      <c r="AD2561" s="544"/>
      <c r="AE2561" s="581"/>
      <c r="AF2561" s="586"/>
      <c r="AG2561" s="587"/>
      <c r="AH2561" s="626"/>
      <c r="AI2561" s="627"/>
      <c r="AJ2561" s="544"/>
      <c r="AK2561" s="581"/>
      <c r="AL2561" s="586"/>
      <c r="AM2561" s="587"/>
      <c r="AN2561" s="626"/>
      <c r="AO2561" s="627"/>
      <c r="AP2561" s="544"/>
      <c r="AQ2561" s="581"/>
      <c r="AR2561" s="586"/>
      <c r="AS2561" s="587"/>
      <c r="AT2561" s="626"/>
      <c r="AU2561" s="627"/>
      <c r="AV2561" s="628"/>
      <c r="AW2561" s="629"/>
      <c r="AX2561" s="632"/>
      <c r="AY2561" s="633"/>
      <c r="AZ2561" s="626"/>
      <c r="BA2561" s="627"/>
      <c r="BB2561" s="544"/>
      <c r="BC2561" s="581"/>
      <c r="BD2561" s="586"/>
      <c r="BE2561" s="587"/>
      <c r="BF2561" s="626"/>
      <c r="BG2561" s="627"/>
      <c r="BH2561" s="628"/>
      <c r="BI2561" s="629"/>
      <c r="BJ2561" s="632"/>
      <c r="BK2561" s="633"/>
      <c r="BL2561" s="626"/>
      <c r="BM2561" s="627"/>
      <c r="BN2561" s="678"/>
      <c r="BO2561" s="679"/>
      <c r="BP2561" s="680"/>
      <c r="BQ2561" s="677"/>
      <c r="BR2561" s="663"/>
      <c r="BS2561" s="663"/>
      <c r="BT2561" s="15"/>
      <c r="BU2561" s="15"/>
      <c r="BV2561" s="95"/>
    </row>
    <row r="2562" spans="1:74" ht="21.75" customHeight="1" x14ac:dyDescent="0.25">
      <c r="A2562" s="95"/>
      <c r="B2562" s="570" t="str">
        <f>IF(ROSTER!B$22="","",ROSTER!B$22)</f>
        <v/>
      </c>
      <c r="C2562" s="572" t="str">
        <f>IF(ROSTER!C$22="","",ROSTER!C$22)</f>
        <v/>
      </c>
      <c r="D2562" s="573"/>
      <c r="E2562" s="574"/>
      <c r="F2562" s="576">
        <f>IF(E2562="y",1,IF(E2562="S",1,0))</f>
        <v>0</v>
      </c>
      <c r="G2562" s="582">
        <f>IF(E2562="S",1,0)</f>
        <v>0</v>
      </c>
      <c r="H2562" s="578"/>
      <c r="I2562" s="543"/>
      <c r="J2562" s="542"/>
      <c r="K2562" s="580"/>
      <c r="L2562" s="584"/>
      <c r="M2562" s="585"/>
      <c r="N2562" s="588">
        <f>L2562+J2562</f>
        <v>0</v>
      </c>
      <c r="O2562" s="589"/>
      <c r="P2562" s="542"/>
      <c r="Q2562" s="580"/>
      <c r="R2562" s="584"/>
      <c r="S2562" s="585"/>
      <c r="T2562" s="588">
        <f>R2562-P2562</f>
        <v>0</v>
      </c>
      <c r="U2562" s="588"/>
      <c r="V2562" s="542"/>
      <c r="W2562" s="543"/>
      <c r="X2562" s="593"/>
      <c r="Y2562" s="543"/>
      <c r="Z2562" s="542"/>
      <c r="AA2562" s="543"/>
      <c r="AB2562" s="542"/>
      <c r="AC2562" s="543"/>
      <c r="AD2562" s="542"/>
      <c r="AE2562" s="580"/>
      <c r="AF2562" s="584"/>
      <c r="AG2562" s="585"/>
      <c r="AH2562" s="595">
        <f>IF(AD2562=0,0,(AF2562/AD2562)*100)</f>
        <v>0</v>
      </c>
      <c r="AI2562" s="596"/>
      <c r="AJ2562" s="542"/>
      <c r="AK2562" s="580"/>
      <c r="AL2562" s="584"/>
      <c r="AM2562" s="585"/>
      <c r="AN2562" s="595">
        <f>IF(AJ2562=0,0,(AL2562/AJ2562)*100)</f>
        <v>0</v>
      </c>
      <c r="AO2562" s="596"/>
      <c r="AP2562" s="542"/>
      <c r="AQ2562" s="580"/>
      <c r="AR2562" s="584"/>
      <c r="AS2562" s="585"/>
      <c r="AT2562" s="595">
        <f>IF(AP2562=0,0,(AR2562/AP2562)*100)</f>
        <v>0</v>
      </c>
      <c r="AU2562" s="596"/>
      <c r="AV2562" s="599">
        <f>AD2562+AJ2562+AP2562</f>
        <v>0</v>
      </c>
      <c r="AW2562" s="600"/>
      <c r="AX2562" s="630">
        <f>AF2562+AL2562+AR2562</f>
        <v>0</v>
      </c>
      <c r="AY2562" s="631"/>
      <c r="AZ2562" s="595">
        <f>IF(AV2562=0,0,(AX2562/AV2562)*100)</f>
        <v>0</v>
      </c>
      <c r="BA2562" s="596"/>
      <c r="BB2562" s="542"/>
      <c r="BC2562" s="580"/>
      <c r="BD2562" s="584"/>
      <c r="BE2562" s="585"/>
      <c r="BF2562" s="595">
        <f>IF(BB2562=0,0,(BD2562/BB2562)*100)</f>
        <v>0</v>
      </c>
      <c r="BG2562" s="596"/>
      <c r="BH2562" s="599">
        <f>AV2562+BB2562</f>
        <v>0</v>
      </c>
      <c r="BI2562" s="600"/>
      <c r="BJ2562" s="630">
        <f>AX2562+BD2562</f>
        <v>0</v>
      </c>
      <c r="BK2562" s="631"/>
      <c r="BL2562" s="595">
        <f>IF(BH2562=0,0,(BJ2562/BH2562)*100)</f>
        <v>0</v>
      </c>
      <c r="BM2562" s="596"/>
      <c r="BN2562" s="656">
        <f>(AF2562*2)+(AL2562*2)+(AR2562*3)+BD2562</f>
        <v>0</v>
      </c>
      <c r="BO2562" s="657"/>
      <c r="BP2562" s="658"/>
      <c r="BQ2562" s="676">
        <f t="shared" ref="BQ2562" si="2489">IF(BS2562=0,0,50*BR2562/BS2562)</f>
        <v>0</v>
      </c>
      <c r="BR2562" s="662">
        <f t="shared" ref="BR2562" si="2490">(BN2562*BU$2548)+(N2562*BU$2549)+(Z2562*BU$2550)+(R2562*BU$2551)+(X2562*BU$2552)+(AB2562*BU$2553)+(V2562*BU$2558)</f>
        <v>0</v>
      </c>
      <c r="BS2562" s="662">
        <f t="shared" ref="BS2562" si="2491">((BB2562-BD2562)*BU$2555)+((AV2562-AX2562)*BU$2554)+(H2562*BU$2556)+(P2562*BU$2557)</f>
        <v>0</v>
      </c>
      <c r="BT2562" s="15"/>
      <c r="BU2562" s="15"/>
      <c r="BV2562" s="95"/>
    </row>
    <row r="2563" spans="1:74" ht="21.75" customHeight="1" x14ac:dyDescent="0.25">
      <c r="A2563" s="95"/>
      <c r="B2563" s="571"/>
      <c r="C2563" s="642" t="str">
        <f>IF(ROSTER!D$22="","",ROSTER!D$22)</f>
        <v/>
      </c>
      <c r="D2563" s="643"/>
      <c r="E2563" s="575"/>
      <c r="F2563" s="577"/>
      <c r="G2563" s="583"/>
      <c r="H2563" s="579"/>
      <c r="I2563" s="545"/>
      <c r="J2563" s="544"/>
      <c r="K2563" s="581"/>
      <c r="L2563" s="586"/>
      <c r="M2563" s="587"/>
      <c r="N2563" s="592" t="s">
        <v>16</v>
      </c>
      <c r="O2563" s="603"/>
      <c r="P2563" s="544"/>
      <c r="Q2563" s="581"/>
      <c r="R2563" s="586"/>
      <c r="S2563" s="587"/>
      <c r="T2563" s="592" t="s">
        <v>16</v>
      </c>
      <c r="U2563" s="592"/>
      <c r="V2563" s="544"/>
      <c r="W2563" s="545"/>
      <c r="X2563" s="594"/>
      <c r="Y2563" s="545"/>
      <c r="Z2563" s="544"/>
      <c r="AA2563" s="545"/>
      <c r="AB2563" s="544"/>
      <c r="AC2563" s="545"/>
      <c r="AD2563" s="544"/>
      <c r="AE2563" s="581"/>
      <c r="AF2563" s="586"/>
      <c r="AG2563" s="587"/>
      <c r="AH2563" s="626"/>
      <c r="AI2563" s="627"/>
      <c r="AJ2563" s="544"/>
      <c r="AK2563" s="581"/>
      <c r="AL2563" s="586"/>
      <c r="AM2563" s="587"/>
      <c r="AN2563" s="626"/>
      <c r="AO2563" s="627"/>
      <c r="AP2563" s="544"/>
      <c r="AQ2563" s="581"/>
      <c r="AR2563" s="586"/>
      <c r="AS2563" s="587"/>
      <c r="AT2563" s="626"/>
      <c r="AU2563" s="627"/>
      <c r="AV2563" s="628"/>
      <c r="AW2563" s="629"/>
      <c r="AX2563" s="632"/>
      <c r="AY2563" s="633"/>
      <c r="AZ2563" s="626"/>
      <c r="BA2563" s="627"/>
      <c r="BB2563" s="544"/>
      <c r="BC2563" s="581"/>
      <c r="BD2563" s="586"/>
      <c r="BE2563" s="587"/>
      <c r="BF2563" s="626"/>
      <c r="BG2563" s="627"/>
      <c r="BH2563" s="628"/>
      <c r="BI2563" s="629"/>
      <c r="BJ2563" s="632"/>
      <c r="BK2563" s="633"/>
      <c r="BL2563" s="626"/>
      <c r="BM2563" s="627"/>
      <c r="BN2563" s="678"/>
      <c r="BO2563" s="679"/>
      <c r="BP2563" s="680"/>
      <c r="BQ2563" s="677"/>
      <c r="BR2563" s="663"/>
      <c r="BS2563" s="663"/>
      <c r="BT2563" s="15"/>
      <c r="BU2563" s="15"/>
      <c r="BV2563" s="95"/>
    </row>
    <row r="2564" spans="1:74" ht="21.75" customHeight="1" x14ac:dyDescent="0.25">
      <c r="A2564" s="95"/>
      <c r="B2564" s="570" t="str">
        <f>IF(ROSTER!B$24="","",ROSTER!B$24)</f>
        <v/>
      </c>
      <c r="C2564" s="572" t="str">
        <f>IF(ROSTER!C$24="","",ROSTER!C$24)</f>
        <v/>
      </c>
      <c r="D2564" s="573"/>
      <c r="E2564" s="574"/>
      <c r="F2564" s="576">
        <f>IF(E2564="y",1,IF(E2564="S",1,0))</f>
        <v>0</v>
      </c>
      <c r="G2564" s="582">
        <f>IF(E2564="S",1,0)</f>
        <v>0</v>
      </c>
      <c r="H2564" s="578"/>
      <c r="I2564" s="543"/>
      <c r="J2564" s="542"/>
      <c r="K2564" s="580"/>
      <c r="L2564" s="584"/>
      <c r="M2564" s="585"/>
      <c r="N2564" s="588">
        <f>L2564+J2564</f>
        <v>0</v>
      </c>
      <c r="O2564" s="589"/>
      <c r="P2564" s="542"/>
      <c r="Q2564" s="580"/>
      <c r="R2564" s="584"/>
      <c r="S2564" s="585"/>
      <c r="T2564" s="588">
        <f>R2564-P2564</f>
        <v>0</v>
      </c>
      <c r="U2564" s="588"/>
      <c r="V2564" s="542"/>
      <c r="W2564" s="543"/>
      <c r="X2564" s="593"/>
      <c r="Y2564" s="543"/>
      <c r="Z2564" s="542"/>
      <c r="AA2564" s="543"/>
      <c r="AB2564" s="542"/>
      <c r="AC2564" s="543"/>
      <c r="AD2564" s="542"/>
      <c r="AE2564" s="580"/>
      <c r="AF2564" s="584"/>
      <c r="AG2564" s="585"/>
      <c r="AH2564" s="595">
        <f>IF(AD2564=0,0,(AF2564/AD2564)*100)</f>
        <v>0</v>
      </c>
      <c r="AI2564" s="596"/>
      <c r="AJ2564" s="542"/>
      <c r="AK2564" s="580"/>
      <c r="AL2564" s="584"/>
      <c r="AM2564" s="585"/>
      <c r="AN2564" s="595">
        <f>IF(AJ2564=0,0,(AL2564/AJ2564)*100)</f>
        <v>0</v>
      </c>
      <c r="AO2564" s="596"/>
      <c r="AP2564" s="542"/>
      <c r="AQ2564" s="580"/>
      <c r="AR2564" s="584"/>
      <c r="AS2564" s="585"/>
      <c r="AT2564" s="595">
        <f>IF(AP2564=0,0,(AR2564/AP2564)*100)</f>
        <v>0</v>
      </c>
      <c r="AU2564" s="596"/>
      <c r="AV2564" s="599">
        <f>AD2564+AJ2564+AP2564</f>
        <v>0</v>
      </c>
      <c r="AW2564" s="600"/>
      <c r="AX2564" s="630">
        <f>AF2564+AL2564+AR2564</f>
        <v>0</v>
      </c>
      <c r="AY2564" s="631"/>
      <c r="AZ2564" s="595">
        <f>IF(AV2564=0,0,(AX2564/AV2564)*100)</f>
        <v>0</v>
      </c>
      <c r="BA2564" s="596"/>
      <c r="BB2564" s="542"/>
      <c r="BC2564" s="580"/>
      <c r="BD2564" s="584"/>
      <c r="BE2564" s="585"/>
      <c r="BF2564" s="595">
        <f>IF(BB2564=0,0,(BD2564/BB2564)*100)</f>
        <v>0</v>
      </c>
      <c r="BG2564" s="596"/>
      <c r="BH2564" s="599">
        <f>AV2564+BB2564</f>
        <v>0</v>
      </c>
      <c r="BI2564" s="600"/>
      <c r="BJ2564" s="630">
        <f>AX2564+BD2564</f>
        <v>0</v>
      </c>
      <c r="BK2564" s="631"/>
      <c r="BL2564" s="595">
        <f>IF(BH2564=0,0,(BJ2564/BH2564)*100)</f>
        <v>0</v>
      </c>
      <c r="BM2564" s="596"/>
      <c r="BN2564" s="656">
        <f>(AF2564*2)+(AL2564*2)+(AR2564*3)+BD2564</f>
        <v>0</v>
      </c>
      <c r="BO2564" s="657"/>
      <c r="BP2564" s="658"/>
      <c r="BQ2564" s="676">
        <f t="shared" ref="BQ2564" si="2492">IF(BS2564=0,0,50*BR2564/BS2564)</f>
        <v>0</v>
      </c>
      <c r="BR2564" s="662">
        <f t="shared" ref="BR2564" si="2493">(BN2564*BU$2548)+(N2564*BU$2549)+(Z2564*BU$2550)+(R2564*BU$2551)+(X2564*BU$2552)+(AB2564*BU$2553)+(V2564*BU$2558)</f>
        <v>0</v>
      </c>
      <c r="BS2564" s="662">
        <f t="shared" ref="BS2564" si="2494">((BB2564-BD2564)*BU$2555)+((AV2564-AX2564)*BU$2554)+(H2564*BU$2556)+(P2564*BU$2557)</f>
        <v>0</v>
      </c>
      <c r="BT2564" s="15"/>
      <c r="BU2564" s="15"/>
      <c r="BV2564" s="95"/>
    </row>
    <row r="2565" spans="1:74" ht="21.75" customHeight="1" x14ac:dyDescent="0.25">
      <c r="A2565" s="95"/>
      <c r="B2565" s="571"/>
      <c r="C2565" s="642" t="str">
        <f>IF(ROSTER!D$24="","",ROSTER!D$24)</f>
        <v/>
      </c>
      <c r="D2565" s="643"/>
      <c r="E2565" s="575"/>
      <c r="F2565" s="577"/>
      <c r="G2565" s="583"/>
      <c r="H2565" s="579"/>
      <c r="I2565" s="545"/>
      <c r="J2565" s="544"/>
      <c r="K2565" s="581"/>
      <c r="L2565" s="586"/>
      <c r="M2565" s="587"/>
      <c r="N2565" s="592" t="s">
        <v>16</v>
      </c>
      <c r="O2565" s="603"/>
      <c r="P2565" s="544"/>
      <c r="Q2565" s="581"/>
      <c r="R2565" s="586"/>
      <c r="S2565" s="587"/>
      <c r="T2565" s="592" t="s">
        <v>16</v>
      </c>
      <c r="U2565" s="592"/>
      <c r="V2565" s="544"/>
      <c r="W2565" s="545"/>
      <c r="X2565" s="594"/>
      <c r="Y2565" s="545"/>
      <c r="Z2565" s="544"/>
      <c r="AA2565" s="545"/>
      <c r="AB2565" s="544"/>
      <c r="AC2565" s="545"/>
      <c r="AD2565" s="544"/>
      <c r="AE2565" s="581"/>
      <c r="AF2565" s="586"/>
      <c r="AG2565" s="587"/>
      <c r="AH2565" s="626"/>
      <c r="AI2565" s="627"/>
      <c r="AJ2565" s="544"/>
      <c r="AK2565" s="581"/>
      <c r="AL2565" s="586"/>
      <c r="AM2565" s="587"/>
      <c r="AN2565" s="626"/>
      <c r="AO2565" s="627"/>
      <c r="AP2565" s="544"/>
      <c r="AQ2565" s="581"/>
      <c r="AR2565" s="586"/>
      <c r="AS2565" s="587"/>
      <c r="AT2565" s="626"/>
      <c r="AU2565" s="627"/>
      <c r="AV2565" s="628"/>
      <c r="AW2565" s="629"/>
      <c r="AX2565" s="632"/>
      <c r="AY2565" s="633"/>
      <c r="AZ2565" s="626"/>
      <c r="BA2565" s="627"/>
      <c r="BB2565" s="544"/>
      <c r="BC2565" s="581"/>
      <c r="BD2565" s="586"/>
      <c r="BE2565" s="587"/>
      <c r="BF2565" s="626"/>
      <c r="BG2565" s="627"/>
      <c r="BH2565" s="628"/>
      <c r="BI2565" s="629"/>
      <c r="BJ2565" s="632"/>
      <c r="BK2565" s="633"/>
      <c r="BL2565" s="626"/>
      <c r="BM2565" s="627"/>
      <c r="BN2565" s="678"/>
      <c r="BO2565" s="679"/>
      <c r="BP2565" s="680"/>
      <c r="BQ2565" s="677"/>
      <c r="BR2565" s="663"/>
      <c r="BS2565" s="663"/>
      <c r="BT2565" s="15"/>
      <c r="BU2565" s="15"/>
      <c r="BV2565" s="95"/>
    </row>
    <row r="2566" spans="1:74" ht="21.75" customHeight="1" x14ac:dyDescent="0.25">
      <c r="A2566" s="95"/>
      <c r="B2566" s="570" t="str">
        <f>IF(ROSTER!B$26="","",ROSTER!B$26)</f>
        <v/>
      </c>
      <c r="C2566" s="572" t="str">
        <f>IF(ROSTER!C$26="","",ROSTER!C$26)</f>
        <v/>
      </c>
      <c r="D2566" s="573"/>
      <c r="E2566" s="574"/>
      <c r="F2566" s="576">
        <f>IF(E2566="y",1,IF(E2566="S",1,0))</f>
        <v>0</v>
      </c>
      <c r="G2566" s="582">
        <f>IF(E2566="S",1,0)</f>
        <v>0</v>
      </c>
      <c r="H2566" s="578"/>
      <c r="I2566" s="543"/>
      <c r="J2566" s="542"/>
      <c r="K2566" s="580"/>
      <c r="L2566" s="584"/>
      <c r="M2566" s="585"/>
      <c r="N2566" s="588">
        <f>L2566+J2566</f>
        <v>0</v>
      </c>
      <c r="O2566" s="589"/>
      <c r="P2566" s="542"/>
      <c r="Q2566" s="580"/>
      <c r="R2566" s="584"/>
      <c r="S2566" s="585"/>
      <c r="T2566" s="588">
        <f>R2566-P2566</f>
        <v>0</v>
      </c>
      <c r="U2566" s="588"/>
      <c r="V2566" s="542"/>
      <c r="W2566" s="543"/>
      <c r="X2566" s="593"/>
      <c r="Y2566" s="543"/>
      <c r="Z2566" s="542"/>
      <c r="AA2566" s="543"/>
      <c r="AB2566" s="542"/>
      <c r="AC2566" s="543"/>
      <c r="AD2566" s="542"/>
      <c r="AE2566" s="580"/>
      <c r="AF2566" s="584"/>
      <c r="AG2566" s="585"/>
      <c r="AH2566" s="595">
        <f>IF(AD2566=0,0,(AF2566/AD2566)*100)</f>
        <v>0</v>
      </c>
      <c r="AI2566" s="596"/>
      <c r="AJ2566" s="542"/>
      <c r="AK2566" s="580"/>
      <c r="AL2566" s="584"/>
      <c r="AM2566" s="585"/>
      <c r="AN2566" s="595">
        <f>IF(AJ2566=0,0,(AL2566/AJ2566)*100)</f>
        <v>0</v>
      </c>
      <c r="AO2566" s="596"/>
      <c r="AP2566" s="542"/>
      <c r="AQ2566" s="580"/>
      <c r="AR2566" s="584"/>
      <c r="AS2566" s="585"/>
      <c r="AT2566" s="595">
        <f>IF(AP2566=0,0,(AR2566/AP2566)*100)</f>
        <v>0</v>
      </c>
      <c r="AU2566" s="596"/>
      <c r="AV2566" s="599">
        <f>AD2566+AJ2566+AP2566</f>
        <v>0</v>
      </c>
      <c r="AW2566" s="600"/>
      <c r="AX2566" s="630">
        <f>AF2566+AL2566+AR2566</f>
        <v>0</v>
      </c>
      <c r="AY2566" s="631"/>
      <c r="AZ2566" s="595">
        <f>IF(AV2566=0,0,(AX2566/AV2566)*100)</f>
        <v>0</v>
      </c>
      <c r="BA2566" s="596"/>
      <c r="BB2566" s="542"/>
      <c r="BC2566" s="580"/>
      <c r="BD2566" s="584"/>
      <c r="BE2566" s="585"/>
      <c r="BF2566" s="595">
        <f>IF(BB2566=0,0,(BD2566/BB2566)*100)</f>
        <v>0</v>
      </c>
      <c r="BG2566" s="596"/>
      <c r="BH2566" s="599">
        <f>AV2566+BB2566</f>
        <v>0</v>
      </c>
      <c r="BI2566" s="600"/>
      <c r="BJ2566" s="630">
        <f>AX2566+BD2566</f>
        <v>0</v>
      </c>
      <c r="BK2566" s="631"/>
      <c r="BL2566" s="595">
        <f>IF(BH2566=0,0,(BJ2566/BH2566)*100)</f>
        <v>0</v>
      </c>
      <c r="BM2566" s="596"/>
      <c r="BN2566" s="656">
        <f>(AF2566*2)+(AL2566*2)+(AR2566*3)+BD2566</f>
        <v>0</v>
      </c>
      <c r="BO2566" s="657"/>
      <c r="BP2566" s="658"/>
      <c r="BQ2566" s="676">
        <f t="shared" ref="BQ2566" si="2495">IF(BS2566=0,0,50*BR2566/BS2566)</f>
        <v>0</v>
      </c>
      <c r="BR2566" s="662">
        <f t="shared" ref="BR2566" si="2496">(BN2566*BU$2548)+(N2566*BU$2549)+(Z2566*BU$2550)+(R2566*BU$2551)+(X2566*BU$2552)+(AB2566*BU$2553)+(V2566*BU$2558)</f>
        <v>0</v>
      </c>
      <c r="BS2566" s="662">
        <f t="shared" ref="BS2566" si="2497">((BB2566-BD2566)*BU$2555)+((AV2566-AX2566)*BU$2554)+(H2566*BU$2556)+(P2566*BU$2557)</f>
        <v>0</v>
      </c>
      <c r="BT2566" s="15"/>
      <c r="BU2566" s="15"/>
      <c r="BV2566" s="95"/>
    </row>
    <row r="2567" spans="1:74" ht="21.75" customHeight="1" x14ac:dyDescent="0.25">
      <c r="A2567" s="95"/>
      <c r="B2567" s="571"/>
      <c r="C2567" s="642" t="str">
        <f>IF(ROSTER!D$26="","",ROSTER!D$26)</f>
        <v/>
      </c>
      <c r="D2567" s="643"/>
      <c r="E2567" s="575"/>
      <c r="F2567" s="577"/>
      <c r="G2567" s="583"/>
      <c r="H2567" s="579"/>
      <c r="I2567" s="545"/>
      <c r="J2567" s="544"/>
      <c r="K2567" s="581"/>
      <c r="L2567" s="586"/>
      <c r="M2567" s="587"/>
      <c r="N2567" s="592" t="s">
        <v>16</v>
      </c>
      <c r="O2567" s="603"/>
      <c r="P2567" s="544"/>
      <c r="Q2567" s="581"/>
      <c r="R2567" s="586"/>
      <c r="S2567" s="587"/>
      <c r="T2567" s="592" t="s">
        <v>16</v>
      </c>
      <c r="U2567" s="592"/>
      <c r="V2567" s="544"/>
      <c r="W2567" s="545"/>
      <c r="X2567" s="594"/>
      <c r="Y2567" s="545"/>
      <c r="Z2567" s="544"/>
      <c r="AA2567" s="545"/>
      <c r="AB2567" s="544"/>
      <c r="AC2567" s="545"/>
      <c r="AD2567" s="544"/>
      <c r="AE2567" s="581"/>
      <c r="AF2567" s="586"/>
      <c r="AG2567" s="587"/>
      <c r="AH2567" s="626"/>
      <c r="AI2567" s="627"/>
      <c r="AJ2567" s="544"/>
      <c r="AK2567" s="581"/>
      <c r="AL2567" s="586"/>
      <c r="AM2567" s="587"/>
      <c r="AN2567" s="626"/>
      <c r="AO2567" s="627"/>
      <c r="AP2567" s="544"/>
      <c r="AQ2567" s="581"/>
      <c r="AR2567" s="586"/>
      <c r="AS2567" s="587"/>
      <c r="AT2567" s="626"/>
      <c r="AU2567" s="627"/>
      <c r="AV2567" s="628"/>
      <c r="AW2567" s="629"/>
      <c r="AX2567" s="632"/>
      <c r="AY2567" s="633"/>
      <c r="AZ2567" s="626"/>
      <c r="BA2567" s="627"/>
      <c r="BB2567" s="544"/>
      <c r="BC2567" s="581"/>
      <c r="BD2567" s="586"/>
      <c r="BE2567" s="587"/>
      <c r="BF2567" s="626"/>
      <c r="BG2567" s="627"/>
      <c r="BH2567" s="628"/>
      <c r="BI2567" s="629"/>
      <c r="BJ2567" s="632"/>
      <c r="BK2567" s="633"/>
      <c r="BL2567" s="626"/>
      <c r="BM2567" s="627"/>
      <c r="BN2567" s="678"/>
      <c r="BO2567" s="679"/>
      <c r="BP2567" s="680"/>
      <c r="BQ2567" s="677"/>
      <c r="BR2567" s="663"/>
      <c r="BS2567" s="663"/>
      <c r="BT2567" s="15"/>
      <c r="BU2567" s="15"/>
      <c r="BV2567" s="95"/>
    </row>
    <row r="2568" spans="1:74" ht="21.75" customHeight="1" x14ac:dyDescent="0.25">
      <c r="A2568" s="95"/>
      <c r="B2568" s="570" t="str">
        <f>IF(ROSTER!B$28="","",ROSTER!B$28)</f>
        <v/>
      </c>
      <c r="C2568" s="572" t="str">
        <f>IF(ROSTER!C$28="","",ROSTER!C$28)</f>
        <v/>
      </c>
      <c r="D2568" s="573"/>
      <c r="E2568" s="574"/>
      <c r="F2568" s="576">
        <f>IF(E2568="y",1,IF(E2568="S",1,0))</f>
        <v>0</v>
      </c>
      <c r="G2568" s="582">
        <f>IF(E2568="S",1,0)</f>
        <v>0</v>
      </c>
      <c r="H2568" s="578"/>
      <c r="I2568" s="543"/>
      <c r="J2568" s="542"/>
      <c r="K2568" s="580"/>
      <c r="L2568" s="584"/>
      <c r="M2568" s="585"/>
      <c r="N2568" s="588">
        <f>L2568+J2568</f>
        <v>0</v>
      </c>
      <c r="O2568" s="589"/>
      <c r="P2568" s="542"/>
      <c r="Q2568" s="580"/>
      <c r="R2568" s="584"/>
      <c r="S2568" s="585"/>
      <c r="T2568" s="588">
        <f>R2568-P2568</f>
        <v>0</v>
      </c>
      <c r="U2568" s="588"/>
      <c r="V2568" s="542"/>
      <c r="W2568" s="543"/>
      <c r="X2568" s="593"/>
      <c r="Y2568" s="543"/>
      <c r="Z2568" s="542"/>
      <c r="AA2568" s="543"/>
      <c r="AB2568" s="542"/>
      <c r="AC2568" s="543"/>
      <c r="AD2568" s="542"/>
      <c r="AE2568" s="580"/>
      <c r="AF2568" s="584"/>
      <c r="AG2568" s="585"/>
      <c r="AH2568" s="595">
        <f>IF(AD2568=0,0,(AF2568/AD2568)*100)</f>
        <v>0</v>
      </c>
      <c r="AI2568" s="596"/>
      <c r="AJ2568" s="542"/>
      <c r="AK2568" s="580"/>
      <c r="AL2568" s="584"/>
      <c r="AM2568" s="585"/>
      <c r="AN2568" s="595">
        <f>IF(AJ2568=0,0,(AL2568/AJ2568)*100)</f>
        <v>0</v>
      </c>
      <c r="AO2568" s="596"/>
      <c r="AP2568" s="542"/>
      <c r="AQ2568" s="580"/>
      <c r="AR2568" s="584"/>
      <c r="AS2568" s="585"/>
      <c r="AT2568" s="595">
        <f>IF(AP2568=0,0,(AR2568/AP2568)*100)</f>
        <v>0</v>
      </c>
      <c r="AU2568" s="596"/>
      <c r="AV2568" s="599">
        <f>AD2568+AJ2568+AP2568</f>
        <v>0</v>
      </c>
      <c r="AW2568" s="600"/>
      <c r="AX2568" s="630">
        <f>AF2568+AL2568+AR2568</f>
        <v>0</v>
      </c>
      <c r="AY2568" s="631"/>
      <c r="AZ2568" s="595">
        <f>IF(AV2568=0,0,(AX2568/AV2568)*100)</f>
        <v>0</v>
      </c>
      <c r="BA2568" s="596"/>
      <c r="BB2568" s="542"/>
      <c r="BC2568" s="580"/>
      <c r="BD2568" s="584"/>
      <c r="BE2568" s="585"/>
      <c r="BF2568" s="595">
        <f>IF(BB2568=0,0,(BD2568/BB2568)*100)</f>
        <v>0</v>
      </c>
      <c r="BG2568" s="596"/>
      <c r="BH2568" s="599">
        <f>AV2568+BB2568</f>
        <v>0</v>
      </c>
      <c r="BI2568" s="600"/>
      <c r="BJ2568" s="630">
        <f>AX2568+BD2568</f>
        <v>0</v>
      </c>
      <c r="BK2568" s="631"/>
      <c r="BL2568" s="595">
        <f>IF(BH2568=0,0,(BJ2568/BH2568)*100)</f>
        <v>0</v>
      </c>
      <c r="BM2568" s="596"/>
      <c r="BN2568" s="656">
        <f>(AF2568*2)+(AL2568*2)+(AR2568*3)+BD2568</f>
        <v>0</v>
      </c>
      <c r="BO2568" s="657"/>
      <c r="BP2568" s="658"/>
      <c r="BQ2568" s="676">
        <f t="shared" ref="BQ2568" si="2498">IF(BS2568=0,0,50*BR2568/BS2568)</f>
        <v>0</v>
      </c>
      <c r="BR2568" s="662">
        <f t="shared" ref="BR2568" si="2499">(BN2568*BU$2548)+(N2568*BU$2549)+(Z2568*BU$2550)+(R2568*BU$2551)+(X2568*BU$2552)+(AB2568*BU$2553)+(V2568*BU$2558)</f>
        <v>0</v>
      </c>
      <c r="BS2568" s="662">
        <f t="shared" ref="BS2568" si="2500">((BB2568-BD2568)*BU$2555)+((AV2568-AX2568)*BU$2554)+(H2568*BU$2556)+(P2568*BU$2557)</f>
        <v>0</v>
      </c>
      <c r="BT2568" s="15"/>
      <c r="BU2568" s="15"/>
      <c r="BV2568" s="95"/>
    </row>
    <row r="2569" spans="1:74" ht="21.75" customHeight="1" x14ac:dyDescent="0.25">
      <c r="A2569" s="95"/>
      <c r="B2569" s="571"/>
      <c r="C2569" s="642" t="str">
        <f>IF(ROSTER!D$28="","",ROSTER!D$28)</f>
        <v/>
      </c>
      <c r="D2569" s="643"/>
      <c r="E2569" s="575"/>
      <c r="F2569" s="577"/>
      <c r="G2569" s="583"/>
      <c r="H2569" s="579"/>
      <c r="I2569" s="545"/>
      <c r="J2569" s="544"/>
      <c r="K2569" s="581"/>
      <c r="L2569" s="586"/>
      <c r="M2569" s="587"/>
      <c r="N2569" s="592" t="s">
        <v>16</v>
      </c>
      <c r="O2569" s="603"/>
      <c r="P2569" s="544"/>
      <c r="Q2569" s="581"/>
      <c r="R2569" s="586"/>
      <c r="S2569" s="587"/>
      <c r="T2569" s="592" t="s">
        <v>16</v>
      </c>
      <c r="U2569" s="592"/>
      <c r="V2569" s="544"/>
      <c r="W2569" s="545"/>
      <c r="X2569" s="594"/>
      <c r="Y2569" s="545"/>
      <c r="Z2569" s="544"/>
      <c r="AA2569" s="545"/>
      <c r="AB2569" s="544"/>
      <c r="AC2569" s="545"/>
      <c r="AD2569" s="544"/>
      <c r="AE2569" s="581"/>
      <c r="AF2569" s="586"/>
      <c r="AG2569" s="587"/>
      <c r="AH2569" s="626"/>
      <c r="AI2569" s="627"/>
      <c r="AJ2569" s="544"/>
      <c r="AK2569" s="581"/>
      <c r="AL2569" s="586"/>
      <c r="AM2569" s="587"/>
      <c r="AN2569" s="626"/>
      <c r="AO2569" s="627"/>
      <c r="AP2569" s="544"/>
      <c r="AQ2569" s="581"/>
      <c r="AR2569" s="586"/>
      <c r="AS2569" s="587"/>
      <c r="AT2569" s="626"/>
      <c r="AU2569" s="627"/>
      <c r="AV2569" s="628"/>
      <c r="AW2569" s="629"/>
      <c r="AX2569" s="632"/>
      <c r="AY2569" s="633"/>
      <c r="AZ2569" s="626"/>
      <c r="BA2569" s="627"/>
      <c r="BB2569" s="544"/>
      <c r="BC2569" s="581"/>
      <c r="BD2569" s="586"/>
      <c r="BE2569" s="587"/>
      <c r="BF2569" s="626"/>
      <c r="BG2569" s="627"/>
      <c r="BH2569" s="628"/>
      <c r="BI2569" s="629"/>
      <c r="BJ2569" s="632"/>
      <c r="BK2569" s="633"/>
      <c r="BL2569" s="626"/>
      <c r="BM2569" s="627"/>
      <c r="BN2569" s="678"/>
      <c r="BO2569" s="679"/>
      <c r="BP2569" s="680"/>
      <c r="BQ2569" s="677"/>
      <c r="BR2569" s="663"/>
      <c r="BS2569" s="663"/>
      <c r="BT2569" s="15"/>
      <c r="BU2569" s="15"/>
      <c r="BV2569" s="95"/>
    </row>
    <row r="2570" spans="1:74" ht="21.75" customHeight="1" x14ac:dyDescent="0.25">
      <c r="A2570" s="95"/>
      <c r="B2570" s="570" t="str">
        <f>IF(ROSTER!B$30="","",ROSTER!B$30)</f>
        <v/>
      </c>
      <c r="C2570" s="572" t="str">
        <f>IF(ROSTER!C$30="","",ROSTER!C$30)</f>
        <v/>
      </c>
      <c r="D2570" s="573"/>
      <c r="E2570" s="574"/>
      <c r="F2570" s="576">
        <f>IF(E2570="y",1,IF(E2570="S",1,0))</f>
        <v>0</v>
      </c>
      <c r="G2570" s="582">
        <f>IF(E2570="S",1,0)</f>
        <v>0</v>
      </c>
      <c r="H2570" s="578"/>
      <c r="I2570" s="543"/>
      <c r="J2570" s="542"/>
      <c r="K2570" s="580"/>
      <c r="L2570" s="584"/>
      <c r="M2570" s="585"/>
      <c r="N2570" s="588">
        <f>L2570+J2570</f>
        <v>0</v>
      </c>
      <c r="O2570" s="589"/>
      <c r="P2570" s="542"/>
      <c r="Q2570" s="580"/>
      <c r="R2570" s="584"/>
      <c r="S2570" s="585"/>
      <c r="T2570" s="588">
        <f>R2570-P2570</f>
        <v>0</v>
      </c>
      <c r="U2570" s="588"/>
      <c r="V2570" s="542"/>
      <c r="W2570" s="543"/>
      <c r="X2570" s="593"/>
      <c r="Y2570" s="543"/>
      <c r="Z2570" s="542"/>
      <c r="AA2570" s="543"/>
      <c r="AB2570" s="542"/>
      <c r="AC2570" s="543"/>
      <c r="AD2570" s="542"/>
      <c r="AE2570" s="580"/>
      <c r="AF2570" s="584"/>
      <c r="AG2570" s="585"/>
      <c r="AH2570" s="595">
        <f>IF(AD2570=0,0,(AF2570/AD2570)*100)</f>
        <v>0</v>
      </c>
      <c r="AI2570" s="596"/>
      <c r="AJ2570" s="542"/>
      <c r="AK2570" s="580"/>
      <c r="AL2570" s="584"/>
      <c r="AM2570" s="585"/>
      <c r="AN2570" s="595">
        <f>IF(AJ2570=0,0,(AL2570/AJ2570)*100)</f>
        <v>0</v>
      </c>
      <c r="AO2570" s="596"/>
      <c r="AP2570" s="542"/>
      <c r="AQ2570" s="580"/>
      <c r="AR2570" s="584"/>
      <c r="AS2570" s="585"/>
      <c r="AT2570" s="595">
        <f>IF(AP2570=0,0,(AR2570/AP2570)*100)</f>
        <v>0</v>
      </c>
      <c r="AU2570" s="596"/>
      <c r="AV2570" s="599">
        <f>AD2570+AJ2570+AP2570</f>
        <v>0</v>
      </c>
      <c r="AW2570" s="600"/>
      <c r="AX2570" s="630">
        <f>AF2570+AL2570+AR2570</f>
        <v>0</v>
      </c>
      <c r="AY2570" s="631"/>
      <c r="AZ2570" s="595">
        <f>IF(AV2570=0,0,(AX2570/AV2570)*100)</f>
        <v>0</v>
      </c>
      <c r="BA2570" s="596"/>
      <c r="BB2570" s="542"/>
      <c r="BC2570" s="580"/>
      <c r="BD2570" s="584"/>
      <c r="BE2570" s="585"/>
      <c r="BF2570" s="595">
        <f>IF(BB2570=0,0,(BD2570/BB2570)*100)</f>
        <v>0</v>
      </c>
      <c r="BG2570" s="596"/>
      <c r="BH2570" s="599">
        <f>AV2570+BB2570</f>
        <v>0</v>
      </c>
      <c r="BI2570" s="600"/>
      <c r="BJ2570" s="630">
        <f>AX2570+BD2570</f>
        <v>0</v>
      </c>
      <c r="BK2570" s="631"/>
      <c r="BL2570" s="595">
        <f>IF(BH2570=0,0,(BJ2570/BH2570)*100)</f>
        <v>0</v>
      </c>
      <c r="BM2570" s="596"/>
      <c r="BN2570" s="656">
        <f>(AF2570*2)+(AL2570*2)+(AR2570*3)+BD2570</f>
        <v>0</v>
      </c>
      <c r="BO2570" s="657"/>
      <c r="BP2570" s="658"/>
      <c r="BQ2570" s="676">
        <f t="shared" ref="BQ2570" si="2501">IF(BS2570=0,0,50*BR2570/BS2570)</f>
        <v>0</v>
      </c>
      <c r="BR2570" s="662">
        <f t="shared" ref="BR2570" si="2502">(BN2570*BU$2548)+(N2570*BU$2549)+(Z2570*BU$2550)+(R2570*BU$2551)+(X2570*BU$2552)+(AB2570*BU$2553)+(V2570*BU$2558)</f>
        <v>0</v>
      </c>
      <c r="BS2570" s="662">
        <f t="shared" ref="BS2570" si="2503">((BB2570-BD2570)*BU$2555)+((AV2570-AX2570)*BU$2554)+(H2570*BU$2556)+(P2570*BU$2557)</f>
        <v>0</v>
      </c>
      <c r="BT2570" s="15"/>
      <c r="BU2570" s="15"/>
      <c r="BV2570" s="95"/>
    </row>
    <row r="2571" spans="1:74" ht="21.75" customHeight="1" x14ac:dyDescent="0.25">
      <c r="A2571" s="95"/>
      <c r="B2571" s="571"/>
      <c r="C2571" s="642" t="str">
        <f>IF(ROSTER!D$30="","",ROSTER!D$30)</f>
        <v/>
      </c>
      <c r="D2571" s="643"/>
      <c r="E2571" s="575"/>
      <c r="F2571" s="577"/>
      <c r="G2571" s="583"/>
      <c r="H2571" s="579"/>
      <c r="I2571" s="545"/>
      <c r="J2571" s="544"/>
      <c r="K2571" s="581"/>
      <c r="L2571" s="586"/>
      <c r="M2571" s="587"/>
      <c r="N2571" s="592" t="s">
        <v>16</v>
      </c>
      <c r="O2571" s="603"/>
      <c r="P2571" s="544"/>
      <c r="Q2571" s="581"/>
      <c r="R2571" s="586"/>
      <c r="S2571" s="587"/>
      <c r="T2571" s="592" t="s">
        <v>16</v>
      </c>
      <c r="U2571" s="592"/>
      <c r="V2571" s="544"/>
      <c r="W2571" s="545"/>
      <c r="X2571" s="594"/>
      <c r="Y2571" s="545"/>
      <c r="Z2571" s="544"/>
      <c r="AA2571" s="545"/>
      <c r="AB2571" s="544"/>
      <c r="AC2571" s="545"/>
      <c r="AD2571" s="544"/>
      <c r="AE2571" s="581"/>
      <c r="AF2571" s="586"/>
      <c r="AG2571" s="587"/>
      <c r="AH2571" s="626"/>
      <c r="AI2571" s="627"/>
      <c r="AJ2571" s="544"/>
      <c r="AK2571" s="581"/>
      <c r="AL2571" s="586"/>
      <c r="AM2571" s="587"/>
      <c r="AN2571" s="626"/>
      <c r="AO2571" s="627"/>
      <c r="AP2571" s="544"/>
      <c r="AQ2571" s="581"/>
      <c r="AR2571" s="586"/>
      <c r="AS2571" s="587"/>
      <c r="AT2571" s="626"/>
      <c r="AU2571" s="627"/>
      <c r="AV2571" s="628"/>
      <c r="AW2571" s="629"/>
      <c r="AX2571" s="632"/>
      <c r="AY2571" s="633"/>
      <c r="AZ2571" s="626"/>
      <c r="BA2571" s="627"/>
      <c r="BB2571" s="544"/>
      <c r="BC2571" s="581"/>
      <c r="BD2571" s="586"/>
      <c r="BE2571" s="587"/>
      <c r="BF2571" s="626"/>
      <c r="BG2571" s="627"/>
      <c r="BH2571" s="628"/>
      <c r="BI2571" s="629"/>
      <c r="BJ2571" s="632"/>
      <c r="BK2571" s="633"/>
      <c r="BL2571" s="626"/>
      <c r="BM2571" s="627"/>
      <c r="BN2571" s="678"/>
      <c r="BO2571" s="679"/>
      <c r="BP2571" s="680"/>
      <c r="BQ2571" s="677"/>
      <c r="BR2571" s="663"/>
      <c r="BS2571" s="663"/>
      <c r="BT2571" s="15"/>
      <c r="BU2571" s="15"/>
      <c r="BV2571" s="95"/>
    </row>
    <row r="2572" spans="1:74" ht="21.75" customHeight="1" x14ac:dyDescent="0.25">
      <c r="A2572" s="95"/>
      <c r="B2572" s="570" t="str">
        <f>IF(ROSTER!B$32="","",ROSTER!B$32)</f>
        <v/>
      </c>
      <c r="C2572" s="572" t="str">
        <f>IF(ROSTER!C$32="","",ROSTER!C$32)</f>
        <v/>
      </c>
      <c r="D2572" s="573"/>
      <c r="E2572" s="574"/>
      <c r="F2572" s="576">
        <f>IF(E2572="y",1,IF(E2572="S",1,0))</f>
        <v>0</v>
      </c>
      <c r="G2572" s="582">
        <f>IF(E2572="S",1,0)</f>
        <v>0</v>
      </c>
      <c r="H2572" s="578"/>
      <c r="I2572" s="543"/>
      <c r="J2572" s="542"/>
      <c r="K2572" s="580"/>
      <c r="L2572" s="584"/>
      <c r="M2572" s="585"/>
      <c r="N2572" s="588">
        <f>L2572+J2572</f>
        <v>0</v>
      </c>
      <c r="O2572" s="589"/>
      <c r="P2572" s="542"/>
      <c r="Q2572" s="580"/>
      <c r="R2572" s="584"/>
      <c r="S2572" s="585"/>
      <c r="T2572" s="588">
        <f>R2572-P2572</f>
        <v>0</v>
      </c>
      <c r="U2572" s="588"/>
      <c r="V2572" s="542"/>
      <c r="W2572" s="543"/>
      <c r="X2572" s="593"/>
      <c r="Y2572" s="543"/>
      <c r="Z2572" s="542"/>
      <c r="AA2572" s="543"/>
      <c r="AB2572" s="542"/>
      <c r="AC2572" s="543"/>
      <c r="AD2572" s="542"/>
      <c r="AE2572" s="580"/>
      <c r="AF2572" s="584"/>
      <c r="AG2572" s="585"/>
      <c r="AH2572" s="595">
        <f>IF(AD2572=0,0,(AF2572/AD2572)*100)</f>
        <v>0</v>
      </c>
      <c r="AI2572" s="596"/>
      <c r="AJ2572" s="542"/>
      <c r="AK2572" s="580"/>
      <c r="AL2572" s="584"/>
      <c r="AM2572" s="585"/>
      <c r="AN2572" s="595">
        <f>IF(AJ2572=0,0,(AL2572/AJ2572)*100)</f>
        <v>0</v>
      </c>
      <c r="AO2572" s="596"/>
      <c r="AP2572" s="542"/>
      <c r="AQ2572" s="580"/>
      <c r="AR2572" s="584"/>
      <c r="AS2572" s="585"/>
      <c r="AT2572" s="595">
        <f>IF(AP2572=0,0,(AR2572/AP2572)*100)</f>
        <v>0</v>
      </c>
      <c r="AU2572" s="596"/>
      <c r="AV2572" s="599">
        <f>AD2572+AJ2572+AP2572</f>
        <v>0</v>
      </c>
      <c r="AW2572" s="600"/>
      <c r="AX2572" s="630">
        <f>AF2572+AL2572+AR2572</f>
        <v>0</v>
      </c>
      <c r="AY2572" s="631"/>
      <c r="AZ2572" s="595">
        <f>IF(AV2572=0,0,(AX2572/AV2572)*100)</f>
        <v>0</v>
      </c>
      <c r="BA2572" s="596"/>
      <c r="BB2572" s="542"/>
      <c r="BC2572" s="580"/>
      <c r="BD2572" s="584"/>
      <c r="BE2572" s="585"/>
      <c r="BF2572" s="595">
        <f>IF(BB2572=0,0,(BD2572/BB2572)*100)</f>
        <v>0</v>
      </c>
      <c r="BG2572" s="596"/>
      <c r="BH2572" s="599">
        <f>AV2572+BB2572</f>
        <v>0</v>
      </c>
      <c r="BI2572" s="600"/>
      <c r="BJ2572" s="630">
        <f>AX2572+BD2572</f>
        <v>0</v>
      </c>
      <c r="BK2572" s="631"/>
      <c r="BL2572" s="595">
        <f>IF(BH2572=0,0,(BJ2572/BH2572)*100)</f>
        <v>0</v>
      </c>
      <c r="BM2572" s="596"/>
      <c r="BN2572" s="656">
        <f>(AF2572*2)+(AL2572*2)+(AR2572*3)+BD2572</f>
        <v>0</v>
      </c>
      <c r="BO2572" s="657"/>
      <c r="BP2572" s="658"/>
      <c r="BQ2572" s="676">
        <f t="shared" ref="BQ2572" si="2504">IF(BS2572=0,0,50*BR2572/BS2572)</f>
        <v>0</v>
      </c>
      <c r="BR2572" s="662">
        <f t="shared" ref="BR2572" si="2505">(BN2572*BU$2548)+(N2572*BU$2549)+(Z2572*BU$2550)+(R2572*BU$2551)+(X2572*BU$2552)+(AB2572*BU$2553)+(V2572*BU$2558)</f>
        <v>0</v>
      </c>
      <c r="BS2572" s="662">
        <f t="shared" ref="BS2572" si="2506">((BB2572-BD2572)*BU$2555)+((AV2572-AX2572)*BU$2554)+(H2572*BU$2556)+(P2572*BU$2557)</f>
        <v>0</v>
      </c>
      <c r="BT2572" s="15"/>
      <c r="BU2572" s="15"/>
      <c r="BV2572" s="95"/>
    </row>
    <row r="2573" spans="1:74" ht="21.75" customHeight="1" x14ac:dyDescent="0.25">
      <c r="A2573" s="95"/>
      <c r="B2573" s="571"/>
      <c r="C2573" s="642" t="str">
        <f>IF(ROSTER!D$32="","",ROSTER!D$32)</f>
        <v/>
      </c>
      <c r="D2573" s="643"/>
      <c r="E2573" s="575"/>
      <c r="F2573" s="577"/>
      <c r="G2573" s="583"/>
      <c r="H2573" s="579"/>
      <c r="I2573" s="545"/>
      <c r="J2573" s="544"/>
      <c r="K2573" s="581"/>
      <c r="L2573" s="586"/>
      <c r="M2573" s="587"/>
      <c r="N2573" s="592" t="s">
        <v>16</v>
      </c>
      <c r="O2573" s="603"/>
      <c r="P2573" s="544"/>
      <c r="Q2573" s="581"/>
      <c r="R2573" s="586"/>
      <c r="S2573" s="587"/>
      <c r="T2573" s="592" t="s">
        <v>16</v>
      </c>
      <c r="U2573" s="592"/>
      <c r="V2573" s="544"/>
      <c r="W2573" s="545"/>
      <c r="X2573" s="594"/>
      <c r="Y2573" s="545"/>
      <c r="Z2573" s="544"/>
      <c r="AA2573" s="545"/>
      <c r="AB2573" s="544"/>
      <c r="AC2573" s="545"/>
      <c r="AD2573" s="544"/>
      <c r="AE2573" s="581"/>
      <c r="AF2573" s="586"/>
      <c r="AG2573" s="587"/>
      <c r="AH2573" s="626"/>
      <c r="AI2573" s="627"/>
      <c r="AJ2573" s="544"/>
      <c r="AK2573" s="581"/>
      <c r="AL2573" s="586"/>
      <c r="AM2573" s="587"/>
      <c r="AN2573" s="626"/>
      <c r="AO2573" s="627"/>
      <c r="AP2573" s="544"/>
      <c r="AQ2573" s="581"/>
      <c r="AR2573" s="586"/>
      <c r="AS2573" s="587"/>
      <c r="AT2573" s="626"/>
      <c r="AU2573" s="627"/>
      <c r="AV2573" s="628"/>
      <c r="AW2573" s="629"/>
      <c r="AX2573" s="632"/>
      <c r="AY2573" s="633"/>
      <c r="AZ2573" s="626"/>
      <c r="BA2573" s="627"/>
      <c r="BB2573" s="544"/>
      <c r="BC2573" s="581"/>
      <c r="BD2573" s="586"/>
      <c r="BE2573" s="587"/>
      <c r="BF2573" s="626"/>
      <c r="BG2573" s="627"/>
      <c r="BH2573" s="628"/>
      <c r="BI2573" s="629"/>
      <c r="BJ2573" s="632"/>
      <c r="BK2573" s="633"/>
      <c r="BL2573" s="626"/>
      <c r="BM2573" s="627"/>
      <c r="BN2573" s="678"/>
      <c r="BO2573" s="679"/>
      <c r="BP2573" s="680"/>
      <c r="BQ2573" s="677"/>
      <c r="BR2573" s="663"/>
      <c r="BS2573" s="663"/>
      <c r="BT2573" s="15"/>
      <c r="BU2573" s="15"/>
      <c r="BV2573" s="95"/>
    </row>
    <row r="2574" spans="1:74" ht="21.75" customHeight="1" x14ac:dyDescent="0.25">
      <c r="A2574" s="95"/>
      <c r="B2574" s="570" t="str">
        <f>IF(ROSTER!B$34="","",ROSTER!B$34)</f>
        <v/>
      </c>
      <c r="C2574" s="572" t="str">
        <f>IF(ROSTER!C$34="","",ROSTER!C$34)</f>
        <v/>
      </c>
      <c r="D2574" s="573"/>
      <c r="E2574" s="574"/>
      <c r="F2574" s="576">
        <f>IF(E2574="y",1,IF(E2574="S",1,0))</f>
        <v>0</v>
      </c>
      <c r="G2574" s="582">
        <f>IF(E2574="S",1,0)</f>
        <v>0</v>
      </c>
      <c r="H2574" s="578"/>
      <c r="I2574" s="543"/>
      <c r="J2574" s="542"/>
      <c r="K2574" s="580"/>
      <c r="L2574" s="584"/>
      <c r="M2574" s="585"/>
      <c r="N2574" s="588">
        <f>L2574+J2574</f>
        <v>0</v>
      </c>
      <c r="O2574" s="589"/>
      <c r="P2574" s="542"/>
      <c r="Q2574" s="580"/>
      <c r="R2574" s="584"/>
      <c r="S2574" s="585"/>
      <c r="T2574" s="588">
        <f>R2574-P2574</f>
        <v>0</v>
      </c>
      <c r="U2574" s="588"/>
      <c r="V2574" s="542"/>
      <c r="W2574" s="543"/>
      <c r="X2574" s="593"/>
      <c r="Y2574" s="543"/>
      <c r="Z2574" s="542"/>
      <c r="AA2574" s="543"/>
      <c r="AB2574" s="542"/>
      <c r="AC2574" s="543"/>
      <c r="AD2574" s="542"/>
      <c r="AE2574" s="580"/>
      <c r="AF2574" s="584"/>
      <c r="AG2574" s="585"/>
      <c r="AH2574" s="595">
        <f>IF(AD2574=0,0,(AF2574/AD2574)*100)</f>
        <v>0</v>
      </c>
      <c r="AI2574" s="596"/>
      <c r="AJ2574" s="542"/>
      <c r="AK2574" s="580"/>
      <c r="AL2574" s="584"/>
      <c r="AM2574" s="585"/>
      <c r="AN2574" s="595">
        <f>IF(AJ2574=0,0,(AL2574/AJ2574)*100)</f>
        <v>0</v>
      </c>
      <c r="AO2574" s="596"/>
      <c r="AP2574" s="542"/>
      <c r="AQ2574" s="580"/>
      <c r="AR2574" s="584"/>
      <c r="AS2574" s="585"/>
      <c r="AT2574" s="595">
        <f>IF(AP2574=0,0,(AR2574/AP2574)*100)</f>
        <v>0</v>
      </c>
      <c r="AU2574" s="596"/>
      <c r="AV2574" s="599">
        <f>AD2574+AJ2574+AP2574</f>
        <v>0</v>
      </c>
      <c r="AW2574" s="600"/>
      <c r="AX2574" s="630">
        <f>AF2574+AL2574+AR2574</f>
        <v>0</v>
      </c>
      <c r="AY2574" s="631"/>
      <c r="AZ2574" s="595">
        <f>IF(AV2574=0,0,(AX2574/AV2574)*100)</f>
        <v>0</v>
      </c>
      <c r="BA2574" s="596"/>
      <c r="BB2574" s="542"/>
      <c r="BC2574" s="580"/>
      <c r="BD2574" s="584"/>
      <c r="BE2574" s="585"/>
      <c r="BF2574" s="595">
        <f>IF(BB2574=0,0,(BD2574/BB2574)*100)</f>
        <v>0</v>
      </c>
      <c r="BG2574" s="596"/>
      <c r="BH2574" s="599">
        <f>AV2574+BB2574</f>
        <v>0</v>
      </c>
      <c r="BI2574" s="600"/>
      <c r="BJ2574" s="630">
        <f>AX2574+BD2574</f>
        <v>0</v>
      </c>
      <c r="BK2574" s="631"/>
      <c r="BL2574" s="595">
        <f>IF(BH2574=0,0,(BJ2574/BH2574)*100)</f>
        <v>0</v>
      </c>
      <c r="BM2574" s="596"/>
      <c r="BN2574" s="656">
        <f>(AF2574*2)+(AL2574*2)+(AR2574*3)+BD2574</f>
        <v>0</v>
      </c>
      <c r="BO2574" s="657"/>
      <c r="BP2574" s="658"/>
      <c r="BQ2574" s="676">
        <f t="shared" ref="BQ2574" si="2507">IF(BS2574=0,0,50*BR2574/BS2574)</f>
        <v>0</v>
      </c>
      <c r="BR2574" s="662">
        <f t="shared" ref="BR2574" si="2508">(BN2574*BU$2548)+(N2574*BU$2549)+(Z2574*BU$2550)+(R2574*BU$2551)+(X2574*BU$2552)+(AB2574*BU$2553)+(V2574*BU$2558)</f>
        <v>0</v>
      </c>
      <c r="BS2574" s="662">
        <f t="shared" ref="BS2574" si="2509">((BB2574-BD2574)*BU$2555)+((AV2574-AX2574)*BU$2554)+(H2574*BU$2556)+(P2574*BU$2557)</f>
        <v>0</v>
      </c>
      <c r="BT2574" s="15"/>
      <c r="BU2574" s="15"/>
      <c r="BV2574" s="95"/>
    </row>
    <row r="2575" spans="1:74" ht="21.75" customHeight="1" x14ac:dyDescent="0.25">
      <c r="A2575" s="95"/>
      <c r="B2575" s="571"/>
      <c r="C2575" s="642" t="str">
        <f>IF(ROSTER!D$34="","",ROSTER!D$34)</f>
        <v/>
      </c>
      <c r="D2575" s="643"/>
      <c r="E2575" s="575"/>
      <c r="F2575" s="577"/>
      <c r="G2575" s="583"/>
      <c r="H2575" s="579"/>
      <c r="I2575" s="545"/>
      <c r="J2575" s="544"/>
      <c r="K2575" s="581"/>
      <c r="L2575" s="586"/>
      <c r="M2575" s="587"/>
      <c r="N2575" s="592" t="s">
        <v>16</v>
      </c>
      <c r="O2575" s="603"/>
      <c r="P2575" s="544"/>
      <c r="Q2575" s="581"/>
      <c r="R2575" s="586"/>
      <c r="S2575" s="587"/>
      <c r="T2575" s="592" t="s">
        <v>16</v>
      </c>
      <c r="U2575" s="592"/>
      <c r="V2575" s="544"/>
      <c r="W2575" s="545"/>
      <c r="X2575" s="594"/>
      <c r="Y2575" s="545"/>
      <c r="Z2575" s="544"/>
      <c r="AA2575" s="545"/>
      <c r="AB2575" s="544"/>
      <c r="AC2575" s="545"/>
      <c r="AD2575" s="544"/>
      <c r="AE2575" s="581"/>
      <c r="AF2575" s="586"/>
      <c r="AG2575" s="587"/>
      <c r="AH2575" s="626"/>
      <c r="AI2575" s="627"/>
      <c r="AJ2575" s="544"/>
      <c r="AK2575" s="581"/>
      <c r="AL2575" s="586"/>
      <c r="AM2575" s="587"/>
      <c r="AN2575" s="626"/>
      <c r="AO2575" s="627"/>
      <c r="AP2575" s="544"/>
      <c r="AQ2575" s="581"/>
      <c r="AR2575" s="586"/>
      <c r="AS2575" s="587"/>
      <c r="AT2575" s="626"/>
      <c r="AU2575" s="627"/>
      <c r="AV2575" s="628"/>
      <c r="AW2575" s="629"/>
      <c r="AX2575" s="632"/>
      <c r="AY2575" s="633"/>
      <c r="AZ2575" s="626"/>
      <c r="BA2575" s="627"/>
      <c r="BB2575" s="544"/>
      <c r="BC2575" s="581"/>
      <c r="BD2575" s="586"/>
      <c r="BE2575" s="587"/>
      <c r="BF2575" s="626"/>
      <c r="BG2575" s="627"/>
      <c r="BH2575" s="628"/>
      <c r="BI2575" s="629"/>
      <c r="BJ2575" s="632"/>
      <c r="BK2575" s="633"/>
      <c r="BL2575" s="626"/>
      <c r="BM2575" s="627"/>
      <c r="BN2575" s="678"/>
      <c r="BO2575" s="679"/>
      <c r="BP2575" s="680"/>
      <c r="BQ2575" s="677"/>
      <c r="BR2575" s="663"/>
      <c r="BS2575" s="663"/>
      <c r="BT2575" s="15"/>
      <c r="BU2575" s="15"/>
      <c r="BV2575" s="95"/>
    </row>
    <row r="2576" spans="1:74" ht="21.75" customHeight="1" x14ac:dyDescent="0.25">
      <c r="A2576" s="95"/>
      <c r="B2576" s="570" t="str">
        <f>IF(ROSTER!B$36="","",ROSTER!B$36)</f>
        <v/>
      </c>
      <c r="C2576" s="572" t="str">
        <f>IF(ROSTER!C$36="","",ROSTER!C$36)</f>
        <v/>
      </c>
      <c r="D2576" s="573"/>
      <c r="E2576" s="574"/>
      <c r="F2576" s="576">
        <f>IF(E2576="y",1,IF(E2576="S",1,0))</f>
        <v>0</v>
      </c>
      <c r="G2576" s="582">
        <f>IF(E2576="S",1,0)</f>
        <v>0</v>
      </c>
      <c r="H2576" s="578"/>
      <c r="I2576" s="543"/>
      <c r="J2576" s="542"/>
      <c r="K2576" s="580"/>
      <c r="L2576" s="584"/>
      <c r="M2576" s="585"/>
      <c r="N2576" s="588">
        <f>L2576+J2576</f>
        <v>0</v>
      </c>
      <c r="O2576" s="589"/>
      <c r="P2576" s="542"/>
      <c r="Q2576" s="580"/>
      <c r="R2576" s="584"/>
      <c r="S2576" s="585"/>
      <c r="T2576" s="588">
        <f>R2576-P2576</f>
        <v>0</v>
      </c>
      <c r="U2576" s="588"/>
      <c r="V2576" s="542"/>
      <c r="W2576" s="543"/>
      <c r="X2576" s="593"/>
      <c r="Y2576" s="543"/>
      <c r="Z2576" s="542"/>
      <c r="AA2576" s="543"/>
      <c r="AB2576" s="542"/>
      <c r="AC2576" s="543"/>
      <c r="AD2576" s="542"/>
      <c r="AE2576" s="580"/>
      <c r="AF2576" s="584"/>
      <c r="AG2576" s="585"/>
      <c r="AH2576" s="595">
        <f>IF(AD2576=0,0,(AF2576/AD2576)*100)</f>
        <v>0</v>
      </c>
      <c r="AI2576" s="596"/>
      <c r="AJ2576" s="542"/>
      <c r="AK2576" s="580"/>
      <c r="AL2576" s="584"/>
      <c r="AM2576" s="585"/>
      <c r="AN2576" s="595">
        <f>IF(AJ2576=0,0,(AL2576/AJ2576)*100)</f>
        <v>0</v>
      </c>
      <c r="AO2576" s="596"/>
      <c r="AP2576" s="542"/>
      <c r="AQ2576" s="580"/>
      <c r="AR2576" s="584"/>
      <c r="AS2576" s="585"/>
      <c r="AT2576" s="595">
        <f>IF(AP2576=0,0,(AR2576/AP2576)*100)</f>
        <v>0</v>
      </c>
      <c r="AU2576" s="596"/>
      <c r="AV2576" s="599">
        <f>AD2576+AJ2576+AP2576</f>
        <v>0</v>
      </c>
      <c r="AW2576" s="600"/>
      <c r="AX2576" s="630">
        <f>AF2576+AL2576+AR2576</f>
        <v>0</v>
      </c>
      <c r="AY2576" s="631"/>
      <c r="AZ2576" s="595">
        <f>IF(AV2576=0,0,(AX2576/AV2576)*100)</f>
        <v>0</v>
      </c>
      <c r="BA2576" s="596"/>
      <c r="BB2576" s="542"/>
      <c r="BC2576" s="580"/>
      <c r="BD2576" s="584"/>
      <c r="BE2576" s="585"/>
      <c r="BF2576" s="595">
        <f>IF(BB2576=0,0,(BD2576/BB2576)*100)</f>
        <v>0</v>
      </c>
      <c r="BG2576" s="596"/>
      <c r="BH2576" s="599">
        <f>AV2576+BB2576</f>
        <v>0</v>
      </c>
      <c r="BI2576" s="600"/>
      <c r="BJ2576" s="630">
        <f>AX2576+BD2576</f>
        <v>0</v>
      </c>
      <c r="BK2576" s="631"/>
      <c r="BL2576" s="595">
        <f>IF(BH2576=0,0,(BJ2576/BH2576)*100)</f>
        <v>0</v>
      </c>
      <c r="BM2576" s="596"/>
      <c r="BN2576" s="656">
        <f>(AF2576*2)+(AL2576*2)+(AR2576*3)+BD2576</f>
        <v>0</v>
      </c>
      <c r="BO2576" s="657"/>
      <c r="BP2576" s="658"/>
      <c r="BQ2576" s="676">
        <f t="shared" ref="BQ2576" si="2510">IF(BS2576=0,0,50*BR2576/BS2576)</f>
        <v>0</v>
      </c>
      <c r="BR2576" s="662">
        <f t="shared" ref="BR2576" si="2511">(BN2576*BU$2548)+(N2576*BU$2549)+(Z2576*BU$2550)+(R2576*BU$2551)+(X2576*BU$2552)+(AB2576*BU$2553)+(V2576*BU$2558)</f>
        <v>0</v>
      </c>
      <c r="BS2576" s="662">
        <f t="shared" ref="BS2576" si="2512">((BB2576-BD2576)*BU$2555)+((AV2576-AX2576)*BU$2554)+(H2576*BU$2556)+(P2576*BU$2557)</f>
        <v>0</v>
      </c>
      <c r="BT2576" s="15"/>
      <c r="BU2576" s="15"/>
      <c r="BV2576" s="95"/>
    </row>
    <row r="2577" spans="1:74" ht="21.75" customHeight="1" x14ac:dyDescent="0.25">
      <c r="A2577" s="95"/>
      <c r="B2577" s="571"/>
      <c r="C2577" s="642" t="str">
        <f>IF(ROSTER!D$36="","",ROSTER!D$36)</f>
        <v/>
      </c>
      <c r="D2577" s="643"/>
      <c r="E2577" s="575"/>
      <c r="F2577" s="577"/>
      <c r="G2577" s="583"/>
      <c r="H2577" s="579"/>
      <c r="I2577" s="545"/>
      <c r="J2577" s="544"/>
      <c r="K2577" s="581"/>
      <c r="L2577" s="586"/>
      <c r="M2577" s="587"/>
      <c r="N2577" s="592" t="s">
        <v>16</v>
      </c>
      <c r="O2577" s="603"/>
      <c r="P2577" s="544"/>
      <c r="Q2577" s="581"/>
      <c r="R2577" s="586"/>
      <c r="S2577" s="587"/>
      <c r="T2577" s="592" t="s">
        <v>16</v>
      </c>
      <c r="U2577" s="592"/>
      <c r="V2577" s="544"/>
      <c r="W2577" s="545"/>
      <c r="X2577" s="594"/>
      <c r="Y2577" s="545"/>
      <c r="Z2577" s="544"/>
      <c r="AA2577" s="545"/>
      <c r="AB2577" s="544"/>
      <c r="AC2577" s="545"/>
      <c r="AD2577" s="544"/>
      <c r="AE2577" s="581"/>
      <c r="AF2577" s="586"/>
      <c r="AG2577" s="587"/>
      <c r="AH2577" s="626"/>
      <c r="AI2577" s="627"/>
      <c r="AJ2577" s="544"/>
      <c r="AK2577" s="581"/>
      <c r="AL2577" s="586"/>
      <c r="AM2577" s="587"/>
      <c r="AN2577" s="626"/>
      <c r="AO2577" s="627"/>
      <c r="AP2577" s="544"/>
      <c r="AQ2577" s="581"/>
      <c r="AR2577" s="586"/>
      <c r="AS2577" s="587"/>
      <c r="AT2577" s="626"/>
      <c r="AU2577" s="627"/>
      <c r="AV2577" s="628"/>
      <c r="AW2577" s="629"/>
      <c r="AX2577" s="632"/>
      <c r="AY2577" s="633"/>
      <c r="AZ2577" s="626"/>
      <c r="BA2577" s="627"/>
      <c r="BB2577" s="544"/>
      <c r="BC2577" s="581"/>
      <c r="BD2577" s="586"/>
      <c r="BE2577" s="587"/>
      <c r="BF2577" s="626"/>
      <c r="BG2577" s="627"/>
      <c r="BH2577" s="628"/>
      <c r="BI2577" s="629"/>
      <c r="BJ2577" s="632"/>
      <c r="BK2577" s="633"/>
      <c r="BL2577" s="626"/>
      <c r="BM2577" s="627"/>
      <c r="BN2577" s="678"/>
      <c r="BO2577" s="679"/>
      <c r="BP2577" s="680"/>
      <c r="BQ2577" s="677"/>
      <c r="BR2577" s="663"/>
      <c r="BS2577" s="663"/>
      <c r="BT2577" s="15"/>
      <c r="BU2577" s="15"/>
      <c r="BV2577" s="95"/>
    </row>
    <row r="2578" spans="1:74" ht="21.75" customHeight="1" x14ac:dyDescent="0.25">
      <c r="A2578" s="95"/>
      <c r="B2578" s="570" t="str">
        <f>IF(ROSTER!B$38="","",ROSTER!B$38)</f>
        <v/>
      </c>
      <c r="C2578" s="572" t="str">
        <f>IF(ROSTER!C$38="","",ROSTER!C$38)</f>
        <v/>
      </c>
      <c r="D2578" s="573"/>
      <c r="E2578" s="574"/>
      <c r="F2578" s="576">
        <f>IF(E2578="y",1,IF(E2578="S",1,0))</f>
        <v>0</v>
      </c>
      <c r="G2578" s="582">
        <f>IF(E2578="S",1,0)</f>
        <v>0</v>
      </c>
      <c r="H2578" s="578"/>
      <c r="I2578" s="543"/>
      <c r="J2578" s="542"/>
      <c r="K2578" s="580"/>
      <c r="L2578" s="584"/>
      <c r="M2578" s="585"/>
      <c r="N2578" s="588">
        <f>L2578+J2578</f>
        <v>0</v>
      </c>
      <c r="O2578" s="589"/>
      <c r="P2578" s="542"/>
      <c r="Q2578" s="580"/>
      <c r="R2578" s="584"/>
      <c r="S2578" s="585"/>
      <c r="T2578" s="588">
        <f>R2578-P2578</f>
        <v>0</v>
      </c>
      <c r="U2578" s="588"/>
      <c r="V2578" s="542"/>
      <c r="W2578" s="543"/>
      <c r="X2578" s="593"/>
      <c r="Y2578" s="543"/>
      <c r="Z2578" s="542"/>
      <c r="AA2578" s="543"/>
      <c r="AB2578" s="542"/>
      <c r="AC2578" s="543"/>
      <c r="AD2578" s="542"/>
      <c r="AE2578" s="580"/>
      <c r="AF2578" s="584"/>
      <c r="AG2578" s="585"/>
      <c r="AH2578" s="595">
        <f>IF(AD2578=0,0,(AF2578/AD2578)*100)</f>
        <v>0</v>
      </c>
      <c r="AI2578" s="596"/>
      <c r="AJ2578" s="542"/>
      <c r="AK2578" s="580"/>
      <c r="AL2578" s="584"/>
      <c r="AM2578" s="585"/>
      <c r="AN2578" s="595">
        <f>IF(AJ2578=0,0,(AL2578/AJ2578)*100)</f>
        <v>0</v>
      </c>
      <c r="AO2578" s="596"/>
      <c r="AP2578" s="542"/>
      <c r="AQ2578" s="580"/>
      <c r="AR2578" s="584"/>
      <c r="AS2578" s="585"/>
      <c r="AT2578" s="595">
        <f>IF(AP2578=0,0,(AR2578/AP2578)*100)</f>
        <v>0</v>
      </c>
      <c r="AU2578" s="596"/>
      <c r="AV2578" s="599">
        <f>AD2578+AJ2578+AP2578</f>
        <v>0</v>
      </c>
      <c r="AW2578" s="600"/>
      <c r="AX2578" s="630">
        <f>AF2578+AL2578+AR2578</f>
        <v>0</v>
      </c>
      <c r="AY2578" s="631"/>
      <c r="AZ2578" s="595">
        <f>IF(AV2578=0,0,(AX2578/AV2578)*100)</f>
        <v>0</v>
      </c>
      <c r="BA2578" s="596"/>
      <c r="BB2578" s="542"/>
      <c r="BC2578" s="580"/>
      <c r="BD2578" s="584"/>
      <c r="BE2578" s="585"/>
      <c r="BF2578" s="595">
        <f>IF(BB2578=0,0,(BD2578/BB2578)*100)</f>
        <v>0</v>
      </c>
      <c r="BG2578" s="596"/>
      <c r="BH2578" s="599">
        <f>AV2578+BB2578</f>
        <v>0</v>
      </c>
      <c r="BI2578" s="600"/>
      <c r="BJ2578" s="630">
        <f>AX2578+BD2578</f>
        <v>0</v>
      </c>
      <c r="BK2578" s="631"/>
      <c r="BL2578" s="595">
        <f>IF(BH2578=0,0,(BJ2578/BH2578)*100)</f>
        <v>0</v>
      </c>
      <c r="BM2578" s="596"/>
      <c r="BN2578" s="656">
        <f>(AF2578*2)+(AL2578*2)+(AR2578*3)+BD2578</f>
        <v>0</v>
      </c>
      <c r="BO2578" s="657"/>
      <c r="BP2578" s="658"/>
      <c r="BQ2578" s="676">
        <f t="shared" ref="BQ2578" si="2513">IF(BS2578=0,0,50*BR2578/BS2578)</f>
        <v>0</v>
      </c>
      <c r="BR2578" s="662">
        <f t="shared" ref="BR2578" si="2514">(BN2578*BU$2548)+(N2578*BU$2549)+(Z2578*BU$2550)+(R2578*BU$2551)+(X2578*BU$2552)+(AB2578*BU$2553)+(V2578*BU$2558)</f>
        <v>0</v>
      </c>
      <c r="BS2578" s="662">
        <f t="shared" ref="BS2578" si="2515">((BB2578-BD2578)*BU$2555)+((AV2578-AX2578)*BU$2554)+(H2578*BU$2556)+(P2578*BU$2557)</f>
        <v>0</v>
      </c>
      <c r="BT2578" s="15"/>
      <c r="BU2578" s="15"/>
      <c r="BV2578" s="95"/>
    </row>
    <row r="2579" spans="1:74" ht="21.75" customHeight="1" x14ac:dyDescent="0.25">
      <c r="A2579" s="95"/>
      <c r="B2579" s="571"/>
      <c r="C2579" s="642" t="str">
        <f>IF(ROSTER!D$38="","",ROSTER!D$38)</f>
        <v/>
      </c>
      <c r="D2579" s="643"/>
      <c r="E2579" s="575"/>
      <c r="F2579" s="577"/>
      <c r="G2579" s="583"/>
      <c r="H2579" s="579"/>
      <c r="I2579" s="545"/>
      <c r="J2579" s="544"/>
      <c r="K2579" s="581"/>
      <c r="L2579" s="586"/>
      <c r="M2579" s="587"/>
      <c r="N2579" s="592" t="s">
        <v>16</v>
      </c>
      <c r="O2579" s="603"/>
      <c r="P2579" s="544"/>
      <c r="Q2579" s="581"/>
      <c r="R2579" s="586"/>
      <c r="S2579" s="587"/>
      <c r="T2579" s="592" t="s">
        <v>16</v>
      </c>
      <c r="U2579" s="592"/>
      <c r="V2579" s="544"/>
      <c r="W2579" s="545"/>
      <c r="X2579" s="594"/>
      <c r="Y2579" s="545"/>
      <c r="Z2579" s="544"/>
      <c r="AA2579" s="545"/>
      <c r="AB2579" s="544"/>
      <c r="AC2579" s="545"/>
      <c r="AD2579" s="544"/>
      <c r="AE2579" s="581"/>
      <c r="AF2579" s="586"/>
      <c r="AG2579" s="587"/>
      <c r="AH2579" s="626"/>
      <c r="AI2579" s="627"/>
      <c r="AJ2579" s="544"/>
      <c r="AK2579" s="581"/>
      <c r="AL2579" s="586"/>
      <c r="AM2579" s="587"/>
      <c r="AN2579" s="626"/>
      <c r="AO2579" s="627"/>
      <c r="AP2579" s="544"/>
      <c r="AQ2579" s="581"/>
      <c r="AR2579" s="586"/>
      <c r="AS2579" s="587"/>
      <c r="AT2579" s="626"/>
      <c r="AU2579" s="627"/>
      <c r="AV2579" s="628"/>
      <c r="AW2579" s="629"/>
      <c r="AX2579" s="632"/>
      <c r="AY2579" s="633"/>
      <c r="AZ2579" s="626"/>
      <c r="BA2579" s="627"/>
      <c r="BB2579" s="544"/>
      <c r="BC2579" s="581"/>
      <c r="BD2579" s="586"/>
      <c r="BE2579" s="587"/>
      <c r="BF2579" s="626"/>
      <c r="BG2579" s="627"/>
      <c r="BH2579" s="628"/>
      <c r="BI2579" s="629"/>
      <c r="BJ2579" s="632"/>
      <c r="BK2579" s="633"/>
      <c r="BL2579" s="626"/>
      <c r="BM2579" s="627"/>
      <c r="BN2579" s="678"/>
      <c r="BO2579" s="679"/>
      <c r="BP2579" s="680"/>
      <c r="BQ2579" s="677"/>
      <c r="BR2579" s="663"/>
      <c r="BS2579" s="663"/>
      <c r="BT2579" s="15"/>
      <c r="BU2579" s="15"/>
      <c r="BV2579" s="95"/>
    </row>
    <row r="2580" spans="1:74" ht="21.75" customHeight="1" x14ac:dyDescent="0.25">
      <c r="A2580" s="95"/>
      <c r="B2580" s="570" t="str">
        <f>IF(ROSTER!B$40="","",ROSTER!B$40)</f>
        <v/>
      </c>
      <c r="C2580" s="572" t="str">
        <f>IF(ROSTER!C$40="","",ROSTER!C$40)</f>
        <v/>
      </c>
      <c r="D2580" s="573"/>
      <c r="E2580" s="574"/>
      <c r="F2580" s="576">
        <f>IF(E2580="y",1,IF(E2580="S",1,0))</f>
        <v>0</v>
      </c>
      <c r="G2580" s="582">
        <f>IF(E2580="S",1,0)</f>
        <v>0</v>
      </c>
      <c r="H2580" s="578"/>
      <c r="I2580" s="543"/>
      <c r="J2580" s="542"/>
      <c r="K2580" s="580"/>
      <c r="L2580" s="584"/>
      <c r="M2580" s="585"/>
      <c r="N2580" s="588">
        <f>L2580+J2580</f>
        <v>0</v>
      </c>
      <c r="O2580" s="589"/>
      <c r="P2580" s="542"/>
      <c r="Q2580" s="580"/>
      <c r="R2580" s="584"/>
      <c r="S2580" s="585"/>
      <c r="T2580" s="588">
        <f>R2580-P2580</f>
        <v>0</v>
      </c>
      <c r="U2580" s="588"/>
      <c r="V2580" s="542"/>
      <c r="W2580" s="543"/>
      <c r="X2580" s="593"/>
      <c r="Y2580" s="543"/>
      <c r="Z2580" s="542"/>
      <c r="AA2580" s="543"/>
      <c r="AB2580" s="542"/>
      <c r="AC2580" s="543"/>
      <c r="AD2580" s="542"/>
      <c r="AE2580" s="580"/>
      <c r="AF2580" s="584"/>
      <c r="AG2580" s="585"/>
      <c r="AH2580" s="595">
        <f>IF(AD2580=0,0,(AF2580/AD2580)*100)</f>
        <v>0</v>
      </c>
      <c r="AI2580" s="596"/>
      <c r="AJ2580" s="542"/>
      <c r="AK2580" s="580"/>
      <c r="AL2580" s="584"/>
      <c r="AM2580" s="585"/>
      <c r="AN2580" s="595">
        <f>IF(AJ2580=0,0,(AL2580/AJ2580)*100)</f>
        <v>0</v>
      </c>
      <c r="AO2580" s="596"/>
      <c r="AP2580" s="542"/>
      <c r="AQ2580" s="580"/>
      <c r="AR2580" s="584"/>
      <c r="AS2580" s="585"/>
      <c r="AT2580" s="595">
        <f>IF(AP2580=0,0,(AR2580/AP2580)*100)</f>
        <v>0</v>
      </c>
      <c r="AU2580" s="596"/>
      <c r="AV2580" s="599">
        <f>AD2580+AJ2580+AP2580</f>
        <v>0</v>
      </c>
      <c r="AW2580" s="600"/>
      <c r="AX2580" s="630">
        <f>AF2580+AL2580+AR2580</f>
        <v>0</v>
      </c>
      <c r="AY2580" s="631"/>
      <c r="AZ2580" s="595">
        <f>IF(AV2580=0,0,(AX2580/AV2580)*100)</f>
        <v>0</v>
      </c>
      <c r="BA2580" s="596"/>
      <c r="BB2580" s="542"/>
      <c r="BC2580" s="580"/>
      <c r="BD2580" s="584"/>
      <c r="BE2580" s="585"/>
      <c r="BF2580" s="595">
        <f>IF(BB2580=0,0,(BD2580/BB2580)*100)</f>
        <v>0</v>
      </c>
      <c r="BG2580" s="596"/>
      <c r="BH2580" s="599">
        <f>AV2580+BB2580</f>
        <v>0</v>
      </c>
      <c r="BI2580" s="600"/>
      <c r="BJ2580" s="630">
        <f>AX2580+BD2580</f>
        <v>0</v>
      </c>
      <c r="BK2580" s="631"/>
      <c r="BL2580" s="595">
        <f>IF(BH2580=0,0,(BJ2580/BH2580)*100)</f>
        <v>0</v>
      </c>
      <c r="BM2580" s="596"/>
      <c r="BN2580" s="656">
        <f>(AF2580*2)+(AL2580*2)+(AR2580*3)+BD2580</f>
        <v>0</v>
      </c>
      <c r="BO2580" s="657"/>
      <c r="BP2580" s="658"/>
      <c r="BQ2580" s="676">
        <f t="shared" ref="BQ2580" si="2516">IF(BS2580=0,0,50*BR2580/BS2580)</f>
        <v>0</v>
      </c>
      <c r="BR2580" s="662">
        <f t="shared" ref="BR2580" si="2517">(BN2580*BU$2548)+(N2580*BU$2549)+(Z2580*BU$2550)+(R2580*BU$2551)+(X2580*BU$2552)+(AB2580*BU$2553)+(V2580*BU$2558)</f>
        <v>0</v>
      </c>
      <c r="BS2580" s="662">
        <f t="shared" ref="BS2580" si="2518">((BB2580-BD2580)*BU$2555)+((AV2580-AX2580)*BU$2554)+(H2580*BU$2556)+(P2580*BU$2557)</f>
        <v>0</v>
      </c>
      <c r="BT2580" s="15"/>
      <c r="BU2580" s="15"/>
      <c r="BV2580" s="95"/>
    </row>
    <row r="2581" spans="1:74" ht="21.75" customHeight="1" x14ac:dyDescent="0.25">
      <c r="A2581" s="95"/>
      <c r="B2581" s="571"/>
      <c r="C2581" s="642" t="str">
        <f>IF(ROSTER!D$40="","",ROSTER!D$40)</f>
        <v/>
      </c>
      <c r="D2581" s="643"/>
      <c r="E2581" s="575"/>
      <c r="F2581" s="577"/>
      <c r="G2581" s="583"/>
      <c r="H2581" s="579"/>
      <c r="I2581" s="545"/>
      <c r="J2581" s="544"/>
      <c r="K2581" s="581"/>
      <c r="L2581" s="586"/>
      <c r="M2581" s="587"/>
      <c r="N2581" s="592" t="s">
        <v>16</v>
      </c>
      <c r="O2581" s="603"/>
      <c r="P2581" s="544"/>
      <c r="Q2581" s="581"/>
      <c r="R2581" s="586"/>
      <c r="S2581" s="587"/>
      <c r="T2581" s="592" t="s">
        <v>16</v>
      </c>
      <c r="U2581" s="592"/>
      <c r="V2581" s="544"/>
      <c r="W2581" s="545"/>
      <c r="X2581" s="594"/>
      <c r="Y2581" s="545"/>
      <c r="Z2581" s="544"/>
      <c r="AA2581" s="545"/>
      <c r="AB2581" s="544"/>
      <c r="AC2581" s="545"/>
      <c r="AD2581" s="544"/>
      <c r="AE2581" s="581"/>
      <c r="AF2581" s="586"/>
      <c r="AG2581" s="587"/>
      <c r="AH2581" s="626"/>
      <c r="AI2581" s="627"/>
      <c r="AJ2581" s="544"/>
      <c r="AK2581" s="581"/>
      <c r="AL2581" s="586"/>
      <c r="AM2581" s="587"/>
      <c r="AN2581" s="626"/>
      <c r="AO2581" s="627"/>
      <c r="AP2581" s="544"/>
      <c r="AQ2581" s="581"/>
      <c r="AR2581" s="586"/>
      <c r="AS2581" s="587"/>
      <c r="AT2581" s="626"/>
      <c r="AU2581" s="627"/>
      <c r="AV2581" s="628"/>
      <c r="AW2581" s="629"/>
      <c r="AX2581" s="632"/>
      <c r="AY2581" s="633"/>
      <c r="AZ2581" s="626"/>
      <c r="BA2581" s="627"/>
      <c r="BB2581" s="544"/>
      <c r="BC2581" s="581"/>
      <c r="BD2581" s="586"/>
      <c r="BE2581" s="587"/>
      <c r="BF2581" s="626"/>
      <c r="BG2581" s="627"/>
      <c r="BH2581" s="628"/>
      <c r="BI2581" s="629"/>
      <c r="BJ2581" s="632"/>
      <c r="BK2581" s="633"/>
      <c r="BL2581" s="626"/>
      <c r="BM2581" s="627"/>
      <c r="BN2581" s="678"/>
      <c r="BO2581" s="679"/>
      <c r="BP2581" s="680"/>
      <c r="BQ2581" s="677"/>
      <c r="BR2581" s="663"/>
      <c r="BS2581" s="663"/>
      <c r="BT2581" s="15"/>
      <c r="BU2581" s="15"/>
      <c r="BV2581" s="95"/>
    </row>
    <row r="2582" spans="1:74" ht="21.75" customHeight="1" x14ac:dyDescent="0.25">
      <c r="A2582" s="95"/>
      <c r="B2582" s="570" t="str">
        <f>IF(ROSTER!B$42="","",ROSTER!B$42)</f>
        <v/>
      </c>
      <c r="C2582" s="572" t="str">
        <f>IF(ROSTER!C$42="","",ROSTER!C$42)</f>
        <v/>
      </c>
      <c r="D2582" s="573"/>
      <c r="E2582" s="574"/>
      <c r="F2582" s="576">
        <f>IF(E2582="y",1,IF(E2582="S",1,0))</f>
        <v>0</v>
      </c>
      <c r="G2582" s="582">
        <f>IF(E2582="S",1,0)</f>
        <v>0</v>
      </c>
      <c r="H2582" s="578"/>
      <c r="I2582" s="543"/>
      <c r="J2582" s="542"/>
      <c r="K2582" s="580"/>
      <c r="L2582" s="584"/>
      <c r="M2582" s="585"/>
      <c r="N2582" s="588">
        <f>L2582+J2582</f>
        <v>0</v>
      </c>
      <c r="O2582" s="589"/>
      <c r="P2582" s="542"/>
      <c r="Q2582" s="580"/>
      <c r="R2582" s="584"/>
      <c r="S2582" s="585"/>
      <c r="T2582" s="588">
        <f>R2582-P2582</f>
        <v>0</v>
      </c>
      <c r="U2582" s="588"/>
      <c r="V2582" s="542"/>
      <c r="W2582" s="543"/>
      <c r="X2582" s="593"/>
      <c r="Y2582" s="543"/>
      <c r="Z2582" s="542"/>
      <c r="AA2582" s="543"/>
      <c r="AB2582" s="542"/>
      <c r="AC2582" s="543"/>
      <c r="AD2582" s="542"/>
      <c r="AE2582" s="580"/>
      <c r="AF2582" s="584"/>
      <c r="AG2582" s="585"/>
      <c r="AH2582" s="595">
        <f>IF(AD2582=0,0,(AF2582/AD2582)*100)</f>
        <v>0</v>
      </c>
      <c r="AI2582" s="596"/>
      <c r="AJ2582" s="542"/>
      <c r="AK2582" s="580"/>
      <c r="AL2582" s="584"/>
      <c r="AM2582" s="585"/>
      <c r="AN2582" s="595">
        <f>IF(AJ2582=0,0,(AL2582/AJ2582)*100)</f>
        <v>0</v>
      </c>
      <c r="AO2582" s="596"/>
      <c r="AP2582" s="542"/>
      <c r="AQ2582" s="580"/>
      <c r="AR2582" s="584"/>
      <c r="AS2582" s="585"/>
      <c r="AT2582" s="595">
        <f>IF(AP2582=0,0,(AR2582/AP2582)*100)</f>
        <v>0</v>
      </c>
      <c r="AU2582" s="596"/>
      <c r="AV2582" s="599">
        <f>AD2582+AJ2582+AP2582</f>
        <v>0</v>
      </c>
      <c r="AW2582" s="600"/>
      <c r="AX2582" s="630">
        <f>AF2582+AL2582+AR2582</f>
        <v>0</v>
      </c>
      <c r="AY2582" s="631"/>
      <c r="AZ2582" s="595">
        <f>IF(AV2582=0,0,(AX2582/AV2582)*100)</f>
        <v>0</v>
      </c>
      <c r="BA2582" s="596"/>
      <c r="BB2582" s="542"/>
      <c r="BC2582" s="580"/>
      <c r="BD2582" s="584"/>
      <c r="BE2582" s="585"/>
      <c r="BF2582" s="595">
        <f>IF(BB2582=0,0,(BD2582/BB2582)*100)</f>
        <v>0</v>
      </c>
      <c r="BG2582" s="596"/>
      <c r="BH2582" s="599">
        <f>AV2582+BB2582</f>
        <v>0</v>
      </c>
      <c r="BI2582" s="600"/>
      <c r="BJ2582" s="630">
        <f>AX2582+BD2582</f>
        <v>0</v>
      </c>
      <c r="BK2582" s="631"/>
      <c r="BL2582" s="595">
        <f>IF(BH2582=0,0,(BJ2582/BH2582)*100)</f>
        <v>0</v>
      </c>
      <c r="BM2582" s="596"/>
      <c r="BN2582" s="656">
        <f>(AF2582*2)+(AL2582*2)+(AR2582*3)+BD2582</f>
        <v>0</v>
      </c>
      <c r="BO2582" s="657"/>
      <c r="BP2582" s="658"/>
      <c r="BQ2582" s="676">
        <f t="shared" ref="BQ2582" si="2519">IF(BS2582=0,0,50*BR2582/BS2582)</f>
        <v>0</v>
      </c>
      <c r="BR2582" s="662">
        <f t="shared" ref="BR2582" si="2520">(BN2582*BU$2548)+(N2582*BU$2549)+(Z2582*BU$2550)+(R2582*BU$2551)+(X2582*BU$2552)+(AB2582*BU$2553)+(V2582*BU$2558)</f>
        <v>0</v>
      </c>
      <c r="BS2582" s="662">
        <f t="shared" ref="BS2582" si="2521">((BB2582-BD2582)*BU$2555)+((AV2582-AX2582)*BU$2554)+(H2582*BU$2556)+(P2582*BU$2557)</f>
        <v>0</v>
      </c>
      <c r="BT2582" s="15"/>
      <c r="BU2582" s="15"/>
      <c r="BV2582" s="95"/>
    </row>
    <row r="2583" spans="1:74" ht="21.75" customHeight="1" x14ac:dyDescent="0.25">
      <c r="A2583" s="95"/>
      <c r="B2583" s="571"/>
      <c r="C2583" s="642" t="str">
        <f>IF(ROSTER!D$42="","",ROSTER!D$42)</f>
        <v/>
      </c>
      <c r="D2583" s="643"/>
      <c r="E2583" s="575"/>
      <c r="F2583" s="577"/>
      <c r="G2583" s="583"/>
      <c r="H2583" s="579"/>
      <c r="I2583" s="545"/>
      <c r="J2583" s="544"/>
      <c r="K2583" s="581"/>
      <c r="L2583" s="586"/>
      <c r="M2583" s="587"/>
      <c r="N2583" s="592" t="s">
        <v>16</v>
      </c>
      <c r="O2583" s="603"/>
      <c r="P2583" s="544"/>
      <c r="Q2583" s="581"/>
      <c r="R2583" s="586"/>
      <c r="S2583" s="587"/>
      <c r="T2583" s="592" t="s">
        <v>16</v>
      </c>
      <c r="U2583" s="592"/>
      <c r="V2583" s="544"/>
      <c r="W2583" s="545"/>
      <c r="X2583" s="594"/>
      <c r="Y2583" s="545"/>
      <c r="Z2583" s="544"/>
      <c r="AA2583" s="545"/>
      <c r="AB2583" s="544"/>
      <c r="AC2583" s="545"/>
      <c r="AD2583" s="544"/>
      <c r="AE2583" s="581"/>
      <c r="AF2583" s="586"/>
      <c r="AG2583" s="587"/>
      <c r="AH2583" s="626"/>
      <c r="AI2583" s="627"/>
      <c r="AJ2583" s="544"/>
      <c r="AK2583" s="581"/>
      <c r="AL2583" s="586"/>
      <c r="AM2583" s="587"/>
      <c r="AN2583" s="626"/>
      <c r="AO2583" s="627"/>
      <c r="AP2583" s="544"/>
      <c r="AQ2583" s="581"/>
      <c r="AR2583" s="586"/>
      <c r="AS2583" s="587"/>
      <c r="AT2583" s="626"/>
      <c r="AU2583" s="627"/>
      <c r="AV2583" s="628"/>
      <c r="AW2583" s="629"/>
      <c r="AX2583" s="632"/>
      <c r="AY2583" s="633"/>
      <c r="AZ2583" s="626"/>
      <c r="BA2583" s="627"/>
      <c r="BB2583" s="544"/>
      <c r="BC2583" s="581"/>
      <c r="BD2583" s="586"/>
      <c r="BE2583" s="587"/>
      <c r="BF2583" s="626"/>
      <c r="BG2583" s="627"/>
      <c r="BH2583" s="628"/>
      <c r="BI2583" s="629"/>
      <c r="BJ2583" s="632"/>
      <c r="BK2583" s="633"/>
      <c r="BL2583" s="626"/>
      <c r="BM2583" s="627"/>
      <c r="BN2583" s="678"/>
      <c r="BO2583" s="679"/>
      <c r="BP2583" s="680"/>
      <c r="BQ2583" s="677"/>
      <c r="BR2583" s="663"/>
      <c r="BS2583" s="663"/>
      <c r="BT2583" s="15"/>
      <c r="BU2583" s="15"/>
      <c r="BV2583" s="95"/>
    </row>
    <row r="2584" spans="1:74" ht="21.75" customHeight="1" x14ac:dyDescent="0.25">
      <c r="A2584" s="95"/>
      <c r="B2584" s="570" t="str">
        <f>IF(ROSTER!B$44="","",ROSTER!B$44)</f>
        <v/>
      </c>
      <c r="C2584" s="572" t="str">
        <f>IF(ROSTER!C$44="","",ROSTER!C$44)</f>
        <v/>
      </c>
      <c r="D2584" s="573"/>
      <c r="E2584" s="574"/>
      <c r="F2584" s="576">
        <f>IF(E2584="y",1,IF(E2584="S",1,0))</f>
        <v>0</v>
      </c>
      <c r="G2584" s="582">
        <f>IF(E2584="S",1,0)</f>
        <v>0</v>
      </c>
      <c r="H2584" s="578"/>
      <c r="I2584" s="543"/>
      <c r="J2584" s="542"/>
      <c r="K2584" s="580"/>
      <c r="L2584" s="584"/>
      <c r="M2584" s="585"/>
      <c r="N2584" s="588">
        <f>L2584+J2584</f>
        <v>0</v>
      </c>
      <c r="O2584" s="589"/>
      <c r="P2584" s="542"/>
      <c r="Q2584" s="580"/>
      <c r="R2584" s="584"/>
      <c r="S2584" s="585"/>
      <c r="T2584" s="588">
        <f>R2584-P2584</f>
        <v>0</v>
      </c>
      <c r="U2584" s="588"/>
      <c r="V2584" s="542"/>
      <c r="W2584" s="543"/>
      <c r="X2584" s="593"/>
      <c r="Y2584" s="543"/>
      <c r="Z2584" s="542"/>
      <c r="AA2584" s="543"/>
      <c r="AB2584" s="542"/>
      <c r="AC2584" s="543"/>
      <c r="AD2584" s="542"/>
      <c r="AE2584" s="580"/>
      <c r="AF2584" s="584"/>
      <c r="AG2584" s="585"/>
      <c r="AH2584" s="595">
        <f>IF(AD2584=0,0,(AF2584/AD2584)*100)</f>
        <v>0</v>
      </c>
      <c r="AI2584" s="596"/>
      <c r="AJ2584" s="542"/>
      <c r="AK2584" s="580"/>
      <c r="AL2584" s="584"/>
      <c r="AM2584" s="585"/>
      <c r="AN2584" s="595">
        <f>IF(AJ2584=0,0,(AL2584/AJ2584)*100)</f>
        <v>0</v>
      </c>
      <c r="AO2584" s="596"/>
      <c r="AP2584" s="542"/>
      <c r="AQ2584" s="580"/>
      <c r="AR2584" s="584"/>
      <c r="AS2584" s="585"/>
      <c r="AT2584" s="595">
        <f>IF(AP2584=0,0,(AR2584/AP2584)*100)</f>
        <v>0</v>
      </c>
      <c r="AU2584" s="596"/>
      <c r="AV2584" s="599">
        <f>AD2584+AJ2584+AP2584</f>
        <v>0</v>
      </c>
      <c r="AW2584" s="600"/>
      <c r="AX2584" s="630">
        <f>AF2584+AL2584+AR2584</f>
        <v>0</v>
      </c>
      <c r="AY2584" s="631"/>
      <c r="AZ2584" s="595">
        <f>IF(AV2584=0,0,(AX2584/AV2584)*100)</f>
        <v>0</v>
      </c>
      <c r="BA2584" s="596"/>
      <c r="BB2584" s="542"/>
      <c r="BC2584" s="580"/>
      <c r="BD2584" s="584"/>
      <c r="BE2584" s="585"/>
      <c r="BF2584" s="595">
        <f>IF(BB2584=0,0,(BD2584/BB2584)*100)</f>
        <v>0</v>
      </c>
      <c r="BG2584" s="596"/>
      <c r="BH2584" s="599">
        <f>AV2584+BB2584</f>
        <v>0</v>
      </c>
      <c r="BI2584" s="600"/>
      <c r="BJ2584" s="630">
        <f>AX2584+BD2584</f>
        <v>0</v>
      </c>
      <c r="BK2584" s="631"/>
      <c r="BL2584" s="595">
        <f>IF(BH2584=0,0,(BJ2584/BH2584)*100)</f>
        <v>0</v>
      </c>
      <c r="BM2584" s="596"/>
      <c r="BN2584" s="656">
        <f>(AF2584*2)+(AL2584*2)+(AR2584*3)+BD2584</f>
        <v>0</v>
      </c>
      <c r="BO2584" s="657"/>
      <c r="BP2584" s="658"/>
      <c r="BQ2584" s="676">
        <f t="shared" ref="BQ2584" si="2522">IF(BS2584=0,0,50*BR2584/BS2584)</f>
        <v>0</v>
      </c>
      <c r="BR2584" s="662">
        <f t="shared" ref="BR2584" si="2523">(BN2584*BU$2548)+(N2584*BU$2549)+(Z2584*BU$2550)+(R2584*BU$2551)+(X2584*BU$2552)+(AB2584*BU$2553)+(V2584*BU$2558)</f>
        <v>0</v>
      </c>
      <c r="BS2584" s="662">
        <f t="shared" ref="BS2584" si="2524">((BB2584-BD2584)*BU$2555)+((AV2584-AX2584)*BU$2554)+(H2584*BU$2556)+(P2584*BU$2557)</f>
        <v>0</v>
      </c>
      <c r="BT2584" s="15"/>
      <c r="BU2584" s="15"/>
      <c r="BV2584" s="95"/>
    </row>
    <row r="2585" spans="1:74" ht="21.75" customHeight="1" x14ac:dyDescent="0.25">
      <c r="A2585" s="95"/>
      <c r="B2585" s="571"/>
      <c r="C2585" s="642" t="str">
        <f>IF(ROSTER!D$44="","",ROSTER!D$44)</f>
        <v/>
      </c>
      <c r="D2585" s="643"/>
      <c r="E2585" s="575"/>
      <c r="F2585" s="577"/>
      <c r="G2585" s="583"/>
      <c r="H2585" s="579"/>
      <c r="I2585" s="545"/>
      <c r="J2585" s="544"/>
      <c r="K2585" s="581"/>
      <c r="L2585" s="586"/>
      <c r="M2585" s="587"/>
      <c r="N2585" s="592" t="s">
        <v>16</v>
      </c>
      <c r="O2585" s="603"/>
      <c r="P2585" s="544"/>
      <c r="Q2585" s="581"/>
      <c r="R2585" s="586"/>
      <c r="S2585" s="587"/>
      <c r="T2585" s="592" t="s">
        <v>16</v>
      </c>
      <c r="U2585" s="592"/>
      <c r="V2585" s="544"/>
      <c r="W2585" s="545"/>
      <c r="X2585" s="594"/>
      <c r="Y2585" s="545"/>
      <c r="Z2585" s="544"/>
      <c r="AA2585" s="545"/>
      <c r="AB2585" s="544"/>
      <c r="AC2585" s="545"/>
      <c r="AD2585" s="544"/>
      <c r="AE2585" s="581"/>
      <c r="AF2585" s="586"/>
      <c r="AG2585" s="587"/>
      <c r="AH2585" s="626"/>
      <c r="AI2585" s="627"/>
      <c r="AJ2585" s="544"/>
      <c r="AK2585" s="581"/>
      <c r="AL2585" s="586"/>
      <c r="AM2585" s="587"/>
      <c r="AN2585" s="626"/>
      <c r="AO2585" s="627"/>
      <c r="AP2585" s="544"/>
      <c r="AQ2585" s="581"/>
      <c r="AR2585" s="586"/>
      <c r="AS2585" s="587"/>
      <c r="AT2585" s="626"/>
      <c r="AU2585" s="627"/>
      <c r="AV2585" s="628"/>
      <c r="AW2585" s="629"/>
      <c r="AX2585" s="632"/>
      <c r="AY2585" s="633"/>
      <c r="AZ2585" s="626"/>
      <c r="BA2585" s="627"/>
      <c r="BB2585" s="544"/>
      <c r="BC2585" s="581"/>
      <c r="BD2585" s="586"/>
      <c r="BE2585" s="587"/>
      <c r="BF2585" s="626"/>
      <c r="BG2585" s="627"/>
      <c r="BH2585" s="628"/>
      <c r="BI2585" s="629"/>
      <c r="BJ2585" s="632"/>
      <c r="BK2585" s="633"/>
      <c r="BL2585" s="626"/>
      <c r="BM2585" s="627"/>
      <c r="BN2585" s="678"/>
      <c r="BO2585" s="679"/>
      <c r="BP2585" s="680"/>
      <c r="BQ2585" s="677"/>
      <c r="BR2585" s="663"/>
      <c r="BS2585" s="663"/>
      <c r="BT2585" s="15"/>
      <c r="BU2585" s="15"/>
      <c r="BV2585" s="95"/>
    </row>
    <row r="2586" spans="1:74" ht="21.75" customHeight="1" x14ac:dyDescent="0.25">
      <c r="A2586" s="95"/>
      <c r="B2586" s="570" t="str">
        <f>IF(ROSTER!B$46="","",ROSTER!B$46)</f>
        <v/>
      </c>
      <c r="C2586" s="572" t="str">
        <f>IF(ROSTER!C$46="","",ROSTER!C$46)</f>
        <v/>
      </c>
      <c r="D2586" s="573"/>
      <c r="E2586" s="574"/>
      <c r="F2586" s="576">
        <f>IF(E2586="y",1,IF(E2586="S",1,0))</f>
        <v>0</v>
      </c>
      <c r="G2586" s="582">
        <f>IF(E2586="S",1,0)</f>
        <v>0</v>
      </c>
      <c r="H2586" s="578"/>
      <c r="I2586" s="543"/>
      <c r="J2586" s="542"/>
      <c r="K2586" s="580"/>
      <c r="L2586" s="584"/>
      <c r="M2586" s="585"/>
      <c r="N2586" s="588">
        <f>L2586+J2586</f>
        <v>0</v>
      </c>
      <c r="O2586" s="589"/>
      <c r="P2586" s="542"/>
      <c r="Q2586" s="580"/>
      <c r="R2586" s="584"/>
      <c r="S2586" s="585"/>
      <c r="T2586" s="588">
        <f>R2586-P2586</f>
        <v>0</v>
      </c>
      <c r="U2586" s="588"/>
      <c r="V2586" s="542"/>
      <c r="W2586" s="543"/>
      <c r="X2586" s="593"/>
      <c r="Y2586" s="543"/>
      <c r="Z2586" s="542"/>
      <c r="AA2586" s="543"/>
      <c r="AB2586" s="542"/>
      <c r="AC2586" s="543"/>
      <c r="AD2586" s="542"/>
      <c r="AE2586" s="580"/>
      <c r="AF2586" s="584"/>
      <c r="AG2586" s="585"/>
      <c r="AH2586" s="595">
        <f>IF(AD2586=0,0,(AF2586/AD2586)*100)</f>
        <v>0</v>
      </c>
      <c r="AI2586" s="596"/>
      <c r="AJ2586" s="542"/>
      <c r="AK2586" s="580"/>
      <c r="AL2586" s="584"/>
      <c r="AM2586" s="585"/>
      <c r="AN2586" s="595">
        <f>IF(AJ2586=0,0,(AL2586/AJ2586)*100)</f>
        <v>0</v>
      </c>
      <c r="AO2586" s="596"/>
      <c r="AP2586" s="542"/>
      <c r="AQ2586" s="580"/>
      <c r="AR2586" s="584"/>
      <c r="AS2586" s="585"/>
      <c r="AT2586" s="595">
        <f>IF(AP2586=0,0,(AR2586/AP2586)*100)</f>
        <v>0</v>
      </c>
      <c r="AU2586" s="596"/>
      <c r="AV2586" s="599">
        <f>AD2586+AJ2586+AP2586</f>
        <v>0</v>
      </c>
      <c r="AW2586" s="600"/>
      <c r="AX2586" s="630">
        <f>AF2586+AL2586+AR2586</f>
        <v>0</v>
      </c>
      <c r="AY2586" s="631"/>
      <c r="AZ2586" s="595">
        <f>IF(AV2586=0,0,(AX2586/AV2586)*100)</f>
        <v>0</v>
      </c>
      <c r="BA2586" s="596"/>
      <c r="BB2586" s="542"/>
      <c r="BC2586" s="580"/>
      <c r="BD2586" s="584"/>
      <c r="BE2586" s="585"/>
      <c r="BF2586" s="595">
        <f>IF(BB2586=0,0,(BD2586/BB2586)*100)</f>
        <v>0</v>
      </c>
      <c r="BG2586" s="596"/>
      <c r="BH2586" s="599">
        <f>AV2586+BB2586</f>
        <v>0</v>
      </c>
      <c r="BI2586" s="600"/>
      <c r="BJ2586" s="630">
        <f>AX2586+BD2586</f>
        <v>0</v>
      </c>
      <c r="BK2586" s="631"/>
      <c r="BL2586" s="595">
        <f>IF(BH2586=0,0,(BJ2586/BH2586)*100)</f>
        <v>0</v>
      </c>
      <c r="BM2586" s="596"/>
      <c r="BN2586" s="656">
        <f>(AF2586*2)+(AL2586*2)+(AR2586*3)+BD2586</f>
        <v>0</v>
      </c>
      <c r="BO2586" s="657"/>
      <c r="BP2586" s="658"/>
      <c r="BQ2586" s="676">
        <f t="shared" ref="BQ2586" si="2525">IF(BS2586=0,0,50*BR2586/BS2586)</f>
        <v>0</v>
      </c>
      <c r="BR2586" s="662">
        <f t="shared" ref="BR2586" si="2526">(BN2586*BU$2548)+(N2586*BU$2549)+(Z2586*BU$2550)+(R2586*BU$2551)+(X2586*BU$2552)+(AB2586*BU$2553)+(V2586*BU$2558)</f>
        <v>0</v>
      </c>
      <c r="BS2586" s="662">
        <f t="shared" ref="BS2586" si="2527">((BB2586-BD2586)*BU$2555)+((AV2586-AX2586)*BU$2554)+(H2586*BU$2556)+(P2586*BU$2557)</f>
        <v>0</v>
      </c>
      <c r="BT2586" s="15"/>
      <c r="BU2586" s="15"/>
      <c r="BV2586" s="95"/>
    </row>
    <row r="2587" spans="1:74" ht="22.5" customHeight="1" thickBot="1" x14ac:dyDescent="0.3">
      <c r="A2587" s="95"/>
      <c r="B2587" s="571"/>
      <c r="C2587" s="642" t="str">
        <f>IF(ROSTER!D$46="","",ROSTER!D$46)</f>
        <v/>
      </c>
      <c r="D2587" s="643"/>
      <c r="E2587" s="575"/>
      <c r="F2587" s="577"/>
      <c r="G2587" s="583"/>
      <c r="H2587" s="579"/>
      <c r="I2587" s="545"/>
      <c r="J2587" s="544"/>
      <c r="K2587" s="581"/>
      <c r="L2587" s="586"/>
      <c r="M2587" s="587"/>
      <c r="N2587" s="590" t="s">
        <v>16</v>
      </c>
      <c r="O2587" s="591"/>
      <c r="P2587" s="544"/>
      <c r="Q2587" s="581"/>
      <c r="R2587" s="586"/>
      <c r="S2587" s="587"/>
      <c r="T2587" s="592" t="s">
        <v>16</v>
      </c>
      <c r="U2587" s="592"/>
      <c r="V2587" s="544"/>
      <c r="W2587" s="545"/>
      <c r="X2587" s="594"/>
      <c r="Y2587" s="545"/>
      <c r="Z2587" s="544"/>
      <c r="AA2587" s="545"/>
      <c r="AB2587" s="544"/>
      <c r="AC2587" s="545"/>
      <c r="AD2587" s="544"/>
      <c r="AE2587" s="581"/>
      <c r="AF2587" s="586"/>
      <c r="AG2587" s="587"/>
      <c r="AH2587" s="597"/>
      <c r="AI2587" s="598"/>
      <c r="AJ2587" s="544"/>
      <c r="AK2587" s="581"/>
      <c r="AL2587" s="586"/>
      <c r="AM2587" s="587"/>
      <c r="AN2587" s="597"/>
      <c r="AO2587" s="598"/>
      <c r="AP2587" s="544"/>
      <c r="AQ2587" s="581"/>
      <c r="AR2587" s="586"/>
      <c r="AS2587" s="587"/>
      <c r="AT2587" s="597"/>
      <c r="AU2587" s="598"/>
      <c r="AV2587" s="601"/>
      <c r="AW2587" s="602"/>
      <c r="AX2587" s="701"/>
      <c r="AY2587" s="702"/>
      <c r="AZ2587" s="597"/>
      <c r="BA2587" s="598"/>
      <c r="BB2587" s="544"/>
      <c r="BC2587" s="581"/>
      <c r="BD2587" s="586"/>
      <c r="BE2587" s="587"/>
      <c r="BF2587" s="597"/>
      <c r="BG2587" s="598"/>
      <c r="BH2587" s="601"/>
      <c r="BI2587" s="602"/>
      <c r="BJ2587" s="701"/>
      <c r="BK2587" s="702"/>
      <c r="BL2587" s="597"/>
      <c r="BM2587" s="598"/>
      <c r="BN2587" s="659"/>
      <c r="BO2587" s="660"/>
      <c r="BP2587" s="661"/>
      <c r="BQ2587" s="677"/>
      <c r="BR2587" s="663"/>
      <c r="BS2587" s="663"/>
      <c r="BT2587" s="15"/>
      <c r="BU2587" s="15"/>
      <c r="BV2587" s="95"/>
    </row>
    <row r="2588" spans="1:74" s="21" customFormat="1" ht="33.4" customHeight="1" x14ac:dyDescent="0.45">
      <c r="A2588" s="98"/>
      <c r="B2588" s="612"/>
      <c r="C2588" s="613"/>
      <c r="D2588" s="613" t="s">
        <v>10</v>
      </c>
      <c r="E2588" s="616"/>
      <c r="F2588" s="279"/>
      <c r="G2588" s="279"/>
      <c r="H2588" s="517">
        <f>SUM(H2548:I2587)</f>
        <v>0</v>
      </c>
      <c r="I2588" s="618"/>
      <c r="J2588" s="517">
        <f>SUM(J2548:K2587)</f>
        <v>0</v>
      </c>
      <c r="K2588" s="618"/>
      <c r="L2588" s="620">
        <f>SUM(L2548:M2587)</f>
        <v>0</v>
      </c>
      <c r="M2588" s="621"/>
      <c r="N2588" s="548">
        <f>L2588+J2588</f>
        <v>0</v>
      </c>
      <c r="O2588" s="518"/>
      <c r="P2588" s="620">
        <f>SUM(P2548:Q2587)</f>
        <v>0</v>
      </c>
      <c r="Q2588" s="618"/>
      <c r="R2588" s="620">
        <f>SUM(R2548:S2587)</f>
        <v>0</v>
      </c>
      <c r="S2588" s="621"/>
      <c r="T2588" s="548">
        <f>R2588-P2588</f>
        <v>0</v>
      </c>
      <c r="U2588" s="518"/>
      <c r="V2588" s="517">
        <f>SUM(V2548:W2587)</f>
        <v>0</v>
      </c>
      <c r="W2588" s="518"/>
      <c r="X2588" s="621">
        <f>SUM(X2548:Y2587)</f>
        <v>0</v>
      </c>
      <c r="Y2588" s="621"/>
      <c r="Z2588" s="517">
        <f>SUM(Z2548:AA2587)</f>
        <v>0</v>
      </c>
      <c r="AA2588" s="518"/>
      <c r="AB2588" s="517">
        <f>SUM(AB2548:AC2587)</f>
        <v>0</v>
      </c>
      <c r="AC2588" s="518"/>
      <c r="AD2588" s="621">
        <f>SUM(AD2548:AE2587)</f>
        <v>0</v>
      </c>
      <c r="AE2588" s="618"/>
      <c r="AF2588" s="620">
        <f>SUM(AF2548:AG2587)</f>
        <v>0</v>
      </c>
      <c r="AG2588" s="621"/>
      <c r="AH2588" s="548">
        <f>IF(AD2588=0,0,(AF2588/AD2588)*100)</f>
        <v>0</v>
      </c>
      <c r="AI2588" s="518"/>
      <c r="AJ2588" s="620">
        <f>SUM(AJ2548:AK2587)</f>
        <v>0</v>
      </c>
      <c r="AK2588" s="618"/>
      <c r="AL2588" s="620">
        <f>SUM(AL2548:AM2587)</f>
        <v>0</v>
      </c>
      <c r="AM2588" s="621"/>
      <c r="AN2588" s="548">
        <f>IF(AJ2588=0,0,(AL2588/AJ2588)*100)</f>
        <v>0</v>
      </c>
      <c r="AO2588" s="518"/>
      <c r="AP2588" s="620">
        <f>SUM(AP2548:AQ2587)</f>
        <v>0</v>
      </c>
      <c r="AQ2588" s="618"/>
      <c r="AR2588" s="620">
        <f>SUM(AR2548:AS2587)</f>
        <v>0</v>
      </c>
      <c r="AS2588" s="621"/>
      <c r="AT2588" s="548">
        <f>IF(AP2588=0,0,(AR2588/AP2588)*100)</f>
        <v>0</v>
      </c>
      <c r="AU2588" s="518"/>
      <c r="AV2588" s="517">
        <f>AD2588+AJ2588+AP2588</f>
        <v>0</v>
      </c>
      <c r="AW2588" s="618"/>
      <c r="AX2588" s="620">
        <f>AF2588+AL2588+AR2588</f>
        <v>0</v>
      </c>
      <c r="AY2588" s="624"/>
      <c r="AZ2588" s="548">
        <f>IF(AV2588=0,0,(AX2588/AV2588)*100)</f>
        <v>0</v>
      </c>
      <c r="BA2588" s="518"/>
      <c r="BB2588" s="620">
        <f>SUM(BB2548:BC2587)</f>
        <v>0</v>
      </c>
      <c r="BC2588" s="618"/>
      <c r="BD2588" s="620">
        <f>SUM(BD2548:BE2587)</f>
        <v>0</v>
      </c>
      <c r="BE2588" s="621"/>
      <c r="BF2588" s="548">
        <f>IF(BB2588=0,0,(BD2588/BB2588)*100)</f>
        <v>0</v>
      </c>
      <c r="BG2588" s="518"/>
      <c r="BH2588" s="517">
        <f>AV2588+BB2588</f>
        <v>0</v>
      </c>
      <c r="BI2588" s="618"/>
      <c r="BJ2588" s="620">
        <f>AX2588+BD2588</f>
        <v>0</v>
      </c>
      <c r="BK2588" s="624"/>
      <c r="BL2588" s="548">
        <f>IF(BH2588=0,0,(BJ2588/BH2588)*100)</f>
        <v>0</v>
      </c>
      <c r="BM2588" s="664"/>
      <c r="BN2588" s="666">
        <f>SUM(BN2548:BP2587)</f>
        <v>0</v>
      </c>
      <c r="BO2588" s="667"/>
      <c r="BP2588" s="668"/>
      <c r="BQ2588" s="681">
        <f>SUM(BQ2548:BQ2587)</f>
        <v>0</v>
      </c>
      <c r="BR2588" s="685">
        <f t="shared" ref="BR2588" si="2528">(BN2588*BU$2548)+(N2588*BU$2549)+(Z2588*BU$2550)+(R2588*BU$2551)+(X2588*BU$2552)+(AB2588*BU$2553)+(V2588*BU$2558)</f>
        <v>0</v>
      </c>
      <c r="BS2588" s="683">
        <f t="shared" ref="BS2588" si="2529">((BB2588-BD2588)*BU$2555)+((AV2588-AX2588)*BU$2554)+(H2588*BU$2556)+(P2588*BU$2557)</f>
        <v>0</v>
      </c>
      <c r="BT2588" s="20"/>
      <c r="BU2588" s="20"/>
      <c r="BV2588" s="98"/>
    </row>
    <row r="2589" spans="1:74" s="21" customFormat="1" ht="33.950000000000003" customHeight="1" thickBot="1" x14ac:dyDescent="0.5">
      <c r="A2589" s="98"/>
      <c r="B2589" s="614"/>
      <c r="C2589" s="615"/>
      <c r="D2589" s="615"/>
      <c r="E2589" s="617"/>
      <c r="F2589" s="280"/>
      <c r="G2589" s="280"/>
      <c r="H2589" s="519"/>
      <c r="I2589" s="619"/>
      <c r="J2589" s="519"/>
      <c r="K2589" s="619"/>
      <c r="L2589" s="622"/>
      <c r="M2589" s="623"/>
      <c r="N2589" s="549" t="s">
        <v>16</v>
      </c>
      <c r="O2589" s="520"/>
      <c r="P2589" s="622"/>
      <c r="Q2589" s="619"/>
      <c r="R2589" s="622"/>
      <c r="S2589" s="623"/>
      <c r="T2589" s="549" t="s">
        <v>16</v>
      </c>
      <c r="U2589" s="520"/>
      <c r="V2589" s="519"/>
      <c r="W2589" s="520"/>
      <c r="X2589" s="623"/>
      <c r="Y2589" s="623"/>
      <c r="Z2589" s="519"/>
      <c r="AA2589" s="520"/>
      <c r="AB2589" s="519"/>
      <c r="AC2589" s="520"/>
      <c r="AD2589" s="623"/>
      <c r="AE2589" s="619"/>
      <c r="AF2589" s="622"/>
      <c r="AG2589" s="623"/>
      <c r="AH2589" s="549"/>
      <c r="AI2589" s="520"/>
      <c r="AJ2589" s="622"/>
      <c r="AK2589" s="619"/>
      <c r="AL2589" s="622"/>
      <c r="AM2589" s="623"/>
      <c r="AN2589" s="549"/>
      <c r="AO2589" s="520"/>
      <c r="AP2589" s="622"/>
      <c r="AQ2589" s="619"/>
      <c r="AR2589" s="622"/>
      <c r="AS2589" s="623"/>
      <c r="AT2589" s="549"/>
      <c r="AU2589" s="520"/>
      <c r="AV2589" s="519"/>
      <c r="AW2589" s="619"/>
      <c r="AX2589" s="622"/>
      <c r="AY2589" s="625"/>
      <c r="AZ2589" s="549"/>
      <c r="BA2589" s="520"/>
      <c r="BB2589" s="622"/>
      <c r="BC2589" s="619"/>
      <c r="BD2589" s="622"/>
      <c r="BE2589" s="623"/>
      <c r="BF2589" s="549"/>
      <c r="BG2589" s="520"/>
      <c r="BH2589" s="519"/>
      <c r="BI2589" s="619"/>
      <c r="BJ2589" s="622"/>
      <c r="BK2589" s="625"/>
      <c r="BL2589" s="549"/>
      <c r="BM2589" s="665"/>
      <c r="BN2589" s="669"/>
      <c r="BO2589" s="670"/>
      <c r="BP2589" s="671"/>
      <c r="BQ2589" s="682"/>
      <c r="BR2589" s="686"/>
      <c r="BS2589" s="684"/>
      <c r="BT2589" s="20"/>
      <c r="BU2589" s="20"/>
      <c r="BV2589" s="98"/>
    </row>
    <row r="2590" spans="1:74" s="21" customFormat="1" ht="33" customHeight="1" thickBot="1" x14ac:dyDescent="0.5">
      <c r="A2590" s="98"/>
      <c r="B2590" s="612"/>
      <c r="C2590" s="613"/>
      <c r="D2590" s="613" t="s">
        <v>13</v>
      </c>
      <c r="E2590" s="616"/>
      <c r="F2590" s="281"/>
      <c r="G2590" s="282"/>
      <c r="H2590" s="528"/>
      <c r="I2590" s="636"/>
      <c r="J2590" s="528"/>
      <c r="K2590" s="636"/>
      <c r="L2590" s="638"/>
      <c r="M2590" s="639"/>
      <c r="N2590" s="548">
        <f>J2590+L2590</f>
        <v>0</v>
      </c>
      <c r="O2590" s="518"/>
      <c r="P2590" s="638"/>
      <c r="Q2590" s="636"/>
      <c r="R2590" s="638"/>
      <c r="S2590" s="639"/>
      <c r="T2590" s="548">
        <f>R2590-P2590</f>
        <v>0</v>
      </c>
      <c r="U2590" s="518"/>
      <c r="V2590" s="528"/>
      <c r="W2590" s="529"/>
      <c r="X2590" s="528"/>
      <c r="Y2590" s="529"/>
      <c r="Z2590" s="528"/>
      <c r="AA2590" s="529"/>
      <c r="AB2590" s="528"/>
      <c r="AC2590" s="529"/>
      <c r="AD2590" s="639"/>
      <c r="AE2590" s="636"/>
      <c r="AF2590" s="638"/>
      <c r="AG2590" s="639"/>
      <c r="AH2590" s="548">
        <f>IF(AD2590=0,0,(AF2590/AD2590)*100)</f>
        <v>0</v>
      </c>
      <c r="AI2590" s="518"/>
      <c r="AJ2590" s="638"/>
      <c r="AK2590" s="636"/>
      <c r="AL2590" s="638"/>
      <c r="AM2590" s="639"/>
      <c r="AN2590" s="548">
        <f>IF(AJ2590=0,0,(AL2590/AJ2590)*100)</f>
        <v>0</v>
      </c>
      <c r="AO2590" s="518"/>
      <c r="AP2590" s="638"/>
      <c r="AQ2590" s="636"/>
      <c r="AR2590" s="638"/>
      <c r="AS2590" s="639"/>
      <c r="AT2590" s="548">
        <f>IF(AP2590=0,0,(AR2590/AP2590)*100)</f>
        <v>0</v>
      </c>
      <c r="AU2590" s="518"/>
      <c r="AV2590" s="517">
        <f>AD2590+AJ2590+AP2590</f>
        <v>0</v>
      </c>
      <c r="AW2590" s="618"/>
      <c r="AX2590" s="620">
        <f>AF2590+AL2590+AR2590</f>
        <v>0</v>
      </c>
      <c r="AY2590" s="624"/>
      <c r="AZ2590" s="548">
        <f>IF(AV2590=0,0,(AX2590/AV2590)*100)</f>
        <v>0</v>
      </c>
      <c r="BA2590" s="518"/>
      <c r="BB2590" s="638"/>
      <c r="BC2590" s="636"/>
      <c r="BD2590" s="638"/>
      <c r="BE2590" s="639"/>
      <c r="BF2590" s="548">
        <f>IF(BB2590=0,0,(BD2590/BB2590)*100)</f>
        <v>0</v>
      </c>
      <c r="BG2590" s="518"/>
      <c r="BH2590" s="517">
        <f>AV2590+BB2590</f>
        <v>0</v>
      </c>
      <c r="BI2590" s="618"/>
      <c r="BJ2590" s="620">
        <f>AX2590+BD2590</f>
        <v>0</v>
      </c>
      <c r="BK2590" s="624"/>
      <c r="BL2590" s="548">
        <f>IF(BH2590=0,0,(BJ2590/BH2590)*100)</f>
        <v>0</v>
      </c>
      <c r="BM2590" s="664"/>
      <c r="BN2590" s="693">
        <f>(AF2590*2)+(AL2590*2)+(AR2590*3)+BD2590</f>
        <v>0</v>
      </c>
      <c r="BO2590" s="694"/>
      <c r="BP2590" s="695"/>
      <c r="BQ2590" s="699"/>
      <c r="BR2590" s="283"/>
      <c r="BS2590" s="284"/>
      <c r="BT2590" s="20"/>
      <c r="BU2590" s="20"/>
      <c r="BV2590" s="98"/>
    </row>
    <row r="2591" spans="1:74" s="21" customFormat="1" ht="33.75" customHeight="1" thickBot="1" x14ac:dyDescent="0.5">
      <c r="A2591" s="98"/>
      <c r="B2591" s="285"/>
      <c r="C2591" s="286"/>
      <c r="D2591" s="634"/>
      <c r="E2591" s="635"/>
      <c r="F2591" s="287"/>
      <c r="G2591" s="287"/>
      <c r="H2591" s="530"/>
      <c r="I2591" s="637"/>
      <c r="J2591" s="530"/>
      <c r="K2591" s="637"/>
      <c r="L2591" s="640"/>
      <c r="M2591" s="641"/>
      <c r="N2591" s="549">
        <f>IF((N2588+N2590)=0,0,N2588/(N2588+N2590)*100)</f>
        <v>0</v>
      </c>
      <c r="O2591" s="520"/>
      <c r="P2591" s="640"/>
      <c r="Q2591" s="637"/>
      <c r="R2591" s="640"/>
      <c r="S2591" s="641"/>
      <c r="T2591" s="549"/>
      <c r="U2591" s="520"/>
      <c r="V2591" s="530"/>
      <c r="W2591" s="531"/>
      <c r="X2591" s="530"/>
      <c r="Y2591" s="531"/>
      <c r="Z2591" s="530"/>
      <c r="AA2591" s="531"/>
      <c r="AB2591" s="530"/>
      <c r="AC2591" s="531"/>
      <c r="AD2591" s="641"/>
      <c r="AE2591" s="637"/>
      <c r="AF2591" s="640"/>
      <c r="AG2591" s="641"/>
      <c r="AH2591" s="549"/>
      <c r="AI2591" s="520"/>
      <c r="AJ2591" s="640"/>
      <c r="AK2591" s="637"/>
      <c r="AL2591" s="640"/>
      <c r="AM2591" s="641"/>
      <c r="AN2591" s="549"/>
      <c r="AO2591" s="520"/>
      <c r="AP2591" s="640"/>
      <c r="AQ2591" s="637"/>
      <c r="AR2591" s="640"/>
      <c r="AS2591" s="641"/>
      <c r="AT2591" s="549"/>
      <c r="AU2591" s="520"/>
      <c r="AV2591" s="519"/>
      <c r="AW2591" s="619"/>
      <c r="AX2591" s="622"/>
      <c r="AY2591" s="625"/>
      <c r="AZ2591" s="549"/>
      <c r="BA2591" s="520"/>
      <c r="BB2591" s="640"/>
      <c r="BC2591" s="637"/>
      <c r="BD2591" s="640"/>
      <c r="BE2591" s="641"/>
      <c r="BF2591" s="549"/>
      <c r="BG2591" s="520"/>
      <c r="BH2591" s="519"/>
      <c r="BI2591" s="619"/>
      <c r="BJ2591" s="622"/>
      <c r="BK2591" s="625"/>
      <c r="BL2591" s="549"/>
      <c r="BM2591" s="665"/>
      <c r="BN2591" s="696"/>
      <c r="BO2591" s="697"/>
      <c r="BP2591" s="698"/>
      <c r="BQ2591" s="700"/>
      <c r="BR2591" s="79"/>
      <c r="BS2591" s="79"/>
      <c r="BT2591" s="20"/>
      <c r="BU2591" s="20"/>
      <c r="BV2591" s="98"/>
    </row>
    <row r="2592" spans="1:74" ht="16.5" customHeight="1" thickTop="1" thickBot="1" x14ac:dyDescent="0.5">
      <c r="A2592" s="95"/>
      <c r="B2592" s="288"/>
      <c r="C2592" s="70"/>
      <c r="D2592" s="70"/>
      <c r="E2592" s="70"/>
      <c r="F2592" s="70"/>
      <c r="G2592" s="70"/>
      <c r="H2592" s="70"/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  <c r="AE2592" s="70"/>
      <c r="AF2592" s="70"/>
      <c r="AG2592" s="70"/>
      <c r="AH2592" s="289"/>
      <c r="AI2592" s="289"/>
      <c r="AJ2592" s="70"/>
      <c r="AK2592" s="70"/>
      <c r="AL2592" s="70"/>
      <c r="AM2592" s="70"/>
      <c r="AN2592" s="70"/>
      <c r="AO2592" s="70"/>
      <c r="AP2592" s="70"/>
      <c r="AQ2592" s="70"/>
      <c r="AR2592" s="70"/>
      <c r="AS2592" s="70"/>
      <c r="AT2592" s="70"/>
      <c r="AU2592" s="70"/>
      <c r="AV2592" s="70"/>
      <c r="AW2592" s="70"/>
      <c r="AX2592" s="70"/>
      <c r="AY2592" s="70"/>
      <c r="AZ2592" s="70"/>
      <c r="BA2592" s="70"/>
      <c r="BB2592" s="70"/>
      <c r="BC2592" s="70"/>
      <c r="BD2592" s="70"/>
      <c r="BE2592" s="70"/>
      <c r="BF2592" s="70"/>
      <c r="BG2592" s="70"/>
      <c r="BH2592" s="70"/>
      <c r="BI2592" s="70"/>
      <c r="BJ2592" s="70"/>
      <c r="BK2592" s="70"/>
      <c r="BL2592" s="70"/>
      <c r="BM2592" s="70"/>
      <c r="BN2592" s="70"/>
      <c r="BO2592" s="70"/>
      <c r="BP2592" s="70"/>
      <c r="BQ2592" s="89"/>
      <c r="BR2592" s="674">
        <f>IF((J2588+L2590)=0,0,(J2588/(J2588+L2590)*100)%)</f>
        <v>0</v>
      </c>
      <c r="BS2592" s="675"/>
      <c r="BT2592" s="674">
        <f>IF((L2588+J2590)=0,0,(L2588/(L2588+J2590)*100)%)</f>
        <v>0</v>
      </c>
      <c r="BU2592" s="675"/>
      <c r="BV2592" s="95"/>
    </row>
    <row r="2593" spans="1:79" s="23" customFormat="1" ht="79.5" customHeight="1" thickTop="1" thickBot="1" x14ac:dyDescent="0.55000000000000004">
      <c r="A2593" s="99"/>
      <c r="B2593" s="565" t="s">
        <v>64</v>
      </c>
      <c r="C2593" s="566"/>
      <c r="D2593" s="113"/>
      <c r="E2593" s="532" t="s">
        <v>54</v>
      </c>
      <c r="F2593" s="532"/>
      <c r="G2593" s="532"/>
      <c r="H2593" s="532"/>
      <c r="I2593" s="94"/>
      <c r="J2593" s="533"/>
      <c r="K2593" s="534"/>
      <c r="L2593" s="535"/>
      <c r="M2593" s="290"/>
      <c r="N2593" s="533"/>
      <c r="O2593" s="534"/>
      <c r="P2593" s="535"/>
      <c r="Q2593" s="536" t="s">
        <v>47</v>
      </c>
      <c r="R2593" s="537"/>
      <c r="S2593" s="537"/>
      <c r="T2593" s="538"/>
      <c r="U2593" s="533"/>
      <c r="V2593" s="534"/>
      <c r="W2593" s="535"/>
      <c r="X2593" s="290"/>
      <c r="Y2593" s="533"/>
      <c r="Z2593" s="534"/>
      <c r="AA2593" s="535"/>
      <c r="AB2593" s="536" t="s">
        <v>49</v>
      </c>
      <c r="AC2593" s="537"/>
      <c r="AD2593" s="537"/>
      <c r="AE2593" s="538"/>
      <c r="AF2593" s="533"/>
      <c r="AG2593" s="534"/>
      <c r="AH2593" s="535"/>
      <c r="AI2593" s="290"/>
      <c r="AJ2593" s="533"/>
      <c r="AK2593" s="534"/>
      <c r="AL2593" s="535"/>
      <c r="AM2593" s="536" t="s">
        <v>53</v>
      </c>
      <c r="AN2593" s="537"/>
      <c r="AO2593" s="537"/>
      <c r="AP2593" s="538"/>
      <c r="AQ2593" s="533"/>
      <c r="AR2593" s="534"/>
      <c r="AS2593" s="535"/>
      <c r="AT2593" s="72"/>
      <c r="AU2593" s="533"/>
      <c r="AV2593" s="534"/>
      <c r="AW2593" s="535"/>
      <c r="AX2593" s="291"/>
      <c r="AY2593" s="291"/>
      <c r="AZ2593" s="291"/>
      <c r="BA2593" s="291"/>
      <c r="BB2593" s="567" t="s">
        <v>20</v>
      </c>
      <c r="BC2593" s="567"/>
      <c r="BD2593" s="567"/>
      <c r="BE2593" s="567"/>
      <c r="BF2593" s="568"/>
      <c r="BG2593" s="539">
        <f>BN2588</f>
        <v>0</v>
      </c>
      <c r="BH2593" s="540"/>
      <c r="BI2593" s="541"/>
      <c r="BJ2593" s="292"/>
      <c r="BK2593" s="539">
        <f>BN2590</f>
        <v>0</v>
      </c>
      <c r="BL2593" s="540"/>
      <c r="BM2593" s="541"/>
      <c r="BN2593" s="73"/>
      <c r="BO2593" s="73"/>
      <c r="BP2593" s="73"/>
      <c r="BQ2593" s="90"/>
      <c r="BR2593" s="24"/>
      <c r="BS2593" s="24"/>
      <c r="BT2593" s="22"/>
      <c r="BU2593" s="22"/>
      <c r="BV2593" s="99"/>
    </row>
    <row r="2594" spans="1:79" ht="15.6" customHeight="1" thickTop="1" thickBot="1" x14ac:dyDescent="0.55000000000000004">
      <c r="A2594" s="95"/>
      <c r="B2594" s="293"/>
      <c r="C2594" s="67"/>
      <c r="D2594" s="67"/>
      <c r="E2594" s="294"/>
      <c r="F2594" s="295"/>
      <c r="G2594" s="295"/>
      <c r="H2594" s="94"/>
      <c r="I2594" s="94"/>
      <c r="J2594" s="296"/>
      <c r="K2594" s="296"/>
      <c r="L2594" s="296"/>
      <c r="M2594" s="296"/>
      <c r="N2594" s="296"/>
      <c r="O2594" s="296"/>
      <c r="P2594" s="296"/>
      <c r="Q2594" s="295"/>
      <c r="R2594" s="295"/>
      <c r="S2594" s="295"/>
      <c r="T2594" s="295"/>
      <c r="U2594" s="296"/>
      <c r="V2594" s="296"/>
      <c r="W2594" s="296"/>
      <c r="X2594" s="297"/>
      <c r="Y2594" s="296"/>
      <c r="Z2594" s="296"/>
      <c r="AA2594" s="296"/>
      <c r="AB2594" s="295"/>
      <c r="AC2594" s="295"/>
      <c r="AD2594" s="295"/>
      <c r="AE2594" s="295"/>
      <c r="AF2594" s="296"/>
      <c r="AG2594" s="296"/>
      <c r="AH2594" s="296"/>
      <c r="AI2594" s="296"/>
      <c r="AJ2594" s="297"/>
      <c r="AK2594" s="297"/>
      <c r="AL2594" s="296"/>
      <c r="AM2594" s="295"/>
      <c r="AN2594" s="295"/>
      <c r="AO2594" s="295"/>
      <c r="AP2594" s="295"/>
      <c r="AQ2594" s="296"/>
      <c r="AR2594" s="296"/>
      <c r="AS2594" s="296"/>
      <c r="AT2594" s="296"/>
      <c r="AU2594" s="296"/>
      <c r="AV2594" s="72"/>
      <c r="AW2594" s="72"/>
      <c r="AX2594" s="74"/>
      <c r="AY2594" s="74"/>
      <c r="AZ2594" s="74"/>
      <c r="BA2594" s="74"/>
      <c r="BB2594" s="295"/>
      <c r="BC2594" s="298"/>
      <c r="BD2594" s="298"/>
      <c r="BE2594" s="299"/>
      <c r="BF2594" s="300"/>
      <c r="BG2594" s="301"/>
      <c r="BH2594" s="301"/>
      <c r="BI2594" s="72"/>
      <c r="BJ2594" s="302"/>
      <c r="BK2594" s="303"/>
      <c r="BL2594" s="303"/>
      <c r="BM2594" s="72"/>
      <c r="BN2594" s="74"/>
      <c r="BO2594" s="74"/>
      <c r="BP2594" s="74"/>
      <c r="BQ2594" s="91"/>
      <c r="BR2594" s="25"/>
      <c r="BS2594" s="25"/>
      <c r="BT2594" s="15"/>
      <c r="BU2594" s="15"/>
      <c r="BV2594" s="95"/>
    </row>
    <row r="2595" spans="1:79" s="23" customFormat="1" ht="79.5" customHeight="1" thickTop="1" thickBot="1" x14ac:dyDescent="0.55000000000000004">
      <c r="A2595" s="99"/>
      <c r="B2595" s="569" t="s">
        <v>46</v>
      </c>
      <c r="C2595" s="567"/>
      <c r="D2595" s="113"/>
      <c r="E2595" s="532" t="s">
        <v>55</v>
      </c>
      <c r="F2595" s="532"/>
      <c r="G2595" s="532"/>
      <c r="H2595" s="532"/>
      <c r="I2595" s="94"/>
      <c r="J2595" s="539">
        <f>J2593</f>
        <v>0</v>
      </c>
      <c r="K2595" s="540"/>
      <c r="L2595" s="541"/>
      <c r="M2595" s="290"/>
      <c r="N2595" s="539">
        <f>N2593</f>
        <v>0</v>
      </c>
      <c r="O2595" s="540"/>
      <c r="P2595" s="541"/>
      <c r="Q2595" s="536" t="s">
        <v>51</v>
      </c>
      <c r="R2595" s="537"/>
      <c r="S2595" s="537"/>
      <c r="T2595" s="538"/>
      <c r="U2595" s="539">
        <f>U2593-J2593</f>
        <v>0</v>
      </c>
      <c r="V2595" s="540"/>
      <c r="W2595" s="541"/>
      <c r="X2595" s="290"/>
      <c r="Y2595" s="539">
        <f>Y2593-N2593</f>
        <v>0</v>
      </c>
      <c r="Z2595" s="540"/>
      <c r="AA2595" s="541"/>
      <c r="AB2595" s="536" t="s">
        <v>50</v>
      </c>
      <c r="AC2595" s="537"/>
      <c r="AD2595" s="537"/>
      <c r="AE2595" s="538"/>
      <c r="AF2595" s="539">
        <f>AF2593-U2593</f>
        <v>0</v>
      </c>
      <c r="AG2595" s="540"/>
      <c r="AH2595" s="541"/>
      <c r="AI2595" s="290"/>
      <c r="AJ2595" s="539">
        <f>AJ2593-Y2593</f>
        <v>0</v>
      </c>
      <c r="AK2595" s="540"/>
      <c r="AL2595" s="541"/>
      <c r="AM2595" s="536" t="s">
        <v>52</v>
      </c>
      <c r="AN2595" s="537"/>
      <c r="AO2595" s="537"/>
      <c r="AP2595" s="538"/>
      <c r="AQ2595" s="539">
        <f>AQ2593-AF2593</f>
        <v>0</v>
      </c>
      <c r="AR2595" s="540"/>
      <c r="AS2595" s="541"/>
      <c r="AT2595" s="72"/>
      <c r="AU2595" s="539">
        <f>AU2593-AJ2593</f>
        <v>0</v>
      </c>
      <c r="AV2595" s="540"/>
      <c r="AW2595" s="541"/>
      <c r="AX2595" s="291"/>
      <c r="AY2595" s="291"/>
      <c r="AZ2595" s="291"/>
      <c r="BA2595" s="291"/>
      <c r="BB2595" s="567" t="s">
        <v>45</v>
      </c>
      <c r="BC2595" s="567"/>
      <c r="BD2595" s="567"/>
      <c r="BE2595" s="567"/>
      <c r="BF2595" s="568"/>
      <c r="BG2595" s="539">
        <f>BG2593-AQ2593</f>
        <v>0</v>
      </c>
      <c r="BH2595" s="540"/>
      <c r="BI2595" s="541"/>
      <c r="BJ2595" s="304"/>
      <c r="BK2595" s="539">
        <f>BK2593-AU2593</f>
        <v>0</v>
      </c>
      <c r="BL2595" s="540"/>
      <c r="BM2595" s="541"/>
      <c r="BN2595" s="73"/>
      <c r="BO2595" s="73"/>
      <c r="BP2595" s="73"/>
      <c r="BQ2595" s="90"/>
      <c r="BR2595" s="24"/>
      <c r="BS2595" s="24"/>
      <c r="BT2595" s="22"/>
      <c r="BU2595" s="22"/>
      <c r="BV2595" s="99"/>
      <c r="BY2595" s="21"/>
    </row>
    <row r="2596" spans="1:79" ht="18.75" customHeight="1" thickTop="1" thickBot="1" x14ac:dyDescent="0.5">
      <c r="A2596" s="95"/>
      <c r="B2596" s="305"/>
      <c r="C2596" s="71"/>
      <c r="D2596" s="71"/>
      <c r="E2596" s="71"/>
      <c r="F2596" s="92"/>
      <c r="G2596" s="92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71"/>
      <c r="T2596" s="71"/>
      <c r="U2596" s="71"/>
      <c r="V2596" s="71"/>
      <c r="W2596" s="71"/>
      <c r="X2596" s="71"/>
      <c r="Y2596" s="71"/>
      <c r="Z2596" s="71"/>
      <c r="AA2596" s="71"/>
      <c r="AB2596" s="71"/>
      <c r="AC2596" s="71"/>
      <c r="AD2596" s="71"/>
      <c r="AE2596" s="71"/>
      <c r="AF2596" s="71"/>
      <c r="AG2596" s="71"/>
      <c r="AH2596" s="306"/>
      <c r="AI2596" s="306"/>
      <c r="AJ2596" s="71"/>
      <c r="AK2596" s="71"/>
      <c r="AL2596" s="71"/>
      <c r="AM2596" s="71"/>
      <c r="AN2596" s="71"/>
      <c r="AO2596" s="71"/>
      <c r="AP2596" s="71"/>
      <c r="AQ2596" s="71"/>
      <c r="AR2596" s="71"/>
      <c r="AS2596" s="71"/>
      <c r="AT2596" s="71"/>
      <c r="AU2596" s="71"/>
      <c r="AV2596" s="71"/>
      <c r="AW2596" s="71"/>
      <c r="AX2596" s="71"/>
      <c r="AY2596" s="71"/>
      <c r="AZ2596" s="71"/>
      <c r="BA2596" s="71"/>
      <c r="BB2596" s="71"/>
      <c r="BC2596" s="703" t="s">
        <v>153</v>
      </c>
      <c r="BD2596" s="703"/>
      <c r="BE2596" s="703"/>
      <c r="BF2596" s="703"/>
      <c r="BG2596" s="703"/>
      <c r="BH2596" s="703"/>
      <c r="BI2596" s="703"/>
      <c r="BJ2596" s="703"/>
      <c r="BK2596" s="703"/>
      <c r="BL2596" s="703"/>
      <c r="BM2596" s="703"/>
      <c r="BN2596" s="703"/>
      <c r="BO2596" s="703"/>
      <c r="BP2596" s="703"/>
      <c r="BQ2596" s="318"/>
      <c r="BR2596" s="319"/>
      <c r="BS2596" s="319"/>
      <c r="BT2596" s="15"/>
      <c r="BU2596" s="15"/>
      <c r="BV2596" s="95"/>
    </row>
    <row r="2597" spans="1:79" s="93" customFormat="1" ht="13.5" customHeight="1" thickTop="1" x14ac:dyDescent="0.45">
      <c r="A2597" s="95"/>
      <c r="B2597" s="99"/>
      <c r="C2597" s="95"/>
      <c r="D2597" s="95"/>
      <c r="E2597" s="95"/>
      <c r="F2597" s="96"/>
      <c r="G2597" s="96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254"/>
      <c r="AI2597" s="254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5"/>
      <c r="BL2597" s="95"/>
      <c r="BM2597" s="95"/>
      <c r="BN2597" s="95"/>
      <c r="BO2597" s="95"/>
      <c r="BP2597" s="95"/>
      <c r="BQ2597" s="97"/>
      <c r="BR2597" s="97"/>
      <c r="BS2597" s="97"/>
      <c r="BT2597" s="95"/>
      <c r="BU2597" s="95"/>
      <c r="BV2597" s="95"/>
    </row>
    <row r="2598" spans="1:79" s="17" customFormat="1" ht="33.75" x14ac:dyDescent="0.5">
      <c r="A2598" s="255"/>
      <c r="B2598" s="604" t="s">
        <v>9</v>
      </c>
      <c r="C2598" s="604"/>
      <c r="D2598" s="604"/>
      <c r="E2598" s="604"/>
      <c r="F2598" s="604"/>
      <c r="G2598" s="604"/>
      <c r="H2598" s="604"/>
      <c r="I2598" s="604"/>
      <c r="J2598" s="604"/>
      <c r="K2598" s="604"/>
      <c r="L2598" s="604"/>
      <c r="M2598" s="604"/>
      <c r="N2598" s="604"/>
      <c r="O2598" s="604"/>
      <c r="P2598" s="604"/>
      <c r="Q2598" s="604"/>
      <c r="R2598" s="604"/>
      <c r="S2598" s="604"/>
      <c r="T2598" s="604"/>
      <c r="U2598" s="604"/>
      <c r="V2598" s="604"/>
      <c r="W2598" s="604"/>
      <c r="X2598" s="604"/>
      <c r="Y2598" s="604"/>
      <c r="Z2598" s="604"/>
      <c r="AA2598" s="604"/>
      <c r="AB2598" s="604"/>
      <c r="AC2598" s="604"/>
      <c r="AD2598" s="604"/>
      <c r="AE2598" s="604"/>
      <c r="AF2598" s="604"/>
      <c r="AG2598" s="604"/>
      <c r="AH2598" s="604"/>
      <c r="AI2598" s="604"/>
      <c r="AJ2598" s="604"/>
      <c r="AK2598" s="604"/>
      <c r="AL2598" s="604"/>
      <c r="AM2598" s="604"/>
      <c r="AN2598" s="604"/>
      <c r="AO2598" s="604"/>
      <c r="AP2598" s="604"/>
      <c r="AQ2598" s="604"/>
      <c r="AR2598" s="604"/>
      <c r="AS2598" s="604"/>
      <c r="AT2598" s="604"/>
      <c r="AU2598" s="604"/>
      <c r="AV2598" s="604"/>
      <c r="AW2598" s="604"/>
      <c r="AX2598" s="604"/>
      <c r="AY2598" s="604"/>
      <c r="AZ2598" s="604"/>
      <c r="BA2598" s="604"/>
      <c r="BB2598" s="604"/>
      <c r="BC2598" s="604"/>
      <c r="BD2598" s="604"/>
      <c r="BE2598" s="604"/>
      <c r="BF2598" s="604"/>
      <c r="BG2598" s="604"/>
      <c r="BH2598" s="604"/>
      <c r="BI2598" s="604"/>
      <c r="BJ2598" s="604"/>
      <c r="BK2598" s="604"/>
      <c r="BL2598" s="604"/>
      <c r="BM2598" s="604"/>
      <c r="BN2598" s="604"/>
      <c r="BO2598" s="604"/>
      <c r="BP2598" s="604"/>
      <c r="BQ2598" s="256"/>
      <c r="BR2598" s="256"/>
      <c r="BS2598" s="256"/>
      <c r="BT2598" s="257"/>
      <c r="BU2598" s="257"/>
      <c r="BV2598" s="255"/>
    </row>
    <row r="2599" spans="1:79" ht="10.9" customHeight="1" x14ac:dyDescent="0.45">
      <c r="A2599" s="95"/>
      <c r="B2599" s="258"/>
      <c r="C2599" s="62"/>
      <c r="D2599" s="62"/>
      <c r="E2599" s="62"/>
      <c r="F2599" s="63"/>
      <c r="G2599" s="63"/>
      <c r="H2599" s="62"/>
      <c r="I2599" s="62"/>
      <c r="J2599" s="62"/>
      <c r="K2599" s="62"/>
      <c r="L2599" s="62"/>
      <c r="M2599" s="62"/>
      <c r="N2599" s="62"/>
      <c r="O2599" s="62"/>
      <c r="P2599" s="62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62"/>
      <c r="AC2599" s="62"/>
      <c r="AD2599" s="62"/>
      <c r="AE2599" s="62"/>
      <c r="AF2599" s="62"/>
      <c r="AG2599" s="62"/>
      <c r="AH2599" s="259"/>
      <c r="AI2599" s="259"/>
      <c r="AJ2599" s="62"/>
      <c r="AK2599" s="62"/>
      <c r="AL2599" s="62"/>
      <c r="AM2599" s="62"/>
      <c r="AN2599" s="62"/>
      <c r="AO2599" s="62"/>
      <c r="AP2599" s="62"/>
      <c r="AQ2599" s="62"/>
      <c r="AR2599" s="62"/>
      <c r="AS2599" s="62"/>
      <c r="AT2599" s="62"/>
      <c r="AU2599" s="62"/>
      <c r="AV2599" s="62"/>
      <c r="AW2599" s="62"/>
      <c r="AX2599" s="62"/>
      <c r="AY2599" s="62"/>
      <c r="AZ2599" s="62"/>
      <c r="BA2599" s="62"/>
      <c r="BB2599" s="62"/>
      <c r="BC2599" s="62"/>
      <c r="BD2599" s="62"/>
      <c r="BE2599" s="62"/>
      <c r="BF2599" s="62"/>
      <c r="BG2599" s="62"/>
      <c r="BH2599" s="62"/>
      <c r="BI2599" s="62"/>
      <c r="BJ2599" s="62"/>
      <c r="BK2599" s="62"/>
      <c r="BL2599" s="62"/>
      <c r="BM2599" s="62"/>
      <c r="BN2599" s="62"/>
      <c r="BO2599" s="62"/>
      <c r="BP2599" s="94"/>
      <c r="BQ2599" s="87"/>
      <c r="BR2599" s="94"/>
      <c r="BS2599" s="94"/>
      <c r="BT2599" s="15"/>
      <c r="BU2599" s="15"/>
      <c r="BV2599" s="95"/>
    </row>
    <row r="2600" spans="1:79" s="18" customFormat="1" ht="36.75" customHeight="1" x14ac:dyDescent="0.45">
      <c r="A2600" s="260"/>
      <c r="B2600" s="258"/>
      <c r="C2600" s="261"/>
      <c r="D2600" s="262" t="s">
        <v>10</v>
      </c>
      <c r="E2600" s="605" t="str">
        <f>IF(ROSTER!D$3="","",ROSTER!D$3)</f>
        <v/>
      </c>
      <c r="F2600" s="605"/>
      <c r="G2600" s="605"/>
      <c r="H2600" s="605"/>
      <c r="I2600" s="605"/>
      <c r="J2600" s="605"/>
      <c r="K2600" s="605"/>
      <c r="L2600" s="605"/>
      <c r="M2600" s="605"/>
      <c r="N2600" s="605"/>
      <c r="O2600" s="605"/>
      <c r="P2600" s="605"/>
      <c r="Q2600" s="605"/>
      <c r="R2600" s="605"/>
      <c r="S2600" s="605"/>
      <c r="T2600" s="605"/>
      <c r="U2600" s="605"/>
      <c r="V2600" s="605"/>
      <c r="W2600" s="605"/>
      <c r="X2600" s="605"/>
      <c r="Y2600" s="605"/>
      <c r="Z2600" s="605"/>
      <c r="AA2600" s="605"/>
      <c r="AB2600" s="605"/>
      <c r="AC2600" s="605"/>
      <c r="AD2600" s="605"/>
      <c r="AE2600" s="605"/>
      <c r="AF2600" s="316"/>
      <c r="AG2600" s="606" t="s">
        <v>11</v>
      </c>
      <c r="AH2600" s="606"/>
      <c r="AI2600" s="606"/>
      <c r="AJ2600" s="606"/>
      <c r="AK2600" s="606"/>
      <c r="AL2600" s="606"/>
      <c r="AM2600" s="606"/>
      <c r="AN2600" s="607"/>
      <c r="AO2600" s="607"/>
      <c r="AP2600" s="607"/>
      <c r="AQ2600" s="607"/>
      <c r="AR2600" s="607"/>
      <c r="AS2600" s="607"/>
      <c r="AT2600" s="607"/>
      <c r="AU2600" s="607"/>
      <c r="AV2600" s="607"/>
      <c r="AW2600" s="607"/>
      <c r="AX2600" s="607"/>
      <c r="AY2600" s="607"/>
      <c r="AZ2600" s="607"/>
      <c r="BA2600" s="607"/>
      <c r="BB2600" s="607"/>
      <c r="BC2600" s="607"/>
      <c r="BD2600" s="607"/>
      <c r="BE2600" s="607"/>
      <c r="BF2600" s="607"/>
      <c r="BG2600" s="607"/>
      <c r="BH2600" s="607"/>
      <c r="BI2600" s="607"/>
      <c r="BJ2600" s="607"/>
      <c r="BK2600" s="607"/>
      <c r="BL2600" s="607"/>
      <c r="BM2600" s="607"/>
      <c r="BN2600" s="607"/>
      <c r="BO2600" s="607"/>
      <c r="BP2600" s="94"/>
      <c r="BQ2600" s="88" t="s">
        <v>130</v>
      </c>
      <c r="BR2600" s="94"/>
      <c r="BS2600" s="94"/>
      <c r="BT2600" s="263"/>
      <c r="BU2600" s="263"/>
      <c r="BV2600" s="260"/>
    </row>
    <row r="2601" spans="1:79" ht="8.85" customHeight="1" x14ac:dyDescent="0.45">
      <c r="A2601" s="96"/>
      <c r="B2601" s="258"/>
      <c r="C2601" s="259" t="s">
        <v>39</v>
      </c>
      <c r="D2601" s="259"/>
      <c r="E2601" s="259"/>
      <c r="F2601" s="63"/>
      <c r="G2601" s="63"/>
      <c r="H2601" s="259"/>
      <c r="I2601" s="259"/>
      <c r="J2601" s="317"/>
      <c r="K2601" s="317"/>
      <c r="L2601" s="317"/>
      <c r="M2601" s="317"/>
      <c r="N2601" s="317"/>
      <c r="O2601" s="317"/>
      <c r="P2601" s="317"/>
      <c r="Q2601" s="317"/>
      <c r="R2601" s="317"/>
      <c r="S2601" s="317"/>
      <c r="T2601" s="317"/>
      <c r="U2601" s="317"/>
      <c r="V2601" s="317"/>
      <c r="W2601" s="317"/>
      <c r="X2601" s="317"/>
      <c r="Y2601" s="317"/>
      <c r="Z2601" s="317"/>
      <c r="AA2601" s="317"/>
      <c r="AB2601" s="317"/>
      <c r="AC2601" s="317"/>
      <c r="AD2601" s="317"/>
      <c r="AE2601" s="317"/>
      <c r="AF2601" s="317"/>
      <c r="AG2601" s="317"/>
      <c r="AH2601" s="317"/>
      <c r="AI2601" s="259"/>
      <c r="AJ2601" s="264"/>
      <c r="AK2601" s="265"/>
      <c r="AL2601" s="265"/>
      <c r="AM2601" s="265"/>
      <c r="AN2601" s="265"/>
      <c r="AO2601" s="265"/>
      <c r="AP2601" s="265"/>
      <c r="AQ2601" s="266"/>
      <c r="AR2601" s="266"/>
      <c r="AS2601" s="266"/>
      <c r="AT2601" s="266"/>
      <c r="AU2601" s="266"/>
      <c r="AV2601" s="266"/>
      <c r="AW2601" s="266"/>
      <c r="AX2601" s="266"/>
      <c r="AY2601" s="266"/>
      <c r="AZ2601" s="266"/>
      <c r="BA2601" s="266"/>
      <c r="BB2601" s="266"/>
      <c r="BC2601" s="266"/>
      <c r="BD2601" s="266"/>
      <c r="BE2601" s="266"/>
      <c r="BF2601" s="266"/>
      <c r="BG2601" s="266"/>
      <c r="BH2601" s="266"/>
      <c r="BI2601" s="266"/>
      <c r="BJ2601" s="266"/>
      <c r="BK2601" s="266"/>
      <c r="BL2601" s="266"/>
      <c r="BM2601" s="266"/>
      <c r="BN2601" s="266"/>
      <c r="BO2601" s="266"/>
      <c r="BP2601" s="266"/>
      <c r="BQ2601" s="267"/>
      <c r="BR2601" s="267"/>
      <c r="BS2601" s="267"/>
      <c r="BT2601" s="268"/>
      <c r="BU2601" s="268"/>
      <c r="BV2601" s="96"/>
    </row>
    <row r="2602" spans="1:79" s="18" customFormat="1" ht="33.75" x14ac:dyDescent="0.45">
      <c r="A2602" s="260"/>
      <c r="B2602" s="258"/>
      <c r="C2602" s="608" t="s">
        <v>38</v>
      </c>
      <c r="D2602" s="608"/>
      <c r="E2602" s="607"/>
      <c r="F2602" s="607"/>
      <c r="G2602" s="607"/>
      <c r="H2602" s="607"/>
      <c r="I2602" s="607"/>
      <c r="J2602" s="607"/>
      <c r="K2602" s="607"/>
      <c r="L2602" s="607"/>
      <c r="M2602" s="607"/>
      <c r="N2602" s="607"/>
      <c r="O2602" s="607"/>
      <c r="P2602" s="607"/>
      <c r="Q2602" s="607"/>
      <c r="R2602" s="607"/>
      <c r="S2602" s="607"/>
      <c r="T2602" s="607"/>
      <c r="U2602" s="607"/>
      <c r="V2602" s="607"/>
      <c r="W2602" s="607"/>
      <c r="X2602" s="607"/>
      <c r="Y2602" s="607"/>
      <c r="Z2602" s="607"/>
      <c r="AA2602" s="607"/>
      <c r="AB2602" s="607"/>
      <c r="AC2602" s="607"/>
      <c r="AD2602" s="607"/>
      <c r="AE2602" s="607"/>
      <c r="AF2602" s="316"/>
      <c r="AG2602" s="609" t="s">
        <v>21</v>
      </c>
      <c r="AH2602" s="609"/>
      <c r="AI2602" s="609"/>
      <c r="AJ2602" s="609"/>
      <c r="AK2602" s="607"/>
      <c r="AL2602" s="607"/>
      <c r="AM2602" s="607"/>
      <c r="AN2602" s="607"/>
      <c r="AO2602" s="607"/>
      <c r="AP2602" s="607"/>
      <c r="AQ2602" s="607"/>
      <c r="AR2602" s="607"/>
      <c r="AS2602" s="607"/>
      <c r="AT2602" s="607"/>
      <c r="AU2602" s="607"/>
      <c r="AV2602" s="607"/>
      <c r="AW2602" s="607"/>
      <c r="AX2602" s="607"/>
      <c r="AY2602" s="607"/>
      <c r="AZ2602" s="607"/>
      <c r="BA2602" s="607"/>
      <c r="BB2602" s="607"/>
      <c r="BC2602" s="610" t="s">
        <v>12</v>
      </c>
      <c r="BD2602" s="610"/>
      <c r="BE2602" s="610"/>
      <c r="BF2602" s="611"/>
      <c r="BG2602" s="611"/>
      <c r="BH2602" s="611"/>
      <c r="BI2602" s="611"/>
      <c r="BJ2602" s="611"/>
      <c r="BK2602" s="611"/>
      <c r="BL2602" s="611"/>
      <c r="BM2602" s="611"/>
      <c r="BN2602" s="611"/>
      <c r="BO2602" s="611"/>
      <c r="BP2602" s="64"/>
      <c r="BQ2602" s="269"/>
      <c r="BR2602" s="65"/>
      <c r="BS2602" s="65"/>
      <c r="BT2602" s="270">
        <f>IF(BF2602=0,0,1)</f>
        <v>0</v>
      </c>
      <c r="BU2602" s="18">
        <f>IF((BG2652+BK2652)&gt;(AQ2652+AU2652),1,0)</f>
        <v>0</v>
      </c>
      <c r="BV2602" s="271"/>
    </row>
    <row r="2603" spans="1:79" ht="9.6" customHeight="1" x14ac:dyDescent="0.45">
      <c r="A2603" s="95"/>
      <c r="B2603" s="258"/>
      <c r="C2603" s="62"/>
      <c r="D2603" s="62"/>
      <c r="E2603" s="62"/>
      <c r="F2603" s="63"/>
      <c r="G2603" s="63"/>
      <c r="H2603" s="62"/>
      <c r="I2603" s="62"/>
      <c r="J2603" s="62"/>
      <c r="K2603" s="62"/>
      <c r="L2603" s="62"/>
      <c r="M2603" s="62"/>
      <c r="N2603" s="62"/>
      <c r="O2603" s="62"/>
      <c r="P2603" s="62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62"/>
      <c r="AC2603" s="62"/>
      <c r="AD2603" s="62"/>
      <c r="AE2603" s="62"/>
      <c r="AF2603" s="62"/>
      <c r="AG2603" s="62"/>
      <c r="AH2603" s="259"/>
      <c r="AI2603" s="259"/>
      <c r="AJ2603" s="62"/>
      <c r="AK2603" s="62"/>
      <c r="AL2603" s="62"/>
      <c r="AM2603" s="62"/>
      <c r="AN2603" s="62"/>
      <c r="AO2603" s="62"/>
      <c r="AP2603" s="62"/>
      <c r="AQ2603" s="62"/>
      <c r="AR2603" s="62"/>
      <c r="AS2603" s="62"/>
      <c r="AT2603" s="62"/>
      <c r="AU2603" s="62"/>
      <c r="AV2603" s="62"/>
      <c r="AW2603" s="62"/>
      <c r="AX2603" s="62"/>
      <c r="AY2603" s="62"/>
      <c r="AZ2603" s="62"/>
      <c r="BA2603" s="62"/>
      <c r="BB2603" s="62"/>
      <c r="BC2603" s="62"/>
      <c r="BD2603" s="62"/>
      <c r="BE2603" s="62"/>
      <c r="BF2603" s="62"/>
      <c r="BG2603" s="62"/>
      <c r="BH2603" s="62"/>
      <c r="BI2603" s="62"/>
      <c r="BJ2603" s="62"/>
      <c r="BK2603" s="62"/>
      <c r="BL2603" s="62"/>
      <c r="BM2603" s="62"/>
      <c r="BN2603" s="62"/>
      <c r="BO2603" s="62"/>
      <c r="BP2603" s="62"/>
      <c r="BQ2603" s="66"/>
      <c r="BR2603" s="66"/>
      <c r="BS2603" s="66"/>
      <c r="BT2603" s="15"/>
      <c r="BU2603" s="15"/>
      <c r="BV2603" s="95"/>
    </row>
    <row r="2604" spans="1:79" ht="8.85" customHeight="1" thickBot="1" x14ac:dyDescent="0.5">
      <c r="A2604" s="95"/>
      <c r="B2604" s="113"/>
      <c r="C2604" s="67"/>
      <c r="D2604" s="67"/>
      <c r="E2604" s="67"/>
      <c r="F2604" s="68"/>
      <c r="G2604" s="68"/>
      <c r="H2604" s="67"/>
      <c r="I2604" s="67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  <c r="AD2604" s="67"/>
      <c r="AE2604" s="67"/>
      <c r="AF2604" s="67"/>
      <c r="AG2604" s="67"/>
      <c r="AH2604" s="272"/>
      <c r="AI2604" s="272"/>
      <c r="AJ2604" s="67"/>
      <c r="AK2604" s="67"/>
      <c r="AL2604" s="67"/>
      <c r="AM2604" s="67"/>
      <c r="AN2604" s="67"/>
      <c r="AO2604" s="67"/>
      <c r="AP2604" s="67"/>
      <c r="AQ2604" s="67"/>
      <c r="AR2604" s="67"/>
      <c r="AS2604" s="67"/>
      <c r="AT2604" s="67"/>
      <c r="AU2604" s="67"/>
      <c r="AV2604" s="67"/>
      <c r="AW2604" s="67"/>
      <c r="AX2604" s="67"/>
      <c r="AY2604" s="67"/>
      <c r="AZ2604" s="67"/>
      <c r="BA2604" s="67"/>
      <c r="BB2604" s="67"/>
      <c r="BC2604" s="67"/>
      <c r="BD2604" s="67"/>
      <c r="BE2604" s="67"/>
      <c r="BF2604" s="67"/>
      <c r="BG2604" s="67"/>
      <c r="BH2604" s="67"/>
      <c r="BI2604" s="67"/>
      <c r="BJ2604" s="67"/>
      <c r="BK2604" s="67"/>
      <c r="BL2604" s="67"/>
      <c r="BM2604" s="67"/>
      <c r="BN2604" s="67"/>
      <c r="BO2604" s="67"/>
      <c r="BP2604" s="67"/>
      <c r="BQ2604" s="69"/>
      <c r="BR2604" s="69"/>
      <c r="BS2604" s="69"/>
      <c r="BT2604" s="15"/>
      <c r="BU2604" s="15"/>
      <c r="BV2604" s="95"/>
    </row>
    <row r="2605" spans="1:79" s="18" customFormat="1" ht="40.5" customHeight="1" thickTop="1" x14ac:dyDescent="0.4">
      <c r="A2605" s="271"/>
      <c r="B2605" s="652" t="s">
        <v>0</v>
      </c>
      <c r="C2605" s="648" t="s">
        <v>1</v>
      </c>
      <c r="D2605" s="649"/>
      <c r="E2605" s="273" t="s">
        <v>28</v>
      </c>
      <c r="F2605" s="546" t="s">
        <v>100</v>
      </c>
      <c r="G2605" s="546" t="s">
        <v>101</v>
      </c>
      <c r="H2605" s="644" t="s">
        <v>41</v>
      </c>
      <c r="I2605" s="645"/>
      <c r="J2605" s="554" t="s">
        <v>7</v>
      </c>
      <c r="K2605" s="554"/>
      <c r="L2605" s="554"/>
      <c r="M2605" s="554"/>
      <c r="N2605" s="554"/>
      <c r="O2605" s="554"/>
      <c r="P2605" s="554" t="s">
        <v>2</v>
      </c>
      <c r="Q2605" s="554"/>
      <c r="R2605" s="554"/>
      <c r="S2605" s="554"/>
      <c r="T2605" s="554"/>
      <c r="U2605" s="555"/>
      <c r="V2605" s="550" t="s">
        <v>158</v>
      </c>
      <c r="W2605" s="551"/>
      <c r="X2605" s="550" t="s">
        <v>35</v>
      </c>
      <c r="Y2605" s="551"/>
      <c r="Z2605" s="550" t="s">
        <v>36</v>
      </c>
      <c r="AA2605" s="551"/>
      <c r="AB2605" s="550" t="s">
        <v>44</v>
      </c>
      <c r="AC2605" s="551"/>
      <c r="AD2605" s="554" t="s">
        <v>6</v>
      </c>
      <c r="AE2605" s="554"/>
      <c r="AF2605" s="554"/>
      <c r="AG2605" s="554"/>
      <c r="AH2605" s="554"/>
      <c r="AI2605" s="554"/>
      <c r="AJ2605" s="554" t="s">
        <v>68</v>
      </c>
      <c r="AK2605" s="554"/>
      <c r="AL2605" s="554"/>
      <c r="AM2605" s="554"/>
      <c r="AN2605" s="554"/>
      <c r="AO2605" s="554"/>
      <c r="AP2605" s="554" t="s">
        <v>69</v>
      </c>
      <c r="AQ2605" s="554"/>
      <c r="AR2605" s="554"/>
      <c r="AS2605" s="554"/>
      <c r="AT2605" s="554"/>
      <c r="AU2605" s="554"/>
      <c r="AV2605" s="554" t="s">
        <v>70</v>
      </c>
      <c r="AW2605" s="554"/>
      <c r="AX2605" s="554"/>
      <c r="AY2605" s="554"/>
      <c r="AZ2605" s="554"/>
      <c r="BA2605" s="555"/>
      <c r="BB2605" s="554" t="s">
        <v>4</v>
      </c>
      <c r="BC2605" s="554"/>
      <c r="BD2605" s="554"/>
      <c r="BE2605" s="554"/>
      <c r="BF2605" s="554"/>
      <c r="BG2605" s="554"/>
      <c r="BH2605" s="554" t="s">
        <v>71</v>
      </c>
      <c r="BI2605" s="554"/>
      <c r="BJ2605" s="554"/>
      <c r="BK2605" s="554"/>
      <c r="BL2605" s="554"/>
      <c r="BM2605" s="556"/>
      <c r="BN2605" s="557" t="s">
        <v>25</v>
      </c>
      <c r="BO2605" s="558"/>
      <c r="BP2605" s="559"/>
      <c r="BQ2605" s="691" t="s">
        <v>110</v>
      </c>
      <c r="BR2605" s="691" t="s">
        <v>86</v>
      </c>
      <c r="BS2605" s="691" t="s">
        <v>87</v>
      </c>
      <c r="BT2605" s="274"/>
      <c r="BU2605" s="274"/>
      <c r="BV2605" s="271"/>
    </row>
    <row r="2606" spans="1:79" s="18" customFormat="1" ht="41.25" customHeight="1" x14ac:dyDescent="0.7">
      <c r="A2606" s="271"/>
      <c r="B2606" s="653"/>
      <c r="C2606" s="650"/>
      <c r="D2606" s="651"/>
      <c r="E2606" s="275" t="s">
        <v>102</v>
      </c>
      <c r="F2606" s="547"/>
      <c r="G2606" s="547"/>
      <c r="H2606" s="646"/>
      <c r="I2606" s="647"/>
      <c r="J2606" s="525" t="s">
        <v>17</v>
      </c>
      <c r="K2606" s="526"/>
      <c r="L2606" s="521" t="s">
        <v>18</v>
      </c>
      <c r="M2606" s="522"/>
      <c r="N2606" s="523" t="s">
        <v>19</v>
      </c>
      <c r="O2606" s="524"/>
      <c r="P2606" s="525" t="s">
        <v>26</v>
      </c>
      <c r="Q2606" s="526"/>
      <c r="R2606" s="521" t="s">
        <v>24</v>
      </c>
      <c r="S2606" s="522"/>
      <c r="T2606" s="523" t="s">
        <v>19</v>
      </c>
      <c r="U2606" s="527"/>
      <c r="V2606" s="552"/>
      <c r="W2606" s="553"/>
      <c r="X2606" s="552"/>
      <c r="Y2606" s="553"/>
      <c r="Z2606" s="552"/>
      <c r="AA2606" s="553"/>
      <c r="AB2606" s="552"/>
      <c r="AC2606" s="553"/>
      <c r="AD2606" s="525" t="s">
        <v>48</v>
      </c>
      <c r="AE2606" s="526"/>
      <c r="AF2606" s="521" t="s">
        <v>23</v>
      </c>
      <c r="AG2606" s="522"/>
      <c r="AH2606" s="563" t="s">
        <v>5</v>
      </c>
      <c r="AI2606" s="564"/>
      <c r="AJ2606" s="525" t="s">
        <v>48</v>
      </c>
      <c r="AK2606" s="526"/>
      <c r="AL2606" s="521" t="s">
        <v>23</v>
      </c>
      <c r="AM2606" s="522"/>
      <c r="AN2606" s="563" t="s">
        <v>5</v>
      </c>
      <c r="AO2606" s="564"/>
      <c r="AP2606" s="525" t="s">
        <v>48</v>
      </c>
      <c r="AQ2606" s="526"/>
      <c r="AR2606" s="521" t="s">
        <v>23</v>
      </c>
      <c r="AS2606" s="522"/>
      <c r="AT2606" s="563" t="s">
        <v>5</v>
      </c>
      <c r="AU2606" s="564"/>
      <c r="AV2606" s="525" t="s">
        <v>48</v>
      </c>
      <c r="AW2606" s="526"/>
      <c r="AX2606" s="521" t="s">
        <v>23</v>
      </c>
      <c r="AY2606" s="522"/>
      <c r="AZ2606" s="563" t="s">
        <v>5</v>
      </c>
      <c r="BA2606" s="655"/>
      <c r="BB2606" s="525" t="s">
        <v>48</v>
      </c>
      <c r="BC2606" s="526"/>
      <c r="BD2606" s="521" t="s">
        <v>23</v>
      </c>
      <c r="BE2606" s="522"/>
      <c r="BF2606" s="563" t="s">
        <v>5</v>
      </c>
      <c r="BG2606" s="564"/>
      <c r="BH2606" s="525" t="s">
        <v>48</v>
      </c>
      <c r="BI2606" s="526"/>
      <c r="BJ2606" s="521" t="s">
        <v>23</v>
      </c>
      <c r="BK2606" s="522"/>
      <c r="BL2606" s="563" t="s">
        <v>5</v>
      </c>
      <c r="BM2606" s="564"/>
      <c r="BN2606" s="560"/>
      <c r="BO2606" s="561"/>
      <c r="BP2606" s="562"/>
      <c r="BQ2606" s="692"/>
      <c r="BR2606" s="692"/>
      <c r="BS2606" s="692"/>
      <c r="BT2606" s="274"/>
      <c r="BU2606" s="274"/>
      <c r="BV2606" s="271"/>
      <c r="CA2606" s="104"/>
    </row>
    <row r="2607" spans="1:79" ht="23.85" customHeight="1" x14ac:dyDescent="0.35">
      <c r="A2607" s="276"/>
      <c r="B2607" s="570" t="str">
        <f>IF(ROSTER!B$8="","",ROSTER!B$8)</f>
        <v/>
      </c>
      <c r="C2607" s="572" t="str">
        <f>IF(ROSTER!C$8="","",ROSTER!C$8)</f>
        <v/>
      </c>
      <c r="D2607" s="573"/>
      <c r="E2607" s="574"/>
      <c r="F2607" s="576">
        <f>IF(E2607="y",1,IF(E2607="S",1,0))</f>
        <v>0</v>
      </c>
      <c r="G2607" s="582">
        <f>IF(E2607="S",1,0)</f>
        <v>0</v>
      </c>
      <c r="H2607" s="578"/>
      <c r="I2607" s="543"/>
      <c r="J2607" s="542"/>
      <c r="K2607" s="580"/>
      <c r="L2607" s="584"/>
      <c r="M2607" s="585"/>
      <c r="N2607" s="588">
        <f>L2607+J2607</f>
        <v>0</v>
      </c>
      <c r="O2607" s="589"/>
      <c r="P2607" s="542"/>
      <c r="Q2607" s="580"/>
      <c r="R2607" s="584"/>
      <c r="S2607" s="585"/>
      <c r="T2607" s="588">
        <f>R2607-P2607</f>
        <v>0</v>
      </c>
      <c r="U2607" s="588"/>
      <c r="V2607" s="542"/>
      <c r="W2607" s="543"/>
      <c r="X2607" s="593"/>
      <c r="Y2607" s="543"/>
      <c r="Z2607" s="542"/>
      <c r="AA2607" s="543"/>
      <c r="AB2607" s="542"/>
      <c r="AC2607" s="543"/>
      <c r="AD2607" s="542"/>
      <c r="AE2607" s="580"/>
      <c r="AF2607" s="584"/>
      <c r="AG2607" s="585"/>
      <c r="AH2607" s="595">
        <f>IF(AD2607=0,0,(AF2607/AD2607)*100)</f>
        <v>0</v>
      </c>
      <c r="AI2607" s="596"/>
      <c r="AJ2607" s="542"/>
      <c r="AK2607" s="580"/>
      <c r="AL2607" s="584"/>
      <c r="AM2607" s="585"/>
      <c r="AN2607" s="595">
        <f>IF(AJ2607=0,0,(AL2607/AJ2607)*100)</f>
        <v>0</v>
      </c>
      <c r="AO2607" s="596"/>
      <c r="AP2607" s="542"/>
      <c r="AQ2607" s="580"/>
      <c r="AR2607" s="584"/>
      <c r="AS2607" s="585"/>
      <c r="AT2607" s="595">
        <f>IF(AP2607=0,0,(AR2607/AP2607)*100)</f>
        <v>0</v>
      </c>
      <c r="AU2607" s="596"/>
      <c r="AV2607" s="599">
        <f>AD2607+AJ2607+AP2607</f>
        <v>0</v>
      </c>
      <c r="AW2607" s="600"/>
      <c r="AX2607" s="630">
        <f>AF2607+AL2607+AR2607</f>
        <v>0</v>
      </c>
      <c r="AY2607" s="631"/>
      <c r="AZ2607" s="595">
        <f>IF(AV2607=0,0,(AX2607/AV2607)*100)</f>
        <v>0</v>
      </c>
      <c r="BA2607" s="596"/>
      <c r="BB2607" s="542"/>
      <c r="BC2607" s="580"/>
      <c r="BD2607" s="584"/>
      <c r="BE2607" s="585"/>
      <c r="BF2607" s="595">
        <f>IF(BB2607=0,0,(BD2607/BB2607)*100)</f>
        <v>0</v>
      </c>
      <c r="BG2607" s="596"/>
      <c r="BH2607" s="599">
        <f>AV2607+BB2607</f>
        <v>0</v>
      </c>
      <c r="BI2607" s="600"/>
      <c r="BJ2607" s="630">
        <f>AX2607+BD2607</f>
        <v>0</v>
      </c>
      <c r="BK2607" s="631"/>
      <c r="BL2607" s="595">
        <f>IF(BH2607=0,0,(BJ2607/BH2607)*100)</f>
        <v>0</v>
      </c>
      <c r="BM2607" s="596"/>
      <c r="BN2607" s="656">
        <f>(AF2607*2)+(AL2607*2)+(AR2607*3)+BD2607</f>
        <v>0</v>
      </c>
      <c r="BO2607" s="657"/>
      <c r="BP2607" s="658"/>
      <c r="BQ2607" s="676">
        <f>IF(BS2607=0,0,50*BR2607/BS2607)</f>
        <v>0</v>
      </c>
      <c r="BR2607" s="662">
        <f>(BN2607*BU$2607)+(N2607*BU$2608)+(Z2607*BU$2609)+(R2607*BU$2610)+(X2607*BU$2611)+(AB2607*BU$2612)+(V2607*BU$2617)</f>
        <v>0</v>
      </c>
      <c r="BS2607" s="662">
        <f>((BB2607-BD2607)*BU$2614)+((AV2607-AX2607)*BU$2613)+(H2607*BU$2615)+(P2607*BU$2616)</f>
        <v>0</v>
      </c>
      <c r="BT2607" s="19" t="s">
        <v>75</v>
      </c>
      <c r="BU2607" s="277">
        <f>IF(BQ2602="B",'VALUE POINTS'!L$10,IF('GAME STATS'!BQ2602="C",'VALUE POINTS'!M$10,'VALUE POINTS'!K$10))</f>
        <v>1</v>
      </c>
      <c r="BV2607" s="278"/>
    </row>
    <row r="2608" spans="1:79" ht="23.85" customHeight="1" x14ac:dyDescent="0.35">
      <c r="A2608" s="276"/>
      <c r="B2608" s="571"/>
      <c r="C2608" s="642" t="str">
        <f>IF(ROSTER!D$8="","",ROSTER!D$8)</f>
        <v/>
      </c>
      <c r="D2608" s="643"/>
      <c r="E2608" s="575"/>
      <c r="F2608" s="577"/>
      <c r="G2608" s="583"/>
      <c r="H2608" s="579"/>
      <c r="I2608" s="545"/>
      <c r="J2608" s="544"/>
      <c r="K2608" s="581"/>
      <c r="L2608" s="586"/>
      <c r="M2608" s="587"/>
      <c r="N2608" s="592"/>
      <c r="O2608" s="603"/>
      <c r="P2608" s="544"/>
      <c r="Q2608" s="581"/>
      <c r="R2608" s="586"/>
      <c r="S2608" s="587"/>
      <c r="T2608" s="592"/>
      <c r="U2608" s="592"/>
      <c r="V2608" s="544"/>
      <c r="W2608" s="545"/>
      <c r="X2608" s="594"/>
      <c r="Y2608" s="545"/>
      <c r="Z2608" s="544"/>
      <c r="AA2608" s="545"/>
      <c r="AB2608" s="544"/>
      <c r="AC2608" s="545"/>
      <c r="AD2608" s="544"/>
      <c r="AE2608" s="581"/>
      <c r="AF2608" s="586"/>
      <c r="AG2608" s="587"/>
      <c r="AH2608" s="626"/>
      <c r="AI2608" s="627"/>
      <c r="AJ2608" s="544"/>
      <c r="AK2608" s="581"/>
      <c r="AL2608" s="586"/>
      <c r="AM2608" s="587"/>
      <c r="AN2608" s="626"/>
      <c r="AO2608" s="627"/>
      <c r="AP2608" s="544"/>
      <c r="AQ2608" s="581"/>
      <c r="AR2608" s="586"/>
      <c r="AS2608" s="587"/>
      <c r="AT2608" s="626"/>
      <c r="AU2608" s="627"/>
      <c r="AV2608" s="628"/>
      <c r="AW2608" s="629"/>
      <c r="AX2608" s="632"/>
      <c r="AY2608" s="633"/>
      <c r="AZ2608" s="626"/>
      <c r="BA2608" s="627"/>
      <c r="BB2608" s="544"/>
      <c r="BC2608" s="581"/>
      <c r="BD2608" s="586"/>
      <c r="BE2608" s="587"/>
      <c r="BF2608" s="626"/>
      <c r="BG2608" s="627"/>
      <c r="BH2608" s="628"/>
      <c r="BI2608" s="629"/>
      <c r="BJ2608" s="632"/>
      <c r="BK2608" s="633"/>
      <c r="BL2608" s="626"/>
      <c r="BM2608" s="627"/>
      <c r="BN2608" s="678"/>
      <c r="BO2608" s="679"/>
      <c r="BP2608" s="680"/>
      <c r="BQ2608" s="677"/>
      <c r="BR2608" s="663"/>
      <c r="BS2608" s="663"/>
      <c r="BT2608" s="19" t="s">
        <v>76</v>
      </c>
      <c r="BU2608" s="277">
        <f>IF(BQ2602="B",'VALUE POINTS'!L$11,IF('GAME STATS'!BQ2602="C",'VALUE POINTS'!M$11,'VALUE POINTS'!K$11))</f>
        <v>1</v>
      </c>
      <c r="BV2608" s="278"/>
    </row>
    <row r="2609" spans="1:79" ht="21.75" customHeight="1" x14ac:dyDescent="0.4">
      <c r="A2609" s="95"/>
      <c r="B2609" s="570" t="str">
        <f>IF(ROSTER!B$10="","",ROSTER!B$10)</f>
        <v/>
      </c>
      <c r="C2609" s="572" t="str">
        <f>IF(ROSTER!C$10="","",ROSTER!C$10)</f>
        <v/>
      </c>
      <c r="D2609" s="573"/>
      <c r="E2609" s="574"/>
      <c r="F2609" s="576">
        <f>IF(E2609="y",1,IF(E2609="S",1,0))</f>
        <v>0</v>
      </c>
      <c r="G2609" s="582">
        <f>IF(E2609="S",1,0)</f>
        <v>0</v>
      </c>
      <c r="H2609" s="578"/>
      <c r="I2609" s="543"/>
      <c r="J2609" s="542"/>
      <c r="K2609" s="580"/>
      <c r="L2609" s="584"/>
      <c r="M2609" s="585"/>
      <c r="N2609" s="588">
        <f>L2609+J2609</f>
        <v>0</v>
      </c>
      <c r="O2609" s="589"/>
      <c r="P2609" s="542"/>
      <c r="Q2609" s="580"/>
      <c r="R2609" s="584"/>
      <c r="S2609" s="585"/>
      <c r="T2609" s="588">
        <f>R2609-P2609</f>
        <v>0</v>
      </c>
      <c r="U2609" s="588"/>
      <c r="V2609" s="542"/>
      <c r="W2609" s="543"/>
      <c r="X2609" s="593"/>
      <c r="Y2609" s="543"/>
      <c r="Z2609" s="542"/>
      <c r="AA2609" s="543"/>
      <c r="AB2609" s="542"/>
      <c r="AC2609" s="543"/>
      <c r="AD2609" s="542"/>
      <c r="AE2609" s="580"/>
      <c r="AF2609" s="584"/>
      <c r="AG2609" s="585"/>
      <c r="AH2609" s="595">
        <f>IF(AD2609=0,0,(AF2609/AD2609)*100)</f>
        <v>0</v>
      </c>
      <c r="AI2609" s="596"/>
      <c r="AJ2609" s="542"/>
      <c r="AK2609" s="580"/>
      <c r="AL2609" s="584"/>
      <c r="AM2609" s="585"/>
      <c r="AN2609" s="595">
        <f>IF(AJ2609=0,0,(AL2609/AJ2609)*100)</f>
        <v>0</v>
      </c>
      <c r="AO2609" s="596"/>
      <c r="AP2609" s="542"/>
      <c r="AQ2609" s="580"/>
      <c r="AR2609" s="584"/>
      <c r="AS2609" s="585"/>
      <c r="AT2609" s="595">
        <f>IF(AP2609=0,0,(AR2609/AP2609)*100)</f>
        <v>0</v>
      </c>
      <c r="AU2609" s="596"/>
      <c r="AV2609" s="599">
        <f>AD2609+AJ2609+AP2609</f>
        <v>0</v>
      </c>
      <c r="AW2609" s="600"/>
      <c r="AX2609" s="630">
        <f>AF2609+AL2609+AR2609</f>
        <v>0</v>
      </c>
      <c r="AY2609" s="631"/>
      <c r="AZ2609" s="595">
        <f>IF(AV2609=0,0,(AX2609/AV2609)*100)</f>
        <v>0</v>
      </c>
      <c r="BA2609" s="596"/>
      <c r="BB2609" s="542"/>
      <c r="BC2609" s="580"/>
      <c r="BD2609" s="584"/>
      <c r="BE2609" s="585"/>
      <c r="BF2609" s="595">
        <f>IF(BB2609=0,0,(BD2609/BB2609)*100)</f>
        <v>0</v>
      </c>
      <c r="BG2609" s="596"/>
      <c r="BH2609" s="599">
        <f>AV2609+BB2609</f>
        <v>0</v>
      </c>
      <c r="BI2609" s="600"/>
      <c r="BJ2609" s="630">
        <f>AX2609+BD2609</f>
        <v>0</v>
      </c>
      <c r="BK2609" s="631"/>
      <c r="BL2609" s="595">
        <f>IF(BH2609=0,0,(BJ2609/BH2609)*100)</f>
        <v>0</v>
      </c>
      <c r="BM2609" s="596"/>
      <c r="BN2609" s="656">
        <f>(AF2609*2)+(AL2609*2)+(AR2609*3)+BD2609</f>
        <v>0</v>
      </c>
      <c r="BO2609" s="657"/>
      <c r="BP2609" s="658"/>
      <c r="BQ2609" s="676">
        <f>IF(BS2609=0,0,50*BR2609/BS2609)</f>
        <v>0</v>
      </c>
      <c r="BR2609" s="662">
        <f t="shared" ref="BR2609" si="2530">(BN2609*BU$2607)+(N2609*BU$2608)+(Z2609*BU$2609)+(R2609*BU$2610)+(X2609*BU$2611)+(AB2609*BU$2612)+(V2609*BU$2617)</f>
        <v>0</v>
      </c>
      <c r="BS2609" s="662">
        <f t="shared" ref="BS2609" si="2531">((BB2609-BD2609)*BU$2614)+((AV2609-AX2609)*BU$2613)+(H2609*BU$2615)+(P2609*BU$2616)</f>
        <v>0</v>
      </c>
      <c r="BT2609" s="19" t="s">
        <v>77</v>
      </c>
      <c r="BU2609" s="277">
        <f>IF(BQ2602="B",'VALUE POINTS'!L$12,IF('GAME STATS'!BQ2602="C",'VALUE POINTS'!M$12,'VALUE POINTS'!K$12))</f>
        <v>2</v>
      </c>
      <c r="BV2609" s="278"/>
      <c r="CA2609" s="18"/>
    </row>
    <row r="2610" spans="1:79" ht="21.75" customHeight="1" x14ac:dyDescent="0.35">
      <c r="A2610" s="95"/>
      <c r="B2610" s="571"/>
      <c r="C2610" s="642" t="str">
        <f>IF(ROSTER!D$10="","",ROSTER!D$10)</f>
        <v/>
      </c>
      <c r="D2610" s="643"/>
      <c r="E2610" s="575"/>
      <c r="F2610" s="577"/>
      <c r="G2610" s="583"/>
      <c r="H2610" s="579"/>
      <c r="I2610" s="545"/>
      <c r="J2610" s="544"/>
      <c r="K2610" s="581"/>
      <c r="L2610" s="586"/>
      <c r="M2610" s="587"/>
      <c r="N2610" s="592" t="s">
        <v>16</v>
      </c>
      <c r="O2610" s="603"/>
      <c r="P2610" s="544"/>
      <c r="Q2610" s="581"/>
      <c r="R2610" s="586"/>
      <c r="S2610" s="587"/>
      <c r="T2610" s="592" t="s">
        <v>16</v>
      </c>
      <c r="U2610" s="592"/>
      <c r="V2610" s="544"/>
      <c r="W2610" s="545"/>
      <c r="X2610" s="594"/>
      <c r="Y2610" s="545"/>
      <c r="Z2610" s="544"/>
      <c r="AA2610" s="545"/>
      <c r="AB2610" s="544"/>
      <c r="AC2610" s="545"/>
      <c r="AD2610" s="544"/>
      <c r="AE2610" s="581"/>
      <c r="AF2610" s="586"/>
      <c r="AG2610" s="587"/>
      <c r="AH2610" s="626"/>
      <c r="AI2610" s="627"/>
      <c r="AJ2610" s="544"/>
      <c r="AK2610" s="581"/>
      <c r="AL2610" s="586"/>
      <c r="AM2610" s="587"/>
      <c r="AN2610" s="626"/>
      <c r="AO2610" s="627"/>
      <c r="AP2610" s="544"/>
      <c r="AQ2610" s="581"/>
      <c r="AR2610" s="586"/>
      <c r="AS2610" s="587"/>
      <c r="AT2610" s="626"/>
      <c r="AU2610" s="627"/>
      <c r="AV2610" s="628"/>
      <c r="AW2610" s="629"/>
      <c r="AX2610" s="632"/>
      <c r="AY2610" s="633"/>
      <c r="AZ2610" s="626"/>
      <c r="BA2610" s="627"/>
      <c r="BB2610" s="544"/>
      <c r="BC2610" s="581"/>
      <c r="BD2610" s="586"/>
      <c r="BE2610" s="587"/>
      <c r="BF2610" s="626"/>
      <c r="BG2610" s="627"/>
      <c r="BH2610" s="628"/>
      <c r="BI2610" s="629"/>
      <c r="BJ2610" s="632"/>
      <c r="BK2610" s="633"/>
      <c r="BL2610" s="626"/>
      <c r="BM2610" s="627"/>
      <c r="BN2610" s="678"/>
      <c r="BO2610" s="679"/>
      <c r="BP2610" s="680"/>
      <c r="BQ2610" s="677"/>
      <c r="BR2610" s="663"/>
      <c r="BS2610" s="663"/>
      <c r="BT2610" s="19" t="s">
        <v>78</v>
      </c>
      <c r="BU2610" s="277">
        <f>IF(BQ2602="B",'VALUE POINTS'!L$13,IF('GAME STATS'!BQ2602="C",'VALUE POINTS'!M$13,'VALUE POINTS'!K$13))</f>
        <v>2</v>
      </c>
      <c r="BV2610" s="278"/>
    </row>
    <row r="2611" spans="1:79" ht="21.75" customHeight="1" x14ac:dyDescent="0.35">
      <c r="A2611" s="95"/>
      <c r="B2611" s="570" t="str">
        <f>IF(ROSTER!B$12="","",ROSTER!B$12)</f>
        <v/>
      </c>
      <c r="C2611" s="572" t="str">
        <f>IF(ROSTER!C$12="","",ROSTER!C$12)</f>
        <v/>
      </c>
      <c r="D2611" s="573"/>
      <c r="E2611" s="574"/>
      <c r="F2611" s="576">
        <f>IF(E2611="y",1,IF(E2611="S",1,0))</f>
        <v>0</v>
      </c>
      <c r="G2611" s="582">
        <f>IF(E2611="S",1,0)</f>
        <v>0</v>
      </c>
      <c r="H2611" s="578"/>
      <c r="I2611" s="543"/>
      <c r="J2611" s="542"/>
      <c r="K2611" s="580"/>
      <c r="L2611" s="584"/>
      <c r="M2611" s="585"/>
      <c r="N2611" s="588">
        <f>L2611+J2611</f>
        <v>0</v>
      </c>
      <c r="O2611" s="589"/>
      <c r="P2611" s="542"/>
      <c r="Q2611" s="580"/>
      <c r="R2611" s="584"/>
      <c r="S2611" s="585"/>
      <c r="T2611" s="588">
        <f>R2611-P2611</f>
        <v>0</v>
      </c>
      <c r="U2611" s="588"/>
      <c r="V2611" s="542"/>
      <c r="W2611" s="543"/>
      <c r="X2611" s="593"/>
      <c r="Y2611" s="543"/>
      <c r="Z2611" s="542"/>
      <c r="AA2611" s="543"/>
      <c r="AB2611" s="542"/>
      <c r="AC2611" s="543"/>
      <c r="AD2611" s="542"/>
      <c r="AE2611" s="580"/>
      <c r="AF2611" s="584"/>
      <c r="AG2611" s="585"/>
      <c r="AH2611" s="595">
        <f>IF(AD2611=0,0,(AF2611/AD2611)*100)</f>
        <v>0</v>
      </c>
      <c r="AI2611" s="596"/>
      <c r="AJ2611" s="542"/>
      <c r="AK2611" s="580"/>
      <c r="AL2611" s="584"/>
      <c r="AM2611" s="585"/>
      <c r="AN2611" s="595">
        <f>IF(AJ2611=0,0,(AL2611/AJ2611)*100)</f>
        <v>0</v>
      </c>
      <c r="AO2611" s="596"/>
      <c r="AP2611" s="542"/>
      <c r="AQ2611" s="580"/>
      <c r="AR2611" s="584"/>
      <c r="AS2611" s="585"/>
      <c r="AT2611" s="595">
        <f>IF(AP2611=0,0,(AR2611/AP2611)*100)</f>
        <v>0</v>
      </c>
      <c r="AU2611" s="596"/>
      <c r="AV2611" s="599">
        <f>AD2611+AJ2611+AP2611</f>
        <v>0</v>
      </c>
      <c r="AW2611" s="600"/>
      <c r="AX2611" s="630">
        <f>AF2611+AL2611+AR2611</f>
        <v>0</v>
      </c>
      <c r="AY2611" s="631"/>
      <c r="AZ2611" s="595">
        <f>IF(AV2611=0,0,(AX2611/AV2611)*100)</f>
        <v>0</v>
      </c>
      <c r="BA2611" s="596"/>
      <c r="BB2611" s="542"/>
      <c r="BC2611" s="580"/>
      <c r="BD2611" s="584"/>
      <c r="BE2611" s="585"/>
      <c r="BF2611" s="595">
        <f>IF(BB2611=0,0,(BD2611/BB2611)*100)</f>
        <v>0</v>
      </c>
      <c r="BG2611" s="596"/>
      <c r="BH2611" s="599">
        <f>AV2611+BB2611</f>
        <v>0</v>
      </c>
      <c r="BI2611" s="600"/>
      <c r="BJ2611" s="630">
        <f>AX2611+BD2611</f>
        <v>0</v>
      </c>
      <c r="BK2611" s="631"/>
      <c r="BL2611" s="595">
        <f>IF(BH2611=0,0,(BJ2611/BH2611)*100)</f>
        <v>0</v>
      </c>
      <c r="BM2611" s="596"/>
      <c r="BN2611" s="656">
        <f>(AF2611*2)+(AL2611*2)+(AR2611*3)+BD2611</f>
        <v>0</v>
      </c>
      <c r="BO2611" s="657"/>
      <c r="BP2611" s="658"/>
      <c r="BQ2611" s="676">
        <f t="shared" ref="BQ2611" si="2532">IF(BS2611=0,0,50*BR2611/BS2611)</f>
        <v>0</v>
      </c>
      <c r="BR2611" s="662">
        <f t="shared" ref="BR2611" si="2533">(BN2611*BU$2607)+(N2611*BU$2608)+(Z2611*BU$2609)+(R2611*BU$2610)+(X2611*BU$2611)+(AB2611*BU$2612)+(V2611*BU$2617)</f>
        <v>0</v>
      </c>
      <c r="BS2611" s="662">
        <f t="shared" ref="BS2611" si="2534">((BB2611-BD2611)*BU$2614)+((AV2611-AX2611)*BU$2613)+(H2611*BU$2615)+(P2611*BU$2616)</f>
        <v>0</v>
      </c>
      <c r="BT2611" s="19" t="s">
        <v>79</v>
      </c>
      <c r="BU2611" s="277">
        <f>IF(BQ2602="B",'VALUE POINTS'!L$14,IF('GAME STATS'!BQ2602="C",'VALUE POINTS'!M$14,'VALUE POINTS'!K$14))</f>
        <v>2</v>
      </c>
      <c r="BV2611" s="278"/>
    </row>
    <row r="2612" spans="1:79" ht="21.75" customHeight="1" x14ac:dyDescent="0.4">
      <c r="A2612" s="95"/>
      <c r="B2612" s="571"/>
      <c r="C2612" s="642" t="str">
        <f>IF(ROSTER!D$12="","",ROSTER!D$12)</f>
        <v/>
      </c>
      <c r="D2612" s="643"/>
      <c r="E2612" s="575"/>
      <c r="F2612" s="577"/>
      <c r="G2612" s="583"/>
      <c r="H2612" s="579"/>
      <c r="I2612" s="545"/>
      <c r="J2612" s="544"/>
      <c r="K2612" s="581"/>
      <c r="L2612" s="586"/>
      <c r="M2612" s="587"/>
      <c r="N2612" s="592" t="s">
        <v>16</v>
      </c>
      <c r="O2612" s="603"/>
      <c r="P2612" s="544"/>
      <c r="Q2612" s="581"/>
      <c r="R2612" s="586"/>
      <c r="S2612" s="587"/>
      <c r="T2612" s="592" t="s">
        <v>16</v>
      </c>
      <c r="U2612" s="592"/>
      <c r="V2612" s="544"/>
      <c r="W2612" s="545"/>
      <c r="X2612" s="594"/>
      <c r="Y2612" s="545"/>
      <c r="Z2612" s="544"/>
      <c r="AA2612" s="545"/>
      <c r="AB2612" s="544"/>
      <c r="AC2612" s="545"/>
      <c r="AD2612" s="544"/>
      <c r="AE2612" s="581"/>
      <c r="AF2612" s="586"/>
      <c r="AG2612" s="587"/>
      <c r="AH2612" s="626"/>
      <c r="AI2612" s="627"/>
      <c r="AJ2612" s="544"/>
      <c r="AK2612" s="581"/>
      <c r="AL2612" s="586"/>
      <c r="AM2612" s="587"/>
      <c r="AN2612" s="626"/>
      <c r="AO2612" s="627"/>
      <c r="AP2612" s="544"/>
      <c r="AQ2612" s="581"/>
      <c r="AR2612" s="586"/>
      <c r="AS2612" s="587"/>
      <c r="AT2612" s="626"/>
      <c r="AU2612" s="627"/>
      <c r="AV2612" s="628"/>
      <c r="AW2612" s="629"/>
      <c r="AX2612" s="632"/>
      <c r="AY2612" s="633"/>
      <c r="AZ2612" s="626"/>
      <c r="BA2612" s="627"/>
      <c r="BB2612" s="544"/>
      <c r="BC2612" s="581"/>
      <c r="BD2612" s="586"/>
      <c r="BE2612" s="587"/>
      <c r="BF2612" s="626"/>
      <c r="BG2612" s="627"/>
      <c r="BH2612" s="628"/>
      <c r="BI2612" s="629"/>
      <c r="BJ2612" s="632"/>
      <c r="BK2612" s="633"/>
      <c r="BL2612" s="626"/>
      <c r="BM2612" s="627"/>
      <c r="BN2612" s="678"/>
      <c r="BO2612" s="679"/>
      <c r="BP2612" s="680"/>
      <c r="BQ2612" s="677"/>
      <c r="BR2612" s="663"/>
      <c r="BS2612" s="663"/>
      <c r="BT2612" s="19" t="s">
        <v>80</v>
      </c>
      <c r="BU2612" s="277">
        <f>IF(BQ2602="B",'VALUE POINTS'!L$15,IF('GAME STATS'!BQ2602="C",'VALUE POINTS'!M$15,'VALUE POINTS'!K$15))</f>
        <v>2</v>
      </c>
      <c r="BV2612" s="278"/>
      <c r="CA2612" s="18"/>
    </row>
    <row r="2613" spans="1:79" ht="21.75" customHeight="1" x14ac:dyDescent="0.35">
      <c r="A2613" s="95"/>
      <c r="B2613" s="570" t="str">
        <f>IF(ROSTER!B$14="","",ROSTER!B$14)</f>
        <v/>
      </c>
      <c r="C2613" s="572" t="str">
        <f>IF(ROSTER!C$14="","",ROSTER!C$14)</f>
        <v/>
      </c>
      <c r="D2613" s="573"/>
      <c r="E2613" s="574"/>
      <c r="F2613" s="576">
        <f>IF(E2613="y",1,IF(E2613="S",1,0))</f>
        <v>0</v>
      </c>
      <c r="G2613" s="582">
        <f>IF(E2613="S",1,0)</f>
        <v>0</v>
      </c>
      <c r="H2613" s="578"/>
      <c r="I2613" s="543"/>
      <c r="J2613" s="542"/>
      <c r="K2613" s="580"/>
      <c r="L2613" s="584"/>
      <c r="M2613" s="585"/>
      <c r="N2613" s="588">
        <f>L2613+J2613</f>
        <v>0</v>
      </c>
      <c r="O2613" s="589"/>
      <c r="P2613" s="542"/>
      <c r="Q2613" s="580"/>
      <c r="R2613" s="584"/>
      <c r="S2613" s="585"/>
      <c r="T2613" s="588">
        <f>R2613-P2613</f>
        <v>0</v>
      </c>
      <c r="U2613" s="588"/>
      <c r="V2613" s="542"/>
      <c r="W2613" s="543"/>
      <c r="X2613" s="593"/>
      <c r="Y2613" s="543"/>
      <c r="Z2613" s="542"/>
      <c r="AA2613" s="543"/>
      <c r="AB2613" s="542"/>
      <c r="AC2613" s="543"/>
      <c r="AD2613" s="542"/>
      <c r="AE2613" s="580"/>
      <c r="AF2613" s="584"/>
      <c r="AG2613" s="585"/>
      <c r="AH2613" s="595">
        <f>IF(AD2613=0,0,(AF2613/AD2613)*100)</f>
        <v>0</v>
      </c>
      <c r="AI2613" s="596"/>
      <c r="AJ2613" s="542"/>
      <c r="AK2613" s="580"/>
      <c r="AL2613" s="584"/>
      <c r="AM2613" s="585"/>
      <c r="AN2613" s="595">
        <f>IF(AJ2613=0,0,(AL2613/AJ2613)*100)</f>
        <v>0</v>
      </c>
      <c r="AO2613" s="596"/>
      <c r="AP2613" s="542"/>
      <c r="AQ2613" s="580"/>
      <c r="AR2613" s="584"/>
      <c r="AS2613" s="585"/>
      <c r="AT2613" s="595">
        <f>IF(AP2613=0,0,(AR2613/AP2613)*100)</f>
        <v>0</v>
      </c>
      <c r="AU2613" s="596"/>
      <c r="AV2613" s="599">
        <f>AD2613+AJ2613+AP2613</f>
        <v>0</v>
      </c>
      <c r="AW2613" s="600"/>
      <c r="AX2613" s="630">
        <f>AF2613+AL2613+AR2613</f>
        <v>0</v>
      </c>
      <c r="AY2613" s="631"/>
      <c r="AZ2613" s="595">
        <f>IF(AV2613=0,0,(AX2613/AV2613)*100)</f>
        <v>0</v>
      </c>
      <c r="BA2613" s="596"/>
      <c r="BB2613" s="542"/>
      <c r="BC2613" s="580"/>
      <c r="BD2613" s="584"/>
      <c r="BE2613" s="585"/>
      <c r="BF2613" s="595">
        <f>IF(BB2613=0,0,(BD2613/BB2613)*100)</f>
        <v>0</v>
      </c>
      <c r="BG2613" s="596"/>
      <c r="BH2613" s="599">
        <f>AV2613+BB2613</f>
        <v>0</v>
      </c>
      <c r="BI2613" s="600"/>
      <c r="BJ2613" s="630">
        <f>AX2613+BD2613</f>
        <v>0</v>
      </c>
      <c r="BK2613" s="631"/>
      <c r="BL2613" s="595">
        <f>IF(BH2613=0,0,(BJ2613/BH2613)*100)</f>
        <v>0</v>
      </c>
      <c r="BM2613" s="596"/>
      <c r="BN2613" s="656">
        <f>(AF2613*2)+(AL2613*2)+(AR2613*3)+BD2613</f>
        <v>0</v>
      </c>
      <c r="BO2613" s="657"/>
      <c r="BP2613" s="658"/>
      <c r="BQ2613" s="676">
        <f t="shared" ref="BQ2613" si="2535">IF(BS2613=0,0,50*BR2613/BS2613)</f>
        <v>0</v>
      </c>
      <c r="BR2613" s="662">
        <f t="shared" ref="BR2613" si="2536">(BN2613*BU$2607)+(N2613*BU$2608)+(Z2613*BU$2609)+(R2613*BU$2610)+(X2613*BU$2611)+(AB2613*BU$2612)+(V2613*BU$2617)</f>
        <v>0</v>
      </c>
      <c r="BS2613" s="662">
        <f t="shared" ref="BS2613" si="2537">((BB2613-BD2613)*BU$2614)+((AV2613-AX2613)*BU$2613)+(H2613*BU$2615)+(P2613*BU$2616)</f>
        <v>0</v>
      </c>
      <c r="BT2613" s="19" t="s">
        <v>81</v>
      </c>
      <c r="BU2613" s="277">
        <f>IF(BQ2602="B",'VALUE POINTS'!L$16,IF('GAME STATS'!BQ2602="C",'VALUE POINTS'!M$16,'VALUE POINTS'!K$16))</f>
        <v>2</v>
      </c>
      <c r="BV2613" s="278"/>
    </row>
    <row r="2614" spans="1:79" ht="21.75" customHeight="1" x14ac:dyDescent="0.35">
      <c r="A2614" s="95"/>
      <c r="B2614" s="571"/>
      <c r="C2614" s="642" t="str">
        <f>IF(ROSTER!D$14="","",ROSTER!D$14)</f>
        <v/>
      </c>
      <c r="D2614" s="643"/>
      <c r="E2614" s="575"/>
      <c r="F2614" s="577"/>
      <c r="G2614" s="583"/>
      <c r="H2614" s="579"/>
      <c r="I2614" s="545"/>
      <c r="J2614" s="544"/>
      <c r="K2614" s="581"/>
      <c r="L2614" s="586"/>
      <c r="M2614" s="587"/>
      <c r="N2614" s="592" t="s">
        <v>16</v>
      </c>
      <c r="O2614" s="603"/>
      <c r="P2614" s="544"/>
      <c r="Q2614" s="581"/>
      <c r="R2614" s="586"/>
      <c r="S2614" s="587"/>
      <c r="T2614" s="592" t="s">
        <v>16</v>
      </c>
      <c r="U2614" s="592"/>
      <c r="V2614" s="544"/>
      <c r="W2614" s="545"/>
      <c r="X2614" s="594"/>
      <c r="Y2614" s="545"/>
      <c r="Z2614" s="544"/>
      <c r="AA2614" s="545"/>
      <c r="AB2614" s="544"/>
      <c r="AC2614" s="545"/>
      <c r="AD2614" s="544"/>
      <c r="AE2614" s="581"/>
      <c r="AF2614" s="586"/>
      <c r="AG2614" s="587"/>
      <c r="AH2614" s="626"/>
      <c r="AI2614" s="627"/>
      <c r="AJ2614" s="544"/>
      <c r="AK2614" s="581"/>
      <c r="AL2614" s="586"/>
      <c r="AM2614" s="587"/>
      <c r="AN2614" s="626"/>
      <c r="AO2614" s="627"/>
      <c r="AP2614" s="544"/>
      <c r="AQ2614" s="581"/>
      <c r="AR2614" s="586"/>
      <c r="AS2614" s="587"/>
      <c r="AT2614" s="626"/>
      <c r="AU2614" s="627"/>
      <c r="AV2614" s="628"/>
      <c r="AW2614" s="629"/>
      <c r="AX2614" s="632"/>
      <c r="AY2614" s="633"/>
      <c r="AZ2614" s="626"/>
      <c r="BA2614" s="627"/>
      <c r="BB2614" s="544"/>
      <c r="BC2614" s="581"/>
      <c r="BD2614" s="586"/>
      <c r="BE2614" s="587"/>
      <c r="BF2614" s="626"/>
      <c r="BG2614" s="627"/>
      <c r="BH2614" s="628"/>
      <c r="BI2614" s="629"/>
      <c r="BJ2614" s="632"/>
      <c r="BK2614" s="633"/>
      <c r="BL2614" s="626"/>
      <c r="BM2614" s="627"/>
      <c r="BN2614" s="678"/>
      <c r="BO2614" s="679"/>
      <c r="BP2614" s="680"/>
      <c r="BQ2614" s="677"/>
      <c r="BR2614" s="663"/>
      <c r="BS2614" s="663"/>
      <c r="BT2614" s="19" t="s">
        <v>82</v>
      </c>
      <c r="BU2614" s="277">
        <f>IF(BQ2602="B",'VALUE POINTS'!L$17,IF('GAME STATS'!BQ2602="C",'VALUE POINTS'!M$17,'VALUE POINTS'!K$17))</f>
        <v>1</v>
      </c>
      <c r="BV2614" s="278"/>
    </row>
    <row r="2615" spans="1:79" ht="21.75" customHeight="1" x14ac:dyDescent="0.35">
      <c r="A2615" s="95"/>
      <c r="B2615" s="570" t="str">
        <f>IF(ROSTER!B$16="","",ROSTER!B$16)</f>
        <v/>
      </c>
      <c r="C2615" s="572" t="str">
        <f>IF(ROSTER!C$16="","",ROSTER!C$16)</f>
        <v/>
      </c>
      <c r="D2615" s="573"/>
      <c r="E2615" s="574"/>
      <c r="F2615" s="576">
        <f>IF(E2615="y",1,IF(E2615="S",1,0))</f>
        <v>0</v>
      </c>
      <c r="G2615" s="582">
        <f>IF(E2615="S",1,0)</f>
        <v>0</v>
      </c>
      <c r="H2615" s="578"/>
      <c r="I2615" s="543"/>
      <c r="J2615" s="542"/>
      <c r="K2615" s="580"/>
      <c r="L2615" s="584"/>
      <c r="M2615" s="585"/>
      <c r="N2615" s="588">
        <f>L2615+J2615</f>
        <v>0</v>
      </c>
      <c r="O2615" s="589"/>
      <c r="P2615" s="542"/>
      <c r="Q2615" s="580"/>
      <c r="R2615" s="584"/>
      <c r="S2615" s="585"/>
      <c r="T2615" s="588">
        <f>R2615-P2615</f>
        <v>0</v>
      </c>
      <c r="U2615" s="588"/>
      <c r="V2615" s="542"/>
      <c r="W2615" s="543"/>
      <c r="X2615" s="593"/>
      <c r="Y2615" s="543"/>
      <c r="Z2615" s="542"/>
      <c r="AA2615" s="543"/>
      <c r="AB2615" s="542"/>
      <c r="AC2615" s="543"/>
      <c r="AD2615" s="542"/>
      <c r="AE2615" s="580"/>
      <c r="AF2615" s="584"/>
      <c r="AG2615" s="585"/>
      <c r="AH2615" s="595">
        <f>IF(AD2615=0,0,(AF2615/AD2615)*100)</f>
        <v>0</v>
      </c>
      <c r="AI2615" s="596"/>
      <c r="AJ2615" s="542"/>
      <c r="AK2615" s="580"/>
      <c r="AL2615" s="584"/>
      <c r="AM2615" s="585"/>
      <c r="AN2615" s="595">
        <f>IF(AJ2615=0,0,(AL2615/AJ2615)*100)</f>
        <v>0</v>
      </c>
      <c r="AO2615" s="596"/>
      <c r="AP2615" s="542"/>
      <c r="AQ2615" s="580"/>
      <c r="AR2615" s="584"/>
      <c r="AS2615" s="585"/>
      <c r="AT2615" s="595">
        <f>IF(AP2615=0,0,(AR2615/AP2615)*100)</f>
        <v>0</v>
      </c>
      <c r="AU2615" s="596"/>
      <c r="AV2615" s="599">
        <f>AD2615+AJ2615+AP2615</f>
        <v>0</v>
      </c>
      <c r="AW2615" s="600"/>
      <c r="AX2615" s="630">
        <f>AF2615+AL2615+AR2615</f>
        <v>0</v>
      </c>
      <c r="AY2615" s="631"/>
      <c r="AZ2615" s="595">
        <f>IF(AV2615=0,0,(AX2615/AV2615)*100)</f>
        <v>0</v>
      </c>
      <c r="BA2615" s="596"/>
      <c r="BB2615" s="542"/>
      <c r="BC2615" s="580"/>
      <c r="BD2615" s="584"/>
      <c r="BE2615" s="585"/>
      <c r="BF2615" s="595">
        <f>IF(BB2615=0,0,(BD2615/BB2615)*100)</f>
        <v>0</v>
      </c>
      <c r="BG2615" s="596"/>
      <c r="BH2615" s="599">
        <f>AV2615+BB2615</f>
        <v>0</v>
      </c>
      <c r="BI2615" s="600"/>
      <c r="BJ2615" s="630">
        <f>AX2615+BD2615</f>
        <v>0</v>
      </c>
      <c r="BK2615" s="631"/>
      <c r="BL2615" s="595">
        <f>IF(BH2615=0,0,(BJ2615/BH2615)*100)</f>
        <v>0</v>
      </c>
      <c r="BM2615" s="596"/>
      <c r="BN2615" s="656">
        <f>(AF2615*2)+(AL2615*2)+(AR2615*3)+BD2615</f>
        <v>0</v>
      </c>
      <c r="BO2615" s="657"/>
      <c r="BP2615" s="658"/>
      <c r="BQ2615" s="676">
        <f t="shared" ref="BQ2615" si="2538">IF(BS2615=0,0,50*BR2615/BS2615)</f>
        <v>0</v>
      </c>
      <c r="BR2615" s="662">
        <f t="shared" ref="BR2615" si="2539">(BN2615*BU$2607)+(N2615*BU$2608)+(Z2615*BU$2609)+(R2615*BU$2610)+(X2615*BU$2611)+(AB2615*BU$2612)+(V2615*BU$2617)</f>
        <v>0</v>
      </c>
      <c r="BS2615" s="662">
        <f t="shared" ref="BS2615" si="2540">((BB2615-BD2615)*BU$2614)+((AV2615-AX2615)*BU$2613)+(H2615*BU$2615)+(P2615*BU$2616)</f>
        <v>0</v>
      </c>
      <c r="BT2615" s="19" t="s">
        <v>83</v>
      </c>
      <c r="BU2615" s="277">
        <f>IF(BQ2602="B",'VALUE POINTS'!L$18,IF('GAME STATS'!BQ2602="C",'VALUE POINTS'!M$18,'VALUE POINTS'!K$18))</f>
        <v>2</v>
      </c>
      <c r="BV2615" s="278"/>
    </row>
    <row r="2616" spans="1:79" ht="21.75" customHeight="1" x14ac:dyDescent="0.35">
      <c r="A2616" s="95"/>
      <c r="B2616" s="571"/>
      <c r="C2616" s="642" t="str">
        <f>IF(ROSTER!D$16="","",ROSTER!D$16)</f>
        <v/>
      </c>
      <c r="D2616" s="643"/>
      <c r="E2616" s="575"/>
      <c r="F2616" s="577"/>
      <c r="G2616" s="583"/>
      <c r="H2616" s="579"/>
      <c r="I2616" s="545"/>
      <c r="J2616" s="544"/>
      <c r="K2616" s="581"/>
      <c r="L2616" s="586"/>
      <c r="M2616" s="587"/>
      <c r="N2616" s="592" t="s">
        <v>16</v>
      </c>
      <c r="O2616" s="603"/>
      <c r="P2616" s="544"/>
      <c r="Q2616" s="581"/>
      <c r="R2616" s="586"/>
      <c r="S2616" s="587"/>
      <c r="T2616" s="592" t="s">
        <v>16</v>
      </c>
      <c r="U2616" s="592"/>
      <c r="V2616" s="544"/>
      <c r="W2616" s="545"/>
      <c r="X2616" s="594"/>
      <c r="Y2616" s="545"/>
      <c r="Z2616" s="544"/>
      <c r="AA2616" s="545"/>
      <c r="AB2616" s="544"/>
      <c r="AC2616" s="545"/>
      <c r="AD2616" s="544"/>
      <c r="AE2616" s="581"/>
      <c r="AF2616" s="586"/>
      <c r="AG2616" s="587"/>
      <c r="AH2616" s="626"/>
      <c r="AI2616" s="627"/>
      <c r="AJ2616" s="544"/>
      <c r="AK2616" s="581"/>
      <c r="AL2616" s="586"/>
      <c r="AM2616" s="587"/>
      <c r="AN2616" s="626"/>
      <c r="AO2616" s="627"/>
      <c r="AP2616" s="544"/>
      <c r="AQ2616" s="581"/>
      <c r="AR2616" s="586"/>
      <c r="AS2616" s="587"/>
      <c r="AT2616" s="626"/>
      <c r="AU2616" s="627"/>
      <c r="AV2616" s="628"/>
      <c r="AW2616" s="629"/>
      <c r="AX2616" s="632"/>
      <c r="AY2616" s="633"/>
      <c r="AZ2616" s="626"/>
      <c r="BA2616" s="627"/>
      <c r="BB2616" s="544"/>
      <c r="BC2616" s="581"/>
      <c r="BD2616" s="586"/>
      <c r="BE2616" s="587"/>
      <c r="BF2616" s="626"/>
      <c r="BG2616" s="627"/>
      <c r="BH2616" s="628"/>
      <c r="BI2616" s="629"/>
      <c r="BJ2616" s="632"/>
      <c r="BK2616" s="633"/>
      <c r="BL2616" s="626"/>
      <c r="BM2616" s="627"/>
      <c r="BN2616" s="678"/>
      <c r="BO2616" s="679"/>
      <c r="BP2616" s="680"/>
      <c r="BQ2616" s="677"/>
      <c r="BR2616" s="663"/>
      <c r="BS2616" s="663"/>
      <c r="BT2616" s="19" t="s">
        <v>84</v>
      </c>
      <c r="BU2616" s="277">
        <f>IF(BQ2602="B",'VALUE POINTS'!L$19,IF('GAME STATS'!BQ2602="C",'VALUE POINTS'!M$19,'VALUE POINTS'!K$19))</f>
        <v>2</v>
      </c>
      <c r="BV2616" s="278"/>
    </row>
    <row r="2617" spans="1:79" ht="21.75" customHeight="1" x14ac:dyDescent="0.35">
      <c r="A2617" s="95"/>
      <c r="B2617" s="570" t="str">
        <f>IF(ROSTER!B$18="","",ROSTER!B$18)</f>
        <v/>
      </c>
      <c r="C2617" s="572" t="str">
        <f>IF(ROSTER!C$18="","",ROSTER!C$18)</f>
        <v/>
      </c>
      <c r="D2617" s="573"/>
      <c r="E2617" s="574"/>
      <c r="F2617" s="576">
        <f>IF(E2617="y",1,IF(E2617="S",1,0))</f>
        <v>0</v>
      </c>
      <c r="G2617" s="582">
        <f>IF(E2617="S",1,0)</f>
        <v>0</v>
      </c>
      <c r="H2617" s="578"/>
      <c r="I2617" s="543"/>
      <c r="J2617" s="542"/>
      <c r="K2617" s="580"/>
      <c r="L2617" s="584"/>
      <c r="M2617" s="585"/>
      <c r="N2617" s="588">
        <f>L2617+J2617</f>
        <v>0</v>
      </c>
      <c r="O2617" s="589"/>
      <c r="P2617" s="542"/>
      <c r="Q2617" s="580"/>
      <c r="R2617" s="584"/>
      <c r="S2617" s="585"/>
      <c r="T2617" s="588">
        <f>R2617-P2617</f>
        <v>0</v>
      </c>
      <c r="U2617" s="588"/>
      <c r="V2617" s="542"/>
      <c r="W2617" s="543"/>
      <c r="X2617" s="593"/>
      <c r="Y2617" s="543"/>
      <c r="Z2617" s="542"/>
      <c r="AA2617" s="543"/>
      <c r="AB2617" s="542"/>
      <c r="AC2617" s="543"/>
      <c r="AD2617" s="542"/>
      <c r="AE2617" s="580"/>
      <c r="AF2617" s="584"/>
      <c r="AG2617" s="585"/>
      <c r="AH2617" s="595">
        <f>IF(AD2617=0,0,(AF2617/AD2617)*100)</f>
        <v>0</v>
      </c>
      <c r="AI2617" s="596"/>
      <c r="AJ2617" s="542"/>
      <c r="AK2617" s="580"/>
      <c r="AL2617" s="584"/>
      <c r="AM2617" s="585"/>
      <c r="AN2617" s="595">
        <f>IF(AJ2617=0,0,(AL2617/AJ2617)*100)</f>
        <v>0</v>
      </c>
      <c r="AO2617" s="596"/>
      <c r="AP2617" s="542"/>
      <c r="AQ2617" s="580"/>
      <c r="AR2617" s="584"/>
      <c r="AS2617" s="585"/>
      <c r="AT2617" s="595">
        <f>IF(AP2617=0,0,(AR2617/AP2617)*100)</f>
        <v>0</v>
      </c>
      <c r="AU2617" s="596"/>
      <c r="AV2617" s="599">
        <f>AD2617+AJ2617+AP2617</f>
        <v>0</v>
      </c>
      <c r="AW2617" s="600"/>
      <c r="AX2617" s="630">
        <f>AF2617+AL2617+AR2617</f>
        <v>0</v>
      </c>
      <c r="AY2617" s="631"/>
      <c r="AZ2617" s="595">
        <f>IF(AV2617=0,0,(AX2617/AV2617)*100)</f>
        <v>0</v>
      </c>
      <c r="BA2617" s="596"/>
      <c r="BB2617" s="542"/>
      <c r="BC2617" s="580"/>
      <c r="BD2617" s="584"/>
      <c r="BE2617" s="585"/>
      <c r="BF2617" s="595">
        <f>IF(BB2617=0,0,(BD2617/BB2617)*100)</f>
        <v>0</v>
      </c>
      <c r="BG2617" s="596"/>
      <c r="BH2617" s="599">
        <f>AV2617+BB2617</f>
        <v>0</v>
      </c>
      <c r="BI2617" s="600"/>
      <c r="BJ2617" s="630">
        <f>AX2617+BD2617</f>
        <v>0</v>
      </c>
      <c r="BK2617" s="631"/>
      <c r="BL2617" s="595">
        <f>IF(BH2617=0,0,(BJ2617/BH2617)*100)</f>
        <v>0</v>
      </c>
      <c r="BM2617" s="596"/>
      <c r="BN2617" s="656">
        <f>(AF2617*2)+(AL2617*2)+(AR2617*3)+BD2617</f>
        <v>0</v>
      </c>
      <c r="BO2617" s="657"/>
      <c r="BP2617" s="658"/>
      <c r="BQ2617" s="676">
        <f t="shared" ref="BQ2617" si="2541">IF(BS2617=0,0,50*BR2617/BS2617)</f>
        <v>0</v>
      </c>
      <c r="BR2617" s="662">
        <f t="shared" ref="BR2617" si="2542">(BN2617*BU$2607)+(N2617*BU$2608)+(Z2617*BU$2609)+(R2617*BU$2610)+(X2617*BU$2611)+(AB2617*BU$2612)+(V2617*BU$2617)</f>
        <v>0</v>
      </c>
      <c r="BS2617" s="662">
        <f t="shared" ref="BS2617" si="2543">((BB2617-BD2617)*BU$2614)+((AV2617-AX2617)*BU$2613)+(H2617*BU$2615)+(P2617*BU$2616)</f>
        <v>0</v>
      </c>
      <c r="BT2617" s="19" t="s">
        <v>160</v>
      </c>
      <c r="BU2617" s="277">
        <f>IF(BQ2602="B",'VALUE POINTS'!L$20,IF('GAME STATS'!BQ2602="C",'VALUE POINTS'!M$20,'VALUE POINTS'!K$20))</f>
        <v>1</v>
      </c>
      <c r="BV2617" s="278"/>
    </row>
    <row r="2618" spans="1:79" ht="21.75" customHeight="1" x14ac:dyDescent="0.25">
      <c r="A2618" s="95"/>
      <c r="B2618" s="571"/>
      <c r="C2618" s="642" t="str">
        <f>IF(ROSTER!D$18="","",ROSTER!D$18)</f>
        <v/>
      </c>
      <c r="D2618" s="643"/>
      <c r="E2618" s="575"/>
      <c r="F2618" s="577"/>
      <c r="G2618" s="583"/>
      <c r="H2618" s="579"/>
      <c r="I2618" s="545"/>
      <c r="J2618" s="544"/>
      <c r="K2618" s="581"/>
      <c r="L2618" s="586"/>
      <c r="M2618" s="587"/>
      <c r="N2618" s="592" t="s">
        <v>16</v>
      </c>
      <c r="O2618" s="603"/>
      <c r="P2618" s="544"/>
      <c r="Q2618" s="581"/>
      <c r="R2618" s="586"/>
      <c r="S2618" s="587"/>
      <c r="T2618" s="592" t="s">
        <v>16</v>
      </c>
      <c r="U2618" s="592"/>
      <c r="V2618" s="544"/>
      <c r="W2618" s="545"/>
      <c r="X2618" s="594"/>
      <c r="Y2618" s="545"/>
      <c r="Z2618" s="544"/>
      <c r="AA2618" s="545"/>
      <c r="AB2618" s="544"/>
      <c r="AC2618" s="545"/>
      <c r="AD2618" s="544"/>
      <c r="AE2618" s="581"/>
      <c r="AF2618" s="586"/>
      <c r="AG2618" s="587"/>
      <c r="AH2618" s="626"/>
      <c r="AI2618" s="627"/>
      <c r="AJ2618" s="544"/>
      <c r="AK2618" s="581"/>
      <c r="AL2618" s="586"/>
      <c r="AM2618" s="587"/>
      <c r="AN2618" s="626"/>
      <c r="AO2618" s="627"/>
      <c r="AP2618" s="544"/>
      <c r="AQ2618" s="581"/>
      <c r="AR2618" s="586"/>
      <c r="AS2618" s="587"/>
      <c r="AT2618" s="626"/>
      <c r="AU2618" s="627"/>
      <c r="AV2618" s="628"/>
      <c r="AW2618" s="629"/>
      <c r="AX2618" s="632"/>
      <c r="AY2618" s="633"/>
      <c r="AZ2618" s="626"/>
      <c r="BA2618" s="627"/>
      <c r="BB2618" s="544"/>
      <c r="BC2618" s="581"/>
      <c r="BD2618" s="586"/>
      <c r="BE2618" s="587"/>
      <c r="BF2618" s="626"/>
      <c r="BG2618" s="627"/>
      <c r="BH2618" s="628"/>
      <c r="BI2618" s="629"/>
      <c r="BJ2618" s="632"/>
      <c r="BK2618" s="633"/>
      <c r="BL2618" s="626"/>
      <c r="BM2618" s="627"/>
      <c r="BN2618" s="678"/>
      <c r="BO2618" s="679"/>
      <c r="BP2618" s="680"/>
      <c r="BQ2618" s="677"/>
      <c r="BR2618" s="663"/>
      <c r="BS2618" s="663"/>
      <c r="BT2618" s="15"/>
      <c r="BU2618" s="15"/>
      <c r="BV2618" s="95"/>
    </row>
    <row r="2619" spans="1:79" ht="21.75" customHeight="1" x14ac:dyDescent="0.25">
      <c r="A2619" s="95"/>
      <c r="B2619" s="570" t="str">
        <f>IF(ROSTER!B$20="","",ROSTER!B$20)</f>
        <v/>
      </c>
      <c r="C2619" s="572" t="str">
        <f>IF(ROSTER!C$20="","",ROSTER!C$20)</f>
        <v/>
      </c>
      <c r="D2619" s="573"/>
      <c r="E2619" s="574"/>
      <c r="F2619" s="576">
        <f>IF(E2619="y",1,IF(E2619="S",1,0))</f>
        <v>0</v>
      </c>
      <c r="G2619" s="582">
        <f>IF(E2619="S",1,0)</f>
        <v>0</v>
      </c>
      <c r="H2619" s="578"/>
      <c r="I2619" s="543"/>
      <c r="J2619" s="542"/>
      <c r="K2619" s="580"/>
      <c r="L2619" s="584"/>
      <c r="M2619" s="585"/>
      <c r="N2619" s="588">
        <f>L2619+J2619</f>
        <v>0</v>
      </c>
      <c r="O2619" s="589"/>
      <c r="P2619" s="542"/>
      <c r="Q2619" s="580"/>
      <c r="R2619" s="584"/>
      <c r="S2619" s="585"/>
      <c r="T2619" s="588">
        <f>R2619-P2619</f>
        <v>0</v>
      </c>
      <c r="U2619" s="588"/>
      <c r="V2619" s="542"/>
      <c r="W2619" s="543"/>
      <c r="X2619" s="593"/>
      <c r="Y2619" s="543"/>
      <c r="Z2619" s="542"/>
      <c r="AA2619" s="543"/>
      <c r="AB2619" s="542"/>
      <c r="AC2619" s="543"/>
      <c r="AD2619" s="542"/>
      <c r="AE2619" s="580"/>
      <c r="AF2619" s="584"/>
      <c r="AG2619" s="585"/>
      <c r="AH2619" s="595">
        <f>IF(AD2619=0,0,(AF2619/AD2619)*100)</f>
        <v>0</v>
      </c>
      <c r="AI2619" s="596"/>
      <c r="AJ2619" s="542"/>
      <c r="AK2619" s="580"/>
      <c r="AL2619" s="584"/>
      <c r="AM2619" s="585"/>
      <c r="AN2619" s="595">
        <f>IF(AJ2619=0,0,(AL2619/AJ2619)*100)</f>
        <v>0</v>
      </c>
      <c r="AO2619" s="596"/>
      <c r="AP2619" s="542"/>
      <c r="AQ2619" s="580"/>
      <c r="AR2619" s="584"/>
      <c r="AS2619" s="585"/>
      <c r="AT2619" s="595">
        <f>IF(AP2619=0,0,(AR2619/AP2619)*100)</f>
        <v>0</v>
      </c>
      <c r="AU2619" s="596"/>
      <c r="AV2619" s="599">
        <f>AD2619+AJ2619+AP2619</f>
        <v>0</v>
      </c>
      <c r="AW2619" s="600"/>
      <c r="AX2619" s="630">
        <f>AF2619+AL2619+AR2619</f>
        <v>0</v>
      </c>
      <c r="AY2619" s="631"/>
      <c r="AZ2619" s="595">
        <f>IF(AV2619=0,0,(AX2619/AV2619)*100)</f>
        <v>0</v>
      </c>
      <c r="BA2619" s="596"/>
      <c r="BB2619" s="542"/>
      <c r="BC2619" s="580"/>
      <c r="BD2619" s="584"/>
      <c r="BE2619" s="585"/>
      <c r="BF2619" s="595">
        <f>IF(BB2619=0,0,(BD2619/BB2619)*100)</f>
        <v>0</v>
      </c>
      <c r="BG2619" s="596"/>
      <c r="BH2619" s="599">
        <f>AV2619+BB2619</f>
        <v>0</v>
      </c>
      <c r="BI2619" s="600"/>
      <c r="BJ2619" s="630">
        <f>AX2619+BD2619</f>
        <v>0</v>
      </c>
      <c r="BK2619" s="631"/>
      <c r="BL2619" s="595">
        <f>IF(BH2619=0,0,(BJ2619/BH2619)*100)</f>
        <v>0</v>
      </c>
      <c r="BM2619" s="596"/>
      <c r="BN2619" s="656">
        <f>(AF2619*2)+(AL2619*2)+(AR2619*3)+BD2619</f>
        <v>0</v>
      </c>
      <c r="BO2619" s="657"/>
      <c r="BP2619" s="658"/>
      <c r="BQ2619" s="676">
        <f t="shared" ref="BQ2619" si="2544">IF(BS2619=0,0,50*BR2619/BS2619)</f>
        <v>0</v>
      </c>
      <c r="BR2619" s="662">
        <f t="shared" ref="BR2619" si="2545">(BN2619*BU$2607)+(N2619*BU$2608)+(Z2619*BU$2609)+(R2619*BU$2610)+(X2619*BU$2611)+(AB2619*BU$2612)+(V2619*BU$2617)</f>
        <v>0</v>
      </c>
      <c r="BS2619" s="662">
        <f t="shared" ref="BS2619" si="2546">((BB2619-BD2619)*BU$2614)+((AV2619-AX2619)*BU$2613)+(H2619*BU$2615)+(P2619*BU$2616)</f>
        <v>0</v>
      </c>
      <c r="BT2619" s="15"/>
      <c r="BU2619" s="15"/>
      <c r="BV2619" s="95"/>
    </row>
    <row r="2620" spans="1:79" ht="21.75" customHeight="1" x14ac:dyDescent="0.25">
      <c r="A2620" s="95"/>
      <c r="B2620" s="571"/>
      <c r="C2620" s="642" t="str">
        <f>IF(ROSTER!D$20="","",ROSTER!D$20)</f>
        <v/>
      </c>
      <c r="D2620" s="643"/>
      <c r="E2620" s="575"/>
      <c r="F2620" s="577"/>
      <c r="G2620" s="583"/>
      <c r="H2620" s="579"/>
      <c r="I2620" s="545"/>
      <c r="J2620" s="544"/>
      <c r="K2620" s="581"/>
      <c r="L2620" s="586"/>
      <c r="M2620" s="587"/>
      <c r="N2620" s="592" t="s">
        <v>16</v>
      </c>
      <c r="O2620" s="603"/>
      <c r="P2620" s="544"/>
      <c r="Q2620" s="581"/>
      <c r="R2620" s="586"/>
      <c r="S2620" s="587"/>
      <c r="T2620" s="592" t="s">
        <v>16</v>
      </c>
      <c r="U2620" s="592"/>
      <c r="V2620" s="544"/>
      <c r="W2620" s="545"/>
      <c r="X2620" s="594"/>
      <c r="Y2620" s="545"/>
      <c r="Z2620" s="544"/>
      <c r="AA2620" s="545"/>
      <c r="AB2620" s="544"/>
      <c r="AC2620" s="545"/>
      <c r="AD2620" s="544"/>
      <c r="AE2620" s="581"/>
      <c r="AF2620" s="586"/>
      <c r="AG2620" s="587"/>
      <c r="AH2620" s="626"/>
      <c r="AI2620" s="627"/>
      <c r="AJ2620" s="544"/>
      <c r="AK2620" s="581"/>
      <c r="AL2620" s="586"/>
      <c r="AM2620" s="587"/>
      <c r="AN2620" s="626"/>
      <c r="AO2620" s="627"/>
      <c r="AP2620" s="544"/>
      <c r="AQ2620" s="581"/>
      <c r="AR2620" s="586"/>
      <c r="AS2620" s="587"/>
      <c r="AT2620" s="626"/>
      <c r="AU2620" s="627"/>
      <c r="AV2620" s="628"/>
      <c r="AW2620" s="629"/>
      <c r="AX2620" s="632"/>
      <c r="AY2620" s="633"/>
      <c r="AZ2620" s="626"/>
      <c r="BA2620" s="627"/>
      <c r="BB2620" s="544"/>
      <c r="BC2620" s="581"/>
      <c r="BD2620" s="586"/>
      <c r="BE2620" s="587"/>
      <c r="BF2620" s="626"/>
      <c r="BG2620" s="627"/>
      <c r="BH2620" s="628"/>
      <c r="BI2620" s="629"/>
      <c r="BJ2620" s="632"/>
      <c r="BK2620" s="633"/>
      <c r="BL2620" s="626"/>
      <c r="BM2620" s="627"/>
      <c r="BN2620" s="678"/>
      <c r="BO2620" s="679"/>
      <c r="BP2620" s="680"/>
      <c r="BQ2620" s="677"/>
      <c r="BR2620" s="663"/>
      <c r="BS2620" s="663"/>
      <c r="BT2620" s="15"/>
      <c r="BU2620" s="15"/>
      <c r="BV2620" s="95"/>
    </row>
    <row r="2621" spans="1:79" ht="21.75" customHeight="1" x14ac:dyDescent="0.25">
      <c r="A2621" s="95"/>
      <c r="B2621" s="570" t="str">
        <f>IF(ROSTER!B$22="","",ROSTER!B$22)</f>
        <v/>
      </c>
      <c r="C2621" s="572" t="str">
        <f>IF(ROSTER!C$22="","",ROSTER!C$22)</f>
        <v/>
      </c>
      <c r="D2621" s="573"/>
      <c r="E2621" s="574"/>
      <c r="F2621" s="576">
        <f>IF(E2621="y",1,IF(E2621="S",1,0))</f>
        <v>0</v>
      </c>
      <c r="G2621" s="582">
        <f>IF(E2621="S",1,0)</f>
        <v>0</v>
      </c>
      <c r="H2621" s="578"/>
      <c r="I2621" s="543"/>
      <c r="J2621" s="542"/>
      <c r="K2621" s="580"/>
      <c r="L2621" s="584"/>
      <c r="M2621" s="585"/>
      <c r="N2621" s="588">
        <f>L2621+J2621</f>
        <v>0</v>
      </c>
      <c r="O2621" s="589"/>
      <c r="P2621" s="542"/>
      <c r="Q2621" s="580"/>
      <c r="R2621" s="584"/>
      <c r="S2621" s="585"/>
      <c r="T2621" s="588">
        <f>R2621-P2621</f>
        <v>0</v>
      </c>
      <c r="U2621" s="588"/>
      <c r="V2621" s="542"/>
      <c r="W2621" s="543"/>
      <c r="X2621" s="593"/>
      <c r="Y2621" s="543"/>
      <c r="Z2621" s="542"/>
      <c r="AA2621" s="543"/>
      <c r="AB2621" s="542"/>
      <c r="AC2621" s="543"/>
      <c r="AD2621" s="542"/>
      <c r="AE2621" s="580"/>
      <c r="AF2621" s="584"/>
      <c r="AG2621" s="585"/>
      <c r="AH2621" s="595">
        <f>IF(AD2621=0,0,(AF2621/AD2621)*100)</f>
        <v>0</v>
      </c>
      <c r="AI2621" s="596"/>
      <c r="AJ2621" s="542"/>
      <c r="AK2621" s="580"/>
      <c r="AL2621" s="584"/>
      <c r="AM2621" s="585"/>
      <c r="AN2621" s="595">
        <f>IF(AJ2621=0,0,(AL2621/AJ2621)*100)</f>
        <v>0</v>
      </c>
      <c r="AO2621" s="596"/>
      <c r="AP2621" s="542"/>
      <c r="AQ2621" s="580"/>
      <c r="AR2621" s="584"/>
      <c r="AS2621" s="585"/>
      <c r="AT2621" s="595">
        <f>IF(AP2621=0,0,(AR2621/AP2621)*100)</f>
        <v>0</v>
      </c>
      <c r="AU2621" s="596"/>
      <c r="AV2621" s="599">
        <f>AD2621+AJ2621+AP2621</f>
        <v>0</v>
      </c>
      <c r="AW2621" s="600"/>
      <c r="AX2621" s="630">
        <f>AF2621+AL2621+AR2621</f>
        <v>0</v>
      </c>
      <c r="AY2621" s="631"/>
      <c r="AZ2621" s="595">
        <f>IF(AV2621=0,0,(AX2621/AV2621)*100)</f>
        <v>0</v>
      </c>
      <c r="BA2621" s="596"/>
      <c r="BB2621" s="542"/>
      <c r="BC2621" s="580"/>
      <c r="BD2621" s="584"/>
      <c r="BE2621" s="585"/>
      <c r="BF2621" s="595">
        <f>IF(BB2621=0,0,(BD2621/BB2621)*100)</f>
        <v>0</v>
      </c>
      <c r="BG2621" s="596"/>
      <c r="BH2621" s="599">
        <f>AV2621+BB2621</f>
        <v>0</v>
      </c>
      <c r="BI2621" s="600"/>
      <c r="BJ2621" s="630">
        <f>AX2621+BD2621</f>
        <v>0</v>
      </c>
      <c r="BK2621" s="631"/>
      <c r="BL2621" s="595">
        <f>IF(BH2621=0,0,(BJ2621/BH2621)*100)</f>
        <v>0</v>
      </c>
      <c r="BM2621" s="596"/>
      <c r="BN2621" s="656">
        <f>(AF2621*2)+(AL2621*2)+(AR2621*3)+BD2621</f>
        <v>0</v>
      </c>
      <c r="BO2621" s="657"/>
      <c r="BP2621" s="658"/>
      <c r="BQ2621" s="676">
        <f t="shared" ref="BQ2621" si="2547">IF(BS2621=0,0,50*BR2621/BS2621)</f>
        <v>0</v>
      </c>
      <c r="BR2621" s="662">
        <f t="shared" ref="BR2621" si="2548">(BN2621*BU$2607)+(N2621*BU$2608)+(Z2621*BU$2609)+(R2621*BU$2610)+(X2621*BU$2611)+(AB2621*BU$2612)+(V2621*BU$2617)</f>
        <v>0</v>
      </c>
      <c r="BS2621" s="662">
        <f t="shared" ref="BS2621" si="2549">((BB2621-BD2621)*BU$2614)+((AV2621-AX2621)*BU$2613)+(H2621*BU$2615)+(P2621*BU$2616)</f>
        <v>0</v>
      </c>
      <c r="BT2621" s="15"/>
      <c r="BU2621" s="15"/>
      <c r="BV2621" s="95"/>
    </row>
    <row r="2622" spans="1:79" ht="21.75" customHeight="1" x14ac:dyDescent="0.25">
      <c r="A2622" s="95"/>
      <c r="B2622" s="571"/>
      <c r="C2622" s="642" t="str">
        <f>IF(ROSTER!D$22="","",ROSTER!D$22)</f>
        <v/>
      </c>
      <c r="D2622" s="643"/>
      <c r="E2622" s="575"/>
      <c r="F2622" s="577"/>
      <c r="G2622" s="583"/>
      <c r="H2622" s="579"/>
      <c r="I2622" s="545"/>
      <c r="J2622" s="544"/>
      <c r="K2622" s="581"/>
      <c r="L2622" s="586"/>
      <c r="M2622" s="587"/>
      <c r="N2622" s="592" t="s">
        <v>16</v>
      </c>
      <c r="O2622" s="603"/>
      <c r="P2622" s="544"/>
      <c r="Q2622" s="581"/>
      <c r="R2622" s="586"/>
      <c r="S2622" s="587"/>
      <c r="T2622" s="592" t="s">
        <v>16</v>
      </c>
      <c r="U2622" s="592"/>
      <c r="V2622" s="544"/>
      <c r="W2622" s="545"/>
      <c r="X2622" s="594"/>
      <c r="Y2622" s="545"/>
      <c r="Z2622" s="544"/>
      <c r="AA2622" s="545"/>
      <c r="AB2622" s="544"/>
      <c r="AC2622" s="545"/>
      <c r="AD2622" s="544"/>
      <c r="AE2622" s="581"/>
      <c r="AF2622" s="586"/>
      <c r="AG2622" s="587"/>
      <c r="AH2622" s="626"/>
      <c r="AI2622" s="627"/>
      <c r="AJ2622" s="544"/>
      <c r="AK2622" s="581"/>
      <c r="AL2622" s="586"/>
      <c r="AM2622" s="587"/>
      <c r="AN2622" s="626"/>
      <c r="AO2622" s="627"/>
      <c r="AP2622" s="544"/>
      <c r="AQ2622" s="581"/>
      <c r="AR2622" s="586"/>
      <c r="AS2622" s="587"/>
      <c r="AT2622" s="626"/>
      <c r="AU2622" s="627"/>
      <c r="AV2622" s="628"/>
      <c r="AW2622" s="629"/>
      <c r="AX2622" s="632"/>
      <c r="AY2622" s="633"/>
      <c r="AZ2622" s="626"/>
      <c r="BA2622" s="627"/>
      <c r="BB2622" s="544"/>
      <c r="BC2622" s="581"/>
      <c r="BD2622" s="586"/>
      <c r="BE2622" s="587"/>
      <c r="BF2622" s="626"/>
      <c r="BG2622" s="627"/>
      <c r="BH2622" s="628"/>
      <c r="BI2622" s="629"/>
      <c r="BJ2622" s="632"/>
      <c r="BK2622" s="633"/>
      <c r="BL2622" s="626"/>
      <c r="BM2622" s="627"/>
      <c r="BN2622" s="678"/>
      <c r="BO2622" s="679"/>
      <c r="BP2622" s="680"/>
      <c r="BQ2622" s="677"/>
      <c r="BR2622" s="663"/>
      <c r="BS2622" s="663"/>
      <c r="BT2622" s="15"/>
      <c r="BU2622" s="15"/>
      <c r="BV2622" s="95"/>
    </row>
    <row r="2623" spans="1:79" ht="21.75" customHeight="1" x14ac:dyDescent="0.25">
      <c r="A2623" s="95"/>
      <c r="B2623" s="570" t="str">
        <f>IF(ROSTER!B$24="","",ROSTER!B$24)</f>
        <v/>
      </c>
      <c r="C2623" s="572" t="str">
        <f>IF(ROSTER!C$24="","",ROSTER!C$24)</f>
        <v/>
      </c>
      <c r="D2623" s="573"/>
      <c r="E2623" s="574"/>
      <c r="F2623" s="576">
        <f>IF(E2623="y",1,IF(E2623="S",1,0))</f>
        <v>0</v>
      </c>
      <c r="G2623" s="582">
        <f>IF(E2623="S",1,0)</f>
        <v>0</v>
      </c>
      <c r="H2623" s="578"/>
      <c r="I2623" s="543"/>
      <c r="J2623" s="542"/>
      <c r="K2623" s="580"/>
      <c r="L2623" s="584"/>
      <c r="M2623" s="585"/>
      <c r="N2623" s="588">
        <f>L2623+J2623</f>
        <v>0</v>
      </c>
      <c r="O2623" s="589"/>
      <c r="P2623" s="542"/>
      <c r="Q2623" s="580"/>
      <c r="R2623" s="584"/>
      <c r="S2623" s="585"/>
      <c r="T2623" s="588">
        <f>R2623-P2623</f>
        <v>0</v>
      </c>
      <c r="U2623" s="588"/>
      <c r="V2623" s="542"/>
      <c r="W2623" s="543"/>
      <c r="X2623" s="593"/>
      <c r="Y2623" s="543"/>
      <c r="Z2623" s="542"/>
      <c r="AA2623" s="543"/>
      <c r="AB2623" s="542"/>
      <c r="AC2623" s="543"/>
      <c r="AD2623" s="542"/>
      <c r="AE2623" s="580"/>
      <c r="AF2623" s="584"/>
      <c r="AG2623" s="585"/>
      <c r="AH2623" s="595">
        <f>IF(AD2623=0,0,(AF2623/AD2623)*100)</f>
        <v>0</v>
      </c>
      <c r="AI2623" s="596"/>
      <c r="AJ2623" s="542"/>
      <c r="AK2623" s="580"/>
      <c r="AL2623" s="584"/>
      <c r="AM2623" s="585"/>
      <c r="AN2623" s="595">
        <f>IF(AJ2623=0,0,(AL2623/AJ2623)*100)</f>
        <v>0</v>
      </c>
      <c r="AO2623" s="596"/>
      <c r="AP2623" s="542"/>
      <c r="AQ2623" s="580"/>
      <c r="AR2623" s="584"/>
      <c r="AS2623" s="585"/>
      <c r="AT2623" s="595">
        <f>IF(AP2623=0,0,(AR2623/AP2623)*100)</f>
        <v>0</v>
      </c>
      <c r="AU2623" s="596"/>
      <c r="AV2623" s="599">
        <f>AD2623+AJ2623+AP2623</f>
        <v>0</v>
      </c>
      <c r="AW2623" s="600"/>
      <c r="AX2623" s="630">
        <f>AF2623+AL2623+AR2623</f>
        <v>0</v>
      </c>
      <c r="AY2623" s="631"/>
      <c r="AZ2623" s="595">
        <f>IF(AV2623=0,0,(AX2623/AV2623)*100)</f>
        <v>0</v>
      </c>
      <c r="BA2623" s="596"/>
      <c r="BB2623" s="542"/>
      <c r="BC2623" s="580"/>
      <c r="BD2623" s="584"/>
      <c r="BE2623" s="585"/>
      <c r="BF2623" s="595">
        <f>IF(BB2623=0,0,(BD2623/BB2623)*100)</f>
        <v>0</v>
      </c>
      <c r="BG2623" s="596"/>
      <c r="BH2623" s="599">
        <f>AV2623+BB2623</f>
        <v>0</v>
      </c>
      <c r="BI2623" s="600"/>
      <c r="BJ2623" s="630">
        <f>AX2623+BD2623</f>
        <v>0</v>
      </c>
      <c r="BK2623" s="631"/>
      <c r="BL2623" s="595">
        <f>IF(BH2623=0,0,(BJ2623/BH2623)*100)</f>
        <v>0</v>
      </c>
      <c r="BM2623" s="596"/>
      <c r="BN2623" s="656">
        <f>(AF2623*2)+(AL2623*2)+(AR2623*3)+BD2623</f>
        <v>0</v>
      </c>
      <c r="BO2623" s="657"/>
      <c r="BP2623" s="658"/>
      <c r="BQ2623" s="676">
        <f t="shared" ref="BQ2623" si="2550">IF(BS2623=0,0,50*BR2623/BS2623)</f>
        <v>0</v>
      </c>
      <c r="BR2623" s="662">
        <f t="shared" ref="BR2623" si="2551">(BN2623*BU$2607)+(N2623*BU$2608)+(Z2623*BU$2609)+(R2623*BU$2610)+(X2623*BU$2611)+(AB2623*BU$2612)+(V2623*BU$2617)</f>
        <v>0</v>
      </c>
      <c r="BS2623" s="662">
        <f t="shared" ref="BS2623" si="2552">((BB2623-BD2623)*BU$2614)+((AV2623-AX2623)*BU$2613)+(H2623*BU$2615)+(P2623*BU$2616)</f>
        <v>0</v>
      </c>
      <c r="BT2623" s="15"/>
      <c r="BU2623" s="15"/>
      <c r="BV2623" s="95"/>
    </row>
    <row r="2624" spans="1:79" ht="21.75" customHeight="1" x14ac:dyDescent="0.25">
      <c r="A2624" s="95"/>
      <c r="B2624" s="571"/>
      <c r="C2624" s="642" t="str">
        <f>IF(ROSTER!D$24="","",ROSTER!D$24)</f>
        <v/>
      </c>
      <c r="D2624" s="643"/>
      <c r="E2624" s="575"/>
      <c r="F2624" s="577"/>
      <c r="G2624" s="583"/>
      <c r="H2624" s="579"/>
      <c r="I2624" s="545"/>
      <c r="J2624" s="544"/>
      <c r="K2624" s="581"/>
      <c r="L2624" s="586"/>
      <c r="M2624" s="587"/>
      <c r="N2624" s="592" t="s">
        <v>16</v>
      </c>
      <c r="O2624" s="603"/>
      <c r="P2624" s="544"/>
      <c r="Q2624" s="581"/>
      <c r="R2624" s="586"/>
      <c r="S2624" s="587"/>
      <c r="T2624" s="592" t="s">
        <v>16</v>
      </c>
      <c r="U2624" s="592"/>
      <c r="V2624" s="544"/>
      <c r="W2624" s="545"/>
      <c r="X2624" s="594"/>
      <c r="Y2624" s="545"/>
      <c r="Z2624" s="544"/>
      <c r="AA2624" s="545"/>
      <c r="AB2624" s="544"/>
      <c r="AC2624" s="545"/>
      <c r="AD2624" s="544"/>
      <c r="AE2624" s="581"/>
      <c r="AF2624" s="586"/>
      <c r="AG2624" s="587"/>
      <c r="AH2624" s="626"/>
      <c r="AI2624" s="627"/>
      <c r="AJ2624" s="544"/>
      <c r="AK2624" s="581"/>
      <c r="AL2624" s="586"/>
      <c r="AM2624" s="587"/>
      <c r="AN2624" s="626"/>
      <c r="AO2624" s="627"/>
      <c r="AP2624" s="544"/>
      <c r="AQ2624" s="581"/>
      <c r="AR2624" s="586"/>
      <c r="AS2624" s="587"/>
      <c r="AT2624" s="626"/>
      <c r="AU2624" s="627"/>
      <c r="AV2624" s="628"/>
      <c r="AW2624" s="629"/>
      <c r="AX2624" s="632"/>
      <c r="AY2624" s="633"/>
      <c r="AZ2624" s="626"/>
      <c r="BA2624" s="627"/>
      <c r="BB2624" s="544"/>
      <c r="BC2624" s="581"/>
      <c r="BD2624" s="586"/>
      <c r="BE2624" s="587"/>
      <c r="BF2624" s="626"/>
      <c r="BG2624" s="627"/>
      <c r="BH2624" s="628"/>
      <c r="BI2624" s="629"/>
      <c r="BJ2624" s="632"/>
      <c r="BK2624" s="633"/>
      <c r="BL2624" s="626"/>
      <c r="BM2624" s="627"/>
      <c r="BN2624" s="678"/>
      <c r="BO2624" s="679"/>
      <c r="BP2624" s="680"/>
      <c r="BQ2624" s="677"/>
      <c r="BR2624" s="663"/>
      <c r="BS2624" s="663"/>
      <c r="BT2624" s="15"/>
      <c r="BU2624" s="15"/>
      <c r="BV2624" s="95"/>
    </row>
    <row r="2625" spans="1:74" ht="21.75" customHeight="1" x14ac:dyDescent="0.25">
      <c r="A2625" s="95"/>
      <c r="B2625" s="570" t="str">
        <f>IF(ROSTER!B$26="","",ROSTER!B$26)</f>
        <v/>
      </c>
      <c r="C2625" s="572" t="str">
        <f>IF(ROSTER!C$26="","",ROSTER!C$26)</f>
        <v/>
      </c>
      <c r="D2625" s="573"/>
      <c r="E2625" s="574"/>
      <c r="F2625" s="576">
        <f>IF(E2625="y",1,IF(E2625="S",1,0))</f>
        <v>0</v>
      </c>
      <c r="G2625" s="582">
        <f>IF(E2625="S",1,0)</f>
        <v>0</v>
      </c>
      <c r="H2625" s="578"/>
      <c r="I2625" s="543"/>
      <c r="J2625" s="542"/>
      <c r="K2625" s="580"/>
      <c r="L2625" s="584"/>
      <c r="M2625" s="585"/>
      <c r="N2625" s="588">
        <f>L2625+J2625</f>
        <v>0</v>
      </c>
      <c r="O2625" s="589"/>
      <c r="P2625" s="542"/>
      <c r="Q2625" s="580"/>
      <c r="R2625" s="584"/>
      <c r="S2625" s="585"/>
      <c r="T2625" s="588">
        <f>R2625-P2625</f>
        <v>0</v>
      </c>
      <c r="U2625" s="588"/>
      <c r="V2625" s="542"/>
      <c r="W2625" s="543"/>
      <c r="X2625" s="593"/>
      <c r="Y2625" s="543"/>
      <c r="Z2625" s="542"/>
      <c r="AA2625" s="543"/>
      <c r="AB2625" s="542"/>
      <c r="AC2625" s="543"/>
      <c r="AD2625" s="542"/>
      <c r="AE2625" s="580"/>
      <c r="AF2625" s="584"/>
      <c r="AG2625" s="585"/>
      <c r="AH2625" s="595">
        <f>IF(AD2625=0,0,(AF2625/AD2625)*100)</f>
        <v>0</v>
      </c>
      <c r="AI2625" s="596"/>
      <c r="AJ2625" s="542"/>
      <c r="AK2625" s="580"/>
      <c r="AL2625" s="584"/>
      <c r="AM2625" s="585"/>
      <c r="AN2625" s="595">
        <f>IF(AJ2625=0,0,(AL2625/AJ2625)*100)</f>
        <v>0</v>
      </c>
      <c r="AO2625" s="596"/>
      <c r="AP2625" s="542"/>
      <c r="AQ2625" s="580"/>
      <c r="AR2625" s="584"/>
      <c r="AS2625" s="585"/>
      <c r="AT2625" s="595">
        <f>IF(AP2625=0,0,(AR2625/AP2625)*100)</f>
        <v>0</v>
      </c>
      <c r="AU2625" s="596"/>
      <c r="AV2625" s="599">
        <f>AD2625+AJ2625+AP2625</f>
        <v>0</v>
      </c>
      <c r="AW2625" s="600"/>
      <c r="AX2625" s="630">
        <f>AF2625+AL2625+AR2625</f>
        <v>0</v>
      </c>
      <c r="AY2625" s="631"/>
      <c r="AZ2625" s="595">
        <f>IF(AV2625=0,0,(AX2625/AV2625)*100)</f>
        <v>0</v>
      </c>
      <c r="BA2625" s="596"/>
      <c r="BB2625" s="542"/>
      <c r="BC2625" s="580"/>
      <c r="BD2625" s="584"/>
      <c r="BE2625" s="585"/>
      <c r="BF2625" s="595">
        <f>IF(BB2625=0,0,(BD2625/BB2625)*100)</f>
        <v>0</v>
      </c>
      <c r="BG2625" s="596"/>
      <c r="BH2625" s="599">
        <f>AV2625+BB2625</f>
        <v>0</v>
      </c>
      <c r="BI2625" s="600"/>
      <c r="BJ2625" s="630">
        <f>AX2625+BD2625</f>
        <v>0</v>
      </c>
      <c r="BK2625" s="631"/>
      <c r="BL2625" s="595">
        <f>IF(BH2625=0,0,(BJ2625/BH2625)*100)</f>
        <v>0</v>
      </c>
      <c r="BM2625" s="596"/>
      <c r="BN2625" s="656">
        <f>(AF2625*2)+(AL2625*2)+(AR2625*3)+BD2625</f>
        <v>0</v>
      </c>
      <c r="BO2625" s="657"/>
      <c r="BP2625" s="658"/>
      <c r="BQ2625" s="676">
        <f t="shared" ref="BQ2625" si="2553">IF(BS2625=0,0,50*BR2625/BS2625)</f>
        <v>0</v>
      </c>
      <c r="BR2625" s="662">
        <f t="shared" ref="BR2625" si="2554">(BN2625*BU$2607)+(N2625*BU$2608)+(Z2625*BU$2609)+(R2625*BU$2610)+(X2625*BU$2611)+(AB2625*BU$2612)+(V2625*BU$2617)</f>
        <v>0</v>
      </c>
      <c r="BS2625" s="662">
        <f t="shared" ref="BS2625" si="2555">((BB2625-BD2625)*BU$2614)+((AV2625-AX2625)*BU$2613)+(H2625*BU$2615)+(P2625*BU$2616)</f>
        <v>0</v>
      </c>
      <c r="BT2625" s="15"/>
      <c r="BU2625" s="15"/>
      <c r="BV2625" s="95"/>
    </row>
    <row r="2626" spans="1:74" ht="21.75" customHeight="1" x14ac:dyDescent="0.25">
      <c r="A2626" s="95"/>
      <c r="B2626" s="571"/>
      <c r="C2626" s="642" t="str">
        <f>IF(ROSTER!D$26="","",ROSTER!D$26)</f>
        <v/>
      </c>
      <c r="D2626" s="643"/>
      <c r="E2626" s="575"/>
      <c r="F2626" s="577"/>
      <c r="G2626" s="583"/>
      <c r="H2626" s="579"/>
      <c r="I2626" s="545"/>
      <c r="J2626" s="544"/>
      <c r="K2626" s="581"/>
      <c r="L2626" s="586"/>
      <c r="M2626" s="587"/>
      <c r="N2626" s="592" t="s">
        <v>16</v>
      </c>
      <c r="O2626" s="603"/>
      <c r="P2626" s="544"/>
      <c r="Q2626" s="581"/>
      <c r="R2626" s="586"/>
      <c r="S2626" s="587"/>
      <c r="T2626" s="592" t="s">
        <v>16</v>
      </c>
      <c r="U2626" s="592"/>
      <c r="V2626" s="544"/>
      <c r="W2626" s="545"/>
      <c r="X2626" s="594"/>
      <c r="Y2626" s="545"/>
      <c r="Z2626" s="544"/>
      <c r="AA2626" s="545"/>
      <c r="AB2626" s="544"/>
      <c r="AC2626" s="545"/>
      <c r="AD2626" s="544"/>
      <c r="AE2626" s="581"/>
      <c r="AF2626" s="586"/>
      <c r="AG2626" s="587"/>
      <c r="AH2626" s="626"/>
      <c r="AI2626" s="627"/>
      <c r="AJ2626" s="544"/>
      <c r="AK2626" s="581"/>
      <c r="AL2626" s="586"/>
      <c r="AM2626" s="587"/>
      <c r="AN2626" s="626"/>
      <c r="AO2626" s="627"/>
      <c r="AP2626" s="544"/>
      <c r="AQ2626" s="581"/>
      <c r="AR2626" s="586"/>
      <c r="AS2626" s="587"/>
      <c r="AT2626" s="626"/>
      <c r="AU2626" s="627"/>
      <c r="AV2626" s="628"/>
      <c r="AW2626" s="629"/>
      <c r="AX2626" s="632"/>
      <c r="AY2626" s="633"/>
      <c r="AZ2626" s="626"/>
      <c r="BA2626" s="627"/>
      <c r="BB2626" s="544"/>
      <c r="BC2626" s="581"/>
      <c r="BD2626" s="586"/>
      <c r="BE2626" s="587"/>
      <c r="BF2626" s="626"/>
      <c r="BG2626" s="627"/>
      <c r="BH2626" s="628"/>
      <c r="BI2626" s="629"/>
      <c r="BJ2626" s="632"/>
      <c r="BK2626" s="633"/>
      <c r="BL2626" s="626"/>
      <c r="BM2626" s="627"/>
      <c r="BN2626" s="678"/>
      <c r="BO2626" s="679"/>
      <c r="BP2626" s="680"/>
      <c r="BQ2626" s="677"/>
      <c r="BR2626" s="663"/>
      <c r="BS2626" s="663"/>
      <c r="BT2626" s="15"/>
      <c r="BU2626" s="15"/>
      <c r="BV2626" s="95"/>
    </row>
    <row r="2627" spans="1:74" ht="21.75" customHeight="1" x14ac:dyDescent="0.25">
      <c r="A2627" s="95"/>
      <c r="B2627" s="570" t="str">
        <f>IF(ROSTER!B$28="","",ROSTER!B$28)</f>
        <v/>
      </c>
      <c r="C2627" s="572" t="str">
        <f>IF(ROSTER!C$28="","",ROSTER!C$28)</f>
        <v/>
      </c>
      <c r="D2627" s="573"/>
      <c r="E2627" s="574"/>
      <c r="F2627" s="576">
        <f>IF(E2627="y",1,IF(E2627="S",1,0))</f>
        <v>0</v>
      </c>
      <c r="G2627" s="582">
        <f>IF(E2627="S",1,0)</f>
        <v>0</v>
      </c>
      <c r="H2627" s="578"/>
      <c r="I2627" s="543"/>
      <c r="J2627" s="542"/>
      <c r="K2627" s="580"/>
      <c r="L2627" s="584"/>
      <c r="M2627" s="585"/>
      <c r="N2627" s="588">
        <f>L2627+J2627</f>
        <v>0</v>
      </c>
      <c r="O2627" s="589"/>
      <c r="P2627" s="542"/>
      <c r="Q2627" s="580"/>
      <c r="R2627" s="584"/>
      <c r="S2627" s="585"/>
      <c r="T2627" s="588">
        <f>R2627-P2627</f>
        <v>0</v>
      </c>
      <c r="U2627" s="588"/>
      <c r="V2627" s="542"/>
      <c r="W2627" s="543"/>
      <c r="X2627" s="593"/>
      <c r="Y2627" s="543"/>
      <c r="Z2627" s="542"/>
      <c r="AA2627" s="543"/>
      <c r="AB2627" s="542"/>
      <c r="AC2627" s="543"/>
      <c r="AD2627" s="542"/>
      <c r="AE2627" s="580"/>
      <c r="AF2627" s="584"/>
      <c r="AG2627" s="585"/>
      <c r="AH2627" s="595">
        <f>IF(AD2627=0,0,(AF2627/AD2627)*100)</f>
        <v>0</v>
      </c>
      <c r="AI2627" s="596"/>
      <c r="AJ2627" s="542"/>
      <c r="AK2627" s="580"/>
      <c r="AL2627" s="584"/>
      <c r="AM2627" s="585"/>
      <c r="AN2627" s="595">
        <f>IF(AJ2627=0,0,(AL2627/AJ2627)*100)</f>
        <v>0</v>
      </c>
      <c r="AO2627" s="596"/>
      <c r="AP2627" s="542"/>
      <c r="AQ2627" s="580"/>
      <c r="AR2627" s="584"/>
      <c r="AS2627" s="585"/>
      <c r="AT2627" s="595">
        <f>IF(AP2627=0,0,(AR2627/AP2627)*100)</f>
        <v>0</v>
      </c>
      <c r="AU2627" s="596"/>
      <c r="AV2627" s="599">
        <f>AD2627+AJ2627+AP2627</f>
        <v>0</v>
      </c>
      <c r="AW2627" s="600"/>
      <c r="AX2627" s="630">
        <f>AF2627+AL2627+AR2627</f>
        <v>0</v>
      </c>
      <c r="AY2627" s="631"/>
      <c r="AZ2627" s="595">
        <f>IF(AV2627=0,0,(AX2627/AV2627)*100)</f>
        <v>0</v>
      </c>
      <c r="BA2627" s="596"/>
      <c r="BB2627" s="542"/>
      <c r="BC2627" s="580"/>
      <c r="BD2627" s="584"/>
      <c r="BE2627" s="585"/>
      <c r="BF2627" s="595">
        <f>IF(BB2627=0,0,(BD2627/BB2627)*100)</f>
        <v>0</v>
      </c>
      <c r="BG2627" s="596"/>
      <c r="BH2627" s="599">
        <f>AV2627+BB2627</f>
        <v>0</v>
      </c>
      <c r="BI2627" s="600"/>
      <c r="BJ2627" s="630">
        <f>AX2627+BD2627</f>
        <v>0</v>
      </c>
      <c r="BK2627" s="631"/>
      <c r="BL2627" s="595">
        <f>IF(BH2627=0,0,(BJ2627/BH2627)*100)</f>
        <v>0</v>
      </c>
      <c r="BM2627" s="596"/>
      <c r="BN2627" s="656">
        <f>(AF2627*2)+(AL2627*2)+(AR2627*3)+BD2627</f>
        <v>0</v>
      </c>
      <c r="BO2627" s="657"/>
      <c r="BP2627" s="658"/>
      <c r="BQ2627" s="676">
        <f t="shared" ref="BQ2627" si="2556">IF(BS2627=0,0,50*BR2627/BS2627)</f>
        <v>0</v>
      </c>
      <c r="BR2627" s="662">
        <f t="shared" ref="BR2627" si="2557">(BN2627*BU$2607)+(N2627*BU$2608)+(Z2627*BU$2609)+(R2627*BU$2610)+(X2627*BU$2611)+(AB2627*BU$2612)+(V2627*BU$2617)</f>
        <v>0</v>
      </c>
      <c r="BS2627" s="662">
        <f t="shared" ref="BS2627" si="2558">((BB2627-BD2627)*BU$2614)+((AV2627-AX2627)*BU$2613)+(H2627*BU$2615)+(P2627*BU$2616)</f>
        <v>0</v>
      </c>
      <c r="BT2627" s="15"/>
      <c r="BU2627" s="15"/>
      <c r="BV2627" s="95"/>
    </row>
    <row r="2628" spans="1:74" ht="21.75" customHeight="1" x14ac:dyDescent="0.25">
      <c r="A2628" s="95"/>
      <c r="B2628" s="571"/>
      <c r="C2628" s="642" t="str">
        <f>IF(ROSTER!D$28="","",ROSTER!D$28)</f>
        <v/>
      </c>
      <c r="D2628" s="643"/>
      <c r="E2628" s="575"/>
      <c r="F2628" s="577"/>
      <c r="G2628" s="583"/>
      <c r="H2628" s="579"/>
      <c r="I2628" s="545"/>
      <c r="J2628" s="544"/>
      <c r="K2628" s="581"/>
      <c r="L2628" s="586"/>
      <c r="M2628" s="587"/>
      <c r="N2628" s="592" t="s">
        <v>16</v>
      </c>
      <c r="O2628" s="603"/>
      <c r="P2628" s="544"/>
      <c r="Q2628" s="581"/>
      <c r="R2628" s="586"/>
      <c r="S2628" s="587"/>
      <c r="T2628" s="592" t="s">
        <v>16</v>
      </c>
      <c r="U2628" s="592"/>
      <c r="V2628" s="544"/>
      <c r="W2628" s="545"/>
      <c r="X2628" s="594"/>
      <c r="Y2628" s="545"/>
      <c r="Z2628" s="544"/>
      <c r="AA2628" s="545"/>
      <c r="AB2628" s="544"/>
      <c r="AC2628" s="545"/>
      <c r="AD2628" s="544"/>
      <c r="AE2628" s="581"/>
      <c r="AF2628" s="586"/>
      <c r="AG2628" s="587"/>
      <c r="AH2628" s="626"/>
      <c r="AI2628" s="627"/>
      <c r="AJ2628" s="544"/>
      <c r="AK2628" s="581"/>
      <c r="AL2628" s="586"/>
      <c r="AM2628" s="587"/>
      <c r="AN2628" s="626"/>
      <c r="AO2628" s="627"/>
      <c r="AP2628" s="544"/>
      <c r="AQ2628" s="581"/>
      <c r="AR2628" s="586"/>
      <c r="AS2628" s="587"/>
      <c r="AT2628" s="626"/>
      <c r="AU2628" s="627"/>
      <c r="AV2628" s="628"/>
      <c r="AW2628" s="629"/>
      <c r="AX2628" s="632"/>
      <c r="AY2628" s="633"/>
      <c r="AZ2628" s="626"/>
      <c r="BA2628" s="627"/>
      <c r="BB2628" s="544"/>
      <c r="BC2628" s="581"/>
      <c r="BD2628" s="586"/>
      <c r="BE2628" s="587"/>
      <c r="BF2628" s="626"/>
      <c r="BG2628" s="627"/>
      <c r="BH2628" s="628"/>
      <c r="BI2628" s="629"/>
      <c r="BJ2628" s="632"/>
      <c r="BK2628" s="633"/>
      <c r="BL2628" s="626"/>
      <c r="BM2628" s="627"/>
      <c r="BN2628" s="678"/>
      <c r="BO2628" s="679"/>
      <c r="BP2628" s="680"/>
      <c r="BQ2628" s="677"/>
      <c r="BR2628" s="663"/>
      <c r="BS2628" s="663"/>
      <c r="BT2628" s="15"/>
      <c r="BU2628" s="15"/>
      <c r="BV2628" s="95"/>
    </row>
    <row r="2629" spans="1:74" ht="21.75" customHeight="1" x14ac:dyDescent="0.25">
      <c r="A2629" s="95"/>
      <c r="B2629" s="570" t="str">
        <f>IF(ROSTER!B$30="","",ROSTER!B$30)</f>
        <v/>
      </c>
      <c r="C2629" s="572" t="str">
        <f>IF(ROSTER!C$30="","",ROSTER!C$30)</f>
        <v/>
      </c>
      <c r="D2629" s="573"/>
      <c r="E2629" s="574"/>
      <c r="F2629" s="576">
        <f>IF(E2629="y",1,IF(E2629="S",1,0))</f>
        <v>0</v>
      </c>
      <c r="G2629" s="582">
        <f>IF(E2629="S",1,0)</f>
        <v>0</v>
      </c>
      <c r="H2629" s="578"/>
      <c r="I2629" s="543"/>
      <c r="J2629" s="542"/>
      <c r="K2629" s="580"/>
      <c r="L2629" s="584"/>
      <c r="M2629" s="585"/>
      <c r="N2629" s="588">
        <f>L2629+J2629</f>
        <v>0</v>
      </c>
      <c r="O2629" s="589"/>
      <c r="P2629" s="542"/>
      <c r="Q2629" s="580"/>
      <c r="R2629" s="584"/>
      <c r="S2629" s="585"/>
      <c r="T2629" s="588">
        <f>R2629-P2629</f>
        <v>0</v>
      </c>
      <c r="U2629" s="588"/>
      <c r="V2629" s="542"/>
      <c r="W2629" s="543"/>
      <c r="X2629" s="593"/>
      <c r="Y2629" s="543"/>
      <c r="Z2629" s="542"/>
      <c r="AA2629" s="543"/>
      <c r="AB2629" s="542"/>
      <c r="AC2629" s="543"/>
      <c r="AD2629" s="542"/>
      <c r="AE2629" s="580"/>
      <c r="AF2629" s="584"/>
      <c r="AG2629" s="585"/>
      <c r="AH2629" s="595">
        <f>IF(AD2629=0,0,(AF2629/AD2629)*100)</f>
        <v>0</v>
      </c>
      <c r="AI2629" s="596"/>
      <c r="AJ2629" s="542"/>
      <c r="AK2629" s="580"/>
      <c r="AL2629" s="584"/>
      <c r="AM2629" s="585"/>
      <c r="AN2629" s="595">
        <f>IF(AJ2629=0,0,(AL2629/AJ2629)*100)</f>
        <v>0</v>
      </c>
      <c r="AO2629" s="596"/>
      <c r="AP2629" s="542"/>
      <c r="AQ2629" s="580"/>
      <c r="AR2629" s="584"/>
      <c r="AS2629" s="585"/>
      <c r="AT2629" s="595">
        <f>IF(AP2629=0,0,(AR2629/AP2629)*100)</f>
        <v>0</v>
      </c>
      <c r="AU2629" s="596"/>
      <c r="AV2629" s="599">
        <f>AD2629+AJ2629+AP2629</f>
        <v>0</v>
      </c>
      <c r="AW2629" s="600"/>
      <c r="AX2629" s="630">
        <f>AF2629+AL2629+AR2629</f>
        <v>0</v>
      </c>
      <c r="AY2629" s="631"/>
      <c r="AZ2629" s="595">
        <f>IF(AV2629=0,0,(AX2629/AV2629)*100)</f>
        <v>0</v>
      </c>
      <c r="BA2629" s="596"/>
      <c r="BB2629" s="542"/>
      <c r="BC2629" s="580"/>
      <c r="BD2629" s="584"/>
      <c r="BE2629" s="585"/>
      <c r="BF2629" s="595">
        <f>IF(BB2629=0,0,(BD2629/BB2629)*100)</f>
        <v>0</v>
      </c>
      <c r="BG2629" s="596"/>
      <c r="BH2629" s="599">
        <f>AV2629+BB2629</f>
        <v>0</v>
      </c>
      <c r="BI2629" s="600"/>
      <c r="BJ2629" s="630">
        <f>AX2629+BD2629</f>
        <v>0</v>
      </c>
      <c r="BK2629" s="631"/>
      <c r="BL2629" s="595">
        <f>IF(BH2629=0,0,(BJ2629/BH2629)*100)</f>
        <v>0</v>
      </c>
      <c r="BM2629" s="596"/>
      <c r="BN2629" s="656">
        <f>(AF2629*2)+(AL2629*2)+(AR2629*3)+BD2629</f>
        <v>0</v>
      </c>
      <c r="BO2629" s="657"/>
      <c r="BP2629" s="658"/>
      <c r="BQ2629" s="676">
        <f t="shared" ref="BQ2629" si="2559">IF(BS2629=0,0,50*BR2629/BS2629)</f>
        <v>0</v>
      </c>
      <c r="BR2629" s="662">
        <f t="shared" ref="BR2629" si="2560">(BN2629*BU$2607)+(N2629*BU$2608)+(Z2629*BU$2609)+(R2629*BU$2610)+(X2629*BU$2611)+(AB2629*BU$2612)+(V2629*BU$2617)</f>
        <v>0</v>
      </c>
      <c r="BS2629" s="662">
        <f t="shared" ref="BS2629" si="2561">((BB2629-BD2629)*BU$2614)+((AV2629-AX2629)*BU$2613)+(H2629*BU$2615)+(P2629*BU$2616)</f>
        <v>0</v>
      </c>
      <c r="BT2629" s="15"/>
      <c r="BU2629" s="15"/>
      <c r="BV2629" s="95"/>
    </row>
    <row r="2630" spans="1:74" ht="21.75" customHeight="1" x14ac:dyDescent="0.25">
      <c r="A2630" s="95"/>
      <c r="B2630" s="571"/>
      <c r="C2630" s="642" t="str">
        <f>IF(ROSTER!D$30="","",ROSTER!D$30)</f>
        <v/>
      </c>
      <c r="D2630" s="643"/>
      <c r="E2630" s="575"/>
      <c r="F2630" s="577"/>
      <c r="G2630" s="583"/>
      <c r="H2630" s="579"/>
      <c r="I2630" s="545"/>
      <c r="J2630" s="544"/>
      <c r="K2630" s="581"/>
      <c r="L2630" s="586"/>
      <c r="M2630" s="587"/>
      <c r="N2630" s="592" t="s">
        <v>16</v>
      </c>
      <c r="O2630" s="603"/>
      <c r="P2630" s="544"/>
      <c r="Q2630" s="581"/>
      <c r="R2630" s="586"/>
      <c r="S2630" s="587"/>
      <c r="T2630" s="592" t="s">
        <v>16</v>
      </c>
      <c r="U2630" s="592"/>
      <c r="V2630" s="544"/>
      <c r="W2630" s="545"/>
      <c r="X2630" s="594"/>
      <c r="Y2630" s="545"/>
      <c r="Z2630" s="544"/>
      <c r="AA2630" s="545"/>
      <c r="AB2630" s="544"/>
      <c r="AC2630" s="545"/>
      <c r="AD2630" s="544"/>
      <c r="AE2630" s="581"/>
      <c r="AF2630" s="586"/>
      <c r="AG2630" s="587"/>
      <c r="AH2630" s="626"/>
      <c r="AI2630" s="627"/>
      <c r="AJ2630" s="544"/>
      <c r="AK2630" s="581"/>
      <c r="AL2630" s="586"/>
      <c r="AM2630" s="587"/>
      <c r="AN2630" s="626"/>
      <c r="AO2630" s="627"/>
      <c r="AP2630" s="544"/>
      <c r="AQ2630" s="581"/>
      <c r="AR2630" s="586"/>
      <c r="AS2630" s="587"/>
      <c r="AT2630" s="626"/>
      <c r="AU2630" s="627"/>
      <c r="AV2630" s="628"/>
      <c r="AW2630" s="629"/>
      <c r="AX2630" s="632"/>
      <c r="AY2630" s="633"/>
      <c r="AZ2630" s="626"/>
      <c r="BA2630" s="627"/>
      <c r="BB2630" s="544"/>
      <c r="BC2630" s="581"/>
      <c r="BD2630" s="586"/>
      <c r="BE2630" s="587"/>
      <c r="BF2630" s="626"/>
      <c r="BG2630" s="627"/>
      <c r="BH2630" s="628"/>
      <c r="BI2630" s="629"/>
      <c r="BJ2630" s="632"/>
      <c r="BK2630" s="633"/>
      <c r="BL2630" s="626"/>
      <c r="BM2630" s="627"/>
      <c r="BN2630" s="678"/>
      <c r="BO2630" s="679"/>
      <c r="BP2630" s="680"/>
      <c r="BQ2630" s="677"/>
      <c r="BR2630" s="663"/>
      <c r="BS2630" s="663"/>
      <c r="BT2630" s="15"/>
      <c r="BU2630" s="15"/>
      <c r="BV2630" s="95"/>
    </row>
    <row r="2631" spans="1:74" ht="21.75" customHeight="1" x14ac:dyDescent="0.25">
      <c r="A2631" s="95"/>
      <c r="B2631" s="570" t="str">
        <f>IF(ROSTER!B$32="","",ROSTER!B$32)</f>
        <v/>
      </c>
      <c r="C2631" s="572" t="str">
        <f>IF(ROSTER!C$32="","",ROSTER!C$32)</f>
        <v/>
      </c>
      <c r="D2631" s="573"/>
      <c r="E2631" s="574"/>
      <c r="F2631" s="576">
        <f>IF(E2631="y",1,IF(E2631="S",1,0))</f>
        <v>0</v>
      </c>
      <c r="G2631" s="582">
        <f>IF(E2631="S",1,0)</f>
        <v>0</v>
      </c>
      <c r="H2631" s="578"/>
      <c r="I2631" s="543"/>
      <c r="J2631" s="542"/>
      <c r="K2631" s="580"/>
      <c r="L2631" s="584"/>
      <c r="M2631" s="585"/>
      <c r="N2631" s="588">
        <f>L2631+J2631</f>
        <v>0</v>
      </c>
      <c r="O2631" s="589"/>
      <c r="P2631" s="542"/>
      <c r="Q2631" s="580"/>
      <c r="R2631" s="584"/>
      <c r="S2631" s="585"/>
      <c r="T2631" s="588">
        <f>R2631-P2631</f>
        <v>0</v>
      </c>
      <c r="U2631" s="588"/>
      <c r="V2631" s="542"/>
      <c r="W2631" s="543"/>
      <c r="X2631" s="593"/>
      <c r="Y2631" s="543"/>
      <c r="Z2631" s="542"/>
      <c r="AA2631" s="543"/>
      <c r="AB2631" s="542"/>
      <c r="AC2631" s="543"/>
      <c r="AD2631" s="542"/>
      <c r="AE2631" s="580"/>
      <c r="AF2631" s="584"/>
      <c r="AG2631" s="585"/>
      <c r="AH2631" s="595">
        <f>IF(AD2631=0,0,(AF2631/AD2631)*100)</f>
        <v>0</v>
      </c>
      <c r="AI2631" s="596"/>
      <c r="AJ2631" s="542"/>
      <c r="AK2631" s="580"/>
      <c r="AL2631" s="584"/>
      <c r="AM2631" s="585"/>
      <c r="AN2631" s="595">
        <f>IF(AJ2631=0,0,(AL2631/AJ2631)*100)</f>
        <v>0</v>
      </c>
      <c r="AO2631" s="596"/>
      <c r="AP2631" s="542"/>
      <c r="AQ2631" s="580"/>
      <c r="AR2631" s="584"/>
      <c r="AS2631" s="585"/>
      <c r="AT2631" s="595">
        <f>IF(AP2631=0,0,(AR2631/AP2631)*100)</f>
        <v>0</v>
      </c>
      <c r="AU2631" s="596"/>
      <c r="AV2631" s="599">
        <f>AD2631+AJ2631+AP2631</f>
        <v>0</v>
      </c>
      <c r="AW2631" s="600"/>
      <c r="AX2631" s="630">
        <f>AF2631+AL2631+AR2631</f>
        <v>0</v>
      </c>
      <c r="AY2631" s="631"/>
      <c r="AZ2631" s="595">
        <f>IF(AV2631=0,0,(AX2631/AV2631)*100)</f>
        <v>0</v>
      </c>
      <c r="BA2631" s="596"/>
      <c r="BB2631" s="542"/>
      <c r="BC2631" s="580"/>
      <c r="BD2631" s="584"/>
      <c r="BE2631" s="585"/>
      <c r="BF2631" s="595">
        <f>IF(BB2631=0,0,(BD2631/BB2631)*100)</f>
        <v>0</v>
      </c>
      <c r="BG2631" s="596"/>
      <c r="BH2631" s="599">
        <f>AV2631+BB2631</f>
        <v>0</v>
      </c>
      <c r="BI2631" s="600"/>
      <c r="BJ2631" s="630">
        <f>AX2631+BD2631</f>
        <v>0</v>
      </c>
      <c r="BK2631" s="631"/>
      <c r="BL2631" s="595">
        <f>IF(BH2631=0,0,(BJ2631/BH2631)*100)</f>
        <v>0</v>
      </c>
      <c r="BM2631" s="596"/>
      <c r="BN2631" s="656">
        <f>(AF2631*2)+(AL2631*2)+(AR2631*3)+BD2631</f>
        <v>0</v>
      </c>
      <c r="BO2631" s="657"/>
      <c r="BP2631" s="658"/>
      <c r="BQ2631" s="676">
        <f t="shared" ref="BQ2631" si="2562">IF(BS2631=0,0,50*BR2631/BS2631)</f>
        <v>0</v>
      </c>
      <c r="BR2631" s="662">
        <f t="shared" ref="BR2631" si="2563">(BN2631*BU$2607)+(N2631*BU$2608)+(Z2631*BU$2609)+(R2631*BU$2610)+(X2631*BU$2611)+(AB2631*BU$2612)+(V2631*BU$2617)</f>
        <v>0</v>
      </c>
      <c r="BS2631" s="662">
        <f t="shared" ref="BS2631" si="2564">((BB2631-BD2631)*BU$2614)+((AV2631-AX2631)*BU$2613)+(H2631*BU$2615)+(P2631*BU$2616)</f>
        <v>0</v>
      </c>
      <c r="BT2631" s="15"/>
      <c r="BU2631" s="15"/>
      <c r="BV2631" s="95"/>
    </row>
    <row r="2632" spans="1:74" ht="21.75" customHeight="1" x14ac:dyDescent="0.25">
      <c r="A2632" s="95"/>
      <c r="B2632" s="571"/>
      <c r="C2632" s="642" t="str">
        <f>IF(ROSTER!D$32="","",ROSTER!D$32)</f>
        <v/>
      </c>
      <c r="D2632" s="643"/>
      <c r="E2632" s="575"/>
      <c r="F2632" s="577"/>
      <c r="G2632" s="583"/>
      <c r="H2632" s="579"/>
      <c r="I2632" s="545"/>
      <c r="J2632" s="544"/>
      <c r="K2632" s="581"/>
      <c r="L2632" s="586"/>
      <c r="M2632" s="587"/>
      <c r="N2632" s="592" t="s">
        <v>16</v>
      </c>
      <c r="O2632" s="603"/>
      <c r="P2632" s="544"/>
      <c r="Q2632" s="581"/>
      <c r="R2632" s="586"/>
      <c r="S2632" s="587"/>
      <c r="T2632" s="592" t="s">
        <v>16</v>
      </c>
      <c r="U2632" s="592"/>
      <c r="V2632" s="544"/>
      <c r="W2632" s="545"/>
      <c r="X2632" s="594"/>
      <c r="Y2632" s="545"/>
      <c r="Z2632" s="544"/>
      <c r="AA2632" s="545"/>
      <c r="AB2632" s="544"/>
      <c r="AC2632" s="545"/>
      <c r="AD2632" s="544"/>
      <c r="AE2632" s="581"/>
      <c r="AF2632" s="586"/>
      <c r="AG2632" s="587"/>
      <c r="AH2632" s="626"/>
      <c r="AI2632" s="627"/>
      <c r="AJ2632" s="544"/>
      <c r="AK2632" s="581"/>
      <c r="AL2632" s="586"/>
      <c r="AM2632" s="587"/>
      <c r="AN2632" s="626"/>
      <c r="AO2632" s="627"/>
      <c r="AP2632" s="544"/>
      <c r="AQ2632" s="581"/>
      <c r="AR2632" s="586"/>
      <c r="AS2632" s="587"/>
      <c r="AT2632" s="626"/>
      <c r="AU2632" s="627"/>
      <c r="AV2632" s="628"/>
      <c r="AW2632" s="629"/>
      <c r="AX2632" s="632"/>
      <c r="AY2632" s="633"/>
      <c r="AZ2632" s="626"/>
      <c r="BA2632" s="627"/>
      <c r="BB2632" s="544"/>
      <c r="BC2632" s="581"/>
      <c r="BD2632" s="586"/>
      <c r="BE2632" s="587"/>
      <c r="BF2632" s="626"/>
      <c r="BG2632" s="627"/>
      <c r="BH2632" s="628"/>
      <c r="BI2632" s="629"/>
      <c r="BJ2632" s="632"/>
      <c r="BK2632" s="633"/>
      <c r="BL2632" s="626"/>
      <c r="BM2632" s="627"/>
      <c r="BN2632" s="678"/>
      <c r="BO2632" s="679"/>
      <c r="BP2632" s="680"/>
      <c r="BQ2632" s="677"/>
      <c r="BR2632" s="663"/>
      <c r="BS2632" s="663"/>
      <c r="BT2632" s="15"/>
      <c r="BU2632" s="15"/>
      <c r="BV2632" s="95"/>
    </row>
    <row r="2633" spans="1:74" ht="21.75" customHeight="1" x14ac:dyDescent="0.25">
      <c r="A2633" s="95"/>
      <c r="B2633" s="570" t="str">
        <f>IF(ROSTER!B$34="","",ROSTER!B$34)</f>
        <v/>
      </c>
      <c r="C2633" s="572" t="str">
        <f>IF(ROSTER!C$34="","",ROSTER!C$34)</f>
        <v/>
      </c>
      <c r="D2633" s="573"/>
      <c r="E2633" s="574"/>
      <c r="F2633" s="576">
        <f>IF(E2633="y",1,IF(E2633="S",1,0))</f>
        <v>0</v>
      </c>
      <c r="G2633" s="582">
        <f>IF(E2633="S",1,0)</f>
        <v>0</v>
      </c>
      <c r="H2633" s="578"/>
      <c r="I2633" s="543"/>
      <c r="J2633" s="542"/>
      <c r="K2633" s="580"/>
      <c r="L2633" s="584"/>
      <c r="M2633" s="585"/>
      <c r="N2633" s="588">
        <f>L2633+J2633</f>
        <v>0</v>
      </c>
      <c r="O2633" s="589"/>
      <c r="P2633" s="542"/>
      <c r="Q2633" s="580"/>
      <c r="R2633" s="584"/>
      <c r="S2633" s="585"/>
      <c r="T2633" s="588">
        <f>R2633-P2633</f>
        <v>0</v>
      </c>
      <c r="U2633" s="588"/>
      <c r="V2633" s="542"/>
      <c r="W2633" s="543"/>
      <c r="X2633" s="593"/>
      <c r="Y2633" s="543"/>
      <c r="Z2633" s="542"/>
      <c r="AA2633" s="543"/>
      <c r="AB2633" s="542"/>
      <c r="AC2633" s="543"/>
      <c r="AD2633" s="542"/>
      <c r="AE2633" s="580"/>
      <c r="AF2633" s="584"/>
      <c r="AG2633" s="585"/>
      <c r="AH2633" s="595">
        <f>IF(AD2633=0,0,(AF2633/AD2633)*100)</f>
        <v>0</v>
      </c>
      <c r="AI2633" s="596"/>
      <c r="AJ2633" s="542"/>
      <c r="AK2633" s="580"/>
      <c r="AL2633" s="584"/>
      <c r="AM2633" s="585"/>
      <c r="AN2633" s="595">
        <f>IF(AJ2633=0,0,(AL2633/AJ2633)*100)</f>
        <v>0</v>
      </c>
      <c r="AO2633" s="596"/>
      <c r="AP2633" s="542"/>
      <c r="AQ2633" s="580"/>
      <c r="AR2633" s="584"/>
      <c r="AS2633" s="585"/>
      <c r="AT2633" s="595">
        <f>IF(AP2633=0,0,(AR2633/AP2633)*100)</f>
        <v>0</v>
      </c>
      <c r="AU2633" s="596"/>
      <c r="AV2633" s="599">
        <f>AD2633+AJ2633+AP2633</f>
        <v>0</v>
      </c>
      <c r="AW2633" s="600"/>
      <c r="AX2633" s="630">
        <f>AF2633+AL2633+AR2633</f>
        <v>0</v>
      </c>
      <c r="AY2633" s="631"/>
      <c r="AZ2633" s="595">
        <f>IF(AV2633=0,0,(AX2633/AV2633)*100)</f>
        <v>0</v>
      </c>
      <c r="BA2633" s="596"/>
      <c r="BB2633" s="542"/>
      <c r="BC2633" s="580"/>
      <c r="BD2633" s="584"/>
      <c r="BE2633" s="585"/>
      <c r="BF2633" s="595">
        <f>IF(BB2633=0,0,(BD2633/BB2633)*100)</f>
        <v>0</v>
      </c>
      <c r="BG2633" s="596"/>
      <c r="BH2633" s="599">
        <f>AV2633+BB2633</f>
        <v>0</v>
      </c>
      <c r="BI2633" s="600"/>
      <c r="BJ2633" s="630">
        <f>AX2633+BD2633</f>
        <v>0</v>
      </c>
      <c r="BK2633" s="631"/>
      <c r="BL2633" s="595">
        <f>IF(BH2633=0,0,(BJ2633/BH2633)*100)</f>
        <v>0</v>
      </c>
      <c r="BM2633" s="596"/>
      <c r="BN2633" s="656">
        <f>(AF2633*2)+(AL2633*2)+(AR2633*3)+BD2633</f>
        <v>0</v>
      </c>
      <c r="BO2633" s="657"/>
      <c r="BP2633" s="658"/>
      <c r="BQ2633" s="676">
        <f t="shared" ref="BQ2633" si="2565">IF(BS2633=0,0,50*BR2633/BS2633)</f>
        <v>0</v>
      </c>
      <c r="BR2633" s="662">
        <f t="shared" ref="BR2633" si="2566">(BN2633*BU$2607)+(N2633*BU$2608)+(Z2633*BU$2609)+(R2633*BU$2610)+(X2633*BU$2611)+(AB2633*BU$2612)+(V2633*BU$2617)</f>
        <v>0</v>
      </c>
      <c r="BS2633" s="662">
        <f t="shared" ref="BS2633" si="2567">((BB2633-BD2633)*BU$2614)+((AV2633-AX2633)*BU$2613)+(H2633*BU$2615)+(P2633*BU$2616)</f>
        <v>0</v>
      </c>
      <c r="BT2633" s="15"/>
      <c r="BU2633" s="15"/>
      <c r="BV2633" s="95"/>
    </row>
    <row r="2634" spans="1:74" ht="21.75" customHeight="1" x14ac:dyDescent="0.25">
      <c r="A2634" s="95"/>
      <c r="B2634" s="571"/>
      <c r="C2634" s="642" t="str">
        <f>IF(ROSTER!D$34="","",ROSTER!D$34)</f>
        <v/>
      </c>
      <c r="D2634" s="643"/>
      <c r="E2634" s="575"/>
      <c r="F2634" s="577"/>
      <c r="G2634" s="583"/>
      <c r="H2634" s="579"/>
      <c r="I2634" s="545"/>
      <c r="J2634" s="544"/>
      <c r="K2634" s="581"/>
      <c r="L2634" s="586"/>
      <c r="M2634" s="587"/>
      <c r="N2634" s="592" t="s">
        <v>16</v>
      </c>
      <c r="O2634" s="603"/>
      <c r="P2634" s="544"/>
      <c r="Q2634" s="581"/>
      <c r="R2634" s="586"/>
      <c r="S2634" s="587"/>
      <c r="T2634" s="592" t="s">
        <v>16</v>
      </c>
      <c r="U2634" s="592"/>
      <c r="V2634" s="544"/>
      <c r="W2634" s="545"/>
      <c r="X2634" s="594"/>
      <c r="Y2634" s="545"/>
      <c r="Z2634" s="544"/>
      <c r="AA2634" s="545"/>
      <c r="AB2634" s="544"/>
      <c r="AC2634" s="545"/>
      <c r="AD2634" s="544"/>
      <c r="AE2634" s="581"/>
      <c r="AF2634" s="586"/>
      <c r="AG2634" s="587"/>
      <c r="AH2634" s="626"/>
      <c r="AI2634" s="627"/>
      <c r="AJ2634" s="544"/>
      <c r="AK2634" s="581"/>
      <c r="AL2634" s="586"/>
      <c r="AM2634" s="587"/>
      <c r="AN2634" s="626"/>
      <c r="AO2634" s="627"/>
      <c r="AP2634" s="544"/>
      <c r="AQ2634" s="581"/>
      <c r="AR2634" s="586"/>
      <c r="AS2634" s="587"/>
      <c r="AT2634" s="626"/>
      <c r="AU2634" s="627"/>
      <c r="AV2634" s="628"/>
      <c r="AW2634" s="629"/>
      <c r="AX2634" s="632"/>
      <c r="AY2634" s="633"/>
      <c r="AZ2634" s="626"/>
      <c r="BA2634" s="627"/>
      <c r="BB2634" s="544"/>
      <c r="BC2634" s="581"/>
      <c r="BD2634" s="586"/>
      <c r="BE2634" s="587"/>
      <c r="BF2634" s="626"/>
      <c r="BG2634" s="627"/>
      <c r="BH2634" s="628"/>
      <c r="BI2634" s="629"/>
      <c r="BJ2634" s="632"/>
      <c r="BK2634" s="633"/>
      <c r="BL2634" s="626"/>
      <c r="BM2634" s="627"/>
      <c r="BN2634" s="678"/>
      <c r="BO2634" s="679"/>
      <c r="BP2634" s="680"/>
      <c r="BQ2634" s="677"/>
      <c r="BR2634" s="663"/>
      <c r="BS2634" s="663"/>
      <c r="BT2634" s="15"/>
      <c r="BU2634" s="15"/>
      <c r="BV2634" s="95"/>
    </row>
    <row r="2635" spans="1:74" ht="21.75" customHeight="1" x14ac:dyDescent="0.25">
      <c r="A2635" s="95"/>
      <c r="B2635" s="570" t="str">
        <f>IF(ROSTER!B$36="","",ROSTER!B$36)</f>
        <v/>
      </c>
      <c r="C2635" s="572" t="str">
        <f>IF(ROSTER!C$36="","",ROSTER!C$36)</f>
        <v/>
      </c>
      <c r="D2635" s="573"/>
      <c r="E2635" s="574"/>
      <c r="F2635" s="576">
        <f>IF(E2635="y",1,IF(E2635="S",1,0))</f>
        <v>0</v>
      </c>
      <c r="G2635" s="582">
        <f>IF(E2635="S",1,0)</f>
        <v>0</v>
      </c>
      <c r="H2635" s="578"/>
      <c r="I2635" s="543"/>
      <c r="J2635" s="542"/>
      <c r="K2635" s="580"/>
      <c r="L2635" s="584"/>
      <c r="M2635" s="585"/>
      <c r="N2635" s="588">
        <f>L2635+J2635</f>
        <v>0</v>
      </c>
      <c r="O2635" s="589"/>
      <c r="P2635" s="542"/>
      <c r="Q2635" s="580"/>
      <c r="R2635" s="584"/>
      <c r="S2635" s="585"/>
      <c r="T2635" s="588">
        <f>R2635-P2635</f>
        <v>0</v>
      </c>
      <c r="U2635" s="588"/>
      <c r="V2635" s="542"/>
      <c r="W2635" s="543"/>
      <c r="X2635" s="593"/>
      <c r="Y2635" s="543"/>
      <c r="Z2635" s="542"/>
      <c r="AA2635" s="543"/>
      <c r="AB2635" s="542"/>
      <c r="AC2635" s="543"/>
      <c r="AD2635" s="542"/>
      <c r="AE2635" s="580"/>
      <c r="AF2635" s="584"/>
      <c r="AG2635" s="585"/>
      <c r="AH2635" s="595">
        <f>IF(AD2635=0,0,(AF2635/AD2635)*100)</f>
        <v>0</v>
      </c>
      <c r="AI2635" s="596"/>
      <c r="AJ2635" s="542"/>
      <c r="AK2635" s="580"/>
      <c r="AL2635" s="584"/>
      <c r="AM2635" s="585"/>
      <c r="AN2635" s="595">
        <f>IF(AJ2635=0,0,(AL2635/AJ2635)*100)</f>
        <v>0</v>
      </c>
      <c r="AO2635" s="596"/>
      <c r="AP2635" s="542"/>
      <c r="AQ2635" s="580"/>
      <c r="AR2635" s="584"/>
      <c r="AS2635" s="585"/>
      <c r="AT2635" s="595">
        <f>IF(AP2635=0,0,(AR2635/AP2635)*100)</f>
        <v>0</v>
      </c>
      <c r="AU2635" s="596"/>
      <c r="AV2635" s="599">
        <f>AD2635+AJ2635+AP2635</f>
        <v>0</v>
      </c>
      <c r="AW2635" s="600"/>
      <c r="AX2635" s="630">
        <f>AF2635+AL2635+AR2635</f>
        <v>0</v>
      </c>
      <c r="AY2635" s="631"/>
      <c r="AZ2635" s="595">
        <f>IF(AV2635=0,0,(AX2635/AV2635)*100)</f>
        <v>0</v>
      </c>
      <c r="BA2635" s="596"/>
      <c r="BB2635" s="542"/>
      <c r="BC2635" s="580"/>
      <c r="BD2635" s="584"/>
      <c r="BE2635" s="585"/>
      <c r="BF2635" s="595">
        <f>IF(BB2635=0,0,(BD2635/BB2635)*100)</f>
        <v>0</v>
      </c>
      <c r="BG2635" s="596"/>
      <c r="BH2635" s="599">
        <f>AV2635+BB2635</f>
        <v>0</v>
      </c>
      <c r="BI2635" s="600"/>
      <c r="BJ2635" s="630">
        <f>AX2635+BD2635</f>
        <v>0</v>
      </c>
      <c r="BK2635" s="631"/>
      <c r="BL2635" s="595">
        <f>IF(BH2635=0,0,(BJ2635/BH2635)*100)</f>
        <v>0</v>
      </c>
      <c r="BM2635" s="596"/>
      <c r="BN2635" s="656">
        <f>(AF2635*2)+(AL2635*2)+(AR2635*3)+BD2635</f>
        <v>0</v>
      </c>
      <c r="BO2635" s="657"/>
      <c r="BP2635" s="658"/>
      <c r="BQ2635" s="676">
        <f t="shared" ref="BQ2635" si="2568">IF(BS2635=0,0,50*BR2635/BS2635)</f>
        <v>0</v>
      </c>
      <c r="BR2635" s="662">
        <f t="shared" ref="BR2635" si="2569">(BN2635*BU$2607)+(N2635*BU$2608)+(Z2635*BU$2609)+(R2635*BU$2610)+(X2635*BU$2611)+(AB2635*BU$2612)+(V2635*BU$2617)</f>
        <v>0</v>
      </c>
      <c r="BS2635" s="662">
        <f t="shared" ref="BS2635" si="2570">((BB2635-BD2635)*BU$2614)+((AV2635-AX2635)*BU$2613)+(H2635*BU$2615)+(P2635*BU$2616)</f>
        <v>0</v>
      </c>
      <c r="BT2635" s="15"/>
      <c r="BU2635" s="15"/>
      <c r="BV2635" s="95"/>
    </row>
    <row r="2636" spans="1:74" ht="21.75" customHeight="1" x14ac:dyDescent="0.25">
      <c r="A2636" s="95"/>
      <c r="B2636" s="571"/>
      <c r="C2636" s="642" t="str">
        <f>IF(ROSTER!D$36="","",ROSTER!D$36)</f>
        <v/>
      </c>
      <c r="D2636" s="643"/>
      <c r="E2636" s="575"/>
      <c r="F2636" s="577"/>
      <c r="G2636" s="583"/>
      <c r="H2636" s="579"/>
      <c r="I2636" s="545"/>
      <c r="J2636" s="544"/>
      <c r="K2636" s="581"/>
      <c r="L2636" s="586"/>
      <c r="M2636" s="587"/>
      <c r="N2636" s="592" t="s">
        <v>16</v>
      </c>
      <c r="O2636" s="603"/>
      <c r="P2636" s="544"/>
      <c r="Q2636" s="581"/>
      <c r="R2636" s="586"/>
      <c r="S2636" s="587"/>
      <c r="T2636" s="592" t="s">
        <v>16</v>
      </c>
      <c r="U2636" s="592"/>
      <c r="V2636" s="544"/>
      <c r="W2636" s="545"/>
      <c r="X2636" s="594"/>
      <c r="Y2636" s="545"/>
      <c r="Z2636" s="544"/>
      <c r="AA2636" s="545"/>
      <c r="AB2636" s="544"/>
      <c r="AC2636" s="545"/>
      <c r="AD2636" s="544"/>
      <c r="AE2636" s="581"/>
      <c r="AF2636" s="586"/>
      <c r="AG2636" s="587"/>
      <c r="AH2636" s="626"/>
      <c r="AI2636" s="627"/>
      <c r="AJ2636" s="544"/>
      <c r="AK2636" s="581"/>
      <c r="AL2636" s="586"/>
      <c r="AM2636" s="587"/>
      <c r="AN2636" s="626"/>
      <c r="AO2636" s="627"/>
      <c r="AP2636" s="544"/>
      <c r="AQ2636" s="581"/>
      <c r="AR2636" s="586"/>
      <c r="AS2636" s="587"/>
      <c r="AT2636" s="626"/>
      <c r="AU2636" s="627"/>
      <c r="AV2636" s="628"/>
      <c r="AW2636" s="629"/>
      <c r="AX2636" s="632"/>
      <c r="AY2636" s="633"/>
      <c r="AZ2636" s="626"/>
      <c r="BA2636" s="627"/>
      <c r="BB2636" s="544"/>
      <c r="BC2636" s="581"/>
      <c r="BD2636" s="586"/>
      <c r="BE2636" s="587"/>
      <c r="BF2636" s="626"/>
      <c r="BG2636" s="627"/>
      <c r="BH2636" s="628"/>
      <c r="BI2636" s="629"/>
      <c r="BJ2636" s="632"/>
      <c r="BK2636" s="633"/>
      <c r="BL2636" s="626"/>
      <c r="BM2636" s="627"/>
      <c r="BN2636" s="678"/>
      <c r="BO2636" s="679"/>
      <c r="BP2636" s="680"/>
      <c r="BQ2636" s="677"/>
      <c r="BR2636" s="663"/>
      <c r="BS2636" s="663"/>
      <c r="BT2636" s="15"/>
      <c r="BU2636" s="15"/>
      <c r="BV2636" s="95"/>
    </row>
    <row r="2637" spans="1:74" ht="21.75" customHeight="1" x14ac:dyDescent="0.25">
      <c r="A2637" s="95"/>
      <c r="B2637" s="570" t="str">
        <f>IF(ROSTER!B$38="","",ROSTER!B$38)</f>
        <v/>
      </c>
      <c r="C2637" s="572" t="str">
        <f>IF(ROSTER!C$38="","",ROSTER!C$38)</f>
        <v/>
      </c>
      <c r="D2637" s="573"/>
      <c r="E2637" s="574"/>
      <c r="F2637" s="576">
        <f>IF(E2637="y",1,IF(E2637="S",1,0))</f>
        <v>0</v>
      </c>
      <c r="G2637" s="582">
        <f>IF(E2637="S",1,0)</f>
        <v>0</v>
      </c>
      <c r="H2637" s="578"/>
      <c r="I2637" s="543"/>
      <c r="J2637" s="542"/>
      <c r="K2637" s="580"/>
      <c r="L2637" s="584"/>
      <c r="M2637" s="585"/>
      <c r="N2637" s="588">
        <f>L2637+J2637</f>
        <v>0</v>
      </c>
      <c r="O2637" s="589"/>
      <c r="P2637" s="542"/>
      <c r="Q2637" s="580"/>
      <c r="R2637" s="584"/>
      <c r="S2637" s="585"/>
      <c r="T2637" s="588">
        <f>R2637-P2637</f>
        <v>0</v>
      </c>
      <c r="U2637" s="588"/>
      <c r="V2637" s="542"/>
      <c r="W2637" s="543"/>
      <c r="X2637" s="593"/>
      <c r="Y2637" s="543"/>
      <c r="Z2637" s="542"/>
      <c r="AA2637" s="543"/>
      <c r="AB2637" s="542"/>
      <c r="AC2637" s="543"/>
      <c r="AD2637" s="542"/>
      <c r="AE2637" s="580"/>
      <c r="AF2637" s="584"/>
      <c r="AG2637" s="585"/>
      <c r="AH2637" s="595">
        <f>IF(AD2637=0,0,(AF2637/AD2637)*100)</f>
        <v>0</v>
      </c>
      <c r="AI2637" s="596"/>
      <c r="AJ2637" s="542"/>
      <c r="AK2637" s="580"/>
      <c r="AL2637" s="584"/>
      <c r="AM2637" s="585"/>
      <c r="AN2637" s="595">
        <f>IF(AJ2637=0,0,(AL2637/AJ2637)*100)</f>
        <v>0</v>
      </c>
      <c r="AO2637" s="596"/>
      <c r="AP2637" s="542"/>
      <c r="AQ2637" s="580"/>
      <c r="AR2637" s="584"/>
      <c r="AS2637" s="585"/>
      <c r="AT2637" s="595">
        <f>IF(AP2637=0,0,(AR2637/AP2637)*100)</f>
        <v>0</v>
      </c>
      <c r="AU2637" s="596"/>
      <c r="AV2637" s="599">
        <f>AD2637+AJ2637+AP2637</f>
        <v>0</v>
      </c>
      <c r="AW2637" s="600"/>
      <c r="AX2637" s="630">
        <f>AF2637+AL2637+AR2637</f>
        <v>0</v>
      </c>
      <c r="AY2637" s="631"/>
      <c r="AZ2637" s="595">
        <f>IF(AV2637=0,0,(AX2637/AV2637)*100)</f>
        <v>0</v>
      </c>
      <c r="BA2637" s="596"/>
      <c r="BB2637" s="542"/>
      <c r="BC2637" s="580"/>
      <c r="BD2637" s="584"/>
      <c r="BE2637" s="585"/>
      <c r="BF2637" s="595">
        <f>IF(BB2637=0,0,(BD2637/BB2637)*100)</f>
        <v>0</v>
      </c>
      <c r="BG2637" s="596"/>
      <c r="BH2637" s="599">
        <f>AV2637+BB2637</f>
        <v>0</v>
      </c>
      <c r="BI2637" s="600"/>
      <c r="BJ2637" s="630">
        <f>AX2637+BD2637</f>
        <v>0</v>
      </c>
      <c r="BK2637" s="631"/>
      <c r="BL2637" s="595">
        <f>IF(BH2637=0,0,(BJ2637/BH2637)*100)</f>
        <v>0</v>
      </c>
      <c r="BM2637" s="596"/>
      <c r="BN2637" s="656">
        <f>(AF2637*2)+(AL2637*2)+(AR2637*3)+BD2637</f>
        <v>0</v>
      </c>
      <c r="BO2637" s="657"/>
      <c r="BP2637" s="658"/>
      <c r="BQ2637" s="676">
        <f t="shared" ref="BQ2637" si="2571">IF(BS2637=0,0,50*BR2637/BS2637)</f>
        <v>0</v>
      </c>
      <c r="BR2637" s="662">
        <f t="shared" ref="BR2637" si="2572">(BN2637*BU$2607)+(N2637*BU$2608)+(Z2637*BU$2609)+(R2637*BU$2610)+(X2637*BU$2611)+(AB2637*BU$2612)+(V2637*BU$2617)</f>
        <v>0</v>
      </c>
      <c r="BS2637" s="662">
        <f t="shared" ref="BS2637" si="2573">((BB2637-BD2637)*BU$2614)+((AV2637-AX2637)*BU$2613)+(H2637*BU$2615)+(P2637*BU$2616)</f>
        <v>0</v>
      </c>
      <c r="BT2637" s="15"/>
      <c r="BU2637" s="15"/>
      <c r="BV2637" s="95"/>
    </row>
    <row r="2638" spans="1:74" ht="21.75" customHeight="1" x14ac:dyDescent="0.25">
      <c r="A2638" s="95"/>
      <c r="B2638" s="571"/>
      <c r="C2638" s="642" t="str">
        <f>IF(ROSTER!D$38="","",ROSTER!D$38)</f>
        <v/>
      </c>
      <c r="D2638" s="643"/>
      <c r="E2638" s="575"/>
      <c r="F2638" s="577"/>
      <c r="G2638" s="583"/>
      <c r="H2638" s="579"/>
      <c r="I2638" s="545"/>
      <c r="J2638" s="544"/>
      <c r="K2638" s="581"/>
      <c r="L2638" s="586"/>
      <c r="M2638" s="587"/>
      <c r="N2638" s="592" t="s">
        <v>16</v>
      </c>
      <c r="O2638" s="603"/>
      <c r="P2638" s="544"/>
      <c r="Q2638" s="581"/>
      <c r="R2638" s="586"/>
      <c r="S2638" s="587"/>
      <c r="T2638" s="592" t="s">
        <v>16</v>
      </c>
      <c r="U2638" s="592"/>
      <c r="V2638" s="544"/>
      <c r="W2638" s="545"/>
      <c r="X2638" s="594"/>
      <c r="Y2638" s="545"/>
      <c r="Z2638" s="544"/>
      <c r="AA2638" s="545"/>
      <c r="AB2638" s="544"/>
      <c r="AC2638" s="545"/>
      <c r="AD2638" s="544"/>
      <c r="AE2638" s="581"/>
      <c r="AF2638" s="586"/>
      <c r="AG2638" s="587"/>
      <c r="AH2638" s="626"/>
      <c r="AI2638" s="627"/>
      <c r="AJ2638" s="544"/>
      <c r="AK2638" s="581"/>
      <c r="AL2638" s="586"/>
      <c r="AM2638" s="587"/>
      <c r="AN2638" s="626"/>
      <c r="AO2638" s="627"/>
      <c r="AP2638" s="544"/>
      <c r="AQ2638" s="581"/>
      <c r="AR2638" s="586"/>
      <c r="AS2638" s="587"/>
      <c r="AT2638" s="626"/>
      <c r="AU2638" s="627"/>
      <c r="AV2638" s="628"/>
      <c r="AW2638" s="629"/>
      <c r="AX2638" s="632"/>
      <c r="AY2638" s="633"/>
      <c r="AZ2638" s="626"/>
      <c r="BA2638" s="627"/>
      <c r="BB2638" s="544"/>
      <c r="BC2638" s="581"/>
      <c r="BD2638" s="586"/>
      <c r="BE2638" s="587"/>
      <c r="BF2638" s="626"/>
      <c r="BG2638" s="627"/>
      <c r="BH2638" s="628"/>
      <c r="BI2638" s="629"/>
      <c r="BJ2638" s="632"/>
      <c r="BK2638" s="633"/>
      <c r="BL2638" s="626"/>
      <c r="BM2638" s="627"/>
      <c r="BN2638" s="678"/>
      <c r="BO2638" s="679"/>
      <c r="BP2638" s="680"/>
      <c r="BQ2638" s="677"/>
      <c r="BR2638" s="663"/>
      <c r="BS2638" s="663"/>
      <c r="BT2638" s="15"/>
      <c r="BU2638" s="15"/>
      <c r="BV2638" s="95"/>
    </row>
    <row r="2639" spans="1:74" ht="21.75" customHeight="1" x14ac:dyDescent="0.25">
      <c r="A2639" s="95"/>
      <c r="B2639" s="570" t="str">
        <f>IF(ROSTER!B$40="","",ROSTER!B$40)</f>
        <v/>
      </c>
      <c r="C2639" s="572" t="str">
        <f>IF(ROSTER!C$40="","",ROSTER!C$40)</f>
        <v/>
      </c>
      <c r="D2639" s="573"/>
      <c r="E2639" s="574"/>
      <c r="F2639" s="576">
        <f>IF(E2639="y",1,IF(E2639="S",1,0))</f>
        <v>0</v>
      </c>
      <c r="G2639" s="582">
        <f>IF(E2639="S",1,0)</f>
        <v>0</v>
      </c>
      <c r="H2639" s="578"/>
      <c r="I2639" s="543"/>
      <c r="J2639" s="542"/>
      <c r="K2639" s="580"/>
      <c r="L2639" s="584"/>
      <c r="M2639" s="585"/>
      <c r="N2639" s="588">
        <f>L2639+J2639</f>
        <v>0</v>
      </c>
      <c r="O2639" s="589"/>
      <c r="P2639" s="542"/>
      <c r="Q2639" s="580"/>
      <c r="R2639" s="584"/>
      <c r="S2639" s="585"/>
      <c r="T2639" s="588">
        <f>R2639-P2639</f>
        <v>0</v>
      </c>
      <c r="U2639" s="588"/>
      <c r="V2639" s="542"/>
      <c r="W2639" s="543"/>
      <c r="X2639" s="593"/>
      <c r="Y2639" s="543"/>
      <c r="Z2639" s="542"/>
      <c r="AA2639" s="543"/>
      <c r="AB2639" s="542"/>
      <c r="AC2639" s="543"/>
      <c r="AD2639" s="542"/>
      <c r="AE2639" s="580"/>
      <c r="AF2639" s="584"/>
      <c r="AG2639" s="585"/>
      <c r="AH2639" s="595">
        <f>IF(AD2639=0,0,(AF2639/AD2639)*100)</f>
        <v>0</v>
      </c>
      <c r="AI2639" s="596"/>
      <c r="AJ2639" s="542"/>
      <c r="AK2639" s="580"/>
      <c r="AL2639" s="584"/>
      <c r="AM2639" s="585"/>
      <c r="AN2639" s="595">
        <f>IF(AJ2639=0,0,(AL2639/AJ2639)*100)</f>
        <v>0</v>
      </c>
      <c r="AO2639" s="596"/>
      <c r="AP2639" s="542"/>
      <c r="AQ2639" s="580"/>
      <c r="AR2639" s="584"/>
      <c r="AS2639" s="585"/>
      <c r="AT2639" s="595">
        <f>IF(AP2639=0,0,(AR2639/AP2639)*100)</f>
        <v>0</v>
      </c>
      <c r="AU2639" s="596"/>
      <c r="AV2639" s="599">
        <f>AD2639+AJ2639+AP2639</f>
        <v>0</v>
      </c>
      <c r="AW2639" s="600"/>
      <c r="AX2639" s="630">
        <f>AF2639+AL2639+AR2639</f>
        <v>0</v>
      </c>
      <c r="AY2639" s="631"/>
      <c r="AZ2639" s="595">
        <f>IF(AV2639=0,0,(AX2639/AV2639)*100)</f>
        <v>0</v>
      </c>
      <c r="BA2639" s="596"/>
      <c r="BB2639" s="542"/>
      <c r="BC2639" s="580"/>
      <c r="BD2639" s="584"/>
      <c r="BE2639" s="585"/>
      <c r="BF2639" s="595">
        <f>IF(BB2639=0,0,(BD2639/BB2639)*100)</f>
        <v>0</v>
      </c>
      <c r="BG2639" s="596"/>
      <c r="BH2639" s="599">
        <f>AV2639+BB2639</f>
        <v>0</v>
      </c>
      <c r="BI2639" s="600"/>
      <c r="BJ2639" s="630">
        <f>AX2639+BD2639</f>
        <v>0</v>
      </c>
      <c r="BK2639" s="631"/>
      <c r="BL2639" s="595">
        <f>IF(BH2639=0,0,(BJ2639/BH2639)*100)</f>
        <v>0</v>
      </c>
      <c r="BM2639" s="596"/>
      <c r="BN2639" s="656">
        <f>(AF2639*2)+(AL2639*2)+(AR2639*3)+BD2639</f>
        <v>0</v>
      </c>
      <c r="BO2639" s="657"/>
      <c r="BP2639" s="658"/>
      <c r="BQ2639" s="676">
        <f t="shared" ref="BQ2639" si="2574">IF(BS2639=0,0,50*BR2639/BS2639)</f>
        <v>0</v>
      </c>
      <c r="BR2639" s="662">
        <f t="shared" ref="BR2639" si="2575">(BN2639*BU$2607)+(N2639*BU$2608)+(Z2639*BU$2609)+(R2639*BU$2610)+(X2639*BU$2611)+(AB2639*BU$2612)+(V2639*BU$2617)</f>
        <v>0</v>
      </c>
      <c r="BS2639" s="662">
        <f t="shared" ref="BS2639" si="2576">((BB2639-BD2639)*BU$2614)+((AV2639-AX2639)*BU$2613)+(H2639*BU$2615)+(P2639*BU$2616)</f>
        <v>0</v>
      </c>
      <c r="BT2639" s="15"/>
      <c r="BU2639" s="15"/>
      <c r="BV2639" s="95"/>
    </row>
    <row r="2640" spans="1:74" ht="21.75" customHeight="1" x14ac:dyDescent="0.25">
      <c r="A2640" s="95"/>
      <c r="B2640" s="571"/>
      <c r="C2640" s="642" t="str">
        <f>IF(ROSTER!D$40="","",ROSTER!D$40)</f>
        <v/>
      </c>
      <c r="D2640" s="643"/>
      <c r="E2640" s="575"/>
      <c r="F2640" s="577"/>
      <c r="G2640" s="583"/>
      <c r="H2640" s="579"/>
      <c r="I2640" s="545"/>
      <c r="J2640" s="544"/>
      <c r="K2640" s="581"/>
      <c r="L2640" s="586"/>
      <c r="M2640" s="587"/>
      <c r="N2640" s="592" t="s">
        <v>16</v>
      </c>
      <c r="O2640" s="603"/>
      <c r="P2640" s="544"/>
      <c r="Q2640" s="581"/>
      <c r="R2640" s="586"/>
      <c r="S2640" s="587"/>
      <c r="T2640" s="592" t="s">
        <v>16</v>
      </c>
      <c r="U2640" s="592"/>
      <c r="V2640" s="544"/>
      <c r="W2640" s="545"/>
      <c r="X2640" s="594"/>
      <c r="Y2640" s="545"/>
      <c r="Z2640" s="544"/>
      <c r="AA2640" s="545"/>
      <c r="AB2640" s="544"/>
      <c r="AC2640" s="545"/>
      <c r="AD2640" s="544"/>
      <c r="AE2640" s="581"/>
      <c r="AF2640" s="586"/>
      <c r="AG2640" s="587"/>
      <c r="AH2640" s="626"/>
      <c r="AI2640" s="627"/>
      <c r="AJ2640" s="544"/>
      <c r="AK2640" s="581"/>
      <c r="AL2640" s="586"/>
      <c r="AM2640" s="587"/>
      <c r="AN2640" s="626"/>
      <c r="AO2640" s="627"/>
      <c r="AP2640" s="544"/>
      <c r="AQ2640" s="581"/>
      <c r="AR2640" s="586"/>
      <c r="AS2640" s="587"/>
      <c r="AT2640" s="626"/>
      <c r="AU2640" s="627"/>
      <c r="AV2640" s="628"/>
      <c r="AW2640" s="629"/>
      <c r="AX2640" s="632"/>
      <c r="AY2640" s="633"/>
      <c r="AZ2640" s="626"/>
      <c r="BA2640" s="627"/>
      <c r="BB2640" s="544"/>
      <c r="BC2640" s="581"/>
      <c r="BD2640" s="586"/>
      <c r="BE2640" s="587"/>
      <c r="BF2640" s="626"/>
      <c r="BG2640" s="627"/>
      <c r="BH2640" s="628"/>
      <c r="BI2640" s="629"/>
      <c r="BJ2640" s="632"/>
      <c r="BK2640" s="633"/>
      <c r="BL2640" s="626"/>
      <c r="BM2640" s="627"/>
      <c r="BN2640" s="678"/>
      <c r="BO2640" s="679"/>
      <c r="BP2640" s="680"/>
      <c r="BQ2640" s="677"/>
      <c r="BR2640" s="663"/>
      <c r="BS2640" s="663"/>
      <c r="BT2640" s="15"/>
      <c r="BU2640" s="15"/>
      <c r="BV2640" s="95"/>
    </row>
    <row r="2641" spans="1:77" ht="21.75" customHeight="1" x14ac:dyDescent="0.25">
      <c r="A2641" s="95"/>
      <c r="B2641" s="570" t="str">
        <f>IF(ROSTER!B$42="","",ROSTER!B$42)</f>
        <v/>
      </c>
      <c r="C2641" s="572" t="str">
        <f>IF(ROSTER!C$42="","",ROSTER!C$42)</f>
        <v/>
      </c>
      <c r="D2641" s="573"/>
      <c r="E2641" s="574"/>
      <c r="F2641" s="576">
        <f>IF(E2641="y",1,IF(E2641="S",1,0))</f>
        <v>0</v>
      </c>
      <c r="G2641" s="582">
        <f>IF(E2641="S",1,0)</f>
        <v>0</v>
      </c>
      <c r="H2641" s="578"/>
      <c r="I2641" s="543"/>
      <c r="J2641" s="542"/>
      <c r="K2641" s="580"/>
      <c r="L2641" s="584"/>
      <c r="M2641" s="585"/>
      <c r="N2641" s="588">
        <f>L2641+J2641</f>
        <v>0</v>
      </c>
      <c r="O2641" s="589"/>
      <c r="P2641" s="542"/>
      <c r="Q2641" s="580"/>
      <c r="R2641" s="584"/>
      <c r="S2641" s="585"/>
      <c r="T2641" s="588">
        <f>R2641-P2641</f>
        <v>0</v>
      </c>
      <c r="U2641" s="588"/>
      <c r="V2641" s="542"/>
      <c r="W2641" s="543"/>
      <c r="X2641" s="593"/>
      <c r="Y2641" s="543"/>
      <c r="Z2641" s="542"/>
      <c r="AA2641" s="543"/>
      <c r="AB2641" s="542"/>
      <c r="AC2641" s="543"/>
      <c r="AD2641" s="542"/>
      <c r="AE2641" s="580"/>
      <c r="AF2641" s="584"/>
      <c r="AG2641" s="585"/>
      <c r="AH2641" s="595">
        <f>IF(AD2641=0,0,(AF2641/AD2641)*100)</f>
        <v>0</v>
      </c>
      <c r="AI2641" s="596"/>
      <c r="AJ2641" s="542"/>
      <c r="AK2641" s="580"/>
      <c r="AL2641" s="584"/>
      <c r="AM2641" s="585"/>
      <c r="AN2641" s="595">
        <f>IF(AJ2641=0,0,(AL2641/AJ2641)*100)</f>
        <v>0</v>
      </c>
      <c r="AO2641" s="596"/>
      <c r="AP2641" s="542"/>
      <c r="AQ2641" s="580"/>
      <c r="AR2641" s="584"/>
      <c r="AS2641" s="585"/>
      <c r="AT2641" s="595">
        <f>IF(AP2641=0,0,(AR2641/AP2641)*100)</f>
        <v>0</v>
      </c>
      <c r="AU2641" s="596"/>
      <c r="AV2641" s="599">
        <f>AD2641+AJ2641+AP2641</f>
        <v>0</v>
      </c>
      <c r="AW2641" s="600"/>
      <c r="AX2641" s="630">
        <f>AF2641+AL2641+AR2641</f>
        <v>0</v>
      </c>
      <c r="AY2641" s="631"/>
      <c r="AZ2641" s="595">
        <f>IF(AV2641=0,0,(AX2641/AV2641)*100)</f>
        <v>0</v>
      </c>
      <c r="BA2641" s="596"/>
      <c r="BB2641" s="542"/>
      <c r="BC2641" s="580"/>
      <c r="BD2641" s="584"/>
      <c r="BE2641" s="585"/>
      <c r="BF2641" s="595">
        <f>IF(BB2641=0,0,(BD2641/BB2641)*100)</f>
        <v>0</v>
      </c>
      <c r="BG2641" s="596"/>
      <c r="BH2641" s="599">
        <f>AV2641+BB2641</f>
        <v>0</v>
      </c>
      <c r="BI2641" s="600"/>
      <c r="BJ2641" s="630">
        <f>AX2641+BD2641</f>
        <v>0</v>
      </c>
      <c r="BK2641" s="631"/>
      <c r="BL2641" s="595">
        <f>IF(BH2641=0,0,(BJ2641/BH2641)*100)</f>
        <v>0</v>
      </c>
      <c r="BM2641" s="596"/>
      <c r="BN2641" s="656">
        <f>(AF2641*2)+(AL2641*2)+(AR2641*3)+BD2641</f>
        <v>0</v>
      </c>
      <c r="BO2641" s="657"/>
      <c r="BP2641" s="658"/>
      <c r="BQ2641" s="676">
        <f t="shared" ref="BQ2641" si="2577">IF(BS2641=0,0,50*BR2641/BS2641)</f>
        <v>0</v>
      </c>
      <c r="BR2641" s="662">
        <f t="shared" ref="BR2641" si="2578">(BN2641*BU$2607)+(N2641*BU$2608)+(Z2641*BU$2609)+(R2641*BU$2610)+(X2641*BU$2611)+(AB2641*BU$2612)+(V2641*BU$2617)</f>
        <v>0</v>
      </c>
      <c r="BS2641" s="662">
        <f t="shared" ref="BS2641" si="2579">((BB2641-BD2641)*BU$2614)+((AV2641-AX2641)*BU$2613)+(H2641*BU$2615)+(P2641*BU$2616)</f>
        <v>0</v>
      </c>
      <c r="BT2641" s="15"/>
      <c r="BU2641" s="15"/>
      <c r="BV2641" s="95"/>
    </row>
    <row r="2642" spans="1:77" ht="21.75" customHeight="1" x14ac:dyDescent="0.25">
      <c r="A2642" s="95"/>
      <c r="B2642" s="571"/>
      <c r="C2642" s="642" t="str">
        <f>IF(ROSTER!D$42="","",ROSTER!D$42)</f>
        <v/>
      </c>
      <c r="D2642" s="643"/>
      <c r="E2642" s="575"/>
      <c r="F2642" s="577"/>
      <c r="G2642" s="583"/>
      <c r="H2642" s="579"/>
      <c r="I2642" s="545"/>
      <c r="J2642" s="544"/>
      <c r="K2642" s="581"/>
      <c r="L2642" s="586"/>
      <c r="M2642" s="587"/>
      <c r="N2642" s="592" t="s">
        <v>16</v>
      </c>
      <c r="O2642" s="603"/>
      <c r="P2642" s="544"/>
      <c r="Q2642" s="581"/>
      <c r="R2642" s="586"/>
      <c r="S2642" s="587"/>
      <c r="T2642" s="592" t="s">
        <v>16</v>
      </c>
      <c r="U2642" s="592"/>
      <c r="V2642" s="544"/>
      <c r="W2642" s="545"/>
      <c r="X2642" s="594"/>
      <c r="Y2642" s="545"/>
      <c r="Z2642" s="544"/>
      <c r="AA2642" s="545"/>
      <c r="AB2642" s="544"/>
      <c r="AC2642" s="545"/>
      <c r="AD2642" s="544"/>
      <c r="AE2642" s="581"/>
      <c r="AF2642" s="586"/>
      <c r="AG2642" s="587"/>
      <c r="AH2642" s="626"/>
      <c r="AI2642" s="627"/>
      <c r="AJ2642" s="544"/>
      <c r="AK2642" s="581"/>
      <c r="AL2642" s="586"/>
      <c r="AM2642" s="587"/>
      <c r="AN2642" s="626"/>
      <c r="AO2642" s="627"/>
      <c r="AP2642" s="544"/>
      <c r="AQ2642" s="581"/>
      <c r="AR2642" s="586"/>
      <c r="AS2642" s="587"/>
      <c r="AT2642" s="626"/>
      <c r="AU2642" s="627"/>
      <c r="AV2642" s="628"/>
      <c r="AW2642" s="629"/>
      <c r="AX2642" s="632"/>
      <c r="AY2642" s="633"/>
      <c r="AZ2642" s="626"/>
      <c r="BA2642" s="627"/>
      <c r="BB2642" s="544"/>
      <c r="BC2642" s="581"/>
      <c r="BD2642" s="586"/>
      <c r="BE2642" s="587"/>
      <c r="BF2642" s="626"/>
      <c r="BG2642" s="627"/>
      <c r="BH2642" s="628"/>
      <c r="BI2642" s="629"/>
      <c r="BJ2642" s="632"/>
      <c r="BK2642" s="633"/>
      <c r="BL2642" s="626"/>
      <c r="BM2642" s="627"/>
      <c r="BN2642" s="678"/>
      <c r="BO2642" s="679"/>
      <c r="BP2642" s="680"/>
      <c r="BQ2642" s="677"/>
      <c r="BR2642" s="663"/>
      <c r="BS2642" s="663"/>
      <c r="BT2642" s="15"/>
      <c r="BU2642" s="15"/>
      <c r="BV2642" s="95"/>
    </row>
    <row r="2643" spans="1:77" ht="21.75" customHeight="1" x14ac:dyDescent="0.25">
      <c r="A2643" s="95"/>
      <c r="B2643" s="570" t="str">
        <f>IF(ROSTER!B$44="","",ROSTER!B$44)</f>
        <v/>
      </c>
      <c r="C2643" s="572" t="str">
        <f>IF(ROSTER!C$44="","",ROSTER!C$44)</f>
        <v/>
      </c>
      <c r="D2643" s="573"/>
      <c r="E2643" s="574"/>
      <c r="F2643" s="576">
        <f>IF(E2643="y",1,IF(E2643="S",1,0))</f>
        <v>0</v>
      </c>
      <c r="G2643" s="582">
        <f>IF(E2643="S",1,0)</f>
        <v>0</v>
      </c>
      <c r="H2643" s="578"/>
      <c r="I2643" s="543"/>
      <c r="J2643" s="542"/>
      <c r="K2643" s="580"/>
      <c r="L2643" s="584"/>
      <c r="M2643" s="585"/>
      <c r="N2643" s="588">
        <f>L2643+J2643</f>
        <v>0</v>
      </c>
      <c r="O2643" s="589"/>
      <c r="P2643" s="542"/>
      <c r="Q2643" s="580"/>
      <c r="R2643" s="584"/>
      <c r="S2643" s="585"/>
      <c r="T2643" s="588">
        <f>R2643-P2643</f>
        <v>0</v>
      </c>
      <c r="U2643" s="588"/>
      <c r="V2643" s="542"/>
      <c r="W2643" s="543"/>
      <c r="X2643" s="593"/>
      <c r="Y2643" s="543"/>
      <c r="Z2643" s="542"/>
      <c r="AA2643" s="543"/>
      <c r="AB2643" s="542"/>
      <c r="AC2643" s="543"/>
      <c r="AD2643" s="542"/>
      <c r="AE2643" s="580"/>
      <c r="AF2643" s="584"/>
      <c r="AG2643" s="585"/>
      <c r="AH2643" s="595">
        <f>IF(AD2643=0,0,(AF2643/AD2643)*100)</f>
        <v>0</v>
      </c>
      <c r="AI2643" s="596"/>
      <c r="AJ2643" s="542"/>
      <c r="AK2643" s="580"/>
      <c r="AL2643" s="584"/>
      <c r="AM2643" s="585"/>
      <c r="AN2643" s="595">
        <f>IF(AJ2643=0,0,(AL2643/AJ2643)*100)</f>
        <v>0</v>
      </c>
      <c r="AO2643" s="596"/>
      <c r="AP2643" s="542"/>
      <c r="AQ2643" s="580"/>
      <c r="AR2643" s="584"/>
      <c r="AS2643" s="585"/>
      <c r="AT2643" s="595">
        <f>IF(AP2643=0,0,(AR2643/AP2643)*100)</f>
        <v>0</v>
      </c>
      <c r="AU2643" s="596"/>
      <c r="AV2643" s="599">
        <f>AD2643+AJ2643+AP2643</f>
        <v>0</v>
      </c>
      <c r="AW2643" s="600"/>
      <c r="AX2643" s="630">
        <f>AF2643+AL2643+AR2643</f>
        <v>0</v>
      </c>
      <c r="AY2643" s="631"/>
      <c r="AZ2643" s="595">
        <f>IF(AV2643=0,0,(AX2643/AV2643)*100)</f>
        <v>0</v>
      </c>
      <c r="BA2643" s="596"/>
      <c r="BB2643" s="542"/>
      <c r="BC2643" s="580"/>
      <c r="BD2643" s="584"/>
      <c r="BE2643" s="585"/>
      <c r="BF2643" s="595">
        <f>IF(BB2643=0,0,(BD2643/BB2643)*100)</f>
        <v>0</v>
      </c>
      <c r="BG2643" s="596"/>
      <c r="BH2643" s="599">
        <f>AV2643+BB2643</f>
        <v>0</v>
      </c>
      <c r="BI2643" s="600"/>
      <c r="BJ2643" s="630">
        <f>AX2643+BD2643</f>
        <v>0</v>
      </c>
      <c r="BK2643" s="631"/>
      <c r="BL2643" s="595">
        <f>IF(BH2643=0,0,(BJ2643/BH2643)*100)</f>
        <v>0</v>
      </c>
      <c r="BM2643" s="596"/>
      <c r="BN2643" s="656">
        <f>(AF2643*2)+(AL2643*2)+(AR2643*3)+BD2643</f>
        <v>0</v>
      </c>
      <c r="BO2643" s="657"/>
      <c r="BP2643" s="658"/>
      <c r="BQ2643" s="676">
        <f t="shared" ref="BQ2643" si="2580">IF(BS2643=0,0,50*BR2643/BS2643)</f>
        <v>0</v>
      </c>
      <c r="BR2643" s="662">
        <f t="shared" ref="BR2643" si="2581">(BN2643*BU$2607)+(N2643*BU$2608)+(Z2643*BU$2609)+(R2643*BU$2610)+(X2643*BU$2611)+(AB2643*BU$2612)+(V2643*BU$2617)</f>
        <v>0</v>
      </c>
      <c r="BS2643" s="662">
        <f t="shared" ref="BS2643" si="2582">((BB2643-BD2643)*BU$2614)+((AV2643-AX2643)*BU$2613)+(H2643*BU$2615)+(P2643*BU$2616)</f>
        <v>0</v>
      </c>
      <c r="BT2643" s="15"/>
      <c r="BU2643" s="15"/>
      <c r="BV2643" s="95"/>
    </row>
    <row r="2644" spans="1:77" ht="21.75" customHeight="1" x14ac:dyDescent="0.25">
      <c r="A2644" s="95"/>
      <c r="B2644" s="571"/>
      <c r="C2644" s="642" t="str">
        <f>IF(ROSTER!D$44="","",ROSTER!D$44)</f>
        <v/>
      </c>
      <c r="D2644" s="643"/>
      <c r="E2644" s="575"/>
      <c r="F2644" s="577"/>
      <c r="G2644" s="583"/>
      <c r="H2644" s="579"/>
      <c r="I2644" s="545"/>
      <c r="J2644" s="544"/>
      <c r="K2644" s="581"/>
      <c r="L2644" s="586"/>
      <c r="M2644" s="587"/>
      <c r="N2644" s="592" t="s">
        <v>16</v>
      </c>
      <c r="O2644" s="603"/>
      <c r="P2644" s="544"/>
      <c r="Q2644" s="581"/>
      <c r="R2644" s="586"/>
      <c r="S2644" s="587"/>
      <c r="T2644" s="592" t="s">
        <v>16</v>
      </c>
      <c r="U2644" s="592"/>
      <c r="V2644" s="544"/>
      <c r="W2644" s="545"/>
      <c r="X2644" s="594"/>
      <c r="Y2644" s="545"/>
      <c r="Z2644" s="544"/>
      <c r="AA2644" s="545"/>
      <c r="AB2644" s="544"/>
      <c r="AC2644" s="545"/>
      <c r="AD2644" s="544"/>
      <c r="AE2644" s="581"/>
      <c r="AF2644" s="586"/>
      <c r="AG2644" s="587"/>
      <c r="AH2644" s="626"/>
      <c r="AI2644" s="627"/>
      <c r="AJ2644" s="544"/>
      <c r="AK2644" s="581"/>
      <c r="AL2644" s="586"/>
      <c r="AM2644" s="587"/>
      <c r="AN2644" s="626"/>
      <c r="AO2644" s="627"/>
      <c r="AP2644" s="544"/>
      <c r="AQ2644" s="581"/>
      <c r="AR2644" s="586"/>
      <c r="AS2644" s="587"/>
      <c r="AT2644" s="626"/>
      <c r="AU2644" s="627"/>
      <c r="AV2644" s="628"/>
      <c r="AW2644" s="629"/>
      <c r="AX2644" s="632"/>
      <c r="AY2644" s="633"/>
      <c r="AZ2644" s="626"/>
      <c r="BA2644" s="627"/>
      <c r="BB2644" s="544"/>
      <c r="BC2644" s="581"/>
      <c r="BD2644" s="586"/>
      <c r="BE2644" s="587"/>
      <c r="BF2644" s="626"/>
      <c r="BG2644" s="627"/>
      <c r="BH2644" s="628"/>
      <c r="BI2644" s="629"/>
      <c r="BJ2644" s="632"/>
      <c r="BK2644" s="633"/>
      <c r="BL2644" s="626"/>
      <c r="BM2644" s="627"/>
      <c r="BN2644" s="678"/>
      <c r="BO2644" s="679"/>
      <c r="BP2644" s="680"/>
      <c r="BQ2644" s="677"/>
      <c r="BR2644" s="663"/>
      <c r="BS2644" s="663"/>
      <c r="BT2644" s="15"/>
      <c r="BU2644" s="15"/>
      <c r="BV2644" s="95"/>
    </row>
    <row r="2645" spans="1:77" ht="21.75" customHeight="1" x14ac:dyDescent="0.25">
      <c r="A2645" s="95"/>
      <c r="B2645" s="570" t="str">
        <f>IF(ROSTER!B$46="","",ROSTER!B$46)</f>
        <v/>
      </c>
      <c r="C2645" s="572" t="str">
        <f>IF(ROSTER!C$46="","",ROSTER!C$46)</f>
        <v/>
      </c>
      <c r="D2645" s="573"/>
      <c r="E2645" s="574"/>
      <c r="F2645" s="576">
        <f>IF(E2645="y",1,IF(E2645="S",1,0))</f>
        <v>0</v>
      </c>
      <c r="G2645" s="582">
        <f>IF(E2645="S",1,0)</f>
        <v>0</v>
      </c>
      <c r="H2645" s="578"/>
      <c r="I2645" s="543"/>
      <c r="J2645" s="542"/>
      <c r="K2645" s="580"/>
      <c r="L2645" s="584"/>
      <c r="M2645" s="585"/>
      <c r="N2645" s="588">
        <f>L2645+J2645</f>
        <v>0</v>
      </c>
      <c r="O2645" s="589"/>
      <c r="P2645" s="542"/>
      <c r="Q2645" s="580"/>
      <c r="R2645" s="584"/>
      <c r="S2645" s="585"/>
      <c r="T2645" s="588">
        <f>R2645-P2645</f>
        <v>0</v>
      </c>
      <c r="U2645" s="588"/>
      <c r="V2645" s="542"/>
      <c r="W2645" s="543"/>
      <c r="X2645" s="593"/>
      <c r="Y2645" s="543"/>
      <c r="Z2645" s="542"/>
      <c r="AA2645" s="543"/>
      <c r="AB2645" s="542"/>
      <c r="AC2645" s="543"/>
      <c r="AD2645" s="542"/>
      <c r="AE2645" s="580"/>
      <c r="AF2645" s="584"/>
      <c r="AG2645" s="585"/>
      <c r="AH2645" s="595">
        <f>IF(AD2645=0,0,(AF2645/AD2645)*100)</f>
        <v>0</v>
      </c>
      <c r="AI2645" s="596"/>
      <c r="AJ2645" s="542"/>
      <c r="AK2645" s="580"/>
      <c r="AL2645" s="584"/>
      <c r="AM2645" s="585"/>
      <c r="AN2645" s="595">
        <f>IF(AJ2645=0,0,(AL2645/AJ2645)*100)</f>
        <v>0</v>
      </c>
      <c r="AO2645" s="596"/>
      <c r="AP2645" s="542"/>
      <c r="AQ2645" s="580"/>
      <c r="AR2645" s="584"/>
      <c r="AS2645" s="585"/>
      <c r="AT2645" s="595">
        <f>IF(AP2645=0,0,(AR2645/AP2645)*100)</f>
        <v>0</v>
      </c>
      <c r="AU2645" s="596"/>
      <c r="AV2645" s="599">
        <f>AD2645+AJ2645+AP2645</f>
        <v>0</v>
      </c>
      <c r="AW2645" s="600"/>
      <c r="AX2645" s="630">
        <f>AF2645+AL2645+AR2645</f>
        <v>0</v>
      </c>
      <c r="AY2645" s="631"/>
      <c r="AZ2645" s="595">
        <f>IF(AV2645=0,0,(AX2645/AV2645)*100)</f>
        <v>0</v>
      </c>
      <c r="BA2645" s="596"/>
      <c r="BB2645" s="542"/>
      <c r="BC2645" s="580"/>
      <c r="BD2645" s="584"/>
      <c r="BE2645" s="585"/>
      <c r="BF2645" s="595">
        <f>IF(BB2645=0,0,(BD2645/BB2645)*100)</f>
        <v>0</v>
      </c>
      <c r="BG2645" s="596"/>
      <c r="BH2645" s="599">
        <f>AV2645+BB2645</f>
        <v>0</v>
      </c>
      <c r="BI2645" s="600"/>
      <c r="BJ2645" s="630">
        <f>AX2645+BD2645</f>
        <v>0</v>
      </c>
      <c r="BK2645" s="631"/>
      <c r="BL2645" s="595">
        <f>IF(BH2645=0,0,(BJ2645/BH2645)*100)</f>
        <v>0</v>
      </c>
      <c r="BM2645" s="596"/>
      <c r="BN2645" s="656">
        <f>(AF2645*2)+(AL2645*2)+(AR2645*3)+BD2645</f>
        <v>0</v>
      </c>
      <c r="BO2645" s="657"/>
      <c r="BP2645" s="658"/>
      <c r="BQ2645" s="676">
        <f t="shared" ref="BQ2645" si="2583">IF(BS2645=0,0,50*BR2645/BS2645)</f>
        <v>0</v>
      </c>
      <c r="BR2645" s="662">
        <f t="shared" ref="BR2645" si="2584">(BN2645*BU$2607)+(N2645*BU$2608)+(Z2645*BU$2609)+(R2645*BU$2610)+(X2645*BU$2611)+(AB2645*BU$2612)+(V2645*BU$2617)</f>
        <v>0</v>
      </c>
      <c r="BS2645" s="662">
        <f t="shared" ref="BS2645" si="2585">((BB2645-BD2645)*BU$2614)+((AV2645-AX2645)*BU$2613)+(H2645*BU$2615)+(P2645*BU$2616)</f>
        <v>0</v>
      </c>
      <c r="BT2645" s="15"/>
      <c r="BU2645" s="15"/>
      <c r="BV2645" s="95"/>
    </row>
    <row r="2646" spans="1:77" ht="22.5" customHeight="1" thickBot="1" x14ac:dyDescent="0.3">
      <c r="A2646" s="95"/>
      <c r="B2646" s="571"/>
      <c r="C2646" s="642" t="str">
        <f>IF(ROSTER!D$46="","",ROSTER!D$46)</f>
        <v/>
      </c>
      <c r="D2646" s="643"/>
      <c r="E2646" s="575"/>
      <c r="F2646" s="577"/>
      <c r="G2646" s="583"/>
      <c r="H2646" s="579"/>
      <c r="I2646" s="545"/>
      <c r="J2646" s="544"/>
      <c r="K2646" s="581"/>
      <c r="L2646" s="586"/>
      <c r="M2646" s="587"/>
      <c r="N2646" s="590" t="s">
        <v>16</v>
      </c>
      <c r="O2646" s="591"/>
      <c r="P2646" s="544"/>
      <c r="Q2646" s="581"/>
      <c r="R2646" s="586"/>
      <c r="S2646" s="587"/>
      <c r="T2646" s="592" t="s">
        <v>16</v>
      </c>
      <c r="U2646" s="592"/>
      <c r="V2646" s="544"/>
      <c r="W2646" s="545"/>
      <c r="X2646" s="594"/>
      <c r="Y2646" s="545"/>
      <c r="Z2646" s="544"/>
      <c r="AA2646" s="545"/>
      <c r="AB2646" s="544"/>
      <c r="AC2646" s="545"/>
      <c r="AD2646" s="544"/>
      <c r="AE2646" s="581"/>
      <c r="AF2646" s="586"/>
      <c r="AG2646" s="587"/>
      <c r="AH2646" s="597"/>
      <c r="AI2646" s="598"/>
      <c r="AJ2646" s="544"/>
      <c r="AK2646" s="581"/>
      <c r="AL2646" s="586"/>
      <c r="AM2646" s="587"/>
      <c r="AN2646" s="597"/>
      <c r="AO2646" s="598"/>
      <c r="AP2646" s="544"/>
      <c r="AQ2646" s="581"/>
      <c r="AR2646" s="586"/>
      <c r="AS2646" s="587"/>
      <c r="AT2646" s="597"/>
      <c r="AU2646" s="598"/>
      <c r="AV2646" s="601"/>
      <c r="AW2646" s="602"/>
      <c r="AX2646" s="701"/>
      <c r="AY2646" s="702"/>
      <c r="AZ2646" s="597"/>
      <c r="BA2646" s="598"/>
      <c r="BB2646" s="544"/>
      <c r="BC2646" s="581"/>
      <c r="BD2646" s="586"/>
      <c r="BE2646" s="587"/>
      <c r="BF2646" s="597"/>
      <c r="BG2646" s="598"/>
      <c r="BH2646" s="601"/>
      <c r="BI2646" s="602"/>
      <c r="BJ2646" s="701"/>
      <c r="BK2646" s="702"/>
      <c r="BL2646" s="597"/>
      <c r="BM2646" s="598"/>
      <c r="BN2646" s="659"/>
      <c r="BO2646" s="660"/>
      <c r="BP2646" s="661"/>
      <c r="BQ2646" s="677"/>
      <c r="BR2646" s="663"/>
      <c r="BS2646" s="663"/>
      <c r="BT2646" s="15"/>
      <c r="BU2646" s="15"/>
      <c r="BV2646" s="95"/>
    </row>
    <row r="2647" spans="1:77" s="21" customFormat="1" ht="33.4" customHeight="1" x14ac:dyDescent="0.45">
      <c r="A2647" s="98"/>
      <c r="B2647" s="612"/>
      <c r="C2647" s="613"/>
      <c r="D2647" s="613" t="s">
        <v>10</v>
      </c>
      <c r="E2647" s="616"/>
      <c r="F2647" s="279"/>
      <c r="G2647" s="279"/>
      <c r="H2647" s="517">
        <f>SUM(H2607:I2646)</f>
        <v>0</v>
      </c>
      <c r="I2647" s="618"/>
      <c r="J2647" s="517">
        <f>SUM(J2607:K2646)</f>
        <v>0</v>
      </c>
      <c r="K2647" s="618"/>
      <c r="L2647" s="620">
        <f>SUM(L2607:M2646)</f>
        <v>0</v>
      </c>
      <c r="M2647" s="621"/>
      <c r="N2647" s="548">
        <f>L2647+J2647</f>
        <v>0</v>
      </c>
      <c r="O2647" s="518"/>
      <c r="P2647" s="620">
        <f>SUM(P2607:Q2646)</f>
        <v>0</v>
      </c>
      <c r="Q2647" s="618"/>
      <c r="R2647" s="620">
        <f>SUM(R2607:S2646)</f>
        <v>0</v>
      </c>
      <c r="S2647" s="621"/>
      <c r="T2647" s="548">
        <f>R2647-P2647</f>
        <v>0</v>
      </c>
      <c r="U2647" s="518"/>
      <c r="V2647" s="517">
        <f>SUM(V2607:W2646)</f>
        <v>0</v>
      </c>
      <c r="W2647" s="518"/>
      <c r="X2647" s="621">
        <f>SUM(X2607:Y2646)</f>
        <v>0</v>
      </c>
      <c r="Y2647" s="621"/>
      <c r="Z2647" s="517">
        <f>SUM(Z2607:AA2646)</f>
        <v>0</v>
      </c>
      <c r="AA2647" s="518"/>
      <c r="AB2647" s="517">
        <f>SUM(AB2607:AC2646)</f>
        <v>0</v>
      </c>
      <c r="AC2647" s="518"/>
      <c r="AD2647" s="621">
        <f>SUM(AD2607:AE2646)</f>
        <v>0</v>
      </c>
      <c r="AE2647" s="618"/>
      <c r="AF2647" s="620">
        <f>SUM(AF2607:AG2646)</f>
        <v>0</v>
      </c>
      <c r="AG2647" s="621"/>
      <c r="AH2647" s="548">
        <f>IF(AD2647=0,0,(AF2647/AD2647)*100)</f>
        <v>0</v>
      </c>
      <c r="AI2647" s="518"/>
      <c r="AJ2647" s="620">
        <f>SUM(AJ2607:AK2646)</f>
        <v>0</v>
      </c>
      <c r="AK2647" s="618"/>
      <c r="AL2647" s="620">
        <f>SUM(AL2607:AM2646)</f>
        <v>0</v>
      </c>
      <c r="AM2647" s="621"/>
      <c r="AN2647" s="548">
        <f>IF(AJ2647=0,0,(AL2647/AJ2647)*100)</f>
        <v>0</v>
      </c>
      <c r="AO2647" s="518"/>
      <c r="AP2647" s="620">
        <f>SUM(AP2607:AQ2646)</f>
        <v>0</v>
      </c>
      <c r="AQ2647" s="618"/>
      <c r="AR2647" s="620">
        <f>SUM(AR2607:AS2646)</f>
        <v>0</v>
      </c>
      <c r="AS2647" s="621"/>
      <c r="AT2647" s="548">
        <f>IF(AP2647=0,0,(AR2647/AP2647)*100)</f>
        <v>0</v>
      </c>
      <c r="AU2647" s="518"/>
      <c r="AV2647" s="517">
        <f>AD2647+AJ2647+AP2647</f>
        <v>0</v>
      </c>
      <c r="AW2647" s="618"/>
      <c r="AX2647" s="620">
        <f>AF2647+AL2647+AR2647</f>
        <v>0</v>
      </c>
      <c r="AY2647" s="624"/>
      <c r="AZ2647" s="548">
        <f>IF(AV2647=0,0,(AX2647/AV2647)*100)</f>
        <v>0</v>
      </c>
      <c r="BA2647" s="518"/>
      <c r="BB2647" s="620">
        <f>SUM(BB2607:BC2646)</f>
        <v>0</v>
      </c>
      <c r="BC2647" s="618"/>
      <c r="BD2647" s="620">
        <f>SUM(BD2607:BE2646)</f>
        <v>0</v>
      </c>
      <c r="BE2647" s="621"/>
      <c r="BF2647" s="548">
        <f>IF(BB2647=0,0,(BD2647/BB2647)*100)</f>
        <v>0</v>
      </c>
      <c r="BG2647" s="518"/>
      <c r="BH2647" s="517">
        <f>AV2647+BB2647</f>
        <v>0</v>
      </c>
      <c r="BI2647" s="618"/>
      <c r="BJ2647" s="620">
        <f>AX2647+BD2647</f>
        <v>0</v>
      </c>
      <c r="BK2647" s="624"/>
      <c r="BL2647" s="548">
        <f>IF(BH2647=0,0,(BJ2647/BH2647)*100)</f>
        <v>0</v>
      </c>
      <c r="BM2647" s="664"/>
      <c r="BN2647" s="666">
        <f>SUM(BN2607:BP2646)</f>
        <v>0</v>
      </c>
      <c r="BO2647" s="667"/>
      <c r="BP2647" s="668"/>
      <c r="BQ2647" s="681">
        <f>SUM(BQ2607:BQ2646)</f>
        <v>0</v>
      </c>
      <c r="BR2647" s="685">
        <f t="shared" ref="BR2647" si="2586">(BN2647*BU$2607)+(N2647*BU$2608)+(Z2647*BU$2609)+(R2647*BU$2610)+(X2647*BU$2611)+(AB2647*BU$2612)+(V2647*BU$2617)</f>
        <v>0</v>
      </c>
      <c r="BS2647" s="683">
        <f t="shared" ref="BS2647" si="2587">((BB2647-BD2647)*BU$2614)+((AV2647-AX2647)*BU$2613)+(H2647*BU$2615)+(P2647*BU$2616)</f>
        <v>0</v>
      </c>
      <c r="BT2647" s="20"/>
      <c r="BU2647" s="20"/>
      <c r="BV2647" s="98"/>
    </row>
    <row r="2648" spans="1:77" s="21" customFormat="1" ht="33.950000000000003" customHeight="1" thickBot="1" x14ac:dyDescent="0.5">
      <c r="A2648" s="98"/>
      <c r="B2648" s="614"/>
      <c r="C2648" s="615"/>
      <c r="D2648" s="615"/>
      <c r="E2648" s="617"/>
      <c r="F2648" s="280"/>
      <c r="G2648" s="280"/>
      <c r="H2648" s="519"/>
      <c r="I2648" s="619"/>
      <c r="J2648" s="519"/>
      <c r="K2648" s="619"/>
      <c r="L2648" s="622"/>
      <c r="M2648" s="623"/>
      <c r="N2648" s="549" t="s">
        <v>16</v>
      </c>
      <c r="O2648" s="520"/>
      <c r="P2648" s="622"/>
      <c r="Q2648" s="619"/>
      <c r="R2648" s="622"/>
      <c r="S2648" s="623"/>
      <c r="T2648" s="549" t="s">
        <v>16</v>
      </c>
      <c r="U2648" s="520"/>
      <c r="V2648" s="519"/>
      <c r="W2648" s="520"/>
      <c r="X2648" s="623"/>
      <c r="Y2648" s="623"/>
      <c r="Z2648" s="519"/>
      <c r="AA2648" s="520"/>
      <c r="AB2648" s="519"/>
      <c r="AC2648" s="520"/>
      <c r="AD2648" s="623"/>
      <c r="AE2648" s="619"/>
      <c r="AF2648" s="622"/>
      <c r="AG2648" s="623"/>
      <c r="AH2648" s="549"/>
      <c r="AI2648" s="520"/>
      <c r="AJ2648" s="622"/>
      <c r="AK2648" s="619"/>
      <c r="AL2648" s="622"/>
      <c r="AM2648" s="623"/>
      <c r="AN2648" s="549"/>
      <c r="AO2648" s="520"/>
      <c r="AP2648" s="622"/>
      <c r="AQ2648" s="619"/>
      <c r="AR2648" s="622"/>
      <c r="AS2648" s="623"/>
      <c r="AT2648" s="549"/>
      <c r="AU2648" s="520"/>
      <c r="AV2648" s="519"/>
      <c r="AW2648" s="619"/>
      <c r="AX2648" s="622"/>
      <c r="AY2648" s="625"/>
      <c r="AZ2648" s="549"/>
      <c r="BA2648" s="520"/>
      <c r="BB2648" s="622"/>
      <c r="BC2648" s="619"/>
      <c r="BD2648" s="622"/>
      <c r="BE2648" s="623"/>
      <c r="BF2648" s="549"/>
      <c r="BG2648" s="520"/>
      <c r="BH2648" s="519"/>
      <c r="BI2648" s="619"/>
      <c r="BJ2648" s="622"/>
      <c r="BK2648" s="625"/>
      <c r="BL2648" s="549"/>
      <c r="BM2648" s="665"/>
      <c r="BN2648" s="669"/>
      <c r="BO2648" s="670"/>
      <c r="BP2648" s="671"/>
      <c r="BQ2648" s="682"/>
      <c r="BR2648" s="686"/>
      <c r="BS2648" s="684"/>
      <c r="BT2648" s="20"/>
      <c r="BU2648" s="20"/>
      <c r="BV2648" s="98"/>
    </row>
    <row r="2649" spans="1:77" s="21" customFormat="1" ht="33" customHeight="1" thickBot="1" x14ac:dyDescent="0.5">
      <c r="A2649" s="98"/>
      <c r="B2649" s="612"/>
      <c r="C2649" s="613"/>
      <c r="D2649" s="613" t="s">
        <v>13</v>
      </c>
      <c r="E2649" s="616"/>
      <c r="F2649" s="281"/>
      <c r="G2649" s="282"/>
      <c r="H2649" s="528"/>
      <c r="I2649" s="636"/>
      <c r="J2649" s="528"/>
      <c r="K2649" s="636"/>
      <c r="L2649" s="638"/>
      <c r="M2649" s="639"/>
      <c r="N2649" s="548">
        <f>J2649+L2649</f>
        <v>0</v>
      </c>
      <c r="O2649" s="518"/>
      <c r="P2649" s="638"/>
      <c r="Q2649" s="636"/>
      <c r="R2649" s="638"/>
      <c r="S2649" s="639"/>
      <c r="T2649" s="548">
        <f>R2649-P2649</f>
        <v>0</v>
      </c>
      <c r="U2649" s="518"/>
      <c r="V2649" s="528"/>
      <c r="W2649" s="529"/>
      <c r="X2649" s="528"/>
      <c r="Y2649" s="529"/>
      <c r="Z2649" s="528"/>
      <c r="AA2649" s="529"/>
      <c r="AB2649" s="528"/>
      <c r="AC2649" s="529"/>
      <c r="AD2649" s="639"/>
      <c r="AE2649" s="636"/>
      <c r="AF2649" s="638"/>
      <c r="AG2649" s="639"/>
      <c r="AH2649" s="548">
        <f>IF(AD2649=0,0,(AF2649/AD2649)*100)</f>
        <v>0</v>
      </c>
      <c r="AI2649" s="518"/>
      <c r="AJ2649" s="638"/>
      <c r="AK2649" s="636"/>
      <c r="AL2649" s="638"/>
      <c r="AM2649" s="639"/>
      <c r="AN2649" s="548">
        <f>IF(AJ2649=0,0,(AL2649/AJ2649)*100)</f>
        <v>0</v>
      </c>
      <c r="AO2649" s="518"/>
      <c r="AP2649" s="638"/>
      <c r="AQ2649" s="636"/>
      <c r="AR2649" s="638"/>
      <c r="AS2649" s="639"/>
      <c r="AT2649" s="548">
        <f>IF(AP2649=0,0,(AR2649/AP2649)*100)</f>
        <v>0</v>
      </c>
      <c r="AU2649" s="518"/>
      <c r="AV2649" s="517">
        <f>AD2649+AJ2649+AP2649</f>
        <v>0</v>
      </c>
      <c r="AW2649" s="618"/>
      <c r="AX2649" s="620">
        <f>AF2649+AL2649+AR2649</f>
        <v>0</v>
      </c>
      <c r="AY2649" s="624"/>
      <c r="AZ2649" s="548">
        <f>IF(AV2649=0,0,(AX2649/AV2649)*100)</f>
        <v>0</v>
      </c>
      <c r="BA2649" s="518"/>
      <c r="BB2649" s="638"/>
      <c r="BC2649" s="636"/>
      <c r="BD2649" s="638"/>
      <c r="BE2649" s="639"/>
      <c r="BF2649" s="548">
        <f>IF(BB2649=0,0,(BD2649/BB2649)*100)</f>
        <v>0</v>
      </c>
      <c r="BG2649" s="518"/>
      <c r="BH2649" s="517">
        <f>AV2649+BB2649</f>
        <v>0</v>
      </c>
      <c r="BI2649" s="618"/>
      <c r="BJ2649" s="620">
        <f>AX2649+BD2649</f>
        <v>0</v>
      </c>
      <c r="BK2649" s="624"/>
      <c r="BL2649" s="548">
        <f>IF(BH2649=0,0,(BJ2649/BH2649)*100)</f>
        <v>0</v>
      </c>
      <c r="BM2649" s="664"/>
      <c r="BN2649" s="693">
        <f>(AF2649*2)+(AL2649*2)+(AR2649*3)+BD2649</f>
        <v>0</v>
      </c>
      <c r="BO2649" s="694"/>
      <c r="BP2649" s="695"/>
      <c r="BQ2649" s="699"/>
      <c r="BR2649" s="283"/>
      <c r="BS2649" s="284"/>
      <c r="BT2649" s="20"/>
      <c r="BU2649" s="20"/>
      <c r="BV2649" s="98"/>
    </row>
    <row r="2650" spans="1:77" s="21" customFormat="1" ht="33.75" customHeight="1" thickBot="1" x14ac:dyDescent="0.5">
      <c r="A2650" s="98"/>
      <c r="B2650" s="285"/>
      <c r="C2650" s="286"/>
      <c r="D2650" s="634"/>
      <c r="E2650" s="635"/>
      <c r="F2650" s="287"/>
      <c r="G2650" s="287"/>
      <c r="H2650" s="530"/>
      <c r="I2650" s="637"/>
      <c r="J2650" s="530"/>
      <c r="K2650" s="637"/>
      <c r="L2650" s="640"/>
      <c r="M2650" s="641"/>
      <c r="N2650" s="549">
        <f>IF((N2647+N2649)=0,0,N2647/(N2647+N2649)*100)</f>
        <v>0</v>
      </c>
      <c r="O2650" s="520"/>
      <c r="P2650" s="640"/>
      <c r="Q2650" s="637"/>
      <c r="R2650" s="640"/>
      <c r="S2650" s="641"/>
      <c r="T2650" s="549"/>
      <c r="U2650" s="520"/>
      <c r="V2650" s="530"/>
      <c r="W2650" s="531"/>
      <c r="X2650" s="530"/>
      <c r="Y2650" s="531"/>
      <c r="Z2650" s="530"/>
      <c r="AA2650" s="531"/>
      <c r="AB2650" s="530"/>
      <c r="AC2650" s="531"/>
      <c r="AD2650" s="641"/>
      <c r="AE2650" s="637"/>
      <c r="AF2650" s="640"/>
      <c r="AG2650" s="641"/>
      <c r="AH2650" s="549"/>
      <c r="AI2650" s="520"/>
      <c r="AJ2650" s="640"/>
      <c r="AK2650" s="637"/>
      <c r="AL2650" s="640"/>
      <c r="AM2650" s="641"/>
      <c r="AN2650" s="549"/>
      <c r="AO2650" s="520"/>
      <c r="AP2650" s="640"/>
      <c r="AQ2650" s="637"/>
      <c r="AR2650" s="640"/>
      <c r="AS2650" s="641"/>
      <c r="AT2650" s="549"/>
      <c r="AU2650" s="520"/>
      <c r="AV2650" s="519"/>
      <c r="AW2650" s="619"/>
      <c r="AX2650" s="622"/>
      <c r="AY2650" s="625"/>
      <c r="AZ2650" s="549"/>
      <c r="BA2650" s="520"/>
      <c r="BB2650" s="640"/>
      <c r="BC2650" s="637"/>
      <c r="BD2650" s="640"/>
      <c r="BE2650" s="641"/>
      <c r="BF2650" s="549"/>
      <c r="BG2650" s="520"/>
      <c r="BH2650" s="519"/>
      <c r="BI2650" s="619"/>
      <c r="BJ2650" s="622"/>
      <c r="BK2650" s="625"/>
      <c r="BL2650" s="549"/>
      <c r="BM2650" s="665"/>
      <c r="BN2650" s="696"/>
      <c r="BO2650" s="697"/>
      <c r="BP2650" s="698"/>
      <c r="BQ2650" s="700"/>
      <c r="BR2650" s="79"/>
      <c r="BS2650" s="79"/>
      <c r="BT2650" s="20"/>
      <c r="BU2650" s="20"/>
      <c r="BV2650" s="98"/>
    </row>
    <row r="2651" spans="1:77" ht="16.5" customHeight="1" thickTop="1" thickBot="1" x14ac:dyDescent="0.5">
      <c r="A2651" s="95"/>
      <c r="B2651" s="288"/>
      <c r="C2651" s="70"/>
      <c r="D2651" s="70"/>
      <c r="E2651" s="70"/>
      <c r="F2651" s="70"/>
      <c r="G2651" s="70"/>
      <c r="H2651" s="70"/>
      <c r="I2651" s="70"/>
      <c r="J2651" s="70"/>
      <c r="K2651" s="70"/>
      <c r="L2651" s="70"/>
      <c r="M2651" s="70"/>
      <c r="N2651" s="70"/>
      <c r="O2651" s="70"/>
      <c r="P2651" s="70"/>
      <c r="Q2651" s="70"/>
      <c r="R2651" s="70"/>
      <c r="S2651" s="70"/>
      <c r="T2651" s="70"/>
      <c r="U2651" s="70"/>
      <c r="V2651" s="70"/>
      <c r="W2651" s="70"/>
      <c r="X2651" s="70"/>
      <c r="Y2651" s="70"/>
      <c r="Z2651" s="70"/>
      <c r="AA2651" s="70"/>
      <c r="AB2651" s="70"/>
      <c r="AC2651" s="70"/>
      <c r="AD2651" s="70"/>
      <c r="AE2651" s="70"/>
      <c r="AF2651" s="70"/>
      <c r="AG2651" s="70"/>
      <c r="AH2651" s="289"/>
      <c r="AI2651" s="289"/>
      <c r="AJ2651" s="70"/>
      <c r="AK2651" s="70"/>
      <c r="AL2651" s="70"/>
      <c r="AM2651" s="70"/>
      <c r="AN2651" s="70"/>
      <c r="AO2651" s="70"/>
      <c r="AP2651" s="70"/>
      <c r="AQ2651" s="70"/>
      <c r="AR2651" s="70"/>
      <c r="AS2651" s="70"/>
      <c r="AT2651" s="70"/>
      <c r="AU2651" s="70"/>
      <c r="AV2651" s="70"/>
      <c r="AW2651" s="70"/>
      <c r="AX2651" s="70"/>
      <c r="AY2651" s="70"/>
      <c r="AZ2651" s="70"/>
      <c r="BA2651" s="70"/>
      <c r="BB2651" s="70"/>
      <c r="BC2651" s="70"/>
      <c r="BD2651" s="70"/>
      <c r="BE2651" s="70"/>
      <c r="BF2651" s="70"/>
      <c r="BG2651" s="70"/>
      <c r="BH2651" s="70"/>
      <c r="BI2651" s="70"/>
      <c r="BJ2651" s="70"/>
      <c r="BK2651" s="70"/>
      <c r="BL2651" s="70"/>
      <c r="BM2651" s="70"/>
      <c r="BN2651" s="70"/>
      <c r="BO2651" s="70"/>
      <c r="BP2651" s="70"/>
      <c r="BQ2651" s="89"/>
      <c r="BR2651" s="674">
        <f>IF((J2647+L2649)=0,0,(J2647/(J2647+L2649)*100)%)</f>
        <v>0</v>
      </c>
      <c r="BS2651" s="675"/>
      <c r="BT2651" s="674">
        <f>IF((L2647+J2649)=0,0,(L2647/(L2647+J2649)*100)%)</f>
        <v>0</v>
      </c>
      <c r="BU2651" s="675"/>
      <c r="BV2651" s="95"/>
    </row>
    <row r="2652" spans="1:77" s="23" customFormat="1" ht="79.5" customHeight="1" thickTop="1" thickBot="1" x14ac:dyDescent="0.55000000000000004">
      <c r="A2652" s="99"/>
      <c r="B2652" s="565" t="s">
        <v>64</v>
      </c>
      <c r="C2652" s="566"/>
      <c r="D2652" s="113"/>
      <c r="E2652" s="532" t="s">
        <v>54</v>
      </c>
      <c r="F2652" s="532"/>
      <c r="G2652" s="532"/>
      <c r="H2652" s="532"/>
      <c r="I2652" s="94"/>
      <c r="J2652" s="533"/>
      <c r="K2652" s="534"/>
      <c r="L2652" s="535"/>
      <c r="M2652" s="290"/>
      <c r="N2652" s="533"/>
      <c r="O2652" s="534"/>
      <c r="P2652" s="535"/>
      <c r="Q2652" s="536" t="s">
        <v>47</v>
      </c>
      <c r="R2652" s="537"/>
      <c r="S2652" s="537"/>
      <c r="T2652" s="538"/>
      <c r="U2652" s="533"/>
      <c r="V2652" s="534"/>
      <c r="W2652" s="535"/>
      <c r="X2652" s="290"/>
      <c r="Y2652" s="533"/>
      <c r="Z2652" s="534"/>
      <c r="AA2652" s="535"/>
      <c r="AB2652" s="536" t="s">
        <v>49</v>
      </c>
      <c r="AC2652" s="537"/>
      <c r="AD2652" s="537"/>
      <c r="AE2652" s="538"/>
      <c r="AF2652" s="533"/>
      <c r="AG2652" s="534"/>
      <c r="AH2652" s="535"/>
      <c r="AI2652" s="290"/>
      <c r="AJ2652" s="533"/>
      <c r="AK2652" s="534"/>
      <c r="AL2652" s="535"/>
      <c r="AM2652" s="536" t="s">
        <v>53</v>
      </c>
      <c r="AN2652" s="537"/>
      <c r="AO2652" s="537"/>
      <c r="AP2652" s="538"/>
      <c r="AQ2652" s="533"/>
      <c r="AR2652" s="534"/>
      <c r="AS2652" s="535"/>
      <c r="AT2652" s="72"/>
      <c r="AU2652" s="533"/>
      <c r="AV2652" s="534"/>
      <c r="AW2652" s="535"/>
      <c r="AX2652" s="291"/>
      <c r="AY2652" s="291"/>
      <c r="AZ2652" s="291"/>
      <c r="BA2652" s="291"/>
      <c r="BB2652" s="567" t="s">
        <v>20</v>
      </c>
      <c r="BC2652" s="567"/>
      <c r="BD2652" s="567"/>
      <c r="BE2652" s="567"/>
      <c r="BF2652" s="568"/>
      <c r="BG2652" s="539">
        <f>BN2647</f>
        <v>0</v>
      </c>
      <c r="BH2652" s="540"/>
      <c r="BI2652" s="541"/>
      <c r="BJ2652" s="292"/>
      <c r="BK2652" s="539">
        <f>BN2649</f>
        <v>0</v>
      </c>
      <c r="BL2652" s="540"/>
      <c r="BM2652" s="541"/>
      <c r="BN2652" s="73"/>
      <c r="BO2652" s="73"/>
      <c r="BP2652" s="73"/>
      <c r="BQ2652" s="90"/>
      <c r="BR2652" s="24"/>
      <c r="BS2652" s="24"/>
      <c r="BT2652" s="22"/>
      <c r="BU2652" s="22"/>
      <c r="BV2652" s="99"/>
    </row>
    <row r="2653" spans="1:77" ht="15.6" customHeight="1" thickTop="1" thickBot="1" x14ac:dyDescent="0.55000000000000004">
      <c r="A2653" s="95"/>
      <c r="B2653" s="293"/>
      <c r="C2653" s="67"/>
      <c r="D2653" s="67"/>
      <c r="E2653" s="294"/>
      <c r="F2653" s="295"/>
      <c r="G2653" s="295"/>
      <c r="H2653" s="94"/>
      <c r="I2653" s="94"/>
      <c r="J2653" s="296"/>
      <c r="K2653" s="296"/>
      <c r="L2653" s="296"/>
      <c r="M2653" s="296"/>
      <c r="N2653" s="296"/>
      <c r="O2653" s="296"/>
      <c r="P2653" s="296"/>
      <c r="Q2653" s="295"/>
      <c r="R2653" s="295"/>
      <c r="S2653" s="295"/>
      <c r="T2653" s="295"/>
      <c r="U2653" s="296"/>
      <c r="V2653" s="296"/>
      <c r="W2653" s="296"/>
      <c r="X2653" s="297"/>
      <c r="Y2653" s="296"/>
      <c r="Z2653" s="296"/>
      <c r="AA2653" s="296"/>
      <c r="AB2653" s="295"/>
      <c r="AC2653" s="295"/>
      <c r="AD2653" s="295"/>
      <c r="AE2653" s="295"/>
      <c r="AF2653" s="296"/>
      <c r="AG2653" s="296"/>
      <c r="AH2653" s="296"/>
      <c r="AI2653" s="296"/>
      <c r="AJ2653" s="297"/>
      <c r="AK2653" s="297"/>
      <c r="AL2653" s="296"/>
      <c r="AM2653" s="295"/>
      <c r="AN2653" s="295"/>
      <c r="AO2653" s="295"/>
      <c r="AP2653" s="295"/>
      <c r="AQ2653" s="296"/>
      <c r="AR2653" s="296"/>
      <c r="AS2653" s="296"/>
      <c r="AT2653" s="296"/>
      <c r="AU2653" s="296"/>
      <c r="AV2653" s="72"/>
      <c r="AW2653" s="72"/>
      <c r="AX2653" s="74"/>
      <c r="AY2653" s="74"/>
      <c r="AZ2653" s="74"/>
      <c r="BA2653" s="74"/>
      <c r="BB2653" s="295"/>
      <c r="BC2653" s="298"/>
      <c r="BD2653" s="298"/>
      <c r="BE2653" s="299"/>
      <c r="BF2653" s="300"/>
      <c r="BG2653" s="301"/>
      <c r="BH2653" s="301"/>
      <c r="BI2653" s="72"/>
      <c r="BJ2653" s="302"/>
      <c r="BK2653" s="303"/>
      <c r="BL2653" s="303"/>
      <c r="BM2653" s="72"/>
      <c r="BN2653" s="74"/>
      <c r="BO2653" s="74"/>
      <c r="BP2653" s="74"/>
      <c r="BQ2653" s="91"/>
      <c r="BR2653" s="25"/>
      <c r="BS2653" s="25"/>
      <c r="BT2653" s="15"/>
      <c r="BU2653" s="15"/>
      <c r="BV2653" s="95"/>
    </row>
    <row r="2654" spans="1:77" s="23" customFormat="1" ht="79.5" customHeight="1" thickTop="1" thickBot="1" x14ac:dyDescent="0.55000000000000004">
      <c r="A2654" s="99"/>
      <c r="B2654" s="569" t="s">
        <v>46</v>
      </c>
      <c r="C2654" s="567"/>
      <c r="D2654" s="113"/>
      <c r="E2654" s="532" t="s">
        <v>55</v>
      </c>
      <c r="F2654" s="532"/>
      <c r="G2654" s="532"/>
      <c r="H2654" s="532"/>
      <c r="I2654" s="94"/>
      <c r="J2654" s="539">
        <f>J2652</f>
        <v>0</v>
      </c>
      <c r="K2654" s="540"/>
      <c r="L2654" s="541"/>
      <c r="M2654" s="290"/>
      <c r="N2654" s="539">
        <f>N2652</f>
        <v>0</v>
      </c>
      <c r="O2654" s="540"/>
      <c r="P2654" s="541"/>
      <c r="Q2654" s="536" t="s">
        <v>51</v>
      </c>
      <c r="R2654" s="537"/>
      <c r="S2654" s="537"/>
      <c r="T2654" s="538"/>
      <c r="U2654" s="539">
        <f>U2652-J2652</f>
        <v>0</v>
      </c>
      <c r="V2654" s="540"/>
      <c r="W2654" s="541"/>
      <c r="X2654" s="290"/>
      <c r="Y2654" s="539">
        <f>Y2652-N2652</f>
        <v>0</v>
      </c>
      <c r="Z2654" s="540"/>
      <c r="AA2654" s="541"/>
      <c r="AB2654" s="536" t="s">
        <v>50</v>
      </c>
      <c r="AC2654" s="537"/>
      <c r="AD2654" s="537"/>
      <c r="AE2654" s="538"/>
      <c r="AF2654" s="539">
        <f>AF2652-U2652</f>
        <v>0</v>
      </c>
      <c r="AG2654" s="540"/>
      <c r="AH2654" s="541"/>
      <c r="AI2654" s="290"/>
      <c r="AJ2654" s="539">
        <f>AJ2652-Y2652</f>
        <v>0</v>
      </c>
      <c r="AK2654" s="540"/>
      <c r="AL2654" s="541"/>
      <c r="AM2654" s="536" t="s">
        <v>52</v>
      </c>
      <c r="AN2654" s="537"/>
      <c r="AO2654" s="537"/>
      <c r="AP2654" s="538"/>
      <c r="AQ2654" s="539">
        <f>AQ2652-AF2652</f>
        <v>0</v>
      </c>
      <c r="AR2654" s="540"/>
      <c r="AS2654" s="541"/>
      <c r="AT2654" s="72"/>
      <c r="AU2654" s="539">
        <f>AU2652-AJ2652</f>
        <v>0</v>
      </c>
      <c r="AV2654" s="540"/>
      <c r="AW2654" s="541"/>
      <c r="AX2654" s="291"/>
      <c r="AY2654" s="291"/>
      <c r="AZ2654" s="291"/>
      <c r="BA2654" s="291"/>
      <c r="BB2654" s="567" t="s">
        <v>45</v>
      </c>
      <c r="BC2654" s="567"/>
      <c r="BD2654" s="567"/>
      <c r="BE2654" s="567"/>
      <c r="BF2654" s="568"/>
      <c r="BG2654" s="539">
        <f>BG2652-AQ2652</f>
        <v>0</v>
      </c>
      <c r="BH2654" s="540"/>
      <c r="BI2654" s="541"/>
      <c r="BJ2654" s="304"/>
      <c r="BK2654" s="539">
        <f>BK2652-AU2652</f>
        <v>0</v>
      </c>
      <c r="BL2654" s="540"/>
      <c r="BM2654" s="541"/>
      <c r="BN2654" s="73"/>
      <c r="BO2654" s="73"/>
      <c r="BP2654" s="73"/>
      <c r="BQ2654" s="90"/>
      <c r="BR2654" s="24"/>
      <c r="BS2654" s="24"/>
      <c r="BT2654" s="22"/>
      <c r="BU2654" s="22"/>
      <c r="BV2654" s="99"/>
      <c r="BY2654" s="21"/>
    </row>
    <row r="2655" spans="1:77" ht="18.75" customHeight="1" thickTop="1" thickBot="1" x14ac:dyDescent="0.5">
      <c r="A2655" s="95"/>
      <c r="B2655" s="305"/>
      <c r="C2655" s="71"/>
      <c r="D2655" s="71"/>
      <c r="E2655" s="71"/>
      <c r="F2655" s="92"/>
      <c r="G2655" s="92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71"/>
      <c r="T2655" s="71"/>
      <c r="U2655" s="71"/>
      <c r="V2655" s="71"/>
      <c r="W2655" s="71"/>
      <c r="X2655" s="71"/>
      <c r="Y2655" s="71"/>
      <c r="Z2655" s="71"/>
      <c r="AA2655" s="71"/>
      <c r="AB2655" s="71"/>
      <c r="AC2655" s="71"/>
      <c r="AD2655" s="71"/>
      <c r="AE2655" s="71"/>
      <c r="AF2655" s="71"/>
      <c r="AG2655" s="71"/>
      <c r="AH2655" s="306"/>
      <c r="AI2655" s="306"/>
      <c r="AJ2655" s="71"/>
      <c r="AK2655" s="71"/>
      <c r="AL2655" s="71"/>
      <c r="AM2655" s="71"/>
      <c r="AN2655" s="71"/>
      <c r="AO2655" s="71"/>
      <c r="AP2655" s="71"/>
      <c r="AQ2655" s="71"/>
      <c r="AR2655" s="71"/>
      <c r="AS2655" s="71"/>
      <c r="AT2655" s="71"/>
      <c r="AU2655" s="71"/>
      <c r="AV2655" s="71"/>
      <c r="AW2655" s="71"/>
      <c r="AX2655" s="71"/>
      <c r="AY2655" s="71"/>
      <c r="AZ2655" s="71"/>
      <c r="BA2655" s="71"/>
      <c r="BB2655" s="71"/>
      <c r="BC2655" s="703" t="s">
        <v>153</v>
      </c>
      <c r="BD2655" s="703"/>
      <c r="BE2655" s="703"/>
      <c r="BF2655" s="703"/>
      <c r="BG2655" s="703"/>
      <c r="BH2655" s="703"/>
      <c r="BI2655" s="703"/>
      <c r="BJ2655" s="703"/>
      <c r="BK2655" s="703"/>
      <c r="BL2655" s="703"/>
      <c r="BM2655" s="703"/>
      <c r="BN2655" s="703"/>
      <c r="BO2655" s="703"/>
      <c r="BP2655" s="703"/>
      <c r="BQ2655" s="318"/>
      <c r="BR2655" s="319"/>
      <c r="BS2655" s="319"/>
      <c r="BT2655" s="15"/>
      <c r="BU2655" s="15"/>
      <c r="BV2655" s="95"/>
    </row>
    <row r="2656" spans="1:77" s="93" customFormat="1" ht="13.5" customHeight="1" thickTop="1" x14ac:dyDescent="0.45">
      <c r="A2656" s="95"/>
      <c r="B2656" s="99"/>
      <c r="C2656" s="95"/>
      <c r="D2656" s="95"/>
      <c r="E2656" s="95"/>
      <c r="F2656" s="96"/>
      <c r="G2656" s="96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254"/>
      <c r="AI2656" s="254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5"/>
      <c r="BL2656" s="95"/>
      <c r="BM2656" s="95"/>
      <c r="BN2656" s="95"/>
      <c r="BO2656" s="95"/>
      <c r="BP2656" s="95"/>
      <c r="BQ2656" s="97"/>
      <c r="BR2656" s="97"/>
      <c r="BS2656" s="97"/>
      <c r="BT2656" s="95"/>
      <c r="BU2656" s="95"/>
      <c r="BV2656" s="95"/>
    </row>
    <row r="2657" spans="1:79" s="17" customFormat="1" ht="33.75" x14ac:dyDescent="0.5">
      <c r="A2657" s="255"/>
      <c r="B2657" s="604" t="s">
        <v>9</v>
      </c>
      <c r="C2657" s="604"/>
      <c r="D2657" s="604"/>
      <c r="E2657" s="604"/>
      <c r="F2657" s="604"/>
      <c r="G2657" s="604"/>
      <c r="H2657" s="604"/>
      <c r="I2657" s="604"/>
      <c r="J2657" s="604"/>
      <c r="K2657" s="604"/>
      <c r="L2657" s="604"/>
      <c r="M2657" s="604"/>
      <c r="N2657" s="604"/>
      <c r="O2657" s="604"/>
      <c r="P2657" s="604"/>
      <c r="Q2657" s="604"/>
      <c r="R2657" s="604"/>
      <c r="S2657" s="604"/>
      <c r="T2657" s="604"/>
      <c r="U2657" s="604"/>
      <c r="V2657" s="604"/>
      <c r="W2657" s="604"/>
      <c r="X2657" s="604"/>
      <c r="Y2657" s="604"/>
      <c r="Z2657" s="604"/>
      <c r="AA2657" s="604"/>
      <c r="AB2657" s="604"/>
      <c r="AC2657" s="604"/>
      <c r="AD2657" s="604"/>
      <c r="AE2657" s="604"/>
      <c r="AF2657" s="604"/>
      <c r="AG2657" s="604"/>
      <c r="AH2657" s="604"/>
      <c r="AI2657" s="604"/>
      <c r="AJ2657" s="604"/>
      <c r="AK2657" s="604"/>
      <c r="AL2657" s="604"/>
      <c r="AM2657" s="604"/>
      <c r="AN2657" s="604"/>
      <c r="AO2657" s="604"/>
      <c r="AP2657" s="604"/>
      <c r="AQ2657" s="604"/>
      <c r="AR2657" s="604"/>
      <c r="AS2657" s="604"/>
      <c r="AT2657" s="604"/>
      <c r="AU2657" s="604"/>
      <c r="AV2657" s="604"/>
      <c r="AW2657" s="604"/>
      <c r="AX2657" s="604"/>
      <c r="AY2657" s="604"/>
      <c r="AZ2657" s="604"/>
      <c r="BA2657" s="604"/>
      <c r="BB2657" s="604"/>
      <c r="BC2657" s="604"/>
      <c r="BD2657" s="604"/>
      <c r="BE2657" s="604"/>
      <c r="BF2657" s="604"/>
      <c r="BG2657" s="604"/>
      <c r="BH2657" s="604"/>
      <c r="BI2657" s="604"/>
      <c r="BJ2657" s="604"/>
      <c r="BK2657" s="604"/>
      <c r="BL2657" s="604"/>
      <c r="BM2657" s="604"/>
      <c r="BN2657" s="604"/>
      <c r="BO2657" s="604"/>
      <c r="BP2657" s="604"/>
      <c r="BQ2657" s="256"/>
      <c r="BR2657" s="256"/>
      <c r="BS2657" s="256"/>
      <c r="BT2657" s="257"/>
      <c r="BU2657" s="257"/>
      <c r="BV2657" s="255"/>
    </row>
    <row r="2658" spans="1:79" ht="10.9" customHeight="1" x14ac:dyDescent="0.45">
      <c r="A2658" s="95"/>
      <c r="B2658" s="258"/>
      <c r="C2658" s="62"/>
      <c r="D2658" s="62"/>
      <c r="E2658" s="62"/>
      <c r="F2658" s="63"/>
      <c r="G2658" s="63"/>
      <c r="H2658" s="62"/>
      <c r="I2658" s="62"/>
      <c r="J2658" s="62"/>
      <c r="K2658" s="62"/>
      <c r="L2658" s="62"/>
      <c r="M2658" s="62"/>
      <c r="N2658" s="62"/>
      <c r="O2658" s="62"/>
      <c r="P2658" s="62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62"/>
      <c r="AC2658" s="62"/>
      <c r="AD2658" s="62"/>
      <c r="AE2658" s="62"/>
      <c r="AF2658" s="62"/>
      <c r="AG2658" s="62"/>
      <c r="AH2658" s="259"/>
      <c r="AI2658" s="259"/>
      <c r="AJ2658" s="62"/>
      <c r="AK2658" s="62"/>
      <c r="AL2658" s="62"/>
      <c r="AM2658" s="62"/>
      <c r="AN2658" s="62"/>
      <c r="AO2658" s="62"/>
      <c r="AP2658" s="62"/>
      <c r="AQ2658" s="62"/>
      <c r="AR2658" s="62"/>
      <c r="AS2658" s="62"/>
      <c r="AT2658" s="62"/>
      <c r="AU2658" s="62"/>
      <c r="AV2658" s="62"/>
      <c r="AW2658" s="62"/>
      <c r="AX2658" s="62"/>
      <c r="AY2658" s="62"/>
      <c r="AZ2658" s="62"/>
      <c r="BA2658" s="62"/>
      <c r="BB2658" s="62"/>
      <c r="BC2658" s="62"/>
      <c r="BD2658" s="62"/>
      <c r="BE2658" s="62"/>
      <c r="BF2658" s="62"/>
      <c r="BG2658" s="62"/>
      <c r="BH2658" s="62"/>
      <c r="BI2658" s="62"/>
      <c r="BJ2658" s="62"/>
      <c r="BK2658" s="62"/>
      <c r="BL2658" s="62"/>
      <c r="BM2658" s="62"/>
      <c r="BN2658" s="62"/>
      <c r="BO2658" s="62"/>
      <c r="BP2658" s="94"/>
      <c r="BQ2658" s="87"/>
      <c r="BR2658" s="94"/>
      <c r="BS2658" s="94"/>
      <c r="BT2658" s="15"/>
      <c r="BU2658" s="15"/>
      <c r="BV2658" s="95"/>
    </row>
    <row r="2659" spans="1:79" s="18" customFormat="1" ht="36.75" customHeight="1" x14ac:dyDescent="0.45">
      <c r="A2659" s="260"/>
      <c r="B2659" s="258"/>
      <c r="C2659" s="261"/>
      <c r="D2659" s="262" t="s">
        <v>10</v>
      </c>
      <c r="E2659" s="605" t="str">
        <f>IF(ROSTER!D$3="","",ROSTER!D$3)</f>
        <v/>
      </c>
      <c r="F2659" s="605"/>
      <c r="G2659" s="605"/>
      <c r="H2659" s="605"/>
      <c r="I2659" s="605"/>
      <c r="J2659" s="605"/>
      <c r="K2659" s="605"/>
      <c r="L2659" s="605"/>
      <c r="M2659" s="605"/>
      <c r="N2659" s="605"/>
      <c r="O2659" s="605"/>
      <c r="P2659" s="605"/>
      <c r="Q2659" s="605"/>
      <c r="R2659" s="605"/>
      <c r="S2659" s="605"/>
      <c r="T2659" s="605"/>
      <c r="U2659" s="605"/>
      <c r="V2659" s="605"/>
      <c r="W2659" s="605"/>
      <c r="X2659" s="605"/>
      <c r="Y2659" s="605"/>
      <c r="Z2659" s="605"/>
      <c r="AA2659" s="605"/>
      <c r="AB2659" s="605"/>
      <c r="AC2659" s="605"/>
      <c r="AD2659" s="605"/>
      <c r="AE2659" s="605"/>
      <c r="AF2659" s="316"/>
      <c r="AG2659" s="606" t="s">
        <v>11</v>
      </c>
      <c r="AH2659" s="606"/>
      <c r="AI2659" s="606"/>
      <c r="AJ2659" s="606"/>
      <c r="AK2659" s="606"/>
      <c r="AL2659" s="606"/>
      <c r="AM2659" s="606"/>
      <c r="AN2659" s="607"/>
      <c r="AO2659" s="607"/>
      <c r="AP2659" s="607"/>
      <c r="AQ2659" s="607"/>
      <c r="AR2659" s="607"/>
      <c r="AS2659" s="607"/>
      <c r="AT2659" s="607"/>
      <c r="AU2659" s="607"/>
      <c r="AV2659" s="607"/>
      <c r="AW2659" s="607"/>
      <c r="AX2659" s="607"/>
      <c r="AY2659" s="607"/>
      <c r="AZ2659" s="607"/>
      <c r="BA2659" s="607"/>
      <c r="BB2659" s="607"/>
      <c r="BC2659" s="607"/>
      <c r="BD2659" s="607"/>
      <c r="BE2659" s="607"/>
      <c r="BF2659" s="607"/>
      <c r="BG2659" s="607"/>
      <c r="BH2659" s="607"/>
      <c r="BI2659" s="607"/>
      <c r="BJ2659" s="607"/>
      <c r="BK2659" s="607"/>
      <c r="BL2659" s="607"/>
      <c r="BM2659" s="607"/>
      <c r="BN2659" s="607"/>
      <c r="BO2659" s="607"/>
      <c r="BP2659" s="94"/>
      <c r="BQ2659" s="88" t="s">
        <v>130</v>
      </c>
      <c r="BR2659" s="94"/>
      <c r="BS2659" s="94"/>
      <c r="BT2659" s="263"/>
      <c r="BU2659" s="263"/>
      <c r="BV2659" s="260"/>
    </row>
    <row r="2660" spans="1:79" ht="8.85" customHeight="1" x14ac:dyDescent="0.45">
      <c r="A2660" s="96"/>
      <c r="B2660" s="258"/>
      <c r="C2660" s="259" t="s">
        <v>39</v>
      </c>
      <c r="D2660" s="259"/>
      <c r="E2660" s="259"/>
      <c r="F2660" s="63"/>
      <c r="G2660" s="63"/>
      <c r="H2660" s="259"/>
      <c r="I2660" s="259"/>
      <c r="J2660" s="317"/>
      <c r="K2660" s="317"/>
      <c r="L2660" s="317"/>
      <c r="M2660" s="317"/>
      <c r="N2660" s="317"/>
      <c r="O2660" s="317"/>
      <c r="P2660" s="317"/>
      <c r="Q2660" s="317"/>
      <c r="R2660" s="317"/>
      <c r="S2660" s="317"/>
      <c r="T2660" s="317"/>
      <c r="U2660" s="317"/>
      <c r="V2660" s="317"/>
      <c r="W2660" s="317"/>
      <c r="X2660" s="317"/>
      <c r="Y2660" s="317"/>
      <c r="Z2660" s="317"/>
      <c r="AA2660" s="317"/>
      <c r="AB2660" s="317"/>
      <c r="AC2660" s="317"/>
      <c r="AD2660" s="317"/>
      <c r="AE2660" s="317"/>
      <c r="AF2660" s="317"/>
      <c r="AG2660" s="317"/>
      <c r="AH2660" s="317"/>
      <c r="AI2660" s="259"/>
      <c r="AJ2660" s="264"/>
      <c r="AK2660" s="265"/>
      <c r="AL2660" s="265"/>
      <c r="AM2660" s="265"/>
      <c r="AN2660" s="265"/>
      <c r="AO2660" s="265"/>
      <c r="AP2660" s="265"/>
      <c r="AQ2660" s="266"/>
      <c r="AR2660" s="266"/>
      <c r="AS2660" s="266"/>
      <c r="AT2660" s="266"/>
      <c r="AU2660" s="266"/>
      <c r="AV2660" s="266"/>
      <c r="AW2660" s="266"/>
      <c r="AX2660" s="266"/>
      <c r="AY2660" s="266"/>
      <c r="AZ2660" s="266"/>
      <c r="BA2660" s="266"/>
      <c r="BB2660" s="266"/>
      <c r="BC2660" s="266"/>
      <c r="BD2660" s="266"/>
      <c r="BE2660" s="266"/>
      <c r="BF2660" s="266"/>
      <c r="BG2660" s="266"/>
      <c r="BH2660" s="266"/>
      <c r="BI2660" s="266"/>
      <c r="BJ2660" s="266"/>
      <c r="BK2660" s="266"/>
      <c r="BL2660" s="266"/>
      <c r="BM2660" s="266"/>
      <c r="BN2660" s="266"/>
      <c r="BO2660" s="266"/>
      <c r="BP2660" s="266"/>
      <c r="BQ2660" s="267"/>
      <c r="BR2660" s="267"/>
      <c r="BS2660" s="267"/>
      <c r="BT2660" s="268"/>
      <c r="BU2660" s="268"/>
      <c r="BV2660" s="96"/>
    </row>
    <row r="2661" spans="1:79" s="18" customFormat="1" ht="33.75" x14ac:dyDescent="0.45">
      <c r="A2661" s="260"/>
      <c r="B2661" s="258"/>
      <c r="C2661" s="608" t="s">
        <v>38</v>
      </c>
      <c r="D2661" s="608"/>
      <c r="E2661" s="607"/>
      <c r="F2661" s="607"/>
      <c r="G2661" s="607"/>
      <c r="H2661" s="607"/>
      <c r="I2661" s="607"/>
      <c r="J2661" s="607"/>
      <c r="K2661" s="607"/>
      <c r="L2661" s="607"/>
      <c r="M2661" s="607"/>
      <c r="N2661" s="607"/>
      <c r="O2661" s="607"/>
      <c r="P2661" s="607"/>
      <c r="Q2661" s="607"/>
      <c r="R2661" s="607"/>
      <c r="S2661" s="607"/>
      <c r="T2661" s="607"/>
      <c r="U2661" s="607"/>
      <c r="V2661" s="607"/>
      <c r="W2661" s="607"/>
      <c r="X2661" s="607"/>
      <c r="Y2661" s="607"/>
      <c r="Z2661" s="607"/>
      <c r="AA2661" s="607"/>
      <c r="AB2661" s="607"/>
      <c r="AC2661" s="607"/>
      <c r="AD2661" s="607"/>
      <c r="AE2661" s="607"/>
      <c r="AF2661" s="316"/>
      <c r="AG2661" s="609" t="s">
        <v>21</v>
      </c>
      <c r="AH2661" s="609"/>
      <c r="AI2661" s="609"/>
      <c r="AJ2661" s="609"/>
      <c r="AK2661" s="607"/>
      <c r="AL2661" s="607"/>
      <c r="AM2661" s="607"/>
      <c r="AN2661" s="607"/>
      <c r="AO2661" s="607"/>
      <c r="AP2661" s="607"/>
      <c r="AQ2661" s="607"/>
      <c r="AR2661" s="607"/>
      <c r="AS2661" s="607"/>
      <c r="AT2661" s="607"/>
      <c r="AU2661" s="607"/>
      <c r="AV2661" s="607"/>
      <c r="AW2661" s="607"/>
      <c r="AX2661" s="607"/>
      <c r="AY2661" s="607"/>
      <c r="AZ2661" s="607"/>
      <c r="BA2661" s="607"/>
      <c r="BB2661" s="607"/>
      <c r="BC2661" s="610" t="s">
        <v>12</v>
      </c>
      <c r="BD2661" s="610"/>
      <c r="BE2661" s="610"/>
      <c r="BF2661" s="611"/>
      <c r="BG2661" s="611"/>
      <c r="BH2661" s="611"/>
      <c r="BI2661" s="611"/>
      <c r="BJ2661" s="611"/>
      <c r="BK2661" s="611"/>
      <c r="BL2661" s="611"/>
      <c r="BM2661" s="611"/>
      <c r="BN2661" s="611"/>
      <c r="BO2661" s="611"/>
      <c r="BP2661" s="64"/>
      <c r="BQ2661" s="269"/>
      <c r="BR2661" s="65"/>
      <c r="BS2661" s="65"/>
      <c r="BT2661" s="270">
        <f>IF(BF2661=0,0,1)</f>
        <v>0</v>
      </c>
      <c r="BU2661" s="18">
        <f>IF((BG2711+BK2711)&gt;(AQ2711+AU2711),1,0)</f>
        <v>0</v>
      </c>
      <c r="BV2661" s="271"/>
    </row>
    <row r="2662" spans="1:79" ht="9.6" customHeight="1" x14ac:dyDescent="0.45">
      <c r="A2662" s="95"/>
      <c r="B2662" s="258"/>
      <c r="C2662" s="62"/>
      <c r="D2662" s="62"/>
      <c r="E2662" s="62"/>
      <c r="F2662" s="63"/>
      <c r="G2662" s="63"/>
      <c r="H2662" s="62"/>
      <c r="I2662" s="62"/>
      <c r="J2662" s="62"/>
      <c r="K2662" s="62"/>
      <c r="L2662" s="62"/>
      <c r="M2662" s="62"/>
      <c r="N2662" s="62"/>
      <c r="O2662" s="62"/>
      <c r="P2662" s="62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62"/>
      <c r="AC2662" s="62"/>
      <c r="AD2662" s="62"/>
      <c r="AE2662" s="62"/>
      <c r="AF2662" s="62"/>
      <c r="AG2662" s="62"/>
      <c r="AH2662" s="259"/>
      <c r="AI2662" s="259"/>
      <c r="AJ2662" s="62"/>
      <c r="AK2662" s="62"/>
      <c r="AL2662" s="62"/>
      <c r="AM2662" s="62"/>
      <c r="AN2662" s="62"/>
      <c r="AO2662" s="62"/>
      <c r="AP2662" s="62"/>
      <c r="AQ2662" s="62"/>
      <c r="AR2662" s="62"/>
      <c r="AS2662" s="62"/>
      <c r="AT2662" s="62"/>
      <c r="AU2662" s="62"/>
      <c r="AV2662" s="62"/>
      <c r="AW2662" s="62"/>
      <c r="AX2662" s="62"/>
      <c r="AY2662" s="62"/>
      <c r="AZ2662" s="62"/>
      <c r="BA2662" s="62"/>
      <c r="BB2662" s="62"/>
      <c r="BC2662" s="62"/>
      <c r="BD2662" s="62"/>
      <c r="BE2662" s="62"/>
      <c r="BF2662" s="62"/>
      <c r="BG2662" s="62"/>
      <c r="BH2662" s="62"/>
      <c r="BI2662" s="62"/>
      <c r="BJ2662" s="62"/>
      <c r="BK2662" s="62"/>
      <c r="BL2662" s="62"/>
      <c r="BM2662" s="62"/>
      <c r="BN2662" s="62"/>
      <c r="BO2662" s="62"/>
      <c r="BP2662" s="62"/>
      <c r="BQ2662" s="66"/>
      <c r="BR2662" s="66"/>
      <c r="BS2662" s="66"/>
      <c r="BT2662" s="15"/>
      <c r="BU2662" s="15"/>
      <c r="BV2662" s="95"/>
    </row>
    <row r="2663" spans="1:79" ht="8.85" customHeight="1" thickBot="1" x14ac:dyDescent="0.5">
      <c r="A2663" s="95"/>
      <c r="B2663" s="113"/>
      <c r="C2663" s="67"/>
      <c r="D2663" s="67"/>
      <c r="E2663" s="67"/>
      <c r="F2663" s="68"/>
      <c r="G2663" s="68"/>
      <c r="H2663" s="67"/>
      <c r="I2663" s="67"/>
      <c r="J2663" s="67"/>
      <c r="K2663" s="67"/>
      <c r="L2663" s="67"/>
      <c r="M2663" s="67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  <c r="AA2663" s="67"/>
      <c r="AB2663" s="67"/>
      <c r="AC2663" s="67"/>
      <c r="AD2663" s="67"/>
      <c r="AE2663" s="67"/>
      <c r="AF2663" s="67"/>
      <c r="AG2663" s="67"/>
      <c r="AH2663" s="272"/>
      <c r="AI2663" s="272"/>
      <c r="AJ2663" s="67"/>
      <c r="AK2663" s="67"/>
      <c r="AL2663" s="67"/>
      <c r="AM2663" s="67"/>
      <c r="AN2663" s="67"/>
      <c r="AO2663" s="67"/>
      <c r="AP2663" s="67"/>
      <c r="AQ2663" s="67"/>
      <c r="AR2663" s="67"/>
      <c r="AS2663" s="67"/>
      <c r="AT2663" s="67"/>
      <c r="AU2663" s="67"/>
      <c r="AV2663" s="67"/>
      <c r="AW2663" s="67"/>
      <c r="AX2663" s="67"/>
      <c r="AY2663" s="67"/>
      <c r="AZ2663" s="67"/>
      <c r="BA2663" s="67"/>
      <c r="BB2663" s="67"/>
      <c r="BC2663" s="67"/>
      <c r="BD2663" s="67"/>
      <c r="BE2663" s="67"/>
      <c r="BF2663" s="67"/>
      <c r="BG2663" s="67"/>
      <c r="BH2663" s="67"/>
      <c r="BI2663" s="67"/>
      <c r="BJ2663" s="67"/>
      <c r="BK2663" s="67"/>
      <c r="BL2663" s="67"/>
      <c r="BM2663" s="67"/>
      <c r="BN2663" s="67"/>
      <c r="BO2663" s="67"/>
      <c r="BP2663" s="67"/>
      <c r="BQ2663" s="69"/>
      <c r="BR2663" s="69"/>
      <c r="BS2663" s="69"/>
      <c r="BT2663" s="15"/>
      <c r="BU2663" s="15"/>
      <c r="BV2663" s="95"/>
    </row>
    <row r="2664" spans="1:79" s="18" customFormat="1" ht="40.5" customHeight="1" thickTop="1" x14ac:dyDescent="0.4">
      <c r="A2664" s="271"/>
      <c r="B2664" s="652" t="s">
        <v>0</v>
      </c>
      <c r="C2664" s="648" t="s">
        <v>1</v>
      </c>
      <c r="D2664" s="649"/>
      <c r="E2664" s="273" t="s">
        <v>28</v>
      </c>
      <c r="F2664" s="546" t="s">
        <v>100</v>
      </c>
      <c r="G2664" s="546" t="s">
        <v>101</v>
      </c>
      <c r="H2664" s="644" t="s">
        <v>41</v>
      </c>
      <c r="I2664" s="645"/>
      <c r="J2664" s="554" t="s">
        <v>7</v>
      </c>
      <c r="K2664" s="554"/>
      <c r="L2664" s="554"/>
      <c r="M2664" s="554"/>
      <c r="N2664" s="554"/>
      <c r="O2664" s="554"/>
      <c r="P2664" s="554" t="s">
        <v>2</v>
      </c>
      <c r="Q2664" s="554"/>
      <c r="R2664" s="554"/>
      <c r="S2664" s="554"/>
      <c r="T2664" s="554"/>
      <c r="U2664" s="555"/>
      <c r="V2664" s="550" t="s">
        <v>158</v>
      </c>
      <c r="W2664" s="551"/>
      <c r="X2664" s="550" t="s">
        <v>35</v>
      </c>
      <c r="Y2664" s="551"/>
      <c r="Z2664" s="550" t="s">
        <v>36</v>
      </c>
      <c r="AA2664" s="551"/>
      <c r="AB2664" s="550" t="s">
        <v>44</v>
      </c>
      <c r="AC2664" s="551"/>
      <c r="AD2664" s="554" t="s">
        <v>6</v>
      </c>
      <c r="AE2664" s="554"/>
      <c r="AF2664" s="554"/>
      <c r="AG2664" s="554"/>
      <c r="AH2664" s="554"/>
      <c r="AI2664" s="554"/>
      <c r="AJ2664" s="554" t="s">
        <v>68</v>
      </c>
      <c r="AK2664" s="554"/>
      <c r="AL2664" s="554"/>
      <c r="AM2664" s="554"/>
      <c r="AN2664" s="554"/>
      <c r="AO2664" s="554"/>
      <c r="AP2664" s="554" t="s">
        <v>69</v>
      </c>
      <c r="AQ2664" s="554"/>
      <c r="AR2664" s="554"/>
      <c r="AS2664" s="554"/>
      <c r="AT2664" s="554"/>
      <c r="AU2664" s="554"/>
      <c r="AV2664" s="554" t="s">
        <v>70</v>
      </c>
      <c r="AW2664" s="554"/>
      <c r="AX2664" s="554"/>
      <c r="AY2664" s="554"/>
      <c r="AZ2664" s="554"/>
      <c r="BA2664" s="555"/>
      <c r="BB2664" s="554" t="s">
        <v>4</v>
      </c>
      <c r="BC2664" s="554"/>
      <c r="BD2664" s="554"/>
      <c r="BE2664" s="554"/>
      <c r="BF2664" s="554"/>
      <c r="BG2664" s="554"/>
      <c r="BH2664" s="554" t="s">
        <v>71</v>
      </c>
      <c r="BI2664" s="554"/>
      <c r="BJ2664" s="554"/>
      <c r="BK2664" s="554"/>
      <c r="BL2664" s="554"/>
      <c r="BM2664" s="556"/>
      <c r="BN2664" s="557" t="s">
        <v>25</v>
      </c>
      <c r="BO2664" s="558"/>
      <c r="BP2664" s="559"/>
      <c r="BQ2664" s="691" t="s">
        <v>110</v>
      </c>
      <c r="BR2664" s="691" t="s">
        <v>86</v>
      </c>
      <c r="BS2664" s="691" t="s">
        <v>87</v>
      </c>
      <c r="BT2664" s="274"/>
      <c r="BU2664" s="274"/>
      <c r="BV2664" s="271"/>
    </row>
    <row r="2665" spans="1:79" s="18" customFormat="1" ht="41.25" customHeight="1" x14ac:dyDescent="0.7">
      <c r="A2665" s="271"/>
      <c r="B2665" s="653"/>
      <c r="C2665" s="650"/>
      <c r="D2665" s="651"/>
      <c r="E2665" s="275" t="s">
        <v>102</v>
      </c>
      <c r="F2665" s="547"/>
      <c r="G2665" s="547"/>
      <c r="H2665" s="646"/>
      <c r="I2665" s="647"/>
      <c r="J2665" s="525" t="s">
        <v>17</v>
      </c>
      <c r="K2665" s="526"/>
      <c r="L2665" s="521" t="s">
        <v>18</v>
      </c>
      <c r="M2665" s="522"/>
      <c r="N2665" s="523" t="s">
        <v>19</v>
      </c>
      <c r="O2665" s="524"/>
      <c r="P2665" s="525" t="s">
        <v>26</v>
      </c>
      <c r="Q2665" s="526"/>
      <c r="R2665" s="521" t="s">
        <v>24</v>
      </c>
      <c r="S2665" s="522"/>
      <c r="T2665" s="523" t="s">
        <v>19</v>
      </c>
      <c r="U2665" s="527"/>
      <c r="V2665" s="552"/>
      <c r="W2665" s="553"/>
      <c r="X2665" s="552"/>
      <c r="Y2665" s="553"/>
      <c r="Z2665" s="552"/>
      <c r="AA2665" s="553"/>
      <c r="AB2665" s="552"/>
      <c r="AC2665" s="553"/>
      <c r="AD2665" s="525" t="s">
        <v>48</v>
      </c>
      <c r="AE2665" s="526"/>
      <c r="AF2665" s="521" t="s">
        <v>23</v>
      </c>
      <c r="AG2665" s="522"/>
      <c r="AH2665" s="563" t="s">
        <v>5</v>
      </c>
      <c r="AI2665" s="564"/>
      <c r="AJ2665" s="525" t="s">
        <v>48</v>
      </c>
      <c r="AK2665" s="526"/>
      <c r="AL2665" s="521" t="s">
        <v>23</v>
      </c>
      <c r="AM2665" s="522"/>
      <c r="AN2665" s="563" t="s">
        <v>5</v>
      </c>
      <c r="AO2665" s="564"/>
      <c r="AP2665" s="525" t="s">
        <v>48</v>
      </c>
      <c r="AQ2665" s="526"/>
      <c r="AR2665" s="521" t="s">
        <v>23</v>
      </c>
      <c r="AS2665" s="522"/>
      <c r="AT2665" s="563" t="s">
        <v>5</v>
      </c>
      <c r="AU2665" s="564"/>
      <c r="AV2665" s="525" t="s">
        <v>48</v>
      </c>
      <c r="AW2665" s="526"/>
      <c r="AX2665" s="521" t="s">
        <v>23</v>
      </c>
      <c r="AY2665" s="522"/>
      <c r="AZ2665" s="563" t="s">
        <v>5</v>
      </c>
      <c r="BA2665" s="655"/>
      <c r="BB2665" s="525" t="s">
        <v>48</v>
      </c>
      <c r="BC2665" s="526"/>
      <c r="BD2665" s="521" t="s">
        <v>23</v>
      </c>
      <c r="BE2665" s="522"/>
      <c r="BF2665" s="563" t="s">
        <v>5</v>
      </c>
      <c r="BG2665" s="564"/>
      <c r="BH2665" s="525" t="s">
        <v>48</v>
      </c>
      <c r="BI2665" s="526"/>
      <c r="BJ2665" s="521" t="s">
        <v>23</v>
      </c>
      <c r="BK2665" s="522"/>
      <c r="BL2665" s="563" t="s">
        <v>5</v>
      </c>
      <c r="BM2665" s="564"/>
      <c r="BN2665" s="560"/>
      <c r="BO2665" s="561"/>
      <c r="BP2665" s="562"/>
      <c r="BQ2665" s="692"/>
      <c r="BR2665" s="692"/>
      <c r="BS2665" s="692"/>
      <c r="BT2665" s="274"/>
      <c r="BU2665" s="274"/>
      <c r="BV2665" s="271"/>
      <c r="CA2665" s="104"/>
    </row>
    <row r="2666" spans="1:79" ht="23.85" customHeight="1" x14ac:dyDescent="0.35">
      <c r="A2666" s="276"/>
      <c r="B2666" s="570" t="str">
        <f>IF(ROSTER!B$8="","",ROSTER!B$8)</f>
        <v/>
      </c>
      <c r="C2666" s="572" t="str">
        <f>IF(ROSTER!C$8="","",ROSTER!C$8)</f>
        <v/>
      </c>
      <c r="D2666" s="573"/>
      <c r="E2666" s="574"/>
      <c r="F2666" s="576">
        <f>IF(E2666="y",1,IF(E2666="S",1,0))</f>
        <v>0</v>
      </c>
      <c r="G2666" s="582">
        <f>IF(E2666="S",1,0)</f>
        <v>0</v>
      </c>
      <c r="H2666" s="578"/>
      <c r="I2666" s="543"/>
      <c r="J2666" s="542"/>
      <c r="K2666" s="580"/>
      <c r="L2666" s="584"/>
      <c r="M2666" s="585"/>
      <c r="N2666" s="588">
        <f>L2666+J2666</f>
        <v>0</v>
      </c>
      <c r="O2666" s="589"/>
      <c r="P2666" s="542"/>
      <c r="Q2666" s="580"/>
      <c r="R2666" s="584"/>
      <c r="S2666" s="585"/>
      <c r="T2666" s="588">
        <f>R2666-P2666</f>
        <v>0</v>
      </c>
      <c r="U2666" s="588"/>
      <c r="V2666" s="542"/>
      <c r="W2666" s="543"/>
      <c r="X2666" s="593"/>
      <c r="Y2666" s="543"/>
      <c r="Z2666" s="542"/>
      <c r="AA2666" s="543"/>
      <c r="AB2666" s="542"/>
      <c r="AC2666" s="543"/>
      <c r="AD2666" s="542"/>
      <c r="AE2666" s="580"/>
      <c r="AF2666" s="584"/>
      <c r="AG2666" s="585"/>
      <c r="AH2666" s="595">
        <f>IF(AD2666=0,0,(AF2666/AD2666)*100)</f>
        <v>0</v>
      </c>
      <c r="AI2666" s="596"/>
      <c r="AJ2666" s="542"/>
      <c r="AK2666" s="580"/>
      <c r="AL2666" s="584"/>
      <c r="AM2666" s="585"/>
      <c r="AN2666" s="595">
        <f>IF(AJ2666=0,0,(AL2666/AJ2666)*100)</f>
        <v>0</v>
      </c>
      <c r="AO2666" s="596"/>
      <c r="AP2666" s="542"/>
      <c r="AQ2666" s="580"/>
      <c r="AR2666" s="584"/>
      <c r="AS2666" s="585"/>
      <c r="AT2666" s="595">
        <f>IF(AP2666=0,0,(AR2666/AP2666)*100)</f>
        <v>0</v>
      </c>
      <c r="AU2666" s="596"/>
      <c r="AV2666" s="599">
        <f>AD2666+AJ2666+AP2666</f>
        <v>0</v>
      </c>
      <c r="AW2666" s="600"/>
      <c r="AX2666" s="630">
        <f>AF2666+AL2666+AR2666</f>
        <v>0</v>
      </c>
      <c r="AY2666" s="631"/>
      <c r="AZ2666" s="595">
        <f>IF(AV2666=0,0,(AX2666/AV2666)*100)</f>
        <v>0</v>
      </c>
      <c r="BA2666" s="596"/>
      <c r="BB2666" s="542"/>
      <c r="BC2666" s="580"/>
      <c r="BD2666" s="584"/>
      <c r="BE2666" s="585"/>
      <c r="BF2666" s="595">
        <f>IF(BB2666=0,0,(BD2666/BB2666)*100)</f>
        <v>0</v>
      </c>
      <c r="BG2666" s="596"/>
      <c r="BH2666" s="599">
        <f>AV2666+BB2666</f>
        <v>0</v>
      </c>
      <c r="BI2666" s="600"/>
      <c r="BJ2666" s="630">
        <f>AX2666+BD2666</f>
        <v>0</v>
      </c>
      <c r="BK2666" s="631"/>
      <c r="BL2666" s="595">
        <f>IF(BH2666=0,0,(BJ2666/BH2666)*100)</f>
        <v>0</v>
      </c>
      <c r="BM2666" s="596"/>
      <c r="BN2666" s="656">
        <f>(AF2666*2)+(AL2666*2)+(AR2666*3)+BD2666</f>
        <v>0</v>
      </c>
      <c r="BO2666" s="657"/>
      <c r="BP2666" s="658"/>
      <c r="BQ2666" s="676">
        <f>IF(BS2666=0,0,50*BR2666/BS2666)</f>
        <v>0</v>
      </c>
      <c r="BR2666" s="662">
        <f>(BN2666*BU$2666)+(N2666*BU$2667)+(Z2666*BU$2668)+(R2666*BU$2669)+(X2666*BU$2670)+(AB2666*BU$2671)+(V2666*BU$2676)</f>
        <v>0</v>
      </c>
      <c r="BS2666" s="662">
        <f>((BB2666-BD2666)*BU$2673)+((AV2666-AX2666)*BU$2672)+(H2666*BU$2674)+(P2666*BU$2675)</f>
        <v>0</v>
      </c>
      <c r="BT2666" s="19" t="s">
        <v>75</v>
      </c>
      <c r="BU2666" s="277">
        <f>IF(BQ2661="B",'VALUE POINTS'!L$10,IF('GAME STATS'!BQ2661="C",'VALUE POINTS'!M$10,'VALUE POINTS'!K$10))</f>
        <v>1</v>
      </c>
      <c r="BV2666" s="278"/>
    </row>
    <row r="2667" spans="1:79" ht="23.85" customHeight="1" x14ac:dyDescent="0.35">
      <c r="A2667" s="276"/>
      <c r="B2667" s="571"/>
      <c r="C2667" s="642" t="str">
        <f>IF(ROSTER!D$8="","",ROSTER!D$8)</f>
        <v/>
      </c>
      <c r="D2667" s="643"/>
      <c r="E2667" s="575"/>
      <c r="F2667" s="577"/>
      <c r="G2667" s="583"/>
      <c r="H2667" s="579"/>
      <c r="I2667" s="545"/>
      <c r="J2667" s="544"/>
      <c r="K2667" s="581"/>
      <c r="L2667" s="586"/>
      <c r="M2667" s="587"/>
      <c r="N2667" s="592"/>
      <c r="O2667" s="603"/>
      <c r="P2667" s="544"/>
      <c r="Q2667" s="581"/>
      <c r="R2667" s="586"/>
      <c r="S2667" s="587"/>
      <c r="T2667" s="592"/>
      <c r="U2667" s="592"/>
      <c r="V2667" s="544"/>
      <c r="W2667" s="545"/>
      <c r="X2667" s="594"/>
      <c r="Y2667" s="545"/>
      <c r="Z2667" s="544"/>
      <c r="AA2667" s="545"/>
      <c r="AB2667" s="544"/>
      <c r="AC2667" s="545"/>
      <c r="AD2667" s="544"/>
      <c r="AE2667" s="581"/>
      <c r="AF2667" s="586"/>
      <c r="AG2667" s="587"/>
      <c r="AH2667" s="626"/>
      <c r="AI2667" s="627"/>
      <c r="AJ2667" s="544"/>
      <c r="AK2667" s="581"/>
      <c r="AL2667" s="586"/>
      <c r="AM2667" s="587"/>
      <c r="AN2667" s="626"/>
      <c r="AO2667" s="627"/>
      <c r="AP2667" s="544"/>
      <c r="AQ2667" s="581"/>
      <c r="AR2667" s="586"/>
      <c r="AS2667" s="587"/>
      <c r="AT2667" s="626"/>
      <c r="AU2667" s="627"/>
      <c r="AV2667" s="628"/>
      <c r="AW2667" s="629"/>
      <c r="AX2667" s="632"/>
      <c r="AY2667" s="633"/>
      <c r="AZ2667" s="626"/>
      <c r="BA2667" s="627"/>
      <c r="BB2667" s="544"/>
      <c r="BC2667" s="581"/>
      <c r="BD2667" s="586"/>
      <c r="BE2667" s="587"/>
      <c r="BF2667" s="626"/>
      <c r="BG2667" s="627"/>
      <c r="BH2667" s="628"/>
      <c r="BI2667" s="629"/>
      <c r="BJ2667" s="632"/>
      <c r="BK2667" s="633"/>
      <c r="BL2667" s="626"/>
      <c r="BM2667" s="627"/>
      <c r="BN2667" s="678"/>
      <c r="BO2667" s="679"/>
      <c r="BP2667" s="680"/>
      <c r="BQ2667" s="677"/>
      <c r="BR2667" s="663"/>
      <c r="BS2667" s="663"/>
      <c r="BT2667" s="19" t="s">
        <v>76</v>
      </c>
      <c r="BU2667" s="277">
        <f>IF(BQ2661="B",'VALUE POINTS'!L$11,IF('GAME STATS'!BQ2661="C",'VALUE POINTS'!M$11,'VALUE POINTS'!K$11))</f>
        <v>1</v>
      </c>
      <c r="BV2667" s="278"/>
    </row>
    <row r="2668" spans="1:79" ht="21.75" customHeight="1" x14ac:dyDescent="0.4">
      <c r="A2668" s="95"/>
      <c r="B2668" s="570" t="str">
        <f>IF(ROSTER!B$10="","",ROSTER!B$10)</f>
        <v/>
      </c>
      <c r="C2668" s="572" t="str">
        <f>IF(ROSTER!C$10="","",ROSTER!C$10)</f>
        <v/>
      </c>
      <c r="D2668" s="573"/>
      <c r="E2668" s="574"/>
      <c r="F2668" s="576">
        <f>IF(E2668="y",1,IF(E2668="S",1,0))</f>
        <v>0</v>
      </c>
      <c r="G2668" s="582">
        <f>IF(E2668="S",1,0)</f>
        <v>0</v>
      </c>
      <c r="H2668" s="578"/>
      <c r="I2668" s="543"/>
      <c r="J2668" s="542"/>
      <c r="K2668" s="580"/>
      <c r="L2668" s="584"/>
      <c r="M2668" s="585"/>
      <c r="N2668" s="588">
        <f>L2668+J2668</f>
        <v>0</v>
      </c>
      <c r="O2668" s="589"/>
      <c r="P2668" s="542"/>
      <c r="Q2668" s="580"/>
      <c r="R2668" s="584"/>
      <c r="S2668" s="585"/>
      <c r="T2668" s="588">
        <f>R2668-P2668</f>
        <v>0</v>
      </c>
      <c r="U2668" s="588"/>
      <c r="V2668" s="542"/>
      <c r="W2668" s="543"/>
      <c r="X2668" s="593"/>
      <c r="Y2668" s="543"/>
      <c r="Z2668" s="542"/>
      <c r="AA2668" s="543"/>
      <c r="AB2668" s="542"/>
      <c r="AC2668" s="543"/>
      <c r="AD2668" s="542"/>
      <c r="AE2668" s="580"/>
      <c r="AF2668" s="584"/>
      <c r="AG2668" s="585"/>
      <c r="AH2668" s="595">
        <f>IF(AD2668=0,0,(AF2668/AD2668)*100)</f>
        <v>0</v>
      </c>
      <c r="AI2668" s="596"/>
      <c r="AJ2668" s="542"/>
      <c r="AK2668" s="580"/>
      <c r="AL2668" s="584"/>
      <c r="AM2668" s="585"/>
      <c r="AN2668" s="595">
        <f>IF(AJ2668=0,0,(AL2668/AJ2668)*100)</f>
        <v>0</v>
      </c>
      <c r="AO2668" s="596"/>
      <c r="AP2668" s="542"/>
      <c r="AQ2668" s="580"/>
      <c r="AR2668" s="584"/>
      <c r="AS2668" s="585"/>
      <c r="AT2668" s="595">
        <f>IF(AP2668=0,0,(AR2668/AP2668)*100)</f>
        <v>0</v>
      </c>
      <c r="AU2668" s="596"/>
      <c r="AV2668" s="599">
        <f>AD2668+AJ2668+AP2668</f>
        <v>0</v>
      </c>
      <c r="AW2668" s="600"/>
      <c r="AX2668" s="630">
        <f>AF2668+AL2668+AR2668</f>
        <v>0</v>
      </c>
      <c r="AY2668" s="631"/>
      <c r="AZ2668" s="595">
        <f>IF(AV2668=0,0,(AX2668/AV2668)*100)</f>
        <v>0</v>
      </c>
      <c r="BA2668" s="596"/>
      <c r="BB2668" s="542"/>
      <c r="BC2668" s="580"/>
      <c r="BD2668" s="584"/>
      <c r="BE2668" s="585"/>
      <c r="BF2668" s="595">
        <f>IF(BB2668=0,0,(BD2668/BB2668)*100)</f>
        <v>0</v>
      </c>
      <c r="BG2668" s="596"/>
      <c r="BH2668" s="599">
        <f>AV2668+BB2668</f>
        <v>0</v>
      </c>
      <c r="BI2668" s="600"/>
      <c r="BJ2668" s="630">
        <f>AX2668+BD2668</f>
        <v>0</v>
      </c>
      <c r="BK2668" s="631"/>
      <c r="BL2668" s="595">
        <f>IF(BH2668=0,0,(BJ2668/BH2668)*100)</f>
        <v>0</v>
      </c>
      <c r="BM2668" s="596"/>
      <c r="BN2668" s="656">
        <f>(AF2668*2)+(AL2668*2)+(AR2668*3)+BD2668</f>
        <v>0</v>
      </c>
      <c r="BO2668" s="657"/>
      <c r="BP2668" s="658"/>
      <c r="BQ2668" s="676">
        <f>IF(BS2668=0,0,50*BR2668/BS2668)</f>
        <v>0</v>
      </c>
      <c r="BR2668" s="662">
        <f t="shared" ref="BR2668" si="2588">(BN2668*BU$2666)+(N2668*BU$2667)+(Z2668*BU$2668)+(R2668*BU$2669)+(X2668*BU$2670)+(AB2668*BU$2671)+(V2668*BU$2676)</f>
        <v>0</v>
      </c>
      <c r="BS2668" s="662">
        <f t="shared" ref="BS2668" si="2589">((BB2668-BD2668)*BU$2673)+((AV2668-AX2668)*BU$2672)+(H2668*BU$2674)+(P2668*BU$2675)</f>
        <v>0</v>
      </c>
      <c r="BT2668" s="19" t="s">
        <v>77</v>
      </c>
      <c r="BU2668" s="277">
        <f>IF(BQ2661="B",'VALUE POINTS'!L$12,IF('GAME STATS'!BQ2661="C",'VALUE POINTS'!M$12,'VALUE POINTS'!K$12))</f>
        <v>2</v>
      </c>
      <c r="BV2668" s="278"/>
      <c r="CA2668" s="18"/>
    </row>
    <row r="2669" spans="1:79" ht="21.75" customHeight="1" x14ac:dyDescent="0.35">
      <c r="A2669" s="95"/>
      <c r="B2669" s="571"/>
      <c r="C2669" s="642" t="str">
        <f>IF(ROSTER!D$10="","",ROSTER!D$10)</f>
        <v/>
      </c>
      <c r="D2669" s="643"/>
      <c r="E2669" s="575"/>
      <c r="F2669" s="577"/>
      <c r="G2669" s="583"/>
      <c r="H2669" s="579"/>
      <c r="I2669" s="545"/>
      <c r="J2669" s="544"/>
      <c r="K2669" s="581"/>
      <c r="L2669" s="586"/>
      <c r="M2669" s="587"/>
      <c r="N2669" s="592" t="s">
        <v>16</v>
      </c>
      <c r="O2669" s="603"/>
      <c r="P2669" s="544"/>
      <c r="Q2669" s="581"/>
      <c r="R2669" s="586"/>
      <c r="S2669" s="587"/>
      <c r="T2669" s="592" t="s">
        <v>16</v>
      </c>
      <c r="U2669" s="592"/>
      <c r="V2669" s="544"/>
      <c r="W2669" s="545"/>
      <c r="X2669" s="594"/>
      <c r="Y2669" s="545"/>
      <c r="Z2669" s="544"/>
      <c r="AA2669" s="545"/>
      <c r="AB2669" s="544"/>
      <c r="AC2669" s="545"/>
      <c r="AD2669" s="544"/>
      <c r="AE2669" s="581"/>
      <c r="AF2669" s="586"/>
      <c r="AG2669" s="587"/>
      <c r="AH2669" s="626"/>
      <c r="AI2669" s="627"/>
      <c r="AJ2669" s="544"/>
      <c r="AK2669" s="581"/>
      <c r="AL2669" s="586"/>
      <c r="AM2669" s="587"/>
      <c r="AN2669" s="626"/>
      <c r="AO2669" s="627"/>
      <c r="AP2669" s="544"/>
      <c r="AQ2669" s="581"/>
      <c r="AR2669" s="586"/>
      <c r="AS2669" s="587"/>
      <c r="AT2669" s="626"/>
      <c r="AU2669" s="627"/>
      <c r="AV2669" s="628"/>
      <c r="AW2669" s="629"/>
      <c r="AX2669" s="632"/>
      <c r="AY2669" s="633"/>
      <c r="AZ2669" s="626"/>
      <c r="BA2669" s="627"/>
      <c r="BB2669" s="544"/>
      <c r="BC2669" s="581"/>
      <c r="BD2669" s="586"/>
      <c r="BE2669" s="587"/>
      <c r="BF2669" s="626"/>
      <c r="BG2669" s="627"/>
      <c r="BH2669" s="628"/>
      <c r="BI2669" s="629"/>
      <c r="BJ2669" s="632"/>
      <c r="BK2669" s="633"/>
      <c r="BL2669" s="626"/>
      <c r="BM2669" s="627"/>
      <c r="BN2669" s="678"/>
      <c r="BO2669" s="679"/>
      <c r="BP2669" s="680"/>
      <c r="BQ2669" s="677"/>
      <c r="BR2669" s="663"/>
      <c r="BS2669" s="663"/>
      <c r="BT2669" s="19" t="s">
        <v>78</v>
      </c>
      <c r="BU2669" s="277">
        <f>IF(BQ2661="B",'VALUE POINTS'!L$13,IF('GAME STATS'!BQ2661="C",'VALUE POINTS'!M$13,'VALUE POINTS'!K$13))</f>
        <v>2</v>
      </c>
      <c r="BV2669" s="278"/>
    </row>
    <row r="2670" spans="1:79" ht="21.75" customHeight="1" x14ac:dyDescent="0.35">
      <c r="A2670" s="95"/>
      <c r="B2670" s="570" t="str">
        <f>IF(ROSTER!B$12="","",ROSTER!B$12)</f>
        <v/>
      </c>
      <c r="C2670" s="572" t="str">
        <f>IF(ROSTER!C$12="","",ROSTER!C$12)</f>
        <v/>
      </c>
      <c r="D2670" s="573"/>
      <c r="E2670" s="574"/>
      <c r="F2670" s="576">
        <f>IF(E2670="y",1,IF(E2670="S",1,0))</f>
        <v>0</v>
      </c>
      <c r="G2670" s="582">
        <f>IF(E2670="S",1,0)</f>
        <v>0</v>
      </c>
      <c r="H2670" s="578"/>
      <c r="I2670" s="543"/>
      <c r="J2670" s="542"/>
      <c r="K2670" s="580"/>
      <c r="L2670" s="584"/>
      <c r="M2670" s="585"/>
      <c r="N2670" s="588">
        <f>L2670+J2670</f>
        <v>0</v>
      </c>
      <c r="O2670" s="589"/>
      <c r="P2670" s="542"/>
      <c r="Q2670" s="580"/>
      <c r="R2670" s="584"/>
      <c r="S2670" s="585"/>
      <c r="T2670" s="588">
        <f>R2670-P2670</f>
        <v>0</v>
      </c>
      <c r="U2670" s="588"/>
      <c r="V2670" s="542"/>
      <c r="W2670" s="543"/>
      <c r="X2670" s="593"/>
      <c r="Y2670" s="543"/>
      <c r="Z2670" s="542"/>
      <c r="AA2670" s="543"/>
      <c r="AB2670" s="542"/>
      <c r="AC2670" s="543"/>
      <c r="AD2670" s="542"/>
      <c r="AE2670" s="580"/>
      <c r="AF2670" s="584"/>
      <c r="AG2670" s="585"/>
      <c r="AH2670" s="595">
        <f>IF(AD2670=0,0,(AF2670/AD2670)*100)</f>
        <v>0</v>
      </c>
      <c r="AI2670" s="596"/>
      <c r="AJ2670" s="542"/>
      <c r="AK2670" s="580"/>
      <c r="AL2670" s="584"/>
      <c r="AM2670" s="585"/>
      <c r="AN2670" s="595">
        <f>IF(AJ2670=0,0,(AL2670/AJ2670)*100)</f>
        <v>0</v>
      </c>
      <c r="AO2670" s="596"/>
      <c r="AP2670" s="542"/>
      <c r="AQ2670" s="580"/>
      <c r="AR2670" s="584"/>
      <c r="AS2670" s="585"/>
      <c r="AT2670" s="595">
        <f>IF(AP2670=0,0,(AR2670/AP2670)*100)</f>
        <v>0</v>
      </c>
      <c r="AU2670" s="596"/>
      <c r="AV2670" s="599">
        <f>AD2670+AJ2670+AP2670</f>
        <v>0</v>
      </c>
      <c r="AW2670" s="600"/>
      <c r="AX2670" s="630">
        <f>AF2670+AL2670+AR2670</f>
        <v>0</v>
      </c>
      <c r="AY2670" s="631"/>
      <c r="AZ2670" s="595">
        <f>IF(AV2670=0,0,(AX2670/AV2670)*100)</f>
        <v>0</v>
      </c>
      <c r="BA2670" s="596"/>
      <c r="BB2670" s="542"/>
      <c r="BC2670" s="580"/>
      <c r="BD2670" s="584"/>
      <c r="BE2670" s="585"/>
      <c r="BF2670" s="595">
        <f>IF(BB2670=0,0,(BD2670/BB2670)*100)</f>
        <v>0</v>
      </c>
      <c r="BG2670" s="596"/>
      <c r="BH2670" s="599">
        <f>AV2670+BB2670</f>
        <v>0</v>
      </c>
      <c r="BI2670" s="600"/>
      <c r="BJ2670" s="630">
        <f>AX2670+BD2670</f>
        <v>0</v>
      </c>
      <c r="BK2670" s="631"/>
      <c r="BL2670" s="595">
        <f>IF(BH2670=0,0,(BJ2670/BH2670)*100)</f>
        <v>0</v>
      </c>
      <c r="BM2670" s="596"/>
      <c r="BN2670" s="656">
        <f>(AF2670*2)+(AL2670*2)+(AR2670*3)+BD2670</f>
        <v>0</v>
      </c>
      <c r="BO2670" s="657"/>
      <c r="BP2670" s="658"/>
      <c r="BQ2670" s="676">
        <f t="shared" ref="BQ2670" si="2590">IF(BS2670=0,0,50*BR2670/BS2670)</f>
        <v>0</v>
      </c>
      <c r="BR2670" s="662">
        <f t="shared" ref="BR2670" si="2591">(BN2670*BU$2666)+(N2670*BU$2667)+(Z2670*BU$2668)+(R2670*BU$2669)+(X2670*BU$2670)+(AB2670*BU$2671)+(V2670*BU$2676)</f>
        <v>0</v>
      </c>
      <c r="BS2670" s="662">
        <f t="shared" ref="BS2670" si="2592">((BB2670-BD2670)*BU$2673)+((AV2670-AX2670)*BU$2672)+(H2670*BU$2674)+(P2670*BU$2675)</f>
        <v>0</v>
      </c>
      <c r="BT2670" s="19" t="s">
        <v>79</v>
      </c>
      <c r="BU2670" s="277">
        <f>IF(BQ2661="B",'VALUE POINTS'!L$14,IF('GAME STATS'!BQ2661="C",'VALUE POINTS'!M$14,'VALUE POINTS'!K$14))</f>
        <v>2</v>
      </c>
      <c r="BV2670" s="278"/>
    </row>
    <row r="2671" spans="1:79" ht="21.75" customHeight="1" x14ac:dyDescent="0.4">
      <c r="A2671" s="95"/>
      <c r="B2671" s="571"/>
      <c r="C2671" s="642" t="str">
        <f>IF(ROSTER!D$12="","",ROSTER!D$12)</f>
        <v/>
      </c>
      <c r="D2671" s="643"/>
      <c r="E2671" s="575"/>
      <c r="F2671" s="577"/>
      <c r="G2671" s="583"/>
      <c r="H2671" s="579"/>
      <c r="I2671" s="545"/>
      <c r="J2671" s="544"/>
      <c r="K2671" s="581"/>
      <c r="L2671" s="586"/>
      <c r="M2671" s="587"/>
      <c r="N2671" s="592" t="s">
        <v>16</v>
      </c>
      <c r="O2671" s="603"/>
      <c r="P2671" s="544"/>
      <c r="Q2671" s="581"/>
      <c r="R2671" s="586"/>
      <c r="S2671" s="587"/>
      <c r="T2671" s="592" t="s">
        <v>16</v>
      </c>
      <c r="U2671" s="592"/>
      <c r="V2671" s="544"/>
      <c r="W2671" s="545"/>
      <c r="X2671" s="594"/>
      <c r="Y2671" s="545"/>
      <c r="Z2671" s="544"/>
      <c r="AA2671" s="545"/>
      <c r="AB2671" s="544"/>
      <c r="AC2671" s="545"/>
      <c r="AD2671" s="544"/>
      <c r="AE2671" s="581"/>
      <c r="AF2671" s="586"/>
      <c r="AG2671" s="587"/>
      <c r="AH2671" s="626"/>
      <c r="AI2671" s="627"/>
      <c r="AJ2671" s="544"/>
      <c r="AK2671" s="581"/>
      <c r="AL2671" s="586"/>
      <c r="AM2671" s="587"/>
      <c r="AN2671" s="626"/>
      <c r="AO2671" s="627"/>
      <c r="AP2671" s="544"/>
      <c r="AQ2671" s="581"/>
      <c r="AR2671" s="586"/>
      <c r="AS2671" s="587"/>
      <c r="AT2671" s="626"/>
      <c r="AU2671" s="627"/>
      <c r="AV2671" s="628"/>
      <c r="AW2671" s="629"/>
      <c r="AX2671" s="632"/>
      <c r="AY2671" s="633"/>
      <c r="AZ2671" s="626"/>
      <c r="BA2671" s="627"/>
      <c r="BB2671" s="544"/>
      <c r="BC2671" s="581"/>
      <c r="BD2671" s="586"/>
      <c r="BE2671" s="587"/>
      <c r="BF2671" s="626"/>
      <c r="BG2671" s="627"/>
      <c r="BH2671" s="628"/>
      <c r="BI2671" s="629"/>
      <c r="BJ2671" s="632"/>
      <c r="BK2671" s="633"/>
      <c r="BL2671" s="626"/>
      <c r="BM2671" s="627"/>
      <c r="BN2671" s="678"/>
      <c r="BO2671" s="679"/>
      <c r="BP2671" s="680"/>
      <c r="BQ2671" s="677"/>
      <c r="BR2671" s="663"/>
      <c r="BS2671" s="663"/>
      <c r="BT2671" s="19" t="s">
        <v>80</v>
      </c>
      <c r="BU2671" s="277">
        <f>IF(BQ2661="B",'VALUE POINTS'!L$15,IF('GAME STATS'!BQ2661="C",'VALUE POINTS'!M$15,'VALUE POINTS'!K$15))</f>
        <v>2</v>
      </c>
      <c r="BV2671" s="278"/>
      <c r="CA2671" s="18"/>
    </row>
    <row r="2672" spans="1:79" ht="21.75" customHeight="1" x14ac:dyDescent="0.35">
      <c r="A2672" s="95"/>
      <c r="B2672" s="570" t="str">
        <f>IF(ROSTER!B$14="","",ROSTER!B$14)</f>
        <v/>
      </c>
      <c r="C2672" s="572" t="str">
        <f>IF(ROSTER!C$14="","",ROSTER!C$14)</f>
        <v/>
      </c>
      <c r="D2672" s="573"/>
      <c r="E2672" s="574"/>
      <c r="F2672" s="576">
        <f>IF(E2672="y",1,IF(E2672="S",1,0))</f>
        <v>0</v>
      </c>
      <c r="G2672" s="582">
        <f>IF(E2672="S",1,0)</f>
        <v>0</v>
      </c>
      <c r="H2672" s="578"/>
      <c r="I2672" s="543"/>
      <c r="J2672" s="542"/>
      <c r="K2672" s="580"/>
      <c r="L2672" s="584"/>
      <c r="M2672" s="585"/>
      <c r="N2672" s="588">
        <f>L2672+J2672</f>
        <v>0</v>
      </c>
      <c r="O2672" s="589"/>
      <c r="P2672" s="542"/>
      <c r="Q2672" s="580"/>
      <c r="R2672" s="584"/>
      <c r="S2672" s="585"/>
      <c r="T2672" s="588">
        <f>R2672-P2672</f>
        <v>0</v>
      </c>
      <c r="U2672" s="588"/>
      <c r="V2672" s="542"/>
      <c r="W2672" s="543"/>
      <c r="X2672" s="593"/>
      <c r="Y2672" s="543"/>
      <c r="Z2672" s="542"/>
      <c r="AA2672" s="543"/>
      <c r="AB2672" s="542"/>
      <c r="AC2672" s="543"/>
      <c r="AD2672" s="542"/>
      <c r="AE2672" s="580"/>
      <c r="AF2672" s="584"/>
      <c r="AG2672" s="585"/>
      <c r="AH2672" s="595">
        <f>IF(AD2672=0,0,(AF2672/AD2672)*100)</f>
        <v>0</v>
      </c>
      <c r="AI2672" s="596"/>
      <c r="AJ2672" s="542"/>
      <c r="AK2672" s="580"/>
      <c r="AL2672" s="584"/>
      <c r="AM2672" s="585"/>
      <c r="AN2672" s="595">
        <f>IF(AJ2672=0,0,(AL2672/AJ2672)*100)</f>
        <v>0</v>
      </c>
      <c r="AO2672" s="596"/>
      <c r="AP2672" s="542"/>
      <c r="AQ2672" s="580"/>
      <c r="AR2672" s="584"/>
      <c r="AS2672" s="585"/>
      <c r="AT2672" s="595">
        <f>IF(AP2672=0,0,(AR2672/AP2672)*100)</f>
        <v>0</v>
      </c>
      <c r="AU2672" s="596"/>
      <c r="AV2672" s="599">
        <f>AD2672+AJ2672+AP2672</f>
        <v>0</v>
      </c>
      <c r="AW2672" s="600"/>
      <c r="AX2672" s="630">
        <f>AF2672+AL2672+AR2672</f>
        <v>0</v>
      </c>
      <c r="AY2672" s="631"/>
      <c r="AZ2672" s="595">
        <f>IF(AV2672=0,0,(AX2672/AV2672)*100)</f>
        <v>0</v>
      </c>
      <c r="BA2672" s="596"/>
      <c r="BB2672" s="542"/>
      <c r="BC2672" s="580"/>
      <c r="BD2672" s="584"/>
      <c r="BE2672" s="585"/>
      <c r="BF2672" s="595">
        <f>IF(BB2672=0,0,(BD2672/BB2672)*100)</f>
        <v>0</v>
      </c>
      <c r="BG2672" s="596"/>
      <c r="BH2672" s="599">
        <f>AV2672+BB2672</f>
        <v>0</v>
      </c>
      <c r="BI2672" s="600"/>
      <c r="BJ2672" s="630">
        <f>AX2672+BD2672</f>
        <v>0</v>
      </c>
      <c r="BK2672" s="631"/>
      <c r="BL2672" s="595">
        <f>IF(BH2672=0,0,(BJ2672/BH2672)*100)</f>
        <v>0</v>
      </c>
      <c r="BM2672" s="596"/>
      <c r="BN2672" s="656">
        <f>(AF2672*2)+(AL2672*2)+(AR2672*3)+BD2672</f>
        <v>0</v>
      </c>
      <c r="BO2672" s="657"/>
      <c r="BP2672" s="658"/>
      <c r="BQ2672" s="676">
        <f t="shared" ref="BQ2672" si="2593">IF(BS2672=0,0,50*BR2672/BS2672)</f>
        <v>0</v>
      </c>
      <c r="BR2672" s="662">
        <f t="shared" ref="BR2672" si="2594">(BN2672*BU$2666)+(N2672*BU$2667)+(Z2672*BU$2668)+(R2672*BU$2669)+(X2672*BU$2670)+(AB2672*BU$2671)+(V2672*BU$2676)</f>
        <v>0</v>
      </c>
      <c r="BS2672" s="662">
        <f t="shared" ref="BS2672" si="2595">((BB2672-BD2672)*BU$2673)+((AV2672-AX2672)*BU$2672)+(H2672*BU$2674)+(P2672*BU$2675)</f>
        <v>0</v>
      </c>
      <c r="BT2672" s="19" t="s">
        <v>81</v>
      </c>
      <c r="BU2672" s="277">
        <f>IF(BQ2661="B",'VALUE POINTS'!L$16,IF('GAME STATS'!BQ2661="C",'VALUE POINTS'!M$16,'VALUE POINTS'!K$16))</f>
        <v>2</v>
      </c>
      <c r="BV2672" s="278"/>
    </row>
    <row r="2673" spans="1:74" ht="21.75" customHeight="1" x14ac:dyDescent="0.35">
      <c r="A2673" s="95"/>
      <c r="B2673" s="571"/>
      <c r="C2673" s="642" t="str">
        <f>IF(ROSTER!D$14="","",ROSTER!D$14)</f>
        <v/>
      </c>
      <c r="D2673" s="643"/>
      <c r="E2673" s="575"/>
      <c r="F2673" s="577"/>
      <c r="G2673" s="583"/>
      <c r="H2673" s="579"/>
      <c r="I2673" s="545"/>
      <c r="J2673" s="544"/>
      <c r="K2673" s="581"/>
      <c r="L2673" s="586"/>
      <c r="M2673" s="587"/>
      <c r="N2673" s="592" t="s">
        <v>16</v>
      </c>
      <c r="O2673" s="603"/>
      <c r="P2673" s="544"/>
      <c r="Q2673" s="581"/>
      <c r="R2673" s="586"/>
      <c r="S2673" s="587"/>
      <c r="T2673" s="592" t="s">
        <v>16</v>
      </c>
      <c r="U2673" s="592"/>
      <c r="V2673" s="544"/>
      <c r="W2673" s="545"/>
      <c r="X2673" s="594"/>
      <c r="Y2673" s="545"/>
      <c r="Z2673" s="544"/>
      <c r="AA2673" s="545"/>
      <c r="AB2673" s="544"/>
      <c r="AC2673" s="545"/>
      <c r="AD2673" s="544"/>
      <c r="AE2673" s="581"/>
      <c r="AF2673" s="586"/>
      <c r="AG2673" s="587"/>
      <c r="AH2673" s="626"/>
      <c r="AI2673" s="627"/>
      <c r="AJ2673" s="544"/>
      <c r="AK2673" s="581"/>
      <c r="AL2673" s="586"/>
      <c r="AM2673" s="587"/>
      <c r="AN2673" s="626"/>
      <c r="AO2673" s="627"/>
      <c r="AP2673" s="544"/>
      <c r="AQ2673" s="581"/>
      <c r="AR2673" s="586"/>
      <c r="AS2673" s="587"/>
      <c r="AT2673" s="626"/>
      <c r="AU2673" s="627"/>
      <c r="AV2673" s="628"/>
      <c r="AW2673" s="629"/>
      <c r="AX2673" s="632"/>
      <c r="AY2673" s="633"/>
      <c r="AZ2673" s="626"/>
      <c r="BA2673" s="627"/>
      <c r="BB2673" s="544"/>
      <c r="BC2673" s="581"/>
      <c r="BD2673" s="586"/>
      <c r="BE2673" s="587"/>
      <c r="BF2673" s="626"/>
      <c r="BG2673" s="627"/>
      <c r="BH2673" s="628"/>
      <c r="BI2673" s="629"/>
      <c r="BJ2673" s="632"/>
      <c r="BK2673" s="633"/>
      <c r="BL2673" s="626"/>
      <c r="BM2673" s="627"/>
      <c r="BN2673" s="678"/>
      <c r="BO2673" s="679"/>
      <c r="BP2673" s="680"/>
      <c r="BQ2673" s="677"/>
      <c r="BR2673" s="663"/>
      <c r="BS2673" s="663"/>
      <c r="BT2673" s="19" t="s">
        <v>82</v>
      </c>
      <c r="BU2673" s="277">
        <f>IF(BQ2661="B",'VALUE POINTS'!L$17,IF('GAME STATS'!BQ2661="C",'VALUE POINTS'!M$17,'VALUE POINTS'!K$17))</f>
        <v>1</v>
      </c>
      <c r="BV2673" s="278"/>
    </row>
    <row r="2674" spans="1:74" ht="21.75" customHeight="1" x14ac:dyDescent="0.35">
      <c r="A2674" s="95"/>
      <c r="B2674" s="570" t="str">
        <f>IF(ROSTER!B$16="","",ROSTER!B$16)</f>
        <v/>
      </c>
      <c r="C2674" s="572" t="str">
        <f>IF(ROSTER!C$16="","",ROSTER!C$16)</f>
        <v/>
      </c>
      <c r="D2674" s="573"/>
      <c r="E2674" s="574"/>
      <c r="F2674" s="576">
        <f>IF(E2674="y",1,IF(E2674="S",1,0))</f>
        <v>0</v>
      </c>
      <c r="G2674" s="582">
        <f>IF(E2674="S",1,0)</f>
        <v>0</v>
      </c>
      <c r="H2674" s="578"/>
      <c r="I2674" s="543"/>
      <c r="J2674" s="542"/>
      <c r="K2674" s="580"/>
      <c r="L2674" s="584"/>
      <c r="M2674" s="585"/>
      <c r="N2674" s="588">
        <f>L2674+J2674</f>
        <v>0</v>
      </c>
      <c r="O2674" s="589"/>
      <c r="P2674" s="542"/>
      <c r="Q2674" s="580"/>
      <c r="R2674" s="584"/>
      <c r="S2674" s="585"/>
      <c r="T2674" s="588">
        <f>R2674-P2674</f>
        <v>0</v>
      </c>
      <c r="U2674" s="588"/>
      <c r="V2674" s="542"/>
      <c r="W2674" s="543"/>
      <c r="X2674" s="593"/>
      <c r="Y2674" s="543"/>
      <c r="Z2674" s="542"/>
      <c r="AA2674" s="543"/>
      <c r="AB2674" s="542"/>
      <c r="AC2674" s="543"/>
      <c r="AD2674" s="542"/>
      <c r="AE2674" s="580"/>
      <c r="AF2674" s="584"/>
      <c r="AG2674" s="585"/>
      <c r="AH2674" s="595">
        <f>IF(AD2674=0,0,(AF2674/AD2674)*100)</f>
        <v>0</v>
      </c>
      <c r="AI2674" s="596"/>
      <c r="AJ2674" s="542"/>
      <c r="AK2674" s="580"/>
      <c r="AL2674" s="584"/>
      <c r="AM2674" s="585"/>
      <c r="AN2674" s="595">
        <f>IF(AJ2674=0,0,(AL2674/AJ2674)*100)</f>
        <v>0</v>
      </c>
      <c r="AO2674" s="596"/>
      <c r="AP2674" s="542"/>
      <c r="AQ2674" s="580"/>
      <c r="AR2674" s="584"/>
      <c r="AS2674" s="585"/>
      <c r="AT2674" s="595">
        <f>IF(AP2674=0,0,(AR2674/AP2674)*100)</f>
        <v>0</v>
      </c>
      <c r="AU2674" s="596"/>
      <c r="AV2674" s="599">
        <f>AD2674+AJ2674+AP2674</f>
        <v>0</v>
      </c>
      <c r="AW2674" s="600"/>
      <c r="AX2674" s="630">
        <f>AF2674+AL2674+AR2674</f>
        <v>0</v>
      </c>
      <c r="AY2674" s="631"/>
      <c r="AZ2674" s="595">
        <f>IF(AV2674=0,0,(AX2674/AV2674)*100)</f>
        <v>0</v>
      </c>
      <c r="BA2674" s="596"/>
      <c r="BB2674" s="542"/>
      <c r="BC2674" s="580"/>
      <c r="BD2674" s="584"/>
      <c r="BE2674" s="585"/>
      <c r="BF2674" s="595">
        <f>IF(BB2674=0,0,(BD2674/BB2674)*100)</f>
        <v>0</v>
      </c>
      <c r="BG2674" s="596"/>
      <c r="BH2674" s="599">
        <f>AV2674+BB2674</f>
        <v>0</v>
      </c>
      <c r="BI2674" s="600"/>
      <c r="BJ2674" s="630">
        <f>AX2674+BD2674</f>
        <v>0</v>
      </c>
      <c r="BK2674" s="631"/>
      <c r="BL2674" s="595">
        <f>IF(BH2674=0,0,(BJ2674/BH2674)*100)</f>
        <v>0</v>
      </c>
      <c r="BM2674" s="596"/>
      <c r="BN2674" s="656">
        <f>(AF2674*2)+(AL2674*2)+(AR2674*3)+BD2674</f>
        <v>0</v>
      </c>
      <c r="BO2674" s="657"/>
      <c r="BP2674" s="658"/>
      <c r="BQ2674" s="676">
        <f t="shared" ref="BQ2674" si="2596">IF(BS2674=0,0,50*BR2674/BS2674)</f>
        <v>0</v>
      </c>
      <c r="BR2674" s="662">
        <f t="shared" ref="BR2674" si="2597">(BN2674*BU$2666)+(N2674*BU$2667)+(Z2674*BU$2668)+(R2674*BU$2669)+(X2674*BU$2670)+(AB2674*BU$2671)+(V2674*BU$2676)</f>
        <v>0</v>
      </c>
      <c r="BS2674" s="662">
        <f t="shared" ref="BS2674" si="2598">((BB2674-BD2674)*BU$2673)+((AV2674-AX2674)*BU$2672)+(H2674*BU$2674)+(P2674*BU$2675)</f>
        <v>0</v>
      </c>
      <c r="BT2674" s="19" t="s">
        <v>83</v>
      </c>
      <c r="BU2674" s="277">
        <f>IF(BQ2661="B",'VALUE POINTS'!L$18,IF('GAME STATS'!BQ2661="C",'VALUE POINTS'!M$18,'VALUE POINTS'!K$18))</f>
        <v>2</v>
      </c>
      <c r="BV2674" s="278"/>
    </row>
    <row r="2675" spans="1:74" ht="21.75" customHeight="1" x14ac:dyDescent="0.35">
      <c r="A2675" s="95"/>
      <c r="B2675" s="571"/>
      <c r="C2675" s="642" t="str">
        <f>IF(ROSTER!D$16="","",ROSTER!D$16)</f>
        <v/>
      </c>
      <c r="D2675" s="643"/>
      <c r="E2675" s="575"/>
      <c r="F2675" s="577"/>
      <c r="G2675" s="583"/>
      <c r="H2675" s="579"/>
      <c r="I2675" s="545"/>
      <c r="J2675" s="544"/>
      <c r="K2675" s="581"/>
      <c r="L2675" s="586"/>
      <c r="M2675" s="587"/>
      <c r="N2675" s="592" t="s">
        <v>16</v>
      </c>
      <c r="O2675" s="603"/>
      <c r="P2675" s="544"/>
      <c r="Q2675" s="581"/>
      <c r="R2675" s="586"/>
      <c r="S2675" s="587"/>
      <c r="T2675" s="592" t="s">
        <v>16</v>
      </c>
      <c r="U2675" s="592"/>
      <c r="V2675" s="544"/>
      <c r="W2675" s="545"/>
      <c r="X2675" s="594"/>
      <c r="Y2675" s="545"/>
      <c r="Z2675" s="544"/>
      <c r="AA2675" s="545"/>
      <c r="AB2675" s="544"/>
      <c r="AC2675" s="545"/>
      <c r="AD2675" s="544"/>
      <c r="AE2675" s="581"/>
      <c r="AF2675" s="586"/>
      <c r="AG2675" s="587"/>
      <c r="AH2675" s="626"/>
      <c r="AI2675" s="627"/>
      <c r="AJ2675" s="544"/>
      <c r="AK2675" s="581"/>
      <c r="AL2675" s="586"/>
      <c r="AM2675" s="587"/>
      <c r="AN2675" s="626"/>
      <c r="AO2675" s="627"/>
      <c r="AP2675" s="544"/>
      <c r="AQ2675" s="581"/>
      <c r="AR2675" s="586"/>
      <c r="AS2675" s="587"/>
      <c r="AT2675" s="626"/>
      <c r="AU2675" s="627"/>
      <c r="AV2675" s="628"/>
      <c r="AW2675" s="629"/>
      <c r="AX2675" s="632"/>
      <c r="AY2675" s="633"/>
      <c r="AZ2675" s="626"/>
      <c r="BA2675" s="627"/>
      <c r="BB2675" s="544"/>
      <c r="BC2675" s="581"/>
      <c r="BD2675" s="586"/>
      <c r="BE2675" s="587"/>
      <c r="BF2675" s="626"/>
      <c r="BG2675" s="627"/>
      <c r="BH2675" s="628"/>
      <c r="BI2675" s="629"/>
      <c r="BJ2675" s="632"/>
      <c r="BK2675" s="633"/>
      <c r="BL2675" s="626"/>
      <c r="BM2675" s="627"/>
      <c r="BN2675" s="678"/>
      <c r="BO2675" s="679"/>
      <c r="BP2675" s="680"/>
      <c r="BQ2675" s="677"/>
      <c r="BR2675" s="663"/>
      <c r="BS2675" s="663"/>
      <c r="BT2675" s="19" t="s">
        <v>84</v>
      </c>
      <c r="BU2675" s="277">
        <f>IF(BQ2661="B",'VALUE POINTS'!L$19,IF('GAME STATS'!BQ2661="C",'VALUE POINTS'!M$19,'VALUE POINTS'!K$19))</f>
        <v>2</v>
      </c>
      <c r="BV2675" s="278"/>
    </row>
    <row r="2676" spans="1:74" ht="21.75" customHeight="1" x14ac:dyDescent="0.35">
      <c r="A2676" s="95"/>
      <c r="B2676" s="570" t="str">
        <f>IF(ROSTER!B$18="","",ROSTER!B$18)</f>
        <v/>
      </c>
      <c r="C2676" s="572" t="str">
        <f>IF(ROSTER!C$18="","",ROSTER!C$18)</f>
        <v/>
      </c>
      <c r="D2676" s="573"/>
      <c r="E2676" s="574"/>
      <c r="F2676" s="576">
        <f>IF(E2676="y",1,IF(E2676="S",1,0))</f>
        <v>0</v>
      </c>
      <c r="G2676" s="582">
        <f>IF(E2676="S",1,0)</f>
        <v>0</v>
      </c>
      <c r="H2676" s="578"/>
      <c r="I2676" s="543"/>
      <c r="J2676" s="542"/>
      <c r="K2676" s="580"/>
      <c r="L2676" s="584"/>
      <c r="M2676" s="585"/>
      <c r="N2676" s="588">
        <f>L2676+J2676</f>
        <v>0</v>
      </c>
      <c r="O2676" s="589"/>
      <c r="P2676" s="542"/>
      <c r="Q2676" s="580"/>
      <c r="R2676" s="584"/>
      <c r="S2676" s="585"/>
      <c r="T2676" s="588">
        <f>R2676-P2676</f>
        <v>0</v>
      </c>
      <c r="U2676" s="588"/>
      <c r="V2676" s="542"/>
      <c r="W2676" s="543"/>
      <c r="X2676" s="593"/>
      <c r="Y2676" s="543"/>
      <c r="Z2676" s="542"/>
      <c r="AA2676" s="543"/>
      <c r="AB2676" s="542"/>
      <c r="AC2676" s="543"/>
      <c r="AD2676" s="542"/>
      <c r="AE2676" s="580"/>
      <c r="AF2676" s="584"/>
      <c r="AG2676" s="585"/>
      <c r="AH2676" s="595">
        <f>IF(AD2676=0,0,(AF2676/AD2676)*100)</f>
        <v>0</v>
      </c>
      <c r="AI2676" s="596"/>
      <c r="AJ2676" s="542"/>
      <c r="AK2676" s="580"/>
      <c r="AL2676" s="584"/>
      <c r="AM2676" s="585"/>
      <c r="AN2676" s="595">
        <f>IF(AJ2676=0,0,(AL2676/AJ2676)*100)</f>
        <v>0</v>
      </c>
      <c r="AO2676" s="596"/>
      <c r="AP2676" s="542"/>
      <c r="AQ2676" s="580"/>
      <c r="AR2676" s="584"/>
      <c r="AS2676" s="585"/>
      <c r="AT2676" s="595">
        <f>IF(AP2676=0,0,(AR2676/AP2676)*100)</f>
        <v>0</v>
      </c>
      <c r="AU2676" s="596"/>
      <c r="AV2676" s="599">
        <f>AD2676+AJ2676+AP2676</f>
        <v>0</v>
      </c>
      <c r="AW2676" s="600"/>
      <c r="AX2676" s="630">
        <f>AF2676+AL2676+AR2676</f>
        <v>0</v>
      </c>
      <c r="AY2676" s="631"/>
      <c r="AZ2676" s="595">
        <f>IF(AV2676=0,0,(AX2676/AV2676)*100)</f>
        <v>0</v>
      </c>
      <c r="BA2676" s="596"/>
      <c r="BB2676" s="542"/>
      <c r="BC2676" s="580"/>
      <c r="BD2676" s="584"/>
      <c r="BE2676" s="585"/>
      <c r="BF2676" s="595">
        <f>IF(BB2676=0,0,(BD2676/BB2676)*100)</f>
        <v>0</v>
      </c>
      <c r="BG2676" s="596"/>
      <c r="BH2676" s="599">
        <f>AV2676+BB2676</f>
        <v>0</v>
      </c>
      <c r="BI2676" s="600"/>
      <c r="BJ2676" s="630">
        <f>AX2676+BD2676</f>
        <v>0</v>
      </c>
      <c r="BK2676" s="631"/>
      <c r="BL2676" s="595">
        <f>IF(BH2676=0,0,(BJ2676/BH2676)*100)</f>
        <v>0</v>
      </c>
      <c r="BM2676" s="596"/>
      <c r="BN2676" s="656">
        <f>(AF2676*2)+(AL2676*2)+(AR2676*3)+BD2676</f>
        <v>0</v>
      </c>
      <c r="BO2676" s="657"/>
      <c r="BP2676" s="658"/>
      <c r="BQ2676" s="676">
        <f t="shared" ref="BQ2676" si="2599">IF(BS2676=0,0,50*BR2676/BS2676)</f>
        <v>0</v>
      </c>
      <c r="BR2676" s="662">
        <f t="shared" ref="BR2676" si="2600">(BN2676*BU$2666)+(N2676*BU$2667)+(Z2676*BU$2668)+(R2676*BU$2669)+(X2676*BU$2670)+(AB2676*BU$2671)+(V2676*BU$2676)</f>
        <v>0</v>
      </c>
      <c r="BS2676" s="662">
        <f t="shared" ref="BS2676" si="2601">((BB2676-BD2676)*BU$2673)+((AV2676-AX2676)*BU$2672)+(H2676*BU$2674)+(P2676*BU$2675)</f>
        <v>0</v>
      </c>
      <c r="BT2676" s="19" t="s">
        <v>160</v>
      </c>
      <c r="BU2676" s="277">
        <f>IF(BQ2661="B",'VALUE POINTS'!L$20,IF('GAME STATS'!BQ2661="C",'VALUE POINTS'!M$20,'VALUE POINTS'!K$20))</f>
        <v>1</v>
      </c>
      <c r="BV2676" s="278"/>
    </row>
    <row r="2677" spans="1:74" ht="21.75" customHeight="1" x14ac:dyDescent="0.25">
      <c r="A2677" s="95"/>
      <c r="B2677" s="571"/>
      <c r="C2677" s="642" t="str">
        <f>IF(ROSTER!D$18="","",ROSTER!D$18)</f>
        <v/>
      </c>
      <c r="D2677" s="643"/>
      <c r="E2677" s="575"/>
      <c r="F2677" s="577"/>
      <c r="G2677" s="583"/>
      <c r="H2677" s="579"/>
      <c r="I2677" s="545"/>
      <c r="J2677" s="544"/>
      <c r="K2677" s="581"/>
      <c r="L2677" s="586"/>
      <c r="M2677" s="587"/>
      <c r="N2677" s="592" t="s">
        <v>16</v>
      </c>
      <c r="O2677" s="603"/>
      <c r="P2677" s="544"/>
      <c r="Q2677" s="581"/>
      <c r="R2677" s="586"/>
      <c r="S2677" s="587"/>
      <c r="T2677" s="592" t="s">
        <v>16</v>
      </c>
      <c r="U2677" s="592"/>
      <c r="V2677" s="544"/>
      <c r="W2677" s="545"/>
      <c r="X2677" s="594"/>
      <c r="Y2677" s="545"/>
      <c r="Z2677" s="544"/>
      <c r="AA2677" s="545"/>
      <c r="AB2677" s="544"/>
      <c r="AC2677" s="545"/>
      <c r="AD2677" s="544"/>
      <c r="AE2677" s="581"/>
      <c r="AF2677" s="586"/>
      <c r="AG2677" s="587"/>
      <c r="AH2677" s="626"/>
      <c r="AI2677" s="627"/>
      <c r="AJ2677" s="544"/>
      <c r="AK2677" s="581"/>
      <c r="AL2677" s="586"/>
      <c r="AM2677" s="587"/>
      <c r="AN2677" s="626"/>
      <c r="AO2677" s="627"/>
      <c r="AP2677" s="544"/>
      <c r="AQ2677" s="581"/>
      <c r="AR2677" s="586"/>
      <c r="AS2677" s="587"/>
      <c r="AT2677" s="626"/>
      <c r="AU2677" s="627"/>
      <c r="AV2677" s="628"/>
      <c r="AW2677" s="629"/>
      <c r="AX2677" s="632"/>
      <c r="AY2677" s="633"/>
      <c r="AZ2677" s="626"/>
      <c r="BA2677" s="627"/>
      <c r="BB2677" s="544"/>
      <c r="BC2677" s="581"/>
      <c r="BD2677" s="586"/>
      <c r="BE2677" s="587"/>
      <c r="BF2677" s="626"/>
      <c r="BG2677" s="627"/>
      <c r="BH2677" s="628"/>
      <c r="BI2677" s="629"/>
      <c r="BJ2677" s="632"/>
      <c r="BK2677" s="633"/>
      <c r="BL2677" s="626"/>
      <c r="BM2677" s="627"/>
      <c r="BN2677" s="678"/>
      <c r="BO2677" s="679"/>
      <c r="BP2677" s="680"/>
      <c r="BQ2677" s="677"/>
      <c r="BR2677" s="663"/>
      <c r="BS2677" s="663"/>
      <c r="BT2677" s="15"/>
      <c r="BU2677" s="15"/>
      <c r="BV2677" s="95"/>
    </row>
    <row r="2678" spans="1:74" ht="21.75" customHeight="1" x14ac:dyDescent="0.25">
      <c r="A2678" s="95"/>
      <c r="B2678" s="570" t="str">
        <f>IF(ROSTER!B$20="","",ROSTER!B$20)</f>
        <v/>
      </c>
      <c r="C2678" s="572" t="str">
        <f>IF(ROSTER!C$20="","",ROSTER!C$20)</f>
        <v/>
      </c>
      <c r="D2678" s="573"/>
      <c r="E2678" s="574"/>
      <c r="F2678" s="576">
        <f>IF(E2678="y",1,IF(E2678="S",1,0))</f>
        <v>0</v>
      </c>
      <c r="G2678" s="582">
        <f>IF(E2678="S",1,0)</f>
        <v>0</v>
      </c>
      <c r="H2678" s="578"/>
      <c r="I2678" s="543"/>
      <c r="J2678" s="542"/>
      <c r="K2678" s="580"/>
      <c r="L2678" s="584"/>
      <c r="M2678" s="585"/>
      <c r="N2678" s="588">
        <f>L2678+J2678</f>
        <v>0</v>
      </c>
      <c r="O2678" s="589"/>
      <c r="P2678" s="542"/>
      <c r="Q2678" s="580"/>
      <c r="R2678" s="584"/>
      <c r="S2678" s="585"/>
      <c r="T2678" s="588">
        <f>R2678-P2678</f>
        <v>0</v>
      </c>
      <c r="U2678" s="588"/>
      <c r="V2678" s="542"/>
      <c r="W2678" s="543"/>
      <c r="X2678" s="593"/>
      <c r="Y2678" s="543"/>
      <c r="Z2678" s="542"/>
      <c r="AA2678" s="543"/>
      <c r="AB2678" s="542"/>
      <c r="AC2678" s="543"/>
      <c r="AD2678" s="542"/>
      <c r="AE2678" s="580"/>
      <c r="AF2678" s="584"/>
      <c r="AG2678" s="585"/>
      <c r="AH2678" s="595">
        <f>IF(AD2678=0,0,(AF2678/AD2678)*100)</f>
        <v>0</v>
      </c>
      <c r="AI2678" s="596"/>
      <c r="AJ2678" s="542"/>
      <c r="AK2678" s="580"/>
      <c r="AL2678" s="584"/>
      <c r="AM2678" s="585"/>
      <c r="AN2678" s="595">
        <f>IF(AJ2678=0,0,(AL2678/AJ2678)*100)</f>
        <v>0</v>
      </c>
      <c r="AO2678" s="596"/>
      <c r="AP2678" s="542"/>
      <c r="AQ2678" s="580"/>
      <c r="AR2678" s="584"/>
      <c r="AS2678" s="585"/>
      <c r="AT2678" s="595">
        <f>IF(AP2678=0,0,(AR2678/AP2678)*100)</f>
        <v>0</v>
      </c>
      <c r="AU2678" s="596"/>
      <c r="AV2678" s="599">
        <f>AD2678+AJ2678+AP2678</f>
        <v>0</v>
      </c>
      <c r="AW2678" s="600"/>
      <c r="AX2678" s="630">
        <f>AF2678+AL2678+AR2678</f>
        <v>0</v>
      </c>
      <c r="AY2678" s="631"/>
      <c r="AZ2678" s="595">
        <f>IF(AV2678=0,0,(AX2678/AV2678)*100)</f>
        <v>0</v>
      </c>
      <c r="BA2678" s="596"/>
      <c r="BB2678" s="542"/>
      <c r="BC2678" s="580"/>
      <c r="BD2678" s="584"/>
      <c r="BE2678" s="585"/>
      <c r="BF2678" s="595">
        <f>IF(BB2678=0,0,(BD2678/BB2678)*100)</f>
        <v>0</v>
      </c>
      <c r="BG2678" s="596"/>
      <c r="BH2678" s="599">
        <f>AV2678+BB2678</f>
        <v>0</v>
      </c>
      <c r="BI2678" s="600"/>
      <c r="BJ2678" s="630">
        <f>AX2678+BD2678</f>
        <v>0</v>
      </c>
      <c r="BK2678" s="631"/>
      <c r="BL2678" s="595">
        <f>IF(BH2678=0,0,(BJ2678/BH2678)*100)</f>
        <v>0</v>
      </c>
      <c r="BM2678" s="596"/>
      <c r="BN2678" s="656">
        <f>(AF2678*2)+(AL2678*2)+(AR2678*3)+BD2678</f>
        <v>0</v>
      </c>
      <c r="BO2678" s="657"/>
      <c r="BP2678" s="658"/>
      <c r="BQ2678" s="676">
        <f t="shared" ref="BQ2678" si="2602">IF(BS2678=0,0,50*BR2678/BS2678)</f>
        <v>0</v>
      </c>
      <c r="BR2678" s="662">
        <f t="shared" ref="BR2678" si="2603">(BN2678*BU$2666)+(N2678*BU$2667)+(Z2678*BU$2668)+(R2678*BU$2669)+(X2678*BU$2670)+(AB2678*BU$2671)+(V2678*BU$2676)</f>
        <v>0</v>
      </c>
      <c r="BS2678" s="662">
        <f t="shared" ref="BS2678" si="2604">((BB2678-BD2678)*BU$2673)+((AV2678-AX2678)*BU$2672)+(H2678*BU$2674)+(P2678*BU$2675)</f>
        <v>0</v>
      </c>
      <c r="BT2678" s="15"/>
      <c r="BU2678" s="15"/>
      <c r="BV2678" s="95"/>
    </row>
    <row r="2679" spans="1:74" ht="21.75" customHeight="1" x14ac:dyDescent="0.25">
      <c r="A2679" s="95"/>
      <c r="B2679" s="571"/>
      <c r="C2679" s="642" t="str">
        <f>IF(ROSTER!D$20="","",ROSTER!D$20)</f>
        <v/>
      </c>
      <c r="D2679" s="643"/>
      <c r="E2679" s="575"/>
      <c r="F2679" s="577"/>
      <c r="G2679" s="583"/>
      <c r="H2679" s="579"/>
      <c r="I2679" s="545"/>
      <c r="J2679" s="544"/>
      <c r="K2679" s="581"/>
      <c r="L2679" s="586"/>
      <c r="M2679" s="587"/>
      <c r="N2679" s="592" t="s">
        <v>16</v>
      </c>
      <c r="O2679" s="603"/>
      <c r="P2679" s="544"/>
      <c r="Q2679" s="581"/>
      <c r="R2679" s="586"/>
      <c r="S2679" s="587"/>
      <c r="T2679" s="592" t="s">
        <v>16</v>
      </c>
      <c r="U2679" s="592"/>
      <c r="V2679" s="544"/>
      <c r="W2679" s="545"/>
      <c r="X2679" s="594"/>
      <c r="Y2679" s="545"/>
      <c r="Z2679" s="544"/>
      <c r="AA2679" s="545"/>
      <c r="AB2679" s="544"/>
      <c r="AC2679" s="545"/>
      <c r="AD2679" s="544"/>
      <c r="AE2679" s="581"/>
      <c r="AF2679" s="586"/>
      <c r="AG2679" s="587"/>
      <c r="AH2679" s="626"/>
      <c r="AI2679" s="627"/>
      <c r="AJ2679" s="544"/>
      <c r="AK2679" s="581"/>
      <c r="AL2679" s="586"/>
      <c r="AM2679" s="587"/>
      <c r="AN2679" s="626"/>
      <c r="AO2679" s="627"/>
      <c r="AP2679" s="544"/>
      <c r="AQ2679" s="581"/>
      <c r="AR2679" s="586"/>
      <c r="AS2679" s="587"/>
      <c r="AT2679" s="626"/>
      <c r="AU2679" s="627"/>
      <c r="AV2679" s="628"/>
      <c r="AW2679" s="629"/>
      <c r="AX2679" s="632"/>
      <c r="AY2679" s="633"/>
      <c r="AZ2679" s="626"/>
      <c r="BA2679" s="627"/>
      <c r="BB2679" s="544"/>
      <c r="BC2679" s="581"/>
      <c r="BD2679" s="586"/>
      <c r="BE2679" s="587"/>
      <c r="BF2679" s="626"/>
      <c r="BG2679" s="627"/>
      <c r="BH2679" s="628"/>
      <c r="BI2679" s="629"/>
      <c r="BJ2679" s="632"/>
      <c r="BK2679" s="633"/>
      <c r="BL2679" s="626"/>
      <c r="BM2679" s="627"/>
      <c r="BN2679" s="678"/>
      <c r="BO2679" s="679"/>
      <c r="BP2679" s="680"/>
      <c r="BQ2679" s="677"/>
      <c r="BR2679" s="663"/>
      <c r="BS2679" s="663"/>
      <c r="BT2679" s="15"/>
      <c r="BU2679" s="15"/>
      <c r="BV2679" s="95"/>
    </row>
    <row r="2680" spans="1:74" ht="21.75" customHeight="1" x14ac:dyDescent="0.25">
      <c r="A2680" s="95"/>
      <c r="B2680" s="570" t="str">
        <f>IF(ROSTER!B$22="","",ROSTER!B$22)</f>
        <v/>
      </c>
      <c r="C2680" s="572" t="str">
        <f>IF(ROSTER!C$22="","",ROSTER!C$22)</f>
        <v/>
      </c>
      <c r="D2680" s="573"/>
      <c r="E2680" s="574"/>
      <c r="F2680" s="576">
        <f>IF(E2680="y",1,IF(E2680="S",1,0))</f>
        <v>0</v>
      </c>
      <c r="G2680" s="582">
        <f>IF(E2680="S",1,0)</f>
        <v>0</v>
      </c>
      <c r="H2680" s="578"/>
      <c r="I2680" s="543"/>
      <c r="J2680" s="542"/>
      <c r="K2680" s="580"/>
      <c r="L2680" s="584"/>
      <c r="M2680" s="585"/>
      <c r="N2680" s="588">
        <f>L2680+J2680</f>
        <v>0</v>
      </c>
      <c r="O2680" s="589"/>
      <c r="P2680" s="542"/>
      <c r="Q2680" s="580"/>
      <c r="R2680" s="584"/>
      <c r="S2680" s="585"/>
      <c r="T2680" s="588">
        <f>R2680-P2680</f>
        <v>0</v>
      </c>
      <c r="U2680" s="588"/>
      <c r="V2680" s="542"/>
      <c r="W2680" s="543"/>
      <c r="X2680" s="593"/>
      <c r="Y2680" s="543"/>
      <c r="Z2680" s="542"/>
      <c r="AA2680" s="543"/>
      <c r="AB2680" s="542"/>
      <c r="AC2680" s="543"/>
      <c r="AD2680" s="542"/>
      <c r="AE2680" s="580"/>
      <c r="AF2680" s="584"/>
      <c r="AG2680" s="585"/>
      <c r="AH2680" s="595">
        <f>IF(AD2680=0,0,(AF2680/AD2680)*100)</f>
        <v>0</v>
      </c>
      <c r="AI2680" s="596"/>
      <c r="AJ2680" s="542"/>
      <c r="AK2680" s="580"/>
      <c r="AL2680" s="584"/>
      <c r="AM2680" s="585"/>
      <c r="AN2680" s="595">
        <f>IF(AJ2680=0,0,(AL2680/AJ2680)*100)</f>
        <v>0</v>
      </c>
      <c r="AO2680" s="596"/>
      <c r="AP2680" s="542"/>
      <c r="AQ2680" s="580"/>
      <c r="AR2680" s="584"/>
      <c r="AS2680" s="585"/>
      <c r="AT2680" s="595">
        <f>IF(AP2680=0,0,(AR2680/AP2680)*100)</f>
        <v>0</v>
      </c>
      <c r="AU2680" s="596"/>
      <c r="AV2680" s="599">
        <f>AD2680+AJ2680+AP2680</f>
        <v>0</v>
      </c>
      <c r="AW2680" s="600"/>
      <c r="AX2680" s="630">
        <f>AF2680+AL2680+AR2680</f>
        <v>0</v>
      </c>
      <c r="AY2680" s="631"/>
      <c r="AZ2680" s="595">
        <f>IF(AV2680=0,0,(AX2680/AV2680)*100)</f>
        <v>0</v>
      </c>
      <c r="BA2680" s="596"/>
      <c r="BB2680" s="542"/>
      <c r="BC2680" s="580"/>
      <c r="BD2680" s="584"/>
      <c r="BE2680" s="585"/>
      <c r="BF2680" s="595">
        <f>IF(BB2680=0,0,(BD2680/BB2680)*100)</f>
        <v>0</v>
      </c>
      <c r="BG2680" s="596"/>
      <c r="BH2680" s="599">
        <f>AV2680+BB2680</f>
        <v>0</v>
      </c>
      <c r="BI2680" s="600"/>
      <c r="BJ2680" s="630">
        <f>AX2680+BD2680</f>
        <v>0</v>
      </c>
      <c r="BK2680" s="631"/>
      <c r="BL2680" s="595">
        <f>IF(BH2680=0,0,(BJ2680/BH2680)*100)</f>
        <v>0</v>
      </c>
      <c r="BM2680" s="596"/>
      <c r="BN2680" s="656">
        <f>(AF2680*2)+(AL2680*2)+(AR2680*3)+BD2680</f>
        <v>0</v>
      </c>
      <c r="BO2680" s="657"/>
      <c r="BP2680" s="658"/>
      <c r="BQ2680" s="676">
        <f t="shared" ref="BQ2680" si="2605">IF(BS2680=0,0,50*BR2680/BS2680)</f>
        <v>0</v>
      </c>
      <c r="BR2680" s="662">
        <f t="shared" ref="BR2680" si="2606">(BN2680*BU$2666)+(N2680*BU$2667)+(Z2680*BU$2668)+(R2680*BU$2669)+(X2680*BU$2670)+(AB2680*BU$2671)+(V2680*BU$2676)</f>
        <v>0</v>
      </c>
      <c r="BS2680" s="662">
        <f t="shared" ref="BS2680" si="2607">((BB2680-BD2680)*BU$2673)+((AV2680-AX2680)*BU$2672)+(H2680*BU$2674)+(P2680*BU$2675)</f>
        <v>0</v>
      </c>
      <c r="BT2680" s="15"/>
      <c r="BU2680" s="15"/>
      <c r="BV2680" s="95"/>
    </row>
    <row r="2681" spans="1:74" ht="21.75" customHeight="1" x14ac:dyDescent="0.25">
      <c r="A2681" s="95"/>
      <c r="B2681" s="571"/>
      <c r="C2681" s="642" t="str">
        <f>IF(ROSTER!D$22="","",ROSTER!D$22)</f>
        <v/>
      </c>
      <c r="D2681" s="643"/>
      <c r="E2681" s="575"/>
      <c r="F2681" s="577"/>
      <c r="G2681" s="583"/>
      <c r="H2681" s="579"/>
      <c r="I2681" s="545"/>
      <c r="J2681" s="544"/>
      <c r="K2681" s="581"/>
      <c r="L2681" s="586"/>
      <c r="M2681" s="587"/>
      <c r="N2681" s="592" t="s">
        <v>16</v>
      </c>
      <c r="O2681" s="603"/>
      <c r="P2681" s="544"/>
      <c r="Q2681" s="581"/>
      <c r="R2681" s="586"/>
      <c r="S2681" s="587"/>
      <c r="T2681" s="592" t="s">
        <v>16</v>
      </c>
      <c r="U2681" s="592"/>
      <c r="V2681" s="544"/>
      <c r="W2681" s="545"/>
      <c r="X2681" s="594"/>
      <c r="Y2681" s="545"/>
      <c r="Z2681" s="544"/>
      <c r="AA2681" s="545"/>
      <c r="AB2681" s="544"/>
      <c r="AC2681" s="545"/>
      <c r="AD2681" s="544"/>
      <c r="AE2681" s="581"/>
      <c r="AF2681" s="586"/>
      <c r="AG2681" s="587"/>
      <c r="AH2681" s="626"/>
      <c r="AI2681" s="627"/>
      <c r="AJ2681" s="544"/>
      <c r="AK2681" s="581"/>
      <c r="AL2681" s="586"/>
      <c r="AM2681" s="587"/>
      <c r="AN2681" s="626"/>
      <c r="AO2681" s="627"/>
      <c r="AP2681" s="544"/>
      <c r="AQ2681" s="581"/>
      <c r="AR2681" s="586"/>
      <c r="AS2681" s="587"/>
      <c r="AT2681" s="626"/>
      <c r="AU2681" s="627"/>
      <c r="AV2681" s="628"/>
      <c r="AW2681" s="629"/>
      <c r="AX2681" s="632"/>
      <c r="AY2681" s="633"/>
      <c r="AZ2681" s="626"/>
      <c r="BA2681" s="627"/>
      <c r="BB2681" s="544"/>
      <c r="BC2681" s="581"/>
      <c r="BD2681" s="586"/>
      <c r="BE2681" s="587"/>
      <c r="BF2681" s="626"/>
      <c r="BG2681" s="627"/>
      <c r="BH2681" s="628"/>
      <c r="BI2681" s="629"/>
      <c r="BJ2681" s="632"/>
      <c r="BK2681" s="633"/>
      <c r="BL2681" s="626"/>
      <c r="BM2681" s="627"/>
      <c r="BN2681" s="678"/>
      <c r="BO2681" s="679"/>
      <c r="BP2681" s="680"/>
      <c r="BQ2681" s="677"/>
      <c r="BR2681" s="663"/>
      <c r="BS2681" s="663"/>
      <c r="BT2681" s="15"/>
      <c r="BU2681" s="15"/>
      <c r="BV2681" s="95"/>
    </row>
    <row r="2682" spans="1:74" ht="21.75" customHeight="1" x14ac:dyDescent="0.25">
      <c r="A2682" s="95"/>
      <c r="B2682" s="570" t="str">
        <f>IF(ROSTER!B$24="","",ROSTER!B$24)</f>
        <v/>
      </c>
      <c r="C2682" s="572" t="str">
        <f>IF(ROSTER!C$24="","",ROSTER!C$24)</f>
        <v/>
      </c>
      <c r="D2682" s="573"/>
      <c r="E2682" s="574"/>
      <c r="F2682" s="576">
        <f>IF(E2682="y",1,IF(E2682="S",1,0))</f>
        <v>0</v>
      </c>
      <c r="G2682" s="582">
        <f>IF(E2682="S",1,0)</f>
        <v>0</v>
      </c>
      <c r="H2682" s="578"/>
      <c r="I2682" s="543"/>
      <c r="J2682" s="542"/>
      <c r="K2682" s="580"/>
      <c r="L2682" s="584"/>
      <c r="M2682" s="585"/>
      <c r="N2682" s="588">
        <f>L2682+J2682</f>
        <v>0</v>
      </c>
      <c r="O2682" s="589"/>
      <c r="P2682" s="542"/>
      <c r="Q2682" s="580"/>
      <c r="R2682" s="584"/>
      <c r="S2682" s="585"/>
      <c r="T2682" s="588">
        <f>R2682-P2682</f>
        <v>0</v>
      </c>
      <c r="U2682" s="588"/>
      <c r="V2682" s="542"/>
      <c r="W2682" s="543"/>
      <c r="X2682" s="593"/>
      <c r="Y2682" s="543"/>
      <c r="Z2682" s="542"/>
      <c r="AA2682" s="543"/>
      <c r="AB2682" s="542"/>
      <c r="AC2682" s="543"/>
      <c r="AD2682" s="542"/>
      <c r="AE2682" s="580"/>
      <c r="AF2682" s="584"/>
      <c r="AG2682" s="585"/>
      <c r="AH2682" s="595">
        <f>IF(AD2682=0,0,(AF2682/AD2682)*100)</f>
        <v>0</v>
      </c>
      <c r="AI2682" s="596"/>
      <c r="AJ2682" s="542"/>
      <c r="AK2682" s="580"/>
      <c r="AL2682" s="584"/>
      <c r="AM2682" s="585"/>
      <c r="AN2682" s="595">
        <f>IF(AJ2682=0,0,(AL2682/AJ2682)*100)</f>
        <v>0</v>
      </c>
      <c r="AO2682" s="596"/>
      <c r="AP2682" s="542"/>
      <c r="AQ2682" s="580"/>
      <c r="AR2682" s="584"/>
      <c r="AS2682" s="585"/>
      <c r="AT2682" s="595">
        <f>IF(AP2682=0,0,(AR2682/AP2682)*100)</f>
        <v>0</v>
      </c>
      <c r="AU2682" s="596"/>
      <c r="AV2682" s="599">
        <f>AD2682+AJ2682+AP2682</f>
        <v>0</v>
      </c>
      <c r="AW2682" s="600"/>
      <c r="AX2682" s="630">
        <f>AF2682+AL2682+AR2682</f>
        <v>0</v>
      </c>
      <c r="AY2682" s="631"/>
      <c r="AZ2682" s="595">
        <f>IF(AV2682=0,0,(AX2682/AV2682)*100)</f>
        <v>0</v>
      </c>
      <c r="BA2682" s="596"/>
      <c r="BB2682" s="542"/>
      <c r="BC2682" s="580"/>
      <c r="BD2682" s="584"/>
      <c r="BE2682" s="585"/>
      <c r="BF2682" s="595">
        <f>IF(BB2682=0,0,(BD2682/BB2682)*100)</f>
        <v>0</v>
      </c>
      <c r="BG2682" s="596"/>
      <c r="BH2682" s="599">
        <f>AV2682+BB2682</f>
        <v>0</v>
      </c>
      <c r="BI2682" s="600"/>
      <c r="BJ2682" s="630">
        <f>AX2682+BD2682</f>
        <v>0</v>
      </c>
      <c r="BK2682" s="631"/>
      <c r="BL2682" s="595">
        <f>IF(BH2682=0,0,(BJ2682/BH2682)*100)</f>
        <v>0</v>
      </c>
      <c r="BM2682" s="596"/>
      <c r="BN2682" s="656">
        <f>(AF2682*2)+(AL2682*2)+(AR2682*3)+BD2682</f>
        <v>0</v>
      </c>
      <c r="BO2682" s="657"/>
      <c r="BP2682" s="658"/>
      <c r="BQ2682" s="676">
        <f t="shared" ref="BQ2682" si="2608">IF(BS2682=0,0,50*BR2682/BS2682)</f>
        <v>0</v>
      </c>
      <c r="BR2682" s="662">
        <f t="shared" ref="BR2682" si="2609">(BN2682*BU$2666)+(N2682*BU$2667)+(Z2682*BU$2668)+(R2682*BU$2669)+(X2682*BU$2670)+(AB2682*BU$2671)+(V2682*BU$2676)</f>
        <v>0</v>
      </c>
      <c r="BS2682" s="662">
        <f t="shared" ref="BS2682" si="2610">((BB2682-BD2682)*BU$2673)+((AV2682-AX2682)*BU$2672)+(H2682*BU$2674)+(P2682*BU$2675)</f>
        <v>0</v>
      </c>
      <c r="BT2682" s="15"/>
      <c r="BU2682" s="15"/>
      <c r="BV2682" s="95"/>
    </row>
    <row r="2683" spans="1:74" ht="21.75" customHeight="1" x14ac:dyDescent="0.25">
      <c r="A2683" s="95"/>
      <c r="B2683" s="571"/>
      <c r="C2683" s="642" t="str">
        <f>IF(ROSTER!D$24="","",ROSTER!D$24)</f>
        <v/>
      </c>
      <c r="D2683" s="643"/>
      <c r="E2683" s="575"/>
      <c r="F2683" s="577"/>
      <c r="G2683" s="583"/>
      <c r="H2683" s="579"/>
      <c r="I2683" s="545"/>
      <c r="J2683" s="544"/>
      <c r="K2683" s="581"/>
      <c r="L2683" s="586"/>
      <c r="M2683" s="587"/>
      <c r="N2683" s="592" t="s">
        <v>16</v>
      </c>
      <c r="O2683" s="603"/>
      <c r="P2683" s="544"/>
      <c r="Q2683" s="581"/>
      <c r="R2683" s="586"/>
      <c r="S2683" s="587"/>
      <c r="T2683" s="592" t="s">
        <v>16</v>
      </c>
      <c r="U2683" s="592"/>
      <c r="V2683" s="544"/>
      <c r="W2683" s="545"/>
      <c r="X2683" s="594"/>
      <c r="Y2683" s="545"/>
      <c r="Z2683" s="544"/>
      <c r="AA2683" s="545"/>
      <c r="AB2683" s="544"/>
      <c r="AC2683" s="545"/>
      <c r="AD2683" s="544"/>
      <c r="AE2683" s="581"/>
      <c r="AF2683" s="586"/>
      <c r="AG2683" s="587"/>
      <c r="AH2683" s="626"/>
      <c r="AI2683" s="627"/>
      <c r="AJ2683" s="544"/>
      <c r="AK2683" s="581"/>
      <c r="AL2683" s="586"/>
      <c r="AM2683" s="587"/>
      <c r="AN2683" s="626"/>
      <c r="AO2683" s="627"/>
      <c r="AP2683" s="544"/>
      <c r="AQ2683" s="581"/>
      <c r="AR2683" s="586"/>
      <c r="AS2683" s="587"/>
      <c r="AT2683" s="626"/>
      <c r="AU2683" s="627"/>
      <c r="AV2683" s="628"/>
      <c r="AW2683" s="629"/>
      <c r="AX2683" s="632"/>
      <c r="AY2683" s="633"/>
      <c r="AZ2683" s="626"/>
      <c r="BA2683" s="627"/>
      <c r="BB2683" s="544"/>
      <c r="BC2683" s="581"/>
      <c r="BD2683" s="586"/>
      <c r="BE2683" s="587"/>
      <c r="BF2683" s="626"/>
      <c r="BG2683" s="627"/>
      <c r="BH2683" s="628"/>
      <c r="BI2683" s="629"/>
      <c r="BJ2683" s="632"/>
      <c r="BK2683" s="633"/>
      <c r="BL2683" s="626"/>
      <c r="BM2683" s="627"/>
      <c r="BN2683" s="678"/>
      <c r="BO2683" s="679"/>
      <c r="BP2683" s="680"/>
      <c r="BQ2683" s="677"/>
      <c r="BR2683" s="663"/>
      <c r="BS2683" s="663"/>
      <c r="BT2683" s="15"/>
      <c r="BU2683" s="15"/>
      <c r="BV2683" s="95"/>
    </row>
    <row r="2684" spans="1:74" ht="21.75" customHeight="1" x14ac:dyDescent="0.25">
      <c r="A2684" s="95"/>
      <c r="B2684" s="570" t="str">
        <f>IF(ROSTER!B$26="","",ROSTER!B$26)</f>
        <v/>
      </c>
      <c r="C2684" s="572" t="str">
        <f>IF(ROSTER!C$26="","",ROSTER!C$26)</f>
        <v/>
      </c>
      <c r="D2684" s="573"/>
      <c r="E2684" s="574"/>
      <c r="F2684" s="576">
        <f>IF(E2684="y",1,IF(E2684="S",1,0))</f>
        <v>0</v>
      </c>
      <c r="G2684" s="582">
        <f>IF(E2684="S",1,0)</f>
        <v>0</v>
      </c>
      <c r="H2684" s="578"/>
      <c r="I2684" s="543"/>
      <c r="J2684" s="542"/>
      <c r="K2684" s="580"/>
      <c r="L2684" s="584"/>
      <c r="M2684" s="585"/>
      <c r="N2684" s="588">
        <f>L2684+J2684</f>
        <v>0</v>
      </c>
      <c r="O2684" s="589"/>
      <c r="P2684" s="542"/>
      <c r="Q2684" s="580"/>
      <c r="R2684" s="584"/>
      <c r="S2684" s="585"/>
      <c r="T2684" s="588">
        <f>R2684-P2684</f>
        <v>0</v>
      </c>
      <c r="U2684" s="588"/>
      <c r="V2684" s="542"/>
      <c r="W2684" s="543"/>
      <c r="X2684" s="593"/>
      <c r="Y2684" s="543"/>
      <c r="Z2684" s="542"/>
      <c r="AA2684" s="543"/>
      <c r="AB2684" s="542"/>
      <c r="AC2684" s="543"/>
      <c r="AD2684" s="542"/>
      <c r="AE2684" s="580"/>
      <c r="AF2684" s="584"/>
      <c r="AG2684" s="585"/>
      <c r="AH2684" s="595">
        <f>IF(AD2684=0,0,(AF2684/AD2684)*100)</f>
        <v>0</v>
      </c>
      <c r="AI2684" s="596"/>
      <c r="AJ2684" s="542"/>
      <c r="AK2684" s="580"/>
      <c r="AL2684" s="584"/>
      <c r="AM2684" s="585"/>
      <c r="AN2684" s="595">
        <f>IF(AJ2684=0,0,(AL2684/AJ2684)*100)</f>
        <v>0</v>
      </c>
      <c r="AO2684" s="596"/>
      <c r="AP2684" s="542"/>
      <c r="AQ2684" s="580"/>
      <c r="AR2684" s="584"/>
      <c r="AS2684" s="585"/>
      <c r="AT2684" s="595">
        <f>IF(AP2684=0,0,(AR2684/AP2684)*100)</f>
        <v>0</v>
      </c>
      <c r="AU2684" s="596"/>
      <c r="AV2684" s="599">
        <f>AD2684+AJ2684+AP2684</f>
        <v>0</v>
      </c>
      <c r="AW2684" s="600"/>
      <c r="AX2684" s="630">
        <f>AF2684+AL2684+AR2684</f>
        <v>0</v>
      </c>
      <c r="AY2684" s="631"/>
      <c r="AZ2684" s="595">
        <f>IF(AV2684=0,0,(AX2684/AV2684)*100)</f>
        <v>0</v>
      </c>
      <c r="BA2684" s="596"/>
      <c r="BB2684" s="542"/>
      <c r="BC2684" s="580"/>
      <c r="BD2684" s="584"/>
      <c r="BE2684" s="585"/>
      <c r="BF2684" s="595">
        <f>IF(BB2684=0,0,(BD2684/BB2684)*100)</f>
        <v>0</v>
      </c>
      <c r="BG2684" s="596"/>
      <c r="BH2684" s="599">
        <f>AV2684+BB2684</f>
        <v>0</v>
      </c>
      <c r="BI2684" s="600"/>
      <c r="BJ2684" s="630">
        <f>AX2684+BD2684</f>
        <v>0</v>
      </c>
      <c r="BK2684" s="631"/>
      <c r="BL2684" s="595">
        <f>IF(BH2684=0,0,(BJ2684/BH2684)*100)</f>
        <v>0</v>
      </c>
      <c r="BM2684" s="596"/>
      <c r="BN2684" s="656">
        <f>(AF2684*2)+(AL2684*2)+(AR2684*3)+BD2684</f>
        <v>0</v>
      </c>
      <c r="BO2684" s="657"/>
      <c r="BP2684" s="658"/>
      <c r="BQ2684" s="676">
        <f t="shared" ref="BQ2684" si="2611">IF(BS2684=0,0,50*BR2684/BS2684)</f>
        <v>0</v>
      </c>
      <c r="BR2684" s="662">
        <f t="shared" ref="BR2684" si="2612">(BN2684*BU$2666)+(N2684*BU$2667)+(Z2684*BU$2668)+(R2684*BU$2669)+(X2684*BU$2670)+(AB2684*BU$2671)+(V2684*BU$2676)</f>
        <v>0</v>
      </c>
      <c r="BS2684" s="662">
        <f t="shared" ref="BS2684" si="2613">((BB2684-BD2684)*BU$2673)+((AV2684-AX2684)*BU$2672)+(H2684*BU$2674)+(P2684*BU$2675)</f>
        <v>0</v>
      </c>
      <c r="BT2684" s="15"/>
      <c r="BU2684" s="15"/>
      <c r="BV2684" s="95"/>
    </row>
    <row r="2685" spans="1:74" ht="21.75" customHeight="1" x14ac:dyDescent="0.25">
      <c r="A2685" s="95"/>
      <c r="B2685" s="571"/>
      <c r="C2685" s="642" t="str">
        <f>IF(ROSTER!D$26="","",ROSTER!D$26)</f>
        <v/>
      </c>
      <c r="D2685" s="643"/>
      <c r="E2685" s="575"/>
      <c r="F2685" s="577"/>
      <c r="G2685" s="583"/>
      <c r="H2685" s="579"/>
      <c r="I2685" s="545"/>
      <c r="J2685" s="544"/>
      <c r="K2685" s="581"/>
      <c r="L2685" s="586"/>
      <c r="M2685" s="587"/>
      <c r="N2685" s="592" t="s">
        <v>16</v>
      </c>
      <c r="O2685" s="603"/>
      <c r="P2685" s="544"/>
      <c r="Q2685" s="581"/>
      <c r="R2685" s="586"/>
      <c r="S2685" s="587"/>
      <c r="T2685" s="592" t="s">
        <v>16</v>
      </c>
      <c r="U2685" s="592"/>
      <c r="V2685" s="544"/>
      <c r="W2685" s="545"/>
      <c r="X2685" s="594"/>
      <c r="Y2685" s="545"/>
      <c r="Z2685" s="544"/>
      <c r="AA2685" s="545"/>
      <c r="AB2685" s="544"/>
      <c r="AC2685" s="545"/>
      <c r="AD2685" s="544"/>
      <c r="AE2685" s="581"/>
      <c r="AF2685" s="586"/>
      <c r="AG2685" s="587"/>
      <c r="AH2685" s="626"/>
      <c r="AI2685" s="627"/>
      <c r="AJ2685" s="544"/>
      <c r="AK2685" s="581"/>
      <c r="AL2685" s="586"/>
      <c r="AM2685" s="587"/>
      <c r="AN2685" s="626"/>
      <c r="AO2685" s="627"/>
      <c r="AP2685" s="544"/>
      <c r="AQ2685" s="581"/>
      <c r="AR2685" s="586"/>
      <c r="AS2685" s="587"/>
      <c r="AT2685" s="626"/>
      <c r="AU2685" s="627"/>
      <c r="AV2685" s="628"/>
      <c r="AW2685" s="629"/>
      <c r="AX2685" s="632"/>
      <c r="AY2685" s="633"/>
      <c r="AZ2685" s="626"/>
      <c r="BA2685" s="627"/>
      <c r="BB2685" s="544"/>
      <c r="BC2685" s="581"/>
      <c r="BD2685" s="586"/>
      <c r="BE2685" s="587"/>
      <c r="BF2685" s="626"/>
      <c r="BG2685" s="627"/>
      <c r="BH2685" s="628"/>
      <c r="BI2685" s="629"/>
      <c r="BJ2685" s="632"/>
      <c r="BK2685" s="633"/>
      <c r="BL2685" s="626"/>
      <c r="BM2685" s="627"/>
      <c r="BN2685" s="678"/>
      <c r="BO2685" s="679"/>
      <c r="BP2685" s="680"/>
      <c r="BQ2685" s="677"/>
      <c r="BR2685" s="663"/>
      <c r="BS2685" s="663"/>
      <c r="BT2685" s="15"/>
      <c r="BU2685" s="15"/>
      <c r="BV2685" s="95"/>
    </row>
    <row r="2686" spans="1:74" ht="21.75" customHeight="1" x14ac:dyDescent="0.25">
      <c r="A2686" s="95"/>
      <c r="B2686" s="570" t="str">
        <f>IF(ROSTER!B$28="","",ROSTER!B$28)</f>
        <v/>
      </c>
      <c r="C2686" s="572" t="str">
        <f>IF(ROSTER!C$28="","",ROSTER!C$28)</f>
        <v/>
      </c>
      <c r="D2686" s="573"/>
      <c r="E2686" s="574"/>
      <c r="F2686" s="576">
        <f>IF(E2686="y",1,IF(E2686="S",1,0))</f>
        <v>0</v>
      </c>
      <c r="G2686" s="582">
        <f>IF(E2686="S",1,0)</f>
        <v>0</v>
      </c>
      <c r="H2686" s="578"/>
      <c r="I2686" s="543"/>
      <c r="J2686" s="542"/>
      <c r="K2686" s="580"/>
      <c r="L2686" s="584"/>
      <c r="M2686" s="585"/>
      <c r="N2686" s="588">
        <f>L2686+J2686</f>
        <v>0</v>
      </c>
      <c r="O2686" s="589"/>
      <c r="P2686" s="542"/>
      <c r="Q2686" s="580"/>
      <c r="R2686" s="584"/>
      <c r="S2686" s="585"/>
      <c r="T2686" s="588">
        <f>R2686-P2686</f>
        <v>0</v>
      </c>
      <c r="U2686" s="588"/>
      <c r="V2686" s="542"/>
      <c r="W2686" s="543"/>
      <c r="X2686" s="593"/>
      <c r="Y2686" s="543"/>
      <c r="Z2686" s="542"/>
      <c r="AA2686" s="543"/>
      <c r="AB2686" s="542"/>
      <c r="AC2686" s="543"/>
      <c r="AD2686" s="542"/>
      <c r="AE2686" s="580"/>
      <c r="AF2686" s="584"/>
      <c r="AG2686" s="585"/>
      <c r="AH2686" s="595">
        <f>IF(AD2686=0,0,(AF2686/AD2686)*100)</f>
        <v>0</v>
      </c>
      <c r="AI2686" s="596"/>
      <c r="AJ2686" s="542"/>
      <c r="AK2686" s="580"/>
      <c r="AL2686" s="584"/>
      <c r="AM2686" s="585"/>
      <c r="AN2686" s="595">
        <f>IF(AJ2686=0,0,(AL2686/AJ2686)*100)</f>
        <v>0</v>
      </c>
      <c r="AO2686" s="596"/>
      <c r="AP2686" s="542"/>
      <c r="AQ2686" s="580"/>
      <c r="AR2686" s="584"/>
      <c r="AS2686" s="585"/>
      <c r="AT2686" s="595">
        <f>IF(AP2686=0,0,(AR2686/AP2686)*100)</f>
        <v>0</v>
      </c>
      <c r="AU2686" s="596"/>
      <c r="AV2686" s="599">
        <f>AD2686+AJ2686+AP2686</f>
        <v>0</v>
      </c>
      <c r="AW2686" s="600"/>
      <c r="AX2686" s="630">
        <f>AF2686+AL2686+AR2686</f>
        <v>0</v>
      </c>
      <c r="AY2686" s="631"/>
      <c r="AZ2686" s="595">
        <f>IF(AV2686=0,0,(AX2686/AV2686)*100)</f>
        <v>0</v>
      </c>
      <c r="BA2686" s="596"/>
      <c r="BB2686" s="542"/>
      <c r="BC2686" s="580"/>
      <c r="BD2686" s="584"/>
      <c r="BE2686" s="585"/>
      <c r="BF2686" s="595">
        <f>IF(BB2686=0,0,(BD2686/BB2686)*100)</f>
        <v>0</v>
      </c>
      <c r="BG2686" s="596"/>
      <c r="BH2686" s="599">
        <f>AV2686+BB2686</f>
        <v>0</v>
      </c>
      <c r="BI2686" s="600"/>
      <c r="BJ2686" s="630">
        <f>AX2686+BD2686</f>
        <v>0</v>
      </c>
      <c r="BK2686" s="631"/>
      <c r="BL2686" s="595">
        <f>IF(BH2686=0,0,(BJ2686/BH2686)*100)</f>
        <v>0</v>
      </c>
      <c r="BM2686" s="596"/>
      <c r="BN2686" s="656">
        <f>(AF2686*2)+(AL2686*2)+(AR2686*3)+BD2686</f>
        <v>0</v>
      </c>
      <c r="BO2686" s="657"/>
      <c r="BP2686" s="658"/>
      <c r="BQ2686" s="676">
        <f t="shared" ref="BQ2686" si="2614">IF(BS2686=0,0,50*BR2686/BS2686)</f>
        <v>0</v>
      </c>
      <c r="BR2686" s="662">
        <f t="shared" ref="BR2686" si="2615">(BN2686*BU$2666)+(N2686*BU$2667)+(Z2686*BU$2668)+(R2686*BU$2669)+(X2686*BU$2670)+(AB2686*BU$2671)+(V2686*BU$2676)</f>
        <v>0</v>
      </c>
      <c r="BS2686" s="662">
        <f t="shared" ref="BS2686" si="2616">((BB2686-BD2686)*BU$2673)+((AV2686-AX2686)*BU$2672)+(H2686*BU$2674)+(P2686*BU$2675)</f>
        <v>0</v>
      </c>
      <c r="BT2686" s="15"/>
      <c r="BU2686" s="15"/>
      <c r="BV2686" s="95"/>
    </row>
    <row r="2687" spans="1:74" ht="21.75" customHeight="1" x14ac:dyDescent="0.25">
      <c r="A2687" s="95"/>
      <c r="B2687" s="571"/>
      <c r="C2687" s="642" t="str">
        <f>IF(ROSTER!D$28="","",ROSTER!D$28)</f>
        <v/>
      </c>
      <c r="D2687" s="643"/>
      <c r="E2687" s="575"/>
      <c r="F2687" s="577"/>
      <c r="G2687" s="583"/>
      <c r="H2687" s="579"/>
      <c r="I2687" s="545"/>
      <c r="J2687" s="544"/>
      <c r="K2687" s="581"/>
      <c r="L2687" s="586"/>
      <c r="M2687" s="587"/>
      <c r="N2687" s="592" t="s">
        <v>16</v>
      </c>
      <c r="O2687" s="603"/>
      <c r="P2687" s="544"/>
      <c r="Q2687" s="581"/>
      <c r="R2687" s="586"/>
      <c r="S2687" s="587"/>
      <c r="T2687" s="592" t="s">
        <v>16</v>
      </c>
      <c r="U2687" s="592"/>
      <c r="V2687" s="544"/>
      <c r="W2687" s="545"/>
      <c r="X2687" s="594"/>
      <c r="Y2687" s="545"/>
      <c r="Z2687" s="544"/>
      <c r="AA2687" s="545"/>
      <c r="AB2687" s="544"/>
      <c r="AC2687" s="545"/>
      <c r="AD2687" s="544"/>
      <c r="AE2687" s="581"/>
      <c r="AF2687" s="586"/>
      <c r="AG2687" s="587"/>
      <c r="AH2687" s="626"/>
      <c r="AI2687" s="627"/>
      <c r="AJ2687" s="544"/>
      <c r="AK2687" s="581"/>
      <c r="AL2687" s="586"/>
      <c r="AM2687" s="587"/>
      <c r="AN2687" s="626"/>
      <c r="AO2687" s="627"/>
      <c r="AP2687" s="544"/>
      <c r="AQ2687" s="581"/>
      <c r="AR2687" s="586"/>
      <c r="AS2687" s="587"/>
      <c r="AT2687" s="626"/>
      <c r="AU2687" s="627"/>
      <c r="AV2687" s="628"/>
      <c r="AW2687" s="629"/>
      <c r="AX2687" s="632"/>
      <c r="AY2687" s="633"/>
      <c r="AZ2687" s="626"/>
      <c r="BA2687" s="627"/>
      <c r="BB2687" s="544"/>
      <c r="BC2687" s="581"/>
      <c r="BD2687" s="586"/>
      <c r="BE2687" s="587"/>
      <c r="BF2687" s="626"/>
      <c r="BG2687" s="627"/>
      <c r="BH2687" s="628"/>
      <c r="BI2687" s="629"/>
      <c r="BJ2687" s="632"/>
      <c r="BK2687" s="633"/>
      <c r="BL2687" s="626"/>
      <c r="BM2687" s="627"/>
      <c r="BN2687" s="678"/>
      <c r="BO2687" s="679"/>
      <c r="BP2687" s="680"/>
      <c r="BQ2687" s="677"/>
      <c r="BR2687" s="663"/>
      <c r="BS2687" s="663"/>
      <c r="BT2687" s="15"/>
      <c r="BU2687" s="15"/>
      <c r="BV2687" s="95"/>
    </row>
    <row r="2688" spans="1:74" ht="21.75" customHeight="1" x14ac:dyDescent="0.25">
      <c r="A2688" s="95"/>
      <c r="B2688" s="570" t="str">
        <f>IF(ROSTER!B$30="","",ROSTER!B$30)</f>
        <v/>
      </c>
      <c r="C2688" s="572" t="str">
        <f>IF(ROSTER!C$30="","",ROSTER!C$30)</f>
        <v/>
      </c>
      <c r="D2688" s="573"/>
      <c r="E2688" s="574"/>
      <c r="F2688" s="576">
        <f>IF(E2688="y",1,IF(E2688="S",1,0))</f>
        <v>0</v>
      </c>
      <c r="G2688" s="582">
        <f>IF(E2688="S",1,0)</f>
        <v>0</v>
      </c>
      <c r="H2688" s="578"/>
      <c r="I2688" s="543"/>
      <c r="J2688" s="542"/>
      <c r="K2688" s="580"/>
      <c r="L2688" s="584"/>
      <c r="M2688" s="585"/>
      <c r="N2688" s="588">
        <f>L2688+J2688</f>
        <v>0</v>
      </c>
      <c r="O2688" s="589"/>
      <c r="P2688" s="542"/>
      <c r="Q2688" s="580"/>
      <c r="R2688" s="584"/>
      <c r="S2688" s="585"/>
      <c r="T2688" s="588">
        <f>R2688-P2688</f>
        <v>0</v>
      </c>
      <c r="U2688" s="588"/>
      <c r="V2688" s="542"/>
      <c r="W2688" s="543"/>
      <c r="X2688" s="593"/>
      <c r="Y2688" s="543"/>
      <c r="Z2688" s="542"/>
      <c r="AA2688" s="543"/>
      <c r="AB2688" s="542"/>
      <c r="AC2688" s="543"/>
      <c r="AD2688" s="542"/>
      <c r="AE2688" s="580"/>
      <c r="AF2688" s="584"/>
      <c r="AG2688" s="585"/>
      <c r="AH2688" s="595">
        <f>IF(AD2688=0,0,(AF2688/AD2688)*100)</f>
        <v>0</v>
      </c>
      <c r="AI2688" s="596"/>
      <c r="AJ2688" s="542"/>
      <c r="AK2688" s="580"/>
      <c r="AL2688" s="584"/>
      <c r="AM2688" s="585"/>
      <c r="AN2688" s="595">
        <f>IF(AJ2688=0,0,(AL2688/AJ2688)*100)</f>
        <v>0</v>
      </c>
      <c r="AO2688" s="596"/>
      <c r="AP2688" s="542"/>
      <c r="AQ2688" s="580"/>
      <c r="AR2688" s="584"/>
      <c r="AS2688" s="585"/>
      <c r="AT2688" s="595">
        <f>IF(AP2688=0,0,(AR2688/AP2688)*100)</f>
        <v>0</v>
      </c>
      <c r="AU2688" s="596"/>
      <c r="AV2688" s="599">
        <f>AD2688+AJ2688+AP2688</f>
        <v>0</v>
      </c>
      <c r="AW2688" s="600"/>
      <c r="AX2688" s="630">
        <f>AF2688+AL2688+AR2688</f>
        <v>0</v>
      </c>
      <c r="AY2688" s="631"/>
      <c r="AZ2688" s="595">
        <f>IF(AV2688=0,0,(AX2688/AV2688)*100)</f>
        <v>0</v>
      </c>
      <c r="BA2688" s="596"/>
      <c r="BB2688" s="542"/>
      <c r="BC2688" s="580"/>
      <c r="BD2688" s="584"/>
      <c r="BE2688" s="585"/>
      <c r="BF2688" s="595">
        <f>IF(BB2688=0,0,(BD2688/BB2688)*100)</f>
        <v>0</v>
      </c>
      <c r="BG2688" s="596"/>
      <c r="BH2688" s="599">
        <f>AV2688+BB2688</f>
        <v>0</v>
      </c>
      <c r="BI2688" s="600"/>
      <c r="BJ2688" s="630">
        <f>AX2688+BD2688</f>
        <v>0</v>
      </c>
      <c r="BK2688" s="631"/>
      <c r="BL2688" s="595">
        <f>IF(BH2688=0,0,(BJ2688/BH2688)*100)</f>
        <v>0</v>
      </c>
      <c r="BM2688" s="596"/>
      <c r="BN2688" s="656">
        <f>(AF2688*2)+(AL2688*2)+(AR2688*3)+BD2688</f>
        <v>0</v>
      </c>
      <c r="BO2688" s="657"/>
      <c r="BP2688" s="658"/>
      <c r="BQ2688" s="676">
        <f t="shared" ref="BQ2688" si="2617">IF(BS2688=0,0,50*BR2688/BS2688)</f>
        <v>0</v>
      </c>
      <c r="BR2688" s="662">
        <f t="shared" ref="BR2688" si="2618">(BN2688*BU$2666)+(N2688*BU$2667)+(Z2688*BU$2668)+(R2688*BU$2669)+(X2688*BU$2670)+(AB2688*BU$2671)+(V2688*BU$2676)</f>
        <v>0</v>
      </c>
      <c r="BS2688" s="662">
        <f t="shared" ref="BS2688" si="2619">((BB2688-BD2688)*BU$2673)+((AV2688-AX2688)*BU$2672)+(H2688*BU$2674)+(P2688*BU$2675)</f>
        <v>0</v>
      </c>
      <c r="BT2688" s="15"/>
      <c r="BU2688" s="15"/>
      <c r="BV2688" s="95"/>
    </row>
    <row r="2689" spans="1:74" ht="21.75" customHeight="1" x14ac:dyDescent="0.25">
      <c r="A2689" s="95"/>
      <c r="B2689" s="571"/>
      <c r="C2689" s="642" t="str">
        <f>IF(ROSTER!D$30="","",ROSTER!D$30)</f>
        <v/>
      </c>
      <c r="D2689" s="643"/>
      <c r="E2689" s="575"/>
      <c r="F2689" s="577"/>
      <c r="G2689" s="583"/>
      <c r="H2689" s="579"/>
      <c r="I2689" s="545"/>
      <c r="J2689" s="544"/>
      <c r="K2689" s="581"/>
      <c r="L2689" s="586"/>
      <c r="M2689" s="587"/>
      <c r="N2689" s="592" t="s">
        <v>16</v>
      </c>
      <c r="O2689" s="603"/>
      <c r="P2689" s="544"/>
      <c r="Q2689" s="581"/>
      <c r="R2689" s="586"/>
      <c r="S2689" s="587"/>
      <c r="T2689" s="592" t="s">
        <v>16</v>
      </c>
      <c r="U2689" s="592"/>
      <c r="V2689" s="544"/>
      <c r="W2689" s="545"/>
      <c r="X2689" s="594"/>
      <c r="Y2689" s="545"/>
      <c r="Z2689" s="544"/>
      <c r="AA2689" s="545"/>
      <c r="AB2689" s="544"/>
      <c r="AC2689" s="545"/>
      <c r="AD2689" s="544"/>
      <c r="AE2689" s="581"/>
      <c r="AF2689" s="586"/>
      <c r="AG2689" s="587"/>
      <c r="AH2689" s="626"/>
      <c r="AI2689" s="627"/>
      <c r="AJ2689" s="544"/>
      <c r="AK2689" s="581"/>
      <c r="AL2689" s="586"/>
      <c r="AM2689" s="587"/>
      <c r="AN2689" s="626"/>
      <c r="AO2689" s="627"/>
      <c r="AP2689" s="544"/>
      <c r="AQ2689" s="581"/>
      <c r="AR2689" s="586"/>
      <c r="AS2689" s="587"/>
      <c r="AT2689" s="626"/>
      <c r="AU2689" s="627"/>
      <c r="AV2689" s="628"/>
      <c r="AW2689" s="629"/>
      <c r="AX2689" s="632"/>
      <c r="AY2689" s="633"/>
      <c r="AZ2689" s="626"/>
      <c r="BA2689" s="627"/>
      <c r="BB2689" s="544"/>
      <c r="BC2689" s="581"/>
      <c r="BD2689" s="586"/>
      <c r="BE2689" s="587"/>
      <c r="BF2689" s="626"/>
      <c r="BG2689" s="627"/>
      <c r="BH2689" s="628"/>
      <c r="BI2689" s="629"/>
      <c r="BJ2689" s="632"/>
      <c r="BK2689" s="633"/>
      <c r="BL2689" s="626"/>
      <c r="BM2689" s="627"/>
      <c r="BN2689" s="678"/>
      <c r="BO2689" s="679"/>
      <c r="BP2689" s="680"/>
      <c r="BQ2689" s="677"/>
      <c r="BR2689" s="663"/>
      <c r="BS2689" s="663"/>
      <c r="BT2689" s="15"/>
      <c r="BU2689" s="15"/>
      <c r="BV2689" s="95"/>
    </row>
    <row r="2690" spans="1:74" ht="21.75" customHeight="1" x14ac:dyDescent="0.25">
      <c r="A2690" s="95"/>
      <c r="B2690" s="570" t="str">
        <f>IF(ROSTER!B$32="","",ROSTER!B$32)</f>
        <v/>
      </c>
      <c r="C2690" s="572" t="str">
        <f>IF(ROSTER!C$32="","",ROSTER!C$32)</f>
        <v/>
      </c>
      <c r="D2690" s="573"/>
      <c r="E2690" s="574"/>
      <c r="F2690" s="576">
        <f>IF(E2690="y",1,IF(E2690="S",1,0))</f>
        <v>0</v>
      </c>
      <c r="G2690" s="582">
        <f>IF(E2690="S",1,0)</f>
        <v>0</v>
      </c>
      <c r="H2690" s="578"/>
      <c r="I2690" s="543"/>
      <c r="J2690" s="542"/>
      <c r="K2690" s="580"/>
      <c r="L2690" s="584"/>
      <c r="M2690" s="585"/>
      <c r="N2690" s="588">
        <f>L2690+J2690</f>
        <v>0</v>
      </c>
      <c r="O2690" s="589"/>
      <c r="P2690" s="542"/>
      <c r="Q2690" s="580"/>
      <c r="R2690" s="584"/>
      <c r="S2690" s="585"/>
      <c r="T2690" s="588">
        <f>R2690-P2690</f>
        <v>0</v>
      </c>
      <c r="U2690" s="588"/>
      <c r="V2690" s="542"/>
      <c r="W2690" s="543"/>
      <c r="X2690" s="593"/>
      <c r="Y2690" s="543"/>
      <c r="Z2690" s="542"/>
      <c r="AA2690" s="543"/>
      <c r="AB2690" s="542"/>
      <c r="AC2690" s="543"/>
      <c r="AD2690" s="542"/>
      <c r="AE2690" s="580"/>
      <c r="AF2690" s="584"/>
      <c r="AG2690" s="585"/>
      <c r="AH2690" s="595">
        <f>IF(AD2690=0,0,(AF2690/AD2690)*100)</f>
        <v>0</v>
      </c>
      <c r="AI2690" s="596"/>
      <c r="AJ2690" s="542"/>
      <c r="AK2690" s="580"/>
      <c r="AL2690" s="584"/>
      <c r="AM2690" s="585"/>
      <c r="AN2690" s="595">
        <f>IF(AJ2690=0,0,(AL2690/AJ2690)*100)</f>
        <v>0</v>
      </c>
      <c r="AO2690" s="596"/>
      <c r="AP2690" s="542"/>
      <c r="AQ2690" s="580"/>
      <c r="AR2690" s="584"/>
      <c r="AS2690" s="585"/>
      <c r="AT2690" s="595">
        <f>IF(AP2690=0,0,(AR2690/AP2690)*100)</f>
        <v>0</v>
      </c>
      <c r="AU2690" s="596"/>
      <c r="AV2690" s="599">
        <f>AD2690+AJ2690+AP2690</f>
        <v>0</v>
      </c>
      <c r="AW2690" s="600"/>
      <c r="AX2690" s="630">
        <f>AF2690+AL2690+AR2690</f>
        <v>0</v>
      </c>
      <c r="AY2690" s="631"/>
      <c r="AZ2690" s="595">
        <f>IF(AV2690=0,0,(AX2690/AV2690)*100)</f>
        <v>0</v>
      </c>
      <c r="BA2690" s="596"/>
      <c r="BB2690" s="542"/>
      <c r="BC2690" s="580"/>
      <c r="BD2690" s="584"/>
      <c r="BE2690" s="585"/>
      <c r="BF2690" s="595">
        <f>IF(BB2690=0,0,(BD2690/BB2690)*100)</f>
        <v>0</v>
      </c>
      <c r="BG2690" s="596"/>
      <c r="BH2690" s="599">
        <f>AV2690+BB2690</f>
        <v>0</v>
      </c>
      <c r="BI2690" s="600"/>
      <c r="BJ2690" s="630">
        <f>AX2690+BD2690</f>
        <v>0</v>
      </c>
      <c r="BK2690" s="631"/>
      <c r="BL2690" s="595">
        <f>IF(BH2690=0,0,(BJ2690/BH2690)*100)</f>
        <v>0</v>
      </c>
      <c r="BM2690" s="596"/>
      <c r="BN2690" s="656">
        <f>(AF2690*2)+(AL2690*2)+(AR2690*3)+BD2690</f>
        <v>0</v>
      </c>
      <c r="BO2690" s="657"/>
      <c r="BP2690" s="658"/>
      <c r="BQ2690" s="676">
        <f t="shared" ref="BQ2690" si="2620">IF(BS2690=0,0,50*BR2690/BS2690)</f>
        <v>0</v>
      </c>
      <c r="BR2690" s="662">
        <f t="shared" ref="BR2690" si="2621">(BN2690*BU$2666)+(N2690*BU$2667)+(Z2690*BU$2668)+(R2690*BU$2669)+(X2690*BU$2670)+(AB2690*BU$2671)+(V2690*BU$2676)</f>
        <v>0</v>
      </c>
      <c r="BS2690" s="662">
        <f t="shared" ref="BS2690" si="2622">((BB2690-BD2690)*BU$2673)+((AV2690-AX2690)*BU$2672)+(H2690*BU$2674)+(P2690*BU$2675)</f>
        <v>0</v>
      </c>
      <c r="BT2690" s="15"/>
      <c r="BU2690" s="15"/>
      <c r="BV2690" s="95"/>
    </row>
    <row r="2691" spans="1:74" ht="21.75" customHeight="1" x14ac:dyDescent="0.25">
      <c r="A2691" s="95"/>
      <c r="B2691" s="571"/>
      <c r="C2691" s="642" t="str">
        <f>IF(ROSTER!D$32="","",ROSTER!D$32)</f>
        <v/>
      </c>
      <c r="D2691" s="643"/>
      <c r="E2691" s="575"/>
      <c r="F2691" s="577"/>
      <c r="G2691" s="583"/>
      <c r="H2691" s="579"/>
      <c r="I2691" s="545"/>
      <c r="J2691" s="544"/>
      <c r="K2691" s="581"/>
      <c r="L2691" s="586"/>
      <c r="M2691" s="587"/>
      <c r="N2691" s="592" t="s">
        <v>16</v>
      </c>
      <c r="O2691" s="603"/>
      <c r="P2691" s="544"/>
      <c r="Q2691" s="581"/>
      <c r="R2691" s="586"/>
      <c r="S2691" s="587"/>
      <c r="T2691" s="592" t="s">
        <v>16</v>
      </c>
      <c r="U2691" s="592"/>
      <c r="V2691" s="544"/>
      <c r="W2691" s="545"/>
      <c r="X2691" s="594"/>
      <c r="Y2691" s="545"/>
      <c r="Z2691" s="544"/>
      <c r="AA2691" s="545"/>
      <c r="AB2691" s="544"/>
      <c r="AC2691" s="545"/>
      <c r="AD2691" s="544"/>
      <c r="AE2691" s="581"/>
      <c r="AF2691" s="586"/>
      <c r="AG2691" s="587"/>
      <c r="AH2691" s="626"/>
      <c r="AI2691" s="627"/>
      <c r="AJ2691" s="544"/>
      <c r="AK2691" s="581"/>
      <c r="AL2691" s="586"/>
      <c r="AM2691" s="587"/>
      <c r="AN2691" s="626"/>
      <c r="AO2691" s="627"/>
      <c r="AP2691" s="544"/>
      <c r="AQ2691" s="581"/>
      <c r="AR2691" s="586"/>
      <c r="AS2691" s="587"/>
      <c r="AT2691" s="626"/>
      <c r="AU2691" s="627"/>
      <c r="AV2691" s="628"/>
      <c r="AW2691" s="629"/>
      <c r="AX2691" s="632"/>
      <c r="AY2691" s="633"/>
      <c r="AZ2691" s="626"/>
      <c r="BA2691" s="627"/>
      <c r="BB2691" s="544"/>
      <c r="BC2691" s="581"/>
      <c r="BD2691" s="586"/>
      <c r="BE2691" s="587"/>
      <c r="BF2691" s="626"/>
      <c r="BG2691" s="627"/>
      <c r="BH2691" s="628"/>
      <c r="BI2691" s="629"/>
      <c r="BJ2691" s="632"/>
      <c r="BK2691" s="633"/>
      <c r="BL2691" s="626"/>
      <c r="BM2691" s="627"/>
      <c r="BN2691" s="678"/>
      <c r="BO2691" s="679"/>
      <c r="BP2691" s="680"/>
      <c r="BQ2691" s="677"/>
      <c r="BR2691" s="663"/>
      <c r="BS2691" s="663"/>
      <c r="BT2691" s="15"/>
      <c r="BU2691" s="15"/>
      <c r="BV2691" s="95"/>
    </row>
    <row r="2692" spans="1:74" ht="21.75" customHeight="1" x14ac:dyDescent="0.25">
      <c r="A2692" s="95"/>
      <c r="B2692" s="570" t="str">
        <f>IF(ROSTER!B$34="","",ROSTER!B$34)</f>
        <v/>
      </c>
      <c r="C2692" s="572" t="str">
        <f>IF(ROSTER!C$34="","",ROSTER!C$34)</f>
        <v/>
      </c>
      <c r="D2692" s="573"/>
      <c r="E2692" s="574"/>
      <c r="F2692" s="576">
        <f>IF(E2692="y",1,IF(E2692="S",1,0))</f>
        <v>0</v>
      </c>
      <c r="G2692" s="582">
        <f>IF(E2692="S",1,0)</f>
        <v>0</v>
      </c>
      <c r="H2692" s="578"/>
      <c r="I2692" s="543"/>
      <c r="J2692" s="542"/>
      <c r="K2692" s="580"/>
      <c r="L2692" s="584"/>
      <c r="M2692" s="585"/>
      <c r="N2692" s="588">
        <f>L2692+J2692</f>
        <v>0</v>
      </c>
      <c r="O2692" s="589"/>
      <c r="P2692" s="542"/>
      <c r="Q2692" s="580"/>
      <c r="R2692" s="584"/>
      <c r="S2692" s="585"/>
      <c r="T2692" s="588">
        <f>R2692-P2692</f>
        <v>0</v>
      </c>
      <c r="U2692" s="588"/>
      <c r="V2692" s="542"/>
      <c r="W2692" s="543"/>
      <c r="X2692" s="593"/>
      <c r="Y2692" s="543"/>
      <c r="Z2692" s="542"/>
      <c r="AA2692" s="543"/>
      <c r="AB2692" s="542"/>
      <c r="AC2692" s="543"/>
      <c r="AD2692" s="542"/>
      <c r="AE2692" s="580"/>
      <c r="AF2692" s="584"/>
      <c r="AG2692" s="585"/>
      <c r="AH2692" s="595">
        <f>IF(AD2692=0,0,(AF2692/AD2692)*100)</f>
        <v>0</v>
      </c>
      <c r="AI2692" s="596"/>
      <c r="AJ2692" s="542"/>
      <c r="AK2692" s="580"/>
      <c r="AL2692" s="584"/>
      <c r="AM2692" s="585"/>
      <c r="AN2692" s="595">
        <f>IF(AJ2692=0,0,(AL2692/AJ2692)*100)</f>
        <v>0</v>
      </c>
      <c r="AO2692" s="596"/>
      <c r="AP2692" s="542"/>
      <c r="AQ2692" s="580"/>
      <c r="AR2692" s="584"/>
      <c r="AS2692" s="585"/>
      <c r="AT2692" s="595">
        <f>IF(AP2692=0,0,(AR2692/AP2692)*100)</f>
        <v>0</v>
      </c>
      <c r="AU2692" s="596"/>
      <c r="AV2692" s="599">
        <f>AD2692+AJ2692+AP2692</f>
        <v>0</v>
      </c>
      <c r="AW2692" s="600"/>
      <c r="AX2692" s="630">
        <f>AF2692+AL2692+AR2692</f>
        <v>0</v>
      </c>
      <c r="AY2692" s="631"/>
      <c r="AZ2692" s="595">
        <f>IF(AV2692=0,0,(AX2692/AV2692)*100)</f>
        <v>0</v>
      </c>
      <c r="BA2692" s="596"/>
      <c r="BB2692" s="542"/>
      <c r="BC2692" s="580"/>
      <c r="BD2692" s="584"/>
      <c r="BE2692" s="585"/>
      <c r="BF2692" s="595">
        <f>IF(BB2692=0,0,(BD2692/BB2692)*100)</f>
        <v>0</v>
      </c>
      <c r="BG2692" s="596"/>
      <c r="BH2692" s="599">
        <f>AV2692+BB2692</f>
        <v>0</v>
      </c>
      <c r="BI2692" s="600"/>
      <c r="BJ2692" s="630">
        <f>AX2692+BD2692</f>
        <v>0</v>
      </c>
      <c r="BK2692" s="631"/>
      <c r="BL2692" s="595">
        <f>IF(BH2692=0,0,(BJ2692/BH2692)*100)</f>
        <v>0</v>
      </c>
      <c r="BM2692" s="596"/>
      <c r="BN2692" s="656">
        <f>(AF2692*2)+(AL2692*2)+(AR2692*3)+BD2692</f>
        <v>0</v>
      </c>
      <c r="BO2692" s="657"/>
      <c r="BP2692" s="658"/>
      <c r="BQ2692" s="676">
        <f t="shared" ref="BQ2692" si="2623">IF(BS2692=0,0,50*BR2692/BS2692)</f>
        <v>0</v>
      </c>
      <c r="BR2692" s="662">
        <f t="shared" ref="BR2692" si="2624">(BN2692*BU$2666)+(N2692*BU$2667)+(Z2692*BU$2668)+(R2692*BU$2669)+(X2692*BU$2670)+(AB2692*BU$2671)+(V2692*BU$2676)</f>
        <v>0</v>
      </c>
      <c r="BS2692" s="662">
        <f t="shared" ref="BS2692" si="2625">((BB2692-BD2692)*BU$2673)+((AV2692-AX2692)*BU$2672)+(H2692*BU$2674)+(P2692*BU$2675)</f>
        <v>0</v>
      </c>
      <c r="BT2692" s="15"/>
      <c r="BU2692" s="15"/>
      <c r="BV2692" s="95"/>
    </row>
    <row r="2693" spans="1:74" ht="21.75" customHeight="1" x14ac:dyDescent="0.25">
      <c r="A2693" s="95"/>
      <c r="B2693" s="571"/>
      <c r="C2693" s="642" t="str">
        <f>IF(ROSTER!D$34="","",ROSTER!D$34)</f>
        <v/>
      </c>
      <c r="D2693" s="643"/>
      <c r="E2693" s="575"/>
      <c r="F2693" s="577"/>
      <c r="G2693" s="583"/>
      <c r="H2693" s="579"/>
      <c r="I2693" s="545"/>
      <c r="J2693" s="544"/>
      <c r="K2693" s="581"/>
      <c r="L2693" s="586"/>
      <c r="M2693" s="587"/>
      <c r="N2693" s="592" t="s">
        <v>16</v>
      </c>
      <c r="O2693" s="603"/>
      <c r="P2693" s="544"/>
      <c r="Q2693" s="581"/>
      <c r="R2693" s="586"/>
      <c r="S2693" s="587"/>
      <c r="T2693" s="592" t="s">
        <v>16</v>
      </c>
      <c r="U2693" s="592"/>
      <c r="V2693" s="544"/>
      <c r="W2693" s="545"/>
      <c r="X2693" s="594"/>
      <c r="Y2693" s="545"/>
      <c r="Z2693" s="544"/>
      <c r="AA2693" s="545"/>
      <c r="AB2693" s="544"/>
      <c r="AC2693" s="545"/>
      <c r="AD2693" s="544"/>
      <c r="AE2693" s="581"/>
      <c r="AF2693" s="586"/>
      <c r="AG2693" s="587"/>
      <c r="AH2693" s="626"/>
      <c r="AI2693" s="627"/>
      <c r="AJ2693" s="544"/>
      <c r="AK2693" s="581"/>
      <c r="AL2693" s="586"/>
      <c r="AM2693" s="587"/>
      <c r="AN2693" s="626"/>
      <c r="AO2693" s="627"/>
      <c r="AP2693" s="544"/>
      <c r="AQ2693" s="581"/>
      <c r="AR2693" s="586"/>
      <c r="AS2693" s="587"/>
      <c r="AT2693" s="626"/>
      <c r="AU2693" s="627"/>
      <c r="AV2693" s="628"/>
      <c r="AW2693" s="629"/>
      <c r="AX2693" s="632"/>
      <c r="AY2693" s="633"/>
      <c r="AZ2693" s="626"/>
      <c r="BA2693" s="627"/>
      <c r="BB2693" s="544"/>
      <c r="BC2693" s="581"/>
      <c r="BD2693" s="586"/>
      <c r="BE2693" s="587"/>
      <c r="BF2693" s="626"/>
      <c r="BG2693" s="627"/>
      <c r="BH2693" s="628"/>
      <c r="BI2693" s="629"/>
      <c r="BJ2693" s="632"/>
      <c r="BK2693" s="633"/>
      <c r="BL2693" s="626"/>
      <c r="BM2693" s="627"/>
      <c r="BN2693" s="678"/>
      <c r="BO2693" s="679"/>
      <c r="BP2693" s="680"/>
      <c r="BQ2693" s="677"/>
      <c r="BR2693" s="663"/>
      <c r="BS2693" s="663"/>
      <c r="BT2693" s="15"/>
      <c r="BU2693" s="15"/>
      <c r="BV2693" s="95"/>
    </row>
    <row r="2694" spans="1:74" ht="21.75" customHeight="1" x14ac:dyDescent="0.25">
      <c r="A2694" s="95"/>
      <c r="B2694" s="570" t="str">
        <f>IF(ROSTER!B$36="","",ROSTER!B$36)</f>
        <v/>
      </c>
      <c r="C2694" s="572" t="str">
        <f>IF(ROSTER!C$36="","",ROSTER!C$36)</f>
        <v/>
      </c>
      <c r="D2694" s="573"/>
      <c r="E2694" s="574"/>
      <c r="F2694" s="576">
        <f>IF(E2694="y",1,IF(E2694="S",1,0))</f>
        <v>0</v>
      </c>
      <c r="G2694" s="582">
        <f>IF(E2694="S",1,0)</f>
        <v>0</v>
      </c>
      <c r="H2694" s="578"/>
      <c r="I2694" s="543"/>
      <c r="J2694" s="542"/>
      <c r="K2694" s="580"/>
      <c r="L2694" s="584"/>
      <c r="M2694" s="585"/>
      <c r="N2694" s="588">
        <f>L2694+J2694</f>
        <v>0</v>
      </c>
      <c r="O2694" s="589"/>
      <c r="P2694" s="542"/>
      <c r="Q2694" s="580"/>
      <c r="R2694" s="584"/>
      <c r="S2694" s="585"/>
      <c r="T2694" s="588">
        <f>R2694-P2694</f>
        <v>0</v>
      </c>
      <c r="U2694" s="588"/>
      <c r="V2694" s="542"/>
      <c r="W2694" s="543"/>
      <c r="X2694" s="593"/>
      <c r="Y2694" s="543"/>
      <c r="Z2694" s="542"/>
      <c r="AA2694" s="543"/>
      <c r="AB2694" s="542"/>
      <c r="AC2694" s="543"/>
      <c r="AD2694" s="542"/>
      <c r="AE2694" s="580"/>
      <c r="AF2694" s="584"/>
      <c r="AG2694" s="585"/>
      <c r="AH2694" s="595">
        <f>IF(AD2694=0,0,(AF2694/AD2694)*100)</f>
        <v>0</v>
      </c>
      <c r="AI2694" s="596"/>
      <c r="AJ2694" s="542"/>
      <c r="AK2694" s="580"/>
      <c r="AL2694" s="584"/>
      <c r="AM2694" s="585"/>
      <c r="AN2694" s="595">
        <f>IF(AJ2694=0,0,(AL2694/AJ2694)*100)</f>
        <v>0</v>
      </c>
      <c r="AO2694" s="596"/>
      <c r="AP2694" s="542"/>
      <c r="AQ2694" s="580"/>
      <c r="AR2694" s="584"/>
      <c r="AS2694" s="585"/>
      <c r="AT2694" s="595">
        <f>IF(AP2694=0,0,(AR2694/AP2694)*100)</f>
        <v>0</v>
      </c>
      <c r="AU2694" s="596"/>
      <c r="AV2694" s="599">
        <f>AD2694+AJ2694+AP2694</f>
        <v>0</v>
      </c>
      <c r="AW2694" s="600"/>
      <c r="AX2694" s="630">
        <f>AF2694+AL2694+AR2694</f>
        <v>0</v>
      </c>
      <c r="AY2694" s="631"/>
      <c r="AZ2694" s="595">
        <f>IF(AV2694=0,0,(AX2694/AV2694)*100)</f>
        <v>0</v>
      </c>
      <c r="BA2694" s="596"/>
      <c r="BB2694" s="542"/>
      <c r="BC2694" s="580"/>
      <c r="BD2694" s="584"/>
      <c r="BE2694" s="585"/>
      <c r="BF2694" s="595">
        <f>IF(BB2694=0,0,(BD2694/BB2694)*100)</f>
        <v>0</v>
      </c>
      <c r="BG2694" s="596"/>
      <c r="BH2694" s="599">
        <f>AV2694+BB2694</f>
        <v>0</v>
      </c>
      <c r="BI2694" s="600"/>
      <c r="BJ2694" s="630">
        <f>AX2694+BD2694</f>
        <v>0</v>
      </c>
      <c r="BK2694" s="631"/>
      <c r="BL2694" s="595">
        <f>IF(BH2694=0,0,(BJ2694/BH2694)*100)</f>
        <v>0</v>
      </c>
      <c r="BM2694" s="596"/>
      <c r="BN2694" s="656">
        <f>(AF2694*2)+(AL2694*2)+(AR2694*3)+BD2694</f>
        <v>0</v>
      </c>
      <c r="BO2694" s="657"/>
      <c r="BP2694" s="658"/>
      <c r="BQ2694" s="676">
        <f t="shared" ref="BQ2694" si="2626">IF(BS2694=0,0,50*BR2694/BS2694)</f>
        <v>0</v>
      </c>
      <c r="BR2694" s="662">
        <f t="shared" ref="BR2694" si="2627">(BN2694*BU$2666)+(N2694*BU$2667)+(Z2694*BU$2668)+(R2694*BU$2669)+(X2694*BU$2670)+(AB2694*BU$2671)+(V2694*BU$2676)</f>
        <v>0</v>
      </c>
      <c r="BS2694" s="662">
        <f t="shared" ref="BS2694" si="2628">((BB2694-BD2694)*BU$2673)+((AV2694-AX2694)*BU$2672)+(H2694*BU$2674)+(P2694*BU$2675)</f>
        <v>0</v>
      </c>
      <c r="BT2694" s="15"/>
      <c r="BU2694" s="15"/>
      <c r="BV2694" s="95"/>
    </row>
    <row r="2695" spans="1:74" ht="21.75" customHeight="1" x14ac:dyDescent="0.25">
      <c r="A2695" s="95"/>
      <c r="B2695" s="571"/>
      <c r="C2695" s="642" t="str">
        <f>IF(ROSTER!D$36="","",ROSTER!D$36)</f>
        <v/>
      </c>
      <c r="D2695" s="643"/>
      <c r="E2695" s="575"/>
      <c r="F2695" s="577"/>
      <c r="G2695" s="583"/>
      <c r="H2695" s="579"/>
      <c r="I2695" s="545"/>
      <c r="J2695" s="544"/>
      <c r="K2695" s="581"/>
      <c r="L2695" s="586"/>
      <c r="M2695" s="587"/>
      <c r="N2695" s="592" t="s">
        <v>16</v>
      </c>
      <c r="O2695" s="603"/>
      <c r="P2695" s="544"/>
      <c r="Q2695" s="581"/>
      <c r="R2695" s="586"/>
      <c r="S2695" s="587"/>
      <c r="T2695" s="592" t="s">
        <v>16</v>
      </c>
      <c r="U2695" s="592"/>
      <c r="V2695" s="544"/>
      <c r="W2695" s="545"/>
      <c r="X2695" s="594"/>
      <c r="Y2695" s="545"/>
      <c r="Z2695" s="544"/>
      <c r="AA2695" s="545"/>
      <c r="AB2695" s="544"/>
      <c r="AC2695" s="545"/>
      <c r="AD2695" s="544"/>
      <c r="AE2695" s="581"/>
      <c r="AF2695" s="586"/>
      <c r="AG2695" s="587"/>
      <c r="AH2695" s="626"/>
      <c r="AI2695" s="627"/>
      <c r="AJ2695" s="544"/>
      <c r="AK2695" s="581"/>
      <c r="AL2695" s="586"/>
      <c r="AM2695" s="587"/>
      <c r="AN2695" s="626"/>
      <c r="AO2695" s="627"/>
      <c r="AP2695" s="544"/>
      <c r="AQ2695" s="581"/>
      <c r="AR2695" s="586"/>
      <c r="AS2695" s="587"/>
      <c r="AT2695" s="626"/>
      <c r="AU2695" s="627"/>
      <c r="AV2695" s="628"/>
      <c r="AW2695" s="629"/>
      <c r="AX2695" s="632"/>
      <c r="AY2695" s="633"/>
      <c r="AZ2695" s="626"/>
      <c r="BA2695" s="627"/>
      <c r="BB2695" s="544"/>
      <c r="BC2695" s="581"/>
      <c r="BD2695" s="586"/>
      <c r="BE2695" s="587"/>
      <c r="BF2695" s="626"/>
      <c r="BG2695" s="627"/>
      <c r="BH2695" s="628"/>
      <c r="BI2695" s="629"/>
      <c r="BJ2695" s="632"/>
      <c r="BK2695" s="633"/>
      <c r="BL2695" s="626"/>
      <c r="BM2695" s="627"/>
      <c r="BN2695" s="678"/>
      <c r="BO2695" s="679"/>
      <c r="BP2695" s="680"/>
      <c r="BQ2695" s="677"/>
      <c r="BR2695" s="663"/>
      <c r="BS2695" s="663"/>
      <c r="BT2695" s="15"/>
      <c r="BU2695" s="15"/>
      <c r="BV2695" s="95"/>
    </row>
    <row r="2696" spans="1:74" ht="21.75" customHeight="1" x14ac:dyDescent="0.25">
      <c r="A2696" s="95"/>
      <c r="B2696" s="570" t="str">
        <f>IF(ROSTER!B$38="","",ROSTER!B$38)</f>
        <v/>
      </c>
      <c r="C2696" s="572" t="str">
        <f>IF(ROSTER!C$38="","",ROSTER!C$38)</f>
        <v/>
      </c>
      <c r="D2696" s="573"/>
      <c r="E2696" s="574"/>
      <c r="F2696" s="576">
        <f>IF(E2696="y",1,IF(E2696="S",1,0))</f>
        <v>0</v>
      </c>
      <c r="G2696" s="582">
        <f>IF(E2696="S",1,0)</f>
        <v>0</v>
      </c>
      <c r="H2696" s="578"/>
      <c r="I2696" s="543"/>
      <c r="J2696" s="542"/>
      <c r="K2696" s="580"/>
      <c r="L2696" s="584"/>
      <c r="M2696" s="585"/>
      <c r="N2696" s="588">
        <f>L2696+J2696</f>
        <v>0</v>
      </c>
      <c r="O2696" s="589"/>
      <c r="P2696" s="542"/>
      <c r="Q2696" s="580"/>
      <c r="R2696" s="584"/>
      <c r="S2696" s="585"/>
      <c r="T2696" s="588">
        <f>R2696-P2696</f>
        <v>0</v>
      </c>
      <c r="U2696" s="588"/>
      <c r="V2696" s="542"/>
      <c r="W2696" s="543"/>
      <c r="X2696" s="593"/>
      <c r="Y2696" s="543"/>
      <c r="Z2696" s="542"/>
      <c r="AA2696" s="543"/>
      <c r="AB2696" s="542"/>
      <c r="AC2696" s="543"/>
      <c r="AD2696" s="542"/>
      <c r="AE2696" s="580"/>
      <c r="AF2696" s="584"/>
      <c r="AG2696" s="585"/>
      <c r="AH2696" s="595">
        <f>IF(AD2696=0,0,(AF2696/AD2696)*100)</f>
        <v>0</v>
      </c>
      <c r="AI2696" s="596"/>
      <c r="AJ2696" s="542"/>
      <c r="AK2696" s="580"/>
      <c r="AL2696" s="584"/>
      <c r="AM2696" s="585"/>
      <c r="AN2696" s="595">
        <f>IF(AJ2696=0,0,(AL2696/AJ2696)*100)</f>
        <v>0</v>
      </c>
      <c r="AO2696" s="596"/>
      <c r="AP2696" s="542"/>
      <c r="AQ2696" s="580"/>
      <c r="AR2696" s="584"/>
      <c r="AS2696" s="585"/>
      <c r="AT2696" s="595">
        <f>IF(AP2696=0,0,(AR2696/AP2696)*100)</f>
        <v>0</v>
      </c>
      <c r="AU2696" s="596"/>
      <c r="AV2696" s="599">
        <f>AD2696+AJ2696+AP2696</f>
        <v>0</v>
      </c>
      <c r="AW2696" s="600"/>
      <c r="AX2696" s="630">
        <f>AF2696+AL2696+AR2696</f>
        <v>0</v>
      </c>
      <c r="AY2696" s="631"/>
      <c r="AZ2696" s="595">
        <f>IF(AV2696=0,0,(AX2696/AV2696)*100)</f>
        <v>0</v>
      </c>
      <c r="BA2696" s="596"/>
      <c r="BB2696" s="542"/>
      <c r="BC2696" s="580"/>
      <c r="BD2696" s="584"/>
      <c r="BE2696" s="585"/>
      <c r="BF2696" s="595">
        <f>IF(BB2696=0,0,(BD2696/BB2696)*100)</f>
        <v>0</v>
      </c>
      <c r="BG2696" s="596"/>
      <c r="BH2696" s="599">
        <f>AV2696+BB2696</f>
        <v>0</v>
      </c>
      <c r="BI2696" s="600"/>
      <c r="BJ2696" s="630">
        <f>AX2696+BD2696</f>
        <v>0</v>
      </c>
      <c r="BK2696" s="631"/>
      <c r="BL2696" s="595">
        <f>IF(BH2696=0,0,(BJ2696/BH2696)*100)</f>
        <v>0</v>
      </c>
      <c r="BM2696" s="596"/>
      <c r="BN2696" s="656">
        <f>(AF2696*2)+(AL2696*2)+(AR2696*3)+BD2696</f>
        <v>0</v>
      </c>
      <c r="BO2696" s="657"/>
      <c r="BP2696" s="658"/>
      <c r="BQ2696" s="676">
        <f t="shared" ref="BQ2696" si="2629">IF(BS2696=0,0,50*BR2696/BS2696)</f>
        <v>0</v>
      </c>
      <c r="BR2696" s="662">
        <f t="shared" ref="BR2696" si="2630">(BN2696*BU$2666)+(N2696*BU$2667)+(Z2696*BU$2668)+(R2696*BU$2669)+(X2696*BU$2670)+(AB2696*BU$2671)+(V2696*BU$2676)</f>
        <v>0</v>
      </c>
      <c r="BS2696" s="662">
        <f t="shared" ref="BS2696" si="2631">((BB2696-BD2696)*BU$2673)+((AV2696-AX2696)*BU$2672)+(H2696*BU$2674)+(P2696*BU$2675)</f>
        <v>0</v>
      </c>
      <c r="BT2696" s="15"/>
      <c r="BU2696" s="15"/>
      <c r="BV2696" s="95"/>
    </row>
    <row r="2697" spans="1:74" ht="21.75" customHeight="1" x14ac:dyDescent="0.25">
      <c r="A2697" s="95"/>
      <c r="B2697" s="571"/>
      <c r="C2697" s="642" t="str">
        <f>IF(ROSTER!D$38="","",ROSTER!D$38)</f>
        <v/>
      </c>
      <c r="D2697" s="643"/>
      <c r="E2697" s="575"/>
      <c r="F2697" s="577"/>
      <c r="G2697" s="583"/>
      <c r="H2697" s="579"/>
      <c r="I2697" s="545"/>
      <c r="J2697" s="544"/>
      <c r="K2697" s="581"/>
      <c r="L2697" s="586"/>
      <c r="M2697" s="587"/>
      <c r="N2697" s="592" t="s">
        <v>16</v>
      </c>
      <c r="O2697" s="603"/>
      <c r="P2697" s="544"/>
      <c r="Q2697" s="581"/>
      <c r="R2697" s="586"/>
      <c r="S2697" s="587"/>
      <c r="T2697" s="592" t="s">
        <v>16</v>
      </c>
      <c r="U2697" s="592"/>
      <c r="V2697" s="544"/>
      <c r="W2697" s="545"/>
      <c r="X2697" s="594"/>
      <c r="Y2697" s="545"/>
      <c r="Z2697" s="544"/>
      <c r="AA2697" s="545"/>
      <c r="AB2697" s="544"/>
      <c r="AC2697" s="545"/>
      <c r="AD2697" s="544"/>
      <c r="AE2697" s="581"/>
      <c r="AF2697" s="586"/>
      <c r="AG2697" s="587"/>
      <c r="AH2697" s="626"/>
      <c r="AI2697" s="627"/>
      <c r="AJ2697" s="544"/>
      <c r="AK2697" s="581"/>
      <c r="AL2697" s="586"/>
      <c r="AM2697" s="587"/>
      <c r="AN2697" s="626"/>
      <c r="AO2697" s="627"/>
      <c r="AP2697" s="544"/>
      <c r="AQ2697" s="581"/>
      <c r="AR2697" s="586"/>
      <c r="AS2697" s="587"/>
      <c r="AT2697" s="626"/>
      <c r="AU2697" s="627"/>
      <c r="AV2697" s="628"/>
      <c r="AW2697" s="629"/>
      <c r="AX2697" s="632"/>
      <c r="AY2697" s="633"/>
      <c r="AZ2697" s="626"/>
      <c r="BA2697" s="627"/>
      <c r="BB2697" s="544"/>
      <c r="BC2697" s="581"/>
      <c r="BD2697" s="586"/>
      <c r="BE2697" s="587"/>
      <c r="BF2697" s="626"/>
      <c r="BG2697" s="627"/>
      <c r="BH2697" s="628"/>
      <c r="BI2697" s="629"/>
      <c r="BJ2697" s="632"/>
      <c r="BK2697" s="633"/>
      <c r="BL2697" s="626"/>
      <c r="BM2697" s="627"/>
      <c r="BN2697" s="678"/>
      <c r="BO2697" s="679"/>
      <c r="BP2697" s="680"/>
      <c r="BQ2697" s="677"/>
      <c r="BR2697" s="663"/>
      <c r="BS2697" s="663"/>
      <c r="BT2697" s="15"/>
      <c r="BU2697" s="15"/>
      <c r="BV2697" s="95"/>
    </row>
    <row r="2698" spans="1:74" ht="21.75" customHeight="1" x14ac:dyDescent="0.25">
      <c r="A2698" s="95"/>
      <c r="B2698" s="570" t="str">
        <f>IF(ROSTER!B$40="","",ROSTER!B$40)</f>
        <v/>
      </c>
      <c r="C2698" s="572" t="str">
        <f>IF(ROSTER!C$40="","",ROSTER!C$40)</f>
        <v/>
      </c>
      <c r="D2698" s="573"/>
      <c r="E2698" s="574"/>
      <c r="F2698" s="576">
        <f>IF(E2698="y",1,IF(E2698="S",1,0))</f>
        <v>0</v>
      </c>
      <c r="G2698" s="582">
        <f>IF(E2698="S",1,0)</f>
        <v>0</v>
      </c>
      <c r="H2698" s="578"/>
      <c r="I2698" s="543"/>
      <c r="J2698" s="542"/>
      <c r="K2698" s="580"/>
      <c r="L2698" s="584"/>
      <c r="M2698" s="585"/>
      <c r="N2698" s="588">
        <f>L2698+J2698</f>
        <v>0</v>
      </c>
      <c r="O2698" s="589"/>
      <c r="P2698" s="542"/>
      <c r="Q2698" s="580"/>
      <c r="R2698" s="584"/>
      <c r="S2698" s="585"/>
      <c r="T2698" s="588">
        <f>R2698-P2698</f>
        <v>0</v>
      </c>
      <c r="U2698" s="588"/>
      <c r="V2698" s="542"/>
      <c r="W2698" s="543"/>
      <c r="X2698" s="593"/>
      <c r="Y2698" s="543"/>
      <c r="Z2698" s="542"/>
      <c r="AA2698" s="543"/>
      <c r="AB2698" s="542"/>
      <c r="AC2698" s="543"/>
      <c r="AD2698" s="542"/>
      <c r="AE2698" s="580"/>
      <c r="AF2698" s="584"/>
      <c r="AG2698" s="585"/>
      <c r="AH2698" s="595">
        <f>IF(AD2698=0,0,(AF2698/AD2698)*100)</f>
        <v>0</v>
      </c>
      <c r="AI2698" s="596"/>
      <c r="AJ2698" s="542"/>
      <c r="AK2698" s="580"/>
      <c r="AL2698" s="584"/>
      <c r="AM2698" s="585"/>
      <c r="AN2698" s="595">
        <f>IF(AJ2698=0,0,(AL2698/AJ2698)*100)</f>
        <v>0</v>
      </c>
      <c r="AO2698" s="596"/>
      <c r="AP2698" s="542"/>
      <c r="AQ2698" s="580"/>
      <c r="AR2698" s="584"/>
      <c r="AS2698" s="585"/>
      <c r="AT2698" s="595">
        <f>IF(AP2698=0,0,(AR2698/AP2698)*100)</f>
        <v>0</v>
      </c>
      <c r="AU2698" s="596"/>
      <c r="AV2698" s="599">
        <f>AD2698+AJ2698+AP2698</f>
        <v>0</v>
      </c>
      <c r="AW2698" s="600"/>
      <c r="AX2698" s="630">
        <f>AF2698+AL2698+AR2698</f>
        <v>0</v>
      </c>
      <c r="AY2698" s="631"/>
      <c r="AZ2698" s="595">
        <f>IF(AV2698=0,0,(AX2698/AV2698)*100)</f>
        <v>0</v>
      </c>
      <c r="BA2698" s="596"/>
      <c r="BB2698" s="542"/>
      <c r="BC2698" s="580"/>
      <c r="BD2698" s="584"/>
      <c r="BE2698" s="585"/>
      <c r="BF2698" s="595">
        <f>IF(BB2698=0,0,(BD2698/BB2698)*100)</f>
        <v>0</v>
      </c>
      <c r="BG2698" s="596"/>
      <c r="BH2698" s="599">
        <f>AV2698+BB2698</f>
        <v>0</v>
      </c>
      <c r="BI2698" s="600"/>
      <c r="BJ2698" s="630">
        <f>AX2698+BD2698</f>
        <v>0</v>
      </c>
      <c r="BK2698" s="631"/>
      <c r="BL2698" s="595">
        <f>IF(BH2698=0,0,(BJ2698/BH2698)*100)</f>
        <v>0</v>
      </c>
      <c r="BM2698" s="596"/>
      <c r="BN2698" s="656">
        <f>(AF2698*2)+(AL2698*2)+(AR2698*3)+BD2698</f>
        <v>0</v>
      </c>
      <c r="BO2698" s="657"/>
      <c r="BP2698" s="658"/>
      <c r="BQ2698" s="676">
        <f t="shared" ref="BQ2698" si="2632">IF(BS2698=0,0,50*BR2698/BS2698)</f>
        <v>0</v>
      </c>
      <c r="BR2698" s="662">
        <f t="shared" ref="BR2698" si="2633">(BN2698*BU$2666)+(N2698*BU$2667)+(Z2698*BU$2668)+(R2698*BU$2669)+(X2698*BU$2670)+(AB2698*BU$2671)+(V2698*BU$2676)</f>
        <v>0</v>
      </c>
      <c r="BS2698" s="662">
        <f t="shared" ref="BS2698" si="2634">((BB2698-BD2698)*BU$2673)+((AV2698-AX2698)*BU$2672)+(H2698*BU$2674)+(P2698*BU$2675)</f>
        <v>0</v>
      </c>
      <c r="BT2698" s="15"/>
      <c r="BU2698" s="15"/>
      <c r="BV2698" s="95"/>
    </row>
    <row r="2699" spans="1:74" ht="21.75" customHeight="1" x14ac:dyDescent="0.25">
      <c r="A2699" s="95"/>
      <c r="B2699" s="571"/>
      <c r="C2699" s="642" t="str">
        <f>IF(ROSTER!D$40="","",ROSTER!D$40)</f>
        <v/>
      </c>
      <c r="D2699" s="643"/>
      <c r="E2699" s="575"/>
      <c r="F2699" s="577"/>
      <c r="G2699" s="583"/>
      <c r="H2699" s="579"/>
      <c r="I2699" s="545"/>
      <c r="J2699" s="544"/>
      <c r="K2699" s="581"/>
      <c r="L2699" s="586"/>
      <c r="M2699" s="587"/>
      <c r="N2699" s="592" t="s">
        <v>16</v>
      </c>
      <c r="O2699" s="603"/>
      <c r="P2699" s="544"/>
      <c r="Q2699" s="581"/>
      <c r="R2699" s="586"/>
      <c r="S2699" s="587"/>
      <c r="T2699" s="592" t="s">
        <v>16</v>
      </c>
      <c r="U2699" s="592"/>
      <c r="V2699" s="544"/>
      <c r="W2699" s="545"/>
      <c r="X2699" s="594"/>
      <c r="Y2699" s="545"/>
      <c r="Z2699" s="544"/>
      <c r="AA2699" s="545"/>
      <c r="AB2699" s="544"/>
      <c r="AC2699" s="545"/>
      <c r="AD2699" s="544"/>
      <c r="AE2699" s="581"/>
      <c r="AF2699" s="586"/>
      <c r="AG2699" s="587"/>
      <c r="AH2699" s="626"/>
      <c r="AI2699" s="627"/>
      <c r="AJ2699" s="544"/>
      <c r="AK2699" s="581"/>
      <c r="AL2699" s="586"/>
      <c r="AM2699" s="587"/>
      <c r="AN2699" s="626"/>
      <c r="AO2699" s="627"/>
      <c r="AP2699" s="544"/>
      <c r="AQ2699" s="581"/>
      <c r="AR2699" s="586"/>
      <c r="AS2699" s="587"/>
      <c r="AT2699" s="626"/>
      <c r="AU2699" s="627"/>
      <c r="AV2699" s="628"/>
      <c r="AW2699" s="629"/>
      <c r="AX2699" s="632"/>
      <c r="AY2699" s="633"/>
      <c r="AZ2699" s="626"/>
      <c r="BA2699" s="627"/>
      <c r="BB2699" s="544"/>
      <c r="BC2699" s="581"/>
      <c r="BD2699" s="586"/>
      <c r="BE2699" s="587"/>
      <c r="BF2699" s="626"/>
      <c r="BG2699" s="627"/>
      <c r="BH2699" s="628"/>
      <c r="BI2699" s="629"/>
      <c r="BJ2699" s="632"/>
      <c r="BK2699" s="633"/>
      <c r="BL2699" s="626"/>
      <c r="BM2699" s="627"/>
      <c r="BN2699" s="678"/>
      <c r="BO2699" s="679"/>
      <c r="BP2699" s="680"/>
      <c r="BQ2699" s="677"/>
      <c r="BR2699" s="663"/>
      <c r="BS2699" s="663"/>
      <c r="BT2699" s="15"/>
      <c r="BU2699" s="15"/>
      <c r="BV2699" s="95"/>
    </row>
    <row r="2700" spans="1:74" ht="21.75" customHeight="1" x14ac:dyDescent="0.25">
      <c r="A2700" s="95"/>
      <c r="B2700" s="570" t="str">
        <f>IF(ROSTER!B$42="","",ROSTER!B$42)</f>
        <v/>
      </c>
      <c r="C2700" s="572" t="str">
        <f>IF(ROSTER!C$42="","",ROSTER!C$42)</f>
        <v/>
      </c>
      <c r="D2700" s="573"/>
      <c r="E2700" s="574"/>
      <c r="F2700" s="576">
        <f>IF(E2700="y",1,IF(E2700="S",1,0))</f>
        <v>0</v>
      </c>
      <c r="G2700" s="582">
        <f>IF(E2700="S",1,0)</f>
        <v>0</v>
      </c>
      <c r="H2700" s="578"/>
      <c r="I2700" s="543"/>
      <c r="J2700" s="542"/>
      <c r="K2700" s="580"/>
      <c r="L2700" s="584"/>
      <c r="M2700" s="585"/>
      <c r="N2700" s="588">
        <f>L2700+J2700</f>
        <v>0</v>
      </c>
      <c r="O2700" s="589"/>
      <c r="P2700" s="542"/>
      <c r="Q2700" s="580"/>
      <c r="R2700" s="584"/>
      <c r="S2700" s="585"/>
      <c r="T2700" s="588">
        <f>R2700-P2700</f>
        <v>0</v>
      </c>
      <c r="U2700" s="588"/>
      <c r="V2700" s="542"/>
      <c r="W2700" s="543"/>
      <c r="X2700" s="593"/>
      <c r="Y2700" s="543"/>
      <c r="Z2700" s="542"/>
      <c r="AA2700" s="543"/>
      <c r="AB2700" s="542"/>
      <c r="AC2700" s="543"/>
      <c r="AD2700" s="542"/>
      <c r="AE2700" s="580"/>
      <c r="AF2700" s="584"/>
      <c r="AG2700" s="585"/>
      <c r="AH2700" s="595">
        <f>IF(AD2700=0,0,(AF2700/AD2700)*100)</f>
        <v>0</v>
      </c>
      <c r="AI2700" s="596"/>
      <c r="AJ2700" s="542"/>
      <c r="AK2700" s="580"/>
      <c r="AL2700" s="584"/>
      <c r="AM2700" s="585"/>
      <c r="AN2700" s="595">
        <f>IF(AJ2700=0,0,(AL2700/AJ2700)*100)</f>
        <v>0</v>
      </c>
      <c r="AO2700" s="596"/>
      <c r="AP2700" s="542"/>
      <c r="AQ2700" s="580"/>
      <c r="AR2700" s="584"/>
      <c r="AS2700" s="585"/>
      <c r="AT2700" s="595">
        <f>IF(AP2700=0,0,(AR2700/AP2700)*100)</f>
        <v>0</v>
      </c>
      <c r="AU2700" s="596"/>
      <c r="AV2700" s="599">
        <f>AD2700+AJ2700+AP2700</f>
        <v>0</v>
      </c>
      <c r="AW2700" s="600"/>
      <c r="AX2700" s="630">
        <f>AF2700+AL2700+AR2700</f>
        <v>0</v>
      </c>
      <c r="AY2700" s="631"/>
      <c r="AZ2700" s="595">
        <f>IF(AV2700=0,0,(AX2700/AV2700)*100)</f>
        <v>0</v>
      </c>
      <c r="BA2700" s="596"/>
      <c r="BB2700" s="542"/>
      <c r="BC2700" s="580"/>
      <c r="BD2700" s="584"/>
      <c r="BE2700" s="585"/>
      <c r="BF2700" s="595">
        <f>IF(BB2700=0,0,(BD2700/BB2700)*100)</f>
        <v>0</v>
      </c>
      <c r="BG2700" s="596"/>
      <c r="BH2700" s="599">
        <f>AV2700+BB2700</f>
        <v>0</v>
      </c>
      <c r="BI2700" s="600"/>
      <c r="BJ2700" s="630">
        <f>AX2700+BD2700</f>
        <v>0</v>
      </c>
      <c r="BK2700" s="631"/>
      <c r="BL2700" s="595">
        <f>IF(BH2700=0,0,(BJ2700/BH2700)*100)</f>
        <v>0</v>
      </c>
      <c r="BM2700" s="596"/>
      <c r="BN2700" s="656">
        <f>(AF2700*2)+(AL2700*2)+(AR2700*3)+BD2700</f>
        <v>0</v>
      </c>
      <c r="BO2700" s="657"/>
      <c r="BP2700" s="658"/>
      <c r="BQ2700" s="676">
        <f t="shared" ref="BQ2700" si="2635">IF(BS2700=0,0,50*BR2700/BS2700)</f>
        <v>0</v>
      </c>
      <c r="BR2700" s="662">
        <f t="shared" ref="BR2700" si="2636">(BN2700*BU$2666)+(N2700*BU$2667)+(Z2700*BU$2668)+(R2700*BU$2669)+(X2700*BU$2670)+(AB2700*BU$2671)+(V2700*BU$2676)</f>
        <v>0</v>
      </c>
      <c r="BS2700" s="662">
        <f t="shared" ref="BS2700" si="2637">((BB2700-BD2700)*BU$2673)+((AV2700-AX2700)*BU$2672)+(H2700*BU$2674)+(P2700*BU$2675)</f>
        <v>0</v>
      </c>
      <c r="BT2700" s="15"/>
      <c r="BU2700" s="15"/>
      <c r="BV2700" s="95"/>
    </row>
    <row r="2701" spans="1:74" ht="21.75" customHeight="1" x14ac:dyDescent="0.25">
      <c r="A2701" s="95"/>
      <c r="B2701" s="571"/>
      <c r="C2701" s="642" t="str">
        <f>IF(ROSTER!D$42="","",ROSTER!D$42)</f>
        <v/>
      </c>
      <c r="D2701" s="643"/>
      <c r="E2701" s="575"/>
      <c r="F2701" s="577"/>
      <c r="G2701" s="583"/>
      <c r="H2701" s="579"/>
      <c r="I2701" s="545"/>
      <c r="J2701" s="544"/>
      <c r="K2701" s="581"/>
      <c r="L2701" s="586"/>
      <c r="M2701" s="587"/>
      <c r="N2701" s="592" t="s">
        <v>16</v>
      </c>
      <c r="O2701" s="603"/>
      <c r="P2701" s="544"/>
      <c r="Q2701" s="581"/>
      <c r="R2701" s="586"/>
      <c r="S2701" s="587"/>
      <c r="T2701" s="592" t="s">
        <v>16</v>
      </c>
      <c r="U2701" s="592"/>
      <c r="V2701" s="544"/>
      <c r="W2701" s="545"/>
      <c r="X2701" s="594"/>
      <c r="Y2701" s="545"/>
      <c r="Z2701" s="544"/>
      <c r="AA2701" s="545"/>
      <c r="AB2701" s="544"/>
      <c r="AC2701" s="545"/>
      <c r="AD2701" s="544"/>
      <c r="AE2701" s="581"/>
      <c r="AF2701" s="586"/>
      <c r="AG2701" s="587"/>
      <c r="AH2701" s="626"/>
      <c r="AI2701" s="627"/>
      <c r="AJ2701" s="544"/>
      <c r="AK2701" s="581"/>
      <c r="AL2701" s="586"/>
      <c r="AM2701" s="587"/>
      <c r="AN2701" s="626"/>
      <c r="AO2701" s="627"/>
      <c r="AP2701" s="544"/>
      <c r="AQ2701" s="581"/>
      <c r="AR2701" s="586"/>
      <c r="AS2701" s="587"/>
      <c r="AT2701" s="626"/>
      <c r="AU2701" s="627"/>
      <c r="AV2701" s="628"/>
      <c r="AW2701" s="629"/>
      <c r="AX2701" s="632"/>
      <c r="AY2701" s="633"/>
      <c r="AZ2701" s="626"/>
      <c r="BA2701" s="627"/>
      <c r="BB2701" s="544"/>
      <c r="BC2701" s="581"/>
      <c r="BD2701" s="586"/>
      <c r="BE2701" s="587"/>
      <c r="BF2701" s="626"/>
      <c r="BG2701" s="627"/>
      <c r="BH2701" s="628"/>
      <c r="BI2701" s="629"/>
      <c r="BJ2701" s="632"/>
      <c r="BK2701" s="633"/>
      <c r="BL2701" s="626"/>
      <c r="BM2701" s="627"/>
      <c r="BN2701" s="678"/>
      <c r="BO2701" s="679"/>
      <c r="BP2701" s="680"/>
      <c r="BQ2701" s="677"/>
      <c r="BR2701" s="663"/>
      <c r="BS2701" s="663"/>
      <c r="BT2701" s="15"/>
      <c r="BU2701" s="15"/>
      <c r="BV2701" s="95"/>
    </row>
    <row r="2702" spans="1:74" ht="21.75" customHeight="1" x14ac:dyDescent="0.25">
      <c r="A2702" s="95"/>
      <c r="B2702" s="570" t="str">
        <f>IF(ROSTER!B$44="","",ROSTER!B$44)</f>
        <v/>
      </c>
      <c r="C2702" s="572" t="str">
        <f>IF(ROSTER!C$44="","",ROSTER!C$44)</f>
        <v/>
      </c>
      <c r="D2702" s="573"/>
      <c r="E2702" s="574"/>
      <c r="F2702" s="576">
        <f>IF(E2702="y",1,IF(E2702="S",1,0))</f>
        <v>0</v>
      </c>
      <c r="G2702" s="582">
        <f>IF(E2702="S",1,0)</f>
        <v>0</v>
      </c>
      <c r="H2702" s="578"/>
      <c r="I2702" s="543"/>
      <c r="J2702" s="542"/>
      <c r="K2702" s="580"/>
      <c r="L2702" s="584"/>
      <c r="M2702" s="585"/>
      <c r="N2702" s="588">
        <f>L2702+J2702</f>
        <v>0</v>
      </c>
      <c r="O2702" s="589"/>
      <c r="P2702" s="542"/>
      <c r="Q2702" s="580"/>
      <c r="R2702" s="584"/>
      <c r="S2702" s="585"/>
      <c r="T2702" s="588">
        <f>R2702-P2702</f>
        <v>0</v>
      </c>
      <c r="U2702" s="588"/>
      <c r="V2702" s="542"/>
      <c r="W2702" s="543"/>
      <c r="X2702" s="593"/>
      <c r="Y2702" s="543"/>
      <c r="Z2702" s="542"/>
      <c r="AA2702" s="543"/>
      <c r="AB2702" s="542"/>
      <c r="AC2702" s="543"/>
      <c r="AD2702" s="542"/>
      <c r="AE2702" s="580"/>
      <c r="AF2702" s="584"/>
      <c r="AG2702" s="585"/>
      <c r="AH2702" s="595">
        <f>IF(AD2702=0,0,(AF2702/AD2702)*100)</f>
        <v>0</v>
      </c>
      <c r="AI2702" s="596"/>
      <c r="AJ2702" s="542"/>
      <c r="AK2702" s="580"/>
      <c r="AL2702" s="584"/>
      <c r="AM2702" s="585"/>
      <c r="AN2702" s="595">
        <f>IF(AJ2702=0,0,(AL2702/AJ2702)*100)</f>
        <v>0</v>
      </c>
      <c r="AO2702" s="596"/>
      <c r="AP2702" s="542"/>
      <c r="AQ2702" s="580"/>
      <c r="AR2702" s="584"/>
      <c r="AS2702" s="585"/>
      <c r="AT2702" s="595">
        <f>IF(AP2702=0,0,(AR2702/AP2702)*100)</f>
        <v>0</v>
      </c>
      <c r="AU2702" s="596"/>
      <c r="AV2702" s="599">
        <f>AD2702+AJ2702+AP2702</f>
        <v>0</v>
      </c>
      <c r="AW2702" s="600"/>
      <c r="AX2702" s="630">
        <f>AF2702+AL2702+AR2702</f>
        <v>0</v>
      </c>
      <c r="AY2702" s="631"/>
      <c r="AZ2702" s="595">
        <f>IF(AV2702=0,0,(AX2702/AV2702)*100)</f>
        <v>0</v>
      </c>
      <c r="BA2702" s="596"/>
      <c r="BB2702" s="542"/>
      <c r="BC2702" s="580"/>
      <c r="BD2702" s="584"/>
      <c r="BE2702" s="585"/>
      <c r="BF2702" s="595">
        <f>IF(BB2702=0,0,(BD2702/BB2702)*100)</f>
        <v>0</v>
      </c>
      <c r="BG2702" s="596"/>
      <c r="BH2702" s="599">
        <f>AV2702+BB2702</f>
        <v>0</v>
      </c>
      <c r="BI2702" s="600"/>
      <c r="BJ2702" s="630">
        <f>AX2702+BD2702</f>
        <v>0</v>
      </c>
      <c r="BK2702" s="631"/>
      <c r="BL2702" s="595">
        <f>IF(BH2702=0,0,(BJ2702/BH2702)*100)</f>
        <v>0</v>
      </c>
      <c r="BM2702" s="596"/>
      <c r="BN2702" s="656">
        <f>(AF2702*2)+(AL2702*2)+(AR2702*3)+BD2702</f>
        <v>0</v>
      </c>
      <c r="BO2702" s="657"/>
      <c r="BP2702" s="658"/>
      <c r="BQ2702" s="676">
        <f t="shared" ref="BQ2702" si="2638">IF(BS2702=0,0,50*BR2702/BS2702)</f>
        <v>0</v>
      </c>
      <c r="BR2702" s="662">
        <f t="shared" ref="BR2702" si="2639">(BN2702*BU$2666)+(N2702*BU$2667)+(Z2702*BU$2668)+(R2702*BU$2669)+(X2702*BU$2670)+(AB2702*BU$2671)+(V2702*BU$2676)</f>
        <v>0</v>
      </c>
      <c r="BS2702" s="662">
        <f t="shared" ref="BS2702" si="2640">((BB2702-BD2702)*BU$2673)+((AV2702-AX2702)*BU$2672)+(H2702*BU$2674)+(P2702*BU$2675)</f>
        <v>0</v>
      </c>
      <c r="BT2702" s="15"/>
      <c r="BU2702" s="15"/>
      <c r="BV2702" s="95"/>
    </row>
    <row r="2703" spans="1:74" ht="21.75" customHeight="1" x14ac:dyDescent="0.25">
      <c r="A2703" s="95"/>
      <c r="B2703" s="571"/>
      <c r="C2703" s="642" t="str">
        <f>IF(ROSTER!D$44="","",ROSTER!D$44)</f>
        <v/>
      </c>
      <c r="D2703" s="643"/>
      <c r="E2703" s="575"/>
      <c r="F2703" s="577"/>
      <c r="G2703" s="583"/>
      <c r="H2703" s="579"/>
      <c r="I2703" s="545"/>
      <c r="J2703" s="544"/>
      <c r="K2703" s="581"/>
      <c r="L2703" s="586"/>
      <c r="M2703" s="587"/>
      <c r="N2703" s="592" t="s">
        <v>16</v>
      </c>
      <c r="O2703" s="603"/>
      <c r="P2703" s="544"/>
      <c r="Q2703" s="581"/>
      <c r="R2703" s="586"/>
      <c r="S2703" s="587"/>
      <c r="T2703" s="592" t="s">
        <v>16</v>
      </c>
      <c r="U2703" s="592"/>
      <c r="V2703" s="544"/>
      <c r="W2703" s="545"/>
      <c r="X2703" s="594"/>
      <c r="Y2703" s="545"/>
      <c r="Z2703" s="544"/>
      <c r="AA2703" s="545"/>
      <c r="AB2703" s="544"/>
      <c r="AC2703" s="545"/>
      <c r="AD2703" s="544"/>
      <c r="AE2703" s="581"/>
      <c r="AF2703" s="586"/>
      <c r="AG2703" s="587"/>
      <c r="AH2703" s="626"/>
      <c r="AI2703" s="627"/>
      <c r="AJ2703" s="544"/>
      <c r="AK2703" s="581"/>
      <c r="AL2703" s="586"/>
      <c r="AM2703" s="587"/>
      <c r="AN2703" s="626"/>
      <c r="AO2703" s="627"/>
      <c r="AP2703" s="544"/>
      <c r="AQ2703" s="581"/>
      <c r="AR2703" s="586"/>
      <c r="AS2703" s="587"/>
      <c r="AT2703" s="626"/>
      <c r="AU2703" s="627"/>
      <c r="AV2703" s="628"/>
      <c r="AW2703" s="629"/>
      <c r="AX2703" s="632"/>
      <c r="AY2703" s="633"/>
      <c r="AZ2703" s="626"/>
      <c r="BA2703" s="627"/>
      <c r="BB2703" s="544"/>
      <c r="BC2703" s="581"/>
      <c r="BD2703" s="586"/>
      <c r="BE2703" s="587"/>
      <c r="BF2703" s="626"/>
      <c r="BG2703" s="627"/>
      <c r="BH2703" s="628"/>
      <c r="BI2703" s="629"/>
      <c r="BJ2703" s="632"/>
      <c r="BK2703" s="633"/>
      <c r="BL2703" s="626"/>
      <c r="BM2703" s="627"/>
      <c r="BN2703" s="678"/>
      <c r="BO2703" s="679"/>
      <c r="BP2703" s="680"/>
      <c r="BQ2703" s="677"/>
      <c r="BR2703" s="663"/>
      <c r="BS2703" s="663"/>
      <c r="BT2703" s="15"/>
      <c r="BU2703" s="15"/>
      <c r="BV2703" s="95"/>
    </row>
    <row r="2704" spans="1:74" ht="21.75" customHeight="1" x14ac:dyDescent="0.25">
      <c r="A2704" s="95"/>
      <c r="B2704" s="570" t="str">
        <f>IF(ROSTER!B$46="","",ROSTER!B$46)</f>
        <v/>
      </c>
      <c r="C2704" s="572" t="str">
        <f>IF(ROSTER!C$46="","",ROSTER!C$46)</f>
        <v/>
      </c>
      <c r="D2704" s="573"/>
      <c r="E2704" s="574"/>
      <c r="F2704" s="576">
        <f>IF(E2704="y",1,IF(E2704="S",1,0))</f>
        <v>0</v>
      </c>
      <c r="G2704" s="582">
        <f>IF(E2704="S",1,0)</f>
        <v>0</v>
      </c>
      <c r="H2704" s="578"/>
      <c r="I2704" s="543"/>
      <c r="J2704" s="542"/>
      <c r="K2704" s="580"/>
      <c r="L2704" s="584"/>
      <c r="M2704" s="585"/>
      <c r="N2704" s="588">
        <f>L2704+J2704</f>
        <v>0</v>
      </c>
      <c r="O2704" s="589"/>
      <c r="P2704" s="542"/>
      <c r="Q2704" s="580"/>
      <c r="R2704" s="584"/>
      <c r="S2704" s="585"/>
      <c r="T2704" s="588">
        <f>R2704-P2704</f>
        <v>0</v>
      </c>
      <c r="U2704" s="588"/>
      <c r="V2704" s="542"/>
      <c r="W2704" s="543"/>
      <c r="X2704" s="593"/>
      <c r="Y2704" s="543"/>
      <c r="Z2704" s="542"/>
      <c r="AA2704" s="543"/>
      <c r="AB2704" s="542"/>
      <c r="AC2704" s="543"/>
      <c r="AD2704" s="542"/>
      <c r="AE2704" s="580"/>
      <c r="AF2704" s="584"/>
      <c r="AG2704" s="585"/>
      <c r="AH2704" s="595">
        <f>IF(AD2704=0,0,(AF2704/AD2704)*100)</f>
        <v>0</v>
      </c>
      <c r="AI2704" s="596"/>
      <c r="AJ2704" s="542"/>
      <c r="AK2704" s="580"/>
      <c r="AL2704" s="584"/>
      <c r="AM2704" s="585"/>
      <c r="AN2704" s="595">
        <f>IF(AJ2704=0,0,(AL2704/AJ2704)*100)</f>
        <v>0</v>
      </c>
      <c r="AO2704" s="596"/>
      <c r="AP2704" s="542"/>
      <c r="AQ2704" s="580"/>
      <c r="AR2704" s="584"/>
      <c r="AS2704" s="585"/>
      <c r="AT2704" s="595">
        <f>IF(AP2704=0,0,(AR2704/AP2704)*100)</f>
        <v>0</v>
      </c>
      <c r="AU2704" s="596"/>
      <c r="AV2704" s="599">
        <f>AD2704+AJ2704+AP2704</f>
        <v>0</v>
      </c>
      <c r="AW2704" s="600"/>
      <c r="AX2704" s="630">
        <f>AF2704+AL2704+AR2704</f>
        <v>0</v>
      </c>
      <c r="AY2704" s="631"/>
      <c r="AZ2704" s="595">
        <f>IF(AV2704=0,0,(AX2704/AV2704)*100)</f>
        <v>0</v>
      </c>
      <c r="BA2704" s="596"/>
      <c r="BB2704" s="542"/>
      <c r="BC2704" s="580"/>
      <c r="BD2704" s="584"/>
      <c r="BE2704" s="585"/>
      <c r="BF2704" s="595">
        <f>IF(BB2704=0,0,(BD2704/BB2704)*100)</f>
        <v>0</v>
      </c>
      <c r="BG2704" s="596"/>
      <c r="BH2704" s="599">
        <f>AV2704+BB2704</f>
        <v>0</v>
      </c>
      <c r="BI2704" s="600"/>
      <c r="BJ2704" s="630">
        <f>AX2704+BD2704</f>
        <v>0</v>
      </c>
      <c r="BK2704" s="631"/>
      <c r="BL2704" s="595">
        <f>IF(BH2704=0,0,(BJ2704/BH2704)*100)</f>
        <v>0</v>
      </c>
      <c r="BM2704" s="596"/>
      <c r="BN2704" s="656">
        <f>(AF2704*2)+(AL2704*2)+(AR2704*3)+BD2704</f>
        <v>0</v>
      </c>
      <c r="BO2704" s="657"/>
      <c r="BP2704" s="658"/>
      <c r="BQ2704" s="676">
        <f t="shared" ref="BQ2704" si="2641">IF(BS2704=0,0,50*BR2704/BS2704)</f>
        <v>0</v>
      </c>
      <c r="BR2704" s="662">
        <f t="shared" ref="BR2704" si="2642">(BN2704*BU$2666)+(N2704*BU$2667)+(Z2704*BU$2668)+(R2704*BU$2669)+(X2704*BU$2670)+(AB2704*BU$2671)+(V2704*BU$2676)</f>
        <v>0</v>
      </c>
      <c r="BS2704" s="662">
        <f t="shared" ref="BS2704" si="2643">((BB2704-BD2704)*BU$2673)+((AV2704-AX2704)*BU$2672)+(H2704*BU$2674)+(P2704*BU$2675)</f>
        <v>0</v>
      </c>
      <c r="BT2704" s="15"/>
      <c r="BU2704" s="15"/>
      <c r="BV2704" s="95"/>
    </row>
    <row r="2705" spans="1:77" ht="22.5" customHeight="1" thickBot="1" x14ac:dyDescent="0.3">
      <c r="A2705" s="95"/>
      <c r="B2705" s="571"/>
      <c r="C2705" s="642" t="str">
        <f>IF(ROSTER!D$46="","",ROSTER!D$46)</f>
        <v/>
      </c>
      <c r="D2705" s="643"/>
      <c r="E2705" s="575"/>
      <c r="F2705" s="577"/>
      <c r="G2705" s="583"/>
      <c r="H2705" s="579"/>
      <c r="I2705" s="545"/>
      <c r="J2705" s="544"/>
      <c r="K2705" s="581"/>
      <c r="L2705" s="586"/>
      <c r="M2705" s="587"/>
      <c r="N2705" s="590" t="s">
        <v>16</v>
      </c>
      <c r="O2705" s="591"/>
      <c r="P2705" s="544"/>
      <c r="Q2705" s="581"/>
      <c r="R2705" s="586"/>
      <c r="S2705" s="587"/>
      <c r="T2705" s="592" t="s">
        <v>16</v>
      </c>
      <c r="U2705" s="592"/>
      <c r="V2705" s="544"/>
      <c r="W2705" s="545"/>
      <c r="X2705" s="594"/>
      <c r="Y2705" s="545"/>
      <c r="Z2705" s="544"/>
      <c r="AA2705" s="545"/>
      <c r="AB2705" s="544"/>
      <c r="AC2705" s="545"/>
      <c r="AD2705" s="544"/>
      <c r="AE2705" s="581"/>
      <c r="AF2705" s="586"/>
      <c r="AG2705" s="587"/>
      <c r="AH2705" s="597"/>
      <c r="AI2705" s="598"/>
      <c r="AJ2705" s="544"/>
      <c r="AK2705" s="581"/>
      <c r="AL2705" s="586"/>
      <c r="AM2705" s="587"/>
      <c r="AN2705" s="597"/>
      <c r="AO2705" s="598"/>
      <c r="AP2705" s="544"/>
      <c r="AQ2705" s="581"/>
      <c r="AR2705" s="586"/>
      <c r="AS2705" s="587"/>
      <c r="AT2705" s="597"/>
      <c r="AU2705" s="598"/>
      <c r="AV2705" s="601"/>
      <c r="AW2705" s="602"/>
      <c r="AX2705" s="701"/>
      <c r="AY2705" s="702"/>
      <c r="AZ2705" s="597"/>
      <c r="BA2705" s="598"/>
      <c r="BB2705" s="544"/>
      <c r="BC2705" s="581"/>
      <c r="BD2705" s="586"/>
      <c r="BE2705" s="587"/>
      <c r="BF2705" s="597"/>
      <c r="BG2705" s="598"/>
      <c r="BH2705" s="601"/>
      <c r="BI2705" s="602"/>
      <c r="BJ2705" s="701"/>
      <c r="BK2705" s="702"/>
      <c r="BL2705" s="597"/>
      <c r="BM2705" s="598"/>
      <c r="BN2705" s="659"/>
      <c r="BO2705" s="660"/>
      <c r="BP2705" s="661"/>
      <c r="BQ2705" s="677"/>
      <c r="BR2705" s="663"/>
      <c r="BS2705" s="663"/>
      <c r="BT2705" s="15"/>
      <c r="BU2705" s="15"/>
      <c r="BV2705" s="95"/>
    </row>
    <row r="2706" spans="1:77" s="21" customFormat="1" ht="33.4" customHeight="1" x14ac:dyDescent="0.45">
      <c r="A2706" s="98"/>
      <c r="B2706" s="612"/>
      <c r="C2706" s="613"/>
      <c r="D2706" s="613" t="s">
        <v>10</v>
      </c>
      <c r="E2706" s="616"/>
      <c r="F2706" s="279"/>
      <c r="G2706" s="279"/>
      <c r="H2706" s="517">
        <f>SUM(H2666:I2705)</f>
        <v>0</v>
      </c>
      <c r="I2706" s="618"/>
      <c r="J2706" s="517">
        <f>SUM(J2666:K2705)</f>
        <v>0</v>
      </c>
      <c r="K2706" s="618"/>
      <c r="L2706" s="620">
        <f>SUM(L2666:M2705)</f>
        <v>0</v>
      </c>
      <c r="M2706" s="621"/>
      <c r="N2706" s="548">
        <f>L2706+J2706</f>
        <v>0</v>
      </c>
      <c r="O2706" s="518"/>
      <c r="P2706" s="620">
        <f>SUM(P2666:Q2705)</f>
        <v>0</v>
      </c>
      <c r="Q2706" s="618"/>
      <c r="R2706" s="620">
        <f>SUM(R2666:S2705)</f>
        <v>0</v>
      </c>
      <c r="S2706" s="621"/>
      <c r="T2706" s="548">
        <f>R2706-P2706</f>
        <v>0</v>
      </c>
      <c r="U2706" s="518"/>
      <c r="V2706" s="517">
        <f>SUM(V2666:W2705)</f>
        <v>0</v>
      </c>
      <c r="W2706" s="518"/>
      <c r="X2706" s="621">
        <f>SUM(X2666:Y2705)</f>
        <v>0</v>
      </c>
      <c r="Y2706" s="621"/>
      <c r="Z2706" s="517">
        <f>SUM(Z2666:AA2705)</f>
        <v>0</v>
      </c>
      <c r="AA2706" s="518"/>
      <c r="AB2706" s="517">
        <f>SUM(AB2666:AC2705)</f>
        <v>0</v>
      </c>
      <c r="AC2706" s="518"/>
      <c r="AD2706" s="621">
        <f>SUM(AD2666:AE2705)</f>
        <v>0</v>
      </c>
      <c r="AE2706" s="618"/>
      <c r="AF2706" s="620">
        <f>SUM(AF2666:AG2705)</f>
        <v>0</v>
      </c>
      <c r="AG2706" s="621"/>
      <c r="AH2706" s="548">
        <f>IF(AD2706=0,0,(AF2706/AD2706)*100)</f>
        <v>0</v>
      </c>
      <c r="AI2706" s="518"/>
      <c r="AJ2706" s="620">
        <f>SUM(AJ2666:AK2705)</f>
        <v>0</v>
      </c>
      <c r="AK2706" s="618"/>
      <c r="AL2706" s="620">
        <f>SUM(AL2666:AM2705)</f>
        <v>0</v>
      </c>
      <c r="AM2706" s="621"/>
      <c r="AN2706" s="548">
        <f>IF(AJ2706=0,0,(AL2706/AJ2706)*100)</f>
        <v>0</v>
      </c>
      <c r="AO2706" s="518"/>
      <c r="AP2706" s="620">
        <f>SUM(AP2666:AQ2705)</f>
        <v>0</v>
      </c>
      <c r="AQ2706" s="618"/>
      <c r="AR2706" s="620">
        <f>SUM(AR2666:AS2705)</f>
        <v>0</v>
      </c>
      <c r="AS2706" s="621"/>
      <c r="AT2706" s="548">
        <f>IF(AP2706=0,0,(AR2706/AP2706)*100)</f>
        <v>0</v>
      </c>
      <c r="AU2706" s="518"/>
      <c r="AV2706" s="517">
        <f>AD2706+AJ2706+AP2706</f>
        <v>0</v>
      </c>
      <c r="AW2706" s="618"/>
      <c r="AX2706" s="620">
        <f>AF2706+AL2706+AR2706</f>
        <v>0</v>
      </c>
      <c r="AY2706" s="624"/>
      <c r="AZ2706" s="548">
        <f>IF(AV2706=0,0,(AX2706/AV2706)*100)</f>
        <v>0</v>
      </c>
      <c r="BA2706" s="518"/>
      <c r="BB2706" s="620">
        <f>SUM(BB2666:BC2705)</f>
        <v>0</v>
      </c>
      <c r="BC2706" s="618"/>
      <c r="BD2706" s="620">
        <f>SUM(BD2666:BE2705)</f>
        <v>0</v>
      </c>
      <c r="BE2706" s="621"/>
      <c r="BF2706" s="548">
        <f>IF(BB2706=0,0,(BD2706/BB2706)*100)</f>
        <v>0</v>
      </c>
      <c r="BG2706" s="518"/>
      <c r="BH2706" s="517">
        <f>AV2706+BB2706</f>
        <v>0</v>
      </c>
      <c r="BI2706" s="618"/>
      <c r="BJ2706" s="620">
        <f>AX2706+BD2706</f>
        <v>0</v>
      </c>
      <c r="BK2706" s="624"/>
      <c r="BL2706" s="548">
        <f>IF(BH2706=0,0,(BJ2706/BH2706)*100)</f>
        <v>0</v>
      </c>
      <c r="BM2706" s="664"/>
      <c r="BN2706" s="666">
        <f>SUM(BN2666:BP2705)</f>
        <v>0</v>
      </c>
      <c r="BO2706" s="667"/>
      <c r="BP2706" s="668"/>
      <c r="BQ2706" s="681">
        <f>SUM(BQ2666:BQ2705)</f>
        <v>0</v>
      </c>
      <c r="BR2706" s="685">
        <f t="shared" ref="BR2706" si="2644">(BN2706*BU$2666)+(N2706*BU$2667)+(Z2706*BU$2668)+(R2706*BU$2669)+(X2706*BU$2670)+(AB2706*BU$2671)+(V2706*BU$2676)</f>
        <v>0</v>
      </c>
      <c r="BS2706" s="683">
        <f t="shared" ref="BS2706" si="2645">((BB2706-BD2706)*BU$2673)+((AV2706-AX2706)*BU$2672)+(H2706*BU$2674)+(P2706*BU$2675)</f>
        <v>0</v>
      </c>
      <c r="BT2706" s="20"/>
      <c r="BU2706" s="20"/>
      <c r="BV2706" s="98"/>
    </row>
    <row r="2707" spans="1:77" s="21" customFormat="1" ht="33.950000000000003" customHeight="1" thickBot="1" x14ac:dyDescent="0.5">
      <c r="A2707" s="98"/>
      <c r="B2707" s="614"/>
      <c r="C2707" s="615"/>
      <c r="D2707" s="615"/>
      <c r="E2707" s="617"/>
      <c r="F2707" s="280"/>
      <c r="G2707" s="280"/>
      <c r="H2707" s="519"/>
      <c r="I2707" s="619"/>
      <c r="J2707" s="519"/>
      <c r="K2707" s="619"/>
      <c r="L2707" s="622"/>
      <c r="M2707" s="623"/>
      <c r="N2707" s="549" t="s">
        <v>16</v>
      </c>
      <c r="O2707" s="520"/>
      <c r="P2707" s="622"/>
      <c r="Q2707" s="619"/>
      <c r="R2707" s="622"/>
      <c r="S2707" s="623"/>
      <c r="T2707" s="549" t="s">
        <v>16</v>
      </c>
      <c r="U2707" s="520"/>
      <c r="V2707" s="519"/>
      <c r="W2707" s="520"/>
      <c r="X2707" s="623"/>
      <c r="Y2707" s="623"/>
      <c r="Z2707" s="519"/>
      <c r="AA2707" s="520"/>
      <c r="AB2707" s="519"/>
      <c r="AC2707" s="520"/>
      <c r="AD2707" s="623"/>
      <c r="AE2707" s="619"/>
      <c r="AF2707" s="622"/>
      <c r="AG2707" s="623"/>
      <c r="AH2707" s="549"/>
      <c r="AI2707" s="520"/>
      <c r="AJ2707" s="622"/>
      <c r="AK2707" s="619"/>
      <c r="AL2707" s="622"/>
      <c r="AM2707" s="623"/>
      <c r="AN2707" s="549"/>
      <c r="AO2707" s="520"/>
      <c r="AP2707" s="622"/>
      <c r="AQ2707" s="619"/>
      <c r="AR2707" s="622"/>
      <c r="AS2707" s="623"/>
      <c r="AT2707" s="549"/>
      <c r="AU2707" s="520"/>
      <c r="AV2707" s="519"/>
      <c r="AW2707" s="619"/>
      <c r="AX2707" s="622"/>
      <c r="AY2707" s="625"/>
      <c r="AZ2707" s="549"/>
      <c r="BA2707" s="520"/>
      <c r="BB2707" s="622"/>
      <c r="BC2707" s="619"/>
      <c r="BD2707" s="622"/>
      <c r="BE2707" s="623"/>
      <c r="BF2707" s="549"/>
      <c r="BG2707" s="520"/>
      <c r="BH2707" s="519"/>
      <c r="BI2707" s="619"/>
      <c r="BJ2707" s="622"/>
      <c r="BK2707" s="625"/>
      <c r="BL2707" s="549"/>
      <c r="BM2707" s="665"/>
      <c r="BN2707" s="669"/>
      <c r="BO2707" s="670"/>
      <c r="BP2707" s="671"/>
      <c r="BQ2707" s="682"/>
      <c r="BR2707" s="686"/>
      <c r="BS2707" s="684"/>
      <c r="BT2707" s="20"/>
      <c r="BU2707" s="20"/>
      <c r="BV2707" s="98"/>
    </row>
    <row r="2708" spans="1:77" s="21" customFormat="1" ht="33" customHeight="1" thickBot="1" x14ac:dyDescent="0.5">
      <c r="A2708" s="98"/>
      <c r="B2708" s="612"/>
      <c r="C2708" s="613"/>
      <c r="D2708" s="613" t="s">
        <v>13</v>
      </c>
      <c r="E2708" s="616"/>
      <c r="F2708" s="281"/>
      <c r="G2708" s="282"/>
      <c r="H2708" s="528"/>
      <c r="I2708" s="636"/>
      <c r="J2708" s="528"/>
      <c r="K2708" s="636"/>
      <c r="L2708" s="638"/>
      <c r="M2708" s="639"/>
      <c r="N2708" s="548">
        <f>J2708+L2708</f>
        <v>0</v>
      </c>
      <c r="O2708" s="518"/>
      <c r="P2708" s="638"/>
      <c r="Q2708" s="636"/>
      <c r="R2708" s="638"/>
      <c r="S2708" s="639"/>
      <c r="T2708" s="548">
        <f>R2708-P2708</f>
        <v>0</v>
      </c>
      <c r="U2708" s="518"/>
      <c r="V2708" s="528"/>
      <c r="W2708" s="529"/>
      <c r="X2708" s="528"/>
      <c r="Y2708" s="529"/>
      <c r="Z2708" s="528"/>
      <c r="AA2708" s="529"/>
      <c r="AB2708" s="528"/>
      <c r="AC2708" s="529"/>
      <c r="AD2708" s="639"/>
      <c r="AE2708" s="636"/>
      <c r="AF2708" s="638"/>
      <c r="AG2708" s="639"/>
      <c r="AH2708" s="548">
        <f>IF(AD2708=0,0,(AF2708/AD2708)*100)</f>
        <v>0</v>
      </c>
      <c r="AI2708" s="518"/>
      <c r="AJ2708" s="638"/>
      <c r="AK2708" s="636"/>
      <c r="AL2708" s="638"/>
      <c r="AM2708" s="639"/>
      <c r="AN2708" s="548">
        <f>IF(AJ2708=0,0,(AL2708/AJ2708)*100)</f>
        <v>0</v>
      </c>
      <c r="AO2708" s="518"/>
      <c r="AP2708" s="638"/>
      <c r="AQ2708" s="636"/>
      <c r="AR2708" s="638"/>
      <c r="AS2708" s="639"/>
      <c r="AT2708" s="548">
        <f>IF(AP2708=0,0,(AR2708/AP2708)*100)</f>
        <v>0</v>
      </c>
      <c r="AU2708" s="518"/>
      <c r="AV2708" s="517">
        <f>AD2708+AJ2708+AP2708</f>
        <v>0</v>
      </c>
      <c r="AW2708" s="618"/>
      <c r="AX2708" s="620">
        <f>AF2708+AL2708+AR2708</f>
        <v>0</v>
      </c>
      <c r="AY2708" s="624"/>
      <c r="AZ2708" s="548">
        <f>IF(AV2708=0,0,(AX2708/AV2708)*100)</f>
        <v>0</v>
      </c>
      <c r="BA2708" s="518"/>
      <c r="BB2708" s="638"/>
      <c r="BC2708" s="636"/>
      <c r="BD2708" s="638"/>
      <c r="BE2708" s="639"/>
      <c r="BF2708" s="548">
        <f>IF(BB2708=0,0,(BD2708/BB2708)*100)</f>
        <v>0</v>
      </c>
      <c r="BG2708" s="518"/>
      <c r="BH2708" s="517">
        <f>AV2708+BB2708</f>
        <v>0</v>
      </c>
      <c r="BI2708" s="618"/>
      <c r="BJ2708" s="620">
        <f>AX2708+BD2708</f>
        <v>0</v>
      </c>
      <c r="BK2708" s="624"/>
      <c r="BL2708" s="548">
        <f>IF(BH2708=0,0,(BJ2708/BH2708)*100)</f>
        <v>0</v>
      </c>
      <c r="BM2708" s="664"/>
      <c r="BN2708" s="693">
        <f>(AF2708*2)+(AL2708*2)+(AR2708*3)+BD2708</f>
        <v>0</v>
      </c>
      <c r="BO2708" s="694"/>
      <c r="BP2708" s="695"/>
      <c r="BQ2708" s="699"/>
      <c r="BR2708" s="283"/>
      <c r="BS2708" s="284"/>
      <c r="BT2708" s="20"/>
      <c r="BU2708" s="20"/>
      <c r="BV2708" s="98"/>
    </row>
    <row r="2709" spans="1:77" s="21" customFormat="1" ht="33.75" customHeight="1" thickBot="1" x14ac:dyDescent="0.5">
      <c r="A2709" s="98"/>
      <c r="B2709" s="285"/>
      <c r="C2709" s="286"/>
      <c r="D2709" s="634"/>
      <c r="E2709" s="635"/>
      <c r="F2709" s="287"/>
      <c r="G2709" s="287"/>
      <c r="H2709" s="530"/>
      <c r="I2709" s="637"/>
      <c r="J2709" s="530"/>
      <c r="K2709" s="637"/>
      <c r="L2709" s="640"/>
      <c r="M2709" s="641"/>
      <c r="N2709" s="549">
        <f>IF((N2706+N2708)=0,0,N2706/(N2706+N2708)*100)</f>
        <v>0</v>
      </c>
      <c r="O2709" s="520"/>
      <c r="P2709" s="640"/>
      <c r="Q2709" s="637"/>
      <c r="R2709" s="640"/>
      <c r="S2709" s="641"/>
      <c r="T2709" s="549"/>
      <c r="U2709" s="520"/>
      <c r="V2709" s="530"/>
      <c r="W2709" s="531"/>
      <c r="X2709" s="530"/>
      <c r="Y2709" s="531"/>
      <c r="Z2709" s="530"/>
      <c r="AA2709" s="531"/>
      <c r="AB2709" s="530"/>
      <c r="AC2709" s="531"/>
      <c r="AD2709" s="641"/>
      <c r="AE2709" s="637"/>
      <c r="AF2709" s="640"/>
      <c r="AG2709" s="641"/>
      <c r="AH2709" s="549"/>
      <c r="AI2709" s="520"/>
      <c r="AJ2709" s="640"/>
      <c r="AK2709" s="637"/>
      <c r="AL2709" s="640"/>
      <c r="AM2709" s="641"/>
      <c r="AN2709" s="549"/>
      <c r="AO2709" s="520"/>
      <c r="AP2709" s="640"/>
      <c r="AQ2709" s="637"/>
      <c r="AR2709" s="640"/>
      <c r="AS2709" s="641"/>
      <c r="AT2709" s="549"/>
      <c r="AU2709" s="520"/>
      <c r="AV2709" s="519"/>
      <c r="AW2709" s="619"/>
      <c r="AX2709" s="622"/>
      <c r="AY2709" s="625"/>
      <c r="AZ2709" s="549"/>
      <c r="BA2709" s="520"/>
      <c r="BB2709" s="640"/>
      <c r="BC2709" s="637"/>
      <c r="BD2709" s="640"/>
      <c r="BE2709" s="641"/>
      <c r="BF2709" s="549"/>
      <c r="BG2709" s="520"/>
      <c r="BH2709" s="519"/>
      <c r="BI2709" s="619"/>
      <c r="BJ2709" s="622"/>
      <c r="BK2709" s="625"/>
      <c r="BL2709" s="549"/>
      <c r="BM2709" s="665"/>
      <c r="BN2709" s="696"/>
      <c r="BO2709" s="697"/>
      <c r="BP2709" s="698"/>
      <c r="BQ2709" s="700"/>
      <c r="BR2709" s="79"/>
      <c r="BS2709" s="79"/>
      <c r="BT2709" s="20"/>
      <c r="BU2709" s="20"/>
      <c r="BV2709" s="98"/>
    </row>
    <row r="2710" spans="1:77" ht="16.5" customHeight="1" thickTop="1" thickBot="1" x14ac:dyDescent="0.5">
      <c r="A2710" s="95"/>
      <c r="B2710" s="288"/>
      <c r="C2710" s="70"/>
      <c r="D2710" s="70"/>
      <c r="E2710" s="70"/>
      <c r="F2710" s="70"/>
      <c r="G2710" s="70"/>
      <c r="H2710" s="70"/>
      <c r="I2710" s="70"/>
      <c r="J2710" s="70"/>
      <c r="K2710" s="70"/>
      <c r="L2710" s="70"/>
      <c r="M2710" s="70"/>
      <c r="N2710" s="70"/>
      <c r="O2710" s="70"/>
      <c r="P2710" s="70"/>
      <c r="Q2710" s="70"/>
      <c r="R2710" s="70"/>
      <c r="S2710" s="70"/>
      <c r="T2710" s="70"/>
      <c r="U2710" s="70"/>
      <c r="V2710" s="70"/>
      <c r="W2710" s="70"/>
      <c r="X2710" s="70"/>
      <c r="Y2710" s="70"/>
      <c r="Z2710" s="70"/>
      <c r="AA2710" s="70"/>
      <c r="AB2710" s="70"/>
      <c r="AC2710" s="70"/>
      <c r="AD2710" s="70"/>
      <c r="AE2710" s="70"/>
      <c r="AF2710" s="70"/>
      <c r="AG2710" s="70"/>
      <c r="AH2710" s="289"/>
      <c r="AI2710" s="289"/>
      <c r="AJ2710" s="70"/>
      <c r="AK2710" s="70"/>
      <c r="AL2710" s="70"/>
      <c r="AM2710" s="70"/>
      <c r="AN2710" s="70"/>
      <c r="AO2710" s="70"/>
      <c r="AP2710" s="70"/>
      <c r="AQ2710" s="70"/>
      <c r="AR2710" s="70"/>
      <c r="AS2710" s="70"/>
      <c r="AT2710" s="70"/>
      <c r="AU2710" s="70"/>
      <c r="AV2710" s="70"/>
      <c r="AW2710" s="70"/>
      <c r="AX2710" s="70"/>
      <c r="AY2710" s="70"/>
      <c r="AZ2710" s="70"/>
      <c r="BA2710" s="70"/>
      <c r="BB2710" s="70"/>
      <c r="BC2710" s="70"/>
      <c r="BD2710" s="70"/>
      <c r="BE2710" s="70"/>
      <c r="BF2710" s="70"/>
      <c r="BG2710" s="70"/>
      <c r="BH2710" s="70"/>
      <c r="BI2710" s="70"/>
      <c r="BJ2710" s="70"/>
      <c r="BK2710" s="70"/>
      <c r="BL2710" s="70"/>
      <c r="BM2710" s="70"/>
      <c r="BN2710" s="70"/>
      <c r="BO2710" s="70"/>
      <c r="BP2710" s="70"/>
      <c r="BQ2710" s="89"/>
      <c r="BR2710" s="674">
        <f>IF((J2706+L2708)=0,0,(J2706/(J2706+L2708)*100)%)</f>
        <v>0</v>
      </c>
      <c r="BS2710" s="675"/>
      <c r="BT2710" s="674">
        <f>IF((L2706+J2708)=0,0,(L2706/(L2706+J2708)*100)%)</f>
        <v>0</v>
      </c>
      <c r="BU2710" s="675"/>
      <c r="BV2710" s="95"/>
    </row>
    <row r="2711" spans="1:77" s="23" customFormat="1" ht="79.5" customHeight="1" thickTop="1" thickBot="1" x14ac:dyDescent="0.55000000000000004">
      <c r="A2711" s="99"/>
      <c r="B2711" s="565" t="s">
        <v>64</v>
      </c>
      <c r="C2711" s="566"/>
      <c r="D2711" s="113"/>
      <c r="E2711" s="532" t="s">
        <v>54</v>
      </c>
      <c r="F2711" s="532"/>
      <c r="G2711" s="532"/>
      <c r="H2711" s="532"/>
      <c r="I2711" s="94"/>
      <c r="J2711" s="533"/>
      <c r="K2711" s="534"/>
      <c r="L2711" s="535"/>
      <c r="M2711" s="290"/>
      <c r="N2711" s="533"/>
      <c r="O2711" s="534"/>
      <c r="P2711" s="535"/>
      <c r="Q2711" s="536" t="s">
        <v>47</v>
      </c>
      <c r="R2711" s="537"/>
      <c r="S2711" s="537"/>
      <c r="T2711" s="538"/>
      <c r="U2711" s="533"/>
      <c r="V2711" s="534"/>
      <c r="W2711" s="535"/>
      <c r="X2711" s="290"/>
      <c r="Y2711" s="533"/>
      <c r="Z2711" s="534"/>
      <c r="AA2711" s="535"/>
      <c r="AB2711" s="536" t="s">
        <v>49</v>
      </c>
      <c r="AC2711" s="537"/>
      <c r="AD2711" s="537"/>
      <c r="AE2711" s="538"/>
      <c r="AF2711" s="533"/>
      <c r="AG2711" s="534"/>
      <c r="AH2711" s="535"/>
      <c r="AI2711" s="290"/>
      <c r="AJ2711" s="533"/>
      <c r="AK2711" s="534"/>
      <c r="AL2711" s="535"/>
      <c r="AM2711" s="536" t="s">
        <v>53</v>
      </c>
      <c r="AN2711" s="537"/>
      <c r="AO2711" s="537"/>
      <c r="AP2711" s="538"/>
      <c r="AQ2711" s="533"/>
      <c r="AR2711" s="534"/>
      <c r="AS2711" s="535"/>
      <c r="AT2711" s="72"/>
      <c r="AU2711" s="533"/>
      <c r="AV2711" s="534"/>
      <c r="AW2711" s="535"/>
      <c r="AX2711" s="291"/>
      <c r="AY2711" s="291"/>
      <c r="AZ2711" s="291"/>
      <c r="BA2711" s="291"/>
      <c r="BB2711" s="567" t="s">
        <v>20</v>
      </c>
      <c r="BC2711" s="567"/>
      <c r="BD2711" s="567"/>
      <c r="BE2711" s="567"/>
      <c r="BF2711" s="568"/>
      <c r="BG2711" s="539">
        <f>BN2706</f>
        <v>0</v>
      </c>
      <c r="BH2711" s="540"/>
      <c r="BI2711" s="541"/>
      <c r="BJ2711" s="292"/>
      <c r="BK2711" s="539">
        <f>BN2708</f>
        <v>0</v>
      </c>
      <c r="BL2711" s="540"/>
      <c r="BM2711" s="541"/>
      <c r="BN2711" s="73"/>
      <c r="BO2711" s="73"/>
      <c r="BP2711" s="73"/>
      <c r="BQ2711" s="90"/>
      <c r="BR2711" s="24"/>
      <c r="BS2711" s="24"/>
      <c r="BT2711" s="22"/>
      <c r="BU2711" s="22"/>
      <c r="BV2711" s="99"/>
    </row>
    <row r="2712" spans="1:77" ht="15.6" customHeight="1" thickTop="1" thickBot="1" x14ac:dyDescent="0.55000000000000004">
      <c r="A2712" s="95"/>
      <c r="B2712" s="293"/>
      <c r="C2712" s="67"/>
      <c r="D2712" s="67"/>
      <c r="E2712" s="294"/>
      <c r="F2712" s="295"/>
      <c r="G2712" s="295"/>
      <c r="H2712" s="94"/>
      <c r="I2712" s="94"/>
      <c r="J2712" s="296"/>
      <c r="K2712" s="296"/>
      <c r="L2712" s="296"/>
      <c r="M2712" s="296"/>
      <c r="N2712" s="296"/>
      <c r="O2712" s="296"/>
      <c r="P2712" s="296"/>
      <c r="Q2712" s="295"/>
      <c r="R2712" s="295"/>
      <c r="S2712" s="295"/>
      <c r="T2712" s="295"/>
      <c r="U2712" s="296"/>
      <c r="V2712" s="296"/>
      <c r="W2712" s="296"/>
      <c r="X2712" s="297"/>
      <c r="Y2712" s="296"/>
      <c r="Z2712" s="296"/>
      <c r="AA2712" s="296"/>
      <c r="AB2712" s="295"/>
      <c r="AC2712" s="295"/>
      <c r="AD2712" s="295"/>
      <c r="AE2712" s="295"/>
      <c r="AF2712" s="296"/>
      <c r="AG2712" s="296"/>
      <c r="AH2712" s="296"/>
      <c r="AI2712" s="296"/>
      <c r="AJ2712" s="297"/>
      <c r="AK2712" s="297"/>
      <c r="AL2712" s="296"/>
      <c r="AM2712" s="295"/>
      <c r="AN2712" s="295"/>
      <c r="AO2712" s="295"/>
      <c r="AP2712" s="295"/>
      <c r="AQ2712" s="296"/>
      <c r="AR2712" s="296"/>
      <c r="AS2712" s="296"/>
      <c r="AT2712" s="296"/>
      <c r="AU2712" s="296"/>
      <c r="AV2712" s="72"/>
      <c r="AW2712" s="72"/>
      <c r="AX2712" s="74"/>
      <c r="AY2712" s="74"/>
      <c r="AZ2712" s="74"/>
      <c r="BA2712" s="74"/>
      <c r="BB2712" s="295"/>
      <c r="BC2712" s="298"/>
      <c r="BD2712" s="298"/>
      <c r="BE2712" s="299"/>
      <c r="BF2712" s="300"/>
      <c r="BG2712" s="301"/>
      <c r="BH2712" s="301"/>
      <c r="BI2712" s="72"/>
      <c r="BJ2712" s="302"/>
      <c r="BK2712" s="303"/>
      <c r="BL2712" s="303"/>
      <c r="BM2712" s="72"/>
      <c r="BN2712" s="74"/>
      <c r="BO2712" s="74"/>
      <c r="BP2712" s="74"/>
      <c r="BQ2712" s="91"/>
      <c r="BR2712" s="25"/>
      <c r="BS2712" s="25"/>
      <c r="BT2712" s="15"/>
      <c r="BU2712" s="15"/>
      <c r="BV2712" s="95"/>
    </row>
    <row r="2713" spans="1:77" s="23" customFormat="1" ht="79.5" customHeight="1" thickTop="1" thickBot="1" x14ac:dyDescent="0.55000000000000004">
      <c r="A2713" s="99"/>
      <c r="B2713" s="569" t="s">
        <v>46</v>
      </c>
      <c r="C2713" s="567"/>
      <c r="D2713" s="113"/>
      <c r="E2713" s="532" t="s">
        <v>55</v>
      </c>
      <c r="F2713" s="532"/>
      <c r="G2713" s="532"/>
      <c r="H2713" s="532"/>
      <c r="I2713" s="94"/>
      <c r="J2713" s="539">
        <f>J2711</f>
        <v>0</v>
      </c>
      <c r="K2713" s="540"/>
      <c r="L2713" s="541"/>
      <c r="M2713" s="290"/>
      <c r="N2713" s="539">
        <f>N2711</f>
        <v>0</v>
      </c>
      <c r="O2713" s="540"/>
      <c r="P2713" s="541"/>
      <c r="Q2713" s="536" t="s">
        <v>51</v>
      </c>
      <c r="R2713" s="537"/>
      <c r="S2713" s="537"/>
      <c r="T2713" s="538"/>
      <c r="U2713" s="539">
        <f>U2711-J2711</f>
        <v>0</v>
      </c>
      <c r="V2713" s="540"/>
      <c r="W2713" s="541"/>
      <c r="X2713" s="290"/>
      <c r="Y2713" s="539">
        <f>Y2711-N2711</f>
        <v>0</v>
      </c>
      <c r="Z2713" s="540"/>
      <c r="AA2713" s="541"/>
      <c r="AB2713" s="536" t="s">
        <v>50</v>
      </c>
      <c r="AC2713" s="537"/>
      <c r="AD2713" s="537"/>
      <c r="AE2713" s="538"/>
      <c r="AF2713" s="539">
        <f>AF2711-U2711</f>
        <v>0</v>
      </c>
      <c r="AG2713" s="540"/>
      <c r="AH2713" s="541"/>
      <c r="AI2713" s="290"/>
      <c r="AJ2713" s="539">
        <f>AJ2711-Y2711</f>
        <v>0</v>
      </c>
      <c r="AK2713" s="540"/>
      <c r="AL2713" s="541"/>
      <c r="AM2713" s="536" t="s">
        <v>52</v>
      </c>
      <c r="AN2713" s="537"/>
      <c r="AO2713" s="537"/>
      <c r="AP2713" s="538"/>
      <c r="AQ2713" s="539">
        <f>AQ2711-AF2711</f>
        <v>0</v>
      </c>
      <c r="AR2713" s="540"/>
      <c r="AS2713" s="541"/>
      <c r="AT2713" s="72"/>
      <c r="AU2713" s="539">
        <f>AU2711-AJ2711</f>
        <v>0</v>
      </c>
      <c r="AV2713" s="540"/>
      <c r="AW2713" s="541"/>
      <c r="AX2713" s="291"/>
      <c r="AY2713" s="291"/>
      <c r="AZ2713" s="291"/>
      <c r="BA2713" s="291"/>
      <c r="BB2713" s="567" t="s">
        <v>45</v>
      </c>
      <c r="BC2713" s="567"/>
      <c r="BD2713" s="567"/>
      <c r="BE2713" s="567"/>
      <c r="BF2713" s="568"/>
      <c r="BG2713" s="539">
        <f>BG2711-AQ2711</f>
        <v>0</v>
      </c>
      <c r="BH2713" s="540"/>
      <c r="BI2713" s="541"/>
      <c r="BJ2713" s="304"/>
      <c r="BK2713" s="539">
        <f>BK2711-AU2711</f>
        <v>0</v>
      </c>
      <c r="BL2713" s="540"/>
      <c r="BM2713" s="541"/>
      <c r="BN2713" s="73"/>
      <c r="BO2713" s="73"/>
      <c r="BP2713" s="73"/>
      <c r="BQ2713" s="90"/>
      <c r="BR2713" s="24"/>
      <c r="BS2713" s="24"/>
      <c r="BT2713" s="22"/>
      <c r="BU2713" s="22"/>
      <c r="BV2713" s="99"/>
      <c r="BY2713" s="21"/>
    </row>
    <row r="2714" spans="1:77" ht="18.75" customHeight="1" thickTop="1" thickBot="1" x14ac:dyDescent="0.5">
      <c r="A2714" s="95"/>
      <c r="B2714" s="305"/>
      <c r="C2714" s="71"/>
      <c r="D2714" s="71"/>
      <c r="E2714" s="71"/>
      <c r="F2714" s="92"/>
      <c r="G2714" s="92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X2714" s="71"/>
      <c r="Y2714" s="71"/>
      <c r="Z2714" s="71"/>
      <c r="AA2714" s="71"/>
      <c r="AB2714" s="71"/>
      <c r="AC2714" s="71"/>
      <c r="AD2714" s="71"/>
      <c r="AE2714" s="71"/>
      <c r="AF2714" s="71"/>
      <c r="AG2714" s="71"/>
      <c r="AH2714" s="306"/>
      <c r="AI2714" s="306"/>
      <c r="AJ2714" s="71"/>
      <c r="AK2714" s="71"/>
      <c r="AL2714" s="71"/>
      <c r="AM2714" s="71"/>
      <c r="AN2714" s="71"/>
      <c r="AO2714" s="71"/>
      <c r="AP2714" s="71"/>
      <c r="AQ2714" s="71"/>
      <c r="AR2714" s="71"/>
      <c r="AS2714" s="71"/>
      <c r="AT2714" s="71"/>
      <c r="AU2714" s="71"/>
      <c r="AV2714" s="71"/>
      <c r="AW2714" s="71"/>
      <c r="AX2714" s="71"/>
      <c r="AY2714" s="71"/>
      <c r="AZ2714" s="71"/>
      <c r="BA2714" s="71"/>
      <c r="BB2714" s="71"/>
      <c r="BC2714" s="703" t="s">
        <v>153</v>
      </c>
      <c r="BD2714" s="703"/>
      <c r="BE2714" s="703"/>
      <c r="BF2714" s="703"/>
      <c r="BG2714" s="703"/>
      <c r="BH2714" s="703"/>
      <c r="BI2714" s="703"/>
      <c r="BJ2714" s="703"/>
      <c r="BK2714" s="703"/>
      <c r="BL2714" s="703"/>
      <c r="BM2714" s="703"/>
      <c r="BN2714" s="703"/>
      <c r="BO2714" s="703"/>
      <c r="BP2714" s="703"/>
      <c r="BQ2714" s="318"/>
      <c r="BR2714" s="319"/>
      <c r="BS2714" s="319"/>
      <c r="BT2714" s="15"/>
      <c r="BU2714" s="15"/>
      <c r="BV2714" s="95"/>
    </row>
    <row r="2715" spans="1:77" s="93" customFormat="1" ht="13.5" customHeight="1" thickTop="1" x14ac:dyDescent="0.45">
      <c r="A2715" s="95"/>
      <c r="B2715" s="99"/>
      <c r="C2715" s="95"/>
      <c r="D2715" s="95"/>
      <c r="E2715" s="95"/>
      <c r="F2715" s="96"/>
      <c r="G2715" s="96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254"/>
      <c r="AI2715" s="254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5"/>
      <c r="BL2715" s="95"/>
      <c r="BM2715" s="95"/>
      <c r="BN2715" s="95"/>
      <c r="BO2715" s="95"/>
      <c r="BP2715" s="95"/>
      <c r="BQ2715" s="97"/>
      <c r="BR2715" s="97"/>
      <c r="BS2715" s="97"/>
      <c r="BT2715" s="95"/>
      <c r="BU2715" s="95"/>
      <c r="BV2715" s="95"/>
    </row>
    <row r="2716" spans="1:77" s="17" customFormat="1" ht="33.75" x14ac:dyDescent="0.5">
      <c r="A2716" s="255"/>
      <c r="B2716" s="604" t="s">
        <v>9</v>
      </c>
      <c r="C2716" s="604"/>
      <c r="D2716" s="604"/>
      <c r="E2716" s="604"/>
      <c r="F2716" s="604"/>
      <c r="G2716" s="604"/>
      <c r="H2716" s="604"/>
      <c r="I2716" s="604"/>
      <c r="J2716" s="604"/>
      <c r="K2716" s="604"/>
      <c r="L2716" s="604"/>
      <c r="M2716" s="604"/>
      <c r="N2716" s="604"/>
      <c r="O2716" s="604"/>
      <c r="P2716" s="604"/>
      <c r="Q2716" s="604"/>
      <c r="R2716" s="604"/>
      <c r="S2716" s="604"/>
      <c r="T2716" s="604"/>
      <c r="U2716" s="604"/>
      <c r="V2716" s="604"/>
      <c r="W2716" s="604"/>
      <c r="X2716" s="604"/>
      <c r="Y2716" s="604"/>
      <c r="Z2716" s="604"/>
      <c r="AA2716" s="604"/>
      <c r="AB2716" s="604"/>
      <c r="AC2716" s="604"/>
      <c r="AD2716" s="604"/>
      <c r="AE2716" s="604"/>
      <c r="AF2716" s="604"/>
      <c r="AG2716" s="604"/>
      <c r="AH2716" s="604"/>
      <c r="AI2716" s="604"/>
      <c r="AJ2716" s="604"/>
      <c r="AK2716" s="604"/>
      <c r="AL2716" s="604"/>
      <c r="AM2716" s="604"/>
      <c r="AN2716" s="604"/>
      <c r="AO2716" s="604"/>
      <c r="AP2716" s="604"/>
      <c r="AQ2716" s="604"/>
      <c r="AR2716" s="604"/>
      <c r="AS2716" s="604"/>
      <c r="AT2716" s="604"/>
      <c r="AU2716" s="604"/>
      <c r="AV2716" s="604"/>
      <c r="AW2716" s="604"/>
      <c r="AX2716" s="604"/>
      <c r="AY2716" s="604"/>
      <c r="AZ2716" s="604"/>
      <c r="BA2716" s="604"/>
      <c r="BB2716" s="604"/>
      <c r="BC2716" s="604"/>
      <c r="BD2716" s="604"/>
      <c r="BE2716" s="604"/>
      <c r="BF2716" s="604"/>
      <c r="BG2716" s="604"/>
      <c r="BH2716" s="604"/>
      <c r="BI2716" s="604"/>
      <c r="BJ2716" s="604"/>
      <c r="BK2716" s="604"/>
      <c r="BL2716" s="604"/>
      <c r="BM2716" s="604"/>
      <c r="BN2716" s="604"/>
      <c r="BO2716" s="604"/>
      <c r="BP2716" s="604"/>
      <c r="BQ2716" s="256"/>
      <c r="BR2716" s="256"/>
      <c r="BS2716" s="256"/>
      <c r="BT2716" s="257"/>
      <c r="BU2716" s="257"/>
      <c r="BV2716" s="255"/>
    </row>
    <row r="2717" spans="1:77" ht="10.9" customHeight="1" x14ac:dyDescent="0.45">
      <c r="A2717" s="95"/>
      <c r="B2717" s="258"/>
      <c r="C2717" s="62"/>
      <c r="D2717" s="62"/>
      <c r="E2717" s="62"/>
      <c r="F2717" s="63"/>
      <c r="G2717" s="63"/>
      <c r="H2717" s="62"/>
      <c r="I2717" s="62"/>
      <c r="J2717" s="62"/>
      <c r="K2717" s="62"/>
      <c r="L2717" s="62"/>
      <c r="M2717" s="62"/>
      <c r="N2717" s="62"/>
      <c r="O2717" s="62"/>
      <c r="P2717" s="62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62"/>
      <c r="AC2717" s="62"/>
      <c r="AD2717" s="62"/>
      <c r="AE2717" s="62"/>
      <c r="AF2717" s="62"/>
      <c r="AG2717" s="62"/>
      <c r="AH2717" s="259"/>
      <c r="AI2717" s="259"/>
      <c r="AJ2717" s="62"/>
      <c r="AK2717" s="62"/>
      <c r="AL2717" s="62"/>
      <c r="AM2717" s="62"/>
      <c r="AN2717" s="62"/>
      <c r="AO2717" s="62"/>
      <c r="AP2717" s="62"/>
      <c r="AQ2717" s="62"/>
      <c r="AR2717" s="62"/>
      <c r="AS2717" s="62"/>
      <c r="AT2717" s="62"/>
      <c r="AU2717" s="62"/>
      <c r="AV2717" s="62"/>
      <c r="AW2717" s="62"/>
      <c r="AX2717" s="62"/>
      <c r="AY2717" s="62"/>
      <c r="AZ2717" s="62"/>
      <c r="BA2717" s="62"/>
      <c r="BB2717" s="62"/>
      <c r="BC2717" s="62"/>
      <c r="BD2717" s="62"/>
      <c r="BE2717" s="62"/>
      <c r="BF2717" s="62"/>
      <c r="BG2717" s="62"/>
      <c r="BH2717" s="62"/>
      <c r="BI2717" s="62"/>
      <c r="BJ2717" s="62"/>
      <c r="BK2717" s="62"/>
      <c r="BL2717" s="62"/>
      <c r="BM2717" s="62"/>
      <c r="BN2717" s="62"/>
      <c r="BO2717" s="62"/>
      <c r="BP2717" s="94"/>
      <c r="BQ2717" s="87"/>
      <c r="BR2717" s="94"/>
      <c r="BS2717" s="94"/>
      <c r="BT2717" s="15"/>
      <c r="BU2717" s="15"/>
      <c r="BV2717" s="95"/>
    </row>
    <row r="2718" spans="1:77" s="18" customFormat="1" ht="36.75" customHeight="1" x14ac:dyDescent="0.45">
      <c r="A2718" s="260"/>
      <c r="B2718" s="258"/>
      <c r="C2718" s="261"/>
      <c r="D2718" s="262" t="s">
        <v>10</v>
      </c>
      <c r="E2718" s="605" t="str">
        <f>IF(ROSTER!D$3="","",ROSTER!D$3)</f>
        <v/>
      </c>
      <c r="F2718" s="605"/>
      <c r="G2718" s="605"/>
      <c r="H2718" s="605"/>
      <c r="I2718" s="605"/>
      <c r="J2718" s="605"/>
      <c r="K2718" s="605"/>
      <c r="L2718" s="605"/>
      <c r="M2718" s="605"/>
      <c r="N2718" s="605"/>
      <c r="O2718" s="605"/>
      <c r="P2718" s="605"/>
      <c r="Q2718" s="605"/>
      <c r="R2718" s="605"/>
      <c r="S2718" s="605"/>
      <c r="T2718" s="605"/>
      <c r="U2718" s="605"/>
      <c r="V2718" s="605"/>
      <c r="W2718" s="605"/>
      <c r="X2718" s="605"/>
      <c r="Y2718" s="605"/>
      <c r="Z2718" s="605"/>
      <c r="AA2718" s="605"/>
      <c r="AB2718" s="605"/>
      <c r="AC2718" s="605"/>
      <c r="AD2718" s="605"/>
      <c r="AE2718" s="605"/>
      <c r="AF2718" s="316"/>
      <c r="AG2718" s="606" t="s">
        <v>11</v>
      </c>
      <c r="AH2718" s="606"/>
      <c r="AI2718" s="606"/>
      <c r="AJ2718" s="606"/>
      <c r="AK2718" s="606"/>
      <c r="AL2718" s="606"/>
      <c r="AM2718" s="606"/>
      <c r="AN2718" s="607"/>
      <c r="AO2718" s="607"/>
      <c r="AP2718" s="607"/>
      <c r="AQ2718" s="607"/>
      <c r="AR2718" s="607"/>
      <c r="AS2718" s="607"/>
      <c r="AT2718" s="607"/>
      <c r="AU2718" s="607"/>
      <c r="AV2718" s="607"/>
      <c r="AW2718" s="607"/>
      <c r="AX2718" s="607"/>
      <c r="AY2718" s="607"/>
      <c r="AZ2718" s="607"/>
      <c r="BA2718" s="607"/>
      <c r="BB2718" s="607"/>
      <c r="BC2718" s="607"/>
      <c r="BD2718" s="607"/>
      <c r="BE2718" s="607"/>
      <c r="BF2718" s="607"/>
      <c r="BG2718" s="607"/>
      <c r="BH2718" s="607"/>
      <c r="BI2718" s="607"/>
      <c r="BJ2718" s="607"/>
      <c r="BK2718" s="607"/>
      <c r="BL2718" s="607"/>
      <c r="BM2718" s="607"/>
      <c r="BN2718" s="607"/>
      <c r="BO2718" s="607"/>
      <c r="BP2718" s="94"/>
      <c r="BQ2718" s="88" t="s">
        <v>130</v>
      </c>
      <c r="BR2718" s="94"/>
      <c r="BS2718" s="94"/>
      <c r="BT2718" s="263"/>
      <c r="BU2718" s="263"/>
      <c r="BV2718" s="260"/>
    </row>
    <row r="2719" spans="1:77" ht="8.85" customHeight="1" x14ac:dyDescent="0.45">
      <c r="A2719" s="96"/>
      <c r="B2719" s="258"/>
      <c r="C2719" s="259" t="s">
        <v>39</v>
      </c>
      <c r="D2719" s="259"/>
      <c r="E2719" s="259"/>
      <c r="F2719" s="63"/>
      <c r="G2719" s="63"/>
      <c r="H2719" s="259"/>
      <c r="I2719" s="259"/>
      <c r="J2719" s="317"/>
      <c r="K2719" s="317"/>
      <c r="L2719" s="317"/>
      <c r="M2719" s="317"/>
      <c r="N2719" s="317"/>
      <c r="O2719" s="317"/>
      <c r="P2719" s="317"/>
      <c r="Q2719" s="317"/>
      <c r="R2719" s="317"/>
      <c r="S2719" s="317"/>
      <c r="T2719" s="317"/>
      <c r="U2719" s="317"/>
      <c r="V2719" s="317"/>
      <c r="W2719" s="317"/>
      <c r="X2719" s="317"/>
      <c r="Y2719" s="317"/>
      <c r="Z2719" s="317"/>
      <c r="AA2719" s="317"/>
      <c r="AB2719" s="317"/>
      <c r="AC2719" s="317"/>
      <c r="AD2719" s="317"/>
      <c r="AE2719" s="317"/>
      <c r="AF2719" s="317"/>
      <c r="AG2719" s="317"/>
      <c r="AH2719" s="317"/>
      <c r="AI2719" s="259"/>
      <c r="AJ2719" s="264"/>
      <c r="AK2719" s="265"/>
      <c r="AL2719" s="265"/>
      <c r="AM2719" s="265"/>
      <c r="AN2719" s="265"/>
      <c r="AO2719" s="265"/>
      <c r="AP2719" s="265"/>
      <c r="AQ2719" s="266"/>
      <c r="AR2719" s="266"/>
      <c r="AS2719" s="266"/>
      <c r="AT2719" s="266"/>
      <c r="AU2719" s="266"/>
      <c r="AV2719" s="266"/>
      <c r="AW2719" s="266"/>
      <c r="AX2719" s="266"/>
      <c r="AY2719" s="266"/>
      <c r="AZ2719" s="266"/>
      <c r="BA2719" s="266"/>
      <c r="BB2719" s="266"/>
      <c r="BC2719" s="266"/>
      <c r="BD2719" s="266"/>
      <c r="BE2719" s="266"/>
      <c r="BF2719" s="266"/>
      <c r="BG2719" s="266"/>
      <c r="BH2719" s="266"/>
      <c r="BI2719" s="266"/>
      <c r="BJ2719" s="266"/>
      <c r="BK2719" s="266"/>
      <c r="BL2719" s="266"/>
      <c r="BM2719" s="266"/>
      <c r="BN2719" s="266"/>
      <c r="BO2719" s="266"/>
      <c r="BP2719" s="266"/>
      <c r="BQ2719" s="267"/>
      <c r="BR2719" s="267"/>
      <c r="BS2719" s="267"/>
      <c r="BT2719" s="268"/>
      <c r="BU2719" s="268"/>
      <c r="BV2719" s="96"/>
    </row>
    <row r="2720" spans="1:77" s="18" customFormat="1" ht="33.75" x14ac:dyDescent="0.45">
      <c r="A2720" s="260"/>
      <c r="B2720" s="258"/>
      <c r="C2720" s="608" t="s">
        <v>38</v>
      </c>
      <c r="D2720" s="608"/>
      <c r="E2720" s="607"/>
      <c r="F2720" s="607"/>
      <c r="G2720" s="607"/>
      <c r="H2720" s="607"/>
      <c r="I2720" s="607"/>
      <c r="J2720" s="607"/>
      <c r="K2720" s="607"/>
      <c r="L2720" s="607"/>
      <c r="M2720" s="607"/>
      <c r="N2720" s="607"/>
      <c r="O2720" s="607"/>
      <c r="P2720" s="607"/>
      <c r="Q2720" s="607"/>
      <c r="R2720" s="607"/>
      <c r="S2720" s="607"/>
      <c r="T2720" s="607"/>
      <c r="U2720" s="607"/>
      <c r="V2720" s="607"/>
      <c r="W2720" s="607"/>
      <c r="X2720" s="607"/>
      <c r="Y2720" s="607"/>
      <c r="Z2720" s="607"/>
      <c r="AA2720" s="607"/>
      <c r="AB2720" s="607"/>
      <c r="AC2720" s="607"/>
      <c r="AD2720" s="607"/>
      <c r="AE2720" s="607"/>
      <c r="AF2720" s="316"/>
      <c r="AG2720" s="609" t="s">
        <v>21</v>
      </c>
      <c r="AH2720" s="609"/>
      <c r="AI2720" s="609"/>
      <c r="AJ2720" s="609"/>
      <c r="AK2720" s="607"/>
      <c r="AL2720" s="607"/>
      <c r="AM2720" s="607"/>
      <c r="AN2720" s="607"/>
      <c r="AO2720" s="607"/>
      <c r="AP2720" s="607"/>
      <c r="AQ2720" s="607"/>
      <c r="AR2720" s="607"/>
      <c r="AS2720" s="607"/>
      <c r="AT2720" s="607"/>
      <c r="AU2720" s="607"/>
      <c r="AV2720" s="607"/>
      <c r="AW2720" s="607"/>
      <c r="AX2720" s="607"/>
      <c r="AY2720" s="607"/>
      <c r="AZ2720" s="607"/>
      <c r="BA2720" s="607"/>
      <c r="BB2720" s="607"/>
      <c r="BC2720" s="610" t="s">
        <v>12</v>
      </c>
      <c r="BD2720" s="610"/>
      <c r="BE2720" s="610"/>
      <c r="BF2720" s="611"/>
      <c r="BG2720" s="611"/>
      <c r="BH2720" s="611"/>
      <c r="BI2720" s="611"/>
      <c r="BJ2720" s="611"/>
      <c r="BK2720" s="611"/>
      <c r="BL2720" s="611"/>
      <c r="BM2720" s="611"/>
      <c r="BN2720" s="611"/>
      <c r="BO2720" s="611"/>
      <c r="BP2720" s="64"/>
      <c r="BQ2720" s="269"/>
      <c r="BR2720" s="65"/>
      <c r="BS2720" s="65"/>
      <c r="BT2720" s="270">
        <f>IF(BF2720=0,0,1)</f>
        <v>0</v>
      </c>
      <c r="BU2720" s="18">
        <f>IF((BG2770+BK2770)&gt;(AQ2770+AU2770),1,0)</f>
        <v>0</v>
      </c>
      <c r="BV2720" s="271"/>
    </row>
    <row r="2721" spans="1:79" ht="9.6" customHeight="1" x14ac:dyDescent="0.45">
      <c r="A2721" s="95"/>
      <c r="B2721" s="258"/>
      <c r="C2721" s="62"/>
      <c r="D2721" s="62"/>
      <c r="E2721" s="62"/>
      <c r="F2721" s="63"/>
      <c r="G2721" s="63"/>
      <c r="H2721" s="62"/>
      <c r="I2721" s="62"/>
      <c r="J2721" s="62"/>
      <c r="K2721" s="62"/>
      <c r="L2721" s="62"/>
      <c r="M2721" s="62"/>
      <c r="N2721" s="62"/>
      <c r="O2721" s="62"/>
      <c r="P2721" s="62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62"/>
      <c r="AC2721" s="62"/>
      <c r="AD2721" s="62"/>
      <c r="AE2721" s="62"/>
      <c r="AF2721" s="62"/>
      <c r="AG2721" s="62"/>
      <c r="AH2721" s="259"/>
      <c r="AI2721" s="259"/>
      <c r="AJ2721" s="62"/>
      <c r="AK2721" s="62"/>
      <c r="AL2721" s="62"/>
      <c r="AM2721" s="62"/>
      <c r="AN2721" s="62"/>
      <c r="AO2721" s="62"/>
      <c r="AP2721" s="62"/>
      <c r="AQ2721" s="62"/>
      <c r="AR2721" s="62"/>
      <c r="AS2721" s="62"/>
      <c r="AT2721" s="62"/>
      <c r="AU2721" s="62"/>
      <c r="AV2721" s="62"/>
      <c r="AW2721" s="62"/>
      <c r="AX2721" s="62"/>
      <c r="AY2721" s="62"/>
      <c r="AZ2721" s="62"/>
      <c r="BA2721" s="62"/>
      <c r="BB2721" s="62"/>
      <c r="BC2721" s="62"/>
      <c r="BD2721" s="62"/>
      <c r="BE2721" s="62"/>
      <c r="BF2721" s="62"/>
      <c r="BG2721" s="62"/>
      <c r="BH2721" s="62"/>
      <c r="BI2721" s="62"/>
      <c r="BJ2721" s="62"/>
      <c r="BK2721" s="62"/>
      <c r="BL2721" s="62"/>
      <c r="BM2721" s="62"/>
      <c r="BN2721" s="62"/>
      <c r="BO2721" s="62"/>
      <c r="BP2721" s="62"/>
      <c r="BQ2721" s="66"/>
      <c r="BR2721" s="66"/>
      <c r="BS2721" s="66"/>
      <c r="BT2721" s="15"/>
      <c r="BU2721" s="15"/>
      <c r="BV2721" s="95"/>
    </row>
    <row r="2722" spans="1:79" ht="8.85" customHeight="1" thickBot="1" x14ac:dyDescent="0.5">
      <c r="A2722" s="95"/>
      <c r="B2722" s="113"/>
      <c r="C2722" s="67"/>
      <c r="D2722" s="67"/>
      <c r="E2722" s="67"/>
      <c r="F2722" s="68"/>
      <c r="G2722" s="68"/>
      <c r="H2722" s="67"/>
      <c r="I2722" s="67"/>
      <c r="J2722" s="67"/>
      <c r="K2722" s="67"/>
      <c r="L2722" s="67"/>
      <c r="M2722" s="67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  <c r="AA2722" s="67"/>
      <c r="AB2722" s="67"/>
      <c r="AC2722" s="67"/>
      <c r="AD2722" s="67"/>
      <c r="AE2722" s="67"/>
      <c r="AF2722" s="67"/>
      <c r="AG2722" s="67"/>
      <c r="AH2722" s="272"/>
      <c r="AI2722" s="272"/>
      <c r="AJ2722" s="67"/>
      <c r="AK2722" s="67"/>
      <c r="AL2722" s="67"/>
      <c r="AM2722" s="67"/>
      <c r="AN2722" s="67"/>
      <c r="AO2722" s="67"/>
      <c r="AP2722" s="67"/>
      <c r="AQ2722" s="67"/>
      <c r="AR2722" s="67"/>
      <c r="AS2722" s="67"/>
      <c r="AT2722" s="67"/>
      <c r="AU2722" s="67"/>
      <c r="AV2722" s="67"/>
      <c r="AW2722" s="67"/>
      <c r="AX2722" s="67"/>
      <c r="AY2722" s="67"/>
      <c r="AZ2722" s="67"/>
      <c r="BA2722" s="67"/>
      <c r="BB2722" s="67"/>
      <c r="BC2722" s="67"/>
      <c r="BD2722" s="67"/>
      <c r="BE2722" s="67"/>
      <c r="BF2722" s="67"/>
      <c r="BG2722" s="67"/>
      <c r="BH2722" s="67"/>
      <c r="BI2722" s="67"/>
      <c r="BJ2722" s="67"/>
      <c r="BK2722" s="67"/>
      <c r="BL2722" s="67"/>
      <c r="BM2722" s="67"/>
      <c r="BN2722" s="67"/>
      <c r="BO2722" s="67"/>
      <c r="BP2722" s="67"/>
      <c r="BQ2722" s="69"/>
      <c r="BR2722" s="69"/>
      <c r="BS2722" s="69"/>
      <c r="BT2722" s="15"/>
      <c r="BU2722" s="15"/>
      <c r="BV2722" s="95"/>
    </row>
    <row r="2723" spans="1:79" s="18" customFormat="1" ht="40.5" customHeight="1" thickTop="1" x14ac:dyDescent="0.4">
      <c r="A2723" s="271"/>
      <c r="B2723" s="652" t="s">
        <v>0</v>
      </c>
      <c r="C2723" s="648" t="s">
        <v>1</v>
      </c>
      <c r="D2723" s="649"/>
      <c r="E2723" s="273" t="s">
        <v>28</v>
      </c>
      <c r="F2723" s="546" t="s">
        <v>100</v>
      </c>
      <c r="G2723" s="546" t="s">
        <v>101</v>
      </c>
      <c r="H2723" s="644" t="s">
        <v>41</v>
      </c>
      <c r="I2723" s="645"/>
      <c r="J2723" s="554" t="s">
        <v>7</v>
      </c>
      <c r="K2723" s="554"/>
      <c r="L2723" s="554"/>
      <c r="M2723" s="554"/>
      <c r="N2723" s="554"/>
      <c r="O2723" s="554"/>
      <c r="P2723" s="554" t="s">
        <v>2</v>
      </c>
      <c r="Q2723" s="554"/>
      <c r="R2723" s="554"/>
      <c r="S2723" s="554"/>
      <c r="T2723" s="554"/>
      <c r="U2723" s="555"/>
      <c r="V2723" s="550" t="s">
        <v>158</v>
      </c>
      <c r="W2723" s="551"/>
      <c r="X2723" s="550" t="s">
        <v>35</v>
      </c>
      <c r="Y2723" s="551"/>
      <c r="Z2723" s="550" t="s">
        <v>36</v>
      </c>
      <c r="AA2723" s="551"/>
      <c r="AB2723" s="550" t="s">
        <v>44</v>
      </c>
      <c r="AC2723" s="551"/>
      <c r="AD2723" s="554" t="s">
        <v>6</v>
      </c>
      <c r="AE2723" s="554"/>
      <c r="AF2723" s="554"/>
      <c r="AG2723" s="554"/>
      <c r="AH2723" s="554"/>
      <c r="AI2723" s="554"/>
      <c r="AJ2723" s="554" t="s">
        <v>68</v>
      </c>
      <c r="AK2723" s="554"/>
      <c r="AL2723" s="554"/>
      <c r="AM2723" s="554"/>
      <c r="AN2723" s="554"/>
      <c r="AO2723" s="554"/>
      <c r="AP2723" s="554" t="s">
        <v>69</v>
      </c>
      <c r="AQ2723" s="554"/>
      <c r="AR2723" s="554"/>
      <c r="AS2723" s="554"/>
      <c r="AT2723" s="554"/>
      <c r="AU2723" s="554"/>
      <c r="AV2723" s="554" t="s">
        <v>70</v>
      </c>
      <c r="AW2723" s="554"/>
      <c r="AX2723" s="554"/>
      <c r="AY2723" s="554"/>
      <c r="AZ2723" s="554"/>
      <c r="BA2723" s="555"/>
      <c r="BB2723" s="554" t="s">
        <v>4</v>
      </c>
      <c r="BC2723" s="554"/>
      <c r="BD2723" s="554"/>
      <c r="BE2723" s="554"/>
      <c r="BF2723" s="554"/>
      <c r="BG2723" s="554"/>
      <c r="BH2723" s="554" t="s">
        <v>71</v>
      </c>
      <c r="BI2723" s="554"/>
      <c r="BJ2723" s="554"/>
      <c r="BK2723" s="554"/>
      <c r="BL2723" s="554"/>
      <c r="BM2723" s="556"/>
      <c r="BN2723" s="557" t="s">
        <v>25</v>
      </c>
      <c r="BO2723" s="558"/>
      <c r="BP2723" s="559"/>
      <c r="BQ2723" s="691" t="s">
        <v>110</v>
      </c>
      <c r="BR2723" s="691" t="s">
        <v>86</v>
      </c>
      <c r="BS2723" s="691" t="s">
        <v>87</v>
      </c>
      <c r="BT2723" s="274"/>
      <c r="BU2723" s="274"/>
      <c r="BV2723" s="271"/>
    </row>
    <row r="2724" spans="1:79" s="18" customFormat="1" ht="41.25" customHeight="1" x14ac:dyDescent="0.7">
      <c r="A2724" s="271"/>
      <c r="B2724" s="653"/>
      <c r="C2724" s="650"/>
      <c r="D2724" s="651"/>
      <c r="E2724" s="275" t="s">
        <v>102</v>
      </c>
      <c r="F2724" s="547"/>
      <c r="G2724" s="547"/>
      <c r="H2724" s="646"/>
      <c r="I2724" s="647"/>
      <c r="J2724" s="525" t="s">
        <v>17</v>
      </c>
      <c r="K2724" s="526"/>
      <c r="L2724" s="521" t="s">
        <v>18</v>
      </c>
      <c r="M2724" s="522"/>
      <c r="N2724" s="523" t="s">
        <v>19</v>
      </c>
      <c r="O2724" s="524"/>
      <c r="P2724" s="525" t="s">
        <v>26</v>
      </c>
      <c r="Q2724" s="526"/>
      <c r="R2724" s="521" t="s">
        <v>24</v>
      </c>
      <c r="S2724" s="522"/>
      <c r="T2724" s="523" t="s">
        <v>19</v>
      </c>
      <c r="U2724" s="527"/>
      <c r="V2724" s="552"/>
      <c r="W2724" s="553"/>
      <c r="X2724" s="552"/>
      <c r="Y2724" s="553"/>
      <c r="Z2724" s="552"/>
      <c r="AA2724" s="553"/>
      <c r="AB2724" s="552"/>
      <c r="AC2724" s="553"/>
      <c r="AD2724" s="525" t="s">
        <v>48</v>
      </c>
      <c r="AE2724" s="526"/>
      <c r="AF2724" s="521" t="s">
        <v>23</v>
      </c>
      <c r="AG2724" s="522"/>
      <c r="AH2724" s="563" t="s">
        <v>5</v>
      </c>
      <c r="AI2724" s="564"/>
      <c r="AJ2724" s="525" t="s">
        <v>48</v>
      </c>
      <c r="AK2724" s="526"/>
      <c r="AL2724" s="521" t="s">
        <v>23</v>
      </c>
      <c r="AM2724" s="522"/>
      <c r="AN2724" s="563" t="s">
        <v>5</v>
      </c>
      <c r="AO2724" s="564"/>
      <c r="AP2724" s="525" t="s">
        <v>48</v>
      </c>
      <c r="AQ2724" s="526"/>
      <c r="AR2724" s="521" t="s">
        <v>23</v>
      </c>
      <c r="AS2724" s="522"/>
      <c r="AT2724" s="563" t="s">
        <v>5</v>
      </c>
      <c r="AU2724" s="564"/>
      <c r="AV2724" s="525" t="s">
        <v>48</v>
      </c>
      <c r="AW2724" s="526"/>
      <c r="AX2724" s="521" t="s">
        <v>23</v>
      </c>
      <c r="AY2724" s="522"/>
      <c r="AZ2724" s="563" t="s">
        <v>5</v>
      </c>
      <c r="BA2724" s="655"/>
      <c r="BB2724" s="525" t="s">
        <v>48</v>
      </c>
      <c r="BC2724" s="526"/>
      <c r="BD2724" s="521" t="s">
        <v>23</v>
      </c>
      <c r="BE2724" s="522"/>
      <c r="BF2724" s="563" t="s">
        <v>5</v>
      </c>
      <c r="BG2724" s="564"/>
      <c r="BH2724" s="525" t="s">
        <v>48</v>
      </c>
      <c r="BI2724" s="526"/>
      <c r="BJ2724" s="521" t="s">
        <v>23</v>
      </c>
      <c r="BK2724" s="522"/>
      <c r="BL2724" s="563" t="s">
        <v>5</v>
      </c>
      <c r="BM2724" s="564"/>
      <c r="BN2724" s="560"/>
      <c r="BO2724" s="561"/>
      <c r="BP2724" s="562"/>
      <c r="BQ2724" s="692"/>
      <c r="BR2724" s="692"/>
      <c r="BS2724" s="692"/>
      <c r="BT2724" s="274"/>
      <c r="BU2724" s="274"/>
      <c r="BV2724" s="271"/>
      <c r="CA2724" s="104"/>
    </row>
    <row r="2725" spans="1:79" ht="23.85" customHeight="1" x14ac:dyDescent="0.35">
      <c r="A2725" s="276"/>
      <c r="B2725" s="570" t="str">
        <f>IF(ROSTER!B$8="","",ROSTER!B$8)</f>
        <v/>
      </c>
      <c r="C2725" s="572" t="str">
        <f>IF(ROSTER!C$8="","",ROSTER!C$8)</f>
        <v/>
      </c>
      <c r="D2725" s="573"/>
      <c r="E2725" s="574"/>
      <c r="F2725" s="576">
        <f>IF(E2725="y",1,IF(E2725="S",1,0))</f>
        <v>0</v>
      </c>
      <c r="G2725" s="582">
        <f>IF(E2725="S",1,0)</f>
        <v>0</v>
      </c>
      <c r="H2725" s="578"/>
      <c r="I2725" s="543"/>
      <c r="J2725" s="542"/>
      <c r="K2725" s="580"/>
      <c r="L2725" s="584"/>
      <c r="M2725" s="585"/>
      <c r="N2725" s="588">
        <f>L2725+J2725</f>
        <v>0</v>
      </c>
      <c r="O2725" s="589"/>
      <c r="P2725" s="542"/>
      <c r="Q2725" s="580"/>
      <c r="R2725" s="584"/>
      <c r="S2725" s="585"/>
      <c r="T2725" s="588">
        <f>R2725-P2725</f>
        <v>0</v>
      </c>
      <c r="U2725" s="588"/>
      <c r="V2725" s="542"/>
      <c r="W2725" s="543"/>
      <c r="X2725" s="593"/>
      <c r="Y2725" s="543"/>
      <c r="Z2725" s="542"/>
      <c r="AA2725" s="543"/>
      <c r="AB2725" s="542"/>
      <c r="AC2725" s="543"/>
      <c r="AD2725" s="542"/>
      <c r="AE2725" s="580"/>
      <c r="AF2725" s="584"/>
      <c r="AG2725" s="585"/>
      <c r="AH2725" s="595">
        <f>IF(AD2725=0,0,(AF2725/AD2725)*100)</f>
        <v>0</v>
      </c>
      <c r="AI2725" s="596"/>
      <c r="AJ2725" s="542"/>
      <c r="AK2725" s="580"/>
      <c r="AL2725" s="584"/>
      <c r="AM2725" s="585"/>
      <c r="AN2725" s="595">
        <f>IF(AJ2725=0,0,(AL2725/AJ2725)*100)</f>
        <v>0</v>
      </c>
      <c r="AO2725" s="596"/>
      <c r="AP2725" s="542"/>
      <c r="AQ2725" s="580"/>
      <c r="AR2725" s="584"/>
      <c r="AS2725" s="585"/>
      <c r="AT2725" s="595">
        <f>IF(AP2725=0,0,(AR2725/AP2725)*100)</f>
        <v>0</v>
      </c>
      <c r="AU2725" s="596"/>
      <c r="AV2725" s="599">
        <f>AD2725+AJ2725+AP2725</f>
        <v>0</v>
      </c>
      <c r="AW2725" s="600"/>
      <c r="AX2725" s="630">
        <f>AF2725+AL2725+AR2725</f>
        <v>0</v>
      </c>
      <c r="AY2725" s="631"/>
      <c r="AZ2725" s="595">
        <f>IF(AV2725=0,0,(AX2725/AV2725)*100)</f>
        <v>0</v>
      </c>
      <c r="BA2725" s="596"/>
      <c r="BB2725" s="542"/>
      <c r="BC2725" s="580"/>
      <c r="BD2725" s="584"/>
      <c r="BE2725" s="585"/>
      <c r="BF2725" s="595">
        <f>IF(BB2725=0,0,(BD2725/BB2725)*100)</f>
        <v>0</v>
      </c>
      <c r="BG2725" s="596"/>
      <c r="BH2725" s="599">
        <f>AV2725+BB2725</f>
        <v>0</v>
      </c>
      <c r="BI2725" s="600"/>
      <c r="BJ2725" s="630">
        <f>AX2725+BD2725</f>
        <v>0</v>
      </c>
      <c r="BK2725" s="631"/>
      <c r="BL2725" s="595">
        <f>IF(BH2725=0,0,(BJ2725/BH2725)*100)</f>
        <v>0</v>
      </c>
      <c r="BM2725" s="596"/>
      <c r="BN2725" s="656">
        <f>(AF2725*2)+(AL2725*2)+(AR2725*3)+BD2725</f>
        <v>0</v>
      </c>
      <c r="BO2725" s="657"/>
      <c r="BP2725" s="658"/>
      <c r="BQ2725" s="676">
        <f>IF(BS2725=0,0,50*BR2725/BS2725)</f>
        <v>0</v>
      </c>
      <c r="BR2725" s="662">
        <f>(BN2725*BU$2725)+(N2725*BU$2726)+(Z2725*BU$2727)+(R2725*BU$2728)+(X2725*BU$2729)+(AB2725*BU$2730)+(V2725*BU$2735)</f>
        <v>0</v>
      </c>
      <c r="BS2725" s="662">
        <f>((BB2725-BD2725)*BU$2732)+((AV2725-AX2725)*BU$2731)+(H2725*BU$2733)+(P2725*BU$2734)</f>
        <v>0</v>
      </c>
      <c r="BT2725" s="19" t="s">
        <v>75</v>
      </c>
      <c r="BU2725" s="277">
        <f>IF(BQ2720="B",'VALUE POINTS'!L$10,IF('GAME STATS'!BQ2720="C",'VALUE POINTS'!M$10,'VALUE POINTS'!K$10))</f>
        <v>1</v>
      </c>
      <c r="BV2725" s="278"/>
    </row>
    <row r="2726" spans="1:79" ht="23.85" customHeight="1" x14ac:dyDescent="0.35">
      <c r="A2726" s="276"/>
      <c r="B2726" s="571"/>
      <c r="C2726" s="642" t="str">
        <f>IF(ROSTER!D$8="","",ROSTER!D$8)</f>
        <v/>
      </c>
      <c r="D2726" s="643"/>
      <c r="E2726" s="575"/>
      <c r="F2726" s="577"/>
      <c r="G2726" s="583"/>
      <c r="H2726" s="579"/>
      <c r="I2726" s="545"/>
      <c r="J2726" s="544"/>
      <c r="K2726" s="581"/>
      <c r="L2726" s="586"/>
      <c r="M2726" s="587"/>
      <c r="N2726" s="592"/>
      <c r="O2726" s="603"/>
      <c r="P2726" s="544"/>
      <c r="Q2726" s="581"/>
      <c r="R2726" s="586"/>
      <c r="S2726" s="587"/>
      <c r="T2726" s="592"/>
      <c r="U2726" s="592"/>
      <c r="V2726" s="544"/>
      <c r="W2726" s="545"/>
      <c r="X2726" s="594"/>
      <c r="Y2726" s="545"/>
      <c r="Z2726" s="544"/>
      <c r="AA2726" s="545"/>
      <c r="AB2726" s="544"/>
      <c r="AC2726" s="545"/>
      <c r="AD2726" s="544"/>
      <c r="AE2726" s="581"/>
      <c r="AF2726" s="586"/>
      <c r="AG2726" s="587"/>
      <c r="AH2726" s="626"/>
      <c r="AI2726" s="627"/>
      <c r="AJ2726" s="544"/>
      <c r="AK2726" s="581"/>
      <c r="AL2726" s="586"/>
      <c r="AM2726" s="587"/>
      <c r="AN2726" s="626"/>
      <c r="AO2726" s="627"/>
      <c r="AP2726" s="544"/>
      <c r="AQ2726" s="581"/>
      <c r="AR2726" s="586"/>
      <c r="AS2726" s="587"/>
      <c r="AT2726" s="626"/>
      <c r="AU2726" s="627"/>
      <c r="AV2726" s="628"/>
      <c r="AW2726" s="629"/>
      <c r="AX2726" s="632"/>
      <c r="AY2726" s="633"/>
      <c r="AZ2726" s="626"/>
      <c r="BA2726" s="627"/>
      <c r="BB2726" s="544"/>
      <c r="BC2726" s="581"/>
      <c r="BD2726" s="586"/>
      <c r="BE2726" s="587"/>
      <c r="BF2726" s="626"/>
      <c r="BG2726" s="627"/>
      <c r="BH2726" s="628"/>
      <c r="BI2726" s="629"/>
      <c r="BJ2726" s="632"/>
      <c r="BK2726" s="633"/>
      <c r="BL2726" s="626"/>
      <c r="BM2726" s="627"/>
      <c r="BN2726" s="678"/>
      <c r="BO2726" s="679"/>
      <c r="BP2726" s="680"/>
      <c r="BQ2726" s="677"/>
      <c r="BR2726" s="663"/>
      <c r="BS2726" s="663"/>
      <c r="BT2726" s="19" t="s">
        <v>76</v>
      </c>
      <c r="BU2726" s="277">
        <f>IF(BQ2720="B",'VALUE POINTS'!L$11,IF('GAME STATS'!BQ2720="C",'VALUE POINTS'!M$11,'VALUE POINTS'!K$11))</f>
        <v>1</v>
      </c>
      <c r="BV2726" s="278"/>
    </row>
    <row r="2727" spans="1:79" ht="21.75" customHeight="1" x14ac:dyDescent="0.4">
      <c r="A2727" s="95"/>
      <c r="B2727" s="570" t="str">
        <f>IF(ROSTER!B$10="","",ROSTER!B$10)</f>
        <v/>
      </c>
      <c r="C2727" s="572" t="str">
        <f>IF(ROSTER!C$10="","",ROSTER!C$10)</f>
        <v/>
      </c>
      <c r="D2727" s="573"/>
      <c r="E2727" s="574"/>
      <c r="F2727" s="576">
        <f>IF(E2727="y",1,IF(E2727="S",1,0))</f>
        <v>0</v>
      </c>
      <c r="G2727" s="582">
        <f>IF(E2727="S",1,0)</f>
        <v>0</v>
      </c>
      <c r="H2727" s="578"/>
      <c r="I2727" s="543"/>
      <c r="J2727" s="542"/>
      <c r="K2727" s="580"/>
      <c r="L2727" s="584"/>
      <c r="M2727" s="585"/>
      <c r="N2727" s="588">
        <f>L2727+J2727</f>
        <v>0</v>
      </c>
      <c r="O2727" s="589"/>
      <c r="P2727" s="542"/>
      <c r="Q2727" s="580"/>
      <c r="R2727" s="584"/>
      <c r="S2727" s="585"/>
      <c r="T2727" s="588">
        <f>R2727-P2727</f>
        <v>0</v>
      </c>
      <c r="U2727" s="588"/>
      <c r="V2727" s="542"/>
      <c r="W2727" s="543"/>
      <c r="X2727" s="593"/>
      <c r="Y2727" s="543"/>
      <c r="Z2727" s="542"/>
      <c r="AA2727" s="543"/>
      <c r="AB2727" s="542"/>
      <c r="AC2727" s="543"/>
      <c r="AD2727" s="542"/>
      <c r="AE2727" s="580"/>
      <c r="AF2727" s="584"/>
      <c r="AG2727" s="585"/>
      <c r="AH2727" s="595">
        <f>IF(AD2727=0,0,(AF2727/AD2727)*100)</f>
        <v>0</v>
      </c>
      <c r="AI2727" s="596"/>
      <c r="AJ2727" s="542"/>
      <c r="AK2727" s="580"/>
      <c r="AL2727" s="584"/>
      <c r="AM2727" s="585"/>
      <c r="AN2727" s="595">
        <f>IF(AJ2727=0,0,(AL2727/AJ2727)*100)</f>
        <v>0</v>
      </c>
      <c r="AO2727" s="596"/>
      <c r="AP2727" s="542"/>
      <c r="AQ2727" s="580"/>
      <c r="AR2727" s="584"/>
      <c r="AS2727" s="585"/>
      <c r="AT2727" s="595">
        <f>IF(AP2727=0,0,(AR2727/AP2727)*100)</f>
        <v>0</v>
      </c>
      <c r="AU2727" s="596"/>
      <c r="AV2727" s="599">
        <f>AD2727+AJ2727+AP2727</f>
        <v>0</v>
      </c>
      <c r="AW2727" s="600"/>
      <c r="AX2727" s="630">
        <f>AF2727+AL2727+AR2727</f>
        <v>0</v>
      </c>
      <c r="AY2727" s="631"/>
      <c r="AZ2727" s="595">
        <f>IF(AV2727=0,0,(AX2727/AV2727)*100)</f>
        <v>0</v>
      </c>
      <c r="BA2727" s="596"/>
      <c r="BB2727" s="542"/>
      <c r="BC2727" s="580"/>
      <c r="BD2727" s="584"/>
      <c r="BE2727" s="585"/>
      <c r="BF2727" s="595">
        <f>IF(BB2727=0,0,(BD2727/BB2727)*100)</f>
        <v>0</v>
      </c>
      <c r="BG2727" s="596"/>
      <c r="BH2727" s="599">
        <f>AV2727+BB2727</f>
        <v>0</v>
      </c>
      <c r="BI2727" s="600"/>
      <c r="BJ2727" s="630">
        <f>AX2727+BD2727</f>
        <v>0</v>
      </c>
      <c r="BK2727" s="631"/>
      <c r="BL2727" s="595">
        <f>IF(BH2727=0,0,(BJ2727/BH2727)*100)</f>
        <v>0</v>
      </c>
      <c r="BM2727" s="596"/>
      <c r="BN2727" s="656">
        <f>(AF2727*2)+(AL2727*2)+(AR2727*3)+BD2727</f>
        <v>0</v>
      </c>
      <c r="BO2727" s="657"/>
      <c r="BP2727" s="658"/>
      <c r="BQ2727" s="676">
        <f>IF(BS2727=0,0,50*BR2727/BS2727)</f>
        <v>0</v>
      </c>
      <c r="BR2727" s="662">
        <f t="shared" ref="BR2727" si="2646">(BN2727*BU$2725)+(N2727*BU$2726)+(Z2727*BU$2727)+(R2727*BU$2728)+(X2727*BU$2729)+(AB2727*BU$2730)+(V2727*BU$2735)</f>
        <v>0</v>
      </c>
      <c r="BS2727" s="662">
        <f t="shared" ref="BS2727" si="2647">((BB2727-BD2727)*BU$2732)+((AV2727-AX2727)*BU$2731)+(H2727*BU$2733)+(P2727*BU$2734)</f>
        <v>0</v>
      </c>
      <c r="BT2727" s="19" t="s">
        <v>77</v>
      </c>
      <c r="BU2727" s="277">
        <f>IF(BQ2720="B",'VALUE POINTS'!L$12,IF('GAME STATS'!BQ2720="C",'VALUE POINTS'!M$12,'VALUE POINTS'!K$12))</f>
        <v>2</v>
      </c>
      <c r="BV2727" s="278"/>
      <c r="CA2727" s="18"/>
    </row>
    <row r="2728" spans="1:79" ht="21.75" customHeight="1" x14ac:dyDescent="0.35">
      <c r="A2728" s="95"/>
      <c r="B2728" s="571"/>
      <c r="C2728" s="642" t="str">
        <f>IF(ROSTER!D$10="","",ROSTER!D$10)</f>
        <v/>
      </c>
      <c r="D2728" s="643"/>
      <c r="E2728" s="575"/>
      <c r="F2728" s="577"/>
      <c r="G2728" s="583"/>
      <c r="H2728" s="579"/>
      <c r="I2728" s="545"/>
      <c r="J2728" s="544"/>
      <c r="K2728" s="581"/>
      <c r="L2728" s="586"/>
      <c r="M2728" s="587"/>
      <c r="N2728" s="592" t="s">
        <v>16</v>
      </c>
      <c r="O2728" s="603"/>
      <c r="P2728" s="544"/>
      <c r="Q2728" s="581"/>
      <c r="R2728" s="586"/>
      <c r="S2728" s="587"/>
      <c r="T2728" s="592" t="s">
        <v>16</v>
      </c>
      <c r="U2728" s="592"/>
      <c r="V2728" s="544"/>
      <c r="W2728" s="545"/>
      <c r="X2728" s="594"/>
      <c r="Y2728" s="545"/>
      <c r="Z2728" s="544"/>
      <c r="AA2728" s="545"/>
      <c r="AB2728" s="544"/>
      <c r="AC2728" s="545"/>
      <c r="AD2728" s="544"/>
      <c r="AE2728" s="581"/>
      <c r="AF2728" s="586"/>
      <c r="AG2728" s="587"/>
      <c r="AH2728" s="626"/>
      <c r="AI2728" s="627"/>
      <c r="AJ2728" s="544"/>
      <c r="AK2728" s="581"/>
      <c r="AL2728" s="586"/>
      <c r="AM2728" s="587"/>
      <c r="AN2728" s="626"/>
      <c r="AO2728" s="627"/>
      <c r="AP2728" s="544"/>
      <c r="AQ2728" s="581"/>
      <c r="AR2728" s="586"/>
      <c r="AS2728" s="587"/>
      <c r="AT2728" s="626"/>
      <c r="AU2728" s="627"/>
      <c r="AV2728" s="628"/>
      <c r="AW2728" s="629"/>
      <c r="AX2728" s="632"/>
      <c r="AY2728" s="633"/>
      <c r="AZ2728" s="626"/>
      <c r="BA2728" s="627"/>
      <c r="BB2728" s="544"/>
      <c r="BC2728" s="581"/>
      <c r="BD2728" s="586"/>
      <c r="BE2728" s="587"/>
      <c r="BF2728" s="626"/>
      <c r="BG2728" s="627"/>
      <c r="BH2728" s="628"/>
      <c r="BI2728" s="629"/>
      <c r="BJ2728" s="632"/>
      <c r="BK2728" s="633"/>
      <c r="BL2728" s="626"/>
      <c r="BM2728" s="627"/>
      <c r="BN2728" s="678"/>
      <c r="BO2728" s="679"/>
      <c r="BP2728" s="680"/>
      <c r="BQ2728" s="677"/>
      <c r="BR2728" s="663"/>
      <c r="BS2728" s="663"/>
      <c r="BT2728" s="19" t="s">
        <v>78</v>
      </c>
      <c r="BU2728" s="277">
        <f>IF(BQ2720="B",'VALUE POINTS'!L$13,IF('GAME STATS'!BQ2720="C",'VALUE POINTS'!M$13,'VALUE POINTS'!K$13))</f>
        <v>2</v>
      </c>
      <c r="BV2728" s="278"/>
    </row>
    <row r="2729" spans="1:79" ht="21.75" customHeight="1" x14ac:dyDescent="0.35">
      <c r="A2729" s="95"/>
      <c r="B2729" s="570" t="str">
        <f>IF(ROSTER!B$12="","",ROSTER!B$12)</f>
        <v/>
      </c>
      <c r="C2729" s="572" t="str">
        <f>IF(ROSTER!C$12="","",ROSTER!C$12)</f>
        <v/>
      </c>
      <c r="D2729" s="573"/>
      <c r="E2729" s="574"/>
      <c r="F2729" s="576">
        <f>IF(E2729="y",1,IF(E2729="S",1,0))</f>
        <v>0</v>
      </c>
      <c r="G2729" s="582">
        <f>IF(E2729="S",1,0)</f>
        <v>0</v>
      </c>
      <c r="H2729" s="578"/>
      <c r="I2729" s="543"/>
      <c r="J2729" s="542"/>
      <c r="K2729" s="580"/>
      <c r="L2729" s="584"/>
      <c r="M2729" s="585"/>
      <c r="N2729" s="588">
        <f>L2729+J2729</f>
        <v>0</v>
      </c>
      <c r="O2729" s="589"/>
      <c r="P2729" s="542"/>
      <c r="Q2729" s="580"/>
      <c r="R2729" s="584"/>
      <c r="S2729" s="585"/>
      <c r="T2729" s="588">
        <f>R2729-P2729</f>
        <v>0</v>
      </c>
      <c r="U2729" s="588"/>
      <c r="V2729" s="542"/>
      <c r="W2729" s="543"/>
      <c r="X2729" s="593"/>
      <c r="Y2729" s="543"/>
      <c r="Z2729" s="542"/>
      <c r="AA2729" s="543"/>
      <c r="AB2729" s="542"/>
      <c r="AC2729" s="543"/>
      <c r="AD2729" s="542"/>
      <c r="AE2729" s="580"/>
      <c r="AF2729" s="584"/>
      <c r="AG2729" s="585"/>
      <c r="AH2729" s="595">
        <f>IF(AD2729=0,0,(AF2729/AD2729)*100)</f>
        <v>0</v>
      </c>
      <c r="AI2729" s="596"/>
      <c r="AJ2729" s="542"/>
      <c r="AK2729" s="580"/>
      <c r="AL2729" s="584"/>
      <c r="AM2729" s="585"/>
      <c r="AN2729" s="595">
        <f>IF(AJ2729=0,0,(AL2729/AJ2729)*100)</f>
        <v>0</v>
      </c>
      <c r="AO2729" s="596"/>
      <c r="AP2729" s="542"/>
      <c r="AQ2729" s="580"/>
      <c r="AR2729" s="584"/>
      <c r="AS2729" s="585"/>
      <c r="AT2729" s="595">
        <f>IF(AP2729=0,0,(AR2729/AP2729)*100)</f>
        <v>0</v>
      </c>
      <c r="AU2729" s="596"/>
      <c r="AV2729" s="599">
        <f>AD2729+AJ2729+AP2729</f>
        <v>0</v>
      </c>
      <c r="AW2729" s="600"/>
      <c r="AX2729" s="630">
        <f>AF2729+AL2729+AR2729</f>
        <v>0</v>
      </c>
      <c r="AY2729" s="631"/>
      <c r="AZ2729" s="595">
        <f>IF(AV2729=0,0,(AX2729/AV2729)*100)</f>
        <v>0</v>
      </c>
      <c r="BA2729" s="596"/>
      <c r="BB2729" s="542"/>
      <c r="BC2729" s="580"/>
      <c r="BD2729" s="584"/>
      <c r="BE2729" s="585"/>
      <c r="BF2729" s="595">
        <f>IF(BB2729=0,0,(BD2729/BB2729)*100)</f>
        <v>0</v>
      </c>
      <c r="BG2729" s="596"/>
      <c r="BH2729" s="599">
        <f>AV2729+BB2729</f>
        <v>0</v>
      </c>
      <c r="BI2729" s="600"/>
      <c r="BJ2729" s="630">
        <f>AX2729+BD2729</f>
        <v>0</v>
      </c>
      <c r="BK2729" s="631"/>
      <c r="BL2729" s="595">
        <f>IF(BH2729=0,0,(BJ2729/BH2729)*100)</f>
        <v>0</v>
      </c>
      <c r="BM2729" s="596"/>
      <c r="BN2729" s="656">
        <f>(AF2729*2)+(AL2729*2)+(AR2729*3)+BD2729</f>
        <v>0</v>
      </c>
      <c r="BO2729" s="657"/>
      <c r="BP2729" s="658"/>
      <c r="BQ2729" s="676">
        <f t="shared" ref="BQ2729" si="2648">IF(BS2729=0,0,50*BR2729/BS2729)</f>
        <v>0</v>
      </c>
      <c r="BR2729" s="662">
        <f t="shared" ref="BR2729" si="2649">(BN2729*BU$2725)+(N2729*BU$2726)+(Z2729*BU$2727)+(R2729*BU$2728)+(X2729*BU$2729)+(AB2729*BU$2730)+(V2729*BU$2735)</f>
        <v>0</v>
      </c>
      <c r="BS2729" s="662">
        <f t="shared" ref="BS2729" si="2650">((BB2729-BD2729)*BU$2732)+((AV2729-AX2729)*BU$2731)+(H2729*BU$2733)+(P2729*BU$2734)</f>
        <v>0</v>
      </c>
      <c r="BT2729" s="19" t="s">
        <v>79</v>
      </c>
      <c r="BU2729" s="277">
        <f>IF(BQ2720="B",'VALUE POINTS'!L$14,IF('GAME STATS'!BQ2720="C",'VALUE POINTS'!M$14,'VALUE POINTS'!K$14))</f>
        <v>2</v>
      </c>
      <c r="BV2729" s="278"/>
    </row>
    <row r="2730" spans="1:79" ht="21.75" customHeight="1" x14ac:dyDescent="0.4">
      <c r="A2730" s="95"/>
      <c r="B2730" s="571"/>
      <c r="C2730" s="642" t="str">
        <f>IF(ROSTER!D$12="","",ROSTER!D$12)</f>
        <v/>
      </c>
      <c r="D2730" s="643"/>
      <c r="E2730" s="575"/>
      <c r="F2730" s="577"/>
      <c r="G2730" s="583"/>
      <c r="H2730" s="579"/>
      <c r="I2730" s="545"/>
      <c r="J2730" s="544"/>
      <c r="K2730" s="581"/>
      <c r="L2730" s="586"/>
      <c r="M2730" s="587"/>
      <c r="N2730" s="592" t="s">
        <v>16</v>
      </c>
      <c r="O2730" s="603"/>
      <c r="P2730" s="544"/>
      <c r="Q2730" s="581"/>
      <c r="R2730" s="586"/>
      <c r="S2730" s="587"/>
      <c r="T2730" s="592" t="s">
        <v>16</v>
      </c>
      <c r="U2730" s="592"/>
      <c r="V2730" s="544"/>
      <c r="W2730" s="545"/>
      <c r="X2730" s="594"/>
      <c r="Y2730" s="545"/>
      <c r="Z2730" s="544"/>
      <c r="AA2730" s="545"/>
      <c r="AB2730" s="544"/>
      <c r="AC2730" s="545"/>
      <c r="AD2730" s="544"/>
      <c r="AE2730" s="581"/>
      <c r="AF2730" s="586"/>
      <c r="AG2730" s="587"/>
      <c r="AH2730" s="626"/>
      <c r="AI2730" s="627"/>
      <c r="AJ2730" s="544"/>
      <c r="AK2730" s="581"/>
      <c r="AL2730" s="586"/>
      <c r="AM2730" s="587"/>
      <c r="AN2730" s="626"/>
      <c r="AO2730" s="627"/>
      <c r="AP2730" s="544"/>
      <c r="AQ2730" s="581"/>
      <c r="AR2730" s="586"/>
      <c r="AS2730" s="587"/>
      <c r="AT2730" s="626"/>
      <c r="AU2730" s="627"/>
      <c r="AV2730" s="628"/>
      <c r="AW2730" s="629"/>
      <c r="AX2730" s="632"/>
      <c r="AY2730" s="633"/>
      <c r="AZ2730" s="626"/>
      <c r="BA2730" s="627"/>
      <c r="BB2730" s="544"/>
      <c r="BC2730" s="581"/>
      <c r="BD2730" s="586"/>
      <c r="BE2730" s="587"/>
      <c r="BF2730" s="626"/>
      <c r="BG2730" s="627"/>
      <c r="BH2730" s="628"/>
      <c r="BI2730" s="629"/>
      <c r="BJ2730" s="632"/>
      <c r="BK2730" s="633"/>
      <c r="BL2730" s="626"/>
      <c r="BM2730" s="627"/>
      <c r="BN2730" s="678"/>
      <c r="BO2730" s="679"/>
      <c r="BP2730" s="680"/>
      <c r="BQ2730" s="677"/>
      <c r="BR2730" s="663"/>
      <c r="BS2730" s="663"/>
      <c r="BT2730" s="19" t="s">
        <v>80</v>
      </c>
      <c r="BU2730" s="277">
        <f>IF(BQ2720="B",'VALUE POINTS'!L$15,IF('GAME STATS'!BQ2720="C",'VALUE POINTS'!M$15,'VALUE POINTS'!K$15))</f>
        <v>2</v>
      </c>
      <c r="BV2730" s="278"/>
      <c r="CA2730" s="18"/>
    </row>
    <row r="2731" spans="1:79" ht="21.75" customHeight="1" x14ac:dyDescent="0.35">
      <c r="A2731" s="95"/>
      <c r="B2731" s="570" t="str">
        <f>IF(ROSTER!B$14="","",ROSTER!B$14)</f>
        <v/>
      </c>
      <c r="C2731" s="572" t="str">
        <f>IF(ROSTER!C$14="","",ROSTER!C$14)</f>
        <v/>
      </c>
      <c r="D2731" s="573"/>
      <c r="E2731" s="574"/>
      <c r="F2731" s="576">
        <f>IF(E2731="y",1,IF(E2731="S",1,0))</f>
        <v>0</v>
      </c>
      <c r="G2731" s="582">
        <f>IF(E2731="S",1,0)</f>
        <v>0</v>
      </c>
      <c r="H2731" s="578"/>
      <c r="I2731" s="543"/>
      <c r="J2731" s="542"/>
      <c r="K2731" s="580"/>
      <c r="L2731" s="584"/>
      <c r="M2731" s="585"/>
      <c r="N2731" s="588">
        <f>L2731+J2731</f>
        <v>0</v>
      </c>
      <c r="O2731" s="589"/>
      <c r="P2731" s="542"/>
      <c r="Q2731" s="580"/>
      <c r="R2731" s="584"/>
      <c r="S2731" s="585"/>
      <c r="T2731" s="588">
        <f>R2731-P2731</f>
        <v>0</v>
      </c>
      <c r="U2731" s="588"/>
      <c r="V2731" s="542"/>
      <c r="W2731" s="543"/>
      <c r="X2731" s="593"/>
      <c r="Y2731" s="543"/>
      <c r="Z2731" s="542"/>
      <c r="AA2731" s="543"/>
      <c r="AB2731" s="542"/>
      <c r="AC2731" s="543"/>
      <c r="AD2731" s="542"/>
      <c r="AE2731" s="580"/>
      <c r="AF2731" s="584"/>
      <c r="AG2731" s="585"/>
      <c r="AH2731" s="595">
        <f>IF(AD2731=0,0,(AF2731/AD2731)*100)</f>
        <v>0</v>
      </c>
      <c r="AI2731" s="596"/>
      <c r="AJ2731" s="542"/>
      <c r="AK2731" s="580"/>
      <c r="AL2731" s="584"/>
      <c r="AM2731" s="585"/>
      <c r="AN2731" s="595">
        <f>IF(AJ2731=0,0,(AL2731/AJ2731)*100)</f>
        <v>0</v>
      </c>
      <c r="AO2731" s="596"/>
      <c r="AP2731" s="542"/>
      <c r="AQ2731" s="580"/>
      <c r="AR2731" s="584"/>
      <c r="AS2731" s="585"/>
      <c r="AT2731" s="595">
        <f>IF(AP2731=0,0,(AR2731/AP2731)*100)</f>
        <v>0</v>
      </c>
      <c r="AU2731" s="596"/>
      <c r="AV2731" s="599">
        <f>AD2731+AJ2731+AP2731</f>
        <v>0</v>
      </c>
      <c r="AW2731" s="600"/>
      <c r="AX2731" s="630">
        <f>AF2731+AL2731+AR2731</f>
        <v>0</v>
      </c>
      <c r="AY2731" s="631"/>
      <c r="AZ2731" s="595">
        <f>IF(AV2731=0,0,(AX2731/AV2731)*100)</f>
        <v>0</v>
      </c>
      <c r="BA2731" s="596"/>
      <c r="BB2731" s="542"/>
      <c r="BC2731" s="580"/>
      <c r="BD2731" s="584"/>
      <c r="BE2731" s="585"/>
      <c r="BF2731" s="595">
        <f>IF(BB2731=0,0,(BD2731/BB2731)*100)</f>
        <v>0</v>
      </c>
      <c r="BG2731" s="596"/>
      <c r="BH2731" s="599">
        <f>AV2731+BB2731</f>
        <v>0</v>
      </c>
      <c r="BI2731" s="600"/>
      <c r="BJ2731" s="630">
        <f>AX2731+BD2731</f>
        <v>0</v>
      </c>
      <c r="BK2731" s="631"/>
      <c r="BL2731" s="595">
        <f>IF(BH2731=0,0,(BJ2731/BH2731)*100)</f>
        <v>0</v>
      </c>
      <c r="BM2731" s="596"/>
      <c r="BN2731" s="656">
        <f>(AF2731*2)+(AL2731*2)+(AR2731*3)+BD2731</f>
        <v>0</v>
      </c>
      <c r="BO2731" s="657"/>
      <c r="BP2731" s="658"/>
      <c r="BQ2731" s="676">
        <f t="shared" ref="BQ2731" si="2651">IF(BS2731=0,0,50*BR2731/BS2731)</f>
        <v>0</v>
      </c>
      <c r="BR2731" s="662">
        <f t="shared" ref="BR2731" si="2652">(BN2731*BU$2725)+(N2731*BU$2726)+(Z2731*BU$2727)+(R2731*BU$2728)+(X2731*BU$2729)+(AB2731*BU$2730)+(V2731*BU$2735)</f>
        <v>0</v>
      </c>
      <c r="BS2731" s="662">
        <f t="shared" ref="BS2731" si="2653">((BB2731-BD2731)*BU$2732)+((AV2731-AX2731)*BU$2731)+(H2731*BU$2733)+(P2731*BU$2734)</f>
        <v>0</v>
      </c>
      <c r="BT2731" s="19" t="s">
        <v>81</v>
      </c>
      <c r="BU2731" s="277">
        <f>IF(BQ2720="B",'VALUE POINTS'!L$16,IF('GAME STATS'!BQ2720="C",'VALUE POINTS'!M$16,'VALUE POINTS'!K$16))</f>
        <v>2</v>
      </c>
      <c r="BV2731" s="278"/>
    </row>
    <row r="2732" spans="1:79" ht="21.75" customHeight="1" x14ac:dyDescent="0.35">
      <c r="A2732" s="95"/>
      <c r="B2732" s="571"/>
      <c r="C2732" s="642" t="str">
        <f>IF(ROSTER!D$14="","",ROSTER!D$14)</f>
        <v/>
      </c>
      <c r="D2732" s="643"/>
      <c r="E2732" s="575"/>
      <c r="F2732" s="577"/>
      <c r="G2732" s="583"/>
      <c r="H2732" s="579"/>
      <c r="I2732" s="545"/>
      <c r="J2732" s="544"/>
      <c r="K2732" s="581"/>
      <c r="L2732" s="586"/>
      <c r="M2732" s="587"/>
      <c r="N2732" s="592" t="s">
        <v>16</v>
      </c>
      <c r="O2732" s="603"/>
      <c r="P2732" s="544"/>
      <c r="Q2732" s="581"/>
      <c r="R2732" s="586"/>
      <c r="S2732" s="587"/>
      <c r="T2732" s="592" t="s">
        <v>16</v>
      </c>
      <c r="U2732" s="592"/>
      <c r="V2732" s="544"/>
      <c r="W2732" s="545"/>
      <c r="X2732" s="594"/>
      <c r="Y2732" s="545"/>
      <c r="Z2732" s="544"/>
      <c r="AA2732" s="545"/>
      <c r="AB2732" s="544"/>
      <c r="AC2732" s="545"/>
      <c r="AD2732" s="544"/>
      <c r="AE2732" s="581"/>
      <c r="AF2732" s="586"/>
      <c r="AG2732" s="587"/>
      <c r="AH2732" s="626"/>
      <c r="AI2732" s="627"/>
      <c r="AJ2732" s="544"/>
      <c r="AK2732" s="581"/>
      <c r="AL2732" s="586"/>
      <c r="AM2732" s="587"/>
      <c r="AN2732" s="626"/>
      <c r="AO2732" s="627"/>
      <c r="AP2732" s="544"/>
      <c r="AQ2732" s="581"/>
      <c r="AR2732" s="586"/>
      <c r="AS2732" s="587"/>
      <c r="AT2732" s="626"/>
      <c r="AU2732" s="627"/>
      <c r="AV2732" s="628"/>
      <c r="AW2732" s="629"/>
      <c r="AX2732" s="632"/>
      <c r="AY2732" s="633"/>
      <c r="AZ2732" s="626"/>
      <c r="BA2732" s="627"/>
      <c r="BB2732" s="544"/>
      <c r="BC2732" s="581"/>
      <c r="BD2732" s="586"/>
      <c r="BE2732" s="587"/>
      <c r="BF2732" s="626"/>
      <c r="BG2732" s="627"/>
      <c r="BH2732" s="628"/>
      <c r="BI2732" s="629"/>
      <c r="BJ2732" s="632"/>
      <c r="BK2732" s="633"/>
      <c r="BL2732" s="626"/>
      <c r="BM2732" s="627"/>
      <c r="BN2732" s="678"/>
      <c r="BO2732" s="679"/>
      <c r="BP2732" s="680"/>
      <c r="BQ2732" s="677"/>
      <c r="BR2732" s="663"/>
      <c r="BS2732" s="663"/>
      <c r="BT2732" s="19" t="s">
        <v>82</v>
      </c>
      <c r="BU2732" s="277">
        <f>IF(BQ2720="B",'VALUE POINTS'!L$17,IF('GAME STATS'!BQ2720="C",'VALUE POINTS'!M$17,'VALUE POINTS'!K$17))</f>
        <v>1</v>
      </c>
      <c r="BV2732" s="278"/>
    </row>
    <row r="2733" spans="1:79" ht="21.75" customHeight="1" x14ac:dyDescent="0.35">
      <c r="A2733" s="95"/>
      <c r="B2733" s="570" t="str">
        <f>IF(ROSTER!B$16="","",ROSTER!B$16)</f>
        <v/>
      </c>
      <c r="C2733" s="572" t="str">
        <f>IF(ROSTER!C$16="","",ROSTER!C$16)</f>
        <v/>
      </c>
      <c r="D2733" s="573"/>
      <c r="E2733" s="574"/>
      <c r="F2733" s="576">
        <f>IF(E2733="y",1,IF(E2733="S",1,0))</f>
        <v>0</v>
      </c>
      <c r="G2733" s="582">
        <f>IF(E2733="S",1,0)</f>
        <v>0</v>
      </c>
      <c r="H2733" s="578"/>
      <c r="I2733" s="543"/>
      <c r="J2733" s="542"/>
      <c r="K2733" s="580"/>
      <c r="L2733" s="584"/>
      <c r="M2733" s="585"/>
      <c r="N2733" s="588">
        <f>L2733+J2733</f>
        <v>0</v>
      </c>
      <c r="O2733" s="589"/>
      <c r="P2733" s="542"/>
      <c r="Q2733" s="580"/>
      <c r="R2733" s="584"/>
      <c r="S2733" s="585"/>
      <c r="T2733" s="588">
        <f>R2733-P2733</f>
        <v>0</v>
      </c>
      <c r="U2733" s="588"/>
      <c r="V2733" s="542"/>
      <c r="W2733" s="543"/>
      <c r="X2733" s="593"/>
      <c r="Y2733" s="543"/>
      <c r="Z2733" s="542"/>
      <c r="AA2733" s="543"/>
      <c r="AB2733" s="542"/>
      <c r="AC2733" s="543"/>
      <c r="AD2733" s="542"/>
      <c r="AE2733" s="580"/>
      <c r="AF2733" s="584"/>
      <c r="AG2733" s="585"/>
      <c r="AH2733" s="595">
        <f>IF(AD2733=0,0,(AF2733/AD2733)*100)</f>
        <v>0</v>
      </c>
      <c r="AI2733" s="596"/>
      <c r="AJ2733" s="542"/>
      <c r="AK2733" s="580"/>
      <c r="AL2733" s="584"/>
      <c r="AM2733" s="585"/>
      <c r="AN2733" s="595">
        <f>IF(AJ2733=0,0,(AL2733/AJ2733)*100)</f>
        <v>0</v>
      </c>
      <c r="AO2733" s="596"/>
      <c r="AP2733" s="542"/>
      <c r="AQ2733" s="580"/>
      <c r="AR2733" s="584"/>
      <c r="AS2733" s="585"/>
      <c r="AT2733" s="595">
        <f>IF(AP2733=0,0,(AR2733/AP2733)*100)</f>
        <v>0</v>
      </c>
      <c r="AU2733" s="596"/>
      <c r="AV2733" s="599">
        <f>AD2733+AJ2733+AP2733</f>
        <v>0</v>
      </c>
      <c r="AW2733" s="600"/>
      <c r="AX2733" s="630">
        <f>AF2733+AL2733+AR2733</f>
        <v>0</v>
      </c>
      <c r="AY2733" s="631"/>
      <c r="AZ2733" s="595">
        <f>IF(AV2733=0,0,(AX2733/AV2733)*100)</f>
        <v>0</v>
      </c>
      <c r="BA2733" s="596"/>
      <c r="BB2733" s="542"/>
      <c r="BC2733" s="580"/>
      <c r="BD2733" s="584"/>
      <c r="BE2733" s="585"/>
      <c r="BF2733" s="595">
        <f>IF(BB2733=0,0,(BD2733/BB2733)*100)</f>
        <v>0</v>
      </c>
      <c r="BG2733" s="596"/>
      <c r="BH2733" s="599">
        <f>AV2733+BB2733</f>
        <v>0</v>
      </c>
      <c r="BI2733" s="600"/>
      <c r="BJ2733" s="630">
        <f>AX2733+BD2733</f>
        <v>0</v>
      </c>
      <c r="BK2733" s="631"/>
      <c r="BL2733" s="595">
        <f>IF(BH2733=0,0,(BJ2733/BH2733)*100)</f>
        <v>0</v>
      </c>
      <c r="BM2733" s="596"/>
      <c r="BN2733" s="656">
        <f>(AF2733*2)+(AL2733*2)+(AR2733*3)+BD2733</f>
        <v>0</v>
      </c>
      <c r="BO2733" s="657"/>
      <c r="BP2733" s="658"/>
      <c r="BQ2733" s="676">
        <f t="shared" ref="BQ2733" si="2654">IF(BS2733=0,0,50*BR2733/BS2733)</f>
        <v>0</v>
      </c>
      <c r="BR2733" s="662">
        <f t="shared" ref="BR2733" si="2655">(BN2733*BU$2725)+(N2733*BU$2726)+(Z2733*BU$2727)+(R2733*BU$2728)+(X2733*BU$2729)+(AB2733*BU$2730)+(V2733*BU$2735)</f>
        <v>0</v>
      </c>
      <c r="BS2733" s="662">
        <f t="shared" ref="BS2733" si="2656">((BB2733-BD2733)*BU$2732)+((AV2733-AX2733)*BU$2731)+(H2733*BU$2733)+(P2733*BU$2734)</f>
        <v>0</v>
      </c>
      <c r="BT2733" s="19" t="s">
        <v>83</v>
      </c>
      <c r="BU2733" s="277">
        <f>IF(BQ2720="B",'VALUE POINTS'!L$18,IF('GAME STATS'!BQ2720="C",'VALUE POINTS'!M$18,'VALUE POINTS'!K$18))</f>
        <v>2</v>
      </c>
      <c r="BV2733" s="278"/>
    </row>
    <row r="2734" spans="1:79" ht="21.75" customHeight="1" x14ac:dyDescent="0.35">
      <c r="A2734" s="95"/>
      <c r="B2734" s="571"/>
      <c r="C2734" s="642" t="str">
        <f>IF(ROSTER!D$16="","",ROSTER!D$16)</f>
        <v/>
      </c>
      <c r="D2734" s="643"/>
      <c r="E2734" s="575"/>
      <c r="F2734" s="577"/>
      <c r="G2734" s="583"/>
      <c r="H2734" s="579"/>
      <c r="I2734" s="545"/>
      <c r="J2734" s="544"/>
      <c r="K2734" s="581"/>
      <c r="L2734" s="586"/>
      <c r="M2734" s="587"/>
      <c r="N2734" s="592" t="s">
        <v>16</v>
      </c>
      <c r="O2734" s="603"/>
      <c r="P2734" s="544"/>
      <c r="Q2734" s="581"/>
      <c r="R2734" s="586"/>
      <c r="S2734" s="587"/>
      <c r="T2734" s="592" t="s">
        <v>16</v>
      </c>
      <c r="U2734" s="592"/>
      <c r="V2734" s="544"/>
      <c r="W2734" s="545"/>
      <c r="X2734" s="594"/>
      <c r="Y2734" s="545"/>
      <c r="Z2734" s="544"/>
      <c r="AA2734" s="545"/>
      <c r="AB2734" s="544"/>
      <c r="AC2734" s="545"/>
      <c r="AD2734" s="544"/>
      <c r="AE2734" s="581"/>
      <c r="AF2734" s="586"/>
      <c r="AG2734" s="587"/>
      <c r="AH2734" s="626"/>
      <c r="AI2734" s="627"/>
      <c r="AJ2734" s="544"/>
      <c r="AK2734" s="581"/>
      <c r="AL2734" s="586"/>
      <c r="AM2734" s="587"/>
      <c r="AN2734" s="626"/>
      <c r="AO2734" s="627"/>
      <c r="AP2734" s="544"/>
      <c r="AQ2734" s="581"/>
      <c r="AR2734" s="586"/>
      <c r="AS2734" s="587"/>
      <c r="AT2734" s="626"/>
      <c r="AU2734" s="627"/>
      <c r="AV2734" s="628"/>
      <c r="AW2734" s="629"/>
      <c r="AX2734" s="632"/>
      <c r="AY2734" s="633"/>
      <c r="AZ2734" s="626"/>
      <c r="BA2734" s="627"/>
      <c r="BB2734" s="544"/>
      <c r="BC2734" s="581"/>
      <c r="BD2734" s="586"/>
      <c r="BE2734" s="587"/>
      <c r="BF2734" s="626"/>
      <c r="BG2734" s="627"/>
      <c r="BH2734" s="628"/>
      <c r="BI2734" s="629"/>
      <c r="BJ2734" s="632"/>
      <c r="BK2734" s="633"/>
      <c r="BL2734" s="626"/>
      <c r="BM2734" s="627"/>
      <c r="BN2734" s="678"/>
      <c r="BO2734" s="679"/>
      <c r="BP2734" s="680"/>
      <c r="BQ2734" s="677"/>
      <c r="BR2734" s="663"/>
      <c r="BS2734" s="663"/>
      <c r="BT2734" s="19" t="s">
        <v>84</v>
      </c>
      <c r="BU2734" s="277">
        <f>IF(BQ2720="B",'VALUE POINTS'!L$19,IF('GAME STATS'!BQ2720="C",'VALUE POINTS'!M$19,'VALUE POINTS'!K$19))</f>
        <v>2</v>
      </c>
      <c r="BV2734" s="278"/>
    </row>
    <row r="2735" spans="1:79" ht="21.75" customHeight="1" x14ac:dyDescent="0.35">
      <c r="A2735" s="95"/>
      <c r="B2735" s="570" t="str">
        <f>IF(ROSTER!B$18="","",ROSTER!B$18)</f>
        <v/>
      </c>
      <c r="C2735" s="572" t="str">
        <f>IF(ROSTER!C$18="","",ROSTER!C$18)</f>
        <v/>
      </c>
      <c r="D2735" s="573"/>
      <c r="E2735" s="574"/>
      <c r="F2735" s="576">
        <f>IF(E2735="y",1,IF(E2735="S",1,0))</f>
        <v>0</v>
      </c>
      <c r="G2735" s="582">
        <f>IF(E2735="S",1,0)</f>
        <v>0</v>
      </c>
      <c r="H2735" s="578"/>
      <c r="I2735" s="543"/>
      <c r="J2735" s="542"/>
      <c r="K2735" s="580"/>
      <c r="L2735" s="584"/>
      <c r="M2735" s="585"/>
      <c r="N2735" s="588">
        <f>L2735+J2735</f>
        <v>0</v>
      </c>
      <c r="O2735" s="589"/>
      <c r="P2735" s="542"/>
      <c r="Q2735" s="580"/>
      <c r="R2735" s="584"/>
      <c r="S2735" s="585"/>
      <c r="T2735" s="588">
        <f>R2735-P2735</f>
        <v>0</v>
      </c>
      <c r="U2735" s="588"/>
      <c r="V2735" s="542"/>
      <c r="W2735" s="543"/>
      <c r="X2735" s="593"/>
      <c r="Y2735" s="543"/>
      <c r="Z2735" s="542"/>
      <c r="AA2735" s="543"/>
      <c r="AB2735" s="542"/>
      <c r="AC2735" s="543"/>
      <c r="AD2735" s="542"/>
      <c r="AE2735" s="580"/>
      <c r="AF2735" s="584"/>
      <c r="AG2735" s="585"/>
      <c r="AH2735" s="595">
        <f>IF(AD2735=0,0,(AF2735/AD2735)*100)</f>
        <v>0</v>
      </c>
      <c r="AI2735" s="596"/>
      <c r="AJ2735" s="542"/>
      <c r="AK2735" s="580"/>
      <c r="AL2735" s="584"/>
      <c r="AM2735" s="585"/>
      <c r="AN2735" s="595">
        <f>IF(AJ2735=0,0,(AL2735/AJ2735)*100)</f>
        <v>0</v>
      </c>
      <c r="AO2735" s="596"/>
      <c r="AP2735" s="542"/>
      <c r="AQ2735" s="580"/>
      <c r="AR2735" s="584"/>
      <c r="AS2735" s="585"/>
      <c r="AT2735" s="595">
        <f>IF(AP2735=0,0,(AR2735/AP2735)*100)</f>
        <v>0</v>
      </c>
      <c r="AU2735" s="596"/>
      <c r="AV2735" s="599">
        <f>AD2735+AJ2735+AP2735</f>
        <v>0</v>
      </c>
      <c r="AW2735" s="600"/>
      <c r="AX2735" s="630">
        <f>AF2735+AL2735+AR2735</f>
        <v>0</v>
      </c>
      <c r="AY2735" s="631"/>
      <c r="AZ2735" s="595">
        <f>IF(AV2735=0,0,(AX2735/AV2735)*100)</f>
        <v>0</v>
      </c>
      <c r="BA2735" s="596"/>
      <c r="BB2735" s="542"/>
      <c r="BC2735" s="580"/>
      <c r="BD2735" s="584"/>
      <c r="BE2735" s="585"/>
      <c r="BF2735" s="595">
        <f>IF(BB2735=0,0,(BD2735/BB2735)*100)</f>
        <v>0</v>
      </c>
      <c r="BG2735" s="596"/>
      <c r="BH2735" s="599">
        <f>AV2735+BB2735</f>
        <v>0</v>
      </c>
      <c r="BI2735" s="600"/>
      <c r="BJ2735" s="630">
        <f>AX2735+BD2735</f>
        <v>0</v>
      </c>
      <c r="BK2735" s="631"/>
      <c r="BL2735" s="595">
        <f>IF(BH2735=0,0,(BJ2735/BH2735)*100)</f>
        <v>0</v>
      </c>
      <c r="BM2735" s="596"/>
      <c r="BN2735" s="656">
        <f>(AF2735*2)+(AL2735*2)+(AR2735*3)+BD2735</f>
        <v>0</v>
      </c>
      <c r="BO2735" s="657"/>
      <c r="BP2735" s="658"/>
      <c r="BQ2735" s="676">
        <f t="shared" ref="BQ2735" si="2657">IF(BS2735=0,0,50*BR2735/BS2735)</f>
        <v>0</v>
      </c>
      <c r="BR2735" s="662">
        <f t="shared" ref="BR2735" si="2658">(BN2735*BU$2725)+(N2735*BU$2726)+(Z2735*BU$2727)+(R2735*BU$2728)+(X2735*BU$2729)+(AB2735*BU$2730)+(V2735*BU$2735)</f>
        <v>0</v>
      </c>
      <c r="BS2735" s="662">
        <f t="shared" ref="BS2735" si="2659">((BB2735-BD2735)*BU$2732)+((AV2735-AX2735)*BU$2731)+(H2735*BU$2733)+(P2735*BU$2734)</f>
        <v>0</v>
      </c>
      <c r="BT2735" s="19" t="s">
        <v>160</v>
      </c>
      <c r="BU2735" s="277">
        <f>IF(BQ2720="B",'VALUE POINTS'!L$20,IF('GAME STATS'!BQ2720="C",'VALUE POINTS'!M$20,'VALUE POINTS'!K$20))</f>
        <v>1</v>
      </c>
      <c r="BV2735" s="278"/>
    </row>
    <row r="2736" spans="1:79" ht="21.75" customHeight="1" x14ac:dyDescent="0.25">
      <c r="A2736" s="95"/>
      <c r="B2736" s="571"/>
      <c r="C2736" s="642" t="str">
        <f>IF(ROSTER!D$18="","",ROSTER!D$18)</f>
        <v/>
      </c>
      <c r="D2736" s="643"/>
      <c r="E2736" s="575"/>
      <c r="F2736" s="577"/>
      <c r="G2736" s="583"/>
      <c r="H2736" s="579"/>
      <c r="I2736" s="545"/>
      <c r="J2736" s="544"/>
      <c r="K2736" s="581"/>
      <c r="L2736" s="586"/>
      <c r="M2736" s="587"/>
      <c r="N2736" s="592" t="s">
        <v>16</v>
      </c>
      <c r="O2736" s="603"/>
      <c r="P2736" s="544"/>
      <c r="Q2736" s="581"/>
      <c r="R2736" s="586"/>
      <c r="S2736" s="587"/>
      <c r="T2736" s="592" t="s">
        <v>16</v>
      </c>
      <c r="U2736" s="592"/>
      <c r="V2736" s="544"/>
      <c r="W2736" s="545"/>
      <c r="X2736" s="594"/>
      <c r="Y2736" s="545"/>
      <c r="Z2736" s="544"/>
      <c r="AA2736" s="545"/>
      <c r="AB2736" s="544"/>
      <c r="AC2736" s="545"/>
      <c r="AD2736" s="544"/>
      <c r="AE2736" s="581"/>
      <c r="AF2736" s="586"/>
      <c r="AG2736" s="587"/>
      <c r="AH2736" s="626"/>
      <c r="AI2736" s="627"/>
      <c r="AJ2736" s="544"/>
      <c r="AK2736" s="581"/>
      <c r="AL2736" s="586"/>
      <c r="AM2736" s="587"/>
      <c r="AN2736" s="626"/>
      <c r="AO2736" s="627"/>
      <c r="AP2736" s="544"/>
      <c r="AQ2736" s="581"/>
      <c r="AR2736" s="586"/>
      <c r="AS2736" s="587"/>
      <c r="AT2736" s="626"/>
      <c r="AU2736" s="627"/>
      <c r="AV2736" s="628"/>
      <c r="AW2736" s="629"/>
      <c r="AX2736" s="632"/>
      <c r="AY2736" s="633"/>
      <c r="AZ2736" s="626"/>
      <c r="BA2736" s="627"/>
      <c r="BB2736" s="544"/>
      <c r="BC2736" s="581"/>
      <c r="BD2736" s="586"/>
      <c r="BE2736" s="587"/>
      <c r="BF2736" s="626"/>
      <c r="BG2736" s="627"/>
      <c r="BH2736" s="628"/>
      <c r="BI2736" s="629"/>
      <c r="BJ2736" s="632"/>
      <c r="BK2736" s="633"/>
      <c r="BL2736" s="626"/>
      <c r="BM2736" s="627"/>
      <c r="BN2736" s="678"/>
      <c r="BO2736" s="679"/>
      <c r="BP2736" s="680"/>
      <c r="BQ2736" s="677"/>
      <c r="BR2736" s="663"/>
      <c r="BS2736" s="663"/>
      <c r="BT2736" s="15"/>
      <c r="BU2736" s="15"/>
      <c r="BV2736" s="95"/>
    </row>
    <row r="2737" spans="1:74" ht="21.75" customHeight="1" x14ac:dyDescent="0.25">
      <c r="A2737" s="95"/>
      <c r="B2737" s="570" t="str">
        <f>IF(ROSTER!B$20="","",ROSTER!B$20)</f>
        <v/>
      </c>
      <c r="C2737" s="572" t="str">
        <f>IF(ROSTER!C$20="","",ROSTER!C$20)</f>
        <v/>
      </c>
      <c r="D2737" s="573"/>
      <c r="E2737" s="574"/>
      <c r="F2737" s="576">
        <f>IF(E2737="y",1,IF(E2737="S",1,0))</f>
        <v>0</v>
      </c>
      <c r="G2737" s="582">
        <f>IF(E2737="S",1,0)</f>
        <v>0</v>
      </c>
      <c r="H2737" s="578"/>
      <c r="I2737" s="543"/>
      <c r="J2737" s="542"/>
      <c r="K2737" s="580"/>
      <c r="L2737" s="584"/>
      <c r="M2737" s="585"/>
      <c r="N2737" s="588">
        <f>L2737+J2737</f>
        <v>0</v>
      </c>
      <c r="O2737" s="589"/>
      <c r="P2737" s="542"/>
      <c r="Q2737" s="580"/>
      <c r="R2737" s="584"/>
      <c r="S2737" s="585"/>
      <c r="T2737" s="588">
        <f>R2737-P2737</f>
        <v>0</v>
      </c>
      <c r="U2737" s="588"/>
      <c r="V2737" s="542"/>
      <c r="W2737" s="543"/>
      <c r="X2737" s="593"/>
      <c r="Y2737" s="543"/>
      <c r="Z2737" s="542"/>
      <c r="AA2737" s="543"/>
      <c r="AB2737" s="542"/>
      <c r="AC2737" s="543"/>
      <c r="AD2737" s="542"/>
      <c r="AE2737" s="580"/>
      <c r="AF2737" s="584"/>
      <c r="AG2737" s="585"/>
      <c r="AH2737" s="595">
        <f>IF(AD2737=0,0,(AF2737/AD2737)*100)</f>
        <v>0</v>
      </c>
      <c r="AI2737" s="596"/>
      <c r="AJ2737" s="542"/>
      <c r="AK2737" s="580"/>
      <c r="AL2737" s="584"/>
      <c r="AM2737" s="585"/>
      <c r="AN2737" s="595">
        <f>IF(AJ2737=0,0,(AL2737/AJ2737)*100)</f>
        <v>0</v>
      </c>
      <c r="AO2737" s="596"/>
      <c r="AP2737" s="542"/>
      <c r="AQ2737" s="580"/>
      <c r="AR2737" s="584"/>
      <c r="AS2737" s="585"/>
      <c r="AT2737" s="595">
        <f>IF(AP2737=0,0,(AR2737/AP2737)*100)</f>
        <v>0</v>
      </c>
      <c r="AU2737" s="596"/>
      <c r="AV2737" s="599">
        <f>AD2737+AJ2737+AP2737</f>
        <v>0</v>
      </c>
      <c r="AW2737" s="600"/>
      <c r="AX2737" s="630">
        <f>AF2737+AL2737+AR2737</f>
        <v>0</v>
      </c>
      <c r="AY2737" s="631"/>
      <c r="AZ2737" s="595">
        <f>IF(AV2737=0,0,(AX2737/AV2737)*100)</f>
        <v>0</v>
      </c>
      <c r="BA2737" s="596"/>
      <c r="BB2737" s="542"/>
      <c r="BC2737" s="580"/>
      <c r="BD2737" s="584"/>
      <c r="BE2737" s="585"/>
      <c r="BF2737" s="595">
        <f>IF(BB2737=0,0,(BD2737/BB2737)*100)</f>
        <v>0</v>
      </c>
      <c r="BG2737" s="596"/>
      <c r="BH2737" s="599">
        <f>AV2737+BB2737</f>
        <v>0</v>
      </c>
      <c r="BI2737" s="600"/>
      <c r="BJ2737" s="630">
        <f>AX2737+BD2737</f>
        <v>0</v>
      </c>
      <c r="BK2737" s="631"/>
      <c r="BL2737" s="595">
        <f>IF(BH2737=0,0,(BJ2737/BH2737)*100)</f>
        <v>0</v>
      </c>
      <c r="BM2737" s="596"/>
      <c r="BN2737" s="656">
        <f>(AF2737*2)+(AL2737*2)+(AR2737*3)+BD2737</f>
        <v>0</v>
      </c>
      <c r="BO2737" s="657"/>
      <c r="BP2737" s="658"/>
      <c r="BQ2737" s="676">
        <f t="shared" ref="BQ2737" si="2660">IF(BS2737=0,0,50*BR2737/BS2737)</f>
        <v>0</v>
      </c>
      <c r="BR2737" s="662">
        <f t="shared" ref="BR2737" si="2661">(BN2737*BU$2725)+(N2737*BU$2726)+(Z2737*BU$2727)+(R2737*BU$2728)+(X2737*BU$2729)+(AB2737*BU$2730)+(V2737*BU$2735)</f>
        <v>0</v>
      </c>
      <c r="BS2737" s="662">
        <f t="shared" ref="BS2737" si="2662">((BB2737-BD2737)*BU$2732)+((AV2737-AX2737)*BU$2731)+(H2737*BU$2733)+(P2737*BU$2734)</f>
        <v>0</v>
      </c>
      <c r="BT2737" s="15"/>
      <c r="BU2737" s="15"/>
      <c r="BV2737" s="95"/>
    </row>
    <row r="2738" spans="1:74" ht="21.75" customHeight="1" x14ac:dyDescent="0.25">
      <c r="A2738" s="95"/>
      <c r="B2738" s="571"/>
      <c r="C2738" s="642" t="str">
        <f>IF(ROSTER!D$20="","",ROSTER!D$20)</f>
        <v/>
      </c>
      <c r="D2738" s="643"/>
      <c r="E2738" s="575"/>
      <c r="F2738" s="577"/>
      <c r="G2738" s="583"/>
      <c r="H2738" s="579"/>
      <c r="I2738" s="545"/>
      <c r="J2738" s="544"/>
      <c r="K2738" s="581"/>
      <c r="L2738" s="586"/>
      <c r="M2738" s="587"/>
      <c r="N2738" s="592" t="s">
        <v>16</v>
      </c>
      <c r="O2738" s="603"/>
      <c r="P2738" s="544"/>
      <c r="Q2738" s="581"/>
      <c r="R2738" s="586"/>
      <c r="S2738" s="587"/>
      <c r="T2738" s="592" t="s">
        <v>16</v>
      </c>
      <c r="U2738" s="592"/>
      <c r="V2738" s="544"/>
      <c r="W2738" s="545"/>
      <c r="X2738" s="594"/>
      <c r="Y2738" s="545"/>
      <c r="Z2738" s="544"/>
      <c r="AA2738" s="545"/>
      <c r="AB2738" s="544"/>
      <c r="AC2738" s="545"/>
      <c r="AD2738" s="544"/>
      <c r="AE2738" s="581"/>
      <c r="AF2738" s="586"/>
      <c r="AG2738" s="587"/>
      <c r="AH2738" s="626"/>
      <c r="AI2738" s="627"/>
      <c r="AJ2738" s="544"/>
      <c r="AK2738" s="581"/>
      <c r="AL2738" s="586"/>
      <c r="AM2738" s="587"/>
      <c r="AN2738" s="626"/>
      <c r="AO2738" s="627"/>
      <c r="AP2738" s="544"/>
      <c r="AQ2738" s="581"/>
      <c r="AR2738" s="586"/>
      <c r="AS2738" s="587"/>
      <c r="AT2738" s="626"/>
      <c r="AU2738" s="627"/>
      <c r="AV2738" s="628"/>
      <c r="AW2738" s="629"/>
      <c r="AX2738" s="632"/>
      <c r="AY2738" s="633"/>
      <c r="AZ2738" s="626"/>
      <c r="BA2738" s="627"/>
      <c r="BB2738" s="544"/>
      <c r="BC2738" s="581"/>
      <c r="BD2738" s="586"/>
      <c r="BE2738" s="587"/>
      <c r="BF2738" s="626"/>
      <c r="BG2738" s="627"/>
      <c r="BH2738" s="628"/>
      <c r="BI2738" s="629"/>
      <c r="BJ2738" s="632"/>
      <c r="BK2738" s="633"/>
      <c r="BL2738" s="626"/>
      <c r="BM2738" s="627"/>
      <c r="BN2738" s="678"/>
      <c r="BO2738" s="679"/>
      <c r="BP2738" s="680"/>
      <c r="BQ2738" s="677"/>
      <c r="BR2738" s="663"/>
      <c r="BS2738" s="663"/>
      <c r="BT2738" s="15"/>
      <c r="BU2738" s="15"/>
      <c r="BV2738" s="95"/>
    </row>
    <row r="2739" spans="1:74" ht="21.75" customHeight="1" x14ac:dyDescent="0.25">
      <c r="A2739" s="95"/>
      <c r="B2739" s="570" t="str">
        <f>IF(ROSTER!B$22="","",ROSTER!B$22)</f>
        <v/>
      </c>
      <c r="C2739" s="572" t="str">
        <f>IF(ROSTER!C$22="","",ROSTER!C$22)</f>
        <v/>
      </c>
      <c r="D2739" s="573"/>
      <c r="E2739" s="574"/>
      <c r="F2739" s="576">
        <f>IF(E2739="y",1,IF(E2739="S",1,0))</f>
        <v>0</v>
      </c>
      <c r="G2739" s="582">
        <f>IF(E2739="S",1,0)</f>
        <v>0</v>
      </c>
      <c r="H2739" s="578"/>
      <c r="I2739" s="543"/>
      <c r="J2739" s="542"/>
      <c r="K2739" s="580"/>
      <c r="L2739" s="584"/>
      <c r="M2739" s="585"/>
      <c r="N2739" s="588">
        <f>L2739+J2739</f>
        <v>0</v>
      </c>
      <c r="O2739" s="589"/>
      <c r="P2739" s="542"/>
      <c r="Q2739" s="580"/>
      <c r="R2739" s="584"/>
      <c r="S2739" s="585"/>
      <c r="T2739" s="588">
        <f>R2739-P2739</f>
        <v>0</v>
      </c>
      <c r="U2739" s="588"/>
      <c r="V2739" s="542"/>
      <c r="W2739" s="543"/>
      <c r="X2739" s="593"/>
      <c r="Y2739" s="543"/>
      <c r="Z2739" s="542"/>
      <c r="AA2739" s="543"/>
      <c r="AB2739" s="542"/>
      <c r="AC2739" s="543"/>
      <c r="AD2739" s="542"/>
      <c r="AE2739" s="580"/>
      <c r="AF2739" s="584"/>
      <c r="AG2739" s="585"/>
      <c r="AH2739" s="595">
        <f>IF(AD2739=0,0,(AF2739/AD2739)*100)</f>
        <v>0</v>
      </c>
      <c r="AI2739" s="596"/>
      <c r="AJ2739" s="542"/>
      <c r="AK2739" s="580"/>
      <c r="AL2739" s="584"/>
      <c r="AM2739" s="585"/>
      <c r="AN2739" s="595">
        <f>IF(AJ2739=0,0,(AL2739/AJ2739)*100)</f>
        <v>0</v>
      </c>
      <c r="AO2739" s="596"/>
      <c r="AP2739" s="542"/>
      <c r="AQ2739" s="580"/>
      <c r="AR2739" s="584"/>
      <c r="AS2739" s="585"/>
      <c r="AT2739" s="595">
        <f>IF(AP2739=0,0,(AR2739/AP2739)*100)</f>
        <v>0</v>
      </c>
      <c r="AU2739" s="596"/>
      <c r="AV2739" s="599">
        <f>AD2739+AJ2739+AP2739</f>
        <v>0</v>
      </c>
      <c r="AW2739" s="600"/>
      <c r="AX2739" s="630">
        <f>AF2739+AL2739+AR2739</f>
        <v>0</v>
      </c>
      <c r="AY2739" s="631"/>
      <c r="AZ2739" s="595">
        <f>IF(AV2739=0,0,(AX2739/AV2739)*100)</f>
        <v>0</v>
      </c>
      <c r="BA2739" s="596"/>
      <c r="BB2739" s="542"/>
      <c r="BC2739" s="580"/>
      <c r="BD2739" s="584"/>
      <c r="BE2739" s="585"/>
      <c r="BF2739" s="595">
        <f>IF(BB2739=0,0,(BD2739/BB2739)*100)</f>
        <v>0</v>
      </c>
      <c r="BG2739" s="596"/>
      <c r="BH2739" s="599">
        <f>AV2739+BB2739</f>
        <v>0</v>
      </c>
      <c r="BI2739" s="600"/>
      <c r="BJ2739" s="630">
        <f>AX2739+BD2739</f>
        <v>0</v>
      </c>
      <c r="BK2739" s="631"/>
      <c r="BL2739" s="595">
        <f>IF(BH2739=0,0,(BJ2739/BH2739)*100)</f>
        <v>0</v>
      </c>
      <c r="BM2739" s="596"/>
      <c r="BN2739" s="656">
        <f>(AF2739*2)+(AL2739*2)+(AR2739*3)+BD2739</f>
        <v>0</v>
      </c>
      <c r="BO2739" s="657"/>
      <c r="BP2739" s="658"/>
      <c r="BQ2739" s="676">
        <f t="shared" ref="BQ2739" si="2663">IF(BS2739=0,0,50*BR2739/BS2739)</f>
        <v>0</v>
      </c>
      <c r="BR2739" s="662">
        <f t="shared" ref="BR2739" si="2664">(BN2739*BU$2725)+(N2739*BU$2726)+(Z2739*BU$2727)+(R2739*BU$2728)+(X2739*BU$2729)+(AB2739*BU$2730)+(V2739*BU$2735)</f>
        <v>0</v>
      </c>
      <c r="BS2739" s="662">
        <f t="shared" ref="BS2739" si="2665">((BB2739-BD2739)*BU$2732)+((AV2739-AX2739)*BU$2731)+(H2739*BU$2733)+(P2739*BU$2734)</f>
        <v>0</v>
      </c>
      <c r="BT2739" s="15"/>
      <c r="BU2739" s="15"/>
      <c r="BV2739" s="95"/>
    </row>
    <row r="2740" spans="1:74" ht="21.75" customHeight="1" x14ac:dyDescent="0.25">
      <c r="A2740" s="95"/>
      <c r="B2740" s="571"/>
      <c r="C2740" s="642" t="str">
        <f>IF(ROSTER!D$22="","",ROSTER!D$22)</f>
        <v/>
      </c>
      <c r="D2740" s="643"/>
      <c r="E2740" s="575"/>
      <c r="F2740" s="577"/>
      <c r="G2740" s="583"/>
      <c r="H2740" s="579"/>
      <c r="I2740" s="545"/>
      <c r="J2740" s="544"/>
      <c r="K2740" s="581"/>
      <c r="L2740" s="586"/>
      <c r="M2740" s="587"/>
      <c r="N2740" s="592" t="s">
        <v>16</v>
      </c>
      <c r="O2740" s="603"/>
      <c r="P2740" s="544"/>
      <c r="Q2740" s="581"/>
      <c r="R2740" s="586"/>
      <c r="S2740" s="587"/>
      <c r="T2740" s="592" t="s">
        <v>16</v>
      </c>
      <c r="U2740" s="592"/>
      <c r="V2740" s="544"/>
      <c r="W2740" s="545"/>
      <c r="X2740" s="594"/>
      <c r="Y2740" s="545"/>
      <c r="Z2740" s="544"/>
      <c r="AA2740" s="545"/>
      <c r="AB2740" s="544"/>
      <c r="AC2740" s="545"/>
      <c r="AD2740" s="544"/>
      <c r="AE2740" s="581"/>
      <c r="AF2740" s="586"/>
      <c r="AG2740" s="587"/>
      <c r="AH2740" s="626"/>
      <c r="AI2740" s="627"/>
      <c r="AJ2740" s="544"/>
      <c r="AK2740" s="581"/>
      <c r="AL2740" s="586"/>
      <c r="AM2740" s="587"/>
      <c r="AN2740" s="626"/>
      <c r="AO2740" s="627"/>
      <c r="AP2740" s="544"/>
      <c r="AQ2740" s="581"/>
      <c r="AR2740" s="586"/>
      <c r="AS2740" s="587"/>
      <c r="AT2740" s="626"/>
      <c r="AU2740" s="627"/>
      <c r="AV2740" s="628"/>
      <c r="AW2740" s="629"/>
      <c r="AX2740" s="632"/>
      <c r="AY2740" s="633"/>
      <c r="AZ2740" s="626"/>
      <c r="BA2740" s="627"/>
      <c r="BB2740" s="544"/>
      <c r="BC2740" s="581"/>
      <c r="BD2740" s="586"/>
      <c r="BE2740" s="587"/>
      <c r="BF2740" s="626"/>
      <c r="BG2740" s="627"/>
      <c r="BH2740" s="628"/>
      <c r="BI2740" s="629"/>
      <c r="BJ2740" s="632"/>
      <c r="BK2740" s="633"/>
      <c r="BL2740" s="626"/>
      <c r="BM2740" s="627"/>
      <c r="BN2740" s="678"/>
      <c r="BO2740" s="679"/>
      <c r="BP2740" s="680"/>
      <c r="BQ2740" s="677"/>
      <c r="BR2740" s="663"/>
      <c r="BS2740" s="663"/>
      <c r="BT2740" s="15"/>
      <c r="BU2740" s="15"/>
      <c r="BV2740" s="95"/>
    </row>
    <row r="2741" spans="1:74" ht="21.75" customHeight="1" x14ac:dyDescent="0.25">
      <c r="A2741" s="95"/>
      <c r="B2741" s="570" t="str">
        <f>IF(ROSTER!B$24="","",ROSTER!B$24)</f>
        <v/>
      </c>
      <c r="C2741" s="572" t="str">
        <f>IF(ROSTER!C$24="","",ROSTER!C$24)</f>
        <v/>
      </c>
      <c r="D2741" s="573"/>
      <c r="E2741" s="574"/>
      <c r="F2741" s="576">
        <f>IF(E2741="y",1,IF(E2741="S",1,0))</f>
        <v>0</v>
      </c>
      <c r="G2741" s="582">
        <f>IF(E2741="S",1,0)</f>
        <v>0</v>
      </c>
      <c r="H2741" s="578"/>
      <c r="I2741" s="543"/>
      <c r="J2741" s="542"/>
      <c r="K2741" s="580"/>
      <c r="L2741" s="584"/>
      <c r="M2741" s="585"/>
      <c r="N2741" s="588">
        <f>L2741+J2741</f>
        <v>0</v>
      </c>
      <c r="O2741" s="589"/>
      <c r="P2741" s="542"/>
      <c r="Q2741" s="580"/>
      <c r="R2741" s="584"/>
      <c r="S2741" s="585"/>
      <c r="T2741" s="588">
        <f>R2741-P2741</f>
        <v>0</v>
      </c>
      <c r="U2741" s="588"/>
      <c r="V2741" s="542"/>
      <c r="W2741" s="543"/>
      <c r="X2741" s="593"/>
      <c r="Y2741" s="543"/>
      <c r="Z2741" s="542"/>
      <c r="AA2741" s="543"/>
      <c r="AB2741" s="542"/>
      <c r="AC2741" s="543"/>
      <c r="AD2741" s="542"/>
      <c r="AE2741" s="580"/>
      <c r="AF2741" s="584"/>
      <c r="AG2741" s="585"/>
      <c r="AH2741" s="595">
        <f>IF(AD2741=0,0,(AF2741/AD2741)*100)</f>
        <v>0</v>
      </c>
      <c r="AI2741" s="596"/>
      <c r="AJ2741" s="542"/>
      <c r="AK2741" s="580"/>
      <c r="AL2741" s="584"/>
      <c r="AM2741" s="585"/>
      <c r="AN2741" s="595">
        <f>IF(AJ2741=0,0,(AL2741/AJ2741)*100)</f>
        <v>0</v>
      </c>
      <c r="AO2741" s="596"/>
      <c r="AP2741" s="542"/>
      <c r="AQ2741" s="580"/>
      <c r="AR2741" s="584"/>
      <c r="AS2741" s="585"/>
      <c r="AT2741" s="595">
        <f>IF(AP2741=0,0,(AR2741/AP2741)*100)</f>
        <v>0</v>
      </c>
      <c r="AU2741" s="596"/>
      <c r="AV2741" s="599">
        <f>AD2741+AJ2741+AP2741</f>
        <v>0</v>
      </c>
      <c r="AW2741" s="600"/>
      <c r="AX2741" s="630">
        <f>AF2741+AL2741+AR2741</f>
        <v>0</v>
      </c>
      <c r="AY2741" s="631"/>
      <c r="AZ2741" s="595">
        <f>IF(AV2741=0,0,(AX2741/AV2741)*100)</f>
        <v>0</v>
      </c>
      <c r="BA2741" s="596"/>
      <c r="BB2741" s="542"/>
      <c r="BC2741" s="580"/>
      <c r="BD2741" s="584"/>
      <c r="BE2741" s="585"/>
      <c r="BF2741" s="595">
        <f>IF(BB2741=0,0,(BD2741/BB2741)*100)</f>
        <v>0</v>
      </c>
      <c r="BG2741" s="596"/>
      <c r="BH2741" s="599">
        <f>AV2741+BB2741</f>
        <v>0</v>
      </c>
      <c r="BI2741" s="600"/>
      <c r="BJ2741" s="630">
        <f>AX2741+BD2741</f>
        <v>0</v>
      </c>
      <c r="BK2741" s="631"/>
      <c r="BL2741" s="595">
        <f>IF(BH2741=0,0,(BJ2741/BH2741)*100)</f>
        <v>0</v>
      </c>
      <c r="BM2741" s="596"/>
      <c r="BN2741" s="656">
        <f>(AF2741*2)+(AL2741*2)+(AR2741*3)+BD2741</f>
        <v>0</v>
      </c>
      <c r="BO2741" s="657"/>
      <c r="BP2741" s="658"/>
      <c r="BQ2741" s="676">
        <f t="shared" ref="BQ2741" si="2666">IF(BS2741=0,0,50*BR2741/BS2741)</f>
        <v>0</v>
      </c>
      <c r="BR2741" s="662">
        <f t="shared" ref="BR2741" si="2667">(BN2741*BU$2725)+(N2741*BU$2726)+(Z2741*BU$2727)+(R2741*BU$2728)+(X2741*BU$2729)+(AB2741*BU$2730)+(V2741*BU$2735)</f>
        <v>0</v>
      </c>
      <c r="BS2741" s="662">
        <f t="shared" ref="BS2741" si="2668">((BB2741-BD2741)*BU$2732)+((AV2741-AX2741)*BU$2731)+(H2741*BU$2733)+(P2741*BU$2734)</f>
        <v>0</v>
      </c>
      <c r="BT2741" s="15"/>
      <c r="BU2741" s="15"/>
      <c r="BV2741" s="95"/>
    </row>
    <row r="2742" spans="1:74" ht="21.75" customHeight="1" x14ac:dyDescent="0.25">
      <c r="A2742" s="95"/>
      <c r="B2742" s="571"/>
      <c r="C2742" s="642" t="str">
        <f>IF(ROSTER!D$24="","",ROSTER!D$24)</f>
        <v/>
      </c>
      <c r="D2742" s="643"/>
      <c r="E2742" s="575"/>
      <c r="F2742" s="577"/>
      <c r="G2742" s="583"/>
      <c r="H2742" s="579"/>
      <c r="I2742" s="545"/>
      <c r="J2742" s="544"/>
      <c r="K2742" s="581"/>
      <c r="L2742" s="586"/>
      <c r="M2742" s="587"/>
      <c r="N2742" s="592" t="s">
        <v>16</v>
      </c>
      <c r="O2742" s="603"/>
      <c r="P2742" s="544"/>
      <c r="Q2742" s="581"/>
      <c r="R2742" s="586"/>
      <c r="S2742" s="587"/>
      <c r="T2742" s="592" t="s">
        <v>16</v>
      </c>
      <c r="U2742" s="592"/>
      <c r="V2742" s="544"/>
      <c r="W2742" s="545"/>
      <c r="X2742" s="594"/>
      <c r="Y2742" s="545"/>
      <c r="Z2742" s="544"/>
      <c r="AA2742" s="545"/>
      <c r="AB2742" s="544"/>
      <c r="AC2742" s="545"/>
      <c r="AD2742" s="544"/>
      <c r="AE2742" s="581"/>
      <c r="AF2742" s="586"/>
      <c r="AG2742" s="587"/>
      <c r="AH2742" s="626"/>
      <c r="AI2742" s="627"/>
      <c r="AJ2742" s="544"/>
      <c r="AK2742" s="581"/>
      <c r="AL2742" s="586"/>
      <c r="AM2742" s="587"/>
      <c r="AN2742" s="626"/>
      <c r="AO2742" s="627"/>
      <c r="AP2742" s="544"/>
      <c r="AQ2742" s="581"/>
      <c r="AR2742" s="586"/>
      <c r="AS2742" s="587"/>
      <c r="AT2742" s="626"/>
      <c r="AU2742" s="627"/>
      <c r="AV2742" s="628"/>
      <c r="AW2742" s="629"/>
      <c r="AX2742" s="632"/>
      <c r="AY2742" s="633"/>
      <c r="AZ2742" s="626"/>
      <c r="BA2742" s="627"/>
      <c r="BB2742" s="544"/>
      <c r="BC2742" s="581"/>
      <c r="BD2742" s="586"/>
      <c r="BE2742" s="587"/>
      <c r="BF2742" s="626"/>
      <c r="BG2742" s="627"/>
      <c r="BH2742" s="628"/>
      <c r="BI2742" s="629"/>
      <c r="BJ2742" s="632"/>
      <c r="BK2742" s="633"/>
      <c r="BL2742" s="626"/>
      <c r="BM2742" s="627"/>
      <c r="BN2742" s="678"/>
      <c r="BO2742" s="679"/>
      <c r="BP2742" s="680"/>
      <c r="BQ2742" s="677"/>
      <c r="BR2742" s="663"/>
      <c r="BS2742" s="663"/>
      <c r="BT2742" s="15"/>
      <c r="BU2742" s="15"/>
      <c r="BV2742" s="95"/>
    </row>
    <row r="2743" spans="1:74" ht="21.75" customHeight="1" x14ac:dyDescent="0.25">
      <c r="A2743" s="95"/>
      <c r="B2743" s="570" t="str">
        <f>IF(ROSTER!B$26="","",ROSTER!B$26)</f>
        <v/>
      </c>
      <c r="C2743" s="572" t="str">
        <f>IF(ROSTER!C$26="","",ROSTER!C$26)</f>
        <v/>
      </c>
      <c r="D2743" s="573"/>
      <c r="E2743" s="574"/>
      <c r="F2743" s="576">
        <f>IF(E2743="y",1,IF(E2743="S",1,0))</f>
        <v>0</v>
      </c>
      <c r="G2743" s="582">
        <f>IF(E2743="S",1,0)</f>
        <v>0</v>
      </c>
      <c r="H2743" s="578"/>
      <c r="I2743" s="543"/>
      <c r="J2743" s="542"/>
      <c r="K2743" s="580"/>
      <c r="L2743" s="584"/>
      <c r="M2743" s="585"/>
      <c r="N2743" s="588">
        <f>L2743+J2743</f>
        <v>0</v>
      </c>
      <c r="O2743" s="589"/>
      <c r="P2743" s="542"/>
      <c r="Q2743" s="580"/>
      <c r="R2743" s="584"/>
      <c r="S2743" s="585"/>
      <c r="T2743" s="588">
        <f>R2743-P2743</f>
        <v>0</v>
      </c>
      <c r="U2743" s="588"/>
      <c r="V2743" s="542"/>
      <c r="W2743" s="543"/>
      <c r="X2743" s="593"/>
      <c r="Y2743" s="543"/>
      <c r="Z2743" s="542"/>
      <c r="AA2743" s="543"/>
      <c r="AB2743" s="542"/>
      <c r="AC2743" s="543"/>
      <c r="AD2743" s="542"/>
      <c r="AE2743" s="580"/>
      <c r="AF2743" s="584"/>
      <c r="AG2743" s="585"/>
      <c r="AH2743" s="595">
        <f>IF(AD2743=0,0,(AF2743/AD2743)*100)</f>
        <v>0</v>
      </c>
      <c r="AI2743" s="596"/>
      <c r="AJ2743" s="542"/>
      <c r="AK2743" s="580"/>
      <c r="AL2743" s="584"/>
      <c r="AM2743" s="585"/>
      <c r="AN2743" s="595">
        <f>IF(AJ2743=0,0,(AL2743/AJ2743)*100)</f>
        <v>0</v>
      </c>
      <c r="AO2743" s="596"/>
      <c r="AP2743" s="542"/>
      <c r="AQ2743" s="580"/>
      <c r="AR2743" s="584"/>
      <c r="AS2743" s="585"/>
      <c r="AT2743" s="595">
        <f>IF(AP2743=0,0,(AR2743/AP2743)*100)</f>
        <v>0</v>
      </c>
      <c r="AU2743" s="596"/>
      <c r="AV2743" s="599">
        <f>AD2743+AJ2743+AP2743</f>
        <v>0</v>
      </c>
      <c r="AW2743" s="600"/>
      <c r="AX2743" s="630">
        <f>AF2743+AL2743+AR2743</f>
        <v>0</v>
      </c>
      <c r="AY2743" s="631"/>
      <c r="AZ2743" s="595">
        <f>IF(AV2743=0,0,(AX2743/AV2743)*100)</f>
        <v>0</v>
      </c>
      <c r="BA2743" s="596"/>
      <c r="BB2743" s="542"/>
      <c r="BC2743" s="580"/>
      <c r="BD2743" s="584"/>
      <c r="BE2743" s="585"/>
      <c r="BF2743" s="595">
        <f>IF(BB2743=0,0,(BD2743/BB2743)*100)</f>
        <v>0</v>
      </c>
      <c r="BG2743" s="596"/>
      <c r="BH2743" s="599">
        <f>AV2743+BB2743</f>
        <v>0</v>
      </c>
      <c r="BI2743" s="600"/>
      <c r="BJ2743" s="630">
        <f>AX2743+BD2743</f>
        <v>0</v>
      </c>
      <c r="BK2743" s="631"/>
      <c r="BL2743" s="595">
        <f>IF(BH2743=0,0,(BJ2743/BH2743)*100)</f>
        <v>0</v>
      </c>
      <c r="BM2743" s="596"/>
      <c r="BN2743" s="656">
        <f>(AF2743*2)+(AL2743*2)+(AR2743*3)+BD2743</f>
        <v>0</v>
      </c>
      <c r="BO2743" s="657"/>
      <c r="BP2743" s="658"/>
      <c r="BQ2743" s="676">
        <f t="shared" ref="BQ2743" si="2669">IF(BS2743=0,0,50*BR2743/BS2743)</f>
        <v>0</v>
      </c>
      <c r="BR2743" s="662">
        <f t="shared" ref="BR2743" si="2670">(BN2743*BU$2725)+(N2743*BU$2726)+(Z2743*BU$2727)+(R2743*BU$2728)+(X2743*BU$2729)+(AB2743*BU$2730)+(V2743*BU$2735)</f>
        <v>0</v>
      </c>
      <c r="BS2743" s="662">
        <f t="shared" ref="BS2743" si="2671">((BB2743-BD2743)*BU$2732)+((AV2743-AX2743)*BU$2731)+(H2743*BU$2733)+(P2743*BU$2734)</f>
        <v>0</v>
      </c>
      <c r="BT2743" s="15"/>
      <c r="BU2743" s="15"/>
      <c r="BV2743" s="95"/>
    </row>
    <row r="2744" spans="1:74" ht="21.75" customHeight="1" x14ac:dyDescent="0.25">
      <c r="A2744" s="95"/>
      <c r="B2744" s="571"/>
      <c r="C2744" s="642" t="str">
        <f>IF(ROSTER!D$26="","",ROSTER!D$26)</f>
        <v/>
      </c>
      <c r="D2744" s="643"/>
      <c r="E2744" s="575"/>
      <c r="F2744" s="577"/>
      <c r="G2744" s="583"/>
      <c r="H2744" s="579"/>
      <c r="I2744" s="545"/>
      <c r="J2744" s="544"/>
      <c r="K2744" s="581"/>
      <c r="L2744" s="586"/>
      <c r="M2744" s="587"/>
      <c r="N2744" s="592" t="s">
        <v>16</v>
      </c>
      <c r="O2744" s="603"/>
      <c r="P2744" s="544"/>
      <c r="Q2744" s="581"/>
      <c r="R2744" s="586"/>
      <c r="S2744" s="587"/>
      <c r="T2744" s="592" t="s">
        <v>16</v>
      </c>
      <c r="U2744" s="592"/>
      <c r="V2744" s="544"/>
      <c r="W2744" s="545"/>
      <c r="X2744" s="594"/>
      <c r="Y2744" s="545"/>
      <c r="Z2744" s="544"/>
      <c r="AA2744" s="545"/>
      <c r="AB2744" s="544"/>
      <c r="AC2744" s="545"/>
      <c r="AD2744" s="544"/>
      <c r="AE2744" s="581"/>
      <c r="AF2744" s="586"/>
      <c r="AG2744" s="587"/>
      <c r="AH2744" s="626"/>
      <c r="AI2744" s="627"/>
      <c r="AJ2744" s="544"/>
      <c r="AK2744" s="581"/>
      <c r="AL2744" s="586"/>
      <c r="AM2744" s="587"/>
      <c r="AN2744" s="626"/>
      <c r="AO2744" s="627"/>
      <c r="AP2744" s="544"/>
      <c r="AQ2744" s="581"/>
      <c r="AR2744" s="586"/>
      <c r="AS2744" s="587"/>
      <c r="AT2744" s="626"/>
      <c r="AU2744" s="627"/>
      <c r="AV2744" s="628"/>
      <c r="AW2744" s="629"/>
      <c r="AX2744" s="632"/>
      <c r="AY2744" s="633"/>
      <c r="AZ2744" s="626"/>
      <c r="BA2744" s="627"/>
      <c r="BB2744" s="544"/>
      <c r="BC2744" s="581"/>
      <c r="BD2744" s="586"/>
      <c r="BE2744" s="587"/>
      <c r="BF2744" s="626"/>
      <c r="BG2744" s="627"/>
      <c r="BH2744" s="628"/>
      <c r="BI2744" s="629"/>
      <c r="BJ2744" s="632"/>
      <c r="BK2744" s="633"/>
      <c r="BL2744" s="626"/>
      <c r="BM2744" s="627"/>
      <c r="BN2744" s="678"/>
      <c r="BO2744" s="679"/>
      <c r="BP2744" s="680"/>
      <c r="BQ2744" s="677"/>
      <c r="BR2744" s="663"/>
      <c r="BS2744" s="663"/>
      <c r="BT2744" s="15"/>
      <c r="BU2744" s="15"/>
      <c r="BV2744" s="95"/>
    </row>
    <row r="2745" spans="1:74" ht="21.75" customHeight="1" x14ac:dyDescent="0.25">
      <c r="A2745" s="95"/>
      <c r="B2745" s="570" t="str">
        <f>IF(ROSTER!B$28="","",ROSTER!B$28)</f>
        <v/>
      </c>
      <c r="C2745" s="572" t="str">
        <f>IF(ROSTER!C$28="","",ROSTER!C$28)</f>
        <v/>
      </c>
      <c r="D2745" s="573"/>
      <c r="E2745" s="574"/>
      <c r="F2745" s="576">
        <f>IF(E2745="y",1,IF(E2745="S",1,0))</f>
        <v>0</v>
      </c>
      <c r="G2745" s="582">
        <f>IF(E2745="S",1,0)</f>
        <v>0</v>
      </c>
      <c r="H2745" s="578"/>
      <c r="I2745" s="543"/>
      <c r="J2745" s="542"/>
      <c r="K2745" s="580"/>
      <c r="L2745" s="584"/>
      <c r="M2745" s="585"/>
      <c r="N2745" s="588">
        <f>L2745+J2745</f>
        <v>0</v>
      </c>
      <c r="O2745" s="589"/>
      <c r="P2745" s="542"/>
      <c r="Q2745" s="580"/>
      <c r="R2745" s="584"/>
      <c r="S2745" s="585"/>
      <c r="T2745" s="588">
        <f>R2745-P2745</f>
        <v>0</v>
      </c>
      <c r="U2745" s="588"/>
      <c r="V2745" s="542"/>
      <c r="W2745" s="543"/>
      <c r="X2745" s="593"/>
      <c r="Y2745" s="543"/>
      <c r="Z2745" s="542"/>
      <c r="AA2745" s="543"/>
      <c r="AB2745" s="542"/>
      <c r="AC2745" s="543"/>
      <c r="AD2745" s="542"/>
      <c r="AE2745" s="580"/>
      <c r="AF2745" s="584"/>
      <c r="AG2745" s="585"/>
      <c r="AH2745" s="595">
        <f>IF(AD2745=0,0,(AF2745/AD2745)*100)</f>
        <v>0</v>
      </c>
      <c r="AI2745" s="596"/>
      <c r="AJ2745" s="542"/>
      <c r="AK2745" s="580"/>
      <c r="AL2745" s="584"/>
      <c r="AM2745" s="585"/>
      <c r="AN2745" s="595">
        <f>IF(AJ2745=0,0,(AL2745/AJ2745)*100)</f>
        <v>0</v>
      </c>
      <c r="AO2745" s="596"/>
      <c r="AP2745" s="542"/>
      <c r="AQ2745" s="580"/>
      <c r="AR2745" s="584"/>
      <c r="AS2745" s="585"/>
      <c r="AT2745" s="595">
        <f>IF(AP2745=0,0,(AR2745/AP2745)*100)</f>
        <v>0</v>
      </c>
      <c r="AU2745" s="596"/>
      <c r="AV2745" s="599">
        <f>AD2745+AJ2745+AP2745</f>
        <v>0</v>
      </c>
      <c r="AW2745" s="600"/>
      <c r="AX2745" s="630">
        <f>AF2745+AL2745+AR2745</f>
        <v>0</v>
      </c>
      <c r="AY2745" s="631"/>
      <c r="AZ2745" s="595">
        <f>IF(AV2745=0,0,(AX2745/AV2745)*100)</f>
        <v>0</v>
      </c>
      <c r="BA2745" s="596"/>
      <c r="BB2745" s="542"/>
      <c r="BC2745" s="580"/>
      <c r="BD2745" s="584"/>
      <c r="BE2745" s="585"/>
      <c r="BF2745" s="595">
        <f>IF(BB2745=0,0,(BD2745/BB2745)*100)</f>
        <v>0</v>
      </c>
      <c r="BG2745" s="596"/>
      <c r="BH2745" s="599">
        <f>AV2745+BB2745</f>
        <v>0</v>
      </c>
      <c r="BI2745" s="600"/>
      <c r="BJ2745" s="630">
        <f>AX2745+BD2745</f>
        <v>0</v>
      </c>
      <c r="BK2745" s="631"/>
      <c r="BL2745" s="595">
        <f>IF(BH2745=0,0,(BJ2745/BH2745)*100)</f>
        <v>0</v>
      </c>
      <c r="BM2745" s="596"/>
      <c r="BN2745" s="656">
        <f>(AF2745*2)+(AL2745*2)+(AR2745*3)+BD2745</f>
        <v>0</v>
      </c>
      <c r="BO2745" s="657"/>
      <c r="BP2745" s="658"/>
      <c r="BQ2745" s="676">
        <f t="shared" ref="BQ2745" si="2672">IF(BS2745=0,0,50*BR2745/BS2745)</f>
        <v>0</v>
      </c>
      <c r="BR2745" s="662">
        <f t="shared" ref="BR2745" si="2673">(BN2745*BU$2725)+(N2745*BU$2726)+(Z2745*BU$2727)+(R2745*BU$2728)+(X2745*BU$2729)+(AB2745*BU$2730)+(V2745*BU$2735)</f>
        <v>0</v>
      </c>
      <c r="BS2745" s="662">
        <f t="shared" ref="BS2745" si="2674">((BB2745-BD2745)*BU$2732)+((AV2745-AX2745)*BU$2731)+(H2745*BU$2733)+(P2745*BU$2734)</f>
        <v>0</v>
      </c>
      <c r="BT2745" s="15"/>
      <c r="BU2745" s="15"/>
      <c r="BV2745" s="95"/>
    </row>
    <row r="2746" spans="1:74" ht="21.75" customHeight="1" x14ac:dyDescent="0.25">
      <c r="A2746" s="95"/>
      <c r="B2746" s="571"/>
      <c r="C2746" s="642" t="str">
        <f>IF(ROSTER!D$28="","",ROSTER!D$28)</f>
        <v/>
      </c>
      <c r="D2746" s="643"/>
      <c r="E2746" s="575"/>
      <c r="F2746" s="577"/>
      <c r="G2746" s="583"/>
      <c r="H2746" s="579"/>
      <c r="I2746" s="545"/>
      <c r="J2746" s="544"/>
      <c r="K2746" s="581"/>
      <c r="L2746" s="586"/>
      <c r="M2746" s="587"/>
      <c r="N2746" s="592" t="s">
        <v>16</v>
      </c>
      <c r="O2746" s="603"/>
      <c r="P2746" s="544"/>
      <c r="Q2746" s="581"/>
      <c r="R2746" s="586"/>
      <c r="S2746" s="587"/>
      <c r="T2746" s="592" t="s">
        <v>16</v>
      </c>
      <c r="U2746" s="592"/>
      <c r="V2746" s="544"/>
      <c r="W2746" s="545"/>
      <c r="X2746" s="594"/>
      <c r="Y2746" s="545"/>
      <c r="Z2746" s="544"/>
      <c r="AA2746" s="545"/>
      <c r="AB2746" s="544"/>
      <c r="AC2746" s="545"/>
      <c r="AD2746" s="544"/>
      <c r="AE2746" s="581"/>
      <c r="AF2746" s="586"/>
      <c r="AG2746" s="587"/>
      <c r="AH2746" s="626"/>
      <c r="AI2746" s="627"/>
      <c r="AJ2746" s="544"/>
      <c r="AK2746" s="581"/>
      <c r="AL2746" s="586"/>
      <c r="AM2746" s="587"/>
      <c r="AN2746" s="626"/>
      <c r="AO2746" s="627"/>
      <c r="AP2746" s="544"/>
      <c r="AQ2746" s="581"/>
      <c r="AR2746" s="586"/>
      <c r="AS2746" s="587"/>
      <c r="AT2746" s="626"/>
      <c r="AU2746" s="627"/>
      <c r="AV2746" s="628"/>
      <c r="AW2746" s="629"/>
      <c r="AX2746" s="632"/>
      <c r="AY2746" s="633"/>
      <c r="AZ2746" s="626"/>
      <c r="BA2746" s="627"/>
      <c r="BB2746" s="544"/>
      <c r="BC2746" s="581"/>
      <c r="BD2746" s="586"/>
      <c r="BE2746" s="587"/>
      <c r="BF2746" s="626"/>
      <c r="BG2746" s="627"/>
      <c r="BH2746" s="628"/>
      <c r="BI2746" s="629"/>
      <c r="BJ2746" s="632"/>
      <c r="BK2746" s="633"/>
      <c r="BL2746" s="626"/>
      <c r="BM2746" s="627"/>
      <c r="BN2746" s="678"/>
      <c r="BO2746" s="679"/>
      <c r="BP2746" s="680"/>
      <c r="BQ2746" s="677"/>
      <c r="BR2746" s="663"/>
      <c r="BS2746" s="663"/>
      <c r="BT2746" s="15"/>
      <c r="BU2746" s="15"/>
      <c r="BV2746" s="95"/>
    </row>
    <row r="2747" spans="1:74" ht="21.75" customHeight="1" x14ac:dyDescent="0.25">
      <c r="A2747" s="95"/>
      <c r="B2747" s="570" t="str">
        <f>IF(ROSTER!B$30="","",ROSTER!B$30)</f>
        <v/>
      </c>
      <c r="C2747" s="572" t="str">
        <f>IF(ROSTER!C$30="","",ROSTER!C$30)</f>
        <v/>
      </c>
      <c r="D2747" s="573"/>
      <c r="E2747" s="574"/>
      <c r="F2747" s="576">
        <f>IF(E2747="y",1,IF(E2747="S",1,0))</f>
        <v>0</v>
      </c>
      <c r="G2747" s="582">
        <f>IF(E2747="S",1,0)</f>
        <v>0</v>
      </c>
      <c r="H2747" s="578"/>
      <c r="I2747" s="543"/>
      <c r="J2747" s="542"/>
      <c r="K2747" s="580"/>
      <c r="L2747" s="584"/>
      <c r="M2747" s="585"/>
      <c r="N2747" s="588">
        <f>L2747+J2747</f>
        <v>0</v>
      </c>
      <c r="O2747" s="589"/>
      <c r="P2747" s="542"/>
      <c r="Q2747" s="580"/>
      <c r="R2747" s="584"/>
      <c r="S2747" s="585"/>
      <c r="T2747" s="588">
        <f>R2747-P2747</f>
        <v>0</v>
      </c>
      <c r="U2747" s="588"/>
      <c r="V2747" s="542"/>
      <c r="W2747" s="543"/>
      <c r="X2747" s="593"/>
      <c r="Y2747" s="543"/>
      <c r="Z2747" s="542"/>
      <c r="AA2747" s="543"/>
      <c r="AB2747" s="542"/>
      <c r="AC2747" s="543"/>
      <c r="AD2747" s="542"/>
      <c r="AE2747" s="580"/>
      <c r="AF2747" s="584"/>
      <c r="AG2747" s="585"/>
      <c r="AH2747" s="595">
        <f>IF(AD2747=0,0,(AF2747/AD2747)*100)</f>
        <v>0</v>
      </c>
      <c r="AI2747" s="596"/>
      <c r="AJ2747" s="542"/>
      <c r="AK2747" s="580"/>
      <c r="AL2747" s="584"/>
      <c r="AM2747" s="585"/>
      <c r="AN2747" s="595">
        <f>IF(AJ2747=0,0,(AL2747/AJ2747)*100)</f>
        <v>0</v>
      </c>
      <c r="AO2747" s="596"/>
      <c r="AP2747" s="542"/>
      <c r="AQ2747" s="580"/>
      <c r="AR2747" s="584"/>
      <c r="AS2747" s="585"/>
      <c r="AT2747" s="595">
        <f>IF(AP2747=0,0,(AR2747/AP2747)*100)</f>
        <v>0</v>
      </c>
      <c r="AU2747" s="596"/>
      <c r="AV2747" s="599">
        <f>AD2747+AJ2747+AP2747</f>
        <v>0</v>
      </c>
      <c r="AW2747" s="600"/>
      <c r="AX2747" s="630">
        <f>AF2747+AL2747+AR2747</f>
        <v>0</v>
      </c>
      <c r="AY2747" s="631"/>
      <c r="AZ2747" s="595">
        <f>IF(AV2747=0,0,(AX2747/AV2747)*100)</f>
        <v>0</v>
      </c>
      <c r="BA2747" s="596"/>
      <c r="BB2747" s="542"/>
      <c r="BC2747" s="580"/>
      <c r="BD2747" s="584"/>
      <c r="BE2747" s="585"/>
      <c r="BF2747" s="595">
        <f>IF(BB2747=0,0,(BD2747/BB2747)*100)</f>
        <v>0</v>
      </c>
      <c r="BG2747" s="596"/>
      <c r="BH2747" s="599">
        <f>AV2747+BB2747</f>
        <v>0</v>
      </c>
      <c r="BI2747" s="600"/>
      <c r="BJ2747" s="630">
        <f>AX2747+BD2747</f>
        <v>0</v>
      </c>
      <c r="BK2747" s="631"/>
      <c r="BL2747" s="595">
        <f>IF(BH2747=0,0,(BJ2747/BH2747)*100)</f>
        <v>0</v>
      </c>
      <c r="BM2747" s="596"/>
      <c r="BN2747" s="656">
        <f>(AF2747*2)+(AL2747*2)+(AR2747*3)+BD2747</f>
        <v>0</v>
      </c>
      <c r="BO2747" s="657"/>
      <c r="BP2747" s="658"/>
      <c r="BQ2747" s="676">
        <f t="shared" ref="BQ2747" si="2675">IF(BS2747=0,0,50*BR2747/BS2747)</f>
        <v>0</v>
      </c>
      <c r="BR2747" s="662">
        <f t="shared" ref="BR2747" si="2676">(BN2747*BU$2725)+(N2747*BU$2726)+(Z2747*BU$2727)+(R2747*BU$2728)+(X2747*BU$2729)+(AB2747*BU$2730)+(V2747*BU$2735)</f>
        <v>0</v>
      </c>
      <c r="BS2747" s="662">
        <f t="shared" ref="BS2747" si="2677">((BB2747-BD2747)*BU$2732)+((AV2747-AX2747)*BU$2731)+(H2747*BU$2733)+(P2747*BU$2734)</f>
        <v>0</v>
      </c>
      <c r="BT2747" s="15"/>
      <c r="BU2747" s="15"/>
      <c r="BV2747" s="95"/>
    </row>
    <row r="2748" spans="1:74" ht="21.75" customHeight="1" x14ac:dyDescent="0.25">
      <c r="A2748" s="95"/>
      <c r="B2748" s="571"/>
      <c r="C2748" s="642" t="str">
        <f>IF(ROSTER!D$30="","",ROSTER!D$30)</f>
        <v/>
      </c>
      <c r="D2748" s="643"/>
      <c r="E2748" s="575"/>
      <c r="F2748" s="577"/>
      <c r="G2748" s="583"/>
      <c r="H2748" s="579"/>
      <c r="I2748" s="545"/>
      <c r="J2748" s="544"/>
      <c r="K2748" s="581"/>
      <c r="L2748" s="586"/>
      <c r="M2748" s="587"/>
      <c r="N2748" s="592" t="s">
        <v>16</v>
      </c>
      <c r="O2748" s="603"/>
      <c r="P2748" s="544"/>
      <c r="Q2748" s="581"/>
      <c r="R2748" s="586"/>
      <c r="S2748" s="587"/>
      <c r="T2748" s="592" t="s">
        <v>16</v>
      </c>
      <c r="U2748" s="592"/>
      <c r="V2748" s="544"/>
      <c r="W2748" s="545"/>
      <c r="X2748" s="594"/>
      <c r="Y2748" s="545"/>
      <c r="Z2748" s="544"/>
      <c r="AA2748" s="545"/>
      <c r="AB2748" s="544"/>
      <c r="AC2748" s="545"/>
      <c r="AD2748" s="544"/>
      <c r="AE2748" s="581"/>
      <c r="AF2748" s="586"/>
      <c r="AG2748" s="587"/>
      <c r="AH2748" s="626"/>
      <c r="AI2748" s="627"/>
      <c r="AJ2748" s="544"/>
      <c r="AK2748" s="581"/>
      <c r="AL2748" s="586"/>
      <c r="AM2748" s="587"/>
      <c r="AN2748" s="626"/>
      <c r="AO2748" s="627"/>
      <c r="AP2748" s="544"/>
      <c r="AQ2748" s="581"/>
      <c r="AR2748" s="586"/>
      <c r="AS2748" s="587"/>
      <c r="AT2748" s="626"/>
      <c r="AU2748" s="627"/>
      <c r="AV2748" s="628"/>
      <c r="AW2748" s="629"/>
      <c r="AX2748" s="632"/>
      <c r="AY2748" s="633"/>
      <c r="AZ2748" s="626"/>
      <c r="BA2748" s="627"/>
      <c r="BB2748" s="544"/>
      <c r="BC2748" s="581"/>
      <c r="BD2748" s="586"/>
      <c r="BE2748" s="587"/>
      <c r="BF2748" s="626"/>
      <c r="BG2748" s="627"/>
      <c r="BH2748" s="628"/>
      <c r="BI2748" s="629"/>
      <c r="BJ2748" s="632"/>
      <c r="BK2748" s="633"/>
      <c r="BL2748" s="626"/>
      <c r="BM2748" s="627"/>
      <c r="BN2748" s="678"/>
      <c r="BO2748" s="679"/>
      <c r="BP2748" s="680"/>
      <c r="BQ2748" s="677"/>
      <c r="BR2748" s="663"/>
      <c r="BS2748" s="663"/>
      <c r="BT2748" s="15"/>
      <c r="BU2748" s="15"/>
      <c r="BV2748" s="95"/>
    </row>
    <row r="2749" spans="1:74" ht="21.75" customHeight="1" x14ac:dyDescent="0.25">
      <c r="A2749" s="95"/>
      <c r="B2749" s="570" t="str">
        <f>IF(ROSTER!B$32="","",ROSTER!B$32)</f>
        <v/>
      </c>
      <c r="C2749" s="572" t="str">
        <f>IF(ROSTER!C$32="","",ROSTER!C$32)</f>
        <v/>
      </c>
      <c r="D2749" s="573"/>
      <c r="E2749" s="574"/>
      <c r="F2749" s="576">
        <f>IF(E2749="y",1,IF(E2749="S",1,0))</f>
        <v>0</v>
      </c>
      <c r="G2749" s="582">
        <f>IF(E2749="S",1,0)</f>
        <v>0</v>
      </c>
      <c r="H2749" s="578"/>
      <c r="I2749" s="543"/>
      <c r="J2749" s="542"/>
      <c r="K2749" s="580"/>
      <c r="L2749" s="584"/>
      <c r="M2749" s="585"/>
      <c r="N2749" s="588">
        <f>L2749+J2749</f>
        <v>0</v>
      </c>
      <c r="O2749" s="589"/>
      <c r="P2749" s="542"/>
      <c r="Q2749" s="580"/>
      <c r="R2749" s="584"/>
      <c r="S2749" s="585"/>
      <c r="T2749" s="588">
        <f>R2749-P2749</f>
        <v>0</v>
      </c>
      <c r="U2749" s="588"/>
      <c r="V2749" s="542"/>
      <c r="W2749" s="543"/>
      <c r="X2749" s="593"/>
      <c r="Y2749" s="543"/>
      <c r="Z2749" s="542"/>
      <c r="AA2749" s="543"/>
      <c r="AB2749" s="542"/>
      <c r="AC2749" s="543"/>
      <c r="AD2749" s="542"/>
      <c r="AE2749" s="580"/>
      <c r="AF2749" s="584"/>
      <c r="AG2749" s="585"/>
      <c r="AH2749" s="595">
        <f>IF(AD2749=0,0,(AF2749/AD2749)*100)</f>
        <v>0</v>
      </c>
      <c r="AI2749" s="596"/>
      <c r="AJ2749" s="542"/>
      <c r="AK2749" s="580"/>
      <c r="AL2749" s="584"/>
      <c r="AM2749" s="585"/>
      <c r="AN2749" s="595">
        <f>IF(AJ2749=0,0,(AL2749/AJ2749)*100)</f>
        <v>0</v>
      </c>
      <c r="AO2749" s="596"/>
      <c r="AP2749" s="542"/>
      <c r="AQ2749" s="580"/>
      <c r="AR2749" s="584"/>
      <c r="AS2749" s="585"/>
      <c r="AT2749" s="595">
        <f>IF(AP2749=0,0,(AR2749/AP2749)*100)</f>
        <v>0</v>
      </c>
      <c r="AU2749" s="596"/>
      <c r="AV2749" s="599">
        <f>AD2749+AJ2749+AP2749</f>
        <v>0</v>
      </c>
      <c r="AW2749" s="600"/>
      <c r="AX2749" s="630">
        <f>AF2749+AL2749+AR2749</f>
        <v>0</v>
      </c>
      <c r="AY2749" s="631"/>
      <c r="AZ2749" s="595">
        <f>IF(AV2749=0,0,(AX2749/AV2749)*100)</f>
        <v>0</v>
      </c>
      <c r="BA2749" s="596"/>
      <c r="BB2749" s="542"/>
      <c r="BC2749" s="580"/>
      <c r="BD2749" s="584"/>
      <c r="BE2749" s="585"/>
      <c r="BF2749" s="595">
        <f>IF(BB2749=0,0,(BD2749/BB2749)*100)</f>
        <v>0</v>
      </c>
      <c r="BG2749" s="596"/>
      <c r="BH2749" s="599">
        <f>AV2749+BB2749</f>
        <v>0</v>
      </c>
      <c r="BI2749" s="600"/>
      <c r="BJ2749" s="630">
        <f>AX2749+BD2749</f>
        <v>0</v>
      </c>
      <c r="BK2749" s="631"/>
      <c r="BL2749" s="595">
        <f>IF(BH2749=0,0,(BJ2749/BH2749)*100)</f>
        <v>0</v>
      </c>
      <c r="BM2749" s="596"/>
      <c r="BN2749" s="656">
        <f>(AF2749*2)+(AL2749*2)+(AR2749*3)+BD2749</f>
        <v>0</v>
      </c>
      <c r="BO2749" s="657"/>
      <c r="BP2749" s="658"/>
      <c r="BQ2749" s="676">
        <f t="shared" ref="BQ2749" si="2678">IF(BS2749=0,0,50*BR2749/BS2749)</f>
        <v>0</v>
      </c>
      <c r="BR2749" s="662">
        <f t="shared" ref="BR2749" si="2679">(BN2749*BU$2725)+(N2749*BU$2726)+(Z2749*BU$2727)+(R2749*BU$2728)+(X2749*BU$2729)+(AB2749*BU$2730)+(V2749*BU$2735)</f>
        <v>0</v>
      </c>
      <c r="BS2749" s="662">
        <f t="shared" ref="BS2749" si="2680">((BB2749-BD2749)*BU$2732)+((AV2749-AX2749)*BU$2731)+(H2749*BU$2733)+(P2749*BU$2734)</f>
        <v>0</v>
      </c>
      <c r="BT2749" s="15"/>
      <c r="BU2749" s="15"/>
      <c r="BV2749" s="95"/>
    </row>
    <row r="2750" spans="1:74" ht="21.75" customHeight="1" x14ac:dyDescent="0.25">
      <c r="A2750" s="95"/>
      <c r="B2750" s="571"/>
      <c r="C2750" s="642" t="str">
        <f>IF(ROSTER!D$32="","",ROSTER!D$32)</f>
        <v/>
      </c>
      <c r="D2750" s="643"/>
      <c r="E2750" s="575"/>
      <c r="F2750" s="577"/>
      <c r="G2750" s="583"/>
      <c r="H2750" s="579"/>
      <c r="I2750" s="545"/>
      <c r="J2750" s="544"/>
      <c r="K2750" s="581"/>
      <c r="L2750" s="586"/>
      <c r="M2750" s="587"/>
      <c r="N2750" s="592" t="s">
        <v>16</v>
      </c>
      <c r="O2750" s="603"/>
      <c r="P2750" s="544"/>
      <c r="Q2750" s="581"/>
      <c r="R2750" s="586"/>
      <c r="S2750" s="587"/>
      <c r="T2750" s="592" t="s">
        <v>16</v>
      </c>
      <c r="U2750" s="592"/>
      <c r="V2750" s="544"/>
      <c r="W2750" s="545"/>
      <c r="X2750" s="594"/>
      <c r="Y2750" s="545"/>
      <c r="Z2750" s="544"/>
      <c r="AA2750" s="545"/>
      <c r="AB2750" s="544"/>
      <c r="AC2750" s="545"/>
      <c r="AD2750" s="544"/>
      <c r="AE2750" s="581"/>
      <c r="AF2750" s="586"/>
      <c r="AG2750" s="587"/>
      <c r="AH2750" s="626"/>
      <c r="AI2750" s="627"/>
      <c r="AJ2750" s="544"/>
      <c r="AK2750" s="581"/>
      <c r="AL2750" s="586"/>
      <c r="AM2750" s="587"/>
      <c r="AN2750" s="626"/>
      <c r="AO2750" s="627"/>
      <c r="AP2750" s="544"/>
      <c r="AQ2750" s="581"/>
      <c r="AR2750" s="586"/>
      <c r="AS2750" s="587"/>
      <c r="AT2750" s="626"/>
      <c r="AU2750" s="627"/>
      <c r="AV2750" s="628"/>
      <c r="AW2750" s="629"/>
      <c r="AX2750" s="632"/>
      <c r="AY2750" s="633"/>
      <c r="AZ2750" s="626"/>
      <c r="BA2750" s="627"/>
      <c r="BB2750" s="544"/>
      <c r="BC2750" s="581"/>
      <c r="BD2750" s="586"/>
      <c r="BE2750" s="587"/>
      <c r="BF2750" s="626"/>
      <c r="BG2750" s="627"/>
      <c r="BH2750" s="628"/>
      <c r="BI2750" s="629"/>
      <c r="BJ2750" s="632"/>
      <c r="BK2750" s="633"/>
      <c r="BL2750" s="626"/>
      <c r="BM2750" s="627"/>
      <c r="BN2750" s="678"/>
      <c r="BO2750" s="679"/>
      <c r="BP2750" s="680"/>
      <c r="BQ2750" s="677"/>
      <c r="BR2750" s="663"/>
      <c r="BS2750" s="663"/>
      <c r="BT2750" s="15"/>
      <c r="BU2750" s="15"/>
      <c r="BV2750" s="95"/>
    </row>
    <row r="2751" spans="1:74" ht="21.75" customHeight="1" x14ac:dyDescent="0.25">
      <c r="A2751" s="95"/>
      <c r="B2751" s="570" t="str">
        <f>IF(ROSTER!B$34="","",ROSTER!B$34)</f>
        <v/>
      </c>
      <c r="C2751" s="572" t="str">
        <f>IF(ROSTER!C$34="","",ROSTER!C$34)</f>
        <v/>
      </c>
      <c r="D2751" s="573"/>
      <c r="E2751" s="574"/>
      <c r="F2751" s="576">
        <f>IF(E2751="y",1,IF(E2751="S",1,0))</f>
        <v>0</v>
      </c>
      <c r="G2751" s="582">
        <f>IF(E2751="S",1,0)</f>
        <v>0</v>
      </c>
      <c r="H2751" s="578"/>
      <c r="I2751" s="543"/>
      <c r="J2751" s="542"/>
      <c r="K2751" s="580"/>
      <c r="L2751" s="584"/>
      <c r="M2751" s="585"/>
      <c r="N2751" s="588">
        <f>L2751+J2751</f>
        <v>0</v>
      </c>
      <c r="O2751" s="589"/>
      <c r="P2751" s="542"/>
      <c r="Q2751" s="580"/>
      <c r="R2751" s="584"/>
      <c r="S2751" s="585"/>
      <c r="T2751" s="588">
        <f>R2751-P2751</f>
        <v>0</v>
      </c>
      <c r="U2751" s="588"/>
      <c r="V2751" s="542"/>
      <c r="W2751" s="543"/>
      <c r="X2751" s="593"/>
      <c r="Y2751" s="543"/>
      <c r="Z2751" s="542"/>
      <c r="AA2751" s="543"/>
      <c r="AB2751" s="542"/>
      <c r="AC2751" s="543"/>
      <c r="AD2751" s="542"/>
      <c r="AE2751" s="580"/>
      <c r="AF2751" s="584"/>
      <c r="AG2751" s="585"/>
      <c r="AH2751" s="595">
        <f>IF(AD2751=0,0,(AF2751/AD2751)*100)</f>
        <v>0</v>
      </c>
      <c r="AI2751" s="596"/>
      <c r="AJ2751" s="542"/>
      <c r="AK2751" s="580"/>
      <c r="AL2751" s="584"/>
      <c r="AM2751" s="585"/>
      <c r="AN2751" s="595">
        <f>IF(AJ2751=0,0,(AL2751/AJ2751)*100)</f>
        <v>0</v>
      </c>
      <c r="AO2751" s="596"/>
      <c r="AP2751" s="542"/>
      <c r="AQ2751" s="580"/>
      <c r="AR2751" s="584"/>
      <c r="AS2751" s="585"/>
      <c r="AT2751" s="595">
        <f>IF(AP2751=0,0,(AR2751/AP2751)*100)</f>
        <v>0</v>
      </c>
      <c r="AU2751" s="596"/>
      <c r="AV2751" s="599">
        <f>AD2751+AJ2751+AP2751</f>
        <v>0</v>
      </c>
      <c r="AW2751" s="600"/>
      <c r="AX2751" s="630">
        <f>AF2751+AL2751+AR2751</f>
        <v>0</v>
      </c>
      <c r="AY2751" s="631"/>
      <c r="AZ2751" s="595">
        <f>IF(AV2751=0,0,(AX2751/AV2751)*100)</f>
        <v>0</v>
      </c>
      <c r="BA2751" s="596"/>
      <c r="BB2751" s="542"/>
      <c r="BC2751" s="580"/>
      <c r="BD2751" s="584"/>
      <c r="BE2751" s="585"/>
      <c r="BF2751" s="595">
        <f>IF(BB2751=0,0,(BD2751/BB2751)*100)</f>
        <v>0</v>
      </c>
      <c r="BG2751" s="596"/>
      <c r="BH2751" s="599">
        <f>AV2751+BB2751</f>
        <v>0</v>
      </c>
      <c r="BI2751" s="600"/>
      <c r="BJ2751" s="630">
        <f>AX2751+BD2751</f>
        <v>0</v>
      </c>
      <c r="BK2751" s="631"/>
      <c r="BL2751" s="595">
        <f>IF(BH2751=0,0,(BJ2751/BH2751)*100)</f>
        <v>0</v>
      </c>
      <c r="BM2751" s="596"/>
      <c r="BN2751" s="656">
        <f>(AF2751*2)+(AL2751*2)+(AR2751*3)+BD2751</f>
        <v>0</v>
      </c>
      <c r="BO2751" s="657"/>
      <c r="BP2751" s="658"/>
      <c r="BQ2751" s="676">
        <f t="shared" ref="BQ2751" si="2681">IF(BS2751=0,0,50*BR2751/BS2751)</f>
        <v>0</v>
      </c>
      <c r="BR2751" s="662">
        <f t="shared" ref="BR2751" si="2682">(BN2751*BU$2725)+(N2751*BU$2726)+(Z2751*BU$2727)+(R2751*BU$2728)+(X2751*BU$2729)+(AB2751*BU$2730)+(V2751*BU$2735)</f>
        <v>0</v>
      </c>
      <c r="BS2751" s="662">
        <f t="shared" ref="BS2751" si="2683">((BB2751-BD2751)*BU$2732)+((AV2751-AX2751)*BU$2731)+(H2751*BU$2733)+(P2751*BU$2734)</f>
        <v>0</v>
      </c>
      <c r="BT2751" s="15"/>
      <c r="BU2751" s="15"/>
      <c r="BV2751" s="95"/>
    </row>
    <row r="2752" spans="1:74" ht="21.75" customHeight="1" x14ac:dyDescent="0.25">
      <c r="A2752" s="95"/>
      <c r="B2752" s="571"/>
      <c r="C2752" s="642" t="str">
        <f>IF(ROSTER!D$34="","",ROSTER!D$34)</f>
        <v/>
      </c>
      <c r="D2752" s="643"/>
      <c r="E2752" s="575"/>
      <c r="F2752" s="577"/>
      <c r="G2752" s="583"/>
      <c r="H2752" s="579"/>
      <c r="I2752" s="545"/>
      <c r="J2752" s="544"/>
      <c r="K2752" s="581"/>
      <c r="L2752" s="586"/>
      <c r="M2752" s="587"/>
      <c r="N2752" s="592" t="s">
        <v>16</v>
      </c>
      <c r="O2752" s="603"/>
      <c r="P2752" s="544"/>
      <c r="Q2752" s="581"/>
      <c r="R2752" s="586"/>
      <c r="S2752" s="587"/>
      <c r="T2752" s="592" t="s">
        <v>16</v>
      </c>
      <c r="U2752" s="592"/>
      <c r="V2752" s="544"/>
      <c r="W2752" s="545"/>
      <c r="X2752" s="594"/>
      <c r="Y2752" s="545"/>
      <c r="Z2752" s="544"/>
      <c r="AA2752" s="545"/>
      <c r="AB2752" s="544"/>
      <c r="AC2752" s="545"/>
      <c r="AD2752" s="544"/>
      <c r="AE2752" s="581"/>
      <c r="AF2752" s="586"/>
      <c r="AG2752" s="587"/>
      <c r="AH2752" s="626"/>
      <c r="AI2752" s="627"/>
      <c r="AJ2752" s="544"/>
      <c r="AK2752" s="581"/>
      <c r="AL2752" s="586"/>
      <c r="AM2752" s="587"/>
      <c r="AN2752" s="626"/>
      <c r="AO2752" s="627"/>
      <c r="AP2752" s="544"/>
      <c r="AQ2752" s="581"/>
      <c r="AR2752" s="586"/>
      <c r="AS2752" s="587"/>
      <c r="AT2752" s="626"/>
      <c r="AU2752" s="627"/>
      <c r="AV2752" s="628"/>
      <c r="AW2752" s="629"/>
      <c r="AX2752" s="632"/>
      <c r="AY2752" s="633"/>
      <c r="AZ2752" s="626"/>
      <c r="BA2752" s="627"/>
      <c r="BB2752" s="544"/>
      <c r="BC2752" s="581"/>
      <c r="BD2752" s="586"/>
      <c r="BE2752" s="587"/>
      <c r="BF2752" s="626"/>
      <c r="BG2752" s="627"/>
      <c r="BH2752" s="628"/>
      <c r="BI2752" s="629"/>
      <c r="BJ2752" s="632"/>
      <c r="BK2752" s="633"/>
      <c r="BL2752" s="626"/>
      <c r="BM2752" s="627"/>
      <c r="BN2752" s="678"/>
      <c r="BO2752" s="679"/>
      <c r="BP2752" s="680"/>
      <c r="BQ2752" s="677"/>
      <c r="BR2752" s="663"/>
      <c r="BS2752" s="663"/>
      <c r="BT2752" s="15"/>
      <c r="BU2752" s="15"/>
      <c r="BV2752" s="95"/>
    </row>
    <row r="2753" spans="1:74" ht="21.75" customHeight="1" x14ac:dyDescent="0.25">
      <c r="A2753" s="95"/>
      <c r="B2753" s="570" t="str">
        <f>IF(ROSTER!B$36="","",ROSTER!B$36)</f>
        <v/>
      </c>
      <c r="C2753" s="572" t="str">
        <f>IF(ROSTER!C$36="","",ROSTER!C$36)</f>
        <v/>
      </c>
      <c r="D2753" s="573"/>
      <c r="E2753" s="574"/>
      <c r="F2753" s="576">
        <f>IF(E2753="y",1,IF(E2753="S",1,0))</f>
        <v>0</v>
      </c>
      <c r="G2753" s="582">
        <f>IF(E2753="S",1,0)</f>
        <v>0</v>
      </c>
      <c r="H2753" s="578"/>
      <c r="I2753" s="543"/>
      <c r="J2753" s="542"/>
      <c r="K2753" s="580"/>
      <c r="L2753" s="584"/>
      <c r="M2753" s="585"/>
      <c r="N2753" s="588">
        <f>L2753+J2753</f>
        <v>0</v>
      </c>
      <c r="O2753" s="589"/>
      <c r="P2753" s="542"/>
      <c r="Q2753" s="580"/>
      <c r="R2753" s="584"/>
      <c r="S2753" s="585"/>
      <c r="T2753" s="588">
        <f>R2753-P2753</f>
        <v>0</v>
      </c>
      <c r="U2753" s="588"/>
      <c r="V2753" s="542"/>
      <c r="W2753" s="543"/>
      <c r="X2753" s="593"/>
      <c r="Y2753" s="543"/>
      <c r="Z2753" s="542"/>
      <c r="AA2753" s="543"/>
      <c r="AB2753" s="542"/>
      <c r="AC2753" s="543"/>
      <c r="AD2753" s="542"/>
      <c r="AE2753" s="580"/>
      <c r="AF2753" s="584"/>
      <c r="AG2753" s="585"/>
      <c r="AH2753" s="595">
        <f>IF(AD2753=0,0,(AF2753/AD2753)*100)</f>
        <v>0</v>
      </c>
      <c r="AI2753" s="596"/>
      <c r="AJ2753" s="542"/>
      <c r="AK2753" s="580"/>
      <c r="AL2753" s="584"/>
      <c r="AM2753" s="585"/>
      <c r="AN2753" s="595">
        <f>IF(AJ2753=0,0,(AL2753/AJ2753)*100)</f>
        <v>0</v>
      </c>
      <c r="AO2753" s="596"/>
      <c r="AP2753" s="542"/>
      <c r="AQ2753" s="580"/>
      <c r="AR2753" s="584"/>
      <c r="AS2753" s="585"/>
      <c r="AT2753" s="595">
        <f>IF(AP2753=0,0,(AR2753/AP2753)*100)</f>
        <v>0</v>
      </c>
      <c r="AU2753" s="596"/>
      <c r="AV2753" s="599">
        <f>AD2753+AJ2753+AP2753</f>
        <v>0</v>
      </c>
      <c r="AW2753" s="600"/>
      <c r="AX2753" s="630">
        <f>AF2753+AL2753+AR2753</f>
        <v>0</v>
      </c>
      <c r="AY2753" s="631"/>
      <c r="AZ2753" s="595">
        <f>IF(AV2753=0,0,(AX2753/AV2753)*100)</f>
        <v>0</v>
      </c>
      <c r="BA2753" s="596"/>
      <c r="BB2753" s="542"/>
      <c r="BC2753" s="580"/>
      <c r="BD2753" s="584"/>
      <c r="BE2753" s="585"/>
      <c r="BF2753" s="595">
        <f>IF(BB2753=0,0,(BD2753/BB2753)*100)</f>
        <v>0</v>
      </c>
      <c r="BG2753" s="596"/>
      <c r="BH2753" s="599">
        <f>AV2753+BB2753</f>
        <v>0</v>
      </c>
      <c r="BI2753" s="600"/>
      <c r="BJ2753" s="630">
        <f>AX2753+BD2753</f>
        <v>0</v>
      </c>
      <c r="BK2753" s="631"/>
      <c r="BL2753" s="595">
        <f>IF(BH2753=0,0,(BJ2753/BH2753)*100)</f>
        <v>0</v>
      </c>
      <c r="BM2753" s="596"/>
      <c r="BN2753" s="656">
        <f>(AF2753*2)+(AL2753*2)+(AR2753*3)+BD2753</f>
        <v>0</v>
      </c>
      <c r="BO2753" s="657"/>
      <c r="BP2753" s="658"/>
      <c r="BQ2753" s="676">
        <f t="shared" ref="BQ2753" si="2684">IF(BS2753=0,0,50*BR2753/BS2753)</f>
        <v>0</v>
      </c>
      <c r="BR2753" s="662">
        <f t="shared" ref="BR2753" si="2685">(BN2753*BU$2725)+(N2753*BU$2726)+(Z2753*BU$2727)+(R2753*BU$2728)+(X2753*BU$2729)+(AB2753*BU$2730)+(V2753*BU$2735)</f>
        <v>0</v>
      </c>
      <c r="BS2753" s="662">
        <f t="shared" ref="BS2753" si="2686">((BB2753-BD2753)*BU$2732)+((AV2753-AX2753)*BU$2731)+(H2753*BU$2733)+(P2753*BU$2734)</f>
        <v>0</v>
      </c>
      <c r="BT2753" s="15"/>
      <c r="BU2753" s="15"/>
      <c r="BV2753" s="95"/>
    </row>
    <row r="2754" spans="1:74" ht="21.75" customHeight="1" x14ac:dyDescent="0.25">
      <c r="A2754" s="95"/>
      <c r="B2754" s="571"/>
      <c r="C2754" s="642" t="str">
        <f>IF(ROSTER!D$36="","",ROSTER!D$36)</f>
        <v/>
      </c>
      <c r="D2754" s="643"/>
      <c r="E2754" s="575"/>
      <c r="F2754" s="577"/>
      <c r="G2754" s="583"/>
      <c r="H2754" s="579"/>
      <c r="I2754" s="545"/>
      <c r="J2754" s="544"/>
      <c r="K2754" s="581"/>
      <c r="L2754" s="586"/>
      <c r="M2754" s="587"/>
      <c r="N2754" s="592" t="s">
        <v>16</v>
      </c>
      <c r="O2754" s="603"/>
      <c r="P2754" s="544"/>
      <c r="Q2754" s="581"/>
      <c r="R2754" s="586"/>
      <c r="S2754" s="587"/>
      <c r="T2754" s="592" t="s">
        <v>16</v>
      </c>
      <c r="U2754" s="592"/>
      <c r="V2754" s="544"/>
      <c r="W2754" s="545"/>
      <c r="X2754" s="594"/>
      <c r="Y2754" s="545"/>
      <c r="Z2754" s="544"/>
      <c r="AA2754" s="545"/>
      <c r="AB2754" s="544"/>
      <c r="AC2754" s="545"/>
      <c r="AD2754" s="544"/>
      <c r="AE2754" s="581"/>
      <c r="AF2754" s="586"/>
      <c r="AG2754" s="587"/>
      <c r="AH2754" s="626"/>
      <c r="AI2754" s="627"/>
      <c r="AJ2754" s="544"/>
      <c r="AK2754" s="581"/>
      <c r="AL2754" s="586"/>
      <c r="AM2754" s="587"/>
      <c r="AN2754" s="626"/>
      <c r="AO2754" s="627"/>
      <c r="AP2754" s="544"/>
      <c r="AQ2754" s="581"/>
      <c r="AR2754" s="586"/>
      <c r="AS2754" s="587"/>
      <c r="AT2754" s="626"/>
      <c r="AU2754" s="627"/>
      <c r="AV2754" s="628"/>
      <c r="AW2754" s="629"/>
      <c r="AX2754" s="632"/>
      <c r="AY2754" s="633"/>
      <c r="AZ2754" s="626"/>
      <c r="BA2754" s="627"/>
      <c r="BB2754" s="544"/>
      <c r="BC2754" s="581"/>
      <c r="BD2754" s="586"/>
      <c r="BE2754" s="587"/>
      <c r="BF2754" s="626"/>
      <c r="BG2754" s="627"/>
      <c r="BH2754" s="628"/>
      <c r="BI2754" s="629"/>
      <c r="BJ2754" s="632"/>
      <c r="BK2754" s="633"/>
      <c r="BL2754" s="626"/>
      <c r="BM2754" s="627"/>
      <c r="BN2754" s="678"/>
      <c r="BO2754" s="679"/>
      <c r="BP2754" s="680"/>
      <c r="BQ2754" s="677"/>
      <c r="BR2754" s="663"/>
      <c r="BS2754" s="663"/>
      <c r="BT2754" s="15"/>
      <c r="BU2754" s="15"/>
      <c r="BV2754" s="95"/>
    </row>
    <row r="2755" spans="1:74" ht="21.75" customHeight="1" x14ac:dyDescent="0.25">
      <c r="A2755" s="95"/>
      <c r="B2755" s="570" t="str">
        <f>IF(ROSTER!B$38="","",ROSTER!B$38)</f>
        <v/>
      </c>
      <c r="C2755" s="572" t="str">
        <f>IF(ROSTER!C$38="","",ROSTER!C$38)</f>
        <v/>
      </c>
      <c r="D2755" s="573"/>
      <c r="E2755" s="574"/>
      <c r="F2755" s="576">
        <f>IF(E2755="y",1,IF(E2755="S",1,0))</f>
        <v>0</v>
      </c>
      <c r="G2755" s="582">
        <f>IF(E2755="S",1,0)</f>
        <v>0</v>
      </c>
      <c r="H2755" s="578"/>
      <c r="I2755" s="543"/>
      <c r="J2755" s="542"/>
      <c r="K2755" s="580"/>
      <c r="L2755" s="584"/>
      <c r="M2755" s="585"/>
      <c r="N2755" s="588">
        <f>L2755+J2755</f>
        <v>0</v>
      </c>
      <c r="O2755" s="589"/>
      <c r="P2755" s="542"/>
      <c r="Q2755" s="580"/>
      <c r="R2755" s="584"/>
      <c r="S2755" s="585"/>
      <c r="T2755" s="588">
        <f>R2755-P2755</f>
        <v>0</v>
      </c>
      <c r="U2755" s="588"/>
      <c r="V2755" s="542"/>
      <c r="W2755" s="543"/>
      <c r="X2755" s="593"/>
      <c r="Y2755" s="543"/>
      <c r="Z2755" s="542"/>
      <c r="AA2755" s="543"/>
      <c r="AB2755" s="542"/>
      <c r="AC2755" s="543"/>
      <c r="AD2755" s="542"/>
      <c r="AE2755" s="580"/>
      <c r="AF2755" s="584"/>
      <c r="AG2755" s="585"/>
      <c r="AH2755" s="595">
        <f>IF(AD2755=0,0,(AF2755/AD2755)*100)</f>
        <v>0</v>
      </c>
      <c r="AI2755" s="596"/>
      <c r="AJ2755" s="542"/>
      <c r="AK2755" s="580"/>
      <c r="AL2755" s="584"/>
      <c r="AM2755" s="585"/>
      <c r="AN2755" s="595">
        <f>IF(AJ2755=0,0,(AL2755/AJ2755)*100)</f>
        <v>0</v>
      </c>
      <c r="AO2755" s="596"/>
      <c r="AP2755" s="542"/>
      <c r="AQ2755" s="580"/>
      <c r="AR2755" s="584"/>
      <c r="AS2755" s="585"/>
      <c r="AT2755" s="595">
        <f>IF(AP2755=0,0,(AR2755/AP2755)*100)</f>
        <v>0</v>
      </c>
      <c r="AU2755" s="596"/>
      <c r="AV2755" s="599">
        <f>AD2755+AJ2755+AP2755</f>
        <v>0</v>
      </c>
      <c r="AW2755" s="600"/>
      <c r="AX2755" s="630">
        <f>AF2755+AL2755+AR2755</f>
        <v>0</v>
      </c>
      <c r="AY2755" s="631"/>
      <c r="AZ2755" s="595">
        <f>IF(AV2755=0,0,(AX2755/AV2755)*100)</f>
        <v>0</v>
      </c>
      <c r="BA2755" s="596"/>
      <c r="BB2755" s="542"/>
      <c r="BC2755" s="580"/>
      <c r="BD2755" s="584"/>
      <c r="BE2755" s="585"/>
      <c r="BF2755" s="595">
        <f>IF(BB2755=0,0,(BD2755/BB2755)*100)</f>
        <v>0</v>
      </c>
      <c r="BG2755" s="596"/>
      <c r="BH2755" s="599">
        <f>AV2755+BB2755</f>
        <v>0</v>
      </c>
      <c r="BI2755" s="600"/>
      <c r="BJ2755" s="630">
        <f>AX2755+BD2755</f>
        <v>0</v>
      </c>
      <c r="BK2755" s="631"/>
      <c r="BL2755" s="595">
        <f>IF(BH2755=0,0,(BJ2755/BH2755)*100)</f>
        <v>0</v>
      </c>
      <c r="BM2755" s="596"/>
      <c r="BN2755" s="656">
        <f>(AF2755*2)+(AL2755*2)+(AR2755*3)+BD2755</f>
        <v>0</v>
      </c>
      <c r="BO2755" s="657"/>
      <c r="BP2755" s="658"/>
      <c r="BQ2755" s="676">
        <f t="shared" ref="BQ2755" si="2687">IF(BS2755=0,0,50*BR2755/BS2755)</f>
        <v>0</v>
      </c>
      <c r="BR2755" s="662">
        <f t="shared" ref="BR2755" si="2688">(BN2755*BU$2725)+(N2755*BU$2726)+(Z2755*BU$2727)+(R2755*BU$2728)+(X2755*BU$2729)+(AB2755*BU$2730)+(V2755*BU$2735)</f>
        <v>0</v>
      </c>
      <c r="BS2755" s="662">
        <f t="shared" ref="BS2755" si="2689">((BB2755-BD2755)*BU$2732)+((AV2755-AX2755)*BU$2731)+(H2755*BU$2733)+(P2755*BU$2734)</f>
        <v>0</v>
      </c>
      <c r="BT2755" s="15"/>
      <c r="BU2755" s="15"/>
      <c r="BV2755" s="95"/>
    </row>
    <row r="2756" spans="1:74" ht="21.75" customHeight="1" x14ac:dyDescent="0.25">
      <c r="A2756" s="95"/>
      <c r="B2756" s="571"/>
      <c r="C2756" s="642" t="str">
        <f>IF(ROSTER!D$38="","",ROSTER!D$38)</f>
        <v/>
      </c>
      <c r="D2756" s="643"/>
      <c r="E2756" s="575"/>
      <c r="F2756" s="577"/>
      <c r="G2756" s="583"/>
      <c r="H2756" s="579"/>
      <c r="I2756" s="545"/>
      <c r="J2756" s="544"/>
      <c r="K2756" s="581"/>
      <c r="L2756" s="586"/>
      <c r="M2756" s="587"/>
      <c r="N2756" s="592" t="s">
        <v>16</v>
      </c>
      <c r="O2756" s="603"/>
      <c r="P2756" s="544"/>
      <c r="Q2756" s="581"/>
      <c r="R2756" s="586"/>
      <c r="S2756" s="587"/>
      <c r="T2756" s="592" t="s">
        <v>16</v>
      </c>
      <c r="U2756" s="592"/>
      <c r="V2756" s="544"/>
      <c r="W2756" s="545"/>
      <c r="X2756" s="594"/>
      <c r="Y2756" s="545"/>
      <c r="Z2756" s="544"/>
      <c r="AA2756" s="545"/>
      <c r="AB2756" s="544"/>
      <c r="AC2756" s="545"/>
      <c r="AD2756" s="544"/>
      <c r="AE2756" s="581"/>
      <c r="AF2756" s="586"/>
      <c r="AG2756" s="587"/>
      <c r="AH2756" s="626"/>
      <c r="AI2756" s="627"/>
      <c r="AJ2756" s="544"/>
      <c r="AK2756" s="581"/>
      <c r="AL2756" s="586"/>
      <c r="AM2756" s="587"/>
      <c r="AN2756" s="626"/>
      <c r="AO2756" s="627"/>
      <c r="AP2756" s="544"/>
      <c r="AQ2756" s="581"/>
      <c r="AR2756" s="586"/>
      <c r="AS2756" s="587"/>
      <c r="AT2756" s="626"/>
      <c r="AU2756" s="627"/>
      <c r="AV2756" s="628"/>
      <c r="AW2756" s="629"/>
      <c r="AX2756" s="632"/>
      <c r="AY2756" s="633"/>
      <c r="AZ2756" s="626"/>
      <c r="BA2756" s="627"/>
      <c r="BB2756" s="544"/>
      <c r="BC2756" s="581"/>
      <c r="BD2756" s="586"/>
      <c r="BE2756" s="587"/>
      <c r="BF2756" s="626"/>
      <c r="BG2756" s="627"/>
      <c r="BH2756" s="628"/>
      <c r="BI2756" s="629"/>
      <c r="BJ2756" s="632"/>
      <c r="BK2756" s="633"/>
      <c r="BL2756" s="626"/>
      <c r="BM2756" s="627"/>
      <c r="BN2756" s="678"/>
      <c r="BO2756" s="679"/>
      <c r="BP2756" s="680"/>
      <c r="BQ2756" s="677"/>
      <c r="BR2756" s="663"/>
      <c r="BS2756" s="663"/>
      <c r="BT2756" s="15"/>
      <c r="BU2756" s="15"/>
      <c r="BV2756" s="95"/>
    </row>
    <row r="2757" spans="1:74" ht="21.75" customHeight="1" x14ac:dyDescent="0.25">
      <c r="A2757" s="95"/>
      <c r="B2757" s="570" t="str">
        <f>IF(ROSTER!B$40="","",ROSTER!B$40)</f>
        <v/>
      </c>
      <c r="C2757" s="572" t="str">
        <f>IF(ROSTER!C$40="","",ROSTER!C$40)</f>
        <v/>
      </c>
      <c r="D2757" s="573"/>
      <c r="E2757" s="574"/>
      <c r="F2757" s="576">
        <f>IF(E2757="y",1,IF(E2757="S",1,0))</f>
        <v>0</v>
      </c>
      <c r="G2757" s="582">
        <f>IF(E2757="S",1,0)</f>
        <v>0</v>
      </c>
      <c r="H2757" s="578"/>
      <c r="I2757" s="543"/>
      <c r="J2757" s="542"/>
      <c r="K2757" s="580"/>
      <c r="L2757" s="584"/>
      <c r="M2757" s="585"/>
      <c r="N2757" s="588">
        <f>L2757+J2757</f>
        <v>0</v>
      </c>
      <c r="O2757" s="589"/>
      <c r="P2757" s="542"/>
      <c r="Q2757" s="580"/>
      <c r="R2757" s="584"/>
      <c r="S2757" s="585"/>
      <c r="T2757" s="588">
        <f>R2757-P2757</f>
        <v>0</v>
      </c>
      <c r="U2757" s="588"/>
      <c r="V2757" s="542"/>
      <c r="W2757" s="543"/>
      <c r="X2757" s="593"/>
      <c r="Y2757" s="543"/>
      <c r="Z2757" s="542"/>
      <c r="AA2757" s="543"/>
      <c r="AB2757" s="542"/>
      <c r="AC2757" s="543"/>
      <c r="AD2757" s="542"/>
      <c r="AE2757" s="580"/>
      <c r="AF2757" s="584"/>
      <c r="AG2757" s="585"/>
      <c r="AH2757" s="595">
        <f>IF(AD2757=0,0,(AF2757/AD2757)*100)</f>
        <v>0</v>
      </c>
      <c r="AI2757" s="596"/>
      <c r="AJ2757" s="542"/>
      <c r="AK2757" s="580"/>
      <c r="AL2757" s="584"/>
      <c r="AM2757" s="585"/>
      <c r="AN2757" s="595">
        <f>IF(AJ2757=0,0,(AL2757/AJ2757)*100)</f>
        <v>0</v>
      </c>
      <c r="AO2757" s="596"/>
      <c r="AP2757" s="542"/>
      <c r="AQ2757" s="580"/>
      <c r="AR2757" s="584"/>
      <c r="AS2757" s="585"/>
      <c r="AT2757" s="595">
        <f>IF(AP2757=0,0,(AR2757/AP2757)*100)</f>
        <v>0</v>
      </c>
      <c r="AU2757" s="596"/>
      <c r="AV2757" s="599">
        <f>AD2757+AJ2757+AP2757</f>
        <v>0</v>
      </c>
      <c r="AW2757" s="600"/>
      <c r="AX2757" s="630">
        <f>AF2757+AL2757+AR2757</f>
        <v>0</v>
      </c>
      <c r="AY2757" s="631"/>
      <c r="AZ2757" s="595">
        <f>IF(AV2757=0,0,(AX2757/AV2757)*100)</f>
        <v>0</v>
      </c>
      <c r="BA2757" s="596"/>
      <c r="BB2757" s="542"/>
      <c r="BC2757" s="580"/>
      <c r="BD2757" s="584"/>
      <c r="BE2757" s="585"/>
      <c r="BF2757" s="595">
        <f>IF(BB2757=0,0,(BD2757/BB2757)*100)</f>
        <v>0</v>
      </c>
      <c r="BG2757" s="596"/>
      <c r="BH2757" s="599">
        <f>AV2757+BB2757</f>
        <v>0</v>
      </c>
      <c r="BI2757" s="600"/>
      <c r="BJ2757" s="630">
        <f>AX2757+BD2757</f>
        <v>0</v>
      </c>
      <c r="BK2757" s="631"/>
      <c r="BL2757" s="595">
        <f>IF(BH2757=0,0,(BJ2757/BH2757)*100)</f>
        <v>0</v>
      </c>
      <c r="BM2757" s="596"/>
      <c r="BN2757" s="656">
        <f>(AF2757*2)+(AL2757*2)+(AR2757*3)+BD2757</f>
        <v>0</v>
      </c>
      <c r="BO2757" s="657"/>
      <c r="BP2757" s="658"/>
      <c r="BQ2757" s="676">
        <f t="shared" ref="BQ2757" si="2690">IF(BS2757=0,0,50*BR2757/BS2757)</f>
        <v>0</v>
      </c>
      <c r="BR2757" s="662">
        <f t="shared" ref="BR2757" si="2691">(BN2757*BU$2725)+(N2757*BU$2726)+(Z2757*BU$2727)+(R2757*BU$2728)+(X2757*BU$2729)+(AB2757*BU$2730)+(V2757*BU$2735)</f>
        <v>0</v>
      </c>
      <c r="BS2757" s="662">
        <f t="shared" ref="BS2757" si="2692">((BB2757-BD2757)*BU$2732)+((AV2757-AX2757)*BU$2731)+(H2757*BU$2733)+(P2757*BU$2734)</f>
        <v>0</v>
      </c>
      <c r="BT2757" s="15"/>
      <c r="BU2757" s="15"/>
      <c r="BV2757" s="95"/>
    </row>
    <row r="2758" spans="1:74" ht="21.75" customHeight="1" x14ac:dyDescent="0.25">
      <c r="A2758" s="95"/>
      <c r="B2758" s="571"/>
      <c r="C2758" s="642" t="str">
        <f>IF(ROSTER!D$40="","",ROSTER!D$40)</f>
        <v/>
      </c>
      <c r="D2758" s="643"/>
      <c r="E2758" s="575"/>
      <c r="F2758" s="577"/>
      <c r="G2758" s="583"/>
      <c r="H2758" s="579"/>
      <c r="I2758" s="545"/>
      <c r="J2758" s="544"/>
      <c r="K2758" s="581"/>
      <c r="L2758" s="586"/>
      <c r="M2758" s="587"/>
      <c r="N2758" s="592" t="s">
        <v>16</v>
      </c>
      <c r="O2758" s="603"/>
      <c r="P2758" s="544"/>
      <c r="Q2758" s="581"/>
      <c r="R2758" s="586"/>
      <c r="S2758" s="587"/>
      <c r="T2758" s="592" t="s">
        <v>16</v>
      </c>
      <c r="U2758" s="592"/>
      <c r="V2758" s="544"/>
      <c r="W2758" s="545"/>
      <c r="X2758" s="594"/>
      <c r="Y2758" s="545"/>
      <c r="Z2758" s="544"/>
      <c r="AA2758" s="545"/>
      <c r="AB2758" s="544"/>
      <c r="AC2758" s="545"/>
      <c r="AD2758" s="544"/>
      <c r="AE2758" s="581"/>
      <c r="AF2758" s="586"/>
      <c r="AG2758" s="587"/>
      <c r="AH2758" s="626"/>
      <c r="AI2758" s="627"/>
      <c r="AJ2758" s="544"/>
      <c r="AK2758" s="581"/>
      <c r="AL2758" s="586"/>
      <c r="AM2758" s="587"/>
      <c r="AN2758" s="626"/>
      <c r="AO2758" s="627"/>
      <c r="AP2758" s="544"/>
      <c r="AQ2758" s="581"/>
      <c r="AR2758" s="586"/>
      <c r="AS2758" s="587"/>
      <c r="AT2758" s="626"/>
      <c r="AU2758" s="627"/>
      <c r="AV2758" s="628"/>
      <c r="AW2758" s="629"/>
      <c r="AX2758" s="632"/>
      <c r="AY2758" s="633"/>
      <c r="AZ2758" s="626"/>
      <c r="BA2758" s="627"/>
      <c r="BB2758" s="544"/>
      <c r="BC2758" s="581"/>
      <c r="BD2758" s="586"/>
      <c r="BE2758" s="587"/>
      <c r="BF2758" s="626"/>
      <c r="BG2758" s="627"/>
      <c r="BH2758" s="628"/>
      <c r="BI2758" s="629"/>
      <c r="BJ2758" s="632"/>
      <c r="BK2758" s="633"/>
      <c r="BL2758" s="626"/>
      <c r="BM2758" s="627"/>
      <c r="BN2758" s="678"/>
      <c r="BO2758" s="679"/>
      <c r="BP2758" s="680"/>
      <c r="BQ2758" s="677"/>
      <c r="BR2758" s="663"/>
      <c r="BS2758" s="663"/>
      <c r="BT2758" s="15"/>
      <c r="BU2758" s="15"/>
      <c r="BV2758" s="95"/>
    </row>
    <row r="2759" spans="1:74" ht="21.75" customHeight="1" x14ac:dyDescent="0.25">
      <c r="A2759" s="95"/>
      <c r="B2759" s="570" t="str">
        <f>IF(ROSTER!B$42="","",ROSTER!B$42)</f>
        <v/>
      </c>
      <c r="C2759" s="572" t="str">
        <f>IF(ROSTER!C$42="","",ROSTER!C$42)</f>
        <v/>
      </c>
      <c r="D2759" s="573"/>
      <c r="E2759" s="574"/>
      <c r="F2759" s="576">
        <f>IF(E2759="y",1,IF(E2759="S",1,0))</f>
        <v>0</v>
      </c>
      <c r="G2759" s="582">
        <f>IF(E2759="S",1,0)</f>
        <v>0</v>
      </c>
      <c r="H2759" s="578"/>
      <c r="I2759" s="543"/>
      <c r="J2759" s="542"/>
      <c r="K2759" s="580"/>
      <c r="L2759" s="584"/>
      <c r="M2759" s="585"/>
      <c r="N2759" s="588">
        <f>L2759+J2759</f>
        <v>0</v>
      </c>
      <c r="O2759" s="589"/>
      <c r="P2759" s="542"/>
      <c r="Q2759" s="580"/>
      <c r="R2759" s="584"/>
      <c r="S2759" s="585"/>
      <c r="T2759" s="588">
        <f>R2759-P2759</f>
        <v>0</v>
      </c>
      <c r="U2759" s="588"/>
      <c r="V2759" s="542"/>
      <c r="W2759" s="543"/>
      <c r="X2759" s="593"/>
      <c r="Y2759" s="543"/>
      <c r="Z2759" s="542"/>
      <c r="AA2759" s="543"/>
      <c r="AB2759" s="542"/>
      <c r="AC2759" s="543"/>
      <c r="AD2759" s="542"/>
      <c r="AE2759" s="580"/>
      <c r="AF2759" s="584"/>
      <c r="AG2759" s="585"/>
      <c r="AH2759" s="595">
        <f>IF(AD2759=0,0,(AF2759/AD2759)*100)</f>
        <v>0</v>
      </c>
      <c r="AI2759" s="596"/>
      <c r="AJ2759" s="542"/>
      <c r="AK2759" s="580"/>
      <c r="AL2759" s="584"/>
      <c r="AM2759" s="585"/>
      <c r="AN2759" s="595">
        <f>IF(AJ2759=0,0,(AL2759/AJ2759)*100)</f>
        <v>0</v>
      </c>
      <c r="AO2759" s="596"/>
      <c r="AP2759" s="542"/>
      <c r="AQ2759" s="580"/>
      <c r="AR2759" s="584"/>
      <c r="AS2759" s="585"/>
      <c r="AT2759" s="595">
        <f>IF(AP2759=0,0,(AR2759/AP2759)*100)</f>
        <v>0</v>
      </c>
      <c r="AU2759" s="596"/>
      <c r="AV2759" s="599">
        <f>AD2759+AJ2759+AP2759</f>
        <v>0</v>
      </c>
      <c r="AW2759" s="600"/>
      <c r="AX2759" s="630">
        <f>AF2759+AL2759+AR2759</f>
        <v>0</v>
      </c>
      <c r="AY2759" s="631"/>
      <c r="AZ2759" s="595">
        <f>IF(AV2759=0,0,(AX2759/AV2759)*100)</f>
        <v>0</v>
      </c>
      <c r="BA2759" s="596"/>
      <c r="BB2759" s="542"/>
      <c r="BC2759" s="580"/>
      <c r="BD2759" s="584"/>
      <c r="BE2759" s="585"/>
      <c r="BF2759" s="595">
        <f>IF(BB2759=0,0,(BD2759/BB2759)*100)</f>
        <v>0</v>
      </c>
      <c r="BG2759" s="596"/>
      <c r="BH2759" s="599">
        <f>AV2759+BB2759</f>
        <v>0</v>
      </c>
      <c r="BI2759" s="600"/>
      <c r="BJ2759" s="630">
        <f>AX2759+BD2759</f>
        <v>0</v>
      </c>
      <c r="BK2759" s="631"/>
      <c r="BL2759" s="595">
        <f>IF(BH2759=0,0,(BJ2759/BH2759)*100)</f>
        <v>0</v>
      </c>
      <c r="BM2759" s="596"/>
      <c r="BN2759" s="656">
        <f>(AF2759*2)+(AL2759*2)+(AR2759*3)+BD2759</f>
        <v>0</v>
      </c>
      <c r="BO2759" s="657"/>
      <c r="BP2759" s="658"/>
      <c r="BQ2759" s="676">
        <f t="shared" ref="BQ2759" si="2693">IF(BS2759=0,0,50*BR2759/BS2759)</f>
        <v>0</v>
      </c>
      <c r="BR2759" s="662">
        <f t="shared" ref="BR2759" si="2694">(BN2759*BU$2725)+(N2759*BU$2726)+(Z2759*BU$2727)+(R2759*BU$2728)+(X2759*BU$2729)+(AB2759*BU$2730)+(V2759*BU$2735)</f>
        <v>0</v>
      </c>
      <c r="BS2759" s="662">
        <f t="shared" ref="BS2759" si="2695">((BB2759-BD2759)*BU$2732)+((AV2759-AX2759)*BU$2731)+(H2759*BU$2733)+(P2759*BU$2734)</f>
        <v>0</v>
      </c>
      <c r="BT2759" s="15"/>
      <c r="BU2759" s="15"/>
      <c r="BV2759" s="95"/>
    </row>
    <row r="2760" spans="1:74" ht="21.75" customHeight="1" x14ac:dyDescent="0.25">
      <c r="A2760" s="95"/>
      <c r="B2760" s="571"/>
      <c r="C2760" s="642" t="str">
        <f>IF(ROSTER!D$42="","",ROSTER!D$42)</f>
        <v/>
      </c>
      <c r="D2760" s="643"/>
      <c r="E2760" s="575"/>
      <c r="F2760" s="577"/>
      <c r="G2760" s="583"/>
      <c r="H2760" s="579"/>
      <c r="I2760" s="545"/>
      <c r="J2760" s="544"/>
      <c r="K2760" s="581"/>
      <c r="L2760" s="586"/>
      <c r="M2760" s="587"/>
      <c r="N2760" s="592" t="s">
        <v>16</v>
      </c>
      <c r="O2760" s="603"/>
      <c r="P2760" s="544"/>
      <c r="Q2760" s="581"/>
      <c r="R2760" s="586"/>
      <c r="S2760" s="587"/>
      <c r="T2760" s="592" t="s">
        <v>16</v>
      </c>
      <c r="U2760" s="592"/>
      <c r="V2760" s="544"/>
      <c r="W2760" s="545"/>
      <c r="X2760" s="594"/>
      <c r="Y2760" s="545"/>
      <c r="Z2760" s="544"/>
      <c r="AA2760" s="545"/>
      <c r="AB2760" s="544"/>
      <c r="AC2760" s="545"/>
      <c r="AD2760" s="544"/>
      <c r="AE2760" s="581"/>
      <c r="AF2760" s="586"/>
      <c r="AG2760" s="587"/>
      <c r="AH2760" s="626"/>
      <c r="AI2760" s="627"/>
      <c r="AJ2760" s="544"/>
      <c r="AK2760" s="581"/>
      <c r="AL2760" s="586"/>
      <c r="AM2760" s="587"/>
      <c r="AN2760" s="626"/>
      <c r="AO2760" s="627"/>
      <c r="AP2760" s="544"/>
      <c r="AQ2760" s="581"/>
      <c r="AR2760" s="586"/>
      <c r="AS2760" s="587"/>
      <c r="AT2760" s="626"/>
      <c r="AU2760" s="627"/>
      <c r="AV2760" s="628"/>
      <c r="AW2760" s="629"/>
      <c r="AX2760" s="632"/>
      <c r="AY2760" s="633"/>
      <c r="AZ2760" s="626"/>
      <c r="BA2760" s="627"/>
      <c r="BB2760" s="544"/>
      <c r="BC2760" s="581"/>
      <c r="BD2760" s="586"/>
      <c r="BE2760" s="587"/>
      <c r="BF2760" s="626"/>
      <c r="BG2760" s="627"/>
      <c r="BH2760" s="628"/>
      <c r="BI2760" s="629"/>
      <c r="BJ2760" s="632"/>
      <c r="BK2760" s="633"/>
      <c r="BL2760" s="626"/>
      <c r="BM2760" s="627"/>
      <c r="BN2760" s="678"/>
      <c r="BO2760" s="679"/>
      <c r="BP2760" s="680"/>
      <c r="BQ2760" s="677"/>
      <c r="BR2760" s="663"/>
      <c r="BS2760" s="663"/>
      <c r="BT2760" s="15"/>
      <c r="BU2760" s="15"/>
      <c r="BV2760" s="95"/>
    </row>
    <row r="2761" spans="1:74" ht="21.75" customHeight="1" x14ac:dyDescent="0.25">
      <c r="A2761" s="95"/>
      <c r="B2761" s="570" t="str">
        <f>IF(ROSTER!B$44="","",ROSTER!B$44)</f>
        <v/>
      </c>
      <c r="C2761" s="572" t="str">
        <f>IF(ROSTER!C$44="","",ROSTER!C$44)</f>
        <v/>
      </c>
      <c r="D2761" s="573"/>
      <c r="E2761" s="574"/>
      <c r="F2761" s="576">
        <f>IF(E2761="y",1,IF(E2761="S",1,0))</f>
        <v>0</v>
      </c>
      <c r="G2761" s="582">
        <f>IF(E2761="S",1,0)</f>
        <v>0</v>
      </c>
      <c r="H2761" s="578"/>
      <c r="I2761" s="543"/>
      <c r="J2761" s="542"/>
      <c r="K2761" s="580"/>
      <c r="L2761" s="584"/>
      <c r="M2761" s="585"/>
      <c r="N2761" s="588">
        <f>L2761+J2761</f>
        <v>0</v>
      </c>
      <c r="O2761" s="589"/>
      <c r="P2761" s="542"/>
      <c r="Q2761" s="580"/>
      <c r="R2761" s="584"/>
      <c r="S2761" s="585"/>
      <c r="T2761" s="588">
        <f>R2761-P2761</f>
        <v>0</v>
      </c>
      <c r="U2761" s="588"/>
      <c r="V2761" s="542"/>
      <c r="W2761" s="543"/>
      <c r="X2761" s="593"/>
      <c r="Y2761" s="543"/>
      <c r="Z2761" s="542"/>
      <c r="AA2761" s="543"/>
      <c r="AB2761" s="542"/>
      <c r="AC2761" s="543"/>
      <c r="AD2761" s="542"/>
      <c r="AE2761" s="580"/>
      <c r="AF2761" s="584"/>
      <c r="AG2761" s="585"/>
      <c r="AH2761" s="595">
        <f>IF(AD2761=0,0,(AF2761/AD2761)*100)</f>
        <v>0</v>
      </c>
      <c r="AI2761" s="596"/>
      <c r="AJ2761" s="542"/>
      <c r="AK2761" s="580"/>
      <c r="AL2761" s="584"/>
      <c r="AM2761" s="585"/>
      <c r="AN2761" s="595">
        <f>IF(AJ2761=0,0,(AL2761/AJ2761)*100)</f>
        <v>0</v>
      </c>
      <c r="AO2761" s="596"/>
      <c r="AP2761" s="542"/>
      <c r="AQ2761" s="580"/>
      <c r="AR2761" s="584"/>
      <c r="AS2761" s="585"/>
      <c r="AT2761" s="595">
        <f>IF(AP2761=0,0,(AR2761/AP2761)*100)</f>
        <v>0</v>
      </c>
      <c r="AU2761" s="596"/>
      <c r="AV2761" s="599">
        <f>AD2761+AJ2761+AP2761</f>
        <v>0</v>
      </c>
      <c r="AW2761" s="600"/>
      <c r="AX2761" s="630">
        <f>AF2761+AL2761+AR2761</f>
        <v>0</v>
      </c>
      <c r="AY2761" s="631"/>
      <c r="AZ2761" s="595">
        <f>IF(AV2761=0,0,(AX2761/AV2761)*100)</f>
        <v>0</v>
      </c>
      <c r="BA2761" s="596"/>
      <c r="BB2761" s="542"/>
      <c r="BC2761" s="580"/>
      <c r="BD2761" s="584"/>
      <c r="BE2761" s="585"/>
      <c r="BF2761" s="595">
        <f>IF(BB2761=0,0,(BD2761/BB2761)*100)</f>
        <v>0</v>
      </c>
      <c r="BG2761" s="596"/>
      <c r="BH2761" s="599">
        <f>AV2761+BB2761</f>
        <v>0</v>
      </c>
      <c r="BI2761" s="600"/>
      <c r="BJ2761" s="630">
        <f>AX2761+BD2761</f>
        <v>0</v>
      </c>
      <c r="BK2761" s="631"/>
      <c r="BL2761" s="595">
        <f>IF(BH2761=0,0,(BJ2761/BH2761)*100)</f>
        <v>0</v>
      </c>
      <c r="BM2761" s="596"/>
      <c r="BN2761" s="656">
        <f>(AF2761*2)+(AL2761*2)+(AR2761*3)+BD2761</f>
        <v>0</v>
      </c>
      <c r="BO2761" s="657"/>
      <c r="BP2761" s="658"/>
      <c r="BQ2761" s="676">
        <f t="shared" ref="BQ2761" si="2696">IF(BS2761=0,0,50*BR2761/BS2761)</f>
        <v>0</v>
      </c>
      <c r="BR2761" s="662">
        <f t="shared" ref="BR2761" si="2697">(BN2761*BU$2725)+(N2761*BU$2726)+(Z2761*BU$2727)+(R2761*BU$2728)+(X2761*BU$2729)+(AB2761*BU$2730)+(V2761*BU$2735)</f>
        <v>0</v>
      </c>
      <c r="BS2761" s="662">
        <f t="shared" ref="BS2761" si="2698">((BB2761-BD2761)*BU$2732)+((AV2761-AX2761)*BU$2731)+(H2761*BU$2733)+(P2761*BU$2734)</f>
        <v>0</v>
      </c>
      <c r="BT2761" s="15"/>
      <c r="BU2761" s="15"/>
      <c r="BV2761" s="95"/>
    </row>
    <row r="2762" spans="1:74" ht="21.75" customHeight="1" x14ac:dyDescent="0.25">
      <c r="A2762" s="95"/>
      <c r="B2762" s="571"/>
      <c r="C2762" s="642" t="str">
        <f>IF(ROSTER!D$44="","",ROSTER!D$44)</f>
        <v/>
      </c>
      <c r="D2762" s="643"/>
      <c r="E2762" s="575"/>
      <c r="F2762" s="577"/>
      <c r="G2762" s="583"/>
      <c r="H2762" s="579"/>
      <c r="I2762" s="545"/>
      <c r="J2762" s="544"/>
      <c r="K2762" s="581"/>
      <c r="L2762" s="586"/>
      <c r="M2762" s="587"/>
      <c r="N2762" s="592" t="s">
        <v>16</v>
      </c>
      <c r="O2762" s="603"/>
      <c r="P2762" s="544"/>
      <c r="Q2762" s="581"/>
      <c r="R2762" s="586"/>
      <c r="S2762" s="587"/>
      <c r="T2762" s="592" t="s">
        <v>16</v>
      </c>
      <c r="U2762" s="592"/>
      <c r="V2762" s="544"/>
      <c r="W2762" s="545"/>
      <c r="X2762" s="594"/>
      <c r="Y2762" s="545"/>
      <c r="Z2762" s="544"/>
      <c r="AA2762" s="545"/>
      <c r="AB2762" s="544"/>
      <c r="AC2762" s="545"/>
      <c r="AD2762" s="544"/>
      <c r="AE2762" s="581"/>
      <c r="AF2762" s="586"/>
      <c r="AG2762" s="587"/>
      <c r="AH2762" s="626"/>
      <c r="AI2762" s="627"/>
      <c r="AJ2762" s="544"/>
      <c r="AK2762" s="581"/>
      <c r="AL2762" s="586"/>
      <c r="AM2762" s="587"/>
      <c r="AN2762" s="626"/>
      <c r="AO2762" s="627"/>
      <c r="AP2762" s="544"/>
      <c r="AQ2762" s="581"/>
      <c r="AR2762" s="586"/>
      <c r="AS2762" s="587"/>
      <c r="AT2762" s="626"/>
      <c r="AU2762" s="627"/>
      <c r="AV2762" s="628"/>
      <c r="AW2762" s="629"/>
      <c r="AX2762" s="632"/>
      <c r="AY2762" s="633"/>
      <c r="AZ2762" s="626"/>
      <c r="BA2762" s="627"/>
      <c r="BB2762" s="544"/>
      <c r="BC2762" s="581"/>
      <c r="BD2762" s="586"/>
      <c r="BE2762" s="587"/>
      <c r="BF2762" s="626"/>
      <c r="BG2762" s="627"/>
      <c r="BH2762" s="628"/>
      <c r="BI2762" s="629"/>
      <c r="BJ2762" s="632"/>
      <c r="BK2762" s="633"/>
      <c r="BL2762" s="626"/>
      <c r="BM2762" s="627"/>
      <c r="BN2762" s="678"/>
      <c r="BO2762" s="679"/>
      <c r="BP2762" s="680"/>
      <c r="BQ2762" s="677"/>
      <c r="BR2762" s="663"/>
      <c r="BS2762" s="663"/>
      <c r="BT2762" s="15"/>
      <c r="BU2762" s="15"/>
      <c r="BV2762" s="95"/>
    </row>
    <row r="2763" spans="1:74" ht="21.75" customHeight="1" x14ac:dyDescent="0.25">
      <c r="A2763" s="95"/>
      <c r="B2763" s="570" t="str">
        <f>IF(ROSTER!B$46="","",ROSTER!B$46)</f>
        <v/>
      </c>
      <c r="C2763" s="572" t="str">
        <f>IF(ROSTER!C$46="","",ROSTER!C$46)</f>
        <v/>
      </c>
      <c r="D2763" s="573"/>
      <c r="E2763" s="574"/>
      <c r="F2763" s="576">
        <f>IF(E2763="y",1,IF(E2763="S",1,0))</f>
        <v>0</v>
      </c>
      <c r="G2763" s="582">
        <f>IF(E2763="S",1,0)</f>
        <v>0</v>
      </c>
      <c r="H2763" s="578"/>
      <c r="I2763" s="543"/>
      <c r="J2763" s="542"/>
      <c r="K2763" s="580"/>
      <c r="L2763" s="584"/>
      <c r="M2763" s="585"/>
      <c r="N2763" s="588">
        <f>L2763+J2763</f>
        <v>0</v>
      </c>
      <c r="O2763" s="589"/>
      <c r="P2763" s="542"/>
      <c r="Q2763" s="580"/>
      <c r="R2763" s="584"/>
      <c r="S2763" s="585"/>
      <c r="T2763" s="588">
        <f>R2763-P2763</f>
        <v>0</v>
      </c>
      <c r="U2763" s="588"/>
      <c r="V2763" s="542"/>
      <c r="W2763" s="543"/>
      <c r="X2763" s="593"/>
      <c r="Y2763" s="543"/>
      <c r="Z2763" s="542"/>
      <c r="AA2763" s="543"/>
      <c r="AB2763" s="542"/>
      <c r="AC2763" s="543"/>
      <c r="AD2763" s="542"/>
      <c r="AE2763" s="580"/>
      <c r="AF2763" s="584"/>
      <c r="AG2763" s="585"/>
      <c r="AH2763" s="595">
        <f>IF(AD2763=0,0,(AF2763/AD2763)*100)</f>
        <v>0</v>
      </c>
      <c r="AI2763" s="596"/>
      <c r="AJ2763" s="542"/>
      <c r="AK2763" s="580"/>
      <c r="AL2763" s="584"/>
      <c r="AM2763" s="585"/>
      <c r="AN2763" s="595">
        <f>IF(AJ2763=0,0,(AL2763/AJ2763)*100)</f>
        <v>0</v>
      </c>
      <c r="AO2763" s="596"/>
      <c r="AP2763" s="542"/>
      <c r="AQ2763" s="580"/>
      <c r="AR2763" s="584"/>
      <c r="AS2763" s="585"/>
      <c r="AT2763" s="595">
        <f>IF(AP2763=0,0,(AR2763/AP2763)*100)</f>
        <v>0</v>
      </c>
      <c r="AU2763" s="596"/>
      <c r="AV2763" s="599">
        <f>AD2763+AJ2763+AP2763</f>
        <v>0</v>
      </c>
      <c r="AW2763" s="600"/>
      <c r="AX2763" s="630">
        <f>AF2763+AL2763+AR2763</f>
        <v>0</v>
      </c>
      <c r="AY2763" s="631"/>
      <c r="AZ2763" s="595">
        <f>IF(AV2763=0,0,(AX2763/AV2763)*100)</f>
        <v>0</v>
      </c>
      <c r="BA2763" s="596"/>
      <c r="BB2763" s="542"/>
      <c r="BC2763" s="580"/>
      <c r="BD2763" s="584"/>
      <c r="BE2763" s="585"/>
      <c r="BF2763" s="595">
        <f>IF(BB2763=0,0,(BD2763/BB2763)*100)</f>
        <v>0</v>
      </c>
      <c r="BG2763" s="596"/>
      <c r="BH2763" s="599">
        <f>AV2763+BB2763</f>
        <v>0</v>
      </c>
      <c r="BI2763" s="600"/>
      <c r="BJ2763" s="630">
        <f>AX2763+BD2763</f>
        <v>0</v>
      </c>
      <c r="BK2763" s="631"/>
      <c r="BL2763" s="595">
        <f>IF(BH2763=0,0,(BJ2763/BH2763)*100)</f>
        <v>0</v>
      </c>
      <c r="BM2763" s="596"/>
      <c r="BN2763" s="656">
        <f>(AF2763*2)+(AL2763*2)+(AR2763*3)+BD2763</f>
        <v>0</v>
      </c>
      <c r="BO2763" s="657"/>
      <c r="BP2763" s="658"/>
      <c r="BQ2763" s="676">
        <f t="shared" ref="BQ2763" si="2699">IF(BS2763=0,0,50*BR2763/BS2763)</f>
        <v>0</v>
      </c>
      <c r="BR2763" s="662">
        <f t="shared" ref="BR2763" si="2700">(BN2763*BU$2725)+(N2763*BU$2726)+(Z2763*BU$2727)+(R2763*BU$2728)+(X2763*BU$2729)+(AB2763*BU$2730)+(V2763*BU$2735)</f>
        <v>0</v>
      </c>
      <c r="BS2763" s="662">
        <f t="shared" ref="BS2763" si="2701">((BB2763-BD2763)*BU$2732)+((AV2763-AX2763)*BU$2731)+(H2763*BU$2733)+(P2763*BU$2734)</f>
        <v>0</v>
      </c>
      <c r="BT2763" s="15"/>
      <c r="BU2763" s="15"/>
      <c r="BV2763" s="95"/>
    </row>
    <row r="2764" spans="1:74" ht="22.5" customHeight="1" thickBot="1" x14ac:dyDescent="0.3">
      <c r="A2764" s="95"/>
      <c r="B2764" s="571"/>
      <c r="C2764" s="642" t="str">
        <f>IF(ROSTER!D$46="","",ROSTER!D$46)</f>
        <v/>
      </c>
      <c r="D2764" s="643"/>
      <c r="E2764" s="575"/>
      <c r="F2764" s="577"/>
      <c r="G2764" s="583"/>
      <c r="H2764" s="579"/>
      <c r="I2764" s="545"/>
      <c r="J2764" s="544"/>
      <c r="K2764" s="581"/>
      <c r="L2764" s="586"/>
      <c r="M2764" s="587"/>
      <c r="N2764" s="590" t="s">
        <v>16</v>
      </c>
      <c r="O2764" s="591"/>
      <c r="P2764" s="544"/>
      <c r="Q2764" s="581"/>
      <c r="R2764" s="586"/>
      <c r="S2764" s="587"/>
      <c r="T2764" s="592" t="s">
        <v>16</v>
      </c>
      <c r="U2764" s="592"/>
      <c r="V2764" s="544"/>
      <c r="W2764" s="545"/>
      <c r="X2764" s="594"/>
      <c r="Y2764" s="545"/>
      <c r="Z2764" s="544"/>
      <c r="AA2764" s="545"/>
      <c r="AB2764" s="544"/>
      <c r="AC2764" s="545"/>
      <c r="AD2764" s="544"/>
      <c r="AE2764" s="581"/>
      <c r="AF2764" s="586"/>
      <c r="AG2764" s="587"/>
      <c r="AH2764" s="597"/>
      <c r="AI2764" s="598"/>
      <c r="AJ2764" s="544"/>
      <c r="AK2764" s="581"/>
      <c r="AL2764" s="586"/>
      <c r="AM2764" s="587"/>
      <c r="AN2764" s="597"/>
      <c r="AO2764" s="598"/>
      <c r="AP2764" s="544"/>
      <c r="AQ2764" s="581"/>
      <c r="AR2764" s="586"/>
      <c r="AS2764" s="587"/>
      <c r="AT2764" s="597"/>
      <c r="AU2764" s="598"/>
      <c r="AV2764" s="601"/>
      <c r="AW2764" s="602"/>
      <c r="AX2764" s="701"/>
      <c r="AY2764" s="702"/>
      <c r="AZ2764" s="597"/>
      <c r="BA2764" s="598"/>
      <c r="BB2764" s="544"/>
      <c r="BC2764" s="581"/>
      <c r="BD2764" s="586"/>
      <c r="BE2764" s="587"/>
      <c r="BF2764" s="597"/>
      <c r="BG2764" s="598"/>
      <c r="BH2764" s="601"/>
      <c r="BI2764" s="602"/>
      <c r="BJ2764" s="701"/>
      <c r="BK2764" s="702"/>
      <c r="BL2764" s="597"/>
      <c r="BM2764" s="598"/>
      <c r="BN2764" s="659"/>
      <c r="BO2764" s="660"/>
      <c r="BP2764" s="661"/>
      <c r="BQ2764" s="677"/>
      <c r="BR2764" s="663"/>
      <c r="BS2764" s="663"/>
      <c r="BT2764" s="15"/>
      <c r="BU2764" s="15"/>
      <c r="BV2764" s="95"/>
    </row>
    <row r="2765" spans="1:74" s="21" customFormat="1" ht="33.4" customHeight="1" x14ac:dyDescent="0.45">
      <c r="A2765" s="98"/>
      <c r="B2765" s="612"/>
      <c r="C2765" s="613"/>
      <c r="D2765" s="613" t="s">
        <v>10</v>
      </c>
      <c r="E2765" s="616"/>
      <c r="F2765" s="279"/>
      <c r="G2765" s="279"/>
      <c r="H2765" s="517">
        <f>SUM(H2725:I2764)</f>
        <v>0</v>
      </c>
      <c r="I2765" s="618"/>
      <c r="J2765" s="517">
        <f>SUM(J2725:K2764)</f>
        <v>0</v>
      </c>
      <c r="K2765" s="618"/>
      <c r="L2765" s="620">
        <f>SUM(L2725:M2764)</f>
        <v>0</v>
      </c>
      <c r="M2765" s="621"/>
      <c r="N2765" s="548">
        <f>L2765+J2765</f>
        <v>0</v>
      </c>
      <c r="O2765" s="518"/>
      <c r="P2765" s="620">
        <f>SUM(P2725:Q2764)</f>
        <v>0</v>
      </c>
      <c r="Q2765" s="618"/>
      <c r="R2765" s="620">
        <f>SUM(R2725:S2764)</f>
        <v>0</v>
      </c>
      <c r="S2765" s="621"/>
      <c r="T2765" s="548">
        <f>R2765-P2765</f>
        <v>0</v>
      </c>
      <c r="U2765" s="518"/>
      <c r="V2765" s="517">
        <f>SUM(V2725:W2764)</f>
        <v>0</v>
      </c>
      <c r="W2765" s="518"/>
      <c r="X2765" s="621">
        <f>SUM(X2725:Y2764)</f>
        <v>0</v>
      </c>
      <c r="Y2765" s="621"/>
      <c r="Z2765" s="517">
        <f>SUM(Z2725:AA2764)</f>
        <v>0</v>
      </c>
      <c r="AA2765" s="518"/>
      <c r="AB2765" s="517">
        <f>SUM(AB2725:AC2764)</f>
        <v>0</v>
      </c>
      <c r="AC2765" s="518"/>
      <c r="AD2765" s="621">
        <f>SUM(AD2725:AE2764)</f>
        <v>0</v>
      </c>
      <c r="AE2765" s="618"/>
      <c r="AF2765" s="620">
        <f>SUM(AF2725:AG2764)</f>
        <v>0</v>
      </c>
      <c r="AG2765" s="621"/>
      <c r="AH2765" s="548">
        <f>IF(AD2765=0,0,(AF2765/AD2765)*100)</f>
        <v>0</v>
      </c>
      <c r="AI2765" s="518"/>
      <c r="AJ2765" s="620">
        <f>SUM(AJ2725:AK2764)</f>
        <v>0</v>
      </c>
      <c r="AK2765" s="618"/>
      <c r="AL2765" s="620">
        <f>SUM(AL2725:AM2764)</f>
        <v>0</v>
      </c>
      <c r="AM2765" s="621"/>
      <c r="AN2765" s="548">
        <f>IF(AJ2765=0,0,(AL2765/AJ2765)*100)</f>
        <v>0</v>
      </c>
      <c r="AO2765" s="518"/>
      <c r="AP2765" s="620">
        <f>SUM(AP2725:AQ2764)</f>
        <v>0</v>
      </c>
      <c r="AQ2765" s="618"/>
      <c r="AR2765" s="620">
        <f>SUM(AR2725:AS2764)</f>
        <v>0</v>
      </c>
      <c r="AS2765" s="621"/>
      <c r="AT2765" s="548">
        <f>IF(AP2765=0,0,(AR2765/AP2765)*100)</f>
        <v>0</v>
      </c>
      <c r="AU2765" s="518"/>
      <c r="AV2765" s="517">
        <f>AD2765+AJ2765+AP2765</f>
        <v>0</v>
      </c>
      <c r="AW2765" s="618"/>
      <c r="AX2765" s="620">
        <f>AF2765+AL2765+AR2765</f>
        <v>0</v>
      </c>
      <c r="AY2765" s="624"/>
      <c r="AZ2765" s="548">
        <f>IF(AV2765=0,0,(AX2765/AV2765)*100)</f>
        <v>0</v>
      </c>
      <c r="BA2765" s="518"/>
      <c r="BB2765" s="620">
        <f>SUM(BB2725:BC2764)</f>
        <v>0</v>
      </c>
      <c r="BC2765" s="618"/>
      <c r="BD2765" s="620">
        <f>SUM(BD2725:BE2764)</f>
        <v>0</v>
      </c>
      <c r="BE2765" s="621"/>
      <c r="BF2765" s="548">
        <f>IF(BB2765=0,0,(BD2765/BB2765)*100)</f>
        <v>0</v>
      </c>
      <c r="BG2765" s="518"/>
      <c r="BH2765" s="517">
        <f>AV2765+BB2765</f>
        <v>0</v>
      </c>
      <c r="BI2765" s="618"/>
      <c r="BJ2765" s="620">
        <f>AX2765+BD2765</f>
        <v>0</v>
      </c>
      <c r="BK2765" s="624"/>
      <c r="BL2765" s="548">
        <f>IF(BH2765=0,0,(BJ2765/BH2765)*100)</f>
        <v>0</v>
      </c>
      <c r="BM2765" s="664"/>
      <c r="BN2765" s="666">
        <f>SUM(BN2725:BP2764)</f>
        <v>0</v>
      </c>
      <c r="BO2765" s="667"/>
      <c r="BP2765" s="668"/>
      <c r="BQ2765" s="681">
        <f>SUM(BQ2725:BQ2764)</f>
        <v>0</v>
      </c>
      <c r="BR2765" s="685">
        <f t="shared" ref="BR2765" si="2702">(BN2765*BU$2725)+(N2765*BU$2726)+(Z2765*BU$2727)+(R2765*BU$2728)+(X2765*BU$2729)+(AB2765*BU$2730)+(V2765*BU$2735)</f>
        <v>0</v>
      </c>
      <c r="BS2765" s="683">
        <f t="shared" ref="BS2765" si="2703">((BB2765-BD2765)*BU$2732)+((AV2765-AX2765)*BU$2731)+(H2765*BU$2733)+(P2765*BU$2734)</f>
        <v>0</v>
      </c>
      <c r="BT2765" s="20"/>
      <c r="BU2765" s="20"/>
      <c r="BV2765" s="98"/>
    </row>
    <row r="2766" spans="1:74" s="21" customFormat="1" ht="33.950000000000003" customHeight="1" thickBot="1" x14ac:dyDescent="0.5">
      <c r="A2766" s="98"/>
      <c r="B2766" s="614"/>
      <c r="C2766" s="615"/>
      <c r="D2766" s="615"/>
      <c r="E2766" s="617"/>
      <c r="F2766" s="280"/>
      <c r="G2766" s="280"/>
      <c r="H2766" s="519"/>
      <c r="I2766" s="619"/>
      <c r="J2766" s="519"/>
      <c r="K2766" s="619"/>
      <c r="L2766" s="622"/>
      <c r="M2766" s="623"/>
      <c r="N2766" s="549" t="s">
        <v>16</v>
      </c>
      <c r="O2766" s="520"/>
      <c r="P2766" s="622"/>
      <c r="Q2766" s="619"/>
      <c r="R2766" s="622"/>
      <c r="S2766" s="623"/>
      <c r="T2766" s="549" t="s">
        <v>16</v>
      </c>
      <c r="U2766" s="520"/>
      <c r="V2766" s="519"/>
      <c r="W2766" s="520"/>
      <c r="X2766" s="623"/>
      <c r="Y2766" s="623"/>
      <c r="Z2766" s="519"/>
      <c r="AA2766" s="520"/>
      <c r="AB2766" s="519"/>
      <c r="AC2766" s="520"/>
      <c r="AD2766" s="623"/>
      <c r="AE2766" s="619"/>
      <c r="AF2766" s="622"/>
      <c r="AG2766" s="623"/>
      <c r="AH2766" s="549"/>
      <c r="AI2766" s="520"/>
      <c r="AJ2766" s="622"/>
      <c r="AK2766" s="619"/>
      <c r="AL2766" s="622"/>
      <c r="AM2766" s="623"/>
      <c r="AN2766" s="549"/>
      <c r="AO2766" s="520"/>
      <c r="AP2766" s="622"/>
      <c r="AQ2766" s="619"/>
      <c r="AR2766" s="622"/>
      <c r="AS2766" s="623"/>
      <c r="AT2766" s="549"/>
      <c r="AU2766" s="520"/>
      <c r="AV2766" s="519"/>
      <c r="AW2766" s="619"/>
      <c r="AX2766" s="622"/>
      <c r="AY2766" s="625"/>
      <c r="AZ2766" s="549"/>
      <c r="BA2766" s="520"/>
      <c r="BB2766" s="622"/>
      <c r="BC2766" s="619"/>
      <c r="BD2766" s="622"/>
      <c r="BE2766" s="623"/>
      <c r="BF2766" s="549"/>
      <c r="BG2766" s="520"/>
      <c r="BH2766" s="519"/>
      <c r="BI2766" s="619"/>
      <c r="BJ2766" s="622"/>
      <c r="BK2766" s="625"/>
      <c r="BL2766" s="549"/>
      <c r="BM2766" s="665"/>
      <c r="BN2766" s="669"/>
      <c r="BO2766" s="670"/>
      <c r="BP2766" s="671"/>
      <c r="BQ2766" s="682"/>
      <c r="BR2766" s="686"/>
      <c r="BS2766" s="684"/>
      <c r="BT2766" s="20"/>
      <c r="BU2766" s="20"/>
      <c r="BV2766" s="98"/>
    </row>
    <row r="2767" spans="1:74" s="21" customFormat="1" ht="33" customHeight="1" thickBot="1" x14ac:dyDescent="0.5">
      <c r="A2767" s="98"/>
      <c r="B2767" s="612"/>
      <c r="C2767" s="613"/>
      <c r="D2767" s="613" t="s">
        <v>13</v>
      </c>
      <c r="E2767" s="616"/>
      <c r="F2767" s="281"/>
      <c r="G2767" s="282"/>
      <c r="H2767" s="528"/>
      <c r="I2767" s="636"/>
      <c r="J2767" s="528"/>
      <c r="K2767" s="636"/>
      <c r="L2767" s="638"/>
      <c r="M2767" s="639"/>
      <c r="N2767" s="548">
        <f>J2767+L2767</f>
        <v>0</v>
      </c>
      <c r="O2767" s="518"/>
      <c r="P2767" s="638"/>
      <c r="Q2767" s="636"/>
      <c r="R2767" s="638"/>
      <c r="S2767" s="639"/>
      <c r="T2767" s="548">
        <f>R2767-P2767</f>
        <v>0</v>
      </c>
      <c r="U2767" s="518"/>
      <c r="V2767" s="528"/>
      <c r="W2767" s="529"/>
      <c r="X2767" s="528"/>
      <c r="Y2767" s="529"/>
      <c r="Z2767" s="528"/>
      <c r="AA2767" s="529"/>
      <c r="AB2767" s="528"/>
      <c r="AC2767" s="529"/>
      <c r="AD2767" s="639"/>
      <c r="AE2767" s="636"/>
      <c r="AF2767" s="638"/>
      <c r="AG2767" s="639"/>
      <c r="AH2767" s="548">
        <f>IF(AD2767=0,0,(AF2767/AD2767)*100)</f>
        <v>0</v>
      </c>
      <c r="AI2767" s="518"/>
      <c r="AJ2767" s="638"/>
      <c r="AK2767" s="636"/>
      <c r="AL2767" s="638"/>
      <c r="AM2767" s="639"/>
      <c r="AN2767" s="548">
        <f>IF(AJ2767=0,0,(AL2767/AJ2767)*100)</f>
        <v>0</v>
      </c>
      <c r="AO2767" s="518"/>
      <c r="AP2767" s="638"/>
      <c r="AQ2767" s="636"/>
      <c r="AR2767" s="638"/>
      <c r="AS2767" s="639"/>
      <c r="AT2767" s="548">
        <f>IF(AP2767=0,0,(AR2767/AP2767)*100)</f>
        <v>0</v>
      </c>
      <c r="AU2767" s="518"/>
      <c r="AV2767" s="517">
        <f>AD2767+AJ2767+AP2767</f>
        <v>0</v>
      </c>
      <c r="AW2767" s="618"/>
      <c r="AX2767" s="620">
        <f>AF2767+AL2767+AR2767</f>
        <v>0</v>
      </c>
      <c r="AY2767" s="624"/>
      <c r="AZ2767" s="548">
        <f>IF(AV2767=0,0,(AX2767/AV2767)*100)</f>
        <v>0</v>
      </c>
      <c r="BA2767" s="518"/>
      <c r="BB2767" s="638"/>
      <c r="BC2767" s="636"/>
      <c r="BD2767" s="638"/>
      <c r="BE2767" s="639"/>
      <c r="BF2767" s="548">
        <f>IF(BB2767=0,0,(BD2767/BB2767)*100)</f>
        <v>0</v>
      </c>
      <c r="BG2767" s="518"/>
      <c r="BH2767" s="517">
        <f>AV2767+BB2767</f>
        <v>0</v>
      </c>
      <c r="BI2767" s="618"/>
      <c r="BJ2767" s="620">
        <f>AX2767+BD2767</f>
        <v>0</v>
      </c>
      <c r="BK2767" s="624"/>
      <c r="BL2767" s="548">
        <f>IF(BH2767=0,0,(BJ2767/BH2767)*100)</f>
        <v>0</v>
      </c>
      <c r="BM2767" s="664"/>
      <c r="BN2767" s="693">
        <f>(AF2767*2)+(AL2767*2)+(AR2767*3)+BD2767</f>
        <v>0</v>
      </c>
      <c r="BO2767" s="694"/>
      <c r="BP2767" s="695"/>
      <c r="BQ2767" s="699"/>
      <c r="BR2767" s="283"/>
      <c r="BS2767" s="284"/>
      <c r="BT2767" s="20"/>
      <c r="BU2767" s="20"/>
      <c r="BV2767" s="98"/>
    </row>
    <row r="2768" spans="1:74" s="21" customFormat="1" ht="33.75" customHeight="1" thickBot="1" x14ac:dyDescent="0.5">
      <c r="A2768" s="98"/>
      <c r="B2768" s="285"/>
      <c r="C2768" s="286"/>
      <c r="D2768" s="634"/>
      <c r="E2768" s="635"/>
      <c r="F2768" s="287"/>
      <c r="G2768" s="287"/>
      <c r="H2768" s="530"/>
      <c r="I2768" s="637"/>
      <c r="J2768" s="530"/>
      <c r="K2768" s="637"/>
      <c r="L2768" s="640"/>
      <c r="M2768" s="641"/>
      <c r="N2768" s="549">
        <f>IF((N2765+N2767)=0,0,N2765/(N2765+N2767)*100)</f>
        <v>0</v>
      </c>
      <c r="O2768" s="520"/>
      <c r="P2768" s="640"/>
      <c r="Q2768" s="637"/>
      <c r="R2768" s="640"/>
      <c r="S2768" s="641"/>
      <c r="T2768" s="549"/>
      <c r="U2768" s="520"/>
      <c r="V2768" s="530"/>
      <c r="W2768" s="531"/>
      <c r="X2768" s="530"/>
      <c r="Y2768" s="531"/>
      <c r="Z2768" s="530"/>
      <c r="AA2768" s="531"/>
      <c r="AB2768" s="530"/>
      <c r="AC2768" s="531"/>
      <c r="AD2768" s="641"/>
      <c r="AE2768" s="637"/>
      <c r="AF2768" s="640"/>
      <c r="AG2768" s="641"/>
      <c r="AH2768" s="549"/>
      <c r="AI2768" s="520"/>
      <c r="AJ2768" s="640"/>
      <c r="AK2768" s="637"/>
      <c r="AL2768" s="640"/>
      <c r="AM2768" s="641"/>
      <c r="AN2768" s="549"/>
      <c r="AO2768" s="520"/>
      <c r="AP2768" s="640"/>
      <c r="AQ2768" s="637"/>
      <c r="AR2768" s="640"/>
      <c r="AS2768" s="641"/>
      <c r="AT2768" s="549"/>
      <c r="AU2768" s="520"/>
      <c r="AV2768" s="519"/>
      <c r="AW2768" s="619"/>
      <c r="AX2768" s="622"/>
      <c r="AY2768" s="625"/>
      <c r="AZ2768" s="549"/>
      <c r="BA2768" s="520"/>
      <c r="BB2768" s="640"/>
      <c r="BC2768" s="637"/>
      <c r="BD2768" s="640"/>
      <c r="BE2768" s="641"/>
      <c r="BF2768" s="549"/>
      <c r="BG2768" s="520"/>
      <c r="BH2768" s="519"/>
      <c r="BI2768" s="619"/>
      <c r="BJ2768" s="622"/>
      <c r="BK2768" s="625"/>
      <c r="BL2768" s="549"/>
      <c r="BM2768" s="665"/>
      <c r="BN2768" s="696"/>
      <c r="BO2768" s="697"/>
      <c r="BP2768" s="698"/>
      <c r="BQ2768" s="700"/>
      <c r="BR2768" s="79"/>
      <c r="BS2768" s="79"/>
      <c r="BT2768" s="20"/>
      <c r="BU2768" s="20"/>
      <c r="BV2768" s="98"/>
    </row>
    <row r="2769" spans="1:79" ht="16.5" customHeight="1" thickTop="1" thickBot="1" x14ac:dyDescent="0.5">
      <c r="A2769" s="95"/>
      <c r="B2769" s="288"/>
      <c r="C2769" s="70"/>
      <c r="D2769" s="70"/>
      <c r="E2769" s="70"/>
      <c r="F2769" s="70"/>
      <c r="G2769" s="70"/>
      <c r="H2769" s="70"/>
      <c r="I2769" s="70"/>
      <c r="J2769" s="70"/>
      <c r="K2769" s="70"/>
      <c r="L2769" s="70"/>
      <c r="M2769" s="70"/>
      <c r="N2769" s="70"/>
      <c r="O2769" s="70"/>
      <c r="P2769" s="70"/>
      <c r="Q2769" s="70"/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  <c r="AE2769" s="70"/>
      <c r="AF2769" s="70"/>
      <c r="AG2769" s="70"/>
      <c r="AH2769" s="289"/>
      <c r="AI2769" s="289"/>
      <c r="AJ2769" s="70"/>
      <c r="AK2769" s="70"/>
      <c r="AL2769" s="70"/>
      <c r="AM2769" s="70"/>
      <c r="AN2769" s="70"/>
      <c r="AO2769" s="70"/>
      <c r="AP2769" s="70"/>
      <c r="AQ2769" s="70"/>
      <c r="AR2769" s="70"/>
      <c r="AS2769" s="70"/>
      <c r="AT2769" s="70"/>
      <c r="AU2769" s="70"/>
      <c r="AV2769" s="70"/>
      <c r="AW2769" s="70"/>
      <c r="AX2769" s="70"/>
      <c r="AY2769" s="70"/>
      <c r="AZ2769" s="70"/>
      <c r="BA2769" s="70"/>
      <c r="BB2769" s="70"/>
      <c r="BC2769" s="70"/>
      <c r="BD2769" s="70"/>
      <c r="BE2769" s="70"/>
      <c r="BF2769" s="70"/>
      <c r="BG2769" s="70"/>
      <c r="BH2769" s="70"/>
      <c r="BI2769" s="70"/>
      <c r="BJ2769" s="70"/>
      <c r="BK2769" s="70"/>
      <c r="BL2769" s="70"/>
      <c r="BM2769" s="70"/>
      <c r="BN2769" s="70"/>
      <c r="BO2769" s="70"/>
      <c r="BP2769" s="70"/>
      <c r="BQ2769" s="89"/>
      <c r="BR2769" s="674">
        <f>IF((J2765+L2767)=0,0,(J2765/(J2765+L2767)*100)%)</f>
        <v>0</v>
      </c>
      <c r="BS2769" s="675"/>
      <c r="BT2769" s="674">
        <f>IF((L2765+J2767)=0,0,(L2765/(L2765+J2767)*100)%)</f>
        <v>0</v>
      </c>
      <c r="BU2769" s="675"/>
      <c r="BV2769" s="95"/>
    </row>
    <row r="2770" spans="1:79" s="23" customFormat="1" ht="79.5" customHeight="1" thickTop="1" thickBot="1" x14ac:dyDescent="0.55000000000000004">
      <c r="A2770" s="99"/>
      <c r="B2770" s="565" t="s">
        <v>64</v>
      </c>
      <c r="C2770" s="566"/>
      <c r="D2770" s="113"/>
      <c r="E2770" s="532" t="s">
        <v>54</v>
      </c>
      <c r="F2770" s="532"/>
      <c r="G2770" s="532"/>
      <c r="H2770" s="532"/>
      <c r="I2770" s="94"/>
      <c r="J2770" s="533"/>
      <c r="K2770" s="534"/>
      <c r="L2770" s="535"/>
      <c r="M2770" s="290"/>
      <c r="N2770" s="533"/>
      <c r="O2770" s="534"/>
      <c r="P2770" s="535"/>
      <c r="Q2770" s="536" t="s">
        <v>47</v>
      </c>
      <c r="R2770" s="537"/>
      <c r="S2770" s="537"/>
      <c r="T2770" s="538"/>
      <c r="U2770" s="533"/>
      <c r="V2770" s="534"/>
      <c r="W2770" s="535"/>
      <c r="X2770" s="290"/>
      <c r="Y2770" s="533"/>
      <c r="Z2770" s="534"/>
      <c r="AA2770" s="535"/>
      <c r="AB2770" s="536" t="s">
        <v>49</v>
      </c>
      <c r="AC2770" s="537"/>
      <c r="AD2770" s="537"/>
      <c r="AE2770" s="538"/>
      <c r="AF2770" s="533"/>
      <c r="AG2770" s="534"/>
      <c r="AH2770" s="535"/>
      <c r="AI2770" s="290"/>
      <c r="AJ2770" s="533"/>
      <c r="AK2770" s="534"/>
      <c r="AL2770" s="535"/>
      <c r="AM2770" s="536" t="s">
        <v>53</v>
      </c>
      <c r="AN2770" s="537"/>
      <c r="AO2770" s="537"/>
      <c r="AP2770" s="538"/>
      <c r="AQ2770" s="533"/>
      <c r="AR2770" s="534"/>
      <c r="AS2770" s="535"/>
      <c r="AT2770" s="72"/>
      <c r="AU2770" s="533"/>
      <c r="AV2770" s="534"/>
      <c r="AW2770" s="535"/>
      <c r="AX2770" s="291"/>
      <c r="AY2770" s="291"/>
      <c r="AZ2770" s="291"/>
      <c r="BA2770" s="291"/>
      <c r="BB2770" s="567" t="s">
        <v>20</v>
      </c>
      <c r="BC2770" s="567"/>
      <c r="BD2770" s="567"/>
      <c r="BE2770" s="567"/>
      <c r="BF2770" s="568"/>
      <c r="BG2770" s="539">
        <f>BN2765</f>
        <v>0</v>
      </c>
      <c r="BH2770" s="540"/>
      <c r="BI2770" s="541"/>
      <c r="BJ2770" s="292"/>
      <c r="BK2770" s="539">
        <f>BN2767</f>
        <v>0</v>
      </c>
      <c r="BL2770" s="540"/>
      <c r="BM2770" s="541"/>
      <c r="BN2770" s="73"/>
      <c r="BO2770" s="73"/>
      <c r="BP2770" s="73"/>
      <c r="BQ2770" s="90"/>
      <c r="BR2770" s="24"/>
      <c r="BS2770" s="24"/>
      <c r="BT2770" s="22"/>
      <c r="BU2770" s="22"/>
      <c r="BV2770" s="99"/>
    </row>
    <row r="2771" spans="1:79" ht="15.6" customHeight="1" thickTop="1" thickBot="1" x14ac:dyDescent="0.55000000000000004">
      <c r="A2771" s="95"/>
      <c r="B2771" s="293"/>
      <c r="C2771" s="67"/>
      <c r="D2771" s="67"/>
      <c r="E2771" s="294"/>
      <c r="F2771" s="295"/>
      <c r="G2771" s="295"/>
      <c r="H2771" s="94"/>
      <c r="I2771" s="94"/>
      <c r="J2771" s="296"/>
      <c r="K2771" s="296"/>
      <c r="L2771" s="296"/>
      <c r="M2771" s="296"/>
      <c r="N2771" s="296"/>
      <c r="O2771" s="296"/>
      <c r="P2771" s="296"/>
      <c r="Q2771" s="295"/>
      <c r="R2771" s="295"/>
      <c r="S2771" s="295"/>
      <c r="T2771" s="295"/>
      <c r="U2771" s="296"/>
      <c r="V2771" s="296"/>
      <c r="W2771" s="296"/>
      <c r="X2771" s="297"/>
      <c r="Y2771" s="296"/>
      <c r="Z2771" s="296"/>
      <c r="AA2771" s="296"/>
      <c r="AB2771" s="295"/>
      <c r="AC2771" s="295"/>
      <c r="AD2771" s="295"/>
      <c r="AE2771" s="295"/>
      <c r="AF2771" s="296"/>
      <c r="AG2771" s="296"/>
      <c r="AH2771" s="296"/>
      <c r="AI2771" s="296"/>
      <c r="AJ2771" s="297"/>
      <c r="AK2771" s="297"/>
      <c r="AL2771" s="296"/>
      <c r="AM2771" s="295"/>
      <c r="AN2771" s="295"/>
      <c r="AO2771" s="295"/>
      <c r="AP2771" s="295"/>
      <c r="AQ2771" s="296"/>
      <c r="AR2771" s="296"/>
      <c r="AS2771" s="296"/>
      <c r="AT2771" s="296"/>
      <c r="AU2771" s="296"/>
      <c r="AV2771" s="72"/>
      <c r="AW2771" s="72"/>
      <c r="AX2771" s="74"/>
      <c r="AY2771" s="74"/>
      <c r="AZ2771" s="74"/>
      <c r="BA2771" s="74"/>
      <c r="BB2771" s="295"/>
      <c r="BC2771" s="298"/>
      <c r="BD2771" s="298"/>
      <c r="BE2771" s="299"/>
      <c r="BF2771" s="300"/>
      <c r="BG2771" s="301"/>
      <c r="BH2771" s="301"/>
      <c r="BI2771" s="72"/>
      <c r="BJ2771" s="302"/>
      <c r="BK2771" s="303"/>
      <c r="BL2771" s="303"/>
      <c r="BM2771" s="72"/>
      <c r="BN2771" s="74"/>
      <c r="BO2771" s="74"/>
      <c r="BP2771" s="74"/>
      <c r="BQ2771" s="91"/>
      <c r="BR2771" s="25"/>
      <c r="BS2771" s="25"/>
      <c r="BT2771" s="15"/>
      <c r="BU2771" s="15"/>
      <c r="BV2771" s="95"/>
    </row>
    <row r="2772" spans="1:79" s="23" customFormat="1" ht="79.5" customHeight="1" thickTop="1" thickBot="1" x14ac:dyDescent="0.55000000000000004">
      <c r="A2772" s="99"/>
      <c r="B2772" s="569" t="s">
        <v>46</v>
      </c>
      <c r="C2772" s="567"/>
      <c r="D2772" s="113"/>
      <c r="E2772" s="532" t="s">
        <v>55</v>
      </c>
      <c r="F2772" s="532"/>
      <c r="G2772" s="532"/>
      <c r="H2772" s="532"/>
      <c r="I2772" s="94"/>
      <c r="J2772" s="539">
        <f>J2770</f>
        <v>0</v>
      </c>
      <c r="K2772" s="540"/>
      <c r="L2772" s="541"/>
      <c r="M2772" s="290"/>
      <c r="N2772" s="539">
        <f>N2770</f>
        <v>0</v>
      </c>
      <c r="O2772" s="540"/>
      <c r="P2772" s="541"/>
      <c r="Q2772" s="536" t="s">
        <v>51</v>
      </c>
      <c r="R2772" s="537"/>
      <c r="S2772" s="537"/>
      <c r="T2772" s="538"/>
      <c r="U2772" s="539">
        <f>U2770-J2770</f>
        <v>0</v>
      </c>
      <c r="V2772" s="540"/>
      <c r="W2772" s="541"/>
      <c r="X2772" s="290"/>
      <c r="Y2772" s="539">
        <f>Y2770-N2770</f>
        <v>0</v>
      </c>
      <c r="Z2772" s="540"/>
      <c r="AA2772" s="541"/>
      <c r="AB2772" s="536" t="s">
        <v>50</v>
      </c>
      <c r="AC2772" s="537"/>
      <c r="AD2772" s="537"/>
      <c r="AE2772" s="538"/>
      <c r="AF2772" s="539">
        <f>AF2770-U2770</f>
        <v>0</v>
      </c>
      <c r="AG2772" s="540"/>
      <c r="AH2772" s="541"/>
      <c r="AI2772" s="290"/>
      <c r="AJ2772" s="539">
        <f>AJ2770-Y2770</f>
        <v>0</v>
      </c>
      <c r="AK2772" s="540"/>
      <c r="AL2772" s="541"/>
      <c r="AM2772" s="536" t="s">
        <v>52</v>
      </c>
      <c r="AN2772" s="537"/>
      <c r="AO2772" s="537"/>
      <c r="AP2772" s="538"/>
      <c r="AQ2772" s="539">
        <f>AQ2770-AF2770</f>
        <v>0</v>
      </c>
      <c r="AR2772" s="540"/>
      <c r="AS2772" s="541"/>
      <c r="AT2772" s="72"/>
      <c r="AU2772" s="539">
        <f>AU2770-AJ2770</f>
        <v>0</v>
      </c>
      <c r="AV2772" s="540"/>
      <c r="AW2772" s="541"/>
      <c r="AX2772" s="291"/>
      <c r="AY2772" s="291"/>
      <c r="AZ2772" s="291"/>
      <c r="BA2772" s="291"/>
      <c r="BB2772" s="567" t="s">
        <v>45</v>
      </c>
      <c r="BC2772" s="567"/>
      <c r="BD2772" s="567"/>
      <c r="BE2772" s="567"/>
      <c r="BF2772" s="568"/>
      <c r="BG2772" s="539">
        <f>BG2770-AQ2770</f>
        <v>0</v>
      </c>
      <c r="BH2772" s="540"/>
      <c r="BI2772" s="541"/>
      <c r="BJ2772" s="304"/>
      <c r="BK2772" s="539">
        <f>BK2770-AU2770</f>
        <v>0</v>
      </c>
      <c r="BL2772" s="540"/>
      <c r="BM2772" s="541"/>
      <c r="BN2772" s="73"/>
      <c r="BO2772" s="73"/>
      <c r="BP2772" s="73"/>
      <c r="BQ2772" s="90"/>
      <c r="BR2772" s="24"/>
      <c r="BS2772" s="24"/>
      <c r="BT2772" s="22"/>
      <c r="BU2772" s="22"/>
      <c r="BV2772" s="99"/>
      <c r="BY2772" s="21"/>
    </row>
    <row r="2773" spans="1:79" ht="18.75" customHeight="1" thickTop="1" thickBot="1" x14ac:dyDescent="0.5">
      <c r="A2773" s="95"/>
      <c r="B2773" s="305"/>
      <c r="C2773" s="71"/>
      <c r="D2773" s="71"/>
      <c r="E2773" s="71"/>
      <c r="F2773" s="92"/>
      <c r="G2773" s="92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1"/>
      <c r="V2773" s="71"/>
      <c r="W2773" s="71"/>
      <c r="X2773" s="71"/>
      <c r="Y2773" s="71"/>
      <c r="Z2773" s="71"/>
      <c r="AA2773" s="71"/>
      <c r="AB2773" s="71"/>
      <c r="AC2773" s="71"/>
      <c r="AD2773" s="71"/>
      <c r="AE2773" s="71"/>
      <c r="AF2773" s="71"/>
      <c r="AG2773" s="71"/>
      <c r="AH2773" s="306"/>
      <c r="AI2773" s="306"/>
      <c r="AJ2773" s="71"/>
      <c r="AK2773" s="71"/>
      <c r="AL2773" s="71"/>
      <c r="AM2773" s="71"/>
      <c r="AN2773" s="71"/>
      <c r="AO2773" s="71"/>
      <c r="AP2773" s="71"/>
      <c r="AQ2773" s="71"/>
      <c r="AR2773" s="71"/>
      <c r="AS2773" s="71"/>
      <c r="AT2773" s="71"/>
      <c r="AU2773" s="71"/>
      <c r="AV2773" s="71"/>
      <c r="AW2773" s="71"/>
      <c r="AX2773" s="71"/>
      <c r="AY2773" s="71"/>
      <c r="AZ2773" s="71"/>
      <c r="BA2773" s="71"/>
      <c r="BB2773" s="71"/>
      <c r="BC2773" s="703" t="s">
        <v>153</v>
      </c>
      <c r="BD2773" s="703"/>
      <c r="BE2773" s="703"/>
      <c r="BF2773" s="703"/>
      <c r="BG2773" s="703"/>
      <c r="BH2773" s="703"/>
      <c r="BI2773" s="703"/>
      <c r="BJ2773" s="703"/>
      <c r="BK2773" s="703"/>
      <c r="BL2773" s="703"/>
      <c r="BM2773" s="703"/>
      <c r="BN2773" s="703"/>
      <c r="BO2773" s="703"/>
      <c r="BP2773" s="703"/>
      <c r="BQ2773" s="318"/>
      <c r="BR2773" s="319"/>
      <c r="BS2773" s="319"/>
      <c r="BT2773" s="15"/>
      <c r="BU2773" s="15"/>
      <c r="BV2773" s="95"/>
    </row>
    <row r="2774" spans="1:79" s="93" customFormat="1" ht="13.5" customHeight="1" thickTop="1" x14ac:dyDescent="0.45">
      <c r="A2774" s="95"/>
      <c r="B2774" s="99"/>
      <c r="C2774" s="95"/>
      <c r="D2774" s="95"/>
      <c r="E2774" s="95"/>
      <c r="F2774" s="96"/>
      <c r="G2774" s="96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254"/>
      <c r="AI2774" s="254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5"/>
      <c r="BL2774" s="95"/>
      <c r="BM2774" s="95"/>
      <c r="BN2774" s="95"/>
      <c r="BO2774" s="95"/>
      <c r="BP2774" s="95"/>
      <c r="BQ2774" s="97"/>
      <c r="BR2774" s="97"/>
      <c r="BS2774" s="97"/>
      <c r="BT2774" s="95"/>
      <c r="BU2774" s="95"/>
      <c r="BV2774" s="95"/>
    </row>
    <row r="2775" spans="1:79" s="17" customFormat="1" ht="33.75" x14ac:dyDescent="0.5">
      <c r="A2775" s="255"/>
      <c r="B2775" s="604" t="s">
        <v>9</v>
      </c>
      <c r="C2775" s="604"/>
      <c r="D2775" s="604"/>
      <c r="E2775" s="604"/>
      <c r="F2775" s="604"/>
      <c r="G2775" s="604"/>
      <c r="H2775" s="604"/>
      <c r="I2775" s="604"/>
      <c r="J2775" s="604"/>
      <c r="K2775" s="604"/>
      <c r="L2775" s="604"/>
      <c r="M2775" s="604"/>
      <c r="N2775" s="604"/>
      <c r="O2775" s="604"/>
      <c r="P2775" s="604"/>
      <c r="Q2775" s="604"/>
      <c r="R2775" s="604"/>
      <c r="S2775" s="604"/>
      <c r="T2775" s="604"/>
      <c r="U2775" s="604"/>
      <c r="V2775" s="604"/>
      <c r="W2775" s="604"/>
      <c r="X2775" s="604"/>
      <c r="Y2775" s="604"/>
      <c r="Z2775" s="604"/>
      <c r="AA2775" s="604"/>
      <c r="AB2775" s="604"/>
      <c r="AC2775" s="604"/>
      <c r="AD2775" s="604"/>
      <c r="AE2775" s="604"/>
      <c r="AF2775" s="604"/>
      <c r="AG2775" s="604"/>
      <c r="AH2775" s="604"/>
      <c r="AI2775" s="604"/>
      <c r="AJ2775" s="604"/>
      <c r="AK2775" s="604"/>
      <c r="AL2775" s="604"/>
      <c r="AM2775" s="604"/>
      <c r="AN2775" s="604"/>
      <c r="AO2775" s="604"/>
      <c r="AP2775" s="604"/>
      <c r="AQ2775" s="604"/>
      <c r="AR2775" s="604"/>
      <c r="AS2775" s="604"/>
      <c r="AT2775" s="604"/>
      <c r="AU2775" s="604"/>
      <c r="AV2775" s="604"/>
      <c r="AW2775" s="604"/>
      <c r="AX2775" s="604"/>
      <c r="AY2775" s="604"/>
      <c r="AZ2775" s="604"/>
      <c r="BA2775" s="604"/>
      <c r="BB2775" s="604"/>
      <c r="BC2775" s="604"/>
      <c r="BD2775" s="604"/>
      <c r="BE2775" s="604"/>
      <c r="BF2775" s="604"/>
      <c r="BG2775" s="604"/>
      <c r="BH2775" s="604"/>
      <c r="BI2775" s="604"/>
      <c r="BJ2775" s="604"/>
      <c r="BK2775" s="604"/>
      <c r="BL2775" s="604"/>
      <c r="BM2775" s="604"/>
      <c r="BN2775" s="604"/>
      <c r="BO2775" s="604"/>
      <c r="BP2775" s="604"/>
      <c r="BQ2775" s="256"/>
      <c r="BR2775" s="256"/>
      <c r="BS2775" s="256"/>
      <c r="BT2775" s="257"/>
      <c r="BU2775" s="257"/>
      <c r="BV2775" s="255"/>
    </row>
    <row r="2776" spans="1:79" ht="10.9" customHeight="1" x14ac:dyDescent="0.45">
      <c r="A2776" s="95"/>
      <c r="B2776" s="258"/>
      <c r="C2776" s="62"/>
      <c r="D2776" s="62"/>
      <c r="E2776" s="62"/>
      <c r="F2776" s="63"/>
      <c r="G2776" s="63"/>
      <c r="H2776" s="62"/>
      <c r="I2776" s="62"/>
      <c r="J2776" s="62"/>
      <c r="K2776" s="62"/>
      <c r="L2776" s="62"/>
      <c r="M2776" s="62"/>
      <c r="N2776" s="62"/>
      <c r="O2776" s="62"/>
      <c r="P2776" s="62"/>
      <c r="Q2776" s="62"/>
      <c r="R2776" s="62"/>
      <c r="S2776" s="62"/>
      <c r="T2776" s="62"/>
      <c r="U2776" s="62"/>
      <c r="V2776" s="62"/>
      <c r="W2776" s="62"/>
      <c r="X2776" s="62"/>
      <c r="Y2776" s="62"/>
      <c r="Z2776" s="62"/>
      <c r="AA2776" s="62"/>
      <c r="AB2776" s="62"/>
      <c r="AC2776" s="62"/>
      <c r="AD2776" s="62"/>
      <c r="AE2776" s="62"/>
      <c r="AF2776" s="62"/>
      <c r="AG2776" s="62"/>
      <c r="AH2776" s="259"/>
      <c r="AI2776" s="259"/>
      <c r="AJ2776" s="62"/>
      <c r="AK2776" s="62"/>
      <c r="AL2776" s="62"/>
      <c r="AM2776" s="62"/>
      <c r="AN2776" s="62"/>
      <c r="AO2776" s="62"/>
      <c r="AP2776" s="62"/>
      <c r="AQ2776" s="62"/>
      <c r="AR2776" s="62"/>
      <c r="AS2776" s="62"/>
      <c r="AT2776" s="62"/>
      <c r="AU2776" s="62"/>
      <c r="AV2776" s="62"/>
      <c r="AW2776" s="62"/>
      <c r="AX2776" s="62"/>
      <c r="AY2776" s="62"/>
      <c r="AZ2776" s="62"/>
      <c r="BA2776" s="62"/>
      <c r="BB2776" s="62"/>
      <c r="BC2776" s="62"/>
      <c r="BD2776" s="62"/>
      <c r="BE2776" s="62"/>
      <c r="BF2776" s="62"/>
      <c r="BG2776" s="62"/>
      <c r="BH2776" s="62"/>
      <c r="BI2776" s="62"/>
      <c r="BJ2776" s="62"/>
      <c r="BK2776" s="62"/>
      <c r="BL2776" s="62"/>
      <c r="BM2776" s="62"/>
      <c r="BN2776" s="62"/>
      <c r="BO2776" s="62"/>
      <c r="BP2776" s="94"/>
      <c r="BQ2776" s="87"/>
      <c r="BR2776" s="94"/>
      <c r="BS2776" s="94"/>
      <c r="BT2776" s="15"/>
      <c r="BU2776" s="15"/>
      <c r="BV2776" s="95"/>
    </row>
    <row r="2777" spans="1:79" s="18" customFormat="1" ht="36.75" customHeight="1" x14ac:dyDescent="0.45">
      <c r="A2777" s="260"/>
      <c r="B2777" s="258"/>
      <c r="C2777" s="261"/>
      <c r="D2777" s="262" t="s">
        <v>10</v>
      </c>
      <c r="E2777" s="605" t="str">
        <f>IF(ROSTER!D$3="","",ROSTER!D$3)</f>
        <v/>
      </c>
      <c r="F2777" s="605"/>
      <c r="G2777" s="605"/>
      <c r="H2777" s="605"/>
      <c r="I2777" s="605"/>
      <c r="J2777" s="605"/>
      <c r="K2777" s="605"/>
      <c r="L2777" s="605"/>
      <c r="M2777" s="605"/>
      <c r="N2777" s="605"/>
      <c r="O2777" s="605"/>
      <c r="P2777" s="605"/>
      <c r="Q2777" s="605"/>
      <c r="R2777" s="605"/>
      <c r="S2777" s="605"/>
      <c r="T2777" s="605"/>
      <c r="U2777" s="605"/>
      <c r="V2777" s="605"/>
      <c r="W2777" s="605"/>
      <c r="X2777" s="605"/>
      <c r="Y2777" s="605"/>
      <c r="Z2777" s="605"/>
      <c r="AA2777" s="605"/>
      <c r="AB2777" s="605"/>
      <c r="AC2777" s="605"/>
      <c r="AD2777" s="605"/>
      <c r="AE2777" s="605"/>
      <c r="AF2777" s="316"/>
      <c r="AG2777" s="606" t="s">
        <v>11</v>
      </c>
      <c r="AH2777" s="606"/>
      <c r="AI2777" s="606"/>
      <c r="AJ2777" s="606"/>
      <c r="AK2777" s="606"/>
      <c r="AL2777" s="606"/>
      <c r="AM2777" s="606"/>
      <c r="AN2777" s="607"/>
      <c r="AO2777" s="607"/>
      <c r="AP2777" s="607"/>
      <c r="AQ2777" s="607"/>
      <c r="AR2777" s="607"/>
      <c r="AS2777" s="607"/>
      <c r="AT2777" s="607"/>
      <c r="AU2777" s="607"/>
      <c r="AV2777" s="607"/>
      <c r="AW2777" s="607"/>
      <c r="AX2777" s="607"/>
      <c r="AY2777" s="607"/>
      <c r="AZ2777" s="607"/>
      <c r="BA2777" s="607"/>
      <c r="BB2777" s="607"/>
      <c r="BC2777" s="607"/>
      <c r="BD2777" s="607"/>
      <c r="BE2777" s="607"/>
      <c r="BF2777" s="607"/>
      <c r="BG2777" s="607"/>
      <c r="BH2777" s="607"/>
      <c r="BI2777" s="607"/>
      <c r="BJ2777" s="607"/>
      <c r="BK2777" s="607"/>
      <c r="BL2777" s="607"/>
      <c r="BM2777" s="607"/>
      <c r="BN2777" s="607"/>
      <c r="BO2777" s="607"/>
      <c r="BP2777" s="94"/>
      <c r="BQ2777" s="88" t="s">
        <v>130</v>
      </c>
      <c r="BR2777" s="94"/>
      <c r="BS2777" s="94"/>
      <c r="BT2777" s="263"/>
      <c r="BU2777" s="263"/>
      <c r="BV2777" s="260"/>
    </row>
    <row r="2778" spans="1:79" ht="8.85" customHeight="1" x14ac:dyDescent="0.45">
      <c r="A2778" s="96"/>
      <c r="B2778" s="258"/>
      <c r="C2778" s="259" t="s">
        <v>39</v>
      </c>
      <c r="D2778" s="259"/>
      <c r="E2778" s="259"/>
      <c r="F2778" s="63"/>
      <c r="G2778" s="63"/>
      <c r="H2778" s="259"/>
      <c r="I2778" s="259"/>
      <c r="J2778" s="317"/>
      <c r="K2778" s="317"/>
      <c r="L2778" s="317"/>
      <c r="M2778" s="317"/>
      <c r="N2778" s="317"/>
      <c r="O2778" s="317"/>
      <c r="P2778" s="317"/>
      <c r="Q2778" s="317"/>
      <c r="R2778" s="317"/>
      <c r="S2778" s="317"/>
      <c r="T2778" s="317"/>
      <c r="U2778" s="317"/>
      <c r="V2778" s="317"/>
      <c r="W2778" s="317"/>
      <c r="X2778" s="317"/>
      <c r="Y2778" s="317"/>
      <c r="Z2778" s="317"/>
      <c r="AA2778" s="317"/>
      <c r="AB2778" s="317"/>
      <c r="AC2778" s="317"/>
      <c r="AD2778" s="317"/>
      <c r="AE2778" s="317"/>
      <c r="AF2778" s="317"/>
      <c r="AG2778" s="317"/>
      <c r="AH2778" s="317"/>
      <c r="AI2778" s="259"/>
      <c r="AJ2778" s="264"/>
      <c r="AK2778" s="265"/>
      <c r="AL2778" s="265"/>
      <c r="AM2778" s="265"/>
      <c r="AN2778" s="265"/>
      <c r="AO2778" s="265"/>
      <c r="AP2778" s="265"/>
      <c r="AQ2778" s="266"/>
      <c r="AR2778" s="266"/>
      <c r="AS2778" s="266"/>
      <c r="AT2778" s="266"/>
      <c r="AU2778" s="266"/>
      <c r="AV2778" s="266"/>
      <c r="AW2778" s="266"/>
      <c r="AX2778" s="266"/>
      <c r="AY2778" s="266"/>
      <c r="AZ2778" s="266"/>
      <c r="BA2778" s="266"/>
      <c r="BB2778" s="266"/>
      <c r="BC2778" s="266"/>
      <c r="BD2778" s="266"/>
      <c r="BE2778" s="266"/>
      <c r="BF2778" s="266"/>
      <c r="BG2778" s="266"/>
      <c r="BH2778" s="266"/>
      <c r="BI2778" s="266"/>
      <c r="BJ2778" s="266"/>
      <c r="BK2778" s="266"/>
      <c r="BL2778" s="266"/>
      <c r="BM2778" s="266"/>
      <c r="BN2778" s="266"/>
      <c r="BO2778" s="266"/>
      <c r="BP2778" s="266"/>
      <c r="BQ2778" s="267"/>
      <c r="BR2778" s="267"/>
      <c r="BS2778" s="267"/>
      <c r="BT2778" s="268"/>
      <c r="BU2778" s="268"/>
      <c r="BV2778" s="96"/>
    </row>
    <row r="2779" spans="1:79" s="18" customFormat="1" ht="33.75" x14ac:dyDescent="0.45">
      <c r="A2779" s="260"/>
      <c r="B2779" s="258"/>
      <c r="C2779" s="608" t="s">
        <v>38</v>
      </c>
      <c r="D2779" s="608"/>
      <c r="E2779" s="607"/>
      <c r="F2779" s="607"/>
      <c r="G2779" s="607"/>
      <c r="H2779" s="607"/>
      <c r="I2779" s="607"/>
      <c r="J2779" s="607"/>
      <c r="K2779" s="607"/>
      <c r="L2779" s="607"/>
      <c r="M2779" s="607"/>
      <c r="N2779" s="607"/>
      <c r="O2779" s="607"/>
      <c r="P2779" s="607"/>
      <c r="Q2779" s="607"/>
      <c r="R2779" s="607"/>
      <c r="S2779" s="607"/>
      <c r="T2779" s="607"/>
      <c r="U2779" s="607"/>
      <c r="V2779" s="607"/>
      <c r="W2779" s="607"/>
      <c r="X2779" s="607"/>
      <c r="Y2779" s="607"/>
      <c r="Z2779" s="607"/>
      <c r="AA2779" s="607"/>
      <c r="AB2779" s="607"/>
      <c r="AC2779" s="607"/>
      <c r="AD2779" s="607"/>
      <c r="AE2779" s="607"/>
      <c r="AF2779" s="316"/>
      <c r="AG2779" s="609" t="s">
        <v>21</v>
      </c>
      <c r="AH2779" s="609"/>
      <c r="AI2779" s="609"/>
      <c r="AJ2779" s="609"/>
      <c r="AK2779" s="607"/>
      <c r="AL2779" s="607"/>
      <c r="AM2779" s="607"/>
      <c r="AN2779" s="607"/>
      <c r="AO2779" s="607"/>
      <c r="AP2779" s="607"/>
      <c r="AQ2779" s="607"/>
      <c r="AR2779" s="607"/>
      <c r="AS2779" s="607"/>
      <c r="AT2779" s="607"/>
      <c r="AU2779" s="607"/>
      <c r="AV2779" s="607"/>
      <c r="AW2779" s="607"/>
      <c r="AX2779" s="607"/>
      <c r="AY2779" s="607"/>
      <c r="AZ2779" s="607"/>
      <c r="BA2779" s="607"/>
      <c r="BB2779" s="607"/>
      <c r="BC2779" s="610" t="s">
        <v>12</v>
      </c>
      <c r="BD2779" s="610"/>
      <c r="BE2779" s="610"/>
      <c r="BF2779" s="611"/>
      <c r="BG2779" s="611"/>
      <c r="BH2779" s="611"/>
      <c r="BI2779" s="611"/>
      <c r="BJ2779" s="611"/>
      <c r="BK2779" s="611"/>
      <c r="BL2779" s="611"/>
      <c r="BM2779" s="611"/>
      <c r="BN2779" s="611"/>
      <c r="BO2779" s="611"/>
      <c r="BP2779" s="64"/>
      <c r="BQ2779" s="269"/>
      <c r="BR2779" s="65"/>
      <c r="BS2779" s="65"/>
      <c r="BT2779" s="270">
        <f>IF(BF2779=0,0,1)</f>
        <v>0</v>
      </c>
      <c r="BU2779" s="18">
        <f>IF((BG2829+BK2829)&gt;(AQ2829+AU2829),1,0)</f>
        <v>0</v>
      </c>
      <c r="BV2779" s="271"/>
    </row>
    <row r="2780" spans="1:79" ht="9.6" customHeight="1" x14ac:dyDescent="0.45">
      <c r="A2780" s="95"/>
      <c r="B2780" s="258"/>
      <c r="C2780" s="62"/>
      <c r="D2780" s="62"/>
      <c r="E2780" s="62"/>
      <c r="F2780" s="63"/>
      <c r="G2780" s="63"/>
      <c r="H2780" s="62"/>
      <c r="I2780" s="62"/>
      <c r="J2780" s="62"/>
      <c r="K2780" s="62"/>
      <c r="L2780" s="62"/>
      <c r="M2780" s="62"/>
      <c r="N2780" s="62"/>
      <c r="O2780" s="62"/>
      <c r="P2780" s="62"/>
      <c r="Q2780" s="62"/>
      <c r="R2780" s="62"/>
      <c r="S2780" s="62"/>
      <c r="T2780" s="62"/>
      <c r="U2780" s="62"/>
      <c r="V2780" s="62"/>
      <c r="W2780" s="62"/>
      <c r="X2780" s="62"/>
      <c r="Y2780" s="62"/>
      <c r="Z2780" s="62"/>
      <c r="AA2780" s="62"/>
      <c r="AB2780" s="62"/>
      <c r="AC2780" s="62"/>
      <c r="AD2780" s="62"/>
      <c r="AE2780" s="62"/>
      <c r="AF2780" s="62"/>
      <c r="AG2780" s="62"/>
      <c r="AH2780" s="259"/>
      <c r="AI2780" s="259"/>
      <c r="AJ2780" s="62"/>
      <c r="AK2780" s="62"/>
      <c r="AL2780" s="62"/>
      <c r="AM2780" s="62"/>
      <c r="AN2780" s="62"/>
      <c r="AO2780" s="62"/>
      <c r="AP2780" s="62"/>
      <c r="AQ2780" s="62"/>
      <c r="AR2780" s="62"/>
      <c r="AS2780" s="62"/>
      <c r="AT2780" s="62"/>
      <c r="AU2780" s="62"/>
      <c r="AV2780" s="62"/>
      <c r="AW2780" s="62"/>
      <c r="AX2780" s="62"/>
      <c r="AY2780" s="62"/>
      <c r="AZ2780" s="62"/>
      <c r="BA2780" s="62"/>
      <c r="BB2780" s="62"/>
      <c r="BC2780" s="62"/>
      <c r="BD2780" s="62"/>
      <c r="BE2780" s="62"/>
      <c r="BF2780" s="62"/>
      <c r="BG2780" s="62"/>
      <c r="BH2780" s="62"/>
      <c r="BI2780" s="62"/>
      <c r="BJ2780" s="62"/>
      <c r="BK2780" s="62"/>
      <c r="BL2780" s="62"/>
      <c r="BM2780" s="62"/>
      <c r="BN2780" s="62"/>
      <c r="BO2780" s="62"/>
      <c r="BP2780" s="62"/>
      <c r="BQ2780" s="66"/>
      <c r="BR2780" s="66"/>
      <c r="BS2780" s="66"/>
      <c r="BT2780" s="15"/>
      <c r="BU2780" s="15"/>
      <c r="BV2780" s="95"/>
    </row>
    <row r="2781" spans="1:79" ht="8.85" customHeight="1" thickBot="1" x14ac:dyDescent="0.5">
      <c r="A2781" s="95"/>
      <c r="B2781" s="113"/>
      <c r="C2781" s="67"/>
      <c r="D2781" s="67"/>
      <c r="E2781" s="67"/>
      <c r="F2781" s="68"/>
      <c r="G2781" s="68"/>
      <c r="H2781" s="67"/>
      <c r="I2781" s="67"/>
      <c r="J2781" s="67"/>
      <c r="K2781" s="67"/>
      <c r="L2781" s="67"/>
      <c r="M2781" s="67"/>
      <c r="N2781" s="67"/>
      <c r="O2781" s="67"/>
      <c r="P2781" s="67"/>
      <c r="Q2781" s="67"/>
      <c r="R2781" s="67"/>
      <c r="S2781" s="67"/>
      <c r="T2781" s="67"/>
      <c r="U2781" s="67"/>
      <c r="V2781" s="67"/>
      <c r="W2781" s="67"/>
      <c r="X2781" s="67"/>
      <c r="Y2781" s="67"/>
      <c r="Z2781" s="67"/>
      <c r="AA2781" s="67"/>
      <c r="AB2781" s="67"/>
      <c r="AC2781" s="67"/>
      <c r="AD2781" s="67"/>
      <c r="AE2781" s="67"/>
      <c r="AF2781" s="67"/>
      <c r="AG2781" s="67"/>
      <c r="AH2781" s="272"/>
      <c r="AI2781" s="272"/>
      <c r="AJ2781" s="67"/>
      <c r="AK2781" s="67"/>
      <c r="AL2781" s="67"/>
      <c r="AM2781" s="67"/>
      <c r="AN2781" s="67"/>
      <c r="AO2781" s="67"/>
      <c r="AP2781" s="67"/>
      <c r="AQ2781" s="67"/>
      <c r="AR2781" s="67"/>
      <c r="AS2781" s="67"/>
      <c r="AT2781" s="67"/>
      <c r="AU2781" s="67"/>
      <c r="AV2781" s="67"/>
      <c r="AW2781" s="67"/>
      <c r="AX2781" s="67"/>
      <c r="AY2781" s="67"/>
      <c r="AZ2781" s="67"/>
      <c r="BA2781" s="67"/>
      <c r="BB2781" s="67"/>
      <c r="BC2781" s="67"/>
      <c r="BD2781" s="67"/>
      <c r="BE2781" s="67"/>
      <c r="BF2781" s="67"/>
      <c r="BG2781" s="67"/>
      <c r="BH2781" s="67"/>
      <c r="BI2781" s="67"/>
      <c r="BJ2781" s="67"/>
      <c r="BK2781" s="67"/>
      <c r="BL2781" s="67"/>
      <c r="BM2781" s="67"/>
      <c r="BN2781" s="67"/>
      <c r="BO2781" s="67"/>
      <c r="BP2781" s="67"/>
      <c r="BQ2781" s="69"/>
      <c r="BR2781" s="69"/>
      <c r="BS2781" s="69"/>
      <c r="BT2781" s="15"/>
      <c r="BU2781" s="15"/>
      <c r="BV2781" s="95"/>
    </row>
    <row r="2782" spans="1:79" s="18" customFormat="1" ht="40.5" customHeight="1" thickTop="1" x14ac:dyDescent="0.4">
      <c r="A2782" s="271"/>
      <c r="B2782" s="652" t="s">
        <v>0</v>
      </c>
      <c r="C2782" s="648" t="s">
        <v>1</v>
      </c>
      <c r="D2782" s="649"/>
      <c r="E2782" s="273" t="s">
        <v>28</v>
      </c>
      <c r="F2782" s="546" t="s">
        <v>100</v>
      </c>
      <c r="G2782" s="546" t="s">
        <v>101</v>
      </c>
      <c r="H2782" s="644" t="s">
        <v>41</v>
      </c>
      <c r="I2782" s="645"/>
      <c r="J2782" s="554" t="s">
        <v>7</v>
      </c>
      <c r="K2782" s="554"/>
      <c r="L2782" s="554"/>
      <c r="M2782" s="554"/>
      <c r="N2782" s="554"/>
      <c r="O2782" s="554"/>
      <c r="P2782" s="554" t="s">
        <v>2</v>
      </c>
      <c r="Q2782" s="554"/>
      <c r="R2782" s="554"/>
      <c r="S2782" s="554"/>
      <c r="T2782" s="554"/>
      <c r="U2782" s="555"/>
      <c r="V2782" s="550" t="s">
        <v>158</v>
      </c>
      <c r="W2782" s="551"/>
      <c r="X2782" s="550" t="s">
        <v>35</v>
      </c>
      <c r="Y2782" s="551"/>
      <c r="Z2782" s="550" t="s">
        <v>36</v>
      </c>
      <c r="AA2782" s="551"/>
      <c r="AB2782" s="550" t="s">
        <v>44</v>
      </c>
      <c r="AC2782" s="551"/>
      <c r="AD2782" s="554" t="s">
        <v>6</v>
      </c>
      <c r="AE2782" s="554"/>
      <c r="AF2782" s="554"/>
      <c r="AG2782" s="554"/>
      <c r="AH2782" s="554"/>
      <c r="AI2782" s="554"/>
      <c r="AJ2782" s="554" t="s">
        <v>68</v>
      </c>
      <c r="AK2782" s="554"/>
      <c r="AL2782" s="554"/>
      <c r="AM2782" s="554"/>
      <c r="AN2782" s="554"/>
      <c r="AO2782" s="554"/>
      <c r="AP2782" s="554" t="s">
        <v>69</v>
      </c>
      <c r="AQ2782" s="554"/>
      <c r="AR2782" s="554"/>
      <c r="AS2782" s="554"/>
      <c r="AT2782" s="554"/>
      <c r="AU2782" s="554"/>
      <c r="AV2782" s="554" t="s">
        <v>70</v>
      </c>
      <c r="AW2782" s="554"/>
      <c r="AX2782" s="554"/>
      <c r="AY2782" s="554"/>
      <c r="AZ2782" s="554"/>
      <c r="BA2782" s="555"/>
      <c r="BB2782" s="554" t="s">
        <v>4</v>
      </c>
      <c r="BC2782" s="554"/>
      <c r="BD2782" s="554"/>
      <c r="BE2782" s="554"/>
      <c r="BF2782" s="554"/>
      <c r="BG2782" s="554"/>
      <c r="BH2782" s="554" t="s">
        <v>71</v>
      </c>
      <c r="BI2782" s="554"/>
      <c r="BJ2782" s="554"/>
      <c r="BK2782" s="554"/>
      <c r="BL2782" s="554"/>
      <c r="BM2782" s="556"/>
      <c r="BN2782" s="557" t="s">
        <v>25</v>
      </c>
      <c r="BO2782" s="558"/>
      <c r="BP2782" s="559"/>
      <c r="BQ2782" s="691" t="s">
        <v>110</v>
      </c>
      <c r="BR2782" s="691" t="s">
        <v>86</v>
      </c>
      <c r="BS2782" s="691" t="s">
        <v>87</v>
      </c>
      <c r="BT2782" s="274"/>
      <c r="BU2782" s="274"/>
      <c r="BV2782" s="271"/>
    </row>
    <row r="2783" spans="1:79" s="18" customFormat="1" ht="41.25" customHeight="1" x14ac:dyDescent="0.7">
      <c r="A2783" s="271"/>
      <c r="B2783" s="653"/>
      <c r="C2783" s="650"/>
      <c r="D2783" s="651"/>
      <c r="E2783" s="275" t="s">
        <v>102</v>
      </c>
      <c r="F2783" s="547"/>
      <c r="G2783" s="547"/>
      <c r="H2783" s="646"/>
      <c r="I2783" s="647"/>
      <c r="J2783" s="525" t="s">
        <v>17</v>
      </c>
      <c r="K2783" s="526"/>
      <c r="L2783" s="521" t="s">
        <v>18</v>
      </c>
      <c r="M2783" s="522"/>
      <c r="N2783" s="523" t="s">
        <v>19</v>
      </c>
      <c r="O2783" s="524"/>
      <c r="P2783" s="525" t="s">
        <v>26</v>
      </c>
      <c r="Q2783" s="526"/>
      <c r="R2783" s="521" t="s">
        <v>24</v>
      </c>
      <c r="S2783" s="522"/>
      <c r="T2783" s="523" t="s">
        <v>19</v>
      </c>
      <c r="U2783" s="527"/>
      <c r="V2783" s="552"/>
      <c r="W2783" s="553"/>
      <c r="X2783" s="552"/>
      <c r="Y2783" s="553"/>
      <c r="Z2783" s="552"/>
      <c r="AA2783" s="553"/>
      <c r="AB2783" s="552"/>
      <c r="AC2783" s="553"/>
      <c r="AD2783" s="525" t="s">
        <v>48</v>
      </c>
      <c r="AE2783" s="526"/>
      <c r="AF2783" s="521" t="s">
        <v>23</v>
      </c>
      <c r="AG2783" s="522"/>
      <c r="AH2783" s="563" t="s">
        <v>5</v>
      </c>
      <c r="AI2783" s="564"/>
      <c r="AJ2783" s="525" t="s">
        <v>48</v>
      </c>
      <c r="AK2783" s="526"/>
      <c r="AL2783" s="521" t="s">
        <v>23</v>
      </c>
      <c r="AM2783" s="522"/>
      <c r="AN2783" s="563" t="s">
        <v>5</v>
      </c>
      <c r="AO2783" s="564"/>
      <c r="AP2783" s="525" t="s">
        <v>48</v>
      </c>
      <c r="AQ2783" s="526"/>
      <c r="AR2783" s="521" t="s">
        <v>23</v>
      </c>
      <c r="AS2783" s="522"/>
      <c r="AT2783" s="563" t="s">
        <v>5</v>
      </c>
      <c r="AU2783" s="564"/>
      <c r="AV2783" s="525" t="s">
        <v>48</v>
      </c>
      <c r="AW2783" s="526"/>
      <c r="AX2783" s="521" t="s">
        <v>23</v>
      </c>
      <c r="AY2783" s="522"/>
      <c r="AZ2783" s="563" t="s">
        <v>5</v>
      </c>
      <c r="BA2783" s="655"/>
      <c r="BB2783" s="525" t="s">
        <v>48</v>
      </c>
      <c r="BC2783" s="526"/>
      <c r="BD2783" s="521" t="s">
        <v>23</v>
      </c>
      <c r="BE2783" s="522"/>
      <c r="BF2783" s="563" t="s">
        <v>5</v>
      </c>
      <c r="BG2783" s="564"/>
      <c r="BH2783" s="525" t="s">
        <v>48</v>
      </c>
      <c r="BI2783" s="526"/>
      <c r="BJ2783" s="521" t="s">
        <v>23</v>
      </c>
      <c r="BK2783" s="522"/>
      <c r="BL2783" s="563" t="s">
        <v>5</v>
      </c>
      <c r="BM2783" s="564"/>
      <c r="BN2783" s="560"/>
      <c r="BO2783" s="561"/>
      <c r="BP2783" s="562"/>
      <c r="BQ2783" s="692"/>
      <c r="BR2783" s="692"/>
      <c r="BS2783" s="692"/>
      <c r="BT2783" s="274"/>
      <c r="BU2783" s="274"/>
      <c r="BV2783" s="271"/>
      <c r="CA2783" s="104"/>
    </row>
    <row r="2784" spans="1:79" ht="23.85" customHeight="1" x14ac:dyDescent="0.35">
      <c r="A2784" s="276"/>
      <c r="B2784" s="570" t="str">
        <f>IF(ROSTER!B$8="","",ROSTER!B$8)</f>
        <v/>
      </c>
      <c r="C2784" s="572" t="str">
        <f>IF(ROSTER!C$8="","",ROSTER!C$8)</f>
        <v/>
      </c>
      <c r="D2784" s="573"/>
      <c r="E2784" s="574"/>
      <c r="F2784" s="576">
        <f>IF(E2784="y",1,IF(E2784="S",1,0))</f>
        <v>0</v>
      </c>
      <c r="G2784" s="582">
        <f>IF(E2784="S",1,0)</f>
        <v>0</v>
      </c>
      <c r="H2784" s="578"/>
      <c r="I2784" s="543"/>
      <c r="J2784" s="542"/>
      <c r="K2784" s="580"/>
      <c r="L2784" s="584"/>
      <c r="M2784" s="585"/>
      <c r="N2784" s="588">
        <f>L2784+J2784</f>
        <v>0</v>
      </c>
      <c r="O2784" s="589"/>
      <c r="P2784" s="542"/>
      <c r="Q2784" s="580"/>
      <c r="R2784" s="584"/>
      <c r="S2784" s="585"/>
      <c r="T2784" s="588">
        <f>R2784-P2784</f>
        <v>0</v>
      </c>
      <c r="U2784" s="588"/>
      <c r="V2784" s="542"/>
      <c r="W2784" s="543"/>
      <c r="X2784" s="593"/>
      <c r="Y2784" s="543"/>
      <c r="Z2784" s="542"/>
      <c r="AA2784" s="543"/>
      <c r="AB2784" s="542"/>
      <c r="AC2784" s="543"/>
      <c r="AD2784" s="542"/>
      <c r="AE2784" s="580"/>
      <c r="AF2784" s="584"/>
      <c r="AG2784" s="585"/>
      <c r="AH2784" s="595">
        <f>IF(AD2784=0,0,(AF2784/AD2784)*100)</f>
        <v>0</v>
      </c>
      <c r="AI2784" s="596"/>
      <c r="AJ2784" s="542"/>
      <c r="AK2784" s="580"/>
      <c r="AL2784" s="584"/>
      <c r="AM2784" s="585"/>
      <c r="AN2784" s="595">
        <f>IF(AJ2784=0,0,(AL2784/AJ2784)*100)</f>
        <v>0</v>
      </c>
      <c r="AO2784" s="596"/>
      <c r="AP2784" s="542"/>
      <c r="AQ2784" s="580"/>
      <c r="AR2784" s="584"/>
      <c r="AS2784" s="585"/>
      <c r="AT2784" s="595">
        <f>IF(AP2784=0,0,(AR2784/AP2784)*100)</f>
        <v>0</v>
      </c>
      <c r="AU2784" s="596"/>
      <c r="AV2784" s="599">
        <f>AD2784+AJ2784+AP2784</f>
        <v>0</v>
      </c>
      <c r="AW2784" s="600"/>
      <c r="AX2784" s="630">
        <f>AF2784+AL2784+AR2784</f>
        <v>0</v>
      </c>
      <c r="AY2784" s="631"/>
      <c r="AZ2784" s="595">
        <f>IF(AV2784=0,0,(AX2784/AV2784)*100)</f>
        <v>0</v>
      </c>
      <c r="BA2784" s="596"/>
      <c r="BB2784" s="542"/>
      <c r="BC2784" s="580"/>
      <c r="BD2784" s="584"/>
      <c r="BE2784" s="585"/>
      <c r="BF2784" s="595">
        <f>IF(BB2784=0,0,(BD2784/BB2784)*100)</f>
        <v>0</v>
      </c>
      <c r="BG2784" s="596"/>
      <c r="BH2784" s="599">
        <f>AV2784+BB2784</f>
        <v>0</v>
      </c>
      <c r="BI2784" s="600"/>
      <c r="BJ2784" s="630">
        <f>AX2784+BD2784</f>
        <v>0</v>
      </c>
      <c r="BK2784" s="631"/>
      <c r="BL2784" s="595">
        <f>IF(BH2784=0,0,(BJ2784/BH2784)*100)</f>
        <v>0</v>
      </c>
      <c r="BM2784" s="596"/>
      <c r="BN2784" s="656">
        <f>(AF2784*2)+(AL2784*2)+(AR2784*3)+BD2784</f>
        <v>0</v>
      </c>
      <c r="BO2784" s="657"/>
      <c r="BP2784" s="658"/>
      <c r="BQ2784" s="676">
        <f>IF(BS2784=0,0,50*BR2784/BS2784)</f>
        <v>0</v>
      </c>
      <c r="BR2784" s="662">
        <f>(BN2784*BU$2784)+(N2784*BU$2785)+(Z2784*BU$2786)+(R2784*BU$2787)+(X2784*BU$2788)+(AB2784*BU$2789)+(V2784*BU$2794)</f>
        <v>0</v>
      </c>
      <c r="BS2784" s="662">
        <f>((BB2784-BD2784)*BU$2791)+((AV2784-AX2784)*BU$2790)+(H2784*BU$2792)+(P2784*BU$2793)</f>
        <v>0</v>
      </c>
      <c r="BT2784" s="19" t="s">
        <v>75</v>
      </c>
      <c r="BU2784" s="277">
        <f>IF(BQ2779="B",'VALUE POINTS'!L$10,IF('GAME STATS'!BQ2779="C",'VALUE POINTS'!M$10,'VALUE POINTS'!K$10))</f>
        <v>1</v>
      </c>
      <c r="BV2784" s="278"/>
    </row>
    <row r="2785" spans="1:79" ht="23.85" customHeight="1" x14ac:dyDescent="0.35">
      <c r="A2785" s="276"/>
      <c r="B2785" s="571"/>
      <c r="C2785" s="642" t="str">
        <f>IF(ROSTER!D$8="","",ROSTER!D$8)</f>
        <v/>
      </c>
      <c r="D2785" s="643"/>
      <c r="E2785" s="575"/>
      <c r="F2785" s="577"/>
      <c r="G2785" s="583"/>
      <c r="H2785" s="579"/>
      <c r="I2785" s="545"/>
      <c r="J2785" s="544"/>
      <c r="K2785" s="581"/>
      <c r="L2785" s="586"/>
      <c r="M2785" s="587"/>
      <c r="N2785" s="592"/>
      <c r="O2785" s="603"/>
      <c r="P2785" s="544"/>
      <c r="Q2785" s="581"/>
      <c r="R2785" s="586"/>
      <c r="S2785" s="587"/>
      <c r="T2785" s="592"/>
      <c r="U2785" s="592"/>
      <c r="V2785" s="544"/>
      <c r="W2785" s="545"/>
      <c r="X2785" s="594"/>
      <c r="Y2785" s="545"/>
      <c r="Z2785" s="544"/>
      <c r="AA2785" s="545"/>
      <c r="AB2785" s="544"/>
      <c r="AC2785" s="545"/>
      <c r="AD2785" s="544"/>
      <c r="AE2785" s="581"/>
      <c r="AF2785" s="586"/>
      <c r="AG2785" s="587"/>
      <c r="AH2785" s="626"/>
      <c r="AI2785" s="627"/>
      <c r="AJ2785" s="544"/>
      <c r="AK2785" s="581"/>
      <c r="AL2785" s="586"/>
      <c r="AM2785" s="587"/>
      <c r="AN2785" s="626"/>
      <c r="AO2785" s="627"/>
      <c r="AP2785" s="544"/>
      <c r="AQ2785" s="581"/>
      <c r="AR2785" s="586"/>
      <c r="AS2785" s="587"/>
      <c r="AT2785" s="626"/>
      <c r="AU2785" s="627"/>
      <c r="AV2785" s="628"/>
      <c r="AW2785" s="629"/>
      <c r="AX2785" s="632"/>
      <c r="AY2785" s="633"/>
      <c r="AZ2785" s="626"/>
      <c r="BA2785" s="627"/>
      <c r="BB2785" s="544"/>
      <c r="BC2785" s="581"/>
      <c r="BD2785" s="586"/>
      <c r="BE2785" s="587"/>
      <c r="BF2785" s="626"/>
      <c r="BG2785" s="627"/>
      <c r="BH2785" s="628"/>
      <c r="BI2785" s="629"/>
      <c r="BJ2785" s="632"/>
      <c r="BK2785" s="633"/>
      <c r="BL2785" s="626"/>
      <c r="BM2785" s="627"/>
      <c r="BN2785" s="678"/>
      <c r="BO2785" s="679"/>
      <c r="BP2785" s="680"/>
      <c r="BQ2785" s="677"/>
      <c r="BR2785" s="663"/>
      <c r="BS2785" s="663"/>
      <c r="BT2785" s="19" t="s">
        <v>76</v>
      </c>
      <c r="BU2785" s="277">
        <f>IF(BQ2779="B",'VALUE POINTS'!L$11,IF('GAME STATS'!BQ2779="C",'VALUE POINTS'!M$11,'VALUE POINTS'!K$11))</f>
        <v>1</v>
      </c>
      <c r="BV2785" s="278"/>
    </row>
    <row r="2786" spans="1:79" ht="21.75" customHeight="1" x14ac:dyDescent="0.4">
      <c r="A2786" s="95"/>
      <c r="B2786" s="570" t="str">
        <f>IF(ROSTER!B$10="","",ROSTER!B$10)</f>
        <v/>
      </c>
      <c r="C2786" s="572" t="str">
        <f>IF(ROSTER!C$10="","",ROSTER!C$10)</f>
        <v/>
      </c>
      <c r="D2786" s="573"/>
      <c r="E2786" s="574"/>
      <c r="F2786" s="576">
        <f>IF(E2786="y",1,IF(E2786="S",1,0))</f>
        <v>0</v>
      </c>
      <c r="G2786" s="582">
        <f>IF(E2786="S",1,0)</f>
        <v>0</v>
      </c>
      <c r="H2786" s="578"/>
      <c r="I2786" s="543"/>
      <c r="J2786" s="542"/>
      <c r="K2786" s="580"/>
      <c r="L2786" s="584"/>
      <c r="M2786" s="585"/>
      <c r="N2786" s="588">
        <f>L2786+J2786</f>
        <v>0</v>
      </c>
      <c r="O2786" s="589"/>
      <c r="P2786" s="542"/>
      <c r="Q2786" s="580"/>
      <c r="R2786" s="584"/>
      <c r="S2786" s="585"/>
      <c r="T2786" s="588">
        <f>R2786-P2786</f>
        <v>0</v>
      </c>
      <c r="U2786" s="588"/>
      <c r="V2786" s="542"/>
      <c r="W2786" s="543"/>
      <c r="X2786" s="593"/>
      <c r="Y2786" s="543"/>
      <c r="Z2786" s="542"/>
      <c r="AA2786" s="543"/>
      <c r="AB2786" s="542"/>
      <c r="AC2786" s="543"/>
      <c r="AD2786" s="542"/>
      <c r="AE2786" s="580"/>
      <c r="AF2786" s="584"/>
      <c r="AG2786" s="585"/>
      <c r="AH2786" s="595">
        <f>IF(AD2786=0,0,(AF2786/AD2786)*100)</f>
        <v>0</v>
      </c>
      <c r="AI2786" s="596"/>
      <c r="AJ2786" s="542"/>
      <c r="AK2786" s="580"/>
      <c r="AL2786" s="584"/>
      <c r="AM2786" s="585"/>
      <c r="AN2786" s="595">
        <f>IF(AJ2786=0,0,(AL2786/AJ2786)*100)</f>
        <v>0</v>
      </c>
      <c r="AO2786" s="596"/>
      <c r="AP2786" s="542"/>
      <c r="AQ2786" s="580"/>
      <c r="AR2786" s="584"/>
      <c r="AS2786" s="585"/>
      <c r="AT2786" s="595">
        <f>IF(AP2786=0,0,(AR2786/AP2786)*100)</f>
        <v>0</v>
      </c>
      <c r="AU2786" s="596"/>
      <c r="AV2786" s="599">
        <f>AD2786+AJ2786+AP2786</f>
        <v>0</v>
      </c>
      <c r="AW2786" s="600"/>
      <c r="AX2786" s="630">
        <f>AF2786+AL2786+AR2786</f>
        <v>0</v>
      </c>
      <c r="AY2786" s="631"/>
      <c r="AZ2786" s="595">
        <f>IF(AV2786=0,0,(AX2786/AV2786)*100)</f>
        <v>0</v>
      </c>
      <c r="BA2786" s="596"/>
      <c r="BB2786" s="542"/>
      <c r="BC2786" s="580"/>
      <c r="BD2786" s="584"/>
      <c r="BE2786" s="585"/>
      <c r="BF2786" s="595">
        <f>IF(BB2786=0,0,(BD2786/BB2786)*100)</f>
        <v>0</v>
      </c>
      <c r="BG2786" s="596"/>
      <c r="BH2786" s="599">
        <f>AV2786+BB2786</f>
        <v>0</v>
      </c>
      <c r="BI2786" s="600"/>
      <c r="BJ2786" s="630">
        <f>AX2786+BD2786</f>
        <v>0</v>
      </c>
      <c r="BK2786" s="631"/>
      <c r="BL2786" s="595">
        <f>IF(BH2786=0,0,(BJ2786/BH2786)*100)</f>
        <v>0</v>
      </c>
      <c r="BM2786" s="596"/>
      <c r="BN2786" s="656">
        <f>(AF2786*2)+(AL2786*2)+(AR2786*3)+BD2786</f>
        <v>0</v>
      </c>
      <c r="BO2786" s="657"/>
      <c r="BP2786" s="658"/>
      <c r="BQ2786" s="676">
        <f>IF(BS2786=0,0,50*BR2786/BS2786)</f>
        <v>0</v>
      </c>
      <c r="BR2786" s="662">
        <f t="shared" ref="BR2786" si="2704">(BN2786*BU$2784)+(N2786*BU$2785)+(Z2786*BU$2786)+(R2786*BU$2787)+(X2786*BU$2788)+(AB2786*BU$2789)+(V2786*BU$2794)</f>
        <v>0</v>
      </c>
      <c r="BS2786" s="662">
        <f t="shared" ref="BS2786" si="2705">((BB2786-BD2786)*BU$2791)+((AV2786-AX2786)*BU$2790)+(H2786*BU$2792)+(P2786*BU$2793)</f>
        <v>0</v>
      </c>
      <c r="BT2786" s="19" t="s">
        <v>77</v>
      </c>
      <c r="BU2786" s="277">
        <f>IF(BQ2779="B",'VALUE POINTS'!L$12,IF('GAME STATS'!BQ2779="C",'VALUE POINTS'!M$12,'VALUE POINTS'!K$12))</f>
        <v>2</v>
      </c>
      <c r="BV2786" s="278"/>
      <c r="CA2786" s="18"/>
    </row>
    <row r="2787" spans="1:79" ht="21.75" customHeight="1" x14ac:dyDescent="0.35">
      <c r="A2787" s="95"/>
      <c r="B2787" s="571"/>
      <c r="C2787" s="642" t="str">
        <f>IF(ROSTER!D$10="","",ROSTER!D$10)</f>
        <v/>
      </c>
      <c r="D2787" s="643"/>
      <c r="E2787" s="575"/>
      <c r="F2787" s="577"/>
      <c r="G2787" s="583"/>
      <c r="H2787" s="579"/>
      <c r="I2787" s="545"/>
      <c r="J2787" s="544"/>
      <c r="K2787" s="581"/>
      <c r="L2787" s="586"/>
      <c r="M2787" s="587"/>
      <c r="N2787" s="592" t="s">
        <v>16</v>
      </c>
      <c r="O2787" s="603"/>
      <c r="P2787" s="544"/>
      <c r="Q2787" s="581"/>
      <c r="R2787" s="586"/>
      <c r="S2787" s="587"/>
      <c r="T2787" s="592" t="s">
        <v>16</v>
      </c>
      <c r="U2787" s="592"/>
      <c r="V2787" s="544"/>
      <c r="W2787" s="545"/>
      <c r="X2787" s="594"/>
      <c r="Y2787" s="545"/>
      <c r="Z2787" s="544"/>
      <c r="AA2787" s="545"/>
      <c r="AB2787" s="544"/>
      <c r="AC2787" s="545"/>
      <c r="AD2787" s="544"/>
      <c r="AE2787" s="581"/>
      <c r="AF2787" s="586"/>
      <c r="AG2787" s="587"/>
      <c r="AH2787" s="626"/>
      <c r="AI2787" s="627"/>
      <c r="AJ2787" s="544"/>
      <c r="AK2787" s="581"/>
      <c r="AL2787" s="586"/>
      <c r="AM2787" s="587"/>
      <c r="AN2787" s="626"/>
      <c r="AO2787" s="627"/>
      <c r="AP2787" s="544"/>
      <c r="AQ2787" s="581"/>
      <c r="AR2787" s="586"/>
      <c r="AS2787" s="587"/>
      <c r="AT2787" s="626"/>
      <c r="AU2787" s="627"/>
      <c r="AV2787" s="628"/>
      <c r="AW2787" s="629"/>
      <c r="AX2787" s="632"/>
      <c r="AY2787" s="633"/>
      <c r="AZ2787" s="626"/>
      <c r="BA2787" s="627"/>
      <c r="BB2787" s="544"/>
      <c r="BC2787" s="581"/>
      <c r="BD2787" s="586"/>
      <c r="BE2787" s="587"/>
      <c r="BF2787" s="626"/>
      <c r="BG2787" s="627"/>
      <c r="BH2787" s="628"/>
      <c r="BI2787" s="629"/>
      <c r="BJ2787" s="632"/>
      <c r="BK2787" s="633"/>
      <c r="BL2787" s="626"/>
      <c r="BM2787" s="627"/>
      <c r="BN2787" s="678"/>
      <c r="BO2787" s="679"/>
      <c r="BP2787" s="680"/>
      <c r="BQ2787" s="677"/>
      <c r="BR2787" s="663"/>
      <c r="BS2787" s="663"/>
      <c r="BT2787" s="19" t="s">
        <v>78</v>
      </c>
      <c r="BU2787" s="277">
        <f>IF(BQ2779="B",'VALUE POINTS'!L$13,IF('GAME STATS'!BQ2779="C",'VALUE POINTS'!M$13,'VALUE POINTS'!K$13))</f>
        <v>2</v>
      </c>
      <c r="BV2787" s="278"/>
    </row>
    <row r="2788" spans="1:79" ht="21.75" customHeight="1" x14ac:dyDescent="0.35">
      <c r="A2788" s="95"/>
      <c r="B2788" s="570" t="str">
        <f>IF(ROSTER!B$12="","",ROSTER!B$12)</f>
        <v/>
      </c>
      <c r="C2788" s="572" t="str">
        <f>IF(ROSTER!C$12="","",ROSTER!C$12)</f>
        <v/>
      </c>
      <c r="D2788" s="573"/>
      <c r="E2788" s="574"/>
      <c r="F2788" s="576">
        <f>IF(E2788="y",1,IF(E2788="S",1,0))</f>
        <v>0</v>
      </c>
      <c r="G2788" s="582">
        <f>IF(E2788="S",1,0)</f>
        <v>0</v>
      </c>
      <c r="H2788" s="578"/>
      <c r="I2788" s="543"/>
      <c r="J2788" s="542"/>
      <c r="K2788" s="580"/>
      <c r="L2788" s="584"/>
      <c r="M2788" s="585"/>
      <c r="N2788" s="588">
        <f>L2788+J2788</f>
        <v>0</v>
      </c>
      <c r="O2788" s="589"/>
      <c r="P2788" s="542"/>
      <c r="Q2788" s="580"/>
      <c r="R2788" s="584"/>
      <c r="S2788" s="585"/>
      <c r="T2788" s="588">
        <f>R2788-P2788</f>
        <v>0</v>
      </c>
      <c r="U2788" s="588"/>
      <c r="V2788" s="542"/>
      <c r="W2788" s="543"/>
      <c r="X2788" s="593"/>
      <c r="Y2788" s="543"/>
      <c r="Z2788" s="542"/>
      <c r="AA2788" s="543"/>
      <c r="AB2788" s="542"/>
      <c r="AC2788" s="543"/>
      <c r="AD2788" s="542"/>
      <c r="AE2788" s="580"/>
      <c r="AF2788" s="584"/>
      <c r="AG2788" s="585"/>
      <c r="AH2788" s="595">
        <f>IF(AD2788=0,0,(AF2788/AD2788)*100)</f>
        <v>0</v>
      </c>
      <c r="AI2788" s="596"/>
      <c r="AJ2788" s="542"/>
      <c r="AK2788" s="580"/>
      <c r="AL2788" s="584"/>
      <c r="AM2788" s="585"/>
      <c r="AN2788" s="595">
        <f>IF(AJ2788=0,0,(AL2788/AJ2788)*100)</f>
        <v>0</v>
      </c>
      <c r="AO2788" s="596"/>
      <c r="AP2788" s="542"/>
      <c r="AQ2788" s="580"/>
      <c r="AR2788" s="584"/>
      <c r="AS2788" s="585"/>
      <c r="AT2788" s="595">
        <f>IF(AP2788=0,0,(AR2788/AP2788)*100)</f>
        <v>0</v>
      </c>
      <c r="AU2788" s="596"/>
      <c r="AV2788" s="599">
        <f>AD2788+AJ2788+AP2788</f>
        <v>0</v>
      </c>
      <c r="AW2788" s="600"/>
      <c r="AX2788" s="630">
        <f>AF2788+AL2788+AR2788</f>
        <v>0</v>
      </c>
      <c r="AY2788" s="631"/>
      <c r="AZ2788" s="595">
        <f>IF(AV2788=0,0,(AX2788/AV2788)*100)</f>
        <v>0</v>
      </c>
      <c r="BA2788" s="596"/>
      <c r="BB2788" s="542"/>
      <c r="BC2788" s="580"/>
      <c r="BD2788" s="584"/>
      <c r="BE2788" s="585"/>
      <c r="BF2788" s="595">
        <f>IF(BB2788=0,0,(BD2788/BB2788)*100)</f>
        <v>0</v>
      </c>
      <c r="BG2788" s="596"/>
      <c r="BH2788" s="599">
        <f>AV2788+BB2788</f>
        <v>0</v>
      </c>
      <c r="BI2788" s="600"/>
      <c r="BJ2788" s="630">
        <f>AX2788+BD2788</f>
        <v>0</v>
      </c>
      <c r="BK2788" s="631"/>
      <c r="BL2788" s="595">
        <f>IF(BH2788=0,0,(BJ2788/BH2788)*100)</f>
        <v>0</v>
      </c>
      <c r="BM2788" s="596"/>
      <c r="BN2788" s="656">
        <f>(AF2788*2)+(AL2788*2)+(AR2788*3)+BD2788</f>
        <v>0</v>
      </c>
      <c r="BO2788" s="657"/>
      <c r="BP2788" s="658"/>
      <c r="BQ2788" s="676">
        <f t="shared" ref="BQ2788" si="2706">IF(BS2788=0,0,50*BR2788/BS2788)</f>
        <v>0</v>
      </c>
      <c r="BR2788" s="662">
        <f t="shared" ref="BR2788" si="2707">(BN2788*BU$2784)+(N2788*BU$2785)+(Z2788*BU$2786)+(R2788*BU$2787)+(X2788*BU$2788)+(AB2788*BU$2789)+(V2788*BU$2794)</f>
        <v>0</v>
      </c>
      <c r="BS2788" s="662">
        <f t="shared" ref="BS2788" si="2708">((BB2788-BD2788)*BU$2791)+((AV2788-AX2788)*BU$2790)+(H2788*BU$2792)+(P2788*BU$2793)</f>
        <v>0</v>
      </c>
      <c r="BT2788" s="19" t="s">
        <v>79</v>
      </c>
      <c r="BU2788" s="277">
        <f>IF(BQ2779="B",'VALUE POINTS'!L$14,IF('GAME STATS'!BQ2779="C",'VALUE POINTS'!M$14,'VALUE POINTS'!K$14))</f>
        <v>2</v>
      </c>
      <c r="BV2788" s="278"/>
    </row>
    <row r="2789" spans="1:79" ht="21.75" customHeight="1" x14ac:dyDescent="0.4">
      <c r="A2789" s="95"/>
      <c r="B2789" s="571"/>
      <c r="C2789" s="642" t="str">
        <f>IF(ROSTER!D$12="","",ROSTER!D$12)</f>
        <v/>
      </c>
      <c r="D2789" s="643"/>
      <c r="E2789" s="575"/>
      <c r="F2789" s="577"/>
      <c r="G2789" s="583"/>
      <c r="H2789" s="579"/>
      <c r="I2789" s="545"/>
      <c r="J2789" s="544"/>
      <c r="K2789" s="581"/>
      <c r="L2789" s="586"/>
      <c r="M2789" s="587"/>
      <c r="N2789" s="592" t="s">
        <v>16</v>
      </c>
      <c r="O2789" s="603"/>
      <c r="P2789" s="544"/>
      <c r="Q2789" s="581"/>
      <c r="R2789" s="586"/>
      <c r="S2789" s="587"/>
      <c r="T2789" s="592" t="s">
        <v>16</v>
      </c>
      <c r="U2789" s="592"/>
      <c r="V2789" s="544"/>
      <c r="W2789" s="545"/>
      <c r="X2789" s="594"/>
      <c r="Y2789" s="545"/>
      <c r="Z2789" s="544"/>
      <c r="AA2789" s="545"/>
      <c r="AB2789" s="544"/>
      <c r="AC2789" s="545"/>
      <c r="AD2789" s="544"/>
      <c r="AE2789" s="581"/>
      <c r="AF2789" s="586"/>
      <c r="AG2789" s="587"/>
      <c r="AH2789" s="626"/>
      <c r="AI2789" s="627"/>
      <c r="AJ2789" s="544"/>
      <c r="AK2789" s="581"/>
      <c r="AL2789" s="586"/>
      <c r="AM2789" s="587"/>
      <c r="AN2789" s="626"/>
      <c r="AO2789" s="627"/>
      <c r="AP2789" s="544"/>
      <c r="AQ2789" s="581"/>
      <c r="AR2789" s="586"/>
      <c r="AS2789" s="587"/>
      <c r="AT2789" s="626"/>
      <c r="AU2789" s="627"/>
      <c r="AV2789" s="628"/>
      <c r="AW2789" s="629"/>
      <c r="AX2789" s="632"/>
      <c r="AY2789" s="633"/>
      <c r="AZ2789" s="626"/>
      <c r="BA2789" s="627"/>
      <c r="BB2789" s="544"/>
      <c r="BC2789" s="581"/>
      <c r="BD2789" s="586"/>
      <c r="BE2789" s="587"/>
      <c r="BF2789" s="626"/>
      <c r="BG2789" s="627"/>
      <c r="BH2789" s="628"/>
      <c r="BI2789" s="629"/>
      <c r="BJ2789" s="632"/>
      <c r="BK2789" s="633"/>
      <c r="BL2789" s="626"/>
      <c r="BM2789" s="627"/>
      <c r="BN2789" s="678"/>
      <c r="BO2789" s="679"/>
      <c r="BP2789" s="680"/>
      <c r="BQ2789" s="677"/>
      <c r="BR2789" s="663"/>
      <c r="BS2789" s="663"/>
      <c r="BT2789" s="19" t="s">
        <v>80</v>
      </c>
      <c r="BU2789" s="277">
        <f>IF(BQ2779="B",'VALUE POINTS'!L$15,IF('GAME STATS'!BQ2779="C",'VALUE POINTS'!M$15,'VALUE POINTS'!K$15))</f>
        <v>2</v>
      </c>
      <c r="BV2789" s="278"/>
      <c r="CA2789" s="18"/>
    </row>
    <row r="2790" spans="1:79" ht="21.75" customHeight="1" x14ac:dyDescent="0.35">
      <c r="A2790" s="95"/>
      <c r="B2790" s="570" t="str">
        <f>IF(ROSTER!B$14="","",ROSTER!B$14)</f>
        <v/>
      </c>
      <c r="C2790" s="572" t="str">
        <f>IF(ROSTER!C$14="","",ROSTER!C$14)</f>
        <v/>
      </c>
      <c r="D2790" s="573"/>
      <c r="E2790" s="574"/>
      <c r="F2790" s="576">
        <f>IF(E2790="y",1,IF(E2790="S",1,0))</f>
        <v>0</v>
      </c>
      <c r="G2790" s="582">
        <f>IF(E2790="S",1,0)</f>
        <v>0</v>
      </c>
      <c r="H2790" s="578"/>
      <c r="I2790" s="543"/>
      <c r="J2790" s="542"/>
      <c r="K2790" s="580"/>
      <c r="L2790" s="584"/>
      <c r="M2790" s="585"/>
      <c r="N2790" s="588">
        <f>L2790+J2790</f>
        <v>0</v>
      </c>
      <c r="O2790" s="589"/>
      <c r="P2790" s="542"/>
      <c r="Q2790" s="580"/>
      <c r="R2790" s="584"/>
      <c r="S2790" s="585"/>
      <c r="T2790" s="588">
        <f>R2790-P2790</f>
        <v>0</v>
      </c>
      <c r="U2790" s="588"/>
      <c r="V2790" s="542"/>
      <c r="W2790" s="543"/>
      <c r="X2790" s="593"/>
      <c r="Y2790" s="543"/>
      <c r="Z2790" s="542"/>
      <c r="AA2790" s="543"/>
      <c r="AB2790" s="542"/>
      <c r="AC2790" s="543"/>
      <c r="AD2790" s="542"/>
      <c r="AE2790" s="580"/>
      <c r="AF2790" s="584"/>
      <c r="AG2790" s="585"/>
      <c r="AH2790" s="595">
        <f>IF(AD2790=0,0,(AF2790/AD2790)*100)</f>
        <v>0</v>
      </c>
      <c r="AI2790" s="596"/>
      <c r="AJ2790" s="542"/>
      <c r="AK2790" s="580"/>
      <c r="AL2790" s="584"/>
      <c r="AM2790" s="585"/>
      <c r="AN2790" s="595">
        <f>IF(AJ2790=0,0,(AL2790/AJ2790)*100)</f>
        <v>0</v>
      </c>
      <c r="AO2790" s="596"/>
      <c r="AP2790" s="542"/>
      <c r="AQ2790" s="580"/>
      <c r="AR2790" s="584"/>
      <c r="AS2790" s="585"/>
      <c r="AT2790" s="595">
        <f>IF(AP2790=0,0,(AR2790/AP2790)*100)</f>
        <v>0</v>
      </c>
      <c r="AU2790" s="596"/>
      <c r="AV2790" s="599">
        <f>AD2790+AJ2790+AP2790</f>
        <v>0</v>
      </c>
      <c r="AW2790" s="600"/>
      <c r="AX2790" s="630">
        <f>AF2790+AL2790+AR2790</f>
        <v>0</v>
      </c>
      <c r="AY2790" s="631"/>
      <c r="AZ2790" s="595">
        <f>IF(AV2790=0,0,(AX2790/AV2790)*100)</f>
        <v>0</v>
      </c>
      <c r="BA2790" s="596"/>
      <c r="BB2790" s="542"/>
      <c r="BC2790" s="580"/>
      <c r="BD2790" s="584"/>
      <c r="BE2790" s="585"/>
      <c r="BF2790" s="595">
        <f>IF(BB2790=0,0,(BD2790/BB2790)*100)</f>
        <v>0</v>
      </c>
      <c r="BG2790" s="596"/>
      <c r="BH2790" s="599">
        <f>AV2790+BB2790</f>
        <v>0</v>
      </c>
      <c r="BI2790" s="600"/>
      <c r="BJ2790" s="630">
        <f>AX2790+BD2790</f>
        <v>0</v>
      </c>
      <c r="BK2790" s="631"/>
      <c r="BL2790" s="595">
        <f>IF(BH2790=0,0,(BJ2790/BH2790)*100)</f>
        <v>0</v>
      </c>
      <c r="BM2790" s="596"/>
      <c r="BN2790" s="656">
        <f>(AF2790*2)+(AL2790*2)+(AR2790*3)+BD2790</f>
        <v>0</v>
      </c>
      <c r="BO2790" s="657"/>
      <c r="BP2790" s="658"/>
      <c r="BQ2790" s="676">
        <f t="shared" ref="BQ2790" si="2709">IF(BS2790=0,0,50*BR2790/BS2790)</f>
        <v>0</v>
      </c>
      <c r="BR2790" s="662">
        <f t="shared" ref="BR2790" si="2710">(BN2790*BU$2784)+(N2790*BU$2785)+(Z2790*BU$2786)+(R2790*BU$2787)+(X2790*BU$2788)+(AB2790*BU$2789)+(V2790*BU$2794)</f>
        <v>0</v>
      </c>
      <c r="BS2790" s="662">
        <f t="shared" ref="BS2790" si="2711">((BB2790-BD2790)*BU$2791)+((AV2790-AX2790)*BU$2790)+(H2790*BU$2792)+(P2790*BU$2793)</f>
        <v>0</v>
      </c>
      <c r="BT2790" s="19" t="s">
        <v>81</v>
      </c>
      <c r="BU2790" s="277">
        <f>IF(BQ2779="B",'VALUE POINTS'!L$16,IF('GAME STATS'!BQ2779="C",'VALUE POINTS'!M$16,'VALUE POINTS'!K$16))</f>
        <v>2</v>
      </c>
      <c r="BV2790" s="278"/>
    </row>
    <row r="2791" spans="1:79" ht="21.75" customHeight="1" x14ac:dyDescent="0.35">
      <c r="A2791" s="95"/>
      <c r="B2791" s="571"/>
      <c r="C2791" s="642" t="str">
        <f>IF(ROSTER!D$14="","",ROSTER!D$14)</f>
        <v/>
      </c>
      <c r="D2791" s="643"/>
      <c r="E2791" s="575"/>
      <c r="F2791" s="577"/>
      <c r="G2791" s="583"/>
      <c r="H2791" s="579"/>
      <c r="I2791" s="545"/>
      <c r="J2791" s="544"/>
      <c r="K2791" s="581"/>
      <c r="L2791" s="586"/>
      <c r="M2791" s="587"/>
      <c r="N2791" s="592" t="s">
        <v>16</v>
      </c>
      <c r="O2791" s="603"/>
      <c r="P2791" s="544"/>
      <c r="Q2791" s="581"/>
      <c r="R2791" s="586"/>
      <c r="S2791" s="587"/>
      <c r="T2791" s="592" t="s">
        <v>16</v>
      </c>
      <c r="U2791" s="592"/>
      <c r="V2791" s="544"/>
      <c r="W2791" s="545"/>
      <c r="X2791" s="594"/>
      <c r="Y2791" s="545"/>
      <c r="Z2791" s="544"/>
      <c r="AA2791" s="545"/>
      <c r="AB2791" s="544"/>
      <c r="AC2791" s="545"/>
      <c r="AD2791" s="544"/>
      <c r="AE2791" s="581"/>
      <c r="AF2791" s="586"/>
      <c r="AG2791" s="587"/>
      <c r="AH2791" s="626"/>
      <c r="AI2791" s="627"/>
      <c r="AJ2791" s="544"/>
      <c r="AK2791" s="581"/>
      <c r="AL2791" s="586"/>
      <c r="AM2791" s="587"/>
      <c r="AN2791" s="626"/>
      <c r="AO2791" s="627"/>
      <c r="AP2791" s="544"/>
      <c r="AQ2791" s="581"/>
      <c r="AR2791" s="586"/>
      <c r="AS2791" s="587"/>
      <c r="AT2791" s="626"/>
      <c r="AU2791" s="627"/>
      <c r="AV2791" s="628"/>
      <c r="AW2791" s="629"/>
      <c r="AX2791" s="632"/>
      <c r="AY2791" s="633"/>
      <c r="AZ2791" s="626"/>
      <c r="BA2791" s="627"/>
      <c r="BB2791" s="544"/>
      <c r="BC2791" s="581"/>
      <c r="BD2791" s="586"/>
      <c r="BE2791" s="587"/>
      <c r="BF2791" s="626"/>
      <c r="BG2791" s="627"/>
      <c r="BH2791" s="628"/>
      <c r="BI2791" s="629"/>
      <c r="BJ2791" s="632"/>
      <c r="BK2791" s="633"/>
      <c r="BL2791" s="626"/>
      <c r="BM2791" s="627"/>
      <c r="BN2791" s="678"/>
      <c r="BO2791" s="679"/>
      <c r="BP2791" s="680"/>
      <c r="BQ2791" s="677"/>
      <c r="BR2791" s="663"/>
      <c r="BS2791" s="663"/>
      <c r="BT2791" s="19" t="s">
        <v>82</v>
      </c>
      <c r="BU2791" s="277">
        <f>IF(BQ2779="B",'VALUE POINTS'!L$17,IF('GAME STATS'!BQ2779="C",'VALUE POINTS'!M$17,'VALUE POINTS'!K$17))</f>
        <v>1</v>
      </c>
      <c r="BV2791" s="278"/>
    </row>
    <row r="2792" spans="1:79" ht="21.75" customHeight="1" x14ac:dyDescent="0.35">
      <c r="A2792" s="95"/>
      <c r="B2792" s="570" t="str">
        <f>IF(ROSTER!B$16="","",ROSTER!B$16)</f>
        <v/>
      </c>
      <c r="C2792" s="572" t="str">
        <f>IF(ROSTER!C$16="","",ROSTER!C$16)</f>
        <v/>
      </c>
      <c r="D2792" s="573"/>
      <c r="E2792" s="574"/>
      <c r="F2792" s="576">
        <f>IF(E2792="y",1,IF(E2792="S",1,0))</f>
        <v>0</v>
      </c>
      <c r="G2792" s="582">
        <f>IF(E2792="S",1,0)</f>
        <v>0</v>
      </c>
      <c r="H2792" s="578"/>
      <c r="I2792" s="543"/>
      <c r="J2792" s="542"/>
      <c r="K2792" s="580"/>
      <c r="L2792" s="584"/>
      <c r="M2792" s="585"/>
      <c r="N2792" s="588">
        <f>L2792+J2792</f>
        <v>0</v>
      </c>
      <c r="O2792" s="589"/>
      <c r="P2792" s="542"/>
      <c r="Q2792" s="580"/>
      <c r="R2792" s="584"/>
      <c r="S2792" s="585"/>
      <c r="T2792" s="588">
        <f>R2792-P2792</f>
        <v>0</v>
      </c>
      <c r="U2792" s="588"/>
      <c r="V2792" s="542"/>
      <c r="W2792" s="543"/>
      <c r="X2792" s="593"/>
      <c r="Y2792" s="543"/>
      <c r="Z2792" s="542"/>
      <c r="AA2792" s="543"/>
      <c r="AB2792" s="542"/>
      <c r="AC2792" s="543"/>
      <c r="AD2792" s="542"/>
      <c r="AE2792" s="580"/>
      <c r="AF2792" s="584"/>
      <c r="AG2792" s="585"/>
      <c r="AH2792" s="595">
        <f>IF(AD2792=0,0,(AF2792/AD2792)*100)</f>
        <v>0</v>
      </c>
      <c r="AI2792" s="596"/>
      <c r="AJ2792" s="542"/>
      <c r="AK2792" s="580"/>
      <c r="AL2792" s="584"/>
      <c r="AM2792" s="585"/>
      <c r="AN2792" s="595">
        <f>IF(AJ2792=0,0,(AL2792/AJ2792)*100)</f>
        <v>0</v>
      </c>
      <c r="AO2792" s="596"/>
      <c r="AP2792" s="542"/>
      <c r="AQ2792" s="580"/>
      <c r="AR2792" s="584"/>
      <c r="AS2792" s="585"/>
      <c r="AT2792" s="595">
        <f>IF(AP2792=0,0,(AR2792/AP2792)*100)</f>
        <v>0</v>
      </c>
      <c r="AU2792" s="596"/>
      <c r="AV2792" s="599">
        <f>AD2792+AJ2792+AP2792</f>
        <v>0</v>
      </c>
      <c r="AW2792" s="600"/>
      <c r="AX2792" s="630">
        <f>AF2792+AL2792+AR2792</f>
        <v>0</v>
      </c>
      <c r="AY2792" s="631"/>
      <c r="AZ2792" s="595">
        <f>IF(AV2792=0,0,(AX2792/AV2792)*100)</f>
        <v>0</v>
      </c>
      <c r="BA2792" s="596"/>
      <c r="BB2792" s="542"/>
      <c r="BC2792" s="580"/>
      <c r="BD2792" s="584"/>
      <c r="BE2792" s="585"/>
      <c r="BF2792" s="595">
        <f>IF(BB2792=0,0,(BD2792/BB2792)*100)</f>
        <v>0</v>
      </c>
      <c r="BG2792" s="596"/>
      <c r="BH2792" s="599">
        <f>AV2792+BB2792</f>
        <v>0</v>
      </c>
      <c r="BI2792" s="600"/>
      <c r="BJ2792" s="630">
        <f>AX2792+BD2792</f>
        <v>0</v>
      </c>
      <c r="BK2792" s="631"/>
      <c r="BL2792" s="595">
        <f>IF(BH2792=0,0,(BJ2792/BH2792)*100)</f>
        <v>0</v>
      </c>
      <c r="BM2792" s="596"/>
      <c r="BN2792" s="656">
        <f>(AF2792*2)+(AL2792*2)+(AR2792*3)+BD2792</f>
        <v>0</v>
      </c>
      <c r="BO2792" s="657"/>
      <c r="BP2792" s="658"/>
      <c r="BQ2792" s="676">
        <f t="shared" ref="BQ2792" si="2712">IF(BS2792=0,0,50*BR2792/BS2792)</f>
        <v>0</v>
      </c>
      <c r="BR2792" s="662">
        <f t="shared" ref="BR2792" si="2713">(BN2792*BU$2784)+(N2792*BU$2785)+(Z2792*BU$2786)+(R2792*BU$2787)+(X2792*BU$2788)+(AB2792*BU$2789)+(V2792*BU$2794)</f>
        <v>0</v>
      </c>
      <c r="BS2792" s="662">
        <f t="shared" ref="BS2792" si="2714">((BB2792-BD2792)*BU$2791)+((AV2792-AX2792)*BU$2790)+(H2792*BU$2792)+(P2792*BU$2793)</f>
        <v>0</v>
      </c>
      <c r="BT2792" s="19" t="s">
        <v>83</v>
      </c>
      <c r="BU2792" s="277">
        <f>IF(BQ2779="B",'VALUE POINTS'!L$18,IF('GAME STATS'!BQ2779="C",'VALUE POINTS'!M$18,'VALUE POINTS'!K$18))</f>
        <v>2</v>
      </c>
      <c r="BV2792" s="278"/>
    </row>
    <row r="2793" spans="1:79" ht="21.75" customHeight="1" x14ac:dyDescent="0.35">
      <c r="A2793" s="95"/>
      <c r="B2793" s="571"/>
      <c r="C2793" s="642" t="str">
        <f>IF(ROSTER!D$16="","",ROSTER!D$16)</f>
        <v/>
      </c>
      <c r="D2793" s="643"/>
      <c r="E2793" s="575"/>
      <c r="F2793" s="577"/>
      <c r="G2793" s="583"/>
      <c r="H2793" s="579"/>
      <c r="I2793" s="545"/>
      <c r="J2793" s="544"/>
      <c r="K2793" s="581"/>
      <c r="L2793" s="586"/>
      <c r="M2793" s="587"/>
      <c r="N2793" s="592" t="s">
        <v>16</v>
      </c>
      <c r="O2793" s="603"/>
      <c r="P2793" s="544"/>
      <c r="Q2793" s="581"/>
      <c r="R2793" s="586"/>
      <c r="S2793" s="587"/>
      <c r="T2793" s="592" t="s">
        <v>16</v>
      </c>
      <c r="U2793" s="592"/>
      <c r="V2793" s="544"/>
      <c r="W2793" s="545"/>
      <c r="X2793" s="594"/>
      <c r="Y2793" s="545"/>
      <c r="Z2793" s="544"/>
      <c r="AA2793" s="545"/>
      <c r="AB2793" s="544"/>
      <c r="AC2793" s="545"/>
      <c r="AD2793" s="544"/>
      <c r="AE2793" s="581"/>
      <c r="AF2793" s="586"/>
      <c r="AG2793" s="587"/>
      <c r="AH2793" s="626"/>
      <c r="AI2793" s="627"/>
      <c r="AJ2793" s="544"/>
      <c r="AK2793" s="581"/>
      <c r="AL2793" s="586"/>
      <c r="AM2793" s="587"/>
      <c r="AN2793" s="626"/>
      <c r="AO2793" s="627"/>
      <c r="AP2793" s="544"/>
      <c r="AQ2793" s="581"/>
      <c r="AR2793" s="586"/>
      <c r="AS2793" s="587"/>
      <c r="AT2793" s="626"/>
      <c r="AU2793" s="627"/>
      <c r="AV2793" s="628"/>
      <c r="AW2793" s="629"/>
      <c r="AX2793" s="632"/>
      <c r="AY2793" s="633"/>
      <c r="AZ2793" s="626"/>
      <c r="BA2793" s="627"/>
      <c r="BB2793" s="544"/>
      <c r="BC2793" s="581"/>
      <c r="BD2793" s="586"/>
      <c r="BE2793" s="587"/>
      <c r="BF2793" s="626"/>
      <c r="BG2793" s="627"/>
      <c r="BH2793" s="628"/>
      <c r="BI2793" s="629"/>
      <c r="BJ2793" s="632"/>
      <c r="BK2793" s="633"/>
      <c r="BL2793" s="626"/>
      <c r="BM2793" s="627"/>
      <c r="BN2793" s="678"/>
      <c r="BO2793" s="679"/>
      <c r="BP2793" s="680"/>
      <c r="BQ2793" s="677"/>
      <c r="BR2793" s="663"/>
      <c r="BS2793" s="663"/>
      <c r="BT2793" s="19" t="s">
        <v>84</v>
      </c>
      <c r="BU2793" s="277">
        <f>IF(BQ2779="B",'VALUE POINTS'!L$19,IF('GAME STATS'!BQ2779="C",'VALUE POINTS'!M$19,'VALUE POINTS'!K$19))</f>
        <v>2</v>
      </c>
      <c r="BV2793" s="278"/>
    </row>
    <row r="2794" spans="1:79" ht="21.75" customHeight="1" x14ac:dyDescent="0.35">
      <c r="A2794" s="95"/>
      <c r="B2794" s="570" t="str">
        <f>IF(ROSTER!B$18="","",ROSTER!B$18)</f>
        <v/>
      </c>
      <c r="C2794" s="572" t="str">
        <f>IF(ROSTER!C$18="","",ROSTER!C$18)</f>
        <v/>
      </c>
      <c r="D2794" s="573"/>
      <c r="E2794" s="574"/>
      <c r="F2794" s="576">
        <f>IF(E2794="y",1,IF(E2794="S",1,0))</f>
        <v>0</v>
      </c>
      <c r="G2794" s="582">
        <f>IF(E2794="S",1,0)</f>
        <v>0</v>
      </c>
      <c r="H2794" s="578"/>
      <c r="I2794" s="543"/>
      <c r="J2794" s="542"/>
      <c r="K2794" s="580"/>
      <c r="L2794" s="584"/>
      <c r="M2794" s="585"/>
      <c r="N2794" s="588">
        <f>L2794+J2794</f>
        <v>0</v>
      </c>
      <c r="O2794" s="589"/>
      <c r="P2794" s="542"/>
      <c r="Q2794" s="580"/>
      <c r="R2794" s="584"/>
      <c r="S2794" s="585"/>
      <c r="T2794" s="588">
        <f>R2794-P2794</f>
        <v>0</v>
      </c>
      <c r="U2794" s="588"/>
      <c r="V2794" s="542"/>
      <c r="W2794" s="543"/>
      <c r="X2794" s="593"/>
      <c r="Y2794" s="543"/>
      <c r="Z2794" s="542"/>
      <c r="AA2794" s="543"/>
      <c r="AB2794" s="542"/>
      <c r="AC2794" s="543"/>
      <c r="AD2794" s="542"/>
      <c r="AE2794" s="580"/>
      <c r="AF2794" s="584"/>
      <c r="AG2794" s="585"/>
      <c r="AH2794" s="595">
        <f>IF(AD2794=0,0,(AF2794/AD2794)*100)</f>
        <v>0</v>
      </c>
      <c r="AI2794" s="596"/>
      <c r="AJ2794" s="542"/>
      <c r="AK2794" s="580"/>
      <c r="AL2794" s="584"/>
      <c r="AM2794" s="585"/>
      <c r="AN2794" s="595">
        <f>IF(AJ2794=0,0,(AL2794/AJ2794)*100)</f>
        <v>0</v>
      </c>
      <c r="AO2794" s="596"/>
      <c r="AP2794" s="542"/>
      <c r="AQ2794" s="580"/>
      <c r="AR2794" s="584"/>
      <c r="AS2794" s="585"/>
      <c r="AT2794" s="595">
        <f>IF(AP2794=0,0,(AR2794/AP2794)*100)</f>
        <v>0</v>
      </c>
      <c r="AU2794" s="596"/>
      <c r="AV2794" s="599">
        <f>AD2794+AJ2794+AP2794</f>
        <v>0</v>
      </c>
      <c r="AW2794" s="600"/>
      <c r="AX2794" s="630">
        <f>AF2794+AL2794+AR2794</f>
        <v>0</v>
      </c>
      <c r="AY2794" s="631"/>
      <c r="AZ2794" s="595">
        <f>IF(AV2794=0,0,(AX2794/AV2794)*100)</f>
        <v>0</v>
      </c>
      <c r="BA2794" s="596"/>
      <c r="BB2794" s="542"/>
      <c r="BC2794" s="580"/>
      <c r="BD2794" s="584"/>
      <c r="BE2794" s="585"/>
      <c r="BF2794" s="595">
        <f>IF(BB2794=0,0,(BD2794/BB2794)*100)</f>
        <v>0</v>
      </c>
      <c r="BG2794" s="596"/>
      <c r="BH2794" s="599">
        <f>AV2794+BB2794</f>
        <v>0</v>
      </c>
      <c r="BI2794" s="600"/>
      <c r="BJ2794" s="630">
        <f>AX2794+BD2794</f>
        <v>0</v>
      </c>
      <c r="BK2794" s="631"/>
      <c r="BL2794" s="595">
        <f>IF(BH2794=0,0,(BJ2794/BH2794)*100)</f>
        <v>0</v>
      </c>
      <c r="BM2794" s="596"/>
      <c r="BN2794" s="656">
        <f>(AF2794*2)+(AL2794*2)+(AR2794*3)+BD2794</f>
        <v>0</v>
      </c>
      <c r="BO2794" s="657"/>
      <c r="BP2794" s="658"/>
      <c r="BQ2794" s="676">
        <f t="shared" ref="BQ2794" si="2715">IF(BS2794=0,0,50*BR2794/BS2794)</f>
        <v>0</v>
      </c>
      <c r="BR2794" s="662">
        <f t="shared" ref="BR2794" si="2716">(BN2794*BU$2784)+(N2794*BU$2785)+(Z2794*BU$2786)+(R2794*BU$2787)+(X2794*BU$2788)+(AB2794*BU$2789)+(V2794*BU$2794)</f>
        <v>0</v>
      </c>
      <c r="BS2794" s="662">
        <f t="shared" ref="BS2794" si="2717">((BB2794-BD2794)*BU$2791)+((AV2794-AX2794)*BU$2790)+(H2794*BU$2792)+(P2794*BU$2793)</f>
        <v>0</v>
      </c>
      <c r="BT2794" s="19" t="s">
        <v>160</v>
      </c>
      <c r="BU2794" s="277">
        <f>IF(BQ2779="B",'VALUE POINTS'!L$20,IF('GAME STATS'!BQ2779="C",'VALUE POINTS'!M$20,'VALUE POINTS'!K$20))</f>
        <v>1</v>
      </c>
      <c r="BV2794" s="278"/>
    </row>
    <row r="2795" spans="1:79" ht="21.75" customHeight="1" x14ac:dyDescent="0.25">
      <c r="A2795" s="95"/>
      <c r="B2795" s="571"/>
      <c r="C2795" s="642" t="str">
        <f>IF(ROSTER!D$18="","",ROSTER!D$18)</f>
        <v/>
      </c>
      <c r="D2795" s="643"/>
      <c r="E2795" s="575"/>
      <c r="F2795" s="577"/>
      <c r="G2795" s="583"/>
      <c r="H2795" s="579"/>
      <c r="I2795" s="545"/>
      <c r="J2795" s="544"/>
      <c r="K2795" s="581"/>
      <c r="L2795" s="586"/>
      <c r="M2795" s="587"/>
      <c r="N2795" s="592" t="s">
        <v>16</v>
      </c>
      <c r="O2795" s="603"/>
      <c r="P2795" s="544"/>
      <c r="Q2795" s="581"/>
      <c r="R2795" s="586"/>
      <c r="S2795" s="587"/>
      <c r="T2795" s="592" t="s">
        <v>16</v>
      </c>
      <c r="U2795" s="592"/>
      <c r="V2795" s="544"/>
      <c r="W2795" s="545"/>
      <c r="X2795" s="594"/>
      <c r="Y2795" s="545"/>
      <c r="Z2795" s="544"/>
      <c r="AA2795" s="545"/>
      <c r="AB2795" s="544"/>
      <c r="AC2795" s="545"/>
      <c r="AD2795" s="544"/>
      <c r="AE2795" s="581"/>
      <c r="AF2795" s="586"/>
      <c r="AG2795" s="587"/>
      <c r="AH2795" s="626"/>
      <c r="AI2795" s="627"/>
      <c r="AJ2795" s="544"/>
      <c r="AK2795" s="581"/>
      <c r="AL2795" s="586"/>
      <c r="AM2795" s="587"/>
      <c r="AN2795" s="626"/>
      <c r="AO2795" s="627"/>
      <c r="AP2795" s="544"/>
      <c r="AQ2795" s="581"/>
      <c r="AR2795" s="586"/>
      <c r="AS2795" s="587"/>
      <c r="AT2795" s="626"/>
      <c r="AU2795" s="627"/>
      <c r="AV2795" s="628"/>
      <c r="AW2795" s="629"/>
      <c r="AX2795" s="632"/>
      <c r="AY2795" s="633"/>
      <c r="AZ2795" s="626"/>
      <c r="BA2795" s="627"/>
      <c r="BB2795" s="544"/>
      <c r="BC2795" s="581"/>
      <c r="BD2795" s="586"/>
      <c r="BE2795" s="587"/>
      <c r="BF2795" s="626"/>
      <c r="BG2795" s="627"/>
      <c r="BH2795" s="628"/>
      <c r="BI2795" s="629"/>
      <c r="BJ2795" s="632"/>
      <c r="BK2795" s="633"/>
      <c r="BL2795" s="626"/>
      <c r="BM2795" s="627"/>
      <c r="BN2795" s="678"/>
      <c r="BO2795" s="679"/>
      <c r="BP2795" s="680"/>
      <c r="BQ2795" s="677"/>
      <c r="BR2795" s="663"/>
      <c r="BS2795" s="663"/>
      <c r="BT2795" s="15"/>
      <c r="BU2795" s="15"/>
      <c r="BV2795" s="95"/>
    </row>
    <row r="2796" spans="1:79" ht="21.75" customHeight="1" x14ac:dyDescent="0.25">
      <c r="A2796" s="95"/>
      <c r="B2796" s="570" t="str">
        <f>IF(ROSTER!B$20="","",ROSTER!B$20)</f>
        <v/>
      </c>
      <c r="C2796" s="572" t="str">
        <f>IF(ROSTER!C$20="","",ROSTER!C$20)</f>
        <v/>
      </c>
      <c r="D2796" s="573"/>
      <c r="E2796" s="574"/>
      <c r="F2796" s="576">
        <f>IF(E2796="y",1,IF(E2796="S",1,0))</f>
        <v>0</v>
      </c>
      <c r="G2796" s="582">
        <f>IF(E2796="S",1,0)</f>
        <v>0</v>
      </c>
      <c r="H2796" s="578"/>
      <c r="I2796" s="543"/>
      <c r="J2796" s="542"/>
      <c r="K2796" s="580"/>
      <c r="L2796" s="584"/>
      <c r="M2796" s="585"/>
      <c r="N2796" s="588">
        <f>L2796+J2796</f>
        <v>0</v>
      </c>
      <c r="O2796" s="589"/>
      <c r="P2796" s="542"/>
      <c r="Q2796" s="580"/>
      <c r="R2796" s="584"/>
      <c r="S2796" s="585"/>
      <c r="T2796" s="588">
        <f>R2796-P2796</f>
        <v>0</v>
      </c>
      <c r="U2796" s="588"/>
      <c r="V2796" s="542"/>
      <c r="W2796" s="543"/>
      <c r="X2796" s="593"/>
      <c r="Y2796" s="543"/>
      <c r="Z2796" s="542"/>
      <c r="AA2796" s="543"/>
      <c r="AB2796" s="542"/>
      <c r="AC2796" s="543"/>
      <c r="AD2796" s="542"/>
      <c r="AE2796" s="580"/>
      <c r="AF2796" s="584"/>
      <c r="AG2796" s="585"/>
      <c r="AH2796" s="595">
        <f>IF(AD2796=0,0,(AF2796/AD2796)*100)</f>
        <v>0</v>
      </c>
      <c r="AI2796" s="596"/>
      <c r="AJ2796" s="542"/>
      <c r="AK2796" s="580"/>
      <c r="AL2796" s="584"/>
      <c r="AM2796" s="585"/>
      <c r="AN2796" s="595">
        <f>IF(AJ2796=0,0,(AL2796/AJ2796)*100)</f>
        <v>0</v>
      </c>
      <c r="AO2796" s="596"/>
      <c r="AP2796" s="542"/>
      <c r="AQ2796" s="580"/>
      <c r="AR2796" s="584"/>
      <c r="AS2796" s="585"/>
      <c r="AT2796" s="595">
        <f>IF(AP2796=0,0,(AR2796/AP2796)*100)</f>
        <v>0</v>
      </c>
      <c r="AU2796" s="596"/>
      <c r="AV2796" s="599">
        <f>AD2796+AJ2796+AP2796</f>
        <v>0</v>
      </c>
      <c r="AW2796" s="600"/>
      <c r="AX2796" s="630">
        <f>AF2796+AL2796+AR2796</f>
        <v>0</v>
      </c>
      <c r="AY2796" s="631"/>
      <c r="AZ2796" s="595">
        <f>IF(AV2796=0,0,(AX2796/AV2796)*100)</f>
        <v>0</v>
      </c>
      <c r="BA2796" s="596"/>
      <c r="BB2796" s="542"/>
      <c r="BC2796" s="580"/>
      <c r="BD2796" s="584"/>
      <c r="BE2796" s="585"/>
      <c r="BF2796" s="595">
        <f>IF(BB2796=0,0,(BD2796/BB2796)*100)</f>
        <v>0</v>
      </c>
      <c r="BG2796" s="596"/>
      <c r="BH2796" s="599">
        <f>AV2796+BB2796</f>
        <v>0</v>
      </c>
      <c r="BI2796" s="600"/>
      <c r="BJ2796" s="630">
        <f>AX2796+BD2796</f>
        <v>0</v>
      </c>
      <c r="BK2796" s="631"/>
      <c r="BL2796" s="595">
        <f>IF(BH2796=0,0,(BJ2796/BH2796)*100)</f>
        <v>0</v>
      </c>
      <c r="BM2796" s="596"/>
      <c r="BN2796" s="656">
        <f>(AF2796*2)+(AL2796*2)+(AR2796*3)+BD2796</f>
        <v>0</v>
      </c>
      <c r="BO2796" s="657"/>
      <c r="BP2796" s="658"/>
      <c r="BQ2796" s="676">
        <f t="shared" ref="BQ2796" si="2718">IF(BS2796=0,0,50*BR2796/BS2796)</f>
        <v>0</v>
      </c>
      <c r="BR2796" s="662">
        <f t="shared" ref="BR2796" si="2719">(BN2796*BU$2784)+(N2796*BU$2785)+(Z2796*BU$2786)+(R2796*BU$2787)+(X2796*BU$2788)+(AB2796*BU$2789)+(V2796*BU$2794)</f>
        <v>0</v>
      </c>
      <c r="BS2796" s="662">
        <f t="shared" ref="BS2796" si="2720">((BB2796-BD2796)*BU$2791)+((AV2796-AX2796)*BU$2790)+(H2796*BU$2792)+(P2796*BU$2793)</f>
        <v>0</v>
      </c>
      <c r="BT2796" s="15"/>
      <c r="BU2796" s="15"/>
      <c r="BV2796" s="95"/>
    </row>
    <row r="2797" spans="1:79" ht="21.75" customHeight="1" x14ac:dyDescent="0.25">
      <c r="A2797" s="95"/>
      <c r="B2797" s="571"/>
      <c r="C2797" s="642" t="str">
        <f>IF(ROSTER!D$20="","",ROSTER!D$20)</f>
        <v/>
      </c>
      <c r="D2797" s="643"/>
      <c r="E2797" s="575"/>
      <c r="F2797" s="577"/>
      <c r="G2797" s="583"/>
      <c r="H2797" s="579"/>
      <c r="I2797" s="545"/>
      <c r="J2797" s="544"/>
      <c r="K2797" s="581"/>
      <c r="L2797" s="586"/>
      <c r="M2797" s="587"/>
      <c r="N2797" s="592" t="s">
        <v>16</v>
      </c>
      <c r="O2797" s="603"/>
      <c r="P2797" s="544"/>
      <c r="Q2797" s="581"/>
      <c r="R2797" s="586"/>
      <c r="S2797" s="587"/>
      <c r="T2797" s="592" t="s">
        <v>16</v>
      </c>
      <c r="U2797" s="592"/>
      <c r="V2797" s="544"/>
      <c r="W2797" s="545"/>
      <c r="X2797" s="594"/>
      <c r="Y2797" s="545"/>
      <c r="Z2797" s="544"/>
      <c r="AA2797" s="545"/>
      <c r="AB2797" s="544"/>
      <c r="AC2797" s="545"/>
      <c r="AD2797" s="544"/>
      <c r="AE2797" s="581"/>
      <c r="AF2797" s="586"/>
      <c r="AG2797" s="587"/>
      <c r="AH2797" s="626"/>
      <c r="AI2797" s="627"/>
      <c r="AJ2797" s="544"/>
      <c r="AK2797" s="581"/>
      <c r="AL2797" s="586"/>
      <c r="AM2797" s="587"/>
      <c r="AN2797" s="626"/>
      <c r="AO2797" s="627"/>
      <c r="AP2797" s="544"/>
      <c r="AQ2797" s="581"/>
      <c r="AR2797" s="586"/>
      <c r="AS2797" s="587"/>
      <c r="AT2797" s="626"/>
      <c r="AU2797" s="627"/>
      <c r="AV2797" s="628"/>
      <c r="AW2797" s="629"/>
      <c r="AX2797" s="632"/>
      <c r="AY2797" s="633"/>
      <c r="AZ2797" s="626"/>
      <c r="BA2797" s="627"/>
      <c r="BB2797" s="544"/>
      <c r="BC2797" s="581"/>
      <c r="BD2797" s="586"/>
      <c r="BE2797" s="587"/>
      <c r="BF2797" s="626"/>
      <c r="BG2797" s="627"/>
      <c r="BH2797" s="628"/>
      <c r="BI2797" s="629"/>
      <c r="BJ2797" s="632"/>
      <c r="BK2797" s="633"/>
      <c r="BL2797" s="626"/>
      <c r="BM2797" s="627"/>
      <c r="BN2797" s="678"/>
      <c r="BO2797" s="679"/>
      <c r="BP2797" s="680"/>
      <c r="BQ2797" s="677"/>
      <c r="BR2797" s="663"/>
      <c r="BS2797" s="663"/>
      <c r="BT2797" s="15"/>
      <c r="BU2797" s="15"/>
      <c r="BV2797" s="95"/>
    </row>
    <row r="2798" spans="1:79" ht="21.75" customHeight="1" x14ac:dyDescent="0.25">
      <c r="A2798" s="95"/>
      <c r="B2798" s="570" t="str">
        <f>IF(ROSTER!B$22="","",ROSTER!B$22)</f>
        <v/>
      </c>
      <c r="C2798" s="572" t="str">
        <f>IF(ROSTER!C$22="","",ROSTER!C$22)</f>
        <v/>
      </c>
      <c r="D2798" s="573"/>
      <c r="E2798" s="574"/>
      <c r="F2798" s="576">
        <f>IF(E2798="y",1,IF(E2798="S",1,0))</f>
        <v>0</v>
      </c>
      <c r="G2798" s="582">
        <f>IF(E2798="S",1,0)</f>
        <v>0</v>
      </c>
      <c r="H2798" s="578"/>
      <c r="I2798" s="543"/>
      <c r="J2798" s="542"/>
      <c r="K2798" s="580"/>
      <c r="L2798" s="584"/>
      <c r="M2798" s="585"/>
      <c r="N2798" s="588">
        <f>L2798+J2798</f>
        <v>0</v>
      </c>
      <c r="O2798" s="589"/>
      <c r="P2798" s="542"/>
      <c r="Q2798" s="580"/>
      <c r="R2798" s="584"/>
      <c r="S2798" s="585"/>
      <c r="T2798" s="588">
        <f>R2798-P2798</f>
        <v>0</v>
      </c>
      <c r="U2798" s="588"/>
      <c r="V2798" s="542"/>
      <c r="W2798" s="543"/>
      <c r="X2798" s="593"/>
      <c r="Y2798" s="543"/>
      <c r="Z2798" s="542"/>
      <c r="AA2798" s="543"/>
      <c r="AB2798" s="542"/>
      <c r="AC2798" s="543"/>
      <c r="AD2798" s="542"/>
      <c r="AE2798" s="580"/>
      <c r="AF2798" s="584"/>
      <c r="AG2798" s="585"/>
      <c r="AH2798" s="595">
        <f>IF(AD2798=0,0,(AF2798/AD2798)*100)</f>
        <v>0</v>
      </c>
      <c r="AI2798" s="596"/>
      <c r="AJ2798" s="542"/>
      <c r="AK2798" s="580"/>
      <c r="AL2798" s="584"/>
      <c r="AM2798" s="585"/>
      <c r="AN2798" s="595">
        <f>IF(AJ2798=0,0,(AL2798/AJ2798)*100)</f>
        <v>0</v>
      </c>
      <c r="AO2798" s="596"/>
      <c r="AP2798" s="542"/>
      <c r="AQ2798" s="580"/>
      <c r="AR2798" s="584"/>
      <c r="AS2798" s="585"/>
      <c r="AT2798" s="595">
        <f>IF(AP2798=0,0,(AR2798/AP2798)*100)</f>
        <v>0</v>
      </c>
      <c r="AU2798" s="596"/>
      <c r="AV2798" s="599">
        <f>AD2798+AJ2798+AP2798</f>
        <v>0</v>
      </c>
      <c r="AW2798" s="600"/>
      <c r="AX2798" s="630">
        <f>AF2798+AL2798+AR2798</f>
        <v>0</v>
      </c>
      <c r="AY2798" s="631"/>
      <c r="AZ2798" s="595">
        <f>IF(AV2798=0,0,(AX2798/AV2798)*100)</f>
        <v>0</v>
      </c>
      <c r="BA2798" s="596"/>
      <c r="BB2798" s="542"/>
      <c r="BC2798" s="580"/>
      <c r="BD2798" s="584"/>
      <c r="BE2798" s="585"/>
      <c r="BF2798" s="595">
        <f>IF(BB2798=0,0,(BD2798/BB2798)*100)</f>
        <v>0</v>
      </c>
      <c r="BG2798" s="596"/>
      <c r="BH2798" s="599">
        <f>AV2798+BB2798</f>
        <v>0</v>
      </c>
      <c r="BI2798" s="600"/>
      <c r="BJ2798" s="630">
        <f>AX2798+BD2798</f>
        <v>0</v>
      </c>
      <c r="BK2798" s="631"/>
      <c r="BL2798" s="595">
        <f>IF(BH2798=0,0,(BJ2798/BH2798)*100)</f>
        <v>0</v>
      </c>
      <c r="BM2798" s="596"/>
      <c r="BN2798" s="656">
        <f>(AF2798*2)+(AL2798*2)+(AR2798*3)+BD2798</f>
        <v>0</v>
      </c>
      <c r="BO2798" s="657"/>
      <c r="BP2798" s="658"/>
      <c r="BQ2798" s="676">
        <f t="shared" ref="BQ2798" si="2721">IF(BS2798=0,0,50*BR2798/BS2798)</f>
        <v>0</v>
      </c>
      <c r="BR2798" s="662">
        <f t="shared" ref="BR2798" si="2722">(BN2798*BU$2784)+(N2798*BU$2785)+(Z2798*BU$2786)+(R2798*BU$2787)+(X2798*BU$2788)+(AB2798*BU$2789)+(V2798*BU$2794)</f>
        <v>0</v>
      </c>
      <c r="BS2798" s="662">
        <f t="shared" ref="BS2798" si="2723">((BB2798-BD2798)*BU$2791)+((AV2798-AX2798)*BU$2790)+(H2798*BU$2792)+(P2798*BU$2793)</f>
        <v>0</v>
      </c>
      <c r="BT2798" s="15"/>
      <c r="BU2798" s="15"/>
      <c r="BV2798" s="95"/>
    </row>
    <row r="2799" spans="1:79" ht="21.75" customHeight="1" x14ac:dyDescent="0.25">
      <c r="A2799" s="95"/>
      <c r="B2799" s="571"/>
      <c r="C2799" s="642" t="str">
        <f>IF(ROSTER!D$22="","",ROSTER!D$22)</f>
        <v/>
      </c>
      <c r="D2799" s="643"/>
      <c r="E2799" s="575"/>
      <c r="F2799" s="577"/>
      <c r="G2799" s="583"/>
      <c r="H2799" s="579"/>
      <c r="I2799" s="545"/>
      <c r="J2799" s="544"/>
      <c r="K2799" s="581"/>
      <c r="L2799" s="586"/>
      <c r="M2799" s="587"/>
      <c r="N2799" s="592" t="s">
        <v>16</v>
      </c>
      <c r="O2799" s="603"/>
      <c r="P2799" s="544"/>
      <c r="Q2799" s="581"/>
      <c r="R2799" s="586"/>
      <c r="S2799" s="587"/>
      <c r="T2799" s="592" t="s">
        <v>16</v>
      </c>
      <c r="U2799" s="592"/>
      <c r="V2799" s="544"/>
      <c r="W2799" s="545"/>
      <c r="X2799" s="594"/>
      <c r="Y2799" s="545"/>
      <c r="Z2799" s="544"/>
      <c r="AA2799" s="545"/>
      <c r="AB2799" s="544"/>
      <c r="AC2799" s="545"/>
      <c r="AD2799" s="544"/>
      <c r="AE2799" s="581"/>
      <c r="AF2799" s="586"/>
      <c r="AG2799" s="587"/>
      <c r="AH2799" s="626"/>
      <c r="AI2799" s="627"/>
      <c r="AJ2799" s="544"/>
      <c r="AK2799" s="581"/>
      <c r="AL2799" s="586"/>
      <c r="AM2799" s="587"/>
      <c r="AN2799" s="626"/>
      <c r="AO2799" s="627"/>
      <c r="AP2799" s="544"/>
      <c r="AQ2799" s="581"/>
      <c r="AR2799" s="586"/>
      <c r="AS2799" s="587"/>
      <c r="AT2799" s="626"/>
      <c r="AU2799" s="627"/>
      <c r="AV2799" s="628"/>
      <c r="AW2799" s="629"/>
      <c r="AX2799" s="632"/>
      <c r="AY2799" s="633"/>
      <c r="AZ2799" s="626"/>
      <c r="BA2799" s="627"/>
      <c r="BB2799" s="544"/>
      <c r="BC2799" s="581"/>
      <c r="BD2799" s="586"/>
      <c r="BE2799" s="587"/>
      <c r="BF2799" s="626"/>
      <c r="BG2799" s="627"/>
      <c r="BH2799" s="628"/>
      <c r="BI2799" s="629"/>
      <c r="BJ2799" s="632"/>
      <c r="BK2799" s="633"/>
      <c r="BL2799" s="626"/>
      <c r="BM2799" s="627"/>
      <c r="BN2799" s="678"/>
      <c r="BO2799" s="679"/>
      <c r="BP2799" s="680"/>
      <c r="BQ2799" s="677"/>
      <c r="BR2799" s="663"/>
      <c r="BS2799" s="663"/>
      <c r="BT2799" s="15"/>
      <c r="BU2799" s="15"/>
      <c r="BV2799" s="95"/>
    </row>
    <row r="2800" spans="1:79" ht="21.75" customHeight="1" x14ac:dyDescent="0.25">
      <c r="A2800" s="95"/>
      <c r="B2800" s="570" t="str">
        <f>IF(ROSTER!B$24="","",ROSTER!B$24)</f>
        <v/>
      </c>
      <c r="C2800" s="572" t="str">
        <f>IF(ROSTER!C$24="","",ROSTER!C$24)</f>
        <v/>
      </c>
      <c r="D2800" s="573"/>
      <c r="E2800" s="574"/>
      <c r="F2800" s="576">
        <f>IF(E2800="y",1,IF(E2800="S",1,0))</f>
        <v>0</v>
      </c>
      <c r="G2800" s="582">
        <f>IF(E2800="S",1,0)</f>
        <v>0</v>
      </c>
      <c r="H2800" s="578"/>
      <c r="I2800" s="543"/>
      <c r="J2800" s="542"/>
      <c r="K2800" s="580"/>
      <c r="L2800" s="584"/>
      <c r="M2800" s="585"/>
      <c r="N2800" s="588">
        <f>L2800+J2800</f>
        <v>0</v>
      </c>
      <c r="O2800" s="589"/>
      <c r="P2800" s="542"/>
      <c r="Q2800" s="580"/>
      <c r="R2800" s="584"/>
      <c r="S2800" s="585"/>
      <c r="T2800" s="588">
        <f>R2800-P2800</f>
        <v>0</v>
      </c>
      <c r="U2800" s="588"/>
      <c r="V2800" s="542"/>
      <c r="W2800" s="543"/>
      <c r="X2800" s="593"/>
      <c r="Y2800" s="543"/>
      <c r="Z2800" s="542"/>
      <c r="AA2800" s="543"/>
      <c r="AB2800" s="542"/>
      <c r="AC2800" s="543"/>
      <c r="AD2800" s="542"/>
      <c r="AE2800" s="580"/>
      <c r="AF2800" s="584"/>
      <c r="AG2800" s="585"/>
      <c r="AH2800" s="595">
        <f>IF(AD2800=0,0,(AF2800/AD2800)*100)</f>
        <v>0</v>
      </c>
      <c r="AI2800" s="596"/>
      <c r="AJ2800" s="542"/>
      <c r="AK2800" s="580"/>
      <c r="AL2800" s="584"/>
      <c r="AM2800" s="585"/>
      <c r="AN2800" s="595">
        <f>IF(AJ2800=0,0,(AL2800/AJ2800)*100)</f>
        <v>0</v>
      </c>
      <c r="AO2800" s="596"/>
      <c r="AP2800" s="542"/>
      <c r="AQ2800" s="580"/>
      <c r="AR2800" s="584"/>
      <c r="AS2800" s="585"/>
      <c r="AT2800" s="595">
        <f>IF(AP2800=0,0,(AR2800/AP2800)*100)</f>
        <v>0</v>
      </c>
      <c r="AU2800" s="596"/>
      <c r="AV2800" s="599">
        <f>AD2800+AJ2800+AP2800</f>
        <v>0</v>
      </c>
      <c r="AW2800" s="600"/>
      <c r="AX2800" s="630">
        <f>AF2800+AL2800+AR2800</f>
        <v>0</v>
      </c>
      <c r="AY2800" s="631"/>
      <c r="AZ2800" s="595">
        <f>IF(AV2800=0,0,(AX2800/AV2800)*100)</f>
        <v>0</v>
      </c>
      <c r="BA2800" s="596"/>
      <c r="BB2800" s="542"/>
      <c r="BC2800" s="580"/>
      <c r="BD2800" s="584"/>
      <c r="BE2800" s="585"/>
      <c r="BF2800" s="595">
        <f>IF(BB2800=0,0,(BD2800/BB2800)*100)</f>
        <v>0</v>
      </c>
      <c r="BG2800" s="596"/>
      <c r="BH2800" s="599">
        <f>AV2800+BB2800</f>
        <v>0</v>
      </c>
      <c r="BI2800" s="600"/>
      <c r="BJ2800" s="630">
        <f>AX2800+BD2800</f>
        <v>0</v>
      </c>
      <c r="BK2800" s="631"/>
      <c r="BL2800" s="595">
        <f>IF(BH2800=0,0,(BJ2800/BH2800)*100)</f>
        <v>0</v>
      </c>
      <c r="BM2800" s="596"/>
      <c r="BN2800" s="656">
        <f>(AF2800*2)+(AL2800*2)+(AR2800*3)+BD2800</f>
        <v>0</v>
      </c>
      <c r="BO2800" s="657"/>
      <c r="BP2800" s="658"/>
      <c r="BQ2800" s="676">
        <f t="shared" ref="BQ2800" si="2724">IF(BS2800=0,0,50*BR2800/BS2800)</f>
        <v>0</v>
      </c>
      <c r="BR2800" s="662">
        <f t="shared" ref="BR2800" si="2725">(BN2800*BU$2784)+(N2800*BU$2785)+(Z2800*BU$2786)+(R2800*BU$2787)+(X2800*BU$2788)+(AB2800*BU$2789)+(V2800*BU$2794)</f>
        <v>0</v>
      </c>
      <c r="BS2800" s="662">
        <f t="shared" ref="BS2800" si="2726">((BB2800-BD2800)*BU$2791)+((AV2800-AX2800)*BU$2790)+(H2800*BU$2792)+(P2800*BU$2793)</f>
        <v>0</v>
      </c>
      <c r="BT2800" s="15"/>
      <c r="BU2800" s="15"/>
      <c r="BV2800" s="95"/>
    </row>
    <row r="2801" spans="1:74" ht="21.75" customHeight="1" x14ac:dyDescent="0.25">
      <c r="A2801" s="95"/>
      <c r="B2801" s="571"/>
      <c r="C2801" s="642" t="str">
        <f>IF(ROSTER!D$24="","",ROSTER!D$24)</f>
        <v/>
      </c>
      <c r="D2801" s="643"/>
      <c r="E2801" s="575"/>
      <c r="F2801" s="577"/>
      <c r="G2801" s="583"/>
      <c r="H2801" s="579"/>
      <c r="I2801" s="545"/>
      <c r="J2801" s="544"/>
      <c r="K2801" s="581"/>
      <c r="L2801" s="586"/>
      <c r="M2801" s="587"/>
      <c r="N2801" s="592" t="s">
        <v>16</v>
      </c>
      <c r="O2801" s="603"/>
      <c r="P2801" s="544"/>
      <c r="Q2801" s="581"/>
      <c r="R2801" s="586"/>
      <c r="S2801" s="587"/>
      <c r="T2801" s="592" t="s">
        <v>16</v>
      </c>
      <c r="U2801" s="592"/>
      <c r="V2801" s="544"/>
      <c r="W2801" s="545"/>
      <c r="X2801" s="594"/>
      <c r="Y2801" s="545"/>
      <c r="Z2801" s="544"/>
      <c r="AA2801" s="545"/>
      <c r="AB2801" s="544"/>
      <c r="AC2801" s="545"/>
      <c r="AD2801" s="544"/>
      <c r="AE2801" s="581"/>
      <c r="AF2801" s="586"/>
      <c r="AG2801" s="587"/>
      <c r="AH2801" s="626"/>
      <c r="AI2801" s="627"/>
      <c r="AJ2801" s="544"/>
      <c r="AK2801" s="581"/>
      <c r="AL2801" s="586"/>
      <c r="AM2801" s="587"/>
      <c r="AN2801" s="626"/>
      <c r="AO2801" s="627"/>
      <c r="AP2801" s="544"/>
      <c r="AQ2801" s="581"/>
      <c r="AR2801" s="586"/>
      <c r="AS2801" s="587"/>
      <c r="AT2801" s="626"/>
      <c r="AU2801" s="627"/>
      <c r="AV2801" s="628"/>
      <c r="AW2801" s="629"/>
      <c r="AX2801" s="632"/>
      <c r="AY2801" s="633"/>
      <c r="AZ2801" s="626"/>
      <c r="BA2801" s="627"/>
      <c r="BB2801" s="544"/>
      <c r="BC2801" s="581"/>
      <c r="BD2801" s="586"/>
      <c r="BE2801" s="587"/>
      <c r="BF2801" s="626"/>
      <c r="BG2801" s="627"/>
      <c r="BH2801" s="628"/>
      <c r="BI2801" s="629"/>
      <c r="BJ2801" s="632"/>
      <c r="BK2801" s="633"/>
      <c r="BL2801" s="626"/>
      <c r="BM2801" s="627"/>
      <c r="BN2801" s="678"/>
      <c r="BO2801" s="679"/>
      <c r="BP2801" s="680"/>
      <c r="BQ2801" s="677"/>
      <c r="BR2801" s="663"/>
      <c r="BS2801" s="663"/>
      <c r="BT2801" s="15"/>
      <c r="BU2801" s="15"/>
      <c r="BV2801" s="95"/>
    </row>
    <row r="2802" spans="1:74" ht="21.75" customHeight="1" x14ac:dyDescent="0.25">
      <c r="A2802" s="95"/>
      <c r="B2802" s="570" t="str">
        <f>IF(ROSTER!B$26="","",ROSTER!B$26)</f>
        <v/>
      </c>
      <c r="C2802" s="572" t="str">
        <f>IF(ROSTER!C$26="","",ROSTER!C$26)</f>
        <v/>
      </c>
      <c r="D2802" s="573"/>
      <c r="E2802" s="574"/>
      <c r="F2802" s="576">
        <f>IF(E2802="y",1,IF(E2802="S",1,0))</f>
        <v>0</v>
      </c>
      <c r="G2802" s="582">
        <f>IF(E2802="S",1,0)</f>
        <v>0</v>
      </c>
      <c r="H2802" s="578"/>
      <c r="I2802" s="543"/>
      <c r="J2802" s="542"/>
      <c r="K2802" s="580"/>
      <c r="L2802" s="584"/>
      <c r="M2802" s="585"/>
      <c r="N2802" s="588">
        <f>L2802+J2802</f>
        <v>0</v>
      </c>
      <c r="O2802" s="589"/>
      <c r="P2802" s="542"/>
      <c r="Q2802" s="580"/>
      <c r="R2802" s="584"/>
      <c r="S2802" s="585"/>
      <c r="T2802" s="588">
        <f>R2802-P2802</f>
        <v>0</v>
      </c>
      <c r="U2802" s="588"/>
      <c r="V2802" s="542"/>
      <c r="W2802" s="543"/>
      <c r="X2802" s="593"/>
      <c r="Y2802" s="543"/>
      <c r="Z2802" s="542"/>
      <c r="AA2802" s="543"/>
      <c r="AB2802" s="542"/>
      <c r="AC2802" s="543"/>
      <c r="AD2802" s="542"/>
      <c r="AE2802" s="580"/>
      <c r="AF2802" s="584"/>
      <c r="AG2802" s="585"/>
      <c r="AH2802" s="595">
        <f>IF(AD2802=0,0,(AF2802/AD2802)*100)</f>
        <v>0</v>
      </c>
      <c r="AI2802" s="596"/>
      <c r="AJ2802" s="542"/>
      <c r="AK2802" s="580"/>
      <c r="AL2802" s="584"/>
      <c r="AM2802" s="585"/>
      <c r="AN2802" s="595">
        <f>IF(AJ2802=0,0,(AL2802/AJ2802)*100)</f>
        <v>0</v>
      </c>
      <c r="AO2802" s="596"/>
      <c r="AP2802" s="542"/>
      <c r="AQ2802" s="580"/>
      <c r="AR2802" s="584"/>
      <c r="AS2802" s="585"/>
      <c r="AT2802" s="595">
        <f>IF(AP2802=0,0,(AR2802/AP2802)*100)</f>
        <v>0</v>
      </c>
      <c r="AU2802" s="596"/>
      <c r="AV2802" s="599">
        <f>AD2802+AJ2802+AP2802</f>
        <v>0</v>
      </c>
      <c r="AW2802" s="600"/>
      <c r="AX2802" s="630">
        <f>AF2802+AL2802+AR2802</f>
        <v>0</v>
      </c>
      <c r="AY2802" s="631"/>
      <c r="AZ2802" s="595">
        <f>IF(AV2802=0,0,(AX2802/AV2802)*100)</f>
        <v>0</v>
      </c>
      <c r="BA2802" s="596"/>
      <c r="BB2802" s="542"/>
      <c r="BC2802" s="580"/>
      <c r="BD2802" s="584"/>
      <c r="BE2802" s="585"/>
      <c r="BF2802" s="595">
        <f>IF(BB2802=0,0,(BD2802/BB2802)*100)</f>
        <v>0</v>
      </c>
      <c r="BG2802" s="596"/>
      <c r="BH2802" s="599">
        <f>AV2802+BB2802</f>
        <v>0</v>
      </c>
      <c r="BI2802" s="600"/>
      <c r="BJ2802" s="630">
        <f>AX2802+BD2802</f>
        <v>0</v>
      </c>
      <c r="BK2802" s="631"/>
      <c r="BL2802" s="595">
        <f>IF(BH2802=0,0,(BJ2802/BH2802)*100)</f>
        <v>0</v>
      </c>
      <c r="BM2802" s="596"/>
      <c r="BN2802" s="656">
        <f>(AF2802*2)+(AL2802*2)+(AR2802*3)+BD2802</f>
        <v>0</v>
      </c>
      <c r="BO2802" s="657"/>
      <c r="BP2802" s="658"/>
      <c r="BQ2802" s="676">
        <f t="shared" ref="BQ2802" si="2727">IF(BS2802=0,0,50*BR2802/BS2802)</f>
        <v>0</v>
      </c>
      <c r="BR2802" s="662">
        <f t="shared" ref="BR2802" si="2728">(BN2802*BU$2784)+(N2802*BU$2785)+(Z2802*BU$2786)+(R2802*BU$2787)+(X2802*BU$2788)+(AB2802*BU$2789)+(V2802*BU$2794)</f>
        <v>0</v>
      </c>
      <c r="BS2802" s="662">
        <f t="shared" ref="BS2802" si="2729">((BB2802-BD2802)*BU$2791)+((AV2802-AX2802)*BU$2790)+(H2802*BU$2792)+(P2802*BU$2793)</f>
        <v>0</v>
      </c>
      <c r="BT2802" s="15"/>
      <c r="BU2802" s="15"/>
      <c r="BV2802" s="95"/>
    </row>
    <row r="2803" spans="1:74" ht="21.75" customHeight="1" x14ac:dyDescent="0.25">
      <c r="A2803" s="95"/>
      <c r="B2803" s="571"/>
      <c r="C2803" s="642" t="str">
        <f>IF(ROSTER!D$26="","",ROSTER!D$26)</f>
        <v/>
      </c>
      <c r="D2803" s="643"/>
      <c r="E2803" s="575"/>
      <c r="F2803" s="577"/>
      <c r="G2803" s="583"/>
      <c r="H2803" s="579"/>
      <c r="I2803" s="545"/>
      <c r="J2803" s="544"/>
      <c r="K2803" s="581"/>
      <c r="L2803" s="586"/>
      <c r="M2803" s="587"/>
      <c r="N2803" s="592" t="s">
        <v>16</v>
      </c>
      <c r="O2803" s="603"/>
      <c r="P2803" s="544"/>
      <c r="Q2803" s="581"/>
      <c r="R2803" s="586"/>
      <c r="S2803" s="587"/>
      <c r="T2803" s="592" t="s">
        <v>16</v>
      </c>
      <c r="U2803" s="592"/>
      <c r="V2803" s="544"/>
      <c r="W2803" s="545"/>
      <c r="X2803" s="594"/>
      <c r="Y2803" s="545"/>
      <c r="Z2803" s="544"/>
      <c r="AA2803" s="545"/>
      <c r="AB2803" s="544"/>
      <c r="AC2803" s="545"/>
      <c r="AD2803" s="544"/>
      <c r="AE2803" s="581"/>
      <c r="AF2803" s="586"/>
      <c r="AG2803" s="587"/>
      <c r="AH2803" s="626"/>
      <c r="AI2803" s="627"/>
      <c r="AJ2803" s="544"/>
      <c r="AK2803" s="581"/>
      <c r="AL2803" s="586"/>
      <c r="AM2803" s="587"/>
      <c r="AN2803" s="626"/>
      <c r="AO2803" s="627"/>
      <c r="AP2803" s="544"/>
      <c r="AQ2803" s="581"/>
      <c r="AR2803" s="586"/>
      <c r="AS2803" s="587"/>
      <c r="AT2803" s="626"/>
      <c r="AU2803" s="627"/>
      <c r="AV2803" s="628"/>
      <c r="AW2803" s="629"/>
      <c r="AX2803" s="632"/>
      <c r="AY2803" s="633"/>
      <c r="AZ2803" s="626"/>
      <c r="BA2803" s="627"/>
      <c r="BB2803" s="544"/>
      <c r="BC2803" s="581"/>
      <c r="BD2803" s="586"/>
      <c r="BE2803" s="587"/>
      <c r="BF2803" s="626"/>
      <c r="BG2803" s="627"/>
      <c r="BH2803" s="628"/>
      <c r="BI2803" s="629"/>
      <c r="BJ2803" s="632"/>
      <c r="BK2803" s="633"/>
      <c r="BL2803" s="626"/>
      <c r="BM2803" s="627"/>
      <c r="BN2803" s="678"/>
      <c r="BO2803" s="679"/>
      <c r="BP2803" s="680"/>
      <c r="BQ2803" s="677"/>
      <c r="BR2803" s="663"/>
      <c r="BS2803" s="663"/>
      <c r="BT2803" s="15"/>
      <c r="BU2803" s="15"/>
      <c r="BV2803" s="95"/>
    </row>
    <row r="2804" spans="1:74" ht="21.75" customHeight="1" x14ac:dyDescent="0.25">
      <c r="A2804" s="95"/>
      <c r="B2804" s="570" t="str">
        <f>IF(ROSTER!B$28="","",ROSTER!B$28)</f>
        <v/>
      </c>
      <c r="C2804" s="572" t="str">
        <f>IF(ROSTER!C$28="","",ROSTER!C$28)</f>
        <v/>
      </c>
      <c r="D2804" s="573"/>
      <c r="E2804" s="574"/>
      <c r="F2804" s="576">
        <f>IF(E2804="y",1,IF(E2804="S",1,0))</f>
        <v>0</v>
      </c>
      <c r="G2804" s="582">
        <f>IF(E2804="S",1,0)</f>
        <v>0</v>
      </c>
      <c r="H2804" s="578"/>
      <c r="I2804" s="543"/>
      <c r="J2804" s="542"/>
      <c r="K2804" s="580"/>
      <c r="L2804" s="584"/>
      <c r="M2804" s="585"/>
      <c r="N2804" s="588">
        <f>L2804+J2804</f>
        <v>0</v>
      </c>
      <c r="O2804" s="589"/>
      <c r="P2804" s="542"/>
      <c r="Q2804" s="580"/>
      <c r="R2804" s="584"/>
      <c r="S2804" s="585"/>
      <c r="T2804" s="588">
        <f>R2804-P2804</f>
        <v>0</v>
      </c>
      <c r="U2804" s="588"/>
      <c r="V2804" s="542"/>
      <c r="W2804" s="543"/>
      <c r="X2804" s="593"/>
      <c r="Y2804" s="543"/>
      <c r="Z2804" s="542"/>
      <c r="AA2804" s="543"/>
      <c r="AB2804" s="542"/>
      <c r="AC2804" s="543"/>
      <c r="AD2804" s="542"/>
      <c r="AE2804" s="580"/>
      <c r="AF2804" s="584"/>
      <c r="AG2804" s="585"/>
      <c r="AH2804" s="595">
        <f>IF(AD2804=0,0,(AF2804/AD2804)*100)</f>
        <v>0</v>
      </c>
      <c r="AI2804" s="596"/>
      <c r="AJ2804" s="542"/>
      <c r="AK2804" s="580"/>
      <c r="AL2804" s="584"/>
      <c r="AM2804" s="585"/>
      <c r="AN2804" s="595">
        <f>IF(AJ2804=0,0,(AL2804/AJ2804)*100)</f>
        <v>0</v>
      </c>
      <c r="AO2804" s="596"/>
      <c r="AP2804" s="542"/>
      <c r="AQ2804" s="580"/>
      <c r="AR2804" s="584"/>
      <c r="AS2804" s="585"/>
      <c r="AT2804" s="595">
        <f>IF(AP2804=0,0,(AR2804/AP2804)*100)</f>
        <v>0</v>
      </c>
      <c r="AU2804" s="596"/>
      <c r="AV2804" s="599">
        <f>AD2804+AJ2804+AP2804</f>
        <v>0</v>
      </c>
      <c r="AW2804" s="600"/>
      <c r="AX2804" s="630">
        <f>AF2804+AL2804+AR2804</f>
        <v>0</v>
      </c>
      <c r="AY2804" s="631"/>
      <c r="AZ2804" s="595">
        <f>IF(AV2804=0,0,(AX2804/AV2804)*100)</f>
        <v>0</v>
      </c>
      <c r="BA2804" s="596"/>
      <c r="BB2804" s="542"/>
      <c r="BC2804" s="580"/>
      <c r="BD2804" s="584"/>
      <c r="BE2804" s="585"/>
      <c r="BF2804" s="595">
        <f>IF(BB2804=0,0,(BD2804/BB2804)*100)</f>
        <v>0</v>
      </c>
      <c r="BG2804" s="596"/>
      <c r="BH2804" s="599">
        <f>AV2804+BB2804</f>
        <v>0</v>
      </c>
      <c r="BI2804" s="600"/>
      <c r="BJ2804" s="630">
        <f>AX2804+BD2804</f>
        <v>0</v>
      </c>
      <c r="BK2804" s="631"/>
      <c r="BL2804" s="595">
        <f>IF(BH2804=0,0,(BJ2804/BH2804)*100)</f>
        <v>0</v>
      </c>
      <c r="BM2804" s="596"/>
      <c r="BN2804" s="656">
        <f>(AF2804*2)+(AL2804*2)+(AR2804*3)+BD2804</f>
        <v>0</v>
      </c>
      <c r="BO2804" s="657"/>
      <c r="BP2804" s="658"/>
      <c r="BQ2804" s="676">
        <f t="shared" ref="BQ2804" si="2730">IF(BS2804=0,0,50*BR2804/BS2804)</f>
        <v>0</v>
      </c>
      <c r="BR2804" s="662">
        <f t="shared" ref="BR2804" si="2731">(BN2804*BU$2784)+(N2804*BU$2785)+(Z2804*BU$2786)+(R2804*BU$2787)+(X2804*BU$2788)+(AB2804*BU$2789)+(V2804*BU$2794)</f>
        <v>0</v>
      </c>
      <c r="BS2804" s="662">
        <f t="shared" ref="BS2804" si="2732">((BB2804-BD2804)*BU$2791)+((AV2804-AX2804)*BU$2790)+(H2804*BU$2792)+(P2804*BU$2793)</f>
        <v>0</v>
      </c>
      <c r="BT2804" s="15"/>
      <c r="BU2804" s="15"/>
      <c r="BV2804" s="95"/>
    </row>
    <row r="2805" spans="1:74" ht="21.75" customHeight="1" x14ac:dyDescent="0.25">
      <c r="A2805" s="95"/>
      <c r="B2805" s="571"/>
      <c r="C2805" s="642" t="str">
        <f>IF(ROSTER!D$28="","",ROSTER!D$28)</f>
        <v/>
      </c>
      <c r="D2805" s="643"/>
      <c r="E2805" s="575"/>
      <c r="F2805" s="577"/>
      <c r="G2805" s="583"/>
      <c r="H2805" s="579"/>
      <c r="I2805" s="545"/>
      <c r="J2805" s="544"/>
      <c r="K2805" s="581"/>
      <c r="L2805" s="586"/>
      <c r="M2805" s="587"/>
      <c r="N2805" s="592" t="s">
        <v>16</v>
      </c>
      <c r="O2805" s="603"/>
      <c r="P2805" s="544"/>
      <c r="Q2805" s="581"/>
      <c r="R2805" s="586"/>
      <c r="S2805" s="587"/>
      <c r="T2805" s="592" t="s">
        <v>16</v>
      </c>
      <c r="U2805" s="592"/>
      <c r="V2805" s="544"/>
      <c r="W2805" s="545"/>
      <c r="X2805" s="594"/>
      <c r="Y2805" s="545"/>
      <c r="Z2805" s="544"/>
      <c r="AA2805" s="545"/>
      <c r="AB2805" s="544"/>
      <c r="AC2805" s="545"/>
      <c r="AD2805" s="544"/>
      <c r="AE2805" s="581"/>
      <c r="AF2805" s="586"/>
      <c r="AG2805" s="587"/>
      <c r="AH2805" s="626"/>
      <c r="AI2805" s="627"/>
      <c r="AJ2805" s="544"/>
      <c r="AK2805" s="581"/>
      <c r="AL2805" s="586"/>
      <c r="AM2805" s="587"/>
      <c r="AN2805" s="626"/>
      <c r="AO2805" s="627"/>
      <c r="AP2805" s="544"/>
      <c r="AQ2805" s="581"/>
      <c r="AR2805" s="586"/>
      <c r="AS2805" s="587"/>
      <c r="AT2805" s="626"/>
      <c r="AU2805" s="627"/>
      <c r="AV2805" s="628"/>
      <c r="AW2805" s="629"/>
      <c r="AX2805" s="632"/>
      <c r="AY2805" s="633"/>
      <c r="AZ2805" s="626"/>
      <c r="BA2805" s="627"/>
      <c r="BB2805" s="544"/>
      <c r="BC2805" s="581"/>
      <c r="BD2805" s="586"/>
      <c r="BE2805" s="587"/>
      <c r="BF2805" s="626"/>
      <c r="BG2805" s="627"/>
      <c r="BH2805" s="628"/>
      <c r="BI2805" s="629"/>
      <c r="BJ2805" s="632"/>
      <c r="BK2805" s="633"/>
      <c r="BL2805" s="626"/>
      <c r="BM2805" s="627"/>
      <c r="BN2805" s="678"/>
      <c r="BO2805" s="679"/>
      <c r="BP2805" s="680"/>
      <c r="BQ2805" s="677"/>
      <c r="BR2805" s="663"/>
      <c r="BS2805" s="663"/>
      <c r="BT2805" s="15"/>
      <c r="BU2805" s="15"/>
      <c r="BV2805" s="95"/>
    </row>
    <row r="2806" spans="1:74" ht="21.75" customHeight="1" x14ac:dyDescent="0.25">
      <c r="A2806" s="95"/>
      <c r="B2806" s="570" t="str">
        <f>IF(ROSTER!B$30="","",ROSTER!B$30)</f>
        <v/>
      </c>
      <c r="C2806" s="572" t="str">
        <f>IF(ROSTER!C$30="","",ROSTER!C$30)</f>
        <v/>
      </c>
      <c r="D2806" s="573"/>
      <c r="E2806" s="574"/>
      <c r="F2806" s="576">
        <f>IF(E2806="y",1,IF(E2806="S",1,0))</f>
        <v>0</v>
      </c>
      <c r="G2806" s="582">
        <f>IF(E2806="S",1,0)</f>
        <v>0</v>
      </c>
      <c r="H2806" s="578"/>
      <c r="I2806" s="543"/>
      <c r="J2806" s="542"/>
      <c r="K2806" s="580"/>
      <c r="L2806" s="584"/>
      <c r="M2806" s="585"/>
      <c r="N2806" s="588">
        <f>L2806+J2806</f>
        <v>0</v>
      </c>
      <c r="O2806" s="589"/>
      <c r="P2806" s="542"/>
      <c r="Q2806" s="580"/>
      <c r="R2806" s="584"/>
      <c r="S2806" s="585"/>
      <c r="T2806" s="588">
        <f>R2806-P2806</f>
        <v>0</v>
      </c>
      <c r="U2806" s="588"/>
      <c r="V2806" s="542"/>
      <c r="W2806" s="543"/>
      <c r="X2806" s="593"/>
      <c r="Y2806" s="543"/>
      <c r="Z2806" s="542"/>
      <c r="AA2806" s="543"/>
      <c r="AB2806" s="542"/>
      <c r="AC2806" s="543"/>
      <c r="AD2806" s="542"/>
      <c r="AE2806" s="580"/>
      <c r="AF2806" s="584"/>
      <c r="AG2806" s="585"/>
      <c r="AH2806" s="595">
        <f>IF(AD2806=0,0,(AF2806/AD2806)*100)</f>
        <v>0</v>
      </c>
      <c r="AI2806" s="596"/>
      <c r="AJ2806" s="542"/>
      <c r="AK2806" s="580"/>
      <c r="AL2806" s="584"/>
      <c r="AM2806" s="585"/>
      <c r="AN2806" s="595">
        <f>IF(AJ2806=0,0,(AL2806/AJ2806)*100)</f>
        <v>0</v>
      </c>
      <c r="AO2806" s="596"/>
      <c r="AP2806" s="542"/>
      <c r="AQ2806" s="580"/>
      <c r="AR2806" s="584"/>
      <c r="AS2806" s="585"/>
      <c r="AT2806" s="595">
        <f>IF(AP2806=0,0,(AR2806/AP2806)*100)</f>
        <v>0</v>
      </c>
      <c r="AU2806" s="596"/>
      <c r="AV2806" s="599">
        <f>AD2806+AJ2806+AP2806</f>
        <v>0</v>
      </c>
      <c r="AW2806" s="600"/>
      <c r="AX2806" s="630">
        <f>AF2806+AL2806+AR2806</f>
        <v>0</v>
      </c>
      <c r="AY2806" s="631"/>
      <c r="AZ2806" s="595">
        <f>IF(AV2806=0,0,(AX2806/AV2806)*100)</f>
        <v>0</v>
      </c>
      <c r="BA2806" s="596"/>
      <c r="BB2806" s="542"/>
      <c r="BC2806" s="580"/>
      <c r="BD2806" s="584"/>
      <c r="BE2806" s="585"/>
      <c r="BF2806" s="595">
        <f>IF(BB2806=0,0,(BD2806/BB2806)*100)</f>
        <v>0</v>
      </c>
      <c r="BG2806" s="596"/>
      <c r="BH2806" s="599">
        <f>AV2806+BB2806</f>
        <v>0</v>
      </c>
      <c r="BI2806" s="600"/>
      <c r="BJ2806" s="630">
        <f>AX2806+BD2806</f>
        <v>0</v>
      </c>
      <c r="BK2806" s="631"/>
      <c r="BL2806" s="595">
        <f>IF(BH2806=0,0,(BJ2806/BH2806)*100)</f>
        <v>0</v>
      </c>
      <c r="BM2806" s="596"/>
      <c r="BN2806" s="656">
        <f>(AF2806*2)+(AL2806*2)+(AR2806*3)+BD2806</f>
        <v>0</v>
      </c>
      <c r="BO2806" s="657"/>
      <c r="BP2806" s="658"/>
      <c r="BQ2806" s="676">
        <f t="shared" ref="BQ2806" si="2733">IF(BS2806=0,0,50*BR2806/BS2806)</f>
        <v>0</v>
      </c>
      <c r="BR2806" s="662">
        <f t="shared" ref="BR2806" si="2734">(BN2806*BU$2784)+(N2806*BU$2785)+(Z2806*BU$2786)+(R2806*BU$2787)+(X2806*BU$2788)+(AB2806*BU$2789)+(V2806*BU$2794)</f>
        <v>0</v>
      </c>
      <c r="BS2806" s="662">
        <f t="shared" ref="BS2806" si="2735">((BB2806-BD2806)*BU$2791)+((AV2806-AX2806)*BU$2790)+(H2806*BU$2792)+(P2806*BU$2793)</f>
        <v>0</v>
      </c>
      <c r="BT2806" s="15"/>
      <c r="BU2806" s="15"/>
      <c r="BV2806" s="95"/>
    </row>
    <row r="2807" spans="1:74" ht="21.75" customHeight="1" x14ac:dyDescent="0.25">
      <c r="A2807" s="95"/>
      <c r="B2807" s="571"/>
      <c r="C2807" s="642" t="str">
        <f>IF(ROSTER!D$30="","",ROSTER!D$30)</f>
        <v/>
      </c>
      <c r="D2807" s="643"/>
      <c r="E2807" s="575"/>
      <c r="F2807" s="577"/>
      <c r="G2807" s="583"/>
      <c r="H2807" s="579"/>
      <c r="I2807" s="545"/>
      <c r="J2807" s="544"/>
      <c r="K2807" s="581"/>
      <c r="L2807" s="586"/>
      <c r="M2807" s="587"/>
      <c r="N2807" s="592" t="s">
        <v>16</v>
      </c>
      <c r="O2807" s="603"/>
      <c r="P2807" s="544"/>
      <c r="Q2807" s="581"/>
      <c r="R2807" s="586"/>
      <c r="S2807" s="587"/>
      <c r="T2807" s="592" t="s">
        <v>16</v>
      </c>
      <c r="U2807" s="592"/>
      <c r="V2807" s="544"/>
      <c r="W2807" s="545"/>
      <c r="X2807" s="594"/>
      <c r="Y2807" s="545"/>
      <c r="Z2807" s="544"/>
      <c r="AA2807" s="545"/>
      <c r="AB2807" s="544"/>
      <c r="AC2807" s="545"/>
      <c r="AD2807" s="544"/>
      <c r="AE2807" s="581"/>
      <c r="AF2807" s="586"/>
      <c r="AG2807" s="587"/>
      <c r="AH2807" s="626"/>
      <c r="AI2807" s="627"/>
      <c r="AJ2807" s="544"/>
      <c r="AK2807" s="581"/>
      <c r="AL2807" s="586"/>
      <c r="AM2807" s="587"/>
      <c r="AN2807" s="626"/>
      <c r="AO2807" s="627"/>
      <c r="AP2807" s="544"/>
      <c r="AQ2807" s="581"/>
      <c r="AR2807" s="586"/>
      <c r="AS2807" s="587"/>
      <c r="AT2807" s="626"/>
      <c r="AU2807" s="627"/>
      <c r="AV2807" s="628"/>
      <c r="AW2807" s="629"/>
      <c r="AX2807" s="632"/>
      <c r="AY2807" s="633"/>
      <c r="AZ2807" s="626"/>
      <c r="BA2807" s="627"/>
      <c r="BB2807" s="544"/>
      <c r="BC2807" s="581"/>
      <c r="BD2807" s="586"/>
      <c r="BE2807" s="587"/>
      <c r="BF2807" s="626"/>
      <c r="BG2807" s="627"/>
      <c r="BH2807" s="628"/>
      <c r="BI2807" s="629"/>
      <c r="BJ2807" s="632"/>
      <c r="BK2807" s="633"/>
      <c r="BL2807" s="626"/>
      <c r="BM2807" s="627"/>
      <c r="BN2807" s="678"/>
      <c r="BO2807" s="679"/>
      <c r="BP2807" s="680"/>
      <c r="BQ2807" s="677"/>
      <c r="BR2807" s="663"/>
      <c r="BS2807" s="663"/>
      <c r="BT2807" s="15"/>
      <c r="BU2807" s="15"/>
      <c r="BV2807" s="95"/>
    </row>
    <row r="2808" spans="1:74" ht="21.75" customHeight="1" x14ac:dyDescent="0.25">
      <c r="A2808" s="95"/>
      <c r="B2808" s="570" t="str">
        <f>IF(ROSTER!B$32="","",ROSTER!B$32)</f>
        <v/>
      </c>
      <c r="C2808" s="572" t="str">
        <f>IF(ROSTER!C$32="","",ROSTER!C$32)</f>
        <v/>
      </c>
      <c r="D2808" s="573"/>
      <c r="E2808" s="574"/>
      <c r="F2808" s="576">
        <f>IF(E2808="y",1,IF(E2808="S",1,0))</f>
        <v>0</v>
      </c>
      <c r="G2808" s="582">
        <f>IF(E2808="S",1,0)</f>
        <v>0</v>
      </c>
      <c r="H2808" s="578"/>
      <c r="I2808" s="543"/>
      <c r="J2808" s="542"/>
      <c r="K2808" s="580"/>
      <c r="L2808" s="584"/>
      <c r="M2808" s="585"/>
      <c r="N2808" s="588">
        <f>L2808+J2808</f>
        <v>0</v>
      </c>
      <c r="O2808" s="589"/>
      <c r="P2808" s="542"/>
      <c r="Q2808" s="580"/>
      <c r="R2808" s="584"/>
      <c r="S2808" s="585"/>
      <c r="T2808" s="588">
        <f>R2808-P2808</f>
        <v>0</v>
      </c>
      <c r="U2808" s="588"/>
      <c r="V2808" s="542"/>
      <c r="W2808" s="543"/>
      <c r="X2808" s="593"/>
      <c r="Y2808" s="543"/>
      <c r="Z2808" s="542"/>
      <c r="AA2808" s="543"/>
      <c r="AB2808" s="542"/>
      <c r="AC2808" s="543"/>
      <c r="AD2808" s="542"/>
      <c r="AE2808" s="580"/>
      <c r="AF2808" s="584"/>
      <c r="AG2808" s="585"/>
      <c r="AH2808" s="595">
        <f>IF(AD2808=0,0,(AF2808/AD2808)*100)</f>
        <v>0</v>
      </c>
      <c r="AI2808" s="596"/>
      <c r="AJ2808" s="542"/>
      <c r="AK2808" s="580"/>
      <c r="AL2808" s="584"/>
      <c r="AM2808" s="585"/>
      <c r="AN2808" s="595">
        <f>IF(AJ2808=0,0,(AL2808/AJ2808)*100)</f>
        <v>0</v>
      </c>
      <c r="AO2808" s="596"/>
      <c r="AP2808" s="542"/>
      <c r="AQ2808" s="580"/>
      <c r="AR2808" s="584"/>
      <c r="AS2808" s="585"/>
      <c r="AT2808" s="595">
        <f>IF(AP2808=0,0,(AR2808/AP2808)*100)</f>
        <v>0</v>
      </c>
      <c r="AU2808" s="596"/>
      <c r="AV2808" s="599">
        <f>AD2808+AJ2808+AP2808</f>
        <v>0</v>
      </c>
      <c r="AW2808" s="600"/>
      <c r="AX2808" s="630">
        <f>AF2808+AL2808+AR2808</f>
        <v>0</v>
      </c>
      <c r="AY2808" s="631"/>
      <c r="AZ2808" s="595">
        <f>IF(AV2808=0,0,(AX2808/AV2808)*100)</f>
        <v>0</v>
      </c>
      <c r="BA2808" s="596"/>
      <c r="BB2808" s="542"/>
      <c r="BC2808" s="580"/>
      <c r="BD2808" s="584"/>
      <c r="BE2808" s="585"/>
      <c r="BF2808" s="595">
        <f>IF(BB2808=0,0,(BD2808/BB2808)*100)</f>
        <v>0</v>
      </c>
      <c r="BG2808" s="596"/>
      <c r="BH2808" s="599">
        <f>AV2808+BB2808</f>
        <v>0</v>
      </c>
      <c r="BI2808" s="600"/>
      <c r="BJ2808" s="630">
        <f>AX2808+BD2808</f>
        <v>0</v>
      </c>
      <c r="BK2808" s="631"/>
      <c r="BL2808" s="595">
        <f>IF(BH2808=0,0,(BJ2808/BH2808)*100)</f>
        <v>0</v>
      </c>
      <c r="BM2808" s="596"/>
      <c r="BN2808" s="656">
        <f>(AF2808*2)+(AL2808*2)+(AR2808*3)+BD2808</f>
        <v>0</v>
      </c>
      <c r="BO2808" s="657"/>
      <c r="BP2808" s="658"/>
      <c r="BQ2808" s="676">
        <f t="shared" ref="BQ2808" si="2736">IF(BS2808=0,0,50*BR2808/BS2808)</f>
        <v>0</v>
      </c>
      <c r="BR2808" s="662">
        <f t="shared" ref="BR2808" si="2737">(BN2808*BU$2784)+(N2808*BU$2785)+(Z2808*BU$2786)+(R2808*BU$2787)+(X2808*BU$2788)+(AB2808*BU$2789)+(V2808*BU$2794)</f>
        <v>0</v>
      </c>
      <c r="BS2808" s="662">
        <f t="shared" ref="BS2808" si="2738">((BB2808-BD2808)*BU$2791)+((AV2808-AX2808)*BU$2790)+(H2808*BU$2792)+(P2808*BU$2793)</f>
        <v>0</v>
      </c>
      <c r="BT2808" s="15"/>
      <c r="BU2808" s="15"/>
      <c r="BV2808" s="95"/>
    </row>
    <row r="2809" spans="1:74" ht="21.75" customHeight="1" x14ac:dyDescent="0.25">
      <c r="A2809" s="95"/>
      <c r="B2809" s="571"/>
      <c r="C2809" s="642" t="str">
        <f>IF(ROSTER!D$32="","",ROSTER!D$32)</f>
        <v/>
      </c>
      <c r="D2809" s="643"/>
      <c r="E2809" s="575"/>
      <c r="F2809" s="577"/>
      <c r="G2809" s="583"/>
      <c r="H2809" s="579"/>
      <c r="I2809" s="545"/>
      <c r="J2809" s="544"/>
      <c r="K2809" s="581"/>
      <c r="L2809" s="586"/>
      <c r="M2809" s="587"/>
      <c r="N2809" s="592" t="s">
        <v>16</v>
      </c>
      <c r="O2809" s="603"/>
      <c r="P2809" s="544"/>
      <c r="Q2809" s="581"/>
      <c r="R2809" s="586"/>
      <c r="S2809" s="587"/>
      <c r="T2809" s="592" t="s">
        <v>16</v>
      </c>
      <c r="U2809" s="592"/>
      <c r="V2809" s="544"/>
      <c r="W2809" s="545"/>
      <c r="X2809" s="594"/>
      <c r="Y2809" s="545"/>
      <c r="Z2809" s="544"/>
      <c r="AA2809" s="545"/>
      <c r="AB2809" s="544"/>
      <c r="AC2809" s="545"/>
      <c r="AD2809" s="544"/>
      <c r="AE2809" s="581"/>
      <c r="AF2809" s="586"/>
      <c r="AG2809" s="587"/>
      <c r="AH2809" s="626"/>
      <c r="AI2809" s="627"/>
      <c r="AJ2809" s="544"/>
      <c r="AK2809" s="581"/>
      <c r="AL2809" s="586"/>
      <c r="AM2809" s="587"/>
      <c r="AN2809" s="626"/>
      <c r="AO2809" s="627"/>
      <c r="AP2809" s="544"/>
      <c r="AQ2809" s="581"/>
      <c r="AR2809" s="586"/>
      <c r="AS2809" s="587"/>
      <c r="AT2809" s="626"/>
      <c r="AU2809" s="627"/>
      <c r="AV2809" s="628"/>
      <c r="AW2809" s="629"/>
      <c r="AX2809" s="632"/>
      <c r="AY2809" s="633"/>
      <c r="AZ2809" s="626"/>
      <c r="BA2809" s="627"/>
      <c r="BB2809" s="544"/>
      <c r="BC2809" s="581"/>
      <c r="BD2809" s="586"/>
      <c r="BE2809" s="587"/>
      <c r="BF2809" s="626"/>
      <c r="BG2809" s="627"/>
      <c r="BH2809" s="628"/>
      <c r="BI2809" s="629"/>
      <c r="BJ2809" s="632"/>
      <c r="BK2809" s="633"/>
      <c r="BL2809" s="626"/>
      <c r="BM2809" s="627"/>
      <c r="BN2809" s="678"/>
      <c r="BO2809" s="679"/>
      <c r="BP2809" s="680"/>
      <c r="BQ2809" s="677"/>
      <c r="BR2809" s="663"/>
      <c r="BS2809" s="663"/>
      <c r="BT2809" s="15"/>
      <c r="BU2809" s="15"/>
      <c r="BV2809" s="95"/>
    </row>
    <row r="2810" spans="1:74" ht="21.75" customHeight="1" x14ac:dyDescent="0.25">
      <c r="A2810" s="95"/>
      <c r="B2810" s="570" t="str">
        <f>IF(ROSTER!B$34="","",ROSTER!B$34)</f>
        <v/>
      </c>
      <c r="C2810" s="572" t="str">
        <f>IF(ROSTER!C$34="","",ROSTER!C$34)</f>
        <v/>
      </c>
      <c r="D2810" s="573"/>
      <c r="E2810" s="574"/>
      <c r="F2810" s="576">
        <f>IF(E2810="y",1,IF(E2810="S",1,0))</f>
        <v>0</v>
      </c>
      <c r="G2810" s="582">
        <f>IF(E2810="S",1,0)</f>
        <v>0</v>
      </c>
      <c r="H2810" s="578"/>
      <c r="I2810" s="543"/>
      <c r="J2810" s="542"/>
      <c r="K2810" s="580"/>
      <c r="L2810" s="584"/>
      <c r="M2810" s="585"/>
      <c r="N2810" s="588">
        <f>L2810+J2810</f>
        <v>0</v>
      </c>
      <c r="O2810" s="589"/>
      <c r="P2810" s="542"/>
      <c r="Q2810" s="580"/>
      <c r="R2810" s="584"/>
      <c r="S2810" s="585"/>
      <c r="T2810" s="588">
        <f>R2810-P2810</f>
        <v>0</v>
      </c>
      <c r="U2810" s="588"/>
      <c r="V2810" s="542"/>
      <c r="W2810" s="543"/>
      <c r="X2810" s="593"/>
      <c r="Y2810" s="543"/>
      <c r="Z2810" s="542"/>
      <c r="AA2810" s="543"/>
      <c r="AB2810" s="542"/>
      <c r="AC2810" s="543"/>
      <c r="AD2810" s="542"/>
      <c r="AE2810" s="580"/>
      <c r="AF2810" s="584"/>
      <c r="AG2810" s="585"/>
      <c r="AH2810" s="595">
        <f>IF(AD2810=0,0,(AF2810/AD2810)*100)</f>
        <v>0</v>
      </c>
      <c r="AI2810" s="596"/>
      <c r="AJ2810" s="542"/>
      <c r="AK2810" s="580"/>
      <c r="AL2810" s="584"/>
      <c r="AM2810" s="585"/>
      <c r="AN2810" s="595">
        <f>IF(AJ2810=0,0,(AL2810/AJ2810)*100)</f>
        <v>0</v>
      </c>
      <c r="AO2810" s="596"/>
      <c r="AP2810" s="542"/>
      <c r="AQ2810" s="580"/>
      <c r="AR2810" s="584"/>
      <c r="AS2810" s="585"/>
      <c r="AT2810" s="595">
        <f>IF(AP2810=0,0,(AR2810/AP2810)*100)</f>
        <v>0</v>
      </c>
      <c r="AU2810" s="596"/>
      <c r="AV2810" s="599">
        <f>AD2810+AJ2810+AP2810</f>
        <v>0</v>
      </c>
      <c r="AW2810" s="600"/>
      <c r="AX2810" s="630">
        <f>AF2810+AL2810+AR2810</f>
        <v>0</v>
      </c>
      <c r="AY2810" s="631"/>
      <c r="AZ2810" s="595">
        <f>IF(AV2810=0,0,(AX2810/AV2810)*100)</f>
        <v>0</v>
      </c>
      <c r="BA2810" s="596"/>
      <c r="BB2810" s="542"/>
      <c r="BC2810" s="580"/>
      <c r="BD2810" s="584"/>
      <c r="BE2810" s="585"/>
      <c r="BF2810" s="595">
        <f>IF(BB2810=0,0,(BD2810/BB2810)*100)</f>
        <v>0</v>
      </c>
      <c r="BG2810" s="596"/>
      <c r="BH2810" s="599">
        <f>AV2810+BB2810</f>
        <v>0</v>
      </c>
      <c r="BI2810" s="600"/>
      <c r="BJ2810" s="630">
        <f>AX2810+BD2810</f>
        <v>0</v>
      </c>
      <c r="BK2810" s="631"/>
      <c r="BL2810" s="595">
        <f>IF(BH2810=0,0,(BJ2810/BH2810)*100)</f>
        <v>0</v>
      </c>
      <c r="BM2810" s="596"/>
      <c r="BN2810" s="656">
        <f>(AF2810*2)+(AL2810*2)+(AR2810*3)+BD2810</f>
        <v>0</v>
      </c>
      <c r="BO2810" s="657"/>
      <c r="BP2810" s="658"/>
      <c r="BQ2810" s="676">
        <f t="shared" ref="BQ2810" si="2739">IF(BS2810=0,0,50*BR2810/BS2810)</f>
        <v>0</v>
      </c>
      <c r="BR2810" s="662">
        <f t="shared" ref="BR2810" si="2740">(BN2810*BU$2784)+(N2810*BU$2785)+(Z2810*BU$2786)+(R2810*BU$2787)+(X2810*BU$2788)+(AB2810*BU$2789)+(V2810*BU$2794)</f>
        <v>0</v>
      </c>
      <c r="BS2810" s="662">
        <f t="shared" ref="BS2810" si="2741">((BB2810-BD2810)*BU$2791)+((AV2810-AX2810)*BU$2790)+(H2810*BU$2792)+(P2810*BU$2793)</f>
        <v>0</v>
      </c>
      <c r="BT2810" s="15"/>
      <c r="BU2810" s="15"/>
      <c r="BV2810" s="95"/>
    </row>
    <row r="2811" spans="1:74" ht="21.75" customHeight="1" x14ac:dyDescent="0.25">
      <c r="A2811" s="95"/>
      <c r="B2811" s="571"/>
      <c r="C2811" s="642" t="str">
        <f>IF(ROSTER!D$34="","",ROSTER!D$34)</f>
        <v/>
      </c>
      <c r="D2811" s="643"/>
      <c r="E2811" s="575"/>
      <c r="F2811" s="577"/>
      <c r="G2811" s="583"/>
      <c r="H2811" s="579"/>
      <c r="I2811" s="545"/>
      <c r="J2811" s="544"/>
      <c r="K2811" s="581"/>
      <c r="L2811" s="586"/>
      <c r="M2811" s="587"/>
      <c r="N2811" s="592" t="s">
        <v>16</v>
      </c>
      <c r="O2811" s="603"/>
      <c r="P2811" s="544"/>
      <c r="Q2811" s="581"/>
      <c r="R2811" s="586"/>
      <c r="S2811" s="587"/>
      <c r="T2811" s="592" t="s">
        <v>16</v>
      </c>
      <c r="U2811" s="592"/>
      <c r="V2811" s="544"/>
      <c r="W2811" s="545"/>
      <c r="X2811" s="594"/>
      <c r="Y2811" s="545"/>
      <c r="Z2811" s="544"/>
      <c r="AA2811" s="545"/>
      <c r="AB2811" s="544"/>
      <c r="AC2811" s="545"/>
      <c r="AD2811" s="544"/>
      <c r="AE2811" s="581"/>
      <c r="AF2811" s="586"/>
      <c r="AG2811" s="587"/>
      <c r="AH2811" s="626"/>
      <c r="AI2811" s="627"/>
      <c r="AJ2811" s="544"/>
      <c r="AK2811" s="581"/>
      <c r="AL2811" s="586"/>
      <c r="AM2811" s="587"/>
      <c r="AN2811" s="626"/>
      <c r="AO2811" s="627"/>
      <c r="AP2811" s="544"/>
      <c r="AQ2811" s="581"/>
      <c r="AR2811" s="586"/>
      <c r="AS2811" s="587"/>
      <c r="AT2811" s="626"/>
      <c r="AU2811" s="627"/>
      <c r="AV2811" s="628"/>
      <c r="AW2811" s="629"/>
      <c r="AX2811" s="632"/>
      <c r="AY2811" s="633"/>
      <c r="AZ2811" s="626"/>
      <c r="BA2811" s="627"/>
      <c r="BB2811" s="544"/>
      <c r="BC2811" s="581"/>
      <c r="BD2811" s="586"/>
      <c r="BE2811" s="587"/>
      <c r="BF2811" s="626"/>
      <c r="BG2811" s="627"/>
      <c r="BH2811" s="628"/>
      <c r="BI2811" s="629"/>
      <c r="BJ2811" s="632"/>
      <c r="BK2811" s="633"/>
      <c r="BL2811" s="626"/>
      <c r="BM2811" s="627"/>
      <c r="BN2811" s="678"/>
      <c r="BO2811" s="679"/>
      <c r="BP2811" s="680"/>
      <c r="BQ2811" s="677"/>
      <c r="BR2811" s="663"/>
      <c r="BS2811" s="663"/>
      <c r="BT2811" s="15"/>
      <c r="BU2811" s="15"/>
      <c r="BV2811" s="95"/>
    </row>
    <row r="2812" spans="1:74" ht="21.75" customHeight="1" x14ac:dyDescent="0.25">
      <c r="A2812" s="95"/>
      <c r="B2812" s="570" t="str">
        <f>IF(ROSTER!B$36="","",ROSTER!B$36)</f>
        <v/>
      </c>
      <c r="C2812" s="572" t="str">
        <f>IF(ROSTER!C$36="","",ROSTER!C$36)</f>
        <v/>
      </c>
      <c r="D2812" s="573"/>
      <c r="E2812" s="574"/>
      <c r="F2812" s="576">
        <f>IF(E2812="y",1,IF(E2812="S",1,0))</f>
        <v>0</v>
      </c>
      <c r="G2812" s="582">
        <f>IF(E2812="S",1,0)</f>
        <v>0</v>
      </c>
      <c r="H2812" s="578"/>
      <c r="I2812" s="543"/>
      <c r="J2812" s="542"/>
      <c r="K2812" s="580"/>
      <c r="L2812" s="584"/>
      <c r="M2812" s="585"/>
      <c r="N2812" s="588">
        <f>L2812+J2812</f>
        <v>0</v>
      </c>
      <c r="O2812" s="589"/>
      <c r="P2812" s="542"/>
      <c r="Q2812" s="580"/>
      <c r="R2812" s="584"/>
      <c r="S2812" s="585"/>
      <c r="T2812" s="588">
        <f>R2812-P2812</f>
        <v>0</v>
      </c>
      <c r="U2812" s="588"/>
      <c r="V2812" s="542"/>
      <c r="W2812" s="543"/>
      <c r="X2812" s="593"/>
      <c r="Y2812" s="543"/>
      <c r="Z2812" s="542"/>
      <c r="AA2812" s="543"/>
      <c r="AB2812" s="542"/>
      <c r="AC2812" s="543"/>
      <c r="AD2812" s="542"/>
      <c r="AE2812" s="580"/>
      <c r="AF2812" s="584"/>
      <c r="AG2812" s="585"/>
      <c r="AH2812" s="595">
        <f>IF(AD2812=0,0,(AF2812/AD2812)*100)</f>
        <v>0</v>
      </c>
      <c r="AI2812" s="596"/>
      <c r="AJ2812" s="542"/>
      <c r="AK2812" s="580"/>
      <c r="AL2812" s="584"/>
      <c r="AM2812" s="585"/>
      <c r="AN2812" s="595">
        <f>IF(AJ2812=0,0,(AL2812/AJ2812)*100)</f>
        <v>0</v>
      </c>
      <c r="AO2812" s="596"/>
      <c r="AP2812" s="542"/>
      <c r="AQ2812" s="580"/>
      <c r="AR2812" s="584"/>
      <c r="AS2812" s="585"/>
      <c r="AT2812" s="595">
        <f>IF(AP2812=0,0,(AR2812/AP2812)*100)</f>
        <v>0</v>
      </c>
      <c r="AU2812" s="596"/>
      <c r="AV2812" s="599">
        <f>AD2812+AJ2812+AP2812</f>
        <v>0</v>
      </c>
      <c r="AW2812" s="600"/>
      <c r="AX2812" s="630">
        <f>AF2812+AL2812+AR2812</f>
        <v>0</v>
      </c>
      <c r="AY2812" s="631"/>
      <c r="AZ2812" s="595">
        <f>IF(AV2812=0,0,(AX2812/AV2812)*100)</f>
        <v>0</v>
      </c>
      <c r="BA2812" s="596"/>
      <c r="BB2812" s="542"/>
      <c r="BC2812" s="580"/>
      <c r="BD2812" s="584"/>
      <c r="BE2812" s="585"/>
      <c r="BF2812" s="595">
        <f>IF(BB2812=0,0,(BD2812/BB2812)*100)</f>
        <v>0</v>
      </c>
      <c r="BG2812" s="596"/>
      <c r="BH2812" s="599">
        <f>AV2812+BB2812</f>
        <v>0</v>
      </c>
      <c r="BI2812" s="600"/>
      <c r="BJ2812" s="630">
        <f>AX2812+BD2812</f>
        <v>0</v>
      </c>
      <c r="BK2812" s="631"/>
      <c r="BL2812" s="595">
        <f>IF(BH2812=0,0,(BJ2812/BH2812)*100)</f>
        <v>0</v>
      </c>
      <c r="BM2812" s="596"/>
      <c r="BN2812" s="656">
        <f>(AF2812*2)+(AL2812*2)+(AR2812*3)+BD2812</f>
        <v>0</v>
      </c>
      <c r="BO2812" s="657"/>
      <c r="BP2812" s="658"/>
      <c r="BQ2812" s="676">
        <f t="shared" ref="BQ2812" si="2742">IF(BS2812=0,0,50*BR2812/BS2812)</f>
        <v>0</v>
      </c>
      <c r="BR2812" s="662">
        <f t="shared" ref="BR2812" si="2743">(BN2812*BU$2784)+(N2812*BU$2785)+(Z2812*BU$2786)+(R2812*BU$2787)+(X2812*BU$2788)+(AB2812*BU$2789)+(V2812*BU$2794)</f>
        <v>0</v>
      </c>
      <c r="BS2812" s="662">
        <f t="shared" ref="BS2812" si="2744">((BB2812-BD2812)*BU$2791)+((AV2812-AX2812)*BU$2790)+(H2812*BU$2792)+(P2812*BU$2793)</f>
        <v>0</v>
      </c>
      <c r="BT2812" s="15"/>
      <c r="BU2812" s="15"/>
      <c r="BV2812" s="95"/>
    </row>
    <row r="2813" spans="1:74" ht="21.75" customHeight="1" x14ac:dyDescent="0.25">
      <c r="A2813" s="95"/>
      <c r="B2813" s="571"/>
      <c r="C2813" s="642" t="str">
        <f>IF(ROSTER!D$36="","",ROSTER!D$36)</f>
        <v/>
      </c>
      <c r="D2813" s="643"/>
      <c r="E2813" s="575"/>
      <c r="F2813" s="577"/>
      <c r="G2813" s="583"/>
      <c r="H2813" s="579"/>
      <c r="I2813" s="545"/>
      <c r="J2813" s="544"/>
      <c r="K2813" s="581"/>
      <c r="L2813" s="586"/>
      <c r="M2813" s="587"/>
      <c r="N2813" s="592" t="s">
        <v>16</v>
      </c>
      <c r="O2813" s="603"/>
      <c r="P2813" s="544"/>
      <c r="Q2813" s="581"/>
      <c r="R2813" s="586"/>
      <c r="S2813" s="587"/>
      <c r="T2813" s="592" t="s">
        <v>16</v>
      </c>
      <c r="U2813" s="592"/>
      <c r="V2813" s="544"/>
      <c r="W2813" s="545"/>
      <c r="X2813" s="594"/>
      <c r="Y2813" s="545"/>
      <c r="Z2813" s="544"/>
      <c r="AA2813" s="545"/>
      <c r="AB2813" s="544"/>
      <c r="AC2813" s="545"/>
      <c r="AD2813" s="544"/>
      <c r="AE2813" s="581"/>
      <c r="AF2813" s="586"/>
      <c r="AG2813" s="587"/>
      <c r="AH2813" s="626"/>
      <c r="AI2813" s="627"/>
      <c r="AJ2813" s="544"/>
      <c r="AK2813" s="581"/>
      <c r="AL2813" s="586"/>
      <c r="AM2813" s="587"/>
      <c r="AN2813" s="626"/>
      <c r="AO2813" s="627"/>
      <c r="AP2813" s="544"/>
      <c r="AQ2813" s="581"/>
      <c r="AR2813" s="586"/>
      <c r="AS2813" s="587"/>
      <c r="AT2813" s="626"/>
      <c r="AU2813" s="627"/>
      <c r="AV2813" s="628"/>
      <c r="AW2813" s="629"/>
      <c r="AX2813" s="632"/>
      <c r="AY2813" s="633"/>
      <c r="AZ2813" s="626"/>
      <c r="BA2813" s="627"/>
      <c r="BB2813" s="544"/>
      <c r="BC2813" s="581"/>
      <c r="BD2813" s="586"/>
      <c r="BE2813" s="587"/>
      <c r="BF2813" s="626"/>
      <c r="BG2813" s="627"/>
      <c r="BH2813" s="628"/>
      <c r="BI2813" s="629"/>
      <c r="BJ2813" s="632"/>
      <c r="BK2813" s="633"/>
      <c r="BL2813" s="626"/>
      <c r="BM2813" s="627"/>
      <c r="BN2813" s="678"/>
      <c r="BO2813" s="679"/>
      <c r="BP2813" s="680"/>
      <c r="BQ2813" s="677"/>
      <c r="BR2813" s="663"/>
      <c r="BS2813" s="663"/>
      <c r="BT2813" s="15"/>
      <c r="BU2813" s="15"/>
      <c r="BV2813" s="95"/>
    </row>
    <row r="2814" spans="1:74" ht="21.75" customHeight="1" x14ac:dyDescent="0.25">
      <c r="A2814" s="95"/>
      <c r="B2814" s="570" t="str">
        <f>IF(ROSTER!B$38="","",ROSTER!B$38)</f>
        <v/>
      </c>
      <c r="C2814" s="572" t="str">
        <f>IF(ROSTER!C$38="","",ROSTER!C$38)</f>
        <v/>
      </c>
      <c r="D2814" s="573"/>
      <c r="E2814" s="574"/>
      <c r="F2814" s="576">
        <f>IF(E2814="y",1,IF(E2814="S",1,0))</f>
        <v>0</v>
      </c>
      <c r="G2814" s="582">
        <f>IF(E2814="S",1,0)</f>
        <v>0</v>
      </c>
      <c r="H2814" s="578"/>
      <c r="I2814" s="543"/>
      <c r="J2814" s="542"/>
      <c r="K2814" s="580"/>
      <c r="L2814" s="584"/>
      <c r="M2814" s="585"/>
      <c r="N2814" s="588">
        <f>L2814+J2814</f>
        <v>0</v>
      </c>
      <c r="O2814" s="589"/>
      <c r="P2814" s="542"/>
      <c r="Q2814" s="580"/>
      <c r="R2814" s="584"/>
      <c r="S2814" s="585"/>
      <c r="T2814" s="588">
        <f>R2814-P2814</f>
        <v>0</v>
      </c>
      <c r="U2814" s="588"/>
      <c r="V2814" s="542"/>
      <c r="W2814" s="543"/>
      <c r="X2814" s="593"/>
      <c r="Y2814" s="543"/>
      <c r="Z2814" s="542"/>
      <c r="AA2814" s="543"/>
      <c r="AB2814" s="542"/>
      <c r="AC2814" s="543"/>
      <c r="AD2814" s="542"/>
      <c r="AE2814" s="580"/>
      <c r="AF2814" s="584"/>
      <c r="AG2814" s="585"/>
      <c r="AH2814" s="595">
        <f>IF(AD2814=0,0,(AF2814/AD2814)*100)</f>
        <v>0</v>
      </c>
      <c r="AI2814" s="596"/>
      <c r="AJ2814" s="542"/>
      <c r="AK2814" s="580"/>
      <c r="AL2814" s="584"/>
      <c r="AM2814" s="585"/>
      <c r="AN2814" s="595">
        <f>IF(AJ2814=0,0,(AL2814/AJ2814)*100)</f>
        <v>0</v>
      </c>
      <c r="AO2814" s="596"/>
      <c r="AP2814" s="542"/>
      <c r="AQ2814" s="580"/>
      <c r="AR2814" s="584"/>
      <c r="AS2814" s="585"/>
      <c r="AT2814" s="595">
        <f>IF(AP2814=0,0,(AR2814/AP2814)*100)</f>
        <v>0</v>
      </c>
      <c r="AU2814" s="596"/>
      <c r="AV2814" s="599">
        <f>AD2814+AJ2814+AP2814</f>
        <v>0</v>
      </c>
      <c r="AW2814" s="600"/>
      <c r="AX2814" s="630">
        <f>AF2814+AL2814+AR2814</f>
        <v>0</v>
      </c>
      <c r="AY2814" s="631"/>
      <c r="AZ2814" s="595">
        <f>IF(AV2814=0,0,(AX2814/AV2814)*100)</f>
        <v>0</v>
      </c>
      <c r="BA2814" s="596"/>
      <c r="BB2814" s="542"/>
      <c r="BC2814" s="580"/>
      <c r="BD2814" s="584"/>
      <c r="BE2814" s="585"/>
      <c r="BF2814" s="595">
        <f>IF(BB2814=0,0,(BD2814/BB2814)*100)</f>
        <v>0</v>
      </c>
      <c r="BG2814" s="596"/>
      <c r="BH2814" s="599">
        <f>AV2814+BB2814</f>
        <v>0</v>
      </c>
      <c r="BI2814" s="600"/>
      <c r="BJ2814" s="630">
        <f>AX2814+BD2814</f>
        <v>0</v>
      </c>
      <c r="BK2814" s="631"/>
      <c r="BL2814" s="595">
        <f>IF(BH2814=0,0,(BJ2814/BH2814)*100)</f>
        <v>0</v>
      </c>
      <c r="BM2814" s="596"/>
      <c r="BN2814" s="656">
        <f>(AF2814*2)+(AL2814*2)+(AR2814*3)+BD2814</f>
        <v>0</v>
      </c>
      <c r="BO2814" s="657"/>
      <c r="BP2814" s="658"/>
      <c r="BQ2814" s="676">
        <f t="shared" ref="BQ2814" si="2745">IF(BS2814=0,0,50*BR2814/BS2814)</f>
        <v>0</v>
      </c>
      <c r="BR2814" s="662">
        <f t="shared" ref="BR2814" si="2746">(BN2814*BU$2784)+(N2814*BU$2785)+(Z2814*BU$2786)+(R2814*BU$2787)+(X2814*BU$2788)+(AB2814*BU$2789)+(V2814*BU$2794)</f>
        <v>0</v>
      </c>
      <c r="BS2814" s="662">
        <f t="shared" ref="BS2814" si="2747">((BB2814-BD2814)*BU$2791)+((AV2814-AX2814)*BU$2790)+(H2814*BU$2792)+(P2814*BU$2793)</f>
        <v>0</v>
      </c>
      <c r="BT2814" s="15"/>
      <c r="BU2814" s="15"/>
      <c r="BV2814" s="95"/>
    </row>
    <row r="2815" spans="1:74" ht="21.75" customHeight="1" x14ac:dyDescent="0.25">
      <c r="A2815" s="95"/>
      <c r="B2815" s="571"/>
      <c r="C2815" s="642" t="str">
        <f>IF(ROSTER!D$38="","",ROSTER!D$38)</f>
        <v/>
      </c>
      <c r="D2815" s="643"/>
      <c r="E2815" s="575"/>
      <c r="F2815" s="577"/>
      <c r="G2815" s="583"/>
      <c r="H2815" s="579"/>
      <c r="I2815" s="545"/>
      <c r="J2815" s="544"/>
      <c r="K2815" s="581"/>
      <c r="L2815" s="586"/>
      <c r="M2815" s="587"/>
      <c r="N2815" s="592" t="s">
        <v>16</v>
      </c>
      <c r="O2815" s="603"/>
      <c r="P2815" s="544"/>
      <c r="Q2815" s="581"/>
      <c r="R2815" s="586"/>
      <c r="S2815" s="587"/>
      <c r="T2815" s="592" t="s">
        <v>16</v>
      </c>
      <c r="U2815" s="592"/>
      <c r="V2815" s="544"/>
      <c r="W2815" s="545"/>
      <c r="X2815" s="594"/>
      <c r="Y2815" s="545"/>
      <c r="Z2815" s="544"/>
      <c r="AA2815" s="545"/>
      <c r="AB2815" s="544"/>
      <c r="AC2815" s="545"/>
      <c r="AD2815" s="544"/>
      <c r="AE2815" s="581"/>
      <c r="AF2815" s="586"/>
      <c r="AG2815" s="587"/>
      <c r="AH2815" s="626"/>
      <c r="AI2815" s="627"/>
      <c r="AJ2815" s="544"/>
      <c r="AK2815" s="581"/>
      <c r="AL2815" s="586"/>
      <c r="AM2815" s="587"/>
      <c r="AN2815" s="626"/>
      <c r="AO2815" s="627"/>
      <c r="AP2815" s="544"/>
      <c r="AQ2815" s="581"/>
      <c r="AR2815" s="586"/>
      <c r="AS2815" s="587"/>
      <c r="AT2815" s="626"/>
      <c r="AU2815" s="627"/>
      <c r="AV2815" s="628"/>
      <c r="AW2815" s="629"/>
      <c r="AX2815" s="632"/>
      <c r="AY2815" s="633"/>
      <c r="AZ2815" s="626"/>
      <c r="BA2815" s="627"/>
      <c r="BB2815" s="544"/>
      <c r="BC2815" s="581"/>
      <c r="BD2815" s="586"/>
      <c r="BE2815" s="587"/>
      <c r="BF2815" s="626"/>
      <c r="BG2815" s="627"/>
      <c r="BH2815" s="628"/>
      <c r="BI2815" s="629"/>
      <c r="BJ2815" s="632"/>
      <c r="BK2815" s="633"/>
      <c r="BL2815" s="626"/>
      <c r="BM2815" s="627"/>
      <c r="BN2815" s="678"/>
      <c r="BO2815" s="679"/>
      <c r="BP2815" s="680"/>
      <c r="BQ2815" s="677"/>
      <c r="BR2815" s="663"/>
      <c r="BS2815" s="663"/>
      <c r="BT2815" s="15"/>
      <c r="BU2815" s="15"/>
      <c r="BV2815" s="95"/>
    </row>
    <row r="2816" spans="1:74" ht="21.75" customHeight="1" x14ac:dyDescent="0.25">
      <c r="A2816" s="95"/>
      <c r="B2816" s="570" t="str">
        <f>IF(ROSTER!B$40="","",ROSTER!B$40)</f>
        <v/>
      </c>
      <c r="C2816" s="572" t="str">
        <f>IF(ROSTER!C$40="","",ROSTER!C$40)</f>
        <v/>
      </c>
      <c r="D2816" s="573"/>
      <c r="E2816" s="574"/>
      <c r="F2816" s="576">
        <f>IF(E2816="y",1,IF(E2816="S",1,0))</f>
        <v>0</v>
      </c>
      <c r="G2816" s="582">
        <f>IF(E2816="S",1,0)</f>
        <v>0</v>
      </c>
      <c r="H2816" s="578"/>
      <c r="I2816" s="543"/>
      <c r="J2816" s="542"/>
      <c r="K2816" s="580"/>
      <c r="L2816" s="584"/>
      <c r="M2816" s="585"/>
      <c r="N2816" s="588">
        <f>L2816+J2816</f>
        <v>0</v>
      </c>
      <c r="O2816" s="589"/>
      <c r="P2816" s="542"/>
      <c r="Q2816" s="580"/>
      <c r="R2816" s="584"/>
      <c r="S2816" s="585"/>
      <c r="T2816" s="588">
        <f>R2816-P2816</f>
        <v>0</v>
      </c>
      <c r="U2816" s="588"/>
      <c r="V2816" s="542"/>
      <c r="W2816" s="543"/>
      <c r="X2816" s="593"/>
      <c r="Y2816" s="543"/>
      <c r="Z2816" s="542"/>
      <c r="AA2816" s="543"/>
      <c r="AB2816" s="542"/>
      <c r="AC2816" s="543"/>
      <c r="AD2816" s="542"/>
      <c r="AE2816" s="580"/>
      <c r="AF2816" s="584"/>
      <c r="AG2816" s="585"/>
      <c r="AH2816" s="595">
        <f>IF(AD2816=0,0,(AF2816/AD2816)*100)</f>
        <v>0</v>
      </c>
      <c r="AI2816" s="596"/>
      <c r="AJ2816" s="542"/>
      <c r="AK2816" s="580"/>
      <c r="AL2816" s="584"/>
      <c r="AM2816" s="585"/>
      <c r="AN2816" s="595">
        <f>IF(AJ2816=0,0,(AL2816/AJ2816)*100)</f>
        <v>0</v>
      </c>
      <c r="AO2816" s="596"/>
      <c r="AP2816" s="542"/>
      <c r="AQ2816" s="580"/>
      <c r="AR2816" s="584"/>
      <c r="AS2816" s="585"/>
      <c r="AT2816" s="595">
        <f>IF(AP2816=0,0,(AR2816/AP2816)*100)</f>
        <v>0</v>
      </c>
      <c r="AU2816" s="596"/>
      <c r="AV2816" s="599">
        <f>AD2816+AJ2816+AP2816</f>
        <v>0</v>
      </c>
      <c r="AW2816" s="600"/>
      <c r="AX2816" s="630">
        <f>AF2816+AL2816+AR2816</f>
        <v>0</v>
      </c>
      <c r="AY2816" s="631"/>
      <c r="AZ2816" s="595">
        <f>IF(AV2816=0,0,(AX2816/AV2816)*100)</f>
        <v>0</v>
      </c>
      <c r="BA2816" s="596"/>
      <c r="BB2816" s="542"/>
      <c r="BC2816" s="580"/>
      <c r="BD2816" s="584"/>
      <c r="BE2816" s="585"/>
      <c r="BF2816" s="595">
        <f>IF(BB2816=0,0,(BD2816/BB2816)*100)</f>
        <v>0</v>
      </c>
      <c r="BG2816" s="596"/>
      <c r="BH2816" s="599">
        <f>AV2816+BB2816</f>
        <v>0</v>
      </c>
      <c r="BI2816" s="600"/>
      <c r="BJ2816" s="630">
        <f>AX2816+BD2816</f>
        <v>0</v>
      </c>
      <c r="BK2816" s="631"/>
      <c r="BL2816" s="595">
        <f>IF(BH2816=0,0,(BJ2816/BH2816)*100)</f>
        <v>0</v>
      </c>
      <c r="BM2816" s="596"/>
      <c r="BN2816" s="656">
        <f>(AF2816*2)+(AL2816*2)+(AR2816*3)+BD2816</f>
        <v>0</v>
      </c>
      <c r="BO2816" s="657"/>
      <c r="BP2816" s="658"/>
      <c r="BQ2816" s="676">
        <f t="shared" ref="BQ2816" si="2748">IF(BS2816=0,0,50*BR2816/BS2816)</f>
        <v>0</v>
      </c>
      <c r="BR2816" s="662">
        <f t="shared" ref="BR2816" si="2749">(BN2816*BU$2784)+(N2816*BU$2785)+(Z2816*BU$2786)+(R2816*BU$2787)+(X2816*BU$2788)+(AB2816*BU$2789)+(V2816*BU$2794)</f>
        <v>0</v>
      </c>
      <c r="BS2816" s="662">
        <f t="shared" ref="BS2816" si="2750">((BB2816-BD2816)*BU$2791)+((AV2816-AX2816)*BU$2790)+(H2816*BU$2792)+(P2816*BU$2793)</f>
        <v>0</v>
      </c>
      <c r="BT2816" s="15"/>
      <c r="BU2816" s="15"/>
      <c r="BV2816" s="95"/>
    </row>
    <row r="2817" spans="1:77" ht="21.75" customHeight="1" x14ac:dyDescent="0.25">
      <c r="A2817" s="95"/>
      <c r="B2817" s="571"/>
      <c r="C2817" s="642" t="str">
        <f>IF(ROSTER!D$40="","",ROSTER!D$40)</f>
        <v/>
      </c>
      <c r="D2817" s="643"/>
      <c r="E2817" s="575"/>
      <c r="F2817" s="577"/>
      <c r="G2817" s="583"/>
      <c r="H2817" s="579"/>
      <c r="I2817" s="545"/>
      <c r="J2817" s="544"/>
      <c r="K2817" s="581"/>
      <c r="L2817" s="586"/>
      <c r="M2817" s="587"/>
      <c r="N2817" s="592" t="s">
        <v>16</v>
      </c>
      <c r="O2817" s="603"/>
      <c r="P2817" s="544"/>
      <c r="Q2817" s="581"/>
      <c r="R2817" s="586"/>
      <c r="S2817" s="587"/>
      <c r="T2817" s="592" t="s">
        <v>16</v>
      </c>
      <c r="U2817" s="592"/>
      <c r="V2817" s="544"/>
      <c r="W2817" s="545"/>
      <c r="X2817" s="594"/>
      <c r="Y2817" s="545"/>
      <c r="Z2817" s="544"/>
      <c r="AA2817" s="545"/>
      <c r="AB2817" s="544"/>
      <c r="AC2817" s="545"/>
      <c r="AD2817" s="544"/>
      <c r="AE2817" s="581"/>
      <c r="AF2817" s="586"/>
      <c r="AG2817" s="587"/>
      <c r="AH2817" s="626"/>
      <c r="AI2817" s="627"/>
      <c r="AJ2817" s="544"/>
      <c r="AK2817" s="581"/>
      <c r="AL2817" s="586"/>
      <c r="AM2817" s="587"/>
      <c r="AN2817" s="626"/>
      <c r="AO2817" s="627"/>
      <c r="AP2817" s="544"/>
      <c r="AQ2817" s="581"/>
      <c r="AR2817" s="586"/>
      <c r="AS2817" s="587"/>
      <c r="AT2817" s="626"/>
      <c r="AU2817" s="627"/>
      <c r="AV2817" s="628"/>
      <c r="AW2817" s="629"/>
      <c r="AX2817" s="632"/>
      <c r="AY2817" s="633"/>
      <c r="AZ2817" s="626"/>
      <c r="BA2817" s="627"/>
      <c r="BB2817" s="544"/>
      <c r="BC2817" s="581"/>
      <c r="BD2817" s="586"/>
      <c r="BE2817" s="587"/>
      <c r="BF2817" s="626"/>
      <c r="BG2817" s="627"/>
      <c r="BH2817" s="628"/>
      <c r="BI2817" s="629"/>
      <c r="BJ2817" s="632"/>
      <c r="BK2817" s="633"/>
      <c r="BL2817" s="626"/>
      <c r="BM2817" s="627"/>
      <c r="BN2817" s="678"/>
      <c r="BO2817" s="679"/>
      <c r="BP2817" s="680"/>
      <c r="BQ2817" s="677"/>
      <c r="BR2817" s="663"/>
      <c r="BS2817" s="663"/>
      <c r="BT2817" s="15"/>
      <c r="BU2817" s="15"/>
      <c r="BV2817" s="95"/>
    </row>
    <row r="2818" spans="1:77" ht="21.75" customHeight="1" x14ac:dyDescent="0.25">
      <c r="A2818" s="95"/>
      <c r="B2818" s="570" t="str">
        <f>IF(ROSTER!B$42="","",ROSTER!B$42)</f>
        <v/>
      </c>
      <c r="C2818" s="572" t="str">
        <f>IF(ROSTER!C$42="","",ROSTER!C$42)</f>
        <v/>
      </c>
      <c r="D2818" s="573"/>
      <c r="E2818" s="574"/>
      <c r="F2818" s="576">
        <f>IF(E2818="y",1,IF(E2818="S",1,0))</f>
        <v>0</v>
      </c>
      <c r="G2818" s="582">
        <f>IF(E2818="S",1,0)</f>
        <v>0</v>
      </c>
      <c r="H2818" s="578"/>
      <c r="I2818" s="543"/>
      <c r="J2818" s="542"/>
      <c r="K2818" s="580"/>
      <c r="L2818" s="584"/>
      <c r="M2818" s="585"/>
      <c r="N2818" s="588">
        <f>L2818+J2818</f>
        <v>0</v>
      </c>
      <c r="O2818" s="589"/>
      <c r="P2818" s="542"/>
      <c r="Q2818" s="580"/>
      <c r="R2818" s="584"/>
      <c r="S2818" s="585"/>
      <c r="T2818" s="588">
        <f>R2818-P2818</f>
        <v>0</v>
      </c>
      <c r="U2818" s="588"/>
      <c r="V2818" s="542"/>
      <c r="W2818" s="543"/>
      <c r="X2818" s="593"/>
      <c r="Y2818" s="543"/>
      <c r="Z2818" s="542"/>
      <c r="AA2818" s="543"/>
      <c r="AB2818" s="542"/>
      <c r="AC2818" s="543"/>
      <c r="AD2818" s="542"/>
      <c r="AE2818" s="580"/>
      <c r="AF2818" s="584"/>
      <c r="AG2818" s="585"/>
      <c r="AH2818" s="595">
        <f>IF(AD2818=0,0,(AF2818/AD2818)*100)</f>
        <v>0</v>
      </c>
      <c r="AI2818" s="596"/>
      <c r="AJ2818" s="542"/>
      <c r="AK2818" s="580"/>
      <c r="AL2818" s="584"/>
      <c r="AM2818" s="585"/>
      <c r="AN2818" s="595">
        <f>IF(AJ2818=0,0,(AL2818/AJ2818)*100)</f>
        <v>0</v>
      </c>
      <c r="AO2818" s="596"/>
      <c r="AP2818" s="542"/>
      <c r="AQ2818" s="580"/>
      <c r="AR2818" s="584"/>
      <c r="AS2818" s="585"/>
      <c r="AT2818" s="595">
        <f>IF(AP2818=0,0,(AR2818/AP2818)*100)</f>
        <v>0</v>
      </c>
      <c r="AU2818" s="596"/>
      <c r="AV2818" s="599">
        <f>AD2818+AJ2818+AP2818</f>
        <v>0</v>
      </c>
      <c r="AW2818" s="600"/>
      <c r="AX2818" s="630">
        <f>AF2818+AL2818+AR2818</f>
        <v>0</v>
      </c>
      <c r="AY2818" s="631"/>
      <c r="AZ2818" s="595">
        <f>IF(AV2818=0,0,(AX2818/AV2818)*100)</f>
        <v>0</v>
      </c>
      <c r="BA2818" s="596"/>
      <c r="BB2818" s="542"/>
      <c r="BC2818" s="580"/>
      <c r="BD2818" s="584"/>
      <c r="BE2818" s="585"/>
      <c r="BF2818" s="595">
        <f>IF(BB2818=0,0,(BD2818/BB2818)*100)</f>
        <v>0</v>
      </c>
      <c r="BG2818" s="596"/>
      <c r="BH2818" s="599">
        <f>AV2818+BB2818</f>
        <v>0</v>
      </c>
      <c r="BI2818" s="600"/>
      <c r="BJ2818" s="630">
        <f>AX2818+BD2818</f>
        <v>0</v>
      </c>
      <c r="BK2818" s="631"/>
      <c r="BL2818" s="595">
        <f>IF(BH2818=0,0,(BJ2818/BH2818)*100)</f>
        <v>0</v>
      </c>
      <c r="BM2818" s="596"/>
      <c r="BN2818" s="656">
        <f>(AF2818*2)+(AL2818*2)+(AR2818*3)+BD2818</f>
        <v>0</v>
      </c>
      <c r="BO2818" s="657"/>
      <c r="BP2818" s="658"/>
      <c r="BQ2818" s="676">
        <f t="shared" ref="BQ2818" si="2751">IF(BS2818=0,0,50*BR2818/BS2818)</f>
        <v>0</v>
      </c>
      <c r="BR2818" s="662">
        <f t="shared" ref="BR2818" si="2752">(BN2818*BU$2784)+(N2818*BU$2785)+(Z2818*BU$2786)+(R2818*BU$2787)+(X2818*BU$2788)+(AB2818*BU$2789)+(V2818*BU$2794)</f>
        <v>0</v>
      </c>
      <c r="BS2818" s="662">
        <f t="shared" ref="BS2818" si="2753">((BB2818-BD2818)*BU$2791)+((AV2818-AX2818)*BU$2790)+(H2818*BU$2792)+(P2818*BU$2793)</f>
        <v>0</v>
      </c>
      <c r="BT2818" s="15"/>
      <c r="BU2818" s="15"/>
      <c r="BV2818" s="95"/>
    </row>
    <row r="2819" spans="1:77" ht="21.75" customHeight="1" x14ac:dyDescent="0.25">
      <c r="A2819" s="95"/>
      <c r="B2819" s="571"/>
      <c r="C2819" s="642" t="str">
        <f>IF(ROSTER!D$42="","",ROSTER!D$42)</f>
        <v/>
      </c>
      <c r="D2819" s="643"/>
      <c r="E2819" s="575"/>
      <c r="F2819" s="577"/>
      <c r="G2819" s="583"/>
      <c r="H2819" s="579"/>
      <c r="I2819" s="545"/>
      <c r="J2819" s="544"/>
      <c r="K2819" s="581"/>
      <c r="L2819" s="586"/>
      <c r="M2819" s="587"/>
      <c r="N2819" s="592" t="s">
        <v>16</v>
      </c>
      <c r="O2819" s="603"/>
      <c r="P2819" s="544"/>
      <c r="Q2819" s="581"/>
      <c r="R2819" s="586"/>
      <c r="S2819" s="587"/>
      <c r="T2819" s="592" t="s">
        <v>16</v>
      </c>
      <c r="U2819" s="592"/>
      <c r="V2819" s="544"/>
      <c r="W2819" s="545"/>
      <c r="X2819" s="594"/>
      <c r="Y2819" s="545"/>
      <c r="Z2819" s="544"/>
      <c r="AA2819" s="545"/>
      <c r="AB2819" s="544"/>
      <c r="AC2819" s="545"/>
      <c r="AD2819" s="544"/>
      <c r="AE2819" s="581"/>
      <c r="AF2819" s="586"/>
      <c r="AG2819" s="587"/>
      <c r="AH2819" s="626"/>
      <c r="AI2819" s="627"/>
      <c r="AJ2819" s="544"/>
      <c r="AK2819" s="581"/>
      <c r="AL2819" s="586"/>
      <c r="AM2819" s="587"/>
      <c r="AN2819" s="626"/>
      <c r="AO2819" s="627"/>
      <c r="AP2819" s="544"/>
      <c r="AQ2819" s="581"/>
      <c r="AR2819" s="586"/>
      <c r="AS2819" s="587"/>
      <c r="AT2819" s="626"/>
      <c r="AU2819" s="627"/>
      <c r="AV2819" s="628"/>
      <c r="AW2819" s="629"/>
      <c r="AX2819" s="632"/>
      <c r="AY2819" s="633"/>
      <c r="AZ2819" s="626"/>
      <c r="BA2819" s="627"/>
      <c r="BB2819" s="544"/>
      <c r="BC2819" s="581"/>
      <c r="BD2819" s="586"/>
      <c r="BE2819" s="587"/>
      <c r="BF2819" s="626"/>
      <c r="BG2819" s="627"/>
      <c r="BH2819" s="628"/>
      <c r="BI2819" s="629"/>
      <c r="BJ2819" s="632"/>
      <c r="BK2819" s="633"/>
      <c r="BL2819" s="626"/>
      <c r="BM2819" s="627"/>
      <c r="BN2819" s="678"/>
      <c r="BO2819" s="679"/>
      <c r="BP2819" s="680"/>
      <c r="BQ2819" s="677"/>
      <c r="BR2819" s="663"/>
      <c r="BS2819" s="663"/>
      <c r="BT2819" s="15"/>
      <c r="BU2819" s="15"/>
      <c r="BV2819" s="95"/>
    </row>
    <row r="2820" spans="1:77" ht="21.75" customHeight="1" x14ac:dyDescent="0.25">
      <c r="A2820" s="95"/>
      <c r="B2820" s="570" t="str">
        <f>IF(ROSTER!B$44="","",ROSTER!B$44)</f>
        <v/>
      </c>
      <c r="C2820" s="572" t="str">
        <f>IF(ROSTER!C$44="","",ROSTER!C$44)</f>
        <v/>
      </c>
      <c r="D2820" s="573"/>
      <c r="E2820" s="574"/>
      <c r="F2820" s="576">
        <f>IF(E2820="y",1,IF(E2820="S",1,0))</f>
        <v>0</v>
      </c>
      <c r="G2820" s="582">
        <f>IF(E2820="S",1,0)</f>
        <v>0</v>
      </c>
      <c r="H2820" s="578"/>
      <c r="I2820" s="543"/>
      <c r="J2820" s="542"/>
      <c r="K2820" s="580"/>
      <c r="L2820" s="584"/>
      <c r="M2820" s="585"/>
      <c r="N2820" s="588">
        <f>L2820+J2820</f>
        <v>0</v>
      </c>
      <c r="O2820" s="589"/>
      <c r="P2820" s="542"/>
      <c r="Q2820" s="580"/>
      <c r="R2820" s="584"/>
      <c r="S2820" s="585"/>
      <c r="T2820" s="588">
        <f>R2820-P2820</f>
        <v>0</v>
      </c>
      <c r="U2820" s="588"/>
      <c r="V2820" s="542"/>
      <c r="W2820" s="543"/>
      <c r="X2820" s="593"/>
      <c r="Y2820" s="543"/>
      <c r="Z2820" s="542"/>
      <c r="AA2820" s="543"/>
      <c r="AB2820" s="542"/>
      <c r="AC2820" s="543"/>
      <c r="AD2820" s="542"/>
      <c r="AE2820" s="580"/>
      <c r="AF2820" s="584"/>
      <c r="AG2820" s="585"/>
      <c r="AH2820" s="595">
        <f>IF(AD2820=0,0,(AF2820/AD2820)*100)</f>
        <v>0</v>
      </c>
      <c r="AI2820" s="596"/>
      <c r="AJ2820" s="542"/>
      <c r="AK2820" s="580"/>
      <c r="AL2820" s="584"/>
      <c r="AM2820" s="585"/>
      <c r="AN2820" s="595">
        <f>IF(AJ2820=0,0,(AL2820/AJ2820)*100)</f>
        <v>0</v>
      </c>
      <c r="AO2820" s="596"/>
      <c r="AP2820" s="542"/>
      <c r="AQ2820" s="580"/>
      <c r="AR2820" s="584"/>
      <c r="AS2820" s="585"/>
      <c r="AT2820" s="595">
        <f>IF(AP2820=0,0,(AR2820/AP2820)*100)</f>
        <v>0</v>
      </c>
      <c r="AU2820" s="596"/>
      <c r="AV2820" s="599">
        <f>AD2820+AJ2820+AP2820</f>
        <v>0</v>
      </c>
      <c r="AW2820" s="600"/>
      <c r="AX2820" s="630">
        <f>AF2820+AL2820+AR2820</f>
        <v>0</v>
      </c>
      <c r="AY2820" s="631"/>
      <c r="AZ2820" s="595">
        <f>IF(AV2820=0,0,(AX2820/AV2820)*100)</f>
        <v>0</v>
      </c>
      <c r="BA2820" s="596"/>
      <c r="BB2820" s="542"/>
      <c r="BC2820" s="580"/>
      <c r="BD2820" s="584"/>
      <c r="BE2820" s="585"/>
      <c r="BF2820" s="595">
        <f>IF(BB2820=0,0,(BD2820/BB2820)*100)</f>
        <v>0</v>
      </c>
      <c r="BG2820" s="596"/>
      <c r="BH2820" s="599">
        <f>AV2820+BB2820</f>
        <v>0</v>
      </c>
      <c r="BI2820" s="600"/>
      <c r="BJ2820" s="630">
        <f>AX2820+BD2820</f>
        <v>0</v>
      </c>
      <c r="BK2820" s="631"/>
      <c r="BL2820" s="595">
        <f>IF(BH2820=0,0,(BJ2820/BH2820)*100)</f>
        <v>0</v>
      </c>
      <c r="BM2820" s="596"/>
      <c r="BN2820" s="656">
        <f>(AF2820*2)+(AL2820*2)+(AR2820*3)+BD2820</f>
        <v>0</v>
      </c>
      <c r="BO2820" s="657"/>
      <c r="BP2820" s="658"/>
      <c r="BQ2820" s="676">
        <f t="shared" ref="BQ2820" si="2754">IF(BS2820=0,0,50*BR2820/BS2820)</f>
        <v>0</v>
      </c>
      <c r="BR2820" s="662">
        <f t="shared" ref="BR2820" si="2755">(BN2820*BU$2784)+(N2820*BU$2785)+(Z2820*BU$2786)+(R2820*BU$2787)+(X2820*BU$2788)+(AB2820*BU$2789)+(V2820*BU$2794)</f>
        <v>0</v>
      </c>
      <c r="BS2820" s="662">
        <f t="shared" ref="BS2820" si="2756">((BB2820-BD2820)*BU$2791)+((AV2820-AX2820)*BU$2790)+(H2820*BU$2792)+(P2820*BU$2793)</f>
        <v>0</v>
      </c>
      <c r="BT2820" s="15"/>
      <c r="BU2820" s="15"/>
      <c r="BV2820" s="95"/>
    </row>
    <row r="2821" spans="1:77" ht="21.75" customHeight="1" x14ac:dyDescent="0.25">
      <c r="A2821" s="95"/>
      <c r="B2821" s="571"/>
      <c r="C2821" s="642" t="str">
        <f>IF(ROSTER!D$44="","",ROSTER!D$44)</f>
        <v/>
      </c>
      <c r="D2821" s="643"/>
      <c r="E2821" s="575"/>
      <c r="F2821" s="577"/>
      <c r="G2821" s="583"/>
      <c r="H2821" s="579"/>
      <c r="I2821" s="545"/>
      <c r="J2821" s="544"/>
      <c r="K2821" s="581"/>
      <c r="L2821" s="586"/>
      <c r="M2821" s="587"/>
      <c r="N2821" s="592" t="s">
        <v>16</v>
      </c>
      <c r="O2821" s="603"/>
      <c r="P2821" s="544"/>
      <c r="Q2821" s="581"/>
      <c r="R2821" s="586"/>
      <c r="S2821" s="587"/>
      <c r="T2821" s="592" t="s">
        <v>16</v>
      </c>
      <c r="U2821" s="592"/>
      <c r="V2821" s="544"/>
      <c r="W2821" s="545"/>
      <c r="X2821" s="594"/>
      <c r="Y2821" s="545"/>
      <c r="Z2821" s="544"/>
      <c r="AA2821" s="545"/>
      <c r="AB2821" s="544"/>
      <c r="AC2821" s="545"/>
      <c r="AD2821" s="544"/>
      <c r="AE2821" s="581"/>
      <c r="AF2821" s="586"/>
      <c r="AG2821" s="587"/>
      <c r="AH2821" s="626"/>
      <c r="AI2821" s="627"/>
      <c r="AJ2821" s="544"/>
      <c r="AK2821" s="581"/>
      <c r="AL2821" s="586"/>
      <c r="AM2821" s="587"/>
      <c r="AN2821" s="626"/>
      <c r="AO2821" s="627"/>
      <c r="AP2821" s="544"/>
      <c r="AQ2821" s="581"/>
      <c r="AR2821" s="586"/>
      <c r="AS2821" s="587"/>
      <c r="AT2821" s="626"/>
      <c r="AU2821" s="627"/>
      <c r="AV2821" s="628"/>
      <c r="AW2821" s="629"/>
      <c r="AX2821" s="632"/>
      <c r="AY2821" s="633"/>
      <c r="AZ2821" s="626"/>
      <c r="BA2821" s="627"/>
      <c r="BB2821" s="544"/>
      <c r="BC2821" s="581"/>
      <c r="BD2821" s="586"/>
      <c r="BE2821" s="587"/>
      <c r="BF2821" s="626"/>
      <c r="BG2821" s="627"/>
      <c r="BH2821" s="628"/>
      <c r="BI2821" s="629"/>
      <c r="BJ2821" s="632"/>
      <c r="BK2821" s="633"/>
      <c r="BL2821" s="626"/>
      <c r="BM2821" s="627"/>
      <c r="BN2821" s="678"/>
      <c r="BO2821" s="679"/>
      <c r="BP2821" s="680"/>
      <c r="BQ2821" s="677"/>
      <c r="BR2821" s="663"/>
      <c r="BS2821" s="663"/>
      <c r="BT2821" s="15"/>
      <c r="BU2821" s="15"/>
      <c r="BV2821" s="95"/>
    </row>
    <row r="2822" spans="1:77" ht="21.75" customHeight="1" x14ac:dyDescent="0.25">
      <c r="A2822" s="95"/>
      <c r="B2822" s="570" t="str">
        <f>IF(ROSTER!B$46="","",ROSTER!B$46)</f>
        <v/>
      </c>
      <c r="C2822" s="572" t="str">
        <f>IF(ROSTER!C$46="","",ROSTER!C$46)</f>
        <v/>
      </c>
      <c r="D2822" s="573"/>
      <c r="E2822" s="574"/>
      <c r="F2822" s="576">
        <f>IF(E2822="y",1,IF(E2822="S",1,0))</f>
        <v>0</v>
      </c>
      <c r="G2822" s="582">
        <f>IF(E2822="S",1,0)</f>
        <v>0</v>
      </c>
      <c r="H2822" s="578"/>
      <c r="I2822" s="543"/>
      <c r="J2822" s="542"/>
      <c r="K2822" s="580"/>
      <c r="L2822" s="584"/>
      <c r="M2822" s="585"/>
      <c r="N2822" s="588">
        <f>L2822+J2822</f>
        <v>0</v>
      </c>
      <c r="O2822" s="589"/>
      <c r="P2822" s="542"/>
      <c r="Q2822" s="580"/>
      <c r="R2822" s="584"/>
      <c r="S2822" s="585"/>
      <c r="T2822" s="588">
        <f>R2822-P2822</f>
        <v>0</v>
      </c>
      <c r="U2822" s="588"/>
      <c r="V2822" s="542"/>
      <c r="W2822" s="543"/>
      <c r="X2822" s="593"/>
      <c r="Y2822" s="543"/>
      <c r="Z2822" s="542"/>
      <c r="AA2822" s="543"/>
      <c r="AB2822" s="542"/>
      <c r="AC2822" s="543"/>
      <c r="AD2822" s="542"/>
      <c r="AE2822" s="580"/>
      <c r="AF2822" s="584"/>
      <c r="AG2822" s="585"/>
      <c r="AH2822" s="595">
        <f>IF(AD2822=0,0,(AF2822/AD2822)*100)</f>
        <v>0</v>
      </c>
      <c r="AI2822" s="596"/>
      <c r="AJ2822" s="542"/>
      <c r="AK2822" s="580"/>
      <c r="AL2822" s="584"/>
      <c r="AM2822" s="585"/>
      <c r="AN2822" s="595">
        <f>IF(AJ2822=0,0,(AL2822/AJ2822)*100)</f>
        <v>0</v>
      </c>
      <c r="AO2822" s="596"/>
      <c r="AP2822" s="542"/>
      <c r="AQ2822" s="580"/>
      <c r="AR2822" s="584"/>
      <c r="AS2822" s="585"/>
      <c r="AT2822" s="595">
        <f>IF(AP2822=0,0,(AR2822/AP2822)*100)</f>
        <v>0</v>
      </c>
      <c r="AU2822" s="596"/>
      <c r="AV2822" s="599">
        <f>AD2822+AJ2822+AP2822</f>
        <v>0</v>
      </c>
      <c r="AW2822" s="600"/>
      <c r="AX2822" s="630">
        <f>AF2822+AL2822+AR2822</f>
        <v>0</v>
      </c>
      <c r="AY2822" s="631"/>
      <c r="AZ2822" s="595">
        <f>IF(AV2822=0,0,(AX2822/AV2822)*100)</f>
        <v>0</v>
      </c>
      <c r="BA2822" s="596"/>
      <c r="BB2822" s="542"/>
      <c r="BC2822" s="580"/>
      <c r="BD2822" s="584"/>
      <c r="BE2822" s="585"/>
      <c r="BF2822" s="595">
        <f>IF(BB2822=0,0,(BD2822/BB2822)*100)</f>
        <v>0</v>
      </c>
      <c r="BG2822" s="596"/>
      <c r="BH2822" s="599">
        <f>AV2822+BB2822</f>
        <v>0</v>
      </c>
      <c r="BI2822" s="600"/>
      <c r="BJ2822" s="630">
        <f>AX2822+BD2822</f>
        <v>0</v>
      </c>
      <c r="BK2822" s="631"/>
      <c r="BL2822" s="595">
        <f>IF(BH2822=0,0,(BJ2822/BH2822)*100)</f>
        <v>0</v>
      </c>
      <c r="BM2822" s="596"/>
      <c r="BN2822" s="656">
        <f>(AF2822*2)+(AL2822*2)+(AR2822*3)+BD2822</f>
        <v>0</v>
      </c>
      <c r="BO2822" s="657"/>
      <c r="BP2822" s="658"/>
      <c r="BQ2822" s="676">
        <f t="shared" ref="BQ2822" si="2757">IF(BS2822=0,0,50*BR2822/BS2822)</f>
        <v>0</v>
      </c>
      <c r="BR2822" s="662">
        <f t="shared" ref="BR2822" si="2758">(BN2822*BU$2784)+(N2822*BU$2785)+(Z2822*BU$2786)+(R2822*BU$2787)+(X2822*BU$2788)+(AB2822*BU$2789)+(V2822*BU$2794)</f>
        <v>0</v>
      </c>
      <c r="BS2822" s="662">
        <f t="shared" ref="BS2822" si="2759">((BB2822-BD2822)*BU$2791)+((AV2822-AX2822)*BU$2790)+(H2822*BU$2792)+(P2822*BU$2793)</f>
        <v>0</v>
      </c>
      <c r="BT2822" s="15"/>
      <c r="BU2822" s="15"/>
      <c r="BV2822" s="95"/>
    </row>
    <row r="2823" spans="1:77" ht="22.5" customHeight="1" thickBot="1" x14ac:dyDescent="0.3">
      <c r="A2823" s="95"/>
      <c r="B2823" s="571"/>
      <c r="C2823" s="642" t="str">
        <f>IF(ROSTER!D$46="","",ROSTER!D$46)</f>
        <v/>
      </c>
      <c r="D2823" s="643"/>
      <c r="E2823" s="575"/>
      <c r="F2823" s="577"/>
      <c r="G2823" s="583"/>
      <c r="H2823" s="579"/>
      <c r="I2823" s="545"/>
      <c r="J2823" s="544"/>
      <c r="K2823" s="581"/>
      <c r="L2823" s="586"/>
      <c r="M2823" s="587"/>
      <c r="N2823" s="590" t="s">
        <v>16</v>
      </c>
      <c r="O2823" s="591"/>
      <c r="P2823" s="544"/>
      <c r="Q2823" s="581"/>
      <c r="R2823" s="586"/>
      <c r="S2823" s="587"/>
      <c r="T2823" s="592" t="s">
        <v>16</v>
      </c>
      <c r="U2823" s="592"/>
      <c r="V2823" s="544"/>
      <c r="W2823" s="545"/>
      <c r="X2823" s="594"/>
      <c r="Y2823" s="545"/>
      <c r="Z2823" s="544"/>
      <c r="AA2823" s="545"/>
      <c r="AB2823" s="544"/>
      <c r="AC2823" s="545"/>
      <c r="AD2823" s="544"/>
      <c r="AE2823" s="581"/>
      <c r="AF2823" s="586"/>
      <c r="AG2823" s="587"/>
      <c r="AH2823" s="597"/>
      <c r="AI2823" s="598"/>
      <c r="AJ2823" s="544"/>
      <c r="AK2823" s="581"/>
      <c r="AL2823" s="586"/>
      <c r="AM2823" s="587"/>
      <c r="AN2823" s="597"/>
      <c r="AO2823" s="598"/>
      <c r="AP2823" s="544"/>
      <c r="AQ2823" s="581"/>
      <c r="AR2823" s="586"/>
      <c r="AS2823" s="587"/>
      <c r="AT2823" s="597"/>
      <c r="AU2823" s="598"/>
      <c r="AV2823" s="601"/>
      <c r="AW2823" s="602"/>
      <c r="AX2823" s="701"/>
      <c r="AY2823" s="702"/>
      <c r="AZ2823" s="597"/>
      <c r="BA2823" s="598"/>
      <c r="BB2823" s="544"/>
      <c r="BC2823" s="581"/>
      <c r="BD2823" s="586"/>
      <c r="BE2823" s="587"/>
      <c r="BF2823" s="597"/>
      <c r="BG2823" s="598"/>
      <c r="BH2823" s="601"/>
      <c r="BI2823" s="602"/>
      <c r="BJ2823" s="701"/>
      <c r="BK2823" s="702"/>
      <c r="BL2823" s="597"/>
      <c r="BM2823" s="598"/>
      <c r="BN2823" s="659"/>
      <c r="BO2823" s="660"/>
      <c r="BP2823" s="661"/>
      <c r="BQ2823" s="677"/>
      <c r="BR2823" s="663"/>
      <c r="BS2823" s="663"/>
      <c r="BT2823" s="15"/>
      <c r="BU2823" s="15"/>
      <c r="BV2823" s="95"/>
    </row>
    <row r="2824" spans="1:77" s="21" customFormat="1" ht="33.4" customHeight="1" x14ac:dyDescent="0.45">
      <c r="A2824" s="98"/>
      <c r="B2824" s="612"/>
      <c r="C2824" s="613"/>
      <c r="D2824" s="613" t="s">
        <v>10</v>
      </c>
      <c r="E2824" s="616"/>
      <c r="F2824" s="279"/>
      <c r="G2824" s="279"/>
      <c r="H2824" s="517">
        <f>SUM(H2784:I2823)</f>
        <v>0</v>
      </c>
      <c r="I2824" s="618"/>
      <c r="J2824" s="517">
        <f>SUM(J2784:K2823)</f>
        <v>0</v>
      </c>
      <c r="K2824" s="618"/>
      <c r="L2824" s="620">
        <f>SUM(L2784:M2823)</f>
        <v>0</v>
      </c>
      <c r="M2824" s="621"/>
      <c r="N2824" s="548">
        <f>L2824+J2824</f>
        <v>0</v>
      </c>
      <c r="O2824" s="518"/>
      <c r="P2824" s="620">
        <f>SUM(P2784:Q2823)</f>
        <v>0</v>
      </c>
      <c r="Q2824" s="618"/>
      <c r="R2824" s="620">
        <f>SUM(R2784:S2823)</f>
        <v>0</v>
      </c>
      <c r="S2824" s="621"/>
      <c r="T2824" s="548">
        <f>R2824-P2824</f>
        <v>0</v>
      </c>
      <c r="U2824" s="518"/>
      <c r="V2824" s="517">
        <f>SUM(V2784:W2823)</f>
        <v>0</v>
      </c>
      <c r="W2824" s="518"/>
      <c r="X2824" s="621">
        <f>SUM(X2784:Y2823)</f>
        <v>0</v>
      </c>
      <c r="Y2824" s="621"/>
      <c r="Z2824" s="517">
        <f>SUM(Z2784:AA2823)</f>
        <v>0</v>
      </c>
      <c r="AA2824" s="518"/>
      <c r="AB2824" s="517">
        <f>SUM(AB2784:AC2823)</f>
        <v>0</v>
      </c>
      <c r="AC2824" s="518"/>
      <c r="AD2824" s="621">
        <f>SUM(AD2784:AE2823)</f>
        <v>0</v>
      </c>
      <c r="AE2824" s="618"/>
      <c r="AF2824" s="620">
        <f>SUM(AF2784:AG2823)</f>
        <v>0</v>
      </c>
      <c r="AG2824" s="621"/>
      <c r="AH2824" s="548">
        <f>IF(AD2824=0,0,(AF2824/AD2824)*100)</f>
        <v>0</v>
      </c>
      <c r="AI2824" s="518"/>
      <c r="AJ2824" s="620">
        <f>SUM(AJ2784:AK2823)</f>
        <v>0</v>
      </c>
      <c r="AK2824" s="618"/>
      <c r="AL2824" s="620">
        <f>SUM(AL2784:AM2823)</f>
        <v>0</v>
      </c>
      <c r="AM2824" s="621"/>
      <c r="AN2824" s="548">
        <f>IF(AJ2824=0,0,(AL2824/AJ2824)*100)</f>
        <v>0</v>
      </c>
      <c r="AO2824" s="518"/>
      <c r="AP2824" s="620">
        <f>SUM(AP2784:AQ2823)</f>
        <v>0</v>
      </c>
      <c r="AQ2824" s="618"/>
      <c r="AR2824" s="620">
        <f>SUM(AR2784:AS2823)</f>
        <v>0</v>
      </c>
      <c r="AS2824" s="621"/>
      <c r="AT2824" s="548">
        <f>IF(AP2824=0,0,(AR2824/AP2824)*100)</f>
        <v>0</v>
      </c>
      <c r="AU2824" s="518"/>
      <c r="AV2824" s="517">
        <f>AD2824+AJ2824+AP2824</f>
        <v>0</v>
      </c>
      <c r="AW2824" s="618"/>
      <c r="AX2824" s="620">
        <f>AF2824+AL2824+AR2824</f>
        <v>0</v>
      </c>
      <c r="AY2824" s="624"/>
      <c r="AZ2824" s="548">
        <f>IF(AV2824=0,0,(AX2824/AV2824)*100)</f>
        <v>0</v>
      </c>
      <c r="BA2824" s="518"/>
      <c r="BB2824" s="620">
        <f>SUM(BB2784:BC2823)</f>
        <v>0</v>
      </c>
      <c r="BC2824" s="618"/>
      <c r="BD2824" s="620">
        <f>SUM(BD2784:BE2823)</f>
        <v>0</v>
      </c>
      <c r="BE2824" s="621"/>
      <c r="BF2824" s="548">
        <f>IF(BB2824=0,0,(BD2824/BB2824)*100)</f>
        <v>0</v>
      </c>
      <c r="BG2824" s="518"/>
      <c r="BH2824" s="517">
        <f>AV2824+BB2824</f>
        <v>0</v>
      </c>
      <c r="BI2824" s="618"/>
      <c r="BJ2824" s="620">
        <f>AX2824+BD2824</f>
        <v>0</v>
      </c>
      <c r="BK2824" s="624"/>
      <c r="BL2824" s="548">
        <f>IF(BH2824=0,0,(BJ2824/BH2824)*100)</f>
        <v>0</v>
      </c>
      <c r="BM2824" s="664"/>
      <c r="BN2824" s="666">
        <f>SUM(BN2784:BP2823)</f>
        <v>0</v>
      </c>
      <c r="BO2824" s="667"/>
      <c r="BP2824" s="668"/>
      <c r="BQ2824" s="681">
        <f>SUM(BQ2784:BQ2823)</f>
        <v>0</v>
      </c>
      <c r="BR2824" s="685">
        <f t="shared" ref="BR2824" si="2760">(BN2824*BU$2784)+(N2824*BU$2785)+(Z2824*BU$2786)+(R2824*BU$2787)+(X2824*BU$2788)+(AB2824*BU$2789)+(V2824*BU$2794)</f>
        <v>0</v>
      </c>
      <c r="BS2824" s="683">
        <f t="shared" ref="BS2824" si="2761">((BB2824-BD2824)*BU$2791)+((AV2824-AX2824)*BU$2790)+(H2824*BU$2792)+(P2824*BU$2793)</f>
        <v>0</v>
      </c>
      <c r="BT2824" s="20"/>
      <c r="BU2824" s="20"/>
      <c r="BV2824" s="98"/>
    </row>
    <row r="2825" spans="1:77" s="21" customFormat="1" ht="33.950000000000003" customHeight="1" thickBot="1" x14ac:dyDescent="0.5">
      <c r="A2825" s="98"/>
      <c r="B2825" s="614"/>
      <c r="C2825" s="615"/>
      <c r="D2825" s="615"/>
      <c r="E2825" s="617"/>
      <c r="F2825" s="280"/>
      <c r="G2825" s="280"/>
      <c r="H2825" s="519"/>
      <c r="I2825" s="619"/>
      <c r="J2825" s="519"/>
      <c r="K2825" s="619"/>
      <c r="L2825" s="622"/>
      <c r="M2825" s="623"/>
      <c r="N2825" s="549" t="s">
        <v>16</v>
      </c>
      <c r="O2825" s="520"/>
      <c r="P2825" s="622"/>
      <c r="Q2825" s="619"/>
      <c r="R2825" s="622"/>
      <c r="S2825" s="623"/>
      <c r="T2825" s="549" t="s">
        <v>16</v>
      </c>
      <c r="U2825" s="520"/>
      <c r="V2825" s="519"/>
      <c r="W2825" s="520"/>
      <c r="X2825" s="623"/>
      <c r="Y2825" s="623"/>
      <c r="Z2825" s="519"/>
      <c r="AA2825" s="520"/>
      <c r="AB2825" s="519"/>
      <c r="AC2825" s="520"/>
      <c r="AD2825" s="623"/>
      <c r="AE2825" s="619"/>
      <c r="AF2825" s="622"/>
      <c r="AG2825" s="623"/>
      <c r="AH2825" s="549"/>
      <c r="AI2825" s="520"/>
      <c r="AJ2825" s="622"/>
      <c r="AK2825" s="619"/>
      <c r="AL2825" s="622"/>
      <c r="AM2825" s="623"/>
      <c r="AN2825" s="549"/>
      <c r="AO2825" s="520"/>
      <c r="AP2825" s="622"/>
      <c r="AQ2825" s="619"/>
      <c r="AR2825" s="622"/>
      <c r="AS2825" s="623"/>
      <c r="AT2825" s="549"/>
      <c r="AU2825" s="520"/>
      <c r="AV2825" s="519"/>
      <c r="AW2825" s="619"/>
      <c r="AX2825" s="622"/>
      <c r="AY2825" s="625"/>
      <c r="AZ2825" s="549"/>
      <c r="BA2825" s="520"/>
      <c r="BB2825" s="622"/>
      <c r="BC2825" s="619"/>
      <c r="BD2825" s="622"/>
      <c r="BE2825" s="623"/>
      <c r="BF2825" s="549"/>
      <c r="BG2825" s="520"/>
      <c r="BH2825" s="519"/>
      <c r="BI2825" s="619"/>
      <c r="BJ2825" s="622"/>
      <c r="BK2825" s="625"/>
      <c r="BL2825" s="549"/>
      <c r="BM2825" s="665"/>
      <c r="BN2825" s="669"/>
      <c r="BO2825" s="670"/>
      <c r="BP2825" s="671"/>
      <c r="BQ2825" s="682"/>
      <c r="BR2825" s="686"/>
      <c r="BS2825" s="684"/>
      <c r="BT2825" s="20"/>
      <c r="BU2825" s="20"/>
      <c r="BV2825" s="98"/>
    </row>
    <row r="2826" spans="1:77" s="21" customFormat="1" ht="33" customHeight="1" thickBot="1" x14ac:dyDescent="0.5">
      <c r="A2826" s="98"/>
      <c r="B2826" s="612"/>
      <c r="C2826" s="613"/>
      <c r="D2826" s="613" t="s">
        <v>13</v>
      </c>
      <c r="E2826" s="616"/>
      <c r="F2826" s="281"/>
      <c r="G2826" s="282"/>
      <c r="H2826" s="528"/>
      <c r="I2826" s="636"/>
      <c r="J2826" s="528"/>
      <c r="K2826" s="636"/>
      <c r="L2826" s="638"/>
      <c r="M2826" s="639"/>
      <c r="N2826" s="548">
        <f>J2826+L2826</f>
        <v>0</v>
      </c>
      <c r="O2826" s="518"/>
      <c r="P2826" s="638"/>
      <c r="Q2826" s="636"/>
      <c r="R2826" s="638"/>
      <c r="S2826" s="639"/>
      <c r="T2826" s="548">
        <f>R2826-P2826</f>
        <v>0</v>
      </c>
      <c r="U2826" s="518"/>
      <c r="V2826" s="528"/>
      <c r="W2826" s="529"/>
      <c r="X2826" s="528"/>
      <c r="Y2826" s="529"/>
      <c r="Z2826" s="528"/>
      <c r="AA2826" s="529"/>
      <c r="AB2826" s="528"/>
      <c r="AC2826" s="529"/>
      <c r="AD2826" s="639"/>
      <c r="AE2826" s="636"/>
      <c r="AF2826" s="638"/>
      <c r="AG2826" s="639"/>
      <c r="AH2826" s="548">
        <f>IF(AD2826=0,0,(AF2826/AD2826)*100)</f>
        <v>0</v>
      </c>
      <c r="AI2826" s="518"/>
      <c r="AJ2826" s="638"/>
      <c r="AK2826" s="636"/>
      <c r="AL2826" s="638"/>
      <c r="AM2826" s="639"/>
      <c r="AN2826" s="548">
        <f>IF(AJ2826=0,0,(AL2826/AJ2826)*100)</f>
        <v>0</v>
      </c>
      <c r="AO2826" s="518"/>
      <c r="AP2826" s="638"/>
      <c r="AQ2826" s="636"/>
      <c r="AR2826" s="638"/>
      <c r="AS2826" s="639"/>
      <c r="AT2826" s="548">
        <f>IF(AP2826=0,0,(AR2826/AP2826)*100)</f>
        <v>0</v>
      </c>
      <c r="AU2826" s="518"/>
      <c r="AV2826" s="517">
        <f>AD2826+AJ2826+AP2826</f>
        <v>0</v>
      </c>
      <c r="AW2826" s="618"/>
      <c r="AX2826" s="620">
        <f>AF2826+AL2826+AR2826</f>
        <v>0</v>
      </c>
      <c r="AY2826" s="624"/>
      <c r="AZ2826" s="548">
        <f>IF(AV2826=0,0,(AX2826/AV2826)*100)</f>
        <v>0</v>
      </c>
      <c r="BA2826" s="518"/>
      <c r="BB2826" s="638"/>
      <c r="BC2826" s="636"/>
      <c r="BD2826" s="638"/>
      <c r="BE2826" s="639"/>
      <c r="BF2826" s="548">
        <f>IF(BB2826=0,0,(BD2826/BB2826)*100)</f>
        <v>0</v>
      </c>
      <c r="BG2826" s="518"/>
      <c r="BH2826" s="517">
        <f>AV2826+BB2826</f>
        <v>0</v>
      </c>
      <c r="BI2826" s="618"/>
      <c r="BJ2826" s="620">
        <f>AX2826+BD2826</f>
        <v>0</v>
      </c>
      <c r="BK2826" s="624"/>
      <c r="BL2826" s="548">
        <f>IF(BH2826=0,0,(BJ2826/BH2826)*100)</f>
        <v>0</v>
      </c>
      <c r="BM2826" s="664"/>
      <c r="BN2826" s="693">
        <f>(AF2826*2)+(AL2826*2)+(AR2826*3)+BD2826</f>
        <v>0</v>
      </c>
      <c r="BO2826" s="694"/>
      <c r="BP2826" s="695"/>
      <c r="BQ2826" s="699"/>
      <c r="BR2826" s="283"/>
      <c r="BS2826" s="284"/>
      <c r="BT2826" s="20"/>
      <c r="BU2826" s="20"/>
      <c r="BV2826" s="98"/>
    </row>
    <row r="2827" spans="1:77" s="21" customFormat="1" ht="33.75" customHeight="1" thickBot="1" x14ac:dyDescent="0.5">
      <c r="A2827" s="98"/>
      <c r="B2827" s="285"/>
      <c r="C2827" s="286"/>
      <c r="D2827" s="634"/>
      <c r="E2827" s="635"/>
      <c r="F2827" s="287"/>
      <c r="G2827" s="287"/>
      <c r="H2827" s="530"/>
      <c r="I2827" s="637"/>
      <c r="J2827" s="530"/>
      <c r="K2827" s="637"/>
      <c r="L2827" s="640"/>
      <c r="M2827" s="641"/>
      <c r="N2827" s="549">
        <f>IF((N2824+N2826)=0,0,N2824/(N2824+N2826)*100)</f>
        <v>0</v>
      </c>
      <c r="O2827" s="520"/>
      <c r="P2827" s="640"/>
      <c r="Q2827" s="637"/>
      <c r="R2827" s="640"/>
      <c r="S2827" s="641"/>
      <c r="T2827" s="549"/>
      <c r="U2827" s="520"/>
      <c r="V2827" s="530"/>
      <c r="W2827" s="531"/>
      <c r="X2827" s="530"/>
      <c r="Y2827" s="531"/>
      <c r="Z2827" s="530"/>
      <c r="AA2827" s="531"/>
      <c r="AB2827" s="530"/>
      <c r="AC2827" s="531"/>
      <c r="AD2827" s="641"/>
      <c r="AE2827" s="637"/>
      <c r="AF2827" s="640"/>
      <c r="AG2827" s="641"/>
      <c r="AH2827" s="549"/>
      <c r="AI2827" s="520"/>
      <c r="AJ2827" s="640"/>
      <c r="AK2827" s="637"/>
      <c r="AL2827" s="640"/>
      <c r="AM2827" s="641"/>
      <c r="AN2827" s="549"/>
      <c r="AO2827" s="520"/>
      <c r="AP2827" s="640"/>
      <c r="AQ2827" s="637"/>
      <c r="AR2827" s="640"/>
      <c r="AS2827" s="641"/>
      <c r="AT2827" s="549"/>
      <c r="AU2827" s="520"/>
      <c r="AV2827" s="519"/>
      <c r="AW2827" s="619"/>
      <c r="AX2827" s="622"/>
      <c r="AY2827" s="625"/>
      <c r="AZ2827" s="549"/>
      <c r="BA2827" s="520"/>
      <c r="BB2827" s="640"/>
      <c r="BC2827" s="637"/>
      <c r="BD2827" s="640"/>
      <c r="BE2827" s="641"/>
      <c r="BF2827" s="549"/>
      <c r="BG2827" s="520"/>
      <c r="BH2827" s="519"/>
      <c r="BI2827" s="619"/>
      <c r="BJ2827" s="622"/>
      <c r="BK2827" s="625"/>
      <c r="BL2827" s="549"/>
      <c r="BM2827" s="665"/>
      <c r="BN2827" s="696"/>
      <c r="BO2827" s="697"/>
      <c r="BP2827" s="698"/>
      <c r="BQ2827" s="700"/>
      <c r="BR2827" s="79"/>
      <c r="BS2827" s="79"/>
      <c r="BT2827" s="20"/>
      <c r="BU2827" s="20"/>
      <c r="BV2827" s="98"/>
    </row>
    <row r="2828" spans="1:77" ht="16.5" customHeight="1" thickTop="1" thickBot="1" x14ac:dyDescent="0.5">
      <c r="A2828" s="95"/>
      <c r="B2828" s="288"/>
      <c r="C2828" s="70"/>
      <c r="D2828" s="70"/>
      <c r="E2828" s="70"/>
      <c r="F2828" s="70"/>
      <c r="G2828" s="70"/>
      <c r="H2828" s="70"/>
      <c r="I2828" s="70"/>
      <c r="J2828" s="70"/>
      <c r="K2828" s="70"/>
      <c r="L2828" s="70"/>
      <c r="M2828" s="70"/>
      <c r="N2828" s="70"/>
      <c r="O2828" s="70"/>
      <c r="P2828" s="70"/>
      <c r="Q2828" s="70"/>
      <c r="R2828" s="70"/>
      <c r="S2828" s="70"/>
      <c r="T2828" s="70"/>
      <c r="U2828" s="70"/>
      <c r="V2828" s="70"/>
      <c r="W2828" s="70"/>
      <c r="X2828" s="70"/>
      <c r="Y2828" s="70"/>
      <c r="Z2828" s="70"/>
      <c r="AA2828" s="70"/>
      <c r="AB2828" s="70"/>
      <c r="AC2828" s="70"/>
      <c r="AD2828" s="70"/>
      <c r="AE2828" s="70"/>
      <c r="AF2828" s="70"/>
      <c r="AG2828" s="70"/>
      <c r="AH2828" s="289"/>
      <c r="AI2828" s="289"/>
      <c r="AJ2828" s="70"/>
      <c r="AK2828" s="70"/>
      <c r="AL2828" s="70"/>
      <c r="AM2828" s="70"/>
      <c r="AN2828" s="70"/>
      <c r="AO2828" s="70"/>
      <c r="AP2828" s="70"/>
      <c r="AQ2828" s="70"/>
      <c r="AR2828" s="70"/>
      <c r="AS2828" s="70"/>
      <c r="AT2828" s="70"/>
      <c r="AU2828" s="70"/>
      <c r="AV2828" s="70"/>
      <c r="AW2828" s="70"/>
      <c r="AX2828" s="70"/>
      <c r="AY2828" s="70"/>
      <c r="AZ2828" s="70"/>
      <c r="BA2828" s="70"/>
      <c r="BB2828" s="70"/>
      <c r="BC2828" s="70"/>
      <c r="BD2828" s="70"/>
      <c r="BE2828" s="70"/>
      <c r="BF2828" s="70"/>
      <c r="BG2828" s="70"/>
      <c r="BH2828" s="70"/>
      <c r="BI2828" s="70"/>
      <c r="BJ2828" s="70"/>
      <c r="BK2828" s="70"/>
      <c r="BL2828" s="70"/>
      <c r="BM2828" s="70"/>
      <c r="BN2828" s="70"/>
      <c r="BO2828" s="70"/>
      <c r="BP2828" s="70"/>
      <c r="BQ2828" s="89"/>
      <c r="BR2828" s="674">
        <f>IF((J2824+L2826)=0,0,(J2824/(J2824+L2826)*100)%)</f>
        <v>0</v>
      </c>
      <c r="BS2828" s="675"/>
      <c r="BT2828" s="674">
        <f>IF((L2824+J2826)=0,0,(L2824/(L2824+J2826)*100)%)</f>
        <v>0</v>
      </c>
      <c r="BU2828" s="675"/>
      <c r="BV2828" s="95"/>
    </row>
    <row r="2829" spans="1:77" s="23" customFormat="1" ht="79.5" customHeight="1" thickTop="1" thickBot="1" x14ac:dyDescent="0.55000000000000004">
      <c r="A2829" s="99"/>
      <c r="B2829" s="565" t="s">
        <v>64</v>
      </c>
      <c r="C2829" s="566"/>
      <c r="D2829" s="113"/>
      <c r="E2829" s="532" t="s">
        <v>54</v>
      </c>
      <c r="F2829" s="532"/>
      <c r="G2829" s="532"/>
      <c r="H2829" s="532"/>
      <c r="I2829" s="94"/>
      <c r="J2829" s="533"/>
      <c r="K2829" s="534"/>
      <c r="L2829" s="535"/>
      <c r="M2829" s="290"/>
      <c r="N2829" s="533"/>
      <c r="O2829" s="534"/>
      <c r="P2829" s="535"/>
      <c r="Q2829" s="536" t="s">
        <v>47</v>
      </c>
      <c r="R2829" s="537"/>
      <c r="S2829" s="537"/>
      <c r="T2829" s="538"/>
      <c r="U2829" s="533"/>
      <c r="V2829" s="534"/>
      <c r="W2829" s="535"/>
      <c r="X2829" s="290"/>
      <c r="Y2829" s="533"/>
      <c r="Z2829" s="534"/>
      <c r="AA2829" s="535"/>
      <c r="AB2829" s="536" t="s">
        <v>49</v>
      </c>
      <c r="AC2829" s="537"/>
      <c r="AD2829" s="537"/>
      <c r="AE2829" s="538"/>
      <c r="AF2829" s="533"/>
      <c r="AG2829" s="534"/>
      <c r="AH2829" s="535"/>
      <c r="AI2829" s="290"/>
      <c r="AJ2829" s="533"/>
      <c r="AK2829" s="534"/>
      <c r="AL2829" s="535"/>
      <c r="AM2829" s="536" t="s">
        <v>53</v>
      </c>
      <c r="AN2829" s="537"/>
      <c r="AO2829" s="537"/>
      <c r="AP2829" s="538"/>
      <c r="AQ2829" s="533"/>
      <c r="AR2829" s="534"/>
      <c r="AS2829" s="535"/>
      <c r="AT2829" s="72"/>
      <c r="AU2829" s="533"/>
      <c r="AV2829" s="534"/>
      <c r="AW2829" s="535"/>
      <c r="AX2829" s="291"/>
      <c r="AY2829" s="291"/>
      <c r="AZ2829" s="291"/>
      <c r="BA2829" s="291"/>
      <c r="BB2829" s="567" t="s">
        <v>20</v>
      </c>
      <c r="BC2829" s="567"/>
      <c r="BD2829" s="567"/>
      <c r="BE2829" s="567"/>
      <c r="BF2829" s="568"/>
      <c r="BG2829" s="539">
        <f>BN2824</f>
        <v>0</v>
      </c>
      <c r="BH2829" s="540"/>
      <c r="BI2829" s="541"/>
      <c r="BJ2829" s="292"/>
      <c r="BK2829" s="539">
        <f>BN2826</f>
        <v>0</v>
      </c>
      <c r="BL2829" s="540"/>
      <c r="BM2829" s="541"/>
      <c r="BN2829" s="73"/>
      <c r="BO2829" s="73"/>
      <c r="BP2829" s="73"/>
      <c r="BQ2829" s="90"/>
      <c r="BR2829" s="24"/>
      <c r="BS2829" s="24"/>
      <c r="BT2829" s="22"/>
      <c r="BU2829" s="22"/>
      <c r="BV2829" s="99"/>
    </row>
    <row r="2830" spans="1:77" ht="15.6" customHeight="1" thickTop="1" thickBot="1" x14ac:dyDescent="0.55000000000000004">
      <c r="A2830" s="95"/>
      <c r="B2830" s="293"/>
      <c r="C2830" s="67"/>
      <c r="D2830" s="67"/>
      <c r="E2830" s="294"/>
      <c r="F2830" s="295"/>
      <c r="G2830" s="295"/>
      <c r="H2830" s="94"/>
      <c r="I2830" s="94"/>
      <c r="J2830" s="296"/>
      <c r="K2830" s="296"/>
      <c r="L2830" s="296"/>
      <c r="M2830" s="296"/>
      <c r="N2830" s="296"/>
      <c r="O2830" s="296"/>
      <c r="P2830" s="296"/>
      <c r="Q2830" s="295"/>
      <c r="R2830" s="295"/>
      <c r="S2830" s="295"/>
      <c r="T2830" s="295"/>
      <c r="U2830" s="296"/>
      <c r="V2830" s="296"/>
      <c r="W2830" s="296"/>
      <c r="X2830" s="297"/>
      <c r="Y2830" s="296"/>
      <c r="Z2830" s="296"/>
      <c r="AA2830" s="296"/>
      <c r="AB2830" s="295"/>
      <c r="AC2830" s="295"/>
      <c r="AD2830" s="295"/>
      <c r="AE2830" s="295"/>
      <c r="AF2830" s="296"/>
      <c r="AG2830" s="296"/>
      <c r="AH2830" s="296"/>
      <c r="AI2830" s="296"/>
      <c r="AJ2830" s="297"/>
      <c r="AK2830" s="297"/>
      <c r="AL2830" s="296"/>
      <c r="AM2830" s="295"/>
      <c r="AN2830" s="295"/>
      <c r="AO2830" s="295"/>
      <c r="AP2830" s="295"/>
      <c r="AQ2830" s="296"/>
      <c r="AR2830" s="296"/>
      <c r="AS2830" s="296"/>
      <c r="AT2830" s="296"/>
      <c r="AU2830" s="296"/>
      <c r="AV2830" s="72"/>
      <c r="AW2830" s="72"/>
      <c r="AX2830" s="74"/>
      <c r="AY2830" s="74"/>
      <c r="AZ2830" s="74"/>
      <c r="BA2830" s="74"/>
      <c r="BB2830" s="295"/>
      <c r="BC2830" s="298"/>
      <c r="BD2830" s="298"/>
      <c r="BE2830" s="299"/>
      <c r="BF2830" s="300"/>
      <c r="BG2830" s="301"/>
      <c r="BH2830" s="301"/>
      <c r="BI2830" s="72"/>
      <c r="BJ2830" s="302"/>
      <c r="BK2830" s="303"/>
      <c r="BL2830" s="303"/>
      <c r="BM2830" s="72"/>
      <c r="BN2830" s="74"/>
      <c r="BO2830" s="74"/>
      <c r="BP2830" s="74"/>
      <c r="BQ2830" s="91"/>
      <c r="BR2830" s="25"/>
      <c r="BS2830" s="25"/>
      <c r="BT2830" s="15"/>
      <c r="BU2830" s="15"/>
      <c r="BV2830" s="95"/>
    </row>
    <row r="2831" spans="1:77" s="23" customFormat="1" ht="79.5" customHeight="1" thickTop="1" thickBot="1" x14ac:dyDescent="0.55000000000000004">
      <c r="A2831" s="99"/>
      <c r="B2831" s="569" t="s">
        <v>46</v>
      </c>
      <c r="C2831" s="567"/>
      <c r="D2831" s="113"/>
      <c r="E2831" s="532" t="s">
        <v>55</v>
      </c>
      <c r="F2831" s="532"/>
      <c r="G2831" s="532"/>
      <c r="H2831" s="532"/>
      <c r="I2831" s="94"/>
      <c r="J2831" s="539">
        <f>J2829</f>
        <v>0</v>
      </c>
      <c r="K2831" s="540"/>
      <c r="L2831" s="541"/>
      <c r="M2831" s="290"/>
      <c r="N2831" s="539">
        <f>N2829</f>
        <v>0</v>
      </c>
      <c r="O2831" s="540"/>
      <c r="P2831" s="541"/>
      <c r="Q2831" s="536" t="s">
        <v>51</v>
      </c>
      <c r="R2831" s="537"/>
      <c r="S2831" s="537"/>
      <c r="T2831" s="538"/>
      <c r="U2831" s="539">
        <f>U2829-J2829</f>
        <v>0</v>
      </c>
      <c r="V2831" s="540"/>
      <c r="W2831" s="541"/>
      <c r="X2831" s="290"/>
      <c r="Y2831" s="539">
        <f>Y2829-N2829</f>
        <v>0</v>
      </c>
      <c r="Z2831" s="540"/>
      <c r="AA2831" s="541"/>
      <c r="AB2831" s="536" t="s">
        <v>50</v>
      </c>
      <c r="AC2831" s="537"/>
      <c r="AD2831" s="537"/>
      <c r="AE2831" s="538"/>
      <c r="AF2831" s="539">
        <f>AF2829-U2829</f>
        <v>0</v>
      </c>
      <c r="AG2831" s="540"/>
      <c r="AH2831" s="541"/>
      <c r="AI2831" s="290"/>
      <c r="AJ2831" s="539">
        <f>AJ2829-Y2829</f>
        <v>0</v>
      </c>
      <c r="AK2831" s="540"/>
      <c r="AL2831" s="541"/>
      <c r="AM2831" s="536" t="s">
        <v>52</v>
      </c>
      <c r="AN2831" s="537"/>
      <c r="AO2831" s="537"/>
      <c r="AP2831" s="538"/>
      <c r="AQ2831" s="539">
        <f>AQ2829-AF2829</f>
        <v>0</v>
      </c>
      <c r="AR2831" s="540"/>
      <c r="AS2831" s="541"/>
      <c r="AT2831" s="72"/>
      <c r="AU2831" s="539">
        <f>AU2829-AJ2829</f>
        <v>0</v>
      </c>
      <c r="AV2831" s="540"/>
      <c r="AW2831" s="541"/>
      <c r="AX2831" s="291"/>
      <c r="AY2831" s="291"/>
      <c r="AZ2831" s="291"/>
      <c r="BA2831" s="291"/>
      <c r="BB2831" s="567" t="s">
        <v>45</v>
      </c>
      <c r="BC2831" s="567"/>
      <c r="BD2831" s="567"/>
      <c r="BE2831" s="567"/>
      <c r="BF2831" s="568"/>
      <c r="BG2831" s="539">
        <f>BG2829-AQ2829</f>
        <v>0</v>
      </c>
      <c r="BH2831" s="540"/>
      <c r="BI2831" s="541"/>
      <c r="BJ2831" s="304"/>
      <c r="BK2831" s="539">
        <f>BK2829-AU2829</f>
        <v>0</v>
      </c>
      <c r="BL2831" s="540"/>
      <c r="BM2831" s="541"/>
      <c r="BN2831" s="73"/>
      <c r="BO2831" s="73"/>
      <c r="BP2831" s="73"/>
      <c r="BQ2831" s="90"/>
      <c r="BR2831" s="24"/>
      <c r="BS2831" s="24"/>
      <c r="BT2831" s="22"/>
      <c r="BU2831" s="22"/>
      <c r="BV2831" s="99"/>
      <c r="BY2831" s="21"/>
    </row>
    <row r="2832" spans="1:77" ht="18.75" customHeight="1" thickTop="1" thickBot="1" x14ac:dyDescent="0.5">
      <c r="A2832" s="95"/>
      <c r="B2832" s="305"/>
      <c r="C2832" s="71"/>
      <c r="D2832" s="71"/>
      <c r="E2832" s="71"/>
      <c r="F2832" s="92"/>
      <c r="G2832" s="92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X2832" s="71"/>
      <c r="Y2832" s="71"/>
      <c r="Z2832" s="71"/>
      <c r="AA2832" s="71"/>
      <c r="AB2832" s="71"/>
      <c r="AC2832" s="71"/>
      <c r="AD2832" s="71"/>
      <c r="AE2832" s="71"/>
      <c r="AF2832" s="71"/>
      <c r="AG2832" s="71"/>
      <c r="AH2832" s="306"/>
      <c r="AI2832" s="306"/>
      <c r="AJ2832" s="71"/>
      <c r="AK2832" s="71"/>
      <c r="AL2832" s="71"/>
      <c r="AM2832" s="71"/>
      <c r="AN2832" s="71"/>
      <c r="AO2832" s="71"/>
      <c r="AP2832" s="71"/>
      <c r="AQ2832" s="71"/>
      <c r="AR2832" s="71"/>
      <c r="AS2832" s="71"/>
      <c r="AT2832" s="71"/>
      <c r="AU2832" s="71"/>
      <c r="AV2832" s="71"/>
      <c r="AW2832" s="71"/>
      <c r="AX2832" s="71"/>
      <c r="AY2832" s="71"/>
      <c r="AZ2832" s="71"/>
      <c r="BA2832" s="71"/>
      <c r="BB2832" s="71"/>
      <c r="BC2832" s="703" t="s">
        <v>153</v>
      </c>
      <c r="BD2832" s="703"/>
      <c r="BE2832" s="703"/>
      <c r="BF2832" s="703"/>
      <c r="BG2832" s="703"/>
      <c r="BH2832" s="703"/>
      <c r="BI2832" s="703"/>
      <c r="BJ2832" s="703"/>
      <c r="BK2832" s="703"/>
      <c r="BL2832" s="703"/>
      <c r="BM2832" s="703"/>
      <c r="BN2832" s="703"/>
      <c r="BO2832" s="703"/>
      <c r="BP2832" s="703"/>
      <c r="BQ2832" s="318"/>
      <c r="BR2832" s="319"/>
      <c r="BS2832" s="319"/>
      <c r="BT2832" s="15"/>
      <c r="BU2832" s="15"/>
      <c r="BV2832" s="95"/>
    </row>
    <row r="2833" spans="1:79" s="93" customFormat="1" ht="13.5" customHeight="1" thickTop="1" x14ac:dyDescent="0.45">
      <c r="A2833" s="95"/>
      <c r="B2833" s="99"/>
      <c r="C2833" s="95"/>
      <c r="D2833" s="95"/>
      <c r="E2833" s="95"/>
      <c r="F2833" s="96"/>
      <c r="G2833" s="96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254"/>
      <c r="AI2833" s="254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5"/>
      <c r="BL2833" s="95"/>
      <c r="BM2833" s="95"/>
      <c r="BN2833" s="95"/>
      <c r="BO2833" s="95"/>
      <c r="BP2833" s="95"/>
      <c r="BQ2833" s="97"/>
      <c r="BR2833" s="97"/>
      <c r="BS2833" s="97"/>
      <c r="BT2833" s="95"/>
      <c r="BU2833" s="95"/>
      <c r="BV2833" s="95"/>
    </row>
    <row r="2834" spans="1:79" s="17" customFormat="1" ht="33.75" x14ac:dyDescent="0.5">
      <c r="A2834" s="255"/>
      <c r="B2834" s="604" t="s">
        <v>9</v>
      </c>
      <c r="C2834" s="604"/>
      <c r="D2834" s="604"/>
      <c r="E2834" s="604"/>
      <c r="F2834" s="604"/>
      <c r="G2834" s="604"/>
      <c r="H2834" s="604"/>
      <c r="I2834" s="604"/>
      <c r="J2834" s="604"/>
      <c r="K2834" s="604"/>
      <c r="L2834" s="604"/>
      <c r="M2834" s="604"/>
      <c r="N2834" s="604"/>
      <c r="O2834" s="604"/>
      <c r="P2834" s="604"/>
      <c r="Q2834" s="604"/>
      <c r="R2834" s="604"/>
      <c r="S2834" s="604"/>
      <c r="T2834" s="604"/>
      <c r="U2834" s="604"/>
      <c r="V2834" s="604"/>
      <c r="W2834" s="604"/>
      <c r="X2834" s="604"/>
      <c r="Y2834" s="604"/>
      <c r="Z2834" s="604"/>
      <c r="AA2834" s="604"/>
      <c r="AB2834" s="604"/>
      <c r="AC2834" s="604"/>
      <c r="AD2834" s="604"/>
      <c r="AE2834" s="604"/>
      <c r="AF2834" s="604"/>
      <c r="AG2834" s="604"/>
      <c r="AH2834" s="604"/>
      <c r="AI2834" s="604"/>
      <c r="AJ2834" s="604"/>
      <c r="AK2834" s="604"/>
      <c r="AL2834" s="604"/>
      <c r="AM2834" s="604"/>
      <c r="AN2834" s="604"/>
      <c r="AO2834" s="604"/>
      <c r="AP2834" s="604"/>
      <c r="AQ2834" s="604"/>
      <c r="AR2834" s="604"/>
      <c r="AS2834" s="604"/>
      <c r="AT2834" s="604"/>
      <c r="AU2834" s="604"/>
      <c r="AV2834" s="604"/>
      <c r="AW2834" s="604"/>
      <c r="AX2834" s="604"/>
      <c r="AY2834" s="604"/>
      <c r="AZ2834" s="604"/>
      <c r="BA2834" s="604"/>
      <c r="BB2834" s="604"/>
      <c r="BC2834" s="604"/>
      <c r="BD2834" s="604"/>
      <c r="BE2834" s="604"/>
      <c r="BF2834" s="604"/>
      <c r="BG2834" s="604"/>
      <c r="BH2834" s="604"/>
      <c r="BI2834" s="604"/>
      <c r="BJ2834" s="604"/>
      <c r="BK2834" s="604"/>
      <c r="BL2834" s="604"/>
      <c r="BM2834" s="604"/>
      <c r="BN2834" s="604"/>
      <c r="BO2834" s="604"/>
      <c r="BP2834" s="604"/>
      <c r="BQ2834" s="256"/>
      <c r="BR2834" s="256"/>
      <c r="BS2834" s="256"/>
      <c r="BT2834" s="257"/>
      <c r="BU2834" s="257"/>
      <c r="BV2834" s="255"/>
    </row>
    <row r="2835" spans="1:79" ht="10.9" customHeight="1" x14ac:dyDescent="0.45">
      <c r="A2835" s="95"/>
      <c r="B2835" s="258"/>
      <c r="C2835" s="62"/>
      <c r="D2835" s="62"/>
      <c r="E2835" s="62"/>
      <c r="F2835" s="63"/>
      <c r="G2835" s="63"/>
      <c r="H2835" s="62"/>
      <c r="I2835" s="62"/>
      <c r="J2835" s="62"/>
      <c r="K2835" s="62"/>
      <c r="L2835" s="62"/>
      <c r="M2835" s="62"/>
      <c r="N2835" s="62"/>
      <c r="O2835" s="62"/>
      <c r="P2835" s="62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2"/>
      <c r="AC2835" s="62"/>
      <c r="AD2835" s="62"/>
      <c r="AE2835" s="62"/>
      <c r="AF2835" s="62"/>
      <c r="AG2835" s="62"/>
      <c r="AH2835" s="259"/>
      <c r="AI2835" s="259"/>
      <c r="AJ2835" s="62"/>
      <c r="AK2835" s="62"/>
      <c r="AL2835" s="62"/>
      <c r="AM2835" s="62"/>
      <c r="AN2835" s="62"/>
      <c r="AO2835" s="62"/>
      <c r="AP2835" s="62"/>
      <c r="AQ2835" s="62"/>
      <c r="AR2835" s="62"/>
      <c r="AS2835" s="62"/>
      <c r="AT2835" s="62"/>
      <c r="AU2835" s="62"/>
      <c r="AV2835" s="62"/>
      <c r="AW2835" s="62"/>
      <c r="AX2835" s="62"/>
      <c r="AY2835" s="62"/>
      <c r="AZ2835" s="62"/>
      <c r="BA2835" s="62"/>
      <c r="BB2835" s="62"/>
      <c r="BC2835" s="62"/>
      <c r="BD2835" s="62"/>
      <c r="BE2835" s="62"/>
      <c r="BF2835" s="62"/>
      <c r="BG2835" s="62"/>
      <c r="BH2835" s="62"/>
      <c r="BI2835" s="62"/>
      <c r="BJ2835" s="62"/>
      <c r="BK2835" s="62"/>
      <c r="BL2835" s="62"/>
      <c r="BM2835" s="62"/>
      <c r="BN2835" s="62"/>
      <c r="BO2835" s="62"/>
      <c r="BP2835" s="94"/>
      <c r="BQ2835" s="87"/>
      <c r="BR2835" s="94"/>
      <c r="BS2835" s="94"/>
      <c r="BT2835" s="15"/>
      <c r="BU2835" s="15"/>
      <c r="BV2835" s="95"/>
    </row>
    <row r="2836" spans="1:79" s="18" customFormat="1" ht="36.75" customHeight="1" x14ac:dyDescent="0.45">
      <c r="A2836" s="260"/>
      <c r="B2836" s="258"/>
      <c r="C2836" s="261"/>
      <c r="D2836" s="262" t="s">
        <v>10</v>
      </c>
      <c r="E2836" s="605" t="str">
        <f>IF(ROSTER!D$3="","",ROSTER!D$3)</f>
        <v/>
      </c>
      <c r="F2836" s="605"/>
      <c r="G2836" s="605"/>
      <c r="H2836" s="605"/>
      <c r="I2836" s="605"/>
      <c r="J2836" s="605"/>
      <c r="K2836" s="605"/>
      <c r="L2836" s="605"/>
      <c r="M2836" s="605"/>
      <c r="N2836" s="605"/>
      <c r="O2836" s="605"/>
      <c r="P2836" s="605"/>
      <c r="Q2836" s="605"/>
      <c r="R2836" s="605"/>
      <c r="S2836" s="605"/>
      <c r="T2836" s="605"/>
      <c r="U2836" s="605"/>
      <c r="V2836" s="605"/>
      <c r="W2836" s="605"/>
      <c r="X2836" s="605"/>
      <c r="Y2836" s="605"/>
      <c r="Z2836" s="605"/>
      <c r="AA2836" s="605"/>
      <c r="AB2836" s="605"/>
      <c r="AC2836" s="605"/>
      <c r="AD2836" s="605"/>
      <c r="AE2836" s="605"/>
      <c r="AF2836" s="316"/>
      <c r="AG2836" s="606" t="s">
        <v>11</v>
      </c>
      <c r="AH2836" s="606"/>
      <c r="AI2836" s="606"/>
      <c r="AJ2836" s="606"/>
      <c r="AK2836" s="606"/>
      <c r="AL2836" s="606"/>
      <c r="AM2836" s="606"/>
      <c r="AN2836" s="607"/>
      <c r="AO2836" s="607"/>
      <c r="AP2836" s="607"/>
      <c r="AQ2836" s="607"/>
      <c r="AR2836" s="607"/>
      <c r="AS2836" s="607"/>
      <c r="AT2836" s="607"/>
      <c r="AU2836" s="607"/>
      <c r="AV2836" s="607"/>
      <c r="AW2836" s="607"/>
      <c r="AX2836" s="607"/>
      <c r="AY2836" s="607"/>
      <c r="AZ2836" s="607"/>
      <c r="BA2836" s="607"/>
      <c r="BB2836" s="607"/>
      <c r="BC2836" s="607"/>
      <c r="BD2836" s="607"/>
      <c r="BE2836" s="607"/>
      <c r="BF2836" s="607"/>
      <c r="BG2836" s="607"/>
      <c r="BH2836" s="607"/>
      <c r="BI2836" s="607"/>
      <c r="BJ2836" s="607"/>
      <c r="BK2836" s="607"/>
      <c r="BL2836" s="607"/>
      <c r="BM2836" s="607"/>
      <c r="BN2836" s="607"/>
      <c r="BO2836" s="607"/>
      <c r="BP2836" s="94"/>
      <c r="BQ2836" s="88" t="s">
        <v>130</v>
      </c>
      <c r="BR2836" s="94"/>
      <c r="BS2836" s="94"/>
      <c r="BT2836" s="263"/>
      <c r="BU2836" s="263"/>
      <c r="BV2836" s="260"/>
    </row>
    <row r="2837" spans="1:79" ht="8.85" customHeight="1" x14ac:dyDescent="0.45">
      <c r="A2837" s="96"/>
      <c r="B2837" s="258"/>
      <c r="C2837" s="259" t="s">
        <v>39</v>
      </c>
      <c r="D2837" s="259"/>
      <c r="E2837" s="259"/>
      <c r="F2837" s="63"/>
      <c r="G2837" s="63"/>
      <c r="H2837" s="259"/>
      <c r="I2837" s="259"/>
      <c r="J2837" s="317"/>
      <c r="K2837" s="317"/>
      <c r="L2837" s="317"/>
      <c r="M2837" s="317"/>
      <c r="N2837" s="317"/>
      <c r="O2837" s="317"/>
      <c r="P2837" s="317"/>
      <c r="Q2837" s="317"/>
      <c r="R2837" s="317"/>
      <c r="S2837" s="317"/>
      <c r="T2837" s="317"/>
      <c r="U2837" s="317"/>
      <c r="V2837" s="317"/>
      <c r="W2837" s="317"/>
      <c r="X2837" s="317"/>
      <c r="Y2837" s="317"/>
      <c r="Z2837" s="317"/>
      <c r="AA2837" s="317"/>
      <c r="AB2837" s="317"/>
      <c r="AC2837" s="317"/>
      <c r="AD2837" s="317"/>
      <c r="AE2837" s="317"/>
      <c r="AF2837" s="317"/>
      <c r="AG2837" s="317"/>
      <c r="AH2837" s="317"/>
      <c r="AI2837" s="259"/>
      <c r="AJ2837" s="264"/>
      <c r="AK2837" s="265"/>
      <c r="AL2837" s="265"/>
      <c r="AM2837" s="265"/>
      <c r="AN2837" s="265"/>
      <c r="AO2837" s="265"/>
      <c r="AP2837" s="265"/>
      <c r="AQ2837" s="266"/>
      <c r="AR2837" s="266"/>
      <c r="AS2837" s="266"/>
      <c r="AT2837" s="266"/>
      <c r="AU2837" s="266"/>
      <c r="AV2837" s="266"/>
      <c r="AW2837" s="266"/>
      <c r="AX2837" s="266"/>
      <c r="AY2837" s="266"/>
      <c r="AZ2837" s="266"/>
      <c r="BA2837" s="266"/>
      <c r="BB2837" s="266"/>
      <c r="BC2837" s="266"/>
      <c r="BD2837" s="266"/>
      <c r="BE2837" s="266"/>
      <c r="BF2837" s="266"/>
      <c r="BG2837" s="266"/>
      <c r="BH2837" s="266"/>
      <c r="BI2837" s="266"/>
      <c r="BJ2837" s="266"/>
      <c r="BK2837" s="266"/>
      <c r="BL2837" s="266"/>
      <c r="BM2837" s="266"/>
      <c r="BN2837" s="266"/>
      <c r="BO2837" s="266"/>
      <c r="BP2837" s="266"/>
      <c r="BQ2837" s="267"/>
      <c r="BR2837" s="267"/>
      <c r="BS2837" s="267"/>
      <c r="BT2837" s="268"/>
      <c r="BU2837" s="268"/>
      <c r="BV2837" s="96"/>
    </row>
    <row r="2838" spans="1:79" s="18" customFormat="1" ht="33.75" x14ac:dyDescent="0.45">
      <c r="A2838" s="260"/>
      <c r="B2838" s="258"/>
      <c r="C2838" s="608" t="s">
        <v>38</v>
      </c>
      <c r="D2838" s="608"/>
      <c r="E2838" s="607"/>
      <c r="F2838" s="607"/>
      <c r="G2838" s="607"/>
      <c r="H2838" s="607"/>
      <c r="I2838" s="607"/>
      <c r="J2838" s="607"/>
      <c r="K2838" s="607"/>
      <c r="L2838" s="607"/>
      <c r="M2838" s="607"/>
      <c r="N2838" s="607"/>
      <c r="O2838" s="607"/>
      <c r="P2838" s="607"/>
      <c r="Q2838" s="607"/>
      <c r="R2838" s="607"/>
      <c r="S2838" s="607"/>
      <c r="T2838" s="607"/>
      <c r="U2838" s="607"/>
      <c r="V2838" s="607"/>
      <c r="W2838" s="607"/>
      <c r="X2838" s="607"/>
      <c r="Y2838" s="607"/>
      <c r="Z2838" s="607"/>
      <c r="AA2838" s="607"/>
      <c r="AB2838" s="607"/>
      <c r="AC2838" s="607"/>
      <c r="AD2838" s="607"/>
      <c r="AE2838" s="607"/>
      <c r="AF2838" s="316"/>
      <c r="AG2838" s="609" t="s">
        <v>21</v>
      </c>
      <c r="AH2838" s="609"/>
      <c r="AI2838" s="609"/>
      <c r="AJ2838" s="609"/>
      <c r="AK2838" s="607"/>
      <c r="AL2838" s="607"/>
      <c r="AM2838" s="607"/>
      <c r="AN2838" s="607"/>
      <c r="AO2838" s="607"/>
      <c r="AP2838" s="607"/>
      <c r="AQ2838" s="607"/>
      <c r="AR2838" s="607"/>
      <c r="AS2838" s="607"/>
      <c r="AT2838" s="607"/>
      <c r="AU2838" s="607"/>
      <c r="AV2838" s="607"/>
      <c r="AW2838" s="607"/>
      <c r="AX2838" s="607"/>
      <c r="AY2838" s="607"/>
      <c r="AZ2838" s="607"/>
      <c r="BA2838" s="607"/>
      <c r="BB2838" s="607"/>
      <c r="BC2838" s="610" t="s">
        <v>12</v>
      </c>
      <c r="BD2838" s="610"/>
      <c r="BE2838" s="610"/>
      <c r="BF2838" s="611"/>
      <c r="BG2838" s="611"/>
      <c r="BH2838" s="611"/>
      <c r="BI2838" s="611"/>
      <c r="BJ2838" s="611"/>
      <c r="BK2838" s="611"/>
      <c r="BL2838" s="611"/>
      <c r="BM2838" s="611"/>
      <c r="BN2838" s="611"/>
      <c r="BO2838" s="611"/>
      <c r="BP2838" s="64"/>
      <c r="BQ2838" s="269"/>
      <c r="BR2838" s="65"/>
      <c r="BS2838" s="65"/>
      <c r="BT2838" s="270">
        <f>IF(BF2838=0,0,1)</f>
        <v>0</v>
      </c>
      <c r="BU2838" s="18">
        <f>IF((BG2888+BK2888)&gt;(AQ2888+AU2888),1,0)</f>
        <v>0</v>
      </c>
      <c r="BV2838" s="271"/>
    </row>
    <row r="2839" spans="1:79" ht="9.6" customHeight="1" x14ac:dyDescent="0.45">
      <c r="A2839" s="95"/>
      <c r="B2839" s="258"/>
      <c r="C2839" s="62"/>
      <c r="D2839" s="62"/>
      <c r="E2839" s="62"/>
      <c r="F2839" s="63"/>
      <c r="G2839" s="63"/>
      <c r="H2839" s="62"/>
      <c r="I2839" s="62"/>
      <c r="J2839" s="62"/>
      <c r="K2839" s="62"/>
      <c r="L2839" s="62"/>
      <c r="M2839" s="62"/>
      <c r="N2839" s="62"/>
      <c r="O2839" s="62"/>
      <c r="P2839" s="62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2"/>
      <c r="AC2839" s="62"/>
      <c r="AD2839" s="62"/>
      <c r="AE2839" s="62"/>
      <c r="AF2839" s="62"/>
      <c r="AG2839" s="62"/>
      <c r="AH2839" s="259"/>
      <c r="AI2839" s="259"/>
      <c r="AJ2839" s="62"/>
      <c r="AK2839" s="62"/>
      <c r="AL2839" s="62"/>
      <c r="AM2839" s="62"/>
      <c r="AN2839" s="62"/>
      <c r="AO2839" s="62"/>
      <c r="AP2839" s="62"/>
      <c r="AQ2839" s="62"/>
      <c r="AR2839" s="62"/>
      <c r="AS2839" s="62"/>
      <c r="AT2839" s="62"/>
      <c r="AU2839" s="62"/>
      <c r="AV2839" s="62"/>
      <c r="AW2839" s="62"/>
      <c r="AX2839" s="62"/>
      <c r="AY2839" s="62"/>
      <c r="AZ2839" s="62"/>
      <c r="BA2839" s="62"/>
      <c r="BB2839" s="62"/>
      <c r="BC2839" s="62"/>
      <c r="BD2839" s="62"/>
      <c r="BE2839" s="62"/>
      <c r="BF2839" s="62"/>
      <c r="BG2839" s="62"/>
      <c r="BH2839" s="62"/>
      <c r="BI2839" s="62"/>
      <c r="BJ2839" s="62"/>
      <c r="BK2839" s="62"/>
      <c r="BL2839" s="62"/>
      <c r="BM2839" s="62"/>
      <c r="BN2839" s="62"/>
      <c r="BO2839" s="62"/>
      <c r="BP2839" s="62"/>
      <c r="BQ2839" s="66"/>
      <c r="BR2839" s="66"/>
      <c r="BS2839" s="66"/>
      <c r="BT2839" s="15"/>
      <c r="BU2839" s="15"/>
      <c r="BV2839" s="95"/>
    </row>
    <row r="2840" spans="1:79" ht="8.85" customHeight="1" thickBot="1" x14ac:dyDescent="0.5">
      <c r="A2840" s="95"/>
      <c r="B2840" s="113"/>
      <c r="C2840" s="67"/>
      <c r="D2840" s="67"/>
      <c r="E2840" s="67"/>
      <c r="F2840" s="68"/>
      <c r="G2840" s="68"/>
      <c r="H2840" s="67"/>
      <c r="I2840" s="67"/>
      <c r="J2840" s="67"/>
      <c r="K2840" s="67"/>
      <c r="L2840" s="67"/>
      <c r="M2840" s="67"/>
      <c r="N2840" s="67"/>
      <c r="O2840" s="67"/>
      <c r="P2840" s="67"/>
      <c r="Q2840" s="67"/>
      <c r="R2840" s="67"/>
      <c r="S2840" s="67"/>
      <c r="T2840" s="67"/>
      <c r="U2840" s="67"/>
      <c r="V2840" s="67"/>
      <c r="W2840" s="67"/>
      <c r="X2840" s="67"/>
      <c r="Y2840" s="67"/>
      <c r="Z2840" s="67"/>
      <c r="AA2840" s="67"/>
      <c r="AB2840" s="67"/>
      <c r="AC2840" s="67"/>
      <c r="AD2840" s="67"/>
      <c r="AE2840" s="67"/>
      <c r="AF2840" s="67"/>
      <c r="AG2840" s="67"/>
      <c r="AH2840" s="272"/>
      <c r="AI2840" s="272"/>
      <c r="AJ2840" s="67"/>
      <c r="AK2840" s="67"/>
      <c r="AL2840" s="67"/>
      <c r="AM2840" s="67"/>
      <c r="AN2840" s="67"/>
      <c r="AO2840" s="67"/>
      <c r="AP2840" s="67"/>
      <c r="AQ2840" s="67"/>
      <c r="AR2840" s="67"/>
      <c r="AS2840" s="67"/>
      <c r="AT2840" s="67"/>
      <c r="AU2840" s="67"/>
      <c r="AV2840" s="67"/>
      <c r="AW2840" s="67"/>
      <c r="AX2840" s="67"/>
      <c r="AY2840" s="67"/>
      <c r="AZ2840" s="67"/>
      <c r="BA2840" s="67"/>
      <c r="BB2840" s="67"/>
      <c r="BC2840" s="67"/>
      <c r="BD2840" s="67"/>
      <c r="BE2840" s="67"/>
      <c r="BF2840" s="67"/>
      <c r="BG2840" s="67"/>
      <c r="BH2840" s="67"/>
      <c r="BI2840" s="67"/>
      <c r="BJ2840" s="67"/>
      <c r="BK2840" s="67"/>
      <c r="BL2840" s="67"/>
      <c r="BM2840" s="67"/>
      <c r="BN2840" s="67"/>
      <c r="BO2840" s="67"/>
      <c r="BP2840" s="67"/>
      <c r="BQ2840" s="69"/>
      <c r="BR2840" s="69"/>
      <c r="BS2840" s="69"/>
      <c r="BT2840" s="15"/>
      <c r="BU2840" s="15"/>
      <c r="BV2840" s="95"/>
    </row>
    <row r="2841" spans="1:79" s="18" customFormat="1" ht="40.5" customHeight="1" thickTop="1" x14ac:dyDescent="0.4">
      <c r="A2841" s="271"/>
      <c r="B2841" s="652" t="s">
        <v>0</v>
      </c>
      <c r="C2841" s="648" t="s">
        <v>1</v>
      </c>
      <c r="D2841" s="649"/>
      <c r="E2841" s="273" t="s">
        <v>28</v>
      </c>
      <c r="F2841" s="546" t="s">
        <v>100</v>
      </c>
      <c r="G2841" s="546" t="s">
        <v>101</v>
      </c>
      <c r="H2841" s="644" t="s">
        <v>41</v>
      </c>
      <c r="I2841" s="645"/>
      <c r="J2841" s="554" t="s">
        <v>7</v>
      </c>
      <c r="K2841" s="554"/>
      <c r="L2841" s="554"/>
      <c r="M2841" s="554"/>
      <c r="N2841" s="554"/>
      <c r="O2841" s="554"/>
      <c r="P2841" s="554" t="s">
        <v>2</v>
      </c>
      <c r="Q2841" s="554"/>
      <c r="R2841" s="554"/>
      <c r="S2841" s="554"/>
      <c r="T2841" s="554"/>
      <c r="U2841" s="555"/>
      <c r="V2841" s="550" t="s">
        <v>158</v>
      </c>
      <c r="W2841" s="551"/>
      <c r="X2841" s="550" t="s">
        <v>35</v>
      </c>
      <c r="Y2841" s="551"/>
      <c r="Z2841" s="550" t="s">
        <v>36</v>
      </c>
      <c r="AA2841" s="551"/>
      <c r="AB2841" s="550" t="s">
        <v>44</v>
      </c>
      <c r="AC2841" s="551"/>
      <c r="AD2841" s="554" t="s">
        <v>6</v>
      </c>
      <c r="AE2841" s="554"/>
      <c r="AF2841" s="554"/>
      <c r="AG2841" s="554"/>
      <c r="AH2841" s="554"/>
      <c r="AI2841" s="554"/>
      <c r="AJ2841" s="554" t="s">
        <v>68</v>
      </c>
      <c r="AK2841" s="554"/>
      <c r="AL2841" s="554"/>
      <c r="AM2841" s="554"/>
      <c r="AN2841" s="554"/>
      <c r="AO2841" s="554"/>
      <c r="AP2841" s="554" t="s">
        <v>69</v>
      </c>
      <c r="AQ2841" s="554"/>
      <c r="AR2841" s="554"/>
      <c r="AS2841" s="554"/>
      <c r="AT2841" s="554"/>
      <c r="AU2841" s="554"/>
      <c r="AV2841" s="554" t="s">
        <v>70</v>
      </c>
      <c r="AW2841" s="554"/>
      <c r="AX2841" s="554"/>
      <c r="AY2841" s="554"/>
      <c r="AZ2841" s="554"/>
      <c r="BA2841" s="555"/>
      <c r="BB2841" s="554" t="s">
        <v>4</v>
      </c>
      <c r="BC2841" s="554"/>
      <c r="BD2841" s="554"/>
      <c r="BE2841" s="554"/>
      <c r="BF2841" s="554"/>
      <c r="BG2841" s="554"/>
      <c r="BH2841" s="554" t="s">
        <v>71</v>
      </c>
      <c r="BI2841" s="554"/>
      <c r="BJ2841" s="554"/>
      <c r="BK2841" s="554"/>
      <c r="BL2841" s="554"/>
      <c r="BM2841" s="556"/>
      <c r="BN2841" s="557" t="s">
        <v>25</v>
      </c>
      <c r="BO2841" s="558"/>
      <c r="BP2841" s="559"/>
      <c r="BQ2841" s="691" t="s">
        <v>110</v>
      </c>
      <c r="BR2841" s="691" t="s">
        <v>86</v>
      </c>
      <c r="BS2841" s="691" t="s">
        <v>87</v>
      </c>
      <c r="BT2841" s="274"/>
      <c r="BU2841" s="274"/>
      <c r="BV2841" s="271"/>
    </row>
    <row r="2842" spans="1:79" s="18" customFormat="1" ht="41.25" customHeight="1" x14ac:dyDescent="0.7">
      <c r="A2842" s="271"/>
      <c r="B2842" s="653"/>
      <c r="C2842" s="650"/>
      <c r="D2842" s="651"/>
      <c r="E2842" s="275" t="s">
        <v>102</v>
      </c>
      <c r="F2842" s="547"/>
      <c r="G2842" s="547"/>
      <c r="H2842" s="646"/>
      <c r="I2842" s="647"/>
      <c r="J2842" s="525" t="s">
        <v>17</v>
      </c>
      <c r="K2842" s="526"/>
      <c r="L2842" s="521" t="s">
        <v>18</v>
      </c>
      <c r="M2842" s="522"/>
      <c r="N2842" s="523" t="s">
        <v>19</v>
      </c>
      <c r="O2842" s="524"/>
      <c r="P2842" s="525" t="s">
        <v>26</v>
      </c>
      <c r="Q2842" s="526"/>
      <c r="R2842" s="521" t="s">
        <v>24</v>
      </c>
      <c r="S2842" s="522"/>
      <c r="T2842" s="523" t="s">
        <v>19</v>
      </c>
      <c r="U2842" s="527"/>
      <c r="V2842" s="552"/>
      <c r="W2842" s="553"/>
      <c r="X2842" s="552"/>
      <c r="Y2842" s="553"/>
      <c r="Z2842" s="552"/>
      <c r="AA2842" s="553"/>
      <c r="AB2842" s="552"/>
      <c r="AC2842" s="553"/>
      <c r="AD2842" s="525" t="s">
        <v>48</v>
      </c>
      <c r="AE2842" s="526"/>
      <c r="AF2842" s="521" t="s">
        <v>23</v>
      </c>
      <c r="AG2842" s="522"/>
      <c r="AH2842" s="563" t="s">
        <v>5</v>
      </c>
      <c r="AI2842" s="564"/>
      <c r="AJ2842" s="525" t="s">
        <v>48</v>
      </c>
      <c r="AK2842" s="526"/>
      <c r="AL2842" s="521" t="s">
        <v>23</v>
      </c>
      <c r="AM2842" s="522"/>
      <c r="AN2842" s="563" t="s">
        <v>5</v>
      </c>
      <c r="AO2842" s="564"/>
      <c r="AP2842" s="525" t="s">
        <v>48</v>
      </c>
      <c r="AQ2842" s="526"/>
      <c r="AR2842" s="521" t="s">
        <v>23</v>
      </c>
      <c r="AS2842" s="522"/>
      <c r="AT2842" s="563" t="s">
        <v>5</v>
      </c>
      <c r="AU2842" s="564"/>
      <c r="AV2842" s="525" t="s">
        <v>48</v>
      </c>
      <c r="AW2842" s="526"/>
      <c r="AX2842" s="521" t="s">
        <v>23</v>
      </c>
      <c r="AY2842" s="522"/>
      <c r="AZ2842" s="563" t="s">
        <v>5</v>
      </c>
      <c r="BA2842" s="655"/>
      <c r="BB2842" s="525" t="s">
        <v>48</v>
      </c>
      <c r="BC2842" s="526"/>
      <c r="BD2842" s="521" t="s">
        <v>23</v>
      </c>
      <c r="BE2842" s="522"/>
      <c r="BF2842" s="563" t="s">
        <v>5</v>
      </c>
      <c r="BG2842" s="564"/>
      <c r="BH2842" s="525" t="s">
        <v>48</v>
      </c>
      <c r="BI2842" s="526"/>
      <c r="BJ2842" s="521" t="s">
        <v>23</v>
      </c>
      <c r="BK2842" s="522"/>
      <c r="BL2842" s="563" t="s">
        <v>5</v>
      </c>
      <c r="BM2842" s="564"/>
      <c r="BN2842" s="560"/>
      <c r="BO2842" s="561"/>
      <c r="BP2842" s="562"/>
      <c r="BQ2842" s="692"/>
      <c r="BR2842" s="692"/>
      <c r="BS2842" s="692"/>
      <c r="BT2842" s="274"/>
      <c r="BU2842" s="274"/>
      <c r="BV2842" s="271"/>
      <c r="CA2842" s="104"/>
    </row>
    <row r="2843" spans="1:79" ht="23.85" customHeight="1" x14ac:dyDescent="0.35">
      <c r="A2843" s="276"/>
      <c r="B2843" s="570" t="str">
        <f>IF(ROSTER!B$8="","",ROSTER!B$8)</f>
        <v/>
      </c>
      <c r="C2843" s="572" t="str">
        <f>IF(ROSTER!C$8="","",ROSTER!C$8)</f>
        <v/>
      </c>
      <c r="D2843" s="573"/>
      <c r="E2843" s="574"/>
      <c r="F2843" s="576">
        <f>IF(E2843="y",1,IF(E2843="S",1,0))</f>
        <v>0</v>
      </c>
      <c r="G2843" s="582">
        <f>IF(E2843="S",1,0)</f>
        <v>0</v>
      </c>
      <c r="H2843" s="578"/>
      <c r="I2843" s="543"/>
      <c r="J2843" s="542"/>
      <c r="K2843" s="580"/>
      <c r="L2843" s="584"/>
      <c r="M2843" s="585"/>
      <c r="N2843" s="588">
        <f>L2843+J2843</f>
        <v>0</v>
      </c>
      <c r="O2843" s="589"/>
      <c r="P2843" s="542"/>
      <c r="Q2843" s="580"/>
      <c r="R2843" s="584"/>
      <c r="S2843" s="585"/>
      <c r="T2843" s="588">
        <f>R2843-P2843</f>
        <v>0</v>
      </c>
      <c r="U2843" s="588"/>
      <c r="V2843" s="542"/>
      <c r="W2843" s="543"/>
      <c r="X2843" s="593"/>
      <c r="Y2843" s="543"/>
      <c r="Z2843" s="542"/>
      <c r="AA2843" s="543"/>
      <c r="AB2843" s="542"/>
      <c r="AC2843" s="543"/>
      <c r="AD2843" s="542"/>
      <c r="AE2843" s="580"/>
      <c r="AF2843" s="584"/>
      <c r="AG2843" s="585"/>
      <c r="AH2843" s="595">
        <f>IF(AD2843=0,0,(AF2843/AD2843)*100)</f>
        <v>0</v>
      </c>
      <c r="AI2843" s="596"/>
      <c r="AJ2843" s="542"/>
      <c r="AK2843" s="580"/>
      <c r="AL2843" s="584"/>
      <c r="AM2843" s="585"/>
      <c r="AN2843" s="595">
        <f>IF(AJ2843=0,0,(AL2843/AJ2843)*100)</f>
        <v>0</v>
      </c>
      <c r="AO2843" s="596"/>
      <c r="AP2843" s="542"/>
      <c r="AQ2843" s="580"/>
      <c r="AR2843" s="584"/>
      <c r="AS2843" s="585"/>
      <c r="AT2843" s="595">
        <f>IF(AP2843=0,0,(AR2843/AP2843)*100)</f>
        <v>0</v>
      </c>
      <c r="AU2843" s="596"/>
      <c r="AV2843" s="599">
        <f>AD2843+AJ2843+AP2843</f>
        <v>0</v>
      </c>
      <c r="AW2843" s="600"/>
      <c r="AX2843" s="630">
        <f>AF2843+AL2843+AR2843</f>
        <v>0</v>
      </c>
      <c r="AY2843" s="631"/>
      <c r="AZ2843" s="595">
        <f>IF(AV2843=0,0,(AX2843/AV2843)*100)</f>
        <v>0</v>
      </c>
      <c r="BA2843" s="596"/>
      <c r="BB2843" s="542"/>
      <c r="BC2843" s="580"/>
      <c r="BD2843" s="584"/>
      <c r="BE2843" s="585"/>
      <c r="BF2843" s="595">
        <f>IF(BB2843=0,0,(BD2843/BB2843)*100)</f>
        <v>0</v>
      </c>
      <c r="BG2843" s="596"/>
      <c r="BH2843" s="599">
        <f>AV2843+BB2843</f>
        <v>0</v>
      </c>
      <c r="BI2843" s="600"/>
      <c r="BJ2843" s="630">
        <f>AX2843+BD2843</f>
        <v>0</v>
      </c>
      <c r="BK2843" s="631"/>
      <c r="BL2843" s="595">
        <f>IF(BH2843=0,0,(BJ2843/BH2843)*100)</f>
        <v>0</v>
      </c>
      <c r="BM2843" s="596"/>
      <c r="BN2843" s="656">
        <f>(AF2843*2)+(AL2843*2)+(AR2843*3)+BD2843</f>
        <v>0</v>
      </c>
      <c r="BO2843" s="657"/>
      <c r="BP2843" s="658"/>
      <c r="BQ2843" s="676">
        <f>IF(BS2843=0,0,50*BR2843/BS2843)</f>
        <v>0</v>
      </c>
      <c r="BR2843" s="662">
        <f>(BN2843*BU$2843)+(N2843*BU$2844)+(Z2843*BU$2845)+(R2843*BU$2846)+(X2843*BU$2847)+(AB2843*BU$2848)+(V2843*BU$2853)</f>
        <v>0</v>
      </c>
      <c r="BS2843" s="662">
        <f>((BB2843-BD2843)*BU$2850)+((AV2843-AX2843)*BU$2849)+(H2843*BU$2851)+(P2843*BU$2852)</f>
        <v>0</v>
      </c>
      <c r="BT2843" s="19" t="s">
        <v>75</v>
      </c>
      <c r="BU2843" s="277">
        <f>IF(BQ2838="B",'VALUE POINTS'!L$10,IF('GAME STATS'!BQ2838="C",'VALUE POINTS'!M$10,'VALUE POINTS'!K$10))</f>
        <v>1</v>
      </c>
      <c r="BV2843" s="278"/>
    </row>
    <row r="2844" spans="1:79" ht="23.85" customHeight="1" x14ac:dyDescent="0.35">
      <c r="A2844" s="276"/>
      <c r="B2844" s="571"/>
      <c r="C2844" s="642" t="str">
        <f>IF(ROSTER!D$8="","",ROSTER!D$8)</f>
        <v/>
      </c>
      <c r="D2844" s="643"/>
      <c r="E2844" s="575"/>
      <c r="F2844" s="577"/>
      <c r="G2844" s="583"/>
      <c r="H2844" s="579"/>
      <c r="I2844" s="545"/>
      <c r="J2844" s="544"/>
      <c r="K2844" s="581"/>
      <c r="L2844" s="586"/>
      <c r="M2844" s="587"/>
      <c r="N2844" s="592"/>
      <c r="O2844" s="603"/>
      <c r="P2844" s="544"/>
      <c r="Q2844" s="581"/>
      <c r="R2844" s="586"/>
      <c r="S2844" s="587"/>
      <c r="T2844" s="592"/>
      <c r="U2844" s="592"/>
      <c r="V2844" s="544"/>
      <c r="W2844" s="545"/>
      <c r="X2844" s="594"/>
      <c r="Y2844" s="545"/>
      <c r="Z2844" s="544"/>
      <c r="AA2844" s="545"/>
      <c r="AB2844" s="544"/>
      <c r="AC2844" s="545"/>
      <c r="AD2844" s="544"/>
      <c r="AE2844" s="581"/>
      <c r="AF2844" s="586"/>
      <c r="AG2844" s="587"/>
      <c r="AH2844" s="626"/>
      <c r="AI2844" s="627"/>
      <c r="AJ2844" s="544"/>
      <c r="AK2844" s="581"/>
      <c r="AL2844" s="586"/>
      <c r="AM2844" s="587"/>
      <c r="AN2844" s="626"/>
      <c r="AO2844" s="627"/>
      <c r="AP2844" s="544"/>
      <c r="AQ2844" s="581"/>
      <c r="AR2844" s="586"/>
      <c r="AS2844" s="587"/>
      <c r="AT2844" s="626"/>
      <c r="AU2844" s="627"/>
      <c r="AV2844" s="628"/>
      <c r="AW2844" s="629"/>
      <c r="AX2844" s="632"/>
      <c r="AY2844" s="633"/>
      <c r="AZ2844" s="626"/>
      <c r="BA2844" s="627"/>
      <c r="BB2844" s="544"/>
      <c r="BC2844" s="581"/>
      <c r="BD2844" s="586"/>
      <c r="BE2844" s="587"/>
      <c r="BF2844" s="626"/>
      <c r="BG2844" s="627"/>
      <c r="BH2844" s="628"/>
      <c r="BI2844" s="629"/>
      <c r="BJ2844" s="632"/>
      <c r="BK2844" s="633"/>
      <c r="BL2844" s="626"/>
      <c r="BM2844" s="627"/>
      <c r="BN2844" s="678"/>
      <c r="BO2844" s="679"/>
      <c r="BP2844" s="680"/>
      <c r="BQ2844" s="677"/>
      <c r="BR2844" s="663"/>
      <c r="BS2844" s="663"/>
      <c r="BT2844" s="19" t="s">
        <v>76</v>
      </c>
      <c r="BU2844" s="277">
        <f>IF(BQ2838="B",'VALUE POINTS'!L$11,IF('GAME STATS'!BQ2838="C",'VALUE POINTS'!M$11,'VALUE POINTS'!K$11))</f>
        <v>1</v>
      </c>
      <c r="BV2844" s="278"/>
    </row>
    <row r="2845" spans="1:79" ht="21.75" customHeight="1" x14ac:dyDescent="0.4">
      <c r="A2845" s="95"/>
      <c r="B2845" s="570" t="str">
        <f>IF(ROSTER!B$10="","",ROSTER!B$10)</f>
        <v/>
      </c>
      <c r="C2845" s="572" t="str">
        <f>IF(ROSTER!C$10="","",ROSTER!C$10)</f>
        <v/>
      </c>
      <c r="D2845" s="573"/>
      <c r="E2845" s="574"/>
      <c r="F2845" s="576">
        <f>IF(E2845="y",1,IF(E2845="S",1,0))</f>
        <v>0</v>
      </c>
      <c r="G2845" s="582">
        <f>IF(E2845="S",1,0)</f>
        <v>0</v>
      </c>
      <c r="H2845" s="578"/>
      <c r="I2845" s="543"/>
      <c r="J2845" s="542"/>
      <c r="K2845" s="580"/>
      <c r="L2845" s="584"/>
      <c r="M2845" s="585"/>
      <c r="N2845" s="588">
        <f>L2845+J2845</f>
        <v>0</v>
      </c>
      <c r="O2845" s="589"/>
      <c r="P2845" s="542"/>
      <c r="Q2845" s="580"/>
      <c r="R2845" s="584"/>
      <c r="S2845" s="585"/>
      <c r="T2845" s="588">
        <f>R2845-P2845</f>
        <v>0</v>
      </c>
      <c r="U2845" s="588"/>
      <c r="V2845" s="542"/>
      <c r="W2845" s="543"/>
      <c r="X2845" s="593"/>
      <c r="Y2845" s="543"/>
      <c r="Z2845" s="542"/>
      <c r="AA2845" s="543"/>
      <c r="AB2845" s="542"/>
      <c r="AC2845" s="543"/>
      <c r="AD2845" s="542"/>
      <c r="AE2845" s="580"/>
      <c r="AF2845" s="584"/>
      <c r="AG2845" s="585"/>
      <c r="AH2845" s="595">
        <f>IF(AD2845=0,0,(AF2845/AD2845)*100)</f>
        <v>0</v>
      </c>
      <c r="AI2845" s="596"/>
      <c r="AJ2845" s="542"/>
      <c r="AK2845" s="580"/>
      <c r="AL2845" s="584"/>
      <c r="AM2845" s="585"/>
      <c r="AN2845" s="595">
        <f>IF(AJ2845=0,0,(AL2845/AJ2845)*100)</f>
        <v>0</v>
      </c>
      <c r="AO2845" s="596"/>
      <c r="AP2845" s="542"/>
      <c r="AQ2845" s="580"/>
      <c r="AR2845" s="584"/>
      <c r="AS2845" s="585"/>
      <c r="AT2845" s="595">
        <f>IF(AP2845=0,0,(AR2845/AP2845)*100)</f>
        <v>0</v>
      </c>
      <c r="AU2845" s="596"/>
      <c r="AV2845" s="599">
        <f>AD2845+AJ2845+AP2845</f>
        <v>0</v>
      </c>
      <c r="AW2845" s="600"/>
      <c r="AX2845" s="630">
        <f>AF2845+AL2845+AR2845</f>
        <v>0</v>
      </c>
      <c r="AY2845" s="631"/>
      <c r="AZ2845" s="595">
        <f>IF(AV2845=0,0,(AX2845/AV2845)*100)</f>
        <v>0</v>
      </c>
      <c r="BA2845" s="596"/>
      <c r="BB2845" s="542"/>
      <c r="BC2845" s="580"/>
      <c r="BD2845" s="584"/>
      <c r="BE2845" s="585"/>
      <c r="BF2845" s="595">
        <f>IF(BB2845=0,0,(BD2845/BB2845)*100)</f>
        <v>0</v>
      </c>
      <c r="BG2845" s="596"/>
      <c r="BH2845" s="599">
        <f>AV2845+BB2845</f>
        <v>0</v>
      </c>
      <c r="BI2845" s="600"/>
      <c r="BJ2845" s="630">
        <f>AX2845+BD2845</f>
        <v>0</v>
      </c>
      <c r="BK2845" s="631"/>
      <c r="BL2845" s="595">
        <f>IF(BH2845=0,0,(BJ2845/BH2845)*100)</f>
        <v>0</v>
      </c>
      <c r="BM2845" s="596"/>
      <c r="BN2845" s="656">
        <f>(AF2845*2)+(AL2845*2)+(AR2845*3)+BD2845</f>
        <v>0</v>
      </c>
      <c r="BO2845" s="657"/>
      <c r="BP2845" s="658"/>
      <c r="BQ2845" s="676">
        <f>IF(BS2845=0,0,50*BR2845/BS2845)</f>
        <v>0</v>
      </c>
      <c r="BR2845" s="662">
        <f t="shared" ref="BR2845" si="2762">(BN2845*BU$2843)+(N2845*BU$2844)+(Z2845*BU$2845)+(R2845*BU$2846)+(X2845*BU$2847)+(AB2845*BU$2848)+(V2845*BU$2853)</f>
        <v>0</v>
      </c>
      <c r="BS2845" s="662">
        <f t="shared" ref="BS2845" si="2763">((BB2845-BD2845)*BU$2850)+((AV2845-AX2845)*BU$2849)+(H2845*BU$2851)+(P2845*BU$2852)</f>
        <v>0</v>
      </c>
      <c r="BT2845" s="19" t="s">
        <v>77</v>
      </c>
      <c r="BU2845" s="277">
        <f>IF(BQ2838="B",'VALUE POINTS'!L$12,IF('GAME STATS'!BQ2838="C",'VALUE POINTS'!M$12,'VALUE POINTS'!K$12))</f>
        <v>2</v>
      </c>
      <c r="BV2845" s="278"/>
      <c r="CA2845" s="18"/>
    </row>
    <row r="2846" spans="1:79" ht="21.75" customHeight="1" x14ac:dyDescent="0.35">
      <c r="A2846" s="95"/>
      <c r="B2846" s="571"/>
      <c r="C2846" s="642" t="str">
        <f>IF(ROSTER!D$10="","",ROSTER!D$10)</f>
        <v/>
      </c>
      <c r="D2846" s="643"/>
      <c r="E2846" s="575"/>
      <c r="F2846" s="577"/>
      <c r="G2846" s="583"/>
      <c r="H2846" s="579"/>
      <c r="I2846" s="545"/>
      <c r="J2846" s="544"/>
      <c r="K2846" s="581"/>
      <c r="L2846" s="586"/>
      <c r="M2846" s="587"/>
      <c r="N2846" s="592" t="s">
        <v>16</v>
      </c>
      <c r="O2846" s="603"/>
      <c r="P2846" s="544"/>
      <c r="Q2846" s="581"/>
      <c r="R2846" s="586"/>
      <c r="S2846" s="587"/>
      <c r="T2846" s="592" t="s">
        <v>16</v>
      </c>
      <c r="U2846" s="592"/>
      <c r="V2846" s="544"/>
      <c r="W2846" s="545"/>
      <c r="X2846" s="594"/>
      <c r="Y2846" s="545"/>
      <c r="Z2846" s="544"/>
      <c r="AA2846" s="545"/>
      <c r="AB2846" s="544"/>
      <c r="AC2846" s="545"/>
      <c r="AD2846" s="544"/>
      <c r="AE2846" s="581"/>
      <c r="AF2846" s="586"/>
      <c r="AG2846" s="587"/>
      <c r="AH2846" s="626"/>
      <c r="AI2846" s="627"/>
      <c r="AJ2846" s="544"/>
      <c r="AK2846" s="581"/>
      <c r="AL2846" s="586"/>
      <c r="AM2846" s="587"/>
      <c r="AN2846" s="626"/>
      <c r="AO2846" s="627"/>
      <c r="AP2846" s="544"/>
      <c r="AQ2846" s="581"/>
      <c r="AR2846" s="586"/>
      <c r="AS2846" s="587"/>
      <c r="AT2846" s="626"/>
      <c r="AU2846" s="627"/>
      <c r="AV2846" s="628"/>
      <c r="AW2846" s="629"/>
      <c r="AX2846" s="632"/>
      <c r="AY2846" s="633"/>
      <c r="AZ2846" s="626"/>
      <c r="BA2846" s="627"/>
      <c r="BB2846" s="544"/>
      <c r="BC2846" s="581"/>
      <c r="BD2846" s="586"/>
      <c r="BE2846" s="587"/>
      <c r="BF2846" s="626"/>
      <c r="BG2846" s="627"/>
      <c r="BH2846" s="628"/>
      <c r="BI2846" s="629"/>
      <c r="BJ2846" s="632"/>
      <c r="BK2846" s="633"/>
      <c r="BL2846" s="626"/>
      <c r="BM2846" s="627"/>
      <c r="BN2846" s="678"/>
      <c r="BO2846" s="679"/>
      <c r="BP2846" s="680"/>
      <c r="BQ2846" s="677"/>
      <c r="BR2846" s="663"/>
      <c r="BS2846" s="663"/>
      <c r="BT2846" s="19" t="s">
        <v>78</v>
      </c>
      <c r="BU2846" s="277">
        <f>IF(BQ2838="B",'VALUE POINTS'!L$13,IF('GAME STATS'!BQ2838="C",'VALUE POINTS'!M$13,'VALUE POINTS'!K$13))</f>
        <v>2</v>
      </c>
      <c r="BV2846" s="278"/>
    </row>
    <row r="2847" spans="1:79" ht="21.75" customHeight="1" x14ac:dyDescent="0.35">
      <c r="A2847" s="95"/>
      <c r="B2847" s="570" t="str">
        <f>IF(ROSTER!B$12="","",ROSTER!B$12)</f>
        <v/>
      </c>
      <c r="C2847" s="572" t="str">
        <f>IF(ROSTER!C$12="","",ROSTER!C$12)</f>
        <v/>
      </c>
      <c r="D2847" s="573"/>
      <c r="E2847" s="574"/>
      <c r="F2847" s="576">
        <f>IF(E2847="y",1,IF(E2847="S",1,0))</f>
        <v>0</v>
      </c>
      <c r="G2847" s="582">
        <f>IF(E2847="S",1,0)</f>
        <v>0</v>
      </c>
      <c r="H2847" s="578"/>
      <c r="I2847" s="543"/>
      <c r="J2847" s="542"/>
      <c r="K2847" s="580"/>
      <c r="L2847" s="584"/>
      <c r="M2847" s="585"/>
      <c r="N2847" s="588">
        <f>L2847+J2847</f>
        <v>0</v>
      </c>
      <c r="O2847" s="589"/>
      <c r="P2847" s="542"/>
      <c r="Q2847" s="580"/>
      <c r="R2847" s="584"/>
      <c r="S2847" s="585"/>
      <c r="T2847" s="588">
        <f>R2847-P2847</f>
        <v>0</v>
      </c>
      <c r="U2847" s="588"/>
      <c r="V2847" s="542"/>
      <c r="W2847" s="543"/>
      <c r="X2847" s="593"/>
      <c r="Y2847" s="543"/>
      <c r="Z2847" s="542"/>
      <c r="AA2847" s="543"/>
      <c r="AB2847" s="542"/>
      <c r="AC2847" s="543"/>
      <c r="AD2847" s="542"/>
      <c r="AE2847" s="580"/>
      <c r="AF2847" s="584"/>
      <c r="AG2847" s="585"/>
      <c r="AH2847" s="595">
        <f>IF(AD2847=0,0,(AF2847/AD2847)*100)</f>
        <v>0</v>
      </c>
      <c r="AI2847" s="596"/>
      <c r="AJ2847" s="542"/>
      <c r="AK2847" s="580"/>
      <c r="AL2847" s="584"/>
      <c r="AM2847" s="585"/>
      <c r="AN2847" s="595">
        <f>IF(AJ2847=0,0,(AL2847/AJ2847)*100)</f>
        <v>0</v>
      </c>
      <c r="AO2847" s="596"/>
      <c r="AP2847" s="542"/>
      <c r="AQ2847" s="580"/>
      <c r="AR2847" s="584"/>
      <c r="AS2847" s="585"/>
      <c r="AT2847" s="595">
        <f>IF(AP2847=0,0,(AR2847/AP2847)*100)</f>
        <v>0</v>
      </c>
      <c r="AU2847" s="596"/>
      <c r="AV2847" s="599">
        <f>AD2847+AJ2847+AP2847</f>
        <v>0</v>
      </c>
      <c r="AW2847" s="600"/>
      <c r="AX2847" s="630">
        <f>AF2847+AL2847+AR2847</f>
        <v>0</v>
      </c>
      <c r="AY2847" s="631"/>
      <c r="AZ2847" s="595">
        <f>IF(AV2847=0,0,(AX2847/AV2847)*100)</f>
        <v>0</v>
      </c>
      <c r="BA2847" s="596"/>
      <c r="BB2847" s="542"/>
      <c r="BC2847" s="580"/>
      <c r="BD2847" s="584"/>
      <c r="BE2847" s="585"/>
      <c r="BF2847" s="595">
        <f>IF(BB2847=0,0,(BD2847/BB2847)*100)</f>
        <v>0</v>
      </c>
      <c r="BG2847" s="596"/>
      <c r="BH2847" s="599">
        <f>AV2847+BB2847</f>
        <v>0</v>
      </c>
      <c r="BI2847" s="600"/>
      <c r="BJ2847" s="630">
        <f>AX2847+BD2847</f>
        <v>0</v>
      </c>
      <c r="BK2847" s="631"/>
      <c r="BL2847" s="595">
        <f>IF(BH2847=0,0,(BJ2847/BH2847)*100)</f>
        <v>0</v>
      </c>
      <c r="BM2847" s="596"/>
      <c r="BN2847" s="656">
        <f>(AF2847*2)+(AL2847*2)+(AR2847*3)+BD2847</f>
        <v>0</v>
      </c>
      <c r="BO2847" s="657"/>
      <c r="BP2847" s="658"/>
      <c r="BQ2847" s="676">
        <f t="shared" ref="BQ2847" si="2764">IF(BS2847=0,0,50*BR2847/BS2847)</f>
        <v>0</v>
      </c>
      <c r="BR2847" s="662">
        <f t="shared" ref="BR2847" si="2765">(BN2847*BU$2843)+(N2847*BU$2844)+(Z2847*BU$2845)+(R2847*BU$2846)+(X2847*BU$2847)+(AB2847*BU$2848)+(V2847*BU$2853)</f>
        <v>0</v>
      </c>
      <c r="BS2847" s="662">
        <f t="shared" ref="BS2847" si="2766">((BB2847-BD2847)*BU$2850)+((AV2847-AX2847)*BU$2849)+(H2847*BU$2851)+(P2847*BU$2852)</f>
        <v>0</v>
      </c>
      <c r="BT2847" s="19" t="s">
        <v>79</v>
      </c>
      <c r="BU2847" s="277">
        <f>IF(BQ2838="B",'VALUE POINTS'!L$14,IF('GAME STATS'!BQ2838="C",'VALUE POINTS'!M$14,'VALUE POINTS'!K$14))</f>
        <v>2</v>
      </c>
      <c r="BV2847" s="278"/>
    </row>
    <row r="2848" spans="1:79" ht="21.75" customHeight="1" x14ac:dyDescent="0.4">
      <c r="A2848" s="95"/>
      <c r="B2848" s="571"/>
      <c r="C2848" s="642" t="str">
        <f>IF(ROSTER!D$12="","",ROSTER!D$12)</f>
        <v/>
      </c>
      <c r="D2848" s="643"/>
      <c r="E2848" s="575"/>
      <c r="F2848" s="577"/>
      <c r="G2848" s="583"/>
      <c r="H2848" s="579"/>
      <c r="I2848" s="545"/>
      <c r="J2848" s="544"/>
      <c r="K2848" s="581"/>
      <c r="L2848" s="586"/>
      <c r="M2848" s="587"/>
      <c r="N2848" s="592" t="s">
        <v>16</v>
      </c>
      <c r="O2848" s="603"/>
      <c r="P2848" s="544"/>
      <c r="Q2848" s="581"/>
      <c r="R2848" s="586"/>
      <c r="S2848" s="587"/>
      <c r="T2848" s="592" t="s">
        <v>16</v>
      </c>
      <c r="U2848" s="592"/>
      <c r="V2848" s="544"/>
      <c r="W2848" s="545"/>
      <c r="X2848" s="594"/>
      <c r="Y2848" s="545"/>
      <c r="Z2848" s="544"/>
      <c r="AA2848" s="545"/>
      <c r="AB2848" s="544"/>
      <c r="AC2848" s="545"/>
      <c r="AD2848" s="544"/>
      <c r="AE2848" s="581"/>
      <c r="AF2848" s="586"/>
      <c r="AG2848" s="587"/>
      <c r="AH2848" s="626"/>
      <c r="AI2848" s="627"/>
      <c r="AJ2848" s="544"/>
      <c r="AK2848" s="581"/>
      <c r="AL2848" s="586"/>
      <c r="AM2848" s="587"/>
      <c r="AN2848" s="626"/>
      <c r="AO2848" s="627"/>
      <c r="AP2848" s="544"/>
      <c r="AQ2848" s="581"/>
      <c r="AR2848" s="586"/>
      <c r="AS2848" s="587"/>
      <c r="AT2848" s="626"/>
      <c r="AU2848" s="627"/>
      <c r="AV2848" s="628"/>
      <c r="AW2848" s="629"/>
      <c r="AX2848" s="632"/>
      <c r="AY2848" s="633"/>
      <c r="AZ2848" s="626"/>
      <c r="BA2848" s="627"/>
      <c r="BB2848" s="544"/>
      <c r="BC2848" s="581"/>
      <c r="BD2848" s="586"/>
      <c r="BE2848" s="587"/>
      <c r="BF2848" s="626"/>
      <c r="BG2848" s="627"/>
      <c r="BH2848" s="628"/>
      <c r="BI2848" s="629"/>
      <c r="BJ2848" s="632"/>
      <c r="BK2848" s="633"/>
      <c r="BL2848" s="626"/>
      <c r="BM2848" s="627"/>
      <c r="BN2848" s="678"/>
      <c r="BO2848" s="679"/>
      <c r="BP2848" s="680"/>
      <c r="BQ2848" s="677"/>
      <c r="BR2848" s="663"/>
      <c r="BS2848" s="663"/>
      <c r="BT2848" s="19" t="s">
        <v>80</v>
      </c>
      <c r="BU2848" s="277">
        <f>IF(BQ2838="B",'VALUE POINTS'!L$15,IF('GAME STATS'!BQ2838="C",'VALUE POINTS'!M$15,'VALUE POINTS'!K$15))</f>
        <v>2</v>
      </c>
      <c r="BV2848" s="278"/>
      <c r="CA2848" s="18"/>
    </row>
    <row r="2849" spans="1:74" ht="21.75" customHeight="1" x14ac:dyDescent="0.35">
      <c r="A2849" s="95"/>
      <c r="B2849" s="570" t="str">
        <f>IF(ROSTER!B$14="","",ROSTER!B$14)</f>
        <v/>
      </c>
      <c r="C2849" s="572" t="str">
        <f>IF(ROSTER!C$14="","",ROSTER!C$14)</f>
        <v/>
      </c>
      <c r="D2849" s="573"/>
      <c r="E2849" s="574"/>
      <c r="F2849" s="576">
        <f>IF(E2849="y",1,IF(E2849="S",1,0))</f>
        <v>0</v>
      </c>
      <c r="G2849" s="582">
        <f>IF(E2849="S",1,0)</f>
        <v>0</v>
      </c>
      <c r="H2849" s="578"/>
      <c r="I2849" s="543"/>
      <c r="J2849" s="542"/>
      <c r="K2849" s="580"/>
      <c r="L2849" s="584"/>
      <c r="M2849" s="585"/>
      <c r="N2849" s="588">
        <f>L2849+J2849</f>
        <v>0</v>
      </c>
      <c r="O2849" s="589"/>
      <c r="P2849" s="542"/>
      <c r="Q2849" s="580"/>
      <c r="R2849" s="584"/>
      <c r="S2849" s="585"/>
      <c r="T2849" s="588">
        <f>R2849-P2849</f>
        <v>0</v>
      </c>
      <c r="U2849" s="588"/>
      <c r="V2849" s="542"/>
      <c r="W2849" s="543"/>
      <c r="X2849" s="593"/>
      <c r="Y2849" s="543"/>
      <c r="Z2849" s="542"/>
      <c r="AA2849" s="543"/>
      <c r="AB2849" s="542"/>
      <c r="AC2849" s="543"/>
      <c r="AD2849" s="542"/>
      <c r="AE2849" s="580"/>
      <c r="AF2849" s="584"/>
      <c r="AG2849" s="585"/>
      <c r="AH2849" s="595">
        <f>IF(AD2849=0,0,(AF2849/AD2849)*100)</f>
        <v>0</v>
      </c>
      <c r="AI2849" s="596"/>
      <c r="AJ2849" s="542"/>
      <c r="AK2849" s="580"/>
      <c r="AL2849" s="584"/>
      <c r="AM2849" s="585"/>
      <c r="AN2849" s="595">
        <f>IF(AJ2849=0,0,(AL2849/AJ2849)*100)</f>
        <v>0</v>
      </c>
      <c r="AO2849" s="596"/>
      <c r="AP2849" s="542"/>
      <c r="AQ2849" s="580"/>
      <c r="AR2849" s="584"/>
      <c r="AS2849" s="585"/>
      <c r="AT2849" s="595">
        <f>IF(AP2849=0,0,(AR2849/AP2849)*100)</f>
        <v>0</v>
      </c>
      <c r="AU2849" s="596"/>
      <c r="AV2849" s="599">
        <f>AD2849+AJ2849+AP2849</f>
        <v>0</v>
      </c>
      <c r="AW2849" s="600"/>
      <c r="AX2849" s="630">
        <f>AF2849+AL2849+AR2849</f>
        <v>0</v>
      </c>
      <c r="AY2849" s="631"/>
      <c r="AZ2849" s="595">
        <f>IF(AV2849=0,0,(AX2849/AV2849)*100)</f>
        <v>0</v>
      </c>
      <c r="BA2849" s="596"/>
      <c r="BB2849" s="542"/>
      <c r="BC2849" s="580"/>
      <c r="BD2849" s="584"/>
      <c r="BE2849" s="585"/>
      <c r="BF2849" s="595">
        <f>IF(BB2849=0,0,(BD2849/BB2849)*100)</f>
        <v>0</v>
      </c>
      <c r="BG2849" s="596"/>
      <c r="BH2849" s="599">
        <f>AV2849+BB2849</f>
        <v>0</v>
      </c>
      <c r="BI2849" s="600"/>
      <c r="BJ2849" s="630">
        <f>AX2849+BD2849</f>
        <v>0</v>
      </c>
      <c r="BK2849" s="631"/>
      <c r="BL2849" s="595">
        <f>IF(BH2849=0,0,(BJ2849/BH2849)*100)</f>
        <v>0</v>
      </c>
      <c r="BM2849" s="596"/>
      <c r="BN2849" s="656">
        <f>(AF2849*2)+(AL2849*2)+(AR2849*3)+BD2849</f>
        <v>0</v>
      </c>
      <c r="BO2849" s="657"/>
      <c r="BP2849" s="658"/>
      <c r="BQ2849" s="676">
        <f t="shared" ref="BQ2849" si="2767">IF(BS2849=0,0,50*BR2849/BS2849)</f>
        <v>0</v>
      </c>
      <c r="BR2849" s="662">
        <f t="shared" ref="BR2849" si="2768">(BN2849*BU$2843)+(N2849*BU$2844)+(Z2849*BU$2845)+(R2849*BU$2846)+(X2849*BU$2847)+(AB2849*BU$2848)+(V2849*BU$2853)</f>
        <v>0</v>
      </c>
      <c r="BS2849" s="662">
        <f t="shared" ref="BS2849" si="2769">((BB2849-BD2849)*BU$2850)+((AV2849-AX2849)*BU$2849)+(H2849*BU$2851)+(P2849*BU$2852)</f>
        <v>0</v>
      </c>
      <c r="BT2849" s="19" t="s">
        <v>81</v>
      </c>
      <c r="BU2849" s="277">
        <f>IF(BQ2838="B",'VALUE POINTS'!L$16,IF('GAME STATS'!BQ2838="C",'VALUE POINTS'!M$16,'VALUE POINTS'!K$16))</f>
        <v>2</v>
      </c>
      <c r="BV2849" s="278"/>
    </row>
    <row r="2850" spans="1:74" ht="21.75" customHeight="1" x14ac:dyDescent="0.35">
      <c r="A2850" s="95"/>
      <c r="B2850" s="571"/>
      <c r="C2850" s="642" t="str">
        <f>IF(ROSTER!D$14="","",ROSTER!D$14)</f>
        <v/>
      </c>
      <c r="D2850" s="643"/>
      <c r="E2850" s="575"/>
      <c r="F2850" s="577"/>
      <c r="G2850" s="583"/>
      <c r="H2850" s="579"/>
      <c r="I2850" s="545"/>
      <c r="J2850" s="544"/>
      <c r="K2850" s="581"/>
      <c r="L2850" s="586"/>
      <c r="M2850" s="587"/>
      <c r="N2850" s="592" t="s">
        <v>16</v>
      </c>
      <c r="O2850" s="603"/>
      <c r="P2850" s="544"/>
      <c r="Q2850" s="581"/>
      <c r="R2850" s="586"/>
      <c r="S2850" s="587"/>
      <c r="T2850" s="592" t="s">
        <v>16</v>
      </c>
      <c r="U2850" s="592"/>
      <c r="V2850" s="544"/>
      <c r="W2850" s="545"/>
      <c r="X2850" s="594"/>
      <c r="Y2850" s="545"/>
      <c r="Z2850" s="544"/>
      <c r="AA2850" s="545"/>
      <c r="AB2850" s="544"/>
      <c r="AC2850" s="545"/>
      <c r="AD2850" s="544"/>
      <c r="AE2850" s="581"/>
      <c r="AF2850" s="586"/>
      <c r="AG2850" s="587"/>
      <c r="AH2850" s="626"/>
      <c r="AI2850" s="627"/>
      <c r="AJ2850" s="544"/>
      <c r="AK2850" s="581"/>
      <c r="AL2850" s="586"/>
      <c r="AM2850" s="587"/>
      <c r="AN2850" s="626"/>
      <c r="AO2850" s="627"/>
      <c r="AP2850" s="544"/>
      <c r="AQ2850" s="581"/>
      <c r="AR2850" s="586"/>
      <c r="AS2850" s="587"/>
      <c r="AT2850" s="626"/>
      <c r="AU2850" s="627"/>
      <c r="AV2850" s="628"/>
      <c r="AW2850" s="629"/>
      <c r="AX2850" s="632"/>
      <c r="AY2850" s="633"/>
      <c r="AZ2850" s="626"/>
      <c r="BA2850" s="627"/>
      <c r="BB2850" s="544"/>
      <c r="BC2850" s="581"/>
      <c r="BD2850" s="586"/>
      <c r="BE2850" s="587"/>
      <c r="BF2850" s="626"/>
      <c r="BG2850" s="627"/>
      <c r="BH2850" s="628"/>
      <c r="BI2850" s="629"/>
      <c r="BJ2850" s="632"/>
      <c r="BK2850" s="633"/>
      <c r="BL2850" s="626"/>
      <c r="BM2850" s="627"/>
      <c r="BN2850" s="678"/>
      <c r="BO2850" s="679"/>
      <c r="BP2850" s="680"/>
      <c r="BQ2850" s="677"/>
      <c r="BR2850" s="663"/>
      <c r="BS2850" s="663"/>
      <c r="BT2850" s="19" t="s">
        <v>82</v>
      </c>
      <c r="BU2850" s="277">
        <f>IF(BQ2838="B",'VALUE POINTS'!L$17,IF('GAME STATS'!BQ2838="C",'VALUE POINTS'!M$17,'VALUE POINTS'!K$17))</f>
        <v>1</v>
      </c>
      <c r="BV2850" s="278"/>
    </row>
    <row r="2851" spans="1:74" ht="21.75" customHeight="1" x14ac:dyDescent="0.35">
      <c r="A2851" s="95"/>
      <c r="B2851" s="570" t="str">
        <f>IF(ROSTER!B$16="","",ROSTER!B$16)</f>
        <v/>
      </c>
      <c r="C2851" s="572" t="str">
        <f>IF(ROSTER!C$16="","",ROSTER!C$16)</f>
        <v/>
      </c>
      <c r="D2851" s="573"/>
      <c r="E2851" s="574"/>
      <c r="F2851" s="576">
        <f>IF(E2851="y",1,IF(E2851="S",1,0))</f>
        <v>0</v>
      </c>
      <c r="G2851" s="582">
        <f>IF(E2851="S",1,0)</f>
        <v>0</v>
      </c>
      <c r="H2851" s="578"/>
      <c r="I2851" s="543"/>
      <c r="J2851" s="542"/>
      <c r="K2851" s="580"/>
      <c r="L2851" s="584"/>
      <c r="M2851" s="585"/>
      <c r="N2851" s="588">
        <f>L2851+J2851</f>
        <v>0</v>
      </c>
      <c r="O2851" s="589"/>
      <c r="P2851" s="542"/>
      <c r="Q2851" s="580"/>
      <c r="R2851" s="584"/>
      <c r="S2851" s="585"/>
      <c r="T2851" s="588">
        <f>R2851-P2851</f>
        <v>0</v>
      </c>
      <c r="U2851" s="588"/>
      <c r="V2851" s="542"/>
      <c r="W2851" s="543"/>
      <c r="X2851" s="593"/>
      <c r="Y2851" s="543"/>
      <c r="Z2851" s="542"/>
      <c r="AA2851" s="543"/>
      <c r="AB2851" s="542"/>
      <c r="AC2851" s="543"/>
      <c r="AD2851" s="542"/>
      <c r="AE2851" s="580"/>
      <c r="AF2851" s="584"/>
      <c r="AG2851" s="585"/>
      <c r="AH2851" s="595">
        <f>IF(AD2851=0,0,(AF2851/AD2851)*100)</f>
        <v>0</v>
      </c>
      <c r="AI2851" s="596"/>
      <c r="AJ2851" s="542"/>
      <c r="AK2851" s="580"/>
      <c r="AL2851" s="584"/>
      <c r="AM2851" s="585"/>
      <c r="AN2851" s="595">
        <f>IF(AJ2851=0,0,(AL2851/AJ2851)*100)</f>
        <v>0</v>
      </c>
      <c r="AO2851" s="596"/>
      <c r="AP2851" s="542"/>
      <c r="AQ2851" s="580"/>
      <c r="AR2851" s="584"/>
      <c r="AS2851" s="585"/>
      <c r="AT2851" s="595">
        <f>IF(AP2851=0,0,(AR2851/AP2851)*100)</f>
        <v>0</v>
      </c>
      <c r="AU2851" s="596"/>
      <c r="AV2851" s="599">
        <f>AD2851+AJ2851+AP2851</f>
        <v>0</v>
      </c>
      <c r="AW2851" s="600"/>
      <c r="AX2851" s="630">
        <f>AF2851+AL2851+AR2851</f>
        <v>0</v>
      </c>
      <c r="AY2851" s="631"/>
      <c r="AZ2851" s="595">
        <f>IF(AV2851=0,0,(AX2851/AV2851)*100)</f>
        <v>0</v>
      </c>
      <c r="BA2851" s="596"/>
      <c r="BB2851" s="542"/>
      <c r="BC2851" s="580"/>
      <c r="BD2851" s="584"/>
      <c r="BE2851" s="585"/>
      <c r="BF2851" s="595">
        <f>IF(BB2851=0,0,(BD2851/BB2851)*100)</f>
        <v>0</v>
      </c>
      <c r="BG2851" s="596"/>
      <c r="BH2851" s="599">
        <f>AV2851+BB2851</f>
        <v>0</v>
      </c>
      <c r="BI2851" s="600"/>
      <c r="BJ2851" s="630">
        <f>AX2851+BD2851</f>
        <v>0</v>
      </c>
      <c r="BK2851" s="631"/>
      <c r="BL2851" s="595">
        <f>IF(BH2851=0,0,(BJ2851/BH2851)*100)</f>
        <v>0</v>
      </c>
      <c r="BM2851" s="596"/>
      <c r="BN2851" s="656">
        <f>(AF2851*2)+(AL2851*2)+(AR2851*3)+BD2851</f>
        <v>0</v>
      </c>
      <c r="BO2851" s="657"/>
      <c r="BP2851" s="658"/>
      <c r="BQ2851" s="676">
        <f t="shared" ref="BQ2851" si="2770">IF(BS2851=0,0,50*BR2851/BS2851)</f>
        <v>0</v>
      </c>
      <c r="BR2851" s="662">
        <f t="shared" ref="BR2851" si="2771">(BN2851*BU$2843)+(N2851*BU$2844)+(Z2851*BU$2845)+(R2851*BU$2846)+(X2851*BU$2847)+(AB2851*BU$2848)+(V2851*BU$2853)</f>
        <v>0</v>
      </c>
      <c r="BS2851" s="662">
        <f t="shared" ref="BS2851" si="2772">((BB2851-BD2851)*BU$2850)+((AV2851-AX2851)*BU$2849)+(H2851*BU$2851)+(P2851*BU$2852)</f>
        <v>0</v>
      </c>
      <c r="BT2851" s="19" t="s">
        <v>83</v>
      </c>
      <c r="BU2851" s="277">
        <f>IF(BQ2838="B",'VALUE POINTS'!L$18,IF('GAME STATS'!BQ2838="C",'VALUE POINTS'!M$18,'VALUE POINTS'!K$18))</f>
        <v>2</v>
      </c>
      <c r="BV2851" s="278"/>
    </row>
    <row r="2852" spans="1:74" ht="21.75" customHeight="1" x14ac:dyDescent="0.35">
      <c r="A2852" s="95"/>
      <c r="B2852" s="571"/>
      <c r="C2852" s="642" t="str">
        <f>IF(ROSTER!D$16="","",ROSTER!D$16)</f>
        <v/>
      </c>
      <c r="D2852" s="643"/>
      <c r="E2852" s="575"/>
      <c r="F2852" s="577"/>
      <c r="G2852" s="583"/>
      <c r="H2852" s="579"/>
      <c r="I2852" s="545"/>
      <c r="J2852" s="544"/>
      <c r="K2852" s="581"/>
      <c r="L2852" s="586"/>
      <c r="M2852" s="587"/>
      <c r="N2852" s="592" t="s">
        <v>16</v>
      </c>
      <c r="O2852" s="603"/>
      <c r="P2852" s="544"/>
      <c r="Q2852" s="581"/>
      <c r="R2852" s="586"/>
      <c r="S2852" s="587"/>
      <c r="T2852" s="592" t="s">
        <v>16</v>
      </c>
      <c r="U2852" s="592"/>
      <c r="V2852" s="544"/>
      <c r="W2852" s="545"/>
      <c r="X2852" s="594"/>
      <c r="Y2852" s="545"/>
      <c r="Z2852" s="544"/>
      <c r="AA2852" s="545"/>
      <c r="AB2852" s="544"/>
      <c r="AC2852" s="545"/>
      <c r="AD2852" s="544"/>
      <c r="AE2852" s="581"/>
      <c r="AF2852" s="586"/>
      <c r="AG2852" s="587"/>
      <c r="AH2852" s="626"/>
      <c r="AI2852" s="627"/>
      <c r="AJ2852" s="544"/>
      <c r="AK2852" s="581"/>
      <c r="AL2852" s="586"/>
      <c r="AM2852" s="587"/>
      <c r="AN2852" s="626"/>
      <c r="AO2852" s="627"/>
      <c r="AP2852" s="544"/>
      <c r="AQ2852" s="581"/>
      <c r="AR2852" s="586"/>
      <c r="AS2852" s="587"/>
      <c r="AT2852" s="626"/>
      <c r="AU2852" s="627"/>
      <c r="AV2852" s="628"/>
      <c r="AW2852" s="629"/>
      <c r="AX2852" s="632"/>
      <c r="AY2852" s="633"/>
      <c r="AZ2852" s="626"/>
      <c r="BA2852" s="627"/>
      <c r="BB2852" s="544"/>
      <c r="BC2852" s="581"/>
      <c r="BD2852" s="586"/>
      <c r="BE2852" s="587"/>
      <c r="BF2852" s="626"/>
      <c r="BG2852" s="627"/>
      <c r="BH2852" s="628"/>
      <c r="BI2852" s="629"/>
      <c r="BJ2852" s="632"/>
      <c r="BK2852" s="633"/>
      <c r="BL2852" s="626"/>
      <c r="BM2852" s="627"/>
      <c r="BN2852" s="678"/>
      <c r="BO2852" s="679"/>
      <c r="BP2852" s="680"/>
      <c r="BQ2852" s="677"/>
      <c r="BR2852" s="663"/>
      <c r="BS2852" s="663"/>
      <c r="BT2852" s="19" t="s">
        <v>84</v>
      </c>
      <c r="BU2852" s="277">
        <f>IF(BQ2838="B",'VALUE POINTS'!L$19,IF('GAME STATS'!BQ2838="C",'VALUE POINTS'!M$19,'VALUE POINTS'!K$19))</f>
        <v>2</v>
      </c>
      <c r="BV2852" s="278"/>
    </row>
    <row r="2853" spans="1:74" ht="21.75" customHeight="1" x14ac:dyDescent="0.35">
      <c r="A2853" s="95"/>
      <c r="B2853" s="570" t="str">
        <f>IF(ROSTER!B$18="","",ROSTER!B$18)</f>
        <v/>
      </c>
      <c r="C2853" s="572" t="str">
        <f>IF(ROSTER!C$18="","",ROSTER!C$18)</f>
        <v/>
      </c>
      <c r="D2853" s="573"/>
      <c r="E2853" s="574"/>
      <c r="F2853" s="576">
        <f>IF(E2853="y",1,IF(E2853="S",1,0))</f>
        <v>0</v>
      </c>
      <c r="G2853" s="582">
        <f>IF(E2853="S",1,0)</f>
        <v>0</v>
      </c>
      <c r="H2853" s="578"/>
      <c r="I2853" s="543"/>
      <c r="J2853" s="542"/>
      <c r="K2853" s="580"/>
      <c r="L2853" s="584"/>
      <c r="M2853" s="585"/>
      <c r="N2853" s="588">
        <f>L2853+J2853</f>
        <v>0</v>
      </c>
      <c r="O2853" s="589"/>
      <c r="P2853" s="542"/>
      <c r="Q2853" s="580"/>
      <c r="R2853" s="584"/>
      <c r="S2853" s="585"/>
      <c r="T2853" s="588">
        <f>R2853-P2853</f>
        <v>0</v>
      </c>
      <c r="U2853" s="588"/>
      <c r="V2853" s="542"/>
      <c r="W2853" s="543"/>
      <c r="X2853" s="593"/>
      <c r="Y2853" s="543"/>
      <c r="Z2853" s="542"/>
      <c r="AA2853" s="543"/>
      <c r="AB2853" s="542"/>
      <c r="AC2853" s="543"/>
      <c r="AD2853" s="542"/>
      <c r="AE2853" s="580"/>
      <c r="AF2853" s="584"/>
      <c r="AG2853" s="585"/>
      <c r="AH2853" s="595">
        <f>IF(AD2853=0,0,(AF2853/AD2853)*100)</f>
        <v>0</v>
      </c>
      <c r="AI2853" s="596"/>
      <c r="AJ2853" s="542"/>
      <c r="AK2853" s="580"/>
      <c r="AL2853" s="584"/>
      <c r="AM2853" s="585"/>
      <c r="AN2853" s="595">
        <f>IF(AJ2853=0,0,(AL2853/AJ2853)*100)</f>
        <v>0</v>
      </c>
      <c r="AO2853" s="596"/>
      <c r="AP2853" s="542"/>
      <c r="AQ2853" s="580"/>
      <c r="AR2853" s="584"/>
      <c r="AS2853" s="585"/>
      <c r="AT2853" s="595">
        <f>IF(AP2853=0,0,(AR2853/AP2853)*100)</f>
        <v>0</v>
      </c>
      <c r="AU2853" s="596"/>
      <c r="AV2853" s="599">
        <f>AD2853+AJ2853+AP2853</f>
        <v>0</v>
      </c>
      <c r="AW2853" s="600"/>
      <c r="AX2853" s="630">
        <f>AF2853+AL2853+AR2853</f>
        <v>0</v>
      </c>
      <c r="AY2853" s="631"/>
      <c r="AZ2853" s="595">
        <f>IF(AV2853=0,0,(AX2853/AV2853)*100)</f>
        <v>0</v>
      </c>
      <c r="BA2853" s="596"/>
      <c r="BB2853" s="542"/>
      <c r="BC2853" s="580"/>
      <c r="BD2853" s="584"/>
      <c r="BE2853" s="585"/>
      <c r="BF2853" s="595">
        <f>IF(BB2853=0,0,(BD2853/BB2853)*100)</f>
        <v>0</v>
      </c>
      <c r="BG2853" s="596"/>
      <c r="BH2853" s="599">
        <f>AV2853+BB2853</f>
        <v>0</v>
      </c>
      <c r="BI2853" s="600"/>
      <c r="BJ2853" s="630">
        <f>AX2853+BD2853</f>
        <v>0</v>
      </c>
      <c r="BK2853" s="631"/>
      <c r="BL2853" s="595">
        <f>IF(BH2853=0,0,(BJ2853/BH2853)*100)</f>
        <v>0</v>
      </c>
      <c r="BM2853" s="596"/>
      <c r="BN2853" s="656">
        <f>(AF2853*2)+(AL2853*2)+(AR2853*3)+BD2853</f>
        <v>0</v>
      </c>
      <c r="BO2853" s="657"/>
      <c r="BP2853" s="658"/>
      <c r="BQ2853" s="676">
        <f t="shared" ref="BQ2853" si="2773">IF(BS2853=0,0,50*BR2853/BS2853)</f>
        <v>0</v>
      </c>
      <c r="BR2853" s="662">
        <f t="shared" ref="BR2853" si="2774">(BN2853*BU$2843)+(N2853*BU$2844)+(Z2853*BU$2845)+(R2853*BU$2846)+(X2853*BU$2847)+(AB2853*BU$2848)+(V2853*BU$2853)</f>
        <v>0</v>
      </c>
      <c r="BS2853" s="662">
        <f t="shared" ref="BS2853" si="2775">((BB2853-BD2853)*BU$2850)+((AV2853-AX2853)*BU$2849)+(H2853*BU$2851)+(P2853*BU$2852)</f>
        <v>0</v>
      </c>
      <c r="BT2853" s="19" t="s">
        <v>160</v>
      </c>
      <c r="BU2853" s="277">
        <f>IF(BQ2838="B",'VALUE POINTS'!L$20,IF('GAME STATS'!BQ2838="C",'VALUE POINTS'!M$20,'VALUE POINTS'!K$20))</f>
        <v>1</v>
      </c>
      <c r="BV2853" s="278"/>
    </row>
    <row r="2854" spans="1:74" ht="21.75" customHeight="1" x14ac:dyDescent="0.25">
      <c r="A2854" s="95"/>
      <c r="B2854" s="571"/>
      <c r="C2854" s="642" t="str">
        <f>IF(ROSTER!D$18="","",ROSTER!D$18)</f>
        <v/>
      </c>
      <c r="D2854" s="643"/>
      <c r="E2854" s="575"/>
      <c r="F2854" s="577"/>
      <c r="G2854" s="583"/>
      <c r="H2854" s="579"/>
      <c r="I2854" s="545"/>
      <c r="J2854" s="544"/>
      <c r="K2854" s="581"/>
      <c r="L2854" s="586"/>
      <c r="M2854" s="587"/>
      <c r="N2854" s="592" t="s">
        <v>16</v>
      </c>
      <c r="O2854" s="603"/>
      <c r="P2854" s="544"/>
      <c r="Q2854" s="581"/>
      <c r="R2854" s="586"/>
      <c r="S2854" s="587"/>
      <c r="T2854" s="592" t="s">
        <v>16</v>
      </c>
      <c r="U2854" s="592"/>
      <c r="V2854" s="544"/>
      <c r="W2854" s="545"/>
      <c r="X2854" s="594"/>
      <c r="Y2854" s="545"/>
      <c r="Z2854" s="544"/>
      <c r="AA2854" s="545"/>
      <c r="AB2854" s="544"/>
      <c r="AC2854" s="545"/>
      <c r="AD2854" s="544"/>
      <c r="AE2854" s="581"/>
      <c r="AF2854" s="586"/>
      <c r="AG2854" s="587"/>
      <c r="AH2854" s="626"/>
      <c r="AI2854" s="627"/>
      <c r="AJ2854" s="544"/>
      <c r="AK2854" s="581"/>
      <c r="AL2854" s="586"/>
      <c r="AM2854" s="587"/>
      <c r="AN2854" s="626"/>
      <c r="AO2854" s="627"/>
      <c r="AP2854" s="544"/>
      <c r="AQ2854" s="581"/>
      <c r="AR2854" s="586"/>
      <c r="AS2854" s="587"/>
      <c r="AT2854" s="626"/>
      <c r="AU2854" s="627"/>
      <c r="AV2854" s="628"/>
      <c r="AW2854" s="629"/>
      <c r="AX2854" s="632"/>
      <c r="AY2854" s="633"/>
      <c r="AZ2854" s="626"/>
      <c r="BA2854" s="627"/>
      <c r="BB2854" s="544"/>
      <c r="BC2854" s="581"/>
      <c r="BD2854" s="586"/>
      <c r="BE2854" s="587"/>
      <c r="BF2854" s="626"/>
      <c r="BG2854" s="627"/>
      <c r="BH2854" s="628"/>
      <c r="BI2854" s="629"/>
      <c r="BJ2854" s="632"/>
      <c r="BK2854" s="633"/>
      <c r="BL2854" s="626"/>
      <c r="BM2854" s="627"/>
      <c r="BN2854" s="678"/>
      <c r="BO2854" s="679"/>
      <c r="BP2854" s="680"/>
      <c r="BQ2854" s="677"/>
      <c r="BR2854" s="663"/>
      <c r="BS2854" s="663"/>
      <c r="BT2854" s="15"/>
      <c r="BU2854" s="15"/>
      <c r="BV2854" s="95"/>
    </row>
    <row r="2855" spans="1:74" ht="21.75" customHeight="1" x14ac:dyDescent="0.25">
      <c r="A2855" s="95"/>
      <c r="B2855" s="570" t="str">
        <f>IF(ROSTER!B$20="","",ROSTER!B$20)</f>
        <v/>
      </c>
      <c r="C2855" s="572" t="str">
        <f>IF(ROSTER!C$20="","",ROSTER!C$20)</f>
        <v/>
      </c>
      <c r="D2855" s="573"/>
      <c r="E2855" s="574"/>
      <c r="F2855" s="576">
        <f>IF(E2855="y",1,IF(E2855="S",1,0))</f>
        <v>0</v>
      </c>
      <c r="G2855" s="582">
        <f>IF(E2855="S",1,0)</f>
        <v>0</v>
      </c>
      <c r="H2855" s="578"/>
      <c r="I2855" s="543"/>
      <c r="J2855" s="542"/>
      <c r="K2855" s="580"/>
      <c r="L2855" s="584"/>
      <c r="M2855" s="585"/>
      <c r="N2855" s="588">
        <f>L2855+J2855</f>
        <v>0</v>
      </c>
      <c r="O2855" s="589"/>
      <c r="P2855" s="542"/>
      <c r="Q2855" s="580"/>
      <c r="R2855" s="584"/>
      <c r="S2855" s="585"/>
      <c r="T2855" s="588">
        <f>R2855-P2855</f>
        <v>0</v>
      </c>
      <c r="U2855" s="588"/>
      <c r="V2855" s="542"/>
      <c r="W2855" s="543"/>
      <c r="X2855" s="593"/>
      <c r="Y2855" s="543"/>
      <c r="Z2855" s="542"/>
      <c r="AA2855" s="543"/>
      <c r="AB2855" s="542"/>
      <c r="AC2855" s="543"/>
      <c r="AD2855" s="542"/>
      <c r="AE2855" s="580"/>
      <c r="AF2855" s="584"/>
      <c r="AG2855" s="585"/>
      <c r="AH2855" s="595">
        <f>IF(AD2855=0,0,(AF2855/AD2855)*100)</f>
        <v>0</v>
      </c>
      <c r="AI2855" s="596"/>
      <c r="AJ2855" s="542"/>
      <c r="AK2855" s="580"/>
      <c r="AL2855" s="584"/>
      <c r="AM2855" s="585"/>
      <c r="AN2855" s="595">
        <f>IF(AJ2855=0,0,(AL2855/AJ2855)*100)</f>
        <v>0</v>
      </c>
      <c r="AO2855" s="596"/>
      <c r="AP2855" s="542"/>
      <c r="AQ2855" s="580"/>
      <c r="AR2855" s="584"/>
      <c r="AS2855" s="585"/>
      <c r="AT2855" s="595">
        <f>IF(AP2855=0,0,(AR2855/AP2855)*100)</f>
        <v>0</v>
      </c>
      <c r="AU2855" s="596"/>
      <c r="AV2855" s="599">
        <f>AD2855+AJ2855+AP2855</f>
        <v>0</v>
      </c>
      <c r="AW2855" s="600"/>
      <c r="AX2855" s="630">
        <f>AF2855+AL2855+AR2855</f>
        <v>0</v>
      </c>
      <c r="AY2855" s="631"/>
      <c r="AZ2855" s="595">
        <f>IF(AV2855=0,0,(AX2855/AV2855)*100)</f>
        <v>0</v>
      </c>
      <c r="BA2855" s="596"/>
      <c r="BB2855" s="542"/>
      <c r="BC2855" s="580"/>
      <c r="BD2855" s="584"/>
      <c r="BE2855" s="585"/>
      <c r="BF2855" s="595">
        <f>IF(BB2855=0,0,(BD2855/BB2855)*100)</f>
        <v>0</v>
      </c>
      <c r="BG2855" s="596"/>
      <c r="BH2855" s="599">
        <f>AV2855+BB2855</f>
        <v>0</v>
      </c>
      <c r="BI2855" s="600"/>
      <c r="BJ2855" s="630">
        <f>AX2855+BD2855</f>
        <v>0</v>
      </c>
      <c r="BK2855" s="631"/>
      <c r="BL2855" s="595">
        <f>IF(BH2855=0,0,(BJ2855/BH2855)*100)</f>
        <v>0</v>
      </c>
      <c r="BM2855" s="596"/>
      <c r="BN2855" s="656">
        <f>(AF2855*2)+(AL2855*2)+(AR2855*3)+BD2855</f>
        <v>0</v>
      </c>
      <c r="BO2855" s="657"/>
      <c r="BP2855" s="658"/>
      <c r="BQ2855" s="676">
        <f t="shared" ref="BQ2855" si="2776">IF(BS2855=0,0,50*BR2855/BS2855)</f>
        <v>0</v>
      </c>
      <c r="BR2855" s="662">
        <f t="shared" ref="BR2855" si="2777">(BN2855*BU$2843)+(N2855*BU$2844)+(Z2855*BU$2845)+(R2855*BU$2846)+(X2855*BU$2847)+(AB2855*BU$2848)+(V2855*BU$2853)</f>
        <v>0</v>
      </c>
      <c r="BS2855" s="662">
        <f t="shared" ref="BS2855" si="2778">((BB2855-BD2855)*BU$2850)+((AV2855-AX2855)*BU$2849)+(H2855*BU$2851)+(P2855*BU$2852)</f>
        <v>0</v>
      </c>
      <c r="BT2855" s="15"/>
      <c r="BU2855" s="15"/>
      <c r="BV2855" s="95"/>
    </row>
    <row r="2856" spans="1:74" ht="21.75" customHeight="1" x14ac:dyDescent="0.25">
      <c r="A2856" s="95"/>
      <c r="B2856" s="571"/>
      <c r="C2856" s="642" t="str">
        <f>IF(ROSTER!D$20="","",ROSTER!D$20)</f>
        <v/>
      </c>
      <c r="D2856" s="643"/>
      <c r="E2856" s="575"/>
      <c r="F2856" s="577"/>
      <c r="G2856" s="583"/>
      <c r="H2856" s="579"/>
      <c r="I2856" s="545"/>
      <c r="J2856" s="544"/>
      <c r="K2856" s="581"/>
      <c r="L2856" s="586"/>
      <c r="M2856" s="587"/>
      <c r="N2856" s="592" t="s">
        <v>16</v>
      </c>
      <c r="O2856" s="603"/>
      <c r="P2856" s="544"/>
      <c r="Q2856" s="581"/>
      <c r="R2856" s="586"/>
      <c r="S2856" s="587"/>
      <c r="T2856" s="592" t="s">
        <v>16</v>
      </c>
      <c r="U2856" s="592"/>
      <c r="V2856" s="544"/>
      <c r="W2856" s="545"/>
      <c r="X2856" s="594"/>
      <c r="Y2856" s="545"/>
      <c r="Z2856" s="544"/>
      <c r="AA2856" s="545"/>
      <c r="AB2856" s="544"/>
      <c r="AC2856" s="545"/>
      <c r="AD2856" s="544"/>
      <c r="AE2856" s="581"/>
      <c r="AF2856" s="586"/>
      <c r="AG2856" s="587"/>
      <c r="AH2856" s="626"/>
      <c r="AI2856" s="627"/>
      <c r="AJ2856" s="544"/>
      <c r="AK2856" s="581"/>
      <c r="AL2856" s="586"/>
      <c r="AM2856" s="587"/>
      <c r="AN2856" s="626"/>
      <c r="AO2856" s="627"/>
      <c r="AP2856" s="544"/>
      <c r="AQ2856" s="581"/>
      <c r="AR2856" s="586"/>
      <c r="AS2856" s="587"/>
      <c r="AT2856" s="626"/>
      <c r="AU2856" s="627"/>
      <c r="AV2856" s="628"/>
      <c r="AW2856" s="629"/>
      <c r="AX2856" s="632"/>
      <c r="AY2856" s="633"/>
      <c r="AZ2856" s="626"/>
      <c r="BA2856" s="627"/>
      <c r="BB2856" s="544"/>
      <c r="BC2856" s="581"/>
      <c r="BD2856" s="586"/>
      <c r="BE2856" s="587"/>
      <c r="BF2856" s="626"/>
      <c r="BG2856" s="627"/>
      <c r="BH2856" s="628"/>
      <c r="BI2856" s="629"/>
      <c r="BJ2856" s="632"/>
      <c r="BK2856" s="633"/>
      <c r="BL2856" s="626"/>
      <c r="BM2856" s="627"/>
      <c r="BN2856" s="678"/>
      <c r="BO2856" s="679"/>
      <c r="BP2856" s="680"/>
      <c r="BQ2856" s="677"/>
      <c r="BR2856" s="663"/>
      <c r="BS2856" s="663"/>
      <c r="BT2856" s="15"/>
      <c r="BU2856" s="15"/>
      <c r="BV2856" s="95"/>
    </row>
    <row r="2857" spans="1:74" ht="21.75" customHeight="1" x14ac:dyDescent="0.25">
      <c r="A2857" s="95"/>
      <c r="B2857" s="570" t="str">
        <f>IF(ROSTER!B$22="","",ROSTER!B$22)</f>
        <v/>
      </c>
      <c r="C2857" s="572" t="str">
        <f>IF(ROSTER!C$22="","",ROSTER!C$22)</f>
        <v/>
      </c>
      <c r="D2857" s="573"/>
      <c r="E2857" s="574"/>
      <c r="F2857" s="576">
        <f>IF(E2857="y",1,IF(E2857="S",1,0))</f>
        <v>0</v>
      </c>
      <c r="G2857" s="582">
        <f>IF(E2857="S",1,0)</f>
        <v>0</v>
      </c>
      <c r="H2857" s="578"/>
      <c r="I2857" s="543"/>
      <c r="J2857" s="542"/>
      <c r="K2857" s="580"/>
      <c r="L2857" s="584"/>
      <c r="M2857" s="585"/>
      <c r="N2857" s="588">
        <f>L2857+J2857</f>
        <v>0</v>
      </c>
      <c r="O2857" s="589"/>
      <c r="P2857" s="542"/>
      <c r="Q2857" s="580"/>
      <c r="R2857" s="584"/>
      <c r="S2857" s="585"/>
      <c r="T2857" s="588">
        <f>R2857-P2857</f>
        <v>0</v>
      </c>
      <c r="U2857" s="588"/>
      <c r="V2857" s="542"/>
      <c r="W2857" s="543"/>
      <c r="X2857" s="593"/>
      <c r="Y2857" s="543"/>
      <c r="Z2857" s="542"/>
      <c r="AA2857" s="543"/>
      <c r="AB2857" s="542"/>
      <c r="AC2857" s="543"/>
      <c r="AD2857" s="542"/>
      <c r="AE2857" s="580"/>
      <c r="AF2857" s="584"/>
      <c r="AG2857" s="585"/>
      <c r="AH2857" s="595">
        <f>IF(AD2857=0,0,(AF2857/AD2857)*100)</f>
        <v>0</v>
      </c>
      <c r="AI2857" s="596"/>
      <c r="AJ2857" s="542"/>
      <c r="AK2857" s="580"/>
      <c r="AL2857" s="584"/>
      <c r="AM2857" s="585"/>
      <c r="AN2857" s="595">
        <f>IF(AJ2857=0,0,(AL2857/AJ2857)*100)</f>
        <v>0</v>
      </c>
      <c r="AO2857" s="596"/>
      <c r="AP2857" s="542"/>
      <c r="AQ2857" s="580"/>
      <c r="AR2857" s="584"/>
      <c r="AS2857" s="585"/>
      <c r="AT2857" s="595">
        <f>IF(AP2857=0,0,(AR2857/AP2857)*100)</f>
        <v>0</v>
      </c>
      <c r="AU2857" s="596"/>
      <c r="AV2857" s="599">
        <f>AD2857+AJ2857+AP2857</f>
        <v>0</v>
      </c>
      <c r="AW2857" s="600"/>
      <c r="AX2857" s="630">
        <f>AF2857+AL2857+AR2857</f>
        <v>0</v>
      </c>
      <c r="AY2857" s="631"/>
      <c r="AZ2857" s="595">
        <f>IF(AV2857=0,0,(AX2857/AV2857)*100)</f>
        <v>0</v>
      </c>
      <c r="BA2857" s="596"/>
      <c r="BB2857" s="542"/>
      <c r="BC2857" s="580"/>
      <c r="BD2857" s="584"/>
      <c r="BE2857" s="585"/>
      <c r="BF2857" s="595">
        <f>IF(BB2857=0,0,(BD2857/BB2857)*100)</f>
        <v>0</v>
      </c>
      <c r="BG2857" s="596"/>
      <c r="BH2857" s="599">
        <f>AV2857+BB2857</f>
        <v>0</v>
      </c>
      <c r="BI2857" s="600"/>
      <c r="BJ2857" s="630">
        <f>AX2857+BD2857</f>
        <v>0</v>
      </c>
      <c r="BK2857" s="631"/>
      <c r="BL2857" s="595">
        <f>IF(BH2857=0,0,(BJ2857/BH2857)*100)</f>
        <v>0</v>
      </c>
      <c r="BM2857" s="596"/>
      <c r="BN2857" s="656">
        <f>(AF2857*2)+(AL2857*2)+(AR2857*3)+BD2857</f>
        <v>0</v>
      </c>
      <c r="BO2857" s="657"/>
      <c r="BP2857" s="658"/>
      <c r="BQ2857" s="676">
        <f t="shared" ref="BQ2857" si="2779">IF(BS2857=0,0,50*BR2857/BS2857)</f>
        <v>0</v>
      </c>
      <c r="BR2857" s="662">
        <f t="shared" ref="BR2857" si="2780">(BN2857*BU$2843)+(N2857*BU$2844)+(Z2857*BU$2845)+(R2857*BU$2846)+(X2857*BU$2847)+(AB2857*BU$2848)+(V2857*BU$2853)</f>
        <v>0</v>
      </c>
      <c r="BS2857" s="662">
        <f t="shared" ref="BS2857" si="2781">((BB2857-BD2857)*BU$2850)+((AV2857-AX2857)*BU$2849)+(H2857*BU$2851)+(P2857*BU$2852)</f>
        <v>0</v>
      </c>
      <c r="BT2857" s="15"/>
      <c r="BU2857" s="15"/>
      <c r="BV2857" s="95"/>
    </row>
    <row r="2858" spans="1:74" ht="21.75" customHeight="1" x14ac:dyDescent="0.25">
      <c r="A2858" s="95"/>
      <c r="B2858" s="571"/>
      <c r="C2858" s="642" t="str">
        <f>IF(ROSTER!D$22="","",ROSTER!D$22)</f>
        <v/>
      </c>
      <c r="D2858" s="643"/>
      <c r="E2858" s="575"/>
      <c r="F2858" s="577"/>
      <c r="G2858" s="583"/>
      <c r="H2858" s="579"/>
      <c r="I2858" s="545"/>
      <c r="J2858" s="544"/>
      <c r="K2858" s="581"/>
      <c r="L2858" s="586"/>
      <c r="M2858" s="587"/>
      <c r="N2858" s="592" t="s">
        <v>16</v>
      </c>
      <c r="O2858" s="603"/>
      <c r="P2858" s="544"/>
      <c r="Q2858" s="581"/>
      <c r="R2858" s="586"/>
      <c r="S2858" s="587"/>
      <c r="T2858" s="592" t="s">
        <v>16</v>
      </c>
      <c r="U2858" s="592"/>
      <c r="V2858" s="544"/>
      <c r="W2858" s="545"/>
      <c r="X2858" s="594"/>
      <c r="Y2858" s="545"/>
      <c r="Z2858" s="544"/>
      <c r="AA2858" s="545"/>
      <c r="AB2858" s="544"/>
      <c r="AC2858" s="545"/>
      <c r="AD2858" s="544"/>
      <c r="AE2858" s="581"/>
      <c r="AF2858" s="586"/>
      <c r="AG2858" s="587"/>
      <c r="AH2858" s="626"/>
      <c r="AI2858" s="627"/>
      <c r="AJ2858" s="544"/>
      <c r="AK2858" s="581"/>
      <c r="AL2858" s="586"/>
      <c r="AM2858" s="587"/>
      <c r="AN2858" s="626"/>
      <c r="AO2858" s="627"/>
      <c r="AP2858" s="544"/>
      <c r="AQ2858" s="581"/>
      <c r="AR2858" s="586"/>
      <c r="AS2858" s="587"/>
      <c r="AT2858" s="626"/>
      <c r="AU2858" s="627"/>
      <c r="AV2858" s="628"/>
      <c r="AW2858" s="629"/>
      <c r="AX2858" s="632"/>
      <c r="AY2858" s="633"/>
      <c r="AZ2858" s="626"/>
      <c r="BA2858" s="627"/>
      <c r="BB2858" s="544"/>
      <c r="BC2858" s="581"/>
      <c r="BD2858" s="586"/>
      <c r="BE2858" s="587"/>
      <c r="BF2858" s="626"/>
      <c r="BG2858" s="627"/>
      <c r="BH2858" s="628"/>
      <c r="BI2858" s="629"/>
      <c r="BJ2858" s="632"/>
      <c r="BK2858" s="633"/>
      <c r="BL2858" s="626"/>
      <c r="BM2858" s="627"/>
      <c r="BN2858" s="678"/>
      <c r="BO2858" s="679"/>
      <c r="BP2858" s="680"/>
      <c r="BQ2858" s="677"/>
      <c r="BR2858" s="663"/>
      <c r="BS2858" s="663"/>
      <c r="BT2858" s="15"/>
      <c r="BU2858" s="15"/>
      <c r="BV2858" s="95"/>
    </row>
    <row r="2859" spans="1:74" ht="21.75" customHeight="1" x14ac:dyDescent="0.25">
      <c r="A2859" s="95"/>
      <c r="B2859" s="570" t="str">
        <f>IF(ROSTER!B$24="","",ROSTER!B$24)</f>
        <v/>
      </c>
      <c r="C2859" s="572" t="str">
        <f>IF(ROSTER!C$24="","",ROSTER!C$24)</f>
        <v/>
      </c>
      <c r="D2859" s="573"/>
      <c r="E2859" s="574"/>
      <c r="F2859" s="576">
        <f>IF(E2859="y",1,IF(E2859="S",1,0))</f>
        <v>0</v>
      </c>
      <c r="G2859" s="582">
        <f>IF(E2859="S",1,0)</f>
        <v>0</v>
      </c>
      <c r="H2859" s="578"/>
      <c r="I2859" s="543"/>
      <c r="J2859" s="542"/>
      <c r="K2859" s="580"/>
      <c r="L2859" s="584"/>
      <c r="M2859" s="585"/>
      <c r="N2859" s="588">
        <f>L2859+J2859</f>
        <v>0</v>
      </c>
      <c r="O2859" s="589"/>
      <c r="P2859" s="542"/>
      <c r="Q2859" s="580"/>
      <c r="R2859" s="584"/>
      <c r="S2859" s="585"/>
      <c r="T2859" s="588">
        <f>R2859-P2859</f>
        <v>0</v>
      </c>
      <c r="U2859" s="588"/>
      <c r="V2859" s="542"/>
      <c r="W2859" s="543"/>
      <c r="X2859" s="593"/>
      <c r="Y2859" s="543"/>
      <c r="Z2859" s="542"/>
      <c r="AA2859" s="543"/>
      <c r="AB2859" s="542"/>
      <c r="AC2859" s="543"/>
      <c r="AD2859" s="542"/>
      <c r="AE2859" s="580"/>
      <c r="AF2859" s="584"/>
      <c r="AG2859" s="585"/>
      <c r="AH2859" s="595">
        <f>IF(AD2859=0,0,(AF2859/AD2859)*100)</f>
        <v>0</v>
      </c>
      <c r="AI2859" s="596"/>
      <c r="AJ2859" s="542"/>
      <c r="AK2859" s="580"/>
      <c r="AL2859" s="584"/>
      <c r="AM2859" s="585"/>
      <c r="AN2859" s="595">
        <f>IF(AJ2859=0,0,(AL2859/AJ2859)*100)</f>
        <v>0</v>
      </c>
      <c r="AO2859" s="596"/>
      <c r="AP2859" s="542"/>
      <c r="AQ2859" s="580"/>
      <c r="AR2859" s="584"/>
      <c r="AS2859" s="585"/>
      <c r="AT2859" s="595">
        <f>IF(AP2859=0,0,(AR2859/AP2859)*100)</f>
        <v>0</v>
      </c>
      <c r="AU2859" s="596"/>
      <c r="AV2859" s="599">
        <f>AD2859+AJ2859+AP2859</f>
        <v>0</v>
      </c>
      <c r="AW2859" s="600"/>
      <c r="AX2859" s="630">
        <f>AF2859+AL2859+AR2859</f>
        <v>0</v>
      </c>
      <c r="AY2859" s="631"/>
      <c r="AZ2859" s="595">
        <f>IF(AV2859=0,0,(AX2859/AV2859)*100)</f>
        <v>0</v>
      </c>
      <c r="BA2859" s="596"/>
      <c r="BB2859" s="542"/>
      <c r="BC2859" s="580"/>
      <c r="BD2859" s="584"/>
      <c r="BE2859" s="585"/>
      <c r="BF2859" s="595">
        <f>IF(BB2859=0,0,(BD2859/BB2859)*100)</f>
        <v>0</v>
      </c>
      <c r="BG2859" s="596"/>
      <c r="BH2859" s="599">
        <f>AV2859+BB2859</f>
        <v>0</v>
      </c>
      <c r="BI2859" s="600"/>
      <c r="BJ2859" s="630">
        <f>AX2859+BD2859</f>
        <v>0</v>
      </c>
      <c r="BK2859" s="631"/>
      <c r="BL2859" s="595">
        <f>IF(BH2859=0,0,(BJ2859/BH2859)*100)</f>
        <v>0</v>
      </c>
      <c r="BM2859" s="596"/>
      <c r="BN2859" s="656">
        <f>(AF2859*2)+(AL2859*2)+(AR2859*3)+BD2859</f>
        <v>0</v>
      </c>
      <c r="BO2859" s="657"/>
      <c r="BP2859" s="658"/>
      <c r="BQ2859" s="676">
        <f t="shared" ref="BQ2859" si="2782">IF(BS2859=0,0,50*BR2859/BS2859)</f>
        <v>0</v>
      </c>
      <c r="BR2859" s="662">
        <f t="shared" ref="BR2859" si="2783">(BN2859*BU$2843)+(N2859*BU$2844)+(Z2859*BU$2845)+(R2859*BU$2846)+(X2859*BU$2847)+(AB2859*BU$2848)+(V2859*BU$2853)</f>
        <v>0</v>
      </c>
      <c r="BS2859" s="662">
        <f t="shared" ref="BS2859" si="2784">((BB2859-BD2859)*BU$2850)+((AV2859-AX2859)*BU$2849)+(H2859*BU$2851)+(P2859*BU$2852)</f>
        <v>0</v>
      </c>
      <c r="BT2859" s="15"/>
      <c r="BU2859" s="15"/>
      <c r="BV2859" s="95"/>
    </row>
    <row r="2860" spans="1:74" ht="21.75" customHeight="1" x14ac:dyDescent="0.25">
      <c r="A2860" s="95"/>
      <c r="B2860" s="571"/>
      <c r="C2860" s="642" t="str">
        <f>IF(ROSTER!D$24="","",ROSTER!D$24)</f>
        <v/>
      </c>
      <c r="D2860" s="643"/>
      <c r="E2860" s="575"/>
      <c r="F2860" s="577"/>
      <c r="G2860" s="583"/>
      <c r="H2860" s="579"/>
      <c r="I2860" s="545"/>
      <c r="J2860" s="544"/>
      <c r="K2860" s="581"/>
      <c r="L2860" s="586"/>
      <c r="M2860" s="587"/>
      <c r="N2860" s="592" t="s">
        <v>16</v>
      </c>
      <c r="O2860" s="603"/>
      <c r="P2860" s="544"/>
      <c r="Q2860" s="581"/>
      <c r="R2860" s="586"/>
      <c r="S2860" s="587"/>
      <c r="T2860" s="592" t="s">
        <v>16</v>
      </c>
      <c r="U2860" s="592"/>
      <c r="V2860" s="544"/>
      <c r="W2860" s="545"/>
      <c r="X2860" s="594"/>
      <c r="Y2860" s="545"/>
      <c r="Z2860" s="544"/>
      <c r="AA2860" s="545"/>
      <c r="AB2860" s="544"/>
      <c r="AC2860" s="545"/>
      <c r="AD2860" s="544"/>
      <c r="AE2860" s="581"/>
      <c r="AF2860" s="586"/>
      <c r="AG2860" s="587"/>
      <c r="AH2860" s="626"/>
      <c r="AI2860" s="627"/>
      <c r="AJ2860" s="544"/>
      <c r="AK2860" s="581"/>
      <c r="AL2860" s="586"/>
      <c r="AM2860" s="587"/>
      <c r="AN2860" s="626"/>
      <c r="AO2860" s="627"/>
      <c r="AP2860" s="544"/>
      <c r="AQ2860" s="581"/>
      <c r="AR2860" s="586"/>
      <c r="AS2860" s="587"/>
      <c r="AT2860" s="626"/>
      <c r="AU2860" s="627"/>
      <c r="AV2860" s="628"/>
      <c r="AW2860" s="629"/>
      <c r="AX2860" s="632"/>
      <c r="AY2860" s="633"/>
      <c r="AZ2860" s="626"/>
      <c r="BA2860" s="627"/>
      <c r="BB2860" s="544"/>
      <c r="BC2860" s="581"/>
      <c r="BD2860" s="586"/>
      <c r="BE2860" s="587"/>
      <c r="BF2860" s="626"/>
      <c r="BG2860" s="627"/>
      <c r="BH2860" s="628"/>
      <c r="BI2860" s="629"/>
      <c r="BJ2860" s="632"/>
      <c r="BK2860" s="633"/>
      <c r="BL2860" s="626"/>
      <c r="BM2860" s="627"/>
      <c r="BN2860" s="678"/>
      <c r="BO2860" s="679"/>
      <c r="BP2860" s="680"/>
      <c r="BQ2860" s="677"/>
      <c r="BR2860" s="663"/>
      <c r="BS2860" s="663"/>
      <c r="BT2860" s="15"/>
      <c r="BU2860" s="15"/>
      <c r="BV2860" s="95"/>
    </row>
    <row r="2861" spans="1:74" ht="21.75" customHeight="1" x14ac:dyDescent="0.25">
      <c r="A2861" s="95"/>
      <c r="B2861" s="570" t="str">
        <f>IF(ROSTER!B$26="","",ROSTER!B$26)</f>
        <v/>
      </c>
      <c r="C2861" s="572" t="str">
        <f>IF(ROSTER!C$26="","",ROSTER!C$26)</f>
        <v/>
      </c>
      <c r="D2861" s="573"/>
      <c r="E2861" s="574"/>
      <c r="F2861" s="576">
        <f>IF(E2861="y",1,IF(E2861="S",1,0))</f>
        <v>0</v>
      </c>
      <c r="G2861" s="582">
        <f>IF(E2861="S",1,0)</f>
        <v>0</v>
      </c>
      <c r="H2861" s="578"/>
      <c r="I2861" s="543"/>
      <c r="J2861" s="542"/>
      <c r="K2861" s="580"/>
      <c r="L2861" s="584"/>
      <c r="M2861" s="585"/>
      <c r="N2861" s="588">
        <f>L2861+J2861</f>
        <v>0</v>
      </c>
      <c r="O2861" s="589"/>
      <c r="P2861" s="542"/>
      <c r="Q2861" s="580"/>
      <c r="R2861" s="584"/>
      <c r="S2861" s="585"/>
      <c r="T2861" s="588">
        <f>R2861-P2861</f>
        <v>0</v>
      </c>
      <c r="U2861" s="588"/>
      <c r="V2861" s="542"/>
      <c r="W2861" s="543"/>
      <c r="X2861" s="593"/>
      <c r="Y2861" s="543"/>
      <c r="Z2861" s="542"/>
      <c r="AA2861" s="543"/>
      <c r="AB2861" s="542"/>
      <c r="AC2861" s="543"/>
      <c r="AD2861" s="542"/>
      <c r="AE2861" s="580"/>
      <c r="AF2861" s="584"/>
      <c r="AG2861" s="585"/>
      <c r="AH2861" s="595">
        <f>IF(AD2861=0,0,(AF2861/AD2861)*100)</f>
        <v>0</v>
      </c>
      <c r="AI2861" s="596"/>
      <c r="AJ2861" s="542"/>
      <c r="AK2861" s="580"/>
      <c r="AL2861" s="584"/>
      <c r="AM2861" s="585"/>
      <c r="AN2861" s="595">
        <f>IF(AJ2861=0,0,(AL2861/AJ2861)*100)</f>
        <v>0</v>
      </c>
      <c r="AO2861" s="596"/>
      <c r="AP2861" s="542"/>
      <c r="AQ2861" s="580"/>
      <c r="AR2861" s="584"/>
      <c r="AS2861" s="585"/>
      <c r="AT2861" s="595">
        <f>IF(AP2861=0,0,(AR2861/AP2861)*100)</f>
        <v>0</v>
      </c>
      <c r="AU2861" s="596"/>
      <c r="AV2861" s="599">
        <f>AD2861+AJ2861+AP2861</f>
        <v>0</v>
      </c>
      <c r="AW2861" s="600"/>
      <c r="AX2861" s="630">
        <f>AF2861+AL2861+AR2861</f>
        <v>0</v>
      </c>
      <c r="AY2861" s="631"/>
      <c r="AZ2861" s="595">
        <f>IF(AV2861=0,0,(AX2861/AV2861)*100)</f>
        <v>0</v>
      </c>
      <c r="BA2861" s="596"/>
      <c r="BB2861" s="542"/>
      <c r="BC2861" s="580"/>
      <c r="BD2861" s="584"/>
      <c r="BE2861" s="585"/>
      <c r="BF2861" s="595">
        <f>IF(BB2861=0,0,(BD2861/BB2861)*100)</f>
        <v>0</v>
      </c>
      <c r="BG2861" s="596"/>
      <c r="BH2861" s="599">
        <f>AV2861+BB2861</f>
        <v>0</v>
      </c>
      <c r="BI2861" s="600"/>
      <c r="BJ2861" s="630">
        <f>AX2861+BD2861</f>
        <v>0</v>
      </c>
      <c r="BK2861" s="631"/>
      <c r="BL2861" s="595">
        <f>IF(BH2861=0,0,(BJ2861/BH2861)*100)</f>
        <v>0</v>
      </c>
      <c r="BM2861" s="596"/>
      <c r="BN2861" s="656">
        <f>(AF2861*2)+(AL2861*2)+(AR2861*3)+BD2861</f>
        <v>0</v>
      </c>
      <c r="BO2861" s="657"/>
      <c r="BP2861" s="658"/>
      <c r="BQ2861" s="676">
        <f t="shared" ref="BQ2861" si="2785">IF(BS2861=0,0,50*BR2861/BS2861)</f>
        <v>0</v>
      </c>
      <c r="BR2861" s="662">
        <f t="shared" ref="BR2861" si="2786">(BN2861*BU$2843)+(N2861*BU$2844)+(Z2861*BU$2845)+(R2861*BU$2846)+(X2861*BU$2847)+(AB2861*BU$2848)+(V2861*BU$2853)</f>
        <v>0</v>
      </c>
      <c r="BS2861" s="662">
        <f t="shared" ref="BS2861" si="2787">((BB2861-BD2861)*BU$2850)+((AV2861-AX2861)*BU$2849)+(H2861*BU$2851)+(P2861*BU$2852)</f>
        <v>0</v>
      </c>
      <c r="BT2861" s="15"/>
      <c r="BU2861" s="15"/>
      <c r="BV2861" s="95"/>
    </row>
    <row r="2862" spans="1:74" ht="21.75" customHeight="1" x14ac:dyDescent="0.25">
      <c r="A2862" s="95"/>
      <c r="B2862" s="571"/>
      <c r="C2862" s="642" t="str">
        <f>IF(ROSTER!D$26="","",ROSTER!D$26)</f>
        <v/>
      </c>
      <c r="D2862" s="643"/>
      <c r="E2862" s="575"/>
      <c r="F2862" s="577"/>
      <c r="G2862" s="583"/>
      <c r="H2862" s="579"/>
      <c r="I2862" s="545"/>
      <c r="J2862" s="544"/>
      <c r="K2862" s="581"/>
      <c r="L2862" s="586"/>
      <c r="M2862" s="587"/>
      <c r="N2862" s="592" t="s">
        <v>16</v>
      </c>
      <c r="O2862" s="603"/>
      <c r="P2862" s="544"/>
      <c r="Q2862" s="581"/>
      <c r="R2862" s="586"/>
      <c r="S2862" s="587"/>
      <c r="T2862" s="592" t="s">
        <v>16</v>
      </c>
      <c r="U2862" s="592"/>
      <c r="V2862" s="544"/>
      <c r="W2862" s="545"/>
      <c r="X2862" s="594"/>
      <c r="Y2862" s="545"/>
      <c r="Z2862" s="544"/>
      <c r="AA2862" s="545"/>
      <c r="AB2862" s="544"/>
      <c r="AC2862" s="545"/>
      <c r="AD2862" s="544"/>
      <c r="AE2862" s="581"/>
      <c r="AF2862" s="586"/>
      <c r="AG2862" s="587"/>
      <c r="AH2862" s="626"/>
      <c r="AI2862" s="627"/>
      <c r="AJ2862" s="544"/>
      <c r="AK2862" s="581"/>
      <c r="AL2862" s="586"/>
      <c r="AM2862" s="587"/>
      <c r="AN2862" s="626"/>
      <c r="AO2862" s="627"/>
      <c r="AP2862" s="544"/>
      <c r="AQ2862" s="581"/>
      <c r="AR2862" s="586"/>
      <c r="AS2862" s="587"/>
      <c r="AT2862" s="626"/>
      <c r="AU2862" s="627"/>
      <c r="AV2862" s="628"/>
      <c r="AW2862" s="629"/>
      <c r="AX2862" s="632"/>
      <c r="AY2862" s="633"/>
      <c r="AZ2862" s="626"/>
      <c r="BA2862" s="627"/>
      <c r="BB2862" s="544"/>
      <c r="BC2862" s="581"/>
      <c r="BD2862" s="586"/>
      <c r="BE2862" s="587"/>
      <c r="BF2862" s="626"/>
      <c r="BG2862" s="627"/>
      <c r="BH2862" s="628"/>
      <c r="BI2862" s="629"/>
      <c r="BJ2862" s="632"/>
      <c r="BK2862" s="633"/>
      <c r="BL2862" s="626"/>
      <c r="BM2862" s="627"/>
      <c r="BN2862" s="678"/>
      <c r="BO2862" s="679"/>
      <c r="BP2862" s="680"/>
      <c r="BQ2862" s="677"/>
      <c r="BR2862" s="663"/>
      <c r="BS2862" s="663"/>
      <c r="BT2862" s="15"/>
      <c r="BU2862" s="15"/>
      <c r="BV2862" s="95"/>
    </row>
    <row r="2863" spans="1:74" ht="21.75" customHeight="1" x14ac:dyDescent="0.25">
      <c r="A2863" s="95"/>
      <c r="B2863" s="570" t="str">
        <f>IF(ROSTER!B$28="","",ROSTER!B$28)</f>
        <v/>
      </c>
      <c r="C2863" s="572" t="str">
        <f>IF(ROSTER!C$28="","",ROSTER!C$28)</f>
        <v/>
      </c>
      <c r="D2863" s="573"/>
      <c r="E2863" s="574"/>
      <c r="F2863" s="576">
        <f>IF(E2863="y",1,IF(E2863="S",1,0))</f>
        <v>0</v>
      </c>
      <c r="G2863" s="582">
        <f>IF(E2863="S",1,0)</f>
        <v>0</v>
      </c>
      <c r="H2863" s="578"/>
      <c r="I2863" s="543"/>
      <c r="J2863" s="542"/>
      <c r="K2863" s="580"/>
      <c r="L2863" s="584"/>
      <c r="M2863" s="585"/>
      <c r="N2863" s="588">
        <f>L2863+J2863</f>
        <v>0</v>
      </c>
      <c r="O2863" s="589"/>
      <c r="P2863" s="542"/>
      <c r="Q2863" s="580"/>
      <c r="R2863" s="584"/>
      <c r="S2863" s="585"/>
      <c r="T2863" s="588">
        <f>R2863-P2863</f>
        <v>0</v>
      </c>
      <c r="U2863" s="588"/>
      <c r="V2863" s="542"/>
      <c r="W2863" s="543"/>
      <c r="X2863" s="593"/>
      <c r="Y2863" s="543"/>
      <c r="Z2863" s="542"/>
      <c r="AA2863" s="543"/>
      <c r="AB2863" s="542"/>
      <c r="AC2863" s="543"/>
      <c r="AD2863" s="542"/>
      <c r="AE2863" s="580"/>
      <c r="AF2863" s="584"/>
      <c r="AG2863" s="585"/>
      <c r="AH2863" s="595">
        <f>IF(AD2863=0,0,(AF2863/AD2863)*100)</f>
        <v>0</v>
      </c>
      <c r="AI2863" s="596"/>
      <c r="AJ2863" s="542"/>
      <c r="AK2863" s="580"/>
      <c r="AL2863" s="584"/>
      <c r="AM2863" s="585"/>
      <c r="AN2863" s="595">
        <f>IF(AJ2863=0,0,(AL2863/AJ2863)*100)</f>
        <v>0</v>
      </c>
      <c r="AO2863" s="596"/>
      <c r="AP2863" s="542"/>
      <c r="AQ2863" s="580"/>
      <c r="AR2863" s="584"/>
      <c r="AS2863" s="585"/>
      <c r="AT2863" s="595">
        <f>IF(AP2863=0,0,(AR2863/AP2863)*100)</f>
        <v>0</v>
      </c>
      <c r="AU2863" s="596"/>
      <c r="AV2863" s="599">
        <f>AD2863+AJ2863+AP2863</f>
        <v>0</v>
      </c>
      <c r="AW2863" s="600"/>
      <c r="AX2863" s="630">
        <f>AF2863+AL2863+AR2863</f>
        <v>0</v>
      </c>
      <c r="AY2863" s="631"/>
      <c r="AZ2863" s="595">
        <f>IF(AV2863=0,0,(AX2863/AV2863)*100)</f>
        <v>0</v>
      </c>
      <c r="BA2863" s="596"/>
      <c r="BB2863" s="542"/>
      <c r="BC2863" s="580"/>
      <c r="BD2863" s="584"/>
      <c r="BE2863" s="585"/>
      <c r="BF2863" s="595">
        <f>IF(BB2863=0,0,(BD2863/BB2863)*100)</f>
        <v>0</v>
      </c>
      <c r="BG2863" s="596"/>
      <c r="BH2863" s="599">
        <f>AV2863+BB2863</f>
        <v>0</v>
      </c>
      <c r="BI2863" s="600"/>
      <c r="BJ2863" s="630">
        <f>AX2863+BD2863</f>
        <v>0</v>
      </c>
      <c r="BK2863" s="631"/>
      <c r="BL2863" s="595">
        <f>IF(BH2863=0,0,(BJ2863/BH2863)*100)</f>
        <v>0</v>
      </c>
      <c r="BM2863" s="596"/>
      <c r="BN2863" s="656">
        <f>(AF2863*2)+(AL2863*2)+(AR2863*3)+BD2863</f>
        <v>0</v>
      </c>
      <c r="BO2863" s="657"/>
      <c r="BP2863" s="658"/>
      <c r="BQ2863" s="676">
        <f t="shared" ref="BQ2863" si="2788">IF(BS2863=0,0,50*BR2863/BS2863)</f>
        <v>0</v>
      </c>
      <c r="BR2863" s="662">
        <f t="shared" ref="BR2863" si="2789">(BN2863*BU$2843)+(N2863*BU$2844)+(Z2863*BU$2845)+(R2863*BU$2846)+(X2863*BU$2847)+(AB2863*BU$2848)+(V2863*BU$2853)</f>
        <v>0</v>
      </c>
      <c r="BS2863" s="662">
        <f t="shared" ref="BS2863" si="2790">((BB2863-BD2863)*BU$2850)+((AV2863-AX2863)*BU$2849)+(H2863*BU$2851)+(P2863*BU$2852)</f>
        <v>0</v>
      </c>
      <c r="BT2863" s="15"/>
      <c r="BU2863" s="15"/>
      <c r="BV2863" s="95"/>
    </row>
    <row r="2864" spans="1:74" ht="21.75" customHeight="1" x14ac:dyDescent="0.25">
      <c r="A2864" s="95"/>
      <c r="B2864" s="571"/>
      <c r="C2864" s="642" t="str">
        <f>IF(ROSTER!D$28="","",ROSTER!D$28)</f>
        <v/>
      </c>
      <c r="D2864" s="643"/>
      <c r="E2864" s="575"/>
      <c r="F2864" s="577"/>
      <c r="G2864" s="583"/>
      <c r="H2864" s="579"/>
      <c r="I2864" s="545"/>
      <c r="J2864" s="544"/>
      <c r="K2864" s="581"/>
      <c r="L2864" s="586"/>
      <c r="M2864" s="587"/>
      <c r="N2864" s="592" t="s">
        <v>16</v>
      </c>
      <c r="O2864" s="603"/>
      <c r="P2864" s="544"/>
      <c r="Q2864" s="581"/>
      <c r="R2864" s="586"/>
      <c r="S2864" s="587"/>
      <c r="T2864" s="592" t="s">
        <v>16</v>
      </c>
      <c r="U2864" s="592"/>
      <c r="V2864" s="544"/>
      <c r="W2864" s="545"/>
      <c r="X2864" s="594"/>
      <c r="Y2864" s="545"/>
      <c r="Z2864" s="544"/>
      <c r="AA2864" s="545"/>
      <c r="AB2864" s="544"/>
      <c r="AC2864" s="545"/>
      <c r="AD2864" s="544"/>
      <c r="AE2864" s="581"/>
      <c r="AF2864" s="586"/>
      <c r="AG2864" s="587"/>
      <c r="AH2864" s="626"/>
      <c r="AI2864" s="627"/>
      <c r="AJ2864" s="544"/>
      <c r="AK2864" s="581"/>
      <c r="AL2864" s="586"/>
      <c r="AM2864" s="587"/>
      <c r="AN2864" s="626"/>
      <c r="AO2864" s="627"/>
      <c r="AP2864" s="544"/>
      <c r="AQ2864" s="581"/>
      <c r="AR2864" s="586"/>
      <c r="AS2864" s="587"/>
      <c r="AT2864" s="626"/>
      <c r="AU2864" s="627"/>
      <c r="AV2864" s="628"/>
      <c r="AW2864" s="629"/>
      <c r="AX2864" s="632"/>
      <c r="AY2864" s="633"/>
      <c r="AZ2864" s="626"/>
      <c r="BA2864" s="627"/>
      <c r="BB2864" s="544"/>
      <c r="BC2864" s="581"/>
      <c r="BD2864" s="586"/>
      <c r="BE2864" s="587"/>
      <c r="BF2864" s="626"/>
      <c r="BG2864" s="627"/>
      <c r="BH2864" s="628"/>
      <c r="BI2864" s="629"/>
      <c r="BJ2864" s="632"/>
      <c r="BK2864" s="633"/>
      <c r="BL2864" s="626"/>
      <c r="BM2864" s="627"/>
      <c r="BN2864" s="678"/>
      <c r="BO2864" s="679"/>
      <c r="BP2864" s="680"/>
      <c r="BQ2864" s="677"/>
      <c r="BR2864" s="663"/>
      <c r="BS2864" s="663"/>
      <c r="BT2864" s="15"/>
      <c r="BU2864" s="15"/>
      <c r="BV2864" s="95"/>
    </row>
    <row r="2865" spans="1:74" ht="21.75" customHeight="1" x14ac:dyDescent="0.25">
      <c r="A2865" s="95"/>
      <c r="B2865" s="570" t="str">
        <f>IF(ROSTER!B$30="","",ROSTER!B$30)</f>
        <v/>
      </c>
      <c r="C2865" s="572" t="str">
        <f>IF(ROSTER!C$30="","",ROSTER!C$30)</f>
        <v/>
      </c>
      <c r="D2865" s="573"/>
      <c r="E2865" s="574"/>
      <c r="F2865" s="576">
        <f>IF(E2865="y",1,IF(E2865="S",1,0))</f>
        <v>0</v>
      </c>
      <c r="G2865" s="582">
        <f>IF(E2865="S",1,0)</f>
        <v>0</v>
      </c>
      <c r="H2865" s="578"/>
      <c r="I2865" s="543"/>
      <c r="J2865" s="542"/>
      <c r="K2865" s="580"/>
      <c r="L2865" s="584"/>
      <c r="M2865" s="585"/>
      <c r="N2865" s="588">
        <f>L2865+J2865</f>
        <v>0</v>
      </c>
      <c r="O2865" s="589"/>
      <c r="P2865" s="542"/>
      <c r="Q2865" s="580"/>
      <c r="R2865" s="584"/>
      <c r="S2865" s="585"/>
      <c r="T2865" s="588">
        <f>R2865-P2865</f>
        <v>0</v>
      </c>
      <c r="U2865" s="588"/>
      <c r="V2865" s="542"/>
      <c r="W2865" s="543"/>
      <c r="X2865" s="593"/>
      <c r="Y2865" s="543"/>
      <c r="Z2865" s="542"/>
      <c r="AA2865" s="543"/>
      <c r="AB2865" s="542"/>
      <c r="AC2865" s="543"/>
      <c r="AD2865" s="542"/>
      <c r="AE2865" s="580"/>
      <c r="AF2865" s="584"/>
      <c r="AG2865" s="585"/>
      <c r="AH2865" s="595">
        <f>IF(AD2865=0,0,(AF2865/AD2865)*100)</f>
        <v>0</v>
      </c>
      <c r="AI2865" s="596"/>
      <c r="AJ2865" s="542"/>
      <c r="AK2865" s="580"/>
      <c r="AL2865" s="584"/>
      <c r="AM2865" s="585"/>
      <c r="AN2865" s="595">
        <f>IF(AJ2865=0,0,(AL2865/AJ2865)*100)</f>
        <v>0</v>
      </c>
      <c r="AO2865" s="596"/>
      <c r="AP2865" s="542"/>
      <c r="AQ2865" s="580"/>
      <c r="AR2865" s="584"/>
      <c r="AS2865" s="585"/>
      <c r="AT2865" s="595">
        <f>IF(AP2865=0,0,(AR2865/AP2865)*100)</f>
        <v>0</v>
      </c>
      <c r="AU2865" s="596"/>
      <c r="AV2865" s="599">
        <f>AD2865+AJ2865+AP2865</f>
        <v>0</v>
      </c>
      <c r="AW2865" s="600"/>
      <c r="AX2865" s="630">
        <f>AF2865+AL2865+AR2865</f>
        <v>0</v>
      </c>
      <c r="AY2865" s="631"/>
      <c r="AZ2865" s="595">
        <f>IF(AV2865=0,0,(AX2865/AV2865)*100)</f>
        <v>0</v>
      </c>
      <c r="BA2865" s="596"/>
      <c r="BB2865" s="542"/>
      <c r="BC2865" s="580"/>
      <c r="BD2865" s="584"/>
      <c r="BE2865" s="585"/>
      <c r="BF2865" s="595">
        <f>IF(BB2865=0,0,(BD2865/BB2865)*100)</f>
        <v>0</v>
      </c>
      <c r="BG2865" s="596"/>
      <c r="BH2865" s="599">
        <f>AV2865+BB2865</f>
        <v>0</v>
      </c>
      <c r="BI2865" s="600"/>
      <c r="BJ2865" s="630">
        <f>AX2865+BD2865</f>
        <v>0</v>
      </c>
      <c r="BK2865" s="631"/>
      <c r="BL2865" s="595">
        <f>IF(BH2865=0,0,(BJ2865/BH2865)*100)</f>
        <v>0</v>
      </c>
      <c r="BM2865" s="596"/>
      <c r="BN2865" s="656">
        <f>(AF2865*2)+(AL2865*2)+(AR2865*3)+BD2865</f>
        <v>0</v>
      </c>
      <c r="BO2865" s="657"/>
      <c r="BP2865" s="658"/>
      <c r="BQ2865" s="676">
        <f t="shared" ref="BQ2865" si="2791">IF(BS2865=0,0,50*BR2865/BS2865)</f>
        <v>0</v>
      </c>
      <c r="BR2865" s="662">
        <f t="shared" ref="BR2865" si="2792">(BN2865*BU$2843)+(N2865*BU$2844)+(Z2865*BU$2845)+(R2865*BU$2846)+(X2865*BU$2847)+(AB2865*BU$2848)+(V2865*BU$2853)</f>
        <v>0</v>
      </c>
      <c r="BS2865" s="662">
        <f t="shared" ref="BS2865" si="2793">((BB2865-BD2865)*BU$2850)+((AV2865-AX2865)*BU$2849)+(H2865*BU$2851)+(P2865*BU$2852)</f>
        <v>0</v>
      </c>
      <c r="BT2865" s="15"/>
      <c r="BU2865" s="15"/>
      <c r="BV2865" s="95"/>
    </row>
    <row r="2866" spans="1:74" ht="21.75" customHeight="1" x14ac:dyDescent="0.25">
      <c r="A2866" s="95"/>
      <c r="B2866" s="571"/>
      <c r="C2866" s="642" t="str">
        <f>IF(ROSTER!D$30="","",ROSTER!D$30)</f>
        <v/>
      </c>
      <c r="D2866" s="643"/>
      <c r="E2866" s="575"/>
      <c r="F2866" s="577"/>
      <c r="G2866" s="583"/>
      <c r="H2866" s="579"/>
      <c r="I2866" s="545"/>
      <c r="J2866" s="544"/>
      <c r="K2866" s="581"/>
      <c r="L2866" s="586"/>
      <c r="M2866" s="587"/>
      <c r="N2866" s="592" t="s">
        <v>16</v>
      </c>
      <c r="O2866" s="603"/>
      <c r="P2866" s="544"/>
      <c r="Q2866" s="581"/>
      <c r="R2866" s="586"/>
      <c r="S2866" s="587"/>
      <c r="T2866" s="592" t="s">
        <v>16</v>
      </c>
      <c r="U2866" s="592"/>
      <c r="V2866" s="544"/>
      <c r="W2866" s="545"/>
      <c r="X2866" s="594"/>
      <c r="Y2866" s="545"/>
      <c r="Z2866" s="544"/>
      <c r="AA2866" s="545"/>
      <c r="AB2866" s="544"/>
      <c r="AC2866" s="545"/>
      <c r="AD2866" s="544"/>
      <c r="AE2866" s="581"/>
      <c r="AF2866" s="586"/>
      <c r="AG2866" s="587"/>
      <c r="AH2866" s="626"/>
      <c r="AI2866" s="627"/>
      <c r="AJ2866" s="544"/>
      <c r="AK2866" s="581"/>
      <c r="AL2866" s="586"/>
      <c r="AM2866" s="587"/>
      <c r="AN2866" s="626"/>
      <c r="AO2866" s="627"/>
      <c r="AP2866" s="544"/>
      <c r="AQ2866" s="581"/>
      <c r="AR2866" s="586"/>
      <c r="AS2866" s="587"/>
      <c r="AT2866" s="626"/>
      <c r="AU2866" s="627"/>
      <c r="AV2866" s="628"/>
      <c r="AW2866" s="629"/>
      <c r="AX2866" s="632"/>
      <c r="AY2866" s="633"/>
      <c r="AZ2866" s="626"/>
      <c r="BA2866" s="627"/>
      <c r="BB2866" s="544"/>
      <c r="BC2866" s="581"/>
      <c r="BD2866" s="586"/>
      <c r="BE2866" s="587"/>
      <c r="BF2866" s="626"/>
      <c r="BG2866" s="627"/>
      <c r="BH2866" s="628"/>
      <c r="BI2866" s="629"/>
      <c r="BJ2866" s="632"/>
      <c r="BK2866" s="633"/>
      <c r="BL2866" s="626"/>
      <c r="BM2866" s="627"/>
      <c r="BN2866" s="678"/>
      <c r="BO2866" s="679"/>
      <c r="BP2866" s="680"/>
      <c r="BQ2866" s="677"/>
      <c r="BR2866" s="663"/>
      <c r="BS2866" s="663"/>
      <c r="BT2866" s="15"/>
      <c r="BU2866" s="15"/>
      <c r="BV2866" s="95"/>
    </row>
    <row r="2867" spans="1:74" ht="21.75" customHeight="1" x14ac:dyDescent="0.25">
      <c r="A2867" s="95"/>
      <c r="B2867" s="570" t="str">
        <f>IF(ROSTER!B$32="","",ROSTER!B$32)</f>
        <v/>
      </c>
      <c r="C2867" s="572" t="str">
        <f>IF(ROSTER!C$32="","",ROSTER!C$32)</f>
        <v/>
      </c>
      <c r="D2867" s="573"/>
      <c r="E2867" s="574"/>
      <c r="F2867" s="576">
        <f>IF(E2867="y",1,IF(E2867="S",1,0))</f>
        <v>0</v>
      </c>
      <c r="G2867" s="582">
        <f>IF(E2867="S",1,0)</f>
        <v>0</v>
      </c>
      <c r="H2867" s="578"/>
      <c r="I2867" s="543"/>
      <c r="J2867" s="542"/>
      <c r="K2867" s="580"/>
      <c r="L2867" s="584"/>
      <c r="M2867" s="585"/>
      <c r="N2867" s="588">
        <f>L2867+J2867</f>
        <v>0</v>
      </c>
      <c r="O2867" s="589"/>
      <c r="P2867" s="542"/>
      <c r="Q2867" s="580"/>
      <c r="R2867" s="584"/>
      <c r="S2867" s="585"/>
      <c r="T2867" s="588">
        <f>R2867-P2867</f>
        <v>0</v>
      </c>
      <c r="U2867" s="588"/>
      <c r="V2867" s="542"/>
      <c r="W2867" s="543"/>
      <c r="X2867" s="593"/>
      <c r="Y2867" s="543"/>
      <c r="Z2867" s="542"/>
      <c r="AA2867" s="543"/>
      <c r="AB2867" s="542"/>
      <c r="AC2867" s="543"/>
      <c r="AD2867" s="542"/>
      <c r="AE2867" s="580"/>
      <c r="AF2867" s="584"/>
      <c r="AG2867" s="585"/>
      <c r="AH2867" s="595">
        <f>IF(AD2867=0,0,(AF2867/AD2867)*100)</f>
        <v>0</v>
      </c>
      <c r="AI2867" s="596"/>
      <c r="AJ2867" s="542"/>
      <c r="AK2867" s="580"/>
      <c r="AL2867" s="584"/>
      <c r="AM2867" s="585"/>
      <c r="AN2867" s="595">
        <f>IF(AJ2867=0,0,(AL2867/AJ2867)*100)</f>
        <v>0</v>
      </c>
      <c r="AO2867" s="596"/>
      <c r="AP2867" s="542"/>
      <c r="AQ2867" s="580"/>
      <c r="AR2867" s="584"/>
      <c r="AS2867" s="585"/>
      <c r="AT2867" s="595">
        <f>IF(AP2867=0,0,(AR2867/AP2867)*100)</f>
        <v>0</v>
      </c>
      <c r="AU2867" s="596"/>
      <c r="AV2867" s="599">
        <f>AD2867+AJ2867+AP2867</f>
        <v>0</v>
      </c>
      <c r="AW2867" s="600"/>
      <c r="AX2867" s="630">
        <f>AF2867+AL2867+AR2867</f>
        <v>0</v>
      </c>
      <c r="AY2867" s="631"/>
      <c r="AZ2867" s="595">
        <f>IF(AV2867=0,0,(AX2867/AV2867)*100)</f>
        <v>0</v>
      </c>
      <c r="BA2867" s="596"/>
      <c r="BB2867" s="542"/>
      <c r="BC2867" s="580"/>
      <c r="BD2867" s="584"/>
      <c r="BE2867" s="585"/>
      <c r="BF2867" s="595">
        <f>IF(BB2867=0,0,(BD2867/BB2867)*100)</f>
        <v>0</v>
      </c>
      <c r="BG2867" s="596"/>
      <c r="BH2867" s="599">
        <f>AV2867+BB2867</f>
        <v>0</v>
      </c>
      <c r="BI2867" s="600"/>
      <c r="BJ2867" s="630">
        <f>AX2867+BD2867</f>
        <v>0</v>
      </c>
      <c r="BK2867" s="631"/>
      <c r="BL2867" s="595">
        <f>IF(BH2867=0,0,(BJ2867/BH2867)*100)</f>
        <v>0</v>
      </c>
      <c r="BM2867" s="596"/>
      <c r="BN2867" s="656">
        <f>(AF2867*2)+(AL2867*2)+(AR2867*3)+BD2867</f>
        <v>0</v>
      </c>
      <c r="BO2867" s="657"/>
      <c r="BP2867" s="658"/>
      <c r="BQ2867" s="676">
        <f t="shared" ref="BQ2867" si="2794">IF(BS2867=0,0,50*BR2867/BS2867)</f>
        <v>0</v>
      </c>
      <c r="BR2867" s="662">
        <f t="shared" ref="BR2867" si="2795">(BN2867*BU$2843)+(N2867*BU$2844)+(Z2867*BU$2845)+(R2867*BU$2846)+(X2867*BU$2847)+(AB2867*BU$2848)+(V2867*BU$2853)</f>
        <v>0</v>
      </c>
      <c r="BS2867" s="662">
        <f t="shared" ref="BS2867" si="2796">((BB2867-BD2867)*BU$2850)+((AV2867-AX2867)*BU$2849)+(H2867*BU$2851)+(P2867*BU$2852)</f>
        <v>0</v>
      </c>
      <c r="BT2867" s="15"/>
      <c r="BU2867" s="15"/>
      <c r="BV2867" s="95"/>
    </row>
    <row r="2868" spans="1:74" ht="21.75" customHeight="1" x14ac:dyDescent="0.25">
      <c r="A2868" s="95"/>
      <c r="B2868" s="571"/>
      <c r="C2868" s="642" t="str">
        <f>IF(ROSTER!D$32="","",ROSTER!D$32)</f>
        <v/>
      </c>
      <c r="D2868" s="643"/>
      <c r="E2868" s="575"/>
      <c r="F2868" s="577"/>
      <c r="G2868" s="583"/>
      <c r="H2868" s="579"/>
      <c r="I2868" s="545"/>
      <c r="J2868" s="544"/>
      <c r="K2868" s="581"/>
      <c r="L2868" s="586"/>
      <c r="M2868" s="587"/>
      <c r="N2868" s="592" t="s">
        <v>16</v>
      </c>
      <c r="O2868" s="603"/>
      <c r="P2868" s="544"/>
      <c r="Q2868" s="581"/>
      <c r="R2868" s="586"/>
      <c r="S2868" s="587"/>
      <c r="T2868" s="592" t="s">
        <v>16</v>
      </c>
      <c r="U2868" s="592"/>
      <c r="V2868" s="544"/>
      <c r="W2868" s="545"/>
      <c r="X2868" s="594"/>
      <c r="Y2868" s="545"/>
      <c r="Z2868" s="544"/>
      <c r="AA2868" s="545"/>
      <c r="AB2868" s="544"/>
      <c r="AC2868" s="545"/>
      <c r="AD2868" s="544"/>
      <c r="AE2868" s="581"/>
      <c r="AF2868" s="586"/>
      <c r="AG2868" s="587"/>
      <c r="AH2868" s="626"/>
      <c r="AI2868" s="627"/>
      <c r="AJ2868" s="544"/>
      <c r="AK2868" s="581"/>
      <c r="AL2868" s="586"/>
      <c r="AM2868" s="587"/>
      <c r="AN2868" s="626"/>
      <c r="AO2868" s="627"/>
      <c r="AP2868" s="544"/>
      <c r="AQ2868" s="581"/>
      <c r="AR2868" s="586"/>
      <c r="AS2868" s="587"/>
      <c r="AT2868" s="626"/>
      <c r="AU2868" s="627"/>
      <c r="AV2868" s="628"/>
      <c r="AW2868" s="629"/>
      <c r="AX2868" s="632"/>
      <c r="AY2868" s="633"/>
      <c r="AZ2868" s="626"/>
      <c r="BA2868" s="627"/>
      <c r="BB2868" s="544"/>
      <c r="BC2868" s="581"/>
      <c r="BD2868" s="586"/>
      <c r="BE2868" s="587"/>
      <c r="BF2868" s="626"/>
      <c r="BG2868" s="627"/>
      <c r="BH2868" s="628"/>
      <c r="BI2868" s="629"/>
      <c r="BJ2868" s="632"/>
      <c r="BK2868" s="633"/>
      <c r="BL2868" s="626"/>
      <c r="BM2868" s="627"/>
      <c r="BN2868" s="678"/>
      <c r="BO2868" s="679"/>
      <c r="BP2868" s="680"/>
      <c r="BQ2868" s="677"/>
      <c r="BR2868" s="663"/>
      <c r="BS2868" s="663"/>
      <c r="BT2868" s="15"/>
      <c r="BU2868" s="15"/>
      <c r="BV2868" s="95"/>
    </row>
    <row r="2869" spans="1:74" ht="21.75" customHeight="1" x14ac:dyDescent="0.25">
      <c r="A2869" s="95"/>
      <c r="B2869" s="570" t="str">
        <f>IF(ROSTER!B$34="","",ROSTER!B$34)</f>
        <v/>
      </c>
      <c r="C2869" s="572" t="str">
        <f>IF(ROSTER!C$34="","",ROSTER!C$34)</f>
        <v/>
      </c>
      <c r="D2869" s="573"/>
      <c r="E2869" s="574"/>
      <c r="F2869" s="576">
        <f>IF(E2869="y",1,IF(E2869="S",1,0))</f>
        <v>0</v>
      </c>
      <c r="G2869" s="582">
        <f>IF(E2869="S",1,0)</f>
        <v>0</v>
      </c>
      <c r="H2869" s="578"/>
      <c r="I2869" s="543"/>
      <c r="J2869" s="542"/>
      <c r="K2869" s="580"/>
      <c r="L2869" s="584"/>
      <c r="M2869" s="585"/>
      <c r="N2869" s="588">
        <f>L2869+J2869</f>
        <v>0</v>
      </c>
      <c r="O2869" s="589"/>
      <c r="P2869" s="542"/>
      <c r="Q2869" s="580"/>
      <c r="R2869" s="584"/>
      <c r="S2869" s="585"/>
      <c r="T2869" s="588">
        <f>R2869-P2869</f>
        <v>0</v>
      </c>
      <c r="U2869" s="588"/>
      <c r="V2869" s="542"/>
      <c r="W2869" s="543"/>
      <c r="X2869" s="593"/>
      <c r="Y2869" s="543"/>
      <c r="Z2869" s="542"/>
      <c r="AA2869" s="543"/>
      <c r="AB2869" s="542"/>
      <c r="AC2869" s="543"/>
      <c r="AD2869" s="542"/>
      <c r="AE2869" s="580"/>
      <c r="AF2869" s="584"/>
      <c r="AG2869" s="585"/>
      <c r="AH2869" s="595">
        <f>IF(AD2869=0,0,(AF2869/AD2869)*100)</f>
        <v>0</v>
      </c>
      <c r="AI2869" s="596"/>
      <c r="AJ2869" s="542"/>
      <c r="AK2869" s="580"/>
      <c r="AL2869" s="584"/>
      <c r="AM2869" s="585"/>
      <c r="AN2869" s="595">
        <f>IF(AJ2869=0,0,(AL2869/AJ2869)*100)</f>
        <v>0</v>
      </c>
      <c r="AO2869" s="596"/>
      <c r="AP2869" s="542"/>
      <c r="AQ2869" s="580"/>
      <c r="AR2869" s="584"/>
      <c r="AS2869" s="585"/>
      <c r="AT2869" s="595">
        <f>IF(AP2869=0,0,(AR2869/AP2869)*100)</f>
        <v>0</v>
      </c>
      <c r="AU2869" s="596"/>
      <c r="AV2869" s="599">
        <f>AD2869+AJ2869+AP2869</f>
        <v>0</v>
      </c>
      <c r="AW2869" s="600"/>
      <c r="AX2869" s="630">
        <f>AF2869+AL2869+AR2869</f>
        <v>0</v>
      </c>
      <c r="AY2869" s="631"/>
      <c r="AZ2869" s="595">
        <f>IF(AV2869=0,0,(AX2869/AV2869)*100)</f>
        <v>0</v>
      </c>
      <c r="BA2869" s="596"/>
      <c r="BB2869" s="542"/>
      <c r="BC2869" s="580"/>
      <c r="BD2869" s="584"/>
      <c r="BE2869" s="585"/>
      <c r="BF2869" s="595">
        <f>IF(BB2869=0,0,(BD2869/BB2869)*100)</f>
        <v>0</v>
      </c>
      <c r="BG2869" s="596"/>
      <c r="BH2869" s="599">
        <f>AV2869+BB2869</f>
        <v>0</v>
      </c>
      <c r="BI2869" s="600"/>
      <c r="BJ2869" s="630">
        <f>AX2869+BD2869</f>
        <v>0</v>
      </c>
      <c r="BK2869" s="631"/>
      <c r="BL2869" s="595">
        <f>IF(BH2869=0,0,(BJ2869/BH2869)*100)</f>
        <v>0</v>
      </c>
      <c r="BM2869" s="596"/>
      <c r="BN2869" s="656">
        <f>(AF2869*2)+(AL2869*2)+(AR2869*3)+BD2869</f>
        <v>0</v>
      </c>
      <c r="BO2869" s="657"/>
      <c r="BP2869" s="658"/>
      <c r="BQ2869" s="676">
        <f t="shared" ref="BQ2869" si="2797">IF(BS2869=0,0,50*BR2869/BS2869)</f>
        <v>0</v>
      </c>
      <c r="BR2869" s="662">
        <f t="shared" ref="BR2869" si="2798">(BN2869*BU$2843)+(N2869*BU$2844)+(Z2869*BU$2845)+(R2869*BU$2846)+(X2869*BU$2847)+(AB2869*BU$2848)+(V2869*BU$2853)</f>
        <v>0</v>
      </c>
      <c r="BS2869" s="662">
        <f t="shared" ref="BS2869" si="2799">((BB2869-BD2869)*BU$2850)+((AV2869-AX2869)*BU$2849)+(H2869*BU$2851)+(P2869*BU$2852)</f>
        <v>0</v>
      </c>
      <c r="BT2869" s="15"/>
      <c r="BU2869" s="15"/>
      <c r="BV2869" s="95"/>
    </row>
    <row r="2870" spans="1:74" ht="21.75" customHeight="1" x14ac:dyDescent="0.25">
      <c r="A2870" s="95"/>
      <c r="B2870" s="571"/>
      <c r="C2870" s="642" t="str">
        <f>IF(ROSTER!D$34="","",ROSTER!D$34)</f>
        <v/>
      </c>
      <c r="D2870" s="643"/>
      <c r="E2870" s="575"/>
      <c r="F2870" s="577"/>
      <c r="G2870" s="583"/>
      <c r="H2870" s="579"/>
      <c r="I2870" s="545"/>
      <c r="J2870" s="544"/>
      <c r="K2870" s="581"/>
      <c r="L2870" s="586"/>
      <c r="M2870" s="587"/>
      <c r="N2870" s="592" t="s">
        <v>16</v>
      </c>
      <c r="O2870" s="603"/>
      <c r="P2870" s="544"/>
      <c r="Q2870" s="581"/>
      <c r="R2870" s="586"/>
      <c r="S2870" s="587"/>
      <c r="T2870" s="592" t="s">
        <v>16</v>
      </c>
      <c r="U2870" s="592"/>
      <c r="V2870" s="544"/>
      <c r="W2870" s="545"/>
      <c r="X2870" s="594"/>
      <c r="Y2870" s="545"/>
      <c r="Z2870" s="544"/>
      <c r="AA2870" s="545"/>
      <c r="AB2870" s="544"/>
      <c r="AC2870" s="545"/>
      <c r="AD2870" s="544"/>
      <c r="AE2870" s="581"/>
      <c r="AF2870" s="586"/>
      <c r="AG2870" s="587"/>
      <c r="AH2870" s="626"/>
      <c r="AI2870" s="627"/>
      <c r="AJ2870" s="544"/>
      <c r="AK2870" s="581"/>
      <c r="AL2870" s="586"/>
      <c r="AM2870" s="587"/>
      <c r="AN2870" s="626"/>
      <c r="AO2870" s="627"/>
      <c r="AP2870" s="544"/>
      <c r="AQ2870" s="581"/>
      <c r="AR2870" s="586"/>
      <c r="AS2870" s="587"/>
      <c r="AT2870" s="626"/>
      <c r="AU2870" s="627"/>
      <c r="AV2870" s="628"/>
      <c r="AW2870" s="629"/>
      <c r="AX2870" s="632"/>
      <c r="AY2870" s="633"/>
      <c r="AZ2870" s="626"/>
      <c r="BA2870" s="627"/>
      <c r="BB2870" s="544"/>
      <c r="BC2870" s="581"/>
      <c r="BD2870" s="586"/>
      <c r="BE2870" s="587"/>
      <c r="BF2870" s="626"/>
      <c r="BG2870" s="627"/>
      <c r="BH2870" s="628"/>
      <c r="BI2870" s="629"/>
      <c r="BJ2870" s="632"/>
      <c r="BK2870" s="633"/>
      <c r="BL2870" s="626"/>
      <c r="BM2870" s="627"/>
      <c r="BN2870" s="678"/>
      <c r="BO2870" s="679"/>
      <c r="BP2870" s="680"/>
      <c r="BQ2870" s="677"/>
      <c r="BR2870" s="663"/>
      <c r="BS2870" s="663"/>
      <c r="BT2870" s="15"/>
      <c r="BU2870" s="15"/>
      <c r="BV2870" s="95"/>
    </row>
    <row r="2871" spans="1:74" ht="21.75" customHeight="1" x14ac:dyDescent="0.25">
      <c r="A2871" s="95"/>
      <c r="B2871" s="570" t="str">
        <f>IF(ROSTER!B$36="","",ROSTER!B$36)</f>
        <v/>
      </c>
      <c r="C2871" s="572" t="str">
        <f>IF(ROSTER!C$36="","",ROSTER!C$36)</f>
        <v/>
      </c>
      <c r="D2871" s="573"/>
      <c r="E2871" s="574"/>
      <c r="F2871" s="576">
        <f>IF(E2871="y",1,IF(E2871="S",1,0))</f>
        <v>0</v>
      </c>
      <c r="G2871" s="582">
        <f>IF(E2871="S",1,0)</f>
        <v>0</v>
      </c>
      <c r="H2871" s="578"/>
      <c r="I2871" s="543"/>
      <c r="J2871" s="542"/>
      <c r="K2871" s="580"/>
      <c r="L2871" s="584"/>
      <c r="M2871" s="585"/>
      <c r="N2871" s="588">
        <f>L2871+J2871</f>
        <v>0</v>
      </c>
      <c r="O2871" s="589"/>
      <c r="P2871" s="542"/>
      <c r="Q2871" s="580"/>
      <c r="R2871" s="584"/>
      <c r="S2871" s="585"/>
      <c r="T2871" s="588">
        <f>R2871-P2871</f>
        <v>0</v>
      </c>
      <c r="U2871" s="588"/>
      <c r="V2871" s="542"/>
      <c r="W2871" s="543"/>
      <c r="X2871" s="593"/>
      <c r="Y2871" s="543"/>
      <c r="Z2871" s="542"/>
      <c r="AA2871" s="543"/>
      <c r="AB2871" s="542"/>
      <c r="AC2871" s="543"/>
      <c r="AD2871" s="542"/>
      <c r="AE2871" s="580"/>
      <c r="AF2871" s="584"/>
      <c r="AG2871" s="585"/>
      <c r="AH2871" s="595">
        <f>IF(AD2871=0,0,(AF2871/AD2871)*100)</f>
        <v>0</v>
      </c>
      <c r="AI2871" s="596"/>
      <c r="AJ2871" s="542"/>
      <c r="AK2871" s="580"/>
      <c r="AL2871" s="584"/>
      <c r="AM2871" s="585"/>
      <c r="AN2871" s="595">
        <f>IF(AJ2871=0,0,(AL2871/AJ2871)*100)</f>
        <v>0</v>
      </c>
      <c r="AO2871" s="596"/>
      <c r="AP2871" s="542"/>
      <c r="AQ2871" s="580"/>
      <c r="AR2871" s="584"/>
      <c r="AS2871" s="585"/>
      <c r="AT2871" s="595">
        <f>IF(AP2871=0,0,(AR2871/AP2871)*100)</f>
        <v>0</v>
      </c>
      <c r="AU2871" s="596"/>
      <c r="AV2871" s="599">
        <f>AD2871+AJ2871+AP2871</f>
        <v>0</v>
      </c>
      <c r="AW2871" s="600"/>
      <c r="AX2871" s="630">
        <f>AF2871+AL2871+AR2871</f>
        <v>0</v>
      </c>
      <c r="AY2871" s="631"/>
      <c r="AZ2871" s="595">
        <f>IF(AV2871=0,0,(AX2871/AV2871)*100)</f>
        <v>0</v>
      </c>
      <c r="BA2871" s="596"/>
      <c r="BB2871" s="542"/>
      <c r="BC2871" s="580"/>
      <c r="BD2871" s="584"/>
      <c r="BE2871" s="585"/>
      <c r="BF2871" s="595">
        <f>IF(BB2871=0,0,(BD2871/BB2871)*100)</f>
        <v>0</v>
      </c>
      <c r="BG2871" s="596"/>
      <c r="BH2871" s="599">
        <f>AV2871+BB2871</f>
        <v>0</v>
      </c>
      <c r="BI2871" s="600"/>
      <c r="BJ2871" s="630">
        <f>AX2871+BD2871</f>
        <v>0</v>
      </c>
      <c r="BK2871" s="631"/>
      <c r="BL2871" s="595">
        <f>IF(BH2871=0,0,(BJ2871/BH2871)*100)</f>
        <v>0</v>
      </c>
      <c r="BM2871" s="596"/>
      <c r="BN2871" s="656">
        <f>(AF2871*2)+(AL2871*2)+(AR2871*3)+BD2871</f>
        <v>0</v>
      </c>
      <c r="BO2871" s="657"/>
      <c r="BP2871" s="658"/>
      <c r="BQ2871" s="676">
        <f t="shared" ref="BQ2871" si="2800">IF(BS2871=0,0,50*BR2871/BS2871)</f>
        <v>0</v>
      </c>
      <c r="BR2871" s="662">
        <f t="shared" ref="BR2871" si="2801">(BN2871*BU$2843)+(N2871*BU$2844)+(Z2871*BU$2845)+(R2871*BU$2846)+(X2871*BU$2847)+(AB2871*BU$2848)+(V2871*BU$2853)</f>
        <v>0</v>
      </c>
      <c r="BS2871" s="662">
        <f t="shared" ref="BS2871" si="2802">((BB2871-BD2871)*BU$2850)+((AV2871-AX2871)*BU$2849)+(H2871*BU$2851)+(P2871*BU$2852)</f>
        <v>0</v>
      </c>
      <c r="BT2871" s="15"/>
      <c r="BU2871" s="15"/>
      <c r="BV2871" s="95"/>
    </row>
    <row r="2872" spans="1:74" ht="21.75" customHeight="1" x14ac:dyDescent="0.25">
      <c r="A2872" s="95"/>
      <c r="B2872" s="571"/>
      <c r="C2872" s="642" t="str">
        <f>IF(ROSTER!D$36="","",ROSTER!D$36)</f>
        <v/>
      </c>
      <c r="D2872" s="643"/>
      <c r="E2872" s="575"/>
      <c r="F2872" s="577"/>
      <c r="G2872" s="583"/>
      <c r="H2872" s="579"/>
      <c r="I2872" s="545"/>
      <c r="J2872" s="544"/>
      <c r="K2872" s="581"/>
      <c r="L2872" s="586"/>
      <c r="M2872" s="587"/>
      <c r="N2872" s="592" t="s">
        <v>16</v>
      </c>
      <c r="O2872" s="603"/>
      <c r="P2872" s="544"/>
      <c r="Q2872" s="581"/>
      <c r="R2872" s="586"/>
      <c r="S2872" s="587"/>
      <c r="T2872" s="592" t="s">
        <v>16</v>
      </c>
      <c r="U2872" s="592"/>
      <c r="V2872" s="544"/>
      <c r="W2872" s="545"/>
      <c r="X2872" s="594"/>
      <c r="Y2872" s="545"/>
      <c r="Z2872" s="544"/>
      <c r="AA2872" s="545"/>
      <c r="AB2872" s="544"/>
      <c r="AC2872" s="545"/>
      <c r="AD2872" s="544"/>
      <c r="AE2872" s="581"/>
      <c r="AF2872" s="586"/>
      <c r="AG2872" s="587"/>
      <c r="AH2872" s="626"/>
      <c r="AI2872" s="627"/>
      <c r="AJ2872" s="544"/>
      <c r="AK2872" s="581"/>
      <c r="AL2872" s="586"/>
      <c r="AM2872" s="587"/>
      <c r="AN2872" s="626"/>
      <c r="AO2872" s="627"/>
      <c r="AP2872" s="544"/>
      <c r="AQ2872" s="581"/>
      <c r="AR2872" s="586"/>
      <c r="AS2872" s="587"/>
      <c r="AT2872" s="626"/>
      <c r="AU2872" s="627"/>
      <c r="AV2872" s="628"/>
      <c r="AW2872" s="629"/>
      <c r="AX2872" s="632"/>
      <c r="AY2872" s="633"/>
      <c r="AZ2872" s="626"/>
      <c r="BA2872" s="627"/>
      <c r="BB2872" s="544"/>
      <c r="BC2872" s="581"/>
      <c r="BD2872" s="586"/>
      <c r="BE2872" s="587"/>
      <c r="BF2872" s="626"/>
      <c r="BG2872" s="627"/>
      <c r="BH2872" s="628"/>
      <c r="BI2872" s="629"/>
      <c r="BJ2872" s="632"/>
      <c r="BK2872" s="633"/>
      <c r="BL2872" s="626"/>
      <c r="BM2872" s="627"/>
      <c r="BN2872" s="678"/>
      <c r="BO2872" s="679"/>
      <c r="BP2872" s="680"/>
      <c r="BQ2872" s="677"/>
      <c r="BR2872" s="663"/>
      <c r="BS2872" s="663"/>
      <c r="BT2872" s="15"/>
      <c r="BU2872" s="15"/>
      <c r="BV2872" s="95"/>
    </row>
    <row r="2873" spans="1:74" ht="21.75" customHeight="1" x14ac:dyDescent="0.25">
      <c r="A2873" s="95"/>
      <c r="B2873" s="570" t="str">
        <f>IF(ROSTER!B$38="","",ROSTER!B$38)</f>
        <v/>
      </c>
      <c r="C2873" s="572" t="str">
        <f>IF(ROSTER!C$38="","",ROSTER!C$38)</f>
        <v/>
      </c>
      <c r="D2873" s="573"/>
      <c r="E2873" s="574"/>
      <c r="F2873" s="576">
        <f>IF(E2873="y",1,IF(E2873="S",1,0))</f>
        <v>0</v>
      </c>
      <c r="G2873" s="582">
        <f>IF(E2873="S",1,0)</f>
        <v>0</v>
      </c>
      <c r="H2873" s="578"/>
      <c r="I2873" s="543"/>
      <c r="J2873" s="542"/>
      <c r="K2873" s="580"/>
      <c r="L2873" s="584"/>
      <c r="M2873" s="585"/>
      <c r="N2873" s="588">
        <f>L2873+J2873</f>
        <v>0</v>
      </c>
      <c r="O2873" s="589"/>
      <c r="P2873" s="542"/>
      <c r="Q2873" s="580"/>
      <c r="R2873" s="584"/>
      <c r="S2873" s="585"/>
      <c r="T2873" s="588">
        <f>R2873-P2873</f>
        <v>0</v>
      </c>
      <c r="U2873" s="588"/>
      <c r="V2873" s="542"/>
      <c r="W2873" s="543"/>
      <c r="X2873" s="593"/>
      <c r="Y2873" s="543"/>
      <c r="Z2873" s="542"/>
      <c r="AA2873" s="543"/>
      <c r="AB2873" s="542"/>
      <c r="AC2873" s="543"/>
      <c r="AD2873" s="542"/>
      <c r="AE2873" s="580"/>
      <c r="AF2873" s="584"/>
      <c r="AG2873" s="585"/>
      <c r="AH2873" s="595">
        <f>IF(AD2873=0,0,(AF2873/AD2873)*100)</f>
        <v>0</v>
      </c>
      <c r="AI2873" s="596"/>
      <c r="AJ2873" s="542"/>
      <c r="AK2873" s="580"/>
      <c r="AL2873" s="584"/>
      <c r="AM2873" s="585"/>
      <c r="AN2873" s="595">
        <f>IF(AJ2873=0,0,(AL2873/AJ2873)*100)</f>
        <v>0</v>
      </c>
      <c r="AO2873" s="596"/>
      <c r="AP2873" s="542"/>
      <c r="AQ2873" s="580"/>
      <c r="AR2873" s="584"/>
      <c r="AS2873" s="585"/>
      <c r="AT2873" s="595">
        <f>IF(AP2873=0,0,(AR2873/AP2873)*100)</f>
        <v>0</v>
      </c>
      <c r="AU2873" s="596"/>
      <c r="AV2873" s="599">
        <f>AD2873+AJ2873+AP2873</f>
        <v>0</v>
      </c>
      <c r="AW2873" s="600"/>
      <c r="AX2873" s="630">
        <f>AF2873+AL2873+AR2873</f>
        <v>0</v>
      </c>
      <c r="AY2873" s="631"/>
      <c r="AZ2873" s="595">
        <f>IF(AV2873=0,0,(AX2873/AV2873)*100)</f>
        <v>0</v>
      </c>
      <c r="BA2873" s="596"/>
      <c r="BB2873" s="542"/>
      <c r="BC2873" s="580"/>
      <c r="BD2873" s="584"/>
      <c r="BE2873" s="585"/>
      <c r="BF2873" s="595">
        <f>IF(BB2873=0,0,(BD2873/BB2873)*100)</f>
        <v>0</v>
      </c>
      <c r="BG2873" s="596"/>
      <c r="BH2873" s="599">
        <f>AV2873+BB2873</f>
        <v>0</v>
      </c>
      <c r="BI2873" s="600"/>
      <c r="BJ2873" s="630">
        <f>AX2873+BD2873</f>
        <v>0</v>
      </c>
      <c r="BK2873" s="631"/>
      <c r="BL2873" s="595">
        <f>IF(BH2873=0,0,(BJ2873/BH2873)*100)</f>
        <v>0</v>
      </c>
      <c r="BM2873" s="596"/>
      <c r="BN2873" s="656">
        <f>(AF2873*2)+(AL2873*2)+(AR2873*3)+BD2873</f>
        <v>0</v>
      </c>
      <c r="BO2873" s="657"/>
      <c r="BP2873" s="658"/>
      <c r="BQ2873" s="676">
        <f t="shared" ref="BQ2873" si="2803">IF(BS2873=0,0,50*BR2873/BS2873)</f>
        <v>0</v>
      </c>
      <c r="BR2873" s="662">
        <f t="shared" ref="BR2873" si="2804">(BN2873*BU$2843)+(N2873*BU$2844)+(Z2873*BU$2845)+(R2873*BU$2846)+(X2873*BU$2847)+(AB2873*BU$2848)+(V2873*BU$2853)</f>
        <v>0</v>
      </c>
      <c r="BS2873" s="662">
        <f t="shared" ref="BS2873" si="2805">((BB2873-BD2873)*BU$2850)+((AV2873-AX2873)*BU$2849)+(H2873*BU$2851)+(P2873*BU$2852)</f>
        <v>0</v>
      </c>
      <c r="BT2873" s="15"/>
      <c r="BU2873" s="15"/>
      <c r="BV2873" s="95"/>
    </row>
    <row r="2874" spans="1:74" ht="21.75" customHeight="1" x14ac:dyDescent="0.25">
      <c r="A2874" s="95"/>
      <c r="B2874" s="571"/>
      <c r="C2874" s="642" t="str">
        <f>IF(ROSTER!D$38="","",ROSTER!D$38)</f>
        <v/>
      </c>
      <c r="D2874" s="643"/>
      <c r="E2874" s="575"/>
      <c r="F2874" s="577"/>
      <c r="G2874" s="583"/>
      <c r="H2874" s="579"/>
      <c r="I2874" s="545"/>
      <c r="J2874" s="544"/>
      <c r="K2874" s="581"/>
      <c r="L2874" s="586"/>
      <c r="M2874" s="587"/>
      <c r="N2874" s="592" t="s">
        <v>16</v>
      </c>
      <c r="O2874" s="603"/>
      <c r="P2874" s="544"/>
      <c r="Q2874" s="581"/>
      <c r="R2874" s="586"/>
      <c r="S2874" s="587"/>
      <c r="T2874" s="592" t="s">
        <v>16</v>
      </c>
      <c r="U2874" s="592"/>
      <c r="V2874" s="544"/>
      <c r="W2874" s="545"/>
      <c r="X2874" s="594"/>
      <c r="Y2874" s="545"/>
      <c r="Z2874" s="544"/>
      <c r="AA2874" s="545"/>
      <c r="AB2874" s="544"/>
      <c r="AC2874" s="545"/>
      <c r="AD2874" s="544"/>
      <c r="AE2874" s="581"/>
      <c r="AF2874" s="586"/>
      <c r="AG2874" s="587"/>
      <c r="AH2874" s="626"/>
      <c r="AI2874" s="627"/>
      <c r="AJ2874" s="544"/>
      <c r="AK2874" s="581"/>
      <c r="AL2874" s="586"/>
      <c r="AM2874" s="587"/>
      <c r="AN2874" s="626"/>
      <c r="AO2874" s="627"/>
      <c r="AP2874" s="544"/>
      <c r="AQ2874" s="581"/>
      <c r="AR2874" s="586"/>
      <c r="AS2874" s="587"/>
      <c r="AT2874" s="626"/>
      <c r="AU2874" s="627"/>
      <c r="AV2874" s="628"/>
      <c r="AW2874" s="629"/>
      <c r="AX2874" s="632"/>
      <c r="AY2874" s="633"/>
      <c r="AZ2874" s="626"/>
      <c r="BA2874" s="627"/>
      <c r="BB2874" s="544"/>
      <c r="BC2874" s="581"/>
      <c r="BD2874" s="586"/>
      <c r="BE2874" s="587"/>
      <c r="BF2874" s="626"/>
      <c r="BG2874" s="627"/>
      <c r="BH2874" s="628"/>
      <c r="BI2874" s="629"/>
      <c r="BJ2874" s="632"/>
      <c r="BK2874" s="633"/>
      <c r="BL2874" s="626"/>
      <c r="BM2874" s="627"/>
      <c r="BN2874" s="678"/>
      <c r="BO2874" s="679"/>
      <c r="BP2874" s="680"/>
      <c r="BQ2874" s="677"/>
      <c r="BR2874" s="663"/>
      <c r="BS2874" s="663"/>
      <c r="BT2874" s="15"/>
      <c r="BU2874" s="15"/>
      <c r="BV2874" s="95"/>
    </row>
    <row r="2875" spans="1:74" ht="21.75" customHeight="1" x14ac:dyDescent="0.25">
      <c r="A2875" s="95"/>
      <c r="B2875" s="570" t="str">
        <f>IF(ROSTER!B$40="","",ROSTER!B$40)</f>
        <v/>
      </c>
      <c r="C2875" s="572" t="str">
        <f>IF(ROSTER!C$40="","",ROSTER!C$40)</f>
        <v/>
      </c>
      <c r="D2875" s="573"/>
      <c r="E2875" s="574"/>
      <c r="F2875" s="576">
        <f>IF(E2875="y",1,IF(E2875="S",1,0))</f>
        <v>0</v>
      </c>
      <c r="G2875" s="582">
        <f>IF(E2875="S",1,0)</f>
        <v>0</v>
      </c>
      <c r="H2875" s="578"/>
      <c r="I2875" s="543"/>
      <c r="J2875" s="542"/>
      <c r="K2875" s="580"/>
      <c r="L2875" s="584"/>
      <c r="M2875" s="585"/>
      <c r="N2875" s="588">
        <f>L2875+J2875</f>
        <v>0</v>
      </c>
      <c r="O2875" s="589"/>
      <c r="P2875" s="542"/>
      <c r="Q2875" s="580"/>
      <c r="R2875" s="584"/>
      <c r="S2875" s="585"/>
      <c r="T2875" s="588">
        <f>R2875-P2875</f>
        <v>0</v>
      </c>
      <c r="U2875" s="588"/>
      <c r="V2875" s="542"/>
      <c r="W2875" s="543"/>
      <c r="X2875" s="593"/>
      <c r="Y2875" s="543"/>
      <c r="Z2875" s="542"/>
      <c r="AA2875" s="543"/>
      <c r="AB2875" s="542"/>
      <c r="AC2875" s="543"/>
      <c r="AD2875" s="542"/>
      <c r="AE2875" s="580"/>
      <c r="AF2875" s="584"/>
      <c r="AG2875" s="585"/>
      <c r="AH2875" s="595">
        <f>IF(AD2875=0,0,(AF2875/AD2875)*100)</f>
        <v>0</v>
      </c>
      <c r="AI2875" s="596"/>
      <c r="AJ2875" s="542"/>
      <c r="AK2875" s="580"/>
      <c r="AL2875" s="584"/>
      <c r="AM2875" s="585"/>
      <c r="AN2875" s="595">
        <f>IF(AJ2875=0,0,(AL2875/AJ2875)*100)</f>
        <v>0</v>
      </c>
      <c r="AO2875" s="596"/>
      <c r="AP2875" s="542"/>
      <c r="AQ2875" s="580"/>
      <c r="AR2875" s="584"/>
      <c r="AS2875" s="585"/>
      <c r="AT2875" s="595">
        <f>IF(AP2875=0,0,(AR2875/AP2875)*100)</f>
        <v>0</v>
      </c>
      <c r="AU2875" s="596"/>
      <c r="AV2875" s="599">
        <f>AD2875+AJ2875+AP2875</f>
        <v>0</v>
      </c>
      <c r="AW2875" s="600"/>
      <c r="AX2875" s="630">
        <f>AF2875+AL2875+AR2875</f>
        <v>0</v>
      </c>
      <c r="AY2875" s="631"/>
      <c r="AZ2875" s="595">
        <f>IF(AV2875=0,0,(AX2875/AV2875)*100)</f>
        <v>0</v>
      </c>
      <c r="BA2875" s="596"/>
      <c r="BB2875" s="542"/>
      <c r="BC2875" s="580"/>
      <c r="BD2875" s="584"/>
      <c r="BE2875" s="585"/>
      <c r="BF2875" s="595">
        <f>IF(BB2875=0,0,(BD2875/BB2875)*100)</f>
        <v>0</v>
      </c>
      <c r="BG2875" s="596"/>
      <c r="BH2875" s="599">
        <f>AV2875+BB2875</f>
        <v>0</v>
      </c>
      <c r="BI2875" s="600"/>
      <c r="BJ2875" s="630">
        <f>AX2875+BD2875</f>
        <v>0</v>
      </c>
      <c r="BK2875" s="631"/>
      <c r="BL2875" s="595">
        <f>IF(BH2875=0,0,(BJ2875/BH2875)*100)</f>
        <v>0</v>
      </c>
      <c r="BM2875" s="596"/>
      <c r="BN2875" s="656">
        <f>(AF2875*2)+(AL2875*2)+(AR2875*3)+BD2875</f>
        <v>0</v>
      </c>
      <c r="BO2875" s="657"/>
      <c r="BP2875" s="658"/>
      <c r="BQ2875" s="676">
        <f t="shared" ref="BQ2875" si="2806">IF(BS2875=0,0,50*BR2875/BS2875)</f>
        <v>0</v>
      </c>
      <c r="BR2875" s="662">
        <f t="shared" ref="BR2875" si="2807">(BN2875*BU$2843)+(N2875*BU$2844)+(Z2875*BU$2845)+(R2875*BU$2846)+(X2875*BU$2847)+(AB2875*BU$2848)+(V2875*BU$2853)</f>
        <v>0</v>
      </c>
      <c r="BS2875" s="662">
        <f t="shared" ref="BS2875" si="2808">((BB2875-BD2875)*BU$2850)+((AV2875-AX2875)*BU$2849)+(H2875*BU$2851)+(P2875*BU$2852)</f>
        <v>0</v>
      </c>
      <c r="BT2875" s="15"/>
      <c r="BU2875" s="15"/>
      <c r="BV2875" s="95"/>
    </row>
    <row r="2876" spans="1:74" ht="21.75" customHeight="1" x14ac:dyDescent="0.25">
      <c r="A2876" s="95"/>
      <c r="B2876" s="571"/>
      <c r="C2876" s="642" t="str">
        <f>IF(ROSTER!D$40="","",ROSTER!D$40)</f>
        <v/>
      </c>
      <c r="D2876" s="643"/>
      <c r="E2876" s="575"/>
      <c r="F2876" s="577"/>
      <c r="G2876" s="583"/>
      <c r="H2876" s="579"/>
      <c r="I2876" s="545"/>
      <c r="J2876" s="544"/>
      <c r="K2876" s="581"/>
      <c r="L2876" s="586"/>
      <c r="M2876" s="587"/>
      <c r="N2876" s="592" t="s">
        <v>16</v>
      </c>
      <c r="O2876" s="603"/>
      <c r="P2876" s="544"/>
      <c r="Q2876" s="581"/>
      <c r="R2876" s="586"/>
      <c r="S2876" s="587"/>
      <c r="T2876" s="592" t="s">
        <v>16</v>
      </c>
      <c r="U2876" s="592"/>
      <c r="V2876" s="544"/>
      <c r="W2876" s="545"/>
      <c r="X2876" s="594"/>
      <c r="Y2876" s="545"/>
      <c r="Z2876" s="544"/>
      <c r="AA2876" s="545"/>
      <c r="AB2876" s="544"/>
      <c r="AC2876" s="545"/>
      <c r="AD2876" s="544"/>
      <c r="AE2876" s="581"/>
      <c r="AF2876" s="586"/>
      <c r="AG2876" s="587"/>
      <c r="AH2876" s="626"/>
      <c r="AI2876" s="627"/>
      <c r="AJ2876" s="544"/>
      <c r="AK2876" s="581"/>
      <c r="AL2876" s="586"/>
      <c r="AM2876" s="587"/>
      <c r="AN2876" s="626"/>
      <c r="AO2876" s="627"/>
      <c r="AP2876" s="544"/>
      <c r="AQ2876" s="581"/>
      <c r="AR2876" s="586"/>
      <c r="AS2876" s="587"/>
      <c r="AT2876" s="626"/>
      <c r="AU2876" s="627"/>
      <c r="AV2876" s="628"/>
      <c r="AW2876" s="629"/>
      <c r="AX2876" s="632"/>
      <c r="AY2876" s="633"/>
      <c r="AZ2876" s="626"/>
      <c r="BA2876" s="627"/>
      <c r="BB2876" s="544"/>
      <c r="BC2876" s="581"/>
      <c r="BD2876" s="586"/>
      <c r="BE2876" s="587"/>
      <c r="BF2876" s="626"/>
      <c r="BG2876" s="627"/>
      <c r="BH2876" s="628"/>
      <c r="BI2876" s="629"/>
      <c r="BJ2876" s="632"/>
      <c r="BK2876" s="633"/>
      <c r="BL2876" s="626"/>
      <c r="BM2876" s="627"/>
      <c r="BN2876" s="678"/>
      <c r="BO2876" s="679"/>
      <c r="BP2876" s="680"/>
      <c r="BQ2876" s="677"/>
      <c r="BR2876" s="663"/>
      <c r="BS2876" s="663"/>
      <c r="BT2876" s="15"/>
      <c r="BU2876" s="15"/>
      <c r="BV2876" s="95"/>
    </row>
    <row r="2877" spans="1:74" ht="21.75" customHeight="1" x14ac:dyDescent="0.25">
      <c r="A2877" s="95"/>
      <c r="B2877" s="570" t="str">
        <f>IF(ROSTER!B$42="","",ROSTER!B$42)</f>
        <v/>
      </c>
      <c r="C2877" s="572" t="str">
        <f>IF(ROSTER!C$42="","",ROSTER!C$42)</f>
        <v/>
      </c>
      <c r="D2877" s="573"/>
      <c r="E2877" s="574"/>
      <c r="F2877" s="576">
        <f>IF(E2877="y",1,IF(E2877="S",1,0))</f>
        <v>0</v>
      </c>
      <c r="G2877" s="582">
        <f>IF(E2877="S",1,0)</f>
        <v>0</v>
      </c>
      <c r="H2877" s="578"/>
      <c r="I2877" s="543"/>
      <c r="J2877" s="542"/>
      <c r="K2877" s="580"/>
      <c r="L2877" s="584"/>
      <c r="M2877" s="585"/>
      <c r="N2877" s="588">
        <f>L2877+J2877</f>
        <v>0</v>
      </c>
      <c r="O2877" s="589"/>
      <c r="P2877" s="542"/>
      <c r="Q2877" s="580"/>
      <c r="R2877" s="584"/>
      <c r="S2877" s="585"/>
      <c r="T2877" s="588">
        <f>R2877-P2877</f>
        <v>0</v>
      </c>
      <c r="U2877" s="588"/>
      <c r="V2877" s="542"/>
      <c r="W2877" s="543"/>
      <c r="X2877" s="593"/>
      <c r="Y2877" s="543"/>
      <c r="Z2877" s="542"/>
      <c r="AA2877" s="543"/>
      <c r="AB2877" s="542"/>
      <c r="AC2877" s="543"/>
      <c r="AD2877" s="542"/>
      <c r="AE2877" s="580"/>
      <c r="AF2877" s="584"/>
      <c r="AG2877" s="585"/>
      <c r="AH2877" s="595">
        <f>IF(AD2877=0,0,(AF2877/AD2877)*100)</f>
        <v>0</v>
      </c>
      <c r="AI2877" s="596"/>
      <c r="AJ2877" s="542"/>
      <c r="AK2877" s="580"/>
      <c r="AL2877" s="584"/>
      <c r="AM2877" s="585"/>
      <c r="AN2877" s="595">
        <f>IF(AJ2877=0,0,(AL2877/AJ2877)*100)</f>
        <v>0</v>
      </c>
      <c r="AO2877" s="596"/>
      <c r="AP2877" s="542"/>
      <c r="AQ2877" s="580"/>
      <c r="AR2877" s="584"/>
      <c r="AS2877" s="585"/>
      <c r="AT2877" s="595">
        <f>IF(AP2877=0,0,(AR2877/AP2877)*100)</f>
        <v>0</v>
      </c>
      <c r="AU2877" s="596"/>
      <c r="AV2877" s="599">
        <f>AD2877+AJ2877+AP2877</f>
        <v>0</v>
      </c>
      <c r="AW2877" s="600"/>
      <c r="AX2877" s="630">
        <f>AF2877+AL2877+AR2877</f>
        <v>0</v>
      </c>
      <c r="AY2877" s="631"/>
      <c r="AZ2877" s="595">
        <f>IF(AV2877=0,0,(AX2877/AV2877)*100)</f>
        <v>0</v>
      </c>
      <c r="BA2877" s="596"/>
      <c r="BB2877" s="542"/>
      <c r="BC2877" s="580"/>
      <c r="BD2877" s="584"/>
      <c r="BE2877" s="585"/>
      <c r="BF2877" s="595">
        <f>IF(BB2877=0,0,(BD2877/BB2877)*100)</f>
        <v>0</v>
      </c>
      <c r="BG2877" s="596"/>
      <c r="BH2877" s="599">
        <f>AV2877+BB2877</f>
        <v>0</v>
      </c>
      <c r="BI2877" s="600"/>
      <c r="BJ2877" s="630">
        <f>AX2877+BD2877</f>
        <v>0</v>
      </c>
      <c r="BK2877" s="631"/>
      <c r="BL2877" s="595">
        <f>IF(BH2877=0,0,(BJ2877/BH2877)*100)</f>
        <v>0</v>
      </c>
      <c r="BM2877" s="596"/>
      <c r="BN2877" s="656">
        <f>(AF2877*2)+(AL2877*2)+(AR2877*3)+BD2877</f>
        <v>0</v>
      </c>
      <c r="BO2877" s="657"/>
      <c r="BP2877" s="658"/>
      <c r="BQ2877" s="676">
        <f t="shared" ref="BQ2877" si="2809">IF(BS2877=0,0,50*BR2877/BS2877)</f>
        <v>0</v>
      </c>
      <c r="BR2877" s="662">
        <f t="shared" ref="BR2877" si="2810">(BN2877*BU$2843)+(N2877*BU$2844)+(Z2877*BU$2845)+(R2877*BU$2846)+(X2877*BU$2847)+(AB2877*BU$2848)+(V2877*BU$2853)</f>
        <v>0</v>
      </c>
      <c r="BS2877" s="662">
        <f t="shared" ref="BS2877" si="2811">((BB2877-BD2877)*BU$2850)+((AV2877-AX2877)*BU$2849)+(H2877*BU$2851)+(P2877*BU$2852)</f>
        <v>0</v>
      </c>
      <c r="BT2877" s="15"/>
      <c r="BU2877" s="15"/>
      <c r="BV2877" s="95"/>
    </row>
    <row r="2878" spans="1:74" ht="21.75" customHeight="1" x14ac:dyDescent="0.25">
      <c r="A2878" s="95"/>
      <c r="B2878" s="571"/>
      <c r="C2878" s="642" t="str">
        <f>IF(ROSTER!D$42="","",ROSTER!D$42)</f>
        <v/>
      </c>
      <c r="D2878" s="643"/>
      <c r="E2878" s="575"/>
      <c r="F2878" s="577"/>
      <c r="G2878" s="583"/>
      <c r="H2878" s="579"/>
      <c r="I2878" s="545"/>
      <c r="J2878" s="544"/>
      <c r="K2878" s="581"/>
      <c r="L2878" s="586"/>
      <c r="M2878" s="587"/>
      <c r="N2878" s="592" t="s">
        <v>16</v>
      </c>
      <c r="O2878" s="603"/>
      <c r="P2878" s="544"/>
      <c r="Q2878" s="581"/>
      <c r="R2878" s="586"/>
      <c r="S2878" s="587"/>
      <c r="T2878" s="592" t="s">
        <v>16</v>
      </c>
      <c r="U2878" s="592"/>
      <c r="V2878" s="544"/>
      <c r="W2878" s="545"/>
      <c r="X2878" s="594"/>
      <c r="Y2878" s="545"/>
      <c r="Z2878" s="544"/>
      <c r="AA2878" s="545"/>
      <c r="AB2878" s="544"/>
      <c r="AC2878" s="545"/>
      <c r="AD2878" s="544"/>
      <c r="AE2878" s="581"/>
      <c r="AF2878" s="586"/>
      <c r="AG2878" s="587"/>
      <c r="AH2878" s="626"/>
      <c r="AI2878" s="627"/>
      <c r="AJ2878" s="544"/>
      <c r="AK2878" s="581"/>
      <c r="AL2878" s="586"/>
      <c r="AM2878" s="587"/>
      <c r="AN2878" s="626"/>
      <c r="AO2878" s="627"/>
      <c r="AP2878" s="544"/>
      <c r="AQ2878" s="581"/>
      <c r="AR2878" s="586"/>
      <c r="AS2878" s="587"/>
      <c r="AT2878" s="626"/>
      <c r="AU2878" s="627"/>
      <c r="AV2878" s="628"/>
      <c r="AW2878" s="629"/>
      <c r="AX2878" s="632"/>
      <c r="AY2878" s="633"/>
      <c r="AZ2878" s="626"/>
      <c r="BA2878" s="627"/>
      <c r="BB2878" s="544"/>
      <c r="BC2878" s="581"/>
      <c r="BD2878" s="586"/>
      <c r="BE2878" s="587"/>
      <c r="BF2878" s="626"/>
      <c r="BG2878" s="627"/>
      <c r="BH2878" s="628"/>
      <c r="BI2878" s="629"/>
      <c r="BJ2878" s="632"/>
      <c r="BK2878" s="633"/>
      <c r="BL2878" s="626"/>
      <c r="BM2878" s="627"/>
      <c r="BN2878" s="678"/>
      <c r="BO2878" s="679"/>
      <c r="BP2878" s="680"/>
      <c r="BQ2878" s="677"/>
      <c r="BR2878" s="663"/>
      <c r="BS2878" s="663"/>
      <c r="BT2878" s="15"/>
      <c r="BU2878" s="15"/>
      <c r="BV2878" s="95"/>
    </row>
    <row r="2879" spans="1:74" ht="21.75" customHeight="1" x14ac:dyDescent="0.25">
      <c r="A2879" s="95"/>
      <c r="B2879" s="570" t="str">
        <f>IF(ROSTER!B$44="","",ROSTER!B$44)</f>
        <v/>
      </c>
      <c r="C2879" s="572" t="str">
        <f>IF(ROSTER!C$44="","",ROSTER!C$44)</f>
        <v/>
      </c>
      <c r="D2879" s="573"/>
      <c r="E2879" s="574"/>
      <c r="F2879" s="576">
        <f>IF(E2879="y",1,IF(E2879="S",1,0))</f>
        <v>0</v>
      </c>
      <c r="G2879" s="582">
        <f>IF(E2879="S",1,0)</f>
        <v>0</v>
      </c>
      <c r="H2879" s="578"/>
      <c r="I2879" s="543"/>
      <c r="J2879" s="542"/>
      <c r="K2879" s="580"/>
      <c r="L2879" s="584"/>
      <c r="M2879" s="585"/>
      <c r="N2879" s="588">
        <f>L2879+J2879</f>
        <v>0</v>
      </c>
      <c r="O2879" s="589"/>
      <c r="P2879" s="542"/>
      <c r="Q2879" s="580"/>
      <c r="R2879" s="584"/>
      <c r="S2879" s="585"/>
      <c r="T2879" s="588">
        <f>R2879-P2879</f>
        <v>0</v>
      </c>
      <c r="U2879" s="588"/>
      <c r="V2879" s="542"/>
      <c r="W2879" s="543"/>
      <c r="X2879" s="593"/>
      <c r="Y2879" s="543"/>
      <c r="Z2879" s="542"/>
      <c r="AA2879" s="543"/>
      <c r="AB2879" s="542"/>
      <c r="AC2879" s="543"/>
      <c r="AD2879" s="542"/>
      <c r="AE2879" s="580"/>
      <c r="AF2879" s="584"/>
      <c r="AG2879" s="585"/>
      <c r="AH2879" s="595">
        <f>IF(AD2879=0,0,(AF2879/AD2879)*100)</f>
        <v>0</v>
      </c>
      <c r="AI2879" s="596"/>
      <c r="AJ2879" s="542"/>
      <c r="AK2879" s="580"/>
      <c r="AL2879" s="584"/>
      <c r="AM2879" s="585"/>
      <c r="AN2879" s="595">
        <f>IF(AJ2879=0,0,(AL2879/AJ2879)*100)</f>
        <v>0</v>
      </c>
      <c r="AO2879" s="596"/>
      <c r="AP2879" s="542"/>
      <c r="AQ2879" s="580"/>
      <c r="AR2879" s="584"/>
      <c r="AS2879" s="585"/>
      <c r="AT2879" s="595">
        <f>IF(AP2879=0,0,(AR2879/AP2879)*100)</f>
        <v>0</v>
      </c>
      <c r="AU2879" s="596"/>
      <c r="AV2879" s="599">
        <f>AD2879+AJ2879+AP2879</f>
        <v>0</v>
      </c>
      <c r="AW2879" s="600"/>
      <c r="AX2879" s="630">
        <f>AF2879+AL2879+AR2879</f>
        <v>0</v>
      </c>
      <c r="AY2879" s="631"/>
      <c r="AZ2879" s="595">
        <f>IF(AV2879=0,0,(AX2879/AV2879)*100)</f>
        <v>0</v>
      </c>
      <c r="BA2879" s="596"/>
      <c r="BB2879" s="542"/>
      <c r="BC2879" s="580"/>
      <c r="BD2879" s="584"/>
      <c r="BE2879" s="585"/>
      <c r="BF2879" s="595">
        <f>IF(BB2879=0,0,(BD2879/BB2879)*100)</f>
        <v>0</v>
      </c>
      <c r="BG2879" s="596"/>
      <c r="BH2879" s="599">
        <f>AV2879+BB2879</f>
        <v>0</v>
      </c>
      <c r="BI2879" s="600"/>
      <c r="BJ2879" s="630">
        <f>AX2879+BD2879</f>
        <v>0</v>
      </c>
      <c r="BK2879" s="631"/>
      <c r="BL2879" s="595">
        <f>IF(BH2879=0,0,(BJ2879/BH2879)*100)</f>
        <v>0</v>
      </c>
      <c r="BM2879" s="596"/>
      <c r="BN2879" s="656">
        <f>(AF2879*2)+(AL2879*2)+(AR2879*3)+BD2879</f>
        <v>0</v>
      </c>
      <c r="BO2879" s="657"/>
      <c r="BP2879" s="658"/>
      <c r="BQ2879" s="676">
        <f t="shared" ref="BQ2879" si="2812">IF(BS2879=0,0,50*BR2879/BS2879)</f>
        <v>0</v>
      </c>
      <c r="BR2879" s="662">
        <f t="shared" ref="BR2879" si="2813">(BN2879*BU$2843)+(N2879*BU$2844)+(Z2879*BU$2845)+(R2879*BU$2846)+(X2879*BU$2847)+(AB2879*BU$2848)+(V2879*BU$2853)</f>
        <v>0</v>
      </c>
      <c r="BS2879" s="662">
        <f t="shared" ref="BS2879" si="2814">((BB2879-BD2879)*BU$2850)+((AV2879-AX2879)*BU$2849)+(H2879*BU$2851)+(P2879*BU$2852)</f>
        <v>0</v>
      </c>
      <c r="BT2879" s="15"/>
      <c r="BU2879" s="15"/>
      <c r="BV2879" s="95"/>
    </row>
    <row r="2880" spans="1:74" ht="21.75" customHeight="1" x14ac:dyDescent="0.25">
      <c r="A2880" s="95"/>
      <c r="B2880" s="571"/>
      <c r="C2880" s="642" t="str">
        <f>IF(ROSTER!D$44="","",ROSTER!D$44)</f>
        <v/>
      </c>
      <c r="D2880" s="643"/>
      <c r="E2880" s="575"/>
      <c r="F2880" s="577"/>
      <c r="G2880" s="583"/>
      <c r="H2880" s="579"/>
      <c r="I2880" s="545"/>
      <c r="J2880" s="544"/>
      <c r="K2880" s="581"/>
      <c r="L2880" s="586"/>
      <c r="M2880" s="587"/>
      <c r="N2880" s="592" t="s">
        <v>16</v>
      </c>
      <c r="O2880" s="603"/>
      <c r="P2880" s="544"/>
      <c r="Q2880" s="581"/>
      <c r="R2880" s="586"/>
      <c r="S2880" s="587"/>
      <c r="T2880" s="592" t="s">
        <v>16</v>
      </c>
      <c r="U2880" s="592"/>
      <c r="V2880" s="544"/>
      <c r="W2880" s="545"/>
      <c r="X2880" s="594"/>
      <c r="Y2880" s="545"/>
      <c r="Z2880" s="544"/>
      <c r="AA2880" s="545"/>
      <c r="AB2880" s="544"/>
      <c r="AC2880" s="545"/>
      <c r="AD2880" s="544"/>
      <c r="AE2880" s="581"/>
      <c r="AF2880" s="586"/>
      <c r="AG2880" s="587"/>
      <c r="AH2880" s="626"/>
      <c r="AI2880" s="627"/>
      <c r="AJ2880" s="544"/>
      <c r="AK2880" s="581"/>
      <c r="AL2880" s="586"/>
      <c r="AM2880" s="587"/>
      <c r="AN2880" s="626"/>
      <c r="AO2880" s="627"/>
      <c r="AP2880" s="544"/>
      <c r="AQ2880" s="581"/>
      <c r="AR2880" s="586"/>
      <c r="AS2880" s="587"/>
      <c r="AT2880" s="626"/>
      <c r="AU2880" s="627"/>
      <c r="AV2880" s="628"/>
      <c r="AW2880" s="629"/>
      <c r="AX2880" s="632"/>
      <c r="AY2880" s="633"/>
      <c r="AZ2880" s="626"/>
      <c r="BA2880" s="627"/>
      <c r="BB2880" s="544"/>
      <c r="BC2880" s="581"/>
      <c r="BD2880" s="586"/>
      <c r="BE2880" s="587"/>
      <c r="BF2880" s="626"/>
      <c r="BG2880" s="627"/>
      <c r="BH2880" s="628"/>
      <c r="BI2880" s="629"/>
      <c r="BJ2880" s="632"/>
      <c r="BK2880" s="633"/>
      <c r="BL2880" s="626"/>
      <c r="BM2880" s="627"/>
      <c r="BN2880" s="678"/>
      <c r="BO2880" s="679"/>
      <c r="BP2880" s="680"/>
      <c r="BQ2880" s="677"/>
      <c r="BR2880" s="663"/>
      <c r="BS2880" s="663"/>
      <c r="BT2880" s="15"/>
      <c r="BU2880" s="15"/>
      <c r="BV2880" s="95"/>
    </row>
    <row r="2881" spans="1:77" ht="21.75" customHeight="1" x14ac:dyDescent="0.25">
      <c r="A2881" s="95"/>
      <c r="B2881" s="570" t="str">
        <f>IF(ROSTER!B$46="","",ROSTER!B$46)</f>
        <v/>
      </c>
      <c r="C2881" s="572" t="str">
        <f>IF(ROSTER!C$46="","",ROSTER!C$46)</f>
        <v/>
      </c>
      <c r="D2881" s="573"/>
      <c r="E2881" s="574"/>
      <c r="F2881" s="576">
        <f>IF(E2881="y",1,IF(E2881="S",1,0))</f>
        <v>0</v>
      </c>
      <c r="G2881" s="582">
        <f>IF(E2881="S",1,0)</f>
        <v>0</v>
      </c>
      <c r="H2881" s="578"/>
      <c r="I2881" s="543"/>
      <c r="J2881" s="542"/>
      <c r="K2881" s="580"/>
      <c r="L2881" s="584"/>
      <c r="M2881" s="585"/>
      <c r="N2881" s="588">
        <f>L2881+J2881</f>
        <v>0</v>
      </c>
      <c r="O2881" s="589"/>
      <c r="P2881" s="542"/>
      <c r="Q2881" s="580"/>
      <c r="R2881" s="584"/>
      <c r="S2881" s="585"/>
      <c r="T2881" s="588">
        <f>R2881-P2881</f>
        <v>0</v>
      </c>
      <c r="U2881" s="588"/>
      <c r="V2881" s="542"/>
      <c r="W2881" s="543"/>
      <c r="X2881" s="593"/>
      <c r="Y2881" s="543"/>
      <c r="Z2881" s="542"/>
      <c r="AA2881" s="543"/>
      <c r="AB2881" s="542"/>
      <c r="AC2881" s="543"/>
      <c r="AD2881" s="542"/>
      <c r="AE2881" s="580"/>
      <c r="AF2881" s="584"/>
      <c r="AG2881" s="585"/>
      <c r="AH2881" s="595">
        <f>IF(AD2881=0,0,(AF2881/AD2881)*100)</f>
        <v>0</v>
      </c>
      <c r="AI2881" s="596"/>
      <c r="AJ2881" s="542"/>
      <c r="AK2881" s="580"/>
      <c r="AL2881" s="584"/>
      <c r="AM2881" s="585"/>
      <c r="AN2881" s="595">
        <f>IF(AJ2881=0,0,(AL2881/AJ2881)*100)</f>
        <v>0</v>
      </c>
      <c r="AO2881" s="596"/>
      <c r="AP2881" s="542"/>
      <c r="AQ2881" s="580"/>
      <c r="AR2881" s="584"/>
      <c r="AS2881" s="585"/>
      <c r="AT2881" s="595">
        <f>IF(AP2881=0,0,(AR2881/AP2881)*100)</f>
        <v>0</v>
      </c>
      <c r="AU2881" s="596"/>
      <c r="AV2881" s="599">
        <f>AD2881+AJ2881+AP2881</f>
        <v>0</v>
      </c>
      <c r="AW2881" s="600"/>
      <c r="AX2881" s="630">
        <f>AF2881+AL2881+AR2881</f>
        <v>0</v>
      </c>
      <c r="AY2881" s="631"/>
      <c r="AZ2881" s="595">
        <f>IF(AV2881=0,0,(AX2881/AV2881)*100)</f>
        <v>0</v>
      </c>
      <c r="BA2881" s="596"/>
      <c r="BB2881" s="542"/>
      <c r="BC2881" s="580"/>
      <c r="BD2881" s="584"/>
      <c r="BE2881" s="585"/>
      <c r="BF2881" s="595">
        <f>IF(BB2881=0,0,(BD2881/BB2881)*100)</f>
        <v>0</v>
      </c>
      <c r="BG2881" s="596"/>
      <c r="BH2881" s="599">
        <f>AV2881+BB2881</f>
        <v>0</v>
      </c>
      <c r="BI2881" s="600"/>
      <c r="BJ2881" s="630">
        <f>AX2881+BD2881</f>
        <v>0</v>
      </c>
      <c r="BK2881" s="631"/>
      <c r="BL2881" s="595">
        <f>IF(BH2881=0,0,(BJ2881/BH2881)*100)</f>
        <v>0</v>
      </c>
      <c r="BM2881" s="596"/>
      <c r="BN2881" s="656">
        <f>(AF2881*2)+(AL2881*2)+(AR2881*3)+BD2881</f>
        <v>0</v>
      </c>
      <c r="BO2881" s="657"/>
      <c r="BP2881" s="658"/>
      <c r="BQ2881" s="676">
        <f t="shared" ref="BQ2881" si="2815">IF(BS2881=0,0,50*BR2881/BS2881)</f>
        <v>0</v>
      </c>
      <c r="BR2881" s="662">
        <f t="shared" ref="BR2881" si="2816">(BN2881*BU$2843)+(N2881*BU$2844)+(Z2881*BU$2845)+(R2881*BU$2846)+(X2881*BU$2847)+(AB2881*BU$2848)+(V2881*BU$2853)</f>
        <v>0</v>
      </c>
      <c r="BS2881" s="662">
        <f t="shared" ref="BS2881" si="2817">((BB2881-BD2881)*BU$2850)+((AV2881-AX2881)*BU$2849)+(H2881*BU$2851)+(P2881*BU$2852)</f>
        <v>0</v>
      </c>
      <c r="BT2881" s="15"/>
      <c r="BU2881" s="15"/>
      <c r="BV2881" s="95"/>
    </row>
    <row r="2882" spans="1:77" ht="22.5" customHeight="1" thickBot="1" x14ac:dyDescent="0.3">
      <c r="A2882" s="95"/>
      <c r="B2882" s="571"/>
      <c r="C2882" s="642" t="str">
        <f>IF(ROSTER!D$46="","",ROSTER!D$46)</f>
        <v/>
      </c>
      <c r="D2882" s="643"/>
      <c r="E2882" s="575"/>
      <c r="F2882" s="577"/>
      <c r="G2882" s="583"/>
      <c r="H2882" s="579"/>
      <c r="I2882" s="545"/>
      <c r="J2882" s="544"/>
      <c r="K2882" s="581"/>
      <c r="L2882" s="586"/>
      <c r="M2882" s="587"/>
      <c r="N2882" s="590" t="s">
        <v>16</v>
      </c>
      <c r="O2882" s="591"/>
      <c r="P2882" s="544"/>
      <c r="Q2882" s="581"/>
      <c r="R2882" s="586"/>
      <c r="S2882" s="587"/>
      <c r="T2882" s="592" t="s">
        <v>16</v>
      </c>
      <c r="U2882" s="592"/>
      <c r="V2882" s="544"/>
      <c r="W2882" s="545"/>
      <c r="X2882" s="594"/>
      <c r="Y2882" s="545"/>
      <c r="Z2882" s="544"/>
      <c r="AA2882" s="545"/>
      <c r="AB2882" s="544"/>
      <c r="AC2882" s="545"/>
      <c r="AD2882" s="544"/>
      <c r="AE2882" s="581"/>
      <c r="AF2882" s="586"/>
      <c r="AG2882" s="587"/>
      <c r="AH2882" s="597"/>
      <c r="AI2882" s="598"/>
      <c r="AJ2882" s="544"/>
      <c r="AK2882" s="581"/>
      <c r="AL2882" s="586"/>
      <c r="AM2882" s="587"/>
      <c r="AN2882" s="597"/>
      <c r="AO2882" s="598"/>
      <c r="AP2882" s="544"/>
      <c r="AQ2882" s="581"/>
      <c r="AR2882" s="586"/>
      <c r="AS2882" s="587"/>
      <c r="AT2882" s="597"/>
      <c r="AU2882" s="598"/>
      <c r="AV2882" s="601"/>
      <c r="AW2882" s="602"/>
      <c r="AX2882" s="701"/>
      <c r="AY2882" s="702"/>
      <c r="AZ2882" s="597"/>
      <c r="BA2882" s="598"/>
      <c r="BB2882" s="544"/>
      <c r="BC2882" s="581"/>
      <c r="BD2882" s="586"/>
      <c r="BE2882" s="587"/>
      <c r="BF2882" s="597"/>
      <c r="BG2882" s="598"/>
      <c r="BH2882" s="601"/>
      <c r="BI2882" s="602"/>
      <c r="BJ2882" s="701"/>
      <c r="BK2882" s="702"/>
      <c r="BL2882" s="597"/>
      <c r="BM2882" s="598"/>
      <c r="BN2882" s="659"/>
      <c r="BO2882" s="660"/>
      <c r="BP2882" s="661"/>
      <c r="BQ2882" s="677"/>
      <c r="BR2882" s="663"/>
      <c r="BS2882" s="663"/>
      <c r="BT2882" s="15"/>
      <c r="BU2882" s="15"/>
      <c r="BV2882" s="95"/>
    </row>
    <row r="2883" spans="1:77" s="21" customFormat="1" ht="33.4" customHeight="1" x14ac:dyDescent="0.45">
      <c r="A2883" s="98"/>
      <c r="B2883" s="612"/>
      <c r="C2883" s="613"/>
      <c r="D2883" s="613" t="s">
        <v>10</v>
      </c>
      <c r="E2883" s="616"/>
      <c r="F2883" s="279"/>
      <c r="G2883" s="279"/>
      <c r="H2883" s="517">
        <f>SUM(H2843:I2882)</f>
        <v>0</v>
      </c>
      <c r="I2883" s="618"/>
      <c r="J2883" s="517">
        <f>SUM(J2843:K2882)</f>
        <v>0</v>
      </c>
      <c r="K2883" s="618"/>
      <c r="L2883" s="620">
        <f>SUM(L2843:M2882)</f>
        <v>0</v>
      </c>
      <c r="M2883" s="621"/>
      <c r="N2883" s="548">
        <f>L2883+J2883</f>
        <v>0</v>
      </c>
      <c r="O2883" s="518"/>
      <c r="P2883" s="620">
        <f>SUM(P2843:Q2882)</f>
        <v>0</v>
      </c>
      <c r="Q2883" s="618"/>
      <c r="R2883" s="620">
        <f>SUM(R2843:S2882)</f>
        <v>0</v>
      </c>
      <c r="S2883" s="621"/>
      <c r="T2883" s="548">
        <f>R2883-P2883</f>
        <v>0</v>
      </c>
      <c r="U2883" s="518"/>
      <c r="V2883" s="517">
        <f>SUM(V2843:W2882)</f>
        <v>0</v>
      </c>
      <c r="W2883" s="518"/>
      <c r="X2883" s="621">
        <f>SUM(X2843:Y2882)</f>
        <v>0</v>
      </c>
      <c r="Y2883" s="621"/>
      <c r="Z2883" s="517">
        <f>SUM(Z2843:AA2882)</f>
        <v>0</v>
      </c>
      <c r="AA2883" s="518"/>
      <c r="AB2883" s="517">
        <f>SUM(AB2843:AC2882)</f>
        <v>0</v>
      </c>
      <c r="AC2883" s="518"/>
      <c r="AD2883" s="621">
        <f>SUM(AD2843:AE2882)</f>
        <v>0</v>
      </c>
      <c r="AE2883" s="618"/>
      <c r="AF2883" s="620">
        <f>SUM(AF2843:AG2882)</f>
        <v>0</v>
      </c>
      <c r="AG2883" s="621"/>
      <c r="AH2883" s="548">
        <f>IF(AD2883=0,0,(AF2883/AD2883)*100)</f>
        <v>0</v>
      </c>
      <c r="AI2883" s="518"/>
      <c r="AJ2883" s="620">
        <f>SUM(AJ2843:AK2882)</f>
        <v>0</v>
      </c>
      <c r="AK2883" s="618"/>
      <c r="AL2883" s="620">
        <f>SUM(AL2843:AM2882)</f>
        <v>0</v>
      </c>
      <c r="AM2883" s="621"/>
      <c r="AN2883" s="548">
        <f>IF(AJ2883=0,0,(AL2883/AJ2883)*100)</f>
        <v>0</v>
      </c>
      <c r="AO2883" s="518"/>
      <c r="AP2883" s="620">
        <f>SUM(AP2843:AQ2882)</f>
        <v>0</v>
      </c>
      <c r="AQ2883" s="618"/>
      <c r="AR2883" s="620">
        <f>SUM(AR2843:AS2882)</f>
        <v>0</v>
      </c>
      <c r="AS2883" s="621"/>
      <c r="AT2883" s="548">
        <f>IF(AP2883=0,0,(AR2883/AP2883)*100)</f>
        <v>0</v>
      </c>
      <c r="AU2883" s="518"/>
      <c r="AV2883" s="517">
        <f>AD2883+AJ2883+AP2883</f>
        <v>0</v>
      </c>
      <c r="AW2883" s="618"/>
      <c r="AX2883" s="620">
        <f>AF2883+AL2883+AR2883</f>
        <v>0</v>
      </c>
      <c r="AY2883" s="624"/>
      <c r="AZ2883" s="548">
        <f>IF(AV2883=0,0,(AX2883/AV2883)*100)</f>
        <v>0</v>
      </c>
      <c r="BA2883" s="518"/>
      <c r="BB2883" s="620">
        <f>SUM(BB2843:BC2882)</f>
        <v>0</v>
      </c>
      <c r="BC2883" s="618"/>
      <c r="BD2883" s="620">
        <f>SUM(BD2843:BE2882)</f>
        <v>0</v>
      </c>
      <c r="BE2883" s="621"/>
      <c r="BF2883" s="548">
        <f>IF(BB2883=0,0,(BD2883/BB2883)*100)</f>
        <v>0</v>
      </c>
      <c r="BG2883" s="518"/>
      <c r="BH2883" s="517">
        <f>AV2883+BB2883</f>
        <v>0</v>
      </c>
      <c r="BI2883" s="618"/>
      <c r="BJ2883" s="620">
        <f>AX2883+BD2883</f>
        <v>0</v>
      </c>
      <c r="BK2883" s="624"/>
      <c r="BL2883" s="548">
        <f>IF(BH2883=0,0,(BJ2883/BH2883)*100)</f>
        <v>0</v>
      </c>
      <c r="BM2883" s="664"/>
      <c r="BN2883" s="666">
        <f>SUM(BN2843:BP2882)</f>
        <v>0</v>
      </c>
      <c r="BO2883" s="667"/>
      <c r="BP2883" s="668"/>
      <c r="BQ2883" s="681">
        <f>SUM(BQ2843:BQ2882)</f>
        <v>0</v>
      </c>
      <c r="BR2883" s="685">
        <f t="shared" ref="BR2883" si="2818">(BN2883*BU$2843)+(N2883*BU$2844)+(Z2883*BU$2845)+(R2883*BU$2846)+(X2883*BU$2847)+(AB2883*BU$2848)+(V2883*BU$2853)</f>
        <v>0</v>
      </c>
      <c r="BS2883" s="683">
        <f t="shared" ref="BS2883" si="2819">((BB2883-BD2883)*BU$2850)+((AV2883-AX2883)*BU$2849)+(H2883*BU$2851)+(P2883*BU$2852)</f>
        <v>0</v>
      </c>
      <c r="BT2883" s="20"/>
      <c r="BU2883" s="20"/>
      <c r="BV2883" s="98"/>
    </row>
    <row r="2884" spans="1:77" s="21" customFormat="1" ht="33.950000000000003" customHeight="1" thickBot="1" x14ac:dyDescent="0.5">
      <c r="A2884" s="98"/>
      <c r="B2884" s="614"/>
      <c r="C2884" s="615"/>
      <c r="D2884" s="615"/>
      <c r="E2884" s="617"/>
      <c r="F2884" s="280"/>
      <c r="G2884" s="280"/>
      <c r="H2884" s="519"/>
      <c r="I2884" s="619"/>
      <c r="J2884" s="519"/>
      <c r="K2884" s="619"/>
      <c r="L2884" s="622"/>
      <c r="M2884" s="623"/>
      <c r="N2884" s="549" t="s">
        <v>16</v>
      </c>
      <c r="O2884" s="520"/>
      <c r="P2884" s="622"/>
      <c r="Q2884" s="619"/>
      <c r="R2884" s="622"/>
      <c r="S2884" s="623"/>
      <c r="T2884" s="549" t="s">
        <v>16</v>
      </c>
      <c r="U2884" s="520"/>
      <c r="V2884" s="519"/>
      <c r="W2884" s="520"/>
      <c r="X2884" s="623"/>
      <c r="Y2884" s="623"/>
      <c r="Z2884" s="519"/>
      <c r="AA2884" s="520"/>
      <c r="AB2884" s="519"/>
      <c r="AC2884" s="520"/>
      <c r="AD2884" s="623"/>
      <c r="AE2884" s="619"/>
      <c r="AF2884" s="622"/>
      <c r="AG2884" s="623"/>
      <c r="AH2884" s="549"/>
      <c r="AI2884" s="520"/>
      <c r="AJ2884" s="622"/>
      <c r="AK2884" s="619"/>
      <c r="AL2884" s="622"/>
      <c r="AM2884" s="623"/>
      <c r="AN2884" s="549"/>
      <c r="AO2884" s="520"/>
      <c r="AP2884" s="622"/>
      <c r="AQ2884" s="619"/>
      <c r="AR2884" s="622"/>
      <c r="AS2884" s="623"/>
      <c r="AT2884" s="549"/>
      <c r="AU2884" s="520"/>
      <c r="AV2884" s="519"/>
      <c r="AW2884" s="619"/>
      <c r="AX2884" s="622"/>
      <c r="AY2884" s="625"/>
      <c r="AZ2884" s="549"/>
      <c r="BA2884" s="520"/>
      <c r="BB2884" s="622"/>
      <c r="BC2884" s="619"/>
      <c r="BD2884" s="622"/>
      <c r="BE2884" s="623"/>
      <c r="BF2884" s="549"/>
      <c r="BG2884" s="520"/>
      <c r="BH2884" s="519"/>
      <c r="BI2884" s="619"/>
      <c r="BJ2884" s="622"/>
      <c r="BK2884" s="625"/>
      <c r="BL2884" s="549"/>
      <c r="BM2884" s="665"/>
      <c r="BN2884" s="669"/>
      <c r="BO2884" s="670"/>
      <c r="BP2884" s="671"/>
      <c r="BQ2884" s="682"/>
      <c r="BR2884" s="686"/>
      <c r="BS2884" s="684"/>
      <c r="BT2884" s="20"/>
      <c r="BU2884" s="20"/>
      <c r="BV2884" s="98"/>
    </row>
    <row r="2885" spans="1:77" s="21" customFormat="1" ht="33" customHeight="1" thickBot="1" x14ac:dyDescent="0.5">
      <c r="A2885" s="98"/>
      <c r="B2885" s="612"/>
      <c r="C2885" s="613"/>
      <c r="D2885" s="613" t="s">
        <v>13</v>
      </c>
      <c r="E2885" s="616"/>
      <c r="F2885" s="281"/>
      <c r="G2885" s="282"/>
      <c r="H2885" s="528"/>
      <c r="I2885" s="636"/>
      <c r="J2885" s="528"/>
      <c r="K2885" s="636"/>
      <c r="L2885" s="638"/>
      <c r="M2885" s="639"/>
      <c r="N2885" s="548">
        <f>J2885+L2885</f>
        <v>0</v>
      </c>
      <c r="O2885" s="518"/>
      <c r="P2885" s="638"/>
      <c r="Q2885" s="636"/>
      <c r="R2885" s="638"/>
      <c r="S2885" s="639"/>
      <c r="T2885" s="548">
        <f>R2885-P2885</f>
        <v>0</v>
      </c>
      <c r="U2885" s="518"/>
      <c r="V2885" s="528"/>
      <c r="W2885" s="529"/>
      <c r="X2885" s="528"/>
      <c r="Y2885" s="529"/>
      <c r="Z2885" s="528"/>
      <c r="AA2885" s="529"/>
      <c r="AB2885" s="528"/>
      <c r="AC2885" s="529"/>
      <c r="AD2885" s="639"/>
      <c r="AE2885" s="636"/>
      <c r="AF2885" s="638"/>
      <c r="AG2885" s="639"/>
      <c r="AH2885" s="548">
        <f>IF(AD2885=0,0,(AF2885/AD2885)*100)</f>
        <v>0</v>
      </c>
      <c r="AI2885" s="518"/>
      <c r="AJ2885" s="638"/>
      <c r="AK2885" s="636"/>
      <c r="AL2885" s="638"/>
      <c r="AM2885" s="639"/>
      <c r="AN2885" s="548">
        <f>IF(AJ2885=0,0,(AL2885/AJ2885)*100)</f>
        <v>0</v>
      </c>
      <c r="AO2885" s="518"/>
      <c r="AP2885" s="638"/>
      <c r="AQ2885" s="636"/>
      <c r="AR2885" s="638"/>
      <c r="AS2885" s="639"/>
      <c r="AT2885" s="548">
        <f>IF(AP2885=0,0,(AR2885/AP2885)*100)</f>
        <v>0</v>
      </c>
      <c r="AU2885" s="518"/>
      <c r="AV2885" s="517">
        <f>AD2885+AJ2885+AP2885</f>
        <v>0</v>
      </c>
      <c r="AW2885" s="618"/>
      <c r="AX2885" s="620">
        <f>AF2885+AL2885+AR2885</f>
        <v>0</v>
      </c>
      <c r="AY2885" s="624"/>
      <c r="AZ2885" s="548">
        <f>IF(AV2885=0,0,(AX2885/AV2885)*100)</f>
        <v>0</v>
      </c>
      <c r="BA2885" s="518"/>
      <c r="BB2885" s="638"/>
      <c r="BC2885" s="636"/>
      <c r="BD2885" s="638"/>
      <c r="BE2885" s="639"/>
      <c r="BF2885" s="548">
        <f>IF(BB2885=0,0,(BD2885/BB2885)*100)</f>
        <v>0</v>
      </c>
      <c r="BG2885" s="518"/>
      <c r="BH2885" s="517">
        <f>AV2885+BB2885</f>
        <v>0</v>
      </c>
      <c r="BI2885" s="618"/>
      <c r="BJ2885" s="620">
        <f>AX2885+BD2885</f>
        <v>0</v>
      </c>
      <c r="BK2885" s="624"/>
      <c r="BL2885" s="548">
        <f>IF(BH2885=0,0,(BJ2885/BH2885)*100)</f>
        <v>0</v>
      </c>
      <c r="BM2885" s="664"/>
      <c r="BN2885" s="693">
        <f>(AF2885*2)+(AL2885*2)+(AR2885*3)+BD2885</f>
        <v>0</v>
      </c>
      <c r="BO2885" s="694"/>
      <c r="BP2885" s="695"/>
      <c r="BQ2885" s="699"/>
      <c r="BR2885" s="283"/>
      <c r="BS2885" s="284"/>
      <c r="BT2885" s="20"/>
      <c r="BU2885" s="20"/>
      <c r="BV2885" s="98"/>
    </row>
    <row r="2886" spans="1:77" s="21" customFormat="1" ht="33.75" customHeight="1" thickBot="1" x14ac:dyDescent="0.5">
      <c r="A2886" s="98"/>
      <c r="B2886" s="285"/>
      <c r="C2886" s="286"/>
      <c r="D2886" s="634"/>
      <c r="E2886" s="635"/>
      <c r="F2886" s="287"/>
      <c r="G2886" s="287"/>
      <c r="H2886" s="530"/>
      <c r="I2886" s="637"/>
      <c r="J2886" s="530"/>
      <c r="K2886" s="637"/>
      <c r="L2886" s="640"/>
      <c r="M2886" s="641"/>
      <c r="N2886" s="549">
        <f>IF((N2883+N2885)=0,0,N2883/(N2883+N2885)*100)</f>
        <v>0</v>
      </c>
      <c r="O2886" s="520"/>
      <c r="P2886" s="640"/>
      <c r="Q2886" s="637"/>
      <c r="R2886" s="640"/>
      <c r="S2886" s="641"/>
      <c r="T2886" s="549"/>
      <c r="U2886" s="520"/>
      <c r="V2886" s="530"/>
      <c r="W2886" s="531"/>
      <c r="X2886" s="530"/>
      <c r="Y2886" s="531"/>
      <c r="Z2886" s="530"/>
      <c r="AA2886" s="531"/>
      <c r="AB2886" s="530"/>
      <c r="AC2886" s="531"/>
      <c r="AD2886" s="641"/>
      <c r="AE2886" s="637"/>
      <c r="AF2886" s="640"/>
      <c r="AG2886" s="641"/>
      <c r="AH2886" s="549"/>
      <c r="AI2886" s="520"/>
      <c r="AJ2886" s="640"/>
      <c r="AK2886" s="637"/>
      <c r="AL2886" s="640"/>
      <c r="AM2886" s="641"/>
      <c r="AN2886" s="549"/>
      <c r="AO2886" s="520"/>
      <c r="AP2886" s="640"/>
      <c r="AQ2886" s="637"/>
      <c r="AR2886" s="640"/>
      <c r="AS2886" s="641"/>
      <c r="AT2886" s="549"/>
      <c r="AU2886" s="520"/>
      <c r="AV2886" s="519"/>
      <c r="AW2886" s="619"/>
      <c r="AX2886" s="622"/>
      <c r="AY2886" s="625"/>
      <c r="AZ2886" s="549"/>
      <c r="BA2886" s="520"/>
      <c r="BB2886" s="640"/>
      <c r="BC2886" s="637"/>
      <c r="BD2886" s="640"/>
      <c r="BE2886" s="641"/>
      <c r="BF2886" s="549"/>
      <c r="BG2886" s="520"/>
      <c r="BH2886" s="519"/>
      <c r="BI2886" s="619"/>
      <c r="BJ2886" s="622"/>
      <c r="BK2886" s="625"/>
      <c r="BL2886" s="549"/>
      <c r="BM2886" s="665"/>
      <c r="BN2886" s="696"/>
      <c r="BO2886" s="697"/>
      <c r="BP2886" s="698"/>
      <c r="BQ2886" s="700"/>
      <c r="BR2886" s="79"/>
      <c r="BS2886" s="79"/>
      <c r="BT2886" s="20"/>
      <c r="BU2886" s="20"/>
      <c r="BV2886" s="98"/>
    </row>
    <row r="2887" spans="1:77" ht="16.5" customHeight="1" thickTop="1" thickBot="1" x14ac:dyDescent="0.5">
      <c r="A2887" s="95"/>
      <c r="B2887" s="288"/>
      <c r="C2887" s="70"/>
      <c r="D2887" s="70"/>
      <c r="E2887" s="70"/>
      <c r="F2887" s="70"/>
      <c r="G2887" s="70"/>
      <c r="H2887" s="70"/>
      <c r="I2887" s="70"/>
      <c r="J2887" s="70"/>
      <c r="K2887" s="70"/>
      <c r="L2887" s="70"/>
      <c r="M2887" s="70"/>
      <c r="N2887" s="70"/>
      <c r="O2887" s="70"/>
      <c r="P2887" s="70"/>
      <c r="Q2887" s="70"/>
      <c r="R2887" s="70"/>
      <c r="S2887" s="70"/>
      <c r="T2887" s="70"/>
      <c r="U2887" s="70"/>
      <c r="V2887" s="70"/>
      <c r="W2887" s="70"/>
      <c r="X2887" s="70"/>
      <c r="Y2887" s="70"/>
      <c r="Z2887" s="70"/>
      <c r="AA2887" s="70"/>
      <c r="AB2887" s="70"/>
      <c r="AC2887" s="70"/>
      <c r="AD2887" s="70"/>
      <c r="AE2887" s="70"/>
      <c r="AF2887" s="70"/>
      <c r="AG2887" s="70"/>
      <c r="AH2887" s="289"/>
      <c r="AI2887" s="289"/>
      <c r="AJ2887" s="70"/>
      <c r="AK2887" s="70"/>
      <c r="AL2887" s="70"/>
      <c r="AM2887" s="70"/>
      <c r="AN2887" s="70"/>
      <c r="AO2887" s="70"/>
      <c r="AP2887" s="70"/>
      <c r="AQ2887" s="70"/>
      <c r="AR2887" s="70"/>
      <c r="AS2887" s="70"/>
      <c r="AT2887" s="70"/>
      <c r="AU2887" s="70"/>
      <c r="AV2887" s="70"/>
      <c r="AW2887" s="70"/>
      <c r="AX2887" s="70"/>
      <c r="AY2887" s="70"/>
      <c r="AZ2887" s="70"/>
      <c r="BA2887" s="70"/>
      <c r="BB2887" s="70"/>
      <c r="BC2887" s="70"/>
      <c r="BD2887" s="70"/>
      <c r="BE2887" s="70"/>
      <c r="BF2887" s="70"/>
      <c r="BG2887" s="70"/>
      <c r="BH2887" s="70"/>
      <c r="BI2887" s="70"/>
      <c r="BJ2887" s="70"/>
      <c r="BK2887" s="70"/>
      <c r="BL2887" s="70"/>
      <c r="BM2887" s="70"/>
      <c r="BN2887" s="70"/>
      <c r="BO2887" s="70"/>
      <c r="BP2887" s="70"/>
      <c r="BQ2887" s="89"/>
      <c r="BR2887" s="674">
        <f>IF((J2883+L2885)=0,0,(J2883/(J2883+L2885)*100)%)</f>
        <v>0</v>
      </c>
      <c r="BS2887" s="675"/>
      <c r="BT2887" s="674">
        <f>IF((L2883+J2885)=0,0,(L2883/(L2883+J2885)*100)%)</f>
        <v>0</v>
      </c>
      <c r="BU2887" s="675"/>
      <c r="BV2887" s="95"/>
    </row>
    <row r="2888" spans="1:77" s="23" customFormat="1" ht="79.5" customHeight="1" thickTop="1" thickBot="1" x14ac:dyDescent="0.55000000000000004">
      <c r="A2888" s="99"/>
      <c r="B2888" s="565" t="s">
        <v>64</v>
      </c>
      <c r="C2888" s="566"/>
      <c r="D2888" s="113"/>
      <c r="E2888" s="532" t="s">
        <v>54</v>
      </c>
      <c r="F2888" s="532"/>
      <c r="G2888" s="532"/>
      <c r="H2888" s="532"/>
      <c r="I2888" s="94"/>
      <c r="J2888" s="533"/>
      <c r="K2888" s="534"/>
      <c r="L2888" s="535"/>
      <c r="M2888" s="290"/>
      <c r="N2888" s="533"/>
      <c r="O2888" s="534"/>
      <c r="P2888" s="535"/>
      <c r="Q2888" s="536" t="s">
        <v>47</v>
      </c>
      <c r="R2888" s="537"/>
      <c r="S2888" s="537"/>
      <c r="T2888" s="538"/>
      <c r="U2888" s="533"/>
      <c r="V2888" s="534"/>
      <c r="W2888" s="535"/>
      <c r="X2888" s="290"/>
      <c r="Y2888" s="533"/>
      <c r="Z2888" s="534"/>
      <c r="AA2888" s="535"/>
      <c r="AB2888" s="536" t="s">
        <v>49</v>
      </c>
      <c r="AC2888" s="537"/>
      <c r="AD2888" s="537"/>
      <c r="AE2888" s="538"/>
      <c r="AF2888" s="533"/>
      <c r="AG2888" s="534"/>
      <c r="AH2888" s="535"/>
      <c r="AI2888" s="290"/>
      <c r="AJ2888" s="533"/>
      <c r="AK2888" s="534"/>
      <c r="AL2888" s="535"/>
      <c r="AM2888" s="536" t="s">
        <v>53</v>
      </c>
      <c r="AN2888" s="537"/>
      <c r="AO2888" s="537"/>
      <c r="AP2888" s="538"/>
      <c r="AQ2888" s="533"/>
      <c r="AR2888" s="534"/>
      <c r="AS2888" s="535"/>
      <c r="AT2888" s="72"/>
      <c r="AU2888" s="533"/>
      <c r="AV2888" s="534"/>
      <c r="AW2888" s="535"/>
      <c r="AX2888" s="291"/>
      <c r="AY2888" s="291"/>
      <c r="AZ2888" s="291"/>
      <c r="BA2888" s="291"/>
      <c r="BB2888" s="567" t="s">
        <v>20</v>
      </c>
      <c r="BC2888" s="567"/>
      <c r="BD2888" s="567"/>
      <c r="BE2888" s="567"/>
      <c r="BF2888" s="568"/>
      <c r="BG2888" s="539">
        <f>BN2883</f>
        <v>0</v>
      </c>
      <c r="BH2888" s="540"/>
      <c r="BI2888" s="541"/>
      <c r="BJ2888" s="292"/>
      <c r="BK2888" s="539">
        <f>BN2885</f>
        <v>0</v>
      </c>
      <c r="BL2888" s="540"/>
      <c r="BM2888" s="541"/>
      <c r="BN2888" s="73"/>
      <c r="BO2888" s="73"/>
      <c r="BP2888" s="73"/>
      <c r="BQ2888" s="90"/>
      <c r="BR2888" s="24"/>
      <c r="BS2888" s="24"/>
      <c r="BT2888" s="22"/>
      <c r="BU2888" s="22"/>
      <c r="BV2888" s="99"/>
    </row>
    <row r="2889" spans="1:77" ht="15.6" customHeight="1" thickTop="1" thickBot="1" x14ac:dyDescent="0.55000000000000004">
      <c r="A2889" s="95"/>
      <c r="B2889" s="293"/>
      <c r="C2889" s="67"/>
      <c r="D2889" s="67"/>
      <c r="E2889" s="294"/>
      <c r="F2889" s="295"/>
      <c r="G2889" s="295"/>
      <c r="H2889" s="94"/>
      <c r="I2889" s="94"/>
      <c r="J2889" s="296"/>
      <c r="K2889" s="296"/>
      <c r="L2889" s="296"/>
      <c r="M2889" s="296"/>
      <c r="N2889" s="296"/>
      <c r="O2889" s="296"/>
      <c r="P2889" s="296"/>
      <c r="Q2889" s="295"/>
      <c r="R2889" s="295"/>
      <c r="S2889" s="295"/>
      <c r="T2889" s="295"/>
      <c r="U2889" s="296"/>
      <c r="V2889" s="296"/>
      <c r="W2889" s="296"/>
      <c r="X2889" s="297"/>
      <c r="Y2889" s="296"/>
      <c r="Z2889" s="296"/>
      <c r="AA2889" s="296"/>
      <c r="AB2889" s="295"/>
      <c r="AC2889" s="295"/>
      <c r="AD2889" s="295"/>
      <c r="AE2889" s="295"/>
      <c r="AF2889" s="296"/>
      <c r="AG2889" s="296"/>
      <c r="AH2889" s="296"/>
      <c r="AI2889" s="296"/>
      <c r="AJ2889" s="297"/>
      <c r="AK2889" s="297"/>
      <c r="AL2889" s="296"/>
      <c r="AM2889" s="295"/>
      <c r="AN2889" s="295"/>
      <c r="AO2889" s="295"/>
      <c r="AP2889" s="295"/>
      <c r="AQ2889" s="296"/>
      <c r="AR2889" s="296"/>
      <c r="AS2889" s="296"/>
      <c r="AT2889" s="296"/>
      <c r="AU2889" s="296"/>
      <c r="AV2889" s="72"/>
      <c r="AW2889" s="72"/>
      <c r="AX2889" s="74"/>
      <c r="AY2889" s="74"/>
      <c r="AZ2889" s="74"/>
      <c r="BA2889" s="74"/>
      <c r="BB2889" s="295"/>
      <c r="BC2889" s="298"/>
      <c r="BD2889" s="298"/>
      <c r="BE2889" s="299"/>
      <c r="BF2889" s="300"/>
      <c r="BG2889" s="301"/>
      <c r="BH2889" s="301"/>
      <c r="BI2889" s="72"/>
      <c r="BJ2889" s="302"/>
      <c r="BK2889" s="303"/>
      <c r="BL2889" s="303"/>
      <c r="BM2889" s="72"/>
      <c r="BN2889" s="74"/>
      <c r="BO2889" s="74"/>
      <c r="BP2889" s="74"/>
      <c r="BQ2889" s="91"/>
      <c r="BR2889" s="25"/>
      <c r="BS2889" s="25"/>
      <c r="BT2889" s="15"/>
      <c r="BU2889" s="15"/>
      <c r="BV2889" s="95"/>
    </row>
    <row r="2890" spans="1:77" s="23" customFormat="1" ht="79.5" customHeight="1" thickTop="1" thickBot="1" x14ac:dyDescent="0.55000000000000004">
      <c r="A2890" s="99"/>
      <c r="B2890" s="569" t="s">
        <v>46</v>
      </c>
      <c r="C2890" s="567"/>
      <c r="D2890" s="113"/>
      <c r="E2890" s="532" t="s">
        <v>55</v>
      </c>
      <c r="F2890" s="532"/>
      <c r="G2890" s="532"/>
      <c r="H2890" s="532"/>
      <c r="I2890" s="94"/>
      <c r="J2890" s="539">
        <f>J2888</f>
        <v>0</v>
      </c>
      <c r="K2890" s="540"/>
      <c r="L2890" s="541"/>
      <c r="M2890" s="290"/>
      <c r="N2890" s="539">
        <f>N2888</f>
        <v>0</v>
      </c>
      <c r="O2890" s="540"/>
      <c r="P2890" s="541"/>
      <c r="Q2890" s="536" t="s">
        <v>51</v>
      </c>
      <c r="R2890" s="537"/>
      <c r="S2890" s="537"/>
      <c r="T2890" s="538"/>
      <c r="U2890" s="539">
        <f>U2888-J2888</f>
        <v>0</v>
      </c>
      <c r="V2890" s="540"/>
      <c r="W2890" s="541"/>
      <c r="X2890" s="290"/>
      <c r="Y2890" s="539">
        <f>Y2888-N2888</f>
        <v>0</v>
      </c>
      <c r="Z2890" s="540"/>
      <c r="AA2890" s="541"/>
      <c r="AB2890" s="536" t="s">
        <v>50</v>
      </c>
      <c r="AC2890" s="537"/>
      <c r="AD2890" s="537"/>
      <c r="AE2890" s="538"/>
      <c r="AF2890" s="539">
        <f>AF2888-U2888</f>
        <v>0</v>
      </c>
      <c r="AG2890" s="540"/>
      <c r="AH2890" s="541"/>
      <c r="AI2890" s="290"/>
      <c r="AJ2890" s="539">
        <f>AJ2888-Y2888</f>
        <v>0</v>
      </c>
      <c r="AK2890" s="540"/>
      <c r="AL2890" s="541"/>
      <c r="AM2890" s="536" t="s">
        <v>52</v>
      </c>
      <c r="AN2890" s="537"/>
      <c r="AO2890" s="537"/>
      <c r="AP2890" s="538"/>
      <c r="AQ2890" s="539">
        <f>AQ2888-AF2888</f>
        <v>0</v>
      </c>
      <c r="AR2890" s="540"/>
      <c r="AS2890" s="541"/>
      <c r="AT2890" s="72"/>
      <c r="AU2890" s="539">
        <f>AU2888-AJ2888</f>
        <v>0</v>
      </c>
      <c r="AV2890" s="540"/>
      <c r="AW2890" s="541"/>
      <c r="AX2890" s="291"/>
      <c r="AY2890" s="291"/>
      <c r="AZ2890" s="291"/>
      <c r="BA2890" s="291"/>
      <c r="BB2890" s="567" t="s">
        <v>45</v>
      </c>
      <c r="BC2890" s="567"/>
      <c r="BD2890" s="567"/>
      <c r="BE2890" s="567"/>
      <c r="BF2890" s="568"/>
      <c r="BG2890" s="539">
        <f>BG2888-AQ2888</f>
        <v>0</v>
      </c>
      <c r="BH2890" s="540"/>
      <c r="BI2890" s="541"/>
      <c r="BJ2890" s="304"/>
      <c r="BK2890" s="539">
        <f>BK2888-AU2888</f>
        <v>0</v>
      </c>
      <c r="BL2890" s="540"/>
      <c r="BM2890" s="541"/>
      <c r="BN2890" s="73"/>
      <c r="BO2890" s="73"/>
      <c r="BP2890" s="73"/>
      <c r="BQ2890" s="90"/>
      <c r="BR2890" s="24"/>
      <c r="BS2890" s="24"/>
      <c r="BT2890" s="22"/>
      <c r="BU2890" s="22"/>
      <c r="BV2890" s="99"/>
      <c r="BY2890" s="21"/>
    </row>
    <row r="2891" spans="1:77" ht="18.75" customHeight="1" thickTop="1" thickBot="1" x14ac:dyDescent="0.5">
      <c r="A2891" s="95"/>
      <c r="B2891" s="305"/>
      <c r="C2891" s="71"/>
      <c r="D2891" s="71"/>
      <c r="E2891" s="71"/>
      <c r="F2891" s="92"/>
      <c r="G2891" s="92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X2891" s="71"/>
      <c r="Y2891" s="71"/>
      <c r="Z2891" s="71"/>
      <c r="AA2891" s="71"/>
      <c r="AB2891" s="71"/>
      <c r="AC2891" s="71"/>
      <c r="AD2891" s="71"/>
      <c r="AE2891" s="71"/>
      <c r="AF2891" s="71"/>
      <c r="AG2891" s="71"/>
      <c r="AH2891" s="306"/>
      <c r="AI2891" s="306"/>
      <c r="AJ2891" s="71"/>
      <c r="AK2891" s="71"/>
      <c r="AL2891" s="71"/>
      <c r="AM2891" s="71"/>
      <c r="AN2891" s="71"/>
      <c r="AO2891" s="71"/>
      <c r="AP2891" s="71"/>
      <c r="AQ2891" s="71"/>
      <c r="AR2891" s="71"/>
      <c r="AS2891" s="71"/>
      <c r="AT2891" s="71"/>
      <c r="AU2891" s="71"/>
      <c r="AV2891" s="71"/>
      <c r="AW2891" s="71"/>
      <c r="AX2891" s="71"/>
      <c r="AY2891" s="71"/>
      <c r="AZ2891" s="71"/>
      <c r="BA2891" s="71"/>
      <c r="BB2891" s="71"/>
      <c r="BC2891" s="703" t="s">
        <v>153</v>
      </c>
      <c r="BD2891" s="703"/>
      <c r="BE2891" s="703"/>
      <c r="BF2891" s="703"/>
      <c r="BG2891" s="703"/>
      <c r="BH2891" s="703"/>
      <c r="BI2891" s="703"/>
      <c r="BJ2891" s="703"/>
      <c r="BK2891" s="703"/>
      <c r="BL2891" s="703"/>
      <c r="BM2891" s="703"/>
      <c r="BN2891" s="703"/>
      <c r="BO2891" s="703"/>
      <c r="BP2891" s="703"/>
      <c r="BQ2891" s="318"/>
      <c r="BR2891" s="319"/>
      <c r="BS2891" s="319"/>
      <c r="BT2891" s="15"/>
      <c r="BU2891" s="15"/>
      <c r="BV2891" s="95"/>
    </row>
    <row r="2892" spans="1:77" s="93" customFormat="1" ht="13.5" customHeight="1" thickTop="1" x14ac:dyDescent="0.45">
      <c r="A2892" s="95"/>
      <c r="B2892" s="99"/>
      <c r="C2892" s="95"/>
      <c r="D2892" s="95"/>
      <c r="E2892" s="95"/>
      <c r="F2892" s="96"/>
      <c r="G2892" s="96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254"/>
      <c r="AI2892" s="254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5"/>
      <c r="BL2892" s="95"/>
      <c r="BM2892" s="95"/>
      <c r="BN2892" s="95"/>
      <c r="BO2892" s="95"/>
      <c r="BP2892" s="95"/>
      <c r="BQ2892" s="97"/>
      <c r="BR2892" s="97"/>
      <c r="BS2892" s="97"/>
      <c r="BT2892" s="95"/>
      <c r="BU2892" s="95"/>
      <c r="BV2892" s="95"/>
    </row>
    <row r="2893" spans="1:77" s="17" customFormat="1" ht="33.75" x14ac:dyDescent="0.5">
      <c r="A2893" s="255"/>
      <c r="B2893" s="604" t="s">
        <v>9</v>
      </c>
      <c r="C2893" s="604"/>
      <c r="D2893" s="604"/>
      <c r="E2893" s="604"/>
      <c r="F2893" s="604"/>
      <c r="G2893" s="604"/>
      <c r="H2893" s="604"/>
      <c r="I2893" s="604"/>
      <c r="J2893" s="604"/>
      <c r="K2893" s="604"/>
      <c r="L2893" s="604"/>
      <c r="M2893" s="604"/>
      <c r="N2893" s="604"/>
      <c r="O2893" s="604"/>
      <c r="P2893" s="604"/>
      <c r="Q2893" s="604"/>
      <c r="R2893" s="604"/>
      <c r="S2893" s="604"/>
      <c r="T2893" s="604"/>
      <c r="U2893" s="604"/>
      <c r="V2893" s="604"/>
      <c r="W2893" s="604"/>
      <c r="X2893" s="604"/>
      <c r="Y2893" s="604"/>
      <c r="Z2893" s="604"/>
      <c r="AA2893" s="604"/>
      <c r="AB2893" s="604"/>
      <c r="AC2893" s="604"/>
      <c r="AD2893" s="604"/>
      <c r="AE2893" s="604"/>
      <c r="AF2893" s="604"/>
      <c r="AG2893" s="604"/>
      <c r="AH2893" s="604"/>
      <c r="AI2893" s="604"/>
      <c r="AJ2893" s="604"/>
      <c r="AK2893" s="604"/>
      <c r="AL2893" s="604"/>
      <c r="AM2893" s="604"/>
      <c r="AN2893" s="604"/>
      <c r="AO2893" s="604"/>
      <c r="AP2893" s="604"/>
      <c r="AQ2893" s="604"/>
      <c r="AR2893" s="604"/>
      <c r="AS2893" s="604"/>
      <c r="AT2893" s="604"/>
      <c r="AU2893" s="604"/>
      <c r="AV2893" s="604"/>
      <c r="AW2893" s="604"/>
      <c r="AX2893" s="604"/>
      <c r="AY2893" s="604"/>
      <c r="AZ2893" s="604"/>
      <c r="BA2893" s="604"/>
      <c r="BB2893" s="604"/>
      <c r="BC2893" s="604"/>
      <c r="BD2893" s="604"/>
      <c r="BE2893" s="604"/>
      <c r="BF2893" s="604"/>
      <c r="BG2893" s="604"/>
      <c r="BH2893" s="604"/>
      <c r="BI2893" s="604"/>
      <c r="BJ2893" s="604"/>
      <c r="BK2893" s="604"/>
      <c r="BL2893" s="604"/>
      <c r="BM2893" s="604"/>
      <c r="BN2893" s="604"/>
      <c r="BO2893" s="604"/>
      <c r="BP2893" s="604"/>
      <c r="BQ2893" s="256"/>
      <c r="BR2893" s="256"/>
      <c r="BS2893" s="256"/>
      <c r="BT2893" s="257"/>
      <c r="BU2893" s="257"/>
      <c r="BV2893" s="255"/>
    </row>
    <row r="2894" spans="1:77" ht="10.9" customHeight="1" x14ac:dyDescent="0.45">
      <c r="A2894" s="95"/>
      <c r="B2894" s="258"/>
      <c r="C2894" s="62"/>
      <c r="D2894" s="62"/>
      <c r="E2894" s="62"/>
      <c r="F2894" s="63"/>
      <c r="G2894" s="63"/>
      <c r="H2894" s="62"/>
      <c r="I2894" s="62"/>
      <c r="J2894" s="62"/>
      <c r="K2894" s="62"/>
      <c r="L2894" s="62"/>
      <c r="M2894" s="62"/>
      <c r="N2894" s="62"/>
      <c r="O2894" s="62"/>
      <c r="P2894" s="62"/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2"/>
      <c r="AC2894" s="62"/>
      <c r="AD2894" s="62"/>
      <c r="AE2894" s="62"/>
      <c r="AF2894" s="62"/>
      <c r="AG2894" s="62"/>
      <c r="AH2894" s="259"/>
      <c r="AI2894" s="259"/>
      <c r="AJ2894" s="62"/>
      <c r="AK2894" s="62"/>
      <c r="AL2894" s="62"/>
      <c r="AM2894" s="62"/>
      <c r="AN2894" s="62"/>
      <c r="AO2894" s="62"/>
      <c r="AP2894" s="62"/>
      <c r="AQ2894" s="62"/>
      <c r="AR2894" s="62"/>
      <c r="AS2894" s="62"/>
      <c r="AT2894" s="62"/>
      <c r="AU2894" s="62"/>
      <c r="AV2894" s="62"/>
      <c r="AW2894" s="62"/>
      <c r="AX2894" s="62"/>
      <c r="AY2894" s="62"/>
      <c r="AZ2894" s="62"/>
      <c r="BA2894" s="62"/>
      <c r="BB2894" s="62"/>
      <c r="BC2894" s="62"/>
      <c r="BD2894" s="62"/>
      <c r="BE2894" s="62"/>
      <c r="BF2894" s="62"/>
      <c r="BG2894" s="62"/>
      <c r="BH2894" s="62"/>
      <c r="BI2894" s="62"/>
      <c r="BJ2894" s="62"/>
      <c r="BK2894" s="62"/>
      <c r="BL2894" s="62"/>
      <c r="BM2894" s="62"/>
      <c r="BN2894" s="62"/>
      <c r="BO2894" s="62"/>
      <c r="BP2894" s="94"/>
      <c r="BQ2894" s="87"/>
      <c r="BR2894" s="94"/>
      <c r="BS2894" s="94"/>
      <c r="BT2894" s="15"/>
      <c r="BU2894" s="15"/>
      <c r="BV2894" s="95"/>
    </row>
    <row r="2895" spans="1:77" s="18" customFormat="1" ht="36.75" customHeight="1" x14ac:dyDescent="0.45">
      <c r="A2895" s="260"/>
      <c r="B2895" s="258"/>
      <c r="C2895" s="261"/>
      <c r="D2895" s="262" t="s">
        <v>10</v>
      </c>
      <c r="E2895" s="605" t="str">
        <f>IF(ROSTER!D$3="","",ROSTER!D$3)</f>
        <v/>
      </c>
      <c r="F2895" s="605"/>
      <c r="G2895" s="605"/>
      <c r="H2895" s="605"/>
      <c r="I2895" s="605"/>
      <c r="J2895" s="605"/>
      <c r="K2895" s="605"/>
      <c r="L2895" s="605"/>
      <c r="M2895" s="605"/>
      <c r="N2895" s="605"/>
      <c r="O2895" s="605"/>
      <c r="P2895" s="605"/>
      <c r="Q2895" s="605"/>
      <c r="R2895" s="605"/>
      <c r="S2895" s="605"/>
      <c r="T2895" s="605"/>
      <c r="U2895" s="605"/>
      <c r="V2895" s="605"/>
      <c r="W2895" s="605"/>
      <c r="X2895" s="605"/>
      <c r="Y2895" s="605"/>
      <c r="Z2895" s="605"/>
      <c r="AA2895" s="605"/>
      <c r="AB2895" s="605"/>
      <c r="AC2895" s="605"/>
      <c r="AD2895" s="605"/>
      <c r="AE2895" s="605"/>
      <c r="AF2895" s="316"/>
      <c r="AG2895" s="606" t="s">
        <v>11</v>
      </c>
      <c r="AH2895" s="606"/>
      <c r="AI2895" s="606"/>
      <c r="AJ2895" s="606"/>
      <c r="AK2895" s="606"/>
      <c r="AL2895" s="606"/>
      <c r="AM2895" s="606"/>
      <c r="AN2895" s="607"/>
      <c r="AO2895" s="607"/>
      <c r="AP2895" s="607"/>
      <c r="AQ2895" s="607"/>
      <c r="AR2895" s="607"/>
      <c r="AS2895" s="607"/>
      <c r="AT2895" s="607"/>
      <c r="AU2895" s="607"/>
      <c r="AV2895" s="607"/>
      <c r="AW2895" s="607"/>
      <c r="AX2895" s="607"/>
      <c r="AY2895" s="607"/>
      <c r="AZ2895" s="607"/>
      <c r="BA2895" s="607"/>
      <c r="BB2895" s="607"/>
      <c r="BC2895" s="607"/>
      <c r="BD2895" s="607"/>
      <c r="BE2895" s="607"/>
      <c r="BF2895" s="607"/>
      <c r="BG2895" s="607"/>
      <c r="BH2895" s="607"/>
      <c r="BI2895" s="607"/>
      <c r="BJ2895" s="607"/>
      <c r="BK2895" s="607"/>
      <c r="BL2895" s="607"/>
      <c r="BM2895" s="607"/>
      <c r="BN2895" s="607"/>
      <c r="BO2895" s="607"/>
      <c r="BP2895" s="94"/>
      <c r="BQ2895" s="88" t="s">
        <v>130</v>
      </c>
      <c r="BR2895" s="94"/>
      <c r="BS2895" s="94"/>
      <c r="BT2895" s="263"/>
      <c r="BU2895" s="263"/>
      <c r="BV2895" s="260"/>
    </row>
    <row r="2896" spans="1:77" ht="8.85" customHeight="1" x14ac:dyDescent="0.45">
      <c r="A2896" s="96"/>
      <c r="B2896" s="258"/>
      <c r="C2896" s="259" t="s">
        <v>39</v>
      </c>
      <c r="D2896" s="259"/>
      <c r="E2896" s="259"/>
      <c r="F2896" s="63"/>
      <c r="G2896" s="63"/>
      <c r="H2896" s="259"/>
      <c r="I2896" s="259"/>
      <c r="J2896" s="317"/>
      <c r="K2896" s="317"/>
      <c r="L2896" s="317"/>
      <c r="M2896" s="317"/>
      <c r="N2896" s="317"/>
      <c r="O2896" s="317"/>
      <c r="P2896" s="317"/>
      <c r="Q2896" s="317"/>
      <c r="R2896" s="317"/>
      <c r="S2896" s="317"/>
      <c r="T2896" s="317"/>
      <c r="U2896" s="317"/>
      <c r="V2896" s="317"/>
      <c r="W2896" s="317"/>
      <c r="X2896" s="317"/>
      <c r="Y2896" s="317"/>
      <c r="Z2896" s="317"/>
      <c r="AA2896" s="317"/>
      <c r="AB2896" s="317"/>
      <c r="AC2896" s="317"/>
      <c r="AD2896" s="317"/>
      <c r="AE2896" s="317"/>
      <c r="AF2896" s="317"/>
      <c r="AG2896" s="317"/>
      <c r="AH2896" s="317"/>
      <c r="AI2896" s="259"/>
      <c r="AJ2896" s="264"/>
      <c r="AK2896" s="265"/>
      <c r="AL2896" s="265"/>
      <c r="AM2896" s="265"/>
      <c r="AN2896" s="265"/>
      <c r="AO2896" s="265"/>
      <c r="AP2896" s="265"/>
      <c r="AQ2896" s="266"/>
      <c r="AR2896" s="266"/>
      <c r="AS2896" s="266"/>
      <c r="AT2896" s="266"/>
      <c r="AU2896" s="266"/>
      <c r="AV2896" s="266"/>
      <c r="AW2896" s="266"/>
      <c r="AX2896" s="266"/>
      <c r="AY2896" s="266"/>
      <c r="AZ2896" s="266"/>
      <c r="BA2896" s="266"/>
      <c r="BB2896" s="266"/>
      <c r="BC2896" s="266"/>
      <c r="BD2896" s="266"/>
      <c r="BE2896" s="266"/>
      <c r="BF2896" s="266"/>
      <c r="BG2896" s="266"/>
      <c r="BH2896" s="266"/>
      <c r="BI2896" s="266"/>
      <c r="BJ2896" s="266"/>
      <c r="BK2896" s="266"/>
      <c r="BL2896" s="266"/>
      <c r="BM2896" s="266"/>
      <c r="BN2896" s="266"/>
      <c r="BO2896" s="266"/>
      <c r="BP2896" s="266"/>
      <c r="BQ2896" s="267"/>
      <c r="BR2896" s="267"/>
      <c r="BS2896" s="267"/>
      <c r="BT2896" s="268"/>
      <c r="BU2896" s="268"/>
      <c r="BV2896" s="96"/>
    </row>
    <row r="2897" spans="1:79" s="18" customFormat="1" ht="33.75" x14ac:dyDescent="0.45">
      <c r="A2897" s="260"/>
      <c r="B2897" s="258"/>
      <c r="C2897" s="608" t="s">
        <v>38</v>
      </c>
      <c r="D2897" s="608"/>
      <c r="E2897" s="607"/>
      <c r="F2897" s="607"/>
      <c r="G2897" s="607"/>
      <c r="H2897" s="607"/>
      <c r="I2897" s="607"/>
      <c r="J2897" s="607"/>
      <c r="K2897" s="607"/>
      <c r="L2897" s="607"/>
      <c r="M2897" s="607"/>
      <c r="N2897" s="607"/>
      <c r="O2897" s="607"/>
      <c r="P2897" s="607"/>
      <c r="Q2897" s="607"/>
      <c r="R2897" s="607"/>
      <c r="S2897" s="607"/>
      <c r="T2897" s="607"/>
      <c r="U2897" s="607"/>
      <c r="V2897" s="607"/>
      <c r="W2897" s="607"/>
      <c r="X2897" s="607"/>
      <c r="Y2897" s="607"/>
      <c r="Z2897" s="607"/>
      <c r="AA2897" s="607"/>
      <c r="AB2897" s="607"/>
      <c r="AC2897" s="607"/>
      <c r="AD2897" s="607"/>
      <c r="AE2897" s="607"/>
      <c r="AF2897" s="316"/>
      <c r="AG2897" s="609" t="s">
        <v>21</v>
      </c>
      <c r="AH2897" s="609"/>
      <c r="AI2897" s="609"/>
      <c r="AJ2897" s="609"/>
      <c r="AK2897" s="607"/>
      <c r="AL2897" s="607"/>
      <c r="AM2897" s="607"/>
      <c r="AN2897" s="607"/>
      <c r="AO2897" s="607"/>
      <c r="AP2897" s="607"/>
      <c r="AQ2897" s="607"/>
      <c r="AR2897" s="607"/>
      <c r="AS2897" s="607"/>
      <c r="AT2897" s="607"/>
      <c r="AU2897" s="607"/>
      <c r="AV2897" s="607"/>
      <c r="AW2897" s="607"/>
      <c r="AX2897" s="607"/>
      <c r="AY2897" s="607"/>
      <c r="AZ2897" s="607"/>
      <c r="BA2897" s="607"/>
      <c r="BB2897" s="607"/>
      <c r="BC2897" s="610" t="s">
        <v>12</v>
      </c>
      <c r="BD2897" s="610"/>
      <c r="BE2897" s="610"/>
      <c r="BF2897" s="611"/>
      <c r="BG2897" s="611"/>
      <c r="BH2897" s="611"/>
      <c r="BI2897" s="611"/>
      <c r="BJ2897" s="611"/>
      <c r="BK2897" s="611"/>
      <c r="BL2897" s="611"/>
      <c r="BM2897" s="611"/>
      <c r="BN2897" s="611"/>
      <c r="BO2897" s="611"/>
      <c r="BP2897" s="64"/>
      <c r="BQ2897" s="269"/>
      <c r="BR2897" s="65"/>
      <c r="BS2897" s="65"/>
      <c r="BT2897" s="270">
        <f>IF(BF2897=0,0,1)</f>
        <v>0</v>
      </c>
      <c r="BU2897" s="18">
        <f>IF((BG2947+BK2947)&gt;(AQ2947+AU2947),1,0)</f>
        <v>0</v>
      </c>
      <c r="BV2897" s="271"/>
    </row>
    <row r="2898" spans="1:79" ht="9.6" customHeight="1" x14ac:dyDescent="0.45">
      <c r="A2898" s="95"/>
      <c r="B2898" s="258"/>
      <c r="C2898" s="62"/>
      <c r="D2898" s="62"/>
      <c r="E2898" s="62"/>
      <c r="F2898" s="63"/>
      <c r="G2898" s="63"/>
      <c r="H2898" s="62"/>
      <c r="I2898" s="62"/>
      <c r="J2898" s="62"/>
      <c r="K2898" s="62"/>
      <c r="L2898" s="62"/>
      <c r="M2898" s="62"/>
      <c r="N2898" s="62"/>
      <c r="O2898" s="62"/>
      <c r="P2898" s="62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62"/>
      <c r="AC2898" s="62"/>
      <c r="AD2898" s="62"/>
      <c r="AE2898" s="62"/>
      <c r="AF2898" s="62"/>
      <c r="AG2898" s="62"/>
      <c r="AH2898" s="259"/>
      <c r="AI2898" s="259"/>
      <c r="AJ2898" s="62"/>
      <c r="AK2898" s="62"/>
      <c r="AL2898" s="62"/>
      <c r="AM2898" s="62"/>
      <c r="AN2898" s="62"/>
      <c r="AO2898" s="62"/>
      <c r="AP2898" s="62"/>
      <c r="AQ2898" s="62"/>
      <c r="AR2898" s="62"/>
      <c r="AS2898" s="62"/>
      <c r="AT2898" s="62"/>
      <c r="AU2898" s="62"/>
      <c r="AV2898" s="62"/>
      <c r="AW2898" s="62"/>
      <c r="AX2898" s="62"/>
      <c r="AY2898" s="62"/>
      <c r="AZ2898" s="62"/>
      <c r="BA2898" s="62"/>
      <c r="BB2898" s="62"/>
      <c r="BC2898" s="62"/>
      <c r="BD2898" s="62"/>
      <c r="BE2898" s="62"/>
      <c r="BF2898" s="62"/>
      <c r="BG2898" s="62"/>
      <c r="BH2898" s="62"/>
      <c r="BI2898" s="62"/>
      <c r="BJ2898" s="62"/>
      <c r="BK2898" s="62"/>
      <c r="BL2898" s="62"/>
      <c r="BM2898" s="62"/>
      <c r="BN2898" s="62"/>
      <c r="BO2898" s="62"/>
      <c r="BP2898" s="62"/>
      <c r="BQ2898" s="66"/>
      <c r="BR2898" s="66"/>
      <c r="BS2898" s="66"/>
      <c r="BT2898" s="15"/>
      <c r="BU2898" s="15"/>
      <c r="BV2898" s="95"/>
    </row>
    <row r="2899" spans="1:79" ht="8.85" customHeight="1" thickBot="1" x14ac:dyDescent="0.5">
      <c r="A2899" s="95"/>
      <c r="B2899" s="113"/>
      <c r="C2899" s="67"/>
      <c r="D2899" s="67"/>
      <c r="E2899" s="67"/>
      <c r="F2899" s="68"/>
      <c r="G2899" s="68"/>
      <c r="H2899" s="67"/>
      <c r="I2899" s="67"/>
      <c r="J2899" s="67"/>
      <c r="K2899" s="67"/>
      <c r="L2899" s="67"/>
      <c r="M2899" s="67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  <c r="AA2899" s="67"/>
      <c r="AB2899" s="67"/>
      <c r="AC2899" s="67"/>
      <c r="AD2899" s="67"/>
      <c r="AE2899" s="67"/>
      <c r="AF2899" s="67"/>
      <c r="AG2899" s="67"/>
      <c r="AH2899" s="272"/>
      <c r="AI2899" s="272"/>
      <c r="AJ2899" s="67"/>
      <c r="AK2899" s="67"/>
      <c r="AL2899" s="67"/>
      <c r="AM2899" s="67"/>
      <c r="AN2899" s="67"/>
      <c r="AO2899" s="67"/>
      <c r="AP2899" s="67"/>
      <c r="AQ2899" s="67"/>
      <c r="AR2899" s="67"/>
      <c r="AS2899" s="67"/>
      <c r="AT2899" s="67"/>
      <c r="AU2899" s="67"/>
      <c r="AV2899" s="67"/>
      <c r="AW2899" s="67"/>
      <c r="AX2899" s="67"/>
      <c r="AY2899" s="67"/>
      <c r="AZ2899" s="67"/>
      <c r="BA2899" s="67"/>
      <c r="BB2899" s="67"/>
      <c r="BC2899" s="67"/>
      <c r="BD2899" s="67"/>
      <c r="BE2899" s="67"/>
      <c r="BF2899" s="67"/>
      <c r="BG2899" s="67"/>
      <c r="BH2899" s="67"/>
      <c r="BI2899" s="67"/>
      <c r="BJ2899" s="67"/>
      <c r="BK2899" s="67"/>
      <c r="BL2899" s="67"/>
      <c r="BM2899" s="67"/>
      <c r="BN2899" s="67"/>
      <c r="BO2899" s="67"/>
      <c r="BP2899" s="67"/>
      <c r="BQ2899" s="69"/>
      <c r="BR2899" s="69"/>
      <c r="BS2899" s="69"/>
      <c r="BT2899" s="15"/>
      <c r="BU2899" s="15"/>
      <c r="BV2899" s="95"/>
    </row>
    <row r="2900" spans="1:79" s="18" customFormat="1" ht="40.5" customHeight="1" thickTop="1" x14ac:dyDescent="0.4">
      <c r="A2900" s="271"/>
      <c r="B2900" s="652" t="s">
        <v>0</v>
      </c>
      <c r="C2900" s="648" t="s">
        <v>1</v>
      </c>
      <c r="D2900" s="649"/>
      <c r="E2900" s="273" t="s">
        <v>28</v>
      </c>
      <c r="F2900" s="546" t="s">
        <v>100</v>
      </c>
      <c r="G2900" s="546" t="s">
        <v>101</v>
      </c>
      <c r="H2900" s="644" t="s">
        <v>41</v>
      </c>
      <c r="I2900" s="645"/>
      <c r="J2900" s="554" t="s">
        <v>7</v>
      </c>
      <c r="K2900" s="554"/>
      <c r="L2900" s="554"/>
      <c r="M2900" s="554"/>
      <c r="N2900" s="554"/>
      <c r="O2900" s="554"/>
      <c r="P2900" s="554" t="s">
        <v>2</v>
      </c>
      <c r="Q2900" s="554"/>
      <c r="R2900" s="554"/>
      <c r="S2900" s="554"/>
      <c r="T2900" s="554"/>
      <c r="U2900" s="555"/>
      <c r="V2900" s="550" t="s">
        <v>158</v>
      </c>
      <c r="W2900" s="551"/>
      <c r="X2900" s="550" t="s">
        <v>35</v>
      </c>
      <c r="Y2900" s="551"/>
      <c r="Z2900" s="550" t="s">
        <v>36</v>
      </c>
      <c r="AA2900" s="551"/>
      <c r="AB2900" s="550" t="s">
        <v>44</v>
      </c>
      <c r="AC2900" s="551"/>
      <c r="AD2900" s="554" t="s">
        <v>6</v>
      </c>
      <c r="AE2900" s="554"/>
      <c r="AF2900" s="554"/>
      <c r="AG2900" s="554"/>
      <c r="AH2900" s="554"/>
      <c r="AI2900" s="554"/>
      <c r="AJ2900" s="554" t="s">
        <v>68</v>
      </c>
      <c r="AK2900" s="554"/>
      <c r="AL2900" s="554"/>
      <c r="AM2900" s="554"/>
      <c r="AN2900" s="554"/>
      <c r="AO2900" s="554"/>
      <c r="AP2900" s="554" t="s">
        <v>69</v>
      </c>
      <c r="AQ2900" s="554"/>
      <c r="AR2900" s="554"/>
      <c r="AS2900" s="554"/>
      <c r="AT2900" s="554"/>
      <c r="AU2900" s="554"/>
      <c r="AV2900" s="554" t="s">
        <v>70</v>
      </c>
      <c r="AW2900" s="554"/>
      <c r="AX2900" s="554"/>
      <c r="AY2900" s="554"/>
      <c r="AZ2900" s="554"/>
      <c r="BA2900" s="555"/>
      <c r="BB2900" s="554" t="s">
        <v>4</v>
      </c>
      <c r="BC2900" s="554"/>
      <c r="BD2900" s="554"/>
      <c r="BE2900" s="554"/>
      <c r="BF2900" s="554"/>
      <c r="BG2900" s="554"/>
      <c r="BH2900" s="554" t="s">
        <v>71</v>
      </c>
      <c r="BI2900" s="554"/>
      <c r="BJ2900" s="554"/>
      <c r="BK2900" s="554"/>
      <c r="BL2900" s="554"/>
      <c r="BM2900" s="556"/>
      <c r="BN2900" s="557" t="s">
        <v>25</v>
      </c>
      <c r="BO2900" s="558"/>
      <c r="BP2900" s="559"/>
      <c r="BQ2900" s="691" t="s">
        <v>110</v>
      </c>
      <c r="BR2900" s="691" t="s">
        <v>86</v>
      </c>
      <c r="BS2900" s="691" t="s">
        <v>87</v>
      </c>
      <c r="BT2900" s="274"/>
      <c r="BU2900" s="274"/>
      <c r="BV2900" s="271"/>
    </row>
    <row r="2901" spans="1:79" s="18" customFormat="1" ht="41.25" customHeight="1" x14ac:dyDescent="0.7">
      <c r="A2901" s="271"/>
      <c r="B2901" s="653"/>
      <c r="C2901" s="650"/>
      <c r="D2901" s="651"/>
      <c r="E2901" s="275" t="s">
        <v>102</v>
      </c>
      <c r="F2901" s="547"/>
      <c r="G2901" s="547"/>
      <c r="H2901" s="646"/>
      <c r="I2901" s="647"/>
      <c r="J2901" s="525" t="s">
        <v>17</v>
      </c>
      <c r="K2901" s="526"/>
      <c r="L2901" s="521" t="s">
        <v>18</v>
      </c>
      <c r="M2901" s="522"/>
      <c r="N2901" s="523" t="s">
        <v>19</v>
      </c>
      <c r="O2901" s="524"/>
      <c r="P2901" s="525" t="s">
        <v>26</v>
      </c>
      <c r="Q2901" s="526"/>
      <c r="R2901" s="521" t="s">
        <v>24</v>
      </c>
      <c r="S2901" s="522"/>
      <c r="T2901" s="523" t="s">
        <v>19</v>
      </c>
      <c r="U2901" s="527"/>
      <c r="V2901" s="552"/>
      <c r="W2901" s="553"/>
      <c r="X2901" s="552"/>
      <c r="Y2901" s="553"/>
      <c r="Z2901" s="552"/>
      <c r="AA2901" s="553"/>
      <c r="AB2901" s="552"/>
      <c r="AC2901" s="553"/>
      <c r="AD2901" s="525" t="s">
        <v>48</v>
      </c>
      <c r="AE2901" s="526"/>
      <c r="AF2901" s="521" t="s">
        <v>23</v>
      </c>
      <c r="AG2901" s="522"/>
      <c r="AH2901" s="563" t="s">
        <v>5</v>
      </c>
      <c r="AI2901" s="564"/>
      <c r="AJ2901" s="525" t="s">
        <v>48</v>
      </c>
      <c r="AK2901" s="526"/>
      <c r="AL2901" s="521" t="s">
        <v>23</v>
      </c>
      <c r="AM2901" s="522"/>
      <c r="AN2901" s="563" t="s">
        <v>5</v>
      </c>
      <c r="AO2901" s="564"/>
      <c r="AP2901" s="525" t="s">
        <v>48</v>
      </c>
      <c r="AQ2901" s="526"/>
      <c r="AR2901" s="521" t="s">
        <v>23</v>
      </c>
      <c r="AS2901" s="522"/>
      <c r="AT2901" s="563" t="s">
        <v>5</v>
      </c>
      <c r="AU2901" s="564"/>
      <c r="AV2901" s="525" t="s">
        <v>48</v>
      </c>
      <c r="AW2901" s="526"/>
      <c r="AX2901" s="521" t="s">
        <v>23</v>
      </c>
      <c r="AY2901" s="522"/>
      <c r="AZ2901" s="563" t="s">
        <v>5</v>
      </c>
      <c r="BA2901" s="655"/>
      <c r="BB2901" s="525" t="s">
        <v>48</v>
      </c>
      <c r="BC2901" s="526"/>
      <c r="BD2901" s="521" t="s">
        <v>23</v>
      </c>
      <c r="BE2901" s="522"/>
      <c r="BF2901" s="563" t="s">
        <v>5</v>
      </c>
      <c r="BG2901" s="564"/>
      <c r="BH2901" s="525" t="s">
        <v>48</v>
      </c>
      <c r="BI2901" s="526"/>
      <c r="BJ2901" s="521" t="s">
        <v>23</v>
      </c>
      <c r="BK2901" s="522"/>
      <c r="BL2901" s="563" t="s">
        <v>5</v>
      </c>
      <c r="BM2901" s="564"/>
      <c r="BN2901" s="560"/>
      <c r="BO2901" s="561"/>
      <c r="BP2901" s="562"/>
      <c r="BQ2901" s="692"/>
      <c r="BR2901" s="692"/>
      <c r="BS2901" s="692"/>
      <c r="BT2901" s="274"/>
      <c r="BU2901" s="274"/>
      <c r="BV2901" s="271"/>
      <c r="CA2901" s="104"/>
    </row>
    <row r="2902" spans="1:79" ht="23.85" customHeight="1" x14ac:dyDescent="0.35">
      <c r="A2902" s="276"/>
      <c r="B2902" s="570" t="str">
        <f>IF(ROSTER!B$8="","",ROSTER!B$8)</f>
        <v/>
      </c>
      <c r="C2902" s="572" t="str">
        <f>IF(ROSTER!C$8="","",ROSTER!C$8)</f>
        <v/>
      </c>
      <c r="D2902" s="573"/>
      <c r="E2902" s="574"/>
      <c r="F2902" s="576">
        <f>IF(E2902="y",1,IF(E2902="S",1,0))</f>
        <v>0</v>
      </c>
      <c r="G2902" s="582">
        <f>IF(E2902="S",1,0)</f>
        <v>0</v>
      </c>
      <c r="H2902" s="578"/>
      <c r="I2902" s="543"/>
      <c r="J2902" s="542"/>
      <c r="K2902" s="580"/>
      <c r="L2902" s="584"/>
      <c r="M2902" s="585"/>
      <c r="N2902" s="588">
        <f>L2902+J2902</f>
        <v>0</v>
      </c>
      <c r="O2902" s="589"/>
      <c r="P2902" s="542"/>
      <c r="Q2902" s="580"/>
      <c r="R2902" s="584"/>
      <c r="S2902" s="585"/>
      <c r="T2902" s="588">
        <f>R2902-P2902</f>
        <v>0</v>
      </c>
      <c r="U2902" s="588"/>
      <c r="V2902" s="542"/>
      <c r="W2902" s="543"/>
      <c r="X2902" s="593"/>
      <c r="Y2902" s="543"/>
      <c r="Z2902" s="542"/>
      <c r="AA2902" s="543"/>
      <c r="AB2902" s="542"/>
      <c r="AC2902" s="543"/>
      <c r="AD2902" s="542"/>
      <c r="AE2902" s="580"/>
      <c r="AF2902" s="584"/>
      <c r="AG2902" s="585"/>
      <c r="AH2902" s="595">
        <f>IF(AD2902=0,0,(AF2902/AD2902)*100)</f>
        <v>0</v>
      </c>
      <c r="AI2902" s="596"/>
      <c r="AJ2902" s="542"/>
      <c r="AK2902" s="580"/>
      <c r="AL2902" s="584"/>
      <c r="AM2902" s="585"/>
      <c r="AN2902" s="595">
        <f>IF(AJ2902=0,0,(AL2902/AJ2902)*100)</f>
        <v>0</v>
      </c>
      <c r="AO2902" s="596"/>
      <c r="AP2902" s="542"/>
      <c r="AQ2902" s="580"/>
      <c r="AR2902" s="584"/>
      <c r="AS2902" s="585"/>
      <c r="AT2902" s="595">
        <f>IF(AP2902=0,0,(AR2902/AP2902)*100)</f>
        <v>0</v>
      </c>
      <c r="AU2902" s="596"/>
      <c r="AV2902" s="599">
        <f>AD2902+AJ2902+AP2902</f>
        <v>0</v>
      </c>
      <c r="AW2902" s="600"/>
      <c r="AX2902" s="630">
        <f>AF2902+AL2902+AR2902</f>
        <v>0</v>
      </c>
      <c r="AY2902" s="631"/>
      <c r="AZ2902" s="595">
        <f>IF(AV2902=0,0,(AX2902/AV2902)*100)</f>
        <v>0</v>
      </c>
      <c r="BA2902" s="596"/>
      <c r="BB2902" s="542"/>
      <c r="BC2902" s="580"/>
      <c r="BD2902" s="584"/>
      <c r="BE2902" s="585"/>
      <c r="BF2902" s="595">
        <f>IF(BB2902=0,0,(BD2902/BB2902)*100)</f>
        <v>0</v>
      </c>
      <c r="BG2902" s="596"/>
      <c r="BH2902" s="599">
        <f>AV2902+BB2902</f>
        <v>0</v>
      </c>
      <c r="BI2902" s="600"/>
      <c r="BJ2902" s="630">
        <f>AX2902+BD2902</f>
        <v>0</v>
      </c>
      <c r="BK2902" s="631"/>
      <c r="BL2902" s="595">
        <f>IF(BH2902=0,0,(BJ2902/BH2902)*100)</f>
        <v>0</v>
      </c>
      <c r="BM2902" s="596"/>
      <c r="BN2902" s="656">
        <f>(AF2902*2)+(AL2902*2)+(AR2902*3)+BD2902</f>
        <v>0</v>
      </c>
      <c r="BO2902" s="657"/>
      <c r="BP2902" s="658"/>
      <c r="BQ2902" s="676">
        <f>IF(BS2902=0,0,50*BR2902/BS2902)</f>
        <v>0</v>
      </c>
      <c r="BR2902" s="662">
        <f>(BN2902*BU$2902)+(N2902*BU$2903)+(Z2902*BU$2904)+(R2902*BU$2905)+(X2902*BU$2906)+(AB2902*BU$2907)+(V2902*BU$2912)</f>
        <v>0</v>
      </c>
      <c r="BS2902" s="662">
        <f>((BB2902-BD2902)*BU$2909)+((AV2902-AX2902)*BU$2908)+(H2902*BU$2910)+(P2902*BU$2911)</f>
        <v>0</v>
      </c>
      <c r="BT2902" s="19" t="s">
        <v>75</v>
      </c>
      <c r="BU2902" s="277">
        <f>IF(BQ2897="B",'VALUE POINTS'!L$10,IF('GAME STATS'!BQ2897="C",'VALUE POINTS'!M$10,'VALUE POINTS'!K$10))</f>
        <v>1</v>
      </c>
      <c r="BV2902" s="278"/>
    </row>
    <row r="2903" spans="1:79" ht="23.85" customHeight="1" x14ac:dyDescent="0.35">
      <c r="A2903" s="276"/>
      <c r="B2903" s="571"/>
      <c r="C2903" s="642" t="str">
        <f>IF(ROSTER!D$8="","",ROSTER!D$8)</f>
        <v/>
      </c>
      <c r="D2903" s="643"/>
      <c r="E2903" s="575"/>
      <c r="F2903" s="577"/>
      <c r="G2903" s="583"/>
      <c r="H2903" s="579"/>
      <c r="I2903" s="545"/>
      <c r="J2903" s="544"/>
      <c r="K2903" s="581"/>
      <c r="L2903" s="586"/>
      <c r="M2903" s="587"/>
      <c r="N2903" s="592"/>
      <c r="O2903" s="603"/>
      <c r="P2903" s="544"/>
      <c r="Q2903" s="581"/>
      <c r="R2903" s="586"/>
      <c r="S2903" s="587"/>
      <c r="T2903" s="592"/>
      <c r="U2903" s="592"/>
      <c r="V2903" s="544"/>
      <c r="W2903" s="545"/>
      <c r="X2903" s="594"/>
      <c r="Y2903" s="545"/>
      <c r="Z2903" s="544"/>
      <c r="AA2903" s="545"/>
      <c r="AB2903" s="544"/>
      <c r="AC2903" s="545"/>
      <c r="AD2903" s="544"/>
      <c r="AE2903" s="581"/>
      <c r="AF2903" s="586"/>
      <c r="AG2903" s="587"/>
      <c r="AH2903" s="626"/>
      <c r="AI2903" s="627"/>
      <c r="AJ2903" s="544"/>
      <c r="AK2903" s="581"/>
      <c r="AL2903" s="586"/>
      <c r="AM2903" s="587"/>
      <c r="AN2903" s="626"/>
      <c r="AO2903" s="627"/>
      <c r="AP2903" s="544"/>
      <c r="AQ2903" s="581"/>
      <c r="AR2903" s="586"/>
      <c r="AS2903" s="587"/>
      <c r="AT2903" s="626"/>
      <c r="AU2903" s="627"/>
      <c r="AV2903" s="628"/>
      <c r="AW2903" s="629"/>
      <c r="AX2903" s="632"/>
      <c r="AY2903" s="633"/>
      <c r="AZ2903" s="626"/>
      <c r="BA2903" s="627"/>
      <c r="BB2903" s="544"/>
      <c r="BC2903" s="581"/>
      <c r="BD2903" s="586"/>
      <c r="BE2903" s="587"/>
      <c r="BF2903" s="626"/>
      <c r="BG2903" s="627"/>
      <c r="BH2903" s="628"/>
      <c r="BI2903" s="629"/>
      <c r="BJ2903" s="632"/>
      <c r="BK2903" s="633"/>
      <c r="BL2903" s="626"/>
      <c r="BM2903" s="627"/>
      <c r="BN2903" s="678"/>
      <c r="BO2903" s="679"/>
      <c r="BP2903" s="680"/>
      <c r="BQ2903" s="677"/>
      <c r="BR2903" s="663"/>
      <c r="BS2903" s="663"/>
      <c r="BT2903" s="19" t="s">
        <v>76</v>
      </c>
      <c r="BU2903" s="277">
        <f>IF(BQ2897="B",'VALUE POINTS'!L$11,IF('GAME STATS'!BQ2897="C",'VALUE POINTS'!M$11,'VALUE POINTS'!K$11))</f>
        <v>1</v>
      </c>
      <c r="BV2903" s="278"/>
    </row>
    <row r="2904" spans="1:79" ht="21.75" customHeight="1" x14ac:dyDescent="0.4">
      <c r="A2904" s="95"/>
      <c r="B2904" s="570" t="str">
        <f>IF(ROSTER!B$10="","",ROSTER!B$10)</f>
        <v/>
      </c>
      <c r="C2904" s="572" t="str">
        <f>IF(ROSTER!C$10="","",ROSTER!C$10)</f>
        <v/>
      </c>
      <c r="D2904" s="573"/>
      <c r="E2904" s="574"/>
      <c r="F2904" s="576">
        <f>IF(E2904="y",1,IF(E2904="S",1,0))</f>
        <v>0</v>
      </c>
      <c r="G2904" s="582">
        <f>IF(E2904="S",1,0)</f>
        <v>0</v>
      </c>
      <c r="H2904" s="578"/>
      <c r="I2904" s="543"/>
      <c r="J2904" s="542"/>
      <c r="K2904" s="580"/>
      <c r="L2904" s="584"/>
      <c r="M2904" s="585"/>
      <c r="N2904" s="588">
        <f>L2904+J2904</f>
        <v>0</v>
      </c>
      <c r="O2904" s="589"/>
      <c r="P2904" s="542"/>
      <c r="Q2904" s="580"/>
      <c r="R2904" s="584"/>
      <c r="S2904" s="585"/>
      <c r="T2904" s="588">
        <f>R2904-P2904</f>
        <v>0</v>
      </c>
      <c r="U2904" s="588"/>
      <c r="V2904" s="542"/>
      <c r="W2904" s="543"/>
      <c r="X2904" s="593"/>
      <c r="Y2904" s="543"/>
      <c r="Z2904" s="542"/>
      <c r="AA2904" s="543"/>
      <c r="AB2904" s="542"/>
      <c r="AC2904" s="543"/>
      <c r="AD2904" s="542"/>
      <c r="AE2904" s="580"/>
      <c r="AF2904" s="584"/>
      <c r="AG2904" s="585"/>
      <c r="AH2904" s="595">
        <f>IF(AD2904=0,0,(AF2904/AD2904)*100)</f>
        <v>0</v>
      </c>
      <c r="AI2904" s="596"/>
      <c r="AJ2904" s="542"/>
      <c r="AK2904" s="580"/>
      <c r="AL2904" s="584"/>
      <c r="AM2904" s="585"/>
      <c r="AN2904" s="595">
        <f>IF(AJ2904=0,0,(AL2904/AJ2904)*100)</f>
        <v>0</v>
      </c>
      <c r="AO2904" s="596"/>
      <c r="AP2904" s="542"/>
      <c r="AQ2904" s="580"/>
      <c r="AR2904" s="584"/>
      <c r="AS2904" s="585"/>
      <c r="AT2904" s="595">
        <f>IF(AP2904=0,0,(AR2904/AP2904)*100)</f>
        <v>0</v>
      </c>
      <c r="AU2904" s="596"/>
      <c r="AV2904" s="599">
        <f>AD2904+AJ2904+AP2904</f>
        <v>0</v>
      </c>
      <c r="AW2904" s="600"/>
      <c r="AX2904" s="630">
        <f>AF2904+AL2904+AR2904</f>
        <v>0</v>
      </c>
      <c r="AY2904" s="631"/>
      <c r="AZ2904" s="595">
        <f>IF(AV2904=0,0,(AX2904/AV2904)*100)</f>
        <v>0</v>
      </c>
      <c r="BA2904" s="596"/>
      <c r="BB2904" s="542"/>
      <c r="BC2904" s="580"/>
      <c r="BD2904" s="584"/>
      <c r="BE2904" s="585"/>
      <c r="BF2904" s="595">
        <f>IF(BB2904=0,0,(BD2904/BB2904)*100)</f>
        <v>0</v>
      </c>
      <c r="BG2904" s="596"/>
      <c r="BH2904" s="599">
        <f>AV2904+BB2904</f>
        <v>0</v>
      </c>
      <c r="BI2904" s="600"/>
      <c r="BJ2904" s="630">
        <f>AX2904+BD2904</f>
        <v>0</v>
      </c>
      <c r="BK2904" s="631"/>
      <c r="BL2904" s="595">
        <f>IF(BH2904=0,0,(BJ2904/BH2904)*100)</f>
        <v>0</v>
      </c>
      <c r="BM2904" s="596"/>
      <c r="BN2904" s="656">
        <f>(AF2904*2)+(AL2904*2)+(AR2904*3)+BD2904</f>
        <v>0</v>
      </c>
      <c r="BO2904" s="657"/>
      <c r="BP2904" s="658"/>
      <c r="BQ2904" s="676">
        <f>IF(BS2904=0,0,50*BR2904/BS2904)</f>
        <v>0</v>
      </c>
      <c r="BR2904" s="662">
        <f t="shared" ref="BR2904" si="2820">(BN2904*BU$2902)+(N2904*BU$2903)+(Z2904*BU$2904)+(R2904*BU$2905)+(X2904*BU$2906)+(AB2904*BU$2907)+(V2904*BU$2912)</f>
        <v>0</v>
      </c>
      <c r="BS2904" s="662">
        <f t="shared" ref="BS2904" si="2821">((BB2904-BD2904)*BU$2909)+((AV2904-AX2904)*BU$2908)+(H2904*BU$2910)+(P2904*BU$2911)</f>
        <v>0</v>
      </c>
      <c r="BT2904" s="19" t="s">
        <v>77</v>
      </c>
      <c r="BU2904" s="277">
        <f>IF(BQ2897="B",'VALUE POINTS'!L$12,IF('GAME STATS'!BQ2897="C",'VALUE POINTS'!M$12,'VALUE POINTS'!K$12))</f>
        <v>2</v>
      </c>
      <c r="BV2904" s="278"/>
      <c r="CA2904" s="18"/>
    </row>
    <row r="2905" spans="1:79" ht="21.75" customHeight="1" x14ac:dyDescent="0.35">
      <c r="A2905" s="95"/>
      <c r="B2905" s="571"/>
      <c r="C2905" s="642" t="str">
        <f>IF(ROSTER!D$10="","",ROSTER!D$10)</f>
        <v/>
      </c>
      <c r="D2905" s="643"/>
      <c r="E2905" s="575"/>
      <c r="F2905" s="577"/>
      <c r="G2905" s="583"/>
      <c r="H2905" s="579"/>
      <c r="I2905" s="545"/>
      <c r="J2905" s="544"/>
      <c r="K2905" s="581"/>
      <c r="L2905" s="586"/>
      <c r="M2905" s="587"/>
      <c r="N2905" s="592" t="s">
        <v>16</v>
      </c>
      <c r="O2905" s="603"/>
      <c r="P2905" s="544"/>
      <c r="Q2905" s="581"/>
      <c r="R2905" s="586"/>
      <c r="S2905" s="587"/>
      <c r="T2905" s="592" t="s">
        <v>16</v>
      </c>
      <c r="U2905" s="592"/>
      <c r="V2905" s="544"/>
      <c r="W2905" s="545"/>
      <c r="X2905" s="594"/>
      <c r="Y2905" s="545"/>
      <c r="Z2905" s="544"/>
      <c r="AA2905" s="545"/>
      <c r="AB2905" s="544"/>
      <c r="AC2905" s="545"/>
      <c r="AD2905" s="544"/>
      <c r="AE2905" s="581"/>
      <c r="AF2905" s="586"/>
      <c r="AG2905" s="587"/>
      <c r="AH2905" s="626"/>
      <c r="AI2905" s="627"/>
      <c r="AJ2905" s="544"/>
      <c r="AK2905" s="581"/>
      <c r="AL2905" s="586"/>
      <c r="AM2905" s="587"/>
      <c r="AN2905" s="626"/>
      <c r="AO2905" s="627"/>
      <c r="AP2905" s="544"/>
      <c r="AQ2905" s="581"/>
      <c r="AR2905" s="586"/>
      <c r="AS2905" s="587"/>
      <c r="AT2905" s="626"/>
      <c r="AU2905" s="627"/>
      <c r="AV2905" s="628"/>
      <c r="AW2905" s="629"/>
      <c r="AX2905" s="632"/>
      <c r="AY2905" s="633"/>
      <c r="AZ2905" s="626"/>
      <c r="BA2905" s="627"/>
      <c r="BB2905" s="544"/>
      <c r="BC2905" s="581"/>
      <c r="BD2905" s="586"/>
      <c r="BE2905" s="587"/>
      <c r="BF2905" s="626"/>
      <c r="BG2905" s="627"/>
      <c r="BH2905" s="628"/>
      <c r="BI2905" s="629"/>
      <c r="BJ2905" s="632"/>
      <c r="BK2905" s="633"/>
      <c r="BL2905" s="626"/>
      <c r="BM2905" s="627"/>
      <c r="BN2905" s="678"/>
      <c r="BO2905" s="679"/>
      <c r="BP2905" s="680"/>
      <c r="BQ2905" s="677"/>
      <c r="BR2905" s="663"/>
      <c r="BS2905" s="663"/>
      <c r="BT2905" s="19" t="s">
        <v>78</v>
      </c>
      <c r="BU2905" s="277">
        <f>IF(BQ2897="B",'VALUE POINTS'!L$13,IF('GAME STATS'!BQ2897="C",'VALUE POINTS'!M$13,'VALUE POINTS'!K$13))</f>
        <v>2</v>
      </c>
      <c r="BV2905" s="278"/>
    </row>
    <row r="2906" spans="1:79" ht="21.75" customHeight="1" x14ac:dyDescent="0.35">
      <c r="A2906" s="95"/>
      <c r="B2906" s="570" t="str">
        <f>IF(ROSTER!B$12="","",ROSTER!B$12)</f>
        <v/>
      </c>
      <c r="C2906" s="572" t="str">
        <f>IF(ROSTER!C$12="","",ROSTER!C$12)</f>
        <v/>
      </c>
      <c r="D2906" s="573"/>
      <c r="E2906" s="574"/>
      <c r="F2906" s="576">
        <f>IF(E2906="y",1,IF(E2906="S",1,0))</f>
        <v>0</v>
      </c>
      <c r="G2906" s="582">
        <f>IF(E2906="S",1,0)</f>
        <v>0</v>
      </c>
      <c r="H2906" s="578"/>
      <c r="I2906" s="543"/>
      <c r="J2906" s="542"/>
      <c r="K2906" s="580"/>
      <c r="L2906" s="584"/>
      <c r="M2906" s="585"/>
      <c r="N2906" s="588">
        <f>L2906+J2906</f>
        <v>0</v>
      </c>
      <c r="O2906" s="589"/>
      <c r="P2906" s="542"/>
      <c r="Q2906" s="580"/>
      <c r="R2906" s="584"/>
      <c r="S2906" s="585"/>
      <c r="T2906" s="588">
        <f>R2906-P2906</f>
        <v>0</v>
      </c>
      <c r="U2906" s="588"/>
      <c r="V2906" s="542"/>
      <c r="W2906" s="543"/>
      <c r="X2906" s="593"/>
      <c r="Y2906" s="543"/>
      <c r="Z2906" s="542"/>
      <c r="AA2906" s="543"/>
      <c r="AB2906" s="542"/>
      <c r="AC2906" s="543"/>
      <c r="AD2906" s="542"/>
      <c r="AE2906" s="580"/>
      <c r="AF2906" s="584"/>
      <c r="AG2906" s="585"/>
      <c r="AH2906" s="595">
        <f>IF(AD2906=0,0,(AF2906/AD2906)*100)</f>
        <v>0</v>
      </c>
      <c r="AI2906" s="596"/>
      <c r="AJ2906" s="542"/>
      <c r="AK2906" s="580"/>
      <c r="AL2906" s="584"/>
      <c r="AM2906" s="585"/>
      <c r="AN2906" s="595">
        <f>IF(AJ2906=0,0,(AL2906/AJ2906)*100)</f>
        <v>0</v>
      </c>
      <c r="AO2906" s="596"/>
      <c r="AP2906" s="542"/>
      <c r="AQ2906" s="580"/>
      <c r="AR2906" s="584"/>
      <c r="AS2906" s="585"/>
      <c r="AT2906" s="595">
        <f>IF(AP2906=0,0,(AR2906/AP2906)*100)</f>
        <v>0</v>
      </c>
      <c r="AU2906" s="596"/>
      <c r="AV2906" s="599">
        <f>AD2906+AJ2906+AP2906</f>
        <v>0</v>
      </c>
      <c r="AW2906" s="600"/>
      <c r="AX2906" s="630">
        <f>AF2906+AL2906+AR2906</f>
        <v>0</v>
      </c>
      <c r="AY2906" s="631"/>
      <c r="AZ2906" s="595">
        <f>IF(AV2906=0,0,(AX2906/AV2906)*100)</f>
        <v>0</v>
      </c>
      <c r="BA2906" s="596"/>
      <c r="BB2906" s="542"/>
      <c r="BC2906" s="580"/>
      <c r="BD2906" s="584"/>
      <c r="BE2906" s="585"/>
      <c r="BF2906" s="595">
        <f>IF(BB2906=0,0,(BD2906/BB2906)*100)</f>
        <v>0</v>
      </c>
      <c r="BG2906" s="596"/>
      <c r="BH2906" s="599">
        <f>AV2906+BB2906</f>
        <v>0</v>
      </c>
      <c r="BI2906" s="600"/>
      <c r="BJ2906" s="630">
        <f>AX2906+BD2906</f>
        <v>0</v>
      </c>
      <c r="BK2906" s="631"/>
      <c r="BL2906" s="595">
        <f>IF(BH2906=0,0,(BJ2906/BH2906)*100)</f>
        <v>0</v>
      </c>
      <c r="BM2906" s="596"/>
      <c r="BN2906" s="656">
        <f>(AF2906*2)+(AL2906*2)+(AR2906*3)+BD2906</f>
        <v>0</v>
      </c>
      <c r="BO2906" s="657"/>
      <c r="BP2906" s="658"/>
      <c r="BQ2906" s="676">
        <f t="shared" ref="BQ2906" si="2822">IF(BS2906=0,0,50*BR2906/BS2906)</f>
        <v>0</v>
      </c>
      <c r="BR2906" s="662">
        <f t="shared" ref="BR2906" si="2823">(BN2906*BU$2902)+(N2906*BU$2903)+(Z2906*BU$2904)+(R2906*BU$2905)+(X2906*BU$2906)+(AB2906*BU$2907)+(V2906*BU$2912)</f>
        <v>0</v>
      </c>
      <c r="BS2906" s="662">
        <f t="shared" ref="BS2906" si="2824">((BB2906-BD2906)*BU$2909)+((AV2906-AX2906)*BU$2908)+(H2906*BU$2910)+(P2906*BU$2911)</f>
        <v>0</v>
      </c>
      <c r="BT2906" s="19" t="s">
        <v>79</v>
      </c>
      <c r="BU2906" s="277">
        <f>IF(BQ2897="B",'VALUE POINTS'!L$14,IF('GAME STATS'!BQ2897="C",'VALUE POINTS'!M$14,'VALUE POINTS'!K$14))</f>
        <v>2</v>
      </c>
      <c r="BV2906" s="278"/>
    </row>
    <row r="2907" spans="1:79" ht="21.75" customHeight="1" x14ac:dyDescent="0.4">
      <c r="A2907" s="95"/>
      <c r="B2907" s="571"/>
      <c r="C2907" s="642" t="str">
        <f>IF(ROSTER!D$12="","",ROSTER!D$12)</f>
        <v/>
      </c>
      <c r="D2907" s="643"/>
      <c r="E2907" s="575"/>
      <c r="F2907" s="577"/>
      <c r="G2907" s="583"/>
      <c r="H2907" s="579"/>
      <c r="I2907" s="545"/>
      <c r="J2907" s="544"/>
      <c r="K2907" s="581"/>
      <c r="L2907" s="586"/>
      <c r="M2907" s="587"/>
      <c r="N2907" s="592" t="s">
        <v>16</v>
      </c>
      <c r="O2907" s="603"/>
      <c r="P2907" s="544"/>
      <c r="Q2907" s="581"/>
      <c r="R2907" s="586"/>
      <c r="S2907" s="587"/>
      <c r="T2907" s="592" t="s">
        <v>16</v>
      </c>
      <c r="U2907" s="592"/>
      <c r="V2907" s="544"/>
      <c r="W2907" s="545"/>
      <c r="X2907" s="594"/>
      <c r="Y2907" s="545"/>
      <c r="Z2907" s="544"/>
      <c r="AA2907" s="545"/>
      <c r="AB2907" s="544"/>
      <c r="AC2907" s="545"/>
      <c r="AD2907" s="544"/>
      <c r="AE2907" s="581"/>
      <c r="AF2907" s="586"/>
      <c r="AG2907" s="587"/>
      <c r="AH2907" s="626"/>
      <c r="AI2907" s="627"/>
      <c r="AJ2907" s="544"/>
      <c r="AK2907" s="581"/>
      <c r="AL2907" s="586"/>
      <c r="AM2907" s="587"/>
      <c r="AN2907" s="626"/>
      <c r="AO2907" s="627"/>
      <c r="AP2907" s="544"/>
      <c r="AQ2907" s="581"/>
      <c r="AR2907" s="586"/>
      <c r="AS2907" s="587"/>
      <c r="AT2907" s="626"/>
      <c r="AU2907" s="627"/>
      <c r="AV2907" s="628"/>
      <c r="AW2907" s="629"/>
      <c r="AX2907" s="632"/>
      <c r="AY2907" s="633"/>
      <c r="AZ2907" s="626"/>
      <c r="BA2907" s="627"/>
      <c r="BB2907" s="544"/>
      <c r="BC2907" s="581"/>
      <c r="BD2907" s="586"/>
      <c r="BE2907" s="587"/>
      <c r="BF2907" s="626"/>
      <c r="BG2907" s="627"/>
      <c r="BH2907" s="628"/>
      <c r="BI2907" s="629"/>
      <c r="BJ2907" s="632"/>
      <c r="BK2907" s="633"/>
      <c r="BL2907" s="626"/>
      <c r="BM2907" s="627"/>
      <c r="BN2907" s="678"/>
      <c r="BO2907" s="679"/>
      <c r="BP2907" s="680"/>
      <c r="BQ2907" s="677"/>
      <c r="BR2907" s="663"/>
      <c r="BS2907" s="663"/>
      <c r="BT2907" s="19" t="s">
        <v>80</v>
      </c>
      <c r="BU2907" s="277">
        <f>IF(BQ2897="B",'VALUE POINTS'!L$15,IF('GAME STATS'!BQ2897="C",'VALUE POINTS'!M$15,'VALUE POINTS'!K$15))</f>
        <v>2</v>
      </c>
      <c r="BV2907" s="278"/>
      <c r="CA2907" s="18"/>
    </row>
    <row r="2908" spans="1:79" ht="21.75" customHeight="1" x14ac:dyDescent="0.35">
      <c r="A2908" s="95"/>
      <c r="B2908" s="570" t="str">
        <f>IF(ROSTER!B$14="","",ROSTER!B$14)</f>
        <v/>
      </c>
      <c r="C2908" s="572" t="str">
        <f>IF(ROSTER!C$14="","",ROSTER!C$14)</f>
        <v/>
      </c>
      <c r="D2908" s="573"/>
      <c r="E2908" s="574"/>
      <c r="F2908" s="576">
        <f>IF(E2908="y",1,IF(E2908="S",1,0))</f>
        <v>0</v>
      </c>
      <c r="G2908" s="582">
        <f>IF(E2908="S",1,0)</f>
        <v>0</v>
      </c>
      <c r="H2908" s="578"/>
      <c r="I2908" s="543"/>
      <c r="J2908" s="542"/>
      <c r="K2908" s="580"/>
      <c r="L2908" s="584"/>
      <c r="M2908" s="585"/>
      <c r="N2908" s="588">
        <f>L2908+J2908</f>
        <v>0</v>
      </c>
      <c r="O2908" s="589"/>
      <c r="P2908" s="542"/>
      <c r="Q2908" s="580"/>
      <c r="R2908" s="584"/>
      <c r="S2908" s="585"/>
      <c r="T2908" s="588">
        <f>R2908-P2908</f>
        <v>0</v>
      </c>
      <c r="U2908" s="588"/>
      <c r="V2908" s="542"/>
      <c r="W2908" s="543"/>
      <c r="X2908" s="593"/>
      <c r="Y2908" s="543"/>
      <c r="Z2908" s="542"/>
      <c r="AA2908" s="543"/>
      <c r="AB2908" s="542"/>
      <c r="AC2908" s="543"/>
      <c r="AD2908" s="542"/>
      <c r="AE2908" s="580"/>
      <c r="AF2908" s="584"/>
      <c r="AG2908" s="585"/>
      <c r="AH2908" s="595">
        <f>IF(AD2908=0,0,(AF2908/AD2908)*100)</f>
        <v>0</v>
      </c>
      <c r="AI2908" s="596"/>
      <c r="AJ2908" s="542"/>
      <c r="AK2908" s="580"/>
      <c r="AL2908" s="584"/>
      <c r="AM2908" s="585"/>
      <c r="AN2908" s="595">
        <f>IF(AJ2908=0,0,(AL2908/AJ2908)*100)</f>
        <v>0</v>
      </c>
      <c r="AO2908" s="596"/>
      <c r="AP2908" s="542"/>
      <c r="AQ2908" s="580"/>
      <c r="AR2908" s="584"/>
      <c r="AS2908" s="585"/>
      <c r="AT2908" s="595">
        <f>IF(AP2908=0,0,(AR2908/AP2908)*100)</f>
        <v>0</v>
      </c>
      <c r="AU2908" s="596"/>
      <c r="AV2908" s="599">
        <f>AD2908+AJ2908+AP2908</f>
        <v>0</v>
      </c>
      <c r="AW2908" s="600"/>
      <c r="AX2908" s="630">
        <f>AF2908+AL2908+AR2908</f>
        <v>0</v>
      </c>
      <c r="AY2908" s="631"/>
      <c r="AZ2908" s="595">
        <f>IF(AV2908=0,0,(AX2908/AV2908)*100)</f>
        <v>0</v>
      </c>
      <c r="BA2908" s="596"/>
      <c r="BB2908" s="542"/>
      <c r="BC2908" s="580"/>
      <c r="BD2908" s="584"/>
      <c r="BE2908" s="585"/>
      <c r="BF2908" s="595">
        <f>IF(BB2908=0,0,(BD2908/BB2908)*100)</f>
        <v>0</v>
      </c>
      <c r="BG2908" s="596"/>
      <c r="BH2908" s="599">
        <f>AV2908+BB2908</f>
        <v>0</v>
      </c>
      <c r="BI2908" s="600"/>
      <c r="BJ2908" s="630">
        <f>AX2908+BD2908</f>
        <v>0</v>
      </c>
      <c r="BK2908" s="631"/>
      <c r="BL2908" s="595">
        <f>IF(BH2908=0,0,(BJ2908/BH2908)*100)</f>
        <v>0</v>
      </c>
      <c r="BM2908" s="596"/>
      <c r="BN2908" s="656">
        <f>(AF2908*2)+(AL2908*2)+(AR2908*3)+BD2908</f>
        <v>0</v>
      </c>
      <c r="BO2908" s="657"/>
      <c r="BP2908" s="658"/>
      <c r="BQ2908" s="676">
        <f t="shared" ref="BQ2908" si="2825">IF(BS2908=0,0,50*BR2908/BS2908)</f>
        <v>0</v>
      </c>
      <c r="BR2908" s="662">
        <f t="shared" ref="BR2908" si="2826">(BN2908*BU$2902)+(N2908*BU$2903)+(Z2908*BU$2904)+(R2908*BU$2905)+(X2908*BU$2906)+(AB2908*BU$2907)+(V2908*BU$2912)</f>
        <v>0</v>
      </c>
      <c r="BS2908" s="662">
        <f t="shared" ref="BS2908" si="2827">((BB2908-BD2908)*BU$2909)+((AV2908-AX2908)*BU$2908)+(H2908*BU$2910)+(P2908*BU$2911)</f>
        <v>0</v>
      </c>
      <c r="BT2908" s="19" t="s">
        <v>81</v>
      </c>
      <c r="BU2908" s="277">
        <f>IF(BQ2897="B",'VALUE POINTS'!L$16,IF('GAME STATS'!BQ2897="C",'VALUE POINTS'!M$16,'VALUE POINTS'!K$16))</f>
        <v>2</v>
      </c>
      <c r="BV2908" s="278"/>
    </row>
    <row r="2909" spans="1:79" ht="21.75" customHeight="1" x14ac:dyDescent="0.35">
      <c r="A2909" s="95"/>
      <c r="B2909" s="571"/>
      <c r="C2909" s="642" t="str">
        <f>IF(ROSTER!D$14="","",ROSTER!D$14)</f>
        <v/>
      </c>
      <c r="D2909" s="643"/>
      <c r="E2909" s="575"/>
      <c r="F2909" s="577"/>
      <c r="G2909" s="583"/>
      <c r="H2909" s="579"/>
      <c r="I2909" s="545"/>
      <c r="J2909" s="544"/>
      <c r="K2909" s="581"/>
      <c r="L2909" s="586"/>
      <c r="M2909" s="587"/>
      <c r="N2909" s="592" t="s">
        <v>16</v>
      </c>
      <c r="O2909" s="603"/>
      <c r="P2909" s="544"/>
      <c r="Q2909" s="581"/>
      <c r="R2909" s="586"/>
      <c r="S2909" s="587"/>
      <c r="T2909" s="592" t="s">
        <v>16</v>
      </c>
      <c r="U2909" s="592"/>
      <c r="V2909" s="544"/>
      <c r="W2909" s="545"/>
      <c r="X2909" s="594"/>
      <c r="Y2909" s="545"/>
      <c r="Z2909" s="544"/>
      <c r="AA2909" s="545"/>
      <c r="AB2909" s="544"/>
      <c r="AC2909" s="545"/>
      <c r="AD2909" s="544"/>
      <c r="AE2909" s="581"/>
      <c r="AF2909" s="586"/>
      <c r="AG2909" s="587"/>
      <c r="AH2909" s="626"/>
      <c r="AI2909" s="627"/>
      <c r="AJ2909" s="544"/>
      <c r="AK2909" s="581"/>
      <c r="AL2909" s="586"/>
      <c r="AM2909" s="587"/>
      <c r="AN2909" s="626"/>
      <c r="AO2909" s="627"/>
      <c r="AP2909" s="544"/>
      <c r="AQ2909" s="581"/>
      <c r="AR2909" s="586"/>
      <c r="AS2909" s="587"/>
      <c r="AT2909" s="626"/>
      <c r="AU2909" s="627"/>
      <c r="AV2909" s="628"/>
      <c r="AW2909" s="629"/>
      <c r="AX2909" s="632"/>
      <c r="AY2909" s="633"/>
      <c r="AZ2909" s="626"/>
      <c r="BA2909" s="627"/>
      <c r="BB2909" s="544"/>
      <c r="BC2909" s="581"/>
      <c r="BD2909" s="586"/>
      <c r="BE2909" s="587"/>
      <c r="BF2909" s="626"/>
      <c r="BG2909" s="627"/>
      <c r="BH2909" s="628"/>
      <c r="BI2909" s="629"/>
      <c r="BJ2909" s="632"/>
      <c r="BK2909" s="633"/>
      <c r="BL2909" s="626"/>
      <c r="BM2909" s="627"/>
      <c r="BN2909" s="678"/>
      <c r="BO2909" s="679"/>
      <c r="BP2909" s="680"/>
      <c r="BQ2909" s="677"/>
      <c r="BR2909" s="663"/>
      <c r="BS2909" s="663"/>
      <c r="BT2909" s="19" t="s">
        <v>82</v>
      </c>
      <c r="BU2909" s="277">
        <f>IF(BQ2897="B",'VALUE POINTS'!L$17,IF('GAME STATS'!BQ2897="C",'VALUE POINTS'!M$17,'VALUE POINTS'!K$17))</f>
        <v>1</v>
      </c>
      <c r="BV2909" s="278"/>
    </row>
    <row r="2910" spans="1:79" ht="21.75" customHeight="1" x14ac:dyDescent="0.35">
      <c r="A2910" s="95"/>
      <c r="B2910" s="570" t="str">
        <f>IF(ROSTER!B$16="","",ROSTER!B$16)</f>
        <v/>
      </c>
      <c r="C2910" s="572" t="str">
        <f>IF(ROSTER!C$16="","",ROSTER!C$16)</f>
        <v/>
      </c>
      <c r="D2910" s="573"/>
      <c r="E2910" s="574"/>
      <c r="F2910" s="576">
        <f>IF(E2910="y",1,IF(E2910="S",1,0))</f>
        <v>0</v>
      </c>
      <c r="G2910" s="582">
        <f>IF(E2910="S",1,0)</f>
        <v>0</v>
      </c>
      <c r="H2910" s="578"/>
      <c r="I2910" s="543"/>
      <c r="J2910" s="542"/>
      <c r="K2910" s="580"/>
      <c r="L2910" s="584"/>
      <c r="M2910" s="585"/>
      <c r="N2910" s="588">
        <f>L2910+J2910</f>
        <v>0</v>
      </c>
      <c r="O2910" s="589"/>
      <c r="P2910" s="542"/>
      <c r="Q2910" s="580"/>
      <c r="R2910" s="584"/>
      <c r="S2910" s="585"/>
      <c r="T2910" s="588">
        <f>R2910-P2910</f>
        <v>0</v>
      </c>
      <c r="U2910" s="588"/>
      <c r="V2910" s="542"/>
      <c r="W2910" s="543"/>
      <c r="X2910" s="593"/>
      <c r="Y2910" s="543"/>
      <c r="Z2910" s="542"/>
      <c r="AA2910" s="543"/>
      <c r="AB2910" s="542"/>
      <c r="AC2910" s="543"/>
      <c r="AD2910" s="542"/>
      <c r="AE2910" s="580"/>
      <c r="AF2910" s="584"/>
      <c r="AG2910" s="585"/>
      <c r="AH2910" s="595">
        <f>IF(AD2910=0,0,(AF2910/AD2910)*100)</f>
        <v>0</v>
      </c>
      <c r="AI2910" s="596"/>
      <c r="AJ2910" s="542"/>
      <c r="AK2910" s="580"/>
      <c r="AL2910" s="584"/>
      <c r="AM2910" s="585"/>
      <c r="AN2910" s="595">
        <f>IF(AJ2910=0,0,(AL2910/AJ2910)*100)</f>
        <v>0</v>
      </c>
      <c r="AO2910" s="596"/>
      <c r="AP2910" s="542"/>
      <c r="AQ2910" s="580"/>
      <c r="AR2910" s="584"/>
      <c r="AS2910" s="585"/>
      <c r="AT2910" s="595">
        <f>IF(AP2910=0,0,(AR2910/AP2910)*100)</f>
        <v>0</v>
      </c>
      <c r="AU2910" s="596"/>
      <c r="AV2910" s="599">
        <f>AD2910+AJ2910+AP2910</f>
        <v>0</v>
      </c>
      <c r="AW2910" s="600"/>
      <c r="AX2910" s="630">
        <f>AF2910+AL2910+AR2910</f>
        <v>0</v>
      </c>
      <c r="AY2910" s="631"/>
      <c r="AZ2910" s="595">
        <f>IF(AV2910=0,0,(AX2910/AV2910)*100)</f>
        <v>0</v>
      </c>
      <c r="BA2910" s="596"/>
      <c r="BB2910" s="542"/>
      <c r="BC2910" s="580"/>
      <c r="BD2910" s="584"/>
      <c r="BE2910" s="585"/>
      <c r="BF2910" s="595">
        <f>IF(BB2910=0,0,(BD2910/BB2910)*100)</f>
        <v>0</v>
      </c>
      <c r="BG2910" s="596"/>
      <c r="BH2910" s="599">
        <f>AV2910+BB2910</f>
        <v>0</v>
      </c>
      <c r="BI2910" s="600"/>
      <c r="BJ2910" s="630">
        <f>AX2910+BD2910</f>
        <v>0</v>
      </c>
      <c r="BK2910" s="631"/>
      <c r="BL2910" s="595">
        <f>IF(BH2910=0,0,(BJ2910/BH2910)*100)</f>
        <v>0</v>
      </c>
      <c r="BM2910" s="596"/>
      <c r="BN2910" s="656">
        <f>(AF2910*2)+(AL2910*2)+(AR2910*3)+BD2910</f>
        <v>0</v>
      </c>
      <c r="BO2910" s="657"/>
      <c r="BP2910" s="658"/>
      <c r="BQ2910" s="676">
        <f t="shared" ref="BQ2910" si="2828">IF(BS2910=0,0,50*BR2910/BS2910)</f>
        <v>0</v>
      </c>
      <c r="BR2910" s="662">
        <f t="shared" ref="BR2910" si="2829">(BN2910*BU$2902)+(N2910*BU$2903)+(Z2910*BU$2904)+(R2910*BU$2905)+(X2910*BU$2906)+(AB2910*BU$2907)+(V2910*BU$2912)</f>
        <v>0</v>
      </c>
      <c r="BS2910" s="662">
        <f t="shared" ref="BS2910" si="2830">((BB2910-BD2910)*BU$2909)+((AV2910-AX2910)*BU$2908)+(H2910*BU$2910)+(P2910*BU$2911)</f>
        <v>0</v>
      </c>
      <c r="BT2910" s="19" t="s">
        <v>83</v>
      </c>
      <c r="BU2910" s="277">
        <f>IF(BQ2897="B",'VALUE POINTS'!L$18,IF('GAME STATS'!BQ2897="C",'VALUE POINTS'!M$18,'VALUE POINTS'!K$18))</f>
        <v>2</v>
      </c>
      <c r="BV2910" s="278"/>
    </row>
    <row r="2911" spans="1:79" ht="21.75" customHeight="1" x14ac:dyDescent="0.35">
      <c r="A2911" s="95"/>
      <c r="B2911" s="571"/>
      <c r="C2911" s="642" t="str">
        <f>IF(ROSTER!D$16="","",ROSTER!D$16)</f>
        <v/>
      </c>
      <c r="D2911" s="643"/>
      <c r="E2911" s="575"/>
      <c r="F2911" s="577"/>
      <c r="G2911" s="583"/>
      <c r="H2911" s="579"/>
      <c r="I2911" s="545"/>
      <c r="J2911" s="544"/>
      <c r="K2911" s="581"/>
      <c r="L2911" s="586"/>
      <c r="M2911" s="587"/>
      <c r="N2911" s="592" t="s">
        <v>16</v>
      </c>
      <c r="O2911" s="603"/>
      <c r="P2911" s="544"/>
      <c r="Q2911" s="581"/>
      <c r="R2911" s="586"/>
      <c r="S2911" s="587"/>
      <c r="T2911" s="592" t="s">
        <v>16</v>
      </c>
      <c r="U2911" s="592"/>
      <c r="V2911" s="544"/>
      <c r="W2911" s="545"/>
      <c r="X2911" s="594"/>
      <c r="Y2911" s="545"/>
      <c r="Z2911" s="544"/>
      <c r="AA2911" s="545"/>
      <c r="AB2911" s="544"/>
      <c r="AC2911" s="545"/>
      <c r="AD2911" s="544"/>
      <c r="AE2911" s="581"/>
      <c r="AF2911" s="586"/>
      <c r="AG2911" s="587"/>
      <c r="AH2911" s="626"/>
      <c r="AI2911" s="627"/>
      <c r="AJ2911" s="544"/>
      <c r="AK2911" s="581"/>
      <c r="AL2911" s="586"/>
      <c r="AM2911" s="587"/>
      <c r="AN2911" s="626"/>
      <c r="AO2911" s="627"/>
      <c r="AP2911" s="544"/>
      <c r="AQ2911" s="581"/>
      <c r="AR2911" s="586"/>
      <c r="AS2911" s="587"/>
      <c r="AT2911" s="626"/>
      <c r="AU2911" s="627"/>
      <c r="AV2911" s="628"/>
      <c r="AW2911" s="629"/>
      <c r="AX2911" s="632"/>
      <c r="AY2911" s="633"/>
      <c r="AZ2911" s="626"/>
      <c r="BA2911" s="627"/>
      <c r="BB2911" s="544"/>
      <c r="BC2911" s="581"/>
      <c r="BD2911" s="586"/>
      <c r="BE2911" s="587"/>
      <c r="BF2911" s="626"/>
      <c r="BG2911" s="627"/>
      <c r="BH2911" s="628"/>
      <c r="BI2911" s="629"/>
      <c r="BJ2911" s="632"/>
      <c r="BK2911" s="633"/>
      <c r="BL2911" s="626"/>
      <c r="BM2911" s="627"/>
      <c r="BN2911" s="678"/>
      <c r="BO2911" s="679"/>
      <c r="BP2911" s="680"/>
      <c r="BQ2911" s="677"/>
      <c r="BR2911" s="663"/>
      <c r="BS2911" s="663"/>
      <c r="BT2911" s="19" t="s">
        <v>84</v>
      </c>
      <c r="BU2911" s="277">
        <f>IF(BQ2897="B",'VALUE POINTS'!L$19,IF('GAME STATS'!BQ2897="C",'VALUE POINTS'!M$19,'VALUE POINTS'!K$19))</f>
        <v>2</v>
      </c>
      <c r="BV2911" s="278"/>
    </row>
    <row r="2912" spans="1:79" ht="21.75" customHeight="1" x14ac:dyDescent="0.35">
      <c r="A2912" s="95"/>
      <c r="B2912" s="570" t="str">
        <f>IF(ROSTER!B$18="","",ROSTER!B$18)</f>
        <v/>
      </c>
      <c r="C2912" s="572" t="str">
        <f>IF(ROSTER!C$18="","",ROSTER!C$18)</f>
        <v/>
      </c>
      <c r="D2912" s="573"/>
      <c r="E2912" s="574"/>
      <c r="F2912" s="576">
        <f>IF(E2912="y",1,IF(E2912="S",1,0))</f>
        <v>0</v>
      </c>
      <c r="G2912" s="582">
        <f>IF(E2912="S",1,0)</f>
        <v>0</v>
      </c>
      <c r="H2912" s="578"/>
      <c r="I2912" s="543"/>
      <c r="J2912" s="542"/>
      <c r="K2912" s="580"/>
      <c r="L2912" s="584"/>
      <c r="M2912" s="585"/>
      <c r="N2912" s="588">
        <f>L2912+J2912</f>
        <v>0</v>
      </c>
      <c r="O2912" s="589"/>
      <c r="P2912" s="542"/>
      <c r="Q2912" s="580"/>
      <c r="R2912" s="584"/>
      <c r="S2912" s="585"/>
      <c r="T2912" s="588">
        <f>R2912-P2912</f>
        <v>0</v>
      </c>
      <c r="U2912" s="588"/>
      <c r="V2912" s="542"/>
      <c r="W2912" s="543"/>
      <c r="X2912" s="593"/>
      <c r="Y2912" s="543"/>
      <c r="Z2912" s="542"/>
      <c r="AA2912" s="543"/>
      <c r="AB2912" s="542"/>
      <c r="AC2912" s="543"/>
      <c r="AD2912" s="542"/>
      <c r="AE2912" s="580"/>
      <c r="AF2912" s="584"/>
      <c r="AG2912" s="585"/>
      <c r="AH2912" s="595">
        <f>IF(AD2912=0,0,(AF2912/AD2912)*100)</f>
        <v>0</v>
      </c>
      <c r="AI2912" s="596"/>
      <c r="AJ2912" s="542"/>
      <c r="AK2912" s="580"/>
      <c r="AL2912" s="584"/>
      <c r="AM2912" s="585"/>
      <c r="AN2912" s="595">
        <f>IF(AJ2912=0,0,(AL2912/AJ2912)*100)</f>
        <v>0</v>
      </c>
      <c r="AO2912" s="596"/>
      <c r="AP2912" s="542"/>
      <c r="AQ2912" s="580"/>
      <c r="AR2912" s="584"/>
      <c r="AS2912" s="585"/>
      <c r="AT2912" s="595">
        <f>IF(AP2912=0,0,(AR2912/AP2912)*100)</f>
        <v>0</v>
      </c>
      <c r="AU2912" s="596"/>
      <c r="AV2912" s="599">
        <f>AD2912+AJ2912+AP2912</f>
        <v>0</v>
      </c>
      <c r="AW2912" s="600"/>
      <c r="AX2912" s="630">
        <f>AF2912+AL2912+AR2912</f>
        <v>0</v>
      </c>
      <c r="AY2912" s="631"/>
      <c r="AZ2912" s="595">
        <f>IF(AV2912=0,0,(AX2912/AV2912)*100)</f>
        <v>0</v>
      </c>
      <c r="BA2912" s="596"/>
      <c r="BB2912" s="542"/>
      <c r="BC2912" s="580"/>
      <c r="BD2912" s="584"/>
      <c r="BE2912" s="585"/>
      <c r="BF2912" s="595">
        <f>IF(BB2912=0,0,(BD2912/BB2912)*100)</f>
        <v>0</v>
      </c>
      <c r="BG2912" s="596"/>
      <c r="BH2912" s="599">
        <f>AV2912+BB2912</f>
        <v>0</v>
      </c>
      <c r="BI2912" s="600"/>
      <c r="BJ2912" s="630">
        <f>AX2912+BD2912</f>
        <v>0</v>
      </c>
      <c r="BK2912" s="631"/>
      <c r="BL2912" s="595">
        <f>IF(BH2912=0,0,(BJ2912/BH2912)*100)</f>
        <v>0</v>
      </c>
      <c r="BM2912" s="596"/>
      <c r="BN2912" s="656">
        <f>(AF2912*2)+(AL2912*2)+(AR2912*3)+BD2912</f>
        <v>0</v>
      </c>
      <c r="BO2912" s="657"/>
      <c r="BP2912" s="658"/>
      <c r="BQ2912" s="676">
        <f t="shared" ref="BQ2912" si="2831">IF(BS2912=0,0,50*BR2912/BS2912)</f>
        <v>0</v>
      </c>
      <c r="BR2912" s="662">
        <f t="shared" ref="BR2912" si="2832">(BN2912*BU$2902)+(N2912*BU$2903)+(Z2912*BU$2904)+(R2912*BU$2905)+(X2912*BU$2906)+(AB2912*BU$2907)+(V2912*BU$2912)</f>
        <v>0</v>
      </c>
      <c r="BS2912" s="662">
        <f t="shared" ref="BS2912" si="2833">((BB2912-BD2912)*BU$2909)+((AV2912-AX2912)*BU$2908)+(H2912*BU$2910)+(P2912*BU$2911)</f>
        <v>0</v>
      </c>
      <c r="BT2912" s="19" t="s">
        <v>160</v>
      </c>
      <c r="BU2912" s="277">
        <f>IF(BQ2897="B",'VALUE POINTS'!L$20,IF('GAME STATS'!BQ2897="C",'VALUE POINTS'!M$20,'VALUE POINTS'!K$20))</f>
        <v>1</v>
      </c>
      <c r="BV2912" s="278"/>
    </row>
    <row r="2913" spans="1:74" ht="21.75" customHeight="1" x14ac:dyDescent="0.25">
      <c r="A2913" s="95"/>
      <c r="B2913" s="571"/>
      <c r="C2913" s="642" t="str">
        <f>IF(ROSTER!D$18="","",ROSTER!D$18)</f>
        <v/>
      </c>
      <c r="D2913" s="643"/>
      <c r="E2913" s="575"/>
      <c r="F2913" s="577"/>
      <c r="G2913" s="583"/>
      <c r="H2913" s="579"/>
      <c r="I2913" s="545"/>
      <c r="J2913" s="544"/>
      <c r="K2913" s="581"/>
      <c r="L2913" s="586"/>
      <c r="M2913" s="587"/>
      <c r="N2913" s="592" t="s">
        <v>16</v>
      </c>
      <c r="O2913" s="603"/>
      <c r="P2913" s="544"/>
      <c r="Q2913" s="581"/>
      <c r="R2913" s="586"/>
      <c r="S2913" s="587"/>
      <c r="T2913" s="592" t="s">
        <v>16</v>
      </c>
      <c r="U2913" s="592"/>
      <c r="V2913" s="544"/>
      <c r="W2913" s="545"/>
      <c r="X2913" s="594"/>
      <c r="Y2913" s="545"/>
      <c r="Z2913" s="544"/>
      <c r="AA2913" s="545"/>
      <c r="AB2913" s="544"/>
      <c r="AC2913" s="545"/>
      <c r="AD2913" s="544"/>
      <c r="AE2913" s="581"/>
      <c r="AF2913" s="586"/>
      <c r="AG2913" s="587"/>
      <c r="AH2913" s="626"/>
      <c r="AI2913" s="627"/>
      <c r="AJ2913" s="544"/>
      <c r="AK2913" s="581"/>
      <c r="AL2913" s="586"/>
      <c r="AM2913" s="587"/>
      <c r="AN2913" s="626"/>
      <c r="AO2913" s="627"/>
      <c r="AP2913" s="544"/>
      <c r="AQ2913" s="581"/>
      <c r="AR2913" s="586"/>
      <c r="AS2913" s="587"/>
      <c r="AT2913" s="626"/>
      <c r="AU2913" s="627"/>
      <c r="AV2913" s="628"/>
      <c r="AW2913" s="629"/>
      <c r="AX2913" s="632"/>
      <c r="AY2913" s="633"/>
      <c r="AZ2913" s="626"/>
      <c r="BA2913" s="627"/>
      <c r="BB2913" s="544"/>
      <c r="BC2913" s="581"/>
      <c r="BD2913" s="586"/>
      <c r="BE2913" s="587"/>
      <c r="BF2913" s="626"/>
      <c r="BG2913" s="627"/>
      <c r="BH2913" s="628"/>
      <c r="BI2913" s="629"/>
      <c r="BJ2913" s="632"/>
      <c r="BK2913" s="633"/>
      <c r="BL2913" s="626"/>
      <c r="BM2913" s="627"/>
      <c r="BN2913" s="678"/>
      <c r="BO2913" s="679"/>
      <c r="BP2913" s="680"/>
      <c r="BQ2913" s="677"/>
      <c r="BR2913" s="663"/>
      <c r="BS2913" s="663"/>
      <c r="BT2913" s="15"/>
      <c r="BU2913" s="15"/>
      <c r="BV2913" s="95"/>
    </row>
    <row r="2914" spans="1:74" ht="21.75" customHeight="1" x14ac:dyDescent="0.25">
      <c r="A2914" s="95"/>
      <c r="B2914" s="570" t="str">
        <f>IF(ROSTER!B$20="","",ROSTER!B$20)</f>
        <v/>
      </c>
      <c r="C2914" s="572" t="str">
        <f>IF(ROSTER!C$20="","",ROSTER!C$20)</f>
        <v/>
      </c>
      <c r="D2914" s="573"/>
      <c r="E2914" s="574"/>
      <c r="F2914" s="576">
        <f>IF(E2914="y",1,IF(E2914="S",1,0))</f>
        <v>0</v>
      </c>
      <c r="G2914" s="582">
        <f>IF(E2914="S",1,0)</f>
        <v>0</v>
      </c>
      <c r="H2914" s="578"/>
      <c r="I2914" s="543"/>
      <c r="J2914" s="542"/>
      <c r="K2914" s="580"/>
      <c r="L2914" s="584"/>
      <c r="M2914" s="585"/>
      <c r="N2914" s="588">
        <f>L2914+J2914</f>
        <v>0</v>
      </c>
      <c r="O2914" s="589"/>
      <c r="P2914" s="542"/>
      <c r="Q2914" s="580"/>
      <c r="R2914" s="584"/>
      <c r="S2914" s="585"/>
      <c r="T2914" s="588">
        <f>R2914-P2914</f>
        <v>0</v>
      </c>
      <c r="U2914" s="588"/>
      <c r="V2914" s="542"/>
      <c r="W2914" s="543"/>
      <c r="X2914" s="593"/>
      <c r="Y2914" s="543"/>
      <c r="Z2914" s="542"/>
      <c r="AA2914" s="543"/>
      <c r="AB2914" s="542"/>
      <c r="AC2914" s="543"/>
      <c r="AD2914" s="542"/>
      <c r="AE2914" s="580"/>
      <c r="AF2914" s="584"/>
      <c r="AG2914" s="585"/>
      <c r="AH2914" s="595">
        <f>IF(AD2914=0,0,(AF2914/AD2914)*100)</f>
        <v>0</v>
      </c>
      <c r="AI2914" s="596"/>
      <c r="AJ2914" s="542"/>
      <c r="AK2914" s="580"/>
      <c r="AL2914" s="584"/>
      <c r="AM2914" s="585"/>
      <c r="AN2914" s="595">
        <f>IF(AJ2914=0,0,(AL2914/AJ2914)*100)</f>
        <v>0</v>
      </c>
      <c r="AO2914" s="596"/>
      <c r="AP2914" s="542"/>
      <c r="AQ2914" s="580"/>
      <c r="AR2914" s="584"/>
      <c r="AS2914" s="585"/>
      <c r="AT2914" s="595">
        <f>IF(AP2914=0,0,(AR2914/AP2914)*100)</f>
        <v>0</v>
      </c>
      <c r="AU2914" s="596"/>
      <c r="AV2914" s="599">
        <f>AD2914+AJ2914+AP2914</f>
        <v>0</v>
      </c>
      <c r="AW2914" s="600"/>
      <c r="AX2914" s="630">
        <f>AF2914+AL2914+AR2914</f>
        <v>0</v>
      </c>
      <c r="AY2914" s="631"/>
      <c r="AZ2914" s="595">
        <f>IF(AV2914=0,0,(AX2914/AV2914)*100)</f>
        <v>0</v>
      </c>
      <c r="BA2914" s="596"/>
      <c r="BB2914" s="542"/>
      <c r="BC2914" s="580"/>
      <c r="BD2914" s="584"/>
      <c r="BE2914" s="585"/>
      <c r="BF2914" s="595">
        <f>IF(BB2914=0,0,(BD2914/BB2914)*100)</f>
        <v>0</v>
      </c>
      <c r="BG2914" s="596"/>
      <c r="BH2914" s="599">
        <f>AV2914+BB2914</f>
        <v>0</v>
      </c>
      <c r="BI2914" s="600"/>
      <c r="BJ2914" s="630">
        <f>AX2914+BD2914</f>
        <v>0</v>
      </c>
      <c r="BK2914" s="631"/>
      <c r="BL2914" s="595">
        <f>IF(BH2914=0,0,(BJ2914/BH2914)*100)</f>
        <v>0</v>
      </c>
      <c r="BM2914" s="596"/>
      <c r="BN2914" s="656">
        <f>(AF2914*2)+(AL2914*2)+(AR2914*3)+BD2914</f>
        <v>0</v>
      </c>
      <c r="BO2914" s="657"/>
      <c r="BP2914" s="658"/>
      <c r="BQ2914" s="676">
        <f t="shared" ref="BQ2914" si="2834">IF(BS2914=0,0,50*BR2914/BS2914)</f>
        <v>0</v>
      </c>
      <c r="BR2914" s="662">
        <f t="shared" ref="BR2914" si="2835">(BN2914*BU$2902)+(N2914*BU$2903)+(Z2914*BU$2904)+(R2914*BU$2905)+(X2914*BU$2906)+(AB2914*BU$2907)+(V2914*BU$2912)</f>
        <v>0</v>
      </c>
      <c r="BS2914" s="662">
        <f t="shared" ref="BS2914" si="2836">((BB2914-BD2914)*BU$2909)+((AV2914-AX2914)*BU$2908)+(H2914*BU$2910)+(P2914*BU$2911)</f>
        <v>0</v>
      </c>
      <c r="BT2914" s="15"/>
      <c r="BU2914" s="15"/>
      <c r="BV2914" s="95"/>
    </row>
    <row r="2915" spans="1:74" ht="21.75" customHeight="1" x14ac:dyDescent="0.25">
      <c r="A2915" s="95"/>
      <c r="B2915" s="571"/>
      <c r="C2915" s="642" t="str">
        <f>IF(ROSTER!D$20="","",ROSTER!D$20)</f>
        <v/>
      </c>
      <c r="D2915" s="643"/>
      <c r="E2915" s="575"/>
      <c r="F2915" s="577"/>
      <c r="G2915" s="583"/>
      <c r="H2915" s="579"/>
      <c r="I2915" s="545"/>
      <c r="J2915" s="544"/>
      <c r="K2915" s="581"/>
      <c r="L2915" s="586"/>
      <c r="M2915" s="587"/>
      <c r="N2915" s="592" t="s">
        <v>16</v>
      </c>
      <c r="O2915" s="603"/>
      <c r="P2915" s="544"/>
      <c r="Q2915" s="581"/>
      <c r="R2915" s="586"/>
      <c r="S2915" s="587"/>
      <c r="T2915" s="592" t="s">
        <v>16</v>
      </c>
      <c r="U2915" s="592"/>
      <c r="V2915" s="544"/>
      <c r="W2915" s="545"/>
      <c r="X2915" s="594"/>
      <c r="Y2915" s="545"/>
      <c r="Z2915" s="544"/>
      <c r="AA2915" s="545"/>
      <c r="AB2915" s="544"/>
      <c r="AC2915" s="545"/>
      <c r="AD2915" s="544"/>
      <c r="AE2915" s="581"/>
      <c r="AF2915" s="586"/>
      <c r="AG2915" s="587"/>
      <c r="AH2915" s="626"/>
      <c r="AI2915" s="627"/>
      <c r="AJ2915" s="544"/>
      <c r="AK2915" s="581"/>
      <c r="AL2915" s="586"/>
      <c r="AM2915" s="587"/>
      <c r="AN2915" s="626"/>
      <c r="AO2915" s="627"/>
      <c r="AP2915" s="544"/>
      <c r="AQ2915" s="581"/>
      <c r="AR2915" s="586"/>
      <c r="AS2915" s="587"/>
      <c r="AT2915" s="626"/>
      <c r="AU2915" s="627"/>
      <c r="AV2915" s="628"/>
      <c r="AW2915" s="629"/>
      <c r="AX2915" s="632"/>
      <c r="AY2915" s="633"/>
      <c r="AZ2915" s="626"/>
      <c r="BA2915" s="627"/>
      <c r="BB2915" s="544"/>
      <c r="BC2915" s="581"/>
      <c r="BD2915" s="586"/>
      <c r="BE2915" s="587"/>
      <c r="BF2915" s="626"/>
      <c r="BG2915" s="627"/>
      <c r="BH2915" s="628"/>
      <c r="BI2915" s="629"/>
      <c r="BJ2915" s="632"/>
      <c r="BK2915" s="633"/>
      <c r="BL2915" s="626"/>
      <c r="BM2915" s="627"/>
      <c r="BN2915" s="678"/>
      <c r="BO2915" s="679"/>
      <c r="BP2915" s="680"/>
      <c r="BQ2915" s="677"/>
      <c r="BR2915" s="663"/>
      <c r="BS2915" s="663"/>
      <c r="BT2915" s="15"/>
      <c r="BU2915" s="15"/>
      <c r="BV2915" s="95"/>
    </row>
    <row r="2916" spans="1:74" ht="21.75" customHeight="1" x14ac:dyDescent="0.25">
      <c r="A2916" s="95"/>
      <c r="B2916" s="570" t="str">
        <f>IF(ROSTER!B$22="","",ROSTER!B$22)</f>
        <v/>
      </c>
      <c r="C2916" s="572" t="str">
        <f>IF(ROSTER!C$22="","",ROSTER!C$22)</f>
        <v/>
      </c>
      <c r="D2916" s="573"/>
      <c r="E2916" s="574"/>
      <c r="F2916" s="576">
        <f>IF(E2916="y",1,IF(E2916="S",1,0))</f>
        <v>0</v>
      </c>
      <c r="G2916" s="582">
        <f>IF(E2916="S",1,0)</f>
        <v>0</v>
      </c>
      <c r="H2916" s="578"/>
      <c r="I2916" s="543"/>
      <c r="J2916" s="542"/>
      <c r="K2916" s="580"/>
      <c r="L2916" s="584"/>
      <c r="M2916" s="585"/>
      <c r="N2916" s="588">
        <f>L2916+J2916</f>
        <v>0</v>
      </c>
      <c r="O2916" s="589"/>
      <c r="P2916" s="542"/>
      <c r="Q2916" s="580"/>
      <c r="R2916" s="584"/>
      <c r="S2916" s="585"/>
      <c r="T2916" s="588">
        <f>R2916-P2916</f>
        <v>0</v>
      </c>
      <c r="U2916" s="588"/>
      <c r="V2916" s="542"/>
      <c r="W2916" s="543"/>
      <c r="X2916" s="593"/>
      <c r="Y2916" s="543"/>
      <c r="Z2916" s="542"/>
      <c r="AA2916" s="543"/>
      <c r="AB2916" s="542"/>
      <c r="AC2916" s="543"/>
      <c r="AD2916" s="542"/>
      <c r="AE2916" s="580"/>
      <c r="AF2916" s="584"/>
      <c r="AG2916" s="585"/>
      <c r="AH2916" s="595">
        <f>IF(AD2916=0,0,(AF2916/AD2916)*100)</f>
        <v>0</v>
      </c>
      <c r="AI2916" s="596"/>
      <c r="AJ2916" s="542"/>
      <c r="AK2916" s="580"/>
      <c r="AL2916" s="584"/>
      <c r="AM2916" s="585"/>
      <c r="AN2916" s="595">
        <f>IF(AJ2916=0,0,(AL2916/AJ2916)*100)</f>
        <v>0</v>
      </c>
      <c r="AO2916" s="596"/>
      <c r="AP2916" s="542"/>
      <c r="AQ2916" s="580"/>
      <c r="AR2916" s="584"/>
      <c r="AS2916" s="585"/>
      <c r="AT2916" s="595">
        <f>IF(AP2916=0,0,(AR2916/AP2916)*100)</f>
        <v>0</v>
      </c>
      <c r="AU2916" s="596"/>
      <c r="AV2916" s="599">
        <f>AD2916+AJ2916+AP2916</f>
        <v>0</v>
      </c>
      <c r="AW2916" s="600"/>
      <c r="AX2916" s="630">
        <f>AF2916+AL2916+AR2916</f>
        <v>0</v>
      </c>
      <c r="AY2916" s="631"/>
      <c r="AZ2916" s="595">
        <f>IF(AV2916=0,0,(AX2916/AV2916)*100)</f>
        <v>0</v>
      </c>
      <c r="BA2916" s="596"/>
      <c r="BB2916" s="542"/>
      <c r="BC2916" s="580"/>
      <c r="BD2916" s="584"/>
      <c r="BE2916" s="585"/>
      <c r="BF2916" s="595">
        <f>IF(BB2916=0,0,(BD2916/BB2916)*100)</f>
        <v>0</v>
      </c>
      <c r="BG2916" s="596"/>
      <c r="BH2916" s="599">
        <f>AV2916+BB2916</f>
        <v>0</v>
      </c>
      <c r="BI2916" s="600"/>
      <c r="BJ2916" s="630">
        <f>AX2916+BD2916</f>
        <v>0</v>
      </c>
      <c r="BK2916" s="631"/>
      <c r="BL2916" s="595">
        <f>IF(BH2916=0,0,(BJ2916/BH2916)*100)</f>
        <v>0</v>
      </c>
      <c r="BM2916" s="596"/>
      <c r="BN2916" s="656">
        <f>(AF2916*2)+(AL2916*2)+(AR2916*3)+BD2916</f>
        <v>0</v>
      </c>
      <c r="BO2916" s="657"/>
      <c r="BP2916" s="658"/>
      <c r="BQ2916" s="676">
        <f t="shared" ref="BQ2916" si="2837">IF(BS2916=0,0,50*BR2916/BS2916)</f>
        <v>0</v>
      </c>
      <c r="BR2916" s="662">
        <f t="shared" ref="BR2916" si="2838">(BN2916*BU$2902)+(N2916*BU$2903)+(Z2916*BU$2904)+(R2916*BU$2905)+(X2916*BU$2906)+(AB2916*BU$2907)+(V2916*BU$2912)</f>
        <v>0</v>
      </c>
      <c r="BS2916" s="662">
        <f t="shared" ref="BS2916" si="2839">((BB2916-BD2916)*BU$2909)+((AV2916-AX2916)*BU$2908)+(H2916*BU$2910)+(P2916*BU$2911)</f>
        <v>0</v>
      </c>
      <c r="BT2916" s="15"/>
      <c r="BU2916" s="15"/>
      <c r="BV2916" s="95"/>
    </row>
    <row r="2917" spans="1:74" ht="21.75" customHeight="1" x14ac:dyDescent="0.25">
      <c r="A2917" s="95"/>
      <c r="B2917" s="571"/>
      <c r="C2917" s="642" t="str">
        <f>IF(ROSTER!D$22="","",ROSTER!D$22)</f>
        <v/>
      </c>
      <c r="D2917" s="643"/>
      <c r="E2917" s="575"/>
      <c r="F2917" s="577"/>
      <c r="G2917" s="583"/>
      <c r="H2917" s="579"/>
      <c r="I2917" s="545"/>
      <c r="J2917" s="544"/>
      <c r="K2917" s="581"/>
      <c r="L2917" s="586"/>
      <c r="M2917" s="587"/>
      <c r="N2917" s="592" t="s">
        <v>16</v>
      </c>
      <c r="O2917" s="603"/>
      <c r="P2917" s="544"/>
      <c r="Q2917" s="581"/>
      <c r="R2917" s="586"/>
      <c r="S2917" s="587"/>
      <c r="T2917" s="592" t="s">
        <v>16</v>
      </c>
      <c r="U2917" s="592"/>
      <c r="V2917" s="544"/>
      <c r="W2917" s="545"/>
      <c r="X2917" s="594"/>
      <c r="Y2917" s="545"/>
      <c r="Z2917" s="544"/>
      <c r="AA2917" s="545"/>
      <c r="AB2917" s="544"/>
      <c r="AC2917" s="545"/>
      <c r="AD2917" s="544"/>
      <c r="AE2917" s="581"/>
      <c r="AF2917" s="586"/>
      <c r="AG2917" s="587"/>
      <c r="AH2917" s="626"/>
      <c r="AI2917" s="627"/>
      <c r="AJ2917" s="544"/>
      <c r="AK2917" s="581"/>
      <c r="AL2917" s="586"/>
      <c r="AM2917" s="587"/>
      <c r="AN2917" s="626"/>
      <c r="AO2917" s="627"/>
      <c r="AP2917" s="544"/>
      <c r="AQ2917" s="581"/>
      <c r="AR2917" s="586"/>
      <c r="AS2917" s="587"/>
      <c r="AT2917" s="626"/>
      <c r="AU2917" s="627"/>
      <c r="AV2917" s="628"/>
      <c r="AW2917" s="629"/>
      <c r="AX2917" s="632"/>
      <c r="AY2917" s="633"/>
      <c r="AZ2917" s="626"/>
      <c r="BA2917" s="627"/>
      <c r="BB2917" s="544"/>
      <c r="BC2917" s="581"/>
      <c r="BD2917" s="586"/>
      <c r="BE2917" s="587"/>
      <c r="BF2917" s="626"/>
      <c r="BG2917" s="627"/>
      <c r="BH2917" s="628"/>
      <c r="BI2917" s="629"/>
      <c r="BJ2917" s="632"/>
      <c r="BK2917" s="633"/>
      <c r="BL2917" s="626"/>
      <c r="BM2917" s="627"/>
      <c r="BN2917" s="678"/>
      <c r="BO2917" s="679"/>
      <c r="BP2917" s="680"/>
      <c r="BQ2917" s="677"/>
      <c r="BR2917" s="663"/>
      <c r="BS2917" s="663"/>
      <c r="BT2917" s="15"/>
      <c r="BU2917" s="15"/>
      <c r="BV2917" s="95"/>
    </row>
    <row r="2918" spans="1:74" ht="21.75" customHeight="1" x14ac:dyDescent="0.25">
      <c r="A2918" s="95"/>
      <c r="B2918" s="570" t="str">
        <f>IF(ROSTER!B$24="","",ROSTER!B$24)</f>
        <v/>
      </c>
      <c r="C2918" s="572" t="str">
        <f>IF(ROSTER!C$24="","",ROSTER!C$24)</f>
        <v/>
      </c>
      <c r="D2918" s="573"/>
      <c r="E2918" s="574"/>
      <c r="F2918" s="576">
        <f>IF(E2918="y",1,IF(E2918="S",1,0))</f>
        <v>0</v>
      </c>
      <c r="G2918" s="582">
        <f>IF(E2918="S",1,0)</f>
        <v>0</v>
      </c>
      <c r="H2918" s="578"/>
      <c r="I2918" s="543"/>
      <c r="J2918" s="542"/>
      <c r="K2918" s="580"/>
      <c r="L2918" s="584"/>
      <c r="M2918" s="585"/>
      <c r="N2918" s="588">
        <f>L2918+J2918</f>
        <v>0</v>
      </c>
      <c r="O2918" s="589"/>
      <c r="P2918" s="542"/>
      <c r="Q2918" s="580"/>
      <c r="R2918" s="584"/>
      <c r="S2918" s="585"/>
      <c r="T2918" s="588">
        <f>R2918-P2918</f>
        <v>0</v>
      </c>
      <c r="U2918" s="588"/>
      <c r="V2918" s="542"/>
      <c r="W2918" s="543"/>
      <c r="X2918" s="593"/>
      <c r="Y2918" s="543"/>
      <c r="Z2918" s="542"/>
      <c r="AA2918" s="543"/>
      <c r="AB2918" s="542"/>
      <c r="AC2918" s="543"/>
      <c r="AD2918" s="542"/>
      <c r="AE2918" s="580"/>
      <c r="AF2918" s="584"/>
      <c r="AG2918" s="585"/>
      <c r="AH2918" s="595">
        <f>IF(AD2918=0,0,(AF2918/AD2918)*100)</f>
        <v>0</v>
      </c>
      <c r="AI2918" s="596"/>
      <c r="AJ2918" s="542"/>
      <c r="AK2918" s="580"/>
      <c r="AL2918" s="584"/>
      <c r="AM2918" s="585"/>
      <c r="AN2918" s="595">
        <f>IF(AJ2918=0,0,(AL2918/AJ2918)*100)</f>
        <v>0</v>
      </c>
      <c r="AO2918" s="596"/>
      <c r="AP2918" s="542"/>
      <c r="AQ2918" s="580"/>
      <c r="AR2918" s="584"/>
      <c r="AS2918" s="585"/>
      <c r="AT2918" s="595">
        <f>IF(AP2918=0,0,(AR2918/AP2918)*100)</f>
        <v>0</v>
      </c>
      <c r="AU2918" s="596"/>
      <c r="AV2918" s="599">
        <f>AD2918+AJ2918+AP2918</f>
        <v>0</v>
      </c>
      <c r="AW2918" s="600"/>
      <c r="AX2918" s="630">
        <f>AF2918+AL2918+AR2918</f>
        <v>0</v>
      </c>
      <c r="AY2918" s="631"/>
      <c r="AZ2918" s="595">
        <f>IF(AV2918=0,0,(AX2918/AV2918)*100)</f>
        <v>0</v>
      </c>
      <c r="BA2918" s="596"/>
      <c r="BB2918" s="542"/>
      <c r="BC2918" s="580"/>
      <c r="BD2918" s="584"/>
      <c r="BE2918" s="585"/>
      <c r="BF2918" s="595">
        <f>IF(BB2918=0,0,(BD2918/BB2918)*100)</f>
        <v>0</v>
      </c>
      <c r="BG2918" s="596"/>
      <c r="BH2918" s="599">
        <f>AV2918+BB2918</f>
        <v>0</v>
      </c>
      <c r="BI2918" s="600"/>
      <c r="BJ2918" s="630">
        <f>AX2918+BD2918</f>
        <v>0</v>
      </c>
      <c r="BK2918" s="631"/>
      <c r="BL2918" s="595">
        <f>IF(BH2918=0,0,(BJ2918/BH2918)*100)</f>
        <v>0</v>
      </c>
      <c r="BM2918" s="596"/>
      <c r="BN2918" s="656">
        <f>(AF2918*2)+(AL2918*2)+(AR2918*3)+BD2918</f>
        <v>0</v>
      </c>
      <c r="BO2918" s="657"/>
      <c r="BP2918" s="658"/>
      <c r="BQ2918" s="676">
        <f t="shared" ref="BQ2918" si="2840">IF(BS2918=0,0,50*BR2918/BS2918)</f>
        <v>0</v>
      </c>
      <c r="BR2918" s="662">
        <f t="shared" ref="BR2918" si="2841">(BN2918*BU$2902)+(N2918*BU$2903)+(Z2918*BU$2904)+(R2918*BU$2905)+(X2918*BU$2906)+(AB2918*BU$2907)+(V2918*BU$2912)</f>
        <v>0</v>
      </c>
      <c r="BS2918" s="662">
        <f t="shared" ref="BS2918" si="2842">((BB2918-BD2918)*BU$2909)+((AV2918-AX2918)*BU$2908)+(H2918*BU$2910)+(P2918*BU$2911)</f>
        <v>0</v>
      </c>
      <c r="BT2918" s="15"/>
      <c r="BU2918" s="15"/>
      <c r="BV2918" s="95"/>
    </row>
    <row r="2919" spans="1:74" ht="21.75" customHeight="1" x14ac:dyDescent="0.25">
      <c r="A2919" s="95"/>
      <c r="B2919" s="571"/>
      <c r="C2919" s="642" t="str">
        <f>IF(ROSTER!D$24="","",ROSTER!D$24)</f>
        <v/>
      </c>
      <c r="D2919" s="643"/>
      <c r="E2919" s="575"/>
      <c r="F2919" s="577"/>
      <c r="G2919" s="583"/>
      <c r="H2919" s="579"/>
      <c r="I2919" s="545"/>
      <c r="J2919" s="544"/>
      <c r="K2919" s="581"/>
      <c r="L2919" s="586"/>
      <c r="M2919" s="587"/>
      <c r="N2919" s="592" t="s">
        <v>16</v>
      </c>
      <c r="O2919" s="603"/>
      <c r="P2919" s="544"/>
      <c r="Q2919" s="581"/>
      <c r="R2919" s="586"/>
      <c r="S2919" s="587"/>
      <c r="T2919" s="592" t="s">
        <v>16</v>
      </c>
      <c r="U2919" s="592"/>
      <c r="V2919" s="544"/>
      <c r="W2919" s="545"/>
      <c r="X2919" s="594"/>
      <c r="Y2919" s="545"/>
      <c r="Z2919" s="544"/>
      <c r="AA2919" s="545"/>
      <c r="AB2919" s="544"/>
      <c r="AC2919" s="545"/>
      <c r="AD2919" s="544"/>
      <c r="AE2919" s="581"/>
      <c r="AF2919" s="586"/>
      <c r="AG2919" s="587"/>
      <c r="AH2919" s="626"/>
      <c r="AI2919" s="627"/>
      <c r="AJ2919" s="544"/>
      <c r="AK2919" s="581"/>
      <c r="AL2919" s="586"/>
      <c r="AM2919" s="587"/>
      <c r="AN2919" s="626"/>
      <c r="AO2919" s="627"/>
      <c r="AP2919" s="544"/>
      <c r="AQ2919" s="581"/>
      <c r="AR2919" s="586"/>
      <c r="AS2919" s="587"/>
      <c r="AT2919" s="626"/>
      <c r="AU2919" s="627"/>
      <c r="AV2919" s="628"/>
      <c r="AW2919" s="629"/>
      <c r="AX2919" s="632"/>
      <c r="AY2919" s="633"/>
      <c r="AZ2919" s="626"/>
      <c r="BA2919" s="627"/>
      <c r="BB2919" s="544"/>
      <c r="BC2919" s="581"/>
      <c r="BD2919" s="586"/>
      <c r="BE2919" s="587"/>
      <c r="BF2919" s="626"/>
      <c r="BG2919" s="627"/>
      <c r="BH2919" s="628"/>
      <c r="BI2919" s="629"/>
      <c r="BJ2919" s="632"/>
      <c r="BK2919" s="633"/>
      <c r="BL2919" s="626"/>
      <c r="BM2919" s="627"/>
      <c r="BN2919" s="678"/>
      <c r="BO2919" s="679"/>
      <c r="BP2919" s="680"/>
      <c r="BQ2919" s="677"/>
      <c r="BR2919" s="663"/>
      <c r="BS2919" s="663"/>
      <c r="BT2919" s="15"/>
      <c r="BU2919" s="15"/>
      <c r="BV2919" s="95"/>
    </row>
    <row r="2920" spans="1:74" ht="21.75" customHeight="1" x14ac:dyDescent="0.25">
      <c r="A2920" s="95"/>
      <c r="B2920" s="570" t="str">
        <f>IF(ROSTER!B$26="","",ROSTER!B$26)</f>
        <v/>
      </c>
      <c r="C2920" s="572" t="str">
        <f>IF(ROSTER!C$26="","",ROSTER!C$26)</f>
        <v/>
      </c>
      <c r="D2920" s="573"/>
      <c r="E2920" s="574"/>
      <c r="F2920" s="576">
        <f>IF(E2920="y",1,IF(E2920="S",1,0))</f>
        <v>0</v>
      </c>
      <c r="G2920" s="582">
        <f>IF(E2920="S",1,0)</f>
        <v>0</v>
      </c>
      <c r="H2920" s="578"/>
      <c r="I2920" s="543"/>
      <c r="J2920" s="542"/>
      <c r="K2920" s="580"/>
      <c r="L2920" s="584"/>
      <c r="M2920" s="585"/>
      <c r="N2920" s="588">
        <f>L2920+J2920</f>
        <v>0</v>
      </c>
      <c r="O2920" s="589"/>
      <c r="P2920" s="542"/>
      <c r="Q2920" s="580"/>
      <c r="R2920" s="584"/>
      <c r="S2920" s="585"/>
      <c r="T2920" s="588">
        <f>R2920-P2920</f>
        <v>0</v>
      </c>
      <c r="U2920" s="588"/>
      <c r="V2920" s="542"/>
      <c r="W2920" s="543"/>
      <c r="X2920" s="593"/>
      <c r="Y2920" s="543"/>
      <c r="Z2920" s="542"/>
      <c r="AA2920" s="543"/>
      <c r="AB2920" s="542"/>
      <c r="AC2920" s="543"/>
      <c r="AD2920" s="542"/>
      <c r="AE2920" s="580"/>
      <c r="AF2920" s="584"/>
      <c r="AG2920" s="585"/>
      <c r="AH2920" s="595">
        <f>IF(AD2920=0,0,(AF2920/AD2920)*100)</f>
        <v>0</v>
      </c>
      <c r="AI2920" s="596"/>
      <c r="AJ2920" s="542"/>
      <c r="AK2920" s="580"/>
      <c r="AL2920" s="584"/>
      <c r="AM2920" s="585"/>
      <c r="AN2920" s="595">
        <f>IF(AJ2920=0,0,(AL2920/AJ2920)*100)</f>
        <v>0</v>
      </c>
      <c r="AO2920" s="596"/>
      <c r="AP2920" s="542"/>
      <c r="AQ2920" s="580"/>
      <c r="AR2920" s="584"/>
      <c r="AS2920" s="585"/>
      <c r="AT2920" s="595">
        <f>IF(AP2920=0,0,(AR2920/AP2920)*100)</f>
        <v>0</v>
      </c>
      <c r="AU2920" s="596"/>
      <c r="AV2920" s="599">
        <f>AD2920+AJ2920+AP2920</f>
        <v>0</v>
      </c>
      <c r="AW2920" s="600"/>
      <c r="AX2920" s="630">
        <f>AF2920+AL2920+AR2920</f>
        <v>0</v>
      </c>
      <c r="AY2920" s="631"/>
      <c r="AZ2920" s="595">
        <f>IF(AV2920=0,0,(AX2920/AV2920)*100)</f>
        <v>0</v>
      </c>
      <c r="BA2920" s="596"/>
      <c r="BB2920" s="542"/>
      <c r="BC2920" s="580"/>
      <c r="BD2920" s="584"/>
      <c r="BE2920" s="585"/>
      <c r="BF2920" s="595">
        <f>IF(BB2920=0,0,(BD2920/BB2920)*100)</f>
        <v>0</v>
      </c>
      <c r="BG2920" s="596"/>
      <c r="BH2920" s="599">
        <f>AV2920+BB2920</f>
        <v>0</v>
      </c>
      <c r="BI2920" s="600"/>
      <c r="BJ2920" s="630">
        <f>AX2920+BD2920</f>
        <v>0</v>
      </c>
      <c r="BK2920" s="631"/>
      <c r="BL2920" s="595">
        <f>IF(BH2920=0,0,(BJ2920/BH2920)*100)</f>
        <v>0</v>
      </c>
      <c r="BM2920" s="596"/>
      <c r="BN2920" s="656">
        <f>(AF2920*2)+(AL2920*2)+(AR2920*3)+BD2920</f>
        <v>0</v>
      </c>
      <c r="BO2920" s="657"/>
      <c r="BP2920" s="658"/>
      <c r="BQ2920" s="676">
        <f t="shared" ref="BQ2920" si="2843">IF(BS2920=0,0,50*BR2920/BS2920)</f>
        <v>0</v>
      </c>
      <c r="BR2920" s="662">
        <f t="shared" ref="BR2920" si="2844">(BN2920*BU$2902)+(N2920*BU$2903)+(Z2920*BU$2904)+(R2920*BU$2905)+(X2920*BU$2906)+(AB2920*BU$2907)+(V2920*BU$2912)</f>
        <v>0</v>
      </c>
      <c r="BS2920" s="662">
        <f t="shared" ref="BS2920" si="2845">((BB2920-BD2920)*BU$2909)+((AV2920-AX2920)*BU$2908)+(H2920*BU$2910)+(P2920*BU$2911)</f>
        <v>0</v>
      </c>
      <c r="BT2920" s="15"/>
      <c r="BU2920" s="15"/>
      <c r="BV2920" s="95"/>
    </row>
    <row r="2921" spans="1:74" ht="21.75" customHeight="1" x14ac:dyDescent="0.25">
      <c r="A2921" s="95"/>
      <c r="B2921" s="571"/>
      <c r="C2921" s="642" t="str">
        <f>IF(ROSTER!D$26="","",ROSTER!D$26)</f>
        <v/>
      </c>
      <c r="D2921" s="643"/>
      <c r="E2921" s="575"/>
      <c r="F2921" s="577"/>
      <c r="G2921" s="583"/>
      <c r="H2921" s="579"/>
      <c r="I2921" s="545"/>
      <c r="J2921" s="544"/>
      <c r="K2921" s="581"/>
      <c r="L2921" s="586"/>
      <c r="M2921" s="587"/>
      <c r="N2921" s="592" t="s">
        <v>16</v>
      </c>
      <c r="O2921" s="603"/>
      <c r="P2921" s="544"/>
      <c r="Q2921" s="581"/>
      <c r="R2921" s="586"/>
      <c r="S2921" s="587"/>
      <c r="T2921" s="592" t="s">
        <v>16</v>
      </c>
      <c r="U2921" s="592"/>
      <c r="V2921" s="544"/>
      <c r="W2921" s="545"/>
      <c r="X2921" s="594"/>
      <c r="Y2921" s="545"/>
      <c r="Z2921" s="544"/>
      <c r="AA2921" s="545"/>
      <c r="AB2921" s="544"/>
      <c r="AC2921" s="545"/>
      <c r="AD2921" s="544"/>
      <c r="AE2921" s="581"/>
      <c r="AF2921" s="586"/>
      <c r="AG2921" s="587"/>
      <c r="AH2921" s="626"/>
      <c r="AI2921" s="627"/>
      <c r="AJ2921" s="544"/>
      <c r="AK2921" s="581"/>
      <c r="AL2921" s="586"/>
      <c r="AM2921" s="587"/>
      <c r="AN2921" s="626"/>
      <c r="AO2921" s="627"/>
      <c r="AP2921" s="544"/>
      <c r="AQ2921" s="581"/>
      <c r="AR2921" s="586"/>
      <c r="AS2921" s="587"/>
      <c r="AT2921" s="626"/>
      <c r="AU2921" s="627"/>
      <c r="AV2921" s="628"/>
      <c r="AW2921" s="629"/>
      <c r="AX2921" s="632"/>
      <c r="AY2921" s="633"/>
      <c r="AZ2921" s="626"/>
      <c r="BA2921" s="627"/>
      <c r="BB2921" s="544"/>
      <c r="BC2921" s="581"/>
      <c r="BD2921" s="586"/>
      <c r="BE2921" s="587"/>
      <c r="BF2921" s="626"/>
      <c r="BG2921" s="627"/>
      <c r="BH2921" s="628"/>
      <c r="BI2921" s="629"/>
      <c r="BJ2921" s="632"/>
      <c r="BK2921" s="633"/>
      <c r="BL2921" s="626"/>
      <c r="BM2921" s="627"/>
      <c r="BN2921" s="678"/>
      <c r="BO2921" s="679"/>
      <c r="BP2921" s="680"/>
      <c r="BQ2921" s="677"/>
      <c r="BR2921" s="663"/>
      <c r="BS2921" s="663"/>
      <c r="BT2921" s="15"/>
      <c r="BU2921" s="15"/>
      <c r="BV2921" s="95"/>
    </row>
    <row r="2922" spans="1:74" ht="21.75" customHeight="1" x14ac:dyDescent="0.25">
      <c r="A2922" s="95"/>
      <c r="B2922" s="570" t="str">
        <f>IF(ROSTER!B$28="","",ROSTER!B$28)</f>
        <v/>
      </c>
      <c r="C2922" s="572" t="str">
        <f>IF(ROSTER!C$28="","",ROSTER!C$28)</f>
        <v/>
      </c>
      <c r="D2922" s="573"/>
      <c r="E2922" s="574"/>
      <c r="F2922" s="576">
        <f>IF(E2922="y",1,IF(E2922="S",1,0))</f>
        <v>0</v>
      </c>
      <c r="G2922" s="582">
        <f>IF(E2922="S",1,0)</f>
        <v>0</v>
      </c>
      <c r="H2922" s="578"/>
      <c r="I2922" s="543"/>
      <c r="J2922" s="542"/>
      <c r="K2922" s="580"/>
      <c r="L2922" s="584"/>
      <c r="M2922" s="585"/>
      <c r="N2922" s="588">
        <f>L2922+J2922</f>
        <v>0</v>
      </c>
      <c r="O2922" s="589"/>
      <c r="P2922" s="542"/>
      <c r="Q2922" s="580"/>
      <c r="R2922" s="584"/>
      <c r="S2922" s="585"/>
      <c r="T2922" s="588">
        <f>R2922-P2922</f>
        <v>0</v>
      </c>
      <c r="U2922" s="588"/>
      <c r="V2922" s="542"/>
      <c r="W2922" s="543"/>
      <c r="X2922" s="593"/>
      <c r="Y2922" s="543"/>
      <c r="Z2922" s="542"/>
      <c r="AA2922" s="543"/>
      <c r="AB2922" s="542"/>
      <c r="AC2922" s="543"/>
      <c r="AD2922" s="542"/>
      <c r="AE2922" s="580"/>
      <c r="AF2922" s="584"/>
      <c r="AG2922" s="585"/>
      <c r="AH2922" s="595">
        <f>IF(AD2922=0,0,(AF2922/AD2922)*100)</f>
        <v>0</v>
      </c>
      <c r="AI2922" s="596"/>
      <c r="AJ2922" s="542"/>
      <c r="AK2922" s="580"/>
      <c r="AL2922" s="584"/>
      <c r="AM2922" s="585"/>
      <c r="AN2922" s="595">
        <f>IF(AJ2922=0,0,(AL2922/AJ2922)*100)</f>
        <v>0</v>
      </c>
      <c r="AO2922" s="596"/>
      <c r="AP2922" s="542"/>
      <c r="AQ2922" s="580"/>
      <c r="AR2922" s="584"/>
      <c r="AS2922" s="585"/>
      <c r="AT2922" s="595">
        <f>IF(AP2922=0,0,(AR2922/AP2922)*100)</f>
        <v>0</v>
      </c>
      <c r="AU2922" s="596"/>
      <c r="AV2922" s="599">
        <f>AD2922+AJ2922+AP2922</f>
        <v>0</v>
      </c>
      <c r="AW2922" s="600"/>
      <c r="AX2922" s="630">
        <f>AF2922+AL2922+AR2922</f>
        <v>0</v>
      </c>
      <c r="AY2922" s="631"/>
      <c r="AZ2922" s="595">
        <f>IF(AV2922=0,0,(AX2922/AV2922)*100)</f>
        <v>0</v>
      </c>
      <c r="BA2922" s="596"/>
      <c r="BB2922" s="542"/>
      <c r="BC2922" s="580"/>
      <c r="BD2922" s="584"/>
      <c r="BE2922" s="585"/>
      <c r="BF2922" s="595">
        <f>IF(BB2922=0,0,(BD2922/BB2922)*100)</f>
        <v>0</v>
      </c>
      <c r="BG2922" s="596"/>
      <c r="BH2922" s="599">
        <f>AV2922+BB2922</f>
        <v>0</v>
      </c>
      <c r="BI2922" s="600"/>
      <c r="BJ2922" s="630">
        <f>AX2922+BD2922</f>
        <v>0</v>
      </c>
      <c r="BK2922" s="631"/>
      <c r="BL2922" s="595">
        <f>IF(BH2922=0,0,(BJ2922/BH2922)*100)</f>
        <v>0</v>
      </c>
      <c r="BM2922" s="596"/>
      <c r="BN2922" s="656">
        <f>(AF2922*2)+(AL2922*2)+(AR2922*3)+BD2922</f>
        <v>0</v>
      </c>
      <c r="BO2922" s="657"/>
      <c r="BP2922" s="658"/>
      <c r="BQ2922" s="676">
        <f t="shared" ref="BQ2922" si="2846">IF(BS2922=0,0,50*BR2922/BS2922)</f>
        <v>0</v>
      </c>
      <c r="BR2922" s="662">
        <f t="shared" ref="BR2922" si="2847">(BN2922*BU$2902)+(N2922*BU$2903)+(Z2922*BU$2904)+(R2922*BU$2905)+(X2922*BU$2906)+(AB2922*BU$2907)+(V2922*BU$2912)</f>
        <v>0</v>
      </c>
      <c r="BS2922" s="662">
        <f t="shared" ref="BS2922" si="2848">((BB2922-BD2922)*BU$2909)+((AV2922-AX2922)*BU$2908)+(H2922*BU$2910)+(P2922*BU$2911)</f>
        <v>0</v>
      </c>
      <c r="BT2922" s="15"/>
      <c r="BU2922" s="15"/>
      <c r="BV2922" s="95"/>
    </row>
    <row r="2923" spans="1:74" ht="21.75" customHeight="1" x14ac:dyDescent="0.25">
      <c r="A2923" s="95"/>
      <c r="B2923" s="571"/>
      <c r="C2923" s="642" t="str">
        <f>IF(ROSTER!D$28="","",ROSTER!D$28)</f>
        <v/>
      </c>
      <c r="D2923" s="643"/>
      <c r="E2923" s="575"/>
      <c r="F2923" s="577"/>
      <c r="G2923" s="583"/>
      <c r="H2923" s="579"/>
      <c r="I2923" s="545"/>
      <c r="J2923" s="544"/>
      <c r="K2923" s="581"/>
      <c r="L2923" s="586"/>
      <c r="M2923" s="587"/>
      <c r="N2923" s="592" t="s">
        <v>16</v>
      </c>
      <c r="O2923" s="603"/>
      <c r="P2923" s="544"/>
      <c r="Q2923" s="581"/>
      <c r="R2923" s="586"/>
      <c r="S2923" s="587"/>
      <c r="T2923" s="592" t="s">
        <v>16</v>
      </c>
      <c r="U2923" s="592"/>
      <c r="V2923" s="544"/>
      <c r="W2923" s="545"/>
      <c r="X2923" s="594"/>
      <c r="Y2923" s="545"/>
      <c r="Z2923" s="544"/>
      <c r="AA2923" s="545"/>
      <c r="AB2923" s="544"/>
      <c r="AC2923" s="545"/>
      <c r="AD2923" s="544"/>
      <c r="AE2923" s="581"/>
      <c r="AF2923" s="586"/>
      <c r="AG2923" s="587"/>
      <c r="AH2923" s="626"/>
      <c r="AI2923" s="627"/>
      <c r="AJ2923" s="544"/>
      <c r="AK2923" s="581"/>
      <c r="AL2923" s="586"/>
      <c r="AM2923" s="587"/>
      <c r="AN2923" s="626"/>
      <c r="AO2923" s="627"/>
      <c r="AP2923" s="544"/>
      <c r="AQ2923" s="581"/>
      <c r="AR2923" s="586"/>
      <c r="AS2923" s="587"/>
      <c r="AT2923" s="626"/>
      <c r="AU2923" s="627"/>
      <c r="AV2923" s="628"/>
      <c r="AW2923" s="629"/>
      <c r="AX2923" s="632"/>
      <c r="AY2923" s="633"/>
      <c r="AZ2923" s="626"/>
      <c r="BA2923" s="627"/>
      <c r="BB2923" s="544"/>
      <c r="BC2923" s="581"/>
      <c r="BD2923" s="586"/>
      <c r="BE2923" s="587"/>
      <c r="BF2923" s="626"/>
      <c r="BG2923" s="627"/>
      <c r="BH2923" s="628"/>
      <c r="BI2923" s="629"/>
      <c r="BJ2923" s="632"/>
      <c r="BK2923" s="633"/>
      <c r="BL2923" s="626"/>
      <c r="BM2923" s="627"/>
      <c r="BN2923" s="678"/>
      <c r="BO2923" s="679"/>
      <c r="BP2923" s="680"/>
      <c r="BQ2923" s="677"/>
      <c r="BR2923" s="663"/>
      <c r="BS2923" s="663"/>
      <c r="BT2923" s="15"/>
      <c r="BU2923" s="15"/>
      <c r="BV2923" s="95"/>
    </row>
    <row r="2924" spans="1:74" ht="21.75" customHeight="1" x14ac:dyDescent="0.25">
      <c r="A2924" s="95"/>
      <c r="B2924" s="570" t="str">
        <f>IF(ROSTER!B$30="","",ROSTER!B$30)</f>
        <v/>
      </c>
      <c r="C2924" s="572" t="str">
        <f>IF(ROSTER!C$30="","",ROSTER!C$30)</f>
        <v/>
      </c>
      <c r="D2924" s="573"/>
      <c r="E2924" s="574"/>
      <c r="F2924" s="576">
        <f>IF(E2924="y",1,IF(E2924="S",1,0))</f>
        <v>0</v>
      </c>
      <c r="G2924" s="582">
        <f>IF(E2924="S",1,0)</f>
        <v>0</v>
      </c>
      <c r="H2924" s="578"/>
      <c r="I2924" s="543"/>
      <c r="J2924" s="542"/>
      <c r="K2924" s="580"/>
      <c r="L2924" s="584"/>
      <c r="M2924" s="585"/>
      <c r="N2924" s="588">
        <f>L2924+J2924</f>
        <v>0</v>
      </c>
      <c r="O2924" s="589"/>
      <c r="P2924" s="542"/>
      <c r="Q2924" s="580"/>
      <c r="R2924" s="584"/>
      <c r="S2924" s="585"/>
      <c r="T2924" s="588">
        <f>R2924-P2924</f>
        <v>0</v>
      </c>
      <c r="U2924" s="588"/>
      <c r="V2924" s="542"/>
      <c r="W2924" s="543"/>
      <c r="X2924" s="593"/>
      <c r="Y2924" s="543"/>
      <c r="Z2924" s="542"/>
      <c r="AA2924" s="543"/>
      <c r="AB2924" s="542"/>
      <c r="AC2924" s="543"/>
      <c r="AD2924" s="542"/>
      <c r="AE2924" s="580"/>
      <c r="AF2924" s="584"/>
      <c r="AG2924" s="585"/>
      <c r="AH2924" s="595">
        <f>IF(AD2924=0,0,(AF2924/AD2924)*100)</f>
        <v>0</v>
      </c>
      <c r="AI2924" s="596"/>
      <c r="AJ2924" s="542"/>
      <c r="AK2924" s="580"/>
      <c r="AL2924" s="584"/>
      <c r="AM2924" s="585"/>
      <c r="AN2924" s="595">
        <f>IF(AJ2924=0,0,(AL2924/AJ2924)*100)</f>
        <v>0</v>
      </c>
      <c r="AO2924" s="596"/>
      <c r="AP2924" s="542"/>
      <c r="AQ2924" s="580"/>
      <c r="AR2924" s="584"/>
      <c r="AS2924" s="585"/>
      <c r="AT2924" s="595">
        <f>IF(AP2924=0,0,(AR2924/AP2924)*100)</f>
        <v>0</v>
      </c>
      <c r="AU2924" s="596"/>
      <c r="AV2924" s="599">
        <f>AD2924+AJ2924+AP2924</f>
        <v>0</v>
      </c>
      <c r="AW2924" s="600"/>
      <c r="AX2924" s="630">
        <f>AF2924+AL2924+AR2924</f>
        <v>0</v>
      </c>
      <c r="AY2924" s="631"/>
      <c r="AZ2924" s="595">
        <f>IF(AV2924=0,0,(AX2924/AV2924)*100)</f>
        <v>0</v>
      </c>
      <c r="BA2924" s="596"/>
      <c r="BB2924" s="542"/>
      <c r="BC2924" s="580"/>
      <c r="BD2924" s="584"/>
      <c r="BE2924" s="585"/>
      <c r="BF2924" s="595">
        <f>IF(BB2924=0,0,(BD2924/BB2924)*100)</f>
        <v>0</v>
      </c>
      <c r="BG2924" s="596"/>
      <c r="BH2924" s="599">
        <f>AV2924+BB2924</f>
        <v>0</v>
      </c>
      <c r="BI2924" s="600"/>
      <c r="BJ2924" s="630">
        <f>AX2924+BD2924</f>
        <v>0</v>
      </c>
      <c r="BK2924" s="631"/>
      <c r="BL2924" s="595">
        <f>IF(BH2924=0,0,(BJ2924/BH2924)*100)</f>
        <v>0</v>
      </c>
      <c r="BM2924" s="596"/>
      <c r="BN2924" s="656">
        <f>(AF2924*2)+(AL2924*2)+(AR2924*3)+BD2924</f>
        <v>0</v>
      </c>
      <c r="BO2924" s="657"/>
      <c r="BP2924" s="658"/>
      <c r="BQ2924" s="676">
        <f t="shared" ref="BQ2924" si="2849">IF(BS2924=0,0,50*BR2924/BS2924)</f>
        <v>0</v>
      </c>
      <c r="BR2924" s="662">
        <f t="shared" ref="BR2924" si="2850">(BN2924*BU$2902)+(N2924*BU$2903)+(Z2924*BU$2904)+(R2924*BU$2905)+(X2924*BU$2906)+(AB2924*BU$2907)+(V2924*BU$2912)</f>
        <v>0</v>
      </c>
      <c r="BS2924" s="662">
        <f t="shared" ref="BS2924" si="2851">((BB2924-BD2924)*BU$2909)+((AV2924-AX2924)*BU$2908)+(H2924*BU$2910)+(P2924*BU$2911)</f>
        <v>0</v>
      </c>
      <c r="BT2924" s="15"/>
      <c r="BU2924" s="15"/>
      <c r="BV2924" s="95"/>
    </row>
    <row r="2925" spans="1:74" ht="21.75" customHeight="1" x14ac:dyDescent="0.25">
      <c r="A2925" s="95"/>
      <c r="B2925" s="571"/>
      <c r="C2925" s="642" t="str">
        <f>IF(ROSTER!D$30="","",ROSTER!D$30)</f>
        <v/>
      </c>
      <c r="D2925" s="643"/>
      <c r="E2925" s="575"/>
      <c r="F2925" s="577"/>
      <c r="G2925" s="583"/>
      <c r="H2925" s="579"/>
      <c r="I2925" s="545"/>
      <c r="J2925" s="544"/>
      <c r="K2925" s="581"/>
      <c r="L2925" s="586"/>
      <c r="M2925" s="587"/>
      <c r="N2925" s="592" t="s">
        <v>16</v>
      </c>
      <c r="O2925" s="603"/>
      <c r="P2925" s="544"/>
      <c r="Q2925" s="581"/>
      <c r="R2925" s="586"/>
      <c r="S2925" s="587"/>
      <c r="T2925" s="592" t="s">
        <v>16</v>
      </c>
      <c r="U2925" s="592"/>
      <c r="V2925" s="544"/>
      <c r="W2925" s="545"/>
      <c r="X2925" s="594"/>
      <c r="Y2925" s="545"/>
      <c r="Z2925" s="544"/>
      <c r="AA2925" s="545"/>
      <c r="AB2925" s="544"/>
      <c r="AC2925" s="545"/>
      <c r="AD2925" s="544"/>
      <c r="AE2925" s="581"/>
      <c r="AF2925" s="586"/>
      <c r="AG2925" s="587"/>
      <c r="AH2925" s="626"/>
      <c r="AI2925" s="627"/>
      <c r="AJ2925" s="544"/>
      <c r="AK2925" s="581"/>
      <c r="AL2925" s="586"/>
      <c r="AM2925" s="587"/>
      <c r="AN2925" s="626"/>
      <c r="AO2925" s="627"/>
      <c r="AP2925" s="544"/>
      <c r="AQ2925" s="581"/>
      <c r="AR2925" s="586"/>
      <c r="AS2925" s="587"/>
      <c r="AT2925" s="626"/>
      <c r="AU2925" s="627"/>
      <c r="AV2925" s="628"/>
      <c r="AW2925" s="629"/>
      <c r="AX2925" s="632"/>
      <c r="AY2925" s="633"/>
      <c r="AZ2925" s="626"/>
      <c r="BA2925" s="627"/>
      <c r="BB2925" s="544"/>
      <c r="BC2925" s="581"/>
      <c r="BD2925" s="586"/>
      <c r="BE2925" s="587"/>
      <c r="BF2925" s="626"/>
      <c r="BG2925" s="627"/>
      <c r="BH2925" s="628"/>
      <c r="BI2925" s="629"/>
      <c r="BJ2925" s="632"/>
      <c r="BK2925" s="633"/>
      <c r="BL2925" s="626"/>
      <c r="BM2925" s="627"/>
      <c r="BN2925" s="678"/>
      <c r="BO2925" s="679"/>
      <c r="BP2925" s="680"/>
      <c r="BQ2925" s="677"/>
      <c r="BR2925" s="663"/>
      <c r="BS2925" s="663"/>
      <c r="BT2925" s="15"/>
      <c r="BU2925" s="15"/>
      <c r="BV2925" s="95"/>
    </row>
    <row r="2926" spans="1:74" ht="21.75" customHeight="1" x14ac:dyDescent="0.25">
      <c r="A2926" s="95"/>
      <c r="B2926" s="570" t="str">
        <f>IF(ROSTER!B$32="","",ROSTER!B$32)</f>
        <v/>
      </c>
      <c r="C2926" s="572" t="str">
        <f>IF(ROSTER!C$32="","",ROSTER!C$32)</f>
        <v/>
      </c>
      <c r="D2926" s="573"/>
      <c r="E2926" s="574"/>
      <c r="F2926" s="576">
        <f>IF(E2926="y",1,IF(E2926="S",1,0))</f>
        <v>0</v>
      </c>
      <c r="G2926" s="582">
        <f>IF(E2926="S",1,0)</f>
        <v>0</v>
      </c>
      <c r="H2926" s="578"/>
      <c r="I2926" s="543"/>
      <c r="J2926" s="542"/>
      <c r="K2926" s="580"/>
      <c r="L2926" s="584"/>
      <c r="M2926" s="585"/>
      <c r="N2926" s="588">
        <f>L2926+J2926</f>
        <v>0</v>
      </c>
      <c r="O2926" s="589"/>
      <c r="P2926" s="542"/>
      <c r="Q2926" s="580"/>
      <c r="R2926" s="584"/>
      <c r="S2926" s="585"/>
      <c r="T2926" s="588">
        <f>R2926-P2926</f>
        <v>0</v>
      </c>
      <c r="U2926" s="588"/>
      <c r="V2926" s="542"/>
      <c r="W2926" s="543"/>
      <c r="X2926" s="593"/>
      <c r="Y2926" s="543"/>
      <c r="Z2926" s="542"/>
      <c r="AA2926" s="543"/>
      <c r="AB2926" s="542"/>
      <c r="AC2926" s="543"/>
      <c r="AD2926" s="542"/>
      <c r="AE2926" s="580"/>
      <c r="AF2926" s="584"/>
      <c r="AG2926" s="585"/>
      <c r="AH2926" s="595">
        <f>IF(AD2926=0,0,(AF2926/AD2926)*100)</f>
        <v>0</v>
      </c>
      <c r="AI2926" s="596"/>
      <c r="AJ2926" s="542"/>
      <c r="AK2926" s="580"/>
      <c r="AL2926" s="584"/>
      <c r="AM2926" s="585"/>
      <c r="AN2926" s="595">
        <f>IF(AJ2926=0,0,(AL2926/AJ2926)*100)</f>
        <v>0</v>
      </c>
      <c r="AO2926" s="596"/>
      <c r="AP2926" s="542"/>
      <c r="AQ2926" s="580"/>
      <c r="AR2926" s="584"/>
      <c r="AS2926" s="585"/>
      <c r="AT2926" s="595">
        <f>IF(AP2926=0,0,(AR2926/AP2926)*100)</f>
        <v>0</v>
      </c>
      <c r="AU2926" s="596"/>
      <c r="AV2926" s="599">
        <f>AD2926+AJ2926+AP2926</f>
        <v>0</v>
      </c>
      <c r="AW2926" s="600"/>
      <c r="AX2926" s="630">
        <f>AF2926+AL2926+AR2926</f>
        <v>0</v>
      </c>
      <c r="AY2926" s="631"/>
      <c r="AZ2926" s="595">
        <f>IF(AV2926=0,0,(AX2926/AV2926)*100)</f>
        <v>0</v>
      </c>
      <c r="BA2926" s="596"/>
      <c r="BB2926" s="542"/>
      <c r="BC2926" s="580"/>
      <c r="BD2926" s="584"/>
      <c r="BE2926" s="585"/>
      <c r="BF2926" s="595">
        <f>IF(BB2926=0,0,(BD2926/BB2926)*100)</f>
        <v>0</v>
      </c>
      <c r="BG2926" s="596"/>
      <c r="BH2926" s="599">
        <f>AV2926+BB2926</f>
        <v>0</v>
      </c>
      <c r="BI2926" s="600"/>
      <c r="BJ2926" s="630">
        <f>AX2926+BD2926</f>
        <v>0</v>
      </c>
      <c r="BK2926" s="631"/>
      <c r="BL2926" s="595">
        <f>IF(BH2926=0,0,(BJ2926/BH2926)*100)</f>
        <v>0</v>
      </c>
      <c r="BM2926" s="596"/>
      <c r="BN2926" s="656">
        <f>(AF2926*2)+(AL2926*2)+(AR2926*3)+BD2926</f>
        <v>0</v>
      </c>
      <c r="BO2926" s="657"/>
      <c r="BP2926" s="658"/>
      <c r="BQ2926" s="676">
        <f t="shared" ref="BQ2926" si="2852">IF(BS2926=0,0,50*BR2926/BS2926)</f>
        <v>0</v>
      </c>
      <c r="BR2926" s="662">
        <f t="shared" ref="BR2926" si="2853">(BN2926*BU$2902)+(N2926*BU$2903)+(Z2926*BU$2904)+(R2926*BU$2905)+(X2926*BU$2906)+(AB2926*BU$2907)+(V2926*BU$2912)</f>
        <v>0</v>
      </c>
      <c r="BS2926" s="662">
        <f t="shared" ref="BS2926" si="2854">((BB2926-BD2926)*BU$2909)+((AV2926-AX2926)*BU$2908)+(H2926*BU$2910)+(P2926*BU$2911)</f>
        <v>0</v>
      </c>
      <c r="BT2926" s="15"/>
      <c r="BU2926" s="15"/>
      <c r="BV2926" s="95"/>
    </row>
    <row r="2927" spans="1:74" ht="21.75" customHeight="1" x14ac:dyDescent="0.25">
      <c r="A2927" s="95"/>
      <c r="B2927" s="571"/>
      <c r="C2927" s="642" t="str">
        <f>IF(ROSTER!D$32="","",ROSTER!D$32)</f>
        <v/>
      </c>
      <c r="D2927" s="643"/>
      <c r="E2927" s="575"/>
      <c r="F2927" s="577"/>
      <c r="G2927" s="583"/>
      <c r="H2927" s="579"/>
      <c r="I2927" s="545"/>
      <c r="J2927" s="544"/>
      <c r="K2927" s="581"/>
      <c r="L2927" s="586"/>
      <c r="M2927" s="587"/>
      <c r="N2927" s="592" t="s">
        <v>16</v>
      </c>
      <c r="O2927" s="603"/>
      <c r="P2927" s="544"/>
      <c r="Q2927" s="581"/>
      <c r="R2927" s="586"/>
      <c r="S2927" s="587"/>
      <c r="T2927" s="592" t="s">
        <v>16</v>
      </c>
      <c r="U2927" s="592"/>
      <c r="V2927" s="544"/>
      <c r="W2927" s="545"/>
      <c r="X2927" s="594"/>
      <c r="Y2927" s="545"/>
      <c r="Z2927" s="544"/>
      <c r="AA2927" s="545"/>
      <c r="AB2927" s="544"/>
      <c r="AC2927" s="545"/>
      <c r="AD2927" s="544"/>
      <c r="AE2927" s="581"/>
      <c r="AF2927" s="586"/>
      <c r="AG2927" s="587"/>
      <c r="AH2927" s="626"/>
      <c r="AI2927" s="627"/>
      <c r="AJ2927" s="544"/>
      <c r="AK2927" s="581"/>
      <c r="AL2927" s="586"/>
      <c r="AM2927" s="587"/>
      <c r="AN2927" s="626"/>
      <c r="AO2927" s="627"/>
      <c r="AP2927" s="544"/>
      <c r="AQ2927" s="581"/>
      <c r="AR2927" s="586"/>
      <c r="AS2927" s="587"/>
      <c r="AT2927" s="626"/>
      <c r="AU2927" s="627"/>
      <c r="AV2927" s="628"/>
      <c r="AW2927" s="629"/>
      <c r="AX2927" s="632"/>
      <c r="AY2927" s="633"/>
      <c r="AZ2927" s="626"/>
      <c r="BA2927" s="627"/>
      <c r="BB2927" s="544"/>
      <c r="BC2927" s="581"/>
      <c r="BD2927" s="586"/>
      <c r="BE2927" s="587"/>
      <c r="BF2927" s="626"/>
      <c r="BG2927" s="627"/>
      <c r="BH2927" s="628"/>
      <c r="BI2927" s="629"/>
      <c r="BJ2927" s="632"/>
      <c r="BK2927" s="633"/>
      <c r="BL2927" s="626"/>
      <c r="BM2927" s="627"/>
      <c r="BN2927" s="678"/>
      <c r="BO2927" s="679"/>
      <c r="BP2927" s="680"/>
      <c r="BQ2927" s="677"/>
      <c r="BR2927" s="663"/>
      <c r="BS2927" s="663"/>
      <c r="BT2927" s="15"/>
      <c r="BU2927" s="15"/>
      <c r="BV2927" s="95"/>
    </row>
    <row r="2928" spans="1:74" ht="21.75" customHeight="1" x14ac:dyDescent="0.25">
      <c r="A2928" s="95"/>
      <c r="B2928" s="570" t="str">
        <f>IF(ROSTER!B$34="","",ROSTER!B$34)</f>
        <v/>
      </c>
      <c r="C2928" s="572" t="str">
        <f>IF(ROSTER!C$34="","",ROSTER!C$34)</f>
        <v/>
      </c>
      <c r="D2928" s="573"/>
      <c r="E2928" s="574"/>
      <c r="F2928" s="576">
        <f>IF(E2928="y",1,IF(E2928="S",1,0))</f>
        <v>0</v>
      </c>
      <c r="G2928" s="582">
        <f>IF(E2928="S",1,0)</f>
        <v>0</v>
      </c>
      <c r="H2928" s="578"/>
      <c r="I2928" s="543"/>
      <c r="J2928" s="542"/>
      <c r="K2928" s="580"/>
      <c r="L2928" s="584"/>
      <c r="M2928" s="585"/>
      <c r="N2928" s="588">
        <f>L2928+J2928</f>
        <v>0</v>
      </c>
      <c r="O2928" s="589"/>
      <c r="P2928" s="542"/>
      <c r="Q2928" s="580"/>
      <c r="R2928" s="584"/>
      <c r="S2928" s="585"/>
      <c r="T2928" s="588">
        <f>R2928-P2928</f>
        <v>0</v>
      </c>
      <c r="U2928" s="588"/>
      <c r="V2928" s="542"/>
      <c r="W2928" s="543"/>
      <c r="X2928" s="593"/>
      <c r="Y2928" s="543"/>
      <c r="Z2928" s="542"/>
      <c r="AA2928" s="543"/>
      <c r="AB2928" s="542"/>
      <c r="AC2928" s="543"/>
      <c r="AD2928" s="542"/>
      <c r="AE2928" s="580"/>
      <c r="AF2928" s="584"/>
      <c r="AG2928" s="585"/>
      <c r="AH2928" s="595">
        <f>IF(AD2928=0,0,(AF2928/AD2928)*100)</f>
        <v>0</v>
      </c>
      <c r="AI2928" s="596"/>
      <c r="AJ2928" s="542"/>
      <c r="AK2928" s="580"/>
      <c r="AL2928" s="584"/>
      <c r="AM2928" s="585"/>
      <c r="AN2928" s="595">
        <f>IF(AJ2928=0,0,(AL2928/AJ2928)*100)</f>
        <v>0</v>
      </c>
      <c r="AO2928" s="596"/>
      <c r="AP2928" s="542"/>
      <c r="AQ2928" s="580"/>
      <c r="AR2928" s="584"/>
      <c r="AS2928" s="585"/>
      <c r="AT2928" s="595">
        <f>IF(AP2928=0,0,(AR2928/AP2928)*100)</f>
        <v>0</v>
      </c>
      <c r="AU2928" s="596"/>
      <c r="AV2928" s="599">
        <f>AD2928+AJ2928+AP2928</f>
        <v>0</v>
      </c>
      <c r="AW2928" s="600"/>
      <c r="AX2928" s="630">
        <f>AF2928+AL2928+AR2928</f>
        <v>0</v>
      </c>
      <c r="AY2928" s="631"/>
      <c r="AZ2928" s="595">
        <f>IF(AV2928=0,0,(AX2928/AV2928)*100)</f>
        <v>0</v>
      </c>
      <c r="BA2928" s="596"/>
      <c r="BB2928" s="542"/>
      <c r="BC2928" s="580"/>
      <c r="BD2928" s="584"/>
      <c r="BE2928" s="585"/>
      <c r="BF2928" s="595">
        <f>IF(BB2928=0,0,(BD2928/BB2928)*100)</f>
        <v>0</v>
      </c>
      <c r="BG2928" s="596"/>
      <c r="BH2928" s="599">
        <f>AV2928+BB2928</f>
        <v>0</v>
      </c>
      <c r="BI2928" s="600"/>
      <c r="BJ2928" s="630">
        <f>AX2928+BD2928</f>
        <v>0</v>
      </c>
      <c r="BK2928" s="631"/>
      <c r="BL2928" s="595">
        <f>IF(BH2928=0,0,(BJ2928/BH2928)*100)</f>
        <v>0</v>
      </c>
      <c r="BM2928" s="596"/>
      <c r="BN2928" s="656">
        <f>(AF2928*2)+(AL2928*2)+(AR2928*3)+BD2928</f>
        <v>0</v>
      </c>
      <c r="BO2928" s="657"/>
      <c r="BP2928" s="658"/>
      <c r="BQ2928" s="676">
        <f t="shared" ref="BQ2928" si="2855">IF(BS2928=0,0,50*BR2928/BS2928)</f>
        <v>0</v>
      </c>
      <c r="BR2928" s="662">
        <f t="shared" ref="BR2928" si="2856">(BN2928*BU$2902)+(N2928*BU$2903)+(Z2928*BU$2904)+(R2928*BU$2905)+(X2928*BU$2906)+(AB2928*BU$2907)+(V2928*BU$2912)</f>
        <v>0</v>
      </c>
      <c r="BS2928" s="662">
        <f t="shared" ref="BS2928" si="2857">((BB2928-BD2928)*BU$2909)+((AV2928-AX2928)*BU$2908)+(H2928*BU$2910)+(P2928*BU$2911)</f>
        <v>0</v>
      </c>
      <c r="BT2928" s="15"/>
      <c r="BU2928" s="15"/>
      <c r="BV2928" s="95"/>
    </row>
    <row r="2929" spans="1:74" ht="21.75" customHeight="1" x14ac:dyDescent="0.25">
      <c r="A2929" s="95"/>
      <c r="B2929" s="571"/>
      <c r="C2929" s="642" t="str">
        <f>IF(ROSTER!D$34="","",ROSTER!D$34)</f>
        <v/>
      </c>
      <c r="D2929" s="643"/>
      <c r="E2929" s="575"/>
      <c r="F2929" s="577"/>
      <c r="G2929" s="583"/>
      <c r="H2929" s="579"/>
      <c r="I2929" s="545"/>
      <c r="J2929" s="544"/>
      <c r="K2929" s="581"/>
      <c r="L2929" s="586"/>
      <c r="M2929" s="587"/>
      <c r="N2929" s="592" t="s">
        <v>16</v>
      </c>
      <c r="O2929" s="603"/>
      <c r="P2929" s="544"/>
      <c r="Q2929" s="581"/>
      <c r="R2929" s="586"/>
      <c r="S2929" s="587"/>
      <c r="T2929" s="592" t="s">
        <v>16</v>
      </c>
      <c r="U2929" s="592"/>
      <c r="V2929" s="544"/>
      <c r="W2929" s="545"/>
      <c r="X2929" s="594"/>
      <c r="Y2929" s="545"/>
      <c r="Z2929" s="544"/>
      <c r="AA2929" s="545"/>
      <c r="AB2929" s="544"/>
      <c r="AC2929" s="545"/>
      <c r="AD2929" s="544"/>
      <c r="AE2929" s="581"/>
      <c r="AF2929" s="586"/>
      <c r="AG2929" s="587"/>
      <c r="AH2929" s="626"/>
      <c r="AI2929" s="627"/>
      <c r="AJ2929" s="544"/>
      <c r="AK2929" s="581"/>
      <c r="AL2929" s="586"/>
      <c r="AM2929" s="587"/>
      <c r="AN2929" s="626"/>
      <c r="AO2929" s="627"/>
      <c r="AP2929" s="544"/>
      <c r="AQ2929" s="581"/>
      <c r="AR2929" s="586"/>
      <c r="AS2929" s="587"/>
      <c r="AT2929" s="626"/>
      <c r="AU2929" s="627"/>
      <c r="AV2929" s="628"/>
      <c r="AW2929" s="629"/>
      <c r="AX2929" s="632"/>
      <c r="AY2929" s="633"/>
      <c r="AZ2929" s="626"/>
      <c r="BA2929" s="627"/>
      <c r="BB2929" s="544"/>
      <c r="BC2929" s="581"/>
      <c r="BD2929" s="586"/>
      <c r="BE2929" s="587"/>
      <c r="BF2929" s="626"/>
      <c r="BG2929" s="627"/>
      <c r="BH2929" s="628"/>
      <c r="BI2929" s="629"/>
      <c r="BJ2929" s="632"/>
      <c r="BK2929" s="633"/>
      <c r="BL2929" s="626"/>
      <c r="BM2929" s="627"/>
      <c r="BN2929" s="678"/>
      <c r="BO2929" s="679"/>
      <c r="BP2929" s="680"/>
      <c r="BQ2929" s="677"/>
      <c r="BR2929" s="663"/>
      <c r="BS2929" s="663"/>
      <c r="BT2929" s="15"/>
      <c r="BU2929" s="15"/>
      <c r="BV2929" s="95"/>
    </row>
    <row r="2930" spans="1:74" ht="21.75" customHeight="1" x14ac:dyDescent="0.25">
      <c r="A2930" s="95"/>
      <c r="B2930" s="570" t="str">
        <f>IF(ROSTER!B$36="","",ROSTER!B$36)</f>
        <v/>
      </c>
      <c r="C2930" s="572" t="str">
        <f>IF(ROSTER!C$36="","",ROSTER!C$36)</f>
        <v/>
      </c>
      <c r="D2930" s="573"/>
      <c r="E2930" s="574"/>
      <c r="F2930" s="576">
        <f>IF(E2930="y",1,IF(E2930="S",1,0))</f>
        <v>0</v>
      </c>
      <c r="G2930" s="582">
        <f>IF(E2930="S",1,0)</f>
        <v>0</v>
      </c>
      <c r="H2930" s="578"/>
      <c r="I2930" s="543"/>
      <c r="J2930" s="542"/>
      <c r="K2930" s="580"/>
      <c r="L2930" s="584"/>
      <c r="M2930" s="585"/>
      <c r="N2930" s="588">
        <f>L2930+J2930</f>
        <v>0</v>
      </c>
      <c r="O2930" s="589"/>
      <c r="P2930" s="542"/>
      <c r="Q2930" s="580"/>
      <c r="R2930" s="584"/>
      <c r="S2930" s="585"/>
      <c r="T2930" s="588">
        <f>R2930-P2930</f>
        <v>0</v>
      </c>
      <c r="U2930" s="588"/>
      <c r="V2930" s="542"/>
      <c r="W2930" s="543"/>
      <c r="X2930" s="593"/>
      <c r="Y2930" s="543"/>
      <c r="Z2930" s="542"/>
      <c r="AA2930" s="543"/>
      <c r="AB2930" s="542"/>
      <c r="AC2930" s="543"/>
      <c r="AD2930" s="542"/>
      <c r="AE2930" s="580"/>
      <c r="AF2930" s="584"/>
      <c r="AG2930" s="585"/>
      <c r="AH2930" s="595">
        <f>IF(AD2930=0,0,(AF2930/AD2930)*100)</f>
        <v>0</v>
      </c>
      <c r="AI2930" s="596"/>
      <c r="AJ2930" s="542"/>
      <c r="AK2930" s="580"/>
      <c r="AL2930" s="584"/>
      <c r="AM2930" s="585"/>
      <c r="AN2930" s="595">
        <f>IF(AJ2930=0,0,(AL2930/AJ2930)*100)</f>
        <v>0</v>
      </c>
      <c r="AO2930" s="596"/>
      <c r="AP2930" s="542"/>
      <c r="AQ2930" s="580"/>
      <c r="AR2930" s="584"/>
      <c r="AS2930" s="585"/>
      <c r="AT2930" s="595">
        <f>IF(AP2930=0,0,(AR2930/AP2930)*100)</f>
        <v>0</v>
      </c>
      <c r="AU2930" s="596"/>
      <c r="AV2930" s="599">
        <f>AD2930+AJ2930+AP2930</f>
        <v>0</v>
      </c>
      <c r="AW2930" s="600"/>
      <c r="AX2930" s="630">
        <f>AF2930+AL2930+AR2930</f>
        <v>0</v>
      </c>
      <c r="AY2930" s="631"/>
      <c r="AZ2930" s="595">
        <f>IF(AV2930=0,0,(AX2930/AV2930)*100)</f>
        <v>0</v>
      </c>
      <c r="BA2930" s="596"/>
      <c r="BB2930" s="542"/>
      <c r="BC2930" s="580"/>
      <c r="BD2930" s="584"/>
      <c r="BE2930" s="585"/>
      <c r="BF2930" s="595">
        <f>IF(BB2930=0,0,(BD2930/BB2930)*100)</f>
        <v>0</v>
      </c>
      <c r="BG2930" s="596"/>
      <c r="BH2930" s="599">
        <f>AV2930+BB2930</f>
        <v>0</v>
      </c>
      <c r="BI2930" s="600"/>
      <c r="BJ2930" s="630">
        <f>AX2930+BD2930</f>
        <v>0</v>
      </c>
      <c r="BK2930" s="631"/>
      <c r="BL2930" s="595">
        <f>IF(BH2930=0,0,(BJ2930/BH2930)*100)</f>
        <v>0</v>
      </c>
      <c r="BM2930" s="596"/>
      <c r="BN2930" s="656">
        <f>(AF2930*2)+(AL2930*2)+(AR2930*3)+BD2930</f>
        <v>0</v>
      </c>
      <c r="BO2930" s="657"/>
      <c r="BP2930" s="658"/>
      <c r="BQ2930" s="676">
        <f t="shared" ref="BQ2930" si="2858">IF(BS2930=0,0,50*BR2930/BS2930)</f>
        <v>0</v>
      </c>
      <c r="BR2930" s="662">
        <f t="shared" ref="BR2930" si="2859">(BN2930*BU$2902)+(N2930*BU$2903)+(Z2930*BU$2904)+(R2930*BU$2905)+(X2930*BU$2906)+(AB2930*BU$2907)+(V2930*BU$2912)</f>
        <v>0</v>
      </c>
      <c r="BS2930" s="662">
        <f t="shared" ref="BS2930" si="2860">((BB2930-BD2930)*BU$2909)+((AV2930-AX2930)*BU$2908)+(H2930*BU$2910)+(P2930*BU$2911)</f>
        <v>0</v>
      </c>
      <c r="BT2930" s="15"/>
      <c r="BU2930" s="15"/>
      <c r="BV2930" s="95"/>
    </row>
    <row r="2931" spans="1:74" ht="21.75" customHeight="1" x14ac:dyDescent="0.25">
      <c r="A2931" s="95"/>
      <c r="B2931" s="571"/>
      <c r="C2931" s="642" t="str">
        <f>IF(ROSTER!D$36="","",ROSTER!D$36)</f>
        <v/>
      </c>
      <c r="D2931" s="643"/>
      <c r="E2931" s="575"/>
      <c r="F2931" s="577"/>
      <c r="G2931" s="583"/>
      <c r="H2931" s="579"/>
      <c r="I2931" s="545"/>
      <c r="J2931" s="544"/>
      <c r="K2931" s="581"/>
      <c r="L2931" s="586"/>
      <c r="M2931" s="587"/>
      <c r="N2931" s="592" t="s">
        <v>16</v>
      </c>
      <c r="O2931" s="603"/>
      <c r="P2931" s="544"/>
      <c r="Q2931" s="581"/>
      <c r="R2931" s="586"/>
      <c r="S2931" s="587"/>
      <c r="T2931" s="592" t="s">
        <v>16</v>
      </c>
      <c r="U2931" s="592"/>
      <c r="V2931" s="544"/>
      <c r="W2931" s="545"/>
      <c r="X2931" s="594"/>
      <c r="Y2931" s="545"/>
      <c r="Z2931" s="544"/>
      <c r="AA2931" s="545"/>
      <c r="AB2931" s="544"/>
      <c r="AC2931" s="545"/>
      <c r="AD2931" s="544"/>
      <c r="AE2931" s="581"/>
      <c r="AF2931" s="586"/>
      <c r="AG2931" s="587"/>
      <c r="AH2931" s="626"/>
      <c r="AI2931" s="627"/>
      <c r="AJ2931" s="544"/>
      <c r="AK2931" s="581"/>
      <c r="AL2931" s="586"/>
      <c r="AM2931" s="587"/>
      <c r="AN2931" s="626"/>
      <c r="AO2931" s="627"/>
      <c r="AP2931" s="544"/>
      <c r="AQ2931" s="581"/>
      <c r="AR2931" s="586"/>
      <c r="AS2931" s="587"/>
      <c r="AT2931" s="626"/>
      <c r="AU2931" s="627"/>
      <c r="AV2931" s="628"/>
      <c r="AW2931" s="629"/>
      <c r="AX2931" s="632"/>
      <c r="AY2931" s="633"/>
      <c r="AZ2931" s="626"/>
      <c r="BA2931" s="627"/>
      <c r="BB2931" s="544"/>
      <c r="BC2931" s="581"/>
      <c r="BD2931" s="586"/>
      <c r="BE2931" s="587"/>
      <c r="BF2931" s="626"/>
      <c r="BG2931" s="627"/>
      <c r="BH2931" s="628"/>
      <c r="BI2931" s="629"/>
      <c r="BJ2931" s="632"/>
      <c r="BK2931" s="633"/>
      <c r="BL2931" s="626"/>
      <c r="BM2931" s="627"/>
      <c r="BN2931" s="678"/>
      <c r="BO2931" s="679"/>
      <c r="BP2931" s="680"/>
      <c r="BQ2931" s="677"/>
      <c r="BR2931" s="663"/>
      <c r="BS2931" s="663"/>
      <c r="BT2931" s="15"/>
      <c r="BU2931" s="15"/>
      <c r="BV2931" s="95"/>
    </row>
    <row r="2932" spans="1:74" ht="21.75" customHeight="1" x14ac:dyDescent="0.25">
      <c r="A2932" s="95"/>
      <c r="B2932" s="570" t="str">
        <f>IF(ROSTER!B$38="","",ROSTER!B$38)</f>
        <v/>
      </c>
      <c r="C2932" s="572" t="str">
        <f>IF(ROSTER!C$38="","",ROSTER!C$38)</f>
        <v/>
      </c>
      <c r="D2932" s="573"/>
      <c r="E2932" s="574"/>
      <c r="F2932" s="576">
        <f>IF(E2932="y",1,IF(E2932="S",1,0))</f>
        <v>0</v>
      </c>
      <c r="G2932" s="582">
        <f>IF(E2932="S",1,0)</f>
        <v>0</v>
      </c>
      <c r="H2932" s="578"/>
      <c r="I2932" s="543"/>
      <c r="J2932" s="542"/>
      <c r="K2932" s="580"/>
      <c r="L2932" s="584"/>
      <c r="M2932" s="585"/>
      <c r="N2932" s="588">
        <f>L2932+J2932</f>
        <v>0</v>
      </c>
      <c r="O2932" s="589"/>
      <c r="P2932" s="542"/>
      <c r="Q2932" s="580"/>
      <c r="R2932" s="584"/>
      <c r="S2932" s="585"/>
      <c r="T2932" s="588">
        <f>R2932-P2932</f>
        <v>0</v>
      </c>
      <c r="U2932" s="588"/>
      <c r="V2932" s="542"/>
      <c r="W2932" s="543"/>
      <c r="X2932" s="593"/>
      <c r="Y2932" s="543"/>
      <c r="Z2932" s="542"/>
      <c r="AA2932" s="543"/>
      <c r="AB2932" s="542"/>
      <c r="AC2932" s="543"/>
      <c r="AD2932" s="542"/>
      <c r="AE2932" s="580"/>
      <c r="AF2932" s="584"/>
      <c r="AG2932" s="585"/>
      <c r="AH2932" s="595">
        <f>IF(AD2932=0,0,(AF2932/AD2932)*100)</f>
        <v>0</v>
      </c>
      <c r="AI2932" s="596"/>
      <c r="AJ2932" s="542"/>
      <c r="AK2932" s="580"/>
      <c r="AL2932" s="584"/>
      <c r="AM2932" s="585"/>
      <c r="AN2932" s="595">
        <f>IF(AJ2932=0,0,(AL2932/AJ2932)*100)</f>
        <v>0</v>
      </c>
      <c r="AO2932" s="596"/>
      <c r="AP2932" s="542"/>
      <c r="AQ2932" s="580"/>
      <c r="AR2932" s="584"/>
      <c r="AS2932" s="585"/>
      <c r="AT2932" s="595">
        <f>IF(AP2932=0,0,(AR2932/AP2932)*100)</f>
        <v>0</v>
      </c>
      <c r="AU2932" s="596"/>
      <c r="AV2932" s="599">
        <f>AD2932+AJ2932+AP2932</f>
        <v>0</v>
      </c>
      <c r="AW2932" s="600"/>
      <c r="AX2932" s="630">
        <f>AF2932+AL2932+AR2932</f>
        <v>0</v>
      </c>
      <c r="AY2932" s="631"/>
      <c r="AZ2932" s="595">
        <f>IF(AV2932=0,0,(AX2932/AV2932)*100)</f>
        <v>0</v>
      </c>
      <c r="BA2932" s="596"/>
      <c r="BB2932" s="542"/>
      <c r="BC2932" s="580"/>
      <c r="BD2932" s="584"/>
      <c r="BE2932" s="585"/>
      <c r="BF2932" s="595">
        <f>IF(BB2932=0,0,(BD2932/BB2932)*100)</f>
        <v>0</v>
      </c>
      <c r="BG2932" s="596"/>
      <c r="BH2932" s="599">
        <f>AV2932+BB2932</f>
        <v>0</v>
      </c>
      <c r="BI2932" s="600"/>
      <c r="BJ2932" s="630">
        <f>AX2932+BD2932</f>
        <v>0</v>
      </c>
      <c r="BK2932" s="631"/>
      <c r="BL2932" s="595">
        <f>IF(BH2932=0,0,(BJ2932/BH2932)*100)</f>
        <v>0</v>
      </c>
      <c r="BM2932" s="596"/>
      <c r="BN2932" s="656">
        <f>(AF2932*2)+(AL2932*2)+(AR2932*3)+BD2932</f>
        <v>0</v>
      </c>
      <c r="BO2932" s="657"/>
      <c r="BP2932" s="658"/>
      <c r="BQ2932" s="676">
        <f t="shared" ref="BQ2932" si="2861">IF(BS2932=0,0,50*BR2932/BS2932)</f>
        <v>0</v>
      </c>
      <c r="BR2932" s="662">
        <f t="shared" ref="BR2932" si="2862">(BN2932*BU$2902)+(N2932*BU$2903)+(Z2932*BU$2904)+(R2932*BU$2905)+(X2932*BU$2906)+(AB2932*BU$2907)+(V2932*BU$2912)</f>
        <v>0</v>
      </c>
      <c r="BS2932" s="662">
        <f t="shared" ref="BS2932" si="2863">((BB2932-BD2932)*BU$2909)+((AV2932-AX2932)*BU$2908)+(H2932*BU$2910)+(P2932*BU$2911)</f>
        <v>0</v>
      </c>
      <c r="BT2932" s="15"/>
      <c r="BU2932" s="15"/>
      <c r="BV2932" s="95"/>
    </row>
    <row r="2933" spans="1:74" ht="21.75" customHeight="1" x14ac:dyDescent="0.25">
      <c r="A2933" s="95"/>
      <c r="B2933" s="571"/>
      <c r="C2933" s="642" t="str">
        <f>IF(ROSTER!D$38="","",ROSTER!D$38)</f>
        <v/>
      </c>
      <c r="D2933" s="643"/>
      <c r="E2933" s="575"/>
      <c r="F2933" s="577"/>
      <c r="G2933" s="583"/>
      <c r="H2933" s="579"/>
      <c r="I2933" s="545"/>
      <c r="J2933" s="544"/>
      <c r="K2933" s="581"/>
      <c r="L2933" s="586"/>
      <c r="M2933" s="587"/>
      <c r="N2933" s="592" t="s">
        <v>16</v>
      </c>
      <c r="O2933" s="603"/>
      <c r="P2933" s="544"/>
      <c r="Q2933" s="581"/>
      <c r="R2933" s="586"/>
      <c r="S2933" s="587"/>
      <c r="T2933" s="592" t="s">
        <v>16</v>
      </c>
      <c r="U2933" s="592"/>
      <c r="V2933" s="544"/>
      <c r="W2933" s="545"/>
      <c r="X2933" s="594"/>
      <c r="Y2933" s="545"/>
      <c r="Z2933" s="544"/>
      <c r="AA2933" s="545"/>
      <c r="AB2933" s="544"/>
      <c r="AC2933" s="545"/>
      <c r="AD2933" s="544"/>
      <c r="AE2933" s="581"/>
      <c r="AF2933" s="586"/>
      <c r="AG2933" s="587"/>
      <c r="AH2933" s="626"/>
      <c r="AI2933" s="627"/>
      <c r="AJ2933" s="544"/>
      <c r="AK2933" s="581"/>
      <c r="AL2933" s="586"/>
      <c r="AM2933" s="587"/>
      <c r="AN2933" s="626"/>
      <c r="AO2933" s="627"/>
      <c r="AP2933" s="544"/>
      <c r="AQ2933" s="581"/>
      <c r="AR2933" s="586"/>
      <c r="AS2933" s="587"/>
      <c r="AT2933" s="626"/>
      <c r="AU2933" s="627"/>
      <c r="AV2933" s="628"/>
      <c r="AW2933" s="629"/>
      <c r="AX2933" s="632"/>
      <c r="AY2933" s="633"/>
      <c r="AZ2933" s="626"/>
      <c r="BA2933" s="627"/>
      <c r="BB2933" s="544"/>
      <c r="BC2933" s="581"/>
      <c r="BD2933" s="586"/>
      <c r="BE2933" s="587"/>
      <c r="BF2933" s="626"/>
      <c r="BG2933" s="627"/>
      <c r="BH2933" s="628"/>
      <c r="BI2933" s="629"/>
      <c r="BJ2933" s="632"/>
      <c r="BK2933" s="633"/>
      <c r="BL2933" s="626"/>
      <c r="BM2933" s="627"/>
      <c r="BN2933" s="678"/>
      <c r="BO2933" s="679"/>
      <c r="BP2933" s="680"/>
      <c r="BQ2933" s="677"/>
      <c r="BR2933" s="663"/>
      <c r="BS2933" s="663"/>
      <c r="BT2933" s="15"/>
      <c r="BU2933" s="15"/>
      <c r="BV2933" s="95"/>
    </row>
    <row r="2934" spans="1:74" ht="21.75" customHeight="1" x14ac:dyDescent="0.25">
      <c r="A2934" s="95"/>
      <c r="B2934" s="570" t="str">
        <f>IF(ROSTER!B$40="","",ROSTER!B$40)</f>
        <v/>
      </c>
      <c r="C2934" s="572" t="str">
        <f>IF(ROSTER!C$40="","",ROSTER!C$40)</f>
        <v/>
      </c>
      <c r="D2934" s="573"/>
      <c r="E2934" s="574"/>
      <c r="F2934" s="576">
        <f>IF(E2934="y",1,IF(E2934="S",1,0))</f>
        <v>0</v>
      </c>
      <c r="G2934" s="582">
        <f>IF(E2934="S",1,0)</f>
        <v>0</v>
      </c>
      <c r="H2934" s="578"/>
      <c r="I2934" s="543"/>
      <c r="J2934" s="542"/>
      <c r="K2934" s="580"/>
      <c r="L2934" s="584"/>
      <c r="M2934" s="585"/>
      <c r="N2934" s="588">
        <f>L2934+J2934</f>
        <v>0</v>
      </c>
      <c r="O2934" s="589"/>
      <c r="P2934" s="542"/>
      <c r="Q2934" s="580"/>
      <c r="R2934" s="584"/>
      <c r="S2934" s="585"/>
      <c r="T2934" s="588">
        <f>R2934-P2934</f>
        <v>0</v>
      </c>
      <c r="U2934" s="588"/>
      <c r="V2934" s="542"/>
      <c r="W2934" s="543"/>
      <c r="X2934" s="593"/>
      <c r="Y2934" s="543"/>
      <c r="Z2934" s="542"/>
      <c r="AA2934" s="543"/>
      <c r="AB2934" s="542"/>
      <c r="AC2934" s="543"/>
      <c r="AD2934" s="542"/>
      <c r="AE2934" s="580"/>
      <c r="AF2934" s="584"/>
      <c r="AG2934" s="585"/>
      <c r="AH2934" s="595">
        <f>IF(AD2934=0,0,(AF2934/AD2934)*100)</f>
        <v>0</v>
      </c>
      <c r="AI2934" s="596"/>
      <c r="AJ2934" s="542"/>
      <c r="AK2934" s="580"/>
      <c r="AL2934" s="584"/>
      <c r="AM2934" s="585"/>
      <c r="AN2934" s="595">
        <f>IF(AJ2934=0,0,(AL2934/AJ2934)*100)</f>
        <v>0</v>
      </c>
      <c r="AO2934" s="596"/>
      <c r="AP2934" s="542"/>
      <c r="AQ2934" s="580"/>
      <c r="AR2934" s="584"/>
      <c r="AS2934" s="585"/>
      <c r="AT2934" s="595">
        <f>IF(AP2934=0,0,(AR2934/AP2934)*100)</f>
        <v>0</v>
      </c>
      <c r="AU2934" s="596"/>
      <c r="AV2934" s="599">
        <f>AD2934+AJ2934+AP2934</f>
        <v>0</v>
      </c>
      <c r="AW2934" s="600"/>
      <c r="AX2934" s="630">
        <f>AF2934+AL2934+AR2934</f>
        <v>0</v>
      </c>
      <c r="AY2934" s="631"/>
      <c r="AZ2934" s="595">
        <f>IF(AV2934=0,0,(AX2934/AV2934)*100)</f>
        <v>0</v>
      </c>
      <c r="BA2934" s="596"/>
      <c r="BB2934" s="542"/>
      <c r="BC2934" s="580"/>
      <c r="BD2934" s="584"/>
      <c r="BE2934" s="585"/>
      <c r="BF2934" s="595">
        <f>IF(BB2934=0,0,(BD2934/BB2934)*100)</f>
        <v>0</v>
      </c>
      <c r="BG2934" s="596"/>
      <c r="BH2934" s="599">
        <f>AV2934+BB2934</f>
        <v>0</v>
      </c>
      <c r="BI2934" s="600"/>
      <c r="BJ2934" s="630">
        <f>AX2934+BD2934</f>
        <v>0</v>
      </c>
      <c r="BK2934" s="631"/>
      <c r="BL2934" s="595">
        <f>IF(BH2934=0,0,(BJ2934/BH2934)*100)</f>
        <v>0</v>
      </c>
      <c r="BM2934" s="596"/>
      <c r="BN2934" s="656">
        <f>(AF2934*2)+(AL2934*2)+(AR2934*3)+BD2934</f>
        <v>0</v>
      </c>
      <c r="BO2934" s="657"/>
      <c r="BP2934" s="658"/>
      <c r="BQ2934" s="676">
        <f t="shared" ref="BQ2934" si="2864">IF(BS2934=0,0,50*BR2934/BS2934)</f>
        <v>0</v>
      </c>
      <c r="BR2934" s="662">
        <f t="shared" ref="BR2934" si="2865">(BN2934*BU$2902)+(N2934*BU$2903)+(Z2934*BU$2904)+(R2934*BU$2905)+(X2934*BU$2906)+(AB2934*BU$2907)+(V2934*BU$2912)</f>
        <v>0</v>
      </c>
      <c r="BS2934" s="662">
        <f t="shared" ref="BS2934" si="2866">((BB2934-BD2934)*BU$2909)+((AV2934-AX2934)*BU$2908)+(H2934*BU$2910)+(P2934*BU$2911)</f>
        <v>0</v>
      </c>
      <c r="BT2934" s="15"/>
      <c r="BU2934" s="15"/>
      <c r="BV2934" s="95"/>
    </row>
    <row r="2935" spans="1:74" ht="21.75" customHeight="1" x14ac:dyDescent="0.25">
      <c r="A2935" s="95"/>
      <c r="B2935" s="571"/>
      <c r="C2935" s="642" t="str">
        <f>IF(ROSTER!D$40="","",ROSTER!D$40)</f>
        <v/>
      </c>
      <c r="D2935" s="643"/>
      <c r="E2935" s="575"/>
      <c r="F2935" s="577"/>
      <c r="G2935" s="583"/>
      <c r="H2935" s="579"/>
      <c r="I2935" s="545"/>
      <c r="J2935" s="544"/>
      <c r="K2935" s="581"/>
      <c r="L2935" s="586"/>
      <c r="M2935" s="587"/>
      <c r="N2935" s="592" t="s">
        <v>16</v>
      </c>
      <c r="O2935" s="603"/>
      <c r="P2935" s="544"/>
      <c r="Q2935" s="581"/>
      <c r="R2935" s="586"/>
      <c r="S2935" s="587"/>
      <c r="T2935" s="592" t="s">
        <v>16</v>
      </c>
      <c r="U2935" s="592"/>
      <c r="V2935" s="544"/>
      <c r="W2935" s="545"/>
      <c r="X2935" s="594"/>
      <c r="Y2935" s="545"/>
      <c r="Z2935" s="544"/>
      <c r="AA2935" s="545"/>
      <c r="AB2935" s="544"/>
      <c r="AC2935" s="545"/>
      <c r="AD2935" s="544"/>
      <c r="AE2935" s="581"/>
      <c r="AF2935" s="586"/>
      <c r="AG2935" s="587"/>
      <c r="AH2935" s="626"/>
      <c r="AI2935" s="627"/>
      <c r="AJ2935" s="544"/>
      <c r="AK2935" s="581"/>
      <c r="AL2935" s="586"/>
      <c r="AM2935" s="587"/>
      <c r="AN2935" s="626"/>
      <c r="AO2935" s="627"/>
      <c r="AP2935" s="544"/>
      <c r="AQ2935" s="581"/>
      <c r="AR2935" s="586"/>
      <c r="AS2935" s="587"/>
      <c r="AT2935" s="626"/>
      <c r="AU2935" s="627"/>
      <c r="AV2935" s="628"/>
      <c r="AW2935" s="629"/>
      <c r="AX2935" s="632"/>
      <c r="AY2935" s="633"/>
      <c r="AZ2935" s="626"/>
      <c r="BA2935" s="627"/>
      <c r="BB2935" s="544"/>
      <c r="BC2935" s="581"/>
      <c r="BD2935" s="586"/>
      <c r="BE2935" s="587"/>
      <c r="BF2935" s="626"/>
      <c r="BG2935" s="627"/>
      <c r="BH2935" s="628"/>
      <c r="BI2935" s="629"/>
      <c r="BJ2935" s="632"/>
      <c r="BK2935" s="633"/>
      <c r="BL2935" s="626"/>
      <c r="BM2935" s="627"/>
      <c r="BN2935" s="678"/>
      <c r="BO2935" s="679"/>
      <c r="BP2935" s="680"/>
      <c r="BQ2935" s="677"/>
      <c r="BR2935" s="663"/>
      <c r="BS2935" s="663"/>
      <c r="BT2935" s="15"/>
      <c r="BU2935" s="15"/>
      <c r="BV2935" s="95"/>
    </row>
    <row r="2936" spans="1:74" ht="21.75" customHeight="1" x14ac:dyDescent="0.25">
      <c r="A2936" s="95"/>
      <c r="B2936" s="570" t="str">
        <f>IF(ROSTER!B$42="","",ROSTER!B$42)</f>
        <v/>
      </c>
      <c r="C2936" s="572" t="str">
        <f>IF(ROSTER!C$42="","",ROSTER!C$42)</f>
        <v/>
      </c>
      <c r="D2936" s="573"/>
      <c r="E2936" s="574"/>
      <c r="F2936" s="576">
        <f>IF(E2936="y",1,IF(E2936="S",1,0))</f>
        <v>0</v>
      </c>
      <c r="G2936" s="582">
        <f>IF(E2936="S",1,0)</f>
        <v>0</v>
      </c>
      <c r="H2936" s="578"/>
      <c r="I2936" s="543"/>
      <c r="J2936" s="542"/>
      <c r="K2936" s="580"/>
      <c r="L2936" s="584"/>
      <c r="M2936" s="585"/>
      <c r="N2936" s="588">
        <f>L2936+J2936</f>
        <v>0</v>
      </c>
      <c r="O2936" s="589"/>
      <c r="P2936" s="542"/>
      <c r="Q2936" s="580"/>
      <c r="R2936" s="584"/>
      <c r="S2936" s="585"/>
      <c r="T2936" s="588">
        <f>R2936-P2936</f>
        <v>0</v>
      </c>
      <c r="U2936" s="588"/>
      <c r="V2936" s="542"/>
      <c r="W2936" s="543"/>
      <c r="X2936" s="593"/>
      <c r="Y2936" s="543"/>
      <c r="Z2936" s="542"/>
      <c r="AA2936" s="543"/>
      <c r="AB2936" s="542"/>
      <c r="AC2936" s="543"/>
      <c r="AD2936" s="542"/>
      <c r="AE2936" s="580"/>
      <c r="AF2936" s="584"/>
      <c r="AG2936" s="585"/>
      <c r="AH2936" s="595">
        <f>IF(AD2936=0,0,(AF2936/AD2936)*100)</f>
        <v>0</v>
      </c>
      <c r="AI2936" s="596"/>
      <c r="AJ2936" s="542"/>
      <c r="AK2936" s="580"/>
      <c r="AL2936" s="584"/>
      <c r="AM2936" s="585"/>
      <c r="AN2936" s="595">
        <f>IF(AJ2936=0,0,(AL2936/AJ2936)*100)</f>
        <v>0</v>
      </c>
      <c r="AO2936" s="596"/>
      <c r="AP2936" s="542"/>
      <c r="AQ2936" s="580"/>
      <c r="AR2936" s="584"/>
      <c r="AS2936" s="585"/>
      <c r="AT2936" s="595">
        <f>IF(AP2936=0,0,(AR2936/AP2936)*100)</f>
        <v>0</v>
      </c>
      <c r="AU2936" s="596"/>
      <c r="AV2936" s="599">
        <f>AD2936+AJ2936+AP2936</f>
        <v>0</v>
      </c>
      <c r="AW2936" s="600"/>
      <c r="AX2936" s="630">
        <f>AF2936+AL2936+AR2936</f>
        <v>0</v>
      </c>
      <c r="AY2936" s="631"/>
      <c r="AZ2936" s="595">
        <f>IF(AV2936=0,0,(AX2936/AV2936)*100)</f>
        <v>0</v>
      </c>
      <c r="BA2936" s="596"/>
      <c r="BB2936" s="542"/>
      <c r="BC2936" s="580"/>
      <c r="BD2936" s="584"/>
      <c r="BE2936" s="585"/>
      <c r="BF2936" s="595">
        <f>IF(BB2936=0,0,(BD2936/BB2936)*100)</f>
        <v>0</v>
      </c>
      <c r="BG2936" s="596"/>
      <c r="BH2936" s="599">
        <f>AV2936+BB2936</f>
        <v>0</v>
      </c>
      <c r="BI2936" s="600"/>
      <c r="BJ2936" s="630">
        <f>AX2936+BD2936</f>
        <v>0</v>
      </c>
      <c r="BK2936" s="631"/>
      <c r="BL2936" s="595">
        <f>IF(BH2936=0,0,(BJ2936/BH2936)*100)</f>
        <v>0</v>
      </c>
      <c r="BM2936" s="596"/>
      <c r="BN2936" s="656">
        <f>(AF2936*2)+(AL2936*2)+(AR2936*3)+BD2936</f>
        <v>0</v>
      </c>
      <c r="BO2936" s="657"/>
      <c r="BP2936" s="658"/>
      <c r="BQ2936" s="676">
        <f t="shared" ref="BQ2936" si="2867">IF(BS2936=0,0,50*BR2936/BS2936)</f>
        <v>0</v>
      </c>
      <c r="BR2936" s="662">
        <f t="shared" ref="BR2936" si="2868">(BN2936*BU$2902)+(N2936*BU$2903)+(Z2936*BU$2904)+(R2936*BU$2905)+(X2936*BU$2906)+(AB2936*BU$2907)+(V2936*BU$2912)</f>
        <v>0</v>
      </c>
      <c r="BS2936" s="662">
        <f t="shared" ref="BS2936" si="2869">((BB2936-BD2936)*BU$2909)+((AV2936-AX2936)*BU$2908)+(H2936*BU$2910)+(P2936*BU$2911)</f>
        <v>0</v>
      </c>
      <c r="BT2936" s="15"/>
      <c r="BU2936" s="15"/>
      <c r="BV2936" s="95"/>
    </row>
    <row r="2937" spans="1:74" ht="21.75" customHeight="1" x14ac:dyDescent="0.25">
      <c r="A2937" s="95"/>
      <c r="B2937" s="571"/>
      <c r="C2937" s="642" t="str">
        <f>IF(ROSTER!D$42="","",ROSTER!D$42)</f>
        <v/>
      </c>
      <c r="D2937" s="643"/>
      <c r="E2937" s="575"/>
      <c r="F2937" s="577"/>
      <c r="G2937" s="583"/>
      <c r="H2937" s="579"/>
      <c r="I2937" s="545"/>
      <c r="J2937" s="544"/>
      <c r="K2937" s="581"/>
      <c r="L2937" s="586"/>
      <c r="M2937" s="587"/>
      <c r="N2937" s="592" t="s">
        <v>16</v>
      </c>
      <c r="O2937" s="603"/>
      <c r="P2937" s="544"/>
      <c r="Q2937" s="581"/>
      <c r="R2937" s="586"/>
      <c r="S2937" s="587"/>
      <c r="T2937" s="592" t="s">
        <v>16</v>
      </c>
      <c r="U2937" s="592"/>
      <c r="V2937" s="544"/>
      <c r="W2937" s="545"/>
      <c r="X2937" s="594"/>
      <c r="Y2937" s="545"/>
      <c r="Z2937" s="544"/>
      <c r="AA2937" s="545"/>
      <c r="AB2937" s="544"/>
      <c r="AC2937" s="545"/>
      <c r="AD2937" s="544"/>
      <c r="AE2937" s="581"/>
      <c r="AF2937" s="586"/>
      <c r="AG2937" s="587"/>
      <c r="AH2937" s="626"/>
      <c r="AI2937" s="627"/>
      <c r="AJ2937" s="544"/>
      <c r="AK2937" s="581"/>
      <c r="AL2937" s="586"/>
      <c r="AM2937" s="587"/>
      <c r="AN2937" s="626"/>
      <c r="AO2937" s="627"/>
      <c r="AP2937" s="544"/>
      <c r="AQ2937" s="581"/>
      <c r="AR2937" s="586"/>
      <c r="AS2937" s="587"/>
      <c r="AT2937" s="626"/>
      <c r="AU2937" s="627"/>
      <c r="AV2937" s="628"/>
      <c r="AW2937" s="629"/>
      <c r="AX2937" s="632"/>
      <c r="AY2937" s="633"/>
      <c r="AZ2937" s="626"/>
      <c r="BA2937" s="627"/>
      <c r="BB2937" s="544"/>
      <c r="BC2937" s="581"/>
      <c r="BD2937" s="586"/>
      <c r="BE2937" s="587"/>
      <c r="BF2937" s="626"/>
      <c r="BG2937" s="627"/>
      <c r="BH2937" s="628"/>
      <c r="BI2937" s="629"/>
      <c r="BJ2937" s="632"/>
      <c r="BK2937" s="633"/>
      <c r="BL2937" s="626"/>
      <c r="BM2937" s="627"/>
      <c r="BN2937" s="678"/>
      <c r="BO2937" s="679"/>
      <c r="BP2937" s="680"/>
      <c r="BQ2937" s="677"/>
      <c r="BR2937" s="663"/>
      <c r="BS2937" s="663"/>
      <c r="BT2937" s="15"/>
      <c r="BU2937" s="15"/>
      <c r="BV2937" s="95"/>
    </row>
    <row r="2938" spans="1:74" ht="21.75" customHeight="1" x14ac:dyDescent="0.25">
      <c r="A2938" s="95"/>
      <c r="B2938" s="570" t="str">
        <f>IF(ROSTER!B$44="","",ROSTER!B$44)</f>
        <v/>
      </c>
      <c r="C2938" s="572" t="str">
        <f>IF(ROSTER!C$44="","",ROSTER!C$44)</f>
        <v/>
      </c>
      <c r="D2938" s="573"/>
      <c r="E2938" s="574"/>
      <c r="F2938" s="576">
        <f>IF(E2938="y",1,IF(E2938="S",1,0))</f>
        <v>0</v>
      </c>
      <c r="G2938" s="582">
        <f>IF(E2938="S",1,0)</f>
        <v>0</v>
      </c>
      <c r="H2938" s="578"/>
      <c r="I2938" s="543"/>
      <c r="J2938" s="542"/>
      <c r="K2938" s="580"/>
      <c r="L2938" s="584"/>
      <c r="M2938" s="585"/>
      <c r="N2938" s="588">
        <f>L2938+J2938</f>
        <v>0</v>
      </c>
      <c r="O2938" s="589"/>
      <c r="P2938" s="542"/>
      <c r="Q2938" s="580"/>
      <c r="R2938" s="584"/>
      <c r="S2938" s="585"/>
      <c r="T2938" s="588">
        <f>R2938-P2938</f>
        <v>0</v>
      </c>
      <c r="U2938" s="588"/>
      <c r="V2938" s="542"/>
      <c r="W2938" s="543"/>
      <c r="X2938" s="593"/>
      <c r="Y2938" s="543"/>
      <c r="Z2938" s="542"/>
      <c r="AA2938" s="543"/>
      <c r="AB2938" s="542"/>
      <c r="AC2938" s="543"/>
      <c r="AD2938" s="542"/>
      <c r="AE2938" s="580"/>
      <c r="AF2938" s="584"/>
      <c r="AG2938" s="585"/>
      <c r="AH2938" s="595">
        <f>IF(AD2938=0,0,(AF2938/AD2938)*100)</f>
        <v>0</v>
      </c>
      <c r="AI2938" s="596"/>
      <c r="AJ2938" s="542"/>
      <c r="AK2938" s="580"/>
      <c r="AL2938" s="584"/>
      <c r="AM2938" s="585"/>
      <c r="AN2938" s="595">
        <f>IF(AJ2938=0,0,(AL2938/AJ2938)*100)</f>
        <v>0</v>
      </c>
      <c r="AO2938" s="596"/>
      <c r="AP2938" s="542"/>
      <c r="AQ2938" s="580"/>
      <c r="AR2938" s="584"/>
      <c r="AS2938" s="585"/>
      <c r="AT2938" s="595">
        <f>IF(AP2938=0,0,(AR2938/AP2938)*100)</f>
        <v>0</v>
      </c>
      <c r="AU2938" s="596"/>
      <c r="AV2938" s="599">
        <f>AD2938+AJ2938+AP2938</f>
        <v>0</v>
      </c>
      <c r="AW2938" s="600"/>
      <c r="AX2938" s="630">
        <f>AF2938+AL2938+AR2938</f>
        <v>0</v>
      </c>
      <c r="AY2938" s="631"/>
      <c r="AZ2938" s="595">
        <f>IF(AV2938=0,0,(AX2938/AV2938)*100)</f>
        <v>0</v>
      </c>
      <c r="BA2938" s="596"/>
      <c r="BB2938" s="542"/>
      <c r="BC2938" s="580"/>
      <c r="BD2938" s="584"/>
      <c r="BE2938" s="585"/>
      <c r="BF2938" s="595">
        <f>IF(BB2938=0,0,(BD2938/BB2938)*100)</f>
        <v>0</v>
      </c>
      <c r="BG2938" s="596"/>
      <c r="BH2938" s="599">
        <f>AV2938+BB2938</f>
        <v>0</v>
      </c>
      <c r="BI2938" s="600"/>
      <c r="BJ2938" s="630">
        <f>AX2938+BD2938</f>
        <v>0</v>
      </c>
      <c r="BK2938" s="631"/>
      <c r="BL2938" s="595">
        <f>IF(BH2938=0,0,(BJ2938/BH2938)*100)</f>
        <v>0</v>
      </c>
      <c r="BM2938" s="596"/>
      <c r="BN2938" s="656">
        <f>(AF2938*2)+(AL2938*2)+(AR2938*3)+BD2938</f>
        <v>0</v>
      </c>
      <c r="BO2938" s="657"/>
      <c r="BP2938" s="658"/>
      <c r="BQ2938" s="676">
        <f t="shared" ref="BQ2938" si="2870">IF(BS2938=0,0,50*BR2938/BS2938)</f>
        <v>0</v>
      </c>
      <c r="BR2938" s="662">
        <f t="shared" ref="BR2938" si="2871">(BN2938*BU$2902)+(N2938*BU$2903)+(Z2938*BU$2904)+(R2938*BU$2905)+(X2938*BU$2906)+(AB2938*BU$2907)+(V2938*BU$2912)</f>
        <v>0</v>
      </c>
      <c r="BS2938" s="662">
        <f t="shared" ref="BS2938" si="2872">((BB2938-BD2938)*BU$2909)+((AV2938-AX2938)*BU$2908)+(H2938*BU$2910)+(P2938*BU$2911)</f>
        <v>0</v>
      </c>
      <c r="BT2938" s="15"/>
      <c r="BU2938" s="15"/>
      <c r="BV2938" s="95"/>
    </row>
    <row r="2939" spans="1:74" ht="21.75" customHeight="1" x14ac:dyDescent="0.25">
      <c r="A2939" s="95"/>
      <c r="B2939" s="571"/>
      <c r="C2939" s="642" t="str">
        <f>IF(ROSTER!D$44="","",ROSTER!D$44)</f>
        <v/>
      </c>
      <c r="D2939" s="643"/>
      <c r="E2939" s="575"/>
      <c r="F2939" s="577"/>
      <c r="G2939" s="583"/>
      <c r="H2939" s="579"/>
      <c r="I2939" s="545"/>
      <c r="J2939" s="544"/>
      <c r="K2939" s="581"/>
      <c r="L2939" s="586"/>
      <c r="M2939" s="587"/>
      <c r="N2939" s="592" t="s">
        <v>16</v>
      </c>
      <c r="O2939" s="603"/>
      <c r="P2939" s="544"/>
      <c r="Q2939" s="581"/>
      <c r="R2939" s="586"/>
      <c r="S2939" s="587"/>
      <c r="T2939" s="592" t="s">
        <v>16</v>
      </c>
      <c r="U2939" s="592"/>
      <c r="V2939" s="544"/>
      <c r="W2939" s="545"/>
      <c r="X2939" s="594"/>
      <c r="Y2939" s="545"/>
      <c r="Z2939" s="544"/>
      <c r="AA2939" s="545"/>
      <c r="AB2939" s="544"/>
      <c r="AC2939" s="545"/>
      <c r="AD2939" s="544"/>
      <c r="AE2939" s="581"/>
      <c r="AF2939" s="586"/>
      <c r="AG2939" s="587"/>
      <c r="AH2939" s="626"/>
      <c r="AI2939" s="627"/>
      <c r="AJ2939" s="544"/>
      <c r="AK2939" s="581"/>
      <c r="AL2939" s="586"/>
      <c r="AM2939" s="587"/>
      <c r="AN2939" s="626"/>
      <c r="AO2939" s="627"/>
      <c r="AP2939" s="544"/>
      <c r="AQ2939" s="581"/>
      <c r="AR2939" s="586"/>
      <c r="AS2939" s="587"/>
      <c r="AT2939" s="626"/>
      <c r="AU2939" s="627"/>
      <c r="AV2939" s="628"/>
      <c r="AW2939" s="629"/>
      <c r="AX2939" s="632"/>
      <c r="AY2939" s="633"/>
      <c r="AZ2939" s="626"/>
      <c r="BA2939" s="627"/>
      <c r="BB2939" s="544"/>
      <c r="BC2939" s="581"/>
      <c r="BD2939" s="586"/>
      <c r="BE2939" s="587"/>
      <c r="BF2939" s="626"/>
      <c r="BG2939" s="627"/>
      <c r="BH2939" s="628"/>
      <c r="BI2939" s="629"/>
      <c r="BJ2939" s="632"/>
      <c r="BK2939" s="633"/>
      <c r="BL2939" s="626"/>
      <c r="BM2939" s="627"/>
      <c r="BN2939" s="678"/>
      <c r="BO2939" s="679"/>
      <c r="BP2939" s="680"/>
      <c r="BQ2939" s="677"/>
      <c r="BR2939" s="663"/>
      <c r="BS2939" s="663"/>
      <c r="BT2939" s="15"/>
      <c r="BU2939" s="15"/>
      <c r="BV2939" s="95"/>
    </row>
    <row r="2940" spans="1:74" ht="21.75" customHeight="1" x14ac:dyDescent="0.25">
      <c r="A2940" s="95"/>
      <c r="B2940" s="570" t="str">
        <f>IF(ROSTER!B$46="","",ROSTER!B$46)</f>
        <v/>
      </c>
      <c r="C2940" s="572" t="str">
        <f>IF(ROSTER!C$46="","",ROSTER!C$46)</f>
        <v/>
      </c>
      <c r="D2940" s="573"/>
      <c r="E2940" s="574"/>
      <c r="F2940" s="576">
        <f>IF(E2940="y",1,IF(E2940="S",1,0))</f>
        <v>0</v>
      </c>
      <c r="G2940" s="582">
        <f>IF(E2940="S",1,0)</f>
        <v>0</v>
      </c>
      <c r="H2940" s="578"/>
      <c r="I2940" s="543"/>
      <c r="J2940" s="542"/>
      <c r="K2940" s="580"/>
      <c r="L2940" s="584"/>
      <c r="M2940" s="585"/>
      <c r="N2940" s="588">
        <f>L2940+J2940</f>
        <v>0</v>
      </c>
      <c r="O2940" s="589"/>
      <c r="P2940" s="542"/>
      <c r="Q2940" s="580"/>
      <c r="R2940" s="584"/>
      <c r="S2940" s="585"/>
      <c r="T2940" s="588">
        <f>R2940-P2940</f>
        <v>0</v>
      </c>
      <c r="U2940" s="588"/>
      <c r="V2940" s="542"/>
      <c r="W2940" s="543"/>
      <c r="X2940" s="593"/>
      <c r="Y2940" s="543"/>
      <c r="Z2940" s="542"/>
      <c r="AA2940" s="543"/>
      <c r="AB2940" s="542"/>
      <c r="AC2940" s="543"/>
      <c r="AD2940" s="542"/>
      <c r="AE2940" s="580"/>
      <c r="AF2940" s="584"/>
      <c r="AG2940" s="585"/>
      <c r="AH2940" s="595">
        <f>IF(AD2940=0,0,(AF2940/AD2940)*100)</f>
        <v>0</v>
      </c>
      <c r="AI2940" s="596"/>
      <c r="AJ2940" s="542"/>
      <c r="AK2940" s="580"/>
      <c r="AL2940" s="584"/>
      <c r="AM2940" s="585"/>
      <c r="AN2940" s="595">
        <f>IF(AJ2940=0,0,(AL2940/AJ2940)*100)</f>
        <v>0</v>
      </c>
      <c r="AO2940" s="596"/>
      <c r="AP2940" s="542"/>
      <c r="AQ2940" s="580"/>
      <c r="AR2940" s="584"/>
      <c r="AS2940" s="585"/>
      <c r="AT2940" s="595">
        <f>IF(AP2940=0,0,(AR2940/AP2940)*100)</f>
        <v>0</v>
      </c>
      <c r="AU2940" s="596"/>
      <c r="AV2940" s="599">
        <f>AD2940+AJ2940+AP2940</f>
        <v>0</v>
      </c>
      <c r="AW2940" s="600"/>
      <c r="AX2940" s="630">
        <f>AF2940+AL2940+AR2940</f>
        <v>0</v>
      </c>
      <c r="AY2940" s="631"/>
      <c r="AZ2940" s="595">
        <f>IF(AV2940=0,0,(AX2940/AV2940)*100)</f>
        <v>0</v>
      </c>
      <c r="BA2940" s="596"/>
      <c r="BB2940" s="542"/>
      <c r="BC2940" s="580"/>
      <c r="BD2940" s="584"/>
      <c r="BE2940" s="585"/>
      <c r="BF2940" s="595">
        <f>IF(BB2940=0,0,(BD2940/BB2940)*100)</f>
        <v>0</v>
      </c>
      <c r="BG2940" s="596"/>
      <c r="BH2940" s="599">
        <f>AV2940+BB2940</f>
        <v>0</v>
      </c>
      <c r="BI2940" s="600"/>
      <c r="BJ2940" s="630">
        <f>AX2940+BD2940</f>
        <v>0</v>
      </c>
      <c r="BK2940" s="631"/>
      <c r="BL2940" s="595">
        <f>IF(BH2940=0,0,(BJ2940/BH2940)*100)</f>
        <v>0</v>
      </c>
      <c r="BM2940" s="596"/>
      <c r="BN2940" s="656">
        <f>(AF2940*2)+(AL2940*2)+(AR2940*3)+BD2940</f>
        <v>0</v>
      </c>
      <c r="BO2940" s="657"/>
      <c r="BP2940" s="658"/>
      <c r="BQ2940" s="676">
        <f t="shared" ref="BQ2940" si="2873">IF(BS2940=0,0,50*BR2940/BS2940)</f>
        <v>0</v>
      </c>
      <c r="BR2940" s="662">
        <f t="shared" ref="BR2940" si="2874">(BN2940*BU$2902)+(N2940*BU$2903)+(Z2940*BU$2904)+(R2940*BU$2905)+(X2940*BU$2906)+(AB2940*BU$2907)+(V2940*BU$2912)</f>
        <v>0</v>
      </c>
      <c r="BS2940" s="662">
        <f t="shared" ref="BS2940" si="2875">((BB2940-BD2940)*BU$2909)+((AV2940-AX2940)*BU$2908)+(H2940*BU$2910)+(P2940*BU$2911)</f>
        <v>0</v>
      </c>
      <c r="BT2940" s="15"/>
      <c r="BU2940" s="15"/>
      <c r="BV2940" s="95"/>
    </row>
    <row r="2941" spans="1:74" ht="22.5" customHeight="1" thickBot="1" x14ac:dyDescent="0.3">
      <c r="A2941" s="95"/>
      <c r="B2941" s="571"/>
      <c r="C2941" s="642" t="str">
        <f>IF(ROSTER!D$46="","",ROSTER!D$46)</f>
        <v/>
      </c>
      <c r="D2941" s="643"/>
      <c r="E2941" s="575"/>
      <c r="F2941" s="577"/>
      <c r="G2941" s="583"/>
      <c r="H2941" s="579"/>
      <c r="I2941" s="545"/>
      <c r="J2941" s="544"/>
      <c r="K2941" s="581"/>
      <c r="L2941" s="586"/>
      <c r="M2941" s="587"/>
      <c r="N2941" s="590" t="s">
        <v>16</v>
      </c>
      <c r="O2941" s="591"/>
      <c r="P2941" s="544"/>
      <c r="Q2941" s="581"/>
      <c r="R2941" s="586"/>
      <c r="S2941" s="587"/>
      <c r="T2941" s="592" t="s">
        <v>16</v>
      </c>
      <c r="U2941" s="592"/>
      <c r="V2941" s="544"/>
      <c r="W2941" s="545"/>
      <c r="X2941" s="594"/>
      <c r="Y2941" s="545"/>
      <c r="Z2941" s="544"/>
      <c r="AA2941" s="545"/>
      <c r="AB2941" s="544"/>
      <c r="AC2941" s="545"/>
      <c r="AD2941" s="544"/>
      <c r="AE2941" s="581"/>
      <c r="AF2941" s="586"/>
      <c r="AG2941" s="587"/>
      <c r="AH2941" s="597"/>
      <c r="AI2941" s="598"/>
      <c r="AJ2941" s="544"/>
      <c r="AK2941" s="581"/>
      <c r="AL2941" s="586"/>
      <c r="AM2941" s="587"/>
      <c r="AN2941" s="597"/>
      <c r="AO2941" s="598"/>
      <c r="AP2941" s="544"/>
      <c r="AQ2941" s="581"/>
      <c r="AR2941" s="586"/>
      <c r="AS2941" s="587"/>
      <c r="AT2941" s="597"/>
      <c r="AU2941" s="598"/>
      <c r="AV2941" s="601"/>
      <c r="AW2941" s="602"/>
      <c r="AX2941" s="701"/>
      <c r="AY2941" s="702"/>
      <c r="AZ2941" s="597"/>
      <c r="BA2941" s="598"/>
      <c r="BB2941" s="544"/>
      <c r="BC2941" s="581"/>
      <c r="BD2941" s="586"/>
      <c r="BE2941" s="587"/>
      <c r="BF2941" s="597"/>
      <c r="BG2941" s="598"/>
      <c r="BH2941" s="601"/>
      <c r="BI2941" s="602"/>
      <c r="BJ2941" s="701"/>
      <c r="BK2941" s="702"/>
      <c r="BL2941" s="597"/>
      <c r="BM2941" s="598"/>
      <c r="BN2941" s="659"/>
      <c r="BO2941" s="660"/>
      <c r="BP2941" s="661"/>
      <c r="BQ2941" s="677"/>
      <c r="BR2941" s="663"/>
      <c r="BS2941" s="663"/>
      <c r="BT2941" s="15"/>
      <c r="BU2941" s="15"/>
      <c r="BV2941" s="95"/>
    </row>
    <row r="2942" spans="1:74" s="21" customFormat="1" ht="33.4" customHeight="1" x14ac:dyDescent="0.45">
      <c r="A2942" s="98"/>
      <c r="B2942" s="612"/>
      <c r="C2942" s="613"/>
      <c r="D2942" s="613" t="s">
        <v>10</v>
      </c>
      <c r="E2942" s="616"/>
      <c r="F2942" s="279"/>
      <c r="G2942" s="279"/>
      <c r="H2942" s="517">
        <f>SUM(H2902:I2941)</f>
        <v>0</v>
      </c>
      <c r="I2942" s="618"/>
      <c r="J2942" s="517">
        <f>SUM(J2902:K2941)</f>
        <v>0</v>
      </c>
      <c r="K2942" s="618"/>
      <c r="L2942" s="620">
        <f>SUM(L2902:M2941)</f>
        <v>0</v>
      </c>
      <c r="M2942" s="621"/>
      <c r="N2942" s="548">
        <f>L2942+J2942</f>
        <v>0</v>
      </c>
      <c r="O2942" s="518"/>
      <c r="P2942" s="620">
        <f>SUM(P2902:Q2941)</f>
        <v>0</v>
      </c>
      <c r="Q2942" s="618"/>
      <c r="R2942" s="620">
        <f>SUM(R2902:S2941)</f>
        <v>0</v>
      </c>
      <c r="S2942" s="621"/>
      <c r="T2942" s="548">
        <f>R2942-P2942</f>
        <v>0</v>
      </c>
      <c r="U2942" s="518"/>
      <c r="V2942" s="517">
        <f>SUM(V2902:W2941)</f>
        <v>0</v>
      </c>
      <c r="W2942" s="518"/>
      <c r="X2942" s="621">
        <f>SUM(X2902:Y2941)</f>
        <v>0</v>
      </c>
      <c r="Y2942" s="621"/>
      <c r="Z2942" s="517">
        <f>SUM(Z2902:AA2941)</f>
        <v>0</v>
      </c>
      <c r="AA2942" s="518"/>
      <c r="AB2942" s="517">
        <f>SUM(AB2902:AC2941)</f>
        <v>0</v>
      </c>
      <c r="AC2942" s="518"/>
      <c r="AD2942" s="621">
        <f>SUM(AD2902:AE2941)</f>
        <v>0</v>
      </c>
      <c r="AE2942" s="618"/>
      <c r="AF2942" s="620">
        <f>SUM(AF2902:AG2941)</f>
        <v>0</v>
      </c>
      <c r="AG2942" s="621"/>
      <c r="AH2942" s="548">
        <f>IF(AD2942=0,0,(AF2942/AD2942)*100)</f>
        <v>0</v>
      </c>
      <c r="AI2942" s="518"/>
      <c r="AJ2942" s="620">
        <f>SUM(AJ2902:AK2941)</f>
        <v>0</v>
      </c>
      <c r="AK2942" s="618"/>
      <c r="AL2942" s="620">
        <f>SUM(AL2902:AM2941)</f>
        <v>0</v>
      </c>
      <c r="AM2942" s="621"/>
      <c r="AN2942" s="548">
        <f>IF(AJ2942=0,0,(AL2942/AJ2942)*100)</f>
        <v>0</v>
      </c>
      <c r="AO2942" s="518"/>
      <c r="AP2942" s="620">
        <f>SUM(AP2902:AQ2941)</f>
        <v>0</v>
      </c>
      <c r="AQ2942" s="618"/>
      <c r="AR2942" s="620">
        <f>SUM(AR2902:AS2941)</f>
        <v>0</v>
      </c>
      <c r="AS2942" s="621"/>
      <c r="AT2942" s="548">
        <f>IF(AP2942=0,0,(AR2942/AP2942)*100)</f>
        <v>0</v>
      </c>
      <c r="AU2942" s="518"/>
      <c r="AV2942" s="517">
        <f>AD2942+AJ2942+AP2942</f>
        <v>0</v>
      </c>
      <c r="AW2942" s="618"/>
      <c r="AX2942" s="620">
        <f>AF2942+AL2942+AR2942</f>
        <v>0</v>
      </c>
      <c r="AY2942" s="624"/>
      <c r="AZ2942" s="548">
        <f>IF(AV2942=0,0,(AX2942/AV2942)*100)</f>
        <v>0</v>
      </c>
      <c r="BA2942" s="518"/>
      <c r="BB2942" s="620">
        <f>SUM(BB2902:BC2941)</f>
        <v>0</v>
      </c>
      <c r="BC2942" s="618"/>
      <c r="BD2942" s="620">
        <f>SUM(BD2902:BE2941)</f>
        <v>0</v>
      </c>
      <c r="BE2942" s="621"/>
      <c r="BF2942" s="548">
        <f>IF(BB2942=0,0,(BD2942/BB2942)*100)</f>
        <v>0</v>
      </c>
      <c r="BG2942" s="518"/>
      <c r="BH2942" s="517">
        <f>AV2942+BB2942</f>
        <v>0</v>
      </c>
      <c r="BI2942" s="618"/>
      <c r="BJ2942" s="620">
        <f>AX2942+BD2942</f>
        <v>0</v>
      </c>
      <c r="BK2942" s="624"/>
      <c r="BL2942" s="548">
        <f>IF(BH2942=0,0,(BJ2942/BH2942)*100)</f>
        <v>0</v>
      </c>
      <c r="BM2942" s="664"/>
      <c r="BN2942" s="666">
        <f>SUM(BN2902:BP2941)</f>
        <v>0</v>
      </c>
      <c r="BO2942" s="667"/>
      <c r="BP2942" s="668"/>
      <c r="BQ2942" s="681">
        <f>SUM(BQ2902:BQ2941)</f>
        <v>0</v>
      </c>
      <c r="BR2942" s="685">
        <f t="shared" ref="BR2942" si="2876">(BN2942*BU$2902)+(N2942*BU$2903)+(Z2942*BU$2904)+(R2942*BU$2905)+(X2942*BU$2906)+(AB2942*BU$2907)+(V2942*BU$2912)</f>
        <v>0</v>
      </c>
      <c r="BS2942" s="683">
        <f t="shared" ref="BS2942" si="2877">((BB2942-BD2942)*BU$2909)+((AV2942-AX2942)*BU$2908)+(H2942*BU$2910)+(P2942*BU$2911)</f>
        <v>0</v>
      </c>
      <c r="BT2942" s="20"/>
      <c r="BU2942" s="20"/>
      <c r="BV2942" s="98"/>
    </row>
    <row r="2943" spans="1:74" s="21" customFormat="1" ht="33.950000000000003" customHeight="1" thickBot="1" x14ac:dyDescent="0.5">
      <c r="A2943" s="98"/>
      <c r="B2943" s="614"/>
      <c r="C2943" s="615"/>
      <c r="D2943" s="615"/>
      <c r="E2943" s="617"/>
      <c r="F2943" s="280"/>
      <c r="G2943" s="280"/>
      <c r="H2943" s="519"/>
      <c r="I2943" s="619"/>
      <c r="J2943" s="519"/>
      <c r="K2943" s="619"/>
      <c r="L2943" s="622"/>
      <c r="M2943" s="623"/>
      <c r="N2943" s="549" t="s">
        <v>16</v>
      </c>
      <c r="O2943" s="520"/>
      <c r="P2943" s="622"/>
      <c r="Q2943" s="619"/>
      <c r="R2943" s="622"/>
      <c r="S2943" s="623"/>
      <c r="T2943" s="549" t="s">
        <v>16</v>
      </c>
      <c r="U2943" s="520"/>
      <c r="V2943" s="519"/>
      <c r="W2943" s="520"/>
      <c r="X2943" s="623"/>
      <c r="Y2943" s="623"/>
      <c r="Z2943" s="519"/>
      <c r="AA2943" s="520"/>
      <c r="AB2943" s="519"/>
      <c r="AC2943" s="520"/>
      <c r="AD2943" s="623"/>
      <c r="AE2943" s="619"/>
      <c r="AF2943" s="622"/>
      <c r="AG2943" s="623"/>
      <c r="AH2943" s="549"/>
      <c r="AI2943" s="520"/>
      <c r="AJ2943" s="622"/>
      <c r="AK2943" s="619"/>
      <c r="AL2943" s="622"/>
      <c r="AM2943" s="623"/>
      <c r="AN2943" s="549"/>
      <c r="AO2943" s="520"/>
      <c r="AP2943" s="622"/>
      <c r="AQ2943" s="619"/>
      <c r="AR2943" s="622"/>
      <c r="AS2943" s="623"/>
      <c r="AT2943" s="549"/>
      <c r="AU2943" s="520"/>
      <c r="AV2943" s="519"/>
      <c r="AW2943" s="619"/>
      <c r="AX2943" s="622"/>
      <c r="AY2943" s="625"/>
      <c r="AZ2943" s="549"/>
      <c r="BA2943" s="520"/>
      <c r="BB2943" s="622"/>
      <c r="BC2943" s="619"/>
      <c r="BD2943" s="622"/>
      <c r="BE2943" s="623"/>
      <c r="BF2943" s="549"/>
      <c r="BG2943" s="520"/>
      <c r="BH2943" s="519"/>
      <c r="BI2943" s="619"/>
      <c r="BJ2943" s="622"/>
      <c r="BK2943" s="625"/>
      <c r="BL2943" s="549"/>
      <c r="BM2943" s="665"/>
      <c r="BN2943" s="669"/>
      <c r="BO2943" s="670"/>
      <c r="BP2943" s="671"/>
      <c r="BQ2943" s="682"/>
      <c r="BR2943" s="686"/>
      <c r="BS2943" s="684"/>
      <c r="BT2943" s="20"/>
      <c r="BU2943" s="20"/>
      <c r="BV2943" s="98"/>
    </row>
    <row r="2944" spans="1:74" s="21" customFormat="1" ht="33" customHeight="1" thickBot="1" x14ac:dyDescent="0.5">
      <c r="A2944" s="98"/>
      <c r="B2944" s="612"/>
      <c r="C2944" s="613"/>
      <c r="D2944" s="613" t="s">
        <v>13</v>
      </c>
      <c r="E2944" s="616"/>
      <c r="F2944" s="281"/>
      <c r="G2944" s="282"/>
      <c r="H2944" s="528"/>
      <c r="I2944" s="636"/>
      <c r="J2944" s="528"/>
      <c r="K2944" s="636"/>
      <c r="L2944" s="638"/>
      <c r="M2944" s="639"/>
      <c r="N2944" s="548">
        <f>J2944+L2944</f>
        <v>0</v>
      </c>
      <c r="O2944" s="518"/>
      <c r="P2944" s="638"/>
      <c r="Q2944" s="636"/>
      <c r="R2944" s="638"/>
      <c r="S2944" s="639"/>
      <c r="T2944" s="548">
        <f>R2944-P2944</f>
        <v>0</v>
      </c>
      <c r="U2944" s="518"/>
      <c r="V2944" s="528"/>
      <c r="W2944" s="529"/>
      <c r="X2944" s="528"/>
      <c r="Y2944" s="529"/>
      <c r="Z2944" s="528"/>
      <c r="AA2944" s="529"/>
      <c r="AB2944" s="528"/>
      <c r="AC2944" s="529"/>
      <c r="AD2944" s="639"/>
      <c r="AE2944" s="636"/>
      <c r="AF2944" s="638"/>
      <c r="AG2944" s="639"/>
      <c r="AH2944" s="548">
        <f>IF(AD2944=0,0,(AF2944/AD2944)*100)</f>
        <v>0</v>
      </c>
      <c r="AI2944" s="518"/>
      <c r="AJ2944" s="638"/>
      <c r="AK2944" s="636"/>
      <c r="AL2944" s="638"/>
      <c r="AM2944" s="639"/>
      <c r="AN2944" s="548">
        <f>IF(AJ2944=0,0,(AL2944/AJ2944)*100)</f>
        <v>0</v>
      </c>
      <c r="AO2944" s="518"/>
      <c r="AP2944" s="638"/>
      <c r="AQ2944" s="636"/>
      <c r="AR2944" s="638"/>
      <c r="AS2944" s="639"/>
      <c r="AT2944" s="548">
        <f>IF(AP2944=0,0,(AR2944/AP2944)*100)</f>
        <v>0</v>
      </c>
      <c r="AU2944" s="518"/>
      <c r="AV2944" s="517">
        <f>AD2944+AJ2944+AP2944</f>
        <v>0</v>
      </c>
      <c r="AW2944" s="618"/>
      <c r="AX2944" s="620">
        <f>AF2944+AL2944+AR2944</f>
        <v>0</v>
      </c>
      <c r="AY2944" s="624"/>
      <c r="AZ2944" s="548">
        <f>IF(AV2944=0,0,(AX2944/AV2944)*100)</f>
        <v>0</v>
      </c>
      <c r="BA2944" s="518"/>
      <c r="BB2944" s="638"/>
      <c r="BC2944" s="636"/>
      <c r="BD2944" s="638"/>
      <c r="BE2944" s="639"/>
      <c r="BF2944" s="548">
        <f>IF(BB2944=0,0,(BD2944/BB2944)*100)</f>
        <v>0</v>
      </c>
      <c r="BG2944" s="518"/>
      <c r="BH2944" s="517">
        <f>AV2944+BB2944</f>
        <v>0</v>
      </c>
      <c r="BI2944" s="618"/>
      <c r="BJ2944" s="620">
        <f>AX2944+BD2944</f>
        <v>0</v>
      </c>
      <c r="BK2944" s="624"/>
      <c r="BL2944" s="548">
        <f>IF(BH2944=0,0,(BJ2944/BH2944)*100)</f>
        <v>0</v>
      </c>
      <c r="BM2944" s="664"/>
      <c r="BN2944" s="693">
        <f>(AF2944*2)+(AL2944*2)+(AR2944*3)+BD2944</f>
        <v>0</v>
      </c>
      <c r="BO2944" s="694"/>
      <c r="BP2944" s="695"/>
      <c r="BQ2944" s="699"/>
      <c r="BR2944" s="283"/>
      <c r="BS2944" s="284"/>
      <c r="BT2944" s="20"/>
      <c r="BU2944" s="20"/>
      <c r="BV2944" s="98"/>
    </row>
    <row r="2945" spans="1:77" s="21" customFormat="1" ht="33.75" customHeight="1" thickBot="1" x14ac:dyDescent="0.5">
      <c r="A2945" s="98"/>
      <c r="B2945" s="285"/>
      <c r="C2945" s="286"/>
      <c r="D2945" s="634"/>
      <c r="E2945" s="635"/>
      <c r="F2945" s="287"/>
      <c r="G2945" s="287"/>
      <c r="H2945" s="530"/>
      <c r="I2945" s="637"/>
      <c r="J2945" s="530"/>
      <c r="K2945" s="637"/>
      <c r="L2945" s="640"/>
      <c r="M2945" s="641"/>
      <c r="N2945" s="549">
        <f>IF((N2942+N2944)=0,0,N2942/(N2942+N2944)*100)</f>
        <v>0</v>
      </c>
      <c r="O2945" s="520"/>
      <c r="P2945" s="640"/>
      <c r="Q2945" s="637"/>
      <c r="R2945" s="640"/>
      <c r="S2945" s="641"/>
      <c r="T2945" s="549"/>
      <c r="U2945" s="520"/>
      <c r="V2945" s="530"/>
      <c r="W2945" s="531"/>
      <c r="X2945" s="530"/>
      <c r="Y2945" s="531"/>
      <c r="Z2945" s="530"/>
      <c r="AA2945" s="531"/>
      <c r="AB2945" s="530"/>
      <c r="AC2945" s="531"/>
      <c r="AD2945" s="641"/>
      <c r="AE2945" s="637"/>
      <c r="AF2945" s="640"/>
      <c r="AG2945" s="641"/>
      <c r="AH2945" s="549"/>
      <c r="AI2945" s="520"/>
      <c r="AJ2945" s="640"/>
      <c r="AK2945" s="637"/>
      <c r="AL2945" s="640"/>
      <c r="AM2945" s="641"/>
      <c r="AN2945" s="549"/>
      <c r="AO2945" s="520"/>
      <c r="AP2945" s="640"/>
      <c r="AQ2945" s="637"/>
      <c r="AR2945" s="640"/>
      <c r="AS2945" s="641"/>
      <c r="AT2945" s="549"/>
      <c r="AU2945" s="520"/>
      <c r="AV2945" s="519"/>
      <c r="AW2945" s="619"/>
      <c r="AX2945" s="622"/>
      <c r="AY2945" s="625"/>
      <c r="AZ2945" s="549"/>
      <c r="BA2945" s="520"/>
      <c r="BB2945" s="640"/>
      <c r="BC2945" s="637"/>
      <c r="BD2945" s="640"/>
      <c r="BE2945" s="641"/>
      <c r="BF2945" s="549"/>
      <c r="BG2945" s="520"/>
      <c r="BH2945" s="519"/>
      <c r="BI2945" s="619"/>
      <c r="BJ2945" s="622"/>
      <c r="BK2945" s="625"/>
      <c r="BL2945" s="549"/>
      <c r="BM2945" s="665"/>
      <c r="BN2945" s="696"/>
      <c r="BO2945" s="697"/>
      <c r="BP2945" s="698"/>
      <c r="BQ2945" s="700"/>
      <c r="BR2945" s="79"/>
      <c r="BS2945" s="79"/>
      <c r="BT2945" s="20"/>
      <c r="BU2945" s="20"/>
      <c r="BV2945" s="98"/>
    </row>
    <row r="2946" spans="1:77" ht="16.5" customHeight="1" thickTop="1" thickBot="1" x14ac:dyDescent="0.5">
      <c r="A2946" s="95"/>
      <c r="B2946" s="288"/>
      <c r="C2946" s="70"/>
      <c r="D2946" s="70"/>
      <c r="E2946" s="70"/>
      <c r="F2946" s="70"/>
      <c r="G2946" s="70"/>
      <c r="H2946" s="70"/>
      <c r="I2946" s="70"/>
      <c r="J2946" s="70"/>
      <c r="K2946" s="70"/>
      <c r="L2946" s="70"/>
      <c r="M2946" s="70"/>
      <c r="N2946" s="70"/>
      <c r="O2946" s="70"/>
      <c r="P2946" s="70"/>
      <c r="Q2946" s="70"/>
      <c r="R2946" s="70"/>
      <c r="S2946" s="70"/>
      <c r="T2946" s="70"/>
      <c r="U2946" s="70"/>
      <c r="V2946" s="70"/>
      <c r="W2946" s="70"/>
      <c r="X2946" s="70"/>
      <c r="Y2946" s="70"/>
      <c r="Z2946" s="70"/>
      <c r="AA2946" s="70"/>
      <c r="AB2946" s="70"/>
      <c r="AC2946" s="70"/>
      <c r="AD2946" s="70"/>
      <c r="AE2946" s="70"/>
      <c r="AF2946" s="70"/>
      <c r="AG2946" s="70"/>
      <c r="AH2946" s="289"/>
      <c r="AI2946" s="289"/>
      <c r="AJ2946" s="70"/>
      <c r="AK2946" s="70"/>
      <c r="AL2946" s="70"/>
      <c r="AM2946" s="70"/>
      <c r="AN2946" s="70"/>
      <c r="AO2946" s="70"/>
      <c r="AP2946" s="70"/>
      <c r="AQ2946" s="70"/>
      <c r="AR2946" s="70"/>
      <c r="AS2946" s="70"/>
      <c r="AT2946" s="70"/>
      <c r="AU2946" s="70"/>
      <c r="AV2946" s="70"/>
      <c r="AW2946" s="70"/>
      <c r="AX2946" s="70"/>
      <c r="AY2946" s="70"/>
      <c r="AZ2946" s="70"/>
      <c r="BA2946" s="70"/>
      <c r="BB2946" s="70"/>
      <c r="BC2946" s="70"/>
      <c r="BD2946" s="70"/>
      <c r="BE2946" s="70"/>
      <c r="BF2946" s="70"/>
      <c r="BG2946" s="70"/>
      <c r="BH2946" s="70"/>
      <c r="BI2946" s="70"/>
      <c r="BJ2946" s="70"/>
      <c r="BK2946" s="70"/>
      <c r="BL2946" s="70"/>
      <c r="BM2946" s="70"/>
      <c r="BN2946" s="70"/>
      <c r="BO2946" s="70"/>
      <c r="BP2946" s="70"/>
      <c r="BQ2946" s="89"/>
      <c r="BR2946" s="674">
        <f>IF((J2942+L2944)=0,0,(J2942/(J2942+L2944)*100)%)</f>
        <v>0</v>
      </c>
      <c r="BS2946" s="675"/>
      <c r="BT2946" s="674">
        <f>IF((L2942+J2944)=0,0,(L2942/(L2942+J2944)*100)%)</f>
        <v>0</v>
      </c>
      <c r="BU2946" s="675"/>
      <c r="BV2946" s="95"/>
    </row>
    <row r="2947" spans="1:77" s="23" customFormat="1" ht="79.5" customHeight="1" thickTop="1" thickBot="1" x14ac:dyDescent="0.55000000000000004">
      <c r="A2947" s="99"/>
      <c r="B2947" s="565" t="s">
        <v>64</v>
      </c>
      <c r="C2947" s="566"/>
      <c r="D2947" s="113"/>
      <c r="E2947" s="532" t="s">
        <v>54</v>
      </c>
      <c r="F2947" s="532"/>
      <c r="G2947" s="532"/>
      <c r="H2947" s="532"/>
      <c r="I2947" s="94"/>
      <c r="J2947" s="533"/>
      <c r="K2947" s="534"/>
      <c r="L2947" s="535"/>
      <c r="M2947" s="290"/>
      <c r="N2947" s="533"/>
      <c r="O2947" s="534"/>
      <c r="P2947" s="535"/>
      <c r="Q2947" s="536" t="s">
        <v>47</v>
      </c>
      <c r="R2947" s="537"/>
      <c r="S2947" s="537"/>
      <c r="T2947" s="538"/>
      <c r="U2947" s="533"/>
      <c r="V2947" s="534"/>
      <c r="W2947" s="535"/>
      <c r="X2947" s="290"/>
      <c r="Y2947" s="533"/>
      <c r="Z2947" s="534"/>
      <c r="AA2947" s="535"/>
      <c r="AB2947" s="536" t="s">
        <v>49</v>
      </c>
      <c r="AC2947" s="537"/>
      <c r="AD2947" s="537"/>
      <c r="AE2947" s="538"/>
      <c r="AF2947" s="533"/>
      <c r="AG2947" s="534"/>
      <c r="AH2947" s="535"/>
      <c r="AI2947" s="290"/>
      <c r="AJ2947" s="533"/>
      <c r="AK2947" s="534"/>
      <c r="AL2947" s="535"/>
      <c r="AM2947" s="536" t="s">
        <v>53</v>
      </c>
      <c r="AN2947" s="537"/>
      <c r="AO2947" s="537"/>
      <c r="AP2947" s="538"/>
      <c r="AQ2947" s="533"/>
      <c r="AR2947" s="534"/>
      <c r="AS2947" s="535"/>
      <c r="AT2947" s="72"/>
      <c r="AU2947" s="533"/>
      <c r="AV2947" s="534"/>
      <c r="AW2947" s="535"/>
      <c r="AX2947" s="291"/>
      <c r="AY2947" s="291"/>
      <c r="AZ2947" s="291"/>
      <c r="BA2947" s="291"/>
      <c r="BB2947" s="567" t="s">
        <v>20</v>
      </c>
      <c r="BC2947" s="567"/>
      <c r="BD2947" s="567"/>
      <c r="BE2947" s="567"/>
      <c r="BF2947" s="568"/>
      <c r="BG2947" s="539">
        <f>BN2942</f>
        <v>0</v>
      </c>
      <c r="BH2947" s="540"/>
      <c r="BI2947" s="541"/>
      <c r="BJ2947" s="292"/>
      <c r="BK2947" s="539">
        <f>BN2944</f>
        <v>0</v>
      </c>
      <c r="BL2947" s="540"/>
      <c r="BM2947" s="541"/>
      <c r="BN2947" s="73"/>
      <c r="BO2947" s="73"/>
      <c r="BP2947" s="73"/>
      <c r="BQ2947" s="90"/>
      <c r="BR2947" s="24"/>
      <c r="BS2947" s="24"/>
      <c r="BT2947" s="22"/>
      <c r="BU2947" s="22"/>
      <c r="BV2947" s="99"/>
    </row>
    <row r="2948" spans="1:77" ht="15.6" customHeight="1" thickTop="1" thickBot="1" x14ac:dyDescent="0.55000000000000004">
      <c r="A2948" s="95"/>
      <c r="B2948" s="293"/>
      <c r="C2948" s="67"/>
      <c r="D2948" s="67"/>
      <c r="E2948" s="294"/>
      <c r="F2948" s="295"/>
      <c r="G2948" s="295"/>
      <c r="H2948" s="94"/>
      <c r="I2948" s="94"/>
      <c r="J2948" s="296"/>
      <c r="K2948" s="296"/>
      <c r="L2948" s="296"/>
      <c r="M2948" s="296"/>
      <c r="N2948" s="296"/>
      <c r="O2948" s="296"/>
      <c r="P2948" s="296"/>
      <c r="Q2948" s="295"/>
      <c r="R2948" s="295"/>
      <c r="S2948" s="295"/>
      <c r="T2948" s="295"/>
      <c r="U2948" s="296"/>
      <c r="V2948" s="296"/>
      <c r="W2948" s="296"/>
      <c r="X2948" s="297"/>
      <c r="Y2948" s="296"/>
      <c r="Z2948" s="296"/>
      <c r="AA2948" s="296"/>
      <c r="AB2948" s="295"/>
      <c r="AC2948" s="295"/>
      <c r="AD2948" s="295"/>
      <c r="AE2948" s="295"/>
      <c r="AF2948" s="296"/>
      <c r="AG2948" s="296"/>
      <c r="AH2948" s="296"/>
      <c r="AI2948" s="296"/>
      <c r="AJ2948" s="297"/>
      <c r="AK2948" s="297"/>
      <c r="AL2948" s="296"/>
      <c r="AM2948" s="295"/>
      <c r="AN2948" s="295"/>
      <c r="AO2948" s="295"/>
      <c r="AP2948" s="295"/>
      <c r="AQ2948" s="296"/>
      <c r="AR2948" s="296"/>
      <c r="AS2948" s="296"/>
      <c r="AT2948" s="296"/>
      <c r="AU2948" s="296"/>
      <c r="AV2948" s="72"/>
      <c r="AW2948" s="72"/>
      <c r="AX2948" s="74"/>
      <c r="AY2948" s="74"/>
      <c r="AZ2948" s="74"/>
      <c r="BA2948" s="74"/>
      <c r="BB2948" s="295"/>
      <c r="BC2948" s="298"/>
      <c r="BD2948" s="298"/>
      <c r="BE2948" s="299"/>
      <c r="BF2948" s="300"/>
      <c r="BG2948" s="301"/>
      <c r="BH2948" s="301"/>
      <c r="BI2948" s="72"/>
      <c r="BJ2948" s="302"/>
      <c r="BK2948" s="303"/>
      <c r="BL2948" s="303"/>
      <c r="BM2948" s="72"/>
      <c r="BN2948" s="74"/>
      <c r="BO2948" s="74"/>
      <c r="BP2948" s="74"/>
      <c r="BQ2948" s="91"/>
      <c r="BR2948" s="25"/>
      <c r="BS2948" s="25"/>
      <c r="BT2948" s="15"/>
      <c r="BU2948" s="15"/>
      <c r="BV2948" s="95"/>
    </row>
    <row r="2949" spans="1:77" s="23" customFormat="1" ht="79.5" customHeight="1" thickTop="1" thickBot="1" x14ac:dyDescent="0.55000000000000004">
      <c r="A2949" s="99"/>
      <c r="B2949" s="569" t="s">
        <v>46</v>
      </c>
      <c r="C2949" s="567"/>
      <c r="D2949" s="113"/>
      <c r="E2949" s="532" t="s">
        <v>55</v>
      </c>
      <c r="F2949" s="532"/>
      <c r="G2949" s="532"/>
      <c r="H2949" s="532"/>
      <c r="I2949" s="94"/>
      <c r="J2949" s="539">
        <f>J2947</f>
        <v>0</v>
      </c>
      <c r="K2949" s="540"/>
      <c r="L2949" s="541"/>
      <c r="M2949" s="290"/>
      <c r="N2949" s="539">
        <f>N2947</f>
        <v>0</v>
      </c>
      <c r="O2949" s="540"/>
      <c r="P2949" s="541"/>
      <c r="Q2949" s="536" t="s">
        <v>51</v>
      </c>
      <c r="R2949" s="537"/>
      <c r="S2949" s="537"/>
      <c r="T2949" s="538"/>
      <c r="U2949" s="539">
        <f>U2947-J2947</f>
        <v>0</v>
      </c>
      <c r="V2949" s="540"/>
      <c r="W2949" s="541"/>
      <c r="X2949" s="290"/>
      <c r="Y2949" s="539">
        <f>Y2947-N2947</f>
        <v>0</v>
      </c>
      <c r="Z2949" s="540"/>
      <c r="AA2949" s="541"/>
      <c r="AB2949" s="536" t="s">
        <v>50</v>
      </c>
      <c r="AC2949" s="537"/>
      <c r="AD2949" s="537"/>
      <c r="AE2949" s="538"/>
      <c r="AF2949" s="539">
        <f>AF2947-U2947</f>
        <v>0</v>
      </c>
      <c r="AG2949" s="540"/>
      <c r="AH2949" s="541"/>
      <c r="AI2949" s="290"/>
      <c r="AJ2949" s="539">
        <f>AJ2947-Y2947</f>
        <v>0</v>
      </c>
      <c r="AK2949" s="540"/>
      <c r="AL2949" s="541"/>
      <c r="AM2949" s="536" t="s">
        <v>52</v>
      </c>
      <c r="AN2949" s="537"/>
      <c r="AO2949" s="537"/>
      <c r="AP2949" s="538"/>
      <c r="AQ2949" s="539">
        <f>AQ2947-AF2947</f>
        <v>0</v>
      </c>
      <c r="AR2949" s="540"/>
      <c r="AS2949" s="541"/>
      <c r="AT2949" s="72"/>
      <c r="AU2949" s="539">
        <f>AU2947-AJ2947</f>
        <v>0</v>
      </c>
      <c r="AV2949" s="540"/>
      <c r="AW2949" s="541"/>
      <c r="AX2949" s="291"/>
      <c r="AY2949" s="291"/>
      <c r="AZ2949" s="291"/>
      <c r="BA2949" s="291"/>
      <c r="BB2949" s="567" t="s">
        <v>45</v>
      </c>
      <c r="BC2949" s="567"/>
      <c r="BD2949" s="567"/>
      <c r="BE2949" s="567"/>
      <c r="BF2949" s="568"/>
      <c r="BG2949" s="539">
        <f>BG2947-AQ2947</f>
        <v>0</v>
      </c>
      <c r="BH2949" s="540"/>
      <c r="BI2949" s="541"/>
      <c r="BJ2949" s="304"/>
      <c r="BK2949" s="539">
        <f>BK2947-AU2947</f>
        <v>0</v>
      </c>
      <c r="BL2949" s="540"/>
      <c r="BM2949" s="541"/>
      <c r="BN2949" s="73"/>
      <c r="BO2949" s="73"/>
      <c r="BP2949" s="73"/>
      <c r="BQ2949" s="90"/>
      <c r="BR2949" s="24"/>
      <c r="BS2949" s="24"/>
      <c r="BT2949" s="22"/>
      <c r="BU2949" s="22"/>
      <c r="BV2949" s="99"/>
      <c r="BY2949" s="21"/>
    </row>
    <row r="2950" spans="1:77" ht="18.75" customHeight="1" thickTop="1" thickBot="1" x14ac:dyDescent="0.5">
      <c r="A2950" s="95"/>
      <c r="B2950" s="305"/>
      <c r="C2950" s="71"/>
      <c r="D2950" s="71"/>
      <c r="E2950" s="71"/>
      <c r="F2950" s="92"/>
      <c r="G2950" s="9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X2950" s="71"/>
      <c r="Y2950" s="71"/>
      <c r="Z2950" s="71"/>
      <c r="AA2950" s="71"/>
      <c r="AB2950" s="71"/>
      <c r="AC2950" s="71"/>
      <c r="AD2950" s="71"/>
      <c r="AE2950" s="71"/>
      <c r="AF2950" s="71"/>
      <c r="AG2950" s="71"/>
      <c r="AH2950" s="306"/>
      <c r="AI2950" s="306"/>
      <c r="AJ2950" s="71"/>
      <c r="AK2950" s="71"/>
      <c r="AL2950" s="71"/>
      <c r="AM2950" s="71"/>
      <c r="AN2950" s="71"/>
      <c r="AO2950" s="71"/>
      <c r="AP2950" s="71"/>
      <c r="AQ2950" s="71"/>
      <c r="AR2950" s="71"/>
      <c r="AS2950" s="71"/>
      <c r="AT2950" s="71"/>
      <c r="AU2950" s="71"/>
      <c r="AV2950" s="71"/>
      <c r="AW2950" s="71"/>
      <c r="AX2950" s="71"/>
      <c r="AY2950" s="71"/>
      <c r="AZ2950" s="71"/>
      <c r="BA2950" s="71"/>
      <c r="BB2950" s="71"/>
      <c r="BC2950" s="703" t="s">
        <v>153</v>
      </c>
      <c r="BD2950" s="703"/>
      <c r="BE2950" s="703"/>
      <c r="BF2950" s="703"/>
      <c r="BG2950" s="703"/>
      <c r="BH2950" s="703"/>
      <c r="BI2950" s="703"/>
      <c r="BJ2950" s="703"/>
      <c r="BK2950" s="703"/>
      <c r="BL2950" s="703"/>
      <c r="BM2950" s="703"/>
      <c r="BN2950" s="703"/>
      <c r="BO2950" s="703"/>
      <c r="BP2950" s="703"/>
      <c r="BQ2950" s="318"/>
      <c r="BR2950" s="319"/>
      <c r="BS2950" s="319"/>
      <c r="BT2950" s="15"/>
      <c r="BU2950" s="15"/>
      <c r="BV2950" s="95"/>
    </row>
    <row r="2951" spans="1:77" s="93" customFormat="1" ht="13.5" customHeight="1" thickTop="1" x14ac:dyDescent="0.45">
      <c r="A2951" s="95"/>
      <c r="B2951" s="99"/>
      <c r="C2951" s="95"/>
      <c r="D2951" s="95"/>
      <c r="E2951" s="95"/>
      <c r="F2951" s="96"/>
      <c r="G2951" s="96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254"/>
      <c r="AI2951" s="254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5"/>
      <c r="BL2951" s="95"/>
      <c r="BM2951" s="95"/>
      <c r="BN2951" s="95"/>
      <c r="BO2951" s="95"/>
      <c r="BP2951" s="95"/>
      <c r="BQ2951" s="97"/>
      <c r="BR2951" s="97"/>
      <c r="BS2951" s="97"/>
      <c r="BT2951" s="95"/>
      <c r="BU2951" s="95"/>
      <c r="BV2951" s="95"/>
    </row>
    <row r="2952" spans="1:77" s="17" customFormat="1" ht="33.75" hidden="1" x14ac:dyDescent="0.5">
      <c r="A2952" s="255"/>
      <c r="B2952" s="604" t="s">
        <v>9</v>
      </c>
      <c r="C2952" s="604"/>
      <c r="D2952" s="604"/>
      <c r="E2952" s="604"/>
      <c r="F2952" s="604"/>
      <c r="G2952" s="604"/>
      <c r="H2952" s="604"/>
      <c r="I2952" s="604"/>
      <c r="J2952" s="604"/>
      <c r="K2952" s="604"/>
      <c r="L2952" s="604"/>
      <c r="M2952" s="604"/>
      <c r="N2952" s="604"/>
      <c r="O2952" s="604"/>
      <c r="P2952" s="604"/>
      <c r="Q2952" s="604"/>
      <c r="R2952" s="604"/>
      <c r="S2952" s="604"/>
      <c r="T2952" s="604"/>
      <c r="U2952" s="604"/>
      <c r="V2952" s="604"/>
      <c r="W2952" s="604"/>
      <c r="X2952" s="604"/>
      <c r="Y2952" s="604"/>
      <c r="Z2952" s="604"/>
      <c r="AA2952" s="604"/>
      <c r="AB2952" s="604"/>
      <c r="AC2952" s="604"/>
      <c r="AD2952" s="604"/>
      <c r="AE2952" s="604"/>
      <c r="AF2952" s="604"/>
      <c r="AG2952" s="604"/>
      <c r="AH2952" s="604"/>
      <c r="AI2952" s="604"/>
      <c r="AJ2952" s="604"/>
      <c r="AK2952" s="604"/>
      <c r="AL2952" s="604"/>
      <c r="AM2952" s="604"/>
      <c r="AN2952" s="604"/>
      <c r="AO2952" s="604"/>
      <c r="AP2952" s="604"/>
      <c r="AQ2952" s="604"/>
      <c r="AR2952" s="604"/>
      <c r="AS2952" s="604"/>
      <c r="AT2952" s="604"/>
      <c r="AU2952" s="604"/>
      <c r="AV2952" s="604"/>
      <c r="AW2952" s="604"/>
      <c r="AX2952" s="604"/>
      <c r="AY2952" s="604"/>
      <c r="AZ2952" s="604"/>
      <c r="BA2952" s="604"/>
      <c r="BB2952" s="604"/>
      <c r="BC2952" s="604"/>
      <c r="BD2952" s="604"/>
      <c r="BE2952" s="604"/>
      <c r="BF2952" s="604"/>
      <c r="BG2952" s="604"/>
      <c r="BH2952" s="604"/>
      <c r="BI2952" s="604"/>
      <c r="BJ2952" s="604"/>
      <c r="BK2952" s="604"/>
      <c r="BL2952" s="604"/>
      <c r="BM2952" s="604"/>
      <c r="BN2952" s="604"/>
      <c r="BO2952" s="604"/>
      <c r="BP2952" s="604"/>
      <c r="BQ2952" s="256"/>
      <c r="BR2952" s="256"/>
      <c r="BS2952" s="256"/>
      <c r="BT2952" s="257"/>
      <c r="BU2952" s="257"/>
      <c r="BV2952" s="255"/>
    </row>
    <row r="2953" spans="1:77" ht="10.9" hidden="1" customHeight="1" x14ac:dyDescent="0.45">
      <c r="A2953" s="95"/>
      <c r="B2953" s="258"/>
      <c r="C2953" s="62"/>
      <c r="D2953" s="62"/>
      <c r="E2953" s="62"/>
      <c r="F2953" s="63"/>
      <c r="G2953" s="63"/>
      <c r="H2953" s="62"/>
      <c r="I2953" s="62"/>
      <c r="J2953" s="62"/>
      <c r="K2953" s="62"/>
      <c r="L2953" s="62"/>
      <c r="M2953" s="62"/>
      <c r="N2953" s="62"/>
      <c r="O2953" s="62"/>
      <c r="P2953" s="62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62"/>
      <c r="AC2953" s="62"/>
      <c r="AD2953" s="62"/>
      <c r="AE2953" s="62"/>
      <c r="AF2953" s="62"/>
      <c r="AG2953" s="62"/>
      <c r="AH2953" s="259"/>
      <c r="AI2953" s="259"/>
      <c r="AJ2953" s="62"/>
      <c r="AK2953" s="62"/>
      <c r="AL2953" s="62"/>
      <c r="AM2953" s="62"/>
      <c r="AN2953" s="62"/>
      <c r="AO2953" s="62"/>
      <c r="AP2953" s="62"/>
      <c r="AQ2953" s="62"/>
      <c r="AR2953" s="62"/>
      <c r="AS2953" s="62"/>
      <c r="AT2953" s="62"/>
      <c r="AU2953" s="62"/>
      <c r="AV2953" s="62"/>
      <c r="AW2953" s="62"/>
      <c r="AX2953" s="62"/>
      <c r="AY2953" s="62"/>
      <c r="AZ2953" s="62"/>
      <c r="BA2953" s="62"/>
      <c r="BB2953" s="62"/>
      <c r="BC2953" s="62"/>
      <c r="BD2953" s="62"/>
      <c r="BE2953" s="62"/>
      <c r="BF2953" s="62"/>
      <c r="BG2953" s="62"/>
      <c r="BH2953" s="62"/>
      <c r="BI2953" s="62"/>
      <c r="BJ2953" s="62"/>
      <c r="BK2953" s="62"/>
      <c r="BL2953" s="62"/>
      <c r="BM2953" s="62"/>
      <c r="BN2953" s="62"/>
      <c r="BO2953" s="62"/>
      <c r="BP2953" s="94"/>
      <c r="BQ2953" s="87"/>
      <c r="BR2953" s="94"/>
      <c r="BS2953" s="94"/>
      <c r="BT2953" s="15"/>
      <c r="BU2953" s="15"/>
      <c r="BV2953" s="95"/>
    </row>
    <row r="2954" spans="1:77" s="18" customFormat="1" ht="36.75" hidden="1" customHeight="1" x14ac:dyDescent="0.45">
      <c r="A2954" s="260"/>
      <c r="B2954" s="258"/>
      <c r="C2954" s="261"/>
      <c r="D2954" s="262" t="s">
        <v>10</v>
      </c>
      <c r="E2954" s="605" t="str">
        <f>IF(ROSTER!D$3="","",ROSTER!D$3)</f>
        <v/>
      </c>
      <c r="F2954" s="605"/>
      <c r="G2954" s="605"/>
      <c r="H2954" s="605"/>
      <c r="I2954" s="605"/>
      <c r="J2954" s="605"/>
      <c r="K2954" s="605"/>
      <c r="L2954" s="605"/>
      <c r="M2954" s="605"/>
      <c r="N2954" s="605"/>
      <c r="O2954" s="605"/>
      <c r="P2954" s="605"/>
      <c r="Q2954" s="605"/>
      <c r="R2954" s="605"/>
      <c r="S2954" s="605"/>
      <c r="T2954" s="605"/>
      <c r="U2954" s="605"/>
      <c r="V2954" s="605"/>
      <c r="W2954" s="605"/>
      <c r="X2954" s="605"/>
      <c r="Y2954" s="605"/>
      <c r="Z2954" s="605"/>
      <c r="AA2954" s="605"/>
      <c r="AB2954" s="605"/>
      <c r="AC2954" s="605"/>
      <c r="AD2954" s="605"/>
      <c r="AE2954" s="605"/>
      <c r="AF2954" s="316"/>
      <c r="AG2954" s="606" t="s">
        <v>11</v>
      </c>
      <c r="AH2954" s="606"/>
      <c r="AI2954" s="606"/>
      <c r="AJ2954" s="606"/>
      <c r="AK2954" s="606"/>
      <c r="AL2954" s="606"/>
      <c r="AM2954" s="606"/>
      <c r="AN2954" s="607"/>
      <c r="AO2954" s="607"/>
      <c r="AP2954" s="607"/>
      <c r="AQ2954" s="607"/>
      <c r="AR2954" s="607"/>
      <c r="AS2954" s="607"/>
      <c r="AT2954" s="607"/>
      <c r="AU2954" s="607"/>
      <c r="AV2954" s="607"/>
      <c r="AW2954" s="607"/>
      <c r="AX2954" s="607"/>
      <c r="AY2954" s="607"/>
      <c r="AZ2954" s="607"/>
      <c r="BA2954" s="607"/>
      <c r="BB2954" s="607"/>
      <c r="BC2954" s="607"/>
      <c r="BD2954" s="607"/>
      <c r="BE2954" s="607"/>
      <c r="BF2954" s="607"/>
      <c r="BG2954" s="607"/>
      <c r="BH2954" s="607"/>
      <c r="BI2954" s="607"/>
      <c r="BJ2954" s="607"/>
      <c r="BK2954" s="607"/>
      <c r="BL2954" s="607"/>
      <c r="BM2954" s="607"/>
      <c r="BN2954" s="607"/>
      <c r="BO2954" s="607"/>
      <c r="BP2954" s="94"/>
      <c r="BQ2954" s="88" t="s">
        <v>130</v>
      </c>
      <c r="BR2954" s="94"/>
      <c r="BS2954" s="94"/>
      <c r="BT2954" s="263"/>
      <c r="BU2954" s="263"/>
      <c r="BV2954" s="260"/>
    </row>
    <row r="2955" spans="1:77" ht="8.85" hidden="1" customHeight="1" x14ac:dyDescent="0.45">
      <c r="A2955" s="96"/>
      <c r="B2955" s="258"/>
      <c r="C2955" s="259" t="s">
        <v>39</v>
      </c>
      <c r="D2955" s="259"/>
      <c r="E2955" s="259"/>
      <c r="F2955" s="63"/>
      <c r="G2955" s="63"/>
      <c r="H2955" s="259"/>
      <c r="I2955" s="259"/>
      <c r="J2955" s="317"/>
      <c r="K2955" s="317"/>
      <c r="L2955" s="317"/>
      <c r="M2955" s="317"/>
      <c r="N2955" s="317"/>
      <c r="O2955" s="317"/>
      <c r="P2955" s="317"/>
      <c r="Q2955" s="317"/>
      <c r="R2955" s="317"/>
      <c r="S2955" s="317"/>
      <c r="T2955" s="317"/>
      <c r="U2955" s="317"/>
      <c r="V2955" s="317"/>
      <c r="W2955" s="317"/>
      <c r="X2955" s="317"/>
      <c r="Y2955" s="317"/>
      <c r="Z2955" s="317"/>
      <c r="AA2955" s="317"/>
      <c r="AB2955" s="317"/>
      <c r="AC2955" s="317"/>
      <c r="AD2955" s="317"/>
      <c r="AE2955" s="317"/>
      <c r="AF2955" s="317"/>
      <c r="AG2955" s="317"/>
      <c r="AH2955" s="317"/>
      <c r="AI2955" s="259"/>
      <c r="AJ2955" s="264"/>
      <c r="AK2955" s="265"/>
      <c r="AL2955" s="265"/>
      <c r="AM2955" s="265"/>
      <c r="AN2955" s="265"/>
      <c r="AO2955" s="265"/>
      <c r="AP2955" s="265"/>
      <c r="AQ2955" s="266"/>
      <c r="AR2955" s="266"/>
      <c r="AS2955" s="266"/>
      <c r="AT2955" s="266"/>
      <c r="AU2955" s="266"/>
      <c r="AV2955" s="266"/>
      <c r="AW2955" s="266"/>
      <c r="AX2955" s="266"/>
      <c r="AY2955" s="266"/>
      <c r="AZ2955" s="266"/>
      <c r="BA2955" s="266"/>
      <c r="BB2955" s="266"/>
      <c r="BC2955" s="266"/>
      <c r="BD2955" s="266"/>
      <c r="BE2955" s="266"/>
      <c r="BF2955" s="266"/>
      <c r="BG2955" s="266"/>
      <c r="BH2955" s="266"/>
      <c r="BI2955" s="266"/>
      <c r="BJ2955" s="266"/>
      <c r="BK2955" s="266"/>
      <c r="BL2955" s="266"/>
      <c r="BM2955" s="266"/>
      <c r="BN2955" s="266"/>
      <c r="BO2955" s="266"/>
      <c r="BP2955" s="266"/>
      <c r="BQ2955" s="267"/>
      <c r="BR2955" s="267"/>
      <c r="BS2955" s="267"/>
      <c r="BT2955" s="268"/>
      <c r="BU2955" s="268"/>
      <c r="BV2955" s="96"/>
    </row>
    <row r="2956" spans="1:77" s="18" customFormat="1" ht="33.75" hidden="1" x14ac:dyDescent="0.45">
      <c r="A2956" s="260"/>
      <c r="B2956" s="258"/>
      <c r="C2956" s="608" t="s">
        <v>38</v>
      </c>
      <c r="D2956" s="608"/>
      <c r="E2956" s="607"/>
      <c r="F2956" s="607"/>
      <c r="G2956" s="607"/>
      <c r="H2956" s="607"/>
      <c r="I2956" s="607"/>
      <c r="J2956" s="607"/>
      <c r="K2956" s="607"/>
      <c r="L2956" s="607"/>
      <c r="M2956" s="607"/>
      <c r="N2956" s="607"/>
      <c r="O2956" s="607"/>
      <c r="P2956" s="607"/>
      <c r="Q2956" s="607"/>
      <c r="R2956" s="607"/>
      <c r="S2956" s="607"/>
      <c r="T2956" s="607"/>
      <c r="U2956" s="607"/>
      <c r="V2956" s="607"/>
      <c r="W2956" s="607"/>
      <c r="X2956" s="607"/>
      <c r="Y2956" s="607"/>
      <c r="Z2956" s="607"/>
      <c r="AA2956" s="607"/>
      <c r="AB2956" s="607"/>
      <c r="AC2956" s="607"/>
      <c r="AD2956" s="607"/>
      <c r="AE2956" s="607"/>
      <c r="AF2956" s="316"/>
      <c r="AG2956" s="609" t="s">
        <v>21</v>
      </c>
      <c r="AH2956" s="609"/>
      <c r="AI2956" s="609"/>
      <c r="AJ2956" s="609"/>
      <c r="AK2956" s="607"/>
      <c r="AL2956" s="607"/>
      <c r="AM2956" s="607"/>
      <c r="AN2956" s="607"/>
      <c r="AO2956" s="607"/>
      <c r="AP2956" s="607"/>
      <c r="AQ2956" s="607"/>
      <c r="AR2956" s="607"/>
      <c r="AS2956" s="607"/>
      <c r="AT2956" s="607"/>
      <c r="AU2956" s="607"/>
      <c r="AV2956" s="607"/>
      <c r="AW2956" s="607"/>
      <c r="AX2956" s="607"/>
      <c r="AY2956" s="607"/>
      <c r="AZ2956" s="607"/>
      <c r="BA2956" s="607"/>
      <c r="BB2956" s="607"/>
      <c r="BC2956" s="610" t="s">
        <v>12</v>
      </c>
      <c r="BD2956" s="610"/>
      <c r="BE2956" s="610"/>
      <c r="BF2956" s="611"/>
      <c r="BG2956" s="611"/>
      <c r="BH2956" s="611"/>
      <c r="BI2956" s="611"/>
      <c r="BJ2956" s="611"/>
      <c r="BK2956" s="611"/>
      <c r="BL2956" s="611"/>
      <c r="BM2956" s="611"/>
      <c r="BN2956" s="611"/>
      <c r="BO2956" s="611"/>
      <c r="BP2956" s="64"/>
      <c r="BQ2956" s="307"/>
      <c r="BR2956" s="65"/>
      <c r="BS2956" s="65"/>
      <c r="BT2956" s="270">
        <f>IF(BF2956=0,0,1)</f>
        <v>0</v>
      </c>
      <c r="BU2956" s="18">
        <f>IF((BG3006+BK3006)&gt;(AQ3006+AU3006),1,0)</f>
        <v>0</v>
      </c>
      <c r="BV2956" s="271"/>
    </row>
    <row r="2957" spans="1:77" ht="9.6" hidden="1" customHeight="1" x14ac:dyDescent="0.45">
      <c r="A2957" s="95"/>
      <c r="B2957" s="258"/>
      <c r="C2957" s="62"/>
      <c r="D2957" s="62"/>
      <c r="E2957" s="62"/>
      <c r="F2957" s="63"/>
      <c r="G2957" s="63"/>
      <c r="H2957" s="62"/>
      <c r="I2957" s="62"/>
      <c r="J2957" s="62"/>
      <c r="K2957" s="62"/>
      <c r="L2957" s="62"/>
      <c r="M2957" s="62"/>
      <c r="N2957" s="62"/>
      <c r="O2957" s="62"/>
      <c r="P2957" s="62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2"/>
      <c r="AC2957" s="62"/>
      <c r="AD2957" s="62"/>
      <c r="AE2957" s="62"/>
      <c r="AF2957" s="62"/>
      <c r="AG2957" s="62"/>
      <c r="AH2957" s="259"/>
      <c r="AI2957" s="259"/>
      <c r="AJ2957" s="62"/>
      <c r="AK2957" s="62"/>
      <c r="AL2957" s="62"/>
      <c r="AM2957" s="62"/>
      <c r="AN2957" s="62"/>
      <c r="AO2957" s="62"/>
      <c r="AP2957" s="62"/>
      <c r="AQ2957" s="62"/>
      <c r="AR2957" s="62"/>
      <c r="AS2957" s="62"/>
      <c r="AT2957" s="62"/>
      <c r="AU2957" s="62"/>
      <c r="AV2957" s="62"/>
      <c r="AW2957" s="62"/>
      <c r="AX2957" s="62"/>
      <c r="AY2957" s="62"/>
      <c r="AZ2957" s="62"/>
      <c r="BA2957" s="62"/>
      <c r="BB2957" s="62"/>
      <c r="BC2957" s="62"/>
      <c r="BD2957" s="62"/>
      <c r="BE2957" s="62"/>
      <c r="BF2957" s="62"/>
      <c r="BG2957" s="62"/>
      <c r="BH2957" s="62"/>
      <c r="BI2957" s="62"/>
      <c r="BJ2957" s="62"/>
      <c r="BK2957" s="62"/>
      <c r="BL2957" s="62"/>
      <c r="BM2957" s="62"/>
      <c r="BN2957" s="62"/>
      <c r="BO2957" s="62"/>
      <c r="BP2957" s="62"/>
      <c r="BQ2957" s="66"/>
      <c r="BR2957" s="66"/>
      <c r="BS2957" s="66"/>
      <c r="BT2957" s="15"/>
      <c r="BU2957" s="15"/>
      <c r="BV2957" s="95"/>
    </row>
    <row r="2958" spans="1:77" ht="8.85" hidden="1" customHeight="1" thickBot="1" x14ac:dyDescent="0.5">
      <c r="A2958" s="95"/>
      <c r="B2958" s="113"/>
      <c r="C2958" s="67"/>
      <c r="D2958" s="67"/>
      <c r="E2958" s="67"/>
      <c r="F2958" s="68"/>
      <c r="G2958" s="68"/>
      <c r="H2958" s="67"/>
      <c r="I2958" s="67"/>
      <c r="J2958" s="67"/>
      <c r="K2958" s="67"/>
      <c r="L2958" s="67"/>
      <c r="M2958" s="67"/>
      <c r="N2958" s="67"/>
      <c r="O2958" s="67"/>
      <c r="P2958" s="67"/>
      <c r="Q2958" s="67"/>
      <c r="R2958" s="67"/>
      <c r="S2958" s="67"/>
      <c r="T2958" s="67"/>
      <c r="U2958" s="67"/>
      <c r="V2958" s="67"/>
      <c r="W2958" s="67"/>
      <c r="X2958" s="67"/>
      <c r="Y2958" s="67"/>
      <c r="Z2958" s="67"/>
      <c r="AA2958" s="67"/>
      <c r="AB2958" s="67"/>
      <c r="AC2958" s="67"/>
      <c r="AD2958" s="67"/>
      <c r="AE2958" s="67"/>
      <c r="AF2958" s="67"/>
      <c r="AG2958" s="67"/>
      <c r="AH2958" s="272"/>
      <c r="AI2958" s="272"/>
      <c r="AJ2958" s="67"/>
      <c r="AK2958" s="67"/>
      <c r="AL2958" s="67"/>
      <c r="AM2958" s="67"/>
      <c r="AN2958" s="67"/>
      <c r="AO2958" s="67"/>
      <c r="AP2958" s="67"/>
      <c r="AQ2958" s="67"/>
      <c r="AR2958" s="67"/>
      <c r="AS2958" s="67"/>
      <c r="AT2958" s="67"/>
      <c r="AU2958" s="67"/>
      <c r="AV2958" s="67"/>
      <c r="AW2958" s="67"/>
      <c r="AX2958" s="67"/>
      <c r="AY2958" s="67"/>
      <c r="AZ2958" s="67"/>
      <c r="BA2958" s="67"/>
      <c r="BB2958" s="67"/>
      <c r="BC2958" s="67"/>
      <c r="BD2958" s="67"/>
      <c r="BE2958" s="67"/>
      <c r="BF2958" s="67"/>
      <c r="BG2958" s="67"/>
      <c r="BH2958" s="67"/>
      <c r="BI2958" s="67"/>
      <c r="BJ2958" s="67"/>
      <c r="BK2958" s="67"/>
      <c r="BL2958" s="67"/>
      <c r="BM2958" s="67"/>
      <c r="BN2958" s="67"/>
      <c r="BO2958" s="67"/>
      <c r="BP2958" s="67"/>
      <c r="BQ2958" s="69"/>
      <c r="BR2958" s="69"/>
      <c r="BS2958" s="69"/>
      <c r="BT2958" s="15"/>
      <c r="BU2958" s="15"/>
      <c r="BV2958" s="95"/>
    </row>
    <row r="2959" spans="1:77" s="18" customFormat="1" ht="40.5" hidden="1" customHeight="1" thickTop="1" x14ac:dyDescent="0.4">
      <c r="A2959" s="271"/>
      <c r="B2959" s="652" t="s">
        <v>0</v>
      </c>
      <c r="C2959" s="648" t="s">
        <v>1</v>
      </c>
      <c r="D2959" s="649"/>
      <c r="E2959" s="273" t="s">
        <v>28</v>
      </c>
      <c r="F2959" s="546" t="s">
        <v>100</v>
      </c>
      <c r="G2959" s="546" t="s">
        <v>101</v>
      </c>
      <c r="H2959" s="704" t="s">
        <v>41</v>
      </c>
      <c r="I2959" s="705"/>
      <c r="J2959" s="554" t="s">
        <v>7</v>
      </c>
      <c r="K2959" s="554"/>
      <c r="L2959" s="554"/>
      <c r="M2959" s="554"/>
      <c r="N2959" s="554"/>
      <c r="O2959" s="554"/>
      <c r="P2959" s="554" t="s">
        <v>2</v>
      </c>
      <c r="Q2959" s="554"/>
      <c r="R2959" s="554"/>
      <c r="S2959" s="554"/>
      <c r="T2959" s="554"/>
      <c r="U2959" s="554"/>
      <c r="V2959" s="308"/>
      <c r="W2959" s="308"/>
      <c r="X2959" s="687" t="s">
        <v>35</v>
      </c>
      <c r="Y2959" s="688"/>
      <c r="Z2959" s="687" t="s">
        <v>36</v>
      </c>
      <c r="AA2959" s="688"/>
      <c r="AB2959" s="687" t="s">
        <v>44</v>
      </c>
      <c r="AC2959" s="688"/>
      <c r="AD2959" s="554" t="s">
        <v>6</v>
      </c>
      <c r="AE2959" s="554"/>
      <c r="AF2959" s="554"/>
      <c r="AG2959" s="554"/>
      <c r="AH2959" s="554"/>
      <c r="AI2959" s="554"/>
      <c r="AJ2959" s="554" t="s">
        <v>68</v>
      </c>
      <c r="AK2959" s="554"/>
      <c r="AL2959" s="554"/>
      <c r="AM2959" s="554"/>
      <c r="AN2959" s="554"/>
      <c r="AO2959" s="554"/>
      <c r="AP2959" s="554" t="s">
        <v>69</v>
      </c>
      <c r="AQ2959" s="554"/>
      <c r="AR2959" s="554"/>
      <c r="AS2959" s="554"/>
      <c r="AT2959" s="554"/>
      <c r="AU2959" s="554"/>
      <c r="AV2959" s="554" t="s">
        <v>70</v>
      </c>
      <c r="AW2959" s="554"/>
      <c r="AX2959" s="554"/>
      <c r="AY2959" s="554"/>
      <c r="AZ2959" s="554"/>
      <c r="BA2959" s="556"/>
      <c r="BB2959" s="554" t="s">
        <v>4</v>
      </c>
      <c r="BC2959" s="554"/>
      <c r="BD2959" s="554"/>
      <c r="BE2959" s="554"/>
      <c r="BF2959" s="554"/>
      <c r="BG2959" s="555"/>
      <c r="BH2959" s="554" t="s">
        <v>71</v>
      </c>
      <c r="BI2959" s="554"/>
      <c r="BJ2959" s="554"/>
      <c r="BK2959" s="554"/>
      <c r="BL2959" s="554"/>
      <c r="BM2959" s="556"/>
      <c r="BN2959" s="557" t="s">
        <v>25</v>
      </c>
      <c r="BO2959" s="558"/>
      <c r="BP2959" s="559"/>
      <c r="BQ2959" s="691" t="s">
        <v>110</v>
      </c>
      <c r="BR2959" s="691" t="s">
        <v>86</v>
      </c>
      <c r="BS2959" s="691" t="s">
        <v>87</v>
      </c>
      <c r="BT2959" s="274"/>
      <c r="BU2959" s="274"/>
      <c r="BV2959" s="271"/>
    </row>
    <row r="2960" spans="1:77" s="18" customFormat="1" ht="41.25" hidden="1" customHeight="1" x14ac:dyDescent="0.4">
      <c r="A2960" s="271"/>
      <c r="B2960" s="653"/>
      <c r="C2960" s="650"/>
      <c r="D2960" s="651"/>
      <c r="E2960" s="275" t="s">
        <v>102</v>
      </c>
      <c r="F2960" s="547"/>
      <c r="G2960" s="547"/>
      <c r="H2960" s="706"/>
      <c r="I2960" s="707"/>
      <c r="J2960" s="525" t="s">
        <v>17</v>
      </c>
      <c r="K2960" s="526"/>
      <c r="L2960" s="521" t="s">
        <v>18</v>
      </c>
      <c r="M2960" s="522"/>
      <c r="N2960" s="523" t="s">
        <v>19</v>
      </c>
      <c r="O2960" s="524" t="s">
        <v>8</v>
      </c>
      <c r="P2960" s="525" t="s">
        <v>26</v>
      </c>
      <c r="Q2960" s="526"/>
      <c r="R2960" s="521" t="s">
        <v>24</v>
      </c>
      <c r="S2960" s="522"/>
      <c r="T2960" s="523" t="s">
        <v>19</v>
      </c>
      <c r="U2960" s="524"/>
      <c r="V2960" s="309"/>
      <c r="W2960" s="309"/>
      <c r="X2960" s="689"/>
      <c r="Y2960" s="690"/>
      <c r="Z2960" s="689"/>
      <c r="AA2960" s="690"/>
      <c r="AB2960" s="689"/>
      <c r="AC2960" s="690"/>
      <c r="AD2960" s="525" t="s">
        <v>48</v>
      </c>
      <c r="AE2960" s="526"/>
      <c r="AF2960" s="521" t="s">
        <v>23</v>
      </c>
      <c r="AG2960" s="522" t="s">
        <v>3</v>
      </c>
      <c r="AH2960" s="563" t="s">
        <v>5</v>
      </c>
      <c r="AI2960" s="564"/>
      <c r="AJ2960" s="525" t="s">
        <v>48</v>
      </c>
      <c r="AK2960" s="526"/>
      <c r="AL2960" s="521" t="s">
        <v>23</v>
      </c>
      <c r="AM2960" s="522" t="s">
        <v>3</v>
      </c>
      <c r="AN2960" s="563" t="s">
        <v>5</v>
      </c>
      <c r="AO2960" s="564"/>
      <c r="AP2960" s="525" t="s">
        <v>48</v>
      </c>
      <c r="AQ2960" s="526"/>
      <c r="AR2960" s="521" t="s">
        <v>23</v>
      </c>
      <c r="AS2960" s="522" t="s">
        <v>3</v>
      </c>
      <c r="AT2960" s="563" t="s">
        <v>5</v>
      </c>
      <c r="AU2960" s="564"/>
      <c r="AV2960" s="525" t="s">
        <v>48</v>
      </c>
      <c r="AW2960" s="526"/>
      <c r="AX2960" s="521" t="s">
        <v>23</v>
      </c>
      <c r="AY2960" s="522" t="s">
        <v>3</v>
      </c>
      <c r="AZ2960" s="563" t="s">
        <v>5</v>
      </c>
      <c r="BA2960" s="564"/>
      <c r="BB2960" s="525" t="s">
        <v>48</v>
      </c>
      <c r="BC2960" s="526"/>
      <c r="BD2960" s="521" t="s">
        <v>23</v>
      </c>
      <c r="BE2960" s="522" t="s">
        <v>3</v>
      </c>
      <c r="BF2960" s="563" t="s">
        <v>5</v>
      </c>
      <c r="BG2960" s="564"/>
      <c r="BH2960" s="525" t="s">
        <v>48</v>
      </c>
      <c r="BI2960" s="526"/>
      <c r="BJ2960" s="521" t="s">
        <v>23</v>
      </c>
      <c r="BK2960" s="522" t="s">
        <v>3</v>
      </c>
      <c r="BL2960" s="563" t="s">
        <v>5</v>
      </c>
      <c r="BM2960" s="564"/>
      <c r="BN2960" s="560"/>
      <c r="BO2960" s="561"/>
      <c r="BP2960" s="562"/>
      <c r="BQ2960" s="692"/>
      <c r="BR2960" s="692"/>
      <c r="BS2960" s="692"/>
      <c r="BT2960" s="274"/>
      <c r="BU2960" s="274"/>
      <c r="BV2960" s="271"/>
    </row>
    <row r="2961" spans="1:74" ht="23.85" hidden="1" customHeight="1" x14ac:dyDescent="0.35">
      <c r="A2961" s="276"/>
      <c r="B2961" s="570" t="str">
        <f>IF(ROSTER!B$8="","",ROSTER!B$8)</f>
        <v/>
      </c>
      <c r="C2961" s="572" t="str">
        <f>IF(ROSTER!C$8="","",ROSTER!C$8)</f>
        <v/>
      </c>
      <c r="D2961" s="573"/>
      <c r="E2961" s="574"/>
      <c r="F2961" s="576">
        <f>IF(E2961="y",1,IF(E2961="S",1,0))</f>
        <v>0</v>
      </c>
      <c r="G2961" s="582">
        <f>IF(E2961="S",1,0)</f>
        <v>0</v>
      </c>
      <c r="H2961" s="578"/>
      <c r="I2961" s="543"/>
      <c r="J2961" s="542"/>
      <c r="K2961" s="580"/>
      <c r="L2961" s="584"/>
      <c r="M2961" s="585"/>
      <c r="N2961" s="588">
        <f>L2961+J2961</f>
        <v>0</v>
      </c>
      <c r="O2961" s="589"/>
      <c r="P2961" s="542"/>
      <c r="Q2961" s="580"/>
      <c r="R2961" s="584"/>
      <c r="S2961" s="585"/>
      <c r="T2961" s="588">
        <f>R2961-P2961</f>
        <v>0</v>
      </c>
      <c r="U2961" s="589"/>
      <c r="V2961" s="310"/>
      <c r="W2961" s="310"/>
      <c r="X2961" s="578"/>
      <c r="Y2961" s="543"/>
      <c r="Z2961" s="542"/>
      <c r="AA2961" s="543"/>
      <c r="AB2961" s="542"/>
      <c r="AC2961" s="543"/>
      <c r="AD2961" s="542"/>
      <c r="AE2961" s="580"/>
      <c r="AF2961" s="584"/>
      <c r="AG2961" s="585"/>
      <c r="AH2961" s="595">
        <f>IF(AD2961=0,0,(AF2961/AD2961)*100)</f>
        <v>0</v>
      </c>
      <c r="AI2961" s="596"/>
      <c r="AJ2961" s="542"/>
      <c r="AK2961" s="580"/>
      <c r="AL2961" s="584"/>
      <c r="AM2961" s="585"/>
      <c r="AN2961" s="595">
        <f>IF(AJ2961=0,0,(AL2961/AJ2961)*100)</f>
        <v>0</v>
      </c>
      <c r="AO2961" s="596"/>
      <c r="AP2961" s="542"/>
      <c r="AQ2961" s="580"/>
      <c r="AR2961" s="584"/>
      <c r="AS2961" s="585"/>
      <c r="AT2961" s="595">
        <f>IF(AP2961=0,0,(AR2961/AP2961)*100)</f>
        <v>0</v>
      </c>
      <c r="AU2961" s="596"/>
      <c r="AV2961" s="599">
        <f>AD2961+AJ2961+AP2961</f>
        <v>0</v>
      </c>
      <c r="AW2961" s="600"/>
      <c r="AX2961" s="630">
        <f>AF2961+AL2961+AR2961</f>
        <v>0</v>
      </c>
      <c r="AY2961" s="631"/>
      <c r="AZ2961" s="595">
        <f>IF(AV2961=0,0,(AX2961/AV2961)*100)</f>
        <v>0</v>
      </c>
      <c r="BA2961" s="596"/>
      <c r="BB2961" s="542"/>
      <c r="BC2961" s="580"/>
      <c r="BD2961" s="584"/>
      <c r="BE2961" s="585"/>
      <c r="BF2961" s="595">
        <f>IF(BB2961=0,0,(BD2961/BB2961)*100)</f>
        <v>0</v>
      </c>
      <c r="BG2961" s="596"/>
      <c r="BH2961" s="599">
        <f>AV2961+BB2961</f>
        <v>0</v>
      </c>
      <c r="BI2961" s="600"/>
      <c r="BJ2961" s="630">
        <f>AX2961+BD2961</f>
        <v>0</v>
      </c>
      <c r="BK2961" s="631"/>
      <c r="BL2961" s="595">
        <f>IF(BH2961=0,0,(BJ2961/BH2961)*100)</f>
        <v>0</v>
      </c>
      <c r="BM2961" s="596"/>
      <c r="BN2961" s="656">
        <f>(AF2961*2)+(AL2961*2)+(AR2961*3)+BD2961</f>
        <v>0</v>
      </c>
      <c r="BO2961" s="657"/>
      <c r="BP2961" s="658"/>
      <c r="BQ2961" s="676">
        <f>IF(BS2961=0,0,50*BR2961/BS2961)</f>
        <v>0</v>
      </c>
      <c r="BR2961" s="662">
        <f>(BN2961*BU$11)+(N2961*BU$12)+(Z2961*BU$13)+(R2961*BU$14)+(X2961*BU$15)+(AB2961*BU$16)</f>
        <v>0</v>
      </c>
      <c r="BS2961" s="662">
        <f>((BB2961-BD2961)*BU$18)+((AV2961-AX2961)*BU$17)+(H2961*BU$19)+(P2961*BU$20)</f>
        <v>0</v>
      </c>
      <c r="BT2961" s="19" t="s">
        <v>75</v>
      </c>
      <c r="BU2961" s="277">
        <f>IF(BQ2956="B",'VALUE POINTS'!L$10,IF('GAME STATS'!BQ2956="C",'VALUE POINTS'!M$10,'VALUE POINTS'!K$10))</f>
        <v>1</v>
      </c>
      <c r="BV2961" s="278"/>
    </row>
    <row r="2962" spans="1:74" ht="23.85" hidden="1" customHeight="1" x14ac:dyDescent="0.35">
      <c r="A2962" s="276"/>
      <c r="B2962" s="571"/>
      <c r="C2962" s="642" t="str">
        <f>IF(ROSTER!D$8="","",ROSTER!D$8)</f>
        <v/>
      </c>
      <c r="D2962" s="643"/>
      <c r="E2962" s="575"/>
      <c r="F2962" s="577"/>
      <c r="G2962" s="583"/>
      <c r="H2962" s="579"/>
      <c r="I2962" s="545"/>
      <c r="J2962" s="544"/>
      <c r="K2962" s="581"/>
      <c r="L2962" s="586"/>
      <c r="M2962" s="587"/>
      <c r="N2962" s="592" t="s">
        <v>16</v>
      </c>
      <c r="O2962" s="603"/>
      <c r="P2962" s="544"/>
      <c r="Q2962" s="581"/>
      <c r="R2962" s="586"/>
      <c r="S2962" s="587"/>
      <c r="T2962" s="592" t="s">
        <v>16</v>
      </c>
      <c r="U2962" s="603"/>
      <c r="V2962" s="311"/>
      <c r="W2962" s="311"/>
      <c r="X2962" s="579"/>
      <c r="Y2962" s="545"/>
      <c r="Z2962" s="544"/>
      <c r="AA2962" s="545"/>
      <c r="AB2962" s="544"/>
      <c r="AC2962" s="545"/>
      <c r="AD2962" s="544"/>
      <c r="AE2962" s="581"/>
      <c r="AF2962" s="586"/>
      <c r="AG2962" s="587"/>
      <c r="AH2962" s="626"/>
      <c r="AI2962" s="627"/>
      <c r="AJ2962" s="544"/>
      <c r="AK2962" s="581"/>
      <c r="AL2962" s="586"/>
      <c r="AM2962" s="587"/>
      <c r="AN2962" s="626"/>
      <c r="AO2962" s="627"/>
      <c r="AP2962" s="544"/>
      <c r="AQ2962" s="581"/>
      <c r="AR2962" s="586"/>
      <c r="AS2962" s="587"/>
      <c r="AT2962" s="626"/>
      <c r="AU2962" s="627"/>
      <c r="AV2962" s="628"/>
      <c r="AW2962" s="629"/>
      <c r="AX2962" s="632"/>
      <c r="AY2962" s="633"/>
      <c r="AZ2962" s="626"/>
      <c r="BA2962" s="627"/>
      <c r="BB2962" s="544"/>
      <c r="BC2962" s="581"/>
      <c r="BD2962" s="586"/>
      <c r="BE2962" s="587"/>
      <c r="BF2962" s="626"/>
      <c r="BG2962" s="627"/>
      <c r="BH2962" s="628"/>
      <c r="BI2962" s="629"/>
      <c r="BJ2962" s="632"/>
      <c r="BK2962" s="633"/>
      <c r="BL2962" s="626"/>
      <c r="BM2962" s="627"/>
      <c r="BN2962" s="678"/>
      <c r="BO2962" s="679"/>
      <c r="BP2962" s="680"/>
      <c r="BQ2962" s="677"/>
      <c r="BR2962" s="663"/>
      <c r="BS2962" s="663"/>
      <c r="BT2962" s="19" t="s">
        <v>76</v>
      </c>
      <c r="BU2962" s="277">
        <f>IF(BQ2956="B",'VALUE POINTS'!L$11,IF('GAME STATS'!BQ2956="C",'VALUE POINTS'!M$11,'VALUE POINTS'!K$11))</f>
        <v>1</v>
      </c>
      <c r="BV2962" s="278"/>
    </row>
    <row r="2963" spans="1:74" ht="21.75" hidden="1" customHeight="1" x14ac:dyDescent="0.35">
      <c r="A2963" s="95"/>
      <c r="B2963" s="570" t="str">
        <f>IF(ROSTER!B$10="","",ROSTER!B$10)</f>
        <v/>
      </c>
      <c r="C2963" s="572" t="str">
        <f>IF(ROSTER!C$10="","",ROSTER!C$10)</f>
        <v/>
      </c>
      <c r="D2963" s="573"/>
      <c r="E2963" s="574"/>
      <c r="F2963" s="576">
        <f>IF(E2963="y",1,IF(E2963="S",1,0))</f>
        <v>0</v>
      </c>
      <c r="G2963" s="582">
        <f>IF(E2963="S",1,0)</f>
        <v>0</v>
      </c>
      <c r="H2963" s="578"/>
      <c r="I2963" s="543"/>
      <c r="J2963" s="542"/>
      <c r="K2963" s="580"/>
      <c r="L2963" s="584"/>
      <c r="M2963" s="585"/>
      <c r="N2963" s="588">
        <f>L2963+J2963</f>
        <v>0</v>
      </c>
      <c r="O2963" s="589"/>
      <c r="P2963" s="542"/>
      <c r="Q2963" s="580"/>
      <c r="R2963" s="584"/>
      <c r="S2963" s="585"/>
      <c r="T2963" s="588">
        <f>R2963-P2963</f>
        <v>0</v>
      </c>
      <c r="U2963" s="589"/>
      <c r="V2963" s="310"/>
      <c r="W2963" s="310"/>
      <c r="X2963" s="578"/>
      <c r="Y2963" s="543"/>
      <c r="Z2963" s="542"/>
      <c r="AA2963" s="543"/>
      <c r="AB2963" s="542"/>
      <c r="AC2963" s="543"/>
      <c r="AD2963" s="542"/>
      <c r="AE2963" s="580"/>
      <c r="AF2963" s="584"/>
      <c r="AG2963" s="585"/>
      <c r="AH2963" s="595">
        <f>IF(AD2963=0,0,(AF2963/AD2963)*100)</f>
        <v>0</v>
      </c>
      <c r="AI2963" s="596"/>
      <c r="AJ2963" s="542"/>
      <c r="AK2963" s="580"/>
      <c r="AL2963" s="584"/>
      <c r="AM2963" s="585"/>
      <c r="AN2963" s="595">
        <f>IF(AJ2963=0,0,(AL2963/AJ2963)*100)</f>
        <v>0</v>
      </c>
      <c r="AO2963" s="596"/>
      <c r="AP2963" s="542"/>
      <c r="AQ2963" s="580"/>
      <c r="AR2963" s="584"/>
      <c r="AS2963" s="585"/>
      <c r="AT2963" s="595">
        <f>IF(AP2963=0,0,(AR2963/AP2963)*100)</f>
        <v>0</v>
      </c>
      <c r="AU2963" s="596"/>
      <c r="AV2963" s="599">
        <f>AD2963+AJ2963+AP2963</f>
        <v>0</v>
      </c>
      <c r="AW2963" s="600"/>
      <c r="AX2963" s="630">
        <f>AF2963+AL2963+AR2963</f>
        <v>0</v>
      </c>
      <c r="AY2963" s="631"/>
      <c r="AZ2963" s="595">
        <f>IF(AV2963=0,0,(AX2963/AV2963)*100)</f>
        <v>0</v>
      </c>
      <c r="BA2963" s="596"/>
      <c r="BB2963" s="542"/>
      <c r="BC2963" s="580"/>
      <c r="BD2963" s="584"/>
      <c r="BE2963" s="585"/>
      <c r="BF2963" s="595">
        <f>IF(BB2963=0,0,(BD2963/BB2963)*100)</f>
        <v>0</v>
      </c>
      <c r="BG2963" s="596"/>
      <c r="BH2963" s="599">
        <f>AV2963+BB2963</f>
        <v>0</v>
      </c>
      <c r="BI2963" s="600"/>
      <c r="BJ2963" s="630">
        <f>AX2963+BD2963</f>
        <v>0</v>
      </c>
      <c r="BK2963" s="631"/>
      <c r="BL2963" s="595">
        <f>IF(BH2963=0,0,(BJ2963/BH2963)*100)</f>
        <v>0</v>
      </c>
      <c r="BM2963" s="596"/>
      <c r="BN2963" s="656">
        <f>(AF2963*2)+(AL2963*2)+(AR2963*3)+BD2963</f>
        <v>0</v>
      </c>
      <c r="BO2963" s="657"/>
      <c r="BP2963" s="658"/>
      <c r="BQ2963" s="676">
        <f>IF(BS2963=0,0,50*BR2963/BS2963)</f>
        <v>0</v>
      </c>
      <c r="BR2963" s="662">
        <f>(BN2963*BU$11)+(N2963*BU$12)+(Z2963*BU$13)+(R2963*BU$14)+(X2963*BU$15)+(AB2963*BU$16)</f>
        <v>0</v>
      </c>
      <c r="BS2963" s="662">
        <f>((BB2963-BD2963)*BU$18)+((AV2963-AX2963)*BU$17)+(H2963*BU$19)+(P2963*BU$20)</f>
        <v>0</v>
      </c>
      <c r="BT2963" s="19" t="s">
        <v>77</v>
      </c>
      <c r="BU2963" s="277">
        <f>IF(BQ2956="B",'VALUE POINTS'!L$12,IF('GAME STATS'!BQ2956="C",'VALUE POINTS'!M$12,'VALUE POINTS'!K$12))</f>
        <v>2</v>
      </c>
      <c r="BV2963" s="278"/>
    </row>
    <row r="2964" spans="1:74" ht="21.75" hidden="1" customHeight="1" x14ac:dyDescent="0.35">
      <c r="A2964" s="95"/>
      <c r="B2964" s="571"/>
      <c r="C2964" s="642" t="str">
        <f>IF(ROSTER!D$10="","",ROSTER!D$10)</f>
        <v/>
      </c>
      <c r="D2964" s="643"/>
      <c r="E2964" s="575"/>
      <c r="F2964" s="577"/>
      <c r="G2964" s="583"/>
      <c r="H2964" s="579"/>
      <c r="I2964" s="545"/>
      <c r="J2964" s="544"/>
      <c r="K2964" s="581"/>
      <c r="L2964" s="586"/>
      <c r="M2964" s="587"/>
      <c r="N2964" s="592" t="s">
        <v>16</v>
      </c>
      <c r="O2964" s="603"/>
      <c r="P2964" s="544"/>
      <c r="Q2964" s="581"/>
      <c r="R2964" s="586"/>
      <c r="S2964" s="587"/>
      <c r="T2964" s="592" t="s">
        <v>16</v>
      </c>
      <c r="U2964" s="603"/>
      <c r="V2964" s="311"/>
      <c r="W2964" s="311"/>
      <c r="X2964" s="579"/>
      <c r="Y2964" s="545"/>
      <c r="Z2964" s="544"/>
      <c r="AA2964" s="545"/>
      <c r="AB2964" s="544"/>
      <c r="AC2964" s="545"/>
      <c r="AD2964" s="544"/>
      <c r="AE2964" s="581"/>
      <c r="AF2964" s="586"/>
      <c r="AG2964" s="587"/>
      <c r="AH2964" s="626"/>
      <c r="AI2964" s="627"/>
      <c r="AJ2964" s="544"/>
      <c r="AK2964" s="581"/>
      <c r="AL2964" s="586"/>
      <c r="AM2964" s="587"/>
      <c r="AN2964" s="626"/>
      <c r="AO2964" s="627"/>
      <c r="AP2964" s="544"/>
      <c r="AQ2964" s="581"/>
      <c r="AR2964" s="586"/>
      <c r="AS2964" s="587"/>
      <c r="AT2964" s="626"/>
      <c r="AU2964" s="627"/>
      <c r="AV2964" s="628"/>
      <c r="AW2964" s="629"/>
      <c r="AX2964" s="632"/>
      <c r="AY2964" s="633"/>
      <c r="AZ2964" s="626"/>
      <c r="BA2964" s="627"/>
      <c r="BB2964" s="544"/>
      <c r="BC2964" s="581"/>
      <c r="BD2964" s="586"/>
      <c r="BE2964" s="587"/>
      <c r="BF2964" s="626"/>
      <c r="BG2964" s="627"/>
      <c r="BH2964" s="628"/>
      <c r="BI2964" s="629"/>
      <c r="BJ2964" s="632"/>
      <c r="BK2964" s="633"/>
      <c r="BL2964" s="626"/>
      <c r="BM2964" s="627"/>
      <c r="BN2964" s="678"/>
      <c r="BO2964" s="679"/>
      <c r="BP2964" s="680"/>
      <c r="BQ2964" s="677"/>
      <c r="BR2964" s="663"/>
      <c r="BS2964" s="663"/>
      <c r="BT2964" s="19" t="s">
        <v>78</v>
      </c>
      <c r="BU2964" s="277">
        <f>IF(BQ2956="B",'VALUE POINTS'!L$13,IF('GAME STATS'!BQ2956="C",'VALUE POINTS'!M$13,'VALUE POINTS'!K$13))</f>
        <v>2</v>
      </c>
      <c r="BV2964" s="278"/>
    </row>
    <row r="2965" spans="1:74" ht="21.75" hidden="1" customHeight="1" x14ac:dyDescent="0.35">
      <c r="A2965" s="95"/>
      <c r="B2965" s="570" t="str">
        <f>IF(ROSTER!B$12="","",ROSTER!B$12)</f>
        <v/>
      </c>
      <c r="C2965" s="572" t="str">
        <f>IF(ROSTER!C$12="","",ROSTER!C$12)</f>
        <v/>
      </c>
      <c r="D2965" s="573"/>
      <c r="E2965" s="574"/>
      <c r="F2965" s="576">
        <f>IF(E2965="y",1,IF(E2965="S",1,0))</f>
        <v>0</v>
      </c>
      <c r="G2965" s="582">
        <f>IF(E2965="S",1,0)</f>
        <v>0</v>
      </c>
      <c r="H2965" s="578"/>
      <c r="I2965" s="543"/>
      <c r="J2965" s="542"/>
      <c r="K2965" s="580"/>
      <c r="L2965" s="584"/>
      <c r="M2965" s="585"/>
      <c r="N2965" s="588">
        <f>L2965+J2965</f>
        <v>0</v>
      </c>
      <c r="O2965" s="589"/>
      <c r="P2965" s="542"/>
      <c r="Q2965" s="580"/>
      <c r="R2965" s="584"/>
      <c r="S2965" s="585"/>
      <c r="T2965" s="588">
        <f>R2965-P2965</f>
        <v>0</v>
      </c>
      <c r="U2965" s="589"/>
      <c r="V2965" s="310"/>
      <c r="W2965" s="310"/>
      <c r="X2965" s="578"/>
      <c r="Y2965" s="543"/>
      <c r="Z2965" s="542"/>
      <c r="AA2965" s="543"/>
      <c r="AB2965" s="542"/>
      <c r="AC2965" s="543"/>
      <c r="AD2965" s="542"/>
      <c r="AE2965" s="580"/>
      <c r="AF2965" s="584"/>
      <c r="AG2965" s="585"/>
      <c r="AH2965" s="595">
        <f>IF(AD2965=0,0,(AF2965/AD2965)*100)</f>
        <v>0</v>
      </c>
      <c r="AI2965" s="596"/>
      <c r="AJ2965" s="542"/>
      <c r="AK2965" s="580"/>
      <c r="AL2965" s="584"/>
      <c r="AM2965" s="585"/>
      <c r="AN2965" s="595">
        <f>IF(AJ2965=0,0,(AL2965/AJ2965)*100)</f>
        <v>0</v>
      </c>
      <c r="AO2965" s="596"/>
      <c r="AP2965" s="542"/>
      <c r="AQ2965" s="580"/>
      <c r="AR2965" s="584"/>
      <c r="AS2965" s="585"/>
      <c r="AT2965" s="595">
        <f>IF(AP2965=0,0,(AR2965/AP2965)*100)</f>
        <v>0</v>
      </c>
      <c r="AU2965" s="596"/>
      <c r="AV2965" s="599">
        <f>AD2965+AJ2965+AP2965</f>
        <v>0</v>
      </c>
      <c r="AW2965" s="600"/>
      <c r="AX2965" s="630">
        <f>AF2965+AL2965+AR2965</f>
        <v>0</v>
      </c>
      <c r="AY2965" s="631"/>
      <c r="AZ2965" s="595">
        <f>IF(AV2965=0,0,(AX2965/AV2965)*100)</f>
        <v>0</v>
      </c>
      <c r="BA2965" s="596"/>
      <c r="BB2965" s="542"/>
      <c r="BC2965" s="580"/>
      <c r="BD2965" s="584"/>
      <c r="BE2965" s="585"/>
      <c r="BF2965" s="595">
        <f>IF(BB2965=0,0,(BD2965/BB2965)*100)</f>
        <v>0</v>
      </c>
      <c r="BG2965" s="596"/>
      <c r="BH2965" s="599">
        <f>AV2965+BB2965</f>
        <v>0</v>
      </c>
      <c r="BI2965" s="600"/>
      <c r="BJ2965" s="630">
        <f>AX2965+BD2965</f>
        <v>0</v>
      </c>
      <c r="BK2965" s="631"/>
      <c r="BL2965" s="595">
        <f>IF(BH2965=0,0,(BJ2965/BH2965)*100)</f>
        <v>0</v>
      </c>
      <c r="BM2965" s="596"/>
      <c r="BN2965" s="656">
        <f>(AF2965*2)+(AL2965*2)+(AR2965*3)+BD2965</f>
        <v>0</v>
      </c>
      <c r="BO2965" s="657"/>
      <c r="BP2965" s="658"/>
      <c r="BQ2965" s="676">
        <f t="shared" ref="BQ2965" si="2878">IF(BS2965=0,0,50*BR2965/BS2965)</f>
        <v>0</v>
      </c>
      <c r="BR2965" s="662">
        <f>(BN2965*BU$11)+(N2965*BU$12)+(Z2965*BU$13)+(R2965*BU$14)+(X2965*BU$15)+(AB2965*BU$16)</f>
        <v>0</v>
      </c>
      <c r="BS2965" s="662">
        <f>((BB2965-BD2965)*BU$18)+((AV2965-AX2965)*BU$17)+(H2965*BU$19)+(P2965*BU$20)</f>
        <v>0</v>
      </c>
      <c r="BT2965" s="19" t="s">
        <v>79</v>
      </c>
      <c r="BU2965" s="277">
        <f>IF(BQ2956="B",'VALUE POINTS'!L$14,IF('GAME STATS'!BQ2956="C",'VALUE POINTS'!M$14,'VALUE POINTS'!K$14))</f>
        <v>2</v>
      </c>
      <c r="BV2965" s="278"/>
    </row>
    <row r="2966" spans="1:74" ht="21.75" hidden="1" customHeight="1" x14ac:dyDescent="0.35">
      <c r="A2966" s="95"/>
      <c r="B2966" s="571"/>
      <c r="C2966" s="642" t="str">
        <f>IF(ROSTER!D$12="","",ROSTER!D$12)</f>
        <v/>
      </c>
      <c r="D2966" s="643"/>
      <c r="E2966" s="575"/>
      <c r="F2966" s="577"/>
      <c r="G2966" s="583"/>
      <c r="H2966" s="579"/>
      <c r="I2966" s="545"/>
      <c r="J2966" s="544"/>
      <c r="K2966" s="581"/>
      <c r="L2966" s="586"/>
      <c r="M2966" s="587"/>
      <c r="N2966" s="592" t="s">
        <v>16</v>
      </c>
      <c r="O2966" s="603"/>
      <c r="P2966" s="544"/>
      <c r="Q2966" s="581"/>
      <c r="R2966" s="586"/>
      <c r="S2966" s="587"/>
      <c r="T2966" s="592" t="s">
        <v>16</v>
      </c>
      <c r="U2966" s="603"/>
      <c r="V2966" s="311"/>
      <c r="W2966" s="311"/>
      <c r="X2966" s="579"/>
      <c r="Y2966" s="545"/>
      <c r="Z2966" s="544"/>
      <c r="AA2966" s="545"/>
      <c r="AB2966" s="544"/>
      <c r="AC2966" s="545"/>
      <c r="AD2966" s="544"/>
      <c r="AE2966" s="581"/>
      <c r="AF2966" s="586"/>
      <c r="AG2966" s="587"/>
      <c r="AH2966" s="626"/>
      <c r="AI2966" s="627"/>
      <c r="AJ2966" s="544"/>
      <c r="AK2966" s="581"/>
      <c r="AL2966" s="586"/>
      <c r="AM2966" s="587"/>
      <c r="AN2966" s="626"/>
      <c r="AO2966" s="627"/>
      <c r="AP2966" s="544"/>
      <c r="AQ2966" s="581"/>
      <c r="AR2966" s="586"/>
      <c r="AS2966" s="587"/>
      <c r="AT2966" s="626"/>
      <c r="AU2966" s="627"/>
      <c r="AV2966" s="628"/>
      <c r="AW2966" s="629"/>
      <c r="AX2966" s="632"/>
      <c r="AY2966" s="633"/>
      <c r="AZ2966" s="626"/>
      <c r="BA2966" s="627"/>
      <c r="BB2966" s="544"/>
      <c r="BC2966" s="581"/>
      <c r="BD2966" s="586"/>
      <c r="BE2966" s="587"/>
      <c r="BF2966" s="626"/>
      <c r="BG2966" s="627"/>
      <c r="BH2966" s="628"/>
      <c r="BI2966" s="629"/>
      <c r="BJ2966" s="632"/>
      <c r="BK2966" s="633"/>
      <c r="BL2966" s="626"/>
      <c r="BM2966" s="627"/>
      <c r="BN2966" s="678"/>
      <c r="BO2966" s="679"/>
      <c r="BP2966" s="680"/>
      <c r="BQ2966" s="677"/>
      <c r="BR2966" s="663"/>
      <c r="BS2966" s="663"/>
      <c r="BT2966" s="19" t="s">
        <v>80</v>
      </c>
      <c r="BU2966" s="277">
        <f>IF(BQ2956="B",'VALUE POINTS'!L$15,IF('GAME STATS'!BQ2956="C",'VALUE POINTS'!M$15,'VALUE POINTS'!K$15))</f>
        <v>2</v>
      </c>
      <c r="BV2966" s="278"/>
    </row>
    <row r="2967" spans="1:74" ht="21.75" hidden="1" customHeight="1" x14ac:dyDescent="0.35">
      <c r="A2967" s="95"/>
      <c r="B2967" s="570" t="str">
        <f>IF(ROSTER!B$14="","",ROSTER!B$14)</f>
        <v/>
      </c>
      <c r="C2967" s="572" t="str">
        <f>IF(ROSTER!C$14="","",ROSTER!C$14)</f>
        <v/>
      </c>
      <c r="D2967" s="573"/>
      <c r="E2967" s="574"/>
      <c r="F2967" s="576">
        <f>IF(E2967="y",1,IF(E2967="S",1,0))</f>
        <v>0</v>
      </c>
      <c r="G2967" s="582">
        <f>IF(E2967="S",1,0)</f>
        <v>0</v>
      </c>
      <c r="H2967" s="578"/>
      <c r="I2967" s="543"/>
      <c r="J2967" s="542"/>
      <c r="K2967" s="580"/>
      <c r="L2967" s="584"/>
      <c r="M2967" s="585"/>
      <c r="N2967" s="588">
        <f>L2967+J2967</f>
        <v>0</v>
      </c>
      <c r="O2967" s="589"/>
      <c r="P2967" s="542"/>
      <c r="Q2967" s="580"/>
      <c r="R2967" s="584"/>
      <c r="S2967" s="585"/>
      <c r="T2967" s="588">
        <f>R2967-P2967</f>
        <v>0</v>
      </c>
      <c r="U2967" s="589"/>
      <c r="V2967" s="310"/>
      <c r="W2967" s="310"/>
      <c r="X2967" s="578"/>
      <c r="Y2967" s="543"/>
      <c r="Z2967" s="542"/>
      <c r="AA2967" s="543"/>
      <c r="AB2967" s="542"/>
      <c r="AC2967" s="543"/>
      <c r="AD2967" s="542"/>
      <c r="AE2967" s="580"/>
      <c r="AF2967" s="584"/>
      <c r="AG2967" s="585"/>
      <c r="AH2967" s="595">
        <f>IF(AD2967=0,0,(AF2967/AD2967)*100)</f>
        <v>0</v>
      </c>
      <c r="AI2967" s="596"/>
      <c r="AJ2967" s="542"/>
      <c r="AK2967" s="580"/>
      <c r="AL2967" s="584"/>
      <c r="AM2967" s="585"/>
      <c r="AN2967" s="595">
        <f>IF(AJ2967=0,0,(AL2967/AJ2967)*100)</f>
        <v>0</v>
      </c>
      <c r="AO2967" s="596"/>
      <c r="AP2967" s="542"/>
      <c r="AQ2967" s="580"/>
      <c r="AR2967" s="584"/>
      <c r="AS2967" s="585"/>
      <c r="AT2967" s="595">
        <f>IF(AP2967=0,0,(AR2967/AP2967)*100)</f>
        <v>0</v>
      </c>
      <c r="AU2967" s="596"/>
      <c r="AV2967" s="599">
        <f>AD2967+AJ2967+AP2967</f>
        <v>0</v>
      </c>
      <c r="AW2967" s="600"/>
      <c r="AX2967" s="630">
        <f>AF2967+AL2967+AR2967</f>
        <v>0</v>
      </c>
      <c r="AY2967" s="631"/>
      <c r="AZ2967" s="595">
        <f>IF(AV2967=0,0,(AX2967/AV2967)*100)</f>
        <v>0</v>
      </c>
      <c r="BA2967" s="596"/>
      <c r="BB2967" s="542"/>
      <c r="BC2967" s="580"/>
      <c r="BD2967" s="584"/>
      <c r="BE2967" s="585"/>
      <c r="BF2967" s="595">
        <f>IF(BB2967=0,0,(BD2967/BB2967)*100)</f>
        <v>0</v>
      </c>
      <c r="BG2967" s="596"/>
      <c r="BH2967" s="599">
        <f>AV2967+BB2967</f>
        <v>0</v>
      </c>
      <c r="BI2967" s="600"/>
      <c r="BJ2967" s="630">
        <f>AX2967+BD2967</f>
        <v>0</v>
      </c>
      <c r="BK2967" s="631"/>
      <c r="BL2967" s="595">
        <f>IF(BH2967=0,0,(BJ2967/BH2967)*100)</f>
        <v>0</v>
      </c>
      <c r="BM2967" s="596"/>
      <c r="BN2967" s="656">
        <f>(AF2967*2)+(AL2967*2)+(AR2967*3)+BD2967</f>
        <v>0</v>
      </c>
      <c r="BO2967" s="657"/>
      <c r="BP2967" s="658"/>
      <c r="BQ2967" s="676">
        <f t="shared" ref="BQ2967" si="2879">IF(BS2967=0,0,50*BR2967/BS2967)</f>
        <v>0</v>
      </c>
      <c r="BR2967" s="662">
        <f>(BN2967*BU$11)+(N2967*BU$12)+(Z2967*BU$13)+(R2967*BU$14)+(X2967*BU$15)+(AB2967*BU$16)</f>
        <v>0</v>
      </c>
      <c r="BS2967" s="662">
        <f>((BB2967-BD2967)*BU$18)+((AV2967-AX2967)*BU$17)+(H2967*BU$19)+(P2967*BU$20)</f>
        <v>0</v>
      </c>
      <c r="BT2967" s="19" t="s">
        <v>81</v>
      </c>
      <c r="BU2967" s="277">
        <f>IF(BQ2956="B",'VALUE POINTS'!L$16,IF('GAME STATS'!BQ2956="C",'VALUE POINTS'!M$16,'VALUE POINTS'!K$16))</f>
        <v>2</v>
      </c>
      <c r="BV2967" s="278"/>
    </row>
    <row r="2968" spans="1:74" ht="21.75" hidden="1" customHeight="1" x14ac:dyDescent="0.35">
      <c r="A2968" s="95"/>
      <c r="B2968" s="571"/>
      <c r="C2968" s="642" t="str">
        <f>IF(ROSTER!D$14="","",ROSTER!D$14)</f>
        <v/>
      </c>
      <c r="D2968" s="643"/>
      <c r="E2968" s="575"/>
      <c r="F2968" s="577"/>
      <c r="G2968" s="583"/>
      <c r="H2968" s="579"/>
      <c r="I2968" s="545"/>
      <c r="J2968" s="544"/>
      <c r="K2968" s="581"/>
      <c r="L2968" s="586"/>
      <c r="M2968" s="587"/>
      <c r="N2968" s="592" t="s">
        <v>16</v>
      </c>
      <c r="O2968" s="603"/>
      <c r="P2968" s="544"/>
      <c r="Q2968" s="581"/>
      <c r="R2968" s="586"/>
      <c r="S2968" s="587"/>
      <c r="T2968" s="592" t="s">
        <v>16</v>
      </c>
      <c r="U2968" s="603"/>
      <c r="V2968" s="311"/>
      <c r="W2968" s="311"/>
      <c r="X2968" s="579"/>
      <c r="Y2968" s="545"/>
      <c r="Z2968" s="544"/>
      <c r="AA2968" s="545"/>
      <c r="AB2968" s="544"/>
      <c r="AC2968" s="545"/>
      <c r="AD2968" s="544"/>
      <c r="AE2968" s="581"/>
      <c r="AF2968" s="586"/>
      <c r="AG2968" s="587"/>
      <c r="AH2968" s="626"/>
      <c r="AI2968" s="627"/>
      <c r="AJ2968" s="544"/>
      <c r="AK2968" s="581"/>
      <c r="AL2968" s="586"/>
      <c r="AM2968" s="587"/>
      <c r="AN2968" s="626"/>
      <c r="AO2968" s="627"/>
      <c r="AP2968" s="544"/>
      <c r="AQ2968" s="581"/>
      <c r="AR2968" s="586"/>
      <c r="AS2968" s="587"/>
      <c r="AT2968" s="626"/>
      <c r="AU2968" s="627"/>
      <c r="AV2968" s="628"/>
      <c r="AW2968" s="629"/>
      <c r="AX2968" s="632"/>
      <c r="AY2968" s="633"/>
      <c r="AZ2968" s="626"/>
      <c r="BA2968" s="627"/>
      <c r="BB2968" s="544"/>
      <c r="BC2968" s="581"/>
      <c r="BD2968" s="586"/>
      <c r="BE2968" s="587"/>
      <c r="BF2968" s="626"/>
      <c r="BG2968" s="627"/>
      <c r="BH2968" s="628"/>
      <c r="BI2968" s="629"/>
      <c r="BJ2968" s="632"/>
      <c r="BK2968" s="633"/>
      <c r="BL2968" s="626"/>
      <c r="BM2968" s="627"/>
      <c r="BN2968" s="678"/>
      <c r="BO2968" s="679"/>
      <c r="BP2968" s="680"/>
      <c r="BQ2968" s="677"/>
      <c r="BR2968" s="663"/>
      <c r="BS2968" s="663"/>
      <c r="BT2968" s="19" t="s">
        <v>82</v>
      </c>
      <c r="BU2968" s="277">
        <f>IF(BQ2956="B",'VALUE POINTS'!L$17,IF('GAME STATS'!BQ2956="C",'VALUE POINTS'!M$17,'VALUE POINTS'!K$17))</f>
        <v>1</v>
      </c>
      <c r="BV2968" s="278"/>
    </row>
    <row r="2969" spans="1:74" ht="21.75" hidden="1" customHeight="1" x14ac:dyDescent="0.35">
      <c r="A2969" s="95"/>
      <c r="B2969" s="570" t="str">
        <f>IF(ROSTER!B$16="","",ROSTER!B$16)</f>
        <v/>
      </c>
      <c r="C2969" s="572" t="str">
        <f>IF(ROSTER!C$16="","",ROSTER!C$16)</f>
        <v/>
      </c>
      <c r="D2969" s="573"/>
      <c r="E2969" s="574"/>
      <c r="F2969" s="576">
        <f>IF(E2969="y",1,IF(E2969="S",1,0))</f>
        <v>0</v>
      </c>
      <c r="G2969" s="582">
        <f>IF(E2969="S",1,0)</f>
        <v>0</v>
      </c>
      <c r="H2969" s="578"/>
      <c r="I2969" s="543"/>
      <c r="J2969" s="542"/>
      <c r="K2969" s="580"/>
      <c r="L2969" s="584"/>
      <c r="M2969" s="585"/>
      <c r="N2969" s="588">
        <f>L2969+J2969</f>
        <v>0</v>
      </c>
      <c r="O2969" s="589"/>
      <c r="P2969" s="542"/>
      <c r="Q2969" s="580"/>
      <c r="R2969" s="584"/>
      <c r="S2969" s="585"/>
      <c r="T2969" s="588">
        <f>R2969-P2969</f>
        <v>0</v>
      </c>
      <c r="U2969" s="589"/>
      <c r="V2969" s="310"/>
      <c r="W2969" s="310"/>
      <c r="X2969" s="578"/>
      <c r="Y2969" s="543"/>
      <c r="Z2969" s="542"/>
      <c r="AA2969" s="543"/>
      <c r="AB2969" s="542"/>
      <c r="AC2969" s="543"/>
      <c r="AD2969" s="542"/>
      <c r="AE2969" s="580"/>
      <c r="AF2969" s="584"/>
      <c r="AG2969" s="585"/>
      <c r="AH2969" s="595">
        <f>IF(AD2969=0,0,(AF2969/AD2969)*100)</f>
        <v>0</v>
      </c>
      <c r="AI2969" s="596"/>
      <c r="AJ2969" s="542"/>
      <c r="AK2969" s="580"/>
      <c r="AL2969" s="584"/>
      <c r="AM2969" s="585"/>
      <c r="AN2969" s="595">
        <f>IF(AJ2969=0,0,(AL2969/AJ2969)*100)</f>
        <v>0</v>
      </c>
      <c r="AO2969" s="596"/>
      <c r="AP2969" s="542"/>
      <c r="AQ2969" s="580"/>
      <c r="AR2969" s="584"/>
      <c r="AS2969" s="585"/>
      <c r="AT2969" s="595">
        <f>IF(AP2969=0,0,(AR2969/AP2969)*100)</f>
        <v>0</v>
      </c>
      <c r="AU2969" s="596"/>
      <c r="AV2969" s="599">
        <f>AD2969+AJ2969+AP2969</f>
        <v>0</v>
      </c>
      <c r="AW2969" s="600"/>
      <c r="AX2969" s="630">
        <f>AF2969+AL2969+AR2969</f>
        <v>0</v>
      </c>
      <c r="AY2969" s="631"/>
      <c r="AZ2969" s="595">
        <f>IF(AV2969=0,0,(AX2969/AV2969)*100)</f>
        <v>0</v>
      </c>
      <c r="BA2969" s="596"/>
      <c r="BB2969" s="542"/>
      <c r="BC2969" s="580"/>
      <c r="BD2969" s="584"/>
      <c r="BE2969" s="585"/>
      <c r="BF2969" s="595">
        <f>IF(BB2969=0,0,(BD2969/BB2969)*100)</f>
        <v>0</v>
      </c>
      <c r="BG2969" s="596"/>
      <c r="BH2969" s="599">
        <f>AV2969+BB2969</f>
        <v>0</v>
      </c>
      <c r="BI2969" s="600"/>
      <c r="BJ2969" s="630">
        <f>AX2969+BD2969</f>
        <v>0</v>
      </c>
      <c r="BK2969" s="631"/>
      <c r="BL2969" s="595">
        <f>IF(BH2969=0,0,(BJ2969/BH2969)*100)</f>
        <v>0</v>
      </c>
      <c r="BM2969" s="596"/>
      <c r="BN2969" s="656">
        <f>(AF2969*2)+(AL2969*2)+(AR2969*3)+BD2969</f>
        <v>0</v>
      </c>
      <c r="BO2969" s="657"/>
      <c r="BP2969" s="658"/>
      <c r="BQ2969" s="676">
        <f t="shared" ref="BQ2969" si="2880">IF(BS2969=0,0,50*BR2969/BS2969)</f>
        <v>0</v>
      </c>
      <c r="BR2969" s="662">
        <f>(BN2969*BU$11)+(N2969*BU$12)+(Z2969*BU$13)+(R2969*BU$14)+(X2969*BU$15)+(AB2969*BU$16)</f>
        <v>0</v>
      </c>
      <c r="BS2969" s="662">
        <f>((BB2969-BD2969)*BU$18)+((AV2969-AX2969)*BU$17)+(H2969*BU$19)+(P2969*BU$20)</f>
        <v>0</v>
      </c>
      <c r="BT2969" s="19" t="s">
        <v>83</v>
      </c>
      <c r="BU2969" s="277">
        <f>IF(BQ2956="B",'VALUE POINTS'!L$18,IF('GAME STATS'!BQ2956="C",'VALUE POINTS'!M$18,'VALUE POINTS'!K$18))</f>
        <v>2</v>
      </c>
      <c r="BV2969" s="278"/>
    </row>
    <row r="2970" spans="1:74" ht="21.75" hidden="1" customHeight="1" x14ac:dyDescent="0.35">
      <c r="A2970" s="95"/>
      <c r="B2970" s="571"/>
      <c r="C2970" s="642" t="str">
        <f>IF(ROSTER!D$16="","",ROSTER!D$16)</f>
        <v/>
      </c>
      <c r="D2970" s="643"/>
      <c r="E2970" s="575"/>
      <c r="F2970" s="577"/>
      <c r="G2970" s="583"/>
      <c r="H2970" s="579"/>
      <c r="I2970" s="545"/>
      <c r="J2970" s="544"/>
      <c r="K2970" s="581"/>
      <c r="L2970" s="586"/>
      <c r="M2970" s="587"/>
      <c r="N2970" s="592" t="s">
        <v>16</v>
      </c>
      <c r="O2970" s="603"/>
      <c r="P2970" s="544"/>
      <c r="Q2970" s="581"/>
      <c r="R2970" s="586"/>
      <c r="S2970" s="587"/>
      <c r="T2970" s="592" t="s">
        <v>16</v>
      </c>
      <c r="U2970" s="603"/>
      <c r="V2970" s="311"/>
      <c r="W2970" s="311"/>
      <c r="X2970" s="579"/>
      <c r="Y2970" s="545"/>
      <c r="Z2970" s="544"/>
      <c r="AA2970" s="545"/>
      <c r="AB2970" s="544"/>
      <c r="AC2970" s="545"/>
      <c r="AD2970" s="544"/>
      <c r="AE2970" s="581"/>
      <c r="AF2970" s="586"/>
      <c r="AG2970" s="587"/>
      <c r="AH2970" s="626"/>
      <c r="AI2970" s="627"/>
      <c r="AJ2970" s="544"/>
      <c r="AK2970" s="581"/>
      <c r="AL2970" s="586"/>
      <c r="AM2970" s="587"/>
      <c r="AN2970" s="626"/>
      <c r="AO2970" s="627"/>
      <c r="AP2970" s="544"/>
      <c r="AQ2970" s="581"/>
      <c r="AR2970" s="586"/>
      <c r="AS2970" s="587"/>
      <c r="AT2970" s="626"/>
      <c r="AU2970" s="627"/>
      <c r="AV2970" s="628"/>
      <c r="AW2970" s="629"/>
      <c r="AX2970" s="632"/>
      <c r="AY2970" s="633"/>
      <c r="AZ2970" s="626"/>
      <c r="BA2970" s="627"/>
      <c r="BB2970" s="544"/>
      <c r="BC2970" s="581"/>
      <c r="BD2970" s="586"/>
      <c r="BE2970" s="587"/>
      <c r="BF2970" s="626"/>
      <c r="BG2970" s="627"/>
      <c r="BH2970" s="628"/>
      <c r="BI2970" s="629"/>
      <c r="BJ2970" s="632"/>
      <c r="BK2970" s="633"/>
      <c r="BL2970" s="626"/>
      <c r="BM2970" s="627"/>
      <c r="BN2970" s="678"/>
      <c r="BO2970" s="679"/>
      <c r="BP2970" s="680"/>
      <c r="BQ2970" s="677"/>
      <c r="BR2970" s="663"/>
      <c r="BS2970" s="663"/>
      <c r="BT2970" s="19" t="s">
        <v>84</v>
      </c>
      <c r="BU2970" s="277">
        <f>IF(BQ2956="B",'VALUE POINTS'!L$19,IF('GAME STATS'!BQ2956="C",'VALUE POINTS'!M$19,'VALUE POINTS'!K$19))</f>
        <v>2</v>
      </c>
      <c r="BV2970" s="278"/>
    </row>
    <row r="2971" spans="1:74" ht="21.75" hidden="1" customHeight="1" x14ac:dyDescent="0.25">
      <c r="A2971" s="95"/>
      <c r="B2971" s="570" t="str">
        <f>IF(ROSTER!B$18="","",ROSTER!B$18)</f>
        <v/>
      </c>
      <c r="C2971" s="572" t="str">
        <f>IF(ROSTER!C$18="","",ROSTER!C$18)</f>
        <v/>
      </c>
      <c r="D2971" s="573"/>
      <c r="E2971" s="574"/>
      <c r="F2971" s="576">
        <f>IF(E2971="y",1,IF(E2971="S",1,0))</f>
        <v>0</v>
      </c>
      <c r="G2971" s="582">
        <f>IF(E2971="S",1,0)</f>
        <v>0</v>
      </c>
      <c r="H2971" s="578"/>
      <c r="I2971" s="543"/>
      <c r="J2971" s="542"/>
      <c r="K2971" s="580"/>
      <c r="L2971" s="584"/>
      <c r="M2971" s="585"/>
      <c r="N2971" s="588">
        <f>L2971+J2971</f>
        <v>0</v>
      </c>
      <c r="O2971" s="589"/>
      <c r="P2971" s="542"/>
      <c r="Q2971" s="580"/>
      <c r="R2971" s="584"/>
      <c r="S2971" s="585"/>
      <c r="T2971" s="588">
        <f>R2971-P2971</f>
        <v>0</v>
      </c>
      <c r="U2971" s="589"/>
      <c r="V2971" s="310"/>
      <c r="W2971" s="310"/>
      <c r="X2971" s="578"/>
      <c r="Y2971" s="543"/>
      <c r="Z2971" s="542"/>
      <c r="AA2971" s="543"/>
      <c r="AB2971" s="542"/>
      <c r="AC2971" s="543"/>
      <c r="AD2971" s="542"/>
      <c r="AE2971" s="580"/>
      <c r="AF2971" s="584"/>
      <c r="AG2971" s="585"/>
      <c r="AH2971" s="595">
        <f>IF(AD2971=0,0,(AF2971/AD2971)*100)</f>
        <v>0</v>
      </c>
      <c r="AI2971" s="596"/>
      <c r="AJ2971" s="542"/>
      <c r="AK2971" s="580"/>
      <c r="AL2971" s="584"/>
      <c r="AM2971" s="585"/>
      <c r="AN2971" s="595">
        <f>IF(AJ2971=0,0,(AL2971/AJ2971)*100)</f>
        <v>0</v>
      </c>
      <c r="AO2971" s="596"/>
      <c r="AP2971" s="542"/>
      <c r="AQ2971" s="580"/>
      <c r="AR2971" s="584"/>
      <c r="AS2971" s="585"/>
      <c r="AT2971" s="595">
        <f>IF(AP2971=0,0,(AR2971/AP2971)*100)</f>
        <v>0</v>
      </c>
      <c r="AU2971" s="596"/>
      <c r="AV2971" s="599">
        <f>AD2971+AJ2971+AP2971</f>
        <v>0</v>
      </c>
      <c r="AW2971" s="600"/>
      <c r="AX2971" s="630">
        <f>AF2971+AL2971+AR2971</f>
        <v>0</v>
      </c>
      <c r="AY2971" s="631"/>
      <c r="AZ2971" s="595">
        <f>IF(AV2971=0,0,(AX2971/AV2971)*100)</f>
        <v>0</v>
      </c>
      <c r="BA2971" s="596"/>
      <c r="BB2971" s="542"/>
      <c r="BC2971" s="580"/>
      <c r="BD2971" s="584"/>
      <c r="BE2971" s="585"/>
      <c r="BF2971" s="595">
        <f>IF(BB2971=0,0,(BD2971/BB2971)*100)</f>
        <v>0</v>
      </c>
      <c r="BG2971" s="596"/>
      <c r="BH2971" s="599">
        <f>AV2971+BB2971</f>
        <v>0</v>
      </c>
      <c r="BI2971" s="600"/>
      <c r="BJ2971" s="630">
        <f>AX2971+BD2971</f>
        <v>0</v>
      </c>
      <c r="BK2971" s="631"/>
      <c r="BL2971" s="595">
        <f>IF(BH2971=0,0,(BJ2971/BH2971)*100)</f>
        <v>0</v>
      </c>
      <c r="BM2971" s="596"/>
      <c r="BN2971" s="656">
        <f>(AF2971*2)+(AL2971*2)+(AR2971*3)+BD2971</f>
        <v>0</v>
      </c>
      <c r="BO2971" s="657"/>
      <c r="BP2971" s="658"/>
      <c r="BQ2971" s="676">
        <f t="shared" ref="BQ2971" si="2881">IF(BS2971=0,0,50*BR2971/BS2971)</f>
        <v>0</v>
      </c>
      <c r="BR2971" s="662">
        <f>(BN2971*BU$11)+(N2971*BU$12)+(Z2971*BU$13)+(R2971*BU$14)+(X2971*BU$15)+(AB2971*BU$16)</f>
        <v>0</v>
      </c>
      <c r="BS2971" s="662">
        <f>((BB2971-BD2971)*BU$18)+((AV2971-AX2971)*BU$17)+(H2971*BU$19)+(P2971*BU$20)</f>
        <v>0</v>
      </c>
      <c r="BT2971" s="15"/>
      <c r="BU2971" s="15"/>
      <c r="BV2971" s="278"/>
    </row>
    <row r="2972" spans="1:74" ht="21.75" hidden="1" customHeight="1" x14ac:dyDescent="0.25">
      <c r="A2972" s="95"/>
      <c r="B2972" s="571"/>
      <c r="C2972" s="642" t="str">
        <f>IF(ROSTER!D$18="","",ROSTER!D$18)</f>
        <v/>
      </c>
      <c r="D2972" s="643"/>
      <c r="E2972" s="575"/>
      <c r="F2972" s="577"/>
      <c r="G2972" s="583"/>
      <c r="H2972" s="579"/>
      <c r="I2972" s="545"/>
      <c r="J2972" s="544"/>
      <c r="K2972" s="581"/>
      <c r="L2972" s="586"/>
      <c r="M2972" s="587"/>
      <c r="N2972" s="592" t="s">
        <v>16</v>
      </c>
      <c r="O2972" s="603"/>
      <c r="P2972" s="544"/>
      <c r="Q2972" s="581"/>
      <c r="R2972" s="586"/>
      <c r="S2972" s="587"/>
      <c r="T2972" s="592" t="s">
        <v>16</v>
      </c>
      <c r="U2972" s="603"/>
      <c r="V2972" s="311"/>
      <c r="W2972" s="311"/>
      <c r="X2972" s="579"/>
      <c r="Y2972" s="545"/>
      <c r="Z2972" s="544"/>
      <c r="AA2972" s="545"/>
      <c r="AB2972" s="544"/>
      <c r="AC2972" s="545"/>
      <c r="AD2972" s="544"/>
      <c r="AE2972" s="581"/>
      <c r="AF2972" s="586"/>
      <c r="AG2972" s="587"/>
      <c r="AH2972" s="626"/>
      <c r="AI2972" s="627"/>
      <c r="AJ2972" s="544"/>
      <c r="AK2972" s="581"/>
      <c r="AL2972" s="586"/>
      <c r="AM2972" s="587"/>
      <c r="AN2972" s="626"/>
      <c r="AO2972" s="627"/>
      <c r="AP2972" s="544"/>
      <c r="AQ2972" s="581"/>
      <c r="AR2972" s="586"/>
      <c r="AS2972" s="587"/>
      <c r="AT2972" s="626"/>
      <c r="AU2972" s="627"/>
      <c r="AV2972" s="628"/>
      <c r="AW2972" s="629"/>
      <c r="AX2972" s="632"/>
      <c r="AY2972" s="633"/>
      <c r="AZ2972" s="626"/>
      <c r="BA2972" s="627"/>
      <c r="BB2972" s="544"/>
      <c r="BC2972" s="581"/>
      <c r="BD2972" s="586"/>
      <c r="BE2972" s="587"/>
      <c r="BF2972" s="626"/>
      <c r="BG2972" s="627"/>
      <c r="BH2972" s="628"/>
      <c r="BI2972" s="629"/>
      <c r="BJ2972" s="632"/>
      <c r="BK2972" s="633"/>
      <c r="BL2972" s="626"/>
      <c r="BM2972" s="627"/>
      <c r="BN2972" s="678"/>
      <c r="BO2972" s="679"/>
      <c r="BP2972" s="680"/>
      <c r="BQ2972" s="677"/>
      <c r="BR2972" s="663"/>
      <c r="BS2972" s="663"/>
      <c r="BT2972" s="15"/>
      <c r="BU2972" s="15"/>
      <c r="BV2972" s="95"/>
    </row>
    <row r="2973" spans="1:74" ht="21.75" hidden="1" customHeight="1" x14ac:dyDescent="0.25">
      <c r="A2973" s="95"/>
      <c r="B2973" s="570" t="str">
        <f>IF(ROSTER!B$20="","",ROSTER!B$20)</f>
        <v/>
      </c>
      <c r="C2973" s="572" t="str">
        <f>IF(ROSTER!C$20="","",ROSTER!C$20)</f>
        <v/>
      </c>
      <c r="D2973" s="573"/>
      <c r="E2973" s="574"/>
      <c r="F2973" s="576">
        <f>IF(E2973="y",1,IF(E2973="S",1,0))</f>
        <v>0</v>
      </c>
      <c r="G2973" s="582">
        <f>IF(E2973="S",1,0)</f>
        <v>0</v>
      </c>
      <c r="H2973" s="578"/>
      <c r="I2973" s="543"/>
      <c r="J2973" s="542"/>
      <c r="K2973" s="580"/>
      <c r="L2973" s="584"/>
      <c r="M2973" s="585"/>
      <c r="N2973" s="588">
        <f>L2973+J2973</f>
        <v>0</v>
      </c>
      <c r="O2973" s="589"/>
      <c r="P2973" s="542"/>
      <c r="Q2973" s="580"/>
      <c r="R2973" s="584"/>
      <c r="S2973" s="585"/>
      <c r="T2973" s="588">
        <f>R2973-P2973</f>
        <v>0</v>
      </c>
      <c r="U2973" s="589"/>
      <c r="V2973" s="310"/>
      <c r="W2973" s="310"/>
      <c r="X2973" s="578"/>
      <c r="Y2973" s="543"/>
      <c r="Z2973" s="542"/>
      <c r="AA2973" s="543"/>
      <c r="AB2973" s="542"/>
      <c r="AC2973" s="543"/>
      <c r="AD2973" s="542"/>
      <c r="AE2973" s="580"/>
      <c r="AF2973" s="584"/>
      <c r="AG2973" s="585"/>
      <c r="AH2973" s="595">
        <f>IF(AD2973=0,0,(AF2973/AD2973)*100)</f>
        <v>0</v>
      </c>
      <c r="AI2973" s="596"/>
      <c r="AJ2973" s="542"/>
      <c r="AK2973" s="580"/>
      <c r="AL2973" s="584"/>
      <c r="AM2973" s="585"/>
      <c r="AN2973" s="595">
        <f>IF(AJ2973=0,0,(AL2973/AJ2973)*100)</f>
        <v>0</v>
      </c>
      <c r="AO2973" s="596"/>
      <c r="AP2973" s="542"/>
      <c r="AQ2973" s="580"/>
      <c r="AR2973" s="584"/>
      <c r="AS2973" s="585"/>
      <c r="AT2973" s="595">
        <f>IF(AP2973=0,0,(AR2973/AP2973)*100)</f>
        <v>0</v>
      </c>
      <c r="AU2973" s="596"/>
      <c r="AV2973" s="599">
        <f>AD2973+AJ2973+AP2973</f>
        <v>0</v>
      </c>
      <c r="AW2973" s="600"/>
      <c r="AX2973" s="630">
        <f>AF2973+AL2973+AR2973</f>
        <v>0</v>
      </c>
      <c r="AY2973" s="631"/>
      <c r="AZ2973" s="595">
        <f>IF(AV2973=0,0,(AX2973/AV2973)*100)</f>
        <v>0</v>
      </c>
      <c r="BA2973" s="596"/>
      <c r="BB2973" s="542"/>
      <c r="BC2973" s="580"/>
      <c r="BD2973" s="584"/>
      <c r="BE2973" s="585"/>
      <c r="BF2973" s="595">
        <f>IF(BB2973=0,0,(BD2973/BB2973)*100)</f>
        <v>0</v>
      </c>
      <c r="BG2973" s="596"/>
      <c r="BH2973" s="599">
        <f>AV2973+BB2973</f>
        <v>0</v>
      </c>
      <c r="BI2973" s="600"/>
      <c r="BJ2973" s="630">
        <f>AX2973+BD2973</f>
        <v>0</v>
      </c>
      <c r="BK2973" s="631"/>
      <c r="BL2973" s="595">
        <f>IF(BH2973=0,0,(BJ2973/BH2973)*100)</f>
        <v>0</v>
      </c>
      <c r="BM2973" s="596"/>
      <c r="BN2973" s="656">
        <f>(AF2973*2)+(AL2973*2)+(AR2973*3)+BD2973</f>
        <v>0</v>
      </c>
      <c r="BO2973" s="657"/>
      <c r="BP2973" s="658"/>
      <c r="BQ2973" s="676">
        <f t="shared" ref="BQ2973" si="2882">IF(BS2973=0,0,50*BR2973/BS2973)</f>
        <v>0</v>
      </c>
      <c r="BR2973" s="662">
        <f>(BN2973*BU$11)+(N2973*BU$12)+(Z2973*BU$13)+(R2973*BU$14)+(X2973*BU$15)+(AB2973*BU$16)</f>
        <v>0</v>
      </c>
      <c r="BS2973" s="662">
        <f>((BB2973-BD2973)*BU$18)+((AV2973-AX2973)*BU$17)+(H2973*BU$19)+(P2973*BU$20)</f>
        <v>0</v>
      </c>
      <c r="BT2973" s="15"/>
      <c r="BU2973" s="15"/>
      <c r="BV2973" s="95"/>
    </row>
    <row r="2974" spans="1:74" ht="21.75" hidden="1" customHeight="1" x14ac:dyDescent="0.25">
      <c r="A2974" s="95"/>
      <c r="B2974" s="571"/>
      <c r="C2974" s="642" t="str">
        <f>IF(ROSTER!D$20="","",ROSTER!D$20)</f>
        <v/>
      </c>
      <c r="D2974" s="643"/>
      <c r="E2974" s="575"/>
      <c r="F2974" s="577"/>
      <c r="G2974" s="583"/>
      <c r="H2974" s="579"/>
      <c r="I2974" s="545"/>
      <c r="J2974" s="544"/>
      <c r="K2974" s="581"/>
      <c r="L2974" s="586"/>
      <c r="M2974" s="587"/>
      <c r="N2974" s="592" t="s">
        <v>16</v>
      </c>
      <c r="O2974" s="603"/>
      <c r="P2974" s="544"/>
      <c r="Q2974" s="581"/>
      <c r="R2974" s="586"/>
      <c r="S2974" s="587"/>
      <c r="T2974" s="592" t="s">
        <v>16</v>
      </c>
      <c r="U2974" s="603"/>
      <c r="V2974" s="311"/>
      <c r="W2974" s="311"/>
      <c r="X2974" s="579"/>
      <c r="Y2974" s="545"/>
      <c r="Z2974" s="544"/>
      <c r="AA2974" s="545"/>
      <c r="AB2974" s="544"/>
      <c r="AC2974" s="545"/>
      <c r="AD2974" s="544"/>
      <c r="AE2974" s="581"/>
      <c r="AF2974" s="586"/>
      <c r="AG2974" s="587"/>
      <c r="AH2974" s="626"/>
      <c r="AI2974" s="627"/>
      <c r="AJ2974" s="544"/>
      <c r="AK2974" s="581"/>
      <c r="AL2974" s="586"/>
      <c r="AM2974" s="587"/>
      <c r="AN2974" s="626"/>
      <c r="AO2974" s="627"/>
      <c r="AP2974" s="544"/>
      <c r="AQ2974" s="581"/>
      <c r="AR2974" s="586"/>
      <c r="AS2974" s="587"/>
      <c r="AT2974" s="626"/>
      <c r="AU2974" s="627"/>
      <c r="AV2974" s="628"/>
      <c r="AW2974" s="629"/>
      <c r="AX2974" s="632"/>
      <c r="AY2974" s="633"/>
      <c r="AZ2974" s="626"/>
      <c r="BA2974" s="627"/>
      <c r="BB2974" s="544"/>
      <c r="BC2974" s="581"/>
      <c r="BD2974" s="586"/>
      <c r="BE2974" s="587"/>
      <c r="BF2974" s="626"/>
      <c r="BG2974" s="627"/>
      <c r="BH2974" s="628"/>
      <c r="BI2974" s="629"/>
      <c r="BJ2974" s="632"/>
      <c r="BK2974" s="633"/>
      <c r="BL2974" s="626"/>
      <c r="BM2974" s="627"/>
      <c r="BN2974" s="678"/>
      <c r="BO2974" s="679"/>
      <c r="BP2974" s="680"/>
      <c r="BQ2974" s="677"/>
      <c r="BR2974" s="663"/>
      <c r="BS2974" s="663"/>
      <c r="BT2974" s="15"/>
      <c r="BU2974" s="15"/>
      <c r="BV2974" s="95"/>
    </row>
    <row r="2975" spans="1:74" ht="21.75" hidden="1" customHeight="1" x14ac:dyDescent="0.25">
      <c r="A2975" s="95"/>
      <c r="B2975" s="570" t="str">
        <f>IF(ROSTER!B$22="","",ROSTER!B$22)</f>
        <v/>
      </c>
      <c r="C2975" s="572" t="str">
        <f>IF(ROSTER!C$22="","",ROSTER!C$22)</f>
        <v/>
      </c>
      <c r="D2975" s="573"/>
      <c r="E2975" s="574"/>
      <c r="F2975" s="576">
        <f>IF(E2975="y",1,IF(E2975="S",1,0))</f>
        <v>0</v>
      </c>
      <c r="G2975" s="582">
        <f>IF(E2975="S",1,0)</f>
        <v>0</v>
      </c>
      <c r="H2975" s="578"/>
      <c r="I2975" s="543"/>
      <c r="J2975" s="542"/>
      <c r="K2975" s="580"/>
      <c r="L2975" s="584"/>
      <c r="M2975" s="585"/>
      <c r="N2975" s="588">
        <f>L2975+J2975</f>
        <v>0</v>
      </c>
      <c r="O2975" s="589"/>
      <c r="P2975" s="542"/>
      <c r="Q2975" s="580"/>
      <c r="R2975" s="584"/>
      <c r="S2975" s="585"/>
      <c r="T2975" s="588">
        <f>R2975-P2975</f>
        <v>0</v>
      </c>
      <c r="U2975" s="589"/>
      <c r="V2975" s="310"/>
      <c r="W2975" s="310"/>
      <c r="X2975" s="578"/>
      <c r="Y2975" s="543"/>
      <c r="Z2975" s="542"/>
      <c r="AA2975" s="543"/>
      <c r="AB2975" s="542"/>
      <c r="AC2975" s="543"/>
      <c r="AD2975" s="542"/>
      <c r="AE2975" s="580"/>
      <c r="AF2975" s="584"/>
      <c r="AG2975" s="585"/>
      <c r="AH2975" s="595">
        <f>IF(AD2975=0,0,(AF2975/AD2975)*100)</f>
        <v>0</v>
      </c>
      <c r="AI2975" s="596"/>
      <c r="AJ2975" s="542"/>
      <c r="AK2975" s="580"/>
      <c r="AL2975" s="584"/>
      <c r="AM2975" s="585"/>
      <c r="AN2975" s="595">
        <f>IF(AJ2975=0,0,(AL2975/AJ2975)*100)</f>
        <v>0</v>
      </c>
      <c r="AO2975" s="596"/>
      <c r="AP2975" s="542"/>
      <c r="AQ2975" s="580"/>
      <c r="AR2975" s="584"/>
      <c r="AS2975" s="585"/>
      <c r="AT2975" s="595">
        <f>IF(AP2975=0,0,(AR2975/AP2975)*100)</f>
        <v>0</v>
      </c>
      <c r="AU2975" s="596"/>
      <c r="AV2975" s="599">
        <f>AD2975+AJ2975+AP2975</f>
        <v>0</v>
      </c>
      <c r="AW2975" s="600"/>
      <c r="AX2975" s="630">
        <f>AF2975+AL2975+AR2975</f>
        <v>0</v>
      </c>
      <c r="AY2975" s="631"/>
      <c r="AZ2975" s="595">
        <f>IF(AV2975=0,0,(AX2975/AV2975)*100)</f>
        <v>0</v>
      </c>
      <c r="BA2975" s="596"/>
      <c r="BB2975" s="542"/>
      <c r="BC2975" s="580"/>
      <c r="BD2975" s="584"/>
      <c r="BE2975" s="585"/>
      <c r="BF2975" s="595">
        <f>IF(BB2975=0,0,(BD2975/BB2975)*100)</f>
        <v>0</v>
      </c>
      <c r="BG2975" s="596"/>
      <c r="BH2975" s="599">
        <f>AV2975+BB2975</f>
        <v>0</v>
      </c>
      <c r="BI2975" s="600"/>
      <c r="BJ2975" s="630">
        <f>AX2975+BD2975</f>
        <v>0</v>
      </c>
      <c r="BK2975" s="631"/>
      <c r="BL2975" s="595">
        <f>IF(BH2975=0,0,(BJ2975/BH2975)*100)</f>
        <v>0</v>
      </c>
      <c r="BM2975" s="596"/>
      <c r="BN2975" s="656">
        <f>(AF2975*2)+(AL2975*2)+(AR2975*3)+BD2975</f>
        <v>0</v>
      </c>
      <c r="BO2975" s="657"/>
      <c r="BP2975" s="658"/>
      <c r="BQ2975" s="676">
        <f t="shared" ref="BQ2975" si="2883">IF(BS2975=0,0,50*BR2975/BS2975)</f>
        <v>0</v>
      </c>
      <c r="BR2975" s="662">
        <f>(BN2975*BU$11)+(N2975*BU$12)+(Z2975*BU$13)+(R2975*BU$14)+(X2975*BU$15)+(AB2975*BU$16)</f>
        <v>0</v>
      </c>
      <c r="BS2975" s="662">
        <f>((BB2975-BD2975)*BU$18)+((AV2975-AX2975)*BU$17)+(H2975*BU$19)+(P2975*BU$20)</f>
        <v>0</v>
      </c>
      <c r="BT2975" s="15"/>
      <c r="BU2975" s="15"/>
      <c r="BV2975" s="95"/>
    </row>
    <row r="2976" spans="1:74" ht="21.75" hidden="1" customHeight="1" x14ac:dyDescent="0.25">
      <c r="A2976" s="95"/>
      <c r="B2976" s="571"/>
      <c r="C2976" s="642" t="str">
        <f>IF(ROSTER!D$22="","",ROSTER!D$22)</f>
        <v/>
      </c>
      <c r="D2976" s="643"/>
      <c r="E2976" s="575"/>
      <c r="F2976" s="577"/>
      <c r="G2976" s="583"/>
      <c r="H2976" s="579"/>
      <c r="I2976" s="545"/>
      <c r="J2976" s="544"/>
      <c r="K2976" s="581"/>
      <c r="L2976" s="586"/>
      <c r="M2976" s="587"/>
      <c r="N2976" s="592" t="s">
        <v>16</v>
      </c>
      <c r="O2976" s="603"/>
      <c r="P2976" s="544"/>
      <c r="Q2976" s="581"/>
      <c r="R2976" s="586"/>
      <c r="S2976" s="587"/>
      <c r="T2976" s="592" t="s">
        <v>16</v>
      </c>
      <c r="U2976" s="603"/>
      <c r="V2976" s="311"/>
      <c r="W2976" s="311"/>
      <c r="X2976" s="579"/>
      <c r="Y2976" s="545"/>
      <c r="Z2976" s="544"/>
      <c r="AA2976" s="545"/>
      <c r="AB2976" s="544"/>
      <c r="AC2976" s="545"/>
      <c r="AD2976" s="544"/>
      <c r="AE2976" s="581"/>
      <c r="AF2976" s="586"/>
      <c r="AG2976" s="587"/>
      <c r="AH2976" s="626"/>
      <c r="AI2976" s="627"/>
      <c r="AJ2976" s="544"/>
      <c r="AK2976" s="581"/>
      <c r="AL2976" s="586"/>
      <c r="AM2976" s="587"/>
      <c r="AN2976" s="626"/>
      <c r="AO2976" s="627"/>
      <c r="AP2976" s="544"/>
      <c r="AQ2976" s="581"/>
      <c r="AR2976" s="586"/>
      <c r="AS2976" s="587"/>
      <c r="AT2976" s="626"/>
      <c r="AU2976" s="627"/>
      <c r="AV2976" s="628"/>
      <c r="AW2976" s="629"/>
      <c r="AX2976" s="632"/>
      <c r="AY2976" s="633"/>
      <c r="AZ2976" s="626"/>
      <c r="BA2976" s="627"/>
      <c r="BB2976" s="544"/>
      <c r="BC2976" s="581"/>
      <c r="BD2976" s="586"/>
      <c r="BE2976" s="587"/>
      <c r="BF2976" s="626"/>
      <c r="BG2976" s="627"/>
      <c r="BH2976" s="628"/>
      <c r="BI2976" s="629"/>
      <c r="BJ2976" s="632"/>
      <c r="BK2976" s="633"/>
      <c r="BL2976" s="626"/>
      <c r="BM2976" s="627"/>
      <c r="BN2976" s="678"/>
      <c r="BO2976" s="679"/>
      <c r="BP2976" s="680"/>
      <c r="BQ2976" s="677"/>
      <c r="BR2976" s="663"/>
      <c r="BS2976" s="663"/>
      <c r="BT2976" s="15"/>
      <c r="BU2976" s="15"/>
      <c r="BV2976" s="95"/>
    </row>
    <row r="2977" spans="1:74" ht="21.75" hidden="1" customHeight="1" x14ac:dyDescent="0.25">
      <c r="A2977" s="95"/>
      <c r="B2977" s="570" t="str">
        <f>IF(ROSTER!B$24="","",ROSTER!B$24)</f>
        <v/>
      </c>
      <c r="C2977" s="572" t="str">
        <f>IF(ROSTER!C$24="","",ROSTER!C$24)</f>
        <v/>
      </c>
      <c r="D2977" s="573"/>
      <c r="E2977" s="574"/>
      <c r="F2977" s="576">
        <f>IF(E2977="y",1,IF(E2977="S",1,0))</f>
        <v>0</v>
      </c>
      <c r="G2977" s="582">
        <f>IF(E2977="S",1,0)</f>
        <v>0</v>
      </c>
      <c r="H2977" s="578"/>
      <c r="I2977" s="543"/>
      <c r="J2977" s="542"/>
      <c r="K2977" s="580"/>
      <c r="L2977" s="584"/>
      <c r="M2977" s="585"/>
      <c r="N2977" s="588">
        <f>L2977+J2977</f>
        <v>0</v>
      </c>
      <c r="O2977" s="589"/>
      <c r="P2977" s="542"/>
      <c r="Q2977" s="580"/>
      <c r="R2977" s="584"/>
      <c r="S2977" s="585"/>
      <c r="T2977" s="588">
        <f>R2977-P2977</f>
        <v>0</v>
      </c>
      <c r="U2977" s="589"/>
      <c r="V2977" s="310"/>
      <c r="W2977" s="310"/>
      <c r="X2977" s="578"/>
      <c r="Y2977" s="543"/>
      <c r="Z2977" s="542"/>
      <c r="AA2977" s="543"/>
      <c r="AB2977" s="542"/>
      <c r="AC2977" s="543"/>
      <c r="AD2977" s="542"/>
      <c r="AE2977" s="580"/>
      <c r="AF2977" s="584"/>
      <c r="AG2977" s="585"/>
      <c r="AH2977" s="595">
        <f>IF(AD2977=0,0,(AF2977/AD2977)*100)</f>
        <v>0</v>
      </c>
      <c r="AI2977" s="596"/>
      <c r="AJ2977" s="542"/>
      <c r="AK2977" s="580"/>
      <c r="AL2977" s="584"/>
      <c r="AM2977" s="585"/>
      <c r="AN2977" s="595">
        <f>IF(AJ2977=0,0,(AL2977/AJ2977)*100)</f>
        <v>0</v>
      </c>
      <c r="AO2977" s="596"/>
      <c r="AP2977" s="542"/>
      <c r="AQ2977" s="580"/>
      <c r="AR2977" s="584"/>
      <c r="AS2977" s="585"/>
      <c r="AT2977" s="595">
        <f>IF(AP2977=0,0,(AR2977/AP2977)*100)</f>
        <v>0</v>
      </c>
      <c r="AU2977" s="596"/>
      <c r="AV2977" s="599">
        <f>AD2977+AJ2977+AP2977</f>
        <v>0</v>
      </c>
      <c r="AW2977" s="600"/>
      <c r="AX2977" s="630">
        <f>AF2977+AL2977+AR2977</f>
        <v>0</v>
      </c>
      <c r="AY2977" s="631"/>
      <c r="AZ2977" s="595">
        <f>IF(AV2977=0,0,(AX2977/AV2977)*100)</f>
        <v>0</v>
      </c>
      <c r="BA2977" s="596"/>
      <c r="BB2977" s="542"/>
      <c r="BC2977" s="580"/>
      <c r="BD2977" s="584"/>
      <c r="BE2977" s="585"/>
      <c r="BF2977" s="595">
        <f>IF(BB2977=0,0,(BD2977/BB2977)*100)</f>
        <v>0</v>
      </c>
      <c r="BG2977" s="596"/>
      <c r="BH2977" s="599">
        <f>AV2977+BB2977</f>
        <v>0</v>
      </c>
      <c r="BI2977" s="600"/>
      <c r="BJ2977" s="630">
        <f>AX2977+BD2977</f>
        <v>0</v>
      </c>
      <c r="BK2977" s="631"/>
      <c r="BL2977" s="595">
        <f>IF(BH2977=0,0,(BJ2977/BH2977)*100)</f>
        <v>0</v>
      </c>
      <c r="BM2977" s="596"/>
      <c r="BN2977" s="656">
        <f>(AF2977*2)+(AL2977*2)+(AR2977*3)+BD2977</f>
        <v>0</v>
      </c>
      <c r="BO2977" s="657"/>
      <c r="BP2977" s="658"/>
      <c r="BQ2977" s="676">
        <f t="shared" ref="BQ2977" si="2884">IF(BS2977=0,0,50*BR2977/BS2977)</f>
        <v>0</v>
      </c>
      <c r="BR2977" s="662">
        <f>(BN2977*BU$11)+(N2977*BU$12)+(Z2977*BU$13)+(R2977*BU$14)+(X2977*BU$15)+(AB2977*BU$16)</f>
        <v>0</v>
      </c>
      <c r="BS2977" s="662">
        <f>((BB2977-BD2977)*BU$18)+((AV2977-AX2977)*BU$17)+(H2977*BU$19)+(P2977*BU$20)</f>
        <v>0</v>
      </c>
      <c r="BT2977" s="15"/>
      <c r="BU2977" s="15"/>
      <c r="BV2977" s="95"/>
    </row>
    <row r="2978" spans="1:74" ht="21.75" hidden="1" customHeight="1" x14ac:dyDescent="0.25">
      <c r="A2978" s="95"/>
      <c r="B2978" s="571"/>
      <c r="C2978" s="642" t="str">
        <f>IF(ROSTER!D$24="","",ROSTER!D$24)</f>
        <v/>
      </c>
      <c r="D2978" s="643"/>
      <c r="E2978" s="575"/>
      <c r="F2978" s="577"/>
      <c r="G2978" s="583"/>
      <c r="H2978" s="579"/>
      <c r="I2978" s="545"/>
      <c r="J2978" s="544"/>
      <c r="K2978" s="581"/>
      <c r="L2978" s="586"/>
      <c r="M2978" s="587"/>
      <c r="N2978" s="592" t="s">
        <v>16</v>
      </c>
      <c r="O2978" s="603"/>
      <c r="P2978" s="544"/>
      <c r="Q2978" s="581"/>
      <c r="R2978" s="586"/>
      <c r="S2978" s="587"/>
      <c r="T2978" s="592" t="s">
        <v>16</v>
      </c>
      <c r="U2978" s="603"/>
      <c r="V2978" s="311"/>
      <c r="W2978" s="311"/>
      <c r="X2978" s="579"/>
      <c r="Y2978" s="545"/>
      <c r="Z2978" s="544"/>
      <c r="AA2978" s="545"/>
      <c r="AB2978" s="544"/>
      <c r="AC2978" s="545"/>
      <c r="AD2978" s="544"/>
      <c r="AE2978" s="581"/>
      <c r="AF2978" s="586"/>
      <c r="AG2978" s="587"/>
      <c r="AH2978" s="626"/>
      <c r="AI2978" s="627"/>
      <c r="AJ2978" s="544"/>
      <c r="AK2978" s="581"/>
      <c r="AL2978" s="586"/>
      <c r="AM2978" s="587"/>
      <c r="AN2978" s="626"/>
      <c r="AO2978" s="627"/>
      <c r="AP2978" s="544"/>
      <c r="AQ2978" s="581"/>
      <c r="AR2978" s="586"/>
      <c r="AS2978" s="587"/>
      <c r="AT2978" s="626"/>
      <c r="AU2978" s="627"/>
      <c r="AV2978" s="628"/>
      <c r="AW2978" s="629"/>
      <c r="AX2978" s="632"/>
      <c r="AY2978" s="633"/>
      <c r="AZ2978" s="626"/>
      <c r="BA2978" s="627"/>
      <c r="BB2978" s="544"/>
      <c r="BC2978" s="581"/>
      <c r="BD2978" s="586"/>
      <c r="BE2978" s="587"/>
      <c r="BF2978" s="626"/>
      <c r="BG2978" s="627"/>
      <c r="BH2978" s="628"/>
      <c r="BI2978" s="629"/>
      <c r="BJ2978" s="632"/>
      <c r="BK2978" s="633"/>
      <c r="BL2978" s="626"/>
      <c r="BM2978" s="627"/>
      <c r="BN2978" s="678"/>
      <c r="BO2978" s="679"/>
      <c r="BP2978" s="680"/>
      <c r="BQ2978" s="677"/>
      <c r="BR2978" s="663"/>
      <c r="BS2978" s="663"/>
      <c r="BT2978" s="15"/>
      <c r="BU2978" s="15"/>
      <c r="BV2978" s="95"/>
    </row>
    <row r="2979" spans="1:74" ht="21.75" hidden="1" customHeight="1" x14ac:dyDescent="0.25">
      <c r="A2979" s="95"/>
      <c r="B2979" s="570" t="str">
        <f>IF(ROSTER!B$26="","",ROSTER!B$26)</f>
        <v/>
      </c>
      <c r="C2979" s="572" t="str">
        <f>IF(ROSTER!C$26="","",ROSTER!C$26)</f>
        <v/>
      </c>
      <c r="D2979" s="573"/>
      <c r="E2979" s="574"/>
      <c r="F2979" s="576">
        <f>IF(E2979="y",1,IF(E2979="S",1,0))</f>
        <v>0</v>
      </c>
      <c r="G2979" s="582">
        <f>IF(E2979="S",1,0)</f>
        <v>0</v>
      </c>
      <c r="H2979" s="578"/>
      <c r="I2979" s="543"/>
      <c r="J2979" s="542"/>
      <c r="K2979" s="580"/>
      <c r="L2979" s="584"/>
      <c r="M2979" s="585"/>
      <c r="N2979" s="588">
        <f>L2979+J2979</f>
        <v>0</v>
      </c>
      <c r="O2979" s="589"/>
      <c r="P2979" s="542"/>
      <c r="Q2979" s="580"/>
      <c r="R2979" s="584"/>
      <c r="S2979" s="585"/>
      <c r="T2979" s="588">
        <f>R2979-P2979</f>
        <v>0</v>
      </c>
      <c r="U2979" s="589"/>
      <c r="V2979" s="310"/>
      <c r="W2979" s="310"/>
      <c r="X2979" s="578"/>
      <c r="Y2979" s="543"/>
      <c r="Z2979" s="542"/>
      <c r="AA2979" s="543"/>
      <c r="AB2979" s="542"/>
      <c r="AC2979" s="543"/>
      <c r="AD2979" s="542"/>
      <c r="AE2979" s="580"/>
      <c r="AF2979" s="584"/>
      <c r="AG2979" s="585"/>
      <c r="AH2979" s="595">
        <f>IF(AD2979=0,0,(AF2979/AD2979)*100)</f>
        <v>0</v>
      </c>
      <c r="AI2979" s="596"/>
      <c r="AJ2979" s="542"/>
      <c r="AK2979" s="580"/>
      <c r="AL2979" s="584"/>
      <c r="AM2979" s="585"/>
      <c r="AN2979" s="595">
        <f>IF(AJ2979=0,0,(AL2979/AJ2979)*100)</f>
        <v>0</v>
      </c>
      <c r="AO2979" s="596"/>
      <c r="AP2979" s="542"/>
      <c r="AQ2979" s="580"/>
      <c r="AR2979" s="584"/>
      <c r="AS2979" s="585"/>
      <c r="AT2979" s="595">
        <f>IF(AP2979=0,0,(AR2979/AP2979)*100)</f>
        <v>0</v>
      </c>
      <c r="AU2979" s="596"/>
      <c r="AV2979" s="599">
        <f>AD2979+AJ2979+AP2979</f>
        <v>0</v>
      </c>
      <c r="AW2979" s="600"/>
      <c r="AX2979" s="630">
        <f>AF2979+AL2979+AR2979</f>
        <v>0</v>
      </c>
      <c r="AY2979" s="631"/>
      <c r="AZ2979" s="595">
        <f>IF(AV2979=0,0,(AX2979/AV2979)*100)</f>
        <v>0</v>
      </c>
      <c r="BA2979" s="596"/>
      <c r="BB2979" s="542"/>
      <c r="BC2979" s="580"/>
      <c r="BD2979" s="584"/>
      <c r="BE2979" s="585"/>
      <c r="BF2979" s="595">
        <f>IF(BB2979=0,0,(BD2979/BB2979)*100)</f>
        <v>0</v>
      </c>
      <c r="BG2979" s="596"/>
      <c r="BH2979" s="599">
        <f>AV2979+BB2979</f>
        <v>0</v>
      </c>
      <c r="BI2979" s="600"/>
      <c r="BJ2979" s="630">
        <f>AX2979+BD2979</f>
        <v>0</v>
      </c>
      <c r="BK2979" s="631"/>
      <c r="BL2979" s="595">
        <f>IF(BH2979=0,0,(BJ2979/BH2979)*100)</f>
        <v>0</v>
      </c>
      <c r="BM2979" s="596"/>
      <c r="BN2979" s="656">
        <f>(AF2979*2)+(AL2979*2)+(AR2979*3)+BD2979</f>
        <v>0</v>
      </c>
      <c r="BO2979" s="657"/>
      <c r="BP2979" s="658"/>
      <c r="BQ2979" s="676">
        <f t="shared" ref="BQ2979" si="2885">IF(BS2979=0,0,50*BR2979/BS2979)</f>
        <v>0</v>
      </c>
      <c r="BR2979" s="662">
        <f>(BN2979*BU$11)+(N2979*BU$12)+(Z2979*BU$13)+(R2979*BU$14)+(X2979*BU$15)+(AB2979*BU$16)</f>
        <v>0</v>
      </c>
      <c r="BS2979" s="662">
        <f>((BB2979-BD2979)*BU$18)+((AV2979-AX2979)*BU$17)+(H2979*BU$19)+(P2979*BU$20)</f>
        <v>0</v>
      </c>
      <c r="BT2979" s="15"/>
      <c r="BU2979" s="15"/>
      <c r="BV2979" s="95"/>
    </row>
    <row r="2980" spans="1:74" ht="21.75" hidden="1" customHeight="1" x14ac:dyDescent="0.25">
      <c r="A2980" s="95"/>
      <c r="B2980" s="571"/>
      <c r="C2980" s="642" t="str">
        <f>IF(ROSTER!D$26="","",ROSTER!D$26)</f>
        <v/>
      </c>
      <c r="D2980" s="643"/>
      <c r="E2980" s="575"/>
      <c r="F2980" s="577"/>
      <c r="G2980" s="583"/>
      <c r="H2980" s="579"/>
      <c r="I2980" s="545"/>
      <c r="J2980" s="544"/>
      <c r="K2980" s="581"/>
      <c r="L2980" s="586"/>
      <c r="M2980" s="587"/>
      <c r="N2980" s="592" t="s">
        <v>16</v>
      </c>
      <c r="O2980" s="603"/>
      <c r="P2980" s="544"/>
      <c r="Q2980" s="581"/>
      <c r="R2980" s="586"/>
      <c r="S2980" s="587"/>
      <c r="T2980" s="592" t="s">
        <v>16</v>
      </c>
      <c r="U2980" s="603"/>
      <c r="V2980" s="311"/>
      <c r="W2980" s="311"/>
      <c r="X2980" s="579"/>
      <c r="Y2980" s="545"/>
      <c r="Z2980" s="544"/>
      <c r="AA2980" s="545"/>
      <c r="AB2980" s="544"/>
      <c r="AC2980" s="545"/>
      <c r="AD2980" s="544"/>
      <c r="AE2980" s="581"/>
      <c r="AF2980" s="586"/>
      <c r="AG2980" s="587"/>
      <c r="AH2980" s="626"/>
      <c r="AI2980" s="627"/>
      <c r="AJ2980" s="544"/>
      <c r="AK2980" s="581"/>
      <c r="AL2980" s="586"/>
      <c r="AM2980" s="587"/>
      <c r="AN2980" s="626"/>
      <c r="AO2980" s="627"/>
      <c r="AP2980" s="544"/>
      <c r="AQ2980" s="581"/>
      <c r="AR2980" s="586"/>
      <c r="AS2980" s="587"/>
      <c r="AT2980" s="626"/>
      <c r="AU2980" s="627"/>
      <c r="AV2980" s="628"/>
      <c r="AW2980" s="629"/>
      <c r="AX2980" s="632"/>
      <c r="AY2980" s="633"/>
      <c r="AZ2980" s="626"/>
      <c r="BA2980" s="627"/>
      <c r="BB2980" s="544"/>
      <c r="BC2980" s="581"/>
      <c r="BD2980" s="586"/>
      <c r="BE2980" s="587"/>
      <c r="BF2980" s="626"/>
      <c r="BG2980" s="627"/>
      <c r="BH2980" s="628"/>
      <c r="BI2980" s="629"/>
      <c r="BJ2980" s="632"/>
      <c r="BK2980" s="633"/>
      <c r="BL2980" s="626"/>
      <c r="BM2980" s="627"/>
      <c r="BN2980" s="678"/>
      <c r="BO2980" s="679"/>
      <c r="BP2980" s="680"/>
      <c r="BQ2980" s="677"/>
      <c r="BR2980" s="663"/>
      <c r="BS2980" s="663"/>
      <c r="BT2980" s="15"/>
      <c r="BU2980" s="15"/>
      <c r="BV2980" s="95"/>
    </row>
    <row r="2981" spans="1:74" ht="21.75" hidden="1" customHeight="1" x14ac:dyDescent="0.25">
      <c r="A2981" s="95"/>
      <c r="B2981" s="570" t="str">
        <f>IF(ROSTER!B$28="","",ROSTER!B$28)</f>
        <v/>
      </c>
      <c r="C2981" s="572" t="str">
        <f>IF(ROSTER!C$28="","",ROSTER!C$28)</f>
        <v/>
      </c>
      <c r="D2981" s="573"/>
      <c r="E2981" s="574"/>
      <c r="F2981" s="576">
        <f>IF(E2981="y",1,IF(E2981="S",1,0))</f>
        <v>0</v>
      </c>
      <c r="G2981" s="582">
        <f>IF(E2981="S",1,0)</f>
        <v>0</v>
      </c>
      <c r="H2981" s="578"/>
      <c r="I2981" s="543"/>
      <c r="J2981" s="542"/>
      <c r="K2981" s="580"/>
      <c r="L2981" s="584"/>
      <c r="M2981" s="585"/>
      <c r="N2981" s="588">
        <f>L2981+J2981</f>
        <v>0</v>
      </c>
      <c r="O2981" s="589"/>
      <c r="P2981" s="542"/>
      <c r="Q2981" s="580"/>
      <c r="R2981" s="584"/>
      <c r="S2981" s="585"/>
      <c r="T2981" s="588">
        <f>R2981-P2981</f>
        <v>0</v>
      </c>
      <c r="U2981" s="589"/>
      <c r="V2981" s="310"/>
      <c r="W2981" s="310"/>
      <c r="X2981" s="578"/>
      <c r="Y2981" s="543"/>
      <c r="Z2981" s="542"/>
      <c r="AA2981" s="543"/>
      <c r="AB2981" s="542"/>
      <c r="AC2981" s="543"/>
      <c r="AD2981" s="542"/>
      <c r="AE2981" s="580"/>
      <c r="AF2981" s="584"/>
      <c r="AG2981" s="585"/>
      <c r="AH2981" s="595">
        <f>IF(AD2981=0,0,(AF2981/AD2981)*100)</f>
        <v>0</v>
      </c>
      <c r="AI2981" s="596"/>
      <c r="AJ2981" s="542"/>
      <c r="AK2981" s="580"/>
      <c r="AL2981" s="584"/>
      <c r="AM2981" s="585"/>
      <c r="AN2981" s="595">
        <f>IF(AJ2981=0,0,(AL2981/AJ2981)*100)</f>
        <v>0</v>
      </c>
      <c r="AO2981" s="596"/>
      <c r="AP2981" s="542"/>
      <c r="AQ2981" s="580"/>
      <c r="AR2981" s="584"/>
      <c r="AS2981" s="585"/>
      <c r="AT2981" s="595">
        <f>IF(AP2981=0,0,(AR2981/AP2981)*100)</f>
        <v>0</v>
      </c>
      <c r="AU2981" s="596"/>
      <c r="AV2981" s="599">
        <f>AD2981+AJ2981+AP2981</f>
        <v>0</v>
      </c>
      <c r="AW2981" s="600"/>
      <c r="AX2981" s="630">
        <f>AF2981+AL2981+AR2981</f>
        <v>0</v>
      </c>
      <c r="AY2981" s="631"/>
      <c r="AZ2981" s="595">
        <f>IF(AV2981=0,0,(AX2981/AV2981)*100)</f>
        <v>0</v>
      </c>
      <c r="BA2981" s="596"/>
      <c r="BB2981" s="542"/>
      <c r="BC2981" s="580"/>
      <c r="BD2981" s="584"/>
      <c r="BE2981" s="585"/>
      <c r="BF2981" s="595">
        <f>IF(BB2981=0,0,(BD2981/BB2981)*100)</f>
        <v>0</v>
      </c>
      <c r="BG2981" s="596"/>
      <c r="BH2981" s="599">
        <f>AV2981+BB2981</f>
        <v>0</v>
      </c>
      <c r="BI2981" s="600"/>
      <c r="BJ2981" s="630">
        <f>AX2981+BD2981</f>
        <v>0</v>
      </c>
      <c r="BK2981" s="631"/>
      <c r="BL2981" s="595">
        <f>IF(BH2981=0,0,(BJ2981/BH2981)*100)</f>
        <v>0</v>
      </c>
      <c r="BM2981" s="596"/>
      <c r="BN2981" s="656">
        <f>(AF2981*2)+(AL2981*2)+(AR2981*3)+BD2981</f>
        <v>0</v>
      </c>
      <c r="BO2981" s="657"/>
      <c r="BP2981" s="658"/>
      <c r="BQ2981" s="676">
        <f t="shared" ref="BQ2981" si="2886">IF(BS2981=0,0,50*BR2981/BS2981)</f>
        <v>0</v>
      </c>
      <c r="BR2981" s="662">
        <f>(BN2981*BU$11)+(N2981*BU$12)+(Z2981*BU$13)+(R2981*BU$14)+(X2981*BU$15)+(AB2981*BU$16)</f>
        <v>0</v>
      </c>
      <c r="BS2981" s="662">
        <f>((BB2981-BD2981)*BU$18)+((AV2981-AX2981)*BU$17)+(H2981*BU$19)+(P2981*BU$20)</f>
        <v>0</v>
      </c>
      <c r="BT2981" s="15"/>
      <c r="BU2981" s="15"/>
      <c r="BV2981" s="95"/>
    </row>
    <row r="2982" spans="1:74" ht="21.75" hidden="1" customHeight="1" x14ac:dyDescent="0.25">
      <c r="A2982" s="95"/>
      <c r="B2982" s="571"/>
      <c r="C2982" s="642" t="str">
        <f>IF(ROSTER!D$28="","",ROSTER!D$28)</f>
        <v/>
      </c>
      <c r="D2982" s="643"/>
      <c r="E2982" s="575"/>
      <c r="F2982" s="577"/>
      <c r="G2982" s="583"/>
      <c r="H2982" s="579"/>
      <c r="I2982" s="545"/>
      <c r="J2982" s="544"/>
      <c r="K2982" s="581"/>
      <c r="L2982" s="586"/>
      <c r="M2982" s="587"/>
      <c r="N2982" s="592" t="s">
        <v>16</v>
      </c>
      <c r="O2982" s="603"/>
      <c r="P2982" s="544"/>
      <c r="Q2982" s="581"/>
      <c r="R2982" s="586"/>
      <c r="S2982" s="587"/>
      <c r="T2982" s="592" t="s">
        <v>16</v>
      </c>
      <c r="U2982" s="603"/>
      <c r="V2982" s="311"/>
      <c r="W2982" s="311"/>
      <c r="X2982" s="579"/>
      <c r="Y2982" s="545"/>
      <c r="Z2982" s="544"/>
      <c r="AA2982" s="545"/>
      <c r="AB2982" s="544"/>
      <c r="AC2982" s="545"/>
      <c r="AD2982" s="544"/>
      <c r="AE2982" s="581"/>
      <c r="AF2982" s="586"/>
      <c r="AG2982" s="587"/>
      <c r="AH2982" s="626"/>
      <c r="AI2982" s="627"/>
      <c r="AJ2982" s="544"/>
      <c r="AK2982" s="581"/>
      <c r="AL2982" s="586"/>
      <c r="AM2982" s="587"/>
      <c r="AN2982" s="626"/>
      <c r="AO2982" s="627"/>
      <c r="AP2982" s="544"/>
      <c r="AQ2982" s="581"/>
      <c r="AR2982" s="586"/>
      <c r="AS2982" s="587"/>
      <c r="AT2982" s="626"/>
      <c r="AU2982" s="627"/>
      <c r="AV2982" s="628"/>
      <c r="AW2982" s="629"/>
      <c r="AX2982" s="632"/>
      <c r="AY2982" s="633"/>
      <c r="AZ2982" s="626"/>
      <c r="BA2982" s="627"/>
      <c r="BB2982" s="544"/>
      <c r="BC2982" s="581"/>
      <c r="BD2982" s="586"/>
      <c r="BE2982" s="587"/>
      <c r="BF2982" s="626"/>
      <c r="BG2982" s="627"/>
      <c r="BH2982" s="628"/>
      <c r="BI2982" s="629"/>
      <c r="BJ2982" s="632"/>
      <c r="BK2982" s="633"/>
      <c r="BL2982" s="626"/>
      <c r="BM2982" s="627"/>
      <c r="BN2982" s="678"/>
      <c r="BO2982" s="679"/>
      <c r="BP2982" s="680"/>
      <c r="BQ2982" s="677"/>
      <c r="BR2982" s="663"/>
      <c r="BS2982" s="663"/>
      <c r="BT2982" s="15"/>
      <c r="BU2982" s="15"/>
      <c r="BV2982" s="95"/>
    </row>
    <row r="2983" spans="1:74" ht="21.75" hidden="1" customHeight="1" x14ac:dyDescent="0.25">
      <c r="A2983" s="95"/>
      <c r="B2983" s="570" t="str">
        <f>IF(ROSTER!B$30="","",ROSTER!B$30)</f>
        <v/>
      </c>
      <c r="C2983" s="572" t="str">
        <f>IF(ROSTER!C$30="","",ROSTER!C$30)</f>
        <v/>
      </c>
      <c r="D2983" s="573"/>
      <c r="E2983" s="574"/>
      <c r="F2983" s="576">
        <f>IF(E2983="y",1,IF(E2983="S",1,0))</f>
        <v>0</v>
      </c>
      <c r="G2983" s="582">
        <f>IF(E2983="S",1,0)</f>
        <v>0</v>
      </c>
      <c r="H2983" s="578"/>
      <c r="I2983" s="543"/>
      <c r="J2983" s="542"/>
      <c r="K2983" s="580"/>
      <c r="L2983" s="584"/>
      <c r="M2983" s="585"/>
      <c r="N2983" s="588">
        <f>L2983+J2983</f>
        <v>0</v>
      </c>
      <c r="O2983" s="589"/>
      <c r="P2983" s="542"/>
      <c r="Q2983" s="580"/>
      <c r="R2983" s="584"/>
      <c r="S2983" s="585"/>
      <c r="T2983" s="588">
        <f>R2983-P2983</f>
        <v>0</v>
      </c>
      <c r="U2983" s="589"/>
      <c r="V2983" s="310"/>
      <c r="W2983" s="310"/>
      <c r="X2983" s="578"/>
      <c r="Y2983" s="543"/>
      <c r="Z2983" s="542"/>
      <c r="AA2983" s="543"/>
      <c r="AB2983" s="542"/>
      <c r="AC2983" s="543"/>
      <c r="AD2983" s="542"/>
      <c r="AE2983" s="580"/>
      <c r="AF2983" s="584"/>
      <c r="AG2983" s="585"/>
      <c r="AH2983" s="595">
        <f>IF(AD2983=0,0,(AF2983/AD2983)*100)</f>
        <v>0</v>
      </c>
      <c r="AI2983" s="596"/>
      <c r="AJ2983" s="542"/>
      <c r="AK2983" s="580"/>
      <c r="AL2983" s="584"/>
      <c r="AM2983" s="585"/>
      <c r="AN2983" s="595">
        <f>IF(AJ2983=0,0,(AL2983/AJ2983)*100)</f>
        <v>0</v>
      </c>
      <c r="AO2983" s="596"/>
      <c r="AP2983" s="542"/>
      <c r="AQ2983" s="580"/>
      <c r="AR2983" s="584"/>
      <c r="AS2983" s="585"/>
      <c r="AT2983" s="595">
        <f>IF(AP2983=0,0,(AR2983/AP2983)*100)</f>
        <v>0</v>
      </c>
      <c r="AU2983" s="596"/>
      <c r="AV2983" s="599">
        <f>AD2983+AJ2983+AP2983</f>
        <v>0</v>
      </c>
      <c r="AW2983" s="600"/>
      <c r="AX2983" s="630">
        <f>AF2983+AL2983+AR2983</f>
        <v>0</v>
      </c>
      <c r="AY2983" s="631"/>
      <c r="AZ2983" s="595">
        <f>IF(AV2983=0,0,(AX2983/AV2983)*100)</f>
        <v>0</v>
      </c>
      <c r="BA2983" s="596"/>
      <c r="BB2983" s="542"/>
      <c r="BC2983" s="580"/>
      <c r="BD2983" s="584"/>
      <c r="BE2983" s="585"/>
      <c r="BF2983" s="595">
        <f>IF(BB2983=0,0,(BD2983/BB2983)*100)</f>
        <v>0</v>
      </c>
      <c r="BG2983" s="596"/>
      <c r="BH2983" s="599">
        <f>AV2983+BB2983</f>
        <v>0</v>
      </c>
      <c r="BI2983" s="600"/>
      <c r="BJ2983" s="630">
        <f>AX2983+BD2983</f>
        <v>0</v>
      </c>
      <c r="BK2983" s="631"/>
      <c r="BL2983" s="595">
        <f>IF(BH2983=0,0,(BJ2983/BH2983)*100)</f>
        <v>0</v>
      </c>
      <c r="BM2983" s="596"/>
      <c r="BN2983" s="656">
        <f>(AF2983*2)+(AL2983*2)+(AR2983*3)+BD2983</f>
        <v>0</v>
      </c>
      <c r="BO2983" s="657"/>
      <c r="BP2983" s="658"/>
      <c r="BQ2983" s="676">
        <f t="shared" ref="BQ2983" si="2887">IF(BS2983=0,0,50*BR2983/BS2983)</f>
        <v>0</v>
      </c>
      <c r="BR2983" s="662">
        <f>(BN2983*BU$11)+(N2983*BU$12)+(Z2983*BU$13)+(R2983*BU$14)+(X2983*BU$15)+(AB2983*BU$16)</f>
        <v>0</v>
      </c>
      <c r="BS2983" s="662">
        <f>((BB2983-BD2983)*BU$18)+((AV2983-AX2983)*BU$17)+(H2983*BU$19)+(P2983*BU$20)</f>
        <v>0</v>
      </c>
      <c r="BT2983" s="15"/>
      <c r="BU2983" s="15"/>
      <c r="BV2983" s="95"/>
    </row>
    <row r="2984" spans="1:74" ht="21.75" hidden="1" customHeight="1" x14ac:dyDescent="0.25">
      <c r="A2984" s="95"/>
      <c r="B2984" s="571"/>
      <c r="C2984" s="642" t="str">
        <f>IF(ROSTER!D$30="","",ROSTER!D$30)</f>
        <v/>
      </c>
      <c r="D2984" s="643"/>
      <c r="E2984" s="575"/>
      <c r="F2984" s="577"/>
      <c r="G2984" s="583"/>
      <c r="H2984" s="579"/>
      <c r="I2984" s="545"/>
      <c r="J2984" s="544"/>
      <c r="K2984" s="581"/>
      <c r="L2984" s="586"/>
      <c r="M2984" s="587"/>
      <c r="N2984" s="592" t="s">
        <v>16</v>
      </c>
      <c r="O2984" s="603"/>
      <c r="P2984" s="544"/>
      <c r="Q2984" s="581"/>
      <c r="R2984" s="586"/>
      <c r="S2984" s="587"/>
      <c r="T2984" s="592" t="s">
        <v>16</v>
      </c>
      <c r="U2984" s="603"/>
      <c r="V2984" s="311"/>
      <c r="W2984" s="311"/>
      <c r="X2984" s="579"/>
      <c r="Y2984" s="545"/>
      <c r="Z2984" s="544"/>
      <c r="AA2984" s="545"/>
      <c r="AB2984" s="544"/>
      <c r="AC2984" s="545"/>
      <c r="AD2984" s="544"/>
      <c r="AE2984" s="581"/>
      <c r="AF2984" s="586"/>
      <c r="AG2984" s="587"/>
      <c r="AH2984" s="626"/>
      <c r="AI2984" s="627"/>
      <c r="AJ2984" s="544"/>
      <c r="AK2984" s="581"/>
      <c r="AL2984" s="586"/>
      <c r="AM2984" s="587"/>
      <c r="AN2984" s="626"/>
      <c r="AO2984" s="627"/>
      <c r="AP2984" s="544"/>
      <c r="AQ2984" s="581"/>
      <c r="AR2984" s="586"/>
      <c r="AS2984" s="587"/>
      <c r="AT2984" s="626"/>
      <c r="AU2984" s="627"/>
      <c r="AV2984" s="628"/>
      <c r="AW2984" s="629"/>
      <c r="AX2984" s="632"/>
      <c r="AY2984" s="633"/>
      <c r="AZ2984" s="626"/>
      <c r="BA2984" s="627"/>
      <c r="BB2984" s="544"/>
      <c r="BC2984" s="581"/>
      <c r="BD2984" s="586"/>
      <c r="BE2984" s="587"/>
      <c r="BF2984" s="626"/>
      <c r="BG2984" s="627"/>
      <c r="BH2984" s="628"/>
      <c r="BI2984" s="629"/>
      <c r="BJ2984" s="632"/>
      <c r="BK2984" s="633"/>
      <c r="BL2984" s="626"/>
      <c r="BM2984" s="627"/>
      <c r="BN2984" s="678"/>
      <c r="BO2984" s="679"/>
      <c r="BP2984" s="680"/>
      <c r="BQ2984" s="677"/>
      <c r="BR2984" s="663"/>
      <c r="BS2984" s="663"/>
      <c r="BT2984" s="15"/>
      <c r="BU2984" s="15"/>
      <c r="BV2984" s="95"/>
    </row>
    <row r="2985" spans="1:74" ht="21.75" hidden="1" customHeight="1" x14ac:dyDescent="0.25">
      <c r="A2985" s="95"/>
      <c r="B2985" s="570" t="str">
        <f>IF(ROSTER!B$32="","",ROSTER!B$32)</f>
        <v/>
      </c>
      <c r="C2985" s="572" t="str">
        <f>IF(ROSTER!C$32="","",ROSTER!C$32)</f>
        <v/>
      </c>
      <c r="D2985" s="573"/>
      <c r="E2985" s="574"/>
      <c r="F2985" s="576">
        <f>IF(E2985="y",1,IF(E2985="S",1,0))</f>
        <v>0</v>
      </c>
      <c r="G2985" s="582">
        <f>IF(E2985="S",1,0)</f>
        <v>0</v>
      </c>
      <c r="H2985" s="578"/>
      <c r="I2985" s="543"/>
      <c r="J2985" s="542"/>
      <c r="K2985" s="580"/>
      <c r="L2985" s="584"/>
      <c r="M2985" s="585"/>
      <c r="N2985" s="588">
        <f>L2985+J2985</f>
        <v>0</v>
      </c>
      <c r="O2985" s="589"/>
      <c r="P2985" s="542"/>
      <c r="Q2985" s="580"/>
      <c r="R2985" s="584"/>
      <c r="S2985" s="585"/>
      <c r="T2985" s="588">
        <f>R2985-P2985</f>
        <v>0</v>
      </c>
      <c r="U2985" s="589"/>
      <c r="V2985" s="310"/>
      <c r="W2985" s="310"/>
      <c r="X2985" s="578"/>
      <c r="Y2985" s="543"/>
      <c r="Z2985" s="542"/>
      <c r="AA2985" s="543"/>
      <c r="AB2985" s="542"/>
      <c r="AC2985" s="543"/>
      <c r="AD2985" s="542"/>
      <c r="AE2985" s="580"/>
      <c r="AF2985" s="584"/>
      <c r="AG2985" s="585"/>
      <c r="AH2985" s="595">
        <f>IF(AD2985=0,0,(AF2985/AD2985)*100)</f>
        <v>0</v>
      </c>
      <c r="AI2985" s="596"/>
      <c r="AJ2985" s="542"/>
      <c r="AK2985" s="580"/>
      <c r="AL2985" s="584"/>
      <c r="AM2985" s="585"/>
      <c r="AN2985" s="595">
        <f>IF(AJ2985=0,0,(AL2985/AJ2985)*100)</f>
        <v>0</v>
      </c>
      <c r="AO2985" s="596"/>
      <c r="AP2985" s="542"/>
      <c r="AQ2985" s="580"/>
      <c r="AR2985" s="584"/>
      <c r="AS2985" s="585"/>
      <c r="AT2985" s="595">
        <f>IF(AP2985=0,0,(AR2985/AP2985)*100)</f>
        <v>0</v>
      </c>
      <c r="AU2985" s="596"/>
      <c r="AV2985" s="599">
        <f>AD2985+AJ2985+AP2985</f>
        <v>0</v>
      </c>
      <c r="AW2985" s="600"/>
      <c r="AX2985" s="630">
        <f>AF2985+AL2985+AR2985</f>
        <v>0</v>
      </c>
      <c r="AY2985" s="631"/>
      <c r="AZ2985" s="595">
        <f>IF(AV2985=0,0,(AX2985/AV2985)*100)</f>
        <v>0</v>
      </c>
      <c r="BA2985" s="596"/>
      <c r="BB2985" s="542"/>
      <c r="BC2985" s="580"/>
      <c r="BD2985" s="584"/>
      <c r="BE2985" s="585"/>
      <c r="BF2985" s="595">
        <f>IF(BB2985=0,0,(BD2985/BB2985)*100)</f>
        <v>0</v>
      </c>
      <c r="BG2985" s="596"/>
      <c r="BH2985" s="599">
        <f>AV2985+BB2985</f>
        <v>0</v>
      </c>
      <c r="BI2985" s="600"/>
      <c r="BJ2985" s="630">
        <f>AX2985+BD2985</f>
        <v>0</v>
      </c>
      <c r="BK2985" s="631"/>
      <c r="BL2985" s="595">
        <f>IF(BH2985=0,0,(BJ2985/BH2985)*100)</f>
        <v>0</v>
      </c>
      <c r="BM2985" s="596"/>
      <c r="BN2985" s="656">
        <f>(AF2985*2)+(AL2985*2)+(AR2985*3)+BD2985</f>
        <v>0</v>
      </c>
      <c r="BO2985" s="657"/>
      <c r="BP2985" s="658"/>
      <c r="BQ2985" s="676">
        <f t="shared" ref="BQ2985" si="2888">IF(BS2985=0,0,50*BR2985/BS2985)</f>
        <v>0</v>
      </c>
      <c r="BR2985" s="662">
        <f>(BN2985*BU$11)+(N2985*BU$12)+(Z2985*BU$13)+(R2985*BU$14)+(X2985*BU$15)+(AB2985*BU$16)</f>
        <v>0</v>
      </c>
      <c r="BS2985" s="662">
        <f>((BB2985-BD2985)*BU$18)+((AV2985-AX2985)*BU$17)+(H2985*BU$19)+(P2985*BU$20)</f>
        <v>0</v>
      </c>
      <c r="BT2985" s="15"/>
      <c r="BU2985" s="15"/>
      <c r="BV2985" s="95"/>
    </row>
    <row r="2986" spans="1:74" ht="21.75" hidden="1" customHeight="1" x14ac:dyDescent="0.25">
      <c r="A2986" s="95"/>
      <c r="B2986" s="571"/>
      <c r="C2986" s="642" t="str">
        <f>IF(ROSTER!D$32="","",ROSTER!D$32)</f>
        <v/>
      </c>
      <c r="D2986" s="643"/>
      <c r="E2986" s="575"/>
      <c r="F2986" s="577"/>
      <c r="G2986" s="583"/>
      <c r="H2986" s="579"/>
      <c r="I2986" s="545"/>
      <c r="J2986" s="544"/>
      <c r="K2986" s="581"/>
      <c r="L2986" s="586"/>
      <c r="M2986" s="587"/>
      <c r="N2986" s="592" t="s">
        <v>16</v>
      </c>
      <c r="O2986" s="603"/>
      <c r="P2986" s="544"/>
      <c r="Q2986" s="581"/>
      <c r="R2986" s="586"/>
      <c r="S2986" s="587"/>
      <c r="T2986" s="592" t="s">
        <v>16</v>
      </c>
      <c r="U2986" s="603"/>
      <c r="V2986" s="311"/>
      <c r="W2986" s="311"/>
      <c r="X2986" s="579"/>
      <c r="Y2986" s="545"/>
      <c r="Z2986" s="544"/>
      <c r="AA2986" s="545"/>
      <c r="AB2986" s="544"/>
      <c r="AC2986" s="545"/>
      <c r="AD2986" s="544"/>
      <c r="AE2986" s="581"/>
      <c r="AF2986" s="586"/>
      <c r="AG2986" s="587"/>
      <c r="AH2986" s="626"/>
      <c r="AI2986" s="627"/>
      <c r="AJ2986" s="544"/>
      <c r="AK2986" s="581"/>
      <c r="AL2986" s="586"/>
      <c r="AM2986" s="587"/>
      <c r="AN2986" s="626"/>
      <c r="AO2986" s="627"/>
      <c r="AP2986" s="544"/>
      <c r="AQ2986" s="581"/>
      <c r="AR2986" s="586"/>
      <c r="AS2986" s="587"/>
      <c r="AT2986" s="626"/>
      <c r="AU2986" s="627"/>
      <c r="AV2986" s="628"/>
      <c r="AW2986" s="629"/>
      <c r="AX2986" s="632"/>
      <c r="AY2986" s="633"/>
      <c r="AZ2986" s="626"/>
      <c r="BA2986" s="627"/>
      <c r="BB2986" s="544"/>
      <c r="BC2986" s="581"/>
      <c r="BD2986" s="586"/>
      <c r="BE2986" s="587"/>
      <c r="BF2986" s="626"/>
      <c r="BG2986" s="627"/>
      <c r="BH2986" s="628"/>
      <c r="BI2986" s="629"/>
      <c r="BJ2986" s="632"/>
      <c r="BK2986" s="633"/>
      <c r="BL2986" s="626"/>
      <c r="BM2986" s="627"/>
      <c r="BN2986" s="678"/>
      <c r="BO2986" s="679"/>
      <c r="BP2986" s="680"/>
      <c r="BQ2986" s="677"/>
      <c r="BR2986" s="663"/>
      <c r="BS2986" s="663"/>
      <c r="BT2986" s="15"/>
      <c r="BU2986" s="15"/>
      <c r="BV2986" s="95"/>
    </row>
    <row r="2987" spans="1:74" ht="21.75" hidden="1" customHeight="1" x14ac:dyDescent="0.25">
      <c r="A2987" s="95"/>
      <c r="B2987" s="570" t="str">
        <f>IF(ROSTER!B$34="","",ROSTER!B$34)</f>
        <v/>
      </c>
      <c r="C2987" s="572" t="str">
        <f>IF(ROSTER!C$34="","",ROSTER!C$34)</f>
        <v/>
      </c>
      <c r="D2987" s="573"/>
      <c r="E2987" s="574"/>
      <c r="F2987" s="576">
        <f>IF(E2987="y",1,IF(E2987="S",1,0))</f>
        <v>0</v>
      </c>
      <c r="G2987" s="582">
        <f>IF(E2987="S",1,0)</f>
        <v>0</v>
      </c>
      <c r="H2987" s="578"/>
      <c r="I2987" s="543"/>
      <c r="J2987" s="542"/>
      <c r="K2987" s="580"/>
      <c r="L2987" s="584"/>
      <c r="M2987" s="585"/>
      <c r="N2987" s="588">
        <f>L2987+J2987</f>
        <v>0</v>
      </c>
      <c r="O2987" s="589"/>
      <c r="P2987" s="542"/>
      <c r="Q2987" s="580"/>
      <c r="R2987" s="584"/>
      <c r="S2987" s="585"/>
      <c r="T2987" s="588">
        <f>R2987-P2987</f>
        <v>0</v>
      </c>
      <c r="U2987" s="589"/>
      <c r="V2987" s="310"/>
      <c r="W2987" s="310"/>
      <c r="X2987" s="578"/>
      <c r="Y2987" s="543"/>
      <c r="Z2987" s="542"/>
      <c r="AA2987" s="543"/>
      <c r="AB2987" s="542"/>
      <c r="AC2987" s="543"/>
      <c r="AD2987" s="542"/>
      <c r="AE2987" s="580"/>
      <c r="AF2987" s="584"/>
      <c r="AG2987" s="585"/>
      <c r="AH2987" s="595">
        <f>IF(AD2987=0,0,(AF2987/AD2987)*100)</f>
        <v>0</v>
      </c>
      <c r="AI2987" s="596"/>
      <c r="AJ2987" s="542"/>
      <c r="AK2987" s="580"/>
      <c r="AL2987" s="584"/>
      <c r="AM2987" s="585"/>
      <c r="AN2987" s="595">
        <f>IF(AJ2987=0,0,(AL2987/AJ2987)*100)</f>
        <v>0</v>
      </c>
      <c r="AO2987" s="596"/>
      <c r="AP2987" s="542"/>
      <c r="AQ2987" s="580"/>
      <c r="AR2987" s="584"/>
      <c r="AS2987" s="585"/>
      <c r="AT2987" s="595">
        <f>IF(AP2987=0,0,(AR2987/AP2987)*100)</f>
        <v>0</v>
      </c>
      <c r="AU2987" s="596"/>
      <c r="AV2987" s="599">
        <f>AD2987+AJ2987+AP2987</f>
        <v>0</v>
      </c>
      <c r="AW2987" s="600"/>
      <c r="AX2987" s="630">
        <f>AF2987+AL2987+AR2987</f>
        <v>0</v>
      </c>
      <c r="AY2987" s="631"/>
      <c r="AZ2987" s="595">
        <f>IF(AV2987=0,0,(AX2987/AV2987)*100)</f>
        <v>0</v>
      </c>
      <c r="BA2987" s="596"/>
      <c r="BB2987" s="542"/>
      <c r="BC2987" s="580"/>
      <c r="BD2987" s="584"/>
      <c r="BE2987" s="585"/>
      <c r="BF2987" s="595">
        <f>IF(BB2987=0,0,(BD2987/BB2987)*100)</f>
        <v>0</v>
      </c>
      <c r="BG2987" s="596"/>
      <c r="BH2987" s="599">
        <f>AV2987+BB2987</f>
        <v>0</v>
      </c>
      <c r="BI2987" s="600"/>
      <c r="BJ2987" s="630">
        <f>AX2987+BD2987</f>
        <v>0</v>
      </c>
      <c r="BK2987" s="631"/>
      <c r="BL2987" s="595">
        <f>IF(BH2987=0,0,(BJ2987/BH2987)*100)</f>
        <v>0</v>
      </c>
      <c r="BM2987" s="596"/>
      <c r="BN2987" s="656">
        <f>(AF2987*2)+(AL2987*2)+(AR2987*3)+BD2987</f>
        <v>0</v>
      </c>
      <c r="BO2987" s="657"/>
      <c r="BP2987" s="658"/>
      <c r="BQ2987" s="676">
        <f t="shared" ref="BQ2987" si="2889">IF(BS2987=0,0,50*BR2987/BS2987)</f>
        <v>0</v>
      </c>
      <c r="BR2987" s="662">
        <f>(BN2987*BU$11)+(N2987*BU$12)+(Z2987*BU$13)+(R2987*BU$14)+(X2987*BU$15)+(AB2987*BU$16)</f>
        <v>0</v>
      </c>
      <c r="BS2987" s="662">
        <f>((BB2987-BD2987)*BU$18)+((AV2987-AX2987)*BU$17)+(H2987*BU$19)+(P2987*BU$20)</f>
        <v>0</v>
      </c>
      <c r="BT2987" s="15"/>
      <c r="BU2987" s="15"/>
      <c r="BV2987" s="95"/>
    </row>
    <row r="2988" spans="1:74" ht="21.75" hidden="1" customHeight="1" x14ac:dyDescent="0.25">
      <c r="A2988" s="95"/>
      <c r="B2988" s="571"/>
      <c r="C2988" s="642" t="str">
        <f>IF(ROSTER!D$34="","",ROSTER!D$34)</f>
        <v/>
      </c>
      <c r="D2988" s="643"/>
      <c r="E2988" s="575"/>
      <c r="F2988" s="577"/>
      <c r="G2988" s="583"/>
      <c r="H2988" s="579"/>
      <c r="I2988" s="545"/>
      <c r="J2988" s="544"/>
      <c r="K2988" s="581"/>
      <c r="L2988" s="586"/>
      <c r="M2988" s="587"/>
      <c r="N2988" s="592" t="s">
        <v>16</v>
      </c>
      <c r="O2988" s="603"/>
      <c r="P2988" s="544"/>
      <c r="Q2988" s="581"/>
      <c r="R2988" s="586"/>
      <c r="S2988" s="587"/>
      <c r="T2988" s="592" t="s">
        <v>16</v>
      </c>
      <c r="U2988" s="603"/>
      <c r="V2988" s="311"/>
      <c r="W2988" s="311"/>
      <c r="X2988" s="579"/>
      <c r="Y2988" s="545"/>
      <c r="Z2988" s="544"/>
      <c r="AA2988" s="545"/>
      <c r="AB2988" s="544"/>
      <c r="AC2988" s="545"/>
      <c r="AD2988" s="544"/>
      <c r="AE2988" s="581"/>
      <c r="AF2988" s="586"/>
      <c r="AG2988" s="587"/>
      <c r="AH2988" s="626"/>
      <c r="AI2988" s="627"/>
      <c r="AJ2988" s="544"/>
      <c r="AK2988" s="581"/>
      <c r="AL2988" s="586"/>
      <c r="AM2988" s="587"/>
      <c r="AN2988" s="626"/>
      <c r="AO2988" s="627"/>
      <c r="AP2988" s="544"/>
      <c r="AQ2988" s="581"/>
      <c r="AR2988" s="586"/>
      <c r="AS2988" s="587"/>
      <c r="AT2988" s="626"/>
      <c r="AU2988" s="627"/>
      <c r="AV2988" s="628"/>
      <c r="AW2988" s="629"/>
      <c r="AX2988" s="632"/>
      <c r="AY2988" s="633"/>
      <c r="AZ2988" s="626"/>
      <c r="BA2988" s="627"/>
      <c r="BB2988" s="544"/>
      <c r="BC2988" s="581"/>
      <c r="BD2988" s="586"/>
      <c r="BE2988" s="587"/>
      <c r="BF2988" s="626"/>
      <c r="BG2988" s="627"/>
      <c r="BH2988" s="628"/>
      <c r="BI2988" s="629"/>
      <c r="BJ2988" s="632"/>
      <c r="BK2988" s="633"/>
      <c r="BL2988" s="626"/>
      <c r="BM2988" s="627"/>
      <c r="BN2988" s="678"/>
      <c r="BO2988" s="679"/>
      <c r="BP2988" s="680"/>
      <c r="BQ2988" s="677"/>
      <c r="BR2988" s="663"/>
      <c r="BS2988" s="663"/>
      <c r="BT2988" s="15"/>
      <c r="BU2988" s="15"/>
      <c r="BV2988" s="95"/>
    </row>
    <row r="2989" spans="1:74" ht="21.75" hidden="1" customHeight="1" x14ac:dyDescent="0.25">
      <c r="A2989" s="95"/>
      <c r="B2989" s="570" t="str">
        <f>IF(ROSTER!B$36="","",ROSTER!B$36)</f>
        <v/>
      </c>
      <c r="C2989" s="572" t="str">
        <f>IF(ROSTER!C$36="","",ROSTER!C$36)</f>
        <v/>
      </c>
      <c r="D2989" s="573"/>
      <c r="E2989" s="574"/>
      <c r="F2989" s="576">
        <f>IF(E2989="y",1,IF(E2989="S",1,0))</f>
        <v>0</v>
      </c>
      <c r="G2989" s="582">
        <f>IF(E2989="S",1,0)</f>
        <v>0</v>
      </c>
      <c r="H2989" s="578"/>
      <c r="I2989" s="543"/>
      <c r="J2989" s="542"/>
      <c r="K2989" s="580"/>
      <c r="L2989" s="584"/>
      <c r="M2989" s="585"/>
      <c r="N2989" s="588">
        <f>L2989+J2989</f>
        <v>0</v>
      </c>
      <c r="O2989" s="589"/>
      <c r="P2989" s="542"/>
      <c r="Q2989" s="580"/>
      <c r="R2989" s="584"/>
      <c r="S2989" s="585"/>
      <c r="T2989" s="588">
        <f>R2989-P2989</f>
        <v>0</v>
      </c>
      <c r="U2989" s="589"/>
      <c r="V2989" s="310"/>
      <c r="W2989" s="310"/>
      <c r="X2989" s="578"/>
      <c r="Y2989" s="543"/>
      <c r="Z2989" s="542"/>
      <c r="AA2989" s="543"/>
      <c r="AB2989" s="542"/>
      <c r="AC2989" s="543"/>
      <c r="AD2989" s="542"/>
      <c r="AE2989" s="580"/>
      <c r="AF2989" s="584"/>
      <c r="AG2989" s="585"/>
      <c r="AH2989" s="595">
        <f>IF(AD2989=0,0,(AF2989/AD2989)*100)</f>
        <v>0</v>
      </c>
      <c r="AI2989" s="596"/>
      <c r="AJ2989" s="542"/>
      <c r="AK2989" s="580"/>
      <c r="AL2989" s="584"/>
      <c r="AM2989" s="585"/>
      <c r="AN2989" s="595">
        <f>IF(AJ2989=0,0,(AL2989/AJ2989)*100)</f>
        <v>0</v>
      </c>
      <c r="AO2989" s="596"/>
      <c r="AP2989" s="542"/>
      <c r="AQ2989" s="580"/>
      <c r="AR2989" s="584"/>
      <c r="AS2989" s="585"/>
      <c r="AT2989" s="595">
        <f>IF(AP2989=0,0,(AR2989/AP2989)*100)</f>
        <v>0</v>
      </c>
      <c r="AU2989" s="596"/>
      <c r="AV2989" s="599">
        <f>AD2989+AJ2989+AP2989</f>
        <v>0</v>
      </c>
      <c r="AW2989" s="600"/>
      <c r="AX2989" s="630">
        <f>AF2989+AL2989+AR2989</f>
        <v>0</v>
      </c>
      <c r="AY2989" s="631"/>
      <c r="AZ2989" s="595">
        <f>IF(AV2989=0,0,(AX2989/AV2989)*100)</f>
        <v>0</v>
      </c>
      <c r="BA2989" s="596"/>
      <c r="BB2989" s="542"/>
      <c r="BC2989" s="580"/>
      <c r="BD2989" s="584"/>
      <c r="BE2989" s="585"/>
      <c r="BF2989" s="595">
        <f>IF(BB2989=0,0,(BD2989/BB2989)*100)</f>
        <v>0</v>
      </c>
      <c r="BG2989" s="596"/>
      <c r="BH2989" s="599">
        <f>AV2989+BB2989</f>
        <v>0</v>
      </c>
      <c r="BI2989" s="600"/>
      <c r="BJ2989" s="630">
        <f>AX2989+BD2989</f>
        <v>0</v>
      </c>
      <c r="BK2989" s="631"/>
      <c r="BL2989" s="595">
        <f>IF(BH2989=0,0,(BJ2989/BH2989)*100)</f>
        <v>0</v>
      </c>
      <c r="BM2989" s="596"/>
      <c r="BN2989" s="656">
        <f>(AF2989*2)+(AL2989*2)+(AR2989*3)+BD2989</f>
        <v>0</v>
      </c>
      <c r="BO2989" s="657"/>
      <c r="BP2989" s="658"/>
      <c r="BQ2989" s="676">
        <f t="shared" ref="BQ2989" si="2890">IF(BS2989=0,0,50*BR2989/BS2989)</f>
        <v>0</v>
      </c>
      <c r="BR2989" s="662">
        <f>(BN2989*BU$11)+(N2989*BU$12)+(Z2989*BU$13)+(R2989*BU$14)+(X2989*BU$15)+(AB2989*BU$16)</f>
        <v>0</v>
      </c>
      <c r="BS2989" s="662">
        <f>((BB2989-BD2989)*BU$18)+((AV2989-AX2989)*BU$17)+(H2989*BU$19)+(P2989*BU$20)</f>
        <v>0</v>
      </c>
      <c r="BT2989" s="15"/>
      <c r="BU2989" s="15"/>
      <c r="BV2989" s="95"/>
    </row>
    <row r="2990" spans="1:74" ht="21.75" hidden="1" customHeight="1" x14ac:dyDescent="0.25">
      <c r="A2990" s="95"/>
      <c r="B2990" s="571"/>
      <c r="C2990" s="642" t="str">
        <f>IF(ROSTER!D$36="","",ROSTER!D$36)</f>
        <v/>
      </c>
      <c r="D2990" s="643"/>
      <c r="E2990" s="575"/>
      <c r="F2990" s="577"/>
      <c r="G2990" s="583"/>
      <c r="H2990" s="579"/>
      <c r="I2990" s="545"/>
      <c r="J2990" s="544"/>
      <c r="K2990" s="581"/>
      <c r="L2990" s="586"/>
      <c r="M2990" s="587"/>
      <c r="N2990" s="592" t="s">
        <v>16</v>
      </c>
      <c r="O2990" s="603"/>
      <c r="P2990" s="544"/>
      <c r="Q2990" s="581"/>
      <c r="R2990" s="586"/>
      <c r="S2990" s="587"/>
      <c r="T2990" s="592" t="s">
        <v>16</v>
      </c>
      <c r="U2990" s="603"/>
      <c r="V2990" s="311"/>
      <c r="W2990" s="311"/>
      <c r="X2990" s="579"/>
      <c r="Y2990" s="545"/>
      <c r="Z2990" s="544"/>
      <c r="AA2990" s="545"/>
      <c r="AB2990" s="544"/>
      <c r="AC2990" s="545"/>
      <c r="AD2990" s="544"/>
      <c r="AE2990" s="581"/>
      <c r="AF2990" s="586"/>
      <c r="AG2990" s="587"/>
      <c r="AH2990" s="626"/>
      <c r="AI2990" s="627"/>
      <c r="AJ2990" s="544"/>
      <c r="AK2990" s="581"/>
      <c r="AL2990" s="586"/>
      <c r="AM2990" s="587"/>
      <c r="AN2990" s="626"/>
      <c r="AO2990" s="627"/>
      <c r="AP2990" s="544"/>
      <c r="AQ2990" s="581"/>
      <c r="AR2990" s="586"/>
      <c r="AS2990" s="587"/>
      <c r="AT2990" s="626"/>
      <c r="AU2990" s="627"/>
      <c r="AV2990" s="628"/>
      <c r="AW2990" s="629"/>
      <c r="AX2990" s="632"/>
      <c r="AY2990" s="633"/>
      <c r="AZ2990" s="626"/>
      <c r="BA2990" s="627"/>
      <c r="BB2990" s="544"/>
      <c r="BC2990" s="581"/>
      <c r="BD2990" s="586"/>
      <c r="BE2990" s="587"/>
      <c r="BF2990" s="626"/>
      <c r="BG2990" s="627"/>
      <c r="BH2990" s="628"/>
      <c r="BI2990" s="629"/>
      <c r="BJ2990" s="632"/>
      <c r="BK2990" s="633"/>
      <c r="BL2990" s="626"/>
      <c r="BM2990" s="627"/>
      <c r="BN2990" s="678"/>
      <c r="BO2990" s="679"/>
      <c r="BP2990" s="680"/>
      <c r="BQ2990" s="677"/>
      <c r="BR2990" s="663"/>
      <c r="BS2990" s="663"/>
      <c r="BT2990" s="15"/>
      <c r="BU2990" s="15"/>
      <c r="BV2990" s="95"/>
    </row>
    <row r="2991" spans="1:74" ht="21.75" hidden="1" customHeight="1" x14ac:dyDescent="0.25">
      <c r="A2991" s="95"/>
      <c r="B2991" s="570" t="str">
        <f>IF(ROSTER!B$38="","",ROSTER!B$38)</f>
        <v/>
      </c>
      <c r="C2991" s="572" t="str">
        <f>IF(ROSTER!C$38="","",ROSTER!C$38)</f>
        <v/>
      </c>
      <c r="D2991" s="573"/>
      <c r="E2991" s="574"/>
      <c r="F2991" s="576">
        <f>IF(E2991="y",1,IF(E2991="S",1,0))</f>
        <v>0</v>
      </c>
      <c r="G2991" s="582">
        <f>IF(E2991="S",1,0)</f>
        <v>0</v>
      </c>
      <c r="H2991" s="578"/>
      <c r="I2991" s="543"/>
      <c r="J2991" s="542"/>
      <c r="K2991" s="580"/>
      <c r="L2991" s="584"/>
      <c r="M2991" s="585"/>
      <c r="N2991" s="588">
        <f>L2991+J2991</f>
        <v>0</v>
      </c>
      <c r="O2991" s="589"/>
      <c r="P2991" s="542"/>
      <c r="Q2991" s="580"/>
      <c r="R2991" s="584"/>
      <c r="S2991" s="585"/>
      <c r="T2991" s="588">
        <f>R2991-P2991</f>
        <v>0</v>
      </c>
      <c r="U2991" s="589"/>
      <c r="V2991" s="310"/>
      <c r="W2991" s="310"/>
      <c r="X2991" s="578"/>
      <c r="Y2991" s="543"/>
      <c r="Z2991" s="542"/>
      <c r="AA2991" s="543"/>
      <c r="AB2991" s="542"/>
      <c r="AC2991" s="543"/>
      <c r="AD2991" s="542"/>
      <c r="AE2991" s="580"/>
      <c r="AF2991" s="584"/>
      <c r="AG2991" s="585"/>
      <c r="AH2991" s="595">
        <f>IF(AD2991=0,0,(AF2991/AD2991)*100)</f>
        <v>0</v>
      </c>
      <c r="AI2991" s="596"/>
      <c r="AJ2991" s="542"/>
      <c r="AK2991" s="580"/>
      <c r="AL2991" s="584"/>
      <c r="AM2991" s="585"/>
      <c r="AN2991" s="595">
        <f>IF(AJ2991=0,0,(AL2991/AJ2991)*100)</f>
        <v>0</v>
      </c>
      <c r="AO2991" s="596"/>
      <c r="AP2991" s="542"/>
      <c r="AQ2991" s="580"/>
      <c r="AR2991" s="584"/>
      <c r="AS2991" s="585"/>
      <c r="AT2991" s="595">
        <f>IF(AP2991=0,0,(AR2991/AP2991)*100)</f>
        <v>0</v>
      </c>
      <c r="AU2991" s="596"/>
      <c r="AV2991" s="599">
        <f>AD2991+AJ2991+AP2991</f>
        <v>0</v>
      </c>
      <c r="AW2991" s="600"/>
      <c r="AX2991" s="630">
        <f>AF2991+AL2991+AR2991</f>
        <v>0</v>
      </c>
      <c r="AY2991" s="631"/>
      <c r="AZ2991" s="595">
        <f>IF(AV2991=0,0,(AX2991/AV2991)*100)</f>
        <v>0</v>
      </c>
      <c r="BA2991" s="596"/>
      <c r="BB2991" s="542"/>
      <c r="BC2991" s="580"/>
      <c r="BD2991" s="584"/>
      <c r="BE2991" s="585"/>
      <c r="BF2991" s="595">
        <f>IF(BB2991=0,0,(BD2991/BB2991)*100)</f>
        <v>0</v>
      </c>
      <c r="BG2991" s="596"/>
      <c r="BH2991" s="599">
        <f>AV2991+BB2991</f>
        <v>0</v>
      </c>
      <c r="BI2991" s="600"/>
      <c r="BJ2991" s="630">
        <f>AX2991+BD2991</f>
        <v>0</v>
      </c>
      <c r="BK2991" s="631"/>
      <c r="BL2991" s="595">
        <f>IF(BH2991=0,0,(BJ2991/BH2991)*100)</f>
        <v>0</v>
      </c>
      <c r="BM2991" s="596"/>
      <c r="BN2991" s="656">
        <f>(AF2991*2)+(AL2991*2)+(AR2991*3)+BD2991</f>
        <v>0</v>
      </c>
      <c r="BO2991" s="657"/>
      <c r="BP2991" s="658"/>
      <c r="BQ2991" s="676">
        <f t="shared" ref="BQ2991" si="2891">IF(BS2991=0,0,50*BR2991/BS2991)</f>
        <v>0</v>
      </c>
      <c r="BR2991" s="662">
        <f>(BN2991*BU$11)+(N2991*BU$12)+(Z2991*BU$13)+(R2991*BU$14)+(X2991*BU$15)+(AB2991*BU$16)</f>
        <v>0</v>
      </c>
      <c r="BS2991" s="662">
        <f>((BB2991-BD2991)*BU$18)+((AV2991-AX2991)*BU$17)+(H2991*BU$19)+(P2991*BU$20)</f>
        <v>0</v>
      </c>
      <c r="BT2991" s="15"/>
      <c r="BU2991" s="15"/>
      <c r="BV2991" s="95"/>
    </row>
    <row r="2992" spans="1:74" ht="21.75" hidden="1" customHeight="1" x14ac:dyDescent="0.25">
      <c r="A2992" s="95"/>
      <c r="B2992" s="571"/>
      <c r="C2992" s="642" t="str">
        <f>IF(ROSTER!D$38="","",ROSTER!D$38)</f>
        <v/>
      </c>
      <c r="D2992" s="643"/>
      <c r="E2992" s="575"/>
      <c r="F2992" s="577"/>
      <c r="G2992" s="583"/>
      <c r="H2992" s="579"/>
      <c r="I2992" s="545"/>
      <c r="J2992" s="544"/>
      <c r="K2992" s="581"/>
      <c r="L2992" s="586"/>
      <c r="M2992" s="587"/>
      <c r="N2992" s="592" t="s">
        <v>16</v>
      </c>
      <c r="O2992" s="603"/>
      <c r="P2992" s="544"/>
      <c r="Q2992" s="581"/>
      <c r="R2992" s="586"/>
      <c r="S2992" s="587"/>
      <c r="T2992" s="592" t="s">
        <v>16</v>
      </c>
      <c r="U2992" s="603"/>
      <c r="V2992" s="311"/>
      <c r="W2992" s="311"/>
      <c r="X2992" s="579"/>
      <c r="Y2992" s="545"/>
      <c r="Z2992" s="544"/>
      <c r="AA2992" s="545"/>
      <c r="AB2992" s="544"/>
      <c r="AC2992" s="545"/>
      <c r="AD2992" s="544"/>
      <c r="AE2992" s="581"/>
      <c r="AF2992" s="586"/>
      <c r="AG2992" s="587"/>
      <c r="AH2992" s="626"/>
      <c r="AI2992" s="627"/>
      <c r="AJ2992" s="544"/>
      <c r="AK2992" s="581"/>
      <c r="AL2992" s="586"/>
      <c r="AM2992" s="587"/>
      <c r="AN2992" s="626"/>
      <c r="AO2992" s="627"/>
      <c r="AP2992" s="544"/>
      <c r="AQ2992" s="581"/>
      <c r="AR2992" s="586"/>
      <c r="AS2992" s="587"/>
      <c r="AT2992" s="626"/>
      <c r="AU2992" s="627"/>
      <c r="AV2992" s="628"/>
      <c r="AW2992" s="629"/>
      <c r="AX2992" s="632"/>
      <c r="AY2992" s="633"/>
      <c r="AZ2992" s="626"/>
      <c r="BA2992" s="627"/>
      <c r="BB2992" s="544"/>
      <c r="BC2992" s="581"/>
      <c r="BD2992" s="586"/>
      <c r="BE2992" s="587"/>
      <c r="BF2992" s="626"/>
      <c r="BG2992" s="627"/>
      <c r="BH2992" s="628"/>
      <c r="BI2992" s="629"/>
      <c r="BJ2992" s="632"/>
      <c r="BK2992" s="633"/>
      <c r="BL2992" s="626"/>
      <c r="BM2992" s="627"/>
      <c r="BN2992" s="678"/>
      <c r="BO2992" s="679"/>
      <c r="BP2992" s="680"/>
      <c r="BQ2992" s="677"/>
      <c r="BR2992" s="663"/>
      <c r="BS2992" s="663"/>
      <c r="BT2992" s="15"/>
      <c r="BU2992" s="15"/>
      <c r="BV2992" s="95"/>
    </row>
    <row r="2993" spans="1:77" ht="21.75" hidden="1" customHeight="1" x14ac:dyDescent="0.25">
      <c r="A2993" s="95"/>
      <c r="B2993" s="570" t="str">
        <f>IF(ROSTER!B$40="","",ROSTER!B$40)</f>
        <v/>
      </c>
      <c r="C2993" s="572" t="str">
        <f>IF(ROSTER!C$40="","",ROSTER!C$40)</f>
        <v/>
      </c>
      <c r="D2993" s="573"/>
      <c r="E2993" s="574"/>
      <c r="F2993" s="576">
        <f>IF(E2993="y",1,IF(E2993="S",1,0))</f>
        <v>0</v>
      </c>
      <c r="G2993" s="582">
        <f>IF(E2993="S",1,0)</f>
        <v>0</v>
      </c>
      <c r="H2993" s="578"/>
      <c r="I2993" s="543"/>
      <c r="J2993" s="542"/>
      <c r="K2993" s="580"/>
      <c r="L2993" s="584"/>
      <c r="M2993" s="585"/>
      <c r="N2993" s="588">
        <f>L2993+J2993</f>
        <v>0</v>
      </c>
      <c r="O2993" s="589"/>
      <c r="P2993" s="542"/>
      <c r="Q2993" s="580"/>
      <c r="R2993" s="584"/>
      <c r="S2993" s="585"/>
      <c r="T2993" s="588">
        <f>R2993-P2993</f>
        <v>0</v>
      </c>
      <c r="U2993" s="589"/>
      <c r="V2993" s="310"/>
      <c r="W2993" s="310"/>
      <c r="X2993" s="578"/>
      <c r="Y2993" s="543"/>
      <c r="Z2993" s="542"/>
      <c r="AA2993" s="543"/>
      <c r="AB2993" s="542"/>
      <c r="AC2993" s="543"/>
      <c r="AD2993" s="542"/>
      <c r="AE2993" s="580"/>
      <c r="AF2993" s="584"/>
      <c r="AG2993" s="585"/>
      <c r="AH2993" s="595">
        <f>IF(AD2993=0,0,(AF2993/AD2993)*100)</f>
        <v>0</v>
      </c>
      <c r="AI2993" s="596"/>
      <c r="AJ2993" s="542"/>
      <c r="AK2993" s="580"/>
      <c r="AL2993" s="584"/>
      <c r="AM2993" s="585"/>
      <c r="AN2993" s="595">
        <f>IF(AJ2993=0,0,(AL2993/AJ2993)*100)</f>
        <v>0</v>
      </c>
      <c r="AO2993" s="596"/>
      <c r="AP2993" s="542"/>
      <c r="AQ2993" s="580"/>
      <c r="AR2993" s="584"/>
      <c r="AS2993" s="585"/>
      <c r="AT2993" s="595">
        <f>IF(AP2993=0,0,(AR2993/AP2993)*100)</f>
        <v>0</v>
      </c>
      <c r="AU2993" s="596"/>
      <c r="AV2993" s="599">
        <f>AD2993+AJ2993+AP2993</f>
        <v>0</v>
      </c>
      <c r="AW2993" s="600"/>
      <c r="AX2993" s="630">
        <f>AF2993+AL2993+AR2993</f>
        <v>0</v>
      </c>
      <c r="AY2993" s="631"/>
      <c r="AZ2993" s="595">
        <f>IF(AV2993=0,0,(AX2993/AV2993)*100)</f>
        <v>0</v>
      </c>
      <c r="BA2993" s="596"/>
      <c r="BB2993" s="542"/>
      <c r="BC2993" s="580"/>
      <c r="BD2993" s="584"/>
      <c r="BE2993" s="585"/>
      <c r="BF2993" s="595">
        <f>IF(BB2993=0,0,(BD2993/BB2993)*100)</f>
        <v>0</v>
      </c>
      <c r="BG2993" s="596"/>
      <c r="BH2993" s="599">
        <f>AV2993+BB2993</f>
        <v>0</v>
      </c>
      <c r="BI2993" s="600"/>
      <c r="BJ2993" s="630">
        <f>AX2993+BD2993</f>
        <v>0</v>
      </c>
      <c r="BK2993" s="631"/>
      <c r="BL2993" s="595">
        <f>IF(BH2993=0,0,(BJ2993/BH2993)*100)</f>
        <v>0</v>
      </c>
      <c r="BM2993" s="596"/>
      <c r="BN2993" s="656">
        <f>(AF2993*2)+(AL2993*2)+(AR2993*3)+BD2993</f>
        <v>0</v>
      </c>
      <c r="BO2993" s="657"/>
      <c r="BP2993" s="658"/>
      <c r="BQ2993" s="676">
        <f t="shared" ref="BQ2993" si="2892">IF(BS2993=0,0,50*BR2993/BS2993)</f>
        <v>0</v>
      </c>
      <c r="BR2993" s="662">
        <f>(BN2993*BU$11)+(N2993*BU$12)+(Z2993*BU$13)+(R2993*BU$14)+(X2993*BU$15)+(AB2993*BU$16)</f>
        <v>0</v>
      </c>
      <c r="BS2993" s="662">
        <f>((BB2993-BD2993)*BU$18)+((AV2993-AX2993)*BU$17)+(H2993*BU$19)+(P2993*BU$20)</f>
        <v>0</v>
      </c>
      <c r="BT2993" s="15"/>
      <c r="BU2993" s="15"/>
      <c r="BV2993" s="95"/>
    </row>
    <row r="2994" spans="1:77" ht="21.75" hidden="1" customHeight="1" x14ac:dyDescent="0.25">
      <c r="A2994" s="95"/>
      <c r="B2994" s="571"/>
      <c r="C2994" s="642" t="str">
        <f>IF(ROSTER!D$40="","",ROSTER!D$40)</f>
        <v/>
      </c>
      <c r="D2994" s="643"/>
      <c r="E2994" s="575"/>
      <c r="F2994" s="577"/>
      <c r="G2994" s="583"/>
      <c r="H2994" s="579"/>
      <c r="I2994" s="545"/>
      <c r="J2994" s="544"/>
      <c r="K2994" s="581"/>
      <c r="L2994" s="586"/>
      <c r="M2994" s="587"/>
      <c r="N2994" s="592" t="s">
        <v>16</v>
      </c>
      <c r="O2994" s="603"/>
      <c r="P2994" s="544"/>
      <c r="Q2994" s="581"/>
      <c r="R2994" s="586"/>
      <c r="S2994" s="587"/>
      <c r="T2994" s="592" t="s">
        <v>16</v>
      </c>
      <c r="U2994" s="603"/>
      <c r="V2994" s="311"/>
      <c r="W2994" s="311"/>
      <c r="X2994" s="579"/>
      <c r="Y2994" s="545"/>
      <c r="Z2994" s="544"/>
      <c r="AA2994" s="545"/>
      <c r="AB2994" s="544"/>
      <c r="AC2994" s="545"/>
      <c r="AD2994" s="544"/>
      <c r="AE2994" s="581"/>
      <c r="AF2994" s="586"/>
      <c r="AG2994" s="587"/>
      <c r="AH2994" s="626"/>
      <c r="AI2994" s="627"/>
      <c r="AJ2994" s="544"/>
      <c r="AK2994" s="581"/>
      <c r="AL2994" s="586"/>
      <c r="AM2994" s="587"/>
      <c r="AN2994" s="626"/>
      <c r="AO2994" s="627"/>
      <c r="AP2994" s="544"/>
      <c r="AQ2994" s="581"/>
      <c r="AR2994" s="586"/>
      <c r="AS2994" s="587"/>
      <c r="AT2994" s="626"/>
      <c r="AU2994" s="627"/>
      <c r="AV2994" s="628"/>
      <c r="AW2994" s="629"/>
      <c r="AX2994" s="632"/>
      <c r="AY2994" s="633"/>
      <c r="AZ2994" s="626"/>
      <c r="BA2994" s="627"/>
      <c r="BB2994" s="544"/>
      <c r="BC2994" s="581"/>
      <c r="BD2994" s="586"/>
      <c r="BE2994" s="587"/>
      <c r="BF2994" s="626"/>
      <c r="BG2994" s="627"/>
      <c r="BH2994" s="628"/>
      <c r="BI2994" s="629"/>
      <c r="BJ2994" s="632"/>
      <c r="BK2994" s="633"/>
      <c r="BL2994" s="626"/>
      <c r="BM2994" s="627"/>
      <c r="BN2994" s="678"/>
      <c r="BO2994" s="679"/>
      <c r="BP2994" s="680"/>
      <c r="BQ2994" s="677"/>
      <c r="BR2994" s="663"/>
      <c r="BS2994" s="663"/>
      <c r="BT2994" s="15"/>
      <c r="BU2994" s="15"/>
      <c r="BV2994" s="95"/>
    </row>
    <row r="2995" spans="1:77" ht="21.75" hidden="1" customHeight="1" x14ac:dyDescent="0.25">
      <c r="A2995" s="95"/>
      <c r="B2995" s="570" t="str">
        <f>IF(ROSTER!B$42="","",ROSTER!B$42)</f>
        <v/>
      </c>
      <c r="C2995" s="572" t="str">
        <f>IF(ROSTER!C$42="","",ROSTER!C$42)</f>
        <v/>
      </c>
      <c r="D2995" s="573"/>
      <c r="E2995" s="574"/>
      <c r="F2995" s="576">
        <f>IF(E2995="y",1,IF(E2995="S",1,0))</f>
        <v>0</v>
      </c>
      <c r="G2995" s="582">
        <f>IF(E2995="S",1,0)</f>
        <v>0</v>
      </c>
      <c r="H2995" s="578"/>
      <c r="I2995" s="543"/>
      <c r="J2995" s="542"/>
      <c r="K2995" s="580"/>
      <c r="L2995" s="584"/>
      <c r="M2995" s="585"/>
      <c r="N2995" s="588">
        <f>L2995+J2995</f>
        <v>0</v>
      </c>
      <c r="O2995" s="589"/>
      <c r="P2995" s="542"/>
      <c r="Q2995" s="580"/>
      <c r="R2995" s="584"/>
      <c r="S2995" s="585"/>
      <c r="T2995" s="588">
        <f>R2995-P2995</f>
        <v>0</v>
      </c>
      <c r="U2995" s="589"/>
      <c r="V2995" s="310"/>
      <c r="W2995" s="310"/>
      <c r="X2995" s="578"/>
      <c r="Y2995" s="543"/>
      <c r="Z2995" s="542"/>
      <c r="AA2995" s="543"/>
      <c r="AB2995" s="542"/>
      <c r="AC2995" s="543"/>
      <c r="AD2995" s="542"/>
      <c r="AE2995" s="580"/>
      <c r="AF2995" s="584"/>
      <c r="AG2995" s="585"/>
      <c r="AH2995" s="595">
        <f>IF(AD2995=0,0,(AF2995/AD2995)*100)</f>
        <v>0</v>
      </c>
      <c r="AI2995" s="596"/>
      <c r="AJ2995" s="542"/>
      <c r="AK2995" s="580"/>
      <c r="AL2995" s="584"/>
      <c r="AM2995" s="585"/>
      <c r="AN2995" s="595">
        <f>IF(AJ2995=0,0,(AL2995/AJ2995)*100)</f>
        <v>0</v>
      </c>
      <c r="AO2995" s="596"/>
      <c r="AP2995" s="542"/>
      <c r="AQ2995" s="580"/>
      <c r="AR2995" s="584"/>
      <c r="AS2995" s="585"/>
      <c r="AT2995" s="595">
        <f>IF(AP2995=0,0,(AR2995/AP2995)*100)</f>
        <v>0</v>
      </c>
      <c r="AU2995" s="596"/>
      <c r="AV2995" s="599">
        <f>AD2995+AJ2995+AP2995</f>
        <v>0</v>
      </c>
      <c r="AW2995" s="600"/>
      <c r="AX2995" s="630">
        <f>AF2995+AL2995+AR2995</f>
        <v>0</v>
      </c>
      <c r="AY2995" s="631"/>
      <c r="AZ2995" s="595">
        <f>IF(AV2995=0,0,(AX2995/AV2995)*100)</f>
        <v>0</v>
      </c>
      <c r="BA2995" s="596"/>
      <c r="BB2995" s="542"/>
      <c r="BC2995" s="580"/>
      <c r="BD2995" s="584"/>
      <c r="BE2995" s="585"/>
      <c r="BF2995" s="595">
        <f>IF(BB2995=0,0,(BD2995/BB2995)*100)</f>
        <v>0</v>
      </c>
      <c r="BG2995" s="596"/>
      <c r="BH2995" s="599">
        <f>AV2995+BB2995</f>
        <v>0</v>
      </c>
      <c r="BI2995" s="600"/>
      <c r="BJ2995" s="630">
        <f>AX2995+BD2995</f>
        <v>0</v>
      </c>
      <c r="BK2995" s="631"/>
      <c r="BL2995" s="595">
        <f>IF(BH2995=0,0,(BJ2995/BH2995)*100)</f>
        <v>0</v>
      </c>
      <c r="BM2995" s="596"/>
      <c r="BN2995" s="656">
        <f>(AF2995*2)+(AL2995*2)+(AR2995*3)+BD2995</f>
        <v>0</v>
      </c>
      <c r="BO2995" s="657"/>
      <c r="BP2995" s="658"/>
      <c r="BQ2995" s="676">
        <f t="shared" ref="BQ2995" si="2893">IF(BS2995=0,0,50*BR2995/BS2995)</f>
        <v>0</v>
      </c>
      <c r="BR2995" s="662">
        <f>(BN2995*BU$11)+(N2995*BU$12)+(Z2995*BU$13)+(R2995*BU$14)+(X2995*BU$15)+(AB2995*BU$16)</f>
        <v>0</v>
      </c>
      <c r="BS2995" s="662">
        <f>((BB2995-BD2995)*BU$18)+((AV2995-AX2995)*BU$17)+(H2995*BU$19)+(P2995*BU$20)</f>
        <v>0</v>
      </c>
      <c r="BT2995" s="15"/>
      <c r="BU2995" s="15"/>
      <c r="BV2995" s="95"/>
    </row>
    <row r="2996" spans="1:77" ht="21.75" hidden="1" customHeight="1" x14ac:dyDescent="0.25">
      <c r="A2996" s="95"/>
      <c r="B2996" s="571"/>
      <c r="C2996" s="642" t="str">
        <f>IF(ROSTER!D$42="","",ROSTER!D$42)</f>
        <v/>
      </c>
      <c r="D2996" s="643"/>
      <c r="E2996" s="575"/>
      <c r="F2996" s="577"/>
      <c r="G2996" s="583"/>
      <c r="H2996" s="579"/>
      <c r="I2996" s="545"/>
      <c r="J2996" s="544"/>
      <c r="K2996" s="581"/>
      <c r="L2996" s="586"/>
      <c r="M2996" s="587"/>
      <c r="N2996" s="592" t="s">
        <v>16</v>
      </c>
      <c r="O2996" s="603"/>
      <c r="P2996" s="544"/>
      <c r="Q2996" s="581"/>
      <c r="R2996" s="586"/>
      <c r="S2996" s="587"/>
      <c r="T2996" s="592" t="s">
        <v>16</v>
      </c>
      <c r="U2996" s="603"/>
      <c r="V2996" s="311"/>
      <c r="W2996" s="311"/>
      <c r="X2996" s="579"/>
      <c r="Y2996" s="545"/>
      <c r="Z2996" s="544"/>
      <c r="AA2996" s="545"/>
      <c r="AB2996" s="544"/>
      <c r="AC2996" s="545"/>
      <c r="AD2996" s="544"/>
      <c r="AE2996" s="581"/>
      <c r="AF2996" s="586"/>
      <c r="AG2996" s="587"/>
      <c r="AH2996" s="626"/>
      <c r="AI2996" s="627"/>
      <c r="AJ2996" s="544"/>
      <c r="AK2996" s="581"/>
      <c r="AL2996" s="586"/>
      <c r="AM2996" s="587"/>
      <c r="AN2996" s="626"/>
      <c r="AO2996" s="627"/>
      <c r="AP2996" s="544"/>
      <c r="AQ2996" s="581"/>
      <c r="AR2996" s="586"/>
      <c r="AS2996" s="587"/>
      <c r="AT2996" s="626"/>
      <c r="AU2996" s="627"/>
      <c r="AV2996" s="628"/>
      <c r="AW2996" s="629"/>
      <c r="AX2996" s="632"/>
      <c r="AY2996" s="633"/>
      <c r="AZ2996" s="626"/>
      <c r="BA2996" s="627"/>
      <c r="BB2996" s="544"/>
      <c r="BC2996" s="581"/>
      <c r="BD2996" s="586"/>
      <c r="BE2996" s="587"/>
      <c r="BF2996" s="626"/>
      <c r="BG2996" s="627"/>
      <c r="BH2996" s="628"/>
      <c r="BI2996" s="629"/>
      <c r="BJ2996" s="632"/>
      <c r="BK2996" s="633"/>
      <c r="BL2996" s="626"/>
      <c r="BM2996" s="627"/>
      <c r="BN2996" s="678"/>
      <c r="BO2996" s="679"/>
      <c r="BP2996" s="680"/>
      <c r="BQ2996" s="677"/>
      <c r="BR2996" s="663"/>
      <c r="BS2996" s="663"/>
      <c r="BT2996" s="15"/>
      <c r="BU2996" s="15"/>
      <c r="BV2996" s="95"/>
    </row>
    <row r="2997" spans="1:77" ht="21.75" hidden="1" customHeight="1" x14ac:dyDescent="0.25">
      <c r="A2997" s="95"/>
      <c r="B2997" s="570" t="str">
        <f>IF(ROSTER!B$44="","",ROSTER!B$44)</f>
        <v/>
      </c>
      <c r="C2997" s="572" t="str">
        <f>IF(ROSTER!C$44="","",ROSTER!C$44)</f>
        <v/>
      </c>
      <c r="D2997" s="573"/>
      <c r="E2997" s="574"/>
      <c r="F2997" s="576">
        <f>IF(E2997="y",1,IF(E2997="S",1,0))</f>
        <v>0</v>
      </c>
      <c r="G2997" s="582">
        <f>IF(E2997="S",1,0)</f>
        <v>0</v>
      </c>
      <c r="H2997" s="578"/>
      <c r="I2997" s="543"/>
      <c r="J2997" s="542"/>
      <c r="K2997" s="580"/>
      <c r="L2997" s="584"/>
      <c r="M2997" s="585"/>
      <c r="N2997" s="588">
        <f>L2997+J2997</f>
        <v>0</v>
      </c>
      <c r="O2997" s="589"/>
      <c r="P2997" s="542"/>
      <c r="Q2997" s="580"/>
      <c r="R2997" s="584"/>
      <c r="S2997" s="585"/>
      <c r="T2997" s="588">
        <f>R2997-P2997</f>
        <v>0</v>
      </c>
      <c r="U2997" s="589"/>
      <c r="V2997" s="310"/>
      <c r="W2997" s="310"/>
      <c r="X2997" s="578"/>
      <c r="Y2997" s="543"/>
      <c r="Z2997" s="542"/>
      <c r="AA2997" s="543"/>
      <c r="AB2997" s="542"/>
      <c r="AC2997" s="543"/>
      <c r="AD2997" s="542"/>
      <c r="AE2997" s="580"/>
      <c r="AF2997" s="584"/>
      <c r="AG2997" s="585"/>
      <c r="AH2997" s="595">
        <f>IF(AD2997=0,0,(AF2997/AD2997)*100)</f>
        <v>0</v>
      </c>
      <c r="AI2997" s="596"/>
      <c r="AJ2997" s="542"/>
      <c r="AK2997" s="580"/>
      <c r="AL2997" s="584"/>
      <c r="AM2997" s="585"/>
      <c r="AN2997" s="595">
        <f>IF(AJ2997=0,0,(AL2997/AJ2997)*100)</f>
        <v>0</v>
      </c>
      <c r="AO2997" s="596"/>
      <c r="AP2997" s="542"/>
      <c r="AQ2997" s="580"/>
      <c r="AR2997" s="584"/>
      <c r="AS2997" s="585"/>
      <c r="AT2997" s="595">
        <f>IF(AP2997=0,0,(AR2997/AP2997)*100)</f>
        <v>0</v>
      </c>
      <c r="AU2997" s="596"/>
      <c r="AV2997" s="599">
        <f>AD2997+AJ2997+AP2997</f>
        <v>0</v>
      </c>
      <c r="AW2997" s="600"/>
      <c r="AX2997" s="630">
        <f>AF2997+AL2997+AR2997</f>
        <v>0</v>
      </c>
      <c r="AY2997" s="631"/>
      <c r="AZ2997" s="595">
        <f>IF(AV2997=0,0,(AX2997/AV2997)*100)</f>
        <v>0</v>
      </c>
      <c r="BA2997" s="596"/>
      <c r="BB2997" s="542"/>
      <c r="BC2997" s="580"/>
      <c r="BD2997" s="584"/>
      <c r="BE2997" s="585"/>
      <c r="BF2997" s="595">
        <f>IF(BB2997=0,0,(BD2997/BB2997)*100)</f>
        <v>0</v>
      </c>
      <c r="BG2997" s="596"/>
      <c r="BH2997" s="599">
        <f>AV2997+BB2997</f>
        <v>0</v>
      </c>
      <c r="BI2997" s="600"/>
      <c r="BJ2997" s="630">
        <f>AX2997+BD2997</f>
        <v>0</v>
      </c>
      <c r="BK2997" s="631"/>
      <c r="BL2997" s="595">
        <f>IF(BH2997=0,0,(BJ2997/BH2997)*100)</f>
        <v>0</v>
      </c>
      <c r="BM2997" s="596"/>
      <c r="BN2997" s="656">
        <f>(AF2997*2)+(AL2997*2)+(AR2997*3)+BD2997</f>
        <v>0</v>
      </c>
      <c r="BO2997" s="657"/>
      <c r="BP2997" s="658"/>
      <c r="BQ2997" s="676">
        <f t="shared" ref="BQ2997" si="2894">IF(BS2997=0,0,50*BR2997/BS2997)</f>
        <v>0</v>
      </c>
      <c r="BR2997" s="662">
        <f>(BN2997*BU$11)+(N2997*BU$12)+(Z2997*BU$13)+(R2997*BU$14)+(X2997*BU$15)+(AB2997*BU$16)</f>
        <v>0</v>
      </c>
      <c r="BS2997" s="662">
        <f>((BB2997-BD2997)*BU$18)+((AV2997-AX2997)*BU$17)+(H2997*BU$19)+(P2997*BU$20)</f>
        <v>0</v>
      </c>
      <c r="BT2997" s="15"/>
      <c r="BU2997" s="15"/>
      <c r="BV2997" s="95"/>
    </row>
    <row r="2998" spans="1:77" ht="21.75" hidden="1" customHeight="1" x14ac:dyDescent="0.25">
      <c r="A2998" s="95"/>
      <c r="B2998" s="571"/>
      <c r="C2998" s="642" t="str">
        <f>IF(ROSTER!D$44="","",ROSTER!D$44)</f>
        <v/>
      </c>
      <c r="D2998" s="643"/>
      <c r="E2998" s="575"/>
      <c r="F2998" s="577"/>
      <c r="G2998" s="583"/>
      <c r="H2998" s="579"/>
      <c r="I2998" s="545"/>
      <c r="J2998" s="544"/>
      <c r="K2998" s="581"/>
      <c r="L2998" s="586"/>
      <c r="M2998" s="587"/>
      <c r="N2998" s="592" t="s">
        <v>16</v>
      </c>
      <c r="O2998" s="603"/>
      <c r="P2998" s="544"/>
      <c r="Q2998" s="581"/>
      <c r="R2998" s="586"/>
      <c r="S2998" s="587"/>
      <c r="T2998" s="592" t="s">
        <v>16</v>
      </c>
      <c r="U2998" s="603"/>
      <c r="V2998" s="311"/>
      <c r="W2998" s="311"/>
      <c r="X2998" s="579"/>
      <c r="Y2998" s="545"/>
      <c r="Z2998" s="544"/>
      <c r="AA2998" s="545"/>
      <c r="AB2998" s="544"/>
      <c r="AC2998" s="545"/>
      <c r="AD2998" s="544"/>
      <c r="AE2998" s="581"/>
      <c r="AF2998" s="586"/>
      <c r="AG2998" s="587"/>
      <c r="AH2998" s="626"/>
      <c r="AI2998" s="627"/>
      <c r="AJ2998" s="544"/>
      <c r="AK2998" s="581"/>
      <c r="AL2998" s="586"/>
      <c r="AM2998" s="587"/>
      <c r="AN2998" s="626"/>
      <c r="AO2998" s="627"/>
      <c r="AP2998" s="544"/>
      <c r="AQ2998" s="581"/>
      <c r="AR2998" s="586"/>
      <c r="AS2998" s="587"/>
      <c r="AT2998" s="626"/>
      <c r="AU2998" s="627"/>
      <c r="AV2998" s="628"/>
      <c r="AW2998" s="629"/>
      <c r="AX2998" s="632"/>
      <c r="AY2998" s="633"/>
      <c r="AZ2998" s="626"/>
      <c r="BA2998" s="627"/>
      <c r="BB2998" s="544"/>
      <c r="BC2998" s="581"/>
      <c r="BD2998" s="586"/>
      <c r="BE2998" s="587"/>
      <c r="BF2998" s="626"/>
      <c r="BG2998" s="627"/>
      <c r="BH2998" s="628"/>
      <c r="BI2998" s="629"/>
      <c r="BJ2998" s="632"/>
      <c r="BK2998" s="633"/>
      <c r="BL2998" s="626"/>
      <c r="BM2998" s="627"/>
      <c r="BN2998" s="678"/>
      <c r="BO2998" s="679"/>
      <c r="BP2998" s="680"/>
      <c r="BQ2998" s="677"/>
      <c r="BR2998" s="663"/>
      <c r="BS2998" s="663"/>
      <c r="BT2998" s="15"/>
      <c r="BU2998" s="15"/>
      <c r="BV2998" s="95"/>
    </row>
    <row r="2999" spans="1:77" ht="21.75" hidden="1" customHeight="1" x14ac:dyDescent="0.25">
      <c r="A2999" s="95"/>
      <c r="B2999" s="570" t="str">
        <f>IF(ROSTER!B$46="","",ROSTER!B$46)</f>
        <v/>
      </c>
      <c r="C2999" s="572" t="str">
        <f>IF(ROSTER!C$46="","",ROSTER!C$46)</f>
        <v/>
      </c>
      <c r="D2999" s="573"/>
      <c r="E2999" s="574"/>
      <c r="F2999" s="576">
        <f>IF(E2999="y",1,IF(E2999="S",1,0))</f>
        <v>0</v>
      </c>
      <c r="G2999" s="582">
        <f>IF(E2999="S",1,0)</f>
        <v>0</v>
      </c>
      <c r="H2999" s="578"/>
      <c r="I2999" s="543"/>
      <c r="J2999" s="542"/>
      <c r="K2999" s="580"/>
      <c r="L2999" s="584"/>
      <c r="M2999" s="585"/>
      <c r="N2999" s="588">
        <f>L2999+J2999</f>
        <v>0</v>
      </c>
      <c r="O2999" s="589"/>
      <c r="P2999" s="542"/>
      <c r="Q2999" s="580"/>
      <c r="R2999" s="584"/>
      <c r="S2999" s="585"/>
      <c r="T2999" s="588">
        <f>R2999-P2999</f>
        <v>0</v>
      </c>
      <c r="U2999" s="589"/>
      <c r="V2999" s="310"/>
      <c r="W2999" s="310"/>
      <c r="X2999" s="578"/>
      <c r="Y2999" s="543"/>
      <c r="Z2999" s="542"/>
      <c r="AA2999" s="543"/>
      <c r="AB2999" s="542"/>
      <c r="AC2999" s="543"/>
      <c r="AD2999" s="542"/>
      <c r="AE2999" s="580"/>
      <c r="AF2999" s="584"/>
      <c r="AG2999" s="585"/>
      <c r="AH2999" s="595">
        <f>IF(AD2999=0,0,(AF2999/AD2999)*100)</f>
        <v>0</v>
      </c>
      <c r="AI2999" s="596"/>
      <c r="AJ2999" s="542"/>
      <c r="AK2999" s="580"/>
      <c r="AL2999" s="584"/>
      <c r="AM2999" s="585"/>
      <c r="AN2999" s="595">
        <f>IF(AJ2999=0,0,(AL2999/AJ2999)*100)</f>
        <v>0</v>
      </c>
      <c r="AO2999" s="596"/>
      <c r="AP2999" s="542"/>
      <c r="AQ2999" s="580"/>
      <c r="AR2999" s="584"/>
      <c r="AS2999" s="585"/>
      <c r="AT2999" s="595">
        <f>IF(AP2999=0,0,(AR2999/AP2999)*100)</f>
        <v>0</v>
      </c>
      <c r="AU2999" s="596"/>
      <c r="AV2999" s="599">
        <f>AD2999+AJ2999+AP2999</f>
        <v>0</v>
      </c>
      <c r="AW2999" s="600"/>
      <c r="AX2999" s="630">
        <f>AF2999+AL2999+AR2999</f>
        <v>0</v>
      </c>
      <c r="AY2999" s="631"/>
      <c r="AZ2999" s="595">
        <f>IF(AV2999=0,0,(AX2999/AV2999)*100)</f>
        <v>0</v>
      </c>
      <c r="BA2999" s="596"/>
      <c r="BB2999" s="542"/>
      <c r="BC2999" s="580"/>
      <c r="BD2999" s="584"/>
      <c r="BE2999" s="585"/>
      <c r="BF2999" s="595">
        <f>IF(BB2999=0,0,(BD2999/BB2999)*100)</f>
        <v>0</v>
      </c>
      <c r="BG2999" s="596"/>
      <c r="BH2999" s="599">
        <f>AV2999+BB2999</f>
        <v>0</v>
      </c>
      <c r="BI2999" s="600"/>
      <c r="BJ2999" s="630">
        <f>AX2999+BD2999</f>
        <v>0</v>
      </c>
      <c r="BK2999" s="631"/>
      <c r="BL2999" s="595">
        <f>IF(BH2999=0,0,(BJ2999/BH2999)*100)</f>
        <v>0</v>
      </c>
      <c r="BM2999" s="596"/>
      <c r="BN2999" s="656">
        <f>(AF2999*2)+(AL2999*2)+(AR2999*3)+BD2999</f>
        <v>0</v>
      </c>
      <c r="BO2999" s="657"/>
      <c r="BP2999" s="658"/>
      <c r="BQ2999" s="676">
        <f t="shared" ref="BQ2999" si="2895">IF(BS2999=0,0,50*BR2999/BS2999)</f>
        <v>0</v>
      </c>
      <c r="BR2999" s="708">
        <f>(BN2999*BU$11)+(N2999*BU$12)+(Z2999*BU$13)+(R2999*BU$14)+(X2999*BU$15)+(AB2999*BU$16)</f>
        <v>0</v>
      </c>
      <c r="BS2999" s="662">
        <f>((BB2999-BD2999)*BU$18)+((AV2999-AX2999)*BU$17)+(H2999*BU$19)+(P2999*BU$20)</f>
        <v>0</v>
      </c>
      <c r="BT2999" s="15"/>
      <c r="BU2999" s="15"/>
      <c r="BV2999" s="95"/>
    </row>
    <row r="3000" spans="1:77" ht="22.5" hidden="1" customHeight="1" thickBot="1" x14ac:dyDescent="0.3">
      <c r="A3000" s="95"/>
      <c r="B3000" s="571"/>
      <c r="C3000" s="642" t="str">
        <f>IF(ROSTER!D$46="","",ROSTER!D$46)</f>
        <v/>
      </c>
      <c r="D3000" s="643"/>
      <c r="E3000" s="575"/>
      <c r="F3000" s="577"/>
      <c r="G3000" s="583"/>
      <c r="H3000" s="579"/>
      <c r="I3000" s="545"/>
      <c r="J3000" s="544"/>
      <c r="K3000" s="581"/>
      <c r="L3000" s="586"/>
      <c r="M3000" s="587"/>
      <c r="N3000" s="590" t="s">
        <v>16</v>
      </c>
      <c r="O3000" s="591"/>
      <c r="P3000" s="544"/>
      <c r="Q3000" s="581"/>
      <c r="R3000" s="586"/>
      <c r="S3000" s="587"/>
      <c r="T3000" s="592" t="s">
        <v>16</v>
      </c>
      <c r="U3000" s="603"/>
      <c r="V3000" s="311"/>
      <c r="W3000" s="311"/>
      <c r="X3000" s="579"/>
      <c r="Y3000" s="545"/>
      <c r="Z3000" s="544"/>
      <c r="AA3000" s="545"/>
      <c r="AB3000" s="544"/>
      <c r="AC3000" s="545"/>
      <c r="AD3000" s="544"/>
      <c r="AE3000" s="581"/>
      <c r="AF3000" s="586"/>
      <c r="AG3000" s="587"/>
      <c r="AH3000" s="597"/>
      <c r="AI3000" s="598"/>
      <c r="AJ3000" s="544"/>
      <c r="AK3000" s="581"/>
      <c r="AL3000" s="586"/>
      <c r="AM3000" s="587"/>
      <c r="AN3000" s="597"/>
      <c r="AO3000" s="598"/>
      <c r="AP3000" s="544"/>
      <c r="AQ3000" s="581"/>
      <c r="AR3000" s="586"/>
      <c r="AS3000" s="587"/>
      <c r="AT3000" s="597"/>
      <c r="AU3000" s="598"/>
      <c r="AV3000" s="601"/>
      <c r="AW3000" s="602"/>
      <c r="AX3000" s="701"/>
      <c r="AY3000" s="702"/>
      <c r="AZ3000" s="597"/>
      <c r="BA3000" s="598"/>
      <c r="BB3000" s="544"/>
      <c r="BC3000" s="581"/>
      <c r="BD3000" s="586"/>
      <c r="BE3000" s="587"/>
      <c r="BF3000" s="597"/>
      <c r="BG3000" s="598"/>
      <c r="BH3000" s="601"/>
      <c r="BI3000" s="602"/>
      <c r="BJ3000" s="701"/>
      <c r="BK3000" s="702"/>
      <c r="BL3000" s="597"/>
      <c r="BM3000" s="598"/>
      <c r="BN3000" s="659"/>
      <c r="BO3000" s="660"/>
      <c r="BP3000" s="661"/>
      <c r="BQ3000" s="677"/>
      <c r="BR3000" s="709"/>
      <c r="BS3000" s="663"/>
      <c r="BT3000" s="15"/>
      <c r="BU3000" s="15"/>
      <c r="BV3000" s="95"/>
    </row>
    <row r="3001" spans="1:77" s="21" customFormat="1" ht="33.4" hidden="1" customHeight="1" x14ac:dyDescent="0.45">
      <c r="A3001" s="98"/>
      <c r="B3001" s="612"/>
      <c r="C3001" s="613"/>
      <c r="D3001" s="613" t="s">
        <v>10</v>
      </c>
      <c r="E3001" s="616"/>
      <c r="F3001" s="279"/>
      <c r="G3001" s="279"/>
      <c r="H3001" s="517">
        <f>SUM(H2961:I3000)</f>
        <v>0</v>
      </c>
      <c r="I3001" s="618"/>
      <c r="J3001" s="517">
        <f>SUM(J2961:K3000)</f>
        <v>0</v>
      </c>
      <c r="K3001" s="618"/>
      <c r="L3001" s="620">
        <f>SUM(L2961:M3000)</f>
        <v>0</v>
      </c>
      <c r="M3001" s="621"/>
      <c r="N3001" s="548">
        <f>L3001+J3001</f>
        <v>0</v>
      </c>
      <c r="O3001" s="518"/>
      <c r="P3001" s="620">
        <f>SUM(P2961:Q3000)</f>
        <v>0</v>
      </c>
      <c r="Q3001" s="618"/>
      <c r="R3001" s="620">
        <f>SUM(R2961:S3000)</f>
        <v>0</v>
      </c>
      <c r="S3001" s="621"/>
      <c r="T3001" s="548">
        <f>R3001-P3001</f>
        <v>0</v>
      </c>
      <c r="U3001" s="518"/>
      <c r="V3001" s="312"/>
      <c r="W3001" s="312"/>
      <c r="X3001" s="620">
        <f>SUM(X2961:Y3000)</f>
        <v>0</v>
      </c>
      <c r="Y3001" s="621"/>
      <c r="Z3001" s="517">
        <f>SUM(Z2961:AA3000)</f>
        <v>0</v>
      </c>
      <c r="AA3001" s="518"/>
      <c r="AB3001" s="517">
        <f>SUM(AB2961:AC3000)</f>
        <v>0</v>
      </c>
      <c r="AC3001" s="518"/>
      <c r="AD3001" s="621">
        <f>SUM(AD2961:AE3000)</f>
        <v>0</v>
      </c>
      <c r="AE3001" s="618"/>
      <c r="AF3001" s="620">
        <f>SUM(AF2961:AG3000)</f>
        <v>0</v>
      </c>
      <c r="AG3001" s="621"/>
      <c r="AH3001" s="548">
        <f>IF(AD3001=0,0,(AF3001/AD3001)*100)</f>
        <v>0</v>
      </c>
      <c r="AI3001" s="518"/>
      <c r="AJ3001" s="620">
        <f>SUM(AJ2961:AK3000)</f>
        <v>0</v>
      </c>
      <c r="AK3001" s="618"/>
      <c r="AL3001" s="620">
        <f>SUM(AL2961:AM3000)</f>
        <v>0</v>
      </c>
      <c r="AM3001" s="621"/>
      <c r="AN3001" s="548">
        <f>IF(AJ3001=0,0,(AL3001/AJ3001)*100)</f>
        <v>0</v>
      </c>
      <c r="AO3001" s="518"/>
      <c r="AP3001" s="620">
        <f>SUM(AP2961:AQ3000)</f>
        <v>0</v>
      </c>
      <c r="AQ3001" s="618"/>
      <c r="AR3001" s="620">
        <f>SUM(AR2961:AS3000)</f>
        <v>0</v>
      </c>
      <c r="AS3001" s="621"/>
      <c r="AT3001" s="548">
        <f>IF(AP3001=0,0,(AR3001/AP3001)*100)</f>
        <v>0</v>
      </c>
      <c r="AU3001" s="518"/>
      <c r="AV3001" s="517">
        <f>AD3001+AJ3001+AP3001</f>
        <v>0</v>
      </c>
      <c r="AW3001" s="618"/>
      <c r="AX3001" s="620">
        <f>AF3001+AL3001+AR3001</f>
        <v>0</v>
      </c>
      <c r="AY3001" s="624"/>
      <c r="AZ3001" s="548">
        <f>IF(AV3001=0,0,(AX3001/AV3001)*100)</f>
        <v>0</v>
      </c>
      <c r="BA3001" s="518"/>
      <c r="BB3001" s="620">
        <f>SUM(BB2961:BC3000)</f>
        <v>0</v>
      </c>
      <c r="BC3001" s="618"/>
      <c r="BD3001" s="620">
        <f>SUM(BD2961:BE3000)</f>
        <v>0</v>
      </c>
      <c r="BE3001" s="621"/>
      <c r="BF3001" s="548">
        <f>IF(BB3001=0,0,(BD3001/BB3001)*100)</f>
        <v>0</v>
      </c>
      <c r="BG3001" s="518"/>
      <c r="BH3001" s="517">
        <f>AV3001+BB3001</f>
        <v>0</v>
      </c>
      <c r="BI3001" s="618"/>
      <c r="BJ3001" s="620">
        <f>AX3001+BD3001</f>
        <v>0</v>
      </c>
      <c r="BK3001" s="624"/>
      <c r="BL3001" s="548">
        <f>IF(BH3001=0,0,(BJ3001/BH3001)*100)</f>
        <v>0</v>
      </c>
      <c r="BM3001" s="664"/>
      <c r="BN3001" s="666">
        <f>SUM(BN2961:BP3000)</f>
        <v>0</v>
      </c>
      <c r="BO3001" s="667"/>
      <c r="BP3001" s="668"/>
      <c r="BQ3001" s="681">
        <f>SUM(BQ2961:BQ3000)</f>
        <v>0</v>
      </c>
      <c r="BR3001" s="685">
        <f>(BN3001*BU$11)+(N3001*BU$12)+(Z3001*BU$13)+(R3001*BU$14)+(X3001*BU$15)+(AB3001*BU$16)</f>
        <v>0</v>
      </c>
      <c r="BS3001" s="683">
        <f>((BB3001-BD3001)*BU$18)+((AV3001-AX3001)*BU$17)+(H3001*BU$19)+(P3001*BU$20)</f>
        <v>0</v>
      </c>
      <c r="BT3001" s="20"/>
      <c r="BU3001" s="20"/>
      <c r="BV3001" s="98"/>
    </row>
    <row r="3002" spans="1:77" s="21" customFormat="1" ht="33.950000000000003" hidden="1" customHeight="1" thickBot="1" x14ac:dyDescent="0.5">
      <c r="A3002" s="98"/>
      <c r="B3002" s="614"/>
      <c r="C3002" s="615"/>
      <c r="D3002" s="615"/>
      <c r="E3002" s="617"/>
      <c r="F3002" s="280"/>
      <c r="G3002" s="280"/>
      <c r="H3002" s="519"/>
      <c r="I3002" s="619"/>
      <c r="J3002" s="519"/>
      <c r="K3002" s="619"/>
      <c r="L3002" s="622"/>
      <c r="M3002" s="623"/>
      <c r="N3002" s="549" t="s">
        <v>16</v>
      </c>
      <c r="O3002" s="520"/>
      <c r="P3002" s="622"/>
      <c r="Q3002" s="619"/>
      <c r="R3002" s="622"/>
      <c r="S3002" s="623"/>
      <c r="T3002" s="549" t="s">
        <v>16</v>
      </c>
      <c r="U3002" s="520"/>
      <c r="V3002" s="313"/>
      <c r="W3002" s="313"/>
      <c r="X3002" s="622"/>
      <c r="Y3002" s="623"/>
      <c r="Z3002" s="519"/>
      <c r="AA3002" s="520"/>
      <c r="AB3002" s="519"/>
      <c r="AC3002" s="520"/>
      <c r="AD3002" s="623"/>
      <c r="AE3002" s="619"/>
      <c r="AF3002" s="622"/>
      <c r="AG3002" s="623"/>
      <c r="AH3002" s="549"/>
      <c r="AI3002" s="520"/>
      <c r="AJ3002" s="622"/>
      <c r="AK3002" s="619"/>
      <c r="AL3002" s="622"/>
      <c r="AM3002" s="623"/>
      <c r="AN3002" s="549"/>
      <c r="AO3002" s="520"/>
      <c r="AP3002" s="622"/>
      <c r="AQ3002" s="619"/>
      <c r="AR3002" s="622"/>
      <c r="AS3002" s="623"/>
      <c r="AT3002" s="549"/>
      <c r="AU3002" s="520"/>
      <c r="AV3002" s="519"/>
      <c r="AW3002" s="619"/>
      <c r="AX3002" s="622"/>
      <c r="AY3002" s="625"/>
      <c r="AZ3002" s="549"/>
      <c r="BA3002" s="520"/>
      <c r="BB3002" s="622"/>
      <c r="BC3002" s="619"/>
      <c r="BD3002" s="622"/>
      <c r="BE3002" s="623"/>
      <c r="BF3002" s="549"/>
      <c r="BG3002" s="520"/>
      <c r="BH3002" s="519"/>
      <c r="BI3002" s="619"/>
      <c r="BJ3002" s="622"/>
      <c r="BK3002" s="625"/>
      <c r="BL3002" s="549"/>
      <c r="BM3002" s="665"/>
      <c r="BN3002" s="669"/>
      <c r="BO3002" s="670"/>
      <c r="BP3002" s="671"/>
      <c r="BQ3002" s="682"/>
      <c r="BR3002" s="686"/>
      <c r="BS3002" s="684"/>
      <c r="BT3002" s="20"/>
      <c r="BU3002" s="20"/>
      <c r="BV3002" s="98"/>
    </row>
    <row r="3003" spans="1:77" s="21" customFormat="1" ht="33" hidden="1" customHeight="1" thickBot="1" x14ac:dyDescent="0.5">
      <c r="A3003" s="98"/>
      <c r="B3003" s="612"/>
      <c r="C3003" s="613"/>
      <c r="D3003" s="613" t="s">
        <v>13</v>
      </c>
      <c r="E3003" s="616"/>
      <c r="F3003" s="281"/>
      <c r="G3003" s="282"/>
      <c r="H3003" s="528"/>
      <c r="I3003" s="636"/>
      <c r="J3003" s="528"/>
      <c r="K3003" s="636"/>
      <c r="L3003" s="638"/>
      <c r="M3003" s="639"/>
      <c r="N3003" s="548">
        <f>J3003+L3003</f>
        <v>0</v>
      </c>
      <c r="O3003" s="518"/>
      <c r="P3003" s="638"/>
      <c r="Q3003" s="636"/>
      <c r="R3003" s="638"/>
      <c r="S3003" s="639"/>
      <c r="T3003" s="548">
        <f>R3003-P3003</f>
        <v>0</v>
      </c>
      <c r="U3003" s="518"/>
      <c r="V3003" s="312"/>
      <c r="W3003" s="312"/>
      <c r="X3003" s="638"/>
      <c r="Y3003" s="639"/>
      <c r="Z3003" s="528"/>
      <c r="AA3003" s="529"/>
      <c r="AB3003" s="528"/>
      <c r="AC3003" s="529"/>
      <c r="AD3003" s="639"/>
      <c r="AE3003" s="636"/>
      <c r="AF3003" s="638"/>
      <c r="AG3003" s="639"/>
      <c r="AH3003" s="548">
        <f>IF(AD3003=0,0,(AF3003/AD3003)*100)</f>
        <v>0</v>
      </c>
      <c r="AI3003" s="518"/>
      <c r="AJ3003" s="638"/>
      <c r="AK3003" s="636"/>
      <c r="AL3003" s="638"/>
      <c r="AM3003" s="639"/>
      <c r="AN3003" s="548">
        <f>IF(AJ3003=0,0,(AL3003/AJ3003)*100)</f>
        <v>0</v>
      </c>
      <c r="AO3003" s="518"/>
      <c r="AP3003" s="638"/>
      <c r="AQ3003" s="636"/>
      <c r="AR3003" s="638"/>
      <c r="AS3003" s="639"/>
      <c r="AT3003" s="548">
        <f>IF(AP3003=0,0,(AR3003/AP3003)*100)</f>
        <v>0</v>
      </c>
      <c r="AU3003" s="518"/>
      <c r="AV3003" s="517">
        <f>AD3003+AJ3003+AP3003</f>
        <v>0</v>
      </c>
      <c r="AW3003" s="618"/>
      <c r="AX3003" s="620">
        <f>AF3003+AL3003+AR3003</f>
        <v>0</v>
      </c>
      <c r="AY3003" s="624"/>
      <c r="AZ3003" s="548">
        <f>IF(AV3003=0,0,(AX3003/AV3003)*100)</f>
        <v>0</v>
      </c>
      <c r="BA3003" s="518"/>
      <c r="BB3003" s="638"/>
      <c r="BC3003" s="636"/>
      <c r="BD3003" s="638"/>
      <c r="BE3003" s="639"/>
      <c r="BF3003" s="548">
        <f>IF(BB3003=0,0,(BD3003/BB3003)*100)</f>
        <v>0</v>
      </c>
      <c r="BG3003" s="518"/>
      <c r="BH3003" s="517">
        <f>AV3003+BB3003</f>
        <v>0</v>
      </c>
      <c r="BI3003" s="618"/>
      <c r="BJ3003" s="620">
        <f>AX3003+BD3003</f>
        <v>0</v>
      </c>
      <c r="BK3003" s="624"/>
      <c r="BL3003" s="548">
        <f>IF(BH3003=0,0,(BJ3003/BH3003)*100)</f>
        <v>0</v>
      </c>
      <c r="BM3003" s="664"/>
      <c r="BN3003" s="666">
        <f>(AF3003*2)+(AL3003*2)+(AR3003*3)+BD3003</f>
        <v>0</v>
      </c>
      <c r="BO3003" s="667"/>
      <c r="BP3003" s="668"/>
      <c r="BQ3003" s="672"/>
      <c r="BR3003" s="283"/>
      <c r="BS3003" s="284"/>
      <c r="BT3003" s="20"/>
      <c r="BU3003" s="20"/>
      <c r="BV3003" s="98"/>
    </row>
    <row r="3004" spans="1:77" s="21" customFormat="1" ht="33.75" hidden="1" customHeight="1" thickBot="1" x14ac:dyDescent="0.5">
      <c r="A3004" s="98"/>
      <c r="B3004" s="285"/>
      <c r="C3004" s="286"/>
      <c r="D3004" s="634"/>
      <c r="E3004" s="635"/>
      <c r="F3004" s="287"/>
      <c r="G3004" s="287"/>
      <c r="H3004" s="530"/>
      <c r="I3004" s="637"/>
      <c r="J3004" s="530"/>
      <c r="K3004" s="637"/>
      <c r="L3004" s="640"/>
      <c r="M3004" s="641"/>
      <c r="N3004" s="549">
        <f>IF((N3001+N3003)=0,0,N3001/(N3001+N3003)*100)</f>
        <v>0</v>
      </c>
      <c r="O3004" s="520"/>
      <c r="P3004" s="640"/>
      <c r="Q3004" s="637"/>
      <c r="R3004" s="640"/>
      <c r="S3004" s="641"/>
      <c r="T3004" s="549"/>
      <c r="U3004" s="520"/>
      <c r="V3004" s="313"/>
      <c r="W3004" s="313"/>
      <c r="X3004" s="640"/>
      <c r="Y3004" s="641"/>
      <c r="Z3004" s="530"/>
      <c r="AA3004" s="531"/>
      <c r="AB3004" s="530"/>
      <c r="AC3004" s="531"/>
      <c r="AD3004" s="641"/>
      <c r="AE3004" s="637"/>
      <c r="AF3004" s="640"/>
      <c r="AG3004" s="641"/>
      <c r="AH3004" s="549"/>
      <c r="AI3004" s="520"/>
      <c r="AJ3004" s="640"/>
      <c r="AK3004" s="637"/>
      <c r="AL3004" s="640"/>
      <c r="AM3004" s="641"/>
      <c r="AN3004" s="549"/>
      <c r="AO3004" s="520"/>
      <c r="AP3004" s="640"/>
      <c r="AQ3004" s="637"/>
      <c r="AR3004" s="640"/>
      <c r="AS3004" s="641"/>
      <c r="AT3004" s="549"/>
      <c r="AU3004" s="520"/>
      <c r="AV3004" s="519"/>
      <c r="AW3004" s="619"/>
      <c r="AX3004" s="622"/>
      <c r="AY3004" s="625"/>
      <c r="AZ3004" s="549"/>
      <c r="BA3004" s="520"/>
      <c r="BB3004" s="640"/>
      <c r="BC3004" s="637"/>
      <c r="BD3004" s="640"/>
      <c r="BE3004" s="641"/>
      <c r="BF3004" s="549"/>
      <c r="BG3004" s="520"/>
      <c r="BH3004" s="519"/>
      <c r="BI3004" s="619"/>
      <c r="BJ3004" s="622"/>
      <c r="BK3004" s="625"/>
      <c r="BL3004" s="549"/>
      <c r="BM3004" s="665"/>
      <c r="BN3004" s="669"/>
      <c r="BO3004" s="670"/>
      <c r="BP3004" s="671"/>
      <c r="BQ3004" s="673"/>
      <c r="BR3004" s="79"/>
      <c r="BS3004" s="79"/>
      <c r="BT3004" s="20"/>
      <c r="BU3004" s="20"/>
      <c r="BV3004" s="98"/>
    </row>
    <row r="3005" spans="1:77" ht="16.5" hidden="1" customHeight="1" thickTop="1" thickBot="1" x14ac:dyDescent="0.5">
      <c r="A3005" s="95"/>
      <c r="B3005" s="288"/>
      <c r="C3005" s="70"/>
      <c r="D3005" s="70"/>
      <c r="E3005" s="70"/>
      <c r="F3005" s="70"/>
      <c r="G3005" s="70"/>
      <c r="H3005" s="70"/>
      <c r="I3005" s="70"/>
      <c r="J3005" s="70"/>
      <c r="K3005" s="70"/>
      <c r="L3005" s="70"/>
      <c r="M3005" s="70"/>
      <c r="N3005" s="70"/>
      <c r="O3005" s="70"/>
      <c r="P3005" s="70"/>
      <c r="Q3005" s="70"/>
      <c r="R3005" s="70"/>
      <c r="S3005" s="70"/>
      <c r="T3005" s="70"/>
      <c r="U3005" s="70"/>
      <c r="V3005" s="70"/>
      <c r="W3005" s="70"/>
      <c r="X3005" s="70"/>
      <c r="Y3005" s="70"/>
      <c r="Z3005" s="70"/>
      <c r="AA3005" s="70"/>
      <c r="AB3005" s="70"/>
      <c r="AC3005" s="70"/>
      <c r="AD3005" s="70"/>
      <c r="AE3005" s="70"/>
      <c r="AF3005" s="70"/>
      <c r="AG3005" s="70"/>
      <c r="AH3005" s="289"/>
      <c r="AI3005" s="289"/>
      <c r="AJ3005" s="70"/>
      <c r="AK3005" s="70"/>
      <c r="AL3005" s="70"/>
      <c r="AM3005" s="70"/>
      <c r="AN3005" s="70"/>
      <c r="AO3005" s="70"/>
      <c r="AP3005" s="70"/>
      <c r="AQ3005" s="70"/>
      <c r="AR3005" s="70"/>
      <c r="AS3005" s="70"/>
      <c r="AT3005" s="70"/>
      <c r="AU3005" s="70"/>
      <c r="AV3005" s="70"/>
      <c r="AW3005" s="70"/>
      <c r="AX3005" s="70"/>
      <c r="AY3005" s="70"/>
      <c r="AZ3005" s="70"/>
      <c r="BA3005" s="70"/>
      <c r="BB3005" s="70"/>
      <c r="BC3005" s="70"/>
      <c r="BD3005" s="70"/>
      <c r="BE3005" s="70"/>
      <c r="BF3005" s="70"/>
      <c r="BG3005" s="70"/>
      <c r="BH3005" s="70"/>
      <c r="BI3005" s="70"/>
      <c r="BJ3005" s="70"/>
      <c r="BK3005" s="70"/>
      <c r="BL3005" s="70"/>
      <c r="BM3005" s="70"/>
      <c r="BN3005" s="70"/>
      <c r="BO3005" s="70"/>
      <c r="BP3005" s="70"/>
      <c r="BQ3005" s="89"/>
      <c r="BR3005" s="674">
        <f>IF((J3001+L3003)=0,0,(J3001/(J3001+L3003)*100)%)</f>
        <v>0</v>
      </c>
      <c r="BS3005" s="675"/>
      <c r="BT3005" s="674">
        <f>IF((L3001+J3003)=0,0,(L3001/(L3001+J3003)*100)%)</f>
        <v>0</v>
      </c>
      <c r="BU3005" s="675"/>
      <c r="BV3005" s="95"/>
    </row>
    <row r="3006" spans="1:77" s="23" customFormat="1" ht="79.5" hidden="1" customHeight="1" thickTop="1" thickBot="1" x14ac:dyDescent="0.55000000000000004">
      <c r="A3006" s="99"/>
      <c r="B3006" s="565" t="s">
        <v>64</v>
      </c>
      <c r="C3006" s="566"/>
      <c r="D3006" s="532" t="s">
        <v>54</v>
      </c>
      <c r="E3006" s="532"/>
      <c r="F3006" s="532"/>
      <c r="G3006" s="654"/>
      <c r="H3006" s="533"/>
      <c r="I3006" s="534"/>
      <c r="J3006" s="535"/>
      <c r="K3006" s="290"/>
      <c r="L3006" s="533"/>
      <c r="M3006" s="534"/>
      <c r="N3006" s="535"/>
      <c r="O3006" s="536" t="s">
        <v>47</v>
      </c>
      <c r="P3006" s="537"/>
      <c r="Q3006" s="537"/>
      <c r="R3006" s="537"/>
      <c r="S3006" s="533"/>
      <c r="T3006" s="534"/>
      <c r="U3006" s="535"/>
      <c r="V3006" s="314"/>
      <c r="W3006" s="314"/>
      <c r="X3006" s="290"/>
      <c r="Y3006" s="533"/>
      <c r="Z3006" s="534"/>
      <c r="AA3006" s="535"/>
      <c r="AB3006" s="536" t="s">
        <v>49</v>
      </c>
      <c r="AC3006" s="537"/>
      <c r="AD3006" s="537"/>
      <c r="AE3006" s="538"/>
      <c r="AF3006" s="533"/>
      <c r="AG3006" s="534"/>
      <c r="AH3006" s="535"/>
      <c r="AI3006" s="290"/>
      <c r="AJ3006" s="533"/>
      <c r="AK3006" s="534"/>
      <c r="AL3006" s="535"/>
      <c r="AM3006" s="536" t="s">
        <v>53</v>
      </c>
      <c r="AN3006" s="537"/>
      <c r="AO3006" s="537"/>
      <c r="AP3006" s="538"/>
      <c r="AQ3006" s="533"/>
      <c r="AR3006" s="534"/>
      <c r="AS3006" s="535"/>
      <c r="AT3006" s="72"/>
      <c r="AU3006" s="533"/>
      <c r="AV3006" s="534"/>
      <c r="AW3006" s="535"/>
      <c r="AX3006" s="291"/>
      <c r="AY3006" s="291"/>
      <c r="AZ3006" s="291"/>
      <c r="BA3006" s="291"/>
      <c r="BB3006" s="567" t="s">
        <v>20</v>
      </c>
      <c r="BC3006" s="567"/>
      <c r="BD3006" s="567"/>
      <c r="BE3006" s="567"/>
      <c r="BF3006" s="568"/>
      <c r="BG3006" s="539">
        <f>BN3001</f>
        <v>0</v>
      </c>
      <c r="BH3006" s="540"/>
      <c r="BI3006" s="541"/>
      <c r="BJ3006" s="292"/>
      <c r="BK3006" s="539">
        <f>BN3003</f>
        <v>0</v>
      </c>
      <c r="BL3006" s="540"/>
      <c r="BM3006" s="541"/>
      <c r="BN3006" s="73"/>
      <c r="BO3006" s="73"/>
      <c r="BP3006" s="73"/>
      <c r="BQ3006" s="90"/>
      <c r="BR3006" s="24"/>
      <c r="BS3006" s="24"/>
      <c r="BT3006" s="22"/>
      <c r="BU3006" s="22"/>
      <c r="BV3006" s="99"/>
    </row>
    <row r="3007" spans="1:77" ht="15.6" hidden="1" customHeight="1" thickTop="1" thickBot="1" x14ac:dyDescent="0.55000000000000004">
      <c r="A3007" s="95"/>
      <c r="B3007" s="293"/>
      <c r="C3007" s="67"/>
      <c r="D3007" s="294"/>
      <c r="E3007" s="294"/>
      <c r="F3007" s="295"/>
      <c r="G3007" s="295"/>
      <c r="H3007" s="296"/>
      <c r="I3007" s="296"/>
      <c r="J3007" s="296"/>
      <c r="K3007" s="296"/>
      <c r="L3007" s="296"/>
      <c r="M3007" s="296"/>
      <c r="N3007" s="296"/>
      <c r="O3007" s="295"/>
      <c r="P3007" s="295"/>
      <c r="Q3007" s="295"/>
      <c r="R3007" s="295"/>
      <c r="S3007" s="296"/>
      <c r="T3007" s="296"/>
      <c r="U3007" s="296"/>
      <c r="V3007" s="296"/>
      <c r="W3007" s="296"/>
      <c r="X3007" s="297"/>
      <c r="Y3007" s="296"/>
      <c r="Z3007" s="296"/>
      <c r="AA3007" s="296"/>
      <c r="AB3007" s="295"/>
      <c r="AC3007" s="295"/>
      <c r="AD3007" s="295"/>
      <c r="AE3007" s="295"/>
      <c r="AF3007" s="296"/>
      <c r="AG3007" s="296"/>
      <c r="AH3007" s="296"/>
      <c r="AI3007" s="296"/>
      <c r="AJ3007" s="297"/>
      <c r="AK3007" s="297"/>
      <c r="AL3007" s="296"/>
      <c r="AM3007" s="295"/>
      <c r="AN3007" s="295"/>
      <c r="AO3007" s="295"/>
      <c r="AP3007" s="295"/>
      <c r="AQ3007" s="296"/>
      <c r="AR3007" s="296"/>
      <c r="AS3007" s="296"/>
      <c r="AT3007" s="296"/>
      <c r="AU3007" s="296"/>
      <c r="AV3007" s="72"/>
      <c r="AW3007" s="72"/>
      <c r="AX3007" s="74"/>
      <c r="AY3007" s="74"/>
      <c r="AZ3007" s="74"/>
      <c r="BA3007" s="74"/>
      <c r="BB3007" s="295"/>
      <c r="BC3007" s="298"/>
      <c r="BD3007" s="298"/>
      <c r="BE3007" s="299"/>
      <c r="BF3007" s="300"/>
      <c r="BG3007" s="301"/>
      <c r="BH3007" s="301"/>
      <c r="BI3007" s="72"/>
      <c r="BJ3007" s="302"/>
      <c r="BK3007" s="303"/>
      <c r="BL3007" s="303"/>
      <c r="BM3007" s="72"/>
      <c r="BN3007" s="74"/>
      <c r="BO3007" s="74"/>
      <c r="BP3007" s="74"/>
      <c r="BQ3007" s="91"/>
      <c r="BR3007" s="25"/>
      <c r="BS3007" s="25"/>
      <c r="BT3007" s="15"/>
      <c r="BU3007" s="15"/>
      <c r="BV3007" s="95"/>
    </row>
    <row r="3008" spans="1:77" s="23" customFormat="1" ht="79.5" hidden="1" customHeight="1" thickTop="1" thickBot="1" x14ac:dyDescent="0.55000000000000004">
      <c r="A3008" s="99"/>
      <c r="B3008" s="569" t="s">
        <v>46</v>
      </c>
      <c r="C3008" s="567"/>
      <c r="D3008" s="532" t="s">
        <v>55</v>
      </c>
      <c r="E3008" s="532"/>
      <c r="F3008" s="532"/>
      <c r="G3008" s="654"/>
      <c r="H3008" s="539">
        <f>H3006</f>
        <v>0</v>
      </c>
      <c r="I3008" s="540"/>
      <c r="J3008" s="541"/>
      <c r="K3008" s="290"/>
      <c r="L3008" s="539">
        <f>L3006</f>
        <v>0</v>
      </c>
      <c r="M3008" s="540"/>
      <c r="N3008" s="541"/>
      <c r="O3008" s="536" t="s">
        <v>51</v>
      </c>
      <c r="P3008" s="537"/>
      <c r="Q3008" s="537"/>
      <c r="R3008" s="537"/>
      <c r="S3008" s="539">
        <f>S3006-H3006</f>
        <v>0</v>
      </c>
      <c r="T3008" s="540"/>
      <c r="U3008" s="541"/>
      <c r="V3008" s="315"/>
      <c r="W3008" s="315"/>
      <c r="X3008" s="290"/>
      <c r="Y3008" s="539">
        <f>Y3006-L3006</f>
        <v>0</v>
      </c>
      <c r="Z3008" s="540"/>
      <c r="AA3008" s="541"/>
      <c r="AB3008" s="536" t="s">
        <v>50</v>
      </c>
      <c r="AC3008" s="537"/>
      <c r="AD3008" s="537"/>
      <c r="AE3008" s="538"/>
      <c r="AF3008" s="539">
        <f>AF3006-S3006</f>
        <v>0</v>
      </c>
      <c r="AG3008" s="540"/>
      <c r="AH3008" s="541"/>
      <c r="AI3008" s="290"/>
      <c r="AJ3008" s="539">
        <f>AJ3006-Y3006</f>
        <v>0</v>
      </c>
      <c r="AK3008" s="540"/>
      <c r="AL3008" s="541"/>
      <c r="AM3008" s="536" t="s">
        <v>52</v>
      </c>
      <c r="AN3008" s="537"/>
      <c r="AO3008" s="537"/>
      <c r="AP3008" s="538"/>
      <c r="AQ3008" s="539">
        <f>AQ3006-AF3006</f>
        <v>0</v>
      </c>
      <c r="AR3008" s="540"/>
      <c r="AS3008" s="541"/>
      <c r="AT3008" s="72"/>
      <c r="AU3008" s="539">
        <f>AU3006-AJ3006</f>
        <v>0</v>
      </c>
      <c r="AV3008" s="540"/>
      <c r="AW3008" s="541"/>
      <c r="AX3008" s="291"/>
      <c r="AY3008" s="291"/>
      <c r="AZ3008" s="291"/>
      <c r="BA3008" s="291"/>
      <c r="BB3008" s="567" t="s">
        <v>45</v>
      </c>
      <c r="BC3008" s="567"/>
      <c r="BD3008" s="567"/>
      <c r="BE3008" s="567"/>
      <c r="BF3008" s="568"/>
      <c r="BG3008" s="539">
        <f>BG3006-AQ3006</f>
        <v>0</v>
      </c>
      <c r="BH3008" s="540"/>
      <c r="BI3008" s="541"/>
      <c r="BJ3008" s="304"/>
      <c r="BK3008" s="539">
        <f>BK3006-AU3006</f>
        <v>0</v>
      </c>
      <c r="BL3008" s="540"/>
      <c r="BM3008" s="541"/>
      <c r="BN3008" s="73"/>
      <c r="BO3008" s="73"/>
      <c r="BP3008" s="73"/>
      <c r="BQ3008" s="90"/>
      <c r="BR3008" s="24"/>
      <c r="BS3008" s="24"/>
      <c r="BT3008" s="22"/>
      <c r="BU3008" s="22"/>
      <c r="BV3008" s="99"/>
      <c r="BY3008" s="21"/>
    </row>
    <row r="3009" spans="1:74" ht="18.75" hidden="1" customHeight="1" thickTop="1" thickBot="1" x14ac:dyDescent="0.5">
      <c r="A3009" s="95"/>
      <c r="B3009" s="305"/>
      <c r="C3009" s="71"/>
      <c r="D3009" s="71"/>
      <c r="E3009" s="71"/>
      <c r="F3009" s="92"/>
      <c r="G3009" s="92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1"/>
      <c r="V3009" s="71"/>
      <c r="W3009" s="71"/>
      <c r="X3009" s="71"/>
      <c r="Y3009" s="71"/>
      <c r="Z3009" s="71"/>
      <c r="AA3009" s="71"/>
      <c r="AB3009" s="71"/>
      <c r="AC3009" s="71"/>
      <c r="AD3009" s="71"/>
      <c r="AE3009" s="71"/>
      <c r="AF3009" s="71"/>
      <c r="AG3009" s="71"/>
      <c r="AH3009" s="306"/>
      <c r="AI3009" s="306"/>
      <c r="AJ3009" s="71"/>
      <c r="AK3009" s="71"/>
      <c r="AL3009" s="71"/>
      <c r="AM3009" s="71"/>
      <c r="AN3009" s="71"/>
      <c r="AO3009" s="71"/>
      <c r="AP3009" s="71"/>
      <c r="AQ3009" s="71"/>
      <c r="AR3009" s="71"/>
      <c r="AS3009" s="71"/>
      <c r="AT3009" s="71"/>
      <c r="AU3009" s="71"/>
      <c r="AV3009" s="71"/>
      <c r="AW3009" s="71"/>
      <c r="AX3009" s="71"/>
      <c r="AY3009" s="71"/>
      <c r="AZ3009" s="71"/>
      <c r="BA3009" s="71"/>
      <c r="BB3009" s="71"/>
      <c r="BC3009" s="703" t="s">
        <v>153</v>
      </c>
      <c r="BD3009" s="703"/>
      <c r="BE3009" s="703"/>
      <c r="BF3009" s="703"/>
      <c r="BG3009" s="703"/>
      <c r="BH3009" s="703"/>
      <c r="BI3009" s="703"/>
      <c r="BJ3009" s="703"/>
      <c r="BK3009" s="703"/>
      <c r="BL3009" s="703"/>
      <c r="BM3009" s="703"/>
      <c r="BN3009" s="703"/>
      <c r="BO3009" s="703"/>
      <c r="BP3009" s="703"/>
      <c r="BQ3009" s="318"/>
      <c r="BR3009" s="319"/>
      <c r="BS3009" s="319"/>
      <c r="BT3009" s="15"/>
      <c r="BU3009" s="15"/>
      <c r="BV3009" s="95"/>
    </row>
    <row r="3010" spans="1:74" s="93" customFormat="1" ht="13.5" hidden="1" customHeight="1" thickTop="1" x14ac:dyDescent="0.45">
      <c r="A3010" s="95"/>
      <c r="B3010" s="99"/>
      <c r="C3010" s="95"/>
      <c r="D3010" s="95"/>
      <c r="E3010" s="95"/>
      <c r="F3010" s="96"/>
      <c r="G3010" s="96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254"/>
      <c r="AI3010" s="254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5"/>
      <c r="BL3010" s="95"/>
      <c r="BM3010" s="95"/>
      <c r="BN3010" s="95"/>
      <c r="BO3010" s="95"/>
      <c r="BP3010" s="95"/>
      <c r="BQ3010" s="97"/>
      <c r="BR3010" s="97"/>
      <c r="BS3010" s="97"/>
      <c r="BT3010" s="95"/>
      <c r="BU3010" s="95"/>
      <c r="BV3010" s="95"/>
    </row>
    <row r="3011" spans="1:74" s="17" customFormat="1" ht="33.75" hidden="1" x14ac:dyDescent="0.5">
      <c r="A3011" s="255"/>
      <c r="B3011" s="604" t="s">
        <v>9</v>
      </c>
      <c r="C3011" s="604"/>
      <c r="D3011" s="604"/>
      <c r="E3011" s="604"/>
      <c r="F3011" s="604"/>
      <c r="G3011" s="604"/>
      <c r="H3011" s="604"/>
      <c r="I3011" s="604"/>
      <c r="J3011" s="604"/>
      <c r="K3011" s="604"/>
      <c r="L3011" s="604"/>
      <c r="M3011" s="604"/>
      <c r="N3011" s="604"/>
      <c r="O3011" s="604"/>
      <c r="P3011" s="604"/>
      <c r="Q3011" s="604"/>
      <c r="R3011" s="604"/>
      <c r="S3011" s="604"/>
      <c r="T3011" s="604"/>
      <c r="U3011" s="604"/>
      <c r="V3011" s="604"/>
      <c r="W3011" s="604"/>
      <c r="X3011" s="604"/>
      <c r="Y3011" s="604"/>
      <c r="Z3011" s="604"/>
      <c r="AA3011" s="604"/>
      <c r="AB3011" s="604"/>
      <c r="AC3011" s="604"/>
      <c r="AD3011" s="604"/>
      <c r="AE3011" s="604"/>
      <c r="AF3011" s="604"/>
      <c r="AG3011" s="604"/>
      <c r="AH3011" s="604"/>
      <c r="AI3011" s="604"/>
      <c r="AJ3011" s="604"/>
      <c r="AK3011" s="604"/>
      <c r="AL3011" s="604"/>
      <c r="AM3011" s="604"/>
      <c r="AN3011" s="604"/>
      <c r="AO3011" s="604"/>
      <c r="AP3011" s="604"/>
      <c r="AQ3011" s="604"/>
      <c r="AR3011" s="604"/>
      <c r="AS3011" s="604"/>
      <c r="AT3011" s="604"/>
      <c r="AU3011" s="604"/>
      <c r="AV3011" s="604"/>
      <c r="AW3011" s="604"/>
      <c r="AX3011" s="604"/>
      <c r="AY3011" s="604"/>
      <c r="AZ3011" s="604"/>
      <c r="BA3011" s="604"/>
      <c r="BB3011" s="604"/>
      <c r="BC3011" s="604"/>
      <c r="BD3011" s="604"/>
      <c r="BE3011" s="604"/>
      <c r="BF3011" s="604"/>
      <c r="BG3011" s="604"/>
      <c r="BH3011" s="604"/>
      <c r="BI3011" s="604"/>
      <c r="BJ3011" s="604"/>
      <c r="BK3011" s="604"/>
      <c r="BL3011" s="604"/>
      <c r="BM3011" s="604"/>
      <c r="BN3011" s="604"/>
      <c r="BO3011" s="604"/>
      <c r="BP3011" s="604"/>
      <c r="BQ3011" s="256"/>
      <c r="BR3011" s="256"/>
      <c r="BS3011" s="256"/>
      <c r="BT3011" s="257"/>
      <c r="BU3011" s="257"/>
      <c r="BV3011" s="255"/>
    </row>
    <row r="3012" spans="1:74" ht="10.9" hidden="1" customHeight="1" x14ac:dyDescent="0.45">
      <c r="A3012" s="95"/>
      <c r="B3012" s="258"/>
      <c r="C3012" s="62"/>
      <c r="D3012" s="62"/>
      <c r="E3012" s="62"/>
      <c r="F3012" s="63"/>
      <c r="G3012" s="63"/>
      <c r="H3012" s="62"/>
      <c r="I3012" s="62"/>
      <c r="J3012" s="62"/>
      <c r="K3012" s="62"/>
      <c r="L3012" s="62"/>
      <c r="M3012" s="62"/>
      <c r="N3012" s="62"/>
      <c r="O3012" s="62"/>
      <c r="P3012" s="62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62"/>
      <c r="AC3012" s="62"/>
      <c r="AD3012" s="62"/>
      <c r="AE3012" s="62"/>
      <c r="AF3012" s="62"/>
      <c r="AG3012" s="62"/>
      <c r="AH3012" s="259"/>
      <c r="AI3012" s="259"/>
      <c r="AJ3012" s="62"/>
      <c r="AK3012" s="62"/>
      <c r="AL3012" s="62"/>
      <c r="AM3012" s="62"/>
      <c r="AN3012" s="62"/>
      <c r="AO3012" s="62"/>
      <c r="AP3012" s="62"/>
      <c r="AQ3012" s="62"/>
      <c r="AR3012" s="62"/>
      <c r="AS3012" s="62"/>
      <c r="AT3012" s="62"/>
      <c r="AU3012" s="62"/>
      <c r="AV3012" s="62"/>
      <c r="AW3012" s="62"/>
      <c r="AX3012" s="62"/>
      <c r="AY3012" s="62"/>
      <c r="AZ3012" s="62"/>
      <c r="BA3012" s="62"/>
      <c r="BB3012" s="62"/>
      <c r="BC3012" s="62"/>
      <c r="BD3012" s="62"/>
      <c r="BE3012" s="62"/>
      <c r="BF3012" s="62"/>
      <c r="BG3012" s="62"/>
      <c r="BH3012" s="62"/>
      <c r="BI3012" s="62"/>
      <c r="BJ3012" s="62"/>
      <c r="BK3012" s="62"/>
      <c r="BL3012" s="62"/>
      <c r="BM3012" s="62"/>
      <c r="BN3012" s="62"/>
      <c r="BO3012" s="62"/>
      <c r="BP3012" s="94"/>
      <c r="BQ3012" s="87"/>
      <c r="BR3012" s="94"/>
      <c r="BS3012" s="94"/>
      <c r="BT3012" s="15"/>
      <c r="BU3012" s="15"/>
      <c r="BV3012" s="95"/>
    </row>
    <row r="3013" spans="1:74" s="18" customFormat="1" ht="36.75" hidden="1" customHeight="1" x14ac:dyDescent="0.45">
      <c r="A3013" s="260"/>
      <c r="B3013" s="258"/>
      <c r="C3013" s="261"/>
      <c r="D3013" s="262" t="s">
        <v>10</v>
      </c>
      <c r="E3013" s="605" t="str">
        <f>IF(ROSTER!D$3="","",ROSTER!D$3)</f>
        <v/>
      </c>
      <c r="F3013" s="605"/>
      <c r="G3013" s="605"/>
      <c r="H3013" s="605"/>
      <c r="I3013" s="605"/>
      <c r="J3013" s="605"/>
      <c r="K3013" s="605"/>
      <c r="L3013" s="605"/>
      <c r="M3013" s="605"/>
      <c r="N3013" s="605"/>
      <c r="O3013" s="605"/>
      <c r="P3013" s="605"/>
      <c r="Q3013" s="605"/>
      <c r="R3013" s="605"/>
      <c r="S3013" s="605"/>
      <c r="T3013" s="605"/>
      <c r="U3013" s="605"/>
      <c r="V3013" s="605"/>
      <c r="W3013" s="605"/>
      <c r="X3013" s="605"/>
      <c r="Y3013" s="605"/>
      <c r="Z3013" s="605"/>
      <c r="AA3013" s="605"/>
      <c r="AB3013" s="605"/>
      <c r="AC3013" s="605"/>
      <c r="AD3013" s="605"/>
      <c r="AE3013" s="605"/>
      <c r="AF3013" s="316"/>
      <c r="AG3013" s="606" t="s">
        <v>11</v>
      </c>
      <c r="AH3013" s="606"/>
      <c r="AI3013" s="606"/>
      <c r="AJ3013" s="606"/>
      <c r="AK3013" s="606"/>
      <c r="AL3013" s="606"/>
      <c r="AM3013" s="606"/>
      <c r="AN3013" s="607"/>
      <c r="AO3013" s="607"/>
      <c r="AP3013" s="607"/>
      <c r="AQ3013" s="607"/>
      <c r="AR3013" s="607"/>
      <c r="AS3013" s="607"/>
      <c r="AT3013" s="607"/>
      <c r="AU3013" s="607"/>
      <c r="AV3013" s="607"/>
      <c r="AW3013" s="607"/>
      <c r="AX3013" s="607"/>
      <c r="AY3013" s="607"/>
      <c r="AZ3013" s="607"/>
      <c r="BA3013" s="607"/>
      <c r="BB3013" s="607"/>
      <c r="BC3013" s="607"/>
      <c r="BD3013" s="607"/>
      <c r="BE3013" s="607"/>
      <c r="BF3013" s="607"/>
      <c r="BG3013" s="607"/>
      <c r="BH3013" s="607"/>
      <c r="BI3013" s="607"/>
      <c r="BJ3013" s="607"/>
      <c r="BK3013" s="607"/>
      <c r="BL3013" s="607"/>
      <c r="BM3013" s="607"/>
      <c r="BN3013" s="607"/>
      <c r="BO3013" s="607"/>
      <c r="BP3013" s="94"/>
      <c r="BQ3013" s="88" t="s">
        <v>130</v>
      </c>
      <c r="BR3013" s="94"/>
      <c r="BS3013" s="94"/>
      <c r="BT3013" s="263"/>
      <c r="BU3013" s="263"/>
      <c r="BV3013" s="260"/>
    </row>
    <row r="3014" spans="1:74" ht="8.85" hidden="1" customHeight="1" x14ac:dyDescent="0.45">
      <c r="A3014" s="96"/>
      <c r="B3014" s="258"/>
      <c r="C3014" s="259" t="s">
        <v>39</v>
      </c>
      <c r="D3014" s="259"/>
      <c r="E3014" s="259"/>
      <c r="F3014" s="63"/>
      <c r="G3014" s="63"/>
      <c r="H3014" s="259"/>
      <c r="I3014" s="259"/>
      <c r="J3014" s="317"/>
      <c r="K3014" s="317"/>
      <c r="L3014" s="317"/>
      <c r="M3014" s="317"/>
      <c r="N3014" s="317"/>
      <c r="O3014" s="317"/>
      <c r="P3014" s="317"/>
      <c r="Q3014" s="317"/>
      <c r="R3014" s="317"/>
      <c r="S3014" s="317"/>
      <c r="T3014" s="317"/>
      <c r="U3014" s="317"/>
      <c r="V3014" s="317"/>
      <c r="W3014" s="317"/>
      <c r="X3014" s="317"/>
      <c r="Y3014" s="317"/>
      <c r="Z3014" s="317"/>
      <c r="AA3014" s="317"/>
      <c r="AB3014" s="317"/>
      <c r="AC3014" s="317"/>
      <c r="AD3014" s="317"/>
      <c r="AE3014" s="317"/>
      <c r="AF3014" s="317"/>
      <c r="AG3014" s="317"/>
      <c r="AH3014" s="317"/>
      <c r="AI3014" s="259"/>
      <c r="AJ3014" s="264"/>
      <c r="AK3014" s="265"/>
      <c r="AL3014" s="265"/>
      <c r="AM3014" s="265"/>
      <c r="AN3014" s="265"/>
      <c r="AO3014" s="265"/>
      <c r="AP3014" s="265"/>
      <c r="AQ3014" s="266"/>
      <c r="AR3014" s="266"/>
      <c r="AS3014" s="266"/>
      <c r="AT3014" s="266"/>
      <c r="AU3014" s="266"/>
      <c r="AV3014" s="266"/>
      <c r="AW3014" s="266"/>
      <c r="AX3014" s="266"/>
      <c r="AY3014" s="266"/>
      <c r="AZ3014" s="266"/>
      <c r="BA3014" s="266"/>
      <c r="BB3014" s="266"/>
      <c r="BC3014" s="266"/>
      <c r="BD3014" s="266"/>
      <c r="BE3014" s="266"/>
      <c r="BF3014" s="266"/>
      <c r="BG3014" s="266"/>
      <c r="BH3014" s="266"/>
      <c r="BI3014" s="266"/>
      <c r="BJ3014" s="266"/>
      <c r="BK3014" s="266"/>
      <c r="BL3014" s="266"/>
      <c r="BM3014" s="266"/>
      <c r="BN3014" s="266"/>
      <c r="BO3014" s="266"/>
      <c r="BP3014" s="266"/>
      <c r="BQ3014" s="267"/>
      <c r="BR3014" s="267"/>
      <c r="BS3014" s="267"/>
      <c r="BT3014" s="268"/>
      <c r="BU3014" s="268"/>
      <c r="BV3014" s="96"/>
    </row>
    <row r="3015" spans="1:74" s="18" customFormat="1" ht="33.75" hidden="1" x14ac:dyDescent="0.45">
      <c r="A3015" s="260"/>
      <c r="B3015" s="258"/>
      <c r="C3015" s="608" t="s">
        <v>38</v>
      </c>
      <c r="D3015" s="608"/>
      <c r="E3015" s="607"/>
      <c r="F3015" s="607"/>
      <c r="G3015" s="607"/>
      <c r="H3015" s="607"/>
      <c r="I3015" s="607"/>
      <c r="J3015" s="607"/>
      <c r="K3015" s="607"/>
      <c r="L3015" s="607"/>
      <c r="M3015" s="607"/>
      <c r="N3015" s="607"/>
      <c r="O3015" s="607"/>
      <c r="P3015" s="607"/>
      <c r="Q3015" s="607"/>
      <c r="R3015" s="607"/>
      <c r="S3015" s="607"/>
      <c r="T3015" s="607"/>
      <c r="U3015" s="607"/>
      <c r="V3015" s="607"/>
      <c r="W3015" s="607"/>
      <c r="X3015" s="607"/>
      <c r="Y3015" s="607"/>
      <c r="Z3015" s="607"/>
      <c r="AA3015" s="607"/>
      <c r="AB3015" s="607"/>
      <c r="AC3015" s="607"/>
      <c r="AD3015" s="607"/>
      <c r="AE3015" s="607"/>
      <c r="AF3015" s="316"/>
      <c r="AG3015" s="609" t="s">
        <v>21</v>
      </c>
      <c r="AH3015" s="609"/>
      <c r="AI3015" s="609"/>
      <c r="AJ3015" s="609"/>
      <c r="AK3015" s="607"/>
      <c r="AL3015" s="607"/>
      <c r="AM3015" s="607"/>
      <c r="AN3015" s="607"/>
      <c r="AO3015" s="607"/>
      <c r="AP3015" s="607"/>
      <c r="AQ3015" s="607"/>
      <c r="AR3015" s="607"/>
      <c r="AS3015" s="607"/>
      <c r="AT3015" s="607"/>
      <c r="AU3015" s="607"/>
      <c r="AV3015" s="607"/>
      <c r="AW3015" s="607"/>
      <c r="AX3015" s="607"/>
      <c r="AY3015" s="607"/>
      <c r="AZ3015" s="607"/>
      <c r="BA3015" s="607"/>
      <c r="BB3015" s="607"/>
      <c r="BC3015" s="610" t="s">
        <v>12</v>
      </c>
      <c r="BD3015" s="610"/>
      <c r="BE3015" s="610"/>
      <c r="BF3015" s="611"/>
      <c r="BG3015" s="611"/>
      <c r="BH3015" s="611"/>
      <c r="BI3015" s="611"/>
      <c r="BJ3015" s="611"/>
      <c r="BK3015" s="611"/>
      <c r="BL3015" s="611"/>
      <c r="BM3015" s="611"/>
      <c r="BN3015" s="611"/>
      <c r="BO3015" s="611"/>
      <c r="BP3015" s="64"/>
      <c r="BQ3015" s="307"/>
      <c r="BR3015" s="65"/>
      <c r="BS3015" s="65"/>
      <c r="BT3015" s="270">
        <f>IF(BF3015=0,0,1)</f>
        <v>0</v>
      </c>
      <c r="BU3015" s="18">
        <f>IF((BG3065+BK3065)&gt;(AQ3065+AU3065),1,0)</f>
        <v>0</v>
      </c>
      <c r="BV3015" s="271"/>
    </row>
    <row r="3016" spans="1:74" ht="9.6" hidden="1" customHeight="1" x14ac:dyDescent="0.45">
      <c r="A3016" s="95"/>
      <c r="B3016" s="258"/>
      <c r="C3016" s="62"/>
      <c r="D3016" s="62"/>
      <c r="E3016" s="62"/>
      <c r="F3016" s="63"/>
      <c r="G3016" s="63"/>
      <c r="H3016" s="62"/>
      <c r="I3016" s="62"/>
      <c r="J3016" s="62"/>
      <c r="K3016" s="62"/>
      <c r="L3016" s="62"/>
      <c r="M3016" s="62"/>
      <c r="N3016" s="62"/>
      <c r="O3016" s="62"/>
      <c r="P3016" s="62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62"/>
      <c r="AC3016" s="62"/>
      <c r="AD3016" s="62"/>
      <c r="AE3016" s="62"/>
      <c r="AF3016" s="62"/>
      <c r="AG3016" s="62"/>
      <c r="AH3016" s="259"/>
      <c r="AI3016" s="259"/>
      <c r="AJ3016" s="62"/>
      <c r="AK3016" s="62"/>
      <c r="AL3016" s="62"/>
      <c r="AM3016" s="62"/>
      <c r="AN3016" s="62"/>
      <c r="AO3016" s="62"/>
      <c r="AP3016" s="62"/>
      <c r="AQ3016" s="62"/>
      <c r="AR3016" s="62"/>
      <c r="AS3016" s="62"/>
      <c r="AT3016" s="62"/>
      <c r="AU3016" s="62"/>
      <c r="AV3016" s="62"/>
      <c r="AW3016" s="62"/>
      <c r="AX3016" s="62"/>
      <c r="AY3016" s="62"/>
      <c r="AZ3016" s="62"/>
      <c r="BA3016" s="62"/>
      <c r="BB3016" s="62"/>
      <c r="BC3016" s="62"/>
      <c r="BD3016" s="62"/>
      <c r="BE3016" s="62"/>
      <c r="BF3016" s="62"/>
      <c r="BG3016" s="62"/>
      <c r="BH3016" s="62"/>
      <c r="BI3016" s="62"/>
      <c r="BJ3016" s="62"/>
      <c r="BK3016" s="62"/>
      <c r="BL3016" s="62"/>
      <c r="BM3016" s="62"/>
      <c r="BN3016" s="62"/>
      <c r="BO3016" s="62"/>
      <c r="BP3016" s="62"/>
      <c r="BQ3016" s="66"/>
      <c r="BR3016" s="66"/>
      <c r="BS3016" s="66"/>
      <c r="BT3016" s="15"/>
      <c r="BU3016" s="15"/>
      <c r="BV3016" s="95"/>
    </row>
    <row r="3017" spans="1:74" ht="8.85" hidden="1" customHeight="1" thickBot="1" x14ac:dyDescent="0.5">
      <c r="A3017" s="95"/>
      <c r="B3017" s="113"/>
      <c r="C3017" s="67"/>
      <c r="D3017" s="67"/>
      <c r="E3017" s="67"/>
      <c r="F3017" s="68"/>
      <c r="G3017" s="68"/>
      <c r="H3017" s="67"/>
      <c r="I3017" s="67"/>
      <c r="J3017" s="67"/>
      <c r="K3017" s="67"/>
      <c r="L3017" s="67"/>
      <c r="M3017" s="67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  <c r="AA3017" s="67"/>
      <c r="AB3017" s="67"/>
      <c r="AC3017" s="67"/>
      <c r="AD3017" s="67"/>
      <c r="AE3017" s="67"/>
      <c r="AF3017" s="67"/>
      <c r="AG3017" s="67"/>
      <c r="AH3017" s="272"/>
      <c r="AI3017" s="272"/>
      <c r="AJ3017" s="67"/>
      <c r="AK3017" s="67"/>
      <c r="AL3017" s="67"/>
      <c r="AM3017" s="67"/>
      <c r="AN3017" s="67"/>
      <c r="AO3017" s="67"/>
      <c r="AP3017" s="67"/>
      <c r="AQ3017" s="67"/>
      <c r="AR3017" s="67"/>
      <c r="AS3017" s="67"/>
      <c r="AT3017" s="67"/>
      <c r="AU3017" s="67"/>
      <c r="AV3017" s="67"/>
      <c r="AW3017" s="67"/>
      <c r="AX3017" s="67"/>
      <c r="AY3017" s="67"/>
      <c r="AZ3017" s="67"/>
      <c r="BA3017" s="67"/>
      <c r="BB3017" s="67"/>
      <c r="BC3017" s="67"/>
      <c r="BD3017" s="67"/>
      <c r="BE3017" s="67"/>
      <c r="BF3017" s="67"/>
      <c r="BG3017" s="67"/>
      <c r="BH3017" s="67"/>
      <c r="BI3017" s="67"/>
      <c r="BJ3017" s="67"/>
      <c r="BK3017" s="67"/>
      <c r="BL3017" s="67"/>
      <c r="BM3017" s="67"/>
      <c r="BN3017" s="67"/>
      <c r="BO3017" s="67"/>
      <c r="BP3017" s="67"/>
      <c r="BQ3017" s="69"/>
      <c r="BR3017" s="69"/>
      <c r="BS3017" s="69"/>
      <c r="BT3017" s="15"/>
      <c r="BU3017" s="15"/>
      <c r="BV3017" s="95"/>
    </row>
    <row r="3018" spans="1:74" s="18" customFormat="1" ht="40.5" hidden="1" customHeight="1" thickTop="1" x14ac:dyDescent="0.4">
      <c r="A3018" s="271"/>
      <c r="B3018" s="652" t="s">
        <v>0</v>
      </c>
      <c r="C3018" s="648" t="s">
        <v>1</v>
      </c>
      <c r="D3018" s="649"/>
      <c r="E3018" s="273" t="s">
        <v>28</v>
      </c>
      <c r="F3018" s="546" t="s">
        <v>100</v>
      </c>
      <c r="G3018" s="546" t="s">
        <v>101</v>
      </c>
      <c r="H3018" s="704" t="s">
        <v>41</v>
      </c>
      <c r="I3018" s="705"/>
      <c r="J3018" s="554" t="s">
        <v>7</v>
      </c>
      <c r="K3018" s="554"/>
      <c r="L3018" s="554"/>
      <c r="M3018" s="554"/>
      <c r="N3018" s="554"/>
      <c r="O3018" s="554"/>
      <c r="P3018" s="554" t="s">
        <v>2</v>
      </c>
      <c r="Q3018" s="554"/>
      <c r="R3018" s="554"/>
      <c r="S3018" s="554"/>
      <c r="T3018" s="554"/>
      <c r="U3018" s="554"/>
      <c r="V3018" s="308"/>
      <c r="W3018" s="308"/>
      <c r="X3018" s="687" t="s">
        <v>35</v>
      </c>
      <c r="Y3018" s="688"/>
      <c r="Z3018" s="687" t="s">
        <v>36</v>
      </c>
      <c r="AA3018" s="688"/>
      <c r="AB3018" s="687" t="s">
        <v>44</v>
      </c>
      <c r="AC3018" s="688"/>
      <c r="AD3018" s="554" t="s">
        <v>6</v>
      </c>
      <c r="AE3018" s="554"/>
      <c r="AF3018" s="554"/>
      <c r="AG3018" s="554"/>
      <c r="AH3018" s="554"/>
      <c r="AI3018" s="554"/>
      <c r="AJ3018" s="554" t="s">
        <v>68</v>
      </c>
      <c r="AK3018" s="554"/>
      <c r="AL3018" s="554"/>
      <c r="AM3018" s="554"/>
      <c r="AN3018" s="554"/>
      <c r="AO3018" s="554"/>
      <c r="AP3018" s="554" t="s">
        <v>69</v>
      </c>
      <c r="AQ3018" s="554"/>
      <c r="AR3018" s="554"/>
      <c r="AS3018" s="554"/>
      <c r="AT3018" s="554"/>
      <c r="AU3018" s="554"/>
      <c r="AV3018" s="554" t="s">
        <v>70</v>
      </c>
      <c r="AW3018" s="554"/>
      <c r="AX3018" s="554"/>
      <c r="AY3018" s="554"/>
      <c r="AZ3018" s="554"/>
      <c r="BA3018" s="556"/>
      <c r="BB3018" s="554" t="s">
        <v>4</v>
      </c>
      <c r="BC3018" s="554"/>
      <c r="BD3018" s="554"/>
      <c r="BE3018" s="554"/>
      <c r="BF3018" s="554"/>
      <c r="BG3018" s="555"/>
      <c r="BH3018" s="554" t="s">
        <v>71</v>
      </c>
      <c r="BI3018" s="554"/>
      <c r="BJ3018" s="554"/>
      <c r="BK3018" s="554"/>
      <c r="BL3018" s="554"/>
      <c r="BM3018" s="556"/>
      <c r="BN3018" s="557" t="s">
        <v>25</v>
      </c>
      <c r="BO3018" s="558"/>
      <c r="BP3018" s="559"/>
      <c r="BQ3018" s="691" t="s">
        <v>110</v>
      </c>
      <c r="BR3018" s="691" t="s">
        <v>86</v>
      </c>
      <c r="BS3018" s="691" t="s">
        <v>87</v>
      </c>
      <c r="BT3018" s="274"/>
      <c r="BU3018" s="274"/>
      <c r="BV3018" s="271"/>
    </row>
    <row r="3019" spans="1:74" s="18" customFormat="1" ht="41.25" hidden="1" customHeight="1" x14ac:dyDescent="0.4">
      <c r="A3019" s="271"/>
      <c r="B3019" s="653"/>
      <c r="C3019" s="650"/>
      <c r="D3019" s="651"/>
      <c r="E3019" s="275" t="s">
        <v>102</v>
      </c>
      <c r="F3019" s="547"/>
      <c r="G3019" s="547"/>
      <c r="H3019" s="706"/>
      <c r="I3019" s="707"/>
      <c r="J3019" s="525" t="s">
        <v>17</v>
      </c>
      <c r="K3019" s="526"/>
      <c r="L3019" s="521" t="s">
        <v>18</v>
      </c>
      <c r="M3019" s="522"/>
      <c r="N3019" s="523" t="s">
        <v>19</v>
      </c>
      <c r="O3019" s="524" t="s">
        <v>8</v>
      </c>
      <c r="P3019" s="525" t="s">
        <v>26</v>
      </c>
      <c r="Q3019" s="526"/>
      <c r="R3019" s="521" t="s">
        <v>24</v>
      </c>
      <c r="S3019" s="522"/>
      <c r="T3019" s="523" t="s">
        <v>19</v>
      </c>
      <c r="U3019" s="524"/>
      <c r="V3019" s="309"/>
      <c r="W3019" s="309"/>
      <c r="X3019" s="689"/>
      <c r="Y3019" s="690"/>
      <c r="Z3019" s="689"/>
      <c r="AA3019" s="690"/>
      <c r="AB3019" s="689"/>
      <c r="AC3019" s="690"/>
      <c r="AD3019" s="525" t="s">
        <v>48</v>
      </c>
      <c r="AE3019" s="526"/>
      <c r="AF3019" s="521" t="s">
        <v>23</v>
      </c>
      <c r="AG3019" s="522" t="s">
        <v>3</v>
      </c>
      <c r="AH3019" s="563" t="s">
        <v>5</v>
      </c>
      <c r="AI3019" s="564"/>
      <c r="AJ3019" s="525" t="s">
        <v>48</v>
      </c>
      <c r="AK3019" s="526"/>
      <c r="AL3019" s="521" t="s">
        <v>23</v>
      </c>
      <c r="AM3019" s="522" t="s">
        <v>3</v>
      </c>
      <c r="AN3019" s="563" t="s">
        <v>5</v>
      </c>
      <c r="AO3019" s="564"/>
      <c r="AP3019" s="525" t="s">
        <v>48</v>
      </c>
      <c r="AQ3019" s="526"/>
      <c r="AR3019" s="521" t="s">
        <v>23</v>
      </c>
      <c r="AS3019" s="522" t="s">
        <v>3</v>
      </c>
      <c r="AT3019" s="563" t="s">
        <v>5</v>
      </c>
      <c r="AU3019" s="564"/>
      <c r="AV3019" s="525" t="s">
        <v>48</v>
      </c>
      <c r="AW3019" s="526"/>
      <c r="AX3019" s="521" t="s">
        <v>23</v>
      </c>
      <c r="AY3019" s="522" t="s">
        <v>3</v>
      </c>
      <c r="AZ3019" s="563" t="s">
        <v>5</v>
      </c>
      <c r="BA3019" s="564"/>
      <c r="BB3019" s="525" t="s">
        <v>48</v>
      </c>
      <c r="BC3019" s="526"/>
      <c r="BD3019" s="521" t="s">
        <v>23</v>
      </c>
      <c r="BE3019" s="522" t="s">
        <v>3</v>
      </c>
      <c r="BF3019" s="563" t="s">
        <v>5</v>
      </c>
      <c r="BG3019" s="564"/>
      <c r="BH3019" s="525" t="s">
        <v>48</v>
      </c>
      <c r="BI3019" s="526"/>
      <c r="BJ3019" s="521" t="s">
        <v>23</v>
      </c>
      <c r="BK3019" s="522" t="s">
        <v>3</v>
      </c>
      <c r="BL3019" s="563" t="s">
        <v>5</v>
      </c>
      <c r="BM3019" s="564"/>
      <c r="BN3019" s="560"/>
      <c r="BO3019" s="561"/>
      <c r="BP3019" s="562"/>
      <c r="BQ3019" s="692"/>
      <c r="BR3019" s="692"/>
      <c r="BS3019" s="692"/>
      <c r="BT3019" s="274"/>
      <c r="BU3019" s="274"/>
      <c r="BV3019" s="271"/>
    </row>
    <row r="3020" spans="1:74" ht="23.85" hidden="1" customHeight="1" x14ac:dyDescent="0.35">
      <c r="A3020" s="276"/>
      <c r="B3020" s="570" t="str">
        <f>IF(ROSTER!B$8="","",ROSTER!B$8)</f>
        <v/>
      </c>
      <c r="C3020" s="572" t="str">
        <f>IF(ROSTER!C$8="","",ROSTER!C$8)</f>
        <v/>
      </c>
      <c r="D3020" s="573"/>
      <c r="E3020" s="574"/>
      <c r="F3020" s="576">
        <f>IF(E3020="y",1,IF(E3020="S",1,0))</f>
        <v>0</v>
      </c>
      <c r="G3020" s="582">
        <f>IF(E3020="S",1,0)</f>
        <v>0</v>
      </c>
      <c r="H3020" s="578"/>
      <c r="I3020" s="543"/>
      <c r="J3020" s="542"/>
      <c r="K3020" s="580"/>
      <c r="L3020" s="584"/>
      <c r="M3020" s="585"/>
      <c r="N3020" s="588">
        <f>L3020+J3020</f>
        <v>0</v>
      </c>
      <c r="O3020" s="589"/>
      <c r="P3020" s="542"/>
      <c r="Q3020" s="580"/>
      <c r="R3020" s="584"/>
      <c r="S3020" s="585"/>
      <c r="T3020" s="588">
        <f>R3020-P3020</f>
        <v>0</v>
      </c>
      <c r="U3020" s="589"/>
      <c r="V3020" s="310"/>
      <c r="W3020" s="310"/>
      <c r="X3020" s="578"/>
      <c r="Y3020" s="543"/>
      <c r="Z3020" s="542"/>
      <c r="AA3020" s="543"/>
      <c r="AB3020" s="542"/>
      <c r="AC3020" s="543"/>
      <c r="AD3020" s="542"/>
      <c r="AE3020" s="580"/>
      <c r="AF3020" s="584"/>
      <c r="AG3020" s="585"/>
      <c r="AH3020" s="595">
        <f>IF(AD3020=0,0,(AF3020/AD3020)*100)</f>
        <v>0</v>
      </c>
      <c r="AI3020" s="596"/>
      <c r="AJ3020" s="542"/>
      <c r="AK3020" s="580"/>
      <c r="AL3020" s="584"/>
      <c r="AM3020" s="585"/>
      <c r="AN3020" s="595">
        <f>IF(AJ3020=0,0,(AL3020/AJ3020)*100)</f>
        <v>0</v>
      </c>
      <c r="AO3020" s="596"/>
      <c r="AP3020" s="542"/>
      <c r="AQ3020" s="580"/>
      <c r="AR3020" s="584"/>
      <c r="AS3020" s="585"/>
      <c r="AT3020" s="595">
        <f>IF(AP3020=0,0,(AR3020/AP3020)*100)</f>
        <v>0</v>
      </c>
      <c r="AU3020" s="596"/>
      <c r="AV3020" s="599">
        <f>AD3020+AJ3020+AP3020</f>
        <v>0</v>
      </c>
      <c r="AW3020" s="600"/>
      <c r="AX3020" s="630">
        <f>AF3020+AL3020+AR3020</f>
        <v>0</v>
      </c>
      <c r="AY3020" s="631"/>
      <c r="AZ3020" s="595">
        <f>IF(AV3020=0,0,(AX3020/AV3020)*100)</f>
        <v>0</v>
      </c>
      <c r="BA3020" s="596"/>
      <c r="BB3020" s="542"/>
      <c r="BC3020" s="580"/>
      <c r="BD3020" s="584"/>
      <c r="BE3020" s="585"/>
      <c r="BF3020" s="595">
        <f>IF(BB3020=0,0,(BD3020/BB3020)*100)</f>
        <v>0</v>
      </c>
      <c r="BG3020" s="596"/>
      <c r="BH3020" s="599">
        <f>AV3020+BB3020</f>
        <v>0</v>
      </c>
      <c r="BI3020" s="600"/>
      <c r="BJ3020" s="630">
        <f>AX3020+BD3020</f>
        <v>0</v>
      </c>
      <c r="BK3020" s="631"/>
      <c r="BL3020" s="595">
        <f>IF(BH3020=0,0,(BJ3020/BH3020)*100)</f>
        <v>0</v>
      </c>
      <c r="BM3020" s="596"/>
      <c r="BN3020" s="656">
        <f>(AF3020*2)+(AL3020*2)+(AR3020*3)+BD3020</f>
        <v>0</v>
      </c>
      <c r="BO3020" s="657"/>
      <c r="BP3020" s="658"/>
      <c r="BQ3020" s="676">
        <f>IF(BS3020=0,0,50*BR3020/BS3020)</f>
        <v>0</v>
      </c>
      <c r="BR3020" s="662">
        <f>(BN3020*BU$11)+(N3020*BU$12)+(Z3020*BU$13)+(R3020*BU$14)+(X3020*BU$15)+(AB3020*BU$16)</f>
        <v>0</v>
      </c>
      <c r="BS3020" s="662">
        <f>((BB3020-BD3020)*BU$18)+((AV3020-AX3020)*BU$17)+(H3020*BU$19)+(P3020*BU$20)</f>
        <v>0</v>
      </c>
      <c r="BT3020" s="19" t="s">
        <v>75</v>
      </c>
      <c r="BU3020" s="277">
        <f>IF(BQ3015="B",'VALUE POINTS'!L$10,IF('GAME STATS'!BQ3015="C",'VALUE POINTS'!M$10,'VALUE POINTS'!K$10))</f>
        <v>1</v>
      </c>
      <c r="BV3020" s="278"/>
    </row>
    <row r="3021" spans="1:74" ht="23.85" hidden="1" customHeight="1" x14ac:dyDescent="0.35">
      <c r="A3021" s="276"/>
      <c r="B3021" s="571"/>
      <c r="C3021" s="642" t="str">
        <f>IF(ROSTER!D$8="","",ROSTER!D$8)</f>
        <v/>
      </c>
      <c r="D3021" s="643"/>
      <c r="E3021" s="575"/>
      <c r="F3021" s="577"/>
      <c r="G3021" s="583"/>
      <c r="H3021" s="579"/>
      <c r="I3021" s="545"/>
      <c r="J3021" s="544"/>
      <c r="K3021" s="581"/>
      <c r="L3021" s="586"/>
      <c r="M3021" s="587"/>
      <c r="N3021" s="592" t="s">
        <v>16</v>
      </c>
      <c r="O3021" s="603"/>
      <c r="P3021" s="544"/>
      <c r="Q3021" s="581"/>
      <c r="R3021" s="586"/>
      <c r="S3021" s="587"/>
      <c r="T3021" s="592" t="s">
        <v>16</v>
      </c>
      <c r="U3021" s="603"/>
      <c r="V3021" s="311"/>
      <c r="W3021" s="311"/>
      <c r="X3021" s="579"/>
      <c r="Y3021" s="545"/>
      <c r="Z3021" s="544"/>
      <c r="AA3021" s="545"/>
      <c r="AB3021" s="544"/>
      <c r="AC3021" s="545"/>
      <c r="AD3021" s="544"/>
      <c r="AE3021" s="581"/>
      <c r="AF3021" s="586"/>
      <c r="AG3021" s="587"/>
      <c r="AH3021" s="626"/>
      <c r="AI3021" s="627"/>
      <c r="AJ3021" s="544"/>
      <c r="AK3021" s="581"/>
      <c r="AL3021" s="586"/>
      <c r="AM3021" s="587"/>
      <c r="AN3021" s="626"/>
      <c r="AO3021" s="627"/>
      <c r="AP3021" s="544"/>
      <c r="AQ3021" s="581"/>
      <c r="AR3021" s="586"/>
      <c r="AS3021" s="587"/>
      <c r="AT3021" s="626"/>
      <c r="AU3021" s="627"/>
      <c r="AV3021" s="628"/>
      <c r="AW3021" s="629"/>
      <c r="AX3021" s="632"/>
      <c r="AY3021" s="633"/>
      <c r="AZ3021" s="626"/>
      <c r="BA3021" s="627"/>
      <c r="BB3021" s="544"/>
      <c r="BC3021" s="581"/>
      <c r="BD3021" s="586"/>
      <c r="BE3021" s="587"/>
      <c r="BF3021" s="626"/>
      <c r="BG3021" s="627"/>
      <c r="BH3021" s="628"/>
      <c r="BI3021" s="629"/>
      <c r="BJ3021" s="632"/>
      <c r="BK3021" s="633"/>
      <c r="BL3021" s="626"/>
      <c r="BM3021" s="627"/>
      <c r="BN3021" s="678"/>
      <c r="BO3021" s="679"/>
      <c r="BP3021" s="680"/>
      <c r="BQ3021" s="677"/>
      <c r="BR3021" s="663"/>
      <c r="BS3021" s="663"/>
      <c r="BT3021" s="19" t="s">
        <v>76</v>
      </c>
      <c r="BU3021" s="277">
        <f>IF(BQ3015="B",'VALUE POINTS'!L$11,IF('GAME STATS'!BQ3015="C",'VALUE POINTS'!M$11,'VALUE POINTS'!K$11))</f>
        <v>1</v>
      </c>
      <c r="BV3021" s="278"/>
    </row>
    <row r="3022" spans="1:74" ht="21.75" hidden="1" customHeight="1" x14ac:dyDescent="0.35">
      <c r="A3022" s="95"/>
      <c r="B3022" s="570" t="str">
        <f>IF(ROSTER!B$10="","",ROSTER!B$10)</f>
        <v/>
      </c>
      <c r="C3022" s="572" t="str">
        <f>IF(ROSTER!C$10="","",ROSTER!C$10)</f>
        <v/>
      </c>
      <c r="D3022" s="573"/>
      <c r="E3022" s="574"/>
      <c r="F3022" s="576">
        <f>IF(E3022="y",1,IF(E3022="S",1,0))</f>
        <v>0</v>
      </c>
      <c r="G3022" s="582">
        <f>IF(E3022="S",1,0)</f>
        <v>0</v>
      </c>
      <c r="H3022" s="578"/>
      <c r="I3022" s="543"/>
      <c r="J3022" s="542"/>
      <c r="K3022" s="580"/>
      <c r="L3022" s="584"/>
      <c r="M3022" s="585"/>
      <c r="N3022" s="588">
        <f>L3022+J3022</f>
        <v>0</v>
      </c>
      <c r="O3022" s="589"/>
      <c r="P3022" s="542"/>
      <c r="Q3022" s="580"/>
      <c r="R3022" s="584"/>
      <c r="S3022" s="585"/>
      <c r="T3022" s="588">
        <f>R3022-P3022</f>
        <v>0</v>
      </c>
      <c r="U3022" s="589"/>
      <c r="V3022" s="310"/>
      <c r="W3022" s="310"/>
      <c r="X3022" s="578"/>
      <c r="Y3022" s="543"/>
      <c r="Z3022" s="542"/>
      <c r="AA3022" s="543"/>
      <c r="AB3022" s="542"/>
      <c r="AC3022" s="543"/>
      <c r="AD3022" s="542"/>
      <c r="AE3022" s="580"/>
      <c r="AF3022" s="584"/>
      <c r="AG3022" s="585"/>
      <c r="AH3022" s="595">
        <f>IF(AD3022=0,0,(AF3022/AD3022)*100)</f>
        <v>0</v>
      </c>
      <c r="AI3022" s="596"/>
      <c r="AJ3022" s="542"/>
      <c r="AK3022" s="580"/>
      <c r="AL3022" s="584"/>
      <c r="AM3022" s="585"/>
      <c r="AN3022" s="595">
        <f>IF(AJ3022=0,0,(AL3022/AJ3022)*100)</f>
        <v>0</v>
      </c>
      <c r="AO3022" s="596"/>
      <c r="AP3022" s="542"/>
      <c r="AQ3022" s="580"/>
      <c r="AR3022" s="584"/>
      <c r="AS3022" s="585"/>
      <c r="AT3022" s="595">
        <f>IF(AP3022=0,0,(AR3022/AP3022)*100)</f>
        <v>0</v>
      </c>
      <c r="AU3022" s="596"/>
      <c r="AV3022" s="599">
        <f>AD3022+AJ3022+AP3022</f>
        <v>0</v>
      </c>
      <c r="AW3022" s="600"/>
      <c r="AX3022" s="630">
        <f>AF3022+AL3022+AR3022</f>
        <v>0</v>
      </c>
      <c r="AY3022" s="631"/>
      <c r="AZ3022" s="595">
        <f>IF(AV3022=0,0,(AX3022/AV3022)*100)</f>
        <v>0</v>
      </c>
      <c r="BA3022" s="596"/>
      <c r="BB3022" s="542"/>
      <c r="BC3022" s="580"/>
      <c r="BD3022" s="584"/>
      <c r="BE3022" s="585"/>
      <c r="BF3022" s="595">
        <f>IF(BB3022=0,0,(BD3022/BB3022)*100)</f>
        <v>0</v>
      </c>
      <c r="BG3022" s="596"/>
      <c r="BH3022" s="599">
        <f>AV3022+BB3022</f>
        <v>0</v>
      </c>
      <c r="BI3022" s="600"/>
      <c r="BJ3022" s="630">
        <f>AX3022+BD3022</f>
        <v>0</v>
      </c>
      <c r="BK3022" s="631"/>
      <c r="BL3022" s="595">
        <f>IF(BH3022=0,0,(BJ3022/BH3022)*100)</f>
        <v>0</v>
      </c>
      <c r="BM3022" s="596"/>
      <c r="BN3022" s="656">
        <f>(AF3022*2)+(AL3022*2)+(AR3022*3)+BD3022</f>
        <v>0</v>
      </c>
      <c r="BO3022" s="657"/>
      <c r="BP3022" s="658"/>
      <c r="BQ3022" s="676">
        <f>IF(BS3022=0,0,50*BR3022/BS3022)</f>
        <v>0</v>
      </c>
      <c r="BR3022" s="662">
        <f>(BN3022*BU$11)+(N3022*BU$12)+(Z3022*BU$13)+(R3022*BU$14)+(X3022*BU$15)+(AB3022*BU$16)</f>
        <v>0</v>
      </c>
      <c r="BS3022" s="662">
        <f>((BB3022-BD3022)*BU$18)+((AV3022-AX3022)*BU$17)+(H3022*BU$19)+(P3022*BU$20)</f>
        <v>0</v>
      </c>
      <c r="BT3022" s="19" t="s">
        <v>77</v>
      </c>
      <c r="BU3022" s="277">
        <f>IF(BQ3015="B",'VALUE POINTS'!L$12,IF('GAME STATS'!BQ3015="C",'VALUE POINTS'!M$12,'VALUE POINTS'!K$12))</f>
        <v>2</v>
      </c>
      <c r="BV3022" s="278"/>
    </row>
    <row r="3023" spans="1:74" ht="21.75" hidden="1" customHeight="1" x14ac:dyDescent="0.35">
      <c r="A3023" s="95"/>
      <c r="B3023" s="571"/>
      <c r="C3023" s="642" t="str">
        <f>IF(ROSTER!D$10="","",ROSTER!D$10)</f>
        <v/>
      </c>
      <c r="D3023" s="643"/>
      <c r="E3023" s="575"/>
      <c r="F3023" s="577"/>
      <c r="G3023" s="583"/>
      <c r="H3023" s="579"/>
      <c r="I3023" s="545"/>
      <c r="J3023" s="544"/>
      <c r="K3023" s="581"/>
      <c r="L3023" s="586"/>
      <c r="M3023" s="587"/>
      <c r="N3023" s="592" t="s">
        <v>16</v>
      </c>
      <c r="O3023" s="603"/>
      <c r="P3023" s="544"/>
      <c r="Q3023" s="581"/>
      <c r="R3023" s="586"/>
      <c r="S3023" s="587"/>
      <c r="T3023" s="592" t="s">
        <v>16</v>
      </c>
      <c r="U3023" s="603"/>
      <c r="V3023" s="311"/>
      <c r="W3023" s="311"/>
      <c r="X3023" s="579"/>
      <c r="Y3023" s="545"/>
      <c r="Z3023" s="544"/>
      <c r="AA3023" s="545"/>
      <c r="AB3023" s="544"/>
      <c r="AC3023" s="545"/>
      <c r="AD3023" s="544"/>
      <c r="AE3023" s="581"/>
      <c r="AF3023" s="586"/>
      <c r="AG3023" s="587"/>
      <c r="AH3023" s="626"/>
      <c r="AI3023" s="627"/>
      <c r="AJ3023" s="544"/>
      <c r="AK3023" s="581"/>
      <c r="AL3023" s="586"/>
      <c r="AM3023" s="587"/>
      <c r="AN3023" s="626"/>
      <c r="AO3023" s="627"/>
      <c r="AP3023" s="544"/>
      <c r="AQ3023" s="581"/>
      <c r="AR3023" s="586"/>
      <c r="AS3023" s="587"/>
      <c r="AT3023" s="626"/>
      <c r="AU3023" s="627"/>
      <c r="AV3023" s="628"/>
      <c r="AW3023" s="629"/>
      <c r="AX3023" s="632"/>
      <c r="AY3023" s="633"/>
      <c r="AZ3023" s="626"/>
      <c r="BA3023" s="627"/>
      <c r="BB3023" s="544"/>
      <c r="BC3023" s="581"/>
      <c r="BD3023" s="586"/>
      <c r="BE3023" s="587"/>
      <c r="BF3023" s="626"/>
      <c r="BG3023" s="627"/>
      <c r="BH3023" s="628"/>
      <c r="BI3023" s="629"/>
      <c r="BJ3023" s="632"/>
      <c r="BK3023" s="633"/>
      <c r="BL3023" s="626"/>
      <c r="BM3023" s="627"/>
      <c r="BN3023" s="678"/>
      <c r="BO3023" s="679"/>
      <c r="BP3023" s="680"/>
      <c r="BQ3023" s="677"/>
      <c r="BR3023" s="663"/>
      <c r="BS3023" s="663"/>
      <c r="BT3023" s="19" t="s">
        <v>78</v>
      </c>
      <c r="BU3023" s="277">
        <f>IF(BQ3015="B",'VALUE POINTS'!L$13,IF('GAME STATS'!BQ3015="C",'VALUE POINTS'!M$13,'VALUE POINTS'!K$13))</f>
        <v>2</v>
      </c>
      <c r="BV3023" s="278"/>
    </row>
    <row r="3024" spans="1:74" ht="21.75" hidden="1" customHeight="1" x14ac:dyDescent="0.35">
      <c r="A3024" s="95"/>
      <c r="B3024" s="570" t="str">
        <f>IF(ROSTER!B$12="","",ROSTER!B$12)</f>
        <v/>
      </c>
      <c r="C3024" s="572" t="str">
        <f>IF(ROSTER!C$12="","",ROSTER!C$12)</f>
        <v/>
      </c>
      <c r="D3024" s="573"/>
      <c r="E3024" s="574"/>
      <c r="F3024" s="576">
        <f>IF(E3024="y",1,IF(E3024="S",1,0))</f>
        <v>0</v>
      </c>
      <c r="G3024" s="582">
        <f>IF(E3024="S",1,0)</f>
        <v>0</v>
      </c>
      <c r="H3024" s="578"/>
      <c r="I3024" s="543"/>
      <c r="J3024" s="542"/>
      <c r="K3024" s="580"/>
      <c r="L3024" s="584"/>
      <c r="M3024" s="585"/>
      <c r="N3024" s="588">
        <f>L3024+J3024</f>
        <v>0</v>
      </c>
      <c r="O3024" s="589"/>
      <c r="P3024" s="542"/>
      <c r="Q3024" s="580"/>
      <c r="R3024" s="584"/>
      <c r="S3024" s="585"/>
      <c r="T3024" s="588">
        <f>R3024-P3024</f>
        <v>0</v>
      </c>
      <c r="U3024" s="589"/>
      <c r="V3024" s="310"/>
      <c r="W3024" s="310"/>
      <c r="X3024" s="578"/>
      <c r="Y3024" s="543"/>
      <c r="Z3024" s="542"/>
      <c r="AA3024" s="543"/>
      <c r="AB3024" s="542"/>
      <c r="AC3024" s="543"/>
      <c r="AD3024" s="542"/>
      <c r="AE3024" s="580"/>
      <c r="AF3024" s="584"/>
      <c r="AG3024" s="585"/>
      <c r="AH3024" s="595">
        <f>IF(AD3024=0,0,(AF3024/AD3024)*100)</f>
        <v>0</v>
      </c>
      <c r="AI3024" s="596"/>
      <c r="AJ3024" s="542"/>
      <c r="AK3024" s="580"/>
      <c r="AL3024" s="584"/>
      <c r="AM3024" s="585"/>
      <c r="AN3024" s="595">
        <f>IF(AJ3024=0,0,(AL3024/AJ3024)*100)</f>
        <v>0</v>
      </c>
      <c r="AO3024" s="596"/>
      <c r="AP3024" s="542"/>
      <c r="AQ3024" s="580"/>
      <c r="AR3024" s="584"/>
      <c r="AS3024" s="585"/>
      <c r="AT3024" s="595">
        <f>IF(AP3024=0,0,(AR3024/AP3024)*100)</f>
        <v>0</v>
      </c>
      <c r="AU3024" s="596"/>
      <c r="AV3024" s="599">
        <f>AD3024+AJ3024+AP3024</f>
        <v>0</v>
      </c>
      <c r="AW3024" s="600"/>
      <c r="AX3024" s="630">
        <f>AF3024+AL3024+AR3024</f>
        <v>0</v>
      </c>
      <c r="AY3024" s="631"/>
      <c r="AZ3024" s="595">
        <f>IF(AV3024=0,0,(AX3024/AV3024)*100)</f>
        <v>0</v>
      </c>
      <c r="BA3024" s="596"/>
      <c r="BB3024" s="542"/>
      <c r="BC3024" s="580"/>
      <c r="BD3024" s="584"/>
      <c r="BE3024" s="585"/>
      <c r="BF3024" s="595">
        <f>IF(BB3024=0,0,(BD3024/BB3024)*100)</f>
        <v>0</v>
      </c>
      <c r="BG3024" s="596"/>
      <c r="BH3024" s="599">
        <f>AV3024+BB3024</f>
        <v>0</v>
      </c>
      <c r="BI3024" s="600"/>
      <c r="BJ3024" s="630">
        <f>AX3024+BD3024</f>
        <v>0</v>
      </c>
      <c r="BK3024" s="631"/>
      <c r="BL3024" s="595">
        <f>IF(BH3024=0,0,(BJ3024/BH3024)*100)</f>
        <v>0</v>
      </c>
      <c r="BM3024" s="596"/>
      <c r="BN3024" s="656">
        <f>(AF3024*2)+(AL3024*2)+(AR3024*3)+BD3024</f>
        <v>0</v>
      </c>
      <c r="BO3024" s="657"/>
      <c r="BP3024" s="658"/>
      <c r="BQ3024" s="676">
        <f t="shared" ref="BQ3024" si="2896">IF(BS3024=0,0,50*BR3024/BS3024)</f>
        <v>0</v>
      </c>
      <c r="BR3024" s="662">
        <f>(BN3024*BU$11)+(N3024*BU$12)+(Z3024*BU$13)+(R3024*BU$14)+(X3024*BU$15)+(AB3024*BU$16)</f>
        <v>0</v>
      </c>
      <c r="BS3024" s="662">
        <f>((BB3024-BD3024)*BU$18)+((AV3024-AX3024)*BU$17)+(H3024*BU$19)+(P3024*BU$20)</f>
        <v>0</v>
      </c>
      <c r="BT3024" s="19" t="s">
        <v>79</v>
      </c>
      <c r="BU3024" s="277">
        <f>IF(BQ3015="B",'VALUE POINTS'!L$14,IF('GAME STATS'!BQ3015="C",'VALUE POINTS'!M$14,'VALUE POINTS'!K$14))</f>
        <v>2</v>
      </c>
      <c r="BV3024" s="278"/>
    </row>
    <row r="3025" spans="1:74" ht="21.75" hidden="1" customHeight="1" x14ac:dyDescent="0.35">
      <c r="A3025" s="95"/>
      <c r="B3025" s="571"/>
      <c r="C3025" s="642" t="str">
        <f>IF(ROSTER!D$12="","",ROSTER!D$12)</f>
        <v/>
      </c>
      <c r="D3025" s="643"/>
      <c r="E3025" s="575"/>
      <c r="F3025" s="577"/>
      <c r="G3025" s="583"/>
      <c r="H3025" s="579"/>
      <c r="I3025" s="545"/>
      <c r="J3025" s="544"/>
      <c r="K3025" s="581"/>
      <c r="L3025" s="586"/>
      <c r="M3025" s="587"/>
      <c r="N3025" s="592" t="s">
        <v>16</v>
      </c>
      <c r="O3025" s="603"/>
      <c r="P3025" s="544"/>
      <c r="Q3025" s="581"/>
      <c r="R3025" s="586"/>
      <c r="S3025" s="587"/>
      <c r="T3025" s="592" t="s">
        <v>16</v>
      </c>
      <c r="U3025" s="603"/>
      <c r="V3025" s="311"/>
      <c r="W3025" s="311"/>
      <c r="X3025" s="579"/>
      <c r="Y3025" s="545"/>
      <c r="Z3025" s="544"/>
      <c r="AA3025" s="545"/>
      <c r="AB3025" s="544"/>
      <c r="AC3025" s="545"/>
      <c r="AD3025" s="544"/>
      <c r="AE3025" s="581"/>
      <c r="AF3025" s="586"/>
      <c r="AG3025" s="587"/>
      <c r="AH3025" s="626"/>
      <c r="AI3025" s="627"/>
      <c r="AJ3025" s="544"/>
      <c r="AK3025" s="581"/>
      <c r="AL3025" s="586"/>
      <c r="AM3025" s="587"/>
      <c r="AN3025" s="626"/>
      <c r="AO3025" s="627"/>
      <c r="AP3025" s="544"/>
      <c r="AQ3025" s="581"/>
      <c r="AR3025" s="586"/>
      <c r="AS3025" s="587"/>
      <c r="AT3025" s="626"/>
      <c r="AU3025" s="627"/>
      <c r="AV3025" s="628"/>
      <c r="AW3025" s="629"/>
      <c r="AX3025" s="632"/>
      <c r="AY3025" s="633"/>
      <c r="AZ3025" s="626"/>
      <c r="BA3025" s="627"/>
      <c r="BB3025" s="544"/>
      <c r="BC3025" s="581"/>
      <c r="BD3025" s="586"/>
      <c r="BE3025" s="587"/>
      <c r="BF3025" s="626"/>
      <c r="BG3025" s="627"/>
      <c r="BH3025" s="628"/>
      <c r="BI3025" s="629"/>
      <c r="BJ3025" s="632"/>
      <c r="BK3025" s="633"/>
      <c r="BL3025" s="626"/>
      <c r="BM3025" s="627"/>
      <c r="BN3025" s="678"/>
      <c r="BO3025" s="679"/>
      <c r="BP3025" s="680"/>
      <c r="BQ3025" s="677"/>
      <c r="BR3025" s="663"/>
      <c r="BS3025" s="663"/>
      <c r="BT3025" s="19" t="s">
        <v>80</v>
      </c>
      <c r="BU3025" s="277">
        <f>IF(BQ3015="B",'VALUE POINTS'!L$15,IF('GAME STATS'!BQ3015="C",'VALUE POINTS'!M$15,'VALUE POINTS'!K$15))</f>
        <v>2</v>
      </c>
      <c r="BV3025" s="278"/>
    </row>
    <row r="3026" spans="1:74" ht="21.75" hidden="1" customHeight="1" x14ac:dyDescent="0.35">
      <c r="A3026" s="95"/>
      <c r="B3026" s="570" t="str">
        <f>IF(ROSTER!B$14="","",ROSTER!B$14)</f>
        <v/>
      </c>
      <c r="C3026" s="572" t="str">
        <f>IF(ROSTER!C$14="","",ROSTER!C$14)</f>
        <v/>
      </c>
      <c r="D3026" s="573"/>
      <c r="E3026" s="574"/>
      <c r="F3026" s="576">
        <f>IF(E3026="y",1,IF(E3026="S",1,0))</f>
        <v>0</v>
      </c>
      <c r="G3026" s="582">
        <f>IF(E3026="S",1,0)</f>
        <v>0</v>
      </c>
      <c r="H3026" s="578"/>
      <c r="I3026" s="543"/>
      <c r="J3026" s="542"/>
      <c r="K3026" s="580"/>
      <c r="L3026" s="584"/>
      <c r="M3026" s="585"/>
      <c r="N3026" s="588">
        <f>L3026+J3026</f>
        <v>0</v>
      </c>
      <c r="O3026" s="589"/>
      <c r="P3026" s="542"/>
      <c r="Q3026" s="580"/>
      <c r="R3026" s="584"/>
      <c r="S3026" s="585"/>
      <c r="T3026" s="588">
        <f>R3026-P3026</f>
        <v>0</v>
      </c>
      <c r="U3026" s="589"/>
      <c r="V3026" s="310"/>
      <c r="W3026" s="310"/>
      <c r="X3026" s="578"/>
      <c r="Y3026" s="543"/>
      <c r="Z3026" s="542"/>
      <c r="AA3026" s="543"/>
      <c r="AB3026" s="542"/>
      <c r="AC3026" s="543"/>
      <c r="AD3026" s="542"/>
      <c r="AE3026" s="580"/>
      <c r="AF3026" s="584"/>
      <c r="AG3026" s="585"/>
      <c r="AH3026" s="595">
        <f>IF(AD3026=0,0,(AF3026/AD3026)*100)</f>
        <v>0</v>
      </c>
      <c r="AI3026" s="596"/>
      <c r="AJ3026" s="542"/>
      <c r="AK3026" s="580"/>
      <c r="AL3026" s="584"/>
      <c r="AM3026" s="585"/>
      <c r="AN3026" s="595">
        <f>IF(AJ3026=0,0,(AL3026/AJ3026)*100)</f>
        <v>0</v>
      </c>
      <c r="AO3026" s="596"/>
      <c r="AP3026" s="542"/>
      <c r="AQ3026" s="580"/>
      <c r="AR3026" s="584"/>
      <c r="AS3026" s="585"/>
      <c r="AT3026" s="595">
        <f>IF(AP3026=0,0,(AR3026/AP3026)*100)</f>
        <v>0</v>
      </c>
      <c r="AU3026" s="596"/>
      <c r="AV3026" s="599">
        <f>AD3026+AJ3026+AP3026</f>
        <v>0</v>
      </c>
      <c r="AW3026" s="600"/>
      <c r="AX3026" s="630">
        <f>AF3026+AL3026+AR3026</f>
        <v>0</v>
      </c>
      <c r="AY3026" s="631"/>
      <c r="AZ3026" s="595">
        <f>IF(AV3026=0,0,(AX3026/AV3026)*100)</f>
        <v>0</v>
      </c>
      <c r="BA3026" s="596"/>
      <c r="BB3026" s="542"/>
      <c r="BC3026" s="580"/>
      <c r="BD3026" s="584"/>
      <c r="BE3026" s="585"/>
      <c r="BF3026" s="595">
        <f>IF(BB3026=0,0,(BD3026/BB3026)*100)</f>
        <v>0</v>
      </c>
      <c r="BG3026" s="596"/>
      <c r="BH3026" s="599">
        <f>AV3026+BB3026</f>
        <v>0</v>
      </c>
      <c r="BI3026" s="600"/>
      <c r="BJ3026" s="630">
        <f>AX3026+BD3026</f>
        <v>0</v>
      </c>
      <c r="BK3026" s="631"/>
      <c r="BL3026" s="595">
        <f>IF(BH3026=0,0,(BJ3026/BH3026)*100)</f>
        <v>0</v>
      </c>
      <c r="BM3026" s="596"/>
      <c r="BN3026" s="656">
        <f>(AF3026*2)+(AL3026*2)+(AR3026*3)+BD3026</f>
        <v>0</v>
      </c>
      <c r="BO3026" s="657"/>
      <c r="BP3026" s="658"/>
      <c r="BQ3026" s="676">
        <f t="shared" ref="BQ3026" si="2897">IF(BS3026=0,0,50*BR3026/BS3026)</f>
        <v>0</v>
      </c>
      <c r="BR3026" s="662">
        <f>(BN3026*BU$11)+(N3026*BU$12)+(Z3026*BU$13)+(R3026*BU$14)+(X3026*BU$15)+(AB3026*BU$16)</f>
        <v>0</v>
      </c>
      <c r="BS3026" s="662">
        <f>((BB3026-BD3026)*BU$18)+((AV3026-AX3026)*BU$17)+(H3026*BU$19)+(P3026*BU$20)</f>
        <v>0</v>
      </c>
      <c r="BT3026" s="19" t="s">
        <v>81</v>
      </c>
      <c r="BU3026" s="277">
        <f>IF(BQ3015="B",'VALUE POINTS'!L$16,IF('GAME STATS'!BQ3015="C",'VALUE POINTS'!M$16,'VALUE POINTS'!K$16))</f>
        <v>2</v>
      </c>
      <c r="BV3026" s="278"/>
    </row>
    <row r="3027" spans="1:74" ht="21.75" hidden="1" customHeight="1" x14ac:dyDescent="0.35">
      <c r="A3027" s="95"/>
      <c r="B3027" s="571"/>
      <c r="C3027" s="642" t="str">
        <f>IF(ROSTER!D$14="","",ROSTER!D$14)</f>
        <v/>
      </c>
      <c r="D3027" s="643"/>
      <c r="E3027" s="575"/>
      <c r="F3027" s="577"/>
      <c r="G3027" s="583"/>
      <c r="H3027" s="579"/>
      <c r="I3027" s="545"/>
      <c r="J3027" s="544"/>
      <c r="K3027" s="581"/>
      <c r="L3027" s="586"/>
      <c r="M3027" s="587"/>
      <c r="N3027" s="592" t="s">
        <v>16</v>
      </c>
      <c r="O3027" s="603"/>
      <c r="P3027" s="544"/>
      <c r="Q3027" s="581"/>
      <c r="R3027" s="586"/>
      <c r="S3027" s="587"/>
      <c r="T3027" s="592" t="s">
        <v>16</v>
      </c>
      <c r="U3027" s="603"/>
      <c r="V3027" s="311"/>
      <c r="W3027" s="311"/>
      <c r="X3027" s="579"/>
      <c r="Y3027" s="545"/>
      <c r="Z3027" s="544"/>
      <c r="AA3027" s="545"/>
      <c r="AB3027" s="544"/>
      <c r="AC3027" s="545"/>
      <c r="AD3027" s="544"/>
      <c r="AE3027" s="581"/>
      <c r="AF3027" s="586"/>
      <c r="AG3027" s="587"/>
      <c r="AH3027" s="626"/>
      <c r="AI3027" s="627"/>
      <c r="AJ3027" s="544"/>
      <c r="AK3027" s="581"/>
      <c r="AL3027" s="586"/>
      <c r="AM3027" s="587"/>
      <c r="AN3027" s="626"/>
      <c r="AO3027" s="627"/>
      <c r="AP3027" s="544"/>
      <c r="AQ3027" s="581"/>
      <c r="AR3027" s="586"/>
      <c r="AS3027" s="587"/>
      <c r="AT3027" s="626"/>
      <c r="AU3027" s="627"/>
      <c r="AV3027" s="628"/>
      <c r="AW3027" s="629"/>
      <c r="AX3027" s="632"/>
      <c r="AY3027" s="633"/>
      <c r="AZ3027" s="626"/>
      <c r="BA3027" s="627"/>
      <c r="BB3027" s="544"/>
      <c r="BC3027" s="581"/>
      <c r="BD3027" s="586"/>
      <c r="BE3027" s="587"/>
      <c r="BF3027" s="626"/>
      <c r="BG3027" s="627"/>
      <c r="BH3027" s="628"/>
      <c r="BI3027" s="629"/>
      <c r="BJ3027" s="632"/>
      <c r="BK3027" s="633"/>
      <c r="BL3027" s="626"/>
      <c r="BM3027" s="627"/>
      <c r="BN3027" s="678"/>
      <c r="BO3027" s="679"/>
      <c r="BP3027" s="680"/>
      <c r="BQ3027" s="677"/>
      <c r="BR3027" s="663"/>
      <c r="BS3027" s="663"/>
      <c r="BT3027" s="19" t="s">
        <v>82</v>
      </c>
      <c r="BU3027" s="277">
        <f>IF(BQ3015="B",'VALUE POINTS'!L$17,IF('GAME STATS'!BQ3015="C",'VALUE POINTS'!M$17,'VALUE POINTS'!K$17))</f>
        <v>1</v>
      </c>
      <c r="BV3027" s="278"/>
    </row>
    <row r="3028" spans="1:74" ht="21.75" hidden="1" customHeight="1" x14ac:dyDescent="0.35">
      <c r="A3028" s="95"/>
      <c r="B3028" s="570" t="str">
        <f>IF(ROSTER!B$16="","",ROSTER!B$16)</f>
        <v/>
      </c>
      <c r="C3028" s="572" t="str">
        <f>IF(ROSTER!C$16="","",ROSTER!C$16)</f>
        <v/>
      </c>
      <c r="D3028" s="573"/>
      <c r="E3028" s="574"/>
      <c r="F3028" s="576">
        <f>IF(E3028="y",1,IF(E3028="S",1,0))</f>
        <v>0</v>
      </c>
      <c r="G3028" s="582">
        <f>IF(E3028="S",1,0)</f>
        <v>0</v>
      </c>
      <c r="H3028" s="578"/>
      <c r="I3028" s="543"/>
      <c r="J3028" s="542"/>
      <c r="K3028" s="580"/>
      <c r="L3028" s="584"/>
      <c r="M3028" s="585"/>
      <c r="N3028" s="588">
        <f>L3028+J3028</f>
        <v>0</v>
      </c>
      <c r="O3028" s="589"/>
      <c r="P3028" s="542"/>
      <c r="Q3028" s="580"/>
      <c r="R3028" s="584"/>
      <c r="S3028" s="585"/>
      <c r="T3028" s="588">
        <f>R3028-P3028</f>
        <v>0</v>
      </c>
      <c r="U3028" s="589"/>
      <c r="V3028" s="310"/>
      <c r="W3028" s="310"/>
      <c r="X3028" s="578"/>
      <c r="Y3028" s="543"/>
      <c r="Z3028" s="542"/>
      <c r="AA3028" s="543"/>
      <c r="AB3028" s="542"/>
      <c r="AC3028" s="543"/>
      <c r="AD3028" s="542"/>
      <c r="AE3028" s="580"/>
      <c r="AF3028" s="584"/>
      <c r="AG3028" s="585"/>
      <c r="AH3028" s="595">
        <f>IF(AD3028=0,0,(AF3028/AD3028)*100)</f>
        <v>0</v>
      </c>
      <c r="AI3028" s="596"/>
      <c r="AJ3028" s="542"/>
      <c r="AK3028" s="580"/>
      <c r="AL3028" s="584"/>
      <c r="AM3028" s="585"/>
      <c r="AN3028" s="595">
        <f>IF(AJ3028=0,0,(AL3028/AJ3028)*100)</f>
        <v>0</v>
      </c>
      <c r="AO3028" s="596"/>
      <c r="AP3028" s="542"/>
      <c r="AQ3028" s="580"/>
      <c r="AR3028" s="584"/>
      <c r="AS3028" s="585"/>
      <c r="AT3028" s="595">
        <f>IF(AP3028=0,0,(AR3028/AP3028)*100)</f>
        <v>0</v>
      </c>
      <c r="AU3028" s="596"/>
      <c r="AV3028" s="599">
        <f>AD3028+AJ3028+AP3028</f>
        <v>0</v>
      </c>
      <c r="AW3028" s="600"/>
      <c r="AX3028" s="630">
        <f>AF3028+AL3028+AR3028</f>
        <v>0</v>
      </c>
      <c r="AY3028" s="631"/>
      <c r="AZ3028" s="595">
        <f>IF(AV3028=0,0,(AX3028/AV3028)*100)</f>
        <v>0</v>
      </c>
      <c r="BA3028" s="596"/>
      <c r="BB3028" s="542"/>
      <c r="BC3028" s="580"/>
      <c r="BD3028" s="584"/>
      <c r="BE3028" s="585"/>
      <c r="BF3028" s="595">
        <f>IF(BB3028=0,0,(BD3028/BB3028)*100)</f>
        <v>0</v>
      </c>
      <c r="BG3028" s="596"/>
      <c r="BH3028" s="599">
        <f>AV3028+BB3028</f>
        <v>0</v>
      </c>
      <c r="BI3028" s="600"/>
      <c r="BJ3028" s="630">
        <f>AX3028+BD3028</f>
        <v>0</v>
      </c>
      <c r="BK3028" s="631"/>
      <c r="BL3028" s="595">
        <f>IF(BH3028=0,0,(BJ3028/BH3028)*100)</f>
        <v>0</v>
      </c>
      <c r="BM3028" s="596"/>
      <c r="BN3028" s="656">
        <f>(AF3028*2)+(AL3028*2)+(AR3028*3)+BD3028</f>
        <v>0</v>
      </c>
      <c r="BO3028" s="657"/>
      <c r="BP3028" s="658"/>
      <c r="BQ3028" s="676">
        <f t="shared" ref="BQ3028" si="2898">IF(BS3028=0,0,50*BR3028/BS3028)</f>
        <v>0</v>
      </c>
      <c r="BR3028" s="662">
        <f>(BN3028*BU$11)+(N3028*BU$12)+(Z3028*BU$13)+(R3028*BU$14)+(X3028*BU$15)+(AB3028*BU$16)</f>
        <v>0</v>
      </c>
      <c r="BS3028" s="662">
        <f>((BB3028-BD3028)*BU$18)+((AV3028-AX3028)*BU$17)+(H3028*BU$19)+(P3028*BU$20)</f>
        <v>0</v>
      </c>
      <c r="BT3028" s="19" t="s">
        <v>83</v>
      </c>
      <c r="BU3028" s="277">
        <f>IF(BQ3015="B",'VALUE POINTS'!L$18,IF('GAME STATS'!BQ3015="C",'VALUE POINTS'!M$18,'VALUE POINTS'!K$18))</f>
        <v>2</v>
      </c>
      <c r="BV3028" s="278"/>
    </row>
    <row r="3029" spans="1:74" ht="21.75" hidden="1" customHeight="1" x14ac:dyDescent="0.35">
      <c r="A3029" s="95"/>
      <c r="B3029" s="571"/>
      <c r="C3029" s="642" t="str">
        <f>IF(ROSTER!D$16="","",ROSTER!D$16)</f>
        <v/>
      </c>
      <c r="D3029" s="643"/>
      <c r="E3029" s="575"/>
      <c r="F3029" s="577"/>
      <c r="G3029" s="583"/>
      <c r="H3029" s="579"/>
      <c r="I3029" s="545"/>
      <c r="J3029" s="544"/>
      <c r="K3029" s="581"/>
      <c r="L3029" s="586"/>
      <c r="M3029" s="587"/>
      <c r="N3029" s="592" t="s">
        <v>16</v>
      </c>
      <c r="O3029" s="603"/>
      <c r="P3029" s="544"/>
      <c r="Q3029" s="581"/>
      <c r="R3029" s="586"/>
      <c r="S3029" s="587"/>
      <c r="T3029" s="592" t="s">
        <v>16</v>
      </c>
      <c r="U3029" s="603"/>
      <c r="V3029" s="311"/>
      <c r="W3029" s="311"/>
      <c r="X3029" s="579"/>
      <c r="Y3029" s="545"/>
      <c r="Z3029" s="544"/>
      <c r="AA3029" s="545"/>
      <c r="AB3029" s="544"/>
      <c r="AC3029" s="545"/>
      <c r="AD3029" s="544"/>
      <c r="AE3029" s="581"/>
      <c r="AF3029" s="586"/>
      <c r="AG3029" s="587"/>
      <c r="AH3029" s="626"/>
      <c r="AI3029" s="627"/>
      <c r="AJ3029" s="544"/>
      <c r="AK3029" s="581"/>
      <c r="AL3029" s="586"/>
      <c r="AM3029" s="587"/>
      <c r="AN3029" s="626"/>
      <c r="AO3029" s="627"/>
      <c r="AP3029" s="544"/>
      <c r="AQ3029" s="581"/>
      <c r="AR3029" s="586"/>
      <c r="AS3029" s="587"/>
      <c r="AT3029" s="626"/>
      <c r="AU3029" s="627"/>
      <c r="AV3029" s="628"/>
      <c r="AW3029" s="629"/>
      <c r="AX3029" s="632"/>
      <c r="AY3029" s="633"/>
      <c r="AZ3029" s="626"/>
      <c r="BA3029" s="627"/>
      <c r="BB3029" s="544"/>
      <c r="BC3029" s="581"/>
      <c r="BD3029" s="586"/>
      <c r="BE3029" s="587"/>
      <c r="BF3029" s="626"/>
      <c r="BG3029" s="627"/>
      <c r="BH3029" s="628"/>
      <c r="BI3029" s="629"/>
      <c r="BJ3029" s="632"/>
      <c r="BK3029" s="633"/>
      <c r="BL3029" s="626"/>
      <c r="BM3029" s="627"/>
      <c r="BN3029" s="678"/>
      <c r="BO3029" s="679"/>
      <c r="BP3029" s="680"/>
      <c r="BQ3029" s="677"/>
      <c r="BR3029" s="663"/>
      <c r="BS3029" s="663"/>
      <c r="BT3029" s="19" t="s">
        <v>84</v>
      </c>
      <c r="BU3029" s="277">
        <f>IF(BQ3015="B",'VALUE POINTS'!L$19,IF('GAME STATS'!BQ3015="C",'VALUE POINTS'!M$19,'VALUE POINTS'!K$19))</f>
        <v>2</v>
      </c>
      <c r="BV3029" s="278"/>
    </row>
    <row r="3030" spans="1:74" ht="21.75" hidden="1" customHeight="1" x14ac:dyDescent="0.25">
      <c r="A3030" s="95"/>
      <c r="B3030" s="570" t="str">
        <f>IF(ROSTER!B$18="","",ROSTER!B$18)</f>
        <v/>
      </c>
      <c r="C3030" s="572" t="str">
        <f>IF(ROSTER!C$18="","",ROSTER!C$18)</f>
        <v/>
      </c>
      <c r="D3030" s="573"/>
      <c r="E3030" s="574"/>
      <c r="F3030" s="576">
        <f>IF(E3030="y",1,IF(E3030="S",1,0))</f>
        <v>0</v>
      </c>
      <c r="G3030" s="582">
        <f>IF(E3030="S",1,0)</f>
        <v>0</v>
      </c>
      <c r="H3030" s="578"/>
      <c r="I3030" s="543"/>
      <c r="J3030" s="542"/>
      <c r="K3030" s="580"/>
      <c r="L3030" s="584"/>
      <c r="M3030" s="585"/>
      <c r="N3030" s="588">
        <f>L3030+J3030</f>
        <v>0</v>
      </c>
      <c r="O3030" s="589"/>
      <c r="P3030" s="542"/>
      <c r="Q3030" s="580"/>
      <c r="R3030" s="584"/>
      <c r="S3030" s="585"/>
      <c r="T3030" s="588">
        <f>R3030-P3030</f>
        <v>0</v>
      </c>
      <c r="U3030" s="589"/>
      <c r="V3030" s="310"/>
      <c r="W3030" s="310"/>
      <c r="X3030" s="578"/>
      <c r="Y3030" s="543"/>
      <c r="Z3030" s="542"/>
      <c r="AA3030" s="543"/>
      <c r="AB3030" s="542"/>
      <c r="AC3030" s="543"/>
      <c r="AD3030" s="542"/>
      <c r="AE3030" s="580"/>
      <c r="AF3030" s="584"/>
      <c r="AG3030" s="585"/>
      <c r="AH3030" s="595">
        <f>IF(AD3030=0,0,(AF3030/AD3030)*100)</f>
        <v>0</v>
      </c>
      <c r="AI3030" s="596"/>
      <c r="AJ3030" s="542"/>
      <c r="AK3030" s="580"/>
      <c r="AL3030" s="584"/>
      <c r="AM3030" s="585"/>
      <c r="AN3030" s="595">
        <f>IF(AJ3030=0,0,(AL3030/AJ3030)*100)</f>
        <v>0</v>
      </c>
      <c r="AO3030" s="596"/>
      <c r="AP3030" s="542"/>
      <c r="AQ3030" s="580"/>
      <c r="AR3030" s="584"/>
      <c r="AS3030" s="585"/>
      <c r="AT3030" s="595">
        <f>IF(AP3030=0,0,(AR3030/AP3030)*100)</f>
        <v>0</v>
      </c>
      <c r="AU3030" s="596"/>
      <c r="AV3030" s="599">
        <f>AD3030+AJ3030+AP3030</f>
        <v>0</v>
      </c>
      <c r="AW3030" s="600"/>
      <c r="AX3030" s="630">
        <f>AF3030+AL3030+AR3030</f>
        <v>0</v>
      </c>
      <c r="AY3030" s="631"/>
      <c r="AZ3030" s="595">
        <f>IF(AV3030=0,0,(AX3030/AV3030)*100)</f>
        <v>0</v>
      </c>
      <c r="BA3030" s="596"/>
      <c r="BB3030" s="542"/>
      <c r="BC3030" s="580"/>
      <c r="BD3030" s="584"/>
      <c r="BE3030" s="585"/>
      <c r="BF3030" s="595">
        <f>IF(BB3030=0,0,(BD3030/BB3030)*100)</f>
        <v>0</v>
      </c>
      <c r="BG3030" s="596"/>
      <c r="BH3030" s="599">
        <f>AV3030+BB3030</f>
        <v>0</v>
      </c>
      <c r="BI3030" s="600"/>
      <c r="BJ3030" s="630">
        <f>AX3030+BD3030</f>
        <v>0</v>
      </c>
      <c r="BK3030" s="631"/>
      <c r="BL3030" s="595">
        <f>IF(BH3030=0,0,(BJ3030/BH3030)*100)</f>
        <v>0</v>
      </c>
      <c r="BM3030" s="596"/>
      <c r="BN3030" s="656">
        <f>(AF3030*2)+(AL3030*2)+(AR3030*3)+BD3030</f>
        <v>0</v>
      </c>
      <c r="BO3030" s="657"/>
      <c r="BP3030" s="658"/>
      <c r="BQ3030" s="676">
        <f t="shared" ref="BQ3030" si="2899">IF(BS3030=0,0,50*BR3030/BS3030)</f>
        <v>0</v>
      </c>
      <c r="BR3030" s="662">
        <f>(BN3030*BU$11)+(N3030*BU$12)+(Z3030*BU$13)+(R3030*BU$14)+(X3030*BU$15)+(AB3030*BU$16)</f>
        <v>0</v>
      </c>
      <c r="BS3030" s="662">
        <f>((BB3030-BD3030)*BU$18)+((AV3030-AX3030)*BU$17)+(H3030*BU$19)+(P3030*BU$20)</f>
        <v>0</v>
      </c>
      <c r="BT3030" s="15"/>
      <c r="BU3030" s="15"/>
      <c r="BV3030" s="278"/>
    </row>
    <row r="3031" spans="1:74" ht="21.75" hidden="1" customHeight="1" x14ac:dyDescent="0.25">
      <c r="A3031" s="95"/>
      <c r="B3031" s="571"/>
      <c r="C3031" s="642" t="str">
        <f>IF(ROSTER!D$18="","",ROSTER!D$18)</f>
        <v/>
      </c>
      <c r="D3031" s="643"/>
      <c r="E3031" s="575"/>
      <c r="F3031" s="577"/>
      <c r="G3031" s="583"/>
      <c r="H3031" s="579"/>
      <c r="I3031" s="545"/>
      <c r="J3031" s="544"/>
      <c r="K3031" s="581"/>
      <c r="L3031" s="586"/>
      <c r="M3031" s="587"/>
      <c r="N3031" s="592" t="s">
        <v>16</v>
      </c>
      <c r="O3031" s="603"/>
      <c r="P3031" s="544"/>
      <c r="Q3031" s="581"/>
      <c r="R3031" s="586"/>
      <c r="S3031" s="587"/>
      <c r="T3031" s="592" t="s">
        <v>16</v>
      </c>
      <c r="U3031" s="603"/>
      <c r="V3031" s="311"/>
      <c r="W3031" s="311"/>
      <c r="X3031" s="579"/>
      <c r="Y3031" s="545"/>
      <c r="Z3031" s="544"/>
      <c r="AA3031" s="545"/>
      <c r="AB3031" s="544"/>
      <c r="AC3031" s="545"/>
      <c r="AD3031" s="544"/>
      <c r="AE3031" s="581"/>
      <c r="AF3031" s="586"/>
      <c r="AG3031" s="587"/>
      <c r="AH3031" s="626"/>
      <c r="AI3031" s="627"/>
      <c r="AJ3031" s="544"/>
      <c r="AK3031" s="581"/>
      <c r="AL3031" s="586"/>
      <c r="AM3031" s="587"/>
      <c r="AN3031" s="626"/>
      <c r="AO3031" s="627"/>
      <c r="AP3031" s="544"/>
      <c r="AQ3031" s="581"/>
      <c r="AR3031" s="586"/>
      <c r="AS3031" s="587"/>
      <c r="AT3031" s="626"/>
      <c r="AU3031" s="627"/>
      <c r="AV3031" s="628"/>
      <c r="AW3031" s="629"/>
      <c r="AX3031" s="632"/>
      <c r="AY3031" s="633"/>
      <c r="AZ3031" s="626"/>
      <c r="BA3031" s="627"/>
      <c r="BB3031" s="544"/>
      <c r="BC3031" s="581"/>
      <c r="BD3031" s="586"/>
      <c r="BE3031" s="587"/>
      <c r="BF3031" s="626"/>
      <c r="BG3031" s="627"/>
      <c r="BH3031" s="628"/>
      <c r="BI3031" s="629"/>
      <c r="BJ3031" s="632"/>
      <c r="BK3031" s="633"/>
      <c r="BL3031" s="626"/>
      <c r="BM3031" s="627"/>
      <c r="BN3031" s="678"/>
      <c r="BO3031" s="679"/>
      <c r="BP3031" s="680"/>
      <c r="BQ3031" s="677"/>
      <c r="BR3031" s="663"/>
      <c r="BS3031" s="663"/>
      <c r="BT3031" s="15"/>
      <c r="BU3031" s="15"/>
      <c r="BV3031" s="95"/>
    </row>
    <row r="3032" spans="1:74" ht="21.75" hidden="1" customHeight="1" x14ac:dyDescent="0.25">
      <c r="A3032" s="95"/>
      <c r="B3032" s="570" t="str">
        <f>IF(ROSTER!B$20="","",ROSTER!B$20)</f>
        <v/>
      </c>
      <c r="C3032" s="572" t="str">
        <f>IF(ROSTER!C$20="","",ROSTER!C$20)</f>
        <v/>
      </c>
      <c r="D3032" s="573"/>
      <c r="E3032" s="574"/>
      <c r="F3032" s="576">
        <f>IF(E3032="y",1,IF(E3032="S",1,0))</f>
        <v>0</v>
      </c>
      <c r="G3032" s="582">
        <f>IF(E3032="S",1,0)</f>
        <v>0</v>
      </c>
      <c r="H3032" s="578"/>
      <c r="I3032" s="543"/>
      <c r="J3032" s="542"/>
      <c r="K3032" s="580"/>
      <c r="L3032" s="584"/>
      <c r="M3032" s="585"/>
      <c r="N3032" s="588">
        <f>L3032+J3032</f>
        <v>0</v>
      </c>
      <c r="O3032" s="589"/>
      <c r="P3032" s="542"/>
      <c r="Q3032" s="580"/>
      <c r="R3032" s="584"/>
      <c r="S3032" s="585"/>
      <c r="T3032" s="588">
        <f>R3032-P3032</f>
        <v>0</v>
      </c>
      <c r="U3032" s="589"/>
      <c r="V3032" s="310"/>
      <c r="W3032" s="310"/>
      <c r="X3032" s="578"/>
      <c r="Y3032" s="543"/>
      <c r="Z3032" s="542"/>
      <c r="AA3032" s="543"/>
      <c r="AB3032" s="542"/>
      <c r="AC3032" s="543"/>
      <c r="AD3032" s="542"/>
      <c r="AE3032" s="580"/>
      <c r="AF3032" s="584"/>
      <c r="AG3032" s="585"/>
      <c r="AH3032" s="595">
        <f>IF(AD3032=0,0,(AF3032/AD3032)*100)</f>
        <v>0</v>
      </c>
      <c r="AI3032" s="596"/>
      <c r="AJ3032" s="542"/>
      <c r="AK3032" s="580"/>
      <c r="AL3032" s="584"/>
      <c r="AM3032" s="585"/>
      <c r="AN3032" s="595">
        <f>IF(AJ3032=0,0,(AL3032/AJ3032)*100)</f>
        <v>0</v>
      </c>
      <c r="AO3032" s="596"/>
      <c r="AP3032" s="542"/>
      <c r="AQ3032" s="580"/>
      <c r="AR3032" s="584"/>
      <c r="AS3032" s="585"/>
      <c r="AT3032" s="595">
        <f>IF(AP3032=0,0,(AR3032/AP3032)*100)</f>
        <v>0</v>
      </c>
      <c r="AU3032" s="596"/>
      <c r="AV3032" s="599">
        <f>AD3032+AJ3032+AP3032</f>
        <v>0</v>
      </c>
      <c r="AW3032" s="600"/>
      <c r="AX3032" s="630">
        <f>AF3032+AL3032+AR3032</f>
        <v>0</v>
      </c>
      <c r="AY3032" s="631"/>
      <c r="AZ3032" s="595">
        <f>IF(AV3032=0,0,(AX3032/AV3032)*100)</f>
        <v>0</v>
      </c>
      <c r="BA3032" s="596"/>
      <c r="BB3032" s="542"/>
      <c r="BC3032" s="580"/>
      <c r="BD3032" s="584"/>
      <c r="BE3032" s="585"/>
      <c r="BF3032" s="595">
        <f>IF(BB3032=0,0,(BD3032/BB3032)*100)</f>
        <v>0</v>
      </c>
      <c r="BG3032" s="596"/>
      <c r="BH3032" s="599">
        <f>AV3032+BB3032</f>
        <v>0</v>
      </c>
      <c r="BI3032" s="600"/>
      <c r="BJ3032" s="630">
        <f>AX3032+BD3032</f>
        <v>0</v>
      </c>
      <c r="BK3032" s="631"/>
      <c r="BL3032" s="595">
        <f>IF(BH3032=0,0,(BJ3032/BH3032)*100)</f>
        <v>0</v>
      </c>
      <c r="BM3032" s="596"/>
      <c r="BN3032" s="656">
        <f>(AF3032*2)+(AL3032*2)+(AR3032*3)+BD3032</f>
        <v>0</v>
      </c>
      <c r="BO3032" s="657"/>
      <c r="BP3032" s="658"/>
      <c r="BQ3032" s="676">
        <f t="shared" ref="BQ3032" si="2900">IF(BS3032=0,0,50*BR3032/BS3032)</f>
        <v>0</v>
      </c>
      <c r="BR3032" s="662">
        <f>(BN3032*BU$11)+(N3032*BU$12)+(Z3032*BU$13)+(R3032*BU$14)+(X3032*BU$15)+(AB3032*BU$16)</f>
        <v>0</v>
      </c>
      <c r="BS3032" s="662">
        <f>((BB3032-BD3032)*BU$18)+((AV3032-AX3032)*BU$17)+(H3032*BU$19)+(P3032*BU$20)</f>
        <v>0</v>
      </c>
      <c r="BT3032" s="15"/>
      <c r="BU3032" s="15"/>
      <c r="BV3032" s="95"/>
    </row>
    <row r="3033" spans="1:74" ht="21.75" hidden="1" customHeight="1" x14ac:dyDescent="0.25">
      <c r="A3033" s="95"/>
      <c r="B3033" s="571"/>
      <c r="C3033" s="642" t="str">
        <f>IF(ROSTER!D$20="","",ROSTER!D$20)</f>
        <v/>
      </c>
      <c r="D3033" s="643"/>
      <c r="E3033" s="575"/>
      <c r="F3033" s="577"/>
      <c r="G3033" s="583"/>
      <c r="H3033" s="579"/>
      <c r="I3033" s="545"/>
      <c r="J3033" s="544"/>
      <c r="K3033" s="581"/>
      <c r="L3033" s="586"/>
      <c r="M3033" s="587"/>
      <c r="N3033" s="592" t="s">
        <v>16</v>
      </c>
      <c r="O3033" s="603"/>
      <c r="P3033" s="544"/>
      <c r="Q3033" s="581"/>
      <c r="R3033" s="586"/>
      <c r="S3033" s="587"/>
      <c r="T3033" s="592" t="s">
        <v>16</v>
      </c>
      <c r="U3033" s="603"/>
      <c r="V3033" s="311"/>
      <c r="W3033" s="311"/>
      <c r="X3033" s="579"/>
      <c r="Y3033" s="545"/>
      <c r="Z3033" s="544"/>
      <c r="AA3033" s="545"/>
      <c r="AB3033" s="544"/>
      <c r="AC3033" s="545"/>
      <c r="AD3033" s="544"/>
      <c r="AE3033" s="581"/>
      <c r="AF3033" s="586"/>
      <c r="AG3033" s="587"/>
      <c r="AH3033" s="626"/>
      <c r="AI3033" s="627"/>
      <c r="AJ3033" s="544"/>
      <c r="AK3033" s="581"/>
      <c r="AL3033" s="586"/>
      <c r="AM3033" s="587"/>
      <c r="AN3033" s="626"/>
      <c r="AO3033" s="627"/>
      <c r="AP3033" s="544"/>
      <c r="AQ3033" s="581"/>
      <c r="AR3033" s="586"/>
      <c r="AS3033" s="587"/>
      <c r="AT3033" s="626"/>
      <c r="AU3033" s="627"/>
      <c r="AV3033" s="628"/>
      <c r="AW3033" s="629"/>
      <c r="AX3033" s="632"/>
      <c r="AY3033" s="633"/>
      <c r="AZ3033" s="626"/>
      <c r="BA3033" s="627"/>
      <c r="BB3033" s="544"/>
      <c r="BC3033" s="581"/>
      <c r="BD3033" s="586"/>
      <c r="BE3033" s="587"/>
      <c r="BF3033" s="626"/>
      <c r="BG3033" s="627"/>
      <c r="BH3033" s="628"/>
      <c r="BI3033" s="629"/>
      <c r="BJ3033" s="632"/>
      <c r="BK3033" s="633"/>
      <c r="BL3033" s="626"/>
      <c r="BM3033" s="627"/>
      <c r="BN3033" s="678"/>
      <c r="BO3033" s="679"/>
      <c r="BP3033" s="680"/>
      <c r="BQ3033" s="677"/>
      <c r="BR3033" s="663"/>
      <c r="BS3033" s="663"/>
      <c r="BT3033" s="15"/>
      <c r="BU3033" s="15"/>
      <c r="BV3033" s="95"/>
    </row>
    <row r="3034" spans="1:74" ht="21.75" hidden="1" customHeight="1" x14ac:dyDescent="0.25">
      <c r="A3034" s="95"/>
      <c r="B3034" s="570" t="str">
        <f>IF(ROSTER!B$22="","",ROSTER!B$22)</f>
        <v/>
      </c>
      <c r="C3034" s="572" t="str">
        <f>IF(ROSTER!C$22="","",ROSTER!C$22)</f>
        <v/>
      </c>
      <c r="D3034" s="573"/>
      <c r="E3034" s="574"/>
      <c r="F3034" s="576">
        <f>IF(E3034="y",1,IF(E3034="S",1,0))</f>
        <v>0</v>
      </c>
      <c r="G3034" s="582">
        <f>IF(E3034="S",1,0)</f>
        <v>0</v>
      </c>
      <c r="H3034" s="578"/>
      <c r="I3034" s="543"/>
      <c r="J3034" s="542"/>
      <c r="K3034" s="580"/>
      <c r="L3034" s="584"/>
      <c r="M3034" s="585"/>
      <c r="N3034" s="588">
        <f>L3034+J3034</f>
        <v>0</v>
      </c>
      <c r="O3034" s="589"/>
      <c r="P3034" s="542"/>
      <c r="Q3034" s="580"/>
      <c r="R3034" s="584"/>
      <c r="S3034" s="585"/>
      <c r="T3034" s="588">
        <f>R3034-P3034</f>
        <v>0</v>
      </c>
      <c r="U3034" s="589"/>
      <c r="V3034" s="310"/>
      <c r="W3034" s="310"/>
      <c r="X3034" s="578"/>
      <c r="Y3034" s="543"/>
      <c r="Z3034" s="542"/>
      <c r="AA3034" s="543"/>
      <c r="AB3034" s="542"/>
      <c r="AC3034" s="543"/>
      <c r="AD3034" s="542"/>
      <c r="AE3034" s="580"/>
      <c r="AF3034" s="584"/>
      <c r="AG3034" s="585"/>
      <c r="AH3034" s="595">
        <f>IF(AD3034=0,0,(AF3034/AD3034)*100)</f>
        <v>0</v>
      </c>
      <c r="AI3034" s="596"/>
      <c r="AJ3034" s="542"/>
      <c r="AK3034" s="580"/>
      <c r="AL3034" s="584"/>
      <c r="AM3034" s="585"/>
      <c r="AN3034" s="595">
        <f>IF(AJ3034=0,0,(AL3034/AJ3034)*100)</f>
        <v>0</v>
      </c>
      <c r="AO3034" s="596"/>
      <c r="AP3034" s="542"/>
      <c r="AQ3034" s="580"/>
      <c r="AR3034" s="584"/>
      <c r="AS3034" s="585"/>
      <c r="AT3034" s="595">
        <f>IF(AP3034=0,0,(AR3034/AP3034)*100)</f>
        <v>0</v>
      </c>
      <c r="AU3034" s="596"/>
      <c r="AV3034" s="599">
        <f>AD3034+AJ3034+AP3034</f>
        <v>0</v>
      </c>
      <c r="AW3034" s="600"/>
      <c r="AX3034" s="630">
        <f>AF3034+AL3034+AR3034</f>
        <v>0</v>
      </c>
      <c r="AY3034" s="631"/>
      <c r="AZ3034" s="595">
        <f>IF(AV3034=0,0,(AX3034/AV3034)*100)</f>
        <v>0</v>
      </c>
      <c r="BA3034" s="596"/>
      <c r="BB3034" s="542"/>
      <c r="BC3034" s="580"/>
      <c r="BD3034" s="584"/>
      <c r="BE3034" s="585"/>
      <c r="BF3034" s="595">
        <f>IF(BB3034=0,0,(BD3034/BB3034)*100)</f>
        <v>0</v>
      </c>
      <c r="BG3034" s="596"/>
      <c r="BH3034" s="599">
        <f>AV3034+BB3034</f>
        <v>0</v>
      </c>
      <c r="BI3034" s="600"/>
      <c r="BJ3034" s="630">
        <f>AX3034+BD3034</f>
        <v>0</v>
      </c>
      <c r="BK3034" s="631"/>
      <c r="BL3034" s="595">
        <f>IF(BH3034=0,0,(BJ3034/BH3034)*100)</f>
        <v>0</v>
      </c>
      <c r="BM3034" s="596"/>
      <c r="BN3034" s="656">
        <f>(AF3034*2)+(AL3034*2)+(AR3034*3)+BD3034</f>
        <v>0</v>
      </c>
      <c r="BO3034" s="657"/>
      <c r="BP3034" s="658"/>
      <c r="BQ3034" s="676">
        <f t="shared" ref="BQ3034" si="2901">IF(BS3034=0,0,50*BR3034/BS3034)</f>
        <v>0</v>
      </c>
      <c r="BR3034" s="662">
        <f>(BN3034*BU$11)+(N3034*BU$12)+(Z3034*BU$13)+(R3034*BU$14)+(X3034*BU$15)+(AB3034*BU$16)</f>
        <v>0</v>
      </c>
      <c r="BS3034" s="662">
        <f>((BB3034-BD3034)*BU$18)+((AV3034-AX3034)*BU$17)+(H3034*BU$19)+(P3034*BU$20)</f>
        <v>0</v>
      </c>
      <c r="BT3034" s="15"/>
      <c r="BU3034" s="15"/>
      <c r="BV3034" s="95"/>
    </row>
    <row r="3035" spans="1:74" ht="21.75" hidden="1" customHeight="1" x14ac:dyDescent="0.25">
      <c r="A3035" s="95"/>
      <c r="B3035" s="571"/>
      <c r="C3035" s="642" t="str">
        <f>IF(ROSTER!D$22="","",ROSTER!D$22)</f>
        <v/>
      </c>
      <c r="D3035" s="643"/>
      <c r="E3035" s="575"/>
      <c r="F3035" s="577"/>
      <c r="G3035" s="583"/>
      <c r="H3035" s="579"/>
      <c r="I3035" s="545"/>
      <c r="J3035" s="544"/>
      <c r="K3035" s="581"/>
      <c r="L3035" s="586"/>
      <c r="M3035" s="587"/>
      <c r="N3035" s="592" t="s">
        <v>16</v>
      </c>
      <c r="O3035" s="603"/>
      <c r="P3035" s="544"/>
      <c r="Q3035" s="581"/>
      <c r="R3035" s="586"/>
      <c r="S3035" s="587"/>
      <c r="T3035" s="592" t="s">
        <v>16</v>
      </c>
      <c r="U3035" s="603"/>
      <c r="V3035" s="311"/>
      <c r="W3035" s="311"/>
      <c r="X3035" s="579"/>
      <c r="Y3035" s="545"/>
      <c r="Z3035" s="544"/>
      <c r="AA3035" s="545"/>
      <c r="AB3035" s="544"/>
      <c r="AC3035" s="545"/>
      <c r="AD3035" s="544"/>
      <c r="AE3035" s="581"/>
      <c r="AF3035" s="586"/>
      <c r="AG3035" s="587"/>
      <c r="AH3035" s="626"/>
      <c r="AI3035" s="627"/>
      <c r="AJ3035" s="544"/>
      <c r="AK3035" s="581"/>
      <c r="AL3035" s="586"/>
      <c r="AM3035" s="587"/>
      <c r="AN3035" s="626"/>
      <c r="AO3035" s="627"/>
      <c r="AP3035" s="544"/>
      <c r="AQ3035" s="581"/>
      <c r="AR3035" s="586"/>
      <c r="AS3035" s="587"/>
      <c r="AT3035" s="626"/>
      <c r="AU3035" s="627"/>
      <c r="AV3035" s="628"/>
      <c r="AW3035" s="629"/>
      <c r="AX3035" s="632"/>
      <c r="AY3035" s="633"/>
      <c r="AZ3035" s="626"/>
      <c r="BA3035" s="627"/>
      <c r="BB3035" s="544"/>
      <c r="BC3035" s="581"/>
      <c r="BD3035" s="586"/>
      <c r="BE3035" s="587"/>
      <c r="BF3035" s="626"/>
      <c r="BG3035" s="627"/>
      <c r="BH3035" s="628"/>
      <c r="BI3035" s="629"/>
      <c r="BJ3035" s="632"/>
      <c r="BK3035" s="633"/>
      <c r="BL3035" s="626"/>
      <c r="BM3035" s="627"/>
      <c r="BN3035" s="678"/>
      <c r="BO3035" s="679"/>
      <c r="BP3035" s="680"/>
      <c r="BQ3035" s="677"/>
      <c r="BR3035" s="663"/>
      <c r="BS3035" s="663"/>
      <c r="BT3035" s="15"/>
      <c r="BU3035" s="15"/>
      <c r="BV3035" s="95"/>
    </row>
    <row r="3036" spans="1:74" ht="21.75" hidden="1" customHeight="1" x14ac:dyDescent="0.25">
      <c r="A3036" s="95"/>
      <c r="B3036" s="570" t="str">
        <f>IF(ROSTER!B$24="","",ROSTER!B$24)</f>
        <v/>
      </c>
      <c r="C3036" s="572" t="str">
        <f>IF(ROSTER!C$24="","",ROSTER!C$24)</f>
        <v/>
      </c>
      <c r="D3036" s="573"/>
      <c r="E3036" s="574"/>
      <c r="F3036" s="576">
        <f>IF(E3036="y",1,IF(E3036="S",1,0))</f>
        <v>0</v>
      </c>
      <c r="G3036" s="582">
        <f>IF(E3036="S",1,0)</f>
        <v>0</v>
      </c>
      <c r="H3036" s="578"/>
      <c r="I3036" s="543"/>
      <c r="J3036" s="542"/>
      <c r="K3036" s="580"/>
      <c r="L3036" s="584"/>
      <c r="M3036" s="585"/>
      <c r="N3036" s="588">
        <f>L3036+J3036</f>
        <v>0</v>
      </c>
      <c r="O3036" s="589"/>
      <c r="P3036" s="542"/>
      <c r="Q3036" s="580"/>
      <c r="R3036" s="584"/>
      <c r="S3036" s="585"/>
      <c r="T3036" s="588">
        <f>R3036-P3036</f>
        <v>0</v>
      </c>
      <c r="U3036" s="589"/>
      <c r="V3036" s="310"/>
      <c r="W3036" s="310"/>
      <c r="X3036" s="578"/>
      <c r="Y3036" s="543"/>
      <c r="Z3036" s="542"/>
      <c r="AA3036" s="543"/>
      <c r="AB3036" s="542"/>
      <c r="AC3036" s="543"/>
      <c r="AD3036" s="542"/>
      <c r="AE3036" s="580"/>
      <c r="AF3036" s="584"/>
      <c r="AG3036" s="585"/>
      <c r="AH3036" s="595">
        <f>IF(AD3036=0,0,(AF3036/AD3036)*100)</f>
        <v>0</v>
      </c>
      <c r="AI3036" s="596"/>
      <c r="AJ3036" s="542"/>
      <c r="AK3036" s="580"/>
      <c r="AL3036" s="584"/>
      <c r="AM3036" s="585"/>
      <c r="AN3036" s="595">
        <f>IF(AJ3036=0,0,(AL3036/AJ3036)*100)</f>
        <v>0</v>
      </c>
      <c r="AO3036" s="596"/>
      <c r="AP3036" s="542"/>
      <c r="AQ3036" s="580"/>
      <c r="AR3036" s="584"/>
      <c r="AS3036" s="585"/>
      <c r="AT3036" s="595">
        <f>IF(AP3036=0,0,(AR3036/AP3036)*100)</f>
        <v>0</v>
      </c>
      <c r="AU3036" s="596"/>
      <c r="AV3036" s="599">
        <f>AD3036+AJ3036+AP3036</f>
        <v>0</v>
      </c>
      <c r="AW3036" s="600"/>
      <c r="AX3036" s="630">
        <f>AF3036+AL3036+AR3036</f>
        <v>0</v>
      </c>
      <c r="AY3036" s="631"/>
      <c r="AZ3036" s="595">
        <f>IF(AV3036=0,0,(AX3036/AV3036)*100)</f>
        <v>0</v>
      </c>
      <c r="BA3036" s="596"/>
      <c r="BB3036" s="542"/>
      <c r="BC3036" s="580"/>
      <c r="BD3036" s="584"/>
      <c r="BE3036" s="585"/>
      <c r="BF3036" s="595">
        <f>IF(BB3036=0,0,(BD3036/BB3036)*100)</f>
        <v>0</v>
      </c>
      <c r="BG3036" s="596"/>
      <c r="BH3036" s="599">
        <f>AV3036+BB3036</f>
        <v>0</v>
      </c>
      <c r="BI3036" s="600"/>
      <c r="BJ3036" s="630">
        <f>AX3036+BD3036</f>
        <v>0</v>
      </c>
      <c r="BK3036" s="631"/>
      <c r="BL3036" s="595">
        <f>IF(BH3036=0,0,(BJ3036/BH3036)*100)</f>
        <v>0</v>
      </c>
      <c r="BM3036" s="596"/>
      <c r="BN3036" s="656">
        <f>(AF3036*2)+(AL3036*2)+(AR3036*3)+BD3036</f>
        <v>0</v>
      </c>
      <c r="BO3036" s="657"/>
      <c r="BP3036" s="658"/>
      <c r="BQ3036" s="676">
        <f t="shared" ref="BQ3036" si="2902">IF(BS3036=0,0,50*BR3036/BS3036)</f>
        <v>0</v>
      </c>
      <c r="BR3036" s="662">
        <f>(BN3036*BU$11)+(N3036*BU$12)+(Z3036*BU$13)+(R3036*BU$14)+(X3036*BU$15)+(AB3036*BU$16)</f>
        <v>0</v>
      </c>
      <c r="BS3036" s="662">
        <f>((BB3036-BD3036)*BU$18)+((AV3036-AX3036)*BU$17)+(H3036*BU$19)+(P3036*BU$20)</f>
        <v>0</v>
      </c>
      <c r="BT3036" s="15"/>
      <c r="BU3036" s="15"/>
      <c r="BV3036" s="95"/>
    </row>
    <row r="3037" spans="1:74" ht="21.75" hidden="1" customHeight="1" x14ac:dyDescent="0.25">
      <c r="A3037" s="95"/>
      <c r="B3037" s="571"/>
      <c r="C3037" s="642" t="str">
        <f>IF(ROSTER!D$24="","",ROSTER!D$24)</f>
        <v/>
      </c>
      <c r="D3037" s="643"/>
      <c r="E3037" s="575"/>
      <c r="F3037" s="577"/>
      <c r="G3037" s="583"/>
      <c r="H3037" s="579"/>
      <c r="I3037" s="545"/>
      <c r="J3037" s="544"/>
      <c r="K3037" s="581"/>
      <c r="L3037" s="586"/>
      <c r="M3037" s="587"/>
      <c r="N3037" s="592" t="s">
        <v>16</v>
      </c>
      <c r="O3037" s="603"/>
      <c r="P3037" s="544"/>
      <c r="Q3037" s="581"/>
      <c r="R3037" s="586"/>
      <c r="S3037" s="587"/>
      <c r="T3037" s="592" t="s">
        <v>16</v>
      </c>
      <c r="U3037" s="603"/>
      <c r="V3037" s="311"/>
      <c r="W3037" s="311"/>
      <c r="X3037" s="579"/>
      <c r="Y3037" s="545"/>
      <c r="Z3037" s="544"/>
      <c r="AA3037" s="545"/>
      <c r="AB3037" s="544"/>
      <c r="AC3037" s="545"/>
      <c r="AD3037" s="544"/>
      <c r="AE3037" s="581"/>
      <c r="AF3037" s="586"/>
      <c r="AG3037" s="587"/>
      <c r="AH3037" s="626"/>
      <c r="AI3037" s="627"/>
      <c r="AJ3037" s="544"/>
      <c r="AK3037" s="581"/>
      <c r="AL3037" s="586"/>
      <c r="AM3037" s="587"/>
      <c r="AN3037" s="626"/>
      <c r="AO3037" s="627"/>
      <c r="AP3037" s="544"/>
      <c r="AQ3037" s="581"/>
      <c r="AR3037" s="586"/>
      <c r="AS3037" s="587"/>
      <c r="AT3037" s="626"/>
      <c r="AU3037" s="627"/>
      <c r="AV3037" s="628"/>
      <c r="AW3037" s="629"/>
      <c r="AX3037" s="632"/>
      <c r="AY3037" s="633"/>
      <c r="AZ3037" s="626"/>
      <c r="BA3037" s="627"/>
      <c r="BB3037" s="544"/>
      <c r="BC3037" s="581"/>
      <c r="BD3037" s="586"/>
      <c r="BE3037" s="587"/>
      <c r="BF3037" s="626"/>
      <c r="BG3037" s="627"/>
      <c r="BH3037" s="628"/>
      <c r="BI3037" s="629"/>
      <c r="BJ3037" s="632"/>
      <c r="BK3037" s="633"/>
      <c r="BL3037" s="626"/>
      <c r="BM3037" s="627"/>
      <c r="BN3037" s="678"/>
      <c r="BO3037" s="679"/>
      <c r="BP3037" s="680"/>
      <c r="BQ3037" s="677"/>
      <c r="BR3037" s="663"/>
      <c r="BS3037" s="663"/>
      <c r="BT3037" s="15"/>
      <c r="BU3037" s="15"/>
      <c r="BV3037" s="95"/>
    </row>
    <row r="3038" spans="1:74" ht="21.75" hidden="1" customHeight="1" x14ac:dyDescent="0.25">
      <c r="A3038" s="95"/>
      <c r="B3038" s="570" t="str">
        <f>IF(ROSTER!B$26="","",ROSTER!B$26)</f>
        <v/>
      </c>
      <c r="C3038" s="572" t="str">
        <f>IF(ROSTER!C$26="","",ROSTER!C$26)</f>
        <v/>
      </c>
      <c r="D3038" s="573"/>
      <c r="E3038" s="574"/>
      <c r="F3038" s="576">
        <f>IF(E3038="y",1,IF(E3038="S",1,0))</f>
        <v>0</v>
      </c>
      <c r="G3038" s="582">
        <f>IF(E3038="S",1,0)</f>
        <v>0</v>
      </c>
      <c r="H3038" s="578"/>
      <c r="I3038" s="543"/>
      <c r="J3038" s="542"/>
      <c r="K3038" s="580"/>
      <c r="L3038" s="584"/>
      <c r="M3038" s="585"/>
      <c r="N3038" s="588">
        <f>L3038+J3038</f>
        <v>0</v>
      </c>
      <c r="O3038" s="589"/>
      <c r="P3038" s="542"/>
      <c r="Q3038" s="580"/>
      <c r="R3038" s="584"/>
      <c r="S3038" s="585"/>
      <c r="T3038" s="588">
        <f>R3038-P3038</f>
        <v>0</v>
      </c>
      <c r="U3038" s="589"/>
      <c r="V3038" s="310"/>
      <c r="W3038" s="310"/>
      <c r="X3038" s="578"/>
      <c r="Y3038" s="543"/>
      <c r="Z3038" s="542"/>
      <c r="AA3038" s="543"/>
      <c r="AB3038" s="542"/>
      <c r="AC3038" s="543"/>
      <c r="AD3038" s="542"/>
      <c r="AE3038" s="580"/>
      <c r="AF3038" s="584"/>
      <c r="AG3038" s="585"/>
      <c r="AH3038" s="595">
        <f>IF(AD3038=0,0,(AF3038/AD3038)*100)</f>
        <v>0</v>
      </c>
      <c r="AI3038" s="596"/>
      <c r="AJ3038" s="542"/>
      <c r="AK3038" s="580"/>
      <c r="AL3038" s="584"/>
      <c r="AM3038" s="585"/>
      <c r="AN3038" s="595">
        <f>IF(AJ3038=0,0,(AL3038/AJ3038)*100)</f>
        <v>0</v>
      </c>
      <c r="AO3038" s="596"/>
      <c r="AP3038" s="542"/>
      <c r="AQ3038" s="580"/>
      <c r="AR3038" s="584"/>
      <c r="AS3038" s="585"/>
      <c r="AT3038" s="595">
        <f>IF(AP3038=0,0,(AR3038/AP3038)*100)</f>
        <v>0</v>
      </c>
      <c r="AU3038" s="596"/>
      <c r="AV3038" s="599">
        <f>AD3038+AJ3038+AP3038</f>
        <v>0</v>
      </c>
      <c r="AW3038" s="600"/>
      <c r="AX3038" s="630">
        <f>AF3038+AL3038+AR3038</f>
        <v>0</v>
      </c>
      <c r="AY3038" s="631"/>
      <c r="AZ3038" s="595">
        <f>IF(AV3038=0,0,(AX3038/AV3038)*100)</f>
        <v>0</v>
      </c>
      <c r="BA3038" s="596"/>
      <c r="BB3038" s="542"/>
      <c r="BC3038" s="580"/>
      <c r="BD3038" s="584"/>
      <c r="BE3038" s="585"/>
      <c r="BF3038" s="595">
        <f>IF(BB3038=0,0,(BD3038/BB3038)*100)</f>
        <v>0</v>
      </c>
      <c r="BG3038" s="596"/>
      <c r="BH3038" s="599">
        <f>AV3038+BB3038</f>
        <v>0</v>
      </c>
      <c r="BI3038" s="600"/>
      <c r="BJ3038" s="630">
        <f>AX3038+BD3038</f>
        <v>0</v>
      </c>
      <c r="BK3038" s="631"/>
      <c r="BL3038" s="595">
        <f>IF(BH3038=0,0,(BJ3038/BH3038)*100)</f>
        <v>0</v>
      </c>
      <c r="BM3038" s="596"/>
      <c r="BN3038" s="656">
        <f>(AF3038*2)+(AL3038*2)+(AR3038*3)+BD3038</f>
        <v>0</v>
      </c>
      <c r="BO3038" s="657"/>
      <c r="BP3038" s="658"/>
      <c r="BQ3038" s="676">
        <f t="shared" ref="BQ3038" si="2903">IF(BS3038=0,0,50*BR3038/BS3038)</f>
        <v>0</v>
      </c>
      <c r="BR3038" s="662">
        <f>(BN3038*BU$11)+(N3038*BU$12)+(Z3038*BU$13)+(R3038*BU$14)+(X3038*BU$15)+(AB3038*BU$16)</f>
        <v>0</v>
      </c>
      <c r="BS3038" s="662">
        <f>((BB3038-BD3038)*BU$18)+((AV3038-AX3038)*BU$17)+(H3038*BU$19)+(P3038*BU$20)</f>
        <v>0</v>
      </c>
      <c r="BT3038" s="15"/>
      <c r="BU3038" s="15"/>
      <c r="BV3038" s="95"/>
    </row>
    <row r="3039" spans="1:74" ht="21.75" hidden="1" customHeight="1" x14ac:dyDescent="0.25">
      <c r="A3039" s="95"/>
      <c r="B3039" s="571"/>
      <c r="C3039" s="642" t="str">
        <f>IF(ROSTER!D$26="","",ROSTER!D$26)</f>
        <v/>
      </c>
      <c r="D3039" s="643"/>
      <c r="E3039" s="575"/>
      <c r="F3039" s="577"/>
      <c r="G3039" s="583"/>
      <c r="H3039" s="579"/>
      <c r="I3039" s="545"/>
      <c r="J3039" s="544"/>
      <c r="K3039" s="581"/>
      <c r="L3039" s="586"/>
      <c r="M3039" s="587"/>
      <c r="N3039" s="592" t="s">
        <v>16</v>
      </c>
      <c r="O3039" s="603"/>
      <c r="P3039" s="544"/>
      <c r="Q3039" s="581"/>
      <c r="R3039" s="586"/>
      <c r="S3039" s="587"/>
      <c r="T3039" s="592" t="s">
        <v>16</v>
      </c>
      <c r="U3039" s="603"/>
      <c r="V3039" s="311"/>
      <c r="W3039" s="311"/>
      <c r="X3039" s="579"/>
      <c r="Y3039" s="545"/>
      <c r="Z3039" s="544"/>
      <c r="AA3039" s="545"/>
      <c r="AB3039" s="544"/>
      <c r="AC3039" s="545"/>
      <c r="AD3039" s="544"/>
      <c r="AE3039" s="581"/>
      <c r="AF3039" s="586"/>
      <c r="AG3039" s="587"/>
      <c r="AH3039" s="626"/>
      <c r="AI3039" s="627"/>
      <c r="AJ3039" s="544"/>
      <c r="AK3039" s="581"/>
      <c r="AL3039" s="586"/>
      <c r="AM3039" s="587"/>
      <c r="AN3039" s="626"/>
      <c r="AO3039" s="627"/>
      <c r="AP3039" s="544"/>
      <c r="AQ3039" s="581"/>
      <c r="AR3039" s="586"/>
      <c r="AS3039" s="587"/>
      <c r="AT3039" s="626"/>
      <c r="AU3039" s="627"/>
      <c r="AV3039" s="628"/>
      <c r="AW3039" s="629"/>
      <c r="AX3039" s="632"/>
      <c r="AY3039" s="633"/>
      <c r="AZ3039" s="626"/>
      <c r="BA3039" s="627"/>
      <c r="BB3039" s="544"/>
      <c r="BC3039" s="581"/>
      <c r="BD3039" s="586"/>
      <c r="BE3039" s="587"/>
      <c r="BF3039" s="626"/>
      <c r="BG3039" s="627"/>
      <c r="BH3039" s="628"/>
      <c r="BI3039" s="629"/>
      <c r="BJ3039" s="632"/>
      <c r="BK3039" s="633"/>
      <c r="BL3039" s="626"/>
      <c r="BM3039" s="627"/>
      <c r="BN3039" s="678"/>
      <c r="BO3039" s="679"/>
      <c r="BP3039" s="680"/>
      <c r="BQ3039" s="677"/>
      <c r="BR3039" s="663"/>
      <c r="BS3039" s="663"/>
      <c r="BT3039" s="15"/>
      <c r="BU3039" s="15"/>
      <c r="BV3039" s="95"/>
    </row>
    <row r="3040" spans="1:74" ht="21.75" hidden="1" customHeight="1" x14ac:dyDescent="0.25">
      <c r="A3040" s="95"/>
      <c r="B3040" s="570" t="str">
        <f>IF(ROSTER!B$28="","",ROSTER!B$28)</f>
        <v/>
      </c>
      <c r="C3040" s="572" t="str">
        <f>IF(ROSTER!C$28="","",ROSTER!C$28)</f>
        <v/>
      </c>
      <c r="D3040" s="573"/>
      <c r="E3040" s="574"/>
      <c r="F3040" s="576">
        <f>IF(E3040="y",1,IF(E3040="S",1,0))</f>
        <v>0</v>
      </c>
      <c r="G3040" s="582">
        <f>IF(E3040="S",1,0)</f>
        <v>0</v>
      </c>
      <c r="H3040" s="578"/>
      <c r="I3040" s="543"/>
      <c r="J3040" s="542"/>
      <c r="K3040" s="580"/>
      <c r="L3040" s="584"/>
      <c r="M3040" s="585"/>
      <c r="N3040" s="588">
        <f>L3040+J3040</f>
        <v>0</v>
      </c>
      <c r="O3040" s="589"/>
      <c r="P3040" s="542"/>
      <c r="Q3040" s="580"/>
      <c r="R3040" s="584"/>
      <c r="S3040" s="585"/>
      <c r="T3040" s="588">
        <f>R3040-P3040</f>
        <v>0</v>
      </c>
      <c r="U3040" s="589"/>
      <c r="V3040" s="310"/>
      <c r="W3040" s="310"/>
      <c r="X3040" s="578"/>
      <c r="Y3040" s="543"/>
      <c r="Z3040" s="542"/>
      <c r="AA3040" s="543"/>
      <c r="AB3040" s="542"/>
      <c r="AC3040" s="543"/>
      <c r="AD3040" s="542"/>
      <c r="AE3040" s="580"/>
      <c r="AF3040" s="584"/>
      <c r="AG3040" s="585"/>
      <c r="AH3040" s="595">
        <f>IF(AD3040=0,0,(AF3040/AD3040)*100)</f>
        <v>0</v>
      </c>
      <c r="AI3040" s="596"/>
      <c r="AJ3040" s="542"/>
      <c r="AK3040" s="580"/>
      <c r="AL3040" s="584"/>
      <c r="AM3040" s="585"/>
      <c r="AN3040" s="595">
        <f>IF(AJ3040=0,0,(AL3040/AJ3040)*100)</f>
        <v>0</v>
      </c>
      <c r="AO3040" s="596"/>
      <c r="AP3040" s="542"/>
      <c r="AQ3040" s="580"/>
      <c r="AR3040" s="584"/>
      <c r="AS3040" s="585"/>
      <c r="AT3040" s="595">
        <f>IF(AP3040=0,0,(AR3040/AP3040)*100)</f>
        <v>0</v>
      </c>
      <c r="AU3040" s="596"/>
      <c r="AV3040" s="599">
        <f>AD3040+AJ3040+AP3040</f>
        <v>0</v>
      </c>
      <c r="AW3040" s="600"/>
      <c r="AX3040" s="630">
        <f>AF3040+AL3040+AR3040</f>
        <v>0</v>
      </c>
      <c r="AY3040" s="631"/>
      <c r="AZ3040" s="595">
        <f>IF(AV3040=0,0,(AX3040/AV3040)*100)</f>
        <v>0</v>
      </c>
      <c r="BA3040" s="596"/>
      <c r="BB3040" s="542"/>
      <c r="BC3040" s="580"/>
      <c r="BD3040" s="584"/>
      <c r="BE3040" s="585"/>
      <c r="BF3040" s="595">
        <f>IF(BB3040=0,0,(BD3040/BB3040)*100)</f>
        <v>0</v>
      </c>
      <c r="BG3040" s="596"/>
      <c r="BH3040" s="599">
        <f>AV3040+BB3040</f>
        <v>0</v>
      </c>
      <c r="BI3040" s="600"/>
      <c r="BJ3040" s="630">
        <f>AX3040+BD3040</f>
        <v>0</v>
      </c>
      <c r="BK3040" s="631"/>
      <c r="BL3040" s="595">
        <f>IF(BH3040=0,0,(BJ3040/BH3040)*100)</f>
        <v>0</v>
      </c>
      <c r="BM3040" s="596"/>
      <c r="BN3040" s="656">
        <f>(AF3040*2)+(AL3040*2)+(AR3040*3)+BD3040</f>
        <v>0</v>
      </c>
      <c r="BO3040" s="657"/>
      <c r="BP3040" s="658"/>
      <c r="BQ3040" s="676">
        <f t="shared" ref="BQ3040" si="2904">IF(BS3040=0,0,50*BR3040/BS3040)</f>
        <v>0</v>
      </c>
      <c r="BR3040" s="662">
        <f>(BN3040*BU$11)+(N3040*BU$12)+(Z3040*BU$13)+(R3040*BU$14)+(X3040*BU$15)+(AB3040*BU$16)</f>
        <v>0</v>
      </c>
      <c r="BS3040" s="662">
        <f>((BB3040-BD3040)*BU$18)+((AV3040-AX3040)*BU$17)+(H3040*BU$19)+(P3040*BU$20)</f>
        <v>0</v>
      </c>
      <c r="BT3040" s="15"/>
      <c r="BU3040" s="15"/>
      <c r="BV3040" s="95"/>
    </row>
    <row r="3041" spans="1:74" ht="21.75" hidden="1" customHeight="1" x14ac:dyDescent="0.25">
      <c r="A3041" s="95"/>
      <c r="B3041" s="571"/>
      <c r="C3041" s="642" t="str">
        <f>IF(ROSTER!D$28="","",ROSTER!D$28)</f>
        <v/>
      </c>
      <c r="D3041" s="643"/>
      <c r="E3041" s="575"/>
      <c r="F3041" s="577"/>
      <c r="G3041" s="583"/>
      <c r="H3041" s="579"/>
      <c r="I3041" s="545"/>
      <c r="J3041" s="544"/>
      <c r="K3041" s="581"/>
      <c r="L3041" s="586"/>
      <c r="M3041" s="587"/>
      <c r="N3041" s="592" t="s">
        <v>16</v>
      </c>
      <c r="O3041" s="603"/>
      <c r="P3041" s="544"/>
      <c r="Q3041" s="581"/>
      <c r="R3041" s="586"/>
      <c r="S3041" s="587"/>
      <c r="T3041" s="592" t="s">
        <v>16</v>
      </c>
      <c r="U3041" s="603"/>
      <c r="V3041" s="311"/>
      <c r="W3041" s="311"/>
      <c r="X3041" s="579"/>
      <c r="Y3041" s="545"/>
      <c r="Z3041" s="544"/>
      <c r="AA3041" s="545"/>
      <c r="AB3041" s="544"/>
      <c r="AC3041" s="545"/>
      <c r="AD3041" s="544"/>
      <c r="AE3041" s="581"/>
      <c r="AF3041" s="586"/>
      <c r="AG3041" s="587"/>
      <c r="AH3041" s="626"/>
      <c r="AI3041" s="627"/>
      <c r="AJ3041" s="544"/>
      <c r="AK3041" s="581"/>
      <c r="AL3041" s="586"/>
      <c r="AM3041" s="587"/>
      <c r="AN3041" s="626"/>
      <c r="AO3041" s="627"/>
      <c r="AP3041" s="544"/>
      <c r="AQ3041" s="581"/>
      <c r="AR3041" s="586"/>
      <c r="AS3041" s="587"/>
      <c r="AT3041" s="626"/>
      <c r="AU3041" s="627"/>
      <c r="AV3041" s="628"/>
      <c r="AW3041" s="629"/>
      <c r="AX3041" s="632"/>
      <c r="AY3041" s="633"/>
      <c r="AZ3041" s="626"/>
      <c r="BA3041" s="627"/>
      <c r="BB3041" s="544"/>
      <c r="BC3041" s="581"/>
      <c r="BD3041" s="586"/>
      <c r="BE3041" s="587"/>
      <c r="BF3041" s="626"/>
      <c r="BG3041" s="627"/>
      <c r="BH3041" s="628"/>
      <c r="BI3041" s="629"/>
      <c r="BJ3041" s="632"/>
      <c r="BK3041" s="633"/>
      <c r="BL3041" s="626"/>
      <c r="BM3041" s="627"/>
      <c r="BN3041" s="678"/>
      <c r="BO3041" s="679"/>
      <c r="BP3041" s="680"/>
      <c r="BQ3041" s="677"/>
      <c r="BR3041" s="663"/>
      <c r="BS3041" s="663"/>
      <c r="BT3041" s="15"/>
      <c r="BU3041" s="15"/>
      <c r="BV3041" s="95"/>
    </row>
    <row r="3042" spans="1:74" ht="21.75" hidden="1" customHeight="1" x14ac:dyDescent="0.25">
      <c r="A3042" s="95"/>
      <c r="B3042" s="570" t="str">
        <f>IF(ROSTER!B$30="","",ROSTER!B$30)</f>
        <v/>
      </c>
      <c r="C3042" s="572" t="str">
        <f>IF(ROSTER!C$30="","",ROSTER!C$30)</f>
        <v/>
      </c>
      <c r="D3042" s="573"/>
      <c r="E3042" s="574"/>
      <c r="F3042" s="576">
        <f>IF(E3042="y",1,IF(E3042="S",1,0))</f>
        <v>0</v>
      </c>
      <c r="G3042" s="582">
        <f>IF(E3042="S",1,0)</f>
        <v>0</v>
      </c>
      <c r="H3042" s="578"/>
      <c r="I3042" s="543"/>
      <c r="J3042" s="542"/>
      <c r="K3042" s="580"/>
      <c r="L3042" s="584"/>
      <c r="M3042" s="585"/>
      <c r="N3042" s="588">
        <f>L3042+J3042</f>
        <v>0</v>
      </c>
      <c r="O3042" s="589"/>
      <c r="P3042" s="542"/>
      <c r="Q3042" s="580"/>
      <c r="R3042" s="584"/>
      <c r="S3042" s="585"/>
      <c r="T3042" s="588">
        <f>R3042-P3042</f>
        <v>0</v>
      </c>
      <c r="U3042" s="589"/>
      <c r="V3042" s="310"/>
      <c r="W3042" s="310"/>
      <c r="X3042" s="578"/>
      <c r="Y3042" s="543"/>
      <c r="Z3042" s="542"/>
      <c r="AA3042" s="543"/>
      <c r="AB3042" s="542"/>
      <c r="AC3042" s="543"/>
      <c r="AD3042" s="542"/>
      <c r="AE3042" s="580"/>
      <c r="AF3042" s="584"/>
      <c r="AG3042" s="585"/>
      <c r="AH3042" s="595">
        <f>IF(AD3042=0,0,(AF3042/AD3042)*100)</f>
        <v>0</v>
      </c>
      <c r="AI3042" s="596"/>
      <c r="AJ3042" s="542"/>
      <c r="AK3042" s="580"/>
      <c r="AL3042" s="584"/>
      <c r="AM3042" s="585"/>
      <c r="AN3042" s="595">
        <f>IF(AJ3042=0,0,(AL3042/AJ3042)*100)</f>
        <v>0</v>
      </c>
      <c r="AO3042" s="596"/>
      <c r="AP3042" s="542"/>
      <c r="AQ3042" s="580"/>
      <c r="AR3042" s="584"/>
      <c r="AS3042" s="585"/>
      <c r="AT3042" s="595">
        <f>IF(AP3042=0,0,(AR3042/AP3042)*100)</f>
        <v>0</v>
      </c>
      <c r="AU3042" s="596"/>
      <c r="AV3042" s="599">
        <f>AD3042+AJ3042+AP3042</f>
        <v>0</v>
      </c>
      <c r="AW3042" s="600"/>
      <c r="AX3042" s="630">
        <f>AF3042+AL3042+AR3042</f>
        <v>0</v>
      </c>
      <c r="AY3042" s="631"/>
      <c r="AZ3042" s="595">
        <f>IF(AV3042=0,0,(AX3042/AV3042)*100)</f>
        <v>0</v>
      </c>
      <c r="BA3042" s="596"/>
      <c r="BB3042" s="542"/>
      <c r="BC3042" s="580"/>
      <c r="BD3042" s="584"/>
      <c r="BE3042" s="585"/>
      <c r="BF3042" s="595">
        <f>IF(BB3042=0,0,(BD3042/BB3042)*100)</f>
        <v>0</v>
      </c>
      <c r="BG3042" s="596"/>
      <c r="BH3042" s="599">
        <f>AV3042+BB3042</f>
        <v>0</v>
      </c>
      <c r="BI3042" s="600"/>
      <c r="BJ3042" s="630">
        <f>AX3042+BD3042</f>
        <v>0</v>
      </c>
      <c r="BK3042" s="631"/>
      <c r="BL3042" s="595">
        <f>IF(BH3042=0,0,(BJ3042/BH3042)*100)</f>
        <v>0</v>
      </c>
      <c r="BM3042" s="596"/>
      <c r="BN3042" s="656">
        <f>(AF3042*2)+(AL3042*2)+(AR3042*3)+BD3042</f>
        <v>0</v>
      </c>
      <c r="BO3042" s="657"/>
      <c r="BP3042" s="658"/>
      <c r="BQ3042" s="676">
        <f t="shared" ref="BQ3042" si="2905">IF(BS3042=0,0,50*BR3042/BS3042)</f>
        <v>0</v>
      </c>
      <c r="BR3042" s="662">
        <f>(BN3042*BU$11)+(N3042*BU$12)+(Z3042*BU$13)+(R3042*BU$14)+(X3042*BU$15)+(AB3042*BU$16)</f>
        <v>0</v>
      </c>
      <c r="BS3042" s="662">
        <f>((BB3042-BD3042)*BU$18)+((AV3042-AX3042)*BU$17)+(H3042*BU$19)+(P3042*BU$20)</f>
        <v>0</v>
      </c>
      <c r="BT3042" s="15"/>
      <c r="BU3042" s="15"/>
      <c r="BV3042" s="95"/>
    </row>
    <row r="3043" spans="1:74" ht="21.75" hidden="1" customHeight="1" x14ac:dyDescent="0.25">
      <c r="A3043" s="95"/>
      <c r="B3043" s="571"/>
      <c r="C3043" s="642" t="str">
        <f>IF(ROSTER!D$30="","",ROSTER!D$30)</f>
        <v/>
      </c>
      <c r="D3043" s="643"/>
      <c r="E3043" s="575"/>
      <c r="F3043" s="577"/>
      <c r="G3043" s="583"/>
      <c r="H3043" s="579"/>
      <c r="I3043" s="545"/>
      <c r="J3043" s="544"/>
      <c r="K3043" s="581"/>
      <c r="L3043" s="586"/>
      <c r="M3043" s="587"/>
      <c r="N3043" s="592" t="s">
        <v>16</v>
      </c>
      <c r="O3043" s="603"/>
      <c r="P3043" s="544"/>
      <c r="Q3043" s="581"/>
      <c r="R3043" s="586"/>
      <c r="S3043" s="587"/>
      <c r="T3043" s="592" t="s">
        <v>16</v>
      </c>
      <c r="U3043" s="603"/>
      <c r="V3043" s="311"/>
      <c r="W3043" s="311"/>
      <c r="X3043" s="579"/>
      <c r="Y3043" s="545"/>
      <c r="Z3043" s="544"/>
      <c r="AA3043" s="545"/>
      <c r="AB3043" s="544"/>
      <c r="AC3043" s="545"/>
      <c r="AD3043" s="544"/>
      <c r="AE3043" s="581"/>
      <c r="AF3043" s="586"/>
      <c r="AG3043" s="587"/>
      <c r="AH3043" s="626"/>
      <c r="AI3043" s="627"/>
      <c r="AJ3043" s="544"/>
      <c r="AK3043" s="581"/>
      <c r="AL3043" s="586"/>
      <c r="AM3043" s="587"/>
      <c r="AN3043" s="626"/>
      <c r="AO3043" s="627"/>
      <c r="AP3043" s="544"/>
      <c r="AQ3043" s="581"/>
      <c r="AR3043" s="586"/>
      <c r="AS3043" s="587"/>
      <c r="AT3043" s="626"/>
      <c r="AU3043" s="627"/>
      <c r="AV3043" s="628"/>
      <c r="AW3043" s="629"/>
      <c r="AX3043" s="632"/>
      <c r="AY3043" s="633"/>
      <c r="AZ3043" s="626"/>
      <c r="BA3043" s="627"/>
      <c r="BB3043" s="544"/>
      <c r="BC3043" s="581"/>
      <c r="BD3043" s="586"/>
      <c r="BE3043" s="587"/>
      <c r="BF3043" s="626"/>
      <c r="BG3043" s="627"/>
      <c r="BH3043" s="628"/>
      <c r="BI3043" s="629"/>
      <c r="BJ3043" s="632"/>
      <c r="BK3043" s="633"/>
      <c r="BL3043" s="626"/>
      <c r="BM3043" s="627"/>
      <c r="BN3043" s="678"/>
      <c r="BO3043" s="679"/>
      <c r="BP3043" s="680"/>
      <c r="BQ3043" s="677"/>
      <c r="BR3043" s="663"/>
      <c r="BS3043" s="663"/>
      <c r="BT3043" s="15"/>
      <c r="BU3043" s="15"/>
      <c r="BV3043" s="95"/>
    </row>
    <row r="3044" spans="1:74" ht="21.75" hidden="1" customHeight="1" x14ac:dyDescent="0.25">
      <c r="A3044" s="95"/>
      <c r="B3044" s="570" t="str">
        <f>IF(ROSTER!B$32="","",ROSTER!B$32)</f>
        <v/>
      </c>
      <c r="C3044" s="572" t="str">
        <f>IF(ROSTER!C$32="","",ROSTER!C$32)</f>
        <v/>
      </c>
      <c r="D3044" s="573"/>
      <c r="E3044" s="574"/>
      <c r="F3044" s="576">
        <f>IF(E3044="y",1,IF(E3044="S",1,0))</f>
        <v>0</v>
      </c>
      <c r="G3044" s="582">
        <f>IF(E3044="S",1,0)</f>
        <v>0</v>
      </c>
      <c r="H3044" s="578"/>
      <c r="I3044" s="543"/>
      <c r="J3044" s="542"/>
      <c r="K3044" s="580"/>
      <c r="L3044" s="584"/>
      <c r="M3044" s="585"/>
      <c r="N3044" s="588">
        <f>L3044+J3044</f>
        <v>0</v>
      </c>
      <c r="O3044" s="589"/>
      <c r="P3044" s="542"/>
      <c r="Q3044" s="580"/>
      <c r="R3044" s="584"/>
      <c r="S3044" s="585"/>
      <c r="T3044" s="588">
        <f>R3044-P3044</f>
        <v>0</v>
      </c>
      <c r="U3044" s="589"/>
      <c r="V3044" s="310"/>
      <c r="W3044" s="310"/>
      <c r="X3044" s="578"/>
      <c r="Y3044" s="543"/>
      <c r="Z3044" s="542"/>
      <c r="AA3044" s="543"/>
      <c r="AB3044" s="542"/>
      <c r="AC3044" s="543"/>
      <c r="AD3044" s="542"/>
      <c r="AE3044" s="580"/>
      <c r="AF3044" s="584"/>
      <c r="AG3044" s="585"/>
      <c r="AH3044" s="595">
        <f>IF(AD3044=0,0,(AF3044/AD3044)*100)</f>
        <v>0</v>
      </c>
      <c r="AI3044" s="596"/>
      <c r="AJ3044" s="542"/>
      <c r="AK3044" s="580"/>
      <c r="AL3044" s="584"/>
      <c r="AM3044" s="585"/>
      <c r="AN3044" s="595">
        <f>IF(AJ3044=0,0,(AL3044/AJ3044)*100)</f>
        <v>0</v>
      </c>
      <c r="AO3044" s="596"/>
      <c r="AP3044" s="542"/>
      <c r="AQ3044" s="580"/>
      <c r="AR3044" s="584"/>
      <c r="AS3044" s="585"/>
      <c r="AT3044" s="595">
        <f>IF(AP3044=0,0,(AR3044/AP3044)*100)</f>
        <v>0</v>
      </c>
      <c r="AU3044" s="596"/>
      <c r="AV3044" s="599">
        <f>AD3044+AJ3044+AP3044</f>
        <v>0</v>
      </c>
      <c r="AW3044" s="600"/>
      <c r="AX3044" s="630">
        <f>AF3044+AL3044+AR3044</f>
        <v>0</v>
      </c>
      <c r="AY3044" s="631"/>
      <c r="AZ3044" s="595">
        <f>IF(AV3044=0,0,(AX3044/AV3044)*100)</f>
        <v>0</v>
      </c>
      <c r="BA3044" s="596"/>
      <c r="BB3044" s="542"/>
      <c r="BC3044" s="580"/>
      <c r="BD3044" s="584"/>
      <c r="BE3044" s="585"/>
      <c r="BF3044" s="595">
        <f>IF(BB3044=0,0,(BD3044/BB3044)*100)</f>
        <v>0</v>
      </c>
      <c r="BG3044" s="596"/>
      <c r="BH3044" s="599">
        <f>AV3044+BB3044</f>
        <v>0</v>
      </c>
      <c r="BI3044" s="600"/>
      <c r="BJ3044" s="630">
        <f>AX3044+BD3044</f>
        <v>0</v>
      </c>
      <c r="BK3044" s="631"/>
      <c r="BL3044" s="595">
        <f>IF(BH3044=0,0,(BJ3044/BH3044)*100)</f>
        <v>0</v>
      </c>
      <c r="BM3044" s="596"/>
      <c r="BN3044" s="656">
        <f>(AF3044*2)+(AL3044*2)+(AR3044*3)+BD3044</f>
        <v>0</v>
      </c>
      <c r="BO3044" s="657"/>
      <c r="BP3044" s="658"/>
      <c r="BQ3044" s="676">
        <f t="shared" ref="BQ3044" si="2906">IF(BS3044=0,0,50*BR3044/BS3044)</f>
        <v>0</v>
      </c>
      <c r="BR3044" s="662">
        <f>(BN3044*BU$11)+(N3044*BU$12)+(Z3044*BU$13)+(R3044*BU$14)+(X3044*BU$15)+(AB3044*BU$16)</f>
        <v>0</v>
      </c>
      <c r="BS3044" s="662">
        <f>((BB3044-BD3044)*BU$18)+((AV3044-AX3044)*BU$17)+(H3044*BU$19)+(P3044*BU$20)</f>
        <v>0</v>
      </c>
      <c r="BT3044" s="15"/>
      <c r="BU3044" s="15"/>
      <c r="BV3044" s="95"/>
    </row>
    <row r="3045" spans="1:74" ht="21.75" hidden="1" customHeight="1" x14ac:dyDescent="0.25">
      <c r="A3045" s="95"/>
      <c r="B3045" s="571"/>
      <c r="C3045" s="642" t="str">
        <f>IF(ROSTER!D$32="","",ROSTER!D$32)</f>
        <v/>
      </c>
      <c r="D3045" s="643"/>
      <c r="E3045" s="575"/>
      <c r="F3045" s="577"/>
      <c r="G3045" s="583"/>
      <c r="H3045" s="579"/>
      <c r="I3045" s="545"/>
      <c r="J3045" s="544"/>
      <c r="K3045" s="581"/>
      <c r="L3045" s="586"/>
      <c r="M3045" s="587"/>
      <c r="N3045" s="592" t="s">
        <v>16</v>
      </c>
      <c r="O3045" s="603"/>
      <c r="P3045" s="544"/>
      <c r="Q3045" s="581"/>
      <c r="R3045" s="586"/>
      <c r="S3045" s="587"/>
      <c r="T3045" s="592" t="s">
        <v>16</v>
      </c>
      <c r="U3045" s="603"/>
      <c r="V3045" s="311"/>
      <c r="W3045" s="311"/>
      <c r="X3045" s="579"/>
      <c r="Y3045" s="545"/>
      <c r="Z3045" s="544"/>
      <c r="AA3045" s="545"/>
      <c r="AB3045" s="544"/>
      <c r="AC3045" s="545"/>
      <c r="AD3045" s="544"/>
      <c r="AE3045" s="581"/>
      <c r="AF3045" s="586"/>
      <c r="AG3045" s="587"/>
      <c r="AH3045" s="626"/>
      <c r="AI3045" s="627"/>
      <c r="AJ3045" s="544"/>
      <c r="AK3045" s="581"/>
      <c r="AL3045" s="586"/>
      <c r="AM3045" s="587"/>
      <c r="AN3045" s="626"/>
      <c r="AO3045" s="627"/>
      <c r="AP3045" s="544"/>
      <c r="AQ3045" s="581"/>
      <c r="AR3045" s="586"/>
      <c r="AS3045" s="587"/>
      <c r="AT3045" s="626"/>
      <c r="AU3045" s="627"/>
      <c r="AV3045" s="628"/>
      <c r="AW3045" s="629"/>
      <c r="AX3045" s="632"/>
      <c r="AY3045" s="633"/>
      <c r="AZ3045" s="626"/>
      <c r="BA3045" s="627"/>
      <c r="BB3045" s="544"/>
      <c r="BC3045" s="581"/>
      <c r="BD3045" s="586"/>
      <c r="BE3045" s="587"/>
      <c r="BF3045" s="626"/>
      <c r="BG3045" s="627"/>
      <c r="BH3045" s="628"/>
      <c r="BI3045" s="629"/>
      <c r="BJ3045" s="632"/>
      <c r="BK3045" s="633"/>
      <c r="BL3045" s="626"/>
      <c r="BM3045" s="627"/>
      <c r="BN3045" s="678"/>
      <c r="BO3045" s="679"/>
      <c r="BP3045" s="680"/>
      <c r="BQ3045" s="677"/>
      <c r="BR3045" s="663"/>
      <c r="BS3045" s="663"/>
      <c r="BT3045" s="15"/>
      <c r="BU3045" s="15"/>
      <c r="BV3045" s="95"/>
    </row>
    <row r="3046" spans="1:74" ht="21.75" hidden="1" customHeight="1" x14ac:dyDescent="0.25">
      <c r="A3046" s="95"/>
      <c r="B3046" s="570" t="str">
        <f>IF(ROSTER!B$34="","",ROSTER!B$34)</f>
        <v/>
      </c>
      <c r="C3046" s="572" t="str">
        <f>IF(ROSTER!C$34="","",ROSTER!C$34)</f>
        <v/>
      </c>
      <c r="D3046" s="573"/>
      <c r="E3046" s="574"/>
      <c r="F3046" s="576">
        <f>IF(E3046="y",1,IF(E3046="S",1,0))</f>
        <v>0</v>
      </c>
      <c r="G3046" s="582">
        <f>IF(E3046="S",1,0)</f>
        <v>0</v>
      </c>
      <c r="H3046" s="578"/>
      <c r="I3046" s="543"/>
      <c r="J3046" s="542"/>
      <c r="K3046" s="580"/>
      <c r="L3046" s="584"/>
      <c r="M3046" s="585"/>
      <c r="N3046" s="588">
        <f>L3046+J3046</f>
        <v>0</v>
      </c>
      <c r="O3046" s="589"/>
      <c r="P3046" s="542"/>
      <c r="Q3046" s="580"/>
      <c r="R3046" s="584"/>
      <c r="S3046" s="585"/>
      <c r="T3046" s="588">
        <f>R3046-P3046</f>
        <v>0</v>
      </c>
      <c r="U3046" s="589"/>
      <c r="V3046" s="310"/>
      <c r="W3046" s="310"/>
      <c r="X3046" s="578"/>
      <c r="Y3046" s="543"/>
      <c r="Z3046" s="542"/>
      <c r="AA3046" s="543"/>
      <c r="AB3046" s="542"/>
      <c r="AC3046" s="543"/>
      <c r="AD3046" s="542"/>
      <c r="AE3046" s="580"/>
      <c r="AF3046" s="584"/>
      <c r="AG3046" s="585"/>
      <c r="AH3046" s="595">
        <f>IF(AD3046=0,0,(AF3046/AD3046)*100)</f>
        <v>0</v>
      </c>
      <c r="AI3046" s="596"/>
      <c r="AJ3046" s="542"/>
      <c r="AK3046" s="580"/>
      <c r="AL3046" s="584"/>
      <c r="AM3046" s="585"/>
      <c r="AN3046" s="595">
        <f>IF(AJ3046=0,0,(AL3046/AJ3046)*100)</f>
        <v>0</v>
      </c>
      <c r="AO3046" s="596"/>
      <c r="AP3046" s="542"/>
      <c r="AQ3046" s="580"/>
      <c r="AR3046" s="584"/>
      <c r="AS3046" s="585"/>
      <c r="AT3046" s="595">
        <f>IF(AP3046=0,0,(AR3046/AP3046)*100)</f>
        <v>0</v>
      </c>
      <c r="AU3046" s="596"/>
      <c r="AV3046" s="599">
        <f>AD3046+AJ3046+AP3046</f>
        <v>0</v>
      </c>
      <c r="AW3046" s="600"/>
      <c r="AX3046" s="630">
        <f>AF3046+AL3046+AR3046</f>
        <v>0</v>
      </c>
      <c r="AY3046" s="631"/>
      <c r="AZ3046" s="595">
        <f>IF(AV3046=0,0,(AX3046/AV3046)*100)</f>
        <v>0</v>
      </c>
      <c r="BA3046" s="596"/>
      <c r="BB3046" s="542"/>
      <c r="BC3046" s="580"/>
      <c r="BD3046" s="584"/>
      <c r="BE3046" s="585"/>
      <c r="BF3046" s="595">
        <f>IF(BB3046=0,0,(BD3046/BB3046)*100)</f>
        <v>0</v>
      </c>
      <c r="BG3046" s="596"/>
      <c r="BH3046" s="599">
        <f>AV3046+BB3046</f>
        <v>0</v>
      </c>
      <c r="BI3046" s="600"/>
      <c r="BJ3046" s="630">
        <f>AX3046+BD3046</f>
        <v>0</v>
      </c>
      <c r="BK3046" s="631"/>
      <c r="BL3046" s="595">
        <f>IF(BH3046=0,0,(BJ3046/BH3046)*100)</f>
        <v>0</v>
      </c>
      <c r="BM3046" s="596"/>
      <c r="BN3046" s="656">
        <f>(AF3046*2)+(AL3046*2)+(AR3046*3)+BD3046</f>
        <v>0</v>
      </c>
      <c r="BO3046" s="657"/>
      <c r="BP3046" s="658"/>
      <c r="BQ3046" s="676">
        <f t="shared" ref="BQ3046" si="2907">IF(BS3046=0,0,50*BR3046/BS3046)</f>
        <v>0</v>
      </c>
      <c r="BR3046" s="662">
        <f>(BN3046*BU$11)+(N3046*BU$12)+(Z3046*BU$13)+(R3046*BU$14)+(X3046*BU$15)+(AB3046*BU$16)</f>
        <v>0</v>
      </c>
      <c r="BS3046" s="662">
        <f>((BB3046-BD3046)*BU$18)+((AV3046-AX3046)*BU$17)+(H3046*BU$19)+(P3046*BU$20)</f>
        <v>0</v>
      </c>
      <c r="BT3046" s="15"/>
      <c r="BU3046" s="15"/>
      <c r="BV3046" s="95"/>
    </row>
    <row r="3047" spans="1:74" ht="21.75" hidden="1" customHeight="1" x14ac:dyDescent="0.25">
      <c r="A3047" s="95"/>
      <c r="B3047" s="571"/>
      <c r="C3047" s="642" t="str">
        <f>IF(ROSTER!D$34="","",ROSTER!D$34)</f>
        <v/>
      </c>
      <c r="D3047" s="643"/>
      <c r="E3047" s="575"/>
      <c r="F3047" s="577"/>
      <c r="G3047" s="583"/>
      <c r="H3047" s="579"/>
      <c r="I3047" s="545"/>
      <c r="J3047" s="544"/>
      <c r="K3047" s="581"/>
      <c r="L3047" s="586"/>
      <c r="M3047" s="587"/>
      <c r="N3047" s="592" t="s">
        <v>16</v>
      </c>
      <c r="O3047" s="603"/>
      <c r="P3047" s="544"/>
      <c r="Q3047" s="581"/>
      <c r="R3047" s="586"/>
      <c r="S3047" s="587"/>
      <c r="T3047" s="592" t="s">
        <v>16</v>
      </c>
      <c r="U3047" s="603"/>
      <c r="V3047" s="311"/>
      <c r="W3047" s="311"/>
      <c r="X3047" s="579"/>
      <c r="Y3047" s="545"/>
      <c r="Z3047" s="544"/>
      <c r="AA3047" s="545"/>
      <c r="AB3047" s="544"/>
      <c r="AC3047" s="545"/>
      <c r="AD3047" s="544"/>
      <c r="AE3047" s="581"/>
      <c r="AF3047" s="586"/>
      <c r="AG3047" s="587"/>
      <c r="AH3047" s="626"/>
      <c r="AI3047" s="627"/>
      <c r="AJ3047" s="544"/>
      <c r="AK3047" s="581"/>
      <c r="AL3047" s="586"/>
      <c r="AM3047" s="587"/>
      <c r="AN3047" s="626"/>
      <c r="AO3047" s="627"/>
      <c r="AP3047" s="544"/>
      <c r="AQ3047" s="581"/>
      <c r="AR3047" s="586"/>
      <c r="AS3047" s="587"/>
      <c r="AT3047" s="626"/>
      <c r="AU3047" s="627"/>
      <c r="AV3047" s="628"/>
      <c r="AW3047" s="629"/>
      <c r="AX3047" s="632"/>
      <c r="AY3047" s="633"/>
      <c r="AZ3047" s="626"/>
      <c r="BA3047" s="627"/>
      <c r="BB3047" s="544"/>
      <c r="BC3047" s="581"/>
      <c r="BD3047" s="586"/>
      <c r="BE3047" s="587"/>
      <c r="BF3047" s="626"/>
      <c r="BG3047" s="627"/>
      <c r="BH3047" s="628"/>
      <c r="BI3047" s="629"/>
      <c r="BJ3047" s="632"/>
      <c r="BK3047" s="633"/>
      <c r="BL3047" s="626"/>
      <c r="BM3047" s="627"/>
      <c r="BN3047" s="678"/>
      <c r="BO3047" s="679"/>
      <c r="BP3047" s="680"/>
      <c r="BQ3047" s="677"/>
      <c r="BR3047" s="663"/>
      <c r="BS3047" s="663"/>
      <c r="BT3047" s="15"/>
      <c r="BU3047" s="15"/>
      <c r="BV3047" s="95"/>
    </row>
    <row r="3048" spans="1:74" ht="21.75" hidden="1" customHeight="1" x14ac:dyDescent="0.25">
      <c r="A3048" s="95"/>
      <c r="B3048" s="570" t="str">
        <f>IF(ROSTER!B$36="","",ROSTER!B$36)</f>
        <v/>
      </c>
      <c r="C3048" s="572" t="str">
        <f>IF(ROSTER!C$36="","",ROSTER!C$36)</f>
        <v/>
      </c>
      <c r="D3048" s="573"/>
      <c r="E3048" s="574"/>
      <c r="F3048" s="576">
        <f>IF(E3048="y",1,IF(E3048="S",1,0))</f>
        <v>0</v>
      </c>
      <c r="G3048" s="582">
        <f>IF(E3048="S",1,0)</f>
        <v>0</v>
      </c>
      <c r="H3048" s="578"/>
      <c r="I3048" s="543"/>
      <c r="J3048" s="542"/>
      <c r="K3048" s="580"/>
      <c r="L3048" s="584"/>
      <c r="M3048" s="585"/>
      <c r="N3048" s="588">
        <f>L3048+J3048</f>
        <v>0</v>
      </c>
      <c r="O3048" s="589"/>
      <c r="P3048" s="542"/>
      <c r="Q3048" s="580"/>
      <c r="R3048" s="584"/>
      <c r="S3048" s="585"/>
      <c r="T3048" s="588">
        <f>R3048-P3048</f>
        <v>0</v>
      </c>
      <c r="U3048" s="589"/>
      <c r="V3048" s="310"/>
      <c r="W3048" s="310"/>
      <c r="X3048" s="578"/>
      <c r="Y3048" s="543"/>
      <c r="Z3048" s="542"/>
      <c r="AA3048" s="543"/>
      <c r="AB3048" s="542"/>
      <c r="AC3048" s="543"/>
      <c r="AD3048" s="542"/>
      <c r="AE3048" s="580"/>
      <c r="AF3048" s="584"/>
      <c r="AG3048" s="585"/>
      <c r="AH3048" s="595">
        <f>IF(AD3048=0,0,(AF3048/AD3048)*100)</f>
        <v>0</v>
      </c>
      <c r="AI3048" s="596"/>
      <c r="AJ3048" s="542"/>
      <c r="AK3048" s="580"/>
      <c r="AL3048" s="584"/>
      <c r="AM3048" s="585"/>
      <c r="AN3048" s="595">
        <f>IF(AJ3048=0,0,(AL3048/AJ3048)*100)</f>
        <v>0</v>
      </c>
      <c r="AO3048" s="596"/>
      <c r="AP3048" s="542"/>
      <c r="AQ3048" s="580"/>
      <c r="AR3048" s="584"/>
      <c r="AS3048" s="585"/>
      <c r="AT3048" s="595">
        <f>IF(AP3048=0,0,(AR3048/AP3048)*100)</f>
        <v>0</v>
      </c>
      <c r="AU3048" s="596"/>
      <c r="AV3048" s="599">
        <f>AD3048+AJ3048+AP3048</f>
        <v>0</v>
      </c>
      <c r="AW3048" s="600"/>
      <c r="AX3048" s="630">
        <f>AF3048+AL3048+AR3048</f>
        <v>0</v>
      </c>
      <c r="AY3048" s="631"/>
      <c r="AZ3048" s="595">
        <f>IF(AV3048=0,0,(AX3048/AV3048)*100)</f>
        <v>0</v>
      </c>
      <c r="BA3048" s="596"/>
      <c r="BB3048" s="542"/>
      <c r="BC3048" s="580"/>
      <c r="BD3048" s="584"/>
      <c r="BE3048" s="585"/>
      <c r="BF3048" s="595">
        <f>IF(BB3048=0,0,(BD3048/BB3048)*100)</f>
        <v>0</v>
      </c>
      <c r="BG3048" s="596"/>
      <c r="BH3048" s="599">
        <f>AV3048+BB3048</f>
        <v>0</v>
      </c>
      <c r="BI3048" s="600"/>
      <c r="BJ3048" s="630">
        <f>AX3048+BD3048</f>
        <v>0</v>
      </c>
      <c r="BK3048" s="631"/>
      <c r="BL3048" s="595">
        <f>IF(BH3048=0,0,(BJ3048/BH3048)*100)</f>
        <v>0</v>
      </c>
      <c r="BM3048" s="596"/>
      <c r="BN3048" s="656">
        <f>(AF3048*2)+(AL3048*2)+(AR3048*3)+BD3048</f>
        <v>0</v>
      </c>
      <c r="BO3048" s="657"/>
      <c r="BP3048" s="658"/>
      <c r="BQ3048" s="676">
        <f t="shared" ref="BQ3048" si="2908">IF(BS3048=0,0,50*BR3048/BS3048)</f>
        <v>0</v>
      </c>
      <c r="BR3048" s="662">
        <f>(BN3048*BU$11)+(N3048*BU$12)+(Z3048*BU$13)+(R3048*BU$14)+(X3048*BU$15)+(AB3048*BU$16)</f>
        <v>0</v>
      </c>
      <c r="BS3048" s="662">
        <f>((BB3048-BD3048)*BU$18)+((AV3048-AX3048)*BU$17)+(H3048*BU$19)+(P3048*BU$20)</f>
        <v>0</v>
      </c>
      <c r="BT3048" s="15"/>
      <c r="BU3048" s="15"/>
      <c r="BV3048" s="95"/>
    </row>
    <row r="3049" spans="1:74" ht="21.75" hidden="1" customHeight="1" x14ac:dyDescent="0.25">
      <c r="A3049" s="95"/>
      <c r="B3049" s="571"/>
      <c r="C3049" s="642" t="str">
        <f>IF(ROSTER!D$36="","",ROSTER!D$36)</f>
        <v/>
      </c>
      <c r="D3049" s="643"/>
      <c r="E3049" s="575"/>
      <c r="F3049" s="577"/>
      <c r="G3049" s="583"/>
      <c r="H3049" s="579"/>
      <c r="I3049" s="545"/>
      <c r="J3049" s="544"/>
      <c r="K3049" s="581"/>
      <c r="L3049" s="586"/>
      <c r="M3049" s="587"/>
      <c r="N3049" s="592" t="s">
        <v>16</v>
      </c>
      <c r="O3049" s="603"/>
      <c r="P3049" s="544"/>
      <c r="Q3049" s="581"/>
      <c r="R3049" s="586"/>
      <c r="S3049" s="587"/>
      <c r="T3049" s="592" t="s">
        <v>16</v>
      </c>
      <c r="U3049" s="603"/>
      <c r="V3049" s="311"/>
      <c r="W3049" s="311"/>
      <c r="X3049" s="579"/>
      <c r="Y3049" s="545"/>
      <c r="Z3049" s="544"/>
      <c r="AA3049" s="545"/>
      <c r="AB3049" s="544"/>
      <c r="AC3049" s="545"/>
      <c r="AD3049" s="544"/>
      <c r="AE3049" s="581"/>
      <c r="AF3049" s="586"/>
      <c r="AG3049" s="587"/>
      <c r="AH3049" s="626"/>
      <c r="AI3049" s="627"/>
      <c r="AJ3049" s="544"/>
      <c r="AK3049" s="581"/>
      <c r="AL3049" s="586"/>
      <c r="AM3049" s="587"/>
      <c r="AN3049" s="626"/>
      <c r="AO3049" s="627"/>
      <c r="AP3049" s="544"/>
      <c r="AQ3049" s="581"/>
      <c r="AR3049" s="586"/>
      <c r="AS3049" s="587"/>
      <c r="AT3049" s="626"/>
      <c r="AU3049" s="627"/>
      <c r="AV3049" s="628"/>
      <c r="AW3049" s="629"/>
      <c r="AX3049" s="632"/>
      <c r="AY3049" s="633"/>
      <c r="AZ3049" s="626"/>
      <c r="BA3049" s="627"/>
      <c r="BB3049" s="544"/>
      <c r="BC3049" s="581"/>
      <c r="BD3049" s="586"/>
      <c r="BE3049" s="587"/>
      <c r="BF3049" s="626"/>
      <c r="BG3049" s="627"/>
      <c r="BH3049" s="628"/>
      <c r="BI3049" s="629"/>
      <c r="BJ3049" s="632"/>
      <c r="BK3049" s="633"/>
      <c r="BL3049" s="626"/>
      <c r="BM3049" s="627"/>
      <c r="BN3049" s="678"/>
      <c r="BO3049" s="679"/>
      <c r="BP3049" s="680"/>
      <c r="BQ3049" s="677"/>
      <c r="BR3049" s="663"/>
      <c r="BS3049" s="663"/>
      <c r="BT3049" s="15"/>
      <c r="BU3049" s="15"/>
      <c r="BV3049" s="95"/>
    </row>
    <row r="3050" spans="1:74" ht="21.75" hidden="1" customHeight="1" x14ac:dyDescent="0.25">
      <c r="A3050" s="95"/>
      <c r="B3050" s="570" t="str">
        <f>IF(ROSTER!B$38="","",ROSTER!B$38)</f>
        <v/>
      </c>
      <c r="C3050" s="572" t="str">
        <f>IF(ROSTER!C$38="","",ROSTER!C$38)</f>
        <v/>
      </c>
      <c r="D3050" s="573"/>
      <c r="E3050" s="574"/>
      <c r="F3050" s="576">
        <f>IF(E3050="y",1,IF(E3050="S",1,0))</f>
        <v>0</v>
      </c>
      <c r="G3050" s="582">
        <f>IF(E3050="S",1,0)</f>
        <v>0</v>
      </c>
      <c r="H3050" s="578"/>
      <c r="I3050" s="543"/>
      <c r="J3050" s="542"/>
      <c r="K3050" s="580"/>
      <c r="L3050" s="584"/>
      <c r="M3050" s="585"/>
      <c r="N3050" s="588">
        <f>L3050+J3050</f>
        <v>0</v>
      </c>
      <c r="O3050" s="589"/>
      <c r="P3050" s="542"/>
      <c r="Q3050" s="580"/>
      <c r="R3050" s="584"/>
      <c r="S3050" s="585"/>
      <c r="T3050" s="588">
        <f>R3050-P3050</f>
        <v>0</v>
      </c>
      <c r="U3050" s="589"/>
      <c r="V3050" s="310"/>
      <c r="W3050" s="310"/>
      <c r="X3050" s="578"/>
      <c r="Y3050" s="543"/>
      <c r="Z3050" s="542"/>
      <c r="AA3050" s="543"/>
      <c r="AB3050" s="542"/>
      <c r="AC3050" s="543"/>
      <c r="AD3050" s="542"/>
      <c r="AE3050" s="580"/>
      <c r="AF3050" s="584"/>
      <c r="AG3050" s="585"/>
      <c r="AH3050" s="595">
        <f>IF(AD3050=0,0,(AF3050/AD3050)*100)</f>
        <v>0</v>
      </c>
      <c r="AI3050" s="596"/>
      <c r="AJ3050" s="542"/>
      <c r="AK3050" s="580"/>
      <c r="AL3050" s="584"/>
      <c r="AM3050" s="585"/>
      <c r="AN3050" s="595">
        <f>IF(AJ3050=0,0,(AL3050/AJ3050)*100)</f>
        <v>0</v>
      </c>
      <c r="AO3050" s="596"/>
      <c r="AP3050" s="542"/>
      <c r="AQ3050" s="580"/>
      <c r="AR3050" s="584"/>
      <c r="AS3050" s="585"/>
      <c r="AT3050" s="595">
        <f>IF(AP3050=0,0,(AR3050/AP3050)*100)</f>
        <v>0</v>
      </c>
      <c r="AU3050" s="596"/>
      <c r="AV3050" s="599">
        <f>AD3050+AJ3050+AP3050</f>
        <v>0</v>
      </c>
      <c r="AW3050" s="600"/>
      <c r="AX3050" s="630">
        <f>AF3050+AL3050+AR3050</f>
        <v>0</v>
      </c>
      <c r="AY3050" s="631"/>
      <c r="AZ3050" s="595">
        <f>IF(AV3050=0,0,(AX3050/AV3050)*100)</f>
        <v>0</v>
      </c>
      <c r="BA3050" s="596"/>
      <c r="BB3050" s="542"/>
      <c r="BC3050" s="580"/>
      <c r="BD3050" s="584"/>
      <c r="BE3050" s="585"/>
      <c r="BF3050" s="595">
        <f>IF(BB3050=0,0,(BD3050/BB3050)*100)</f>
        <v>0</v>
      </c>
      <c r="BG3050" s="596"/>
      <c r="BH3050" s="599">
        <f>AV3050+BB3050</f>
        <v>0</v>
      </c>
      <c r="BI3050" s="600"/>
      <c r="BJ3050" s="630">
        <f>AX3050+BD3050</f>
        <v>0</v>
      </c>
      <c r="BK3050" s="631"/>
      <c r="BL3050" s="595">
        <f>IF(BH3050=0,0,(BJ3050/BH3050)*100)</f>
        <v>0</v>
      </c>
      <c r="BM3050" s="596"/>
      <c r="BN3050" s="656">
        <f>(AF3050*2)+(AL3050*2)+(AR3050*3)+BD3050</f>
        <v>0</v>
      </c>
      <c r="BO3050" s="657"/>
      <c r="BP3050" s="658"/>
      <c r="BQ3050" s="676">
        <f t="shared" ref="BQ3050" si="2909">IF(BS3050=0,0,50*BR3050/BS3050)</f>
        <v>0</v>
      </c>
      <c r="BR3050" s="662">
        <f>(BN3050*BU$11)+(N3050*BU$12)+(Z3050*BU$13)+(R3050*BU$14)+(X3050*BU$15)+(AB3050*BU$16)</f>
        <v>0</v>
      </c>
      <c r="BS3050" s="662">
        <f>((BB3050-BD3050)*BU$18)+((AV3050-AX3050)*BU$17)+(H3050*BU$19)+(P3050*BU$20)</f>
        <v>0</v>
      </c>
      <c r="BT3050" s="15"/>
      <c r="BU3050" s="15"/>
      <c r="BV3050" s="95"/>
    </row>
    <row r="3051" spans="1:74" ht="21.75" hidden="1" customHeight="1" x14ac:dyDescent="0.25">
      <c r="A3051" s="95"/>
      <c r="B3051" s="571"/>
      <c r="C3051" s="642" t="str">
        <f>IF(ROSTER!D$38="","",ROSTER!D$38)</f>
        <v/>
      </c>
      <c r="D3051" s="643"/>
      <c r="E3051" s="575"/>
      <c r="F3051" s="577"/>
      <c r="G3051" s="583"/>
      <c r="H3051" s="579"/>
      <c r="I3051" s="545"/>
      <c r="J3051" s="544"/>
      <c r="K3051" s="581"/>
      <c r="L3051" s="586"/>
      <c r="M3051" s="587"/>
      <c r="N3051" s="592" t="s">
        <v>16</v>
      </c>
      <c r="O3051" s="603"/>
      <c r="P3051" s="544"/>
      <c r="Q3051" s="581"/>
      <c r="R3051" s="586"/>
      <c r="S3051" s="587"/>
      <c r="T3051" s="592" t="s">
        <v>16</v>
      </c>
      <c r="U3051" s="603"/>
      <c r="V3051" s="311"/>
      <c r="W3051" s="311"/>
      <c r="X3051" s="579"/>
      <c r="Y3051" s="545"/>
      <c r="Z3051" s="544"/>
      <c r="AA3051" s="545"/>
      <c r="AB3051" s="544"/>
      <c r="AC3051" s="545"/>
      <c r="AD3051" s="544"/>
      <c r="AE3051" s="581"/>
      <c r="AF3051" s="586"/>
      <c r="AG3051" s="587"/>
      <c r="AH3051" s="626"/>
      <c r="AI3051" s="627"/>
      <c r="AJ3051" s="544"/>
      <c r="AK3051" s="581"/>
      <c r="AL3051" s="586"/>
      <c r="AM3051" s="587"/>
      <c r="AN3051" s="626"/>
      <c r="AO3051" s="627"/>
      <c r="AP3051" s="544"/>
      <c r="AQ3051" s="581"/>
      <c r="AR3051" s="586"/>
      <c r="AS3051" s="587"/>
      <c r="AT3051" s="626"/>
      <c r="AU3051" s="627"/>
      <c r="AV3051" s="628"/>
      <c r="AW3051" s="629"/>
      <c r="AX3051" s="632"/>
      <c r="AY3051" s="633"/>
      <c r="AZ3051" s="626"/>
      <c r="BA3051" s="627"/>
      <c r="BB3051" s="544"/>
      <c r="BC3051" s="581"/>
      <c r="BD3051" s="586"/>
      <c r="BE3051" s="587"/>
      <c r="BF3051" s="626"/>
      <c r="BG3051" s="627"/>
      <c r="BH3051" s="628"/>
      <c r="BI3051" s="629"/>
      <c r="BJ3051" s="632"/>
      <c r="BK3051" s="633"/>
      <c r="BL3051" s="626"/>
      <c r="BM3051" s="627"/>
      <c r="BN3051" s="678"/>
      <c r="BO3051" s="679"/>
      <c r="BP3051" s="680"/>
      <c r="BQ3051" s="677"/>
      <c r="BR3051" s="663"/>
      <c r="BS3051" s="663"/>
      <c r="BT3051" s="15"/>
      <c r="BU3051" s="15"/>
      <c r="BV3051" s="95"/>
    </row>
    <row r="3052" spans="1:74" ht="21.75" hidden="1" customHeight="1" x14ac:dyDescent="0.25">
      <c r="A3052" s="95"/>
      <c r="B3052" s="570" t="str">
        <f>IF(ROSTER!B$40="","",ROSTER!B$40)</f>
        <v/>
      </c>
      <c r="C3052" s="572" t="str">
        <f>IF(ROSTER!C$40="","",ROSTER!C$40)</f>
        <v/>
      </c>
      <c r="D3052" s="573"/>
      <c r="E3052" s="574"/>
      <c r="F3052" s="576">
        <f>IF(E3052="y",1,IF(E3052="S",1,0))</f>
        <v>0</v>
      </c>
      <c r="G3052" s="582">
        <f>IF(E3052="S",1,0)</f>
        <v>0</v>
      </c>
      <c r="H3052" s="578"/>
      <c r="I3052" s="543"/>
      <c r="J3052" s="542"/>
      <c r="K3052" s="580"/>
      <c r="L3052" s="584"/>
      <c r="M3052" s="585"/>
      <c r="N3052" s="588">
        <f>L3052+J3052</f>
        <v>0</v>
      </c>
      <c r="O3052" s="589"/>
      <c r="P3052" s="542"/>
      <c r="Q3052" s="580"/>
      <c r="R3052" s="584"/>
      <c r="S3052" s="585"/>
      <c r="T3052" s="588">
        <f>R3052-P3052</f>
        <v>0</v>
      </c>
      <c r="U3052" s="589"/>
      <c r="V3052" s="310"/>
      <c r="W3052" s="310"/>
      <c r="X3052" s="578"/>
      <c r="Y3052" s="543"/>
      <c r="Z3052" s="542"/>
      <c r="AA3052" s="543"/>
      <c r="AB3052" s="542"/>
      <c r="AC3052" s="543"/>
      <c r="AD3052" s="542"/>
      <c r="AE3052" s="580"/>
      <c r="AF3052" s="584"/>
      <c r="AG3052" s="585"/>
      <c r="AH3052" s="595">
        <f>IF(AD3052=0,0,(AF3052/AD3052)*100)</f>
        <v>0</v>
      </c>
      <c r="AI3052" s="596"/>
      <c r="AJ3052" s="542"/>
      <c r="AK3052" s="580"/>
      <c r="AL3052" s="584"/>
      <c r="AM3052" s="585"/>
      <c r="AN3052" s="595">
        <f>IF(AJ3052=0,0,(AL3052/AJ3052)*100)</f>
        <v>0</v>
      </c>
      <c r="AO3052" s="596"/>
      <c r="AP3052" s="542"/>
      <c r="AQ3052" s="580"/>
      <c r="AR3052" s="584"/>
      <c r="AS3052" s="585"/>
      <c r="AT3052" s="595">
        <f>IF(AP3052=0,0,(AR3052/AP3052)*100)</f>
        <v>0</v>
      </c>
      <c r="AU3052" s="596"/>
      <c r="AV3052" s="599">
        <f>AD3052+AJ3052+AP3052</f>
        <v>0</v>
      </c>
      <c r="AW3052" s="600"/>
      <c r="AX3052" s="630">
        <f>AF3052+AL3052+AR3052</f>
        <v>0</v>
      </c>
      <c r="AY3052" s="631"/>
      <c r="AZ3052" s="595">
        <f>IF(AV3052=0,0,(AX3052/AV3052)*100)</f>
        <v>0</v>
      </c>
      <c r="BA3052" s="596"/>
      <c r="BB3052" s="542"/>
      <c r="BC3052" s="580"/>
      <c r="BD3052" s="584"/>
      <c r="BE3052" s="585"/>
      <c r="BF3052" s="595">
        <f>IF(BB3052=0,0,(BD3052/BB3052)*100)</f>
        <v>0</v>
      </c>
      <c r="BG3052" s="596"/>
      <c r="BH3052" s="599">
        <f>AV3052+BB3052</f>
        <v>0</v>
      </c>
      <c r="BI3052" s="600"/>
      <c r="BJ3052" s="630">
        <f>AX3052+BD3052</f>
        <v>0</v>
      </c>
      <c r="BK3052" s="631"/>
      <c r="BL3052" s="595">
        <f>IF(BH3052=0,0,(BJ3052/BH3052)*100)</f>
        <v>0</v>
      </c>
      <c r="BM3052" s="596"/>
      <c r="BN3052" s="656">
        <f>(AF3052*2)+(AL3052*2)+(AR3052*3)+BD3052</f>
        <v>0</v>
      </c>
      <c r="BO3052" s="657"/>
      <c r="BP3052" s="658"/>
      <c r="BQ3052" s="676">
        <f t="shared" ref="BQ3052" si="2910">IF(BS3052=0,0,50*BR3052/BS3052)</f>
        <v>0</v>
      </c>
      <c r="BR3052" s="662">
        <f>(BN3052*BU$11)+(N3052*BU$12)+(Z3052*BU$13)+(R3052*BU$14)+(X3052*BU$15)+(AB3052*BU$16)</f>
        <v>0</v>
      </c>
      <c r="BS3052" s="662">
        <f>((BB3052-BD3052)*BU$18)+((AV3052-AX3052)*BU$17)+(H3052*BU$19)+(P3052*BU$20)</f>
        <v>0</v>
      </c>
      <c r="BT3052" s="15"/>
      <c r="BU3052" s="15"/>
      <c r="BV3052" s="95"/>
    </row>
    <row r="3053" spans="1:74" ht="21.75" hidden="1" customHeight="1" x14ac:dyDescent="0.25">
      <c r="A3053" s="95"/>
      <c r="B3053" s="571"/>
      <c r="C3053" s="642" t="str">
        <f>IF(ROSTER!D$40="","",ROSTER!D$40)</f>
        <v/>
      </c>
      <c r="D3053" s="643"/>
      <c r="E3053" s="575"/>
      <c r="F3053" s="577"/>
      <c r="G3053" s="583"/>
      <c r="H3053" s="579"/>
      <c r="I3053" s="545"/>
      <c r="J3053" s="544"/>
      <c r="K3053" s="581"/>
      <c r="L3053" s="586"/>
      <c r="M3053" s="587"/>
      <c r="N3053" s="592" t="s">
        <v>16</v>
      </c>
      <c r="O3053" s="603"/>
      <c r="P3053" s="544"/>
      <c r="Q3053" s="581"/>
      <c r="R3053" s="586"/>
      <c r="S3053" s="587"/>
      <c r="T3053" s="592" t="s">
        <v>16</v>
      </c>
      <c r="U3053" s="603"/>
      <c r="V3053" s="311"/>
      <c r="W3053" s="311"/>
      <c r="X3053" s="579"/>
      <c r="Y3053" s="545"/>
      <c r="Z3053" s="544"/>
      <c r="AA3053" s="545"/>
      <c r="AB3053" s="544"/>
      <c r="AC3053" s="545"/>
      <c r="AD3053" s="544"/>
      <c r="AE3053" s="581"/>
      <c r="AF3053" s="586"/>
      <c r="AG3053" s="587"/>
      <c r="AH3053" s="626"/>
      <c r="AI3053" s="627"/>
      <c r="AJ3053" s="544"/>
      <c r="AK3053" s="581"/>
      <c r="AL3053" s="586"/>
      <c r="AM3053" s="587"/>
      <c r="AN3053" s="626"/>
      <c r="AO3053" s="627"/>
      <c r="AP3053" s="544"/>
      <c r="AQ3053" s="581"/>
      <c r="AR3053" s="586"/>
      <c r="AS3053" s="587"/>
      <c r="AT3053" s="626"/>
      <c r="AU3053" s="627"/>
      <c r="AV3053" s="628"/>
      <c r="AW3053" s="629"/>
      <c r="AX3053" s="632"/>
      <c r="AY3053" s="633"/>
      <c r="AZ3053" s="626"/>
      <c r="BA3053" s="627"/>
      <c r="BB3053" s="544"/>
      <c r="BC3053" s="581"/>
      <c r="BD3053" s="586"/>
      <c r="BE3053" s="587"/>
      <c r="BF3053" s="626"/>
      <c r="BG3053" s="627"/>
      <c r="BH3053" s="628"/>
      <c r="BI3053" s="629"/>
      <c r="BJ3053" s="632"/>
      <c r="BK3053" s="633"/>
      <c r="BL3053" s="626"/>
      <c r="BM3053" s="627"/>
      <c r="BN3053" s="678"/>
      <c r="BO3053" s="679"/>
      <c r="BP3053" s="680"/>
      <c r="BQ3053" s="677"/>
      <c r="BR3053" s="663"/>
      <c r="BS3053" s="663"/>
      <c r="BT3053" s="15"/>
      <c r="BU3053" s="15"/>
      <c r="BV3053" s="95"/>
    </row>
    <row r="3054" spans="1:74" ht="21.75" hidden="1" customHeight="1" x14ac:dyDescent="0.25">
      <c r="A3054" s="95"/>
      <c r="B3054" s="570" t="str">
        <f>IF(ROSTER!B$42="","",ROSTER!B$42)</f>
        <v/>
      </c>
      <c r="C3054" s="572" t="str">
        <f>IF(ROSTER!C$42="","",ROSTER!C$42)</f>
        <v/>
      </c>
      <c r="D3054" s="573"/>
      <c r="E3054" s="574"/>
      <c r="F3054" s="576">
        <f>IF(E3054="y",1,IF(E3054="S",1,0))</f>
        <v>0</v>
      </c>
      <c r="G3054" s="582">
        <f>IF(E3054="S",1,0)</f>
        <v>0</v>
      </c>
      <c r="H3054" s="578"/>
      <c r="I3054" s="543"/>
      <c r="J3054" s="542"/>
      <c r="K3054" s="580"/>
      <c r="L3054" s="584"/>
      <c r="M3054" s="585"/>
      <c r="N3054" s="588">
        <f>L3054+J3054</f>
        <v>0</v>
      </c>
      <c r="O3054" s="589"/>
      <c r="P3054" s="542"/>
      <c r="Q3054" s="580"/>
      <c r="R3054" s="584"/>
      <c r="S3054" s="585"/>
      <c r="T3054" s="588">
        <f>R3054-P3054</f>
        <v>0</v>
      </c>
      <c r="U3054" s="589"/>
      <c r="V3054" s="310"/>
      <c r="W3054" s="310"/>
      <c r="X3054" s="578"/>
      <c r="Y3054" s="543"/>
      <c r="Z3054" s="542"/>
      <c r="AA3054" s="543"/>
      <c r="AB3054" s="542"/>
      <c r="AC3054" s="543"/>
      <c r="AD3054" s="542"/>
      <c r="AE3054" s="580"/>
      <c r="AF3054" s="584"/>
      <c r="AG3054" s="585"/>
      <c r="AH3054" s="595">
        <f>IF(AD3054=0,0,(AF3054/AD3054)*100)</f>
        <v>0</v>
      </c>
      <c r="AI3054" s="596"/>
      <c r="AJ3054" s="542"/>
      <c r="AK3054" s="580"/>
      <c r="AL3054" s="584"/>
      <c r="AM3054" s="585"/>
      <c r="AN3054" s="595">
        <f>IF(AJ3054=0,0,(AL3054/AJ3054)*100)</f>
        <v>0</v>
      </c>
      <c r="AO3054" s="596"/>
      <c r="AP3054" s="542"/>
      <c r="AQ3054" s="580"/>
      <c r="AR3054" s="584"/>
      <c r="AS3054" s="585"/>
      <c r="AT3054" s="595">
        <f>IF(AP3054=0,0,(AR3054/AP3054)*100)</f>
        <v>0</v>
      </c>
      <c r="AU3054" s="596"/>
      <c r="AV3054" s="599">
        <f>AD3054+AJ3054+AP3054</f>
        <v>0</v>
      </c>
      <c r="AW3054" s="600"/>
      <c r="AX3054" s="630">
        <f>AF3054+AL3054+AR3054</f>
        <v>0</v>
      </c>
      <c r="AY3054" s="631"/>
      <c r="AZ3054" s="595">
        <f>IF(AV3054=0,0,(AX3054/AV3054)*100)</f>
        <v>0</v>
      </c>
      <c r="BA3054" s="596"/>
      <c r="BB3054" s="542"/>
      <c r="BC3054" s="580"/>
      <c r="BD3054" s="584"/>
      <c r="BE3054" s="585"/>
      <c r="BF3054" s="595">
        <f>IF(BB3054=0,0,(BD3054/BB3054)*100)</f>
        <v>0</v>
      </c>
      <c r="BG3054" s="596"/>
      <c r="BH3054" s="599">
        <f>AV3054+BB3054</f>
        <v>0</v>
      </c>
      <c r="BI3054" s="600"/>
      <c r="BJ3054" s="630">
        <f>AX3054+BD3054</f>
        <v>0</v>
      </c>
      <c r="BK3054" s="631"/>
      <c r="BL3054" s="595">
        <f>IF(BH3054=0,0,(BJ3054/BH3054)*100)</f>
        <v>0</v>
      </c>
      <c r="BM3054" s="596"/>
      <c r="BN3054" s="656">
        <f>(AF3054*2)+(AL3054*2)+(AR3054*3)+BD3054</f>
        <v>0</v>
      </c>
      <c r="BO3054" s="657"/>
      <c r="BP3054" s="658"/>
      <c r="BQ3054" s="676">
        <f t="shared" ref="BQ3054" si="2911">IF(BS3054=0,0,50*BR3054/BS3054)</f>
        <v>0</v>
      </c>
      <c r="BR3054" s="662">
        <f>(BN3054*BU$11)+(N3054*BU$12)+(Z3054*BU$13)+(R3054*BU$14)+(X3054*BU$15)+(AB3054*BU$16)</f>
        <v>0</v>
      </c>
      <c r="BS3054" s="662">
        <f>((BB3054-BD3054)*BU$18)+((AV3054-AX3054)*BU$17)+(H3054*BU$19)+(P3054*BU$20)</f>
        <v>0</v>
      </c>
      <c r="BT3054" s="15"/>
      <c r="BU3054" s="15"/>
      <c r="BV3054" s="95"/>
    </row>
    <row r="3055" spans="1:74" ht="21.75" hidden="1" customHeight="1" x14ac:dyDescent="0.25">
      <c r="A3055" s="95"/>
      <c r="B3055" s="571"/>
      <c r="C3055" s="642" t="str">
        <f>IF(ROSTER!D$42="","",ROSTER!D$42)</f>
        <v/>
      </c>
      <c r="D3055" s="643"/>
      <c r="E3055" s="575"/>
      <c r="F3055" s="577"/>
      <c r="G3055" s="583"/>
      <c r="H3055" s="579"/>
      <c r="I3055" s="545"/>
      <c r="J3055" s="544"/>
      <c r="K3055" s="581"/>
      <c r="L3055" s="586"/>
      <c r="M3055" s="587"/>
      <c r="N3055" s="592" t="s">
        <v>16</v>
      </c>
      <c r="O3055" s="603"/>
      <c r="P3055" s="544"/>
      <c r="Q3055" s="581"/>
      <c r="R3055" s="586"/>
      <c r="S3055" s="587"/>
      <c r="T3055" s="592" t="s">
        <v>16</v>
      </c>
      <c r="U3055" s="603"/>
      <c r="V3055" s="311"/>
      <c r="W3055" s="311"/>
      <c r="X3055" s="579"/>
      <c r="Y3055" s="545"/>
      <c r="Z3055" s="544"/>
      <c r="AA3055" s="545"/>
      <c r="AB3055" s="544"/>
      <c r="AC3055" s="545"/>
      <c r="AD3055" s="544"/>
      <c r="AE3055" s="581"/>
      <c r="AF3055" s="586"/>
      <c r="AG3055" s="587"/>
      <c r="AH3055" s="626"/>
      <c r="AI3055" s="627"/>
      <c r="AJ3055" s="544"/>
      <c r="AK3055" s="581"/>
      <c r="AL3055" s="586"/>
      <c r="AM3055" s="587"/>
      <c r="AN3055" s="626"/>
      <c r="AO3055" s="627"/>
      <c r="AP3055" s="544"/>
      <c r="AQ3055" s="581"/>
      <c r="AR3055" s="586"/>
      <c r="AS3055" s="587"/>
      <c r="AT3055" s="626"/>
      <c r="AU3055" s="627"/>
      <c r="AV3055" s="628"/>
      <c r="AW3055" s="629"/>
      <c r="AX3055" s="632"/>
      <c r="AY3055" s="633"/>
      <c r="AZ3055" s="626"/>
      <c r="BA3055" s="627"/>
      <c r="BB3055" s="544"/>
      <c r="BC3055" s="581"/>
      <c r="BD3055" s="586"/>
      <c r="BE3055" s="587"/>
      <c r="BF3055" s="626"/>
      <c r="BG3055" s="627"/>
      <c r="BH3055" s="628"/>
      <c r="BI3055" s="629"/>
      <c r="BJ3055" s="632"/>
      <c r="BK3055" s="633"/>
      <c r="BL3055" s="626"/>
      <c r="BM3055" s="627"/>
      <c r="BN3055" s="678"/>
      <c r="BO3055" s="679"/>
      <c r="BP3055" s="680"/>
      <c r="BQ3055" s="677"/>
      <c r="BR3055" s="663"/>
      <c r="BS3055" s="663"/>
      <c r="BT3055" s="15"/>
      <c r="BU3055" s="15"/>
      <c r="BV3055" s="95"/>
    </row>
    <row r="3056" spans="1:74" ht="21.75" hidden="1" customHeight="1" x14ac:dyDescent="0.25">
      <c r="A3056" s="95"/>
      <c r="B3056" s="570" t="str">
        <f>IF(ROSTER!B$44="","",ROSTER!B$44)</f>
        <v/>
      </c>
      <c r="C3056" s="572" t="str">
        <f>IF(ROSTER!C$44="","",ROSTER!C$44)</f>
        <v/>
      </c>
      <c r="D3056" s="573"/>
      <c r="E3056" s="574"/>
      <c r="F3056" s="576">
        <f>IF(E3056="y",1,IF(E3056="S",1,0))</f>
        <v>0</v>
      </c>
      <c r="G3056" s="582">
        <f>IF(E3056="S",1,0)</f>
        <v>0</v>
      </c>
      <c r="H3056" s="578"/>
      <c r="I3056" s="543"/>
      <c r="J3056" s="542"/>
      <c r="K3056" s="580"/>
      <c r="L3056" s="584"/>
      <c r="M3056" s="585"/>
      <c r="N3056" s="588">
        <f>L3056+J3056</f>
        <v>0</v>
      </c>
      <c r="O3056" s="589"/>
      <c r="P3056" s="542"/>
      <c r="Q3056" s="580"/>
      <c r="R3056" s="584"/>
      <c r="S3056" s="585"/>
      <c r="T3056" s="588">
        <f>R3056-P3056</f>
        <v>0</v>
      </c>
      <c r="U3056" s="589"/>
      <c r="V3056" s="310"/>
      <c r="W3056" s="310"/>
      <c r="X3056" s="578"/>
      <c r="Y3056" s="543"/>
      <c r="Z3056" s="542"/>
      <c r="AA3056" s="543"/>
      <c r="AB3056" s="542"/>
      <c r="AC3056" s="543"/>
      <c r="AD3056" s="542"/>
      <c r="AE3056" s="580"/>
      <c r="AF3056" s="584"/>
      <c r="AG3056" s="585"/>
      <c r="AH3056" s="595">
        <f>IF(AD3056=0,0,(AF3056/AD3056)*100)</f>
        <v>0</v>
      </c>
      <c r="AI3056" s="596"/>
      <c r="AJ3056" s="542"/>
      <c r="AK3056" s="580"/>
      <c r="AL3056" s="584"/>
      <c r="AM3056" s="585"/>
      <c r="AN3056" s="595">
        <f>IF(AJ3056=0,0,(AL3056/AJ3056)*100)</f>
        <v>0</v>
      </c>
      <c r="AO3056" s="596"/>
      <c r="AP3056" s="542"/>
      <c r="AQ3056" s="580"/>
      <c r="AR3056" s="584"/>
      <c r="AS3056" s="585"/>
      <c r="AT3056" s="595">
        <f>IF(AP3056=0,0,(AR3056/AP3056)*100)</f>
        <v>0</v>
      </c>
      <c r="AU3056" s="596"/>
      <c r="AV3056" s="599">
        <f>AD3056+AJ3056+AP3056</f>
        <v>0</v>
      </c>
      <c r="AW3056" s="600"/>
      <c r="AX3056" s="630">
        <f>AF3056+AL3056+AR3056</f>
        <v>0</v>
      </c>
      <c r="AY3056" s="631"/>
      <c r="AZ3056" s="595">
        <f>IF(AV3056=0,0,(AX3056/AV3056)*100)</f>
        <v>0</v>
      </c>
      <c r="BA3056" s="596"/>
      <c r="BB3056" s="542"/>
      <c r="BC3056" s="580"/>
      <c r="BD3056" s="584"/>
      <c r="BE3056" s="585"/>
      <c r="BF3056" s="595">
        <f>IF(BB3056=0,0,(BD3056/BB3056)*100)</f>
        <v>0</v>
      </c>
      <c r="BG3056" s="596"/>
      <c r="BH3056" s="599">
        <f>AV3056+BB3056</f>
        <v>0</v>
      </c>
      <c r="BI3056" s="600"/>
      <c r="BJ3056" s="630">
        <f>AX3056+BD3056</f>
        <v>0</v>
      </c>
      <c r="BK3056" s="631"/>
      <c r="BL3056" s="595">
        <f>IF(BH3056=0,0,(BJ3056/BH3056)*100)</f>
        <v>0</v>
      </c>
      <c r="BM3056" s="596"/>
      <c r="BN3056" s="656">
        <f>(AF3056*2)+(AL3056*2)+(AR3056*3)+BD3056</f>
        <v>0</v>
      </c>
      <c r="BO3056" s="657"/>
      <c r="BP3056" s="658"/>
      <c r="BQ3056" s="676">
        <f t="shared" ref="BQ3056" si="2912">IF(BS3056=0,0,50*BR3056/BS3056)</f>
        <v>0</v>
      </c>
      <c r="BR3056" s="662">
        <f>(BN3056*BU$11)+(N3056*BU$12)+(Z3056*BU$13)+(R3056*BU$14)+(X3056*BU$15)+(AB3056*BU$16)</f>
        <v>0</v>
      </c>
      <c r="BS3056" s="662">
        <f>((BB3056-BD3056)*BU$18)+((AV3056-AX3056)*BU$17)+(H3056*BU$19)+(P3056*BU$20)</f>
        <v>0</v>
      </c>
      <c r="BT3056" s="15"/>
      <c r="BU3056" s="15"/>
      <c r="BV3056" s="95"/>
    </row>
    <row r="3057" spans="1:77" ht="21.75" hidden="1" customHeight="1" x14ac:dyDescent="0.25">
      <c r="A3057" s="95"/>
      <c r="B3057" s="571"/>
      <c r="C3057" s="642" t="str">
        <f>IF(ROSTER!D$44="","",ROSTER!D$44)</f>
        <v/>
      </c>
      <c r="D3057" s="643"/>
      <c r="E3057" s="575"/>
      <c r="F3057" s="577"/>
      <c r="G3057" s="583"/>
      <c r="H3057" s="579"/>
      <c r="I3057" s="545"/>
      <c r="J3057" s="544"/>
      <c r="K3057" s="581"/>
      <c r="L3057" s="586"/>
      <c r="M3057" s="587"/>
      <c r="N3057" s="592" t="s">
        <v>16</v>
      </c>
      <c r="O3057" s="603"/>
      <c r="P3057" s="544"/>
      <c r="Q3057" s="581"/>
      <c r="R3057" s="586"/>
      <c r="S3057" s="587"/>
      <c r="T3057" s="592" t="s">
        <v>16</v>
      </c>
      <c r="U3057" s="603"/>
      <c r="V3057" s="311"/>
      <c r="W3057" s="311"/>
      <c r="X3057" s="579"/>
      <c r="Y3057" s="545"/>
      <c r="Z3057" s="544"/>
      <c r="AA3057" s="545"/>
      <c r="AB3057" s="544"/>
      <c r="AC3057" s="545"/>
      <c r="AD3057" s="544"/>
      <c r="AE3057" s="581"/>
      <c r="AF3057" s="586"/>
      <c r="AG3057" s="587"/>
      <c r="AH3057" s="626"/>
      <c r="AI3057" s="627"/>
      <c r="AJ3057" s="544"/>
      <c r="AK3057" s="581"/>
      <c r="AL3057" s="586"/>
      <c r="AM3057" s="587"/>
      <c r="AN3057" s="626"/>
      <c r="AO3057" s="627"/>
      <c r="AP3057" s="544"/>
      <c r="AQ3057" s="581"/>
      <c r="AR3057" s="586"/>
      <c r="AS3057" s="587"/>
      <c r="AT3057" s="626"/>
      <c r="AU3057" s="627"/>
      <c r="AV3057" s="628"/>
      <c r="AW3057" s="629"/>
      <c r="AX3057" s="632"/>
      <c r="AY3057" s="633"/>
      <c r="AZ3057" s="626"/>
      <c r="BA3057" s="627"/>
      <c r="BB3057" s="544"/>
      <c r="BC3057" s="581"/>
      <c r="BD3057" s="586"/>
      <c r="BE3057" s="587"/>
      <c r="BF3057" s="626"/>
      <c r="BG3057" s="627"/>
      <c r="BH3057" s="628"/>
      <c r="BI3057" s="629"/>
      <c r="BJ3057" s="632"/>
      <c r="BK3057" s="633"/>
      <c r="BL3057" s="626"/>
      <c r="BM3057" s="627"/>
      <c r="BN3057" s="678"/>
      <c r="BO3057" s="679"/>
      <c r="BP3057" s="680"/>
      <c r="BQ3057" s="677"/>
      <c r="BR3057" s="663"/>
      <c r="BS3057" s="663"/>
      <c r="BT3057" s="15"/>
      <c r="BU3057" s="15"/>
      <c r="BV3057" s="95"/>
    </row>
    <row r="3058" spans="1:77" ht="21.75" hidden="1" customHeight="1" x14ac:dyDescent="0.25">
      <c r="A3058" s="95"/>
      <c r="B3058" s="570" t="str">
        <f>IF(ROSTER!B$46="","",ROSTER!B$46)</f>
        <v/>
      </c>
      <c r="C3058" s="572" t="str">
        <f>IF(ROSTER!C$46="","",ROSTER!C$46)</f>
        <v/>
      </c>
      <c r="D3058" s="573"/>
      <c r="E3058" s="574"/>
      <c r="F3058" s="576">
        <f>IF(E3058="y",1,IF(E3058="S",1,0))</f>
        <v>0</v>
      </c>
      <c r="G3058" s="582">
        <f>IF(E3058="S",1,0)</f>
        <v>0</v>
      </c>
      <c r="H3058" s="578"/>
      <c r="I3058" s="543"/>
      <c r="J3058" s="542"/>
      <c r="K3058" s="580"/>
      <c r="L3058" s="584"/>
      <c r="M3058" s="585"/>
      <c r="N3058" s="588">
        <f>L3058+J3058</f>
        <v>0</v>
      </c>
      <c r="O3058" s="589"/>
      <c r="P3058" s="542"/>
      <c r="Q3058" s="580"/>
      <c r="R3058" s="584"/>
      <c r="S3058" s="585"/>
      <c r="T3058" s="588">
        <f>R3058-P3058</f>
        <v>0</v>
      </c>
      <c r="U3058" s="589"/>
      <c r="V3058" s="310"/>
      <c r="W3058" s="310"/>
      <c r="X3058" s="578"/>
      <c r="Y3058" s="543"/>
      <c r="Z3058" s="542"/>
      <c r="AA3058" s="543"/>
      <c r="AB3058" s="542"/>
      <c r="AC3058" s="543"/>
      <c r="AD3058" s="542"/>
      <c r="AE3058" s="580"/>
      <c r="AF3058" s="584"/>
      <c r="AG3058" s="585"/>
      <c r="AH3058" s="595">
        <f>IF(AD3058=0,0,(AF3058/AD3058)*100)</f>
        <v>0</v>
      </c>
      <c r="AI3058" s="596"/>
      <c r="AJ3058" s="542"/>
      <c r="AK3058" s="580"/>
      <c r="AL3058" s="584"/>
      <c r="AM3058" s="585"/>
      <c r="AN3058" s="595">
        <f>IF(AJ3058=0,0,(AL3058/AJ3058)*100)</f>
        <v>0</v>
      </c>
      <c r="AO3058" s="596"/>
      <c r="AP3058" s="542"/>
      <c r="AQ3058" s="580"/>
      <c r="AR3058" s="584"/>
      <c r="AS3058" s="585"/>
      <c r="AT3058" s="595">
        <f>IF(AP3058=0,0,(AR3058/AP3058)*100)</f>
        <v>0</v>
      </c>
      <c r="AU3058" s="596"/>
      <c r="AV3058" s="599">
        <f>AD3058+AJ3058+AP3058</f>
        <v>0</v>
      </c>
      <c r="AW3058" s="600"/>
      <c r="AX3058" s="630">
        <f>AF3058+AL3058+AR3058</f>
        <v>0</v>
      </c>
      <c r="AY3058" s="631"/>
      <c r="AZ3058" s="595">
        <f>IF(AV3058=0,0,(AX3058/AV3058)*100)</f>
        <v>0</v>
      </c>
      <c r="BA3058" s="596"/>
      <c r="BB3058" s="542"/>
      <c r="BC3058" s="580"/>
      <c r="BD3058" s="584"/>
      <c r="BE3058" s="585"/>
      <c r="BF3058" s="595">
        <f>IF(BB3058=0,0,(BD3058/BB3058)*100)</f>
        <v>0</v>
      </c>
      <c r="BG3058" s="596"/>
      <c r="BH3058" s="599">
        <f>AV3058+BB3058</f>
        <v>0</v>
      </c>
      <c r="BI3058" s="600"/>
      <c r="BJ3058" s="630">
        <f>AX3058+BD3058</f>
        <v>0</v>
      </c>
      <c r="BK3058" s="631"/>
      <c r="BL3058" s="595">
        <f>IF(BH3058=0,0,(BJ3058/BH3058)*100)</f>
        <v>0</v>
      </c>
      <c r="BM3058" s="596"/>
      <c r="BN3058" s="656">
        <f>(AF3058*2)+(AL3058*2)+(AR3058*3)+BD3058</f>
        <v>0</v>
      </c>
      <c r="BO3058" s="657"/>
      <c r="BP3058" s="658"/>
      <c r="BQ3058" s="676">
        <f t="shared" ref="BQ3058" si="2913">IF(BS3058=0,0,50*BR3058/BS3058)</f>
        <v>0</v>
      </c>
      <c r="BR3058" s="708">
        <f>(BN3058*BU$11)+(N3058*BU$12)+(Z3058*BU$13)+(R3058*BU$14)+(X3058*BU$15)+(AB3058*BU$16)</f>
        <v>0</v>
      </c>
      <c r="BS3058" s="662">
        <f>((BB3058-BD3058)*BU$18)+((AV3058-AX3058)*BU$17)+(H3058*BU$19)+(P3058*BU$20)</f>
        <v>0</v>
      </c>
      <c r="BT3058" s="15"/>
      <c r="BU3058" s="15"/>
      <c r="BV3058" s="95"/>
    </row>
    <row r="3059" spans="1:77" ht="22.5" hidden="1" customHeight="1" thickBot="1" x14ac:dyDescent="0.3">
      <c r="A3059" s="95"/>
      <c r="B3059" s="571"/>
      <c r="C3059" s="642" t="str">
        <f>IF(ROSTER!D$46="","",ROSTER!D$46)</f>
        <v/>
      </c>
      <c r="D3059" s="643"/>
      <c r="E3059" s="575"/>
      <c r="F3059" s="577"/>
      <c r="G3059" s="583"/>
      <c r="H3059" s="579"/>
      <c r="I3059" s="545"/>
      <c r="J3059" s="544"/>
      <c r="K3059" s="581"/>
      <c r="L3059" s="586"/>
      <c r="M3059" s="587"/>
      <c r="N3059" s="590" t="s">
        <v>16</v>
      </c>
      <c r="O3059" s="591"/>
      <c r="P3059" s="544"/>
      <c r="Q3059" s="581"/>
      <c r="R3059" s="586"/>
      <c r="S3059" s="587"/>
      <c r="T3059" s="592" t="s">
        <v>16</v>
      </c>
      <c r="U3059" s="603"/>
      <c r="V3059" s="311"/>
      <c r="W3059" s="311"/>
      <c r="X3059" s="579"/>
      <c r="Y3059" s="545"/>
      <c r="Z3059" s="544"/>
      <c r="AA3059" s="545"/>
      <c r="AB3059" s="544"/>
      <c r="AC3059" s="545"/>
      <c r="AD3059" s="544"/>
      <c r="AE3059" s="581"/>
      <c r="AF3059" s="586"/>
      <c r="AG3059" s="587"/>
      <c r="AH3059" s="597"/>
      <c r="AI3059" s="598"/>
      <c r="AJ3059" s="544"/>
      <c r="AK3059" s="581"/>
      <c r="AL3059" s="586"/>
      <c r="AM3059" s="587"/>
      <c r="AN3059" s="597"/>
      <c r="AO3059" s="598"/>
      <c r="AP3059" s="544"/>
      <c r="AQ3059" s="581"/>
      <c r="AR3059" s="586"/>
      <c r="AS3059" s="587"/>
      <c r="AT3059" s="597"/>
      <c r="AU3059" s="598"/>
      <c r="AV3059" s="601"/>
      <c r="AW3059" s="602"/>
      <c r="AX3059" s="701"/>
      <c r="AY3059" s="702"/>
      <c r="AZ3059" s="597"/>
      <c r="BA3059" s="598"/>
      <c r="BB3059" s="544"/>
      <c r="BC3059" s="581"/>
      <c r="BD3059" s="586"/>
      <c r="BE3059" s="587"/>
      <c r="BF3059" s="597"/>
      <c r="BG3059" s="598"/>
      <c r="BH3059" s="601"/>
      <c r="BI3059" s="602"/>
      <c r="BJ3059" s="701"/>
      <c r="BK3059" s="702"/>
      <c r="BL3059" s="597"/>
      <c r="BM3059" s="598"/>
      <c r="BN3059" s="659"/>
      <c r="BO3059" s="660"/>
      <c r="BP3059" s="661"/>
      <c r="BQ3059" s="677"/>
      <c r="BR3059" s="709"/>
      <c r="BS3059" s="663"/>
      <c r="BT3059" s="15"/>
      <c r="BU3059" s="15"/>
      <c r="BV3059" s="95"/>
    </row>
    <row r="3060" spans="1:77" s="21" customFormat="1" ht="33.4" hidden="1" customHeight="1" x14ac:dyDescent="0.45">
      <c r="A3060" s="98"/>
      <c r="B3060" s="612"/>
      <c r="C3060" s="613"/>
      <c r="D3060" s="613" t="s">
        <v>10</v>
      </c>
      <c r="E3060" s="616"/>
      <c r="F3060" s="279"/>
      <c r="G3060" s="279"/>
      <c r="H3060" s="517">
        <f>SUM(H3020:I3059)</f>
        <v>0</v>
      </c>
      <c r="I3060" s="618"/>
      <c r="J3060" s="517">
        <f>SUM(J3020:K3059)</f>
        <v>0</v>
      </c>
      <c r="K3060" s="618"/>
      <c r="L3060" s="620">
        <f>SUM(L3020:M3059)</f>
        <v>0</v>
      </c>
      <c r="M3060" s="621"/>
      <c r="N3060" s="548">
        <f>L3060+J3060</f>
        <v>0</v>
      </c>
      <c r="O3060" s="518"/>
      <c r="P3060" s="620">
        <f>SUM(P3020:Q3059)</f>
        <v>0</v>
      </c>
      <c r="Q3060" s="618"/>
      <c r="R3060" s="620">
        <f>SUM(R3020:S3059)</f>
        <v>0</v>
      </c>
      <c r="S3060" s="621"/>
      <c r="T3060" s="548">
        <f>R3060-P3060</f>
        <v>0</v>
      </c>
      <c r="U3060" s="518"/>
      <c r="V3060" s="312"/>
      <c r="W3060" s="312"/>
      <c r="X3060" s="620">
        <f>SUM(X3020:Y3059)</f>
        <v>0</v>
      </c>
      <c r="Y3060" s="621"/>
      <c r="Z3060" s="517">
        <f>SUM(Z3020:AA3059)</f>
        <v>0</v>
      </c>
      <c r="AA3060" s="518"/>
      <c r="AB3060" s="517">
        <f>SUM(AB3020:AC3059)</f>
        <v>0</v>
      </c>
      <c r="AC3060" s="518"/>
      <c r="AD3060" s="621">
        <f>SUM(AD3020:AE3059)</f>
        <v>0</v>
      </c>
      <c r="AE3060" s="618"/>
      <c r="AF3060" s="620">
        <f>SUM(AF3020:AG3059)</f>
        <v>0</v>
      </c>
      <c r="AG3060" s="621"/>
      <c r="AH3060" s="548">
        <f>IF(AD3060=0,0,(AF3060/AD3060)*100)</f>
        <v>0</v>
      </c>
      <c r="AI3060" s="518"/>
      <c r="AJ3060" s="620">
        <f>SUM(AJ3020:AK3059)</f>
        <v>0</v>
      </c>
      <c r="AK3060" s="618"/>
      <c r="AL3060" s="620">
        <f>SUM(AL3020:AM3059)</f>
        <v>0</v>
      </c>
      <c r="AM3060" s="621"/>
      <c r="AN3060" s="548">
        <f>IF(AJ3060=0,0,(AL3060/AJ3060)*100)</f>
        <v>0</v>
      </c>
      <c r="AO3060" s="518"/>
      <c r="AP3060" s="620">
        <f>SUM(AP3020:AQ3059)</f>
        <v>0</v>
      </c>
      <c r="AQ3060" s="618"/>
      <c r="AR3060" s="620">
        <f>SUM(AR3020:AS3059)</f>
        <v>0</v>
      </c>
      <c r="AS3060" s="621"/>
      <c r="AT3060" s="548">
        <f>IF(AP3060=0,0,(AR3060/AP3060)*100)</f>
        <v>0</v>
      </c>
      <c r="AU3060" s="518"/>
      <c r="AV3060" s="517">
        <f>AD3060+AJ3060+AP3060</f>
        <v>0</v>
      </c>
      <c r="AW3060" s="618"/>
      <c r="AX3060" s="620">
        <f>AF3060+AL3060+AR3060</f>
        <v>0</v>
      </c>
      <c r="AY3060" s="624"/>
      <c r="AZ3060" s="548">
        <f>IF(AV3060=0,0,(AX3060/AV3060)*100)</f>
        <v>0</v>
      </c>
      <c r="BA3060" s="518"/>
      <c r="BB3060" s="620">
        <f>SUM(BB3020:BC3059)</f>
        <v>0</v>
      </c>
      <c r="BC3060" s="618"/>
      <c r="BD3060" s="620">
        <f>SUM(BD3020:BE3059)</f>
        <v>0</v>
      </c>
      <c r="BE3060" s="621"/>
      <c r="BF3060" s="548">
        <f>IF(BB3060=0,0,(BD3060/BB3060)*100)</f>
        <v>0</v>
      </c>
      <c r="BG3060" s="518"/>
      <c r="BH3060" s="517">
        <f>AV3060+BB3060</f>
        <v>0</v>
      </c>
      <c r="BI3060" s="618"/>
      <c r="BJ3060" s="620">
        <f>AX3060+BD3060</f>
        <v>0</v>
      </c>
      <c r="BK3060" s="624"/>
      <c r="BL3060" s="548">
        <f>IF(BH3060=0,0,(BJ3060/BH3060)*100)</f>
        <v>0</v>
      </c>
      <c r="BM3060" s="664"/>
      <c r="BN3060" s="666">
        <f>SUM(BN3020:BP3059)</f>
        <v>0</v>
      </c>
      <c r="BO3060" s="667"/>
      <c r="BP3060" s="668"/>
      <c r="BQ3060" s="681">
        <f>SUM(BQ3020:BQ3059)</f>
        <v>0</v>
      </c>
      <c r="BR3060" s="685">
        <f>(BN3060*BU$11)+(N3060*BU$12)+(Z3060*BU$13)+(R3060*BU$14)+(X3060*BU$15)+(AB3060*BU$16)</f>
        <v>0</v>
      </c>
      <c r="BS3060" s="683">
        <f>((BB3060-BD3060)*BU$18)+((AV3060-AX3060)*BU$17)+(H3060*BU$19)+(P3060*BU$20)</f>
        <v>0</v>
      </c>
      <c r="BT3060" s="20"/>
      <c r="BU3060" s="20"/>
      <c r="BV3060" s="98"/>
    </row>
    <row r="3061" spans="1:77" s="21" customFormat="1" ht="33.950000000000003" hidden="1" customHeight="1" thickBot="1" x14ac:dyDescent="0.5">
      <c r="A3061" s="98"/>
      <c r="B3061" s="614"/>
      <c r="C3061" s="615"/>
      <c r="D3061" s="615"/>
      <c r="E3061" s="617"/>
      <c r="F3061" s="280"/>
      <c r="G3061" s="280"/>
      <c r="H3061" s="519"/>
      <c r="I3061" s="619"/>
      <c r="J3061" s="519"/>
      <c r="K3061" s="619"/>
      <c r="L3061" s="622"/>
      <c r="M3061" s="623"/>
      <c r="N3061" s="549" t="s">
        <v>16</v>
      </c>
      <c r="O3061" s="520"/>
      <c r="P3061" s="622"/>
      <c r="Q3061" s="619"/>
      <c r="R3061" s="622"/>
      <c r="S3061" s="623"/>
      <c r="T3061" s="549" t="s">
        <v>16</v>
      </c>
      <c r="U3061" s="520"/>
      <c r="V3061" s="313"/>
      <c r="W3061" s="313"/>
      <c r="X3061" s="622"/>
      <c r="Y3061" s="623"/>
      <c r="Z3061" s="519"/>
      <c r="AA3061" s="520"/>
      <c r="AB3061" s="519"/>
      <c r="AC3061" s="520"/>
      <c r="AD3061" s="623"/>
      <c r="AE3061" s="619"/>
      <c r="AF3061" s="622"/>
      <c r="AG3061" s="623"/>
      <c r="AH3061" s="549"/>
      <c r="AI3061" s="520"/>
      <c r="AJ3061" s="622"/>
      <c r="AK3061" s="619"/>
      <c r="AL3061" s="622"/>
      <c r="AM3061" s="623"/>
      <c r="AN3061" s="549"/>
      <c r="AO3061" s="520"/>
      <c r="AP3061" s="622"/>
      <c r="AQ3061" s="619"/>
      <c r="AR3061" s="622"/>
      <c r="AS3061" s="623"/>
      <c r="AT3061" s="549"/>
      <c r="AU3061" s="520"/>
      <c r="AV3061" s="519"/>
      <c r="AW3061" s="619"/>
      <c r="AX3061" s="622"/>
      <c r="AY3061" s="625"/>
      <c r="AZ3061" s="549"/>
      <c r="BA3061" s="520"/>
      <c r="BB3061" s="622"/>
      <c r="BC3061" s="619"/>
      <c r="BD3061" s="622"/>
      <c r="BE3061" s="623"/>
      <c r="BF3061" s="549"/>
      <c r="BG3061" s="520"/>
      <c r="BH3061" s="519"/>
      <c r="BI3061" s="619"/>
      <c r="BJ3061" s="622"/>
      <c r="BK3061" s="625"/>
      <c r="BL3061" s="549"/>
      <c r="BM3061" s="665"/>
      <c r="BN3061" s="669"/>
      <c r="BO3061" s="670"/>
      <c r="BP3061" s="671"/>
      <c r="BQ3061" s="682"/>
      <c r="BR3061" s="686"/>
      <c r="BS3061" s="684"/>
      <c r="BT3061" s="20"/>
      <c r="BU3061" s="20"/>
      <c r="BV3061" s="98"/>
    </row>
    <row r="3062" spans="1:77" s="21" customFormat="1" ht="33" hidden="1" customHeight="1" thickBot="1" x14ac:dyDescent="0.5">
      <c r="A3062" s="98"/>
      <c r="B3062" s="612"/>
      <c r="C3062" s="613"/>
      <c r="D3062" s="613" t="s">
        <v>13</v>
      </c>
      <c r="E3062" s="616"/>
      <c r="F3062" s="281"/>
      <c r="G3062" s="282"/>
      <c r="H3062" s="528"/>
      <c r="I3062" s="636"/>
      <c r="J3062" s="528"/>
      <c r="K3062" s="636"/>
      <c r="L3062" s="638"/>
      <c r="M3062" s="639"/>
      <c r="N3062" s="548">
        <f>J3062+L3062</f>
        <v>0</v>
      </c>
      <c r="O3062" s="518"/>
      <c r="P3062" s="638"/>
      <c r="Q3062" s="636"/>
      <c r="R3062" s="638"/>
      <c r="S3062" s="639"/>
      <c r="T3062" s="548">
        <f>R3062-P3062</f>
        <v>0</v>
      </c>
      <c r="U3062" s="518"/>
      <c r="V3062" s="312"/>
      <c r="W3062" s="312"/>
      <c r="X3062" s="638"/>
      <c r="Y3062" s="639"/>
      <c r="Z3062" s="528"/>
      <c r="AA3062" s="529"/>
      <c r="AB3062" s="528"/>
      <c r="AC3062" s="529"/>
      <c r="AD3062" s="639"/>
      <c r="AE3062" s="636"/>
      <c r="AF3062" s="638"/>
      <c r="AG3062" s="639"/>
      <c r="AH3062" s="548">
        <f>IF(AD3062=0,0,(AF3062/AD3062)*100)</f>
        <v>0</v>
      </c>
      <c r="AI3062" s="518"/>
      <c r="AJ3062" s="638"/>
      <c r="AK3062" s="636"/>
      <c r="AL3062" s="638"/>
      <c r="AM3062" s="639"/>
      <c r="AN3062" s="548">
        <f>IF(AJ3062=0,0,(AL3062/AJ3062)*100)</f>
        <v>0</v>
      </c>
      <c r="AO3062" s="518"/>
      <c r="AP3062" s="638"/>
      <c r="AQ3062" s="636"/>
      <c r="AR3062" s="638"/>
      <c r="AS3062" s="639"/>
      <c r="AT3062" s="548">
        <f>IF(AP3062=0,0,(AR3062/AP3062)*100)</f>
        <v>0</v>
      </c>
      <c r="AU3062" s="518"/>
      <c r="AV3062" s="517">
        <f>AD3062+AJ3062+AP3062</f>
        <v>0</v>
      </c>
      <c r="AW3062" s="618"/>
      <c r="AX3062" s="620">
        <f>AF3062+AL3062+AR3062</f>
        <v>0</v>
      </c>
      <c r="AY3062" s="624"/>
      <c r="AZ3062" s="548">
        <f>IF(AV3062=0,0,(AX3062/AV3062)*100)</f>
        <v>0</v>
      </c>
      <c r="BA3062" s="518"/>
      <c r="BB3062" s="638"/>
      <c r="BC3062" s="636"/>
      <c r="BD3062" s="638"/>
      <c r="BE3062" s="639"/>
      <c r="BF3062" s="548">
        <f>IF(BB3062=0,0,(BD3062/BB3062)*100)</f>
        <v>0</v>
      </c>
      <c r="BG3062" s="518"/>
      <c r="BH3062" s="517">
        <f>AV3062+BB3062</f>
        <v>0</v>
      </c>
      <c r="BI3062" s="618"/>
      <c r="BJ3062" s="620">
        <f>AX3062+BD3062</f>
        <v>0</v>
      </c>
      <c r="BK3062" s="624"/>
      <c r="BL3062" s="548">
        <f>IF(BH3062=0,0,(BJ3062/BH3062)*100)</f>
        <v>0</v>
      </c>
      <c r="BM3062" s="664"/>
      <c r="BN3062" s="666">
        <f>(AF3062*2)+(AL3062*2)+(AR3062*3)+BD3062</f>
        <v>0</v>
      </c>
      <c r="BO3062" s="667"/>
      <c r="BP3062" s="668"/>
      <c r="BQ3062" s="672"/>
      <c r="BR3062" s="283"/>
      <c r="BS3062" s="284"/>
      <c r="BT3062" s="20"/>
      <c r="BU3062" s="20"/>
      <c r="BV3062" s="98"/>
    </row>
    <row r="3063" spans="1:77" s="21" customFormat="1" ht="33.75" hidden="1" customHeight="1" thickBot="1" x14ac:dyDescent="0.5">
      <c r="A3063" s="98"/>
      <c r="B3063" s="285"/>
      <c r="C3063" s="286"/>
      <c r="D3063" s="634"/>
      <c r="E3063" s="635"/>
      <c r="F3063" s="287"/>
      <c r="G3063" s="287"/>
      <c r="H3063" s="530"/>
      <c r="I3063" s="637"/>
      <c r="J3063" s="530"/>
      <c r="K3063" s="637"/>
      <c r="L3063" s="640"/>
      <c r="M3063" s="641"/>
      <c r="N3063" s="549">
        <f>IF((N3060+N3062)=0,0,N3060/(N3060+N3062)*100)</f>
        <v>0</v>
      </c>
      <c r="O3063" s="520"/>
      <c r="P3063" s="640"/>
      <c r="Q3063" s="637"/>
      <c r="R3063" s="640"/>
      <c r="S3063" s="641"/>
      <c r="T3063" s="549"/>
      <c r="U3063" s="520"/>
      <c r="V3063" s="313"/>
      <c r="W3063" s="313"/>
      <c r="X3063" s="640"/>
      <c r="Y3063" s="641"/>
      <c r="Z3063" s="530"/>
      <c r="AA3063" s="531"/>
      <c r="AB3063" s="530"/>
      <c r="AC3063" s="531"/>
      <c r="AD3063" s="641"/>
      <c r="AE3063" s="637"/>
      <c r="AF3063" s="640"/>
      <c r="AG3063" s="641"/>
      <c r="AH3063" s="549"/>
      <c r="AI3063" s="520"/>
      <c r="AJ3063" s="640"/>
      <c r="AK3063" s="637"/>
      <c r="AL3063" s="640"/>
      <c r="AM3063" s="641"/>
      <c r="AN3063" s="549"/>
      <c r="AO3063" s="520"/>
      <c r="AP3063" s="640"/>
      <c r="AQ3063" s="637"/>
      <c r="AR3063" s="640"/>
      <c r="AS3063" s="641"/>
      <c r="AT3063" s="549"/>
      <c r="AU3063" s="520"/>
      <c r="AV3063" s="519"/>
      <c r="AW3063" s="619"/>
      <c r="AX3063" s="622"/>
      <c r="AY3063" s="625"/>
      <c r="AZ3063" s="549"/>
      <c r="BA3063" s="520"/>
      <c r="BB3063" s="640"/>
      <c r="BC3063" s="637"/>
      <c r="BD3063" s="640"/>
      <c r="BE3063" s="641"/>
      <c r="BF3063" s="549"/>
      <c r="BG3063" s="520"/>
      <c r="BH3063" s="519"/>
      <c r="BI3063" s="619"/>
      <c r="BJ3063" s="622"/>
      <c r="BK3063" s="625"/>
      <c r="BL3063" s="549"/>
      <c r="BM3063" s="665"/>
      <c r="BN3063" s="669"/>
      <c r="BO3063" s="670"/>
      <c r="BP3063" s="671"/>
      <c r="BQ3063" s="673"/>
      <c r="BR3063" s="79"/>
      <c r="BS3063" s="79"/>
      <c r="BT3063" s="20"/>
      <c r="BU3063" s="20"/>
      <c r="BV3063" s="98"/>
    </row>
    <row r="3064" spans="1:77" ht="16.5" hidden="1" customHeight="1" thickTop="1" thickBot="1" x14ac:dyDescent="0.5">
      <c r="A3064" s="95"/>
      <c r="B3064" s="288"/>
      <c r="C3064" s="70"/>
      <c r="D3064" s="70"/>
      <c r="E3064" s="70"/>
      <c r="F3064" s="70"/>
      <c r="G3064" s="70"/>
      <c r="H3064" s="70"/>
      <c r="I3064" s="70"/>
      <c r="J3064" s="70"/>
      <c r="K3064" s="70"/>
      <c r="L3064" s="70"/>
      <c r="M3064" s="70"/>
      <c r="N3064" s="70"/>
      <c r="O3064" s="70"/>
      <c r="P3064" s="70"/>
      <c r="Q3064" s="70"/>
      <c r="R3064" s="70"/>
      <c r="S3064" s="70"/>
      <c r="T3064" s="70"/>
      <c r="U3064" s="70"/>
      <c r="V3064" s="70"/>
      <c r="W3064" s="70"/>
      <c r="X3064" s="70"/>
      <c r="Y3064" s="70"/>
      <c r="Z3064" s="70"/>
      <c r="AA3064" s="70"/>
      <c r="AB3064" s="70"/>
      <c r="AC3064" s="70"/>
      <c r="AD3064" s="70"/>
      <c r="AE3064" s="70"/>
      <c r="AF3064" s="70"/>
      <c r="AG3064" s="70"/>
      <c r="AH3064" s="289"/>
      <c r="AI3064" s="289"/>
      <c r="AJ3064" s="70"/>
      <c r="AK3064" s="70"/>
      <c r="AL3064" s="70"/>
      <c r="AM3064" s="70"/>
      <c r="AN3064" s="70"/>
      <c r="AO3064" s="70"/>
      <c r="AP3064" s="70"/>
      <c r="AQ3064" s="70"/>
      <c r="AR3064" s="70"/>
      <c r="AS3064" s="70"/>
      <c r="AT3064" s="70"/>
      <c r="AU3064" s="70"/>
      <c r="AV3064" s="70"/>
      <c r="AW3064" s="70"/>
      <c r="AX3064" s="70"/>
      <c r="AY3064" s="70"/>
      <c r="AZ3064" s="70"/>
      <c r="BA3064" s="70"/>
      <c r="BB3064" s="70"/>
      <c r="BC3064" s="70"/>
      <c r="BD3064" s="70"/>
      <c r="BE3064" s="70"/>
      <c r="BF3064" s="70"/>
      <c r="BG3064" s="70"/>
      <c r="BH3064" s="70"/>
      <c r="BI3064" s="70"/>
      <c r="BJ3064" s="70"/>
      <c r="BK3064" s="70"/>
      <c r="BL3064" s="70"/>
      <c r="BM3064" s="70"/>
      <c r="BN3064" s="70"/>
      <c r="BO3064" s="70"/>
      <c r="BP3064" s="70"/>
      <c r="BQ3064" s="89"/>
      <c r="BR3064" s="674">
        <f>IF((J3060+L3062)=0,0,(J3060/(J3060+L3062)*100)%)</f>
        <v>0</v>
      </c>
      <c r="BS3064" s="675"/>
      <c r="BT3064" s="674">
        <f>IF((L3060+J3062)=0,0,(L3060/(L3060+J3062)*100)%)</f>
        <v>0</v>
      </c>
      <c r="BU3064" s="675"/>
      <c r="BV3064" s="95"/>
    </row>
    <row r="3065" spans="1:77" s="23" customFormat="1" ht="79.5" hidden="1" customHeight="1" thickTop="1" thickBot="1" x14ac:dyDescent="0.55000000000000004">
      <c r="A3065" s="99"/>
      <c r="B3065" s="565" t="s">
        <v>64</v>
      </c>
      <c r="C3065" s="566"/>
      <c r="D3065" s="532" t="s">
        <v>54</v>
      </c>
      <c r="E3065" s="532"/>
      <c r="F3065" s="532"/>
      <c r="G3065" s="654"/>
      <c r="H3065" s="533"/>
      <c r="I3065" s="534"/>
      <c r="J3065" s="535"/>
      <c r="K3065" s="290"/>
      <c r="L3065" s="533"/>
      <c r="M3065" s="534"/>
      <c r="N3065" s="535"/>
      <c r="O3065" s="536" t="s">
        <v>47</v>
      </c>
      <c r="P3065" s="537"/>
      <c r="Q3065" s="537"/>
      <c r="R3065" s="537"/>
      <c r="S3065" s="533"/>
      <c r="T3065" s="534"/>
      <c r="U3065" s="535"/>
      <c r="V3065" s="314"/>
      <c r="W3065" s="314"/>
      <c r="X3065" s="290"/>
      <c r="Y3065" s="533"/>
      <c r="Z3065" s="534"/>
      <c r="AA3065" s="535"/>
      <c r="AB3065" s="536" t="s">
        <v>49</v>
      </c>
      <c r="AC3065" s="537"/>
      <c r="AD3065" s="537"/>
      <c r="AE3065" s="538"/>
      <c r="AF3065" s="533"/>
      <c r="AG3065" s="534"/>
      <c r="AH3065" s="535"/>
      <c r="AI3065" s="290"/>
      <c r="AJ3065" s="533"/>
      <c r="AK3065" s="534"/>
      <c r="AL3065" s="535"/>
      <c r="AM3065" s="536" t="s">
        <v>53</v>
      </c>
      <c r="AN3065" s="537"/>
      <c r="AO3065" s="537"/>
      <c r="AP3065" s="538"/>
      <c r="AQ3065" s="533"/>
      <c r="AR3065" s="534"/>
      <c r="AS3065" s="535"/>
      <c r="AT3065" s="72"/>
      <c r="AU3065" s="533"/>
      <c r="AV3065" s="534"/>
      <c r="AW3065" s="535"/>
      <c r="AX3065" s="291"/>
      <c r="AY3065" s="291"/>
      <c r="AZ3065" s="291"/>
      <c r="BA3065" s="291"/>
      <c r="BB3065" s="567" t="s">
        <v>20</v>
      </c>
      <c r="BC3065" s="567"/>
      <c r="BD3065" s="567"/>
      <c r="BE3065" s="567"/>
      <c r="BF3065" s="568"/>
      <c r="BG3065" s="539">
        <f>BN3060</f>
        <v>0</v>
      </c>
      <c r="BH3065" s="540"/>
      <c r="BI3065" s="541"/>
      <c r="BJ3065" s="292"/>
      <c r="BK3065" s="539">
        <f>BN3062</f>
        <v>0</v>
      </c>
      <c r="BL3065" s="540"/>
      <c r="BM3065" s="541"/>
      <c r="BN3065" s="73"/>
      <c r="BO3065" s="73"/>
      <c r="BP3065" s="73"/>
      <c r="BQ3065" s="90"/>
      <c r="BR3065" s="24"/>
      <c r="BS3065" s="24"/>
      <c r="BT3065" s="22"/>
      <c r="BU3065" s="22"/>
      <c r="BV3065" s="99"/>
    </row>
    <row r="3066" spans="1:77" ht="15.6" hidden="1" customHeight="1" thickTop="1" thickBot="1" x14ac:dyDescent="0.55000000000000004">
      <c r="A3066" s="95"/>
      <c r="B3066" s="293"/>
      <c r="C3066" s="67"/>
      <c r="D3066" s="294"/>
      <c r="E3066" s="294"/>
      <c r="F3066" s="295"/>
      <c r="G3066" s="295"/>
      <c r="H3066" s="296"/>
      <c r="I3066" s="296"/>
      <c r="J3066" s="296"/>
      <c r="K3066" s="296"/>
      <c r="L3066" s="296"/>
      <c r="M3066" s="296"/>
      <c r="N3066" s="296"/>
      <c r="O3066" s="295"/>
      <c r="P3066" s="295"/>
      <c r="Q3066" s="295"/>
      <c r="R3066" s="295"/>
      <c r="S3066" s="296"/>
      <c r="T3066" s="296"/>
      <c r="U3066" s="296"/>
      <c r="V3066" s="296"/>
      <c r="W3066" s="296"/>
      <c r="X3066" s="297"/>
      <c r="Y3066" s="296"/>
      <c r="Z3066" s="296"/>
      <c r="AA3066" s="296"/>
      <c r="AB3066" s="295"/>
      <c r="AC3066" s="295"/>
      <c r="AD3066" s="295"/>
      <c r="AE3066" s="295"/>
      <c r="AF3066" s="296"/>
      <c r="AG3066" s="296"/>
      <c r="AH3066" s="296"/>
      <c r="AI3066" s="296"/>
      <c r="AJ3066" s="297"/>
      <c r="AK3066" s="297"/>
      <c r="AL3066" s="296"/>
      <c r="AM3066" s="295"/>
      <c r="AN3066" s="295"/>
      <c r="AO3066" s="295"/>
      <c r="AP3066" s="295"/>
      <c r="AQ3066" s="296"/>
      <c r="AR3066" s="296"/>
      <c r="AS3066" s="296"/>
      <c r="AT3066" s="296"/>
      <c r="AU3066" s="296"/>
      <c r="AV3066" s="72"/>
      <c r="AW3066" s="72"/>
      <c r="AX3066" s="74"/>
      <c r="AY3066" s="74"/>
      <c r="AZ3066" s="74"/>
      <c r="BA3066" s="74"/>
      <c r="BB3066" s="295"/>
      <c r="BC3066" s="298"/>
      <c r="BD3066" s="298"/>
      <c r="BE3066" s="299"/>
      <c r="BF3066" s="300"/>
      <c r="BG3066" s="301"/>
      <c r="BH3066" s="301"/>
      <c r="BI3066" s="72"/>
      <c r="BJ3066" s="302"/>
      <c r="BK3066" s="303"/>
      <c r="BL3066" s="303"/>
      <c r="BM3066" s="72"/>
      <c r="BN3066" s="74"/>
      <c r="BO3066" s="74"/>
      <c r="BP3066" s="74"/>
      <c r="BQ3066" s="91"/>
      <c r="BR3066" s="25"/>
      <c r="BS3066" s="25"/>
      <c r="BT3066" s="15"/>
      <c r="BU3066" s="15"/>
      <c r="BV3066" s="95"/>
    </row>
    <row r="3067" spans="1:77" s="23" customFormat="1" ht="79.5" hidden="1" customHeight="1" thickTop="1" thickBot="1" x14ac:dyDescent="0.55000000000000004">
      <c r="A3067" s="99"/>
      <c r="B3067" s="569" t="s">
        <v>46</v>
      </c>
      <c r="C3067" s="567"/>
      <c r="D3067" s="532" t="s">
        <v>55</v>
      </c>
      <c r="E3067" s="532"/>
      <c r="F3067" s="532"/>
      <c r="G3067" s="654"/>
      <c r="H3067" s="539">
        <f>H3065</f>
        <v>0</v>
      </c>
      <c r="I3067" s="540"/>
      <c r="J3067" s="541"/>
      <c r="K3067" s="290"/>
      <c r="L3067" s="539">
        <f>L3065</f>
        <v>0</v>
      </c>
      <c r="M3067" s="540"/>
      <c r="N3067" s="541"/>
      <c r="O3067" s="536" t="s">
        <v>51</v>
      </c>
      <c r="P3067" s="537"/>
      <c r="Q3067" s="537"/>
      <c r="R3067" s="537"/>
      <c r="S3067" s="539">
        <f>S3065-H3065</f>
        <v>0</v>
      </c>
      <c r="T3067" s="540"/>
      <c r="U3067" s="541"/>
      <c r="V3067" s="315"/>
      <c r="W3067" s="315"/>
      <c r="X3067" s="290"/>
      <c r="Y3067" s="539">
        <f>Y3065-L3065</f>
        <v>0</v>
      </c>
      <c r="Z3067" s="540"/>
      <c r="AA3067" s="541"/>
      <c r="AB3067" s="536" t="s">
        <v>50</v>
      </c>
      <c r="AC3067" s="537"/>
      <c r="AD3067" s="537"/>
      <c r="AE3067" s="538"/>
      <c r="AF3067" s="539">
        <f>AF3065-S3065</f>
        <v>0</v>
      </c>
      <c r="AG3067" s="540"/>
      <c r="AH3067" s="541"/>
      <c r="AI3067" s="290"/>
      <c r="AJ3067" s="539">
        <f>AJ3065-Y3065</f>
        <v>0</v>
      </c>
      <c r="AK3067" s="540"/>
      <c r="AL3067" s="541"/>
      <c r="AM3067" s="536" t="s">
        <v>52</v>
      </c>
      <c r="AN3067" s="537"/>
      <c r="AO3067" s="537"/>
      <c r="AP3067" s="538"/>
      <c r="AQ3067" s="539">
        <f>AQ3065-AF3065</f>
        <v>0</v>
      </c>
      <c r="AR3067" s="540"/>
      <c r="AS3067" s="541"/>
      <c r="AT3067" s="72"/>
      <c r="AU3067" s="539">
        <f>AU3065-AJ3065</f>
        <v>0</v>
      </c>
      <c r="AV3067" s="540"/>
      <c r="AW3067" s="541"/>
      <c r="AX3067" s="291"/>
      <c r="AY3067" s="291"/>
      <c r="AZ3067" s="291"/>
      <c r="BA3067" s="291"/>
      <c r="BB3067" s="567" t="s">
        <v>45</v>
      </c>
      <c r="BC3067" s="567"/>
      <c r="BD3067" s="567"/>
      <c r="BE3067" s="567"/>
      <c r="BF3067" s="568"/>
      <c r="BG3067" s="539">
        <f>BG3065-AQ3065</f>
        <v>0</v>
      </c>
      <c r="BH3067" s="540"/>
      <c r="BI3067" s="541"/>
      <c r="BJ3067" s="304"/>
      <c r="BK3067" s="539">
        <f>BK3065-AU3065</f>
        <v>0</v>
      </c>
      <c r="BL3067" s="540"/>
      <c r="BM3067" s="541"/>
      <c r="BN3067" s="73"/>
      <c r="BO3067" s="73"/>
      <c r="BP3067" s="73"/>
      <c r="BQ3067" s="90"/>
      <c r="BR3067" s="24"/>
      <c r="BS3067" s="24"/>
      <c r="BT3067" s="22"/>
      <c r="BU3067" s="22"/>
      <c r="BV3067" s="99"/>
      <c r="BY3067" s="21"/>
    </row>
    <row r="3068" spans="1:77" ht="18.75" hidden="1" customHeight="1" thickTop="1" thickBot="1" x14ac:dyDescent="0.5">
      <c r="A3068" s="95"/>
      <c r="B3068" s="305"/>
      <c r="C3068" s="71"/>
      <c r="D3068" s="71"/>
      <c r="E3068" s="71"/>
      <c r="F3068" s="92"/>
      <c r="G3068" s="92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X3068" s="71"/>
      <c r="Y3068" s="71"/>
      <c r="Z3068" s="71"/>
      <c r="AA3068" s="71"/>
      <c r="AB3068" s="71"/>
      <c r="AC3068" s="71"/>
      <c r="AD3068" s="71"/>
      <c r="AE3068" s="71"/>
      <c r="AF3068" s="71"/>
      <c r="AG3068" s="71"/>
      <c r="AH3068" s="306"/>
      <c r="AI3068" s="306"/>
      <c r="AJ3068" s="71"/>
      <c r="AK3068" s="71"/>
      <c r="AL3068" s="71"/>
      <c r="AM3068" s="71"/>
      <c r="AN3068" s="71"/>
      <c r="AO3068" s="71"/>
      <c r="AP3068" s="71"/>
      <c r="AQ3068" s="71"/>
      <c r="AR3068" s="71"/>
      <c r="AS3068" s="71"/>
      <c r="AT3068" s="71"/>
      <c r="AU3068" s="71"/>
      <c r="AV3068" s="71"/>
      <c r="AW3068" s="71"/>
      <c r="AX3068" s="71"/>
      <c r="AY3068" s="71"/>
      <c r="AZ3068" s="71"/>
      <c r="BA3068" s="71"/>
      <c r="BB3068" s="71"/>
      <c r="BC3068" s="703" t="s">
        <v>153</v>
      </c>
      <c r="BD3068" s="703"/>
      <c r="BE3068" s="703"/>
      <c r="BF3068" s="703"/>
      <c r="BG3068" s="703"/>
      <c r="BH3068" s="703"/>
      <c r="BI3068" s="703"/>
      <c r="BJ3068" s="703"/>
      <c r="BK3068" s="703"/>
      <c r="BL3068" s="703"/>
      <c r="BM3068" s="703"/>
      <c r="BN3068" s="703"/>
      <c r="BO3068" s="703"/>
      <c r="BP3068" s="703"/>
      <c r="BQ3068" s="318"/>
      <c r="BR3068" s="319"/>
      <c r="BS3068" s="319"/>
      <c r="BT3068" s="15"/>
      <c r="BU3068" s="15"/>
      <c r="BV3068" s="95"/>
    </row>
    <row r="3069" spans="1:77" s="93" customFormat="1" ht="13.5" hidden="1" customHeight="1" thickTop="1" x14ac:dyDescent="0.45">
      <c r="A3069" s="95"/>
      <c r="B3069" s="99"/>
      <c r="C3069" s="95"/>
      <c r="D3069" s="95"/>
      <c r="E3069" s="95"/>
      <c r="F3069" s="96"/>
      <c r="G3069" s="96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254"/>
      <c r="AI3069" s="254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5"/>
      <c r="BL3069" s="95"/>
      <c r="BM3069" s="95"/>
      <c r="BN3069" s="95"/>
      <c r="BO3069" s="95"/>
      <c r="BP3069" s="95"/>
      <c r="BQ3069" s="97"/>
      <c r="BR3069" s="97"/>
      <c r="BS3069" s="97"/>
      <c r="BT3069" s="95"/>
      <c r="BU3069" s="95"/>
      <c r="BV3069" s="95"/>
    </row>
    <row r="3070" spans="1:77" s="17" customFormat="1" ht="33.75" hidden="1" x14ac:dyDescent="0.5">
      <c r="A3070" s="255"/>
      <c r="B3070" s="604" t="s">
        <v>9</v>
      </c>
      <c r="C3070" s="604"/>
      <c r="D3070" s="604"/>
      <c r="E3070" s="604"/>
      <c r="F3070" s="604"/>
      <c r="G3070" s="604"/>
      <c r="H3070" s="604"/>
      <c r="I3070" s="604"/>
      <c r="J3070" s="604"/>
      <c r="K3070" s="604"/>
      <c r="L3070" s="604"/>
      <c r="M3070" s="604"/>
      <c r="N3070" s="604"/>
      <c r="O3070" s="604"/>
      <c r="P3070" s="604"/>
      <c r="Q3070" s="604"/>
      <c r="R3070" s="604"/>
      <c r="S3070" s="604"/>
      <c r="T3070" s="604"/>
      <c r="U3070" s="604"/>
      <c r="V3070" s="604"/>
      <c r="W3070" s="604"/>
      <c r="X3070" s="604"/>
      <c r="Y3070" s="604"/>
      <c r="Z3070" s="604"/>
      <c r="AA3070" s="604"/>
      <c r="AB3070" s="604"/>
      <c r="AC3070" s="604"/>
      <c r="AD3070" s="604"/>
      <c r="AE3070" s="604"/>
      <c r="AF3070" s="604"/>
      <c r="AG3070" s="604"/>
      <c r="AH3070" s="604"/>
      <c r="AI3070" s="604"/>
      <c r="AJ3070" s="604"/>
      <c r="AK3070" s="604"/>
      <c r="AL3070" s="604"/>
      <c r="AM3070" s="604"/>
      <c r="AN3070" s="604"/>
      <c r="AO3070" s="604"/>
      <c r="AP3070" s="604"/>
      <c r="AQ3070" s="604"/>
      <c r="AR3070" s="604"/>
      <c r="AS3070" s="604"/>
      <c r="AT3070" s="604"/>
      <c r="AU3070" s="604"/>
      <c r="AV3070" s="604"/>
      <c r="AW3070" s="604"/>
      <c r="AX3070" s="604"/>
      <c r="AY3070" s="604"/>
      <c r="AZ3070" s="604"/>
      <c r="BA3070" s="604"/>
      <c r="BB3070" s="604"/>
      <c r="BC3070" s="604"/>
      <c r="BD3070" s="604"/>
      <c r="BE3070" s="604"/>
      <c r="BF3070" s="604"/>
      <c r="BG3070" s="604"/>
      <c r="BH3070" s="604"/>
      <c r="BI3070" s="604"/>
      <c r="BJ3070" s="604"/>
      <c r="BK3070" s="604"/>
      <c r="BL3070" s="604"/>
      <c r="BM3070" s="604"/>
      <c r="BN3070" s="604"/>
      <c r="BO3070" s="604"/>
      <c r="BP3070" s="604"/>
      <c r="BQ3070" s="256"/>
      <c r="BR3070" s="256"/>
      <c r="BS3070" s="256"/>
      <c r="BT3070" s="257"/>
      <c r="BU3070" s="257"/>
      <c r="BV3070" s="255"/>
    </row>
    <row r="3071" spans="1:77" ht="10.9" hidden="1" customHeight="1" x14ac:dyDescent="0.45">
      <c r="A3071" s="95"/>
      <c r="B3071" s="258"/>
      <c r="C3071" s="62"/>
      <c r="D3071" s="62"/>
      <c r="E3071" s="62"/>
      <c r="F3071" s="63"/>
      <c r="G3071" s="63"/>
      <c r="H3071" s="62"/>
      <c r="I3071" s="62"/>
      <c r="J3071" s="62"/>
      <c r="K3071" s="62"/>
      <c r="L3071" s="62"/>
      <c r="M3071" s="62"/>
      <c r="N3071" s="62"/>
      <c r="O3071" s="62"/>
      <c r="P3071" s="62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2"/>
      <c r="AC3071" s="62"/>
      <c r="AD3071" s="62"/>
      <c r="AE3071" s="62"/>
      <c r="AF3071" s="62"/>
      <c r="AG3071" s="62"/>
      <c r="AH3071" s="259"/>
      <c r="AI3071" s="259"/>
      <c r="AJ3071" s="62"/>
      <c r="AK3071" s="62"/>
      <c r="AL3071" s="62"/>
      <c r="AM3071" s="62"/>
      <c r="AN3071" s="62"/>
      <c r="AO3071" s="62"/>
      <c r="AP3071" s="62"/>
      <c r="AQ3071" s="62"/>
      <c r="AR3071" s="62"/>
      <c r="AS3071" s="62"/>
      <c r="AT3071" s="62"/>
      <c r="AU3071" s="62"/>
      <c r="AV3071" s="62"/>
      <c r="AW3071" s="62"/>
      <c r="AX3071" s="62"/>
      <c r="AY3071" s="62"/>
      <c r="AZ3071" s="62"/>
      <c r="BA3071" s="62"/>
      <c r="BB3071" s="62"/>
      <c r="BC3071" s="62"/>
      <c r="BD3071" s="62"/>
      <c r="BE3071" s="62"/>
      <c r="BF3071" s="62"/>
      <c r="BG3071" s="62"/>
      <c r="BH3071" s="62"/>
      <c r="BI3071" s="62"/>
      <c r="BJ3071" s="62"/>
      <c r="BK3071" s="62"/>
      <c r="BL3071" s="62"/>
      <c r="BM3071" s="62"/>
      <c r="BN3071" s="62"/>
      <c r="BO3071" s="62"/>
      <c r="BP3071" s="94"/>
      <c r="BQ3071" s="87"/>
      <c r="BR3071" s="94"/>
      <c r="BS3071" s="94"/>
      <c r="BT3071" s="15"/>
      <c r="BU3071" s="15"/>
      <c r="BV3071" s="95"/>
    </row>
    <row r="3072" spans="1:77" s="18" customFormat="1" ht="36.75" hidden="1" customHeight="1" x14ac:dyDescent="0.45">
      <c r="A3072" s="260"/>
      <c r="B3072" s="258"/>
      <c r="C3072" s="261"/>
      <c r="D3072" s="262" t="s">
        <v>10</v>
      </c>
      <c r="E3072" s="605" t="str">
        <f>IF(ROSTER!D$3="","",ROSTER!D$3)</f>
        <v/>
      </c>
      <c r="F3072" s="605"/>
      <c r="G3072" s="605"/>
      <c r="H3072" s="605"/>
      <c r="I3072" s="605"/>
      <c r="J3072" s="605"/>
      <c r="K3072" s="605"/>
      <c r="L3072" s="605"/>
      <c r="M3072" s="605"/>
      <c r="N3072" s="605"/>
      <c r="O3072" s="605"/>
      <c r="P3072" s="605"/>
      <c r="Q3072" s="605"/>
      <c r="R3072" s="605"/>
      <c r="S3072" s="605"/>
      <c r="T3072" s="605"/>
      <c r="U3072" s="605"/>
      <c r="V3072" s="605"/>
      <c r="W3072" s="605"/>
      <c r="X3072" s="605"/>
      <c r="Y3072" s="605"/>
      <c r="Z3072" s="605"/>
      <c r="AA3072" s="605"/>
      <c r="AB3072" s="605"/>
      <c r="AC3072" s="605"/>
      <c r="AD3072" s="605"/>
      <c r="AE3072" s="605"/>
      <c r="AF3072" s="316"/>
      <c r="AG3072" s="606" t="s">
        <v>11</v>
      </c>
      <c r="AH3072" s="606"/>
      <c r="AI3072" s="606"/>
      <c r="AJ3072" s="606"/>
      <c r="AK3072" s="606"/>
      <c r="AL3072" s="606"/>
      <c r="AM3072" s="606"/>
      <c r="AN3072" s="607"/>
      <c r="AO3072" s="607"/>
      <c r="AP3072" s="607"/>
      <c r="AQ3072" s="607"/>
      <c r="AR3072" s="607"/>
      <c r="AS3072" s="607"/>
      <c r="AT3072" s="607"/>
      <c r="AU3072" s="607"/>
      <c r="AV3072" s="607"/>
      <c r="AW3072" s="607"/>
      <c r="AX3072" s="607"/>
      <c r="AY3072" s="607"/>
      <c r="AZ3072" s="607"/>
      <c r="BA3072" s="607"/>
      <c r="BB3072" s="607"/>
      <c r="BC3072" s="607"/>
      <c r="BD3072" s="607"/>
      <c r="BE3072" s="607"/>
      <c r="BF3072" s="607"/>
      <c r="BG3072" s="607"/>
      <c r="BH3072" s="607"/>
      <c r="BI3072" s="607"/>
      <c r="BJ3072" s="607"/>
      <c r="BK3072" s="607"/>
      <c r="BL3072" s="607"/>
      <c r="BM3072" s="607"/>
      <c r="BN3072" s="607"/>
      <c r="BO3072" s="607"/>
      <c r="BP3072" s="94"/>
      <c r="BQ3072" s="88" t="s">
        <v>130</v>
      </c>
      <c r="BR3072" s="94"/>
      <c r="BS3072" s="94"/>
      <c r="BT3072" s="263"/>
      <c r="BU3072" s="263"/>
      <c r="BV3072" s="260"/>
    </row>
    <row r="3073" spans="1:74" ht="8.85" hidden="1" customHeight="1" x14ac:dyDescent="0.45">
      <c r="A3073" s="96"/>
      <c r="B3073" s="258"/>
      <c r="C3073" s="259" t="s">
        <v>39</v>
      </c>
      <c r="D3073" s="259"/>
      <c r="E3073" s="259"/>
      <c r="F3073" s="63"/>
      <c r="G3073" s="63"/>
      <c r="H3073" s="259"/>
      <c r="I3073" s="259"/>
      <c r="J3073" s="317"/>
      <c r="K3073" s="317"/>
      <c r="L3073" s="317"/>
      <c r="M3073" s="317"/>
      <c r="N3073" s="317"/>
      <c r="O3073" s="317"/>
      <c r="P3073" s="317"/>
      <c r="Q3073" s="317"/>
      <c r="R3073" s="317"/>
      <c r="S3073" s="317"/>
      <c r="T3073" s="317"/>
      <c r="U3073" s="317"/>
      <c r="V3073" s="317"/>
      <c r="W3073" s="317"/>
      <c r="X3073" s="317"/>
      <c r="Y3073" s="317"/>
      <c r="Z3073" s="317"/>
      <c r="AA3073" s="317"/>
      <c r="AB3073" s="317"/>
      <c r="AC3073" s="317"/>
      <c r="AD3073" s="317"/>
      <c r="AE3073" s="317"/>
      <c r="AF3073" s="317"/>
      <c r="AG3073" s="317"/>
      <c r="AH3073" s="317"/>
      <c r="AI3073" s="259"/>
      <c r="AJ3073" s="264"/>
      <c r="AK3073" s="265"/>
      <c r="AL3073" s="265"/>
      <c r="AM3073" s="265"/>
      <c r="AN3073" s="265"/>
      <c r="AO3073" s="265"/>
      <c r="AP3073" s="265"/>
      <c r="AQ3073" s="266"/>
      <c r="AR3073" s="266"/>
      <c r="AS3073" s="266"/>
      <c r="AT3073" s="266"/>
      <c r="AU3073" s="266"/>
      <c r="AV3073" s="266"/>
      <c r="AW3073" s="266"/>
      <c r="AX3073" s="266"/>
      <c r="AY3073" s="266"/>
      <c r="AZ3073" s="266"/>
      <c r="BA3073" s="266"/>
      <c r="BB3073" s="266"/>
      <c r="BC3073" s="266"/>
      <c r="BD3073" s="266"/>
      <c r="BE3073" s="266"/>
      <c r="BF3073" s="266"/>
      <c r="BG3073" s="266"/>
      <c r="BH3073" s="266"/>
      <c r="BI3073" s="266"/>
      <c r="BJ3073" s="266"/>
      <c r="BK3073" s="266"/>
      <c r="BL3073" s="266"/>
      <c r="BM3073" s="266"/>
      <c r="BN3073" s="266"/>
      <c r="BO3073" s="266"/>
      <c r="BP3073" s="266"/>
      <c r="BQ3073" s="267"/>
      <c r="BR3073" s="267"/>
      <c r="BS3073" s="267"/>
      <c r="BT3073" s="268"/>
      <c r="BU3073" s="268"/>
      <c r="BV3073" s="96"/>
    </row>
    <row r="3074" spans="1:74" s="18" customFormat="1" ht="33.75" hidden="1" x14ac:dyDescent="0.45">
      <c r="A3074" s="260"/>
      <c r="B3074" s="258"/>
      <c r="C3074" s="608" t="s">
        <v>38</v>
      </c>
      <c r="D3074" s="608"/>
      <c r="E3074" s="607"/>
      <c r="F3074" s="607"/>
      <c r="G3074" s="607"/>
      <c r="H3074" s="607"/>
      <c r="I3074" s="607"/>
      <c r="J3074" s="607"/>
      <c r="K3074" s="607"/>
      <c r="L3074" s="607"/>
      <c r="M3074" s="607"/>
      <c r="N3074" s="607"/>
      <c r="O3074" s="607"/>
      <c r="P3074" s="607"/>
      <c r="Q3074" s="607"/>
      <c r="R3074" s="607"/>
      <c r="S3074" s="607"/>
      <c r="T3074" s="607"/>
      <c r="U3074" s="607"/>
      <c r="V3074" s="607"/>
      <c r="W3074" s="607"/>
      <c r="X3074" s="607"/>
      <c r="Y3074" s="607"/>
      <c r="Z3074" s="607"/>
      <c r="AA3074" s="607"/>
      <c r="AB3074" s="607"/>
      <c r="AC3074" s="607"/>
      <c r="AD3074" s="607"/>
      <c r="AE3074" s="607"/>
      <c r="AF3074" s="316"/>
      <c r="AG3074" s="609" t="s">
        <v>21</v>
      </c>
      <c r="AH3074" s="609"/>
      <c r="AI3074" s="609"/>
      <c r="AJ3074" s="609"/>
      <c r="AK3074" s="607"/>
      <c r="AL3074" s="607"/>
      <c r="AM3074" s="607"/>
      <c r="AN3074" s="607"/>
      <c r="AO3074" s="607"/>
      <c r="AP3074" s="607"/>
      <c r="AQ3074" s="607"/>
      <c r="AR3074" s="607"/>
      <c r="AS3074" s="607"/>
      <c r="AT3074" s="607"/>
      <c r="AU3074" s="607"/>
      <c r="AV3074" s="607"/>
      <c r="AW3074" s="607"/>
      <c r="AX3074" s="607"/>
      <c r="AY3074" s="607"/>
      <c r="AZ3074" s="607"/>
      <c r="BA3074" s="607"/>
      <c r="BB3074" s="607"/>
      <c r="BC3074" s="610" t="s">
        <v>12</v>
      </c>
      <c r="BD3074" s="610"/>
      <c r="BE3074" s="610"/>
      <c r="BF3074" s="611"/>
      <c r="BG3074" s="611"/>
      <c r="BH3074" s="611"/>
      <c r="BI3074" s="611"/>
      <c r="BJ3074" s="611"/>
      <c r="BK3074" s="611"/>
      <c r="BL3074" s="611"/>
      <c r="BM3074" s="611"/>
      <c r="BN3074" s="611"/>
      <c r="BO3074" s="611"/>
      <c r="BP3074" s="64"/>
      <c r="BQ3074" s="307"/>
      <c r="BR3074" s="65"/>
      <c r="BS3074" s="65"/>
      <c r="BT3074" s="270">
        <f>IF(BF3074=0,0,1)</f>
        <v>0</v>
      </c>
      <c r="BU3074" s="18">
        <f>IF((BG3124+BK3124)&gt;(AQ3124+AU3124),1,0)</f>
        <v>0</v>
      </c>
      <c r="BV3074" s="271"/>
    </row>
    <row r="3075" spans="1:74" ht="9.6" hidden="1" customHeight="1" x14ac:dyDescent="0.45">
      <c r="A3075" s="95"/>
      <c r="B3075" s="258"/>
      <c r="C3075" s="62"/>
      <c r="D3075" s="62"/>
      <c r="E3075" s="62"/>
      <c r="F3075" s="63"/>
      <c r="G3075" s="63"/>
      <c r="H3075" s="62"/>
      <c r="I3075" s="62"/>
      <c r="J3075" s="62"/>
      <c r="K3075" s="62"/>
      <c r="L3075" s="62"/>
      <c r="M3075" s="62"/>
      <c r="N3075" s="62"/>
      <c r="O3075" s="62"/>
      <c r="P3075" s="62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62"/>
      <c r="AC3075" s="62"/>
      <c r="AD3075" s="62"/>
      <c r="AE3075" s="62"/>
      <c r="AF3075" s="62"/>
      <c r="AG3075" s="62"/>
      <c r="AH3075" s="259"/>
      <c r="AI3075" s="259"/>
      <c r="AJ3075" s="62"/>
      <c r="AK3075" s="62"/>
      <c r="AL3075" s="62"/>
      <c r="AM3075" s="62"/>
      <c r="AN3075" s="62"/>
      <c r="AO3075" s="62"/>
      <c r="AP3075" s="62"/>
      <c r="AQ3075" s="62"/>
      <c r="AR3075" s="62"/>
      <c r="AS3075" s="62"/>
      <c r="AT3075" s="62"/>
      <c r="AU3075" s="62"/>
      <c r="AV3075" s="62"/>
      <c r="AW3075" s="62"/>
      <c r="AX3075" s="62"/>
      <c r="AY3075" s="62"/>
      <c r="AZ3075" s="62"/>
      <c r="BA3075" s="62"/>
      <c r="BB3075" s="62"/>
      <c r="BC3075" s="62"/>
      <c r="BD3075" s="62"/>
      <c r="BE3075" s="62"/>
      <c r="BF3075" s="62"/>
      <c r="BG3075" s="62"/>
      <c r="BH3075" s="62"/>
      <c r="BI3075" s="62"/>
      <c r="BJ3075" s="62"/>
      <c r="BK3075" s="62"/>
      <c r="BL3075" s="62"/>
      <c r="BM3075" s="62"/>
      <c r="BN3075" s="62"/>
      <c r="BO3075" s="62"/>
      <c r="BP3075" s="62"/>
      <c r="BQ3075" s="66"/>
      <c r="BR3075" s="66"/>
      <c r="BS3075" s="66"/>
      <c r="BT3075" s="15"/>
      <c r="BU3075" s="15"/>
      <c r="BV3075" s="95"/>
    </row>
    <row r="3076" spans="1:74" ht="8.85" hidden="1" customHeight="1" thickBot="1" x14ac:dyDescent="0.5">
      <c r="A3076" s="95"/>
      <c r="B3076" s="113"/>
      <c r="C3076" s="67"/>
      <c r="D3076" s="67"/>
      <c r="E3076" s="67"/>
      <c r="F3076" s="68"/>
      <c r="G3076" s="68"/>
      <c r="H3076" s="67"/>
      <c r="I3076" s="67"/>
      <c r="J3076" s="67"/>
      <c r="K3076" s="67"/>
      <c r="L3076" s="67"/>
      <c r="M3076" s="67"/>
      <c r="N3076" s="67"/>
      <c r="O3076" s="67"/>
      <c r="P3076" s="67"/>
      <c r="Q3076" s="67"/>
      <c r="R3076" s="67"/>
      <c r="S3076" s="67"/>
      <c r="T3076" s="67"/>
      <c r="U3076" s="67"/>
      <c r="V3076" s="67"/>
      <c r="W3076" s="67"/>
      <c r="X3076" s="67"/>
      <c r="Y3076" s="67"/>
      <c r="Z3076" s="67"/>
      <c r="AA3076" s="67"/>
      <c r="AB3076" s="67"/>
      <c r="AC3076" s="67"/>
      <c r="AD3076" s="67"/>
      <c r="AE3076" s="67"/>
      <c r="AF3076" s="67"/>
      <c r="AG3076" s="67"/>
      <c r="AH3076" s="272"/>
      <c r="AI3076" s="272"/>
      <c r="AJ3076" s="67"/>
      <c r="AK3076" s="67"/>
      <c r="AL3076" s="67"/>
      <c r="AM3076" s="67"/>
      <c r="AN3076" s="67"/>
      <c r="AO3076" s="67"/>
      <c r="AP3076" s="67"/>
      <c r="AQ3076" s="67"/>
      <c r="AR3076" s="67"/>
      <c r="AS3076" s="67"/>
      <c r="AT3076" s="67"/>
      <c r="AU3076" s="67"/>
      <c r="AV3076" s="67"/>
      <c r="AW3076" s="67"/>
      <c r="AX3076" s="67"/>
      <c r="AY3076" s="67"/>
      <c r="AZ3076" s="67"/>
      <c r="BA3076" s="67"/>
      <c r="BB3076" s="67"/>
      <c r="BC3076" s="67"/>
      <c r="BD3076" s="67"/>
      <c r="BE3076" s="67"/>
      <c r="BF3076" s="67"/>
      <c r="BG3076" s="67"/>
      <c r="BH3076" s="67"/>
      <c r="BI3076" s="67"/>
      <c r="BJ3076" s="67"/>
      <c r="BK3076" s="67"/>
      <c r="BL3076" s="67"/>
      <c r="BM3076" s="67"/>
      <c r="BN3076" s="67"/>
      <c r="BO3076" s="67"/>
      <c r="BP3076" s="67"/>
      <c r="BQ3076" s="69"/>
      <c r="BR3076" s="69"/>
      <c r="BS3076" s="69"/>
      <c r="BT3076" s="15"/>
      <c r="BU3076" s="15"/>
      <c r="BV3076" s="95"/>
    </row>
    <row r="3077" spans="1:74" s="18" customFormat="1" ht="40.5" hidden="1" customHeight="1" thickTop="1" x14ac:dyDescent="0.4">
      <c r="A3077" s="271"/>
      <c r="B3077" s="652" t="s">
        <v>0</v>
      </c>
      <c r="C3077" s="648" t="s">
        <v>1</v>
      </c>
      <c r="D3077" s="649"/>
      <c r="E3077" s="273" t="s">
        <v>28</v>
      </c>
      <c r="F3077" s="546" t="s">
        <v>100</v>
      </c>
      <c r="G3077" s="546" t="s">
        <v>101</v>
      </c>
      <c r="H3077" s="704" t="s">
        <v>41</v>
      </c>
      <c r="I3077" s="705"/>
      <c r="J3077" s="554" t="s">
        <v>7</v>
      </c>
      <c r="K3077" s="554"/>
      <c r="L3077" s="554"/>
      <c r="M3077" s="554"/>
      <c r="N3077" s="554"/>
      <c r="O3077" s="554"/>
      <c r="P3077" s="554" t="s">
        <v>2</v>
      </c>
      <c r="Q3077" s="554"/>
      <c r="R3077" s="554"/>
      <c r="S3077" s="554"/>
      <c r="T3077" s="554"/>
      <c r="U3077" s="554"/>
      <c r="V3077" s="308"/>
      <c r="W3077" s="308"/>
      <c r="X3077" s="687" t="s">
        <v>35</v>
      </c>
      <c r="Y3077" s="688"/>
      <c r="Z3077" s="687" t="s">
        <v>36</v>
      </c>
      <c r="AA3077" s="688"/>
      <c r="AB3077" s="687" t="s">
        <v>44</v>
      </c>
      <c r="AC3077" s="688"/>
      <c r="AD3077" s="554" t="s">
        <v>6</v>
      </c>
      <c r="AE3077" s="554"/>
      <c r="AF3077" s="554"/>
      <c r="AG3077" s="554"/>
      <c r="AH3077" s="554"/>
      <c r="AI3077" s="554"/>
      <c r="AJ3077" s="554" t="s">
        <v>68</v>
      </c>
      <c r="AK3077" s="554"/>
      <c r="AL3077" s="554"/>
      <c r="AM3077" s="554"/>
      <c r="AN3077" s="554"/>
      <c r="AO3077" s="554"/>
      <c r="AP3077" s="554" t="s">
        <v>69</v>
      </c>
      <c r="AQ3077" s="554"/>
      <c r="AR3077" s="554"/>
      <c r="AS3077" s="554"/>
      <c r="AT3077" s="554"/>
      <c r="AU3077" s="554"/>
      <c r="AV3077" s="554" t="s">
        <v>70</v>
      </c>
      <c r="AW3077" s="554"/>
      <c r="AX3077" s="554"/>
      <c r="AY3077" s="554"/>
      <c r="AZ3077" s="554"/>
      <c r="BA3077" s="556"/>
      <c r="BB3077" s="554" t="s">
        <v>4</v>
      </c>
      <c r="BC3077" s="554"/>
      <c r="BD3077" s="554"/>
      <c r="BE3077" s="554"/>
      <c r="BF3077" s="554"/>
      <c r="BG3077" s="555"/>
      <c r="BH3077" s="554" t="s">
        <v>71</v>
      </c>
      <c r="BI3077" s="554"/>
      <c r="BJ3077" s="554"/>
      <c r="BK3077" s="554"/>
      <c r="BL3077" s="554"/>
      <c r="BM3077" s="556"/>
      <c r="BN3077" s="557" t="s">
        <v>25</v>
      </c>
      <c r="BO3077" s="558"/>
      <c r="BP3077" s="559"/>
      <c r="BQ3077" s="691" t="s">
        <v>110</v>
      </c>
      <c r="BR3077" s="691" t="s">
        <v>86</v>
      </c>
      <c r="BS3077" s="691" t="s">
        <v>87</v>
      </c>
      <c r="BT3077" s="274"/>
      <c r="BU3077" s="274"/>
      <c r="BV3077" s="271"/>
    </row>
    <row r="3078" spans="1:74" s="18" customFormat="1" ht="41.25" hidden="1" customHeight="1" x14ac:dyDescent="0.4">
      <c r="A3078" s="271"/>
      <c r="B3078" s="653"/>
      <c r="C3078" s="650"/>
      <c r="D3078" s="651"/>
      <c r="E3078" s="275" t="s">
        <v>102</v>
      </c>
      <c r="F3078" s="547"/>
      <c r="G3078" s="547"/>
      <c r="H3078" s="706"/>
      <c r="I3078" s="707"/>
      <c r="J3078" s="525" t="s">
        <v>17</v>
      </c>
      <c r="K3078" s="526"/>
      <c r="L3078" s="521" t="s">
        <v>18</v>
      </c>
      <c r="M3078" s="522"/>
      <c r="N3078" s="523" t="s">
        <v>19</v>
      </c>
      <c r="O3078" s="524" t="s">
        <v>8</v>
      </c>
      <c r="P3078" s="525" t="s">
        <v>26</v>
      </c>
      <c r="Q3078" s="526"/>
      <c r="R3078" s="521" t="s">
        <v>24</v>
      </c>
      <c r="S3078" s="522"/>
      <c r="T3078" s="523" t="s">
        <v>19</v>
      </c>
      <c r="U3078" s="524"/>
      <c r="V3078" s="309"/>
      <c r="W3078" s="309"/>
      <c r="X3078" s="689"/>
      <c r="Y3078" s="690"/>
      <c r="Z3078" s="689"/>
      <c r="AA3078" s="690"/>
      <c r="AB3078" s="689"/>
      <c r="AC3078" s="690"/>
      <c r="AD3078" s="525" t="s">
        <v>48</v>
      </c>
      <c r="AE3078" s="526"/>
      <c r="AF3078" s="521" t="s">
        <v>23</v>
      </c>
      <c r="AG3078" s="522" t="s">
        <v>3</v>
      </c>
      <c r="AH3078" s="563" t="s">
        <v>5</v>
      </c>
      <c r="AI3078" s="564"/>
      <c r="AJ3078" s="525" t="s">
        <v>48</v>
      </c>
      <c r="AK3078" s="526"/>
      <c r="AL3078" s="521" t="s">
        <v>23</v>
      </c>
      <c r="AM3078" s="522" t="s">
        <v>3</v>
      </c>
      <c r="AN3078" s="563" t="s">
        <v>5</v>
      </c>
      <c r="AO3078" s="564"/>
      <c r="AP3078" s="525" t="s">
        <v>48</v>
      </c>
      <c r="AQ3078" s="526"/>
      <c r="AR3078" s="521" t="s">
        <v>23</v>
      </c>
      <c r="AS3078" s="522" t="s">
        <v>3</v>
      </c>
      <c r="AT3078" s="563" t="s">
        <v>5</v>
      </c>
      <c r="AU3078" s="564"/>
      <c r="AV3078" s="525" t="s">
        <v>48</v>
      </c>
      <c r="AW3078" s="526"/>
      <c r="AX3078" s="521" t="s">
        <v>23</v>
      </c>
      <c r="AY3078" s="522" t="s">
        <v>3</v>
      </c>
      <c r="AZ3078" s="563" t="s">
        <v>5</v>
      </c>
      <c r="BA3078" s="564"/>
      <c r="BB3078" s="525" t="s">
        <v>48</v>
      </c>
      <c r="BC3078" s="526"/>
      <c r="BD3078" s="521" t="s">
        <v>23</v>
      </c>
      <c r="BE3078" s="522" t="s">
        <v>3</v>
      </c>
      <c r="BF3078" s="563" t="s">
        <v>5</v>
      </c>
      <c r="BG3078" s="564"/>
      <c r="BH3078" s="525" t="s">
        <v>48</v>
      </c>
      <c r="BI3078" s="526"/>
      <c r="BJ3078" s="521" t="s">
        <v>23</v>
      </c>
      <c r="BK3078" s="522" t="s">
        <v>3</v>
      </c>
      <c r="BL3078" s="563" t="s">
        <v>5</v>
      </c>
      <c r="BM3078" s="564"/>
      <c r="BN3078" s="560"/>
      <c r="BO3078" s="561"/>
      <c r="BP3078" s="562"/>
      <c r="BQ3078" s="692"/>
      <c r="BR3078" s="692"/>
      <c r="BS3078" s="692"/>
      <c r="BT3078" s="274"/>
      <c r="BU3078" s="274"/>
      <c r="BV3078" s="271"/>
    </row>
    <row r="3079" spans="1:74" ht="23.85" hidden="1" customHeight="1" x14ac:dyDescent="0.35">
      <c r="A3079" s="276"/>
      <c r="B3079" s="570" t="str">
        <f>IF(ROSTER!B$8="","",ROSTER!B$8)</f>
        <v/>
      </c>
      <c r="C3079" s="572" t="str">
        <f>IF(ROSTER!C$8="","",ROSTER!C$8)</f>
        <v/>
      </c>
      <c r="D3079" s="573"/>
      <c r="E3079" s="574"/>
      <c r="F3079" s="576">
        <f>IF(E3079="y",1,IF(E3079="S",1,0))</f>
        <v>0</v>
      </c>
      <c r="G3079" s="582">
        <f>IF(E3079="S",1,0)</f>
        <v>0</v>
      </c>
      <c r="H3079" s="578"/>
      <c r="I3079" s="543"/>
      <c r="J3079" s="542"/>
      <c r="K3079" s="580"/>
      <c r="L3079" s="584"/>
      <c r="M3079" s="585"/>
      <c r="N3079" s="588">
        <f>L3079+J3079</f>
        <v>0</v>
      </c>
      <c r="O3079" s="589"/>
      <c r="P3079" s="542"/>
      <c r="Q3079" s="580"/>
      <c r="R3079" s="584"/>
      <c r="S3079" s="585"/>
      <c r="T3079" s="588">
        <f>R3079-P3079</f>
        <v>0</v>
      </c>
      <c r="U3079" s="589"/>
      <c r="V3079" s="310"/>
      <c r="W3079" s="310"/>
      <c r="X3079" s="578"/>
      <c r="Y3079" s="543"/>
      <c r="Z3079" s="542"/>
      <c r="AA3079" s="543"/>
      <c r="AB3079" s="542"/>
      <c r="AC3079" s="543"/>
      <c r="AD3079" s="542"/>
      <c r="AE3079" s="580"/>
      <c r="AF3079" s="584"/>
      <c r="AG3079" s="585"/>
      <c r="AH3079" s="595">
        <f>IF(AD3079=0,0,(AF3079/AD3079)*100)</f>
        <v>0</v>
      </c>
      <c r="AI3079" s="596"/>
      <c r="AJ3079" s="542"/>
      <c r="AK3079" s="580"/>
      <c r="AL3079" s="584"/>
      <c r="AM3079" s="585"/>
      <c r="AN3079" s="595">
        <f>IF(AJ3079=0,0,(AL3079/AJ3079)*100)</f>
        <v>0</v>
      </c>
      <c r="AO3079" s="596"/>
      <c r="AP3079" s="542"/>
      <c r="AQ3079" s="580"/>
      <c r="AR3079" s="584"/>
      <c r="AS3079" s="585"/>
      <c r="AT3079" s="595">
        <f>IF(AP3079=0,0,(AR3079/AP3079)*100)</f>
        <v>0</v>
      </c>
      <c r="AU3079" s="596"/>
      <c r="AV3079" s="599">
        <f>AD3079+AJ3079+AP3079</f>
        <v>0</v>
      </c>
      <c r="AW3079" s="600"/>
      <c r="AX3079" s="630">
        <f>AF3079+AL3079+AR3079</f>
        <v>0</v>
      </c>
      <c r="AY3079" s="631"/>
      <c r="AZ3079" s="595">
        <f>IF(AV3079=0,0,(AX3079/AV3079)*100)</f>
        <v>0</v>
      </c>
      <c r="BA3079" s="596"/>
      <c r="BB3079" s="542"/>
      <c r="BC3079" s="580"/>
      <c r="BD3079" s="584"/>
      <c r="BE3079" s="585"/>
      <c r="BF3079" s="595">
        <f>IF(BB3079=0,0,(BD3079/BB3079)*100)</f>
        <v>0</v>
      </c>
      <c r="BG3079" s="596"/>
      <c r="BH3079" s="599">
        <f>AV3079+BB3079</f>
        <v>0</v>
      </c>
      <c r="BI3079" s="600"/>
      <c r="BJ3079" s="630">
        <f>AX3079+BD3079</f>
        <v>0</v>
      </c>
      <c r="BK3079" s="631"/>
      <c r="BL3079" s="595">
        <f>IF(BH3079=0,0,(BJ3079/BH3079)*100)</f>
        <v>0</v>
      </c>
      <c r="BM3079" s="596"/>
      <c r="BN3079" s="656">
        <f>(AF3079*2)+(AL3079*2)+(AR3079*3)+BD3079</f>
        <v>0</v>
      </c>
      <c r="BO3079" s="657"/>
      <c r="BP3079" s="658"/>
      <c r="BQ3079" s="676">
        <f>IF(BS3079=0,0,50*BR3079/BS3079)</f>
        <v>0</v>
      </c>
      <c r="BR3079" s="662">
        <f>(BN3079*BU$11)+(N3079*BU$12)+(Z3079*BU$13)+(R3079*BU$14)+(X3079*BU$15)+(AB3079*BU$16)</f>
        <v>0</v>
      </c>
      <c r="BS3079" s="662">
        <f>((BB3079-BD3079)*BU$18)+((AV3079-AX3079)*BU$17)+(H3079*BU$19)+(P3079*BU$20)</f>
        <v>0</v>
      </c>
      <c r="BT3079" s="19" t="s">
        <v>75</v>
      </c>
      <c r="BU3079" s="277">
        <f>IF(BQ3074="B",'VALUE POINTS'!L$10,IF('GAME STATS'!BQ3074="C",'VALUE POINTS'!M$10,'VALUE POINTS'!K$10))</f>
        <v>1</v>
      </c>
      <c r="BV3079" s="278"/>
    </row>
    <row r="3080" spans="1:74" ht="23.85" hidden="1" customHeight="1" x14ac:dyDescent="0.35">
      <c r="A3080" s="276"/>
      <c r="B3080" s="571"/>
      <c r="C3080" s="642" t="str">
        <f>IF(ROSTER!D$8="","",ROSTER!D$8)</f>
        <v/>
      </c>
      <c r="D3080" s="643"/>
      <c r="E3080" s="575"/>
      <c r="F3080" s="577"/>
      <c r="G3080" s="583"/>
      <c r="H3080" s="579"/>
      <c r="I3080" s="545"/>
      <c r="J3080" s="544"/>
      <c r="K3080" s="581"/>
      <c r="L3080" s="586"/>
      <c r="M3080" s="587"/>
      <c r="N3080" s="592" t="s">
        <v>16</v>
      </c>
      <c r="O3080" s="603"/>
      <c r="P3080" s="544"/>
      <c r="Q3080" s="581"/>
      <c r="R3080" s="586"/>
      <c r="S3080" s="587"/>
      <c r="T3080" s="592" t="s">
        <v>16</v>
      </c>
      <c r="U3080" s="603"/>
      <c r="V3080" s="311"/>
      <c r="W3080" s="311"/>
      <c r="X3080" s="579"/>
      <c r="Y3080" s="545"/>
      <c r="Z3080" s="544"/>
      <c r="AA3080" s="545"/>
      <c r="AB3080" s="544"/>
      <c r="AC3080" s="545"/>
      <c r="AD3080" s="544"/>
      <c r="AE3080" s="581"/>
      <c r="AF3080" s="586"/>
      <c r="AG3080" s="587"/>
      <c r="AH3080" s="626"/>
      <c r="AI3080" s="627"/>
      <c r="AJ3080" s="544"/>
      <c r="AK3080" s="581"/>
      <c r="AL3080" s="586"/>
      <c r="AM3080" s="587"/>
      <c r="AN3080" s="626"/>
      <c r="AO3080" s="627"/>
      <c r="AP3080" s="544"/>
      <c r="AQ3080" s="581"/>
      <c r="AR3080" s="586"/>
      <c r="AS3080" s="587"/>
      <c r="AT3080" s="626"/>
      <c r="AU3080" s="627"/>
      <c r="AV3080" s="628"/>
      <c r="AW3080" s="629"/>
      <c r="AX3080" s="632"/>
      <c r="AY3080" s="633"/>
      <c r="AZ3080" s="626"/>
      <c r="BA3080" s="627"/>
      <c r="BB3080" s="544"/>
      <c r="BC3080" s="581"/>
      <c r="BD3080" s="586"/>
      <c r="BE3080" s="587"/>
      <c r="BF3080" s="626"/>
      <c r="BG3080" s="627"/>
      <c r="BH3080" s="628"/>
      <c r="BI3080" s="629"/>
      <c r="BJ3080" s="632"/>
      <c r="BK3080" s="633"/>
      <c r="BL3080" s="626"/>
      <c r="BM3080" s="627"/>
      <c r="BN3080" s="678"/>
      <c r="BO3080" s="679"/>
      <c r="BP3080" s="680"/>
      <c r="BQ3080" s="677"/>
      <c r="BR3080" s="663"/>
      <c r="BS3080" s="663"/>
      <c r="BT3080" s="19" t="s">
        <v>76</v>
      </c>
      <c r="BU3080" s="277">
        <f>IF(BQ3074="B",'VALUE POINTS'!L$11,IF('GAME STATS'!BQ3074="C",'VALUE POINTS'!M$11,'VALUE POINTS'!K$11))</f>
        <v>1</v>
      </c>
      <c r="BV3080" s="278"/>
    </row>
    <row r="3081" spans="1:74" ht="21.75" hidden="1" customHeight="1" x14ac:dyDescent="0.35">
      <c r="A3081" s="95"/>
      <c r="B3081" s="570" t="str">
        <f>IF(ROSTER!B$10="","",ROSTER!B$10)</f>
        <v/>
      </c>
      <c r="C3081" s="572" t="str">
        <f>IF(ROSTER!C$10="","",ROSTER!C$10)</f>
        <v/>
      </c>
      <c r="D3081" s="573"/>
      <c r="E3081" s="574"/>
      <c r="F3081" s="576">
        <f>IF(E3081="y",1,IF(E3081="S",1,0))</f>
        <v>0</v>
      </c>
      <c r="G3081" s="582">
        <f>IF(E3081="S",1,0)</f>
        <v>0</v>
      </c>
      <c r="H3081" s="578"/>
      <c r="I3081" s="543"/>
      <c r="J3081" s="542"/>
      <c r="K3081" s="580"/>
      <c r="L3081" s="584"/>
      <c r="M3081" s="585"/>
      <c r="N3081" s="588">
        <f>L3081+J3081</f>
        <v>0</v>
      </c>
      <c r="O3081" s="589"/>
      <c r="P3081" s="542"/>
      <c r="Q3081" s="580"/>
      <c r="R3081" s="584"/>
      <c r="S3081" s="585"/>
      <c r="T3081" s="588">
        <f>R3081-P3081</f>
        <v>0</v>
      </c>
      <c r="U3081" s="589"/>
      <c r="V3081" s="310"/>
      <c r="W3081" s="310"/>
      <c r="X3081" s="578"/>
      <c r="Y3081" s="543"/>
      <c r="Z3081" s="542"/>
      <c r="AA3081" s="543"/>
      <c r="AB3081" s="542"/>
      <c r="AC3081" s="543"/>
      <c r="AD3081" s="542"/>
      <c r="AE3081" s="580"/>
      <c r="AF3081" s="584"/>
      <c r="AG3081" s="585"/>
      <c r="AH3081" s="595">
        <f>IF(AD3081=0,0,(AF3081/AD3081)*100)</f>
        <v>0</v>
      </c>
      <c r="AI3081" s="596"/>
      <c r="AJ3081" s="542"/>
      <c r="AK3081" s="580"/>
      <c r="AL3081" s="584"/>
      <c r="AM3081" s="585"/>
      <c r="AN3081" s="595">
        <f>IF(AJ3081=0,0,(AL3081/AJ3081)*100)</f>
        <v>0</v>
      </c>
      <c r="AO3081" s="596"/>
      <c r="AP3081" s="542"/>
      <c r="AQ3081" s="580"/>
      <c r="AR3081" s="584"/>
      <c r="AS3081" s="585"/>
      <c r="AT3081" s="595">
        <f>IF(AP3081=0,0,(AR3081/AP3081)*100)</f>
        <v>0</v>
      </c>
      <c r="AU3081" s="596"/>
      <c r="AV3081" s="599">
        <f>AD3081+AJ3081+AP3081</f>
        <v>0</v>
      </c>
      <c r="AW3081" s="600"/>
      <c r="AX3081" s="630">
        <f>AF3081+AL3081+AR3081</f>
        <v>0</v>
      </c>
      <c r="AY3081" s="631"/>
      <c r="AZ3081" s="595">
        <f>IF(AV3081=0,0,(AX3081/AV3081)*100)</f>
        <v>0</v>
      </c>
      <c r="BA3081" s="596"/>
      <c r="BB3081" s="542"/>
      <c r="BC3081" s="580"/>
      <c r="BD3081" s="584"/>
      <c r="BE3081" s="585"/>
      <c r="BF3081" s="595">
        <f>IF(BB3081=0,0,(BD3081/BB3081)*100)</f>
        <v>0</v>
      </c>
      <c r="BG3081" s="596"/>
      <c r="BH3081" s="599">
        <f>AV3081+BB3081</f>
        <v>0</v>
      </c>
      <c r="BI3081" s="600"/>
      <c r="BJ3081" s="630">
        <f>AX3081+BD3081</f>
        <v>0</v>
      </c>
      <c r="BK3081" s="631"/>
      <c r="BL3081" s="595">
        <f>IF(BH3081=0,0,(BJ3081/BH3081)*100)</f>
        <v>0</v>
      </c>
      <c r="BM3081" s="596"/>
      <c r="BN3081" s="656">
        <f>(AF3081*2)+(AL3081*2)+(AR3081*3)+BD3081</f>
        <v>0</v>
      </c>
      <c r="BO3081" s="657"/>
      <c r="BP3081" s="658"/>
      <c r="BQ3081" s="676">
        <f>IF(BS3081=0,0,50*BR3081/BS3081)</f>
        <v>0</v>
      </c>
      <c r="BR3081" s="662">
        <f>(BN3081*BU$11)+(N3081*BU$12)+(Z3081*BU$13)+(R3081*BU$14)+(X3081*BU$15)+(AB3081*BU$16)</f>
        <v>0</v>
      </c>
      <c r="BS3081" s="662">
        <f>((BB3081-BD3081)*BU$18)+((AV3081-AX3081)*BU$17)+(H3081*BU$19)+(P3081*BU$20)</f>
        <v>0</v>
      </c>
      <c r="BT3081" s="19" t="s">
        <v>77</v>
      </c>
      <c r="BU3081" s="277">
        <f>IF(BQ3074="B",'VALUE POINTS'!L$12,IF('GAME STATS'!BQ3074="C",'VALUE POINTS'!M$12,'VALUE POINTS'!K$12))</f>
        <v>2</v>
      </c>
      <c r="BV3081" s="278"/>
    </row>
    <row r="3082" spans="1:74" ht="21.75" hidden="1" customHeight="1" x14ac:dyDescent="0.35">
      <c r="A3082" s="95"/>
      <c r="B3082" s="571"/>
      <c r="C3082" s="642" t="str">
        <f>IF(ROSTER!D$10="","",ROSTER!D$10)</f>
        <v/>
      </c>
      <c r="D3082" s="643"/>
      <c r="E3082" s="575"/>
      <c r="F3082" s="577"/>
      <c r="G3082" s="583"/>
      <c r="H3082" s="579"/>
      <c r="I3082" s="545"/>
      <c r="J3082" s="544"/>
      <c r="K3082" s="581"/>
      <c r="L3082" s="586"/>
      <c r="M3082" s="587"/>
      <c r="N3082" s="592" t="s">
        <v>16</v>
      </c>
      <c r="O3082" s="603"/>
      <c r="P3082" s="544"/>
      <c r="Q3082" s="581"/>
      <c r="R3082" s="586"/>
      <c r="S3082" s="587"/>
      <c r="T3082" s="592" t="s">
        <v>16</v>
      </c>
      <c r="U3082" s="603"/>
      <c r="V3082" s="311"/>
      <c r="W3082" s="311"/>
      <c r="X3082" s="579"/>
      <c r="Y3082" s="545"/>
      <c r="Z3082" s="544"/>
      <c r="AA3082" s="545"/>
      <c r="AB3082" s="544"/>
      <c r="AC3082" s="545"/>
      <c r="AD3082" s="544"/>
      <c r="AE3082" s="581"/>
      <c r="AF3082" s="586"/>
      <c r="AG3082" s="587"/>
      <c r="AH3082" s="626"/>
      <c r="AI3082" s="627"/>
      <c r="AJ3082" s="544"/>
      <c r="AK3082" s="581"/>
      <c r="AL3082" s="586"/>
      <c r="AM3082" s="587"/>
      <c r="AN3082" s="626"/>
      <c r="AO3082" s="627"/>
      <c r="AP3082" s="544"/>
      <c r="AQ3082" s="581"/>
      <c r="AR3082" s="586"/>
      <c r="AS3082" s="587"/>
      <c r="AT3082" s="626"/>
      <c r="AU3082" s="627"/>
      <c r="AV3082" s="628"/>
      <c r="AW3082" s="629"/>
      <c r="AX3082" s="632"/>
      <c r="AY3082" s="633"/>
      <c r="AZ3082" s="626"/>
      <c r="BA3082" s="627"/>
      <c r="BB3082" s="544"/>
      <c r="BC3082" s="581"/>
      <c r="BD3082" s="586"/>
      <c r="BE3082" s="587"/>
      <c r="BF3082" s="626"/>
      <c r="BG3082" s="627"/>
      <c r="BH3082" s="628"/>
      <c r="BI3082" s="629"/>
      <c r="BJ3082" s="632"/>
      <c r="BK3082" s="633"/>
      <c r="BL3082" s="626"/>
      <c r="BM3082" s="627"/>
      <c r="BN3082" s="678"/>
      <c r="BO3082" s="679"/>
      <c r="BP3082" s="680"/>
      <c r="BQ3082" s="677"/>
      <c r="BR3082" s="663"/>
      <c r="BS3082" s="663"/>
      <c r="BT3082" s="19" t="s">
        <v>78</v>
      </c>
      <c r="BU3082" s="277">
        <f>IF(BQ3074="B",'VALUE POINTS'!L$13,IF('GAME STATS'!BQ3074="C",'VALUE POINTS'!M$13,'VALUE POINTS'!K$13))</f>
        <v>2</v>
      </c>
      <c r="BV3082" s="278"/>
    </row>
    <row r="3083" spans="1:74" ht="21.75" hidden="1" customHeight="1" x14ac:dyDescent="0.35">
      <c r="A3083" s="95"/>
      <c r="B3083" s="570" t="str">
        <f>IF(ROSTER!B$12="","",ROSTER!B$12)</f>
        <v/>
      </c>
      <c r="C3083" s="572" t="str">
        <f>IF(ROSTER!C$12="","",ROSTER!C$12)</f>
        <v/>
      </c>
      <c r="D3083" s="573"/>
      <c r="E3083" s="574"/>
      <c r="F3083" s="576">
        <f>IF(E3083="y",1,IF(E3083="S",1,0))</f>
        <v>0</v>
      </c>
      <c r="G3083" s="582">
        <f>IF(E3083="S",1,0)</f>
        <v>0</v>
      </c>
      <c r="H3083" s="578"/>
      <c r="I3083" s="543"/>
      <c r="J3083" s="542"/>
      <c r="K3083" s="580"/>
      <c r="L3083" s="584"/>
      <c r="M3083" s="585"/>
      <c r="N3083" s="588">
        <f>L3083+J3083</f>
        <v>0</v>
      </c>
      <c r="O3083" s="589"/>
      <c r="P3083" s="542"/>
      <c r="Q3083" s="580"/>
      <c r="R3083" s="584"/>
      <c r="S3083" s="585"/>
      <c r="T3083" s="588">
        <f>R3083-P3083</f>
        <v>0</v>
      </c>
      <c r="U3083" s="589"/>
      <c r="V3083" s="310"/>
      <c r="W3083" s="310"/>
      <c r="X3083" s="578"/>
      <c r="Y3083" s="543"/>
      <c r="Z3083" s="542"/>
      <c r="AA3083" s="543"/>
      <c r="AB3083" s="542"/>
      <c r="AC3083" s="543"/>
      <c r="AD3083" s="542"/>
      <c r="AE3083" s="580"/>
      <c r="AF3083" s="584"/>
      <c r="AG3083" s="585"/>
      <c r="AH3083" s="595">
        <f>IF(AD3083=0,0,(AF3083/AD3083)*100)</f>
        <v>0</v>
      </c>
      <c r="AI3083" s="596"/>
      <c r="AJ3083" s="542"/>
      <c r="AK3083" s="580"/>
      <c r="AL3083" s="584"/>
      <c r="AM3083" s="585"/>
      <c r="AN3083" s="595">
        <f>IF(AJ3083=0,0,(AL3083/AJ3083)*100)</f>
        <v>0</v>
      </c>
      <c r="AO3083" s="596"/>
      <c r="AP3083" s="542"/>
      <c r="AQ3083" s="580"/>
      <c r="AR3083" s="584"/>
      <c r="AS3083" s="585"/>
      <c r="AT3083" s="595">
        <f>IF(AP3083=0,0,(AR3083/AP3083)*100)</f>
        <v>0</v>
      </c>
      <c r="AU3083" s="596"/>
      <c r="AV3083" s="599">
        <f>AD3083+AJ3083+AP3083</f>
        <v>0</v>
      </c>
      <c r="AW3083" s="600"/>
      <c r="AX3083" s="630">
        <f>AF3083+AL3083+AR3083</f>
        <v>0</v>
      </c>
      <c r="AY3083" s="631"/>
      <c r="AZ3083" s="595">
        <f>IF(AV3083=0,0,(AX3083/AV3083)*100)</f>
        <v>0</v>
      </c>
      <c r="BA3083" s="596"/>
      <c r="BB3083" s="542"/>
      <c r="BC3083" s="580"/>
      <c r="BD3083" s="584"/>
      <c r="BE3083" s="585"/>
      <c r="BF3083" s="595">
        <f>IF(BB3083=0,0,(BD3083/BB3083)*100)</f>
        <v>0</v>
      </c>
      <c r="BG3083" s="596"/>
      <c r="BH3083" s="599">
        <f>AV3083+BB3083</f>
        <v>0</v>
      </c>
      <c r="BI3083" s="600"/>
      <c r="BJ3083" s="630">
        <f>AX3083+BD3083</f>
        <v>0</v>
      </c>
      <c r="BK3083" s="631"/>
      <c r="BL3083" s="595">
        <f>IF(BH3083=0,0,(BJ3083/BH3083)*100)</f>
        <v>0</v>
      </c>
      <c r="BM3083" s="596"/>
      <c r="BN3083" s="656">
        <f>(AF3083*2)+(AL3083*2)+(AR3083*3)+BD3083</f>
        <v>0</v>
      </c>
      <c r="BO3083" s="657"/>
      <c r="BP3083" s="658"/>
      <c r="BQ3083" s="676">
        <f t="shared" ref="BQ3083" si="2914">IF(BS3083=0,0,50*BR3083/BS3083)</f>
        <v>0</v>
      </c>
      <c r="BR3083" s="662">
        <f>(BN3083*BU$11)+(N3083*BU$12)+(Z3083*BU$13)+(R3083*BU$14)+(X3083*BU$15)+(AB3083*BU$16)</f>
        <v>0</v>
      </c>
      <c r="BS3083" s="662">
        <f>((BB3083-BD3083)*BU$18)+((AV3083-AX3083)*BU$17)+(H3083*BU$19)+(P3083*BU$20)</f>
        <v>0</v>
      </c>
      <c r="BT3083" s="19" t="s">
        <v>79</v>
      </c>
      <c r="BU3083" s="277">
        <f>IF(BQ3074="B",'VALUE POINTS'!L$14,IF('GAME STATS'!BQ3074="C",'VALUE POINTS'!M$14,'VALUE POINTS'!K$14))</f>
        <v>2</v>
      </c>
      <c r="BV3083" s="278"/>
    </row>
    <row r="3084" spans="1:74" ht="21.75" hidden="1" customHeight="1" x14ac:dyDescent="0.35">
      <c r="A3084" s="95"/>
      <c r="B3084" s="571"/>
      <c r="C3084" s="642" t="str">
        <f>IF(ROSTER!D$12="","",ROSTER!D$12)</f>
        <v/>
      </c>
      <c r="D3084" s="643"/>
      <c r="E3084" s="575"/>
      <c r="F3084" s="577"/>
      <c r="G3084" s="583"/>
      <c r="H3084" s="579"/>
      <c r="I3084" s="545"/>
      <c r="J3084" s="544"/>
      <c r="K3084" s="581"/>
      <c r="L3084" s="586"/>
      <c r="M3084" s="587"/>
      <c r="N3084" s="592" t="s">
        <v>16</v>
      </c>
      <c r="O3084" s="603"/>
      <c r="P3084" s="544"/>
      <c r="Q3084" s="581"/>
      <c r="R3084" s="586"/>
      <c r="S3084" s="587"/>
      <c r="T3084" s="592" t="s">
        <v>16</v>
      </c>
      <c r="U3084" s="603"/>
      <c r="V3084" s="311"/>
      <c r="W3084" s="311"/>
      <c r="X3084" s="579"/>
      <c r="Y3084" s="545"/>
      <c r="Z3084" s="544"/>
      <c r="AA3084" s="545"/>
      <c r="AB3084" s="544"/>
      <c r="AC3084" s="545"/>
      <c r="AD3084" s="544"/>
      <c r="AE3084" s="581"/>
      <c r="AF3084" s="586"/>
      <c r="AG3084" s="587"/>
      <c r="AH3084" s="626"/>
      <c r="AI3084" s="627"/>
      <c r="AJ3084" s="544"/>
      <c r="AK3084" s="581"/>
      <c r="AL3084" s="586"/>
      <c r="AM3084" s="587"/>
      <c r="AN3084" s="626"/>
      <c r="AO3084" s="627"/>
      <c r="AP3084" s="544"/>
      <c r="AQ3084" s="581"/>
      <c r="AR3084" s="586"/>
      <c r="AS3084" s="587"/>
      <c r="AT3084" s="626"/>
      <c r="AU3084" s="627"/>
      <c r="AV3084" s="628"/>
      <c r="AW3084" s="629"/>
      <c r="AX3084" s="632"/>
      <c r="AY3084" s="633"/>
      <c r="AZ3084" s="626"/>
      <c r="BA3084" s="627"/>
      <c r="BB3084" s="544"/>
      <c r="BC3084" s="581"/>
      <c r="BD3084" s="586"/>
      <c r="BE3084" s="587"/>
      <c r="BF3084" s="626"/>
      <c r="BG3084" s="627"/>
      <c r="BH3084" s="628"/>
      <c r="BI3084" s="629"/>
      <c r="BJ3084" s="632"/>
      <c r="BK3084" s="633"/>
      <c r="BL3084" s="626"/>
      <c r="BM3084" s="627"/>
      <c r="BN3084" s="678"/>
      <c r="BO3084" s="679"/>
      <c r="BP3084" s="680"/>
      <c r="BQ3084" s="677"/>
      <c r="BR3084" s="663"/>
      <c r="BS3084" s="663"/>
      <c r="BT3084" s="19" t="s">
        <v>80</v>
      </c>
      <c r="BU3084" s="277">
        <f>IF(BQ3074="B",'VALUE POINTS'!L$15,IF('GAME STATS'!BQ3074="C",'VALUE POINTS'!M$15,'VALUE POINTS'!K$15))</f>
        <v>2</v>
      </c>
      <c r="BV3084" s="278"/>
    </row>
    <row r="3085" spans="1:74" ht="21.75" hidden="1" customHeight="1" x14ac:dyDescent="0.35">
      <c r="A3085" s="95"/>
      <c r="B3085" s="570" t="str">
        <f>IF(ROSTER!B$14="","",ROSTER!B$14)</f>
        <v/>
      </c>
      <c r="C3085" s="572" t="str">
        <f>IF(ROSTER!C$14="","",ROSTER!C$14)</f>
        <v/>
      </c>
      <c r="D3085" s="573"/>
      <c r="E3085" s="574"/>
      <c r="F3085" s="576">
        <f>IF(E3085="y",1,IF(E3085="S",1,0))</f>
        <v>0</v>
      </c>
      <c r="G3085" s="582">
        <f>IF(E3085="S",1,0)</f>
        <v>0</v>
      </c>
      <c r="H3085" s="578"/>
      <c r="I3085" s="543"/>
      <c r="J3085" s="542"/>
      <c r="K3085" s="580"/>
      <c r="L3085" s="584"/>
      <c r="M3085" s="585"/>
      <c r="N3085" s="588">
        <f>L3085+J3085</f>
        <v>0</v>
      </c>
      <c r="O3085" s="589"/>
      <c r="P3085" s="542"/>
      <c r="Q3085" s="580"/>
      <c r="R3085" s="584"/>
      <c r="S3085" s="585"/>
      <c r="T3085" s="588">
        <f>R3085-P3085</f>
        <v>0</v>
      </c>
      <c r="U3085" s="589"/>
      <c r="V3085" s="310"/>
      <c r="W3085" s="310"/>
      <c r="X3085" s="578"/>
      <c r="Y3085" s="543"/>
      <c r="Z3085" s="542"/>
      <c r="AA3085" s="543"/>
      <c r="AB3085" s="542"/>
      <c r="AC3085" s="543"/>
      <c r="AD3085" s="542"/>
      <c r="AE3085" s="580"/>
      <c r="AF3085" s="584"/>
      <c r="AG3085" s="585"/>
      <c r="AH3085" s="595">
        <f>IF(AD3085=0,0,(AF3085/AD3085)*100)</f>
        <v>0</v>
      </c>
      <c r="AI3085" s="596"/>
      <c r="AJ3085" s="542"/>
      <c r="AK3085" s="580"/>
      <c r="AL3085" s="584"/>
      <c r="AM3085" s="585"/>
      <c r="AN3085" s="595">
        <f>IF(AJ3085=0,0,(AL3085/AJ3085)*100)</f>
        <v>0</v>
      </c>
      <c r="AO3085" s="596"/>
      <c r="AP3085" s="542"/>
      <c r="AQ3085" s="580"/>
      <c r="AR3085" s="584"/>
      <c r="AS3085" s="585"/>
      <c r="AT3085" s="595">
        <f>IF(AP3085=0,0,(AR3085/AP3085)*100)</f>
        <v>0</v>
      </c>
      <c r="AU3085" s="596"/>
      <c r="AV3085" s="599">
        <f>AD3085+AJ3085+AP3085</f>
        <v>0</v>
      </c>
      <c r="AW3085" s="600"/>
      <c r="AX3085" s="630">
        <f>AF3085+AL3085+AR3085</f>
        <v>0</v>
      </c>
      <c r="AY3085" s="631"/>
      <c r="AZ3085" s="595">
        <f>IF(AV3085=0,0,(AX3085/AV3085)*100)</f>
        <v>0</v>
      </c>
      <c r="BA3085" s="596"/>
      <c r="BB3085" s="542"/>
      <c r="BC3085" s="580"/>
      <c r="BD3085" s="584"/>
      <c r="BE3085" s="585"/>
      <c r="BF3085" s="595">
        <f>IF(BB3085=0,0,(BD3085/BB3085)*100)</f>
        <v>0</v>
      </c>
      <c r="BG3085" s="596"/>
      <c r="BH3085" s="599">
        <f>AV3085+BB3085</f>
        <v>0</v>
      </c>
      <c r="BI3085" s="600"/>
      <c r="BJ3085" s="630">
        <f>AX3085+BD3085</f>
        <v>0</v>
      </c>
      <c r="BK3085" s="631"/>
      <c r="BL3085" s="595">
        <f>IF(BH3085=0,0,(BJ3085/BH3085)*100)</f>
        <v>0</v>
      </c>
      <c r="BM3085" s="596"/>
      <c r="BN3085" s="656">
        <f>(AF3085*2)+(AL3085*2)+(AR3085*3)+BD3085</f>
        <v>0</v>
      </c>
      <c r="BO3085" s="657"/>
      <c r="BP3085" s="658"/>
      <c r="BQ3085" s="676">
        <f t="shared" ref="BQ3085" si="2915">IF(BS3085=0,0,50*BR3085/BS3085)</f>
        <v>0</v>
      </c>
      <c r="BR3085" s="662">
        <f>(BN3085*BU$11)+(N3085*BU$12)+(Z3085*BU$13)+(R3085*BU$14)+(X3085*BU$15)+(AB3085*BU$16)</f>
        <v>0</v>
      </c>
      <c r="BS3085" s="662">
        <f>((BB3085-BD3085)*BU$18)+((AV3085-AX3085)*BU$17)+(H3085*BU$19)+(P3085*BU$20)</f>
        <v>0</v>
      </c>
      <c r="BT3085" s="19" t="s">
        <v>81</v>
      </c>
      <c r="BU3085" s="277">
        <f>IF(BQ3074="B",'VALUE POINTS'!L$16,IF('GAME STATS'!BQ3074="C",'VALUE POINTS'!M$16,'VALUE POINTS'!K$16))</f>
        <v>2</v>
      </c>
      <c r="BV3085" s="278"/>
    </row>
    <row r="3086" spans="1:74" ht="21.75" hidden="1" customHeight="1" x14ac:dyDescent="0.35">
      <c r="A3086" s="95"/>
      <c r="B3086" s="571"/>
      <c r="C3086" s="642" t="str">
        <f>IF(ROSTER!D$14="","",ROSTER!D$14)</f>
        <v/>
      </c>
      <c r="D3086" s="643"/>
      <c r="E3086" s="575"/>
      <c r="F3086" s="577"/>
      <c r="G3086" s="583"/>
      <c r="H3086" s="579"/>
      <c r="I3086" s="545"/>
      <c r="J3086" s="544"/>
      <c r="K3086" s="581"/>
      <c r="L3086" s="586"/>
      <c r="M3086" s="587"/>
      <c r="N3086" s="592" t="s">
        <v>16</v>
      </c>
      <c r="O3086" s="603"/>
      <c r="P3086" s="544"/>
      <c r="Q3086" s="581"/>
      <c r="R3086" s="586"/>
      <c r="S3086" s="587"/>
      <c r="T3086" s="592" t="s">
        <v>16</v>
      </c>
      <c r="U3086" s="603"/>
      <c r="V3086" s="311"/>
      <c r="W3086" s="311"/>
      <c r="X3086" s="579"/>
      <c r="Y3086" s="545"/>
      <c r="Z3086" s="544"/>
      <c r="AA3086" s="545"/>
      <c r="AB3086" s="544"/>
      <c r="AC3086" s="545"/>
      <c r="AD3086" s="544"/>
      <c r="AE3086" s="581"/>
      <c r="AF3086" s="586"/>
      <c r="AG3086" s="587"/>
      <c r="AH3086" s="626"/>
      <c r="AI3086" s="627"/>
      <c r="AJ3086" s="544"/>
      <c r="AK3086" s="581"/>
      <c r="AL3086" s="586"/>
      <c r="AM3086" s="587"/>
      <c r="AN3086" s="626"/>
      <c r="AO3086" s="627"/>
      <c r="AP3086" s="544"/>
      <c r="AQ3086" s="581"/>
      <c r="AR3086" s="586"/>
      <c r="AS3086" s="587"/>
      <c r="AT3086" s="626"/>
      <c r="AU3086" s="627"/>
      <c r="AV3086" s="628"/>
      <c r="AW3086" s="629"/>
      <c r="AX3086" s="632"/>
      <c r="AY3086" s="633"/>
      <c r="AZ3086" s="626"/>
      <c r="BA3086" s="627"/>
      <c r="BB3086" s="544"/>
      <c r="BC3086" s="581"/>
      <c r="BD3086" s="586"/>
      <c r="BE3086" s="587"/>
      <c r="BF3086" s="626"/>
      <c r="BG3086" s="627"/>
      <c r="BH3086" s="628"/>
      <c r="BI3086" s="629"/>
      <c r="BJ3086" s="632"/>
      <c r="BK3086" s="633"/>
      <c r="BL3086" s="626"/>
      <c r="BM3086" s="627"/>
      <c r="BN3086" s="678"/>
      <c r="BO3086" s="679"/>
      <c r="BP3086" s="680"/>
      <c r="BQ3086" s="677"/>
      <c r="BR3086" s="663"/>
      <c r="BS3086" s="663"/>
      <c r="BT3086" s="19" t="s">
        <v>82</v>
      </c>
      <c r="BU3086" s="277">
        <f>IF(BQ3074="B",'VALUE POINTS'!L$17,IF('GAME STATS'!BQ3074="C",'VALUE POINTS'!M$17,'VALUE POINTS'!K$17))</f>
        <v>1</v>
      </c>
      <c r="BV3086" s="278"/>
    </row>
    <row r="3087" spans="1:74" ht="21.75" hidden="1" customHeight="1" x14ac:dyDescent="0.35">
      <c r="A3087" s="95"/>
      <c r="B3087" s="570" t="str">
        <f>IF(ROSTER!B$16="","",ROSTER!B$16)</f>
        <v/>
      </c>
      <c r="C3087" s="572" t="str">
        <f>IF(ROSTER!C$16="","",ROSTER!C$16)</f>
        <v/>
      </c>
      <c r="D3087" s="573"/>
      <c r="E3087" s="574"/>
      <c r="F3087" s="576">
        <f>IF(E3087="y",1,IF(E3087="S",1,0))</f>
        <v>0</v>
      </c>
      <c r="G3087" s="582">
        <f>IF(E3087="S",1,0)</f>
        <v>0</v>
      </c>
      <c r="H3087" s="578"/>
      <c r="I3087" s="543"/>
      <c r="J3087" s="542"/>
      <c r="K3087" s="580"/>
      <c r="L3087" s="584"/>
      <c r="M3087" s="585"/>
      <c r="N3087" s="588">
        <f>L3087+J3087</f>
        <v>0</v>
      </c>
      <c r="O3087" s="589"/>
      <c r="P3087" s="542"/>
      <c r="Q3087" s="580"/>
      <c r="R3087" s="584"/>
      <c r="S3087" s="585"/>
      <c r="T3087" s="588">
        <f>R3087-P3087</f>
        <v>0</v>
      </c>
      <c r="U3087" s="589"/>
      <c r="V3087" s="310"/>
      <c r="W3087" s="310"/>
      <c r="X3087" s="578"/>
      <c r="Y3087" s="543"/>
      <c r="Z3087" s="542"/>
      <c r="AA3087" s="543"/>
      <c r="AB3087" s="542"/>
      <c r="AC3087" s="543"/>
      <c r="AD3087" s="542"/>
      <c r="AE3087" s="580"/>
      <c r="AF3087" s="584"/>
      <c r="AG3087" s="585"/>
      <c r="AH3087" s="595">
        <f>IF(AD3087=0,0,(AF3087/AD3087)*100)</f>
        <v>0</v>
      </c>
      <c r="AI3087" s="596"/>
      <c r="AJ3087" s="542"/>
      <c r="AK3087" s="580"/>
      <c r="AL3087" s="584"/>
      <c r="AM3087" s="585"/>
      <c r="AN3087" s="595">
        <f>IF(AJ3087=0,0,(AL3087/AJ3087)*100)</f>
        <v>0</v>
      </c>
      <c r="AO3087" s="596"/>
      <c r="AP3087" s="542"/>
      <c r="AQ3087" s="580"/>
      <c r="AR3087" s="584"/>
      <c r="AS3087" s="585"/>
      <c r="AT3087" s="595">
        <f>IF(AP3087=0,0,(AR3087/AP3087)*100)</f>
        <v>0</v>
      </c>
      <c r="AU3087" s="596"/>
      <c r="AV3087" s="599">
        <f>AD3087+AJ3087+AP3087</f>
        <v>0</v>
      </c>
      <c r="AW3087" s="600"/>
      <c r="AX3087" s="630">
        <f>AF3087+AL3087+AR3087</f>
        <v>0</v>
      </c>
      <c r="AY3087" s="631"/>
      <c r="AZ3087" s="595">
        <f>IF(AV3087=0,0,(AX3087/AV3087)*100)</f>
        <v>0</v>
      </c>
      <c r="BA3087" s="596"/>
      <c r="BB3087" s="542"/>
      <c r="BC3087" s="580"/>
      <c r="BD3087" s="584"/>
      <c r="BE3087" s="585"/>
      <c r="BF3087" s="595">
        <f>IF(BB3087=0,0,(BD3087/BB3087)*100)</f>
        <v>0</v>
      </c>
      <c r="BG3087" s="596"/>
      <c r="BH3087" s="599">
        <f>AV3087+BB3087</f>
        <v>0</v>
      </c>
      <c r="BI3087" s="600"/>
      <c r="BJ3087" s="630">
        <f>AX3087+BD3087</f>
        <v>0</v>
      </c>
      <c r="BK3087" s="631"/>
      <c r="BL3087" s="595">
        <f>IF(BH3087=0,0,(BJ3087/BH3087)*100)</f>
        <v>0</v>
      </c>
      <c r="BM3087" s="596"/>
      <c r="BN3087" s="656">
        <f>(AF3087*2)+(AL3087*2)+(AR3087*3)+BD3087</f>
        <v>0</v>
      </c>
      <c r="BO3087" s="657"/>
      <c r="BP3087" s="658"/>
      <c r="BQ3087" s="676">
        <f t="shared" ref="BQ3087" si="2916">IF(BS3087=0,0,50*BR3087/BS3087)</f>
        <v>0</v>
      </c>
      <c r="BR3087" s="662">
        <f>(BN3087*BU$11)+(N3087*BU$12)+(Z3087*BU$13)+(R3087*BU$14)+(X3087*BU$15)+(AB3087*BU$16)</f>
        <v>0</v>
      </c>
      <c r="BS3087" s="662">
        <f>((BB3087-BD3087)*BU$18)+((AV3087-AX3087)*BU$17)+(H3087*BU$19)+(P3087*BU$20)</f>
        <v>0</v>
      </c>
      <c r="BT3087" s="19" t="s">
        <v>83</v>
      </c>
      <c r="BU3087" s="277">
        <f>IF(BQ3074="B",'VALUE POINTS'!L$18,IF('GAME STATS'!BQ3074="C",'VALUE POINTS'!M$18,'VALUE POINTS'!K$18))</f>
        <v>2</v>
      </c>
      <c r="BV3087" s="278"/>
    </row>
    <row r="3088" spans="1:74" ht="21.75" hidden="1" customHeight="1" x14ac:dyDescent="0.35">
      <c r="A3088" s="95"/>
      <c r="B3088" s="571"/>
      <c r="C3088" s="642" t="str">
        <f>IF(ROSTER!D$16="","",ROSTER!D$16)</f>
        <v/>
      </c>
      <c r="D3088" s="643"/>
      <c r="E3088" s="575"/>
      <c r="F3088" s="577"/>
      <c r="G3088" s="583"/>
      <c r="H3088" s="579"/>
      <c r="I3088" s="545"/>
      <c r="J3088" s="544"/>
      <c r="K3088" s="581"/>
      <c r="L3088" s="586"/>
      <c r="M3088" s="587"/>
      <c r="N3088" s="592" t="s">
        <v>16</v>
      </c>
      <c r="O3088" s="603"/>
      <c r="P3088" s="544"/>
      <c r="Q3088" s="581"/>
      <c r="R3088" s="586"/>
      <c r="S3088" s="587"/>
      <c r="T3088" s="592" t="s">
        <v>16</v>
      </c>
      <c r="U3088" s="603"/>
      <c r="V3088" s="311"/>
      <c r="W3088" s="311"/>
      <c r="X3088" s="579"/>
      <c r="Y3088" s="545"/>
      <c r="Z3088" s="544"/>
      <c r="AA3088" s="545"/>
      <c r="AB3088" s="544"/>
      <c r="AC3088" s="545"/>
      <c r="AD3088" s="544"/>
      <c r="AE3088" s="581"/>
      <c r="AF3088" s="586"/>
      <c r="AG3088" s="587"/>
      <c r="AH3088" s="626"/>
      <c r="AI3088" s="627"/>
      <c r="AJ3088" s="544"/>
      <c r="AK3088" s="581"/>
      <c r="AL3088" s="586"/>
      <c r="AM3088" s="587"/>
      <c r="AN3088" s="626"/>
      <c r="AO3088" s="627"/>
      <c r="AP3088" s="544"/>
      <c r="AQ3088" s="581"/>
      <c r="AR3088" s="586"/>
      <c r="AS3088" s="587"/>
      <c r="AT3088" s="626"/>
      <c r="AU3088" s="627"/>
      <c r="AV3088" s="628"/>
      <c r="AW3088" s="629"/>
      <c r="AX3088" s="632"/>
      <c r="AY3088" s="633"/>
      <c r="AZ3088" s="626"/>
      <c r="BA3088" s="627"/>
      <c r="BB3088" s="544"/>
      <c r="BC3088" s="581"/>
      <c r="BD3088" s="586"/>
      <c r="BE3088" s="587"/>
      <c r="BF3088" s="626"/>
      <c r="BG3088" s="627"/>
      <c r="BH3088" s="628"/>
      <c r="BI3088" s="629"/>
      <c r="BJ3088" s="632"/>
      <c r="BK3088" s="633"/>
      <c r="BL3088" s="626"/>
      <c r="BM3088" s="627"/>
      <c r="BN3088" s="678"/>
      <c r="BO3088" s="679"/>
      <c r="BP3088" s="680"/>
      <c r="BQ3088" s="677"/>
      <c r="BR3088" s="663"/>
      <c r="BS3088" s="663"/>
      <c r="BT3088" s="19" t="s">
        <v>84</v>
      </c>
      <c r="BU3088" s="277">
        <f>IF(BQ3074="B",'VALUE POINTS'!L$19,IF('GAME STATS'!BQ3074="C",'VALUE POINTS'!M$19,'VALUE POINTS'!K$19))</f>
        <v>2</v>
      </c>
      <c r="BV3088" s="278"/>
    </row>
    <row r="3089" spans="1:74" ht="21.75" hidden="1" customHeight="1" x14ac:dyDescent="0.25">
      <c r="A3089" s="95"/>
      <c r="B3089" s="570" t="str">
        <f>IF(ROSTER!B$18="","",ROSTER!B$18)</f>
        <v/>
      </c>
      <c r="C3089" s="572" t="str">
        <f>IF(ROSTER!C$18="","",ROSTER!C$18)</f>
        <v/>
      </c>
      <c r="D3089" s="573"/>
      <c r="E3089" s="574"/>
      <c r="F3089" s="576">
        <f>IF(E3089="y",1,IF(E3089="S",1,0))</f>
        <v>0</v>
      </c>
      <c r="G3089" s="582">
        <f>IF(E3089="S",1,0)</f>
        <v>0</v>
      </c>
      <c r="H3089" s="578"/>
      <c r="I3089" s="543"/>
      <c r="J3089" s="542"/>
      <c r="K3089" s="580"/>
      <c r="L3089" s="584"/>
      <c r="M3089" s="585"/>
      <c r="N3089" s="588">
        <f>L3089+J3089</f>
        <v>0</v>
      </c>
      <c r="O3089" s="589"/>
      <c r="P3089" s="542"/>
      <c r="Q3089" s="580"/>
      <c r="R3089" s="584"/>
      <c r="S3089" s="585"/>
      <c r="T3089" s="588">
        <f>R3089-P3089</f>
        <v>0</v>
      </c>
      <c r="U3089" s="589"/>
      <c r="V3089" s="310"/>
      <c r="W3089" s="310"/>
      <c r="X3089" s="578"/>
      <c r="Y3089" s="543"/>
      <c r="Z3089" s="542"/>
      <c r="AA3089" s="543"/>
      <c r="AB3089" s="542"/>
      <c r="AC3089" s="543"/>
      <c r="AD3089" s="542"/>
      <c r="AE3089" s="580"/>
      <c r="AF3089" s="584"/>
      <c r="AG3089" s="585"/>
      <c r="AH3089" s="595">
        <f>IF(AD3089=0,0,(AF3089/AD3089)*100)</f>
        <v>0</v>
      </c>
      <c r="AI3089" s="596"/>
      <c r="AJ3089" s="542"/>
      <c r="AK3089" s="580"/>
      <c r="AL3089" s="584"/>
      <c r="AM3089" s="585"/>
      <c r="AN3089" s="595">
        <f>IF(AJ3089=0,0,(AL3089/AJ3089)*100)</f>
        <v>0</v>
      </c>
      <c r="AO3089" s="596"/>
      <c r="AP3089" s="542"/>
      <c r="AQ3089" s="580"/>
      <c r="AR3089" s="584"/>
      <c r="AS3089" s="585"/>
      <c r="AT3089" s="595">
        <f>IF(AP3089=0,0,(AR3089/AP3089)*100)</f>
        <v>0</v>
      </c>
      <c r="AU3089" s="596"/>
      <c r="AV3089" s="599">
        <f>AD3089+AJ3089+AP3089</f>
        <v>0</v>
      </c>
      <c r="AW3089" s="600"/>
      <c r="AX3089" s="630">
        <f>AF3089+AL3089+AR3089</f>
        <v>0</v>
      </c>
      <c r="AY3089" s="631"/>
      <c r="AZ3089" s="595">
        <f>IF(AV3089=0,0,(AX3089/AV3089)*100)</f>
        <v>0</v>
      </c>
      <c r="BA3089" s="596"/>
      <c r="BB3089" s="542"/>
      <c r="BC3089" s="580"/>
      <c r="BD3089" s="584"/>
      <c r="BE3089" s="585"/>
      <c r="BF3089" s="595">
        <f>IF(BB3089=0,0,(BD3089/BB3089)*100)</f>
        <v>0</v>
      </c>
      <c r="BG3089" s="596"/>
      <c r="BH3089" s="599">
        <f>AV3089+BB3089</f>
        <v>0</v>
      </c>
      <c r="BI3089" s="600"/>
      <c r="BJ3089" s="630">
        <f>AX3089+BD3089</f>
        <v>0</v>
      </c>
      <c r="BK3089" s="631"/>
      <c r="BL3089" s="595">
        <f>IF(BH3089=0,0,(BJ3089/BH3089)*100)</f>
        <v>0</v>
      </c>
      <c r="BM3089" s="596"/>
      <c r="BN3089" s="656">
        <f>(AF3089*2)+(AL3089*2)+(AR3089*3)+BD3089</f>
        <v>0</v>
      </c>
      <c r="BO3089" s="657"/>
      <c r="BP3089" s="658"/>
      <c r="BQ3089" s="676">
        <f t="shared" ref="BQ3089" si="2917">IF(BS3089=0,0,50*BR3089/BS3089)</f>
        <v>0</v>
      </c>
      <c r="BR3089" s="662">
        <f>(BN3089*BU$11)+(N3089*BU$12)+(Z3089*BU$13)+(R3089*BU$14)+(X3089*BU$15)+(AB3089*BU$16)</f>
        <v>0</v>
      </c>
      <c r="BS3089" s="662">
        <f>((BB3089-BD3089)*BU$18)+((AV3089-AX3089)*BU$17)+(H3089*BU$19)+(P3089*BU$20)</f>
        <v>0</v>
      </c>
      <c r="BT3089" s="15"/>
      <c r="BU3089" s="15"/>
      <c r="BV3089" s="278"/>
    </row>
    <row r="3090" spans="1:74" ht="21.75" hidden="1" customHeight="1" x14ac:dyDescent="0.25">
      <c r="A3090" s="95"/>
      <c r="B3090" s="571"/>
      <c r="C3090" s="642" t="str">
        <f>IF(ROSTER!D$18="","",ROSTER!D$18)</f>
        <v/>
      </c>
      <c r="D3090" s="643"/>
      <c r="E3090" s="575"/>
      <c r="F3090" s="577"/>
      <c r="G3090" s="583"/>
      <c r="H3090" s="579"/>
      <c r="I3090" s="545"/>
      <c r="J3090" s="544"/>
      <c r="K3090" s="581"/>
      <c r="L3090" s="586"/>
      <c r="M3090" s="587"/>
      <c r="N3090" s="592" t="s">
        <v>16</v>
      </c>
      <c r="O3090" s="603"/>
      <c r="P3090" s="544"/>
      <c r="Q3090" s="581"/>
      <c r="R3090" s="586"/>
      <c r="S3090" s="587"/>
      <c r="T3090" s="592" t="s">
        <v>16</v>
      </c>
      <c r="U3090" s="603"/>
      <c r="V3090" s="311"/>
      <c r="W3090" s="311"/>
      <c r="X3090" s="579"/>
      <c r="Y3090" s="545"/>
      <c r="Z3090" s="544"/>
      <c r="AA3090" s="545"/>
      <c r="AB3090" s="544"/>
      <c r="AC3090" s="545"/>
      <c r="AD3090" s="544"/>
      <c r="AE3090" s="581"/>
      <c r="AF3090" s="586"/>
      <c r="AG3090" s="587"/>
      <c r="AH3090" s="626"/>
      <c r="AI3090" s="627"/>
      <c r="AJ3090" s="544"/>
      <c r="AK3090" s="581"/>
      <c r="AL3090" s="586"/>
      <c r="AM3090" s="587"/>
      <c r="AN3090" s="626"/>
      <c r="AO3090" s="627"/>
      <c r="AP3090" s="544"/>
      <c r="AQ3090" s="581"/>
      <c r="AR3090" s="586"/>
      <c r="AS3090" s="587"/>
      <c r="AT3090" s="626"/>
      <c r="AU3090" s="627"/>
      <c r="AV3090" s="628"/>
      <c r="AW3090" s="629"/>
      <c r="AX3090" s="632"/>
      <c r="AY3090" s="633"/>
      <c r="AZ3090" s="626"/>
      <c r="BA3090" s="627"/>
      <c r="BB3090" s="544"/>
      <c r="BC3090" s="581"/>
      <c r="BD3090" s="586"/>
      <c r="BE3090" s="587"/>
      <c r="BF3090" s="626"/>
      <c r="BG3090" s="627"/>
      <c r="BH3090" s="628"/>
      <c r="BI3090" s="629"/>
      <c r="BJ3090" s="632"/>
      <c r="BK3090" s="633"/>
      <c r="BL3090" s="626"/>
      <c r="BM3090" s="627"/>
      <c r="BN3090" s="678"/>
      <c r="BO3090" s="679"/>
      <c r="BP3090" s="680"/>
      <c r="BQ3090" s="677"/>
      <c r="BR3090" s="663"/>
      <c r="BS3090" s="663"/>
      <c r="BT3090" s="15"/>
      <c r="BU3090" s="15"/>
      <c r="BV3090" s="95"/>
    </row>
    <row r="3091" spans="1:74" ht="21.75" hidden="1" customHeight="1" x14ac:dyDescent="0.25">
      <c r="A3091" s="95"/>
      <c r="B3091" s="570" t="str">
        <f>IF(ROSTER!B$20="","",ROSTER!B$20)</f>
        <v/>
      </c>
      <c r="C3091" s="572" t="str">
        <f>IF(ROSTER!C$20="","",ROSTER!C$20)</f>
        <v/>
      </c>
      <c r="D3091" s="573"/>
      <c r="E3091" s="574"/>
      <c r="F3091" s="576">
        <f>IF(E3091="y",1,IF(E3091="S",1,0))</f>
        <v>0</v>
      </c>
      <c r="G3091" s="582">
        <f>IF(E3091="S",1,0)</f>
        <v>0</v>
      </c>
      <c r="H3091" s="578"/>
      <c r="I3091" s="543"/>
      <c r="J3091" s="542"/>
      <c r="K3091" s="580"/>
      <c r="L3091" s="584"/>
      <c r="M3091" s="585"/>
      <c r="N3091" s="588">
        <f>L3091+J3091</f>
        <v>0</v>
      </c>
      <c r="O3091" s="589"/>
      <c r="P3091" s="542"/>
      <c r="Q3091" s="580"/>
      <c r="R3091" s="584"/>
      <c r="S3091" s="585"/>
      <c r="T3091" s="588">
        <f>R3091-P3091</f>
        <v>0</v>
      </c>
      <c r="U3091" s="589"/>
      <c r="V3091" s="310"/>
      <c r="W3091" s="310"/>
      <c r="X3091" s="578"/>
      <c r="Y3091" s="543"/>
      <c r="Z3091" s="542"/>
      <c r="AA3091" s="543"/>
      <c r="AB3091" s="542"/>
      <c r="AC3091" s="543"/>
      <c r="AD3091" s="542"/>
      <c r="AE3091" s="580"/>
      <c r="AF3091" s="584"/>
      <c r="AG3091" s="585"/>
      <c r="AH3091" s="595">
        <f>IF(AD3091=0,0,(AF3091/AD3091)*100)</f>
        <v>0</v>
      </c>
      <c r="AI3091" s="596"/>
      <c r="AJ3091" s="542"/>
      <c r="AK3091" s="580"/>
      <c r="AL3091" s="584"/>
      <c r="AM3091" s="585"/>
      <c r="AN3091" s="595">
        <f>IF(AJ3091=0,0,(AL3091/AJ3091)*100)</f>
        <v>0</v>
      </c>
      <c r="AO3091" s="596"/>
      <c r="AP3091" s="542"/>
      <c r="AQ3091" s="580"/>
      <c r="AR3091" s="584"/>
      <c r="AS3091" s="585"/>
      <c r="AT3091" s="595">
        <f>IF(AP3091=0,0,(AR3091/AP3091)*100)</f>
        <v>0</v>
      </c>
      <c r="AU3091" s="596"/>
      <c r="AV3091" s="599">
        <f>AD3091+AJ3091+AP3091</f>
        <v>0</v>
      </c>
      <c r="AW3091" s="600"/>
      <c r="AX3091" s="630">
        <f>AF3091+AL3091+AR3091</f>
        <v>0</v>
      </c>
      <c r="AY3091" s="631"/>
      <c r="AZ3091" s="595">
        <f>IF(AV3091=0,0,(AX3091/AV3091)*100)</f>
        <v>0</v>
      </c>
      <c r="BA3091" s="596"/>
      <c r="BB3091" s="542"/>
      <c r="BC3091" s="580"/>
      <c r="BD3091" s="584"/>
      <c r="BE3091" s="585"/>
      <c r="BF3091" s="595">
        <f>IF(BB3091=0,0,(BD3091/BB3091)*100)</f>
        <v>0</v>
      </c>
      <c r="BG3091" s="596"/>
      <c r="BH3091" s="599">
        <f>AV3091+BB3091</f>
        <v>0</v>
      </c>
      <c r="BI3091" s="600"/>
      <c r="BJ3091" s="630">
        <f>AX3091+BD3091</f>
        <v>0</v>
      </c>
      <c r="BK3091" s="631"/>
      <c r="BL3091" s="595">
        <f>IF(BH3091=0,0,(BJ3091/BH3091)*100)</f>
        <v>0</v>
      </c>
      <c r="BM3091" s="596"/>
      <c r="BN3091" s="656">
        <f>(AF3091*2)+(AL3091*2)+(AR3091*3)+BD3091</f>
        <v>0</v>
      </c>
      <c r="BO3091" s="657"/>
      <c r="BP3091" s="658"/>
      <c r="BQ3091" s="676">
        <f t="shared" ref="BQ3091" si="2918">IF(BS3091=0,0,50*BR3091/BS3091)</f>
        <v>0</v>
      </c>
      <c r="BR3091" s="662">
        <f>(BN3091*BU$11)+(N3091*BU$12)+(Z3091*BU$13)+(R3091*BU$14)+(X3091*BU$15)+(AB3091*BU$16)</f>
        <v>0</v>
      </c>
      <c r="BS3091" s="662">
        <f>((BB3091-BD3091)*BU$18)+((AV3091-AX3091)*BU$17)+(H3091*BU$19)+(P3091*BU$20)</f>
        <v>0</v>
      </c>
      <c r="BT3091" s="15"/>
      <c r="BU3091" s="15"/>
      <c r="BV3091" s="95"/>
    </row>
    <row r="3092" spans="1:74" ht="21.75" hidden="1" customHeight="1" x14ac:dyDescent="0.25">
      <c r="A3092" s="95"/>
      <c r="B3092" s="571"/>
      <c r="C3092" s="642" t="str">
        <f>IF(ROSTER!D$20="","",ROSTER!D$20)</f>
        <v/>
      </c>
      <c r="D3092" s="643"/>
      <c r="E3092" s="575"/>
      <c r="F3092" s="577"/>
      <c r="G3092" s="583"/>
      <c r="H3092" s="579"/>
      <c r="I3092" s="545"/>
      <c r="J3092" s="544"/>
      <c r="K3092" s="581"/>
      <c r="L3092" s="586"/>
      <c r="M3092" s="587"/>
      <c r="N3092" s="592" t="s">
        <v>16</v>
      </c>
      <c r="O3092" s="603"/>
      <c r="P3092" s="544"/>
      <c r="Q3092" s="581"/>
      <c r="R3092" s="586"/>
      <c r="S3092" s="587"/>
      <c r="T3092" s="592" t="s">
        <v>16</v>
      </c>
      <c r="U3092" s="603"/>
      <c r="V3092" s="311"/>
      <c r="W3092" s="311"/>
      <c r="X3092" s="579"/>
      <c r="Y3092" s="545"/>
      <c r="Z3092" s="544"/>
      <c r="AA3092" s="545"/>
      <c r="AB3092" s="544"/>
      <c r="AC3092" s="545"/>
      <c r="AD3092" s="544"/>
      <c r="AE3092" s="581"/>
      <c r="AF3092" s="586"/>
      <c r="AG3092" s="587"/>
      <c r="AH3092" s="626"/>
      <c r="AI3092" s="627"/>
      <c r="AJ3092" s="544"/>
      <c r="AK3092" s="581"/>
      <c r="AL3092" s="586"/>
      <c r="AM3092" s="587"/>
      <c r="AN3092" s="626"/>
      <c r="AO3092" s="627"/>
      <c r="AP3092" s="544"/>
      <c r="AQ3092" s="581"/>
      <c r="AR3092" s="586"/>
      <c r="AS3092" s="587"/>
      <c r="AT3092" s="626"/>
      <c r="AU3092" s="627"/>
      <c r="AV3092" s="628"/>
      <c r="AW3092" s="629"/>
      <c r="AX3092" s="632"/>
      <c r="AY3092" s="633"/>
      <c r="AZ3092" s="626"/>
      <c r="BA3092" s="627"/>
      <c r="BB3092" s="544"/>
      <c r="BC3092" s="581"/>
      <c r="BD3092" s="586"/>
      <c r="BE3092" s="587"/>
      <c r="BF3092" s="626"/>
      <c r="BG3092" s="627"/>
      <c r="BH3092" s="628"/>
      <c r="BI3092" s="629"/>
      <c r="BJ3092" s="632"/>
      <c r="BK3092" s="633"/>
      <c r="BL3092" s="626"/>
      <c r="BM3092" s="627"/>
      <c r="BN3092" s="678"/>
      <c r="BO3092" s="679"/>
      <c r="BP3092" s="680"/>
      <c r="BQ3092" s="677"/>
      <c r="BR3092" s="663"/>
      <c r="BS3092" s="663"/>
      <c r="BT3092" s="15"/>
      <c r="BU3092" s="15"/>
      <c r="BV3092" s="95"/>
    </row>
    <row r="3093" spans="1:74" ht="21.75" hidden="1" customHeight="1" x14ac:dyDescent="0.25">
      <c r="A3093" s="95"/>
      <c r="B3093" s="570" t="str">
        <f>IF(ROSTER!B$22="","",ROSTER!B$22)</f>
        <v/>
      </c>
      <c r="C3093" s="572" t="str">
        <f>IF(ROSTER!C$22="","",ROSTER!C$22)</f>
        <v/>
      </c>
      <c r="D3093" s="573"/>
      <c r="E3093" s="574"/>
      <c r="F3093" s="576">
        <f>IF(E3093="y",1,IF(E3093="S",1,0))</f>
        <v>0</v>
      </c>
      <c r="G3093" s="582">
        <f>IF(E3093="S",1,0)</f>
        <v>0</v>
      </c>
      <c r="H3093" s="578"/>
      <c r="I3093" s="543"/>
      <c r="J3093" s="542"/>
      <c r="K3093" s="580"/>
      <c r="L3093" s="584"/>
      <c r="M3093" s="585"/>
      <c r="N3093" s="588">
        <f>L3093+J3093</f>
        <v>0</v>
      </c>
      <c r="O3093" s="589"/>
      <c r="P3093" s="542"/>
      <c r="Q3093" s="580"/>
      <c r="R3093" s="584"/>
      <c r="S3093" s="585"/>
      <c r="T3093" s="588">
        <f>R3093-P3093</f>
        <v>0</v>
      </c>
      <c r="U3093" s="589"/>
      <c r="V3093" s="310"/>
      <c r="W3093" s="310"/>
      <c r="X3093" s="578"/>
      <c r="Y3093" s="543"/>
      <c r="Z3093" s="542"/>
      <c r="AA3093" s="543"/>
      <c r="AB3093" s="542"/>
      <c r="AC3093" s="543"/>
      <c r="AD3093" s="542"/>
      <c r="AE3093" s="580"/>
      <c r="AF3093" s="584"/>
      <c r="AG3093" s="585"/>
      <c r="AH3093" s="595">
        <f>IF(AD3093=0,0,(AF3093/AD3093)*100)</f>
        <v>0</v>
      </c>
      <c r="AI3093" s="596"/>
      <c r="AJ3093" s="542"/>
      <c r="AK3093" s="580"/>
      <c r="AL3093" s="584"/>
      <c r="AM3093" s="585"/>
      <c r="AN3093" s="595">
        <f>IF(AJ3093=0,0,(AL3093/AJ3093)*100)</f>
        <v>0</v>
      </c>
      <c r="AO3093" s="596"/>
      <c r="AP3093" s="542"/>
      <c r="AQ3093" s="580"/>
      <c r="AR3093" s="584"/>
      <c r="AS3093" s="585"/>
      <c r="AT3093" s="595">
        <f>IF(AP3093=0,0,(AR3093/AP3093)*100)</f>
        <v>0</v>
      </c>
      <c r="AU3093" s="596"/>
      <c r="AV3093" s="599">
        <f>AD3093+AJ3093+AP3093</f>
        <v>0</v>
      </c>
      <c r="AW3093" s="600"/>
      <c r="AX3093" s="630">
        <f>AF3093+AL3093+AR3093</f>
        <v>0</v>
      </c>
      <c r="AY3093" s="631"/>
      <c r="AZ3093" s="595">
        <f>IF(AV3093=0,0,(AX3093/AV3093)*100)</f>
        <v>0</v>
      </c>
      <c r="BA3093" s="596"/>
      <c r="BB3093" s="542"/>
      <c r="BC3093" s="580"/>
      <c r="BD3093" s="584"/>
      <c r="BE3093" s="585"/>
      <c r="BF3093" s="595">
        <f>IF(BB3093=0,0,(BD3093/BB3093)*100)</f>
        <v>0</v>
      </c>
      <c r="BG3093" s="596"/>
      <c r="BH3093" s="599">
        <f>AV3093+BB3093</f>
        <v>0</v>
      </c>
      <c r="BI3093" s="600"/>
      <c r="BJ3093" s="630">
        <f>AX3093+BD3093</f>
        <v>0</v>
      </c>
      <c r="BK3093" s="631"/>
      <c r="BL3093" s="595">
        <f>IF(BH3093=0,0,(BJ3093/BH3093)*100)</f>
        <v>0</v>
      </c>
      <c r="BM3093" s="596"/>
      <c r="BN3093" s="656">
        <f>(AF3093*2)+(AL3093*2)+(AR3093*3)+BD3093</f>
        <v>0</v>
      </c>
      <c r="BO3093" s="657"/>
      <c r="BP3093" s="658"/>
      <c r="BQ3093" s="676">
        <f t="shared" ref="BQ3093" si="2919">IF(BS3093=0,0,50*BR3093/BS3093)</f>
        <v>0</v>
      </c>
      <c r="BR3093" s="662">
        <f>(BN3093*BU$11)+(N3093*BU$12)+(Z3093*BU$13)+(R3093*BU$14)+(X3093*BU$15)+(AB3093*BU$16)</f>
        <v>0</v>
      </c>
      <c r="BS3093" s="662">
        <f>((BB3093-BD3093)*BU$18)+((AV3093-AX3093)*BU$17)+(H3093*BU$19)+(P3093*BU$20)</f>
        <v>0</v>
      </c>
      <c r="BT3093" s="15"/>
      <c r="BU3093" s="15"/>
      <c r="BV3093" s="95"/>
    </row>
    <row r="3094" spans="1:74" ht="21.75" hidden="1" customHeight="1" x14ac:dyDescent="0.25">
      <c r="A3094" s="95"/>
      <c r="B3094" s="571"/>
      <c r="C3094" s="642" t="str">
        <f>IF(ROSTER!D$22="","",ROSTER!D$22)</f>
        <v/>
      </c>
      <c r="D3094" s="643"/>
      <c r="E3094" s="575"/>
      <c r="F3094" s="577"/>
      <c r="G3094" s="583"/>
      <c r="H3094" s="579"/>
      <c r="I3094" s="545"/>
      <c r="J3094" s="544"/>
      <c r="K3094" s="581"/>
      <c r="L3094" s="586"/>
      <c r="M3094" s="587"/>
      <c r="N3094" s="592" t="s">
        <v>16</v>
      </c>
      <c r="O3094" s="603"/>
      <c r="P3094" s="544"/>
      <c r="Q3094" s="581"/>
      <c r="R3094" s="586"/>
      <c r="S3094" s="587"/>
      <c r="T3094" s="592" t="s">
        <v>16</v>
      </c>
      <c r="U3094" s="603"/>
      <c r="V3094" s="311"/>
      <c r="W3094" s="311"/>
      <c r="X3094" s="579"/>
      <c r="Y3094" s="545"/>
      <c r="Z3094" s="544"/>
      <c r="AA3094" s="545"/>
      <c r="AB3094" s="544"/>
      <c r="AC3094" s="545"/>
      <c r="AD3094" s="544"/>
      <c r="AE3094" s="581"/>
      <c r="AF3094" s="586"/>
      <c r="AG3094" s="587"/>
      <c r="AH3094" s="626"/>
      <c r="AI3094" s="627"/>
      <c r="AJ3094" s="544"/>
      <c r="AK3094" s="581"/>
      <c r="AL3094" s="586"/>
      <c r="AM3094" s="587"/>
      <c r="AN3094" s="626"/>
      <c r="AO3094" s="627"/>
      <c r="AP3094" s="544"/>
      <c r="AQ3094" s="581"/>
      <c r="AR3094" s="586"/>
      <c r="AS3094" s="587"/>
      <c r="AT3094" s="626"/>
      <c r="AU3094" s="627"/>
      <c r="AV3094" s="628"/>
      <c r="AW3094" s="629"/>
      <c r="AX3094" s="632"/>
      <c r="AY3094" s="633"/>
      <c r="AZ3094" s="626"/>
      <c r="BA3094" s="627"/>
      <c r="BB3094" s="544"/>
      <c r="BC3094" s="581"/>
      <c r="BD3094" s="586"/>
      <c r="BE3094" s="587"/>
      <c r="BF3094" s="626"/>
      <c r="BG3094" s="627"/>
      <c r="BH3094" s="628"/>
      <c r="BI3094" s="629"/>
      <c r="BJ3094" s="632"/>
      <c r="BK3094" s="633"/>
      <c r="BL3094" s="626"/>
      <c r="BM3094" s="627"/>
      <c r="BN3094" s="678"/>
      <c r="BO3094" s="679"/>
      <c r="BP3094" s="680"/>
      <c r="BQ3094" s="677"/>
      <c r="BR3094" s="663"/>
      <c r="BS3094" s="663"/>
      <c r="BT3094" s="15"/>
      <c r="BU3094" s="15"/>
      <c r="BV3094" s="95"/>
    </row>
    <row r="3095" spans="1:74" ht="21.75" hidden="1" customHeight="1" x14ac:dyDescent="0.25">
      <c r="A3095" s="95"/>
      <c r="B3095" s="570" t="str">
        <f>IF(ROSTER!B$24="","",ROSTER!B$24)</f>
        <v/>
      </c>
      <c r="C3095" s="572" t="str">
        <f>IF(ROSTER!C$24="","",ROSTER!C$24)</f>
        <v/>
      </c>
      <c r="D3095" s="573"/>
      <c r="E3095" s="574"/>
      <c r="F3095" s="576">
        <f>IF(E3095="y",1,IF(E3095="S",1,0))</f>
        <v>0</v>
      </c>
      <c r="G3095" s="582">
        <f>IF(E3095="S",1,0)</f>
        <v>0</v>
      </c>
      <c r="H3095" s="578"/>
      <c r="I3095" s="543"/>
      <c r="J3095" s="542"/>
      <c r="K3095" s="580"/>
      <c r="L3095" s="584"/>
      <c r="M3095" s="585"/>
      <c r="N3095" s="588">
        <f>L3095+J3095</f>
        <v>0</v>
      </c>
      <c r="O3095" s="589"/>
      <c r="P3095" s="542"/>
      <c r="Q3095" s="580"/>
      <c r="R3095" s="584"/>
      <c r="S3095" s="585"/>
      <c r="T3095" s="588">
        <f>R3095-P3095</f>
        <v>0</v>
      </c>
      <c r="U3095" s="589"/>
      <c r="V3095" s="310"/>
      <c r="W3095" s="310"/>
      <c r="X3095" s="578"/>
      <c r="Y3095" s="543"/>
      <c r="Z3095" s="542"/>
      <c r="AA3095" s="543"/>
      <c r="AB3095" s="542"/>
      <c r="AC3095" s="543"/>
      <c r="AD3095" s="542"/>
      <c r="AE3095" s="580"/>
      <c r="AF3095" s="584"/>
      <c r="AG3095" s="585"/>
      <c r="AH3095" s="595">
        <f>IF(AD3095=0,0,(AF3095/AD3095)*100)</f>
        <v>0</v>
      </c>
      <c r="AI3095" s="596"/>
      <c r="AJ3095" s="542"/>
      <c r="AK3095" s="580"/>
      <c r="AL3095" s="584"/>
      <c r="AM3095" s="585"/>
      <c r="AN3095" s="595">
        <f>IF(AJ3095=0,0,(AL3095/AJ3095)*100)</f>
        <v>0</v>
      </c>
      <c r="AO3095" s="596"/>
      <c r="AP3095" s="542"/>
      <c r="AQ3095" s="580"/>
      <c r="AR3095" s="584"/>
      <c r="AS3095" s="585"/>
      <c r="AT3095" s="595">
        <f>IF(AP3095=0,0,(AR3095/AP3095)*100)</f>
        <v>0</v>
      </c>
      <c r="AU3095" s="596"/>
      <c r="AV3095" s="599">
        <f>AD3095+AJ3095+AP3095</f>
        <v>0</v>
      </c>
      <c r="AW3095" s="600"/>
      <c r="AX3095" s="630">
        <f>AF3095+AL3095+AR3095</f>
        <v>0</v>
      </c>
      <c r="AY3095" s="631"/>
      <c r="AZ3095" s="595">
        <f>IF(AV3095=0,0,(AX3095/AV3095)*100)</f>
        <v>0</v>
      </c>
      <c r="BA3095" s="596"/>
      <c r="BB3095" s="542"/>
      <c r="BC3095" s="580"/>
      <c r="BD3095" s="584"/>
      <c r="BE3095" s="585"/>
      <c r="BF3095" s="595">
        <f>IF(BB3095=0,0,(BD3095/BB3095)*100)</f>
        <v>0</v>
      </c>
      <c r="BG3095" s="596"/>
      <c r="BH3095" s="599">
        <f>AV3095+BB3095</f>
        <v>0</v>
      </c>
      <c r="BI3095" s="600"/>
      <c r="BJ3095" s="630">
        <f>AX3095+BD3095</f>
        <v>0</v>
      </c>
      <c r="BK3095" s="631"/>
      <c r="BL3095" s="595">
        <f>IF(BH3095=0,0,(BJ3095/BH3095)*100)</f>
        <v>0</v>
      </c>
      <c r="BM3095" s="596"/>
      <c r="BN3095" s="656">
        <f>(AF3095*2)+(AL3095*2)+(AR3095*3)+BD3095</f>
        <v>0</v>
      </c>
      <c r="BO3095" s="657"/>
      <c r="BP3095" s="658"/>
      <c r="BQ3095" s="676">
        <f t="shared" ref="BQ3095" si="2920">IF(BS3095=0,0,50*BR3095/BS3095)</f>
        <v>0</v>
      </c>
      <c r="BR3095" s="662">
        <f>(BN3095*BU$11)+(N3095*BU$12)+(Z3095*BU$13)+(R3095*BU$14)+(X3095*BU$15)+(AB3095*BU$16)</f>
        <v>0</v>
      </c>
      <c r="BS3095" s="662">
        <f>((BB3095-BD3095)*BU$18)+((AV3095-AX3095)*BU$17)+(H3095*BU$19)+(P3095*BU$20)</f>
        <v>0</v>
      </c>
      <c r="BT3095" s="15"/>
      <c r="BU3095" s="15"/>
      <c r="BV3095" s="95"/>
    </row>
    <row r="3096" spans="1:74" ht="21.75" hidden="1" customHeight="1" x14ac:dyDescent="0.25">
      <c r="A3096" s="95"/>
      <c r="B3096" s="571"/>
      <c r="C3096" s="642" t="str">
        <f>IF(ROSTER!D$24="","",ROSTER!D$24)</f>
        <v/>
      </c>
      <c r="D3096" s="643"/>
      <c r="E3096" s="575"/>
      <c r="F3096" s="577"/>
      <c r="G3096" s="583"/>
      <c r="H3096" s="579"/>
      <c r="I3096" s="545"/>
      <c r="J3096" s="544"/>
      <c r="K3096" s="581"/>
      <c r="L3096" s="586"/>
      <c r="M3096" s="587"/>
      <c r="N3096" s="592" t="s">
        <v>16</v>
      </c>
      <c r="O3096" s="603"/>
      <c r="P3096" s="544"/>
      <c r="Q3096" s="581"/>
      <c r="R3096" s="586"/>
      <c r="S3096" s="587"/>
      <c r="T3096" s="592" t="s">
        <v>16</v>
      </c>
      <c r="U3096" s="603"/>
      <c r="V3096" s="311"/>
      <c r="W3096" s="311"/>
      <c r="X3096" s="579"/>
      <c r="Y3096" s="545"/>
      <c r="Z3096" s="544"/>
      <c r="AA3096" s="545"/>
      <c r="AB3096" s="544"/>
      <c r="AC3096" s="545"/>
      <c r="AD3096" s="544"/>
      <c r="AE3096" s="581"/>
      <c r="AF3096" s="586"/>
      <c r="AG3096" s="587"/>
      <c r="AH3096" s="626"/>
      <c r="AI3096" s="627"/>
      <c r="AJ3096" s="544"/>
      <c r="AK3096" s="581"/>
      <c r="AL3096" s="586"/>
      <c r="AM3096" s="587"/>
      <c r="AN3096" s="626"/>
      <c r="AO3096" s="627"/>
      <c r="AP3096" s="544"/>
      <c r="AQ3096" s="581"/>
      <c r="AR3096" s="586"/>
      <c r="AS3096" s="587"/>
      <c r="AT3096" s="626"/>
      <c r="AU3096" s="627"/>
      <c r="AV3096" s="628"/>
      <c r="AW3096" s="629"/>
      <c r="AX3096" s="632"/>
      <c r="AY3096" s="633"/>
      <c r="AZ3096" s="626"/>
      <c r="BA3096" s="627"/>
      <c r="BB3096" s="544"/>
      <c r="BC3096" s="581"/>
      <c r="BD3096" s="586"/>
      <c r="BE3096" s="587"/>
      <c r="BF3096" s="626"/>
      <c r="BG3096" s="627"/>
      <c r="BH3096" s="628"/>
      <c r="BI3096" s="629"/>
      <c r="BJ3096" s="632"/>
      <c r="BK3096" s="633"/>
      <c r="BL3096" s="626"/>
      <c r="BM3096" s="627"/>
      <c r="BN3096" s="678"/>
      <c r="BO3096" s="679"/>
      <c r="BP3096" s="680"/>
      <c r="BQ3096" s="677"/>
      <c r="BR3096" s="663"/>
      <c r="BS3096" s="663"/>
      <c r="BT3096" s="15"/>
      <c r="BU3096" s="15"/>
      <c r="BV3096" s="95"/>
    </row>
    <row r="3097" spans="1:74" ht="21.75" hidden="1" customHeight="1" x14ac:dyDescent="0.25">
      <c r="A3097" s="95"/>
      <c r="B3097" s="570" t="str">
        <f>IF(ROSTER!B$26="","",ROSTER!B$26)</f>
        <v/>
      </c>
      <c r="C3097" s="572" t="str">
        <f>IF(ROSTER!C$26="","",ROSTER!C$26)</f>
        <v/>
      </c>
      <c r="D3097" s="573"/>
      <c r="E3097" s="574"/>
      <c r="F3097" s="576">
        <f>IF(E3097="y",1,IF(E3097="S",1,0))</f>
        <v>0</v>
      </c>
      <c r="G3097" s="582">
        <f>IF(E3097="S",1,0)</f>
        <v>0</v>
      </c>
      <c r="H3097" s="578"/>
      <c r="I3097" s="543"/>
      <c r="J3097" s="542"/>
      <c r="K3097" s="580"/>
      <c r="L3097" s="584"/>
      <c r="M3097" s="585"/>
      <c r="N3097" s="588">
        <f>L3097+J3097</f>
        <v>0</v>
      </c>
      <c r="O3097" s="589"/>
      <c r="P3097" s="542"/>
      <c r="Q3097" s="580"/>
      <c r="R3097" s="584"/>
      <c r="S3097" s="585"/>
      <c r="T3097" s="588">
        <f>R3097-P3097</f>
        <v>0</v>
      </c>
      <c r="U3097" s="589"/>
      <c r="V3097" s="310"/>
      <c r="W3097" s="310"/>
      <c r="X3097" s="578"/>
      <c r="Y3097" s="543"/>
      <c r="Z3097" s="542"/>
      <c r="AA3097" s="543"/>
      <c r="AB3097" s="542"/>
      <c r="AC3097" s="543"/>
      <c r="AD3097" s="542"/>
      <c r="AE3097" s="580"/>
      <c r="AF3097" s="584"/>
      <c r="AG3097" s="585"/>
      <c r="AH3097" s="595">
        <f>IF(AD3097=0,0,(AF3097/AD3097)*100)</f>
        <v>0</v>
      </c>
      <c r="AI3097" s="596"/>
      <c r="AJ3097" s="542"/>
      <c r="AK3097" s="580"/>
      <c r="AL3097" s="584"/>
      <c r="AM3097" s="585"/>
      <c r="AN3097" s="595">
        <f>IF(AJ3097=0,0,(AL3097/AJ3097)*100)</f>
        <v>0</v>
      </c>
      <c r="AO3097" s="596"/>
      <c r="AP3097" s="542"/>
      <c r="AQ3097" s="580"/>
      <c r="AR3097" s="584"/>
      <c r="AS3097" s="585"/>
      <c r="AT3097" s="595">
        <f>IF(AP3097=0,0,(AR3097/AP3097)*100)</f>
        <v>0</v>
      </c>
      <c r="AU3097" s="596"/>
      <c r="AV3097" s="599">
        <f>AD3097+AJ3097+AP3097</f>
        <v>0</v>
      </c>
      <c r="AW3097" s="600"/>
      <c r="AX3097" s="630">
        <f>AF3097+AL3097+AR3097</f>
        <v>0</v>
      </c>
      <c r="AY3097" s="631"/>
      <c r="AZ3097" s="595">
        <f>IF(AV3097=0,0,(AX3097/AV3097)*100)</f>
        <v>0</v>
      </c>
      <c r="BA3097" s="596"/>
      <c r="BB3097" s="542"/>
      <c r="BC3097" s="580"/>
      <c r="BD3097" s="584"/>
      <c r="BE3097" s="585"/>
      <c r="BF3097" s="595">
        <f>IF(BB3097=0,0,(BD3097/BB3097)*100)</f>
        <v>0</v>
      </c>
      <c r="BG3097" s="596"/>
      <c r="BH3097" s="599">
        <f>AV3097+BB3097</f>
        <v>0</v>
      </c>
      <c r="BI3097" s="600"/>
      <c r="BJ3097" s="630">
        <f>AX3097+BD3097</f>
        <v>0</v>
      </c>
      <c r="BK3097" s="631"/>
      <c r="BL3097" s="595">
        <f>IF(BH3097=0,0,(BJ3097/BH3097)*100)</f>
        <v>0</v>
      </c>
      <c r="BM3097" s="596"/>
      <c r="BN3097" s="656">
        <f>(AF3097*2)+(AL3097*2)+(AR3097*3)+BD3097</f>
        <v>0</v>
      </c>
      <c r="BO3097" s="657"/>
      <c r="BP3097" s="658"/>
      <c r="BQ3097" s="676">
        <f t="shared" ref="BQ3097" si="2921">IF(BS3097=0,0,50*BR3097/BS3097)</f>
        <v>0</v>
      </c>
      <c r="BR3097" s="662">
        <f>(BN3097*BU$11)+(N3097*BU$12)+(Z3097*BU$13)+(R3097*BU$14)+(X3097*BU$15)+(AB3097*BU$16)</f>
        <v>0</v>
      </c>
      <c r="BS3097" s="662">
        <f>((BB3097-BD3097)*BU$18)+((AV3097-AX3097)*BU$17)+(H3097*BU$19)+(P3097*BU$20)</f>
        <v>0</v>
      </c>
      <c r="BT3097" s="15"/>
      <c r="BU3097" s="15"/>
      <c r="BV3097" s="95"/>
    </row>
    <row r="3098" spans="1:74" ht="21.75" hidden="1" customHeight="1" x14ac:dyDescent="0.25">
      <c r="A3098" s="95"/>
      <c r="B3098" s="571"/>
      <c r="C3098" s="642" t="str">
        <f>IF(ROSTER!D$26="","",ROSTER!D$26)</f>
        <v/>
      </c>
      <c r="D3098" s="643"/>
      <c r="E3098" s="575"/>
      <c r="F3098" s="577"/>
      <c r="G3098" s="583"/>
      <c r="H3098" s="579"/>
      <c r="I3098" s="545"/>
      <c r="J3098" s="544"/>
      <c r="K3098" s="581"/>
      <c r="L3098" s="586"/>
      <c r="M3098" s="587"/>
      <c r="N3098" s="592" t="s">
        <v>16</v>
      </c>
      <c r="O3098" s="603"/>
      <c r="P3098" s="544"/>
      <c r="Q3098" s="581"/>
      <c r="R3098" s="586"/>
      <c r="S3098" s="587"/>
      <c r="T3098" s="592" t="s">
        <v>16</v>
      </c>
      <c r="U3098" s="603"/>
      <c r="V3098" s="311"/>
      <c r="W3098" s="311"/>
      <c r="X3098" s="579"/>
      <c r="Y3098" s="545"/>
      <c r="Z3098" s="544"/>
      <c r="AA3098" s="545"/>
      <c r="AB3098" s="544"/>
      <c r="AC3098" s="545"/>
      <c r="AD3098" s="544"/>
      <c r="AE3098" s="581"/>
      <c r="AF3098" s="586"/>
      <c r="AG3098" s="587"/>
      <c r="AH3098" s="626"/>
      <c r="AI3098" s="627"/>
      <c r="AJ3098" s="544"/>
      <c r="AK3098" s="581"/>
      <c r="AL3098" s="586"/>
      <c r="AM3098" s="587"/>
      <c r="AN3098" s="626"/>
      <c r="AO3098" s="627"/>
      <c r="AP3098" s="544"/>
      <c r="AQ3098" s="581"/>
      <c r="AR3098" s="586"/>
      <c r="AS3098" s="587"/>
      <c r="AT3098" s="626"/>
      <c r="AU3098" s="627"/>
      <c r="AV3098" s="628"/>
      <c r="AW3098" s="629"/>
      <c r="AX3098" s="632"/>
      <c r="AY3098" s="633"/>
      <c r="AZ3098" s="626"/>
      <c r="BA3098" s="627"/>
      <c r="BB3098" s="544"/>
      <c r="BC3098" s="581"/>
      <c r="BD3098" s="586"/>
      <c r="BE3098" s="587"/>
      <c r="BF3098" s="626"/>
      <c r="BG3098" s="627"/>
      <c r="BH3098" s="628"/>
      <c r="BI3098" s="629"/>
      <c r="BJ3098" s="632"/>
      <c r="BK3098" s="633"/>
      <c r="BL3098" s="626"/>
      <c r="BM3098" s="627"/>
      <c r="BN3098" s="678"/>
      <c r="BO3098" s="679"/>
      <c r="BP3098" s="680"/>
      <c r="BQ3098" s="677"/>
      <c r="BR3098" s="663"/>
      <c r="BS3098" s="663"/>
      <c r="BT3098" s="15"/>
      <c r="BU3098" s="15"/>
      <c r="BV3098" s="95"/>
    </row>
    <row r="3099" spans="1:74" ht="21.75" hidden="1" customHeight="1" x14ac:dyDescent="0.25">
      <c r="A3099" s="95"/>
      <c r="B3099" s="570" t="str">
        <f>IF(ROSTER!B$28="","",ROSTER!B$28)</f>
        <v/>
      </c>
      <c r="C3099" s="572" t="str">
        <f>IF(ROSTER!C$28="","",ROSTER!C$28)</f>
        <v/>
      </c>
      <c r="D3099" s="573"/>
      <c r="E3099" s="574"/>
      <c r="F3099" s="576">
        <f>IF(E3099="y",1,IF(E3099="S",1,0))</f>
        <v>0</v>
      </c>
      <c r="G3099" s="582">
        <f>IF(E3099="S",1,0)</f>
        <v>0</v>
      </c>
      <c r="H3099" s="578"/>
      <c r="I3099" s="543"/>
      <c r="J3099" s="542"/>
      <c r="K3099" s="580"/>
      <c r="L3099" s="584"/>
      <c r="M3099" s="585"/>
      <c r="N3099" s="588">
        <f>L3099+J3099</f>
        <v>0</v>
      </c>
      <c r="O3099" s="589"/>
      <c r="P3099" s="542"/>
      <c r="Q3099" s="580"/>
      <c r="R3099" s="584"/>
      <c r="S3099" s="585"/>
      <c r="T3099" s="588">
        <f>R3099-P3099</f>
        <v>0</v>
      </c>
      <c r="U3099" s="589"/>
      <c r="V3099" s="310"/>
      <c r="W3099" s="310"/>
      <c r="X3099" s="578"/>
      <c r="Y3099" s="543"/>
      <c r="Z3099" s="542"/>
      <c r="AA3099" s="543"/>
      <c r="AB3099" s="542"/>
      <c r="AC3099" s="543"/>
      <c r="AD3099" s="542"/>
      <c r="AE3099" s="580"/>
      <c r="AF3099" s="584"/>
      <c r="AG3099" s="585"/>
      <c r="AH3099" s="595">
        <f>IF(AD3099=0,0,(AF3099/AD3099)*100)</f>
        <v>0</v>
      </c>
      <c r="AI3099" s="596"/>
      <c r="AJ3099" s="542"/>
      <c r="AK3099" s="580"/>
      <c r="AL3099" s="584"/>
      <c r="AM3099" s="585"/>
      <c r="AN3099" s="595">
        <f>IF(AJ3099=0,0,(AL3099/AJ3099)*100)</f>
        <v>0</v>
      </c>
      <c r="AO3099" s="596"/>
      <c r="AP3099" s="542"/>
      <c r="AQ3099" s="580"/>
      <c r="AR3099" s="584"/>
      <c r="AS3099" s="585"/>
      <c r="AT3099" s="595">
        <f>IF(AP3099=0,0,(AR3099/AP3099)*100)</f>
        <v>0</v>
      </c>
      <c r="AU3099" s="596"/>
      <c r="AV3099" s="599">
        <f>AD3099+AJ3099+AP3099</f>
        <v>0</v>
      </c>
      <c r="AW3099" s="600"/>
      <c r="AX3099" s="630">
        <f>AF3099+AL3099+AR3099</f>
        <v>0</v>
      </c>
      <c r="AY3099" s="631"/>
      <c r="AZ3099" s="595">
        <f>IF(AV3099=0,0,(AX3099/AV3099)*100)</f>
        <v>0</v>
      </c>
      <c r="BA3099" s="596"/>
      <c r="BB3099" s="542"/>
      <c r="BC3099" s="580"/>
      <c r="BD3099" s="584"/>
      <c r="BE3099" s="585"/>
      <c r="BF3099" s="595">
        <f>IF(BB3099=0,0,(BD3099/BB3099)*100)</f>
        <v>0</v>
      </c>
      <c r="BG3099" s="596"/>
      <c r="BH3099" s="599">
        <f>AV3099+BB3099</f>
        <v>0</v>
      </c>
      <c r="BI3099" s="600"/>
      <c r="BJ3099" s="630">
        <f>AX3099+BD3099</f>
        <v>0</v>
      </c>
      <c r="BK3099" s="631"/>
      <c r="BL3099" s="595">
        <f>IF(BH3099=0,0,(BJ3099/BH3099)*100)</f>
        <v>0</v>
      </c>
      <c r="BM3099" s="596"/>
      <c r="BN3099" s="656">
        <f>(AF3099*2)+(AL3099*2)+(AR3099*3)+BD3099</f>
        <v>0</v>
      </c>
      <c r="BO3099" s="657"/>
      <c r="BP3099" s="658"/>
      <c r="BQ3099" s="676">
        <f t="shared" ref="BQ3099" si="2922">IF(BS3099=0,0,50*BR3099/BS3099)</f>
        <v>0</v>
      </c>
      <c r="BR3099" s="662">
        <f>(BN3099*BU$11)+(N3099*BU$12)+(Z3099*BU$13)+(R3099*BU$14)+(X3099*BU$15)+(AB3099*BU$16)</f>
        <v>0</v>
      </c>
      <c r="BS3099" s="662">
        <f>((BB3099-BD3099)*BU$18)+((AV3099-AX3099)*BU$17)+(H3099*BU$19)+(P3099*BU$20)</f>
        <v>0</v>
      </c>
      <c r="BT3099" s="15"/>
      <c r="BU3099" s="15"/>
      <c r="BV3099" s="95"/>
    </row>
    <row r="3100" spans="1:74" ht="21.75" hidden="1" customHeight="1" x14ac:dyDescent="0.25">
      <c r="A3100" s="95"/>
      <c r="B3100" s="571"/>
      <c r="C3100" s="642" t="str">
        <f>IF(ROSTER!D$28="","",ROSTER!D$28)</f>
        <v/>
      </c>
      <c r="D3100" s="643"/>
      <c r="E3100" s="575"/>
      <c r="F3100" s="577"/>
      <c r="G3100" s="583"/>
      <c r="H3100" s="579"/>
      <c r="I3100" s="545"/>
      <c r="J3100" s="544"/>
      <c r="K3100" s="581"/>
      <c r="L3100" s="586"/>
      <c r="M3100" s="587"/>
      <c r="N3100" s="592" t="s">
        <v>16</v>
      </c>
      <c r="O3100" s="603"/>
      <c r="P3100" s="544"/>
      <c r="Q3100" s="581"/>
      <c r="R3100" s="586"/>
      <c r="S3100" s="587"/>
      <c r="T3100" s="592" t="s">
        <v>16</v>
      </c>
      <c r="U3100" s="603"/>
      <c r="V3100" s="311"/>
      <c r="W3100" s="311"/>
      <c r="X3100" s="579"/>
      <c r="Y3100" s="545"/>
      <c r="Z3100" s="544"/>
      <c r="AA3100" s="545"/>
      <c r="AB3100" s="544"/>
      <c r="AC3100" s="545"/>
      <c r="AD3100" s="544"/>
      <c r="AE3100" s="581"/>
      <c r="AF3100" s="586"/>
      <c r="AG3100" s="587"/>
      <c r="AH3100" s="626"/>
      <c r="AI3100" s="627"/>
      <c r="AJ3100" s="544"/>
      <c r="AK3100" s="581"/>
      <c r="AL3100" s="586"/>
      <c r="AM3100" s="587"/>
      <c r="AN3100" s="626"/>
      <c r="AO3100" s="627"/>
      <c r="AP3100" s="544"/>
      <c r="AQ3100" s="581"/>
      <c r="AR3100" s="586"/>
      <c r="AS3100" s="587"/>
      <c r="AT3100" s="626"/>
      <c r="AU3100" s="627"/>
      <c r="AV3100" s="628"/>
      <c r="AW3100" s="629"/>
      <c r="AX3100" s="632"/>
      <c r="AY3100" s="633"/>
      <c r="AZ3100" s="626"/>
      <c r="BA3100" s="627"/>
      <c r="BB3100" s="544"/>
      <c r="BC3100" s="581"/>
      <c r="BD3100" s="586"/>
      <c r="BE3100" s="587"/>
      <c r="BF3100" s="626"/>
      <c r="BG3100" s="627"/>
      <c r="BH3100" s="628"/>
      <c r="BI3100" s="629"/>
      <c r="BJ3100" s="632"/>
      <c r="BK3100" s="633"/>
      <c r="BL3100" s="626"/>
      <c r="BM3100" s="627"/>
      <c r="BN3100" s="678"/>
      <c r="BO3100" s="679"/>
      <c r="BP3100" s="680"/>
      <c r="BQ3100" s="677"/>
      <c r="BR3100" s="663"/>
      <c r="BS3100" s="663"/>
      <c r="BT3100" s="15"/>
      <c r="BU3100" s="15"/>
      <c r="BV3100" s="95"/>
    </row>
    <row r="3101" spans="1:74" ht="21.75" hidden="1" customHeight="1" x14ac:dyDescent="0.25">
      <c r="A3101" s="95"/>
      <c r="B3101" s="570" t="str">
        <f>IF(ROSTER!B$30="","",ROSTER!B$30)</f>
        <v/>
      </c>
      <c r="C3101" s="572" t="str">
        <f>IF(ROSTER!C$30="","",ROSTER!C$30)</f>
        <v/>
      </c>
      <c r="D3101" s="573"/>
      <c r="E3101" s="574"/>
      <c r="F3101" s="576">
        <f>IF(E3101="y",1,IF(E3101="S",1,0))</f>
        <v>0</v>
      </c>
      <c r="G3101" s="582">
        <f>IF(E3101="S",1,0)</f>
        <v>0</v>
      </c>
      <c r="H3101" s="578"/>
      <c r="I3101" s="543"/>
      <c r="J3101" s="542"/>
      <c r="K3101" s="580"/>
      <c r="L3101" s="584"/>
      <c r="M3101" s="585"/>
      <c r="N3101" s="588">
        <f>L3101+J3101</f>
        <v>0</v>
      </c>
      <c r="O3101" s="589"/>
      <c r="P3101" s="542"/>
      <c r="Q3101" s="580"/>
      <c r="R3101" s="584"/>
      <c r="S3101" s="585"/>
      <c r="T3101" s="588">
        <f>R3101-P3101</f>
        <v>0</v>
      </c>
      <c r="U3101" s="589"/>
      <c r="V3101" s="310"/>
      <c r="W3101" s="310"/>
      <c r="X3101" s="578"/>
      <c r="Y3101" s="543"/>
      <c r="Z3101" s="542"/>
      <c r="AA3101" s="543"/>
      <c r="AB3101" s="542"/>
      <c r="AC3101" s="543"/>
      <c r="AD3101" s="542"/>
      <c r="AE3101" s="580"/>
      <c r="AF3101" s="584"/>
      <c r="AG3101" s="585"/>
      <c r="AH3101" s="595">
        <f>IF(AD3101=0,0,(AF3101/AD3101)*100)</f>
        <v>0</v>
      </c>
      <c r="AI3101" s="596"/>
      <c r="AJ3101" s="542"/>
      <c r="AK3101" s="580"/>
      <c r="AL3101" s="584"/>
      <c r="AM3101" s="585"/>
      <c r="AN3101" s="595">
        <f>IF(AJ3101=0,0,(AL3101/AJ3101)*100)</f>
        <v>0</v>
      </c>
      <c r="AO3101" s="596"/>
      <c r="AP3101" s="542"/>
      <c r="AQ3101" s="580"/>
      <c r="AR3101" s="584"/>
      <c r="AS3101" s="585"/>
      <c r="AT3101" s="595">
        <f>IF(AP3101=0,0,(AR3101/AP3101)*100)</f>
        <v>0</v>
      </c>
      <c r="AU3101" s="596"/>
      <c r="AV3101" s="599">
        <f>AD3101+AJ3101+AP3101</f>
        <v>0</v>
      </c>
      <c r="AW3101" s="600"/>
      <c r="AX3101" s="630">
        <f>AF3101+AL3101+AR3101</f>
        <v>0</v>
      </c>
      <c r="AY3101" s="631"/>
      <c r="AZ3101" s="595">
        <f>IF(AV3101=0,0,(AX3101/AV3101)*100)</f>
        <v>0</v>
      </c>
      <c r="BA3101" s="596"/>
      <c r="BB3101" s="542"/>
      <c r="BC3101" s="580"/>
      <c r="BD3101" s="584"/>
      <c r="BE3101" s="585"/>
      <c r="BF3101" s="595">
        <f>IF(BB3101=0,0,(BD3101/BB3101)*100)</f>
        <v>0</v>
      </c>
      <c r="BG3101" s="596"/>
      <c r="BH3101" s="599">
        <f>AV3101+BB3101</f>
        <v>0</v>
      </c>
      <c r="BI3101" s="600"/>
      <c r="BJ3101" s="630">
        <f>AX3101+BD3101</f>
        <v>0</v>
      </c>
      <c r="BK3101" s="631"/>
      <c r="BL3101" s="595">
        <f>IF(BH3101=0,0,(BJ3101/BH3101)*100)</f>
        <v>0</v>
      </c>
      <c r="BM3101" s="596"/>
      <c r="BN3101" s="656">
        <f>(AF3101*2)+(AL3101*2)+(AR3101*3)+BD3101</f>
        <v>0</v>
      </c>
      <c r="BO3101" s="657"/>
      <c r="BP3101" s="658"/>
      <c r="BQ3101" s="676">
        <f t="shared" ref="BQ3101" si="2923">IF(BS3101=0,0,50*BR3101/BS3101)</f>
        <v>0</v>
      </c>
      <c r="BR3101" s="662">
        <f>(BN3101*BU$11)+(N3101*BU$12)+(Z3101*BU$13)+(R3101*BU$14)+(X3101*BU$15)+(AB3101*BU$16)</f>
        <v>0</v>
      </c>
      <c r="BS3101" s="662">
        <f>((BB3101-BD3101)*BU$18)+((AV3101-AX3101)*BU$17)+(H3101*BU$19)+(P3101*BU$20)</f>
        <v>0</v>
      </c>
      <c r="BT3101" s="15"/>
      <c r="BU3101" s="15"/>
      <c r="BV3101" s="95"/>
    </row>
    <row r="3102" spans="1:74" ht="21.75" hidden="1" customHeight="1" x14ac:dyDescent="0.25">
      <c r="A3102" s="95"/>
      <c r="B3102" s="571"/>
      <c r="C3102" s="642" t="str">
        <f>IF(ROSTER!D$30="","",ROSTER!D$30)</f>
        <v/>
      </c>
      <c r="D3102" s="643"/>
      <c r="E3102" s="575"/>
      <c r="F3102" s="577"/>
      <c r="G3102" s="583"/>
      <c r="H3102" s="579"/>
      <c r="I3102" s="545"/>
      <c r="J3102" s="544"/>
      <c r="K3102" s="581"/>
      <c r="L3102" s="586"/>
      <c r="M3102" s="587"/>
      <c r="N3102" s="592" t="s">
        <v>16</v>
      </c>
      <c r="O3102" s="603"/>
      <c r="P3102" s="544"/>
      <c r="Q3102" s="581"/>
      <c r="R3102" s="586"/>
      <c r="S3102" s="587"/>
      <c r="T3102" s="592" t="s">
        <v>16</v>
      </c>
      <c r="U3102" s="603"/>
      <c r="V3102" s="311"/>
      <c r="W3102" s="311"/>
      <c r="X3102" s="579"/>
      <c r="Y3102" s="545"/>
      <c r="Z3102" s="544"/>
      <c r="AA3102" s="545"/>
      <c r="AB3102" s="544"/>
      <c r="AC3102" s="545"/>
      <c r="AD3102" s="544"/>
      <c r="AE3102" s="581"/>
      <c r="AF3102" s="586"/>
      <c r="AG3102" s="587"/>
      <c r="AH3102" s="626"/>
      <c r="AI3102" s="627"/>
      <c r="AJ3102" s="544"/>
      <c r="AK3102" s="581"/>
      <c r="AL3102" s="586"/>
      <c r="AM3102" s="587"/>
      <c r="AN3102" s="626"/>
      <c r="AO3102" s="627"/>
      <c r="AP3102" s="544"/>
      <c r="AQ3102" s="581"/>
      <c r="AR3102" s="586"/>
      <c r="AS3102" s="587"/>
      <c r="AT3102" s="626"/>
      <c r="AU3102" s="627"/>
      <c r="AV3102" s="628"/>
      <c r="AW3102" s="629"/>
      <c r="AX3102" s="632"/>
      <c r="AY3102" s="633"/>
      <c r="AZ3102" s="626"/>
      <c r="BA3102" s="627"/>
      <c r="BB3102" s="544"/>
      <c r="BC3102" s="581"/>
      <c r="BD3102" s="586"/>
      <c r="BE3102" s="587"/>
      <c r="BF3102" s="626"/>
      <c r="BG3102" s="627"/>
      <c r="BH3102" s="628"/>
      <c r="BI3102" s="629"/>
      <c r="BJ3102" s="632"/>
      <c r="BK3102" s="633"/>
      <c r="BL3102" s="626"/>
      <c r="BM3102" s="627"/>
      <c r="BN3102" s="678"/>
      <c r="BO3102" s="679"/>
      <c r="BP3102" s="680"/>
      <c r="BQ3102" s="677"/>
      <c r="BR3102" s="663"/>
      <c r="BS3102" s="663"/>
      <c r="BT3102" s="15"/>
      <c r="BU3102" s="15"/>
      <c r="BV3102" s="95"/>
    </row>
    <row r="3103" spans="1:74" ht="21.75" hidden="1" customHeight="1" x14ac:dyDescent="0.25">
      <c r="A3103" s="95"/>
      <c r="B3103" s="570" t="str">
        <f>IF(ROSTER!B$32="","",ROSTER!B$32)</f>
        <v/>
      </c>
      <c r="C3103" s="572" t="str">
        <f>IF(ROSTER!C$32="","",ROSTER!C$32)</f>
        <v/>
      </c>
      <c r="D3103" s="573"/>
      <c r="E3103" s="574"/>
      <c r="F3103" s="576">
        <f>IF(E3103="y",1,IF(E3103="S",1,0))</f>
        <v>0</v>
      </c>
      <c r="G3103" s="582">
        <f>IF(E3103="S",1,0)</f>
        <v>0</v>
      </c>
      <c r="H3103" s="578"/>
      <c r="I3103" s="543"/>
      <c r="J3103" s="542"/>
      <c r="K3103" s="580"/>
      <c r="L3103" s="584"/>
      <c r="M3103" s="585"/>
      <c r="N3103" s="588">
        <f>L3103+J3103</f>
        <v>0</v>
      </c>
      <c r="O3103" s="589"/>
      <c r="P3103" s="542"/>
      <c r="Q3103" s="580"/>
      <c r="R3103" s="584"/>
      <c r="S3103" s="585"/>
      <c r="T3103" s="588">
        <f>R3103-P3103</f>
        <v>0</v>
      </c>
      <c r="U3103" s="589"/>
      <c r="V3103" s="310"/>
      <c r="W3103" s="310"/>
      <c r="X3103" s="578"/>
      <c r="Y3103" s="543"/>
      <c r="Z3103" s="542"/>
      <c r="AA3103" s="543"/>
      <c r="AB3103" s="542"/>
      <c r="AC3103" s="543"/>
      <c r="AD3103" s="542"/>
      <c r="AE3103" s="580"/>
      <c r="AF3103" s="584"/>
      <c r="AG3103" s="585"/>
      <c r="AH3103" s="595">
        <f>IF(AD3103=0,0,(AF3103/AD3103)*100)</f>
        <v>0</v>
      </c>
      <c r="AI3103" s="596"/>
      <c r="AJ3103" s="542"/>
      <c r="AK3103" s="580"/>
      <c r="AL3103" s="584"/>
      <c r="AM3103" s="585"/>
      <c r="AN3103" s="595">
        <f>IF(AJ3103=0,0,(AL3103/AJ3103)*100)</f>
        <v>0</v>
      </c>
      <c r="AO3103" s="596"/>
      <c r="AP3103" s="542"/>
      <c r="AQ3103" s="580"/>
      <c r="AR3103" s="584"/>
      <c r="AS3103" s="585"/>
      <c r="AT3103" s="595">
        <f>IF(AP3103=0,0,(AR3103/AP3103)*100)</f>
        <v>0</v>
      </c>
      <c r="AU3103" s="596"/>
      <c r="AV3103" s="599">
        <f>AD3103+AJ3103+AP3103</f>
        <v>0</v>
      </c>
      <c r="AW3103" s="600"/>
      <c r="AX3103" s="630">
        <f>AF3103+AL3103+AR3103</f>
        <v>0</v>
      </c>
      <c r="AY3103" s="631"/>
      <c r="AZ3103" s="595">
        <f>IF(AV3103=0,0,(AX3103/AV3103)*100)</f>
        <v>0</v>
      </c>
      <c r="BA3103" s="596"/>
      <c r="BB3103" s="542"/>
      <c r="BC3103" s="580"/>
      <c r="BD3103" s="584"/>
      <c r="BE3103" s="585"/>
      <c r="BF3103" s="595">
        <f>IF(BB3103=0,0,(BD3103/BB3103)*100)</f>
        <v>0</v>
      </c>
      <c r="BG3103" s="596"/>
      <c r="BH3103" s="599">
        <f>AV3103+BB3103</f>
        <v>0</v>
      </c>
      <c r="BI3103" s="600"/>
      <c r="BJ3103" s="630">
        <f>AX3103+BD3103</f>
        <v>0</v>
      </c>
      <c r="BK3103" s="631"/>
      <c r="BL3103" s="595">
        <f>IF(BH3103=0,0,(BJ3103/BH3103)*100)</f>
        <v>0</v>
      </c>
      <c r="BM3103" s="596"/>
      <c r="BN3103" s="656">
        <f>(AF3103*2)+(AL3103*2)+(AR3103*3)+BD3103</f>
        <v>0</v>
      </c>
      <c r="BO3103" s="657"/>
      <c r="BP3103" s="658"/>
      <c r="BQ3103" s="676">
        <f t="shared" ref="BQ3103" si="2924">IF(BS3103=0,0,50*BR3103/BS3103)</f>
        <v>0</v>
      </c>
      <c r="BR3103" s="662">
        <f>(BN3103*BU$11)+(N3103*BU$12)+(Z3103*BU$13)+(R3103*BU$14)+(X3103*BU$15)+(AB3103*BU$16)</f>
        <v>0</v>
      </c>
      <c r="BS3103" s="662">
        <f>((BB3103-BD3103)*BU$18)+((AV3103-AX3103)*BU$17)+(H3103*BU$19)+(P3103*BU$20)</f>
        <v>0</v>
      </c>
      <c r="BT3103" s="15"/>
      <c r="BU3103" s="15"/>
      <c r="BV3103" s="95"/>
    </row>
    <row r="3104" spans="1:74" ht="21.75" hidden="1" customHeight="1" x14ac:dyDescent="0.25">
      <c r="A3104" s="95"/>
      <c r="B3104" s="571"/>
      <c r="C3104" s="642" t="str">
        <f>IF(ROSTER!D$32="","",ROSTER!D$32)</f>
        <v/>
      </c>
      <c r="D3104" s="643"/>
      <c r="E3104" s="575"/>
      <c r="F3104" s="577"/>
      <c r="G3104" s="583"/>
      <c r="H3104" s="579"/>
      <c r="I3104" s="545"/>
      <c r="J3104" s="544"/>
      <c r="K3104" s="581"/>
      <c r="L3104" s="586"/>
      <c r="M3104" s="587"/>
      <c r="N3104" s="592" t="s">
        <v>16</v>
      </c>
      <c r="O3104" s="603"/>
      <c r="P3104" s="544"/>
      <c r="Q3104" s="581"/>
      <c r="R3104" s="586"/>
      <c r="S3104" s="587"/>
      <c r="T3104" s="592" t="s">
        <v>16</v>
      </c>
      <c r="U3104" s="603"/>
      <c r="V3104" s="311"/>
      <c r="W3104" s="311"/>
      <c r="X3104" s="579"/>
      <c r="Y3104" s="545"/>
      <c r="Z3104" s="544"/>
      <c r="AA3104" s="545"/>
      <c r="AB3104" s="544"/>
      <c r="AC3104" s="545"/>
      <c r="AD3104" s="544"/>
      <c r="AE3104" s="581"/>
      <c r="AF3104" s="586"/>
      <c r="AG3104" s="587"/>
      <c r="AH3104" s="626"/>
      <c r="AI3104" s="627"/>
      <c r="AJ3104" s="544"/>
      <c r="AK3104" s="581"/>
      <c r="AL3104" s="586"/>
      <c r="AM3104" s="587"/>
      <c r="AN3104" s="626"/>
      <c r="AO3104" s="627"/>
      <c r="AP3104" s="544"/>
      <c r="AQ3104" s="581"/>
      <c r="AR3104" s="586"/>
      <c r="AS3104" s="587"/>
      <c r="AT3104" s="626"/>
      <c r="AU3104" s="627"/>
      <c r="AV3104" s="628"/>
      <c r="AW3104" s="629"/>
      <c r="AX3104" s="632"/>
      <c r="AY3104" s="633"/>
      <c r="AZ3104" s="626"/>
      <c r="BA3104" s="627"/>
      <c r="BB3104" s="544"/>
      <c r="BC3104" s="581"/>
      <c r="BD3104" s="586"/>
      <c r="BE3104" s="587"/>
      <c r="BF3104" s="626"/>
      <c r="BG3104" s="627"/>
      <c r="BH3104" s="628"/>
      <c r="BI3104" s="629"/>
      <c r="BJ3104" s="632"/>
      <c r="BK3104" s="633"/>
      <c r="BL3104" s="626"/>
      <c r="BM3104" s="627"/>
      <c r="BN3104" s="678"/>
      <c r="BO3104" s="679"/>
      <c r="BP3104" s="680"/>
      <c r="BQ3104" s="677"/>
      <c r="BR3104" s="663"/>
      <c r="BS3104" s="663"/>
      <c r="BT3104" s="15"/>
      <c r="BU3104" s="15"/>
      <c r="BV3104" s="95"/>
    </row>
    <row r="3105" spans="1:74" ht="21.75" hidden="1" customHeight="1" x14ac:dyDescent="0.25">
      <c r="A3105" s="95"/>
      <c r="B3105" s="570" t="str">
        <f>IF(ROSTER!B$34="","",ROSTER!B$34)</f>
        <v/>
      </c>
      <c r="C3105" s="572" t="str">
        <f>IF(ROSTER!C$34="","",ROSTER!C$34)</f>
        <v/>
      </c>
      <c r="D3105" s="573"/>
      <c r="E3105" s="574"/>
      <c r="F3105" s="576">
        <f>IF(E3105="y",1,IF(E3105="S",1,0))</f>
        <v>0</v>
      </c>
      <c r="G3105" s="582">
        <f>IF(E3105="S",1,0)</f>
        <v>0</v>
      </c>
      <c r="H3105" s="578"/>
      <c r="I3105" s="543"/>
      <c r="J3105" s="542"/>
      <c r="K3105" s="580"/>
      <c r="L3105" s="584"/>
      <c r="M3105" s="585"/>
      <c r="N3105" s="588">
        <f>L3105+J3105</f>
        <v>0</v>
      </c>
      <c r="O3105" s="589"/>
      <c r="P3105" s="542"/>
      <c r="Q3105" s="580"/>
      <c r="R3105" s="584"/>
      <c r="S3105" s="585"/>
      <c r="T3105" s="588">
        <f>R3105-P3105</f>
        <v>0</v>
      </c>
      <c r="U3105" s="589"/>
      <c r="V3105" s="310"/>
      <c r="W3105" s="310"/>
      <c r="X3105" s="578"/>
      <c r="Y3105" s="543"/>
      <c r="Z3105" s="542"/>
      <c r="AA3105" s="543"/>
      <c r="AB3105" s="542"/>
      <c r="AC3105" s="543"/>
      <c r="AD3105" s="542"/>
      <c r="AE3105" s="580"/>
      <c r="AF3105" s="584"/>
      <c r="AG3105" s="585"/>
      <c r="AH3105" s="595">
        <f>IF(AD3105=0,0,(AF3105/AD3105)*100)</f>
        <v>0</v>
      </c>
      <c r="AI3105" s="596"/>
      <c r="AJ3105" s="542"/>
      <c r="AK3105" s="580"/>
      <c r="AL3105" s="584"/>
      <c r="AM3105" s="585"/>
      <c r="AN3105" s="595">
        <f>IF(AJ3105=0,0,(AL3105/AJ3105)*100)</f>
        <v>0</v>
      </c>
      <c r="AO3105" s="596"/>
      <c r="AP3105" s="542"/>
      <c r="AQ3105" s="580"/>
      <c r="AR3105" s="584"/>
      <c r="AS3105" s="585"/>
      <c r="AT3105" s="595">
        <f>IF(AP3105=0,0,(AR3105/AP3105)*100)</f>
        <v>0</v>
      </c>
      <c r="AU3105" s="596"/>
      <c r="AV3105" s="599">
        <f>AD3105+AJ3105+AP3105</f>
        <v>0</v>
      </c>
      <c r="AW3105" s="600"/>
      <c r="AX3105" s="630">
        <f>AF3105+AL3105+AR3105</f>
        <v>0</v>
      </c>
      <c r="AY3105" s="631"/>
      <c r="AZ3105" s="595">
        <f>IF(AV3105=0,0,(AX3105/AV3105)*100)</f>
        <v>0</v>
      </c>
      <c r="BA3105" s="596"/>
      <c r="BB3105" s="542"/>
      <c r="BC3105" s="580"/>
      <c r="BD3105" s="584"/>
      <c r="BE3105" s="585"/>
      <c r="BF3105" s="595">
        <f>IF(BB3105=0,0,(BD3105/BB3105)*100)</f>
        <v>0</v>
      </c>
      <c r="BG3105" s="596"/>
      <c r="BH3105" s="599">
        <f>AV3105+BB3105</f>
        <v>0</v>
      </c>
      <c r="BI3105" s="600"/>
      <c r="BJ3105" s="630">
        <f>AX3105+BD3105</f>
        <v>0</v>
      </c>
      <c r="BK3105" s="631"/>
      <c r="BL3105" s="595">
        <f>IF(BH3105=0,0,(BJ3105/BH3105)*100)</f>
        <v>0</v>
      </c>
      <c r="BM3105" s="596"/>
      <c r="BN3105" s="656">
        <f>(AF3105*2)+(AL3105*2)+(AR3105*3)+BD3105</f>
        <v>0</v>
      </c>
      <c r="BO3105" s="657"/>
      <c r="BP3105" s="658"/>
      <c r="BQ3105" s="676">
        <f t="shared" ref="BQ3105" si="2925">IF(BS3105=0,0,50*BR3105/BS3105)</f>
        <v>0</v>
      </c>
      <c r="BR3105" s="662">
        <f>(BN3105*BU$11)+(N3105*BU$12)+(Z3105*BU$13)+(R3105*BU$14)+(X3105*BU$15)+(AB3105*BU$16)</f>
        <v>0</v>
      </c>
      <c r="BS3105" s="662">
        <f>((BB3105-BD3105)*BU$18)+((AV3105-AX3105)*BU$17)+(H3105*BU$19)+(P3105*BU$20)</f>
        <v>0</v>
      </c>
      <c r="BT3105" s="15"/>
      <c r="BU3105" s="15"/>
      <c r="BV3105" s="95"/>
    </row>
    <row r="3106" spans="1:74" ht="21.75" hidden="1" customHeight="1" x14ac:dyDescent="0.25">
      <c r="A3106" s="95"/>
      <c r="B3106" s="571"/>
      <c r="C3106" s="642" t="str">
        <f>IF(ROSTER!D$34="","",ROSTER!D$34)</f>
        <v/>
      </c>
      <c r="D3106" s="643"/>
      <c r="E3106" s="575"/>
      <c r="F3106" s="577"/>
      <c r="G3106" s="583"/>
      <c r="H3106" s="579"/>
      <c r="I3106" s="545"/>
      <c r="J3106" s="544"/>
      <c r="K3106" s="581"/>
      <c r="L3106" s="586"/>
      <c r="M3106" s="587"/>
      <c r="N3106" s="592" t="s">
        <v>16</v>
      </c>
      <c r="O3106" s="603"/>
      <c r="P3106" s="544"/>
      <c r="Q3106" s="581"/>
      <c r="R3106" s="586"/>
      <c r="S3106" s="587"/>
      <c r="T3106" s="592" t="s">
        <v>16</v>
      </c>
      <c r="U3106" s="603"/>
      <c r="V3106" s="311"/>
      <c r="W3106" s="311"/>
      <c r="X3106" s="579"/>
      <c r="Y3106" s="545"/>
      <c r="Z3106" s="544"/>
      <c r="AA3106" s="545"/>
      <c r="AB3106" s="544"/>
      <c r="AC3106" s="545"/>
      <c r="AD3106" s="544"/>
      <c r="AE3106" s="581"/>
      <c r="AF3106" s="586"/>
      <c r="AG3106" s="587"/>
      <c r="AH3106" s="626"/>
      <c r="AI3106" s="627"/>
      <c r="AJ3106" s="544"/>
      <c r="AK3106" s="581"/>
      <c r="AL3106" s="586"/>
      <c r="AM3106" s="587"/>
      <c r="AN3106" s="626"/>
      <c r="AO3106" s="627"/>
      <c r="AP3106" s="544"/>
      <c r="AQ3106" s="581"/>
      <c r="AR3106" s="586"/>
      <c r="AS3106" s="587"/>
      <c r="AT3106" s="626"/>
      <c r="AU3106" s="627"/>
      <c r="AV3106" s="628"/>
      <c r="AW3106" s="629"/>
      <c r="AX3106" s="632"/>
      <c r="AY3106" s="633"/>
      <c r="AZ3106" s="626"/>
      <c r="BA3106" s="627"/>
      <c r="BB3106" s="544"/>
      <c r="BC3106" s="581"/>
      <c r="BD3106" s="586"/>
      <c r="BE3106" s="587"/>
      <c r="BF3106" s="626"/>
      <c r="BG3106" s="627"/>
      <c r="BH3106" s="628"/>
      <c r="BI3106" s="629"/>
      <c r="BJ3106" s="632"/>
      <c r="BK3106" s="633"/>
      <c r="BL3106" s="626"/>
      <c r="BM3106" s="627"/>
      <c r="BN3106" s="678"/>
      <c r="BO3106" s="679"/>
      <c r="BP3106" s="680"/>
      <c r="BQ3106" s="677"/>
      <c r="BR3106" s="663"/>
      <c r="BS3106" s="663"/>
      <c r="BT3106" s="15"/>
      <c r="BU3106" s="15"/>
      <c r="BV3106" s="95"/>
    </row>
    <row r="3107" spans="1:74" ht="21.75" hidden="1" customHeight="1" x14ac:dyDescent="0.25">
      <c r="A3107" s="95"/>
      <c r="B3107" s="570" t="str">
        <f>IF(ROSTER!B$36="","",ROSTER!B$36)</f>
        <v/>
      </c>
      <c r="C3107" s="572" t="str">
        <f>IF(ROSTER!C$36="","",ROSTER!C$36)</f>
        <v/>
      </c>
      <c r="D3107" s="573"/>
      <c r="E3107" s="574"/>
      <c r="F3107" s="576">
        <f>IF(E3107="y",1,IF(E3107="S",1,0))</f>
        <v>0</v>
      </c>
      <c r="G3107" s="582">
        <f>IF(E3107="S",1,0)</f>
        <v>0</v>
      </c>
      <c r="H3107" s="578"/>
      <c r="I3107" s="543"/>
      <c r="J3107" s="542"/>
      <c r="K3107" s="580"/>
      <c r="L3107" s="584"/>
      <c r="M3107" s="585"/>
      <c r="N3107" s="588">
        <f>L3107+J3107</f>
        <v>0</v>
      </c>
      <c r="O3107" s="589"/>
      <c r="P3107" s="542"/>
      <c r="Q3107" s="580"/>
      <c r="R3107" s="584"/>
      <c r="S3107" s="585"/>
      <c r="T3107" s="588">
        <f>R3107-P3107</f>
        <v>0</v>
      </c>
      <c r="U3107" s="589"/>
      <c r="V3107" s="310"/>
      <c r="W3107" s="310"/>
      <c r="X3107" s="578"/>
      <c r="Y3107" s="543"/>
      <c r="Z3107" s="542"/>
      <c r="AA3107" s="543"/>
      <c r="AB3107" s="542"/>
      <c r="AC3107" s="543"/>
      <c r="AD3107" s="542"/>
      <c r="AE3107" s="580"/>
      <c r="AF3107" s="584"/>
      <c r="AG3107" s="585"/>
      <c r="AH3107" s="595">
        <f>IF(AD3107=0,0,(AF3107/AD3107)*100)</f>
        <v>0</v>
      </c>
      <c r="AI3107" s="596"/>
      <c r="AJ3107" s="542"/>
      <c r="AK3107" s="580"/>
      <c r="AL3107" s="584"/>
      <c r="AM3107" s="585"/>
      <c r="AN3107" s="595">
        <f>IF(AJ3107=0,0,(AL3107/AJ3107)*100)</f>
        <v>0</v>
      </c>
      <c r="AO3107" s="596"/>
      <c r="AP3107" s="542"/>
      <c r="AQ3107" s="580"/>
      <c r="AR3107" s="584"/>
      <c r="AS3107" s="585"/>
      <c r="AT3107" s="595">
        <f>IF(AP3107=0,0,(AR3107/AP3107)*100)</f>
        <v>0</v>
      </c>
      <c r="AU3107" s="596"/>
      <c r="AV3107" s="599">
        <f>AD3107+AJ3107+AP3107</f>
        <v>0</v>
      </c>
      <c r="AW3107" s="600"/>
      <c r="AX3107" s="630">
        <f>AF3107+AL3107+AR3107</f>
        <v>0</v>
      </c>
      <c r="AY3107" s="631"/>
      <c r="AZ3107" s="595">
        <f>IF(AV3107=0,0,(AX3107/AV3107)*100)</f>
        <v>0</v>
      </c>
      <c r="BA3107" s="596"/>
      <c r="BB3107" s="542"/>
      <c r="BC3107" s="580"/>
      <c r="BD3107" s="584"/>
      <c r="BE3107" s="585"/>
      <c r="BF3107" s="595">
        <f>IF(BB3107=0,0,(BD3107/BB3107)*100)</f>
        <v>0</v>
      </c>
      <c r="BG3107" s="596"/>
      <c r="BH3107" s="599">
        <f>AV3107+BB3107</f>
        <v>0</v>
      </c>
      <c r="BI3107" s="600"/>
      <c r="BJ3107" s="630">
        <f>AX3107+BD3107</f>
        <v>0</v>
      </c>
      <c r="BK3107" s="631"/>
      <c r="BL3107" s="595">
        <f>IF(BH3107=0,0,(BJ3107/BH3107)*100)</f>
        <v>0</v>
      </c>
      <c r="BM3107" s="596"/>
      <c r="BN3107" s="656">
        <f>(AF3107*2)+(AL3107*2)+(AR3107*3)+BD3107</f>
        <v>0</v>
      </c>
      <c r="BO3107" s="657"/>
      <c r="BP3107" s="658"/>
      <c r="BQ3107" s="676">
        <f t="shared" ref="BQ3107" si="2926">IF(BS3107=0,0,50*BR3107/BS3107)</f>
        <v>0</v>
      </c>
      <c r="BR3107" s="662">
        <f>(BN3107*BU$11)+(N3107*BU$12)+(Z3107*BU$13)+(R3107*BU$14)+(X3107*BU$15)+(AB3107*BU$16)</f>
        <v>0</v>
      </c>
      <c r="BS3107" s="662">
        <f>((BB3107-BD3107)*BU$18)+((AV3107-AX3107)*BU$17)+(H3107*BU$19)+(P3107*BU$20)</f>
        <v>0</v>
      </c>
      <c r="BT3107" s="15"/>
      <c r="BU3107" s="15"/>
      <c r="BV3107" s="95"/>
    </row>
    <row r="3108" spans="1:74" ht="21.75" hidden="1" customHeight="1" x14ac:dyDescent="0.25">
      <c r="A3108" s="95"/>
      <c r="B3108" s="571"/>
      <c r="C3108" s="642" t="str">
        <f>IF(ROSTER!D$36="","",ROSTER!D$36)</f>
        <v/>
      </c>
      <c r="D3108" s="643"/>
      <c r="E3108" s="575"/>
      <c r="F3108" s="577"/>
      <c r="G3108" s="583"/>
      <c r="H3108" s="579"/>
      <c r="I3108" s="545"/>
      <c r="J3108" s="544"/>
      <c r="K3108" s="581"/>
      <c r="L3108" s="586"/>
      <c r="M3108" s="587"/>
      <c r="N3108" s="592" t="s">
        <v>16</v>
      </c>
      <c r="O3108" s="603"/>
      <c r="P3108" s="544"/>
      <c r="Q3108" s="581"/>
      <c r="R3108" s="586"/>
      <c r="S3108" s="587"/>
      <c r="T3108" s="592" t="s">
        <v>16</v>
      </c>
      <c r="U3108" s="603"/>
      <c r="V3108" s="311"/>
      <c r="W3108" s="311"/>
      <c r="X3108" s="579"/>
      <c r="Y3108" s="545"/>
      <c r="Z3108" s="544"/>
      <c r="AA3108" s="545"/>
      <c r="AB3108" s="544"/>
      <c r="AC3108" s="545"/>
      <c r="AD3108" s="544"/>
      <c r="AE3108" s="581"/>
      <c r="AF3108" s="586"/>
      <c r="AG3108" s="587"/>
      <c r="AH3108" s="626"/>
      <c r="AI3108" s="627"/>
      <c r="AJ3108" s="544"/>
      <c r="AK3108" s="581"/>
      <c r="AL3108" s="586"/>
      <c r="AM3108" s="587"/>
      <c r="AN3108" s="626"/>
      <c r="AO3108" s="627"/>
      <c r="AP3108" s="544"/>
      <c r="AQ3108" s="581"/>
      <c r="AR3108" s="586"/>
      <c r="AS3108" s="587"/>
      <c r="AT3108" s="626"/>
      <c r="AU3108" s="627"/>
      <c r="AV3108" s="628"/>
      <c r="AW3108" s="629"/>
      <c r="AX3108" s="632"/>
      <c r="AY3108" s="633"/>
      <c r="AZ3108" s="626"/>
      <c r="BA3108" s="627"/>
      <c r="BB3108" s="544"/>
      <c r="BC3108" s="581"/>
      <c r="BD3108" s="586"/>
      <c r="BE3108" s="587"/>
      <c r="BF3108" s="626"/>
      <c r="BG3108" s="627"/>
      <c r="BH3108" s="628"/>
      <c r="BI3108" s="629"/>
      <c r="BJ3108" s="632"/>
      <c r="BK3108" s="633"/>
      <c r="BL3108" s="626"/>
      <c r="BM3108" s="627"/>
      <c r="BN3108" s="678"/>
      <c r="BO3108" s="679"/>
      <c r="BP3108" s="680"/>
      <c r="BQ3108" s="677"/>
      <c r="BR3108" s="663"/>
      <c r="BS3108" s="663"/>
      <c r="BT3108" s="15"/>
      <c r="BU3108" s="15"/>
      <c r="BV3108" s="95"/>
    </row>
    <row r="3109" spans="1:74" ht="21.75" hidden="1" customHeight="1" x14ac:dyDescent="0.25">
      <c r="A3109" s="95"/>
      <c r="B3109" s="570" t="str">
        <f>IF(ROSTER!B$38="","",ROSTER!B$38)</f>
        <v/>
      </c>
      <c r="C3109" s="572" t="str">
        <f>IF(ROSTER!C$38="","",ROSTER!C$38)</f>
        <v/>
      </c>
      <c r="D3109" s="573"/>
      <c r="E3109" s="574"/>
      <c r="F3109" s="576">
        <f>IF(E3109="y",1,IF(E3109="S",1,0))</f>
        <v>0</v>
      </c>
      <c r="G3109" s="582">
        <f>IF(E3109="S",1,0)</f>
        <v>0</v>
      </c>
      <c r="H3109" s="578"/>
      <c r="I3109" s="543"/>
      <c r="J3109" s="542"/>
      <c r="K3109" s="580"/>
      <c r="L3109" s="584"/>
      <c r="M3109" s="585"/>
      <c r="N3109" s="588">
        <f>L3109+J3109</f>
        <v>0</v>
      </c>
      <c r="O3109" s="589"/>
      <c r="P3109" s="542"/>
      <c r="Q3109" s="580"/>
      <c r="R3109" s="584"/>
      <c r="S3109" s="585"/>
      <c r="T3109" s="588">
        <f>R3109-P3109</f>
        <v>0</v>
      </c>
      <c r="U3109" s="589"/>
      <c r="V3109" s="310"/>
      <c r="W3109" s="310"/>
      <c r="X3109" s="578"/>
      <c r="Y3109" s="543"/>
      <c r="Z3109" s="542"/>
      <c r="AA3109" s="543"/>
      <c r="AB3109" s="542"/>
      <c r="AC3109" s="543"/>
      <c r="AD3109" s="542"/>
      <c r="AE3109" s="580"/>
      <c r="AF3109" s="584"/>
      <c r="AG3109" s="585"/>
      <c r="AH3109" s="595">
        <f>IF(AD3109=0,0,(AF3109/AD3109)*100)</f>
        <v>0</v>
      </c>
      <c r="AI3109" s="596"/>
      <c r="AJ3109" s="542"/>
      <c r="AK3109" s="580"/>
      <c r="AL3109" s="584"/>
      <c r="AM3109" s="585"/>
      <c r="AN3109" s="595">
        <f>IF(AJ3109=0,0,(AL3109/AJ3109)*100)</f>
        <v>0</v>
      </c>
      <c r="AO3109" s="596"/>
      <c r="AP3109" s="542"/>
      <c r="AQ3109" s="580"/>
      <c r="AR3109" s="584"/>
      <c r="AS3109" s="585"/>
      <c r="AT3109" s="595">
        <f>IF(AP3109=0,0,(AR3109/AP3109)*100)</f>
        <v>0</v>
      </c>
      <c r="AU3109" s="596"/>
      <c r="AV3109" s="599">
        <f>AD3109+AJ3109+AP3109</f>
        <v>0</v>
      </c>
      <c r="AW3109" s="600"/>
      <c r="AX3109" s="630">
        <f>AF3109+AL3109+AR3109</f>
        <v>0</v>
      </c>
      <c r="AY3109" s="631"/>
      <c r="AZ3109" s="595">
        <f>IF(AV3109=0,0,(AX3109/AV3109)*100)</f>
        <v>0</v>
      </c>
      <c r="BA3109" s="596"/>
      <c r="BB3109" s="542"/>
      <c r="BC3109" s="580"/>
      <c r="BD3109" s="584"/>
      <c r="BE3109" s="585"/>
      <c r="BF3109" s="595">
        <f>IF(BB3109=0,0,(BD3109/BB3109)*100)</f>
        <v>0</v>
      </c>
      <c r="BG3109" s="596"/>
      <c r="BH3109" s="599">
        <f>AV3109+BB3109</f>
        <v>0</v>
      </c>
      <c r="BI3109" s="600"/>
      <c r="BJ3109" s="630">
        <f>AX3109+BD3109</f>
        <v>0</v>
      </c>
      <c r="BK3109" s="631"/>
      <c r="BL3109" s="595">
        <f>IF(BH3109=0,0,(BJ3109/BH3109)*100)</f>
        <v>0</v>
      </c>
      <c r="BM3109" s="596"/>
      <c r="BN3109" s="656">
        <f>(AF3109*2)+(AL3109*2)+(AR3109*3)+BD3109</f>
        <v>0</v>
      </c>
      <c r="BO3109" s="657"/>
      <c r="BP3109" s="658"/>
      <c r="BQ3109" s="676">
        <f t="shared" ref="BQ3109" si="2927">IF(BS3109=0,0,50*BR3109/BS3109)</f>
        <v>0</v>
      </c>
      <c r="BR3109" s="662">
        <f>(BN3109*BU$11)+(N3109*BU$12)+(Z3109*BU$13)+(R3109*BU$14)+(X3109*BU$15)+(AB3109*BU$16)</f>
        <v>0</v>
      </c>
      <c r="BS3109" s="662">
        <f>((BB3109-BD3109)*BU$18)+((AV3109-AX3109)*BU$17)+(H3109*BU$19)+(P3109*BU$20)</f>
        <v>0</v>
      </c>
      <c r="BT3109" s="15"/>
      <c r="BU3109" s="15"/>
      <c r="BV3109" s="95"/>
    </row>
    <row r="3110" spans="1:74" ht="21.75" hidden="1" customHeight="1" x14ac:dyDescent="0.25">
      <c r="A3110" s="95"/>
      <c r="B3110" s="571"/>
      <c r="C3110" s="642" t="str">
        <f>IF(ROSTER!D$38="","",ROSTER!D$38)</f>
        <v/>
      </c>
      <c r="D3110" s="643"/>
      <c r="E3110" s="575"/>
      <c r="F3110" s="577"/>
      <c r="G3110" s="583"/>
      <c r="H3110" s="579"/>
      <c r="I3110" s="545"/>
      <c r="J3110" s="544"/>
      <c r="K3110" s="581"/>
      <c r="L3110" s="586"/>
      <c r="M3110" s="587"/>
      <c r="N3110" s="592" t="s">
        <v>16</v>
      </c>
      <c r="O3110" s="603"/>
      <c r="P3110" s="544"/>
      <c r="Q3110" s="581"/>
      <c r="R3110" s="586"/>
      <c r="S3110" s="587"/>
      <c r="T3110" s="592" t="s">
        <v>16</v>
      </c>
      <c r="U3110" s="603"/>
      <c r="V3110" s="311"/>
      <c r="W3110" s="311"/>
      <c r="X3110" s="579"/>
      <c r="Y3110" s="545"/>
      <c r="Z3110" s="544"/>
      <c r="AA3110" s="545"/>
      <c r="AB3110" s="544"/>
      <c r="AC3110" s="545"/>
      <c r="AD3110" s="544"/>
      <c r="AE3110" s="581"/>
      <c r="AF3110" s="586"/>
      <c r="AG3110" s="587"/>
      <c r="AH3110" s="626"/>
      <c r="AI3110" s="627"/>
      <c r="AJ3110" s="544"/>
      <c r="AK3110" s="581"/>
      <c r="AL3110" s="586"/>
      <c r="AM3110" s="587"/>
      <c r="AN3110" s="626"/>
      <c r="AO3110" s="627"/>
      <c r="AP3110" s="544"/>
      <c r="AQ3110" s="581"/>
      <c r="AR3110" s="586"/>
      <c r="AS3110" s="587"/>
      <c r="AT3110" s="626"/>
      <c r="AU3110" s="627"/>
      <c r="AV3110" s="628"/>
      <c r="AW3110" s="629"/>
      <c r="AX3110" s="632"/>
      <c r="AY3110" s="633"/>
      <c r="AZ3110" s="626"/>
      <c r="BA3110" s="627"/>
      <c r="BB3110" s="544"/>
      <c r="BC3110" s="581"/>
      <c r="BD3110" s="586"/>
      <c r="BE3110" s="587"/>
      <c r="BF3110" s="626"/>
      <c r="BG3110" s="627"/>
      <c r="BH3110" s="628"/>
      <c r="BI3110" s="629"/>
      <c r="BJ3110" s="632"/>
      <c r="BK3110" s="633"/>
      <c r="BL3110" s="626"/>
      <c r="BM3110" s="627"/>
      <c r="BN3110" s="678"/>
      <c r="BO3110" s="679"/>
      <c r="BP3110" s="680"/>
      <c r="BQ3110" s="677"/>
      <c r="BR3110" s="663"/>
      <c r="BS3110" s="663"/>
      <c r="BT3110" s="15"/>
      <c r="BU3110" s="15"/>
      <c r="BV3110" s="95"/>
    </row>
    <row r="3111" spans="1:74" ht="21.75" hidden="1" customHeight="1" x14ac:dyDescent="0.25">
      <c r="A3111" s="95"/>
      <c r="B3111" s="570" t="str">
        <f>IF(ROSTER!B$40="","",ROSTER!B$40)</f>
        <v/>
      </c>
      <c r="C3111" s="572" t="str">
        <f>IF(ROSTER!C$40="","",ROSTER!C$40)</f>
        <v/>
      </c>
      <c r="D3111" s="573"/>
      <c r="E3111" s="574"/>
      <c r="F3111" s="576">
        <f>IF(E3111="y",1,IF(E3111="S",1,0))</f>
        <v>0</v>
      </c>
      <c r="G3111" s="582">
        <f>IF(E3111="S",1,0)</f>
        <v>0</v>
      </c>
      <c r="H3111" s="578"/>
      <c r="I3111" s="543"/>
      <c r="J3111" s="542"/>
      <c r="K3111" s="580"/>
      <c r="L3111" s="584"/>
      <c r="M3111" s="585"/>
      <c r="N3111" s="588">
        <f>L3111+J3111</f>
        <v>0</v>
      </c>
      <c r="O3111" s="589"/>
      <c r="P3111" s="542"/>
      <c r="Q3111" s="580"/>
      <c r="R3111" s="584"/>
      <c r="S3111" s="585"/>
      <c r="T3111" s="588">
        <f>R3111-P3111</f>
        <v>0</v>
      </c>
      <c r="U3111" s="589"/>
      <c r="V3111" s="310"/>
      <c r="W3111" s="310"/>
      <c r="X3111" s="578"/>
      <c r="Y3111" s="543"/>
      <c r="Z3111" s="542"/>
      <c r="AA3111" s="543"/>
      <c r="AB3111" s="542"/>
      <c r="AC3111" s="543"/>
      <c r="AD3111" s="542"/>
      <c r="AE3111" s="580"/>
      <c r="AF3111" s="584"/>
      <c r="AG3111" s="585"/>
      <c r="AH3111" s="595">
        <f>IF(AD3111=0,0,(AF3111/AD3111)*100)</f>
        <v>0</v>
      </c>
      <c r="AI3111" s="596"/>
      <c r="AJ3111" s="542"/>
      <c r="AK3111" s="580"/>
      <c r="AL3111" s="584"/>
      <c r="AM3111" s="585"/>
      <c r="AN3111" s="595">
        <f>IF(AJ3111=0,0,(AL3111/AJ3111)*100)</f>
        <v>0</v>
      </c>
      <c r="AO3111" s="596"/>
      <c r="AP3111" s="542"/>
      <c r="AQ3111" s="580"/>
      <c r="AR3111" s="584"/>
      <c r="AS3111" s="585"/>
      <c r="AT3111" s="595">
        <f>IF(AP3111=0,0,(AR3111/AP3111)*100)</f>
        <v>0</v>
      </c>
      <c r="AU3111" s="596"/>
      <c r="AV3111" s="599">
        <f>AD3111+AJ3111+AP3111</f>
        <v>0</v>
      </c>
      <c r="AW3111" s="600"/>
      <c r="AX3111" s="630">
        <f>AF3111+AL3111+AR3111</f>
        <v>0</v>
      </c>
      <c r="AY3111" s="631"/>
      <c r="AZ3111" s="595">
        <f>IF(AV3111=0,0,(AX3111/AV3111)*100)</f>
        <v>0</v>
      </c>
      <c r="BA3111" s="596"/>
      <c r="BB3111" s="542"/>
      <c r="BC3111" s="580"/>
      <c r="BD3111" s="584"/>
      <c r="BE3111" s="585"/>
      <c r="BF3111" s="595">
        <f>IF(BB3111=0,0,(BD3111/BB3111)*100)</f>
        <v>0</v>
      </c>
      <c r="BG3111" s="596"/>
      <c r="BH3111" s="599">
        <f>AV3111+BB3111</f>
        <v>0</v>
      </c>
      <c r="BI3111" s="600"/>
      <c r="BJ3111" s="630">
        <f>AX3111+BD3111</f>
        <v>0</v>
      </c>
      <c r="BK3111" s="631"/>
      <c r="BL3111" s="595">
        <f>IF(BH3111=0,0,(BJ3111/BH3111)*100)</f>
        <v>0</v>
      </c>
      <c r="BM3111" s="596"/>
      <c r="BN3111" s="656">
        <f>(AF3111*2)+(AL3111*2)+(AR3111*3)+BD3111</f>
        <v>0</v>
      </c>
      <c r="BO3111" s="657"/>
      <c r="BP3111" s="658"/>
      <c r="BQ3111" s="676">
        <f t="shared" ref="BQ3111" si="2928">IF(BS3111=0,0,50*BR3111/BS3111)</f>
        <v>0</v>
      </c>
      <c r="BR3111" s="662">
        <f>(BN3111*BU$11)+(N3111*BU$12)+(Z3111*BU$13)+(R3111*BU$14)+(X3111*BU$15)+(AB3111*BU$16)</f>
        <v>0</v>
      </c>
      <c r="BS3111" s="662">
        <f>((BB3111-BD3111)*BU$18)+((AV3111-AX3111)*BU$17)+(H3111*BU$19)+(P3111*BU$20)</f>
        <v>0</v>
      </c>
      <c r="BT3111" s="15"/>
      <c r="BU3111" s="15"/>
      <c r="BV3111" s="95"/>
    </row>
    <row r="3112" spans="1:74" ht="21.75" hidden="1" customHeight="1" x14ac:dyDescent="0.25">
      <c r="A3112" s="95"/>
      <c r="B3112" s="571"/>
      <c r="C3112" s="642" t="str">
        <f>IF(ROSTER!D$40="","",ROSTER!D$40)</f>
        <v/>
      </c>
      <c r="D3112" s="643"/>
      <c r="E3112" s="575"/>
      <c r="F3112" s="577"/>
      <c r="G3112" s="583"/>
      <c r="H3112" s="579"/>
      <c r="I3112" s="545"/>
      <c r="J3112" s="544"/>
      <c r="K3112" s="581"/>
      <c r="L3112" s="586"/>
      <c r="M3112" s="587"/>
      <c r="N3112" s="592" t="s">
        <v>16</v>
      </c>
      <c r="O3112" s="603"/>
      <c r="P3112" s="544"/>
      <c r="Q3112" s="581"/>
      <c r="R3112" s="586"/>
      <c r="S3112" s="587"/>
      <c r="T3112" s="592" t="s">
        <v>16</v>
      </c>
      <c r="U3112" s="603"/>
      <c r="V3112" s="311"/>
      <c r="W3112" s="311"/>
      <c r="X3112" s="579"/>
      <c r="Y3112" s="545"/>
      <c r="Z3112" s="544"/>
      <c r="AA3112" s="545"/>
      <c r="AB3112" s="544"/>
      <c r="AC3112" s="545"/>
      <c r="AD3112" s="544"/>
      <c r="AE3112" s="581"/>
      <c r="AF3112" s="586"/>
      <c r="AG3112" s="587"/>
      <c r="AH3112" s="626"/>
      <c r="AI3112" s="627"/>
      <c r="AJ3112" s="544"/>
      <c r="AK3112" s="581"/>
      <c r="AL3112" s="586"/>
      <c r="AM3112" s="587"/>
      <c r="AN3112" s="626"/>
      <c r="AO3112" s="627"/>
      <c r="AP3112" s="544"/>
      <c r="AQ3112" s="581"/>
      <c r="AR3112" s="586"/>
      <c r="AS3112" s="587"/>
      <c r="AT3112" s="626"/>
      <c r="AU3112" s="627"/>
      <c r="AV3112" s="628"/>
      <c r="AW3112" s="629"/>
      <c r="AX3112" s="632"/>
      <c r="AY3112" s="633"/>
      <c r="AZ3112" s="626"/>
      <c r="BA3112" s="627"/>
      <c r="BB3112" s="544"/>
      <c r="BC3112" s="581"/>
      <c r="BD3112" s="586"/>
      <c r="BE3112" s="587"/>
      <c r="BF3112" s="626"/>
      <c r="BG3112" s="627"/>
      <c r="BH3112" s="628"/>
      <c r="BI3112" s="629"/>
      <c r="BJ3112" s="632"/>
      <c r="BK3112" s="633"/>
      <c r="BL3112" s="626"/>
      <c r="BM3112" s="627"/>
      <c r="BN3112" s="678"/>
      <c r="BO3112" s="679"/>
      <c r="BP3112" s="680"/>
      <c r="BQ3112" s="677"/>
      <c r="BR3112" s="663"/>
      <c r="BS3112" s="663"/>
      <c r="BT3112" s="15"/>
      <c r="BU3112" s="15"/>
      <c r="BV3112" s="95"/>
    </row>
    <row r="3113" spans="1:74" ht="21.75" hidden="1" customHeight="1" x14ac:dyDescent="0.25">
      <c r="A3113" s="95"/>
      <c r="B3113" s="570" t="str">
        <f>IF(ROSTER!B$42="","",ROSTER!B$42)</f>
        <v/>
      </c>
      <c r="C3113" s="572" t="str">
        <f>IF(ROSTER!C$42="","",ROSTER!C$42)</f>
        <v/>
      </c>
      <c r="D3113" s="573"/>
      <c r="E3113" s="574"/>
      <c r="F3113" s="576">
        <f>IF(E3113="y",1,IF(E3113="S",1,0))</f>
        <v>0</v>
      </c>
      <c r="G3113" s="582">
        <f>IF(E3113="S",1,0)</f>
        <v>0</v>
      </c>
      <c r="H3113" s="578"/>
      <c r="I3113" s="543"/>
      <c r="J3113" s="542"/>
      <c r="K3113" s="580"/>
      <c r="L3113" s="584"/>
      <c r="M3113" s="585"/>
      <c r="N3113" s="588">
        <f>L3113+J3113</f>
        <v>0</v>
      </c>
      <c r="O3113" s="589"/>
      <c r="P3113" s="542"/>
      <c r="Q3113" s="580"/>
      <c r="R3113" s="584"/>
      <c r="S3113" s="585"/>
      <c r="T3113" s="588">
        <f>R3113-P3113</f>
        <v>0</v>
      </c>
      <c r="U3113" s="589"/>
      <c r="V3113" s="310"/>
      <c r="W3113" s="310"/>
      <c r="X3113" s="578"/>
      <c r="Y3113" s="543"/>
      <c r="Z3113" s="542"/>
      <c r="AA3113" s="543"/>
      <c r="AB3113" s="542"/>
      <c r="AC3113" s="543"/>
      <c r="AD3113" s="542"/>
      <c r="AE3113" s="580"/>
      <c r="AF3113" s="584"/>
      <c r="AG3113" s="585"/>
      <c r="AH3113" s="595">
        <f>IF(AD3113=0,0,(AF3113/AD3113)*100)</f>
        <v>0</v>
      </c>
      <c r="AI3113" s="596"/>
      <c r="AJ3113" s="542"/>
      <c r="AK3113" s="580"/>
      <c r="AL3113" s="584"/>
      <c r="AM3113" s="585"/>
      <c r="AN3113" s="595">
        <f>IF(AJ3113=0,0,(AL3113/AJ3113)*100)</f>
        <v>0</v>
      </c>
      <c r="AO3113" s="596"/>
      <c r="AP3113" s="542"/>
      <c r="AQ3113" s="580"/>
      <c r="AR3113" s="584"/>
      <c r="AS3113" s="585"/>
      <c r="AT3113" s="595">
        <f>IF(AP3113=0,0,(AR3113/AP3113)*100)</f>
        <v>0</v>
      </c>
      <c r="AU3113" s="596"/>
      <c r="AV3113" s="599">
        <f>AD3113+AJ3113+AP3113</f>
        <v>0</v>
      </c>
      <c r="AW3113" s="600"/>
      <c r="AX3113" s="630">
        <f>AF3113+AL3113+AR3113</f>
        <v>0</v>
      </c>
      <c r="AY3113" s="631"/>
      <c r="AZ3113" s="595">
        <f>IF(AV3113=0,0,(AX3113/AV3113)*100)</f>
        <v>0</v>
      </c>
      <c r="BA3113" s="596"/>
      <c r="BB3113" s="542"/>
      <c r="BC3113" s="580"/>
      <c r="BD3113" s="584"/>
      <c r="BE3113" s="585"/>
      <c r="BF3113" s="595">
        <f>IF(BB3113=0,0,(BD3113/BB3113)*100)</f>
        <v>0</v>
      </c>
      <c r="BG3113" s="596"/>
      <c r="BH3113" s="599">
        <f>AV3113+BB3113</f>
        <v>0</v>
      </c>
      <c r="BI3113" s="600"/>
      <c r="BJ3113" s="630">
        <f>AX3113+BD3113</f>
        <v>0</v>
      </c>
      <c r="BK3113" s="631"/>
      <c r="BL3113" s="595">
        <f>IF(BH3113=0,0,(BJ3113/BH3113)*100)</f>
        <v>0</v>
      </c>
      <c r="BM3113" s="596"/>
      <c r="BN3113" s="656">
        <f>(AF3113*2)+(AL3113*2)+(AR3113*3)+BD3113</f>
        <v>0</v>
      </c>
      <c r="BO3113" s="657"/>
      <c r="BP3113" s="658"/>
      <c r="BQ3113" s="676">
        <f t="shared" ref="BQ3113" si="2929">IF(BS3113=0,0,50*BR3113/BS3113)</f>
        <v>0</v>
      </c>
      <c r="BR3113" s="662">
        <f>(BN3113*BU$11)+(N3113*BU$12)+(Z3113*BU$13)+(R3113*BU$14)+(X3113*BU$15)+(AB3113*BU$16)</f>
        <v>0</v>
      </c>
      <c r="BS3113" s="662">
        <f>((BB3113-BD3113)*BU$18)+((AV3113-AX3113)*BU$17)+(H3113*BU$19)+(P3113*BU$20)</f>
        <v>0</v>
      </c>
      <c r="BT3113" s="15"/>
      <c r="BU3113" s="15"/>
      <c r="BV3113" s="95"/>
    </row>
    <row r="3114" spans="1:74" ht="21.75" hidden="1" customHeight="1" x14ac:dyDescent="0.25">
      <c r="A3114" s="95"/>
      <c r="B3114" s="571"/>
      <c r="C3114" s="642" t="str">
        <f>IF(ROSTER!D$42="","",ROSTER!D$42)</f>
        <v/>
      </c>
      <c r="D3114" s="643"/>
      <c r="E3114" s="575"/>
      <c r="F3114" s="577"/>
      <c r="G3114" s="583"/>
      <c r="H3114" s="579"/>
      <c r="I3114" s="545"/>
      <c r="J3114" s="544"/>
      <c r="K3114" s="581"/>
      <c r="L3114" s="586"/>
      <c r="M3114" s="587"/>
      <c r="N3114" s="592" t="s">
        <v>16</v>
      </c>
      <c r="O3114" s="603"/>
      <c r="P3114" s="544"/>
      <c r="Q3114" s="581"/>
      <c r="R3114" s="586"/>
      <c r="S3114" s="587"/>
      <c r="T3114" s="592" t="s">
        <v>16</v>
      </c>
      <c r="U3114" s="603"/>
      <c r="V3114" s="311"/>
      <c r="W3114" s="311"/>
      <c r="X3114" s="579"/>
      <c r="Y3114" s="545"/>
      <c r="Z3114" s="544"/>
      <c r="AA3114" s="545"/>
      <c r="AB3114" s="544"/>
      <c r="AC3114" s="545"/>
      <c r="AD3114" s="544"/>
      <c r="AE3114" s="581"/>
      <c r="AF3114" s="586"/>
      <c r="AG3114" s="587"/>
      <c r="AH3114" s="626"/>
      <c r="AI3114" s="627"/>
      <c r="AJ3114" s="544"/>
      <c r="AK3114" s="581"/>
      <c r="AL3114" s="586"/>
      <c r="AM3114" s="587"/>
      <c r="AN3114" s="626"/>
      <c r="AO3114" s="627"/>
      <c r="AP3114" s="544"/>
      <c r="AQ3114" s="581"/>
      <c r="AR3114" s="586"/>
      <c r="AS3114" s="587"/>
      <c r="AT3114" s="626"/>
      <c r="AU3114" s="627"/>
      <c r="AV3114" s="628"/>
      <c r="AW3114" s="629"/>
      <c r="AX3114" s="632"/>
      <c r="AY3114" s="633"/>
      <c r="AZ3114" s="626"/>
      <c r="BA3114" s="627"/>
      <c r="BB3114" s="544"/>
      <c r="BC3114" s="581"/>
      <c r="BD3114" s="586"/>
      <c r="BE3114" s="587"/>
      <c r="BF3114" s="626"/>
      <c r="BG3114" s="627"/>
      <c r="BH3114" s="628"/>
      <c r="BI3114" s="629"/>
      <c r="BJ3114" s="632"/>
      <c r="BK3114" s="633"/>
      <c r="BL3114" s="626"/>
      <c r="BM3114" s="627"/>
      <c r="BN3114" s="678"/>
      <c r="BO3114" s="679"/>
      <c r="BP3114" s="680"/>
      <c r="BQ3114" s="677"/>
      <c r="BR3114" s="663"/>
      <c r="BS3114" s="663"/>
      <c r="BT3114" s="15"/>
      <c r="BU3114" s="15"/>
      <c r="BV3114" s="95"/>
    </row>
    <row r="3115" spans="1:74" ht="21.75" hidden="1" customHeight="1" x14ac:dyDescent="0.25">
      <c r="A3115" s="95"/>
      <c r="B3115" s="570" t="str">
        <f>IF(ROSTER!B$44="","",ROSTER!B$44)</f>
        <v/>
      </c>
      <c r="C3115" s="572" t="str">
        <f>IF(ROSTER!C$44="","",ROSTER!C$44)</f>
        <v/>
      </c>
      <c r="D3115" s="573"/>
      <c r="E3115" s="574"/>
      <c r="F3115" s="576">
        <f>IF(E3115="y",1,IF(E3115="S",1,0))</f>
        <v>0</v>
      </c>
      <c r="G3115" s="582">
        <f>IF(E3115="S",1,0)</f>
        <v>0</v>
      </c>
      <c r="H3115" s="578"/>
      <c r="I3115" s="543"/>
      <c r="J3115" s="542"/>
      <c r="K3115" s="580"/>
      <c r="L3115" s="584"/>
      <c r="M3115" s="585"/>
      <c r="N3115" s="588">
        <f>L3115+J3115</f>
        <v>0</v>
      </c>
      <c r="O3115" s="589"/>
      <c r="P3115" s="542"/>
      <c r="Q3115" s="580"/>
      <c r="R3115" s="584"/>
      <c r="S3115" s="585"/>
      <c r="T3115" s="588">
        <f>R3115-P3115</f>
        <v>0</v>
      </c>
      <c r="U3115" s="589"/>
      <c r="V3115" s="310"/>
      <c r="W3115" s="310"/>
      <c r="X3115" s="578"/>
      <c r="Y3115" s="543"/>
      <c r="Z3115" s="542"/>
      <c r="AA3115" s="543"/>
      <c r="AB3115" s="542"/>
      <c r="AC3115" s="543"/>
      <c r="AD3115" s="542"/>
      <c r="AE3115" s="580"/>
      <c r="AF3115" s="584"/>
      <c r="AG3115" s="585"/>
      <c r="AH3115" s="595">
        <f>IF(AD3115=0,0,(AF3115/AD3115)*100)</f>
        <v>0</v>
      </c>
      <c r="AI3115" s="596"/>
      <c r="AJ3115" s="542"/>
      <c r="AK3115" s="580"/>
      <c r="AL3115" s="584"/>
      <c r="AM3115" s="585"/>
      <c r="AN3115" s="595">
        <f>IF(AJ3115=0,0,(AL3115/AJ3115)*100)</f>
        <v>0</v>
      </c>
      <c r="AO3115" s="596"/>
      <c r="AP3115" s="542"/>
      <c r="AQ3115" s="580"/>
      <c r="AR3115" s="584"/>
      <c r="AS3115" s="585"/>
      <c r="AT3115" s="595">
        <f>IF(AP3115=0,0,(AR3115/AP3115)*100)</f>
        <v>0</v>
      </c>
      <c r="AU3115" s="596"/>
      <c r="AV3115" s="599">
        <f>AD3115+AJ3115+AP3115</f>
        <v>0</v>
      </c>
      <c r="AW3115" s="600"/>
      <c r="AX3115" s="630">
        <f>AF3115+AL3115+AR3115</f>
        <v>0</v>
      </c>
      <c r="AY3115" s="631"/>
      <c r="AZ3115" s="595">
        <f>IF(AV3115=0,0,(AX3115/AV3115)*100)</f>
        <v>0</v>
      </c>
      <c r="BA3115" s="596"/>
      <c r="BB3115" s="542"/>
      <c r="BC3115" s="580"/>
      <c r="BD3115" s="584"/>
      <c r="BE3115" s="585"/>
      <c r="BF3115" s="595">
        <f>IF(BB3115=0,0,(BD3115/BB3115)*100)</f>
        <v>0</v>
      </c>
      <c r="BG3115" s="596"/>
      <c r="BH3115" s="599">
        <f>AV3115+BB3115</f>
        <v>0</v>
      </c>
      <c r="BI3115" s="600"/>
      <c r="BJ3115" s="630">
        <f>AX3115+BD3115</f>
        <v>0</v>
      </c>
      <c r="BK3115" s="631"/>
      <c r="BL3115" s="595">
        <f>IF(BH3115=0,0,(BJ3115/BH3115)*100)</f>
        <v>0</v>
      </c>
      <c r="BM3115" s="596"/>
      <c r="BN3115" s="656">
        <f>(AF3115*2)+(AL3115*2)+(AR3115*3)+BD3115</f>
        <v>0</v>
      </c>
      <c r="BO3115" s="657"/>
      <c r="BP3115" s="658"/>
      <c r="BQ3115" s="676">
        <f t="shared" ref="BQ3115" si="2930">IF(BS3115=0,0,50*BR3115/BS3115)</f>
        <v>0</v>
      </c>
      <c r="BR3115" s="662">
        <f>(BN3115*BU$11)+(N3115*BU$12)+(Z3115*BU$13)+(R3115*BU$14)+(X3115*BU$15)+(AB3115*BU$16)</f>
        <v>0</v>
      </c>
      <c r="BS3115" s="662">
        <f>((BB3115-BD3115)*BU$18)+((AV3115-AX3115)*BU$17)+(H3115*BU$19)+(P3115*BU$20)</f>
        <v>0</v>
      </c>
      <c r="BT3115" s="15"/>
      <c r="BU3115" s="15"/>
      <c r="BV3115" s="95"/>
    </row>
    <row r="3116" spans="1:74" ht="21.75" hidden="1" customHeight="1" x14ac:dyDescent="0.25">
      <c r="A3116" s="95"/>
      <c r="B3116" s="571"/>
      <c r="C3116" s="642" t="str">
        <f>IF(ROSTER!D$44="","",ROSTER!D$44)</f>
        <v/>
      </c>
      <c r="D3116" s="643"/>
      <c r="E3116" s="575"/>
      <c r="F3116" s="577"/>
      <c r="G3116" s="583"/>
      <c r="H3116" s="579"/>
      <c r="I3116" s="545"/>
      <c r="J3116" s="544"/>
      <c r="K3116" s="581"/>
      <c r="L3116" s="586"/>
      <c r="M3116" s="587"/>
      <c r="N3116" s="592" t="s">
        <v>16</v>
      </c>
      <c r="O3116" s="603"/>
      <c r="P3116" s="544"/>
      <c r="Q3116" s="581"/>
      <c r="R3116" s="586"/>
      <c r="S3116" s="587"/>
      <c r="T3116" s="592" t="s">
        <v>16</v>
      </c>
      <c r="U3116" s="603"/>
      <c r="V3116" s="311"/>
      <c r="W3116" s="311"/>
      <c r="X3116" s="579"/>
      <c r="Y3116" s="545"/>
      <c r="Z3116" s="544"/>
      <c r="AA3116" s="545"/>
      <c r="AB3116" s="544"/>
      <c r="AC3116" s="545"/>
      <c r="AD3116" s="544"/>
      <c r="AE3116" s="581"/>
      <c r="AF3116" s="586"/>
      <c r="AG3116" s="587"/>
      <c r="AH3116" s="626"/>
      <c r="AI3116" s="627"/>
      <c r="AJ3116" s="544"/>
      <c r="AK3116" s="581"/>
      <c r="AL3116" s="586"/>
      <c r="AM3116" s="587"/>
      <c r="AN3116" s="626"/>
      <c r="AO3116" s="627"/>
      <c r="AP3116" s="544"/>
      <c r="AQ3116" s="581"/>
      <c r="AR3116" s="586"/>
      <c r="AS3116" s="587"/>
      <c r="AT3116" s="626"/>
      <c r="AU3116" s="627"/>
      <c r="AV3116" s="628"/>
      <c r="AW3116" s="629"/>
      <c r="AX3116" s="632"/>
      <c r="AY3116" s="633"/>
      <c r="AZ3116" s="626"/>
      <c r="BA3116" s="627"/>
      <c r="BB3116" s="544"/>
      <c r="BC3116" s="581"/>
      <c r="BD3116" s="586"/>
      <c r="BE3116" s="587"/>
      <c r="BF3116" s="626"/>
      <c r="BG3116" s="627"/>
      <c r="BH3116" s="628"/>
      <c r="BI3116" s="629"/>
      <c r="BJ3116" s="632"/>
      <c r="BK3116" s="633"/>
      <c r="BL3116" s="626"/>
      <c r="BM3116" s="627"/>
      <c r="BN3116" s="678"/>
      <c r="BO3116" s="679"/>
      <c r="BP3116" s="680"/>
      <c r="BQ3116" s="677"/>
      <c r="BR3116" s="663"/>
      <c r="BS3116" s="663"/>
      <c r="BT3116" s="15"/>
      <c r="BU3116" s="15"/>
      <c r="BV3116" s="95"/>
    </row>
    <row r="3117" spans="1:74" ht="21.75" hidden="1" customHeight="1" x14ac:dyDescent="0.25">
      <c r="A3117" s="95"/>
      <c r="B3117" s="570" t="str">
        <f>IF(ROSTER!B$46="","",ROSTER!B$46)</f>
        <v/>
      </c>
      <c r="C3117" s="572" t="str">
        <f>IF(ROSTER!C$46="","",ROSTER!C$46)</f>
        <v/>
      </c>
      <c r="D3117" s="573"/>
      <c r="E3117" s="574"/>
      <c r="F3117" s="576">
        <f>IF(E3117="y",1,IF(E3117="S",1,0))</f>
        <v>0</v>
      </c>
      <c r="G3117" s="582">
        <f>IF(E3117="S",1,0)</f>
        <v>0</v>
      </c>
      <c r="H3117" s="578"/>
      <c r="I3117" s="543"/>
      <c r="J3117" s="542"/>
      <c r="K3117" s="580"/>
      <c r="L3117" s="584"/>
      <c r="M3117" s="585"/>
      <c r="N3117" s="588">
        <f>L3117+J3117</f>
        <v>0</v>
      </c>
      <c r="O3117" s="589"/>
      <c r="P3117" s="542"/>
      <c r="Q3117" s="580"/>
      <c r="R3117" s="584"/>
      <c r="S3117" s="585"/>
      <c r="T3117" s="588">
        <f>R3117-P3117</f>
        <v>0</v>
      </c>
      <c r="U3117" s="589"/>
      <c r="V3117" s="310"/>
      <c r="W3117" s="310"/>
      <c r="X3117" s="578"/>
      <c r="Y3117" s="543"/>
      <c r="Z3117" s="542"/>
      <c r="AA3117" s="543"/>
      <c r="AB3117" s="542"/>
      <c r="AC3117" s="543"/>
      <c r="AD3117" s="542"/>
      <c r="AE3117" s="580"/>
      <c r="AF3117" s="584"/>
      <c r="AG3117" s="585"/>
      <c r="AH3117" s="595">
        <f>IF(AD3117=0,0,(AF3117/AD3117)*100)</f>
        <v>0</v>
      </c>
      <c r="AI3117" s="596"/>
      <c r="AJ3117" s="542"/>
      <c r="AK3117" s="580"/>
      <c r="AL3117" s="584"/>
      <c r="AM3117" s="585"/>
      <c r="AN3117" s="595">
        <f>IF(AJ3117=0,0,(AL3117/AJ3117)*100)</f>
        <v>0</v>
      </c>
      <c r="AO3117" s="596"/>
      <c r="AP3117" s="542"/>
      <c r="AQ3117" s="580"/>
      <c r="AR3117" s="584"/>
      <c r="AS3117" s="585"/>
      <c r="AT3117" s="595">
        <f>IF(AP3117=0,0,(AR3117/AP3117)*100)</f>
        <v>0</v>
      </c>
      <c r="AU3117" s="596"/>
      <c r="AV3117" s="599">
        <f>AD3117+AJ3117+AP3117</f>
        <v>0</v>
      </c>
      <c r="AW3117" s="600"/>
      <c r="AX3117" s="630">
        <f>AF3117+AL3117+AR3117</f>
        <v>0</v>
      </c>
      <c r="AY3117" s="631"/>
      <c r="AZ3117" s="595">
        <f>IF(AV3117=0,0,(AX3117/AV3117)*100)</f>
        <v>0</v>
      </c>
      <c r="BA3117" s="596"/>
      <c r="BB3117" s="542"/>
      <c r="BC3117" s="580"/>
      <c r="BD3117" s="584"/>
      <c r="BE3117" s="585"/>
      <c r="BF3117" s="595">
        <f>IF(BB3117=0,0,(BD3117/BB3117)*100)</f>
        <v>0</v>
      </c>
      <c r="BG3117" s="596"/>
      <c r="BH3117" s="599">
        <f>AV3117+BB3117</f>
        <v>0</v>
      </c>
      <c r="BI3117" s="600"/>
      <c r="BJ3117" s="630">
        <f>AX3117+BD3117</f>
        <v>0</v>
      </c>
      <c r="BK3117" s="631"/>
      <c r="BL3117" s="595">
        <f>IF(BH3117=0,0,(BJ3117/BH3117)*100)</f>
        <v>0</v>
      </c>
      <c r="BM3117" s="596"/>
      <c r="BN3117" s="656">
        <f>(AF3117*2)+(AL3117*2)+(AR3117*3)+BD3117</f>
        <v>0</v>
      </c>
      <c r="BO3117" s="657"/>
      <c r="BP3117" s="658"/>
      <c r="BQ3117" s="676">
        <f t="shared" ref="BQ3117" si="2931">IF(BS3117=0,0,50*BR3117/BS3117)</f>
        <v>0</v>
      </c>
      <c r="BR3117" s="708">
        <f>(BN3117*BU$11)+(N3117*BU$12)+(Z3117*BU$13)+(R3117*BU$14)+(X3117*BU$15)+(AB3117*BU$16)</f>
        <v>0</v>
      </c>
      <c r="BS3117" s="662">
        <f>((BB3117-BD3117)*BU$18)+((AV3117-AX3117)*BU$17)+(H3117*BU$19)+(P3117*BU$20)</f>
        <v>0</v>
      </c>
      <c r="BT3117" s="15"/>
      <c r="BU3117" s="15"/>
      <c r="BV3117" s="95"/>
    </row>
    <row r="3118" spans="1:74" ht="22.5" hidden="1" customHeight="1" thickBot="1" x14ac:dyDescent="0.3">
      <c r="A3118" s="95"/>
      <c r="B3118" s="571"/>
      <c r="C3118" s="642" t="str">
        <f>IF(ROSTER!D$46="","",ROSTER!D$46)</f>
        <v/>
      </c>
      <c r="D3118" s="643"/>
      <c r="E3118" s="575"/>
      <c r="F3118" s="577"/>
      <c r="G3118" s="583"/>
      <c r="H3118" s="579"/>
      <c r="I3118" s="545"/>
      <c r="J3118" s="544"/>
      <c r="K3118" s="581"/>
      <c r="L3118" s="586"/>
      <c r="M3118" s="587"/>
      <c r="N3118" s="590" t="s">
        <v>16</v>
      </c>
      <c r="O3118" s="591"/>
      <c r="P3118" s="544"/>
      <c r="Q3118" s="581"/>
      <c r="R3118" s="586"/>
      <c r="S3118" s="587"/>
      <c r="T3118" s="592" t="s">
        <v>16</v>
      </c>
      <c r="U3118" s="603"/>
      <c r="V3118" s="311"/>
      <c r="W3118" s="311"/>
      <c r="X3118" s="579"/>
      <c r="Y3118" s="545"/>
      <c r="Z3118" s="544"/>
      <c r="AA3118" s="545"/>
      <c r="AB3118" s="544"/>
      <c r="AC3118" s="545"/>
      <c r="AD3118" s="544"/>
      <c r="AE3118" s="581"/>
      <c r="AF3118" s="586"/>
      <c r="AG3118" s="587"/>
      <c r="AH3118" s="597"/>
      <c r="AI3118" s="598"/>
      <c r="AJ3118" s="544"/>
      <c r="AK3118" s="581"/>
      <c r="AL3118" s="586"/>
      <c r="AM3118" s="587"/>
      <c r="AN3118" s="597"/>
      <c r="AO3118" s="598"/>
      <c r="AP3118" s="544"/>
      <c r="AQ3118" s="581"/>
      <c r="AR3118" s="586"/>
      <c r="AS3118" s="587"/>
      <c r="AT3118" s="597"/>
      <c r="AU3118" s="598"/>
      <c r="AV3118" s="601"/>
      <c r="AW3118" s="602"/>
      <c r="AX3118" s="701"/>
      <c r="AY3118" s="702"/>
      <c r="AZ3118" s="597"/>
      <c r="BA3118" s="598"/>
      <c r="BB3118" s="544"/>
      <c r="BC3118" s="581"/>
      <c r="BD3118" s="586"/>
      <c r="BE3118" s="587"/>
      <c r="BF3118" s="597"/>
      <c r="BG3118" s="598"/>
      <c r="BH3118" s="601"/>
      <c r="BI3118" s="602"/>
      <c r="BJ3118" s="701"/>
      <c r="BK3118" s="702"/>
      <c r="BL3118" s="597"/>
      <c r="BM3118" s="598"/>
      <c r="BN3118" s="659"/>
      <c r="BO3118" s="660"/>
      <c r="BP3118" s="661"/>
      <c r="BQ3118" s="677"/>
      <c r="BR3118" s="709"/>
      <c r="BS3118" s="663"/>
      <c r="BT3118" s="15"/>
      <c r="BU3118" s="15"/>
      <c r="BV3118" s="95"/>
    </row>
    <row r="3119" spans="1:74" s="21" customFormat="1" ht="33.4" hidden="1" customHeight="1" x14ac:dyDescent="0.45">
      <c r="A3119" s="98"/>
      <c r="B3119" s="612"/>
      <c r="C3119" s="613"/>
      <c r="D3119" s="613" t="s">
        <v>10</v>
      </c>
      <c r="E3119" s="616"/>
      <c r="F3119" s="279"/>
      <c r="G3119" s="279"/>
      <c r="H3119" s="517">
        <f>SUM(H3079:I3118)</f>
        <v>0</v>
      </c>
      <c r="I3119" s="618"/>
      <c r="J3119" s="517">
        <f>SUM(J3079:K3118)</f>
        <v>0</v>
      </c>
      <c r="K3119" s="618"/>
      <c r="L3119" s="620">
        <f>SUM(L3079:M3118)</f>
        <v>0</v>
      </c>
      <c r="M3119" s="621"/>
      <c r="N3119" s="548">
        <f>L3119+J3119</f>
        <v>0</v>
      </c>
      <c r="O3119" s="518"/>
      <c r="P3119" s="620">
        <f>SUM(P3079:Q3118)</f>
        <v>0</v>
      </c>
      <c r="Q3119" s="618"/>
      <c r="R3119" s="620">
        <f>SUM(R3079:S3118)</f>
        <v>0</v>
      </c>
      <c r="S3119" s="621"/>
      <c r="T3119" s="548">
        <f>R3119-P3119</f>
        <v>0</v>
      </c>
      <c r="U3119" s="518"/>
      <c r="V3119" s="312"/>
      <c r="W3119" s="312"/>
      <c r="X3119" s="620">
        <f>SUM(X3079:Y3118)</f>
        <v>0</v>
      </c>
      <c r="Y3119" s="621"/>
      <c r="Z3119" s="517">
        <f>SUM(Z3079:AA3118)</f>
        <v>0</v>
      </c>
      <c r="AA3119" s="518"/>
      <c r="AB3119" s="517">
        <f>SUM(AB3079:AC3118)</f>
        <v>0</v>
      </c>
      <c r="AC3119" s="518"/>
      <c r="AD3119" s="621">
        <f>SUM(AD3079:AE3118)</f>
        <v>0</v>
      </c>
      <c r="AE3119" s="618"/>
      <c r="AF3119" s="620">
        <f>SUM(AF3079:AG3118)</f>
        <v>0</v>
      </c>
      <c r="AG3119" s="621"/>
      <c r="AH3119" s="548">
        <f>IF(AD3119=0,0,(AF3119/AD3119)*100)</f>
        <v>0</v>
      </c>
      <c r="AI3119" s="518"/>
      <c r="AJ3119" s="620">
        <f>SUM(AJ3079:AK3118)</f>
        <v>0</v>
      </c>
      <c r="AK3119" s="618"/>
      <c r="AL3119" s="620">
        <f>SUM(AL3079:AM3118)</f>
        <v>0</v>
      </c>
      <c r="AM3119" s="621"/>
      <c r="AN3119" s="548">
        <f>IF(AJ3119=0,0,(AL3119/AJ3119)*100)</f>
        <v>0</v>
      </c>
      <c r="AO3119" s="518"/>
      <c r="AP3119" s="620">
        <f>SUM(AP3079:AQ3118)</f>
        <v>0</v>
      </c>
      <c r="AQ3119" s="618"/>
      <c r="AR3119" s="620">
        <f>SUM(AR3079:AS3118)</f>
        <v>0</v>
      </c>
      <c r="AS3119" s="621"/>
      <c r="AT3119" s="548">
        <f>IF(AP3119=0,0,(AR3119/AP3119)*100)</f>
        <v>0</v>
      </c>
      <c r="AU3119" s="518"/>
      <c r="AV3119" s="517">
        <f>AD3119+AJ3119+AP3119</f>
        <v>0</v>
      </c>
      <c r="AW3119" s="618"/>
      <c r="AX3119" s="620">
        <f>AF3119+AL3119+AR3119</f>
        <v>0</v>
      </c>
      <c r="AY3119" s="624"/>
      <c r="AZ3119" s="548">
        <f>IF(AV3119=0,0,(AX3119/AV3119)*100)</f>
        <v>0</v>
      </c>
      <c r="BA3119" s="518"/>
      <c r="BB3119" s="620">
        <f>SUM(BB3079:BC3118)</f>
        <v>0</v>
      </c>
      <c r="BC3119" s="618"/>
      <c r="BD3119" s="620">
        <f>SUM(BD3079:BE3118)</f>
        <v>0</v>
      </c>
      <c r="BE3119" s="621"/>
      <c r="BF3119" s="548">
        <f>IF(BB3119=0,0,(BD3119/BB3119)*100)</f>
        <v>0</v>
      </c>
      <c r="BG3119" s="518"/>
      <c r="BH3119" s="517">
        <f>AV3119+BB3119</f>
        <v>0</v>
      </c>
      <c r="BI3119" s="618"/>
      <c r="BJ3119" s="620">
        <f>AX3119+BD3119</f>
        <v>0</v>
      </c>
      <c r="BK3119" s="624"/>
      <c r="BL3119" s="548">
        <f>IF(BH3119=0,0,(BJ3119/BH3119)*100)</f>
        <v>0</v>
      </c>
      <c r="BM3119" s="664"/>
      <c r="BN3119" s="666">
        <f>SUM(BN3079:BP3118)</f>
        <v>0</v>
      </c>
      <c r="BO3119" s="667"/>
      <c r="BP3119" s="668"/>
      <c r="BQ3119" s="681">
        <f>SUM(BQ3079:BQ3118)</f>
        <v>0</v>
      </c>
      <c r="BR3119" s="685">
        <f>(BN3119*BU$11)+(N3119*BU$12)+(Z3119*BU$13)+(R3119*BU$14)+(X3119*BU$15)+(AB3119*BU$16)</f>
        <v>0</v>
      </c>
      <c r="BS3119" s="683">
        <f>((BB3119-BD3119)*BU$18)+((AV3119-AX3119)*BU$17)+(H3119*BU$19)+(P3119*BU$20)</f>
        <v>0</v>
      </c>
      <c r="BT3119" s="20"/>
      <c r="BU3119" s="20"/>
      <c r="BV3119" s="98"/>
    </row>
    <row r="3120" spans="1:74" s="21" customFormat="1" ht="33.950000000000003" hidden="1" customHeight="1" thickBot="1" x14ac:dyDescent="0.5">
      <c r="A3120" s="98"/>
      <c r="B3120" s="614"/>
      <c r="C3120" s="615"/>
      <c r="D3120" s="615"/>
      <c r="E3120" s="617"/>
      <c r="F3120" s="280"/>
      <c r="G3120" s="280"/>
      <c r="H3120" s="519"/>
      <c r="I3120" s="619"/>
      <c r="J3120" s="519"/>
      <c r="K3120" s="619"/>
      <c r="L3120" s="622"/>
      <c r="M3120" s="623"/>
      <c r="N3120" s="549" t="s">
        <v>16</v>
      </c>
      <c r="O3120" s="520"/>
      <c r="P3120" s="622"/>
      <c r="Q3120" s="619"/>
      <c r="R3120" s="622"/>
      <c r="S3120" s="623"/>
      <c r="T3120" s="549" t="s">
        <v>16</v>
      </c>
      <c r="U3120" s="520"/>
      <c r="V3120" s="313"/>
      <c r="W3120" s="313"/>
      <c r="X3120" s="622"/>
      <c r="Y3120" s="623"/>
      <c r="Z3120" s="519"/>
      <c r="AA3120" s="520"/>
      <c r="AB3120" s="519"/>
      <c r="AC3120" s="520"/>
      <c r="AD3120" s="623"/>
      <c r="AE3120" s="619"/>
      <c r="AF3120" s="622"/>
      <c r="AG3120" s="623"/>
      <c r="AH3120" s="549"/>
      <c r="AI3120" s="520"/>
      <c r="AJ3120" s="622"/>
      <c r="AK3120" s="619"/>
      <c r="AL3120" s="622"/>
      <c r="AM3120" s="623"/>
      <c r="AN3120" s="549"/>
      <c r="AO3120" s="520"/>
      <c r="AP3120" s="622"/>
      <c r="AQ3120" s="619"/>
      <c r="AR3120" s="622"/>
      <c r="AS3120" s="623"/>
      <c r="AT3120" s="549"/>
      <c r="AU3120" s="520"/>
      <c r="AV3120" s="519"/>
      <c r="AW3120" s="619"/>
      <c r="AX3120" s="622"/>
      <c r="AY3120" s="625"/>
      <c r="AZ3120" s="549"/>
      <c r="BA3120" s="520"/>
      <c r="BB3120" s="622"/>
      <c r="BC3120" s="619"/>
      <c r="BD3120" s="622"/>
      <c r="BE3120" s="623"/>
      <c r="BF3120" s="549"/>
      <c r="BG3120" s="520"/>
      <c r="BH3120" s="519"/>
      <c r="BI3120" s="619"/>
      <c r="BJ3120" s="622"/>
      <c r="BK3120" s="625"/>
      <c r="BL3120" s="549"/>
      <c r="BM3120" s="665"/>
      <c r="BN3120" s="669"/>
      <c r="BO3120" s="670"/>
      <c r="BP3120" s="671"/>
      <c r="BQ3120" s="682"/>
      <c r="BR3120" s="686"/>
      <c r="BS3120" s="684"/>
      <c r="BT3120" s="20"/>
      <c r="BU3120" s="20"/>
      <c r="BV3120" s="98"/>
    </row>
    <row r="3121" spans="1:77" s="21" customFormat="1" ht="33" hidden="1" customHeight="1" thickBot="1" x14ac:dyDescent="0.5">
      <c r="A3121" s="98"/>
      <c r="B3121" s="612"/>
      <c r="C3121" s="613"/>
      <c r="D3121" s="613" t="s">
        <v>13</v>
      </c>
      <c r="E3121" s="616"/>
      <c r="F3121" s="281"/>
      <c r="G3121" s="282"/>
      <c r="H3121" s="528"/>
      <c r="I3121" s="636"/>
      <c r="J3121" s="528"/>
      <c r="K3121" s="636"/>
      <c r="L3121" s="638"/>
      <c r="M3121" s="639"/>
      <c r="N3121" s="548">
        <f>J3121+L3121</f>
        <v>0</v>
      </c>
      <c r="O3121" s="518"/>
      <c r="P3121" s="638"/>
      <c r="Q3121" s="636"/>
      <c r="R3121" s="638"/>
      <c r="S3121" s="639"/>
      <c r="T3121" s="548">
        <f>R3121-P3121</f>
        <v>0</v>
      </c>
      <c r="U3121" s="518"/>
      <c r="V3121" s="312"/>
      <c r="W3121" s="312"/>
      <c r="X3121" s="638"/>
      <c r="Y3121" s="639"/>
      <c r="Z3121" s="528"/>
      <c r="AA3121" s="529"/>
      <c r="AB3121" s="528"/>
      <c r="AC3121" s="529"/>
      <c r="AD3121" s="639"/>
      <c r="AE3121" s="636"/>
      <c r="AF3121" s="638"/>
      <c r="AG3121" s="639"/>
      <c r="AH3121" s="548">
        <f>IF(AD3121=0,0,(AF3121/AD3121)*100)</f>
        <v>0</v>
      </c>
      <c r="AI3121" s="518"/>
      <c r="AJ3121" s="638"/>
      <c r="AK3121" s="636"/>
      <c r="AL3121" s="638"/>
      <c r="AM3121" s="639"/>
      <c r="AN3121" s="548">
        <f>IF(AJ3121=0,0,(AL3121/AJ3121)*100)</f>
        <v>0</v>
      </c>
      <c r="AO3121" s="518"/>
      <c r="AP3121" s="638"/>
      <c r="AQ3121" s="636"/>
      <c r="AR3121" s="638"/>
      <c r="AS3121" s="639"/>
      <c r="AT3121" s="548">
        <f>IF(AP3121=0,0,(AR3121/AP3121)*100)</f>
        <v>0</v>
      </c>
      <c r="AU3121" s="518"/>
      <c r="AV3121" s="517">
        <f>AD3121+AJ3121+AP3121</f>
        <v>0</v>
      </c>
      <c r="AW3121" s="618"/>
      <c r="AX3121" s="620">
        <f>AF3121+AL3121+AR3121</f>
        <v>0</v>
      </c>
      <c r="AY3121" s="624"/>
      <c r="AZ3121" s="548">
        <f>IF(AV3121=0,0,(AX3121/AV3121)*100)</f>
        <v>0</v>
      </c>
      <c r="BA3121" s="518"/>
      <c r="BB3121" s="638"/>
      <c r="BC3121" s="636"/>
      <c r="BD3121" s="638"/>
      <c r="BE3121" s="639"/>
      <c r="BF3121" s="548">
        <f>IF(BB3121=0,0,(BD3121/BB3121)*100)</f>
        <v>0</v>
      </c>
      <c r="BG3121" s="518"/>
      <c r="BH3121" s="517">
        <f>AV3121+BB3121</f>
        <v>0</v>
      </c>
      <c r="BI3121" s="618"/>
      <c r="BJ3121" s="620">
        <f>AX3121+BD3121</f>
        <v>0</v>
      </c>
      <c r="BK3121" s="624"/>
      <c r="BL3121" s="548">
        <f>IF(BH3121=0,0,(BJ3121/BH3121)*100)</f>
        <v>0</v>
      </c>
      <c r="BM3121" s="664"/>
      <c r="BN3121" s="666">
        <f>(AF3121*2)+(AL3121*2)+(AR3121*3)+BD3121</f>
        <v>0</v>
      </c>
      <c r="BO3121" s="667"/>
      <c r="BP3121" s="668"/>
      <c r="BQ3121" s="672"/>
      <c r="BR3121" s="283"/>
      <c r="BS3121" s="284"/>
      <c r="BT3121" s="20"/>
      <c r="BU3121" s="20"/>
      <c r="BV3121" s="98"/>
    </row>
    <row r="3122" spans="1:77" s="21" customFormat="1" ht="33.75" hidden="1" customHeight="1" thickBot="1" x14ac:dyDescent="0.5">
      <c r="A3122" s="98"/>
      <c r="B3122" s="285"/>
      <c r="C3122" s="286"/>
      <c r="D3122" s="634"/>
      <c r="E3122" s="635"/>
      <c r="F3122" s="287"/>
      <c r="G3122" s="287"/>
      <c r="H3122" s="530"/>
      <c r="I3122" s="637"/>
      <c r="J3122" s="530"/>
      <c r="K3122" s="637"/>
      <c r="L3122" s="640"/>
      <c r="M3122" s="641"/>
      <c r="N3122" s="549">
        <f>IF((N3119+N3121)=0,0,N3119/(N3119+N3121)*100)</f>
        <v>0</v>
      </c>
      <c r="O3122" s="520"/>
      <c r="P3122" s="640"/>
      <c r="Q3122" s="637"/>
      <c r="R3122" s="640"/>
      <c r="S3122" s="641"/>
      <c r="T3122" s="549"/>
      <c r="U3122" s="520"/>
      <c r="V3122" s="313"/>
      <c r="W3122" s="313"/>
      <c r="X3122" s="640"/>
      <c r="Y3122" s="641"/>
      <c r="Z3122" s="530"/>
      <c r="AA3122" s="531"/>
      <c r="AB3122" s="530"/>
      <c r="AC3122" s="531"/>
      <c r="AD3122" s="641"/>
      <c r="AE3122" s="637"/>
      <c r="AF3122" s="640"/>
      <c r="AG3122" s="641"/>
      <c r="AH3122" s="549"/>
      <c r="AI3122" s="520"/>
      <c r="AJ3122" s="640"/>
      <c r="AK3122" s="637"/>
      <c r="AL3122" s="640"/>
      <c r="AM3122" s="641"/>
      <c r="AN3122" s="549"/>
      <c r="AO3122" s="520"/>
      <c r="AP3122" s="640"/>
      <c r="AQ3122" s="637"/>
      <c r="AR3122" s="640"/>
      <c r="AS3122" s="641"/>
      <c r="AT3122" s="549"/>
      <c r="AU3122" s="520"/>
      <c r="AV3122" s="519"/>
      <c r="AW3122" s="619"/>
      <c r="AX3122" s="622"/>
      <c r="AY3122" s="625"/>
      <c r="AZ3122" s="549"/>
      <c r="BA3122" s="520"/>
      <c r="BB3122" s="640"/>
      <c r="BC3122" s="637"/>
      <c r="BD3122" s="640"/>
      <c r="BE3122" s="641"/>
      <c r="BF3122" s="549"/>
      <c r="BG3122" s="520"/>
      <c r="BH3122" s="519"/>
      <c r="BI3122" s="619"/>
      <c r="BJ3122" s="622"/>
      <c r="BK3122" s="625"/>
      <c r="BL3122" s="549"/>
      <c r="BM3122" s="665"/>
      <c r="BN3122" s="669"/>
      <c r="BO3122" s="670"/>
      <c r="BP3122" s="671"/>
      <c r="BQ3122" s="673"/>
      <c r="BR3122" s="79"/>
      <c r="BS3122" s="79"/>
      <c r="BT3122" s="20"/>
      <c r="BU3122" s="20"/>
      <c r="BV3122" s="98"/>
    </row>
    <row r="3123" spans="1:77" ht="16.5" hidden="1" customHeight="1" thickTop="1" thickBot="1" x14ac:dyDescent="0.5">
      <c r="A3123" s="95"/>
      <c r="B3123" s="288"/>
      <c r="C3123" s="70"/>
      <c r="D3123" s="70"/>
      <c r="E3123" s="70"/>
      <c r="F3123" s="70"/>
      <c r="G3123" s="70"/>
      <c r="H3123" s="70"/>
      <c r="I3123" s="70"/>
      <c r="J3123" s="70"/>
      <c r="K3123" s="70"/>
      <c r="L3123" s="70"/>
      <c r="M3123" s="70"/>
      <c r="N3123" s="70"/>
      <c r="O3123" s="70"/>
      <c r="P3123" s="70"/>
      <c r="Q3123" s="70"/>
      <c r="R3123" s="70"/>
      <c r="S3123" s="70"/>
      <c r="T3123" s="70"/>
      <c r="U3123" s="70"/>
      <c r="V3123" s="70"/>
      <c r="W3123" s="70"/>
      <c r="X3123" s="70"/>
      <c r="Y3123" s="70"/>
      <c r="Z3123" s="70"/>
      <c r="AA3123" s="70"/>
      <c r="AB3123" s="70"/>
      <c r="AC3123" s="70"/>
      <c r="AD3123" s="70"/>
      <c r="AE3123" s="70"/>
      <c r="AF3123" s="70"/>
      <c r="AG3123" s="70"/>
      <c r="AH3123" s="289"/>
      <c r="AI3123" s="289"/>
      <c r="AJ3123" s="70"/>
      <c r="AK3123" s="70"/>
      <c r="AL3123" s="70"/>
      <c r="AM3123" s="70"/>
      <c r="AN3123" s="70"/>
      <c r="AO3123" s="70"/>
      <c r="AP3123" s="70"/>
      <c r="AQ3123" s="70"/>
      <c r="AR3123" s="70"/>
      <c r="AS3123" s="70"/>
      <c r="AT3123" s="70"/>
      <c r="AU3123" s="70"/>
      <c r="AV3123" s="70"/>
      <c r="AW3123" s="70"/>
      <c r="AX3123" s="70"/>
      <c r="AY3123" s="70"/>
      <c r="AZ3123" s="70"/>
      <c r="BA3123" s="70"/>
      <c r="BB3123" s="70"/>
      <c r="BC3123" s="70"/>
      <c r="BD3123" s="70"/>
      <c r="BE3123" s="70"/>
      <c r="BF3123" s="70"/>
      <c r="BG3123" s="70"/>
      <c r="BH3123" s="70"/>
      <c r="BI3123" s="70"/>
      <c r="BJ3123" s="70"/>
      <c r="BK3123" s="70"/>
      <c r="BL3123" s="70"/>
      <c r="BM3123" s="70"/>
      <c r="BN3123" s="70"/>
      <c r="BO3123" s="70"/>
      <c r="BP3123" s="70"/>
      <c r="BQ3123" s="89"/>
      <c r="BR3123" s="674">
        <f>IF((J3119+L3121)=0,0,(J3119/(J3119+L3121)*100)%)</f>
        <v>0</v>
      </c>
      <c r="BS3123" s="675"/>
      <c r="BT3123" s="674">
        <f>IF((L3119+J3121)=0,0,(L3119/(L3119+J3121)*100)%)</f>
        <v>0</v>
      </c>
      <c r="BU3123" s="675"/>
      <c r="BV3123" s="95"/>
    </row>
    <row r="3124" spans="1:77" s="23" customFormat="1" ht="79.5" hidden="1" customHeight="1" thickTop="1" thickBot="1" x14ac:dyDescent="0.55000000000000004">
      <c r="A3124" s="99"/>
      <c r="B3124" s="565" t="s">
        <v>64</v>
      </c>
      <c r="C3124" s="566"/>
      <c r="D3124" s="532" t="s">
        <v>54</v>
      </c>
      <c r="E3124" s="532"/>
      <c r="F3124" s="532"/>
      <c r="G3124" s="654"/>
      <c r="H3124" s="533"/>
      <c r="I3124" s="534"/>
      <c r="J3124" s="535"/>
      <c r="K3124" s="290"/>
      <c r="L3124" s="533"/>
      <c r="M3124" s="534"/>
      <c r="N3124" s="535"/>
      <c r="O3124" s="536" t="s">
        <v>47</v>
      </c>
      <c r="P3124" s="537"/>
      <c r="Q3124" s="537"/>
      <c r="R3124" s="537"/>
      <c r="S3124" s="533"/>
      <c r="T3124" s="534"/>
      <c r="U3124" s="535"/>
      <c r="V3124" s="314"/>
      <c r="W3124" s="314"/>
      <c r="X3124" s="290"/>
      <c r="Y3124" s="533"/>
      <c r="Z3124" s="534"/>
      <c r="AA3124" s="535"/>
      <c r="AB3124" s="536" t="s">
        <v>49</v>
      </c>
      <c r="AC3124" s="537"/>
      <c r="AD3124" s="537"/>
      <c r="AE3124" s="538"/>
      <c r="AF3124" s="533"/>
      <c r="AG3124" s="534"/>
      <c r="AH3124" s="535"/>
      <c r="AI3124" s="290"/>
      <c r="AJ3124" s="533"/>
      <c r="AK3124" s="534"/>
      <c r="AL3124" s="535"/>
      <c r="AM3124" s="536" t="s">
        <v>53</v>
      </c>
      <c r="AN3124" s="537"/>
      <c r="AO3124" s="537"/>
      <c r="AP3124" s="538"/>
      <c r="AQ3124" s="533"/>
      <c r="AR3124" s="534"/>
      <c r="AS3124" s="535"/>
      <c r="AT3124" s="72"/>
      <c r="AU3124" s="533"/>
      <c r="AV3124" s="534"/>
      <c r="AW3124" s="535"/>
      <c r="AX3124" s="291"/>
      <c r="AY3124" s="291"/>
      <c r="AZ3124" s="291"/>
      <c r="BA3124" s="291"/>
      <c r="BB3124" s="567" t="s">
        <v>20</v>
      </c>
      <c r="BC3124" s="567"/>
      <c r="BD3124" s="567"/>
      <c r="BE3124" s="567"/>
      <c r="BF3124" s="568"/>
      <c r="BG3124" s="539">
        <f>BN3119</f>
        <v>0</v>
      </c>
      <c r="BH3124" s="540"/>
      <c r="BI3124" s="541"/>
      <c r="BJ3124" s="292"/>
      <c r="BK3124" s="539">
        <f>BN3121</f>
        <v>0</v>
      </c>
      <c r="BL3124" s="540"/>
      <c r="BM3124" s="541"/>
      <c r="BN3124" s="73"/>
      <c r="BO3124" s="73"/>
      <c r="BP3124" s="73"/>
      <c r="BQ3124" s="90"/>
      <c r="BR3124" s="24"/>
      <c r="BS3124" s="24"/>
      <c r="BT3124" s="22"/>
      <c r="BU3124" s="22"/>
      <c r="BV3124" s="99"/>
    </row>
    <row r="3125" spans="1:77" ht="15.6" hidden="1" customHeight="1" thickTop="1" thickBot="1" x14ac:dyDescent="0.55000000000000004">
      <c r="A3125" s="95"/>
      <c r="B3125" s="293"/>
      <c r="C3125" s="67"/>
      <c r="D3125" s="294"/>
      <c r="E3125" s="294"/>
      <c r="F3125" s="295"/>
      <c r="G3125" s="295"/>
      <c r="H3125" s="296"/>
      <c r="I3125" s="296"/>
      <c r="J3125" s="296"/>
      <c r="K3125" s="296"/>
      <c r="L3125" s="296"/>
      <c r="M3125" s="296"/>
      <c r="N3125" s="296"/>
      <c r="O3125" s="295"/>
      <c r="P3125" s="295"/>
      <c r="Q3125" s="295"/>
      <c r="R3125" s="295"/>
      <c r="S3125" s="296"/>
      <c r="T3125" s="296"/>
      <c r="U3125" s="296"/>
      <c r="V3125" s="296"/>
      <c r="W3125" s="296"/>
      <c r="X3125" s="297"/>
      <c r="Y3125" s="296"/>
      <c r="Z3125" s="296"/>
      <c r="AA3125" s="296"/>
      <c r="AB3125" s="295"/>
      <c r="AC3125" s="295"/>
      <c r="AD3125" s="295"/>
      <c r="AE3125" s="295"/>
      <c r="AF3125" s="296"/>
      <c r="AG3125" s="296"/>
      <c r="AH3125" s="296"/>
      <c r="AI3125" s="296"/>
      <c r="AJ3125" s="297"/>
      <c r="AK3125" s="297"/>
      <c r="AL3125" s="296"/>
      <c r="AM3125" s="295"/>
      <c r="AN3125" s="295"/>
      <c r="AO3125" s="295"/>
      <c r="AP3125" s="295"/>
      <c r="AQ3125" s="296"/>
      <c r="AR3125" s="296"/>
      <c r="AS3125" s="296"/>
      <c r="AT3125" s="296"/>
      <c r="AU3125" s="296"/>
      <c r="AV3125" s="72"/>
      <c r="AW3125" s="72"/>
      <c r="AX3125" s="74"/>
      <c r="AY3125" s="74"/>
      <c r="AZ3125" s="74"/>
      <c r="BA3125" s="74"/>
      <c r="BB3125" s="295"/>
      <c r="BC3125" s="298"/>
      <c r="BD3125" s="298"/>
      <c r="BE3125" s="299"/>
      <c r="BF3125" s="300"/>
      <c r="BG3125" s="301"/>
      <c r="BH3125" s="301"/>
      <c r="BI3125" s="72"/>
      <c r="BJ3125" s="302"/>
      <c r="BK3125" s="303"/>
      <c r="BL3125" s="303"/>
      <c r="BM3125" s="72"/>
      <c r="BN3125" s="74"/>
      <c r="BO3125" s="74"/>
      <c r="BP3125" s="74"/>
      <c r="BQ3125" s="91"/>
      <c r="BR3125" s="25"/>
      <c r="BS3125" s="25"/>
      <c r="BT3125" s="15"/>
      <c r="BU3125" s="15"/>
      <c r="BV3125" s="95"/>
    </row>
    <row r="3126" spans="1:77" s="23" customFormat="1" ht="79.5" hidden="1" customHeight="1" thickTop="1" thickBot="1" x14ac:dyDescent="0.55000000000000004">
      <c r="A3126" s="99"/>
      <c r="B3126" s="569" t="s">
        <v>46</v>
      </c>
      <c r="C3126" s="567"/>
      <c r="D3126" s="532" t="s">
        <v>55</v>
      </c>
      <c r="E3126" s="532"/>
      <c r="F3126" s="532"/>
      <c r="G3126" s="654"/>
      <c r="H3126" s="539">
        <f>H3124</f>
        <v>0</v>
      </c>
      <c r="I3126" s="540"/>
      <c r="J3126" s="541"/>
      <c r="K3126" s="290"/>
      <c r="L3126" s="539">
        <f>L3124</f>
        <v>0</v>
      </c>
      <c r="M3126" s="540"/>
      <c r="N3126" s="541"/>
      <c r="O3126" s="536" t="s">
        <v>51</v>
      </c>
      <c r="P3126" s="537"/>
      <c r="Q3126" s="537"/>
      <c r="R3126" s="537"/>
      <c r="S3126" s="539">
        <f>S3124-H3124</f>
        <v>0</v>
      </c>
      <c r="T3126" s="540"/>
      <c r="U3126" s="541"/>
      <c r="V3126" s="315"/>
      <c r="W3126" s="315"/>
      <c r="X3126" s="290"/>
      <c r="Y3126" s="539">
        <f>Y3124-L3124</f>
        <v>0</v>
      </c>
      <c r="Z3126" s="540"/>
      <c r="AA3126" s="541"/>
      <c r="AB3126" s="536" t="s">
        <v>50</v>
      </c>
      <c r="AC3126" s="537"/>
      <c r="AD3126" s="537"/>
      <c r="AE3126" s="538"/>
      <c r="AF3126" s="539">
        <f>AF3124-S3124</f>
        <v>0</v>
      </c>
      <c r="AG3126" s="540"/>
      <c r="AH3126" s="541"/>
      <c r="AI3126" s="290"/>
      <c r="AJ3126" s="539">
        <f>AJ3124-Y3124</f>
        <v>0</v>
      </c>
      <c r="AK3126" s="540"/>
      <c r="AL3126" s="541"/>
      <c r="AM3126" s="536" t="s">
        <v>52</v>
      </c>
      <c r="AN3126" s="537"/>
      <c r="AO3126" s="537"/>
      <c r="AP3126" s="538"/>
      <c r="AQ3126" s="539">
        <f>AQ3124-AF3124</f>
        <v>0</v>
      </c>
      <c r="AR3126" s="540"/>
      <c r="AS3126" s="541"/>
      <c r="AT3126" s="72"/>
      <c r="AU3126" s="539">
        <f>AU3124-AJ3124</f>
        <v>0</v>
      </c>
      <c r="AV3126" s="540"/>
      <c r="AW3126" s="541"/>
      <c r="AX3126" s="291"/>
      <c r="AY3126" s="291"/>
      <c r="AZ3126" s="291"/>
      <c r="BA3126" s="291"/>
      <c r="BB3126" s="567" t="s">
        <v>45</v>
      </c>
      <c r="BC3126" s="567"/>
      <c r="BD3126" s="567"/>
      <c r="BE3126" s="567"/>
      <c r="BF3126" s="568"/>
      <c r="BG3126" s="539">
        <f>BG3124-AQ3124</f>
        <v>0</v>
      </c>
      <c r="BH3126" s="540"/>
      <c r="BI3126" s="541"/>
      <c r="BJ3126" s="304"/>
      <c r="BK3126" s="539">
        <f>BK3124-AU3124</f>
        <v>0</v>
      </c>
      <c r="BL3126" s="540"/>
      <c r="BM3126" s="541"/>
      <c r="BN3126" s="73"/>
      <c r="BO3126" s="73"/>
      <c r="BP3126" s="73"/>
      <c r="BQ3126" s="90"/>
      <c r="BR3126" s="24"/>
      <c r="BS3126" s="24"/>
      <c r="BT3126" s="22"/>
      <c r="BU3126" s="22"/>
      <c r="BV3126" s="99"/>
      <c r="BY3126" s="21"/>
    </row>
    <row r="3127" spans="1:77" ht="18.75" hidden="1" customHeight="1" thickTop="1" thickBot="1" x14ac:dyDescent="0.5">
      <c r="A3127" s="95"/>
      <c r="B3127" s="305"/>
      <c r="C3127" s="71"/>
      <c r="D3127" s="71"/>
      <c r="E3127" s="71"/>
      <c r="F3127" s="92"/>
      <c r="G3127" s="92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1"/>
      <c r="V3127" s="71"/>
      <c r="W3127" s="71"/>
      <c r="X3127" s="71"/>
      <c r="Y3127" s="71"/>
      <c r="Z3127" s="71"/>
      <c r="AA3127" s="71"/>
      <c r="AB3127" s="71"/>
      <c r="AC3127" s="71"/>
      <c r="AD3127" s="71"/>
      <c r="AE3127" s="71"/>
      <c r="AF3127" s="71"/>
      <c r="AG3127" s="71"/>
      <c r="AH3127" s="306"/>
      <c r="AI3127" s="306"/>
      <c r="AJ3127" s="71"/>
      <c r="AK3127" s="71"/>
      <c r="AL3127" s="71"/>
      <c r="AM3127" s="71"/>
      <c r="AN3127" s="71"/>
      <c r="AO3127" s="71"/>
      <c r="AP3127" s="71"/>
      <c r="AQ3127" s="71"/>
      <c r="AR3127" s="71"/>
      <c r="AS3127" s="71"/>
      <c r="AT3127" s="71"/>
      <c r="AU3127" s="71"/>
      <c r="AV3127" s="71"/>
      <c r="AW3127" s="71"/>
      <c r="AX3127" s="71"/>
      <c r="AY3127" s="71"/>
      <c r="AZ3127" s="71"/>
      <c r="BA3127" s="71"/>
      <c r="BB3127" s="71"/>
      <c r="BC3127" s="703" t="s">
        <v>153</v>
      </c>
      <c r="BD3127" s="703"/>
      <c r="BE3127" s="703"/>
      <c r="BF3127" s="703"/>
      <c r="BG3127" s="703"/>
      <c r="BH3127" s="703"/>
      <c r="BI3127" s="703"/>
      <c r="BJ3127" s="703"/>
      <c r="BK3127" s="703"/>
      <c r="BL3127" s="703"/>
      <c r="BM3127" s="703"/>
      <c r="BN3127" s="703"/>
      <c r="BO3127" s="703"/>
      <c r="BP3127" s="703"/>
      <c r="BQ3127" s="318"/>
      <c r="BR3127" s="319"/>
      <c r="BS3127" s="319"/>
      <c r="BT3127" s="15"/>
      <c r="BU3127" s="15"/>
      <c r="BV3127" s="95"/>
    </row>
    <row r="3128" spans="1:77" s="93" customFormat="1" ht="13.5" hidden="1" customHeight="1" thickTop="1" x14ac:dyDescent="0.45">
      <c r="A3128" s="95"/>
      <c r="B3128" s="99"/>
      <c r="C3128" s="95"/>
      <c r="D3128" s="95"/>
      <c r="E3128" s="95"/>
      <c r="F3128" s="96"/>
      <c r="G3128" s="96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254"/>
      <c r="AI3128" s="254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5"/>
      <c r="BL3128" s="95"/>
      <c r="BM3128" s="95"/>
      <c r="BN3128" s="95"/>
      <c r="BO3128" s="95"/>
      <c r="BP3128" s="95"/>
      <c r="BQ3128" s="97"/>
      <c r="BR3128" s="97"/>
      <c r="BS3128" s="97"/>
      <c r="BT3128" s="95"/>
      <c r="BU3128" s="95"/>
      <c r="BV3128" s="95"/>
    </row>
    <row r="3129" spans="1:77" s="17" customFormat="1" ht="33.75" hidden="1" x14ac:dyDescent="0.5">
      <c r="A3129" s="255"/>
      <c r="B3129" s="604" t="s">
        <v>9</v>
      </c>
      <c r="C3129" s="604"/>
      <c r="D3129" s="604"/>
      <c r="E3129" s="604"/>
      <c r="F3129" s="604"/>
      <c r="G3129" s="604"/>
      <c r="H3129" s="604"/>
      <c r="I3129" s="604"/>
      <c r="J3129" s="604"/>
      <c r="K3129" s="604"/>
      <c r="L3129" s="604"/>
      <c r="M3129" s="604"/>
      <c r="N3129" s="604"/>
      <c r="O3129" s="604"/>
      <c r="P3129" s="604"/>
      <c r="Q3129" s="604"/>
      <c r="R3129" s="604"/>
      <c r="S3129" s="604"/>
      <c r="T3129" s="604"/>
      <c r="U3129" s="604"/>
      <c r="V3129" s="604"/>
      <c r="W3129" s="604"/>
      <c r="X3129" s="604"/>
      <c r="Y3129" s="604"/>
      <c r="Z3129" s="604"/>
      <c r="AA3129" s="604"/>
      <c r="AB3129" s="604"/>
      <c r="AC3129" s="604"/>
      <c r="AD3129" s="604"/>
      <c r="AE3129" s="604"/>
      <c r="AF3129" s="604"/>
      <c r="AG3129" s="604"/>
      <c r="AH3129" s="604"/>
      <c r="AI3129" s="604"/>
      <c r="AJ3129" s="604"/>
      <c r="AK3129" s="604"/>
      <c r="AL3129" s="604"/>
      <c r="AM3129" s="604"/>
      <c r="AN3129" s="604"/>
      <c r="AO3129" s="604"/>
      <c r="AP3129" s="604"/>
      <c r="AQ3129" s="604"/>
      <c r="AR3129" s="604"/>
      <c r="AS3129" s="604"/>
      <c r="AT3129" s="604"/>
      <c r="AU3129" s="604"/>
      <c r="AV3129" s="604"/>
      <c r="AW3129" s="604"/>
      <c r="AX3129" s="604"/>
      <c r="AY3129" s="604"/>
      <c r="AZ3129" s="604"/>
      <c r="BA3129" s="604"/>
      <c r="BB3129" s="604"/>
      <c r="BC3129" s="604"/>
      <c r="BD3129" s="604"/>
      <c r="BE3129" s="604"/>
      <c r="BF3129" s="604"/>
      <c r="BG3129" s="604"/>
      <c r="BH3129" s="604"/>
      <c r="BI3129" s="604"/>
      <c r="BJ3129" s="604"/>
      <c r="BK3129" s="604"/>
      <c r="BL3129" s="604"/>
      <c r="BM3129" s="604"/>
      <c r="BN3129" s="604"/>
      <c r="BO3129" s="604"/>
      <c r="BP3129" s="604"/>
      <c r="BQ3129" s="256"/>
      <c r="BR3129" s="256"/>
      <c r="BS3129" s="256"/>
      <c r="BT3129" s="257"/>
      <c r="BU3129" s="257"/>
      <c r="BV3129" s="255"/>
    </row>
    <row r="3130" spans="1:77" ht="10.9" hidden="1" customHeight="1" x14ac:dyDescent="0.45">
      <c r="A3130" s="95"/>
      <c r="B3130" s="258"/>
      <c r="C3130" s="62"/>
      <c r="D3130" s="62"/>
      <c r="E3130" s="62"/>
      <c r="F3130" s="63"/>
      <c r="G3130" s="63"/>
      <c r="H3130" s="62"/>
      <c r="I3130" s="62"/>
      <c r="J3130" s="62"/>
      <c r="K3130" s="62"/>
      <c r="L3130" s="62"/>
      <c r="M3130" s="62"/>
      <c r="N3130" s="62"/>
      <c r="O3130" s="62"/>
      <c r="P3130" s="62"/>
      <c r="Q3130" s="62"/>
      <c r="R3130" s="62"/>
      <c r="S3130" s="62"/>
      <c r="T3130" s="62"/>
      <c r="U3130" s="62"/>
      <c r="V3130" s="62"/>
      <c r="W3130" s="62"/>
      <c r="X3130" s="62"/>
      <c r="Y3130" s="62"/>
      <c r="Z3130" s="62"/>
      <c r="AA3130" s="62"/>
      <c r="AB3130" s="62"/>
      <c r="AC3130" s="62"/>
      <c r="AD3130" s="62"/>
      <c r="AE3130" s="62"/>
      <c r="AF3130" s="62"/>
      <c r="AG3130" s="62"/>
      <c r="AH3130" s="259"/>
      <c r="AI3130" s="259"/>
      <c r="AJ3130" s="62"/>
      <c r="AK3130" s="62"/>
      <c r="AL3130" s="62"/>
      <c r="AM3130" s="62"/>
      <c r="AN3130" s="62"/>
      <c r="AO3130" s="62"/>
      <c r="AP3130" s="62"/>
      <c r="AQ3130" s="62"/>
      <c r="AR3130" s="62"/>
      <c r="AS3130" s="62"/>
      <c r="AT3130" s="62"/>
      <c r="AU3130" s="62"/>
      <c r="AV3130" s="62"/>
      <c r="AW3130" s="62"/>
      <c r="AX3130" s="62"/>
      <c r="AY3130" s="62"/>
      <c r="AZ3130" s="62"/>
      <c r="BA3130" s="62"/>
      <c r="BB3130" s="62"/>
      <c r="BC3130" s="62"/>
      <c r="BD3130" s="62"/>
      <c r="BE3130" s="62"/>
      <c r="BF3130" s="62"/>
      <c r="BG3130" s="62"/>
      <c r="BH3130" s="62"/>
      <c r="BI3130" s="62"/>
      <c r="BJ3130" s="62"/>
      <c r="BK3130" s="62"/>
      <c r="BL3130" s="62"/>
      <c r="BM3130" s="62"/>
      <c r="BN3130" s="62"/>
      <c r="BO3130" s="62"/>
      <c r="BP3130" s="94"/>
      <c r="BQ3130" s="87"/>
      <c r="BR3130" s="94"/>
      <c r="BS3130" s="94"/>
      <c r="BT3130" s="15"/>
      <c r="BU3130" s="15"/>
      <c r="BV3130" s="95"/>
    </row>
    <row r="3131" spans="1:77" s="18" customFormat="1" ht="36.75" hidden="1" customHeight="1" x14ac:dyDescent="0.45">
      <c r="A3131" s="260"/>
      <c r="B3131" s="258"/>
      <c r="C3131" s="261"/>
      <c r="D3131" s="262" t="s">
        <v>10</v>
      </c>
      <c r="E3131" s="605" t="str">
        <f>IF(ROSTER!D$3="","",ROSTER!D$3)</f>
        <v/>
      </c>
      <c r="F3131" s="605"/>
      <c r="G3131" s="605"/>
      <c r="H3131" s="605"/>
      <c r="I3131" s="605"/>
      <c r="J3131" s="605"/>
      <c r="K3131" s="605"/>
      <c r="L3131" s="605"/>
      <c r="M3131" s="605"/>
      <c r="N3131" s="605"/>
      <c r="O3131" s="605"/>
      <c r="P3131" s="605"/>
      <c r="Q3131" s="605"/>
      <c r="R3131" s="605"/>
      <c r="S3131" s="605"/>
      <c r="T3131" s="605"/>
      <c r="U3131" s="605"/>
      <c r="V3131" s="605"/>
      <c r="W3131" s="605"/>
      <c r="X3131" s="605"/>
      <c r="Y3131" s="605"/>
      <c r="Z3131" s="605"/>
      <c r="AA3131" s="605"/>
      <c r="AB3131" s="605"/>
      <c r="AC3131" s="605"/>
      <c r="AD3131" s="605"/>
      <c r="AE3131" s="605"/>
      <c r="AF3131" s="316"/>
      <c r="AG3131" s="606" t="s">
        <v>11</v>
      </c>
      <c r="AH3131" s="606"/>
      <c r="AI3131" s="606"/>
      <c r="AJ3131" s="606"/>
      <c r="AK3131" s="606"/>
      <c r="AL3131" s="606"/>
      <c r="AM3131" s="606"/>
      <c r="AN3131" s="607"/>
      <c r="AO3131" s="607"/>
      <c r="AP3131" s="607"/>
      <c r="AQ3131" s="607"/>
      <c r="AR3131" s="607"/>
      <c r="AS3131" s="607"/>
      <c r="AT3131" s="607"/>
      <c r="AU3131" s="607"/>
      <c r="AV3131" s="607"/>
      <c r="AW3131" s="607"/>
      <c r="AX3131" s="607"/>
      <c r="AY3131" s="607"/>
      <c r="AZ3131" s="607"/>
      <c r="BA3131" s="607"/>
      <c r="BB3131" s="607"/>
      <c r="BC3131" s="607"/>
      <c r="BD3131" s="607"/>
      <c r="BE3131" s="607"/>
      <c r="BF3131" s="607"/>
      <c r="BG3131" s="607"/>
      <c r="BH3131" s="607"/>
      <c r="BI3131" s="607"/>
      <c r="BJ3131" s="607"/>
      <c r="BK3131" s="607"/>
      <c r="BL3131" s="607"/>
      <c r="BM3131" s="607"/>
      <c r="BN3131" s="607"/>
      <c r="BO3131" s="607"/>
      <c r="BP3131" s="94"/>
      <c r="BQ3131" s="88" t="s">
        <v>130</v>
      </c>
      <c r="BR3131" s="94"/>
      <c r="BS3131" s="94"/>
      <c r="BT3131" s="263"/>
      <c r="BU3131" s="263"/>
      <c r="BV3131" s="260"/>
    </row>
    <row r="3132" spans="1:77" ht="8.85" hidden="1" customHeight="1" x14ac:dyDescent="0.45">
      <c r="A3132" s="96"/>
      <c r="B3132" s="258"/>
      <c r="C3132" s="259" t="s">
        <v>39</v>
      </c>
      <c r="D3132" s="259"/>
      <c r="E3132" s="259"/>
      <c r="F3132" s="63"/>
      <c r="G3132" s="63"/>
      <c r="H3132" s="259"/>
      <c r="I3132" s="259"/>
      <c r="J3132" s="317"/>
      <c r="K3132" s="317"/>
      <c r="L3132" s="317"/>
      <c r="M3132" s="317"/>
      <c r="N3132" s="317"/>
      <c r="O3132" s="317"/>
      <c r="P3132" s="317"/>
      <c r="Q3132" s="317"/>
      <c r="R3132" s="317"/>
      <c r="S3132" s="317"/>
      <c r="T3132" s="317"/>
      <c r="U3132" s="317"/>
      <c r="V3132" s="317"/>
      <c r="W3132" s="317"/>
      <c r="X3132" s="317"/>
      <c r="Y3132" s="317"/>
      <c r="Z3132" s="317"/>
      <c r="AA3132" s="317"/>
      <c r="AB3132" s="317"/>
      <c r="AC3132" s="317"/>
      <c r="AD3132" s="317"/>
      <c r="AE3132" s="317"/>
      <c r="AF3132" s="317"/>
      <c r="AG3132" s="317"/>
      <c r="AH3132" s="317"/>
      <c r="AI3132" s="259"/>
      <c r="AJ3132" s="264"/>
      <c r="AK3132" s="265"/>
      <c r="AL3132" s="265"/>
      <c r="AM3132" s="265"/>
      <c r="AN3132" s="265"/>
      <c r="AO3132" s="265"/>
      <c r="AP3132" s="265"/>
      <c r="AQ3132" s="266"/>
      <c r="AR3132" s="266"/>
      <c r="AS3132" s="266"/>
      <c r="AT3132" s="266"/>
      <c r="AU3132" s="266"/>
      <c r="AV3132" s="266"/>
      <c r="AW3132" s="266"/>
      <c r="AX3132" s="266"/>
      <c r="AY3132" s="266"/>
      <c r="AZ3132" s="266"/>
      <c r="BA3132" s="266"/>
      <c r="BB3132" s="266"/>
      <c r="BC3132" s="266"/>
      <c r="BD3132" s="266"/>
      <c r="BE3132" s="266"/>
      <c r="BF3132" s="266"/>
      <c r="BG3132" s="266"/>
      <c r="BH3132" s="266"/>
      <c r="BI3132" s="266"/>
      <c r="BJ3132" s="266"/>
      <c r="BK3132" s="266"/>
      <c r="BL3132" s="266"/>
      <c r="BM3132" s="266"/>
      <c r="BN3132" s="266"/>
      <c r="BO3132" s="266"/>
      <c r="BP3132" s="266"/>
      <c r="BQ3132" s="267"/>
      <c r="BR3132" s="267"/>
      <c r="BS3132" s="267"/>
      <c r="BT3132" s="268"/>
      <c r="BU3132" s="268"/>
      <c r="BV3132" s="96"/>
    </row>
    <row r="3133" spans="1:77" s="18" customFormat="1" ht="33.75" hidden="1" x14ac:dyDescent="0.45">
      <c r="A3133" s="260"/>
      <c r="B3133" s="258"/>
      <c r="C3133" s="608" t="s">
        <v>38</v>
      </c>
      <c r="D3133" s="608"/>
      <c r="E3133" s="607"/>
      <c r="F3133" s="607"/>
      <c r="G3133" s="607"/>
      <c r="H3133" s="607"/>
      <c r="I3133" s="607"/>
      <c r="J3133" s="607"/>
      <c r="K3133" s="607"/>
      <c r="L3133" s="607"/>
      <c r="M3133" s="607"/>
      <c r="N3133" s="607"/>
      <c r="O3133" s="607"/>
      <c r="P3133" s="607"/>
      <c r="Q3133" s="607"/>
      <c r="R3133" s="607"/>
      <c r="S3133" s="607"/>
      <c r="T3133" s="607"/>
      <c r="U3133" s="607"/>
      <c r="V3133" s="607"/>
      <c r="W3133" s="607"/>
      <c r="X3133" s="607"/>
      <c r="Y3133" s="607"/>
      <c r="Z3133" s="607"/>
      <c r="AA3133" s="607"/>
      <c r="AB3133" s="607"/>
      <c r="AC3133" s="607"/>
      <c r="AD3133" s="607"/>
      <c r="AE3133" s="607"/>
      <c r="AF3133" s="316"/>
      <c r="AG3133" s="609" t="s">
        <v>21</v>
      </c>
      <c r="AH3133" s="609"/>
      <c r="AI3133" s="609"/>
      <c r="AJ3133" s="609"/>
      <c r="AK3133" s="607"/>
      <c r="AL3133" s="607"/>
      <c r="AM3133" s="607"/>
      <c r="AN3133" s="607"/>
      <c r="AO3133" s="607"/>
      <c r="AP3133" s="607"/>
      <c r="AQ3133" s="607"/>
      <c r="AR3133" s="607"/>
      <c r="AS3133" s="607"/>
      <c r="AT3133" s="607"/>
      <c r="AU3133" s="607"/>
      <c r="AV3133" s="607"/>
      <c r="AW3133" s="607"/>
      <c r="AX3133" s="607"/>
      <c r="AY3133" s="607"/>
      <c r="AZ3133" s="607"/>
      <c r="BA3133" s="607"/>
      <c r="BB3133" s="607"/>
      <c r="BC3133" s="610" t="s">
        <v>12</v>
      </c>
      <c r="BD3133" s="610"/>
      <c r="BE3133" s="610"/>
      <c r="BF3133" s="611"/>
      <c r="BG3133" s="611"/>
      <c r="BH3133" s="611"/>
      <c r="BI3133" s="611"/>
      <c r="BJ3133" s="611"/>
      <c r="BK3133" s="611"/>
      <c r="BL3133" s="611"/>
      <c r="BM3133" s="611"/>
      <c r="BN3133" s="611"/>
      <c r="BO3133" s="611"/>
      <c r="BP3133" s="64"/>
      <c r="BQ3133" s="307"/>
      <c r="BR3133" s="65"/>
      <c r="BS3133" s="65"/>
      <c r="BT3133" s="270">
        <f>IF(BF3133=0,0,1)</f>
        <v>0</v>
      </c>
      <c r="BU3133" s="18">
        <f>IF((BG3183+BK3183)&gt;(AQ3183+AU3183),1,0)</f>
        <v>0</v>
      </c>
      <c r="BV3133" s="271"/>
    </row>
    <row r="3134" spans="1:77" ht="9.6" hidden="1" customHeight="1" x14ac:dyDescent="0.45">
      <c r="A3134" s="95"/>
      <c r="B3134" s="258"/>
      <c r="C3134" s="62"/>
      <c r="D3134" s="62"/>
      <c r="E3134" s="62"/>
      <c r="F3134" s="63"/>
      <c r="G3134" s="63"/>
      <c r="H3134" s="62"/>
      <c r="I3134" s="62"/>
      <c r="J3134" s="62"/>
      <c r="K3134" s="62"/>
      <c r="L3134" s="62"/>
      <c r="M3134" s="62"/>
      <c r="N3134" s="62"/>
      <c r="O3134" s="62"/>
      <c r="P3134" s="62"/>
      <c r="Q3134" s="62"/>
      <c r="R3134" s="62"/>
      <c r="S3134" s="62"/>
      <c r="T3134" s="62"/>
      <c r="U3134" s="62"/>
      <c r="V3134" s="62"/>
      <c r="W3134" s="62"/>
      <c r="X3134" s="62"/>
      <c r="Y3134" s="62"/>
      <c r="Z3134" s="62"/>
      <c r="AA3134" s="62"/>
      <c r="AB3134" s="62"/>
      <c r="AC3134" s="62"/>
      <c r="AD3134" s="62"/>
      <c r="AE3134" s="62"/>
      <c r="AF3134" s="62"/>
      <c r="AG3134" s="62"/>
      <c r="AH3134" s="259"/>
      <c r="AI3134" s="259"/>
      <c r="AJ3134" s="62"/>
      <c r="AK3134" s="62"/>
      <c r="AL3134" s="62"/>
      <c r="AM3134" s="62"/>
      <c r="AN3134" s="62"/>
      <c r="AO3134" s="62"/>
      <c r="AP3134" s="62"/>
      <c r="AQ3134" s="62"/>
      <c r="AR3134" s="62"/>
      <c r="AS3134" s="62"/>
      <c r="AT3134" s="62"/>
      <c r="AU3134" s="62"/>
      <c r="AV3134" s="62"/>
      <c r="AW3134" s="62"/>
      <c r="AX3134" s="62"/>
      <c r="AY3134" s="62"/>
      <c r="AZ3134" s="62"/>
      <c r="BA3134" s="62"/>
      <c r="BB3134" s="62"/>
      <c r="BC3134" s="62"/>
      <c r="BD3134" s="62"/>
      <c r="BE3134" s="62"/>
      <c r="BF3134" s="62"/>
      <c r="BG3134" s="62"/>
      <c r="BH3134" s="62"/>
      <c r="BI3134" s="62"/>
      <c r="BJ3134" s="62"/>
      <c r="BK3134" s="62"/>
      <c r="BL3134" s="62"/>
      <c r="BM3134" s="62"/>
      <c r="BN3134" s="62"/>
      <c r="BO3134" s="62"/>
      <c r="BP3134" s="62"/>
      <c r="BQ3134" s="66"/>
      <c r="BR3134" s="66"/>
      <c r="BS3134" s="66"/>
      <c r="BT3134" s="15"/>
      <c r="BU3134" s="15"/>
      <c r="BV3134" s="95"/>
    </row>
    <row r="3135" spans="1:77" ht="8.85" hidden="1" customHeight="1" thickBot="1" x14ac:dyDescent="0.5">
      <c r="A3135" s="95"/>
      <c r="B3135" s="113"/>
      <c r="C3135" s="67"/>
      <c r="D3135" s="67"/>
      <c r="E3135" s="67"/>
      <c r="F3135" s="68"/>
      <c r="G3135" s="68"/>
      <c r="H3135" s="67"/>
      <c r="I3135" s="67"/>
      <c r="J3135" s="67"/>
      <c r="K3135" s="67"/>
      <c r="L3135" s="67"/>
      <c r="M3135" s="67"/>
      <c r="N3135" s="67"/>
      <c r="O3135" s="67"/>
      <c r="P3135" s="67"/>
      <c r="Q3135" s="67"/>
      <c r="R3135" s="67"/>
      <c r="S3135" s="67"/>
      <c r="T3135" s="67"/>
      <c r="U3135" s="67"/>
      <c r="V3135" s="67"/>
      <c r="W3135" s="67"/>
      <c r="X3135" s="67"/>
      <c r="Y3135" s="67"/>
      <c r="Z3135" s="67"/>
      <c r="AA3135" s="67"/>
      <c r="AB3135" s="67"/>
      <c r="AC3135" s="67"/>
      <c r="AD3135" s="67"/>
      <c r="AE3135" s="67"/>
      <c r="AF3135" s="67"/>
      <c r="AG3135" s="67"/>
      <c r="AH3135" s="272"/>
      <c r="AI3135" s="272"/>
      <c r="AJ3135" s="67"/>
      <c r="AK3135" s="67"/>
      <c r="AL3135" s="67"/>
      <c r="AM3135" s="67"/>
      <c r="AN3135" s="67"/>
      <c r="AO3135" s="67"/>
      <c r="AP3135" s="67"/>
      <c r="AQ3135" s="67"/>
      <c r="AR3135" s="67"/>
      <c r="AS3135" s="67"/>
      <c r="AT3135" s="67"/>
      <c r="AU3135" s="67"/>
      <c r="AV3135" s="67"/>
      <c r="AW3135" s="67"/>
      <c r="AX3135" s="67"/>
      <c r="AY3135" s="67"/>
      <c r="AZ3135" s="67"/>
      <c r="BA3135" s="67"/>
      <c r="BB3135" s="67"/>
      <c r="BC3135" s="67"/>
      <c r="BD3135" s="67"/>
      <c r="BE3135" s="67"/>
      <c r="BF3135" s="67"/>
      <c r="BG3135" s="67"/>
      <c r="BH3135" s="67"/>
      <c r="BI3135" s="67"/>
      <c r="BJ3135" s="67"/>
      <c r="BK3135" s="67"/>
      <c r="BL3135" s="67"/>
      <c r="BM3135" s="67"/>
      <c r="BN3135" s="67"/>
      <c r="BO3135" s="67"/>
      <c r="BP3135" s="67"/>
      <c r="BQ3135" s="69"/>
      <c r="BR3135" s="69"/>
      <c r="BS3135" s="69"/>
      <c r="BT3135" s="15"/>
      <c r="BU3135" s="15"/>
      <c r="BV3135" s="95"/>
    </row>
    <row r="3136" spans="1:77" s="18" customFormat="1" ht="40.5" hidden="1" customHeight="1" thickTop="1" x14ac:dyDescent="0.4">
      <c r="A3136" s="271"/>
      <c r="B3136" s="652" t="s">
        <v>0</v>
      </c>
      <c r="C3136" s="648" t="s">
        <v>1</v>
      </c>
      <c r="D3136" s="649"/>
      <c r="E3136" s="273" t="s">
        <v>28</v>
      </c>
      <c r="F3136" s="546" t="s">
        <v>100</v>
      </c>
      <c r="G3136" s="546" t="s">
        <v>101</v>
      </c>
      <c r="H3136" s="704" t="s">
        <v>41</v>
      </c>
      <c r="I3136" s="705"/>
      <c r="J3136" s="554" t="s">
        <v>7</v>
      </c>
      <c r="K3136" s="554"/>
      <c r="L3136" s="554"/>
      <c r="M3136" s="554"/>
      <c r="N3136" s="554"/>
      <c r="O3136" s="554"/>
      <c r="P3136" s="554" t="s">
        <v>2</v>
      </c>
      <c r="Q3136" s="554"/>
      <c r="R3136" s="554"/>
      <c r="S3136" s="554"/>
      <c r="T3136" s="554"/>
      <c r="U3136" s="554"/>
      <c r="V3136" s="308"/>
      <c r="W3136" s="308"/>
      <c r="X3136" s="687" t="s">
        <v>35</v>
      </c>
      <c r="Y3136" s="688"/>
      <c r="Z3136" s="687" t="s">
        <v>36</v>
      </c>
      <c r="AA3136" s="688"/>
      <c r="AB3136" s="687" t="s">
        <v>44</v>
      </c>
      <c r="AC3136" s="688"/>
      <c r="AD3136" s="554" t="s">
        <v>6</v>
      </c>
      <c r="AE3136" s="554"/>
      <c r="AF3136" s="554"/>
      <c r="AG3136" s="554"/>
      <c r="AH3136" s="554"/>
      <c r="AI3136" s="554"/>
      <c r="AJ3136" s="554" t="s">
        <v>68</v>
      </c>
      <c r="AK3136" s="554"/>
      <c r="AL3136" s="554"/>
      <c r="AM3136" s="554"/>
      <c r="AN3136" s="554"/>
      <c r="AO3136" s="554"/>
      <c r="AP3136" s="554" t="s">
        <v>69</v>
      </c>
      <c r="AQ3136" s="554"/>
      <c r="AR3136" s="554"/>
      <c r="AS3136" s="554"/>
      <c r="AT3136" s="554"/>
      <c r="AU3136" s="554"/>
      <c r="AV3136" s="554" t="s">
        <v>70</v>
      </c>
      <c r="AW3136" s="554"/>
      <c r="AX3136" s="554"/>
      <c r="AY3136" s="554"/>
      <c r="AZ3136" s="554"/>
      <c r="BA3136" s="556"/>
      <c r="BB3136" s="554" t="s">
        <v>4</v>
      </c>
      <c r="BC3136" s="554"/>
      <c r="BD3136" s="554"/>
      <c r="BE3136" s="554"/>
      <c r="BF3136" s="554"/>
      <c r="BG3136" s="555"/>
      <c r="BH3136" s="554" t="s">
        <v>71</v>
      </c>
      <c r="BI3136" s="554"/>
      <c r="BJ3136" s="554"/>
      <c r="BK3136" s="554"/>
      <c r="BL3136" s="554"/>
      <c r="BM3136" s="556"/>
      <c r="BN3136" s="557" t="s">
        <v>25</v>
      </c>
      <c r="BO3136" s="558"/>
      <c r="BP3136" s="559"/>
      <c r="BQ3136" s="691" t="s">
        <v>110</v>
      </c>
      <c r="BR3136" s="691" t="s">
        <v>86</v>
      </c>
      <c r="BS3136" s="691" t="s">
        <v>87</v>
      </c>
      <c r="BT3136" s="274"/>
      <c r="BU3136" s="274"/>
      <c r="BV3136" s="271"/>
    </row>
    <row r="3137" spans="1:74" s="18" customFormat="1" ht="41.25" hidden="1" customHeight="1" x14ac:dyDescent="0.4">
      <c r="A3137" s="271"/>
      <c r="B3137" s="653"/>
      <c r="C3137" s="650"/>
      <c r="D3137" s="651"/>
      <c r="E3137" s="275" t="s">
        <v>102</v>
      </c>
      <c r="F3137" s="547"/>
      <c r="G3137" s="547"/>
      <c r="H3137" s="706"/>
      <c r="I3137" s="707"/>
      <c r="J3137" s="525" t="s">
        <v>17</v>
      </c>
      <c r="K3137" s="526"/>
      <c r="L3137" s="521" t="s">
        <v>18</v>
      </c>
      <c r="M3137" s="522"/>
      <c r="N3137" s="523" t="s">
        <v>19</v>
      </c>
      <c r="O3137" s="524" t="s">
        <v>8</v>
      </c>
      <c r="P3137" s="525" t="s">
        <v>26</v>
      </c>
      <c r="Q3137" s="526"/>
      <c r="R3137" s="521" t="s">
        <v>24</v>
      </c>
      <c r="S3137" s="522"/>
      <c r="T3137" s="523" t="s">
        <v>19</v>
      </c>
      <c r="U3137" s="524"/>
      <c r="V3137" s="309"/>
      <c r="W3137" s="309"/>
      <c r="X3137" s="689"/>
      <c r="Y3137" s="690"/>
      <c r="Z3137" s="689"/>
      <c r="AA3137" s="690"/>
      <c r="AB3137" s="689"/>
      <c r="AC3137" s="690"/>
      <c r="AD3137" s="525" t="s">
        <v>48</v>
      </c>
      <c r="AE3137" s="526"/>
      <c r="AF3137" s="521" t="s">
        <v>23</v>
      </c>
      <c r="AG3137" s="522" t="s">
        <v>3</v>
      </c>
      <c r="AH3137" s="563" t="s">
        <v>5</v>
      </c>
      <c r="AI3137" s="564"/>
      <c r="AJ3137" s="525" t="s">
        <v>48</v>
      </c>
      <c r="AK3137" s="526"/>
      <c r="AL3137" s="521" t="s">
        <v>23</v>
      </c>
      <c r="AM3137" s="522" t="s">
        <v>3</v>
      </c>
      <c r="AN3137" s="563" t="s">
        <v>5</v>
      </c>
      <c r="AO3137" s="564"/>
      <c r="AP3137" s="525" t="s">
        <v>48</v>
      </c>
      <c r="AQ3137" s="526"/>
      <c r="AR3137" s="521" t="s">
        <v>23</v>
      </c>
      <c r="AS3137" s="522" t="s">
        <v>3</v>
      </c>
      <c r="AT3137" s="563" t="s">
        <v>5</v>
      </c>
      <c r="AU3137" s="564"/>
      <c r="AV3137" s="525" t="s">
        <v>48</v>
      </c>
      <c r="AW3137" s="526"/>
      <c r="AX3137" s="521" t="s">
        <v>23</v>
      </c>
      <c r="AY3137" s="522" t="s">
        <v>3</v>
      </c>
      <c r="AZ3137" s="563" t="s">
        <v>5</v>
      </c>
      <c r="BA3137" s="564"/>
      <c r="BB3137" s="525" t="s">
        <v>48</v>
      </c>
      <c r="BC3137" s="526"/>
      <c r="BD3137" s="521" t="s">
        <v>23</v>
      </c>
      <c r="BE3137" s="522" t="s">
        <v>3</v>
      </c>
      <c r="BF3137" s="563" t="s">
        <v>5</v>
      </c>
      <c r="BG3137" s="564"/>
      <c r="BH3137" s="525" t="s">
        <v>48</v>
      </c>
      <c r="BI3137" s="526"/>
      <c r="BJ3137" s="521" t="s">
        <v>23</v>
      </c>
      <c r="BK3137" s="522" t="s">
        <v>3</v>
      </c>
      <c r="BL3137" s="563" t="s">
        <v>5</v>
      </c>
      <c r="BM3137" s="564"/>
      <c r="BN3137" s="560"/>
      <c r="BO3137" s="561"/>
      <c r="BP3137" s="562"/>
      <c r="BQ3137" s="692"/>
      <c r="BR3137" s="692"/>
      <c r="BS3137" s="692"/>
      <c r="BT3137" s="274"/>
      <c r="BU3137" s="274"/>
      <c r="BV3137" s="271"/>
    </row>
    <row r="3138" spans="1:74" ht="23.85" hidden="1" customHeight="1" x14ac:dyDescent="0.35">
      <c r="A3138" s="276"/>
      <c r="B3138" s="570" t="str">
        <f>IF(ROSTER!B$8="","",ROSTER!B$8)</f>
        <v/>
      </c>
      <c r="C3138" s="572" t="str">
        <f>IF(ROSTER!C$8="","",ROSTER!C$8)</f>
        <v/>
      </c>
      <c r="D3138" s="573"/>
      <c r="E3138" s="574"/>
      <c r="F3138" s="576">
        <f>IF(E3138="y",1,IF(E3138="S",1,0))</f>
        <v>0</v>
      </c>
      <c r="G3138" s="582">
        <f>IF(E3138="S",1,0)</f>
        <v>0</v>
      </c>
      <c r="H3138" s="578"/>
      <c r="I3138" s="543"/>
      <c r="J3138" s="542"/>
      <c r="K3138" s="580"/>
      <c r="L3138" s="584"/>
      <c r="M3138" s="585"/>
      <c r="N3138" s="588">
        <f>L3138+J3138</f>
        <v>0</v>
      </c>
      <c r="O3138" s="589"/>
      <c r="P3138" s="542"/>
      <c r="Q3138" s="580"/>
      <c r="R3138" s="584"/>
      <c r="S3138" s="585"/>
      <c r="T3138" s="588">
        <f>R3138-P3138</f>
        <v>0</v>
      </c>
      <c r="U3138" s="589"/>
      <c r="V3138" s="310"/>
      <c r="W3138" s="310"/>
      <c r="X3138" s="578"/>
      <c r="Y3138" s="543"/>
      <c r="Z3138" s="542"/>
      <c r="AA3138" s="543"/>
      <c r="AB3138" s="542"/>
      <c r="AC3138" s="543"/>
      <c r="AD3138" s="542"/>
      <c r="AE3138" s="580"/>
      <c r="AF3138" s="584"/>
      <c r="AG3138" s="585"/>
      <c r="AH3138" s="595">
        <f>IF(AD3138=0,0,(AF3138/AD3138)*100)</f>
        <v>0</v>
      </c>
      <c r="AI3138" s="596"/>
      <c r="AJ3138" s="542"/>
      <c r="AK3138" s="580"/>
      <c r="AL3138" s="584"/>
      <c r="AM3138" s="585"/>
      <c r="AN3138" s="595">
        <f>IF(AJ3138=0,0,(AL3138/AJ3138)*100)</f>
        <v>0</v>
      </c>
      <c r="AO3138" s="596"/>
      <c r="AP3138" s="542"/>
      <c r="AQ3138" s="580"/>
      <c r="AR3138" s="584"/>
      <c r="AS3138" s="585"/>
      <c r="AT3138" s="595">
        <f>IF(AP3138=0,0,(AR3138/AP3138)*100)</f>
        <v>0</v>
      </c>
      <c r="AU3138" s="596"/>
      <c r="AV3138" s="599">
        <f>AD3138+AJ3138+AP3138</f>
        <v>0</v>
      </c>
      <c r="AW3138" s="600"/>
      <c r="AX3138" s="630">
        <f>AF3138+AL3138+AR3138</f>
        <v>0</v>
      </c>
      <c r="AY3138" s="631"/>
      <c r="AZ3138" s="595">
        <f>IF(AV3138=0,0,(AX3138/AV3138)*100)</f>
        <v>0</v>
      </c>
      <c r="BA3138" s="596"/>
      <c r="BB3138" s="542"/>
      <c r="BC3138" s="580"/>
      <c r="BD3138" s="584"/>
      <c r="BE3138" s="585"/>
      <c r="BF3138" s="595">
        <f>IF(BB3138=0,0,(BD3138/BB3138)*100)</f>
        <v>0</v>
      </c>
      <c r="BG3138" s="596"/>
      <c r="BH3138" s="599">
        <f>AV3138+BB3138</f>
        <v>0</v>
      </c>
      <c r="BI3138" s="600"/>
      <c r="BJ3138" s="630">
        <f>AX3138+BD3138</f>
        <v>0</v>
      </c>
      <c r="BK3138" s="631"/>
      <c r="BL3138" s="595">
        <f>IF(BH3138=0,0,(BJ3138/BH3138)*100)</f>
        <v>0</v>
      </c>
      <c r="BM3138" s="596"/>
      <c r="BN3138" s="656">
        <f>(AF3138*2)+(AL3138*2)+(AR3138*3)+BD3138</f>
        <v>0</v>
      </c>
      <c r="BO3138" s="657"/>
      <c r="BP3138" s="658"/>
      <c r="BQ3138" s="676">
        <f>IF(BS3138=0,0,50*BR3138/BS3138)</f>
        <v>0</v>
      </c>
      <c r="BR3138" s="662">
        <f>(BN3138*BU$11)+(N3138*BU$12)+(Z3138*BU$13)+(R3138*BU$14)+(X3138*BU$15)+(AB3138*BU$16)</f>
        <v>0</v>
      </c>
      <c r="BS3138" s="662">
        <f>((BB3138-BD3138)*BU$18)+((AV3138-AX3138)*BU$17)+(H3138*BU$19)+(P3138*BU$20)</f>
        <v>0</v>
      </c>
      <c r="BT3138" s="19" t="s">
        <v>75</v>
      </c>
      <c r="BU3138" s="277">
        <f>IF(BQ3133="B",'VALUE POINTS'!L$10,IF('GAME STATS'!BQ3133="C",'VALUE POINTS'!M$10,'VALUE POINTS'!K$10))</f>
        <v>1</v>
      </c>
      <c r="BV3138" s="278"/>
    </row>
    <row r="3139" spans="1:74" ht="23.85" hidden="1" customHeight="1" x14ac:dyDescent="0.35">
      <c r="A3139" s="276"/>
      <c r="B3139" s="571"/>
      <c r="C3139" s="642" t="str">
        <f>IF(ROSTER!D$8="","",ROSTER!D$8)</f>
        <v/>
      </c>
      <c r="D3139" s="643"/>
      <c r="E3139" s="575"/>
      <c r="F3139" s="577"/>
      <c r="G3139" s="583"/>
      <c r="H3139" s="579"/>
      <c r="I3139" s="545"/>
      <c r="J3139" s="544"/>
      <c r="K3139" s="581"/>
      <c r="L3139" s="586"/>
      <c r="M3139" s="587"/>
      <c r="N3139" s="592" t="s">
        <v>16</v>
      </c>
      <c r="O3139" s="603"/>
      <c r="P3139" s="544"/>
      <c r="Q3139" s="581"/>
      <c r="R3139" s="586"/>
      <c r="S3139" s="587"/>
      <c r="T3139" s="592" t="s">
        <v>16</v>
      </c>
      <c r="U3139" s="603"/>
      <c r="V3139" s="311"/>
      <c r="W3139" s="311"/>
      <c r="X3139" s="579"/>
      <c r="Y3139" s="545"/>
      <c r="Z3139" s="544"/>
      <c r="AA3139" s="545"/>
      <c r="AB3139" s="544"/>
      <c r="AC3139" s="545"/>
      <c r="AD3139" s="544"/>
      <c r="AE3139" s="581"/>
      <c r="AF3139" s="586"/>
      <c r="AG3139" s="587"/>
      <c r="AH3139" s="626"/>
      <c r="AI3139" s="627"/>
      <c r="AJ3139" s="544"/>
      <c r="AK3139" s="581"/>
      <c r="AL3139" s="586"/>
      <c r="AM3139" s="587"/>
      <c r="AN3139" s="626"/>
      <c r="AO3139" s="627"/>
      <c r="AP3139" s="544"/>
      <c r="AQ3139" s="581"/>
      <c r="AR3139" s="586"/>
      <c r="AS3139" s="587"/>
      <c r="AT3139" s="626"/>
      <c r="AU3139" s="627"/>
      <c r="AV3139" s="628"/>
      <c r="AW3139" s="629"/>
      <c r="AX3139" s="632"/>
      <c r="AY3139" s="633"/>
      <c r="AZ3139" s="626"/>
      <c r="BA3139" s="627"/>
      <c r="BB3139" s="544"/>
      <c r="BC3139" s="581"/>
      <c r="BD3139" s="586"/>
      <c r="BE3139" s="587"/>
      <c r="BF3139" s="626"/>
      <c r="BG3139" s="627"/>
      <c r="BH3139" s="628"/>
      <c r="BI3139" s="629"/>
      <c r="BJ3139" s="632"/>
      <c r="BK3139" s="633"/>
      <c r="BL3139" s="626"/>
      <c r="BM3139" s="627"/>
      <c r="BN3139" s="678"/>
      <c r="BO3139" s="679"/>
      <c r="BP3139" s="680"/>
      <c r="BQ3139" s="677"/>
      <c r="BR3139" s="663"/>
      <c r="BS3139" s="663"/>
      <c r="BT3139" s="19" t="s">
        <v>76</v>
      </c>
      <c r="BU3139" s="277">
        <f>IF(BQ3133="B",'VALUE POINTS'!L$11,IF('GAME STATS'!BQ3133="C",'VALUE POINTS'!M$11,'VALUE POINTS'!K$11))</f>
        <v>1</v>
      </c>
      <c r="BV3139" s="278"/>
    </row>
    <row r="3140" spans="1:74" ht="21.75" hidden="1" customHeight="1" x14ac:dyDescent="0.35">
      <c r="A3140" s="95"/>
      <c r="B3140" s="570" t="str">
        <f>IF(ROSTER!B$10="","",ROSTER!B$10)</f>
        <v/>
      </c>
      <c r="C3140" s="572" t="str">
        <f>IF(ROSTER!C$10="","",ROSTER!C$10)</f>
        <v/>
      </c>
      <c r="D3140" s="573"/>
      <c r="E3140" s="574"/>
      <c r="F3140" s="576">
        <f>IF(E3140="y",1,IF(E3140="S",1,0))</f>
        <v>0</v>
      </c>
      <c r="G3140" s="582">
        <f>IF(E3140="S",1,0)</f>
        <v>0</v>
      </c>
      <c r="H3140" s="578"/>
      <c r="I3140" s="543"/>
      <c r="J3140" s="542"/>
      <c r="K3140" s="580"/>
      <c r="L3140" s="584"/>
      <c r="M3140" s="585"/>
      <c r="N3140" s="588">
        <f>L3140+J3140</f>
        <v>0</v>
      </c>
      <c r="O3140" s="589"/>
      <c r="P3140" s="542"/>
      <c r="Q3140" s="580"/>
      <c r="R3140" s="584"/>
      <c r="S3140" s="585"/>
      <c r="T3140" s="588">
        <f>R3140-P3140</f>
        <v>0</v>
      </c>
      <c r="U3140" s="589"/>
      <c r="V3140" s="310"/>
      <c r="W3140" s="310"/>
      <c r="X3140" s="578"/>
      <c r="Y3140" s="543"/>
      <c r="Z3140" s="542"/>
      <c r="AA3140" s="543"/>
      <c r="AB3140" s="542"/>
      <c r="AC3140" s="543"/>
      <c r="AD3140" s="542"/>
      <c r="AE3140" s="580"/>
      <c r="AF3140" s="584"/>
      <c r="AG3140" s="585"/>
      <c r="AH3140" s="595">
        <f>IF(AD3140=0,0,(AF3140/AD3140)*100)</f>
        <v>0</v>
      </c>
      <c r="AI3140" s="596"/>
      <c r="AJ3140" s="542"/>
      <c r="AK3140" s="580"/>
      <c r="AL3140" s="584"/>
      <c r="AM3140" s="585"/>
      <c r="AN3140" s="595">
        <f>IF(AJ3140=0,0,(AL3140/AJ3140)*100)</f>
        <v>0</v>
      </c>
      <c r="AO3140" s="596"/>
      <c r="AP3140" s="542"/>
      <c r="AQ3140" s="580"/>
      <c r="AR3140" s="584"/>
      <c r="AS3140" s="585"/>
      <c r="AT3140" s="595">
        <f>IF(AP3140=0,0,(AR3140/AP3140)*100)</f>
        <v>0</v>
      </c>
      <c r="AU3140" s="596"/>
      <c r="AV3140" s="599">
        <f>AD3140+AJ3140+AP3140</f>
        <v>0</v>
      </c>
      <c r="AW3140" s="600"/>
      <c r="AX3140" s="630">
        <f>AF3140+AL3140+AR3140</f>
        <v>0</v>
      </c>
      <c r="AY3140" s="631"/>
      <c r="AZ3140" s="595">
        <f>IF(AV3140=0,0,(AX3140/AV3140)*100)</f>
        <v>0</v>
      </c>
      <c r="BA3140" s="596"/>
      <c r="BB3140" s="542"/>
      <c r="BC3140" s="580"/>
      <c r="BD3140" s="584"/>
      <c r="BE3140" s="585"/>
      <c r="BF3140" s="595">
        <f>IF(BB3140=0,0,(BD3140/BB3140)*100)</f>
        <v>0</v>
      </c>
      <c r="BG3140" s="596"/>
      <c r="BH3140" s="599">
        <f>AV3140+BB3140</f>
        <v>0</v>
      </c>
      <c r="BI3140" s="600"/>
      <c r="BJ3140" s="630">
        <f>AX3140+BD3140</f>
        <v>0</v>
      </c>
      <c r="BK3140" s="631"/>
      <c r="BL3140" s="595">
        <f>IF(BH3140=0,0,(BJ3140/BH3140)*100)</f>
        <v>0</v>
      </c>
      <c r="BM3140" s="596"/>
      <c r="BN3140" s="656">
        <f>(AF3140*2)+(AL3140*2)+(AR3140*3)+BD3140</f>
        <v>0</v>
      </c>
      <c r="BO3140" s="657"/>
      <c r="BP3140" s="658"/>
      <c r="BQ3140" s="676">
        <f>IF(BS3140=0,0,50*BR3140/BS3140)</f>
        <v>0</v>
      </c>
      <c r="BR3140" s="662">
        <f>(BN3140*BU$11)+(N3140*BU$12)+(Z3140*BU$13)+(R3140*BU$14)+(X3140*BU$15)+(AB3140*BU$16)</f>
        <v>0</v>
      </c>
      <c r="BS3140" s="662">
        <f>((BB3140-BD3140)*BU$18)+((AV3140-AX3140)*BU$17)+(H3140*BU$19)+(P3140*BU$20)</f>
        <v>0</v>
      </c>
      <c r="BT3140" s="19" t="s">
        <v>77</v>
      </c>
      <c r="BU3140" s="277">
        <f>IF(BQ3133="B",'VALUE POINTS'!L$12,IF('GAME STATS'!BQ3133="C",'VALUE POINTS'!M$12,'VALUE POINTS'!K$12))</f>
        <v>2</v>
      </c>
      <c r="BV3140" s="278"/>
    </row>
    <row r="3141" spans="1:74" ht="21.75" hidden="1" customHeight="1" x14ac:dyDescent="0.35">
      <c r="A3141" s="95"/>
      <c r="B3141" s="571"/>
      <c r="C3141" s="642" t="str">
        <f>IF(ROSTER!D$10="","",ROSTER!D$10)</f>
        <v/>
      </c>
      <c r="D3141" s="643"/>
      <c r="E3141" s="575"/>
      <c r="F3141" s="577"/>
      <c r="G3141" s="583"/>
      <c r="H3141" s="579"/>
      <c r="I3141" s="545"/>
      <c r="J3141" s="544"/>
      <c r="K3141" s="581"/>
      <c r="L3141" s="586"/>
      <c r="M3141" s="587"/>
      <c r="N3141" s="592" t="s">
        <v>16</v>
      </c>
      <c r="O3141" s="603"/>
      <c r="P3141" s="544"/>
      <c r="Q3141" s="581"/>
      <c r="R3141" s="586"/>
      <c r="S3141" s="587"/>
      <c r="T3141" s="592" t="s">
        <v>16</v>
      </c>
      <c r="U3141" s="603"/>
      <c r="V3141" s="311"/>
      <c r="W3141" s="311"/>
      <c r="X3141" s="579"/>
      <c r="Y3141" s="545"/>
      <c r="Z3141" s="544"/>
      <c r="AA3141" s="545"/>
      <c r="AB3141" s="544"/>
      <c r="AC3141" s="545"/>
      <c r="AD3141" s="544"/>
      <c r="AE3141" s="581"/>
      <c r="AF3141" s="586"/>
      <c r="AG3141" s="587"/>
      <c r="AH3141" s="626"/>
      <c r="AI3141" s="627"/>
      <c r="AJ3141" s="544"/>
      <c r="AK3141" s="581"/>
      <c r="AL3141" s="586"/>
      <c r="AM3141" s="587"/>
      <c r="AN3141" s="626"/>
      <c r="AO3141" s="627"/>
      <c r="AP3141" s="544"/>
      <c r="AQ3141" s="581"/>
      <c r="AR3141" s="586"/>
      <c r="AS3141" s="587"/>
      <c r="AT3141" s="626"/>
      <c r="AU3141" s="627"/>
      <c r="AV3141" s="628"/>
      <c r="AW3141" s="629"/>
      <c r="AX3141" s="632"/>
      <c r="AY3141" s="633"/>
      <c r="AZ3141" s="626"/>
      <c r="BA3141" s="627"/>
      <c r="BB3141" s="544"/>
      <c r="BC3141" s="581"/>
      <c r="BD3141" s="586"/>
      <c r="BE3141" s="587"/>
      <c r="BF3141" s="626"/>
      <c r="BG3141" s="627"/>
      <c r="BH3141" s="628"/>
      <c r="BI3141" s="629"/>
      <c r="BJ3141" s="632"/>
      <c r="BK3141" s="633"/>
      <c r="BL3141" s="626"/>
      <c r="BM3141" s="627"/>
      <c r="BN3141" s="678"/>
      <c r="BO3141" s="679"/>
      <c r="BP3141" s="680"/>
      <c r="BQ3141" s="677"/>
      <c r="BR3141" s="663"/>
      <c r="BS3141" s="663"/>
      <c r="BT3141" s="19" t="s">
        <v>78</v>
      </c>
      <c r="BU3141" s="277">
        <f>IF(BQ3133="B",'VALUE POINTS'!L$13,IF('GAME STATS'!BQ3133="C",'VALUE POINTS'!M$13,'VALUE POINTS'!K$13))</f>
        <v>2</v>
      </c>
      <c r="BV3141" s="278"/>
    </row>
    <row r="3142" spans="1:74" ht="21.75" hidden="1" customHeight="1" x14ac:dyDescent="0.35">
      <c r="A3142" s="95"/>
      <c r="B3142" s="570" t="str">
        <f>IF(ROSTER!B$12="","",ROSTER!B$12)</f>
        <v/>
      </c>
      <c r="C3142" s="572" t="str">
        <f>IF(ROSTER!C$12="","",ROSTER!C$12)</f>
        <v/>
      </c>
      <c r="D3142" s="573"/>
      <c r="E3142" s="574"/>
      <c r="F3142" s="576">
        <f>IF(E3142="y",1,IF(E3142="S",1,0))</f>
        <v>0</v>
      </c>
      <c r="G3142" s="582">
        <f>IF(E3142="S",1,0)</f>
        <v>0</v>
      </c>
      <c r="H3142" s="578"/>
      <c r="I3142" s="543"/>
      <c r="J3142" s="542"/>
      <c r="K3142" s="580"/>
      <c r="L3142" s="584"/>
      <c r="M3142" s="585"/>
      <c r="N3142" s="588">
        <f>L3142+J3142</f>
        <v>0</v>
      </c>
      <c r="O3142" s="589"/>
      <c r="P3142" s="542"/>
      <c r="Q3142" s="580"/>
      <c r="R3142" s="584"/>
      <c r="S3142" s="585"/>
      <c r="T3142" s="588">
        <f>R3142-P3142</f>
        <v>0</v>
      </c>
      <c r="U3142" s="589"/>
      <c r="V3142" s="310"/>
      <c r="W3142" s="310"/>
      <c r="X3142" s="578"/>
      <c r="Y3142" s="543"/>
      <c r="Z3142" s="542"/>
      <c r="AA3142" s="543"/>
      <c r="AB3142" s="542"/>
      <c r="AC3142" s="543"/>
      <c r="AD3142" s="542"/>
      <c r="AE3142" s="580"/>
      <c r="AF3142" s="584"/>
      <c r="AG3142" s="585"/>
      <c r="AH3142" s="595">
        <f>IF(AD3142=0,0,(AF3142/AD3142)*100)</f>
        <v>0</v>
      </c>
      <c r="AI3142" s="596"/>
      <c r="AJ3142" s="542"/>
      <c r="AK3142" s="580"/>
      <c r="AL3142" s="584"/>
      <c r="AM3142" s="585"/>
      <c r="AN3142" s="595">
        <f>IF(AJ3142=0,0,(AL3142/AJ3142)*100)</f>
        <v>0</v>
      </c>
      <c r="AO3142" s="596"/>
      <c r="AP3142" s="542"/>
      <c r="AQ3142" s="580"/>
      <c r="AR3142" s="584"/>
      <c r="AS3142" s="585"/>
      <c r="AT3142" s="595">
        <f>IF(AP3142=0,0,(AR3142/AP3142)*100)</f>
        <v>0</v>
      </c>
      <c r="AU3142" s="596"/>
      <c r="AV3142" s="599">
        <f>AD3142+AJ3142+AP3142</f>
        <v>0</v>
      </c>
      <c r="AW3142" s="600"/>
      <c r="AX3142" s="630">
        <f>AF3142+AL3142+AR3142</f>
        <v>0</v>
      </c>
      <c r="AY3142" s="631"/>
      <c r="AZ3142" s="595">
        <f>IF(AV3142=0,0,(AX3142/AV3142)*100)</f>
        <v>0</v>
      </c>
      <c r="BA3142" s="596"/>
      <c r="BB3142" s="542"/>
      <c r="BC3142" s="580"/>
      <c r="BD3142" s="584"/>
      <c r="BE3142" s="585"/>
      <c r="BF3142" s="595">
        <f>IF(BB3142=0,0,(BD3142/BB3142)*100)</f>
        <v>0</v>
      </c>
      <c r="BG3142" s="596"/>
      <c r="BH3142" s="599">
        <f>AV3142+BB3142</f>
        <v>0</v>
      </c>
      <c r="BI3142" s="600"/>
      <c r="BJ3142" s="630">
        <f>AX3142+BD3142</f>
        <v>0</v>
      </c>
      <c r="BK3142" s="631"/>
      <c r="BL3142" s="595">
        <f>IF(BH3142=0,0,(BJ3142/BH3142)*100)</f>
        <v>0</v>
      </c>
      <c r="BM3142" s="596"/>
      <c r="BN3142" s="656">
        <f>(AF3142*2)+(AL3142*2)+(AR3142*3)+BD3142</f>
        <v>0</v>
      </c>
      <c r="BO3142" s="657"/>
      <c r="BP3142" s="658"/>
      <c r="BQ3142" s="676">
        <f t="shared" ref="BQ3142" si="2932">IF(BS3142=0,0,50*BR3142/BS3142)</f>
        <v>0</v>
      </c>
      <c r="BR3142" s="662">
        <f>(BN3142*BU$11)+(N3142*BU$12)+(Z3142*BU$13)+(R3142*BU$14)+(X3142*BU$15)+(AB3142*BU$16)</f>
        <v>0</v>
      </c>
      <c r="BS3142" s="662">
        <f>((BB3142-BD3142)*BU$18)+((AV3142-AX3142)*BU$17)+(H3142*BU$19)+(P3142*BU$20)</f>
        <v>0</v>
      </c>
      <c r="BT3142" s="19" t="s">
        <v>79</v>
      </c>
      <c r="BU3142" s="277">
        <f>IF(BQ3133="B",'VALUE POINTS'!L$14,IF('GAME STATS'!BQ3133="C",'VALUE POINTS'!M$14,'VALUE POINTS'!K$14))</f>
        <v>2</v>
      </c>
      <c r="BV3142" s="278"/>
    </row>
    <row r="3143" spans="1:74" ht="21.75" hidden="1" customHeight="1" x14ac:dyDescent="0.35">
      <c r="A3143" s="95"/>
      <c r="B3143" s="571"/>
      <c r="C3143" s="642" t="str">
        <f>IF(ROSTER!D$12="","",ROSTER!D$12)</f>
        <v/>
      </c>
      <c r="D3143" s="643"/>
      <c r="E3143" s="575"/>
      <c r="F3143" s="577"/>
      <c r="G3143" s="583"/>
      <c r="H3143" s="579"/>
      <c r="I3143" s="545"/>
      <c r="J3143" s="544"/>
      <c r="K3143" s="581"/>
      <c r="L3143" s="586"/>
      <c r="M3143" s="587"/>
      <c r="N3143" s="592" t="s">
        <v>16</v>
      </c>
      <c r="O3143" s="603"/>
      <c r="P3143" s="544"/>
      <c r="Q3143" s="581"/>
      <c r="R3143" s="586"/>
      <c r="S3143" s="587"/>
      <c r="T3143" s="592" t="s">
        <v>16</v>
      </c>
      <c r="U3143" s="603"/>
      <c r="V3143" s="311"/>
      <c r="W3143" s="311"/>
      <c r="X3143" s="579"/>
      <c r="Y3143" s="545"/>
      <c r="Z3143" s="544"/>
      <c r="AA3143" s="545"/>
      <c r="AB3143" s="544"/>
      <c r="AC3143" s="545"/>
      <c r="AD3143" s="544"/>
      <c r="AE3143" s="581"/>
      <c r="AF3143" s="586"/>
      <c r="AG3143" s="587"/>
      <c r="AH3143" s="626"/>
      <c r="AI3143" s="627"/>
      <c r="AJ3143" s="544"/>
      <c r="AK3143" s="581"/>
      <c r="AL3143" s="586"/>
      <c r="AM3143" s="587"/>
      <c r="AN3143" s="626"/>
      <c r="AO3143" s="627"/>
      <c r="AP3143" s="544"/>
      <c r="AQ3143" s="581"/>
      <c r="AR3143" s="586"/>
      <c r="AS3143" s="587"/>
      <c r="AT3143" s="626"/>
      <c r="AU3143" s="627"/>
      <c r="AV3143" s="628"/>
      <c r="AW3143" s="629"/>
      <c r="AX3143" s="632"/>
      <c r="AY3143" s="633"/>
      <c r="AZ3143" s="626"/>
      <c r="BA3143" s="627"/>
      <c r="BB3143" s="544"/>
      <c r="BC3143" s="581"/>
      <c r="BD3143" s="586"/>
      <c r="BE3143" s="587"/>
      <c r="BF3143" s="626"/>
      <c r="BG3143" s="627"/>
      <c r="BH3143" s="628"/>
      <c r="BI3143" s="629"/>
      <c r="BJ3143" s="632"/>
      <c r="BK3143" s="633"/>
      <c r="BL3143" s="626"/>
      <c r="BM3143" s="627"/>
      <c r="BN3143" s="678"/>
      <c r="BO3143" s="679"/>
      <c r="BP3143" s="680"/>
      <c r="BQ3143" s="677"/>
      <c r="BR3143" s="663"/>
      <c r="BS3143" s="663"/>
      <c r="BT3143" s="19" t="s">
        <v>80</v>
      </c>
      <c r="BU3143" s="277">
        <f>IF(BQ3133="B",'VALUE POINTS'!L$15,IF('GAME STATS'!BQ3133="C",'VALUE POINTS'!M$15,'VALUE POINTS'!K$15))</f>
        <v>2</v>
      </c>
      <c r="BV3143" s="278"/>
    </row>
    <row r="3144" spans="1:74" ht="21.75" hidden="1" customHeight="1" x14ac:dyDescent="0.35">
      <c r="A3144" s="95"/>
      <c r="B3144" s="570" t="str">
        <f>IF(ROSTER!B$14="","",ROSTER!B$14)</f>
        <v/>
      </c>
      <c r="C3144" s="572" t="str">
        <f>IF(ROSTER!C$14="","",ROSTER!C$14)</f>
        <v/>
      </c>
      <c r="D3144" s="573"/>
      <c r="E3144" s="574"/>
      <c r="F3144" s="576">
        <f>IF(E3144="y",1,IF(E3144="S",1,0))</f>
        <v>0</v>
      </c>
      <c r="G3144" s="582">
        <f>IF(E3144="S",1,0)</f>
        <v>0</v>
      </c>
      <c r="H3144" s="578"/>
      <c r="I3144" s="543"/>
      <c r="J3144" s="542"/>
      <c r="K3144" s="580"/>
      <c r="L3144" s="584"/>
      <c r="M3144" s="585"/>
      <c r="N3144" s="588">
        <f>L3144+J3144</f>
        <v>0</v>
      </c>
      <c r="O3144" s="589"/>
      <c r="P3144" s="542"/>
      <c r="Q3144" s="580"/>
      <c r="R3144" s="584"/>
      <c r="S3144" s="585"/>
      <c r="T3144" s="588">
        <f>R3144-P3144</f>
        <v>0</v>
      </c>
      <c r="U3144" s="589"/>
      <c r="V3144" s="310"/>
      <c r="W3144" s="310"/>
      <c r="X3144" s="578"/>
      <c r="Y3144" s="543"/>
      <c r="Z3144" s="542"/>
      <c r="AA3144" s="543"/>
      <c r="AB3144" s="542"/>
      <c r="AC3144" s="543"/>
      <c r="AD3144" s="542"/>
      <c r="AE3144" s="580"/>
      <c r="AF3144" s="584"/>
      <c r="AG3144" s="585"/>
      <c r="AH3144" s="595">
        <f>IF(AD3144=0,0,(AF3144/AD3144)*100)</f>
        <v>0</v>
      </c>
      <c r="AI3144" s="596"/>
      <c r="AJ3144" s="542"/>
      <c r="AK3144" s="580"/>
      <c r="AL3144" s="584"/>
      <c r="AM3144" s="585"/>
      <c r="AN3144" s="595">
        <f>IF(AJ3144=0,0,(AL3144/AJ3144)*100)</f>
        <v>0</v>
      </c>
      <c r="AO3144" s="596"/>
      <c r="AP3144" s="542"/>
      <c r="AQ3144" s="580"/>
      <c r="AR3144" s="584"/>
      <c r="AS3144" s="585"/>
      <c r="AT3144" s="595">
        <f>IF(AP3144=0,0,(AR3144/AP3144)*100)</f>
        <v>0</v>
      </c>
      <c r="AU3144" s="596"/>
      <c r="AV3144" s="599">
        <f>AD3144+AJ3144+AP3144</f>
        <v>0</v>
      </c>
      <c r="AW3144" s="600"/>
      <c r="AX3144" s="630">
        <f>AF3144+AL3144+AR3144</f>
        <v>0</v>
      </c>
      <c r="AY3144" s="631"/>
      <c r="AZ3144" s="595">
        <f>IF(AV3144=0,0,(AX3144/AV3144)*100)</f>
        <v>0</v>
      </c>
      <c r="BA3144" s="596"/>
      <c r="BB3144" s="542"/>
      <c r="BC3144" s="580"/>
      <c r="BD3144" s="584"/>
      <c r="BE3144" s="585"/>
      <c r="BF3144" s="595">
        <f>IF(BB3144=0,0,(BD3144/BB3144)*100)</f>
        <v>0</v>
      </c>
      <c r="BG3144" s="596"/>
      <c r="BH3144" s="599">
        <f>AV3144+BB3144</f>
        <v>0</v>
      </c>
      <c r="BI3144" s="600"/>
      <c r="BJ3144" s="630">
        <f>AX3144+BD3144</f>
        <v>0</v>
      </c>
      <c r="BK3144" s="631"/>
      <c r="BL3144" s="595">
        <f>IF(BH3144=0,0,(BJ3144/BH3144)*100)</f>
        <v>0</v>
      </c>
      <c r="BM3144" s="596"/>
      <c r="BN3144" s="656">
        <f>(AF3144*2)+(AL3144*2)+(AR3144*3)+BD3144</f>
        <v>0</v>
      </c>
      <c r="BO3144" s="657"/>
      <c r="BP3144" s="658"/>
      <c r="BQ3144" s="676">
        <f t="shared" ref="BQ3144" si="2933">IF(BS3144=0,0,50*BR3144/BS3144)</f>
        <v>0</v>
      </c>
      <c r="BR3144" s="662">
        <f>(BN3144*BU$11)+(N3144*BU$12)+(Z3144*BU$13)+(R3144*BU$14)+(X3144*BU$15)+(AB3144*BU$16)</f>
        <v>0</v>
      </c>
      <c r="BS3144" s="662">
        <f>((BB3144-BD3144)*BU$18)+((AV3144-AX3144)*BU$17)+(H3144*BU$19)+(P3144*BU$20)</f>
        <v>0</v>
      </c>
      <c r="BT3144" s="19" t="s">
        <v>81</v>
      </c>
      <c r="BU3144" s="277">
        <f>IF(BQ3133="B",'VALUE POINTS'!L$16,IF('GAME STATS'!BQ3133="C",'VALUE POINTS'!M$16,'VALUE POINTS'!K$16))</f>
        <v>2</v>
      </c>
      <c r="BV3144" s="278"/>
    </row>
    <row r="3145" spans="1:74" ht="21.75" hidden="1" customHeight="1" x14ac:dyDescent="0.35">
      <c r="A3145" s="95"/>
      <c r="B3145" s="571"/>
      <c r="C3145" s="642" t="str">
        <f>IF(ROSTER!D$14="","",ROSTER!D$14)</f>
        <v/>
      </c>
      <c r="D3145" s="643"/>
      <c r="E3145" s="575"/>
      <c r="F3145" s="577"/>
      <c r="G3145" s="583"/>
      <c r="H3145" s="579"/>
      <c r="I3145" s="545"/>
      <c r="J3145" s="544"/>
      <c r="K3145" s="581"/>
      <c r="L3145" s="586"/>
      <c r="M3145" s="587"/>
      <c r="N3145" s="592" t="s">
        <v>16</v>
      </c>
      <c r="O3145" s="603"/>
      <c r="P3145" s="544"/>
      <c r="Q3145" s="581"/>
      <c r="R3145" s="586"/>
      <c r="S3145" s="587"/>
      <c r="T3145" s="592" t="s">
        <v>16</v>
      </c>
      <c r="U3145" s="603"/>
      <c r="V3145" s="311"/>
      <c r="W3145" s="311"/>
      <c r="X3145" s="579"/>
      <c r="Y3145" s="545"/>
      <c r="Z3145" s="544"/>
      <c r="AA3145" s="545"/>
      <c r="AB3145" s="544"/>
      <c r="AC3145" s="545"/>
      <c r="AD3145" s="544"/>
      <c r="AE3145" s="581"/>
      <c r="AF3145" s="586"/>
      <c r="AG3145" s="587"/>
      <c r="AH3145" s="626"/>
      <c r="AI3145" s="627"/>
      <c r="AJ3145" s="544"/>
      <c r="AK3145" s="581"/>
      <c r="AL3145" s="586"/>
      <c r="AM3145" s="587"/>
      <c r="AN3145" s="626"/>
      <c r="AO3145" s="627"/>
      <c r="AP3145" s="544"/>
      <c r="AQ3145" s="581"/>
      <c r="AR3145" s="586"/>
      <c r="AS3145" s="587"/>
      <c r="AT3145" s="626"/>
      <c r="AU3145" s="627"/>
      <c r="AV3145" s="628"/>
      <c r="AW3145" s="629"/>
      <c r="AX3145" s="632"/>
      <c r="AY3145" s="633"/>
      <c r="AZ3145" s="626"/>
      <c r="BA3145" s="627"/>
      <c r="BB3145" s="544"/>
      <c r="BC3145" s="581"/>
      <c r="BD3145" s="586"/>
      <c r="BE3145" s="587"/>
      <c r="BF3145" s="626"/>
      <c r="BG3145" s="627"/>
      <c r="BH3145" s="628"/>
      <c r="BI3145" s="629"/>
      <c r="BJ3145" s="632"/>
      <c r="BK3145" s="633"/>
      <c r="BL3145" s="626"/>
      <c r="BM3145" s="627"/>
      <c r="BN3145" s="678"/>
      <c r="BO3145" s="679"/>
      <c r="BP3145" s="680"/>
      <c r="BQ3145" s="677"/>
      <c r="BR3145" s="663"/>
      <c r="BS3145" s="663"/>
      <c r="BT3145" s="19" t="s">
        <v>82</v>
      </c>
      <c r="BU3145" s="277">
        <f>IF(BQ3133="B",'VALUE POINTS'!L$17,IF('GAME STATS'!BQ3133="C",'VALUE POINTS'!M$17,'VALUE POINTS'!K$17))</f>
        <v>1</v>
      </c>
      <c r="BV3145" s="278"/>
    </row>
    <row r="3146" spans="1:74" ht="21.75" hidden="1" customHeight="1" x14ac:dyDescent="0.35">
      <c r="A3146" s="95"/>
      <c r="B3146" s="570" t="str">
        <f>IF(ROSTER!B$16="","",ROSTER!B$16)</f>
        <v/>
      </c>
      <c r="C3146" s="572" t="str">
        <f>IF(ROSTER!C$16="","",ROSTER!C$16)</f>
        <v/>
      </c>
      <c r="D3146" s="573"/>
      <c r="E3146" s="574"/>
      <c r="F3146" s="576">
        <f>IF(E3146="y",1,IF(E3146="S",1,0))</f>
        <v>0</v>
      </c>
      <c r="G3146" s="582">
        <f>IF(E3146="S",1,0)</f>
        <v>0</v>
      </c>
      <c r="H3146" s="578"/>
      <c r="I3146" s="543"/>
      <c r="J3146" s="542"/>
      <c r="K3146" s="580"/>
      <c r="L3146" s="584"/>
      <c r="M3146" s="585"/>
      <c r="N3146" s="588">
        <f>L3146+J3146</f>
        <v>0</v>
      </c>
      <c r="O3146" s="589"/>
      <c r="P3146" s="542"/>
      <c r="Q3146" s="580"/>
      <c r="R3146" s="584"/>
      <c r="S3146" s="585"/>
      <c r="T3146" s="588">
        <f>R3146-P3146</f>
        <v>0</v>
      </c>
      <c r="U3146" s="589"/>
      <c r="V3146" s="310"/>
      <c r="W3146" s="310"/>
      <c r="X3146" s="578"/>
      <c r="Y3146" s="543"/>
      <c r="Z3146" s="542"/>
      <c r="AA3146" s="543"/>
      <c r="AB3146" s="542"/>
      <c r="AC3146" s="543"/>
      <c r="AD3146" s="542"/>
      <c r="AE3146" s="580"/>
      <c r="AF3146" s="584"/>
      <c r="AG3146" s="585"/>
      <c r="AH3146" s="595">
        <f>IF(AD3146=0,0,(AF3146/AD3146)*100)</f>
        <v>0</v>
      </c>
      <c r="AI3146" s="596"/>
      <c r="AJ3146" s="542"/>
      <c r="AK3146" s="580"/>
      <c r="AL3146" s="584"/>
      <c r="AM3146" s="585"/>
      <c r="AN3146" s="595">
        <f>IF(AJ3146=0,0,(AL3146/AJ3146)*100)</f>
        <v>0</v>
      </c>
      <c r="AO3146" s="596"/>
      <c r="AP3146" s="542"/>
      <c r="AQ3146" s="580"/>
      <c r="AR3146" s="584"/>
      <c r="AS3146" s="585"/>
      <c r="AT3146" s="595">
        <f>IF(AP3146=0,0,(AR3146/AP3146)*100)</f>
        <v>0</v>
      </c>
      <c r="AU3146" s="596"/>
      <c r="AV3146" s="599">
        <f>AD3146+AJ3146+AP3146</f>
        <v>0</v>
      </c>
      <c r="AW3146" s="600"/>
      <c r="AX3146" s="630">
        <f>AF3146+AL3146+AR3146</f>
        <v>0</v>
      </c>
      <c r="AY3146" s="631"/>
      <c r="AZ3146" s="595">
        <f>IF(AV3146=0,0,(AX3146/AV3146)*100)</f>
        <v>0</v>
      </c>
      <c r="BA3146" s="596"/>
      <c r="BB3146" s="542"/>
      <c r="BC3146" s="580"/>
      <c r="BD3146" s="584"/>
      <c r="BE3146" s="585"/>
      <c r="BF3146" s="595">
        <f>IF(BB3146=0,0,(BD3146/BB3146)*100)</f>
        <v>0</v>
      </c>
      <c r="BG3146" s="596"/>
      <c r="BH3146" s="599">
        <f>AV3146+BB3146</f>
        <v>0</v>
      </c>
      <c r="BI3146" s="600"/>
      <c r="BJ3146" s="630">
        <f>AX3146+BD3146</f>
        <v>0</v>
      </c>
      <c r="BK3146" s="631"/>
      <c r="BL3146" s="595">
        <f>IF(BH3146=0,0,(BJ3146/BH3146)*100)</f>
        <v>0</v>
      </c>
      <c r="BM3146" s="596"/>
      <c r="BN3146" s="656">
        <f>(AF3146*2)+(AL3146*2)+(AR3146*3)+BD3146</f>
        <v>0</v>
      </c>
      <c r="BO3146" s="657"/>
      <c r="BP3146" s="658"/>
      <c r="BQ3146" s="676">
        <f t="shared" ref="BQ3146" si="2934">IF(BS3146=0,0,50*BR3146/BS3146)</f>
        <v>0</v>
      </c>
      <c r="BR3146" s="662">
        <f>(BN3146*BU$11)+(N3146*BU$12)+(Z3146*BU$13)+(R3146*BU$14)+(X3146*BU$15)+(AB3146*BU$16)</f>
        <v>0</v>
      </c>
      <c r="BS3146" s="662">
        <f>((BB3146-BD3146)*BU$18)+((AV3146-AX3146)*BU$17)+(H3146*BU$19)+(P3146*BU$20)</f>
        <v>0</v>
      </c>
      <c r="BT3146" s="19" t="s">
        <v>83</v>
      </c>
      <c r="BU3146" s="277">
        <f>IF(BQ3133="B",'VALUE POINTS'!L$18,IF('GAME STATS'!BQ3133="C",'VALUE POINTS'!M$18,'VALUE POINTS'!K$18))</f>
        <v>2</v>
      </c>
      <c r="BV3146" s="278"/>
    </row>
    <row r="3147" spans="1:74" ht="21.75" hidden="1" customHeight="1" x14ac:dyDescent="0.35">
      <c r="A3147" s="95"/>
      <c r="B3147" s="571"/>
      <c r="C3147" s="642" t="str">
        <f>IF(ROSTER!D$16="","",ROSTER!D$16)</f>
        <v/>
      </c>
      <c r="D3147" s="643"/>
      <c r="E3147" s="575"/>
      <c r="F3147" s="577"/>
      <c r="G3147" s="583"/>
      <c r="H3147" s="579"/>
      <c r="I3147" s="545"/>
      <c r="J3147" s="544"/>
      <c r="K3147" s="581"/>
      <c r="L3147" s="586"/>
      <c r="M3147" s="587"/>
      <c r="N3147" s="592" t="s">
        <v>16</v>
      </c>
      <c r="O3147" s="603"/>
      <c r="P3147" s="544"/>
      <c r="Q3147" s="581"/>
      <c r="R3147" s="586"/>
      <c r="S3147" s="587"/>
      <c r="T3147" s="592" t="s">
        <v>16</v>
      </c>
      <c r="U3147" s="603"/>
      <c r="V3147" s="311"/>
      <c r="W3147" s="311"/>
      <c r="X3147" s="579"/>
      <c r="Y3147" s="545"/>
      <c r="Z3147" s="544"/>
      <c r="AA3147" s="545"/>
      <c r="AB3147" s="544"/>
      <c r="AC3147" s="545"/>
      <c r="AD3147" s="544"/>
      <c r="AE3147" s="581"/>
      <c r="AF3147" s="586"/>
      <c r="AG3147" s="587"/>
      <c r="AH3147" s="626"/>
      <c r="AI3147" s="627"/>
      <c r="AJ3147" s="544"/>
      <c r="AK3147" s="581"/>
      <c r="AL3147" s="586"/>
      <c r="AM3147" s="587"/>
      <c r="AN3147" s="626"/>
      <c r="AO3147" s="627"/>
      <c r="AP3147" s="544"/>
      <c r="AQ3147" s="581"/>
      <c r="AR3147" s="586"/>
      <c r="AS3147" s="587"/>
      <c r="AT3147" s="626"/>
      <c r="AU3147" s="627"/>
      <c r="AV3147" s="628"/>
      <c r="AW3147" s="629"/>
      <c r="AX3147" s="632"/>
      <c r="AY3147" s="633"/>
      <c r="AZ3147" s="626"/>
      <c r="BA3147" s="627"/>
      <c r="BB3147" s="544"/>
      <c r="BC3147" s="581"/>
      <c r="BD3147" s="586"/>
      <c r="BE3147" s="587"/>
      <c r="BF3147" s="626"/>
      <c r="BG3147" s="627"/>
      <c r="BH3147" s="628"/>
      <c r="BI3147" s="629"/>
      <c r="BJ3147" s="632"/>
      <c r="BK3147" s="633"/>
      <c r="BL3147" s="626"/>
      <c r="BM3147" s="627"/>
      <c r="BN3147" s="678"/>
      <c r="BO3147" s="679"/>
      <c r="BP3147" s="680"/>
      <c r="BQ3147" s="677"/>
      <c r="BR3147" s="663"/>
      <c r="BS3147" s="663"/>
      <c r="BT3147" s="19" t="s">
        <v>84</v>
      </c>
      <c r="BU3147" s="277">
        <f>IF(BQ3133="B",'VALUE POINTS'!L$19,IF('GAME STATS'!BQ3133="C",'VALUE POINTS'!M$19,'VALUE POINTS'!K$19))</f>
        <v>2</v>
      </c>
      <c r="BV3147" s="278"/>
    </row>
    <row r="3148" spans="1:74" ht="21.75" hidden="1" customHeight="1" x14ac:dyDescent="0.25">
      <c r="A3148" s="95"/>
      <c r="B3148" s="570" t="str">
        <f>IF(ROSTER!B$18="","",ROSTER!B$18)</f>
        <v/>
      </c>
      <c r="C3148" s="572" t="str">
        <f>IF(ROSTER!C$18="","",ROSTER!C$18)</f>
        <v/>
      </c>
      <c r="D3148" s="573"/>
      <c r="E3148" s="574"/>
      <c r="F3148" s="576">
        <f>IF(E3148="y",1,IF(E3148="S",1,0))</f>
        <v>0</v>
      </c>
      <c r="G3148" s="582">
        <f>IF(E3148="S",1,0)</f>
        <v>0</v>
      </c>
      <c r="H3148" s="578"/>
      <c r="I3148" s="543"/>
      <c r="J3148" s="542"/>
      <c r="K3148" s="580"/>
      <c r="L3148" s="584"/>
      <c r="M3148" s="585"/>
      <c r="N3148" s="588">
        <f>L3148+J3148</f>
        <v>0</v>
      </c>
      <c r="O3148" s="589"/>
      <c r="P3148" s="542"/>
      <c r="Q3148" s="580"/>
      <c r="R3148" s="584"/>
      <c r="S3148" s="585"/>
      <c r="T3148" s="588">
        <f>R3148-P3148</f>
        <v>0</v>
      </c>
      <c r="U3148" s="589"/>
      <c r="V3148" s="310"/>
      <c r="W3148" s="310"/>
      <c r="X3148" s="578"/>
      <c r="Y3148" s="543"/>
      <c r="Z3148" s="542"/>
      <c r="AA3148" s="543"/>
      <c r="AB3148" s="542"/>
      <c r="AC3148" s="543"/>
      <c r="AD3148" s="542"/>
      <c r="AE3148" s="580"/>
      <c r="AF3148" s="584"/>
      <c r="AG3148" s="585"/>
      <c r="AH3148" s="595">
        <f>IF(AD3148=0,0,(AF3148/AD3148)*100)</f>
        <v>0</v>
      </c>
      <c r="AI3148" s="596"/>
      <c r="AJ3148" s="542"/>
      <c r="AK3148" s="580"/>
      <c r="AL3148" s="584"/>
      <c r="AM3148" s="585"/>
      <c r="AN3148" s="595">
        <f>IF(AJ3148=0,0,(AL3148/AJ3148)*100)</f>
        <v>0</v>
      </c>
      <c r="AO3148" s="596"/>
      <c r="AP3148" s="542"/>
      <c r="AQ3148" s="580"/>
      <c r="AR3148" s="584"/>
      <c r="AS3148" s="585"/>
      <c r="AT3148" s="595">
        <f>IF(AP3148=0,0,(AR3148/AP3148)*100)</f>
        <v>0</v>
      </c>
      <c r="AU3148" s="596"/>
      <c r="AV3148" s="599">
        <f>AD3148+AJ3148+AP3148</f>
        <v>0</v>
      </c>
      <c r="AW3148" s="600"/>
      <c r="AX3148" s="630">
        <f>AF3148+AL3148+AR3148</f>
        <v>0</v>
      </c>
      <c r="AY3148" s="631"/>
      <c r="AZ3148" s="595">
        <f>IF(AV3148=0,0,(AX3148/AV3148)*100)</f>
        <v>0</v>
      </c>
      <c r="BA3148" s="596"/>
      <c r="BB3148" s="542"/>
      <c r="BC3148" s="580"/>
      <c r="BD3148" s="584"/>
      <c r="BE3148" s="585"/>
      <c r="BF3148" s="595">
        <f>IF(BB3148=0,0,(BD3148/BB3148)*100)</f>
        <v>0</v>
      </c>
      <c r="BG3148" s="596"/>
      <c r="BH3148" s="599">
        <f>AV3148+BB3148</f>
        <v>0</v>
      </c>
      <c r="BI3148" s="600"/>
      <c r="BJ3148" s="630">
        <f>AX3148+BD3148</f>
        <v>0</v>
      </c>
      <c r="BK3148" s="631"/>
      <c r="BL3148" s="595">
        <f>IF(BH3148=0,0,(BJ3148/BH3148)*100)</f>
        <v>0</v>
      </c>
      <c r="BM3148" s="596"/>
      <c r="BN3148" s="656">
        <f>(AF3148*2)+(AL3148*2)+(AR3148*3)+BD3148</f>
        <v>0</v>
      </c>
      <c r="BO3148" s="657"/>
      <c r="BP3148" s="658"/>
      <c r="BQ3148" s="676">
        <f t="shared" ref="BQ3148" si="2935">IF(BS3148=0,0,50*BR3148/BS3148)</f>
        <v>0</v>
      </c>
      <c r="BR3148" s="662">
        <f>(BN3148*BU$11)+(N3148*BU$12)+(Z3148*BU$13)+(R3148*BU$14)+(X3148*BU$15)+(AB3148*BU$16)</f>
        <v>0</v>
      </c>
      <c r="BS3148" s="662">
        <f>((BB3148-BD3148)*BU$18)+((AV3148-AX3148)*BU$17)+(H3148*BU$19)+(P3148*BU$20)</f>
        <v>0</v>
      </c>
      <c r="BT3148" s="15"/>
      <c r="BU3148" s="15"/>
      <c r="BV3148" s="278"/>
    </row>
    <row r="3149" spans="1:74" ht="21.75" hidden="1" customHeight="1" x14ac:dyDescent="0.25">
      <c r="A3149" s="95"/>
      <c r="B3149" s="571"/>
      <c r="C3149" s="642" t="str">
        <f>IF(ROSTER!D$18="","",ROSTER!D$18)</f>
        <v/>
      </c>
      <c r="D3149" s="643"/>
      <c r="E3149" s="575"/>
      <c r="F3149" s="577"/>
      <c r="G3149" s="583"/>
      <c r="H3149" s="579"/>
      <c r="I3149" s="545"/>
      <c r="J3149" s="544"/>
      <c r="K3149" s="581"/>
      <c r="L3149" s="586"/>
      <c r="M3149" s="587"/>
      <c r="N3149" s="592" t="s">
        <v>16</v>
      </c>
      <c r="O3149" s="603"/>
      <c r="P3149" s="544"/>
      <c r="Q3149" s="581"/>
      <c r="R3149" s="586"/>
      <c r="S3149" s="587"/>
      <c r="T3149" s="592" t="s">
        <v>16</v>
      </c>
      <c r="U3149" s="603"/>
      <c r="V3149" s="311"/>
      <c r="W3149" s="311"/>
      <c r="X3149" s="579"/>
      <c r="Y3149" s="545"/>
      <c r="Z3149" s="544"/>
      <c r="AA3149" s="545"/>
      <c r="AB3149" s="544"/>
      <c r="AC3149" s="545"/>
      <c r="AD3149" s="544"/>
      <c r="AE3149" s="581"/>
      <c r="AF3149" s="586"/>
      <c r="AG3149" s="587"/>
      <c r="AH3149" s="626"/>
      <c r="AI3149" s="627"/>
      <c r="AJ3149" s="544"/>
      <c r="AK3149" s="581"/>
      <c r="AL3149" s="586"/>
      <c r="AM3149" s="587"/>
      <c r="AN3149" s="626"/>
      <c r="AO3149" s="627"/>
      <c r="AP3149" s="544"/>
      <c r="AQ3149" s="581"/>
      <c r="AR3149" s="586"/>
      <c r="AS3149" s="587"/>
      <c r="AT3149" s="626"/>
      <c r="AU3149" s="627"/>
      <c r="AV3149" s="628"/>
      <c r="AW3149" s="629"/>
      <c r="AX3149" s="632"/>
      <c r="AY3149" s="633"/>
      <c r="AZ3149" s="626"/>
      <c r="BA3149" s="627"/>
      <c r="BB3149" s="544"/>
      <c r="BC3149" s="581"/>
      <c r="BD3149" s="586"/>
      <c r="BE3149" s="587"/>
      <c r="BF3149" s="626"/>
      <c r="BG3149" s="627"/>
      <c r="BH3149" s="628"/>
      <c r="BI3149" s="629"/>
      <c r="BJ3149" s="632"/>
      <c r="BK3149" s="633"/>
      <c r="BL3149" s="626"/>
      <c r="BM3149" s="627"/>
      <c r="BN3149" s="678"/>
      <c r="BO3149" s="679"/>
      <c r="BP3149" s="680"/>
      <c r="BQ3149" s="677"/>
      <c r="BR3149" s="663"/>
      <c r="BS3149" s="663"/>
      <c r="BT3149" s="15"/>
      <c r="BU3149" s="15"/>
      <c r="BV3149" s="95"/>
    </row>
    <row r="3150" spans="1:74" ht="21.75" hidden="1" customHeight="1" x14ac:dyDescent="0.25">
      <c r="A3150" s="95"/>
      <c r="B3150" s="570" t="str">
        <f>IF(ROSTER!B$20="","",ROSTER!B$20)</f>
        <v/>
      </c>
      <c r="C3150" s="572" t="str">
        <f>IF(ROSTER!C$20="","",ROSTER!C$20)</f>
        <v/>
      </c>
      <c r="D3150" s="573"/>
      <c r="E3150" s="574"/>
      <c r="F3150" s="576">
        <f>IF(E3150="y",1,IF(E3150="S",1,0))</f>
        <v>0</v>
      </c>
      <c r="G3150" s="582">
        <f>IF(E3150="S",1,0)</f>
        <v>0</v>
      </c>
      <c r="H3150" s="578"/>
      <c r="I3150" s="543"/>
      <c r="J3150" s="542"/>
      <c r="K3150" s="580"/>
      <c r="L3150" s="584"/>
      <c r="M3150" s="585"/>
      <c r="N3150" s="588">
        <f>L3150+J3150</f>
        <v>0</v>
      </c>
      <c r="O3150" s="589"/>
      <c r="P3150" s="542"/>
      <c r="Q3150" s="580"/>
      <c r="R3150" s="584"/>
      <c r="S3150" s="585"/>
      <c r="T3150" s="588">
        <f>R3150-P3150</f>
        <v>0</v>
      </c>
      <c r="U3150" s="589"/>
      <c r="V3150" s="310"/>
      <c r="W3150" s="310"/>
      <c r="X3150" s="578"/>
      <c r="Y3150" s="543"/>
      <c r="Z3150" s="542"/>
      <c r="AA3150" s="543"/>
      <c r="AB3150" s="542"/>
      <c r="AC3150" s="543"/>
      <c r="AD3150" s="542"/>
      <c r="AE3150" s="580"/>
      <c r="AF3150" s="584"/>
      <c r="AG3150" s="585"/>
      <c r="AH3150" s="595">
        <f>IF(AD3150=0,0,(AF3150/AD3150)*100)</f>
        <v>0</v>
      </c>
      <c r="AI3150" s="596"/>
      <c r="AJ3150" s="542"/>
      <c r="AK3150" s="580"/>
      <c r="AL3150" s="584"/>
      <c r="AM3150" s="585"/>
      <c r="AN3150" s="595">
        <f>IF(AJ3150=0,0,(AL3150/AJ3150)*100)</f>
        <v>0</v>
      </c>
      <c r="AO3150" s="596"/>
      <c r="AP3150" s="542"/>
      <c r="AQ3150" s="580"/>
      <c r="AR3150" s="584"/>
      <c r="AS3150" s="585"/>
      <c r="AT3150" s="595">
        <f>IF(AP3150=0,0,(AR3150/AP3150)*100)</f>
        <v>0</v>
      </c>
      <c r="AU3150" s="596"/>
      <c r="AV3150" s="599">
        <f>AD3150+AJ3150+AP3150</f>
        <v>0</v>
      </c>
      <c r="AW3150" s="600"/>
      <c r="AX3150" s="630">
        <f>AF3150+AL3150+AR3150</f>
        <v>0</v>
      </c>
      <c r="AY3150" s="631"/>
      <c r="AZ3150" s="595">
        <f>IF(AV3150=0,0,(AX3150/AV3150)*100)</f>
        <v>0</v>
      </c>
      <c r="BA3150" s="596"/>
      <c r="BB3150" s="542"/>
      <c r="BC3150" s="580"/>
      <c r="BD3150" s="584"/>
      <c r="BE3150" s="585"/>
      <c r="BF3150" s="595">
        <f>IF(BB3150=0,0,(BD3150/BB3150)*100)</f>
        <v>0</v>
      </c>
      <c r="BG3150" s="596"/>
      <c r="BH3150" s="599">
        <f>AV3150+BB3150</f>
        <v>0</v>
      </c>
      <c r="BI3150" s="600"/>
      <c r="BJ3150" s="630">
        <f>AX3150+BD3150</f>
        <v>0</v>
      </c>
      <c r="BK3150" s="631"/>
      <c r="BL3150" s="595">
        <f>IF(BH3150=0,0,(BJ3150/BH3150)*100)</f>
        <v>0</v>
      </c>
      <c r="BM3150" s="596"/>
      <c r="BN3150" s="656">
        <f>(AF3150*2)+(AL3150*2)+(AR3150*3)+BD3150</f>
        <v>0</v>
      </c>
      <c r="BO3150" s="657"/>
      <c r="BP3150" s="658"/>
      <c r="BQ3150" s="676">
        <f t="shared" ref="BQ3150" si="2936">IF(BS3150=0,0,50*BR3150/BS3150)</f>
        <v>0</v>
      </c>
      <c r="BR3150" s="662">
        <f>(BN3150*BU$11)+(N3150*BU$12)+(Z3150*BU$13)+(R3150*BU$14)+(X3150*BU$15)+(AB3150*BU$16)</f>
        <v>0</v>
      </c>
      <c r="BS3150" s="662">
        <f>((BB3150-BD3150)*BU$18)+((AV3150-AX3150)*BU$17)+(H3150*BU$19)+(P3150*BU$20)</f>
        <v>0</v>
      </c>
      <c r="BT3150" s="15"/>
      <c r="BU3150" s="15"/>
      <c r="BV3150" s="95"/>
    </row>
    <row r="3151" spans="1:74" ht="21.75" hidden="1" customHeight="1" x14ac:dyDescent="0.25">
      <c r="A3151" s="95"/>
      <c r="B3151" s="571"/>
      <c r="C3151" s="642" t="str">
        <f>IF(ROSTER!D$20="","",ROSTER!D$20)</f>
        <v/>
      </c>
      <c r="D3151" s="643"/>
      <c r="E3151" s="575"/>
      <c r="F3151" s="577"/>
      <c r="G3151" s="583"/>
      <c r="H3151" s="579"/>
      <c r="I3151" s="545"/>
      <c r="J3151" s="544"/>
      <c r="K3151" s="581"/>
      <c r="L3151" s="586"/>
      <c r="M3151" s="587"/>
      <c r="N3151" s="592" t="s">
        <v>16</v>
      </c>
      <c r="O3151" s="603"/>
      <c r="P3151" s="544"/>
      <c r="Q3151" s="581"/>
      <c r="R3151" s="586"/>
      <c r="S3151" s="587"/>
      <c r="T3151" s="592" t="s">
        <v>16</v>
      </c>
      <c r="U3151" s="603"/>
      <c r="V3151" s="311"/>
      <c r="W3151" s="311"/>
      <c r="X3151" s="579"/>
      <c r="Y3151" s="545"/>
      <c r="Z3151" s="544"/>
      <c r="AA3151" s="545"/>
      <c r="AB3151" s="544"/>
      <c r="AC3151" s="545"/>
      <c r="AD3151" s="544"/>
      <c r="AE3151" s="581"/>
      <c r="AF3151" s="586"/>
      <c r="AG3151" s="587"/>
      <c r="AH3151" s="626"/>
      <c r="AI3151" s="627"/>
      <c r="AJ3151" s="544"/>
      <c r="AK3151" s="581"/>
      <c r="AL3151" s="586"/>
      <c r="AM3151" s="587"/>
      <c r="AN3151" s="626"/>
      <c r="AO3151" s="627"/>
      <c r="AP3151" s="544"/>
      <c r="AQ3151" s="581"/>
      <c r="AR3151" s="586"/>
      <c r="AS3151" s="587"/>
      <c r="AT3151" s="626"/>
      <c r="AU3151" s="627"/>
      <c r="AV3151" s="628"/>
      <c r="AW3151" s="629"/>
      <c r="AX3151" s="632"/>
      <c r="AY3151" s="633"/>
      <c r="AZ3151" s="626"/>
      <c r="BA3151" s="627"/>
      <c r="BB3151" s="544"/>
      <c r="BC3151" s="581"/>
      <c r="BD3151" s="586"/>
      <c r="BE3151" s="587"/>
      <c r="BF3151" s="626"/>
      <c r="BG3151" s="627"/>
      <c r="BH3151" s="628"/>
      <c r="BI3151" s="629"/>
      <c r="BJ3151" s="632"/>
      <c r="BK3151" s="633"/>
      <c r="BL3151" s="626"/>
      <c r="BM3151" s="627"/>
      <c r="BN3151" s="678"/>
      <c r="BO3151" s="679"/>
      <c r="BP3151" s="680"/>
      <c r="BQ3151" s="677"/>
      <c r="BR3151" s="663"/>
      <c r="BS3151" s="663"/>
      <c r="BT3151" s="15"/>
      <c r="BU3151" s="15"/>
      <c r="BV3151" s="95"/>
    </row>
    <row r="3152" spans="1:74" ht="21.75" hidden="1" customHeight="1" x14ac:dyDescent="0.25">
      <c r="A3152" s="95"/>
      <c r="B3152" s="570" t="str">
        <f>IF(ROSTER!B$22="","",ROSTER!B$22)</f>
        <v/>
      </c>
      <c r="C3152" s="572" t="str">
        <f>IF(ROSTER!C$22="","",ROSTER!C$22)</f>
        <v/>
      </c>
      <c r="D3152" s="573"/>
      <c r="E3152" s="574"/>
      <c r="F3152" s="576">
        <f>IF(E3152="y",1,IF(E3152="S",1,0))</f>
        <v>0</v>
      </c>
      <c r="G3152" s="582">
        <f>IF(E3152="S",1,0)</f>
        <v>0</v>
      </c>
      <c r="H3152" s="578"/>
      <c r="I3152" s="543"/>
      <c r="J3152" s="542"/>
      <c r="K3152" s="580"/>
      <c r="L3152" s="584"/>
      <c r="M3152" s="585"/>
      <c r="N3152" s="588">
        <f>L3152+J3152</f>
        <v>0</v>
      </c>
      <c r="O3152" s="589"/>
      <c r="P3152" s="542"/>
      <c r="Q3152" s="580"/>
      <c r="R3152" s="584"/>
      <c r="S3152" s="585"/>
      <c r="T3152" s="588">
        <f>R3152-P3152</f>
        <v>0</v>
      </c>
      <c r="U3152" s="589"/>
      <c r="V3152" s="310"/>
      <c r="W3152" s="310"/>
      <c r="X3152" s="578"/>
      <c r="Y3152" s="543"/>
      <c r="Z3152" s="542"/>
      <c r="AA3152" s="543"/>
      <c r="AB3152" s="542"/>
      <c r="AC3152" s="543"/>
      <c r="AD3152" s="542"/>
      <c r="AE3152" s="580"/>
      <c r="AF3152" s="584"/>
      <c r="AG3152" s="585"/>
      <c r="AH3152" s="595">
        <f>IF(AD3152=0,0,(AF3152/AD3152)*100)</f>
        <v>0</v>
      </c>
      <c r="AI3152" s="596"/>
      <c r="AJ3152" s="542"/>
      <c r="AK3152" s="580"/>
      <c r="AL3152" s="584"/>
      <c r="AM3152" s="585"/>
      <c r="AN3152" s="595">
        <f>IF(AJ3152=0,0,(AL3152/AJ3152)*100)</f>
        <v>0</v>
      </c>
      <c r="AO3152" s="596"/>
      <c r="AP3152" s="542"/>
      <c r="AQ3152" s="580"/>
      <c r="AR3152" s="584"/>
      <c r="AS3152" s="585"/>
      <c r="AT3152" s="595">
        <f>IF(AP3152=0,0,(AR3152/AP3152)*100)</f>
        <v>0</v>
      </c>
      <c r="AU3152" s="596"/>
      <c r="AV3152" s="599">
        <f>AD3152+AJ3152+AP3152</f>
        <v>0</v>
      </c>
      <c r="AW3152" s="600"/>
      <c r="AX3152" s="630">
        <f>AF3152+AL3152+AR3152</f>
        <v>0</v>
      </c>
      <c r="AY3152" s="631"/>
      <c r="AZ3152" s="595">
        <f>IF(AV3152=0,0,(AX3152/AV3152)*100)</f>
        <v>0</v>
      </c>
      <c r="BA3152" s="596"/>
      <c r="BB3152" s="542"/>
      <c r="BC3152" s="580"/>
      <c r="BD3152" s="584"/>
      <c r="BE3152" s="585"/>
      <c r="BF3152" s="595">
        <f>IF(BB3152=0,0,(BD3152/BB3152)*100)</f>
        <v>0</v>
      </c>
      <c r="BG3152" s="596"/>
      <c r="BH3152" s="599">
        <f>AV3152+BB3152</f>
        <v>0</v>
      </c>
      <c r="BI3152" s="600"/>
      <c r="BJ3152" s="630">
        <f>AX3152+BD3152</f>
        <v>0</v>
      </c>
      <c r="BK3152" s="631"/>
      <c r="BL3152" s="595">
        <f>IF(BH3152=0,0,(BJ3152/BH3152)*100)</f>
        <v>0</v>
      </c>
      <c r="BM3152" s="596"/>
      <c r="BN3152" s="656">
        <f>(AF3152*2)+(AL3152*2)+(AR3152*3)+BD3152</f>
        <v>0</v>
      </c>
      <c r="BO3152" s="657"/>
      <c r="BP3152" s="658"/>
      <c r="BQ3152" s="676">
        <f t="shared" ref="BQ3152" si="2937">IF(BS3152=0,0,50*BR3152/BS3152)</f>
        <v>0</v>
      </c>
      <c r="BR3152" s="662">
        <f>(BN3152*BU$11)+(N3152*BU$12)+(Z3152*BU$13)+(R3152*BU$14)+(X3152*BU$15)+(AB3152*BU$16)</f>
        <v>0</v>
      </c>
      <c r="BS3152" s="662">
        <f>((BB3152-BD3152)*BU$18)+((AV3152-AX3152)*BU$17)+(H3152*BU$19)+(P3152*BU$20)</f>
        <v>0</v>
      </c>
      <c r="BT3152" s="15"/>
      <c r="BU3152" s="15"/>
      <c r="BV3152" s="95"/>
    </row>
    <row r="3153" spans="1:74" ht="21.75" hidden="1" customHeight="1" x14ac:dyDescent="0.25">
      <c r="A3153" s="95"/>
      <c r="B3153" s="571"/>
      <c r="C3153" s="642" t="str">
        <f>IF(ROSTER!D$22="","",ROSTER!D$22)</f>
        <v/>
      </c>
      <c r="D3153" s="643"/>
      <c r="E3153" s="575"/>
      <c r="F3153" s="577"/>
      <c r="G3153" s="583"/>
      <c r="H3153" s="579"/>
      <c r="I3153" s="545"/>
      <c r="J3153" s="544"/>
      <c r="K3153" s="581"/>
      <c r="L3153" s="586"/>
      <c r="M3153" s="587"/>
      <c r="N3153" s="592" t="s">
        <v>16</v>
      </c>
      <c r="O3153" s="603"/>
      <c r="P3153" s="544"/>
      <c r="Q3153" s="581"/>
      <c r="R3153" s="586"/>
      <c r="S3153" s="587"/>
      <c r="T3153" s="592" t="s">
        <v>16</v>
      </c>
      <c r="U3153" s="603"/>
      <c r="V3153" s="311"/>
      <c r="W3153" s="311"/>
      <c r="X3153" s="579"/>
      <c r="Y3153" s="545"/>
      <c r="Z3153" s="544"/>
      <c r="AA3153" s="545"/>
      <c r="AB3153" s="544"/>
      <c r="AC3153" s="545"/>
      <c r="AD3153" s="544"/>
      <c r="AE3153" s="581"/>
      <c r="AF3153" s="586"/>
      <c r="AG3153" s="587"/>
      <c r="AH3153" s="626"/>
      <c r="AI3153" s="627"/>
      <c r="AJ3153" s="544"/>
      <c r="AK3153" s="581"/>
      <c r="AL3153" s="586"/>
      <c r="AM3153" s="587"/>
      <c r="AN3153" s="626"/>
      <c r="AO3153" s="627"/>
      <c r="AP3153" s="544"/>
      <c r="AQ3153" s="581"/>
      <c r="AR3153" s="586"/>
      <c r="AS3153" s="587"/>
      <c r="AT3153" s="626"/>
      <c r="AU3153" s="627"/>
      <c r="AV3153" s="628"/>
      <c r="AW3153" s="629"/>
      <c r="AX3153" s="632"/>
      <c r="AY3153" s="633"/>
      <c r="AZ3153" s="626"/>
      <c r="BA3153" s="627"/>
      <c r="BB3153" s="544"/>
      <c r="BC3153" s="581"/>
      <c r="BD3153" s="586"/>
      <c r="BE3153" s="587"/>
      <c r="BF3153" s="626"/>
      <c r="BG3153" s="627"/>
      <c r="BH3153" s="628"/>
      <c r="BI3153" s="629"/>
      <c r="BJ3153" s="632"/>
      <c r="BK3153" s="633"/>
      <c r="BL3153" s="626"/>
      <c r="BM3153" s="627"/>
      <c r="BN3153" s="678"/>
      <c r="BO3153" s="679"/>
      <c r="BP3153" s="680"/>
      <c r="BQ3153" s="677"/>
      <c r="BR3153" s="663"/>
      <c r="BS3153" s="663"/>
      <c r="BT3153" s="15"/>
      <c r="BU3153" s="15"/>
      <c r="BV3153" s="95"/>
    </row>
    <row r="3154" spans="1:74" ht="21.75" hidden="1" customHeight="1" x14ac:dyDescent="0.25">
      <c r="A3154" s="95"/>
      <c r="B3154" s="570" t="str">
        <f>IF(ROSTER!B$24="","",ROSTER!B$24)</f>
        <v/>
      </c>
      <c r="C3154" s="572" t="str">
        <f>IF(ROSTER!C$24="","",ROSTER!C$24)</f>
        <v/>
      </c>
      <c r="D3154" s="573"/>
      <c r="E3154" s="574"/>
      <c r="F3154" s="576">
        <f>IF(E3154="y",1,IF(E3154="S",1,0))</f>
        <v>0</v>
      </c>
      <c r="G3154" s="582">
        <f>IF(E3154="S",1,0)</f>
        <v>0</v>
      </c>
      <c r="H3154" s="578"/>
      <c r="I3154" s="543"/>
      <c r="J3154" s="542"/>
      <c r="K3154" s="580"/>
      <c r="L3154" s="584"/>
      <c r="M3154" s="585"/>
      <c r="N3154" s="588">
        <f>L3154+J3154</f>
        <v>0</v>
      </c>
      <c r="O3154" s="589"/>
      <c r="P3154" s="542"/>
      <c r="Q3154" s="580"/>
      <c r="R3154" s="584"/>
      <c r="S3154" s="585"/>
      <c r="T3154" s="588">
        <f>R3154-P3154</f>
        <v>0</v>
      </c>
      <c r="U3154" s="589"/>
      <c r="V3154" s="310"/>
      <c r="W3154" s="310"/>
      <c r="X3154" s="578"/>
      <c r="Y3154" s="543"/>
      <c r="Z3154" s="542"/>
      <c r="AA3154" s="543"/>
      <c r="AB3154" s="542"/>
      <c r="AC3154" s="543"/>
      <c r="AD3154" s="542"/>
      <c r="AE3154" s="580"/>
      <c r="AF3154" s="584"/>
      <c r="AG3154" s="585"/>
      <c r="AH3154" s="595">
        <f>IF(AD3154=0,0,(AF3154/AD3154)*100)</f>
        <v>0</v>
      </c>
      <c r="AI3154" s="596"/>
      <c r="AJ3154" s="542"/>
      <c r="AK3154" s="580"/>
      <c r="AL3154" s="584"/>
      <c r="AM3154" s="585"/>
      <c r="AN3154" s="595">
        <f>IF(AJ3154=0,0,(AL3154/AJ3154)*100)</f>
        <v>0</v>
      </c>
      <c r="AO3154" s="596"/>
      <c r="AP3154" s="542"/>
      <c r="AQ3154" s="580"/>
      <c r="AR3154" s="584"/>
      <c r="AS3154" s="585"/>
      <c r="AT3154" s="595">
        <f>IF(AP3154=0,0,(AR3154/AP3154)*100)</f>
        <v>0</v>
      </c>
      <c r="AU3154" s="596"/>
      <c r="AV3154" s="599">
        <f>AD3154+AJ3154+AP3154</f>
        <v>0</v>
      </c>
      <c r="AW3154" s="600"/>
      <c r="AX3154" s="630">
        <f>AF3154+AL3154+AR3154</f>
        <v>0</v>
      </c>
      <c r="AY3154" s="631"/>
      <c r="AZ3154" s="595">
        <f>IF(AV3154=0,0,(AX3154/AV3154)*100)</f>
        <v>0</v>
      </c>
      <c r="BA3154" s="596"/>
      <c r="BB3154" s="542"/>
      <c r="BC3154" s="580"/>
      <c r="BD3154" s="584"/>
      <c r="BE3154" s="585"/>
      <c r="BF3154" s="595">
        <f>IF(BB3154=0,0,(BD3154/BB3154)*100)</f>
        <v>0</v>
      </c>
      <c r="BG3154" s="596"/>
      <c r="BH3154" s="599">
        <f>AV3154+BB3154</f>
        <v>0</v>
      </c>
      <c r="BI3154" s="600"/>
      <c r="BJ3154" s="630">
        <f>AX3154+BD3154</f>
        <v>0</v>
      </c>
      <c r="BK3154" s="631"/>
      <c r="BL3154" s="595">
        <f>IF(BH3154=0,0,(BJ3154/BH3154)*100)</f>
        <v>0</v>
      </c>
      <c r="BM3154" s="596"/>
      <c r="BN3154" s="656">
        <f>(AF3154*2)+(AL3154*2)+(AR3154*3)+BD3154</f>
        <v>0</v>
      </c>
      <c r="BO3154" s="657"/>
      <c r="BP3154" s="658"/>
      <c r="BQ3154" s="676">
        <f t="shared" ref="BQ3154" si="2938">IF(BS3154=0,0,50*BR3154/BS3154)</f>
        <v>0</v>
      </c>
      <c r="BR3154" s="662">
        <f>(BN3154*BU$11)+(N3154*BU$12)+(Z3154*BU$13)+(R3154*BU$14)+(X3154*BU$15)+(AB3154*BU$16)</f>
        <v>0</v>
      </c>
      <c r="BS3154" s="662">
        <f>((BB3154-BD3154)*BU$18)+((AV3154-AX3154)*BU$17)+(H3154*BU$19)+(P3154*BU$20)</f>
        <v>0</v>
      </c>
      <c r="BT3154" s="15"/>
      <c r="BU3154" s="15"/>
      <c r="BV3154" s="95"/>
    </row>
    <row r="3155" spans="1:74" ht="21.75" hidden="1" customHeight="1" x14ac:dyDescent="0.25">
      <c r="A3155" s="95"/>
      <c r="B3155" s="571"/>
      <c r="C3155" s="642" t="str">
        <f>IF(ROSTER!D$24="","",ROSTER!D$24)</f>
        <v/>
      </c>
      <c r="D3155" s="643"/>
      <c r="E3155" s="575"/>
      <c r="F3155" s="577"/>
      <c r="G3155" s="583"/>
      <c r="H3155" s="579"/>
      <c r="I3155" s="545"/>
      <c r="J3155" s="544"/>
      <c r="K3155" s="581"/>
      <c r="L3155" s="586"/>
      <c r="M3155" s="587"/>
      <c r="N3155" s="592" t="s">
        <v>16</v>
      </c>
      <c r="O3155" s="603"/>
      <c r="P3155" s="544"/>
      <c r="Q3155" s="581"/>
      <c r="R3155" s="586"/>
      <c r="S3155" s="587"/>
      <c r="T3155" s="592" t="s">
        <v>16</v>
      </c>
      <c r="U3155" s="603"/>
      <c r="V3155" s="311"/>
      <c r="W3155" s="311"/>
      <c r="X3155" s="579"/>
      <c r="Y3155" s="545"/>
      <c r="Z3155" s="544"/>
      <c r="AA3155" s="545"/>
      <c r="AB3155" s="544"/>
      <c r="AC3155" s="545"/>
      <c r="AD3155" s="544"/>
      <c r="AE3155" s="581"/>
      <c r="AF3155" s="586"/>
      <c r="AG3155" s="587"/>
      <c r="AH3155" s="626"/>
      <c r="AI3155" s="627"/>
      <c r="AJ3155" s="544"/>
      <c r="AK3155" s="581"/>
      <c r="AL3155" s="586"/>
      <c r="AM3155" s="587"/>
      <c r="AN3155" s="626"/>
      <c r="AO3155" s="627"/>
      <c r="AP3155" s="544"/>
      <c r="AQ3155" s="581"/>
      <c r="AR3155" s="586"/>
      <c r="AS3155" s="587"/>
      <c r="AT3155" s="626"/>
      <c r="AU3155" s="627"/>
      <c r="AV3155" s="628"/>
      <c r="AW3155" s="629"/>
      <c r="AX3155" s="632"/>
      <c r="AY3155" s="633"/>
      <c r="AZ3155" s="626"/>
      <c r="BA3155" s="627"/>
      <c r="BB3155" s="544"/>
      <c r="BC3155" s="581"/>
      <c r="BD3155" s="586"/>
      <c r="BE3155" s="587"/>
      <c r="BF3155" s="626"/>
      <c r="BG3155" s="627"/>
      <c r="BH3155" s="628"/>
      <c r="BI3155" s="629"/>
      <c r="BJ3155" s="632"/>
      <c r="BK3155" s="633"/>
      <c r="BL3155" s="626"/>
      <c r="BM3155" s="627"/>
      <c r="BN3155" s="678"/>
      <c r="BO3155" s="679"/>
      <c r="BP3155" s="680"/>
      <c r="BQ3155" s="677"/>
      <c r="BR3155" s="663"/>
      <c r="BS3155" s="663"/>
      <c r="BT3155" s="15"/>
      <c r="BU3155" s="15"/>
      <c r="BV3155" s="95"/>
    </row>
    <row r="3156" spans="1:74" ht="21.75" hidden="1" customHeight="1" x14ac:dyDescent="0.25">
      <c r="A3156" s="95"/>
      <c r="B3156" s="570" t="str">
        <f>IF(ROSTER!B$26="","",ROSTER!B$26)</f>
        <v/>
      </c>
      <c r="C3156" s="572" t="str">
        <f>IF(ROSTER!C$26="","",ROSTER!C$26)</f>
        <v/>
      </c>
      <c r="D3156" s="573"/>
      <c r="E3156" s="574"/>
      <c r="F3156" s="576">
        <f>IF(E3156="y",1,IF(E3156="S",1,0))</f>
        <v>0</v>
      </c>
      <c r="G3156" s="582">
        <f>IF(E3156="S",1,0)</f>
        <v>0</v>
      </c>
      <c r="H3156" s="578"/>
      <c r="I3156" s="543"/>
      <c r="J3156" s="542"/>
      <c r="K3156" s="580"/>
      <c r="L3156" s="584"/>
      <c r="M3156" s="585"/>
      <c r="N3156" s="588">
        <f>L3156+J3156</f>
        <v>0</v>
      </c>
      <c r="O3156" s="589"/>
      <c r="P3156" s="542"/>
      <c r="Q3156" s="580"/>
      <c r="R3156" s="584"/>
      <c r="S3156" s="585"/>
      <c r="T3156" s="588">
        <f>R3156-P3156</f>
        <v>0</v>
      </c>
      <c r="U3156" s="589"/>
      <c r="V3156" s="310"/>
      <c r="W3156" s="310"/>
      <c r="X3156" s="578"/>
      <c r="Y3156" s="543"/>
      <c r="Z3156" s="542"/>
      <c r="AA3156" s="543"/>
      <c r="AB3156" s="542"/>
      <c r="AC3156" s="543"/>
      <c r="AD3156" s="542"/>
      <c r="AE3156" s="580"/>
      <c r="AF3156" s="584"/>
      <c r="AG3156" s="585"/>
      <c r="AH3156" s="595">
        <f>IF(AD3156=0,0,(AF3156/AD3156)*100)</f>
        <v>0</v>
      </c>
      <c r="AI3156" s="596"/>
      <c r="AJ3156" s="542"/>
      <c r="AK3156" s="580"/>
      <c r="AL3156" s="584"/>
      <c r="AM3156" s="585"/>
      <c r="AN3156" s="595">
        <f>IF(AJ3156=0,0,(AL3156/AJ3156)*100)</f>
        <v>0</v>
      </c>
      <c r="AO3156" s="596"/>
      <c r="AP3156" s="542"/>
      <c r="AQ3156" s="580"/>
      <c r="AR3156" s="584"/>
      <c r="AS3156" s="585"/>
      <c r="AT3156" s="595">
        <f>IF(AP3156=0,0,(AR3156/AP3156)*100)</f>
        <v>0</v>
      </c>
      <c r="AU3156" s="596"/>
      <c r="AV3156" s="599">
        <f>AD3156+AJ3156+AP3156</f>
        <v>0</v>
      </c>
      <c r="AW3156" s="600"/>
      <c r="AX3156" s="630">
        <f>AF3156+AL3156+AR3156</f>
        <v>0</v>
      </c>
      <c r="AY3156" s="631"/>
      <c r="AZ3156" s="595">
        <f>IF(AV3156=0,0,(AX3156/AV3156)*100)</f>
        <v>0</v>
      </c>
      <c r="BA3156" s="596"/>
      <c r="BB3156" s="542"/>
      <c r="BC3156" s="580"/>
      <c r="BD3156" s="584"/>
      <c r="BE3156" s="585"/>
      <c r="BF3156" s="595">
        <f>IF(BB3156=0,0,(BD3156/BB3156)*100)</f>
        <v>0</v>
      </c>
      <c r="BG3156" s="596"/>
      <c r="BH3156" s="599">
        <f>AV3156+BB3156</f>
        <v>0</v>
      </c>
      <c r="BI3156" s="600"/>
      <c r="BJ3156" s="630">
        <f>AX3156+BD3156</f>
        <v>0</v>
      </c>
      <c r="BK3156" s="631"/>
      <c r="BL3156" s="595">
        <f>IF(BH3156=0,0,(BJ3156/BH3156)*100)</f>
        <v>0</v>
      </c>
      <c r="BM3156" s="596"/>
      <c r="BN3156" s="656">
        <f>(AF3156*2)+(AL3156*2)+(AR3156*3)+BD3156</f>
        <v>0</v>
      </c>
      <c r="BO3156" s="657"/>
      <c r="BP3156" s="658"/>
      <c r="BQ3156" s="676">
        <f t="shared" ref="BQ3156" si="2939">IF(BS3156=0,0,50*BR3156/BS3156)</f>
        <v>0</v>
      </c>
      <c r="BR3156" s="662">
        <f>(BN3156*BU$11)+(N3156*BU$12)+(Z3156*BU$13)+(R3156*BU$14)+(X3156*BU$15)+(AB3156*BU$16)</f>
        <v>0</v>
      </c>
      <c r="BS3156" s="662">
        <f>((BB3156-BD3156)*BU$18)+((AV3156-AX3156)*BU$17)+(H3156*BU$19)+(P3156*BU$20)</f>
        <v>0</v>
      </c>
      <c r="BT3156" s="15"/>
      <c r="BU3156" s="15"/>
      <c r="BV3156" s="95"/>
    </row>
    <row r="3157" spans="1:74" ht="21.75" hidden="1" customHeight="1" x14ac:dyDescent="0.25">
      <c r="A3157" s="95"/>
      <c r="B3157" s="571"/>
      <c r="C3157" s="642" t="str">
        <f>IF(ROSTER!D$26="","",ROSTER!D$26)</f>
        <v/>
      </c>
      <c r="D3157" s="643"/>
      <c r="E3157" s="575"/>
      <c r="F3157" s="577"/>
      <c r="G3157" s="583"/>
      <c r="H3157" s="579"/>
      <c r="I3157" s="545"/>
      <c r="J3157" s="544"/>
      <c r="K3157" s="581"/>
      <c r="L3157" s="586"/>
      <c r="M3157" s="587"/>
      <c r="N3157" s="592" t="s">
        <v>16</v>
      </c>
      <c r="O3157" s="603"/>
      <c r="P3157" s="544"/>
      <c r="Q3157" s="581"/>
      <c r="R3157" s="586"/>
      <c r="S3157" s="587"/>
      <c r="T3157" s="592" t="s">
        <v>16</v>
      </c>
      <c r="U3157" s="603"/>
      <c r="V3157" s="311"/>
      <c r="W3157" s="311"/>
      <c r="X3157" s="579"/>
      <c r="Y3157" s="545"/>
      <c r="Z3157" s="544"/>
      <c r="AA3157" s="545"/>
      <c r="AB3157" s="544"/>
      <c r="AC3157" s="545"/>
      <c r="AD3157" s="544"/>
      <c r="AE3157" s="581"/>
      <c r="AF3157" s="586"/>
      <c r="AG3157" s="587"/>
      <c r="AH3157" s="626"/>
      <c r="AI3157" s="627"/>
      <c r="AJ3157" s="544"/>
      <c r="AK3157" s="581"/>
      <c r="AL3157" s="586"/>
      <c r="AM3157" s="587"/>
      <c r="AN3157" s="626"/>
      <c r="AO3157" s="627"/>
      <c r="AP3157" s="544"/>
      <c r="AQ3157" s="581"/>
      <c r="AR3157" s="586"/>
      <c r="AS3157" s="587"/>
      <c r="AT3157" s="626"/>
      <c r="AU3157" s="627"/>
      <c r="AV3157" s="628"/>
      <c r="AW3157" s="629"/>
      <c r="AX3157" s="632"/>
      <c r="AY3157" s="633"/>
      <c r="AZ3157" s="626"/>
      <c r="BA3157" s="627"/>
      <c r="BB3157" s="544"/>
      <c r="BC3157" s="581"/>
      <c r="BD3157" s="586"/>
      <c r="BE3157" s="587"/>
      <c r="BF3157" s="626"/>
      <c r="BG3157" s="627"/>
      <c r="BH3157" s="628"/>
      <c r="BI3157" s="629"/>
      <c r="BJ3157" s="632"/>
      <c r="BK3157" s="633"/>
      <c r="BL3157" s="626"/>
      <c r="BM3157" s="627"/>
      <c r="BN3157" s="678"/>
      <c r="BO3157" s="679"/>
      <c r="BP3157" s="680"/>
      <c r="BQ3157" s="677"/>
      <c r="BR3157" s="663"/>
      <c r="BS3157" s="663"/>
      <c r="BT3157" s="15"/>
      <c r="BU3157" s="15"/>
      <c r="BV3157" s="95"/>
    </row>
    <row r="3158" spans="1:74" ht="21.75" hidden="1" customHeight="1" x14ac:dyDescent="0.25">
      <c r="A3158" s="95"/>
      <c r="B3158" s="570" t="str">
        <f>IF(ROSTER!B$28="","",ROSTER!B$28)</f>
        <v/>
      </c>
      <c r="C3158" s="572" t="str">
        <f>IF(ROSTER!C$28="","",ROSTER!C$28)</f>
        <v/>
      </c>
      <c r="D3158" s="573"/>
      <c r="E3158" s="574"/>
      <c r="F3158" s="576">
        <f>IF(E3158="y",1,IF(E3158="S",1,0))</f>
        <v>0</v>
      </c>
      <c r="G3158" s="582">
        <f>IF(E3158="S",1,0)</f>
        <v>0</v>
      </c>
      <c r="H3158" s="578"/>
      <c r="I3158" s="543"/>
      <c r="J3158" s="542"/>
      <c r="K3158" s="580"/>
      <c r="L3158" s="584"/>
      <c r="M3158" s="585"/>
      <c r="N3158" s="588">
        <f>L3158+J3158</f>
        <v>0</v>
      </c>
      <c r="O3158" s="589"/>
      <c r="P3158" s="542"/>
      <c r="Q3158" s="580"/>
      <c r="R3158" s="584"/>
      <c r="S3158" s="585"/>
      <c r="T3158" s="588">
        <f>R3158-P3158</f>
        <v>0</v>
      </c>
      <c r="U3158" s="589"/>
      <c r="V3158" s="310"/>
      <c r="W3158" s="310"/>
      <c r="X3158" s="578"/>
      <c r="Y3158" s="543"/>
      <c r="Z3158" s="542"/>
      <c r="AA3158" s="543"/>
      <c r="AB3158" s="542"/>
      <c r="AC3158" s="543"/>
      <c r="AD3158" s="542"/>
      <c r="AE3158" s="580"/>
      <c r="AF3158" s="584"/>
      <c r="AG3158" s="585"/>
      <c r="AH3158" s="595">
        <f>IF(AD3158=0,0,(AF3158/AD3158)*100)</f>
        <v>0</v>
      </c>
      <c r="AI3158" s="596"/>
      <c r="AJ3158" s="542"/>
      <c r="AK3158" s="580"/>
      <c r="AL3158" s="584"/>
      <c r="AM3158" s="585"/>
      <c r="AN3158" s="595">
        <f>IF(AJ3158=0,0,(AL3158/AJ3158)*100)</f>
        <v>0</v>
      </c>
      <c r="AO3158" s="596"/>
      <c r="AP3158" s="542"/>
      <c r="AQ3158" s="580"/>
      <c r="AR3158" s="584"/>
      <c r="AS3158" s="585"/>
      <c r="AT3158" s="595">
        <f>IF(AP3158=0,0,(AR3158/AP3158)*100)</f>
        <v>0</v>
      </c>
      <c r="AU3158" s="596"/>
      <c r="AV3158" s="599">
        <f>AD3158+AJ3158+AP3158</f>
        <v>0</v>
      </c>
      <c r="AW3158" s="600"/>
      <c r="AX3158" s="630">
        <f>AF3158+AL3158+AR3158</f>
        <v>0</v>
      </c>
      <c r="AY3158" s="631"/>
      <c r="AZ3158" s="595">
        <f>IF(AV3158=0,0,(AX3158/AV3158)*100)</f>
        <v>0</v>
      </c>
      <c r="BA3158" s="596"/>
      <c r="BB3158" s="542"/>
      <c r="BC3158" s="580"/>
      <c r="BD3158" s="584"/>
      <c r="BE3158" s="585"/>
      <c r="BF3158" s="595">
        <f>IF(BB3158=0,0,(BD3158/BB3158)*100)</f>
        <v>0</v>
      </c>
      <c r="BG3158" s="596"/>
      <c r="BH3158" s="599">
        <f>AV3158+BB3158</f>
        <v>0</v>
      </c>
      <c r="BI3158" s="600"/>
      <c r="BJ3158" s="630">
        <f>AX3158+BD3158</f>
        <v>0</v>
      </c>
      <c r="BK3158" s="631"/>
      <c r="BL3158" s="595">
        <f>IF(BH3158=0,0,(BJ3158/BH3158)*100)</f>
        <v>0</v>
      </c>
      <c r="BM3158" s="596"/>
      <c r="BN3158" s="656">
        <f>(AF3158*2)+(AL3158*2)+(AR3158*3)+BD3158</f>
        <v>0</v>
      </c>
      <c r="BO3158" s="657"/>
      <c r="BP3158" s="658"/>
      <c r="BQ3158" s="676">
        <f t="shared" ref="BQ3158" si="2940">IF(BS3158=0,0,50*BR3158/BS3158)</f>
        <v>0</v>
      </c>
      <c r="BR3158" s="662">
        <f>(BN3158*BU$11)+(N3158*BU$12)+(Z3158*BU$13)+(R3158*BU$14)+(X3158*BU$15)+(AB3158*BU$16)</f>
        <v>0</v>
      </c>
      <c r="BS3158" s="662">
        <f>((BB3158-BD3158)*BU$18)+((AV3158-AX3158)*BU$17)+(H3158*BU$19)+(P3158*BU$20)</f>
        <v>0</v>
      </c>
      <c r="BT3158" s="15"/>
      <c r="BU3158" s="15"/>
      <c r="BV3158" s="95"/>
    </row>
    <row r="3159" spans="1:74" ht="21.75" hidden="1" customHeight="1" x14ac:dyDescent="0.25">
      <c r="A3159" s="95"/>
      <c r="B3159" s="571"/>
      <c r="C3159" s="642" t="str">
        <f>IF(ROSTER!D$28="","",ROSTER!D$28)</f>
        <v/>
      </c>
      <c r="D3159" s="643"/>
      <c r="E3159" s="575"/>
      <c r="F3159" s="577"/>
      <c r="G3159" s="583"/>
      <c r="H3159" s="579"/>
      <c r="I3159" s="545"/>
      <c r="J3159" s="544"/>
      <c r="K3159" s="581"/>
      <c r="L3159" s="586"/>
      <c r="M3159" s="587"/>
      <c r="N3159" s="592" t="s">
        <v>16</v>
      </c>
      <c r="O3159" s="603"/>
      <c r="P3159" s="544"/>
      <c r="Q3159" s="581"/>
      <c r="R3159" s="586"/>
      <c r="S3159" s="587"/>
      <c r="T3159" s="592" t="s">
        <v>16</v>
      </c>
      <c r="U3159" s="603"/>
      <c r="V3159" s="311"/>
      <c r="W3159" s="311"/>
      <c r="X3159" s="579"/>
      <c r="Y3159" s="545"/>
      <c r="Z3159" s="544"/>
      <c r="AA3159" s="545"/>
      <c r="AB3159" s="544"/>
      <c r="AC3159" s="545"/>
      <c r="AD3159" s="544"/>
      <c r="AE3159" s="581"/>
      <c r="AF3159" s="586"/>
      <c r="AG3159" s="587"/>
      <c r="AH3159" s="626"/>
      <c r="AI3159" s="627"/>
      <c r="AJ3159" s="544"/>
      <c r="AK3159" s="581"/>
      <c r="AL3159" s="586"/>
      <c r="AM3159" s="587"/>
      <c r="AN3159" s="626"/>
      <c r="AO3159" s="627"/>
      <c r="AP3159" s="544"/>
      <c r="AQ3159" s="581"/>
      <c r="AR3159" s="586"/>
      <c r="AS3159" s="587"/>
      <c r="AT3159" s="626"/>
      <c r="AU3159" s="627"/>
      <c r="AV3159" s="628"/>
      <c r="AW3159" s="629"/>
      <c r="AX3159" s="632"/>
      <c r="AY3159" s="633"/>
      <c r="AZ3159" s="626"/>
      <c r="BA3159" s="627"/>
      <c r="BB3159" s="544"/>
      <c r="BC3159" s="581"/>
      <c r="BD3159" s="586"/>
      <c r="BE3159" s="587"/>
      <c r="BF3159" s="626"/>
      <c r="BG3159" s="627"/>
      <c r="BH3159" s="628"/>
      <c r="BI3159" s="629"/>
      <c r="BJ3159" s="632"/>
      <c r="BK3159" s="633"/>
      <c r="BL3159" s="626"/>
      <c r="BM3159" s="627"/>
      <c r="BN3159" s="678"/>
      <c r="BO3159" s="679"/>
      <c r="BP3159" s="680"/>
      <c r="BQ3159" s="677"/>
      <c r="BR3159" s="663"/>
      <c r="BS3159" s="663"/>
      <c r="BT3159" s="15"/>
      <c r="BU3159" s="15"/>
      <c r="BV3159" s="95"/>
    </row>
    <row r="3160" spans="1:74" ht="21.75" hidden="1" customHeight="1" x14ac:dyDescent="0.25">
      <c r="A3160" s="95"/>
      <c r="B3160" s="570" t="str">
        <f>IF(ROSTER!B$30="","",ROSTER!B$30)</f>
        <v/>
      </c>
      <c r="C3160" s="572" t="str">
        <f>IF(ROSTER!C$30="","",ROSTER!C$30)</f>
        <v/>
      </c>
      <c r="D3160" s="573"/>
      <c r="E3160" s="574"/>
      <c r="F3160" s="576">
        <f>IF(E3160="y",1,IF(E3160="S",1,0))</f>
        <v>0</v>
      </c>
      <c r="G3160" s="582">
        <f>IF(E3160="S",1,0)</f>
        <v>0</v>
      </c>
      <c r="H3160" s="578"/>
      <c r="I3160" s="543"/>
      <c r="J3160" s="542"/>
      <c r="K3160" s="580"/>
      <c r="L3160" s="584"/>
      <c r="M3160" s="585"/>
      <c r="N3160" s="588">
        <f>L3160+J3160</f>
        <v>0</v>
      </c>
      <c r="O3160" s="589"/>
      <c r="P3160" s="542"/>
      <c r="Q3160" s="580"/>
      <c r="R3160" s="584"/>
      <c r="S3160" s="585"/>
      <c r="T3160" s="588">
        <f>R3160-P3160</f>
        <v>0</v>
      </c>
      <c r="U3160" s="589"/>
      <c r="V3160" s="310"/>
      <c r="W3160" s="310"/>
      <c r="X3160" s="578"/>
      <c r="Y3160" s="543"/>
      <c r="Z3160" s="542"/>
      <c r="AA3160" s="543"/>
      <c r="AB3160" s="542"/>
      <c r="AC3160" s="543"/>
      <c r="AD3160" s="542"/>
      <c r="AE3160" s="580"/>
      <c r="AF3160" s="584"/>
      <c r="AG3160" s="585"/>
      <c r="AH3160" s="595">
        <f>IF(AD3160=0,0,(AF3160/AD3160)*100)</f>
        <v>0</v>
      </c>
      <c r="AI3160" s="596"/>
      <c r="AJ3160" s="542"/>
      <c r="AK3160" s="580"/>
      <c r="AL3160" s="584"/>
      <c r="AM3160" s="585"/>
      <c r="AN3160" s="595">
        <f>IF(AJ3160=0,0,(AL3160/AJ3160)*100)</f>
        <v>0</v>
      </c>
      <c r="AO3160" s="596"/>
      <c r="AP3160" s="542"/>
      <c r="AQ3160" s="580"/>
      <c r="AR3160" s="584"/>
      <c r="AS3160" s="585"/>
      <c r="AT3160" s="595">
        <f>IF(AP3160=0,0,(AR3160/AP3160)*100)</f>
        <v>0</v>
      </c>
      <c r="AU3160" s="596"/>
      <c r="AV3160" s="599">
        <f>AD3160+AJ3160+AP3160</f>
        <v>0</v>
      </c>
      <c r="AW3160" s="600"/>
      <c r="AX3160" s="630">
        <f>AF3160+AL3160+AR3160</f>
        <v>0</v>
      </c>
      <c r="AY3160" s="631"/>
      <c r="AZ3160" s="595">
        <f>IF(AV3160=0,0,(AX3160/AV3160)*100)</f>
        <v>0</v>
      </c>
      <c r="BA3160" s="596"/>
      <c r="BB3160" s="542"/>
      <c r="BC3160" s="580"/>
      <c r="BD3160" s="584"/>
      <c r="BE3160" s="585"/>
      <c r="BF3160" s="595">
        <f>IF(BB3160=0,0,(BD3160/BB3160)*100)</f>
        <v>0</v>
      </c>
      <c r="BG3160" s="596"/>
      <c r="BH3160" s="599">
        <f>AV3160+BB3160</f>
        <v>0</v>
      </c>
      <c r="BI3160" s="600"/>
      <c r="BJ3160" s="630">
        <f>AX3160+BD3160</f>
        <v>0</v>
      </c>
      <c r="BK3160" s="631"/>
      <c r="BL3160" s="595">
        <f>IF(BH3160=0,0,(BJ3160/BH3160)*100)</f>
        <v>0</v>
      </c>
      <c r="BM3160" s="596"/>
      <c r="BN3160" s="656">
        <f>(AF3160*2)+(AL3160*2)+(AR3160*3)+BD3160</f>
        <v>0</v>
      </c>
      <c r="BO3160" s="657"/>
      <c r="BP3160" s="658"/>
      <c r="BQ3160" s="676">
        <f t="shared" ref="BQ3160" si="2941">IF(BS3160=0,0,50*BR3160/BS3160)</f>
        <v>0</v>
      </c>
      <c r="BR3160" s="662">
        <f>(BN3160*BU$11)+(N3160*BU$12)+(Z3160*BU$13)+(R3160*BU$14)+(X3160*BU$15)+(AB3160*BU$16)</f>
        <v>0</v>
      </c>
      <c r="BS3160" s="662">
        <f>((BB3160-BD3160)*BU$18)+((AV3160-AX3160)*BU$17)+(H3160*BU$19)+(P3160*BU$20)</f>
        <v>0</v>
      </c>
      <c r="BT3160" s="15"/>
      <c r="BU3160" s="15"/>
      <c r="BV3160" s="95"/>
    </row>
    <row r="3161" spans="1:74" ht="21.75" hidden="1" customHeight="1" x14ac:dyDescent="0.25">
      <c r="A3161" s="95"/>
      <c r="B3161" s="571"/>
      <c r="C3161" s="642" t="str">
        <f>IF(ROSTER!D$30="","",ROSTER!D$30)</f>
        <v/>
      </c>
      <c r="D3161" s="643"/>
      <c r="E3161" s="575"/>
      <c r="F3161" s="577"/>
      <c r="G3161" s="583"/>
      <c r="H3161" s="579"/>
      <c r="I3161" s="545"/>
      <c r="J3161" s="544"/>
      <c r="K3161" s="581"/>
      <c r="L3161" s="586"/>
      <c r="M3161" s="587"/>
      <c r="N3161" s="592" t="s">
        <v>16</v>
      </c>
      <c r="O3161" s="603"/>
      <c r="P3161" s="544"/>
      <c r="Q3161" s="581"/>
      <c r="R3161" s="586"/>
      <c r="S3161" s="587"/>
      <c r="T3161" s="592" t="s">
        <v>16</v>
      </c>
      <c r="U3161" s="603"/>
      <c r="V3161" s="311"/>
      <c r="W3161" s="311"/>
      <c r="X3161" s="579"/>
      <c r="Y3161" s="545"/>
      <c r="Z3161" s="544"/>
      <c r="AA3161" s="545"/>
      <c r="AB3161" s="544"/>
      <c r="AC3161" s="545"/>
      <c r="AD3161" s="544"/>
      <c r="AE3161" s="581"/>
      <c r="AF3161" s="586"/>
      <c r="AG3161" s="587"/>
      <c r="AH3161" s="626"/>
      <c r="AI3161" s="627"/>
      <c r="AJ3161" s="544"/>
      <c r="AK3161" s="581"/>
      <c r="AL3161" s="586"/>
      <c r="AM3161" s="587"/>
      <c r="AN3161" s="626"/>
      <c r="AO3161" s="627"/>
      <c r="AP3161" s="544"/>
      <c r="AQ3161" s="581"/>
      <c r="AR3161" s="586"/>
      <c r="AS3161" s="587"/>
      <c r="AT3161" s="626"/>
      <c r="AU3161" s="627"/>
      <c r="AV3161" s="628"/>
      <c r="AW3161" s="629"/>
      <c r="AX3161" s="632"/>
      <c r="AY3161" s="633"/>
      <c r="AZ3161" s="626"/>
      <c r="BA3161" s="627"/>
      <c r="BB3161" s="544"/>
      <c r="BC3161" s="581"/>
      <c r="BD3161" s="586"/>
      <c r="BE3161" s="587"/>
      <c r="BF3161" s="626"/>
      <c r="BG3161" s="627"/>
      <c r="BH3161" s="628"/>
      <c r="BI3161" s="629"/>
      <c r="BJ3161" s="632"/>
      <c r="BK3161" s="633"/>
      <c r="BL3161" s="626"/>
      <c r="BM3161" s="627"/>
      <c r="BN3161" s="678"/>
      <c r="BO3161" s="679"/>
      <c r="BP3161" s="680"/>
      <c r="BQ3161" s="677"/>
      <c r="BR3161" s="663"/>
      <c r="BS3161" s="663"/>
      <c r="BT3161" s="15"/>
      <c r="BU3161" s="15"/>
      <c r="BV3161" s="95"/>
    </row>
    <row r="3162" spans="1:74" ht="21.75" hidden="1" customHeight="1" x14ac:dyDescent="0.25">
      <c r="A3162" s="95"/>
      <c r="B3162" s="570" t="str">
        <f>IF(ROSTER!B$32="","",ROSTER!B$32)</f>
        <v/>
      </c>
      <c r="C3162" s="572" t="str">
        <f>IF(ROSTER!C$32="","",ROSTER!C$32)</f>
        <v/>
      </c>
      <c r="D3162" s="573"/>
      <c r="E3162" s="574"/>
      <c r="F3162" s="576">
        <f>IF(E3162="y",1,IF(E3162="S",1,0))</f>
        <v>0</v>
      </c>
      <c r="G3162" s="582">
        <f>IF(E3162="S",1,0)</f>
        <v>0</v>
      </c>
      <c r="H3162" s="578"/>
      <c r="I3162" s="543"/>
      <c r="J3162" s="542"/>
      <c r="K3162" s="580"/>
      <c r="L3162" s="584"/>
      <c r="M3162" s="585"/>
      <c r="N3162" s="588">
        <f>L3162+J3162</f>
        <v>0</v>
      </c>
      <c r="O3162" s="589"/>
      <c r="P3162" s="542"/>
      <c r="Q3162" s="580"/>
      <c r="R3162" s="584"/>
      <c r="S3162" s="585"/>
      <c r="T3162" s="588">
        <f>R3162-P3162</f>
        <v>0</v>
      </c>
      <c r="U3162" s="589"/>
      <c r="V3162" s="310"/>
      <c r="W3162" s="310"/>
      <c r="X3162" s="578"/>
      <c r="Y3162" s="543"/>
      <c r="Z3162" s="542"/>
      <c r="AA3162" s="543"/>
      <c r="AB3162" s="542"/>
      <c r="AC3162" s="543"/>
      <c r="AD3162" s="542"/>
      <c r="AE3162" s="580"/>
      <c r="AF3162" s="584"/>
      <c r="AG3162" s="585"/>
      <c r="AH3162" s="595">
        <f>IF(AD3162=0,0,(AF3162/AD3162)*100)</f>
        <v>0</v>
      </c>
      <c r="AI3162" s="596"/>
      <c r="AJ3162" s="542"/>
      <c r="AK3162" s="580"/>
      <c r="AL3162" s="584"/>
      <c r="AM3162" s="585"/>
      <c r="AN3162" s="595">
        <f>IF(AJ3162=0,0,(AL3162/AJ3162)*100)</f>
        <v>0</v>
      </c>
      <c r="AO3162" s="596"/>
      <c r="AP3162" s="542"/>
      <c r="AQ3162" s="580"/>
      <c r="AR3162" s="584"/>
      <c r="AS3162" s="585"/>
      <c r="AT3162" s="595">
        <f>IF(AP3162=0,0,(AR3162/AP3162)*100)</f>
        <v>0</v>
      </c>
      <c r="AU3162" s="596"/>
      <c r="AV3162" s="599">
        <f>AD3162+AJ3162+AP3162</f>
        <v>0</v>
      </c>
      <c r="AW3162" s="600"/>
      <c r="AX3162" s="630">
        <f>AF3162+AL3162+AR3162</f>
        <v>0</v>
      </c>
      <c r="AY3162" s="631"/>
      <c r="AZ3162" s="595">
        <f>IF(AV3162=0,0,(AX3162/AV3162)*100)</f>
        <v>0</v>
      </c>
      <c r="BA3162" s="596"/>
      <c r="BB3162" s="542"/>
      <c r="BC3162" s="580"/>
      <c r="BD3162" s="584"/>
      <c r="BE3162" s="585"/>
      <c r="BF3162" s="595">
        <f>IF(BB3162=0,0,(BD3162/BB3162)*100)</f>
        <v>0</v>
      </c>
      <c r="BG3162" s="596"/>
      <c r="BH3162" s="599">
        <f>AV3162+BB3162</f>
        <v>0</v>
      </c>
      <c r="BI3162" s="600"/>
      <c r="BJ3162" s="630">
        <f>AX3162+BD3162</f>
        <v>0</v>
      </c>
      <c r="BK3162" s="631"/>
      <c r="BL3162" s="595">
        <f>IF(BH3162=0,0,(BJ3162/BH3162)*100)</f>
        <v>0</v>
      </c>
      <c r="BM3162" s="596"/>
      <c r="BN3162" s="656">
        <f>(AF3162*2)+(AL3162*2)+(AR3162*3)+BD3162</f>
        <v>0</v>
      </c>
      <c r="BO3162" s="657"/>
      <c r="BP3162" s="658"/>
      <c r="BQ3162" s="676">
        <f t="shared" ref="BQ3162" si="2942">IF(BS3162=0,0,50*BR3162/BS3162)</f>
        <v>0</v>
      </c>
      <c r="BR3162" s="662">
        <f>(BN3162*BU$11)+(N3162*BU$12)+(Z3162*BU$13)+(R3162*BU$14)+(X3162*BU$15)+(AB3162*BU$16)</f>
        <v>0</v>
      </c>
      <c r="BS3162" s="662">
        <f>((BB3162-BD3162)*BU$18)+((AV3162-AX3162)*BU$17)+(H3162*BU$19)+(P3162*BU$20)</f>
        <v>0</v>
      </c>
      <c r="BT3162" s="15"/>
      <c r="BU3162" s="15"/>
      <c r="BV3162" s="95"/>
    </row>
    <row r="3163" spans="1:74" ht="21.75" hidden="1" customHeight="1" x14ac:dyDescent="0.25">
      <c r="A3163" s="95"/>
      <c r="B3163" s="571"/>
      <c r="C3163" s="642" t="str">
        <f>IF(ROSTER!D$32="","",ROSTER!D$32)</f>
        <v/>
      </c>
      <c r="D3163" s="643"/>
      <c r="E3163" s="575"/>
      <c r="F3163" s="577"/>
      <c r="G3163" s="583"/>
      <c r="H3163" s="579"/>
      <c r="I3163" s="545"/>
      <c r="J3163" s="544"/>
      <c r="K3163" s="581"/>
      <c r="L3163" s="586"/>
      <c r="M3163" s="587"/>
      <c r="N3163" s="592" t="s">
        <v>16</v>
      </c>
      <c r="O3163" s="603"/>
      <c r="P3163" s="544"/>
      <c r="Q3163" s="581"/>
      <c r="R3163" s="586"/>
      <c r="S3163" s="587"/>
      <c r="T3163" s="592" t="s">
        <v>16</v>
      </c>
      <c r="U3163" s="603"/>
      <c r="V3163" s="311"/>
      <c r="W3163" s="311"/>
      <c r="X3163" s="579"/>
      <c r="Y3163" s="545"/>
      <c r="Z3163" s="544"/>
      <c r="AA3163" s="545"/>
      <c r="AB3163" s="544"/>
      <c r="AC3163" s="545"/>
      <c r="AD3163" s="544"/>
      <c r="AE3163" s="581"/>
      <c r="AF3163" s="586"/>
      <c r="AG3163" s="587"/>
      <c r="AH3163" s="626"/>
      <c r="AI3163" s="627"/>
      <c r="AJ3163" s="544"/>
      <c r="AK3163" s="581"/>
      <c r="AL3163" s="586"/>
      <c r="AM3163" s="587"/>
      <c r="AN3163" s="626"/>
      <c r="AO3163" s="627"/>
      <c r="AP3163" s="544"/>
      <c r="AQ3163" s="581"/>
      <c r="AR3163" s="586"/>
      <c r="AS3163" s="587"/>
      <c r="AT3163" s="626"/>
      <c r="AU3163" s="627"/>
      <c r="AV3163" s="628"/>
      <c r="AW3163" s="629"/>
      <c r="AX3163" s="632"/>
      <c r="AY3163" s="633"/>
      <c r="AZ3163" s="626"/>
      <c r="BA3163" s="627"/>
      <c r="BB3163" s="544"/>
      <c r="BC3163" s="581"/>
      <c r="BD3163" s="586"/>
      <c r="BE3163" s="587"/>
      <c r="BF3163" s="626"/>
      <c r="BG3163" s="627"/>
      <c r="BH3163" s="628"/>
      <c r="BI3163" s="629"/>
      <c r="BJ3163" s="632"/>
      <c r="BK3163" s="633"/>
      <c r="BL3163" s="626"/>
      <c r="BM3163" s="627"/>
      <c r="BN3163" s="678"/>
      <c r="BO3163" s="679"/>
      <c r="BP3163" s="680"/>
      <c r="BQ3163" s="677"/>
      <c r="BR3163" s="663"/>
      <c r="BS3163" s="663"/>
      <c r="BT3163" s="15"/>
      <c r="BU3163" s="15"/>
      <c r="BV3163" s="95"/>
    </row>
    <row r="3164" spans="1:74" ht="21.75" hidden="1" customHeight="1" x14ac:dyDescent="0.25">
      <c r="A3164" s="95"/>
      <c r="B3164" s="570" t="str">
        <f>IF(ROSTER!B$34="","",ROSTER!B$34)</f>
        <v/>
      </c>
      <c r="C3164" s="572" t="str">
        <f>IF(ROSTER!C$34="","",ROSTER!C$34)</f>
        <v/>
      </c>
      <c r="D3164" s="573"/>
      <c r="E3164" s="574"/>
      <c r="F3164" s="576">
        <f>IF(E3164="y",1,IF(E3164="S",1,0))</f>
        <v>0</v>
      </c>
      <c r="G3164" s="582">
        <f>IF(E3164="S",1,0)</f>
        <v>0</v>
      </c>
      <c r="H3164" s="578"/>
      <c r="I3164" s="543"/>
      <c r="J3164" s="542"/>
      <c r="K3164" s="580"/>
      <c r="L3164" s="584"/>
      <c r="M3164" s="585"/>
      <c r="N3164" s="588">
        <f>L3164+J3164</f>
        <v>0</v>
      </c>
      <c r="O3164" s="589"/>
      <c r="P3164" s="542"/>
      <c r="Q3164" s="580"/>
      <c r="R3164" s="584"/>
      <c r="S3164" s="585"/>
      <c r="T3164" s="588">
        <f>R3164-P3164</f>
        <v>0</v>
      </c>
      <c r="U3164" s="589"/>
      <c r="V3164" s="310"/>
      <c r="W3164" s="310"/>
      <c r="X3164" s="578"/>
      <c r="Y3164" s="543"/>
      <c r="Z3164" s="542"/>
      <c r="AA3164" s="543"/>
      <c r="AB3164" s="542"/>
      <c r="AC3164" s="543"/>
      <c r="AD3164" s="542"/>
      <c r="AE3164" s="580"/>
      <c r="AF3164" s="584"/>
      <c r="AG3164" s="585"/>
      <c r="AH3164" s="595">
        <f>IF(AD3164=0,0,(AF3164/AD3164)*100)</f>
        <v>0</v>
      </c>
      <c r="AI3164" s="596"/>
      <c r="AJ3164" s="542"/>
      <c r="AK3164" s="580"/>
      <c r="AL3164" s="584"/>
      <c r="AM3164" s="585"/>
      <c r="AN3164" s="595">
        <f>IF(AJ3164=0,0,(AL3164/AJ3164)*100)</f>
        <v>0</v>
      </c>
      <c r="AO3164" s="596"/>
      <c r="AP3164" s="542"/>
      <c r="AQ3164" s="580"/>
      <c r="AR3164" s="584"/>
      <c r="AS3164" s="585"/>
      <c r="AT3164" s="595">
        <f>IF(AP3164=0,0,(AR3164/AP3164)*100)</f>
        <v>0</v>
      </c>
      <c r="AU3164" s="596"/>
      <c r="AV3164" s="599">
        <f>AD3164+AJ3164+AP3164</f>
        <v>0</v>
      </c>
      <c r="AW3164" s="600"/>
      <c r="AX3164" s="630">
        <f>AF3164+AL3164+AR3164</f>
        <v>0</v>
      </c>
      <c r="AY3164" s="631"/>
      <c r="AZ3164" s="595">
        <f>IF(AV3164=0,0,(AX3164/AV3164)*100)</f>
        <v>0</v>
      </c>
      <c r="BA3164" s="596"/>
      <c r="BB3164" s="542"/>
      <c r="BC3164" s="580"/>
      <c r="BD3164" s="584"/>
      <c r="BE3164" s="585"/>
      <c r="BF3164" s="595">
        <f>IF(BB3164=0,0,(BD3164/BB3164)*100)</f>
        <v>0</v>
      </c>
      <c r="BG3164" s="596"/>
      <c r="BH3164" s="599">
        <f>AV3164+BB3164</f>
        <v>0</v>
      </c>
      <c r="BI3164" s="600"/>
      <c r="BJ3164" s="630">
        <f>AX3164+BD3164</f>
        <v>0</v>
      </c>
      <c r="BK3164" s="631"/>
      <c r="BL3164" s="595">
        <f>IF(BH3164=0,0,(BJ3164/BH3164)*100)</f>
        <v>0</v>
      </c>
      <c r="BM3164" s="596"/>
      <c r="BN3164" s="656">
        <f>(AF3164*2)+(AL3164*2)+(AR3164*3)+BD3164</f>
        <v>0</v>
      </c>
      <c r="BO3164" s="657"/>
      <c r="BP3164" s="658"/>
      <c r="BQ3164" s="676">
        <f t="shared" ref="BQ3164" si="2943">IF(BS3164=0,0,50*BR3164/BS3164)</f>
        <v>0</v>
      </c>
      <c r="BR3164" s="662">
        <f>(BN3164*BU$11)+(N3164*BU$12)+(Z3164*BU$13)+(R3164*BU$14)+(X3164*BU$15)+(AB3164*BU$16)</f>
        <v>0</v>
      </c>
      <c r="BS3164" s="662">
        <f>((BB3164-BD3164)*BU$18)+((AV3164-AX3164)*BU$17)+(H3164*BU$19)+(P3164*BU$20)</f>
        <v>0</v>
      </c>
      <c r="BT3164" s="15"/>
      <c r="BU3164" s="15"/>
      <c r="BV3164" s="95"/>
    </row>
    <row r="3165" spans="1:74" ht="21.75" hidden="1" customHeight="1" x14ac:dyDescent="0.25">
      <c r="A3165" s="95"/>
      <c r="B3165" s="571"/>
      <c r="C3165" s="642" t="str">
        <f>IF(ROSTER!D$34="","",ROSTER!D$34)</f>
        <v/>
      </c>
      <c r="D3165" s="643"/>
      <c r="E3165" s="575"/>
      <c r="F3165" s="577"/>
      <c r="G3165" s="583"/>
      <c r="H3165" s="579"/>
      <c r="I3165" s="545"/>
      <c r="J3165" s="544"/>
      <c r="K3165" s="581"/>
      <c r="L3165" s="586"/>
      <c r="M3165" s="587"/>
      <c r="N3165" s="592" t="s">
        <v>16</v>
      </c>
      <c r="O3165" s="603"/>
      <c r="P3165" s="544"/>
      <c r="Q3165" s="581"/>
      <c r="R3165" s="586"/>
      <c r="S3165" s="587"/>
      <c r="T3165" s="592" t="s">
        <v>16</v>
      </c>
      <c r="U3165" s="603"/>
      <c r="V3165" s="311"/>
      <c r="W3165" s="311"/>
      <c r="X3165" s="579"/>
      <c r="Y3165" s="545"/>
      <c r="Z3165" s="544"/>
      <c r="AA3165" s="545"/>
      <c r="AB3165" s="544"/>
      <c r="AC3165" s="545"/>
      <c r="AD3165" s="544"/>
      <c r="AE3165" s="581"/>
      <c r="AF3165" s="586"/>
      <c r="AG3165" s="587"/>
      <c r="AH3165" s="626"/>
      <c r="AI3165" s="627"/>
      <c r="AJ3165" s="544"/>
      <c r="AK3165" s="581"/>
      <c r="AL3165" s="586"/>
      <c r="AM3165" s="587"/>
      <c r="AN3165" s="626"/>
      <c r="AO3165" s="627"/>
      <c r="AP3165" s="544"/>
      <c r="AQ3165" s="581"/>
      <c r="AR3165" s="586"/>
      <c r="AS3165" s="587"/>
      <c r="AT3165" s="626"/>
      <c r="AU3165" s="627"/>
      <c r="AV3165" s="628"/>
      <c r="AW3165" s="629"/>
      <c r="AX3165" s="632"/>
      <c r="AY3165" s="633"/>
      <c r="AZ3165" s="626"/>
      <c r="BA3165" s="627"/>
      <c r="BB3165" s="544"/>
      <c r="BC3165" s="581"/>
      <c r="BD3165" s="586"/>
      <c r="BE3165" s="587"/>
      <c r="BF3165" s="626"/>
      <c r="BG3165" s="627"/>
      <c r="BH3165" s="628"/>
      <c r="BI3165" s="629"/>
      <c r="BJ3165" s="632"/>
      <c r="BK3165" s="633"/>
      <c r="BL3165" s="626"/>
      <c r="BM3165" s="627"/>
      <c r="BN3165" s="678"/>
      <c r="BO3165" s="679"/>
      <c r="BP3165" s="680"/>
      <c r="BQ3165" s="677"/>
      <c r="BR3165" s="663"/>
      <c r="BS3165" s="663"/>
      <c r="BT3165" s="15"/>
      <c r="BU3165" s="15"/>
      <c r="BV3165" s="95"/>
    </row>
    <row r="3166" spans="1:74" ht="21.75" hidden="1" customHeight="1" x14ac:dyDescent="0.25">
      <c r="A3166" s="95"/>
      <c r="B3166" s="570" t="str">
        <f>IF(ROSTER!B$36="","",ROSTER!B$36)</f>
        <v/>
      </c>
      <c r="C3166" s="572" t="str">
        <f>IF(ROSTER!C$36="","",ROSTER!C$36)</f>
        <v/>
      </c>
      <c r="D3166" s="573"/>
      <c r="E3166" s="574"/>
      <c r="F3166" s="576">
        <f>IF(E3166="y",1,IF(E3166="S",1,0))</f>
        <v>0</v>
      </c>
      <c r="G3166" s="582">
        <f>IF(E3166="S",1,0)</f>
        <v>0</v>
      </c>
      <c r="H3166" s="578"/>
      <c r="I3166" s="543"/>
      <c r="J3166" s="542"/>
      <c r="K3166" s="580"/>
      <c r="L3166" s="584"/>
      <c r="M3166" s="585"/>
      <c r="N3166" s="588">
        <f>L3166+J3166</f>
        <v>0</v>
      </c>
      <c r="O3166" s="589"/>
      <c r="P3166" s="542"/>
      <c r="Q3166" s="580"/>
      <c r="R3166" s="584"/>
      <c r="S3166" s="585"/>
      <c r="T3166" s="588">
        <f>R3166-P3166</f>
        <v>0</v>
      </c>
      <c r="U3166" s="589"/>
      <c r="V3166" s="310"/>
      <c r="W3166" s="310"/>
      <c r="X3166" s="578"/>
      <c r="Y3166" s="543"/>
      <c r="Z3166" s="542"/>
      <c r="AA3166" s="543"/>
      <c r="AB3166" s="542"/>
      <c r="AC3166" s="543"/>
      <c r="AD3166" s="542"/>
      <c r="AE3166" s="580"/>
      <c r="AF3166" s="584"/>
      <c r="AG3166" s="585"/>
      <c r="AH3166" s="595">
        <f>IF(AD3166=0,0,(AF3166/AD3166)*100)</f>
        <v>0</v>
      </c>
      <c r="AI3166" s="596"/>
      <c r="AJ3166" s="542"/>
      <c r="AK3166" s="580"/>
      <c r="AL3166" s="584"/>
      <c r="AM3166" s="585"/>
      <c r="AN3166" s="595">
        <f>IF(AJ3166=0,0,(AL3166/AJ3166)*100)</f>
        <v>0</v>
      </c>
      <c r="AO3166" s="596"/>
      <c r="AP3166" s="542"/>
      <c r="AQ3166" s="580"/>
      <c r="AR3166" s="584"/>
      <c r="AS3166" s="585"/>
      <c r="AT3166" s="595">
        <f>IF(AP3166=0,0,(AR3166/AP3166)*100)</f>
        <v>0</v>
      </c>
      <c r="AU3166" s="596"/>
      <c r="AV3166" s="599">
        <f>AD3166+AJ3166+AP3166</f>
        <v>0</v>
      </c>
      <c r="AW3166" s="600"/>
      <c r="AX3166" s="630">
        <f>AF3166+AL3166+AR3166</f>
        <v>0</v>
      </c>
      <c r="AY3166" s="631"/>
      <c r="AZ3166" s="595">
        <f>IF(AV3166=0,0,(AX3166/AV3166)*100)</f>
        <v>0</v>
      </c>
      <c r="BA3166" s="596"/>
      <c r="BB3166" s="542"/>
      <c r="BC3166" s="580"/>
      <c r="BD3166" s="584"/>
      <c r="BE3166" s="585"/>
      <c r="BF3166" s="595">
        <f>IF(BB3166=0,0,(BD3166/BB3166)*100)</f>
        <v>0</v>
      </c>
      <c r="BG3166" s="596"/>
      <c r="BH3166" s="599">
        <f>AV3166+BB3166</f>
        <v>0</v>
      </c>
      <c r="BI3166" s="600"/>
      <c r="BJ3166" s="630">
        <f>AX3166+BD3166</f>
        <v>0</v>
      </c>
      <c r="BK3166" s="631"/>
      <c r="BL3166" s="595">
        <f>IF(BH3166=0,0,(BJ3166/BH3166)*100)</f>
        <v>0</v>
      </c>
      <c r="BM3166" s="596"/>
      <c r="BN3166" s="656">
        <f>(AF3166*2)+(AL3166*2)+(AR3166*3)+BD3166</f>
        <v>0</v>
      </c>
      <c r="BO3166" s="657"/>
      <c r="BP3166" s="658"/>
      <c r="BQ3166" s="676">
        <f t="shared" ref="BQ3166" si="2944">IF(BS3166=0,0,50*BR3166/BS3166)</f>
        <v>0</v>
      </c>
      <c r="BR3166" s="662">
        <f>(BN3166*BU$11)+(N3166*BU$12)+(Z3166*BU$13)+(R3166*BU$14)+(X3166*BU$15)+(AB3166*BU$16)</f>
        <v>0</v>
      </c>
      <c r="BS3166" s="662">
        <f>((BB3166-BD3166)*BU$18)+((AV3166-AX3166)*BU$17)+(H3166*BU$19)+(P3166*BU$20)</f>
        <v>0</v>
      </c>
      <c r="BT3166" s="15"/>
      <c r="BU3166" s="15"/>
      <c r="BV3166" s="95"/>
    </row>
    <row r="3167" spans="1:74" ht="21.75" hidden="1" customHeight="1" x14ac:dyDescent="0.25">
      <c r="A3167" s="95"/>
      <c r="B3167" s="571"/>
      <c r="C3167" s="642" t="str">
        <f>IF(ROSTER!D$36="","",ROSTER!D$36)</f>
        <v/>
      </c>
      <c r="D3167" s="643"/>
      <c r="E3167" s="575"/>
      <c r="F3167" s="577"/>
      <c r="G3167" s="583"/>
      <c r="H3167" s="579"/>
      <c r="I3167" s="545"/>
      <c r="J3167" s="544"/>
      <c r="K3167" s="581"/>
      <c r="L3167" s="586"/>
      <c r="M3167" s="587"/>
      <c r="N3167" s="592" t="s">
        <v>16</v>
      </c>
      <c r="O3167" s="603"/>
      <c r="P3167" s="544"/>
      <c r="Q3167" s="581"/>
      <c r="R3167" s="586"/>
      <c r="S3167" s="587"/>
      <c r="T3167" s="592" t="s">
        <v>16</v>
      </c>
      <c r="U3167" s="603"/>
      <c r="V3167" s="311"/>
      <c r="W3167" s="311"/>
      <c r="X3167" s="579"/>
      <c r="Y3167" s="545"/>
      <c r="Z3167" s="544"/>
      <c r="AA3167" s="545"/>
      <c r="AB3167" s="544"/>
      <c r="AC3167" s="545"/>
      <c r="AD3167" s="544"/>
      <c r="AE3167" s="581"/>
      <c r="AF3167" s="586"/>
      <c r="AG3167" s="587"/>
      <c r="AH3167" s="626"/>
      <c r="AI3167" s="627"/>
      <c r="AJ3167" s="544"/>
      <c r="AK3167" s="581"/>
      <c r="AL3167" s="586"/>
      <c r="AM3167" s="587"/>
      <c r="AN3167" s="626"/>
      <c r="AO3167" s="627"/>
      <c r="AP3167" s="544"/>
      <c r="AQ3167" s="581"/>
      <c r="AR3167" s="586"/>
      <c r="AS3167" s="587"/>
      <c r="AT3167" s="626"/>
      <c r="AU3167" s="627"/>
      <c r="AV3167" s="628"/>
      <c r="AW3167" s="629"/>
      <c r="AX3167" s="632"/>
      <c r="AY3167" s="633"/>
      <c r="AZ3167" s="626"/>
      <c r="BA3167" s="627"/>
      <c r="BB3167" s="544"/>
      <c r="BC3167" s="581"/>
      <c r="BD3167" s="586"/>
      <c r="BE3167" s="587"/>
      <c r="BF3167" s="626"/>
      <c r="BG3167" s="627"/>
      <c r="BH3167" s="628"/>
      <c r="BI3167" s="629"/>
      <c r="BJ3167" s="632"/>
      <c r="BK3167" s="633"/>
      <c r="BL3167" s="626"/>
      <c r="BM3167" s="627"/>
      <c r="BN3167" s="678"/>
      <c r="BO3167" s="679"/>
      <c r="BP3167" s="680"/>
      <c r="BQ3167" s="677"/>
      <c r="BR3167" s="663"/>
      <c r="BS3167" s="663"/>
      <c r="BT3167" s="15"/>
      <c r="BU3167" s="15"/>
      <c r="BV3167" s="95"/>
    </row>
    <row r="3168" spans="1:74" ht="21.75" hidden="1" customHeight="1" x14ac:dyDescent="0.25">
      <c r="A3168" s="95"/>
      <c r="B3168" s="570" t="str">
        <f>IF(ROSTER!B$38="","",ROSTER!B$38)</f>
        <v/>
      </c>
      <c r="C3168" s="572" t="str">
        <f>IF(ROSTER!C$38="","",ROSTER!C$38)</f>
        <v/>
      </c>
      <c r="D3168" s="573"/>
      <c r="E3168" s="574"/>
      <c r="F3168" s="576">
        <f>IF(E3168="y",1,IF(E3168="S",1,0))</f>
        <v>0</v>
      </c>
      <c r="G3168" s="582">
        <f>IF(E3168="S",1,0)</f>
        <v>0</v>
      </c>
      <c r="H3168" s="578"/>
      <c r="I3168" s="543"/>
      <c r="J3168" s="542"/>
      <c r="K3168" s="580"/>
      <c r="L3168" s="584"/>
      <c r="M3168" s="585"/>
      <c r="N3168" s="588">
        <f>L3168+J3168</f>
        <v>0</v>
      </c>
      <c r="O3168" s="589"/>
      <c r="P3168" s="542"/>
      <c r="Q3168" s="580"/>
      <c r="R3168" s="584"/>
      <c r="S3168" s="585"/>
      <c r="T3168" s="588">
        <f>R3168-P3168</f>
        <v>0</v>
      </c>
      <c r="U3168" s="589"/>
      <c r="V3168" s="310"/>
      <c r="W3168" s="310"/>
      <c r="X3168" s="578"/>
      <c r="Y3168" s="543"/>
      <c r="Z3168" s="542"/>
      <c r="AA3168" s="543"/>
      <c r="AB3168" s="542"/>
      <c r="AC3168" s="543"/>
      <c r="AD3168" s="542"/>
      <c r="AE3168" s="580"/>
      <c r="AF3168" s="584"/>
      <c r="AG3168" s="585"/>
      <c r="AH3168" s="595">
        <f>IF(AD3168=0,0,(AF3168/AD3168)*100)</f>
        <v>0</v>
      </c>
      <c r="AI3168" s="596"/>
      <c r="AJ3168" s="542"/>
      <c r="AK3168" s="580"/>
      <c r="AL3168" s="584"/>
      <c r="AM3168" s="585"/>
      <c r="AN3168" s="595">
        <f>IF(AJ3168=0,0,(AL3168/AJ3168)*100)</f>
        <v>0</v>
      </c>
      <c r="AO3168" s="596"/>
      <c r="AP3168" s="542"/>
      <c r="AQ3168" s="580"/>
      <c r="AR3168" s="584"/>
      <c r="AS3168" s="585"/>
      <c r="AT3168" s="595">
        <f>IF(AP3168=0,0,(AR3168/AP3168)*100)</f>
        <v>0</v>
      </c>
      <c r="AU3168" s="596"/>
      <c r="AV3168" s="599">
        <f>AD3168+AJ3168+AP3168</f>
        <v>0</v>
      </c>
      <c r="AW3168" s="600"/>
      <c r="AX3168" s="630">
        <f>AF3168+AL3168+AR3168</f>
        <v>0</v>
      </c>
      <c r="AY3168" s="631"/>
      <c r="AZ3168" s="595">
        <f>IF(AV3168=0,0,(AX3168/AV3168)*100)</f>
        <v>0</v>
      </c>
      <c r="BA3168" s="596"/>
      <c r="BB3168" s="542"/>
      <c r="BC3168" s="580"/>
      <c r="BD3168" s="584"/>
      <c r="BE3168" s="585"/>
      <c r="BF3168" s="595">
        <f>IF(BB3168=0,0,(BD3168/BB3168)*100)</f>
        <v>0</v>
      </c>
      <c r="BG3168" s="596"/>
      <c r="BH3168" s="599">
        <f>AV3168+BB3168</f>
        <v>0</v>
      </c>
      <c r="BI3168" s="600"/>
      <c r="BJ3168" s="630">
        <f>AX3168+BD3168</f>
        <v>0</v>
      </c>
      <c r="BK3168" s="631"/>
      <c r="BL3168" s="595">
        <f>IF(BH3168=0,0,(BJ3168/BH3168)*100)</f>
        <v>0</v>
      </c>
      <c r="BM3168" s="596"/>
      <c r="BN3168" s="656">
        <f>(AF3168*2)+(AL3168*2)+(AR3168*3)+BD3168</f>
        <v>0</v>
      </c>
      <c r="BO3168" s="657"/>
      <c r="BP3168" s="658"/>
      <c r="BQ3168" s="676">
        <f t="shared" ref="BQ3168" si="2945">IF(BS3168=0,0,50*BR3168/BS3168)</f>
        <v>0</v>
      </c>
      <c r="BR3168" s="662">
        <f>(BN3168*BU$11)+(N3168*BU$12)+(Z3168*BU$13)+(R3168*BU$14)+(X3168*BU$15)+(AB3168*BU$16)</f>
        <v>0</v>
      </c>
      <c r="BS3168" s="662">
        <f>((BB3168-BD3168)*BU$18)+((AV3168-AX3168)*BU$17)+(H3168*BU$19)+(P3168*BU$20)</f>
        <v>0</v>
      </c>
      <c r="BT3168" s="15"/>
      <c r="BU3168" s="15"/>
      <c r="BV3168" s="95"/>
    </row>
    <row r="3169" spans="1:74" ht="21.75" hidden="1" customHeight="1" x14ac:dyDescent="0.25">
      <c r="A3169" s="95"/>
      <c r="B3169" s="571"/>
      <c r="C3169" s="642" t="str">
        <f>IF(ROSTER!D$38="","",ROSTER!D$38)</f>
        <v/>
      </c>
      <c r="D3169" s="643"/>
      <c r="E3169" s="575"/>
      <c r="F3169" s="577"/>
      <c r="G3169" s="583"/>
      <c r="H3169" s="579"/>
      <c r="I3169" s="545"/>
      <c r="J3169" s="544"/>
      <c r="K3169" s="581"/>
      <c r="L3169" s="586"/>
      <c r="M3169" s="587"/>
      <c r="N3169" s="592" t="s">
        <v>16</v>
      </c>
      <c r="O3169" s="603"/>
      <c r="P3169" s="544"/>
      <c r="Q3169" s="581"/>
      <c r="R3169" s="586"/>
      <c r="S3169" s="587"/>
      <c r="T3169" s="592" t="s">
        <v>16</v>
      </c>
      <c r="U3169" s="603"/>
      <c r="V3169" s="311"/>
      <c r="W3169" s="311"/>
      <c r="X3169" s="579"/>
      <c r="Y3169" s="545"/>
      <c r="Z3169" s="544"/>
      <c r="AA3169" s="545"/>
      <c r="AB3169" s="544"/>
      <c r="AC3169" s="545"/>
      <c r="AD3169" s="544"/>
      <c r="AE3169" s="581"/>
      <c r="AF3169" s="586"/>
      <c r="AG3169" s="587"/>
      <c r="AH3169" s="626"/>
      <c r="AI3169" s="627"/>
      <c r="AJ3169" s="544"/>
      <c r="AK3169" s="581"/>
      <c r="AL3169" s="586"/>
      <c r="AM3169" s="587"/>
      <c r="AN3169" s="626"/>
      <c r="AO3169" s="627"/>
      <c r="AP3169" s="544"/>
      <c r="AQ3169" s="581"/>
      <c r="AR3169" s="586"/>
      <c r="AS3169" s="587"/>
      <c r="AT3169" s="626"/>
      <c r="AU3169" s="627"/>
      <c r="AV3169" s="628"/>
      <c r="AW3169" s="629"/>
      <c r="AX3169" s="632"/>
      <c r="AY3169" s="633"/>
      <c r="AZ3169" s="626"/>
      <c r="BA3169" s="627"/>
      <c r="BB3169" s="544"/>
      <c r="BC3169" s="581"/>
      <c r="BD3169" s="586"/>
      <c r="BE3169" s="587"/>
      <c r="BF3169" s="626"/>
      <c r="BG3169" s="627"/>
      <c r="BH3169" s="628"/>
      <c r="BI3169" s="629"/>
      <c r="BJ3169" s="632"/>
      <c r="BK3169" s="633"/>
      <c r="BL3169" s="626"/>
      <c r="BM3169" s="627"/>
      <c r="BN3169" s="678"/>
      <c r="BO3169" s="679"/>
      <c r="BP3169" s="680"/>
      <c r="BQ3169" s="677"/>
      <c r="BR3169" s="663"/>
      <c r="BS3169" s="663"/>
      <c r="BT3169" s="15"/>
      <c r="BU3169" s="15"/>
      <c r="BV3169" s="95"/>
    </row>
    <row r="3170" spans="1:74" ht="21.75" hidden="1" customHeight="1" x14ac:dyDescent="0.25">
      <c r="A3170" s="95"/>
      <c r="B3170" s="570" t="str">
        <f>IF(ROSTER!B$40="","",ROSTER!B$40)</f>
        <v/>
      </c>
      <c r="C3170" s="572" t="str">
        <f>IF(ROSTER!C$40="","",ROSTER!C$40)</f>
        <v/>
      </c>
      <c r="D3170" s="573"/>
      <c r="E3170" s="574"/>
      <c r="F3170" s="576">
        <f>IF(E3170="y",1,IF(E3170="S",1,0))</f>
        <v>0</v>
      </c>
      <c r="G3170" s="582">
        <f>IF(E3170="S",1,0)</f>
        <v>0</v>
      </c>
      <c r="H3170" s="578"/>
      <c r="I3170" s="543"/>
      <c r="J3170" s="542"/>
      <c r="K3170" s="580"/>
      <c r="L3170" s="584"/>
      <c r="M3170" s="585"/>
      <c r="N3170" s="588">
        <f>L3170+J3170</f>
        <v>0</v>
      </c>
      <c r="O3170" s="589"/>
      <c r="P3170" s="542"/>
      <c r="Q3170" s="580"/>
      <c r="R3170" s="584"/>
      <c r="S3170" s="585"/>
      <c r="T3170" s="588">
        <f>R3170-P3170</f>
        <v>0</v>
      </c>
      <c r="U3170" s="589"/>
      <c r="V3170" s="310"/>
      <c r="W3170" s="310"/>
      <c r="X3170" s="578"/>
      <c r="Y3170" s="543"/>
      <c r="Z3170" s="542"/>
      <c r="AA3170" s="543"/>
      <c r="AB3170" s="542"/>
      <c r="AC3170" s="543"/>
      <c r="AD3170" s="542"/>
      <c r="AE3170" s="580"/>
      <c r="AF3170" s="584"/>
      <c r="AG3170" s="585"/>
      <c r="AH3170" s="595">
        <f>IF(AD3170=0,0,(AF3170/AD3170)*100)</f>
        <v>0</v>
      </c>
      <c r="AI3170" s="596"/>
      <c r="AJ3170" s="542"/>
      <c r="AK3170" s="580"/>
      <c r="AL3170" s="584"/>
      <c r="AM3170" s="585"/>
      <c r="AN3170" s="595">
        <f>IF(AJ3170=0,0,(AL3170/AJ3170)*100)</f>
        <v>0</v>
      </c>
      <c r="AO3170" s="596"/>
      <c r="AP3170" s="542"/>
      <c r="AQ3170" s="580"/>
      <c r="AR3170" s="584"/>
      <c r="AS3170" s="585"/>
      <c r="AT3170" s="595">
        <f>IF(AP3170=0,0,(AR3170/AP3170)*100)</f>
        <v>0</v>
      </c>
      <c r="AU3170" s="596"/>
      <c r="AV3170" s="599">
        <f>AD3170+AJ3170+AP3170</f>
        <v>0</v>
      </c>
      <c r="AW3170" s="600"/>
      <c r="AX3170" s="630">
        <f>AF3170+AL3170+AR3170</f>
        <v>0</v>
      </c>
      <c r="AY3170" s="631"/>
      <c r="AZ3170" s="595">
        <f>IF(AV3170=0,0,(AX3170/AV3170)*100)</f>
        <v>0</v>
      </c>
      <c r="BA3170" s="596"/>
      <c r="BB3170" s="542"/>
      <c r="BC3170" s="580"/>
      <c r="BD3170" s="584"/>
      <c r="BE3170" s="585"/>
      <c r="BF3170" s="595">
        <f>IF(BB3170=0,0,(BD3170/BB3170)*100)</f>
        <v>0</v>
      </c>
      <c r="BG3170" s="596"/>
      <c r="BH3170" s="599">
        <f>AV3170+BB3170</f>
        <v>0</v>
      </c>
      <c r="BI3170" s="600"/>
      <c r="BJ3170" s="630">
        <f>AX3170+BD3170</f>
        <v>0</v>
      </c>
      <c r="BK3170" s="631"/>
      <c r="BL3170" s="595">
        <f>IF(BH3170=0,0,(BJ3170/BH3170)*100)</f>
        <v>0</v>
      </c>
      <c r="BM3170" s="596"/>
      <c r="BN3170" s="656">
        <f>(AF3170*2)+(AL3170*2)+(AR3170*3)+BD3170</f>
        <v>0</v>
      </c>
      <c r="BO3170" s="657"/>
      <c r="BP3170" s="658"/>
      <c r="BQ3170" s="676">
        <f t="shared" ref="BQ3170" si="2946">IF(BS3170=0,0,50*BR3170/BS3170)</f>
        <v>0</v>
      </c>
      <c r="BR3170" s="662">
        <f>(BN3170*BU$11)+(N3170*BU$12)+(Z3170*BU$13)+(R3170*BU$14)+(X3170*BU$15)+(AB3170*BU$16)</f>
        <v>0</v>
      </c>
      <c r="BS3170" s="662">
        <f>((BB3170-BD3170)*BU$18)+((AV3170-AX3170)*BU$17)+(H3170*BU$19)+(P3170*BU$20)</f>
        <v>0</v>
      </c>
      <c r="BT3170" s="15"/>
      <c r="BU3170" s="15"/>
      <c r="BV3170" s="95"/>
    </row>
    <row r="3171" spans="1:74" ht="21.75" hidden="1" customHeight="1" x14ac:dyDescent="0.25">
      <c r="A3171" s="95"/>
      <c r="B3171" s="571"/>
      <c r="C3171" s="642" t="str">
        <f>IF(ROSTER!D$40="","",ROSTER!D$40)</f>
        <v/>
      </c>
      <c r="D3171" s="643"/>
      <c r="E3171" s="575"/>
      <c r="F3171" s="577"/>
      <c r="G3171" s="583"/>
      <c r="H3171" s="579"/>
      <c r="I3171" s="545"/>
      <c r="J3171" s="544"/>
      <c r="K3171" s="581"/>
      <c r="L3171" s="586"/>
      <c r="M3171" s="587"/>
      <c r="N3171" s="592" t="s">
        <v>16</v>
      </c>
      <c r="O3171" s="603"/>
      <c r="P3171" s="544"/>
      <c r="Q3171" s="581"/>
      <c r="R3171" s="586"/>
      <c r="S3171" s="587"/>
      <c r="T3171" s="592" t="s">
        <v>16</v>
      </c>
      <c r="U3171" s="603"/>
      <c r="V3171" s="311"/>
      <c r="W3171" s="311"/>
      <c r="X3171" s="579"/>
      <c r="Y3171" s="545"/>
      <c r="Z3171" s="544"/>
      <c r="AA3171" s="545"/>
      <c r="AB3171" s="544"/>
      <c r="AC3171" s="545"/>
      <c r="AD3171" s="544"/>
      <c r="AE3171" s="581"/>
      <c r="AF3171" s="586"/>
      <c r="AG3171" s="587"/>
      <c r="AH3171" s="626"/>
      <c r="AI3171" s="627"/>
      <c r="AJ3171" s="544"/>
      <c r="AK3171" s="581"/>
      <c r="AL3171" s="586"/>
      <c r="AM3171" s="587"/>
      <c r="AN3171" s="626"/>
      <c r="AO3171" s="627"/>
      <c r="AP3171" s="544"/>
      <c r="AQ3171" s="581"/>
      <c r="AR3171" s="586"/>
      <c r="AS3171" s="587"/>
      <c r="AT3171" s="626"/>
      <c r="AU3171" s="627"/>
      <c r="AV3171" s="628"/>
      <c r="AW3171" s="629"/>
      <c r="AX3171" s="632"/>
      <c r="AY3171" s="633"/>
      <c r="AZ3171" s="626"/>
      <c r="BA3171" s="627"/>
      <c r="BB3171" s="544"/>
      <c r="BC3171" s="581"/>
      <c r="BD3171" s="586"/>
      <c r="BE3171" s="587"/>
      <c r="BF3171" s="626"/>
      <c r="BG3171" s="627"/>
      <c r="BH3171" s="628"/>
      <c r="BI3171" s="629"/>
      <c r="BJ3171" s="632"/>
      <c r="BK3171" s="633"/>
      <c r="BL3171" s="626"/>
      <c r="BM3171" s="627"/>
      <c r="BN3171" s="678"/>
      <c r="BO3171" s="679"/>
      <c r="BP3171" s="680"/>
      <c r="BQ3171" s="677"/>
      <c r="BR3171" s="663"/>
      <c r="BS3171" s="663"/>
      <c r="BT3171" s="15"/>
      <c r="BU3171" s="15"/>
      <c r="BV3171" s="95"/>
    </row>
    <row r="3172" spans="1:74" ht="21.75" hidden="1" customHeight="1" x14ac:dyDescent="0.25">
      <c r="A3172" s="95"/>
      <c r="B3172" s="570" t="str">
        <f>IF(ROSTER!B$42="","",ROSTER!B$42)</f>
        <v/>
      </c>
      <c r="C3172" s="572" t="str">
        <f>IF(ROSTER!C$42="","",ROSTER!C$42)</f>
        <v/>
      </c>
      <c r="D3172" s="573"/>
      <c r="E3172" s="574"/>
      <c r="F3172" s="576">
        <f>IF(E3172="y",1,IF(E3172="S",1,0))</f>
        <v>0</v>
      </c>
      <c r="G3172" s="582">
        <f>IF(E3172="S",1,0)</f>
        <v>0</v>
      </c>
      <c r="H3172" s="578"/>
      <c r="I3172" s="543"/>
      <c r="J3172" s="542"/>
      <c r="K3172" s="580"/>
      <c r="L3172" s="584"/>
      <c r="M3172" s="585"/>
      <c r="N3172" s="588">
        <f>L3172+J3172</f>
        <v>0</v>
      </c>
      <c r="O3172" s="589"/>
      <c r="P3172" s="542"/>
      <c r="Q3172" s="580"/>
      <c r="R3172" s="584"/>
      <c r="S3172" s="585"/>
      <c r="T3172" s="588">
        <f>R3172-P3172</f>
        <v>0</v>
      </c>
      <c r="U3172" s="589"/>
      <c r="V3172" s="310"/>
      <c r="W3172" s="310"/>
      <c r="X3172" s="578"/>
      <c r="Y3172" s="543"/>
      <c r="Z3172" s="542"/>
      <c r="AA3172" s="543"/>
      <c r="AB3172" s="542"/>
      <c r="AC3172" s="543"/>
      <c r="AD3172" s="542"/>
      <c r="AE3172" s="580"/>
      <c r="AF3172" s="584"/>
      <c r="AG3172" s="585"/>
      <c r="AH3172" s="595">
        <f>IF(AD3172=0,0,(AF3172/AD3172)*100)</f>
        <v>0</v>
      </c>
      <c r="AI3172" s="596"/>
      <c r="AJ3172" s="542"/>
      <c r="AK3172" s="580"/>
      <c r="AL3172" s="584"/>
      <c r="AM3172" s="585"/>
      <c r="AN3172" s="595">
        <f>IF(AJ3172=0,0,(AL3172/AJ3172)*100)</f>
        <v>0</v>
      </c>
      <c r="AO3172" s="596"/>
      <c r="AP3172" s="542"/>
      <c r="AQ3172" s="580"/>
      <c r="AR3172" s="584"/>
      <c r="AS3172" s="585"/>
      <c r="AT3172" s="595">
        <f>IF(AP3172=0,0,(AR3172/AP3172)*100)</f>
        <v>0</v>
      </c>
      <c r="AU3172" s="596"/>
      <c r="AV3172" s="599">
        <f>AD3172+AJ3172+AP3172</f>
        <v>0</v>
      </c>
      <c r="AW3172" s="600"/>
      <c r="AX3172" s="630">
        <f>AF3172+AL3172+AR3172</f>
        <v>0</v>
      </c>
      <c r="AY3172" s="631"/>
      <c r="AZ3172" s="595">
        <f>IF(AV3172=0,0,(AX3172/AV3172)*100)</f>
        <v>0</v>
      </c>
      <c r="BA3172" s="596"/>
      <c r="BB3172" s="542"/>
      <c r="BC3172" s="580"/>
      <c r="BD3172" s="584"/>
      <c r="BE3172" s="585"/>
      <c r="BF3172" s="595">
        <f>IF(BB3172=0,0,(BD3172/BB3172)*100)</f>
        <v>0</v>
      </c>
      <c r="BG3172" s="596"/>
      <c r="BH3172" s="599">
        <f>AV3172+BB3172</f>
        <v>0</v>
      </c>
      <c r="BI3172" s="600"/>
      <c r="BJ3172" s="630">
        <f>AX3172+BD3172</f>
        <v>0</v>
      </c>
      <c r="BK3172" s="631"/>
      <c r="BL3172" s="595">
        <f>IF(BH3172=0,0,(BJ3172/BH3172)*100)</f>
        <v>0</v>
      </c>
      <c r="BM3172" s="596"/>
      <c r="BN3172" s="656">
        <f>(AF3172*2)+(AL3172*2)+(AR3172*3)+BD3172</f>
        <v>0</v>
      </c>
      <c r="BO3172" s="657"/>
      <c r="BP3172" s="658"/>
      <c r="BQ3172" s="676">
        <f t="shared" ref="BQ3172" si="2947">IF(BS3172=0,0,50*BR3172/BS3172)</f>
        <v>0</v>
      </c>
      <c r="BR3172" s="662">
        <f>(BN3172*BU$11)+(N3172*BU$12)+(Z3172*BU$13)+(R3172*BU$14)+(X3172*BU$15)+(AB3172*BU$16)</f>
        <v>0</v>
      </c>
      <c r="BS3172" s="662">
        <f>((BB3172-BD3172)*BU$18)+((AV3172-AX3172)*BU$17)+(H3172*BU$19)+(P3172*BU$20)</f>
        <v>0</v>
      </c>
      <c r="BT3172" s="15"/>
      <c r="BU3172" s="15"/>
      <c r="BV3172" s="95"/>
    </row>
    <row r="3173" spans="1:74" ht="21.75" hidden="1" customHeight="1" x14ac:dyDescent="0.25">
      <c r="A3173" s="95"/>
      <c r="B3173" s="571"/>
      <c r="C3173" s="642" t="str">
        <f>IF(ROSTER!D$42="","",ROSTER!D$42)</f>
        <v/>
      </c>
      <c r="D3173" s="643"/>
      <c r="E3173" s="575"/>
      <c r="F3173" s="577"/>
      <c r="G3173" s="583"/>
      <c r="H3173" s="579"/>
      <c r="I3173" s="545"/>
      <c r="J3173" s="544"/>
      <c r="K3173" s="581"/>
      <c r="L3173" s="586"/>
      <c r="M3173" s="587"/>
      <c r="N3173" s="592" t="s">
        <v>16</v>
      </c>
      <c r="O3173" s="603"/>
      <c r="P3173" s="544"/>
      <c r="Q3173" s="581"/>
      <c r="R3173" s="586"/>
      <c r="S3173" s="587"/>
      <c r="T3173" s="592" t="s">
        <v>16</v>
      </c>
      <c r="U3173" s="603"/>
      <c r="V3173" s="311"/>
      <c r="W3173" s="311"/>
      <c r="X3173" s="579"/>
      <c r="Y3173" s="545"/>
      <c r="Z3173" s="544"/>
      <c r="AA3173" s="545"/>
      <c r="AB3173" s="544"/>
      <c r="AC3173" s="545"/>
      <c r="AD3173" s="544"/>
      <c r="AE3173" s="581"/>
      <c r="AF3173" s="586"/>
      <c r="AG3173" s="587"/>
      <c r="AH3173" s="626"/>
      <c r="AI3173" s="627"/>
      <c r="AJ3173" s="544"/>
      <c r="AK3173" s="581"/>
      <c r="AL3173" s="586"/>
      <c r="AM3173" s="587"/>
      <c r="AN3173" s="626"/>
      <c r="AO3173" s="627"/>
      <c r="AP3173" s="544"/>
      <c r="AQ3173" s="581"/>
      <c r="AR3173" s="586"/>
      <c r="AS3173" s="587"/>
      <c r="AT3173" s="626"/>
      <c r="AU3173" s="627"/>
      <c r="AV3173" s="628"/>
      <c r="AW3173" s="629"/>
      <c r="AX3173" s="632"/>
      <c r="AY3173" s="633"/>
      <c r="AZ3173" s="626"/>
      <c r="BA3173" s="627"/>
      <c r="BB3173" s="544"/>
      <c r="BC3173" s="581"/>
      <c r="BD3173" s="586"/>
      <c r="BE3173" s="587"/>
      <c r="BF3173" s="626"/>
      <c r="BG3173" s="627"/>
      <c r="BH3173" s="628"/>
      <c r="BI3173" s="629"/>
      <c r="BJ3173" s="632"/>
      <c r="BK3173" s="633"/>
      <c r="BL3173" s="626"/>
      <c r="BM3173" s="627"/>
      <c r="BN3173" s="678"/>
      <c r="BO3173" s="679"/>
      <c r="BP3173" s="680"/>
      <c r="BQ3173" s="677"/>
      <c r="BR3173" s="663"/>
      <c r="BS3173" s="663"/>
      <c r="BT3173" s="15"/>
      <c r="BU3173" s="15"/>
      <c r="BV3173" s="95"/>
    </row>
    <row r="3174" spans="1:74" ht="21.75" hidden="1" customHeight="1" x14ac:dyDescent="0.25">
      <c r="A3174" s="95"/>
      <c r="B3174" s="570" t="str">
        <f>IF(ROSTER!B$44="","",ROSTER!B$44)</f>
        <v/>
      </c>
      <c r="C3174" s="572" t="str">
        <f>IF(ROSTER!C$44="","",ROSTER!C$44)</f>
        <v/>
      </c>
      <c r="D3174" s="573"/>
      <c r="E3174" s="574"/>
      <c r="F3174" s="576">
        <f>IF(E3174="y",1,IF(E3174="S",1,0))</f>
        <v>0</v>
      </c>
      <c r="G3174" s="582">
        <f>IF(E3174="S",1,0)</f>
        <v>0</v>
      </c>
      <c r="H3174" s="578"/>
      <c r="I3174" s="543"/>
      <c r="J3174" s="542"/>
      <c r="K3174" s="580"/>
      <c r="L3174" s="584"/>
      <c r="M3174" s="585"/>
      <c r="N3174" s="588">
        <f>L3174+J3174</f>
        <v>0</v>
      </c>
      <c r="O3174" s="589"/>
      <c r="P3174" s="542"/>
      <c r="Q3174" s="580"/>
      <c r="R3174" s="584"/>
      <c r="S3174" s="585"/>
      <c r="T3174" s="588">
        <f>R3174-P3174</f>
        <v>0</v>
      </c>
      <c r="U3174" s="589"/>
      <c r="V3174" s="310"/>
      <c r="W3174" s="310"/>
      <c r="X3174" s="578"/>
      <c r="Y3174" s="543"/>
      <c r="Z3174" s="542"/>
      <c r="AA3174" s="543"/>
      <c r="AB3174" s="542"/>
      <c r="AC3174" s="543"/>
      <c r="AD3174" s="542"/>
      <c r="AE3174" s="580"/>
      <c r="AF3174" s="584"/>
      <c r="AG3174" s="585"/>
      <c r="AH3174" s="595">
        <f>IF(AD3174=0,0,(AF3174/AD3174)*100)</f>
        <v>0</v>
      </c>
      <c r="AI3174" s="596"/>
      <c r="AJ3174" s="542"/>
      <c r="AK3174" s="580"/>
      <c r="AL3174" s="584"/>
      <c r="AM3174" s="585"/>
      <c r="AN3174" s="595">
        <f>IF(AJ3174=0,0,(AL3174/AJ3174)*100)</f>
        <v>0</v>
      </c>
      <c r="AO3174" s="596"/>
      <c r="AP3174" s="542"/>
      <c r="AQ3174" s="580"/>
      <c r="AR3174" s="584"/>
      <c r="AS3174" s="585"/>
      <c r="AT3174" s="595">
        <f>IF(AP3174=0,0,(AR3174/AP3174)*100)</f>
        <v>0</v>
      </c>
      <c r="AU3174" s="596"/>
      <c r="AV3174" s="599">
        <f>AD3174+AJ3174+AP3174</f>
        <v>0</v>
      </c>
      <c r="AW3174" s="600"/>
      <c r="AX3174" s="630">
        <f>AF3174+AL3174+AR3174</f>
        <v>0</v>
      </c>
      <c r="AY3174" s="631"/>
      <c r="AZ3174" s="595">
        <f>IF(AV3174=0,0,(AX3174/AV3174)*100)</f>
        <v>0</v>
      </c>
      <c r="BA3174" s="596"/>
      <c r="BB3174" s="542"/>
      <c r="BC3174" s="580"/>
      <c r="BD3174" s="584"/>
      <c r="BE3174" s="585"/>
      <c r="BF3174" s="595">
        <f>IF(BB3174=0,0,(BD3174/BB3174)*100)</f>
        <v>0</v>
      </c>
      <c r="BG3174" s="596"/>
      <c r="BH3174" s="599">
        <f>AV3174+BB3174</f>
        <v>0</v>
      </c>
      <c r="BI3174" s="600"/>
      <c r="BJ3174" s="630">
        <f>AX3174+BD3174</f>
        <v>0</v>
      </c>
      <c r="BK3174" s="631"/>
      <c r="BL3174" s="595">
        <f>IF(BH3174=0,0,(BJ3174/BH3174)*100)</f>
        <v>0</v>
      </c>
      <c r="BM3174" s="596"/>
      <c r="BN3174" s="656">
        <f>(AF3174*2)+(AL3174*2)+(AR3174*3)+BD3174</f>
        <v>0</v>
      </c>
      <c r="BO3174" s="657"/>
      <c r="BP3174" s="658"/>
      <c r="BQ3174" s="676">
        <f t="shared" ref="BQ3174" si="2948">IF(BS3174=0,0,50*BR3174/BS3174)</f>
        <v>0</v>
      </c>
      <c r="BR3174" s="662">
        <f>(BN3174*BU$11)+(N3174*BU$12)+(Z3174*BU$13)+(R3174*BU$14)+(X3174*BU$15)+(AB3174*BU$16)</f>
        <v>0</v>
      </c>
      <c r="BS3174" s="662">
        <f>((BB3174-BD3174)*BU$18)+((AV3174-AX3174)*BU$17)+(H3174*BU$19)+(P3174*BU$20)</f>
        <v>0</v>
      </c>
      <c r="BT3174" s="15"/>
      <c r="BU3174" s="15"/>
      <c r="BV3174" s="95"/>
    </row>
    <row r="3175" spans="1:74" ht="21.75" hidden="1" customHeight="1" x14ac:dyDescent="0.25">
      <c r="A3175" s="95"/>
      <c r="B3175" s="571"/>
      <c r="C3175" s="642" t="str">
        <f>IF(ROSTER!D$44="","",ROSTER!D$44)</f>
        <v/>
      </c>
      <c r="D3175" s="643"/>
      <c r="E3175" s="575"/>
      <c r="F3175" s="577"/>
      <c r="G3175" s="583"/>
      <c r="H3175" s="579"/>
      <c r="I3175" s="545"/>
      <c r="J3175" s="544"/>
      <c r="K3175" s="581"/>
      <c r="L3175" s="586"/>
      <c r="M3175" s="587"/>
      <c r="N3175" s="592" t="s">
        <v>16</v>
      </c>
      <c r="O3175" s="603"/>
      <c r="P3175" s="544"/>
      <c r="Q3175" s="581"/>
      <c r="R3175" s="586"/>
      <c r="S3175" s="587"/>
      <c r="T3175" s="592" t="s">
        <v>16</v>
      </c>
      <c r="U3175" s="603"/>
      <c r="V3175" s="311"/>
      <c r="W3175" s="311"/>
      <c r="X3175" s="579"/>
      <c r="Y3175" s="545"/>
      <c r="Z3175" s="544"/>
      <c r="AA3175" s="545"/>
      <c r="AB3175" s="544"/>
      <c r="AC3175" s="545"/>
      <c r="AD3175" s="544"/>
      <c r="AE3175" s="581"/>
      <c r="AF3175" s="586"/>
      <c r="AG3175" s="587"/>
      <c r="AH3175" s="626"/>
      <c r="AI3175" s="627"/>
      <c r="AJ3175" s="544"/>
      <c r="AK3175" s="581"/>
      <c r="AL3175" s="586"/>
      <c r="AM3175" s="587"/>
      <c r="AN3175" s="626"/>
      <c r="AO3175" s="627"/>
      <c r="AP3175" s="544"/>
      <c r="AQ3175" s="581"/>
      <c r="AR3175" s="586"/>
      <c r="AS3175" s="587"/>
      <c r="AT3175" s="626"/>
      <c r="AU3175" s="627"/>
      <c r="AV3175" s="628"/>
      <c r="AW3175" s="629"/>
      <c r="AX3175" s="632"/>
      <c r="AY3175" s="633"/>
      <c r="AZ3175" s="626"/>
      <c r="BA3175" s="627"/>
      <c r="BB3175" s="544"/>
      <c r="BC3175" s="581"/>
      <c r="BD3175" s="586"/>
      <c r="BE3175" s="587"/>
      <c r="BF3175" s="626"/>
      <c r="BG3175" s="627"/>
      <c r="BH3175" s="628"/>
      <c r="BI3175" s="629"/>
      <c r="BJ3175" s="632"/>
      <c r="BK3175" s="633"/>
      <c r="BL3175" s="626"/>
      <c r="BM3175" s="627"/>
      <c r="BN3175" s="678"/>
      <c r="BO3175" s="679"/>
      <c r="BP3175" s="680"/>
      <c r="BQ3175" s="677"/>
      <c r="BR3175" s="663"/>
      <c r="BS3175" s="663"/>
      <c r="BT3175" s="15"/>
      <c r="BU3175" s="15"/>
      <c r="BV3175" s="95"/>
    </row>
    <row r="3176" spans="1:74" ht="21.75" hidden="1" customHeight="1" x14ac:dyDescent="0.25">
      <c r="A3176" s="95"/>
      <c r="B3176" s="570" t="str">
        <f>IF(ROSTER!B$46="","",ROSTER!B$46)</f>
        <v/>
      </c>
      <c r="C3176" s="572" t="str">
        <f>IF(ROSTER!C$46="","",ROSTER!C$46)</f>
        <v/>
      </c>
      <c r="D3176" s="573"/>
      <c r="E3176" s="574"/>
      <c r="F3176" s="576">
        <f>IF(E3176="y",1,IF(E3176="S",1,0))</f>
        <v>0</v>
      </c>
      <c r="G3176" s="582">
        <f>IF(E3176="S",1,0)</f>
        <v>0</v>
      </c>
      <c r="H3176" s="578"/>
      <c r="I3176" s="543"/>
      <c r="J3176" s="542"/>
      <c r="K3176" s="580"/>
      <c r="L3176" s="584"/>
      <c r="M3176" s="585"/>
      <c r="N3176" s="588">
        <f>L3176+J3176</f>
        <v>0</v>
      </c>
      <c r="O3176" s="589"/>
      <c r="P3176" s="542"/>
      <c r="Q3176" s="580"/>
      <c r="R3176" s="584"/>
      <c r="S3176" s="585"/>
      <c r="T3176" s="588">
        <f>R3176-P3176</f>
        <v>0</v>
      </c>
      <c r="U3176" s="589"/>
      <c r="V3176" s="310"/>
      <c r="W3176" s="310"/>
      <c r="X3176" s="578"/>
      <c r="Y3176" s="543"/>
      <c r="Z3176" s="542"/>
      <c r="AA3176" s="543"/>
      <c r="AB3176" s="542"/>
      <c r="AC3176" s="543"/>
      <c r="AD3176" s="542"/>
      <c r="AE3176" s="580"/>
      <c r="AF3176" s="584"/>
      <c r="AG3176" s="585"/>
      <c r="AH3176" s="595">
        <f>IF(AD3176=0,0,(AF3176/AD3176)*100)</f>
        <v>0</v>
      </c>
      <c r="AI3176" s="596"/>
      <c r="AJ3176" s="542"/>
      <c r="AK3176" s="580"/>
      <c r="AL3176" s="584"/>
      <c r="AM3176" s="585"/>
      <c r="AN3176" s="595">
        <f>IF(AJ3176=0,0,(AL3176/AJ3176)*100)</f>
        <v>0</v>
      </c>
      <c r="AO3176" s="596"/>
      <c r="AP3176" s="542"/>
      <c r="AQ3176" s="580"/>
      <c r="AR3176" s="584"/>
      <c r="AS3176" s="585"/>
      <c r="AT3176" s="595">
        <f>IF(AP3176=0,0,(AR3176/AP3176)*100)</f>
        <v>0</v>
      </c>
      <c r="AU3176" s="596"/>
      <c r="AV3176" s="599">
        <f>AD3176+AJ3176+AP3176</f>
        <v>0</v>
      </c>
      <c r="AW3176" s="600"/>
      <c r="AX3176" s="630">
        <f>AF3176+AL3176+AR3176</f>
        <v>0</v>
      </c>
      <c r="AY3176" s="631"/>
      <c r="AZ3176" s="595">
        <f>IF(AV3176=0,0,(AX3176/AV3176)*100)</f>
        <v>0</v>
      </c>
      <c r="BA3176" s="596"/>
      <c r="BB3176" s="542"/>
      <c r="BC3176" s="580"/>
      <c r="BD3176" s="584"/>
      <c r="BE3176" s="585"/>
      <c r="BF3176" s="595">
        <f>IF(BB3176=0,0,(BD3176/BB3176)*100)</f>
        <v>0</v>
      </c>
      <c r="BG3176" s="596"/>
      <c r="BH3176" s="599">
        <f>AV3176+BB3176</f>
        <v>0</v>
      </c>
      <c r="BI3176" s="600"/>
      <c r="BJ3176" s="630">
        <f>AX3176+BD3176</f>
        <v>0</v>
      </c>
      <c r="BK3176" s="631"/>
      <c r="BL3176" s="595">
        <f>IF(BH3176=0,0,(BJ3176/BH3176)*100)</f>
        <v>0</v>
      </c>
      <c r="BM3176" s="596"/>
      <c r="BN3176" s="656">
        <f>(AF3176*2)+(AL3176*2)+(AR3176*3)+BD3176</f>
        <v>0</v>
      </c>
      <c r="BO3176" s="657"/>
      <c r="BP3176" s="658"/>
      <c r="BQ3176" s="676">
        <f t="shared" ref="BQ3176" si="2949">IF(BS3176=0,0,50*BR3176/BS3176)</f>
        <v>0</v>
      </c>
      <c r="BR3176" s="708">
        <f>(BN3176*BU$11)+(N3176*BU$12)+(Z3176*BU$13)+(R3176*BU$14)+(X3176*BU$15)+(AB3176*BU$16)</f>
        <v>0</v>
      </c>
      <c r="BS3176" s="662">
        <f>((BB3176-BD3176)*BU$18)+((AV3176-AX3176)*BU$17)+(H3176*BU$19)+(P3176*BU$20)</f>
        <v>0</v>
      </c>
      <c r="BT3176" s="15"/>
      <c r="BU3176" s="15"/>
      <c r="BV3176" s="95"/>
    </row>
    <row r="3177" spans="1:74" ht="22.5" hidden="1" customHeight="1" thickBot="1" x14ac:dyDescent="0.3">
      <c r="A3177" s="95"/>
      <c r="B3177" s="571"/>
      <c r="C3177" s="642" t="str">
        <f>IF(ROSTER!D$46="","",ROSTER!D$46)</f>
        <v/>
      </c>
      <c r="D3177" s="643"/>
      <c r="E3177" s="575"/>
      <c r="F3177" s="577"/>
      <c r="G3177" s="583"/>
      <c r="H3177" s="579"/>
      <c r="I3177" s="545"/>
      <c r="J3177" s="544"/>
      <c r="K3177" s="581"/>
      <c r="L3177" s="586"/>
      <c r="M3177" s="587"/>
      <c r="N3177" s="590" t="s">
        <v>16</v>
      </c>
      <c r="O3177" s="591"/>
      <c r="P3177" s="544"/>
      <c r="Q3177" s="581"/>
      <c r="R3177" s="586"/>
      <c r="S3177" s="587"/>
      <c r="T3177" s="592" t="s">
        <v>16</v>
      </c>
      <c r="U3177" s="603"/>
      <c r="V3177" s="311"/>
      <c r="W3177" s="311"/>
      <c r="X3177" s="579"/>
      <c r="Y3177" s="545"/>
      <c r="Z3177" s="544"/>
      <c r="AA3177" s="545"/>
      <c r="AB3177" s="544"/>
      <c r="AC3177" s="545"/>
      <c r="AD3177" s="544"/>
      <c r="AE3177" s="581"/>
      <c r="AF3177" s="586"/>
      <c r="AG3177" s="587"/>
      <c r="AH3177" s="597"/>
      <c r="AI3177" s="598"/>
      <c r="AJ3177" s="544"/>
      <c r="AK3177" s="581"/>
      <c r="AL3177" s="586"/>
      <c r="AM3177" s="587"/>
      <c r="AN3177" s="597"/>
      <c r="AO3177" s="598"/>
      <c r="AP3177" s="544"/>
      <c r="AQ3177" s="581"/>
      <c r="AR3177" s="586"/>
      <c r="AS3177" s="587"/>
      <c r="AT3177" s="597"/>
      <c r="AU3177" s="598"/>
      <c r="AV3177" s="601"/>
      <c r="AW3177" s="602"/>
      <c r="AX3177" s="701"/>
      <c r="AY3177" s="702"/>
      <c r="AZ3177" s="597"/>
      <c r="BA3177" s="598"/>
      <c r="BB3177" s="544"/>
      <c r="BC3177" s="581"/>
      <c r="BD3177" s="586"/>
      <c r="BE3177" s="587"/>
      <c r="BF3177" s="597"/>
      <c r="BG3177" s="598"/>
      <c r="BH3177" s="601"/>
      <c r="BI3177" s="602"/>
      <c r="BJ3177" s="701"/>
      <c r="BK3177" s="702"/>
      <c r="BL3177" s="597"/>
      <c r="BM3177" s="598"/>
      <c r="BN3177" s="659"/>
      <c r="BO3177" s="660"/>
      <c r="BP3177" s="661"/>
      <c r="BQ3177" s="677"/>
      <c r="BR3177" s="709"/>
      <c r="BS3177" s="663"/>
      <c r="BT3177" s="15"/>
      <c r="BU3177" s="15"/>
      <c r="BV3177" s="95"/>
    </row>
    <row r="3178" spans="1:74" s="21" customFormat="1" ht="33.4" hidden="1" customHeight="1" x14ac:dyDescent="0.45">
      <c r="A3178" s="98"/>
      <c r="B3178" s="612"/>
      <c r="C3178" s="613"/>
      <c r="D3178" s="613" t="s">
        <v>10</v>
      </c>
      <c r="E3178" s="616"/>
      <c r="F3178" s="279"/>
      <c r="G3178" s="279"/>
      <c r="H3178" s="517">
        <f>SUM(H3138:I3177)</f>
        <v>0</v>
      </c>
      <c r="I3178" s="618"/>
      <c r="J3178" s="517">
        <f>SUM(J3138:K3177)</f>
        <v>0</v>
      </c>
      <c r="K3178" s="618"/>
      <c r="L3178" s="620">
        <f>SUM(L3138:M3177)</f>
        <v>0</v>
      </c>
      <c r="M3178" s="621"/>
      <c r="N3178" s="548">
        <f>L3178+J3178</f>
        <v>0</v>
      </c>
      <c r="O3178" s="518"/>
      <c r="P3178" s="620">
        <f>SUM(P3138:Q3177)</f>
        <v>0</v>
      </c>
      <c r="Q3178" s="618"/>
      <c r="R3178" s="620">
        <f>SUM(R3138:S3177)</f>
        <v>0</v>
      </c>
      <c r="S3178" s="621"/>
      <c r="T3178" s="548">
        <f>R3178-P3178</f>
        <v>0</v>
      </c>
      <c r="U3178" s="518"/>
      <c r="V3178" s="312"/>
      <c r="W3178" s="312"/>
      <c r="X3178" s="620">
        <f>SUM(X3138:Y3177)</f>
        <v>0</v>
      </c>
      <c r="Y3178" s="621"/>
      <c r="Z3178" s="517">
        <f>SUM(Z3138:AA3177)</f>
        <v>0</v>
      </c>
      <c r="AA3178" s="518"/>
      <c r="AB3178" s="517">
        <f>SUM(AB3138:AC3177)</f>
        <v>0</v>
      </c>
      <c r="AC3178" s="518"/>
      <c r="AD3178" s="621">
        <f>SUM(AD3138:AE3177)</f>
        <v>0</v>
      </c>
      <c r="AE3178" s="618"/>
      <c r="AF3178" s="620">
        <f>SUM(AF3138:AG3177)</f>
        <v>0</v>
      </c>
      <c r="AG3178" s="621"/>
      <c r="AH3178" s="548">
        <f>IF(AD3178=0,0,(AF3178/AD3178)*100)</f>
        <v>0</v>
      </c>
      <c r="AI3178" s="518"/>
      <c r="AJ3178" s="620">
        <f>SUM(AJ3138:AK3177)</f>
        <v>0</v>
      </c>
      <c r="AK3178" s="618"/>
      <c r="AL3178" s="620">
        <f>SUM(AL3138:AM3177)</f>
        <v>0</v>
      </c>
      <c r="AM3178" s="621"/>
      <c r="AN3178" s="548">
        <f>IF(AJ3178=0,0,(AL3178/AJ3178)*100)</f>
        <v>0</v>
      </c>
      <c r="AO3178" s="518"/>
      <c r="AP3178" s="620">
        <f>SUM(AP3138:AQ3177)</f>
        <v>0</v>
      </c>
      <c r="AQ3178" s="618"/>
      <c r="AR3178" s="620">
        <f>SUM(AR3138:AS3177)</f>
        <v>0</v>
      </c>
      <c r="AS3178" s="621"/>
      <c r="AT3178" s="548">
        <f>IF(AP3178=0,0,(AR3178/AP3178)*100)</f>
        <v>0</v>
      </c>
      <c r="AU3178" s="518"/>
      <c r="AV3178" s="517">
        <f>AD3178+AJ3178+AP3178</f>
        <v>0</v>
      </c>
      <c r="AW3178" s="618"/>
      <c r="AX3178" s="620">
        <f>AF3178+AL3178+AR3178</f>
        <v>0</v>
      </c>
      <c r="AY3178" s="624"/>
      <c r="AZ3178" s="548">
        <f>IF(AV3178=0,0,(AX3178/AV3178)*100)</f>
        <v>0</v>
      </c>
      <c r="BA3178" s="518"/>
      <c r="BB3178" s="620">
        <f>SUM(BB3138:BC3177)</f>
        <v>0</v>
      </c>
      <c r="BC3178" s="618"/>
      <c r="BD3178" s="620">
        <f>SUM(BD3138:BE3177)</f>
        <v>0</v>
      </c>
      <c r="BE3178" s="621"/>
      <c r="BF3178" s="548">
        <f>IF(BB3178=0,0,(BD3178/BB3178)*100)</f>
        <v>0</v>
      </c>
      <c r="BG3178" s="518"/>
      <c r="BH3178" s="517">
        <f>AV3178+BB3178</f>
        <v>0</v>
      </c>
      <c r="BI3178" s="618"/>
      <c r="BJ3178" s="620">
        <f>AX3178+BD3178</f>
        <v>0</v>
      </c>
      <c r="BK3178" s="624"/>
      <c r="BL3178" s="548">
        <f>IF(BH3178=0,0,(BJ3178/BH3178)*100)</f>
        <v>0</v>
      </c>
      <c r="BM3178" s="664"/>
      <c r="BN3178" s="666">
        <f>SUM(BN3138:BP3177)</f>
        <v>0</v>
      </c>
      <c r="BO3178" s="667"/>
      <c r="BP3178" s="668"/>
      <c r="BQ3178" s="681">
        <f>SUM(BQ3138:BQ3177)</f>
        <v>0</v>
      </c>
      <c r="BR3178" s="685">
        <f>(BN3178*BU$11)+(N3178*BU$12)+(Z3178*BU$13)+(R3178*BU$14)+(X3178*BU$15)+(AB3178*BU$16)</f>
        <v>0</v>
      </c>
      <c r="BS3178" s="683">
        <f>((BB3178-BD3178)*BU$18)+((AV3178-AX3178)*BU$17)+(H3178*BU$19)+(P3178*BU$20)</f>
        <v>0</v>
      </c>
      <c r="BT3178" s="20"/>
      <c r="BU3178" s="20"/>
      <c r="BV3178" s="98"/>
    </row>
    <row r="3179" spans="1:74" s="21" customFormat="1" ht="33.950000000000003" hidden="1" customHeight="1" thickBot="1" x14ac:dyDescent="0.5">
      <c r="A3179" s="98"/>
      <c r="B3179" s="614"/>
      <c r="C3179" s="615"/>
      <c r="D3179" s="615"/>
      <c r="E3179" s="617"/>
      <c r="F3179" s="280"/>
      <c r="G3179" s="280"/>
      <c r="H3179" s="519"/>
      <c r="I3179" s="619"/>
      <c r="J3179" s="519"/>
      <c r="K3179" s="619"/>
      <c r="L3179" s="622"/>
      <c r="M3179" s="623"/>
      <c r="N3179" s="549" t="s">
        <v>16</v>
      </c>
      <c r="O3179" s="520"/>
      <c r="P3179" s="622"/>
      <c r="Q3179" s="619"/>
      <c r="R3179" s="622"/>
      <c r="S3179" s="623"/>
      <c r="T3179" s="549" t="s">
        <v>16</v>
      </c>
      <c r="U3179" s="520"/>
      <c r="V3179" s="313"/>
      <c r="W3179" s="313"/>
      <c r="X3179" s="622"/>
      <c r="Y3179" s="623"/>
      <c r="Z3179" s="519"/>
      <c r="AA3179" s="520"/>
      <c r="AB3179" s="519"/>
      <c r="AC3179" s="520"/>
      <c r="AD3179" s="623"/>
      <c r="AE3179" s="619"/>
      <c r="AF3179" s="622"/>
      <c r="AG3179" s="623"/>
      <c r="AH3179" s="549"/>
      <c r="AI3179" s="520"/>
      <c r="AJ3179" s="622"/>
      <c r="AK3179" s="619"/>
      <c r="AL3179" s="622"/>
      <c r="AM3179" s="623"/>
      <c r="AN3179" s="549"/>
      <c r="AO3179" s="520"/>
      <c r="AP3179" s="622"/>
      <c r="AQ3179" s="619"/>
      <c r="AR3179" s="622"/>
      <c r="AS3179" s="623"/>
      <c r="AT3179" s="549"/>
      <c r="AU3179" s="520"/>
      <c r="AV3179" s="519"/>
      <c r="AW3179" s="619"/>
      <c r="AX3179" s="622"/>
      <c r="AY3179" s="625"/>
      <c r="AZ3179" s="549"/>
      <c r="BA3179" s="520"/>
      <c r="BB3179" s="622"/>
      <c r="BC3179" s="619"/>
      <c r="BD3179" s="622"/>
      <c r="BE3179" s="623"/>
      <c r="BF3179" s="549"/>
      <c r="BG3179" s="520"/>
      <c r="BH3179" s="519"/>
      <c r="BI3179" s="619"/>
      <c r="BJ3179" s="622"/>
      <c r="BK3179" s="625"/>
      <c r="BL3179" s="549"/>
      <c r="BM3179" s="665"/>
      <c r="BN3179" s="669"/>
      <c r="BO3179" s="670"/>
      <c r="BP3179" s="671"/>
      <c r="BQ3179" s="682"/>
      <c r="BR3179" s="686"/>
      <c r="BS3179" s="684"/>
      <c r="BT3179" s="20"/>
      <c r="BU3179" s="20"/>
      <c r="BV3179" s="98"/>
    </row>
    <row r="3180" spans="1:74" s="21" customFormat="1" ht="33" hidden="1" customHeight="1" thickBot="1" x14ac:dyDescent="0.5">
      <c r="A3180" s="98"/>
      <c r="B3180" s="612"/>
      <c r="C3180" s="613"/>
      <c r="D3180" s="613" t="s">
        <v>13</v>
      </c>
      <c r="E3180" s="616"/>
      <c r="F3180" s="281"/>
      <c r="G3180" s="282"/>
      <c r="H3180" s="528"/>
      <c r="I3180" s="636"/>
      <c r="J3180" s="528"/>
      <c r="K3180" s="636"/>
      <c r="L3180" s="638"/>
      <c r="M3180" s="639"/>
      <c r="N3180" s="548">
        <f>J3180+L3180</f>
        <v>0</v>
      </c>
      <c r="O3180" s="518"/>
      <c r="P3180" s="638"/>
      <c r="Q3180" s="636"/>
      <c r="R3180" s="638"/>
      <c r="S3180" s="639"/>
      <c r="T3180" s="548">
        <f>R3180-P3180</f>
        <v>0</v>
      </c>
      <c r="U3180" s="518"/>
      <c r="V3180" s="312"/>
      <c r="W3180" s="312"/>
      <c r="X3180" s="638"/>
      <c r="Y3180" s="639"/>
      <c r="Z3180" s="528"/>
      <c r="AA3180" s="529"/>
      <c r="AB3180" s="528"/>
      <c r="AC3180" s="529"/>
      <c r="AD3180" s="639"/>
      <c r="AE3180" s="636"/>
      <c r="AF3180" s="638"/>
      <c r="AG3180" s="639"/>
      <c r="AH3180" s="548">
        <f>IF(AD3180=0,0,(AF3180/AD3180)*100)</f>
        <v>0</v>
      </c>
      <c r="AI3180" s="518"/>
      <c r="AJ3180" s="638"/>
      <c r="AK3180" s="636"/>
      <c r="AL3180" s="638"/>
      <c r="AM3180" s="639"/>
      <c r="AN3180" s="548">
        <f>IF(AJ3180=0,0,(AL3180/AJ3180)*100)</f>
        <v>0</v>
      </c>
      <c r="AO3180" s="518"/>
      <c r="AP3180" s="638"/>
      <c r="AQ3180" s="636"/>
      <c r="AR3180" s="638"/>
      <c r="AS3180" s="639"/>
      <c r="AT3180" s="548">
        <f>IF(AP3180=0,0,(AR3180/AP3180)*100)</f>
        <v>0</v>
      </c>
      <c r="AU3180" s="518"/>
      <c r="AV3180" s="517">
        <f>AD3180+AJ3180+AP3180</f>
        <v>0</v>
      </c>
      <c r="AW3180" s="618"/>
      <c r="AX3180" s="620">
        <f>AF3180+AL3180+AR3180</f>
        <v>0</v>
      </c>
      <c r="AY3180" s="624"/>
      <c r="AZ3180" s="548">
        <f>IF(AV3180=0,0,(AX3180/AV3180)*100)</f>
        <v>0</v>
      </c>
      <c r="BA3180" s="518"/>
      <c r="BB3180" s="638"/>
      <c r="BC3180" s="636"/>
      <c r="BD3180" s="638"/>
      <c r="BE3180" s="639"/>
      <c r="BF3180" s="548">
        <f>IF(BB3180=0,0,(BD3180/BB3180)*100)</f>
        <v>0</v>
      </c>
      <c r="BG3180" s="518"/>
      <c r="BH3180" s="517">
        <f>AV3180+BB3180</f>
        <v>0</v>
      </c>
      <c r="BI3180" s="618"/>
      <c r="BJ3180" s="620">
        <f>AX3180+BD3180</f>
        <v>0</v>
      </c>
      <c r="BK3180" s="624"/>
      <c r="BL3180" s="548">
        <f>IF(BH3180=0,0,(BJ3180/BH3180)*100)</f>
        <v>0</v>
      </c>
      <c r="BM3180" s="664"/>
      <c r="BN3180" s="666">
        <f>(AF3180*2)+(AL3180*2)+(AR3180*3)+BD3180</f>
        <v>0</v>
      </c>
      <c r="BO3180" s="667"/>
      <c r="BP3180" s="668"/>
      <c r="BQ3180" s="672"/>
      <c r="BR3180" s="283"/>
      <c r="BS3180" s="284"/>
      <c r="BT3180" s="20"/>
      <c r="BU3180" s="20"/>
      <c r="BV3180" s="98"/>
    </row>
    <row r="3181" spans="1:74" s="21" customFormat="1" ht="33.75" hidden="1" customHeight="1" thickBot="1" x14ac:dyDescent="0.5">
      <c r="A3181" s="98"/>
      <c r="B3181" s="285"/>
      <c r="C3181" s="286"/>
      <c r="D3181" s="634"/>
      <c r="E3181" s="635"/>
      <c r="F3181" s="287"/>
      <c r="G3181" s="287"/>
      <c r="H3181" s="530"/>
      <c r="I3181" s="637"/>
      <c r="J3181" s="530"/>
      <c r="K3181" s="637"/>
      <c r="L3181" s="640"/>
      <c r="M3181" s="641"/>
      <c r="N3181" s="549">
        <f>IF((N3178+N3180)=0,0,N3178/(N3178+N3180)*100)</f>
        <v>0</v>
      </c>
      <c r="O3181" s="520"/>
      <c r="P3181" s="640"/>
      <c r="Q3181" s="637"/>
      <c r="R3181" s="640"/>
      <c r="S3181" s="641"/>
      <c r="T3181" s="549"/>
      <c r="U3181" s="520"/>
      <c r="V3181" s="313"/>
      <c r="W3181" s="313"/>
      <c r="X3181" s="640"/>
      <c r="Y3181" s="641"/>
      <c r="Z3181" s="530"/>
      <c r="AA3181" s="531"/>
      <c r="AB3181" s="530"/>
      <c r="AC3181" s="531"/>
      <c r="AD3181" s="641"/>
      <c r="AE3181" s="637"/>
      <c r="AF3181" s="640"/>
      <c r="AG3181" s="641"/>
      <c r="AH3181" s="549"/>
      <c r="AI3181" s="520"/>
      <c r="AJ3181" s="640"/>
      <c r="AK3181" s="637"/>
      <c r="AL3181" s="640"/>
      <c r="AM3181" s="641"/>
      <c r="AN3181" s="549"/>
      <c r="AO3181" s="520"/>
      <c r="AP3181" s="640"/>
      <c r="AQ3181" s="637"/>
      <c r="AR3181" s="640"/>
      <c r="AS3181" s="641"/>
      <c r="AT3181" s="549"/>
      <c r="AU3181" s="520"/>
      <c r="AV3181" s="519"/>
      <c r="AW3181" s="619"/>
      <c r="AX3181" s="622"/>
      <c r="AY3181" s="625"/>
      <c r="AZ3181" s="549"/>
      <c r="BA3181" s="520"/>
      <c r="BB3181" s="640"/>
      <c r="BC3181" s="637"/>
      <c r="BD3181" s="640"/>
      <c r="BE3181" s="641"/>
      <c r="BF3181" s="549"/>
      <c r="BG3181" s="520"/>
      <c r="BH3181" s="519"/>
      <c r="BI3181" s="619"/>
      <c r="BJ3181" s="622"/>
      <c r="BK3181" s="625"/>
      <c r="BL3181" s="549"/>
      <c r="BM3181" s="665"/>
      <c r="BN3181" s="669"/>
      <c r="BO3181" s="670"/>
      <c r="BP3181" s="671"/>
      <c r="BQ3181" s="673"/>
      <c r="BR3181" s="79"/>
      <c r="BS3181" s="79"/>
      <c r="BT3181" s="20"/>
      <c r="BU3181" s="20"/>
      <c r="BV3181" s="98"/>
    </row>
    <row r="3182" spans="1:74" ht="16.5" hidden="1" customHeight="1" thickTop="1" thickBot="1" x14ac:dyDescent="0.5">
      <c r="A3182" s="95"/>
      <c r="B3182" s="288"/>
      <c r="C3182" s="70"/>
      <c r="D3182" s="70"/>
      <c r="E3182" s="70"/>
      <c r="F3182" s="70"/>
      <c r="G3182" s="70"/>
      <c r="H3182" s="70"/>
      <c r="I3182" s="70"/>
      <c r="J3182" s="70"/>
      <c r="K3182" s="70"/>
      <c r="L3182" s="70"/>
      <c r="M3182" s="70"/>
      <c r="N3182" s="70"/>
      <c r="O3182" s="70"/>
      <c r="P3182" s="70"/>
      <c r="Q3182" s="70"/>
      <c r="R3182" s="70"/>
      <c r="S3182" s="70"/>
      <c r="T3182" s="70"/>
      <c r="U3182" s="70"/>
      <c r="V3182" s="70"/>
      <c r="W3182" s="70"/>
      <c r="X3182" s="70"/>
      <c r="Y3182" s="70"/>
      <c r="Z3182" s="70"/>
      <c r="AA3182" s="70"/>
      <c r="AB3182" s="70"/>
      <c r="AC3182" s="70"/>
      <c r="AD3182" s="70"/>
      <c r="AE3182" s="70"/>
      <c r="AF3182" s="70"/>
      <c r="AG3182" s="70"/>
      <c r="AH3182" s="289"/>
      <c r="AI3182" s="289"/>
      <c r="AJ3182" s="70"/>
      <c r="AK3182" s="70"/>
      <c r="AL3182" s="70"/>
      <c r="AM3182" s="70"/>
      <c r="AN3182" s="70"/>
      <c r="AO3182" s="70"/>
      <c r="AP3182" s="70"/>
      <c r="AQ3182" s="70"/>
      <c r="AR3182" s="70"/>
      <c r="AS3182" s="70"/>
      <c r="AT3182" s="70"/>
      <c r="AU3182" s="70"/>
      <c r="AV3182" s="70"/>
      <c r="AW3182" s="70"/>
      <c r="AX3182" s="70"/>
      <c r="AY3182" s="70"/>
      <c r="AZ3182" s="70"/>
      <c r="BA3182" s="70"/>
      <c r="BB3182" s="70"/>
      <c r="BC3182" s="70"/>
      <c r="BD3182" s="70"/>
      <c r="BE3182" s="70"/>
      <c r="BF3182" s="70"/>
      <c r="BG3182" s="70"/>
      <c r="BH3182" s="70"/>
      <c r="BI3182" s="70"/>
      <c r="BJ3182" s="70"/>
      <c r="BK3182" s="70"/>
      <c r="BL3182" s="70"/>
      <c r="BM3182" s="70"/>
      <c r="BN3182" s="70"/>
      <c r="BO3182" s="70"/>
      <c r="BP3182" s="70"/>
      <c r="BQ3182" s="89"/>
      <c r="BR3182" s="674">
        <f>IF((J3178+L3180)=0,0,(J3178/(J3178+L3180)*100)%)</f>
        <v>0</v>
      </c>
      <c r="BS3182" s="675"/>
      <c r="BT3182" s="674">
        <f>IF((L3178+J3180)=0,0,(L3178/(L3178+J3180)*100)%)</f>
        <v>0</v>
      </c>
      <c r="BU3182" s="675"/>
      <c r="BV3182" s="95"/>
    </row>
    <row r="3183" spans="1:74" s="23" customFormat="1" ht="79.5" hidden="1" customHeight="1" thickTop="1" thickBot="1" x14ac:dyDescent="0.55000000000000004">
      <c r="A3183" s="99"/>
      <c r="B3183" s="565" t="s">
        <v>64</v>
      </c>
      <c r="C3183" s="566"/>
      <c r="D3183" s="532" t="s">
        <v>54</v>
      </c>
      <c r="E3183" s="532"/>
      <c r="F3183" s="532"/>
      <c r="G3183" s="654"/>
      <c r="H3183" s="533"/>
      <c r="I3183" s="534"/>
      <c r="J3183" s="535"/>
      <c r="K3183" s="290"/>
      <c r="L3183" s="533"/>
      <c r="M3183" s="534"/>
      <c r="N3183" s="535"/>
      <c r="O3183" s="536" t="s">
        <v>47</v>
      </c>
      <c r="P3183" s="537"/>
      <c r="Q3183" s="537"/>
      <c r="R3183" s="537"/>
      <c r="S3183" s="533"/>
      <c r="T3183" s="534"/>
      <c r="U3183" s="535"/>
      <c r="V3183" s="314"/>
      <c r="W3183" s="314"/>
      <c r="X3183" s="290"/>
      <c r="Y3183" s="533"/>
      <c r="Z3183" s="534"/>
      <c r="AA3183" s="535"/>
      <c r="AB3183" s="536" t="s">
        <v>49</v>
      </c>
      <c r="AC3183" s="537"/>
      <c r="AD3183" s="537"/>
      <c r="AE3183" s="538"/>
      <c r="AF3183" s="533"/>
      <c r="AG3183" s="534"/>
      <c r="AH3183" s="535"/>
      <c r="AI3183" s="290"/>
      <c r="AJ3183" s="533"/>
      <c r="AK3183" s="534"/>
      <c r="AL3183" s="535"/>
      <c r="AM3183" s="536" t="s">
        <v>53</v>
      </c>
      <c r="AN3183" s="537"/>
      <c r="AO3183" s="537"/>
      <c r="AP3183" s="538"/>
      <c r="AQ3183" s="533"/>
      <c r="AR3183" s="534"/>
      <c r="AS3183" s="535"/>
      <c r="AT3183" s="72"/>
      <c r="AU3183" s="533"/>
      <c r="AV3183" s="534"/>
      <c r="AW3183" s="535"/>
      <c r="AX3183" s="291"/>
      <c r="AY3183" s="291"/>
      <c r="AZ3183" s="291"/>
      <c r="BA3183" s="291"/>
      <c r="BB3183" s="567" t="s">
        <v>20</v>
      </c>
      <c r="BC3183" s="567"/>
      <c r="BD3183" s="567"/>
      <c r="BE3183" s="567"/>
      <c r="BF3183" s="568"/>
      <c r="BG3183" s="539">
        <f>BN3178</f>
        <v>0</v>
      </c>
      <c r="BH3183" s="540"/>
      <c r="BI3183" s="541"/>
      <c r="BJ3183" s="292"/>
      <c r="BK3183" s="539">
        <f>BN3180</f>
        <v>0</v>
      </c>
      <c r="BL3183" s="540"/>
      <c r="BM3183" s="541"/>
      <c r="BN3183" s="73"/>
      <c r="BO3183" s="73"/>
      <c r="BP3183" s="73"/>
      <c r="BQ3183" s="90"/>
      <c r="BR3183" s="24"/>
      <c r="BS3183" s="24"/>
      <c r="BT3183" s="22"/>
      <c r="BU3183" s="22"/>
      <c r="BV3183" s="99"/>
    </row>
    <row r="3184" spans="1:74" ht="15.6" hidden="1" customHeight="1" thickTop="1" thickBot="1" x14ac:dyDescent="0.55000000000000004">
      <c r="A3184" s="95"/>
      <c r="B3184" s="293"/>
      <c r="C3184" s="67"/>
      <c r="D3184" s="294"/>
      <c r="E3184" s="294"/>
      <c r="F3184" s="295"/>
      <c r="G3184" s="295"/>
      <c r="H3184" s="296"/>
      <c r="I3184" s="296"/>
      <c r="J3184" s="296"/>
      <c r="K3184" s="296"/>
      <c r="L3184" s="296"/>
      <c r="M3184" s="296"/>
      <c r="N3184" s="296"/>
      <c r="O3184" s="295"/>
      <c r="P3184" s="295"/>
      <c r="Q3184" s="295"/>
      <c r="R3184" s="295"/>
      <c r="S3184" s="296"/>
      <c r="T3184" s="296"/>
      <c r="U3184" s="296"/>
      <c r="V3184" s="296"/>
      <c r="W3184" s="296"/>
      <c r="X3184" s="297"/>
      <c r="Y3184" s="296"/>
      <c r="Z3184" s="296"/>
      <c r="AA3184" s="296"/>
      <c r="AB3184" s="295"/>
      <c r="AC3184" s="295"/>
      <c r="AD3184" s="295"/>
      <c r="AE3184" s="295"/>
      <c r="AF3184" s="296"/>
      <c r="AG3184" s="296"/>
      <c r="AH3184" s="296"/>
      <c r="AI3184" s="296"/>
      <c r="AJ3184" s="297"/>
      <c r="AK3184" s="297"/>
      <c r="AL3184" s="296"/>
      <c r="AM3184" s="295"/>
      <c r="AN3184" s="295"/>
      <c r="AO3184" s="295"/>
      <c r="AP3184" s="295"/>
      <c r="AQ3184" s="296"/>
      <c r="AR3184" s="296"/>
      <c r="AS3184" s="296"/>
      <c r="AT3184" s="296"/>
      <c r="AU3184" s="296"/>
      <c r="AV3184" s="72"/>
      <c r="AW3184" s="72"/>
      <c r="AX3184" s="74"/>
      <c r="AY3184" s="74"/>
      <c r="AZ3184" s="74"/>
      <c r="BA3184" s="74"/>
      <c r="BB3184" s="295"/>
      <c r="BC3184" s="298"/>
      <c r="BD3184" s="298"/>
      <c r="BE3184" s="299"/>
      <c r="BF3184" s="300"/>
      <c r="BG3184" s="301"/>
      <c r="BH3184" s="301"/>
      <c r="BI3184" s="72"/>
      <c r="BJ3184" s="302"/>
      <c r="BK3184" s="303"/>
      <c r="BL3184" s="303"/>
      <c r="BM3184" s="72"/>
      <c r="BN3184" s="74"/>
      <c r="BO3184" s="74"/>
      <c r="BP3184" s="74"/>
      <c r="BQ3184" s="91"/>
      <c r="BR3184" s="25"/>
      <c r="BS3184" s="25"/>
      <c r="BT3184" s="15"/>
      <c r="BU3184" s="15"/>
      <c r="BV3184" s="95"/>
    </row>
    <row r="3185" spans="1:77" s="23" customFormat="1" ht="79.5" hidden="1" customHeight="1" thickTop="1" thickBot="1" x14ac:dyDescent="0.55000000000000004">
      <c r="A3185" s="99"/>
      <c r="B3185" s="569" t="s">
        <v>46</v>
      </c>
      <c r="C3185" s="567"/>
      <c r="D3185" s="532" t="s">
        <v>55</v>
      </c>
      <c r="E3185" s="532"/>
      <c r="F3185" s="532"/>
      <c r="G3185" s="654"/>
      <c r="H3185" s="539">
        <f>H3183</f>
        <v>0</v>
      </c>
      <c r="I3185" s="540"/>
      <c r="J3185" s="541"/>
      <c r="K3185" s="290"/>
      <c r="L3185" s="539">
        <f>L3183</f>
        <v>0</v>
      </c>
      <c r="M3185" s="540"/>
      <c r="N3185" s="541"/>
      <c r="O3185" s="536" t="s">
        <v>51</v>
      </c>
      <c r="P3185" s="537"/>
      <c r="Q3185" s="537"/>
      <c r="R3185" s="537"/>
      <c r="S3185" s="539">
        <f>S3183-H3183</f>
        <v>0</v>
      </c>
      <c r="T3185" s="540"/>
      <c r="U3185" s="541"/>
      <c r="V3185" s="315"/>
      <c r="W3185" s="315"/>
      <c r="X3185" s="290"/>
      <c r="Y3185" s="539">
        <f>Y3183-L3183</f>
        <v>0</v>
      </c>
      <c r="Z3185" s="540"/>
      <c r="AA3185" s="541"/>
      <c r="AB3185" s="536" t="s">
        <v>50</v>
      </c>
      <c r="AC3185" s="537"/>
      <c r="AD3185" s="537"/>
      <c r="AE3185" s="538"/>
      <c r="AF3185" s="539">
        <f>AF3183-S3183</f>
        <v>0</v>
      </c>
      <c r="AG3185" s="540"/>
      <c r="AH3185" s="541"/>
      <c r="AI3185" s="290"/>
      <c r="AJ3185" s="539">
        <f>AJ3183-Y3183</f>
        <v>0</v>
      </c>
      <c r="AK3185" s="540"/>
      <c r="AL3185" s="541"/>
      <c r="AM3185" s="536" t="s">
        <v>52</v>
      </c>
      <c r="AN3185" s="537"/>
      <c r="AO3185" s="537"/>
      <c r="AP3185" s="538"/>
      <c r="AQ3185" s="539">
        <f>AQ3183-AF3183</f>
        <v>0</v>
      </c>
      <c r="AR3185" s="540"/>
      <c r="AS3185" s="541"/>
      <c r="AT3185" s="72"/>
      <c r="AU3185" s="539">
        <f>AU3183-AJ3183</f>
        <v>0</v>
      </c>
      <c r="AV3185" s="540"/>
      <c r="AW3185" s="541"/>
      <c r="AX3185" s="291"/>
      <c r="AY3185" s="291"/>
      <c r="AZ3185" s="291"/>
      <c r="BA3185" s="291"/>
      <c r="BB3185" s="567" t="s">
        <v>45</v>
      </c>
      <c r="BC3185" s="567"/>
      <c r="BD3185" s="567"/>
      <c r="BE3185" s="567"/>
      <c r="BF3185" s="568"/>
      <c r="BG3185" s="539">
        <f>BG3183-AQ3183</f>
        <v>0</v>
      </c>
      <c r="BH3185" s="540"/>
      <c r="BI3185" s="541"/>
      <c r="BJ3185" s="304"/>
      <c r="BK3185" s="539">
        <f>BK3183-AU3183</f>
        <v>0</v>
      </c>
      <c r="BL3185" s="540"/>
      <c r="BM3185" s="541"/>
      <c r="BN3185" s="73"/>
      <c r="BO3185" s="73"/>
      <c r="BP3185" s="73"/>
      <c r="BQ3185" s="90"/>
      <c r="BR3185" s="24"/>
      <c r="BS3185" s="24"/>
      <c r="BT3185" s="22"/>
      <c r="BU3185" s="22"/>
      <c r="BV3185" s="99"/>
      <c r="BY3185" s="21"/>
    </row>
    <row r="3186" spans="1:77" ht="18.75" hidden="1" customHeight="1" thickTop="1" thickBot="1" x14ac:dyDescent="0.5">
      <c r="A3186" s="95"/>
      <c r="B3186" s="305"/>
      <c r="C3186" s="71"/>
      <c r="D3186" s="71"/>
      <c r="E3186" s="71"/>
      <c r="F3186" s="92"/>
      <c r="G3186" s="92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71"/>
      <c r="U3186" s="71"/>
      <c r="V3186" s="71"/>
      <c r="W3186" s="71"/>
      <c r="X3186" s="71"/>
      <c r="Y3186" s="71"/>
      <c r="Z3186" s="71"/>
      <c r="AA3186" s="71"/>
      <c r="AB3186" s="71"/>
      <c r="AC3186" s="71"/>
      <c r="AD3186" s="71"/>
      <c r="AE3186" s="71"/>
      <c r="AF3186" s="71"/>
      <c r="AG3186" s="71"/>
      <c r="AH3186" s="306"/>
      <c r="AI3186" s="306"/>
      <c r="AJ3186" s="71"/>
      <c r="AK3186" s="71"/>
      <c r="AL3186" s="71"/>
      <c r="AM3186" s="71"/>
      <c r="AN3186" s="71"/>
      <c r="AO3186" s="71"/>
      <c r="AP3186" s="71"/>
      <c r="AQ3186" s="71"/>
      <c r="AR3186" s="71"/>
      <c r="AS3186" s="71"/>
      <c r="AT3186" s="71"/>
      <c r="AU3186" s="71"/>
      <c r="AV3186" s="71"/>
      <c r="AW3186" s="71"/>
      <c r="AX3186" s="71"/>
      <c r="AY3186" s="71"/>
      <c r="AZ3186" s="71"/>
      <c r="BA3186" s="71"/>
      <c r="BB3186" s="71"/>
      <c r="BC3186" s="703" t="s">
        <v>153</v>
      </c>
      <c r="BD3186" s="703"/>
      <c r="BE3186" s="703"/>
      <c r="BF3186" s="703"/>
      <c r="BG3186" s="703"/>
      <c r="BH3186" s="703"/>
      <c r="BI3186" s="703"/>
      <c r="BJ3186" s="703"/>
      <c r="BK3186" s="703"/>
      <c r="BL3186" s="703"/>
      <c r="BM3186" s="703"/>
      <c r="BN3186" s="703"/>
      <c r="BO3186" s="703"/>
      <c r="BP3186" s="703"/>
      <c r="BQ3186" s="318"/>
      <c r="BR3186" s="319"/>
      <c r="BS3186" s="319"/>
      <c r="BT3186" s="15"/>
      <c r="BU3186" s="15"/>
      <c r="BV3186" s="95"/>
    </row>
    <row r="3187" spans="1:77" s="93" customFormat="1" ht="13.5" hidden="1" customHeight="1" thickTop="1" x14ac:dyDescent="0.45">
      <c r="A3187" s="95"/>
      <c r="B3187" s="99"/>
      <c r="C3187" s="95"/>
      <c r="D3187" s="95"/>
      <c r="E3187" s="95"/>
      <c r="F3187" s="96"/>
      <c r="G3187" s="96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254"/>
      <c r="AI3187" s="254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5"/>
      <c r="BL3187" s="95"/>
      <c r="BM3187" s="95"/>
      <c r="BN3187" s="95"/>
      <c r="BO3187" s="95"/>
      <c r="BP3187" s="95"/>
      <c r="BQ3187" s="97"/>
      <c r="BR3187" s="97"/>
      <c r="BS3187" s="97"/>
      <c r="BT3187" s="95"/>
      <c r="BU3187" s="95"/>
      <c r="BV3187" s="95"/>
    </row>
    <row r="3188" spans="1:77" s="17" customFormat="1" ht="33.75" hidden="1" x14ac:dyDescent="0.5">
      <c r="A3188" s="255"/>
      <c r="B3188" s="604" t="s">
        <v>9</v>
      </c>
      <c r="C3188" s="604"/>
      <c r="D3188" s="604"/>
      <c r="E3188" s="604"/>
      <c r="F3188" s="604"/>
      <c r="G3188" s="604"/>
      <c r="H3188" s="604"/>
      <c r="I3188" s="604"/>
      <c r="J3188" s="604"/>
      <c r="K3188" s="604"/>
      <c r="L3188" s="604"/>
      <c r="M3188" s="604"/>
      <c r="N3188" s="604"/>
      <c r="O3188" s="604"/>
      <c r="P3188" s="604"/>
      <c r="Q3188" s="604"/>
      <c r="R3188" s="604"/>
      <c r="S3188" s="604"/>
      <c r="T3188" s="604"/>
      <c r="U3188" s="604"/>
      <c r="V3188" s="604"/>
      <c r="W3188" s="604"/>
      <c r="X3188" s="604"/>
      <c r="Y3188" s="604"/>
      <c r="Z3188" s="604"/>
      <c r="AA3188" s="604"/>
      <c r="AB3188" s="604"/>
      <c r="AC3188" s="604"/>
      <c r="AD3188" s="604"/>
      <c r="AE3188" s="604"/>
      <c r="AF3188" s="604"/>
      <c r="AG3188" s="604"/>
      <c r="AH3188" s="604"/>
      <c r="AI3188" s="604"/>
      <c r="AJ3188" s="604"/>
      <c r="AK3188" s="604"/>
      <c r="AL3188" s="604"/>
      <c r="AM3188" s="604"/>
      <c r="AN3188" s="604"/>
      <c r="AO3188" s="604"/>
      <c r="AP3188" s="604"/>
      <c r="AQ3188" s="604"/>
      <c r="AR3188" s="604"/>
      <c r="AS3188" s="604"/>
      <c r="AT3188" s="604"/>
      <c r="AU3188" s="604"/>
      <c r="AV3188" s="604"/>
      <c r="AW3188" s="604"/>
      <c r="AX3188" s="604"/>
      <c r="AY3188" s="604"/>
      <c r="AZ3188" s="604"/>
      <c r="BA3188" s="604"/>
      <c r="BB3188" s="604"/>
      <c r="BC3188" s="604"/>
      <c r="BD3188" s="604"/>
      <c r="BE3188" s="604"/>
      <c r="BF3188" s="604"/>
      <c r="BG3188" s="604"/>
      <c r="BH3188" s="604"/>
      <c r="BI3188" s="604"/>
      <c r="BJ3188" s="604"/>
      <c r="BK3188" s="604"/>
      <c r="BL3188" s="604"/>
      <c r="BM3188" s="604"/>
      <c r="BN3188" s="604"/>
      <c r="BO3188" s="604"/>
      <c r="BP3188" s="604"/>
      <c r="BQ3188" s="256"/>
      <c r="BR3188" s="256"/>
      <c r="BS3188" s="256"/>
      <c r="BT3188" s="257"/>
      <c r="BU3188" s="257"/>
      <c r="BV3188" s="255"/>
    </row>
    <row r="3189" spans="1:77" ht="10.9" hidden="1" customHeight="1" x14ac:dyDescent="0.45">
      <c r="A3189" s="95"/>
      <c r="B3189" s="258"/>
      <c r="C3189" s="62"/>
      <c r="D3189" s="62"/>
      <c r="E3189" s="62"/>
      <c r="F3189" s="63"/>
      <c r="G3189" s="63"/>
      <c r="H3189" s="62"/>
      <c r="I3189" s="62"/>
      <c r="J3189" s="62"/>
      <c r="K3189" s="62"/>
      <c r="L3189" s="62"/>
      <c r="M3189" s="62"/>
      <c r="N3189" s="62"/>
      <c r="O3189" s="62"/>
      <c r="P3189" s="62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2"/>
      <c r="AC3189" s="62"/>
      <c r="AD3189" s="62"/>
      <c r="AE3189" s="62"/>
      <c r="AF3189" s="62"/>
      <c r="AG3189" s="62"/>
      <c r="AH3189" s="259"/>
      <c r="AI3189" s="259"/>
      <c r="AJ3189" s="62"/>
      <c r="AK3189" s="62"/>
      <c r="AL3189" s="62"/>
      <c r="AM3189" s="62"/>
      <c r="AN3189" s="62"/>
      <c r="AO3189" s="62"/>
      <c r="AP3189" s="62"/>
      <c r="AQ3189" s="62"/>
      <c r="AR3189" s="62"/>
      <c r="AS3189" s="62"/>
      <c r="AT3189" s="62"/>
      <c r="AU3189" s="62"/>
      <c r="AV3189" s="62"/>
      <c r="AW3189" s="62"/>
      <c r="AX3189" s="62"/>
      <c r="AY3189" s="62"/>
      <c r="AZ3189" s="62"/>
      <c r="BA3189" s="62"/>
      <c r="BB3189" s="62"/>
      <c r="BC3189" s="62"/>
      <c r="BD3189" s="62"/>
      <c r="BE3189" s="62"/>
      <c r="BF3189" s="62"/>
      <c r="BG3189" s="62"/>
      <c r="BH3189" s="62"/>
      <c r="BI3189" s="62"/>
      <c r="BJ3189" s="62"/>
      <c r="BK3189" s="62"/>
      <c r="BL3189" s="62"/>
      <c r="BM3189" s="62"/>
      <c r="BN3189" s="62"/>
      <c r="BO3189" s="62"/>
      <c r="BP3189" s="94"/>
      <c r="BQ3189" s="87"/>
      <c r="BR3189" s="94"/>
      <c r="BS3189" s="94"/>
      <c r="BT3189" s="15"/>
      <c r="BU3189" s="15"/>
      <c r="BV3189" s="95"/>
    </row>
    <row r="3190" spans="1:77" s="18" customFormat="1" ht="36.75" hidden="1" customHeight="1" x14ac:dyDescent="0.45">
      <c r="A3190" s="260"/>
      <c r="B3190" s="258"/>
      <c r="C3190" s="261"/>
      <c r="D3190" s="262" t="s">
        <v>10</v>
      </c>
      <c r="E3190" s="605" t="str">
        <f>IF(ROSTER!D$3="","",ROSTER!D$3)</f>
        <v/>
      </c>
      <c r="F3190" s="605"/>
      <c r="G3190" s="605"/>
      <c r="H3190" s="605"/>
      <c r="I3190" s="605"/>
      <c r="J3190" s="605"/>
      <c r="K3190" s="605"/>
      <c r="L3190" s="605"/>
      <c r="M3190" s="605"/>
      <c r="N3190" s="605"/>
      <c r="O3190" s="605"/>
      <c r="P3190" s="605"/>
      <c r="Q3190" s="605"/>
      <c r="R3190" s="605"/>
      <c r="S3190" s="605"/>
      <c r="T3190" s="605"/>
      <c r="U3190" s="605"/>
      <c r="V3190" s="605"/>
      <c r="W3190" s="605"/>
      <c r="X3190" s="605"/>
      <c r="Y3190" s="605"/>
      <c r="Z3190" s="605"/>
      <c r="AA3190" s="605"/>
      <c r="AB3190" s="605"/>
      <c r="AC3190" s="605"/>
      <c r="AD3190" s="605"/>
      <c r="AE3190" s="605"/>
      <c r="AF3190" s="316"/>
      <c r="AG3190" s="606" t="s">
        <v>11</v>
      </c>
      <c r="AH3190" s="606"/>
      <c r="AI3190" s="606"/>
      <c r="AJ3190" s="606"/>
      <c r="AK3190" s="606"/>
      <c r="AL3190" s="606"/>
      <c r="AM3190" s="606"/>
      <c r="AN3190" s="607"/>
      <c r="AO3190" s="607"/>
      <c r="AP3190" s="607"/>
      <c r="AQ3190" s="607"/>
      <c r="AR3190" s="607"/>
      <c r="AS3190" s="607"/>
      <c r="AT3190" s="607"/>
      <c r="AU3190" s="607"/>
      <c r="AV3190" s="607"/>
      <c r="AW3190" s="607"/>
      <c r="AX3190" s="607"/>
      <c r="AY3190" s="607"/>
      <c r="AZ3190" s="607"/>
      <c r="BA3190" s="607"/>
      <c r="BB3190" s="607"/>
      <c r="BC3190" s="607"/>
      <c r="BD3190" s="607"/>
      <c r="BE3190" s="607"/>
      <c r="BF3190" s="607"/>
      <c r="BG3190" s="607"/>
      <c r="BH3190" s="607"/>
      <c r="BI3190" s="607"/>
      <c r="BJ3190" s="607"/>
      <c r="BK3190" s="607"/>
      <c r="BL3190" s="607"/>
      <c r="BM3190" s="607"/>
      <c r="BN3190" s="607"/>
      <c r="BO3190" s="607"/>
      <c r="BP3190" s="94"/>
      <c r="BQ3190" s="88" t="s">
        <v>130</v>
      </c>
      <c r="BR3190" s="94"/>
      <c r="BS3190" s="94"/>
      <c r="BT3190" s="263"/>
      <c r="BU3190" s="263"/>
      <c r="BV3190" s="260"/>
    </row>
    <row r="3191" spans="1:77" ht="8.85" hidden="1" customHeight="1" x14ac:dyDescent="0.45">
      <c r="A3191" s="96"/>
      <c r="B3191" s="258"/>
      <c r="C3191" s="259" t="s">
        <v>39</v>
      </c>
      <c r="D3191" s="259"/>
      <c r="E3191" s="259"/>
      <c r="F3191" s="63"/>
      <c r="G3191" s="63"/>
      <c r="H3191" s="259"/>
      <c r="I3191" s="259"/>
      <c r="J3191" s="317"/>
      <c r="K3191" s="317"/>
      <c r="L3191" s="317"/>
      <c r="M3191" s="317"/>
      <c r="N3191" s="317"/>
      <c r="O3191" s="317"/>
      <c r="P3191" s="317"/>
      <c r="Q3191" s="317"/>
      <c r="R3191" s="317"/>
      <c r="S3191" s="317"/>
      <c r="T3191" s="317"/>
      <c r="U3191" s="317"/>
      <c r="V3191" s="317"/>
      <c r="W3191" s="317"/>
      <c r="X3191" s="317"/>
      <c r="Y3191" s="317"/>
      <c r="Z3191" s="317"/>
      <c r="AA3191" s="317"/>
      <c r="AB3191" s="317"/>
      <c r="AC3191" s="317"/>
      <c r="AD3191" s="317"/>
      <c r="AE3191" s="317"/>
      <c r="AF3191" s="317"/>
      <c r="AG3191" s="317"/>
      <c r="AH3191" s="317"/>
      <c r="AI3191" s="259"/>
      <c r="AJ3191" s="264"/>
      <c r="AK3191" s="265"/>
      <c r="AL3191" s="265"/>
      <c r="AM3191" s="265"/>
      <c r="AN3191" s="265"/>
      <c r="AO3191" s="265"/>
      <c r="AP3191" s="265"/>
      <c r="AQ3191" s="266"/>
      <c r="AR3191" s="266"/>
      <c r="AS3191" s="266"/>
      <c r="AT3191" s="266"/>
      <c r="AU3191" s="266"/>
      <c r="AV3191" s="266"/>
      <c r="AW3191" s="266"/>
      <c r="AX3191" s="266"/>
      <c r="AY3191" s="266"/>
      <c r="AZ3191" s="266"/>
      <c r="BA3191" s="266"/>
      <c r="BB3191" s="266"/>
      <c r="BC3191" s="266"/>
      <c r="BD3191" s="266"/>
      <c r="BE3191" s="266"/>
      <c r="BF3191" s="266"/>
      <c r="BG3191" s="266"/>
      <c r="BH3191" s="266"/>
      <c r="BI3191" s="266"/>
      <c r="BJ3191" s="266"/>
      <c r="BK3191" s="266"/>
      <c r="BL3191" s="266"/>
      <c r="BM3191" s="266"/>
      <c r="BN3191" s="266"/>
      <c r="BO3191" s="266"/>
      <c r="BP3191" s="266"/>
      <c r="BQ3191" s="267"/>
      <c r="BR3191" s="267"/>
      <c r="BS3191" s="267"/>
      <c r="BT3191" s="268"/>
      <c r="BU3191" s="268"/>
      <c r="BV3191" s="96"/>
    </row>
    <row r="3192" spans="1:77" s="18" customFormat="1" ht="33.75" hidden="1" x14ac:dyDescent="0.45">
      <c r="A3192" s="260"/>
      <c r="B3192" s="258"/>
      <c r="C3192" s="608" t="s">
        <v>38</v>
      </c>
      <c r="D3192" s="608"/>
      <c r="E3192" s="607"/>
      <c r="F3192" s="607"/>
      <c r="G3192" s="607"/>
      <c r="H3192" s="607"/>
      <c r="I3192" s="607"/>
      <c r="J3192" s="607"/>
      <c r="K3192" s="607"/>
      <c r="L3192" s="607"/>
      <c r="M3192" s="607"/>
      <c r="N3192" s="607"/>
      <c r="O3192" s="607"/>
      <c r="P3192" s="607"/>
      <c r="Q3192" s="607"/>
      <c r="R3192" s="607"/>
      <c r="S3192" s="607"/>
      <c r="T3192" s="607"/>
      <c r="U3192" s="607"/>
      <c r="V3192" s="607"/>
      <c r="W3192" s="607"/>
      <c r="X3192" s="607"/>
      <c r="Y3192" s="607"/>
      <c r="Z3192" s="607"/>
      <c r="AA3192" s="607"/>
      <c r="AB3192" s="607"/>
      <c r="AC3192" s="607"/>
      <c r="AD3192" s="607"/>
      <c r="AE3192" s="607"/>
      <c r="AF3192" s="316"/>
      <c r="AG3192" s="609" t="s">
        <v>21</v>
      </c>
      <c r="AH3192" s="609"/>
      <c r="AI3192" s="609"/>
      <c r="AJ3192" s="609"/>
      <c r="AK3192" s="607"/>
      <c r="AL3192" s="607"/>
      <c r="AM3192" s="607"/>
      <c r="AN3192" s="607"/>
      <c r="AO3192" s="607"/>
      <c r="AP3192" s="607"/>
      <c r="AQ3192" s="607"/>
      <c r="AR3192" s="607"/>
      <c r="AS3192" s="607"/>
      <c r="AT3192" s="607"/>
      <c r="AU3192" s="607"/>
      <c r="AV3192" s="607"/>
      <c r="AW3192" s="607"/>
      <c r="AX3192" s="607"/>
      <c r="AY3192" s="607"/>
      <c r="AZ3192" s="607"/>
      <c r="BA3192" s="607"/>
      <c r="BB3192" s="607"/>
      <c r="BC3192" s="610" t="s">
        <v>12</v>
      </c>
      <c r="BD3192" s="610"/>
      <c r="BE3192" s="610"/>
      <c r="BF3192" s="611"/>
      <c r="BG3192" s="611"/>
      <c r="BH3192" s="611"/>
      <c r="BI3192" s="611"/>
      <c r="BJ3192" s="611"/>
      <c r="BK3192" s="611"/>
      <c r="BL3192" s="611"/>
      <c r="BM3192" s="611"/>
      <c r="BN3192" s="611"/>
      <c r="BO3192" s="611"/>
      <c r="BP3192" s="64"/>
      <c r="BQ3192" s="307"/>
      <c r="BR3192" s="65"/>
      <c r="BS3192" s="65"/>
      <c r="BT3192" s="270">
        <f>IF(BF3192=0,0,1)</f>
        <v>0</v>
      </c>
      <c r="BU3192" s="18">
        <f>IF((BG3242+BK3242)&gt;(AQ3242+AU3242),1,0)</f>
        <v>0</v>
      </c>
      <c r="BV3192" s="271"/>
    </row>
    <row r="3193" spans="1:77" ht="9.6" hidden="1" customHeight="1" x14ac:dyDescent="0.45">
      <c r="A3193" s="95"/>
      <c r="B3193" s="258"/>
      <c r="C3193" s="62"/>
      <c r="D3193" s="62"/>
      <c r="E3193" s="62"/>
      <c r="F3193" s="63"/>
      <c r="G3193" s="63"/>
      <c r="H3193" s="62"/>
      <c r="I3193" s="62"/>
      <c r="J3193" s="62"/>
      <c r="K3193" s="62"/>
      <c r="L3193" s="62"/>
      <c r="M3193" s="62"/>
      <c r="N3193" s="62"/>
      <c r="O3193" s="62"/>
      <c r="P3193" s="62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62"/>
      <c r="AC3193" s="62"/>
      <c r="AD3193" s="62"/>
      <c r="AE3193" s="62"/>
      <c r="AF3193" s="62"/>
      <c r="AG3193" s="62"/>
      <c r="AH3193" s="259"/>
      <c r="AI3193" s="259"/>
      <c r="AJ3193" s="62"/>
      <c r="AK3193" s="62"/>
      <c r="AL3193" s="62"/>
      <c r="AM3193" s="62"/>
      <c r="AN3193" s="62"/>
      <c r="AO3193" s="62"/>
      <c r="AP3193" s="62"/>
      <c r="AQ3193" s="62"/>
      <c r="AR3193" s="62"/>
      <c r="AS3193" s="62"/>
      <c r="AT3193" s="62"/>
      <c r="AU3193" s="62"/>
      <c r="AV3193" s="62"/>
      <c r="AW3193" s="62"/>
      <c r="AX3193" s="62"/>
      <c r="AY3193" s="62"/>
      <c r="AZ3193" s="62"/>
      <c r="BA3193" s="62"/>
      <c r="BB3193" s="62"/>
      <c r="BC3193" s="62"/>
      <c r="BD3193" s="62"/>
      <c r="BE3193" s="62"/>
      <c r="BF3193" s="62"/>
      <c r="BG3193" s="62"/>
      <c r="BH3193" s="62"/>
      <c r="BI3193" s="62"/>
      <c r="BJ3193" s="62"/>
      <c r="BK3193" s="62"/>
      <c r="BL3193" s="62"/>
      <c r="BM3193" s="62"/>
      <c r="BN3193" s="62"/>
      <c r="BO3193" s="62"/>
      <c r="BP3193" s="62"/>
      <c r="BQ3193" s="66"/>
      <c r="BR3193" s="66"/>
      <c r="BS3193" s="66"/>
      <c r="BT3193" s="15"/>
      <c r="BU3193" s="15"/>
      <c r="BV3193" s="95"/>
    </row>
    <row r="3194" spans="1:77" ht="8.85" hidden="1" customHeight="1" thickBot="1" x14ac:dyDescent="0.5">
      <c r="A3194" s="95"/>
      <c r="B3194" s="113"/>
      <c r="C3194" s="67"/>
      <c r="D3194" s="67"/>
      <c r="E3194" s="67"/>
      <c r="F3194" s="68"/>
      <c r="G3194" s="68"/>
      <c r="H3194" s="67"/>
      <c r="I3194" s="67"/>
      <c r="J3194" s="67"/>
      <c r="K3194" s="67"/>
      <c r="L3194" s="67"/>
      <c r="M3194" s="67"/>
      <c r="N3194" s="67"/>
      <c r="O3194" s="67"/>
      <c r="P3194" s="67"/>
      <c r="Q3194" s="67"/>
      <c r="R3194" s="67"/>
      <c r="S3194" s="67"/>
      <c r="T3194" s="67"/>
      <c r="U3194" s="67"/>
      <c r="V3194" s="67"/>
      <c r="W3194" s="67"/>
      <c r="X3194" s="67"/>
      <c r="Y3194" s="67"/>
      <c r="Z3194" s="67"/>
      <c r="AA3194" s="67"/>
      <c r="AB3194" s="67"/>
      <c r="AC3194" s="67"/>
      <c r="AD3194" s="67"/>
      <c r="AE3194" s="67"/>
      <c r="AF3194" s="67"/>
      <c r="AG3194" s="67"/>
      <c r="AH3194" s="272"/>
      <c r="AI3194" s="272"/>
      <c r="AJ3194" s="67"/>
      <c r="AK3194" s="67"/>
      <c r="AL3194" s="67"/>
      <c r="AM3194" s="67"/>
      <c r="AN3194" s="67"/>
      <c r="AO3194" s="67"/>
      <c r="AP3194" s="67"/>
      <c r="AQ3194" s="67"/>
      <c r="AR3194" s="67"/>
      <c r="AS3194" s="67"/>
      <c r="AT3194" s="67"/>
      <c r="AU3194" s="67"/>
      <c r="AV3194" s="67"/>
      <c r="AW3194" s="67"/>
      <c r="AX3194" s="67"/>
      <c r="AY3194" s="67"/>
      <c r="AZ3194" s="67"/>
      <c r="BA3194" s="67"/>
      <c r="BB3194" s="67"/>
      <c r="BC3194" s="67"/>
      <c r="BD3194" s="67"/>
      <c r="BE3194" s="67"/>
      <c r="BF3194" s="67"/>
      <c r="BG3194" s="67"/>
      <c r="BH3194" s="67"/>
      <c r="BI3194" s="67"/>
      <c r="BJ3194" s="67"/>
      <c r="BK3194" s="67"/>
      <c r="BL3194" s="67"/>
      <c r="BM3194" s="67"/>
      <c r="BN3194" s="67"/>
      <c r="BO3194" s="67"/>
      <c r="BP3194" s="67"/>
      <c r="BQ3194" s="69"/>
      <c r="BR3194" s="69"/>
      <c r="BS3194" s="69"/>
      <c r="BT3194" s="15"/>
      <c r="BU3194" s="15"/>
      <c r="BV3194" s="95"/>
    </row>
    <row r="3195" spans="1:77" s="18" customFormat="1" ht="40.5" hidden="1" customHeight="1" thickTop="1" x14ac:dyDescent="0.4">
      <c r="A3195" s="271"/>
      <c r="B3195" s="652" t="s">
        <v>0</v>
      </c>
      <c r="C3195" s="648" t="s">
        <v>1</v>
      </c>
      <c r="D3195" s="649"/>
      <c r="E3195" s="273" t="s">
        <v>28</v>
      </c>
      <c r="F3195" s="546" t="s">
        <v>100</v>
      </c>
      <c r="G3195" s="546" t="s">
        <v>101</v>
      </c>
      <c r="H3195" s="704" t="s">
        <v>41</v>
      </c>
      <c r="I3195" s="705"/>
      <c r="J3195" s="554" t="s">
        <v>7</v>
      </c>
      <c r="K3195" s="554"/>
      <c r="L3195" s="554"/>
      <c r="M3195" s="554"/>
      <c r="N3195" s="554"/>
      <c r="O3195" s="554"/>
      <c r="P3195" s="554" t="s">
        <v>2</v>
      </c>
      <c r="Q3195" s="554"/>
      <c r="R3195" s="554"/>
      <c r="S3195" s="554"/>
      <c r="T3195" s="554"/>
      <c r="U3195" s="554"/>
      <c r="V3195" s="308"/>
      <c r="W3195" s="308"/>
      <c r="X3195" s="687" t="s">
        <v>35</v>
      </c>
      <c r="Y3195" s="688"/>
      <c r="Z3195" s="687" t="s">
        <v>36</v>
      </c>
      <c r="AA3195" s="688"/>
      <c r="AB3195" s="687" t="s">
        <v>44</v>
      </c>
      <c r="AC3195" s="688"/>
      <c r="AD3195" s="554" t="s">
        <v>6</v>
      </c>
      <c r="AE3195" s="554"/>
      <c r="AF3195" s="554"/>
      <c r="AG3195" s="554"/>
      <c r="AH3195" s="554"/>
      <c r="AI3195" s="554"/>
      <c r="AJ3195" s="554" t="s">
        <v>68</v>
      </c>
      <c r="AK3195" s="554"/>
      <c r="AL3195" s="554"/>
      <c r="AM3195" s="554"/>
      <c r="AN3195" s="554"/>
      <c r="AO3195" s="554"/>
      <c r="AP3195" s="554" t="s">
        <v>69</v>
      </c>
      <c r="AQ3195" s="554"/>
      <c r="AR3195" s="554"/>
      <c r="AS3195" s="554"/>
      <c r="AT3195" s="554"/>
      <c r="AU3195" s="554"/>
      <c r="AV3195" s="554" t="s">
        <v>70</v>
      </c>
      <c r="AW3195" s="554"/>
      <c r="AX3195" s="554"/>
      <c r="AY3195" s="554"/>
      <c r="AZ3195" s="554"/>
      <c r="BA3195" s="556"/>
      <c r="BB3195" s="554" t="s">
        <v>4</v>
      </c>
      <c r="BC3195" s="554"/>
      <c r="BD3195" s="554"/>
      <c r="BE3195" s="554"/>
      <c r="BF3195" s="554"/>
      <c r="BG3195" s="555"/>
      <c r="BH3195" s="554" t="s">
        <v>71</v>
      </c>
      <c r="BI3195" s="554"/>
      <c r="BJ3195" s="554"/>
      <c r="BK3195" s="554"/>
      <c r="BL3195" s="554"/>
      <c r="BM3195" s="556"/>
      <c r="BN3195" s="557" t="s">
        <v>25</v>
      </c>
      <c r="BO3195" s="558"/>
      <c r="BP3195" s="559"/>
      <c r="BQ3195" s="691" t="s">
        <v>110</v>
      </c>
      <c r="BR3195" s="691" t="s">
        <v>86</v>
      </c>
      <c r="BS3195" s="691" t="s">
        <v>87</v>
      </c>
      <c r="BT3195" s="274"/>
      <c r="BU3195" s="274"/>
      <c r="BV3195" s="271"/>
    </row>
    <row r="3196" spans="1:77" s="18" customFormat="1" ht="41.25" hidden="1" customHeight="1" x14ac:dyDescent="0.4">
      <c r="A3196" s="271"/>
      <c r="B3196" s="653"/>
      <c r="C3196" s="650"/>
      <c r="D3196" s="651"/>
      <c r="E3196" s="275" t="s">
        <v>102</v>
      </c>
      <c r="F3196" s="547"/>
      <c r="G3196" s="547"/>
      <c r="H3196" s="706"/>
      <c r="I3196" s="707"/>
      <c r="J3196" s="525" t="s">
        <v>17</v>
      </c>
      <c r="K3196" s="526"/>
      <c r="L3196" s="521" t="s">
        <v>18</v>
      </c>
      <c r="M3196" s="522"/>
      <c r="N3196" s="523" t="s">
        <v>19</v>
      </c>
      <c r="O3196" s="524" t="s">
        <v>8</v>
      </c>
      <c r="P3196" s="525" t="s">
        <v>26</v>
      </c>
      <c r="Q3196" s="526"/>
      <c r="R3196" s="521" t="s">
        <v>24</v>
      </c>
      <c r="S3196" s="522"/>
      <c r="T3196" s="523" t="s">
        <v>19</v>
      </c>
      <c r="U3196" s="524"/>
      <c r="V3196" s="309"/>
      <c r="W3196" s="309"/>
      <c r="X3196" s="689"/>
      <c r="Y3196" s="690"/>
      <c r="Z3196" s="689"/>
      <c r="AA3196" s="690"/>
      <c r="AB3196" s="689"/>
      <c r="AC3196" s="690"/>
      <c r="AD3196" s="525" t="s">
        <v>48</v>
      </c>
      <c r="AE3196" s="526"/>
      <c r="AF3196" s="521" t="s">
        <v>23</v>
      </c>
      <c r="AG3196" s="522" t="s">
        <v>3</v>
      </c>
      <c r="AH3196" s="563" t="s">
        <v>5</v>
      </c>
      <c r="AI3196" s="564"/>
      <c r="AJ3196" s="525" t="s">
        <v>48</v>
      </c>
      <c r="AK3196" s="526"/>
      <c r="AL3196" s="521" t="s">
        <v>23</v>
      </c>
      <c r="AM3196" s="522" t="s">
        <v>3</v>
      </c>
      <c r="AN3196" s="563" t="s">
        <v>5</v>
      </c>
      <c r="AO3196" s="564"/>
      <c r="AP3196" s="525" t="s">
        <v>48</v>
      </c>
      <c r="AQ3196" s="526"/>
      <c r="AR3196" s="521" t="s">
        <v>23</v>
      </c>
      <c r="AS3196" s="522" t="s">
        <v>3</v>
      </c>
      <c r="AT3196" s="563" t="s">
        <v>5</v>
      </c>
      <c r="AU3196" s="564"/>
      <c r="AV3196" s="525" t="s">
        <v>48</v>
      </c>
      <c r="AW3196" s="526"/>
      <c r="AX3196" s="521" t="s">
        <v>23</v>
      </c>
      <c r="AY3196" s="522" t="s">
        <v>3</v>
      </c>
      <c r="AZ3196" s="563" t="s">
        <v>5</v>
      </c>
      <c r="BA3196" s="564"/>
      <c r="BB3196" s="525" t="s">
        <v>48</v>
      </c>
      <c r="BC3196" s="526"/>
      <c r="BD3196" s="521" t="s">
        <v>23</v>
      </c>
      <c r="BE3196" s="522" t="s">
        <v>3</v>
      </c>
      <c r="BF3196" s="563" t="s">
        <v>5</v>
      </c>
      <c r="BG3196" s="564"/>
      <c r="BH3196" s="525" t="s">
        <v>48</v>
      </c>
      <c r="BI3196" s="526"/>
      <c r="BJ3196" s="521" t="s">
        <v>23</v>
      </c>
      <c r="BK3196" s="522" t="s">
        <v>3</v>
      </c>
      <c r="BL3196" s="563" t="s">
        <v>5</v>
      </c>
      <c r="BM3196" s="564"/>
      <c r="BN3196" s="560"/>
      <c r="BO3196" s="561"/>
      <c r="BP3196" s="562"/>
      <c r="BQ3196" s="692"/>
      <c r="BR3196" s="692"/>
      <c r="BS3196" s="692"/>
      <c r="BT3196" s="274"/>
      <c r="BU3196" s="274"/>
      <c r="BV3196" s="271"/>
    </row>
    <row r="3197" spans="1:77" ht="23.85" hidden="1" customHeight="1" x14ac:dyDescent="0.35">
      <c r="A3197" s="276"/>
      <c r="B3197" s="570" t="str">
        <f>IF(ROSTER!B$8="","",ROSTER!B$8)</f>
        <v/>
      </c>
      <c r="C3197" s="572" t="str">
        <f>IF(ROSTER!C$8="","",ROSTER!C$8)</f>
        <v/>
      </c>
      <c r="D3197" s="573"/>
      <c r="E3197" s="574"/>
      <c r="F3197" s="576">
        <f>IF(E3197="y",1,IF(E3197="S",1,0))</f>
        <v>0</v>
      </c>
      <c r="G3197" s="582">
        <f>IF(E3197="S",1,0)</f>
        <v>0</v>
      </c>
      <c r="H3197" s="578"/>
      <c r="I3197" s="543"/>
      <c r="J3197" s="542"/>
      <c r="K3197" s="580"/>
      <c r="L3197" s="584"/>
      <c r="M3197" s="585"/>
      <c r="N3197" s="588">
        <f>L3197+J3197</f>
        <v>0</v>
      </c>
      <c r="O3197" s="589"/>
      <c r="P3197" s="542"/>
      <c r="Q3197" s="580"/>
      <c r="R3197" s="584"/>
      <c r="S3197" s="585"/>
      <c r="T3197" s="588">
        <f>R3197-P3197</f>
        <v>0</v>
      </c>
      <c r="U3197" s="589"/>
      <c r="V3197" s="310"/>
      <c r="W3197" s="310"/>
      <c r="X3197" s="578"/>
      <c r="Y3197" s="543"/>
      <c r="Z3197" s="542"/>
      <c r="AA3197" s="543"/>
      <c r="AB3197" s="542"/>
      <c r="AC3197" s="543"/>
      <c r="AD3197" s="542"/>
      <c r="AE3197" s="580"/>
      <c r="AF3197" s="584"/>
      <c r="AG3197" s="585"/>
      <c r="AH3197" s="595">
        <f>IF(AD3197=0,0,(AF3197/AD3197)*100)</f>
        <v>0</v>
      </c>
      <c r="AI3197" s="596"/>
      <c r="AJ3197" s="542"/>
      <c r="AK3197" s="580"/>
      <c r="AL3197" s="584"/>
      <c r="AM3197" s="585"/>
      <c r="AN3197" s="595">
        <f>IF(AJ3197=0,0,(AL3197/AJ3197)*100)</f>
        <v>0</v>
      </c>
      <c r="AO3197" s="596"/>
      <c r="AP3197" s="542"/>
      <c r="AQ3197" s="580"/>
      <c r="AR3197" s="584"/>
      <c r="AS3197" s="585"/>
      <c r="AT3197" s="595">
        <f>IF(AP3197=0,0,(AR3197/AP3197)*100)</f>
        <v>0</v>
      </c>
      <c r="AU3197" s="596"/>
      <c r="AV3197" s="599">
        <f>AD3197+AJ3197+AP3197</f>
        <v>0</v>
      </c>
      <c r="AW3197" s="600"/>
      <c r="AX3197" s="630">
        <f>AF3197+AL3197+AR3197</f>
        <v>0</v>
      </c>
      <c r="AY3197" s="631"/>
      <c r="AZ3197" s="595">
        <f>IF(AV3197=0,0,(AX3197/AV3197)*100)</f>
        <v>0</v>
      </c>
      <c r="BA3197" s="596"/>
      <c r="BB3197" s="542"/>
      <c r="BC3197" s="580"/>
      <c r="BD3197" s="584"/>
      <c r="BE3197" s="585"/>
      <c r="BF3197" s="595">
        <f>IF(BB3197=0,0,(BD3197/BB3197)*100)</f>
        <v>0</v>
      </c>
      <c r="BG3197" s="596"/>
      <c r="BH3197" s="599">
        <f>AV3197+BB3197</f>
        <v>0</v>
      </c>
      <c r="BI3197" s="600"/>
      <c r="BJ3197" s="630">
        <f>AX3197+BD3197</f>
        <v>0</v>
      </c>
      <c r="BK3197" s="631"/>
      <c r="BL3197" s="595">
        <f>IF(BH3197=0,0,(BJ3197/BH3197)*100)</f>
        <v>0</v>
      </c>
      <c r="BM3197" s="596"/>
      <c r="BN3197" s="656">
        <f>(AF3197*2)+(AL3197*2)+(AR3197*3)+BD3197</f>
        <v>0</v>
      </c>
      <c r="BO3197" s="657"/>
      <c r="BP3197" s="658"/>
      <c r="BQ3197" s="676">
        <f>IF(BS3197=0,0,50*BR3197/BS3197)</f>
        <v>0</v>
      </c>
      <c r="BR3197" s="662">
        <f>(BN3197*BU$11)+(N3197*BU$12)+(Z3197*BU$13)+(R3197*BU$14)+(X3197*BU$15)+(AB3197*BU$16)</f>
        <v>0</v>
      </c>
      <c r="BS3197" s="662">
        <f>((BB3197-BD3197)*BU$18)+((AV3197-AX3197)*BU$17)+(H3197*BU$19)+(P3197*BU$20)</f>
        <v>0</v>
      </c>
      <c r="BT3197" s="19" t="s">
        <v>75</v>
      </c>
      <c r="BU3197" s="277">
        <f>IF(BQ3192="B",'VALUE POINTS'!L$10,IF('GAME STATS'!BQ3192="C",'VALUE POINTS'!M$10,'VALUE POINTS'!K$10))</f>
        <v>1</v>
      </c>
      <c r="BV3197" s="278"/>
    </row>
    <row r="3198" spans="1:77" ht="23.85" hidden="1" customHeight="1" x14ac:dyDescent="0.35">
      <c r="A3198" s="276"/>
      <c r="B3198" s="571"/>
      <c r="C3198" s="642" t="str">
        <f>IF(ROSTER!D$8="","",ROSTER!D$8)</f>
        <v/>
      </c>
      <c r="D3198" s="643"/>
      <c r="E3198" s="575"/>
      <c r="F3198" s="577"/>
      <c r="G3198" s="583"/>
      <c r="H3198" s="579"/>
      <c r="I3198" s="545"/>
      <c r="J3198" s="544"/>
      <c r="K3198" s="581"/>
      <c r="L3198" s="586"/>
      <c r="M3198" s="587"/>
      <c r="N3198" s="592" t="s">
        <v>16</v>
      </c>
      <c r="O3198" s="603"/>
      <c r="P3198" s="544"/>
      <c r="Q3198" s="581"/>
      <c r="R3198" s="586"/>
      <c r="S3198" s="587"/>
      <c r="T3198" s="592" t="s">
        <v>16</v>
      </c>
      <c r="U3198" s="603"/>
      <c r="V3198" s="311"/>
      <c r="W3198" s="311"/>
      <c r="X3198" s="579"/>
      <c r="Y3198" s="545"/>
      <c r="Z3198" s="544"/>
      <c r="AA3198" s="545"/>
      <c r="AB3198" s="544"/>
      <c r="AC3198" s="545"/>
      <c r="AD3198" s="544"/>
      <c r="AE3198" s="581"/>
      <c r="AF3198" s="586"/>
      <c r="AG3198" s="587"/>
      <c r="AH3198" s="626"/>
      <c r="AI3198" s="627"/>
      <c r="AJ3198" s="544"/>
      <c r="AK3198" s="581"/>
      <c r="AL3198" s="586"/>
      <c r="AM3198" s="587"/>
      <c r="AN3198" s="626"/>
      <c r="AO3198" s="627"/>
      <c r="AP3198" s="544"/>
      <c r="AQ3198" s="581"/>
      <c r="AR3198" s="586"/>
      <c r="AS3198" s="587"/>
      <c r="AT3198" s="626"/>
      <c r="AU3198" s="627"/>
      <c r="AV3198" s="628"/>
      <c r="AW3198" s="629"/>
      <c r="AX3198" s="632"/>
      <c r="AY3198" s="633"/>
      <c r="AZ3198" s="626"/>
      <c r="BA3198" s="627"/>
      <c r="BB3198" s="544"/>
      <c r="BC3198" s="581"/>
      <c r="BD3198" s="586"/>
      <c r="BE3198" s="587"/>
      <c r="BF3198" s="626"/>
      <c r="BG3198" s="627"/>
      <c r="BH3198" s="628"/>
      <c r="BI3198" s="629"/>
      <c r="BJ3198" s="632"/>
      <c r="BK3198" s="633"/>
      <c r="BL3198" s="626"/>
      <c r="BM3198" s="627"/>
      <c r="BN3198" s="678"/>
      <c r="BO3198" s="679"/>
      <c r="BP3198" s="680"/>
      <c r="BQ3198" s="677"/>
      <c r="BR3198" s="663"/>
      <c r="BS3198" s="663"/>
      <c r="BT3198" s="19" t="s">
        <v>76</v>
      </c>
      <c r="BU3198" s="277">
        <f>IF(BQ3192="B",'VALUE POINTS'!L$11,IF('GAME STATS'!BQ3192="C",'VALUE POINTS'!M$11,'VALUE POINTS'!K$11))</f>
        <v>1</v>
      </c>
      <c r="BV3198" s="278"/>
    </row>
    <row r="3199" spans="1:77" ht="21.75" hidden="1" customHeight="1" x14ac:dyDescent="0.35">
      <c r="A3199" s="95"/>
      <c r="B3199" s="570" t="str">
        <f>IF(ROSTER!B$10="","",ROSTER!B$10)</f>
        <v/>
      </c>
      <c r="C3199" s="572" t="str">
        <f>IF(ROSTER!C$10="","",ROSTER!C$10)</f>
        <v/>
      </c>
      <c r="D3199" s="573"/>
      <c r="E3199" s="574"/>
      <c r="F3199" s="576">
        <f>IF(E3199="y",1,IF(E3199="S",1,0))</f>
        <v>0</v>
      </c>
      <c r="G3199" s="582">
        <f>IF(E3199="S",1,0)</f>
        <v>0</v>
      </c>
      <c r="H3199" s="578"/>
      <c r="I3199" s="543"/>
      <c r="J3199" s="542"/>
      <c r="K3199" s="580"/>
      <c r="L3199" s="584"/>
      <c r="M3199" s="585"/>
      <c r="N3199" s="588">
        <f>L3199+J3199</f>
        <v>0</v>
      </c>
      <c r="O3199" s="589"/>
      <c r="P3199" s="542"/>
      <c r="Q3199" s="580"/>
      <c r="R3199" s="584"/>
      <c r="S3199" s="585"/>
      <c r="T3199" s="588">
        <f>R3199-P3199</f>
        <v>0</v>
      </c>
      <c r="U3199" s="589"/>
      <c r="V3199" s="310"/>
      <c r="W3199" s="310"/>
      <c r="X3199" s="578"/>
      <c r="Y3199" s="543"/>
      <c r="Z3199" s="542"/>
      <c r="AA3199" s="543"/>
      <c r="AB3199" s="542"/>
      <c r="AC3199" s="543"/>
      <c r="AD3199" s="542"/>
      <c r="AE3199" s="580"/>
      <c r="AF3199" s="584"/>
      <c r="AG3199" s="585"/>
      <c r="AH3199" s="595">
        <f>IF(AD3199=0,0,(AF3199/AD3199)*100)</f>
        <v>0</v>
      </c>
      <c r="AI3199" s="596"/>
      <c r="AJ3199" s="542"/>
      <c r="AK3199" s="580"/>
      <c r="AL3199" s="584"/>
      <c r="AM3199" s="585"/>
      <c r="AN3199" s="595">
        <f>IF(AJ3199=0,0,(AL3199/AJ3199)*100)</f>
        <v>0</v>
      </c>
      <c r="AO3199" s="596"/>
      <c r="AP3199" s="542"/>
      <c r="AQ3199" s="580"/>
      <c r="AR3199" s="584"/>
      <c r="AS3199" s="585"/>
      <c r="AT3199" s="595">
        <f>IF(AP3199=0,0,(AR3199/AP3199)*100)</f>
        <v>0</v>
      </c>
      <c r="AU3199" s="596"/>
      <c r="AV3199" s="599">
        <f>AD3199+AJ3199+AP3199</f>
        <v>0</v>
      </c>
      <c r="AW3199" s="600"/>
      <c r="AX3199" s="630">
        <f>AF3199+AL3199+AR3199</f>
        <v>0</v>
      </c>
      <c r="AY3199" s="631"/>
      <c r="AZ3199" s="595">
        <f>IF(AV3199=0,0,(AX3199/AV3199)*100)</f>
        <v>0</v>
      </c>
      <c r="BA3199" s="596"/>
      <c r="BB3199" s="542"/>
      <c r="BC3199" s="580"/>
      <c r="BD3199" s="584"/>
      <c r="BE3199" s="585"/>
      <c r="BF3199" s="595">
        <f>IF(BB3199=0,0,(BD3199/BB3199)*100)</f>
        <v>0</v>
      </c>
      <c r="BG3199" s="596"/>
      <c r="BH3199" s="599">
        <f>AV3199+BB3199</f>
        <v>0</v>
      </c>
      <c r="BI3199" s="600"/>
      <c r="BJ3199" s="630">
        <f>AX3199+BD3199</f>
        <v>0</v>
      </c>
      <c r="BK3199" s="631"/>
      <c r="BL3199" s="595">
        <f>IF(BH3199=0,0,(BJ3199/BH3199)*100)</f>
        <v>0</v>
      </c>
      <c r="BM3199" s="596"/>
      <c r="BN3199" s="656">
        <f>(AF3199*2)+(AL3199*2)+(AR3199*3)+BD3199</f>
        <v>0</v>
      </c>
      <c r="BO3199" s="657"/>
      <c r="BP3199" s="658"/>
      <c r="BQ3199" s="676">
        <f>IF(BS3199=0,0,50*BR3199/BS3199)</f>
        <v>0</v>
      </c>
      <c r="BR3199" s="662">
        <f>(BN3199*BU$11)+(N3199*BU$12)+(Z3199*BU$13)+(R3199*BU$14)+(X3199*BU$15)+(AB3199*BU$16)</f>
        <v>0</v>
      </c>
      <c r="BS3199" s="662">
        <f>((BB3199-BD3199)*BU$18)+((AV3199-AX3199)*BU$17)+(H3199*BU$19)+(P3199*BU$20)</f>
        <v>0</v>
      </c>
      <c r="BT3199" s="19" t="s">
        <v>77</v>
      </c>
      <c r="BU3199" s="277">
        <f>IF(BQ3192="B",'VALUE POINTS'!L$12,IF('GAME STATS'!BQ3192="C",'VALUE POINTS'!M$12,'VALUE POINTS'!K$12))</f>
        <v>2</v>
      </c>
      <c r="BV3199" s="278"/>
    </row>
    <row r="3200" spans="1:77" ht="21.75" hidden="1" customHeight="1" x14ac:dyDescent="0.35">
      <c r="A3200" s="95"/>
      <c r="B3200" s="571"/>
      <c r="C3200" s="642" t="str">
        <f>IF(ROSTER!D$10="","",ROSTER!D$10)</f>
        <v/>
      </c>
      <c r="D3200" s="643"/>
      <c r="E3200" s="575"/>
      <c r="F3200" s="577"/>
      <c r="G3200" s="583"/>
      <c r="H3200" s="579"/>
      <c r="I3200" s="545"/>
      <c r="J3200" s="544"/>
      <c r="K3200" s="581"/>
      <c r="L3200" s="586"/>
      <c r="M3200" s="587"/>
      <c r="N3200" s="592" t="s">
        <v>16</v>
      </c>
      <c r="O3200" s="603"/>
      <c r="P3200" s="544"/>
      <c r="Q3200" s="581"/>
      <c r="R3200" s="586"/>
      <c r="S3200" s="587"/>
      <c r="T3200" s="592" t="s">
        <v>16</v>
      </c>
      <c r="U3200" s="603"/>
      <c r="V3200" s="311"/>
      <c r="W3200" s="311"/>
      <c r="X3200" s="579"/>
      <c r="Y3200" s="545"/>
      <c r="Z3200" s="544"/>
      <c r="AA3200" s="545"/>
      <c r="AB3200" s="544"/>
      <c r="AC3200" s="545"/>
      <c r="AD3200" s="544"/>
      <c r="AE3200" s="581"/>
      <c r="AF3200" s="586"/>
      <c r="AG3200" s="587"/>
      <c r="AH3200" s="626"/>
      <c r="AI3200" s="627"/>
      <c r="AJ3200" s="544"/>
      <c r="AK3200" s="581"/>
      <c r="AL3200" s="586"/>
      <c r="AM3200" s="587"/>
      <c r="AN3200" s="626"/>
      <c r="AO3200" s="627"/>
      <c r="AP3200" s="544"/>
      <c r="AQ3200" s="581"/>
      <c r="AR3200" s="586"/>
      <c r="AS3200" s="587"/>
      <c r="AT3200" s="626"/>
      <c r="AU3200" s="627"/>
      <c r="AV3200" s="628"/>
      <c r="AW3200" s="629"/>
      <c r="AX3200" s="632"/>
      <c r="AY3200" s="633"/>
      <c r="AZ3200" s="626"/>
      <c r="BA3200" s="627"/>
      <c r="BB3200" s="544"/>
      <c r="BC3200" s="581"/>
      <c r="BD3200" s="586"/>
      <c r="BE3200" s="587"/>
      <c r="BF3200" s="626"/>
      <c r="BG3200" s="627"/>
      <c r="BH3200" s="628"/>
      <c r="BI3200" s="629"/>
      <c r="BJ3200" s="632"/>
      <c r="BK3200" s="633"/>
      <c r="BL3200" s="626"/>
      <c r="BM3200" s="627"/>
      <c r="BN3200" s="678"/>
      <c r="BO3200" s="679"/>
      <c r="BP3200" s="680"/>
      <c r="BQ3200" s="677"/>
      <c r="BR3200" s="663"/>
      <c r="BS3200" s="663"/>
      <c r="BT3200" s="19" t="s">
        <v>78</v>
      </c>
      <c r="BU3200" s="277">
        <f>IF(BQ3192="B",'VALUE POINTS'!L$13,IF('GAME STATS'!BQ3192="C",'VALUE POINTS'!M$13,'VALUE POINTS'!K$13))</f>
        <v>2</v>
      </c>
      <c r="BV3200" s="278"/>
    </row>
    <row r="3201" spans="1:74" ht="21.75" hidden="1" customHeight="1" x14ac:dyDescent="0.35">
      <c r="A3201" s="95"/>
      <c r="B3201" s="570" t="str">
        <f>IF(ROSTER!B$12="","",ROSTER!B$12)</f>
        <v/>
      </c>
      <c r="C3201" s="572" t="str">
        <f>IF(ROSTER!C$12="","",ROSTER!C$12)</f>
        <v/>
      </c>
      <c r="D3201" s="573"/>
      <c r="E3201" s="574"/>
      <c r="F3201" s="576">
        <f>IF(E3201="y",1,IF(E3201="S",1,0))</f>
        <v>0</v>
      </c>
      <c r="G3201" s="582">
        <f>IF(E3201="S",1,0)</f>
        <v>0</v>
      </c>
      <c r="H3201" s="578"/>
      <c r="I3201" s="543"/>
      <c r="J3201" s="542"/>
      <c r="K3201" s="580"/>
      <c r="L3201" s="584"/>
      <c r="M3201" s="585"/>
      <c r="N3201" s="588">
        <f>L3201+J3201</f>
        <v>0</v>
      </c>
      <c r="O3201" s="589"/>
      <c r="P3201" s="542"/>
      <c r="Q3201" s="580"/>
      <c r="R3201" s="584"/>
      <c r="S3201" s="585"/>
      <c r="T3201" s="588">
        <f>R3201-P3201</f>
        <v>0</v>
      </c>
      <c r="U3201" s="589"/>
      <c r="V3201" s="310"/>
      <c r="W3201" s="310"/>
      <c r="X3201" s="578"/>
      <c r="Y3201" s="543"/>
      <c r="Z3201" s="542"/>
      <c r="AA3201" s="543"/>
      <c r="AB3201" s="542"/>
      <c r="AC3201" s="543"/>
      <c r="AD3201" s="542"/>
      <c r="AE3201" s="580"/>
      <c r="AF3201" s="584"/>
      <c r="AG3201" s="585"/>
      <c r="AH3201" s="595">
        <f>IF(AD3201=0,0,(AF3201/AD3201)*100)</f>
        <v>0</v>
      </c>
      <c r="AI3201" s="596"/>
      <c r="AJ3201" s="542"/>
      <c r="AK3201" s="580"/>
      <c r="AL3201" s="584"/>
      <c r="AM3201" s="585"/>
      <c r="AN3201" s="595">
        <f>IF(AJ3201=0,0,(AL3201/AJ3201)*100)</f>
        <v>0</v>
      </c>
      <c r="AO3201" s="596"/>
      <c r="AP3201" s="542"/>
      <c r="AQ3201" s="580"/>
      <c r="AR3201" s="584"/>
      <c r="AS3201" s="585"/>
      <c r="AT3201" s="595">
        <f>IF(AP3201=0,0,(AR3201/AP3201)*100)</f>
        <v>0</v>
      </c>
      <c r="AU3201" s="596"/>
      <c r="AV3201" s="599">
        <f>AD3201+AJ3201+AP3201</f>
        <v>0</v>
      </c>
      <c r="AW3201" s="600"/>
      <c r="AX3201" s="630">
        <f>AF3201+AL3201+AR3201</f>
        <v>0</v>
      </c>
      <c r="AY3201" s="631"/>
      <c r="AZ3201" s="595">
        <f>IF(AV3201=0,0,(AX3201/AV3201)*100)</f>
        <v>0</v>
      </c>
      <c r="BA3201" s="596"/>
      <c r="BB3201" s="542"/>
      <c r="BC3201" s="580"/>
      <c r="BD3201" s="584"/>
      <c r="BE3201" s="585"/>
      <c r="BF3201" s="595">
        <f>IF(BB3201=0,0,(BD3201/BB3201)*100)</f>
        <v>0</v>
      </c>
      <c r="BG3201" s="596"/>
      <c r="BH3201" s="599">
        <f>AV3201+BB3201</f>
        <v>0</v>
      </c>
      <c r="BI3201" s="600"/>
      <c r="BJ3201" s="630">
        <f>AX3201+BD3201</f>
        <v>0</v>
      </c>
      <c r="BK3201" s="631"/>
      <c r="BL3201" s="595">
        <f>IF(BH3201=0,0,(BJ3201/BH3201)*100)</f>
        <v>0</v>
      </c>
      <c r="BM3201" s="596"/>
      <c r="BN3201" s="656">
        <f>(AF3201*2)+(AL3201*2)+(AR3201*3)+BD3201</f>
        <v>0</v>
      </c>
      <c r="BO3201" s="657"/>
      <c r="BP3201" s="658"/>
      <c r="BQ3201" s="676">
        <f t="shared" ref="BQ3201" si="2950">IF(BS3201=0,0,50*BR3201/BS3201)</f>
        <v>0</v>
      </c>
      <c r="BR3201" s="662">
        <f>(BN3201*BU$11)+(N3201*BU$12)+(Z3201*BU$13)+(R3201*BU$14)+(X3201*BU$15)+(AB3201*BU$16)</f>
        <v>0</v>
      </c>
      <c r="BS3201" s="662">
        <f>((BB3201-BD3201)*BU$18)+((AV3201-AX3201)*BU$17)+(H3201*BU$19)+(P3201*BU$20)</f>
        <v>0</v>
      </c>
      <c r="BT3201" s="19" t="s">
        <v>79</v>
      </c>
      <c r="BU3201" s="277">
        <f>IF(BQ3192="B",'VALUE POINTS'!L$14,IF('GAME STATS'!BQ3192="C",'VALUE POINTS'!M$14,'VALUE POINTS'!K$14))</f>
        <v>2</v>
      </c>
      <c r="BV3201" s="278"/>
    </row>
    <row r="3202" spans="1:74" ht="21.75" hidden="1" customHeight="1" x14ac:dyDescent="0.35">
      <c r="A3202" s="95"/>
      <c r="B3202" s="571"/>
      <c r="C3202" s="642" t="str">
        <f>IF(ROSTER!D$12="","",ROSTER!D$12)</f>
        <v/>
      </c>
      <c r="D3202" s="643"/>
      <c r="E3202" s="575"/>
      <c r="F3202" s="577"/>
      <c r="G3202" s="583"/>
      <c r="H3202" s="579"/>
      <c r="I3202" s="545"/>
      <c r="J3202" s="544"/>
      <c r="K3202" s="581"/>
      <c r="L3202" s="586"/>
      <c r="M3202" s="587"/>
      <c r="N3202" s="592" t="s">
        <v>16</v>
      </c>
      <c r="O3202" s="603"/>
      <c r="P3202" s="544"/>
      <c r="Q3202" s="581"/>
      <c r="R3202" s="586"/>
      <c r="S3202" s="587"/>
      <c r="T3202" s="592" t="s">
        <v>16</v>
      </c>
      <c r="U3202" s="603"/>
      <c r="V3202" s="311"/>
      <c r="W3202" s="311"/>
      <c r="X3202" s="579"/>
      <c r="Y3202" s="545"/>
      <c r="Z3202" s="544"/>
      <c r="AA3202" s="545"/>
      <c r="AB3202" s="544"/>
      <c r="AC3202" s="545"/>
      <c r="AD3202" s="544"/>
      <c r="AE3202" s="581"/>
      <c r="AF3202" s="586"/>
      <c r="AG3202" s="587"/>
      <c r="AH3202" s="626"/>
      <c r="AI3202" s="627"/>
      <c r="AJ3202" s="544"/>
      <c r="AK3202" s="581"/>
      <c r="AL3202" s="586"/>
      <c r="AM3202" s="587"/>
      <c r="AN3202" s="626"/>
      <c r="AO3202" s="627"/>
      <c r="AP3202" s="544"/>
      <c r="AQ3202" s="581"/>
      <c r="AR3202" s="586"/>
      <c r="AS3202" s="587"/>
      <c r="AT3202" s="626"/>
      <c r="AU3202" s="627"/>
      <c r="AV3202" s="628"/>
      <c r="AW3202" s="629"/>
      <c r="AX3202" s="632"/>
      <c r="AY3202" s="633"/>
      <c r="AZ3202" s="626"/>
      <c r="BA3202" s="627"/>
      <c r="BB3202" s="544"/>
      <c r="BC3202" s="581"/>
      <c r="BD3202" s="586"/>
      <c r="BE3202" s="587"/>
      <c r="BF3202" s="626"/>
      <c r="BG3202" s="627"/>
      <c r="BH3202" s="628"/>
      <c r="BI3202" s="629"/>
      <c r="BJ3202" s="632"/>
      <c r="BK3202" s="633"/>
      <c r="BL3202" s="626"/>
      <c r="BM3202" s="627"/>
      <c r="BN3202" s="678"/>
      <c r="BO3202" s="679"/>
      <c r="BP3202" s="680"/>
      <c r="BQ3202" s="677"/>
      <c r="BR3202" s="663"/>
      <c r="BS3202" s="663"/>
      <c r="BT3202" s="19" t="s">
        <v>80</v>
      </c>
      <c r="BU3202" s="277">
        <f>IF(BQ3192="B",'VALUE POINTS'!L$15,IF('GAME STATS'!BQ3192="C",'VALUE POINTS'!M$15,'VALUE POINTS'!K$15))</f>
        <v>2</v>
      </c>
      <c r="BV3202" s="278"/>
    </row>
    <row r="3203" spans="1:74" ht="21.75" hidden="1" customHeight="1" x14ac:dyDescent="0.35">
      <c r="A3203" s="95"/>
      <c r="B3203" s="570" t="str">
        <f>IF(ROSTER!B$14="","",ROSTER!B$14)</f>
        <v/>
      </c>
      <c r="C3203" s="572" t="str">
        <f>IF(ROSTER!C$14="","",ROSTER!C$14)</f>
        <v/>
      </c>
      <c r="D3203" s="573"/>
      <c r="E3203" s="574"/>
      <c r="F3203" s="576">
        <f>IF(E3203="y",1,IF(E3203="S",1,0))</f>
        <v>0</v>
      </c>
      <c r="G3203" s="582">
        <f>IF(E3203="S",1,0)</f>
        <v>0</v>
      </c>
      <c r="H3203" s="578"/>
      <c r="I3203" s="543"/>
      <c r="J3203" s="542"/>
      <c r="K3203" s="580"/>
      <c r="L3203" s="584"/>
      <c r="M3203" s="585"/>
      <c r="N3203" s="588">
        <f>L3203+J3203</f>
        <v>0</v>
      </c>
      <c r="O3203" s="589"/>
      <c r="P3203" s="542"/>
      <c r="Q3203" s="580"/>
      <c r="R3203" s="584"/>
      <c r="S3203" s="585"/>
      <c r="T3203" s="588">
        <f>R3203-P3203</f>
        <v>0</v>
      </c>
      <c r="U3203" s="589"/>
      <c r="V3203" s="310"/>
      <c r="W3203" s="310"/>
      <c r="X3203" s="578"/>
      <c r="Y3203" s="543"/>
      <c r="Z3203" s="542"/>
      <c r="AA3203" s="543"/>
      <c r="AB3203" s="542"/>
      <c r="AC3203" s="543"/>
      <c r="AD3203" s="542"/>
      <c r="AE3203" s="580"/>
      <c r="AF3203" s="584"/>
      <c r="AG3203" s="585"/>
      <c r="AH3203" s="595">
        <f>IF(AD3203=0,0,(AF3203/AD3203)*100)</f>
        <v>0</v>
      </c>
      <c r="AI3203" s="596"/>
      <c r="AJ3203" s="542"/>
      <c r="AK3203" s="580"/>
      <c r="AL3203" s="584"/>
      <c r="AM3203" s="585"/>
      <c r="AN3203" s="595">
        <f>IF(AJ3203=0,0,(AL3203/AJ3203)*100)</f>
        <v>0</v>
      </c>
      <c r="AO3203" s="596"/>
      <c r="AP3203" s="542"/>
      <c r="AQ3203" s="580"/>
      <c r="AR3203" s="584"/>
      <c r="AS3203" s="585"/>
      <c r="AT3203" s="595">
        <f>IF(AP3203=0,0,(AR3203/AP3203)*100)</f>
        <v>0</v>
      </c>
      <c r="AU3203" s="596"/>
      <c r="AV3203" s="599">
        <f>AD3203+AJ3203+AP3203</f>
        <v>0</v>
      </c>
      <c r="AW3203" s="600"/>
      <c r="AX3203" s="630">
        <f>AF3203+AL3203+AR3203</f>
        <v>0</v>
      </c>
      <c r="AY3203" s="631"/>
      <c r="AZ3203" s="595">
        <f>IF(AV3203=0,0,(AX3203/AV3203)*100)</f>
        <v>0</v>
      </c>
      <c r="BA3203" s="596"/>
      <c r="BB3203" s="542"/>
      <c r="BC3203" s="580"/>
      <c r="BD3203" s="584"/>
      <c r="BE3203" s="585"/>
      <c r="BF3203" s="595">
        <f>IF(BB3203=0,0,(BD3203/BB3203)*100)</f>
        <v>0</v>
      </c>
      <c r="BG3203" s="596"/>
      <c r="BH3203" s="599">
        <f>AV3203+BB3203</f>
        <v>0</v>
      </c>
      <c r="BI3203" s="600"/>
      <c r="BJ3203" s="630">
        <f>AX3203+BD3203</f>
        <v>0</v>
      </c>
      <c r="BK3203" s="631"/>
      <c r="BL3203" s="595">
        <f>IF(BH3203=0,0,(BJ3203/BH3203)*100)</f>
        <v>0</v>
      </c>
      <c r="BM3203" s="596"/>
      <c r="BN3203" s="656">
        <f>(AF3203*2)+(AL3203*2)+(AR3203*3)+BD3203</f>
        <v>0</v>
      </c>
      <c r="BO3203" s="657"/>
      <c r="BP3203" s="658"/>
      <c r="BQ3203" s="676">
        <f t="shared" ref="BQ3203" si="2951">IF(BS3203=0,0,50*BR3203/BS3203)</f>
        <v>0</v>
      </c>
      <c r="BR3203" s="662">
        <f>(BN3203*BU$11)+(N3203*BU$12)+(Z3203*BU$13)+(R3203*BU$14)+(X3203*BU$15)+(AB3203*BU$16)</f>
        <v>0</v>
      </c>
      <c r="BS3203" s="662">
        <f>((BB3203-BD3203)*BU$18)+((AV3203-AX3203)*BU$17)+(H3203*BU$19)+(P3203*BU$20)</f>
        <v>0</v>
      </c>
      <c r="BT3203" s="19" t="s">
        <v>81</v>
      </c>
      <c r="BU3203" s="277">
        <f>IF(BQ3192="B",'VALUE POINTS'!L$16,IF('GAME STATS'!BQ3192="C",'VALUE POINTS'!M$16,'VALUE POINTS'!K$16))</f>
        <v>2</v>
      </c>
      <c r="BV3203" s="278"/>
    </row>
    <row r="3204" spans="1:74" ht="21.75" hidden="1" customHeight="1" x14ac:dyDescent="0.35">
      <c r="A3204" s="95"/>
      <c r="B3204" s="571"/>
      <c r="C3204" s="642" t="str">
        <f>IF(ROSTER!D$14="","",ROSTER!D$14)</f>
        <v/>
      </c>
      <c r="D3204" s="643"/>
      <c r="E3204" s="575"/>
      <c r="F3204" s="577"/>
      <c r="G3204" s="583"/>
      <c r="H3204" s="579"/>
      <c r="I3204" s="545"/>
      <c r="J3204" s="544"/>
      <c r="K3204" s="581"/>
      <c r="L3204" s="586"/>
      <c r="M3204" s="587"/>
      <c r="N3204" s="592" t="s">
        <v>16</v>
      </c>
      <c r="O3204" s="603"/>
      <c r="P3204" s="544"/>
      <c r="Q3204" s="581"/>
      <c r="R3204" s="586"/>
      <c r="S3204" s="587"/>
      <c r="T3204" s="592" t="s">
        <v>16</v>
      </c>
      <c r="U3204" s="603"/>
      <c r="V3204" s="311"/>
      <c r="W3204" s="311"/>
      <c r="X3204" s="579"/>
      <c r="Y3204" s="545"/>
      <c r="Z3204" s="544"/>
      <c r="AA3204" s="545"/>
      <c r="AB3204" s="544"/>
      <c r="AC3204" s="545"/>
      <c r="AD3204" s="544"/>
      <c r="AE3204" s="581"/>
      <c r="AF3204" s="586"/>
      <c r="AG3204" s="587"/>
      <c r="AH3204" s="626"/>
      <c r="AI3204" s="627"/>
      <c r="AJ3204" s="544"/>
      <c r="AK3204" s="581"/>
      <c r="AL3204" s="586"/>
      <c r="AM3204" s="587"/>
      <c r="AN3204" s="626"/>
      <c r="AO3204" s="627"/>
      <c r="AP3204" s="544"/>
      <c r="AQ3204" s="581"/>
      <c r="AR3204" s="586"/>
      <c r="AS3204" s="587"/>
      <c r="AT3204" s="626"/>
      <c r="AU3204" s="627"/>
      <c r="AV3204" s="628"/>
      <c r="AW3204" s="629"/>
      <c r="AX3204" s="632"/>
      <c r="AY3204" s="633"/>
      <c r="AZ3204" s="626"/>
      <c r="BA3204" s="627"/>
      <c r="BB3204" s="544"/>
      <c r="BC3204" s="581"/>
      <c r="BD3204" s="586"/>
      <c r="BE3204" s="587"/>
      <c r="BF3204" s="626"/>
      <c r="BG3204" s="627"/>
      <c r="BH3204" s="628"/>
      <c r="BI3204" s="629"/>
      <c r="BJ3204" s="632"/>
      <c r="BK3204" s="633"/>
      <c r="BL3204" s="626"/>
      <c r="BM3204" s="627"/>
      <c r="BN3204" s="678"/>
      <c r="BO3204" s="679"/>
      <c r="BP3204" s="680"/>
      <c r="BQ3204" s="677"/>
      <c r="BR3204" s="663"/>
      <c r="BS3204" s="663"/>
      <c r="BT3204" s="19" t="s">
        <v>82</v>
      </c>
      <c r="BU3204" s="277">
        <f>IF(BQ3192="B",'VALUE POINTS'!L$17,IF('GAME STATS'!BQ3192="C",'VALUE POINTS'!M$17,'VALUE POINTS'!K$17))</f>
        <v>1</v>
      </c>
      <c r="BV3204" s="278"/>
    </row>
    <row r="3205" spans="1:74" ht="21.75" hidden="1" customHeight="1" x14ac:dyDescent="0.35">
      <c r="A3205" s="95"/>
      <c r="B3205" s="570" t="str">
        <f>IF(ROSTER!B$16="","",ROSTER!B$16)</f>
        <v/>
      </c>
      <c r="C3205" s="572" t="str">
        <f>IF(ROSTER!C$16="","",ROSTER!C$16)</f>
        <v/>
      </c>
      <c r="D3205" s="573"/>
      <c r="E3205" s="574"/>
      <c r="F3205" s="576">
        <f>IF(E3205="y",1,IF(E3205="S",1,0))</f>
        <v>0</v>
      </c>
      <c r="G3205" s="582">
        <f>IF(E3205="S",1,0)</f>
        <v>0</v>
      </c>
      <c r="H3205" s="578"/>
      <c r="I3205" s="543"/>
      <c r="J3205" s="542"/>
      <c r="K3205" s="580"/>
      <c r="L3205" s="584"/>
      <c r="M3205" s="585"/>
      <c r="N3205" s="588">
        <f>L3205+J3205</f>
        <v>0</v>
      </c>
      <c r="O3205" s="589"/>
      <c r="P3205" s="542"/>
      <c r="Q3205" s="580"/>
      <c r="R3205" s="584"/>
      <c r="S3205" s="585"/>
      <c r="T3205" s="588">
        <f>R3205-P3205</f>
        <v>0</v>
      </c>
      <c r="U3205" s="589"/>
      <c r="V3205" s="310"/>
      <c r="W3205" s="310"/>
      <c r="X3205" s="578"/>
      <c r="Y3205" s="543"/>
      <c r="Z3205" s="542"/>
      <c r="AA3205" s="543"/>
      <c r="AB3205" s="542"/>
      <c r="AC3205" s="543"/>
      <c r="AD3205" s="542"/>
      <c r="AE3205" s="580"/>
      <c r="AF3205" s="584"/>
      <c r="AG3205" s="585"/>
      <c r="AH3205" s="595">
        <f>IF(AD3205=0,0,(AF3205/AD3205)*100)</f>
        <v>0</v>
      </c>
      <c r="AI3205" s="596"/>
      <c r="AJ3205" s="542"/>
      <c r="AK3205" s="580"/>
      <c r="AL3205" s="584"/>
      <c r="AM3205" s="585"/>
      <c r="AN3205" s="595">
        <f>IF(AJ3205=0,0,(AL3205/AJ3205)*100)</f>
        <v>0</v>
      </c>
      <c r="AO3205" s="596"/>
      <c r="AP3205" s="542"/>
      <c r="AQ3205" s="580"/>
      <c r="AR3205" s="584"/>
      <c r="AS3205" s="585"/>
      <c r="AT3205" s="595">
        <f>IF(AP3205=0,0,(AR3205/AP3205)*100)</f>
        <v>0</v>
      </c>
      <c r="AU3205" s="596"/>
      <c r="AV3205" s="599">
        <f>AD3205+AJ3205+AP3205</f>
        <v>0</v>
      </c>
      <c r="AW3205" s="600"/>
      <c r="AX3205" s="630">
        <f>AF3205+AL3205+AR3205</f>
        <v>0</v>
      </c>
      <c r="AY3205" s="631"/>
      <c r="AZ3205" s="595">
        <f>IF(AV3205=0,0,(AX3205/AV3205)*100)</f>
        <v>0</v>
      </c>
      <c r="BA3205" s="596"/>
      <c r="BB3205" s="542"/>
      <c r="BC3205" s="580"/>
      <c r="BD3205" s="584"/>
      <c r="BE3205" s="585"/>
      <c r="BF3205" s="595">
        <f>IF(BB3205=0,0,(BD3205/BB3205)*100)</f>
        <v>0</v>
      </c>
      <c r="BG3205" s="596"/>
      <c r="BH3205" s="599">
        <f>AV3205+BB3205</f>
        <v>0</v>
      </c>
      <c r="BI3205" s="600"/>
      <c r="BJ3205" s="630">
        <f>AX3205+BD3205</f>
        <v>0</v>
      </c>
      <c r="BK3205" s="631"/>
      <c r="BL3205" s="595">
        <f>IF(BH3205=0,0,(BJ3205/BH3205)*100)</f>
        <v>0</v>
      </c>
      <c r="BM3205" s="596"/>
      <c r="BN3205" s="656">
        <f>(AF3205*2)+(AL3205*2)+(AR3205*3)+BD3205</f>
        <v>0</v>
      </c>
      <c r="BO3205" s="657"/>
      <c r="BP3205" s="658"/>
      <c r="BQ3205" s="676">
        <f t="shared" ref="BQ3205" si="2952">IF(BS3205=0,0,50*BR3205/BS3205)</f>
        <v>0</v>
      </c>
      <c r="BR3205" s="662">
        <f>(BN3205*BU$11)+(N3205*BU$12)+(Z3205*BU$13)+(R3205*BU$14)+(X3205*BU$15)+(AB3205*BU$16)</f>
        <v>0</v>
      </c>
      <c r="BS3205" s="662">
        <f>((BB3205-BD3205)*BU$18)+((AV3205-AX3205)*BU$17)+(H3205*BU$19)+(P3205*BU$20)</f>
        <v>0</v>
      </c>
      <c r="BT3205" s="19" t="s">
        <v>83</v>
      </c>
      <c r="BU3205" s="277">
        <f>IF(BQ3192="B",'VALUE POINTS'!L$18,IF('GAME STATS'!BQ3192="C",'VALUE POINTS'!M$18,'VALUE POINTS'!K$18))</f>
        <v>2</v>
      </c>
      <c r="BV3205" s="278"/>
    </row>
    <row r="3206" spans="1:74" ht="21.75" hidden="1" customHeight="1" x14ac:dyDescent="0.35">
      <c r="A3206" s="95"/>
      <c r="B3206" s="571"/>
      <c r="C3206" s="642" t="str">
        <f>IF(ROSTER!D$16="","",ROSTER!D$16)</f>
        <v/>
      </c>
      <c r="D3206" s="643"/>
      <c r="E3206" s="575"/>
      <c r="F3206" s="577"/>
      <c r="G3206" s="583"/>
      <c r="H3206" s="579"/>
      <c r="I3206" s="545"/>
      <c r="J3206" s="544"/>
      <c r="K3206" s="581"/>
      <c r="L3206" s="586"/>
      <c r="M3206" s="587"/>
      <c r="N3206" s="592" t="s">
        <v>16</v>
      </c>
      <c r="O3206" s="603"/>
      <c r="P3206" s="544"/>
      <c r="Q3206" s="581"/>
      <c r="R3206" s="586"/>
      <c r="S3206" s="587"/>
      <c r="T3206" s="592" t="s">
        <v>16</v>
      </c>
      <c r="U3206" s="603"/>
      <c r="V3206" s="311"/>
      <c r="W3206" s="311"/>
      <c r="X3206" s="579"/>
      <c r="Y3206" s="545"/>
      <c r="Z3206" s="544"/>
      <c r="AA3206" s="545"/>
      <c r="AB3206" s="544"/>
      <c r="AC3206" s="545"/>
      <c r="AD3206" s="544"/>
      <c r="AE3206" s="581"/>
      <c r="AF3206" s="586"/>
      <c r="AG3206" s="587"/>
      <c r="AH3206" s="626"/>
      <c r="AI3206" s="627"/>
      <c r="AJ3206" s="544"/>
      <c r="AK3206" s="581"/>
      <c r="AL3206" s="586"/>
      <c r="AM3206" s="587"/>
      <c r="AN3206" s="626"/>
      <c r="AO3206" s="627"/>
      <c r="AP3206" s="544"/>
      <c r="AQ3206" s="581"/>
      <c r="AR3206" s="586"/>
      <c r="AS3206" s="587"/>
      <c r="AT3206" s="626"/>
      <c r="AU3206" s="627"/>
      <c r="AV3206" s="628"/>
      <c r="AW3206" s="629"/>
      <c r="AX3206" s="632"/>
      <c r="AY3206" s="633"/>
      <c r="AZ3206" s="626"/>
      <c r="BA3206" s="627"/>
      <c r="BB3206" s="544"/>
      <c r="BC3206" s="581"/>
      <c r="BD3206" s="586"/>
      <c r="BE3206" s="587"/>
      <c r="BF3206" s="626"/>
      <c r="BG3206" s="627"/>
      <c r="BH3206" s="628"/>
      <c r="BI3206" s="629"/>
      <c r="BJ3206" s="632"/>
      <c r="BK3206" s="633"/>
      <c r="BL3206" s="626"/>
      <c r="BM3206" s="627"/>
      <c r="BN3206" s="678"/>
      <c r="BO3206" s="679"/>
      <c r="BP3206" s="680"/>
      <c r="BQ3206" s="677"/>
      <c r="BR3206" s="663"/>
      <c r="BS3206" s="663"/>
      <c r="BT3206" s="19" t="s">
        <v>84</v>
      </c>
      <c r="BU3206" s="277">
        <f>IF(BQ3192="B",'VALUE POINTS'!L$19,IF('GAME STATS'!BQ3192="C",'VALUE POINTS'!M$19,'VALUE POINTS'!K$19))</f>
        <v>2</v>
      </c>
      <c r="BV3206" s="278"/>
    </row>
    <row r="3207" spans="1:74" ht="21.75" hidden="1" customHeight="1" x14ac:dyDescent="0.25">
      <c r="A3207" s="95"/>
      <c r="B3207" s="570" t="str">
        <f>IF(ROSTER!B$18="","",ROSTER!B$18)</f>
        <v/>
      </c>
      <c r="C3207" s="572" t="str">
        <f>IF(ROSTER!C$18="","",ROSTER!C$18)</f>
        <v/>
      </c>
      <c r="D3207" s="573"/>
      <c r="E3207" s="574"/>
      <c r="F3207" s="576">
        <f>IF(E3207="y",1,IF(E3207="S",1,0))</f>
        <v>0</v>
      </c>
      <c r="G3207" s="582">
        <f>IF(E3207="S",1,0)</f>
        <v>0</v>
      </c>
      <c r="H3207" s="578"/>
      <c r="I3207" s="543"/>
      <c r="J3207" s="542"/>
      <c r="K3207" s="580"/>
      <c r="L3207" s="584"/>
      <c r="M3207" s="585"/>
      <c r="N3207" s="588">
        <f>L3207+J3207</f>
        <v>0</v>
      </c>
      <c r="O3207" s="589"/>
      <c r="P3207" s="542"/>
      <c r="Q3207" s="580"/>
      <c r="R3207" s="584"/>
      <c r="S3207" s="585"/>
      <c r="T3207" s="588">
        <f>R3207-P3207</f>
        <v>0</v>
      </c>
      <c r="U3207" s="589"/>
      <c r="V3207" s="310"/>
      <c r="W3207" s="310"/>
      <c r="X3207" s="578"/>
      <c r="Y3207" s="543"/>
      <c r="Z3207" s="542"/>
      <c r="AA3207" s="543"/>
      <c r="AB3207" s="542"/>
      <c r="AC3207" s="543"/>
      <c r="AD3207" s="542"/>
      <c r="AE3207" s="580"/>
      <c r="AF3207" s="584"/>
      <c r="AG3207" s="585"/>
      <c r="AH3207" s="595">
        <f>IF(AD3207=0,0,(AF3207/AD3207)*100)</f>
        <v>0</v>
      </c>
      <c r="AI3207" s="596"/>
      <c r="AJ3207" s="542"/>
      <c r="AK3207" s="580"/>
      <c r="AL3207" s="584"/>
      <c r="AM3207" s="585"/>
      <c r="AN3207" s="595">
        <f>IF(AJ3207=0,0,(AL3207/AJ3207)*100)</f>
        <v>0</v>
      </c>
      <c r="AO3207" s="596"/>
      <c r="AP3207" s="542"/>
      <c r="AQ3207" s="580"/>
      <c r="AR3207" s="584"/>
      <c r="AS3207" s="585"/>
      <c r="AT3207" s="595">
        <f>IF(AP3207=0,0,(AR3207/AP3207)*100)</f>
        <v>0</v>
      </c>
      <c r="AU3207" s="596"/>
      <c r="AV3207" s="599">
        <f>AD3207+AJ3207+AP3207</f>
        <v>0</v>
      </c>
      <c r="AW3207" s="600"/>
      <c r="AX3207" s="630">
        <f>AF3207+AL3207+AR3207</f>
        <v>0</v>
      </c>
      <c r="AY3207" s="631"/>
      <c r="AZ3207" s="595">
        <f>IF(AV3207=0,0,(AX3207/AV3207)*100)</f>
        <v>0</v>
      </c>
      <c r="BA3207" s="596"/>
      <c r="BB3207" s="542"/>
      <c r="BC3207" s="580"/>
      <c r="BD3207" s="584"/>
      <c r="BE3207" s="585"/>
      <c r="BF3207" s="595">
        <f>IF(BB3207=0,0,(BD3207/BB3207)*100)</f>
        <v>0</v>
      </c>
      <c r="BG3207" s="596"/>
      <c r="BH3207" s="599">
        <f>AV3207+BB3207</f>
        <v>0</v>
      </c>
      <c r="BI3207" s="600"/>
      <c r="BJ3207" s="630">
        <f>AX3207+BD3207</f>
        <v>0</v>
      </c>
      <c r="BK3207" s="631"/>
      <c r="BL3207" s="595">
        <f>IF(BH3207=0,0,(BJ3207/BH3207)*100)</f>
        <v>0</v>
      </c>
      <c r="BM3207" s="596"/>
      <c r="BN3207" s="656">
        <f>(AF3207*2)+(AL3207*2)+(AR3207*3)+BD3207</f>
        <v>0</v>
      </c>
      <c r="BO3207" s="657"/>
      <c r="BP3207" s="658"/>
      <c r="BQ3207" s="676">
        <f t="shared" ref="BQ3207" si="2953">IF(BS3207=0,0,50*BR3207/BS3207)</f>
        <v>0</v>
      </c>
      <c r="BR3207" s="662">
        <f>(BN3207*BU$11)+(N3207*BU$12)+(Z3207*BU$13)+(R3207*BU$14)+(X3207*BU$15)+(AB3207*BU$16)</f>
        <v>0</v>
      </c>
      <c r="BS3207" s="662">
        <f>((BB3207-BD3207)*BU$18)+((AV3207-AX3207)*BU$17)+(H3207*BU$19)+(P3207*BU$20)</f>
        <v>0</v>
      </c>
      <c r="BT3207" s="15"/>
      <c r="BU3207" s="15"/>
      <c r="BV3207" s="278"/>
    </row>
    <row r="3208" spans="1:74" ht="21.75" hidden="1" customHeight="1" x14ac:dyDescent="0.25">
      <c r="A3208" s="95"/>
      <c r="B3208" s="571"/>
      <c r="C3208" s="642" t="str">
        <f>IF(ROSTER!D$18="","",ROSTER!D$18)</f>
        <v/>
      </c>
      <c r="D3208" s="643"/>
      <c r="E3208" s="575"/>
      <c r="F3208" s="577"/>
      <c r="G3208" s="583"/>
      <c r="H3208" s="579"/>
      <c r="I3208" s="545"/>
      <c r="J3208" s="544"/>
      <c r="K3208" s="581"/>
      <c r="L3208" s="586"/>
      <c r="M3208" s="587"/>
      <c r="N3208" s="592" t="s">
        <v>16</v>
      </c>
      <c r="O3208" s="603"/>
      <c r="P3208" s="544"/>
      <c r="Q3208" s="581"/>
      <c r="R3208" s="586"/>
      <c r="S3208" s="587"/>
      <c r="T3208" s="592" t="s">
        <v>16</v>
      </c>
      <c r="U3208" s="603"/>
      <c r="V3208" s="311"/>
      <c r="W3208" s="311"/>
      <c r="X3208" s="579"/>
      <c r="Y3208" s="545"/>
      <c r="Z3208" s="544"/>
      <c r="AA3208" s="545"/>
      <c r="AB3208" s="544"/>
      <c r="AC3208" s="545"/>
      <c r="AD3208" s="544"/>
      <c r="AE3208" s="581"/>
      <c r="AF3208" s="586"/>
      <c r="AG3208" s="587"/>
      <c r="AH3208" s="626"/>
      <c r="AI3208" s="627"/>
      <c r="AJ3208" s="544"/>
      <c r="AK3208" s="581"/>
      <c r="AL3208" s="586"/>
      <c r="AM3208" s="587"/>
      <c r="AN3208" s="626"/>
      <c r="AO3208" s="627"/>
      <c r="AP3208" s="544"/>
      <c r="AQ3208" s="581"/>
      <c r="AR3208" s="586"/>
      <c r="AS3208" s="587"/>
      <c r="AT3208" s="626"/>
      <c r="AU3208" s="627"/>
      <c r="AV3208" s="628"/>
      <c r="AW3208" s="629"/>
      <c r="AX3208" s="632"/>
      <c r="AY3208" s="633"/>
      <c r="AZ3208" s="626"/>
      <c r="BA3208" s="627"/>
      <c r="BB3208" s="544"/>
      <c r="BC3208" s="581"/>
      <c r="BD3208" s="586"/>
      <c r="BE3208" s="587"/>
      <c r="BF3208" s="626"/>
      <c r="BG3208" s="627"/>
      <c r="BH3208" s="628"/>
      <c r="BI3208" s="629"/>
      <c r="BJ3208" s="632"/>
      <c r="BK3208" s="633"/>
      <c r="BL3208" s="626"/>
      <c r="BM3208" s="627"/>
      <c r="BN3208" s="678"/>
      <c r="BO3208" s="679"/>
      <c r="BP3208" s="680"/>
      <c r="BQ3208" s="677"/>
      <c r="BR3208" s="663"/>
      <c r="BS3208" s="663"/>
      <c r="BT3208" s="15"/>
      <c r="BU3208" s="15"/>
      <c r="BV3208" s="95"/>
    </row>
    <row r="3209" spans="1:74" ht="21.75" hidden="1" customHeight="1" x14ac:dyDescent="0.25">
      <c r="A3209" s="95"/>
      <c r="B3209" s="570" t="str">
        <f>IF(ROSTER!B$20="","",ROSTER!B$20)</f>
        <v/>
      </c>
      <c r="C3209" s="572" t="str">
        <f>IF(ROSTER!C$20="","",ROSTER!C$20)</f>
        <v/>
      </c>
      <c r="D3209" s="573"/>
      <c r="E3209" s="574"/>
      <c r="F3209" s="576">
        <f>IF(E3209="y",1,IF(E3209="S",1,0))</f>
        <v>0</v>
      </c>
      <c r="G3209" s="582">
        <f>IF(E3209="S",1,0)</f>
        <v>0</v>
      </c>
      <c r="H3209" s="578"/>
      <c r="I3209" s="543"/>
      <c r="J3209" s="542"/>
      <c r="K3209" s="580"/>
      <c r="L3209" s="584"/>
      <c r="M3209" s="585"/>
      <c r="N3209" s="588">
        <f>L3209+J3209</f>
        <v>0</v>
      </c>
      <c r="O3209" s="589"/>
      <c r="P3209" s="542"/>
      <c r="Q3209" s="580"/>
      <c r="R3209" s="584"/>
      <c r="S3209" s="585"/>
      <c r="T3209" s="588">
        <f>R3209-P3209</f>
        <v>0</v>
      </c>
      <c r="U3209" s="589"/>
      <c r="V3209" s="310"/>
      <c r="W3209" s="310"/>
      <c r="X3209" s="578"/>
      <c r="Y3209" s="543"/>
      <c r="Z3209" s="542"/>
      <c r="AA3209" s="543"/>
      <c r="AB3209" s="542"/>
      <c r="AC3209" s="543"/>
      <c r="AD3209" s="542"/>
      <c r="AE3209" s="580"/>
      <c r="AF3209" s="584"/>
      <c r="AG3209" s="585"/>
      <c r="AH3209" s="595">
        <f>IF(AD3209=0,0,(AF3209/AD3209)*100)</f>
        <v>0</v>
      </c>
      <c r="AI3209" s="596"/>
      <c r="AJ3209" s="542"/>
      <c r="AK3209" s="580"/>
      <c r="AL3209" s="584"/>
      <c r="AM3209" s="585"/>
      <c r="AN3209" s="595">
        <f>IF(AJ3209=0,0,(AL3209/AJ3209)*100)</f>
        <v>0</v>
      </c>
      <c r="AO3209" s="596"/>
      <c r="AP3209" s="542"/>
      <c r="AQ3209" s="580"/>
      <c r="AR3209" s="584"/>
      <c r="AS3209" s="585"/>
      <c r="AT3209" s="595">
        <f>IF(AP3209=0,0,(AR3209/AP3209)*100)</f>
        <v>0</v>
      </c>
      <c r="AU3209" s="596"/>
      <c r="AV3209" s="599">
        <f>AD3209+AJ3209+AP3209</f>
        <v>0</v>
      </c>
      <c r="AW3209" s="600"/>
      <c r="AX3209" s="630">
        <f>AF3209+AL3209+AR3209</f>
        <v>0</v>
      </c>
      <c r="AY3209" s="631"/>
      <c r="AZ3209" s="595">
        <f>IF(AV3209=0,0,(AX3209/AV3209)*100)</f>
        <v>0</v>
      </c>
      <c r="BA3209" s="596"/>
      <c r="BB3209" s="542"/>
      <c r="BC3209" s="580"/>
      <c r="BD3209" s="584"/>
      <c r="BE3209" s="585"/>
      <c r="BF3209" s="595">
        <f>IF(BB3209=0,0,(BD3209/BB3209)*100)</f>
        <v>0</v>
      </c>
      <c r="BG3209" s="596"/>
      <c r="BH3209" s="599">
        <f>AV3209+BB3209</f>
        <v>0</v>
      </c>
      <c r="BI3209" s="600"/>
      <c r="BJ3209" s="630">
        <f>AX3209+BD3209</f>
        <v>0</v>
      </c>
      <c r="BK3209" s="631"/>
      <c r="BL3209" s="595">
        <f>IF(BH3209=0,0,(BJ3209/BH3209)*100)</f>
        <v>0</v>
      </c>
      <c r="BM3209" s="596"/>
      <c r="BN3209" s="656">
        <f>(AF3209*2)+(AL3209*2)+(AR3209*3)+BD3209</f>
        <v>0</v>
      </c>
      <c r="BO3209" s="657"/>
      <c r="BP3209" s="658"/>
      <c r="BQ3209" s="676">
        <f t="shared" ref="BQ3209" si="2954">IF(BS3209=0,0,50*BR3209/BS3209)</f>
        <v>0</v>
      </c>
      <c r="BR3209" s="662">
        <f>(BN3209*BU$11)+(N3209*BU$12)+(Z3209*BU$13)+(R3209*BU$14)+(X3209*BU$15)+(AB3209*BU$16)</f>
        <v>0</v>
      </c>
      <c r="BS3209" s="662">
        <f>((BB3209-BD3209)*BU$18)+((AV3209-AX3209)*BU$17)+(H3209*BU$19)+(P3209*BU$20)</f>
        <v>0</v>
      </c>
      <c r="BT3209" s="15"/>
      <c r="BU3209" s="15"/>
      <c r="BV3209" s="95"/>
    </row>
    <row r="3210" spans="1:74" ht="21.75" hidden="1" customHeight="1" x14ac:dyDescent="0.25">
      <c r="A3210" s="95"/>
      <c r="B3210" s="571"/>
      <c r="C3210" s="642" t="str">
        <f>IF(ROSTER!D$20="","",ROSTER!D$20)</f>
        <v/>
      </c>
      <c r="D3210" s="643"/>
      <c r="E3210" s="575"/>
      <c r="F3210" s="577"/>
      <c r="G3210" s="583"/>
      <c r="H3210" s="579"/>
      <c r="I3210" s="545"/>
      <c r="J3210" s="544"/>
      <c r="K3210" s="581"/>
      <c r="L3210" s="586"/>
      <c r="M3210" s="587"/>
      <c r="N3210" s="592" t="s">
        <v>16</v>
      </c>
      <c r="O3210" s="603"/>
      <c r="P3210" s="544"/>
      <c r="Q3210" s="581"/>
      <c r="R3210" s="586"/>
      <c r="S3210" s="587"/>
      <c r="T3210" s="592" t="s">
        <v>16</v>
      </c>
      <c r="U3210" s="603"/>
      <c r="V3210" s="311"/>
      <c r="W3210" s="311"/>
      <c r="X3210" s="579"/>
      <c r="Y3210" s="545"/>
      <c r="Z3210" s="544"/>
      <c r="AA3210" s="545"/>
      <c r="AB3210" s="544"/>
      <c r="AC3210" s="545"/>
      <c r="AD3210" s="544"/>
      <c r="AE3210" s="581"/>
      <c r="AF3210" s="586"/>
      <c r="AG3210" s="587"/>
      <c r="AH3210" s="626"/>
      <c r="AI3210" s="627"/>
      <c r="AJ3210" s="544"/>
      <c r="AK3210" s="581"/>
      <c r="AL3210" s="586"/>
      <c r="AM3210" s="587"/>
      <c r="AN3210" s="626"/>
      <c r="AO3210" s="627"/>
      <c r="AP3210" s="544"/>
      <c r="AQ3210" s="581"/>
      <c r="AR3210" s="586"/>
      <c r="AS3210" s="587"/>
      <c r="AT3210" s="626"/>
      <c r="AU3210" s="627"/>
      <c r="AV3210" s="628"/>
      <c r="AW3210" s="629"/>
      <c r="AX3210" s="632"/>
      <c r="AY3210" s="633"/>
      <c r="AZ3210" s="626"/>
      <c r="BA3210" s="627"/>
      <c r="BB3210" s="544"/>
      <c r="BC3210" s="581"/>
      <c r="BD3210" s="586"/>
      <c r="BE3210" s="587"/>
      <c r="BF3210" s="626"/>
      <c r="BG3210" s="627"/>
      <c r="BH3210" s="628"/>
      <c r="BI3210" s="629"/>
      <c r="BJ3210" s="632"/>
      <c r="BK3210" s="633"/>
      <c r="BL3210" s="626"/>
      <c r="BM3210" s="627"/>
      <c r="BN3210" s="678"/>
      <c r="BO3210" s="679"/>
      <c r="BP3210" s="680"/>
      <c r="BQ3210" s="677"/>
      <c r="BR3210" s="663"/>
      <c r="BS3210" s="663"/>
      <c r="BT3210" s="15"/>
      <c r="BU3210" s="15"/>
      <c r="BV3210" s="95"/>
    </row>
    <row r="3211" spans="1:74" ht="21.75" hidden="1" customHeight="1" x14ac:dyDescent="0.25">
      <c r="A3211" s="95"/>
      <c r="B3211" s="570" t="str">
        <f>IF(ROSTER!B$22="","",ROSTER!B$22)</f>
        <v/>
      </c>
      <c r="C3211" s="572" t="str">
        <f>IF(ROSTER!C$22="","",ROSTER!C$22)</f>
        <v/>
      </c>
      <c r="D3211" s="573"/>
      <c r="E3211" s="574"/>
      <c r="F3211" s="576">
        <f>IF(E3211="y",1,IF(E3211="S",1,0))</f>
        <v>0</v>
      </c>
      <c r="G3211" s="582">
        <f>IF(E3211="S",1,0)</f>
        <v>0</v>
      </c>
      <c r="H3211" s="578"/>
      <c r="I3211" s="543"/>
      <c r="J3211" s="542"/>
      <c r="K3211" s="580"/>
      <c r="L3211" s="584"/>
      <c r="M3211" s="585"/>
      <c r="N3211" s="588">
        <f>L3211+J3211</f>
        <v>0</v>
      </c>
      <c r="O3211" s="589"/>
      <c r="P3211" s="542"/>
      <c r="Q3211" s="580"/>
      <c r="R3211" s="584"/>
      <c r="S3211" s="585"/>
      <c r="T3211" s="588">
        <f>R3211-P3211</f>
        <v>0</v>
      </c>
      <c r="U3211" s="589"/>
      <c r="V3211" s="310"/>
      <c r="W3211" s="310"/>
      <c r="X3211" s="578"/>
      <c r="Y3211" s="543"/>
      <c r="Z3211" s="542"/>
      <c r="AA3211" s="543"/>
      <c r="AB3211" s="542"/>
      <c r="AC3211" s="543"/>
      <c r="AD3211" s="542"/>
      <c r="AE3211" s="580"/>
      <c r="AF3211" s="584"/>
      <c r="AG3211" s="585"/>
      <c r="AH3211" s="595">
        <f>IF(AD3211=0,0,(AF3211/AD3211)*100)</f>
        <v>0</v>
      </c>
      <c r="AI3211" s="596"/>
      <c r="AJ3211" s="542"/>
      <c r="AK3211" s="580"/>
      <c r="AL3211" s="584"/>
      <c r="AM3211" s="585"/>
      <c r="AN3211" s="595">
        <f>IF(AJ3211=0,0,(AL3211/AJ3211)*100)</f>
        <v>0</v>
      </c>
      <c r="AO3211" s="596"/>
      <c r="AP3211" s="542"/>
      <c r="AQ3211" s="580"/>
      <c r="AR3211" s="584"/>
      <c r="AS3211" s="585"/>
      <c r="AT3211" s="595">
        <f>IF(AP3211=0,0,(AR3211/AP3211)*100)</f>
        <v>0</v>
      </c>
      <c r="AU3211" s="596"/>
      <c r="AV3211" s="599">
        <f>AD3211+AJ3211+AP3211</f>
        <v>0</v>
      </c>
      <c r="AW3211" s="600"/>
      <c r="AX3211" s="630">
        <f>AF3211+AL3211+AR3211</f>
        <v>0</v>
      </c>
      <c r="AY3211" s="631"/>
      <c r="AZ3211" s="595">
        <f>IF(AV3211=0,0,(AX3211/AV3211)*100)</f>
        <v>0</v>
      </c>
      <c r="BA3211" s="596"/>
      <c r="BB3211" s="542"/>
      <c r="BC3211" s="580"/>
      <c r="BD3211" s="584"/>
      <c r="BE3211" s="585"/>
      <c r="BF3211" s="595">
        <f>IF(BB3211=0,0,(BD3211/BB3211)*100)</f>
        <v>0</v>
      </c>
      <c r="BG3211" s="596"/>
      <c r="BH3211" s="599">
        <f>AV3211+BB3211</f>
        <v>0</v>
      </c>
      <c r="BI3211" s="600"/>
      <c r="BJ3211" s="630">
        <f>AX3211+BD3211</f>
        <v>0</v>
      </c>
      <c r="BK3211" s="631"/>
      <c r="BL3211" s="595">
        <f>IF(BH3211=0,0,(BJ3211/BH3211)*100)</f>
        <v>0</v>
      </c>
      <c r="BM3211" s="596"/>
      <c r="BN3211" s="656">
        <f>(AF3211*2)+(AL3211*2)+(AR3211*3)+BD3211</f>
        <v>0</v>
      </c>
      <c r="BO3211" s="657"/>
      <c r="BP3211" s="658"/>
      <c r="BQ3211" s="676">
        <f t="shared" ref="BQ3211" si="2955">IF(BS3211=0,0,50*BR3211/BS3211)</f>
        <v>0</v>
      </c>
      <c r="BR3211" s="662">
        <f>(BN3211*BU$11)+(N3211*BU$12)+(Z3211*BU$13)+(R3211*BU$14)+(X3211*BU$15)+(AB3211*BU$16)</f>
        <v>0</v>
      </c>
      <c r="BS3211" s="662">
        <f>((BB3211-BD3211)*BU$18)+((AV3211-AX3211)*BU$17)+(H3211*BU$19)+(P3211*BU$20)</f>
        <v>0</v>
      </c>
      <c r="BT3211" s="15"/>
      <c r="BU3211" s="15"/>
      <c r="BV3211" s="95"/>
    </row>
    <row r="3212" spans="1:74" ht="21.75" hidden="1" customHeight="1" x14ac:dyDescent="0.25">
      <c r="A3212" s="95"/>
      <c r="B3212" s="571"/>
      <c r="C3212" s="642" t="str">
        <f>IF(ROSTER!D$22="","",ROSTER!D$22)</f>
        <v/>
      </c>
      <c r="D3212" s="643"/>
      <c r="E3212" s="575"/>
      <c r="F3212" s="577"/>
      <c r="G3212" s="583"/>
      <c r="H3212" s="579"/>
      <c r="I3212" s="545"/>
      <c r="J3212" s="544"/>
      <c r="K3212" s="581"/>
      <c r="L3212" s="586"/>
      <c r="M3212" s="587"/>
      <c r="N3212" s="592" t="s">
        <v>16</v>
      </c>
      <c r="O3212" s="603"/>
      <c r="P3212" s="544"/>
      <c r="Q3212" s="581"/>
      <c r="R3212" s="586"/>
      <c r="S3212" s="587"/>
      <c r="T3212" s="592" t="s">
        <v>16</v>
      </c>
      <c r="U3212" s="603"/>
      <c r="V3212" s="311"/>
      <c r="W3212" s="311"/>
      <c r="X3212" s="579"/>
      <c r="Y3212" s="545"/>
      <c r="Z3212" s="544"/>
      <c r="AA3212" s="545"/>
      <c r="AB3212" s="544"/>
      <c r="AC3212" s="545"/>
      <c r="AD3212" s="544"/>
      <c r="AE3212" s="581"/>
      <c r="AF3212" s="586"/>
      <c r="AG3212" s="587"/>
      <c r="AH3212" s="626"/>
      <c r="AI3212" s="627"/>
      <c r="AJ3212" s="544"/>
      <c r="AK3212" s="581"/>
      <c r="AL3212" s="586"/>
      <c r="AM3212" s="587"/>
      <c r="AN3212" s="626"/>
      <c r="AO3212" s="627"/>
      <c r="AP3212" s="544"/>
      <c r="AQ3212" s="581"/>
      <c r="AR3212" s="586"/>
      <c r="AS3212" s="587"/>
      <c r="AT3212" s="626"/>
      <c r="AU3212" s="627"/>
      <c r="AV3212" s="628"/>
      <c r="AW3212" s="629"/>
      <c r="AX3212" s="632"/>
      <c r="AY3212" s="633"/>
      <c r="AZ3212" s="626"/>
      <c r="BA3212" s="627"/>
      <c r="BB3212" s="544"/>
      <c r="BC3212" s="581"/>
      <c r="BD3212" s="586"/>
      <c r="BE3212" s="587"/>
      <c r="BF3212" s="626"/>
      <c r="BG3212" s="627"/>
      <c r="BH3212" s="628"/>
      <c r="BI3212" s="629"/>
      <c r="BJ3212" s="632"/>
      <c r="BK3212" s="633"/>
      <c r="BL3212" s="626"/>
      <c r="BM3212" s="627"/>
      <c r="BN3212" s="678"/>
      <c r="BO3212" s="679"/>
      <c r="BP3212" s="680"/>
      <c r="BQ3212" s="677"/>
      <c r="BR3212" s="663"/>
      <c r="BS3212" s="663"/>
      <c r="BT3212" s="15"/>
      <c r="BU3212" s="15"/>
      <c r="BV3212" s="95"/>
    </row>
    <row r="3213" spans="1:74" ht="21.75" hidden="1" customHeight="1" x14ac:dyDescent="0.25">
      <c r="A3213" s="95"/>
      <c r="B3213" s="570" t="str">
        <f>IF(ROSTER!B$24="","",ROSTER!B$24)</f>
        <v/>
      </c>
      <c r="C3213" s="572" t="str">
        <f>IF(ROSTER!C$24="","",ROSTER!C$24)</f>
        <v/>
      </c>
      <c r="D3213" s="573"/>
      <c r="E3213" s="574"/>
      <c r="F3213" s="576">
        <f>IF(E3213="y",1,IF(E3213="S",1,0))</f>
        <v>0</v>
      </c>
      <c r="G3213" s="582">
        <f>IF(E3213="S",1,0)</f>
        <v>0</v>
      </c>
      <c r="H3213" s="578"/>
      <c r="I3213" s="543"/>
      <c r="J3213" s="542"/>
      <c r="K3213" s="580"/>
      <c r="L3213" s="584"/>
      <c r="M3213" s="585"/>
      <c r="N3213" s="588">
        <f>L3213+J3213</f>
        <v>0</v>
      </c>
      <c r="O3213" s="589"/>
      <c r="P3213" s="542"/>
      <c r="Q3213" s="580"/>
      <c r="R3213" s="584"/>
      <c r="S3213" s="585"/>
      <c r="T3213" s="588">
        <f>R3213-P3213</f>
        <v>0</v>
      </c>
      <c r="U3213" s="589"/>
      <c r="V3213" s="310"/>
      <c r="W3213" s="310"/>
      <c r="X3213" s="578"/>
      <c r="Y3213" s="543"/>
      <c r="Z3213" s="542"/>
      <c r="AA3213" s="543"/>
      <c r="AB3213" s="542"/>
      <c r="AC3213" s="543"/>
      <c r="AD3213" s="542"/>
      <c r="AE3213" s="580"/>
      <c r="AF3213" s="584"/>
      <c r="AG3213" s="585"/>
      <c r="AH3213" s="595">
        <f>IF(AD3213=0,0,(AF3213/AD3213)*100)</f>
        <v>0</v>
      </c>
      <c r="AI3213" s="596"/>
      <c r="AJ3213" s="542"/>
      <c r="AK3213" s="580"/>
      <c r="AL3213" s="584"/>
      <c r="AM3213" s="585"/>
      <c r="AN3213" s="595">
        <f>IF(AJ3213=0,0,(AL3213/AJ3213)*100)</f>
        <v>0</v>
      </c>
      <c r="AO3213" s="596"/>
      <c r="AP3213" s="542"/>
      <c r="AQ3213" s="580"/>
      <c r="AR3213" s="584"/>
      <c r="AS3213" s="585"/>
      <c r="AT3213" s="595">
        <f>IF(AP3213=0,0,(AR3213/AP3213)*100)</f>
        <v>0</v>
      </c>
      <c r="AU3213" s="596"/>
      <c r="AV3213" s="599">
        <f>AD3213+AJ3213+AP3213</f>
        <v>0</v>
      </c>
      <c r="AW3213" s="600"/>
      <c r="AX3213" s="630">
        <f>AF3213+AL3213+AR3213</f>
        <v>0</v>
      </c>
      <c r="AY3213" s="631"/>
      <c r="AZ3213" s="595">
        <f>IF(AV3213=0,0,(AX3213/AV3213)*100)</f>
        <v>0</v>
      </c>
      <c r="BA3213" s="596"/>
      <c r="BB3213" s="542"/>
      <c r="BC3213" s="580"/>
      <c r="BD3213" s="584"/>
      <c r="BE3213" s="585"/>
      <c r="BF3213" s="595">
        <f>IF(BB3213=0,0,(BD3213/BB3213)*100)</f>
        <v>0</v>
      </c>
      <c r="BG3213" s="596"/>
      <c r="BH3213" s="599">
        <f>AV3213+BB3213</f>
        <v>0</v>
      </c>
      <c r="BI3213" s="600"/>
      <c r="BJ3213" s="630">
        <f>AX3213+BD3213</f>
        <v>0</v>
      </c>
      <c r="BK3213" s="631"/>
      <c r="BL3213" s="595">
        <f>IF(BH3213=0,0,(BJ3213/BH3213)*100)</f>
        <v>0</v>
      </c>
      <c r="BM3213" s="596"/>
      <c r="BN3213" s="656">
        <f>(AF3213*2)+(AL3213*2)+(AR3213*3)+BD3213</f>
        <v>0</v>
      </c>
      <c r="BO3213" s="657"/>
      <c r="BP3213" s="658"/>
      <c r="BQ3213" s="676">
        <f t="shared" ref="BQ3213" si="2956">IF(BS3213=0,0,50*BR3213/BS3213)</f>
        <v>0</v>
      </c>
      <c r="BR3213" s="662">
        <f>(BN3213*BU$11)+(N3213*BU$12)+(Z3213*BU$13)+(R3213*BU$14)+(X3213*BU$15)+(AB3213*BU$16)</f>
        <v>0</v>
      </c>
      <c r="BS3213" s="662">
        <f>((BB3213-BD3213)*BU$18)+((AV3213-AX3213)*BU$17)+(H3213*BU$19)+(P3213*BU$20)</f>
        <v>0</v>
      </c>
      <c r="BT3213" s="15"/>
      <c r="BU3213" s="15"/>
      <c r="BV3213" s="95"/>
    </row>
    <row r="3214" spans="1:74" ht="21.75" hidden="1" customHeight="1" x14ac:dyDescent="0.25">
      <c r="A3214" s="95"/>
      <c r="B3214" s="571"/>
      <c r="C3214" s="642" t="str">
        <f>IF(ROSTER!D$24="","",ROSTER!D$24)</f>
        <v/>
      </c>
      <c r="D3214" s="643"/>
      <c r="E3214" s="575"/>
      <c r="F3214" s="577"/>
      <c r="G3214" s="583"/>
      <c r="H3214" s="579"/>
      <c r="I3214" s="545"/>
      <c r="J3214" s="544"/>
      <c r="K3214" s="581"/>
      <c r="L3214" s="586"/>
      <c r="M3214" s="587"/>
      <c r="N3214" s="592" t="s">
        <v>16</v>
      </c>
      <c r="O3214" s="603"/>
      <c r="P3214" s="544"/>
      <c r="Q3214" s="581"/>
      <c r="R3214" s="586"/>
      <c r="S3214" s="587"/>
      <c r="T3214" s="592" t="s">
        <v>16</v>
      </c>
      <c r="U3214" s="603"/>
      <c r="V3214" s="311"/>
      <c r="W3214" s="311"/>
      <c r="X3214" s="579"/>
      <c r="Y3214" s="545"/>
      <c r="Z3214" s="544"/>
      <c r="AA3214" s="545"/>
      <c r="AB3214" s="544"/>
      <c r="AC3214" s="545"/>
      <c r="AD3214" s="544"/>
      <c r="AE3214" s="581"/>
      <c r="AF3214" s="586"/>
      <c r="AG3214" s="587"/>
      <c r="AH3214" s="626"/>
      <c r="AI3214" s="627"/>
      <c r="AJ3214" s="544"/>
      <c r="AK3214" s="581"/>
      <c r="AL3214" s="586"/>
      <c r="AM3214" s="587"/>
      <c r="AN3214" s="626"/>
      <c r="AO3214" s="627"/>
      <c r="AP3214" s="544"/>
      <c r="AQ3214" s="581"/>
      <c r="AR3214" s="586"/>
      <c r="AS3214" s="587"/>
      <c r="AT3214" s="626"/>
      <c r="AU3214" s="627"/>
      <c r="AV3214" s="628"/>
      <c r="AW3214" s="629"/>
      <c r="AX3214" s="632"/>
      <c r="AY3214" s="633"/>
      <c r="AZ3214" s="626"/>
      <c r="BA3214" s="627"/>
      <c r="BB3214" s="544"/>
      <c r="BC3214" s="581"/>
      <c r="BD3214" s="586"/>
      <c r="BE3214" s="587"/>
      <c r="BF3214" s="626"/>
      <c r="BG3214" s="627"/>
      <c r="BH3214" s="628"/>
      <c r="BI3214" s="629"/>
      <c r="BJ3214" s="632"/>
      <c r="BK3214" s="633"/>
      <c r="BL3214" s="626"/>
      <c r="BM3214" s="627"/>
      <c r="BN3214" s="678"/>
      <c r="BO3214" s="679"/>
      <c r="BP3214" s="680"/>
      <c r="BQ3214" s="677"/>
      <c r="BR3214" s="663"/>
      <c r="BS3214" s="663"/>
      <c r="BT3214" s="15"/>
      <c r="BU3214" s="15"/>
      <c r="BV3214" s="95"/>
    </row>
    <row r="3215" spans="1:74" ht="21.75" hidden="1" customHeight="1" x14ac:dyDescent="0.25">
      <c r="A3215" s="95"/>
      <c r="B3215" s="570" t="str">
        <f>IF(ROSTER!B$26="","",ROSTER!B$26)</f>
        <v/>
      </c>
      <c r="C3215" s="572" t="str">
        <f>IF(ROSTER!C$26="","",ROSTER!C$26)</f>
        <v/>
      </c>
      <c r="D3215" s="573"/>
      <c r="E3215" s="574"/>
      <c r="F3215" s="576">
        <f>IF(E3215="y",1,IF(E3215="S",1,0))</f>
        <v>0</v>
      </c>
      <c r="G3215" s="582">
        <f>IF(E3215="S",1,0)</f>
        <v>0</v>
      </c>
      <c r="H3215" s="578"/>
      <c r="I3215" s="543"/>
      <c r="J3215" s="542"/>
      <c r="K3215" s="580"/>
      <c r="L3215" s="584"/>
      <c r="M3215" s="585"/>
      <c r="N3215" s="588">
        <f>L3215+J3215</f>
        <v>0</v>
      </c>
      <c r="O3215" s="589"/>
      <c r="P3215" s="542"/>
      <c r="Q3215" s="580"/>
      <c r="R3215" s="584"/>
      <c r="S3215" s="585"/>
      <c r="T3215" s="588">
        <f>R3215-P3215</f>
        <v>0</v>
      </c>
      <c r="U3215" s="589"/>
      <c r="V3215" s="310"/>
      <c r="W3215" s="310"/>
      <c r="X3215" s="578"/>
      <c r="Y3215" s="543"/>
      <c r="Z3215" s="542"/>
      <c r="AA3215" s="543"/>
      <c r="AB3215" s="542"/>
      <c r="AC3215" s="543"/>
      <c r="AD3215" s="542"/>
      <c r="AE3215" s="580"/>
      <c r="AF3215" s="584"/>
      <c r="AG3215" s="585"/>
      <c r="AH3215" s="595">
        <f>IF(AD3215=0,0,(AF3215/AD3215)*100)</f>
        <v>0</v>
      </c>
      <c r="AI3215" s="596"/>
      <c r="AJ3215" s="542"/>
      <c r="AK3215" s="580"/>
      <c r="AL3215" s="584"/>
      <c r="AM3215" s="585"/>
      <c r="AN3215" s="595">
        <f>IF(AJ3215=0,0,(AL3215/AJ3215)*100)</f>
        <v>0</v>
      </c>
      <c r="AO3215" s="596"/>
      <c r="AP3215" s="542"/>
      <c r="AQ3215" s="580"/>
      <c r="AR3215" s="584"/>
      <c r="AS3215" s="585"/>
      <c r="AT3215" s="595">
        <f>IF(AP3215=0,0,(AR3215/AP3215)*100)</f>
        <v>0</v>
      </c>
      <c r="AU3215" s="596"/>
      <c r="AV3215" s="599">
        <f>AD3215+AJ3215+AP3215</f>
        <v>0</v>
      </c>
      <c r="AW3215" s="600"/>
      <c r="AX3215" s="630">
        <f>AF3215+AL3215+AR3215</f>
        <v>0</v>
      </c>
      <c r="AY3215" s="631"/>
      <c r="AZ3215" s="595">
        <f>IF(AV3215=0,0,(AX3215/AV3215)*100)</f>
        <v>0</v>
      </c>
      <c r="BA3215" s="596"/>
      <c r="BB3215" s="542"/>
      <c r="BC3215" s="580"/>
      <c r="BD3215" s="584"/>
      <c r="BE3215" s="585"/>
      <c r="BF3215" s="595">
        <f>IF(BB3215=0,0,(BD3215/BB3215)*100)</f>
        <v>0</v>
      </c>
      <c r="BG3215" s="596"/>
      <c r="BH3215" s="599">
        <f>AV3215+BB3215</f>
        <v>0</v>
      </c>
      <c r="BI3215" s="600"/>
      <c r="BJ3215" s="630">
        <f>AX3215+BD3215</f>
        <v>0</v>
      </c>
      <c r="BK3215" s="631"/>
      <c r="BL3215" s="595">
        <f>IF(BH3215=0,0,(BJ3215/BH3215)*100)</f>
        <v>0</v>
      </c>
      <c r="BM3215" s="596"/>
      <c r="BN3215" s="656">
        <f>(AF3215*2)+(AL3215*2)+(AR3215*3)+BD3215</f>
        <v>0</v>
      </c>
      <c r="BO3215" s="657"/>
      <c r="BP3215" s="658"/>
      <c r="BQ3215" s="676">
        <f t="shared" ref="BQ3215" si="2957">IF(BS3215=0,0,50*BR3215/BS3215)</f>
        <v>0</v>
      </c>
      <c r="BR3215" s="662">
        <f>(BN3215*BU$11)+(N3215*BU$12)+(Z3215*BU$13)+(R3215*BU$14)+(X3215*BU$15)+(AB3215*BU$16)</f>
        <v>0</v>
      </c>
      <c r="BS3215" s="662">
        <f>((BB3215-BD3215)*BU$18)+((AV3215-AX3215)*BU$17)+(H3215*BU$19)+(P3215*BU$20)</f>
        <v>0</v>
      </c>
      <c r="BT3215" s="15"/>
      <c r="BU3215" s="15"/>
      <c r="BV3215" s="95"/>
    </row>
    <row r="3216" spans="1:74" ht="21.75" hidden="1" customHeight="1" x14ac:dyDescent="0.25">
      <c r="A3216" s="95"/>
      <c r="B3216" s="571"/>
      <c r="C3216" s="642" t="str">
        <f>IF(ROSTER!D$26="","",ROSTER!D$26)</f>
        <v/>
      </c>
      <c r="D3216" s="643"/>
      <c r="E3216" s="575"/>
      <c r="F3216" s="577"/>
      <c r="G3216" s="583"/>
      <c r="H3216" s="579"/>
      <c r="I3216" s="545"/>
      <c r="J3216" s="544"/>
      <c r="K3216" s="581"/>
      <c r="L3216" s="586"/>
      <c r="M3216" s="587"/>
      <c r="N3216" s="592" t="s">
        <v>16</v>
      </c>
      <c r="O3216" s="603"/>
      <c r="P3216" s="544"/>
      <c r="Q3216" s="581"/>
      <c r="R3216" s="586"/>
      <c r="S3216" s="587"/>
      <c r="T3216" s="592" t="s">
        <v>16</v>
      </c>
      <c r="U3216" s="603"/>
      <c r="V3216" s="311"/>
      <c r="W3216" s="311"/>
      <c r="X3216" s="579"/>
      <c r="Y3216" s="545"/>
      <c r="Z3216" s="544"/>
      <c r="AA3216" s="545"/>
      <c r="AB3216" s="544"/>
      <c r="AC3216" s="545"/>
      <c r="AD3216" s="544"/>
      <c r="AE3216" s="581"/>
      <c r="AF3216" s="586"/>
      <c r="AG3216" s="587"/>
      <c r="AH3216" s="626"/>
      <c r="AI3216" s="627"/>
      <c r="AJ3216" s="544"/>
      <c r="AK3216" s="581"/>
      <c r="AL3216" s="586"/>
      <c r="AM3216" s="587"/>
      <c r="AN3216" s="626"/>
      <c r="AO3216" s="627"/>
      <c r="AP3216" s="544"/>
      <c r="AQ3216" s="581"/>
      <c r="AR3216" s="586"/>
      <c r="AS3216" s="587"/>
      <c r="AT3216" s="626"/>
      <c r="AU3216" s="627"/>
      <c r="AV3216" s="628"/>
      <c r="AW3216" s="629"/>
      <c r="AX3216" s="632"/>
      <c r="AY3216" s="633"/>
      <c r="AZ3216" s="626"/>
      <c r="BA3216" s="627"/>
      <c r="BB3216" s="544"/>
      <c r="BC3216" s="581"/>
      <c r="BD3216" s="586"/>
      <c r="BE3216" s="587"/>
      <c r="BF3216" s="626"/>
      <c r="BG3216" s="627"/>
      <c r="BH3216" s="628"/>
      <c r="BI3216" s="629"/>
      <c r="BJ3216" s="632"/>
      <c r="BK3216" s="633"/>
      <c r="BL3216" s="626"/>
      <c r="BM3216" s="627"/>
      <c r="BN3216" s="678"/>
      <c r="BO3216" s="679"/>
      <c r="BP3216" s="680"/>
      <c r="BQ3216" s="677"/>
      <c r="BR3216" s="663"/>
      <c r="BS3216" s="663"/>
      <c r="BT3216" s="15"/>
      <c r="BU3216" s="15"/>
      <c r="BV3216" s="95"/>
    </row>
    <row r="3217" spans="1:74" ht="21.75" hidden="1" customHeight="1" x14ac:dyDescent="0.25">
      <c r="A3217" s="95"/>
      <c r="B3217" s="570" t="str">
        <f>IF(ROSTER!B$28="","",ROSTER!B$28)</f>
        <v/>
      </c>
      <c r="C3217" s="572" t="str">
        <f>IF(ROSTER!C$28="","",ROSTER!C$28)</f>
        <v/>
      </c>
      <c r="D3217" s="573"/>
      <c r="E3217" s="574"/>
      <c r="F3217" s="576">
        <f>IF(E3217="y",1,IF(E3217="S",1,0))</f>
        <v>0</v>
      </c>
      <c r="G3217" s="582">
        <f>IF(E3217="S",1,0)</f>
        <v>0</v>
      </c>
      <c r="H3217" s="578"/>
      <c r="I3217" s="543"/>
      <c r="J3217" s="542"/>
      <c r="K3217" s="580"/>
      <c r="L3217" s="584"/>
      <c r="M3217" s="585"/>
      <c r="N3217" s="588">
        <f>L3217+J3217</f>
        <v>0</v>
      </c>
      <c r="O3217" s="589"/>
      <c r="P3217" s="542"/>
      <c r="Q3217" s="580"/>
      <c r="R3217" s="584"/>
      <c r="S3217" s="585"/>
      <c r="T3217" s="588">
        <f>R3217-P3217</f>
        <v>0</v>
      </c>
      <c r="U3217" s="589"/>
      <c r="V3217" s="310"/>
      <c r="W3217" s="310"/>
      <c r="X3217" s="578"/>
      <c r="Y3217" s="543"/>
      <c r="Z3217" s="542"/>
      <c r="AA3217" s="543"/>
      <c r="AB3217" s="542"/>
      <c r="AC3217" s="543"/>
      <c r="AD3217" s="542"/>
      <c r="AE3217" s="580"/>
      <c r="AF3217" s="584"/>
      <c r="AG3217" s="585"/>
      <c r="AH3217" s="595">
        <f>IF(AD3217=0,0,(AF3217/AD3217)*100)</f>
        <v>0</v>
      </c>
      <c r="AI3217" s="596"/>
      <c r="AJ3217" s="542"/>
      <c r="AK3217" s="580"/>
      <c r="AL3217" s="584"/>
      <c r="AM3217" s="585"/>
      <c r="AN3217" s="595">
        <f>IF(AJ3217=0,0,(AL3217/AJ3217)*100)</f>
        <v>0</v>
      </c>
      <c r="AO3217" s="596"/>
      <c r="AP3217" s="542"/>
      <c r="AQ3217" s="580"/>
      <c r="AR3217" s="584"/>
      <c r="AS3217" s="585"/>
      <c r="AT3217" s="595">
        <f>IF(AP3217=0,0,(AR3217/AP3217)*100)</f>
        <v>0</v>
      </c>
      <c r="AU3217" s="596"/>
      <c r="AV3217" s="599">
        <f>AD3217+AJ3217+AP3217</f>
        <v>0</v>
      </c>
      <c r="AW3217" s="600"/>
      <c r="AX3217" s="630">
        <f>AF3217+AL3217+AR3217</f>
        <v>0</v>
      </c>
      <c r="AY3217" s="631"/>
      <c r="AZ3217" s="595">
        <f>IF(AV3217=0,0,(AX3217/AV3217)*100)</f>
        <v>0</v>
      </c>
      <c r="BA3217" s="596"/>
      <c r="BB3217" s="542"/>
      <c r="BC3217" s="580"/>
      <c r="BD3217" s="584"/>
      <c r="BE3217" s="585"/>
      <c r="BF3217" s="595">
        <f>IF(BB3217=0,0,(BD3217/BB3217)*100)</f>
        <v>0</v>
      </c>
      <c r="BG3217" s="596"/>
      <c r="BH3217" s="599">
        <f>AV3217+BB3217</f>
        <v>0</v>
      </c>
      <c r="BI3217" s="600"/>
      <c r="BJ3217" s="630">
        <f>AX3217+BD3217</f>
        <v>0</v>
      </c>
      <c r="BK3217" s="631"/>
      <c r="BL3217" s="595">
        <f>IF(BH3217=0,0,(BJ3217/BH3217)*100)</f>
        <v>0</v>
      </c>
      <c r="BM3217" s="596"/>
      <c r="BN3217" s="656">
        <f>(AF3217*2)+(AL3217*2)+(AR3217*3)+BD3217</f>
        <v>0</v>
      </c>
      <c r="BO3217" s="657"/>
      <c r="BP3217" s="658"/>
      <c r="BQ3217" s="676">
        <f t="shared" ref="BQ3217" si="2958">IF(BS3217=0,0,50*BR3217/BS3217)</f>
        <v>0</v>
      </c>
      <c r="BR3217" s="662">
        <f>(BN3217*BU$11)+(N3217*BU$12)+(Z3217*BU$13)+(R3217*BU$14)+(X3217*BU$15)+(AB3217*BU$16)</f>
        <v>0</v>
      </c>
      <c r="BS3217" s="662">
        <f>((BB3217-BD3217)*BU$18)+((AV3217-AX3217)*BU$17)+(H3217*BU$19)+(P3217*BU$20)</f>
        <v>0</v>
      </c>
      <c r="BT3217" s="15"/>
      <c r="BU3217" s="15"/>
      <c r="BV3217" s="95"/>
    </row>
    <row r="3218" spans="1:74" ht="21.75" hidden="1" customHeight="1" x14ac:dyDescent="0.25">
      <c r="A3218" s="95"/>
      <c r="B3218" s="571"/>
      <c r="C3218" s="642" t="str">
        <f>IF(ROSTER!D$28="","",ROSTER!D$28)</f>
        <v/>
      </c>
      <c r="D3218" s="643"/>
      <c r="E3218" s="575"/>
      <c r="F3218" s="577"/>
      <c r="G3218" s="583"/>
      <c r="H3218" s="579"/>
      <c r="I3218" s="545"/>
      <c r="J3218" s="544"/>
      <c r="K3218" s="581"/>
      <c r="L3218" s="586"/>
      <c r="M3218" s="587"/>
      <c r="N3218" s="592" t="s">
        <v>16</v>
      </c>
      <c r="O3218" s="603"/>
      <c r="P3218" s="544"/>
      <c r="Q3218" s="581"/>
      <c r="R3218" s="586"/>
      <c r="S3218" s="587"/>
      <c r="T3218" s="592" t="s">
        <v>16</v>
      </c>
      <c r="U3218" s="603"/>
      <c r="V3218" s="311"/>
      <c r="W3218" s="311"/>
      <c r="X3218" s="579"/>
      <c r="Y3218" s="545"/>
      <c r="Z3218" s="544"/>
      <c r="AA3218" s="545"/>
      <c r="AB3218" s="544"/>
      <c r="AC3218" s="545"/>
      <c r="AD3218" s="544"/>
      <c r="AE3218" s="581"/>
      <c r="AF3218" s="586"/>
      <c r="AG3218" s="587"/>
      <c r="AH3218" s="626"/>
      <c r="AI3218" s="627"/>
      <c r="AJ3218" s="544"/>
      <c r="AK3218" s="581"/>
      <c r="AL3218" s="586"/>
      <c r="AM3218" s="587"/>
      <c r="AN3218" s="626"/>
      <c r="AO3218" s="627"/>
      <c r="AP3218" s="544"/>
      <c r="AQ3218" s="581"/>
      <c r="AR3218" s="586"/>
      <c r="AS3218" s="587"/>
      <c r="AT3218" s="626"/>
      <c r="AU3218" s="627"/>
      <c r="AV3218" s="628"/>
      <c r="AW3218" s="629"/>
      <c r="AX3218" s="632"/>
      <c r="AY3218" s="633"/>
      <c r="AZ3218" s="626"/>
      <c r="BA3218" s="627"/>
      <c r="BB3218" s="544"/>
      <c r="BC3218" s="581"/>
      <c r="BD3218" s="586"/>
      <c r="BE3218" s="587"/>
      <c r="BF3218" s="626"/>
      <c r="BG3218" s="627"/>
      <c r="BH3218" s="628"/>
      <c r="BI3218" s="629"/>
      <c r="BJ3218" s="632"/>
      <c r="BK3218" s="633"/>
      <c r="BL3218" s="626"/>
      <c r="BM3218" s="627"/>
      <c r="BN3218" s="678"/>
      <c r="BO3218" s="679"/>
      <c r="BP3218" s="680"/>
      <c r="BQ3218" s="677"/>
      <c r="BR3218" s="663"/>
      <c r="BS3218" s="663"/>
      <c r="BT3218" s="15"/>
      <c r="BU3218" s="15"/>
      <c r="BV3218" s="95"/>
    </row>
    <row r="3219" spans="1:74" ht="21.75" hidden="1" customHeight="1" x14ac:dyDescent="0.25">
      <c r="A3219" s="95"/>
      <c r="B3219" s="570" t="str">
        <f>IF(ROSTER!B$30="","",ROSTER!B$30)</f>
        <v/>
      </c>
      <c r="C3219" s="572" t="str">
        <f>IF(ROSTER!C$30="","",ROSTER!C$30)</f>
        <v/>
      </c>
      <c r="D3219" s="573"/>
      <c r="E3219" s="574"/>
      <c r="F3219" s="576">
        <f>IF(E3219="y",1,IF(E3219="S",1,0))</f>
        <v>0</v>
      </c>
      <c r="G3219" s="582">
        <f>IF(E3219="S",1,0)</f>
        <v>0</v>
      </c>
      <c r="H3219" s="578"/>
      <c r="I3219" s="543"/>
      <c r="J3219" s="542"/>
      <c r="K3219" s="580"/>
      <c r="L3219" s="584"/>
      <c r="M3219" s="585"/>
      <c r="N3219" s="588">
        <f>L3219+J3219</f>
        <v>0</v>
      </c>
      <c r="O3219" s="589"/>
      <c r="P3219" s="542"/>
      <c r="Q3219" s="580"/>
      <c r="R3219" s="584"/>
      <c r="S3219" s="585"/>
      <c r="T3219" s="588">
        <f>R3219-P3219</f>
        <v>0</v>
      </c>
      <c r="U3219" s="589"/>
      <c r="V3219" s="310"/>
      <c r="W3219" s="310"/>
      <c r="X3219" s="578"/>
      <c r="Y3219" s="543"/>
      <c r="Z3219" s="542"/>
      <c r="AA3219" s="543"/>
      <c r="AB3219" s="542"/>
      <c r="AC3219" s="543"/>
      <c r="AD3219" s="542"/>
      <c r="AE3219" s="580"/>
      <c r="AF3219" s="584"/>
      <c r="AG3219" s="585"/>
      <c r="AH3219" s="595">
        <f>IF(AD3219=0,0,(AF3219/AD3219)*100)</f>
        <v>0</v>
      </c>
      <c r="AI3219" s="596"/>
      <c r="AJ3219" s="542"/>
      <c r="AK3219" s="580"/>
      <c r="AL3219" s="584"/>
      <c r="AM3219" s="585"/>
      <c r="AN3219" s="595">
        <f>IF(AJ3219=0,0,(AL3219/AJ3219)*100)</f>
        <v>0</v>
      </c>
      <c r="AO3219" s="596"/>
      <c r="AP3219" s="542"/>
      <c r="AQ3219" s="580"/>
      <c r="AR3219" s="584"/>
      <c r="AS3219" s="585"/>
      <c r="AT3219" s="595">
        <f>IF(AP3219=0,0,(AR3219/AP3219)*100)</f>
        <v>0</v>
      </c>
      <c r="AU3219" s="596"/>
      <c r="AV3219" s="599">
        <f>AD3219+AJ3219+AP3219</f>
        <v>0</v>
      </c>
      <c r="AW3219" s="600"/>
      <c r="AX3219" s="630">
        <f>AF3219+AL3219+AR3219</f>
        <v>0</v>
      </c>
      <c r="AY3219" s="631"/>
      <c r="AZ3219" s="595">
        <f>IF(AV3219=0,0,(AX3219/AV3219)*100)</f>
        <v>0</v>
      </c>
      <c r="BA3219" s="596"/>
      <c r="BB3219" s="542"/>
      <c r="BC3219" s="580"/>
      <c r="BD3219" s="584"/>
      <c r="BE3219" s="585"/>
      <c r="BF3219" s="595">
        <f>IF(BB3219=0,0,(BD3219/BB3219)*100)</f>
        <v>0</v>
      </c>
      <c r="BG3219" s="596"/>
      <c r="BH3219" s="599">
        <f>AV3219+BB3219</f>
        <v>0</v>
      </c>
      <c r="BI3219" s="600"/>
      <c r="BJ3219" s="630">
        <f>AX3219+BD3219</f>
        <v>0</v>
      </c>
      <c r="BK3219" s="631"/>
      <c r="BL3219" s="595">
        <f>IF(BH3219=0,0,(BJ3219/BH3219)*100)</f>
        <v>0</v>
      </c>
      <c r="BM3219" s="596"/>
      <c r="BN3219" s="656">
        <f>(AF3219*2)+(AL3219*2)+(AR3219*3)+BD3219</f>
        <v>0</v>
      </c>
      <c r="BO3219" s="657"/>
      <c r="BP3219" s="658"/>
      <c r="BQ3219" s="676">
        <f t="shared" ref="BQ3219" si="2959">IF(BS3219=0,0,50*BR3219/BS3219)</f>
        <v>0</v>
      </c>
      <c r="BR3219" s="662">
        <f>(BN3219*BU$11)+(N3219*BU$12)+(Z3219*BU$13)+(R3219*BU$14)+(X3219*BU$15)+(AB3219*BU$16)</f>
        <v>0</v>
      </c>
      <c r="BS3219" s="662">
        <f>((BB3219-BD3219)*BU$18)+((AV3219-AX3219)*BU$17)+(H3219*BU$19)+(P3219*BU$20)</f>
        <v>0</v>
      </c>
      <c r="BT3219" s="15"/>
      <c r="BU3219" s="15"/>
      <c r="BV3219" s="95"/>
    </row>
    <row r="3220" spans="1:74" ht="21.75" hidden="1" customHeight="1" x14ac:dyDescent="0.25">
      <c r="A3220" s="95"/>
      <c r="B3220" s="571"/>
      <c r="C3220" s="642" t="str">
        <f>IF(ROSTER!D$30="","",ROSTER!D$30)</f>
        <v/>
      </c>
      <c r="D3220" s="643"/>
      <c r="E3220" s="575"/>
      <c r="F3220" s="577"/>
      <c r="G3220" s="583"/>
      <c r="H3220" s="579"/>
      <c r="I3220" s="545"/>
      <c r="J3220" s="544"/>
      <c r="K3220" s="581"/>
      <c r="L3220" s="586"/>
      <c r="M3220" s="587"/>
      <c r="N3220" s="592" t="s">
        <v>16</v>
      </c>
      <c r="O3220" s="603"/>
      <c r="P3220" s="544"/>
      <c r="Q3220" s="581"/>
      <c r="R3220" s="586"/>
      <c r="S3220" s="587"/>
      <c r="T3220" s="592" t="s">
        <v>16</v>
      </c>
      <c r="U3220" s="603"/>
      <c r="V3220" s="311"/>
      <c r="W3220" s="311"/>
      <c r="X3220" s="579"/>
      <c r="Y3220" s="545"/>
      <c r="Z3220" s="544"/>
      <c r="AA3220" s="545"/>
      <c r="AB3220" s="544"/>
      <c r="AC3220" s="545"/>
      <c r="AD3220" s="544"/>
      <c r="AE3220" s="581"/>
      <c r="AF3220" s="586"/>
      <c r="AG3220" s="587"/>
      <c r="AH3220" s="626"/>
      <c r="AI3220" s="627"/>
      <c r="AJ3220" s="544"/>
      <c r="AK3220" s="581"/>
      <c r="AL3220" s="586"/>
      <c r="AM3220" s="587"/>
      <c r="AN3220" s="626"/>
      <c r="AO3220" s="627"/>
      <c r="AP3220" s="544"/>
      <c r="AQ3220" s="581"/>
      <c r="AR3220" s="586"/>
      <c r="AS3220" s="587"/>
      <c r="AT3220" s="626"/>
      <c r="AU3220" s="627"/>
      <c r="AV3220" s="628"/>
      <c r="AW3220" s="629"/>
      <c r="AX3220" s="632"/>
      <c r="AY3220" s="633"/>
      <c r="AZ3220" s="626"/>
      <c r="BA3220" s="627"/>
      <c r="BB3220" s="544"/>
      <c r="BC3220" s="581"/>
      <c r="BD3220" s="586"/>
      <c r="BE3220" s="587"/>
      <c r="BF3220" s="626"/>
      <c r="BG3220" s="627"/>
      <c r="BH3220" s="628"/>
      <c r="BI3220" s="629"/>
      <c r="BJ3220" s="632"/>
      <c r="BK3220" s="633"/>
      <c r="BL3220" s="626"/>
      <c r="BM3220" s="627"/>
      <c r="BN3220" s="678"/>
      <c r="BO3220" s="679"/>
      <c r="BP3220" s="680"/>
      <c r="BQ3220" s="677"/>
      <c r="BR3220" s="663"/>
      <c r="BS3220" s="663"/>
      <c r="BT3220" s="15"/>
      <c r="BU3220" s="15"/>
      <c r="BV3220" s="95"/>
    </row>
    <row r="3221" spans="1:74" ht="21.75" hidden="1" customHeight="1" x14ac:dyDescent="0.25">
      <c r="A3221" s="95"/>
      <c r="B3221" s="570" t="str">
        <f>IF(ROSTER!B$32="","",ROSTER!B$32)</f>
        <v/>
      </c>
      <c r="C3221" s="572" t="str">
        <f>IF(ROSTER!C$32="","",ROSTER!C$32)</f>
        <v/>
      </c>
      <c r="D3221" s="573"/>
      <c r="E3221" s="574"/>
      <c r="F3221" s="576">
        <f>IF(E3221="y",1,IF(E3221="S",1,0))</f>
        <v>0</v>
      </c>
      <c r="G3221" s="582">
        <f>IF(E3221="S",1,0)</f>
        <v>0</v>
      </c>
      <c r="H3221" s="578"/>
      <c r="I3221" s="543"/>
      <c r="J3221" s="542"/>
      <c r="K3221" s="580"/>
      <c r="L3221" s="584"/>
      <c r="M3221" s="585"/>
      <c r="N3221" s="588">
        <f>L3221+J3221</f>
        <v>0</v>
      </c>
      <c r="O3221" s="589"/>
      <c r="P3221" s="542"/>
      <c r="Q3221" s="580"/>
      <c r="R3221" s="584"/>
      <c r="S3221" s="585"/>
      <c r="T3221" s="588">
        <f>R3221-P3221</f>
        <v>0</v>
      </c>
      <c r="U3221" s="589"/>
      <c r="V3221" s="310"/>
      <c r="W3221" s="310"/>
      <c r="X3221" s="578"/>
      <c r="Y3221" s="543"/>
      <c r="Z3221" s="542"/>
      <c r="AA3221" s="543"/>
      <c r="AB3221" s="542"/>
      <c r="AC3221" s="543"/>
      <c r="AD3221" s="542"/>
      <c r="AE3221" s="580"/>
      <c r="AF3221" s="584"/>
      <c r="AG3221" s="585"/>
      <c r="AH3221" s="595">
        <f>IF(AD3221=0,0,(AF3221/AD3221)*100)</f>
        <v>0</v>
      </c>
      <c r="AI3221" s="596"/>
      <c r="AJ3221" s="542"/>
      <c r="AK3221" s="580"/>
      <c r="AL3221" s="584"/>
      <c r="AM3221" s="585"/>
      <c r="AN3221" s="595">
        <f>IF(AJ3221=0,0,(AL3221/AJ3221)*100)</f>
        <v>0</v>
      </c>
      <c r="AO3221" s="596"/>
      <c r="AP3221" s="542"/>
      <c r="AQ3221" s="580"/>
      <c r="AR3221" s="584"/>
      <c r="AS3221" s="585"/>
      <c r="AT3221" s="595">
        <f>IF(AP3221=0,0,(AR3221/AP3221)*100)</f>
        <v>0</v>
      </c>
      <c r="AU3221" s="596"/>
      <c r="AV3221" s="599">
        <f>AD3221+AJ3221+AP3221</f>
        <v>0</v>
      </c>
      <c r="AW3221" s="600"/>
      <c r="AX3221" s="630">
        <f>AF3221+AL3221+AR3221</f>
        <v>0</v>
      </c>
      <c r="AY3221" s="631"/>
      <c r="AZ3221" s="595">
        <f>IF(AV3221=0,0,(AX3221/AV3221)*100)</f>
        <v>0</v>
      </c>
      <c r="BA3221" s="596"/>
      <c r="BB3221" s="542"/>
      <c r="BC3221" s="580"/>
      <c r="BD3221" s="584"/>
      <c r="BE3221" s="585"/>
      <c r="BF3221" s="595">
        <f>IF(BB3221=0,0,(BD3221/BB3221)*100)</f>
        <v>0</v>
      </c>
      <c r="BG3221" s="596"/>
      <c r="BH3221" s="599">
        <f>AV3221+BB3221</f>
        <v>0</v>
      </c>
      <c r="BI3221" s="600"/>
      <c r="BJ3221" s="630">
        <f>AX3221+BD3221</f>
        <v>0</v>
      </c>
      <c r="BK3221" s="631"/>
      <c r="BL3221" s="595">
        <f>IF(BH3221=0,0,(BJ3221/BH3221)*100)</f>
        <v>0</v>
      </c>
      <c r="BM3221" s="596"/>
      <c r="BN3221" s="656">
        <f>(AF3221*2)+(AL3221*2)+(AR3221*3)+BD3221</f>
        <v>0</v>
      </c>
      <c r="BO3221" s="657"/>
      <c r="BP3221" s="658"/>
      <c r="BQ3221" s="676">
        <f t="shared" ref="BQ3221" si="2960">IF(BS3221=0,0,50*BR3221/BS3221)</f>
        <v>0</v>
      </c>
      <c r="BR3221" s="662">
        <f>(BN3221*BU$11)+(N3221*BU$12)+(Z3221*BU$13)+(R3221*BU$14)+(X3221*BU$15)+(AB3221*BU$16)</f>
        <v>0</v>
      </c>
      <c r="BS3221" s="662">
        <f>((BB3221-BD3221)*BU$18)+((AV3221-AX3221)*BU$17)+(H3221*BU$19)+(P3221*BU$20)</f>
        <v>0</v>
      </c>
      <c r="BT3221" s="15"/>
      <c r="BU3221" s="15"/>
      <c r="BV3221" s="95"/>
    </row>
    <row r="3222" spans="1:74" ht="21.75" hidden="1" customHeight="1" x14ac:dyDescent="0.25">
      <c r="A3222" s="95"/>
      <c r="B3222" s="571"/>
      <c r="C3222" s="642" t="str">
        <f>IF(ROSTER!D$32="","",ROSTER!D$32)</f>
        <v/>
      </c>
      <c r="D3222" s="643"/>
      <c r="E3222" s="575"/>
      <c r="F3222" s="577"/>
      <c r="G3222" s="583"/>
      <c r="H3222" s="579"/>
      <c r="I3222" s="545"/>
      <c r="J3222" s="544"/>
      <c r="K3222" s="581"/>
      <c r="L3222" s="586"/>
      <c r="M3222" s="587"/>
      <c r="N3222" s="592" t="s">
        <v>16</v>
      </c>
      <c r="O3222" s="603"/>
      <c r="P3222" s="544"/>
      <c r="Q3222" s="581"/>
      <c r="R3222" s="586"/>
      <c r="S3222" s="587"/>
      <c r="T3222" s="592" t="s">
        <v>16</v>
      </c>
      <c r="U3222" s="603"/>
      <c r="V3222" s="311"/>
      <c r="W3222" s="311"/>
      <c r="X3222" s="579"/>
      <c r="Y3222" s="545"/>
      <c r="Z3222" s="544"/>
      <c r="AA3222" s="545"/>
      <c r="AB3222" s="544"/>
      <c r="AC3222" s="545"/>
      <c r="AD3222" s="544"/>
      <c r="AE3222" s="581"/>
      <c r="AF3222" s="586"/>
      <c r="AG3222" s="587"/>
      <c r="AH3222" s="626"/>
      <c r="AI3222" s="627"/>
      <c r="AJ3222" s="544"/>
      <c r="AK3222" s="581"/>
      <c r="AL3222" s="586"/>
      <c r="AM3222" s="587"/>
      <c r="AN3222" s="626"/>
      <c r="AO3222" s="627"/>
      <c r="AP3222" s="544"/>
      <c r="AQ3222" s="581"/>
      <c r="AR3222" s="586"/>
      <c r="AS3222" s="587"/>
      <c r="AT3222" s="626"/>
      <c r="AU3222" s="627"/>
      <c r="AV3222" s="628"/>
      <c r="AW3222" s="629"/>
      <c r="AX3222" s="632"/>
      <c r="AY3222" s="633"/>
      <c r="AZ3222" s="626"/>
      <c r="BA3222" s="627"/>
      <c r="BB3222" s="544"/>
      <c r="BC3222" s="581"/>
      <c r="BD3222" s="586"/>
      <c r="BE3222" s="587"/>
      <c r="BF3222" s="626"/>
      <c r="BG3222" s="627"/>
      <c r="BH3222" s="628"/>
      <c r="BI3222" s="629"/>
      <c r="BJ3222" s="632"/>
      <c r="BK3222" s="633"/>
      <c r="BL3222" s="626"/>
      <c r="BM3222" s="627"/>
      <c r="BN3222" s="678"/>
      <c r="BO3222" s="679"/>
      <c r="BP3222" s="680"/>
      <c r="BQ3222" s="677"/>
      <c r="BR3222" s="663"/>
      <c r="BS3222" s="663"/>
      <c r="BT3222" s="15"/>
      <c r="BU3222" s="15"/>
      <c r="BV3222" s="95"/>
    </row>
    <row r="3223" spans="1:74" ht="21.75" hidden="1" customHeight="1" x14ac:dyDescent="0.25">
      <c r="A3223" s="95"/>
      <c r="B3223" s="570" t="str">
        <f>IF(ROSTER!B$34="","",ROSTER!B$34)</f>
        <v/>
      </c>
      <c r="C3223" s="572" t="str">
        <f>IF(ROSTER!C$34="","",ROSTER!C$34)</f>
        <v/>
      </c>
      <c r="D3223" s="573"/>
      <c r="E3223" s="574"/>
      <c r="F3223" s="576">
        <f>IF(E3223="y",1,IF(E3223="S",1,0))</f>
        <v>0</v>
      </c>
      <c r="G3223" s="582">
        <f>IF(E3223="S",1,0)</f>
        <v>0</v>
      </c>
      <c r="H3223" s="578"/>
      <c r="I3223" s="543"/>
      <c r="J3223" s="542"/>
      <c r="K3223" s="580"/>
      <c r="L3223" s="584"/>
      <c r="M3223" s="585"/>
      <c r="N3223" s="588">
        <f>L3223+J3223</f>
        <v>0</v>
      </c>
      <c r="O3223" s="589"/>
      <c r="P3223" s="542"/>
      <c r="Q3223" s="580"/>
      <c r="R3223" s="584"/>
      <c r="S3223" s="585"/>
      <c r="T3223" s="588">
        <f>R3223-P3223</f>
        <v>0</v>
      </c>
      <c r="U3223" s="589"/>
      <c r="V3223" s="310"/>
      <c r="W3223" s="310"/>
      <c r="X3223" s="578"/>
      <c r="Y3223" s="543"/>
      <c r="Z3223" s="542"/>
      <c r="AA3223" s="543"/>
      <c r="AB3223" s="542"/>
      <c r="AC3223" s="543"/>
      <c r="AD3223" s="542"/>
      <c r="AE3223" s="580"/>
      <c r="AF3223" s="584"/>
      <c r="AG3223" s="585"/>
      <c r="AH3223" s="595">
        <f>IF(AD3223=0,0,(AF3223/AD3223)*100)</f>
        <v>0</v>
      </c>
      <c r="AI3223" s="596"/>
      <c r="AJ3223" s="542"/>
      <c r="AK3223" s="580"/>
      <c r="AL3223" s="584"/>
      <c r="AM3223" s="585"/>
      <c r="AN3223" s="595">
        <f>IF(AJ3223=0,0,(AL3223/AJ3223)*100)</f>
        <v>0</v>
      </c>
      <c r="AO3223" s="596"/>
      <c r="AP3223" s="542"/>
      <c r="AQ3223" s="580"/>
      <c r="AR3223" s="584"/>
      <c r="AS3223" s="585"/>
      <c r="AT3223" s="595">
        <f>IF(AP3223=0,0,(AR3223/AP3223)*100)</f>
        <v>0</v>
      </c>
      <c r="AU3223" s="596"/>
      <c r="AV3223" s="599">
        <f>AD3223+AJ3223+AP3223</f>
        <v>0</v>
      </c>
      <c r="AW3223" s="600"/>
      <c r="AX3223" s="630">
        <f>AF3223+AL3223+AR3223</f>
        <v>0</v>
      </c>
      <c r="AY3223" s="631"/>
      <c r="AZ3223" s="595">
        <f>IF(AV3223=0,0,(AX3223/AV3223)*100)</f>
        <v>0</v>
      </c>
      <c r="BA3223" s="596"/>
      <c r="BB3223" s="542"/>
      <c r="BC3223" s="580"/>
      <c r="BD3223" s="584"/>
      <c r="BE3223" s="585"/>
      <c r="BF3223" s="595">
        <f>IF(BB3223=0,0,(BD3223/BB3223)*100)</f>
        <v>0</v>
      </c>
      <c r="BG3223" s="596"/>
      <c r="BH3223" s="599">
        <f>AV3223+BB3223</f>
        <v>0</v>
      </c>
      <c r="BI3223" s="600"/>
      <c r="BJ3223" s="630">
        <f>AX3223+BD3223</f>
        <v>0</v>
      </c>
      <c r="BK3223" s="631"/>
      <c r="BL3223" s="595">
        <f>IF(BH3223=0,0,(BJ3223/BH3223)*100)</f>
        <v>0</v>
      </c>
      <c r="BM3223" s="596"/>
      <c r="BN3223" s="656">
        <f>(AF3223*2)+(AL3223*2)+(AR3223*3)+BD3223</f>
        <v>0</v>
      </c>
      <c r="BO3223" s="657"/>
      <c r="BP3223" s="658"/>
      <c r="BQ3223" s="676">
        <f t="shared" ref="BQ3223" si="2961">IF(BS3223=0,0,50*BR3223/BS3223)</f>
        <v>0</v>
      </c>
      <c r="BR3223" s="662">
        <f>(BN3223*BU$11)+(N3223*BU$12)+(Z3223*BU$13)+(R3223*BU$14)+(X3223*BU$15)+(AB3223*BU$16)</f>
        <v>0</v>
      </c>
      <c r="BS3223" s="662">
        <f>((BB3223-BD3223)*BU$18)+((AV3223-AX3223)*BU$17)+(H3223*BU$19)+(P3223*BU$20)</f>
        <v>0</v>
      </c>
      <c r="BT3223" s="15"/>
      <c r="BU3223" s="15"/>
      <c r="BV3223" s="95"/>
    </row>
    <row r="3224" spans="1:74" ht="21.75" hidden="1" customHeight="1" x14ac:dyDescent="0.25">
      <c r="A3224" s="95"/>
      <c r="B3224" s="571"/>
      <c r="C3224" s="642" t="str">
        <f>IF(ROSTER!D$34="","",ROSTER!D$34)</f>
        <v/>
      </c>
      <c r="D3224" s="643"/>
      <c r="E3224" s="575"/>
      <c r="F3224" s="577"/>
      <c r="G3224" s="583"/>
      <c r="H3224" s="579"/>
      <c r="I3224" s="545"/>
      <c r="J3224" s="544"/>
      <c r="K3224" s="581"/>
      <c r="L3224" s="586"/>
      <c r="M3224" s="587"/>
      <c r="N3224" s="592" t="s">
        <v>16</v>
      </c>
      <c r="O3224" s="603"/>
      <c r="P3224" s="544"/>
      <c r="Q3224" s="581"/>
      <c r="R3224" s="586"/>
      <c r="S3224" s="587"/>
      <c r="T3224" s="592" t="s">
        <v>16</v>
      </c>
      <c r="U3224" s="603"/>
      <c r="V3224" s="311"/>
      <c r="W3224" s="311"/>
      <c r="X3224" s="579"/>
      <c r="Y3224" s="545"/>
      <c r="Z3224" s="544"/>
      <c r="AA3224" s="545"/>
      <c r="AB3224" s="544"/>
      <c r="AC3224" s="545"/>
      <c r="AD3224" s="544"/>
      <c r="AE3224" s="581"/>
      <c r="AF3224" s="586"/>
      <c r="AG3224" s="587"/>
      <c r="AH3224" s="626"/>
      <c r="AI3224" s="627"/>
      <c r="AJ3224" s="544"/>
      <c r="AK3224" s="581"/>
      <c r="AL3224" s="586"/>
      <c r="AM3224" s="587"/>
      <c r="AN3224" s="626"/>
      <c r="AO3224" s="627"/>
      <c r="AP3224" s="544"/>
      <c r="AQ3224" s="581"/>
      <c r="AR3224" s="586"/>
      <c r="AS3224" s="587"/>
      <c r="AT3224" s="626"/>
      <c r="AU3224" s="627"/>
      <c r="AV3224" s="628"/>
      <c r="AW3224" s="629"/>
      <c r="AX3224" s="632"/>
      <c r="AY3224" s="633"/>
      <c r="AZ3224" s="626"/>
      <c r="BA3224" s="627"/>
      <c r="BB3224" s="544"/>
      <c r="BC3224" s="581"/>
      <c r="BD3224" s="586"/>
      <c r="BE3224" s="587"/>
      <c r="BF3224" s="626"/>
      <c r="BG3224" s="627"/>
      <c r="BH3224" s="628"/>
      <c r="BI3224" s="629"/>
      <c r="BJ3224" s="632"/>
      <c r="BK3224" s="633"/>
      <c r="BL3224" s="626"/>
      <c r="BM3224" s="627"/>
      <c r="BN3224" s="678"/>
      <c r="BO3224" s="679"/>
      <c r="BP3224" s="680"/>
      <c r="BQ3224" s="677"/>
      <c r="BR3224" s="663"/>
      <c r="BS3224" s="663"/>
      <c r="BT3224" s="15"/>
      <c r="BU3224" s="15"/>
      <c r="BV3224" s="95"/>
    </row>
    <row r="3225" spans="1:74" ht="21.75" hidden="1" customHeight="1" x14ac:dyDescent="0.25">
      <c r="A3225" s="95"/>
      <c r="B3225" s="570" t="str">
        <f>IF(ROSTER!B$36="","",ROSTER!B$36)</f>
        <v/>
      </c>
      <c r="C3225" s="572" t="str">
        <f>IF(ROSTER!C$36="","",ROSTER!C$36)</f>
        <v/>
      </c>
      <c r="D3225" s="573"/>
      <c r="E3225" s="574"/>
      <c r="F3225" s="576">
        <f>IF(E3225="y",1,IF(E3225="S",1,0))</f>
        <v>0</v>
      </c>
      <c r="G3225" s="582">
        <f>IF(E3225="S",1,0)</f>
        <v>0</v>
      </c>
      <c r="H3225" s="578"/>
      <c r="I3225" s="543"/>
      <c r="J3225" s="542"/>
      <c r="K3225" s="580"/>
      <c r="L3225" s="584"/>
      <c r="M3225" s="585"/>
      <c r="N3225" s="588">
        <f>L3225+J3225</f>
        <v>0</v>
      </c>
      <c r="O3225" s="589"/>
      <c r="P3225" s="542"/>
      <c r="Q3225" s="580"/>
      <c r="R3225" s="584"/>
      <c r="S3225" s="585"/>
      <c r="T3225" s="588">
        <f>R3225-P3225</f>
        <v>0</v>
      </c>
      <c r="U3225" s="589"/>
      <c r="V3225" s="310"/>
      <c r="W3225" s="310"/>
      <c r="X3225" s="578"/>
      <c r="Y3225" s="543"/>
      <c r="Z3225" s="542"/>
      <c r="AA3225" s="543"/>
      <c r="AB3225" s="542"/>
      <c r="AC3225" s="543"/>
      <c r="AD3225" s="542"/>
      <c r="AE3225" s="580"/>
      <c r="AF3225" s="584"/>
      <c r="AG3225" s="585"/>
      <c r="AH3225" s="595">
        <f>IF(AD3225=0,0,(AF3225/AD3225)*100)</f>
        <v>0</v>
      </c>
      <c r="AI3225" s="596"/>
      <c r="AJ3225" s="542"/>
      <c r="AK3225" s="580"/>
      <c r="AL3225" s="584"/>
      <c r="AM3225" s="585"/>
      <c r="AN3225" s="595">
        <f>IF(AJ3225=0,0,(AL3225/AJ3225)*100)</f>
        <v>0</v>
      </c>
      <c r="AO3225" s="596"/>
      <c r="AP3225" s="542"/>
      <c r="AQ3225" s="580"/>
      <c r="AR3225" s="584"/>
      <c r="AS3225" s="585"/>
      <c r="AT3225" s="595">
        <f>IF(AP3225=0,0,(AR3225/AP3225)*100)</f>
        <v>0</v>
      </c>
      <c r="AU3225" s="596"/>
      <c r="AV3225" s="599">
        <f>AD3225+AJ3225+AP3225</f>
        <v>0</v>
      </c>
      <c r="AW3225" s="600"/>
      <c r="AX3225" s="630">
        <f>AF3225+AL3225+AR3225</f>
        <v>0</v>
      </c>
      <c r="AY3225" s="631"/>
      <c r="AZ3225" s="595">
        <f>IF(AV3225=0,0,(AX3225/AV3225)*100)</f>
        <v>0</v>
      </c>
      <c r="BA3225" s="596"/>
      <c r="BB3225" s="542"/>
      <c r="BC3225" s="580"/>
      <c r="BD3225" s="584"/>
      <c r="BE3225" s="585"/>
      <c r="BF3225" s="595">
        <f>IF(BB3225=0,0,(BD3225/BB3225)*100)</f>
        <v>0</v>
      </c>
      <c r="BG3225" s="596"/>
      <c r="BH3225" s="599">
        <f>AV3225+BB3225</f>
        <v>0</v>
      </c>
      <c r="BI3225" s="600"/>
      <c r="BJ3225" s="630">
        <f>AX3225+BD3225</f>
        <v>0</v>
      </c>
      <c r="BK3225" s="631"/>
      <c r="BL3225" s="595">
        <f>IF(BH3225=0,0,(BJ3225/BH3225)*100)</f>
        <v>0</v>
      </c>
      <c r="BM3225" s="596"/>
      <c r="BN3225" s="656">
        <f>(AF3225*2)+(AL3225*2)+(AR3225*3)+BD3225</f>
        <v>0</v>
      </c>
      <c r="BO3225" s="657"/>
      <c r="BP3225" s="658"/>
      <c r="BQ3225" s="676">
        <f t="shared" ref="BQ3225" si="2962">IF(BS3225=0,0,50*BR3225/BS3225)</f>
        <v>0</v>
      </c>
      <c r="BR3225" s="662">
        <f>(BN3225*BU$11)+(N3225*BU$12)+(Z3225*BU$13)+(R3225*BU$14)+(X3225*BU$15)+(AB3225*BU$16)</f>
        <v>0</v>
      </c>
      <c r="BS3225" s="662">
        <f>((BB3225-BD3225)*BU$18)+((AV3225-AX3225)*BU$17)+(H3225*BU$19)+(P3225*BU$20)</f>
        <v>0</v>
      </c>
      <c r="BT3225" s="15"/>
      <c r="BU3225" s="15"/>
      <c r="BV3225" s="95"/>
    </row>
    <row r="3226" spans="1:74" ht="21.75" hidden="1" customHeight="1" x14ac:dyDescent="0.25">
      <c r="A3226" s="95"/>
      <c r="B3226" s="571"/>
      <c r="C3226" s="642" t="str">
        <f>IF(ROSTER!D$36="","",ROSTER!D$36)</f>
        <v/>
      </c>
      <c r="D3226" s="643"/>
      <c r="E3226" s="575"/>
      <c r="F3226" s="577"/>
      <c r="G3226" s="583"/>
      <c r="H3226" s="579"/>
      <c r="I3226" s="545"/>
      <c r="J3226" s="544"/>
      <c r="K3226" s="581"/>
      <c r="L3226" s="586"/>
      <c r="M3226" s="587"/>
      <c r="N3226" s="592" t="s">
        <v>16</v>
      </c>
      <c r="O3226" s="603"/>
      <c r="P3226" s="544"/>
      <c r="Q3226" s="581"/>
      <c r="R3226" s="586"/>
      <c r="S3226" s="587"/>
      <c r="T3226" s="592" t="s">
        <v>16</v>
      </c>
      <c r="U3226" s="603"/>
      <c r="V3226" s="311"/>
      <c r="W3226" s="311"/>
      <c r="X3226" s="579"/>
      <c r="Y3226" s="545"/>
      <c r="Z3226" s="544"/>
      <c r="AA3226" s="545"/>
      <c r="AB3226" s="544"/>
      <c r="AC3226" s="545"/>
      <c r="AD3226" s="544"/>
      <c r="AE3226" s="581"/>
      <c r="AF3226" s="586"/>
      <c r="AG3226" s="587"/>
      <c r="AH3226" s="626"/>
      <c r="AI3226" s="627"/>
      <c r="AJ3226" s="544"/>
      <c r="AK3226" s="581"/>
      <c r="AL3226" s="586"/>
      <c r="AM3226" s="587"/>
      <c r="AN3226" s="626"/>
      <c r="AO3226" s="627"/>
      <c r="AP3226" s="544"/>
      <c r="AQ3226" s="581"/>
      <c r="AR3226" s="586"/>
      <c r="AS3226" s="587"/>
      <c r="AT3226" s="626"/>
      <c r="AU3226" s="627"/>
      <c r="AV3226" s="628"/>
      <c r="AW3226" s="629"/>
      <c r="AX3226" s="632"/>
      <c r="AY3226" s="633"/>
      <c r="AZ3226" s="626"/>
      <c r="BA3226" s="627"/>
      <c r="BB3226" s="544"/>
      <c r="BC3226" s="581"/>
      <c r="BD3226" s="586"/>
      <c r="BE3226" s="587"/>
      <c r="BF3226" s="626"/>
      <c r="BG3226" s="627"/>
      <c r="BH3226" s="628"/>
      <c r="BI3226" s="629"/>
      <c r="BJ3226" s="632"/>
      <c r="BK3226" s="633"/>
      <c r="BL3226" s="626"/>
      <c r="BM3226" s="627"/>
      <c r="BN3226" s="678"/>
      <c r="BO3226" s="679"/>
      <c r="BP3226" s="680"/>
      <c r="BQ3226" s="677"/>
      <c r="BR3226" s="663"/>
      <c r="BS3226" s="663"/>
      <c r="BT3226" s="15"/>
      <c r="BU3226" s="15"/>
      <c r="BV3226" s="95"/>
    </row>
    <row r="3227" spans="1:74" ht="21.75" hidden="1" customHeight="1" x14ac:dyDescent="0.25">
      <c r="A3227" s="95"/>
      <c r="B3227" s="570" t="str">
        <f>IF(ROSTER!B$38="","",ROSTER!B$38)</f>
        <v/>
      </c>
      <c r="C3227" s="572" t="str">
        <f>IF(ROSTER!C$38="","",ROSTER!C$38)</f>
        <v/>
      </c>
      <c r="D3227" s="573"/>
      <c r="E3227" s="574"/>
      <c r="F3227" s="576">
        <f>IF(E3227="y",1,IF(E3227="S",1,0))</f>
        <v>0</v>
      </c>
      <c r="G3227" s="582">
        <f>IF(E3227="S",1,0)</f>
        <v>0</v>
      </c>
      <c r="H3227" s="578"/>
      <c r="I3227" s="543"/>
      <c r="J3227" s="542"/>
      <c r="K3227" s="580"/>
      <c r="L3227" s="584"/>
      <c r="M3227" s="585"/>
      <c r="N3227" s="588">
        <f>L3227+J3227</f>
        <v>0</v>
      </c>
      <c r="O3227" s="589"/>
      <c r="P3227" s="542"/>
      <c r="Q3227" s="580"/>
      <c r="R3227" s="584"/>
      <c r="S3227" s="585"/>
      <c r="T3227" s="588">
        <f>R3227-P3227</f>
        <v>0</v>
      </c>
      <c r="U3227" s="589"/>
      <c r="V3227" s="310"/>
      <c r="W3227" s="310"/>
      <c r="X3227" s="578"/>
      <c r="Y3227" s="543"/>
      <c r="Z3227" s="542"/>
      <c r="AA3227" s="543"/>
      <c r="AB3227" s="542"/>
      <c r="AC3227" s="543"/>
      <c r="AD3227" s="542"/>
      <c r="AE3227" s="580"/>
      <c r="AF3227" s="584"/>
      <c r="AG3227" s="585"/>
      <c r="AH3227" s="595">
        <f>IF(AD3227=0,0,(AF3227/AD3227)*100)</f>
        <v>0</v>
      </c>
      <c r="AI3227" s="596"/>
      <c r="AJ3227" s="542"/>
      <c r="AK3227" s="580"/>
      <c r="AL3227" s="584"/>
      <c r="AM3227" s="585"/>
      <c r="AN3227" s="595">
        <f>IF(AJ3227=0,0,(AL3227/AJ3227)*100)</f>
        <v>0</v>
      </c>
      <c r="AO3227" s="596"/>
      <c r="AP3227" s="542"/>
      <c r="AQ3227" s="580"/>
      <c r="AR3227" s="584"/>
      <c r="AS3227" s="585"/>
      <c r="AT3227" s="595">
        <f>IF(AP3227=0,0,(AR3227/AP3227)*100)</f>
        <v>0</v>
      </c>
      <c r="AU3227" s="596"/>
      <c r="AV3227" s="599">
        <f>AD3227+AJ3227+AP3227</f>
        <v>0</v>
      </c>
      <c r="AW3227" s="600"/>
      <c r="AX3227" s="630">
        <f>AF3227+AL3227+AR3227</f>
        <v>0</v>
      </c>
      <c r="AY3227" s="631"/>
      <c r="AZ3227" s="595">
        <f>IF(AV3227=0,0,(AX3227/AV3227)*100)</f>
        <v>0</v>
      </c>
      <c r="BA3227" s="596"/>
      <c r="BB3227" s="542"/>
      <c r="BC3227" s="580"/>
      <c r="BD3227" s="584"/>
      <c r="BE3227" s="585"/>
      <c r="BF3227" s="595">
        <f>IF(BB3227=0,0,(BD3227/BB3227)*100)</f>
        <v>0</v>
      </c>
      <c r="BG3227" s="596"/>
      <c r="BH3227" s="599">
        <f>AV3227+BB3227</f>
        <v>0</v>
      </c>
      <c r="BI3227" s="600"/>
      <c r="BJ3227" s="630">
        <f>AX3227+BD3227</f>
        <v>0</v>
      </c>
      <c r="BK3227" s="631"/>
      <c r="BL3227" s="595">
        <f>IF(BH3227=0,0,(BJ3227/BH3227)*100)</f>
        <v>0</v>
      </c>
      <c r="BM3227" s="596"/>
      <c r="BN3227" s="656">
        <f>(AF3227*2)+(AL3227*2)+(AR3227*3)+BD3227</f>
        <v>0</v>
      </c>
      <c r="BO3227" s="657"/>
      <c r="BP3227" s="658"/>
      <c r="BQ3227" s="676">
        <f t="shared" ref="BQ3227" si="2963">IF(BS3227=0,0,50*BR3227/BS3227)</f>
        <v>0</v>
      </c>
      <c r="BR3227" s="662">
        <f>(BN3227*BU$11)+(N3227*BU$12)+(Z3227*BU$13)+(R3227*BU$14)+(X3227*BU$15)+(AB3227*BU$16)</f>
        <v>0</v>
      </c>
      <c r="BS3227" s="662">
        <f>((BB3227-BD3227)*BU$18)+((AV3227-AX3227)*BU$17)+(H3227*BU$19)+(P3227*BU$20)</f>
        <v>0</v>
      </c>
      <c r="BT3227" s="15"/>
      <c r="BU3227" s="15"/>
      <c r="BV3227" s="95"/>
    </row>
    <row r="3228" spans="1:74" ht="21.75" hidden="1" customHeight="1" x14ac:dyDescent="0.25">
      <c r="A3228" s="95"/>
      <c r="B3228" s="571"/>
      <c r="C3228" s="642" t="str">
        <f>IF(ROSTER!D$38="","",ROSTER!D$38)</f>
        <v/>
      </c>
      <c r="D3228" s="643"/>
      <c r="E3228" s="575"/>
      <c r="F3228" s="577"/>
      <c r="G3228" s="583"/>
      <c r="H3228" s="579"/>
      <c r="I3228" s="545"/>
      <c r="J3228" s="544"/>
      <c r="K3228" s="581"/>
      <c r="L3228" s="586"/>
      <c r="M3228" s="587"/>
      <c r="N3228" s="592" t="s">
        <v>16</v>
      </c>
      <c r="O3228" s="603"/>
      <c r="P3228" s="544"/>
      <c r="Q3228" s="581"/>
      <c r="R3228" s="586"/>
      <c r="S3228" s="587"/>
      <c r="T3228" s="592" t="s">
        <v>16</v>
      </c>
      <c r="U3228" s="603"/>
      <c r="V3228" s="311"/>
      <c r="W3228" s="311"/>
      <c r="X3228" s="579"/>
      <c r="Y3228" s="545"/>
      <c r="Z3228" s="544"/>
      <c r="AA3228" s="545"/>
      <c r="AB3228" s="544"/>
      <c r="AC3228" s="545"/>
      <c r="AD3228" s="544"/>
      <c r="AE3228" s="581"/>
      <c r="AF3228" s="586"/>
      <c r="AG3228" s="587"/>
      <c r="AH3228" s="626"/>
      <c r="AI3228" s="627"/>
      <c r="AJ3228" s="544"/>
      <c r="AK3228" s="581"/>
      <c r="AL3228" s="586"/>
      <c r="AM3228" s="587"/>
      <c r="AN3228" s="626"/>
      <c r="AO3228" s="627"/>
      <c r="AP3228" s="544"/>
      <c r="AQ3228" s="581"/>
      <c r="AR3228" s="586"/>
      <c r="AS3228" s="587"/>
      <c r="AT3228" s="626"/>
      <c r="AU3228" s="627"/>
      <c r="AV3228" s="628"/>
      <c r="AW3228" s="629"/>
      <c r="AX3228" s="632"/>
      <c r="AY3228" s="633"/>
      <c r="AZ3228" s="626"/>
      <c r="BA3228" s="627"/>
      <c r="BB3228" s="544"/>
      <c r="BC3228" s="581"/>
      <c r="BD3228" s="586"/>
      <c r="BE3228" s="587"/>
      <c r="BF3228" s="626"/>
      <c r="BG3228" s="627"/>
      <c r="BH3228" s="628"/>
      <c r="BI3228" s="629"/>
      <c r="BJ3228" s="632"/>
      <c r="BK3228" s="633"/>
      <c r="BL3228" s="626"/>
      <c r="BM3228" s="627"/>
      <c r="BN3228" s="678"/>
      <c r="BO3228" s="679"/>
      <c r="BP3228" s="680"/>
      <c r="BQ3228" s="677"/>
      <c r="BR3228" s="663"/>
      <c r="BS3228" s="663"/>
      <c r="BT3228" s="15"/>
      <c r="BU3228" s="15"/>
      <c r="BV3228" s="95"/>
    </row>
    <row r="3229" spans="1:74" ht="21.75" hidden="1" customHeight="1" x14ac:dyDescent="0.25">
      <c r="A3229" s="95"/>
      <c r="B3229" s="570" t="str">
        <f>IF(ROSTER!B$40="","",ROSTER!B$40)</f>
        <v/>
      </c>
      <c r="C3229" s="572" t="str">
        <f>IF(ROSTER!C$40="","",ROSTER!C$40)</f>
        <v/>
      </c>
      <c r="D3229" s="573"/>
      <c r="E3229" s="574"/>
      <c r="F3229" s="576">
        <f>IF(E3229="y",1,IF(E3229="S",1,0))</f>
        <v>0</v>
      </c>
      <c r="G3229" s="582">
        <f>IF(E3229="S",1,0)</f>
        <v>0</v>
      </c>
      <c r="H3229" s="578"/>
      <c r="I3229" s="543"/>
      <c r="J3229" s="542"/>
      <c r="K3229" s="580"/>
      <c r="L3229" s="584"/>
      <c r="M3229" s="585"/>
      <c r="N3229" s="588">
        <f>L3229+J3229</f>
        <v>0</v>
      </c>
      <c r="O3229" s="589"/>
      <c r="P3229" s="542"/>
      <c r="Q3229" s="580"/>
      <c r="R3229" s="584"/>
      <c r="S3229" s="585"/>
      <c r="T3229" s="588">
        <f>R3229-P3229</f>
        <v>0</v>
      </c>
      <c r="U3229" s="589"/>
      <c r="V3229" s="310"/>
      <c r="W3229" s="310"/>
      <c r="X3229" s="578"/>
      <c r="Y3229" s="543"/>
      <c r="Z3229" s="542"/>
      <c r="AA3229" s="543"/>
      <c r="AB3229" s="542"/>
      <c r="AC3229" s="543"/>
      <c r="AD3229" s="542"/>
      <c r="AE3229" s="580"/>
      <c r="AF3229" s="584"/>
      <c r="AG3229" s="585"/>
      <c r="AH3229" s="595">
        <f>IF(AD3229=0,0,(AF3229/AD3229)*100)</f>
        <v>0</v>
      </c>
      <c r="AI3229" s="596"/>
      <c r="AJ3229" s="542"/>
      <c r="AK3229" s="580"/>
      <c r="AL3229" s="584"/>
      <c r="AM3229" s="585"/>
      <c r="AN3229" s="595">
        <f>IF(AJ3229=0,0,(AL3229/AJ3229)*100)</f>
        <v>0</v>
      </c>
      <c r="AO3229" s="596"/>
      <c r="AP3229" s="542"/>
      <c r="AQ3229" s="580"/>
      <c r="AR3229" s="584"/>
      <c r="AS3229" s="585"/>
      <c r="AT3229" s="595">
        <f>IF(AP3229=0,0,(AR3229/AP3229)*100)</f>
        <v>0</v>
      </c>
      <c r="AU3229" s="596"/>
      <c r="AV3229" s="599">
        <f>AD3229+AJ3229+AP3229</f>
        <v>0</v>
      </c>
      <c r="AW3229" s="600"/>
      <c r="AX3229" s="630">
        <f>AF3229+AL3229+AR3229</f>
        <v>0</v>
      </c>
      <c r="AY3229" s="631"/>
      <c r="AZ3229" s="595">
        <f>IF(AV3229=0,0,(AX3229/AV3229)*100)</f>
        <v>0</v>
      </c>
      <c r="BA3229" s="596"/>
      <c r="BB3229" s="542"/>
      <c r="BC3229" s="580"/>
      <c r="BD3229" s="584"/>
      <c r="BE3229" s="585"/>
      <c r="BF3229" s="595">
        <f>IF(BB3229=0,0,(BD3229/BB3229)*100)</f>
        <v>0</v>
      </c>
      <c r="BG3229" s="596"/>
      <c r="BH3229" s="599">
        <f>AV3229+BB3229</f>
        <v>0</v>
      </c>
      <c r="BI3229" s="600"/>
      <c r="BJ3229" s="630">
        <f>AX3229+BD3229</f>
        <v>0</v>
      </c>
      <c r="BK3229" s="631"/>
      <c r="BL3229" s="595">
        <f>IF(BH3229=0,0,(BJ3229/BH3229)*100)</f>
        <v>0</v>
      </c>
      <c r="BM3229" s="596"/>
      <c r="BN3229" s="656">
        <f>(AF3229*2)+(AL3229*2)+(AR3229*3)+BD3229</f>
        <v>0</v>
      </c>
      <c r="BO3229" s="657"/>
      <c r="BP3229" s="658"/>
      <c r="BQ3229" s="676">
        <f t="shared" ref="BQ3229" si="2964">IF(BS3229=0,0,50*BR3229/BS3229)</f>
        <v>0</v>
      </c>
      <c r="BR3229" s="662">
        <f>(BN3229*BU$11)+(N3229*BU$12)+(Z3229*BU$13)+(R3229*BU$14)+(X3229*BU$15)+(AB3229*BU$16)</f>
        <v>0</v>
      </c>
      <c r="BS3229" s="662">
        <f>((BB3229-BD3229)*BU$18)+((AV3229-AX3229)*BU$17)+(H3229*BU$19)+(P3229*BU$20)</f>
        <v>0</v>
      </c>
      <c r="BT3229" s="15"/>
      <c r="BU3229" s="15"/>
      <c r="BV3229" s="95"/>
    </row>
    <row r="3230" spans="1:74" ht="21.75" hidden="1" customHeight="1" x14ac:dyDescent="0.25">
      <c r="A3230" s="95"/>
      <c r="B3230" s="571"/>
      <c r="C3230" s="642" t="str">
        <f>IF(ROSTER!D$40="","",ROSTER!D$40)</f>
        <v/>
      </c>
      <c r="D3230" s="643"/>
      <c r="E3230" s="575"/>
      <c r="F3230" s="577"/>
      <c r="G3230" s="583"/>
      <c r="H3230" s="579"/>
      <c r="I3230" s="545"/>
      <c r="J3230" s="544"/>
      <c r="K3230" s="581"/>
      <c r="L3230" s="586"/>
      <c r="M3230" s="587"/>
      <c r="N3230" s="592" t="s">
        <v>16</v>
      </c>
      <c r="O3230" s="603"/>
      <c r="P3230" s="544"/>
      <c r="Q3230" s="581"/>
      <c r="R3230" s="586"/>
      <c r="S3230" s="587"/>
      <c r="T3230" s="592" t="s">
        <v>16</v>
      </c>
      <c r="U3230" s="603"/>
      <c r="V3230" s="311"/>
      <c r="W3230" s="311"/>
      <c r="X3230" s="579"/>
      <c r="Y3230" s="545"/>
      <c r="Z3230" s="544"/>
      <c r="AA3230" s="545"/>
      <c r="AB3230" s="544"/>
      <c r="AC3230" s="545"/>
      <c r="AD3230" s="544"/>
      <c r="AE3230" s="581"/>
      <c r="AF3230" s="586"/>
      <c r="AG3230" s="587"/>
      <c r="AH3230" s="626"/>
      <c r="AI3230" s="627"/>
      <c r="AJ3230" s="544"/>
      <c r="AK3230" s="581"/>
      <c r="AL3230" s="586"/>
      <c r="AM3230" s="587"/>
      <c r="AN3230" s="626"/>
      <c r="AO3230" s="627"/>
      <c r="AP3230" s="544"/>
      <c r="AQ3230" s="581"/>
      <c r="AR3230" s="586"/>
      <c r="AS3230" s="587"/>
      <c r="AT3230" s="626"/>
      <c r="AU3230" s="627"/>
      <c r="AV3230" s="628"/>
      <c r="AW3230" s="629"/>
      <c r="AX3230" s="632"/>
      <c r="AY3230" s="633"/>
      <c r="AZ3230" s="626"/>
      <c r="BA3230" s="627"/>
      <c r="BB3230" s="544"/>
      <c r="BC3230" s="581"/>
      <c r="BD3230" s="586"/>
      <c r="BE3230" s="587"/>
      <c r="BF3230" s="626"/>
      <c r="BG3230" s="627"/>
      <c r="BH3230" s="628"/>
      <c r="BI3230" s="629"/>
      <c r="BJ3230" s="632"/>
      <c r="BK3230" s="633"/>
      <c r="BL3230" s="626"/>
      <c r="BM3230" s="627"/>
      <c r="BN3230" s="678"/>
      <c r="BO3230" s="679"/>
      <c r="BP3230" s="680"/>
      <c r="BQ3230" s="677"/>
      <c r="BR3230" s="663"/>
      <c r="BS3230" s="663"/>
      <c r="BT3230" s="15"/>
      <c r="BU3230" s="15"/>
      <c r="BV3230" s="95"/>
    </row>
    <row r="3231" spans="1:74" ht="21.75" hidden="1" customHeight="1" x14ac:dyDescent="0.25">
      <c r="A3231" s="95"/>
      <c r="B3231" s="570" t="str">
        <f>IF(ROSTER!B$42="","",ROSTER!B$42)</f>
        <v/>
      </c>
      <c r="C3231" s="572" t="str">
        <f>IF(ROSTER!C$42="","",ROSTER!C$42)</f>
        <v/>
      </c>
      <c r="D3231" s="573"/>
      <c r="E3231" s="574"/>
      <c r="F3231" s="576">
        <f>IF(E3231="y",1,IF(E3231="S",1,0))</f>
        <v>0</v>
      </c>
      <c r="G3231" s="582">
        <f>IF(E3231="S",1,0)</f>
        <v>0</v>
      </c>
      <c r="H3231" s="578"/>
      <c r="I3231" s="543"/>
      <c r="J3231" s="542"/>
      <c r="K3231" s="580"/>
      <c r="L3231" s="584"/>
      <c r="M3231" s="585"/>
      <c r="N3231" s="588">
        <f>L3231+J3231</f>
        <v>0</v>
      </c>
      <c r="O3231" s="589"/>
      <c r="P3231" s="542"/>
      <c r="Q3231" s="580"/>
      <c r="R3231" s="584"/>
      <c r="S3231" s="585"/>
      <c r="T3231" s="588">
        <f>R3231-P3231</f>
        <v>0</v>
      </c>
      <c r="U3231" s="589"/>
      <c r="V3231" s="310"/>
      <c r="W3231" s="310"/>
      <c r="X3231" s="578"/>
      <c r="Y3231" s="543"/>
      <c r="Z3231" s="542"/>
      <c r="AA3231" s="543"/>
      <c r="AB3231" s="542"/>
      <c r="AC3231" s="543"/>
      <c r="AD3231" s="542"/>
      <c r="AE3231" s="580"/>
      <c r="AF3231" s="584"/>
      <c r="AG3231" s="585"/>
      <c r="AH3231" s="595">
        <f>IF(AD3231=0,0,(AF3231/AD3231)*100)</f>
        <v>0</v>
      </c>
      <c r="AI3231" s="596"/>
      <c r="AJ3231" s="542"/>
      <c r="AK3231" s="580"/>
      <c r="AL3231" s="584"/>
      <c r="AM3231" s="585"/>
      <c r="AN3231" s="595">
        <f>IF(AJ3231=0,0,(AL3231/AJ3231)*100)</f>
        <v>0</v>
      </c>
      <c r="AO3231" s="596"/>
      <c r="AP3231" s="542"/>
      <c r="AQ3231" s="580"/>
      <c r="AR3231" s="584"/>
      <c r="AS3231" s="585"/>
      <c r="AT3231" s="595">
        <f>IF(AP3231=0,0,(AR3231/AP3231)*100)</f>
        <v>0</v>
      </c>
      <c r="AU3231" s="596"/>
      <c r="AV3231" s="599">
        <f>AD3231+AJ3231+AP3231</f>
        <v>0</v>
      </c>
      <c r="AW3231" s="600"/>
      <c r="AX3231" s="630">
        <f>AF3231+AL3231+AR3231</f>
        <v>0</v>
      </c>
      <c r="AY3231" s="631"/>
      <c r="AZ3231" s="595">
        <f>IF(AV3231=0,0,(AX3231/AV3231)*100)</f>
        <v>0</v>
      </c>
      <c r="BA3231" s="596"/>
      <c r="BB3231" s="542"/>
      <c r="BC3231" s="580"/>
      <c r="BD3231" s="584"/>
      <c r="BE3231" s="585"/>
      <c r="BF3231" s="595">
        <f>IF(BB3231=0,0,(BD3231/BB3231)*100)</f>
        <v>0</v>
      </c>
      <c r="BG3231" s="596"/>
      <c r="BH3231" s="599">
        <f>AV3231+BB3231</f>
        <v>0</v>
      </c>
      <c r="BI3231" s="600"/>
      <c r="BJ3231" s="630">
        <f>AX3231+BD3231</f>
        <v>0</v>
      </c>
      <c r="BK3231" s="631"/>
      <c r="BL3231" s="595">
        <f>IF(BH3231=0,0,(BJ3231/BH3231)*100)</f>
        <v>0</v>
      </c>
      <c r="BM3231" s="596"/>
      <c r="BN3231" s="656">
        <f>(AF3231*2)+(AL3231*2)+(AR3231*3)+BD3231</f>
        <v>0</v>
      </c>
      <c r="BO3231" s="657"/>
      <c r="BP3231" s="658"/>
      <c r="BQ3231" s="676">
        <f t="shared" ref="BQ3231" si="2965">IF(BS3231=0,0,50*BR3231/BS3231)</f>
        <v>0</v>
      </c>
      <c r="BR3231" s="662">
        <f>(BN3231*BU$11)+(N3231*BU$12)+(Z3231*BU$13)+(R3231*BU$14)+(X3231*BU$15)+(AB3231*BU$16)</f>
        <v>0</v>
      </c>
      <c r="BS3231" s="662">
        <f>((BB3231-BD3231)*BU$18)+((AV3231-AX3231)*BU$17)+(H3231*BU$19)+(P3231*BU$20)</f>
        <v>0</v>
      </c>
      <c r="BT3231" s="15"/>
      <c r="BU3231" s="15"/>
      <c r="BV3231" s="95"/>
    </row>
    <row r="3232" spans="1:74" ht="21.75" hidden="1" customHeight="1" x14ac:dyDescent="0.25">
      <c r="A3232" s="95"/>
      <c r="B3232" s="571"/>
      <c r="C3232" s="642" t="str">
        <f>IF(ROSTER!D$42="","",ROSTER!D$42)</f>
        <v/>
      </c>
      <c r="D3232" s="643"/>
      <c r="E3232" s="575"/>
      <c r="F3232" s="577"/>
      <c r="G3232" s="583"/>
      <c r="H3232" s="579"/>
      <c r="I3232" s="545"/>
      <c r="J3232" s="544"/>
      <c r="K3232" s="581"/>
      <c r="L3232" s="586"/>
      <c r="M3232" s="587"/>
      <c r="N3232" s="592" t="s">
        <v>16</v>
      </c>
      <c r="O3232" s="603"/>
      <c r="P3232" s="544"/>
      <c r="Q3232" s="581"/>
      <c r="R3232" s="586"/>
      <c r="S3232" s="587"/>
      <c r="T3232" s="592" t="s">
        <v>16</v>
      </c>
      <c r="U3232" s="603"/>
      <c r="V3232" s="311"/>
      <c r="W3232" s="311"/>
      <c r="X3232" s="579"/>
      <c r="Y3232" s="545"/>
      <c r="Z3232" s="544"/>
      <c r="AA3232" s="545"/>
      <c r="AB3232" s="544"/>
      <c r="AC3232" s="545"/>
      <c r="AD3232" s="544"/>
      <c r="AE3232" s="581"/>
      <c r="AF3232" s="586"/>
      <c r="AG3232" s="587"/>
      <c r="AH3232" s="626"/>
      <c r="AI3232" s="627"/>
      <c r="AJ3232" s="544"/>
      <c r="AK3232" s="581"/>
      <c r="AL3232" s="586"/>
      <c r="AM3232" s="587"/>
      <c r="AN3232" s="626"/>
      <c r="AO3232" s="627"/>
      <c r="AP3232" s="544"/>
      <c r="AQ3232" s="581"/>
      <c r="AR3232" s="586"/>
      <c r="AS3232" s="587"/>
      <c r="AT3232" s="626"/>
      <c r="AU3232" s="627"/>
      <c r="AV3232" s="628"/>
      <c r="AW3232" s="629"/>
      <c r="AX3232" s="632"/>
      <c r="AY3232" s="633"/>
      <c r="AZ3232" s="626"/>
      <c r="BA3232" s="627"/>
      <c r="BB3232" s="544"/>
      <c r="BC3232" s="581"/>
      <c r="BD3232" s="586"/>
      <c r="BE3232" s="587"/>
      <c r="BF3232" s="626"/>
      <c r="BG3232" s="627"/>
      <c r="BH3232" s="628"/>
      <c r="BI3232" s="629"/>
      <c r="BJ3232" s="632"/>
      <c r="BK3232" s="633"/>
      <c r="BL3232" s="626"/>
      <c r="BM3232" s="627"/>
      <c r="BN3232" s="678"/>
      <c r="BO3232" s="679"/>
      <c r="BP3232" s="680"/>
      <c r="BQ3232" s="677"/>
      <c r="BR3232" s="663"/>
      <c r="BS3232" s="663"/>
      <c r="BT3232" s="15"/>
      <c r="BU3232" s="15"/>
      <c r="BV3232" s="95"/>
    </row>
    <row r="3233" spans="1:77" ht="21.75" hidden="1" customHeight="1" x14ac:dyDescent="0.25">
      <c r="A3233" s="95"/>
      <c r="B3233" s="570" t="str">
        <f>IF(ROSTER!B$44="","",ROSTER!B$44)</f>
        <v/>
      </c>
      <c r="C3233" s="572" t="str">
        <f>IF(ROSTER!C$44="","",ROSTER!C$44)</f>
        <v/>
      </c>
      <c r="D3233" s="573"/>
      <c r="E3233" s="574"/>
      <c r="F3233" s="576">
        <f>IF(E3233="y",1,IF(E3233="S",1,0))</f>
        <v>0</v>
      </c>
      <c r="G3233" s="582">
        <f>IF(E3233="S",1,0)</f>
        <v>0</v>
      </c>
      <c r="H3233" s="578"/>
      <c r="I3233" s="543"/>
      <c r="J3233" s="542"/>
      <c r="K3233" s="580"/>
      <c r="L3233" s="584"/>
      <c r="M3233" s="585"/>
      <c r="N3233" s="588">
        <f>L3233+J3233</f>
        <v>0</v>
      </c>
      <c r="O3233" s="589"/>
      <c r="P3233" s="542"/>
      <c r="Q3233" s="580"/>
      <c r="R3233" s="584"/>
      <c r="S3233" s="585"/>
      <c r="T3233" s="588">
        <f>R3233-P3233</f>
        <v>0</v>
      </c>
      <c r="U3233" s="589"/>
      <c r="V3233" s="310"/>
      <c r="W3233" s="310"/>
      <c r="X3233" s="578"/>
      <c r="Y3233" s="543"/>
      <c r="Z3233" s="542"/>
      <c r="AA3233" s="543"/>
      <c r="AB3233" s="542"/>
      <c r="AC3233" s="543"/>
      <c r="AD3233" s="542"/>
      <c r="AE3233" s="580"/>
      <c r="AF3233" s="584"/>
      <c r="AG3233" s="585"/>
      <c r="AH3233" s="595">
        <f>IF(AD3233=0,0,(AF3233/AD3233)*100)</f>
        <v>0</v>
      </c>
      <c r="AI3233" s="596"/>
      <c r="AJ3233" s="542"/>
      <c r="AK3233" s="580"/>
      <c r="AL3233" s="584"/>
      <c r="AM3233" s="585"/>
      <c r="AN3233" s="595">
        <f>IF(AJ3233=0,0,(AL3233/AJ3233)*100)</f>
        <v>0</v>
      </c>
      <c r="AO3233" s="596"/>
      <c r="AP3233" s="542"/>
      <c r="AQ3233" s="580"/>
      <c r="AR3233" s="584"/>
      <c r="AS3233" s="585"/>
      <c r="AT3233" s="595">
        <f>IF(AP3233=0,0,(AR3233/AP3233)*100)</f>
        <v>0</v>
      </c>
      <c r="AU3233" s="596"/>
      <c r="AV3233" s="599">
        <f>AD3233+AJ3233+AP3233</f>
        <v>0</v>
      </c>
      <c r="AW3233" s="600"/>
      <c r="AX3233" s="630">
        <f>AF3233+AL3233+AR3233</f>
        <v>0</v>
      </c>
      <c r="AY3233" s="631"/>
      <c r="AZ3233" s="595">
        <f>IF(AV3233=0,0,(AX3233/AV3233)*100)</f>
        <v>0</v>
      </c>
      <c r="BA3233" s="596"/>
      <c r="BB3233" s="542"/>
      <c r="BC3233" s="580"/>
      <c r="BD3233" s="584"/>
      <c r="BE3233" s="585"/>
      <c r="BF3233" s="595">
        <f>IF(BB3233=0,0,(BD3233/BB3233)*100)</f>
        <v>0</v>
      </c>
      <c r="BG3233" s="596"/>
      <c r="BH3233" s="599">
        <f>AV3233+BB3233</f>
        <v>0</v>
      </c>
      <c r="BI3233" s="600"/>
      <c r="BJ3233" s="630">
        <f>AX3233+BD3233</f>
        <v>0</v>
      </c>
      <c r="BK3233" s="631"/>
      <c r="BL3233" s="595">
        <f>IF(BH3233=0,0,(BJ3233/BH3233)*100)</f>
        <v>0</v>
      </c>
      <c r="BM3233" s="596"/>
      <c r="BN3233" s="656">
        <f>(AF3233*2)+(AL3233*2)+(AR3233*3)+BD3233</f>
        <v>0</v>
      </c>
      <c r="BO3233" s="657"/>
      <c r="BP3233" s="658"/>
      <c r="BQ3233" s="676">
        <f t="shared" ref="BQ3233" si="2966">IF(BS3233=0,0,50*BR3233/BS3233)</f>
        <v>0</v>
      </c>
      <c r="BR3233" s="662">
        <f>(BN3233*BU$11)+(N3233*BU$12)+(Z3233*BU$13)+(R3233*BU$14)+(X3233*BU$15)+(AB3233*BU$16)</f>
        <v>0</v>
      </c>
      <c r="BS3233" s="662">
        <f>((BB3233-BD3233)*BU$18)+((AV3233-AX3233)*BU$17)+(H3233*BU$19)+(P3233*BU$20)</f>
        <v>0</v>
      </c>
      <c r="BT3233" s="15"/>
      <c r="BU3233" s="15"/>
      <c r="BV3233" s="95"/>
    </row>
    <row r="3234" spans="1:77" ht="21.75" hidden="1" customHeight="1" x14ac:dyDescent="0.25">
      <c r="A3234" s="95"/>
      <c r="B3234" s="571"/>
      <c r="C3234" s="642" t="str">
        <f>IF(ROSTER!D$44="","",ROSTER!D$44)</f>
        <v/>
      </c>
      <c r="D3234" s="643"/>
      <c r="E3234" s="575"/>
      <c r="F3234" s="577"/>
      <c r="G3234" s="583"/>
      <c r="H3234" s="579"/>
      <c r="I3234" s="545"/>
      <c r="J3234" s="544"/>
      <c r="K3234" s="581"/>
      <c r="L3234" s="586"/>
      <c r="M3234" s="587"/>
      <c r="N3234" s="592" t="s">
        <v>16</v>
      </c>
      <c r="O3234" s="603"/>
      <c r="P3234" s="544"/>
      <c r="Q3234" s="581"/>
      <c r="R3234" s="586"/>
      <c r="S3234" s="587"/>
      <c r="T3234" s="592" t="s">
        <v>16</v>
      </c>
      <c r="U3234" s="603"/>
      <c r="V3234" s="311"/>
      <c r="W3234" s="311"/>
      <c r="X3234" s="579"/>
      <c r="Y3234" s="545"/>
      <c r="Z3234" s="544"/>
      <c r="AA3234" s="545"/>
      <c r="AB3234" s="544"/>
      <c r="AC3234" s="545"/>
      <c r="AD3234" s="544"/>
      <c r="AE3234" s="581"/>
      <c r="AF3234" s="586"/>
      <c r="AG3234" s="587"/>
      <c r="AH3234" s="626"/>
      <c r="AI3234" s="627"/>
      <c r="AJ3234" s="544"/>
      <c r="AK3234" s="581"/>
      <c r="AL3234" s="586"/>
      <c r="AM3234" s="587"/>
      <c r="AN3234" s="626"/>
      <c r="AO3234" s="627"/>
      <c r="AP3234" s="544"/>
      <c r="AQ3234" s="581"/>
      <c r="AR3234" s="586"/>
      <c r="AS3234" s="587"/>
      <c r="AT3234" s="626"/>
      <c r="AU3234" s="627"/>
      <c r="AV3234" s="628"/>
      <c r="AW3234" s="629"/>
      <c r="AX3234" s="632"/>
      <c r="AY3234" s="633"/>
      <c r="AZ3234" s="626"/>
      <c r="BA3234" s="627"/>
      <c r="BB3234" s="544"/>
      <c r="BC3234" s="581"/>
      <c r="BD3234" s="586"/>
      <c r="BE3234" s="587"/>
      <c r="BF3234" s="626"/>
      <c r="BG3234" s="627"/>
      <c r="BH3234" s="628"/>
      <c r="BI3234" s="629"/>
      <c r="BJ3234" s="632"/>
      <c r="BK3234" s="633"/>
      <c r="BL3234" s="626"/>
      <c r="BM3234" s="627"/>
      <c r="BN3234" s="678"/>
      <c r="BO3234" s="679"/>
      <c r="BP3234" s="680"/>
      <c r="BQ3234" s="677"/>
      <c r="BR3234" s="663"/>
      <c r="BS3234" s="663"/>
      <c r="BT3234" s="15"/>
      <c r="BU3234" s="15"/>
      <c r="BV3234" s="95"/>
    </row>
    <row r="3235" spans="1:77" ht="21.75" hidden="1" customHeight="1" x14ac:dyDescent="0.25">
      <c r="A3235" s="95"/>
      <c r="B3235" s="570" t="str">
        <f>IF(ROSTER!B$46="","",ROSTER!B$46)</f>
        <v/>
      </c>
      <c r="C3235" s="572" t="str">
        <f>IF(ROSTER!C$46="","",ROSTER!C$46)</f>
        <v/>
      </c>
      <c r="D3235" s="573"/>
      <c r="E3235" s="574"/>
      <c r="F3235" s="576">
        <f>IF(E3235="y",1,IF(E3235="S",1,0))</f>
        <v>0</v>
      </c>
      <c r="G3235" s="582">
        <f>IF(E3235="S",1,0)</f>
        <v>0</v>
      </c>
      <c r="H3235" s="578"/>
      <c r="I3235" s="543"/>
      <c r="J3235" s="542"/>
      <c r="K3235" s="580"/>
      <c r="L3235" s="584"/>
      <c r="M3235" s="585"/>
      <c r="N3235" s="588">
        <f>L3235+J3235</f>
        <v>0</v>
      </c>
      <c r="O3235" s="589"/>
      <c r="P3235" s="542"/>
      <c r="Q3235" s="580"/>
      <c r="R3235" s="584"/>
      <c r="S3235" s="585"/>
      <c r="T3235" s="588">
        <f>R3235-P3235</f>
        <v>0</v>
      </c>
      <c r="U3235" s="589"/>
      <c r="V3235" s="310"/>
      <c r="W3235" s="310"/>
      <c r="X3235" s="578"/>
      <c r="Y3235" s="543"/>
      <c r="Z3235" s="542"/>
      <c r="AA3235" s="543"/>
      <c r="AB3235" s="542"/>
      <c r="AC3235" s="543"/>
      <c r="AD3235" s="542"/>
      <c r="AE3235" s="580"/>
      <c r="AF3235" s="584"/>
      <c r="AG3235" s="585"/>
      <c r="AH3235" s="595">
        <f>IF(AD3235=0,0,(AF3235/AD3235)*100)</f>
        <v>0</v>
      </c>
      <c r="AI3235" s="596"/>
      <c r="AJ3235" s="542"/>
      <c r="AK3235" s="580"/>
      <c r="AL3235" s="584"/>
      <c r="AM3235" s="585"/>
      <c r="AN3235" s="595">
        <f>IF(AJ3235=0,0,(AL3235/AJ3235)*100)</f>
        <v>0</v>
      </c>
      <c r="AO3235" s="596"/>
      <c r="AP3235" s="542"/>
      <c r="AQ3235" s="580"/>
      <c r="AR3235" s="584"/>
      <c r="AS3235" s="585"/>
      <c r="AT3235" s="595">
        <f>IF(AP3235=0,0,(AR3235/AP3235)*100)</f>
        <v>0</v>
      </c>
      <c r="AU3235" s="596"/>
      <c r="AV3235" s="599">
        <f>AD3235+AJ3235+AP3235</f>
        <v>0</v>
      </c>
      <c r="AW3235" s="600"/>
      <c r="AX3235" s="630">
        <f>AF3235+AL3235+AR3235</f>
        <v>0</v>
      </c>
      <c r="AY3235" s="631"/>
      <c r="AZ3235" s="595">
        <f>IF(AV3235=0,0,(AX3235/AV3235)*100)</f>
        <v>0</v>
      </c>
      <c r="BA3235" s="596"/>
      <c r="BB3235" s="542"/>
      <c r="BC3235" s="580"/>
      <c r="BD3235" s="584"/>
      <c r="BE3235" s="585"/>
      <c r="BF3235" s="595">
        <f>IF(BB3235=0,0,(BD3235/BB3235)*100)</f>
        <v>0</v>
      </c>
      <c r="BG3235" s="596"/>
      <c r="BH3235" s="599">
        <f>AV3235+BB3235</f>
        <v>0</v>
      </c>
      <c r="BI3235" s="600"/>
      <c r="BJ3235" s="630">
        <f>AX3235+BD3235</f>
        <v>0</v>
      </c>
      <c r="BK3235" s="631"/>
      <c r="BL3235" s="595">
        <f>IF(BH3235=0,0,(BJ3235/BH3235)*100)</f>
        <v>0</v>
      </c>
      <c r="BM3235" s="596"/>
      <c r="BN3235" s="656">
        <f>(AF3235*2)+(AL3235*2)+(AR3235*3)+BD3235</f>
        <v>0</v>
      </c>
      <c r="BO3235" s="657"/>
      <c r="BP3235" s="658"/>
      <c r="BQ3235" s="676">
        <f t="shared" ref="BQ3235" si="2967">IF(BS3235=0,0,50*BR3235/BS3235)</f>
        <v>0</v>
      </c>
      <c r="BR3235" s="708">
        <f>(BN3235*BU$11)+(N3235*BU$12)+(Z3235*BU$13)+(R3235*BU$14)+(X3235*BU$15)+(AB3235*BU$16)</f>
        <v>0</v>
      </c>
      <c r="BS3235" s="662">
        <f>((BB3235-BD3235)*BU$18)+((AV3235-AX3235)*BU$17)+(H3235*BU$19)+(P3235*BU$20)</f>
        <v>0</v>
      </c>
      <c r="BT3235" s="15"/>
      <c r="BU3235" s="15"/>
      <c r="BV3235" s="95"/>
    </row>
    <row r="3236" spans="1:77" ht="22.5" hidden="1" customHeight="1" thickBot="1" x14ac:dyDescent="0.3">
      <c r="A3236" s="95"/>
      <c r="B3236" s="571"/>
      <c r="C3236" s="642" t="str">
        <f>IF(ROSTER!D$46="","",ROSTER!D$46)</f>
        <v/>
      </c>
      <c r="D3236" s="643"/>
      <c r="E3236" s="575"/>
      <c r="F3236" s="577"/>
      <c r="G3236" s="583"/>
      <c r="H3236" s="579"/>
      <c r="I3236" s="545"/>
      <c r="J3236" s="544"/>
      <c r="K3236" s="581"/>
      <c r="L3236" s="586"/>
      <c r="M3236" s="587"/>
      <c r="N3236" s="590" t="s">
        <v>16</v>
      </c>
      <c r="O3236" s="591"/>
      <c r="P3236" s="544"/>
      <c r="Q3236" s="581"/>
      <c r="R3236" s="586"/>
      <c r="S3236" s="587"/>
      <c r="T3236" s="592" t="s">
        <v>16</v>
      </c>
      <c r="U3236" s="603"/>
      <c r="V3236" s="311"/>
      <c r="W3236" s="311"/>
      <c r="X3236" s="579"/>
      <c r="Y3236" s="545"/>
      <c r="Z3236" s="544"/>
      <c r="AA3236" s="545"/>
      <c r="AB3236" s="544"/>
      <c r="AC3236" s="545"/>
      <c r="AD3236" s="544"/>
      <c r="AE3236" s="581"/>
      <c r="AF3236" s="586"/>
      <c r="AG3236" s="587"/>
      <c r="AH3236" s="597"/>
      <c r="AI3236" s="598"/>
      <c r="AJ3236" s="544"/>
      <c r="AK3236" s="581"/>
      <c r="AL3236" s="586"/>
      <c r="AM3236" s="587"/>
      <c r="AN3236" s="597"/>
      <c r="AO3236" s="598"/>
      <c r="AP3236" s="544"/>
      <c r="AQ3236" s="581"/>
      <c r="AR3236" s="586"/>
      <c r="AS3236" s="587"/>
      <c r="AT3236" s="597"/>
      <c r="AU3236" s="598"/>
      <c r="AV3236" s="601"/>
      <c r="AW3236" s="602"/>
      <c r="AX3236" s="701"/>
      <c r="AY3236" s="702"/>
      <c r="AZ3236" s="597"/>
      <c r="BA3236" s="598"/>
      <c r="BB3236" s="544"/>
      <c r="BC3236" s="581"/>
      <c r="BD3236" s="586"/>
      <c r="BE3236" s="587"/>
      <c r="BF3236" s="597"/>
      <c r="BG3236" s="598"/>
      <c r="BH3236" s="601"/>
      <c r="BI3236" s="602"/>
      <c r="BJ3236" s="701"/>
      <c r="BK3236" s="702"/>
      <c r="BL3236" s="597"/>
      <c r="BM3236" s="598"/>
      <c r="BN3236" s="659"/>
      <c r="BO3236" s="660"/>
      <c r="BP3236" s="661"/>
      <c r="BQ3236" s="677"/>
      <c r="BR3236" s="709"/>
      <c r="BS3236" s="663"/>
      <c r="BT3236" s="15"/>
      <c r="BU3236" s="15"/>
      <c r="BV3236" s="95"/>
    </row>
    <row r="3237" spans="1:77" s="21" customFormat="1" ht="33.4" hidden="1" customHeight="1" x14ac:dyDescent="0.45">
      <c r="A3237" s="98"/>
      <c r="B3237" s="612"/>
      <c r="C3237" s="613"/>
      <c r="D3237" s="613" t="s">
        <v>10</v>
      </c>
      <c r="E3237" s="616"/>
      <c r="F3237" s="279"/>
      <c r="G3237" s="279"/>
      <c r="H3237" s="517">
        <f>SUM(H3197:I3236)</f>
        <v>0</v>
      </c>
      <c r="I3237" s="618"/>
      <c r="J3237" s="517">
        <f>SUM(J3197:K3236)</f>
        <v>0</v>
      </c>
      <c r="K3237" s="618"/>
      <c r="L3237" s="620">
        <f>SUM(L3197:M3236)</f>
        <v>0</v>
      </c>
      <c r="M3237" s="621"/>
      <c r="N3237" s="548">
        <f>L3237+J3237</f>
        <v>0</v>
      </c>
      <c r="O3237" s="518"/>
      <c r="P3237" s="620">
        <f>SUM(P3197:Q3236)</f>
        <v>0</v>
      </c>
      <c r="Q3237" s="618"/>
      <c r="R3237" s="620">
        <f>SUM(R3197:S3236)</f>
        <v>0</v>
      </c>
      <c r="S3237" s="621"/>
      <c r="T3237" s="548">
        <f>R3237-P3237</f>
        <v>0</v>
      </c>
      <c r="U3237" s="518"/>
      <c r="V3237" s="312"/>
      <c r="W3237" s="312"/>
      <c r="X3237" s="620">
        <f>SUM(X3197:Y3236)</f>
        <v>0</v>
      </c>
      <c r="Y3237" s="621"/>
      <c r="Z3237" s="517">
        <f>SUM(Z3197:AA3236)</f>
        <v>0</v>
      </c>
      <c r="AA3237" s="518"/>
      <c r="AB3237" s="517">
        <f>SUM(AB3197:AC3236)</f>
        <v>0</v>
      </c>
      <c r="AC3237" s="518"/>
      <c r="AD3237" s="621">
        <f>SUM(AD3197:AE3236)</f>
        <v>0</v>
      </c>
      <c r="AE3237" s="618"/>
      <c r="AF3237" s="620">
        <f>SUM(AF3197:AG3236)</f>
        <v>0</v>
      </c>
      <c r="AG3237" s="621"/>
      <c r="AH3237" s="548">
        <f>IF(AD3237=0,0,(AF3237/AD3237)*100)</f>
        <v>0</v>
      </c>
      <c r="AI3237" s="518"/>
      <c r="AJ3237" s="620">
        <f>SUM(AJ3197:AK3236)</f>
        <v>0</v>
      </c>
      <c r="AK3237" s="618"/>
      <c r="AL3237" s="620">
        <f>SUM(AL3197:AM3236)</f>
        <v>0</v>
      </c>
      <c r="AM3237" s="621"/>
      <c r="AN3237" s="548">
        <f>IF(AJ3237=0,0,(AL3237/AJ3237)*100)</f>
        <v>0</v>
      </c>
      <c r="AO3237" s="518"/>
      <c r="AP3237" s="620">
        <f>SUM(AP3197:AQ3236)</f>
        <v>0</v>
      </c>
      <c r="AQ3237" s="618"/>
      <c r="AR3237" s="620">
        <f>SUM(AR3197:AS3236)</f>
        <v>0</v>
      </c>
      <c r="AS3237" s="621"/>
      <c r="AT3237" s="548">
        <f>IF(AP3237=0,0,(AR3237/AP3237)*100)</f>
        <v>0</v>
      </c>
      <c r="AU3237" s="518"/>
      <c r="AV3237" s="517">
        <f>AD3237+AJ3237+AP3237</f>
        <v>0</v>
      </c>
      <c r="AW3237" s="618"/>
      <c r="AX3237" s="620">
        <f>AF3237+AL3237+AR3237</f>
        <v>0</v>
      </c>
      <c r="AY3237" s="624"/>
      <c r="AZ3237" s="548">
        <f>IF(AV3237=0,0,(AX3237/AV3237)*100)</f>
        <v>0</v>
      </c>
      <c r="BA3237" s="518"/>
      <c r="BB3237" s="620">
        <f>SUM(BB3197:BC3236)</f>
        <v>0</v>
      </c>
      <c r="BC3237" s="618"/>
      <c r="BD3237" s="620">
        <f>SUM(BD3197:BE3236)</f>
        <v>0</v>
      </c>
      <c r="BE3237" s="621"/>
      <c r="BF3237" s="548">
        <f>IF(BB3237=0,0,(BD3237/BB3237)*100)</f>
        <v>0</v>
      </c>
      <c r="BG3237" s="518"/>
      <c r="BH3237" s="517">
        <f>AV3237+BB3237</f>
        <v>0</v>
      </c>
      <c r="BI3237" s="618"/>
      <c r="BJ3237" s="620">
        <f>AX3237+BD3237</f>
        <v>0</v>
      </c>
      <c r="BK3237" s="624"/>
      <c r="BL3237" s="548">
        <f>IF(BH3237=0,0,(BJ3237/BH3237)*100)</f>
        <v>0</v>
      </c>
      <c r="BM3237" s="664"/>
      <c r="BN3237" s="666">
        <f>SUM(BN3197:BP3236)</f>
        <v>0</v>
      </c>
      <c r="BO3237" s="667"/>
      <c r="BP3237" s="668"/>
      <c r="BQ3237" s="681">
        <f>SUM(BQ3197:BQ3236)</f>
        <v>0</v>
      </c>
      <c r="BR3237" s="685">
        <f>(BN3237*BU$11)+(N3237*BU$12)+(Z3237*BU$13)+(R3237*BU$14)+(X3237*BU$15)+(AB3237*BU$16)</f>
        <v>0</v>
      </c>
      <c r="BS3237" s="683">
        <f>((BB3237-BD3237)*BU$18)+((AV3237-AX3237)*BU$17)+(H3237*BU$19)+(P3237*BU$20)</f>
        <v>0</v>
      </c>
      <c r="BT3237" s="20"/>
      <c r="BU3237" s="20"/>
      <c r="BV3237" s="98"/>
    </row>
    <row r="3238" spans="1:77" s="21" customFormat="1" ht="33.950000000000003" hidden="1" customHeight="1" thickBot="1" x14ac:dyDescent="0.5">
      <c r="A3238" s="98"/>
      <c r="B3238" s="614"/>
      <c r="C3238" s="615"/>
      <c r="D3238" s="615"/>
      <c r="E3238" s="617"/>
      <c r="F3238" s="280"/>
      <c r="G3238" s="280"/>
      <c r="H3238" s="519"/>
      <c r="I3238" s="619"/>
      <c r="J3238" s="519"/>
      <c r="K3238" s="619"/>
      <c r="L3238" s="622"/>
      <c r="M3238" s="623"/>
      <c r="N3238" s="549" t="s">
        <v>16</v>
      </c>
      <c r="O3238" s="520"/>
      <c r="P3238" s="622"/>
      <c r="Q3238" s="619"/>
      <c r="R3238" s="622"/>
      <c r="S3238" s="623"/>
      <c r="T3238" s="549" t="s">
        <v>16</v>
      </c>
      <c r="U3238" s="520"/>
      <c r="V3238" s="313"/>
      <c r="W3238" s="313"/>
      <c r="X3238" s="622"/>
      <c r="Y3238" s="623"/>
      <c r="Z3238" s="519"/>
      <c r="AA3238" s="520"/>
      <c r="AB3238" s="519"/>
      <c r="AC3238" s="520"/>
      <c r="AD3238" s="623"/>
      <c r="AE3238" s="619"/>
      <c r="AF3238" s="622"/>
      <c r="AG3238" s="623"/>
      <c r="AH3238" s="549"/>
      <c r="AI3238" s="520"/>
      <c r="AJ3238" s="622"/>
      <c r="AK3238" s="619"/>
      <c r="AL3238" s="622"/>
      <c r="AM3238" s="623"/>
      <c r="AN3238" s="549"/>
      <c r="AO3238" s="520"/>
      <c r="AP3238" s="622"/>
      <c r="AQ3238" s="619"/>
      <c r="AR3238" s="622"/>
      <c r="AS3238" s="623"/>
      <c r="AT3238" s="549"/>
      <c r="AU3238" s="520"/>
      <c r="AV3238" s="519"/>
      <c r="AW3238" s="619"/>
      <c r="AX3238" s="622"/>
      <c r="AY3238" s="625"/>
      <c r="AZ3238" s="549"/>
      <c r="BA3238" s="520"/>
      <c r="BB3238" s="622"/>
      <c r="BC3238" s="619"/>
      <c r="BD3238" s="622"/>
      <c r="BE3238" s="623"/>
      <c r="BF3238" s="549"/>
      <c r="BG3238" s="520"/>
      <c r="BH3238" s="519"/>
      <c r="BI3238" s="619"/>
      <c r="BJ3238" s="622"/>
      <c r="BK3238" s="625"/>
      <c r="BL3238" s="549"/>
      <c r="BM3238" s="665"/>
      <c r="BN3238" s="669"/>
      <c r="BO3238" s="670"/>
      <c r="BP3238" s="671"/>
      <c r="BQ3238" s="682"/>
      <c r="BR3238" s="686"/>
      <c r="BS3238" s="684"/>
      <c r="BT3238" s="20"/>
      <c r="BU3238" s="20"/>
      <c r="BV3238" s="98"/>
    </row>
    <row r="3239" spans="1:77" s="21" customFormat="1" ht="33" hidden="1" customHeight="1" thickBot="1" x14ac:dyDescent="0.5">
      <c r="A3239" s="98"/>
      <c r="B3239" s="612"/>
      <c r="C3239" s="613"/>
      <c r="D3239" s="613" t="s">
        <v>13</v>
      </c>
      <c r="E3239" s="616"/>
      <c r="F3239" s="281"/>
      <c r="G3239" s="282"/>
      <c r="H3239" s="528"/>
      <c r="I3239" s="636"/>
      <c r="J3239" s="528"/>
      <c r="K3239" s="636"/>
      <c r="L3239" s="638"/>
      <c r="M3239" s="639"/>
      <c r="N3239" s="548">
        <f>J3239+L3239</f>
        <v>0</v>
      </c>
      <c r="O3239" s="518"/>
      <c r="P3239" s="638"/>
      <c r="Q3239" s="636"/>
      <c r="R3239" s="638"/>
      <c r="S3239" s="639"/>
      <c r="T3239" s="548">
        <f>R3239-P3239</f>
        <v>0</v>
      </c>
      <c r="U3239" s="518"/>
      <c r="V3239" s="312"/>
      <c r="W3239" s="312"/>
      <c r="X3239" s="638"/>
      <c r="Y3239" s="639"/>
      <c r="Z3239" s="528"/>
      <c r="AA3239" s="529"/>
      <c r="AB3239" s="528"/>
      <c r="AC3239" s="529"/>
      <c r="AD3239" s="639"/>
      <c r="AE3239" s="636"/>
      <c r="AF3239" s="638"/>
      <c r="AG3239" s="639"/>
      <c r="AH3239" s="548">
        <f>IF(AD3239=0,0,(AF3239/AD3239)*100)</f>
        <v>0</v>
      </c>
      <c r="AI3239" s="518"/>
      <c r="AJ3239" s="638"/>
      <c r="AK3239" s="636"/>
      <c r="AL3239" s="638"/>
      <c r="AM3239" s="639"/>
      <c r="AN3239" s="548">
        <f>IF(AJ3239=0,0,(AL3239/AJ3239)*100)</f>
        <v>0</v>
      </c>
      <c r="AO3239" s="518"/>
      <c r="AP3239" s="638"/>
      <c r="AQ3239" s="636"/>
      <c r="AR3239" s="638"/>
      <c r="AS3239" s="639"/>
      <c r="AT3239" s="548">
        <f>IF(AP3239=0,0,(AR3239/AP3239)*100)</f>
        <v>0</v>
      </c>
      <c r="AU3239" s="518"/>
      <c r="AV3239" s="517">
        <f>AD3239+AJ3239+AP3239</f>
        <v>0</v>
      </c>
      <c r="AW3239" s="618"/>
      <c r="AX3239" s="620">
        <f>AF3239+AL3239+AR3239</f>
        <v>0</v>
      </c>
      <c r="AY3239" s="624"/>
      <c r="AZ3239" s="548">
        <f>IF(AV3239=0,0,(AX3239/AV3239)*100)</f>
        <v>0</v>
      </c>
      <c r="BA3239" s="518"/>
      <c r="BB3239" s="638"/>
      <c r="BC3239" s="636"/>
      <c r="BD3239" s="638"/>
      <c r="BE3239" s="639"/>
      <c r="BF3239" s="548">
        <f>IF(BB3239=0,0,(BD3239/BB3239)*100)</f>
        <v>0</v>
      </c>
      <c r="BG3239" s="518"/>
      <c r="BH3239" s="517">
        <f>AV3239+BB3239</f>
        <v>0</v>
      </c>
      <c r="BI3239" s="618"/>
      <c r="BJ3239" s="620">
        <f>AX3239+BD3239</f>
        <v>0</v>
      </c>
      <c r="BK3239" s="624"/>
      <c r="BL3239" s="548">
        <f>IF(BH3239=0,0,(BJ3239/BH3239)*100)</f>
        <v>0</v>
      </c>
      <c r="BM3239" s="664"/>
      <c r="BN3239" s="666">
        <f>(AF3239*2)+(AL3239*2)+(AR3239*3)+BD3239</f>
        <v>0</v>
      </c>
      <c r="BO3239" s="667"/>
      <c r="BP3239" s="668"/>
      <c r="BQ3239" s="672"/>
      <c r="BR3239" s="283"/>
      <c r="BS3239" s="284"/>
      <c r="BT3239" s="20"/>
      <c r="BU3239" s="20"/>
      <c r="BV3239" s="98"/>
    </row>
    <row r="3240" spans="1:77" s="21" customFormat="1" ht="33.75" hidden="1" customHeight="1" thickBot="1" x14ac:dyDescent="0.5">
      <c r="A3240" s="98"/>
      <c r="B3240" s="285"/>
      <c r="C3240" s="286"/>
      <c r="D3240" s="634"/>
      <c r="E3240" s="635"/>
      <c r="F3240" s="287"/>
      <c r="G3240" s="287"/>
      <c r="H3240" s="530"/>
      <c r="I3240" s="637"/>
      <c r="J3240" s="530"/>
      <c r="K3240" s="637"/>
      <c r="L3240" s="640"/>
      <c r="M3240" s="641"/>
      <c r="N3240" s="549">
        <f>IF((N3237+N3239)=0,0,N3237/(N3237+N3239)*100)</f>
        <v>0</v>
      </c>
      <c r="O3240" s="520"/>
      <c r="P3240" s="640"/>
      <c r="Q3240" s="637"/>
      <c r="R3240" s="640"/>
      <c r="S3240" s="641"/>
      <c r="T3240" s="549"/>
      <c r="U3240" s="520"/>
      <c r="V3240" s="313"/>
      <c r="W3240" s="313"/>
      <c r="X3240" s="640"/>
      <c r="Y3240" s="641"/>
      <c r="Z3240" s="530"/>
      <c r="AA3240" s="531"/>
      <c r="AB3240" s="530"/>
      <c r="AC3240" s="531"/>
      <c r="AD3240" s="641"/>
      <c r="AE3240" s="637"/>
      <c r="AF3240" s="640"/>
      <c r="AG3240" s="641"/>
      <c r="AH3240" s="549"/>
      <c r="AI3240" s="520"/>
      <c r="AJ3240" s="640"/>
      <c r="AK3240" s="637"/>
      <c r="AL3240" s="640"/>
      <c r="AM3240" s="641"/>
      <c r="AN3240" s="549"/>
      <c r="AO3240" s="520"/>
      <c r="AP3240" s="640"/>
      <c r="AQ3240" s="637"/>
      <c r="AR3240" s="640"/>
      <c r="AS3240" s="641"/>
      <c r="AT3240" s="549"/>
      <c r="AU3240" s="520"/>
      <c r="AV3240" s="519"/>
      <c r="AW3240" s="619"/>
      <c r="AX3240" s="622"/>
      <c r="AY3240" s="625"/>
      <c r="AZ3240" s="549"/>
      <c r="BA3240" s="520"/>
      <c r="BB3240" s="640"/>
      <c r="BC3240" s="637"/>
      <c r="BD3240" s="640"/>
      <c r="BE3240" s="641"/>
      <c r="BF3240" s="549"/>
      <c r="BG3240" s="520"/>
      <c r="BH3240" s="519"/>
      <c r="BI3240" s="619"/>
      <c r="BJ3240" s="622"/>
      <c r="BK3240" s="625"/>
      <c r="BL3240" s="549"/>
      <c r="BM3240" s="665"/>
      <c r="BN3240" s="669"/>
      <c r="BO3240" s="670"/>
      <c r="BP3240" s="671"/>
      <c r="BQ3240" s="673"/>
      <c r="BR3240" s="79"/>
      <c r="BS3240" s="79"/>
      <c r="BT3240" s="20"/>
      <c r="BU3240" s="20"/>
      <c r="BV3240" s="98"/>
    </row>
    <row r="3241" spans="1:77" ht="16.5" hidden="1" customHeight="1" thickTop="1" thickBot="1" x14ac:dyDescent="0.5">
      <c r="A3241" s="95"/>
      <c r="B3241" s="288"/>
      <c r="C3241" s="70"/>
      <c r="D3241" s="70"/>
      <c r="E3241" s="70"/>
      <c r="F3241" s="70"/>
      <c r="G3241" s="70"/>
      <c r="H3241" s="70"/>
      <c r="I3241" s="70"/>
      <c r="J3241" s="70"/>
      <c r="K3241" s="70"/>
      <c r="L3241" s="70"/>
      <c r="M3241" s="70"/>
      <c r="N3241" s="70"/>
      <c r="O3241" s="70"/>
      <c r="P3241" s="70"/>
      <c r="Q3241" s="70"/>
      <c r="R3241" s="70"/>
      <c r="S3241" s="70"/>
      <c r="T3241" s="70"/>
      <c r="U3241" s="70"/>
      <c r="V3241" s="70"/>
      <c r="W3241" s="70"/>
      <c r="X3241" s="70"/>
      <c r="Y3241" s="70"/>
      <c r="Z3241" s="70"/>
      <c r="AA3241" s="70"/>
      <c r="AB3241" s="70"/>
      <c r="AC3241" s="70"/>
      <c r="AD3241" s="70"/>
      <c r="AE3241" s="70"/>
      <c r="AF3241" s="70"/>
      <c r="AG3241" s="70"/>
      <c r="AH3241" s="289"/>
      <c r="AI3241" s="289"/>
      <c r="AJ3241" s="70"/>
      <c r="AK3241" s="70"/>
      <c r="AL3241" s="70"/>
      <c r="AM3241" s="70"/>
      <c r="AN3241" s="70"/>
      <c r="AO3241" s="70"/>
      <c r="AP3241" s="70"/>
      <c r="AQ3241" s="70"/>
      <c r="AR3241" s="70"/>
      <c r="AS3241" s="70"/>
      <c r="AT3241" s="70"/>
      <c r="AU3241" s="70"/>
      <c r="AV3241" s="70"/>
      <c r="AW3241" s="70"/>
      <c r="AX3241" s="70"/>
      <c r="AY3241" s="70"/>
      <c r="AZ3241" s="70"/>
      <c r="BA3241" s="70"/>
      <c r="BB3241" s="70"/>
      <c r="BC3241" s="70"/>
      <c r="BD3241" s="70"/>
      <c r="BE3241" s="70"/>
      <c r="BF3241" s="70"/>
      <c r="BG3241" s="70"/>
      <c r="BH3241" s="70"/>
      <c r="BI3241" s="70"/>
      <c r="BJ3241" s="70"/>
      <c r="BK3241" s="70"/>
      <c r="BL3241" s="70"/>
      <c r="BM3241" s="70"/>
      <c r="BN3241" s="70"/>
      <c r="BO3241" s="70"/>
      <c r="BP3241" s="70"/>
      <c r="BQ3241" s="89"/>
      <c r="BR3241" s="674">
        <f>IF((J3237+L3239)=0,0,(J3237/(J3237+L3239)*100)%)</f>
        <v>0</v>
      </c>
      <c r="BS3241" s="675"/>
      <c r="BT3241" s="674">
        <f>IF((L3237+J3239)=0,0,(L3237/(L3237+J3239)*100)%)</f>
        <v>0</v>
      </c>
      <c r="BU3241" s="675"/>
      <c r="BV3241" s="95"/>
    </row>
    <row r="3242" spans="1:77" s="23" customFormat="1" ht="79.5" hidden="1" customHeight="1" thickTop="1" thickBot="1" x14ac:dyDescent="0.55000000000000004">
      <c r="A3242" s="99"/>
      <c r="B3242" s="565" t="s">
        <v>64</v>
      </c>
      <c r="C3242" s="566"/>
      <c r="D3242" s="532" t="s">
        <v>54</v>
      </c>
      <c r="E3242" s="532"/>
      <c r="F3242" s="532"/>
      <c r="G3242" s="654"/>
      <c r="H3242" s="533"/>
      <c r="I3242" s="534"/>
      <c r="J3242" s="535"/>
      <c r="K3242" s="290"/>
      <c r="L3242" s="533"/>
      <c r="M3242" s="534"/>
      <c r="N3242" s="535"/>
      <c r="O3242" s="536" t="s">
        <v>47</v>
      </c>
      <c r="P3242" s="537"/>
      <c r="Q3242" s="537"/>
      <c r="R3242" s="537"/>
      <c r="S3242" s="533"/>
      <c r="T3242" s="534"/>
      <c r="U3242" s="535"/>
      <c r="V3242" s="314"/>
      <c r="W3242" s="314"/>
      <c r="X3242" s="290"/>
      <c r="Y3242" s="533"/>
      <c r="Z3242" s="534"/>
      <c r="AA3242" s="535"/>
      <c r="AB3242" s="536" t="s">
        <v>49</v>
      </c>
      <c r="AC3242" s="537"/>
      <c r="AD3242" s="537"/>
      <c r="AE3242" s="538"/>
      <c r="AF3242" s="533"/>
      <c r="AG3242" s="534"/>
      <c r="AH3242" s="535"/>
      <c r="AI3242" s="290"/>
      <c r="AJ3242" s="533"/>
      <c r="AK3242" s="534"/>
      <c r="AL3242" s="535"/>
      <c r="AM3242" s="536" t="s">
        <v>53</v>
      </c>
      <c r="AN3242" s="537"/>
      <c r="AO3242" s="537"/>
      <c r="AP3242" s="538"/>
      <c r="AQ3242" s="533"/>
      <c r="AR3242" s="534"/>
      <c r="AS3242" s="535"/>
      <c r="AT3242" s="72"/>
      <c r="AU3242" s="533"/>
      <c r="AV3242" s="534"/>
      <c r="AW3242" s="535"/>
      <c r="AX3242" s="291"/>
      <c r="AY3242" s="291"/>
      <c r="AZ3242" s="291"/>
      <c r="BA3242" s="291"/>
      <c r="BB3242" s="567" t="s">
        <v>20</v>
      </c>
      <c r="BC3242" s="567"/>
      <c r="BD3242" s="567"/>
      <c r="BE3242" s="567"/>
      <c r="BF3242" s="568"/>
      <c r="BG3242" s="539">
        <f>BN3237</f>
        <v>0</v>
      </c>
      <c r="BH3242" s="540"/>
      <c r="BI3242" s="541"/>
      <c r="BJ3242" s="292"/>
      <c r="BK3242" s="539">
        <f>BN3239</f>
        <v>0</v>
      </c>
      <c r="BL3242" s="540"/>
      <c r="BM3242" s="541"/>
      <c r="BN3242" s="73"/>
      <c r="BO3242" s="73"/>
      <c r="BP3242" s="73"/>
      <c r="BQ3242" s="90"/>
      <c r="BR3242" s="24"/>
      <c r="BS3242" s="24"/>
      <c r="BT3242" s="22"/>
      <c r="BU3242" s="22"/>
      <c r="BV3242" s="99"/>
    </row>
    <row r="3243" spans="1:77" ht="15.6" hidden="1" customHeight="1" thickTop="1" thickBot="1" x14ac:dyDescent="0.55000000000000004">
      <c r="A3243" s="95"/>
      <c r="B3243" s="293"/>
      <c r="C3243" s="67"/>
      <c r="D3243" s="294"/>
      <c r="E3243" s="294"/>
      <c r="F3243" s="295"/>
      <c r="G3243" s="295"/>
      <c r="H3243" s="296"/>
      <c r="I3243" s="296"/>
      <c r="J3243" s="296"/>
      <c r="K3243" s="296"/>
      <c r="L3243" s="296"/>
      <c r="M3243" s="296"/>
      <c r="N3243" s="296"/>
      <c r="O3243" s="295"/>
      <c r="P3243" s="295"/>
      <c r="Q3243" s="295"/>
      <c r="R3243" s="295"/>
      <c r="S3243" s="296"/>
      <c r="T3243" s="296"/>
      <c r="U3243" s="296"/>
      <c r="V3243" s="296"/>
      <c r="W3243" s="296"/>
      <c r="X3243" s="297"/>
      <c r="Y3243" s="296"/>
      <c r="Z3243" s="296"/>
      <c r="AA3243" s="296"/>
      <c r="AB3243" s="295"/>
      <c r="AC3243" s="295"/>
      <c r="AD3243" s="295"/>
      <c r="AE3243" s="295"/>
      <c r="AF3243" s="296"/>
      <c r="AG3243" s="296"/>
      <c r="AH3243" s="296"/>
      <c r="AI3243" s="296"/>
      <c r="AJ3243" s="297"/>
      <c r="AK3243" s="297"/>
      <c r="AL3243" s="296"/>
      <c r="AM3243" s="295"/>
      <c r="AN3243" s="295"/>
      <c r="AO3243" s="295"/>
      <c r="AP3243" s="295"/>
      <c r="AQ3243" s="296"/>
      <c r="AR3243" s="296"/>
      <c r="AS3243" s="296"/>
      <c r="AT3243" s="296"/>
      <c r="AU3243" s="296"/>
      <c r="AV3243" s="72"/>
      <c r="AW3243" s="72"/>
      <c r="AX3243" s="74"/>
      <c r="AY3243" s="74"/>
      <c r="AZ3243" s="74"/>
      <c r="BA3243" s="74"/>
      <c r="BB3243" s="295"/>
      <c r="BC3243" s="298"/>
      <c r="BD3243" s="298"/>
      <c r="BE3243" s="299"/>
      <c r="BF3243" s="300"/>
      <c r="BG3243" s="301"/>
      <c r="BH3243" s="301"/>
      <c r="BI3243" s="72"/>
      <c r="BJ3243" s="302"/>
      <c r="BK3243" s="303"/>
      <c r="BL3243" s="303"/>
      <c r="BM3243" s="72"/>
      <c r="BN3243" s="74"/>
      <c r="BO3243" s="74"/>
      <c r="BP3243" s="74"/>
      <c r="BQ3243" s="91"/>
      <c r="BR3243" s="25"/>
      <c r="BS3243" s="25"/>
      <c r="BT3243" s="15"/>
      <c r="BU3243" s="15"/>
      <c r="BV3243" s="95"/>
    </row>
    <row r="3244" spans="1:77" s="23" customFormat="1" ht="79.5" hidden="1" customHeight="1" thickTop="1" thickBot="1" x14ac:dyDescent="0.55000000000000004">
      <c r="A3244" s="99"/>
      <c r="B3244" s="569" t="s">
        <v>46</v>
      </c>
      <c r="C3244" s="567"/>
      <c r="D3244" s="532" t="s">
        <v>55</v>
      </c>
      <c r="E3244" s="532"/>
      <c r="F3244" s="532"/>
      <c r="G3244" s="654"/>
      <c r="H3244" s="539">
        <f>H3242</f>
        <v>0</v>
      </c>
      <c r="I3244" s="540"/>
      <c r="J3244" s="541"/>
      <c r="K3244" s="290"/>
      <c r="L3244" s="539">
        <f>L3242</f>
        <v>0</v>
      </c>
      <c r="M3244" s="540"/>
      <c r="N3244" s="541"/>
      <c r="O3244" s="536" t="s">
        <v>51</v>
      </c>
      <c r="P3244" s="537"/>
      <c r="Q3244" s="537"/>
      <c r="R3244" s="537"/>
      <c r="S3244" s="539">
        <f>S3242-H3242</f>
        <v>0</v>
      </c>
      <c r="T3244" s="540"/>
      <c r="U3244" s="541"/>
      <c r="V3244" s="315"/>
      <c r="W3244" s="315"/>
      <c r="X3244" s="290"/>
      <c r="Y3244" s="539">
        <f>Y3242-L3242</f>
        <v>0</v>
      </c>
      <c r="Z3244" s="540"/>
      <c r="AA3244" s="541"/>
      <c r="AB3244" s="536" t="s">
        <v>50</v>
      </c>
      <c r="AC3244" s="537"/>
      <c r="AD3244" s="537"/>
      <c r="AE3244" s="538"/>
      <c r="AF3244" s="539">
        <f>AF3242-S3242</f>
        <v>0</v>
      </c>
      <c r="AG3244" s="540"/>
      <c r="AH3244" s="541"/>
      <c r="AI3244" s="290"/>
      <c r="AJ3244" s="539">
        <f>AJ3242-Y3242</f>
        <v>0</v>
      </c>
      <c r="AK3244" s="540"/>
      <c r="AL3244" s="541"/>
      <c r="AM3244" s="536" t="s">
        <v>52</v>
      </c>
      <c r="AN3244" s="537"/>
      <c r="AO3244" s="537"/>
      <c r="AP3244" s="538"/>
      <c r="AQ3244" s="539">
        <f>AQ3242-AF3242</f>
        <v>0</v>
      </c>
      <c r="AR3244" s="540"/>
      <c r="AS3244" s="541"/>
      <c r="AT3244" s="72"/>
      <c r="AU3244" s="539">
        <f>AU3242-AJ3242</f>
        <v>0</v>
      </c>
      <c r="AV3244" s="540"/>
      <c r="AW3244" s="541"/>
      <c r="AX3244" s="291"/>
      <c r="AY3244" s="291"/>
      <c r="AZ3244" s="291"/>
      <c r="BA3244" s="291"/>
      <c r="BB3244" s="567" t="s">
        <v>45</v>
      </c>
      <c r="BC3244" s="567"/>
      <c r="BD3244" s="567"/>
      <c r="BE3244" s="567"/>
      <c r="BF3244" s="568"/>
      <c r="BG3244" s="539">
        <f>BG3242-AQ3242</f>
        <v>0</v>
      </c>
      <c r="BH3244" s="540"/>
      <c r="BI3244" s="541"/>
      <c r="BJ3244" s="304"/>
      <c r="BK3244" s="539">
        <f>BK3242-AU3242</f>
        <v>0</v>
      </c>
      <c r="BL3244" s="540"/>
      <c r="BM3244" s="541"/>
      <c r="BN3244" s="73"/>
      <c r="BO3244" s="73"/>
      <c r="BP3244" s="73"/>
      <c r="BQ3244" s="90"/>
      <c r="BR3244" s="24"/>
      <c r="BS3244" s="24"/>
      <c r="BT3244" s="22"/>
      <c r="BU3244" s="22"/>
      <c r="BV3244" s="99"/>
      <c r="BY3244" s="21"/>
    </row>
    <row r="3245" spans="1:77" ht="18.75" hidden="1" customHeight="1" thickTop="1" thickBot="1" x14ac:dyDescent="0.5">
      <c r="A3245" s="95"/>
      <c r="B3245" s="305"/>
      <c r="C3245" s="71"/>
      <c r="D3245" s="71"/>
      <c r="E3245" s="71"/>
      <c r="F3245" s="92"/>
      <c r="G3245" s="92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1"/>
      <c r="V3245" s="71"/>
      <c r="W3245" s="71"/>
      <c r="X3245" s="71"/>
      <c r="Y3245" s="71"/>
      <c r="Z3245" s="71"/>
      <c r="AA3245" s="71"/>
      <c r="AB3245" s="71"/>
      <c r="AC3245" s="71"/>
      <c r="AD3245" s="71"/>
      <c r="AE3245" s="71"/>
      <c r="AF3245" s="71"/>
      <c r="AG3245" s="71"/>
      <c r="AH3245" s="306"/>
      <c r="AI3245" s="306"/>
      <c r="AJ3245" s="71"/>
      <c r="AK3245" s="71"/>
      <c r="AL3245" s="71"/>
      <c r="AM3245" s="71"/>
      <c r="AN3245" s="71"/>
      <c r="AO3245" s="71"/>
      <c r="AP3245" s="71"/>
      <c r="AQ3245" s="71"/>
      <c r="AR3245" s="71"/>
      <c r="AS3245" s="71"/>
      <c r="AT3245" s="71"/>
      <c r="AU3245" s="71"/>
      <c r="AV3245" s="71"/>
      <c r="AW3245" s="71"/>
      <c r="AX3245" s="71"/>
      <c r="AY3245" s="71"/>
      <c r="AZ3245" s="71"/>
      <c r="BA3245" s="71"/>
      <c r="BB3245" s="71"/>
      <c r="BC3245" s="703" t="s">
        <v>153</v>
      </c>
      <c r="BD3245" s="703"/>
      <c r="BE3245" s="703"/>
      <c r="BF3245" s="703"/>
      <c r="BG3245" s="703"/>
      <c r="BH3245" s="703"/>
      <c r="BI3245" s="703"/>
      <c r="BJ3245" s="703"/>
      <c r="BK3245" s="703"/>
      <c r="BL3245" s="703"/>
      <c r="BM3245" s="703"/>
      <c r="BN3245" s="703"/>
      <c r="BO3245" s="703"/>
      <c r="BP3245" s="703"/>
      <c r="BQ3245" s="318"/>
      <c r="BR3245" s="319"/>
      <c r="BS3245" s="319"/>
      <c r="BT3245" s="15"/>
      <c r="BU3245" s="15"/>
      <c r="BV3245" s="95"/>
    </row>
    <row r="3246" spans="1:77" s="93" customFormat="1" ht="13.5" hidden="1" customHeight="1" thickTop="1" x14ac:dyDescent="0.45">
      <c r="A3246" s="95"/>
      <c r="B3246" s="99"/>
      <c r="C3246" s="95"/>
      <c r="D3246" s="95"/>
      <c r="E3246" s="95"/>
      <c r="F3246" s="96"/>
      <c r="G3246" s="96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254"/>
      <c r="AI3246" s="254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5"/>
      <c r="BL3246" s="95"/>
      <c r="BM3246" s="95"/>
      <c r="BN3246" s="95"/>
      <c r="BO3246" s="95"/>
      <c r="BP3246" s="95"/>
      <c r="BQ3246" s="97"/>
      <c r="BR3246" s="97"/>
      <c r="BS3246" s="97"/>
      <c r="BT3246" s="95"/>
      <c r="BU3246" s="95"/>
      <c r="BV3246" s="95"/>
    </row>
    <row r="3247" spans="1:77" s="17" customFormat="1" ht="33.75" hidden="1" x14ac:dyDescent="0.5">
      <c r="A3247" s="255"/>
      <c r="B3247" s="604" t="s">
        <v>9</v>
      </c>
      <c r="C3247" s="604"/>
      <c r="D3247" s="604"/>
      <c r="E3247" s="604"/>
      <c r="F3247" s="604"/>
      <c r="G3247" s="604"/>
      <c r="H3247" s="604"/>
      <c r="I3247" s="604"/>
      <c r="J3247" s="604"/>
      <c r="K3247" s="604"/>
      <c r="L3247" s="604"/>
      <c r="M3247" s="604"/>
      <c r="N3247" s="604"/>
      <c r="O3247" s="604"/>
      <c r="P3247" s="604"/>
      <c r="Q3247" s="604"/>
      <c r="R3247" s="604"/>
      <c r="S3247" s="604"/>
      <c r="T3247" s="604"/>
      <c r="U3247" s="604"/>
      <c r="V3247" s="604"/>
      <c r="W3247" s="604"/>
      <c r="X3247" s="604"/>
      <c r="Y3247" s="604"/>
      <c r="Z3247" s="604"/>
      <c r="AA3247" s="604"/>
      <c r="AB3247" s="604"/>
      <c r="AC3247" s="604"/>
      <c r="AD3247" s="604"/>
      <c r="AE3247" s="604"/>
      <c r="AF3247" s="604"/>
      <c r="AG3247" s="604"/>
      <c r="AH3247" s="604"/>
      <c r="AI3247" s="604"/>
      <c r="AJ3247" s="604"/>
      <c r="AK3247" s="604"/>
      <c r="AL3247" s="604"/>
      <c r="AM3247" s="604"/>
      <c r="AN3247" s="604"/>
      <c r="AO3247" s="604"/>
      <c r="AP3247" s="604"/>
      <c r="AQ3247" s="604"/>
      <c r="AR3247" s="604"/>
      <c r="AS3247" s="604"/>
      <c r="AT3247" s="604"/>
      <c r="AU3247" s="604"/>
      <c r="AV3247" s="604"/>
      <c r="AW3247" s="604"/>
      <c r="AX3247" s="604"/>
      <c r="AY3247" s="604"/>
      <c r="AZ3247" s="604"/>
      <c r="BA3247" s="604"/>
      <c r="BB3247" s="604"/>
      <c r="BC3247" s="604"/>
      <c r="BD3247" s="604"/>
      <c r="BE3247" s="604"/>
      <c r="BF3247" s="604"/>
      <c r="BG3247" s="604"/>
      <c r="BH3247" s="604"/>
      <c r="BI3247" s="604"/>
      <c r="BJ3247" s="604"/>
      <c r="BK3247" s="604"/>
      <c r="BL3247" s="604"/>
      <c r="BM3247" s="604"/>
      <c r="BN3247" s="604"/>
      <c r="BO3247" s="604"/>
      <c r="BP3247" s="604"/>
      <c r="BQ3247" s="256"/>
      <c r="BR3247" s="256"/>
      <c r="BS3247" s="256"/>
      <c r="BT3247" s="257"/>
      <c r="BU3247" s="257"/>
      <c r="BV3247" s="255"/>
    </row>
    <row r="3248" spans="1:77" ht="10.9" hidden="1" customHeight="1" x14ac:dyDescent="0.45">
      <c r="A3248" s="95"/>
      <c r="B3248" s="258"/>
      <c r="C3248" s="62"/>
      <c r="D3248" s="62"/>
      <c r="E3248" s="62"/>
      <c r="F3248" s="63"/>
      <c r="G3248" s="63"/>
      <c r="H3248" s="62"/>
      <c r="I3248" s="62"/>
      <c r="J3248" s="62"/>
      <c r="K3248" s="62"/>
      <c r="L3248" s="62"/>
      <c r="M3248" s="62"/>
      <c r="N3248" s="62"/>
      <c r="O3248" s="62"/>
      <c r="P3248" s="62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62"/>
      <c r="AC3248" s="62"/>
      <c r="AD3248" s="62"/>
      <c r="AE3248" s="62"/>
      <c r="AF3248" s="62"/>
      <c r="AG3248" s="62"/>
      <c r="AH3248" s="259"/>
      <c r="AI3248" s="259"/>
      <c r="AJ3248" s="62"/>
      <c r="AK3248" s="62"/>
      <c r="AL3248" s="62"/>
      <c r="AM3248" s="62"/>
      <c r="AN3248" s="62"/>
      <c r="AO3248" s="62"/>
      <c r="AP3248" s="62"/>
      <c r="AQ3248" s="62"/>
      <c r="AR3248" s="62"/>
      <c r="AS3248" s="62"/>
      <c r="AT3248" s="62"/>
      <c r="AU3248" s="62"/>
      <c r="AV3248" s="62"/>
      <c r="AW3248" s="62"/>
      <c r="AX3248" s="62"/>
      <c r="AY3248" s="62"/>
      <c r="AZ3248" s="62"/>
      <c r="BA3248" s="62"/>
      <c r="BB3248" s="62"/>
      <c r="BC3248" s="62"/>
      <c r="BD3248" s="62"/>
      <c r="BE3248" s="62"/>
      <c r="BF3248" s="62"/>
      <c r="BG3248" s="62"/>
      <c r="BH3248" s="62"/>
      <c r="BI3248" s="62"/>
      <c r="BJ3248" s="62"/>
      <c r="BK3248" s="62"/>
      <c r="BL3248" s="62"/>
      <c r="BM3248" s="62"/>
      <c r="BN3248" s="62"/>
      <c r="BO3248" s="62"/>
      <c r="BP3248" s="94"/>
      <c r="BQ3248" s="87"/>
      <c r="BR3248" s="94"/>
      <c r="BS3248" s="94"/>
      <c r="BT3248" s="15"/>
      <c r="BU3248" s="15"/>
      <c r="BV3248" s="95"/>
    </row>
    <row r="3249" spans="1:74" s="18" customFormat="1" ht="36.75" hidden="1" customHeight="1" x14ac:dyDescent="0.45">
      <c r="A3249" s="260"/>
      <c r="B3249" s="258"/>
      <c r="C3249" s="261"/>
      <c r="D3249" s="262" t="s">
        <v>10</v>
      </c>
      <c r="E3249" s="605" t="str">
        <f>IF(ROSTER!D$3="","",ROSTER!D$3)</f>
        <v/>
      </c>
      <c r="F3249" s="605"/>
      <c r="G3249" s="605"/>
      <c r="H3249" s="605"/>
      <c r="I3249" s="605"/>
      <c r="J3249" s="605"/>
      <c r="K3249" s="605"/>
      <c r="L3249" s="605"/>
      <c r="M3249" s="605"/>
      <c r="N3249" s="605"/>
      <c r="O3249" s="605"/>
      <c r="P3249" s="605"/>
      <c r="Q3249" s="605"/>
      <c r="R3249" s="605"/>
      <c r="S3249" s="605"/>
      <c r="T3249" s="605"/>
      <c r="U3249" s="605"/>
      <c r="V3249" s="605"/>
      <c r="W3249" s="605"/>
      <c r="X3249" s="605"/>
      <c r="Y3249" s="605"/>
      <c r="Z3249" s="605"/>
      <c r="AA3249" s="605"/>
      <c r="AB3249" s="605"/>
      <c r="AC3249" s="605"/>
      <c r="AD3249" s="605"/>
      <c r="AE3249" s="605"/>
      <c r="AF3249" s="316"/>
      <c r="AG3249" s="606" t="s">
        <v>11</v>
      </c>
      <c r="AH3249" s="606"/>
      <c r="AI3249" s="606"/>
      <c r="AJ3249" s="606"/>
      <c r="AK3249" s="606"/>
      <c r="AL3249" s="606"/>
      <c r="AM3249" s="606"/>
      <c r="AN3249" s="607"/>
      <c r="AO3249" s="607"/>
      <c r="AP3249" s="607"/>
      <c r="AQ3249" s="607"/>
      <c r="AR3249" s="607"/>
      <c r="AS3249" s="607"/>
      <c r="AT3249" s="607"/>
      <c r="AU3249" s="607"/>
      <c r="AV3249" s="607"/>
      <c r="AW3249" s="607"/>
      <c r="AX3249" s="607"/>
      <c r="AY3249" s="607"/>
      <c r="AZ3249" s="607"/>
      <c r="BA3249" s="607"/>
      <c r="BB3249" s="607"/>
      <c r="BC3249" s="607"/>
      <c r="BD3249" s="607"/>
      <c r="BE3249" s="607"/>
      <c r="BF3249" s="607"/>
      <c r="BG3249" s="607"/>
      <c r="BH3249" s="607"/>
      <c r="BI3249" s="607"/>
      <c r="BJ3249" s="607"/>
      <c r="BK3249" s="607"/>
      <c r="BL3249" s="607"/>
      <c r="BM3249" s="607"/>
      <c r="BN3249" s="607"/>
      <c r="BO3249" s="607"/>
      <c r="BP3249" s="94"/>
      <c r="BQ3249" s="88" t="s">
        <v>130</v>
      </c>
      <c r="BR3249" s="94"/>
      <c r="BS3249" s="94"/>
      <c r="BT3249" s="263"/>
      <c r="BU3249" s="263"/>
      <c r="BV3249" s="260"/>
    </row>
    <row r="3250" spans="1:74" ht="8.85" hidden="1" customHeight="1" x14ac:dyDescent="0.45">
      <c r="A3250" s="96"/>
      <c r="B3250" s="258"/>
      <c r="C3250" s="259" t="s">
        <v>39</v>
      </c>
      <c r="D3250" s="259"/>
      <c r="E3250" s="259"/>
      <c r="F3250" s="63"/>
      <c r="G3250" s="63"/>
      <c r="H3250" s="259"/>
      <c r="I3250" s="259"/>
      <c r="J3250" s="317"/>
      <c r="K3250" s="317"/>
      <c r="L3250" s="317"/>
      <c r="M3250" s="317"/>
      <c r="N3250" s="317"/>
      <c r="O3250" s="317"/>
      <c r="P3250" s="317"/>
      <c r="Q3250" s="317"/>
      <c r="R3250" s="317"/>
      <c r="S3250" s="317"/>
      <c r="T3250" s="317"/>
      <c r="U3250" s="317"/>
      <c r="V3250" s="317"/>
      <c r="W3250" s="317"/>
      <c r="X3250" s="317"/>
      <c r="Y3250" s="317"/>
      <c r="Z3250" s="317"/>
      <c r="AA3250" s="317"/>
      <c r="AB3250" s="317"/>
      <c r="AC3250" s="317"/>
      <c r="AD3250" s="317"/>
      <c r="AE3250" s="317"/>
      <c r="AF3250" s="317"/>
      <c r="AG3250" s="317"/>
      <c r="AH3250" s="317"/>
      <c r="AI3250" s="259"/>
      <c r="AJ3250" s="264"/>
      <c r="AK3250" s="265"/>
      <c r="AL3250" s="265"/>
      <c r="AM3250" s="265"/>
      <c r="AN3250" s="265"/>
      <c r="AO3250" s="265"/>
      <c r="AP3250" s="265"/>
      <c r="AQ3250" s="266"/>
      <c r="AR3250" s="266"/>
      <c r="AS3250" s="266"/>
      <c r="AT3250" s="266"/>
      <c r="AU3250" s="266"/>
      <c r="AV3250" s="266"/>
      <c r="AW3250" s="266"/>
      <c r="AX3250" s="266"/>
      <c r="AY3250" s="266"/>
      <c r="AZ3250" s="266"/>
      <c r="BA3250" s="266"/>
      <c r="BB3250" s="266"/>
      <c r="BC3250" s="266"/>
      <c r="BD3250" s="266"/>
      <c r="BE3250" s="266"/>
      <c r="BF3250" s="266"/>
      <c r="BG3250" s="266"/>
      <c r="BH3250" s="266"/>
      <c r="BI3250" s="266"/>
      <c r="BJ3250" s="266"/>
      <c r="BK3250" s="266"/>
      <c r="BL3250" s="266"/>
      <c r="BM3250" s="266"/>
      <c r="BN3250" s="266"/>
      <c r="BO3250" s="266"/>
      <c r="BP3250" s="266"/>
      <c r="BQ3250" s="267"/>
      <c r="BR3250" s="267"/>
      <c r="BS3250" s="267"/>
      <c r="BT3250" s="268"/>
      <c r="BU3250" s="268"/>
      <c r="BV3250" s="96"/>
    </row>
    <row r="3251" spans="1:74" s="18" customFormat="1" ht="33.75" hidden="1" x14ac:dyDescent="0.45">
      <c r="A3251" s="260"/>
      <c r="B3251" s="258"/>
      <c r="C3251" s="608" t="s">
        <v>38</v>
      </c>
      <c r="D3251" s="608"/>
      <c r="E3251" s="607"/>
      <c r="F3251" s="607"/>
      <c r="G3251" s="607"/>
      <c r="H3251" s="607"/>
      <c r="I3251" s="607"/>
      <c r="J3251" s="607"/>
      <c r="K3251" s="607"/>
      <c r="L3251" s="607"/>
      <c r="M3251" s="607"/>
      <c r="N3251" s="607"/>
      <c r="O3251" s="607"/>
      <c r="P3251" s="607"/>
      <c r="Q3251" s="607"/>
      <c r="R3251" s="607"/>
      <c r="S3251" s="607"/>
      <c r="T3251" s="607"/>
      <c r="U3251" s="607"/>
      <c r="V3251" s="607"/>
      <c r="W3251" s="607"/>
      <c r="X3251" s="607"/>
      <c r="Y3251" s="607"/>
      <c r="Z3251" s="607"/>
      <c r="AA3251" s="607"/>
      <c r="AB3251" s="607"/>
      <c r="AC3251" s="607"/>
      <c r="AD3251" s="607"/>
      <c r="AE3251" s="607"/>
      <c r="AF3251" s="316"/>
      <c r="AG3251" s="609" t="s">
        <v>21</v>
      </c>
      <c r="AH3251" s="609"/>
      <c r="AI3251" s="609"/>
      <c r="AJ3251" s="609"/>
      <c r="AK3251" s="607"/>
      <c r="AL3251" s="607"/>
      <c r="AM3251" s="607"/>
      <c r="AN3251" s="607"/>
      <c r="AO3251" s="607"/>
      <c r="AP3251" s="607"/>
      <c r="AQ3251" s="607"/>
      <c r="AR3251" s="607"/>
      <c r="AS3251" s="607"/>
      <c r="AT3251" s="607"/>
      <c r="AU3251" s="607"/>
      <c r="AV3251" s="607"/>
      <c r="AW3251" s="607"/>
      <c r="AX3251" s="607"/>
      <c r="AY3251" s="607"/>
      <c r="AZ3251" s="607"/>
      <c r="BA3251" s="607"/>
      <c r="BB3251" s="607"/>
      <c r="BC3251" s="610" t="s">
        <v>12</v>
      </c>
      <c r="BD3251" s="610"/>
      <c r="BE3251" s="610"/>
      <c r="BF3251" s="611"/>
      <c r="BG3251" s="611"/>
      <c r="BH3251" s="611"/>
      <c r="BI3251" s="611"/>
      <c r="BJ3251" s="611"/>
      <c r="BK3251" s="611"/>
      <c r="BL3251" s="611"/>
      <c r="BM3251" s="611"/>
      <c r="BN3251" s="611"/>
      <c r="BO3251" s="611"/>
      <c r="BP3251" s="64"/>
      <c r="BQ3251" s="307"/>
      <c r="BR3251" s="65"/>
      <c r="BS3251" s="65"/>
      <c r="BT3251" s="270">
        <f>IF(BF3251=0,0,1)</f>
        <v>0</v>
      </c>
      <c r="BU3251" s="18">
        <f>IF((BG3301+BK3301)&gt;(AQ3301+AU3301),1,0)</f>
        <v>0</v>
      </c>
      <c r="BV3251" s="271"/>
    </row>
    <row r="3252" spans="1:74" ht="9.6" hidden="1" customHeight="1" x14ac:dyDescent="0.45">
      <c r="A3252" s="95"/>
      <c r="B3252" s="258"/>
      <c r="C3252" s="62"/>
      <c r="D3252" s="62"/>
      <c r="E3252" s="62"/>
      <c r="F3252" s="63"/>
      <c r="G3252" s="63"/>
      <c r="H3252" s="62"/>
      <c r="I3252" s="62"/>
      <c r="J3252" s="62"/>
      <c r="K3252" s="62"/>
      <c r="L3252" s="62"/>
      <c r="M3252" s="62"/>
      <c r="N3252" s="62"/>
      <c r="O3252" s="62"/>
      <c r="P3252" s="62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62"/>
      <c r="AC3252" s="62"/>
      <c r="AD3252" s="62"/>
      <c r="AE3252" s="62"/>
      <c r="AF3252" s="62"/>
      <c r="AG3252" s="62"/>
      <c r="AH3252" s="259"/>
      <c r="AI3252" s="259"/>
      <c r="AJ3252" s="62"/>
      <c r="AK3252" s="62"/>
      <c r="AL3252" s="62"/>
      <c r="AM3252" s="62"/>
      <c r="AN3252" s="62"/>
      <c r="AO3252" s="62"/>
      <c r="AP3252" s="62"/>
      <c r="AQ3252" s="62"/>
      <c r="AR3252" s="62"/>
      <c r="AS3252" s="62"/>
      <c r="AT3252" s="62"/>
      <c r="AU3252" s="62"/>
      <c r="AV3252" s="62"/>
      <c r="AW3252" s="62"/>
      <c r="AX3252" s="62"/>
      <c r="AY3252" s="62"/>
      <c r="AZ3252" s="62"/>
      <c r="BA3252" s="62"/>
      <c r="BB3252" s="62"/>
      <c r="BC3252" s="62"/>
      <c r="BD3252" s="62"/>
      <c r="BE3252" s="62"/>
      <c r="BF3252" s="62"/>
      <c r="BG3252" s="62"/>
      <c r="BH3252" s="62"/>
      <c r="BI3252" s="62"/>
      <c r="BJ3252" s="62"/>
      <c r="BK3252" s="62"/>
      <c r="BL3252" s="62"/>
      <c r="BM3252" s="62"/>
      <c r="BN3252" s="62"/>
      <c r="BO3252" s="62"/>
      <c r="BP3252" s="62"/>
      <c r="BQ3252" s="66"/>
      <c r="BR3252" s="66"/>
      <c r="BS3252" s="66"/>
      <c r="BT3252" s="15"/>
      <c r="BU3252" s="15"/>
      <c r="BV3252" s="95"/>
    </row>
    <row r="3253" spans="1:74" ht="8.85" hidden="1" customHeight="1" thickBot="1" x14ac:dyDescent="0.5">
      <c r="A3253" s="95"/>
      <c r="B3253" s="113"/>
      <c r="C3253" s="67"/>
      <c r="D3253" s="67"/>
      <c r="E3253" s="67"/>
      <c r="F3253" s="68"/>
      <c r="G3253" s="68"/>
      <c r="H3253" s="67"/>
      <c r="I3253" s="67"/>
      <c r="J3253" s="67"/>
      <c r="K3253" s="67"/>
      <c r="L3253" s="67"/>
      <c r="M3253" s="67"/>
      <c r="N3253" s="67"/>
      <c r="O3253" s="67"/>
      <c r="P3253" s="67"/>
      <c r="Q3253" s="67"/>
      <c r="R3253" s="67"/>
      <c r="S3253" s="67"/>
      <c r="T3253" s="67"/>
      <c r="U3253" s="67"/>
      <c r="V3253" s="67"/>
      <c r="W3253" s="67"/>
      <c r="X3253" s="67"/>
      <c r="Y3253" s="67"/>
      <c r="Z3253" s="67"/>
      <c r="AA3253" s="67"/>
      <c r="AB3253" s="67"/>
      <c r="AC3253" s="67"/>
      <c r="AD3253" s="67"/>
      <c r="AE3253" s="67"/>
      <c r="AF3253" s="67"/>
      <c r="AG3253" s="67"/>
      <c r="AH3253" s="272"/>
      <c r="AI3253" s="272"/>
      <c r="AJ3253" s="67"/>
      <c r="AK3253" s="67"/>
      <c r="AL3253" s="67"/>
      <c r="AM3253" s="67"/>
      <c r="AN3253" s="67"/>
      <c r="AO3253" s="67"/>
      <c r="AP3253" s="67"/>
      <c r="AQ3253" s="67"/>
      <c r="AR3253" s="67"/>
      <c r="AS3253" s="67"/>
      <c r="AT3253" s="67"/>
      <c r="AU3253" s="67"/>
      <c r="AV3253" s="67"/>
      <c r="AW3253" s="67"/>
      <c r="AX3253" s="67"/>
      <c r="AY3253" s="67"/>
      <c r="AZ3253" s="67"/>
      <c r="BA3253" s="67"/>
      <c r="BB3253" s="67"/>
      <c r="BC3253" s="67"/>
      <c r="BD3253" s="67"/>
      <c r="BE3253" s="67"/>
      <c r="BF3253" s="67"/>
      <c r="BG3253" s="67"/>
      <c r="BH3253" s="67"/>
      <c r="BI3253" s="67"/>
      <c r="BJ3253" s="67"/>
      <c r="BK3253" s="67"/>
      <c r="BL3253" s="67"/>
      <c r="BM3253" s="67"/>
      <c r="BN3253" s="67"/>
      <c r="BO3253" s="67"/>
      <c r="BP3253" s="67"/>
      <c r="BQ3253" s="69"/>
      <c r="BR3253" s="69"/>
      <c r="BS3253" s="69"/>
      <c r="BT3253" s="15"/>
      <c r="BU3253" s="15"/>
      <c r="BV3253" s="95"/>
    </row>
    <row r="3254" spans="1:74" s="18" customFormat="1" ht="40.5" hidden="1" customHeight="1" thickTop="1" x14ac:dyDescent="0.4">
      <c r="A3254" s="271"/>
      <c r="B3254" s="652" t="s">
        <v>0</v>
      </c>
      <c r="C3254" s="648" t="s">
        <v>1</v>
      </c>
      <c r="D3254" s="649"/>
      <c r="E3254" s="273" t="s">
        <v>28</v>
      </c>
      <c r="F3254" s="546" t="s">
        <v>100</v>
      </c>
      <c r="G3254" s="546" t="s">
        <v>101</v>
      </c>
      <c r="H3254" s="704" t="s">
        <v>41</v>
      </c>
      <c r="I3254" s="705"/>
      <c r="J3254" s="554" t="s">
        <v>7</v>
      </c>
      <c r="K3254" s="554"/>
      <c r="L3254" s="554"/>
      <c r="M3254" s="554"/>
      <c r="N3254" s="554"/>
      <c r="O3254" s="554"/>
      <c r="P3254" s="554" t="s">
        <v>2</v>
      </c>
      <c r="Q3254" s="554"/>
      <c r="R3254" s="554"/>
      <c r="S3254" s="554"/>
      <c r="T3254" s="554"/>
      <c r="U3254" s="554"/>
      <c r="V3254" s="308"/>
      <c r="W3254" s="308"/>
      <c r="X3254" s="687" t="s">
        <v>35</v>
      </c>
      <c r="Y3254" s="688"/>
      <c r="Z3254" s="687" t="s">
        <v>36</v>
      </c>
      <c r="AA3254" s="688"/>
      <c r="AB3254" s="687" t="s">
        <v>44</v>
      </c>
      <c r="AC3254" s="688"/>
      <c r="AD3254" s="554" t="s">
        <v>6</v>
      </c>
      <c r="AE3254" s="554"/>
      <c r="AF3254" s="554"/>
      <c r="AG3254" s="554"/>
      <c r="AH3254" s="554"/>
      <c r="AI3254" s="554"/>
      <c r="AJ3254" s="554" t="s">
        <v>68</v>
      </c>
      <c r="AK3254" s="554"/>
      <c r="AL3254" s="554"/>
      <c r="AM3254" s="554"/>
      <c r="AN3254" s="554"/>
      <c r="AO3254" s="554"/>
      <c r="AP3254" s="554" t="s">
        <v>69</v>
      </c>
      <c r="AQ3254" s="554"/>
      <c r="AR3254" s="554"/>
      <c r="AS3254" s="554"/>
      <c r="AT3254" s="554"/>
      <c r="AU3254" s="554"/>
      <c r="AV3254" s="554" t="s">
        <v>70</v>
      </c>
      <c r="AW3254" s="554"/>
      <c r="AX3254" s="554"/>
      <c r="AY3254" s="554"/>
      <c r="AZ3254" s="554"/>
      <c r="BA3254" s="556"/>
      <c r="BB3254" s="554" t="s">
        <v>4</v>
      </c>
      <c r="BC3254" s="554"/>
      <c r="BD3254" s="554"/>
      <c r="BE3254" s="554"/>
      <c r="BF3254" s="554"/>
      <c r="BG3254" s="555"/>
      <c r="BH3254" s="554" t="s">
        <v>71</v>
      </c>
      <c r="BI3254" s="554"/>
      <c r="BJ3254" s="554"/>
      <c r="BK3254" s="554"/>
      <c r="BL3254" s="554"/>
      <c r="BM3254" s="556"/>
      <c r="BN3254" s="557" t="s">
        <v>25</v>
      </c>
      <c r="BO3254" s="558"/>
      <c r="BP3254" s="559"/>
      <c r="BQ3254" s="691" t="s">
        <v>110</v>
      </c>
      <c r="BR3254" s="691" t="s">
        <v>86</v>
      </c>
      <c r="BS3254" s="691" t="s">
        <v>87</v>
      </c>
      <c r="BT3254" s="274"/>
      <c r="BU3254" s="274"/>
      <c r="BV3254" s="271"/>
    </row>
    <row r="3255" spans="1:74" s="18" customFormat="1" ht="41.25" hidden="1" customHeight="1" x14ac:dyDescent="0.4">
      <c r="A3255" s="271"/>
      <c r="B3255" s="653"/>
      <c r="C3255" s="650"/>
      <c r="D3255" s="651"/>
      <c r="E3255" s="275" t="s">
        <v>102</v>
      </c>
      <c r="F3255" s="547"/>
      <c r="G3255" s="547"/>
      <c r="H3255" s="706"/>
      <c r="I3255" s="707"/>
      <c r="J3255" s="525" t="s">
        <v>17</v>
      </c>
      <c r="K3255" s="526"/>
      <c r="L3255" s="521" t="s">
        <v>18</v>
      </c>
      <c r="M3255" s="522"/>
      <c r="N3255" s="523" t="s">
        <v>19</v>
      </c>
      <c r="O3255" s="524" t="s">
        <v>8</v>
      </c>
      <c r="P3255" s="525" t="s">
        <v>26</v>
      </c>
      <c r="Q3255" s="526"/>
      <c r="R3255" s="521" t="s">
        <v>24</v>
      </c>
      <c r="S3255" s="522"/>
      <c r="T3255" s="523" t="s">
        <v>19</v>
      </c>
      <c r="U3255" s="524"/>
      <c r="V3255" s="309"/>
      <c r="W3255" s="309"/>
      <c r="X3255" s="689"/>
      <c r="Y3255" s="690"/>
      <c r="Z3255" s="689"/>
      <c r="AA3255" s="690"/>
      <c r="AB3255" s="689"/>
      <c r="AC3255" s="690"/>
      <c r="AD3255" s="525" t="s">
        <v>48</v>
      </c>
      <c r="AE3255" s="526"/>
      <c r="AF3255" s="521" t="s">
        <v>23</v>
      </c>
      <c r="AG3255" s="522" t="s">
        <v>3</v>
      </c>
      <c r="AH3255" s="563" t="s">
        <v>5</v>
      </c>
      <c r="AI3255" s="564"/>
      <c r="AJ3255" s="525" t="s">
        <v>48</v>
      </c>
      <c r="AK3255" s="526"/>
      <c r="AL3255" s="521" t="s">
        <v>23</v>
      </c>
      <c r="AM3255" s="522" t="s">
        <v>3</v>
      </c>
      <c r="AN3255" s="563" t="s">
        <v>5</v>
      </c>
      <c r="AO3255" s="564"/>
      <c r="AP3255" s="525" t="s">
        <v>48</v>
      </c>
      <c r="AQ3255" s="526"/>
      <c r="AR3255" s="521" t="s">
        <v>23</v>
      </c>
      <c r="AS3255" s="522" t="s">
        <v>3</v>
      </c>
      <c r="AT3255" s="563" t="s">
        <v>5</v>
      </c>
      <c r="AU3255" s="564"/>
      <c r="AV3255" s="525" t="s">
        <v>48</v>
      </c>
      <c r="AW3255" s="526"/>
      <c r="AX3255" s="521" t="s">
        <v>23</v>
      </c>
      <c r="AY3255" s="522" t="s">
        <v>3</v>
      </c>
      <c r="AZ3255" s="563" t="s">
        <v>5</v>
      </c>
      <c r="BA3255" s="564"/>
      <c r="BB3255" s="525" t="s">
        <v>48</v>
      </c>
      <c r="BC3255" s="526"/>
      <c r="BD3255" s="521" t="s">
        <v>23</v>
      </c>
      <c r="BE3255" s="522" t="s">
        <v>3</v>
      </c>
      <c r="BF3255" s="563" t="s">
        <v>5</v>
      </c>
      <c r="BG3255" s="564"/>
      <c r="BH3255" s="525" t="s">
        <v>48</v>
      </c>
      <c r="BI3255" s="526"/>
      <c r="BJ3255" s="521" t="s">
        <v>23</v>
      </c>
      <c r="BK3255" s="522" t="s">
        <v>3</v>
      </c>
      <c r="BL3255" s="563" t="s">
        <v>5</v>
      </c>
      <c r="BM3255" s="564"/>
      <c r="BN3255" s="560"/>
      <c r="BO3255" s="561"/>
      <c r="BP3255" s="562"/>
      <c r="BQ3255" s="692"/>
      <c r="BR3255" s="692"/>
      <c r="BS3255" s="692"/>
      <c r="BT3255" s="274"/>
      <c r="BU3255" s="274"/>
      <c r="BV3255" s="271"/>
    </row>
    <row r="3256" spans="1:74" ht="23.85" hidden="1" customHeight="1" x14ac:dyDescent="0.35">
      <c r="A3256" s="276"/>
      <c r="B3256" s="570" t="str">
        <f>IF(ROSTER!B$8="","",ROSTER!B$8)</f>
        <v/>
      </c>
      <c r="C3256" s="572" t="str">
        <f>IF(ROSTER!C$8="","",ROSTER!C$8)</f>
        <v/>
      </c>
      <c r="D3256" s="573"/>
      <c r="E3256" s="574"/>
      <c r="F3256" s="576">
        <f>IF(E3256="y",1,IF(E3256="S",1,0))</f>
        <v>0</v>
      </c>
      <c r="G3256" s="582">
        <f>IF(E3256="S",1,0)</f>
        <v>0</v>
      </c>
      <c r="H3256" s="578"/>
      <c r="I3256" s="543"/>
      <c r="J3256" s="542"/>
      <c r="K3256" s="580"/>
      <c r="L3256" s="584"/>
      <c r="M3256" s="585"/>
      <c r="N3256" s="588">
        <f>L3256+J3256</f>
        <v>0</v>
      </c>
      <c r="O3256" s="589"/>
      <c r="P3256" s="542"/>
      <c r="Q3256" s="580"/>
      <c r="R3256" s="584"/>
      <c r="S3256" s="585"/>
      <c r="T3256" s="588">
        <f>R3256-P3256</f>
        <v>0</v>
      </c>
      <c r="U3256" s="589"/>
      <c r="V3256" s="310"/>
      <c r="W3256" s="310"/>
      <c r="X3256" s="578"/>
      <c r="Y3256" s="543"/>
      <c r="Z3256" s="542"/>
      <c r="AA3256" s="543"/>
      <c r="AB3256" s="542"/>
      <c r="AC3256" s="543"/>
      <c r="AD3256" s="542"/>
      <c r="AE3256" s="580"/>
      <c r="AF3256" s="584"/>
      <c r="AG3256" s="585"/>
      <c r="AH3256" s="595">
        <f>IF(AD3256=0,0,(AF3256/AD3256)*100)</f>
        <v>0</v>
      </c>
      <c r="AI3256" s="596"/>
      <c r="AJ3256" s="542"/>
      <c r="AK3256" s="580"/>
      <c r="AL3256" s="584"/>
      <c r="AM3256" s="585"/>
      <c r="AN3256" s="595">
        <f>IF(AJ3256=0,0,(AL3256/AJ3256)*100)</f>
        <v>0</v>
      </c>
      <c r="AO3256" s="596"/>
      <c r="AP3256" s="542"/>
      <c r="AQ3256" s="580"/>
      <c r="AR3256" s="584"/>
      <c r="AS3256" s="585"/>
      <c r="AT3256" s="595">
        <f>IF(AP3256=0,0,(AR3256/AP3256)*100)</f>
        <v>0</v>
      </c>
      <c r="AU3256" s="596"/>
      <c r="AV3256" s="599">
        <f>AD3256+AJ3256+AP3256</f>
        <v>0</v>
      </c>
      <c r="AW3256" s="600"/>
      <c r="AX3256" s="630">
        <f>AF3256+AL3256+AR3256</f>
        <v>0</v>
      </c>
      <c r="AY3256" s="631"/>
      <c r="AZ3256" s="595">
        <f>IF(AV3256=0,0,(AX3256/AV3256)*100)</f>
        <v>0</v>
      </c>
      <c r="BA3256" s="596"/>
      <c r="BB3256" s="542"/>
      <c r="BC3256" s="580"/>
      <c r="BD3256" s="584"/>
      <c r="BE3256" s="585"/>
      <c r="BF3256" s="595">
        <f>IF(BB3256=0,0,(BD3256/BB3256)*100)</f>
        <v>0</v>
      </c>
      <c r="BG3256" s="596"/>
      <c r="BH3256" s="599">
        <f>AV3256+BB3256</f>
        <v>0</v>
      </c>
      <c r="BI3256" s="600"/>
      <c r="BJ3256" s="630">
        <f>AX3256+BD3256</f>
        <v>0</v>
      </c>
      <c r="BK3256" s="631"/>
      <c r="BL3256" s="595">
        <f>IF(BH3256=0,0,(BJ3256/BH3256)*100)</f>
        <v>0</v>
      </c>
      <c r="BM3256" s="596"/>
      <c r="BN3256" s="656">
        <f>(AF3256*2)+(AL3256*2)+(AR3256*3)+BD3256</f>
        <v>0</v>
      </c>
      <c r="BO3256" s="657"/>
      <c r="BP3256" s="658"/>
      <c r="BQ3256" s="676">
        <f>IF(BS3256=0,0,50*BR3256/BS3256)</f>
        <v>0</v>
      </c>
      <c r="BR3256" s="662">
        <f>(BN3256*BU$11)+(N3256*BU$12)+(Z3256*BU$13)+(R3256*BU$14)+(X3256*BU$15)+(AB3256*BU$16)</f>
        <v>0</v>
      </c>
      <c r="BS3256" s="662">
        <f>((BB3256-BD3256)*BU$18)+((AV3256-AX3256)*BU$17)+(H3256*BU$19)+(P3256*BU$20)</f>
        <v>0</v>
      </c>
      <c r="BT3256" s="19" t="s">
        <v>75</v>
      </c>
      <c r="BU3256" s="277">
        <f>IF(BQ3251="B",'VALUE POINTS'!L$10,IF('GAME STATS'!BQ3251="C",'VALUE POINTS'!M$10,'VALUE POINTS'!K$10))</f>
        <v>1</v>
      </c>
      <c r="BV3256" s="278"/>
    </row>
    <row r="3257" spans="1:74" ht="23.85" hidden="1" customHeight="1" x14ac:dyDescent="0.35">
      <c r="A3257" s="276"/>
      <c r="B3257" s="571"/>
      <c r="C3257" s="642" t="str">
        <f>IF(ROSTER!D$8="","",ROSTER!D$8)</f>
        <v/>
      </c>
      <c r="D3257" s="643"/>
      <c r="E3257" s="575"/>
      <c r="F3257" s="577"/>
      <c r="G3257" s="583"/>
      <c r="H3257" s="579"/>
      <c r="I3257" s="545"/>
      <c r="J3257" s="544"/>
      <c r="K3257" s="581"/>
      <c r="L3257" s="586"/>
      <c r="M3257" s="587"/>
      <c r="N3257" s="592" t="s">
        <v>16</v>
      </c>
      <c r="O3257" s="603"/>
      <c r="P3257" s="544"/>
      <c r="Q3257" s="581"/>
      <c r="R3257" s="586"/>
      <c r="S3257" s="587"/>
      <c r="T3257" s="592" t="s">
        <v>16</v>
      </c>
      <c r="U3257" s="603"/>
      <c r="V3257" s="311"/>
      <c r="W3257" s="311"/>
      <c r="X3257" s="579"/>
      <c r="Y3257" s="545"/>
      <c r="Z3257" s="544"/>
      <c r="AA3257" s="545"/>
      <c r="AB3257" s="544"/>
      <c r="AC3257" s="545"/>
      <c r="AD3257" s="544"/>
      <c r="AE3257" s="581"/>
      <c r="AF3257" s="586"/>
      <c r="AG3257" s="587"/>
      <c r="AH3257" s="626"/>
      <c r="AI3257" s="627"/>
      <c r="AJ3257" s="544"/>
      <c r="AK3257" s="581"/>
      <c r="AL3257" s="586"/>
      <c r="AM3257" s="587"/>
      <c r="AN3257" s="626"/>
      <c r="AO3257" s="627"/>
      <c r="AP3257" s="544"/>
      <c r="AQ3257" s="581"/>
      <c r="AR3257" s="586"/>
      <c r="AS3257" s="587"/>
      <c r="AT3257" s="626"/>
      <c r="AU3257" s="627"/>
      <c r="AV3257" s="628"/>
      <c r="AW3257" s="629"/>
      <c r="AX3257" s="632"/>
      <c r="AY3257" s="633"/>
      <c r="AZ3257" s="626"/>
      <c r="BA3257" s="627"/>
      <c r="BB3257" s="544"/>
      <c r="BC3257" s="581"/>
      <c r="BD3257" s="586"/>
      <c r="BE3257" s="587"/>
      <c r="BF3257" s="626"/>
      <c r="BG3257" s="627"/>
      <c r="BH3257" s="628"/>
      <c r="BI3257" s="629"/>
      <c r="BJ3257" s="632"/>
      <c r="BK3257" s="633"/>
      <c r="BL3257" s="626"/>
      <c r="BM3257" s="627"/>
      <c r="BN3257" s="678"/>
      <c r="BO3257" s="679"/>
      <c r="BP3257" s="680"/>
      <c r="BQ3257" s="677"/>
      <c r="BR3257" s="663"/>
      <c r="BS3257" s="663"/>
      <c r="BT3257" s="19" t="s">
        <v>76</v>
      </c>
      <c r="BU3257" s="277">
        <f>IF(BQ3251="B",'VALUE POINTS'!L$11,IF('GAME STATS'!BQ3251="C",'VALUE POINTS'!M$11,'VALUE POINTS'!K$11))</f>
        <v>1</v>
      </c>
      <c r="BV3257" s="278"/>
    </row>
    <row r="3258" spans="1:74" ht="21.75" hidden="1" customHeight="1" x14ac:dyDescent="0.35">
      <c r="A3258" s="95"/>
      <c r="B3258" s="570" t="str">
        <f>IF(ROSTER!B$10="","",ROSTER!B$10)</f>
        <v/>
      </c>
      <c r="C3258" s="572" t="str">
        <f>IF(ROSTER!C$10="","",ROSTER!C$10)</f>
        <v/>
      </c>
      <c r="D3258" s="573"/>
      <c r="E3258" s="574"/>
      <c r="F3258" s="576">
        <f>IF(E3258="y",1,IF(E3258="S",1,0))</f>
        <v>0</v>
      </c>
      <c r="G3258" s="582">
        <f>IF(E3258="S",1,0)</f>
        <v>0</v>
      </c>
      <c r="H3258" s="578"/>
      <c r="I3258" s="543"/>
      <c r="J3258" s="542"/>
      <c r="K3258" s="580"/>
      <c r="L3258" s="584"/>
      <c r="M3258" s="585"/>
      <c r="N3258" s="588">
        <f>L3258+J3258</f>
        <v>0</v>
      </c>
      <c r="O3258" s="589"/>
      <c r="P3258" s="542"/>
      <c r="Q3258" s="580"/>
      <c r="R3258" s="584"/>
      <c r="S3258" s="585"/>
      <c r="T3258" s="588">
        <f>R3258-P3258</f>
        <v>0</v>
      </c>
      <c r="U3258" s="589"/>
      <c r="V3258" s="310"/>
      <c r="W3258" s="310"/>
      <c r="X3258" s="578"/>
      <c r="Y3258" s="543"/>
      <c r="Z3258" s="542"/>
      <c r="AA3258" s="543"/>
      <c r="AB3258" s="542"/>
      <c r="AC3258" s="543"/>
      <c r="AD3258" s="542"/>
      <c r="AE3258" s="580"/>
      <c r="AF3258" s="584"/>
      <c r="AG3258" s="585"/>
      <c r="AH3258" s="595">
        <f>IF(AD3258=0,0,(AF3258/AD3258)*100)</f>
        <v>0</v>
      </c>
      <c r="AI3258" s="596"/>
      <c r="AJ3258" s="542"/>
      <c r="AK3258" s="580"/>
      <c r="AL3258" s="584"/>
      <c r="AM3258" s="585"/>
      <c r="AN3258" s="595">
        <f>IF(AJ3258=0,0,(AL3258/AJ3258)*100)</f>
        <v>0</v>
      </c>
      <c r="AO3258" s="596"/>
      <c r="AP3258" s="542"/>
      <c r="AQ3258" s="580"/>
      <c r="AR3258" s="584"/>
      <c r="AS3258" s="585"/>
      <c r="AT3258" s="595">
        <f>IF(AP3258=0,0,(AR3258/AP3258)*100)</f>
        <v>0</v>
      </c>
      <c r="AU3258" s="596"/>
      <c r="AV3258" s="599">
        <f>AD3258+AJ3258+AP3258</f>
        <v>0</v>
      </c>
      <c r="AW3258" s="600"/>
      <c r="AX3258" s="630">
        <f>AF3258+AL3258+AR3258</f>
        <v>0</v>
      </c>
      <c r="AY3258" s="631"/>
      <c r="AZ3258" s="595">
        <f>IF(AV3258=0,0,(AX3258/AV3258)*100)</f>
        <v>0</v>
      </c>
      <c r="BA3258" s="596"/>
      <c r="BB3258" s="542"/>
      <c r="BC3258" s="580"/>
      <c r="BD3258" s="584"/>
      <c r="BE3258" s="585"/>
      <c r="BF3258" s="595">
        <f>IF(BB3258=0,0,(BD3258/BB3258)*100)</f>
        <v>0</v>
      </c>
      <c r="BG3258" s="596"/>
      <c r="BH3258" s="599">
        <f>AV3258+BB3258</f>
        <v>0</v>
      </c>
      <c r="BI3258" s="600"/>
      <c r="BJ3258" s="630">
        <f>AX3258+BD3258</f>
        <v>0</v>
      </c>
      <c r="BK3258" s="631"/>
      <c r="BL3258" s="595">
        <f>IF(BH3258=0,0,(BJ3258/BH3258)*100)</f>
        <v>0</v>
      </c>
      <c r="BM3258" s="596"/>
      <c r="BN3258" s="656">
        <f>(AF3258*2)+(AL3258*2)+(AR3258*3)+BD3258</f>
        <v>0</v>
      </c>
      <c r="BO3258" s="657"/>
      <c r="BP3258" s="658"/>
      <c r="BQ3258" s="676">
        <f>IF(BS3258=0,0,50*BR3258/BS3258)</f>
        <v>0</v>
      </c>
      <c r="BR3258" s="662">
        <f>(BN3258*BU$11)+(N3258*BU$12)+(Z3258*BU$13)+(R3258*BU$14)+(X3258*BU$15)+(AB3258*BU$16)</f>
        <v>0</v>
      </c>
      <c r="BS3258" s="662">
        <f>((BB3258-BD3258)*BU$18)+((AV3258-AX3258)*BU$17)+(H3258*BU$19)+(P3258*BU$20)</f>
        <v>0</v>
      </c>
      <c r="BT3258" s="19" t="s">
        <v>77</v>
      </c>
      <c r="BU3258" s="277">
        <f>IF(BQ3251="B",'VALUE POINTS'!L$12,IF('GAME STATS'!BQ3251="C",'VALUE POINTS'!M$12,'VALUE POINTS'!K$12))</f>
        <v>2</v>
      </c>
      <c r="BV3258" s="278"/>
    </row>
    <row r="3259" spans="1:74" ht="21.75" hidden="1" customHeight="1" x14ac:dyDescent="0.35">
      <c r="A3259" s="95"/>
      <c r="B3259" s="571"/>
      <c r="C3259" s="642" t="str">
        <f>IF(ROSTER!D$10="","",ROSTER!D$10)</f>
        <v/>
      </c>
      <c r="D3259" s="643"/>
      <c r="E3259" s="575"/>
      <c r="F3259" s="577"/>
      <c r="G3259" s="583"/>
      <c r="H3259" s="579"/>
      <c r="I3259" s="545"/>
      <c r="J3259" s="544"/>
      <c r="K3259" s="581"/>
      <c r="L3259" s="586"/>
      <c r="M3259" s="587"/>
      <c r="N3259" s="592" t="s">
        <v>16</v>
      </c>
      <c r="O3259" s="603"/>
      <c r="P3259" s="544"/>
      <c r="Q3259" s="581"/>
      <c r="R3259" s="586"/>
      <c r="S3259" s="587"/>
      <c r="T3259" s="592" t="s">
        <v>16</v>
      </c>
      <c r="U3259" s="603"/>
      <c r="V3259" s="311"/>
      <c r="W3259" s="311"/>
      <c r="X3259" s="579"/>
      <c r="Y3259" s="545"/>
      <c r="Z3259" s="544"/>
      <c r="AA3259" s="545"/>
      <c r="AB3259" s="544"/>
      <c r="AC3259" s="545"/>
      <c r="AD3259" s="544"/>
      <c r="AE3259" s="581"/>
      <c r="AF3259" s="586"/>
      <c r="AG3259" s="587"/>
      <c r="AH3259" s="626"/>
      <c r="AI3259" s="627"/>
      <c r="AJ3259" s="544"/>
      <c r="AK3259" s="581"/>
      <c r="AL3259" s="586"/>
      <c r="AM3259" s="587"/>
      <c r="AN3259" s="626"/>
      <c r="AO3259" s="627"/>
      <c r="AP3259" s="544"/>
      <c r="AQ3259" s="581"/>
      <c r="AR3259" s="586"/>
      <c r="AS3259" s="587"/>
      <c r="AT3259" s="626"/>
      <c r="AU3259" s="627"/>
      <c r="AV3259" s="628"/>
      <c r="AW3259" s="629"/>
      <c r="AX3259" s="632"/>
      <c r="AY3259" s="633"/>
      <c r="AZ3259" s="626"/>
      <c r="BA3259" s="627"/>
      <c r="BB3259" s="544"/>
      <c r="BC3259" s="581"/>
      <c r="BD3259" s="586"/>
      <c r="BE3259" s="587"/>
      <c r="BF3259" s="626"/>
      <c r="BG3259" s="627"/>
      <c r="BH3259" s="628"/>
      <c r="BI3259" s="629"/>
      <c r="BJ3259" s="632"/>
      <c r="BK3259" s="633"/>
      <c r="BL3259" s="626"/>
      <c r="BM3259" s="627"/>
      <c r="BN3259" s="678"/>
      <c r="BO3259" s="679"/>
      <c r="BP3259" s="680"/>
      <c r="BQ3259" s="677"/>
      <c r="BR3259" s="663"/>
      <c r="BS3259" s="663"/>
      <c r="BT3259" s="19" t="s">
        <v>78</v>
      </c>
      <c r="BU3259" s="277">
        <f>IF(BQ3251="B",'VALUE POINTS'!L$13,IF('GAME STATS'!BQ3251="C",'VALUE POINTS'!M$13,'VALUE POINTS'!K$13))</f>
        <v>2</v>
      </c>
      <c r="BV3259" s="278"/>
    </row>
    <row r="3260" spans="1:74" ht="21.75" hidden="1" customHeight="1" x14ac:dyDescent="0.35">
      <c r="A3260" s="95"/>
      <c r="B3260" s="570" t="str">
        <f>IF(ROSTER!B$12="","",ROSTER!B$12)</f>
        <v/>
      </c>
      <c r="C3260" s="572" t="str">
        <f>IF(ROSTER!C$12="","",ROSTER!C$12)</f>
        <v/>
      </c>
      <c r="D3260" s="573"/>
      <c r="E3260" s="574"/>
      <c r="F3260" s="576">
        <f>IF(E3260="y",1,IF(E3260="S",1,0))</f>
        <v>0</v>
      </c>
      <c r="G3260" s="582">
        <f>IF(E3260="S",1,0)</f>
        <v>0</v>
      </c>
      <c r="H3260" s="578"/>
      <c r="I3260" s="543"/>
      <c r="J3260" s="542"/>
      <c r="K3260" s="580"/>
      <c r="L3260" s="584"/>
      <c r="M3260" s="585"/>
      <c r="N3260" s="588">
        <f>L3260+J3260</f>
        <v>0</v>
      </c>
      <c r="O3260" s="589"/>
      <c r="P3260" s="542"/>
      <c r="Q3260" s="580"/>
      <c r="R3260" s="584"/>
      <c r="S3260" s="585"/>
      <c r="T3260" s="588">
        <f>R3260-P3260</f>
        <v>0</v>
      </c>
      <c r="U3260" s="589"/>
      <c r="V3260" s="310"/>
      <c r="W3260" s="310"/>
      <c r="X3260" s="578"/>
      <c r="Y3260" s="543"/>
      <c r="Z3260" s="542"/>
      <c r="AA3260" s="543"/>
      <c r="AB3260" s="542"/>
      <c r="AC3260" s="543"/>
      <c r="AD3260" s="542"/>
      <c r="AE3260" s="580"/>
      <c r="AF3260" s="584"/>
      <c r="AG3260" s="585"/>
      <c r="AH3260" s="595">
        <f>IF(AD3260=0,0,(AF3260/AD3260)*100)</f>
        <v>0</v>
      </c>
      <c r="AI3260" s="596"/>
      <c r="AJ3260" s="542"/>
      <c r="AK3260" s="580"/>
      <c r="AL3260" s="584"/>
      <c r="AM3260" s="585"/>
      <c r="AN3260" s="595">
        <f>IF(AJ3260=0,0,(AL3260/AJ3260)*100)</f>
        <v>0</v>
      </c>
      <c r="AO3260" s="596"/>
      <c r="AP3260" s="542"/>
      <c r="AQ3260" s="580"/>
      <c r="AR3260" s="584"/>
      <c r="AS3260" s="585"/>
      <c r="AT3260" s="595">
        <f>IF(AP3260=0,0,(AR3260/AP3260)*100)</f>
        <v>0</v>
      </c>
      <c r="AU3260" s="596"/>
      <c r="AV3260" s="599">
        <f>AD3260+AJ3260+AP3260</f>
        <v>0</v>
      </c>
      <c r="AW3260" s="600"/>
      <c r="AX3260" s="630">
        <f>AF3260+AL3260+AR3260</f>
        <v>0</v>
      </c>
      <c r="AY3260" s="631"/>
      <c r="AZ3260" s="595">
        <f>IF(AV3260=0,0,(AX3260/AV3260)*100)</f>
        <v>0</v>
      </c>
      <c r="BA3260" s="596"/>
      <c r="BB3260" s="542"/>
      <c r="BC3260" s="580"/>
      <c r="BD3260" s="584"/>
      <c r="BE3260" s="585"/>
      <c r="BF3260" s="595">
        <f>IF(BB3260=0,0,(BD3260/BB3260)*100)</f>
        <v>0</v>
      </c>
      <c r="BG3260" s="596"/>
      <c r="BH3260" s="599">
        <f>AV3260+BB3260</f>
        <v>0</v>
      </c>
      <c r="BI3260" s="600"/>
      <c r="BJ3260" s="630">
        <f>AX3260+BD3260</f>
        <v>0</v>
      </c>
      <c r="BK3260" s="631"/>
      <c r="BL3260" s="595">
        <f>IF(BH3260=0,0,(BJ3260/BH3260)*100)</f>
        <v>0</v>
      </c>
      <c r="BM3260" s="596"/>
      <c r="BN3260" s="656">
        <f>(AF3260*2)+(AL3260*2)+(AR3260*3)+BD3260</f>
        <v>0</v>
      </c>
      <c r="BO3260" s="657"/>
      <c r="BP3260" s="658"/>
      <c r="BQ3260" s="676">
        <f t="shared" ref="BQ3260" si="2968">IF(BS3260=0,0,50*BR3260/BS3260)</f>
        <v>0</v>
      </c>
      <c r="BR3260" s="662">
        <f>(BN3260*BU$11)+(N3260*BU$12)+(Z3260*BU$13)+(R3260*BU$14)+(X3260*BU$15)+(AB3260*BU$16)</f>
        <v>0</v>
      </c>
      <c r="BS3260" s="662">
        <f>((BB3260-BD3260)*BU$18)+((AV3260-AX3260)*BU$17)+(H3260*BU$19)+(P3260*BU$20)</f>
        <v>0</v>
      </c>
      <c r="BT3260" s="19" t="s">
        <v>79</v>
      </c>
      <c r="BU3260" s="277">
        <f>IF(BQ3251="B",'VALUE POINTS'!L$14,IF('GAME STATS'!BQ3251="C",'VALUE POINTS'!M$14,'VALUE POINTS'!K$14))</f>
        <v>2</v>
      </c>
      <c r="BV3260" s="278"/>
    </row>
    <row r="3261" spans="1:74" ht="21.75" hidden="1" customHeight="1" x14ac:dyDescent="0.35">
      <c r="A3261" s="95"/>
      <c r="B3261" s="571"/>
      <c r="C3261" s="642" t="str">
        <f>IF(ROSTER!D$12="","",ROSTER!D$12)</f>
        <v/>
      </c>
      <c r="D3261" s="643"/>
      <c r="E3261" s="575"/>
      <c r="F3261" s="577"/>
      <c r="G3261" s="583"/>
      <c r="H3261" s="579"/>
      <c r="I3261" s="545"/>
      <c r="J3261" s="544"/>
      <c r="K3261" s="581"/>
      <c r="L3261" s="586"/>
      <c r="M3261" s="587"/>
      <c r="N3261" s="592" t="s">
        <v>16</v>
      </c>
      <c r="O3261" s="603"/>
      <c r="P3261" s="544"/>
      <c r="Q3261" s="581"/>
      <c r="R3261" s="586"/>
      <c r="S3261" s="587"/>
      <c r="T3261" s="592" t="s">
        <v>16</v>
      </c>
      <c r="U3261" s="603"/>
      <c r="V3261" s="311"/>
      <c r="W3261" s="311"/>
      <c r="X3261" s="579"/>
      <c r="Y3261" s="545"/>
      <c r="Z3261" s="544"/>
      <c r="AA3261" s="545"/>
      <c r="AB3261" s="544"/>
      <c r="AC3261" s="545"/>
      <c r="AD3261" s="544"/>
      <c r="AE3261" s="581"/>
      <c r="AF3261" s="586"/>
      <c r="AG3261" s="587"/>
      <c r="AH3261" s="626"/>
      <c r="AI3261" s="627"/>
      <c r="AJ3261" s="544"/>
      <c r="AK3261" s="581"/>
      <c r="AL3261" s="586"/>
      <c r="AM3261" s="587"/>
      <c r="AN3261" s="626"/>
      <c r="AO3261" s="627"/>
      <c r="AP3261" s="544"/>
      <c r="AQ3261" s="581"/>
      <c r="AR3261" s="586"/>
      <c r="AS3261" s="587"/>
      <c r="AT3261" s="626"/>
      <c r="AU3261" s="627"/>
      <c r="AV3261" s="628"/>
      <c r="AW3261" s="629"/>
      <c r="AX3261" s="632"/>
      <c r="AY3261" s="633"/>
      <c r="AZ3261" s="626"/>
      <c r="BA3261" s="627"/>
      <c r="BB3261" s="544"/>
      <c r="BC3261" s="581"/>
      <c r="BD3261" s="586"/>
      <c r="BE3261" s="587"/>
      <c r="BF3261" s="626"/>
      <c r="BG3261" s="627"/>
      <c r="BH3261" s="628"/>
      <c r="BI3261" s="629"/>
      <c r="BJ3261" s="632"/>
      <c r="BK3261" s="633"/>
      <c r="BL3261" s="626"/>
      <c r="BM3261" s="627"/>
      <c r="BN3261" s="678"/>
      <c r="BO3261" s="679"/>
      <c r="BP3261" s="680"/>
      <c r="BQ3261" s="677"/>
      <c r="BR3261" s="663"/>
      <c r="BS3261" s="663"/>
      <c r="BT3261" s="19" t="s">
        <v>80</v>
      </c>
      <c r="BU3261" s="277">
        <f>IF(BQ3251="B",'VALUE POINTS'!L$15,IF('GAME STATS'!BQ3251="C",'VALUE POINTS'!M$15,'VALUE POINTS'!K$15))</f>
        <v>2</v>
      </c>
      <c r="BV3261" s="278"/>
    </row>
    <row r="3262" spans="1:74" ht="21.75" hidden="1" customHeight="1" x14ac:dyDescent="0.35">
      <c r="A3262" s="95"/>
      <c r="B3262" s="570" t="str">
        <f>IF(ROSTER!B$14="","",ROSTER!B$14)</f>
        <v/>
      </c>
      <c r="C3262" s="572" t="str">
        <f>IF(ROSTER!C$14="","",ROSTER!C$14)</f>
        <v/>
      </c>
      <c r="D3262" s="573"/>
      <c r="E3262" s="574"/>
      <c r="F3262" s="576">
        <f>IF(E3262="y",1,IF(E3262="S",1,0))</f>
        <v>0</v>
      </c>
      <c r="G3262" s="582">
        <f>IF(E3262="S",1,0)</f>
        <v>0</v>
      </c>
      <c r="H3262" s="578"/>
      <c r="I3262" s="543"/>
      <c r="J3262" s="542"/>
      <c r="K3262" s="580"/>
      <c r="L3262" s="584"/>
      <c r="M3262" s="585"/>
      <c r="N3262" s="588">
        <f>L3262+J3262</f>
        <v>0</v>
      </c>
      <c r="O3262" s="589"/>
      <c r="P3262" s="542"/>
      <c r="Q3262" s="580"/>
      <c r="R3262" s="584"/>
      <c r="S3262" s="585"/>
      <c r="T3262" s="588">
        <f>R3262-P3262</f>
        <v>0</v>
      </c>
      <c r="U3262" s="589"/>
      <c r="V3262" s="310"/>
      <c r="W3262" s="310"/>
      <c r="X3262" s="578"/>
      <c r="Y3262" s="543"/>
      <c r="Z3262" s="542"/>
      <c r="AA3262" s="543"/>
      <c r="AB3262" s="542"/>
      <c r="AC3262" s="543"/>
      <c r="AD3262" s="542"/>
      <c r="AE3262" s="580"/>
      <c r="AF3262" s="584"/>
      <c r="AG3262" s="585"/>
      <c r="AH3262" s="595">
        <f>IF(AD3262=0,0,(AF3262/AD3262)*100)</f>
        <v>0</v>
      </c>
      <c r="AI3262" s="596"/>
      <c r="AJ3262" s="542"/>
      <c r="AK3262" s="580"/>
      <c r="AL3262" s="584"/>
      <c r="AM3262" s="585"/>
      <c r="AN3262" s="595">
        <f>IF(AJ3262=0,0,(AL3262/AJ3262)*100)</f>
        <v>0</v>
      </c>
      <c r="AO3262" s="596"/>
      <c r="AP3262" s="542"/>
      <c r="AQ3262" s="580"/>
      <c r="AR3262" s="584"/>
      <c r="AS3262" s="585"/>
      <c r="AT3262" s="595">
        <f>IF(AP3262=0,0,(AR3262/AP3262)*100)</f>
        <v>0</v>
      </c>
      <c r="AU3262" s="596"/>
      <c r="AV3262" s="599">
        <f>AD3262+AJ3262+AP3262</f>
        <v>0</v>
      </c>
      <c r="AW3262" s="600"/>
      <c r="AX3262" s="630">
        <f>AF3262+AL3262+AR3262</f>
        <v>0</v>
      </c>
      <c r="AY3262" s="631"/>
      <c r="AZ3262" s="595">
        <f>IF(AV3262=0,0,(AX3262/AV3262)*100)</f>
        <v>0</v>
      </c>
      <c r="BA3262" s="596"/>
      <c r="BB3262" s="542"/>
      <c r="BC3262" s="580"/>
      <c r="BD3262" s="584"/>
      <c r="BE3262" s="585"/>
      <c r="BF3262" s="595">
        <f>IF(BB3262=0,0,(BD3262/BB3262)*100)</f>
        <v>0</v>
      </c>
      <c r="BG3262" s="596"/>
      <c r="BH3262" s="599">
        <f>AV3262+BB3262</f>
        <v>0</v>
      </c>
      <c r="BI3262" s="600"/>
      <c r="BJ3262" s="630">
        <f>AX3262+BD3262</f>
        <v>0</v>
      </c>
      <c r="BK3262" s="631"/>
      <c r="BL3262" s="595">
        <f>IF(BH3262=0,0,(BJ3262/BH3262)*100)</f>
        <v>0</v>
      </c>
      <c r="BM3262" s="596"/>
      <c r="BN3262" s="656">
        <f>(AF3262*2)+(AL3262*2)+(AR3262*3)+BD3262</f>
        <v>0</v>
      </c>
      <c r="BO3262" s="657"/>
      <c r="BP3262" s="658"/>
      <c r="BQ3262" s="676">
        <f t="shared" ref="BQ3262" si="2969">IF(BS3262=0,0,50*BR3262/BS3262)</f>
        <v>0</v>
      </c>
      <c r="BR3262" s="662">
        <f>(BN3262*BU$11)+(N3262*BU$12)+(Z3262*BU$13)+(R3262*BU$14)+(X3262*BU$15)+(AB3262*BU$16)</f>
        <v>0</v>
      </c>
      <c r="BS3262" s="662">
        <f>((BB3262-BD3262)*BU$18)+((AV3262-AX3262)*BU$17)+(H3262*BU$19)+(P3262*BU$20)</f>
        <v>0</v>
      </c>
      <c r="BT3262" s="19" t="s">
        <v>81</v>
      </c>
      <c r="BU3262" s="277">
        <f>IF(BQ3251="B",'VALUE POINTS'!L$16,IF('GAME STATS'!BQ3251="C",'VALUE POINTS'!M$16,'VALUE POINTS'!K$16))</f>
        <v>2</v>
      </c>
      <c r="BV3262" s="278"/>
    </row>
    <row r="3263" spans="1:74" ht="21.75" hidden="1" customHeight="1" x14ac:dyDescent="0.35">
      <c r="A3263" s="95"/>
      <c r="B3263" s="571"/>
      <c r="C3263" s="642" t="str">
        <f>IF(ROSTER!D$14="","",ROSTER!D$14)</f>
        <v/>
      </c>
      <c r="D3263" s="643"/>
      <c r="E3263" s="575"/>
      <c r="F3263" s="577"/>
      <c r="G3263" s="583"/>
      <c r="H3263" s="579"/>
      <c r="I3263" s="545"/>
      <c r="J3263" s="544"/>
      <c r="K3263" s="581"/>
      <c r="L3263" s="586"/>
      <c r="M3263" s="587"/>
      <c r="N3263" s="592" t="s">
        <v>16</v>
      </c>
      <c r="O3263" s="603"/>
      <c r="P3263" s="544"/>
      <c r="Q3263" s="581"/>
      <c r="R3263" s="586"/>
      <c r="S3263" s="587"/>
      <c r="T3263" s="592" t="s">
        <v>16</v>
      </c>
      <c r="U3263" s="603"/>
      <c r="V3263" s="311"/>
      <c r="W3263" s="311"/>
      <c r="X3263" s="579"/>
      <c r="Y3263" s="545"/>
      <c r="Z3263" s="544"/>
      <c r="AA3263" s="545"/>
      <c r="AB3263" s="544"/>
      <c r="AC3263" s="545"/>
      <c r="AD3263" s="544"/>
      <c r="AE3263" s="581"/>
      <c r="AF3263" s="586"/>
      <c r="AG3263" s="587"/>
      <c r="AH3263" s="626"/>
      <c r="AI3263" s="627"/>
      <c r="AJ3263" s="544"/>
      <c r="AK3263" s="581"/>
      <c r="AL3263" s="586"/>
      <c r="AM3263" s="587"/>
      <c r="AN3263" s="626"/>
      <c r="AO3263" s="627"/>
      <c r="AP3263" s="544"/>
      <c r="AQ3263" s="581"/>
      <c r="AR3263" s="586"/>
      <c r="AS3263" s="587"/>
      <c r="AT3263" s="626"/>
      <c r="AU3263" s="627"/>
      <c r="AV3263" s="628"/>
      <c r="AW3263" s="629"/>
      <c r="AX3263" s="632"/>
      <c r="AY3263" s="633"/>
      <c r="AZ3263" s="626"/>
      <c r="BA3263" s="627"/>
      <c r="BB3263" s="544"/>
      <c r="BC3263" s="581"/>
      <c r="BD3263" s="586"/>
      <c r="BE3263" s="587"/>
      <c r="BF3263" s="626"/>
      <c r="BG3263" s="627"/>
      <c r="BH3263" s="628"/>
      <c r="BI3263" s="629"/>
      <c r="BJ3263" s="632"/>
      <c r="BK3263" s="633"/>
      <c r="BL3263" s="626"/>
      <c r="BM3263" s="627"/>
      <c r="BN3263" s="678"/>
      <c r="BO3263" s="679"/>
      <c r="BP3263" s="680"/>
      <c r="BQ3263" s="677"/>
      <c r="BR3263" s="663"/>
      <c r="BS3263" s="663"/>
      <c r="BT3263" s="19" t="s">
        <v>82</v>
      </c>
      <c r="BU3263" s="277">
        <f>IF(BQ3251="B",'VALUE POINTS'!L$17,IF('GAME STATS'!BQ3251="C",'VALUE POINTS'!M$17,'VALUE POINTS'!K$17))</f>
        <v>1</v>
      </c>
      <c r="BV3263" s="278"/>
    </row>
    <row r="3264" spans="1:74" ht="21.75" hidden="1" customHeight="1" x14ac:dyDescent="0.35">
      <c r="A3264" s="95"/>
      <c r="B3264" s="570" t="str">
        <f>IF(ROSTER!B$16="","",ROSTER!B$16)</f>
        <v/>
      </c>
      <c r="C3264" s="572" t="str">
        <f>IF(ROSTER!C$16="","",ROSTER!C$16)</f>
        <v/>
      </c>
      <c r="D3264" s="573"/>
      <c r="E3264" s="574"/>
      <c r="F3264" s="576">
        <f>IF(E3264="y",1,IF(E3264="S",1,0))</f>
        <v>0</v>
      </c>
      <c r="G3264" s="582">
        <f>IF(E3264="S",1,0)</f>
        <v>0</v>
      </c>
      <c r="H3264" s="578"/>
      <c r="I3264" s="543"/>
      <c r="J3264" s="542"/>
      <c r="K3264" s="580"/>
      <c r="L3264" s="584"/>
      <c r="M3264" s="585"/>
      <c r="N3264" s="588">
        <f>L3264+J3264</f>
        <v>0</v>
      </c>
      <c r="O3264" s="589"/>
      <c r="P3264" s="542"/>
      <c r="Q3264" s="580"/>
      <c r="R3264" s="584"/>
      <c r="S3264" s="585"/>
      <c r="T3264" s="588">
        <f>R3264-P3264</f>
        <v>0</v>
      </c>
      <c r="U3264" s="589"/>
      <c r="V3264" s="310"/>
      <c r="W3264" s="310"/>
      <c r="X3264" s="578"/>
      <c r="Y3264" s="543"/>
      <c r="Z3264" s="542"/>
      <c r="AA3264" s="543"/>
      <c r="AB3264" s="542"/>
      <c r="AC3264" s="543"/>
      <c r="AD3264" s="542"/>
      <c r="AE3264" s="580"/>
      <c r="AF3264" s="584"/>
      <c r="AG3264" s="585"/>
      <c r="AH3264" s="595">
        <f>IF(AD3264=0,0,(AF3264/AD3264)*100)</f>
        <v>0</v>
      </c>
      <c r="AI3264" s="596"/>
      <c r="AJ3264" s="542"/>
      <c r="AK3264" s="580"/>
      <c r="AL3264" s="584"/>
      <c r="AM3264" s="585"/>
      <c r="AN3264" s="595">
        <f>IF(AJ3264=0,0,(AL3264/AJ3264)*100)</f>
        <v>0</v>
      </c>
      <c r="AO3264" s="596"/>
      <c r="AP3264" s="542"/>
      <c r="AQ3264" s="580"/>
      <c r="AR3264" s="584"/>
      <c r="AS3264" s="585"/>
      <c r="AT3264" s="595">
        <f>IF(AP3264=0,0,(AR3264/AP3264)*100)</f>
        <v>0</v>
      </c>
      <c r="AU3264" s="596"/>
      <c r="AV3264" s="599">
        <f>AD3264+AJ3264+AP3264</f>
        <v>0</v>
      </c>
      <c r="AW3264" s="600"/>
      <c r="AX3264" s="630">
        <f>AF3264+AL3264+AR3264</f>
        <v>0</v>
      </c>
      <c r="AY3264" s="631"/>
      <c r="AZ3264" s="595">
        <f>IF(AV3264=0,0,(AX3264/AV3264)*100)</f>
        <v>0</v>
      </c>
      <c r="BA3264" s="596"/>
      <c r="BB3264" s="542"/>
      <c r="BC3264" s="580"/>
      <c r="BD3264" s="584"/>
      <c r="BE3264" s="585"/>
      <c r="BF3264" s="595">
        <f>IF(BB3264=0,0,(BD3264/BB3264)*100)</f>
        <v>0</v>
      </c>
      <c r="BG3264" s="596"/>
      <c r="BH3264" s="599">
        <f>AV3264+BB3264</f>
        <v>0</v>
      </c>
      <c r="BI3264" s="600"/>
      <c r="BJ3264" s="630">
        <f>AX3264+BD3264</f>
        <v>0</v>
      </c>
      <c r="BK3264" s="631"/>
      <c r="BL3264" s="595">
        <f>IF(BH3264=0,0,(BJ3264/BH3264)*100)</f>
        <v>0</v>
      </c>
      <c r="BM3264" s="596"/>
      <c r="BN3264" s="656">
        <f>(AF3264*2)+(AL3264*2)+(AR3264*3)+BD3264</f>
        <v>0</v>
      </c>
      <c r="BO3264" s="657"/>
      <c r="BP3264" s="658"/>
      <c r="BQ3264" s="676">
        <f t="shared" ref="BQ3264" si="2970">IF(BS3264=0,0,50*BR3264/BS3264)</f>
        <v>0</v>
      </c>
      <c r="BR3264" s="662">
        <f>(BN3264*BU$11)+(N3264*BU$12)+(Z3264*BU$13)+(R3264*BU$14)+(X3264*BU$15)+(AB3264*BU$16)</f>
        <v>0</v>
      </c>
      <c r="BS3264" s="662">
        <f>((BB3264-BD3264)*BU$18)+((AV3264-AX3264)*BU$17)+(H3264*BU$19)+(P3264*BU$20)</f>
        <v>0</v>
      </c>
      <c r="BT3264" s="19" t="s">
        <v>83</v>
      </c>
      <c r="BU3264" s="277">
        <f>IF(BQ3251="B",'VALUE POINTS'!L$18,IF('GAME STATS'!BQ3251="C",'VALUE POINTS'!M$18,'VALUE POINTS'!K$18))</f>
        <v>2</v>
      </c>
      <c r="BV3264" s="278"/>
    </row>
    <row r="3265" spans="1:74" ht="21.75" hidden="1" customHeight="1" x14ac:dyDescent="0.35">
      <c r="A3265" s="95"/>
      <c r="B3265" s="571"/>
      <c r="C3265" s="642" t="str">
        <f>IF(ROSTER!D$16="","",ROSTER!D$16)</f>
        <v/>
      </c>
      <c r="D3265" s="643"/>
      <c r="E3265" s="575"/>
      <c r="F3265" s="577"/>
      <c r="G3265" s="583"/>
      <c r="H3265" s="579"/>
      <c r="I3265" s="545"/>
      <c r="J3265" s="544"/>
      <c r="K3265" s="581"/>
      <c r="L3265" s="586"/>
      <c r="M3265" s="587"/>
      <c r="N3265" s="592" t="s">
        <v>16</v>
      </c>
      <c r="O3265" s="603"/>
      <c r="P3265" s="544"/>
      <c r="Q3265" s="581"/>
      <c r="R3265" s="586"/>
      <c r="S3265" s="587"/>
      <c r="T3265" s="592" t="s">
        <v>16</v>
      </c>
      <c r="U3265" s="603"/>
      <c r="V3265" s="311"/>
      <c r="W3265" s="311"/>
      <c r="X3265" s="579"/>
      <c r="Y3265" s="545"/>
      <c r="Z3265" s="544"/>
      <c r="AA3265" s="545"/>
      <c r="AB3265" s="544"/>
      <c r="AC3265" s="545"/>
      <c r="AD3265" s="544"/>
      <c r="AE3265" s="581"/>
      <c r="AF3265" s="586"/>
      <c r="AG3265" s="587"/>
      <c r="AH3265" s="626"/>
      <c r="AI3265" s="627"/>
      <c r="AJ3265" s="544"/>
      <c r="AK3265" s="581"/>
      <c r="AL3265" s="586"/>
      <c r="AM3265" s="587"/>
      <c r="AN3265" s="626"/>
      <c r="AO3265" s="627"/>
      <c r="AP3265" s="544"/>
      <c r="AQ3265" s="581"/>
      <c r="AR3265" s="586"/>
      <c r="AS3265" s="587"/>
      <c r="AT3265" s="626"/>
      <c r="AU3265" s="627"/>
      <c r="AV3265" s="628"/>
      <c r="AW3265" s="629"/>
      <c r="AX3265" s="632"/>
      <c r="AY3265" s="633"/>
      <c r="AZ3265" s="626"/>
      <c r="BA3265" s="627"/>
      <c r="BB3265" s="544"/>
      <c r="BC3265" s="581"/>
      <c r="BD3265" s="586"/>
      <c r="BE3265" s="587"/>
      <c r="BF3265" s="626"/>
      <c r="BG3265" s="627"/>
      <c r="BH3265" s="628"/>
      <c r="BI3265" s="629"/>
      <c r="BJ3265" s="632"/>
      <c r="BK3265" s="633"/>
      <c r="BL3265" s="626"/>
      <c r="BM3265" s="627"/>
      <c r="BN3265" s="678"/>
      <c r="BO3265" s="679"/>
      <c r="BP3265" s="680"/>
      <c r="BQ3265" s="677"/>
      <c r="BR3265" s="663"/>
      <c r="BS3265" s="663"/>
      <c r="BT3265" s="19" t="s">
        <v>84</v>
      </c>
      <c r="BU3265" s="277">
        <f>IF(BQ3251="B",'VALUE POINTS'!L$19,IF('GAME STATS'!BQ3251="C",'VALUE POINTS'!M$19,'VALUE POINTS'!K$19))</f>
        <v>2</v>
      </c>
      <c r="BV3265" s="278"/>
    </row>
    <row r="3266" spans="1:74" ht="21.75" hidden="1" customHeight="1" x14ac:dyDescent="0.25">
      <c r="A3266" s="95"/>
      <c r="B3266" s="570" t="str">
        <f>IF(ROSTER!B$18="","",ROSTER!B$18)</f>
        <v/>
      </c>
      <c r="C3266" s="572" t="str">
        <f>IF(ROSTER!C$18="","",ROSTER!C$18)</f>
        <v/>
      </c>
      <c r="D3266" s="573"/>
      <c r="E3266" s="574"/>
      <c r="F3266" s="576">
        <f>IF(E3266="y",1,IF(E3266="S",1,0))</f>
        <v>0</v>
      </c>
      <c r="G3266" s="582">
        <f>IF(E3266="S",1,0)</f>
        <v>0</v>
      </c>
      <c r="H3266" s="578"/>
      <c r="I3266" s="543"/>
      <c r="J3266" s="542"/>
      <c r="K3266" s="580"/>
      <c r="L3266" s="584"/>
      <c r="M3266" s="585"/>
      <c r="N3266" s="588">
        <f>L3266+J3266</f>
        <v>0</v>
      </c>
      <c r="O3266" s="589"/>
      <c r="P3266" s="542"/>
      <c r="Q3266" s="580"/>
      <c r="R3266" s="584"/>
      <c r="S3266" s="585"/>
      <c r="T3266" s="588">
        <f>R3266-P3266</f>
        <v>0</v>
      </c>
      <c r="U3266" s="589"/>
      <c r="V3266" s="310"/>
      <c r="W3266" s="310"/>
      <c r="X3266" s="578"/>
      <c r="Y3266" s="543"/>
      <c r="Z3266" s="542"/>
      <c r="AA3266" s="543"/>
      <c r="AB3266" s="542"/>
      <c r="AC3266" s="543"/>
      <c r="AD3266" s="542"/>
      <c r="AE3266" s="580"/>
      <c r="AF3266" s="584"/>
      <c r="AG3266" s="585"/>
      <c r="AH3266" s="595">
        <f>IF(AD3266=0,0,(AF3266/AD3266)*100)</f>
        <v>0</v>
      </c>
      <c r="AI3266" s="596"/>
      <c r="AJ3266" s="542"/>
      <c r="AK3266" s="580"/>
      <c r="AL3266" s="584"/>
      <c r="AM3266" s="585"/>
      <c r="AN3266" s="595">
        <f>IF(AJ3266=0,0,(AL3266/AJ3266)*100)</f>
        <v>0</v>
      </c>
      <c r="AO3266" s="596"/>
      <c r="AP3266" s="542"/>
      <c r="AQ3266" s="580"/>
      <c r="AR3266" s="584"/>
      <c r="AS3266" s="585"/>
      <c r="AT3266" s="595">
        <f>IF(AP3266=0,0,(AR3266/AP3266)*100)</f>
        <v>0</v>
      </c>
      <c r="AU3266" s="596"/>
      <c r="AV3266" s="599">
        <f>AD3266+AJ3266+AP3266</f>
        <v>0</v>
      </c>
      <c r="AW3266" s="600"/>
      <c r="AX3266" s="630">
        <f>AF3266+AL3266+AR3266</f>
        <v>0</v>
      </c>
      <c r="AY3266" s="631"/>
      <c r="AZ3266" s="595">
        <f>IF(AV3266=0,0,(AX3266/AV3266)*100)</f>
        <v>0</v>
      </c>
      <c r="BA3266" s="596"/>
      <c r="BB3266" s="542"/>
      <c r="BC3266" s="580"/>
      <c r="BD3266" s="584"/>
      <c r="BE3266" s="585"/>
      <c r="BF3266" s="595">
        <f>IF(BB3266=0,0,(BD3266/BB3266)*100)</f>
        <v>0</v>
      </c>
      <c r="BG3266" s="596"/>
      <c r="BH3266" s="599">
        <f>AV3266+BB3266</f>
        <v>0</v>
      </c>
      <c r="BI3266" s="600"/>
      <c r="BJ3266" s="630">
        <f>AX3266+BD3266</f>
        <v>0</v>
      </c>
      <c r="BK3266" s="631"/>
      <c r="BL3266" s="595">
        <f>IF(BH3266=0,0,(BJ3266/BH3266)*100)</f>
        <v>0</v>
      </c>
      <c r="BM3266" s="596"/>
      <c r="BN3266" s="656">
        <f>(AF3266*2)+(AL3266*2)+(AR3266*3)+BD3266</f>
        <v>0</v>
      </c>
      <c r="BO3266" s="657"/>
      <c r="BP3266" s="658"/>
      <c r="BQ3266" s="676">
        <f t="shared" ref="BQ3266" si="2971">IF(BS3266=0,0,50*BR3266/BS3266)</f>
        <v>0</v>
      </c>
      <c r="BR3266" s="662">
        <f>(BN3266*BU$11)+(N3266*BU$12)+(Z3266*BU$13)+(R3266*BU$14)+(X3266*BU$15)+(AB3266*BU$16)</f>
        <v>0</v>
      </c>
      <c r="BS3266" s="662">
        <f>((BB3266-BD3266)*BU$18)+((AV3266-AX3266)*BU$17)+(H3266*BU$19)+(P3266*BU$20)</f>
        <v>0</v>
      </c>
      <c r="BT3266" s="15"/>
      <c r="BU3266" s="15"/>
      <c r="BV3266" s="278"/>
    </row>
    <row r="3267" spans="1:74" ht="21.75" hidden="1" customHeight="1" x14ac:dyDescent="0.25">
      <c r="A3267" s="95"/>
      <c r="B3267" s="571"/>
      <c r="C3267" s="642" t="str">
        <f>IF(ROSTER!D$18="","",ROSTER!D$18)</f>
        <v/>
      </c>
      <c r="D3267" s="643"/>
      <c r="E3267" s="575"/>
      <c r="F3267" s="577"/>
      <c r="G3267" s="583"/>
      <c r="H3267" s="579"/>
      <c r="I3267" s="545"/>
      <c r="J3267" s="544"/>
      <c r="K3267" s="581"/>
      <c r="L3267" s="586"/>
      <c r="M3267" s="587"/>
      <c r="N3267" s="592" t="s">
        <v>16</v>
      </c>
      <c r="O3267" s="603"/>
      <c r="P3267" s="544"/>
      <c r="Q3267" s="581"/>
      <c r="R3267" s="586"/>
      <c r="S3267" s="587"/>
      <c r="T3267" s="592" t="s">
        <v>16</v>
      </c>
      <c r="U3267" s="603"/>
      <c r="V3267" s="311"/>
      <c r="W3267" s="311"/>
      <c r="X3267" s="579"/>
      <c r="Y3267" s="545"/>
      <c r="Z3267" s="544"/>
      <c r="AA3267" s="545"/>
      <c r="AB3267" s="544"/>
      <c r="AC3267" s="545"/>
      <c r="AD3267" s="544"/>
      <c r="AE3267" s="581"/>
      <c r="AF3267" s="586"/>
      <c r="AG3267" s="587"/>
      <c r="AH3267" s="626"/>
      <c r="AI3267" s="627"/>
      <c r="AJ3267" s="544"/>
      <c r="AK3267" s="581"/>
      <c r="AL3267" s="586"/>
      <c r="AM3267" s="587"/>
      <c r="AN3267" s="626"/>
      <c r="AO3267" s="627"/>
      <c r="AP3267" s="544"/>
      <c r="AQ3267" s="581"/>
      <c r="AR3267" s="586"/>
      <c r="AS3267" s="587"/>
      <c r="AT3267" s="626"/>
      <c r="AU3267" s="627"/>
      <c r="AV3267" s="628"/>
      <c r="AW3267" s="629"/>
      <c r="AX3267" s="632"/>
      <c r="AY3267" s="633"/>
      <c r="AZ3267" s="626"/>
      <c r="BA3267" s="627"/>
      <c r="BB3267" s="544"/>
      <c r="BC3267" s="581"/>
      <c r="BD3267" s="586"/>
      <c r="BE3267" s="587"/>
      <c r="BF3267" s="626"/>
      <c r="BG3267" s="627"/>
      <c r="BH3267" s="628"/>
      <c r="BI3267" s="629"/>
      <c r="BJ3267" s="632"/>
      <c r="BK3267" s="633"/>
      <c r="BL3267" s="626"/>
      <c r="BM3267" s="627"/>
      <c r="BN3267" s="678"/>
      <c r="BO3267" s="679"/>
      <c r="BP3267" s="680"/>
      <c r="BQ3267" s="677"/>
      <c r="BR3267" s="663"/>
      <c r="BS3267" s="663"/>
      <c r="BT3267" s="15"/>
      <c r="BU3267" s="15"/>
      <c r="BV3267" s="95"/>
    </row>
    <row r="3268" spans="1:74" ht="21.75" hidden="1" customHeight="1" x14ac:dyDescent="0.25">
      <c r="A3268" s="95"/>
      <c r="B3268" s="570" t="str">
        <f>IF(ROSTER!B$20="","",ROSTER!B$20)</f>
        <v/>
      </c>
      <c r="C3268" s="572" t="str">
        <f>IF(ROSTER!C$20="","",ROSTER!C$20)</f>
        <v/>
      </c>
      <c r="D3268" s="573"/>
      <c r="E3268" s="574"/>
      <c r="F3268" s="576">
        <f>IF(E3268="y",1,IF(E3268="S",1,0))</f>
        <v>0</v>
      </c>
      <c r="G3268" s="582">
        <f>IF(E3268="S",1,0)</f>
        <v>0</v>
      </c>
      <c r="H3268" s="578"/>
      <c r="I3268" s="543"/>
      <c r="J3268" s="542"/>
      <c r="K3268" s="580"/>
      <c r="L3268" s="584"/>
      <c r="M3268" s="585"/>
      <c r="N3268" s="588">
        <f>L3268+J3268</f>
        <v>0</v>
      </c>
      <c r="O3268" s="589"/>
      <c r="P3268" s="542"/>
      <c r="Q3268" s="580"/>
      <c r="R3268" s="584"/>
      <c r="S3268" s="585"/>
      <c r="T3268" s="588">
        <f>R3268-P3268</f>
        <v>0</v>
      </c>
      <c r="U3268" s="589"/>
      <c r="V3268" s="310"/>
      <c r="W3268" s="310"/>
      <c r="X3268" s="578"/>
      <c r="Y3268" s="543"/>
      <c r="Z3268" s="542"/>
      <c r="AA3268" s="543"/>
      <c r="AB3268" s="542"/>
      <c r="AC3268" s="543"/>
      <c r="AD3268" s="542"/>
      <c r="AE3268" s="580"/>
      <c r="AF3268" s="584"/>
      <c r="AG3268" s="585"/>
      <c r="AH3268" s="595">
        <f>IF(AD3268=0,0,(AF3268/AD3268)*100)</f>
        <v>0</v>
      </c>
      <c r="AI3268" s="596"/>
      <c r="AJ3268" s="542"/>
      <c r="AK3268" s="580"/>
      <c r="AL3268" s="584"/>
      <c r="AM3268" s="585"/>
      <c r="AN3268" s="595">
        <f>IF(AJ3268=0,0,(AL3268/AJ3268)*100)</f>
        <v>0</v>
      </c>
      <c r="AO3268" s="596"/>
      <c r="AP3268" s="542"/>
      <c r="AQ3268" s="580"/>
      <c r="AR3268" s="584"/>
      <c r="AS3268" s="585"/>
      <c r="AT3268" s="595">
        <f>IF(AP3268=0,0,(AR3268/AP3268)*100)</f>
        <v>0</v>
      </c>
      <c r="AU3268" s="596"/>
      <c r="AV3268" s="599">
        <f>AD3268+AJ3268+AP3268</f>
        <v>0</v>
      </c>
      <c r="AW3268" s="600"/>
      <c r="AX3268" s="630">
        <f>AF3268+AL3268+AR3268</f>
        <v>0</v>
      </c>
      <c r="AY3268" s="631"/>
      <c r="AZ3268" s="595">
        <f>IF(AV3268=0,0,(AX3268/AV3268)*100)</f>
        <v>0</v>
      </c>
      <c r="BA3268" s="596"/>
      <c r="BB3268" s="542"/>
      <c r="BC3268" s="580"/>
      <c r="BD3268" s="584"/>
      <c r="BE3268" s="585"/>
      <c r="BF3268" s="595">
        <f>IF(BB3268=0,0,(BD3268/BB3268)*100)</f>
        <v>0</v>
      </c>
      <c r="BG3268" s="596"/>
      <c r="BH3268" s="599">
        <f>AV3268+BB3268</f>
        <v>0</v>
      </c>
      <c r="BI3268" s="600"/>
      <c r="BJ3268" s="630">
        <f>AX3268+BD3268</f>
        <v>0</v>
      </c>
      <c r="BK3268" s="631"/>
      <c r="BL3268" s="595">
        <f>IF(BH3268=0,0,(BJ3268/BH3268)*100)</f>
        <v>0</v>
      </c>
      <c r="BM3268" s="596"/>
      <c r="BN3268" s="656">
        <f>(AF3268*2)+(AL3268*2)+(AR3268*3)+BD3268</f>
        <v>0</v>
      </c>
      <c r="BO3268" s="657"/>
      <c r="BP3268" s="658"/>
      <c r="BQ3268" s="676">
        <f t="shared" ref="BQ3268" si="2972">IF(BS3268=0,0,50*BR3268/BS3268)</f>
        <v>0</v>
      </c>
      <c r="BR3268" s="662">
        <f>(BN3268*BU$11)+(N3268*BU$12)+(Z3268*BU$13)+(R3268*BU$14)+(X3268*BU$15)+(AB3268*BU$16)</f>
        <v>0</v>
      </c>
      <c r="BS3268" s="662">
        <f>((BB3268-BD3268)*BU$18)+((AV3268-AX3268)*BU$17)+(H3268*BU$19)+(P3268*BU$20)</f>
        <v>0</v>
      </c>
      <c r="BT3268" s="15"/>
      <c r="BU3268" s="15"/>
      <c r="BV3268" s="95"/>
    </row>
    <row r="3269" spans="1:74" ht="21.75" hidden="1" customHeight="1" x14ac:dyDescent="0.25">
      <c r="A3269" s="95"/>
      <c r="B3269" s="571"/>
      <c r="C3269" s="642" t="str">
        <f>IF(ROSTER!D$20="","",ROSTER!D$20)</f>
        <v/>
      </c>
      <c r="D3269" s="643"/>
      <c r="E3269" s="575"/>
      <c r="F3269" s="577"/>
      <c r="G3269" s="583"/>
      <c r="H3269" s="579"/>
      <c r="I3269" s="545"/>
      <c r="J3269" s="544"/>
      <c r="K3269" s="581"/>
      <c r="L3269" s="586"/>
      <c r="M3269" s="587"/>
      <c r="N3269" s="592" t="s">
        <v>16</v>
      </c>
      <c r="O3269" s="603"/>
      <c r="P3269" s="544"/>
      <c r="Q3269" s="581"/>
      <c r="R3269" s="586"/>
      <c r="S3269" s="587"/>
      <c r="T3269" s="592" t="s">
        <v>16</v>
      </c>
      <c r="U3269" s="603"/>
      <c r="V3269" s="311"/>
      <c r="W3269" s="311"/>
      <c r="X3269" s="579"/>
      <c r="Y3269" s="545"/>
      <c r="Z3269" s="544"/>
      <c r="AA3269" s="545"/>
      <c r="AB3269" s="544"/>
      <c r="AC3269" s="545"/>
      <c r="AD3269" s="544"/>
      <c r="AE3269" s="581"/>
      <c r="AF3269" s="586"/>
      <c r="AG3269" s="587"/>
      <c r="AH3269" s="626"/>
      <c r="AI3269" s="627"/>
      <c r="AJ3269" s="544"/>
      <c r="AK3269" s="581"/>
      <c r="AL3269" s="586"/>
      <c r="AM3269" s="587"/>
      <c r="AN3269" s="626"/>
      <c r="AO3269" s="627"/>
      <c r="AP3269" s="544"/>
      <c r="AQ3269" s="581"/>
      <c r="AR3269" s="586"/>
      <c r="AS3269" s="587"/>
      <c r="AT3269" s="626"/>
      <c r="AU3269" s="627"/>
      <c r="AV3269" s="628"/>
      <c r="AW3269" s="629"/>
      <c r="AX3269" s="632"/>
      <c r="AY3269" s="633"/>
      <c r="AZ3269" s="626"/>
      <c r="BA3269" s="627"/>
      <c r="BB3269" s="544"/>
      <c r="BC3269" s="581"/>
      <c r="BD3269" s="586"/>
      <c r="BE3269" s="587"/>
      <c r="BF3269" s="626"/>
      <c r="BG3269" s="627"/>
      <c r="BH3269" s="628"/>
      <c r="BI3269" s="629"/>
      <c r="BJ3269" s="632"/>
      <c r="BK3269" s="633"/>
      <c r="BL3269" s="626"/>
      <c r="BM3269" s="627"/>
      <c r="BN3269" s="678"/>
      <c r="BO3269" s="679"/>
      <c r="BP3269" s="680"/>
      <c r="BQ3269" s="677"/>
      <c r="BR3269" s="663"/>
      <c r="BS3269" s="663"/>
      <c r="BT3269" s="15"/>
      <c r="BU3269" s="15"/>
      <c r="BV3269" s="95"/>
    </row>
    <row r="3270" spans="1:74" ht="21.75" hidden="1" customHeight="1" x14ac:dyDescent="0.25">
      <c r="A3270" s="95"/>
      <c r="B3270" s="570" t="str">
        <f>IF(ROSTER!B$22="","",ROSTER!B$22)</f>
        <v/>
      </c>
      <c r="C3270" s="572" t="str">
        <f>IF(ROSTER!C$22="","",ROSTER!C$22)</f>
        <v/>
      </c>
      <c r="D3270" s="573"/>
      <c r="E3270" s="574"/>
      <c r="F3270" s="576">
        <f>IF(E3270="y",1,IF(E3270="S",1,0))</f>
        <v>0</v>
      </c>
      <c r="G3270" s="582">
        <f>IF(E3270="S",1,0)</f>
        <v>0</v>
      </c>
      <c r="H3270" s="578"/>
      <c r="I3270" s="543"/>
      <c r="J3270" s="542"/>
      <c r="K3270" s="580"/>
      <c r="L3270" s="584"/>
      <c r="M3270" s="585"/>
      <c r="N3270" s="588">
        <f>L3270+J3270</f>
        <v>0</v>
      </c>
      <c r="O3270" s="589"/>
      <c r="P3270" s="542"/>
      <c r="Q3270" s="580"/>
      <c r="R3270" s="584"/>
      <c r="S3270" s="585"/>
      <c r="T3270" s="588">
        <f>R3270-P3270</f>
        <v>0</v>
      </c>
      <c r="U3270" s="589"/>
      <c r="V3270" s="310"/>
      <c r="W3270" s="310"/>
      <c r="X3270" s="578"/>
      <c r="Y3270" s="543"/>
      <c r="Z3270" s="542"/>
      <c r="AA3270" s="543"/>
      <c r="AB3270" s="542"/>
      <c r="AC3270" s="543"/>
      <c r="AD3270" s="542"/>
      <c r="AE3270" s="580"/>
      <c r="AF3270" s="584"/>
      <c r="AG3270" s="585"/>
      <c r="AH3270" s="595">
        <f>IF(AD3270=0,0,(AF3270/AD3270)*100)</f>
        <v>0</v>
      </c>
      <c r="AI3270" s="596"/>
      <c r="AJ3270" s="542"/>
      <c r="AK3270" s="580"/>
      <c r="AL3270" s="584"/>
      <c r="AM3270" s="585"/>
      <c r="AN3270" s="595">
        <f>IF(AJ3270=0,0,(AL3270/AJ3270)*100)</f>
        <v>0</v>
      </c>
      <c r="AO3270" s="596"/>
      <c r="AP3270" s="542"/>
      <c r="AQ3270" s="580"/>
      <c r="AR3270" s="584"/>
      <c r="AS3270" s="585"/>
      <c r="AT3270" s="595">
        <f>IF(AP3270=0,0,(AR3270/AP3270)*100)</f>
        <v>0</v>
      </c>
      <c r="AU3270" s="596"/>
      <c r="AV3270" s="599">
        <f>AD3270+AJ3270+AP3270</f>
        <v>0</v>
      </c>
      <c r="AW3270" s="600"/>
      <c r="AX3270" s="630">
        <f>AF3270+AL3270+AR3270</f>
        <v>0</v>
      </c>
      <c r="AY3270" s="631"/>
      <c r="AZ3270" s="595">
        <f>IF(AV3270=0,0,(AX3270/AV3270)*100)</f>
        <v>0</v>
      </c>
      <c r="BA3270" s="596"/>
      <c r="BB3270" s="542"/>
      <c r="BC3270" s="580"/>
      <c r="BD3270" s="584"/>
      <c r="BE3270" s="585"/>
      <c r="BF3270" s="595">
        <f>IF(BB3270=0,0,(BD3270/BB3270)*100)</f>
        <v>0</v>
      </c>
      <c r="BG3270" s="596"/>
      <c r="BH3270" s="599">
        <f>AV3270+BB3270</f>
        <v>0</v>
      </c>
      <c r="BI3270" s="600"/>
      <c r="BJ3270" s="630">
        <f>AX3270+BD3270</f>
        <v>0</v>
      </c>
      <c r="BK3270" s="631"/>
      <c r="BL3270" s="595">
        <f>IF(BH3270=0,0,(BJ3270/BH3270)*100)</f>
        <v>0</v>
      </c>
      <c r="BM3270" s="596"/>
      <c r="BN3270" s="656">
        <f>(AF3270*2)+(AL3270*2)+(AR3270*3)+BD3270</f>
        <v>0</v>
      </c>
      <c r="BO3270" s="657"/>
      <c r="BP3270" s="658"/>
      <c r="BQ3270" s="676">
        <f t="shared" ref="BQ3270" si="2973">IF(BS3270=0,0,50*BR3270/BS3270)</f>
        <v>0</v>
      </c>
      <c r="BR3270" s="662">
        <f>(BN3270*BU$11)+(N3270*BU$12)+(Z3270*BU$13)+(R3270*BU$14)+(X3270*BU$15)+(AB3270*BU$16)</f>
        <v>0</v>
      </c>
      <c r="BS3270" s="662">
        <f>((BB3270-BD3270)*BU$18)+((AV3270-AX3270)*BU$17)+(H3270*BU$19)+(P3270*BU$20)</f>
        <v>0</v>
      </c>
      <c r="BT3270" s="15"/>
      <c r="BU3270" s="15"/>
      <c r="BV3270" s="95"/>
    </row>
    <row r="3271" spans="1:74" ht="21.75" hidden="1" customHeight="1" x14ac:dyDescent="0.25">
      <c r="A3271" s="95"/>
      <c r="B3271" s="571"/>
      <c r="C3271" s="642" t="str">
        <f>IF(ROSTER!D$22="","",ROSTER!D$22)</f>
        <v/>
      </c>
      <c r="D3271" s="643"/>
      <c r="E3271" s="575"/>
      <c r="F3271" s="577"/>
      <c r="G3271" s="583"/>
      <c r="H3271" s="579"/>
      <c r="I3271" s="545"/>
      <c r="J3271" s="544"/>
      <c r="K3271" s="581"/>
      <c r="L3271" s="586"/>
      <c r="M3271" s="587"/>
      <c r="N3271" s="592" t="s">
        <v>16</v>
      </c>
      <c r="O3271" s="603"/>
      <c r="P3271" s="544"/>
      <c r="Q3271" s="581"/>
      <c r="R3271" s="586"/>
      <c r="S3271" s="587"/>
      <c r="T3271" s="592" t="s">
        <v>16</v>
      </c>
      <c r="U3271" s="603"/>
      <c r="V3271" s="311"/>
      <c r="W3271" s="311"/>
      <c r="X3271" s="579"/>
      <c r="Y3271" s="545"/>
      <c r="Z3271" s="544"/>
      <c r="AA3271" s="545"/>
      <c r="AB3271" s="544"/>
      <c r="AC3271" s="545"/>
      <c r="AD3271" s="544"/>
      <c r="AE3271" s="581"/>
      <c r="AF3271" s="586"/>
      <c r="AG3271" s="587"/>
      <c r="AH3271" s="626"/>
      <c r="AI3271" s="627"/>
      <c r="AJ3271" s="544"/>
      <c r="AK3271" s="581"/>
      <c r="AL3271" s="586"/>
      <c r="AM3271" s="587"/>
      <c r="AN3271" s="626"/>
      <c r="AO3271" s="627"/>
      <c r="AP3271" s="544"/>
      <c r="AQ3271" s="581"/>
      <c r="AR3271" s="586"/>
      <c r="AS3271" s="587"/>
      <c r="AT3271" s="626"/>
      <c r="AU3271" s="627"/>
      <c r="AV3271" s="628"/>
      <c r="AW3271" s="629"/>
      <c r="AX3271" s="632"/>
      <c r="AY3271" s="633"/>
      <c r="AZ3271" s="626"/>
      <c r="BA3271" s="627"/>
      <c r="BB3271" s="544"/>
      <c r="BC3271" s="581"/>
      <c r="BD3271" s="586"/>
      <c r="BE3271" s="587"/>
      <c r="BF3271" s="626"/>
      <c r="BG3271" s="627"/>
      <c r="BH3271" s="628"/>
      <c r="BI3271" s="629"/>
      <c r="BJ3271" s="632"/>
      <c r="BK3271" s="633"/>
      <c r="BL3271" s="626"/>
      <c r="BM3271" s="627"/>
      <c r="BN3271" s="678"/>
      <c r="BO3271" s="679"/>
      <c r="BP3271" s="680"/>
      <c r="BQ3271" s="677"/>
      <c r="BR3271" s="663"/>
      <c r="BS3271" s="663"/>
      <c r="BT3271" s="15"/>
      <c r="BU3271" s="15"/>
      <c r="BV3271" s="95"/>
    </row>
    <row r="3272" spans="1:74" ht="21.75" hidden="1" customHeight="1" x14ac:dyDescent="0.25">
      <c r="A3272" s="95"/>
      <c r="B3272" s="570" t="str">
        <f>IF(ROSTER!B$24="","",ROSTER!B$24)</f>
        <v/>
      </c>
      <c r="C3272" s="572" t="str">
        <f>IF(ROSTER!C$24="","",ROSTER!C$24)</f>
        <v/>
      </c>
      <c r="D3272" s="573"/>
      <c r="E3272" s="574"/>
      <c r="F3272" s="576">
        <f>IF(E3272="y",1,IF(E3272="S",1,0))</f>
        <v>0</v>
      </c>
      <c r="G3272" s="582">
        <f>IF(E3272="S",1,0)</f>
        <v>0</v>
      </c>
      <c r="H3272" s="578"/>
      <c r="I3272" s="543"/>
      <c r="J3272" s="542"/>
      <c r="K3272" s="580"/>
      <c r="L3272" s="584"/>
      <c r="M3272" s="585"/>
      <c r="N3272" s="588">
        <f>L3272+J3272</f>
        <v>0</v>
      </c>
      <c r="O3272" s="589"/>
      <c r="P3272" s="542"/>
      <c r="Q3272" s="580"/>
      <c r="R3272" s="584"/>
      <c r="S3272" s="585"/>
      <c r="T3272" s="588">
        <f>R3272-P3272</f>
        <v>0</v>
      </c>
      <c r="U3272" s="589"/>
      <c r="V3272" s="310"/>
      <c r="W3272" s="310"/>
      <c r="X3272" s="578"/>
      <c r="Y3272" s="543"/>
      <c r="Z3272" s="542"/>
      <c r="AA3272" s="543"/>
      <c r="AB3272" s="542"/>
      <c r="AC3272" s="543"/>
      <c r="AD3272" s="542"/>
      <c r="AE3272" s="580"/>
      <c r="AF3272" s="584"/>
      <c r="AG3272" s="585"/>
      <c r="AH3272" s="595">
        <f>IF(AD3272=0,0,(AF3272/AD3272)*100)</f>
        <v>0</v>
      </c>
      <c r="AI3272" s="596"/>
      <c r="AJ3272" s="542"/>
      <c r="AK3272" s="580"/>
      <c r="AL3272" s="584"/>
      <c r="AM3272" s="585"/>
      <c r="AN3272" s="595">
        <f>IF(AJ3272=0,0,(AL3272/AJ3272)*100)</f>
        <v>0</v>
      </c>
      <c r="AO3272" s="596"/>
      <c r="AP3272" s="542"/>
      <c r="AQ3272" s="580"/>
      <c r="AR3272" s="584"/>
      <c r="AS3272" s="585"/>
      <c r="AT3272" s="595">
        <f>IF(AP3272=0,0,(AR3272/AP3272)*100)</f>
        <v>0</v>
      </c>
      <c r="AU3272" s="596"/>
      <c r="AV3272" s="599">
        <f>AD3272+AJ3272+AP3272</f>
        <v>0</v>
      </c>
      <c r="AW3272" s="600"/>
      <c r="AX3272" s="630">
        <f>AF3272+AL3272+AR3272</f>
        <v>0</v>
      </c>
      <c r="AY3272" s="631"/>
      <c r="AZ3272" s="595">
        <f>IF(AV3272=0,0,(AX3272/AV3272)*100)</f>
        <v>0</v>
      </c>
      <c r="BA3272" s="596"/>
      <c r="BB3272" s="542"/>
      <c r="BC3272" s="580"/>
      <c r="BD3272" s="584"/>
      <c r="BE3272" s="585"/>
      <c r="BF3272" s="595">
        <f>IF(BB3272=0,0,(BD3272/BB3272)*100)</f>
        <v>0</v>
      </c>
      <c r="BG3272" s="596"/>
      <c r="BH3272" s="599">
        <f>AV3272+BB3272</f>
        <v>0</v>
      </c>
      <c r="BI3272" s="600"/>
      <c r="BJ3272" s="630">
        <f>AX3272+BD3272</f>
        <v>0</v>
      </c>
      <c r="BK3272" s="631"/>
      <c r="BL3272" s="595">
        <f>IF(BH3272=0,0,(BJ3272/BH3272)*100)</f>
        <v>0</v>
      </c>
      <c r="BM3272" s="596"/>
      <c r="BN3272" s="656">
        <f>(AF3272*2)+(AL3272*2)+(AR3272*3)+BD3272</f>
        <v>0</v>
      </c>
      <c r="BO3272" s="657"/>
      <c r="BP3272" s="658"/>
      <c r="BQ3272" s="676">
        <f t="shared" ref="BQ3272" si="2974">IF(BS3272=0,0,50*BR3272/BS3272)</f>
        <v>0</v>
      </c>
      <c r="BR3272" s="662">
        <f>(BN3272*BU$11)+(N3272*BU$12)+(Z3272*BU$13)+(R3272*BU$14)+(X3272*BU$15)+(AB3272*BU$16)</f>
        <v>0</v>
      </c>
      <c r="BS3272" s="662">
        <f>((BB3272-BD3272)*BU$18)+((AV3272-AX3272)*BU$17)+(H3272*BU$19)+(P3272*BU$20)</f>
        <v>0</v>
      </c>
      <c r="BT3272" s="15"/>
      <c r="BU3272" s="15"/>
      <c r="BV3272" s="95"/>
    </row>
    <row r="3273" spans="1:74" ht="21.75" hidden="1" customHeight="1" x14ac:dyDescent="0.25">
      <c r="A3273" s="95"/>
      <c r="B3273" s="571"/>
      <c r="C3273" s="642" t="str">
        <f>IF(ROSTER!D$24="","",ROSTER!D$24)</f>
        <v/>
      </c>
      <c r="D3273" s="643"/>
      <c r="E3273" s="575"/>
      <c r="F3273" s="577"/>
      <c r="G3273" s="583"/>
      <c r="H3273" s="579"/>
      <c r="I3273" s="545"/>
      <c r="J3273" s="544"/>
      <c r="K3273" s="581"/>
      <c r="L3273" s="586"/>
      <c r="M3273" s="587"/>
      <c r="N3273" s="592" t="s">
        <v>16</v>
      </c>
      <c r="O3273" s="603"/>
      <c r="P3273" s="544"/>
      <c r="Q3273" s="581"/>
      <c r="R3273" s="586"/>
      <c r="S3273" s="587"/>
      <c r="T3273" s="592" t="s">
        <v>16</v>
      </c>
      <c r="U3273" s="603"/>
      <c r="V3273" s="311"/>
      <c r="W3273" s="311"/>
      <c r="X3273" s="579"/>
      <c r="Y3273" s="545"/>
      <c r="Z3273" s="544"/>
      <c r="AA3273" s="545"/>
      <c r="AB3273" s="544"/>
      <c r="AC3273" s="545"/>
      <c r="AD3273" s="544"/>
      <c r="AE3273" s="581"/>
      <c r="AF3273" s="586"/>
      <c r="AG3273" s="587"/>
      <c r="AH3273" s="626"/>
      <c r="AI3273" s="627"/>
      <c r="AJ3273" s="544"/>
      <c r="AK3273" s="581"/>
      <c r="AL3273" s="586"/>
      <c r="AM3273" s="587"/>
      <c r="AN3273" s="626"/>
      <c r="AO3273" s="627"/>
      <c r="AP3273" s="544"/>
      <c r="AQ3273" s="581"/>
      <c r="AR3273" s="586"/>
      <c r="AS3273" s="587"/>
      <c r="AT3273" s="626"/>
      <c r="AU3273" s="627"/>
      <c r="AV3273" s="628"/>
      <c r="AW3273" s="629"/>
      <c r="AX3273" s="632"/>
      <c r="AY3273" s="633"/>
      <c r="AZ3273" s="626"/>
      <c r="BA3273" s="627"/>
      <c r="BB3273" s="544"/>
      <c r="BC3273" s="581"/>
      <c r="BD3273" s="586"/>
      <c r="BE3273" s="587"/>
      <c r="BF3273" s="626"/>
      <c r="BG3273" s="627"/>
      <c r="BH3273" s="628"/>
      <c r="BI3273" s="629"/>
      <c r="BJ3273" s="632"/>
      <c r="BK3273" s="633"/>
      <c r="BL3273" s="626"/>
      <c r="BM3273" s="627"/>
      <c r="BN3273" s="678"/>
      <c r="BO3273" s="679"/>
      <c r="BP3273" s="680"/>
      <c r="BQ3273" s="677"/>
      <c r="BR3273" s="663"/>
      <c r="BS3273" s="663"/>
      <c r="BT3273" s="15"/>
      <c r="BU3273" s="15"/>
      <c r="BV3273" s="95"/>
    </row>
    <row r="3274" spans="1:74" ht="21.75" hidden="1" customHeight="1" x14ac:dyDescent="0.25">
      <c r="A3274" s="95"/>
      <c r="B3274" s="570" t="str">
        <f>IF(ROSTER!B$26="","",ROSTER!B$26)</f>
        <v/>
      </c>
      <c r="C3274" s="572" t="str">
        <f>IF(ROSTER!C$26="","",ROSTER!C$26)</f>
        <v/>
      </c>
      <c r="D3274" s="573"/>
      <c r="E3274" s="574"/>
      <c r="F3274" s="576">
        <f>IF(E3274="y",1,IF(E3274="S",1,0))</f>
        <v>0</v>
      </c>
      <c r="G3274" s="582">
        <f>IF(E3274="S",1,0)</f>
        <v>0</v>
      </c>
      <c r="H3274" s="578"/>
      <c r="I3274" s="543"/>
      <c r="J3274" s="542"/>
      <c r="K3274" s="580"/>
      <c r="L3274" s="584"/>
      <c r="M3274" s="585"/>
      <c r="N3274" s="588">
        <f>L3274+J3274</f>
        <v>0</v>
      </c>
      <c r="O3274" s="589"/>
      <c r="P3274" s="542"/>
      <c r="Q3274" s="580"/>
      <c r="R3274" s="584"/>
      <c r="S3274" s="585"/>
      <c r="T3274" s="588">
        <f>R3274-P3274</f>
        <v>0</v>
      </c>
      <c r="U3274" s="589"/>
      <c r="V3274" s="310"/>
      <c r="W3274" s="310"/>
      <c r="X3274" s="578"/>
      <c r="Y3274" s="543"/>
      <c r="Z3274" s="542"/>
      <c r="AA3274" s="543"/>
      <c r="AB3274" s="542"/>
      <c r="AC3274" s="543"/>
      <c r="AD3274" s="542"/>
      <c r="AE3274" s="580"/>
      <c r="AF3274" s="584"/>
      <c r="AG3274" s="585"/>
      <c r="AH3274" s="595">
        <f>IF(AD3274=0,0,(AF3274/AD3274)*100)</f>
        <v>0</v>
      </c>
      <c r="AI3274" s="596"/>
      <c r="AJ3274" s="542"/>
      <c r="AK3274" s="580"/>
      <c r="AL3274" s="584"/>
      <c r="AM3274" s="585"/>
      <c r="AN3274" s="595">
        <f>IF(AJ3274=0,0,(AL3274/AJ3274)*100)</f>
        <v>0</v>
      </c>
      <c r="AO3274" s="596"/>
      <c r="AP3274" s="542"/>
      <c r="AQ3274" s="580"/>
      <c r="AR3274" s="584"/>
      <c r="AS3274" s="585"/>
      <c r="AT3274" s="595">
        <f>IF(AP3274=0,0,(AR3274/AP3274)*100)</f>
        <v>0</v>
      </c>
      <c r="AU3274" s="596"/>
      <c r="AV3274" s="599">
        <f>AD3274+AJ3274+AP3274</f>
        <v>0</v>
      </c>
      <c r="AW3274" s="600"/>
      <c r="AX3274" s="630">
        <f>AF3274+AL3274+AR3274</f>
        <v>0</v>
      </c>
      <c r="AY3274" s="631"/>
      <c r="AZ3274" s="595">
        <f>IF(AV3274=0,0,(AX3274/AV3274)*100)</f>
        <v>0</v>
      </c>
      <c r="BA3274" s="596"/>
      <c r="BB3274" s="542"/>
      <c r="BC3274" s="580"/>
      <c r="BD3274" s="584"/>
      <c r="BE3274" s="585"/>
      <c r="BF3274" s="595">
        <f>IF(BB3274=0,0,(BD3274/BB3274)*100)</f>
        <v>0</v>
      </c>
      <c r="BG3274" s="596"/>
      <c r="BH3274" s="599">
        <f>AV3274+BB3274</f>
        <v>0</v>
      </c>
      <c r="BI3274" s="600"/>
      <c r="BJ3274" s="630">
        <f>AX3274+BD3274</f>
        <v>0</v>
      </c>
      <c r="BK3274" s="631"/>
      <c r="BL3274" s="595">
        <f>IF(BH3274=0,0,(BJ3274/BH3274)*100)</f>
        <v>0</v>
      </c>
      <c r="BM3274" s="596"/>
      <c r="BN3274" s="656">
        <f>(AF3274*2)+(AL3274*2)+(AR3274*3)+BD3274</f>
        <v>0</v>
      </c>
      <c r="BO3274" s="657"/>
      <c r="BP3274" s="658"/>
      <c r="BQ3274" s="676">
        <f t="shared" ref="BQ3274" si="2975">IF(BS3274=0,0,50*BR3274/BS3274)</f>
        <v>0</v>
      </c>
      <c r="BR3274" s="662">
        <f>(BN3274*BU$11)+(N3274*BU$12)+(Z3274*BU$13)+(R3274*BU$14)+(X3274*BU$15)+(AB3274*BU$16)</f>
        <v>0</v>
      </c>
      <c r="BS3274" s="662">
        <f>((BB3274-BD3274)*BU$18)+((AV3274-AX3274)*BU$17)+(H3274*BU$19)+(P3274*BU$20)</f>
        <v>0</v>
      </c>
      <c r="BT3274" s="15"/>
      <c r="BU3274" s="15"/>
      <c r="BV3274" s="95"/>
    </row>
    <row r="3275" spans="1:74" ht="21.75" hidden="1" customHeight="1" x14ac:dyDescent="0.25">
      <c r="A3275" s="95"/>
      <c r="B3275" s="571"/>
      <c r="C3275" s="642" t="str">
        <f>IF(ROSTER!D$26="","",ROSTER!D$26)</f>
        <v/>
      </c>
      <c r="D3275" s="643"/>
      <c r="E3275" s="575"/>
      <c r="F3275" s="577"/>
      <c r="G3275" s="583"/>
      <c r="H3275" s="579"/>
      <c r="I3275" s="545"/>
      <c r="J3275" s="544"/>
      <c r="K3275" s="581"/>
      <c r="L3275" s="586"/>
      <c r="M3275" s="587"/>
      <c r="N3275" s="592" t="s">
        <v>16</v>
      </c>
      <c r="O3275" s="603"/>
      <c r="P3275" s="544"/>
      <c r="Q3275" s="581"/>
      <c r="R3275" s="586"/>
      <c r="S3275" s="587"/>
      <c r="T3275" s="592" t="s">
        <v>16</v>
      </c>
      <c r="U3275" s="603"/>
      <c r="V3275" s="311"/>
      <c r="W3275" s="311"/>
      <c r="X3275" s="579"/>
      <c r="Y3275" s="545"/>
      <c r="Z3275" s="544"/>
      <c r="AA3275" s="545"/>
      <c r="AB3275" s="544"/>
      <c r="AC3275" s="545"/>
      <c r="AD3275" s="544"/>
      <c r="AE3275" s="581"/>
      <c r="AF3275" s="586"/>
      <c r="AG3275" s="587"/>
      <c r="AH3275" s="626"/>
      <c r="AI3275" s="627"/>
      <c r="AJ3275" s="544"/>
      <c r="AK3275" s="581"/>
      <c r="AL3275" s="586"/>
      <c r="AM3275" s="587"/>
      <c r="AN3275" s="626"/>
      <c r="AO3275" s="627"/>
      <c r="AP3275" s="544"/>
      <c r="AQ3275" s="581"/>
      <c r="AR3275" s="586"/>
      <c r="AS3275" s="587"/>
      <c r="AT3275" s="626"/>
      <c r="AU3275" s="627"/>
      <c r="AV3275" s="628"/>
      <c r="AW3275" s="629"/>
      <c r="AX3275" s="632"/>
      <c r="AY3275" s="633"/>
      <c r="AZ3275" s="626"/>
      <c r="BA3275" s="627"/>
      <c r="BB3275" s="544"/>
      <c r="BC3275" s="581"/>
      <c r="BD3275" s="586"/>
      <c r="BE3275" s="587"/>
      <c r="BF3275" s="626"/>
      <c r="BG3275" s="627"/>
      <c r="BH3275" s="628"/>
      <c r="BI3275" s="629"/>
      <c r="BJ3275" s="632"/>
      <c r="BK3275" s="633"/>
      <c r="BL3275" s="626"/>
      <c r="BM3275" s="627"/>
      <c r="BN3275" s="678"/>
      <c r="BO3275" s="679"/>
      <c r="BP3275" s="680"/>
      <c r="BQ3275" s="677"/>
      <c r="BR3275" s="663"/>
      <c r="BS3275" s="663"/>
      <c r="BT3275" s="15"/>
      <c r="BU3275" s="15"/>
      <c r="BV3275" s="95"/>
    </row>
    <row r="3276" spans="1:74" ht="21.75" hidden="1" customHeight="1" x14ac:dyDescent="0.25">
      <c r="A3276" s="95"/>
      <c r="B3276" s="570" t="str">
        <f>IF(ROSTER!B$28="","",ROSTER!B$28)</f>
        <v/>
      </c>
      <c r="C3276" s="572" t="str">
        <f>IF(ROSTER!C$28="","",ROSTER!C$28)</f>
        <v/>
      </c>
      <c r="D3276" s="573"/>
      <c r="E3276" s="574"/>
      <c r="F3276" s="576">
        <f>IF(E3276="y",1,IF(E3276="S",1,0))</f>
        <v>0</v>
      </c>
      <c r="G3276" s="582">
        <f>IF(E3276="S",1,0)</f>
        <v>0</v>
      </c>
      <c r="H3276" s="578"/>
      <c r="I3276" s="543"/>
      <c r="J3276" s="542"/>
      <c r="K3276" s="580"/>
      <c r="L3276" s="584"/>
      <c r="M3276" s="585"/>
      <c r="N3276" s="588">
        <f>L3276+J3276</f>
        <v>0</v>
      </c>
      <c r="O3276" s="589"/>
      <c r="P3276" s="542"/>
      <c r="Q3276" s="580"/>
      <c r="R3276" s="584"/>
      <c r="S3276" s="585"/>
      <c r="T3276" s="588">
        <f>R3276-P3276</f>
        <v>0</v>
      </c>
      <c r="U3276" s="589"/>
      <c r="V3276" s="310"/>
      <c r="W3276" s="310"/>
      <c r="X3276" s="578"/>
      <c r="Y3276" s="543"/>
      <c r="Z3276" s="542"/>
      <c r="AA3276" s="543"/>
      <c r="AB3276" s="542"/>
      <c r="AC3276" s="543"/>
      <c r="AD3276" s="542"/>
      <c r="AE3276" s="580"/>
      <c r="AF3276" s="584"/>
      <c r="AG3276" s="585"/>
      <c r="AH3276" s="595">
        <f>IF(AD3276=0,0,(AF3276/AD3276)*100)</f>
        <v>0</v>
      </c>
      <c r="AI3276" s="596"/>
      <c r="AJ3276" s="542"/>
      <c r="AK3276" s="580"/>
      <c r="AL3276" s="584"/>
      <c r="AM3276" s="585"/>
      <c r="AN3276" s="595">
        <f>IF(AJ3276=0,0,(AL3276/AJ3276)*100)</f>
        <v>0</v>
      </c>
      <c r="AO3276" s="596"/>
      <c r="AP3276" s="542"/>
      <c r="AQ3276" s="580"/>
      <c r="AR3276" s="584"/>
      <c r="AS3276" s="585"/>
      <c r="AT3276" s="595">
        <f>IF(AP3276=0,0,(AR3276/AP3276)*100)</f>
        <v>0</v>
      </c>
      <c r="AU3276" s="596"/>
      <c r="AV3276" s="599">
        <f>AD3276+AJ3276+AP3276</f>
        <v>0</v>
      </c>
      <c r="AW3276" s="600"/>
      <c r="AX3276" s="630">
        <f>AF3276+AL3276+AR3276</f>
        <v>0</v>
      </c>
      <c r="AY3276" s="631"/>
      <c r="AZ3276" s="595">
        <f>IF(AV3276=0,0,(AX3276/AV3276)*100)</f>
        <v>0</v>
      </c>
      <c r="BA3276" s="596"/>
      <c r="BB3276" s="542"/>
      <c r="BC3276" s="580"/>
      <c r="BD3276" s="584"/>
      <c r="BE3276" s="585"/>
      <c r="BF3276" s="595">
        <f>IF(BB3276=0,0,(BD3276/BB3276)*100)</f>
        <v>0</v>
      </c>
      <c r="BG3276" s="596"/>
      <c r="BH3276" s="599">
        <f>AV3276+BB3276</f>
        <v>0</v>
      </c>
      <c r="BI3276" s="600"/>
      <c r="BJ3276" s="630">
        <f>AX3276+BD3276</f>
        <v>0</v>
      </c>
      <c r="BK3276" s="631"/>
      <c r="BL3276" s="595">
        <f>IF(BH3276=0,0,(BJ3276/BH3276)*100)</f>
        <v>0</v>
      </c>
      <c r="BM3276" s="596"/>
      <c r="BN3276" s="656">
        <f>(AF3276*2)+(AL3276*2)+(AR3276*3)+BD3276</f>
        <v>0</v>
      </c>
      <c r="BO3276" s="657"/>
      <c r="BP3276" s="658"/>
      <c r="BQ3276" s="676">
        <f t="shared" ref="BQ3276" si="2976">IF(BS3276=0,0,50*BR3276/BS3276)</f>
        <v>0</v>
      </c>
      <c r="BR3276" s="662">
        <f>(BN3276*BU$11)+(N3276*BU$12)+(Z3276*BU$13)+(R3276*BU$14)+(X3276*BU$15)+(AB3276*BU$16)</f>
        <v>0</v>
      </c>
      <c r="BS3276" s="662">
        <f>((BB3276-BD3276)*BU$18)+((AV3276-AX3276)*BU$17)+(H3276*BU$19)+(P3276*BU$20)</f>
        <v>0</v>
      </c>
      <c r="BT3276" s="15"/>
      <c r="BU3276" s="15"/>
      <c r="BV3276" s="95"/>
    </row>
    <row r="3277" spans="1:74" ht="21.75" hidden="1" customHeight="1" x14ac:dyDescent="0.25">
      <c r="A3277" s="95"/>
      <c r="B3277" s="571"/>
      <c r="C3277" s="642" t="str">
        <f>IF(ROSTER!D$28="","",ROSTER!D$28)</f>
        <v/>
      </c>
      <c r="D3277" s="643"/>
      <c r="E3277" s="575"/>
      <c r="F3277" s="577"/>
      <c r="G3277" s="583"/>
      <c r="H3277" s="579"/>
      <c r="I3277" s="545"/>
      <c r="J3277" s="544"/>
      <c r="K3277" s="581"/>
      <c r="L3277" s="586"/>
      <c r="M3277" s="587"/>
      <c r="N3277" s="592" t="s">
        <v>16</v>
      </c>
      <c r="O3277" s="603"/>
      <c r="P3277" s="544"/>
      <c r="Q3277" s="581"/>
      <c r="R3277" s="586"/>
      <c r="S3277" s="587"/>
      <c r="T3277" s="592" t="s">
        <v>16</v>
      </c>
      <c r="U3277" s="603"/>
      <c r="V3277" s="311"/>
      <c r="W3277" s="311"/>
      <c r="X3277" s="579"/>
      <c r="Y3277" s="545"/>
      <c r="Z3277" s="544"/>
      <c r="AA3277" s="545"/>
      <c r="AB3277" s="544"/>
      <c r="AC3277" s="545"/>
      <c r="AD3277" s="544"/>
      <c r="AE3277" s="581"/>
      <c r="AF3277" s="586"/>
      <c r="AG3277" s="587"/>
      <c r="AH3277" s="626"/>
      <c r="AI3277" s="627"/>
      <c r="AJ3277" s="544"/>
      <c r="AK3277" s="581"/>
      <c r="AL3277" s="586"/>
      <c r="AM3277" s="587"/>
      <c r="AN3277" s="626"/>
      <c r="AO3277" s="627"/>
      <c r="AP3277" s="544"/>
      <c r="AQ3277" s="581"/>
      <c r="AR3277" s="586"/>
      <c r="AS3277" s="587"/>
      <c r="AT3277" s="626"/>
      <c r="AU3277" s="627"/>
      <c r="AV3277" s="628"/>
      <c r="AW3277" s="629"/>
      <c r="AX3277" s="632"/>
      <c r="AY3277" s="633"/>
      <c r="AZ3277" s="626"/>
      <c r="BA3277" s="627"/>
      <c r="BB3277" s="544"/>
      <c r="BC3277" s="581"/>
      <c r="BD3277" s="586"/>
      <c r="BE3277" s="587"/>
      <c r="BF3277" s="626"/>
      <c r="BG3277" s="627"/>
      <c r="BH3277" s="628"/>
      <c r="BI3277" s="629"/>
      <c r="BJ3277" s="632"/>
      <c r="BK3277" s="633"/>
      <c r="BL3277" s="626"/>
      <c r="BM3277" s="627"/>
      <c r="BN3277" s="678"/>
      <c r="BO3277" s="679"/>
      <c r="BP3277" s="680"/>
      <c r="BQ3277" s="677"/>
      <c r="BR3277" s="663"/>
      <c r="BS3277" s="663"/>
      <c r="BT3277" s="15"/>
      <c r="BU3277" s="15"/>
      <c r="BV3277" s="95"/>
    </row>
    <row r="3278" spans="1:74" ht="21.75" hidden="1" customHeight="1" x14ac:dyDescent="0.25">
      <c r="A3278" s="95"/>
      <c r="B3278" s="570" t="str">
        <f>IF(ROSTER!B$30="","",ROSTER!B$30)</f>
        <v/>
      </c>
      <c r="C3278" s="572" t="str">
        <f>IF(ROSTER!C$30="","",ROSTER!C$30)</f>
        <v/>
      </c>
      <c r="D3278" s="573"/>
      <c r="E3278" s="574"/>
      <c r="F3278" s="576">
        <f>IF(E3278="y",1,IF(E3278="S",1,0))</f>
        <v>0</v>
      </c>
      <c r="G3278" s="582">
        <f>IF(E3278="S",1,0)</f>
        <v>0</v>
      </c>
      <c r="H3278" s="578"/>
      <c r="I3278" s="543"/>
      <c r="J3278" s="542"/>
      <c r="K3278" s="580"/>
      <c r="L3278" s="584"/>
      <c r="M3278" s="585"/>
      <c r="N3278" s="588">
        <f>L3278+J3278</f>
        <v>0</v>
      </c>
      <c r="O3278" s="589"/>
      <c r="P3278" s="542"/>
      <c r="Q3278" s="580"/>
      <c r="R3278" s="584"/>
      <c r="S3278" s="585"/>
      <c r="T3278" s="588">
        <f>R3278-P3278</f>
        <v>0</v>
      </c>
      <c r="U3278" s="589"/>
      <c r="V3278" s="310"/>
      <c r="W3278" s="310"/>
      <c r="X3278" s="578"/>
      <c r="Y3278" s="543"/>
      <c r="Z3278" s="542"/>
      <c r="AA3278" s="543"/>
      <c r="AB3278" s="542"/>
      <c r="AC3278" s="543"/>
      <c r="AD3278" s="542"/>
      <c r="AE3278" s="580"/>
      <c r="AF3278" s="584"/>
      <c r="AG3278" s="585"/>
      <c r="AH3278" s="595">
        <f>IF(AD3278=0,0,(AF3278/AD3278)*100)</f>
        <v>0</v>
      </c>
      <c r="AI3278" s="596"/>
      <c r="AJ3278" s="542"/>
      <c r="AK3278" s="580"/>
      <c r="AL3278" s="584"/>
      <c r="AM3278" s="585"/>
      <c r="AN3278" s="595">
        <f>IF(AJ3278=0,0,(AL3278/AJ3278)*100)</f>
        <v>0</v>
      </c>
      <c r="AO3278" s="596"/>
      <c r="AP3278" s="542"/>
      <c r="AQ3278" s="580"/>
      <c r="AR3278" s="584"/>
      <c r="AS3278" s="585"/>
      <c r="AT3278" s="595">
        <f>IF(AP3278=0,0,(AR3278/AP3278)*100)</f>
        <v>0</v>
      </c>
      <c r="AU3278" s="596"/>
      <c r="AV3278" s="599">
        <f>AD3278+AJ3278+AP3278</f>
        <v>0</v>
      </c>
      <c r="AW3278" s="600"/>
      <c r="AX3278" s="630">
        <f>AF3278+AL3278+AR3278</f>
        <v>0</v>
      </c>
      <c r="AY3278" s="631"/>
      <c r="AZ3278" s="595">
        <f>IF(AV3278=0,0,(AX3278/AV3278)*100)</f>
        <v>0</v>
      </c>
      <c r="BA3278" s="596"/>
      <c r="BB3278" s="542"/>
      <c r="BC3278" s="580"/>
      <c r="BD3278" s="584"/>
      <c r="BE3278" s="585"/>
      <c r="BF3278" s="595">
        <f>IF(BB3278=0,0,(BD3278/BB3278)*100)</f>
        <v>0</v>
      </c>
      <c r="BG3278" s="596"/>
      <c r="BH3278" s="599">
        <f>AV3278+BB3278</f>
        <v>0</v>
      </c>
      <c r="BI3278" s="600"/>
      <c r="BJ3278" s="630">
        <f>AX3278+BD3278</f>
        <v>0</v>
      </c>
      <c r="BK3278" s="631"/>
      <c r="BL3278" s="595">
        <f>IF(BH3278=0,0,(BJ3278/BH3278)*100)</f>
        <v>0</v>
      </c>
      <c r="BM3278" s="596"/>
      <c r="BN3278" s="656">
        <f>(AF3278*2)+(AL3278*2)+(AR3278*3)+BD3278</f>
        <v>0</v>
      </c>
      <c r="BO3278" s="657"/>
      <c r="BP3278" s="658"/>
      <c r="BQ3278" s="676">
        <f t="shared" ref="BQ3278" si="2977">IF(BS3278=0,0,50*BR3278/BS3278)</f>
        <v>0</v>
      </c>
      <c r="BR3278" s="662">
        <f>(BN3278*BU$11)+(N3278*BU$12)+(Z3278*BU$13)+(R3278*BU$14)+(X3278*BU$15)+(AB3278*BU$16)</f>
        <v>0</v>
      </c>
      <c r="BS3278" s="662">
        <f>((BB3278-BD3278)*BU$18)+((AV3278-AX3278)*BU$17)+(H3278*BU$19)+(P3278*BU$20)</f>
        <v>0</v>
      </c>
      <c r="BT3278" s="15"/>
      <c r="BU3278" s="15"/>
      <c r="BV3278" s="95"/>
    </row>
    <row r="3279" spans="1:74" ht="21.75" hidden="1" customHeight="1" x14ac:dyDescent="0.25">
      <c r="A3279" s="95"/>
      <c r="B3279" s="571"/>
      <c r="C3279" s="642" t="str">
        <f>IF(ROSTER!D$30="","",ROSTER!D$30)</f>
        <v/>
      </c>
      <c r="D3279" s="643"/>
      <c r="E3279" s="575"/>
      <c r="F3279" s="577"/>
      <c r="G3279" s="583"/>
      <c r="H3279" s="579"/>
      <c r="I3279" s="545"/>
      <c r="J3279" s="544"/>
      <c r="K3279" s="581"/>
      <c r="L3279" s="586"/>
      <c r="M3279" s="587"/>
      <c r="N3279" s="592" t="s">
        <v>16</v>
      </c>
      <c r="O3279" s="603"/>
      <c r="P3279" s="544"/>
      <c r="Q3279" s="581"/>
      <c r="R3279" s="586"/>
      <c r="S3279" s="587"/>
      <c r="T3279" s="592" t="s">
        <v>16</v>
      </c>
      <c r="U3279" s="603"/>
      <c r="V3279" s="311"/>
      <c r="W3279" s="311"/>
      <c r="X3279" s="579"/>
      <c r="Y3279" s="545"/>
      <c r="Z3279" s="544"/>
      <c r="AA3279" s="545"/>
      <c r="AB3279" s="544"/>
      <c r="AC3279" s="545"/>
      <c r="AD3279" s="544"/>
      <c r="AE3279" s="581"/>
      <c r="AF3279" s="586"/>
      <c r="AG3279" s="587"/>
      <c r="AH3279" s="626"/>
      <c r="AI3279" s="627"/>
      <c r="AJ3279" s="544"/>
      <c r="AK3279" s="581"/>
      <c r="AL3279" s="586"/>
      <c r="AM3279" s="587"/>
      <c r="AN3279" s="626"/>
      <c r="AO3279" s="627"/>
      <c r="AP3279" s="544"/>
      <c r="AQ3279" s="581"/>
      <c r="AR3279" s="586"/>
      <c r="AS3279" s="587"/>
      <c r="AT3279" s="626"/>
      <c r="AU3279" s="627"/>
      <c r="AV3279" s="628"/>
      <c r="AW3279" s="629"/>
      <c r="AX3279" s="632"/>
      <c r="AY3279" s="633"/>
      <c r="AZ3279" s="626"/>
      <c r="BA3279" s="627"/>
      <c r="BB3279" s="544"/>
      <c r="BC3279" s="581"/>
      <c r="BD3279" s="586"/>
      <c r="BE3279" s="587"/>
      <c r="BF3279" s="626"/>
      <c r="BG3279" s="627"/>
      <c r="BH3279" s="628"/>
      <c r="BI3279" s="629"/>
      <c r="BJ3279" s="632"/>
      <c r="BK3279" s="633"/>
      <c r="BL3279" s="626"/>
      <c r="BM3279" s="627"/>
      <c r="BN3279" s="678"/>
      <c r="BO3279" s="679"/>
      <c r="BP3279" s="680"/>
      <c r="BQ3279" s="677"/>
      <c r="BR3279" s="663"/>
      <c r="BS3279" s="663"/>
      <c r="BT3279" s="15"/>
      <c r="BU3279" s="15"/>
      <c r="BV3279" s="95"/>
    </row>
    <row r="3280" spans="1:74" ht="21.75" hidden="1" customHeight="1" x14ac:dyDescent="0.25">
      <c r="A3280" s="95"/>
      <c r="B3280" s="570" t="str">
        <f>IF(ROSTER!B$32="","",ROSTER!B$32)</f>
        <v/>
      </c>
      <c r="C3280" s="572" t="str">
        <f>IF(ROSTER!C$32="","",ROSTER!C$32)</f>
        <v/>
      </c>
      <c r="D3280" s="573"/>
      <c r="E3280" s="574"/>
      <c r="F3280" s="576">
        <f>IF(E3280="y",1,IF(E3280="S",1,0))</f>
        <v>0</v>
      </c>
      <c r="G3280" s="582">
        <f>IF(E3280="S",1,0)</f>
        <v>0</v>
      </c>
      <c r="H3280" s="578"/>
      <c r="I3280" s="543"/>
      <c r="J3280" s="542"/>
      <c r="K3280" s="580"/>
      <c r="L3280" s="584"/>
      <c r="M3280" s="585"/>
      <c r="N3280" s="588">
        <f>L3280+J3280</f>
        <v>0</v>
      </c>
      <c r="O3280" s="589"/>
      <c r="P3280" s="542"/>
      <c r="Q3280" s="580"/>
      <c r="R3280" s="584"/>
      <c r="S3280" s="585"/>
      <c r="T3280" s="588">
        <f>R3280-P3280</f>
        <v>0</v>
      </c>
      <c r="U3280" s="589"/>
      <c r="V3280" s="310"/>
      <c r="W3280" s="310"/>
      <c r="X3280" s="578"/>
      <c r="Y3280" s="543"/>
      <c r="Z3280" s="542"/>
      <c r="AA3280" s="543"/>
      <c r="AB3280" s="542"/>
      <c r="AC3280" s="543"/>
      <c r="AD3280" s="542"/>
      <c r="AE3280" s="580"/>
      <c r="AF3280" s="584"/>
      <c r="AG3280" s="585"/>
      <c r="AH3280" s="595">
        <f>IF(AD3280=0,0,(AF3280/AD3280)*100)</f>
        <v>0</v>
      </c>
      <c r="AI3280" s="596"/>
      <c r="AJ3280" s="542"/>
      <c r="AK3280" s="580"/>
      <c r="AL3280" s="584"/>
      <c r="AM3280" s="585"/>
      <c r="AN3280" s="595">
        <f>IF(AJ3280=0,0,(AL3280/AJ3280)*100)</f>
        <v>0</v>
      </c>
      <c r="AO3280" s="596"/>
      <c r="AP3280" s="542"/>
      <c r="AQ3280" s="580"/>
      <c r="AR3280" s="584"/>
      <c r="AS3280" s="585"/>
      <c r="AT3280" s="595">
        <f>IF(AP3280=0,0,(AR3280/AP3280)*100)</f>
        <v>0</v>
      </c>
      <c r="AU3280" s="596"/>
      <c r="AV3280" s="599">
        <f>AD3280+AJ3280+AP3280</f>
        <v>0</v>
      </c>
      <c r="AW3280" s="600"/>
      <c r="AX3280" s="630">
        <f>AF3280+AL3280+AR3280</f>
        <v>0</v>
      </c>
      <c r="AY3280" s="631"/>
      <c r="AZ3280" s="595">
        <f>IF(AV3280=0,0,(AX3280/AV3280)*100)</f>
        <v>0</v>
      </c>
      <c r="BA3280" s="596"/>
      <c r="BB3280" s="542"/>
      <c r="BC3280" s="580"/>
      <c r="BD3280" s="584"/>
      <c r="BE3280" s="585"/>
      <c r="BF3280" s="595">
        <f>IF(BB3280=0,0,(BD3280/BB3280)*100)</f>
        <v>0</v>
      </c>
      <c r="BG3280" s="596"/>
      <c r="BH3280" s="599">
        <f>AV3280+BB3280</f>
        <v>0</v>
      </c>
      <c r="BI3280" s="600"/>
      <c r="BJ3280" s="630">
        <f>AX3280+BD3280</f>
        <v>0</v>
      </c>
      <c r="BK3280" s="631"/>
      <c r="BL3280" s="595">
        <f>IF(BH3280=0,0,(BJ3280/BH3280)*100)</f>
        <v>0</v>
      </c>
      <c r="BM3280" s="596"/>
      <c r="BN3280" s="656">
        <f>(AF3280*2)+(AL3280*2)+(AR3280*3)+BD3280</f>
        <v>0</v>
      </c>
      <c r="BO3280" s="657"/>
      <c r="BP3280" s="658"/>
      <c r="BQ3280" s="676">
        <f t="shared" ref="BQ3280" si="2978">IF(BS3280=0,0,50*BR3280/BS3280)</f>
        <v>0</v>
      </c>
      <c r="BR3280" s="662">
        <f>(BN3280*BU$11)+(N3280*BU$12)+(Z3280*BU$13)+(R3280*BU$14)+(X3280*BU$15)+(AB3280*BU$16)</f>
        <v>0</v>
      </c>
      <c r="BS3280" s="662">
        <f>((BB3280-BD3280)*BU$18)+((AV3280-AX3280)*BU$17)+(H3280*BU$19)+(P3280*BU$20)</f>
        <v>0</v>
      </c>
      <c r="BT3280" s="15"/>
      <c r="BU3280" s="15"/>
      <c r="BV3280" s="95"/>
    </row>
    <row r="3281" spans="1:74" ht="21.75" hidden="1" customHeight="1" x14ac:dyDescent="0.25">
      <c r="A3281" s="95"/>
      <c r="B3281" s="571"/>
      <c r="C3281" s="642" t="str">
        <f>IF(ROSTER!D$32="","",ROSTER!D$32)</f>
        <v/>
      </c>
      <c r="D3281" s="643"/>
      <c r="E3281" s="575"/>
      <c r="F3281" s="577"/>
      <c r="G3281" s="583"/>
      <c r="H3281" s="579"/>
      <c r="I3281" s="545"/>
      <c r="J3281" s="544"/>
      <c r="K3281" s="581"/>
      <c r="L3281" s="586"/>
      <c r="M3281" s="587"/>
      <c r="N3281" s="592" t="s">
        <v>16</v>
      </c>
      <c r="O3281" s="603"/>
      <c r="P3281" s="544"/>
      <c r="Q3281" s="581"/>
      <c r="R3281" s="586"/>
      <c r="S3281" s="587"/>
      <c r="T3281" s="592" t="s">
        <v>16</v>
      </c>
      <c r="U3281" s="603"/>
      <c r="V3281" s="311"/>
      <c r="W3281" s="311"/>
      <c r="X3281" s="579"/>
      <c r="Y3281" s="545"/>
      <c r="Z3281" s="544"/>
      <c r="AA3281" s="545"/>
      <c r="AB3281" s="544"/>
      <c r="AC3281" s="545"/>
      <c r="AD3281" s="544"/>
      <c r="AE3281" s="581"/>
      <c r="AF3281" s="586"/>
      <c r="AG3281" s="587"/>
      <c r="AH3281" s="626"/>
      <c r="AI3281" s="627"/>
      <c r="AJ3281" s="544"/>
      <c r="AK3281" s="581"/>
      <c r="AL3281" s="586"/>
      <c r="AM3281" s="587"/>
      <c r="AN3281" s="626"/>
      <c r="AO3281" s="627"/>
      <c r="AP3281" s="544"/>
      <c r="AQ3281" s="581"/>
      <c r="AR3281" s="586"/>
      <c r="AS3281" s="587"/>
      <c r="AT3281" s="626"/>
      <c r="AU3281" s="627"/>
      <c r="AV3281" s="628"/>
      <c r="AW3281" s="629"/>
      <c r="AX3281" s="632"/>
      <c r="AY3281" s="633"/>
      <c r="AZ3281" s="626"/>
      <c r="BA3281" s="627"/>
      <c r="BB3281" s="544"/>
      <c r="BC3281" s="581"/>
      <c r="BD3281" s="586"/>
      <c r="BE3281" s="587"/>
      <c r="BF3281" s="626"/>
      <c r="BG3281" s="627"/>
      <c r="BH3281" s="628"/>
      <c r="BI3281" s="629"/>
      <c r="BJ3281" s="632"/>
      <c r="BK3281" s="633"/>
      <c r="BL3281" s="626"/>
      <c r="BM3281" s="627"/>
      <c r="BN3281" s="678"/>
      <c r="BO3281" s="679"/>
      <c r="BP3281" s="680"/>
      <c r="BQ3281" s="677"/>
      <c r="BR3281" s="663"/>
      <c r="BS3281" s="663"/>
      <c r="BT3281" s="15"/>
      <c r="BU3281" s="15"/>
      <c r="BV3281" s="95"/>
    </row>
    <row r="3282" spans="1:74" ht="21.75" hidden="1" customHeight="1" x14ac:dyDescent="0.25">
      <c r="A3282" s="95"/>
      <c r="B3282" s="570" t="str">
        <f>IF(ROSTER!B$34="","",ROSTER!B$34)</f>
        <v/>
      </c>
      <c r="C3282" s="572" t="str">
        <f>IF(ROSTER!C$34="","",ROSTER!C$34)</f>
        <v/>
      </c>
      <c r="D3282" s="573"/>
      <c r="E3282" s="574"/>
      <c r="F3282" s="576">
        <f>IF(E3282="y",1,IF(E3282="S",1,0))</f>
        <v>0</v>
      </c>
      <c r="G3282" s="582">
        <f>IF(E3282="S",1,0)</f>
        <v>0</v>
      </c>
      <c r="H3282" s="578"/>
      <c r="I3282" s="543"/>
      <c r="J3282" s="542"/>
      <c r="K3282" s="580"/>
      <c r="L3282" s="584"/>
      <c r="M3282" s="585"/>
      <c r="N3282" s="588">
        <f>L3282+J3282</f>
        <v>0</v>
      </c>
      <c r="O3282" s="589"/>
      <c r="P3282" s="542"/>
      <c r="Q3282" s="580"/>
      <c r="R3282" s="584"/>
      <c r="S3282" s="585"/>
      <c r="T3282" s="588">
        <f>R3282-P3282</f>
        <v>0</v>
      </c>
      <c r="U3282" s="589"/>
      <c r="V3282" s="310"/>
      <c r="W3282" s="310"/>
      <c r="X3282" s="578"/>
      <c r="Y3282" s="543"/>
      <c r="Z3282" s="542"/>
      <c r="AA3282" s="543"/>
      <c r="AB3282" s="542"/>
      <c r="AC3282" s="543"/>
      <c r="AD3282" s="542"/>
      <c r="AE3282" s="580"/>
      <c r="AF3282" s="584"/>
      <c r="AG3282" s="585"/>
      <c r="AH3282" s="595">
        <f>IF(AD3282=0,0,(AF3282/AD3282)*100)</f>
        <v>0</v>
      </c>
      <c r="AI3282" s="596"/>
      <c r="AJ3282" s="542"/>
      <c r="AK3282" s="580"/>
      <c r="AL3282" s="584"/>
      <c r="AM3282" s="585"/>
      <c r="AN3282" s="595">
        <f>IF(AJ3282=0,0,(AL3282/AJ3282)*100)</f>
        <v>0</v>
      </c>
      <c r="AO3282" s="596"/>
      <c r="AP3282" s="542"/>
      <c r="AQ3282" s="580"/>
      <c r="AR3282" s="584"/>
      <c r="AS3282" s="585"/>
      <c r="AT3282" s="595">
        <f>IF(AP3282=0,0,(AR3282/AP3282)*100)</f>
        <v>0</v>
      </c>
      <c r="AU3282" s="596"/>
      <c r="AV3282" s="599">
        <f>AD3282+AJ3282+AP3282</f>
        <v>0</v>
      </c>
      <c r="AW3282" s="600"/>
      <c r="AX3282" s="630">
        <f>AF3282+AL3282+AR3282</f>
        <v>0</v>
      </c>
      <c r="AY3282" s="631"/>
      <c r="AZ3282" s="595">
        <f>IF(AV3282=0,0,(AX3282/AV3282)*100)</f>
        <v>0</v>
      </c>
      <c r="BA3282" s="596"/>
      <c r="BB3282" s="542"/>
      <c r="BC3282" s="580"/>
      <c r="BD3282" s="584"/>
      <c r="BE3282" s="585"/>
      <c r="BF3282" s="595">
        <f>IF(BB3282=0,0,(BD3282/BB3282)*100)</f>
        <v>0</v>
      </c>
      <c r="BG3282" s="596"/>
      <c r="BH3282" s="599">
        <f>AV3282+BB3282</f>
        <v>0</v>
      </c>
      <c r="BI3282" s="600"/>
      <c r="BJ3282" s="630">
        <f>AX3282+BD3282</f>
        <v>0</v>
      </c>
      <c r="BK3282" s="631"/>
      <c r="BL3282" s="595">
        <f>IF(BH3282=0,0,(BJ3282/BH3282)*100)</f>
        <v>0</v>
      </c>
      <c r="BM3282" s="596"/>
      <c r="BN3282" s="656">
        <f>(AF3282*2)+(AL3282*2)+(AR3282*3)+BD3282</f>
        <v>0</v>
      </c>
      <c r="BO3282" s="657"/>
      <c r="BP3282" s="658"/>
      <c r="BQ3282" s="676">
        <f t="shared" ref="BQ3282" si="2979">IF(BS3282=0,0,50*BR3282/BS3282)</f>
        <v>0</v>
      </c>
      <c r="BR3282" s="662">
        <f>(BN3282*BU$11)+(N3282*BU$12)+(Z3282*BU$13)+(R3282*BU$14)+(X3282*BU$15)+(AB3282*BU$16)</f>
        <v>0</v>
      </c>
      <c r="BS3282" s="662">
        <f>((BB3282-BD3282)*BU$18)+((AV3282-AX3282)*BU$17)+(H3282*BU$19)+(P3282*BU$20)</f>
        <v>0</v>
      </c>
      <c r="BT3282" s="15"/>
      <c r="BU3282" s="15"/>
      <c r="BV3282" s="95"/>
    </row>
    <row r="3283" spans="1:74" ht="21.75" hidden="1" customHeight="1" x14ac:dyDescent="0.25">
      <c r="A3283" s="95"/>
      <c r="B3283" s="571"/>
      <c r="C3283" s="642" t="str">
        <f>IF(ROSTER!D$34="","",ROSTER!D$34)</f>
        <v/>
      </c>
      <c r="D3283" s="643"/>
      <c r="E3283" s="575"/>
      <c r="F3283" s="577"/>
      <c r="G3283" s="583"/>
      <c r="H3283" s="579"/>
      <c r="I3283" s="545"/>
      <c r="J3283" s="544"/>
      <c r="K3283" s="581"/>
      <c r="L3283" s="586"/>
      <c r="M3283" s="587"/>
      <c r="N3283" s="592" t="s">
        <v>16</v>
      </c>
      <c r="O3283" s="603"/>
      <c r="P3283" s="544"/>
      <c r="Q3283" s="581"/>
      <c r="R3283" s="586"/>
      <c r="S3283" s="587"/>
      <c r="T3283" s="592" t="s">
        <v>16</v>
      </c>
      <c r="U3283" s="603"/>
      <c r="V3283" s="311"/>
      <c r="W3283" s="311"/>
      <c r="X3283" s="579"/>
      <c r="Y3283" s="545"/>
      <c r="Z3283" s="544"/>
      <c r="AA3283" s="545"/>
      <c r="AB3283" s="544"/>
      <c r="AC3283" s="545"/>
      <c r="AD3283" s="544"/>
      <c r="AE3283" s="581"/>
      <c r="AF3283" s="586"/>
      <c r="AG3283" s="587"/>
      <c r="AH3283" s="626"/>
      <c r="AI3283" s="627"/>
      <c r="AJ3283" s="544"/>
      <c r="AK3283" s="581"/>
      <c r="AL3283" s="586"/>
      <c r="AM3283" s="587"/>
      <c r="AN3283" s="626"/>
      <c r="AO3283" s="627"/>
      <c r="AP3283" s="544"/>
      <c r="AQ3283" s="581"/>
      <c r="AR3283" s="586"/>
      <c r="AS3283" s="587"/>
      <c r="AT3283" s="626"/>
      <c r="AU3283" s="627"/>
      <c r="AV3283" s="628"/>
      <c r="AW3283" s="629"/>
      <c r="AX3283" s="632"/>
      <c r="AY3283" s="633"/>
      <c r="AZ3283" s="626"/>
      <c r="BA3283" s="627"/>
      <c r="BB3283" s="544"/>
      <c r="BC3283" s="581"/>
      <c r="BD3283" s="586"/>
      <c r="BE3283" s="587"/>
      <c r="BF3283" s="626"/>
      <c r="BG3283" s="627"/>
      <c r="BH3283" s="628"/>
      <c r="BI3283" s="629"/>
      <c r="BJ3283" s="632"/>
      <c r="BK3283" s="633"/>
      <c r="BL3283" s="626"/>
      <c r="BM3283" s="627"/>
      <c r="BN3283" s="678"/>
      <c r="BO3283" s="679"/>
      <c r="BP3283" s="680"/>
      <c r="BQ3283" s="677"/>
      <c r="BR3283" s="663"/>
      <c r="BS3283" s="663"/>
      <c r="BT3283" s="15"/>
      <c r="BU3283" s="15"/>
      <c r="BV3283" s="95"/>
    </row>
    <row r="3284" spans="1:74" ht="21.75" hidden="1" customHeight="1" x14ac:dyDescent="0.25">
      <c r="A3284" s="95"/>
      <c r="B3284" s="570" t="str">
        <f>IF(ROSTER!B$36="","",ROSTER!B$36)</f>
        <v/>
      </c>
      <c r="C3284" s="572" t="str">
        <f>IF(ROSTER!C$36="","",ROSTER!C$36)</f>
        <v/>
      </c>
      <c r="D3284" s="573"/>
      <c r="E3284" s="574"/>
      <c r="F3284" s="576">
        <f>IF(E3284="y",1,IF(E3284="S",1,0))</f>
        <v>0</v>
      </c>
      <c r="G3284" s="582">
        <f>IF(E3284="S",1,0)</f>
        <v>0</v>
      </c>
      <c r="H3284" s="578"/>
      <c r="I3284" s="543"/>
      <c r="J3284" s="542"/>
      <c r="K3284" s="580"/>
      <c r="L3284" s="584"/>
      <c r="M3284" s="585"/>
      <c r="N3284" s="588">
        <f>L3284+J3284</f>
        <v>0</v>
      </c>
      <c r="O3284" s="589"/>
      <c r="P3284" s="542"/>
      <c r="Q3284" s="580"/>
      <c r="R3284" s="584"/>
      <c r="S3284" s="585"/>
      <c r="T3284" s="588">
        <f>R3284-P3284</f>
        <v>0</v>
      </c>
      <c r="U3284" s="589"/>
      <c r="V3284" s="310"/>
      <c r="W3284" s="310"/>
      <c r="X3284" s="578"/>
      <c r="Y3284" s="543"/>
      <c r="Z3284" s="542"/>
      <c r="AA3284" s="543"/>
      <c r="AB3284" s="542"/>
      <c r="AC3284" s="543"/>
      <c r="AD3284" s="542"/>
      <c r="AE3284" s="580"/>
      <c r="AF3284" s="584"/>
      <c r="AG3284" s="585"/>
      <c r="AH3284" s="595">
        <f>IF(AD3284=0,0,(AF3284/AD3284)*100)</f>
        <v>0</v>
      </c>
      <c r="AI3284" s="596"/>
      <c r="AJ3284" s="542"/>
      <c r="AK3284" s="580"/>
      <c r="AL3284" s="584"/>
      <c r="AM3284" s="585"/>
      <c r="AN3284" s="595">
        <f>IF(AJ3284=0,0,(AL3284/AJ3284)*100)</f>
        <v>0</v>
      </c>
      <c r="AO3284" s="596"/>
      <c r="AP3284" s="542"/>
      <c r="AQ3284" s="580"/>
      <c r="AR3284" s="584"/>
      <c r="AS3284" s="585"/>
      <c r="AT3284" s="595">
        <f>IF(AP3284=0,0,(AR3284/AP3284)*100)</f>
        <v>0</v>
      </c>
      <c r="AU3284" s="596"/>
      <c r="AV3284" s="599">
        <f>AD3284+AJ3284+AP3284</f>
        <v>0</v>
      </c>
      <c r="AW3284" s="600"/>
      <c r="AX3284" s="630">
        <f>AF3284+AL3284+AR3284</f>
        <v>0</v>
      </c>
      <c r="AY3284" s="631"/>
      <c r="AZ3284" s="595">
        <f>IF(AV3284=0,0,(AX3284/AV3284)*100)</f>
        <v>0</v>
      </c>
      <c r="BA3284" s="596"/>
      <c r="BB3284" s="542"/>
      <c r="BC3284" s="580"/>
      <c r="BD3284" s="584"/>
      <c r="BE3284" s="585"/>
      <c r="BF3284" s="595">
        <f>IF(BB3284=0,0,(BD3284/BB3284)*100)</f>
        <v>0</v>
      </c>
      <c r="BG3284" s="596"/>
      <c r="BH3284" s="599">
        <f>AV3284+BB3284</f>
        <v>0</v>
      </c>
      <c r="BI3284" s="600"/>
      <c r="BJ3284" s="630">
        <f>AX3284+BD3284</f>
        <v>0</v>
      </c>
      <c r="BK3284" s="631"/>
      <c r="BL3284" s="595">
        <f>IF(BH3284=0,0,(BJ3284/BH3284)*100)</f>
        <v>0</v>
      </c>
      <c r="BM3284" s="596"/>
      <c r="BN3284" s="656">
        <f>(AF3284*2)+(AL3284*2)+(AR3284*3)+BD3284</f>
        <v>0</v>
      </c>
      <c r="BO3284" s="657"/>
      <c r="BP3284" s="658"/>
      <c r="BQ3284" s="676">
        <f t="shared" ref="BQ3284" si="2980">IF(BS3284=0,0,50*BR3284/BS3284)</f>
        <v>0</v>
      </c>
      <c r="BR3284" s="662">
        <f>(BN3284*BU$11)+(N3284*BU$12)+(Z3284*BU$13)+(R3284*BU$14)+(X3284*BU$15)+(AB3284*BU$16)</f>
        <v>0</v>
      </c>
      <c r="BS3284" s="662">
        <f>((BB3284-BD3284)*BU$18)+((AV3284-AX3284)*BU$17)+(H3284*BU$19)+(P3284*BU$20)</f>
        <v>0</v>
      </c>
      <c r="BT3284" s="15"/>
      <c r="BU3284" s="15"/>
      <c r="BV3284" s="95"/>
    </row>
    <row r="3285" spans="1:74" ht="21.75" hidden="1" customHeight="1" x14ac:dyDescent="0.25">
      <c r="A3285" s="95"/>
      <c r="B3285" s="571"/>
      <c r="C3285" s="642" t="str">
        <f>IF(ROSTER!D$36="","",ROSTER!D$36)</f>
        <v/>
      </c>
      <c r="D3285" s="643"/>
      <c r="E3285" s="575"/>
      <c r="F3285" s="577"/>
      <c r="G3285" s="583"/>
      <c r="H3285" s="579"/>
      <c r="I3285" s="545"/>
      <c r="J3285" s="544"/>
      <c r="K3285" s="581"/>
      <c r="L3285" s="586"/>
      <c r="M3285" s="587"/>
      <c r="N3285" s="592" t="s">
        <v>16</v>
      </c>
      <c r="O3285" s="603"/>
      <c r="P3285" s="544"/>
      <c r="Q3285" s="581"/>
      <c r="R3285" s="586"/>
      <c r="S3285" s="587"/>
      <c r="T3285" s="592" t="s">
        <v>16</v>
      </c>
      <c r="U3285" s="603"/>
      <c r="V3285" s="311"/>
      <c r="W3285" s="311"/>
      <c r="X3285" s="579"/>
      <c r="Y3285" s="545"/>
      <c r="Z3285" s="544"/>
      <c r="AA3285" s="545"/>
      <c r="AB3285" s="544"/>
      <c r="AC3285" s="545"/>
      <c r="AD3285" s="544"/>
      <c r="AE3285" s="581"/>
      <c r="AF3285" s="586"/>
      <c r="AG3285" s="587"/>
      <c r="AH3285" s="626"/>
      <c r="AI3285" s="627"/>
      <c r="AJ3285" s="544"/>
      <c r="AK3285" s="581"/>
      <c r="AL3285" s="586"/>
      <c r="AM3285" s="587"/>
      <c r="AN3285" s="626"/>
      <c r="AO3285" s="627"/>
      <c r="AP3285" s="544"/>
      <c r="AQ3285" s="581"/>
      <c r="AR3285" s="586"/>
      <c r="AS3285" s="587"/>
      <c r="AT3285" s="626"/>
      <c r="AU3285" s="627"/>
      <c r="AV3285" s="628"/>
      <c r="AW3285" s="629"/>
      <c r="AX3285" s="632"/>
      <c r="AY3285" s="633"/>
      <c r="AZ3285" s="626"/>
      <c r="BA3285" s="627"/>
      <c r="BB3285" s="544"/>
      <c r="BC3285" s="581"/>
      <c r="BD3285" s="586"/>
      <c r="BE3285" s="587"/>
      <c r="BF3285" s="626"/>
      <c r="BG3285" s="627"/>
      <c r="BH3285" s="628"/>
      <c r="BI3285" s="629"/>
      <c r="BJ3285" s="632"/>
      <c r="BK3285" s="633"/>
      <c r="BL3285" s="626"/>
      <c r="BM3285" s="627"/>
      <c r="BN3285" s="678"/>
      <c r="BO3285" s="679"/>
      <c r="BP3285" s="680"/>
      <c r="BQ3285" s="677"/>
      <c r="BR3285" s="663"/>
      <c r="BS3285" s="663"/>
      <c r="BT3285" s="15"/>
      <c r="BU3285" s="15"/>
      <c r="BV3285" s="95"/>
    </row>
    <row r="3286" spans="1:74" ht="21.75" hidden="1" customHeight="1" x14ac:dyDescent="0.25">
      <c r="A3286" s="95"/>
      <c r="B3286" s="570" t="str">
        <f>IF(ROSTER!B$38="","",ROSTER!B$38)</f>
        <v/>
      </c>
      <c r="C3286" s="572" t="str">
        <f>IF(ROSTER!C$38="","",ROSTER!C$38)</f>
        <v/>
      </c>
      <c r="D3286" s="573"/>
      <c r="E3286" s="574"/>
      <c r="F3286" s="576">
        <f>IF(E3286="y",1,IF(E3286="S",1,0))</f>
        <v>0</v>
      </c>
      <c r="G3286" s="582">
        <f>IF(E3286="S",1,0)</f>
        <v>0</v>
      </c>
      <c r="H3286" s="578"/>
      <c r="I3286" s="543"/>
      <c r="J3286" s="542"/>
      <c r="K3286" s="580"/>
      <c r="L3286" s="584"/>
      <c r="M3286" s="585"/>
      <c r="N3286" s="588">
        <f>L3286+J3286</f>
        <v>0</v>
      </c>
      <c r="O3286" s="589"/>
      <c r="P3286" s="542"/>
      <c r="Q3286" s="580"/>
      <c r="R3286" s="584"/>
      <c r="S3286" s="585"/>
      <c r="T3286" s="588">
        <f>R3286-P3286</f>
        <v>0</v>
      </c>
      <c r="U3286" s="589"/>
      <c r="V3286" s="310"/>
      <c r="W3286" s="310"/>
      <c r="X3286" s="578"/>
      <c r="Y3286" s="543"/>
      <c r="Z3286" s="542"/>
      <c r="AA3286" s="543"/>
      <c r="AB3286" s="542"/>
      <c r="AC3286" s="543"/>
      <c r="AD3286" s="542"/>
      <c r="AE3286" s="580"/>
      <c r="AF3286" s="584"/>
      <c r="AG3286" s="585"/>
      <c r="AH3286" s="595">
        <f>IF(AD3286=0,0,(AF3286/AD3286)*100)</f>
        <v>0</v>
      </c>
      <c r="AI3286" s="596"/>
      <c r="AJ3286" s="542"/>
      <c r="AK3286" s="580"/>
      <c r="AL3286" s="584"/>
      <c r="AM3286" s="585"/>
      <c r="AN3286" s="595">
        <f>IF(AJ3286=0,0,(AL3286/AJ3286)*100)</f>
        <v>0</v>
      </c>
      <c r="AO3286" s="596"/>
      <c r="AP3286" s="542"/>
      <c r="AQ3286" s="580"/>
      <c r="AR3286" s="584"/>
      <c r="AS3286" s="585"/>
      <c r="AT3286" s="595">
        <f>IF(AP3286=0,0,(AR3286/AP3286)*100)</f>
        <v>0</v>
      </c>
      <c r="AU3286" s="596"/>
      <c r="AV3286" s="599">
        <f>AD3286+AJ3286+AP3286</f>
        <v>0</v>
      </c>
      <c r="AW3286" s="600"/>
      <c r="AX3286" s="630">
        <f>AF3286+AL3286+AR3286</f>
        <v>0</v>
      </c>
      <c r="AY3286" s="631"/>
      <c r="AZ3286" s="595">
        <f>IF(AV3286=0,0,(AX3286/AV3286)*100)</f>
        <v>0</v>
      </c>
      <c r="BA3286" s="596"/>
      <c r="BB3286" s="542"/>
      <c r="BC3286" s="580"/>
      <c r="BD3286" s="584"/>
      <c r="BE3286" s="585"/>
      <c r="BF3286" s="595">
        <f>IF(BB3286=0,0,(BD3286/BB3286)*100)</f>
        <v>0</v>
      </c>
      <c r="BG3286" s="596"/>
      <c r="BH3286" s="599">
        <f>AV3286+BB3286</f>
        <v>0</v>
      </c>
      <c r="BI3286" s="600"/>
      <c r="BJ3286" s="630">
        <f>AX3286+BD3286</f>
        <v>0</v>
      </c>
      <c r="BK3286" s="631"/>
      <c r="BL3286" s="595">
        <f>IF(BH3286=0,0,(BJ3286/BH3286)*100)</f>
        <v>0</v>
      </c>
      <c r="BM3286" s="596"/>
      <c r="BN3286" s="656">
        <f>(AF3286*2)+(AL3286*2)+(AR3286*3)+BD3286</f>
        <v>0</v>
      </c>
      <c r="BO3286" s="657"/>
      <c r="BP3286" s="658"/>
      <c r="BQ3286" s="676">
        <f t="shared" ref="BQ3286" si="2981">IF(BS3286=0,0,50*BR3286/BS3286)</f>
        <v>0</v>
      </c>
      <c r="BR3286" s="662">
        <f>(BN3286*BU$11)+(N3286*BU$12)+(Z3286*BU$13)+(R3286*BU$14)+(X3286*BU$15)+(AB3286*BU$16)</f>
        <v>0</v>
      </c>
      <c r="BS3286" s="662">
        <f>((BB3286-BD3286)*BU$18)+((AV3286-AX3286)*BU$17)+(H3286*BU$19)+(P3286*BU$20)</f>
        <v>0</v>
      </c>
      <c r="BT3286" s="15"/>
      <c r="BU3286" s="15"/>
      <c r="BV3286" s="95"/>
    </row>
    <row r="3287" spans="1:74" ht="21.75" hidden="1" customHeight="1" x14ac:dyDescent="0.25">
      <c r="A3287" s="95"/>
      <c r="B3287" s="571"/>
      <c r="C3287" s="642" t="str">
        <f>IF(ROSTER!D$38="","",ROSTER!D$38)</f>
        <v/>
      </c>
      <c r="D3287" s="643"/>
      <c r="E3287" s="575"/>
      <c r="F3287" s="577"/>
      <c r="G3287" s="583"/>
      <c r="H3287" s="579"/>
      <c r="I3287" s="545"/>
      <c r="J3287" s="544"/>
      <c r="K3287" s="581"/>
      <c r="L3287" s="586"/>
      <c r="M3287" s="587"/>
      <c r="N3287" s="592" t="s">
        <v>16</v>
      </c>
      <c r="O3287" s="603"/>
      <c r="P3287" s="544"/>
      <c r="Q3287" s="581"/>
      <c r="R3287" s="586"/>
      <c r="S3287" s="587"/>
      <c r="T3287" s="592" t="s">
        <v>16</v>
      </c>
      <c r="U3287" s="603"/>
      <c r="V3287" s="311"/>
      <c r="W3287" s="311"/>
      <c r="X3287" s="579"/>
      <c r="Y3287" s="545"/>
      <c r="Z3287" s="544"/>
      <c r="AA3287" s="545"/>
      <c r="AB3287" s="544"/>
      <c r="AC3287" s="545"/>
      <c r="AD3287" s="544"/>
      <c r="AE3287" s="581"/>
      <c r="AF3287" s="586"/>
      <c r="AG3287" s="587"/>
      <c r="AH3287" s="626"/>
      <c r="AI3287" s="627"/>
      <c r="AJ3287" s="544"/>
      <c r="AK3287" s="581"/>
      <c r="AL3287" s="586"/>
      <c r="AM3287" s="587"/>
      <c r="AN3287" s="626"/>
      <c r="AO3287" s="627"/>
      <c r="AP3287" s="544"/>
      <c r="AQ3287" s="581"/>
      <c r="AR3287" s="586"/>
      <c r="AS3287" s="587"/>
      <c r="AT3287" s="626"/>
      <c r="AU3287" s="627"/>
      <c r="AV3287" s="628"/>
      <c r="AW3287" s="629"/>
      <c r="AX3287" s="632"/>
      <c r="AY3287" s="633"/>
      <c r="AZ3287" s="626"/>
      <c r="BA3287" s="627"/>
      <c r="BB3287" s="544"/>
      <c r="BC3287" s="581"/>
      <c r="BD3287" s="586"/>
      <c r="BE3287" s="587"/>
      <c r="BF3287" s="626"/>
      <c r="BG3287" s="627"/>
      <c r="BH3287" s="628"/>
      <c r="BI3287" s="629"/>
      <c r="BJ3287" s="632"/>
      <c r="BK3287" s="633"/>
      <c r="BL3287" s="626"/>
      <c r="BM3287" s="627"/>
      <c r="BN3287" s="678"/>
      <c r="BO3287" s="679"/>
      <c r="BP3287" s="680"/>
      <c r="BQ3287" s="677"/>
      <c r="BR3287" s="663"/>
      <c r="BS3287" s="663"/>
      <c r="BT3287" s="15"/>
      <c r="BU3287" s="15"/>
      <c r="BV3287" s="95"/>
    </row>
    <row r="3288" spans="1:74" ht="21.75" hidden="1" customHeight="1" x14ac:dyDescent="0.25">
      <c r="A3288" s="95"/>
      <c r="B3288" s="570" t="str">
        <f>IF(ROSTER!B$40="","",ROSTER!B$40)</f>
        <v/>
      </c>
      <c r="C3288" s="572" t="str">
        <f>IF(ROSTER!C$40="","",ROSTER!C$40)</f>
        <v/>
      </c>
      <c r="D3288" s="573"/>
      <c r="E3288" s="574"/>
      <c r="F3288" s="576">
        <f>IF(E3288="y",1,IF(E3288="S",1,0))</f>
        <v>0</v>
      </c>
      <c r="G3288" s="582">
        <f>IF(E3288="S",1,0)</f>
        <v>0</v>
      </c>
      <c r="H3288" s="578"/>
      <c r="I3288" s="543"/>
      <c r="J3288" s="542"/>
      <c r="K3288" s="580"/>
      <c r="L3288" s="584"/>
      <c r="M3288" s="585"/>
      <c r="N3288" s="588">
        <f>L3288+J3288</f>
        <v>0</v>
      </c>
      <c r="O3288" s="589"/>
      <c r="P3288" s="542"/>
      <c r="Q3288" s="580"/>
      <c r="R3288" s="584"/>
      <c r="S3288" s="585"/>
      <c r="T3288" s="588">
        <f>R3288-P3288</f>
        <v>0</v>
      </c>
      <c r="U3288" s="589"/>
      <c r="V3288" s="310"/>
      <c r="W3288" s="310"/>
      <c r="X3288" s="578"/>
      <c r="Y3288" s="543"/>
      <c r="Z3288" s="542"/>
      <c r="AA3288" s="543"/>
      <c r="AB3288" s="542"/>
      <c r="AC3288" s="543"/>
      <c r="AD3288" s="542"/>
      <c r="AE3288" s="580"/>
      <c r="AF3288" s="584"/>
      <c r="AG3288" s="585"/>
      <c r="AH3288" s="595">
        <f>IF(AD3288=0,0,(AF3288/AD3288)*100)</f>
        <v>0</v>
      </c>
      <c r="AI3288" s="596"/>
      <c r="AJ3288" s="542"/>
      <c r="AK3288" s="580"/>
      <c r="AL3288" s="584"/>
      <c r="AM3288" s="585"/>
      <c r="AN3288" s="595">
        <f>IF(AJ3288=0,0,(AL3288/AJ3288)*100)</f>
        <v>0</v>
      </c>
      <c r="AO3288" s="596"/>
      <c r="AP3288" s="542"/>
      <c r="AQ3288" s="580"/>
      <c r="AR3288" s="584"/>
      <c r="AS3288" s="585"/>
      <c r="AT3288" s="595">
        <f>IF(AP3288=0,0,(AR3288/AP3288)*100)</f>
        <v>0</v>
      </c>
      <c r="AU3288" s="596"/>
      <c r="AV3288" s="599">
        <f>AD3288+AJ3288+AP3288</f>
        <v>0</v>
      </c>
      <c r="AW3288" s="600"/>
      <c r="AX3288" s="630">
        <f>AF3288+AL3288+AR3288</f>
        <v>0</v>
      </c>
      <c r="AY3288" s="631"/>
      <c r="AZ3288" s="595">
        <f>IF(AV3288=0,0,(AX3288/AV3288)*100)</f>
        <v>0</v>
      </c>
      <c r="BA3288" s="596"/>
      <c r="BB3288" s="542"/>
      <c r="BC3288" s="580"/>
      <c r="BD3288" s="584"/>
      <c r="BE3288" s="585"/>
      <c r="BF3288" s="595">
        <f>IF(BB3288=0,0,(BD3288/BB3288)*100)</f>
        <v>0</v>
      </c>
      <c r="BG3288" s="596"/>
      <c r="BH3288" s="599">
        <f>AV3288+BB3288</f>
        <v>0</v>
      </c>
      <c r="BI3288" s="600"/>
      <c r="BJ3288" s="630">
        <f>AX3288+BD3288</f>
        <v>0</v>
      </c>
      <c r="BK3288" s="631"/>
      <c r="BL3288" s="595">
        <f>IF(BH3288=0,0,(BJ3288/BH3288)*100)</f>
        <v>0</v>
      </c>
      <c r="BM3288" s="596"/>
      <c r="BN3288" s="656">
        <f>(AF3288*2)+(AL3288*2)+(AR3288*3)+BD3288</f>
        <v>0</v>
      </c>
      <c r="BO3288" s="657"/>
      <c r="BP3288" s="658"/>
      <c r="BQ3288" s="676">
        <f t="shared" ref="BQ3288" si="2982">IF(BS3288=0,0,50*BR3288/BS3288)</f>
        <v>0</v>
      </c>
      <c r="BR3288" s="662">
        <f>(BN3288*BU$11)+(N3288*BU$12)+(Z3288*BU$13)+(R3288*BU$14)+(X3288*BU$15)+(AB3288*BU$16)</f>
        <v>0</v>
      </c>
      <c r="BS3288" s="662">
        <f>((BB3288-BD3288)*BU$18)+((AV3288-AX3288)*BU$17)+(H3288*BU$19)+(P3288*BU$20)</f>
        <v>0</v>
      </c>
      <c r="BT3288" s="15"/>
      <c r="BU3288" s="15"/>
      <c r="BV3288" s="95"/>
    </row>
    <row r="3289" spans="1:74" ht="21.75" hidden="1" customHeight="1" x14ac:dyDescent="0.25">
      <c r="A3289" s="95"/>
      <c r="B3289" s="571"/>
      <c r="C3289" s="642" t="str">
        <f>IF(ROSTER!D$40="","",ROSTER!D$40)</f>
        <v/>
      </c>
      <c r="D3289" s="643"/>
      <c r="E3289" s="575"/>
      <c r="F3289" s="577"/>
      <c r="G3289" s="583"/>
      <c r="H3289" s="579"/>
      <c r="I3289" s="545"/>
      <c r="J3289" s="544"/>
      <c r="K3289" s="581"/>
      <c r="L3289" s="586"/>
      <c r="M3289" s="587"/>
      <c r="N3289" s="592" t="s">
        <v>16</v>
      </c>
      <c r="O3289" s="603"/>
      <c r="P3289" s="544"/>
      <c r="Q3289" s="581"/>
      <c r="R3289" s="586"/>
      <c r="S3289" s="587"/>
      <c r="T3289" s="592" t="s">
        <v>16</v>
      </c>
      <c r="U3289" s="603"/>
      <c r="V3289" s="311"/>
      <c r="W3289" s="311"/>
      <c r="X3289" s="579"/>
      <c r="Y3289" s="545"/>
      <c r="Z3289" s="544"/>
      <c r="AA3289" s="545"/>
      <c r="AB3289" s="544"/>
      <c r="AC3289" s="545"/>
      <c r="AD3289" s="544"/>
      <c r="AE3289" s="581"/>
      <c r="AF3289" s="586"/>
      <c r="AG3289" s="587"/>
      <c r="AH3289" s="626"/>
      <c r="AI3289" s="627"/>
      <c r="AJ3289" s="544"/>
      <c r="AK3289" s="581"/>
      <c r="AL3289" s="586"/>
      <c r="AM3289" s="587"/>
      <c r="AN3289" s="626"/>
      <c r="AO3289" s="627"/>
      <c r="AP3289" s="544"/>
      <c r="AQ3289" s="581"/>
      <c r="AR3289" s="586"/>
      <c r="AS3289" s="587"/>
      <c r="AT3289" s="626"/>
      <c r="AU3289" s="627"/>
      <c r="AV3289" s="628"/>
      <c r="AW3289" s="629"/>
      <c r="AX3289" s="632"/>
      <c r="AY3289" s="633"/>
      <c r="AZ3289" s="626"/>
      <c r="BA3289" s="627"/>
      <c r="BB3289" s="544"/>
      <c r="BC3289" s="581"/>
      <c r="BD3289" s="586"/>
      <c r="BE3289" s="587"/>
      <c r="BF3289" s="626"/>
      <c r="BG3289" s="627"/>
      <c r="BH3289" s="628"/>
      <c r="BI3289" s="629"/>
      <c r="BJ3289" s="632"/>
      <c r="BK3289" s="633"/>
      <c r="BL3289" s="626"/>
      <c r="BM3289" s="627"/>
      <c r="BN3289" s="678"/>
      <c r="BO3289" s="679"/>
      <c r="BP3289" s="680"/>
      <c r="BQ3289" s="677"/>
      <c r="BR3289" s="663"/>
      <c r="BS3289" s="663"/>
      <c r="BT3289" s="15"/>
      <c r="BU3289" s="15"/>
      <c r="BV3289" s="95"/>
    </row>
    <row r="3290" spans="1:74" ht="21.75" hidden="1" customHeight="1" x14ac:dyDescent="0.25">
      <c r="A3290" s="95"/>
      <c r="B3290" s="570" t="str">
        <f>IF(ROSTER!B$42="","",ROSTER!B$42)</f>
        <v/>
      </c>
      <c r="C3290" s="572" t="str">
        <f>IF(ROSTER!C$42="","",ROSTER!C$42)</f>
        <v/>
      </c>
      <c r="D3290" s="573"/>
      <c r="E3290" s="574"/>
      <c r="F3290" s="576">
        <f>IF(E3290="y",1,IF(E3290="S",1,0))</f>
        <v>0</v>
      </c>
      <c r="G3290" s="582">
        <f>IF(E3290="S",1,0)</f>
        <v>0</v>
      </c>
      <c r="H3290" s="578"/>
      <c r="I3290" s="543"/>
      <c r="J3290" s="542"/>
      <c r="K3290" s="580"/>
      <c r="L3290" s="584"/>
      <c r="M3290" s="585"/>
      <c r="N3290" s="588">
        <f>L3290+J3290</f>
        <v>0</v>
      </c>
      <c r="O3290" s="589"/>
      <c r="P3290" s="542"/>
      <c r="Q3290" s="580"/>
      <c r="R3290" s="584"/>
      <c r="S3290" s="585"/>
      <c r="T3290" s="588">
        <f>R3290-P3290</f>
        <v>0</v>
      </c>
      <c r="U3290" s="589"/>
      <c r="V3290" s="310"/>
      <c r="W3290" s="310"/>
      <c r="X3290" s="578"/>
      <c r="Y3290" s="543"/>
      <c r="Z3290" s="542"/>
      <c r="AA3290" s="543"/>
      <c r="AB3290" s="542"/>
      <c r="AC3290" s="543"/>
      <c r="AD3290" s="542"/>
      <c r="AE3290" s="580"/>
      <c r="AF3290" s="584"/>
      <c r="AG3290" s="585"/>
      <c r="AH3290" s="595">
        <f>IF(AD3290=0,0,(AF3290/AD3290)*100)</f>
        <v>0</v>
      </c>
      <c r="AI3290" s="596"/>
      <c r="AJ3290" s="542"/>
      <c r="AK3290" s="580"/>
      <c r="AL3290" s="584"/>
      <c r="AM3290" s="585"/>
      <c r="AN3290" s="595">
        <f>IF(AJ3290=0,0,(AL3290/AJ3290)*100)</f>
        <v>0</v>
      </c>
      <c r="AO3290" s="596"/>
      <c r="AP3290" s="542"/>
      <c r="AQ3290" s="580"/>
      <c r="AR3290" s="584"/>
      <c r="AS3290" s="585"/>
      <c r="AT3290" s="595">
        <f>IF(AP3290=0,0,(AR3290/AP3290)*100)</f>
        <v>0</v>
      </c>
      <c r="AU3290" s="596"/>
      <c r="AV3290" s="599">
        <f>AD3290+AJ3290+AP3290</f>
        <v>0</v>
      </c>
      <c r="AW3290" s="600"/>
      <c r="AX3290" s="630">
        <f>AF3290+AL3290+AR3290</f>
        <v>0</v>
      </c>
      <c r="AY3290" s="631"/>
      <c r="AZ3290" s="595">
        <f>IF(AV3290=0,0,(AX3290/AV3290)*100)</f>
        <v>0</v>
      </c>
      <c r="BA3290" s="596"/>
      <c r="BB3290" s="542"/>
      <c r="BC3290" s="580"/>
      <c r="BD3290" s="584"/>
      <c r="BE3290" s="585"/>
      <c r="BF3290" s="595">
        <f>IF(BB3290=0,0,(BD3290/BB3290)*100)</f>
        <v>0</v>
      </c>
      <c r="BG3290" s="596"/>
      <c r="BH3290" s="599">
        <f>AV3290+BB3290</f>
        <v>0</v>
      </c>
      <c r="BI3290" s="600"/>
      <c r="BJ3290" s="630">
        <f>AX3290+BD3290</f>
        <v>0</v>
      </c>
      <c r="BK3290" s="631"/>
      <c r="BL3290" s="595">
        <f>IF(BH3290=0,0,(BJ3290/BH3290)*100)</f>
        <v>0</v>
      </c>
      <c r="BM3290" s="596"/>
      <c r="BN3290" s="656">
        <f>(AF3290*2)+(AL3290*2)+(AR3290*3)+BD3290</f>
        <v>0</v>
      </c>
      <c r="BO3290" s="657"/>
      <c r="BP3290" s="658"/>
      <c r="BQ3290" s="676">
        <f t="shared" ref="BQ3290" si="2983">IF(BS3290=0,0,50*BR3290/BS3290)</f>
        <v>0</v>
      </c>
      <c r="BR3290" s="662">
        <f>(BN3290*BU$11)+(N3290*BU$12)+(Z3290*BU$13)+(R3290*BU$14)+(X3290*BU$15)+(AB3290*BU$16)</f>
        <v>0</v>
      </c>
      <c r="BS3290" s="662">
        <f>((BB3290-BD3290)*BU$18)+((AV3290-AX3290)*BU$17)+(H3290*BU$19)+(P3290*BU$20)</f>
        <v>0</v>
      </c>
      <c r="BT3290" s="15"/>
      <c r="BU3290" s="15"/>
      <c r="BV3290" s="95"/>
    </row>
    <row r="3291" spans="1:74" ht="21.75" hidden="1" customHeight="1" x14ac:dyDescent="0.25">
      <c r="A3291" s="95"/>
      <c r="B3291" s="571"/>
      <c r="C3291" s="642" t="str">
        <f>IF(ROSTER!D$42="","",ROSTER!D$42)</f>
        <v/>
      </c>
      <c r="D3291" s="643"/>
      <c r="E3291" s="575"/>
      <c r="F3291" s="577"/>
      <c r="G3291" s="583"/>
      <c r="H3291" s="579"/>
      <c r="I3291" s="545"/>
      <c r="J3291" s="544"/>
      <c r="K3291" s="581"/>
      <c r="L3291" s="586"/>
      <c r="M3291" s="587"/>
      <c r="N3291" s="592" t="s">
        <v>16</v>
      </c>
      <c r="O3291" s="603"/>
      <c r="P3291" s="544"/>
      <c r="Q3291" s="581"/>
      <c r="R3291" s="586"/>
      <c r="S3291" s="587"/>
      <c r="T3291" s="592" t="s">
        <v>16</v>
      </c>
      <c r="U3291" s="603"/>
      <c r="V3291" s="311"/>
      <c r="W3291" s="311"/>
      <c r="X3291" s="579"/>
      <c r="Y3291" s="545"/>
      <c r="Z3291" s="544"/>
      <c r="AA3291" s="545"/>
      <c r="AB3291" s="544"/>
      <c r="AC3291" s="545"/>
      <c r="AD3291" s="544"/>
      <c r="AE3291" s="581"/>
      <c r="AF3291" s="586"/>
      <c r="AG3291" s="587"/>
      <c r="AH3291" s="626"/>
      <c r="AI3291" s="627"/>
      <c r="AJ3291" s="544"/>
      <c r="AK3291" s="581"/>
      <c r="AL3291" s="586"/>
      <c r="AM3291" s="587"/>
      <c r="AN3291" s="626"/>
      <c r="AO3291" s="627"/>
      <c r="AP3291" s="544"/>
      <c r="AQ3291" s="581"/>
      <c r="AR3291" s="586"/>
      <c r="AS3291" s="587"/>
      <c r="AT3291" s="626"/>
      <c r="AU3291" s="627"/>
      <c r="AV3291" s="628"/>
      <c r="AW3291" s="629"/>
      <c r="AX3291" s="632"/>
      <c r="AY3291" s="633"/>
      <c r="AZ3291" s="626"/>
      <c r="BA3291" s="627"/>
      <c r="BB3291" s="544"/>
      <c r="BC3291" s="581"/>
      <c r="BD3291" s="586"/>
      <c r="BE3291" s="587"/>
      <c r="BF3291" s="626"/>
      <c r="BG3291" s="627"/>
      <c r="BH3291" s="628"/>
      <c r="BI3291" s="629"/>
      <c r="BJ3291" s="632"/>
      <c r="BK3291" s="633"/>
      <c r="BL3291" s="626"/>
      <c r="BM3291" s="627"/>
      <c r="BN3291" s="678"/>
      <c r="BO3291" s="679"/>
      <c r="BP3291" s="680"/>
      <c r="BQ3291" s="677"/>
      <c r="BR3291" s="663"/>
      <c r="BS3291" s="663"/>
      <c r="BT3291" s="15"/>
      <c r="BU3291" s="15"/>
      <c r="BV3291" s="95"/>
    </row>
    <row r="3292" spans="1:74" ht="21.75" hidden="1" customHeight="1" x14ac:dyDescent="0.25">
      <c r="A3292" s="95"/>
      <c r="B3292" s="570" t="str">
        <f>IF(ROSTER!B$44="","",ROSTER!B$44)</f>
        <v/>
      </c>
      <c r="C3292" s="572" t="str">
        <f>IF(ROSTER!C$44="","",ROSTER!C$44)</f>
        <v/>
      </c>
      <c r="D3292" s="573"/>
      <c r="E3292" s="574"/>
      <c r="F3292" s="576">
        <f>IF(E3292="y",1,IF(E3292="S",1,0))</f>
        <v>0</v>
      </c>
      <c r="G3292" s="582">
        <f>IF(E3292="S",1,0)</f>
        <v>0</v>
      </c>
      <c r="H3292" s="578"/>
      <c r="I3292" s="543"/>
      <c r="J3292" s="542"/>
      <c r="K3292" s="580"/>
      <c r="L3292" s="584"/>
      <c r="M3292" s="585"/>
      <c r="N3292" s="588">
        <f>L3292+J3292</f>
        <v>0</v>
      </c>
      <c r="O3292" s="589"/>
      <c r="P3292" s="542"/>
      <c r="Q3292" s="580"/>
      <c r="R3292" s="584"/>
      <c r="S3292" s="585"/>
      <c r="T3292" s="588">
        <f>R3292-P3292</f>
        <v>0</v>
      </c>
      <c r="U3292" s="589"/>
      <c r="V3292" s="310"/>
      <c r="W3292" s="310"/>
      <c r="X3292" s="578"/>
      <c r="Y3292" s="543"/>
      <c r="Z3292" s="542"/>
      <c r="AA3292" s="543"/>
      <c r="AB3292" s="542"/>
      <c r="AC3292" s="543"/>
      <c r="AD3292" s="542"/>
      <c r="AE3292" s="580"/>
      <c r="AF3292" s="584"/>
      <c r="AG3292" s="585"/>
      <c r="AH3292" s="595">
        <f>IF(AD3292=0,0,(AF3292/AD3292)*100)</f>
        <v>0</v>
      </c>
      <c r="AI3292" s="596"/>
      <c r="AJ3292" s="542"/>
      <c r="AK3292" s="580"/>
      <c r="AL3292" s="584"/>
      <c r="AM3292" s="585"/>
      <c r="AN3292" s="595">
        <f>IF(AJ3292=0,0,(AL3292/AJ3292)*100)</f>
        <v>0</v>
      </c>
      <c r="AO3292" s="596"/>
      <c r="AP3292" s="542"/>
      <c r="AQ3292" s="580"/>
      <c r="AR3292" s="584"/>
      <c r="AS3292" s="585"/>
      <c r="AT3292" s="595">
        <f>IF(AP3292=0,0,(AR3292/AP3292)*100)</f>
        <v>0</v>
      </c>
      <c r="AU3292" s="596"/>
      <c r="AV3292" s="599">
        <f>AD3292+AJ3292+AP3292</f>
        <v>0</v>
      </c>
      <c r="AW3292" s="600"/>
      <c r="AX3292" s="630">
        <f>AF3292+AL3292+AR3292</f>
        <v>0</v>
      </c>
      <c r="AY3292" s="631"/>
      <c r="AZ3292" s="595">
        <f>IF(AV3292=0,0,(AX3292/AV3292)*100)</f>
        <v>0</v>
      </c>
      <c r="BA3292" s="596"/>
      <c r="BB3292" s="542"/>
      <c r="BC3292" s="580"/>
      <c r="BD3292" s="584"/>
      <c r="BE3292" s="585"/>
      <c r="BF3292" s="595">
        <f>IF(BB3292=0,0,(BD3292/BB3292)*100)</f>
        <v>0</v>
      </c>
      <c r="BG3292" s="596"/>
      <c r="BH3292" s="599">
        <f>AV3292+BB3292</f>
        <v>0</v>
      </c>
      <c r="BI3292" s="600"/>
      <c r="BJ3292" s="630">
        <f>AX3292+BD3292</f>
        <v>0</v>
      </c>
      <c r="BK3292" s="631"/>
      <c r="BL3292" s="595">
        <f>IF(BH3292=0,0,(BJ3292/BH3292)*100)</f>
        <v>0</v>
      </c>
      <c r="BM3292" s="596"/>
      <c r="BN3292" s="656">
        <f>(AF3292*2)+(AL3292*2)+(AR3292*3)+BD3292</f>
        <v>0</v>
      </c>
      <c r="BO3292" s="657"/>
      <c r="BP3292" s="658"/>
      <c r="BQ3292" s="676">
        <f t="shared" ref="BQ3292" si="2984">IF(BS3292=0,0,50*BR3292/BS3292)</f>
        <v>0</v>
      </c>
      <c r="BR3292" s="662">
        <f>(BN3292*BU$11)+(N3292*BU$12)+(Z3292*BU$13)+(R3292*BU$14)+(X3292*BU$15)+(AB3292*BU$16)</f>
        <v>0</v>
      </c>
      <c r="BS3292" s="662">
        <f>((BB3292-BD3292)*BU$18)+((AV3292-AX3292)*BU$17)+(H3292*BU$19)+(P3292*BU$20)</f>
        <v>0</v>
      </c>
      <c r="BT3292" s="15"/>
      <c r="BU3292" s="15"/>
      <c r="BV3292" s="95"/>
    </row>
    <row r="3293" spans="1:74" ht="21.75" hidden="1" customHeight="1" x14ac:dyDescent="0.25">
      <c r="A3293" s="95"/>
      <c r="B3293" s="571"/>
      <c r="C3293" s="642" t="str">
        <f>IF(ROSTER!D$44="","",ROSTER!D$44)</f>
        <v/>
      </c>
      <c r="D3293" s="643"/>
      <c r="E3293" s="575"/>
      <c r="F3293" s="577"/>
      <c r="G3293" s="583"/>
      <c r="H3293" s="579"/>
      <c r="I3293" s="545"/>
      <c r="J3293" s="544"/>
      <c r="K3293" s="581"/>
      <c r="L3293" s="586"/>
      <c r="M3293" s="587"/>
      <c r="N3293" s="592" t="s">
        <v>16</v>
      </c>
      <c r="O3293" s="603"/>
      <c r="P3293" s="544"/>
      <c r="Q3293" s="581"/>
      <c r="R3293" s="586"/>
      <c r="S3293" s="587"/>
      <c r="T3293" s="592" t="s">
        <v>16</v>
      </c>
      <c r="U3293" s="603"/>
      <c r="V3293" s="311"/>
      <c r="W3293" s="311"/>
      <c r="X3293" s="579"/>
      <c r="Y3293" s="545"/>
      <c r="Z3293" s="544"/>
      <c r="AA3293" s="545"/>
      <c r="AB3293" s="544"/>
      <c r="AC3293" s="545"/>
      <c r="AD3293" s="544"/>
      <c r="AE3293" s="581"/>
      <c r="AF3293" s="586"/>
      <c r="AG3293" s="587"/>
      <c r="AH3293" s="626"/>
      <c r="AI3293" s="627"/>
      <c r="AJ3293" s="544"/>
      <c r="AK3293" s="581"/>
      <c r="AL3293" s="586"/>
      <c r="AM3293" s="587"/>
      <c r="AN3293" s="626"/>
      <c r="AO3293" s="627"/>
      <c r="AP3293" s="544"/>
      <c r="AQ3293" s="581"/>
      <c r="AR3293" s="586"/>
      <c r="AS3293" s="587"/>
      <c r="AT3293" s="626"/>
      <c r="AU3293" s="627"/>
      <c r="AV3293" s="628"/>
      <c r="AW3293" s="629"/>
      <c r="AX3293" s="632"/>
      <c r="AY3293" s="633"/>
      <c r="AZ3293" s="626"/>
      <c r="BA3293" s="627"/>
      <c r="BB3293" s="544"/>
      <c r="BC3293" s="581"/>
      <c r="BD3293" s="586"/>
      <c r="BE3293" s="587"/>
      <c r="BF3293" s="626"/>
      <c r="BG3293" s="627"/>
      <c r="BH3293" s="628"/>
      <c r="BI3293" s="629"/>
      <c r="BJ3293" s="632"/>
      <c r="BK3293" s="633"/>
      <c r="BL3293" s="626"/>
      <c r="BM3293" s="627"/>
      <c r="BN3293" s="678"/>
      <c r="BO3293" s="679"/>
      <c r="BP3293" s="680"/>
      <c r="BQ3293" s="677"/>
      <c r="BR3293" s="663"/>
      <c r="BS3293" s="663"/>
      <c r="BT3293" s="15"/>
      <c r="BU3293" s="15"/>
      <c r="BV3293" s="95"/>
    </row>
    <row r="3294" spans="1:74" ht="21.75" hidden="1" customHeight="1" x14ac:dyDescent="0.25">
      <c r="A3294" s="95"/>
      <c r="B3294" s="570" t="str">
        <f>IF(ROSTER!B$46="","",ROSTER!B$46)</f>
        <v/>
      </c>
      <c r="C3294" s="572" t="str">
        <f>IF(ROSTER!C$46="","",ROSTER!C$46)</f>
        <v/>
      </c>
      <c r="D3294" s="573"/>
      <c r="E3294" s="574"/>
      <c r="F3294" s="576">
        <f>IF(E3294="y",1,IF(E3294="S",1,0))</f>
        <v>0</v>
      </c>
      <c r="G3294" s="582">
        <f>IF(E3294="S",1,0)</f>
        <v>0</v>
      </c>
      <c r="H3294" s="578"/>
      <c r="I3294" s="543"/>
      <c r="J3294" s="542"/>
      <c r="K3294" s="580"/>
      <c r="L3294" s="584"/>
      <c r="M3294" s="585"/>
      <c r="N3294" s="588">
        <f>L3294+J3294</f>
        <v>0</v>
      </c>
      <c r="O3294" s="589"/>
      <c r="P3294" s="542"/>
      <c r="Q3294" s="580"/>
      <c r="R3294" s="584"/>
      <c r="S3294" s="585"/>
      <c r="T3294" s="588">
        <f>R3294-P3294</f>
        <v>0</v>
      </c>
      <c r="U3294" s="589"/>
      <c r="V3294" s="310"/>
      <c r="W3294" s="310"/>
      <c r="X3294" s="578"/>
      <c r="Y3294" s="543"/>
      <c r="Z3294" s="542"/>
      <c r="AA3294" s="543"/>
      <c r="AB3294" s="542"/>
      <c r="AC3294" s="543"/>
      <c r="AD3294" s="542"/>
      <c r="AE3294" s="580"/>
      <c r="AF3294" s="584"/>
      <c r="AG3294" s="585"/>
      <c r="AH3294" s="595">
        <f>IF(AD3294=0,0,(AF3294/AD3294)*100)</f>
        <v>0</v>
      </c>
      <c r="AI3294" s="596"/>
      <c r="AJ3294" s="542"/>
      <c r="AK3294" s="580"/>
      <c r="AL3294" s="584"/>
      <c r="AM3294" s="585"/>
      <c r="AN3294" s="595">
        <f>IF(AJ3294=0,0,(AL3294/AJ3294)*100)</f>
        <v>0</v>
      </c>
      <c r="AO3294" s="596"/>
      <c r="AP3294" s="542"/>
      <c r="AQ3294" s="580"/>
      <c r="AR3294" s="584"/>
      <c r="AS3294" s="585"/>
      <c r="AT3294" s="595">
        <f>IF(AP3294=0,0,(AR3294/AP3294)*100)</f>
        <v>0</v>
      </c>
      <c r="AU3294" s="596"/>
      <c r="AV3294" s="599">
        <f>AD3294+AJ3294+AP3294</f>
        <v>0</v>
      </c>
      <c r="AW3294" s="600"/>
      <c r="AX3294" s="630">
        <f>AF3294+AL3294+AR3294</f>
        <v>0</v>
      </c>
      <c r="AY3294" s="631"/>
      <c r="AZ3294" s="595">
        <f>IF(AV3294=0,0,(AX3294/AV3294)*100)</f>
        <v>0</v>
      </c>
      <c r="BA3294" s="596"/>
      <c r="BB3294" s="542"/>
      <c r="BC3294" s="580"/>
      <c r="BD3294" s="584"/>
      <c r="BE3294" s="585"/>
      <c r="BF3294" s="595">
        <f>IF(BB3294=0,0,(BD3294/BB3294)*100)</f>
        <v>0</v>
      </c>
      <c r="BG3294" s="596"/>
      <c r="BH3294" s="599">
        <f>AV3294+BB3294</f>
        <v>0</v>
      </c>
      <c r="BI3294" s="600"/>
      <c r="BJ3294" s="630">
        <f>AX3294+BD3294</f>
        <v>0</v>
      </c>
      <c r="BK3294" s="631"/>
      <c r="BL3294" s="595">
        <f>IF(BH3294=0,0,(BJ3294/BH3294)*100)</f>
        <v>0</v>
      </c>
      <c r="BM3294" s="596"/>
      <c r="BN3294" s="656">
        <f>(AF3294*2)+(AL3294*2)+(AR3294*3)+BD3294</f>
        <v>0</v>
      </c>
      <c r="BO3294" s="657"/>
      <c r="BP3294" s="658"/>
      <c r="BQ3294" s="676">
        <f t="shared" ref="BQ3294" si="2985">IF(BS3294=0,0,50*BR3294/BS3294)</f>
        <v>0</v>
      </c>
      <c r="BR3294" s="708">
        <f>(BN3294*BU$11)+(N3294*BU$12)+(Z3294*BU$13)+(R3294*BU$14)+(X3294*BU$15)+(AB3294*BU$16)</f>
        <v>0</v>
      </c>
      <c r="BS3294" s="662">
        <f>((BB3294-BD3294)*BU$18)+((AV3294-AX3294)*BU$17)+(H3294*BU$19)+(P3294*BU$20)</f>
        <v>0</v>
      </c>
      <c r="BT3294" s="15"/>
      <c r="BU3294" s="15"/>
      <c r="BV3294" s="95"/>
    </row>
    <row r="3295" spans="1:74" ht="22.5" hidden="1" customHeight="1" thickBot="1" x14ac:dyDescent="0.3">
      <c r="A3295" s="95"/>
      <c r="B3295" s="571"/>
      <c r="C3295" s="642" t="str">
        <f>IF(ROSTER!D$46="","",ROSTER!D$46)</f>
        <v/>
      </c>
      <c r="D3295" s="643"/>
      <c r="E3295" s="575"/>
      <c r="F3295" s="577"/>
      <c r="G3295" s="583"/>
      <c r="H3295" s="579"/>
      <c r="I3295" s="545"/>
      <c r="J3295" s="544"/>
      <c r="K3295" s="581"/>
      <c r="L3295" s="586"/>
      <c r="M3295" s="587"/>
      <c r="N3295" s="590" t="s">
        <v>16</v>
      </c>
      <c r="O3295" s="591"/>
      <c r="P3295" s="544"/>
      <c r="Q3295" s="581"/>
      <c r="R3295" s="586"/>
      <c r="S3295" s="587"/>
      <c r="T3295" s="592" t="s">
        <v>16</v>
      </c>
      <c r="U3295" s="603"/>
      <c r="V3295" s="311"/>
      <c r="W3295" s="311"/>
      <c r="X3295" s="579"/>
      <c r="Y3295" s="545"/>
      <c r="Z3295" s="544"/>
      <c r="AA3295" s="545"/>
      <c r="AB3295" s="544"/>
      <c r="AC3295" s="545"/>
      <c r="AD3295" s="544"/>
      <c r="AE3295" s="581"/>
      <c r="AF3295" s="586"/>
      <c r="AG3295" s="587"/>
      <c r="AH3295" s="597"/>
      <c r="AI3295" s="598"/>
      <c r="AJ3295" s="544"/>
      <c r="AK3295" s="581"/>
      <c r="AL3295" s="586"/>
      <c r="AM3295" s="587"/>
      <c r="AN3295" s="597"/>
      <c r="AO3295" s="598"/>
      <c r="AP3295" s="544"/>
      <c r="AQ3295" s="581"/>
      <c r="AR3295" s="586"/>
      <c r="AS3295" s="587"/>
      <c r="AT3295" s="597"/>
      <c r="AU3295" s="598"/>
      <c r="AV3295" s="601"/>
      <c r="AW3295" s="602"/>
      <c r="AX3295" s="701"/>
      <c r="AY3295" s="702"/>
      <c r="AZ3295" s="597"/>
      <c r="BA3295" s="598"/>
      <c r="BB3295" s="544"/>
      <c r="BC3295" s="581"/>
      <c r="BD3295" s="586"/>
      <c r="BE3295" s="587"/>
      <c r="BF3295" s="597"/>
      <c r="BG3295" s="598"/>
      <c r="BH3295" s="601"/>
      <c r="BI3295" s="602"/>
      <c r="BJ3295" s="701"/>
      <c r="BK3295" s="702"/>
      <c r="BL3295" s="597"/>
      <c r="BM3295" s="598"/>
      <c r="BN3295" s="659"/>
      <c r="BO3295" s="660"/>
      <c r="BP3295" s="661"/>
      <c r="BQ3295" s="677"/>
      <c r="BR3295" s="709"/>
      <c r="BS3295" s="663"/>
      <c r="BT3295" s="15"/>
      <c r="BU3295" s="15"/>
      <c r="BV3295" s="95"/>
    </row>
    <row r="3296" spans="1:74" s="21" customFormat="1" ht="33.4" hidden="1" customHeight="1" x14ac:dyDescent="0.45">
      <c r="A3296" s="98"/>
      <c r="B3296" s="612"/>
      <c r="C3296" s="613"/>
      <c r="D3296" s="613" t="s">
        <v>10</v>
      </c>
      <c r="E3296" s="616"/>
      <c r="F3296" s="279"/>
      <c r="G3296" s="279"/>
      <c r="H3296" s="517">
        <f>SUM(H3256:I3295)</f>
        <v>0</v>
      </c>
      <c r="I3296" s="618"/>
      <c r="J3296" s="517">
        <f>SUM(J3256:K3295)</f>
        <v>0</v>
      </c>
      <c r="K3296" s="618"/>
      <c r="L3296" s="620">
        <f>SUM(L3256:M3295)</f>
        <v>0</v>
      </c>
      <c r="M3296" s="621"/>
      <c r="N3296" s="548">
        <f>L3296+J3296</f>
        <v>0</v>
      </c>
      <c r="O3296" s="518"/>
      <c r="P3296" s="620">
        <f>SUM(P3256:Q3295)</f>
        <v>0</v>
      </c>
      <c r="Q3296" s="618"/>
      <c r="R3296" s="620">
        <f>SUM(R3256:S3295)</f>
        <v>0</v>
      </c>
      <c r="S3296" s="621"/>
      <c r="T3296" s="548">
        <f>R3296-P3296</f>
        <v>0</v>
      </c>
      <c r="U3296" s="518"/>
      <c r="V3296" s="312"/>
      <c r="W3296" s="312"/>
      <c r="X3296" s="620">
        <f>SUM(X3256:Y3295)</f>
        <v>0</v>
      </c>
      <c r="Y3296" s="621"/>
      <c r="Z3296" s="517">
        <f>SUM(Z3256:AA3295)</f>
        <v>0</v>
      </c>
      <c r="AA3296" s="518"/>
      <c r="AB3296" s="517">
        <f>SUM(AB3256:AC3295)</f>
        <v>0</v>
      </c>
      <c r="AC3296" s="518"/>
      <c r="AD3296" s="621">
        <f>SUM(AD3256:AE3295)</f>
        <v>0</v>
      </c>
      <c r="AE3296" s="618"/>
      <c r="AF3296" s="620">
        <f>SUM(AF3256:AG3295)</f>
        <v>0</v>
      </c>
      <c r="AG3296" s="621"/>
      <c r="AH3296" s="548">
        <f>IF(AD3296=0,0,(AF3296/AD3296)*100)</f>
        <v>0</v>
      </c>
      <c r="AI3296" s="518"/>
      <c r="AJ3296" s="620">
        <f>SUM(AJ3256:AK3295)</f>
        <v>0</v>
      </c>
      <c r="AK3296" s="618"/>
      <c r="AL3296" s="620">
        <f>SUM(AL3256:AM3295)</f>
        <v>0</v>
      </c>
      <c r="AM3296" s="621"/>
      <c r="AN3296" s="548">
        <f>IF(AJ3296=0,0,(AL3296/AJ3296)*100)</f>
        <v>0</v>
      </c>
      <c r="AO3296" s="518"/>
      <c r="AP3296" s="620">
        <f>SUM(AP3256:AQ3295)</f>
        <v>0</v>
      </c>
      <c r="AQ3296" s="618"/>
      <c r="AR3296" s="620">
        <f>SUM(AR3256:AS3295)</f>
        <v>0</v>
      </c>
      <c r="AS3296" s="621"/>
      <c r="AT3296" s="548">
        <f>IF(AP3296=0,0,(AR3296/AP3296)*100)</f>
        <v>0</v>
      </c>
      <c r="AU3296" s="518"/>
      <c r="AV3296" s="517">
        <f>AD3296+AJ3296+AP3296</f>
        <v>0</v>
      </c>
      <c r="AW3296" s="618"/>
      <c r="AX3296" s="620">
        <f>AF3296+AL3296+AR3296</f>
        <v>0</v>
      </c>
      <c r="AY3296" s="624"/>
      <c r="AZ3296" s="548">
        <f>IF(AV3296=0,0,(AX3296/AV3296)*100)</f>
        <v>0</v>
      </c>
      <c r="BA3296" s="518"/>
      <c r="BB3296" s="620">
        <f>SUM(BB3256:BC3295)</f>
        <v>0</v>
      </c>
      <c r="BC3296" s="618"/>
      <c r="BD3296" s="620">
        <f>SUM(BD3256:BE3295)</f>
        <v>0</v>
      </c>
      <c r="BE3296" s="621"/>
      <c r="BF3296" s="548">
        <f>IF(BB3296=0,0,(BD3296/BB3296)*100)</f>
        <v>0</v>
      </c>
      <c r="BG3296" s="518"/>
      <c r="BH3296" s="517">
        <f>AV3296+BB3296</f>
        <v>0</v>
      </c>
      <c r="BI3296" s="618"/>
      <c r="BJ3296" s="620">
        <f>AX3296+BD3296</f>
        <v>0</v>
      </c>
      <c r="BK3296" s="624"/>
      <c r="BL3296" s="548">
        <f>IF(BH3296=0,0,(BJ3296/BH3296)*100)</f>
        <v>0</v>
      </c>
      <c r="BM3296" s="664"/>
      <c r="BN3296" s="666">
        <f>SUM(BN3256:BP3295)</f>
        <v>0</v>
      </c>
      <c r="BO3296" s="667"/>
      <c r="BP3296" s="668"/>
      <c r="BQ3296" s="681">
        <f>SUM(BQ3256:BQ3295)</f>
        <v>0</v>
      </c>
      <c r="BR3296" s="685">
        <f>(BN3296*BU$11)+(N3296*BU$12)+(Z3296*BU$13)+(R3296*BU$14)+(X3296*BU$15)+(AB3296*BU$16)</f>
        <v>0</v>
      </c>
      <c r="BS3296" s="683">
        <f>((BB3296-BD3296)*BU$18)+((AV3296-AX3296)*BU$17)+(H3296*BU$19)+(P3296*BU$20)</f>
        <v>0</v>
      </c>
      <c r="BT3296" s="20"/>
      <c r="BU3296" s="20"/>
      <c r="BV3296" s="98"/>
    </row>
    <row r="3297" spans="1:77" s="21" customFormat="1" ht="33.950000000000003" hidden="1" customHeight="1" thickBot="1" x14ac:dyDescent="0.5">
      <c r="A3297" s="98"/>
      <c r="B3297" s="614"/>
      <c r="C3297" s="615"/>
      <c r="D3297" s="615"/>
      <c r="E3297" s="617"/>
      <c r="F3297" s="280"/>
      <c r="G3297" s="280"/>
      <c r="H3297" s="519"/>
      <c r="I3297" s="619"/>
      <c r="J3297" s="519"/>
      <c r="K3297" s="619"/>
      <c r="L3297" s="622"/>
      <c r="M3297" s="623"/>
      <c r="N3297" s="549" t="s">
        <v>16</v>
      </c>
      <c r="O3297" s="520"/>
      <c r="P3297" s="622"/>
      <c r="Q3297" s="619"/>
      <c r="R3297" s="622"/>
      <c r="S3297" s="623"/>
      <c r="T3297" s="549" t="s">
        <v>16</v>
      </c>
      <c r="U3297" s="520"/>
      <c r="V3297" s="313"/>
      <c r="W3297" s="313"/>
      <c r="X3297" s="622"/>
      <c r="Y3297" s="623"/>
      <c r="Z3297" s="519"/>
      <c r="AA3297" s="520"/>
      <c r="AB3297" s="519"/>
      <c r="AC3297" s="520"/>
      <c r="AD3297" s="623"/>
      <c r="AE3297" s="619"/>
      <c r="AF3297" s="622"/>
      <c r="AG3297" s="623"/>
      <c r="AH3297" s="549"/>
      <c r="AI3297" s="520"/>
      <c r="AJ3297" s="622"/>
      <c r="AK3297" s="619"/>
      <c r="AL3297" s="622"/>
      <c r="AM3297" s="623"/>
      <c r="AN3297" s="549"/>
      <c r="AO3297" s="520"/>
      <c r="AP3297" s="622"/>
      <c r="AQ3297" s="619"/>
      <c r="AR3297" s="622"/>
      <c r="AS3297" s="623"/>
      <c r="AT3297" s="549"/>
      <c r="AU3297" s="520"/>
      <c r="AV3297" s="519"/>
      <c r="AW3297" s="619"/>
      <c r="AX3297" s="622"/>
      <c r="AY3297" s="625"/>
      <c r="AZ3297" s="549"/>
      <c r="BA3297" s="520"/>
      <c r="BB3297" s="622"/>
      <c r="BC3297" s="619"/>
      <c r="BD3297" s="622"/>
      <c r="BE3297" s="623"/>
      <c r="BF3297" s="549"/>
      <c r="BG3297" s="520"/>
      <c r="BH3297" s="519"/>
      <c r="BI3297" s="619"/>
      <c r="BJ3297" s="622"/>
      <c r="BK3297" s="625"/>
      <c r="BL3297" s="549"/>
      <c r="BM3297" s="665"/>
      <c r="BN3297" s="669"/>
      <c r="BO3297" s="670"/>
      <c r="BP3297" s="671"/>
      <c r="BQ3297" s="682"/>
      <c r="BR3297" s="686"/>
      <c r="BS3297" s="684"/>
      <c r="BT3297" s="20"/>
      <c r="BU3297" s="20"/>
      <c r="BV3297" s="98"/>
    </row>
    <row r="3298" spans="1:77" s="21" customFormat="1" ht="33" hidden="1" customHeight="1" thickBot="1" x14ac:dyDescent="0.5">
      <c r="A3298" s="98"/>
      <c r="B3298" s="612"/>
      <c r="C3298" s="613"/>
      <c r="D3298" s="613" t="s">
        <v>13</v>
      </c>
      <c r="E3298" s="616"/>
      <c r="F3298" s="281"/>
      <c r="G3298" s="282"/>
      <c r="H3298" s="528"/>
      <c r="I3298" s="636"/>
      <c r="J3298" s="528"/>
      <c r="K3298" s="636"/>
      <c r="L3298" s="638"/>
      <c r="M3298" s="639"/>
      <c r="N3298" s="548">
        <f>J3298+L3298</f>
        <v>0</v>
      </c>
      <c r="O3298" s="518"/>
      <c r="P3298" s="638"/>
      <c r="Q3298" s="636"/>
      <c r="R3298" s="638"/>
      <c r="S3298" s="639"/>
      <c r="T3298" s="548">
        <f>R3298-P3298</f>
        <v>0</v>
      </c>
      <c r="U3298" s="518"/>
      <c r="V3298" s="312"/>
      <c r="W3298" s="312"/>
      <c r="X3298" s="638"/>
      <c r="Y3298" s="639"/>
      <c r="Z3298" s="528"/>
      <c r="AA3298" s="529"/>
      <c r="AB3298" s="528"/>
      <c r="AC3298" s="529"/>
      <c r="AD3298" s="639"/>
      <c r="AE3298" s="636"/>
      <c r="AF3298" s="638"/>
      <c r="AG3298" s="639"/>
      <c r="AH3298" s="548">
        <f>IF(AD3298=0,0,(AF3298/AD3298)*100)</f>
        <v>0</v>
      </c>
      <c r="AI3298" s="518"/>
      <c r="AJ3298" s="638"/>
      <c r="AK3298" s="636"/>
      <c r="AL3298" s="638"/>
      <c r="AM3298" s="639"/>
      <c r="AN3298" s="548">
        <f>IF(AJ3298=0,0,(AL3298/AJ3298)*100)</f>
        <v>0</v>
      </c>
      <c r="AO3298" s="518"/>
      <c r="AP3298" s="638"/>
      <c r="AQ3298" s="636"/>
      <c r="AR3298" s="638"/>
      <c r="AS3298" s="639"/>
      <c r="AT3298" s="548">
        <f>IF(AP3298=0,0,(AR3298/AP3298)*100)</f>
        <v>0</v>
      </c>
      <c r="AU3298" s="518"/>
      <c r="AV3298" s="517">
        <f>AD3298+AJ3298+AP3298</f>
        <v>0</v>
      </c>
      <c r="AW3298" s="618"/>
      <c r="AX3298" s="620">
        <f>AF3298+AL3298+AR3298</f>
        <v>0</v>
      </c>
      <c r="AY3298" s="624"/>
      <c r="AZ3298" s="548">
        <f>IF(AV3298=0,0,(AX3298/AV3298)*100)</f>
        <v>0</v>
      </c>
      <c r="BA3298" s="518"/>
      <c r="BB3298" s="638"/>
      <c r="BC3298" s="636"/>
      <c r="BD3298" s="638"/>
      <c r="BE3298" s="639"/>
      <c r="BF3298" s="548">
        <f>IF(BB3298=0,0,(BD3298/BB3298)*100)</f>
        <v>0</v>
      </c>
      <c r="BG3298" s="518"/>
      <c r="BH3298" s="517">
        <f>AV3298+BB3298</f>
        <v>0</v>
      </c>
      <c r="BI3298" s="618"/>
      <c r="BJ3298" s="620">
        <f>AX3298+BD3298</f>
        <v>0</v>
      </c>
      <c r="BK3298" s="624"/>
      <c r="BL3298" s="548">
        <f>IF(BH3298=0,0,(BJ3298/BH3298)*100)</f>
        <v>0</v>
      </c>
      <c r="BM3298" s="664"/>
      <c r="BN3298" s="666">
        <f>(AF3298*2)+(AL3298*2)+(AR3298*3)+BD3298</f>
        <v>0</v>
      </c>
      <c r="BO3298" s="667"/>
      <c r="BP3298" s="668"/>
      <c r="BQ3298" s="672"/>
      <c r="BR3298" s="283"/>
      <c r="BS3298" s="284"/>
      <c r="BT3298" s="20"/>
      <c r="BU3298" s="20"/>
      <c r="BV3298" s="98"/>
    </row>
    <row r="3299" spans="1:77" s="21" customFormat="1" ht="33.75" hidden="1" customHeight="1" thickBot="1" x14ac:dyDescent="0.5">
      <c r="A3299" s="98"/>
      <c r="B3299" s="285"/>
      <c r="C3299" s="286"/>
      <c r="D3299" s="634"/>
      <c r="E3299" s="635"/>
      <c r="F3299" s="287"/>
      <c r="G3299" s="287"/>
      <c r="H3299" s="530"/>
      <c r="I3299" s="637"/>
      <c r="J3299" s="530"/>
      <c r="K3299" s="637"/>
      <c r="L3299" s="640"/>
      <c r="M3299" s="641"/>
      <c r="N3299" s="549">
        <f>IF((N3296+N3298)=0,0,N3296/(N3296+N3298)*100)</f>
        <v>0</v>
      </c>
      <c r="O3299" s="520"/>
      <c r="P3299" s="640"/>
      <c r="Q3299" s="637"/>
      <c r="R3299" s="640"/>
      <c r="S3299" s="641"/>
      <c r="T3299" s="549"/>
      <c r="U3299" s="520"/>
      <c r="V3299" s="313"/>
      <c r="W3299" s="313"/>
      <c r="X3299" s="640"/>
      <c r="Y3299" s="641"/>
      <c r="Z3299" s="530"/>
      <c r="AA3299" s="531"/>
      <c r="AB3299" s="530"/>
      <c r="AC3299" s="531"/>
      <c r="AD3299" s="641"/>
      <c r="AE3299" s="637"/>
      <c r="AF3299" s="640"/>
      <c r="AG3299" s="641"/>
      <c r="AH3299" s="549"/>
      <c r="AI3299" s="520"/>
      <c r="AJ3299" s="640"/>
      <c r="AK3299" s="637"/>
      <c r="AL3299" s="640"/>
      <c r="AM3299" s="641"/>
      <c r="AN3299" s="549"/>
      <c r="AO3299" s="520"/>
      <c r="AP3299" s="640"/>
      <c r="AQ3299" s="637"/>
      <c r="AR3299" s="640"/>
      <c r="AS3299" s="641"/>
      <c r="AT3299" s="549"/>
      <c r="AU3299" s="520"/>
      <c r="AV3299" s="519"/>
      <c r="AW3299" s="619"/>
      <c r="AX3299" s="622"/>
      <c r="AY3299" s="625"/>
      <c r="AZ3299" s="549"/>
      <c r="BA3299" s="520"/>
      <c r="BB3299" s="640"/>
      <c r="BC3299" s="637"/>
      <c r="BD3299" s="640"/>
      <c r="BE3299" s="641"/>
      <c r="BF3299" s="549"/>
      <c r="BG3299" s="520"/>
      <c r="BH3299" s="519"/>
      <c r="BI3299" s="619"/>
      <c r="BJ3299" s="622"/>
      <c r="BK3299" s="625"/>
      <c r="BL3299" s="549"/>
      <c r="BM3299" s="665"/>
      <c r="BN3299" s="669"/>
      <c r="BO3299" s="670"/>
      <c r="BP3299" s="671"/>
      <c r="BQ3299" s="673"/>
      <c r="BR3299" s="79"/>
      <c r="BS3299" s="79"/>
      <c r="BT3299" s="20"/>
      <c r="BU3299" s="20"/>
      <c r="BV3299" s="98"/>
    </row>
    <row r="3300" spans="1:77" ht="16.5" hidden="1" customHeight="1" thickTop="1" thickBot="1" x14ac:dyDescent="0.5">
      <c r="A3300" s="95"/>
      <c r="B3300" s="288"/>
      <c r="C3300" s="70"/>
      <c r="D3300" s="70"/>
      <c r="E3300" s="70"/>
      <c r="F3300" s="70"/>
      <c r="G3300" s="70"/>
      <c r="H3300" s="70"/>
      <c r="I3300" s="70"/>
      <c r="J3300" s="70"/>
      <c r="K3300" s="70"/>
      <c r="L3300" s="70"/>
      <c r="M3300" s="70"/>
      <c r="N3300" s="70"/>
      <c r="O3300" s="70"/>
      <c r="P3300" s="70"/>
      <c r="Q3300" s="70"/>
      <c r="R3300" s="70"/>
      <c r="S3300" s="70"/>
      <c r="T3300" s="70"/>
      <c r="U3300" s="70"/>
      <c r="V3300" s="70"/>
      <c r="W3300" s="70"/>
      <c r="X3300" s="70"/>
      <c r="Y3300" s="70"/>
      <c r="Z3300" s="70"/>
      <c r="AA3300" s="70"/>
      <c r="AB3300" s="70"/>
      <c r="AC3300" s="70"/>
      <c r="AD3300" s="70"/>
      <c r="AE3300" s="70"/>
      <c r="AF3300" s="70"/>
      <c r="AG3300" s="70"/>
      <c r="AH3300" s="289"/>
      <c r="AI3300" s="289"/>
      <c r="AJ3300" s="70"/>
      <c r="AK3300" s="70"/>
      <c r="AL3300" s="70"/>
      <c r="AM3300" s="70"/>
      <c r="AN3300" s="70"/>
      <c r="AO3300" s="70"/>
      <c r="AP3300" s="70"/>
      <c r="AQ3300" s="70"/>
      <c r="AR3300" s="70"/>
      <c r="AS3300" s="70"/>
      <c r="AT3300" s="70"/>
      <c r="AU3300" s="70"/>
      <c r="AV3300" s="70"/>
      <c r="AW3300" s="70"/>
      <c r="AX3300" s="70"/>
      <c r="AY3300" s="70"/>
      <c r="AZ3300" s="70"/>
      <c r="BA3300" s="70"/>
      <c r="BB3300" s="70"/>
      <c r="BC3300" s="70"/>
      <c r="BD3300" s="70"/>
      <c r="BE3300" s="70"/>
      <c r="BF3300" s="70"/>
      <c r="BG3300" s="70"/>
      <c r="BH3300" s="70"/>
      <c r="BI3300" s="70"/>
      <c r="BJ3300" s="70"/>
      <c r="BK3300" s="70"/>
      <c r="BL3300" s="70"/>
      <c r="BM3300" s="70"/>
      <c r="BN3300" s="70"/>
      <c r="BO3300" s="70"/>
      <c r="BP3300" s="70"/>
      <c r="BQ3300" s="89"/>
      <c r="BR3300" s="674">
        <f>IF((J3296+L3298)=0,0,(J3296/(J3296+L3298)*100)%)</f>
        <v>0</v>
      </c>
      <c r="BS3300" s="675"/>
      <c r="BT3300" s="674">
        <f>IF((L3296+J3298)=0,0,(L3296/(L3296+J3298)*100)%)</f>
        <v>0</v>
      </c>
      <c r="BU3300" s="675"/>
      <c r="BV3300" s="95"/>
    </row>
    <row r="3301" spans="1:77" s="23" customFormat="1" ht="79.5" hidden="1" customHeight="1" thickTop="1" thickBot="1" x14ac:dyDescent="0.55000000000000004">
      <c r="A3301" s="99"/>
      <c r="B3301" s="565" t="s">
        <v>64</v>
      </c>
      <c r="C3301" s="566"/>
      <c r="D3301" s="532" t="s">
        <v>54</v>
      </c>
      <c r="E3301" s="532"/>
      <c r="F3301" s="532"/>
      <c r="G3301" s="654"/>
      <c r="H3301" s="533"/>
      <c r="I3301" s="534"/>
      <c r="J3301" s="535"/>
      <c r="K3301" s="290"/>
      <c r="L3301" s="533"/>
      <c r="M3301" s="534"/>
      <c r="N3301" s="535"/>
      <c r="O3301" s="536" t="s">
        <v>47</v>
      </c>
      <c r="P3301" s="537"/>
      <c r="Q3301" s="537"/>
      <c r="R3301" s="537"/>
      <c r="S3301" s="533"/>
      <c r="T3301" s="534"/>
      <c r="U3301" s="535"/>
      <c r="V3301" s="314"/>
      <c r="W3301" s="314"/>
      <c r="X3301" s="290"/>
      <c r="Y3301" s="533"/>
      <c r="Z3301" s="534"/>
      <c r="AA3301" s="535"/>
      <c r="AB3301" s="536" t="s">
        <v>49</v>
      </c>
      <c r="AC3301" s="537"/>
      <c r="AD3301" s="537"/>
      <c r="AE3301" s="538"/>
      <c r="AF3301" s="533"/>
      <c r="AG3301" s="534"/>
      <c r="AH3301" s="535"/>
      <c r="AI3301" s="290"/>
      <c r="AJ3301" s="533"/>
      <c r="AK3301" s="534"/>
      <c r="AL3301" s="535"/>
      <c r="AM3301" s="536" t="s">
        <v>53</v>
      </c>
      <c r="AN3301" s="537"/>
      <c r="AO3301" s="537"/>
      <c r="AP3301" s="538"/>
      <c r="AQ3301" s="533"/>
      <c r="AR3301" s="534"/>
      <c r="AS3301" s="535"/>
      <c r="AT3301" s="72"/>
      <c r="AU3301" s="533"/>
      <c r="AV3301" s="534"/>
      <c r="AW3301" s="535"/>
      <c r="AX3301" s="291"/>
      <c r="AY3301" s="291"/>
      <c r="AZ3301" s="291"/>
      <c r="BA3301" s="291"/>
      <c r="BB3301" s="567" t="s">
        <v>20</v>
      </c>
      <c r="BC3301" s="567"/>
      <c r="BD3301" s="567"/>
      <c r="BE3301" s="567"/>
      <c r="BF3301" s="568"/>
      <c r="BG3301" s="539">
        <f>BN3296</f>
        <v>0</v>
      </c>
      <c r="BH3301" s="540"/>
      <c r="BI3301" s="541"/>
      <c r="BJ3301" s="292"/>
      <c r="BK3301" s="539">
        <f>BN3298</f>
        <v>0</v>
      </c>
      <c r="BL3301" s="540"/>
      <c r="BM3301" s="541"/>
      <c r="BN3301" s="73"/>
      <c r="BO3301" s="73"/>
      <c r="BP3301" s="73"/>
      <c r="BQ3301" s="90"/>
      <c r="BR3301" s="24"/>
      <c r="BS3301" s="24"/>
      <c r="BT3301" s="22"/>
      <c r="BU3301" s="22"/>
      <c r="BV3301" s="99"/>
    </row>
    <row r="3302" spans="1:77" ht="15.6" hidden="1" customHeight="1" thickTop="1" thickBot="1" x14ac:dyDescent="0.55000000000000004">
      <c r="A3302" s="95"/>
      <c r="B3302" s="293"/>
      <c r="C3302" s="67"/>
      <c r="D3302" s="294"/>
      <c r="E3302" s="294"/>
      <c r="F3302" s="295"/>
      <c r="G3302" s="295"/>
      <c r="H3302" s="296"/>
      <c r="I3302" s="296"/>
      <c r="J3302" s="296"/>
      <c r="K3302" s="296"/>
      <c r="L3302" s="296"/>
      <c r="M3302" s="296"/>
      <c r="N3302" s="296"/>
      <c r="O3302" s="295"/>
      <c r="P3302" s="295"/>
      <c r="Q3302" s="295"/>
      <c r="R3302" s="295"/>
      <c r="S3302" s="296"/>
      <c r="T3302" s="296"/>
      <c r="U3302" s="296"/>
      <c r="V3302" s="296"/>
      <c r="W3302" s="296"/>
      <c r="X3302" s="297"/>
      <c r="Y3302" s="296"/>
      <c r="Z3302" s="296"/>
      <c r="AA3302" s="296"/>
      <c r="AB3302" s="295"/>
      <c r="AC3302" s="295"/>
      <c r="AD3302" s="295"/>
      <c r="AE3302" s="295"/>
      <c r="AF3302" s="296"/>
      <c r="AG3302" s="296"/>
      <c r="AH3302" s="296"/>
      <c r="AI3302" s="296"/>
      <c r="AJ3302" s="297"/>
      <c r="AK3302" s="297"/>
      <c r="AL3302" s="296"/>
      <c r="AM3302" s="295"/>
      <c r="AN3302" s="295"/>
      <c r="AO3302" s="295"/>
      <c r="AP3302" s="295"/>
      <c r="AQ3302" s="296"/>
      <c r="AR3302" s="296"/>
      <c r="AS3302" s="296"/>
      <c r="AT3302" s="296"/>
      <c r="AU3302" s="296"/>
      <c r="AV3302" s="72"/>
      <c r="AW3302" s="72"/>
      <c r="AX3302" s="74"/>
      <c r="AY3302" s="74"/>
      <c r="AZ3302" s="74"/>
      <c r="BA3302" s="74"/>
      <c r="BB3302" s="295"/>
      <c r="BC3302" s="298"/>
      <c r="BD3302" s="298"/>
      <c r="BE3302" s="299"/>
      <c r="BF3302" s="300"/>
      <c r="BG3302" s="301"/>
      <c r="BH3302" s="301"/>
      <c r="BI3302" s="72"/>
      <c r="BJ3302" s="302"/>
      <c r="BK3302" s="303"/>
      <c r="BL3302" s="303"/>
      <c r="BM3302" s="72"/>
      <c r="BN3302" s="74"/>
      <c r="BO3302" s="74"/>
      <c r="BP3302" s="74"/>
      <c r="BQ3302" s="91"/>
      <c r="BR3302" s="25"/>
      <c r="BS3302" s="25"/>
      <c r="BT3302" s="15"/>
      <c r="BU3302" s="15"/>
      <c r="BV3302" s="95"/>
    </row>
    <row r="3303" spans="1:77" s="23" customFormat="1" ht="79.5" hidden="1" customHeight="1" thickTop="1" thickBot="1" x14ac:dyDescent="0.55000000000000004">
      <c r="A3303" s="99"/>
      <c r="B3303" s="569" t="s">
        <v>46</v>
      </c>
      <c r="C3303" s="567"/>
      <c r="D3303" s="532" t="s">
        <v>55</v>
      </c>
      <c r="E3303" s="532"/>
      <c r="F3303" s="532"/>
      <c r="G3303" s="654"/>
      <c r="H3303" s="539">
        <f>H3301</f>
        <v>0</v>
      </c>
      <c r="I3303" s="540"/>
      <c r="J3303" s="541"/>
      <c r="K3303" s="290"/>
      <c r="L3303" s="539">
        <f>L3301</f>
        <v>0</v>
      </c>
      <c r="M3303" s="540"/>
      <c r="N3303" s="541"/>
      <c r="O3303" s="536" t="s">
        <v>51</v>
      </c>
      <c r="P3303" s="537"/>
      <c r="Q3303" s="537"/>
      <c r="R3303" s="537"/>
      <c r="S3303" s="539">
        <f>S3301-H3301</f>
        <v>0</v>
      </c>
      <c r="T3303" s="540"/>
      <c r="U3303" s="541"/>
      <c r="V3303" s="315"/>
      <c r="W3303" s="315"/>
      <c r="X3303" s="290"/>
      <c r="Y3303" s="539">
        <f>Y3301-L3301</f>
        <v>0</v>
      </c>
      <c r="Z3303" s="540"/>
      <c r="AA3303" s="541"/>
      <c r="AB3303" s="536" t="s">
        <v>50</v>
      </c>
      <c r="AC3303" s="537"/>
      <c r="AD3303" s="537"/>
      <c r="AE3303" s="538"/>
      <c r="AF3303" s="539">
        <f>AF3301-S3301</f>
        <v>0</v>
      </c>
      <c r="AG3303" s="540"/>
      <c r="AH3303" s="541"/>
      <c r="AI3303" s="290"/>
      <c r="AJ3303" s="539">
        <f>AJ3301-Y3301</f>
        <v>0</v>
      </c>
      <c r="AK3303" s="540"/>
      <c r="AL3303" s="541"/>
      <c r="AM3303" s="536" t="s">
        <v>52</v>
      </c>
      <c r="AN3303" s="537"/>
      <c r="AO3303" s="537"/>
      <c r="AP3303" s="538"/>
      <c r="AQ3303" s="539">
        <f>AQ3301-AF3301</f>
        <v>0</v>
      </c>
      <c r="AR3303" s="540"/>
      <c r="AS3303" s="541"/>
      <c r="AT3303" s="72"/>
      <c r="AU3303" s="539">
        <f>AU3301-AJ3301</f>
        <v>0</v>
      </c>
      <c r="AV3303" s="540"/>
      <c r="AW3303" s="541"/>
      <c r="AX3303" s="291"/>
      <c r="AY3303" s="291"/>
      <c r="AZ3303" s="291"/>
      <c r="BA3303" s="291"/>
      <c r="BB3303" s="567" t="s">
        <v>45</v>
      </c>
      <c r="BC3303" s="567"/>
      <c r="BD3303" s="567"/>
      <c r="BE3303" s="567"/>
      <c r="BF3303" s="568"/>
      <c r="BG3303" s="539">
        <f>BG3301-AQ3301</f>
        <v>0</v>
      </c>
      <c r="BH3303" s="540"/>
      <c r="BI3303" s="541"/>
      <c r="BJ3303" s="304"/>
      <c r="BK3303" s="539">
        <f>BK3301-AU3301</f>
        <v>0</v>
      </c>
      <c r="BL3303" s="540"/>
      <c r="BM3303" s="541"/>
      <c r="BN3303" s="73"/>
      <c r="BO3303" s="73"/>
      <c r="BP3303" s="73"/>
      <c r="BQ3303" s="90"/>
      <c r="BR3303" s="24"/>
      <c r="BS3303" s="24"/>
      <c r="BT3303" s="22"/>
      <c r="BU3303" s="22"/>
      <c r="BV3303" s="99"/>
      <c r="BY3303" s="21"/>
    </row>
    <row r="3304" spans="1:77" ht="18.75" hidden="1" customHeight="1" thickTop="1" thickBot="1" x14ac:dyDescent="0.5">
      <c r="A3304" s="95"/>
      <c r="B3304" s="305"/>
      <c r="C3304" s="71"/>
      <c r="D3304" s="71"/>
      <c r="E3304" s="71"/>
      <c r="F3304" s="92"/>
      <c r="G3304" s="92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1"/>
      <c r="V3304" s="71"/>
      <c r="W3304" s="71"/>
      <c r="X3304" s="71"/>
      <c r="Y3304" s="71"/>
      <c r="Z3304" s="71"/>
      <c r="AA3304" s="71"/>
      <c r="AB3304" s="71"/>
      <c r="AC3304" s="71"/>
      <c r="AD3304" s="71"/>
      <c r="AE3304" s="71"/>
      <c r="AF3304" s="71"/>
      <c r="AG3304" s="71"/>
      <c r="AH3304" s="306"/>
      <c r="AI3304" s="306"/>
      <c r="AJ3304" s="71"/>
      <c r="AK3304" s="71"/>
      <c r="AL3304" s="71"/>
      <c r="AM3304" s="71"/>
      <c r="AN3304" s="71"/>
      <c r="AO3304" s="71"/>
      <c r="AP3304" s="71"/>
      <c r="AQ3304" s="71"/>
      <c r="AR3304" s="71"/>
      <c r="AS3304" s="71"/>
      <c r="AT3304" s="71"/>
      <c r="AU3304" s="71"/>
      <c r="AV3304" s="71"/>
      <c r="AW3304" s="71"/>
      <c r="AX3304" s="71"/>
      <c r="AY3304" s="71"/>
      <c r="AZ3304" s="71"/>
      <c r="BA3304" s="71"/>
      <c r="BB3304" s="71"/>
      <c r="BC3304" s="703" t="s">
        <v>153</v>
      </c>
      <c r="BD3304" s="703"/>
      <c r="BE3304" s="703"/>
      <c r="BF3304" s="703"/>
      <c r="BG3304" s="703"/>
      <c r="BH3304" s="703"/>
      <c r="BI3304" s="703"/>
      <c r="BJ3304" s="703"/>
      <c r="BK3304" s="703"/>
      <c r="BL3304" s="703"/>
      <c r="BM3304" s="703"/>
      <c r="BN3304" s="703"/>
      <c r="BO3304" s="703"/>
      <c r="BP3304" s="703"/>
      <c r="BQ3304" s="318"/>
      <c r="BR3304" s="319"/>
      <c r="BS3304" s="319"/>
      <c r="BT3304" s="15"/>
      <c r="BU3304" s="15"/>
      <c r="BV3304" s="95"/>
    </row>
    <row r="3305" spans="1:77" s="93" customFormat="1" ht="13.5" hidden="1" customHeight="1" thickTop="1" x14ac:dyDescent="0.45">
      <c r="A3305" s="95"/>
      <c r="B3305" s="99"/>
      <c r="C3305" s="95"/>
      <c r="D3305" s="95"/>
      <c r="E3305" s="95"/>
      <c r="F3305" s="96"/>
      <c r="G3305" s="96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254"/>
      <c r="AI3305" s="254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5"/>
      <c r="BL3305" s="95"/>
      <c r="BM3305" s="95"/>
      <c r="BN3305" s="95"/>
      <c r="BO3305" s="95"/>
      <c r="BP3305" s="95"/>
      <c r="BQ3305" s="97"/>
      <c r="BR3305" s="97"/>
      <c r="BS3305" s="97"/>
      <c r="BT3305" s="95"/>
      <c r="BU3305" s="95"/>
      <c r="BV3305" s="95"/>
    </row>
    <row r="3306" spans="1:77" s="17" customFormat="1" ht="33.75" hidden="1" x14ac:dyDescent="0.5">
      <c r="A3306" s="255"/>
      <c r="B3306" s="604" t="s">
        <v>9</v>
      </c>
      <c r="C3306" s="604"/>
      <c r="D3306" s="604"/>
      <c r="E3306" s="604"/>
      <c r="F3306" s="604"/>
      <c r="G3306" s="604"/>
      <c r="H3306" s="604"/>
      <c r="I3306" s="604"/>
      <c r="J3306" s="604"/>
      <c r="K3306" s="604"/>
      <c r="L3306" s="604"/>
      <c r="M3306" s="604"/>
      <c r="N3306" s="604"/>
      <c r="O3306" s="604"/>
      <c r="P3306" s="604"/>
      <c r="Q3306" s="604"/>
      <c r="R3306" s="604"/>
      <c r="S3306" s="604"/>
      <c r="T3306" s="604"/>
      <c r="U3306" s="604"/>
      <c r="V3306" s="604"/>
      <c r="W3306" s="604"/>
      <c r="X3306" s="604"/>
      <c r="Y3306" s="604"/>
      <c r="Z3306" s="604"/>
      <c r="AA3306" s="604"/>
      <c r="AB3306" s="604"/>
      <c r="AC3306" s="604"/>
      <c r="AD3306" s="604"/>
      <c r="AE3306" s="604"/>
      <c r="AF3306" s="604"/>
      <c r="AG3306" s="604"/>
      <c r="AH3306" s="604"/>
      <c r="AI3306" s="604"/>
      <c r="AJ3306" s="604"/>
      <c r="AK3306" s="604"/>
      <c r="AL3306" s="604"/>
      <c r="AM3306" s="604"/>
      <c r="AN3306" s="604"/>
      <c r="AO3306" s="604"/>
      <c r="AP3306" s="604"/>
      <c r="AQ3306" s="604"/>
      <c r="AR3306" s="604"/>
      <c r="AS3306" s="604"/>
      <c r="AT3306" s="604"/>
      <c r="AU3306" s="604"/>
      <c r="AV3306" s="604"/>
      <c r="AW3306" s="604"/>
      <c r="AX3306" s="604"/>
      <c r="AY3306" s="604"/>
      <c r="AZ3306" s="604"/>
      <c r="BA3306" s="604"/>
      <c r="BB3306" s="604"/>
      <c r="BC3306" s="604"/>
      <c r="BD3306" s="604"/>
      <c r="BE3306" s="604"/>
      <c r="BF3306" s="604"/>
      <c r="BG3306" s="604"/>
      <c r="BH3306" s="604"/>
      <c r="BI3306" s="604"/>
      <c r="BJ3306" s="604"/>
      <c r="BK3306" s="604"/>
      <c r="BL3306" s="604"/>
      <c r="BM3306" s="604"/>
      <c r="BN3306" s="604"/>
      <c r="BO3306" s="604"/>
      <c r="BP3306" s="604"/>
      <c r="BQ3306" s="256"/>
      <c r="BR3306" s="256"/>
      <c r="BS3306" s="256"/>
      <c r="BT3306" s="257"/>
      <c r="BU3306" s="257"/>
      <c r="BV3306" s="255"/>
    </row>
    <row r="3307" spans="1:77" ht="10.9" hidden="1" customHeight="1" x14ac:dyDescent="0.45">
      <c r="A3307" s="95"/>
      <c r="B3307" s="258"/>
      <c r="C3307" s="62"/>
      <c r="D3307" s="62"/>
      <c r="E3307" s="62"/>
      <c r="F3307" s="63"/>
      <c r="G3307" s="63"/>
      <c r="H3307" s="62"/>
      <c r="I3307" s="62"/>
      <c r="J3307" s="62"/>
      <c r="K3307" s="62"/>
      <c r="L3307" s="62"/>
      <c r="M3307" s="62"/>
      <c r="N3307" s="62"/>
      <c r="O3307" s="62"/>
      <c r="P3307" s="62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2"/>
      <c r="AC3307" s="62"/>
      <c r="AD3307" s="62"/>
      <c r="AE3307" s="62"/>
      <c r="AF3307" s="62"/>
      <c r="AG3307" s="62"/>
      <c r="AH3307" s="259"/>
      <c r="AI3307" s="259"/>
      <c r="AJ3307" s="62"/>
      <c r="AK3307" s="62"/>
      <c r="AL3307" s="62"/>
      <c r="AM3307" s="62"/>
      <c r="AN3307" s="62"/>
      <c r="AO3307" s="62"/>
      <c r="AP3307" s="62"/>
      <c r="AQ3307" s="62"/>
      <c r="AR3307" s="62"/>
      <c r="AS3307" s="62"/>
      <c r="AT3307" s="62"/>
      <c r="AU3307" s="62"/>
      <c r="AV3307" s="62"/>
      <c r="AW3307" s="62"/>
      <c r="AX3307" s="62"/>
      <c r="AY3307" s="62"/>
      <c r="AZ3307" s="62"/>
      <c r="BA3307" s="62"/>
      <c r="BB3307" s="62"/>
      <c r="BC3307" s="62"/>
      <c r="BD3307" s="62"/>
      <c r="BE3307" s="62"/>
      <c r="BF3307" s="62"/>
      <c r="BG3307" s="62"/>
      <c r="BH3307" s="62"/>
      <c r="BI3307" s="62"/>
      <c r="BJ3307" s="62"/>
      <c r="BK3307" s="62"/>
      <c r="BL3307" s="62"/>
      <c r="BM3307" s="62"/>
      <c r="BN3307" s="62"/>
      <c r="BO3307" s="62"/>
      <c r="BP3307" s="94"/>
      <c r="BQ3307" s="87"/>
      <c r="BR3307" s="94"/>
      <c r="BS3307" s="94"/>
      <c r="BT3307" s="15"/>
      <c r="BU3307" s="15"/>
      <c r="BV3307" s="95"/>
    </row>
    <row r="3308" spans="1:77" s="18" customFormat="1" ht="36.75" hidden="1" customHeight="1" x14ac:dyDescent="0.45">
      <c r="A3308" s="260"/>
      <c r="B3308" s="258"/>
      <c r="C3308" s="261"/>
      <c r="D3308" s="262" t="s">
        <v>10</v>
      </c>
      <c r="E3308" s="605" t="str">
        <f>IF(ROSTER!D$3="","",ROSTER!D$3)</f>
        <v/>
      </c>
      <c r="F3308" s="605"/>
      <c r="G3308" s="605"/>
      <c r="H3308" s="605"/>
      <c r="I3308" s="605"/>
      <c r="J3308" s="605"/>
      <c r="K3308" s="605"/>
      <c r="L3308" s="605"/>
      <c r="M3308" s="605"/>
      <c r="N3308" s="605"/>
      <c r="O3308" s="605"/>
      <c r="P3308" s="605"/>
      <c r="Q3308" s="605"/>
      <c r="R3308" s="605"/>
      <c r="S3308" s="605"/>
      <c r="T3308" s="605"/>
      <c r="U3308" s="605"/>
      <c r="V3308" s="605"/>
      <c r="W3308" s="605"/>
      <c r="X3308" s="605"/>
      <c r="Y3308" s="605"/>
      <c r="Z3308" s="605"/>
      <c r="AA3308" s="605"/>
      <c r="AB3308" s="605"/>
      <c r="AC3308" s="605"/>
      <c r="AD3308" s="605"/>
      <c r="AE3308" s="605"/>
      <c r="AF3308" s="316"/>
      <c r="AG3308" s="606" t="s">
        <v>11</v>
      </c>
      <c r="AH3308" s="606"/>
      <c r="AI3308" s="606"/>
      <c r="AJ3308" s="606"/>
      <c r="AK3308" s="606"/>
      <c r="AL3308" s="606"/>
      <c r="AM3308" s="606"/>
      <c r="AN3308" s="607"/>
      <c r="AO3308" s="607"/>
      <c r="AP3308" s="607"/>
      <c r="AQ3308" s="607"/>
      <c r="AR3308" s="607"/>
      <c r="AS3308" s="607"/>
      <c r="AT3308" s="607"/>
      <c r="AU3308" s="607"/>
      <c r="AV3308" s="607"/>
      <c r="AW3308" s="607"/>
      <c r="AX3308" s="607"/>
      <c r="AY3308" s="607"/>
      <c r="AZ3308" s="607"/>
      <c r="BA3308" s="607"/>
      <c r="BB3308" s="607"/>
      <c r="BC3308" s="607"/>
      <c r="BD3308" s="607"/>
      <c r="BE3308" s="607"/>
      <c r="BF3308" s="607"/>
      <c r="BG3308" s="607"/>
      <c r="BH3308" s="607"/>
      <c r="BI3308" s="607"/>
      <c r="BJ3308" s="607"/>
      <c r="BK3308" s="607"/>
      <c r="BL3308" s="607"/>
      <c r="BM3308" s="607"/>
      <c r="BN3308" s="607"/>
      <c r="BO3308" s="607"/>
      <c r="BP3308" s="94"/>
      <c r="BQ3308" s="88" t="s">
        <v>130</v>
      </c>
      <c r="BR3308" s="94"/>
      <c r="BS3308" s="94"/>
      <c r="BT3308" s="263"/>
      <c r="BU3308" s="263"/>
      <c r="BV3308" s="260"/>
    </row>
    <row r="3309" spans="1:77" ht="8.85" hidden="1" customHeight="1" x14ac:dyDescent="0.45">
      <c r="A3309" s="96"/>
      <c r="B3309" s="258"/>
      <c r="C3309" s="259" t="s">
        <v>39</v>
      </c>
      <c r="D3309" s="259"/>
      <c r="E3309" s="259"/>
      <c r="F3309" s="63"/>
      <c r="G3309" s="63"/>
      <c r="H3309" s="259"/>
      <c r="I3309" s="259"/>
      <c r="J3309" s="317"/>
      <c r="K3309" s="317"/>
      <c r="L3309" s="317"/>
      <c r="M3309" s="317"/>
      <c r="N3309" s="317"/>
      <c r="O3309" s="317"/>
      <c r="P3309" s="317"/>
      <c r="Q3309" s="317"/>
      <c r="R3309" s="317"/>
      <c r="S3309" s="317"/>
      <c r="T3309" s="317"/>
      <c r="U3309" s="317"/>
      <c r="V3309" s="317"/>
      <c r="W3309" s="317"/>
      <c r="X3309" s="317"/>
      <c r="Y3309" s="317"/>
      <c r="Z3309" s="317"/>
      <c r="AA3309" s="317"/>
      <c r="AB3309" s="317"/>
      <c r="AC3309" s="317"/>
      <c r="AD3309" s="317"/>
      <c r="AE3309" s="317"/>
      <c r="AF3309" s="317"/>
      <c r="AG3309" s="317"/>
      <c r="AH3309" s="317"/>
      <c r="AI3309" s="259"/>
      <c r="AJ3309" s="264"/>
      <c r="AK3309" s="265"/>
      <c r="AL3309" s="265"/>
      <c r="AM3309" s="265"/>
      <c r="AN3309" s="265"/>
      <c r="AO3309" s="265"/>
      <c r="AP3309" s="265"/>
      <c r="AQ3309" s="266"/>
      <c r="AR3309" s="266"/>
      <c r="AS3309" s="266"/>
      <c r="AT3309" s="266"/>
      <c r="AU3309" s="266"/>
      <c r="AV3309" s="266"/>
      <c r="AW3309" s="266"/>
      <c r="AX3309" s="266"/>
      <c r="AY3309" s="266"/>
      <c r="AZ3309" s="266"/>
      <c r="BA3309" s="266"/>
      <c r="BB3309" s="266"/>
      <c r="BC3309" s="266"/>
      <c r="BD3309" s="266"/>
      <c r="BE3309" s="266"/>
      <c r="BF3309" s="266"/>
      <c r="BG3309" s="266"/>
      <c r="BH3309" s="266"/>
      <c r="BI3309" s="266"/>
      <c r="BJ3309" s="266"/>
      <c r="BK3309" s="266"/>
      <c r="BL3309" s="266"/>
      <c r="BM3309" s="266"/>
      <c r="BN3309" s="266"/>
      <c r="BO3309" s="266"/>
      <c r="BP3309" s="266"/>
      <c r="BQ3309" s="267"/>
      <c r="BR3309" s="267"/>
      <c r="BS3309" s="267"/>
      <c r="BT3309" s="268"/>
      <c r="BU3309" s="268"/>
      <c r="BV3309" s="96"/>
    </row>
    <row r="3310" spans="1:77" s="18" customFormat="1" ht="33.75" hidden="1" x14ac:dyDescent="0.45">
      <c r="A3310" s="260"/>
      <c r="B3310" s="258"/>
      <c r="C3310" s="608" t="s">
        <v>38</v>
      </c>
      <c r="D3310" s="608"/>
      <c r="E3310" s="607"/>
      <c r="F3310" s="607"/>
      <c r="G3310" s="607"/>
      <c r="H3310" s="607"/>
      <c r="I3310" s="607"/>
      <c r="J3310" s="607"/>
      <c r="K3310" s="607"/>
      <c r="L3310" s="607"/>
      <c r="M3310" s="607"/>
      <c r="N3310" s="607"/>
      <c r="O3310" s="607"/>
      <c r="P3310" s="607"/>
      <c r="Q3310" s="607"/>
      <c r="R3310" s="607"/>
      <c r="S3310" s="607"/>
      <c r="T3310" s="607"/>
      <c r="U3310" s="607"/>
      <c r="V3310" s="607"/>
      <c r="W3310" s="607"/>
      <c r="X3310" s="607"/>
      <c r="Y3310" s="607"/>
      <c r="Z3310" s="607"/>
      <c r="AA3310" s="607"/>
      <c r="AB3310" s="607"/>
      <c r="AC3310" s="607"/>
      <c r="AD3310" s="607"/>
      <c r="AE3310" s="607"/>
      <c r="AF3310" s="316"/>
      <c r="AG3310" s="609" t="s">
        <v>21</v>
      </c>
      <c r="AH3310" s="609"/>
      <c r="AI3310" s="609"/>
      <c r="AJ3310" s="609"/>
      <c r="AK3310" s="607"/>
      <c r="AL3310" s="607"/>
      <c r="AM3310" s="607"/>
      <c r="AN3310" s="607"/>
      <c r="AO3310" s="607"/>
      <c r="AP3310" s="607"/>
      <c r="AQ3310" s="607"/>
      <c r="AR3310" s="607"/>
      <c r="AS3310" s="607"/>
      <c r="AT3310" s="607"/>
      <c r="AU3310" s="607"/>
      <c r="AV3310" s="607"/>
      <c r="AW3310" s="607"/>
      <c r="AX3310" s="607"/>
      <c r="AY3310" s="607"/>
      <c r="AZ3310" s="607"/>
      <c r="BA3310" s="607"/>
      <c r="BB3310" s="607"/>
      <c r="BC3310" s="610" t="s">
        <v>12</v>
      </c>
      <c r="BD3310" s="610"/>
      <c r="BE3310" s="610"/>
      <c r="BF3310" s="611"/>
      <c r="BG3310" s="611"/>
      <c r="BH3310" s="611"/>
      <c r="BI3310" s="611"/>
      <c r="BJ3310" s="611"/>
      <c r="BK3310" s="611"/>
      <c r="BL3310" s="611"/>
      <c r="BM3310" s="611"/>
      <c r="BN3310" s="611"/>
      <c r="BO3310" s="611"/>
      <c r="BP3310" s="64"/>
      <c r="BQ3310" s="307"/>
      <c r="BR3310" s="65"/>
      <c r="BS3310" s="65"/>
      <c r="BT3310" s="270">
        <f>IF(BF3310=0,0,1)</f>
        <v>0</v>
      </c>
      <c r="BU3310" s="18">
        <f>IF((BG3360+BK3360)&gt;(AQ3360+AU3360),1,0)</f>
        <v>0</v>
      </c>
      <c r="BV3310" s="271"/>
    </row>
    <row r="3311" spans="1:77" ht="9.6" hidden="1" customHeight="1" x14ac:dyDescent="0.45">
      <c r="A3311" s="95"/>
      <c r="B3311" s="258"/>
      <c r="C3311" s="62"/>
      <c r="D3311" s="62"/>
      <c r="E3311" s="62"/>
      <c r="F3311" s="63"/>
      <c r="G3311" s="63"/>
      <c r="H3311" s="62"/>
      <c r="I3311" s="62"/>
      <c r="J3311" s="62"/>
      <c r="K3311" s="62"/>
      <c r="L3311" s="62"/>
      <c r="M3311" s="62"/>
      <c r="N3311" s="62"/>
      <c r="O3311" s="62"/>
      <c r="P3311" s="62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62"/>
      <c r="AC3311" s="62"/>
      <c r="AD3311" s="62"/>
      <c r="AE3311" s="62"/>
      <c r="AF3311" s="62"/>
      <c r="AG3311" s="62"/>
      <c r="AH3311" s="259"/>
      <c r="AI3311" s="259"/>
      <c r="AJ3311" s="62"/>
      <c r="AK3311" s="62"/>
      <c r="AL3311" s="62"/>
      <c r="AM3311" s="62"/>
      <c r="AN3311" s="62"/>
      <c r="AO3311" s="62"/>
      <c r="AP3311" s="62"/>
      <c r="AQ3311" s="62"/>
      <c r="AR3311" s="62"/>
      <c r="AS3311" s="62"/>
      <c r="AT3311" s="62"/>
      <c r="AU3311" s="62"/>
      <c r="AV3311" s="62"/>
      <c r="AW3311" s="62"/>
      <c r="AX3311" s="62"/>
      <c r="AY3311" s="62"/>
      <c r="AZ3311" s="62"/>
      <c r="BA3311" s="62"/>
      <c r="BB3311" s="62"/>
      <c r="BC3311" s="62"/>
      <c r="BD3311" s="62"/>
      <c r="BE3311" s="62"/>
      <c r="BF3311" s="62"/>
      <c r="BG3311" s="62"/>
      <c r="BH3311" s="62"/>
      <c r="BI3311" s="62"/>
      <c r="BJ3311" s="62"/>
      <c r="BK3311" s="62"/>
      <c r="BL3311" s="62"/>
      <c r="BM3311" s="62"/>
      <c r="BN3311" s="62"/>
      <c r="BO3311" s="62"/>
      <c r="BP3311" s="62"/>
      <c r="BQ3311" s="66"/>
      <c r="BR3311" s="66"/>
      <c r="BS3311" s="66"/>
      <c r="BT3311" s="15"/>
      <c r="BU3311" s="15"/>
      <c r="BV3311" s="95"/>
    </row>
    <row r="3312" spans="1:77" ht="8.85" hidden="1" customHeight="1" thickBot="1" x14ac:dyDescent="0.5">
      <c r="A3312" s="95"/>
      <c r="B3312" s="113"/>
      <c r="C3312" s="67"/>
      <c r="D3312" s="67"/>
      <c r="E3312" s="67"/>
      <c r="F3312" s="68"/>
      <c r="G3312" s="68"/>
      <c r="H3312" s="67"/>
      <c r="I3312" s="67"/>
      <c r="J3312" s="67"/>
      <c r="K3312" s="67"/>
      <c r="L3312" s="67"/>
      <c r="M3312" s="67"/>
      <c r="N3312" s="67"/>
      <c r="O3312" s="67"/>
      <c r="P3312" s="67"/>
      <c r="Q3312" s="67"/>
      <c r="R3312" s="67"/>
      <c r="S3312" s="67"/>
      <c r="T3312" s="67"/>
      <c r="U3312" s="67"/>
      <c r="V3312" s="67"/>
      <c r="W3312" s="67"/>
      <c r="X3312" s="67"/>
      <c r="Y3312" s="67"/>
      <c r="Z3312" s="67"/>
      <c r="AA3312" s="67"/>
      <c r="AB3312" s="67"/>
      <c r="AC3312" s="67"/>
      <c r="AD3312" s="67"/>
      <c r="AE3312" s="67"/>
      <c r="AF3312" s="67"/>
      <c r="AG3312" s="67"/>
      <c r="AH3312" s="272"/>
      <c r="AI3312" s="272"/>
      <c r="AJ3312" s="67"/>
      <c r="AK3312" s="67"/>
      <c r="AL3312" s="67"/>
      <c r="AM3312" s="67"/>
      <c r="AN3312" s="67"/>
      <c r="AO3312" s="67"/>
      <c r="AP3312" s="67"/>
      <c r="AQ3312" s="67"/>
      <c r="AR3312" s="67"/>
      <c r="AS3312" s="67"/>
      <c r="AT3312" s="67"/>
      <c r="AU3312" s="67"/>
      <c r="AV3312" s="67"/>
      <c r="AW3312" s="67"/>
      <c r="AX3312" s="67"/>
      <c r="AY3312" s="67"/>
      <c r="AZ3312" s="67"/>
      <c r="BA3312" s="67"/>
      <c r="BB3312" s="67"/>
      <c r="BC3312" s="67"/>
      <c r="BD3312" s="67"/>
      <c r="BE3312" s="67"/>
      <c r="BF3312" s="67"/>
      <c r="BG3312" s="67"/>
      <c r="BH3312" s="67"/>
      <c r="BI3312" s="67"/>
      <c r="BJ3312" s="67"/>
      <c r="BK3312" s="67"/>
      <c r="BL3312" s="67"/>
      <c r="BM3312" s="67"/>
      <c r="BN3312" s="67"/>
      <c r="BO3312" s="67"/>
      <c r="BP3312" s="67"/>
      <c r="BQ3312" s="69"/>
      <c r="BR3312" s="69"/>
      <c r="BS3312" s="69"/>
      <c r="BT3312" s="15"/>
      <c r="BU3312" s="15"/>
      <c r="BV3312" s="95"/>
    </row>
    <row r="3313" spans="1:74" s="18" customFormat="1" ht="40.5" hidden="1" customHeight="1" thickTop="1" x14ac:dyDescent="0.4">
      <c r="A3313" s="271"/>
      <c r="B3313" s="652" t="s">
        <v>0</v>
      </c>
      <c r="C3313" s="648" t="s">
        <v>1</v>
      </c>
      <c r="D3313" s="649"/>
      <c r="E3313" s="273" t="s">
        <v>28</v>
      </c>
      <c r="F3313" s="546" t="s">
        <v>100</v>
      </c>
      <c r="G3313" s="546" t="s">
        <v>101</v>
      </c>
      <c r="H3313" s="704" t="s">
        <v>41</v>
      </c>
      <c r="I3313" s="705"/>
      <c r="J3313" s="554" t="s">
        <v>7</v>
      </c>
      <c r="K3313" s="554"/>
      <c r="L3313" s="554"/>
      <c r="M3313" s="554"/>
      <c r="N3313" s="554"/>
      <c r="O3313" s="554"/>
      <c r="P3313" s="554" t="s">
        <v>2</v>
      </c>
      <c r="Q3313" s="554"/>
      <c r="R3313" s="554"/>
      <c r="S3313" s="554"/>
      <c r="T3313" s="554"/>
      <c r="U3313" s="554"/>
      <c r="V3313" s="308"/>
      <c r="W3313" s="308"/>
      <c r="X3313" s="687" t="s">
        <v>35</v>
      </c>
      <c r="Y3313" s="688"/>
      <c r="Z3313" s="687" t="s">
        <v>36</v>
      </c>
      <c r="AA3313" s="688"/>
      <c r="AB3313" s="687" t="s">
        <v>44</v>
      </c>
      <c r="AC3313" s="688"/>
      <c r="AD3313" s="554" t="s">
        <v>6</v>
      </c>
      <c r="AE3313" s="554"/>
      <c r="AF3313" s="554"/>
      <c r="AG3313" s="554"/>
      <c r="AH3313" s="554"/>
      <c r="AI3313" s="554"/>
      <c r="AJ3313" s="554" t="s">
        <v>68</v>
      </c>
      <c r="AK3313" s="554"/>
      <c r="AL3313" s="554"/>
      <c r="AM3313" s="554"/>
      <c r="AN3313" s="554"/>
      <c r="AO3313" s="554"/>
      <c r="AP3313" s="554" t="s">
        <v>69</v>
      </c>
      <c r="AQ3313" s="554"/>
      <c r="AR3313" s="554"/>
      <c r="AS3313" s="554"/>
      <c r="AT3313" s="554"/>
      <c r="AU3313" s="554"/>
      <c r="AV3313" s="554" t="s">
        <v>70</v>
      </c>
      <c r="AW3313" s="554"/>
      <c r="AX3313" s="554"/>
      <c r="AY3313" s="554"/>
      <c r="AZ3313" s="554"/>
      <c r="BA3313" s="556"/>
      <c r="BB3313" s="554" t="s">
        <v>4</v>
      </c>
      <c r="BC3313" s="554"/>
      <c r="BD3313" s="554"/>
      <c r="BE3313" s="554"/>
      <c r="BF3313" s="554"/>
      <c r="BG3313" s="555"/>
      <c r="BH3313" s="554" t="s">
        <v>71</v>
      </c>
      <c r="BI3313" s="554"/>
      <c r="BJ3313" s="554"/>
      <c r="BK3313" s="554"/>
      <c r="BL3313" s="554"/>
      <c r="BM3313" s="556"/>
      <c r="BN3313" s="557" t="s">
        <v>25</v>
      </c>
      <c r="BO3313" s="558"/>
      <c r="BP3313" s="559"/>
      <c r="BQ3313" s="691" t="s">
        <v>110</v>
      </c>
      <c r="BR3313" s="691" t="s">
        <v>86</v>
      </c>
      <c r="BS3313" s="691" t="s">
        <v>87</v>
      </c>
      <c r="BT3313" s="274"/>
      <c r="BU3313" s="274"/>
      <c r="BV3313" s="271"/>
    </row>
    <row r="3314" spans="1:74" s="18" customFormat="1" ht="41.25" hidden="1" customHeight="1" x14ac:dyDescent="0.4">
      <c r="A3314" s="271"/>
      <c r="B3314" s="653"/>
      <c r="C3314" s="650"/>
      <c r="D3314" s="651"/>
      <c r="E3314" s="275" t="s">
        <v>102</v>
      </c>
      <c r="F3314" s="547"/>
      <c r="G3314" s="547"/>
      <c r="H3314" s="706"/>
      <c r="I3314" s="707"/>
      <c r="J3314" s="525" t="s">
        <v>17</v>
      </c>
      <c r="K3314" s="526"/>
      <c r="L3314" s="521" t="s">
        <v>18</v>
      </c>
      <c r="M3314" s="522"/>
      <c r="N3314" s="523" t="s">
        <v>19</v>
      </c>
      <c r="O3314" s="524" t="s">
        <v>8</v>
      </c>
      <c r="P3314" s="525" t="s">
        <v>26</v>
      </c>
      <c r="Q3314" s="526"/>
      <c r="R3314" s="521" t="s">
        <v>24</v>
      </c>
      <c r="S3314" s="522"/>
      <c r="T3314" s="523" t="s">
        <v>19</v>
      </c>
      <c r="U3314" s="524"/>
      <c r="V3314" s="309"/>
      <c r="W3314" s="309"/>
      <c r="X3314" s="689"/>
      <c r="Y3314" s="690"/>
      <c r="Z3314" s="689"/>
      <c r="AA3314" s="690"/>
      <c r="AB3314" s="689"/>
      <c r="AC3314" s="690"/>
      <c r="AD3314" s="525" t="s">
        <v>48</v>
      </c>
      <c r="AE3314" s="526"/>
      <c r="AF3314" s="521" t="s">
        <v>23</v>
      </c>
      <c r="AG3314" s="522" t="s">
        <v>3</v>
      </c>
      <c r="AH3314" s="563" t="s">
        <v>5</v>
      </c>
      <c r="AI3314" s="564"/>
      <c r="AJ3314" s="525" t="s">
        <v>48</v>
      </c>
      <c r="AK3314" s="526"/>
      <c r="AL3314" s="521" t="s">
        <v>23</v>
      </c>
      <c r="AM3314" s="522" t="s">
        <v>3</v>
      </c>
      <c r="AN3314" s="563" t="s">
        <v>5</v>
      </c>
      <c r="AO3314" s="564"/>
      <c r="AP3314" s="525" t="s">
        <v>48</v>
      </c>
      <c r="AQ3314" s="526"/>
      <c r="AR3314" s="521" t="s">
        <v>23</v>
      </c>
      <c r="AS3314" s="522" t="s">
        <v>3</v>
      </c>
      <c r="AT3314" s="563" t="s">
        <v>5</v>
      </c>
      <c r="AU3314" s="564"/>
      <c r="AV3314" s="525" t="s">
        <v>48</v>
      </c>
      <c r="AW3314" s="526"/>
      <c r="AX3314" s="521" t="s">
        <v>23</v>
      </c>
      <c r="AY3314" s="522" t="s">
        <v>3</v>
      </c>
      <c r="AZ3314" s="563" t="s">
        <v>5</v>
      </c>
      <c r="BA3314" s="564"/>
      <c r="BB3314" s="525" t="s">
        <v>48</v>
      </c>
      <c r="BC3314" s="526"/>
      <c r="BD3314" s="521" t="s">
        <v>23</v>
      </c>
      <c r="BE3314" s="522" t="s">
        <v>3</v>
      </c>
      <c r="BF3314" s="563" t="s">
        <v>5</v>
      </c>
      <c r="BG3314" s="564"/>
      <c r="BH3314" s="525" t="s">
        <v>48</v>
      </c>
      <c r="BI3314" s="526"/>
      <c r="BJ3314" s="521" t="s">
        <v>23</v>
      </c>
      <c r="BK3314" s="522" t="s">
        <v>3</v>
      </c>
      <c r="BL3314" s="563" t="s">
        <v>5</v>
      </c>
      <c r="BM3314" s="564"/>
      <c r="BN3314" s="560"/>
      <c r="BO3314" s="561"/>
      <c r="BP3314" s="562"/>
      <c r="BQ3314" s="692"/>
      <c r="BR3314" s="692"/>
      <c r="BS3314" s="692"/>
      <c r="BT3314" s="274"/>
      <c r="BU3314" s="274"/>
      <c r="BV3314" s="271"/>
    </row>
    <row r="3315" spans="1:74" ht="23.85" hidden="1" customHeight="1" x14ac:dyDescent="0.35">
      <c r="A3315" s="276"/>
      <c r="B3315" s="570" t="str">
        <f>IF(ROSTER!B$8="","",ROSTER!B$8)</f>
        <v/>
      </c>
      <c r="C3315" s="572" t="str">
        <f>IF(ROSTER!C$8="","",ROSTER!C$8)</f>
        <v/>
      </c>
      <c r="D3315" s="573"/>
      <c r="E3315" s="574"/>
      <c r="F3315" s="576">
        <f>IF(E3315="y",1,IF(E3315="S",1,0))</f>
        <v>0</v>
      </c>
      <c r="G3315" s="582">
        <f>IF(E3315="S",1,0)</f>
        <v>0</v>
      </c>
      <c r="H3315" s="578"/>
      <c r="I3315" s="543"/>
      <c r="J3315" s="542"/>
      <c r="K3315" s="580"/>
      <c r="L3315" s="584"/>
      <c r="M3315" s="585"/>
      <c r="N3315" s="588">
        <f>L3315+J3315</f>
        <v>0</v>
      </c>
      <c r="O3315" s="589"/>
      <c r="P3315" s="542"/>
      <c r="Q3315" s="580"/>
      <c r="R3315" s="584"/>
      <c r="S3315" s="585"/>
      <c r="T3315" s="588">
        <f>R3315-P3315</f>
        <v>0</v>
      </c>
      <c r="U3315" s="589"/>
      <c r="V3315" s="310"/>
      <c r="W3315" s="310"/>
      <c r="X3315" s="578"/>
      <c r="Y3315" s="543"/>
      <c r="Z3315" s="542"/>
      <c r="AA3315" s="543"/>
      <c r="AB3315" s="542"/>
      <c r="AC3315" s="543"/>
      <c r="AD3315" s="542"/>
      <c r="AE3315" s="580"/>
      <c r="AF3315" s="584"/>
      <c r="AG3315" s="585"/>
      <c r="AH3315" s="595">
        <f>IF(AD3315=0,0,(AF3315/AD3315)*100)</f>
        <v>0</v>
      </c>
      <c r="AI3315" s="596"/>
      <c r="AJ3315" s="542"/>
      <c r="AK3315" s="580"/>
      <c r="AL3315" s="584"/>
      <c r="AM3315" s="585"/>
      <c r="AN3315" s="595">
        <f>IF(AJ3315=0,0,(AL3315/AJ3315)*100)</f>
        <v>0</v>
      </c>
      <c r="AO3315" s="596"/>
      <c r="AP3315" s="542"/>
      <c r="AQ3315" s="580"/>
      <c r="AR3315" s="584"/>
      <c r="AS3315" s="585"/>
      <c r="AT3315" s="595">
        <f>IF(AP3315=0,0,(AR3315/AP3315)*100)</f>
        <v>0</v>
      </c>
      <c r="AU3315" s="596"/>
      <c r="AV3315" s="599">
        <f>AD3315+AJ3315+AP3315</f>
        <v>0</v>
      </c>
      <c r="AW3315" s="600"/>
      <c r="AX3315" s="630">
        <f>AF3315+AL3315+AR3315</f>
        <v>0</v>
      </c>
      <c r="AY3315" s="631"/>
      <c r="AZ3315" s="595">
        <f>IF(AV3315=0,0,(AX3315/AV3315)*100)</f>
        <v>0</v>
      </c>
      <c r="BA3315" s="596"/>
      <c r="BB3315" s="542"/>
      <c r="BC3315" s="580"/>
      <c r="BD3315" s="584"/>
      <c r="BE3315" s="585"/>
      <c r="BF3315" s="595">
        <f>IF(BB3315=0,0,(BD3315/BB3315)*100)</f>
        <v>0</v>
      </c>
      <c r="BG3315" s="596"/>
      <c r="BH3315" s="599">
        <f>AV3315+BB3315</f>
        <v>0</v>
      </c>
      <c r="BI3315" s="600"/>
      <c r="BJ3315" s="630">
        <f>AX3315+BD3315</f>
        <v>0</v>
      </c>
      <c r="BK3315" s="631"/>
      <c r="BL3315" s="595">
        <f>IF(BH3315=0,0,(BJ3315/BH3315)*100)</f>
        <v>0</v>
      </c>
      <c r="BM3315" s="596"/>
      <c r="BN3315" s="656">
        <f>(AF3315*2)+(AL3315*2)+(AR3315*3)+BD3315</f>
        <v>0</v>
      </c>
      <c r="BO3315" s="657"/>
      <c r="BP3315" s="658"/>
      <c r="BQ3315" s="676">
        <f>IF(BS3315=0,0,50*BR3315/BS3315)</f>
        <v>0</v>
      </c>
      <c r="BR3315" s="662">
        <f>(BN3315*BU$11)+(N3315*BU$12)+(Z3315*BU$13)+(R3315*BU$14)+(X3315*BU$15)+(AB3315*BU$16)</f>
        <v>0</v>
      </c>
      <c r="BS3315" s="662">
        <f>((BB3315-BD3315)*BU$18)+((AV3315-AX3315)*BU$17)+(H3315*BU$19)+(P3315*BU$20)</f>
        <v>0</v>
      </c>
      <c r="BT3315" s="19" t="s">
        <v>75</v>
      </c>
      <c r="BU3315" s="277">
        <f>IF(BQ3310="B",'VALUE POINTS'!L$10,IF('GAME STATS'!BQ3310="C",'VALUE POINTS'!M$10,'VALUE POINTS'!K$10))</f>
        <v>1</v>
      </c>
      <c r="BV3315" s="278"/>
    </row>
    <row r="3316" spans="1:74" ht="23.85" hidden="1" customHeight="1" x14ac:dyDescent="0.35">
      <c r="A3316" s="276"/>
      <c r="B3316" s="571"/>
      <c r="C3316" s="642" t="str">
        <f>IF(ROSTER!D$8="","",ROSTER!D$8)</f>
        <v/>
      </c>
      <c r="D3316" s="643"/>
      <c r="E3316" s="575"/>
      <c r="F3316" s="577"/>
      <c r="G3316" s="583"/>
      <c r="H3316" s="579"/>
      <c r="I3316" s="545"/>
      <c r="J3316" s="544"/>
      <c r="K3316" s="581"/>
      <c r="L3316" s="586"/>
      <c r="M3316" s="587"/>
      <c r="N3316" s="592" t="s">
        <v>16</v>
      </c>
      <c r="O3316" s="603"/>
      <c r="P3316" s="544"/>
      <c r="Q3316" s="581"/>
      <c r="R3316" s="586"/>
      <c r="S3316" s="587"/>
      <c r="T3316" s="592" t="s">
        <v>16</v>
      </c>
      <c r="U3316" s="603"/>
      <c r="V3316" s="311"/>
      <c r="W3316" s="311"/>
      <c r="X3316" s="579"/>
      <c r="Y3316" s="545"/>
      <c r="Z3316" s="544"/>
      <c r="AA3316" s="545"/>
      <c r="AB3316" s="544"/>
      <c r="AC3316" s="545"/>
      <c r="AD3316" s="544"/>
      <c r="AE3316" s="581"/>
      <c r="AF3316" s="586"/>
      <c r="AG3316" s="587"/>
      <c r="AH3316" s="626"/>
      <c r="AI3316" s="627"/>
      <c r="AJ3316" s="544"/>
      <c r="AK3316" s="581"/>
      <c r="AL3316" s="586"/>
      <c r="AM3316" s="587"/>
      <c r="AN3316" s="626"/>
      <c r="AO3316" s="627"/>
      <c r="AP3316" s="544"/>
      <c r="AQ3316" s="581"/>
      <c r="AR3316" s="586"/>
      <c r="AS3316" s="587"/>
      <c r="AT3316" s="626"/>
      <c r="AU3316" s="627"/>
      <c r="AV3316" s="628"/>
      <c r="AW3316" s="629"/>
      <c r="AX3316" s="632"/>
      <c r="AY3316" s="633"/>
      <c r="AZ3316" s="626"/>
      <c r="BA3316" s="627"/>
      <c r="BB3316" s="544"/>
      <c r="BC3316" s="581"/>
      <c r="BD3316" s="586"/>
      <c r="BE3316" s="587"/>
      <c r="BF3316" s="626"/>
      <c r="BG3316" s="627"/>
      <c r="BH3316" s="628"/>
      <c r="BI3316" s="629"/>
      <c r="BJ3316" s="632"/>
      <c r="BK3316" s="633"/>
      <c r="BL3316" s="626"/>
      <c r="BM3316" s="627"/>
      <c r="BN3316" s="678"/>
      <c r="BO3316" s="679"/>
      <c r="BP3316" s="680"/>
      <c r="BQ3316" s="677"/>
      <c r="BR3316" s="663"/>
      <c r="BS3316" s="663"/>
      <c r="BT3316" s="19" t="s">
        <v>76</v>
      </c>
      <c r="BU3316" s="277">
        <f>IF(BQ3310="B",'VALUE POINTS'!L$11,IF('GAME STATS'!BQ3310="C",'VALUE POINTS'!M$11,'VALUE POINTS'!K$11))</f>
        <v>1</v>
      </c>
      <c r="BV3316" s="278"/>
    </row>
    <row r="3317" spans="1:74" ht="21.75" hidden="1" customHeight="1" x14ac:dyDescent="0.35">
      <c r="A3317" s="95"/>
      <c r="B3317" s="570" t="str">
        <f>IF(ROSTER!B$10="","",ROSTER!B$10)</f>
        <v/>
      </c>
      <c r="C3317" s="572" t="str">
        <f>IF(ROSTER!C$10="","",ROSTER!C$10)</f>
        <v/>
      </c>
      <c r="D3317" s="573"/>
      <c r="E3317" s="574"/>
      <c r="F3317" s="576">
        <f>IF(E3317="y",1,IF(E3317="S",1,0))</f>
        <v>0</v>
      </c>
      <c r="G3317" s="582">
        <f>IF(E3317="S",1,0)</f>
        <v>0</v>
      </c>
      <c r="H3317" s="578"/>
      <c r="I3317" s="543"/>
      <c r="J3317" s="542"/>
      <c r="K3317" s="580"/>
      <c r="L3317" s="584"/>
      <c r="M3317" s="585"/>
      <c r="N3317" s="588">
        <f>L3317+J3317</f>
        <v>0</v>
      </c>
      <c r="O3317" s="589"/>
      <c r="P3317" s="542"/>
      <c r="Q3317" s="580"/>
      <c r="R3317" s="584"/>
      <c r="S3317" s="585"/>
      <c r="T3317" s="588">
        <f>R3317-P3317</f>
        <v>0</v>
      </c>
      <c r="U3317" s="589"/>
      <c r="V3317" s="310"/>
      <c r="W3317" s="310"/>
      <c r="X3317" s="578"/>
      <c r="Y3317" s="543"/>
      <c r="Z3317" s="542"/>
      <c r="AA3317" s="543"/>
      <c r="AB3317" s="542"/>
      <c r="AC3317" s="543"/>
      <c r="AD3317" s="542"/>
      <c r="AE3317" s="580"/>
      <c r="AF3317" s="584"/>
      <c r="AG3317" s="585"/>
      <c r="AH3317" s="595">
        <f>IF(AD3317=0,0,(AF3317/AD3317)*100)</f>
        <v>0</v>
      </c>
      <c r="AI3317" s="596"/>
      <c r="AJ3317" s="542"/>
      <c r="AK3317" s="580"/>
      <c r="AL3317" s="584"/>
      <c r="AM3317" s="585"/>
      <c r="AN3317" s="595">
        <f>IF(AJ3317=0,0,(AL3317/AJ3317)*100)</f>
        <v>0</v>
      </c>
      <c r="AO3317" s="596"/>
      <c r="AP3317" s="542"/>
      <c r="AQ3317" s="580"/>
      <c r="AR3317" s="584"/>
      <c r="AS3317" s="585"/>
      <c r="AT3317" s="595">
        <f>IF(AP3317=0,0,(AR3317/AP3317)*100)</f>
        <v>0</v>
      </c>
      <c r="AU3317" s="596"/>
      <c r="AV3317" s="599">
        <f>AD3317+AJ3317+AP3317</f>
        <v>0</v>
      </c>
      <c r="AW3317" s="600"/>
      <c r="AX3317" s="630">
        <f>AF3317+AL3317+AR3317</f>
        <v>0</v>
      </c>
      <c r="AY3317" s="631"/>
      <c r="AZ3317" s="595">
        <f>IF(AV3317=0,0,(AX3317/AV3317)*100)</f>
        <v>0</v>
      </c>
      <c r="BA3317" s="596"/>
      <c r="BB3317" s="542"/>
      <c r="BC3317" s="580"/>
      <c r="BD3317" s="584"/>
      <c r="BE3317" s="585"/>
      <c r="BF3317" s="595">
        <f>IF(BB3317=0,0,(BD3317/BB3317)*100)</f>
        <v>0</v>
      </c>
      <c r="BG3317" s="596"/>
      <c r="BH3317" s="599">
        <f>AV3317+BB3317</f>
        <v>0</v>
      </c>
      <c r="BI3317" s="600"/>
      <c r="BJ3317" s="630">
        <f>AX3317+BD3317</f>
        <v>0</v>
      </c>
      <c r="BK3317" s="631"/>
      <c r="BL3317" s="595">
        <f>IF(BH3317=0,0,(BJ3317/BH3317)*100)</f>
        <v>0</v>
      </c>
      <c r="BM3317" s="596"/>
      <c r="BN3317" s="656">
        <f>(AF3317*2)+(AL3317*2)+(AR3317*3)+BD3317</f>
        <v>0</v>
      </c>
      <c r="BO3317" s="657"/>
      <c r="BP3317" s="658"/>
      <c r="BQ3317" s="676">
        <f>IF(BS3317=0,0,50*BR3317/BS3317)</f>
        <v>0</v>
      </c>
      <c r="BR3317" s="662">
        <f>(BN3317*BU$11)+(N3317*BU$12)+(Z3317*BU$13)+(R3317*BU$14)+(X3317*BU$15)+(AB3317*BU$16)</f>
        <v>0</v>
      </c>
      <c r="BS3317" s="662">
        <f>((BB3317-BD3317)*BU$18)+((AV3317-AX3317)*BU$17)+(H3317*BU$19)+(P3317*BU$20)</f>
        <v>0</v>
      </c>
      <c r="BT3317" s="19" t="s">
        <v>77</v>
      </c>
      <c r="BU3317" s="277">
        <f>IF(BQ3310="B",'VALUE POINTS'!L$12,IF('GAME STATS'!BQ3310="C",'VALUE POINTS'!M$12,'VALUE POINTS'!K$12))</f>
        <v>2</v>
      </c>
      <c r="BV3317" s="278"/>
    </row>
    <row r="3318" spans="1:74" ht="21.75" hidden="1" customHeight="1" x14ac:dyDescent="0.35">
      <c r="A3318" s="95"/>
      <c r="B3318" s="571"/>
      <c r="C3318" s="642" t="str">
        <f>IF(ROSTER!D$10="","",ROSTER!D$10)</f>
        <v/>
      </c>
      <c r="D3318" s="643"/>
      <c r="E3318" s="575"/>
      <c r="F3318" s="577"/>
      <c r="G3318" s="583"/>
      <c r="H3318" s="579"/>
      <c r="I3318" s="545"/>
      <c r="J3318" s="544"/>
      <c r="K3318" s="581"/>
      <c r="L3318" s="586"/>
      <c r="M3318" s="587"/>
      <c r="N3318" s="592" t="s">
        <v>16</v>
      </c>
      <c r="O3318" s="603"/>
      <c r="P3318" s="544"/>
      <c r="Q3318" s="581"/>
      <c r="R3318" s="586"/>
      <c r="S3318" s="587"/>
      <c r="T3318" s="592" t="s">
        <v>16</v>
      </c>
      <c r="U3318" s="603"/>
      <c r="V3318" s="311"/>
      <c r="W3318" s="311"/>
      <c r="X3318" s="579"/>
      <c r="Y3318" s="545"/>
      <c r="Z3318" s="544"/>
      <c r="AA3318" s="545"/>
      <c r="AB3318" s="544"/>
      <c r="AC3318" s="545"/>
      <c r="AD3318" s="544"/>
      <c r="AE3318" s="581"/>
      <c r="AF3318" s="586"/>
      <c r="AG3318" s="587"/>
      <c r="AH3318" s="626"/>
      <c r="AI3318" s="627"/>
      <c r="AJ3318" s="544"/>
      <c r="AK3318" s="581"/>
      <c r="AL3318" s="586"/>
      <c r="AM3318" s="587"/>
      <c r="AN3318" s="626"/>
      <c r="AO3318" s="627"/>
      <c r="AP3318" s="544"/>
      <c r="AQ3318" s="581"/>
      <c r="AR3318" s="586"/>
      <c r="AS3318" s="587"/>
      <c r="AT3318" s="626"/>
      <c r="AU3318" s="627"/>
      <c r="AV3318" s="628"/>
      <c r="AW3318" s="629"/>
      <c r="AX3318" s="632"/>
      <c r="AY3318" s="633"/>
      <c r="AZ3318" s="626"/>
      <c r="BA3318" s="627"/>
      <c r="BB3318" s="544"/>
      <c r="BC3318" s="581"/>
      <c r="BD3318" s="586"/>
      <c r="BE3318" s="587"/>
      <c r="BF3318" s="626"/>
      <c r="BG3318" s="627"/>
      <c r="BH3318" s="628"/>
      <c r="BI3318" s="629"/>
      <c r="BJ3318" s="632"/>
      <c r="BK3318" s="633"/>
      <c r="BL3318" s="626"/>
      <c r="BM3318" s="627"/>
      <c r="BN3318" s="678"/>
      <c r="BO3318" s="679"/>
      <c r="BP3318" s="680"/>
      <c r="BQ3318" s="677"/>
      <c r="BR3318" s="663"/>
      <c r="BS3318" s="663"/>
      <c r="BT3318" s="19" t="s">
        <v>78</v>
      </c>
      <c r="BU3318" s="277">
        <f>IF(BQ3310="B",'VALUE POINTS'!L$13,IF('GAME STATS'!BQ3310="C",'VALUE POINTS'!M$13,'VALUE POINTS'!K$13))</f>
        <v>2</v>
      </c>
      <c r="BV3318" s="278"/>
    </row>
    <row r="3319" spans="1:74" ht="21.75" hidden="1" customHeight="1" x14ac:dyDescent="0.35">
      <c r="A3319" s="95"/>
      <c r="B3319" s="570" t="str">
        <f>IF(ROSTER!B$12="","",ROSTER!B$12)</f>
        <v/>
      </c>
      <c r="C3319" s="572" t="str">
        <f>IF(ROSTER!C$12="","",ROSTER!C$12)</f>
        <v/>
      </c>
      <c r="D3319" s="573"/>
      <c r="E3319" s="574"/>
      <c r="F3319" s="576">
        <f>IF(E3319="y",1,IF(E3319="S",1,0))</f>
        <v>0</v>
      </c>
      <c r="G3319" s="582">
        <f>IF(E3319="S",1,0)</f>
        <v>0</v>
      </c>
      <c r="H3319" s="578"/>
      <c r="I3319" s="543"/>
      <c r="J3319" s="542"/>
      <c r="K3319" s="580"/>
      <c r="L3319" s="584"/>
      <c r="M3319" s="585"/>
      <c r="N3319" s="588">
        <f>L3319+J3319</f>
        <v>0</v>
      </c>
      <c r="O3319" s="589"/>
      <c r="P3319" s="542"/>
      <c r="Q3319" s="580"/>
      <c r="R3319" s="584"/>
      <c r="S3319" s="585"/>
      <c r="T3319" s="588">
        <f>R3319-P3319</f>
        <v>0</v>
      </c>
      <c r="U3319" s="589"/>
      <c r="V3319" s="310"/>
      <c r="W3319" s="310"/>
      <c r="X3319" s="578"/>
      <c r="Y3319" s="543"/>
      <c r="Z3319" s="542"/>
      <c r="AA3319" s="543"/>
      <c r="AB3319" s="542"/>
      <c r="AC3319" s="543"/>
      <c r="AD3319" s="542"/>
      <c r="AE3319" s="580"/>
      <c r="AF3319" s="584"/>
      <c r="AG3319" s="585"/>
      <c r="AH3319" s="595">
        <f>IF(AD3319=0,0,(AF3319/AD3319)*100)</f>
        <v>0</v>
      </c>
      <c r="AI3319" s="596"/>
      <c r="AJ3319" s="542"/>
      <c r="AK3319" s="580"/>
      <c r="AL3319" s="584"/>
      <c r="AM3319" s="585"/>
      <c r="AN3319" s="595">
        <f>IF(AJ3319=0,0,(AL3319/AJ3319)*100)</f>
        <v>0</v>
      </c>
      <c r="AO3319" s="596"/>
      <c r="AP3319" s="542"/>
      <c r="AQ3319" s="580"/>
      <c r="AR3319" s="584"/>
      <c r="AS3319" s="585"/>
      <c r="AT3319" s="595">
        <f>IF(AP3319=0,0,(AR3319/AP3319)*100)</f>
        <v>0</v>
      </c>
      <c r="AU3319" s="596"/>
      <c r="AV3319" s="599">
        <f>AD3319+AJ3319+AP3319</f>
        <v>0</v>
      </c>
      <c r="AW3319" s="600"/>
      <c r="AX3319" s="630">
        <f>AF3319+AL3319+AR3319</f>
        <v>0</v>
      </c>
      <c r="AY3319" s="631"/>
      <c r="AZ3319" s="595">
        <f>IF(AV3319=0,0,(AX3319/AV3319)*100)</f>
        <v>0</v>
      </c>
      <c r="BA3319" s="596"/>
      <c r="BB3319" s="542"/>
      <c r="BC3319" s="580"/>
      <c r="BD3319" s="584"/>
      <c r="BE3319" s="585"/>
      <c r="BF3319" s="595">
        <f>IF(BB3319=0,0,(BD3319/BB3319)*100)</f>
        <v>0</v>
      </c>
      <c r="BG3319" s="596"/>
      <c r="BH3319" s="599">
        <f>AV3319+BB3319</f>
        <v>0</v>
      </c>
      <c r="BI3319" s="600"/>
      <c r="BJ3319" s="630">
        <f>AX3319+BD3319</f>
        <v>0</v>
      </c>
      <c r="BK3319" s="631"/>
      <c r="BL3319" s="595">
        <f>IF(BH3319=0,0,(BJ3319/BH3319)*100)</f>
        <v>0</v>
      </c>
      <c r="BM3319" s="596"/>
      <c r="BN3319" s="656">
        <f>(AF3319*2)+(AL3319*2)+(AR3319*3)+BD3319</f>
        <v>0</v>
      </c>
      <c r="BO3319" s="657"/>
      <c r="BP3319" s="658"/>
      <c r="BQ3319" s="676">
        <f t="shared" ref="BQ3319" si="2986">IF(BS3319=0,0,50*BR3319/BS3319)</f>
        <v>0</v>
      </c>
      <c r="BR3319" s="662">
        <f>(BN3319*BU$11)+(N3319*BU$12)+(Z3319*BU$13)+(R3319*BU$14)+(X3319*BU$15)+(AB3319*BU$16)</f>
        <v>0</v>
      </c>
      <c r="BS3319" s="662">
        <f>((BB3319-BD3319)*BU$18)+((AV3319-AX3319)*BU$17)+(H3319*BU$19)+(P3319*BU$20)</f>
        <v>0</v>
      </c>
      <c r="BT3319" s="19" t="s">
        <v>79</v>
      </c>
      <c r="BU3319" s="277">
        <f>IF(BQ3310="B",'VALUE POINTS'!L$14,IF('GAME STATS'!BQ3310="C",'VALUE POINTS'!M$14,'VALUE POINTS'!K$14))</f>
        <v>2</v>
      </c>
      <c r="BV3319" s="278"/>
    </row>
    <row r="3320" spans="1:74" ht="21.75" hidden="1" customHeight="1" x14ac:dyDescent="0.35">
      <c r="A3320" s="95"/>
      <c r="B3320" s="571"/>
      <c r="C3320" s="642" t="str">
        <f>IF(ROSTER!D$12="","",ROSTER!D$12)</f>
        <v/>
      </c>
      <c r="D3320" s="643"/>
      <c r="E3320" s="575"/>
      <c r="F3320" s="577"/>
      <c r="G3320" s="583"/>
      <c r="H3320" s="579"/>
      <c r="I3320" s="545"/>
      <c r="J3320" s="544"/>
      <c r="K3320" s="581"/>
      <c r="L3320" s="586"/>
      <c r="M3320" s="587"/>
      <c r="N3320" s="592" t="s">
        <v>16</v>
      </c>
      <c r="O3320" s="603"/>
      <c r="P3320" s="544"/>
      <c r="Q3320" s="581"/>
      <c r="R3320" s="586"/>
      <c r="S3320" s="587"/>
      <c r="T3320" s="592" t="s">
        <v>16</v>
      </c>
      <c r="U3320" s="603"/>
      <c r="V3320" s="311"/>
      <c r="W3320" s="311"/>
      <c r="X3320" s="579"/>
      <c r="Y3320" s="545"/>
      <c r="Z3320" s="544"/>
      <c r="AA3320" s="545"/>
      <c r="AB3320" s="544"/>
      <c r="AC3320" s="545"/>
      <c r="AD3320" s="544"/>
      <c r="AE3320" s="581"/>
      <c r="AF3320" s="586"/>
      <c r="AG3320" s="587"/>
      <c r="AH3320" s="626"/>
      <c r="AI3320" s="627"/>
      <c r="AJ3320" s="544"/>
      <c r="AK3320" s="581"/>
      <c r="AL3320" s="586"/>
      <c r="AM3320" s="587"/>
      <c r="AN3320" s="626"/>
      <c r="AO3320" s="627"/>
      <c r="AP3320" s="544"/>
      <c r="AQ3320" s="581"/>
      <c r="AR3320" s="586"/>
      <c r="AS3320" s="587"/>
      <c r="AT3320" s="626"/>
      <c r="AU3320" s="627"/>
      <c r="AV3320" s="628"/>
      <c r="AW3320" s="629"/>
      <c r="AX3320" s="632"/>
      <c r="AY3320" s="633"/>
      <c r="AZ3320" s="626"/>
      <c r="BA3320" s="627"/>
      <c r="BB3320" s="544"/>
      <c r="BC3320" s="581"/>
      <c r="BD3320" s="586"/>
      <c r="BE3320" s="587"/>
      <c r="BF3320" s="626"/>
      <c r="BG3320" s="627"/>
      <c r="BH3320" s="628"/>
      <c r="BI3320" s="629"/>
      <c r="BJ3320" s="632"/>
      <c r="BK3320" s="633"/>
      <c r="BL3320" s="626"/>
      <c r="BM3320" s="627"/>
      <c r="BN3320" s="678"/>
      <c r="BO3320" s="679"/>
      <c r="BP3320" s="680"/>
      <c r="BQ3320" s="677"/>
      <c r="BR3320" s="663"/>
      <c r="BS3320" s="663"/>
      <c r="BT3320" s="19" t="s">
        <v>80</v>
      </c>
      <c r="BU3320" s="277">
        <f>IF(BQ3310="B",'VALUE POINTS'!L$15,IF('GAME STATS'!BQ3310="C",'VALUE POINTS'!M$15,'VALUE POINTS'!K$15))</f>
        <v>2</v>
      </c>
      <c r="BV3320" s="278"/>
    </row>
    <row r="3321" spans="1:74" ht="21.75" hidden="1" customHeight="1" x14ac:dyDescent="0.35">
      <c r="A3321" s="95"/>
      <c r="B3321" s="570" t="str">
        <f>IF(ROSTER!B$14="","",ROSTER!B$14)</f>
        <v/>
      </c>
      <c r="C3321" s="572" t="str">
        <f>IF(ROSTER!C$14="","",ROSTER!C$14)</f>
        <v/>
      </c>
      <c r="D3321" s="573"/>
      <c r="E3321" s="574"/>
      <c r="F3321" s="576">
        <f>IF(E3321="y",1,IF(E3321="S",1,0))</f>
        <v>0</v>
      </c>
      <c r="G3321" s="582">
        <f>IF(E3321="S",1,0)</f>
        <v>0</v>
      </c>
      <c r="H3321" s="578"/>
      <c r="I3321" s="543"/>
      <c r="J3321" s="542"/>
      <c r="K3321" s="580"/>
      <c r="L3321" s="584"/>
      <c r="M3321" s="585"/>
      <c r="N3321" s="588">
        <f>L3321+J3321</f>
        <v>0</v>
      </c>
      <c r="O3321" s="589"/>
      <c r="P3321" s="542"/>
      <c r="Q3321" s="580"/>
      <c r="R3321" s="584"/>
      <c r="S3321" s="585"/>
      <c r="T3321" s="588">
        <f>R3321-P3321</f>
        <v>0</v>
      </c>
      <c r="U3321" s="589"/>
      <c r="V3321" s="310"/>
      <c r="W3321" s="310"/>
      <c r="X3321" s="578"/>
      <c r="Y3321" s="543"/>
      <c r="Z3321" s="542"/>
      <c r="AA3321" s="543"/>
      <c r="AB3321" s="542"/>
      <c r="AC3321" s="543"/>
      <c r="AD3321" s="542"/>
      <c r="AE3321" s="580"/>
      <c r="AF3321" s="584"/>
      <c r="AG3321" s="585"/>
      <c r="AH3321" s="595">
        <f>IF(AD3321=0,0,(AF3321/AD3321)*100)</f>
        <v>0</v>
      </c>
      <c r="AI3321" s="596"/>
      <c r="AJ3321" s="542"/>
      <c r="AK3321" s="580"/>
      <c r="AL3321" s="584"/>
      <c r="AM3321" s="585"/>
      <c r="AN3321" s="595">
        <f>IF(AJ3321=0,0,(AL3321/AJ3321)*100)</f>
        <v>0</v>
      </c>
      <c r="AO3321" s="596"/>
      <c r="AP3321" s="542"/>
      <c r="AQ3321" s="580"/>
      <c r="AR3321" s="584"/>
      <c r="AS3321" s="585"/>
      <c r="AT3321" s="595">
        <f>IF(AP3321=0,0,(AR3321/AP3321)*100)</f>
        <v>0</v>
      </c>
      <c r="AU3321" s="596"/>
      <c r="AV3321" s="599">
        <f>AD3321+AJ3321+AP3321</f>
        <v>0</v>
      </c>
      <c r="AW3321" s="600"/>
      <c r="AX3321" s="630">
        <f>AF3321+AL3321+AR3321</f>
        <v>0</v>
      </c>
      <c r="AY3321" s="631"/>
      <c r="AZ3321" s="595">
        <f>IF(AV3321=0,0,(AX3321/AV3321)*100)</f>
        <v>0</v>
      </c>
      <c r="BA3321" s="596"/>
      <c r="BB3321" s="542"/>
      <c r="BC3321" s="580"/>
      <c r="BD3321" s="584"/>
      <c r="BE3321" s="585"/>
      <c r="BF3321" s="595">
        <f>IF(BB3321=0,0,(BD3321/BB3321)*100)</f>
        <v>0</v>
      </c>
      <c r="BG3321" s="596"/>
      <c r="BH3321" s="599">
        <f>AV3321+BB3321</f>
        <v>0</v>
      </c>
      <c r="BI3321" s="600"/>
      <c r="BJ3321" s="630">
        <f>AX3321+BD3321</f>
        <v>0</v>
      </c>
      <c r="BK3321" s="631"/>
      <c r="BL3321" s="595">
        <f>IF(BH3321=0,0,(BJ3321/BH3321)*100)</f>
        <v>0</v>
      </c>
      <c r="BM3321" s="596"/>
      <c r="BN3321" s="656">
        <f>(AF3321*2)+(AL3321*2)+(AR3321*3)+BD3321</f>
        <v>0</v>
      </c>
      <c r="BO3321" s="657"/>
      <c r="BP3321" s="658"/>
      <c r="BQ3321" s="676">
        <f t="shared" ref="BQ3321" si="2987">IF(BS3321=0,0,50*BR3321/BS3321)</f>
        <v>0</v>
      </c>
      <c r="BR3321" s="662">
        <f>(BN3321*BU$11)+(N3321*BU$12)+(Z3321*BU$13)+(R3321*BU$14)+(X3321*BU$15)+(AB3321*BU$16)</f>
        <v>0</v>
      </c>
      <c r="BS3321" s="662">
        <f>((BB3321-BD3321)*BU$18)+((AV3321-AX3321)*BU$17)+(H3321*BU$19)+(P3321*BU$20)</f>
        <v>0</v>
      </c>
      <c r="BT3321" s="19" t="s">
        <v>81</v>
      </c>
      <c r="BU3321" s="277">
        <f>IF(BQ3310="B",'VALUE POINTS'!L$16,IF('GAME STATS'!BQ3310="C",'VALUE POINTS'!M$16,'VALUE POINTS'!K$16))</f>
        <v>2</v>
      </c>
      <c r="BV3321" s="278"/>
    </row>
    <row r="3322" spans="1:74" ht="21.75" hidden="1" customHeight="1" x14ac:dyDescent="0.35">
      <c r="A3322" s="95"/>
      <c r="B3322" s="571"/>
      <c r="C3322" s="642" t="str">
        <f>IF(ROSTER!D$14="","",ROSTER!D$14)</f>
        <v/>
      </c>
      <c r="D3322" s="643"/>
      <c r="E3322" s="575"/>
      <c r="F3322" s="577"/>
      <c r="G3322" s="583"/>
      <c r="H3322" s="579"/>
      <c r="I3322" s="545"/>
      <c r="J3322" s="544"/>
      <c r="K3322" s="581"/>
      <c r="L3322" s="586"/>
      <c r="M3322" s="587"/>
      <c r="N3322" s="592" t="s">
        <v>16</v>
      </c>
      <c r="O3322" s="603"/>
      <c r="P3322" s="544"/>
      <c r="Q3322" s="581"/>
      <c r="R3322" s="586"/>
      <c r="S3322" s="587"/>
      <c r="T3322" s="592" t="s">
        <v>16</v>
      </c>
      <c r="U3322" s="603"/>
      <c r="V3322" s="311"/>
      <c r="W3322" s="311"/>
      <c r="X3322" s="579"/>
      <c r="Y3322" s="545"/>
      <c r="Z3322" s="544"/>
      <c r="AA3322" s="545"/>
      <c r="AB3322" s="544"/>
      <c r="AC3322" s="545"/>
      <c r="AD3322" s="544"/>
      <c r="AE3322" s="581"/>
      <c r="AF3322" s="586"/>
      <c r="AG3322" s="587"/>
      <c r="AH3322" s="626"/>
      <c r="AI3322" s="627"/>
      <c r="AJ3322" s="544"/>
      <c r="AK3322" s="581"/>
      <c r="AL3322" s="586"/>
      <c r="AM3322" s="587"/>
      <c r="AN3322" s="626"/>
      <c r="AO3322" s="627"/>
      <c r="AP3322" s="544"/>
      <c r="AQ3322" s="581"/>
      <c r="AR3322" s="586"/>
      <c r="AS3322" s="587"/>
      <c r="AT3322" s="626"/>
      <c r="AU3322" s="627"/>
      <c r="AV3322" s="628"/>
      <c r="AW3322" s="629"/>
      <c r="AX3322" s="632"/>
      <c r="AY3322" s="633"/>
      <c r="AZ3322" s="626"/>
      <c r="BA3322" s="627"/>
      <c r="BB3322" s="544"/>
      <c r="BC3322" s="581"/>
      <c r="BD3322" s="586"/>
      <c r="BE3322" s="587"/>
      <c r="BF3322" s="626"/>
      <c r="BG3322" s="627"/>
      <c r="BH3322" s="628"/>
      <c r="BI3322" s="629"/>
      <c r="BJ3322" s="632"/>
      <c r="BK3322" s="633"/>
      <c r="BL3322" s="626"/>
      <c r="BM3322" s="627"/>
      <c r="BN3322" s="678"/>
      <c r="BO3322" s="679"/>
      <c r="BP3322" s="680"/>
      <c r="BQ3322" s="677"/>
      <c r="BR3322" s="663"/>
      <c r="BS3322" s="663"/>
      <c r="BT3322" s="19" t="s">
        <v>82</v>
      </c>
      <c r="BU3322" s="277">
        <f>IF(BQ3310="B",'VALUE POINTS'!L$17,IF('GAME STATS'!BQ3310="C",'VALUE POINTS'!M$17,'VALUE POINTS'!K$17))</f>
        <v>1</v>
      </c>
      <c r="BV3322" s="278"/>
    </row>
    <row r="3323" spans="1:74" ht="21.75" hidden="1" customHeight="1" x14ac:dyDescent="0.35">
      <c r="A3323" s="95"/>
      <c r="B3323" s="570" t="str">
        <f>IF(ROSTER!B$16="","",ROSTER!B$16)</f>
        <v/>
      </c>
      <c r="C3323" s="572" t="str">
        <f>IF(ROSTER!C$16="","",ROSTER!C$16)</f>
        <v/>
      </c>
      <c r="D3323" s="573"/>
      <c r="E3323" s="574"/>
      <c r="F3323" s="576">
        <f>IF(E3323="y",1,IF(E3323="S",1,0))</f>
        <v>0</v>
      </c>
      <c r="G3323" s="582">
        <f>IF(E3323="S",1,0)</f>
        <v>0</v>
      </c>
      <c r="H3323" s="578"/>
      <c r="I3323" s="543"/>
      <c r="J3323" s="542"/>
      <c r="K3323" s="580"/>
      <c r="L3323" s="584"/>
      <c r="M3323" s="585"/>
      <c r="N3323" s="588">
        <f>L3323+J3323</f>
        <v>0</v>
      </c>
      <c r="O3323" s="589"/>
      <c r="P3323" s="542"/>
      <c r="Q3323" s="580"/>
      <c r="R3323" s="584"/>
      <c r="S3323" s="585"/>
      <c r="T3323" s="588">
        <f>R3323-P3323</f>
        <v>0</v>
      </c>
      <c r="U3323" s="589"/>
      <c r="V3323" s="310"/>
      <c r="W3323" s="310"/>
      <c r="X3323" s="578"/>
      <c r="Y3323" s="543"/>
      <c r="Z3323" s="542"/>
      <c r="AA3323" s="543"/>
      <c r="AB3323" s="542"/>
      <c r="AC3323" s="543"/>
      <c r="AD3323" s="542"/>
      <c r="AE3323" s="580"/>
      <c r="AF3323" s="584"/>
      <c r="AG3323" s="585"/>
      <c r="AH3323" s="595">
        <f>IF(AD3323=0,0,(AF3323/AD3323)*100)</f>
        <v>0</v>
      </c>
      <c r="AI3323" s="596"/>
      <c r="AJ3323" s="542"/>
      <c r="AK3323" s="580"/>
      <c r="AL3323" s="584"/>
      <c r="AM3323" s="585"/>
      <c r="AN3323" s="595">
        <f>IF(AJ3323=0,0,(AL3323/AJ3323)*100)</f>
        <v>0</v>
      </c>
      <c r="AO3323" s="596"/>
      <c r="AP3323" s="542"/>
      <c r="AQ3323" s="580"/>
      <c r="AR3323" s="584"/>
      <c r="AS3323" s="585"/>
      <c r="AT3323" s="595">
        <f>IF(AP3323=0,0,(AR3323/AP3323)*100)</f>
        <v>0</v>
      </c>
      <c r="AU3323" s="596"/>
      <c r="AV3323" s="599">
        <f>AD3323+AJ3323+AP3323</f>
        <v>0</v>
      </c>
      <c r="AW3323" s="600"/>
      <c r="AX3323" s="630">
        <f>AF3323+AL3323+AR3323</f>
        <v>0</v>
      </c>
      <c r="AY3323" s="631"/>
      <c r="AZ3323" s="595">
        <f>IF(AV3323=0,0,(AX3323/AV3323)*100)</f>
        <v>0</v>
      </c>
      <c r="BA3323" s="596"/>
      <c r="BB3323" s="542"/>
      <c r="BC3323" s="580"/>
      <c r="BD3323" s="584"/>
      <c r="BE3323" s="585"/>
      <c r="BF3323" s="595">
        <f>IF(BB3323=0,0,(BD3323/BB3323)*100)</f>
        <v>0</v>
      </c>
      <c r="BG3323" s="596"/>
      <c r="BH3323" s="599">
        <f>AV3323+BB3323</f>
        <v>0</v>
      </c>
      <c r="BI3323" s="600"/>
      <c r="BJ3323" s="630">
        <f>AX3323+BD3323</f>
        <v>0</v>
      </c>
      <c r="BK3323" s="631"/>
      <c r="BL3323" s="595">
        <f>IF(BH3323=0,0,(BJ3323/BH3323)*100)</f>
        <v>0</v>
      </c>
      <c r="BM3323" s="596"/>
      <c r="BN3323" s="656">
        <f>(AF3323*2)+(AL3323*2)+(AR3323*3)+BD3323</f>
        <v>0</v>
      </c>
      <c r="BO3323" s="657"/>
      <c r="BP3323" s="658"/>
      <c r="BQ3323" s="676">
        <f t="shared" ref="BQ3323" si="2988">IF(BS3323=0,0,50*BR3323/BS3323)</f>
        <v>0</v>
      </c>
      <c r="BR3323" s="662">
        <f>(BN3323*BU$11)+(N3323*BU$12)+(Z3323*BU$13)+(R3323*BU$14)+(X3323*BU$15)+(AB3323*BU$16)</f>
        <v>0</v>
      </c>
      <c r="BS3323" s="662">
        <f>((BB3323-BD3323)*BU$18)+((AV3323-AX3323)*BU$17)+(H3323*BU$19)+(P3323*BU$20)</f>
        <v>0</v>
      </c>
      <c r="BT3323" s="19" t="s">
        <v>83</v>
      </c>
      <c r="BU3323" s="277">
        <f>IF(BQ3310="B",'VALUE POINTS'!L$18,IF('GAME STATS'!BQ3310="C",'VALUE POINTS'!M$18,'VALUE POINTS'!K$18))</f>
        <v>2</v>
      </c>
      <c r="BV3323" s="278"/>
    </row>
    <row r="3324" spans="1:74" ht="21.75" hidden="1" customHeight="1" x14ac:dyDescent="0.35">
      <c r="A3324" s="95"/>
      <c r="B3324" s="571"/>
      <c r="C3324" s="642" t="str">
        <f>IF(ROSTER!D$16="","",ROSTER!D$16)</f>
        <v/>
      </c>
      <c r="D3324" s="643"/>
      <c r="E3324" s="575"/>
      <c r="F3324" s="577"/>
      <c r="G3324" s="583"/>
      <c r="H3324" s="579"/>
      <c r="I3324" s="545"/>
      <c r="J3324" s="544"/>
      <c r="K3324" s="581"/>
      <c r="L3324" s="586"/>
      <c r="M3324" s="587"/>
      <c r="N3324" s="592" t="s">
        <v>16</v>
      </c>
      <c r="O3324" s="603"/>
      <c r="P3324" s="544"/>
      <c r="Q3324" s="581"/>
      <c r="R3324" s="586"/>
      <c r="S3324" s="587"/>
      <c r="T3324" s="592" t="s">
        <v>16</v>
      </c>
      <c r="U3324" s="603"/>
      <c r="V3324" s="311"/>
      <c r="W3324" s="311"/>
      <c r="X3324" s="579"/>
      <c r="Y3324" s="545"/>
      <c r="Z3324" s="544"/>
      <c r="AA3324" s="545"/>
      <c r="AB3324" s="544"/>
      <c r="AC3324" s="545"/>
      <c r="AD3324" s="544"/>
      <c r="AE3324" s="581"/>
      <c r="AF3324" s="586"/>
      <c r="AG3324" s="587"/>
      <c r="AH3324" s="626"/>
      <c r="AI3324" s="627"/>
      <c r="AJ3324" s="544"/>
      <c r="AK3324" s="581"/>
      <c r="AL3324" s="586"/>
      <c r="AM3324" s="587"/>
      <c r="AN3324" s="626"/>
      <c r="AO3324" s="627"/>
      <c r="AP3324" s="544"/>
      <c r="AQ3324" s="581"/>
      <c r="AR3324" s="586"/>
      <c r="AS3324" s="587"/>
      <c r="AT3324" s="626"/>
      <c r="AU3324" s="627"/>
      <c r="AV3324" s="628"/>
      <c r="AW3324" s="629"/>
      <c r="AX3324" s="632"/>
      <c r="AY3324" s="633"/>
      <c r="AZ3324" s="626"/>
      <c r="BA3324" s="627"/>
      <c r="BB3324" s="544"/>
      <c r="BC3324" s="581"/>
      <c r="BD3324" s="586"/>
      <c r="BE3324" s="587"/>
      <c r="BF3324" s="626"/>
      <c r="BG3324" s="627"/>
      <c r="BH3324" s="628"/>
      <c r="BI3324" s="629"/>
      <c r="BJ3324" s="632"/>
      <c r="BK3324" s="633"/>
      <c r="BL3324" s="626"/>
      <c r="BM3324" s="627"/>
      <c r="BN3324" s="678"/>
      <c r="BO3324" s="679"/>
      <c r="BP3324" s="680"/>
      <c r="BQ3324" s="677"/>
      <c r="BR3324" s="663"/>
      <c r="BS3324" s="663"/>
      <c r="BT3324" s="19" t="s">
        <v>84</v>
      </c>
      <c r="BU3324" s="277">
        <f>IF(BQ3310="B",'VALUE POINTS'!L$19,IF('GAME STATS'!BQ3310="C",'VALUE POINTS'!M$19,'VALUE POINTS'!K$19))</f>
        <v>2</v>
      </c>
      <c r="BV3324" s="278"/>
    </row>
    <row r="3325" spans="1:74" ht="21.75" hidden="1" customHeight="1" x14ac:dyDescent="0.25">
      <c r="A3325" s="95"/>
      <c r="B3325" s="570" t="str">
        <f>IF(ROSTER!B$18="","",ROSTER!B$18)</f>
        <v/>
      </c>
      <c r="C3325" s="572" t="str">
        <f>IF(ROSTER!C$18="","",ROSTER!C$18)</f>
        <v/>
      </c>
      <c r="D3325" s="573"/>
      <c r="E3325" s="574"/>
      <c r="F3325" s="576">
        <f>IF(E3325="y",1,IF(E3325="S",1,0))</f>
        <v>0</v>
      </c>
      <c r="G3325" s="582">
        <f>IF(E3325="S",1,0)</f>
        <v>0</v>
      </c>
      <c r="H3325" s="578"/>
      <c r="I3325" s="543"/>
      <c r="J3325" s="542"/>
      <c r="K3325" s="580"/>
      <c r="L3325" s="584"/>
      <c r="M3325" s="585"/>
      <c r="N3325" s="588">
        <f>L3325+J3325</f>
        <v>0</v>
      </c>
      <c r="O3325" s="589"/>
      <c r="P3325" s="542"/>
      <c r="Q3325" s="580"/>
      <c r="R3325" s="584"/>
      <c r="S3325" s="585"/>
      <c r="T3325" s="588">
        <f>R3325-P3325</f>
        <v>0</v>
      </c>
      <c r="U3325" s="589"/>
      <c r="V3325" s="310"/>
      <c r="W3325" s="310"/>
      <c r="X3325" s="578"/>
      <c r="Y3325" s="543"/>
      <c r="Z3325" s="542"/>
      <c r="AA3325" s="543"/>
      <c r="AB3325" s="542"/>
      <c r="AC3325" s="543"/>
      <c r="AD3325" s="542"/>
      <c r="AE3325" s="580"/>
      <c r="AF3325" s="584"/>
      <c r="AG3325" s="585"/>
      <c r="AH3325" s="595">
        <f>IF(AD3325=0,0,(AF3325/AD3325)*100)</f>
        <v>0</v>
      </c>
      <c r="AI3325" s="596"/>
      <c r="AJ3325" s="542"/>
      <c r="AK3325" s="580"/>
      <c r="AL3325" s="584"/>
      <c r="AM3325" s="585"/>
      <c r="AN3325" s="595">
        <f>IF(AJ3325=0,0,(AL3325/AJ3325)*100)</f>
        <v>0</v>
      </c>
      <c r="AO3325" s="596"/>
      <c r="AP3325" s="542"/>
      <c r="AQ3325" s="580"/>
      <c r="AR3325" s="584"/>
      <c r="AS3325" s="585"/>
      <c r="AT3325" s="595">
        <f>IF(AP3325=0,0,(AR3325/AP3325)*100)</f>
        <v>0</v>
      </c>
      <c r="AU3325" s="596"/>
      <c r="AV3325" s="599">
        <f>AD3325+AJ3325+AP3325</f>
        <v>0</v>
      </c>
      <c r="AW3325" s="600"/>
      <c r="AX3325" s="630">
        <f>AF3325+AL3325+AR3325</f>
        <v>0</v>
      </c>
      <c r="AY3325" s="631"/>
      <c r="AZ3325" s="595">
        <f>IF(AV3325=0,0,(AX3325/AV3325)*100)</f>
        <v>0</v>
      </c>
      <c r="BA3325" s="596"/>
      <c r="BB3325" s="542"/>
      <c r="BC3325" s="580"/>
      <c r="BD3325" s="584"/>
      <c r="BE3325" s="585"/>
      <c r="BF3325" s="595">
        <f>IF(BB3325=0,0,(BD3325/BB3325)*100)</f>
        <v>0</v>
      </c>
      <c r="BG3325" s="596"/>
      <c r="BH3325" s="599">
        <f>AV3325+BB3325</f>
        <v>0</v>
      </c>
      <c r="BI3325" s="600"/>
      <c r="BJ3325" s="630">
        <f>AX3325+BD3325</f>
        <v>0</v>
      </c>
      <c r="BK3325" s="631"/>
      <c r="BL3325" s="595">
        <f>IF(BH3325=0,0,(BJ3325/BH3325)*100)</f>
        <v>0</v>
      </c>
      <c r="BM3325" s="596"/>
      <c r="BN3325" s="656">
        <f>(AF3325*2)+(AL3325*2)+(AR3325*3)+BD3325</f>
        <v>0</v>
      </c>
      <c r="BO3325" s="657"/>
      <c r="BP3325" s="658"/>
      <c r="BQ3325" s="676">
        <f t="shared" ref="BQ3325" si="2989">IF(BS3325=0,0,50*BR3325/BS3325)</f>
        <v>0</v>
      </c>
      <c r="BR3325" s="662">
        <f>(BN3325*BU$11)+(N3325*BU$12)+(Z3325*BU$13)+(R3325*BU$14)+(X3325*BU$15)+(AB3325*BU$16)</f>
        <v>0</v>
      </c>
      <c r="BS3325" s="662">
        <f>((BB3325-BD3325)*BU$18)+((AV3325-AX3325)*BU$17)+(H3325*BU$19)+(P3325*BU$20)</f>
        <v>0</v>
      </c>
      <c r="BT3325" s="15"/>
      <c r="BU3325" s="15"/>
      <c r="BV3325" s="278"/>
    </row>
    <row r="3326" spans="1:74" ht="21.75" hidden="1" customHeight="1" x14ac:dyDescent="0.25">
      <c r="A3326" s="95"/>
      <c r="B3326" s="571"/>
      <c r="C3326" s="642" t="str">
        <f>IF(ROSTER!D$18="","",ROSTER!D$18)</f>
        <v/>
      </c>
      <c r="D3326" s="643"/>
      <c r="E3326" s="575"/>
      <c r="F3326" s="577"/>
      <c r="G3326" s="583"/>
      <c r="H3326" s="579"/>
      <c r="I3326" s="545"/>
      <c r="J3326" s="544"/>
      <c r="K3326" s="581"/>
      <c r="L3326" s="586"/>
      <c r="M3326" s="587"/>
      <c r="N3326" s="592" t="s">
        <v>16</v>
      </c>
      <c r="O3326" s="603"/>
      <c r="P3326" s="544"/>
      <c r="Q3326" s="581"/>
      <c r="R3326" s="586"/>
      <c r="S3326" s="587"/>
      <c r="T3326" s="592" t="s">
        <v>16</v>
      </c>
      <c r="U3326" s="603"/>
      <c r="V3326" s="311"/>
      <c r="W3326" s="311"/>
      <c r="X3326" s="579"/>
      <c r="Y3326" s="545"/>
      <c r="Z3326" s="544"/>
      <c r="AA3326" s="545"/>
      <c r="AB3326" s="544"/>
      <c r="AC3326" s="545"/>
      <c r="AD3326" s="544"/>
      <c r="AE3326" s="581"/>
      <c r="AF3326" s="586"/>
      <c r="AG3326" s="587"/>
      <c r="AH3326" s="626"/>
      <c r="AI3326" s="627"/>
      <c r="AJ3326" s="544"/>
      <c r="AK3326" s="581"/>
      <c r="AL3326" s="586"/>
      <c r="AM3326" s="587"/>
      <c r="AN3326" s="626"/>
      <c r="AO3326" s="627"/>
      <c r="AP3326" s="544"/>
      <c r="AQ3326" s="581"/>
      <c r="AR3326" s="586"/>
      <c r="AS3326" s="587"/>
      <c r="AT3326" s="626"/>
      <c r="AU3326" s="627"/>
      <c r="AV3326" s="628"/>
      <c r="AW3326" s="629"/>
      <c r="AX3326" s="632"/>
      <c r="AY3326" s="633"/>
      <c r="AZ3326" s="626"/>
      <c r="BA3326" s="627"/>
      <c r="BB3326" s="544"/>
      <c r="BC3326" s="581"/>
      <c r="BD3326" s="586"/>
      <c r="BE3326" s="587"/>
      <c r="BF3326" s="626"/>
      <c r="BG3326" s="627"/>
      <c r="BH3326" s="628"/>
      <c r="BI3326" s="629"/>
      <c r="BJ3326" s="632"/>
      <c r="BK3326" s="633"/>
      <c r="BL3326" s="626"/>
      <c r="BM3326" s="627"/>
      <c r="BN3326" s="678"/>
      <c r="BO3326" s="679"/>
      <c r="BP3326" s="680"/>
      <c r="BQ3326" s="677"/>
      <c r="BR3326" s="663"/>
      <c r="BS3326" s="663"/>
      <c r="BT3326" s="15"/>
      <c r="BU3326" s="15"/>
      <c r="BV3326" s="95"/>
    </row>
    <row r="3327" spans="1:74" ht="21.75" hidden="1" customHeight="1" x14ac:dyDescent="0.25">
      <c r="A3327" s="95"/>
      <c r="B3327" s="570" t="str">
        <f>IF(ROSTER!B$20="","",ROSTER!B$20)</f>
        <v/>
      </c>
      <c r="C3327" s="572" t="str">
        <f>IF(ROSTER!C$20="","",ROSTER!C$20)</f>
        <v/>
      </c>
      <c r="D3327" s="573"/>
      <c r="E3327" s="574"/>
      <c r="F3327" s="576">
        <f>IF(E3327="y",1,IF(E3327="S",1,0))</f>
        <v>0</v>
      </c>
      <c r="G3327" s="582">
        <f>IF(E3327="S",1,0)</f>
        <v>0</v>
      </c>
      <c r="H3327" s="578"/>
      <c r="I3327" s="543"/>
      <c r="J3327" s="542"/>
      <c r="K3327" s="580"/>
      <c r="L3327" s="584"/>
      <c r="M3327" s="585"/>
      <c r="N3327" s="588">
        <f>L3327+J3327</f>
        <v>0</v>
      </c>
      <c r="O3327" s="589"/>
      <c r="P3327" s="542"/>
      <c r="Q3327" s="580"/>
      <c r="R3327" s="584"/>
      <c r="S3327" s="585"/>
      <c r="T3327" s="588">
        <f>R3327-P3327</f>
        <v>0</v>
      </c>
      <c r="U3327" s="589"/>
      <c r="V3327" s="310"/>
      <c r="W3327" s="310"/>
      <c r="X3327" s="578"/>
      <c r="Y3327" s="543"/>
      <c r="Z3327" s="542"/>
      <c r="AA3327" s="543"/>
      <c r="AB3327" s="542"/>
      <c r="AC3327" s="543"/>
      <c r="AD3327" s="542"/>
      <c r="AE3327" s="580"/>
      <c r="AF3327" s="584"/>
      <c r="AG3327" s="585"/>
      <c r="AH3327" s="595">
        <f>IF(AD3327=0,0,(AF3327/AD3327)*100)</f>
        <v>0</v>
      </c>
      <c r="AI3327" s="596"/>
      <c r="AJ3327" s="542"/>
      <c r="AK3327" s="580"/>
      <c r="AL3327" s="584"/>
      <c r="AM3327" s="585"/>
      <c r="AN3327" s="595">
        <f>IF(AJ3327=0,0,(AL3327/AJ3327)*100)</f>
        <v>0</v>
      </c>
      <c r="AO3327" s="596"/>
      <c r="AP3327" s="542"/>
      <c r="AQ3327" s="580"/>
      <c r="AR3327" s="584"/>
      <c r="AS3327" s="585"/>
      <c r="AT3327" s="595">
        <f>IF(AP3327=0,0,(AR3327/AP3327)*100)</f>
        <v>0</v>
      </c>
      <c r="AU3327" s="596"/>
      <c r="AV3327" s="599">
        <f>AD3327+AJ3327+AP3327</f>
        <v>0</v>
      </c>
      <c r="AW3327" s="600"/>
      <c r="AX3327" s="630">
        <f>AF3327+AL3327+AR3327</f>
        <v>0</v>
      </c>
      <c r="AY3327" s="631"/>
      <c r="AZ3327" s="595">
        <f>IF(AV3327=0,0,(AX3327/AV3327)*100)</f>
        <v>0</v>
      </c>
      <c r="BA3327" s="596"/>
      <c r="BB3327" s="542"/>
      <c r="BC3327" s="580"/>
      <c r="BD3327" s="584"/>
      <c r="BE3327" s="585"/>
      <c r="BF3327" s="595">
        <f>IF(BB3327=0,0,(BD3327/BB3327)*100)</f>
        <v>0</v>
      </c>
      <c r="BG3327" s="596"/>
      <c r="BH3327" s="599">
        <f>AV3327+BB3327</f>
        <v>0</v>
      </c>
      <c r="BI3327" s="600"/>
      <c r="BJ3327" s="630">
        <f>AX3327+BD3327</f>
        <v>0</v>
      </c>
      <c r="BK3327" s="631"/>
      <c r="BL3327" s="595">
        <f>IF(BH3327=0,0,(BJ3327/BH3327)*100)</f>
        <v>0</v>
      </c>
      <c r="BM3327" s="596"/>
      <c r="BN3327" s="656">
        <f>(AF3327*2)+(AL3327*2)+(AR3327*3)+BD3327</f>
        <v>0</v>
      </c>
      <c r="BO3327" s="657"/>
      <c r="BP3327" s="658"/>
      <c r="BQ3327" s="676">
        <f t="shared" ref="BQ3327" si="2990">IF(BS3327=0,0,50*BR3327/BS3327)</f>
        <v>0</v>
      </c>
      <c r="BR3327" s="662">
        <f>(BN3327*BU$11)+(N3327*BU$12)+(Z3327*BU$13)+(R3327*BU$14)+(X3327*BU$15)+(AB3327*BU$16)</f>
        <v>0</v>
      </c>
      <c r="BS3327" s="662">
        <f>((BB3327-BD3327)*BU$18)+((AV3327-AX3327)*BU$17)+(H3327*BU$19)+(P3327*BU$20)</f>
        <v>0</v>
      </c>
      <c r="BT3327" s="15"/>
      <c r="BU3327" s="15"/>
      <c r="BV3327" s="95"/>
    </row>
    <row r="3328" spans="1:74" ht="21.75" hidden="1" customHeight="1" x14ac:dyDescent="0.25">
      <c r="A3328" s="95"/>
      <c r="B3328" s="571"/>
      <c r="C3328" s="642" t="str">
        <f>IF(ROSTER!D$20="","",ROSTER!D$20)</f>
        <v/>
      </c>
      <c r="D3328" s="643"/>
      <c r="E3328" s="575"/>
      <c r="F3328" s="577"/>
      <c r="G3328" s="583"/>
      <c r="H3328" s="579"/>
      <c r="I3328" s="545"/>
      <c r="J3328" s="544"/>
      <c r="K3328" s="581"/>
      <c r="L3328" s="586"/>
      <c r="M3328" s="587"/>
      <c r="N3328" s="592" t="s">
        <v>16</v>
      </c>
      <c r="O3328" s="603"/>
      <c r="P3328" s="544"/>
      <c r="Q3328" s="581"/>
      <c r="R3328" s="586"/>
      <c r="S3328" s="587"/>
      <c r="T3328" s="592" t="s">
        <v>16</v>
      </c>
      <c r="U3328" s="603"/>
      <c r="V3328" s="311"/>
      <c r="W3328" s="311"/>
      <c r="X3328" s="579"/>
      <c r="Y3328" s="545"/>
      <c r="Z3328" s="544"/>
      <c r="AA3328" s="545"/>
      <c r="AB3328" s="544"/>
      <c r="AC3328" s="545"/>
      <c r="AD3328" s="544"/>
      <c r="AE3328" s="581"/>
      <c r="AF3328" s="586"/>
      <c r="AG3328" s="587"/>
      <c r="AH3328" s="626"/>
      <c r="AI3328" s="627"/>
      <c r="AJ3328" s="544"/>
      <c r="AK3328" s="581"/>
      <c r="AL3328" s="586"/>
      <c r="AM3328" s="587"/>
      <c r="AN3328" s="626"/>
      <c r="AO3328" s="627"/>
      <c r="AP3328" s="544"/>
      <c r="AQ3328" s="581"/>
      <c r="AR3328" s="586"/>
      <c r="AS3328" s="587"/>
      <c r="AT3328" s="626"/>
      <c r="AU3328" s="627"/>
      <c r="AV3328" s="628"/>
      <c r="AW3328" s="629"/>
      <c r="AX3328" s="632"/>
      <c r="AY3328" s="633"/>
      <c r="AZ3328" s="626"/>
      <c r="BA3328" s="627"/>
      <c r="BB3328" s="544"/>
      <c r="BC3328" s="581"/>
      <c r="BD3328" s="586"/>
      <c r="BE3328" s="587"/>
      <c r="BF3328" s="626"/>
      <c r="BG3328" s="627"/>
      <c r="BH3328" s="628"/>
      <c r="BI3328" s="629"/>
      <c r="BJ3328" s="632"/>
      <c r="BK3328" s="633"/>
      <c r="BL3328" s="626"/>
      <c r="BM3328" s="627"/>
      <c r="BN3328" s="678"/>
      <c r="BO3328" s="679"/>
      <c r="BP3328" s="680"/>
      <c r="BQ3328" s="677"/>
      <c r="BR3328" s="663"/>
      <c r="BS3328" s="663"/>
      <c r="BT3328" s="15"/>
      <c r="BU3328" s="15"/>
      <c r="BV3328" s="95"/>
    </row>
    <row r="3329" spans="1:74" ht="21.75" hidden="1" customHeight="1" x14ac:dyDescent="0.25">
      <c r="A3329" s="95"/>
      <c r="B3329" s="570" t="str">
        <f>IF(ROSTER!B$22="","",ROSTER!B$22)</f>
        <v/>
      </c>
      <c r="C3329" s="572" t="str">
        <f>IF(ROSTER!C$22="","",ROSTER!C$22)</f>
        <v/>
      </c>
      <c r="D3329" s="573"/>
      <c r="E3329" s="574"/>
      <c r="F3329" s="576">
        <f>IF(E3329="y",1,IF(E3329="S",1,0))</f>
        <v>0</v>
      </c>
      <c r="G3329" s="582">
        <f>IF(E3329="S",1,0)</f>
        <v>0</v>
      </c>
      <c r="H3329" s="578"/>
      <c r="I3329" s="543"/>
      <c r="J3329" s="542"/>
      <c r="K3329" s="580"/>
      <c r="L3329" s="584"/>
      <c r="M3329" s="585"/>
      <c r="N3329" s="588">
        <f>L3329+J3329</f>
        <v>0</v>
      </c>
      <c r="O3329" s="589"/>
      <c r="P3329" s="542"/>
      <c r="Q3329" s="580"/>
      <c r="R3329" s="584"/>
      <c r="S3329" s="585"/>
      <c r="T3329" s="588">
        <f>R3329-P3329</f>
        <v>0</v>
      </c>
      <c r="U3329" s="589"/>
      <c r="V3329" s="310"/>
      <c r="W3329" s="310"/>
      <c r="X3329" s="578"/>
      <c r="Y3329" s="543"/>
      <c r="Z3329" s="542"/>
      <c r="AA3329" s="543"/>
      <c r="AB3329" s="542"/>
      <c r="AC3329" s="543"/>
      <c r="AD3329" s="542"/>
      <c r="AE3329" s="580"/>
      <c r="AF3329" s="584"/>
      <c r="AG3329" s="585"/>
      <c r="AH3329" s="595">
        <f>IF(AD3329=0,0,(AF3329/AD3329)*100)</f>
        <v>0</v>
      </c>
      <c r="AI3329" s="596"/>
      <c r="AJ3329" s="542"/>
      <c r="AK3329" s="580"/>
      <c r="AL3329" s="584"/>
      <c r="AM3329" s="585"/>
      <c r="AN3329" s="595">
        <f>IF(AJ3329=0,0,(AL3329/AJ3329)*100)</f>
        <v>0</v>
      </c>
      <c r="AO3329" s="596"/>
      <c r="AP3329" s="542"/>
      <c r="AQ3329" s="580"/>
      <c r="AR3329" s="584"/>
      <c r="AS3329" s="585"/>
      <c r="AT3329" s="595">
        <f>IF(AP3329=0,0,(AR3329/AP3329)*100)</f>
        <v>0</v>
      </c>
      <c r="AU3329" s="596"/>
      <c r="AV3329" s="599">
        <f>AD3329+AJ3329+AP3329</f>
        <v>0</v>
      </c>
      <c r="AW3329" s="600"/>
      <c r="AX3329" s="630">
        <f>AF3329+AL3329+AR3329</f>
        <v>0</v>
      </c>
      <c r="AY3329" s="631"/>
      <c r="AZ3329" s="595">
        <f>IF(AV3329=0,0,(AX3329/AV3329)*100)</f>
        <v>0</v>
      </c>
      <c r="BA3329" s="596"/>
      <c r="BB3329" s="542"/>
      <c r="BC3329" s="580"/>
      <c r="BD3329" s="584"/>
      <c r="BE3329" s="585"/>
      <c r="BF3329" s="595">
        <f>IF(BB3329=0,0,(BD3329/BB3329)*100)</f>
        <v>0</v>
      </c>
      <c r="BG3329" s="596"/>
      <c r="BH3329" s="599">
        <f>AV3329+BB3329</f>
        <v>0</v>
      </c>
      <c r="BI3329" s="600"/>
      <c r="BJ3329" s="630">
        <f>AX3329+BD3329</f>
        <v>0</v>
      </c>
      <c r="BK3329" s="631"/>
      <c r="BL3329" s="595">
        <f>IF(BH3329=0,0,(BJ3329/BH3329)*100)</f>
        <v>0</v>
      </c>
      <c r="BM3329" s="596"/>
      <c r="BN3329" s="656">
        <f>(AF3329*2)+(AL3329*2)+(AR3329*3)+BD3329</f>
        <v>0</v>
      </c>
      <c r="BO3329" s="657"/>
      <c r="BP3329" s="658"/>
      <c r="BQ3329" s="676">
        <f t="shared" ref="BQ3329" si="2991">IF(BS3329=0,0,50*BR3329/BS3329)</f>
        <v>0</v>
      </c>
      <c r="BR3329" s="662">
        <f>(BN3329*BU$11)+(N3329*BU$12)+(Z3329*BU$13)+(R3329*BU$14)+(X3329*BU$15)+(AB3329*BU$16)</f>
        <v>0</v>
      </c>
      <c r="BS3329" s="662">
        <f>((BB3329-BD3329)*BU$18)+((AV3329-AX3329)*BU$17)+(H3329*BU$19)+(P3329*BU$20)</f>
        <v>0</v>
      </c>
      <c r="BT3329" s="15"/>
      <c r="BU3329" s="15"/>
      <c r="BV3329" s="95"/>
    </row>
    <row r="3330" spans="1:74" ht="21.75" hidden="1" customHeight="1" x14ac:dyDescent="0.25">
      <c r="A3330" s="95"/>
      <c r="B3330" s="571"/>
      <c r="C3330" s="642" t="str">
        <f>IF(ROSTER!D$22="","",ROSTER!D$22)</f>
        <v/>
      </c>
      <c r="D3330" s="643"/>
      <c r="E3330" s="575"/>
      <c r="F3330" s="577"/>
      <c r="G3330" s="583"/>
      <c r="H3330" s="579"/>
      <c r="I3330" s="545"/>
      <c r="J3330" s="544"/>
      <c r="K3330" s="581"/>
      <c r="L3330" s="586"/>
      <c r="M3330" s="587"/>
      <c r="N3330" s="592" t="s">
        <v>16</v>
      </c>
      <c r="O3330" s="603"/>
      <c r="P3330" s="544"/>
      <c r="Q3330" s="581"/>
      <c r="R3330" s="586"/>
      <c r="S3330" s="587"/>
      <c r="T3330" s="592" t="s">
        <v>16</v>
      </c>
      <c r="U3330" s="603"/>
      <c r="V3330" s="311"/>
      <c r="W3330" s="311"/>
      <c r="X3330" s="579"/>
      <c r="Y3330" s="545"/>
      <c r="Z3330" s="544"/>
      <c r="AA3330" s="545"/>
      <c r="AB3330" s="544"/>
      <c r="AC3330" s="545"/>
      <c r="AD3330" s="544"/>
      <c r="AE3330" s="581"/>
      <c r="AF3330" s="586"/>
      <c r="AG3330" s="587"/>
      <c r="AH3330" s="626"/>
      <c r="AI3330" s="627"/>
      <c r="AJ3330" s="544"/>
      <c r="AK3330" s="581"/>
      <c r="AL3330" s="586"/>
      <c r="AM3330" s="587"/>
      <c r="AN3330" s="626"/>
      <c r="AO3330" s="627"/>
      <c r="AP3330" s="544"/>
      <c r="AQ3330" s="581"/>
      <c r="AR3330" s="586"/>
      <c r="AS3330" s="587"/>
      <c r="AT3330" s="626"/>
      <c r="AU3330" s="627"/>
      <c r="AV3330" s="628"/>
      <c r="AW3330" s="629"/>
      <c r="AX3330" s="632"/>
      <c r="AY3330" s="633"/>
      <c r="AZ3330" s="626"/>
      <c r="BA3330" s="627"/>
      <c r="BB3330" s="544"/>
      <c r="BC3330" s="581"/>
      <c r="BD3330" s="586"/>
      <c r="BE3330" s="587"/>
      <c r="BF3330" s="626"/>
      <c r="BG3330" s="627"/>
      <c r="BH3330" s="628"/>
      <c r="BI3330" s="629"/>
      <c r="BJ3330" s="632"/>
      <c r="BK3330" s="633"/>
      <c r="BL3330" s="626"/>
      <c r="BM3330" s="627"/>
      <c r="BN3330" s="678"/>
      <c r="BO3330" s="679"/>
      <c r="BP3330" s="680"/>
      <c r="BQ3330" s="677"/>
      <c r="BR3330" s="663"/>
      <c r="BS3330" s="663"/>
      <c r="BT3330" s="15"/>
      <c r="BU3330" s="15"/>
      <c r="BV3330" s="95"/>
    </row>
    <row r="3331" spans="1:74" ht="21.75" hidden="1" customHeight="1" x14ac:dyDescent="0.25">
      <c r="A3331" s="95"/>
      <c r="B3331" s="570" t="str">
        <f>IF(ROSTER!B$24="","",ROSTER!B$24)</f>
        <v/>
      </c>
      <c r="C3331" s="572" t="str">
        <f>IF(ROSTER!C$24="","",ROSTER!C$24)</f>
        <v/>
      </c>
      <c r="D3331" s="573"/>
      <c r="E3331" s="574"/>
      <c r="F3331" s="576">
        <f>IF(E3331="y",1,IF(E3331="S",1,0))</f>
        <v>0</v>
      </c>
      <c r="G3331" s="582">
        <f>IF(E3331="S",1,0)</f>
        <v>0</v>
      </c>
      <c r="H3331" s="578"/>
      <c r="I3331" s="543"/>
      <c r="J3331" s="542"/>
      <c r="K3331" s="580"/>
      <c r="L3331" s="584"/>
      <c r="M3331" s="585"/>
      <c r="N3331" s="588">
        <f>L3331+J3331</f>
        <v>0</v>
      </c>
      <c r="O3331" s="589"/>
      <c r="P3331" s="542"/>
      <c r="Q3331" s="580"/>
      <c r="R3331" s="584"/>
      <c r="S3331" s="585"/>
      <c r="T3331" s="588">
        <f>R3331-P3331</f>
        <v>0</v>
      </c>
      <c r="U3331" s="589"/>
      <c r="V3331" s="310"/>
      <c r="W3331" s="310"/>
      <c r="X3331" s="578"/>
      <c r="Y3331" s="543"/>
      <c r="Z3331" s="542"/>
      <c r="AA3331" s="543"/>
      <c r="AB3331" s="542"/>
      <c r="AC3331" s="543"/>
      <c r="AD3331" s="542"/>
      <c r="AE3331" s="580"/>
      <c r="AF3331" s="584"/>
      <c r="AG3331" s="585"/>
      <c r="AH3331" s="595">
        <f>IF(AD3331=0,0,(AF3331/AD3331)*100)</f>
        <v>0</v>
      </c>
      <c r="AI3331" s="596"/>
      <c r="AJ3331" s="542"/>
      <c r="AK3331" s="580"/>
      <c r="AL3331" s="584"/>
      <c r="AM3331" s="585"/>
      <c r="AN3331" s="595">
        <f>IF(AJ3331=0,0,(AL3331/AJ3331)*100)</f>
        <v>0</v>
      </c>
      <c r="AO3331" s="596"/>
      <c r="AP3331" s="542"/>
      <c r="AQ3331" s="580"/>
      <c r="AR3331" s="584"/>
      <c r="AS3331" s="585"/>
      <c r="AT3331" s="595">
        <f>IF(AP3331=0,0,(AR3331/AP3331)*100)</f>
        <v>0</v>
      </c>
      <c r="AU3331" s="596"/>
      <c r="AV3331" s="599">
        <f>AD3331+AJ3331+AP3331</f>
        <v>0</v>
      </c>
      <c r="AW3331" s="600"/>
      <c r="AX3331" s="630">
        <f>AF3331+AL3331+AR3331</f>
        <v>0</v>
      </c>
      <c r="AY3331" s="631"/>
      <c r="AZ3331" s="595">
        <f>IF(AV3331=0,0,(AX3331/AV3331)*100)</f>
        <v>0</v>
      </c>
      <c r="BA3331" s="596"/>
      <c r="BB3331" s="542"/>
      <c r="BC3331" s="580"/>
      <c r="BD3331" s="584"/>
      <c r="BE3331" s="585"/>
      <c r="BF3331" s="595">
        <f>IF(BB3331=0,0,(BD3331/BB3331)*100)</f>
        <v>0</v>
      </c>
      <c r="BG3331" s="596"/>
      <c r="BH3331" s="599">
        <f>AV3331+BB3331</f>
        <v>0</v>
      </c>
      <c r="BI3331" s="600"/>
      <c r="BJ3331" s="630">
        <f>AX3331+BD3331</f>
        <v>0</v>
      </c>
      <c r="BK3331" s="631"/>
      <c r="BL3331" s="595">
        <f>IF(BH3331=0,0,(BJ3331/BH3331)*100)</f>
        <v>0</v>
      </c>
      <c r="BM3331" s="596"/>
      <c r="BN3331" s="656">
        <f>(AF3331*2)+(AL3331*2)+(AR3331*3)+BD3331</f>
        <v>0</v>
      </c>
      <c r="BO3331" s="657"/>
      <c r="BP3331" s="658"/>
      <c r="BQ3331" s="676">
        <f t="shared" ref="BQ3331" si="2992">IF(BS3331=0,0,50*BR3331/BS3331)</f>
        <v>0</v>
      </c>
      <c r="BR3331" s="662">
        <f>(BN3331*BU$11)+(N3331*BU$12)+(Z3331*BU$13)+(R3331*BU$14)+(X3331*BU$15)+(AB3331*BU$16)</f>
        <v>0</v>
      </c>
      <c r="BS3331" s="662">
        <f>((BB3331-BD3331)*BU$18)+((AV3331-AX3331)*BU$17)+(H3331*BU$19)+(P3331*BU$20)</f>
        <v>0</v>
      </c>
      <c r="BT3331" s="15"/>
      <c r="BU3331" s="15"/>
      <c r="BV3331" s="95"/>
    </row>
    <row r="3332" spans="1:74" ht="21.75" hidden="1" customHeight="1" x14ac:dyDescent="0.25">
      <c r="A3332" s="95"/>
      <c r="B3332" s="571"/>
      <c r="C3332" s="642" t="str">
        <f>IF(ROSTER!D$24="","",ROSTER!D$24)</f>
        <v/>
      </c>
      <c r="D3332" s="643"/>
      <c r="E3332" s="575"/>
      <c r="F3332" s="577"/>
      <c r="G3332" s="583"/>
      <c r="H3332" s="579"/>
      <c r="I3332" s="545"/>
      <c r="J3332" s="544"/>
      <c r="K3332" s="581"/>
      <c r="L3332" s="586"/>
      <c r="M3332" s="587"/>
      <c r="N3332" s="592" t="s">
        <v>16</v>
      </c>
      <c r="O3332" s="603"/>
      <c r="P3332" s="544"/>
      <c r="Q3332" s="581"/>
      <c r="R3332" s="586"/>
      <c r="S3332" s="587"/>
      <c r="T3332" s="592" t="s">
        <v>16</v>
      </c>
      <c r="U3332" s="603"/>
      <c r="V3332" s="311"/>
      <c r="W3332" s="311"/>
      <c r="X3332" s="579"/>
      <c r="Y3332" s="545"/>
      <c r="Z3332" s="544"/>
      <c r="AA3332" s="545"/>
      <c r="AB3332" s="544"/>
      <c r="AC3332" s="545"/>
      <c r="AD3332" s="544"/>
      <c r="AE3332" s="581"/>
      <c r="AF3332" s="586"/>
      <c r="AG3332" s="587"/>
      <c r="AH3332" s="626"/>
      <c r="AI3332" s="627"/>
      <c r="AJ3332" s="544"/>
      <c r="AK3332" s="581"/>
      <c r="AL3332" s="586"/>
      <c r="AM3332" s="587"/>
      <c r="AN3332" s="626"/>
      <c r="AO3332" s="627"/>
      <c r="AP3332" s="544"/>
      <c r="AQ3332" s="581"/>
      <c r="AR3332" s="586"/>
      <c r="AS3332" s="587"/>
      <c r="AT3332" s="626"/>
      <c r="AU3332" s="627"/>
      <c r="AV3332" s="628"/>
      <c r="AW3332" s="629"/>
      <c r="AX3332" s="632"/>
      <c r="AY3332" s="633"/>
      <c r="AZ3332" s="626"/>
      <c r="BA3332" s="627"/>
      <c r="BB3332" s="544"/>
      <c r="BC3332" s="581"/>
      <c r="BD3332" s="586"/>
      <c r="BE3332" s="587"/>
      <c r="BF3332" s="626"/>
      <c r="BG3332" s="627"/>
      <c r="BH3332" s="628"/>
      <c r="BI3332" s="629"/>
      <c r="BJ3332" s="632"/>
      <c r="BK3332" s="633"/>
      <c r="BL3332" s="626"/>
      <c r="BM3332" s="627"/>
      <c r="BN3332" s="678"/>
      <c r="BO3332" s="679"/>
      <c r="BP3332" s="680"/>
      <c r="BQ3332" s="677"/>
      <c r="BR3332" s="663"/>
      <c r="BS3332" s="663"/>
      <c r="BT3332" s="15"/>
      <c r="BU3332" s="15"/>
      <c r="BV3332" s="95"/>
    </row>
    <row r="3333" spans="1:74" ht="21.75" hidden="1" customHeight="1" x14ac:dyDescent="0.25">
      <c r="A3333" s="95"/>
      <c r="B3333" s="570" t="str">
        <f>IF(ROSTER!B$26="","",ROSTER!B$26)</f>
        <v/>
      </c>
      <c r="C3333" s="572" t="str">
        <f>IF(ROSTER!C$26="","",ROSTER!C$26)</f>
        <v/>
      </c>
      <c r="D3333" s="573"/>
      <c r="E3333" s="574"/>
      <c r="F3333" s="576">
        <f>IF(E3333="y",1,IF(E3333="S",1,0))</f>
        <v>0</v>
      </c>
      <c r="G3333" s="582">
        <f>IF(E3333="S",1,0)</f>
        <v>0</v>
      </c>
      <c r="H3333" s="578"/>
      <c r="I3333" s="543"/>
      <c r="J3333" s="542"/>
      <c r="K3333" s="580"/>
      <c r="L3333" s="584"/>
      <c r="M3333" s="585"/>
      <c r="N3333" s="588">
        <f>L3333+J3333</f>
        <v>0</v>
      </c>
      <c r="O3333" s="589"/>
      <c r="P3333" s="542"/>
      <c r="Q3333" s="580"/>
      <c r="R3333" s="584"/>
      <c r="S3333" s="585"/>
      <c r="T3333" s="588">
        <f>R3333-P3333</f>
        <v>0</v>
      </c>
      <c r="U3333" s="589"/>
      <c r="V3333" s="310"/>
      <c r="W3333" s="310"/>
      <c r="X3333" s="578"/>
      <c r="Y3333" s="543"/>
      <c r="Z3333" s="542"/>
      <c r="AA3333" s="543"/>
      <c r="AB3333" s="542"/>
      <c r="AC3333" s="543"/>
      <c r="AD3333" s="542"/>
      <c r="AE3333" s="580"/>
      <c r="AF3333" s="584"/>
      <c r="AG3333" s="585"/>
      <c r="AH3333" s="595">
        <f>IF(AD3333=0,0,(AF3333/AD3333)*100)</f>
        <v>0</v>
      </c>
      <c r="AI3333" s="596"/>
      <c r="AJ3333" s="542"/>
      <c r="AK3333" s="580"/>
      <c r="AL3333" s="584"/>
      <c r="AM3333" s="585"/>
      <c r="AN3333" s="595">
        <f>IF(AJ3333=0,0,(AL3333/AJ3333)*100)</f>
        <v>0</v>
      </c>
      <c r="AO3333" s="596"/>
      <c r="AP3333" s="542"/>
      <c r="AQ3333" s="580"/>
      <c r="AR3333" s="584"/>
      <c r="AS3333" s="585"/>
      <c r="AT3333" s="595">
        <f>IF(AP3333=0,0,(AR3333/AP3333)*100)</f>
        <v>0</v>
      </c>
      <c r="AU3333" s="596"/>
      <c r="AV3333" s="599">
        <f>AD3333+AJ3333+AP3333</f>
        <v>0</v>
      </c>
      <c r="AW3333" s="600"/>
      <c r="AX3333" s="630">
        <f>AF3333+AL3333+AR3333</f>
        <v>0</v>
      </c>
      <c r="AY3333" s="631"/>
      <c r="AZ3333" s="595">
        <f>IF(AV3333=0,0,(AX3333/AV3333)*100)</f>
        <v>0</v>
      </c>
      <c r="BA3333" s="596"/>
      <c r="BB3333" s="542"/>
      <c r="BC3333" s="580"/>
      <c r="BD3333" s="584"/>
      <c r="BE3333" s="585"/>
      <c r="BF3333" s="595">
        <f>IF(BB3333=0,0,(BD3333/BB3333)*100)</f>
        <v>0</v>
      </c>
      <c r="BG3333" s="596"/>
      <c r="BH3333" s="599">
        <f>AV3333+BB3333</f>
        <v>0</v>
      </c>
      <c r="BI3333" s="600"/>
      <c r="BJ3333" s="630">
        <f>AX3333+BD3333</f>
        <v>0</v>
      </c>
      <c r="BK3333" s="631"/>
      <c r="BL3333" s="595">
        <f>IF(BH3333=0,0,(BJ3333/BH3333)*100)</f>
        <v>0</v>
      </c>
      <c r="BM3333" s="596"/>
      <c r="BN3333" s="656">
        <f>(AF3333*2)+(AL3333*2)+(AR3333*3)+BD3333</f>
        <v>0</v>
      </c>
      <c r="BO3333" s="657"/>
      <c r="BP3333" s="658"/>
      <c r="BQ3333" s="676">
        <f t="shared" ref="BQ3333" si="2993">IF(BS3333=0,0,50*BR3333/BS3333)</f>
        <v>0</v>
      </c>
      <c r="BR3333" s="662">
        <f>(BN3333*BU$11)+(N3333*BU$12)+(Z3333*BU$13)+(R3333*BU$14)+(X3333*BU$15)+(AB3333*BU$16)</f>
        <v>0</v>
      </c>
      <c r="BS3333" s="662">
        <f>((BB3333-BD3333)*BU$18)+((AV3333-AX3333)*BU$17)+(H3333*BU$19)+(P3333*BU$20)</f>
        <v>0</v>
      </c>
      <c r="BT3333" s="15"/>
      <c r="BU3333" s="15"/>
      <c r="BV3333" s="95"/>
    </row>
    <row r="3334" spans="1:74" ht="21.75" hidden="1" customHeight="1" x14ac:dyDescent="0.25">
      <c r="A3334" s="95"/>
      <c r="B3334" s="571"/>
      <c r="C3334" s="642" t="str">
        <f>IF(ROSTER!D$26="","",ROSTER!D$26)</f>
        <v/>
      </c>
      <c r="D3334" s="643"/>
      <c r="E3334" s="575"/>
      <c r="F3334" s="577"/>
      <c r="G3334" s="583"/>
      <c r="H3334" s="579"/>
      <c r="I3334" s="545"/>
      <c r="J3334" s="544"/>
      <c r="K3334" s="581"/>
      <c r="L3334" s="586"/>
      <c r="M3334" s="587"/>
      <c r="N3334" s="592" t="s">
        <v>16</v>
      </c>
      <c r="O3334" s="603"/>
      <c r="P3334" s="544"/>
      <c r="Q3334" s="581"/>
      <c r="R3334" s="586"/>
      <c r="S3334" s="587"/>
      <c r="T3334" s="592" t="s">
        <v>16</v>
      </c>
      <c r="U3334" s="603"/>
      <c r="V3334" s="311"/>
      <c r="W3334" s="311"/>
      <c r="X3334" s="579"/>
      <c r="Y3334" s="545"/>
      <c r="Z3334" s="544"/>
      <c r="AA3334" s="545"/>
      <c r="AB3334" s="544"/>
      <c r="AC3334" s="545"/>
      <c r="AD3334" s="544"/>
      <c r="AE3334" s="581"/>
      <c r="AF3334" s="586"/>
      <c r="AG3334" s="587"/>
      <c r="AH3334" s="626"/>
      <c r="AI3334" s="627"/>
      <c r="AJ3334" s="544"/>
      <c r="AK3334" s="581"/>
      <c r="AL3334" s="586"/>
      <c r="AM3334" s="587"/>
      <c r="AN3334" s="626"/>
      <c r="AO3334" s="627"/>
      <c r="AP3334" s="544"/>
      <c r="AQ3334" s="581"/>
      <c r="AR3334" s="586"/>
      <c r="AS3334" s="587"/>
      <c r="AT3334" s="626"/>
      <c r="AU3334" s="627"/>
      <c r="AV3334" s="628"/>
      <c r="AW3334" s="629"/>
      <c r="AX3334" s="632"/>
      <c r="AY3334" s="633"/>
      <c r="AZ3334" s="626"/>
      <c r="BA3334" s="627"/>
      <c r="BB3334" s="544"/>
      <c r="BC3334" s="581"/>
      <c r="BD3334" s="586"/>
      <c r="BE3334" s="587"/>
      <c r="BF3334" s="626"/>
      <c r="BG3334" s="627"/>
      <c r="BH3334" s="628"/>
      <c r="BI3334" s="629"/>
      <c r="BJ3334" s="632"/>
      <c r="BK3334" s="633"/>
      <c r="BL3334" s="626"/>
      <c r="BM3334" s="627"/>
      <c r="BN3334" s="678"/>
      <c r="BO3334" s="679"/>
      <c r="BP3334" s="680"/>
      <c r="BQ3334" s="677"/>
      <c r="BR3334" s="663"/>
      <c r="BS3334" s="663"/>
      <c r="BT3334" s="15"/>
      <c r="BU3334" s="15"/>
      <c r="BV3334" s="95"/>
    </row>
    <row r="3335" spans="1:74" ht="21.75" hidden="1" customHeight="1" x14ac:dyDescent="0.25">
      <c r="A3335" s="95"/>
      <c r="B3335" s="570" t="str">
        <f>IF(ROSTER!B$28="","",ROSTER!B$28)</f>
        <v/>
      </c>
      <c r="C3335" s="572" t="str">
        <f>IF(ROSTER!C$28="","",ROSTER!C$28)</f>
        <v/>
      </c>
      <c r="D3335" s="573"/>
      <c r="E3335" s="574"/>
      <c r="F3335" s="576">
        <f>IF(E3335="y",1,IF(E3335="S",1,0))</f>
        <v>0</v>
      </c>
      <c r="G3335" s="582">
        <f>IF(E3335="S",1,0)</f>
        <v>0</v>
      </c>
      <c r="H3335" s="578"/>
      <c r="I3335" s="543"/>
      <c r="J3335" s="542"/>
      <c r="K3335" s="580"/>
      <c r="L3335" s="584"/>
      <c r="M3335" s="585"/>
      <c r="N3335" s="588">
        <f>L3335+J3335</f>
        <v>0</v>
      </c>
      <c r="O3335" s="589"/>
      <c r="P3335" s="542"/>
      <c r="Q3335" s="580"/>
      <c r="R3335" s="584"/>
      <c r="S3335" s="585"/>
      <c r="T3335" s="588">
        <f>R3335-P3335</f>
        <v>0</v>
      </c>
      <c r="U3335" s="589"/>
      <c r="V3335" s="310"/>
      <c r="W3335" s="310"/>
      <c r="X3335" s="578"/>
      <c r="Y3335" s="543"/>
      <c r="Z3335" s="542"/>
      <c r="AA3335" s="543"/>
      <c r="AB3335" s="542"/>
      <c r="AC3335" s="543"/>
      <c r="AD3335" s="542"/>
      <c r="AE3335" s="580"/>
      <c r="AF3335" s="584"/>
      <c r="AG3335" s="585"/>
      <c r="AH3335" s="595">
        <f>IF(AD3335=0,0,(AF3335/AD3335)*100)</f>
        <v>0</v>
      </c>
      <c r="AI3335" s="596"/>
      <c r="AJ3335" s="542"/>
      <c r="AK3335" s="580"/>
      <c r="AL3335" s="584"/>
      <c r="AM3335" s="585"/>
      <c r="AN3335" s="595">
        <f>IF(AJ3335=0,0,(AL3335/AJ3335)*100)</f>
        <v>0</v>
      </c>
      <c r="AO3335" s="596"/>
      <c r="AP3335" s="542"/>
      <c r="AQ3335" s="580"/>
      <c r="AR3335" s="584"/>
      <c r="AS3335" s="585"/>
      <c r="AT3335" s="595">
        <f>IF(AP3335=0,0,(AR3335/AP3335)*100)</f>
        <v>0</v>
      </c>
      <c r="AU3335" s="596"/>
      <c r="AV3335" s="599">
        <f>AD3335+AJ3335+AP3335</f>
        <v>0</v>
      </c>
      <c r="AW3335" s="600"/>
      <c r="AX3335" s="630">
        <f>AF3335+AL3335+AR3335</f>
        <v>0</v>
      </c>
      <c r="AY3335" s="631"/>
      <c r="AZ3335" s="595">
        <f>IF(AV3335=0,0,(AX3335/AV3335)*100)</f>
        <v>0</v>
      </c>
      <c r="BA3335" s="596"/>
      <c r="BB3335" s="542"/>
      <c r="BC3335" s="580"/>
      <c r="BD3335" s="584"/>
      <c r="BE3335" s="585"/>
      <c r="BF3335" s="595">
        <f>IF(BB3335=0,0,(BD3335/BB3335)*100)</f>
        <v>0</v>
      </c>
      <c r="BG3335" s="596"/>
      <c r="BH3335" s="599">
        <f>AV3335+BB3335</f>
        <v>0</v>
      </c>
      <c r="BI3335" s="600"/>
      <c r="BJ3335" s="630">
        <f>AX3335+BD3335</f>
        <v>0</v>
      </c>
      <c r="BK3335" s="631"/>
      <c r="BL3335" s="595">
        <f>IF(BH3335=0,0,(BJ3335/BH3335)*100)</f>
        <v>0</v>
      </c>
      <c r="BM3335" s="596"/>
      <c r="BN3335" s="656">
        <f>(AF3335*2)+(AL3335*2)+(AR3335*3)+BD3335</f>
        <v>0</v>
      </c>
      <c r="BO3335" s="657"/>
      <c r="BP3335" s="658"/>
      <c r="BQ3335" s="676">
        <f t="shared" ref="BQ3335" si="2994">IF(BS3335=0,0,50*BR3335/BS3335)</f>
        <v>0</v>
      </c>
      <c r="BR3335" s="662">
        <f>(BN3335*BU$11)+(N3335*BU$12)+(Z3335*BU$13)+(R3335*BU$14)+(X3335*BU$15)+(AB3335*BU$16)</f>
        <v>0</v>
      </c>
      <c r="BS3335" s="662">
        <f>((BB3335-BD3335)*BU$18)+((AV3335-AX3335)*BU$17)+(H3335*BU$19)+(P3335*BU$20)</f>
        <v>0</v>
      </c>
      <c r="BT3335" s="15"/>
      <c r="BU3335" s="15"/>
      <c r="BV3335" s="95"/>
    </row>
    <row r="3336" spans="1:74" ht="21.75" hidden="1" customHeight="1" x14ac:dyDescent="0.25">
      <c r="A3336" s="95"/>
      <c r="B3336" s="571"/>
      <c r="C3336" s="642" t="str">
        <f>IF(ROSTER!D$28="","",ROSTER!D$28)</f>
        <v/>
      </c>
      <c r="D3336" s="643"/>
      <c r="E3336" s="575"/>
      <c r="F3336" s="577"/>
      <c r="G3336" s="583"/>
      <c r="H3336" s="579"/>
      <c r="I3336" s="545"/>
      <c r="J3336" s="544"/>
      <c r="K3336" s="581"/>
      <c r="L3336" s="586"/>
      <c r="M3336" s="587"/>
      <c r="N3336" s="592" t="s">
        <v>16</v>
      </c>
      <c r="O3336" s="603"/>
      <c r="P3336" s="544"/>
      <c r="Q3336" s="581"/>
      <c r="R3336" s="586"/>
      <c r="S3336" s="587"/>
      <c r="T3336" s="592" t="s">
        <v>16</v>
      </c>
      <c r="U3336" s="603"/>
      <c r="V3336" s="311"/>
      <c r="W3336" s="311"/>
      <c r="X3336" s="579"/>
      <c r="Y3336" s="545"/>
      <c r="Z3336" s="544"/>
      <c r="AA3336" s="545"/>
      <c r="AB3336" s="544"/>
      <c r="AC3336" s="545"/>
      <c r="AD3336" s="544"/>
      <c r="AE3336" s="581"/>
      <c r="AF3336" s="586"/>
      <c r="AG3336" s="587"/>
      <c r="AH3336" s="626"/>
      <c r="AI3336" s="627"/>
      <c r="AJ3336" s="544"/>
      <c r="AK3336" s="581"/>
      <c r="AL3336" s="586"/>
      <c r="AM3336" s="587"/>
      <c r="AN3336" s="626"/>
      <c r="AO3336" s="627"/>
      <c r="AP3336" s="544"/>
      <c r="AQ3336" s="581"/>
      <c r="AR3336" s="586"/>
      <c r="AS3336" s="587"/>
      <c r="AT3336" s="626"/>
      <c r="AU3336" s="627"/>
      <c r="AV3336" s="628"/>
      <c r="AW3336" s="629"/>
      <c r="AX3336" s="632"/>
      <c r="AY3336" s="633"/>
      <c r="AZ3336" s="626"/>
      <c r="BA3336" s="627"/>
      <c r="BB3336" s="544"/>
      <c r="BC3336" s="581"/>
      <c r="BD3336" s="586"/>
      <c r="BE3336" s="587"/>
      <c r="BF3336" s="626"/>
      <c r="BG3336" s="627"/>
      <c r="BH3336" s="628"/>
      <c r="BI3336" s="629"/>
      <c r="BJ3336" s="632"/>
      <c r="BK3336" s="633"/>
      <c r="BL3336" s="626"/>
      <c r="BM3336" s="627"/>
      <c r="BN3336" s="678"/>
      <c r="BO3336" s="679"/>
      <c r="BP3336" s="680"/>
      <c r="BQ3336" s="677"/>
      <c r="BR3336" s="663"/>
      <c r="BS3336" s="663"/>
      <c r="BT3336" s="15"/>
      <c r="BU3336" s="15"/>
      <c r="BV3336" s="95"/>
    </row>
    <row r="3337" spans="1:74" ht="21.75" hidden="1" customHeight="1" x14ac:dyDescent="0.25">
      <c r="A3337" s="95"/>
      <c r="B3337" s="570" t="str">
        <f>IF(ROSTER!B$30="","",ROSTER!B$30)</f>
        <v/>
      </c>
      <c r="C3337" s="572" t="str">
        <f>IF(ROSTER!C$30="","",ROSTER!C$30)</f>
        <v/>
      </c>
      <c r="D3337" s="573"/>
      <c r="E3337" s="574"/>
      <c r="F3337" s="576">
        <f>IF(E3337="y",1,IF(E3337="S",1,0))</f>
        <v>0</v>
      </c>
      <c r="G3337" s="582">
        <f>IF(E3337="S",1,0)</f>
        <v>0</v>
      </c>
      <c r="H3337" s="578"/>
      <c r="I3337" s="543"/>
      <c r="J3337" s="542"/>
      <c r="K3337" s="580"/>
      <c r="L3337" s="584"/>
      <c r="M3337" s="585"/>
      <c r="N3337" s="588">
        <f>L3337+J3337</f>
        <v>0</v>
      </c>
      <c r="O3337" s="589"/>
      <c r="P3337" s="542"/>
      <c r="Q3337" s="580"/>
      <c r="R3337" s="584"/>
      <c r="S3337" s="585"/>
      <c r="T3337" s="588">
        <f>R3337-P3337</f>
        <v>0</v>
      </c>
      <c r="U3337" s="589"/>
      <c r="V3337" s="310"/>
      <c r="W3337" s="310"/>
      <c r="X3337" s="578"/>
      <c r="Y3337" s="543"/>
      <c r="Z3337" s="542"/>
      <c r="AA3337" s="543"/>
      <c r="AB3337" s="542"/>
      <c r="AC3337" s="543"/>
      <c r="AD3337" s="542"/>
      <c r="AE3337" s="580"/>
      <c r="AF3337" s="584"/>
      <c r="AG3337" s="585"/>
      <c r="AH3337" s="595">
        <f>IF(AD3337=0,0,(AF3337/AD3337)*100)</f>
        <v>0</v>
      </c>
      <c r="AI3337" s="596"/>
      <c r="AJ3337" s="542"/>
      <c r="AK3337" s="580"/>
      <c r="AL3337" s="584"/>
      <c r="AM3337" s="585"/>
      <c r="AN3337" s="595">
        <f>IF(AJ3337=0,0,(AL3337/AJ3337)*100)</f>
        <v>0</v>
      </c>
      <c r="AO3337" s="596"/>
      <c r="AP3337" s="542"/>
      <c r="AQ3337" s="580"/>
      <c r="AR3337" s="584"/>
      <c r="AS3337" s="585"/>
      <c r="AT3337" s="595">
        <f>IF(AP3337=0,0,(AR3337/AP3337)*100)</f>
        <v>0</v>
      </c>
      <c r="AU3337" s="596"/>
      <c r="AV3337" s="599">
        <f>AD3337+AJ3337+AP3337</f>
        <v>0</v>
      </c>
      <c r="AW3337" s="600"/>
      <c r="AX3337" s="630">
        <f>AF3337+AL3337+AR3337</f>
        <v>0</v>
      </c>
      <c r="AY3337" s="631"/>
      <c r="AZ3337" s="595">
        <f>IF(AV3337=0,0,(AX3337/AV3337)*100)</f>
        <v>0</v>
      </c>
      <c r="BA3337" s="596"/>
      <c r="BB3337" s="542"/>
      <c r="BC3337" s="580"/>
      <c r="BD3337" s="584"/>
      <c r="BE3337" s="585"/>
      <c r="BF3337" s="595">
        <f>IF(BB3337=0,0,(BD3337/BB3337)*100)</f>
        <v>0</v>
      </c>
      <c r="BG3337" s="596"/>
      <c r="BH3337" s="599">
        <f>AV3337+BB3337</f>
        <v>0</v>
      </c>
      <c r="BI3337" s="600"/>
      <c r="BJ3337" s="630">
        <f>AX3337+BD3337</f>
        <v>0</v>
      </c>
      <c r="BK3337" s="631"/>
      <c r="BL3337" s="595">
        <f>IF(BH3337=0,0,(BJ3337/BH3337)*100)</f>
        <v>0</v>
      </c>
      <c r="BM3337" s="596"/>
      <c r="BN3337" s="656">
        <f>(AF3337*2)+(AL3337*2)+(AR3337*3)+BD3337</f>
        <v>0</v>
      </c>
      <c r="BO3337" s="657"/>
      <c r="BP3337" s="658"/>
      <c r="BQ3337" s="676">
        <f t="shared" ref="BQ3337" si="2995">IF(BS3337=0,0,50*BR3337/BS3337)</f>
        <v>0</v>
      </c>
      <c r="BR3337" s="662">
        <f>(BN3337*BU$11)+(N3337*BU$12)+(Z3337*BU$13)+(R3337*BU$14)+(X3337*BU$15)+(AB3337*BU$16)</f>
        <v>0</v>
      </c>
      <c r="BS3337" s="662">
        <f>((BB3337-BD3337)*BU$18)+((AV3337-AX3337)*BU$17)+(H3337*BU$19)+(P3337*BU$20)</f>
        <v>0</v>
      </c>
      <c r="BT3337" s="15"/>
      <c r="BU3337" s="15"/>
      <c r="BV3337" s="95"/>
    </row>
    <row r="3338" spans="1:74" ht="21.75" hidden="1" customHeight="1" x14ac:dyDescent="0.25">
      <c r="A3338" s="95"/>
      <c r="B3338" s="571"/>
      <c r="C3338" s="642" t="str">
        <f>IF(ROSTER!D$30="","",ROSTER!D$30)</f>
        <v/>
      </c>
      <c r="D3338" s="643"/>
      <c r="E3338" s="575"/>
      <c r="F3338" s="577"/>
      <c r="G3338" s="583"/>
      <c r="H3338" s="579"/>
      <c r="I3338" s="545"/>
      <c r="J3338" s="544"/>
      <c r="K3338" s="581"/>
      <c r="L3338" s="586"/>
      <c r="M3338" s="587"/>
      <c r="N3338" s="592" t="s">
        <v>16</v>
      </c>
      <c r="O3338" s="603"/>
      <c r="P3338" s="544"/>
      <c r="Q3338" s="581"/>
      <c r="R3338" s="586"/>
      <c r="S3338" s="587"/>
      <c r="T3338" s="592" t="s">
        <v>16</v>
      </c>
      <c r="U3338" s="603"/>
      <c r="V3338" s="311"/>
      <c r="W3338" s="311"/>
      <c r="X3338" s="579"/>
      <c r="Y3338" s="545"/>
      <c r="Z3338" s="544"/>
      <c r="AA3338" s="545"/>
      <c r="AB3338" s="544"/>
      <c r="AC3338" s="545"/>
      <c r="AD3338" s="544"/>
      <c r="AE3338" s="581"/>
      <c r="AF3338" s="586"/>
      <c r="AG3338" s="587"/>
      <c r="AH3338" s="626"/>
      <c r="AI3338" s="627"/>
      <c r="AJ3338" s="544"/>
      <c r="AK3338" s="581"/>
      <c r="AL3338" s="586"/>
      <c r="AM3338" s="587"/>
      <c r="AN3338" s="626"/>
      <c r="AO3338" s="627"/>
      <c r="AP3338" s="544"/>
      <c r="AQ3338" s="581"/>
      <c r="AR3338" s="586"/>
      <c r="AS3338" s="587"/>
      <c r="AT3338" s="626"/>
      <c r="AU3338" s="627"/>
      <c r="AV3338" s="628"/>
      <c r="AW3338" s="629"/>
      <c r="AX3338" s="632"/>
      <c r="AY3338" s="633"/>
      <c r="AZ3338" s="626"/>
      <c r="BA3338" s="627"/>
      <c r="BB3338" s="544"/>
      <c r="BC3338" s="581"/>
      <c r="BD3338" s="586"/>
      <c r="BE3338" s="587"/>
      <c r="BF3338" s="626"/>
      <c r="BG3338" s="627"/>
      <c r="BH3338" s="628"/>
      <c r="BI3338" s="629"/>
      <c r="BJ3338" s="632"/>
      <c r="BK3338" s="633"/>
      <c r="BL3338" s="626"/>
      <c r="BM3338" s="627"/>
      <c r="BN3338" s="678"/>
      <c r="BO3338" s="679"/>
      <c r="BP3338" s="680"/>
      <c r="BQ3338" s="677"/>
      <c r="BR3338" s="663"/>
      <c r="BS3338" s="663"/>
      <c r="BT3338" s="15"/>
      <c r="BU3338" s="15"/>
      <c r="BV3338" s="95"/>
    </row>
    <row r="3339" spans="1:74" ht="21.75" hidden="1" customHeight="1" x14ac:dyDescent="0.25">
      <c r="A3339" s="95"/>
      <c r="B3339" s="570" t="str">
        <f>IF(ROSTER!B$32="","",ROSTER!B$32)</f>
        <v/>
      </c>
      <c r="C3339" s="572" t="str">
        <f>IF(ROSTER!C$32="","",ROSTER!C$32)</f>
        <v/>
      </c>
      <c r="D3339" s="573"/>
      <c r="E3339" s="574"/>
      <c r="F3339" s="576">
        <f>IF(E3339="y",1,IF(E3339="S",1,0))</f>
        <v>0</v>
      </c>
      <c r="G3339" s="582">
        <f>IF(E3339="S",1,0)</f>
        <v>0</v>
      </c>
      <c r="H3339" s="578"/>
      <c r="I3339" s="543"/>
      <c r="J3339" s="542"/>
      <c r="K3339" s="580"/>
      <c r="L3339" s="584"/>
      <c r="M3339" s="585"/>
      <c r="N3339" s="588">
        <f>L3339+J3339</f>
        <v>0</v>
      </c>
      <c r="O3339" s="589"/>
      <c r="P3339" s="542"/>
      <c r="Q3339" s="580"/>
      <c r="R3339" s="584"/>
      <c r="S3339" s="585"/>
      <c r="T3339" s="588">
        <f>R3339-P3339</f>
        <v>0</v>
      </c>
      <c r="U3339" s="589"/>
      <c r="V3339" s="310"/>
      <c r="W3339" s="310"/>
      <c r="X3339" s="578"/>
      <c r="Y3339" s="543"/>
      <c r="Z3339" s="542"/>
      <c r="AA3339" s="543"/>
      <c r="AB3339" s="542"/>
      <c r="AC3339" s="543"/>
      <c r="AD3339" s="542"/>
      <c r="AE3339" s="580"/>
      <c r="AF3339" s="584"/>
      <c r="AG3339" s="585"/>
      <c r="AH3339" s="595">
        <f>IF(AD3339=0,0,(AF3339/AD3339)*100)</f>
        <v>0</v>
      </c>
      <c r="AI3339" s="596"/>
      <c r="AJ3339" s="542"/>
      <c r="AK3339" s="580"/>
      <c r="AL3339" s="584"/>
      <c r="AM3339" s="585"/>
      <c r="AN3339" s="595">
        <f>IF(AJ3339=0,0,(AL3339/AJ3339)*100)</f>
        <v>0</v>
      </c>
      <c r="AO3339" s="596"/>
      <c r="AP3339" s="542"/>
      <c r="AQ3339" s="580"/>
      <c r="AR3339" s="584"/>
      <c r="AS3339" s="585"/>
      <c r="AT3339" s="595">
        <f>IF(AP3339=0,0,(AR3339/AP3339)*100)</f>
        <v>0</v>
      </c>
      <c r="AU3339" s="596"/>
      <c r="AV3339" s="599">
        <f>AD3339+AJ3339+AP3339</f>
        <v>0</v>
      </c>
      <c r="AW3339" s="600"/>
      <c r="AX3339" s="630">
        <f>AF3339+AL3339+AR3339</f>
        <v>0</v>
      </c>
      <c r="AY3339" s="631"/>
      <c r="AZ3339" s="595">
        <f>IF(AV3339=0,0,(AX3339/AV3339)*100)</f>
        <v>0</v>
      </c>
      <c r="BA3339" s="596"/>
      <c r="BB3339" s="542"/>
      <c r="BC3339" s="580"/>
      <c r="BD3339" s="584"/>
      <c r="BE3339" s="585"/>
      <c r="BF3339" s="595">
        <f>IF(BB3339=0,0,(BD3339/BB3339)*100)</f>
        <v>0</v>
      </c>
      <c r="BG3339" s="596"/>
      <c r="BH3339" s="599">
        <f>AV3339+BB3339</f>
        <v>0</v>
      </c>
      <c r="BI3339" s="600"/>
      <c r="BJ3339" s="630">
        <f>AX3339+BD3339</f>
        <v>0</v>
      </c>
      <c r="BK3339" s="631"/>
      <c r="BL3339" s="595">
        <f>IF(BH3339=0,0,(BJ3339/BH3339)*100)</f>
        <v>0</v>
      </c>
      <c r="BM3339" s="596"/>
      <c r="BN3339" s="656">
        <f>(AF3339*2)+(AL3339*2)+(AR3339*3)+BD3339</f>
        <v>0</v>
      </c>
      <c r="BO3339" s="657"/>
      <c r="BP3339" s="658"/>
      <c r="BQ3339" s="676">
        <f t="shared" ref="BQ3339" si="2996">IF(BS3339=0,0,50*BR3339/BS3339)</f>
        <v>0</v>
      </c>
      <c r="BR3339" s="662">
        <f>(BN3339*BU$11)+(N3339*BU$12)+(Z3339*BU$13)+(R3339*BU$14)+(X3339*BU$15)+(AB3339*BU$16)</f>
        <v>0</v>
      </c>
      <c r="BS3339" s="662">
        <f>((BB3339-BD3339)*BU$18)+((AV3339-AX3339)*BU$17)+(H3339*BU$19)+(P3339*BU$20)</f>
        <v>0</v>
      </c>
      <c r="BT3339" s="15"/>
      <c r="BU3339" s="15"/>
      <c r="BV3339" s="95"/>
    </row>
    <row r="3340" spans="1:74" ht="21.75" hidden="1" customHeight="1" x14ac:dyDescent="0.25">
      <c r="A3340" s="95"/>
      <c r="B3340" s="571"/>
      <c r="C3340" s="642" t="str">
        <f>IF(ROSTER!D$32="","",ROSTER!D$32)</f>
        <v/>
      </c>
      <c r="D3340" s="643"/>
      <c r="E3340" s="575"/>
      <c r="F3340" s="577"/>
      <c r="G3340" s="583"/>
      <c r="H3340" s="579"/>
      <c r="I3340" s="545"/>
      <c r="J3340" s="544"/>
      <c r="K3340" s="581"/>
      <c r="L3340" s="586"/>
      <c r="M3340" s="587"/>
      <c r="N3340" s="592" t="s">
        <v>16</v>
      </c>
      <c r="O3340" s="603"/>
      <c r="P3340" s="544"/>
      <c r="Q3340" s="581"/>
      <c r="R3340" s="586"/>
      <c r="S3340" s="587"/>
      <c r="T3340" s="592" t="s">
        <v>16</v>
      </c>
      <c r="U3340" s="603"/>
      <c r="V3340" s="311"/>
      <c r="W3340" s="311"/>
      <c r="X3340" s="579"/>
      <c r="Y3340" s="545"/>
      <c r="Z3340" s="544"/>
      <c r="AA3340" s="545"/>
      <c r="AB3340" s="544"/>
      <c r="AC3340" s="545"/>
      <c r="AD3340" s="544"/>
      <c r="AE3340" s="581"/>
      <c r="AF3340" s="586"/>
      <c r="AG3340" s="587"/>
      <c r="AH3340" s="626"/>
      <c r="AI3340" s="627"/>
      <c r="AJ3340" s="544"/>
      <c r="AK3340" s="581"/>
      <c r="AL3340" s="586"/>
      <c r="AM3340" s="587"/>
      <c r="AN3340" s="626"/>
      <c r="AO3340" s="627"/>
      <c r="AP3340" s="544"/>
      <c r="AQ3340" s="581"/>
      <c r="AR3340" s="586"/>
      <c r="AS3340" s="587"/>
      <c r="AT3340" s="626"/>
      <c r="AU3340" s="627"/>
      <c r="AV3340" s="628"/>
      <c r="AW3340" s="629"/>
      <c r="AX3340" s="632"/>
      <c r="AY3340" s="633"/>
      <c r="AZ3340" s="626"/>
      <c r="BA3340" s="627"/>
      <c r="BB3340" s="544"/>
      <c r="BC3340" s="581"/>
      <c r="BD3340" s="586"/>
      <c r="BE3340" s="587"/>
      <c r="BF3340" s="626"/>
      <c r="BG3340" s="627"/>
      <c r="BH3340" s="628"/>
      <c r="BI3340" s="629"/>
      <c r="BJ3340" s="632"/>
      <c r="BK3340" s="633"/>
      <c r="BL3340" s="626"/>
      <c r="BM3340" s="627"/>
      <c r="BN3340" s="678"/>
      <c r="BO3340" s="679"/>
      <c r="BP3340" s="680"/>
      <c r="BQ3340" s="677"/>
      <c r="BR3340" s="663"/>
      <c r="BS3340" s="663"/>
      <c r="BT3340" s="15"/>
      <c r="BU3340" s="15"/>
      <c r="BV3340" s="95"/>
    </row>
    <row r="3341" spans="1:74" ht="21.75" hidden="1" customHeight="1" x14ac:dyDescent="0.25">
      <c r="A3341" s="95"/>
      <c r="B3341" s="570" t="str">
        <f>IF(ROSTER!B$34="","",ROSTER!B$34)</f>
        <v/>
      </c>
      <c r="C3341" s="572" t="str">
        <f>IF(ROSTER!C$34="","",ROSTER!C$34)</f>
        <v/>
      </c>
      <c r="D3341" s="573"/>
      <c r="E3341" s="574"/>
      <c r="F3341" s="576">
        <f>IF(E3341="y",1,IF(E3341="S",1,0))</f>
        <v>0</v>
      </c>
      <c r="G3341" s="582">
        <f>IF(E3341="S",1,0)</f>
        <v>0</v>
      </c>
      <c r="H3341" s="578"/>
      <c r="I3341" s="543"/>
      <c r="J3341" s="542"/>
      <c r="K3341" s="580"/>
      <c r="L3341" s="584"/>
      <c r="M3341" s="585"/>
      <c r="N3341" s="588">
        <f>L3341+J3341</f>
        <v>0</v>
      </c>
      <c r="O3341" s="589"/>
      <c r="P3341" s="542"/>
      <c r="Q3341" s="580"/>
      <c r="R3341" s="584"/>
      <c r="S3341" s="585"/>
      <c r="T3341" s="588">
        <f>R3341-P3341</f>
        <v>0</v>
      </c>
      <c r="U3341" s="589"/>
      <c r="V3341" s="310"/>
      <c r="W3341" s="310"/>
      <c r="X3341" s="578"/>
      <c r="Y3341" s="543"/>
      <c r="Z3341" s="542"/>
      <c r="AA3341" s="543"/>
      <c r="AB3341" s="542"/>
      <c r="AC3341" s="543"/>
      <c r="AD3341" s="542"/>
      <c r="AE3341" s="580"/>
      <c r="AF3341" s="584"/>
      <c r="AG3341" s="585"/>
      <c r="AH3341" s="595">
        <f>IF(AD3341=0,0,(AF3341/AD3341)*100)</f>
        <v>0</v>
      </c>
      <c r="AI3341" s="596"/>
      <c r="AJ3341" s="542"/>
      <c r="AK3341" s="580"/>
      <c r="AL3341" s="584"/>
      <c r="AM3341" s="585"/>
      <c r="AN3341" s="595">
        <f>IF(AJ3341=0,0,(AL3341/AJ3341)*100)</f>
        <v>0</v>
      </c>
      <c r="AO3341" s="596"/>
      <c r="AP3341" s="542"/>
      <c r="AQ3341" s="580"/>
      <c r="AR3341" s="584"/>
      <c r="AS3341" s="585"/>
      <c r="AT3341" s="595">
        <f>IF(AP3341=0,0,(AR3341/AP3341)*100)</f>
        <v>0</v>
      </c>
      <c r="AU3341" s="596"/>
      <c r="AV3341" s="599">
        <f>AD3341+AJ3341+AP3341</f>
        <v>0</v>
      </c>
      <c r="AW3341" s="600"/>
      <c r="AX3341" s="630">
        <f>AF3341+AL3341+AR3341</f>
        <v>0</v>
      </c>
      <c r="AY3341" s="631"/>
      <c r="AZ3341" s="595">
        <f>IF(AV3341=0,0,(AX3341/AV3341)*100)</f>
        <v>0</v>
      </c>
      <c r="BA3341" s="596"/>
      <c r="BB3341" s="542"/>
      <c r="BC3341" s="580"/>
      <c r="BD3341" s="584"/>
      <c r="BE3341" s="585"/>
      <c r="BF3341" s="595">
        <f>IF(BB3341=0,0,(BD3341/BB3341)*100)</f>
        <v>0</v>
      </c>
      <c r="BG3341" s="596"/>
      <c r="BH3341" s="599">
        <f>AV3341+BB3341</f>
        <v>0</v>
      </c>
      <c r="BI3341" s="600"/>
      <c r="BJ3341" s="630">
        <f>AX3341+BD3341</f>
        <v>0</v>
      </c>
      <c r="BK3341" s="631"/>
      <c r="BL3341" s="595">
        <f>IF(BH3341=0,0,(BJ3341/BH3341)*100)</f>
        <v>0</v>
      </c>
      <c r="BM3341" s="596"/>
      <c r="BN3341" s="656">
        <f>(AF3341*2)+(AL3341*2)+(AR3341*3)+BD3341</f>
        <v>0</v>
      </c>
      <c r="BO3341" s="657"/>
      <c r="BP3341" s="658"/>
      <c r="BQ3341" s="676">
        <f t="shared" ref="BQ3341" si="2997">IF(BS3341=0,0,50*BR3341/BS3341)</f>
        <v>0</v>
      </c>
      <c r="BR3341" s="662">
        <f>(BN3341*BU$11)+(N3341*BU$12)+(Z3341*BU$13)+(R3341*BU$14)+(X3341*BU$15)+(AB3341*BU$16)</f>
        <v>0</v>
      </c>
      <c r="BS3341" s="662">
        <f>((BB3341-BD3341)*BU$18)+((AV3341-AX3341)*BU$17)+(H3341*BU$19)+(P3341*BU$20)</f>
        <v>0</v>
      </c>
      <c r="BT3341" s="15"/>
      <c r="BU3341" s="15"/>
      <c r="BV3341" s="95"/>
    </row>
    <row r="3342" spans="1:74" ht="21.75" hidden="1" customHeight="1" x14ac:dyDescent="0.25">
      <c r="A3342" s="95"/>
      <c r="B3342" s="571"/>
      <c r="C3342" s="642" t="str">
        <f>IF(ROSTER!D$34="","",ROSTER!D$34)</f>
        <v/>
      </c>
      <c r="D3342" s="643"/>
      <c r="E3342" s="575"/>
      <c r="F3342" s="577"/>
      <c r="G3342" s="583"/>
      <c r="H3342" s="579"/>
      <c r="I3342" s="545"/>
      <c r="J3342" s="544"/>
      <c r="K3342" s="581"/>
      <c r="L3342" s="586"/>
      <c r="M3342" s="587"/>
      <c r="N3342" s="592" t="s">
        <v>16</v>
      </c>
      <c r="O3342" s="603"/>
      <c r="P3342" s="544"/>
      <c r="Q3342" s="581"/>
      <c r="R3342" s="586"/>
      <c r="S3342" s="587"/>
      <c r="T3342" s="592" t="s">
        <v>16</v>
      </c>
      <c r="U3342" s="603"/>
      <c r="V3342" s="311"/>
      <c r="W3342" s="311"/>
      <c r="X3342" s="579"/>
      <c r="Y3342" s="545"/>
      <c r="Z3342" s="544"/>
      <c r="AA3342" s="545"/>
      <c r="AB3342" s="544"/>
      <c r="AC3342" s="545"/>
      <c r="AD3342" s="544"/>
      <c r="AE3342" s="581"/>
      <c r="AF3342" s="586"/>
      <c r="AG3342" s="587"/>
      <c r="AH3342" s="626"/>
      <c r="AI3342" s="627"/>
      <c r="AJ3342" s="544"/>
      <c r="AK3342" s="581"/>
      <c r="AL3342" s="586"/>
      <c r="AM3342" s="587"/>
      <c r="AN3342" s="626"/>
      <c r="AO3342" s="627"/>
      <c r="AP3342" s="544"/>
      <c r="AQ3342" s="581"/>
      <c r="AR3342" s="586"/>
      <c r="AS3342" s="587"/>
      <c r="AT3342" s="626"/>
      <c r="AU3342" s="627"/>
      <c r="AV3342" s="628"/>
      <c r="AW3342" s="629"/>
      <c r="AX3342" s="632"/>
      <c r="AY3342" s="633"/>
      <c r="AZ3342" s="626"/>
      <c r="BA3342" s="627"/>
      <c r="BB3342" s="544"/>
      <c r="BC3342" s="581"/>
      <c r="BD3342" s="586"/>
      <c r="BE3342" s="587"/>
      <c r="BF3342" s="626"/>
      <c r="BG3342" s="627"/>
      <c r="BH3342" s="628"/>
      <c r="BI3342" s="629"/>
      <c r="BJ3342" s="632"/>
      <c r="BK3342" s="633"/>
      <c r="BL3342" s="626"/>
      <c r="BM3342" s="627"/>
      <c r="BN3342" s="678"/>
      <c r="BO3342" s="679"/>
      <c r="BP3342" s="680"/>
      <c r="BQ3342" s="677"/>
      <c r="BR3342" s="663"/>
      <c r="BS3342" s="663"/>
      <c r="BT3342" s="15"/>
      <c r="BU3342" s="15"/>
      <c r="BV3342" s="95"/>
    </row>
    <row r="3343" spans="1:74" ht="21.75" hidden="1" customHeight="1" x14ac:dyDescent="0.25">
      <c r="A3343" s="95"/>
      <c r="B3343" s="570" t="str">
        <f>IF(ROSTER!B$36="","",ROSTER!B$36)</f>
        <v/>
      </c>
      <c r="C3343" s="572" t="str">
        <f>IF(ROSTER!C$36="","",ROSTER!C$36)</f>
        <v/>
      </c>
      <c r="D3343" s="573"/>
      <c r="E3343" s="574"/>
      <c r="F3343" s="576">
        <f>IF(E3343="y",1,IF(E3343="S",1,0))</f>
        <v>0</v>
      </c>
      <c r="G3343" s="582">
        <f>IF(E3343="S",1,0)</f>
        <v>0</v>
      </c>
      <c r="H3343" s="578"/>
      <c r="I3343" s="543"/>
      <c r="J3343" s="542"/>
      <c r="K3343" s="580"/>
      <c r="L3343" s="584"/>
      <c r="M3343" s="585"/>
      <c r="N3343" s="588">
        <f>L3343+J3343</f>
        <v>0</v>
      </c>
      <c r="O3343" s="589"/>
      <c r="P3343" s="542"/>
      <c r="Q3343" s="580"/>
      <c r="R3343" s="584"/>
      <c r="S3343" s="585"/>
      <c r="T3343" s="588">
        <f>R3343-P3343</f>
        <v>0</v>
      </c>
      <c r="U3343" s="589"/>
      <c r="V3343" s="310"/>
      <c r="W3343" s="310"/>
      <c r="X3343" s="578"/>
      <c r="Y3343" s="543"/>
      <c r="Z3343" s="542"/>
      <c r="AA3343" s="543"/>
      <c r="AB3343" s="542"/>
      <c r="AC3343" s="543"/>
      <c r="AD3343" s="542"/>
      <c r="AE3343" s="580"/>
      <c r="AF3343" s="584"/>
      <c r="AG3343" s="585"/>
      <c r="AH3343" s="595">
        <f>IF(AD3343=0,0,(AF3343/AD3343)*100)</f>
        <v>0</v>
      </c>
      <c r="AI3343" s="596"/>
      <c r="AJ3343" s="542"/>
      <c r="AK3343" s="580"/>
      <c r="AL3343" s="584"/>
      <c r="AM3343" s="585"/>
      <c r="AN3343" s="595">
        <f>IF(AJ3343=0,0,(AL3343/AJ3343)*100)</f>
        <v>0</v>
      </c>
      <c r="AO3343" s="596"/>
      <c r="AP3343" s="542"/>
      <c r="AQ3343" s="580"/>
      <c r="AR3343" s="584"/>
      <c r="AS3343" s="585"/>
      <c r="AT3343" s="595">
        <f>IF(AP3343=0,0,(AR3343/AP3343)*100)</f>
        <v>0</v>
      </c>
      <c r="AU3343" s="596"/>
      <c r="AV3343" s="599">
        <f>AD3343+AJ3343+AP3343</f>
        <v>0</v>
      </c>
      <c r="AW3343" s="600"/>
      <c r="AX3343" s="630">
        <f>AF3343+AL3343+AR3343</f>
        <v>0</v>
      </c>
      <c r="AY3343" s="631"/>
      <c r="AZ3343" s="595">
        <f>IF(AV3343=0,0,(AX3343/AV3343)*100)</f>
        <v>0</v>
      </c>
      <c r="BA3343" s="596"/>
      <c r="BB3343" s="542"/>
      <c r="BC3343" s="580"/>
      <c r="BD3343" s="584"/>
      <c r="BE3343" s="585"/>
      <c r="BF3343" s="595">
        <f>IF(BB3343=0,0,(BD3343/BB3343)*100)</f>
        <v>0</v>
      </c>
      <c r="BG3343" s="596"/>
      <c r="BH3343" s="599">
        <f>AV3343+BB3343</f>
        <v>0</v>
      </c>
      <c r="BI3343" s="600"/>
      <c r="BJ3343" s="630">
        <f>AX3343+BD3343</f>
        <v>0</v>
      </c>
      <c r="BK3343" s="631"/>
      <c r="BL3343" s="595">
        <f>IF(BH3343=0,0,(BJ3343/BH3343)*100)</f>
        <v>0</v>
      </c>
      <c r="BM3343" s="596"/>
      <c r="BN3343" s="656">
        <f>(AF3343*2)+(AL3343*2)+(AR3343*3)+BD3343</f>
        <v>0</v>
      </c>
      <c r="BO3343" s="657"/>
      <c r="BP3343" s="658"/>
      <c r="BQ3343" s="676">
        <f t="shared" ref="BQ3343" si="2998">IF(BS3343=0,0,50*BR3343/BS3343)</f>
        <v>0</v>
      </c>
      <c r="BR3343" s="662">
        <f>(BN3343*BU$11)+(N3343*BU$12)+(Z3343*BU$13)+(R3343*BU$14)+(X3343*BU$15)+(AB3343*BU$16)</f>
        <v>0</v>
      </c>
      <c r="BS3343" s="662">
        <f>((BB3343-BD3343)*BU$18)+((AV3343-AX3343)*BU$17)+(H3343*BU$19)+(P3343*BU$20)</f>
        <v>0</v>
      </c>
      <c r="BT3343" s="15"/>
      <c r="BU3343" s="15"/>
      <c r="BV3343" s="95"/>
    </row>
    <row r="3344" spans="1:74" ht="21.75" hidden="1" customHeight="1" x14ac:dyDescent="0.25">
      <c r="A3344" s="95"/>
      <c r="B3344" s="571"/>
      <c r="C3344" s="642" t="str">
        <f>IF(ROSTER!D$36="","",ROSTER!D$36)</f>
        <v/>
      </c>
      <c r="D3344" s="643"/>
      <c r="E3344" s="575"/>
      <c r="F3344" s="577"/>
      <c r="G3344" s="583"/>
      <c r="H3344" s="579"/>
      <c r="I3344" s="545"/>
      <c r="J3344" s="544"/>
      <c r="K3344" s="581"/>
      <c r="L3344" s="586"/>
      <c r="M3344" s="587"/>
      <c r="N3344" s="592" t="s">
        <v>16</v>
      </c>
      <c r="O3344" s="603"/>
      <c r="P3344" s="544"/>
      <c r="Q3344" s="581"/>
      <c r="R3344" s="586"/>
      <c r="S3344" s="587"/>
      <c r="T3344" s="592" t="s">
        <v>16</v>
      </c>
      <c r="U3344" s="603"/>
      <c r="V3344" s="311"/>
      <c r="W3344" s="311"/>
      <c r="X3344" s="579"/>
      <c r="Y3344" s="545"/>
      <c r="Z3344" s="544"/>
      <c r="AA3344" s="545"/>
      <c r="AB3344" s="544"/>
      <c r="AC3344" s="545"/>
      <c r="AD3344" s="544"/>
      <c r="AE3344" s="581"/>
      <c r="AF3344" s="586"/>
      <c r="AG3344" s="587"/>
      <c r="AH3344" s="626"/>
      <c r="AI3344" s="627"/>
      <c r="AJ3344" s="544"/>
      <c r="AK3344" s="581"/>
      <c r="AL3344" s="586"/>
      <c r="AM3344" s="587"/>
      <c r="AN3344" s="626"/>
      <c r="AO3344" s="627"/>
      <c r="AP3344" s="544"/>
      <c r="AQ3344" s="581"/>
      <c r="AR3344" s="586"/>
      <c r="AS3344" s="587"/>
      <c r="AT3344" s="626"/>
      <c r="AU3344" s="627"/>
      <c r="AV3344" s="628"/>
      <c r="AW3344" s="629"/>
      <c r="AX3344" s="632"/>
      <c r="AY3344" s="633"/>
      <c r="AZ3344" s="626"/>
      <c r="BA3344" s="627"/>
      <c r="BB3344" s="544"/>
      <c r="BC3344" s="581"/>
      <c r="BD3344" s="586"/>
      <c r="BE3344" s="587"/>
      <c r="BF3344" s="626"/>
      <c r="BG3344" s="627"/>
      <c r="BH3344" s="628"/>
      <c r="BI3344" s="629"/>
      <c r="BJ3344" s="632"/>
      <c r="BK3344" s="633"/>
      <c r="BL3344" s="626"/>
      <c r="BM3344" s="627"/>
      <c r="BN3344" s="678"/>
      <c r="BO3344" s="679"/>
      <c r="BP3344" s="680"/>
      <c r="BQ3344" s="677"/>
      <c r="BR3344" s="663"/>
      <c r="BS3344" s="663"/>
      <c r="BT3344" s="15"/>
      <c r="BU3344" s="15"/>
      <c r="BV3344" s="95"/>
    </row>
    <row r="3345" spans="1:74" ht="21.75" hidden="1" customHeight="1" x14ac:dyDescent="0.25">
      <c r="A3345" s="95"/>
      <c r="B3345" s="570" t="str">
        <f>IF(ROSTER!B$38="","",ROSTER!B$38)</f>
        <v/>
      </c>
      <c r="C3345" s="572" t="str">
        <f>IF(ROSTER!C$38="","",ROSTER!C$38)</f>
        <v/>
      </c>
      <c r="D3345" s="573"/>
      <c r="E3345" s="574"/>
      <c r="F3345" s="576">
        <f>IF(E3345="y",1,IF(E3345="S",1,0))</f>
        <v>0</v>
      </c>
      <c r="G3345" s="582">
        <f>IF(E3345="S",1,0)</f>
        <v>0</v>
      </c>
      <c r="H3345" s="578"/>
      <c r="I3345" s="543"/>
      <c r="J3345" s="542"/>
      <c r="K3345" s="580"/>
      <c r="L3345" s="584"/>
      <c r="M3345" s="585"/>
      <c r="N3345" s="588">
        <f>L3345+J3345</f>
        <v>0</v>
      </c>
      <c r="O3345" s="589"/>
      <c r="P3345" s="542"/>
      <c r="Q3345" s="580"/>
      <c r="R3345" s="584"/>
      <c r="S3345" s="585"/>
      <c r="T3345" s="588">
        <f>R3345-P3345</f>
        <v>0</v>
      </c>
      <c r="U3345" s="589"/>
      <c r="V3345" s="310"/>
      <c r="W3345" s="310"/>
      <c r="X3345" s="578"/>
      <c r="Y3345" s="543"/>
      <c r="Z3345" s="542"/>
      <c r="AA3345" s="543"/>
      <c r="AB3345" s="542"/>
      <c r="AC3345" s="543"/>
      <c r="AD3345" s="542"/>
      <c r="AE3345" s="580"/>
      <c r="AF3345" s="584"/>
      <c r="AG3345" s="585"/>
      <c r="AH3345" s="595">
        <f>IF(AD3345=0,0,(AF3345/AD3345)*100)</f>
        <v>0</v>
      </c>
      <c r="AI3345" s="596"/>
      <c r="AJ3345" s="542"/>
      <c r="AK3345" s="580"/>
      <c r="AL3345" s="584"/>
      <c r="AM3345" s="585"/>
      <c r="AN3345" s="595">
        <f>IF(AJ3345=0,0,(AL3345/AJ3345)*100)</f>
        <v>0</v>
      </c>
      <c r="AO3345" s="596"/>
      <c r="AP3345" s="542"/>
      <c r="AQ3345" s="580"/>
      <c r="AR3345" s="584"/>
      <c r="AS3345" s="585"/>
      <c r="AT3345" s="595">
        <f>IF(AP3345=0,0,(AR3345/AP3345)*100)</f>
        <v>0</v>
      </c>
      <c r="AU3345" s="596"/>
      <c r="AV3345" s="599">
        <f>AD3345+AJ3345+AP3345</f>
        <v>0</v>
      </c>
      <c r="AW3345" s="600"/>
      <c r="AX3345" s="630">
        <f>AF3345+AL3345+AR3345</f>
        <v>0</v>
      </c>
      <c r="AY3345" s="631"/>
      <c r="AZ3345" s="595">
        <f>IF(AV3345=0,0,(AX3345/AV3345)*100)</f>
        <v>0</v>
      </c>
      <c r="BA3345" s="596"/>
      <c r="BB3345" s="542"/>
      <c r="BC3345" s="580"/>
      <c r="BD3345" s="584"/>
      <c r="BE3345" s="585"/>
      <c r="BF3345" s="595">
        <f>IF(BB3345=0,0,(BD3345/BB3345)*100)</f>
        <v>0</v>
      </c>
      <c r="BG3345" s="596"/>
      <c r="BH3345" s="599">
        <f>AV3345+BB3345</f>
        <v>0</v>
      </c>
      <c r="BI3345" s="600"/>
      <c r="BJ3345" s="630">
        <f>AX3345+BD3345</f>
        <v>0</v>
      </c>
      <c r="BK3345" s="631"/>
      <c r="BL3345" s="595">
        <f>IF(BH3345=0,0,(BJ3345/BH3345)*100)</f>
        <v>0</v>
      </c>
      <c r="BM3345" s="596"/>
      <c r="BN3345" s="656">
        <f>(AF3345*2)+(AL3345*2)+(AR3345*3)+BD3345</f>
        <v>0</v>
      </c>
      <c r="BO3345" s="657"/>
      <c r="BP3345" s="658"/>
      <c r="BQ3345" s="676">
        <f t="shared" ref="BQ3345" si="2999">IF(BS3345=0,0,50*BR3345/BS3345)</f>
        <v>0</v>
      </c>
      <c r="BR3345" s="662">
        <f>(BN3345*BU$11)+(N3345*BU$12)+(Z3345*BU$13)+(R3345*BU$14)+(X3345*BU$15)+(AB3345*BU$16)</f>
        <v>0</v>
      </c>
      <c r="BS3345" s="662">
        <f>((BB3345-BD3345)*BU$18)+((AV3345-AX3345)*BU$17)+(H3345*BU$19)+(P3345*BU$20)</f>
        <v>0</v>
      </c>
      <c r="BT3345" s="15"/>
      <c r="BU3345" s="15"/>
      <c r="BV3345" s="95"/>
    </row>
    <row r="3346" spans="1:74" ht="21.75" hidden="1" customHeight="1" x14ac:dyDescent="0.25">
      <c r="A3346" s="95"/>
      <c r="B3346" s="571"/>
      <c r="C3346" s="642" t="str">
        <f>IF(ROSTER!D$38="","",ROSTER!D$38)</f>
        <v/>
      </c>
      <c r="D3346" s="643"/>
      <c r="E3346" s="575"/>
      <c r="F3346" s="577"/>
      <c r="G3346" s="583"/>
      <c r="H3346" s="579"/>
      <c r="I3346" s="545"/>
      <c r="J3346" s="544"/>
      <c r="K3346" s="581"/>
      <c r="L3346" s="586"/>
      <c r="M3346" s="587"/>
      <c r="N3346" s="592" t="s">
        <v>16</v>
      </c>
      <c r="O3346" s="603"/>
      <c r="P3346" s="544"/>
      <c r="Q3346" s="581"/>
      <c r="R3346" s="586"/>
      <c r="S3346" s="587"/>
      <c r="T3346" s="592" t="s">
        <v>16</v>
      </c>
      <c r="U3346" s="603"/>
      <c r="V3346" s="311"/>
      <c r="W3346" s="311"/>
      <c r="X3346" s="579"/>
      <c r="Y3346" s="545"/>
      <c r="Z3346" s="544"/>
      <c r="AA3346" s="545"/>
      <c r="AB3346" s="544"/>
      <c r="AC3346" s="545"/>
      <c r="AD3346" s="544"/>
      <c r="AE3346" s="581"/>
      <c r="AF3346" s="586"/>
      <c r="AG3346" s="587"/>
      <c r="AH3346" s="626"/>
      <c r="AI3346" s="627"/>
      <c r="AJ3346" s="544"/>
      <c r="AK3346" s="581"/>
      <c r="AL3346" s="586"/>
      <c r="AM3346" s="587"/>
      <c r="AN3346" s="626"/>
      <c r="AO3346" s="627"/>
      <c r="AP3346" s="544"/>
      <c r="AQ3346" s="581"/>
      <c r="AR3346" s="586"/>
      <c r="AS3346" s="587"/>
      <c r="AT3346" s="626"/>
      <c r="AU3346" s="627"/>
      <c r="AV3346" s="628"/>
      <c r="AW3346" s="629"/>
      <c r="AX3346" s="632"/>
      <c r="AY3346" s="633"/>
      <c r="AZ3346" s="626"/>
      <c r="BA3346" s="627"/>
      <c r="BB3346" s="544"/>
      <c r="BC3346" s="581"/>
      <c r="BD3346" s="586"/>
      <c r="BE3346" s="587"/>
      <c r="BF3346" s="626"/>
      <c r="BG3346" s="627"/>
      <c r="BH3346" s="628"/>
      <c r="BI3346" s="629"/>
      <c r="BJ3346" s="632"/>
      <c r="BK3346" s="633"/>
      <c r="BL3346" s="626"/>
      <c r="BM3346" s="627"/>
      <c r="BN3346" s="678"/>
      <c r="BO3346" s="679"/>
      <c r="BP3346" s="680"/>
      <c r="BQ3346" s="677"/>
      <c r="BR3346" s="663"/>
      <c r="BS3346" s="663"/>
      <c r="BT3346" s="15"/>
      <c r="BU3346" s="15"/>
      <c r="BV3346" s="95"/>
    </row>
    <row r="3347" spans="1:74" ht="21.75" hidden="1" customHeight="1" x14ac:dyDescent="0.25">
      <c r="A3347" s="95"/>
      <c r="B3347" s="570" t="str">
        <f>IF(ROSTER!B$40="","",ROSTER!B$40)</f>
        <v/>
      </c>
      <c r="C3347" s="572" t="str">
        <f>IF(ROSTER!C$40="","",ROSTER!C$40)</f>
        <v/>
      </c>
      <c r="D3347" s="573"/>
      <c r="E3347" s="574"/>
      <c r="F3347" s="576">
        <f>IF(E3347="y",1,IF(E3347="S",1,0))</f>
        <v>0</v>
      </c>
      <c r="G3347" s="582">
        <f>IF(E3347="S",1,0)</f>
        <v>0</v>
      </c>
      <c r="H3347" s="578"/>
      <c r="I3347" s="543"/>
      <c r="J3347" s="542"/>
      <c r="K3347" s="580"/>
      <c r="L3347" s="584"/>
      <c r="M3347" s="585"/>
      <c r="N3347" s="588">
        <f>L3347+J3347</f>
        <v>0</v>
      </c>
      <c r="O3347" s="589"/>
      <c r="P3347" s="542"/>
      <c r="Q3347" s="580"/>
      <c r="R3347" s="584"/>
      <c r="S3347" s="585"/>
      <c r="T3347" s="588">
        <f>R3347-P3347</f>
        <v>0</v>
      </c>
      <c r="U3347" s="589"/>
      <c r="V3347" s="310"/>
      <c r="W3347" s="310"/>
      <c r="X3347" s="578"/>
      <c r="Y3347" s="543"/>
      <c r="Z3347" s="542"/>
      <c r="AA3347" s="543"/>
      <c r="AB3347" s="542"/>
      <c r="AC3347" s="543"/>
      <c r="AD3347" s="542"/>
      <c r="AE3347" s="580"/>
      <c r="AF3347" s="584"/>
      <c r="AG3347" s="585"/>
      <c r="AH3347" s="595">
        <f>IF(AD3347=0,0,(AF3347/AD3347)*100)</f>
        <v>0</v>
      </c>
      <c r="AI3347" s="596"/>
      <c r="AJ3347" s="542"/>
      <c r="AK3347" s="580"/>
      <c r="AL3347" s="584"/>
      <c r="AM3347" s="585"/>
      <c r="AN3347" s="595">
        <f>IF(AJ3347=0,0,(AL3347/AJ3347)*100)</f>
        <v>0</v>
      </c>
      <c r="AO3347" s="596"/>
      <c r="AP3347" s="542"/>
      <c r="AQ3347" s="580"/>
      <c r="AR3347" s="584"/>
      <c r="AS3347" s="585"/>
      <c r="AT3347" s="595">
        <f>IF(AP3347=0,0,(AR3347/AP3347)*100)</f>
        <v>0</v>
      </c>
      <c r="AU3347" s="596"/>
      <c r="AV3347" s="599">
        <f>AD3347+AJ3347+AP3347</f>
        <v>0</v>
      </c>
      <c r="AW3347" s="600"/>
      <c r="AX3347" s="630">
        <f>AF3347+AL3347+AR3347</f>
        <v>0</v>
      </c>
      <c r="AY3347" s="631"/>
      <c r="AZ3347" s="595">
        <f>IF(AV3347=0,0,(AX3347/AV3347)*100)</f>
        <v>0</v>
      </c>
      <c r="BA3347" s="596"/>
      <c r="BB3347" s="542"/>
      <c r="BC3347" s="580"/>
      <c r="BD3347" s="584"/>
      <c r="BE3347" s="585"/>
      <c r="BF3347" s="595">
        <f>IF(BB3347=0,0,(BD3347/BB3347)*100)</f>
        <v>0</v>
      </c>
      <c r="BG3347" s="596"/>
      <c r="BH3347" s="599">
        <f>AV3347+BB3347</f>
        <v>0</v>
      </c>
      <c r="BI3347" s="600"/>
      <c r="BJ3347" s="630">
        <f>AX3347+BD3347</f>
        <v>0</v>
      </c>
      <c r="BK3347" s="631"/>
      <c r="BL3347" s="595">
        <f>IF(BH3347=0,0,(BJ3347/BH3347)*100)</f>
        <v>0</v>
      </c>
      <c r="BM3347" s="596"/>
      <c r="BN3347" s="656">
        <f>(AF3347*2)+(AL3347*2)+(AR3347*3)+BD3347</f>
        <v>0</v>
      </c>
      <c r="BO3347" s="657"/>
      <c r="BP3347" s="658"/>
      <c r="BQ3347" s="676">
        <f t="shared" ref="BQ3347" si="3000">IF(BS3347=0,0,50*BR3347/BS3347)</f>
        <v>0</v>
      </c>
      <c r="BR3347" s="662">
        <f>(BN3347*BU$11)+(N3347*BU$12)+(Z3347*BU$13)+(R3347*BU$14)+(X3347*BU$15)+(AB3347*BU$16)</f>
        <v>0</v>
      </c>
      <c r="BS3347" s="662">
        <f>((BB3347-BD3347)*BU$18)+((AV3347-AX3347)*BU$17)+(H3347*BU$19)+(P3347*BU$20)</f>
        <v>0</v>
      </c>
      <c r="BT3347" s="15"/>
      <c r="BU3347" s="15"/>
      <c r="BV3347" s="95"/>
    </row>
    <row r="3348" spans="1:74" ht="21.75" hidden="1" customHeight="1" x14ac:dyDescent="0.25">
      <c r="A3348" s="95"/>
      <c r="B3348" s="571"/>
      <c r="C3348" s="642" t="str">
        <f>IF(ROSTER!D$40="","",ROSTER!D$40)</f>
        <v/>
      </c>
      <c r="D3348" s="643"/>
      <c r="E3348" s="575"/>
      <c r="F3348" s="577"/>
      <c r="G3348" s="583"/>
      <c r="H3348" s="579"/>
      <c r="I3348" s="545"/>
      <c r="J3348" s="544"/>
      <c r="K3348" s="581"/>
      <c r="L3348" s="586"/>
      <c r="M3348" s="587"/>
      <c r="N3348" s="592" t="s">
        <v>16</v>
      </c>
      <c r="O3348" s="603"/>
      <c r="P3348" s="544"/>
      <c r="Q3348" s="581"/>
      <c r="R3348" s="586"/>
      <c r="S3348" s="587"/>
      <c r="T3348" s="592" t="s">
        <v>16</v>
      </c>
      <c r="U3348" s="603"/>
      <c r="V3348" s="311"/>
      <c r="W3348" s="311"/>
      <c r="X3348" s="579"/>
      <c r="Y3348" s="545"/>
      <c r="Z3348" s="544"/>
      <c r="AA3348" s="545"/>
      <c r="AB3348" s="544"/>
      <c r="AC3348" s="545"/>
      <c r="AD3348" s="544"/>
      <c r="AE3348" s="581"/>
      <c r="AF3348" s="586"/>
      <c r="AG3348" s="587"/>
      <c r="AH3348" s="626"/>
      <c r="AI3348" s="627"/>
      <c r="AJ3348" s="544"/>
      <c r="AK3348" s="581"/>
      <c r="AL3348" s="586"/>
      <c r="AM3348" s="587"/>
      <c r="AN3348" s="626"/>
      <c r="AO3348" s="627"/>
      <c r="AP3348" s="544"/>
      <c r="AQ3348" s="581"/>
      <c r="AR3348" s="586"/>
      <c r="AS3348" s="587"/>
      <c r="AT3348" s="626"/>
      <c r="AU3348" s="627"/>
      <c r="AV3348" s="628"/>
      <c r="AW3348" s="629"/>
      <c r="AX3348" s="632"/>
      <c r="AY3348" s="633"/>
      <c r="AZ3348" s="626"/>
      <c r="BA3348" s="627"/>
      <c r="BB3348" s="544"/>
      <c r="BC3348" s="581"/>
      <c r="BD3348" s="586"/>
      <c r="BE3348" s="587"/>
      <c r="BF3348" s="626"/>
      <c r="BG3348" s="627"/>
      <c r="BH3348" s="628"/>
      <c r="BI3348" s="629"/>
      <c r="BJ3348" s="632"/>
      <c r="BK3348" s="633"/>
      <c r="BL3348" s="626"/>
      <c r="BM3348" s="627"/>
      <c r="BN3348" s="678"/>
      <c r="BO3348" s="679"/>
      <c r="BP3348" s="680"/>
      <c r="BQ3348" s="677"/>
      <c r="BR3348" s="663"/>
      <c r="BS3348" s="663"/>
      <c r="BT3348" s="15"/>
      <c r="BU3348" s="15"/>
      <c r="BV3348" s="95"/>
    </row>
    <row r="3349" spans="1:74" ht="21.75" hidden="1" customHeight="1" x14ac:dyDescent="0.25">
      <c r="A3349" s="95"/>
      <c r="B3349" s="570" t="str">
        <f>IF(ROSTER!B$42="","",ROSTER!B$42)</f>
        <v/>
      </c>
      <c r="C3349" s="572" t="str">
        <f>IF(ROSTER!C$42="","",ROSTER!C$42)</f>
        <v/>
      </c>
      <c r="D3349" s="573"/>
      <c r="E3349" s="574"/>
      <c r="F3349" s="576">
        <f>IF(E3349="y",1,IF(E3349="S",1,0))</f>
        <v>0</v>
      </c>
      <c r="G3349" s="582">
        <f>IF(E3349="S",1,0)</f>
        <v>0</v>
      </c>
      <c r="H3349" s="578"/>
      <c r="I3349" s="543"/>
      <c r="J3349" s="542"/>
      <c r="K3349" s="580"/>
      <c r="L3349" s="584"/>
      <c r="M3349" s="585"/>
      <c r="N3349" s="588">
        <f>L3349+J3349</f>
        <v>0</v>
      </c>
      <c r="O3349" s="589"/>
      <c r="P3349" s="542"/>
      <c r="Q3349" s="580"/>
      <c r="R3349" s="584"/>
      <c r="S3349" s="585"/>
      <c r="T3349" s="588">
        <f>R3349-P3349</f>
        <v>0</v>
      </c>
      <c r="U3349" s="589"/>
      <c r="V3349" s="310"/>
      <c r="W3349" s="310"/>
      <c r="X3349" s="578"/>
      <c r="Y3349" s="543"/>
      <c r="Z3349" s="542"/>
      <c r="AA3349" s="543"/>
      <c r="AB3349" s="542"/>
      <c r="AC3349" s="543"/>
      <c r="AD3349" s="542"/>
      <c r="AE3349" s="580"/>
      <c r="AF3349" s="584"/>
      <c r="AG3349" s="585"/>
      <c r="AH3349" s="595">
        <f>IF(AD3349=0,0,(AF3349/AD3349)*100)</f>
        <v>0</v>
      </c>
      <c r="AI3349" s="596"/>
      <c r="AJ3349" s="542"/>
      <c r="AK3349" s="580"/>
      <c r="AL3349" s="584"/>
      <c r="AM3349" s="585"/>
      <c r="AN3349" s="595">
        <f>IF(AJ3349=0,0,(AL3349/AJ3349)*100)</f>
        <v>0</v>
      </c>
      <c r="AO3349" s="596"/>
      <c r="AP3349" s="542"/>
      <c r="AQ3349" s="580"/>
      <c r="AR3349" s="584"/>
      <c r="AS3349" s="585"/>
      <c r="AT3349" s="595">
        <f>IF(AP3349=0,0,(AR3349/AP3349)*100)</f>
        <v>0</v>
      </c>
      <c r="AU3349" s="596"/>
      <c r="AV3349" s="599">
        <f>AD3349+AJ3349+AP3349</f>
        <v>0</v>
      </c>
      <c r="AW3349" s="600"/>
      <c r="AX3349" s="630">
        <f>AF3349+AL3349+AR3349</f>
        <v>0</v>
      </c>
      <c r="AY3349" s="631"/>
      <c r="AZ3349" s="595">
        <f>IF(AV3349=0,0,(AX3349/AV3349)*100)</f>
        <v>0</v>
      </c>
      <c r="BA3349" s="596"/>
      <c r="BB3349" s="542"/>
      <c r="BC3349" s="580"/>
      <c r="BD3349" s="584"/>
      <c r="BE3349" s="585"/>
      <c r="BF3349" s="595">
        <f>IF(BB3349=0,0,(BD3349/BB3349)*100)</f>
        <v>0</v>
      </c>
      <c r="BG3349" s="596"/>
      <c r="BH3349" s="599">
        <f>AV3349+BB3349</f>
        <v>0</v>
      </c>
      <c r="BI3349" s="600"/>
      <c r="BJ3349" s="630">
        <f>AX3349+BD3349</f>
        <v>0</v>
      </c>
      <c r="BK3349" s="631"/>
      <c r="BL3349" s="595">
        <f>IF(BH3349=0,0,(BJ3349/BH3349)*100)</f>
        <v>0</v>
      </c>
      <c r="BM3349" s="596"/>
      <c r="BN3349" s="656">
        <f>(AF3349*2)+(AL3349*2)+(AR3349*3)+BD3349</f>
        <v>0</v>
      </c>
      <c r="BO3349" s="657"/>
      <c r="BP3349" s="658"/>
      <c r="BQ3349" s="676">
        <f t="shared" ref="BQ3349" si="3001">IF(BS3349=0,0,50*BR3349/BS3349)</f>
        <v>0</v>
      </c>
      <c r="BR3349" s="662">
        <f>(BN3349*BU$11)+(N3349*BU$12)+(Z3349*BU$13)+(R3349*BU$14)+(X3349*BU$15)+(AB3349*BU$16)</f>
        <v>0</v>
      </c>
      <c r="BS3349" s="662">
        <f>((BB3349-BD3349)*BU$18)+((AV3349-AX3349)*BU$17)+(H3349*BU$19)+(P3349*BU$20)</f>
        <v>0</v>
      </c>
      <c r="BT3349" s="15"/>
      <c r="BU3349" s="15"/>
      <c r="BV3349" s="95"/>
    </row>
    <row r="3350" spans="1:74" ht="21.75" hidden="1" customHeight="1" x14ac:dyDescent="0.25">
      <c r="A3350" s="95"/>
      <c r="B3350" s="571"/>
      <c r="C3350" s="642" t="str">
        <f>IF(ROSTER!D$42="","",ROSTER!D$42)</f>
        <v/>
      </c>
      <c r="D3350" s="643"/>
      <c r="E3350" s="575"/>
      <c r="F3350" s="577"/>
      <c r="G3350" s="583"/>
      <c r="H3350" s="579"/>
      <c r="I3350" s="545"/>
      <c r="J3350" s="544"/>
      <c r="K3350" s="581"/>
      <c r="L3350" s="586"/>
      <c r="M3350" s="587"/>
      <c r="N3350" s="592" t="s">
        <v>16</v>
      </c>
      <c r="O3350" s="603"/>
      <c r="P3350" s="544"/>
      <c r="Q3350" s="581"/>
      <c r="R3350" s="586"/>
      <c r="S3350" s="587"/>
      <c r="T3350" s="592" t="s">
        <v>16</v>
      </c>
      <c r="U3350" s="603"/>
      <c r="V3350" s="311"/>
      <c r="W3350" s="311"/>
      <c r="X3350" s="579"/>
      <c r="Y3350" s="545"/>
      <c r="Z3350" s="544"/>
      <c r="AA3350" s="545"/>
      <c r="AB3350" s="544"/>
      <c r="AC3350" s="545"/>
      <c r="AD3350" s="544"/>
      <c r="AE3350" s="581"/>
      <c r="AF3350" s="586"/>
      <c r="AG3350" s="587"/>
      <c r="AH3350" s="626"/>
      <c r="AI3350" s="627"/>
      <c r="AJ3350" s="544"/>
      <c r="AK3350" s="581"/>
      <c r="AL3350" s="586"/>
      <c r="AM3350" s="587"/>
      <c r="AN3350" s="626"/>
      <c r="AO3350" s="627"/>
      <c r="AP3350" s="544"/>
      <c r="AQ3350" s="581"/>
      <c r="AR3350" s="586"/>
      <c r="AS3350" s="587"/>
      <c r="AT3350" s="626"/>
      <c r="AU3350" s="627"/>
      <c r="AV3350" s="628"/>
      <c r="AW3350" s="629"/>
      <c r="AX3350" s="632"/>
      <c r="AY3350" s="633"/>
      <c r="AZ3350" s="626"/>
      <c r="BA3350" s="627"/>
      <c r="BB3350" s="544"/>
      <c r="BC3350" s="581"/>
      <c r="BD3350" s="586"/>
      <c r="BE3350" s="587"/>
      <c r="BF3350" s="626"/>
      <c r="BG3350" s="627"/>
      <c r="BH3350" s="628"/>
      <c r="BI3350" s="629"/>
      <c r="BJ3350" s="632"/>
      <c r="BK3350" s="633"/>
      <c r="BL3350" s="626"/>
      <c r="BM3350" s="627"/>
      <c r="BN3350" s="678"/>
      <c r="BO3350" s="679"/>
      <c r="BP3350" s="680"/>
      <c r="BQ3350" s="677"/>
      <c r="BR3350" s="663"/>
      <c r="BS3350" s="663"/>
      <c r="BT3350" s="15"/>
      <c r="BU3350" s="15"/>
      <c r="BV3350" s="95"/>
    </row>
    <row r="3351" spans="1:74" ht="21.75" hidden="1" customHeight="1" x14ac:dyDescent="0.25">
      <c r="A3351" s="95"/>
      <c r="B3351" s="570" t="str">
        <f>IF(ROSTER!B$44="","",ROSTER!B$44)</f>
        <v/>
      </c>
      <c r="C3351" s="572" t="str">
        <f>IF(ROSTER!C$44="","",ROSTER!C$44)</f>
        <v/>
      </c>
      <c r="D3351" s="573"/>
      <c r="E3351" s="574"/>
      <c r="F3351" s="576">
        <f>IF(E3351="y",1,IF(E3351="S",1,0))</f>
        <v>0</v>
      </c>
      <c r="G3351" s="582">
        <f>IF(E3351="S",1,0)</f>
        <v>0</v>
      </c>
      <c r="H3351" s="578"/>
      <c r="I3351" s="543"/>
      <c r="J3351" s="542"/>
      <c r="K3351" s="580"/>
      <c r="L3351" s="584"/>
      <c r="M3351" s="585"/>
      <c r="N3351" s="588">
        <f>L3351+J3351</f>
        <v>0</v>
      </c>
      <c r="O3351" s="589"/>
      <c r="P3351" s="542"/>
      <c r="Q3351" s="580"/>
      <c r="R3351" s="584"/>
      <c r="S3351" s="585"/>
      <c r="T3351" s="588">
        <f>R3351-P3351</f>
        <v>0</v>
      </c>
      <c r="U3351" s="589"/>
      <c r="V3351" s="310"/>
      <c r="W3351" s="310"/>
      <c r="X3351" s="578"/>
      <c r="Y3351" s="543"/>
      <c r="Z3351" s="542"/>
      <c r="AA3351" s="543"/>
      <c r="AB3351" s="542"/>
      <c r="AC3351" s="543"/>
      <c r="AD3351" s="542"/>
      <c r="AE3351" s="580"/>
      <c r="AF3351" s="584"/>
      <c r="AG3351" s="585"/>
      <c r="AH3351" s="595">
        <f>IF(AD3351=0,0,(AF3351/AD3351)*100)</f>
        <v>0</v>
      </c>
      <c r="AI3351" s="596"/>
      <c r="AJ3351" s="542"/>
      <c r="AK3351" s="580"/>
      <c r="AL3351" s="584"/>
      <c r="AM3351" s="585"/>
      <c r="AN3351" s="595">
        <f>IF(AJ3351=0,0,(AL3351/AJ3351)*100)</f>
        <v>0</v>
      </c>
      <c r="AO3351" s="596"/>
      <c r="AP3351" s="542"/>
      <c r="AQ3351" s="580"/>
      <c r="AR3351" s="584"/>
      <c r="AS3351" s="585"/>
      <c r="AT3351" s="595">
        <f>IF(AP3351=0,0,(AR3351/AP3351)*100)</f>
        <v>0</v>
      </c>
      <c r="AU3351" s="596"/>
      <c r="AV3351" s="599">
        <f>AD3351+AJ3351+AP3351</f>
        <v>0</v>
      </c>
      <c r="AW3351" s="600"/>
      <c r="AX3351" s="630">
        <f>AF3351+AL3351+AR3351</f>
        <v>0</v>
      </c>
      <c r="AY3351" s="631"/>
      <c r="AZ3351" s="595">
        <f>IF(AV3351=0,0,(AX3351/AV3351)*100)</f>
        <v>0</v>
      </c>
      <c r="BA3351" s="596"/>
      <c r="BB3351" s="542"/>
      <c r="BC3351" s="580"/>
      <c r="BD3351" s="584"/>
      <c r="BE3351" s="585"/>
      <c r="BF3351" s="595">
        <f>IF(BB3351=0,0,(BD3351/BB3351)*100)</f>
        <v>0</v>
      </c>
      <c r="BG3351" s="596"/>
      <c r="BH3351" s="599">
        <f>AV3351+BB3351</f>
        <v>0</v>
      </c>
      <c r="BI3351" s="600"/>
      <c r="BJ3351" s="630">
        <f>AX3351+BD3351</f>
        <v>0</v>
      </c>
      <c r="BK3351" s="631"/>
      <c r="BL3351" s="595">
        <f>IF(BH3351=0,0,(BJ3351/BH3351)*100)</f>
        <v>0</v>
      </c>
      <c r="BM3351" s="596"/>
      <c r="BN3351" s="656">
        <f>(AF3351*2)+(AL3351*2)+(AR3351*3)+BD3351</f>
        <v>0</v>
      </c>
      <c r="BO3351" s="657"/>
      <c r="BP3351" s="658"/>
      <c r="BQ3351" s="676">
        <f t="shared" ref="BQ3351" si="3002">IF(BS3351=0,0,50*BR3351/BS3351)</f>
        <v>0</v>
      </c>
      <c r="BR3351" s="662">
        <f>(BN3351*BU$11)+(N3351*BU$12)+(Z3351*BU$13)+(R3351*BU$14)+(X3351*BU$15)+(AB3351*BU$16)</f>
        <v>0</v>
      </c>
      <c r="BS3351" s="662">
        <f>((BB3351-BD3351)*BU$18)+((AV3351-AX3351)*BU$17)+(H3351*BU$19)+(P3351*BU$20)</f>
        <v>0</v>
      </c>
      <c r="BT3351" s="15"/>
      <c r="BU3351" s="15"/>
      <c r="BV3351" s="95"/>
    </row>
    <row r="3352" spans="1:74" ht="21.75" hidden="1" customHeight="1" x14ac:dyDescent="0.25">
      <c r="A3352" s="95"/>
      <c r="B3352" s="571"/>
      <c r="C3352" s="642" t="str">
        <f>IF(ROSTER!D$44="","",ROSTER!D$44)</f>
        <v/>
      </c>
      <c r="D3352" s="643"/>
      <c r="E3352" s="575"/>
      <c r="F3352" s="577"/>
      <c r="G3352" s="583"/>
      <c r="H3352" s="579"/>
      <c r="I3352" s="545"/>
      <c r="J3352" s="544"/>
      <c r="K3352" s="581"/>
      <c r="L3352" s="586"/>
      <c r="M3352" s="587"/>
      <c r="N3352" s="592" t="s">
        <v>16</v>
      </c>
      <c r="O3352" s="603"/>
      <c r="P3352" s="544"/>
      <c r="Q3352" s="581"/>
      <c r="R3352" s="586"/>
      <c r="S3352" s="587"/>
      <c r="T3352" s="592" t="s">
        <v>16</v>
      </c>
      <c r="U3352" s="603"/>
      <c r="V3352" s="311"/>
      <c r="W3352" s="311"/>
      <c r="X3352" s="579"/>
      <c r="Y3352" s="545"/>
      <c r="Z3352" s="544"/>
      <c r="AA3352" s="545"/>
      <c r="AB3352" s="544"/>
      <c r="AC3352" s="545"/>
      <c r="AD3352" s="544"/>
      <c r="AE3352" s="581"/>
      <c r="AF3352" s="586"/>
      <c r="AG3352" s="587"/>
      <c r="AH3352" s="626"/>
      <c r="AI3352" s="627"/>
      <c r="AJ3352" s="544"/>
      <c r="AK3352" s="581"/>
      <c r="AL3352" s="586"/>
      <c r="AM3352" s="587"/>
      <c r="AN3352" s="626"/>
      <c r="AO3352" s="627"/>
      <c r="AP3352" s="544"/>
      <c r="AQ3352" s="581"/>
      <c r="AR3352" s="586"/>
      <c r="AS3352" s="587"/>
      <c r="AT3352" s="626"/>
      <c r="AU3352" s="627"/>
      <c r="AV3352" s="628"/>
      <c r="AW3352" s="629"/>
      <c r="AX3352" s="632"/>
      <c r="AY3352" s="633"/>
      <c r="AZ3352" s="626"/>
      <c r="BA3352" s="627"/>
      <c r="BB3352" s="544"/>
      <c r="BC3352" s="581"/>
      <c r="BD3352" s="586"/>
      <c r="BE3352" s="587"/>
      <c r="BF3352" s="626"/>
      <c r="BG3352" s="627"/>
      <c r="BH3352" s="628"/>
      <c r="BI3352" s="629"/>
      <c r="BJ3352" s="632"/>
      <c r="BK3352" s="633"/>
      <c r="BL3352" s="626"/>
      <c r="BM3352" s="627"/>
      <c r="BN3352" s="678"/>
      <c r="BO3352" s="679"/>
      <c r="BP3352" s="680"/>
      <c r="BQ3352" s="677"/>
      <c r="BR3352" s="663"/>
      <c r="BS3352" s="663"/>
      <c r="BT3352" s="15"/>
      <c r="BU3352" s="15"/>
      <c r="BV3352" s="95"/>
    </row>
    <row r="3353" spans="1:74" ht="21.75" hidden="1" customHeight="1" x14ac:dyDescent="0.25">
      <c r="A3353" s="95"/>
      <c r="B3353" s="570" t="str">
        <f>IF(ROSTER!B$46="","",ROSTER!B$46)</f>
        <v/>
      </c>
      <c r="C3353" s="572" t="str">
        <f>IF(ROSTER!C$46="","",ROSTER!C$46)</f>
        <v/>
      </c>
      <c r="D3353" s="573"/>
      <c r="E3353" s="574"/>
      <c r="F3353" s="576">
        <f>IF(E3353="y",1,IF(E3353="S",1,0))</f>
        <v>0</v>
      </c>
      <c r="G3353" s="582">
        <f>IF(E3353="S",1,0)</f>
        <v>0</v>
      </c>
      <c r="H3353" s="578"/>
      <c r="I3353" s="543"/>
      <c r="J3353" s="542"/>
      <c r="K3353" s="580"/>
      <c r="L3353" s="584"/>
      <c r="M3353" s="585"/>
      <c r="N3353" s="588">
        <f>L3353+J3353</f>
        <v>0</v>
      </c>
      <c r="O3353" s="589"/>
      <c r="P3353" s="542"/>
      <c r="Q3353" s="580"/>
      <c r="R3353" s="584"/>
      <c r="S3353" s="585"/>
      <c r="T3353" s="588">
        <f>R3353-P3353</f>
        <v>0</v>
      </c>
      <c r="U3353" s="589"/>
      <c r="V3353" s="310"/>
      <c r="W3353" s="310"/>
      <c r="X3353" s="578"/>
      <c r="Y3353" s="543"/>
      <c r="Z3353" s="542"/>
      <c r="AA3353" s="543"/>
      <c r="AB3353" s="542"/>
      <c r="AC3353" s="543"/>
      <c r="AD3353" s="542"/>
      <c r="AE3353" s="580"/>
      <c r="AF3353" s="584"/>
      <c r="AG3353" s="585"/>
      <c r="AH3353" s="595">
        <f>IF(AD3353=0,0,(AF3353/AD3353)*100)</f>
        <v>0</v>
      </c>
      <c r="AI3353" s="596"/>
      <c r="AJ3353" s="542"/>
      <c r="AK3353" s="580"/>
      <c r="AL3353" s="584"/>
      <c r="AM3353" s="585"/>
      <c r="AN3353" s="595">
        <f>IF(AJ3353=0,0,(AL3353/AJ3353)*100)</f>
        <v>0</v>
      </c>
      <c r="AO3353" s="596"/>
      <c r="AP3353" s="542"/>
      <c r="AQ3353" s="580"/>
      <c r="AR3353" s="584"/>
      <c r="AS3353" s="585"/>
      <c r="AT3353" s="595">
        <f>IF(AP3353=0,0,(AR3353/AP3353)*100)</f>
        <v>0</v>
      </c>
      <c r="AU3353" s="596"/>
      <c r="AV3353" s="599">
        <f>AD3353+AJ3353+AP3353</f>
        <v>0</v>
      </c>
      <c r="AW3353" s="600"/>
      <c r="AX3353" s="630">
        <f>AF3353+AL3353+AR3353</f>
        <v>0</v>
      </c>
      <c r="AY3353" s="631"/>
      <c r="AZ3353" s="595">
        <f>IF(AV3353=0,0,(AX3353/AV3353)*100)</f>
        <v>0</v>
      </c>
      <c r="BA3353" s="596"/>
      <c r="BB3353" s="542"/>
      <c r="BC3353" s="580"/>
      <c r="BD3353" s="584"/>
      <c r="BE3353" s="585"/>
      <c r="BF3353" s="595">
        <f>IF(BB3353=0,0,(BD3353/BB3353)*100)</f>
        <v>0</v>
      </c>
      <c r="BG3353" s="596"/>
      <c r="BH3353" s="599">
        <f>AV3353+BB3353</f>
        <v>0</v>
      </c>
      <c r="BI3353" s="600"/>
      <c r="BJ3353" s="630">
        <f>AX3353+BD3353</f>
        <v>0</v>
      </c>
      <c r="BK3353" s="631"/>
      <c r="BL3353" s="595">
        <f>IF(BH3353=0,0,(BJ3353/BH3353)*100)</f>
        <v>0</v>
      </c>
      <c r="BM3353" s="596"/>
      <c r="BN3353" s="656">
        <f>(AF3353*2)+(AL3353*2)+(AR3353*3)+BD3353</f>
        <v>0</v>
      </c>
      <c r="BO3353" s="657"/>
      <c r="BP3353" s="658"/>
      <c r="BQ3353" s="676">
        <f t="shared" ref="BQ3353" si="3003">IF(BS3353=0,0,50*BR3353/BS3353)</f>
        <v>0</v>
      </c>
      <c r="BR3353" s="708">
        <f>(BN3353*BU$11)+(N3353*BU$12)+(Z3353*BU$13)+(R3353*BU$14)+(X3353*BU$15)+(AB3353*BU$16)</f>
        <v>0</v>
      </c>
      <c r="BS3353" s="662">
        <f>((BB3353-BD3353)*BU$18)+((AV3353-AX3353)*BU$17)+(H3353*BU$19)+(P3353*BU$20)</f>
        <v>0</v>
      </c>
      <c r="BT3353" s="15"/>
      <c r="BU3353" s="15"/>
      <c r="BV3353" s="95"/>
    </row>
    <row r="3354" spans="1:74" ht="22.5" hidden="1" customHeight="1" thickBot="1" x14ac:dyDescent="0.3">
      <c r="A3354" s="95"/>
      <c r="B3354" s="571"/>
      <c r="C3354" s="642" t="str">
        <f>IF(ROSTER!D$46="","",ROSTER!D$46)</f>
        <v/>
      </c>
      <c r="D3354" s="643"/>
      <c r="E3354" s="575"/>
      <c r="F3354" s="577"/>
      <c r="G3354" s="583"/>
      <c r="H3354" s="579"/>
      <c r="I3354" s="545"/>
      <c r="J3354" s="544"/>
      <c r="K3354" s="581"/>
      <c r="L3354" s="586"/>
      <c r="M3354" s="587"/>
      <c r="N3354" s="590" t="s">
        <v>16</v>
      </c>
      <c r="O3354" s="591"/>
      <c r="P3354" s="544"/>
      <c r="Q3354" s="581"/>
      <c r="R3354" s="586"/>
      <c r="S3354" s="587"/>
      <c r="T3354" s="592" t="s">
        <v>16</v>
      </c>
      <c r="U3354" s="603"/>
      <c r="V3354" s="311"/>
      <c r="W3354" s="311"/>
      <c r="X3354" s="579"/>
      <c r="Y3354" s="545"/>
      <c r="Z3354" s="544"/>
      <c r="AA3354" s="545"/>
      <c r="AB3354" s="544"/>
      <c r="AC3354" s="545"/>
      <c r="AD3354" s="544"/>
      <c r="AE3354" s="581"/>
      <c r="AF3354" s="586"/>
      <c r="AG3354" s="587"/>
      <c r="AH3354" s="597"/>
      <c r="AI3354" s="598"/>
      <c r="AJ3354" s="544"/>
      <c r="AK3354" s="581"/>
      <c r="AL3354" s="586"/>
      <c r="AM3354" s="587"/>
      <c r="AN3354" s="597"/>
      <c r="AO3354" s="598"/>
      <c r="AP3354" s="544"/>
      <c r="AQ3354" s="581"/>
      <c r="AR3354" s="586"/>
      <c r="AS3354" s="587"/>
      <c r="AT3354" s="597"/>
      <c r="AU3354" s="598"/>
      <c r="AV3354" s="601"/>
      <c r="AW3354" s="602"/>
      <c r="AX3354" s="701"/>
      <c r="AY3354" s="702"/>
      <c r="AZ3354" s="597"/>
      <c r="BA3354" s="598"/>
      <c r="BB3354" s="544"/>
      <c r="BC3354" s="581"/>
      <c r="BD3354" s="586"/>
      <c r="BE3354" s="587"/>
      <c r="BF3354" s="597"/>
      <c r="BG3354" s="598"/>
      <c r="BH3354" s="601"/>
      <c r="BI3354" s="602"/>
      <c r="BJ3354" s="701"/>
      <c r="BK3354" s="702"/>
      <c r="BL3354" s="597"/>
      <c r="BM3354" s="598"/>
      <c r="BN3354" s="659"/>
      <c r="BO3354" s="660"/>
      <c r="BP3354" s="661"/>
      <c r="BQ3354" s="677"/>
      <c r="BR3354" s="709"/>
      <c r="BS3354" s="663"/>
      <c r="BT3354" s="15"/>
      <c r="BU3354" s="15"/>
      <c r="BV3354" s="95"/>
    </row>
    <row r="3355" spans="1:74" s="21" customFormat="1" ht="33.4" hidden="1" customHeight="1" x14ac:dyDescent="0.45">
      <c r="A3355" s="98"/>
      <c r="B3355" s="612"/>
      <c r="C3355" s="613"/>
      <c r="D3355" s="613" t="s">
        <v>10</v>
      </c>
      <c r="E3355" s="616"/>
      <c r="F3355" s="279"/>
      <c r="G3355" s="279"/>
      <c r="H3355" s="517">
        <f>SUM(H3315:I3354)</f>
        <v>0</v>
      </c>
      <c r="I3355" s="618"/>
      <c r="J3355" s="517">
        <f>SUM(J3315:K3354)</f>
        <v>0</v>
      </c>
      <c r="K3355" s="618"/>
      <c r="L3355" s="620">
        <f>SUM(L3315:M3354)</f>
        <v>0</v>
      </c>
      <c r="M3355" s="621"/>
      <c r="N3355" s="548">
        <f>L3355+J3355</f>
        <v>0</v>
      </c>
      <c r="O3355" s="518"/>
      <c r="P3355" s="620">
        <f>SUM(P3315:Q3354)</f>
        <v>0</v>
      </c>
      <c r="Q3355" s="618"/>
      <c r="R3355" s="620">
        <f>SUM(R3315:S3354)</f>
        <v>0</v>
      </c>
      <c r="S3355" s="621"/>
      <c r="T3355" s="548">
        <f>R3355-P3355</f>
        <v>0</v>
      </c>
      <c r="U3355" s="518"/>
      <c r="V3355" s="312"/>
      <c r="W3355" s="312"/>
      <c r="X3355" s="620">
        <f>SUM(X3315:Y3354)</f>
        <v>0</v>
      </c>
      <c r="Y3355" s="621"/>
      <c r="Z3355" s="517">
        <f>SUM(Z3315:AA3354)</f>
        <v>0</v>
      </c>
      <c r="AA3355" s="518"/>
      <c r="AB3355" s="517">
        <f>SUM(AB3315:AC3354)</f>
        <v>0</v>
      </c>
      <c r="AC3355" s="518"/>
      <c r="AD3355" s="621">
        <f>SUM(AD3315:AE3354)</f>
        <v>0</v>
      </c>
      <c r="AE3355" s="618"/>
      <c r="AF3355" s="620">
        <f>SUM(AF3315:AG3354)</f>
        <v>0</v>
      </c>
      <c r="AG3355" s="621"/>
      <c r="AH3355" s="548">
        <f>IF(AD3355=0,0,(AF3355/AD3355)*100)</f>
        <v>0</v>
      </c>
      <c r="AI3355" s="518"/>
      <c r="AJ3355" s="620">
        <f>SUM(AJ3315:AK3354)</f>
        <v>0</v>
      </c>
      <c r="AK3355" s="618"/>
      <c r="AL3355" s="620">
        <f>SUM(AL3315:AM3354)</f>
        <v>0</v>
      </c>
      <c r="AM3355" s="621"/>
      <c r="AN3355" s="548">
        <f>IF(AJ3355=0,0,(AL3355/AJ3355)*100)</f>
        <v>0</v>
      </c>
      <c r="AO3355" s="518"/>
      <c r="AP3355" s="620">
        <f>SUM(AP3315:AQ3354)</f>
        <v>0</v>
      </c>
      <c r="AQ3355" s="618"/>
      <c r="AR3355" s="620">
        <f>SUM(AR3315:AS3354)</f>
        <v>0</v>
      </c>
      <c r="AS3355" s="621"/>
      <c r="AT3355" s="548">
        <f>IF(AP3355=0,0,(AR3355/AP3355)*100)</f>
        <v>0</v>
      </c>
      <c r="AU3355" s="518"/>
      <c r="AV3355" s="517">
        <f>AD3355+AJ3355+AP3355</f>
        <v>0</v>
      </c>
      <c r="AW3355" s="618"/>
      <c r="AX3355" s="620">
        <f>AF3355+AL3355+AR3355</f>
        <v>0</v>
      </c>
      <c r="AY3355" s="624"/>
      <c r="AZ3355" s="548">
        <f>IF(AV3355=0,0,(AX3355/AV3355)*100)</f>
        <v>0</v>
      </c>
      <c r="BA3355" s="518"/>
      <c r="BB3355" s="620">
        <f>SUM(BB3315:BC3354)</f>
        <v>0</v>
      </c>
      <c r="BC3355" s="618"/>
      <c r="BD3355" s="620">
        <f>SUM(BD3315:BE3354)</f>
        <v>0</v>
      </c>
      <c r="BE3355" s="621"/>
      <c r="BF3355" s="548">
        <f>IF(BB3355=0,0,(BD3355/BB3355)*100)</f>
        <v>0</v>
      </c>
      <c r="BG3355" s="518"/>
      <c r="BH3355" s="517">
        <f>AV3355+BB3355</f>
        <v>0</v>
      </c>
      <c r="BI3355" s="618"/>
      <c r="BJ3355" s="620">
        <f>AX3355+BD3355</f>
        <v>0</v>
      </c>
      <c r="BK3355" s="624"/>
      <c r="BL3355" s="548">
        <f>IF(BH3355=0,0,(BJ3355/BH3355)*100)</f>
        <v>0</v>
      </c>
      <c r="BM3355" s="664"/>
      <c r="BN3355" s="666">
        <f>SUM(BN3315:BP3354)</f>
        <v>0</v>
      </c>
      <c r="BO3355" s="667"/>
      <c r="BP3355" s="668"/>
      <c r="BQ3355" s="681">
        <f>SUM(BQ3315:BQ3354)</f>
        <v>0</v>
      </c>
      <c r="BR3355" s="685">
        <f>(BN3355*BU$11)+(N3355*BU$12)+(Z3355*BU$13)+(R3355*BU$14)+(X3355*BU$15)+(AB3355*BU$16)</f>
        <v>0</v>
      </c>
      <c r="BS3355" s="683">
        <f>((BB3355-BD3355)*BU$18)+((AV3355-AX3355)*BU$17)+(H3355*BU$19)+(P3355*BU$20)</f>
        <v>0</v>
      </c>
      <c r="BT3355" s="20"/>
      <c r="BU3355" s="20"/>
      <c r="BV3355" s="98"/>
    </row>
    <row r="3356" spans="1:74" s="21" customFormat="1" ht="33.950000000000003" hidden="1" customHeight="1" thickBot="1" x14ac:dyDescent="0.5">
      <c r="A3356" s="98"/>
      <c r="B3356" s="614"/>
      <c r="C3356" s="615"/>
      <c r="D3356" s="615"/>
      <c r="E3356" s="617"/>
      <c r="F3356" s="280"/>
      <c r="G3356" s="280"/>
      <c r="H3356" s="519"/>
      <c r="I3356" s="619"/>
      <c r="J3356" s="519"/>
      <c r="K3356" s="619"/>
      <c r="L3356" s="622"/>
      <c r="M3356" s="623"/>
      <c r="N3356" s="549" t="s">
        <v>16</v>
      </c>
      <c r="O3356" s="520"/>
      <c r="P3356" s="622"/>
      <c r="Q3356" s="619"/>
      <c r="R3356" s="622"/>
      <c r="S3356" s="623"/>
      <c r="T3356" s="549" t="s">
        <v>16</v>
      </c>
      <c r="U3356" s="520"/>
      <c r="V3356" s="313"/>
      <c r="W3356" s="313"/>
      <c r="X3356" s="622"/>
      <c r="Y3356" s="623"/>
      <c r="Z3356" s="519"/>
      <c r="AA3356" s="520"/>
      <c r="AB3356" s="519"/>
      <c r="AC3356" s="520"/>
      <c r="AD3356" s="623"/>
      <c r="AE3356" s="619"/>
      <c r="AF3356" s="622"/>
      <c r="AG3356" s="623"/>
      <c r="AH3356" s="549"/>
      <c r="AI3356" s="520"/>
      <c r="AJ3356" s="622"/>
      <c r="AK3356" s="619"/>
      <c r="AL3356" s="622"/>
      <c r="AM3356" s="623"/>
      <c r="AN3356" s="549"/>
      <c r="AO3356" s="520"/>
      <c r="AP3356" s="622"/>
      <c r="AQ3356" s="619"/>
      <c r="AR3356" s="622"/>
      <c r="AS3356" s="623"/>
      <c r="AT3356" s="549"/>
      <c r="AU3356" s="520"/>
      <c r="AV3356" s="519"/>
      <c r="AW3356" s="619"/>
      <c r="AX3356" s="622"/>
      <c r="AY3356" s="625"/>
      <c r="AZ3356" s="549"/>
      <c r="BA3356" s="520"/>
      <c r="BB3356" s="622"/>
      <c r="BC3356" s="619"/>
      <c r="BD3356" s="622"/>
      <c r="BE3356" s="623"/>
      <c r="BF3356" s="549"/>
      <c r="BG3356" s="520"/>
      <c r="BH3356" s="519"/>
      <c r="BI3356" s="619"/>
      <c r="BJ3356" s="622"/>
      <c r="BK3356" s="625"/>
      <c r="BL3356" s="549"/>
      <c r="BM3356" s="665"/>
      <c r="BN3356" s="669"/>
      <c r="BO3356" s="670"/>
      <c r="BP3356" s="671"/>
      <c r="BQ3356" s="682"/>
      <c r="BR3356" s="686"/>
      <c r="BS3356" s="684"/>
      <c r="BT3356" s="20"/>
      <c r="BU3356" s="20"/>
      <c r="BV3356" s="98"/>
    </row>
    <row r="3357" spans="1:74" s="21" customFormat="1" ht="33" hidden="1" customHeight="1" thickBot="1" x14ac:dyDescent="0.5">
      <c r="A3357" s="98"/>
      <c r="B3357" s="612"/>
      <c r="C3357" s="613"/>
      <c r="D3357" s="613" t="s">
        <v>13</v>
      </c>
      <c r="E3357" s="616"/>
      <c r="F3357" s="281"/>
      <c r="G3357" s="282"/>
      <c r="H3357" s="528"/>
      <c r="I3357" s="636"/>
      <c r="J3357" s="528"/>
      <c r="K3357" s="636"/>
      <c r="L3357" s="638"/>
      <c r="M3357" s="639"/>
      <c r="N3357" s="548">
        <f>J3357+L3357</f>
        <v>0</v>
      </c>
      <c r="O3357" s="518"/>
      <c r="P3357" s="638"/>
      <c r="Q3357" s="636"/>
      <c r="R3357" s="638"/>
      <c r="S3357" s="639"/>
      <c r="T3357" s="548">
        <f>R3357-P3357</f>
        <v>0</v>
      </c>
      <c r="U3357" s="518"/>
      <c r="V3357" s="312"/>
      <c r="W3357" s="312"/>
      <c r="X3357" s="638"/>
      <c r="Y3357" s="639"/>
      <c r="Z3357" s="528"/>
      <c r="AA3357" s="529"/>
      <c r="AB3357" s="528"/>
      <c r="AC3357" s="529"/>
      <c r="AD3357" s="639"/>
      <c r="AE3357" s="636"/>
      <c r="AF3357" s="638"/>
      <c r="AG3357" s="639"/>
      <c r="AH3357" s="548">
        <f>IF(AD3357=0,0,(AF3357/AD3357)*100)</f>
        <v>0</v>
      </c>
      <c r="AI3357" s="518"/>
      <c r="AJ3357" s="638"/>
      <c r="AK3357" s="636"/>
      <c r="AL3357" s="638"/>
      <c r="AM3357" s="639"/>
      <c r="AN3357" s="548">
        <f>IF(AJ3357=0,0,(AL3357/AJ3357)*100)</f>
        <v>0</v>
      </c>
      <c r="AO3357" s="518"/>
      <c r="AP3357" s="638"/>
      <c r="AQ3357" s="636"/>
      <c r="AR3357" s="638"/>
      <c r="AS3357" s="639"/>
      <c r="AT3357" s="548">
        <f>IF(AP3357=0,0,(AR3357/AP3357)*100)</f>
        <v>0</v>
      </c>
      <c r="AU3357" s="518"/>
      <c r="AV3357" s="517">
        <f>AD3357+AJ3357+AP3357</f>
        <v>0</v>
      </c>
      <c r="AW3357" s="618"/>
      <c r="AX3357" s="620">
        <f>AF3357+AL3357+AR3357</f>
        <v>0</v>
      </c>
      <c r="AY3357" s="624"/>
      <c r="AZ3357" s="548">
        <f>IF(AV3357=0,0,(AX3357/AV3357)*100)</f>
        <v>0</v>
      </c>
      <c r="BA3357" s="518"/>
      <c r="BB3357" s="638"/>
      <c r="BC3357" s="636"/>
      <c r="BD3357" s="638"/>
      <c r="BE3357" s="639"/>
      <c r="BF3357" s="548">
        <f>IF(BB3357=0,0,(BD3357/BB3357)*100)</f>
        <v>0</v>
      </c>
      <c r="BG3357" s="518"/>
      <c r="BH3357" s="517">
        <f>AV3357+BB3357</f>
        <v>0</v>
      </c>
      <c r="BI3357" s="618"/>
      <c r="BJ3357" s="620">
        <f>AX3357+BD3357</f>
        <v>0</v>
      </c>
      <c r="BK3357" s="624"/>
      <c r="BL3357" s="548">
        <f>IF(BH3357=0,0,(BJ3357/BH3357)*100)</f>
        <v>0</v>
      </c>
      <c r="BM3357" s="664"/>
      <c r="BN3357" s="666">
        <f>(AF3357*2)+(AL3357*2)+(AR3357*3)+BD3357</f>
        <v>0</v>
      </c>
      <c r="BO3357" s="667"/>
      <c r="BP3357" s="668"/>
      <c r="BQ3357" s="672"/>
      <c r="BR3357" s="283"/>
      <c r="BS3357" s="284"/>
      <c r="BT3357" s="20"/>
      <c r="BU3357" s="20"/>
      <c r="BV3357" s="98"/>
    </row>
    <row r="3358" spans="1:74" s="21" customFormat="1" ht="33.75" hidden="1" customHeight="1" thickBot="1" x14ac:dyDescent="0.5">
      <c r="A3358" s="98"/>
      <c r="B3358" s="285"/>
      <c r="C3358" s="286"/>
      <c r="D3358" s="634"/>
      <c r="E3358" s="635"/>
      <c r="F3358" s="287"/>
      <c r="G3358" s="287"/>
      <c r="H3358" s="530"/>
      <c r="I3358" s="637"/>
      <c r="J3358" s="530"/>
      <c r="K3358" s="637"/>
      <c r="L3358" s="640"/>
      <c r="M3358" s="641"/>
      <c r="N3358" s="549">
        <f>IF((N3355+N3357)=0,0,N3355/(N3355+N3357)*100)</f>
        <v>0</v>
      </c>
      <c r="O3358" s="520"/>
      <c r="P3358" s="640"/>
      <c r="Q3358" s="637"/>
      <c r="R3358" s="640"/>
      <c r="S3358" s="641"/>
      <c r="T3358" s="549"/>
      <c r="U3358" s="520"/>
      <c r="V3358" s="313"/>
      <c r="W3358" s="313"/>
      <c r="X3358" s="640"/>
      <c r="Y3358" s="641"/>
      <c r="Z3358" s="530"/>
      <c r="AA3358" s="531"/>
      <c r="AB3358" s="530"/>
      <c r="AC3358" s="531"/>
      <c r="AD3358" s="641"/>
      <c r="AE3358" s="637"/>
      <c r="AF3358" s="640"/>
      <c r="AG3358" s="641"/>
      <c r="AH3358" s="549"/>
      <c r="AI3358" s="520"/>
      <c r="AJ3358" s="640"/>
      <c r="AK3358" s="637"/>
      <c r="AL3358" s="640"/>
      <c r="AM3358" s="641"/>
      <c r="AN3358" s="549"/>
      <c r="AO3358" s="520"/>
      <c r="AP3358" s="640"/>
      <c r="AQ3358" s="637"/>
      <c r="AR3358" s="640"/>
      <c r="AS3358" s="641"/>
      <c r="AT3358" s="549"/>
      <c r="AU3358" s="520"/>
      <c r="AV3358" s="519"/>
      <c r="AW3358" s="619"/>
      <c r="AX3358" s="622"/>
      <c r="AY3358" s="625"/>
      <c r="AZ3358" s="549"/>
      <c r="BA3358" s="520"/>
      <c r="BB3358" s="640"/>
      <c r="BC3358" s="637"/>
      <c r="BD3358" s="640"/>
      <c r="BE3358" s="641"/>
      <c r="BF3358" s="549"/>
      <c r="BG3358" s="520"/>
      <c r="BH3358" s="519"/>
      <c r="BI3358" s="619"/>
      <c r="BJ3358" s="622"/>
      <c r="BK3358" s="625"/>
      <c r="BL3358" s="549"/>
      <c r="BM3358" s="665"/>
      <c r="BN3358" s="669"/>
      <c r="BO3358" s="670"/>
      <c r="BP3358" s="671"/>
      <c r="BQ3358" s="673"/>
      <c r="BR3358" s="79"/>
      <c r="BS3358" s="79"/>
      <c r="BT3358" s="20"/>
      <c r="BU3358" s="20"/>
      <c r="BV3358" s="98"/>
    </row>
    <row r="3359" spans="1:74" ht="16.5" hidden="1" customHeight="1" thickTop="1" thickBot="1" x14ac:dyDescent="0.5">
      <c r="A3359" s="95"/>
      <c r="B3359" s="288"/>
      <c r="C3359" s="70"/>
      <c r="D3359" s="70"/>
      <c r="E3359" s="70"/>
      <c r="F3359" s="70"/>
      <c r="G3359" s="70"/>
      <c r="H3359" s="70"/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70"/>
      <c r="T3359" s="70"/>
      <c r="U3359" s="70"/>
      <c r="V3359" s="70"/>
      <c r="W3359" s="70"/>
      <c r="X3359" s="70"/>
      <c r="Y3359" s="70"/>
      <c r="Z3359" s="70"/>
      <c r="AA3359" s="70"/>
      <c r="AB3359" s="70"/>
      <c r="AC3359" s="70"/>
      <c r="AD3359" s="70"/>
      <c r="AE3359" s="70"/>
      <c r="AF3359" s="70"/>
      <c r="AG3359" s="70"/>
      <c r="AH3359" s="289"/>
      <c r="AI3359" s="289"/>
      <c r="AJ3359" s="70"/>
      <c r="AK3359" s="70"/>
      <c r="AL3359" s="70"/>
      <c r="AM3359" s="70"/>
      <c r="AN3359" s="70"/>
      <c r="AO3359" s="70"/>
      <c r="AP3359" s="70"/>
      <c r="AQ3359" s="70"/>
      <c r="AR3359" s="70"/>
      <c r="AS3359" s="70"/>
      <c r="AT3359" s="70"/>
      <c r="AU3359" s="70"/>
      <c r="AV3359" s="70"/>
      <c r="AW3359" s="70"/>
      <c r="AX3359" s="70"/>
      <c r="AY3359" s="70"/>
      <c r="AZ3359" s="70"/>
      <c r="BA3359" s="70"/>
      <c r="BB3359" s="70"/>
      <c r="BC3359" s="70"/>
      <c r="BD3359" s="70"/>
      <c r="BE3359" s="70"/>
      <c r="BF3359" s="70"/>
      <c r="BG3359" s="70"/>
      <c r="BH3359" s="70"/>
      <c r="BI3359" s="70"/>
      <c r="BJ3359" s="70"/>
      <c r="BK3359" s="70"/>
      <c r="BL3359" s="70"/>
      <c r="BM3359" s="70"/>
      <c r="BN3359" s="70"/>
      <c r="BO3359" s="70"/>
      <c r="BP3359" s="70"/>
      <c r="BQ3359" s="89"/>
      <c r="BR3359" s="674">
        <f>IF((J3355+L3357)=0,0,(J3355/(J3355+L3357)*100)%)</f>
        <v>0</v>
      </c>
      <c r="BS3359" s="675"/>
      <c r="BT3359" s="674">
        <f>IF((L3355+J3357)=0,0,(L3355/(L3355+J3357)*100)%)</f>
        <v>0</v>
      </c>
      <c r="BU3359" s="675"/>
      <c r="BV3359" s="95"/>
    </row>
    <row r="3360" spans="1:74" s="23" customFormat="1" ht="79.5" hidden="1" customHeight="1" thickTop="1" thickBot="1" x14ac:dyDescent="0.55000000000000004">
      <c r="A3360" s="99"/>
      <c r="B3360" s="565" t="s">
        <v>64</v>
      </c>
      <c r="C3360" s="566"/>
      <c r="D3360" s="532" t="s">
        <v>54</v>
      </c>
      <c r="E3360" s="532"/>
      <c r="F3360" s="532"/>
      <c r="G3360" s="654"/>
      <c r="H3360" s="533"/>
      <c r="I3360" s="534"/>
      <c r="J3360" s="535"/>
      <c r="K3360" s="290"/>
      <c r="L3360" s="533"/>
      <c r="M3360" s="534"/>
      <c r="N3360" s="535"/>
      <c r="O3360" s="536" t="s">
        <v>47</v>
      </c>
      <c r="P3360" s="537"/>
      <c r="Q3360" s="537"/>
      <c r="R3360" s="537"/>
      <c r="S3360" s="533"/>
      <c r="T3360" s="534"/>
      <c r="U3360" s="535"/>
      <c r="V3360" s="314"/>
      <c r="W3360" s="314"/>
      <c r="X3360" s="290"/>
      <c r="Y3360" s="533"/>
      <c r="Z3360" s="534"/>
      <c r="AA3360" s="535"/>
      <c r="AB3360" s="536" t="s">
        <v>49</v>
      </c>
      <c r="AC3360" s="537"/>
      <c r="AD3360" s="537"/>
      <c r="AE3360" s="538"/>
      <c r="AF3360" s="533"/>
      <c r="AG3360" s="534"/>
      <c r="AH3360" s="535"/>
      <c r="AI3360" s="290"/>
      <c r="AJ3360" s="533"/>
      <c r="AK3360" s="534"/>
      <c r="AL3360" s="535"/>
      <c r="AM3360" s="536" t="s">
        <v>53</v>
      </c>
      <c r="AN3360" s="537"/>
      <c r="AO3360" s="537"/>
      <c r="AP3360" s="538"/>
      <c r="AQ3360" s="533"/>
      <c r="AR3360" s="534"/>
      <c r="AS3360" s="535"/>
      <c r="AT3360" s="72"/>
      <c r="AU3360" s="533"/>
      <c r="AV3360" s="534"/>
      <c r="AW3360" s="535"/>
      <c r="AX3360" s="291"/>
      <c r="AY3360" s="291"/>
      <c r="AZ3360" s="291"/>
      <c r="BA3360" s="291"/>
      <c r="BB3360" s="567" t="s">
        <v>20</v>
      </c>
      <c r="BC3360" s="567"/>
      <c r="BD3360" s="567"/>
      <c r="BE3360" s="567"/>
      <c r="BF3360" s="568"/>
      <c r="BG3360" s="539">
        <f>BN3355</f>
        <v>0</v>
      </c>
      <c r="BH3360" s="540"/>
      <c r="BI3360" s="541"/>
      <c r="BJ3360" s="292"/>
      <c r="BK3360" s="539">
        <f>BN3357</f>
        <v>0</v>
      </c>
      <c r="BL3360" s="540"/>
      <c r="BM3360" s="541"/>
      <c r="BN3360" s="73"/>
      <c r="BO3360" s="73"/>
      <c r="BP3360" s="73"/>
      <c r="BQ3360" s="90"/>
      <c r="BR3360" s="24"/>
      <c r="BS3360" s="24"/>
      <c r="BT3360" s="22"/>
      <c r="BU3360" s="22"/>
      <c r="BV3360" s="99"/>
    </row>
    <row r="3361" spans="1:77" ht="15.6" hidden="1" customHeight="1" thickTop="1" thickBot="1" x14ac:dyDescent="0.55000000000000004">
      <c r="A3361" s="95"/>
      <c r="B3361" s="293"/>
      <c r="C3361" s="67"/>
      <c r="D3361" s="294"/>
      <c r="E3361" s="294"/>
      <c r="F3361" s="295"/>
      <c r="G3361" s="295"/>
      <c r="H3361" s="296"/>
      <c r="I3361" s="296"/>
      <c r="J3361" s="296"/>
      <c r="K3361" s="296"/>
      <c r="L3361" s="296"/>
      <c r="M3361" s="296"/>
      <c r="N3361" s="296"/>
      <c r="O3361" s="295"/>
      <c r="P3361" s="295"/>
      <c r="Q3361" s="295"/>
      <c r="R3361" s="295"/>
      <c r="S3361" s="296"/>
      <c r="T3361" s="296"/>
      <c r="U3361" s="296"/>
      <c r="V3361" s="296"/>
      <c r="W3361" s="296"/>
      <c r="X3361" s="297"/>
      <c r="Y3361" s="296"/>
      <c r="Z3361" s="296"/>
      <c r="AA3361" s="296"/>
      <c r="AB3361" s="295"/>
      <c r="AC3361" s="295"/>
      <c r="AD3361" s="295"/>
      <c r="AE3361" s="295"/>
      <c r="AF3361" s="296"/>
      <c r="AG3361" s="296"/>
      <c r="AH3361" s="296"/>
      <c r="AI3361" s="296"/>
      <c r="AJ3361" s="297"/>
      <c r="AK3361" s="297"/>
      <c r="AL3361" s="296"/>
      <c r="AM3361" s="295"/>
      <c r="AN3361" s="295"/>
      <c r="AO3361" s="295"/>
      <c r="AP3361" s="295"/>
      <c r="AQ3361" s="296"/>
      <c r="AR3361" s="296"/>
      <c r="AS3361" s="296"/>
      <c r="AT3361" s="296"/>
      <c r="AU3361" s="296"/>
      <c r="AV3361" s="72"/>
      <c r="AW3361" s="72"/>
      <c r="AX3361" s="74"/>
      <c r="AY3361" s="74"/>
      <c r="AZ3361" s="74"/>
      <c r="BA3361" s="74"/>
      <c r="BB3361" s="295"/>
      <c r="BC3361" s="298"/>
      <c r="BD3361" s="298"/>
      <c r="BE3361" s="299"/>
      <c r="BF3361" s="300"/>
      <c r="BG3361" s="301"/>
      <c r="BH3361" s="301"/>
      <c r="BI3361" s="72"/>
      <c r="BJ3361" s="302"/>
      <c r="BK3361" s="303"/>
      <c r="BL3361" s="303"/>
      <c r="BM3361" s="72"/>
      <c r="BN3361" s="74"/>
      <c r="BO3361" s="74"/>
      <c r="BP3361" s="74"/>
      <c r="BQ3361" s="91"/>
      <c r="BR3361" s="25"/>
      <c r="BS3361" s="25"/>
      <c r="BT3361" s="15"/>
      <c r="BU3361" s="15"/>
      <c r="BV3361" s="95"/>
    </row>
    <row r="3362" spans="1:77" s="23" customFormat="1" ht="79.5" hidden="1" customHeight="1" thickTop="1" thickBot="1" x14ac:dyDescent="0.55000000000000004">
      <c r="A3362" s="99"/>
      <c r="B3362" s="569" t="s">
        <v>46</v>
      </c>
      <c r="C3362" s="567"/>
      <c r="D3362" s="532" t="s">
        <v>55</v>
      </c>
      <c r="E3362" s="532"/>
      <c r="F3362" s="532"/>
      <c r="G3362" s="654"/>
      <c r="H3362" s="539">
        <f>H3360</f>
        <v>0</v>
      </c>
      <c r="I3362" s="540"/>
      <c r="J3362" s="541"/>
      <c r="K3362" s="290"/>
      <c r="L3362" s="539">
        <f>L3360</f>
        <v>0</v>
      </c>
      <c r="M3362" s="540"/>
      <c r="N3362" s="541"/>
      <c r="O3362" s="536" t="s">
        <v>51</v>
      </c>
      <c r="P3362" s="537"/>
      <c r="Q3362" s="537"/>
      <c r="R3362" s="537"/>
      <c r="S3362" s="539">
        <f>S3360-H3360</f>
        <v>0</v>
      </c>
      <c r="T3362" s="540"/>
      <c r="U3362" s="541"/>
      <c r="V3362" s="315"/>
      <c r="W3362" s="315"/>
      <c r="X3362" s="290"/>
      <c r="Y3362" s="539">
        <f>Y3360-L3360</f>
        <v>0</v>
      </c>
      <c r="Z3362" s="540"/>
      <c r="AA3362" s="541"/>
      <c r="AB3362" s="536" t="s">
        <v>50</v>
      </c>
      <c r="AC3362" s="537"/>
      <c r="AD3362" s="537"/>
      <c r="AE3362" s="538"/>
      <c r="AF3362" s="539">
        <f>AF3360-S3360</f>
        <v>0</v>
      </c>
      <c r="AG3362" s="540"/>
      <c r="AH3362" s="541"/>
      <c r="AI3362" s="290"/>
      <c r="AJ3362" s="539">
        <f>AJ3360-Y3360</f>
        <v>0</v>
      </c>
      <c r="AK3362" s="540"/>
      <c r="AL3362" s="541"/>
      <c r="AM3362" s="536" t="s">
        <v>52</v>
      </c>
      <c r="AN3362" s="537"/>
      <c r="AO3362" s="537"/>
      <c r="AP3362" s="538"/>
      <c r="AQ3362" s="539">
        <f>AQ3360-AF3360</f>
        <v>0</v>
      </c>
      <c r="AR3362" s="540"/>
      <c r="AS3362" s="541"/>
      <c r="AT3362" s="72"/>
      <c r="AU3362" s="539">
        <f>AU3360-AJ3360</f>
        <v>0</v>
      </c>
      <c r="AV3362" s="540"/>
      <c r="AW3362" s="541"/>
      <c r="AX3362" s="291"/>
      <c r="AY3362" s="291"/>
      <c r="AZ3362" s="291"/>
      <c r="BA3362" s="291"/>
      <c r="BB3362" s="567" t="s">
        <v>45</v>
      </c>
      <c r="BC3362" s="567"/>
      <c r="BD3362" s="567"/>
      <c r="BE3362" s="567"/>
      <c r="BF3362" s="568"/>
      <c r="BG3362" s="539">
        <f>BG3360-AQ3360</f>
        <v>0</v>
      </c>
      <c r="BH3362" s="540"/>
      <c r="BI3362" s="541"/>
      <c r="BJ3362" s="304"/>
      <c r="BK3362" s="539">
        <f>BK3360-AU3360</f>
        <v>0</v>
      </c>
      <c r="BL3362" s="540"/>
      <c r="BM3362" s="541"/>
      <c r="BN3362" s="73"/>
      <c r="BO3362" s="73"/>
      <c r="BP3362" s="73"/>
      <c r="BQ3362" s="90"/>
      <c r="BR3362" s="24"/>
      <c r="BS3362" s="24"/>
      <c r="BT3362" s="22"/>
      <c r="BU3362" s="22"/>
      <c r="BV3362" s="99"/>
      <c r="BY3362" s="21"/>
    </row>
    <row r="3363" spans="1:77" ht="18.75" hidden="1" customHeight="1" thickTop="1" thickBot="1" x14ac:dyDescent="0.5">
      <c r="A3363" s="95"/>
      <c r="B3363" s="305"/>
      <c r="C3363" s="71"/>
      <c r="D3363" s="71"/>
      <c r="E3363" s="71"/>
      <c r="F3363" s="92"/>
      <c r="G3363" s="92"/>
      <c r="H3363" s="71"/>
      <c r="I3363" s="71"/>
      <c r="J3363" s="71"/>
      <c r="K3363" s="7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1"/>
      <c r="V3363" s="71"/>
      <c r="W3363" s="71"/>
      <c r="X3363" s="71"/>
      <c r="Y3363" s="71"/>
      <c r="Z3363" s="71"/>
      <c r="AA3363" s="71"/>
      <c r="AB3363" s="71"/>
      <c r="AC3363" s="71"/>
      <c r="AD3363" s="71"/>
      <c r="AE3363" s="71"/>
      <c r="AF3363" s="71"/>
      <c r="AG3363" s="71"/>
      <c r="AH3363" s="306"/>
      <c r="AI3363" s="306"/>
      <c r="AJ3363" s="71"/>
      <c r="AK3363" s="71"/>
      <c r="AL3363" s="71"/>
      <c r="AM3363" s="71"/>
      <c r="AN3363" s="71"/>
      <c r="AO3363" s="71"/>
      <c r="AP3363" s="71"/>
      <c r="AQ3363" s="71"/>
      <c r="AR3363" s="71"/>
      <c r="AS3363" s="71"/>
      <c r="AT3363" s="71"/>
      <c r="AU3363" s="71"/>
      <c r="AV3363" s="71"/>
      <c r="AW3363" s="71"/>
      <c r="AX3363" s="71"/>
      <c r="AY3363" s="71"/>
      <c r="AZ3363" s="71"/>
      <c r="BA3363" s="71"/>
      <c r="BB3363" s="71"/>
      <c r="BC3363" s="703" t="s">
        <v>153</v>
      </c>
      <c r="BD3363" s="703"/>
      <c r="BE3363" s="703"/>
      <c r="BF3363" s="703"/>
      <c r="BG3363" s="703"/>
      <c r="BH3363" s="703"/>
      <c r="BI3363" s="703"/>
      <c r="BJ3363" s="703"/>
      <c r="BK3363" s="703"/>
      <c r="BL3363" s="703"/>
      <c r="BM3363" s="703"/>
      <c r="BN3363" s="703"/>
      <c r="BO3363" s="703"/>
      <c r="BP3363" s="703"/>
      <c r="BQ3363" s="318"/>
      <c r="BR3363" s="319"/>
      <c r="BS3363" s="319"/>
      <c r="BT3363" s="15"/>
      <c r="BU3363" s="15"/>
      <c r="BV3363" s="95"/>
    </row>
    <row r="3364" spans="1:77" s="93" customFormat="1" ht="13.5" hidden="1" customHeight="1" thickTop="1" x14ac:dyDescent="0.45">
      <c r="A3364" s="95"/>
      <c r="B3364" s="99"/>
      <c r="C3364" s="95"/>
      <c r="D3364" s="95"/>
      <c r="E3364" s="95"/>
      <c r="F3364" s="96"/>
      <c r="G3364" s="96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254"/>
      <c r="AI3364" s="254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5"/>
      <c r="BL3364" s="95"/>
      <c r="BM3364" s="95"/>
      <c r="BN3364" s="95"/>
      <c r="BO3364" s="95"/>
      <c r="BP3364" s="95"/>
      <c r="BQ3364" s="97"/>
      <c r="BR3364" s="97"/>
      <c r="BS3364" s="97"/>
      <c r="BT3364" s="95"/>
      <c r="BU3364" s="95"/>
      <c r="BV3364" s="95"/>
    </row>
    <row r="3365" spans="1:77" s="17" customFormat="1" ht="33.75" hidden="1" x14ac:dyDescent="0.5">
      <c r="A3365" s="255"/>
      <c r="B3365" s="604" t="s">
        <v>9</v>
      </c>
      <c r="C3365" s="604"/>
      <c r="D3365" s="604"/>
      <c r="E3365" s="604"/>
      <c r="F3365" s="604"/>
      <c r="G3365" s="604"/>
      <c r="H3365" s="604"/>
      <c r="I3365" s="604"/>
      <c r="J3365" s="604"/>
      <c r="K3365" s="604"/>
      <c r="L3365" s="604"/>
      <c r="M3365" s="604"/>
      <c r="N3365" s="604"/>
      <c r="O3365" s="604"/>
      <c r="P3365" s="604"/>
      <c r="Q3365" s="604"/>
      <c r="R3365" s="604"/>
      <c r="S3365" s="604"/>
      <c r="T3365" s="604"/>
      <c r="U3365" s="604"/>
      <c r="V3365" s="604"/>
      <c r="W3365" s="604"/>
      <c r="X3365" s="604"/>
      <c r="Y3365" s="604"/>
      <c r="Z3365" s="604"/>
      <c r="AA3365" s="604"/>
      <c r="AB3365" s="604"/>
      <c r="AC3365" s="604"/>
      <c r="AD3365" s="604"/>
      <c r="AE3365" s="604"/>
      <c r="AF3365" s="604"/>
      <c r="AG3365" s="604"/>
      <c r="AH3365" s="604"/>
      <c r="AI3365" s="604"/>
      <c r="AJ3365" s="604"/>
      <c r="AK3365" s="604"/>
      <c r="AL3365" s="604"/>
      <c r="AM3365" s="604"/>
      <c r="AN3365" s="604"/>
      <c r="AO3365" s="604"/>
      <c r="AP3365" s="604"/>
      <c r="AQ3365" s="604"/>
      <c r="AR3365" s="604"/>
      <c r="AS3365" s="604"/>
      <c r="AT3365" s="604"/>
      <c r="AU3365" s="604"/>
      <c r="AV3365" s="604"/>
      <c r="AW3365" s="604"/>
      <c r="AX3365" s="604"/>
      <c r="AY3365" s="604"/>
      <c r="AZ3365" s="604"/>
      <c r="BA3365" s="604"/>
      <c r="BB3365" s="604"/>
      <c r="BC3365" s="604"/>
      <c r="BD3365" s="604"/>
      <c r="BE3365" s="604"/>
      <c r="BF3365" s="604"/>
      <c r="BG3365" s="604"/>
      <c r="BH3365" s="604"/>
      <c r="BI3365" s="604"/>
      <c r="BJ3365" s="604"/>
      <c r="BK3365" s="604"/>
      <c r="BL3365" s="604"/>
      <c r="BM3365" s="604"/>
      <c r="BN3365" s="604"/>
      <c r="BO3365" s="604"/>
      <c r="BP3365" s="604"/>
      <c r="BQ3365" s="256"/>
      <c r="BR3365" s="256"/>
      <c r="BS3365" s="256"/>
      <c r="BT3365" s="257"/>
      <c r="BU3365" s="257"/>
      <c r="BV3365" s="255"/>
    </row>
    <row r="3366" spans="1:77" ht="10.9" hidden="1" customHeight="1" x14ac:dyDescent="0.45">
      <c r="A3366" s="95"/>
      <c r="B3366" s="258"/>
      <c r="C3366" s="62"/>
      <c r="D3366" s="62"/>
      <c r="E3366" s="62"/>
      <c r="F3366" s="63"/>
      <c r="G3366" s="63"/>
      <c r="H3366" s="62"/>
      <c r="I3366" s="62"/>
      <c r="J3366" s="62"/>
      <c r="K3366" s="62"/>
      <c r="L3366" s="62"/>
      <c r="M3366" s="62"/>
      <c r="N3366" s="62"/>
      <c r="O3366" s="62"/>
      <c r="P3366" s="62"/>
      <c r="Q3366" s="62"/>
      <c r="R3366" s="62"/>
      <c r="S3366" s="62"/>
      <c r="T3366" s="62"/>
      <c r="U3366" s="62"/>
      <c r="V3366" s="62"/>
      <c r="W3366" s="62"/>
      <c r="X3366" s="62"/>
      <c r="Y3366" s="62"/>
      <c r="Z3366" s="62"/>
      <c r="AA3366" s="62"/>
      <c r="AB3366" s="62"/>
      <c r="AC3366" s="62"/>
      <c r="AD3366" s="62"/>
      <c r="AE3366" s="62"/>
      <c r="AF3366" s="62"/>
      <c r="AG3366" s="62"/>
      <c r="AH3366" s="259"/>
      <c r="AI3366" s="259"/>
      <c r="AJ3366" s="62"/>
      <c r="AK3366" s="62"/>
      <c r="AL3366" s="62"/>
      <c r="AM3366" s="62"/>
      <c r="AN3366" s="62"/>
      <c r="AO3366" s="62"/>
      <c r="AP3366" s="62"/>
      <c r="AQ3366" s="62"/>
      <c r="AR3366" s="62"/>
      <c r="AS3366" s="62"/>
      <c r="AT3366" s="62"/>
      <c r="AU3366" s="62"/>
      <c r="AV3366" s="62"/>
      <c r="AW3366" s="62"/>
      <c r="AX3366" s="62"/>
      <c r="AY3366" s="62"/>
      <c r="AZ3366" s="62"/>
      <c r="BA3366" s="62"/>
      <c r="BB3366" s="62"/>
      <c r="BC3366" s="62"/>
      <c r="BD3366" s="62"/>
      <c r="BE3366" s="62"/>
      <c r="BF3366" s="62"/>
      <c r="BG3366" s="62"/>
      <c r="BH3366" s="62"/>
      <c r="BI3366" s="62"/>
      <c r="BJ3366" s="62"/>
      <c r="BK3366" s="62"/>
      <c r="BL3366" s="62"/>
      <c r="BM3366" s="62"/>
      <c r="BN3366" s="62"/>
      <c r="BO3366" s="62"/>
      <c r="BP3366" s="94"/>
      <c r="BQ3366" s="87"/>
      <c r="BR3366" s="94"/>
      <c r="BS3366" s="94"/>
      <c r="BT3366" s="15"/>
      <c r="BU3366" s="15"/>
      <c r="BV3366" s="95"/>
    </row>
    <row r="3367" spans="1:77" s="18" customFormat="1" ht="36.75" hidden="1" customHeight="1" x14ac:dyDescent="0.45">
      <c r="A3367" s="260"/>
      <c r="B3367" s="258"/>
      <c r="C3367" s="261"/>
      <c r="D3367" s="262" t="s">
        <v>10</v>
      </c>
      <c r="E3367" s="605" t="str">
        <f>IF(ROSTER!D$3="","",ROSTER!D$3)</f>
        <v/>
      </c>
      <c r="F3367" s="605"/>
      <c r="G3367" s="605"/>
      <c r="H3367" s="605"/>
      <c r="I3367" s="605"/>
      <c r="J3367" s="605"/>
      <c r="K3367" s="605"/>
      <c r="L3367" s="605"/>
      <c r="M3367" s="605"/>
      <c r="N3367" s="605"/>
      <c r="O3367" s="605"/>
      <c r="P3367" s="605"/>
      <c r="Q3367" s="605"/>
      <c r="R3367" s="605"/>
      <c r="S3367" s="605"/>
      <c r="T3367" s="605"/>
      <c r="U3367" s="605"/>
      <c r="V3367" s="605"/>
      <c r="W3367" s="605"/>
      <c r="X3367" s="605"/>
      <c r="Y3367" s="605"/>
      <c r="Z3367" s="605"/>
      <c r="AA3367" s="605"/>
      <c r="AB3367" s="605"/>
      <c r="AC3367" s="605"/>
      <c r="AD3367" s="605"/>
      <c r="AE3367" s="605"/>
      <c r="AF3367" s="316"/>
      <c r="AG3367" s="606" t="s">
        <v>11</v>
      </c>
      <c r="AH3367" s="606"/>
      <c r="AI3367" s="606"/>
      <c r="AJ3367" s="606"/>
      <c r="AK3367" s="606"/>
      <c r="AL3367" s="606"/>
      <c r="AM3367" s="606"/>
      <c r="AN3367" s="607"/>
      <c r="AO3367" s="607"/>
      <c r="AP3367" s="607"/>
      <c r="AQ3367" s="607"/>
      <c r="AR3367" s="607"/>
      <c r="AS3367" s="607"/>
      <c r="AT3367" s="607"/>
      <c r="AU3367" s="607"/>
      <c r="AV3367" s="607"/>
      <c r="AW3367" s="607"/>
      <c r="AX3367" s="607"/>
      <c r="AY3367" s="607"/>
      <c r="AZ3367" s="607"/>
      <c r="BA3367" s="607"/>
      <c r="BB3367" s="607"/>
      <c r="BC3367" s="607"/>
      <c r="BD3367" s="607"/>
      <c r="BE3367" s="607"/>
      <c r="BF3367" s="607"/>
      <c r="BG3367" s="607"/>
      <c r="BH3367" s="607"/>
      <c r="BI3367" s="607"/>
      <c r="BJ3367" s="607"/>
      <c r="BK3367" s="607"/>
      <c r="BL3367" s="607"/>
      <c r="BM3367" s="607"/>
      <c r="BN3367" s="607"/>
      <c r="BO3367" s="607"/>
      <c r="BP3367" s="94"/>
      <c r="BQ3367" s="88" t="s">
        <v>130</v>
      </c>
      <c r="BR3367" s="94"/>
      <c r="BS3367" s="94"/>
      <c r="BT3367" s="263"/>
      <c r="BU3367" s="263"/>
      <c r="BV3367" s="260"/>
    </row>
    <row r="3368" spans="1:77" ht="8.85" hidden="1" customHeight="1" x14ac:dyDescent="0.45">
      <c r="A3368" s="96"/>
      <c r="B3368" s="258"/>
      <c r="C3368" s="259" t="s">
        <v>39</v>
      </c>
      <c r="D3368" s="259"/>
      <c r="E3368" s="259"/>
      <c r="F3368" s="63"/>
      <c r="G3368" s="63"/>
      <c r="H3368" s="259"/>
      <c r="I3368" s="259"/>
      <c r="J3368" s="317"/>
      <c r="K3368" s="317"/>
      <c r="L3368" s="317"/>
      <c r="M3368" s="317"/>
      <c r="N3368" s="317"/>
      <c r="O3368" s="317"/>
      <c r="P3368" s="317"/>
      <c r="Q3368" s="317"/>
      <c r="R3368" s="317"/>
      <c r="S3368" s="317"/>
      <c r="T3368" s="317"/>
      <c r="U3368" s="317"/>
      <c r="V3368" s="317"/>
      <c r="W3368" s="317"/>
      <c r="X3368" s="317"/>
      <c r="Y3368" s="317"/>
      <c r="Z3368" s="317"/>
      <c r="AA3368" s="317"/>
      <c r="AB3368" s="317"/>
      <c r="AC3368" s="317"/>
      <c r="AD3368" s="317"/>
      <c r="AE3368" s="317"/>
      <c r="AF3368" s="317"/>
      <c r="AG3368" s="317"/>
      <c r="AH3368" s="317"/>
      <c r="AI3368" s="259"/>
      <c r="AJ3368" s="264"/>
      <c r="AK3368" s="265"/>
      <c r="AL3368" s="265"/>
      <c r="AM3368" s="265"/>
      <c r="AN3368" s="265"/>
      <c r="AO3368" s="265"/>
      <c r="AP3368" s="265"/>
      <c r="AQ3368" s="266"/>
      <c r="AR3368" s="266"/>
      <c r="AS3368" s="266"/>
      <c r="AT3368" s="266"/>
      <c r="AU3368" s="266"/>
      <c r="AV3368" s="266"/>
      <c r="AW3368" s="266"/>
      <c r="AX3368" s="266"/>
      <c r="AY3368" s="266"/>
      <c r="AZ3368" s="266"/>
      <c r="BA3368" s="266"/>
      <c r="BB3368" s="266"/>
      <c r="BC3368" s="266"/>
      <c r="BD3368" s="266"/>
      <c r="BE3368" s="266"/>
      <c r="BF3368" s="266"/>
      <c r="BG3368" s="266"/>
      <c r="BH3368" s="266"/>
      <c r="BI3368" s="266"/>
      <c r="BJ3368" s="266"/>
      <c r="BK3368" s="266"/>
      <c r="BL3368" s="266"/>
      <c r="BM3368" s="266"/>
      <c r="BN3368" s="266"/>
      <c r="BO3368" s="266"/>
      <c r="BP3368" s="266"/>
      <c r="BQ3368" s="267"/>
      <c r="BR3368" s="267"/>
      <c r="BS3368" s="267"/>
      <c r="BT3368" s="268"/>
      <c r="BU3368" s="268"/>
      <c r="BV3368" s="96"/>
    </row>
    <row r="3369" spans="1:77" s="18" customFormat="1" ht="33.75" hidden="1" x14ac:dyDescent="0.45">
      <c r="A3369" s="260"/>
      <c r="B3369" s="258"/>
      <c r="C3369" s="608" t="s">
        <v>38</v>
      </c>
      <c r="D3369" s="608"/>
      <c r="E3369" s="607"/>
      <c r="F3369" s="607"/>
      <c r="G3369" s="607"/>
      <c r="H3369" s="607"/>
      <c r="I3369" s="607"/>
      <c r="J3369" s="607"/>
      <c r="K3369" s="607"/>
      <c r="L3369" s="607"/>
      <c r="M3369" s="607"/>
      <c r="N3369" s="607"/>
      <c r="O3369" s="607"/>
      <c r="P3369" s="607"/>
      <c r="Q3369" s="607"/>
      <c r="R3369" s="607"/>
      <c r="S3369" s="607"/>
      <c r="T3369" s="607"/>
      <c r="U3369" s="607"/>
      <c r="V3369" s="607"/>
      <c r="W3369" s="607"/>
      <c r="X3369" s="607"/>
      <c r="Y3369" s="607"/>
      <c r="Z3369" s="607"/>
      <c r="AA3369" s="607"/>
      <c r="AB3369" s="607"/>
      <c r="AC3369" s="607"/>
      <c r="AD3369" s="607"/>
      <c r="AE3369" s="607"/>
      <c r="AF3369" s="316"/>
      <c r="AG3369" s="609" t="s">
        <v>21</v>
      </c>
      <c r="AH3369" s="609"/>
      <c r="AI3369" s="609"/>
      <c r="AJ3369" s="609"/>
      <c r="AK3369" s="607"/>
      <c r="AL3369" s="607"/>
      <c r="AM3369" s="607"/>
      <c r="AN3369" s="607"/>
      <c r="AO3369" s="607"/>
      <c r="AP3369" s="607"/>
      <c r="AQ3369" s="607"/>
      <c r="AR3369" s="607"/>
      <c r="AS3369" s="607"/>
      <c r="AT3369" s="607"/>
      <c r="AU3369" s="607"/>
      <c r="AV3369" s="607"/>
      <c r="AW3369" s="607"/>
      <c r="AX3369" s="607"/>
      <c r="AY3369" s="607"/>
      <c r="AZ3369" s="607"/>
      <c r="BA3369" s="607"/>
      <c r="BB3369" s="607"/>
      <c r="BC3369" s="610" t="s">
        <v>12</v>
      </c>
      <c r="BD3369" s="610"/>
      <c r="BE3369" s="610"/>
      <c r="BF3369" s="611"/>
      <c r="BG3369" s="611"/>
      <c r="BH3369" s="611"/>
      <c r="BI3369" s="611"/>
      <c r="BJ3369" s="611"/>
      <c r="BK3369" s="611"/>
      <c r="BL3369" s="611"/>
      <c r="BM3369" s="611"/>
      <c r="BN3369" s="611"/>
      <c r="BO3369" s="611"/>
      <c r="BP3369" s="64"/>
      <c r="BQ3369" s="307"/>
      <c r="BR3369" s="65"/>
      <c r="BS3369" s="65"/>
      <c r="BT3369" s="270">
        <f>IF(BF3369=0,0,1)</f>
        <v>0</v>
      </c>
      <c r="BU3369" s="18">
        <f>IF((BG3419+BK3419)&gt;(AQ3419+AU3419),1,0)</f>
        <v>0</v>
      </c>
      <c r="BV3369" s="271"/>
    </row>
    <row r="3370" spans="1:77" ht="9.6" hidden="1" customHeight="1" x14ac:dyDescent="0.45">
      <c r="A3370" s="95"/>
      <c r="B3370" s="258"/>
      <c r="C3370" s="62"/>
      <c r="D3370" s="62"/>
      <c r="E3370" s="62"/>
      <c r="F3370" s="63"/>
      <c r="G3370" s="63"/>
      <c r="H3370" s="62"/>
      <c r="I3370" s="62"/>
      <c r="J3370" s="62"/>
      <c r="K3370" s="62"/>
      <c r="L3370" s="62"/>
      <c r="M3370" s="62"/>
      <c r="N3370" s="62"/>
      <c r="O3370" s="62"/>
      <c r="P3370" s="62"/>
      <c r="Q3370" s="62"/>
      <c r="R3370" s="62"/>
      <c r="S3370" s="62"/>
      <c r="T3370" s="62"/>
      <c r="U3370" s="62"/>
      <c r="V3370" s="62"/>
      <c r="W3370" s="62"/>
      <c r="X3370" s="62"/>
      <c r="Y3370" s="62"/>
      <c r="Z3370" s="62"/>
      <c r="AA3370" s="62"/>
      <c r="AB3370" s="62"/>
      <c r="AC3370" s="62"/>
      <c r="AD3370" s="62"/>
      <c r="AE3370" s="62"/>
      <c r="AF3370" s="62"/>
      <c r="AG3370" s="62"/>
      <c r="AH3370" s="259"/>
      <c r="AI3370" s="259"/>
      <c r="AJ3370" s="62"/>
      <c r="AK3370" s="62"/>
      <c r="AL3370" s="62"/>
      <c r="AM3370" s="62"/>
      <c r="AN3370" s="62"/>
      <c r="AO3370" s="62"/>
      <c r="AP3370" s="62"/>
      <c r="AQ3370" s="62"/>
      <c r="AR3370" s="62"/>
      <c r="AS3370" s="62"/>
      <c r="AT3370" s="62"/>
      <c r="AU3370" s="62"/>
      <c r="AV3370" s="62"/>
      <c r="AW3370" s="62"/>
      <c r="AX3370" s="62"/>
      <c r="AY3370" s="62"/>
      <c r="AZ3370" s="62"/>
      <c r="BA3370" s="62"/>
      <c r="BB3370" s="62"/>
      <c r="BC3370" s="62"/>
      <c r="BD3370" s="62"/>
      <c r="BE3370" s="62"/>
      <c r="BF3370" s="62"/>
      <c r="BG3370" s="62"/>
      <c r="BH3370" s="62"/>
      <c r="BI3370" s="62"/>
      <c r="BJ3370" s="62"/>
      <c r="BK3370" s="62"/>
      <c r="BL3370" s="62"/>
      <c r="BM3370" s="62"/>
      <c r="BN3370" s="62"/>
      <c r="BO3370" s="62"/>
      <c r="BP3370" s="62"/>
      <c r="BQ3370" s="66"/>
      <c r="BR3370" s="66"/>
      <c r="BS3370" s="66"/>
      <c r="BT3370" s="15"/>
      <c r="BU3370" s="15"/>
      <c r="BV3370" s="95"/>
    </row>
    <row r="3371" spans="1:77" ht="8.85" hidden="1" customHeight="1" thickBot="1" x14ac:dyDescent="0.5">
      <c r="A3371" s="95"/>
      <c r="B3371" s="113"/>
      <c r="C3371" s="67"/>
      <c r="D3371" s="67"/>
      <c r="E3371" s="67"/>
      <c r="F3371" s="68"/>
      <c r="G3371" s="68"/>
      <c r="H3371" s="67"/>
      <c r="I3371" s="67"/>
      <c r="J3371" s="67"/>
      <c r="K3371" s="67"/>
      <c r="L3371" s="67"/>
      <c r="M3371" s="67"/>
      <c r="N3371" s="67"/>
      <c r="O3371" s="67"/>
      <c r="P3371" s="67"/>
      <c r="Q3371" s="67"/>
      <c r="R3371" s="67"/>
      <c r="S3371" s="67"/>
      <c r="T3371" s="67"/>
      <c r="U3371" s="67"/>
      <c r="V3371" s="67"/>
      <c r="W3371" s="67"/>
      <c r="X3371" s="67"/>
      <c r="Y3371" s="67"/>
      <c r="Z3371" s="67"/>
      <c r="AA3371" s="67"/>
      <c r="AB3371" s="67"/>
      <c r="AC3371" s="67"/>
      <c r="AD3371" s="67"/>
      <c r="AE3371" s="67"/>
      <c r="AF3371" s="67"/>
      <c r="AG3371" s="67"/>
      <c r="AH3371" s="272"/>
      <c r="AI3371" s="272"/>
      <c r="AJ3371" s="67"/>
      <c r="AK3371" s="67"/>
      <c r="AL3371" s="67"/>
      <c r="AM3371" s="67"/>
      <c r="AN3371" s="67"/>
      <c r="AO3371" s="67"/>
      <c r="AP3371" s="67"/>
      <c r="AQ3371" s="67"/>
      <c r="AR3371" s="67"/>
      <c r="AS3371" s="67"/>
      <c r="AT3371" s="67"/>
      <c r="AU3371" s="67"/>
      <c r="AV3371" s="67"/>
      <c r="AW3371" s="67"/>
      <c r="AX3371" s="67"/>
      <c r="AY3371" s="67"/>
      <c r="AZ3371" s="67"/>
      <c r="BA3371" s="67"/>
      <c r="BB3371" s="67"/>
      <c r="BC3371" s="67"/>
      <c r="BD3371" s="67"/>
      <c r="BE3371" s="67"/>
      <c r="BF3371" s="67"/>
      <c r="BG3371" s="67"/>
      <c r="BH3371" s="67"/>
      <c r="BI3371" s="67"/>
      <c r="BJ3371" s="67"/>
      <c r="BK3371" s="67"/>
      <c r="BL3371" s="67"/>
      <c r="BM3371" s="67"/>
      <c r="BN3371" s="67"/>
      <c r="BO3371" s="67"/>
      <c r="BP3371" s="67"/>
      <c r="BQ3371" s="69"/>
      <c r="BR3371" s="69"/>
      <c r="BS3371" s="69"/>
      <c r="BT3371" s="15"/>
      <c r="BU3371" s="15"/>
      <c r="BV3371" s="95"/>
    </row>
    <row r="3372" spans="1:77" s="18" customFormat="1" ht="40.5" hidden="1" customHeight="1" thickTop="1" x14ac:dyDescent="0.4">
      <c r="A3372" s="271"/>
      <c r="B3372" s="652" t="s">
        <v>0</v>
      </c>
      <c r="C3372" s="648" t="s">
        <v>1</v>
      </c>
      <c r="D3372" s="649"/>
      <c r="E3372" s="273" t="s">
        <v>28</v>
      </c>
      <c r="F3372" s="546" t="s">
        <v>100</v>
      </c>
      <c r="G3372" s="546" t="s">
        <v>101</v>
      </c>
      <c r="H3372" s="704" t="s">
        <v>41</v>
      </c>
      <c r="I3372" s="705"/>
      <c r="J3372" s="554" t="s">
        <v>7</v>
      </c>
      <c r="K3372" s="554"/>
      <c r="L3372" s="554"/>
      <c r="M3372" s="554"/>
      <c r="N3372" s="554"/>
      <c r="O3372" s="554"/>
      <c r="P3372" s="554" t="s">
        <v>2</v>
      </c>
      <c r="Q3372" s="554"/>
      <c r="R3372" s="554"/>
      <c r="S3372" s="554"/>
      <c r="T3372" s="554"/>
      <c r="U3372" s="554"/>
      <c r="V3372" s="308"/>
      <c r="W3372" s="308"/>
      <c r="X3372" s="687" t="s">
        <v>35</v>
      </c>
      <c r="Y3372" s="688"/>
      <c r="Z3372" s="687" t="s">
        <v>36</v>
      </c>
      <c r="AA3372" s="688"/>
      <c r="AB3372" s="687" t="s">
        <v>44</v>
      </c>
      <c r="AC3372" s="688"/>
      <c r="AD3372" s="554" t="s">
        <v>6</v>
      </c>
      <c r="AE3372" s="554"/>
      <c r="AF3372" s="554"/>
      <c r="AG3372" s="554"/>
      <c r="AH3372" s="554"/>
      <c r="AI3372" s="554"/>
      <c r="AJ3372" s="554" t="s">
        <v>68</v>
      </c>
      <c r="AK3372" s="554"/>
      <c r="AL3372" s="554"/>
      <c r="AM3372" s="554"/>
      <c r="AN3372" s="554"/>
      <c r="AO3372" s="554"/>
      <c r="AP3372" s="554" t="s">
        <v>69</v>
      </c>
      <c r="AQ3372" s="554"/>
      <c r="AR3372" s="554"/>
      <c r="AS3372" s="554"/>
      <c r="AT3372" s="554"/>
      <c r="AU3372" s="554"/>
      <c r="AV3372" s="554" t="s">
        <v>70</v>
      </c>
      <c r="AW3372" s="554"/>
      <c r="AX3372" s="554"/>
      <c r="AY3372" s="554"/>
      <c r="AZ3372" s="554"/>
      <c r="BA3372" s="556"/>
      <c r="BB3372" s="554" t="s">
        <v>4</v>
      </c>
      <c r="BC3372" s="554"/>
      <c r="BD3372" s="554"/>
      <c r="BE3372" s="554"/>
      <c r="BF3372" s="554"/>
      <c r="BG3372" s="555"/>
      <c r="BH3372" s="554" t="s">
        <v>71</v>
      </c>
      <c r="BI3372" s="554"/>
      <c r="BJ3372" s="554"/>
      <c r="BK3372" s="554"/>
      <c r="BL3372" s="554"/>
      <c r="BM3372" s="556"/>
      <c r="BN3372" s="557" t="s">
        <v>25</v>
      </c>
      <c r="BO3372" s="558"/>
      <c r="BP3372" s="559"/>
      <c r="BQ3372" s="691" t="s">
        <v>110</v>
      </c>
      <c r="BR3372" s="691" t="s">
        <v>86</v>
      </c>
      <c r="BS3372" s="691" t="s">
        <v>87</v>
      </c>
      <c r="BT3372" s="274"/>
      <c r="BU3372" s="274"/>
      <c r="BV3372" s="271"/>
    </row>
    <row r="3373" spans="1:77" s="18" customFormat="1" ht="41.25" hidden="1" customHeight="1" x14ac:dyDescent="0.4">
      <c r="A3373" s="271"/>
      <c r="B3373" s="653"/>
      <c r="C3373" s="650"/>
      <c r="D3373" s="651"/>
      <c r="E3373" s="275" t="s">
        <v>102</v>
      </c>
      <c r="F3373" s="547"/>
      <c r="G3373" s="547"/>
      <c r="H3373" s="706"/>
      <c r="I3373" s="707"/>
      <c r="J3373" s="525" t="s">
        <v>17</v>
      </c>
      <c r="K3373" s="526"/>
      <c r="L3373" s="521" t="s">
        <v>18</v>
      </c>
      <c r="M3373" s="522"/>
      <c r="N3373" s="523" t="s">
        <v>19</v>
      </c>
      <c r="O3373" s="524" t="s">
        <v>8</v>
      </c>
      <c r="P3373" s="525" t="s">
        <v>26</v>
      </c>
      <c r="Q3373" s="526"/>
      <c r="R3373" s="521" t="s">
        <v>24</v>
      </c>
      <c r="S3373" s="522"/>
      <c r="T3373" s="523" t="s">
        <v>19</v>
      </c>
      <c r="U3373" s="524"/>
      <c r="V3373" s="309"/>
      <c r="W3373" s="309"/>
      <c r="X3373" s="689"/>
      <c r="Y3373" s="690"/>
      <c r="Z3373" s="689"/>
      <c r="AA3373" s="690"/>
      <c r="AB3373" s="689"/>
      <c r="AC3373" s="690"/>
      <c r="AD3373" s="525" t="s">
        <v>48</v>
      </c>
      <c r="AE3373" s="526"/>
      <c r="AF3373" s="521" t="s">
        <v>23</v>
      </c>
      <c r="AG3373" s="522" t="s">
        <v>3</v>
      </c>
      <c r="AH3373" s="563" t="s">
        <v>5</v>
      </c>
      <c r="AI3373" s="564"/>
      <c r="AJ3373" s="525" t="s">
        <v>48</v>
      </c>
      <c r="AK3373" s="526"/>
      <c r="AL3373" s="521" t="s">
        <v>23</v>
      </c>
      <c r="AM3373" s="522" t="s">
        <v>3</v>
      </c>
      <c r="AN3373" s="563" t="s">
        <v>5</v>
      </c>
      <c r="AO3373" s="564"/>
      <c r="AP3373" s="525" t="s">
        <v>48</v>
      </c>
      <c r="AQ3373" s="526"/>
      <c r="AR3373" s="521" t="s">
        <v>23</v>
      </c>
      <c r="AS3373" s="522" t="s">
        <v>3</v>
      </c>
      <c r="AT3373" s="563" t="s">
        <v>5</v>
      </c>
      <c r="AU3373" s="564"/>
      <c r="AV3373" s="525" t="s">
        <v>48</v>
      </c>
      <c r="AW3373" s="526"/>
      <c r="AX3373" s="521" t="s">
        <v>23</v>
      </c>
      <c r="AY3373" s="522" t="s">
        <v>3</v>
      </c>
      <c r="AZ3373" s="563" t="s">
        <v>5</v>
      </c>
      <c r="BA3373" s="564"/>
      <c r="BB3373" s="525" t="s">
        <v>48</v>
      </c>
      <c r="BC3373" s="526"/>
      <c r="BD3373" s="521" t="s">
        <v>23</v>
      </c>
      <c r="BE3373" s="522" t="s">
        <v>3</v>
      </c>
      <c r="BF3373" s="563" t="s">
        <v>5</v>
      </c>
      <c r="BG3373" s="564"/>
      <c r="BH3373" s="525" t="s">
        <v>48</v>
      </c>
      <c r="BI3373" s="526"/>
      <c r="BJ3373" s="521" t="s">
        <v>23</v>
      </c>
      <c r="BK3373" s="522" t="s">
        <v>3</v>
      </c>
      <c r="BL3373" s="563" t="s">
        <v>5</v>
      </c>
      <c r="BM3373" s="564"/>
      <c r="BN3373" s="560"/>
      <c r="BO3373" s="561"/>
      <c r="BP3373" s="562"/>
      <c r="BQ3373" s="692"/>
      <c r="BR3373" s="692"/>
      <c r="BS3373" s="692"/>
      <c r="BT3373" s="274"/>
      <c r="BU3373" s="274"/>
      <c r="BV3373" s="271"/>
    </row>
    <row r="3374" spans="1:77" ht="23.85" hidden="1" customHeight="1" x14ac:dyDescent="0.35">
      <c r="A3374" s="276"/>
      <c r="B3374" s="570" t="str">
        <f>IF(ROSTER!B$8="","",ROSTER!B$8)</f>
        <v/>
      </c>
      <c r="C3374" s="572" t="str">
        <f>IF(ROSTER!C$8="","",ROSTER!C$8)</f>
        <v/>
      </c>
      <c r="D3374" s="573"/>
      <c r="E3374" s="574"/>
      <c r="F3374" s="576">
        <f>IF(E3374="y",1,IF(E3374="S",1,0))</f>
        <v>0</v>
      </c>
      <c r="G3374" s="582">
        <f>IF(E3374="S",1,0)</f>
        <v>0</v>
      </c>
      <c r="H3374" s="578"/>
      <c r="I3374" s="543"/>
      <c r="J3374" s="542"/>
      <c r="K3374" s="580"/>
      <c r="L3374" s="584"/>
      <c r="M3374" s="585"/>
      <c r="N3374" s="588">
        <f>L3374+J3374</f>
        <v>0</v>
      </c>
      <c r="O3374" s="589"/>
      <c r="P3374" s="542"/>
      <c r="Q3374" s="580"/>
      <c r="R3374" s="584"/>
      <c r="S3374" s="585"/>
      <c r="T3374" s="588">
        <f>R3374-P3374</f>
        <v>0</v>
      </c>
      <c r="U3374" s="589"/>
      <c r="V3374" s="310"/>
      <c r="W3374" s="310"/>
      <c r="X3374" s="578"/>
      <c r="Y3374" s="543"/>
      <c r="Z3374" s="542"/>
      <c r="AA3374" s="543"/>
      <c r="AB3374" s="542"/>
      <c r="AC3374" s="543"/>
      <c r="AD3374" s="542"/>
      <c r="AE3374" s="580"/>
      <c r="AF3374" s="584"/>
      <c r="AG3374" s="585"/>
      <c r="AH3374" s="595">
        <f>IF(AD3374=0,0,(AF3374/AD3374)*100)</f>
        <v>0</v>
      </c>
      <c r="AI3374" s="596"/>
      <c r="AJ3374" s="542"/>
      <c r="AK3374" s="580"/>
      <c r="AL3374" s="584"/>
      <c r="AM3374" s="585"/>
      <c r="AN3374" s="595">
        <f>IF(AJ3374=0,0,(AL3374/AJ3374)*100)</f>
        <v>0</v>
      </c>
      <c r="AO3374" s="596"/>
      <c r="AP3374" s="542"/>
      <c r="AQ3374" s="580"/>
      <c r="AR3374" s="584"/>
      <c r="AS3374" s="585"/>
      <c r="AT3374" s="595">
        <f>IF(AP3374=0,0,(AR3374/AP3374)*100)</f>
        <v>0</v>
      </c>
      <c r="AU3374" s="596"/>
      <c r="AV3374" s="599">
        <f>AD3374+AJ3374+AP3374</f>
        <v>0</v>
      </c>
      <c r="AW3374" s="600"/>
      <c r="AX3374" s="630">
        <f>AF3374+AL3374+AR3374</f>
        <v>0</v>
      </c>
      <c r="AY3374" s="631"/>
      <c r="AZ3374" s="595">
        <f>IF(AV3374=0,0,(AX3374/AV3374)*100)</f>
        <v>0</v>
      </c>
      <c r="BA3374" s="596"/>
      <c r="BB3374" s="542"/>
      <c r="BC3374" s="580"/>
      <c r="BD3374" s="584"/>
      <c r="BE3374" s="585"/>
      <c r="BF3374" s="595">
        <f>IF(BB3374=0,0,(BD3374/BB3374)*100)</f>
        <v>0</v>
      </c>
      <c r="BG3374" s="596"/>
      <c r="BH3374" s="599">
        <f>AV3374+BB3374</f>
        <v>0</v>
      </c>
      <c r="BI3374" s="600"/>
      <c r="BJ3374" s="630">
        <f>AX3374+BD3374</f>
        <v>0</v>
      </c>
      <c r="BK3374" s="631"/>
      <c r="BL3374" s="595">
        <f>IF(BH3374=0,0,(BJ3374/BH3374)*100)</f>
        <v>0</v>
      </c>
      <c r="BM3374" s="596"/>
      <c r="BN3374" s="656">
        <f>(AF3374*2)+(AL3374*2)+(AR3374*3)+BD3374</f>
        <v>0</v>
      </c>
      <c r="BO3374" s="657"/>
      <c r="BP3374" s="658"/>
      <c r="BQ3374" s="676">
        <f>IF(BS3374=0,0,50*BR3374/BS3374)</f>
        <v>0</v>
      </c>
      <c r="BR3374" s="662">
        <f>(BN3374*BU$11)+(N3374*BU$12)+(Z3374*BU$13)+(R3374*BU$14)+(X3374*BU$15)+(AB3374*BU$16)</f>
        <v>0</v>
      </c>
      <c r="BS3374" s="662">
        <f>((BB3374-BD3374)*BU$18)+((AV3374-AX3374)*BU$17)+(H3374*BU$19)+(P3374*BU$20)</f>
        <v>0</v>
      </c>
      <c r="BT3374" s="19" t="s">
        <v>75</v>
      </c>
      <c r="BU3374" s="277">
        <f>IF(BQ3369="B",'VALUE POINTS'!L$10,IF('GAME STATS'!BQ3369="C",'VALUE POINTS'!M$10,'VALUE POINTS'!K$10))</f>
        <v>1</v>
      </c>
      <c r="BV3374" s="278"/>
    </row>
    <row r="3375" spans="1:77" ht="23.85" hidden="1" customHeight="1" x14ac:dyDescent="0.35">
      <c r="A3375" s="276"/>
      <c r="B3375" s="571"/>
      <c r="C3375" s="642" t="str">
        <f>IF(ROSTER!D$8="","",ROSTER!D$8)</f>
        <v/>
      </c>
      <c r="D3375" s="643"/>
      <c r="E3375" s="575"/>
      <c r="F3375" s="577"/>
      <c r="G3375" s="583"/>
      <c r="H3375" s="579"/>
      <c r="I3375" s="545"/>
      <c r="J3375" s="544"/>
      <c r="K3375" s="581"/>
      <c r="L3375" s="586"/>
      <c r="M3375" s="587"/>
      <c r="N3375" s="592" t="s">
        <v>16</v>
      </c>
      <c r="O3375" s="603"/>
      <c r="P3375" s="544"/>
      <c r="Q3375" s="581"/>
      <c r="R3375" s="586"/>
      <c r="S3375" s="587"/>
      <c r="T3375" s="592" t="s">
        <v>16</v>
      </c>
      <c r="U3375" s="603"/>
      <c r="V3375" s="311"/>
      <c r="W3375" s="311"/>
      <c r="X3375" s="579"/>
      <c r="Y3375" s="545"/>
      <c r="Z3375" s="544"/>
      <c r="AA3375" s="545"/>
      <c r="AB3375" s="544"/>
      <c r="AC3375" s="545"/>
      <c r="AD3375" s="544"/>
      <c r="AE3375" s="581"/>
      <c r="AF3375" s="586"/>
      <c r="AG3375" s="587"/>
      <c r="AH3375" s="626"/>
      <c r="AI3375" s="627"/>
      <c r="AJ3375" s="544"/>
      <c r="AK3375" s="581"/>
      <c r="AL3375" s="586"/>
      <c r="AM3375" s="587"/>
      <c r="AN3375" s="626"/>
      <c r="AO3375" s="627"/>
      <c r="AP3375" s="544"/>
      <c r="AQ3375" s="581"/>
      <c r="AR3375" s="586"/>
      <c r="AS3375" s="587"/>
      <c r="AT3375" s="626"/>
      <c r="AU3375" s="627"/>
      <c r="AV3375" s="628"/>
      <c r="AW3375" s="629"/>
      <c r="AX3375" s="632"/>
      <c r="AY3375" s="633"/>
      <c r="AZ3375" s="626"/>
      <c r="BA3375" s="627"/>
      <c r="BB3375" s="544"/>
      <c r="BC3375" s="581"/>
      <c r="BD3375" s="586"/>
      <c r="BE3375" s="587"/>
      <c r="BF3375" s="626"/>
      <c r="BG3375" s="627"/>
      <c r="BH3375" s="628"/>
      <c r="BI3375" s="629"/>
      <c r="BJ3375" s="632"/>
      <c r="BK3375" s="633"/>
      <c r="BL3375" s="626"/>
      <c r="BM3375" s="627"/>
      <c r="BN3375" s="678"/>
      <c r="BO3375" s="679"/>
      <c r="BP3375" s="680"/>
      <c r="BQ3375" s="677"/>
      <c r="BR3375" s="663"/>
      <c r="BS3375" s="663"/>
      <c r="BT3375" s="19" t="s">
        <v>76</v>
      </c>
      <c r="BU3375" s="277">
        <f>IF(BQ3369="B",'VALUE POINTS'!L$11,IF('GAME STATS'!BQ3369="C",'VALUE POINTS'!M$11,'VALUE POINTS'!K$11))</f>
        <v>1</v>
      </c>
      <c r="BV3375" s="278"/>
    </row>
    <row r="3376" spans="1:77" ht="21.75" hidden="1" customHeight="1" x14ac:dyDescent="0.35">
      <c r="A3376" s="95"/>
      <c r="B3376" s="570" t="str">
        <f>IF(ROSTER!B$10="","",ROSTER!B$10)</f>
        <v/>
      </c>
      <c r="C3376" s="572" t="str">
        <f>IF(ROSTER!C$10="","",ROSTER!C$10)</f>
        <v/>
      </c>
      <c r="D3376" s="573"/>
      <c r="E3376" s="574"/>
      <c r="F3376" s="576">
        <f>IF(E3376="y",1,IF(E3376="S",1,0))</f>
        <v>0</v>
      </c>
      <c r="G3376" s="582">
        <f>IF(E3376="S",1,0)</f>
        <v>0</v>
      </c>
      <c r="H3376" s="578"/>
      <c r="I3376" s="543"/>
      <c r="J3376" s="542"/>
      <c r="K3376" s="580"/>
      <c r="L3376" s="584"/>
      <c r="M3376" s="585"/>
      <c r="N3376" s="588">
        <f>L3376+J3376</f>
        <v>0</v>
      </c>
      <c r="O3376" s="589"/>
      <c r="P3376" s="542"/>
      <c r="Q3376" s="580"/>
      <c r="R3376" s="584"/>
      <c r="S3376" s="585"/>
      <c r="T3376" s="588">
        <f>R3376-P3376</f>
        <v>0</v>
      </c>
      <c r="U3376" s="589"/>
      <c r="V3376" s="310"/>
      <c r="W3376" s="310"/>
      <c r="X3376" s="578"/>
      <c r="Y3376" s="543"/>
      <c r="Z3376" s="542"/>
      <c r="AA3376" s="543"/>
      <c r="AB3376" s="542"/>
      <c r="AC3376" s="543"/>
      <c r="AD3376" s="542"/>
      <c r="AE3376" s="580"/>
      <c r="AF3376" s="584"/>
      <c r="AG3376" s="585"/>
      <c r="AH3376" s="595">
        <f>IF(AD3376=0,0,(AF3376/AD3376)*100)</f>
        <v>0</v>
      </c>
      <c r="AI3376" s="596"/>
      <c r="AJ3376" s="542"/>
      <c r="AK3376" s="580"/>
      <c r="AL3376" s="584"/>
      <c r="AM3376" s="585"/>
      <c r="AN3376" s="595">
        <f>IF(AJ3376=0,0,(AL3376/AJ3376)*100)</f>
        <v>0</v>
      </c>
      <c r="AO3376" s="596"/>
      <c r="AP3376" s="542"/>
      <c r="AQ3376" s="580"/>
      <c r="AR3376" s="584"/>
      <c r="AS3376" s="585"/>
      <c r="AT3376" s="595">
        <f>IF(AP3376=0,0,(AR3376/AP3376)*100)</f>
        <v>0</v>
      </c>
      <c r="AU3376" s="596"/>
      <c r="AV3376" s="599">
        <f>AD3376+AJ3376+AP3376</f>
        <v>0</v>
      </c>
      <c r="AW3376" s="600"/>
      <c r="AX3376" s="630">
        <f>AF3376+AL3376+AR3376</f>
        <v>0</v>
      </c>
      <c r="AY3376" s="631"/>
      <c r="AZ3376" s="595">
        <f>IF(AV3376=0,0,(AX3376/AV3376)*100)</f>
        <v>0</v>
      </c>
      <c r="BA3376" s="596"/>
      <c r="BB3376" s="542"/>
      <c r="BC3376" s="580"/>
      <c r="BD3376" s="584"/>
      <c r="BE3376" s="585"/>
      <c r="BF3376" s="595">
        <f>IF(BB3376=0,0,(BD3376/BB3376)*100)</f>
        <v>0</v>
      </c>
      <c r="BG3376" s="596"/>
      <c r="BH3376" s="599">
        <f>AV3376+BB3376</f>
        <v>0</v>
      </c>
      <c r="BI3376" s="600"/>
      <c r="BJ3376" s="630">
        <f>AX3376+BD3376</f>
        <v>0</v>
      </c>
      <c r="BK3376" s="631"/>
      <c r="BL3376" s="595">
        <f>IF(BH3376=0,0,(BJ3376/BH3376)*100)</f>
        <v>0</v>
      </c>
      <c r="BM3376" s="596"/>
      <c r="BN3376" s="656">
        <f>(AF3376*2)+(AL3376*2)+(AR3376*3)+BD3376</f>
        <v>0</v>
      </c>
      <c r="BO3376" s="657"/>
      <c r="BP3376" s="658"/>
      <c r="BQ3376" s="676">
        <f>IF(BS3376=0,0,50*BR3376/BS3376)</f>
        <v>0</v>
      </c>
      <c r="BR3376" s="662">
        <f>(BN3376*BU$11)+(N3376*BU$12)+(Z3376*BU$13)+(R3376*BU$14)+(X3376*BU$15)+(AB3376*BU$16)</f>
        <v>0</v>
      </c>
      <c r="BS3376" s="662">
        <f>((BB3376-BD3376)*BU$18)+((AV3376-AX3376)*BU$17)+(H3376*BU$19)+(P3376*BU$20)</f>
        <v>0</v>
      </c>
      <c r="BT3376" s="19" t="s">
        <v>77</v>
      </c>
      <c r="BU3376" s="277">
        <f>IF(BQ3369="B",'VALUE POINTS'!L$12,IF('GAME STATS'!BQ3369="C",'VALUE POINTS'!M$12,'VALUE POINTS'!K$12))</f>
        <v>2</v>
      </c>
      <c r="BV3376" s="278"/>
    </row>
    <row r="3377" spans="1:74" ht="21.75" hidden="1" customHeight="1" x14ac:dyDescent="0.35">
      <c r="A3377" s="95"/>
      <c r="B3377" s="571"/>
      <c r="C3377" s="642" t="str">
        <f>IF(ROSTER!D$10="","",ROSTER!D$10)</f>
        <v/>
      </c>
      <c r="D3377" s="643"/>
      <c r="E3377" s="575"/>
      <c r="F3377" s="577"/>
      <c r="G3377" s="583"/>
      <c r="H3377" s="579"/>
      <c r="I3377" s="545"/>
      <c r="J3377" s="544"/>
      <c r="K3377" s="581"/>
      <c r="L3377" s="586"/>
      <c r="M3377" s="587"/>
      <c r="N3377" s="592" t="s">
        <v>16</v>
      </c>
      <c r="O3377" s="603"/>
      <c r="P3377" s="544"/>
      <c r="Q3377" s="581"/>
      <c r="R3377" s="586"/>
      <c r="S3377" s="587"/>
      <c r="T3377" s="592" t="s">
        <v>16</v>
      </c>
      <c r="U3377" s="603"/>
      <c r="V3377" s="311"/>
      <c r="W3377" s="311"/>
      <c r="X3377" s="579"/>
      <c r="Y3377" s="545"/>
      <c r="Z3377" s="544"/>
      <c r="AA3377" s="545"/>
      <c r="AB3377" s="544"/>
      <c r="AC3377" s="545"/>
      <c r="AD3377" s="544"/>
      <c r="AE3377" s="581"/>
      <c r="AF3377" s="586"/>
      <c r="AG3377" s="587"/>
      <c r="AH3377" s="626"/>
      <c r="AI3377" s="627"/>
      <c r="AJ3377" s="544"/>
      <c r="AK3377" s="581"/>
      <c r="AL3377" s="586"/>
      <c r="AM3377" s="587"/>
      <c r="AN3377" s="626"/>
      <c r="AO3377" s="627"/>
      <c r="AP3377" s="544"/>
      <c r="AQ3377" s="581"/>
      <c r="AR3377" s="586"/>
      <c r="AS3377" s="587"/>
      <c r="AT3377" s="626"/>
      <c r="AU3377" s="627"/>
      <c r="AV3377" s="628"/>
      <c r="AW3377" s="629"/>
      <c r="AX3377" s="632"/>
      <c r="AY3377" s="633"/>
      <c r="AZ3377" s="626"/>
      <c r="BA3377" s="627"/>
      <c r="BB3377" s="544"/>
      <c r="BC3377" s="581"/>
      <c r="BD3377" s="586"/>
      <c r="BE3377" s="587"/>
      <c r="BF3377" s="626"/>
      <c r="BG3377" s="627"/>
      <c r="BH3377" s="628"/>
      <c r="BI3377" s="629"/>
      <c r="BJ3377" s="632"/>
      <c r="BK3377" s="633"/>
      <c r="BL3377" s="626"/>
      <c r="BM3377" s="627"/>
      <c r="BN3377" s="678"/>
      <c r="BO3377" s="679"/>
      <c r="BP3377" s="680"/>
      <c r="BQ3377" s="677"/>
      <c r="BR3377" s="663"/>
      <c r="BS3377" s="663"/>
      <c r="BT3377" s="19" t="s">
        <v>78</v>
      </c>
      <c r="BU3377" s="277">
        <f>IF(BQ3369="B",'VALUE POINTS'!L$13,IF('GAME STATS'!BQ3369="C",'VALUE POINTS'!M$13,'VALUE POINTS'!K$13))</f>
        <v>2</v>
      </c>
      <c r="BV3377" s="278"/>
    </row>
    <row r="3378" spans="1:74" ht="21.75" hidden="1" customHeight="1" x14ac:dyDescent="0.35">
      <c r="A3378" s="95"/>
      <c r="B3378" s="570" t="str">
        <f>IF(ROSTER!B$12="","",ROSTER!B$12)</f>
        <v/>
      </c>
      <c r="C3378" s="572" t="str">
        <f>IF(ROSTER!C$12="","",ROSTER!C$12)</f>
        <v/>
      </c>
      <c r="D3378" s="573"/>
      <c r="E3378" s="574"/>
      <c r="F3378" s="576">
        <f>IF(E3378="y",1,IF(E3378="S",1,0))</f>
        <v>0</v>
      </c>
      <c r="G3378" s="582">
        <f>IF(E3378="S",1,0)</f>
        <v>0</v>
      </c>
      <c r="H3378" s="578"/>
      <c r="I3378" s="543"/>
      <c r="J3378" s="542"/>
      <c r="K3378" s="580"/>
      <c r="L3378" s="584"/>
      <c r="M3378" s="585"/>
      <c r="N3378" s="588">
        <f>L3378+J3378</f>
        <v>0</v>
      </c>
      <c r="O3378" s="589"/>
      <c r="P3378" s="542"/>
      <c r="Q3378" s="580"/>
      <c r="R3378" s="584"/>
      <c r="S3378" s="585"/>
      <c r="T3378" s="588">
        <f>R3378-P3378</f>
        <v>0</v>
      </c>
      <c r="U3378" s="589"/>
      <c r="V3378" s="310"/>
      <c r="W3378" s="310"/>
      <c r="X3378" s="578"/>
      <c r="Y3378" s="543"/>
      <c r="Z3378" s="542"/>
      <c r="AA3378" s="543"/>
      <c r="AB3378" s="542"/>
      <c r="AC3378" s="543"/>
      <c r="AD3378" s="542"/>
      <c r="AE3378" s="580"/>
      <c r="AF3378" s="584"/>
      <c r="AG3378" s="585"/>
      <c r="AH3378" s="595">
        <f>IF(AD3378=0,0,(AF3378/AD3378)*100)</f>
        <v>0</v>
      </c>
      <c r="AI3378" s="596"/>
      <c r="AJ3378" s="542"/>
      <c r="AK3378" s="580"/>
      <c r="AL3378" s="584"/>
      <c r="AM3378" s="585"/>
      <c r="AN3378" s="595">
        <f>IF(AJ3378=0,0,(AL3378/AJ3378)*100)</f>
        <v>0</v>
      </c>
      <c r="AO3378" s="596"/>
      <c r="AP3378" s="542"/>
      <c r="AQ3378" s="580"/>
      <c r="AR3378" s="584"/>
      <c r="AS3378" s="585"/>
      <c r="AT3378" s="595">
        <f>IF(AP3378=0,0,(AR3378/AP3378)*100)</f>
        <v>0</v>
      </c>
      <c r="AU3378" s="596"/>
      <c r="AV3378" s="599">
        <f>AD3378+AJ3378+AP3378</f>
        <v>0</v>
      </c>
      <c r="AW3378" s="600"/>
      <c r="AX3378" s="630">
        <f>AF3378+AL3378+AR3378</f>
        <v>0</v>
      </c>
      <c r="AY3378" s="631"/>
      <c r="AZ3378" s="595">
        <f>IF(AV3378=0,0,(AX3378/AV3378)*100)</f>
        <v>0</v>
      </c>
      <c r="BA3378" s="596"/>
      <c r="BB3378" s="542"/>
      <c r="BC3378" s="580"/>
      <c r="BD3378" s="584"/>
      <c r="BE3378" s="585"/>
      <c r="BF3378" s="595">
        <f>IF(BB3378=0,0,(BD3378/BB3378)*100)</f>
        <v>0</v>
      </c>
      <c r="BG3378" s="596"/>
      <c r="BH3378" s="599">
        <f>AV3378+BB3378</f>
        <v>0</v>
      </c>
      <c r="BI3378" s="600"/>
      <c r="BJ3378" s="630">
        <f>AX3378+BD3378</f>
        <v>0</v>
      </c>
      <c r="BK3378" s="631"/>
      <c r="BL3378" s="595">
        <f>IF(BH3378=0,0,(BJ3378/BH3378)*100)</f>
        <v>0</v>
      </c>
      <c r="BM3378" s="596"/>
      <c r="BN3378" s="656">
        <f>(AF3378*2)+(AL3378*2)+(AR3378*3)+BD3378</f>
        <v>0</v>
      </c>
      <c r="BO3378" s="657"/>
      <c r="BP3378" s="658"/>
      <c r="BQ3378" s="676">
        <f t="shared" ref="BQ3378" si="3004">IF(BS3378=0,0,50*BR3378/BS3378)</f>
        <v>0</v>
      </c>
      <c r="BR3378" s="662">
        <f>(BN3378*BU$11)+(N3378*BU$12)+(Z3378*BU$13)+(R3378*BU$14)+(X3378*BU$15)+(AB3378*BU$16)</f>
        <v>0</v>
      </c>
      <c r="BS3378" s="662">
        <f>((BB3378-BD3378)*BU$18)+((AV3378-AX3378)*BU$17)+(H3378*BU$19)+(P3378*BU$20)</f>
        <v>0</v>
      </c>
      <c r="BT3378" s="19" t="s">
        <v>79</v>
      </c>
      <c r="BU3378" s="277">
        <f>IF(BQ3369="B",'VALUE POINTS'!L$14,IF('GAME STATS'!BQ3369="C",'VALUE POINTS'!M$14,'VALUE POINTS'!K$14))</f>
        <v>2</v>
      </c>
      <c r="BV3378" s="278"/>
    </row>
    <row r="3379" spans="1:74" ht="21.75" hidden="1" customHeight="1" x14ac:dyDescent="0.35">
      <c r="A3379" s="95"/>
      <c r="B3379" s="571"/>
      <c r="C3379" s="642" t="str">
        <f>IF(ROSTER!D$12="","",ROSTER!D$12)</f>
        <v/>
      </c>
      <c r="D3379" s="643"/>
      <c r="E3379" s="575"/>
      <c r="F3379" s="577"/>
      <c r="G3379" s="583"/>
      <c r="H3379" s="579"/>
      <c r="I3379" s="545"/>
      <c r="J3379" s="544"/>
      <c r="K3379" s="581"/>
      <c r="L3379" s="586"/>
      <c r="M3379" s="587"/>
      <c r="N3379" s="592" t="s">
        <v>16</v>
      </c>
      <c r="O3379" s="603"/>
      <c r="P3379" s="544"/>
      <c r="Q3379" s="581"/>
      <c r="R3379" s="586"/>
      <c r="S3379" s="587"/>
      <c r="T3379" s="592" t="s">
        <v>16</v>
      </c>
      <c r="U3379" s="603"/>
      <c r="V3379" s="311"/>
      <c r="W3379" s="311"/>
      <c r="X3379" s="579"/>
      <c r="Y3379" s="545"/>
      <c r="Z3379" s="544"/>
      <c r="AA3379" s="545"/>
      <c r="AB3379" s="544"/>
      <c r="AC3379" s="545"/>
      <c r="AD3379" s="544"/>
      <c r="AE3379" s="581"/>
      <c r="AF3379" s="586"/>
      <c r="AG3379" s="587"/>
      <c r="AH3379" s="626"/>
      <c r="AI3379" s="627"/>
      <c r="AJ3379" s="544"/>
      <c r="AK3379" s="581"/>
      <c r="AL3379" s="586"/>
      <c r="AM3379" s="587"/>
      <c r="AN3379" s="626"/>
      <c r="AO3379" s="627"/>
      <c r="AP3379" s="544"/>
      <c r="AQ3379" s="581"/>
      <c r="AR3379" s="586"/>
      <c r="AS3379" s="587"/>
      <c r="AT3379" s="626"/>
      <c r="AU3379" s="627"/>
      <c r="AV3379" s="628"/>
      <c r="AW3379" s="629"/>
      <c r="AX3379" s="632"/>
      <c r="AY3379" s="633"/>
      <c r="AZ3379" s="626"/>
      <c r="BA3379" s="627"/>
      <c r="BB3379" s="544"/>
      <c r="BC3379" s="581"/>
      <c r="BD3379" s="586"/>
      <c r="BE3379" s="587"/>
      <c r="BF3379" s="626"/>
      <c r="BG3379" s="627"/>
      <c r="BH3379" s="628"/>
      <c r="BI3379" s="629"/>
      <c r="BJ3379" s="632"/>
      <c r="BK3379" s="633"/>
      <c r="BL3379" s="626"/>
      <c r="BM3379" s="627"/>
      <c r="BN3379" s="678"/>
      <c r="BO3379" s="679"/>
      <c r="BP3379" s="680"/>
      <c r="BQ3379" s="677"/>
      <c r="BR3379" s="663"/>
      <c r="BS3379" s="663"/>
      <c r="BT3379" s="19" t="s">
        <v>80</v>
      </c>
      <c r="BU3379" s="277">
        <f>IF(BQ3369="B",'VALUE POINTS'!L$15,IF('GAME STATS'!BQ3369="C",'VALUE POINTS'!M$15,'VALUE POINTS'!K$15))</f>
        <v>2</v>
      </c>
      <c r="BV3379" s="278"/>
    </row>
    <row r="3380" spans="1:74" ht="21.75" hidden="1" customHeight="1" x14ac:dyDescent="0.35">
      <c r="A3380" s="95"/>
      <c r="B3380" s="570" t="str">
        <f>IF(ROSTER!B$14="","",ROSTER!B$14)</f>
        <v/>
      </c>
      <c r="C3380" s="572" t="str">
        <f>IF(ROSTER!C$14="","",ROSTER!C$14)</f>
        <v/>
      </c>
      <c r="D3380" s="573"/>
      <c r="E3380" s="574"/>
      <c r="F3380" s="576">
        <f>IF(E3380="y",1,IF(E3380="S",1,0))</f>
        <v>0</v>
      </c>
      <c r="G3380" s="582">
        <f>IF(E3380="S",1,0)</f>
        <v>0</v>
      </c>
      <c r="H3380" s="578"/>
      <c r="I3380" s="543"/>
      <c r="J3380" s="542"/>
      <c r="K3380" s="580"/>
      <c r="L3380" s="584"/>
      <c r="M3380" s="585"/>
      <c r="N3380" s="588">
        <f>L3380+J3380</f>
        <v>0</v>
      </c>
      <c r="O3380" s="589"/>
      <c r="P3380" s="542"/>
      <c r="Q3380" s="580"/>
      <c r="R3380" s="584"/>
      <c r="S3380" s="585"/>
      <c r="T3380" s="588">
        <f>R3380-P3380</f>
        <v>0</v>
      </c>
      <c r="U3380" s="589"/>
      <c r="V3380" s="310"/>
      <c r="W3380" s="310"/>
      <c r="X3380" s="578"/>
      <c r="Y3380" s="543"/>
      <c r="Z3380" s="542"/>
      <c r="AA3380" s="543"/>
      <c r="AB3380" s="542"/>
      <c r="AC3380" s="543"/>
      <c r="AD3380" s="542"/>
      <c r="AE3380" s="580"/>
      <c r="AF3380" s="584"/>
      <c r="AG3380" s="585"/>
      <c r="AH3380" s="595">
        <f>IF(AD3380=0,0,(AF3380/AD3380)*100)</f>
        <v>0</v>
      </c>
      <c r="AI3380" s="596"/>
      <c r="AJ3380" s="542"/>
      <c r="AK3380" s="580"/>
      <c r="AL3380" s="584"/>
      <c r="AM3380" s="585"/>
      <c r="AN3380" s="595">
        <f>IF(AJ3380=0,0,(AL3380/AJ3380)*100)</f>
        <v>0</v>
      </c>
      <c r="AO3380" s="596"/>
      <c r="AP3380" s="542"/>
      <c r="AQ3380" s="580"/>
      <c r="AR3380" s="584"/>
      <c r="AS3380" s="585"/>
      <c r="AT3380" s="595">
        <f>IF(AP3380=0,0,(AR3380/AP3380)*100)</f>
        <v>0</v>
      </c>
      <c r="AU3380" s="596"/>
      <c r="AV3380" s="599">
        <f>AD3380+AJ3380+AP3380</f>
        <v>0</v>
      </c>
      <c r="AW3380" s="600"/>
      <c r="AX3380" s="630">
        <f>AF3380+AL3380+AR3380</f>
        <v>0</v>
      </c>
      <c r="AY3380" s="631"/>
      <c r="AZ3380" s="595">
        <f>IF(AV3380=0,0,(AX3380/AV3380)*100)</f>
        <v>0</v>
      </c>
      <c r="BA3380" s="596"/>
      <c r="BB3380" s="542"/>
      <c r="BC3380" s="580"/>
      <c r="BD3380" s="584"/>
      <c r="BE3380" s="585"/>
      <c r="BF3380" s="595">
        <f>IF(BB3380=0,0,(BD3380/BB3380)*100)</f>
        <v>0</v>
      </c>
      <c r="BG3380" s="596"/>
      <c r="BH3380" s="599">
        <f>AV3380+BB3380</f>
        <v>0</v>
      </c>
      <c r="BI3380" s="600"/>
      <c r="BJ3380" s="630">
        <f>AX3380+BD3380</f>
        <v>0</v>
      </c>
      <c r="BK3380" s="631"/>
      <c r="BL3380" s="595">
        <f>IF(BH3380=0,0,(BJ3380/BH3380)*100)</f>
        <v>0</v>
      </c>
      <c r="BM3380" s="596"/>
      <c r="BN3380" s="656">
        <f>(AF3380*2)+(AL3380*2)+(AR3380*3)+BD3380</f>
        <v>0</v>
      </c>
      <c r="BO3380" s="657"/>
      <c r="BP3380" s="658"/>
      <c r="BQ3380" s="676">
        <f t="shared" ref="BQ3380" si="3005">IF(BS3380=0,0,50*BR3380/BS3380)</f>
        <v>0</v>
      </c>
      <c r="BR3380" s="662">
        <f>(BN3380*BU$11)+(N3380*BU$12)+(Z3380*BU$13)+(R3380*BU$14)+(X3380*BU$15)+(AB3380*BU$16)</f>
        <v>0</v>
      </c>
      <c r="BS3380" s="662">
        <f>((BB3380-BD3380)*BU$18)+((AV3380-AX3380)*BU$17)+(H3380*BU$19)+(P3380*BU$20)</f>
        <v>0</v>
      </c>
      <c r="BT3380" s="19" t="s">
        <v>81</v>
      </c>
      <c r="BU3380" s="277">
        <f>IF(BQ3369="B",'VALUE POINTS'!L$16,IF('GAME STATS'!BQ3369="C",'VALUE POINTS'!M$16,'VALUE POINTS'!K$16))</f>
        <v>2</v>
      </c>
      <c r="BV3380" s="278"/>
    </row>
    <row r="3381" spans="1:74" ht="21.75" hidden="1" customHeight="1" x14ac:dyDescent="0.35">
      <c r="A3381" s="95"/>
      <c r="B3381" s="571"/>
      <c r="C3381" s="642" t="str">
        <f>IF(ROSTER!D$14="","",ROSTER!D$14)</f>
        <v/>
      </c>
      <c r="D3381" s="643"/>
      <c r="E3381" s="575"/>
      <c r="F3381" s="577"/>
      <c r="G3381" s="583"/>
      <c r="H3381" s="579"/>
      <c r="I3381" s="545"/>
      <c r="J3381" s="544"/>
      <c r="K3381" s="581"/>
      <c r="L3381" s="586"/>
      <c r="M3381" s="587"/>
      <c r="N3381" s="592" t="s">
        <v>16</v>
      </c>
      <c r="O3381" s="603"/>
      <c r="P3381" s="544"/>
      <c r="Q3381" s="581"/>
      <c r="R3381" s="586"/>
      <c r="S3381" s="587"/>
      <c r="T3381" s="592" t="s">
        <v>16</v>
      </c>
      <c r="U3381" s="603"/>
      <c r="V3381" s="311"/>
      <c r="W3381" s="311"/>
      <c r="X3381" s="579"/>
      <c r="Y3381" s="545"/>
      <c r="Z3381" s="544"/>
      <c r="AA3381" s="545"/>
      <c r="AB3381" s="544"/>
      <c r="AC3381" s="545"/>
      <c r="AD3381" s="544"/>
      <c r="AE3381" s="581"/>
      <c r="AF3381" s="586"/>
      <c r="AG3381" s="587"/>
      <c r="AH3381" s="626"/>
      <c r="AI3381" s="627"/>
      <c r="AJ3381" s="544"/>
      <c r="AK3381" s="581"/>
      <c r="AL3381" s="586"/>
      <c r="AM3381" s="587"/>
      <c r="AN3381" s="626"/>
      <c r="AO3381" s="627"/>
      <c r="AP3381" s="544"/>
      <c r="AQ3381" s="581"/>
      <c r="AR3381" s="586"/>
      <c r="AS3381" s="587"/>
      <c r="AT3381" s="626"/>
      <c r="AU3381" s="627"/>
      <c r="AV3381" s="628"/>
      <c r="AW3381" s="629"/>
      <c r="AX3381" s="632"/>
      <c r="AY3381" s="633"/>
      <c r="AZ3381" s="626"/>
      <c r="BA3381" s="627"/>
      <c r="BB3381" s="544"/>
      <c r="BC3381" s="581"/>
      <c r="BD3381" s="586"/>
      <c r="BE3381" s="587"/>
      <c r="BF3381" s="626"/>
      <c r="BG3381" s="627"/>
      <c r="BH3381" s="628"/>
      <c r="BI3381" s="629"/>
      <c r="BJ3381" s="632"/>
      <c r="BK3381" s="633"/>
      <c r="BL3381" s="626"/>
      <c r="BM3381" s="627"/>
      <c r="BN3381" s="678"/>
      <c r="BO3381" s="679"/>
      <c r="BP3381" s="680"/>
      <c r="BQ3381" s="677"/>
      <c r="BR3381" s="663"/>
      <c r="BS3381" s="663"/>
      <c r="BT3381" s="19" t="s">
        <v>82</v>
      </c>
      <c r="BU3381" s="277">
        <f>IF(BQ3369="B",'VALUE POINTS'!L$17,IF('GAME STATS'!BQ3369="C",'VALUE POINTS'!M$17,'VALUE POINTS'!K$17))</f>
        <v>1</v>
      </c>
      <c r="BV3381" s="278"/>
    </row>
    <row r="3382" spans="1:74" ht="21.75" hidden="1" customHeight="1" x14ac:dyDescent="0.35">
      <c r="A3382" s="95"/>
      <c r="B3382" s="570" t="str">
        <f>IF(ROSTER!B$16="","",ROSTER!B$16)</f>
        <v/>
      </c>
      <c r="C3382" s="572" t="str">
        <f>IF(ROSTER!C$16="","",ROSTER!C$16)</f>
        <v/>
      </c>
      <c r="D3382" s="573"/>
      <c r="E3382" s="574"/>
      <c r="F3382" s="576">
        <f>IF(E3382="y",1,IF(E3382="S",1,0))</f>
        <v>0</v>
      </c>
      <c r="G3382" s="582">
        <f>IF(E3382="S",1,0)</f>
        <v>0</v>
      </c>
      <c r="H3382" s="578"/>
      <c r="I3382" s="543"/>
      <c r="J3382" s="542"/>
      <c r="K3382" s="580"/>
      <c r="L3382" s="584"/>
      <c r="M3382" s="585"/>
      <c r="N3382" s="588">
        <f>L3382+J3382</f>
        <v>0</v>
      </c>
      <c r="O3382" s="589"/>
      <c r="P3382" s="542"/>
      <c r="Q3382" s="580"/>
      <c r="R3382" s="584"/>
      <c r="S3382" s="585"/>
      <c r="T3382" s="588">
        <f>R3382-P3382</f>
        <v>0</v>
      </c>
      <c r="U3382" s="589"/>
      <c r="V3382" s="310"/>
      <c r="W3382" s="310"/>
      <c r="X3382" s="578"/>
      <c r="Y3382" s="543"/>
      <c r="Z3382" s="542"/>
      <c r="AA3382" s="543"/>
      <c r="AB3382" s="542"/>
      <c r="AC3382" s="543"/>
      <c r="AD3382" s="542"/>
      <c r="AE3382" s="580"/>
      <c r="AF3382" s="584"/>
      <c r="AG3382" s="585"/>
      <c r="AH3382" s="595">
        <f>IF(AD3382=0,0,(AF3382/AD3382)*100)</f>
        <v>0</v>
      </c>
      <c r="AI3382" s="596"/>
      <c r="AJ3382" s="542"/>
      <c r="AK3382" s="580"/>
      <c r="AL3382" s="584"/>
      <c r="AM3382" s="585"/>
      <c r="AN3382" s="595">
        <f>IF(AJ3382=0,0,(AL3382/AJ3382)*100)</f>
        <v>0</v>
      </c>
      <c r="AO3382" s="596"/>
      <c r="AP3382" s="542"/>
      <c r="AQ3382" s="580"/>
      <c r="AR3382" s="584"/>
      <c r="AS3382" s="585"/>
      <c r="AT3382" s="595">
        <f>IF(AP3382=0,0,(AR3382/AP3382)*100)</f>
        <v>0</v>
      </c>
      <c r="AU3382" s="596"/>
      <c r="AV3382" s="599">
        <f>AD3382+AJ3382+AP3382</f>
        <v>0</v>
      </c>
      <c r="AW3382" s="600"/>
      <c r="AX3382" s="630">
        <f>AF3382+AL3382+AR3382</f>
        <v>0</v>
      </c>
      <c r="AY3382" s="631"/>
      <c r="AZ3382" s="595">
        <f>IF(AV3382=0,0,(AX3382/AV3382)*100)</f>
        <v>0</v>
      </c>
      <c r="BA3382" s="596"/>
      <c r="BB3382" s="542"/>
      <c r="BC3382" s="580"/>
      <c r="BD3382" s="584"/>
      <c r="BE3382" s="585"/>
      <c r="BF3382" s="595">
        <f>IF(BB3382=0,0,(BD3382/BB3382)*100)</f>
        <v>0</v>
      </c>
      <c r="BG3382" s="596"/>
      <c r="BH3382" s="599">
        <f>AV3382+BB3382</f>
        <v>0</v>
      </c>
      <c r="BI3382" s="600"/>
      <c r="BJ3382" s="630">
        <f>AX3382+BD3382</f>
        <v>0</v>
      </c>
      <c r="BK3382" s="631"/>
      <c r="BL3382" s="595">
        <f>IF(BH3382=0,0,(BJ3382/BH3382)*100)</f>
        <v>0</v>
      </c>
      <c r="BM3382" s="596"/>
      <c r="BN3382" s="656">
        <f>(AF3382*2)+(AL3382*2)+(AR3382*3)+BD3382</f>
        <v>0</v>
      </c>
      <c r="BO3382" s="657"/>
      <c r="BP3382" s="658"/>
      <c r="BQ3382" s="676">
        <f t="shared" ref="BQ3382" si="3006">IF(BS3382=0,0,50*BR3382/BS3382)</f>
        <v>0</v>
      </c>
      <c r="BR3382" s="662">
        <f>(BN3382*BU$11)+(N3382*BU$12)+(Z3382*BU$13)+(R3382*BU$14)+(X3382*BU$15)+(AB3382*BU$16)</f>
        <v>0</v>
      </c>
      <c r="BS3382" s="662">
        <f>((BB3382-BD3382)*BU$18)+((AV3382-AX3382)*BU$17)+(H3382*BU$19)+(P3382*BU$20)</f>
        <v>0</v>
      </c>
      <c r="BT3382" s="19" t="s">
        <v>83</v>
      </c>
      <c r="BU3382" s="277">
        <f>IF(BQ3369="B",'VALUE POINTS'!L$18,IF('GAME STATS'!BQ3369="C",'VALUE POINTS'!M$18,'VALUE POINTS'!K$18))</f>
        <v>2</v>
      </c>
      <c r="BV3382" s="278"/>
    </row>
    <row r="3383" spans="1:74" ht="21.75" hidden="1" customHeight="1" x14ac:dyDescent="0.35">
      <c r="A3383" s="95"/>
      <c r="B3383" s="571"/>
      <c r="C3383" s="642" t="str">
        <f>IF(ROSTER!D$16="","",ROSTER!D$16)</f>
        <v/>
      </c>
      <c r="D3383" s="643"/>
      <c r="E3383" s="575"/>
      <c r="F3383" s="577"/>
      <c r="G3383" s="583"/>
      <c r="H3383" s="579"/>
      <c r="I3383" s="545"/>
      <c r="J3383" s="544"/>
      <c r="K3383" s="581"/>
      <c r="L3383" s="586"/>
      <c r="M3383" s="587"/>
      <c r="N3383" s="592" t="s">
        <v>16</v>
      </c>
      <c r="O3383" s="603"/>
      <c r="P3383" s="544"/>
      <c r="Q3383" s="581"/>
      <c r="R3383" s="586"/>
      <c r="S3383" s="587"/>
      <c r="T3383" s="592" t="s">
        <v>16</v>
      </c>
      <c r="U3383" s="603"/>
      <c r="V3383" s="311"/>
      <c r="W3383" s="311"/>
      <c r="X3383" s="579"/>
      <c r="Y3383" s="545"/>
      <c r="Z3383" s="544"/>
      <c r="AA3383" s="545"/>
      <c r="AB3383" s="544"/>
      <c r="AC3383" s="545"/>
      <c r="AD3383" s="544"/>
      <c r="AE3383" s="581"/>
      <c r="AF3383" s="586"/>
      <c r="AG3383" s="587"/>
      <c r="AH3383" s="626"/>
      <c r="AI3383" s="627"/>
      <c r="AJ3383" s="544"/>
      <c r="AK3383" s="581"/>
      <c r="AL3383" s="586"/>
      <c r="AM3383" s="587"/>
      <c r="AN3383" s="626"/>
      <c r="AO3383" s="627"/>
      <c r="AP3383" s="544"/>
      <c r="AQ3383" s="581"/>
      <c r="AR3383" s="586"/>
      <c r="AS3383" s="587"/>
      <c r="AT3383" s="626"/>
      <c r="AU3383" s="627"/>
      <c r="AV3383" s="628"/>
      <c r="AW3383" s="629"/>
      <c r="AX3383" s="632"/>
      <c r="AY3383" s="633"/>
      <c r="AZ3383" s="626"/>
      <c r="BA3383" s="627"/>
      <c r="BB3383" s="544"/>
      <c r="BC3383" s="581"/>
      <c r="BD3383" s="586"/>
      <c r="BE3383" s="587"/>
      <c r="BF3383" s="626"/>
      <c r="BG3383" s="627"/>
      <c r="BH3383" s="628"/>
      <c r="BI3383" s="629"/>
      <c r="BJ3383" s="632"/>
      <c r="BK3383" s="633"/>
      <c r="BL3383" s="626"/>
      <c r="BM3383" s="627"/>
      <c r="BN3383" s="678"/>
      <c r="BO3383" s="679"/>
      <c r="BP3383" s="680"/>
      <c r="BQ3383" s="677"/>
      <c r="BR3383" s="663"/>
      <c r="BS3383" s="663"/>
      <c r="BT3383" s="19" t="s">
        <v>84</v>
      </c>
      <c r="BU3383" s="277">
        <f>IF(BQ3369="B",'VALUE POINTS'!L$19,IF('GAME STATS'!BQ3369="C",'VALUE POINTS'!M$19,'VALUE POINTS'!K$19))</f>
        <v>2</v>
      </c>
      <c r="BV3383" s="278"/>
    </row>
    <row r="3384" spans="1:74" ht="21.75" hidden="1" customHeight="1" x14ac:dyDescent="0.25">
      <c r="A3384" s="95"/>
      <c r="B3384" s="570" t="str">
        <f>IF(ROSTER!B$18="","",ROSTER!B$18)</f>
        <v/>
      </c>
      <c r="C3384" s="572" t="str">
        <f>IF(ROSTER!C$18="","",ROSTER!C$18)</f>
        <v/>
      </c>
      <c r="D3384" s="573"/>
      <c r="E3384" s="574"/>
      <c r="F3384" s="576">
        <f>IF(E3384="y",1,IF(E3384="S",1,0))</f>
        <v>0</v>
      </c>
      <c r="G3384" s="582">
        <f>IF(E3384="S",1,0)</f>
        <v>0</v>
      </c>
      <c r="H3384" s="578"/>
      <c r="I3384" s="543"/>
      <c r="J3384" s="542"/>
      <c r="K3384" s="580"/>
      <c r="L3384" s="584"/>
      <c r="M3384" s="585"/>
      <c r="N3384" s="588">
        <f>L3384+J3384</f>
        <v>0</v>
      </c>
      <c r="O3384" s="589"/>
      <c r="P3384" s="542"/>
      <c r="Q3384" s="580"/>
      <c r="R3384" s="584"/>
      <c r="S3384" s="585"/>
      <c r="T3384" s="588">
        <f>R3384-P3384</f>
        <v>0</v>
      </c>
      <c r="U3384" s="589"/>
      <c r="V3384" s="310"/>
      <c r="W3384" s="310"/>
      <c r="X3384" s="578"/>
      <c r="Y3384" s="543"/>
      <c r="Z3384" s="542"/>
      <c r="AA3384" s="543"/>
      <c r="AB3384" s="542"/>
      <c r="AC3384" s="543"/>
      <c r="AD3384" s="542"/>
      <c r="AE3384" s="580"/>
      <c r="AF3384" s="584"/>
      <c r="AG3384" s="585"/>
      <c r="AH3384" s="595">
        <f>IF(AD3384=0,0,(AF3384/AD3384)*100)</f>
        <v>0</v>
      </c>
      <c r="AI3384" s="596"/>
      <c r="AJ3384" s="542"/>
      <c r="AK3384" s="580"/>
      <c r="AL3384" s="584"/>
      <c r="AM3384" s="585"/>
      <c r="AN3384" s="595">
        <f>IF(AJ3384=0,0,(AL3384/AJ3384)*100)</f>
        <v>0</v>
      </c>
      <c r="AO3384" s="596"/>
      <c r="AP3384" s="542"/>
      <c r="AQ3384" s="580"/>
      <c r="AR3384" s="584"/>
      <c r="AS3384" s="585"/>
      <c r="AT3384" s="595">
        <f>IF(AP3384=0,0,(AR3384/AP3384)*100)</f>
        <v>0</v>
      </c>
      <c r="AU3384" s="596"/>
      <c r="AV3384" s="599">
        <f>AD3384+AJ3384+AP3384</f>
        <v>0</v>
      </c>
      <c r="AW3384" s="600"/>
      <c r="AX3384" s="630">
        <f>AF3384+AL3384+AR3384</f>
        <v>0</v>
      </c>
      <c r="AY3384" s="631"/>
      <c r="AZ3384" s="595">
        <f>IF(AV3384=0,0,(AX3384/AV3384)*100)</f>
        <v>0</v>
      </c>
      <c r="BA3384" s="596"/>
      <c r="BB3384" s="542"/>
      <c r="BC3384" s="580"/>
      <c r="BD3384" s="584"/>
      <c r="BE3384" s="585"/>
      <c r="BF3384" s="595">
        <f>IF(BB3384=0,0,(BD3384/BB3384)*100)</f>
        <v>0</v>
      </c>
      <c r="BG3384" s="596"/>
      <c r="BH3384" s="599">
        <f>AV3384+BB3384</f>
        <v>0</v>
      </c>
      <c r="BI3384" s="600"/>
      <c r="BJ3384" s="630">
        <f>AX3384+BD3384</f>
        <v>0</v>
      </c>
      <c r="BK3384" s="631"/>
      <c r="BL3384" s="595">
        <f>IF(BH3384=0,0,(BJ3384/BH3384)*100)</f>
        <v>0</v>
      </c>
      <c r="BM3384" s="596"/>
      <c r="BN3384" s="656">
        <f>(AF3384*2)+(AL3384*2)+(AR3384*3)+BD3384</f>
        <v>0</v>
      </c>
      <c r="BO3384" s="657"/>
      <c r="BP3384" s="658"/>
      <c r="BQ3384" s="676">
        <f t="shared" ref="BQ3384" si="3007">IF(BS3384=0,0,50*BR3384/BS3384)</f>
        <v>0</v>
      </c>
      <c r="BR3384" s="662">
        <f>(BN3384*BU$11)+(N3384*BU$12)+(Z3384*BU$13)+(R3384*BU$14)+(X3384*BU$15)+(AB3384*BU$16)</f>
        <v>0</v>
      </c>
      <c r="BS3384" s="662">
        <f>((BB3384-BD3384)*BU$18)+((AV3384-AX3384)*BU$17)+(H3384*BU$19)+(P3384*BU$20)</f>
        <v>0</v>
      </c>
      <c r="BT3384" s="15"/>
      <c r="BU3384" s="15"/>
      <c r="BV3384" s="278"/>
    </row>
    <row r="3385" spans="1:74" ht="21.75" hidden="1" customHeight="1" x14ac:dyDescent="0.25">
      <c r="A3385" s="95"/>
      <c r="B3385" s="571"/>
      <c r="C3385" s="642" t="str">
        <f>IF(ROSTER!D$18="","",ROSTER!D$18)</f>
        <v/>
      </c>
      <c r="D3385" s="643"/>
      <c r="E3385" s="575"/>
      <c r="F3385" s="577"/>
      <c r="G3385" s="583"/>
      <c r="H3385" s="579"/>
      <c r="I3385" s="545"/>
      <c r="J3385" s="544"/>
      <c r="K3385" s="581"/>
      <c r="L3385" s="586"/>
      <c r="M3385" s="587"/>
      <c r="N3385" s="592" t="s">
        <v>16</v>
      </c>
      <c r="O3385" s="603"/>
      <c r="P3385" s="544"/>
      <c r="Q3385" s="581"/>
      <c r="R3385" s="586"/>
      <c r="S3385" s="587"/>
      <c r="T3385" s="592" t="s">
        <v>16</v>
      </c>
      <c r="U3385" s="603"/>
      <c r="V3385" s="311"/>
      <c r="W3385" s="311"/>
      <c r="X3385" s="579"/>
      <c r="Y3385" s="545"/>
      <c r="Z3385" s="544"/>
      <c r="AA3385" s="545"/>
      <c r="AB3385" s="544"/>
      <c r="AC3385" s="545"/>
      <c r="AD3385" s="544"/>
      <c r="AE3385" s="581"/>
      <c r="AF3385" s="586"/>
      <c r="AG3385" s="587"/>
      <c r="AH3385" s="626"/>
      <c r="AI3385" s="627"/>
      <c r="AJ3385" s="544"/>
      <c r="AK3385" s="581"/>
      <c r="AL3385" s="586"/>
      <c r="AM3385" s="587"/>
      <c r="AN3385" s="626"/>
      <c r="AO3385" s="627"/>
      <c r="AP3385" s="544"/>
      <c r="AQ3385" s="581"/>
      <c r="AR3385" s="586"/>
      <c r="AS3385" s="587"/>
      <c r="AT3385" s="626"/>
      <c r="AU3385" s="627"/>
      <c r="AV3385" s="628"/>
      <c r="AW3385" s="629"/>
      <c r="AX3385" s="632"/>
      <c r="AY3385" s="633"/>
      <c r="AZ3385" s="626"/>
      <c r="BA3385" s="627"/>
      <c r="BB3385" s="544"/>
      <c r="BC3385" s="581"/>
      <c r="BD3385" s="586"/>
      <c r="BE3385" s="587"/>
      <c r="BF3385" s="626"/>
      <c r="BG3385" s="627"/>
      <c r="BH3385" s="628"/>
      <c r="BI3385" s="629"/>
      <c r="BJ3385" s="632"/>
      <c r="BK3385" s="633"/>
      <c r="BL3385" s="626"/>
      <c r="BM3385" s="627"/>
      <c r="BN3385" s="678"/>
      <c r="BO3385" s="679"/>
      <c r="BP3385" s="680"/>
      <c r="BQ3385" s="677"/>
      <c r="BR3385" s="663"/>
      <c r="BS3385" s="663"/>
      <c r="BT3385" s="15"/>
      <c r="BU3385" s="15"/>
      <c r="BV3385" s="95"/>
    </row>
    <row r="3386" spans="1:74" ht="21.75" hidden="1" customHeight="1" x14ac:dyDescent="0.25">
      <c r="A3386" s="95"/>
      <c r="B3386" s="570" t="str">
        <f>IF(ROSTER!B$20="","",ROSTER!B$20)</f>
        <v/>
      </c>
      <c r="C3386" s="572" t="str">
        <f>IF(ROSTER!C$20="","",ROSTER!C$20)</f>
        <v/>
      </c>
      <c r="D3386" s="573"/>
      <c r="E3386" s="574"/>
      <c r="F3386" s="576">
        <f>IF(E3386="y",1,IF(E3386="S",1,0))</f>
        <v>0</v>
      </c>
      <c r="G3386" s="582">
        <f>IF(E3386="S",1,0)</f>
        <v>0</v>
      </c>
      <c r="H3386" s="578"/>
      <c r="I3386" s="543"/>
      <c r="J3386" s="542"/>
      <c r="K3386" s="580"/>
      <c r="L3386" s="584"/>
      <c r="M3386" s="585"/>
      <c r="N3386" s="588">
        <f>L3386+J3386</f>
        <v>0</v>
      </c>
      <c r="O3386" s="589"/>
      <c r="P3386" s="542"/>
      <c r="Q3386" s="580"/>
      <c r="R3386" s="584"/>
      <c r="S3386" s="585"/>
      <c r="T3386" s="588">
        <f>R3386-P3386</f>
        <v>0</v>
      </c>
      <c r="U3386" s="589"/>
      <c r="V3386" s="310"/>
      <c r="W3386" s="310"/>
      <c r="X3386" s="578"/>
      <c r="Y3386" s="543"/>
      <c r="Z3386" s="542"/>
      <c r="AA3386" s="543"/>
      <c r="AB3386" s="542"/>
      <c r="AC3386" s="543"/>
      <c r="AD3386" s="542"/>
      <c r="AE3386" s="580"/>
      <c r="AF3386" s="584"/>
      <c r="AG3386" s="585"/>
      <c r="AH3386" s="595">
        <f>IF(AD3386=0,0,(AF3386/AD3386)*100)</f>
        <v>0</v>
      </c>
      <c r="AI3386" s="596"/>
      <c r="AJ3386" s="542"/>
      <c r="AK3386" s="580"/>
      <c r="AL3386" s="584"/>
      <c r="AM3386" s="585"/>
      <c r="AN3386" s="595">
        <f>IF(AJ3386=0,0,(AL3386/AJ3386)*100)</f>
        <v>0</v>
      </c>
      <c r="AO3386" s="596"/>
      <c r="AP3386" s="542"/>
      <c r="AQ3386" s="580"/>
      <c r="AR3386" s="584"/>
      <c r="AS3386" s="585"/>
      <c r="AT3386" s="595">
        <f>IF(AP3386=0,0,(AR3386/AP3386)*100)</f>
        <v>0</v>
      </c>
      <c r="AU3386" s="596"/>
      <c r="AV3386" s="599">
        <f>AD3386+AJ3386+AP3386</f>
        <v>0</v>
      </c>
      <c r="AW3386" s="600"/>
      <c r="AX3386" s="630">
        <f>AF3386+AL3386+AR3386</f>
        <v>0</v>
      </c>
      <c r="AY3386" s="631"/>
      <c r="AZ3386" s="595">
        <f>IF(AV3386=0,0,(AX3386/AV3386)*100)</f>
        <v>0</v>
      </c>
      <c r="BA3386" s="596"/>
      <c r="BB3386" s="542"/>
      <c r="BC3386" s="580"/>
      <c r="BD3386" s="584"/>
      <c r="BE3386" s="585"/>
      <c r="BF3386" s="595">
        <f>IF(BB3386=0,0,(BD3386/BB3386)*100)</f>
        <v>0</v>
      </c>
      <c r="BG3386" s="596"/>
      <c r="BH3386" s="599">
        <f>AV3386+BB3386</f>
        <v>0</v>
      </c>
      <c r="BI3386" s="600"/>
      <c r="BJ3386" s="630">
        <f>AX3386+BD3386</f>
        <v>0</v>
      </c>
      <c r="BK3386" s="631"/>
      <c r="BL3386" s="595">
        <f>IF(BH3386=0,0,(BJ3386/BH3386)*100)</f>
        <v>0</v>
      </c>
      <c r="BM3386" s="596"/>
      <c r="BN3386" s="656">
        <f>(AF3386*2)+(AL3386*2)+(AR3386*3)+BD3386</f>
        <v>0</v>
      </c>
      <c r="BO3386" s="657"/>
      <c r="BP3386" s="658"/>
      <c r="BQ3386" s="676">
        <f t="shared" ref="BQ3386" si="3008">IF(BS3386=0,0,50*BR3386/BS3386)</f>
        <v>0</v>
      </c>
      <c r="BR3386" s="662">
        <f>(BN3386*BU$11)+(N3386*BU$12)+(Z3386*BU$13)+(R3386*BU$14)+(X3386*BU$15)+(AB3386*BU$16)</f>
        <v>0</v>
      </c>
      <c r="BS3386" s="662">
        <f>((BB3386-BD3386)*BU$18)+((AV3386-AX3386)*BU$17)+(H3386*BU$19)+(P3386*BU$20)</f>
        <v>0</v>
      </c>
      <c r="BT3386" s="15"/>
      <c r="BU3386" s="15"/>
      <c r="BV3386" s="95"/>
    </row>
    <row r="3387" spans="1:74" ht="21.75" hidden="1" customHeight="1" x14ac:dyDescent="0.25">
      <c r="A3387" s="95"/>
      <c r="B3387" s="571"/>
      <c r="C3387" s="642" t="str">
        <f>IF(ROSTER!D$20="","",ROSTER!D$20)</f>
        <v/>
      </c>
      <c r="D3387" s="643"/>
      <c r="E3387" s="575"/>
      <c r="F3387" s="577"/>
      <c r="G3387" s="583"/>
      <c r="H3387" s="579"/>
      <c r="I3387" s="545"/>
      <c r="J3387" s="544"/>
      <c r="K3387" s="581"/>
      <c r="L3387" s="586"/>
      <c r="M3387" s="587"/>
      <c r="N3387" s="592" t="s">
        <v>16</v>
      </c>
      <c r="O3387" s="603"/>
      <c r="P3387" s="544"/>
      <c r="Q3387" s="581"/>
      <c r="R3387" s="586"/>
      <c r="S3387" s="587"/>
      <c r="T3387" s="592" t="s">
        <v>16</v>
      </c>
      <c r="U3387" s="603"/>
      <c r="V3387" s="311"/>
      <c r="W3387" s="311"/>
      <c r="X3387" s="579"/>
      <c r="Y3387" s="545"/>
      <c r="Z3387" s="544"/>
      <c r="AA3387" s="545"/>
      <c r="AB3387" s="544"/>
      <c r="AC3387" s="545"/>
      <c r="AD3387" s="544"/>
      <c r="AE3387" s="581"/>
      <c r="AF3387" s="586"/>
      <c r="AG3387" s="587"/>
      <c r="AH3387" s="626"/>
      <c r="AI3387" s="627"/>
      <c r="AJ3387" s="544"/>
      <c r="AK3387" s="581"/>
      <c r="AL3387" s="586"/>
      <c r="AM3387" s="587"/>
      <c r="AN3387" s="626"/>
      <c r="AO3387" s="627"/>
      <c r="AP3387" s="544"/>
      <c r="AQ3387" s="581"/>
      <c r="AR3387" s="586"/>
      <c r="AS3387" s="587"/>
      <c r="AT3387" s="626"/>
      <c r="AU3387" s="627"/>
      <c r="AV3387" s="628"/>
      <c r="AW3387" s="629"/>
      <c r="AX3387" s="632"/>
      <c r="AY3387" s="633"/>
      <c r="AZ3387" s="626"/>
      <c r="BA3387" s="627"/>
      <c r="BB3387" s="544"/>
      <c r="BC3387" s="581"/>
      <c r="BD3387" s="586"/>
      <c r="BE3387" s="587"/>
      <c r="BF3387" s="626"/>
      <c r="BG3387" s="627"/>
      <c r="BH3387" s="628"/>
      <c r="BI3387" s="629"/>
      <c r="BJ3387" s="632"/>
      <c r="BK3387" s="633"/>
      <c r="BL3387" s="626"/>
      <c r="BM3387" s="627"/>
      <c r="BN3387" s="678"/>
      <c r="BO3387" s="679"/>
      <c r="BP3387" s="680"/>
      <c r="BQ3387" s="677"/>
      <c r="BR3387" s="663"/>
      <c r="BS3387" s="663"/>
      <c r="BT3387" s="15"/>
      <c r="BU3387" s="15"/>
      <c r="BV3387" s="95"/>
    </row>
    <row r="3388" spans="1:74" ht="21.75" hidden="1" customHeight="1" x14ac:dyDescent="0.25">
      <c r="A3388" s="95"/>
      <c r="B3388" s="570" t="str">
        <f>IF(ROSTER!B$22="","",ROSTER!B$22)</f>
        <v/>
      </c>
      <c r="C3388" s="572" t="str">
        <f>IF(ROSTER!C$22="","",ROSTER!C$22)</f>
        <v/>
      </c>
      <c r="D3388" s="573"/>
      <c r="E3388" s="574"/>
      <c r="F3388" s="576">
        <f>IF(E3388="y",1,IF(E3388="S",1,0))</f>
        <v>0</v>
      </c>
      <c r="G3388" s="582">
        <f>IF(E3388="S",1,0)</f>
        <v>0</v>
      </c>
      <c r="H3388" s="578"/>
      <c r="I3388" s="543"/>
      <c r="J3388" s="542"/>
      <c r="K3388" s="580"/>
      <c r="L3388" s="584"/>
      <c r="M3388" s="585"/>
      <c r="N3388" s="588">
        <f>L3388+J3388</f>
        <v>0</v>
      </c>
      <c r="O3388" s="589"/>
      <c r="P3388" s="542"/>
      <c r="Q3388" s="580"/>
      <c r="R3388" s="584"/>
      <c r="S3388" s="585"/>
      <c r="T3388" s="588">
        <f>R3388-P3388</f>
        <v>0</v>
      </c>
      <c r="U3388" s="589"/>
      <c r="V3388" s="310"/>
      <c r="W3388" s="310"/>
      <c r="X3388" s="578"/>
      <c r="Y3388" s="543"/>
      <c r="Z3388" s="542"/>
      <c r="AA3388" s="543"/>
      <c r="AB3388" s="542"/>
      <c r="AC3388" s="543"/>
      <c r="AD3388" s="542"/>
      <c r="AE3388" s="580"/>
      <c r="AF3388" s="584"/>
      <c r="AG3388" s="585"/>
      <c r="AH3388" s="595">
        <f>IF(AD3388=0,0,(AF3388/AD3388)*100)</f>
        <v>0</v>
      </c>
      <c r="AI3388" s="596"/>
      <c r="AJ3388" s="542"/>
      <c r="AK3388" s="580"/>
      <c r="AL3388" s="584"/>
      <c r="AM3388" s="585"/>
      <c r="AN3388" s="595">
        <f>IF(AJ3388=0,0,(AL3388/AJ3388)*100)</f>
        <v>0</v>
      </c>
      <c r="AO3388" s="596"/>
      <c r="AP3388" s="542"/>
      <c r="AQ3388" s="580"/>
      <c r="AR3388" s="584"/>
      <c r="AS3388" s="585"/>
      <c r="AT3388" s="595">
        <f>IF(AP3388=0,0,(AR3388/AP3388)*100)</f>
        <v>0</v>
      </c>
      <c r="AU3388" s="596"/>
      <c r="AV3388" s="599">
        <f>AD3388+AJ3388+AP3388</f>
        <v>0</v>
      </c>
      <c r="AW3388" s="600"/>
      <c r="AX3388" s="630">
        <f>AF3388+AL3388+AR3388</f>
        <v>0</v>
      </c>
      <c r="AY3388" s="631"/>
      <c r="AZ3388" s="595">
        <f>IF(AV3388=0,0,(AX3388/AV3388)*100)</f>
        <v>0</v>
      </c>
      <c r="BA3388" s="596"/>
      <c r="BB3388" s="542"/>
      <c r="BC3388" s="580"/>
      <c r="BD3388" s="584"/>
      <c r="BE3388" s="585"/>
      <c r="BF3388" s="595">
        <f>IF(BB3388=0,0,(BD3388/BB3388)*100)</f>
        <v>0</v>
      </c>
      <c r="BG3388" s="596"/>
      <c r="BH3388" s="599">
        <f>AV3388+BB3388</f>
        <v>0</v>
      </c>
      <c r="BI3388" s="600"/>
      <c r="BJ3388" s="630">
        <f>AX3388+BD3388</f>
        <v>0</v>
      </c>
      <c r="BK3388" s="631"/>
      <c r="BL3388" s="595">
        <f>IF(BH3388=0,0,(BJ3388/BH3388)*100)</f>
        <v>0</v>
      </c>
      <c r="BM3388" s="596"/>
      <c r="BN3388" s="656">
        <f>(AF3388*2)+(AL3388*2)+(AR3388*3)+BD3388</f>
        <v>0</v>
      </c>
      <c r="BO3388" s="657"/>
      <c r="BP3388" s="658"/>
      <c r="BQ3388" s="676">
        <f t="shared" ref="BQ3388" si="3009">IF(BS3388=0,0,50*BR3388/BS3388)</f>
        <v>0</v>
      </c>
      <c r="BR3388" s="662">
        <f>(BN3388*BU$11)+(N3388*BU$12)+(Z3388*BU$13)+(R3388*BU$14)+(X3388*BU$15)+(AB3388*BU$16)</f>
        <v>0</v>
      </c>
      <c r="BS3388" s="662">
        <f>((BB3388-BD3388)*BU$18)+((AV3388-AX3388)*BU$17)+(H3388*BU$19)+(P3388*BU$20)</f>
        <v>0</v>
      </c>
      <c r="BT3388" s="15"/>
      <c r="BU3388" s="15"/>
      <c r="BV3388" s="95"/>
    </row>
    <row r="3389" spans="1:74" ht="21.75" hidden="1" customHeight="1" x14ac:dyDescent="0.25">
      <c r="A3389" s="95"/>
      <c r="B3389" s="571"/>
      <c r="C3389" s="642" t="str">
        <f>IF(ROSTER!D$22="","",ROSTER!D$22)</f>
        <v/>
      </c>
      <c r="D3389" s="643"/>
      <c r="E3389" s="575"/>
      <c r="F3389" s="577"/>
      <c r="G3389" s="583"/>
      <c r="H3389" s="579"/>
      <c r="I3389" s="545"/>
      <c r="J3389" s="544"/>
      <c r="K3389" s="581"/>
      <c r="L3389" s="586"/>
      <c r="M3389" s="587"/>
      <c r="N3389" s="592" t="s">
        <v>16</v>
      </c>
      <c r="O3389" s="603"/>
      <c r="P3389" s="544"/>
      <c r="Q3389" s="581"/>
      <c r="R3389" s="586"/>
      <c r="S3389" s="587"/>
      <c r="T3389" s="592" t="s">
        <v>16</v>
      </c>
      <c r="U3389" s="603"/>
      <c r="V3389" s="311"/>
      <c r="W3389" s="311"/>
      <c r="X3389" s="579"/>
      <c r="Y3389" s="545"/>
      <c r="Z3389" s="544"/>
      <c r="AA3389" s="545"/>
      <c r="AB3389" s="544"/>
      <c r="AC3389" s="545"/>
      <c r="AD3389" s="544"/>
      <c r="AE3389" s="581"/>
      <c r="AF3389" s="586"/>
      <c r="AG3389" s="587"/>
      <c r="AH3389" s="626"/>
      <c r="AI3389" s="627"/>
      <c r="AJ3389" s="544"/>
      <c r="AK3389" s="581"/>
      <c r="AL3389" s="586"/>
      <c r="AM3389" s="587"/>
      <c r="AN3389" s="626"/>
      <c r="AO3389" s="627"/>
      <c r="AP3389" s="544"/>
      <c r="AQ3389" s="581"/>
      <c r="AR3389" s="586"/>
      <c r="AS3389" s="587"/>
      <c r="AT3389" s="626"/>
      <c r="AU3389" s="627"/>
      <c r="AV3389" s="628"/>
      <c r="AW3389" s="629"/>
      <c r="AX3389" s="632"/>
      <c r="AY3389" s="633"/>
      <c r="AZ3389" s="626"/>
      <c r="BA3389" s="627"/>
      <c r="BB3389" s="544"/>
      <c r="BC3389" s="581"/>
      <c r="BD3389" s="586"/>
      <c r="BE3389" s="587"/>
      <c r="BF3389" s="626"/>
      <c r="BG3389" s="627"/>
      <c r="BH3389" s="628"/>
      <c r="BI3389" s="629"/>
      <c r="BJ3389" s="632"/>
      <c r="BK3389" s="633"/>
      <c r="BL3389" s="626"/>
      <c r="BM3389" s="627"/>
      <c r="BN3389" s="678"/>
      <c r="BO3389" s="679"/>
      <c r="BP3389" s="680"/>
      <c r="BQ3389" s="677"/>
      <c r="BR3389" s="663"/>
      <c r="BS3389" s="663"/>
      <c r="BT3389" s="15"/>
      <c r="BU3389" s="15"/>
      <c r="BV3389" s="95"/>
    </row>
    <row r="3390" spans="1:74" ht="21.75" hidden="1" customHeight="1" x14ac:dyDescent="0.25">
      <c r="A3390" s="95"/>
      <c r="B3390" s="570" t="str">
        <f>IF(ROSTER!B$24="","",ROSTER!B$24)</f>
        <v/>
      </c>
      <c r="C3390" s="572" t="str">
        <f>IF(ROSTER!C$24="","",ROSTER!C$24)</f>
        <v/>
      </c>
      <c r="D3390" s="573"/>
      <c r="E3390" s="574"/>
      <c r="F3390" s="576">
        <f>IF(E3390="y",1,IF(E3390="S",1,0))</f>
        <v>0</v>
      </c>
      <c r="G3390" s="582">
        <f>IF(E3390="S",1,0)</f>
        <v>0</v>
      </c>
      <c r="H3390" s="578"/>
      <c r="I3390" s="543"/>
      <c r="J3390" s="542"/>
      <c r="K3390" s="580"/>
      <c r="L3390" s="584"/>
      <c r="M3390" s="585"/>
      <c r="N3390" s="588">
        <f>L3390+J3390</f>
        <v>0</v>
      </c>
      <c r="O3390" s="589"/>
      <c r="P3390" s="542"/>
      <c r="Q3390" s="580"/>
      <c r="R3390" s="584"/>
      <c r="S3390" s="585"/>
      <c r="T3390" s="588">
        <f>R3390-P3390</f>
        <v>0</v>
      </c>
      <c r="U3390" s="589"/>
      <c r="V3390" s="310"/>
      <c r="W3390" s="310"/>
      <c r="X3390" s="578"/>
      <c r="Y3390" s="543"/>
      <c r="Z3390" s="542"/>
      <c r="AA3390" s="543"/>
      <c r="AB3390" s="542"/>
      <c r="AC3390" s="543"/>
      <c r="AD3390" s="542"/>
      <c r="AE3390" s="580"/>
      <c r="AF3390" s="584"/>
      <c r="AG3390" s="585"/>
      <c r="AH3390" s="595">
        <f>IF(AD3390=0,0,(AF3390/AD3390)*100)</f>
        <v>0</v>
      </c>
      <c r="AI3390" s="596"/>
      <c r="AJ3390" s="542"/>
      <c r="AK3390" s="580"/>
      <c r="AL3390" s="584"/>
      <c r="AM3390" s="585"/>
      <c r="AN3390" s="595">
        <f>IF(AJ3390=0,0,(AL3390/AJ3390)*100)</f>
        <v>0</v>
      </c>
      <c r="AO3390" s="596"/>
      <c r="AP3390" s="542"/>
      <c r="AQ3390" s="580"/>
      <c r="AR3390" s="584"/>
      <c r="AS3390" s="585"/>
      <c r="AT3390" s="595">
        <f>IF(AP3390=0,0,(AR3390/AP3390)*100)</f>
        <v>0</v>
      </c>
      <c r="AU3390" s="596"/>
      <c r="AV3390" s="599">
        <f>AD3390+AJ3390+AP3390</f>
        <v>0</v>
      </c>
      <c r="AW3390" s="600"/>
      <c r="AX3390" s="630">
        <f>AF3390+AL3390+AR3390</f>
        <v>0</v>
      </c>
      <c r="AY3390" s="631"/>
      <c r="AZ3390" s="595">
        <f>IF(AV3390=0,0,(AX3390/AV3390)*100)</f>
        <v>0</v>
      </c>
      <c r="BA3390" s="596"/>
      <c r="BB3390" s="542"/>
      <c r="BC3390" s="580"/>
      <c r="BD3390" s="584"/>
      <c r="BE3390" s="585"/>
      <c r="BF3390" s="595">
        <f>IF(BB3390=0,0,(BD3390/BB3390)*100)</f>
        <v>0</v>
      </c>
      <c r="BG3390" s="596"/>
      <c r="BH3390" s="599">
        <f>AV3390+BB3390</f>
        <v>0</v>
      </c>
      <c r="BI3390" s="600"/>
      <c r="BJ3390" s="630">
        <f>AX3390+BD3390</f>
        <v>0</v>
      </c>
      <c r="BK3390" s="631"/>
      <c r="BL3390" s="595">
        <f>IF(BH3390=0,0,(BJ3390/BH3390)*100)</f>
        <v>0</v>
      </c>
      <c r="BM3390" s="596"/>
      <c r="BN3390" s="656">
        <f>(AF3390*2)+(AL3390*2)+(AR3390*3)+BD3390</f>
        <v>0</v>
      </c>
      <c r="BO3390" s="657"/>
      <c r="BP3390" s="658"/>
      <c r="BQ3390" s="676">
        <f t="shared" ref="BQ3390" si="3010">IF(BS3390=0,0,50*BR3390/BS3390)</f>
        <v>0</v>
      </c>
      <c r="BR3390" s="662">
        <f>(BN3390*BU$11)+(N3390*BU$12)+(Z3390*BU$13)+(R3390*BU$14)+(X3390*BU$15)+(AB3390*BU$16)</f>
        <v>0</v>
      </c>
      <c r="BS3390" s="662">
        <f>((BB3390-BD3390)*BU$18)+((AV3390-AX3390)*BU$17)+(H3390*BU$19)+(P3390*BU$20)</f>
        <v>0</v>
      </c>
      <c r="BT3390" s="15"/>
      <c r="BU3390" s="15"/>
      <c r="BV3390" s="95"/>
    </row>
    <row r="3391" spans="1:74" ht="21.75" hidden="1" customHeight="1" x14ac:dyDescent="0.25">
      <c r="A3391" s="95"/>
      <c r="B3391" s="571"/>
      <c r="C3391" s="642" t="str">
        <f>IF(ROSTER!D$24="","",ROSTER!D$24)</f>
        <v/>
      </c>
      <c r="D3391" s="643"/>
      <c r="E3391" s="575"/>
      <c r="F3391" s="577"/>
      <c r="G3391" s="583"/>
      <c r="H3391" s="579"/>
      <c r="I3391" s="545"/>
      <c r="J3391" s="544"/>
      <c r="K3391" s="581"/>
      <c r="L3391" s="586"/>
      <c r="M3391" s="587"/>
      <c r="N3391" s="592" t="s">
        <v>16</v>
      </c>
      <c r="O3391" s="603"/>
      <c r="P3391" s="544"/>
      <c r="Q3391" s="581"/>
      <c r="R3391" s="586"/>
      <c r="S3391" s="587"/>
      <c r="T3391" s="592" t="s">
        <v>16</v>
      </c>
      <c r="U3391" s="603"/>
      <c r="V3391" s="311"/>
      <c r="W3391" s="311"/>
      <c r="X3391" s="579"/>
      <c r="Y3391" s="545"/>
      <c r="Z3391" s="544"/>
      <c r="AA3391" s="545"/>
      <c r="AB3391" s="544"/>
      <c r="AC3391" s="545"/>
      <c r="AD3391" s="544"/>
      <c r="AE3391" s="581"/>
      <c r="AF3391" s="586"/>
      <c r="AG3391" s="587"/>
      <c r="AH3391" s="626"/>
      <c r="AI3391" s="627"/>
      <c r="AJ3391" s="544"/>
      <c r="AK3391" s="581"/>
      <c r="AL3391" s="586"/>
      <c r="AM3391" s="587"/>
      <c r="AN3391" s="626"/>
      <c r="AO3391" s="627"/>
      <c r="AP3391" s="544"/>
      <c r="AQ3391" s="581"/>
      <c r="AR3391" s="586"/>
      <c r="AS3391" s="587"/>
      <c r="AT3391" s="626"/>
      <c r="AU3391" s="627"/>
      <c r="AV3391" s="628"/>
      <c r="AW3391" s="629"/>
      <c r="AX3391" s="632"/>
      <c r="AY3391" s="633"/>
      <c r="AZ3391" s="626"/>
      <c r="BA3391" s="627"/>
      <c r="BB3391" s="544"/>
      <c r="BC3391" s="581"/>
      <c r="BD3391" s="586"/>
      <c r="BE3391" s="587"/>
      <c r="BF3391" s="626"/>
      <c r="BG3391" s="627"/>
      <c r="BH3391" s="628"/>
      <c r="BI3391" s="629"/>
      <c r="BJ3391" s="632"/>
      <c r="BK3391" s="633"/>
      <c r="BL3391" s="626"/>
      <c r="BM3391" s="627"/>
      <c r="BN3391" s="678"/>
      <c r="BO3391" s="679"/>
      <c r="BP3391" s="680"/>
      <c r="BQ3391" s="677"/>
      <c r="BR3391" s="663"/>
      <c r="BS3391" s="663"/>
      <c r="BT3391" s="15"/>
      <c r="BU3391" s="15"/>
      <c r="BV3391" s="95"/>
    </row>
    <row r="3392" spans="1:74" ht="21.75" hidden="1" customHeight="1" x14ac:dyDescent="0.25">
      <c r="A3392" s="95"/>
      <c r="B3392" s="570" t="str">
        <f>IF(ROSTER!B$26="","",ROSTER!B$26)</f>
        <v/>
      </c>
      <c r="C3392" s="572" t="str">
        <f>IF(ROSTER!C$26="","",ROSTER!C$26)</f>
        <v/>
      </c>
      <c r="D3392" s="573"/>
      <c r="E3392" s="574"/>
      <c r="F3392" s="576">
        <f>IF(E3392="y",1,IF(E3392="S",1,0))</f>
        <v>0</v>
      </c>
      <c r="G3392" s="582">
        <f>IF(E3392="S",1,0)</f>
        <v>0</v>
      </c>
      <c r="H3392" s="578"/>
      <c r="I3392" s="543"/>
      <c r="J3392" s="542"/>
      <c r="K3392" s="580"/>
      <c r="L3392" s="584"/>
      <c r="M3392" s="585"/>
      <c r="N3392" s="588">
        <f>L3392+J3392</f>
        <v>0</v>
      </c>
      <c r="O3392" s="589"/>
      <c r="P3392" s="542"/>
      <c r="Q3392" s="580"/>
      <c r="R3392" s="584"/>
      <c r="S3392" s="585"/>
      <c r="T3392" s="588">
        <f>R3392-P3392</f>
        <v>0</v>
      </c>
      <c r="U3392" s="589"/>
      <c r="V3392" s="310"/>
      <c r="W3392" s="310"/>
      <c r="X3392" s="578"/>
      <c r="Y3392" s="543"/>
      <c r="Z3392" s="542"/>
      <c r="AA3392" s="543"/>
      <c r="AB3392" s="542"/>
      <c r="AC3392" s="543"/>
      <c r="AD3392" s="542"/>
      <c r="AE3392" s="580"/>
      <c r="AF3392" s="584"/>
      <c r="AG3392" s="585"/>
      <c r="AH3392" s="595">
        <f>IF(AD3392=0,0,(AF3392/AD3392)*100)</f>
        <v>0</v>
      </c>
      <c r="AI3392" s="596"/>
      <c r="AJ3392" s="542"/>
      <c r="AK3392" s="580"/>
      <c r="AL3392" s="584"/>
      <c r="AM3392" s="585"/>
      <c r="AN3392" s="595">
        <f>IF(AJ3392=0,0,(AL3392/AJ3392)*100)</f>
        <v>0</v>
      </c>
      <c r="AO3392" s="596"/>
      <c r="AP3392" s="542"/>
      <c r="AQ3392" s="580"/>
      <c r="AR3392" s="584"/>
      <c r="AS3392" s="585"/>
      <c r="AT3392" s="595">
        <f>IF(AP3392=0,0,(AR3392/AP3392)*100)</f>
        <v>0</v>
      </c>
      <c r="AU3392" s="596"/>
      <c r="AV3392" s="599">
        <f>AD3392+AJ3392+AP3392</f>
        <v>0</v>
      </c>
      <c r="AW3392" s="600"/>
      <c r="AX3392" s="630">
        <f>AF3392+AL3392+AR3392</f>
        <v>0</v>
      </c>
      <c r="AY3392" s="631"/>
      <c r="AZ3392" s="595">
        <f>IF(AV3392=0,0,(AX3392/AV3392)*100)</f>
        <v>0</v>
      </c>
      <c r="BA3392" s="596"/>
      <c r="BB3392" s="542"/>
      <c r="BC3392" s="580"/>
      <c r="BD3392" s="584"/>
      <c r="BE3392" s="585"/>
      <c r="BF3392" s="595">
        <f>IF(BB3392=0,0,(BD3392/BB3392)*100)</f>
        <v>0</v>
      </c>
      <c r="BG3392" s="596"/>
      <c r="BH3392" s="599">
        <f>AV3392+BB3392</f>
        <v>0</v>
      </c>
      <c r="BI3392" s="600"/>
      <c r="BJ3392" s="630">
        <f>AX3392+BD3392</f>
        <v>0</v>
      </c>
      <c r="BK3392" s="631"/>
      <c r="BL3392" s="595">
        <f>IF(BH3392=0,0,(BJ3392/BH3392)*100)</f>
        <v>0</v>
      </c>
      <c r="BM3392" s="596"/>
      <c r="BN3392" s="656">
        <f>(AF3392*2)+(AL3392*2)+(AR3392*3)+BD3392</f>
        <v>0</v>
      </c>
      <c r="BO3392" s="657"/>
      <c r="BP3392" s="658"/>
      <c r="BQ3392" s="676">
        <f t="shared" ref="BQ3392" si="3011">IF(BS3392=0,0,50*BR3392/BS3392)</f>
        <v>0</v>
      </c>
      <c r="BR3392" s="662">
        <f>(BN3392*BU$11)+(N3392*BU$12)+(Z3392*BU$13)+(R3392*BU$14)+(X3392*BU$15)+(AB3392*BU$16)</f>
        <v>0</v>
      </c>
      <c r="BS3392" s="662">
        <f>((BB3392-BD3392)*BU$18)+((AV3392-AX3392)*BU$17)+(H3392*BU$19)+(P3392*BU$20)</f>
        <v>0</v>
      </c>
      <c r="BT3392" s="15"/>
      <c r="BU3392" s="15"/>
      <c r="BV3392" s="95"/>
    </row>
    <row r="3393" spans="1:74" ht="21.75" hidden="1" customHeight="1" x14ac:dyDescent="0.25">
      <c r="A3393" s="95"/>
      <c r="B3393" s="571"/>
      <c r="C3393" s="642" t="str">
        <f>IF(ROSTER!D$26="","",ROSTER!D$26)</f>
        <v/>
      </c>
      <c r="D3393" s="643"/>
      <c r="E3393" s="575"/>
      <c r="F3393" s="577"/>
      <c r="G3393" s="583"/>
      <c r="H3393" s="579"/>
      <c r="I3393" s="545"/>
      <c r="J3393" s="544"/>
      <c r="K3393" s="581"/>
      <c r="L3393" s="586"/>
      <c r="M3393" s="587"/>
      <c r="N3393" s="592" t="s">
        <v>16</v>
      </c>
      <c r="O3393" s="603"/>
      <c r="P3393" s="544"/>
      <c r="Q3393" s="581"/>
      <c r="R3393" s="586"/>
      <c r="S3393" s="587"/>
      <c r="T3393" s="592" t="s">
        <v>16</v>
      </c>
      <c r="U3393" s="603"/>
      <c r="V3393" s="311"/>
      <c r="W3393" s="311"/>
      <c r="X3393" s="579"/>
      <c r="Y3393" s="545"/>
      <c r="Z3393" s="544"/>
      <c r="AA3393" s="545"/>
      <c r="AB3393" s="544"/>
      <c r="AC3393" s="545"/>
      <c r="AD3393" s="544"/>
      <c r="AE3393" s="581"/>
      <c r="AF3393" s="586"/>
      <c r="AG3393" s="587"/>
      <c r="AH3393" s="626"/>
      <c r="AI3393" s="627"/>
      <c r="AJ3393" s="544"/>
      <c r="AK3393" s="581"/>
      <c r="AL3393" s="586"/>
      <c r="AM3393" s="587"/>
      <c r="AN3393" s="626"/>
      <c r="AO3393" s="627"/>
      <c r="AP3393" s="544"/>
      <c r="AQ3393" s="581"/>
      <c r="AR3393" s="586"/>
      <c r="AS3393" s="587"/>
      <c r="AT3393" s="626"/>
      <c r="AU3393" s="627"/>
      <c r="AV3393" s="628"/>
      <c r="AW3393" s="629"/>
      <c r="AX3393" s="632"/>
      <c r="AY3393" s="633"/>
      <c r="AZ3393" s="626"/>
      <c r="BA3393" s="627"/>
      <c r="BB3393" s="544"/>
      <c r="BC3393" s="581"/>
      <c r="BD3393" s="586"/>
      <c r="BE3393" s="587"/>
      <c r="BF3393" s="626"/>
      <c r="BG3393" s="627"/>
      <c r="BH3393" s="628"/>
      <c r="BI3393" s="629"/>
      <c r="BJ3393" s="632"/>
      <c r="BK3393" s="633"/>
      <c r="BL3393" s="626"/>
      <c r="BM3393" s="627"/>
      <c r="BN3393" s="678"/>
      <c r="BO3393" s="679"/>
      <c r="BP3393" s="680"/>
      <c r="BQ3393" s="677"/>
      <c r="BR3393" s="663"/>
      <c r="BS3393" s="663"/>
      <c r="BT3393" s="15"/>
      <c r="BU3393" s="15"/>
      <c r="BV3393" s="95"/>
    </row>
    <row r="3394" spans="1:74" ht="21.75" hidden="1" customHeight="1" x14ac:dyDescent="0.25">
      <c r="A3394" s="95"/>
      <c r="B3394" s="570" t="str">
        <f>IF(ROSTER!B$28="","",ROSTER!B$28)</f>
        <v/>
      </c>
      <c r="C3394" s="572" t="str">
        <f>IF(ROSTER!C$28="","",ROSTER!C$28)</f>
        <v/>
      </c>
      <c r="D3394" s="573"/>
      <c r="E3394" s="574"/>
      <c r="F3394" s="576">
        <f>IF(E3394="y",1,IF(E3394="S",1,0))</f>
        <v>0</v>
      </c>
      <c r="G3394" s="582">
        <f>IF(E3394="S",1,0)</f>
        <v>0</v>
      </c>
      <c r="H3394" s="578"/>
      <c r="I3394" s="543"/>
      <c r="J3394" s="542"/>
      <c r="K3394" s="580"/>
      <c r="L3394" s="584"/>
      <c r="M3394" s="585"/>
      <c r="N3394" s="588">
        <f>L3394+J3394</f>
        <v>0</v>
      </c>
      <c r="O3394" s="589"/>
      <c r="P3394" s="542"/>
      <c r="Q3394" s="580"/>
      <c r="R3394" s="584"/>
      <c r="S3394" s="585"/>
      <c r="T3394" s="588">
        <f>R3394-P3394</f>
        <v>0</v>
      </c>
      <c r="U3394" s="589"/>
      <c r="V3394" s="310"/>
      <c r="W3394" s="310"/>
      <c r="X3394" s="578"/>
      <c r="Y3394" s="543"/>
      <c r="Z3394" s="542"/>
      <c r="AA3394" s="543"/>
      <c r="AB3394" s="542"/>
      <c r="AC3394" s="543"/>
      <c r="AD3394" s="542"/>
      <c r="AE3394" s="580"/>
      <c r="AF3394" s="584"/>
      <c r="AG3394" s="585"/>
      <c r="AH3394" s="595">
        <f>IF(AD3394=0,0,(AF3394/AD3394)*100)</f>
        <v>0</v>
      </c>
      <c r="AI3394" s="596"/>
      <c r="AJ3394" s="542"/>
      <c r="AK3394" s="580"/>
      <c r="AL3394" s="584"/>
      <c r="AM3394" s="585"/>
      <c r="AN3394" s="595">
        <f>IF(AJ3394=0,0,(AL3394/AJ3394)*100)</f>
        <v>0</v>
      </c>
      <c r="AO3394" s="596"/>
      <c r="AP3394" s="542"/>
      <c r="AQ3394" s="580"/>
      <c r="AR3394" s="584"/>
      <c r="AS3394" s="585"/>
      <c r="AT3394" s="595">
        <f>IF(AP3394=0,0,(AR3394/AP3394)*100)</f>
        <v>0</v>
      </c>
      <c r="AU3394" s="596"/>
      <c r="AV3394" s="599">
        <f>AD3394+AJ3394+AP3394</f>
        <v>0</v>
      </c>
      <c r="AW3394" s="600"/>
      <c r="AX3394" s="630">
        <f>AF3394+AL3394+AR3394</f>
        <v>0</v>
      </c>
      <c r="AY3394" s="631"/>
      <c r="AZ3394" s="595">
        <f>IF(AV3394=0,0,(AX3394/AV3394)*100)</f>
        <v>0</v>
      </c>
      <c r="BA3394" s="596"/>
      <c r="BB3394" s="542"/>
      <c r="BC3394" s="580"/>
      <c r="BD3394" s="584"/>
      <c r="BE3394" s="585"/>
      <c r="BF3394" s="595">
        <f>IF(BB3394=0,0,(BD3394/BB3394)*100)</f>
        <v>0</v>
      </c>
      <c r="BG3394" s="596"/>
      <c r="BH3394" s="599">
        <f>AV3394+BB3394</f>
        <v>0</v>
      </c>
      <c r="BI3394" s="600"/>
      <c r="BJ3394" s="630">
        <f>AX3394+BD3394</f>
        <v>0</v>
      </c>
      <c r="BK3394" s="631"/>
      <c r="BL3394" s="595">
        <f>IF(BH3394=0,0,(BJ3394/BH3394)*100)</f>
        <v>0</v>
      </c>
      <c r="BM3394" s="596"/>
      <c r="BN3394" s="656">
        <f>(AF3394*2)+(AL3394*2)+(AR3394*3)+BD3394</f>
        <v>0</v>
      </c>
      <c r="BO3394" s="657"/>
      <c r="BP3394" s="658"/>
      <c r="BQ3394" s="676">
        <f t="shared" ref="BQ3394" si="3012">IF(BS3394=0,0,50*BR3394/BS3394)</f>
        <v>0</v>
      </c>
      <c r="BR3394" s="662">
        <f>(BN3394*BU$11)+(N3394*BU$12)+(Z3394*BU$13)+(R3394*BU$14)+(X3394*BU$15)+(AB3394*BU$16)</f>
        <v>0</v>
      </c>
      <c r="BS3394" s="662">
        <f>((BB3394-BD3394)*BU$18)+((AV3394-AX3394)*BU$17)+(H3394*BU$19)+(P3394*BU$20)</f>
        <v>0</v>
      </c>
      <c r="BT3394" s="15"/>
      <c r="BU3394" s="15"/>
      <c r="BV3394" s="95"/>
    </row>
    <row r="3395" spans="1:74" ht="21.75" hidden="1" customHeight="1" x14ac:dyDescent="0.25">
      <c r="A3395" s="95"/>
      <c r="B3395" s="571"/>
      <c r="C3395" s="642" t="str">
        <f>IF(ROSTER!D$28="","",ROSTER!D$28)</f>
        <v/>
      </c>
      <c r="D3395" s="643"/>
      <c r="E3395" s="575"/>
      <c r="F3395" s="577"/>
      <c r="G3395" s="583"/>
      <c r="H3395" s="579"/>
      <c r="I3395" s="545"/>
      <c r="J3395" s="544"/>
      <c r="K3395" s="581"/>
      <c r="L3395" s="586"/>
      <c r="M3395" s="587"/>
      <c r="N3395" s="592" t="s">
        <v>16</v>
      </c>
      <c r="O3395" s="603"/>
      <c r="P3395" s="544"/>
      <c r="Q3395" s="581"/>
      <c r="R3395" s="586"/>
      <c r="S3395" s="587"/>
      <c r="T3395" s="592" t="s">
        <v>16</v>
      </c>
      <c r="U3395" s="603"/>
      <c r="V3395" s="311"/>
      <c r="W3395" s="311"/>
      <c r="X3395" s="579"/>
      <c r="Y3395" s="545"/>
      <c r="Z3395" s="544"/>
      <c r="AA3395" s="545"/>
      <c r="AB3395" s="544"/>
      <c r="AC3395" s="545"/>
      <c r="AD3395" s="544"/>
      <c r="AE3395" s="581"/>
      <c r="AF3395" s="586"/>
      <c r="AG3395" s="587"/>
      <c r="AH3395" s="626"/>
      <c r="AI3395" s="627"/>
      <c r="AJ3395" s="544"/>
      <c r="AK3395" s="581"/>
      <c r="AL3395" s="586"/>
      <c r="AM3395" s="587"/>
      <c r="AN3395" s="626"/>
      <c r="AO3395" s="627"/>
      <c r="AP3395" s="544"/>
      <c r="AQ3395" s="581"/>
      <c r="AR3395" s="586"/>
      <c r="AS3395" s="587"/>
      <c r="AT3395" s="626"/>
      <c r="AU3395" s="627"/>
      <c r="AV3395" s="628"/>
      <c r="AW3395" s="629"/>
      <c r="AX3395" s="632"/>
      <c r="AY3395" s="633"/>
      <c r="AZ3395" s="626"/>
      <c r="BA3395" s="627"/>
      <c r="BB3395" s="544"/>
      <c r="BC3395" s="581"/>
      <c r="BD3395" s="586"/>
      <c r="BE3395" s="587"/>
      <c r="BF3395" s="626"/>
      <c r="BG3395" s="627"/>
      <c r="BH3395" s="628"/>
      <c r="BI3395" s="629"/>
      <c r="BJ3395" s="632"/>
      <c r="BK3395" s="633"/>
      <c r="BL3395" s="626"/>
      <c r="BM3395" s="627"/>
      <c r="BN3395" s="678"/>
      <c r="BO3395" s="679"/>
      <c r="BP3395" s="680"/>
      <c r="BQ3395" s="677"/>
      <c r="BR3395" s="663"/>
      <c r="BS3395" s="663"/>
      <c r="BT3395" s="15"/>
      <c r="BU3395" s="15"/>
      <c r="BV3395" s="95"/>
    </row>
    <row r="3396" spans="1:74" ht="21.75" hidden="1" customHeight="1" x14ac:dyDescent="0.25">
      <c r="A3396" s="95"/>
      <c r="B3396" s="570" t="str">
        <f>IF(ROSTER!B$30="","",ROSTER!B$30)</f>
        <v/>
      </c>
      <c r="C3396" s="572" t="str">
        <f>IF(ROSTER!C$30="","",ROSTER!C$30)</f>
        <v/>
      </c>
      <c r="D3396" s="573"/>
      <c r="E3396" s="574"/>
      <c r="F3396" s="576">
        <f>IF(E3396="y",1,IF(E3396="S",1,0))</f>
        <v>0</v>
      </c>
      <c r="G3396" s="582">
        <f>IF(E3396="S",1,0)</f>
        <v>0</v>
      </c>
      <c r="H3396" s="578"/>
      <c r="I3396" s="543"/>
      <c r="J3396" s="542"/>
      <c r="K3396" s="580"/>
      <c r="L3396" s="584"/>
      <c r="M3396" s="585"/>
      <c r="N3396" s="588">
        <f>L3396+J3396</f>
        <v>0</v>
      </c>
      <c r="O3396" s="589"/>
      <c r="P3396" s="542"/>
      <c r="Q3396" s="580"/>
      <c r="R3396" s="584"/>
      <c r="S3396" s="585"/>
      <c r="T3396" s="588">
        <f>R3396-P3396</f>
        <v>0</v>
      </c>
      <c r="U3396" s="589"/>
      <c r="V3396" s="310"/>
      <c r="W3396" s="310"/>
      <c r="X3396" s="578"/>
      <c r="Y3396" s="543"/>
      <c r="Z3396" s="542"/>
      <c r="AA3396" s="543"/>
      <c r="AB3396" s="542"/>
      <c r="AC3396" s="543"/>
      <c r="AD3396" s="542"/>
      <c r="AE3396" s="580"/>
      <c r="AF3396" s="584"/>
      <c r="AG3396" s="585"/>
      <c r="AH3396" s="595">
        <f>IF(AD3396=0,0,(AF3396/AD3396)*100)</f>
        <v>0</v>
      </c>
      <c r="AI3396" s="596"/>
      <c r="AJ3396" s="542"/>
      <c r="AK3396" s="580"/>
      <c r="AL3396" s="584"/>
      <c r="AM3396" s="585"/>
      <c r="AN3396" s="595">
        <f>IF(AJ3396=0,0,(AL3396/AJ3396)*100)</f>
        <v>0</v>
      </c>
      <c r="AO3396" s="596"/>
      <c r="AP3396" s="542"/>
      <c r="AQ3396" s="580"/>
      <c r="AR3396" s="584"/>
      <c r="AS3396" s="585"/>
      <c r="AT3396" s="595">
        <f>IF(AP3396=0,0,(AR3396/AP3396)*100)</f>
        <v>0</v>
      </c>
      <c r="AU3396" s="596"/>
      <c r="AV3396" s="599">
        <f>AD3396+AJ3396+AP3396</f>
        <v>0</v>
      </c>
      <c r="AW3396" s="600"/>
      <c r="AX3396" s="630">
        <f>AF3396+AL3396+AR3396</f>
        <v>0</v>
      </c>
      <c r="AY3396" s="631"/>
      <c r="AZ3396" s="595">
        <f>IF(AV3396=0,0,(AX3396/AV3396)*100)</f>
        <v>0</v>
      </c>
      <c r="BA3396" s="596"/>
      <c r="BB3396" s="542"/>
      <c r="BC3396" s="580"/>
      <c r="BD3396" s="584"/>
      <c r="BE3396" s="585"/>
      <c r="BF3396" s="595">
        <f>IF(BB3396=0,0,(BD3396/BB3396)*100)</f>
        <v>0</v>
      </c>
      <c r="BG3396" s="596"/>
      <c r="BH3396" s="599">
        <f>AV3396+BB3396</f>
        <v>0</v>
      </c>
      <c r="BI3396" s="600"/>
      <c r="BJ3396" s="630">
        <f>AX3396+BD3396</f>
        <v>0</v>
      </c>
      <c r="BK3396" s="631"/>
      <c r="BL3396" s="595">
        <f>IF(BH3396=0,0,(BJ3396/BH3396)*100)</f>
        <v>0</v>
      </c>
      <c r="BM3396" s="596"/>
      <c r="BN3396" s="656">
        <f>(AF3396*2)+(AL3396*2)+(AR3396*3)+BD3396</f>
        <v>0</v>
      </c>
      <c r="BO3396" s="657"/>
      <c r="BP3396" s="658"/>
      <c r="BQ3396" s="676">
        <f t="shared" ref="BQ3396" si="3013">IF(BS3396=0,0,50*BR3396/BS3396)</f>
        <v>0</v>
      </c>
      <c r="BR3396" s="662">
        <f>(BN3396*BU$11)+(N3396*BU$12)+(Z3396*BU$13)+(R3396*BU$14)+(X3396*BU$15)+(AB3396*BU$16)</f>
        <v>0</v>
      </c>
      <c r="BS3396" s="662">
        <f>((BB3396-BD3396)*BU$18)+((AV3396-AX3396)*BU$17)+(H3396*BU$19)+(P3396*BU$20)</f>
        <v>0</v>
      </c>
      <c r="BT3396" s="15"/>
      <c r="BU3396" s="15"/>
      <c r="BV3396" s="95"/>
    </row>
    <row r="3397" spans="1:74" ht="21.75" hidden="1" customHeight="1" x14ac:dyDescent="0.25">
      <c r="A3397" s="95"/>
      <c r="B3397" s="571"/>
      <c r="C3397" s="642" t="str">
        <f>IF(ROSTER!D$30="","",ROSTER!D$30)</f>
        <v/>
      </c>
      <c r="D3397" s="643"/>
      <c r="E3397" s="575"/>
      <c r="F3397" s="577"/>
      <c r="G3397" s="583"/>
      <c r="H3397" s="579"/>
      <c r="I3397" s="545"/>
      <c r="J3397" s="544"/>
      <c r="K3397" s="581"/>
      <c r="L3397" s="586"/>
      <c r="M3397" s="587"/>
      <c r="N3397" s="592" t="s">
        <v>16</v>
      </c>
      <c r="O3397" s="603"/>
      <c r="P3397" s="544"/>
      <c r="Q3397" s="581"/>
      <c r="R3397" s="586"/>
      <c r="S3397" s="587"/>
      <c r="T3397" s="592" t="s">
        <v>16</v>
      </c>
      <c r="U3397" s="603"/>
      <c r="V3397" s="311"/>
      <c r="W3397" s="311"/>
      <c r="X3397" s="579"/>
      <c r="Y3397" s="545"/>
      <c r="Z3397" s="544"/>
      <c r="AA3397" s="545"/>
      <c r="AB3397" s="544"/>
      <c r="AC3397" s="545"/>
      <c r="AD3397" s="544"/>
      <c r="AE3397" s="581"/>
      <c r="AF3397" s="586"/>
      <c r="AG3397" s="587"/>
      <c r="AH3397" s="626"/>
      <c r="AI3397" s="627"/>
      <c r="AJ3397" s="544"/>
      <c r="AK3397" s="581"/>
      <c r="AL3397" s="586"/>
      <c r="AM3397" s="587"/>
      <c r="AN3397" s="626"/>
      <c r="AO3397" s="627"/>
      <c r="AP3397" s="544"/>
      <c r="AQ3397" s="581"/>
      <c r="AR3397" s="586"/>
      <c r="AS3397" s="587"/>
      <c r="AT3397" s="626"/>
      <c r="AU3397" s="627"/>
      <c r="AV3397" s="628"/>
      <c r="AW3397" s="629"/>
      <c r="AX3397" s="632"/>
      <c r="AY3397" s="633"/>
      <c r="AZ3397" s="626"/>
      <c r="BA3397" s="627"/>
      <c r="BB3397" s="544"/>
      <c r="BC3397" s="581"/>
      <c r="BD3397" s="586"/>
      <c r="BE3397" s="587"/>
      <c r="BF3397" s="626"/>
      <c r="BG3397" s="627"/>
      <c r="BH3397" s="628"/>
      <c r="BI3397" s="629"/>
      <c r="BJ3397" s="632"/>
      <c r="BK3397" s="633"/>
      <c r="BL3397" s="626"/>
      <c r="BM3397" s="627"/>
      <c r="BN3397" s="678"/>
      <c r="BO3397" s="679"/>
      <c r="BP3397" s="680"/>
      <c r="BQ3397" s="677"/>
      <c r="BR3397" s="663"/>
      <c r="BS3397" s="663"/>
      <c r="BT3397" s="15"/>
      <c r="BU3397" s="15"/>
      <c r="BV3397" s="95"/>
    </row>
    <row r="3398" spans="1:74" ht="21.75" hidden="1" customHeight="1" x14ac:dyDescent="0.25">
      <c r="A3398" s="95"/>
      <c r="B3398" s="570" t="str">
        <f>IF(ROSTER!B$32="","",ROSTER!B$32)</f>
        <v/>
      </c>
      <c r="C3398" s="572" t="str">
        <f>IF(ROSTER!C$32="","",ROSTER!C$32)</f>
        <v/>
      </c>
      <c r="D3398" s="573"/>
      <c r="E3398" s="574"/>
      <c r="F3398" s="576">
        <f>IF(E3398="y",1,IF(E3398="S",1,0))</f>
        <v>0</v>
      </c>
      <c r="G3398" s="582">
        <f>IF(E3398="S",1,0)</f>
        <v>0</v>
      </c>
      <c r="H3398" s="578"/>
      <c r="I3398" s="543"/>
      <c r="J3398" s="542"/>
      <c r="K3398" s="580"/>
      <c r="L3398" s="584"/>
      <c r="M3398" s="585"/>
      <c r="N3398" s="588">
        <f>L3398+J3398</f>
        <v>0</v>
      </c>
      <c r="O3398" s="589"/>
      <c r="P3398" s="542"/>
      <c r="Q3398" s="580"/>
      <c r="R3398" s="584"/>
      <c r="S3398" s="585"/>
      <c r="T3398" s="588">
        <f>R3398-P3398</f>
        <v>0</v>
      </c>
      <c r="U3398" s="589"/>
      <c r="V3398" s="310"/>
      <c r="W3398" s="310"/>
      <c r="X3398" s="578"/>
      <c r="Y3398" s="543"/>
      <c r="Z3398" s="542"/>
      <c r="AA3398" s="543"/>
      <c r="AB3398" s="542"/>
      <c r="AC3398" s="543"/>
      <c r="AD3398" s="542"/>
      <c r="AE3398" s="580"/>
      <c r="AF3398" s="584"/>
      <c r="AG3398" s="585"/>
      <c r="AH3398" s="595">
        <f>IF(AD3398=0,0,(AF3398/AD3398)*100)</f>
        <v>0</v>
      </c>
      <c r="AI3398" s="596"/>
      <c r="AJ3398" s="542"/>
      <c r="AK3398" s="580"/>
      <c r="AL3398" s="584"/>
      <c r="AM3398" s="585"/>
      <c r="AN3398" s="595">
        <f>IF(AJ3398=0,0,(AL3398/AJ3398)*100)</f>
        <v>0</v>
      </c>
      <c r="AO3398" s="596"/>
      <c r="AP3398" s="542"/>
      <c r="AQ3398" s="580"/>
      <c r="AR3398" s="584"/>
      <c r="AS3398" s="585"/>
      <c r="AT3398" s="595">
        <f>IF(AP3398=0,0,(AR3398/AP3398)*100)</f>
        <v>0</v>
      </c>
      <c r="AU3398" s="596"/>
      <c r="AV3398" s="599">
        <f>AD3398+AJ3398+AP3398</f>
        <v>0</v>
      </c>
      <c r="AW3398" s="600"/>
      <c r="AX3398" s="630">
        <f>AF3398+AL3398+AR3398</f>
        <v>0</v>
      </c>
      <c r="AY3398" s="631"/>
      <c r="AZ3398" s="595">
        <f>IF(AV3398=0,0,(AX3398/AV3398)*100)</f>
        <v>0</v>
      </c>
      <c r="BA3398" s="596"/>
      <c r="BB3398" s="542"/>
      <c r="BC3398" s="580"/>
      <c r="BD3398" s="584"/>
      <c r="BE3398" s="585"/>
      <c r="BF3398" s="595">
        <f>IF(BB3398=0,0,(BD3398/BB3398)*100)</f>
        <v>0</v>
      </c>
      <c r="BG3398" s="596"/>
      <c r="BH3398" s="599">
        <f>AV3398+BB3398</f>
        <v>0</v>
      </c>
      <c r="BI3398" s="600"/>
      <c r="BJ3398" s="630">
        <f>AX3398+BD3398</f>
        <v>0</v>
      </c>
      <c r="BK3398" s="631"/>
      <c r="BL3398" s="595">
        <f>IF(BH3398=0,0,(BJ3398/BH3398)*100)</f>
        <v>0</v>
      </c>
      <c r="BM3398" s="596"/>
      <c r="BN3398" s="656">
        <f>(AF3398*2)+(AL3398*2)+(AR3398*3)+BD3398</f>
        <v>0</v>
      </c>
      <c r="BO3398" s="657"/>
      <c r="BP3398" s="658"/>
      <c r="BQ3398" s="676">
        <f t="shared" ref="BQ3398" si="3014">IF(BS3398=0,0,50*BR3398/BS3398)</f>
        <v>0</v>
      </c>
      <c r="BR3398" s="662">
        <f>(BN3398*BU$11)+(N3398*BU$12)+(Z3398*BU$13)+(R3398*BU$14)+(X3398*BU$15)+(AB3398*BU$16)</f>
        <v>0</v>
      </c>
      <c r="BS3398" s="662">
        <f>((BB3398-BD3398)*BU$18)+((AV3398-AX3398)*BU$17)+(H3398*BU$19)+(P3398*BU$20)</f>
        <v>0</v>
      </c>
      <c r="BT3398" s="15"/>
      <c r="BU3398" s="15"/>
      <c r="BV3398" s="95"/>
    </row>
    <row r="3399" spans="1:74" ht="21.75" hidden="1" customHeight="1" x14ac:dyDescent="0.25">
      <c r="A3399" s="95"/>
      <c r="B3399" s="571"/>
      <c r="C3399" s="642" t="str">
        <f>IF(ROSTER!D$32="","",ROSTER!D$32)</f>
        <v/>
      </c>
      <c r="D3399" s="643"/>
      <c r="E3399" s="575"/>
      <c r="F3399" s="577"/>
      <c r="G3399" s="583"/>
      <c r="H3399" s="579"/>
      <c r="I3399" s="545"/>
      <c r="J3399" s="544"/>
      <c r="K3399" s="581"/>
      <c r="L3399" s="586"/>
      <c r="M3399" s="587"/>
      <c r="N3399" s="592" t="s">
        <v>16</v>
      </c>
      <c r="O3399" s="603"/>
      <c r="P3399" s="544"/>
      <c r="Q3399" s="581"/>
      <c r="R3399" s="586"/>
      <c r="S3399" s="587"/>
      <c r="T3399" s="592" t="s">
        <v>16</v>
      </c>
      <c r="U3399" s="603"/>
      <c r="V3399" s="311"/>
      <c r="W3399" s="311"/>
      <c r="X3399" s="579"/>
      <c r="Y3399" s="545"/>
      <c r="Z3399" s="544"/>
      <c r="AA3399" s="545"/>
      <c r="AB3399" s="544"/>
      <c r="AC3399" s="545"/>
      <c r="AD3399" s="544"/>
      <c r="AE3399" s="581"/>
      <c r="AF3399" s="586"/>
      <c r="AG3399" s="587"/>
      <c r="AH3399" s="626"/>
      <c r="AI3399" s="627"/>
      <c r="AJ3399" s="544"/>
      <c r="AK3399" s="581"/>
      <c r="AL3399" s="586"/>
      <c r="AM3399" s="587"/>
      <c r="AN3399" s="626"/>
      <c r="AO3399" s="627"/>
      <c r="AP3399" s="544"/>
      <c r="AQ3399" s="581"/>
      <c r="AR3399" s="586"/>
      <c r="AS3399" s="587"/>
      <c r="AT3399" s="626"/>
      <c r="AU3399" s="627"/>
      <c r="AV3399" s="628"/>
      <c r="AW3399" s="629"/>
      <c r="AX3399" s="632"/>
      <c r="AY3399" s="633"/>
      <c r="AZ3399" s="626"/>
      <c r="BA3399" s="627"/>
      <c r="BB3399" s="544"/>
      <c r="BC3399" s="581"/>
      <c r="BD3399" s="586"/>
      <c r="BE3399" s="587"/>
      <c r="BF3399" s="626"/>
      <c r="BG3399" s="627"/>
      <c r="BH3399" s="628"/>
      <c r="BI3399" s="629"/>
      <c r="BJ3399" s="632"/>
      <c r="BK3399" s="633"/>
      <c r="BL3399" s="626"/>
      <c r="BM3399" s="627"/>
      <c r="BN3399" s="678"/>
      <c r="BO3399" s="679"/>
      <c r="BP3399" s="680"/>
      <c r="BQ3399" s="677"/>
      <c r="BR3399" s="663"/>
      <c r="BS3399" s="663"/>
      <c r="BT3399" s="15"/>
      <c r="BU3399" s="15"/>
      <c r="BV3399" s="95"/>
    </row>
    <row r="3400" spans="1:74" ht="21.75" hidden="1" customHeight="1" x14ac:dyDescent="0.25">
      <c r="A3400" s="95"/>
      <c r="B3400" s="570" t="str">
        <f>IF(ROSTER!B$34="","",ROSTER!B$34)</f>
        <v/>
      </c>
      <c r="C3400" s="572" t="str">
        <f>IF(ROSTER!C$34="","",ROSTER!C$34)</f>
        <v/>
      </c>
      <c r="D3400" s="573"/>
      <c r="E3400" s="574"/>
      <c r="F3400" s="576">
        <f>IF(E3400="y",1,IF(E3400="S",1,0))</f>
        <v>0</v>
      </c>
      <c r="G3400" s="582">
        <f>IF(E3400="S",1,0)</f>
        <v>0</v>
      </c>
      <c r="H3400" s="578"/>
      <c r="I3400" s="543"/>
      <c r="J3400" s="542"/>
      <c r="K3400" s="580"/>
      <c r="L3400" s="584"/>
      <c r="M3400" s="585"/>
      <c r="N3400" s="588">
        <f>L3400+J3400</f>
        <v>0</v>
      </c>
      <c r="O3400" s="589"/>
      <c r="P3400" s="542"/>
      <c r="Q3400" s="580"/>
      <c r="R3400" s="584"/>
      <c r="S3400" s="585"/>
      <c r="T3400" s="588">
        <f>R3400-P3400</f>
        <v>0</v>
      </c>
      <c r="U3400" s="589"/>
      <c r="V3400" s="310"/>
      <c r="W3400" s="310"/>
      <c r="X3400" s="578"/>
      <c r="Y3400" s="543"/>
      <c r="Z3400" s="542"/>
      <c r="AA3400" s="543"/>
      <c r="AB3400" s="542"/>
      <c r="AC3400" s="543"/>
      <c r="AD3400" s="542"/>
      <c r="AE3400" s="580"/>
      <c r="AF3400" s="584"/>
      <c r="AG3400" s="585"/>
      <c r="AH3400" s="595">
        <f>IF(AD3400=0,0,(AF3400/AD3400)*100)</f>
        <v>0</v>
      </c>
      <c r="AI3400" s="596"/>
      <c r="AJ3400" s="542"/>
      <c r="AK3400" s="580"/>
      <c r="AL3400" s="584"/>
      <c r="AM3400" s="585"/>
      <c r="AN3400" s="595">
        <f>IF(AJ3400=0,0,(AL3400/AJ3400)*100)</f>
        <v>0</v>
      </c>
      <c r="AO3400" s="596"/>
      <c r="AP3400" s="542"/>
      <c r="AQ3400" s="580"/>
      <c r="AR3400" s="584"/>
      <c r="AS3400" s="585"/>
      <c r="AT3400" s="595">
        <f>IF(AP3400=0,0,(AR3400/AP3400)*100)</f>
        <v>0</v>
      </c>
      <c r="AU3400" s="596"/>
      <c r="AV3400" s="599">
        <f>AD3400+AJ3400+AP3400</f>
        <v>0</v>
      </c>
      <c r="AW3400" s="600"/>
      <c r="AX3400" s="630">
        <f>AF3400+AL3400+AR3400</f>
        <v>0</v>
      </c>
      <c r="AY3400" s="631"/>
      <c r="AZ3400" s="595">
        <f>IF(AV3400=0,0,(AX3400/AV3400)*100)</f>
        <v>0</v>
      </c>
      <c r="BA3400" s="596"/>
      <c r="BB3400" s="542"/>
      <c r="BC3400" s="580"/>
      <c r="BD3400" s="584"/>
      <c r="BE3400" s="585"/>
      <c r="BF3400" s="595">
        <f>IF(BB3400=0,0,(BD3400/BB3400)*100)</f>
        <v>0</v>
      </c>
      <c r="BG3400" s="596"/>
      <c r="BH3400" s="599">
        <f>AV3400+BB3400</f>
        <v>0</v>
      </c>
      <c r="BI3400" s="600"/>
      <c r="BJ3400" s="630">
        <f>AX3400+BD3400</f>
        <v>0</v>
      </c>
      <c r="BK3400" s="631"/>
      <c r="BL3400" s="595">
        <f>IF(BH3400=0,0,(BJ3400/BH3400)*100)</f>
        <v>0</v>
      </c>
      <c r="BM3400" s="596"/>
      <c r="BN3400" s="656">
        <f>(AF3400*2)+(AL3400*2)+(AR3400*3)+BD3400</f>
        <v>0</v>
      </c>
      <c r="BO3400" s="657"/>
      <c r="BP3400" s="658"/>
      <c r="BQ3400" s="676">
        <f t="shared" ref="BQ3400" si="3015">IF(BS3400=0,0,50*BR3400/BS3400)</f>
        <v>0</v>
      </c>
      <c r="BR3400" s="662">
        <f>(BN3400*BU$11)+(N3400*BU$12)+(Z3400*BU$13)+(R3400*BU$14)+(X3400*BU$15)+(AB3400*BU$16)</f>
        <v>0</v>
      </c>
      <c r="BS3400" s="662">
        <f>((BB3400-BD3400)*BU$18)+((AV3400-AX3400)*BU$17)+(H3400*BU$19)+(P3400*BU$20)</f>
        <v>0</v>
      </c>
      <c r="BT3400" s="15"/>
      <c r="BU3400" s="15"/>
      <c r="BV3400" s="95"/>
    </row>
    <row r="3401" spans="1:74" ht="21.75" hidden="1" customHeight="1" x14ac:dyDescent="0.25">
      <c r="A3401" s="95"/>
      <c r="B3401" s="571"/>
      <c r="C3401" s="642" t="str">
        <f>IF(ROSTER!D$34="","",ROSTER!D$34)</f>
        <v/>
      </c>
      <c r="D3401" s="643"/>
      <c r="E3401" s="575"/>
      <c r="F3401" s="577"/>
      <c r="G3401" s="583"/>
      <c r="H3401" s="579"/>
      <c r="I3401" s="545"/>
      <c r="J3401" s="544"/>
      <c r="K3401" s="581"/>
      <c r="L3401" s="586"/>
      <c r="M3401" s="587"/>
      <c r="N3401" s="592" t="s">
        <v>16</v>
      </c>
      <c r="O3401" s="603"/>
      <c r="P3401" s="544"/>
      <c r="Q3401" s="581"/>
      <c r="R3401" s="586"/>
      <c r="S3401" s="587"/>
      <c r="T3401" s="592" t="s">
        <v>16</v>
      </c>
      <c r="U3401" s="603"/>
      <c r="V3401" s="311"/>
      <c r="W3401" s="311"/>
      <c r="X3401" s="579"/>
      <c r="Y3401" s="545"/>
      <c r="Z3401" s="544"/>
      <c r="AA3401" s="545"/>
      <c r="AB3401" s="544"/>
      <c r="AC3401" s="545"/>
      <c r="AD3401" s="544"/>
      <c r="AE3401" s="581"/>
      <c r="AF3401" s="586"/>
      <c r="AG3401" s="587"/>
      <c r="AH3401" s="626"/>
      <c r="AI3401" s="627"/>
      <c r="AJ3401" s="544"/>
      <c r="AK3401" s="581"/>
      <c r="AL3401" s="586"/>
      <c r="AM3401" s="587"/>
      <c r="AN3401" s="626"/>
      <c r="AO3401" s="627"/>
      <c r="AP3401" s="544"/>
      <c r="AQ3401" s="581"/>
      <c r="AR3401" s="586"/>
      <c r="AS3401" s="587"/>
      <c r="AT3401" s="626"/>
      <c r="AU3401" s="627"/>
      <c r="AV3401" s="628"/>
      <c r="AW3401" s="629"/>
      <c r="AX3401" s="632"/>
      <c r="AY3401" s="633"/>
      <c r="AZ3401" s="626"/>
      <c r="BA3401" s="627"/>
      <c r="BB3401" s="544"/>
      <c r="BC3401" s="581"/>
      <c r="BD3401" s="586"/>
      <c r="BE3401" s="587"/>
      <c r="BF3401" s="626"/>
      <c r="BG3401" s="627"/>
      <c r="BH3401" s="628"/>
      <c r="BI3401" s="629"/>
      <c r="BJ3401" s="632"/>
      <c r="BK3401" s="633"/>
      <c r="BL3401" s="626"/>
      <c r="BM3401" s="627"/>
      <c r="BN3401" s="678"/>
      <c r="BO3401" s="679"/>
      <c r="BP3401" s="680"/>
      <c r="BQ3401" s="677"/>
      <c r="BR3401" s="663"/>
      <c r="BS3401" s="663"/>
      <c r="BT3401" s="15"/>
      <c r="BU3401" s="15"/>
      <c r="BV3401" s="95"/>
    </row>
    <row r="3402" spans="1:74" ht="21.75" hidden="1" customHeight="1" x14ac:dyDescent="0.25">
      <c r="A3402" s="95"/>
      <c r="B3402" s="570" t="str">
        <f>IF(ROSTER!B$36="","",ROSTER!B$36)</f>
        <v/>
      </c>
      <c r="C3402" s="572" t="str">
        <f>IF(ROSTER!C$36="","",ROSTER!C$36)</f>
        <v/>
      </c>
      <c r="D3402" s="573"/>
      <c r="E3402" s="574"/>
      <c r="F3402" s="576">
        <f>IF(E3402="y",1,IF(E3402="S",1,0))</f>
        <v>0</v>
      </c>
      <c r="G3402" s="582">
        <f>IF(E3402="S",1,0)</f>
        <v>0</v>
      </c>
      <c r="H3402" s="578"/>
      <c r="I3402" s="543"/>
      <c r="J3402" s="542"/>
      <c r="K3402" s="580"/>
      <c r="L3402" s="584"/>
      <c r="M3402" s="585"/>
      <c r="N3402" s="588">
        <f>L3402+J3402</f>
        <v>0</v>
      </c>
      <c r="O3402" s="589"/>
      <c r="P3402" s="542"/>
      <c r="Q3402" s="580"/>
      <c r="R3402" s="584"/>
      <c r="S3402" s="585"/>
      <c r="T3402" s="588">
        <f>R3402-P3402</f>
        <v>0</v>
      </c>
      <c r="U3402" s="589"/>
      <c r="V3402" s="310"/>
      <c r="W3402" s="310"/>
      <c r="X3402" s="578"/>
      <c r="Y3402" s="543"/>
      <c r="Z3402" s="542"/>
      <c r="AA3402" s="543"/>
      <c r="AB3402" s="542"/>
      <c r="AC3402" s="543"/>
      <c r="AD3402" s="542"/>
      <c r="AE3402" s="580"/>
      <c r="AF3402" s="584"/>
      <c r="AG3402" s="585"/>
      <c r="AH3402" s="595">
        <f>IF(AD3402=0,0,(AF3402/AD3402)*100)</f>
        <v>0</v>
      </c>
      <c r="AI3402" s="596"/>
      <c r="AJ3402" s="542"/>
      <c r="AK3402" s="580"/>
      <c r="AL3402" s="584"/>
      <c r="AM3402" s="585"/>
      <c r="AN3402" s="595">
        <f>IF(AJ3402=0,0,(AL3402/AJ3402)*100)</f>
        <v>0</v>
      </c>
      <c r="AO3402" s="596"/>
      <c r="AP3402" s="542"/>
      <c r="AQ3402" s="580"/>
      <c r="AR3402" s="584"/>
      <c r="AS3402" s="585"/>
      <c r="AT3402" s="595">
        <f>IF(AP3402=0,0,(AR3402/AP3402)*100)</f>
        <v>0</v>
      </c>
      <c r="AU3402" s="596"/>
      <c r="AV3402" s="599">
        <f>AD3402+AJ3402+AP3402</f>
        <v>0</v>
      </c>
      <c r="AW3402" s="600"/>
      <c r="AX3402" s="630">
        <f>AF3402+AL3402+AR3402</f>
        <v>0</v>
      </c>
      <c r="AY3402" s="631"/>
      <c r="AZ3402" s="595">
        <f>IF(AV3402=0,0,(AX3402/AV3402)*100)</f>
        <v>0</v>
      </c>
      <c r="BA3402" s="596"/>
      <c r="BB3402" s="542"/>
      <c r="BC3402" s="580"/>
      <c r="BD3402" s="584"/>
      <c r="BE3402" s="585"/>
      <c r="BF3402" s="595">
        <f>IF(BB3402=0,0,(BD3402/BB3402)*100)</f>
        <v>0</v>
      </c>
      <c r="BG3402" s="596"/>
      <c r="BH3402" s="599">
        <f>AV3402+BB3402</f>
        <v>0</v>
      </c>
      <c r="BI3402" s="600"/>
      <c r="BJ3402" s="630">
        <f>AX3402+BD3402</f>
        <v>0</v>
      </c>
      <c r="BK3402" s="631"/>
      <c r="BL3402" s="595">
        <f>IF(BH3402=0,0,(BJ3402/BH3402)*100)</f>
        <v>0</v>
      </c>
      <c r="BM3402" s="596"/>
      <c r="BN3402" s="656">
        <f>(AF3402*2)+(AL3402*2)+(AR3402*3)+BD3402</f>
        <v>0</v>
      </c>
      <c r="BO3402" s="657"/>
      <c r="BP3402" s="658"/>
      <c r="BQ3402" s="676">
        <f t="shared" ref="BQ3402" si="3016">IF(BS3402=0,0,50*BR3402/BS3402)</f>
        <v>0</v>
      </c>
      <c r="BR3402" s="662">
        <f>(BN3402*BU$11)+(N3402*BU$12)+(Z3402*BU$13)+(R3402*BU$14)+(X3402*BU$15)+(AB3402*BU$16)</f>
        <v>0</v>
      </c>
      <c r="BS3402" s="662">
        <f>((BB3402-BD3402)*BU$18)+((AV3402-AX3402)*BU$17)+(H3402*BU$19)+(P3402*BU$20)</f>
        <v>0</v>
      </c>
      <c r="BT3402" s="15"/>
      <c r="BU3402" s="15"/>
      <c r="BV3402" s="95"/>
    </row>
    <row r="3403" spans="1:74" ht="21.75" hidden="1" customHeight="1" x14ac:dyDescent="0.25">
      <c r="A3403" s="95"/>
      <c r="B3403" s="571"/>
      <c r="C3403" s="642" t="str">
        <f>IF(ROSTER!D$36="","",ROSTER!D$36)</f>
        <v/>
      </c>
      <c r="D3403" s="643"/>
      <c r="E3403" s="575"/>
      <c r="F3403" s="577"/>
      <c r="G3403" s="583"/>
      <c r="H3403" s="579"/>
      <c r="I3403" s="545"/>
      <c r="J3403" s="544"/>
      <c r="K3403" s="581"/>
      <c r="L3403" s="586"/>
      <c r="M3403" s="587"/>
      <c r="N3403" s="592" t="s">
        <v>16</v>
      </c>
      <c r="O3403" s="603"/>
      <c r="P3403" s="544"/>
      <c r="Q3403" s="581"/>
      <c r="R3403" s="586"/>
      <c r="S3403" s="587"/>
      <c r="T3403" s="592" t="s">
        <v>16</v>
      </c>
      <c r="U3403" s="603"/>
      <c r="V3403" s="311"/>
      <c r="W3403" s="311"/>
      <c r="X3403" s="579"/>
      <c r="Y3403" s="545"/>
      <c r="Z3403" s="544"/>
      <c r="AA3403" s="545"/>
      <c r="AB3403" s="544"/>
      <c r="AC3403" s="545"/>
      <c r="AD3403" s="544"/>
      <c r="AE3403" s="581"/>
      <c r="AF3403" s="586"/>
      <c r="AG3403" s="587"/>
      <c r="AH3403" s="626"/>
      <c r="AI3403" s="627"/>
      <c r="AJ3403" s="544"/>
      <c r="AK3403" s="581"/>
      <c r="AL3403" s="586"/>
      <c r="AM3403" s="587"/>
      <c r="AN3403" s="626"/>
      <c r="AO3403" s="627"/>
      <c r="AP3403" s="544"/>
      <c r="AQ3403" s="581"/>
      <c r="AR3403" s="586"/>
      <c r="AS3403" s="587"/>
      <c r="AT3403" s="626"/>
      <c r="AU3403" s="627"/>
      <c r="AV3403" s="628"/>
      <c r="AW3403" s="629"/>
      <c r="AX3403" s="632"/>
      <c r="AY3403" s="633"/>
      <c r="AZ3403" s="626"/>
      <c r="BA3403" s="627"/>
      <c r="BB3403" s="544"/>
      <c r="BC3403" s="581"/>
      <c r="BD3403" s="586"/>
      <c r="BE3403" s="587"/>
      <c r="BF3403" s="626"/>
      <c r="BG3403" s="627"/>
      <c r="BH3403" s="628"/>
      <c r="BI3403" s="629"/>
      <c r="BJ3403" s="632"/>
      <c r="BK3403" s="633"/>
      <c r="BL3403" s="626"/>
      <c r="BM3403" s="627"/>
      <c r="BN3403" s="678"/>
      <c r="BO3403" s="679"/>
      <c r="BP3403" s="680"/>
      <c r="BQ3403" s="677"/>
      <c r="BR3403" s="663"/>
      <c r="BS3403" s="663"/>
      <c r="BT3403" s="15"/>
      <c r="BU3403" s="15"/>
      <c r="BV3403" s="95"/>
    </row>
    <row r="3404" spans="1:74" ht="21.75" hidden="1" customHeight="1" x14ac:dyDescent="0.25">
      <c r="A3404" s="95"/>
      <c r="B3404" s="570" t="str">
        <f>IF(ROSTER!B$38="","",ROSTER!B$38)</f>
        <v/>
      </c>
      <c r="C3404" s="572" t="str">
        <f>IF(ROSTER!C$38="","",ROSTER!C$38)</f>
        <v/>
      </c>
      <c r="D3404" s="573"/>
      <c r="E3404" s="574"/>
      <c r="F3404" s="576">
        <f>IF(E3404="y",1,IF(E3404="S",1,0))</f>
        <v>0</v>
      </c>
      <c r="G3404" s="582">
        <f>IF(E3404="S",1,0)</f>
        <v>0</v>
      </c>
      <c r="H3404" s="578"/>
      <c r="I3404" s="543"/>
      <c r="J3404" s="542"/>
      <c r="K3404" s="580"/>
      <c r="L3404" s="584"/>
      <c r="M3404" s="585"/>
      <c r="N3404" s="588">
        <f>L3404+J3404</f>
        <v>0</v>
      </c>
      <c r="O3404" s="589"/>
      <c r="P3404" s="542"/>
      <c r="Q3404" s="580"/>
      <c r="R3404" s="584"/>
      <c r="S3404" s="585"/>
      <c r="T3404" s="588">
        <f>R3404-P3404</f>
        <v>0</v>
      </c>
      <c r="U3404" s="589"/>
      <c r="V3404" s="310"/>
      <c r="W3404" s="310"/>
      <c r="X3404" s="578"/>
      <c r="Y3404" s="543"/>
      <c r="Z3404" s="542"/>
      <c r="AA3404" s="543"/>
      <c r="AB3404" s="542"/>
      <c r="AC3404" s="543"/>
      <c r="AD3404" s="542"/>
      <c r="AE3404" s="580"/>
      <c r="AF3404" s="584"/>
      <c r="AG3404" s="585"/>
      <c r="AH3404" s="595">
        <f>IF(AD3404=0,0,(AF3404/AD3404)*100)</f>
        <v>0</v>
      </c>
      <c r="AI3404" s="596"/>
      <c r="AJ3404" s="542"/>
      <c r="AK3404" s="580"/>
      <c r="AL3404" s="584"/>
      <c r="AM3404" s="585"/>
      <c r="AN3404" s="595">
        <f>IF(AJ3404=0,0,(AL3404/AJ3404)*100)</f>
        <v>0</v>
      </c>
      <c r="AO3404" s="596"/>
      <c r="AP3404" s="542"/>
      <c r="AQ3404" s="580"/>
      <c r="AR3404" s="584"/>
      <c r="AS3404" s="585"/>
      <c r="AT3404" s="595">
        <f>IF(AP3404=0,0,(AR3404/AP3404)*100)</f>
        <v>0</v>
      </c>
      <c r="AU3404" s="596"/>
      <c r="AV3404" s="599">
        <f>AD3404+AJ3404+AP3404</f>
        <v>0</v>
      </c>
      <c r="AW3404" s="600"/>
      <c r="AX3404" s="630">
        <f>AF3404+AL3404+AR3404</f>
        <v>0</v>
      </c>
      <c r="AY3404" s="631"/>
      <c r="AZ3404" s="595">
        <f>IF(AV3404=0,0,(AX3404/AV3404)*100)</f>
        <v>0</v>
      </c>
      <c r="BA3404" s="596"/>
      <c r="BB3404" s="542"/>
      <c r="BC3404" s="580"/>
      <c r="BD3404" s="584"/>
      <c r="BE3404" s="585"/>
      <c r="BF3404" s="595">
        <f>IF(BB3404=0,0,(BD3404/BB3404)*100)</f>
        <v>0</v>
      </c>
      <c r="BG3404" s="596"/>
      <c r="BH3404" s="599">
        <f>AV3404+BB3404</f>
        <v>0</v>
      </c>
      <c r="BI3404" s="600"/>
      <c r="BJ3404" s="630">
        <f>AX3404+BD3404</f>
        <v>0</v>
      </c>
      <c r="BK3404" s="631"/>
      <c r="BL3404" s="595">
        <f>IF(BH3404=0,0,(BJ3404/BH3404)*100)</f>
        <v>0</v>
      </c>
      <c r="BM3404" s="596"/>
      <c r="BN3404" s="656">
        <f>(AF3404*2)+(AL3404*2)+(AR3404*3)+BD3404</f>
        <v>0</v>
      </c>
      <c r="BO3404" s="657"/>
      <c r="BP3404" s="658"/>
      <c r="BQ3404" s="676">
        <f t="shared" ref="BQ3404" si="3017">IF(BS3404=0,0,50*BR3404/BS3404)</f>
        <v>0</v>
      </c>
      <c r="BR3404" s="662">
        <f>(BN3404*BU$11)+(N3404*BU$12)+(Z3404*BU$13)+(R3404*BU$14)+(X3404*BU$15)+(AB3404*BU$16)</f>
        <v>0</v>
      </c>
      <c r="BS3404" s="662">
        <f>((BB3404-BD3404)*BU$18)+((AV3404-AX3404)*BU$17)+(H3404*BU$19)+(P3404*BU$20)</f>
        <v>0</v>
      </c>
      <c r="BT3404" s="15"/>
      <c r="BU3404" s="15"/>
      <c r="BV3404" s="95"/>
    </row>
    <row r="3405" spans="1:74" ht="21.75" hidden="1" customHeight="1" x14ac:dyDescent="0.25">
      <c r="A3405" s="95"/>
      <c r="B3405" s="571"/>
      <c r="C3405" s="642" t="str">
        <f>IF(ROSTER!D$38="","",ROSTER!D$38)</f>
        <v/>
      </c>
      <c r="D3405" s="643"/>
      <c r="E3405" s="575"/>
      <c r="F3405" s="577"/>
      <c r="G3405" s="583"/>
      <c r="H3405" s="579"/>
      <c r="I3405" s="545"/>
      <c r="J3405" s="544"/>
      <c r="K3405" s="581"/>
      <c r="L3405" s="586"/>
      <c r="M3405" s="587"/>
      <c r="N3405" s="592" t="s">
        <v>16</v>
      </c>
      <c r="O3405" s="603"/>
      <c r="P3405" s="544"/>
      <c r="Q3405" s="581"/>
      <c r="R3405" s="586"/>
      <c r="S3405" s="587"/>
      <c r="T3405" s="592" t="s">
        <v>16</v>
      </c>
      <c r="U3405" s="603"/>
      <c r="V3405" s="311"/>
      <c r="W3405" s="311"/>
      <c r="X3405" s="579"/>
      <c r="Y3405" s="545"/>
      <c r="Z3405" s="544"/>
      <c r="AA3405" s="545"/>
      <c r="AB3405" s="544"/>
      <c r="AC3405" s="545"/>
      <c r="AD3405" s="544"/>
      <c r="AE3405" s="581"/>
      <c r="AF3405" s="586"/>
      <c r="AG3405" s="587"/>
      <c r="AH3405" s="626"/>
      <c r="AI3405" s="627"/>
      <c r="AJ3405" s="544"/>
      <c r="AK3405" s="581"/>
      <c r="AL3405" s="586"/>
      <c r="AM3405" s="587"/>
      <c r="AN3405" s="626"/>
      <c r="AO3405" s="627"/>
      <c r="AP3405" s="544"/>
      <c r="AQ3405" s="581"/>
      <c r="AR3405" s="586"/>
      <c r="AS3405" s="587"/>
      <c r="AT3405" s="626"/>
      <c r="AU3405" s="627"/>
      <c r="AV3405" s="628"/>
      <c r="AW3405" s="629"/>
      <c r="AX3405" s="632"/>
      <c r="AY3405" s="633"/>
      <c r="AZ3405" s="626"/>
      <c r="BA3405" s="627"/>
      <c r="BB3405" s="544"/>
      <c r="BC3405" s="581"/>
      <c r="BD3405" s="586"/>
      <c r="BE3405" s="587"/>
      <c r="BF3405" s="626"/>
      <c r="BG3405" s="627"/>
      <c r="BH3405" s="628"/>
      <c r="BI3405" s="629"/>
      <c r="BJ3405" s="632"/>
      <c r="BK3405" s="633"/>
      <c r="BL3405" s="626"/>
      <c r="BM3405" s="627"/>
      <c r="BN3405" s="678"/>
      <c r="BO3405" s="679"/>
      <c r="BP3405" s="680"/>
      <c r="BQ3405" s="677"/>
      <c r="BR3405" s="663"/>
      <c r="BS3405" s="663"/>
      <c r="BT3405" s="15"/>
      <c r="BU3405" s="15"/>
      <c r="BV3405" s="95"/>
    </row>
    <row r="3406" spans="1:74" ht="21.75" hidden="1" customHeight="1" x14ac:dyDescent="0.25">
      <c r="A3406" s="95"/>
      <c r="B3406" s="570" t="str">
        <f>IF(ROSTER!B$40="","",ROSTER!B$40)</f>
        <v/>
      </c>
      <c r="C3406" s="572" t="str">
        <f>IF(ROSTER!C$40="","",ROSTER!C$40)</f>
        <v/>
      </c>
      <c r="D3406" s="573"/>
      <c r="E3406" s="574"/>
      <c r="F3406" s="576">
        <f>IF(E3406="y",1,IF(E3406="S",1,0))</f>
        <v>0</v>
      </c>
      <c r="G3406" s="582">
        <f>IF(E3406="S",1,0)</f>
        <v>0</v>
      </c>
      <c r="H3406" s="578"/>
      <c r="I3406" s="543"/>
      <c r="J3406" s="542"/>
      <c r="K3406" s="580"/>
      <c r="L3406" s="584"/>
      <c r="M3406" s="585"/>
      <c r="N3406" s="588">
        <f>L3406+J3406</f>
        <v>0</v>
      </c>
      <c r="O3406" s="589"/>
      <c r="P3406" s="542"/>
      <c r="Q3406" s="580"/>
      <c r="R3406" s="584"/>
      <c r="S3406" s="585"/>
      <c r="T3406" s="588">
        <f>R3406-P3406</f>
        <v>0</v>
      </c>
      <c r="U3406" s="589"/>
      <c r="V3406" s="310"/>
      <c r="W3406" s="310"/>
      <c r="X3406" s="578"/>
      <c r="Y3406" s="543"/>
      <c r="Z3406" s="542"/>
      <c r="AA3406" s="543"/>
      <c r="AB3406" s="542"/>
      <c r="AC3406" s="543"/>
      <c r="AD3406" s="542"/>
      <c r="AE3406" s="580"/>
      <c r="AF3406" s="584"/>
      <c r="AG3406" s="585"/>
      <c r="AH3406" s="595">
        <f>IF(AD3406=0,0,(AF3406/AD3406)*100)</f>
        <v>0</v>
      </c>
      <c r="AI3406" s="596"/>
      <c r="AJ3406" s="542"/>
      <c r="AK3406" s="580"/>
      <c r="AL3406" s="584"/>
      <c r="AM3406" s="585"/>
      <c r="AN3406" s="595">
        <f>IF(AJ3406=0,0,(AL3406/AJ3406)*100)</f>
        <v>0</v>
      </c>
      <c r="AO3406" s="596"/>
      <c r="AP3406" s="542"/>
      <c r="AQ3406" s="580"/>
      <c r="AR3406" s="584"/>
      <c r="AS3406" s="585"/>
      <c r="AT3406" s="595">
        <f>IF(AP3406=0,0,(AR3406/AP3406)*100)</f>
        <v>0</v>
      </c>
      <c r="AU3406" s="596"/>
      <c r="AV3406" s="599">
        <f>AD3406+AJ3406+AP3406</f>
        <v>0</v>
      </c>
      <c r="AW3406" s="600"/>
      <c r="AX3406" s="630">
        <f>AF3406+AL3406+AR3406</f>
        <v>0</v>
      </c>
      <c r="AY3406" s="631"/>
      <c r="AZ3406" s="595">
        <f>IF(AV3406=0,0,(AX3406/AV3406)*100)</f>
        <v>0</v>
      </c>
      <c r="BA3406" s="596"/>
      <c r="BB3406" s="542"/>
      <c r="BC3406" s="580"/>
      <c r="BD3406" s="584"/>
      <c r="BE3406" s="585"/>
      <c r="BF3406" s="595">
        <f>IF(BB3406=0,0,(BD3406/BB3406)*100)</f>
        <v>0</v>
      </c>
      <c r="BG3406" s="596"/>
      <c r="BH3406" s="599">
        <f>AV3406+BB3406</f>
        <v>0</v>
      </c>
      <c r="BI3406" s="600"/>
      <c r="BJ3406" s="630">
        <f>AX3406+BD3406</f>
        <v>0</v>
      </c>
      <c r="BK3406" s="631"/>
      <c r="BL3406" s="595">
        <f>IF(BH3406=0,0,(BJ3406/BH3406)*100)</f>
        <v>0</v>
      </c>
      <c r="BM3406" s="596"/>
      <c r="BN3406" s="656">
        <f>(AF3406*2)+(AL3406*2)+(AR3406*3)+BD3406</f>
        <v>0</v>
      </c>
      <c r="BO3406" s="657"/>
      <c r="BP3406" s="658"/>
      <c r="BQ3406" s="676">
        <f t="shared" ref="BQ3406" si="3018">IF(BS3406=0,0,50*BR3406/BS3406)</f>
        <v>0</v>
      </c>
      <c r="BR3406" s="662">
        <f>(BN3406*BU$11)+(N3406*BU$12)+(Z3406*BU$13)+(R3406*BU$14)+(X3406*BU$15)+(AB3406*BU$16)</f>
        <v>0</v>
      </c>
      <c r="BS3406" s="662">
        <f>((BB3406-BD3406)*BU$18)+((AV3406-AX3406)*BU$17)+(H3406*BU$19)+(P3406*BU$20)</f>
        <v>0</v>
      </c>
      <c r="BT3406" s="15"/>
      <c r="BU3406" s="15"/>
      <c r="BV3406" s="95"/>
    </row>
    <row r="3407" spans="1:74" ht="21.75" hidden="1" customHeight="1" x14ac:dyDescent="0.25">
      <c r="A3407" s="95"/>
      <c r="B3407" s="571"/>
      <c r="C3407" s="642" t="str">
        <f>IF(ROSTER!D$40="","",ROSTER!D$40)</f>
        <v/>
      </c>
      <c r="D3407" s="643"/>
      <c r="E3407" s="575"/>
      <c r="F3407" s="577"/>
      <c r="G3407" s="583"/>
      <c r="H3407" s="579"/>
      <c r="I3407" s="545"/>
      <c r="J3407" s="544"/>
      <c r="K3407" s="581"/>
      <c r="L3407" s="586"/>
      <c r="M3407" s="587"/>
      <c r="N3407" s="592" t="s">
        <v>16</v>
      </c>
      <c r="O3407" s="603"/>
      <c r="P3407" s="544"/>
      <c r="Q3407" s="581"/>
      <c r="R3407" s="586"/>
      <c r="S3407" s="587"/>
      <c r="T3407" s="592" t="s">
        <v>16</v>
      </c>
      <c r="U3407" s="603"/>
      <c r="V3407" s="311"/>
      <c r="W3407" s="311"/>
      <c r="X3407" s="579"/>
      <c r="Y3407" s="545"/>
      <c r="Z3407" s="544"/>
      <c r="AA3407" s="545"/>
      <c r="AB3407" s="544"/>
      <c r="AC3407" s="545"/>
      <c r="AD3407" s="544"/>
      <c r="AE3407" s="581"/>
      <c r="AF3407" s="586"/>
      <c r="AG3407" s="587"/>
      <c r="AH3407" s="626"/>
      <c r="AI3407" s="627"/>
      <c r="AJ3407" s="544"/>
      <c r="AK3407" s="581"/>
      <c r="AL3407" s="586"/>
      <c r="AM3407" s="587"/>
      <c r="AN3407" s="626"/>
      <c r="AO3407" s="627"/>
      <c r="AP3407" s="544"/>
      <c r="AQ3407" s="581"/>
      <c r="AR3407" s="586"/>
      <c r="AS3407" s="587"/>
      <c r="AT3407" s="626"/>
      <c r="AU3407" s="627"/>
      <c r="AV3407" s="628"/>
      <c r="AW3407" s="629"/>
      <c r="AX3407" s="632"/>
      <c r="AY3407" s="633"/>
      <c r="AZ3407" s="626"/>
      <c r="BA3407" s="627"/>
      <c r="BB3407" s="544"/>
      <c r="BC3407" s="581"/>
      <c r="BD3407" s="586"/>
      <c r="BE3407" s="587"/>
      <c r="BF3407" s="626"/>
      <c r="BG3407" s="627"/>
      <c r="BH3407" s="628"/>
      <c r="BI3407" s="629"/>
      <c r="BJ3407" s="632"/>
      <c r="BK3407" s="633"/>
      <c r="BL3407" s="626"/>
      <c r="BM3407" s="627"/>
      <c r="BN3407" s="678"/>
      <c r="BO3407" s="679"/>
      <c r="BP3407" s="680"/>
      <c r="BQ3407" s="677"/>
      <c r="BR3407" s="663"/>
      <c r="BS3407" s="663"/>
      <c r="BT3407" s="15"/>
      <c r="BU3407" s="15"/>
      <c r="BV3407" s="95"/>
    </row>
    <row r="3408" spans="1:74" ht="21.75" hidden="1" customHeight="1" x14ac:dyDescent="0.25">
      <c r="A3408" s="95"/>
      <c r="B3408" s="570" t="str">
        <f>IF(ROSTER!B$42="","",ROSTER!B$42)</f>
        <v/>
      </c>
      <c r="C3408" s="572" t="str">
        <f>IF(ROSTER!C$42="","",ROSTER!C$42)</f>
        <v/>
      </c>
      <c r="D3408" s="573"/>
      <c r="E3408" s="574"/>
      <c r="F3408" s="576">
        <f>IF(E3408="y",1,IF(E3408="S",1,0))</f>
        <v>0</v>
      </c>
      <c r="G3408" s="582">
        <f>IF(E3408="S",1,0)</f>
        <v>0</v>
      </c>
      <c r="H3408" s="578"/>
      <c r="I3408" s="543"/>
      <c r="J3408" s="542"/>
      <c r="K3408" s="580"/>
      <c r="L3408" s="584"/>
      <c r="M3408" s="585"/>
      <c r="N3408" s="588">
        <f>L3408+J3408</f>
        <v>0</v>
      </c>
      <c r="O3408" s="589"/>
      <c r="P3408" s="542"/>
      <c r="Q3408" s="580"/>
      <c r="R3408" s="584"/>
      <c r="S3408" s="585"/>
      <c r="T3408" s="588">
        <f>R3408-P3408</f>
        <v>0</v>
      </c>
      <c r="U3408" s="589"/>
      <c r="V3408" s="310"/>
      <c r="W3408" s="310"/>
      <c r="X3408" s="578"/>
      <c r="Y3408" s="543"/>
      <c r="Z3408" s="542"/>
      <c r="AA3408" s="543"/>
      <c r="AB3408" s="542"/>
      <c r="AC3408" s="543"/>
      <c r="AD3408" s="542"/>
      <c r="AE3408" s="580"/>
      <c r="AF3408" s="584"/>
      <c r="AG3408" s="585"/>
      <c r="AH3408" s="595">
        <f>IF(AD3408=0,0,(AF3408/AD3408)*100)</f>
        <v>0</v>
      </c>
      <c r="AI3408" s="596"/>
      <c r="AJ3408" s="542"/>
      <c r="AK3408" s="580"/>
      <c r="AL3408" s="584"/>
      <c r="AM3408" s="585"/>
      <c r="AN3408" s="595">
        <f>IF(AJ3408=0,0,(AL3408/AJ3408)*100)</f>
        <v>0</v>
      </c>
      <c r="AO3408" s="596"/>
      <c r="AP3408" s="542"/>
      <c r="AQ3408" s="580"/>
      <c r="AR3408" s="584"/>
      <c r="AS3408" s="585"/>
      <c r="AT3408" s="595">
        <f>IF(AP3408=0,0,(AR3408/AP3408)*100)</f>
        <v>0</v>
      </c>
      <c r="AU3408" s="596"/>
      <c r="AV3408" s="599">
        <f>AD3408+AJ3408+AP3408</f>
        <v>0</v>
      </c>
      <c r="AW3408" s="600"/>
      <c r="AX3408" s="630">
        <f>AF3408+AL3408+AR3408</f>
        <v>0</v>
      </c>
      <c r="AY3408" s="631"/>
      <c r="AZ3408" s="595">
        <f>IF(AV3408=0,0,(AX3408/AV3408)*100)</f>
        <v>0</v>
      </c>
      <c r="BA3408" s="596"/>
      <c r="BB3408" s="542"/>
      <c r="BC3408" s="580"/>
      <c r="BD3408" s="584"/>
      <c r="BE3408" s="585"/>
      <c r="BF3408" s="595">
        <f>IF(BB3408=0,0,(BD3408/BB3408)*100)</f>
        <v>0</v>
      </c>
      <c r="BG3408" s="596"/>
      <c r="BH3408" s="599">
        <f>AV3408+BB3408</f>
        <v>0</v>
      </c>
      <c r="BI3408" s="600"/>
      <c r="BJ3408" s="630">
        <f>AX3408+BD3408</f>
        <v>0</v>
      </c>
      <c r="BK3408" s="631"/>
      <c r="BL3408" s="595">
        <f>IF(BH3408=0,0,(BJ3408/BH3408)*100)</f>
        <v>0</v>
      </c>
      <c r="BM3408" s="596"/>
      <c r="BN3408" s="656">
        <f>(AF3408*2)+(AL3408*2)+(AR3408*3)+BD3408</f>
        <v>0</v>
      </c>
      <c r="BO3408" s="657"/>
      <c r="BP3408" s="658"/>
      <c r="BQ3408" s="676">
        <f t="shared" ref="BQ3408" si="3019">IF(BS3408=0,0,50*BR3408/BS3408)</f>
        <v>0</v>
      </c>
      <c r="BR3408" s="662">
        <f>(BN3408*BU$11)+(N3408*BU$12)+(Z3408*BU$13)+(R3408*BU$14)+(X3408*BU$15)+(AB3408*BU$16)</f>
        <v>0</v>
      </c>
      <c r="BS3408" s="662">
        <f>((BB3408-BD3408)*BU$18)+((AV3408-AX3408)*BU$17)+(H3408*BU$19)+(P3408*BU$20)</f>
        <v>0</v>
      </c>
      <c r="BT3408" s="15"/>
      <c r="BU3408" s="15"/>
      <c r="BV3408" s="95"/>
    </row>
    <row r="3409" spans="1:77" ht="21.75" hidden="1" customHeight="1" x14ac:dyDescent="0.25">
      <c r="A3409" s="95"/>
      <c r="B3409" s="571"/>
      <c r="C3409" s="642" t="str">
        <f>IF(ROSTER!D$42="","",ROSTER!D$42)</f>
        <v/>
      </c>
      <c r="D3409" s="643"/>
      <c r="E3409" s="575"/>
      <c r="F3409" s="577"/>
      <c r="G3409" s="583"/>
      <c r="H3409" s="579"/>
      <c r="I3409" s="545"/>
      <c r="J3409" s="544"/>
      <c r="K3409" s="581"/>
      <c r="L3409" s="586"/>
      <c r="M3409" s="587"/>
      <c r="N3409" s="592" t="s">
        <v>16</v>
      </c>
      <c r="O3409" s="603"/>
      <c r="P3409" s="544"/>
      <c r="Q3409" s="581"/>
      <c r="R3409" s="586"/>
      <c r="S3409" s="587"/>
      <c r="T3409" s="592" t="s">
        <v>16</v>
      </c>
      <c r="U3409" s="603"/>
      <c r="V3409" s="311"/>
      <c r="W3409" s="311"/>
      <c r="X3409" s="579"/>
      <c r="Y3409" s="545"/>
      <c r="Z3409" s="544"/>
      <c r="AA3409" s="545"/>
      <c r="AB3409" s="544"/>
      <c r="AC3409" s="545"/>
      <c r="AD3409" s="544"/>
      <c r="AE3409" s="581"/>
      <c r="AF3409" s="586"/>
      <c r="AG3409" s="587"/>
      <c r="AH3409" s="626"/>
      <c r="AI3409" s="627"/>
      <c r="AJ3409" s="544"/>
      <c r="AK3409" s="581"/>
      <c r="AL3409" s="586"/>
      <c r="AM3409" s="587"/>
      <c r="AN3409" s="626"/>
      <c r="AO3409" s="627"/>
      <c r="AP3409" s="544"/>
      <c r="AQ3409" s="581"/>
      <c r="AR3409" s="586"/>
      <c r="AS3409" s="587"/>
      <c r="AT3409" s="626"/>
      <c r="AU3409" s="627"/>
      <c r="AV3409" s="628"/>
      <c r="AW3409" s="629"/>
      <c r="AX3409" s="632"/>
      <c r="AY3409" s="633"/>
      <c r="AZ3409" s="626"/>
      <c r="BA3409" s="627"/>
      <c r="BB3409" s="544"/>
      <c r="BC3409" s="581"/>
      <c r="BD3409" s="586"/>
      <c r="BE3409" s="587"/>
      <c r="BF3409" s="626"/>
      <c r="BG3409" s="627"/>
      <c r="BH3409" s="628"/>
      <c r="BI3409" s="629"/>
      <c r="BJ3409" s="632"/>
      <c r="BK3409" s="633"/>
      <c r="BL3409" s="626"/>
      <c r="BM3409" s="627"/>
      <c r="BN3409" s="678"/>
      <c r="BO3409" s="679"/>
      <c r="BP3409" s="680"/>
      <c r="BQ3409" s="677"/>
      <c r="BR3409" s="663"/>
      <c r="BS3409" s="663"/>
      <c r="BT3409" s="15"/>
      <c r="BU3409" s="15"/>
      <c r="BV3409" s="95"/>
    </row>
    <row r="3410" spans="1:77" ht="21.75" hidden="1" customHeight="1" x14ac:dyDescent="0.25">
      <c r="A3410" s="95"/>
      <c r="B3410" s="570" t="str">
        <f>IF(ROSTER!B$44="","",ROSTER!B$44)</f>
        <v/>
      </c>
      <c r="C3410" s="572" t="str">
        <f>IF(ROSTER!C$44="","",ROSTER!C$44)</f>
        <v/>
      </c>
      <c r="D3410" s="573"/>
      <c r="E3410" s="574"/>
      <c r="F3410" s="576">
        <f>IF(E3410="y",1,IF(E3410="S",1,0))</f>
        <v>0</v>
      </c>
      <c r="G3410" s="582">
        <f>IF(E3410="S",1,0)</f>
        <v>0</v>
      </c>
      <c r="H3410" s="578"/>
      <c r="I3410" s="543"/>
      <c r="J3410" s="542"/>
      <c r="K3410" s="580"/>
      <c r="L3410" s="584"/>
      <c r="M3410" s="585"/>
      <c r="N3410" s="588">
        <f>L3410+J3410</f>
        <v>0</v>
      </c>
      <c r="O3410" s="589"/>
      <c r="P3410" s="542"/>
      <c r="Q3410" s="580"/>
      <c r="R3410" s="584"/>
      <c r="S3410" s="585"/>
      <c r="T3410" s="588">
        <f>R3410-P3410</f>
        <v>0</v>
      </c>
      <c r="U3410" s="589"/>
      <c r="V3410" s="310"/>
      <c r="W3410" s="310"/>
      <c r="X3410" s="578"/>
      <c r="Y3410" s="543"/>
      <c r="Z3410" s="542"/>
      <c r="AA3410" s="543"/>
      <c r="AB3410" s="542"/>
      <c r="AC3410" s="543"/>
      <c r="AD3410" s="542"/>
      <c r="AE3410" s="580"/>
      <c r="AF3410" s="584"/>
      <c r="AG3410" s="585"/>
      <c r="AH3410" s="595">
        <f>IF(AD3410=0,0,(AF3410/AD3410)*100)</f>
        <v>0</v>
      </c>
      <c r="AI3410" s="596"/>
      <c r="AJ3410" s="542"/>
      <c r="AK3410" s="580"/>
      <c r="AL3410" s="584"/>
      <c r="AM3410" s="585"/>
      <c r="AN3410" s="595">
        <f>IF(AJ3410=0,0,(AL3410/AJ3410)*100)</f>
        <v>0</v>
      </c>
      <c r="AO3410" s="596"/>
      <c r="AP3410" s="542"/>
      <c r="AQ3410" s="580"/>
      <c r="AR3410" s="584"/>
      <c r="AS3410" s="585"/>
      <c r="AT3410" s="595">
        <f>IF(AP3410=0,0,(AR3410/AP3410)*100)</f>
        <v>0</v>
      </c>
      <c r="AU3410" s="596"/>
      <c r="AV3410" s="599">
        <f>AD3410+AJ3410+AP3410</f>
        <v>0</v>
      </c>
      <c r="AW3410" s="600"/>
      <c r="AX3410" s="630">
        <f>AF3410+AL3410+AR3410</f>
        <v>0</v>
      </c>
      <c r="AY3410" s="631"/>
      <c r="AZ3410" s="595">
        <f>IF(AV3410=0,0,(AX3410/AV3410)*100)</f>
        <v>0</v>
      </c>
      <c r="BA3410" s="596"/>
      <c r="BB3410" s="542"/>
      <c r="BC3410" s="580"/>
      <c r="BD3410" s="584"/>
      <c r="BE3410" s="585"/>
      <c r="BF3410" s="595">
        <f>IF(BB3410=0,0,(BD3410/BB3410)*100)</f>
        <v>0</v>
      </c>
      <c r="BG3410" s="596"/>
      <c r="BH3410" s="599">
        <f>AV3410+BB3410</f>
        <v>0</v>
      </c>
      <c r="BI3410" s="600"/>
      <c r="BJ3410" s="630">
        <f>AX3410+BD3410</f>
        <v>0</v>
      </c>
      <c r="BK3410" s="631"/>
      <c r="BL3410" s="595">
        <f>IF(BH3410=0,0,(BJ3410/BH3410)*100)</f>
        <v>0</v>
      </c>
      <c r="BM3410" s="596"/>
      <c r="BN3410" s="656">
        <f>(AF3410*2)+(AL3410*2)+(AR3410*3)+BD3410</f>
        <v>0</v>
      </c>
      <c r="BO3410" s="657"/>
      <c r="BP3410" s="658"/>
      <c r="BQ3410" s="676">
        <f t="shared" ref="BQ3410" si="3020">IF(BS3410=0,0,50*BR3410/BS3410)</f>
        <v>0</v>
      </c>
      <c r="BR3410" s="662">
        <f>(BN3410*BU$11)+(N3410*BU$12)+(Z3410*BU$13)+(R3410*BU$14)+(X3410*BU$15)+(AB3410*BU$16)</f>
        <v>0</v>
      </c>
      <c r="BS3410" s="662">
        <f>((BB3410-BD3410)*BU$18)+((AV3410-AX3410)*BU$17)+(H3410*BU$19)+(P3410*BU$20)</f>
        <v>0</v>
      </c>
      <c r="BT3410" s="15"/>
      <c r="BU3410" s="15"/>
      <c r="BV3410" s="95"/>
    </row>
    <row r="3411" spans="1:77" ht="21.75" hidden="1" customHeight="1" x14ac:dyDescent="0.25">
      <c r="A3411" s="95"/>
      <c r="B3411" s="571"/>
      <c r="C3411" s="642" t="str">
        <f>IF(ROSTER!D$44="","",ROSTER!D$44)</f>
        <v/>
      </c>
      <c r="D3411" s="643"/>
      <c r="E3411" s="575"/>
      <c r="F3411" s="577"/>
      <c r="G3411" s="583"/>
      <c r="H3411" s="579"/>
      <c r="I3411" s="545"/>
      <c r="J3411" s="544"/>
      <c r="K3411" s="581"/>
      <c r="L3411" s="586"/>
      <c r="M3411" s="587"/>
      <c r="N3411" s="592" t="s">
        <v>16</v>
      </c>
      <c r="O3411" s="603"/>
      <c r="P3411" s="544"/>
      <c r="Q3411" s="581"/>
      <c r="R3411" s="586"/>
      <c r="S3411" s="587"/>
      <c r="T3411" s="592" t="s">
        <v>16</v>
      </c>
      <c r="U3411" s="603"/>
      <c r="V3411" s="311"/>
      <c r="W3411" s="311"/>
      <c r="X3411" s="579"/>
      <c r="Y3411" s="545"/>
      <c r="Z3411" s="544"/>
      <c r="AA3411" s="545"/>
      <c r="AB3411" s="544"/>
      <c r="AC3411" s="545"/>
      <c r="AD3411" s="544"/>
      <c r="AE3411" s="581"/>
      <c r="AF3411" s="586"/>
      <c r="AG3411" s="587"/>
      <c r="AH3411" s="626"/>
      <c r="AI3411" s="627"/>
      <c r="AJ3411" s="544"/>
      <c r="AK3411" s="581"/>
      <c r="AL3411" s="586"/>
      <c r="AM3411" s="587"/>
      <c r="AN3411" s="626"/>
      <c r="AO3411" s="627"/>
      <c r="AP3411" s="544"/>
      <c r="AQ3411" s="581"/>
      <c r="AR3411" s="586"/>
      <c r="AS3411" s="587"/>
      <c r="AT3411" s="626"/>
      <c r="AU3411" s="627"/>
      <c r="AV3411" s="628"/>
      <c r="AW3411" s="629"/>
      <c r="AX3411" s="632"/>
      <c r="AY3411" s="633"/>
      <c r="AZ3411" s="626"/>
      <c r="BA3411" s="627"/>
      <c r="BB3411" s="544"/>
      <c r="BC3411" s="581"/>
      <c r="BD3411" s="586"/>
      <c r="BE3411" s="587"/>
      <c r="BF3411" s="626"/>
      <c r="BG3411" s="627"/>
      <c r="BH3411" s="628"/>
      <c r="BI3411" s="629"/>
      <c r="BJ3411" s="632"/>
      <c r="BK3411" s="633"/>
      <c r="BL3411" s="626"/>
      <c r="BM3411" s="627"/>
      <c r="BN3411" s="678"/>
      <c r="BO3411" s="679"/>
      <c r="BP3411" s="680"/>
      <c r="BQ3411" s="677"/>
      <c r="BR3411" s="663"/>
      <c r="BS3411" s="663"/>
      <c r="BT3411" s="15"/>
      <c r="BU3411" s="15"/>
      <c r="BV3411" s="95"/>
    </row>
    <row r="3412" spans="1:77" ht="21.75" hidden="1" customHeight="1" x14ac:dyDescent="0.25">
      <c r="A3412" s="95"/>
      <c r="B3412" s="570" t="str">
        <f>IF(ROSTER!B$46="","",ROSTER!B$46)</f>
        <v/>
      </c>
      <c r="C3412" s="572" t="str">
        <f>IF(ROSTER!C$46="","",ROSTER!C$46)</f>
        <v/>
      </c>
      <c r="D3412" s="573"/>
      <c r="E3412" s="574"/>
      <c r="F3412" s="576">
        <f>IF(E3412="y",1,IF(E3412="S",1,0))</f>
        <v>0</v>
      </c>
      <c r="G3412" s="582">
        <f>IF(E3412="S",1,0)</f>
        <v>0</v>
      </c>
      <c r="H3412" s="578"/>
      <c r="I3412" s="543"/>
      <c r="J3412" s="542"/>
      <c r="K3412" s="580"/>
      <c r="L3412" s="584"/>
      <c r="M3412" s="585"/>
      <c r="N3412" s="588">
        <f>L3412+J3412</f>
        <v>0</v>
      </c>
      <c r="O3412" s="589"/>
      <c r="P3412" s="542"/>
      <c r="Q3412" s="580"/>
      <c r="R3412" s="584"/>
      <c r="S3412" s="585"/>
      <c r="T3412" s="588">
        <f>R3412-P3412</f>
        <v>0</v>
      </c>
      <c r="U3412" s="589"/>
      <c r="V3412" s="310"/>
      <c r="W3412" s="310"/>
      <c r="X3412" s="578"/>
      <c r="Y3412" s="543"/>
      <c r="Z3412" s="542"/>
      <c r="AA3412" s="543"/>
      <c r="AB3412" s="542"/>
      <c r="AC3412" s="543"/>
      <c r="AD3412" s="542"/>
      <c r="AE3412" s="580"/>
      <c r="AF3412" s="584"/>
      <c r="AG3412" s="585"/>
      <c r="AH3412" s="595">
        <f>IF(AD3412=0,0,(AF3412/AD3412)*100)</f>
        <v>0</v>
      </c>
      <c r="AI3412" s="596"/>
      <c r="AJ3412" s="542"/>
      <c r="AK3412" s="580"/>
      <c r="AL3412" s="584"/>
      <c r="AM3412" s="585"/>
      <c r="AN3412" s="595">
        <f>IF(AJ3412=0,0,(AL3412/AJ3412)*100)</f>
        <v>0</v>
      </c>
      <c r="AO3412" s="596"/>
      <c r="AP3412" s="542"/>
      <c r="AQ3412" s="580"/>
      <c r="AR3412" s="584"/>
      <c r="AS3412" s="585"/>
      <c r="AT3412" s="595">
        <f>IF(AP3412=0,0,(AR3412/AP3412)*100)</f>
        <v>0</v>
      </c>
      <c r="AU3412" s="596"/>
      <c r="AV3412" s="599">
        <f>AD3412+AJ3412+AP3412</f>
        <v>0</v>
      </c>
      <c r="AW3412" s="600"/>
      <c r="AX3412" s="630">
        <f>AF3412+AL3412+AR3412</f>
        <v>0</v>
      </c>
      <c r="AY3412" s="631"/>
      <c r="AZ3412" s="595">
        <f>IF(AV3412=0,0,(AX3412/AV3412)*100)</f>
        <v>0</v>
      </c>
      <c r="BA3412" s="596"/>
      <c r="BB3412" s="542"/>
      <c r="BC3412" s="580"/>
      <c r="BD3412" s="584"/>
      <c r="BE3412" s="585"/>
      <c r="BF3412" s="595">
        <f>IF(BB3412=0,0,(BD3412/BB3412)*100)</f>
        <v>0</v>
      </c>
      <c r="BG3412" s="596"/>
      <c r="BH3412" s="599">
        <f>AV3412+BB3412</f>
        <v>0</v>
      </c>
      <c r="BI3412" s="600"/>
      <c r="BJ3412" s="630">
        <f>AX3412+BD3412</f>
        <v>0</v>
      </c>
      <c r="BK3412" s="631"/>
      <c r="BL3412" s="595">
        <f>IF(BH3412=0,0,(BJ3412/BH3412)*100)</f>
        <v>0</v>
      </c>
      <c r="BM3412" s="596"/>
      <c r="BN3412" s="656">
        <f>(AF3412*2)+(AL3412*2)+(AR3412*3)+BD3412</f>
        <v>0</v>
      </c>
      <c r="BO3412" s="657"/>
      <c r="BP3412" s="658"/>
      <c r="BQ3412" s="676">
        <f t="shared" ref="BQ3412" si="3021">IF(BS3412=0,0,50*BR3412/BS3412)</f>
        <v>0</v>
      </c>
      <c r="BR3412" s="708">
        <f>(BN3412*BU$11)+(N3412*BU$12)+(Z3412*BU$13)+(R3412*BU$14)+(X3412*BU$15)+(AB3412*BU$16)</f>
        <v>0</v>
      </c>
      <c r="BS3412" s="662">
        <f>((BB3412-BD3412)*BU$18)+((AV3412-AX3412)*BU$17)+(H3412*BU$19)+(P3412*BU$20)</f>
        <v>0</v>
      </c>
      <c r="BT3412" s="15"/>
      <c r="BU3412" s="15"/>
      <c r="BV3412" s="95"/>
    </row>
    <row r="3413" spans="1:77" ht="22.5" hidden="1" customHeight="1" thickBot="1" x14ac:dyDescent="0.3">
      <c r="A3413" s="95"/>
      <c r="B3413" s="571"/>
      <c r="C3413" s="642" t="str">
        <f>IF(ROSTER!D$46="","",ROSTER!D$46)</f>
        <v/>
      </c>
      <c r="D3413" s="643"/>
      <c r="E3413" s="575"/>
      <c r="F3413" s="577"/>
      <c r="G3413" s="583"/>
      <c r="H3413" s="579"/>
      <c r="I3413" s="545"/>
      <c r="J3413" s="544"/>
      <c r="K3413" s="581"/>
      <c r="L3413" s="586"/>
      <c r="M3413" s="587"/>
      <c r="N3413" s="590" t="s">
        <v>16</v>
      </c>
      <c r="O3413" s="591"/>
      <c r="P3413" s="544"/>
      <c r="Q3413" s="581"/>
      <c r="R3413" s="586"/>
      <c r="S3413" s="587"/>
      <c r="T3413" s="592" t="s">
        <v>16</v>
      </c>
      <c r="U3413" s="603"/>
      <c r="V3413" s="311"/>
      <c r="W3413" s="311"/>
      <c r="X3413" s="579"/>
      <c r="Y3413" s="545"/>
      <c r="Z3413" s="544"/>
      <c r="AA3413" s="545"/>
      <c r="AB3413" s="544"/>
      <c r="AC3413" s="545"/>
      <c r="AD3413" s="544"/>
      <c r="AE3413" s="581"/>
      <c r="AF3413" s="586"/>
      <c r="AG3413" s="587"/>
      <c r="AH3413" s="597"/>
      <c r="AI3413" s="598"/>
      <c r="AJ3413" s="544"/>
      <c r="AK3413" s="581"/>
      <c r="AL3413" s="586"/>
      <c r="AM3413" s="587"/>
      <c r="AN3413" s="597"/>
      <c r="AO3413" s="598"/>
      <c r="AP3413" s="544"/>
      <c r="AQ3413" s="581"/>
      <c r="AR3413" s="586"/>
      <c r="AS3413" s="587"/>
      <c r="AT3413" s="597"/>
      <c r="AU3413" s="598"/>
      <c r="AV3413" s="601"/>
      <c r="AW3413" s="602"/>
      <c r="AX3413" s="701"/>
      <c r="AY3413" s="702"/>
      <c r="AZ3413" s="597"/>
      <c r="BA3413" s="598"/>
      <c r="BB3413" s="544"/>
      <c r="BC3413" s="581"/>
      <c r="BD3413" s="586"/>
      <c r="BE3413" s="587"/>
      <c r="BF3413" s="597"/>
      <c r="BG3413" s="598"/>
      <c r="BH3413" s="601"/>
      <c r="BI3413" s="602"/>
      <c r="BJ3413" s="701"/>
      <c r="BK3413" s="702"/>
      <c r="BL3413" s="597"/>
      <c r="BM3413" s="598"/>
      <c r="BN3413" s="659"/>
      <c r="BO3413" s="660"/>
      <c r="BP3413" s="661"/>
      <c r="BQ3413" s="677"/>
      <c r="BR3413" s="709"/>
      <c r="BS3413" s="663"/>
      <c r="BT3413" s="15"/>
      <c r="BU3413" s="15"/>
      <c r="BV3413" s="95"/>
    </row>
    <row r="3414" spans="1:77" s="21" customFormat="1" ht="33.4" hidden="1" customHeight="1" x14ac:dyDescent="0.45">
      <c r="A3414" s="98"/>
      <c r="B3414" s="612"/>
      <c r="C3414" s="613"/>
      <c r="D3414" s="613" t="s">
        <v>10</v>
      </c>
      <c r="E3414" s="616"/>
      <c r="F3414" s="279"/>
      <c r="G3414" s="279"/>
      <c r="H3414" s="517">
        <f>SUM(H3374:I3413)</f>
        <v>0</v>
      </c>
      <c r="I3414" s="618"/>
      <c r="J3414" s="517">
        <f>SUM(J3374:K3413)</f>
        <v>0</v>
      </c>
      <c r="K3414" s="618"/>
      <c r="L3414" s="620">
        <f>SUM(L3374:M3413)</f>
        <v>0</v>
      </c>
      <c r="M3414" s="621"/>
      <c r="N3414" s="548">
        <f>L3414+J3414</f>
        <v>0</v>
      </c>
      <c r="O3414" s="518"/>
      <c r="P3414" s="620">
        <f>SUM(P3374:Q3413)</f>
        <v>0</v>
      </c>
      <c r="Q3414" s="618"/>
      <c r="R3414" s="620">
        <f>SUM(R3374:S3413)</f>
        <v>0</v>
      </c>
      <c r="S3414" s="621"/>
      <c r="T3414" s="548">
        <f>R3414-P3414</f>
        <v>0</v>
      </c>
      <c r="U3414" s="518"/>
      <c r="V3414" s="312"/>
      <c r="W3414" s="312"/>
      <c r="X3414" s="620">
        <f>SUM(X3374:Y3413)</f>
        <v>0</v>
      </c>
      <c r="Y3414" s="621"/>
      <c r="Z3414" s="517">
        <f>SUM(Z3374:AA3413)</f>
        <v>0</v>
      </c>
      <c r="AA3414" s="518"/>
      <c r="AB3414" s="517">
        <f>SUM(AB3374:AC3413)</f>
        <v>0</v>
      </c>
      <c r="AC3414" s="518"/>
      <c r="AD3414" s="621">
        <f>SUM(AD3374:AE3413)</f>
        <v>0</v>
      </c>
      <c r="AE3414" s="618"/>
      <c r="AF3414" s="620">
        <f>SUM(AF3374:AG3413)</f>
        <v>0</v>
      </c>
      <c r="AG3414" s="621"/>
      <c r="AH3414" s="548">
        <f>IF(AD3414=0,0,(AF3414/AD3414)*100)</f>
        <v>0</v>
      </c>
      <c r="AI3414" s="518"/>
      <c r="AJ3414" s="620">
        <f>SUM(AJ3374:AK3413)</f>
        <v>0</v>
      </c>
      <c r="AK3414" s="618"/>
      <c r="AL3414" s="620">
        <f>SUM(AL3374:AM3413)</f>
        <v>0</v>
      </c>
      <c r="AM3414" s="621"/>
      <c r="AN3414" s="548">
        <f>IF(AJ3414=0,0,(AL3414/AJ3414)*100)</f>
        <v>0</v>
      </c>
      <c r="AO3414" s="518"/>
      <c r="AP3414" s="620">
        <f>SUM(AP3374:AQ3413)</f>
        <v>0</v>
      </c>
      <c r="AQ3414" s="618"/>
      <c r="AR3414" s="620">
        <f>SUM(AR3374:AS3413)</f>
        <v>0</v>
      </c>
      <c r="AS3414" s="621"/>
      <c r="AT3414" s="548">
        <f>IF(AP3414=0,0,(AR3414/AP3414)*100)</f>
        <v>0</v>
      </c>
      <c r="AU3414" s="518"/>
      <c r="AV3414" s="517">
        <f>AD3414+AJ3414+AP3414</f>
        <v>0</v>
      </c>
      <c r="AW3414" s="618"/>
      <c r="AX3414" s="620">
        <f>AF3414+AL3414+AR3414</f>
        <v>0</v>
      </c>
      <c r="AY3414" s="624"/>
      <c r="AZ3414" s="548">
        <f>IF(AV3414=0,0,(AX3414/AV3414)*100)</f>
        <v>0</v>
      </c>
      <c r="BA3414" s="518"/>
      <c r="BB3414" s="620">
        <f>SUM(BB3374:BC3413)</f>
        <v>0</v>
      </c>
      <c r="BC3414" s="618"/>
      <c r="BD3414" s="620">
        <f>SUM(BD3374:BE3413)</f>
        <v>0</v>
      </c>
      <c r="BE3414" s="621"/>
      <c r="BF3414" s="548">
        <f>IF(BB3414=0,0,(BD3414/BB3414)*100)</f>
        <v>0</v>
      </c>
      <c r="BG3414" s="518"/>
      <c r="BH3414" s="517">
        <f>AV3414+BB3414</f>
        <v>0</v>
      </c>
      <c r="BI3414" s="618"/>
      <c r="BJ3414" s="620">
        <f>AX3414+BD3414</f>
        <v>0</v>
      </c>
      <c r="BK3414" s="624"/>
      <c r="BL3414" s="548">
        <f>IF(BH3414=0,0,(BJ3414/BH3414)*100)</f>
        <v>0</v>
      </c>
      <c r="BM3414" s="664"/>
      <c r="BN3414" s="666">
        <f>SUM(BN3374:BP3413)</f>
        <v>0</v>
      </c>
      <c r="BO3414" s="667"/>
      <c r="BP3414" s="668"/>
      <c r="BQ3414" s="681">
        <f>SUM(BQ3374:BQ3413)</f>
        <v>0</v>
      </c>
      <c r="BR3414" s="685">
        <f>(BN3414*BU$11)+(N3414*BU$12)+(Z3414*BU$13)+(R3414*BU$14)+(X3414*BU$15)+(AB3414*BU$16)</f>
        <v>0</v>
      </c>
      <c r="BS3414" s="683">
        <f>((BB3414-BD3414)*BU$18)+((AV3414-AX3414)*BU$17)+(H3414*BU$19)+(P3414*BU$20)</f>
        <v>0</v>
      </c>
      <c r="BT3414" s="20"/>
      <c r="BU3414" s="20"/>
      <c r="BV3414" s="98"/>
    </row>
    <row r="3415" spans="1:77" s="21" customFormat="1" ht="33.950000000000003" hidden="1" customHeight="1" thickBot="1" x14ac:dyDescent="0.5">
      <c r="A3415" s="98"/>
      <c r="B3415" s="614"/>
      <c r="C3415" s="615"/>
      <c r="D3415" s="615"/>
      <c r="E3415" s="617"/>
      <c r="F3415" s="280"/>
      <c r="G3415" s="280"/>
      <c r="H3415" s="519"/>
      <c r="I3415" s="619"/>
      <c r="J3415" s="519"/>
      <c r="K3415" s="619"/>
      <c r="L3415" s="622"/>
      <c r="M3415" s="623"/>
      <c r="N3415" s="549" t="s">
        <v>16</v>
      </c>
      <c r="O3415" s="520"/>
      <c r="P3415" s="622"/>
      <c r="Q3415" s="619"/>
      <c r="R3415" s="622"/>
      <c r="S3415" s="623"/>
      <c r="T3415" s="549" t="s">
        <v>16</v>
      </c>
      <c r="U3415" s="520"/>
      <c r="V3415" s="313"/>
      <c r="W3415" s="313"/>
      <c r="X3415" s="622"/>
      <c r="Y3415" s="623"/>
      <c r="Z3415" s="519"/>
      <c r="AA3415" s="520"/>
      <c r="AB3415" s="519"/>
      <c r="AC3415" s="520"/>
      <c r="AD3415" s="623"/>
      <c r="AE3415" s="619"/>
      <c r="AF3415" s="622"/>
      <c r="AG3415" s="623"/>
      <c r="AH3415" s="549"/>
      <c r="AI3415" s="520"/>
      <c r="AJ3415" s="622"/>
      <c r="AK3415" s="619"/>
      <c r="AL3415" s="622"/>
      <c r="AM3415" s="623"/>
      <c r="AN3415" s="549"/>
      <c r="AO3415" s="520"/>
      <c r="AP3415" s="622"/>
      <c r="AQ3415" s="619"/>
      <c r="AR3415" s="622"/>
      <c r="AS3415" s="623"/>
      <c r="AT3415" s="549"/>
      <c r="AU3415" s="520"/>
      <c r="AV3415" s="519"/>
      <c r="AW3415" s="619"/>
      <c r="AX3415" s="622"/>
      <c r="AY3415" s="625"/>
      <c r="AZ3415" s="549"/>
      <c r="BA3415" s="520"/>
      <c r="BB3415" s="622"/>
      <c r="BC3415" s="619"/>
      <c r="BD3415" s="622"/>
      <c r="BE3415" s="623"/>
      <c r="BF3415" s="549"/>
      <c r="BG3415" s="520"/>
      <c r="BH3415" s="519"/>
      <c r="BI3415" s="619"/>
      <c r="BJ3415" s="622"/>
      <c r="BK3415" s="625"/>
      <c r="BL3415" s="549"/>
      <c r="BM3415" s="665"/>
      <c r="BN3415" s="669"/>
      <c r="BO3415" s="670"/>
      <c r="BP3415" s="671"/>
      <c r="BQ3415" s="682"/>
      <c r="BR3415" s="686"/>
      <c r="BS3415" s="684"/>
      <c r="BT3415" s="20"/>
      <c r="BU3415" s="20"/>
      <c r="BV3415" s="98"/>
    </row>
    <row r="3416" spans="1:77" s="21" customFormat="1" ht="33" hidden="1" customHeight="1" thickBot="1" x14ac:dyDescent="0.5">
      <c r="A3416" s="98"/>
      <c r="B3416" s="612"/>
      <c r="C3416" s="613"/>
      <c r="D3416" s="613" t="s">
        <v>13</v>
      </c>
      <c r="E3416" s="616"/>
      <c r="F3416" s="281"/>
      <c r="G3416" s="282"/>
      <c r="H3416" s="528"/>
      <c r="I3416" s="636"/>
      <c r="J3416" s="528"/>
      <c r="K3416" s="636"/>
      <c r="L3416" s="638"/>
      <c r="M3416" s="639"/>
      <c r="N3416" s="548">
        <f>J3416+L3416</f>
        <v>0</v>
      </c>
      <c r="O3416" s="518"/>
      <c r="P3416" s="638"/>
      <c r="Q3416" s="636"/>
      <c r="R3416" s="638"/>
      <c r="S3416" s="639"/>
      <c r="T3416" s="548">
        <f>R3416-P3416</f>
        <v>0</v>
      </c>
      <c r="U3416" s="518"/>
      <c r="V3416" s="312"/>
      <c r="W3416" s="312"/>
      <c r="X3416" s="638"/>
      <c r="Y3416" s="639"/>
      <c r="Z3416" s="528"/>
      <c r="AA3416" s="529"/>
      <c r="AB3416" s="528"/>
      <c r="AC3416" s="529"/>
      <c r="AD3416" s="639"/>
      <c r="AE3416" s="636"/>
      <c r="AF3416" s="638"/>
      <c r="AG3416" s="639"/>
      <c r="AH3416" s="548">
        <f>IF(AD3416=0,0,(AF3416/AD3416)*100)</f>
        <v>0</v>
      </c>
      <c r="AI3416" s="518"/>
      <c r="AJ3416" s="638"/>
      <c r="AK3416" s="636"/>
      <c r="AL3416" s="638"/>
      <c r="AM3416" s="639"/>
      <c r="AN3416" s="548">
        <f>IF(AJ3416=0,0,(AL3416/AJ3416)*100)</f>
        <v>0</v>
      </c>
      <c r="AO3416" s="518"/>
      <c r="AP3416" s="638"/>
      <c r="AQ3416" s="636"/>
      <c r="AR3416" s="638"/>
      <c r="AS3416" s="639"/>
      <c r="AT3416" s="548">
        <f>IF(AP3416=0,0,(AR3416/AP3416)*100)</f>
        <v>0</v>
      </c>
      <c r="AU3416" s="518"/>
      <c r="AV3416" s="517">
        <f>AD3416+AJ3416+AP3416</f>
        <v>0</v>
      </c>
      <c r="AW3416" s="618"/>
      <c r="AX3416" s="620">
        <f>AF3416+AL3416+AR3416</f>
        <v>0</v>
      </c>
      <c r="AY3416" s="624"/>
      <c r="AZ3416" s="548">
        <f>IF(AV3416=0,0,(AX3416/AV3416)*100)</f>
        <v>0</v>
      </c>
      <c r="BA3416" s="518"/>
      <c r="BB3416" s="638"/>
      <c r="BC3416" s="636"/>
      <c r="BD3416" s="638"/>
      <c r="BE3416" s="639"/>
      <c r="BF3416" s="548">
        <f>IF(BB3416=0,0,(BD3416/BB3416)*100)</f>
        <v>0</v>
      </c>
      <c r="BG3416" s="518"/>
      <c r="BH3416" s="517">
        <f>AV3416+BB3416</f>
        <v>0</v>
      </c>
      <c r="BI3416" s="618"/>
      <c r="BJ3416" s="620">
        <f>AX3416+BD3416</f>
        <v>0</v>
      </c>
      <c r="BK3416" s="624"/>
      <c r="BL3416" s="548">
        <f>IF(BH3416=0,0,(BJ3416/BH3416)*100)</f>
        <v>0</v>
      </c>
      <c r="BM3416" s="664"/>
      <c r="BN3416" s="666">
        <f>(AF3416*2)+(AL3416*2)+(AR3416*3)+BD3416</f>
        <v>0</v>
      </c>
      <c r="BO3416" s="667"/>
      <c r="BP3416" s="668"/>
      <c r="BQ3416" s="672"/>
      <c r="BR3416" s="283"/>
      <c r="BS3416" s="284"/>
      <c r="BT3416" s="20"/>
      <c r="BU3416" s="20"/>
      <c r="BV3416" s="98"/>
    </row>
    <row r="3417" spans="1:77" s="21" customFormat="1" ht="33.75" hidden="1" customHeight="1" thickBot="1" x14ac:dyDescent="0.5">
      <c r="A3417" s="98"/>
      <c r="B3417" s="285"/>
      <c r="C3417" s="286"/>
      <c r="D3417" s="634"/>
      <c r="E3417" s="635"/>
      <c r="F3417" s="287"/>
      <c r="G3417" s="287"/>
      <c r="H3417" s="530"/>
      <c r="I3417" s="637"/>
      <c r="J3417" s="530"/>
      <c r="K3417" s="637"/>
      <c r="L3417" s="640"/>
      <c r="M3417" s="641"/>
      <c r="N3417" s="549">
        <f>IF((N3414+N3416)=0,0,N3414/(N3414+N3416)*100)</f>
        <v>0</v>
      </c>
      <c r="O3417" s="520"/>
      <c r="P3417" s="640"/>
      <c r="Q3417" s="637"/>
      <c r="R3417" s="640"/>
      <c r="S3417" s="641"/>
      <c r="T3417" s="549"/>
      <c r="U3417" s="520"/>
      <c r="V3417" s="313"/>
      <c r="W3417" s="313"/>
      <c r="X3417" s="640"/>
      <c r="Y3417" s="641"/>
      <c r="Z3417" s="530"/>
      <c r="AA3417" s="531"/>
      <c r="AB3417" s="530"/>
      <c r="AC3417" s="531"/>
      <c r="AD3417" s="641"/>
      <c r="AE3417" s="637"/>
      <c r="AF3417" s="640"/>
      <c r="AG3417" s="641"/>
      <c r="AH3417" s="549"/>
      <c r="AI3417" s="520"/>
      <c r="AJ3417" s="640"/>
      <c r="AK3417" s="637"/>
      <c r="AL3417" s="640"/>
      <c r="AM3417" s="641"/>
      <c r="AN3417" s="549"/>
      <c r="AO3417" s="520"/>
      <c r="AP3417" s="640"/>
      <c r="AQ3417" s="637"/>
      <c r="AR3417" s="640"/>
      <c r="AS3417" s="641"/>
      <c r="AT3417" s="549"/>
      <c r="AU3417" s="520"/>
      <c r="AV3417" s="519"/>
      <c r="AW3417" s="619"/>
      <c r="AX3417" s="622"/>
      <c r="AY3417" s="625"/>
      <c r="AZ3417" s="549"/>
      <c r="BA3417" s="520"/>
      <c r="BB3417" s="640"/>
      <c r="BC3417" s="637"/>
      <c r="BD3417" s="640"/>
      <c r="BE3417" s="641"/>
      <c r="BF3417" s="549"/>
      <c r="BG3417" s="520"/>
      <c r="BH3417" s="519"/>
      <c r="BI3417" s="619"/>
      <c r="BJ3417" s="622"/>
      <c r="BK3417" s="625"/>
      <c r="BL3417" s="549"/>
      <c r="BM3417" s="665"/>
      <c r="BN3417" s="669"/>
      <c r="BO3417" s="670"/>
      <c r="BP3417" s="671"/>
      <c r="BQ3417" s="673"/>
      <c r="BR3417" s="79"/>
      <c r="BS3417" s="79"/>
      <c r="BT3417" s="20"/>
      <c r="BU3417" s="20"/>
      <c r="BV3417" s="98"/>
    </row>
    <row r="3418" spans="1:77" ht="16.5" hidden="1" customHeight="1" thickTop="1" thickBot="1" x14ac:dyDescent="0.5">
      <c r="A3418" s="95"/>
      <c r="B3418" s="288"/>
      <c r="C3418" s="70"/>
      <c r="D3418" s="70"/>
      <c r="E3418" s="70"/>
      <c r="F3418" s="70"/>
      <c r="G3418" s="70"/>
      <c r="H3418" s="70"/>
      <c r="I3418" s="70"/>
      <c r="J3418" s="70"/>
      <c r="K3418" s="70"/>
      <c r="L3418" s="70"/>
      <c r="M3418" s="70"/>
      <c r="N3418" s="70"/>
      <c r="O3418" s="70"/>
      <c r="P3418" s="70"/>
      <c r="Q3418" s="70"/>
      <c r="R3418" s="70"/>
      <c r="S3418" s="70"/>
      <c r="T3418" s="70"/>
      <c r="U3418" s="70"/>
      <c r="V3418" s="70"/>
      <c r="W3418" s="70"/>
      <c r="X3418" s="70"/>
      <c r="Y3418" s="70"/>
      <c r="Z3418" s="70"/>
      <c r="AA3418" s="70"/>
      <c r="AB3418" s="70"/>
      <c r="AC3418" s="70"/>
      <c r="AD3418" s="70"/>
      <c r="AE3418" s="70"/>
      <c r="AF3418" s="70"/>
      <c r="AG3418" s="70"/>
      <c r="AH3418" s="289"/>
      <c r="AI3418" s="289"/>
      <c r="AJ3418" s="70"/>
      <c r="AK3418" s="70"/>
      <c r="AL3418" s="70"/>
      <c r="AM3418" s="70"/>
      <c r="AN3418" s="70"/>
      <c r="AO3418" s="70"/>
      <c r="AP3418" s="70"/>
      <c r="AQ3418" s="70"/>
      <c r="AR3418" s="70"/>
      <c r="AS3418" s="70"/>
      <c r="AT3418" s="70"/>
      <c r="AU3418" s="70"/>
      <c r="AV3418" s="70"/>
      <c r="AW3418" s="70"/>
      <c r="AX3418" s="70"/>
      <c r="AY3418" s="70"/>
      <c r="AZ3418" s="70"/>
      <c r="BA3418" s="70"/>
      <c r="BB3418" s="70"/>
      <c r="BC3418" s="70"/>
      <c r="BD3418" s="70"/>
      <c r="BE3418" s="70"/>
      <c r="BF3418" s="70"/>
      <c r="BG3418" s="70"/>
      <c r="BH3418" s="70"/>
      <c r="BI3418" s="70"/>
      <c r="BJ3418" s="70"/>
      <c r="BK3418" s="70"/>
      <c r="BL3418" s="70"/>
      <c r="BM3418" s="70"/>
      <c r="BN3418" s="70"/>
      <c r="BO3418" s="70"/>
      <c r="BP3418" s="70"/>
      <c r="BQ3418" s="89"/>
      <c r="BR3418" s="674">
        <f>IF((J3414+L3416)=0,0,(J3414/(J3414+L3416)*100)%)</f>
        <v>0</v>
      </c>
      <c r="BS3418" s="675"/>
      <c r="BT3418" s="674">
        <f>IF((L3414+J3416)=0,0,(L3414/(L3414+J3416)*100)%)</f>
        <v>0</v>
      </c>
      <c r="BU3418" s="675"/>
      <c r="BV3418" s="95"/>
    </row>
    <row r="3419" spans="1:77" s="23" customFormat="1" ht="79.5" hidden="1" customHeight="1" thickTop="1" thickBot="1" x14ac:dyDescent="0.55000000000000004">
      <c r="A3419" s="99"/>
      <c r="B3419" s="565" t="s">
        <v>64</v>
      </c>
      <c r="C3419" s="566"/>
      <c r="D3419" s="532" t="s">
        <v>54</v>
      </c>
      <c r="E3419" s="532"/>
      <c r="F3419" s="532"/>
      <c r="G3419" s="654"/>
      <c r="H3419" s="533"/>
      <c r="I3419" s="534"/>
      <c r="J3419" s="535"/>
      <c r="K3419" s="290"/>
      <c r="L3419" s="533"/>
      <c r="M3419" s="534"/>
      <c r="N3419" s="535"/>
      <c r="O3419" s="536" t="s">
        <v>47</v>
      </c>
      <c r="P3419" s="537"/>
      <c r="Q3419" s="537"/>
      <c r="R3419" s="537"/>
      <c r="S3419" s="533"/>
      <c r="T3419" s="534"/>
      <c r="U3419" s="535"/>
      <c r="V3419" s="314"/>
      <c r="W3419" s="314"/>
      <c r="X3419" s="290"/>
      <c r="Y3419" s="533"/>
      <c r="Z3419" s="534"/>
      <c r="AA3419" s="535"/>
      <c r="AB3419" s="536" t="s">
        <v>49</v>
      </c>
      <c r="AC3419" s="537"/>
      <c r="AD3419" s="537"/>
      <c r="AE3419" s="538"/>
      <c r="AF3419" s="533"/>
      <c r="AG3419" s="534"/>
      <c r="AH3419" s="535"/>
      <c r="AI3419" s="290"/>
      <c r="AJ3419" s="533"/>
      <c r="AK3419" s="534"/>
      <c r="AL3419" s="535"/>
      <c r="AM3419" s="536" t="s">
        <v>53</v>
      </c>
      <c r="AN3419" s="537"/>
      <c r="AO3419" s="537"/>
      <c r="AP3419" s="538"/>
      <c r="AQ3419" s="533"/>
      <c r="AR3419" s="534"/>
      <c r="AS3419" s="535"/>
      <c r="AT3419" s="72"/>
      <c r="AU3419" s="533"/>
      <c r="AV3419" s="534"/>
      <c r="AW3419" s="535"/>
      <c r="AX3419" s="291"/>
      <c r="AY3419" s="291"/>
      <c r="AZ3419" s="291"/>
      <c r="BA3419" s="291"/>
      <c r="BB3419" s="567" t="s">
        <v>20</v>
      </c>
      <c r="BC3419" s="567"/>
      <c r="BD3419" s="567"/>
      <c r="BE3419" s="567"/>
      <c r="BF3419" s="568"/>
      <c r="BG3419" s="539">
        <f>BN3414</f>
        <v>0</v>
      </c>
      <c r="BH3419" s="540"/>
      <c r="BI3419" s="541"/>
      <c r="BJ3419" s="292"/>
      <c r="BK3419" s="539">
        <f>BN3416</f>
        <v>0</v>
      </c>
      <c r="BL3419" s="540"/>
      <c r="BM3419" s="541"/>
      <c r="BN3419" s="73"/>
      <c r="BO3419" s="73"/>
      <c r="BP3419" s="73"/>
      <c r="BQ3419" s="90"/>
      <c r="BR3419" s="24"/>
      <c r="BS3419" s="24"/>
      <c r="BT3419" s="22"/>
      <c r="BU3419" s="22"/>
      <c r="BV3419" s="99"/>
    </row>
    <row r="3420" spans="1:77" ht="15.6" hidden="1" customHeight="1" thickTop="1" thickBot="1" x14ac:dyDescent="0.55000000000000004">
      <c r="A3420" s="95"/>
      <c r="B3420" s="293"/>
      <c r="C3420" s="67"/>
      <c r="D3420" s="294"/>
      <c r="E3420" s="294"/>
      <c r="F3420" s="295"/>
      <c r="G3420" s="295"/>
      <c r="H3420" s="296"/>
      <c r="I3420" s="296"/>
      <c r="J3420" s="296"/>
      <c r="K3420" s="296"/>
      <c r="L3420" s="296"/>
      <c r="M3420" s="296"/>
      <c r="N3420" s="296"/>
      <c r="O3420" s="295"/>
      <c r="P3420" s="295"/>
      <c r="Q3420" s="295"/>
      <c r="R3420" s="295"/>
      <c r="S3420" s="296"/>
      <c r="T3420" s="296"/>
      <c r="U3420" s="296"/>
      <c r="V3420" s="296"/>
      <c r="W3420" s="296"/>
      <c r="X3420" s="297"/>
      <c r="Y3420" s="296"/>
      <c r="Z3420" s="296"/>
      <c r="AA3420" s="296"/>
      <c r="AB3420" s="295"/>
      <c r="AC3420" s="295"/>
      <c r="AD3420" s="295"/>
      <c r="AE3420" s="295"/>
      <c r="AF3420" s="296"/>
      <c r="AG3420" s="296"/>
      <c r="AH3420" s="296"/>
      <c r="AI3420" s="296"/>
      <c r="AJ3420" s="297"/>
      <c r="AK3420" s="297"/>
      <c r="AL3420" s="296"/>
      <c r="AM3420" s="295"/>
      <c r="AN3420" s="295"/>
      <c r="AO3420" s="295"/>
      <c r="AP3420" s="295"/>
      <c r="AQ3420" s="296"/>
      <c r="AR3420" s="296"/>
      <c r="AS3420" s="296"/>
      <c r="AT3420" s="296"/>
      <c r="AU3420" s="296"/>
      <c r="AV3420" s="72"/>
      <c r="AW3420" s="72"/>
      <c r="AX3420" s="74"/>
      <c r="AY3420" s="74"/>
      <c r="AZ3420" s="74"/>
      <c r="BA3420" s="74"/>
      <c r="BB3420" s="295"/>
      <c r="BC3420" s="298"/>
      <c r="BD3420" s="298"/>
      <c r="BE3420" s="299"/>
      <c r="BF3420" s="300"/>
      <c r="BG3420" s="301"/>
      <c r="BH3420" s="301"/>
      <c r="BI3420" s="72"/>
      <c r="BJ3420" s="302"/>
      <c r="BK3420" s="303"/>
      <c r="BL3420" s="303"/>
      <c r="BM3420" s="72"/>
      <c r="BN3420" s="74"/>
      <c r="BO3420" s="74"/>
      <c r="BP3420" s="74"/>
      <c r="BQ3420" s="91"/>
      <c r="BR3420" s="25"/>
      <c r="BS3420" s="25"/>
      <c r="BT3420" s="15"/>
      <c r="BU3420" s="15"/>
      <c r="BV3420" s="95"/>
    </row>
    <row r="3421" spans="1:77" s="23" customFormat="1" ht="79.5" hidden="1" customHeight="1" thickTop="1" thickBot="1" x14ac:dyDescent="0.55000000000000004">
      <c r="A3421" s="99"/>
      <c r="B3421" s="569" t="s">
        <v>46</v>
      </c>
      <c r="C3421" s="567"/>
      <c r="D3421" s="532" t="s">
        <v>55</v>
      </c>
      <c r="E3421" s="532"/>
      <c r="F3421" s="532"/>
      <c r="G3421" s="654"/>
      <c r="H3421" s="539">
        <f>H3419</f>
        <v>0</v>
      </c>
      <c r="I3421" s="540"/>
      <c r="J3421" s="541"/>
      <c r="K3421" s="290"/>
      <c r="L3421" s="539">
        <f>L3419</f>
        <v>0</v>
      </c>
      <c r="M3421" s="540"/>
      <c r="N3421" s="541"/>
      <c r="O3421" s="536" t="s">
        <v>51</v>
      </c>
      <c r="P3421" s="537"/>
      <c r="Q3421" s="537"/>
      <c r="R3421" s="537"/>
      <c r="S3421" s="539">
        <f>S3419-H3419</f>
        <v>0</v>
      </c>
      <c r="T3421" s="540"/>
      <c r="U3421" s="541"/>
      <c r="V3421" s="315"/>
      <c r="W3421" s="315"/>
      <c r="X3421" s="290"/>
      <c r="Y3421" s="539">
        <f>Y3419-L3419</f>
        <v>0</v>
      </c>
      <c r="Z3421" s="540"/>
      <c r="AA3421" s="541"/>
      <c r="AB3421" s="536" t="s">
        <v>50</v>
      </c>
      <c r="AC3421" s="537"/>
      <c r="AD3421" s="537"/>
      <c r="AE3421" s="538"/>
      <c r="AF3421" s="539">
        <f>AF3419-S3419</f>
        <v>0</v>
      </c>
      <c r="AG3421" s="540"/>
      <c r="AH3421" s="541"/>
      <c r="AI3421" s="290"/>
      <c r="AJ3421" s="539">
        <f>AJ3419-Y3419</f>
        <v>0</v>
      </c>
      <c r="AK3421" s="540"/>
      <c r="AL3421" s="541"/>
      <c r="AM3421" s="536" t="s">
        <v>52</v>
      </c>
      <c r="AN3421" s="537"/>
      <c r="AO3421" s="537"/>
      <c r="AP3421" s="538"/>
      <c r="AQ3421" s="539">
        <f>AQ3419-AF3419</f>
        <v>0</v>
      </c>
      <c r="AR3421" s="540"/>
      <c r="AS3421" s="541"/>
      <c r="AT3421" s="72"/>
      <c r="AU3421" s="539">
        <f>AU3419-AJ3419</f>
        <v>0</v>
      </c>
      <c r="AV3421" s="540"/>
      <c r="AW3421" s="541"/>
      <c r="AX3421" s="291"/>
      <c r="AY3421" s="291"/>
      <c r="AZ3421" s="291"/>
      <c r="BA3421" s="291"/>
      <c r="BB3421" s="567" t="s">
        <v>45</v>
      </c>
      <c r="BC3421" s="567"/>
      <c r="BD3421" s="567"/>
      <c r="BE3421" s="567"/>
      <c r="BF3421" s="568"/>
      <c r="BG3421" s="539">
        <f>BG3419-AQ3419</f>
        <v>0</v>
      </c>
      <c r="BH3421" s="540"/>
      <c r="BI3421" s="541"/>
      <c r="BJ3421" s="304"/>
      <c r="BK3421" s="539">
        <f>BK3419-AU3419</f>
        <v>0</v>
      </c>
      <c r="BL3421" s="540"/>
      <c r="BM3421" s="541"/>
      <c r="BN3421" s="73"/>
      <c r="BO3421" s="73"/>
      <c r="BP3421" s="73"/>
      <c r="BQ3421" s="90"/>
      <c r="BR3421" s="24"/>
      <c r="BS3421" s="24"/>
      <c r="BT3421" s="22"/>
      <c r="BU3421" s="22"/>
      <c r="BV3421" s="99"/>
      <c r="BY3421" s="21"/>
    </row>
    <row r="3422" spans="1:77" ht="18.75" hidden="1" customHeight="1" thickTop="1" thickBot="1" x14ac:dyDescent="0.5">
      <c r="A3422" s="95"/>
      <c r="B3422" s="305"/>
      <c r="C3422" s="71"/>
      <c r="D3422" s="71"/>
      <c r="E3422" s="71"/>
      <c r="F3422" s="92"/>
      <c r="G3422" s="9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1"/>
      <c r="V3422" s="71"/>
      <c r="W3422" s="71"/>
      <c r="X3422" s="71"/>
      <c r="Y3422" s="71"/>
      <c r="Z3422" s="71"/>
      <c r="AA3422" s="71"/>
      <c r="AB3422" s="71"/>
      <c r="AC3422" s="71"/>
      <c r="AD3422" s="71"/>
      <c r="AE3422" s="71"/>
      <c r="AF3422" s="71"/>
      <c r="AG3422" s="71"/>
      <c r="AH3422" s="306"/>
      <c r="AI3422" s="306"/>
      <c r="AJ3422" s="71"/>
      <c r="AK3422" s="71"/>
      <c r="AL3422" s="71"/>
      <c r="AM3422" s="71"/>
      <c r="AN3422" s="71"/>
      <c r="AO3422" s="71"/>
      <c r="AP3422" s="71"/>
      <c r="AQ3422" s="71"/>
      <c r="AR3422" s="71"/>
      <c r="AS3422" s="71"/>
      <c r="AT3422" s="71"/>
      <c r="AU3422" s="71"/>
      <c r="AV3422" s="71"/>
      <c r="AW3422" s="71"/>
      <c r="AX3422" s="71"/>
      <c r="AY3422" s="71"/>
      <c r="AZ3422" s="71"/>
      <c r="BA3422" s="71"/>
      <c r="BB3422" s="71"/>
      <c r="BC3422" s="703" t="s">
        <v>153</v>
      </c>
      <c r="BD3422" s="703"/>
      <c r="BE3422" s="703"/>
      <c r="BF3422" s="703"/>
      <c r="BG3422" s="703"/>
      <c r="BH3422" s="703"/>
      <c r="BI3422" s="703"/>
      <c r="BJ3422" s="703"/>
      <c r="BK3422" s="703"/>
      <c r="BL3422" s="703"/>
      <c r="BM3422" s="703"/>
      <c r="BN3422" s="703"/>
      <c r="BO3422" s="703"/>
      <c r="BP3422" s="703"/>
      <c r="BQ3422" s="318"/>
      <c r="BR3422" s="319"/>
      <c r="BS3422" s="319"/>
      <c r="BT3422" s="15"/>
      <c r="BU3422" s="15"/>
      <c r="BV3422" s="95"/>
    </row>
    <row r="3423" spans="1:77" s="93" customFormat="1" ht="13.5" hidden="1" customHeight="1" thickTop="1" x14ac:dyDescent="0.45">
      <c r="A3423" s="95"/>
      <c r="B3423" s="99"/>
      <c r="C3423" s="95"/>
      <c r="D3423" s="95"/>
      <c r="E3423" s="95"/>
      <c r="F3423" s="96"/>
      <c r="G3423" s="96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254"/>
      <c r="AI3423" s="254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5"/>
      <c r="BL3423" s="95"/>
      <c r="BM3423" s="95"/>
      <c r="BN3423" s="95"/>
      <c r="BO3423" s="95"/>
      <c r="BP3423" s="95"/>
      <c r="BQ3423" s="97"/>
      <c r="BR3423" s="97"/>
      <c r="BS3423" s="97"/>
      <c r="BT3423" s="95"/>
      <c r="BU3423" s="95"/>
      <c r="BV3423" s="95"/>
    </row>
    <row r="3424" spans="1:77" s="17" customFormat="1" ht="33.75" hidden="1" x14ac:dyDescent="0.5">
      <c r="A3424" s="255"/>
      <c r="B3424" s="604" t="s">
        <v>9</v>
      </c>
      <c r="C3424" s="604"/>
      <c r="D3424" s="604"/>
      <c r="E3424" s="604"/>
      <c r="F3424" s="604"/>
      <c r="G3424" s="604"/>
      <c r="H3424" s="604"/>
      <c r="I3424" s="604"/>
      <c r="J3424" s="604"/>
      <c r="K3424" s="604"/>
      <c r="L3424" s="604"/>
      <c r="M3424" s="604"/>
      <c r="N3424" s="604"/>
      <c r="O3424" s="604"/>
      <c r="P3424" s="604"/>
      <c r="Q3424" s="604"/>
      <c r="R3424" s="604"/>
      <c r="S3424" s="604"/>
      <c r="T3424" s="604"/>
      <c r="U3424" s="604"/>
      <c r="V3424" s="604"/>
      <c r="W3424" s="604"/>
      <c r="X3424" s="604"/>
      <c r="Y3424" s="604"/>
      <c r="Z3424" s="604"/>
      <c r="AA3424" s="604"/>
      <c r="AB3424" s="604"/>
      <c r="AC3424" s="604"/>
      <c r="AD3424" s="604"/>
      <c r="AE3424" s="604"/>
      <c r="AF3424" s="604"/>
      <c r="AG3424" s="604"/>
      <c r="AH3424" s="604"/>
      <c r="AI3424" s="604"/>
      <c r="AJ3424" s="604"/>
      <c r="AK3424" s="604"/>
      <c r="AL3424" s="604"/>
      <c r="AM3424" s="604"/>
      <c r="AN3424" s="604"/>
      <c r="AO3424" s="604"/>
      <c r="AP3424" s="604"/>
      <c r="AQ3424" s="604"/>
      <c r="AR3424" s="604"/>
      <c r="AS3424" s="604"/>
      <c r="AT3424" s="604"/>
      <c r="AU3424" s="604"/>
      <c r="AV3424" s="604"/>
      <c r="AW3424" s="604"/>
      <c r="AX3424" s="604"/>
      <c r="AY3424" s="604"/>
      <c r="AZ3424" s="604"/>
      <c r="BA3424" s="604"/>
      <c r="BB3424" s="604"/>
      <c r="BC3424" s="604"/>
      <c r="BD3424" s="604"/>
      <c r="BE3424" s="604"/>
      <c r="BF3424" s="604"/>
      <c r="BG3424" s="604"/>
      <c r="BH3424" s="604"/>
      <c r="BI3424" s="604"/>
      <c r="BJ3424" s="604"/>
      <c r="BK3424" s="604"/>
      <c r="BL3424" s="604"/>
      <c r="BM3424" s="604"/>
      <c r="BN3424" s="604"/>
      <c r="BO3424" s="604"/>
      <c r="BP3424" s="604"/>
      <c r="BQ3424" s="256"/>
      <c r="BR3424" s="256"/>
      <c r="BS3424" s="256"/>
      <c r="BT3424" s="257"/>
      <c r="BU3424" s="257"/>
      <c r="BV3424" s="255"/>
    </row>
    <row r="3425" spans="1:74" ht="10.9" hidden="1" customHeight="1" x14ac:dyDescent="0.45">
      <c r="A3425" s="95"/>
      <c r="B3425" s="258"/>
      <c r="C3425" s="62"/>
      <c r="D3425" s="62"/>
      <c r="E3425" s="62"/>
      <c r="F3425" s="63"/>
      <c r="G3425" s="63"/>
      <c r="H3425" s="62"/>
      <c r="I3425" s="62"/>
      <c r="J3425" s="62"/>
      <c r="K3425" s="62"/>
      <c r="L3425" s="62"/>
      <c r="M3425" s="62"/>
      <c r="N3425" s="62"/>
      <c r="O3425" s="62"/>
      <c r="P3425" s="62"/>
      <c r="Q3425" s="62"/>
      <c r="R3425" s="62"/>
      <c r="S3425" s="62"/>
      <c r="T3425" s="62"/>
      <c r="U3425" s="62"/>
      <c r="V3425" s="62"/>
      <c r="W3425" s="62"/>
      <c r="X3425" s="62"/>
      <c r="Y3425" s="62"/>
      <c r="Z3425" s="62"/>
      <c r="AA3425" s="62"/>
      <c r="AB3425" s="62"/>
      <c r="AC3425" s="62"/>
      <c r="AD3425" s="62"/>
      <c r="AE3425" s="62"/>
      <c r="AF3425" s="62"/>
      <c r="AG3425" s="62"/>
      <c r="AH3425" s="259"/>
      <c r="AI3425" s="259"/>
      <c r="AJ3425" s="62"/>
      <c r="AK3425" s="62"/>
      <c r="AL3425" s="62"/>
      <c r="AM3425" s="62"/>
      <c r="AN3425" s="62"/>
      <c r="AO3425" s="62"/>
      <c r="AP3425" s="62"/>
      <c r="AQ3425" s="62"/>
      <c r="AR3425" s="62"/>
      <c r="AS3425" s="62"/>
      <c r="AT3425" s="62"/>
      <c r="AU3425" s="62"/>
      <c r="AV3425" s="62"/>
      <c r="AW3425" s="62"/>
      <c r="AX3425" s="62"/>
      <c r="AY3425" s="62"/>
      <c r="AZ3425" s="62"/>
      <c r="BA3425" s="62"/>
      <c r="BB3425" s="62"/>
      <c r="BC3425" s="62"/>
      <c r="BD3425" s="62"/>
      <c r="BE3425" s="62"/>
      <c r="BF3425" s="62"/>
      <c r="BG3425" s="62"/>
      <c r="BH3425" s="62"/>
      <c r="BI3425" s="62"/>
      <c r="BJ3425" s="62"/>
      <c r="BK3425" s="62"/>
      <c r="BL3425" s="62"/>
      <c r="BM3425" s="62"/>
      <c r="BN3425" s="62"/>
      <c r="BO3425" s="62"/>
      <c r="BP3425" s="94"/>
      <c r="BQ3425" s="87"/>
      <c r="BR3425" s="94"/>
      <c r="BS3425" s="94"/>
      <c r="BT3425" s="15"/>
      <c r="BU3425" s="15"/>
      <c r="BV3425" s="95"/>
    </row>
    <row r="3426" spans="1:74" s="18" customFormat="1" ht="36.75" hidden="1" customHeight="1" x14ac:dyDescent="0.45">
      <c r="A3426" s="260"/>
      <c r="B3426" s="258"/>
      <c r="C3426" s="261"/>
      <c r="D3426" s="262" t="s">
        <v>10</v>
      </c>
      <c r="E3426" s="605" t="str">
        <f>IF(ROSTER!D$3="","",ROSTER!D$3)</f>
        <v/>
      </c>
      <c r="F3426" s="605"/>
      <c r="G3426" s="605"/>
      <c r="H3426" s="605"/>
      <c r="I3426" s="605"/>
      <c r="J3426" s="605"/>
      <c r="K3426" s="605"/>
      <c r="L3426" s="605"/>
      <c r="M3426" s="605"/>
      <c r="N3426" s="605"/>
      <c r="O3426" s="605"/>
      <c r="P3426" s="605"/>
      <c r="Q3426" s="605"/>
      <c r="R3426" s="605"/>
      <c r="S3426" s="605"/>
      <c r="T3426" s="605"/>
      <c r="U3426" s="605"/>
      <c r="V3426" s="605"/>
      <c r="W3426" s="605"/>
      <c r="X3426" s="605"/>
      <c r="Y3426" s="605"/>
      <c r="Z3426" s="605"/>
      <c r="AA3426" s="605"/>
      <c r="AB3426" s="605"/>
      <c r="AC3426" s="605"/>
      <c r="AD3426" s="605"/>
      <c r="AE3426" s="605"/>
      <c r="AF3426" s="316"/>
      <c r="AG3426" s="606" t="s">
        <v>11</v>
      </c>
      <c r="AH3426" s="606"/>
      <c r="AI3426" s="606"/>
      <c r="AJ3426" s="606"/>
      <c r="AK3426" s="606"/>
      <c r="AL3426" s="606"/>
      <c r="AM3426" s="606"/>
      <c r="AN3426" s="607"/>
      <c r="AO3426" s="607"/>
      <c r="AP3426" s="607"/>
      <c r="AQ3426" s="607"/>
      <c r="AR3426" s="607"/>
      <c r="AS3426" s="607"/>
      <c r="AT3426" s="607"/>
      <c r="AU3426" s="607"/>
      <c r="AV3426" s="607"/>
      <c r="AW3426" s="607"/>
      <c r="AX3426" s="607"/>
      <c r="AY3426" s="607"/>
      <c r="AZ3426" s="607"/>
      <c r="BA3426" s="607"/>
      <c r="BB3426" s="607"/>
      <c r="BC3426" s="607"/>
      <c r="BD3426" s="607"/>
      <c r="BE3426" s="607"/>
      <c r="BF3426" s="607"/>
      <c r="BG3426" s="607"/>
      <c r="BH3426" s="607"/>
      <c r="BI3426" s="607"/>
      <c r="BJ3426" s="607"/>
      <c r="BK3426" s="607"/>
      <c r="BL3426" s="607"/>
      <c r="BM3426" s="607"/>
      <c r="BN3426" s="607"/>
      <c r="BO3426" s="607"/>
      <c r="BP3426" s="94"/>
      <c r="BQ3426" s="88" t="s">
        <v>130</v>
      </c>
      <c r="BR3426" s="94"/>
      <c r="BS3426" s="94"/>
      <c r="BT3426" s="263"/>
      <c r="BU3426" s="263"/>
      <c r="BV3426" s="260"/>
    </row>
    <row r="3427" spans="1:74" ht="8.85" hidden="1" customHeight="1" x14ac:dyDescent="0.45">
      <c r="A3427" s="96"/>
      <c r="B3427" s="258"/>
      <c r="C3427" s="259" t="s">
        <v>39</v>
      </c>
      <c r="D3427" s="259"/>
      <c r="E3427" s="259"/>
      <c r="F3427" s="63"/>
      <c r="G3427" s="63"/>
      <c r="H3427" s="259"/>
      <c r="I3427" s="259"/>
      <c r="J3427" s="317"/>
      <c r="K3427" s="317"/>
      <c r="L3427" s="317"/>
      <c r="M3427" s="317"/>
      <c r="N3427" s="317"/>
      <c r="O3427" s="317"/>
      <c r="P3427" s="317"/>
      <c r="Q3427" s="317"/>
      <c r="R3427" s="317"/>
      <c r="S3427" s="317"/>
      <c r="T3427" s="317"/>
      <c r="U3427" s="317"/>
      <c r="V3427" s="317"/>
      <c r="W3427" s="317"/>
      <c r="X3427" s="317"/>
      <c r="Y3427" s="317"/>
      <c r="Z3427" s="317"/>
      <c r="AA3427" s="317"/>
      <c r="AB3427" s="317"/>
      <c r="AC3427" s="317"/>
      <c r="AD3427" s="317"/>
      <c r="AE3427" s="317"/>
      <c r="AF3427" s="317"/>
      <c r="AG3427" s="317"/>
      <c r="AH3427" s="317"/>
      <c r="AI3427" s="259"/>
      <c r="AJ3427" s="264"/>
      <c r="AK3427" s="265"/>
      <c r="AL3427" s="265"/>
      <c r="AM3427" s="265"/>
      <c r="AN3427" s="265"/>
      <c r="AO3427" s="265"/>
      <c r="AP3427" s="265"/>
      <c r="AQ3427" s="266"/>
      <c r="AR3427" s="266"/>
      <c r="AS3427" s="266"/>
      <c r="AT3427" s="266"/>
      <c r="AU3427" s="266"/>
      <c r="AV3427" s="266"/>
      <c r="AW3427" s="266"/>
      <c r="AX3427" s="266"/>
      <c r="AY3427" s="266"/>
      <c r="AZ3427" s="266"/>
      <c r="BA3427" s="266"/>
      <c r="BB3427" s="266"/>
      <c r="BC3427" s="266"/>
      <c r="BD3427" s="266"/>
      <c r="BE3427" s="266"/>
      <c r="BF3427" s="266"/>
      <c r="BG3427" s="266"/>
      <c r="BH3427" s="266"/>
      <c r="BI3427" s="266"/>
      <c r="BJ3427" s="266"/>
      <c r="BK3427" s="266"/>
      <c r="BL3427" s="266"/>
      <c r="BM3427" s="266"/>
      <c r="BN3427" s="266"/>
      <c r="BO3427" s="266"/>
      <c r="BP3427" s="266"/>
      <c r="BQ3427" s="267"/>
      <c r="BR3427" s="267"/>
      <c r="BS3427" s="267"/>
      <c r="BT3427" s="268"/>
      <c r="BU3427" s="268"/>
      <c r="BV3427" s="96"/>
    </row>
    <row r="3428" spans="1:74" s="18" customFormat="1" ht="33.75" hidden="1" x14ac:dyDescent="0.45">
      <c r="A3428" s="260"/>
      <c r="B3428" s="258"/>
      <c r="C3428" s="608" t="s">
        <v>38</v>
      </c>
      <c r="D3428" s="608"/>
      <c r="E3428" s="607"/>
      <c r="F3428" s="607"/>
      <c r="G3428" s="607"/>
      <c r="H3428" s="607"/>
      <c r="I3428" s="607"/>
      <c r="J3428" s="607"/>
      <c r="K3428" s="607"/>
      <c r="L3428" s="607"/>
      <c r="M3428" s="607"/>
      <c r="N3428" s="607"/>
      <c r="O3428" s="607"/>
      <c r="P3428" s="607"/>
      <c r="Q3428" s="607"/>
      <c r="R3428" s="607"/>
      <c r="S3428" s="607"/>
      <c r="T3428" s="607"/>
      <c r="U3428" s="607"/>
      <c r="V3428" s="607"/>
      <c r="W3428" s="607"/>
      <c r="X3428" s="607"/>
      <c r="Y3428" s="607"/>
      <c r="Z3428" s="607"/>
      <c r="AA3428" s="607"/>
      <c r="AB3428" s="607"/>
      <c r="AC3428" s="607"/>
      <c r="AD3428" s="607"/>
      <c r="AE3428" s="607"/>
      <c r="AF3428" s="316"/>
      <c r="AG3428" s="609" t="s">
        <v>21</v>
      </c>
      <c r="AH3428" s="609"/>
      <c r="AI3428" s="609"/>
      <c r="AJ3428" s="609"/>
      <c r="AK3428" s="607"/>
      <c r="AL3428" s="607"/>
      <c r="AM3428" s="607"/>
      <c r="AN3428" s="607"/>
      <c r="AO3428" s="607"/>
      <c r="AP3428" s="607"/>
      <c r="AQ3428" s="607"/>
      <c r="AR3428" s="607"/>
      <c r="AS3428" s="607"/>
      <c r="AT3428" s="607"/>
      <c r="AU3428" s="607"/>
      <c r="AV3428" s="607"/>
      <c r="AW3428" s="607"/>
      <c r="AX3428" s="607"/>
      <c r="AY3428" s="607"/>
      <c r="AZ3428" s="607"/>
      <c r="BA3428" s="607"/>
      <c r="BB3428" s="607"/>
      <c r="BC3428" s="610" t="s">
        <v>12</v>
      </c>
      <c r="BD3428" s="610"/>
      <c r="BE3428" s="610"/>
      <c r="BF3428" s="611"/>
      <c r="BG3428" s="611"/>
      <c r="BH3428" s="611"/>
      <c r="BI3428" s="611"/>
      <c r="BJ3428" s="611"/>
      <c r="BK3428" s="611"/>
      <c r="BL3428" s="611"/>
      <c r="BM3428" s="611"/>
      <c r="BN3428" s="611"/>
      <c r="BO3428" s="611"/>
      <c r="BP3428" s="64"/>
      <c r="BQ3428" s="307"/>
      <c r="BR3428" s="65"/>
      <c r="BS3428" s="65"/>
      <c r="BT3428" s="270">
        <f>IF(BF3428=0,0,1)</f>
        <v>0</v>
      </c>
      <c r="BU3428" s="18">
        <f>IF((BG3478+BK3478)&gt;(AQ3478+AU3478),1,0)</f>
        <v>0</v>
      </c>
      <c r="BV3428" s="271"/>
    </row>
    <row r="3429" spans="1:74" ht="9.6" hidden="1" customHeight="1" x14ac:dyDescent="0.45">
      <c r="A3429" s="95"/>
      <c r="B3429" s="258"/>
      <c r="C3429" s="62"/>
      <c r="D3429" s="62"/>
      <c r="E3429" s="62"/>
      <c r="F3429" s="63"/>
      <c r="G3429" s="63"/>
      <c r="H3429" s="62"/>
      <c r="I3429" s="62"/>
      <c r="J3429" s="62"/>
      <c r="K3429" s="62"/>
      <c r="L3429" s="62"/>
      <c r="M3429" s="62"/>
      <c r="N3429" s="62"/>
      <c r="O3429" s="62"/>
      <c r="P3429" s="62"/>
      <c r="Q3429" s="62"/>
      <c r="R3429" s="62"/>
      <c r="S3429" s="62"/>
      <c r="T3429" s="62"/>
      <c r="U3429" s="62"/>
      <c r="V3429" s="62"/>
      <c r="W3429" s="62"/>
      <c r="X3429" s="62"/>
      <c r="Y3429" s="62"/>
      <c r="Z3429" s="62"/>
      <c r="AA3429" s="62"/>
      <c r="AB3429" s="62"/>
      <c r="AC3429" s="62"/>
      <c r="AD3429" s="62"/>
      <c r="AE3429" s="62"/>
      <c r="AF3429" s="62"/>
      <c r="AG3429" s="62"/>
      <c r="AH3429" s="259"/>
      <c r="AI3429" s="259"/>
      <c r="AJ3429" s="62"/>
      <c r="AK3429" s="62"/>
      <c r="AL3429" s="62"/>
      <c r="AM3429" s="62"/>
      <c r="AN3429" s="62"/>
      <c r="AO3429" s="62"/>
      <c r="AP3429" s="62"/>
      <c r="AQ3429" s="62"/>
      <c r="AR3429" s="62"/>
      <c r="AS3429" s="62"/>
      <c r="AT3429" s="62"/>
      <c r="AU3429" s="62"/>
      <c r="AV3429" s="62"/>
      <c r="AW3429" s="62"/>
      <c r="AX3429" s="62"/>
      <c r="AY3429" s="62"/>
      <c r="AZ3429" s="62"/>
      <c r="BA3429" s="62"/>
      <c r="BB3429" s="62"/>
      <c r="BC3429" s="62"/>
      <c r="BD3429" s="62"/>
      <c r="BE3429" s="62"/>
      <c r="BF3429" s="62"/>
      <c r="BG3429" s="62"/>
      <c r="BH3429" s="62"/>
      <c r="BI3429" s="62"/>
      <c r="BJ3429" s="62"/>
      <c r="BK3429" s="62"/>
      <c r="BL3429" s="62"/>
      <c r="BM3429" s="62"/>
      <c r="BN3429" s="62"/>
      <c r="BO3429" s="62"/>
      <c r="BP3429" s="62"/>
      <c r="BQ3429" s="66"/>
      <c r="BR3429" s="66"/>
      <c r="BS3429" s="66"/>
      <c r="BT3429" s="15"/>
      <c r="BU3429" s="15"/>
      <c r="BV3429" s="95"/>
    </row>
    <row r="3430" spans="1:74" ht="8.85" hidden="1" customHeight="1" thickBot="1" x14ac:dyDescent="0.5">
      <c r="A3430" s="95"/>
      <c r="B3430" s="113"/>
      <c r="C3430" s="67"/>
      <c r="D3430" s="67"/>
      <c r="E3430" s="67"/>
      <c r="F3430" s="68"/>
      <c r="G3430" s="68"/>
      <c r="H3430" s="67"/>
      <c r="I3430" s="67"/>
      <c r="J3430" s="67"/>
      <c r="K3430" s="67"/>
      <c r="L3430" s="67"/>
      <c r="M3430" s="67"/>
      <c r="N3430" s="67"/>
      <c r="O3430" s="67"/>
      <c r="P3430" s="67"/>
      <c r="Q3430" s="67"/>
      <c r="R3430" s="67"/>
      <c r="S3430" s="67"/>
      <c r="T3430" s="67"/>
      <c r="U3430" s="67"/>
      <c r="V3430" s="67"/>
      <c r="W3430" s="67"/>
      <c r="X3430" s="67"/>
      <c r="Y3430" s="67"/>
      <c r="Z3430" s="67"/>
      <c r="AA3430" s="67"/>
      <c r="AB3430" s="67"/>
      <c r="AC3430" s="67"/>
      <c r="AD3430" s="67"/>
      <c r="AE3430" s="67"/>
      <c r="AF3430" s="67"/>
      <c r="AG3430" s="67"/>
      <c r="AH3430" s="272"/>
      <c r="AI3430" s="272"/>
      <c r="AJ3430" s="67"/>
      <c r="AK3430" s="67"/>
      <c r="AL3430" s="67"/>
      <c r="AM3430" s="67"/>
      <c r="AN3430" s="67"/>
      <c r="AO3430" s="67"/>
      <c r="AP3430" s="67"/>
      <c r="AQ3430" s="67"/>
      <c r="AR3430" s="67"/>
      <c r="AS3430" s="67"/>
      <c r="AT3430" s="67"/>
      <c r="AU3430" s="67"/>
      <c r="AV3430" s="67"/>
      <c r="AW3430" s="67"/>
      <c r="AX3430" s="67"/>
      <c r="AY3430" s="67"/>
      <c r="AZ3430" s="67"/>
      <c r="BA3430" s="67"/>
      <c r="BB3430" s="67"/>
      <c r="BC3430" s="67"/>
      <c r="BD3430" s="67"/>
      <c r="BE3430" s="67"/>
      <c r="BF3430" s="67"/>
      <c r="BG3430" s="67"/>
      <c r="BH3430" s="67"/>
      <c r="BI3430" s="67"/>
      <c r="BJ3430" s="67"/>
      <c r="BK3430" s="67"/>
      <c r="BL3430" s="67"/>
      <c r="BM3430" s="67"/>
      <c r="BN3430" s="67"/>
      <c r="BO3430" s="67"/>
      <c r="BP3430" s="67"/>
      <c r="BQ3430" s="69"/>
      <c r="BR3430" s="69"/>
      <c r="BS3430" s="69"/>
      <c r="BT3430" s="15"/>
      <c r="BU3430" s="15"/>
      <c r="BV3430" s="95"/>
    </row>
    <row r="3431" spans="1:74" s="18" customFormat="1" ht="40.5" hidden="1" customHeight="1" thickTop="1" x14ac:dyDescent="0.4">
      <c r="A3431" s="271"/>
      <c r="B3431" s="652" t="s">
        <v>0</v>
      </c>
      <c r="C3431" s="648" t="s">
        <v>1</v>
      </c>
      <c r="D3431" s="649"/>
      <c r="E3431" s="273" t="s">
        <v>28</v>
      </c>
      <c r="F3431" s="546" t="s">
        <v>100</v>
      </c>
      <c r="G3431" s="546" t="s">
        <v>101</v>
      </c>
      <c r="H3431" s="704" t="s">
        <v>41</v>
      </c>
      <c r="I3431" s="705"/>
      <c r="J3431" s="554" t="s">
        <v>7</v>
      </c>
      <c r="K3431" s="554"/>
      <c r="L3431" s="554"/>
      <c r="M3431" s="554"/>
      <c r="N3431" s="554"/>
      <c r="O3431" s="554"/>
      <c r="P3431" s="554" t="s">
        <v>2</v>
      </c>
      <c r="Q3431" s="554"/>
      <c r="R3431" s="554"/>
      <c r="S3431" s="554"/>
      <c r="T3431" s="554"/>
      <c r="U3431" s="554"/>
      <c r="V3431" s="308"/>
      <c r="W3431" s="308"/>
      <c r="X3431" s="687" t="s">
        <v>35</v>
      </c>
      <c r="Y3431" s="688"/>
      <c r="Z3431" s="687" t="s">
        <v>36</v>
      </c>
      <c r="AA3431" s="688"/>
      <c r="AB3431" s="687" t="s">
        <v>44</v>
      </c>
      <c r="AC3431" s="688"/>
      <c r="AD3431" s="554" t="s">
        <v>6</v>
      </c>
      <c r="AE3431" s="554"/>
      <c r="AF3431" s="554"/>
      <c r="AG3431" s="554"/>
      <c r="AH3431" s="554"/>
      <c r="AI3431" s="554"/>
      <c r="AJ3431" s="554" t="s">
        <v>68</v>
      </c>
      <c r="AK3431" s="554"/>
      <c r="AL3431" s="554"/>
      <c r="AM3431" s="554"/>
      <c r="AN3431" s="554"/>
      <c r="AO3431" s="554"/>
      <c r="AP3431" s="554" t="s">
        <v>69</v>
      </c>
      <c r="AQ3431" s="554"/>
      <c r="AR3431" s="554"/>
      <c r="AS3431" s="554"/>
      <c r="AT3431" s="554"/>
      <c r="AU3431" s="554"/>
      <c r="AV3431" s="554" t="s">
        <v>70</v>
      </c>
      <c r="AW3431" s="554"/>
      <c r="AX3431" s="554"/>
      <c r="AY3431" s="554"/>
      <c r="AZ3431" s="554"/>
      <c r="BA3431" s="556"/>
      <c r="BB3431" s="554" t="s">
        <v>4</v>
      </c>
      <c r="BC3431" s="554"/>
      <c r="BD3431" s="554"/>
      <c r="BE3431" s="554"/>
      <c r="BF3431" s="554"/>
      <c r="BG3431" s="555"/>
      <c r="BH3431" s="554" t="s">
        <v>71</v>
      </c>
      <c r="BI3431" s="554"/>
      <c r="BJ3431" s="554"/>
      <c r="BK3431" s="554"/>
      <c r="BL3431" s="554"/>
      <c r="BM3431" s="556"/>
      <c r="BN3431" s="557" t="s">
        <v>25</v>
      </c>
      <c r="BO3431" s="558"/>
      <c r="BP3431" s="559"/>
      <c r="BQ3431" s="691" t="s">
        <v>110</v>
      </c>
      <c r="BR3431" s="691" t="s">
        <v>86</v>
      </c>
      <c r="BS3431" s="691" t="s">
        <v>87</v>
      </c>
      <c r="BT3431" s="274"/>
      <c r="BU3431" s="274"/>
      <c r="BV3431" s="271"/>
    </row>
    <row r="3432" spans="1:74" s="18" customFormat="1" ht="41.25" hidden="1" customHeight="1" x14ac:dyDescent="0.4">
      <c r="A3432" s="271"/>
      <c r="B3432" s="653"/>
      <c r="C3432" s="650"/>
      <c r="D3432" s="651"/>
      <c r="E3432" s="275" t="s">
        <v>102</v>
      </c>
      <c r="F3432" s="547"/>
      <c r="G3432" s="547"/>
      <c r="H3432" s="706"/>
      <c r="I3432" s="707"/>
      <c r="J3432" s="525" t="s">
        <v>17</v>
      </c>
      <c r="K3432" s="526"/>
      <c r="L3432" s="521" t="s">
        <v>18</v>
      </c>
      <c r="M3432" s="522"/>
      <c r="N3432" s="523" t="s">
        <v>19</v>
      </c>
      <c r="O3432" s="524" t="s">
        <v>8</v>
      </c>
      <c r="P3432" s="525" t="s">
        <v>26</v>
      </c>
      <c r="Q3432" s="526"/>
      <c r="R3432" s="521" t="s">
        <v>24</v>
      </c>
      <c r="S3432" s="522"/>
      <c r="T3432" s="523" t="s">
        <v>19</v>
      </c>
      <c r="U3432" s="524"/>
      <c r="V3432" s="309"/>
      <c r="W3432" s="309"/>
      <c r="X3432" s="689"/>
      <c r="Y3432" s="690"/>
      <c r="Z3432" s="689"/>
      <c r="AA3432" s="690"/>
      <c r="AB3432" s="689"/>
      <c r="AC3432" s="690"/>
      <c r="AD3432" s="525" t="s">
        <v>48</v>
      </c>
      <c r="AE3432" s="526"/>
      <c r="AF3432" s="521" t="s">
        <v>23</v>
      </c>
      <c r="AG3432" s="522" t="s">
        <v>3</v>
      </c>
      <c r="AH3432" s="563" t="s">
        <v>5</v>
      </c>
      <c r="AI3432" s="564"/>
      <c r="AJ3432" s="525" t="s">
        <v>48</v>
      </c>
      <c r="AK3432" s="526"/>
      <c r="AL3432" s="521" t="s">
        <v>23</v>
      </c>
      <c r="AM3432" s="522" t="s">
        <v>3</v>
      </c>
      <c r="AN3432" s="563" t="s">
        <v>5</v>
      </c>
      <c r="AO3432" s="564"/>
      <c r="AP3432" s="525" t="s">
        <v>48</v>
      </c>
      <c r="AQ3432" s="526"/>
      <c r="AR3432" s="521" t="s">
        <v>23</v>
      </c>
      <c r="AS3432" s="522" t="s">
        <v>3</v>
      </c>
      <c r="AT3432" s="563" t="s">
        <v>5</v>
      </c>
      <c r="AU3432" s="564"/>
      <c r="AV3432" s="525" t="s">
        <v>48</v>
      </c>
      <c r="AW3432" s="526"/>
      <c r="AX3432" s="521" t="s">
        <v>23</v>
      </c>
      <c r="AY3432" s="522" t="s">
        <v>3</v>
      </c>
      <c r="AZ3432" s="563" t="s">
        <v>5</v>
      </c>
      <c r="BA3432" s="564"/>
      <c r="BB3432" s="525" t="s">
        <v>48</v>
      </c>
      <c r="BC3432" s="526"/>
      <c r="BD3432" s="521" t="s">
        <v>23</v>
      </c>
      <c r="BE3432" s="522" t="s">
        <v>3</v>
      </c>
      <c r="BF3432" s="563" t="s">
        <v>5</v>
      </c>
      <c r="BG3432" s="564"/>
      <c r="BH3432" s="525" t="s">
        <v>48</v>
      </c>
      <c r="BI3432" s="526"/>
      <c r="BJ3432" s="521" t="s">
        <v>23</v>
      </c>
      <c r="BK3432" s="522" t="s">
        <v>3</v>
      </c>
      <c r="BL3432" s="563" t="s">
        <v>5</v>
      </c>
      <c r="BM3432" s="564"/>
      <c r="BN3432" s="560"/>
      <c r="BO3432" s="561"/>
      <c r="BP3432" s="562"/>
      <c r="BQ3432" s="692"/>
      <c r="BR3432" s="692"/>
      <c r="BS3432" s="692"/>
      <c r="BT3432" s="274"/>
      <c r="BU3432" s="274"/>
      <c r="BV3432" s="271"/>
    </row>
    <row r="3433" spans="1:74" ht="23.85" hidden="1" customHeight="1" x14ac:dyDescent="0.35">
      <c r="A3433" s="276"/>
      <c r="B3433" s="570" t="str">
        <f>IF(ROSTER!B$8="","",ROSTER!B$8)</f>
        <v/>
      </c>
      <c r="C3433" s="572" t="str">
        <f>IF(ROSTER!C$8="","",ROSTER!C$8)</f>
        <v/>
      </c>
      <c r="D3433" s="573"/>
      <c r="E3433" s="574"/>
      <c r="F3433" s="576">
        <f>IF(E3433="y",1,IF(E3433="S",1,0))</f>
        <v>0</v>
      </c>
      <c r="G3433" s="582">
        <f>IF(E3433="S",1,0)</f>
        <v>0</v>
      </c>
      <c r="H3433" s="578"/>
      <c r="I3433" s="543"/>
      <c r="J3433" s="542"/>
      <c r="K3433" s="580"/>
      <c r="L3433" s="584"/>
      <c r="M3433" s="585"/>
      <c r="N3433" s="588">
        <f>L3433+J3433</f>
        <v>0</v>
      </c>
      <c r="O3433" s="589"/>
      <c r="P3433" s="542"/>
      <c r="Q3433" s="580"/>
      <c r="R3433" s="584"/>
      <c r="S3433" s="585"/>
      <c r="T3433" s="588">
        <f>R3433-P3433</f>
        <v>0</v>
      </c>
      <c r="U3433" s="589"/>
      <c r="V3433" s="310"/>
      <c r="W3433" s="310"/>
      <c r="X3433" s="578"/>
      <c r="Y3433" s="543"/>
      <c r="Z3433" s="542"/>
      <c r="AA3433" s="543"/>
      <c r="AB3433" s="542"/>
      <c r="AC3433" s="543"/>
      <c r="AD3433" s="542"/>
      <c r="AE3433" s="580"/>
      <c r="AF3433" s="584"/>
      <c r="AG3433" s="585"/>
      <c r="AH3433" s="595">
        <f>IF(AD3433=0,0,(AF3433/AD3433)*100)</f>
        <v>0</v>
      </c>
      <c r="AI3433" s="596"/>
      <c r="AJ3433" s="542"/>
      <c r="AK3433" s="580"/>
      <c r="AL3433" s="584"/>
      <c r="AM3433" s="585"/>
      <c r="AN3433" s="595">
        <f>IF(AJ3433=0,0,(AL3433/AJ3433)*100)</f>
        <v>0</v>
      </c>
      <c r="AO3433" s="596"/>
      <c r="AP3433" s="542"/>
      <c r="AQ3433" s="580"/>
      <c r="AR3433" s="584"/>
      <c r="AS3433" s="585"/>
      <c r="AT3433" s="595">
        <f>IF(AP3433=0,0,(AR3433/AP3433)*100)</f>
        <v>0</v>
      </c>
      <c r="AU3433" s="596"/>
      <c r="AV3433" s="599">
        <f>AD3433+AJ3433+AP3433</f>
        <v>0</v>
      </c>
      <c r="AW3433" s="600"/>
      <c r="AX3433" s="630">
        <f>AF3433+AL3433+AR3433</f>
        <v>0</v>
      </c>
      <c r="AY3433" s="631"/>
      <c r="AZ3433" s="595">
        <f>IF(AV3433=0,0,(AX3433/AV3433)*100)</f>
        <v>0</v>
      </c>
      <c r="BA3433" s="596"/>
      <c r="BB3433" s="542"/>
      <c r="BC3433" s="580"/>
      <c r="BD3433" s="584"/>
      <c r="BE3433" s="585"/>
      <c r="BF3433" s="595">
        <f>IF(BB3433=0,0,(BD3433/BB3433)*100)</f>
        <v>0</v>
      </c>
      <c r="BG3433" s="596"/>
      <c r="BH3433" s="599">
        <f>AV3433+BB3433</f>
        <v>0</v>
      </c>
      <c r="BI3433" s="600"/>
      <c r="BJ3433" s="630">
        <f>AX3433+BD3433</f>
        <v>0</v>
      </c>
      <c r="BK3433" s="631"/>
      <c r="BL3433" s="595">
        <f>IF(BH3433=0,0,(BJ3433/BH3433)*100)</f>
        <v>0</v>
      </c>
      <c r="BM3433" s="596"/>
      <c r="BN3433" s="656">
        <f>(AF3433*2)+(AL3433*2)+(AR3433*3)+BD3433</f>
        <v>0</v>
      </c>
      <c r="BO3433" s="657"/>
      <c r="BP3433" s="658"/>
      <c r="BQ3433" s="676">
        <f>IF(BS3433=0,0,50*BR3433/BS3433)</f>
        <v>0</v>
      </c>
      <c r="BR3433" s="662">
        <f>(BN3433*BU$11)+(N3433*BU$12)+(Z3433*BU$13)+(R3433*BU$14)+(X3433*BU$15)+(AB3433*BU$16)</f>
        <v>0</v>
      </c>
      <c r="BS3433" s="662">
        <f>((BB3433-BD3433)*BU$18)+((AV3433-AX3433)*BU$17)+(H3433*BU$19)+(P3433*BU$20)</f>
        <v>0</v>
      </c>
      <c r="BT3433" s="19" t="s">
        <v>75</v>
      </c>
      <c r="BU3433" s="277">
        <f>IF(BQ3428="B",'VALUE POINTS'!L$10,IF('GAME STATS'!BQ3428="C",'VALUE POINTS'!M$10,'VALUE POINTS'!K$10))</f>
        <v>1</v>
      </c>
      <c r="BV3433" s="278"/>
    </row>
    <row r="3434" spans="1:74" ht="23.85" hidden="1" customHeight="1" x14ac:dyDescent="0.35">
      <c r="A3434" s="276"/>
      <c r="B3434" s="571"/>
      <c r="C3434" s="642" t="str">
        <f>IF(ROSTER!D$8="","",ROSTER!D$8)</f>
        <v/>
      </c>
      <c r="D3434" s="643"/>
      <c r="E3434" s="575"/>
      <c r="F3434" s="577"/>
      <c r="G3434" s="583"/>
      <c r="H3434" s="579"/>
      <c r="I3434" s="545"/>
      <c r="J3434" s="544"/>
      <c r="K3434" s="581"/>
      <c r="L3434" s="586"/>
      <c r="M3434" s="587"/>
      <c r="N3434" s="592" t="s">
        <v>16</v>
      </c>
      <c r="O3434" s="603"/>
      <c r="P3434" s="544"/>
      <c r="Q3434" s="581"/>
      <c r="R3434" s="586"/>
      <c r="S3434" s="587"/>
      <c r="T3434" s="592" t="s">
        <v>16</v>
      </c>
      <c r="U3434" s="603"/>
      <c r="V3434" s="311"/>
      <c r="W3434" s="311"/>
      <c r="X3434" s="579"/>
      <c r="Y3434" s="545"/>
      <c r="Z3434" s="544"/>
      <c r="AA3434" s="545"/>
      <c r="AB3434" s="544"/>
      <c r="AC3434" s="545"/>
      <c r="AD3434" s="544"/>
      <c r="AE3434" s="581"/>
      <c r="AF3434" s="586"/>
      <c r="AG3434" s="587"/>
      <c r="AH3434" s="626"/>
      <c r="AI3434" s="627"/>
      <c r="AJ3434" s="544"/>
      <c r="AK3434" s="581"/>
      <c r="AL3434" s="586"/>
      <c r="AM3434" s="587"/>
      <c r="AN3434" s="626"/>
      <c r="AO3434" s="627"/>
      <c r="AP3434" s="544"/>
      <c r="AQ3434" s="581"/>
      <c r="AR3434" s="586"/>
      <c r="AS3434" s="587"/>
      <c r="AT3434" s="626"/>
      <c r="AU3434" s="627"/>
      <c r="AV3434" s="628"/>
      <c r="AW3434" s="629"/>
      <c r="AX3434" s="632"/>
      <c r="AY3434" s="633"/>
      <c r="AZ3434" s="626"/>
      <c r="BA3434" s="627"/>
      <c r="BB3434" s="544"/>
      <c r="BC3434" s="581"/>
      <c r="BD3434" s="586"/>
      <c r="BE3434" s="587"/>
      <c r="BF3434" s="626"/>
      <c r="BG3434" s="627"/>
      <c r="BH3434" s="628"/>
      <c r="BI3434" s="629"/>
      <c r="BJ3434" s="632"/>
      <c r="BK3434" s="633"/>
      <c r="BL3434" s="626"/>
      <c r="BM3434" s="627"/>
      <c r="BN3434" s="678"/>
      <c r="BO3434" s="679"/>
      <c r="BP3434" s="680"/>
      <c r="BQ3434" s="677"/>
      <c r="BR3434" s="663"/>
      <c r="BS3434" s="663"/>
      <c r="BT3434" s="19" t="s">
        <v>76</v>
      </c>
      <c r="BU3434" s="277">
        <f>IF(BQ3428="B",'VALUE POINTS'!L$11,IF('GAME STATS'!BQ3428="C",'VALUE POINTS'!M$11,'VALUE POINTS'!K$11))</f>
        <v>1</v>
      </c>
      <c r="BV3434" s="278"/>
    </row>
    <row r="3435" spans="1:74" ht="21.75" hidden="1" customHeight="1" x14ac:dyDescent="0.35">
      <c r="A3435" s="95"/>
      <c r="B3435" s="570" t="str">
        <f>IF(ROSTER!B$10="","",ROSTER!B$10)</f>
        <v/>
      </c>
      <c r="C3435" s="572" t="str">
        <f>IF(ROSTER!C$10="","",ROSTER!C$10)</f>
        <v/>
      </c>
      <c r="D3435" s="573"/>
      <c r="E3435" s="574"/>
      <c r="F3435" s="576">
        <f>IF(E3435="y",1,IF(E3435="S",1,0))</f>
        <v>0</v>
      </c>
      <c r="G3435" s="582">
        <f>IF(E3435="S",1,0)</f>
        <v>0</v>
      </c>
      <c r="H3435" s="578"/>
      <c r="I3435" s="543"/>
      <c r="J3435" s="542"/>
      <c r="K3435" s="580"/>
      <c r="L3435" s="584"/>
      <c r="M3435" s="585"/>
      <c r="N3435" s="588">
        <f>L3435+J3435</f>
        <v>0</v>
      </c>
      <c r="O3435" s="589"/>
      <c r="P3435" s="542"/>
      <c r="Q3435" s="580"/>
      <c r="R3435" s="584"/>
      <c r="S3435" s="585"/>
      <c r="T3435" s="588">
        <f>R3435-P3435</f>
        <v>0</v>
      </c>
      <c r="U3435" s="589"/>
      <c r="V3435" s="310"/>
      <c r="W3435" s="310"/>
      <c r="X3435" s="578"/>
      <c r="Y3435" s="543"/>
      <c r="Z3435" s="542"/>
      <c r="AA3435" s="543"/>
      <c r="AB3435" s="542"/>
      <c r="AC3435" s="543"/>
      <c r="AD3435" s="542"/>
      <c r="AE3435" s="580"/>
      <c r="AF3435" s="584"/>
      <c r="AG3435" s="585"/>
      <c r="AH3435" s="595">
        <f>IF(AD3435=0,0,(AF3435/AD3435)*100)</f>
        <v>0</v>
      </c>
      <c r="AI3435" s="596"/>
      <c r="AJ3435" s="542"/>
      <c r="AK3435" s="580"/>
      <c r="AL3435" s="584"/>
      <c r="AM3435" s="585"/>
      <c r="AN3435" s="595">
        <f>IF(AJ3435=0,0,(AL3435/AJ3435)*100)</f>
        <v>0</v>
      </c>
      <c r="AO3435" s="596"/>
      <c r="AP3435" s="542"/>
      <c r="AQ3435" s="580"/>
      <c r="AR3435" s="584"/>
      <c r="AS3435" s="585"/>
      <c r="AT3435" s="595">
        <f>IF(AP3435=0,0,(AR3435/AP3435)*100)</f>
        <v>0</v>
      </c>
      <c r="AU3435" s="596"/>
      <c r="AV3435" s="599">
        <f>AD3435+AJ3435+AP3435</f>
        <v>0</v>
      </c>
      <c r="AW3435" s="600"/>
      <c r="AX3435" s="630">
        <f>AF3435+AL3435+AR3435</f>
        <v>0</v>
      </c>
      <c r="AY3435" s="631"/>
      <c r="AZ3435" s="595">
        <f>IF(AV3435=0,0,(AX3435/AV3435)*100)</f>
        <v>0</v>
      </c>
      <c r="BA3435" s="596"/>
      <c r="BB3435" s="542"/>
      <c r="BC3435" s="580"/>
      <c r="BD3435" s="584"/>
      <c r="BE3435" s="585"/>
      <c r="BF3435" s="595">
        <f>IF(BB3435=0,0,(BD3435/BB3435)*100)</f>
        <v>0</v>
      </c>
      <c r="BG3435" s="596"/>
      <c r="BH3435" s="599">
        <f>AV3435+BB3435</f>
        <v>0</v>
      </c>
      <c r="BI3435" s="600"/>
      <c r="BJ3435" s="630">
        <f>AX3435+BD3435</f>
        <v>0</v>
      </c>
      <c r="BK3435" s="631"/>
      <c r="BL3435" s="595">
        <f>IF(BH3435=0,0,(BJ3435/BH3435)*100)</f>
        <v>0</v>
      </c>
      <c r="BM3435" s="596"/>
      <c r="BN3435" s="656">
        <f>(AF3435*2)+(AL3435*2)+(AR3435*3)+BD3435</f>
        <v>0</v>
      </c>
      <c r="BO3435" s="657"/>
      <c r="BP3435" s="658"/>
      <c r="BQ3435" s="676">
        <f>IF(BS3435=0,0,50*BR3435/BS3435)</f>
        <v>0</v>
      </c>
      <c r="BR3435" s="662">
        <f>(BN3435*BU$11)+(N3435*BU$12)+(Z3435*BU$13)+(R3435*BU$14)+(X3435*BU$15)+(AB3435*BU$16)</f>
        <v>0</v>
      </c>
      <c r="BS3435" s="662">
        <f>((BB3435-BD3435)*BU$18)+((AV3435-AX3435)*BU$17)+(H3435*BU$19)+(P3435*BU$20)</f>
        <v>0</v>
      </c>
      <c r="BT3435" s="19" t="s">
        <v>77</v>
      </c>
      <c r="BU3435" s="277">
        <f>IF(BQ3428="B",'VALUE POINTS'!L$12,IF('GAME STATS'!BQ3428="C",'VALUE POINTS'!M$12,'VALUE POINTS'!K$12))</f>
        <v>2</v>
      </c>
      <c r="BV3435" s="278"/>
    </row>
    <row r="3436" spans="1:74" ht="21.75" hidden="1" customHeight="1" x14ac:dyDescent="0.35">
      <c r="A3436" s="95"/>
      <c r="B3436" s="571"/>
      <c r="C3436" s="642" t="str">
        <f>IF(ROSTER!D$10="","",ROSTER!D$10)</f>
        <v/>
      </c>
      <c r="D3436" s="643"/>
      <c r="E3436" s="575"/>
      <c r="F3436" s="577"/>
      <c r="G3436" s="583"/>
      <c r="H3436" s="579"/>
      <c r="I3436" s="545"/>
      <c r="J3436" s="544"/>
      <c r="K3436" s="581"/>
      <c r="L3436" s="586"/>
      <c r="M3436" s="587"/>
      <c r="N3436" s="592" t="s">
        <v>16</v>
      </c>
      <c r="O3436" s="603"/>
      <c r="P3436" s="544"/>
      <c r="Q3436" s="581"/>
      <c r="R3436" s="586"/>
      <c r="S3436" s="587"/>
      <c r="T3436" s="592" t="s">
        <v>16</v>
      </c>
      <c r="U3436" s="603"/>
      <c r="V3436" s="311"/>
      <c r="W3436" s="311"/>
      <c r="X3436" s="579"/>
      <c r="Y3436" s="545"/>
      <c r="Z3436" s="544"/>
      <c r="AA3436" s="545"/>
      <c r="AB3436" s="544"/>
      <c r="AC3436" s="545"/>
      <c r="AD3436" s="544"/>
      <c r="AE3436" s="581"/>
      <c r="AF3436" s="586"/>
      <c r="AG3436" s="587"/>
      <c r="AH3436" s="626"/>
      <c r="AI3436" s="627"/>
      <c r="AJ3436" s="544"/>
      <c r="AK3436" s="581"/>
      <c r="AL3436" s="586"/>
      <c r="AM3436" s="587"/>
      <c r="AN3436" s="626"/>
      <c r="AO3436" s="627"/>
      <c r="AP3436" s="544"/>
      <c r="AQ3436" s="581"/>
      <c r="AR3436" s="586"/>
      <c r="AS3436" s="587"/>
      <c r="AT3436" s="626"/>
      <c r="AU3436" s="627"/>
      <c r="AV3436" s="628"/>
      <c r="AW3436" s="629"/>
      <c r="AX3436" s="632"/>
      <c r="AY3436" s="633"/>
      <c r="AZ3436" s="626"/>
      <c r="BA3436" s="627"/>
      <c r="BB3436" s="544"/>
      <c r="BC3436" s="581"/>
      <c r="BD3436" s="586"/>
      <c r="BE3436" s="587"/>
      <c r="BF3436" s="626"/>
      <c r="BG3436" s="627"/>
      <c r="BH3436" s="628"/>
      <c r="BI3436" s="629"/>
      <c r="BJ3436" s="632"/>
      <c r="BK3436" s="633"/>
      <c r="BL3436" s="626"/>
      <c r="BM3436" s="627"/>
      <c r="BN3436" s="678"/>
      <c r="BO3436" s="679"/>
      <c r="BP3436" s="680"/>
      <c r="BQ3436" s="677"/>
      <c r="BR3436" s="663"/>
      <c r="BS3436" s="663"/>
      <c r="BT3436" s="19" t="s">
        <v>78</v>
      </c>
      <c r="BU3436" s="277">
        <f>IF(BQ3428="B",'VALUE POINTS'!L$13,IF('GAME STATS'!BQ3428="C",'VALUE POINTS'!M$13,'VALUE POINTS'!K$13))</f>
        <v>2</v>
      </c>
      <c r="BV3436" s="278"/>
    </row>
    <row r="3437" spans="1:74" ht="21.75" hidden="1" customHeight="1" x14ac:dyDescent="0.35">
      <c r="A3437" s="95"/>
      <c r="B3437" s="570" t="str">
        <f>IF(ROSTER!B$12="","",ROSTER!B$12)</f>
        <v/>
      </c>
      <c r="C3437" s="572" t="str">
        <f>IF(ROSTER!C$12="","",ROSTER!C$12)</f>
        <v/>
      </c>
      <c r="D3437" s="573"/>
      <c r="E3437" s="574"/>
      <c r="F3437" s="576">
        <f>IF(E3437="y",1,IF(E3437="S",1,0))</f>
        <v>0</v>
      </c>
      <c r="G3437" s="582">
        <f>IF(E3437="S",1,0)</f>
        <v>0</v>
      </c>
      <c r="H3437" s="578"/>
      <c r="I3437" s="543"/>
      <c r="J3437" s="542"/>
      <c r="K3437" s="580"/>
      <c r="L3437" s="584"/>
      <c r="M3437" s="585"/>
      <c r="N3437" s="588">
        <f>L3437+J3437</f>
        <v>0</v>
      </c>
      <c r="O3437" s="589"/>
      <c r="P3437" s="542"/>
      <c r="Q3437" s="580"/>
      <c r="R3437" s="584"/>
      <c r="S3437" s="585"/>
      <c r="T3437" s="588">
        <f>R3437-P3437</f>
        <v>0</v>
      </c>
      <c r="U3437" s="589"/>
      <c r="V3437" s="310"/>
      <c r="W3437" s="310"/>
      <c r="X3437" s="578"/>
      <c r="Y3437" s="543"/>
      <c r="Z3437" s="542"/>
      <c r="AA3437" s="543"/>
      <c r="AB3437" s="542"/>
      <c r="AC3437" s="543"/>
      <c r="AD3437" s="542"/>
      <c r="AE3437" s="580"/>
      <c r="AF3437" s="584"/>
      <c r="AG3437" s="585"/>
      <c r="AH3437" s="595">
        <f>IF(AD3437=0,0,(AF3437/AD3437)*100)</f>
        <v>0</v>
      </c>
      <c r="AI3437" s="596"/>
      <c r="AJ3437" s="542"/>
      <c r="AK3437" s="580"/>
      <c r="AL3437" s="584"/>
      <c r="AM3437" s="585"/>
      <c r="AN3437" s="595">
        <f>IF(AJ3437=0,0,(AL3437/AJ3437)*100)</f>
        <v>0</v>
      </c>
      <c r="AO3437" s="596"/>
      <c r="AP3437" s="542"/>
      <c r="AQ3437" s="580"/>
      <c r="AR3437" s="584"/>
      <c r="AS3437" s="585"/>
      <c r="AT3437" s="595">
        <f>IF(AP3437=0,0,(AR3437/AP3437)*100)</f>
        <v>0</v>
      </c>
      <c r="AU3437" s="596"/>
      <c r="AV3437" s="599">
        <f>AD3437+AJ3437+AP3437</f>
        <v>0</v>
      </c>
      <c r="AW3437" s="600"/>
      <c r="AX3437" s="630">
        <f>AF3437+AL3437+AR3437</f>
        <v>0</v>
      </c>
      <c r="AY3437" s="631"/>
      <c r="AZ3437" s="595">
        <f>IF(AV3437=0,0,(AX3437/AV3437)*100)</f>
        <v>0</v>
      </c>
      <c r="BA3437" s="596"/>
      <c r="BB3437" s="542"/>
      <c r="BC3437" s="580"/>
      <c r="BD3437" s="584"/>
      <c r="BE3437" s="585"/>
      <c r="BF3437" s="595">
        <f>IF(BB3437=0,0,(BD3437/BB3437)*100)</f>
        <v>0</v>
      </c>
      <c r="BG3437" s="596"/>
      <c r="BH3437" s="599">
        <f>AV3437+BB3437</f>
        <v>0</v>
      </c>
      <c r="BI3437" s="600"/>
      <c r="BJ3437" s="630">
        <f>AX3437+BD3437</f>
        <v>0</v>
      </c>
      <c r="BK3437" s="631"/>
      <c r="BL3437" s="595">
        <f>IF(BH3437=0,0,(BJ3437/BH3437)*100)</f>
        <v>0</v>
      </c>
      <c r="BM3437" s="596"/>
      <c r="BN3437" s="656">
        <f>(AF3437*2)+(AL3437*2)+(AR3437*3)+BD3437</f>
        <v>0</v>
      </c>
      <c r="BO3437" s="657"/>
      <c r="BP3437" s="658"/>
      <c r="BQ3437" s="676">
        <f t="shared" ref="BQ3437" si="3022">IF(BS3437=0,0,50*BR3437/BS3437)</f>
        <v>0</v>
      </c>
      <c r="BR3437" s="662">
        <f>(BN3437*BU$11)+(N3437*BU$12)+(Z3437*BU$13)+(R3437*BU$14)+(X3437*BU$15)+(AB3437*BU$16)</f>
        <v>0</v>
      </c>
      <c r="BS3437" s="662">
        <f>((BB3437-BD3437)*BU$18)+((AV3437-AX3437)*BU$17)+(H3437*BU$19)+(P3437*BU$20)</f>
        <v>0</v>
      </c>
      <c r="BT3437" s="19" t="s">
        <v>79</v>
      </c>
      <c r="BU3437" s="277">
        <f>IF(BQ3428="B",'VALUE POINTS'!L$14,IF('GAME STATS'!BQ3428="C",'VALUE POINTS'!M$14,'VALUE POINTS'!K$14))</f>
        <v>2</v>
      </c>
      <c r="BV3437" s="278"/>
    </row>
    <row r="3438" spans="1:74" ht="21.75" hidden="1" customHeight="1" x14ac:dyDescent="0.35">
      <c r="A3438" s="95"/>
      <c r="B3438" s="571"/>
      <c r="C3438" s="642" t="str">
        <f>IF(ROSTER!D$12="","",ROSTER!D$12)</f>
        <v/>
      </c>
      <c r="D3438" s="643"/>
      <c r="E3438" s="575"/>
      <c r="F3438" s="577"/>
      <c r="G3438" s="583"/>
      <c r="H3438" s="579"/>
      <c r="I3438" s="545"/>
      <c r="J3438" s="544"/>
      <c r="K3438" s="581"/>
      <c r="L3438" s="586"/>
      <c r="M3438" s="587"/>
      <c r="N3438" s="592" t="s">
        <v>16</v>
      </c>
      <c r="O3438" s="603"/>
      <c r="P3438" s="544"/>
      <c r="Q3438" s="581"/>
      <c r="R3438" s="586"/>
      <c r="S3438" s="587"/>
      <c r="T3438" s="592" t="s">
        <v>16</v>
      </c>
      <c r="U3438" s="603"/>
      <c r="V3438" s="311"/>
      <c r="W3438" s="311"/>
      <c r="X3438" s="579"/>
      <c r="Y3438" s="545"/>
      <c r="Z3438" s="544"/>
      <c r="AA3438" s="545"/>
      <c r="AB3438" s="544"/>
      <c r="AC3438" s="545"/>
      <c r="AD3438" s="544"/>
      <c r="AE3438" s="581"/>
      <c r="AF3438" s="586"/>
      <c r="AG3438" s="587"/>
      <c r="AH3438" s="626"/>
      <c r="AI3438" s="627"/>
      <c r="AJ3438" s="544"/>
      <c r="AK3438" s="581"/>
      <c r="AL3438" s="586"/>
      <c r="AM3438" s="587"/>
      <c r="AN3438" s="626"/>
      <c r="AO3438" s="627"/>
      <c r="AP3438" s="544"/>
      <c r="AQ3438" s="581"/>
      <c r="AR3438" s="586"/>
      <c r="AS3438" s="587"/>
      <c r="AT3438" s="626"/>
      <c r="AU3438" s="627"/>
      <c r="AV3438" s="628"/>
      <c r="AW3438" s="629"/>
      <c r="AX3438" s="632"/>
      <c r="AY3438" s="633"/>
      <c r="AZ3438" s="626"/>
      <c r="BA3438" s="627"/>
      <c r="BB3438" s="544"/>
      <c r="BC3438" s="581"/>
      <c r="BD3438" s="586"/>
      <c r="BE3438" s="587"/>
      <c r="BF3438" s="626"/>
      <c r="BG3438" s="627"/>
      <c r="BH3438" s="628"/>
      <c r="BI3438" s="629"/>
      <c r="BJ3438" s="632"/>
      <c r="BK3438" s="633"/>
      <c r="BL3438" s="626"/>
      <c r="BM3438" s="627"/>
      <c r="BN3438" s="678"/>
      <c r="BO3438" s="679"/>
      <c r="BP3438" s="680"/>
      <c r="BQ3438" s="677"/>
      <c r="BR3438" s="663"/>
      <c r="BS3438" s="663"/>
      <c r="BT3438" s="19" t="s">
        <v>80</v>
      </c>
      <c r="BU3438" s="277">
        <f>IF(BQ3428="B",'VALUE POINTS'!L$15,IF('GAME STATS'!BQ3428="C",'VALUE POINTS'!M$15,'VALUE POINTS'!K$15))</f>
        <v>2</v>
      </c>
      <c r="BV3438" s="278"/>
    </row>
    <row r="3439" spans="1:74" ht="21.75" hidden="1" customHeight="1" x14ac:dyDescent="0.35">
      <c r="A3439" s="95"/>
      <c r="B3439" s="570" t="str">
        <f>IF(ROSTER!B$14="","",ROSTER!B$14)</f>
        <v/>
      </c>
      <c r="C3439" s="572" t="str">
        <f>IF(ROSTER!C$14="","",ROSTER!C$14)</f>
        <v/>
      </c>
      <c r="D3439" s="573"/>
      <c r="E3439" s="574"/>
      <c r="F3439" s="576">
        <f>IF(E3439="y",1,IF(E3439="S",1,0))</f>
        <v>0</v>
      </c>
      <c r="G3439" s="582">
        <f>IF(E3439="S",1,0)</f>
        <v>0</v>
      </c>
      <c r="H3439" s="578"/>
      <c r="I3439" s="543"/>
      <c r="J3439" s="542"/>
      <c r="K3439" s="580"/>
      <c r="L3439" s="584"/>
      <c r="M3439" s="585"/>
      <c r="N3439" s="588">
        <f>L3439+J3439</f>
        <v>0</v>
      </c>
      <c r="O3439" s="589"/>
      <c r="P3439" s="542"/>
      <c r="Q3439" s="580"/>
      <c r="R3439" s="584"/>
      <c r="S3439" s="585"/>
      <c r="T3439" s="588">
        <f>R3439-P3439</f>
        <v>0</v>
      </c>
      <c r="U3439" s="589"/>
      <c r="V3439" s="310"/>
      <c r="W3439" s="310"/>
      <c r="X3439" s="578"/>
      <c r="Y3439" s="543"/>
      <c r="Z3439" s="542"/>
      <c r="AA3439" s="543"/>
      <c r="AB3439" s="542"/>
      <c r="AC3439" s="543"/>
      <c r="AD3439" s="542"/>
      <c r="AE3439" s="580"/>
      <c r="AF3439" s="584"/>
      <c r="AG3439" s="585"/>
      <c r="AH3439" s="595">
        <f>IF(AD3439=0,0,(AF3439/AD3439)*100)</f>
        <v>0</v>
      </c>
      <c r="AI3439" s="596"/>
      <c r="AJ3439" s="542"/>
      <c r="AK3439" s="580"/>
      <c r="AL3439" s="584"/>
      <c r="AM3439" s="585"/>
      <c r="AN3439" s="595">
        <f>IF(AJ3439=0,0,(AL3439/AJ3439)*100)</f>
        <v>0</v>
      </c>
      <c r="AO3439" s="596"/>
      <c r="AP3439" s="542"/>
      <c r="AQ3439" s="580"/>
      <c r="AR3439" s="584"/>
      <c r="AS3439" s="585"/>
      <c r="AT3439" s="595">
        <f>IF(AP3439=0,0,(AR3439/AP3439)*100)</f>
        <v>0</v>
      </c>
      <c r="AU3439" s="596"/>
      <c r="AV3439" s="599">
        <f>AD3439+AJ3439+AP3439</f>
        <v>0</v>
      </c>
      <c r="AW3439" s="600"/>
      <c r="AX3439" s="630">
        <f>AF3439+AL3439+AR3439</f>
        <v>0</v>
      </c>
      <c r="AY3439" s="631"/>
      <c r="AZ3439" s="595">
        <f>IF(AV3439=0,0,(AX3439/AV3439)*100)</f>
        <v>0</v>
      </c>
      <c r="BA3439" s="596"/>
      <c r="BB3439" s="542"/>
      <c r="BC3439" s="580"/>
      <c r="BD3439" s="584"/>
      <c r="BE3439" s="585"/>
      <c r="BF3439" s="595">
        <f>IF(BB3439=0,0,(BD3439/BB3439)*100)</f>
        <v>0</v>
      </c>
      <c r="BG3439" s="596"/>
      <c r="BH3439" s="599">
        <f>AV3439+BB3439</f>
        <v>0</v>
      </c>
      <c r="BI3439" s="600"/>
      <c r="BJ3439" s="630">
        <f>AX3439+BD3439</f>
        <v>0</v>
      </c>
      <c r="BK3439" s="631"/>
      <c r="BL3439" s="595">
        <f>IF(BH3439=0,0,(BJ3439/BH3439)*100)</f>
        <v>0</v>
      </c>
      <c r="BM3439" s="596"/>
      <c r="BN3439" s="656">
        <f>(AF3439*2)+(AL3439*2)+(AR3439*3)+BD3439</f>
        <v>0</v>
      </c>
      <c r="BO3439" s="657"/>
      <c r="BP3439" s="658"/>
      <c r="BQ3439" s="676">
        <f t="shared" ref="BQ3439" si="3023">IF(BS3439=0,0,50*BR3439/BS3439)</f>
        <v>0</v>
      </c>
      <c r="BR3439" s="662">
        <f>(BN3439*BU$11)+(N3439*BU$12)+(Z3439*BU$13)+(R3439*BU$14)+(X3439*BU$15)+(AB3439*BU$16)</f>
        <v>0</v>
      </c>
      <c r="BS3439" s="662">
        <f>((BB3439-BD3439)*BU$18)+((AV3439-AX3439)*BU$17)+(H3439*BU$19)+(P3439*BU$20)</f>
        <v>0</v>
      </c>
      <c r="BT3439" s="19" t="s">
        <v>81</v>
      </c>
      <c r="BU3439" s="277">
        <f>IF(BQ3428="B",'VALUE POINTS'!L$16,IF('GAME STATS'!BQ3428="C",'VALUE POINTS'!M$16,'VALUE POINTS'!K$16))</f>
        <v>2</v>
      </c>
      <c r="BV3439" s="278"/>
    </row>
    <row r="3440" spans="1:74" ht="21.75" hidden="1" customHeight="1" x14ac:dyDescent="0.35">
      <c r="A3440" s="95"/>
      <c r="B3440" s="571"/>
      <c r="C3440" s="642" t="str">
        <f>IF(ROSTER!D$14="","",ROSTER!D$14)</f>
        <v/>
      </c>
      <c r="D3440" s="643"/>
      <c r="E3440" s="575"/>
      <c r="F3440" s="577"/>
      <c r="G3440" s="583"/>
      <c r="H3440" s="579"/>
      <c r="I3440" s="545"/>
      <c r="J3440" s="544"/>
      <c r="K3440" s="581"/>
      <c r="L3440" s="586"/>
      <c r="M3440" s="587"/>
      <c r="N3440" s="592" t="s">
        <v>16</v>
      </c>
      <c r="O3440" s="603"/>
      <c r="P3440" s="544"/>
      <c r="Q3440" s="581"/>
      <c r="R3440" s="586"/>
      <c r="S3440" s="587"/>
      <c r="T3440" s="592" t="s">
        <v>16</v>
      </c>
      <c r="U3440" s="603"/>
      <c r="V3440" s="311"/>
      <c r="W3440" s="311"/>
      <c r="X3440" s="579"/>
      <c r="Y3440" s="545"/>
      <c r="Z3440" s="544"/>
      <c r="AA3440" s="545"/>
      <c r="AB3440" s="544"/>
      <c r="AC3440" s="545"/>
      <c r="AD3440" s="544"/>
      <c r="AE3440" s="581"/>
      <c r="AF3440" s="586"/>
      <c r="AG3440" s="587"/>
      <c r="AH3440" s="626"/>
      <c r="AI3440" s="627"/>
      <c r="AJ3440" s="544"/>
      <c r="AK3440" s="581"/>
      <c r="AL3440" s="586"/>
      <c r="AM3440" s="587"/>
      <c r="AN3440" s="626"/>
      <c r="AO3440" s="627"/>
      <c r="AP3440" s="544"/>
      <c r="AQ3440" s="581"/>
      <c r="AR3440" s="586"/>
      <c r="AS3440" s="587"/>
      <c r="AT3440" s="626"/>
      <c r="AU3440" s="627"/>
      <c r="AV3440" s="628"/>
      <c r="AW3440" s="629"/>
      <c r="AX3440" s="632"/>
      <c r="AY3440" s="633"/>
      <c r="AZ3440" s="626"/>
      <c r="BA3440" s="627"/>
      <c r="BB3440" s="544"/>
      <c r="BC3440" s="581"/>
      <c r="BD3440" s="586"/>
      <c r="BE3440" s="587"/>
      <c r="BF3440" s="626"/>
      <c r="BG3440" s="627"/>
      <c r="BH3440" s="628"/>
      <c r="BI3440" s="629"/>
      <c r="BJ3440" s="632"/>
      <c r="BK3440" s="633"/>
      <c r="BL3440" s="626"/>
      <c r="BM3440" s="627"/>
      <c r="BN3440" s="678"/>
      <c r="BO3440" s="679"/>
      <c r="BP3440" s="680"/>
      <c r="BQ3440" s="677"/>
      <c r="BR3440" s="663"/>
      <c r="BS3440" s="663"/>
      <c r="BT3440" s="19" t="s">
        <v>82</v>
      </c>
      <c r="BU3440" s="277">
        <f>IF(BQ3428="B",'VALUE POINTS'!L$17,IF('GAME STATS'!BQ3428="C",'VALUE POINTS'!M$17,'VALUE POINTS'!K$17))</f>
        <v>1</v>
      </c>
      <c r="BV3440" s="278"/>
    </row>
    <row r="3441" spans="1:74" ht="21.75" hidden="1" customHeight="1" x14ac:dyDescent="0.35">
      <c r="A3441" s="95"/>
      <c r="B3441" s="570" t="str">
        <f>IF(ROSTER!B$16="","",ROSTER!B$16)</f>
        <v/>
      </c>
      <c r="C3441" s="572" t="str">
        <f>IF(ROSTER!C$16="","",ROSTER!C$16)</f>
        <v/>
      </c>
      <c r="D3441" s="573"/>
      <c r="E3441" s="574"/>
      <c r="F3441" s="576">
        <f>IF(E3441="y",1,IF(E3441="S",1,0))</f>
        <v>0</v>
      </c>
      <c r="G3441" s="582">
        <f>IF(E3441="S",1,0)</f>
        <v>0</v>
      </c>
      <c r="H3441" s="578"/>
      <c r="I3441" s="543"/>
      <c r="J3441" s="542"/>
      <c r="K3441" s="580"/>
      <c r="L3441" s="584"/>
      <c r="M3441" s="585"/>
      <c r="N3441" s="588">
        <f>L3441+J3441</f>
        <v>0</v>
      </c>
      <c r="O3441" s="589"/>
      <c r="P3441" s="542"/>
      <c r="Q3441" s="580"/>
      <c r="R3441" s="584"/>
      <c r="S3441" s="585"/>
      <c r="T3441" s="588">
        <f>R3441-P3441</f>
        <v>0</v>
      </c>
      <c r="U3441" s="589"/>
      <c r="V3441" s="310"/>
      <c r="W3441" s="310"/>
      <c r="X3441" s="578"/>
      <c r="Y3441" s="543"/>
      <c r="Z3441" s="542"/>
      <c r="AA3441" s="543"/>
      <c r="AB3441" s="542"/>
      <c r="AC3441" s="543"/>
      <c r="AD3441" s="542"/>
      <c r="AE3441" s="580"/>
      <c r="AF3441" s="584"/>
      <c r="AG3441" s="585"/>
      <c r="AH3441" s="595">
        <f>IF(AD3441=0,0,(AF3441/AD3441)*100)</f>
        <v>0</v>
      </c>
      <c r="AI3441" s="596"/>
      <c r="AJ3441" s="542"/>
      <c r="AK3441" s="580"/>
      <c r="AL3441" s="584"/>
      <c r="AM3441" s="585"/>
      <c r="AN3441" s="595">
        <f>IF(AJ3441=0,0,(AL3441/AJ3441)*100)</f>
        <v>0</v>
      </c>
      <c r="AO3441" s="596"/>
      <c r="AP3441" s="542"/>
      <c r="AQ3441" s="580"/>
      <c r="AR3441" s="584"/>
      <c r="AS3441" s="585"/>
      <c r="AT3441" s="595">
        <f>IF(AP3441=0,0,(AR3441/AP3441)*100)</f>
        <v>0</v>
      </c>
      <c r="AU3441" s="596"/>
      <c r="AV3441" s="599">
        <f>AD3441+AJ3441+AP3441</f>
        <v>0</v>
      </c>
      <c r="AW3441" s="600"/>
      <c r="AX3441" s="630">
        <f>AF3441+AL3441+AR3441</f>
        <v>0</v>
      </c>
      <c r="AY3441" s="631"/>
      <c r="AZ3441" s="595">
        <f>IF(AV3441=0,0,(AX3441/AV3441)*100)</f>
        <v>0</v>
      </c>
      <c r="BA3441" s="596"/>
      <c r="BB3441" s="542"/>
      <c r="BC3441" s="580"/>
      <c r="BD3441" s="584"/>
      <c r="BE3441" s="585"/>
      <c r="BF3441" s="595">
        <f>IF(BB3441=0,0,(BD3441/BB3441)*100)</f>
        <v>0</v>
      </c>
      <c r="BG3441" s="596"/>
      <c r="BH3441" s="599">
        <f>AV3441+BB3441</f>
        <v>0</v>
      </c>
      <c r="BI3441" s="600"/>
      <c r="BJ3441" s="630">
        <f>AX3441+BD3441</f>
        <v>0</v>
      </c>
      <c r="BK3441" s="631"/>
      <c r="BL3441" s="595">
        <f>IF(BH3441=0,0,(BJ3441/BH3441)*100)</f>
        <v>0</v>
      </c>
      <c r="BM3441" s="596"/>
      <c r="BN3441" s="656">
        <f>(AF3441*2)+(AL3441*2)+(AR3441*3)+BD3441</f>
        <v>0</v>
      </c>
      <c r="BO3441" s="657"/>
      <c r="BP3441" s="658"/>
      <c r="BQ3441" s="676">
        <f t="shared" ref="BQ3441" si="3024">IF(BS3441=0,0,50*BR3441/BS3441)</f>
        <v>0</v>
      </c>
      <c r="BR3441" s="662">
        <f>(BN3441*BU$11)+(N3441*BU$12)+(Z3441*BU$13)+(R3441*BU$14)+(X3441*BU$15)+(AB3441*BU$16)</f>
        <v>0</v>
      </c>
      <c r="BS3441" s="662">
        <f>((BB3441-BD3441)*BU$18)+((AV3441-AX3441)*BU$17)+(H3441*BU$19)+(P3441*BU$20)</f>
        <v>0</v>
      </c>
      <c r="BT3441" s="19" t="s">
        <v>83</v>
      </c>
      <c r="BU3441" s="277">
        <f>IF(BQ3428="B",'VALUE POINTS'!L$18,IF('GAME STATS'!BQ3428="C",'VALUE POINTS'!M$18,'VALUE POINTS'!K$18))</f>
        <v>2</v>
      </c>
      <c r="BV3441" s="278"/>
    </row>
    <row r="3442" spans="1:74" ht="21.75" hidden="1" customHeight="1" x14ac:dyDescent="0.35">
      <c r="A3442" s="95"/>
      <c r="B3442" s="571"/>
      <c r="C3442" s="642" t="str">
        <f>IF(ROSTER!D$16="","",ROSTER!D$16)</f>
        <v/>
      </c>
      <c r="D3442" s="643"/>
      <c r="E3442" s="575"/>
      <c r="F3442" s="577"/>
      <c r="G3442" s="583"/>
      <c r="H3442" s="579"/>
      <c r="I3442" s="545"/>
      <c r="J3442" s="544"/>
      <c r="K3442" s="581"/>
      <c r="L3442" s="586"/>
      <c r="M3442" s="587"/>
      <c r="N3442" s="592" t="s">
        <v>16</v>
      </c>
      <c r="O3442" s="603"/>
      <c r="P3442" s="544"/>
      <c r="Q3442" s="581"/>
      <c r="R3442" s="586"/>
      <c r="S3442" s="587"/>
      <c r="T3442" s="592" t="s">
        <v>16</v>
      </c>
      <c r="U3442" s="603"/>
      <c r="V3442" s="311"/>
      <c r="W3442" s="311"/>
      <c r="X3442" s="579"/>
      <c r="Y3442" s="545"/>
      <c r="Z3442" s="544"/>
      <c r="AA3442" s="545"/>
      <c r="AB3442" s="544"/>
      <c r="AC3442" s="545"/>
      <c r="AD3442" s="544"/>
      <c r="AE3442" s="581"/>
      <c r="AF3442" s="586"/>
      <c r="AG3442" s="587"/>
      <c r="AH3442" s="626"/>
      <c r="AI3442" s="627"/>
      <c r="AJ3442" s="544"/>
      <c r="AK3442" s="581"/>
      <c r="AL3442" s="586"/>
      <c r="AM3442" s="587"/>
      <c r="AN3442" s="626"/>
      <c r="AO3442" s="627"/>
      <c r="AP3442" s="544"/>
      <c r="AQ3442" s="581"/>
      <c r="AR3442" s="586"/>
      <c r="AS3442" s="587"/>
      <c r="AT3442" s="626"/>
      <c r="AU3442" s="627"/>
      <c r="AV3442" s="628"/>
      <c r="AW3442" s="629"/>
      <c r="AX3442" s="632"/>
      <c r="AY3442" s="633"/>
      <c r="AZ3442" s="626"/>
      <c r="BA3442" s="627"/>
      <c r="BB3442" s="544"/>
      <c r="BC3442" s="581"/>
      <c r="BD3442" s="586"/>
      <c r="BE3442" s="587"/>
      <c r="BF3442" s="626"/>
      <c r="BG3442" s="627"/>
      <c r="BH3442" s="628"/>
      <c r="BI3442" s="629"/>
      <c r="BJ3442" s="632"/>
      <c r="BK3442" s="633"/>
      <c r="BL3442" s="626"/>
      <c r="BM3442" s="627"/>
      <c r="BN3442" s="678"/>
      <c r="BO3442" s="679"/>
      <c r="BP3442" s="680"/>
      <c r="BQ3442" s="677"/>
      <c r="BR3442" s="663"/>
      <c r="BS3442" s="663"/>
      <c r="BT3442" s="19" t="s">
        <v>84</v>
      </c>
      <c r="BU3442" s="277">
        <f>IF(BQ3428="B",'VALUE POINTS'!L$19,IF('GAME STATS'!BQ3428="C",'VALUE POINTS'!M$19,'VALUE POINTS'!K$19))</f>
        <v>2</v>
      </c>
      <c r="BV3442" s="278"/>
    </row>
    <row r="3443" spans="1:74" ht="21.75" hidden="1" customHeight="1" x14ac:dyDescent="0.25">
      <c r="A3443" s="95"/>
      <c r="B3443" s="570" t="str">
        <f>IF(ROSTER!B$18="","",ROSTER!B$18)</f>
        <v/>
      </c>
      <c r="C3443" s="572" t="str">
        <f>IF(ROSTER!C$18="","",ROSTER!C$18)</f>
        <v/>
      </c>
      <c r="D3443" s="573"/>
      <c r="E3443" s="574"/>
      <c r="F3443" s="576">
        <f>IF(E3443="y",1,IF(E3443="S",1,0))</f>
        <v>0</v>
      </c>
      <c r="G3443" s="582">
        <f>IF(E3443="S",1,0)</f>
        <v>0</v>
      </c>
      <c r="H3443" s="578"/>
      <c r="I3443" s="543"/>
      <c r="J3443" s="542"/>
      <c r="K3443" s="580"/>
      <c r="L3443" s="584"/>
      <c r="M3443" s="585"/>
      <c r="N3443" s="588">
        <f>L3443+J3443</f>
        <v>0</v>
      </c>
      <c r="O3443" s="589"/>
      <c r="P3443" s="542"/>
      <c r="Q3443" s="580"/>
      <c r="R3443" s="584"/>
      <c r="S3443" s="585"/>
      <c r="T3443" s="588">
        <f>R3443-P3443</f>
        <v>0</v>
      </c>
      <c r="U3443" s="589"/>
      <c r="V3443" s="310"/>
      <c r="W3443" s="310"/>
      <c r="X3443" s="578"/>
      <c r="Y3443" s="543"/>
      <c r="Z3443" s="542"/>
      <c r="AA3443" s="543"/>
      <c r="AB3443" s="542"/>
      <c r="AC3443" s="543"/>
      <c r="AD3443" s="542"/>
      <c r="AE3443" s="580"/>
      <c r="AF3443" s="584"/>
      <c r="AG3443" s="585"/>
      <c r="AH3443" s="595">
        <f>IF(AD3443=0,0,(AF3443/AD3443)*100)</f>
        <v>0</v>
      </c>
      <c r="AI3443" s="596"/>
      <c r="AJ3443" s="542"/>
      <c r="AK3443" s="580"/>
      <c r="AL3443" s="584"/>
      <c r="AM3443" s="585"/>
      <c r="AN3443" s="595">
        <f>IF(AJ3443=0,0,(AL3443/AJ3443)*100)</f>
        <v>0</v>
      </c>
      <c r="AO3443" s="596"/>
      <c r="AP3443" s="542"/>
      <c r="AQ3443" s="580"/>
      <c r="AR3443" s="584"/>
      <c r="AS3443" s="585"/>
      <c r="AT3443" s="595">
        <f>IF(AP3443=0,0,(AR3443/AP3443)*100)</f>
        <v>0</v>
      </c>
      <c r="AU3443" s="596"/>
      <c r="AV3443" s="599">
        <f>AD3443+AJ3443+AP3443</f>
        <v>0</v>
      </c>
      <c r="AW3443" s="600"/>
      <c r="AX3443" s="630">
        <f>AF3443+AL3443+AR3443</f>
        <v>0</v>
      </c>
      <c r="AY3443" s="631"/>
      <c r="AZ3443" s="595">
        <f>IF(AV3443=0,0,(AX3443/AV3443)*100)</f>
        <v>0</v>
      </c>
      <c r="BA3443" s="596"/>
      <c r="BB3443" s="542"/>
      <c r="BC3443" s="580"/>
      <c r="BD3443" s="584"/>
      <c r="BE3443" s="585"/>
      <c r="BF3443" s="595">
        <f>IF(BB3443=0,0,(BD3443/BB3443)*100)</f>
        <v>0</v>
      </c>
      <c r="BG3443" s="596"/>
      <c r="BH3443" s="599">
        <f>AV3443+BB3443</f>
        <v>0</v>
      </c>
      <c r="BI3443" s="600"/>
      <c r="BJ3443" s="630">
        <f>AX3443+BD3443</f>
        <v>0</v>
      </c>
      <c r="BK3443" s="631"/>
      <c r="BL3443" s="595">
        <f>IF(BH3443=0,0,(BJ3443/BH3443)*100)</f>
        <v>0</v>
      </c>
      <c r="BM3443" s="596"/>
      <c r="BN3443" s="656">
        <f>(AF3443*2)+(AL3443*2)+(AR3443*3)+BD3443</f>
        <v>0</v>
      </c>
      <c r="BO3443" s="657"/>
      <c r="BP3443" s="658"/>
      <c r="BQ3443" s="676">
        <f t="shared" ref="BQ3443" si="3025">IF(BS3443=0,0,50*BR3443/BS3443)</f>
        <v>0</v>
      </c>
      <c r="BR3443" s="662">
        <f>(BN3443*BU$11)+(N3443*BU$12)+(Z3443*BU$13)+(R3443*BU$14)+(X3443*BU$15)+(AB3443*BU$16)</f>
        <v>0</v>
      </c>
      <c r="BS3443" s="662">
        <f>((BB3443-BD3443)*BU$18)+((AV3443-AX3443)*BU$17)+(H3443*BU$19)+(P3443*BU$20)</f>
        <v>0</v>
      </c>
      <c r="BT3443" s="15"/>
      <c r="BU3443" s="15"/>
      <c r="BV3443" s="278"/>
    </row>
    <row r="3444" spans="1:74" ht="21.75" hidden="1" customHeight="1" x14ac:dyDescent="0.25">
      <c r="A3444" s="95"/>
      <c r="B3444" s="571"/>
      <c r="C3444" s="642" t="str">
        <f>IF(ROSTER!D$18="","",ROSTER!D$18)</f>
        <v/>
      </c>
      <c r="D3444" s="643"/>
      <c r="E3444" s="575"/>
      <c r="F3444" s="577"/>
      <c r="G3444" s="583"/>
      <c r="H3444" s="579"/>
      <c r="I3444" s="545"/>
      <c r="J3444" s="544"/>
      <c r="K3444" s="581"/>
      <c r="L3444" s="586"/>
      <c r="M3444" s="587"/>
      <c r="N3444" s="592" t="s">
        <v>16</v>
      </c>
      <c r="O3444" s="603"/>
      <c r="P3444" s="544"/>
      <c r="Q3444" s="581"/>
      <c r="R3444" s="586"/>
      <c r="S3444" s="587"/>
      <c r="T3444" s="592" t="s">
        <v>16</v>
      </c>
      <c r="U3444" s="603"/>
      <c r="V3444" s="311"/>
      <c r="W3444" s="311"/>
      <c r="X3444" s="579"/>
      <c r="Y3444" s="545"/>
      <c r="Z3444" s="544"/>
      <c r="AA3444" s="545"/>
      <c r="AB3444" s="544"/>
      <c r="AC3444" s="545"/>
      <c r="AD3444" s="544"/>
      <c r="AE3444" s="581"/>
      <c r="AF3444" s="586"/>
      <c r="AG3444" s="587"/>
      <c r="AH3444" s="626"/>
      <c r="AI3444" s="627"/>
      <c r="AJ3444" s="544"/>
      <c r="AK3444" s="581"/>
      <c r="AL3444" s="586"/>
      <c r="AM3444" s="587"/>
      <c r="AN3444" s="626"/>
      <c r="AO3444" s="627"/>
      <c r="AP3444" s="544"/>
      <c r="AQ3444" s="581"/>
      <c r="AR3444" s="586"/>
      <c r="AS3444" s="587"/>
      <c r="AT3444" s="626"/>
      <c r="AU3444" s="627"/>
      <c r="AV3444" s="628"/>
      <c r="AW3444" s="629"/>
      <c r="AX3444" s="632"/>
      <c r="AY3444" s="633"/>
      <c r="AZ3444" s="626"/>
      <c r="BA3444" s="627"/>
      <c r="BB3444" s="544"/>
      <c r="BC3444" s="581"/>
      <c r="BD3444" s="586"/>
      <c r="BE3444" s="587"/>
      <c r="BF3444" s="626"/>
      <c r="BG3444" s="627"/>
      <c r="BH3444" s="628"/>
      <c r="BI3444" s="629"/>
      <c r="BJ3444" s="632"/>
      <c r="BK3444" s="633"/>
      <c r="BL3444" s="626"/>
      <c r="BM3444" s="627"/>
      <c r="BN3444" s="678"/>
      <c r="BO3444" s="679"/>
      <c r="BP3444" s="680"/>
      <c r="BQ3444" s="677"/>
      <c r="BR3444" s="663"/>
      <c r="BS3444" s="663"/>
      <c r="BT3444" s="15"/>
      <c r="BU3444" s="15"/>
      <c r="BV3444" s="95"/>
    </row>
    <row r="3445" spans="1:74" ht="21.75" hidden="1" customHeight="1" x14ac:dyDescent="0.25">
      <c r="A3445" s="95"/>
      <c r="B3445" s="570" t="str">
        <f>IF(ROSTER!B$20="","",ROSTER!B$20)</f>
        <v/>
      </c>
      <c r="C3445" s="572" t="str">
        <f>IF(ROSTER!C$20="","",ROSTER!C$20)</f>
        <v/>
      </c>
      <c r="D3445" s="573"/>
      <c r="E3445" s="574"/>
      <c r="F3445" s="576">
        <f>IF(E3445="y",1,IF(E3445="S",1,0))</f>
        <v>0</v>
      </c>
      <c r="G3445" s="582">
        <f>IF(E3445="S",1,0)</f>
        <v>0</v>
      </c>
      <c r="H3445" s="578"/>
      <c r="I3445" s="543"/>
      <c r="J3445" s="542"/>
      <c r="K3445" s="580"/>
      <c r="L3445" s="584"/>
      <c r="M3445" s="585"/>
      <c r="N3445" s="588">
        <f>L3445+J3445</f>
        <v>0</v>
      </c>
      <c r="O3445" s="589"/>
      <c r="P3445" s="542"/>
      <c r="Q3445" s="580"/>
      <c r="R3445" s="584"/>
      <c r="S3445" s="585"/>
      <c r="T3445" s="588">
        <f>R3445-P3445</f>
        <v>0</v>
      </c>
      <c r="U3445" s="589"/>
      <c r="V3445" s="310"/>
      <c r="W3445" s="310"/>
      <c r="X3445" s="578"/>
      <c r="Y3445" s="543"/>
      <c r="Z3445" s="542"/>
      <c r="AA3445" s="543"/>
      <c r="AB3445" s="542"/>
      <c r="AC3445" s="543"/>
      <c r="AD3445" s="542"/>
      <c r="AE3445" s="580"/>
      <c r="AF3445" s="584"/>
      <c r="AG3445" s="585"/>
      <c r="AH3445" s="595">
        <f>IF(AD3445=0,0,(AF3445/AD3445)*100)</f>
        <v>0</v>
      </c>
      <c r="AI3445" s="596"/>
      <c r="AJ3445" s="542"/>
      <c r="AK3445" s="580"/>
      <c r="AL3445" s="584"/>
      <c r="AM3445" s="585"/>
      <c r="AN3445" s="595">
        <f>IF(AJ3445=0,0,(AL3445/AJ3445)*100)</f>
        <v>0</v>
      </c>
      <c r="AO3445" s="596"/>
      <c r="AP3445" s="542"/>
      <c r="AQ3445" s="580"/>
      <c r="AR3445" s="584"/>
      <c r="AS3445" s="585"/>
      <c r="AT3445" s="595">
        <f>IF(AP3445=0,0,(AR3445/AP3445)*100)</f>
        <v>0</v>
      </c>
      <c r="AU3445" s="596"/>
      <c r="AV3445" s="599">
        <f>AD3445+AJ3445+AP3445</f>
        <v>0</v>
      </c>
      <c r="AW3445" s="600"/>
      <c r="AX3445" s="630">
        <f>AF3445+AL3445+AR3445</f>
        <v>0</v>
      </c>
      <c r="AY3445" s="631"/>
      <c r="AZ3445" s="595">
        <f>IF(AV3445=0,0,(AX3445/AV3445)*100)</f>
        <v>0</v>
      </c>
      <c r="BA3445" s="596"/>
      <c r="BB3445" s="542"/>
      <c r="BC3445" s="580"/>
      <c r="BD3445" s="584"/>
      <c r="BE3445" s="585"/>
      <c r="BF3445" s="595">
        <f>IF(BB3445=0,0,(BD3445/BB3445)*100)</f>
        <v>0</v>
      </c>
      <c r="BG3445" s="596"/>
      <c r="BH3445" s="599">
        <f>AV3445+BB3445</f>
        <v>0</v>
      </c>
      <c r="BI3445" s="600"/>
      <c r="BJ3445" s="630">
        <f>AX3445+BD3445</f>
        <v>0</v>
      </c>
      <c r="BK3445" s="631"/>
      <c r="BL3445" s="595">
        <f>IF(BH3445=0,0,(BJ3445/BH3445)*100)</f>
        <v>0</v>
      </c>
      <c r="BM3445" s="596"/>
      <c r="BN3445" s="656">
        <f>(AF3445*2)+(AL3445*2)+(AR3445*3)+BD3445</f>
        <v>0</v>
      </c>
      <c r="BO3445" s="657"/>
      <c r="BP3445" s="658"/>
      <c r="BQ3445" s="676">
        <f t="shared" ref="BQ3445" si="3026">IF(BS3445=0,0,50*BR3445/BS3445)</f>
        <v>0</v>
      </c>
      <c r="BR3445" s="662">
        <f>(BN3445*BU$11)+(N3445*BU$12)+(Z3445*BU$13)+(R3445*BU$14)+(X3445*BU$15)+(AB3445*BU$16)</f>
        <v>0</v>
      </c>
      <c r="BS3445" s="662">
        <f>((BB3445-BD3445)*BU$18)+((AV3445-AX3445)*BU$17)+(H3445*BU$19)+(P3445*BU$20)</f>
        <v>0</v>
      </c>
      <c r="BT3445" s="15"/>
      <c r="BU3445" s="15"/>
      <c r="BV3445" s="95"/>
    </row>
    <row r="3446" spans="1:74" ht="21.75" hidden="1" customHeight="1" x14ac:dyDescent="0.25">
      <c r="A3446" s="95"/>
      <c r="B3446" s="571"/>
      <c r="C3446" s="642" t="str">
        <f>IF(ROSTER!D$20="","",ROSTER!D$20)</f>
        <v/>
      </c>
      <c r="D3446" s="643"/>
      <c r="E3446" s="575"/>
      <c r="F3446" s="577"/>
      <c r="G3446" s="583"/>
      <c r="H3446" s="579"/>
      <c r="I3446" s="545"/>
      <c r="J3446" s="544"/>
      <c r="K3446" s="581"/>
      <c r="L3446" s="586"/>
      <c r="M3446" s="587"/>
      <c r="N3446" s="592" t="s">
        <v>16</v>
      </c>
      <c r="O3446" s="603"/>
      <c r="P3446" s="544"/>
      <c r="Q3446" s="581"/>
      <c r="R3446" s="586"/>
      <c r="S3446" s="587"/>
      <c r="T3446" s="592" t="s">
        <v>16</v>
      </c>
      <c r="U3446" s="603"/>
      <c r="V3446" s="311"/>
      <c r="W3446" s="311"/>
      <c r="X3446" s="579"/>
      <c r="Y3446" s="545"/>
      <c r="Z3446" s="544"/>
      <c r="AA3446" s="545"/>
      <c r="AB3446" s="544"/>
      <c r="AC3446" s="545"/>
      <c r="AD3446" s="544"/>
      <c r="AE3446" s="581"/>
      <c r="AF3446" s="586"/>
      <c r="AG3446" s="587"/>
      <c r="AH3446" s="626"/>
      <c r="AI3446" s="627"/>
      <c r="AJ3446" s="544"/>
      <c r="AK3446" s="581"/>
      <c r="AL3446" s="586"/>
      <c r="AM3446" s="587"/>
      <c r="AN3446" s="626"/>
      <c r="AO3446" s="627"/>
      <c r="AP3446" s="544"/>
      <c r="AQ3446" s="581"/>
      <c r="AR3446" s="586"/>
      <c r="AS3446" s="587"/>
      <c r="AT3446" s="626"/>
      <c r="AU3446" s="627"/>
      <c r="AV3446" s="628"/>
      <c r="AW3446" s="629"/>
      <c r="AX3446" s="632"/>
      <c r="AY3446" s="633"/>
      <c r="AZ3446" s="626"/>
      <c r="BA3446" s="627"/>
      <c r="BB3446" s="544"/>
      <c r="BC3446" s="581"/>
      <c r="BD3446" s="586"/>
      <c r="BE3446" s="587"/>
      <c r="BF3446" s="626"/>
      <c r="BG3446" s="627"/>
      <c r="BH3446" s="628"/>
      <c r="BI3446" s="629"/>
      <c r="BJ3446" s="632"/>
      <c r="BK3446" s="633"/>
      <c r="BL3446" s="626"/>
      <c r="BM3446" s="627"/>
      <c r="BN3446" s="678"/>
      <c r="BO3446" s="679"/>
      <c r="BP3446" s="680"/>
      <c r="BQ3446" s="677"/>
      <c r="BR3446" s="663"/>
      <c r="BS3446" s="663"/>
      <c r="BT3446" s="15"/>
      <c r="BU3446" s="15"/>
      <c r="BV3446" s="95"/>
    </row>
    <row r="3447" spans="1:74" ht="21.75" hidden="1" customHeight="1" x14ac:dyDescent="0.25">
      <c r="A3447" s="95"/>
      <c r="B3447" s="570" t="str">
        <f>IF(ROSTER!B$22="","",ROSTER!B$22)</f>
        <v/>
      </c>
      <c r="C3447" s="572" t="str">
        <f>IF(ROSTER!C$22="","",ROSTER!C$22)</f>
        <v/>
      </c>
      <c r="D3447" s="573"/>
      <c r="E3447" s="574"/>
      <c r="F3447" s="576">
        <f>IF(E3447="y",1,IF(E3447="S",1,0))</f>
        <v>0</v>
      </c>
      <c r="G3447" s="582">
        <f>IF(E3447="S",1,0)</f>
        <v>0</v>
      </c>
      <c r="H3447" s="578"/>
      <c r="I3447" s="543"/>
      <c r="J3447" s="542"/>
      <c r="K3447" s="580"/>
      <c r="L3447" s="584"/>
      <c r="M3447" s="585"/>
      <c r="N3447" s="588">
        <f>L3447+J3447</f>
        <v>0</v>
      </c>
      <c r="O3447" s="589"/>
      <c r="P3447" s="542"/>
      <c r="Q3447" s="580"/>
      <c r="R3447" s="584"/>
      <c r="S3447" s="585"/>
      <c r="T3447" s="588">
        <f>R3447-P3447</f>
        <v>0</v>
      </c>
      <c r="U3447" s="589"/>
      <c r="V3447" s="310"/>
      <c r="W3447" s="310"/>
      <c r="X3447" s="578"/>
      <c r="Y3447" s="543"/>
      <c r="Z3447" s="542"/>
      <c r="AA3447" s="543"/>
      <c r="AB3447" s="542"/>
      <c r="AC3447" s="543"/>
      <c r="AD3447" s="542"/>
      <c r="AE3447" s="580"/>
      <c r="AF3447" s="584"/>
      <c r="AG3447" s="585"/>
      <c r="AH3447" s="595">
        <f>IF(AD3447=0,0,(AF3447/AD3447)*100)</f>
        <v>0</v>
      </c>
      <c r="AI3447" s="596"/>
      <c r="AJ3447" s="542"/>
      <c r="AK3447" s="580"/>
      <c r="AL3447" s="584"/>
      <c r="AM3447" s="585"/>
      <c r="AN3447" s="595">
        <f>IF(AJ3447=0,0,(AL3447/AJ3447)*100)</f>
        <v>0</v>
      </c>
      <c r="AO3447" s="596"/>
      <c r="AP3447" s="542"/>
      <c r="AQ3447" s="580"/>
      <c r="AR3447" s="584"/>
      <c r="AS3447" s="585"/>
      <c r="AT3447" s="595">
        <f>IF(AP3447=0,0,(AR3447/AP3447)*100)</f>
        <v>0</v>
      </c>
      <c r="AU3447" s="596"/>
      <c r="AV3447" s="599">
        <f>AD3447+AJ3447+AP3447</f>
        <v>0</v>
      </c>
      <c r="AW3447" s="600"/>
      <c r="AX3447" s="630">
        <f>AF3447+AL3447+AR3447</f>
        <v>0</v>
      </c>
      <c r="AY3447" s="631"/>
      <c r="AZ3447" s="595">
        <f>IF(AV3447=0,0,(AX3447/AV3447)*100)</f>
        <v>0</v>
      </c>
      <c r="BA3447" s="596"/>
      <c r="BB3447" s="542"/>
      <c r="BC3447" s="580"/>
      <c r="BD3447" s="584"/>
      <c r="BE3447" s="585"/>
      <c r="BF3447" s="595">
        <f>IF(BB3447=0,0,(BD3447/BB3447)*100)</f>
        <v>0</v>
      </c>
      <c r="BG3447" s="596"/>
      <c r="BH3447" s="599">
        <f>AV3447+BB3447</f>
        <v>0</v>
      </c>
      <c r="BI3447" s="600"/>
      <c r="BJ3447" s="630">
        <f>AX3447+BD3447</f>
        <v>0</v>
      </c>
      <c r="BK3447" s="631"/>
      <c r="BL3447" s="595">
        <f>IF(BH3447=0,0,(BJ3447/BH3447)*100)</f>
        <v>0</v>
      </c>
      <c r="BM3447" s="596"/>
      <c r="BN3447" s="656">
        <f>(AF3447*2)+(AL3447*2)+(AR3447*3)+BD3447</f>
        <v>0</v>
      </c>
      <c r="BO3447" s="657"/>
      <c r="BP3447" s="658"/>
      <c r="BQ3447" s="676">
        <f t="shared" ref="BQ3447" si="3027">IF(BS3447=0,0,50*BR3447/BS3447)</f>
        <v>0</v>
      </c>
      <c r="BR3447" s="662">
        <f>(BN3447*BU$11)+(N3447*BU$12)+(Z3447*BU$13)+(R3447*BU$14)+(X3447*BU$15)+(AB3447*BU$16)</f>
        <v>0</v>
      </c>
      <c r="BS3447" s="662">
        <f>((BB3447-BD3447)*BU$18)+((AV3447-AX3447)*BU$17)+(H3447*BU$19)+(P3447*BU$20)</f>
        <v>0</v>
      </c>
      <c r="BT3447" s="15"/>
      <c r="BU3447" s="15"/>
      <c r="BV3447" s="95"/>
    </row>
    <row r="3448" spans="1:74" ht="21.75" hidden="1" customHeight="1" x14ac:dyDescent="0.25">
      <c r="A3448" s="95"/>
      <c r="B3448" s="571"/>
      <c r="C3448" s="642" t="str">
        <f>IF(ROSTER!D$22="","",ROSTER!D$22)</f>
        <v/>
      </c>
      <c r="D3448" s="643"/>
      <c r="E3448" s="575"/>
      <c r="F3448" s="577"/>
      <c r="G3448" s="583"/>
      <c r="H3448" s="579"/>
      <c r="I3448" s="545"/>
      <c r="J3448" s="544"/>
      <c r="K3448" s="581"/>
      <c r="L3448" s="586"/>
      <c r="M3448" s="587"/>
      <c r="N3448" s="592" t="s">
        <v>16</v>
      </c>
      <c r="O3448" s="603"/>
      <c r="P3448" s="544"/>
      <c r="Q3448" s="581"/>
      <c r="R3448" s="586"/>
      <c r="S3448" s="587"/>
      <c r="T3448" s="592" t="s">
        <v>16</v>
      </c>
      <c r="U3448" s="603"/>
      <c r="V3448" s="311"/>
      <c r="W3448" s="311"/>
      <c r="X3448" s="579"/>
      <c r="Y3448" s="545"/>
      <c r="Z3448" s="544"/>
      <c r="AA3448" s="545"/>
      <c r="AB3448" s="544"/>
      <c r="AC3448" s="545"/>
      <c r="AD3448" s="544"/>
      <c r="AE3448" s="581"/>
      <c r="AF3448" s="586"/>
      <c r="AG3448" s="587"/>
      <c r="AH3448" s="626"/>
      <c r="AI3448" s="627"/>
      <c r="AJ3448" s="544"/>
      <c r="AK3448" s="581"/>
      <c r="AL3448" s="586"/>
      <c r="AM3448" s="587"/>
      <c r="AN3448" s="626"/>
      <c r="AO3448" s="627"/>
      <c r="AP3448" s="544"/>
      <c r="AQ3448" s="581"/>
      <c r="AR3448" s="586"/>
      <c r="AS3448" s="587"/>
      <c r="AT3448" s="626"/>
      <c r="AU3448" s="627"/>
      <c r="AV3448" s="628"/>
      <c r="AW3448" s="629"/>
      <c r="AX3448" s="632"/>
      <c r="AY3448" s="633"/>
      <c r="AZ3448" s="626"/>
      <c r="BA3448" s="627"/>
      <c r="BB3448" s="544"/>
      <c r="BC3448" s="581"/>
      <c r="BD3448" s="586"/>
      <c r="BE3448" s="587"/>
      <c r="BF3448" s="626"/>
      <c r="BG3448" s="627"/>
      <c r="BH3448" s="628"/>
      <c r="BI3448" s="629"/>
      <c r="BJ3448" s="632"/>
      <c r="BK3448" s="633"/>
      <c r="BL3448" s="626"/>
      <c r="BM3448" s="627"/>
      <c r="BN3448" s="678"/>
      <c r="BO3448" s="679"/>
      <c r="BP3448" s="680"/>
      <c r="BQ3448" s="677"/>
      <c r="BR3448" s="663"/>
      <c r="BS3448" s="663"/>
      <c r="BT3448" s="15"/>
      <c r="BU3448" s="15"/>
      <c r="BV3448" s="95"/>
    </row>
    <row r="3449" spans="1:74" ht="21.75" hidden="1" customHeight="1" x14ac:dyDescent="0.25">
      <c r="A3449" s="95"/>
      <c r="B3449" s="570" t="str">
        <f>IF(ROSTER!B$24="","",ROSTER!B$24)</f>
        <v/>
      </c>
      <c r="C3449" s="572" t="str">
        <f>IF(ROSTER!C$24="","",ROSTER!C$24)</f>
        <v/>
      </c>
      <c r="D3449" s="573"/>
      <c r="E3449" s="574"/>
      <c r="F3449" s="576">
        <f>IF(E3449="y",1,IF(E3449="S",1,0))</f>
        <v>0</v>
      </c>
      <c r="G3449" s="582">
        <f>IF(E3449="S",1,0)</f>
        <v>0</v>
      </c>
      <c r="H3449" s="578"/>
      <c r="I3449" s="543"/>
      <c r="J3449" s="542"/>
      <c r="K3449" s="580"/>
      <c r="L3449" s="584"/>
      <c r="M3449" s="585"/>
      <c r="N3449" s="588">
        <f>L3449+J3449</f>
        <v>0</v>
      </c>
      <c r="O3449" s="589"/>
      <c r="P3449" s="542"/>
      <c r="Q3449" s="580"/>
      <c r="R3449" s="584"/>
      <c r="S3449" s="585"/>
      <c r="T3449" s="588">
        <f>R3449-P3449</f>
        <v>0</v>
      </c>
      <c r="U3449" s="589"/>
      <c r="V3449" s="310"/>
      <c r="W3449" s="310"/>
      <c r="X3449" s="578"/>
      <c r="Y3449" s="543"/>
      <c r="Z3449" s="542"/>
      <c r="AA3449" s="543"/>
      <c r="AB3449" s="542"/>
      <c r="AC3449" s="543"/>
      <c r="AD3449" s="542"/>
      <c r="AE3449" s="580"/>
      <c r="AF3449" s="584"/>
      <c r="AG3449" s="585"/>
      <c r="AH3449" s="595">
        <f>IF(AD3449=0,0,(AF3449/AD3449)*100)</f>
        <v>0</v>
      </c>
      <c r="AI3449" s="596"/>
      <c r="AJ3449" s="542"/>
      <c r="AK3449" s="580"/>
      <c r="AL3449" s="584"/>
      <c r="AM3449" s="585"/>
      <c r="AN3449" s="595">
        <f>IF(AJ3449=0,0,(AL3449/AJ3449)*100)</f>
        <v>0</v>
      </c>
      <c r="AO3449" s="596"/>
      <c r="AP3449" s="542"/>
      <c r="AQ3449" s="580"/>
      <c r="AR3449" s="584"/>
      <c r="AS3449" s="585"/>
      <c r="AT3449" s="595">
        <f>IF(AP3449=0,0,(AR3449/AP3449)*100)</f>
        <v>0</v>
      </c>
      <c r="AU3449" s="596"/>
      <c r="AV3449" s="599">
        <f>AD3449+AJ3449+AP3449</f>
        <v>0</v>
      </c>
      <c r="AW3449" s="600"/>
      <c r="AX3449" s="630">
        <f>AF3449+AL3449+AR3449</f>
        <v>0</v>
      </c>
      <c r="AY3449" s="631"/>
      <c r="AZ3449" s="595">
        <f>IF(AV3449=0,0,(AX3449/AV3449)*100)</f>
        <v>0</v>
      </c>
      <c r="BA3449" s="596"/>
      <c r="BB3449" s="542"/>
      <c r="BC3449" s="580"/>
      <c r="BD3449" s="584"/>
      <c r="BE3449" s="585"/>
      <c r="BF3449" s="595">
        <f>IF(BB3449=0,0,(BD3449/BB3449)*100)</f>
        <v>0</v>
      </c>
      <c r="BG3449" s="596"/>
      <c r="BH3449" s="599">
        <f>AV3449+BB3449</f>
        <v>0</v>
      </c>
      <c r="BI3449" s="600"/>
      <c r="BJ3449" s="630">
        <f>AX3449+BD3449</f>
        <v>0</v>
      </c>
      <c r="BK3449" s="631"/>
      <c r="BL3449" s="595">
        <f>IF(BH3449=0,0,(BJ3449/BH3449)*100)</f>
        <v>0</v>
      </c>
      <c r="BM3449" s="596"/>
      <c r="BN3449" s="656">
        <f>(AF3449*2)+(AL3449*2)+(AR3449*3)+BD3449</f>
        <v>0</v>
      </c>
      <c r="BO3449" s="657"/>
      <c r="BP3449" s="658"/>
      <c r="BQ3449" s="676">
        <f t="shared" ref="BQ3449" si="3028">IF(BS3449=0,0,50*BR3449/BS3449)</f>
        <v>0</v>
      </c>
      <c r="BR3449" s="662">
        <f>(BN3449*BU$11)+(N3449*BU$12)+(Z3449*BU$13)+(R3449*BU$14)+(X3449*BU$15)+(AB3449*BU$16)</f>
        <v>0</v>
      </c>
      <c r="BS3449" s="662">
        <f>((BB3449-BD3449)*BU$18)+((AV3449-AX3449)*BU$17)+(H3449*BU$19)+(P3449*BU$20)</f>
        <v>0</v>
      </c>
      <c r="BT3449" s="15"/>
      <c r="BU3449" s="15"/>
      <c r="BV3449" s="95"/>
    </row>
    <row r="3450" spans="1:74" ht="21.75" hidden="1" customHeight="1" x14ac:dyDescent="0.25">
      <c r="A3450" s="95"/>
      <c r="B3450" s="571"/>
      <c r="C3450" s="642" t="str">
        <f>IF(ROSTER!D$24="","",ROSTER!D$24)</f>
        <v/>
      </c>
      <c r="D3450" s="643"/>
      <c r="E3450" s="575"/>
      <c r="F3450" s="577"/>
      <c r="G3450" s="583"/>
      <c r="H3450" s="579"/>
      <c r="I3450" s="545"/>
      <c r="J3450" s="544"/>
      <c r="K3450" s="581"/>
      <c r="L3450" s="586"/>
      <c r="M3450" s="587"/>
      <c r="N3450" s="592" t="s">
        <v>16</v>
      </c>
      <c r="O3450" s="603"/>
      <c r="P3450" s="544"/>
      <c r="Q3450" s="581"/>
      <c r="R3450" s="586"/>
      <c r="S3450" s="587"/>
      <c r="T3450" s="592" t="s">
        <v>16</v>
      </c>
      <c r="U3450" s="603"/>
      <c r="V3450" s="311"/>
      <c r="W3450" s="311"/>
      <c r="X3450" s="579"/>
      <c r="Y3450" s="545"/>
      <c r="Z3450" s="544"/>
      <c r="AA3450" s="545"/>
      <c r="AB3450" s="544"/>
      <c r="AC3450" s="545"/>
      <c r="AD3450" s="544"/>
      <c r="AE3450" s="581"/>
      <c r="AF3450" s="586"/>
      <c r="AG3450" s="587"/>
      <c r="AH3450" s="626"/>
      <c r="AI3450" s="627"/>
      <c r="AJ3450" s="544"/>
      <c r="AK3450" s="581"/>
      <c r="AL3450" s="586"/>
      <c r="AM3450" s="587"/>
      <c r="AN3450" s="626"/>
      <c r="AO3450" s="627"/>
      <c r="AP3450" s="544"/>
      <c r="AQ3450" s="581"/>
      <c r="AR3450" s="586"/>
      <c r="AS3450" s="587"/>
      <c r="AT3450" s="626"/>
      <c r="AU3450" s="627"/>
      <c r="AV3450" s="628"/>
      <c r="AW3450" s="629"/>
      <c r="AX3450" s="632"/>
      <c r="AY3450" s="633"/>
      <c r="AZ3450" s="626"/>
      <c r="BA3450" s="627"/>
      <c r="BB3450" s="544"/>
      <c r="BC3450" s="581"/>
      <c r="BD3450" s="586"/>
      <c r="BE3450" s="587"/>
      <c r="BF3450" s="626"/>
      <c r="BG3450" s="627"/>
      <c r="BH3450" s="628"/>
      <c r="BI3450" s="629"/>
      <c r="BJ3450" s="632"/>
      <c r="BK3450" s="633"/>
      <c r="BL3450" s="626"/>
      <c r="BM3450" s="627"/>
      <c r="BN3450" s="678"/>
      <c r="BO3450" s="679"/>
      <c r="BP3450" s="680"/>
      <c r="BQ3450" s="677"/>
      <c r="BR3450" s="663"/>
      <c r="BS3450" s="663"/>
      <c r="BT3450" s="15"/>
      <c r="BU3450" s="15"/>
      <c r="BV3450" s="95"/>
    </row>
    <row r="3451" spans="1:74" ht="21.75" hidden="1" customHeight="1" x14ac:dyDescent="0.25">
      <c r="A3451" s="95"/>
      <c r="B3451" s="570" t="str">
        <f>IF(ROSTER!B$26="","",ROSTER!B$26)</f>
        <v/>
      </c>
      <c r="C3451" s="572" t="str">
        <f>IF(ROSTER!C$26="","",ROSTER!C$26)</f>
        <v/>
      </c>
      <c r="D3451" s="573"/>
      <c r="E3451" s="574"/>
      <c r="F3451" s="576">
        <f>IF(E3451="y",1,IF(E3451="S",1,0))</f>
        <v>0</v>
      </c>
      <c r="G3451" s="582">
        <f>IF(E3451="S",1,0)</f>
        <v>0</v>
      </c>
      <c r="H3451" s="578"/>
      <c r="I3451" s="543"/>
      <c r="J3451" s="542"/>
      <c r="K3451" s="580"/>
      <c r="L3451" s="584"/>
      <c r="M3451" s="585"/>
      <c r="N3451" s="588">
        <f>L3451+J3451</f>
        <v>0</v>
      </c>
      <c r="O3451" s="589"/>
      <c r="P3451" s="542"/>
      <c r="Q3451" s="580"/>
      <c r="R3451" s="584"/>
      <c r="S3451" s="585"/>
      <c r="T3451" s="588">
        <f>R3451-P3451</f>
        <v>0</v>
      </c>
      <c r="U3451" s="589"/>
      <c r="V3451" s="310"/>
      <c r="W3451" s="310"/>
      <c r="X3451" s="578"/>
      <c r="Y3451" s="543"/>
      <c r="Z3451" s="542"/>
      <c r="AA3451" s="543"/>
      <c r="AB3451" s="542"/>
      <c r="AC3451" s="543"/>
      <c r="AD3451" s="542"/>
      <c r="AE3451" s="580"/>
      <c r="AF3451" s="584"/>
      <c r="AG3451" s="585"/>
      <c r="AH3451" s="595">
        <f>IF(AD3451=0,0,(AF3451/AD3451)*100)</f>
        <v>0</v>
      </c>
      <c r="AI3451" s="596"/>
      <c r="AJ3451" s="542"/>
      <c r="AK3451" s="580"/>
      <c r="AL3451" s="584"/>
      <c r="AM3451" s="585"/>
      <c r="AN3451" s="595">
        <f>IF(AJ3451=0,0,(AL3451/AJ3451)*100)</f>
        <v>0</v>
      </c>
      <c r="AO3451" s="596"/>
      <c r="AP3451" s="542"/>
      <c r="AQ3451" s="580"/>
      <c r="AR3451" s="584"/>
      <c r="AS3451" s="585"/>
      <c r="AT3451" s="595">
        <f>IF(AP3451=0,0,(AR3451/AP3451)*100)</f>
        <v>0</v>
      </c>
      <c r="AU3451" s="596"/>
      <c r="AV3451" s="599">
        <f>AD3451+AJ3451+AP3451</f>
        <v>0</v>
      </c>
      <c r="AW3451" s="600"/>
      <c r="AX3451" s="630">
        <f>AF3451+AL3451+AR3451</f>
        <v>0</v>
      </c>
      <c r="AY3451" s="631"/>
      <c r="AZ3451" s="595">
        <f>IF(AV3451=0,0,(AX3451/AV3451)*100)</f>
        <v>0</v>
      </c>
      <c r="BA3451" s="596"/>
      <c r="BB3451" s="542"/>
      <c r="BC3451" s="580"/>
      <c r="BD3451" s="584"/>
      <c r="BE3451" s="585"/>
      <c r="BF3451" s="595">
        <f>IF(BB3451=0,0,(BD3451/BB3451)*100)</f>
        <v>0</v>
      </c>
      <c r="BG3451" s="596"/>
      <c r="BH3451" s="599">
        <f>AV3451+BB3451</f>
        <v>0</v>
      </c>
      <c r="BI3451" s="600"/>
      <c r="BJ3451" s="630">
        <f>AX3451+BD3451</f>
        <v>0</v>
      </c>
      <c r="BK3451" s="631"/>
      <c r="BL3451" s="595">
        <f>IF(BH3451=0,0,(BJ3451/BH3451)*100)</f>
        <v>0</v>
      </c>
      <c r="BM3451" s="596"/>
      <c r="BN3451" s="656">
        <f>(AF3451*2)+(AL3451*2)+(AR3451*3)+BD3451</f>
        <v>0</v>
      </c>
      <c r="BO3451" s="657"/>
      <c r="BP3451" s="658"/>
      <c r="BQ3451" s="676">
        <f t="shared" ref="BQ3451" si="3029">IF(BS3451=0,0,50*BR3451/BS3451)</f>
        <v>0</v>
      </c>
      <c r="BR3451" s="662">
        <f>(BN3451*BU$11)+(N3451*BU$12)+(Z3451*BU$13)+(R3451*BU$14)+(X3451*BU$15)+(AB3451*BU$16)</f>
        <v>0</v>
      </c>
      <c r="BS3451" s="662">
        <f>((BB3451-BD3451)*BU$18)+((AV3451-AX3451)*BU$17)+(H3451*BU$19)+(P3451*BU$20)</f>
        <v>0</v>
      </c>
      <c r="BT3451" s="15"/>
      <c r="BU3451" s="15"/>
      <c r="BV3451" s="95"/>
    </row>
    <row r="3452" spans="1:74" ht="21.75" hidden="1" customHeight="1" x14ac:dyDescent="0.25">
      <c r="A3452" s="95"/>
      <c r="B3452" s="571"/>
      <c r="C3452" s="642" t="str">
        <f>IF(ROSTER!D$26="","",ROSTER!D$26)</f>
        <v/>
      </c>
      <c r="D3452" s="643"/>
      <c r="E3452" s="575"/>
      <c r="F3452" s="577"/>
      <c r="G3452" s="583"/>
      <c r="H3452" s="579"/>
      <c r="I3452" s="545"/>
      <c r="J3452" s="544"/>
      <c r="K3452" s="581"/>
      <c r="L3452" s="586"/>
      <c r="M3452" s="587"/>
      <c r="N3452" s="592" t="s">
        <v>16</v>
      </c>
      <c r="O3452" s="603"/>
      <c r="P3452" s="544"/>
      <c r="Q3452" s="581"/>
      <c r="R3452" s="586"/>
      <c r="S3452" s="587"/>
      <c r="T3452" s="592" t="s">
        <v>16</v>
      </c>
      <c r="U3452" s="603"/>
      <c r="V3452" s="311"/>
      <c r="W3452" s="311"/>
      <c r="X3452" s="579"/>
      <c r="Y3452" s="545"/>
      <c r="Z3452" s="544"/>
      <c r="AA3452" s="545"/>
      <c r="AB3452" s="544"/>
      <c r="AC3452" s="545"/>
      <c r="AD3452" s="544"/>
      <c r="AE3452" s="581"/>
      <c r="AF3452" s="586"/>
      <c r="AG3452" s="587"/>
      <c r="AH3452" s="626"/>
      <c r="AI3452" s="627"/>
      <c r="AJ3452" s="544"/>
      <c r="AK3452" s="581"/>
      <c r="AL3452" s="586"/>
      <c r="AM3452" s="587"/>
      <c r="AN3452" s="626"/>
      <c r="AO3452" s="627"/>
      <c r="AP3452" s="544"/>
      <c r="AQ3452" s="581"/>
      <c r="AR3452" s="586"/>
      <c r="AS3452" s="587"/>
      <c r="AT3452" s="626"/>
      <c r="AU3452" s="627"/>
      <c r="AV3452" s="628"/>
      <c r="AW3452" s="629"/>
      <c r="AX3452" s="632"/>
      <c r="AY3452" s="633"/>
      <c r="AZ3452" s="626"/>
      <c r="BA3452" s="627"/>
      <c r="BB3452" s="544"/>
      <c r="BC3452" s="581"/>
      <c r="BD3452" s="586"/>
      <c r="BE3452" s="587"/>
      <c r="BF3452" s="626"/>
      <c r="BG3452" s="627"/>
      <c r="BH3452" s="628"/>
      <c r="BI3452" s="629"/>
      <c r="BJ3452" s="632"/>
      <c r="BK3452" s="633"/>
      <c r="BL3452" s="626"/>
      <c r="BM3452" s="627"/>
      <c r="BN3452" s="678"/>
      <c r="BO3452" s="679"/>
      <c r="BP3452" s="680"/>
      <c r="BQ3452" s="677"/>
      <c r="BR3452" s="663"/>
      <c r="BS3452" s="663"/>
      <c r="BT3452" s="15"/>
      <c r="BU3452" s="15"/>
      <c r="BV3452" s="95"/>
    </row>
    <row r="3453" spans="1:74" ht="21.75" hidden="1" customHeight="1" x14ac:dyDescent="0.25">
      <c r="A3453" s="95"/>
      <c r="B3453" s="570" t="str">
        <f>IF(ROSTER!B$28="","",ROSTER!B$28)</f>
        <v/>
      </c>
      <c r="C3453" s="572" t="str">
        <f>IF(ROSTER!C$28="","",ROSTER!C$28)</f>
        <v/>
      </c>
      <c r="D3453" s="573"/>
      <c r="E3453" s="574"/>
      <c r="F3453" s="576">
        <f>IF(E3453="y",1,IF(E3453="S",1,0))</f>
        <v>0</v>
      </c>
      <c r="G3453" s="582">
        <f>IF(E3453="S",1,0)</f>
        <v>0</v>
      </c>
      <c r="H3453" s="578"/>
      <c r="I3453" s="543"/>
      <c r="J3453" s="542"/>
      <c r="K3453" s="580"/>
      <c r="L3453" s="584"/>
      <c r="M3453" s="585"/>
      <c r="N3453" s="588">
        <f>L3453+J3453</f>
        <v>0</v>
      </c>
      <c r="O3453" s="589"/>
      <c r="P3453" s="542"/>
      <c r="Q3453" s="580"/>
      <c r="R3453" s="584"/>
      <c r="S3453" s="585"/>
      <c r="T3453" s="588">
        <f>R3453-P3453</f>
        <v>0</v>
      </c>
      <c r="U3453" s="589"/>
      <c r="V3453" s="310"/>
      <c r="W3453" s="310"/>
      <c r="X3453" s="578"/>
      <c r="Y3453" s="543"/>
      <c r="Z3453" s="542"/>
      <c r="AA3453" s="543"/>
      <c r="AB3453" s="542"/>
      <c r="AC3453" s="543"/>
      <c r="AD3453" s="542"/>
      <c r="AE3453" s="580"/>
      <c r="AF3453" s="584"/>
      <c r="AG3453" s="585"/>
      <c r="AH3453" s="595">
        <f>IF(AD3453=0,0,(AF3453/AD3453)*100)</f>
        <v>0</v>
      </c>
      <c r="AI3453" s="596"/>
      <c r="AJ3453" s="542"/>
      <c r="AK3453" s="580"/>
      <c r="AL3453" s="584"/>
      <c r="AM3453" s="585"/>
      <c r="AN3453" s="595">
        <f>IF(AJ3453=0,0,(AL3453/AJ3453)*100)</f>
        <v>0</v>
      </c>
      <c r="AO3453" s="596"/>
      <c r="AP3453" s="542"/>
      <c r="AQ3453" s="580"/>
      <c r="AR3453" s="584"/>
      <c r="AS3453" s="585"/>
      <c r="AT3453" s="595">
        <f>IF(AP3453=0,0,(AR3453/AP3453)*100)</f>
        <v>0</v>
      </c>
      <c r="AU3453" s="596"/>
      <c r="AV3453" s="599">
        <f>AD3453+AJ3453+AP3453</f>
        <v>0</v>
      </c>
      <c r="AW3453" s="600"/>
      <c r="AX3453" s="630">
        <f>AF3453+AL3453+AR3453</f>
        <v>0</v>
      </c>
      <c r="AY3453" s="631"/>
      <c r="AZ3453" s="595">
        <f>IF(AV3453=0,0,(AX3453/AV3453)*100)</f>
        <v>0</v>
      </c>
      <c r="BA3453" s="596"/>
      <c r="BB3453" s="542"/>
      <c r="BC3453" s="580"/>
      <c r="BD3453" s="584"/>
      <c r="BE3453" s="585"/>
      <c r="BF3453" s="595">
        <f>IF(BB3453=0,0,(BD3453/BB3453)*100)</f>
        <v>0</v>
      </c>
      <c r="BG3453" s="596"/>
      <c r="BH3453" s="599">
        <f>AV3453+BB3453</f>
        <v>0</v>
      </c>
      <c r="BI3453" s="600"/>
      <c r="BJ3453" s="630">
        <f>AX3453+BD3453</f>
        <v>0</v>
      </c>
      <c r="BK3453" s="631"/>
      <c r="BL3453" s="595">
        <f>IF(BH3453=0,0,(BJ3453/BH3453)*100)</f>
        <v>0</v>
      </c>
      <c r="BM3453" s="596"/>
      <c r="BN3453" s="656">
        <f>(AF3453*2)+(AL3453*2)+(AR3453*3)+BD3453</f>
        <v>0</v>
      </c>
      <c r="BO3453" s="657"/>
      <c r="BP3453" s="658"/>
      <c r="BQ3453" s="676">
        <f t="shared" ref="BQ3453" si="3030">IF(BS3453=0,0,50*BR3453/BS3453)</f>
        <v>0</v>
      </c>
      <c r="BR3453" s="662">
        <f>(BN3453*BU$11)+(N3453*BU$12)+(Z3453*BU$13)+(R3453*BU$14)+(X3453*BU$15)+(AB3453*BU$16)</f>
        <v>0</v>
      </c>
      <c r="BS3453" s="662">
        <f>((BB3453-BD3453)*BU$18)+((AV3453-AX3453)*BU$17)+(H3453*BU$19)+(P3453*BU$20)</f>
        <v>0</v>
      </c>
      <c r="BT3453" s="15"/>
      <c r="BU3453" s="15"/>
      <c r="BV3453" s="95"/>
    </row>
    <row r="3454" spans="1:74" ht="21.75" hidden="1" customHeight="1" x14ac:dyDescent="0.25">
      <c r="A3454" s="95"/>
      <c r="B3454" s="571"/>
      <c r="C3454" s="642" t="str">
        <f>IF(ROSTER!D$28="","",ROSTER!D$28)</f>
        <v/>
      </c>
      <c r="D3454" s="643"/>
      <c r="E3454" s="575"/>
      <c r="F3454" s="577"/>
      <c r="G3454" s="583"/>
      <c r="H3454" s="579"/>
      <c r="I3454" s="545"/>
      <c r="J3454" s="544"/>
      <c r="K3454" s="581"/>
      <c r="L3454" s="586"/>
      <c r="M3454" s="587"/>
      <c r="N3454" s="592" t="s">
        <v>16</v>
      </c>
      <c r="O3454" s="603"/>
      <c r="P3454" s="544"/>
      <c r="Q3454" s="581"/>
      <c r="R3454" s="586"/>
      <c r="S3454" s="587"/>
      <c r="T3454" s="592" t="s">
        <v>16</v>
      </c>
      <c r="U3454" s="603"/>
      <c r="V3454" s="311"/>
      <c r="W3454" s="311"/>
      <c r="X3454" s="579"/>
      <c r="Y3454" s="545"/>
      <c r="Z3454" s="544"/>
      <c r="AA3454" s="545"/>
      <c r="AB3454" s="544"/>
      <c r="AC3454" s="545"/>
      <c r="AD3454" s="544"/>
      <c r="AE3454" s="581"/>
      <c r="AF3454" s="586"/>
      <c r="AG3454" s="587"/>
      <c r="AH3454" s="626"/>
      <c r="AI3454" s="627"/>
      <c r="AJ3454" s="544"/>
      <c r="AK3454" s="581"/>
      <c r="AL3454" s="586"/>
      <c r="AM3454" s="587"/>
      <c r="AN3454" s="626"/>
      <c r="AO3454" s="627"/>
      <c r="AP3454" s="544"/>
      <c r="AQ3454" s="581"/>
      <c r="AR3454" s="586"/>
      <c r="AS3454" s="587"/>
      <c r="AT3454" s="626"/>
      <c r="AU3454" s="627"/>
      <c r="AV3454" s="628"/>
      <c r="AW3454" s="629"/>
      <c r="AX3454" s="632"/>
      <c r="AY3454" s="633"/>
      <c r="AZ3454" s="626"/>
      <c r="BA3454" s="627"/>
      <c r="BB3454" s="544"/>
      <c r="BC3454" s="581"/>
      <c r="BD3454" s="586"/>
      <c r="BE3454" s="587"/>
      <c r="BF3454" s="626"/>
      <c r="BG3454" s="627"/>
      <c r="BH3454" s="628"/>
      <c r="BI3454" s="629"/>
      <c r="BJ3454" s="632"/>
      <c r="BK3454" s="633"/>
      <c r="BL3454" s="626"/>
      <c r="BM3454" s="627"/>
      <c r="BN3454" s="678"/>
      <c r="BO3454" s="679"/>
      <c r="BP3454" s="680"/>
      <c r="BQ3454" s="677"/>
      <c r="BR3454" s="663"/>
      <c r="BS3454" s="663"/>
      <c r="BT3454" s="15"/>
      <c r="BU3454" s="15"/>
      <c r="BV3454" s="95"/>
    </row>
    <row r="3455" spans="1:74" ht="21.75" hidden="1" customHeight="1" x14ac:dyDescent="0.25">
      <c r="A3455" s="95"/>
      <c r="B3455" s="570" t="str">
        <f>IF(ROSTER!B$30="","",ROSTER!B$30)</f>
        <v/>
      </c>
      <c r="C3455" s="572" t="str">
        <f>IF(ROSTER!C$30="","",ROSTER!C$30)</f>
        <v/>
      </c>
      <c r="D3455" s="573"/>
      <c r="E3455" s="574"/>
      <c r="F3455" s="576">
        <f>IF(E3455="y",1,IF(E3455="S",1,0))</f>
        <v>0</v>
      </c>
      <c r="G3455" s="582">
        <f>IF(E3455="S",1,0)</f>
        <v>0</v>
      </c>
      <c r="H3455" s="578"/>
      <c r="I3455" s="543"/>
      <c r="J3455" s="542"/>
      <c r="K3455" s="580"/>
      <c r="L3455" s="584"/>
      <c r="M3455" s="585"/>
      <c r="N3455" s="588">
        <f>L3455+J3455</f>
        <v>0</v>
      </c>
      <c r="O3455" s="589"/>
      <c r="P3455" s="542"/>
      <c r="Q3455" s="580"/>
      <c r="R3455" s="584"/>
      <c r="S3455" s="585"/>
      <c r="T3455" s="588">
        <f>R3455-P3455</f>
        <v>0</v>
      </c>
      <c r="U3455" s="589"/>
      <c r="V3455" s="310"/>
      <c r="W3455" s="310"/>
      <c r="X3455" s="578"/>
      <c r="Y3455" s="543"/>
      <c r="Z3455" s="542"/>
      <c r="AA3455" s="543"/>
      <c r="AB3455" s="542"/>
      <c r="AC3455" s="543"/>
      <c r="AD3455" s="542"/>
      <c r="AE3455" s="580"/>
      <c r="AF3455" s="584"/>
      <c r="AG3455" s="585"/>
      <c r="AH3455" s="595">
        <f>IF(AD3455=0,0,(AF3455/AD3455)*100)</f>
        <v>0</v>
      </c>
      <c r="AI3455" s="596"/>
      <c r="AJ3455" s="542"/>
      <c r="AK3455" s="580"/>
      <c r="AL3455" s="584"/>
      <c r="AM3455" s="585"/>
      <c r="AN3455" s="595">
        <f>IF(AJ3455=0,0,(AL3455/AJ3455)*100)</f>
        <v>0</v>
      </c>
      <c r="AO3455" s="596"/>
      <c r="AP3455" s="542"/>
      <c r="AQ3455" s="580"/>
      <c r="AR3455" s="584"/>
      <c r="AS3455" s="585"/>
      <c r="AT3455" s="595">
        <f>IF(AP3455=0,0,(AR3455/AP3455)*100)</f>
        <v>0</v>
      </c>
      <c r="AU3455" s="596"/>
      <c r="AV3455" s="599">
        <f>AD3455+AJ3455+AP3455</f>
        <v>0</v>
      </c>
      <c r="AW3455" s="600"/>
      <c r="AX3455" s="630">
        <f>AF3455+AL3455+AR3455</f>
        <v>0</v>
      </c>
      <c r="AY3455" s="631"/>
      <c r="AZ3455" s="595">
        <f>IF(AV3455=0,0,(AX3455/AV3455)*100)</f>
        <v>0</v>
      </c>
      <c r="BA3455" s="596"/>
      <c r="BB3455" s="542"/>
      <c r="BC3455" s="580"/>
      <c r="BD3455" s="584"/>
      <c r="BE3455" s="585"/>
      <c r="BF3455" s="595">
        <f>IF(BB3455=0,0,(BD3455/BB3455)*100)</f>
        <v>0</v>
      </c>
      <c r="BG3455" s="596"/>
      <c r="BH3455" s="599">
        <f>AV3455+BB3455</f>
        <v>0</v>
      </c>
      <c r="BI3455" s="600"/>
      <c r="BJ3455" s="630">
        <f>AX3455+BD3455</f>
        <v>0</v>
      </c>
      <c r="BK3455" s="631"/>
      <c r="BL3455" s="595">
        <f>IF(BH3455=0,0,(BJ3455/BH3455)*100)</f>
        <v>0</v>
      </c>
      <c r="BM3455" s="596"/>
      <c r="BN3455" s="656">
        <f>(AF3455*2)+(AL3455*2)+(AR3455*3)+BD3455</f>
        <v>0</v>
      </c>
      <c r="BO3455" s="657"/>
      <c r="BP3455" s="658"/>
      <c r="BQ3455" s="676">
        <f t="shared" ref="BQ3455" si="3031">IF(BS3455=0,0,50*BR3455/BS3455)</f>
        <v>0</v>
      </c>
      <c r="BR3455" s="662">
        <f>(BN3455*BU$11)+(N3455*BU$12)+(Z3455*BU$13)+(R3455*BU$14)+(X3455*BU$15)+(AB3455*BU$16)</f>
        <v>0</v>
      </c>
      <c r="BS3455" s="662">
        <f>((BB3455-BD3455)*BU$18)+((AV3455-AX3455)*BU$17)+(H3455*BU$19)+(P3455*BU$20)</f>
        <v>0</v>
      </c>
      <c r="BT3455" s="15"/>
      <c r="BU3455" s="15"/>
      <c r="BV3455" s="95"/>
    </row>
    <row r="3456" spans="1:74" ht="21.75" hidden="1" customHeight="1" x14ac:dyDescent="0.25">
      <c r="A3456" s="95"/>
      <c r="B3456" s="571"/>
      <c r="C3456" s="642" t="str">
        <f>IF(ROSTER!D$30="","",ROSTER!D$30)</f>
        <v/>
      </c>
      <c r="D3456" s="643"/>
      <c r="E3456" s="575"/>
      <c r="F3456" s="577"/>
      <c r="G3456" s="583"/>
      <c r="H3456" s="579"/>
      <c r="I3456" s="545"/>
      <c r="J3456" s="544"/>
      <c r="K3456" s="581"/>
      <c r="L3456" s="586"/>
      <c r="M3456" s="587"/>
      <c r="N3456" s="592" t="s">
        <v>16</v>
      </c>
      <c r="O3456" s="603"/>
      <c r="P3456" s="544"/>
      <c r="Q3456" s="581"/>
      <c r="R3456" s="586"/>
      <c r="S3456" s="587"/>
      <c r="T3456" s="592" t="s">
        <v>16</v>
      </c>
      <c r="U3456" s="603"/>
      <c r="V3456" s="311"/>
      <c r="W3456" s="311"/>
      <c r="X3456" s="579"/>
      <c r="Y3456" s="545"/>
      <c r="Z3456" s="544"/>
      <c r="AA3456" s="545"/>
      <c r="AB3456" s="544"/>
      <c r="AC3456" s="545"/>
      <c r="AD3456" s="544"/>
      <c r="AE3456" s="581"/>
      <c r="AF3456" s="586"/>
      <c r="AG3456" s="587"/>
      <c r="AH3456" s="626"/>
      <c r="AI3456" s="627"/>
      <c r="AJ3456" s="544"/>
      <c r="AK3456" s="581"/>
      <c r="AL3456" s="586"/>
      <c r="AM3456" s="587"/>
      <c r="AN3456" s="626"/>
      <c r="AO3456" s="627"/>
      <c r="AP3456" s="544"/>
      <c r="AQ3456" s="581"/>
      <c r="AR3456" s="586"/>
      <c r="AS3456" s="587"/>
      <c r="AT3456" s="626"/>
      <c r="AU3456" s="627"/>
      <c r="AV3456" s="628"/>
      <c r="AW3456" s="629"/>
      <c r="AX3456" s="632"/>
      <c r="AY3456" s="633"/>
      <c r="AZ3456" s="626"/>
      <c r="BA3456" s="627"/>
      <c r="BB3456" s="544"/>
      <c r="BC3456" s="581"/>
      <c r="BD3456" s="586"/>
      <c r="BE3456" s="587"/>
      <c r="BF3456" s="626"/>
      <c r="BG3456" s="627"/>
      <c r="BH3456" s="628"/>
      <c r="BI3456" s="629"/>
      <c r="BJ3456" s="632"/>
      <c r="BK3456" s="633"/>
      <c r="BL3456" s="626"/>
      <c r="BM3456" s="627"/>
      <c r="BN3456" s="678"/>
      <c r="BO3456" s="679"/>
      <c r="BP3456" s="680"/>
      <c r="BQ3456" s="677"/>
      <c r="BR3456" s="663"/>
      <c r="BS3456" s="663"/>
      <c r="BT3456" s="15"/>
      <c r="BU3456" s="15"/>
      <c r="BV3456" s="95"/>
    </row>
    <row r="3457" spans="1:74" ht="21.75" hidden="1" customHeight="1" x14ac:dyDescent="0.25">
      <c r="A3457" s="95"/>
      <c r="B3457" s="570" t="str">
        <f>IF(ROSTER!B$32="","",ROSTER!B$32)</f>
        <v/>
      </c>
      <c r="C3457" s="572" t="str">
        <f>IF(ROSTER!C$32="","",ROSTER!C$32)</f>
        <v/>
      </c>
      <c r="D3457" s="573"/>
      <c r="E3457" s="574"/>
      <c r="F3457" s="576">
        <f>IF(E3457="y",1,IF(E3457="S",1,0))</f>
        <v>0</v>
      </c>
      <c r="G3457" s="582">
        <f>IF(E3457="S",1,0)</f>
        <v>0</v>
      </c>
      <c r="H3457" s="578"/>
      <c r="I3457" s="543"/>
      <c r="J3457" s="542"/>
      <c r="K3457" s="580"/>
      <c r="L3457" s="584"/>
      <c r="M3457" s="585"/>
      <c r="N3457" s="588">
        <f>L3457+J3457</f>
        <v>0</v>
      </c>
      <c r="O3457" s="589"/>
      <c r="P3457" s="542"/>
      <c r="Q3457" s="580"/>
      <c r="R3457" s="584"/>
      <c r="S3457" s="585"/>
      <c r="T3457" s="588">
        <f>R3457-P3457</f>
        <v>0</v>
      </c>
      <c r="U3457" s="589"/>
      <c r="V3457" s="310"/>
      <c r="W3457" s="310"/>
      <c r="X3457" s="578"/>
      <c r="Y3457" s="543"/>
      <c r="Z3457" s="542"/>
      <c r="AA3457" s="543"/>
      <c r="AB3457" s="542"/>
      <c r="AC3457" s="543"/>
      <c r="AD3457" s="542"/>
      <c r="AE3457" s="580"/>
      <c r="AF3457" s="584"/>
      <c r="AG3457" s="585"/>
      <c r="AH3457" s="595">
        <f>IF(AD3457=0,0,(AF3457/AD3457)*100)</f>
        <v>0</v>
      </c>
      <c r="AI3457" s="596"/>
      <c r="AJ3457" s="542"/>
      <c r="AK3457" s="580"/>
      <c r="AL3457" s="584"/>
      <c r="AM3457" s="585"/>
      <c r="AN3457" s="595">
        <f>IF(AJ3457=0,0,(AL3457/AJ3457)*100)</f>
        <v>0</v>
      </c>
      <c r="AO3457" s="596"/>
      <c r="AP3457" s="542"/>
      <c r="AQ3457" s="580"/>
      <c r="AR3457" s="584"/>
      <c r="AS3457" s="585"/>
      <c r="AT3457" s="595">
        <f>IF(AP3457=0,0,(AR3457/AP3457)*100)</f>
        <v>0</v>
      </c>
      <c r="AU3457" s="596"/>
      <c r="AV3457" s="599">
        <f>AD3457+AJ3457+AP3457</f>
        <v>0</v>
      </c>
      <c r="AW3457" s="600"/>
      <c r="AX3457" s="630">
        <f>AF3457+AL3457+AR3457</f>
        <v>0</v>
      </c>
      <c r="AY3457" s="631"/>
      <c r="AZ3457" s="595">
        <f>IF(AV3457=0,0,(AX3457/AV3457)*100)</f>
        <v>0</v>
      </c>
      <c r="BA3457" s="596"/>
      <c r="BB3457" s="542"/>
      <c r="BC3457" s="580"/>
      <c r="BD3457" s="584"/>
      <c r="BE3457" s="585"/>
      <c r="BF3457" s="595">
        <f>IF(BB3457=0,0,(BD3457/BB3457)*100)</f>
        <v>0</v>
      </c>
      <c r="BG3457" s="596"/>
      <c r="BH3457" s="599">
        <f>AV3457+BB3457</f>
        <v>0</v>
      </c>
      <c r="BI3457" s="600"/>
      <c r="BJ3457" s="630">
        <f>AX3457+BD3457</f>
        <v>0</v>
      </c>
      <c r="BK3457" s="631"/>
      <c r="BL3457" s="595">
        <f>IF(BH3457=0,0,(BJ3457/BH3457)*100)</f>
        <v>0</v>
      </c>
      <c r="BM3457" s="596"/>
      <c r="BN3457" s="656">
        <f>(AF3457*2)+(AL3457*2)+(AR3457*3)+BD3457</f>
        <v>0</v>
      </c>
      <c r="BO3457" s="657"/>
      <c r="BP3457" s="658"/>
      <c r="BQ3457" s="676">
        <f t="shared" ref="BQ3457" si="3032">IF(BS3457=0,0,50*BR3457/BS3457)</f>
        <v>0</v>
      </c>
      <c r="BR3457" s="662">
        <f>(BN3457*BU$11)+(N3457*BU$12)+(Z3457*BU$13)+(R3457*BU$14)+(X3457*BU$15)+(AB3457*BU$16)</f>
        <v>0</v>
      </c>
      <c r="BS3457" s="662">
        <f>((BB3457-BD3457)*BU$18)+((AV3457-AX3457)*BU$17)+(H3457*BU$19)+(P3457*BU$20)</f>
        <v>0</v>
      </c>
      <c r="BT3457" s="15"/>
      <c r="BU3457" s="15"/>
      <c r="BV3457" s="95"/>
    </row>
    <row r="3458" spans="1:74" ht="21.75" hidden="1" customHeight="1" x14ac:dyDescent="0.25">
      <c r="A3458" s="95"/>
      <c r="B3458" s="571"/>
      <c r="C3458" s="642" t="str">
        <f>IF(ROSTER!D$32="","",ROSTER!D$32)</f>
        <v/>
      </c>
      <c r="D3458" s="643"/>
      <c r="E3458" s="575"/>
      <c r="F3458" s="577"/>
      <c r="G3458" s="583"/>
      <c r="H3458" s="579"/>
      <c r="I3458" s="545"/>
      <c r="J3458" s="544"/>
      <c r="K3458" s="581"/>
      <c r="L3458" s="586"/>
      <c r="M3458" s="587"/>
      <c r="N3458" s="592" t="s">
        <v>16</v>
      </c>
      <c r="O3458" s="603"/>
      <c r="P3458" s="544"/>
      <c r="Q3458" s="581"/>
      <c r="R3458" s="586"/>
      <c r="S3458" s="587"/>
      <c r="T3458" s="592" t="s">
        <v>16</v>
      </c>
      <c r="U3458" s="603"/>
      <c r="V3458" s="311"/>
      <c r="W3458" s="311"/>
      <c r="X3458" s="579"/>
      <c r="Y3458" s="545"/>
      <c r="Z3458" s="544"/>
      <c r="AA3458" s="545"/>
      <c r="AB3458" s="544"/>
      <c r="AC3458" s="545"/>
      <c r="AD3458" s="544"/>
      <c r="AE3458" s="581"/>
      <c r="AF3458" s="586"/>
      <c r="AG3458" s="587"/>
      <c r="AH3458" s="626"/>
      <c r="AI3458" s="627"/>
      <c r="AJ3458" s="544"/>
      <c r="AK3458" s="581"/>
      <c r="AL3458" s="586"/>
      <c r="AM3458" s="587"/>
      <c r="AN3458" s="626"/>
      <c r="AO3458" s="627"/>
      <c r="AP3458" s="544"/>
      <c r="AQ3458" s="581"/>
      <c r="AR3458" s="586"/>
      <c r="AS3458" s="587"/>
      <c r="AT3458" s="626"/>
      <c r="AU3458" s="627"/>
      <c r="AV3458" s="628"/>
      <c r="AW3458" s="629"/>
      <c r="AX3458" s="632"/>
      <c r="AY3458" s="633"/>
      <c r="AZ3458" s="626"/>
      <c r="BA3458" s="627"/>
      <c r="BB3458" s="544"/>
      <c r="BC3458" s="581"/>
      <c r="BD3458" s="586"/>
      <c r="BE3458" s="587"/>
      <c r="BF3458" s="626"/>
      <c r="BG3458" s="627"/>
      <c r="BH3458" s="628"/>
      <c r="BI3458" s="629"/>
      <c r="BJ3458" s="632"/>
      <c r="BK3458" s="633"/>
      <c r="BL3458" s="626"/>
      <c r="BM3458" s="627"/>
      <c r="BN3458" s="678"/>
      <c r="BO3458" s="679"/>
      <c r="BP3458" s="680"/>
      <c r="BQ3458" s="677"/>
      <c r="BR3458" s="663"/>
      <c r="BS3458" s="663"/>
      <c r="BT3458" s="15"/>
      <c r="BU3458" s="15"/>
      <c r="BV3458" s="95"/>
    </row>
    <row r="3459" spans="1:74" ht="21.75" hidden="1" customHeight="1" x14ac:dyDescent="0.25">
      <c r="A3459" s="95"/>
      <c r="B3459" s="570" t="str">
        <f>IF(ROSTER!B$34="","",ROSTER!B$34)</f>
        <v/>
      </c>
      <c r="C3459" s="572" t="str">
        <f>IF(ROSTER!C$34="","",ROSTER!C$34)</f>
        <v/>
      </c>
      <c r="D3459" s="573"/>
      <c r="E3459" s="574"/>
      <c r="F3459" s="576">
        <f>IF(E3459="y",1,IF(E3459="S",1,0))</f>
        <v>0</v>
      </c>
      <c r="G3459" s="582">
        <f>IF(E3459="S",1,0)</f>
        <v>0</v>
      </c>
      <c r="H3459" s="578"/>
      <c r="I3459" s="543"/>
      <c r="J3459" s="542"/>
      <c r="K3459" s="580"/>
      <c r="L3459" s="584"/>
      <c r="M3459" s="585"/>
      <c r="N3459" s="588">
        <f>L3459+J3459</f>
        <v>0</v>
      </c>
      <c r="O3459" s="589"/>
      <c r="P3459" s="542"/>
      <c r="Q3459" s="580"/>
      <c r="R3459" s="584"/>
      <c r="S3459" s="585"/>
      <c r="T3459" s="588">
        <f>R3459-P3459</f>
        <v>0</v>
      </c>
      <c r="U3459" s="589"/>
      <c r="V3459" s="310"/>
      <c r="W3459" s="310"/>
      <c r="X3459" s="578"/>
      <c r="Y3459" s="543"/>
      <c r="Z3459" s="542"/>
      <c r="AA3459" s="543"/>
      <c r="AB3459" s="542"/>
      <c r="AC3459" s="543"/>
      <c r="AD3459" s="542"/>
      <c r="AE3459" s="580"/>
      <c r="AF3459" s="584"/>
      <c r="AG3459" s="585"/>
      <c r="AH3459" s="595">
        <f>IF(AD3459=0,0,(AF3459/AD3459)*100)</f>
        <v>0</v>
      </c>
      <c r="AI3459" s="596"/>
      <c r="AJ3459" s="542"/>
      <c r="AK3459" s="580"/>
      <c r="AL3459" s="584"/>
      <c r="AM3459" s="585"/>
      <c r="AN3459" s="595">
        <f>IF(AJ3459=0,0,(AL3459/AJ3459)*100)</f>
        <v>0</v>
      </c>
      <c r="AO3459" s="596"/>
      <c r="AP3459" s="542"/>
      <c r="AQ3459" s="580"/>
      <c r="AR3459" s="584"/>
      <c r="AS3459" s="585"/>
      <c r="AT3459" s="595">
        <f>IF(AP3459=0,0,(AR3459/AP3459)*100)</f>
        <v>0</v>
      </c>
      <c r="AU3459" s="596"/>
      <c r="AV3459" s="599">
        <f>AD3459+AJ3459+AP3459</f>
        <v>0</v>
      </c>
      <c r="AW3459" s="600"/>
      <c r="AX3459" s="630">
        <f>AF3459+AL3459+AR3459</f>
        <v>0</v>
      </c>
      <c r="AY3459" s="631"/>
      <c r="AZ3459" s="595">
        <f>IF(AV3459=0,0,(AX3459/AV3459)*100)</f>
        <v>0</v>
      </c>
      <c r="BA3459" s="596"/>
      <c r="BB3459" s="542"/>
      <c r="BC3459" s="580"/>
      <c r="BD3459" s="584"/>
      <c r="BE3459" s="585"/>
      <c r="BF3459" s="595">
        <f>IF(BB3459=0,0,(BD3459/BB3459)*100)</f>
        <v>0</v>
      </c>
      <c r="BG3459" s="596"/>
      <c r="BH3459" s="599">
        <f>AV3459+BB3459</f>
        <v>0</v>
      </c>
      <c r="BI3459" s="600"/>
      <c r="BJ3459" s="630">
        <f>AX3459+BD3459</f>
        <v>0</v>
      </c>
      <c r="BK3459" s="631"/>
      <c r="BL3459" s="595">
        <f>IF(BH3459=0,0,(BJ3459/BH3459)*100)</f>
        <v>0</v>
      </c>
      <c r="BM3459" s="596"/>
      <c r="BN3459" s="656">
        <f>(AF3459*2)+(AL3459*2)+(AR3459*3)+BD3459</f>
        <v>0</v>
      </c>
      <c r="BO3459" s="657"/>
      <c r="BP3459" s="658"/>
      <c r="BQ3459" s="676">
        <f t="shared" ref="BQ3459" si="3033">IF(BS3459=0,0,50*BR3459/BS3459)</f>
        <v>0</v>
      </c>
      <c r="BR3459" s="662">
        <f>(BN3459*BU$11)+(N3459*BU$12)+(Z3459*BU$13)+(R3459*BU$14)+(X3459*BU$15)+(AB3459*BU$16)</f>
        <v>0</v>
      </c>
      <c r="BS3459" s="662">
        <f>((BB3459-BD3459)*BU$18)+((AV3459-AX3459)*BU$17)+(H3459*BU$19)+(P3459*BU$20)</f>
        <v>0</v>
      </c>
      <c r="BT3459" s="15"/>
      <c r="BU3459" s="15"/>
      <c r="BV3459" s="95"/>
    </row>
    <row r="3460" spans="1:74" ht="21.75" hidden="1" customHeight="1" x14ac:dyDescent="0.25">
      <c r="A3460" s="95"/>
      <c r="B3460" s="571"/>
      <c r="C3460" s="642" t="str">
        <f>IF(ROSTER!D$34="","",ROSTER!D$34)</f>
        <v/>
      </c>
      <c r="D3460" s="643"/>
      <c r="E3460" s="575"/>
      <c r="F3460" s="577"/>
      <c r="G3460" s="583"/>
      <c r="H3460" s="579"/>
      <c r="I3460" s="545"/>
      <c r="J3460" s="544"/>
      <c r="K3460" s="581"/>
      <c r="L3460" s="586"/>
      <c r="M3460" s="587"/>
      <c r="N3460" s="592" t="s">
        <v>16</v>
      </c>
      <c r="O3460" s="603"/>
      <c r="P3460" s="544"/>
      <c r="Q3460" s="581"/>
      <c r="R3460" s="586"/>
      <c r="S3460" s="587"/>
      <c r="T3460" s="592" t="s">
        <v>16</v>
      </c>
      <c r="U3460" s="603"/>
      <c r="V3460" s="311"/>
      <c r="W3460" s="311"/>
      <c r="X3460" s="579"/>
      <c r="Y3460" s="545"/>
      <c r="Z3460" s="544"/>
      <c r="AA3460" s="545"/>
      <c r="AB3460" s="544"/>
      <c r="AC3460" s="545"/>
      <c r="AD3460" s="544"/>
      <c r="AE3460" s="581"/>
      <c r="AF3460" s="586"/>
      <c r="AG3460" s="587"/>
      <c r="AH3460" s="626"/>
      <c r="AI3460" s="627"/>
      <c r="AJ3460" s="544"/>
      <c r="AK3460" s="581"/>
      <c r="AL3460" s="586"/>
      <c r="AM3460" s="587"/>
      <c r="AN3460" s="626"/>
      <c r="AO3460" s="627"/>
      <c r="AP3460" s="544"/>
      <c r="AQ3460" s="581"/>
      <c r="AR3460" s="586"/>
      <c r="AS3460" s="587"/>
      <c r="AT3460" s="626"/>
      <c r="AU3460" s="627"/>
      <c r="AV3460" s="628"/>
      <c r="AW3460" s="629"/>
      <c r="AX3460" s="632"/>
      <c r="AY3460" s="633"/>
      <c r="AZ3460" s="626"/>
      <c r="BA3460" s="627"/>
      <c r="BB3460" s="544"/>
      <c r="BC3460" s="581"/>
      <c r="BD3460" s="586"/>
      <c r="BE3460" s="587"/>
      <c r="BF3460" s="626"/>
      <c r="BG3460" s="627"/>
      <c r="BH3460" s="628"/>
      <c r="BI3460" s="629"/>
      <c r="BJ3460" s="632"/>
      <c r="BK3460" s="633"/>
      <c r="BL3460" s="626"/>
      <c r="BM3460" s="627"/>
      <c r="BN3460" s="678"/>
      <c r="BO3460" s="679"/>
      <c r="BP3460" s="680"/>
      <c r="BQ3460" s="677"/>
      <c r="BR3460" s="663"/>
      <c r="BS3460" s="663"/>
      <c r="BT3460" s="15"/>
      <c r="BU3460" s="15"/>
      <c r="BV3460" s="95"/>
    </row>
    <row r="3461" spans="1:74" ht="21.75" hidden="1" customHeight="1" x14ac:dyDescent="0.25">
      <c r="A3461" s="95"/>
      <c r="B3461" s="570" t="str">
        <f>IF(ROSTER!B$36="","",ROSTER!B$36)</f>
        <v/>
      </c>
      <c r="C3461" s="572" t="str">
        <f>IF(ROSTER!C$36="","",ROSTER!C$36)</f>
        <v/>
      </c>
      <c r="D3461" s="573"/>
      <c r="E3461" s="574"/>
      <c r="F3461" s="576">
        <f>IF(E3461="y",1,IF(E3461="S",1,0))</f>
        <v>0</v>
      </c>
      <c r="G3461" s="582">
        <f>IF(E3461="S",1,0)</f>
        <v>0</v>
      </c>
      <c r="H3461" s="578"/>
      <c r="I3461" s="543"/>
      <c r="J3461" s="542"/>
      <c r="K3461" s="580"/>
      <c r="L3461" s="584"/>
      <c r="M3461" s="585"/>
      <c r="N3461" s="588">
        <f>L3461+J3461</f>
        <v>0</v>
      </c>
      <c r="O3461" s="589"/>
      <c r="P3461" s="542"/>
      <c r="Q3461" s="580"/>
      <c r="R3461" s="584"/>
      <c r="S3461" s="585"/>
      <c r="T3461" s="588">
        <f>R3461-P3461</f>
        <v>0</v>
      </c>
      <c r="U3461" s="589"/>
      <c r="V3461" s="310"/>
      <c r="W3461" s="310"/>
      <c r="X3461" s="578"/>
      <c r="Y3461" s="543"/>
      <c r="Z3461" s="542"/>
      <c r="AA3461" s="543"/>
      <c r="AB3461" s="542"/>
      <c r="AC3461" s="543"/>
      <c r="AD3461" s="542"/>
      <c r="AE3461" s="580"/>
      <c r="AF3461" s="584"/>
      <c r="AG3461" s="585"/>
      <c r="AH3461" s="595">
        <f>IF(AD3461=0,0,(AF3461/AD3461)*100)</f>
        <v>0</v>
      </c>
      <c r="AI3461" s="596"/>
      <c r="AJ3461" s="542"/>
      <c r="AK3461" s="580"/>
      <c r="AL3461" s="584"/>
      <c r="AM3461" s="585"/>
      <c r="AN3461" s="595">
        <f>IF(AJ3461=0,0,(AL3461/AJ3461)*100)</f>
        <v>0</v>
      </c>
      <c r="AO3461" s="596"/>
      <c r="AP3461" s="542"/>
      <c r="AQ3461" s="580"/>
      <c r="AR3461" s="584"/>
      <c r="AS3461" s="585"/>
      <c r="AT3461" s="595">
        <f>IF(AP3461=0,0,(AR3461/AP3461)*100)</f>
        <v>0</v>
      </c>
      <c r="AU3461" s="596"/>
      <c r="AV3461" s="599">
        <f>AD3461+AJ3461+AP3461</f>
        <v>0</v>
      </c>
      <c r="AW3461" s="600"/>
      <c r="AX3461" s="630">
        <f>AF3461+AL3461+AR3461</f>
        <v>0</v>
      </c>
      <c r="AY3461" s="631"/>
      <c r="AZ3461" s="595">
        <f>IF(AV3461=0,0,(AX3461/AV3461)*100)</f>
        <v>0</v>
      </c>
      <c r="BA3461" s="596"/>
      <c r="BB3461" s="542"/>
      <c r="BC3461" s="580"/>
      <c r="BD3461" s="584"/>
      <c r="BE3461" s="585"/>
      <c r="BF3461" s="595">
        <f>IF(BB3461=0,0,(BD3461/BB3461)*100)</f>
        <v>0</v>
      </c>
      <c r="BG3461" s="596"/>
      <c r="BH3461" s="599">
        <f>AV3461+BB3461</f>
        <v>0</v>
      </c>
      <c r="BI3461" s="600"/>
      <c r="BJ3461" s="630">
        <f>AX3461+BD3461</f>
        <v>0</v>
      </c>
      <c r="BK3461" s="631"/>
      <c r="BL3461" s="595">
        <f>IF(BH3461=0,0,(BJ3461/BH3461)*100)</f>
        <v>0</v>
      </c>
      <c r="BM3461" s="596"/>
      <c r="BN3461" s="656">
        <f>(AF3461*2)+(AL3461*2)+(AR3461*3)+BD3461</f>
        <v>0</v>
      </c>
      <c r="BO3461" s="657"/>
      <c r="BP3461" s="658"/>
      <c r="BQ3461" s="676">
        <f t="shared" ref="BQ3461" si="3034">IF(BS3461=0,0,50*BR3461/BS3461)</f>
        <v>0</v>
      </c>
      <c r="BR3461" s="662">
        <f>(BN3461*BU$11)+(N3461*BU$12)+(Z3461*BU$13)+(R3461*BU$14)+(X3461*BU$15)+(AB3461*BU$16)</f>
        <v>0</v>
      </c>
      <c r="BS3461" s="662">
        <f>((BB3461-BD3461)*BU$18)+((AV3461-AX3461)*BU$17)+(H3461*BU$19)+(P3461*BU$20)</f>
        <v>0</v>
      </c>
      <c r="BT3461" s="15"/>
      <c r="BU3461" s="15"/>
      <c r="BV3461" s="95"/>
    </row>
    <row r="3462" spans="1:74" ht="21.75" hidden="1" customHeight="1" x14ac:dyDescent="0.25">
      <c r="A3462" s="95"/>
      <c r="B3462" s="571"/>
      <c r="C3462" s="642" t="str">
        <f>IF(ROSTER!D$36="","",ROSTER!D$36)</f>
        <v/>
      </c>
      <c r="D3462" s="643"/>
      <c r="E3462" s="575"/>
      <c r="F3462" s="577"/>
      <c r="G3462" s="583"/>
      <c r="H3462" s="579"/>
      <c r="I3462" s="545"/>
      <c r="J3462" s="544"/>
      <c r="K3462" s="581"/>
      <c r="L3462" s="586"/>
      <c r="M3462" s="587"/>
      <c r="N3462" s="592" t="s">
        <v>16</v>
      </c>
      <c r="O3462" s="603"/>
      <c r="P3462" s="544"/>
      <c r="Q3462" s="581"/>
      <c r="R3462" s="586"/>
      <c r="S3462" s="587"/>
      <c r="T3462" s="592" t="s">
        <v>16</v>
      </c>
      <c r="U3462" s="603"/>
      <c r="V3462" s="311"/>
      <c r="W3462" s="311"/>
      <c r="X3462" s="579"/>
      <c r="Y3462" s="545"/>
      <c r="Z3462" s="544"/>
      <c r="AA3462" s="545"/>
      <c r="AB3462" s="544"/>
      <c r="AC3462" s="545"/>
      <c r="AD3462" s="544"/>
      <c r="AE3462" s="581"/>
      <c r="AF3462" s="586"/>
      <c r="AG3462" s="587"/>
      <c r="AH3462" s="626"/>
      <c r="AI3462" s="627"/>
      <c r="AJ3462" s="544"/>
      <c r="AK3462" s="581"/>
      <c r="AL3462" s="586"/>
      <c r="AM3462" s="587"/>
      <c r="AN3462" s="626"/>
      <c r="AO3462" s="627"/>
      <c r="AP3462" s="544"/>
      <c r="AQ3462" s="581"/>
      <c r="AR3462" s="586"/>
      <c r="AS3462" s="587"/>
      <c r="AT3462" s="626"/>
      <c r="AU3462" s="627"/>
      <c r="AV3462" s="628"/>
      <c r="AW3462" s="629"/>
      <c r="AX3462" s="632"/>
      <c r="AY3462" s="633"/>
      <c r="AZ3462" s="626"/>
      <c r="BA3462" s="627"/>
      <c r="BB3462" s="544"/>
      <c r="BC3462" s="581"/>
      <c r="BD3462" s="586"/>
      <c r="BE3462" s="587"/>
      <c r="BF3462" s="626"/>
      <c r="BG3462" s="627"/>
      <c r="BH3462" s="628"/>
      <c r="BI3462" s="629"/>
      <c r="BJ3462" s="632"/>
      <c r="BK3462" s="633"/>
      <c r="BL3462" s="626"/>
      <c r="BM3462" s="627"/>
      <c r="BN3462" s="678"/>
      <c r="BO3462" s="679"/>
      <c r="BP3462" s="680"/>
      <c r="BQ3462" s="677"/>
      <c r="BR3462" s="663"/>
      <c r="BS3462" s="663"/>
      <c r="BT3462" s="15"/>
      <c r="BU3462" s="15"/>
      <c r="BV3462" s="95"/>
    </row>
    <row r="3463" spans="1:74" ht="21.75" hidden="1" customHeight="1" x14ac:dyDescent="0.25">
      <c r="A3463" s="95"/>
      <c r="B3463" s="570" t="str">
        <f>IF(ROSTER!B$38="","",ROSTER!B$38)</f>
        <v/>
      </c>
      <c r="C3463" s="572" t="str">
        <f>IF(ROSTER!C$38="","",ROSTER!C$38)</f>
        <v/>
      </c>
      <c r="D3463" s="573"/>
      <c r="E3463" s="574"/>
      <c r="F3463" s="576">
        <f>IF(E3463="y",1,IF(E3463="S",1,0))</f>
        <v>0</v>
      </c>
      <c r="G3463" s="582">
        <f>IF(E3463="S",1,0)</f>
        <v>0</v>
      </c>
      <c r="H3463" s="578"/>
      <c r="I3463" s="543"/>
      <c r="J3463" s="542"/>
      <c r="K3463" s="580"/>
      <c r="L3463" s="584"/>
      <c r="M3463" s="585"/>
      <c r="N3463" s="588">
        <f>L3463+J3463</f>
        <v>0</v>
      </c>
      <c r="O3463" s="589"/>
      <c r="P3463" s="542"/>
      <c r="Q3463" s="580"/>
      <c r="R3463" s="584"/>
      <c r="S3463" s="585"/>
      <c r="T3463" s="588">
        <f>R3463-P3463</f>
        <v>0</v>
      </c>
      <c r="U3463" s="589"/>
      <c r="V3463" s="310"/>
      <c r="W3463" s="310"/>
      <c r="X3463" s="578"/>
      <c r="Y3463" s="543"/>
      <c r="Z3463" s="542"/>
      <c r="AA3463" s="543"/>
      <c r="AB3463" s="542"/>
      <c r="AC3463" s="543"/>
      <c r="AD3463" s="542"/>
      <c r="AE3463" s="580"/>
      <c r="AF3463" s="584"/>
      <c r="AG3463" s="585"/>
      <c r="AH3463" s="595">
        <f>IF(AD3463=0,0,(AF3463/AD3463)*100)</f>
        <v>0</v>
      </c>
      <c r="AI3463" s="596"/>
      <c r="AJ3463" s="542"/>
      <c r="AK3463" s="580"/>
      <c r="AL3463" s="584"/>
      <c r="AM3463" s="585"/>
      <c r="AN3463" s="595">
        <f>IF(AJ3463=0,0,(AL3463/AJ3463)*100)</f>
        <v>0</v>
      </c>
      <c r="AO3463" s="596"/>
      <c r="AP3463" s="542"/>
      <c r="AQ3463" s="580"/>
      <c r="AR3463" s="584"/>
      <c r="AS3463" s="585"/>
      <c r="AT3463" s="595">
        <f>IF(AP3463=0,0,(AR3463/AP3463)*100)</f>
        <v>0</v>
      </c>
      <c r="AU3463" s="596"/>
      <c r="AV3463" s="599">
        <f>AD3463+AJ3463+AP3463</f>
        <v>0</v>
      </c>
      <c r="AW3463" s="600"/>
      <c r="AX3463" s="630">
        <f>AF3463+AL3463+AR3463</f>
        <v>0</v>
      </c>
      <c r="AY3463" s="631"/>
      <c r="AZ3463" s="595">
        <f>IF(AV3463=0,0,(AX3463/AV3463)*100)</f>
        <v>0</v>
      </c>
      <c r="BA3463" s="596"/>
      <c r="BB3463" s="542"/>
      <c r="BC3463" s="580"/>
      <c r="BD3463" s="584"/>
      <c r="BE3463" s="585"/>
      <c r="BF3463" s="595">
        <f>IF(BB3463=0,0,(BD3463/BB3463)*100)</f>
        <v>0</v>
      </c>
      <c r="BG3463" s="596"/>
      <c r="BH3463" s="599">
        <f>AV3463+BB3463</f>
        <v>0</v>
      </c>
      <c r="BI3463" s="600"/>
      <c r="BJ3463" s="630">
        <f>AX3463+BD3463</f>
        <v>0</v>
      </c>
      <c r="BK3463" s="631"/>
      <c r="BL3463" s="595">
        <f>IF(BH3463=0,0,(BJ3463/BH3463)*100)</f>
        <v>0</v>
      </c>
      <c r="BM3463" s="596"/>
      <c r="BN3463" s="656">
        <f>(AF3463*2)+(AL3463*2)+(AR3463*3)+BD3463</f>
        <v>0</v>
      </c>
      <c r="BO3463" s="657"/>
      <c r="BP3463" s="658"/>
      <c r="BQ3463" s="676">
        <f t="shared" ref="BQ3463" si="3035">IF(BS3463=0,0,50*BR3463/BS3463)</f>
        <v>0</v>
      </c>
      <c r="BR3463" s="662">
        <f>(BN3463*BU$11)+(N3463*BU$12)+(Z3463*BU$13)+(R3463*BU$14)+(X3463*BU$15)+(AB3463*BU$16)</f>
        <v>0</v>
      </c>
      <c r="BS3463" s="662">
        <f>((BB3463-BD3463)*BU$18)+((AV3463-AX3463)*BU$17)+(H3463*BU$19)+(P3463*BU$20)</f>
        <v>0</v>
      </c>
      <c r="BT3463" s="15"/>
      <c r="BU3463" s="15"/>
      <c r="BV3463" s="95"/>
    </row>
    <row r="3464" spans="1:74" ht="21.75" hidden="1" customHeight="1" x14ac:dyDescent="0.25">
      <c r="A3464" s="95"/>
      <c r="B3464" s="571"/>
      <c r="C3464" s="642" t="str">
        <f>IF(ROSTER!D$38="","",ROSTER!D$38)</f>
        <v/>
      </c>
      <c r="D3464" s="643"/>
      <c r="E3464" s="575"/>
      <c r="F3464" s="577"/>
      <c r="G3464" s="583"/>
      <c r="H3464" s="579"/>
      <c r="I3464" s="545"/>
      <c r="J3464" s="544"/>
      <c r="K3464" s="581"/>
      <c r="L3464" s="586"/>
      <c r="M3464" s="587"/>
      <c r="N3464" s="592" t="s">
        <v>16</v>
      </c>
      <c r="O3464" s="603"/>
      <c r="P3464" s="544"/>
      <c r="Q3464" s="581"/>
      <c r="R3464" s="586"/>
      <c r="S3464" s="587"/>
      <c r="T3464" s="592" t="s">
        <v>16</v>
      </c>
      <c r="U3464" s="603"/>
      <c r="V3464" s="311"/>
      <c r="W3464" s="311"/>
      <c r="X3464" s="579"/>
      <c r="Y3464" s="545"/>
      <c r="Z3464" s="544"/>
      <c r="AA3464" s="545"/>
      <c r="AB3464" s="544"/>
      <c r="AC3464" s="545"/>
      <c r="AD3464" s="544"/>
      <c r="AE3464" s="581"/>
      <c r="AF3464" s="586"/>
      <c r="AG3464" s="587"/>
      <c r="AH3464" s="626"/>
      <c r="AI3464" s="627"/>
      <c r="AJ3464" s="544"/>
      <c r="AK3464" s="581"/>
      <c r="AL3464" s="586"/>
      <c r="AM3464" s="587"/>
      <c r="AN3464" s="626"/>
      <c r="AO3464" s="627"/>
      <c r="AP3464" s="544"/>
      <c r="AQ3464" s="581"/>
      <c r="AR3464" s="586"/>
      <c r="AS3464" s="587"/>
      <c r="AT3464" s="626"/>
      <c r="AU3464" s="627"/>
      <c r="AV3464" s="628"/>
      <c r="AW3464" s="629"/>
      <c r="AX3464" s="632"/>
      <c r="AY3464" s="633"/>
      <c r="AZ3464" s="626"/>
      <c r="BA3464" s="627"/>
      <c r="BB3464" s="544"/>
      <c r="BC3464" s="581"/>
      <c r="BD3464" s="586"/>
      <c r="BE3464" s="587"/>
      <c r="BF3464" s="626"/>
      <c r="BG3464" s="627"/>
      <c r="BH3464" s="628"/>
      <c r="BI3464" s="629"/>
      <c r="BJ3464" s="632"/>
      <c r="BK3464" s="633"/>
      <c r="BL3464" s="626"/>
      <c r="BM3464" s="627"/>
      <c r="BN3464" s="678"/>
      <c r="BO3464" s="679"/>
      <c r="BP3464" s="680"/>
      <c r="BQ3464" s="677"/>
      <c r="BR3464" s="663"/>
      <c r="BS3464" s="663"/>
      <c r="BT3464" s="15"/>
      <c r="BU3464" s="15"/>
      <c r="BV3464" s="95"/>
    </row>
    <row r="3465" spans="1:74" ht="21.75" hidden="1" customHeight="1" x14ac:dyDescent="0.25">
      <c r="A3465" s="95"/>
      <c r="B3465" s="570" t="str">
        <f>IF(ROSTER!B$40="","",ROSTER!B$40)</f>
        <v/>
      </c>
      <c r="C3465" s="572" t="str">
        <f>IF(ROSTER!C$40="","",ROSTER!C$40)</f>
        <v/>
      </c>
      <c r="D3465" s="573"/>
      <c r="E3465" s="574"/>
      <c r="F3465" s="576">
        <f>IF(E3465="y",1,IF(E3465="S",1,0))</f>
        <v>0</v>
      </c>
      <c r="G3465" s="582">
        <f>IF(E3465="S",1,0)</f>
        <v>0</v>
      </c>
      <c r="H3465" s="578"/>
      <c r="I3465" s="543"/>
      <c r="J3465" s="542"/>
      <c r="K3465" s="580"/>
      <c r="L3465" s="584"/>
      <c r="M3465" s="585"/>
      <c r="N3465" s="588">
        <f>L3465+J3465</f>
        <v>0</v>
      </c>
      <c r="O3465" s="589"/>
      <c r="P3465" s="542"/>
      <c r="Q3465" s="580"/>
      <c r="R3465" s="584"/>
      <c r="S3465" s="585"/>
      <c r="T3465" s="588">
        <f>R3465-P3465</f>
        <v>0</v>
      </c>
      <c r="U3465" s="589"/>
      <c r="V3465" s="310"/>
      <c r="W3465" s="310"/>
      <c r="X3465" s="578"/>
      <c r="Y3465" s="543"/>
      <c r="Z3465" s="542"/>
      <c r="AA3465" s="543"/>
      <c r="AB3465" s="542"/>
      <c r="AC3465" s="543"/>
      <c r="AD3465" s="542"/>
      <c r="AE3465" s="580"/>
      <c r="AF3465" s="584"/>
      <c r="AG3465" s="585"/>
      <c r="AH3465" s="595">
        <f>IF(AD3465=0,0,(AF3465/AD3465)*100)</f>
        <v>0</v>
      </c>
      <c r="AI3465" s="596"/>
      <c r="AJ3465" s="542"/>
      <c r="AK3465" s="580"/>
      <c r="AL3465" s="584"/>
      <c r="AM3465" s="585"/>
      <c r="AN3465" s="595">
        <f>IF(AJ3465=0,0,(AL3465/AJ3465)*100)</f>
        <v>0</v>
      </c>
      <c r="AO3465" s="596"/>
      <c r="AP3465" s="542"/>
      <c r="AQ3465" s="580"/>
      <c r="AR3465" s="584"/>
      <c r="AS3465" s="585"/>
      <c r="AT3465" s="595">
        <f>IF(AP3465=0,0,(AR3465/AP3465)*100)</f>
        <v>0</v>
      </c>
      <c r="AU3465" s="596"/>
      <c r="AV3465" s="599">
        <f>AD3465+AJ3465+AP3465</f>
        <v>0</v>
      </c>
      <c r="AW3465" s="600"/>
      <c r="AX3465" s="630">
        <f>AF3465+AL3465+AR3465</f>
        <v>0</v>
      </c>
      <c r="AY3465" s="631"/>
      <c r="AZ3465" s="595">
        <f>IF(AV3465=0,0,(AX3465/AV3465)*100)</f>
        <v>0</v>
      </c>
      <c r="BA3465" s="596"/>
      <c r="BB3465" s="542"/>
      <c r="BC3465" s="580"/>
      <c r="BD3465" s="584"/>
      <c r="BE3465" s="585"/>
      <c r="BF3465" s="595">
        <f>IF(BB3465=0,0,(BD3465/BB3465)*100)</f>
        <v>0</v>
      </c>
      <c r="BG3465" s="596"/>
      <c r="BH3465" s="599">
        <f>AV3465+BB3465</f>
        <v>0</v>
      </c>
      <c r="BI3465" s="600"/>
      <c r="BJ3465" s="630">
        <f>AX3465+BD3465</f>
        <v>0</v>
      </c>
      <c r="BK3465" s="631"/>
      <c r="BL3465" s="595">
        <f>IF(BH3465=0,0,(BJ3465/BH3465)*100)</f>
        <v>0</v>
      </c>
      <c r="BM3465" s="596"/>
      <c r="BN3465" s="656">
        <f>(AF3465*2)+(AL3465*2)+(AR3465*3)+BD3465</f>
        <v>0</v>
      </c>
      <c r="BO3465" s="657"/>
      <c r="BP3465" s="658"/>
      <c r="BQ3465" s="676">
        <f t="shared" ref="BQ3465" si="3036">IF(BS3465=0,0,50*BR3465/BS3465)</f>
        <v>0</v>
      </c>
      <c r="BR3465" s="662">
        <f>(BN3465*BU$11)+(N3465*BU$12)+(Z3465*BU$13)+(R3465*BU$14)+(X3465*BU$15)+(AB3465*BU$16)</f>
        <v>0</v>
      </c>
      <c r="BS3465" s="662">
        <f>((BB3465-BD3465)*BU$18)+((AV3465-AX3465)*BU$17)+(H3465*BU$19)+(P3465*BU$20)</f>
        <v>0</v>
      </c>
      <c r="BT3465" s="15"/>
      <c r="BU3465" s="15"/>
      <c r="BV3465" s="95"/>
    </row>
    <row r="3466" spans="1:74" ht="21.75" hidden="1" customHeight="1" x14ac:dyDescent="0.25">
      <c r="A3466" s="95"/>
      <c r="B3466" s="571"/>
      <c r="C3466" s="642" t="str">
        <f>IF(ROSTER!D$40="","",ROSTER!D$40)</f>
        <v/>
      </c>
      <c r="D3466" s="643"/>
      <c r="E3466" s="575"/>
      <c r="F3466" s="577"/>
      <c r="G3466" s="583"/>
      <c r="H3466" s="579"/>
      <c r="I3466" s="545"/>
      <c r="J3466" s="544"/>
      <c r="K3466" s="581"/>
      <c r="L3466" s="586"/>
      <c r="M3466" s="587"/>
      <c r="N3466" s="592" t="s">
        <v>16</v>
      </c>
      <c r="O3466" s="603"/>
      <c r="P3466" s="544"/>
      <c r="Q3466" s="581"/>
      <c r="R3466" s="586"/>
      <c r="S3466" s="587"/>
      <c r="T3466" s="592" t="s">
        <v>16</v>
      </c>
      <c r="U3466" s="603"/>
      <c r="V3466" s="311"/>
      <c r="W3466" s="311"/>
      <c r="X3466" s="579"/>
      <c r="Y3466" s="545"/>
      <c r="Z3466" s="544"/>
      <c r="AA3466" s="545"/>
      <c r="AB3466" s="544"/>
      <c r="AC3466" s="545"/>
      <c r="AD3466" s="544"/>
      <c r="AE3466" s="581"/>
      <c r="AF3466" s="586"/>
      <c r="AG3466" s="587"/>
      <c r="AH3466" s="626"/>
      <c r="AI3466" s="627"/>
      <c r="AJ3466" s="544"/>
      <c r="AK3466" s="581"/>
      <c r="AL3466" s="586"/>
      <c r="AM3466" s="587"/>
      <c r="AN3466" s="626"/>
      <c r="AO3466" s="627"/>
      <c r="AP3466" s="544"/>
      <c r="AQ3466" s="581"/>
      <c r="AR3466" s="586"/>
      <c r="AS3466" s="587"/>
      <c r="AT3466" s="626"/>
      <c r="AU3466" s="627"/>
      <c r="AV3466" s="628"/>
      <c r="AW3466" s="629"/>
      <c r="AX3466" s="632"/>
      <c r="AY3466" s="633"/>
      <c r="AZ3466" s="626"/>
      <c r="BA3466" s="627"/>
      <c r="BB3466" s="544"/>
      <c r="BC3466" s="581"/>
      <c r="BD3466" s="586"/>
      <c r="BE3466" s="587"/>
      <c r="BF3466" s="626"/>
      <c r="BG3466" s="627"/>
      <c r="BH3466" s="628"/>
      <c r="BI3466" s="629"/>
      <c r="BJ3466" s="632"/>
      <c r="BK3466" s="633"/>
      <c r="BL3466" s="626"/>
      <c r="BM3466" s="627"/>
      <c r="BN3466" s="678"/>
      <c r="BO3466" s="679"/>
      <c r="BP3466" s="680"/>
      <c r="BQ3466" s="677"/>
      <c r="BR3466" s="663"/>
      <c r="BS3466" s="663"/>
      <c r="BT3466" s="15"/>
      <c r="BU3466" s="15"/>
      <c r="BV3466" s="95"/>
    </row>
    <row r="3467" spans="1:74" ht="21.75" hidden="1" customHeight="1" x14ac:dyDescent="0.25">
      <c r="A3467" s="95"/>
      <c r="B3467" s="570" t="str">
        <f>IF(ROSTER!B$42="","",ROSTER!B$42)</f>
        <v/>
      </c>
      <c r="C3467" s="572" t="str">
        <f>IF(ROSTER!C$42="","",ROSTER!C$42)</f>
        <v/>
      </c>
      <c r="D3467" s="573"/>
      <c r="E3467" s="574"/>
      <c r="F3467" s="576">
        <f>IF(E3467="y",1,IF(E3467="S",1,0))</f>
        <v>0</v>
      </c>
      <c r="G3467" s="582">
        <f>IF(E3467="S",1,0)</f>
        <v>0</v>
      </c>
      <c r="H3467" s="578"/>
      <c r="I3467" s="543"/>
      <c r="J3467" s="542"/>
      <c r="K3467" s="580"/>
      <c r="L3467" s="584"/>
      <c r="M3467" s="585"/>
      <c r="N3467" s="588">
        <f>L3467+J3467</f>
        <v>0</v>
      </c>
      <c r="O3467" s="589"/>
      <c r="P3467" s="542"/>
      <c r="Q3467" s="580"/>
      <c r="R3467" s="584"/>
      <c r="S3467" s="585"/>
      <c r="T3467" s="588">
        <f>R3467-P3467</f>
        <v>0</v>
      </c>
      <c r="U3467" s="589"/>
      <c r="V3467" s="310"/>
      <c r="W3467" s="310"/>
      <c r="X3467" s="578"/>
      <c r="Y3467" s="543"/>
      <c r="Z3467" s="542"/>
      <c r="AA3467" s="543"/>
      <c r="AB3467" s="542"/>
      <c r="AC3467" s="543"/>
      <c r="AD3467" s="542"/>
      <c r="AE3467" s="580"/>
      <c r="AF3467" s="584"/>
      <c r="AG3467" s="585"/>
      <c r="AH3467" s="595">
        <f>IF(AD3467=0,0,(AF3467/AD3467)*100)</f>
        <v>0</v>
      </c>
      <c r="AI3467" s="596"/>
      <c r="AJ3467" s="542"/>
      <c r="AK3467" s="580"/>
      <c r="AL3467" s="584"/>
      <c r="AM3467" s="585"/>
      <c r="AN3467" s="595">
        <f>IF(AJ3467=0,0,(AL3467/AJ3467)*100)</f>
        <v>0</v>
      </c>
      <c r="AO3467" s="596"/>
      <c r="AP3467" s="542"/>
      <c r="AQ3467" s="580"/>
      <c r="AR3467" s="584"/>
      <c r="AS3467" s="585"/>
      <c r="AT3467" s="595">
        <f>IF(AP3467=0,0,(AR3467/AP3467)*100)</f>
        <v>0</v>
      </c>
      <c r="AU3467" s="596"/>
      <c r="AV3467" s="599">
        <f>AD3467+AJ3467+AP3467</f>
        <v>0</v>
      </c>
      <c r="AW3467" s="600"/>
      <c r="AX3467" s="630">
        <f>AF3467+AL3467+AR3467</f>
        <v>0</v>
      </c>
      <c r="AY3467" s="631"/>
      <c r="AZ3467" s="595">
        <f>IF(AV3467=0,0,(AX3467/AV3467)*100)</f>
        <v>0</v>
      </c>
      <c r="BA3467" s="596"/>
      <c r="BB3467" s="542"/>
      <c r="BC3467" s="580"/>
      <c r="BD3467" s="584"/>
      <c r="BE3467" s="585"/>
      <c r="BF3467" s="595">
        <f>IF(BB3467=0,0,(BD3467/BB3467)*100)</f>
        <v>0</v>
      </c>
      <c r="BG3467" s="596"/>
      <c r="BH3467" s="599">
        <f>AV3467+BB3467</f>
        <v>0</v>
      </c>
      <c r="BI3467" s="600"/>
      <c r="BJ3467" s="630">
        <f>AX3467+BD3467</f>
        <v>0</v>
      </c>
      <c r="BK3467" s="631"/>
      <c r="BL3467" s="595">
        <f>IF(BH3467=0,0,(BJ3467/BH3467)*100)</f>
        <v>0</v>
      </c>
      <c r="BM3467" s="596"/>
      <c r="BN3467" s="656">
        <f>(AF3467*2)+(AL3467*2)+(AR3467*3)+BD3467</f>
        <v>0</v>
      </c>
      <c r="BO3467" s="657"/>
      <c r="BP3467" s="658"/>
      <c r="BQ3467" s="676">
        <f t="shared" ref="BQ3467" si="3037">IF(BS3467=0,0,50*BR3467/BS3467)</f>
        <v>0</v>
      </c>
      <c r="BR3467" s="662">
        <f>(BN3467*BU$11)+(N3467*BU$12)+(Z3467*BU$13)+(R3467*BU$14)+(X3467*BU$15)+(AB3467*BU$16)</f>
        <v>0</v>
      </c>
      <c r="BS3467" s="662">
        <f>((BB3467-BD3467)*BU$18)+((AV3467-AX3467)*BU$17)+(H3467*BU$19)+(P3467*BU$20)</f>
        <v>0</v>
      </c>
      <c r="BT3467" s="15"/>
      <c r="BU3467" s="15"/>
      <c r="BV3467" s="95"/>
    </row>
    <row r="3468" spans="1:74" ht="21.75" hidden="1" customHeight="1" x14ac:dyDescent="0.25">
      <c r="A3468" s="95"/>
      <c r="B3468" s="571"/>
      <c r="C3468" s="642" t="str">
        <f>IF(ROSTER!D$42="","",ROSTER!D$42)</f>
        <v/>
      </c>
      <c r="D3468" s="643"/>
      <c r="E3468" s="575"/>
      <c r="F3468" s="577"/>
      <c r="G3468" s="583"/>
      <c r="H3468" s="579"/>
      <c r="I3468" s="545"/>
      <c r="J3468" s="544"/>
      <c r="K3468" s="581"/>
      <c r="L3468" s="586"/>
      <c r="M3468" s="587"/>
      <c r="N3468" s="592" t="s">
        <v>16</v>
      </c>
      <c r="O3468" s="603"/>
      <c r="P3468" s="544"/>
      <c r="Q3468" s="581"/>
      <c r="R3468" s="586"/>
      <c r="S3468" s="587"/>
      <c r="T3468" s="592" t="s">
        <v>16</v>
      </c>
      <c r="U3468" s="603"/>
      <c r="V3468" s="311"/>
      <c r="W3468" s="311"/>
      <c r="X3468" s="579"/>
      <c r="Y3468" s="545"/>
      <c r="Z3468" s="544"/>
      <c r="AA3468" s="545"/>
      <c r="AB3468" s="544"/>
      <c r="AC3468" s="545"/>
      <c r="AD3468" s="544"/>
      <c r="AE3468" s="581"/>
      <c r="AF3468" s="586"/>
      <c r="AG3468" s="587"/>
      <c r="AH3468" s="626"/>
      <c r="AI3468" s="627"/>
      <c r="AJ3468" s="544"/>
      <c r="AK3468" s="581"/>
      <c r="AL3468" s="586"/>
      <c r="AM3468" s="587"/>
      <c r="AN3468" s="626"/>
      <c r="AO3468" s="627"/>
      <c r="AP3468" s="544"/>
      <c r="AQ3468" s="581"/>
      <c r="AR3468" s="586"/>
      <c r="AS3468" s="587"/>
      <c r="AT3468" s="626"/>
      <c r="AU3468" s="627"/>
      <c r="AV3468" s="628"/>
      <c r="AW3468" s="629"/>
      <c r="AX3468" s="632"/>
      <c r="AY3468" s="633"/>
      <c r="AZ3468" s="626"/>
      <c r="BA3468" s="627"/>
      <c r="BB3468" s="544"/>
      <c r="BC3468" s="581"/>
      <c r="BD3468" s="586"/>
      <c r="BE3468" s="587"/>
      <c r="BF3468" s="626"/>
      <c r="BG3468" s="627"/>
      <c r="BH3468" s="628"/>
      <c r="BI3468" s="629"/>
      <c r="BJ3468" s="632"/>
      <c r="BK3468" s="633"/>
      <c r="BL3468" s="626"/>
      <c r="BM3468" s="627"/>
      <c r="BN3468" s="678"/>
      <c r="BO3468" s="679"/>
      <c r="BP3468" s="680"/>
      <c r="BQ3468" s="677"/>
      <c r="BR3468" s="663"/>
      <c r="BS3468" s="663"/>
      <c r="BT3468" s="15"/>
      <c r="BU3468" s="15"/>
      <c r="BV3468" s="95"/>
    </row>
    <row r="3469" spans="1:74" ht="21.75" hidden="1" customHeight="1" x14ac:dyDescent="0.25">
      <c r="A3469" s="95"/>
      <c r="B3469" s="570" t="str">
        <f>IF(ROSTER!B$44="","",ROSTER!B$44)</f>
        <v/>
      </c>
      <c r="C3469" s="572" t="str">
        <f>IF(ROSTER!C$44="","",ROSTER!C$44)</f>
        <v/>
      </c>
      <c r="D3469" s="573"/>
      <c r="E3469" s="574"/>
      <c r="F3469" s="576">
        <f>IF(E3469="y",1,IF(E3469="S",1,0))</f>
        <v>0</v>
      </c>
      <c r="G3469" s="582">
        <f>IF(E3469="S",1,0)</f>
        <v>0</v>
      </c>
      <c r="H3469" s="578"/>
      <c r="I3469" s="543"/>
      <c r="J3469" s="542"/>
      <c r="K3469" s="580"/>
      <c r="L3469" s="584"/>
      <c r="M3469" s="585"/>
      <c r="N3469" s="588">
        <f>L3469+J3469</f>
        <v>0</v>
      </c>
      <c r="O3469" s="589"/>
      <c r="P3469" s="542"/>
      <c r="Q3469" s="580"/>
      <c r="R3469" s="584"/>
      <c r="S3469" s="585"/>
      <c r="T3469" s="588">
        <f>R3469-P3469</f>
        <v>0</v>
      </c>
      <c r="U3469" s="589"/>
      <c r="V3469" s="310"/>
      <c r="W3469" s="310"/>
      <c r="X3469" s="578"/>
      <c r="Y3469" s="543"/>
      <c r="Z3469" s="542"/>
      <c r="AA3469" s="543"/>
      <c r="AB3469" s="542"/>
      <c r="AC3469" s="543"/>
      <c r="AD3469" s="542"/>
      <c r="AE3469" s="580"/>
      <c r="AF3469" s="584"/>
      <c r="AG3469" s="585"/>
      <c r="AH3469" s="595">
        <f>IF(AD3469=0,0,(AF3469/AD3469)*100)</f>
        <v>0</v>
      </c>
      <c r="AI3469" s="596"/>
      <c r="AJ3469" s="542"/>
      <c r="AK3469" s="580"/>
      <c r="AL3469" s="584"/>
      <c r="AM3469" s="585"/>
      <c r="AN3469" s="595">
        <f>IF(AJ3469=0,0,(AL3469/AJ3469)*100)</f>
        <v>0</v>
      </c>
      <c r="AO3469" s="596"/>
      <c r="AP3469" s="542"/>
      <c r="AQ3469" s="580"/>
      <c r="AR3469" s="584"/>
      <c r="AS3469" s="585"/>
      <c r="AT3469" s="595">
        <f>IF(AP3469=0,0,(AR3469/AP3469)*100)</f>
        <v>0</v>
      </c>
      <c r="AU3469" s="596"/>
      <c r="AV3469" s="599">
        <f>AD3469+AJ3469+AP3469</f>
        <v>0</v>
      </c>
      <c r="AW3469" s="600"/>
      <c r="AX3469" s="630">
        <f>AF3469+AL3469+AR3469</f>
        <v>0</v>
      </c>
      <c r="AY3469" s="631"/>
      <c r="AZ3469" s="595">
        <f>IF(AV3469=0,0,(AX3469/AV3469)*100)</f>
        <v>0</v>
      </c>
      <c r="BA3469" s="596"/>
      <c r="BB3469" s="542"/>
      <c r="BC3469" s="580"/>
      <c r="BD3469" s="584"/>
      <c r="BE3469" s="585"/>
      <c r="BF3469" s="595">
        <f>IF(BB3469=0,0,(BD3469/BB3469)*100)</f>
        <v>0</v>
      </c>
      <c r="BG3469" s="596"/>
      <c r="BH3469" s="599">
        <f>AV3469+BB3469</f>
        <v>0</v>
      </c>
      <c r="BI3469" s="600"/>
      <c r="BJ3469" s="630">
        <f>AX3469+BD3469</f>
        <v>0</v>
      </c>
      <c r="BK3469" s="631"/>
      <c r="BL3469" s="595">
        <f>IF(BH3469=0,0,(BJ3469/BH3469)*100)</f>
        <v>0</v>
      </c>
      <c r="BM3469" s="596"/>
      <c r="BN3469" s="656">
        <f>(AF3469*2)+(AL3469*2)+(AR3469*3)+BD3469</f>
        <v>0</v>
      </c>
      <c r="BO3469" s="657"/>
      <c r="BP3469" s="658"/>
      <c r="BQ3469" s="676">
        <f t="shared" ref="BQ3469" si="3038">IF(BS3469=0,0,50*BR3469/BS3469)</f>
        <v>0</v>
      </c>
      <c r="BR3469" s="662">
        <f>(BN3469*BU$11)+(N3469*BU$12)+(Z3469*BU$13)+(R3469*BU$14)+(X3469*BU$15)+(AB3469*BU$16)</f>
        <v>0</v>
      </c>
      <c r="BS3469" s="662">
        <f>((BB3469-BD3469)*BU$18)+((AV3469-AX3469)*BU$17)+(H3469*BU$19)+(P3469*BU$20)</f>
        <v>0</v>
      </c>
      <c r="BT3469" s="15"/>
      <c r="BU3469" s="15"/>
      <c r="BV3469" s="95"/>
    </row>
    <row r="3470" spans="1:74" ht="21.75" hidden="1" customHeight="1" x14ac:dyDescent="0.25">
      <c r="A3470" s="95"/>
      <c r="B3470" s="571"/>
      <c r="C3470" s="642" t="str">
        <f>IF(ROSTER!D$44="","",ROSTER!D$44)</f>
        <v/>
      </c>
      <c r="D3470" s="643"/>
      <c r="E3470" s="575"/>
      <c r="F3470" s="577"/>
      <c r="G3470" s="583"/>
      <c r="H3470" s="579"/>
      <c r="I3470" s="545"/>
      <c r="J3470" s="544"/>
      <c r="K3470" s="581"/>
      <c r="L3470" s="586"/>
      <c r="M3470" s="587"/>
      <c r="N3470" s="592" t="s">
        <v>16</v>
      </c>
      <c r="O3470" s="603"/>
      <c r="P3470" s="544"/>
      <c r="Q3470" s="581"/>
      <c r="R3470" s="586"/>
      <c r="S3470" s="587"/>
      <c r="T3470" s="592" t="s">
        <v>16</v>
      </c>
      <c r="U3470" s="603"/>
      <c r="V3470" s="311"/>
      <c r="W3470" s="311"/>
      <c r="X3470" s="579"/>
      <c r="Y3470" s="545"/>
      <c r="Z3470" s="544"/>
      <c r="AA3470" s="545"/>
      <c r="AB3470" s="544"/>
      <c r="AC3470" s="545"/>
      <c r="AD3470" s="544"/>
      <c r="AE3470" s="581"/>
      <c r="AF3470" s="586"/>
      <c r="AG3470" s="587"/>
      <c r="AH3470" s="626"/>
      <c r="AI3470" s="627"/>
      <c r="AJ3470" s="544"/>
      <c r="AK3470" s="581"/>
      <c r="AL3470" s="586"/>
      <c r="AM3470" s="587"/>
      <c r="AN3470" s="626"/>
      <c r="AO3470" s="627"/>
      <c r="AP3470" s="544"/>
      <c r="AQ3470" s="581"/>
      <c r="AR3470" s="586"/>
      <c r="AS3470" s="587"/>
      <c r="AT3470" s="626"/>
      <c r="AU3470" s="627"/>
      <c r="AV3470" s="628"/>
      <c r="AW3470" s="629"/>
      <c r="AX3470" s="632"/>
      <c r="AY3470" s="633"/>
      <c r="AZ3470" s="626"/>
      <c r="BA3470" s="627"/>
      <c r="BB3470" s="544"/>
      <c r="BC3470" s="581"/>
      <c r="BD3470" s="586"/>
      <c r="BE3470" s="587"/>
      <c r="BF3470" s="626"/>
      <c r="BG3470" s="627"/>
      <c r="BH3470" s="628"/>
      <c r="BI3470" s="629"/>
      <c r="BJ3470" s="632"/>
      <c r="BK3470" s="633"/>
      <c r="BL3470" s="626"/>
      <c r="BM3470" s="627"/>
      <c r="BN3470" s="678"/>
      <c r="BO3470" s="679"/>
      <c r="BP3470" s="680"/>
      <c r="BQ3470" s="677"/>
      <c r="BR3470" s="663"/>
      <c r="BS3470" s="663"/>
      <c r="BT3470" s="15"/>
      <c r="BU3470" s="15"/>
      <c r="BV3470" s="95"/>
    </row>
    <row r="3471" spans="1:74" ht="21.75" hidden="1" customHeight="1" x14ac:dyDescent="0.25">
      <c r="A3471" s="95"/>
      <c r="B3471" s="570" t="str">
        <f>IF(ROSTER!B$46="","",ROSTER!B$46)</f>
        <v/>
      </c>
      <c r="C3471" s="572" t="str">
        <f>IF(ROSTER!C$46="","",ROSTER!C$46)</f>
        <v/>
      </c>
      <c r="D3471" s="573"/>
      <c r="E3471" s="574"/>
      <c r="F3471" s="576">
        <f>IF(E3471="y",1,IF(E3471="S",1,0))</f>
        <v>0</v>
      </c>
      <c r="G3471" s="582">
        <f>IF(E3471="S",1,0)</f>
        <v>0</v>
      </c>
      <c r="H3471" s="578"/>
      <c r="I3471" s="543"/>
      <c r="J3471" s="542"/>
      <c r="K3471" s="580"/>
      <c r="L3471" s="584"/>
      <c r="M3471" s="585"/>
      <c r="N3471" s="588">
        <f>L3471+J3471</f>
        <v>0</v>
      </c>
      <c r="O3471" s="589"/>
      <c r="P3471" s="542"/>
      <c r="Q3471" s="580"/>
      <c r="R3471" s="584"/>
      <c r="S3471" s="585"/>
      <c r="T3471" s="588">
        <f>R3471-P3471</f>
        <v>0</v>
      </c>
      <c r="U3471" s="589"/>
      <c r="V3471" s="310"/>
      <c r="W3471" s="310"/>
      <c r="X3471" s="578"/>
      <c r="Y3471" s="543"/>
      <c r="Z3471" s="542"/>
      <c r="AA3471" s="543"/>
      <c r="AB3471" s="542"/>
      <c r="AC3471" s="543"/>
      <c r="AD3471" s="542"/>
      <c r="AE3471" s="580"/>
      <c r="AF3471" s="584"/>
      <c r="AG3471" s="585"/>
      <c r="AH3471" s="595">
        <f>IF(AD3471=0,0,(AF3471/AD3471)*100)</f>
        <v>0</v>
      </c>
      <c r="AI3471" s="596"/>
      <c r="AJ3471" s="542"/>
      <c r="AK3471" s="580"/>
      <c r="AL3471" s="584"/>
      <c r="AM3471" s="585"/>
      <c r="AN3471" s="595">
        <f>IF(AJ3471=0,0,(AL3471/AJ3471)*100)</f>
        <v>0</v>
      </c>
      <c r="AO3471" s="596"/>
      <c r="AP3471" s="542"/>
      <c r="AQ3471" s="580"/>
      <c r="AR3471" s="584"/>
      <c r="AS3471" s="585"/>
      <c r="AT3471" s="595">
        <f>IF(AP3471=0,0,(AR3471/AP3471)*100)</f>
        <v>0</v>
      </c>
      <c r="AU3471" s="596"/>
      <c r="AV3471" s="599">
        <f>AD3471+AJ3471+AP3471</f>
        <v>0</v>
      </c>
      <c r="AW3471" s="600"/>
      <c r="AX3471" s="630">
        <f>AF3471+AL3471+AR3471</f>
        <v>0</v>
      </c>
      <c r="AY3471" s="631"/>
      <c r="AZ3471" s="595">
        <f>IF(AV3471=0,0,(AX3471/AV3471)*100)</f>
        <v>0</v>
      </c>
      <c r="BA3471" s="596"/>
      <c r="BB3471" s="542"/>
      <c r="BC3471" s="580"/>
      <c r="BD3471" s="584"/>
      <c r="BE3471" s="585"/>
      <c r="BF3471" s="595">
        <f>IF(BB3471=0,0,(BD3471/BB3471)*100)</f>
        <v>0</v>
      </c>
      <c r="BG3471" s="596"/>
      <c r="BH3471" s="599">
        <f>AV3471+BB3471</f>
        <v>0</v>
      </c>
      <c r="BI3471" s="600"/>
      <c r="BJ3471" s="630">
        <f>AX3471+BD3471</f>
        <v>0</v>
      </c>
      <c r="BK3471" s="631"/>
      <c r="BL3471" s="595">
        <f>IF(BH3471=0,0,(BJ3471/BH3471)*100)</f>
        <v>0</v>
      </c>
      <c r="BM3471" s="596"/>
      <c r="BN3471" s="656">
        <f>(AF3471*2)+(AL3471*2)+(AR3471*3)+BD3471</f>
        <v>0</v>
      </c>
      <c r="BO3471" s="657"/>
      <c r="BP3471" s="658"/>
      <c r="BQ3471" s="676">
        <f t="shared" ref="BQ3471" si="3039">IF(BS3471=0,0,50*BR3471/BS3471)</f>
        <v>0</v>
      </c>
      <c r="BR3471" s="708">
        <f>(BN3471*BU$11)+(N3471*BU$12)+(Z3471*BU$13)+(R3471*BU$14)+(X3471*BU$15)+(AB3471*BU$16)</f>
        <v>0</v>
      </c>
      <c r="BS3471" s="662">
        <f>((BB3471-BD3471)*BU$18)+((AV3471-AX3471)*BU$17)+(H3471*BU$19)+(P3471*BU$20)</f>
        <v>0</v>
      </c>
      <c r="BT3471" s="15"/>
      <c r="BU3471" s="15"/>
      <c r="BV3471" s="95"/>
    </row>
    <row r="3472" spans="1:74" ht="22.5" hidden="1" customHeight="1" thickBot="1" x14ac:dyDescent="0.3">
      <c r="A3472" s="95"/>
      <c r="B3472" s="571"/>
      <c r="C3472" s="642" t="str">
        <f>IF(ROSTER!D$46="","",ROSTER!D$46)</f>
        <v/>
      </c>
      <c r="D3472" s="643"/>
      <c r="E3472" s="575"/>
      <c r="F3472" s="577"/>
      <c r="G3472" s="583"/>
      <c r="H3472" s="579"/>
      <c r="I3472" s="545"/>
      <c r="J3472" s="544"/>
      <c r="K3472" s="581"/>
      <c r="L3472" s="586"/>
      <c r="M3472" s="587"/>
      <c r="N3472" s="590" t="s">
        <v>16</v>
      </c>
      <c r="O3472" s="591"/>
      <c r="P3472" s="544"/>
      <c r="Q3472" s="581"/>
      <c r="R3472" s="586"/>
      <c r="S3472" s="587"/>
      <c r="T3472" s="592" t="s">
        <v>16</v>
      </c>
      <c r="U3472" s="603"/>
      <c r="V3472" s="311"/>
      <c r="W3472" s="311"/>
      <c r="X3472" s="579"/>
      <c r="Y3472" s="545"/>
      <c r="Z3472" s="544"/>
      <c r="AA3472" s="545"/>
      <c r="AB3472" s="544"/>
      <c r="AC3472" s="545"/>
      <c r="AD3472" s="544"/>
      <c r="AE3472" s="581"/>
      <c r="AF3472" s="586"/>
      <c r="AG3472" s="587"/>
      <c r="AH3472" s="597"/>
      <c r="AI3472" s="598"/>
      <c r="AJ3472" s="544"/>
      <c r="AK3472" s="581"/>
      <c r="AL3472" s="586"/>
      <c r="AM3472" s="587"/>
      <c r="AN3472" s="597"/>
      <c r="AO3472" s="598"/>
      <c r="AP3472" s="544"/>
      <c r="AQ3472" s="581"/>
      <c r="AR3472" s="586"/>
      <c r="AS3472" s="587"/>
      <c r="AT3472" s="597"/>
      <c r="AU3472" s="598"/>
      <c r="AV3472" s="601"/>
      <c r="AW3472" s="602"/>
      <c r="AX3472" s="701"/>
      <c r="AY3472" s="702"/>
      <c r="AZ3472" s="597"/>
      <c r="BA3472" s="598"/>
      <c r="BB3472" s="544"/>
      <c r="BC3472" s="581"/>
      <c r="BD3472" s="586"/>
      <c r="BE3472" s="587"/>
      <c r="BF3472" s="597"/>
      <c r="BG3472" s="598"/>
      <c r="BH3472" s="601"/>
      <c r="BI3472" s="602"/>
      <c r="BJ3472" s="701"/>
      <c r="BK3472" s="702"/>
      <c r="BL3472" s="597"/>
      <c r="BM3472" s="598"/>
      <c r="BN3472" s="659"/>
      <c r="BO3472" s="660"/>
      <c r="BP3472" s="661"/>
      <c r="BQ3472" s="677"/>
      <c r="BR3472" s="709"/>
      <c r="BS3472" s="663"/>
      <c r="BT3472" s="15"/>
      <c r="BU3472" s="15"/>
      <c r="BV3472" s="95"/>
    </row>
    <row r="3473" spans="1:77" s="21" customFormat="1" ht="33.4" hidden="1" customHeight="1" x14ac:dyDescent="0.45">
      <c r="A3473" s="98"/>
      <c r="B3473" s="612"/>
      <c r="C3473" s="613"/>
      <c r="D3473" s="613" t="s">
        <v>10</v>
      </c>
      <c r="E3473" s="616"/>
      <c r="F3473" s="279"/>
      <c r="G3473" s="279"/>
      <c r="H3473" s="517">
        <f>SUM(H3433:I3472)</f>
        <v>0</v>
      </c>
      <c r="I3473" s="618"/>
      <c r="J3473" s="517">
        <f>SUM(J3433:K3472)</f>
        <v>0</v>
      </c>
      <c r="K3473" s="618"/>
      <c r="L3473" s="620">
        <f>SUM(L3433:M3472)</f>
        <v>0</v>
      </c>
      <c r="M3473" s="621"/>
      <c r="N3473" s="548">
        <f>L3473+J3473</f>
        <v>0</v>
      </c>
      <c r="O3473" s="518"/>
      <c r="P3473" s="620">
        <f>SUM(P3433:Q3472)</f>
        <v>0</v>
      </c>
      <c r="Q3473" s="618"/>
      <c r="R3473" s="620">
        <f>SUM(R3433:S3472)</f>
        <v>0</v>
      </c>
      <c r="S3473" s="621"/>
      <c r="T3473" s="548">
        <f>R3473-P3473</f>
        <v>0</v>
      </c>
      <c r="U3473" s="518"/>
      <c r="V3473" s="312"/>
      <c r="W3473" s="312"/>
      <c r="X3473" s="620">
        <f>SUM(X3433:Y3472)</f>
        <v>0</v>
      </c>
      <c r="Y3473" s="621"/>
      <c r="Z3473" s="517">
        <f>SUM(Z3433:AA3472)</f>
        <v>0</v>
      </c>
      <c r="AA3473" s="518"/>
      <c r="AB3473" s="517">
        <f>SUM(AB3433:AC3472)</f>
        <v>0</v>
      </c>
      <c r="AC3473" s="518"/>
      <c r="AD3473" s="621">
        <f>SUM(AD3433:AE3472)</f>
        <v>0</v>
      </c>
      <c r="AE3473" s="618"/>
      <c r="AF3473" s="620">
        <f>SUM(AF3433:AG3472)</f>
        <v>0</v>
      </c>
      <c r="AG3473" s="621"/>
      <c r="AH3473" s="548">
        <f>IF(AD3473=0,0,(AF3473/AD3473)*100)</f>
        <v>0</v>
      </c>
      <c r="AI3473" s="518"/>
      <c r="AJ3473" s="620">
        <f>SUM(AJ3433:AK3472)</f>
        <v>0</v>
      </c>
      <c r="AK3473" s="618"/>
      <c r="AL3473" s="620">
        <f>SUM(AL3433:AM3472)</f>
        <v>0</v>
      </c>
      <c r="AM3473" s="621"/>
      <c r="AN3473" s="548">
        <f>IF(AJ3473=0,0,(AL3473/AJ3473)*100)</f>
        <v>0</v>
      </c>
      <c r="AO3473" s="518"/>
      <c r="AP3473" s="620">
        <f>SUM(AP3433:AQ3472)</f>
        <v>0</v>
      </c>
      <c r="AQ3473" s="618"/>
      <c r="AR3473" s="620">
        <f>SUM(AR3433:AS3472)</f>
        <v>0</v>
      </c>
      <c r="AS3473" s="621"/>
      <c r="AT3473" s="548">
        <f>IF(AP3473=0,0,(AR3473/AP3473)*100)</f>
        <v>0</v>
      </c>
      <c r="AU3473" s="518"/>
      <c r="AV3473" s="517">
        <f>AD3473+AJ3473+AP3473</f>
        <v>0</v>
      </c>
      <c r="AW3473" s="618"/>
      <c r="AX3473" s="620">
        <f>AF3473+AL3473+AR3473</f>
        <v>0</v>
      </c>
      <c r="AY3473" s="624"/>
      <c r="AZ3473" s="548">
        <f>IF(AV3473=0,0,(AX3473/AV3473)*100)</f>
        <v>0</v>
      </c>
      <c r="BA3473" s="518"/>
      <c r="BB3473" s="620">
        <f>SUM(BB3433:BC3472)</f>
        <v>0</v>
      </c>
      <c r="BC3473" s="618"/>
      <c r="BD3473" s="620">
        <f>SUM(BD3433:BE3472)</f>
        <v>0</v>
      </c>
      <c r="BE3473" s="621"/>
      <c r="BF3473" s="548">
        <f>IF(BB3473=0,0,(BD3473/BB3473)*100)</f>
        <v>0</v>
      </c>
      <c r="BG3473" s="518"/>
      <c r="BH3473" s="517">
        <f>AV3473+BB3473</f>
        <v>0</v>
      </c>
      <c r="BI3473" s="618"/>
      <c r="BJ3473" s="620">
        <f>AX3473+BD3473</f>
        <v>0</v>
      </c>
      <c r="BK3473" s="624"/>
      <c r="BL3473" s="548">
        <f>IF(BH3473=0,0,(BJ3473/BH3473)*100)</f>
        <v>0</v>
      </c>
      <c r="BM3473" s="664"/>
      <c r="BN3473" s="666">
        <f>SUM(BN3433:BP3472)</f>
        <v>0</v>
      </c>
      <c r="BO3473" s="667"/>
      <c r="BP3473" s="668"/>
      <c r="BQ3473" s="681">
        <f>SUM(BQ3433:BQ3472)</f>
        <v>0</v>
      </c>
      <c r="BR3473" s="685">
        <f>(BN3473*BU$11)+(N3473*BU$12)+(Z3473*BU$13)+(R3473*BU$14)+(X3473*BU$15)+(AB3473*BU$16)</f>
        <v>0</v>
      </c>
      <c r="BS3473" s="683">
        <f>((BB3473-BD3473)*BU$18)+((AV3473-AX3473)*BU$17)+(H3473*BU$19)+(P3473*BU$20)</f>
        <v>0</v>
      </c>
      <c r="BT3473" s="20"/>
      <c r="BU3473" s="20"/>
      <c r="BV3473" s="98"/>
    </row>
    <row r="3474" spans="1:77" s="21" customFormat="1" ht="33.950000000000003" hidden="1" customHeight="1" thickBot="1" x14ac:dyDescent="0.5">
      <c r="A3474" s="98"/>
      <c r="B3474" s="614"/>
      <c r="C3474" s="615"/>
      <c r="D3474" s="615"/>
      <c r="E3474" s="617"/>
      <c r="F3474" s="280"/>
      <c r="G3474" s="280"/>
      <c r="H3474" s="519"/>
      <c r="I3474" s="619"/>
      <c r="J3474" s="519"/>
      <c r="K3474" s="619"/>
      <c r="L3474" s="622"/>
      <c r="M3474" s="623"/>
      <c r="N3474" s="549" t="s">
        <v>16</v>
      </c>
      <c r="O3474" s="520"/>
      <c r="P3474" s="622"/>
      <c r="Q3474" s="619"/>
      <c r="R3474" s="622"/>
      <c r="S3474" s="623"/>
      <c r="T3474" s="549" t="s">
        <v>16</v>
      </c>
      <c r="U3474" s="520"/>
      <c r="V3474" s="313"/>
      <c r="W3474" s="313"/>
      <c r="X3474" s="622"/>
      <c r="Y3474" s="623"/>
      <c r="Z3474" s="519"/>
      <c r="AA3474" s="520"/>
      <c r="AB3474" s="519"/>
      <c r="AC3474" s="520"/>
      <c r="AD3474" s="623"/>
      <c r="AE3474" s="619"/>
      <c r="AF3474" s="622"/>
      <c r="AG3474" s="623"/>
      <c r="AH3474" s="549"/>
      <c r="AI3474" s="520"/>
      <c r="AJ3474" s="622"/>
      <c r="AK3474" s="619"/>
      <c r="AL3474" s="622"/>
      <c r="AM3474" s="623"/>
      <c r="AN3474" s="549"/>
      <c r="AO3474" s="520"/>
      <c r="AP3474" s="622"/>
      <c r="AQ3474" s="619"/>
      <c r="AR3474" s="622"/>
      <c r="AS3474" s="623"/>
      <c r="AT3474" s="549"/>
      <c r="AU3474" s="520"/>
      <c r="AV3474" s="519"/>
      <c r="AW3474" s="619"/>
      <c r="AX3474" s="622"/>
      <c r="AY3474" s="625"/>
      <c r="AZ3474" s="549"/>
      <c r="BA3474" s="520"/>
      <c r="BB3474" s="622"/>
      <c r="BC3474" s="619"/>
      <c r="BD3474" s="622"/>
      <c r="BE3474" s="623"/>
      <c r="BF3474" s="549"/>
      <c r="BG3474" s="520"/>
      <c r="BH3474" s="519"/>
      <c r="BI3474" s="619"/>
      <c r="BJ3474" s="622"/>
      <c r="BK3474" s="625"/>
      <c r="BL3474" s="549"/>
      <c r="BM3474" s="665"/>
      <c r="BN3474" s="669"/>
      <c r="BO3474" s="670"/>
      <c r="BP3474" s="671"/>
      <c r="BQ3474" s="682"/>
      <c r="BR3474" s="686"/>
      <c r="BS3474" s="684"/>
      <c r="BT3474" s="20"/>
      <c r="BU3474" s="20"/>
      <c r="BV3474" s="98"/>
    </row>
    <row r="3475" spans="1:77" s="21" customFormat="1" ht="33" hidden="1" customHeight="1" thickBot="1" x14ac:dyDescent="0.5">
      <c r="A3475" s="98"/>
      <c r="B3475" s="612"/>
      <c r="C3475" s="613"/>
      <c r="D3475" s="613" t="s">
        <v>13</v>
      </c>
      <c r="E3475" s="616"/>
      <c r="F3475" s="281"/>
      <c r="G3475" s="282"/>
      <c r="H3475" s="528"/>
      <c r="I3475" s="636"/>
      <c r="J3475" s="528"/>
      <c r="K3475" s="636"/>
      <c r="L3475" s="638"/>
      <c r="M3475" s="639"/>
      <c r="N3475" s="548">
        <f>J3475+L3475</f>
        <v>0</v>
      </c>
      <c r="O3475" s="518"/>
      <c r="P3475" s="638"/>
      <c r="Q3475" s="636"/>
      <c r="R3475" s="638"/>
      <c r="S3475" s="639"/>
      <c r="T3475" s="548">
        <f>R3475-P3475</f>
        <v>0</v>
      </c>
      <c r="U3475" s="518"/>
      <c r="V3475" s="312"/>
      <c r="W3475" s="312"/>
      <c r="X3475" s="638"/>
      <c r="Y3475" s="639"/>
      <c r="Z3475" s="528"/>
      <c r="AA3475" s="529"/>
      <c r="AB3475" s="528"/>
      <c r="AC3475" s="529"/>
      <c r="AD3475" s="639"/>
      <c r="AE3475" s="636"/>
      <c r="AF3475" s="638"/>
      <c r="AG3475" s="639"/>
      <c r="AH3475" s="548">
        <f>IF(AD3475=0,0,(AF3475/AD3475)*100)</f>
        <v>0</v>
      </c>
      <c r="AI3475" s="518"/>
      <c r="AJ3475" s="638"/>
      <c r="AK3475" s="636"/>
      <c r="AL3475" s="638"/>
      <c r="AM3475" s="639"/>
      <c r="AN3475" s="548">
        <f>IF(AJ3475=0,0,(AL3475/AJ3475)*100)</f>
        <v>0</v>
      </c>
      <c r="AO3475" s="518"/>
      <c r="AP3475" s="638"/>
      <c r="AQ3475" s="636"/>
      <c r="AR3475" s="638"/>
      <c r="AS3475" s="639"/>
      <c r="AT3475" s="548">
        <f>IF(AP3475=0,0,(AR3475/AP3475)*100)</f>
        <v>0</v>
      </c>
      <c r="AU3475" s="518"/>
      <c r="AV3475" s="517">
        <f>AD3475+AJ3475+AP3475</f>
        <v>0</v>
      </c>
      <c r="AW3475" s="618"/>
      <c r="AX3475" s="620">
        <f>AF3475+AL3475+AR3475</f>
        <v>0</v>
      </c>
      <c r="AY3475" s="624"/>
      <c r="AZ3475" s="548">
        <f>IF(AV3475=0,0,(AX3475/AV3475)*100)</f>
        <v>0</v>
      </c>
      <c r="BA3475" s="518"/>
      <c r="BB3475" s="638"/>
      <c r="BC3475" s="636"/>
      <c r="BD3475" s="638"/>
      <c r="BE3475" s="639"/>
      <c r="BF3475" s="548">
        <f>IF(BB3475=0,0,(BD3475/BB3475)*100)</f>
        <v>0</v>
      </c>
      <c r="BG3475" s="518"/>
      <c r="BH3475" s="517">
        <f>AV3475+BB3475</f>
        <v>0</v>
      </c>
      <c r="BI3475" s="618"/>
      <c r="BJ3475" s="620">
        <f>AX3475+BD3475</f>
        <v>0</v>
      </c>
      <c r="BK3475" s="624"/>
      <c r="BL3475" s="548">
        <f>IF(BH3475=0,0,(BJ3475/BH3475)*100)</f>
        <v>0</v>
      </c>
      <c r="BM3475" s="664"/>
      <c r="BN3475" s="666">
        <f>(AF3475*2)+(AL3475*2)+(AR3475*3)+BD3475</f>
        <v>0</v>
      </c>
      <c r="BO3475" s="667"/>
      <c r="BP3475" s="668"/>
      <c r="BQ3475" s="672"/>
      <c r="BR3475" s="283"/>
      <c r="BS3475" s="284"/>
      <c r="BT3475" s="20"/>
      <c r="BU3475" s="20"/>
      <c r="BV3475" s="98"/>
    </row>
    <row r="3476" spans="1:77" s="21" customFormat="1" ht="33.75" hidden="1" customHeight="1" thickBot="1" x14ac:dyDescent="0.5">
      <c r="A3476" s="98"/>
      <c r="B3476" s="285"/>
      <c r="C3476" s="286"/>
      <c r="D3476" s="634"/>
      <c r="E3476" s="635"/>
      <c r="F3476" s="287"/>
      <c r="G3476" s="287"/>
      <c r="H3476" s="530"/>
      <c r="I3476" s="637"/>
      <c r="J3476" s="530"/>
      <c r="K3476" s="637"/>
      <c r="L3476" s="640"/>
      <c r="M3476" s="641"/>
      <c r="N3476" s="549">
        <f>IF((N3473+N3475)=0,0,N3473/(N3473+N3475)*100)</f>
        <v>0</v>
      </c>
      <c r="O3476" s="520"/>
      <c r="P3476" s="640"/>
      <c r="Q3476" s="637"/>
      <c r="R3476" s="640"/>
      <c r="S3476" s="641"/>
      <c r="T3476" s="549"/>
      <c r="U3476" s="520"/>
      <c r="V3476" s="313"/>
      <c r="W3476" s="313"/>
      <c r="X3476" s="640"/>
      <c r="Y3476" s="641"/>
      <c r="Z3476" s="530"/>
      <c r="AA3476" s="531"/>
      <c r="AB3476" s="530"/>
      <c r="AC3476" s="531"/>
      <c r="AD3476" s="641"/>
      <c r="AE3476" s="637"/>
      <c r="AF3476" s="640"/>
      <c r="AG3476" s="641"/>
      <c r="AH3476" s="549"/>
      <c r="AI3476" s="520"/>
      <c r="AJ3476" s="640"/>
      <c r="AK3476" s="637"/>
      <c r="AL3476" s="640"/>
      <c r="AM3476" s="641"/>
      <c r="AN3476" s="549"/>
      <c r="AO3476" s="520"/>
      <c r="AP3476" s="640"/>
      <c r="AQ3476" s="637"/>
      <c r="AR3476" s="640"/>
      <c r="AS3476" s="641"/>
      <c r="AT3476" s="549"/>
      <c r="AU3476" s="520"/>
      <c r="AV3476" s="519"/>
      <c r="AW3476" s="619"/>
      <c r="AX3476" s="622"/>
      <c r="AY3476" s="625"/>
      <c r="AZ3476" s="549"/>
      <c r="BA3476" s="520"/>
      <c r="BB3476" s="640"/>
      <c r="BC3476" s="637"/>
      <c r="BD3476" s="640"/>
      <c r="BE3476" s="641"/>
      <c r="BF3476" s="549"/>
      <c r="BG3476" s="520"/>
      <c r="BH3476" s="519"/>
      <c r="BI3476" s="619"/>
      <c r="BJ3476" s="622"/>
      <c r="BK3476" s="625"/>
      <c r="BL3476" s="549"/>
      <c r="BM3476" s="665"/>
      <c r="BN3476" s="669"/>
      <c r="BO3476" s="670"/>
      <c r="BP3476" s="671"/>
      <c r="BQ3476" s="673"/>
      <c r="BR3476" s="79"/>
      <c r="BS3476" s="79"/>
      <c r="BT3476" s="20"/>
      <c r="BU3476" s="20"/>
      <c r="BV3476" s="98"/>
    </row>
    <row r="3477" spans="1:77" ht="16.5" hidden="1" customHeight="1" thickTop="1" thickBot="1" x14ac:dyDescent="0.5">
      <c r="A3477" s="95"/>
      <c r="B3477" s="288"/>
      <c r="C3477" s="70"/>
      <c r="D3477" s="70"/>
      <c r="E3477" s="70"/>
      <c r="F3477" s="70"/>
      <c r="G3477" s="70"/>
      <c r="H3477" s="70"/>
      <c r="I3477" s="70"/>
      <c r="J3477" s="70"/>
      <c r="K3477" s="70"/>
      <c r="L3477" s="70"/>
      <c r="M3477" s="70"/>
      <c r="N3477" s="70"/>
      <c r="O3477" s="70"/>
      <c r="P3477" s="70"/>
      <c r="Q3477" s="70"/>
      <c r="R3477" s="70"/>
      <c r="S3477" s="70"/>
      <c r="T3477" s="70"/>
      <c r="U3477" s="70"/>
      <c r="V3477" s="70"/>
      <c r="W3477" s="70"/>
      <c r="X3477" s="70"/>
      <c r="Y3477" s="70"/>
      <c r="Z3477" s="70"/>
      <c r="AA3477" s="70"/>
      <c r="AB3477" s="70"/>
      <c r="AC3477" s="70"/>
      <c r="AD3477" s="70"/>
      <c r="AE3477" s="70"/>
      <c r="AF3477" s="70"/>
      <c r="AG3477" s="70"/>
      <c r="AH3477" s="289"/>
      <c r="AI3477" s="289"/>
      <c r="AJ3477" s="70"/>
      <c r="AK3477" s="70"/>
      <c r="AL3477" s="70"/>
      <c r="AM3477" s="70"/>
      <c r="AN3477" s="70"/>
      <c r="AO3477" s="70"/>
      <c r="AP3477" s="70"/>
      <c r="AQ3477" s="70"/>
      <c r="AR3477" s="70"/>
      <c r="AS3477" s="70"/>
      <c r="AT3477" s="70"/>
      <c r="AU3477" s="70"/>
      <c r="AV3477" s="70"/>
      <c r="AW3477" s="70"/>
      <c r="AX3477" s="70"/>
      <c r="AY3477" s="70"/>
      <c r="AZ3477" s="70"/>
      <c r="BA3477" s="70"/>
      <c r="BB3477" s="70"/>
      <c r="BC3477" s="70"/>
      <c r="BD3477" s="70"/>
      <c r="BE3477" s="70"/>
      <c r="BF3477" s="70"/>
      <c r="BG3477" s="70"/>
      <c r="BH3477" s="70"/>
      <c r="BI3477" s="70"/>
      <c r="BJ3477" s="70"/>
      <c r="BK3477" s="70"/>
      <c r="BL3477" s="70"/>
      <c r="BM3477" s="70"/>
      <c r="BN3477" s="70"/>
      <c r="BO3477" s="70"/>
      <c r="BP3477" s="70"/>
      <c r="BQ3477" s="89"/>
      <c r="BR3477" s="674">
        <f>IF((J3473+L3475)=0,0,(J3473/(J3473+L3475)*100)%)</f>
        <v>0</v>
      </c>
      <c r="BS3477" s="675"/>
      <c r="BT3477" s="674">
        <f>IF((L3473+J3475)=0,0,(L3473/(L3473+J3475)*100)%)</f>
        <v>0</v>
      </c>
      <c r="BU3477" s="675"/>
      <c r="BV3477" s="95"/>
    </row>
    <row r="3478" spans="1:77" s="23" customFormat="1" ht="79.5" hidden="1" customHeight="1" thickTop="1" thickBot="1" x14ac:dyDescent="0.55000000000000004">
      <c r="A3478" s="99"/>
      <c r="B3478" s="565" t="s">
        <v>64</v>
      </c>
      <c r="C3478" s="566"/>
      <c r="D3478" s="532" t="s">
        <v>54</v>
      </c>
      <c r="E3478" s="532"/>
      <c r="F3478" s="532"/>
      <c r="G3478" s="654"/>
      <c r="H3478" s="533"/>
      <c r="I3478" s="534"/>
      <c r="J3478" s="535"/>
      <c r="K3478" s="290"/>
      <c r="L3478" s="533"/>
      <c r="M3478" s="534"/>
      <c r="N3478" s="535"/>
      <c r="O3478" s="536" t="s">
        <v>47</v>
      </c>
      <c r="P3478" s="537"/>
      <c r="Q3478" s="537"/>
      <c r="R3478" s="537"/>
      <c r="S3478" s="533"/>
      <c r="T3478" s="534"/>
      <c r="U3478" s="535"/>
      <c r="V3478" s="314"/>
      <c r="W3478" s="314"/>
      <c r="X3478" s="290"/>
      <c r="Y3478" s="533"/>
      <c r="Z3478" s="534"/>
      <c r="AA3478" s="535"/>
      <c r="AB3478" s="536" t="s">
        <v>49</v>
      </c>
      <c r="AC3478" s="537"/>
      <c r="AD3478" s="537"/>
      <c r="AE3478" s="538"/>
      <c r="AF3478" s="533"/>
      <c r="AG3478" s="534"/>
      <c r="AH3478" s="535"/>
      <c r="AI3478" s="290"/>
      <c r="AJ3478" s="533"/>
      <c r="AK3478" s="534"/>
      <c r="AL3478" s="535"/>
      <c r="AM3478" s="536" t="s">
        <v>53</v>
      </c>
      <c r="AN3478" s="537"/>
      <c r="AO3478" s="537"/>
      <c r="AP3478" s="538"/>
      <c r="AQ3478" s="533"/>
      <c r="AR3478" s="534"/>
      <c r="AS3478" s="535"/>
      <c r="AT3478" s="72"/>
      <c r="AU3478" s="533"/>
      <c r="AV3478" s="534"/>
      <c r="AW3478" s="535"/>
      <c r="AX3478" s="291"/>
      <c r="AY3478" s="291"/>
      <c r="AZ3478" s="291"/>
      <c r="BA3478" s="291"/>
      <c r="BB3478" s="567" t="s">
        <v>20</v>
      </c>
      <c r="BC3478" s="567"/>
      <c r="BD3478" s="567"/>
      <c r="BE3478" s="567"/>
      <c r="BF3478" s="568"/>
      <c r="BG3478" s="539">
        <f>BN3473</f>
        <v>0</v>
      </c>
      <c r="BH3478" s="540"/>
      <c r="BI3478" s="541"/>
      <c r="BJ3478" s="292"/>
      <c r="BK3478" s="539">
        <f>BN3475</f>
        <v>0</v>
      </c>
      <c r="BL3478" s="540"/>
      <c r="BM3478" s="541"/>
      <c r="BN3478" s="73"/>
      <c r="BO3478" s="73"/>
      <c r="BP3478" s="73"/>
      <c r="BQ3478" s="90"/>
      <c r="BR3478" s="24"/>
      <c r="BS3478" s="24"/>
      <c r="BT3478" s="22"/>
      <c r="BU3478" s="22"/>
      <c r="BV3478" s="99"/>
    </row>
    <row r="3479" spans="1:77" ht="15.6" hidden="1" customHeight="1" thickTop="1" thickBot="1" x14ac:dyDescent="0.55000000000000004">
      <c r="A3479" s="95"/>
      <c r="B3479" s="293"/>
      <c r="C3479" s="67"/>
      <c r="D3479" s="294"/>
      <c r="E3479" s="294"/>
      <c r="F3479" s="295"/>
      <c r="G3479" s="295"/>
      <c r="H3479" s="296"/>
      <c r="I3479" s="296"/>
      <c r="J3479" s="296"/>
      <c r="K3479" s="296"/>
      <c r="L3479" s="296"/>
      <c r="M3479" s="296"/>
      <c r="N3479" s="296"/>
      <c r="O3479" s="295"/>
      <c r="P3479" s="295"/>
      <c r="Q3479" s="295"/>
      <c r="R3479" s="295"/>
      <c r="S3479" s="296"/>
      <c r="T3479" s="296"/>
      <c r="U3479" s="296"/>
      <c r="V3479" s="296"/>
      <c r="W3479" s="296"/>
      <c r="X3479" s="297"/>
      <c r="Y3479" s="296"/>
      <c r="Z3479" s="296"/>
      <c r="AA3479" s="296"/>
      <c r="AB3479" s="295"/>
      <c r="AC3479" s="295"/>
      <c r="AD3479" s="295"/>
      <c r="AE3479" s="295"/>
      <c r="AF3479" s="296"/>
      <c r="AG3479" s="296"/>
      <c r="AH3479" s="296"/>
      <c r="AI3479" s="296"/>
      <c r="AJ3479" s="297"/>
      <c r="AK3479" s="297"/>
      <c r="AL3479" s="296"/>
      <c r="AM3479" s="295"/>
      <c r="AN3479" s="295"/>
      <c r="AO3479" s="295"/>
      <c r="AP3479" s="295"/>
      <c r="AQ3479" s="296"/>
      <c r="AR3479" s="296"/>
      <c r="AS3479" s="296"/>
      <c r="AT3479" s="296"/>
      <c r="AU3479" s="296"/>
      <c r="AV3479" s="72"/>
      <c r="AW3479" s="72"/>
      <c r="AX3479" s="74"/>
      <c r="AY3479" s="74"/>
      <c r="AZ3479" s="74"/>
      <c r="BA3479" s="74"/>
      <c r="BB3479" s="295"/>
      <c r="BC3479" s="298"/>
      <c r="BD3479" s="298"/>
      <c r="BE3479" s="299"/>
      <c r="BF3479" s="300"/>
      <c r="BG3479" s="301"/>
      <c r="BH3479" s="301"/>
      <c r="BI3479" s="72"/>
      <c r="BJ3479" s="302"/>
      <c r="BK3479" s="303"/>
      <c r="BL3479" s="303"/>
      <c r="BM3479" s="72"/>
      <c r="BN3479" s="74"/>
      <c r="BO3479" s="74"/>
      <c r="BP3479" s="74"/>
      <c r="BQ3479" s="91"/>
      <c r="BR3479" s="25"/>
      <c r="BS3479" s="25"/>
      <c r="BT3479" s="15"/>
      <c r="BU3479" s="15"/>
      <c r="BV3479" s="95"/>
    </row>
    <row r="3480" spans="1:77" s="23" customFormat="1" ht="79.5" hidden="1" customHeight="1" thickTop="1" thickBot="1" x14ac:dyDescent="0.55000000000000004">
      <c r="A3480" s="99"/>
      <c r="B3480" s="569" t="s">
        <v>46</v>
      </c>
      <c r="C3480" s="567"/>
      <c r="D3480" s="532" t="s">
        <v>55</v>
      </c>
      <c r="E3480" s="532"/>
      <c r="F3480" s="532"/>
      <c r="G3480" s="654"/>
      <c r="H3480" s="539">
        <f>H3478</f>
        <v>0</v>
      </c>
      <c r="I3480" s="540"/>
      <c r="J3480" s="541"/>
      <c r="K3480" s="290"/>
      <c r="L3480" s="539">
        <f>L3478</f>
        <v>0</v>
      </c>
      <c r="M3480" s="540"/>
      <c r="N3480" s="541"/>
      <c r="O3480" s="536" t="s">
        <v>51</v>
      </c>
      <c r="P3480" s="537"/>
      <c r="Q3480" s="537"/>
      <c r="R3480" s="537"/>
      <c r="S3480" s="539">
        <f>S3478-H3478</f>
        <v>0</v>
      </c>
      <c r="T3480" s="540"/>
      <c r="U3480" s="541"/>
      <c r="V3480" s="315"/>
      <c r="W3480" s="315"/>
      <c r="X3480" s="290"/>
      <c r="Y3480" s="539">
        <f>Y3478-L3478</f>
        <v>0</v>
      </c>
      <c r="Z3480" s="540"/>
      <c r="AA3480" s="541"/>
      <c r="AB3480" s="536" t="s">
        <v>50</v>
      </c>
      <c r="AC3480" s="537"/>
      <c r="AD3480" s="537"/>
      <c r="AE3480" s="538"/>
      <c r="AF3480" s="539">
        <f>AF3478-S3478</f>
        <v>0</v>
      </c>
      <c r="AG3480" s="540"/>
      <c r="AH3480" s="541"/>
      <c r="AI3480" s="290"/>
      <c r="AJ3480" s="539">
        <f>AJ3478-Y3478</f>
        <v>0</v>
      </c>
      <c r="AK3480" s="540"/>
      <c r="AL3480" s="541"/>
      <c r="AM3480" s="536" t="s">
        <v>52</v>
      </c>
      <c r="AN3480" s="537"/>
      <c r="AO3480" s="537"/>
      <c r="AP3480" s="538"/>
      <c r="AQ3480" s="539">
        <f>AQ3478-AF3478</f>
        <v>0</v>
      </c>
      <c r="AR3480" s="540"/>
      <c r="AS3480" s="541"/>
      <c r="AT3480" s="72"/>
      <c r="AU3480" s="539">
        <f>AU3478-AJ3478</f>
        <v>0</v>
      </c>
      <c r="AV3480" s="540"/>
      <c r="AW3480" s="541"/>
      <c r="AX3480" s="291"/>
      <c r="AY3480" s="291"/>
      <c r="AZ3480" s="291"/>
      <c r="BA3480" s="291"/>
      <c r="BB3480" s="567" t="s">
        <v>45</v>
      </c>
      <c r="BC3480" s="567"/>
      <c r="BD3480" s="567"/>
      <c r="BE3480" s="567"/>
      <c r="BF3480" s="568"/>
      <c r="BG3480" s="539">
        <f>BG3478-AQ3478</f>
        <v>0</v>
      </c>
      <c r="BH3480" s="540"/>
      <c r="BI3480" s="541"/>
      <c r="BJ3480" s="304"/>
      <c r="BK3480" s="539">
        <f>BK3478-AU3478</f>
        <v>0</v>
      </c>
      <c r="BL3480" s="540"/>
      <c r="BM3480" s="541"/>
      <c r="BN3480" s="73"/>
      <c r="BO3480" s="73"/>
      <c r="BP3480" s="73"/>
      <c r="BQ3480" s="90"/>
      <c r="BR3480" s="24"/>
      <c r="BS3480" s="24"/>
      <c r="BT3480" s="22"/>
      <c r="BU3480" s="22"/>
      <c r="BV3480" s="99"/>
      <c r="BY3480" s="21"/>
    </row>
    <row r="3481" spans="1:77" ht="18.75" hidden="1" customHeight="1" thickTop="1" thickBot="1" x14ac:dyDescent="0.5">
      <c r="A3481" s="95"/>
      <c r="B3481" s="305"/>
      <c r="C3481" s="71"/>
      <c r="D3481" s="71"/>
      <c r="E3481" s="71"/>
      <c r="F3481" s="92"/>
      <c r="G3481" s="92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1"/>
      <c r="V3481" s="71"/>
      <c r="W3481" s="71"/>
      <c r="X3481" s="71"/>
      <c r="Y3481" s="71"/>
      <c r="Z3481" s="71"/>
      <c r="AA3481" s="71"/>
      <c r="AB3481" s="71"/>
      <c r="AC3481" s="71"/>
      <c r="AD3481" s="71"/>
      <c r="AE3481" s="71"/>
      <c r="AF3481" s="71"/>
      <c r="AG3481" s="71"/>
      <c r="AH3481" s="306"/>
      <c r="AI3481" s="306"/>
      <c r="AJ3481" s="71"/>
      <c r="AK3481" s="71"/>
      <c r="AL3481" s="71"/>
      <c r="AM3481" s="71"/>
      <c r="AN3481" s="71"/>
      <c r="AO3481" s="71"/>
      <c r="AP3481" s="71"/>
      <c r="AQ3481" s="71"/>
      <c r="AR3481" s="71"/>
      <c r="AS3481" s="71"/>
      <c r="AT3481" s="71"/>
      <c r="AU3481" s="71"/>
      <c r="AV3481" s="71"/>
      <c r="AW3481" s="71"/>
      <c r="AX3481" s="71"/>
      <c r="AY3481" s="71"/>
      <c r="AZ3481" s="71"/>
      <c r="BA3481" s="71"/>
      <c r="BB3481" s="71"/>
      <c r="BC3481" s="703" t="s">
        <v>153</v>
      </c>
      <c r="BD3481" s="703"/>
      <c r="BE3481" s="703"/>
      <c r="BF3481" s="703"/>
      <c r="BG3481" s="703"/>
      <c r="BH3481" s="703"/>
      <c r="BI3481" s="703"/>
      <c r="BJ3481" s="703"/>
      <c r="BK3481" s="703"/>
      <c r="BL3481" s="703"/>
      <c r="BM3481" s="703"/>
      <c r="BN3481" s="703"/>
      <c r="BO3481" s="703"/>
      <c r="BP3481" s="703"/>
      <c r="BQ3481" s="318"/>
      <c r="BR3481" s="319"/>
      <c r="BS3481" s="319"/>
      <c r="BT3481" s="15"/>
      <c r="BU3481" s="15"/>
      <c r="BV3481" s="95"/>
    </row>
    <row r="3482" spans="1:77" s="93" customFormat="1" ht="13.5" hidden="1" customHeight="1" thickTop="1" x14ac:dyDescent="0.45">
      <c r="A3482" s="95"/>
      <c r="B3482" s="99"/>
      <c r="C3482" s="95"/>
      <c r="D3482" s="95"/>
      <c r="E3482" s="95"/>
      <c r="F3482" s="96"/>
      <c r="G3482" s="96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254"/>
      <c r="AI3482" s="254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5"/>
      <c r="BL3482" s="95"/>
      <c r="BM3482" s="95"/>
      <c r="BN3482" s="95"/>
      <c r="BO3482" s="95"/>
      <c r="BP3482" s="95"/>
      <c r="BQ3482" s="97"/>
      <c r="BR3482" s="97"/>
      <c r="BS3482" s="97"/>
      <c r="BT3482" s="95"/>
      <c r="BU3482" s="95"/>
      <c r="BV3482" s="95"/>
    </row>
    <row r="3483" spans="1:77" s="17" customFormat="1" ht="33.75" hidden="1" x14ac:dyDescent="0.5">
      <c r="A3483" s="255"/>
      <c r="B3483" s="604" t="s">
        <v>9</v>
      </c>
      <c r="C3483" s="604"/>
      <c r="D3483" s="604"/>
      <c r="E3483" s="604"/>
      <c r="F3483" s="604"/>
      <c r="G3483" s="604"/>
      <c r="H3483" s="604"/>
      <c r="I3483" s="604"/>
      <c r="J3483" s="604"/>
      <c r="K3483" s="604"/>
      <c r="L3483" s="604"/>
      <c r="M3483" s="604"/>
      <c r="N3483" s="604"/>
      <c r="O3483" s="604"/>
      <c r="P3483" s="604"/>
      <c r="Q3483" s="604"/>
      <c r="R3483" s="604"/>
      <c r="S3483" s="604"/>
      <c r="T3483" s="604"/>
      <c r="U3483" s="604"/>
      <c r="V3483" s="604"/>
      <c r="W3483" s="604"/>
      <c r="X3483" s="604"/>
      <c r="Y3483" s="604"/>
      <c r="Z3483" s="604"/>
      <c r="AA3483" s="604"/>
      <c r="AB3483" s="604"/>
      <c r="AC3483" s="604"/>
      <c r="AD3483" s="604"/>
      <c r="AE3483" s="604"/>
      <c r="AF3483" s="604"/>
      <c r="AG3483" s="604"/>
      <c r="AH3483" s="604"/>
      <c r="AI3483" s="604"/>
      <c r="AJ3483" s="604"/>
      <c r="AK3483" s="604"/>
      <c r="AL3483" s="604"/>
      <c r="AM3483" s="604"/>
      <c r="AN3483" s="604"/>
      <c r="AO3483" s="604"/>
      <c r="AP3483" s="604"/>
      <c r="AQ3483" s="604"/>
      <c r="AR3483" s="604"/>
      <c r="AS3483" s="604"/>
      <c r="AT3483" s="604"/>
      <c r="AU3483" s="604"/>
      <c r="AV3483" s="604"/>
      <c r="AW3483" s="604"/>
      <c r="AX3483" s="604"/>
      <c r="AY3483" s="604"/>
      <c r="AZ3483" s="604"/>
      <c r="BA3483" s="604"/>
      <c r="BB3483" s="604"/>
      <c r="BC3483" s="604"/>
      <c r="BD3483" s="604"/>
      <c r="BE3483" s="604"/>
      <c r="BF3483" s="604"/>
      <c r="BG3483" s="604"/>
      <c r="BH3483" s="604"/>
      <c r="BI3483" s="604"/>
      <c r="BJ3483" s="604"/>
      <c r="BK3483" s="604"/>
      <c r="BL3483" s="604"/>
      <c r="BM3483" s="604"/>
      <c r="BN3483" s="604"/>
      <c r="BO3483" s="604"/>
      <c r="BP3483" s="604"/>
      <c r="BQ3483" s="256"/>
      <c r="BR3483" s="256"/>
      <c r="BS3483" s="256"/>
      <c r="BT3483" s="257"/>
      <c r="BU3483" s="257"/>
      <c r="BV3483" s="255"/>
    </row>
    <row r="3484" spans="1:77" ht="10.9" hidden="1" customHeight="1" x14ac:dyDescent="0.45">
      <c r="A3484" s="95"/>
      <c r="B3484" s="258"/>
      <c r="C3484" s="62"/>
      <c r="D3484" s="62"/>
      <c r="E3484" s="62"/>
      <c r="F3484" s="63"/>
      <c r="G3484" s="63"/>
      <c r="H3484" s="62"/>
      <c r="I3484" s="62"/>
      <c r="J3484" s="62"/>
      <c r="K3484" s="62"/>
      <c r="L3484" s="62"/>
      <c r="M3484" s="62"/>
      <c r="N3484" s="62"/>
      <c r="O3484" s="62"/>
      <c r="P3484" s="62"/>
      <c r="Q3484" s="62"/>
      <c r="R3484" s="62"/>
      <c r="S3484" s="62"/>
      <c r="T3484" s="62"/>
      <c r="U3484" s="62"/>
      <c r="V3484" s="62"/>
      <c r="W3484" s="62"/>
      <c r="X3484" s="62"/>
      <c r="Y3484" s="62"/>
      <c r="Z3484" s="62"/>
      <c r="AA3484" s="62"/>
      <c r="AB3484" s="62"/>
      <c r="AC3484" s="62"/>
      <c r="AD3484" s="62"/>
      <c r="AE3484" s="62"/>
      <c r="AF3484" s="62"/>
      <c r="AG3484" s="62"/>
      <c r="AH3484" s="259"/>
      <c r="AI3484" s="259"/>
      <c r="AJ3484" s="62"/>
      <c r="AK3484" s="62"/>
      <c r="AL3484" s="62"/>
      <c r="AM3484" s="62"/>
      <c r="AN3484" s="62"/>
      <c r="AO3484" s="62"/>
      <c r="AP3484" s="62"/>
      <c r="AQ3484" s="62"/>
      <c r="AR3484" s="62"/>
      <c r="AS3484" s="62"/>
      <c r="AT3484" s="62"/>
      <c r="AU3484" s="62"/>
      <c r="AV3484" s="62"/>
      <c r="AW3484" s="62"/>
      <c r="AX3484" s="62"/>
      <c r="AY3484" s="62"/>
      <c r="AZ3484" s="62"/>
      <c r="BA3484" s="62"/>
      <c r="BB3484" s="62"/>
      <c r="BC3484" s="62"/>
      <c r="BD3484" s="62"/>
      <c r="BE3484" s="62"/>
      <c r="BF3484" s="62"/>
      <c r="BG3484" s="62"/>
      <c r="BH3484" s="62"/>
      <c r="BI3484" s="62"/>
      <c r="BJ3484" s="62"/>
      <c r="BK3484" s="62"/>
      <c r="BL3484" s="62"/>
      <c r="BM3484" s="62"/>
      <c r="BN3484" s="62"/>
      <c r="BO3484" s="62"/>
      <c r="BP3484" s="94"/>
      <c r="BQ3484" s="87"/>
      <c r="BR3484" s="94"/>
      <c r="BS3484" s="94"/>
      <c r="BT3484" s="15"/>
      <c r="BU3484" s="15"/>
      <c r="BV3484" s="95"/>
    </row>
    <row r="3485" spans="1:77" s="18" customFormat="1" ht="36.75" hidden="1" customHeight="1" x14ac:dyDescent="0.45">
      <c r="A3485" s="260"/>
      <c r="B3485" s="258"/>
      <c r="C3485" s="261"/>
      <c r="D3485" s="262" t="s">
        <v>10</v>
      </c>
      <c r="E3485" s="605" t="str">
        <f>IF(ROSTER!D$3="","",ROSTER!D$3)</f>
        <v/>
      </c>
      <c r="F3485" s="605"/>
      <c r="G3485" s="605"/>
      <c r="H3485" s="605"/>
      <c r="I3485" s="605"/>
      <c r="J3485" s="605"/>
      <c r="K3485" s="605"/>
      <c r="L3485" s="605"/>
      <c r="M3485" s="605"/>
      <c r="N3485" s="605"/>
      <c r="O3485" s="605"/>
      <c r="P3485" s="605"/>
      <c r="Q3485" s="605"/>
      <c r="R3485" s="605"/>
      <c r="S3485" s="605"/>
      <c r="T3485" s="605"/>
      <c r="U3485" s="605"/>
      <c r="V3485" s="605"/>
      <c r="W3485" s="605"/>
      <c r="X3485" s="605"/>
      <c r="Y3485" s="605"/>
      <c r="Z3485" s="605"/>
      <c r="AA3485" s="605"/>
      <c r="AB3485" s="605"/>
      <c r="AC3485" s="605"/>
      <c r="AD3485" s="605"/>
      <c r="AE3485" s="605"/>
      <c r="AF3485" s="316"/>
      <c r="AG3485" s="606" t="s">
        <v>11</v>
      </c>
      <c r="AH3485" s="606"/>
      <c r="AI3485" s="606"/>
      <c r="AJ3485" s="606"/>
      <c r="AK3485" s="606"/>
      <c r="AL3485" s="606"/>
      <c r="AM3485" s="606"/>
      <c r="AN3485" s="607"/>
      <c r="AO3485" s="607"/>
      <c r="AP3485" s="607"/>
      <c r="AQ3485" s="607"/>
      <c r="AR3485" s="607"/>
      <c r="AS3485" s="607"/>
      <c r="AT3485" s="607"/>
      <c r="AU3485" s="607"/>
      <c r="AV3485" s="607"/>
      <c r="AW3485" s="607"/>
      <c r="AX3485" s="607"/>
      <c r="AY3485" s="607"/>
      <c r="AZ3485" s="607"/>
      <c r="BA3485" s="607"/>
      <c r="BB3485" s="607"/>
      <c r="BC3485" s="607"/>
      <c r="BD3485" s="607"/>
      <c r="BE3485" s="607"/>
      <c r="BF3485" s="607"/>
      <c r="BG3485" s="607"/>
      <c r="BH3485" s="607"/>
      <c r="BI3485" s="607"/>
      <c r="BJ3485" s="607"/>
      <c r="BK3485" s="607"/>
      <c r="BL3485" s="607"/>
      <c r="BM3485" s="607"/>
      <c r="BN3485" s="607"/>
      <c r="BO3485" s="607"/>
      <c r="BP3485" s="94"/>
      <c r="BQ3485" s="88" t="s">
        <v>130</v>
      </c>
      <c r="BR3485" s="94"/>
      <c r="BS3485" s="94"/>
      <c r="BT3485" s="263"/>
      <c r="BU3485" s="263"/>
      <c r="BV3485" s="260"/>
    </row>
    <row r="3486" spans="1:77" ht="8.85" hidden="1" customHeight="1" x14ac:dyDescent="0.45">
      <c r="A3486" s="96"/>
      <c r="B3486" s="258"/>
      <c r="C3486" s="259" t="s">
        <v>39</v>
      </c>
      <c r="D3486" s="259"/>
      <c r="E3486" s="259"/>
      <c r="F3486" s="63"/>
      <c r="G3486" s="63"/>
      <c r="H3486" s="259"/>
      <c r="I3486" s="259"/>
      <c r="J3486" s="317"/>
      <c r="K3486" s="317"/>
      <c r="L3486" s="317"/>
      <c r="M3486" s="317"/>
      <c r="N3486" s="317"/>
      <c r="O3486" s="317"/>
      <c r="P3486" s="317"/>
      <c r="Q3486" s="317"/>
      <c r="R3486" s="317"/>
      <c r="S3486" s="317"/>
      <c r="T3486" s="317"/>
      <c r="U3486" s="317"/>
      <c r="V3486" s="317"/>
      <c r="W3486" s="317"/>
      <c r="X3486" s="317"/>
      <c r="Y3486" s="317"/>
      <c r="Z3486" s="317"/>
      <c r="AA3486" s="317"/>
      <c r="AB3486" s="317"/>
      <c r="AC3486" s="317"/>
      <c r="AD3486" s="317"/>
      <c r="AE3486" s="317"/>
      <c r="AF3486" s="317"/>
      <c r="AG3486" s="317"/>
      <c r="AH3486" s="317"/>
      <c r="AI3486" s="259"/>
      <c r="AJ3486" s="264"/>
      <c r="AK3486" s="265"/>
      <c r="AL3486" s="265"/>
      <c r="AM3486" s="265"/>
      <c r="AN3486" s="265"/>
      <c r="AO3486" s="265"/>
      <c r="AP3486" s="265"/>
      <c r="AQ3486" s="266"/>
      <c r="AR3486" s="266"/>
      <c r="AS3486" s="266"/>
      <c r="AT3486" s="266"/>
      <c r="AU3486" s="266"/>
      <c r="AV3486" s="266"/>
      <c r="AW3486" s="266"/>
      <c r="AX3486" s="266"/>
      <c r="AY3486" s="266"/>
      <c r="AZ3486" s="266"/>
      <c r="BA3486" s="266"/>
      <c r="BB3486" s="266"/>
      <c r="BC3486" s="266"/>
      <c r="BD3486" s="266"/>
      <c r="BE3486" s="266"/>
      <c r="BF3486" s="266"/>
      <c r="BG3486" s="266"/>
      <c r="BH3486" s="266"/>
      <c r="BI3486" s="266"/>
      <c r="BJ3486" s="266"/>
      <c r="BK3486" s="266"/>
      <c r="BL3486" s="266"/>
      <c r="BM3486" s="266"/>
      <c r="BN3486" s="266"/>
      <c r="BO3486" s="266"/>
      <c r="BP3486" s="266"/>
      <c r="BQ3486" s="267"/>
      <c r="BR3486" s="267"/>
      <c r="BS3486" s="267"/>
      <c r="BT3486" s="268"/>
      <c r="BU3486" s="268"/>
      <c r="BV3486" s="96"/>
    </row>
    <row r="3487" spans="1:77" s="18" customFormat="1" ht="33.75" hidden="1" x14ac:dyDescent="0.45">
      <c r="A3487" s="260"/>
      <c r="B3487" s="258"/>
      <c r="C3487" s="608" t="s">
        <v>38</v>
      </c>
      <c r="D3487" s="608"/>
      <c r="E3487" s="607"/>
      <c r="F3487" s="607"/>
      <c r="G3487" s="607"/>
      <c r="H3487" s="607"/>
      <c r="I3487" s="607"/>
      <c r="J3487" s="607"/>
      <c r="K3487" s="607"/>
      <c r="L3487" s="607"/>
      <c r="M3487" s="607"/>
      <c r="N3487" s="607"/>
      <c r="O3487" s="607"/>
      <c r="P3487" s="607"/>
      <c r="Q3487" s="607"/>
      <c r="R3487" s="607"/>
      <c r="S3487" s="607"/>
      <c r="T3487" s="607"/>
      <c r="U3487" s="607"/>
      <c r="V3487" s="607"/>
      <c r="W3487" s="607"/>
      <c r="X3487" s="607"/>
      <c r="Y3487" s="607"/>
      <c r="Z3487" s="607"/>
      <c r="AA3487" s="607"/>
      <c r="AB3487" s="607"/>
      <c r="AC3487" s="607"/>
      <c r="AD3487" s="607"/>
      <c r="AE3487" s="607"/>
      <c r="AF3487" s="316"/>
      <c r="AG3487" s="609" t="s">
        <v>21</v>
      </c>
      <c r="AH3487" s="609"/>
      <c r="AI3487" s="609"/>
      <c r="AJ3487" s="609"/>
      <c r="AK3487" s="607"/>
      <c r="AL3487" s="607"/>
      <c r="AM3487" s="607"/>
      <c r="AN3487" s="607"/>
      <c r="AO3487" s="607"/>
      <c r="AP3487" s="607"/>
      <c r="AQ3487" s="607"/>
      <c r="AR3487" s="607"/>
      <c r="AS3487" s="607"/>
      <c r="AT3487" s="607"/>
      <c r="AU3487" s="607"/>
      <c r="AV3487" s="607"/>
      <c r="AW3487" s="607"/>
      <c r="AX3487" s="607"/>
      <c r="AY3487" s="607"/>
      <c r="AZ3487" s="607"/>
      <c r="BA3487" s="607"/>
      <c r="BB3487" s="607"/>
      <c r="BC3487" s="610" t="s">
        <v>12</v>
      </c>
      <c r="BD3487" s="610"/>
      <c r="BE3487" s="610"/>
      <c r="BF3487" s="611"/>
      <c r="BG3487" s="611"/>
      <c r="BH3487" s="611"/>
      <c r="BI3487" s="611"/>
      <c r="BJ3487" s="611"/>
      <c r="BK3487" s="611"/>
      <c r="BL3487" s="611"/>
      <c r="BM3487" s="611"/>
      <c r="BN3487" s="611"/>
      <c r="BO3487" s="611"/>
      <c r="BP3487" s="64"/>
      <c r="BQ3487" s="307"/>
      <c r="BR3487" s="65"/>
      <c r="BS3487" s="65"/>
      <c r="BT3487" s="270">
        <f>IF(BF3487=0,0,1)</f>
        <v>0</v>
      </c>
      <c r="BU3487" s="18">
        <f>IF((BG3537+BK3537)&gt;(AQ3537+AU3537),1,0)</f>
        <v>0</v>
      </c>
      <c r="BV3487" s="271"/>
    </row>
    <row r="3488" spans="1:77" ht="9.6" hidden="1" customHeight="1" x14ac:dyDescent="0.45">
      <c r="A3488" s="95"/>
      <c r="B3488" s="258"/>
      <c r="C3488" s="62"/>
      <c r="D3488" s="62"/>
      <c r="E3488" s="62"/>
      <c r="F3488" s="63"/>
      <c r="G3488" s="63"/>
      <c r="H3488" s="62"/>
      <c r="I3488" s="62"/>
      <c r="J3488" s="62"/>
      <c r="K3488" s="62"/>
      <c r="L3488" s="62"/>
      <c r="M3488" s="62"/>
      <c r="N3488" s="62"/>
      <c r="O3488" s="62"/>
      <c r="P3488" s="62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2"/>
      <c r="AC3488" s="62"/>
      <c r="AD3488" s="62"/>
      <c r="AE3488" s="62"/>
      <c r="AF3488" s="62"/>
      <c r="AG3488" s="62"/>
      <c r="AH3488" s="259"/>
      <c r="AI3488" s="259"/>
      <c r="AJ3488" s="62"/>
      <c r="AK3488" s="62"/>
      <c r="AL3488" s="62"/>
      <c r="AM3488" s="62"/>
      <c r="AN3488" s="62"/>
      <c r="AO3488" s="62"/>
      <c r="AP3488" s="62"/>
      <c r="AQ3488" s="62"/>
      <c r="AR3488" s="62"/>
      <c r="AS3488" s="62"/>
      <c r="AT3488" s="62"/>
      <c r="AU3488" s="62"/>
      <c r="AV3488" s="62"/>
      <c r="AW3488" s="62"/>
      <c r="AX3488" s="62"/>
      <c r="AY3488" s="62"/>
      <c r="AZ3488" s="62"/>
      <c r="BA3488" s="62"/>
      <c r="BB3488" s="62"/>
      <c r="BC3488" s="62"/>
      <c r="BD3488" s="62"/>
      <c r="BE3488" s="62"/>
      <c r="BF3488" s="62"/>
      <c r="BG3488" s="62"/>
      <c r="BH3488" s="62"/>
      <c r="BI3488" s="62"/>
      <c r="BJ3488" s="62"/>
      <c r="BK3488" s="62"/>
      <c r="BL3488" s="62"/>
      <c r="BM3488" s="62"/>
      <c r="BN3488" s="62"/>
      <c r="BO3488" s="62"/>
      <c r="BP3488" s="62"/>
      <c r="BQ3488" s="66"/>
      <c r="BR3488" s="66"/>
      <c r="BS3488" s="66"/>
      <c r="BT3488" s="15"/>
      <c r="BU3488" s="15"/>
      <c r="BV3488" s="95"/>
    </row>
    <row r="3489" spans="1:74" ht="8.85" hidden="1" customHeight="1" thickBot="1" x14ac:dyDescent="0.5">
      <c r="A3489" s="95"/>
      <c r="B3489" s="113"/>
      <c r="C3489" s="67"/>
      <c r="D3489" s="67"/>
      <c r="E3489" s="67"/>
      <c r="F3489" s="68"/>
      <c r="G3489" s="68"/>
      <c r="H3489" s="67"/>
      <c r="I3489" s="67"/>
      <c r="J3489" s="67"/>
      <c r="K3489" s="67"/>
      <c r="L3489" s="67"/>
      <c r="M3489" s="67"/>
      <c r="N3489" s="67"/>
      <c r="O3489" s="67"/>
      <c r="P3489" s="67"/>
      <c r="Q3489" s="67"/>
      <c r="R3489" s="67"/>
      <c r="S3489" s="67"/>
      <c r="T3489" s="67"/>
      <c r="U3489" s="67"/>
      <c r="V3489" s="67"/>
      <c r="W3489" s="67"/>
      <c r="X3489" s="67"/>
      <c r="Y3489" s="67"/>
      <c r="Z3489" s="67"/>
      <c r="AA3489" s="67"/>
      <c r="AB3489" s="67"/>
      <c r="AC3489" s="67"/>
      <c r="AD3489" s="67"/>
      <c r="AE3489" s="67"/>
      <c r="AF3489" s="67"/>
      <c r="AG3489" s="67"/>
      <c r="AH3489" s="272"/>
      <c r="AI3489" s="272"/>
      <c r="AJ3489" s="67"/>
      <c r="AK3489" s="67"/>
      <c r="AL3489" s="67"/>
      <c r="AM3489" s="67"/>
      <c r="AN3489" s="67"/>
      <c r="AO3489" s="67"/>
      <c r="AP3489" s="67"/>
      <c r="AQ3489" s="67"/>
      <c r="AR3489" s="67"/>
      <c r="AS3489" s="67"/>
      <c r="AT3489" s="67"/>
      <c r="AU3489" s="67"/>
      <c r="AV3489" s="67"/>
      <c r="AW3489" s="67"/>
      <c r="AX3489" s="67"/>
      <c r="AY3489" s="67"/>
      <c r="AZ3489" s="67"/>
      <c r="BA3489" s="67"/>
      <c r="BB3489" s="67"/>
      <c r="BC3489" s="67"/>
      <c r="BD3489" s="67"/>
      <c r="BE3489" s="67"/>
      <c r="BF3489" s="67"/>
      <c r="BG3489" s="67"/>
      <c r="BH3489" s="67"/>
      <c r="BI3489" s="67"/>
      <c r="BJ3489" s="67"/>
      <c r="BK3489" s="67"/>
      <c r="BL3489" s="67"/>
      <c r="BM3489" s="67"/>
      <c r="BN3489" s="67"/>
      <c r="BO3489" s="67"/>
      <c r="BP3489" s="67"/>
      <c r="BQ3489" s="69"/>
      <c r="BR3489" s="69"/>
      <c r="BS3489" s="69"/>
      <c r="BT3489" s="15"/>
      <c r="BU3489" s="15"/>
      <c r="BV3489" s="95"/>
    </row>
    <row r="3490" spans="1:74" s="18" customFormat="1" ht="40.5" hidden="1" customHeight="1" thickTop="1" x14ac:dyDescent="0.4">
      <c r="A3490" s="271"/>
      <c r="B3490" s="652" t="s">
        <v>0</v>
      </c>
      <c r="C3490" s="648" t="s">
        <v>1</v>
      </c>
      <c r="D3490" s="649"/>
      <c r="E3490" s="273" t="s">
        <v>28</v>
      </c>
      <c r="F3490" s="546" t="s">
        <v>100</v>
      </c>
      <c r="G3490" s="546" t="s">
        <v>101</v>
      </c>
      <c r="H3490" s="704" t="s">
        <v>41</v>
      </c>
      <c r="I3490" s="705"/>
      <c r="J3490" s="554" t="s">
        <v>7</v>
      </c>
      <c r="K3490" s="554"/>
      <c r="L3490" s="554"/>
      <c r="M3490" s="554"/>
      <c r="N3490" s="554"/>
      <c r="O3490" s="554"/>
      <c r="P3490" s="554" t="s">
        <v>2</v>
      </c>
      <c r="Q3490" s="554"/>
      <c r="R3490" s="554"/>
      <c r="S3490" s="554"/>
      <c r="T3490" s="554"/>
      <c r="U3490" s="554"/>
      <c r="V3490" s="308"/>
      <c r="W3490" s="308"/>
      <c r="X3490" s="687" t="s">
        <v>35</v>
      </c>
      <c r="Y3490" s="688"/>
      <c r="Z3490" s="687" t="s">
        <v>36</v>
      </c>
      <c r="AA3490" s="688"/>
      <c r="AB3490" s="687" t="s">
        <v>44</v>
      </c>
      <c r="AC3490" s="688"/>
      <c r="AD3490" s="554" t="s">
        <v>6</v>
      </c>
      <c r="AE3490" s="554"/>
      <c r="AF3490" s="554"/>
      <c r="AG3490" s="554"/>
      <c r="AH3490" s="554"/>
      <c r="AI3490" s="554"/>
      <c r="AJ3490" s="554" t="s">
        <v>68</v>
      </c>
      <c r="AK3490" s="554"/>
      <c r="AL3490" s="554"/>
      <c r="AM3490" s="554"/>
      <c r="AN3490" s="554"/>
      <c r="AO3490" s="554"/>
      <c r="AP3490" s="554" t="s">
        <v>69</v>
      </c>
      <c r="AQ3490" s="554"/>
      <c r="AR3490" s="554"/>
      <c r="AS3490" s="554"/>
      <c r="AT3490" s="554"/>
      <c r="AU3490" s="554"/>
      <c r="AV3490" s="554" t="s">
        <v>70</v>
      </c>
      <c r="AW3490" s="554"/>
      <c r="AX3490" s="554"/>
      <c r="AY3490" s="554"/>
      <c r="AZ3490" s="554"/>
      <c r="BA3490" s="556"/>
      <c r="BB3490" s="554" t="s">
        <v>4</v>
      </c>
      <c r="BC3490" s="554"/>
      <c r="BD3490" s="554"/>
      <c r="BE3490" s="554"/>
      <c r="BF3490" s="554"/>
      <c r="BG3490" s="555"/>
      <c r="BH3490" s="554" t="s">
        <v>71</v>
      </c>
      <c r="BI3490" s="554"/>
      <c r="BJ3490" s="554"/>
      <c r="BK3490" s="554"/>
      <c r="BL3490" s="554"/>
      <c r="BM3490" s="556"/>
      <c r="BN3490" s="557" t="s">
        <v>25</v>
      </c>
      <c r="BO3490" s="558"/>
      <c r="BP3490" s="559"/>
      <c r="BQ3490" s="691" t="s">
        <v>110</v>
      </c>
      <c r="BR3490" s="691" t="s">
        <v>86</v>
      </c>
      <c r="BS3490" s="691" t="s">
        <v>87</v>
      </c>
      <c r="BT3490" s="274"/>
      <c r="BU3490" s="274"/>
      <c r="BV3490" s="271"/>
    </row>
    <row r="3491" spans="1:74" s="18" customFormat="1" ht="41.25" hidden="1" customHeight="1" x14ac:dyDescent="0.4">
      <c r="A3491" s="271"/>
      <c r="B3491" s="653"/>
      <c r="C3491" s="650"/>
      <c r="D3491" s="651"/>
      <c r="E3491" s="275" t="s">
        <v>102</v>
      </c>
      <c r="F3491" s="547"/>
      <c r="G3491" s="547"/>
      <c r="H3491" s="706"/>
      <c r="I3491" s="707"/>
      <c r="J3491" s="525" t="s">
        <v>17</v>
      </c>
      <c r="K3491" s="526"/>
      <c r="L3491" s="521" t="s">
        <v>18</v>
      </c>
      <c r="M3491" s="522"/>
      <c r="N3491" s="523" t="s">
        <v>19</v>
      </c>
      <c r="O3491" s="524" t="s">
        <v>8</v>
      </c>
      <c r="P3491" s="525" t="s">
        <v>26</v>
      </c>
      <c r="Q3491" s="526"/>
      <c r="R3491" s="521" t="s">
        <v>24</v>
      </c>
      <c r="S3491" s="522"/>
      <c r="T3491" s="523" t="s">
        <v>19</v>
      </c>
      <c r="U3491" s="524"/>
      <c r="V3491" s="309"/>
      <c r="W3491" s="309"/>
      <c r="X3491" s="689"/>
      <c r="Y3491" s="690"/>
      <c r="Z3491" s="689"/>
      <c r="AA3491" s="690"/>
      <c r="AB3491" s="689"/>
      <c r="AC3491" s="690"/>
      <c r="AD3491" s="525" t="s">
        <v>48</v>
      </c>
      <c r="AE3491" s="526"/>
      <c r="AF3491" s="521" t="s">
        <v>23</v>
      </c>
      <c r="AG3491" s="522" t="s">
        <v>3</v>
      </c>
      <c r="AH3491" s="563" t="s">
        <v>5</v>
      </c>
      <c r="AI3491" s="564"/>
      <c r="AJ3491" s="525" t="s">
        <v>48</v>
      </c>
      <c r="AK3491" s="526"/>
      <c r="AL3491" s="521" t="s">
        <v>23</v>
      </c>
      <c r="AM3491" s="522" t="s">
        <v>3</v>
      </c>
      <c r="AN3491" s="563" t="s">
        <v>5</v>
      </c>
      <c r="AO3491" s="564"/>
      <c r="AP3491" s="525" t="s">
        <v>48</v>
      </c>
      <c r="AQ3491" s="526"/>
      <c r="AR3491" s="521" t="s">
        <v>23</v>
      </c>
      <c r="AS3491" s="522" t="s">
        <v>3</v>
      </c>
      <c r="AT3491" s="563" t="s">
        <v>5</v>
      </c>
      <c r="AU3491" s="564"/>
      <c r="AV3491" s="525" t="s">
        <v>48</v>
      </c>
      <c r="AW3491" s="526"/>
      <c r="AX3491" s="521" t="s">
        <v>23</v>
      </c>
      <c r="AY3491" s="522" t="s">
        <v>3</v>
      </c>
      <c r="AZ3491" s="563" t="s">
        <v>5</v>
      </c>
      <c r="BA3491" s="564"/>
      <c r="BB3491" s="525" t="s">
        <v>48</v>
      </c>
      <c r="BC3491" s="526"/>
      <c r="BD3491" s="521" t="s">
        <v>23</v>
      </c>
      <c r="BE3491" s="522" t="s">
        <v>3</v>
      </c>
      <c r="BF3491" s="563" t="s">
        <v>5</v>
      </c>
      <c r="BG3491" s="564"/>
      <c r="BH3491" s="525" t="s">
        <v>48</v>
      </c>
      <c r="BI3491" s="526"/>
      <c r="BJ3491" s="521" t="s">
        <v>23</v>
      </c>
      <c r="BK3491" s="522" t="s">
        <v>3</v>
      </c>
      <c r="BL3491" s="563" t="s">
        <v>5</v>
      </c>
      <c r="BM3491" s="564"/>
      <c r="BN3491" s="560"/>
      <c r="BO3491" s="561"/>
      <c r="BP3491" s="562"/>
      <c r="BQ3491" s="692"/>
      <c r="BR3491" s="692"/>
      <c r="BS3491" s="692"/>
      <c r="BT3491" s="274"/>
      <c r="BU3491" s="274"/>
      <c r="BV3491" s="271"/>
    </row>
    <row r="3492" spans="1:74" ht="23.85" hidden="1" customHeight="1" x14ac:dyDescent="0.35">
      <c r="A3492" s="276"/>
      <c r="B3492" s="570" t="str">
        <f>IF(ROSTER!B$8="","",ROSTER!B$8)</f>
        <v/>
      </c>
      <c r="C3492" s="572" t="str">
        <f>IF(ROSTER!C$8="","",ROSTER!C$8)</f>
        <v/>
      </c>
      <c r="D3492" s="573"/>
      <c r="E3492" s="574"/>
      <c r="F3492" s="576">
        <f>IF(E3492="y",1,IF(E3492="S",1,0))</f>
        <v>0</v>
      </c>
      <c r="G3492" s="582">
        <f>IF(E3492="S",1,0)</f>
        <v>0</v>
      </c>
      <c r="H3492" s="578"/>
      <c r="I3492" s="543"/>
      <c r="J3492" s="542"/>
      <c r="K3492" s="580"/>
      <c r="L3492" s="584"/>
      <c r="M3492" s="585"/>
      <c r="N3492" s="588">
        <f>L3492+J3492</f>
        <v>0</v>
      </c>
      <c r="O3492" s="589"/>
      <c r="P3492" s="542"/>
      <c r="Q3492" s="580"/>
      <c r="R3492" s="584"/>
      <c r="S3492" s="585"/>
      <c r="T3492" s="588">
        <f>R3492-P3492</f>
        <v>0</v>
      </c>
      <c r="U3492" s="589"/>
      <c r="V3492" s="310"/>
      <c r="W3492" s="310"/>
      <c r="X3492" s="578"/>
      <c r="Y3492" s="543"/>
      <c r="Z3492" s="542"/>
      <c r="AA3492" s="543"/>
      <c r="AB3492" s="542"/>
      <c r="AC3492" s="543"/>
      <c r="AD3492" s="542"/>
      <c r="AE3492" s="580"/>
      <c r="AF3492" s="584"/>
      <c r="AG3492" s="585"/>
      <c r="AH3492" s="595">
        <f>IF(AD3492=0,0,(AF3492/AD3492)*100)</f>
        <v>0</v>
      </c>
      <c r="AI3492" s="596"/>
      <c r="AJ3492" s="542"/>
      <c r="AK3492" s="580"/>
      <c r="AL3492" s="584"/>
      <c r="AM3492" s="585"/>
      <c r="AN3492" s="595">
        <f>IF(AJ3492=0,0,(AL3492/AJ3492)*100)</f>
        <v>0</v>
      </c>
      <c r="AO3492" s="596"/>
      <c r="AP3492" s="542"/>
      <c r="AQ3492" s="580"/>
      <c r="AR3492" s="584"/>
      <c r="AS3492" s="585"/>
      <c r="AT3492" s="595">
        <f>IF(AP3492=0,0,(AR3492/AP3492)*100)</f>
        <v>0</v>
      </c>
      <c r="AU3492" s="596"/>
      <c r="AV3492" s="599">
        <f>AD3492+AJ3492+AP3492</f>
        <v>0</v>
      </c>
      <c r="AW3492" s="600"/>
      <c r="AX3492" s="630">
        <f>AF3492+AL3492+AR3492</f>
        <v>0</v>
      </c>
      <c r="AY3492" s="631"/>
      <c r="AZ3492" s="595">
        <f>IF(AV3492=0,0,(AX3492/AV3492)*100)</f>
        <v>0</v>
      </c>
      <c r="BA3492" s="596"/>
      <c r="BB3492" s="542"/>
      <c r="BC3492" s="580"/>
      <c r="BD3492" s="584"/>
      <c r="BE3492" s="585"/>
      <c r="BF3492" s="595">
        <f>IF(BB3492=0,0,(BD3492/BB3492)*100)</f>
        <v>0</v>
      </c>
      <c r="BG3492" s="596"/>
      <c r="BH3492" s="599">
        <f>AV3492+BB3492</f>
        <v>0</v>
      </c>
      <c r="BI3492" s="600"/>
      <c r="BJ3492" s="630">
        <f>AX3492+BD3492</f>
        <v>0</v>
      </c>
      <c r="BK3492" s="631"/>
      <c r="BL3492" s="595">
        <f>IF(BH3492=0,0,(BJ3492/BH3492)*100)</f>
        <v>0</v>
      </c>
      <c r="BM3492" s="596"/>
      <c r="BN3492" s="656">
        <f>(AF3492*2)+(AL3492*2)+(AR3492*3)+BD3492</f>
        <v>0</v>
      </c>
      <c r="BO3492" s="657"/>
      <c r="BP3492" s="658"/>
      <c r="BQ3492" s="676">
        <f>IF(BS3492=0,0,50*BR3492/BS3492)</f>
        <v>0</v>
      </c>
      <c r="BR3492" s="662">
        <f>(BN3492*BU$11)+(N3492*BU$12)+(Z3492*BU$13)+(R3492*BU$14)+(X3492*BU$15)+(AB3492*BU$16)</f>
        <v>0</v>
      </c>
      <c r="BS3492" s="662">
        <f>((BB3492-BD3492)*BU$18)+((AV3492-AX3492)*BU$17)+(H3492*BU$19)+(P3492*BU$20)</f>
        <v>0</v>
      </c>
      <c r="BT3492" s="19" t="s">
        <v>75</v>
      </c>
      <c r="BU3492" s="277">
        <f>IF(BQ3487="B",'VALUE POINTS'!L$10,IF('GAME STATS'!BQ3487="C",'VALUE POINTS'!M$10,'VALUE POINTS'!K$10))</f>
        <v>1</v>
      </c>
      <c r="BV3492" s="278"/>
    </row>
    <row r="3493" spans="1:74" ht="23.85" hidden="1" customHeight="1" x14ac:dyDescent="0.35">
      <c r="A3493" s="276"/>
      <c r="B3493" s="571"/>
      <c r="C3493" s="642" t="str">
        <f>IF(ROSTER!D$8="","",ROSTER!D$8)</f>
        <v/>
      </c>
      <c r="D3493" s="643"/>
      <c r="E3493" s="575"/>
      <c r="F3493" s="577"/>
      <c r="G3493" s="583"/>
      <c r="H3493" s="579"/>
      <c r="I3493" s="545"/>
      <c r="J3493" s="544"/>
      <c r="K3493" s="581"/>
      <c r="L3493" s="586"/>
      <c r="M3493" s="587"/>
      <c r="N3493" s="592" t="s">
        <v>16</v>
      </c>
      <c r="O3493" s="603"/>
      <c r="P3493" s="544"/>
      <c r="Q3493" s="581"/>
      <c r="R3493" s="586"/>
      <c r="S3493" s="587"/>
      <c r="T3493" s="592" t="s">
        <v>16</v>
      </c>
      <c r="U3493" s="603"/>
      <c r="V3493" s="311"/>
      <c r="W3493" s="311"/>
      <c r="X3493" s="579"/>
      <c r="Y3493" s="545"/>
      <c r="Z3493" s="544"/>
      <c r="AA3493" s="545"/>
      <c r="AB3493" s="544"/>
      <c r="AC3493" s="545"/>
      <c r="AD3493" s="544"/>
      <c r="AE3493" s="581"/>
      <c r="AF3493" s="586"/>
      <c r="AG3493" s="587"/>
      <c r="AH3493" s="626"/>
      <c r="AI3493" s="627"/>
      <c r="AJ3493" s="544"/>
      <c r="AK3493" s="581"/>
      <c r="AL3493" s="586"/>
      <c r="AM3493" s="587"/>
      <c r="AN3493" s="626"/>
      <c r="AO3493" s="627"/>
      <c r="AP3493" s="544"/>
      <c r="AQ3493" s="581"/>
      <c r="AR3493" s="586"/>
      <c r="AS3493" s="587"/>
      <c r="AT3493" s="626"/>
      <c r="AU3493" s="627"/>
      <c r="AV3493" s="628"/>
      <c r="AW3493" s="629"/>
      <c r="AX3493" s="632"/>
      <c r="AY3493" s="633"/>
      <c r="AZ3493" s="626"/>
      <c r="BA3493" s="627"/>
      <c r="BB3493" s="544"/>
      <c r="BC3493" s="581"/>
      <c r="BD3493" s="586"/>
      <c r="BE3493" s="587"/>
      <c r="BF3493" s="626"/>
      <c r="BG3493" s="627"/>
      <c r="BH3493" s="628"/>
      <c r="BI3493" s="629"/>
      <c r="BJ3493" s="632"/>
      <c r="BK3493" s="633"/>
      <c r="BL3493" s="626"/>
      <c r="BM3493" s="627"/>
      <c r="BN3493" s="678"/>
      <c r="BO3493" s="679"/>
      <c r="BP3493" s="680"/>
      <c r="BQ3493" s="677"/>
      <c r="BR3493" s="663"/>
      <c r="BS3493" s="663"/>
      <c r="BT3493" s="19" t="s">
        <v>76</v>
      </c>
      <c r="BU3493" s="277">
        <f>IF(BQ3487="B",'VALUE POINTS'!L$11,IF('GAME STATS'!BQ3487="C",'VALUE POINTS'!M$11,'VALUE POINTS'!K$11))</f>
        <v>1</v>
      </c>
      <c r="BV3493" s="278"/>
    </row>
    <row r="3494" spans="1:74" ht="21.75" hidden="1" customHeight="1" x14ac:dyDescent="0.35">
      <c r="A3494" s="95"/>
      <c r="B3494" s="570" t="str">
        <f>IF(ROSTER!B$10="","",ROSTER!B$10)</f>
        <v/>
      </c>
      <c r="C3494" s="572" t="str">
        <f>IF(ROSTER!C$10="","",ROSTER!C$10)</f>
        <v/>
      </c>
      <c r="D3494" s="573"/>
      <c r="E3494" s="574"/>
      <c r="F3494" s="576">
        <f>IF(E3494="y",1,IF(E3494="S",1,0))</f>
        <v>0</v>
      </c>
      <c r="G3494" s="582">
        <f>IF(E3494="S",1,0)</f>
        <v>0</v>
      </c>
      <c r="H3494" s="578"/>
      <c r="I3494" s="543"/>
      <c r="J3494" s="542"/>
      <c r="K3494" s="580"/>
      <c r="L3494" s="584"/>
      <c r="M3494" s="585"/>
      <c r="N3494" s="588">
        <f>L3494+J3494</f>
        <v>0</v>
      </c>
      <c r="O3494" s="589"/>
      <c r="P3494" s="542"/>
      <c r="Q3494" s="580"/>
      <c r="R3494" s="584"/>
      <c r="S3494" s="585"/>
      <c r="T3494" s="588">
        <f>R3494-P3494</f>
        <v>0</v>
      </c>
      <c r="U3494" s="589"/>
      <c r="V3494" s="310"/>
      <c r="W3494" s="310"/>
      <c r="X3494" s="578"/>
      <c r="Y3494" s="543"/>
      <c r="Z3494" s="542"/>
      <c r="AA3494" s="543"/>
      <c r="AB3494" s="542"/>
      <c r="AC3494" s="543"/>
      <c r="AD3494" s="542"/>
      <c r="AE3494" s="580"/>
      <c r="AF3494" s="584"/>
      <c r="AG3494" s="585"/>
      <c r="AH3494" s="595">
        <f>IF(AD3494=0,0,(AF3494/AD3494)*100)</f>
        <v>0</v>
      </c>
      <c r="AI3494" s="596"/>
      <c r="AJ3494" s="542"/>
      <c r="AK3494" s="580"/>
      <c r="AL3494" s="584"/>
      <c r="AM3494" s="585"/>
      <c r="AN3494" s="595">
        <f>IF(AJ3494=0,0,(AL3494/AJ3494)*100)</f>
        <v>0</v>
      </c>
      <c r="AO3494" s="596"/>
      <c r="AP3494" s="542"/>
      <c r="AQ3494" s="580"/>
      <c r="AR3494" s="584"/>
      <c r="AS3494" s="585"/>
      <c r="AT3494" s="595">
        <f>IF(AP3494=0,0,(AR3494/AP3494)*100)</f>
        <v>0</v>
      </c>
      <c r="AU3494" s="596"/>
      <c r="AV3494" s="599">
        <f>AD3494+AJ3494+AP3494</f>
        <v>0</v>
      </c>
      <c r="AW3494" s="600"/>
      <c r="AX3494" s="630">
        <f>AF3494+AL3494+AR3494</f>
        <v>0</v>
      </c>
      <c r="AY3494" s="631"/>
      <c r="AZ3494" s="595">
        <f>IF(AV3494=0,0,(AX3494/AV3494)*100)</f>
        <v>0</v>
      </c>
      <c r="BA3494" s="596"/>
      <c r="BB3494" s="542"/>
      <c r="BC3494" s="580"/>
      <c r="BD3494" s="584"/>
      <c r="BE3494" s="585"/>
      <c r="BF3494" s="595">
        <f>IF(BB3494=0,0,(BD3494/BB3494)*100)</f>
        <v>0</v>
      </c>
      <c r="BG3494" s="596"/>
      <c r="BH3494" s="599">
        <f>AV3494+BB3494</f>
        <v>0</v>
      </c>
      <c r="BI3494" s="600"/>
      <c r="BJ3494" s="630">
        <f>AX3494+BD3494</f>
        <v>0</v>
      </c>
      <c r="BK3494" s="631"/>
      <c r="BL3494" s="595">
        <f>IF(BH3494=0,0,(BJ3494/BH3494)*100)</f>
        <v>0</v>
      </c>
      <c r="BM3494" s="596"/>
      <c r="BN3494" s="656">
        <f>(AF3494*2)+(AL3494*2)+(AR3494*3)+BD3494</f>
        <v>0</v>
      </c>
      <c r="BO3494" s="657"/>
      <c r="BP3494" s="658"/>
      <c r="BQ3494" s="676">
        <f>IF(BS3494=0,0,50*BR3494/BS3494)</f>
        <v>0</v>
      </c>
      <c r="BR3494" s="662">
        <f>(BN3494*BU$11)+(N3494*BU$12)+(Z3494*BU$13)+(R3494*BU$14)+(X3494*BU$15)+(AB3494*BU$16)</f>
        <v>0</v>
      </c>
      <c r="BS3494" s="662">
        <f>((BB3494-BD3494)*BU$18)+((AV3494-AX3494)*BU$17)+(H3494*BU$19)+(P3494*BU$20)</f>
        <v>0</v>
      </c>
      <c r="BT3494" s="19" t="s">
        <v>77</v>
      </c>
      <c r="BU3494" s="277">
        <f>IF(BQ3487="B",'VALUE POINTS'!L$12,IF('GAME STATS'!BQ3487="C",'VALUE POINTS'!M$12,'VALUE POINTS'!K$12))</f>
        <v>2</v>
      </c>
      <c r="BV3494" s="278"/>
    </row>
    <row r="3495" spans="1:74" ht="21.75" hidden="1" customHeight="1" x14ac:dyDescent="0.35">
      <c r="A3495" s="95"/>
      <c r="B3495" s="571"/>
      <c r="C3495" s="642" t="str">
        <f>IF(ROSTER!D$10="","",ROSTER!D$10)</f>
        <v/>
      </c>
      <c r="D3495" s="643"/>
      <c r="E3495" s="575"/>
      <c r="F3495" s="577"/>
      <c r="G3495" s="583"/>
      <c r="H3495" s="579"/>
      <c r="I3495" s="545"/>
      <c r="J3495" s="544"/>
      <c r="K3495" s="581"/>
      <c r="L3495" s="586"/>
      <c r="M3495" s="587"/>
      <c r="N3495" s="592" t="s">
        <v>16</v>
      </c>
      <c r="O3495" s="603"/>
      <c r="P3495" s="544"/>
      <c r="Q3495" s="581"/>
      <c r="R3495" s="586"/>
      <c r="S3495" s="587"/>
      <c r="T3495" s="592" t="s">
        <v>16</v>
      </c>
      <c r="U3495" s="603"/>
      <c r="V3495" s="311"/>
      <c r="W3495" s="311"/>
      <c r="X3495" s="579"/>
      <c r="Y3495" s="545"/>
      <c r="Z3495" s="544"/>
      <c r="AA3495" s="545"/>
      <c r="AB3495" s="544"/>
      <c r="AC3495" s="545"/>
      <c r="AD3495" s="544"/>
      <c r="AE3495" s="581"/>
      <c r="AF3495" s="586"/>
      <c r="AG3495" s="587"/>
      <c r="AH3495" s="626"/>
      <c r="AI3495" s="627"/>
      <c r="AJ3495" s="544"/>
      <c r="AK3495" s="581"/>
      <c r="AL3495" s="586"/>
      <c r="AM3495" s="587"/>
      <c r="AN3495" s="626"/>
      <c r="AO3495" s="627"/>
      <c r="AP3495" s="544"/>
      <c r="AQ3495" s="581"/>
      <c r="AR3495" s="586"/>
      <c r="AS3495" s="587"/>
      <c r="AT3495" s="626"/>
      <c r="AU3495" s="627"/>
      <c r="AV3495" s="628"/>
      <c r="AW3495" s="629"/>
      <c r="AX3495" s="632"/>
      <c r="AY3495" s="633"/>
      <c r="AZ3495" s="626"/>
      <c r="BA3495" s="627"/>
      <c r="BB3495" s="544"/>
      <c r="BC3495" s="581"/>
      <c r="BD3495" s="586"/>
      <c r="BE3495" s="587"/>
      <c r="BF3495" s="626"/>
      <c r="BG3495" s="627"/>
      <c r="BH3495" s="628"/>
      <c r="BI3495" s="629"/>
      <c r="BJ3495" s="632"/>
      <c r="BK3495" s="633"/>
      <c r="BL3495" s="626"/>
      <c r="BM3495" s="627"/>
      <c r="BN3495" s="678"/>
      <c r="BO3495" s="679"/>
      <c r="BP3495" s="680"/>
      <c r="BQ3495" s="677"/>
      <c r="BR3495" s="663"/>
      <c r="BS3495" s="663"/>
      <c r="BT3495" s="19" t="s">
        <v>78</v>
      </c>
      <c r="BU3495" s="277">
        <f>IF(BQ3487="B",'VALUE POINTS'!L$13,IF('GAME STATS'!BQ3487="C",'VALUE POINTS'!M$13,'VALUE POINTS'!K$13))</f>
        <v>2</v>
      </c>
      <c r="BV3495" s="278"/>
    </row>
    <row r="3496" spans="1:74" ht="21.75" hidden="1" customHeight="1" x14ac:dyDescent="0.35">
      <c r="A3496" s="95"/>
      <c r="B3496" s="570" t="str">
        <f>IF(ROSTER!B$12="","",ROSTER!B$12)</f>
        <v/>
      </c>
      <c r="C3496" s="572" t="str">
        <f>IF(ROSTER!C$12="","",ROSTER!C$12)</f>
        <v/>
      </c>
      <c r="D3496" s="573"/>
      <c r="E3496" s="574"/>
      <c r="F3496" s="576">
        <f>IF(E3496="y",1,IF(E3496="S",1,0))</f>
        <v>0</v>
      </c>
      <c r="G3496" s="582">
        <f>IF(E3496="S",1,0)</f>
        <v>0</v>
      </c>
      <c r="H3496" s="578"/>
      <c r="I3496" s="543"/>
      <c r="J3496" s="542"/>
      <c r="K3496" s="580"/>
      <c r="L3496" s="584"/>
      <c r="M3496" s="585"/>
      <c r="N3496" s="588">
        <f>L3496+J3496</f>
        <v>0</v>
      </c>
      <c r="O3496" s="589"/>
      <c r="P3496" s="542"/>
      <c r="Q3496" s="580"/>
      <c r="R3496" s="584"/>
      <c r="S3496" s="585"/>
      <c r="T3496" s="588">
        <f>R3496-P3496</f>
        <v>0</v>
      </c>
      <c r="U3496" s="589"/>
      <c r="V3496" s="310"/>
      <c r="W3496" s="310"/>
      <c r="X3496" s="578"/>
      <c r="Y3496" s="543"/>
      <c r="Z3496" s="542"/>
      <c r="AA3496" s="543"/>
      <c r="AB3496" s="542"/>
      <c r="AC3496" s="543"/>
      <c r="AD3496" s="542"/>
      <c r="AE3496" s="580"/>
      <c r="AF3496" s="584"/>
      <c r="AG3496" s="585"/>
      <c r="AH3496" s="595">
        <f>IF(AD3496=0,0,(AF3496/AD3496)*100)</f>
        <v>0</v>
      </c>
      <c r="AI3496" s="596"/>
      <c r="AJ3496" s="542"/>
      <c r="AK3496" s="580"/>
      <c r="AL3496" s="584"/>
      <c r="AM3496" s="585"/>
      <c r="AN3496" s="595">
        <f>IF(AJ3496=0,0,(AL3496/AJ3496)*100)</f>
        <v>0</v>
      </c>
      <c r="AO3496" s="596"/>
      <c r="AP3496" s="542"/>
      <c r="AQ3496" s="580"/>
      <c r="AR3496" s="584"/>
      <c r="AS3496" s="585"/>
      <c r="AT3496" s="595">
        <f>IF(AP3496=0,0,(AR3496/AP3496)*100)</f>
        <v>0</v>
      </c>
      <c r="AU3496" s="596"/>
      <c r="AV3496" s="599">
        <f>AD3496+AJ3496+AP3496</f>
        <v>0</v>
      </c>
      <c r="AW3496" s="600"/>
      <c r="AX3496" s="630">
        <f>AF3496+AL3496+AR3496</f>
        <v>0</v>
      </c>
      <c r="AY3496" s="631"/>
      <c r="AZ3496" s="595">
        <f>IF(AV3496=0,0,(AX3496/AV3496)*100)</f>
        <v>0</v>
      </c>
      <c r="BA3496" s="596"/>
      <c r="BB3496" s="542"/>
      <c r="BC3496" s="580"/>
      <c r="BD3496" s="584"/>
      <c r="BE3496" s="585"/>
      <c r="BF3496" s="595">
        <f>IF(BB3496=0,0,(BD3496/BB3496)*100)</f>
        <v>0</v>
      </c>
      <c r="BG3496" s="596"/>
      <c r="BH3496" s="599">
        <f>AV3496+BB3496</f>
        <v>0</v>
      </c>
      <c r="BI3496" s="600"/>
      <c r="BJ3496" s="630">
        <f>AX3496+BD3496</f>
        <v>0</v>
      </c>
      <c r="BK3496" s="631"/>
      <c r="BL3496" s="595">
        <f>IF(BH3496=0,0,(BJ3496/BH3496)*100)</f>
        <v>0</v>
      </c>
      <c r="BM3496" s="596"/>
      <c r="BN3496" s="656">
        <f>(AF3496*2)+(AL3496*2)+(AR3496*3)+BD3496</f>
        <v>0</v>
      </c>
      <c r="BO3496" s="657"/>
      <c r="BP3496" s="658"/>
      <c r="BQ3496" s="676">
        <f t="shared" ref="BQ3496" si="3040">IF(BS3496=0,0,50*BR3496/BS3496)</f>
        <v>0</v>
      </c>
      <c r="BR3496" s="662">
        <f>(BN3496*BU$11)+(N3496*BU$12)+(Z3496*BU$13)+(R3496*BU$14)+(X3496*BU$15)+(AB3496*BU$16)</f>
        <v>0</v>
      </c>
      <c r="BS3496" s="662">
        <f>((BB3496-BD3496)*BU$18)+((AV3496-AX3496)*BU$17)+(H3496*BU$19)+(P3496*BU$20)</f>
        <v>0</v>
      </c>
      <c r="BT3496" s="19" t="s">
        <v>79</v>
      </c>
      <c r="BU3496" s="277">
        <f>IF(BQ3487="B",'VALUE POINTS'!L$14,IF('GAME STATS'!BQ3487="C",'VALUE POINTS'!M$14,'VALUE POINTS'!K$14))</f>
        <v>2</v>
      </c>
      <c r="BV3496" s="278"/>
    </row>
    <row r="3497" spans="1:74" ht="21.75" hidden="1" customHeight="1" x14ac:dyDescent="0.35">
      <c r="A3497" s="95"/>
      <c r="B3497" s="571"/>
      <c r="C3497" s="642" t="str">
        <f>IF(ROSTER!D$12="","",ROSTER!D$12)</f>
        <v/>
      </c>
      <c r="D3497" s="643"/>
      <c r="E3497" s="575"/>
      <c r="F3497" s="577"/>
      <c r="G3497" s="583"/>
      <c r="H3497" s="579"/>
      <c r="I3497" s="545"/>
      <c r="J3497" s="544"/>
      <c r="K3497" s="581"/>
      <c r="L3497" s="586"/>
      <c r="M3497" s="587"/>
      <c r="N3497" s="592" t="s">
        <v>16</v>
      </c>
      <c r="O3497" s="603"/>
      <c r="P3497" s="544"/>
      <c r="Q3497" s="581"/>
      <c r="R3497" s="586"/>
      <c r="S3497" s="587"/>
      <c r="T3497" s="592" t="s">
        <v>16</v>
      </c>
      <c r="U3497" s="603"/>
      <c r="V3497" s="311"/>
      <c r="W3497" s="311"/>
      <c r="X3497" s="579"/>
      <c r="Y3497" s="545"/>
      <c r="Z3497" s="544"/>
      <c r="AA3497" s="545"/>
      <c r="AB3497" s="544"/>
      <c r="AC3497" s="545"/>
      <c r="AD3497" s="544"/>
      <c r="AE3497" s="581"/>
      <c r="AF3497" s="586"/>
      <c r="AG3497" s="587"/>
      <c r="AH3497" s="626"/>
      <c r="AI3497" s="627"/>
      <c r="AJ3497" s="544"/>
      <c r="AK3497" s="581"/>
      <c r="AL3497" s="586"/>
      <c r="AM3497" s="587"/>
      <c r="AN3497" s="626"/>
      <c r="AO3497" s="627"/>
      <c r="AP3497" s="544"/>
      <c r="AQ3497" s="581"/>
      <c r="AR3497" s="586"/>
      <c r="AS3497" s="587"/>
      <c r="AT3497" s="626"/>
      <c r="AU3497" s="627"/>
      <c r="AV3497" s="628"/>
      <c r="AW3497" s="629"/>
      <c r="AX3497" s="632"/>
      <c r="AY3497" s="633"/>
      <c r="AZ3497" s="626"/>
      <c r="BA3497" s="627"/>
      <c r="BB3497" s="544"/>
      <c r="BC3497" s="581"/>
      <c r="BD3497" s="586"/>
      <c r="BE3497" s="587"/>
      <c r="BF3497" s="626"/>
      <c r="BG3497" s="627"/>
      <c r="BH3497" s="628"/>
      <c r="BI3497" s="629"/>
      <c r="BJ3497" s="632"/>
      <c r="BK3497" s="633"/>
      <c r="BL3497" s="626"/>
      <c r="BM3497" s="627"/>
      <c r="BN3497" s="678"/>
      <c r="BO3497" s="679"/>
      <c r="BP3497" s="680"/>
      <c r="BQ3497" s="677"/>
      <c r="BR3497" s="663"/>
      <c r="BS3497" s="663"/>
      <c r="BT3497" s="19" t="s">
        <v>80</v>
      </c>
      <c r="BU3497" s="277">
        <f>IF(BQ3487="B",'VALUE POINTS'!L$15,IF('GAME STATS'!BQ3487="C",'VALUE POINTS'!M$15,'VALUE POINTS'!K$15))</f>
        <v>2</v>
      </c>
      <c r="BV3497" s="278"/>
    </row>
    <row r="3498" spans="1:74" ht="21.75" hidden="1" customHeight="1" x14ac:dyDescent="0.35">
      <c r="A3498" s="95"/>
      <c r="B3498" s="570" t="str">
        <f>IF(ROSTER!B$14="","",ROSTER!B$14)</f>
        <v/>
      </c>
      <c r="C3498" s="572" t="str">
        <f>IF(ROSTER!C$14="","",ROSTER!C$14)</f>
        <v/>
      </c>
      <c r="D3498" s="573"/>
      <c r="E3498" s="574"/>
      <c r="F3498" s="576">
        <f>IF(E3498="y",1,IF(E3498="S",1,0))</f>
        <v>0</v>
      </c>
      <c r="G3498" s="582">
        <f>IF(E3498="S",1,0)</f>
        <v>0</v>
      </c>
      <c r="H3498" s="578"/>
      <c r="I3498" s="543"/>
      <c r="J3498" s="542"/>
      <c r="K3498" s="580"/>
      <c r="L3498" s="584"/>
      <c r="M3498" s="585"/>
      <c r="N3498" s="588">
        <f>L3498+J3498</f>
        <v>0</v>
      </c>
      <c r="O3498" s="589"/>
      <c r="P3498" s="542"/>
      <c r="Q3498" s="580"/>
      <c r="R3498" s="584"/>
      <c r="S3498" s="585"/>
      <c r="T3498" s="588">
        <f>R3498-P3498</f>
        <v>0</v>
      </c>
      <c r="U3498" s="589"/>
      <c r="V3498" s="310"/>
      <c r="W3498" s="310"/>
      <c r="X3498" s="578"/>
      <c r="Y3498" s="543"/>
      <c r="Z3498" s="542"/>
      <c r="AA3498" s="543"/>
      <c r="AB3498" s="542"/>
      <c r="AC3498" s="543"/>
      <c r="AD3498" s="542"/>
      <c r="AE3498" s="580"/>
      <c r="AF3498" s="584"/>
      <c r="AG3498" s="585"/>
      <c r="AH3498" s="595">
        <f>IF(AD3498=0,0,(AF3498/AD3498)*100)</f>
        <v>0</v>
      </c>
      <c r="AI3498" s="596"/>
      <c r="AJ3498" s="542"/>
      <c r="AK3498" s="580"/>
      <c r="AL3498" s="584"/>
      <c r="AM3498" s="585"/>
      <c r="AN3498" s="595">
        <f>IF(AJ3498=0,0,(AL3498/AJ3498)*100)</f>
        <v>0</v>
      </c>
      <c r="AO3498" s="596"/>
      <c r="AP3498" s="542"/>
      <c r="AQ3498" s="580"/>
      <c r="AR3498" s="584"/>
      <c r="AS3498" s="585"/>
      <c r="AT3498" s="595">
        <f>IF(AP3498=0,0,(AR3498/AP3498)*100)</f>
        <v>0</v>
      </c>
      <c r="AU3498" s="596"/>
      <c r="AV3498" s="599">
        <f>AD3498+AJ3498+AP3498</f>
        <v>0</v>
      </c>
      <c r="AW3498" s="600"/>
      <c r="AX3498" s="630">
        <f>AF3498+AL3498+AR3498</f>
        <v>0</v>
      </c>
      <c r="AY3498" s="631"/>
      <c r="AZ3498" s="595">
        <f>IF(AV3498=0,0,(AX3498/AV3498)*100)</f>
        <v>0</v>
      </c>
      <c r="BA3498" s="596"/>
      <c r="BB3498" s="542"/>
      <c r="BC3498" s="580"/>
      <c r="BD3498" s="584"/>
      <c r="BE3498" s="585"/>
      <c r="BF3498" s="595">
        <f>IF(BB3498=0,0,(BD3498/BB3498)*100)</f>
        <v>0</v>
      </c>
      <c r="BG3498" s="596"/>
      <c r="BH3498" s="599">
        <f>AV3498+BB3498</f>
        <v>0</v>
      </c>
      <c r="BI3498" s="600"/>
      <c r="BJ3498" s="630">
        <f>AX3498+BD3498</f>
        <v>0</v>
      </c>
      <c r="BK3498" s="631"/>
      <c r="BL3498" s="595">
        <f>IF(BH3498=0,0,(BJ3498/BH3498)*100)</f>
        <v>0</v>
      </c>
      <c r="BM3498" s="596"/>
      <c r="BN3498" s="656">
        <f>(AF3498*2)+(AL3498*2)+(AR3498*3)+BD3498</f>
        <v>0</v>
      </c>
      <c r="BO3498" s="657"/>
      <c r="BP3498" s="658"/>
      <c r="BQ3498" s="676">
        <f t="shared" ref="BQ3498" si="3041">IF(BS3498=0,0,50*BR3498/BS3498)</f>
        <v>0</v>
      </c>
      <c r="BR3498" s="662">
        <f>(BN3498*BU$11)+(N3498*BU$12)+(Z3498*BU$13)+(R3498*BU$14)+(X3498*BU$15)+(AB3498*BU$16)</f>
        <v>0</v>
      </c>
      <c r="BS3498" s="662">
        <f>((BB3498-BD3498)*BU$18)+((AV3498-AX3498)*BU$17)+(H3498*BU$19)+(P3498*BU$20)</f>
        <v>0</v>
      </c>
      <c r="BT3498" s="19" t="s">
        <v>81</v>
      </c>
      <c r="BU3498" s="277">
        <f>IF(BQ3487="B",'VALUE POINTS'!L$16,IF('GAME STATS'!BQ3487="C",'VALUE POINTS'!M$16,'VALUE POINTS'!K$16))</f>
        <v>2</v>
      </c>
      <c r="BV3498" s="278"/>
    </row>
    <row r="3499" spans="1:74" ht="21.75" hidden="1" customHeight="1" x14ac:dyDescent="0.35">
      <c r="A3499" s="95"/>
      <c r="B3499" s="571"/>
      <c r="C3499" s="642" t="str">
        <f>IF(ROSTER!D$14="","",ROSTER!D$14)</f>
        <v/>
      </c>
      <c r="D3499" s="643"/>
      <c r="E3499" s="575"/>
      <c r="F3499" s="577"/>
      <c r="G3499" s="583"/>
      <c r="H3499" s="579"/>
      <c r="I3499" s="545"/>
      <c r="J3499" s="544"/>
      <c r="K3499" s="581"/>
      <c r="L3499" s="586"/>
      <c r="M3499" s="587"/>
      <c r="N3499" s="592" t="s">
        <v>16</v>
      </c>
      <c r="O3499" s="603"/>
      <c r="P3499" s="544"/>
      <c r="Q3499" s="581"/>
      <c r="R3499" s="586"/>
      <c r="S3499" s="587"/>
      <c r="T3499" s="592" t="s">
        <v>16</v>
      </c>
      <c r="U3499" s="603"/>
      <c r="V3499" s="311"/>
      <c r="W3499" s="311"/>
      <c r="X3499" s="579"/>
      <c r="Y3499" s="545"/>
      <c r="Z3499" s="544"/>
      <c r="AA3499" s="545"/>
      <c r="AB3499" s="544"/>
      <c r="AC3499" s="545"/>
      <c r="AD3499" s="544"/>
      <c r="AE3499" s="581"/>
      <c r="AF3499" s="586"/>
      <c r="AG3499" s="587"/>
      <c r="AH3499" s="626"/>
      <c r="AI3499" s="627"/>
      <c r="AJ3499" s="544"/>
      <c r="AK3499" s="581"/>
      <c r="AL3499" s="586"/>
      <c r="AM3499" s="587"/>
      <c r="AN3499" s="626"/>
      <c r="AO3499" s="627"/>
      <c r="AP3499" s="544"/>
      <c r="AQ3499" s="581"/>
      <c r="AR3499" s="586"/>
      <c r="AS3499" s="587"/>
      <c r="AT3499" s="626"/>
      <c r="AU3499" s="627"/>
      <c r="AV3499" s="628"/>
      <c r="AW3499" s="629"/>
      <c r="AX3499" s="632"/>
      <c r="AY3499" s="633"/>
      <c r="AZ3499" s="626"/>
      <c r="BA3499" s="627"/>
      <c r="BB3499" s="544"/>
      <c r="BC3499" s="581"/>
      <c r="BD3499" s="586"/>
      <c r="BE3499" s="587"/>
      <c r="BF3499" s="626"/>
      <c r="BG3499" s="627"/>
      <c r="BH3499" s="628"/>
      <c r="BI3499" s="629"/>
      <c r="BJ3499" s="632"/>
      <c r="BK3499" s="633"/>
      <c r="BL3499" s="626"/>
      <c r="BM3499" s="627"/>
      <c r="BN3499" s="678"/>
      <c r="BO3499" s="679"/>
      <c r="BP3499" s="680"/>
      <c r="BQ3499" s="677"/>
      <c r="BR3499" s="663"/>
      <c r="BS3499" s="663"/>
      <c r="BT3499" s="19" t="s">
        <v>82</v>
      </c>
      <c r="BU3499" s="277">
        <f>IF(BQ3487="B",'VALUE POINTS'!L$17,IF('GAME STATS'!BQ3487="C",'VALUE POINTS'!M$17,'VALUE POINTS'!K$17))</f>
        <v>1</v>
      </c>
      <c r="BV3499" s="278"/>
    </row>
    <row r="3500" spans="1:74" ht="21.75" hidden="1" customHeight="1" x14ac:dyDescent="0.35">
      <c r="A3500" s="95"/>
      <c r="B3500" s="570" t="str">
        <f>IF(ROSTER!B$16="","",ROSTER!B$16)</f>
        <v/>
      </c>
      <c r="C3500" s="572" t="str">
        <f>IF(ROSTER!C$16="","",ROSTER!C$16)</f>
        <v/>
      </c>
      <c r="D3500" s="573"/>
      <c r="E3500" s="574"/>
      <c r="F3500" s="576">
        <f>IF(E3500="y",1,IF(E3500="S",1,0))</f>
        <v>0</v>
      </c>
      <c r="G3500" s="582">
        <f>IF(E3500="S",1,0)</f>
        <v>0</v>
      </c>
      <c r="H3500" s="578"/>
      <c r="I3500" s="543"/>
      <c r="J3500" s="542"/>
      <c r="K3500" s="580"/>
      <c r="L3500" s="584"/>
      <c r="M3500" s="585"/>
      <c r="N3500" s="588">
        <f>L3500+J3500</f>
        <v>0</v>
      </c>
      <c r="O3500" s="589"/>
      <c r="P3500" s="542"/>
      <c r="Q3500" s="580"/>
      <c r="R3500" s="584"/>
      <c r="S3500" s="585"/>
      <c r="T3500" s="588">
        <f>R3500-P3500</f>
        <v>0</v>
      </c>
      <c r="U3500" s="589"/>
      <c r="V3500" s="310"/>
      <c r="W3500" s="310"/>
      <c r="X3500" s="578"/>
      <c r="Y3500" s="543"/>
      <c r="Z3500" s="542"/>
      <c r="AA3500" s="543"/>
      <c r="AB3500" s="542"/>
      <c r="AC3500" s="543"/>
      <c r="AD3500" s="542"/>
      <c r="AE3500" s="580"/>
      <c r="AF3500" s="584"/>
      <c r="AG3500" s="585"/>
      <c r="AH3500" s="595">
        <f>IF(AD3500=0,0,(AF3500/AD3500)*100)</f>
        <v>0</v>
      </c>
      <c r="AI3500" s="596"/>
      <c r="AJ3500" s="542"/>
      <c r="AK3500" s="580"/>
      <c r="AL3500" s="584"/>
      <c r="AM3500" s="585"/>
      <c r="AN3500" s="595">
        <f>IF(AJ3500=0,0,(AL3500/AJ3500)*100)</f>
        <v>0</v>
      </c>
      <c r="AO3500" s="596"/>
      <c r="AP3500" s="542"/>
      <c r="AQ3500" s="580"/>
      <c r="AR3500" s="584"/>
      <c r="AS3500" s="585"/>
      <c r="AT3500" s="595">
        <f>IF(AP3500=0,0,(AR3500/AP3500)*100)</f>
        <v>0</v>
      </c>
      <c r="AU3500" s="596"/>
      <c r="AV3500" s="599">
        <f>AD3500+AJ3500+AP3500</f>
        <v>0</v>
      </c>
      <c r="AW3500" s="600"/>
      <c r="AX3500" s="630">
        <f>AF3500+AL3500+AR3500</f>
        <v>0</v>
      </c>
      <c r="AY3500" s="631"/>
      <c r="AZ3500" s="595">
        <f>IF(AV3500=0,0,(AX3500/AV3500)*100)</f>
        <v>0</v>
      </c>
      <c r="BA3500" s="596"/>
      <c r="BB3500" s="542"/>
      <c r="BC3500" s="580"/>
      <c r="BD3500" s="584"/>
      <c r="BE3500" s="585"/>
      <c r="BF3500" s="595">
        <f>IF(BB3500=0,0,(BD3500/BB3500)*100)</f>
        <v>0</v>
      </c>
      <c r="BG3500" s="596"/>
      <c r="BH3500" s="599">
        <f>AV3500+BB3500</f>
        <v>0</v>
      </c>
      <c r="BI3500" s="600"/>
      <c r="BJ3500" s="630">
        <f>AX3500+BD3500</f>
        <v>0</v>
      </c>
      <c r="BK3500" s="631"/>
      <c r="BL3500" s="595">
        <f>IF(BH3500=0,0,(BJ3500/BH3500)*100)</f>
        <v>0</v>
      </c>
      <c r="BM3500" s="596"/>
      <c r="BN3500" s="656">
        <f>(AF3500*2)+(AL3500*2)+(AR3500*3)+BD3500</f>
        <v>0</v>
      </c>
      <c r="BO3500" s="657"/>
      <c r="BP3500" s="658"/>
      <c r="BQ3500" s="676">
        <f t="shared" ref="BQ3500" si="3042">IF(BS3500=0,0,50*BR3500/BS3500)</f>
        <v>0</v>
      </c>
      <c r="BR3500" s="662">
        <f>(BN3500*BU$11)+(N3500*BU$12)+(Z3500*BU$13)+(R3500*BU$14)+(X3500*BU$15)+(AB3500*BU$16)</f>
        <v>0</v>
      </c>
      <c r="BS3500" s="662">
        <f>((BB3500-BD3500)*BU$18)+((AV3500-AX3500)*BU$17)+(H3500*BU$19)+(P3500*BU$20)</f>
        <v>0</v>
      </c>
      <c r="BT3500" s="19" t="s">
        <v>83</v>
      </c>
      <c r="BU3500" s="277">
        <f>IF(BQ3487="B",'VALUE POINTS'!L$18,IF('GAME STATS'!BQ3487="C",'VALUE POINTS'!M$18,'VALUE POINTS'!K$18))</f>
        <v>2</v>
      </c>
      <c r="BV3500" s="278"/>
    </row>
    <row r="3501" spans="1:74" ht="21.75" hidden="1" customHeight="1" x14ac:dyDescent="0.35">
      <c r="A3501" s="95"/>
      <c r="B3501" s="571"/>
      <c r="C3501" s="642" t="str">
        <f>IF(ROSTER!D$16="","",ROSTER!D$16)</f>
        <v/>
      </c>
      <c r="D3501" s="643"/>
      <c r="E3501" s="575"/>
      <c r="F3501" s="577"/>
      <c r="G3501" s="583"/>
      <c r="H3501" s="579"/>
      <c r="I3501" s="545"/>
      <c r="J3501" s="544"/>
      <c r="K3501" s="581"/>
      <c r="L3501" s="586"/>
      <c r="M3501" s="587"/>
      <c r="N3501" s="592" t="s">
        <v>16</v>
      </c>
      <c r="O3501" s="603"/>
      <c r="P3501" s="544"/>
      <c r="Q3501" s="581"/>
      <c r="R3501" s="586"/>
      <c r="S3501" s="587"/>
      <c r="T3501" s="592" t="s">
        <v>16</v>
      </c>
      <c r="U3501" s="603"/>
      <c r="V3501" s="311"/>
      <c r="W3501" s="311"/>
      <c r="X3501" s="579"/>
      <c r="Y3501" s="545"/>
      <c r="Z3501" s="544"/>
      <c r="AA3501" s="545"/>
      <c r="AB3501" s="544"/>
      <c r="AC3501" s="545"/>
      <c r="AD3501" s="544"/>
      <c r="AE3501" s="581"/>
      <c r="AF3501" s="586"/>
      <c r="AG3501" s="587"/>
      <c r="AH3501" s="626"/>
      <c r="AI3501" s="627"/>
      <c r="AJ3501" s="544"/>
      <c r="AK3501" s="581"/>
      <c r="AL3501" s="586"/>
      <c r="AM3501" s="587"/>
      <c r="AN3501" s="626"/>
      <c r="AO3501" s="627"/>
      <c r="AP3501" s="544"/>
      <c r="AQ3501" s="581"/>
      <c r="AR3501" s="586"/>
      <c r="AS3501" s="587"/>
      <c r="AT3501" s="626"/>
      <c r="AU3501" s="627"/>
      <c r="AV3501" s="628"/>
      <c r="AW3501" s="629"/>
      <c r="AX3501" s="632"/>
      <c r="AY3501" s="633"/>
      <c r="AZ3501" s="626"/>
      <c r="BA3501" s="627"/>
      <c r="BB3501" s="544"/>
      <c r="BC3501" s="581"/>
      <c r="BD3501" s="586"/>
      <c r="BE3501" s="587"/>
      <c r="BF3501" s="626"/>
      <c r="BG3501" s="627"/>
      <c r="BH3501" s="628"/>
      <c r="BI3501" s="629"/>
      <c r="BJ3501" s="632"/>
      <c r="BK3501" s="633"/>
      <c r="BL3501" s="626"/>
      <c r="BM3501" s="627"/>
      <c r="BN3501" s="678"/>
      <c r="BO3501" s="679"/>
      <c r="BP3501" s="680"/>
      <c r="BQ3501" s="677"/>
      <c r="BR3501" s="663"/>
      <c r="BS3501" s="663"/>
      <c r="BT3501" s="19" t="s">
        <v>84</v>
      </c>
      <c r="BU3501" s="277">
        <f>IF(BQ3487="B",'VALUE POINTS'!L$19,IF('GAME STATS'!BQ3487="C",'VALUE POINTS'!M$19,'VALUE POINTS'!K$19))</f>
        <v>2</v>
      </c>
      <c r="BV3501" s="278"/>
    </row>
    <row r="3502" spans="1:74" ht="21.75" hidden="1" customHeight="1" x14ac:dyDescent="0.25">
      <c r="A3502" s="95"/>
      <c r="B3502" s="570" t="str">
        <f>IF(ROSTER!B$18="","",ROSTER!B$18)</f>
        <v/>
      </c>
      <c r="C3502" s="572" t="str">
        <f>IF(ROSTER!C$18="","",ROSTER!C$18)</f>
        <v/>
      </c>
      <c r="D3502" s="573"/>
      <c r="E3502" s="574"/>
      <c r="F3502" s="576">
        <f>IF(E3502="y",1,IF(E3502="S",1,0))</f>
        <v>0</v>
      </c>
      <c r="G3502" s="582">
        <f>IF(E3502="S",1,0)</f>
        <v>0</v>
      </c>
      <c r="H3502" s="578"/>
      <c r="I3502" s="543"/>
      <c r="J3502" s="542"/>
      <c r="K3502" s="580"/>
      <c r="L3502" s="584"/>
      <c r="M3502" s="585"/>
      <c r="N3502" s="588">
        <f>L3502+J3502</f>
        <v>0</v>
      </c>
      <c r="O3502" s="589"/>
      <c r="P3502" s="542"/>
      <c r="Q3502" s="580"/>
      <c r="R3502" s="584"/>
      <c r="S3502" s="585"/>
      <c r="T3502" s="588">
        <f>R3502-P3502</f>
        <v>0</v>
      </c>
      <c r="U3502" s="589"/>
      <c r="V3502" s="310"/>
      <c r="W3502" s="310"/>
      <c r="X3502" s="578"/>
      <c r="Y3502" s="543"/>
      <c r="Z3502" s="542"/>
      <c r="AA3502" s="543"/>
      <c r="AB3502" s="542"/>
      <c r="AC3502" s="543"/>
      <c r="AD3502" s="542"/>
      <c r="AE3502" s="580"/>
      <c r="AF3502" s="584"/>
      <c r="AG3502" s="585"/>
      <c r="AH3502" s="595">
        <f>IF(AD3502=0,0,(AF3502/AD3502)*100)</f>
        <v>0</v>
      </c>
      <c r="AI3502" s="596"/>
      <c r="AJ3502" s="542"/>
      <c r="AK3502" s="580"/>
      <c r="AL3502" s="584"/>
      <c r="AM3502" s="585"/>
      <c r="AN3502" s="595">
        <f>IF(AJ3502=0,0,(AL3502/AJ3502)*100)</f>
        <v>0</v>
      </c>
      <c r="AO3502" s="596"/>
      <c r="AP3502" s="542"/>
      <c r="AQ3502" s="580"/>
      <c r="AR3502" s="584"/>
      <c r="AS3502" s="585"/>
      <c r="AT3502" s="595">
        <f>IF(AP3502=0,0,(AR3502/AP3502)*100)</f>
        <v>0</v>
      </c>
      <c r="AU3502" s="596"/>
      <c r="AV3502" s="599">
        <f>AD3502+AJ3502+AP3502</f>
        <v>0</v>
      </c>
      <c r="AW3502" s="600"/>
      <c r="AX3502" s="630">
        <f>AF3502+AL3502+AR3502</f>
        <v>0</v>
      </c>
      <c r="AY3502" s="631"/>
      <c r="AZ3502" s="595">
        <f>IF(AV3502=0,0,(AX3502/AV3502)*100)</f>
        <v>0</v>
      </c>
      <c r="BA3502" s="596"/>
      <c r="BB3502" s="542"/>
      <c r="BC3502" s="580"/>
      <c r="BD3502" s="584"/>
      <c r="BE3502" s="585"/>
      <c r="BF3502" s="595">
        <f>IF(BB3502=0,0,(BD3502/BB3502)*100)</f>
        <v>0</v>
      </c>
      <c r="BG3502" s="596"/>
      <c r="BH3502" s="599">
        <f>AV3502+BB3502</f>
        <v>0</v>
      </c>
      <c r="BI3502" s="600"/>
      <c r="BJ3502" s="630">
        <f>AX3502+BD3502</f>
        <v>0</v>
      </c>
      <c r="BK3502" s="631"/>
      <c r="BL3502" s="595">
        <f>IF(BH3502=0,0,(BJ3502/BH3502)*100)</f>
        <v>0</v>
      </c>
      <c r="BM3502" s="596"/>
      <c r="BN3502" s="656">
        <f>(AF3502*2)+(AL3502*2)+(AR3502*3)+BD3502</f>
        <v>0</v>
      </c>
      <c r="BO3502" s="657"/>
      <c r="BP3502" s="658"/>
      <c r="BQ3502" s="676">
        <f t="shared" ref="BQ3502" si="3043">IF(BS3502=0,0,50*BR3502/BS3502)</f>
        <v>0</v>
      </c>
      <c r="BR3502" s="662">
        <f>(BN3502*BU$11)+(N3502*BU$12)+(Z3502*BU$13)+(R3502*BU$14)+(X3502*BU$15)+(AB3502*BU$16)</f>
        <v>0</v>
      </c>
      <c r="BS3502" s="662">
        <f>((BB3502-BD3502)*BU$18)+((AV3502-AX3502)*BU$17)+(H3502*BU$19)+(P3502*BU$20)</f>
        <v>0</v>
      </c>
      <c r="BT3502" s="15"/>
      <c r="BU3502" s="15"/>
      <c r="BV3502" s="278"/>
    </row>
    <row r="3503" spans="1:74" ht="21.75" hidden="1" customHeight="1" x14ac:dyDescent="0.25">
      <c r="A3503" s="95"/>
      <c r="B3503" s="571"/>
      <c r="C3503" s="642" t="str">
        <f>IF(ROSTER!D$18="","",ROSTER!D$18)</f>
        <v/>
      </c>
      <c r="D3503" s="643"/>
      <c r="E3503" s="575"/>
      <c r="F3503" s="577"/>
      <c r="G3503" s="583"/>
      <c r="H3503" s="579"/>
      <c r="I3503" s="545"/>
      <c r="J3503" s="544"/>
      <c r="K3503" s="581"/>
      <c r="L3503" s="586"/>
      <c r="M3503" s="587"/>
      <c r="N3503" s="592" t="s">
        <v>16</v>
      </c>
      <c r="O3503" s="603"/>
      <c r="P3503" s="544"/>
      <c r="Q3503" s="581"/>
      <c r="R3503" s="586"/>
      <c r="S3503" s="587"/>
      <c r="T3503" s="592" t="s">
        <v>16</v>
      </c>
      <c r="U3503" s="603"/>
      <c r="V3503" s="311"/>
      <c r="W3503" s="311"/>
      <c r="X3503" s="579"/>
      <c r="Y3503" s="545"/>
      <c r="Z3503" s="544"/>
      <c r="AA3503" s="545"/>
      <c r="AB3503" s="544"/>
      <c r="AC3503" s="545"/>
      <c r="AD3503" s="544"/>
      <c r="AE3503" s="581"/>
      <c r="AF3503" s="586"/>
      <c r="AG3503" s="587"/>
      <c r="AH3503" s="626"/>
      <c r="AI3503" s="627"/>
      <c r="AJ3503" s="544"/>
      <c r="AK3503" s="581"/>
      <c r="AL3503" s="586"/>
      <c r="AM3503" s="587"/>
      <c r="AN3503" s="626"/>
      <c r="AO3503" s="627"/>
      <c r="AP3503" s="544"/>
      <c r="AQ3503" s="581"/>
      <c r="AR3503" s="586"/>
      <c r="AS3503" s="587"/>
      <c r="AT3503" s="626"/>
      <c r="AU3503" s="627"/>
      <c r="AV3503" s="628"/>
      <c r="AW3503" s="629"/>
      <c r="AX3503" s="632"/>
      <c r="AY3503" s="633"/>
      <c r="AZ3503" s="626"/>
      <c r="BA3503" s="627"/>
      <c r="BB3503" s="544"/>
      <c r="BC3503" s="581"/>
      <c r="BD3503" s="586"/>
      <c r="BE3503" s="587"/>
      <c r="BF3503" s="626"/>
      <c r="BG3503" s="627"/>
      <c r="BH3503" s="628"/>
      <c r="BI3503" s="629"/>
      <c r="BJ3503" s="632"/>
      <c r="BK3503" s="633"/>
      <c r="BL3503" s="626"/>
      <c r="BM3503" s="627"/>
      <c r="BN3503" s="678"/>
      <c r="BO3503" s="679"/>
      <c r="BP3503" s="680"/>
      <c r="BQ3503" s="677"/>
      <c r="BR3503" s="663"/>
      <c r="BS3503" s="663"/>
      <c r="BT3503" s="15"/>
      <c r="BU3503" s="15"/>
      <c r="BV3503" s="95"/>
    </row>
    <row r="3504" spans="1:74" ht="21.75" hidden="1" customHeight="1" x14ac:dyDescent="0.25">
      <c r="A3504" s="95"/>
      <c r="B3504" s="570" t="str">
        <f>IF(ROSTER!B$20="","",ROSTER!B$20)</f>
        <v/>
      </c>
      <c r="C3504" s="572" t="str">
        <f>IF(ROSTER!C$20="","",ROSTER!C$20)</f>
        <v/>
      </c>
      <c r="D3504" s="573"/>
      <c r="E3504" s="574"/>
      <c r="F3504" s="576">
        <f>IF(E3504="y",1,IF(E3504="S",1,0))</f>
        <v>0</v>
      </c>
      <c r="G3504" s="582">
        <f>IF(E3504="S",1,0)</f>
        <v>0</v>
      </c>
      <c r="H3504" s="578"/>
      <c r="I3504" s="543"/>
      <c r="J3504" s="542"/>
      <c r="K3504" s="580"/>
      <c r="L3504" s="584"/>
      <c r="M3504" s="585"/>
      <c r="N3504" s="588">
        <f>L3504+J3504</f>
        <v>0</v>
      </c>
      <c r="O3504" s="589"/>
      <c r="P3504" s="542"/>
      <c r="Q3504" s="580"/>
      <c r="R3504" s="584"/>
      <c r="S3504" s="585"/>
      <c r="T3504" s="588">
        <f>R3504-P3504</f>
        <v>0</v>
      </c>
      <c r="U3504" s="589"/>
      <c r="V3504" s="310"/>
      <c r="W3504" s="310"/>
      <c r="X3504" s="578"/>
      <c r="Y3504" s="543"/>
      <c r="Z3504" s="542"/>
      <c r="AA3504" s="543"/>
      <c r="AB3504" s="542"/>
      <c r="AC3504" s="543"/>
      <c r="AD3504" s="542"/>
      <c r="AE3504" s="580"/>
      <c r="AF3504" s="584"/>
      <c r="AG3504" s="585"/>
      <c r="AH3504" s="595">
        <f>IF(AD3504=0,0,(AF3504/AD3504)*100)</f>
        <v>0</v>
      </c>
      <c r="AI3504" s="596"/>
      <c r="AJ3504" s="542"/>
      <c r="AK3504" s="580"/>
      <c r="AL3504" s="584"/>
      <c r="AM3504" s="585"/>
      <c r="AN3504" s="595">
        <f>IF(AJ3504=0,0,(AL3504/AJ3504)*100)</f>
        <v>0</v>
      </c>
      <c r="AO3504" s="596"/>
      <c r="AP3504" s="542"/>
      <c r="AQ3504" s="580"/>
      <c r="AR3504" s="584"/>
      <c r="AS3504" s="585"/>
      <c r="AT3504" s="595">
        <f>IF(AP3504=0,0,(AR3504/AP3504)*100)</f>
        <v>0</v>
      </c>
      <c r="AU3504" s="596"/>
      <c r="AV3504" s="599">
        <f>AD3504+AJ3504+AP3504</f>
        <v>0</v>
      </c>
      <c r="AW3504" s="600"/>
      <c r="AX3504" s="630">
        <f>AF3504+AL3504+AR3504</f>
        <v>0</v>
      </c>
      <c r="AY3504" s="631"/>
      <c r="AZ3504" s="595">
        <f>IF(AV3504=0,0,(AX3504/AV3504)*100)</f>
        <v>0</v>
      </c>
      <c r="BA3504" s="596"/>
      <c r="BB3504" s="542"/>
      <c r="BC3504" s="580"/>
      <c r="BD3504" s="584"/>
      <c r="BE3504" s="585"/>
      <c r="BF3504" s="595">
        <f>IF(BB3504=0,0,(BD3504/BB3504)*100)</f>
        <v>0</v>
      </c>
      <c r="BG3504" s="596"/>
      <c r="BH3504" s="599">
        <f>AV3504+BB3504</f>
        <v>0</v>
      </c>
      <c r="BI3504" s="600"/>
      <c r="BJ3504" s="630">
        <f>AX3504+BD3504</f>
        <v>0</v>
      </c>
      <c r="BK3504" s="631"/>
      <c r="BL3504" s="595">
        <f>IF(BH3504=0,0,(BJ3504/BH3504)*100)</f>
        <v>0</v>
      </c>
      <c r="BM3504" s="596"/>
      <c r="BN3504" s="656">
        <f>(AF3504*2)+(AL3504*2)+(AR3504*3)+BD3504</f>
        <v>0</v>
      </c>
      <c r="BO3504" s="657"/>
      <c r="BP3504" s="658"/>
      <c r="BQ3504" s="676">
        <f t="shared" ref="BQ3504" si="3044">IF(BS3504=0,0,50*BR3504/BS3504)</f>
        <v>0</v>
      </c>
      <c r="BR3504" s="662">
        <f>(BN3504*BU$11)+(N3504*BU$12)+(Z3504*BU$13)+(R3504*BU$14)+(X3504*BU$15)+(AB3504*BU$16)</f>
        <v>0</v>
      </c>
      <c r="BS3504" s="662">
        <f>((BB3504-BD3504)*BU$18)+((AV3504-AX3504)*BU$17)+(H3504*BU$19)+(P3504*BU$20)</f>
        <v>0</v>
      </c>
      <c r="BT3504" s="15"/>
      <c r="BU3504" s="15"/>
      <c r="BV3504" s="95"/>
    </row>
    <row r="3505" spans="1:74" ht="21.75" hidden="1" customHeight="1" x14ac:dyDescent="0.25">
      <c r="A3505" s="95"/>
      <c r="B3505" s="571"/>
      <c r="C3505" s="642" t="str">
        <f>IF(ROSTER!D$20="","",ROSTER!D$20)</f>
        <v/>
      </c>
      <c r="D3505" s="643"/>
      <c r="E3505" s="575"/>
      <c r="F3505" s="577"/>
      <c r="G3505" s="583"/>
      <c r="H3505" s="579"/>
      <c r="I3505" s="545"/>
      <c r="J3505" s="544"/>
      <c r="K3505" s="581"/>
      <c r="L3505" s="586"/>
      <c r="M3505" s="587"/>
      <c r="N3505" s="592" t="s">
        <v>16</v>
      </c>
      <c r="O3505" s="603"/>
      <c r="P3505" s="544"/>
      <c r="Q3505" s="581"/>
      <c r="R3505" s="586"/>
      <c r="S3505" s="587"/>
      <c r="T3505" s="592" t="s">
        <v>16</v>
      </c>
      <c r="U3505" s="603"/>
      <c r="V3505" s="311"/>
      <c r="W3505" s="311"/>
      <c r="X3505" s="579"/>
      <c r="Y3505" s="545"/>
      <c r="Z3505" s="544"/>
      <c r="AA3505" s="545"/>
      <c r="AB3505" s="544"/>
      <c r="AC3505" s="545"/>
      <c r="AD3505" s="544"/>
      <c r="AE3505" s="581"/>
      <c r="AF3505" s="586"/>
      <c r="AG3505" s="587"/>
      <c r="AH3505" s="626"/>
      <c r="AI3505" s="627"/>
      <c r="AJ3505" s="544"/>
      <c r="AK3505" s="581"/>
      <c r="AL3505" s="586"/>
      <c r="AM3505" s="587"/>
      <c r="AN3505" s="626"/>
      <c r="AO3505" s="627"/>
      <c r="AP3505" s="544"/>
      <c r="AQ3505" s="581"/>
      <c r="AR3505" s="586"/>
      <c r="AS3505" s="587"/>
      <c r="AT3505" s="626"/>
      <c r="AU3505" s="627"/>
      <c r="AV3505" s="628"/>
      <c r="AW3505" s="629"/>
      <c r="AX3505" s="632"/>
      <c r="AY3505" s="633"/>
      <c r="AZ3505" s="626"/>
      <c r="BA3505" s="627"/>
      <c r="BB3505" s="544"/>
      <c r="BC3505" s="581"/>
      <c r="BD3505" s="586"/>
      <c r="BE3505" s="587"/>
      <c r="BF3505" s="626"/>
      <c r="BG3505" s="627"/>
      <c r="BH3505" s="628"/>
      <c r="BI3505" s="629"/>
      <c r="BJ3505" s="632"/>
      <c r="BK3505" s="633"/>
      <c r="BL3505" s="626"/>
      <c r="BM3505" s="627"/>
      <c r="BN3505" s="678"/>
      <c r="BO3505" s="679"/>
      <c r="BP3505" s="680"/>
      <c r="BQ3505" s="677"/>
      <c r="BR3505" s="663"/>
      <c r="BS3505" s="663"/>
      <c r="BT3505" s="15"/>
      <c r="BU3505" s="15"/>
      <c r="BV3505" s="95"/>
    </row>
    <row r="3506" spans="1:74" ht="21.75" hidden="1" customHeight="1" x14ac:dyDescent="0.25">
      <c r="A3506" s="95"/>
      <c r="B3506" s="570" t="str">
        <f>IF(ROSTER!B$22="","",ROSTER!B$22)</f>
        <v/>
      </c>
      <c r="C3506" s="572" t="str">
        <f>IF(ROSTER!C$22="","",ROSTER!C$22)</f>
        <v/>
      </c>
      <c r="D3506" s="573"/>
      <c r="E3506" s="574"/>
      <c r="F3506" s="576">
        <f>IF(E3506="y",1,IF(E3506="S",1,0))</f>
        <v>0</v>
      </c>
      <c r="G3506" s="582">
        <f>IF(E3506="S",1,0)</f>
        <v>0</v>
      </c>
      <c r="H3506" s="578"/>
      <c r="I3506" s="543"/>
      <c r="J3506" s="542"/>
      <c r="K3506" s="580"/>
      <c r="L3506" s="584"/>
      <c r="M3506" s="585"/>
      <c r="N3506" s="588">
        <f>L3506+J3506</f>
        <v>0</v>
      </c>
      <c r="O3506" s="589"/>
      <c r="P3506" s="542"/>
      <c r="Q3506" s="580"/>
      <c r="R3506" s="584"/>
      <c r="S3506" s="585"/>
      <c r="T3506" s="588">
        <f>R3506-P3506</f>
        <v>0</v>
      </c>
      <c r="U3506" s="589"/>
      <c r="V3506" s="310"/>
      <c r="W3506" s="310"/>
      <c r="X3506" s="578"/>
      <c r="Y3506" s="543"/>
      <c r="Z3506" s="542"/>
      <c r="AA3506" s="543"/>
      <c r="AB3506" s="542"/>
      <c r="AC3506" s="543"/>
      <c r="AD3506" s="542"/>
      <c r="AE3506" s="580"/>
      <c r="AF3506" s="584"/>
      <c r="AG3506" s="585"/>
      <c r="AH3506" s="595">
        <f>IF(AD3506=0,0,(AF3506/AD3506)*100)</f>
        <v>0</v>
      </c>
      <c r="AI3506" s="596"/>
      <c r="AJ3506" s="542"/>
      <c r="AK3506" s="580"/>
      <c r="AL3506" s="584"/>
      <c r="AM3506" s="585"/>
      <c r="AN3506" s="595">
        <f>IF(AJ3506=0,0,(AL3506/AJ3506)*100)</f>
        <v>0</v>
      </c>
      <c r="AO3506" s="596"/>
      <c r="AP3506" s="542"/>
      <c r="AQ3506" s="580"/>
      <c r="AR3506" s="584"/>
      <c r="AS3506" s="585"/>
      <c r="AT3506" s="595">
        <f>IF(AP3506=0,0,(AR3506/AP3506)*100)</f>
        <v>0</v>
      </c>
      <c r="AU3506" s="596"/>
      <c r="AV3506" s="599">
        <f>AD3506+AJ3506+AP3506</f>
        <v>0</v>
      </c>
      <c r="AW3506" s="600"/>
      <c r="AX3506" s="630">
        <f>AF3506+AL3506+AR3506</f>
        <v>0</v>
      </c>
      <c r="AY3506" s="631"/>
      <c r="AZ3506" s="595">
        <f>IF(AV3506=0,0,(AX3506/AV3506)*100)</f>
        <v>0</v>
      </c>
      <c r="BA3506" s="596"/>
      <c r="BB3506" s="542"/>
      <c r="BC3506" s="580"/>
      <c r="BD3506" s="584"/>
      <c r="BE3506" s="585"/>
      <c r="BF3506" s="595">
        <f>IF(BB3506=0,0,(BD3506/BB3506)*100)</f>
        <v>0</v>
      </c>
      <c r="BG3506" s="596"/>
      <c r="BH3506" s="599">
        <f>AV3506+BB3506</f>
        <v>0</v>
      </c>
      <c r="BI3506" s="600"/>
      <c r="BJ3506" s="630">
        <f>AX3506+BD3506</f>
        <v>0</v>
      </c>
      <c r="BK3506" s="631"/>
      <c r="BL3506" s="595">
        <f>IF(BH3506=0,0,(BJ3506/BH3506)*100)</f>
        <v>0</v>
      </c>
      <c r="BM3506" s="596"/>
      <c r="BN3506" s="656">
        <f>(AF3506*2)+(AL3506*2)+(AR3506*3)+BD3506</f>
        <v>0</v>
      </c>
      <c r="BO3506" s="657"/>
      <c r="BP3506" s="658"/>
      <c r="BQ3506" s="676">
        <f t="shared" ref="BQ3506" si="3045">IF(BS3506=0,0,50*BR3506/BS3506)</f>
        <v>0</v>
      </c>
      <c r="BR3506" s="662">
        <f>(BN3506*BU$11)+(N3506*BU$12)+(Z3506*BU$13)+(R3506*BU$14)+(X3506*BU$15)+(AB3506*BU$16)</f>
        <v>0</v>
      </c>
      <c r="BS3506" s="662">
        <f>((BB3506-BD3506)*BU$18)+((AV3506-AX3506)*BU$17)+(H3506*BU$19)+(P3506*BU$20)</f>
        <v>0</v>
      </c>
      <c r="BT3506" s="15"/>
      <c r="BU3506" s="15"/>
      <c r="BV3506" s="95"/>
    </row>
    <row r="3507" spans="1:74" ht="21.75" hidden="1" customHeight="1" x14ac:dyDescent="0.25">
      <c r="A3507" s="95"/>
      <c r="B3507" s="571"/>
      <c r="C3507" s="642" t="str">
        <f>IF(ROSTER!D$22="","",ROSTER!D$22)</f>
        <v/>
      </c>
      <c r="D3507" s="643"/>
      <c r="E3507" s="575"/>
      <c r="F3507" s="577"/>
      <c r="G3507" s="583"/>
      <c r="H3507" s="579"/>
      <c r="I3507" s="545"/>
      <c r="J3507" s="544"/>
      <c r="K3507" s="581"/>
      <c r="L3507" s="586"/>
      <c r="M3507" s="587"/>
      <c r="N3507" s="592" t="s">
        <v>16</v>
      </c>
      <c r="O3507" s="603"/>
      <c r="P3507" s="544"/>
      <c r="Q3507" s="581"/>
      <c r="R3507" s="586"/>
      <c r="S3507" s="587"/>
      <c r="T3507" s="592" t="s">
        <v>16</v>
      </c>
      <c r="U3507" s="603"/>
      <c r="V3507" s="311"/>
      <c r="W3507" s="311"/>
      <c r="X3507" s="579"/>
      <c r="Y3507" s="545"/>
      <c r="Z3507" s="544"/>
      <c r="AA3507" s="545"/>
      <c r="AB3507" s="544"/>
      <c r="AC3507" s="545"/>
      <c r="AD3507" s="544"/>
      <c r="AE3507" s="581"/>
      <c r="AF3507" s="586"/>
      <c r="AG3507" s="587"/>
      <c r="AH3507" s="626"/>
      <c r="AI3507" s="627"/>
      <c r="AJ3507" s="544"/>
      <c r="AK3507" s="581"/>
      <c r="AL3507" s="586"/>
      <c r="AM3507" s="587"/>
      <c r="AN3507" s="626"/>
      <c r="AO3507" s="627"/>
      <c r="AP3507" s="544"/>
      <c r="AQ3507" s="581"/>
      <c r="AR3507" s="586"/>
      <c r="AS3507" s="587"/>
      <c r="AT3507" s="626"/>
      <c r="AU3507" s="627"/>
      <c r="AV3507" s="628"/>
      <c r="AW3507" s="629"/>
      <c r="AX3507" s="632"/>
      <c r="AY3507" s="633"/>
      <c r="AZ3507" s="626"/>
      <c r="BA3507" s="627"/>
      <c r="BB3507" s="544"/>
      <c r="BC3507" s="581"/>
      <c r="BD3507" s="586"/>
      <c r="BE3507" s="587"/>
      <c r="BF3507" s="626"/>
      <c r="BG3507" s="627"/>
      <c r="BH3507" s="628"/>
      <c r="BI3507" s="629"/>
      <c r="BJ3507" s="632"/>
      <c r="BK3507" s="633"/>
      <c r="BL3507" s="626"/>
      <c r="BM3507" s="627"/>
      <c r="BN3507" s="678"/>
      <c r="BO3507" s="679"/>
      <c r="BP3507" s="680"/>
      <c r="BQ3507" s="677"/>
      <c r="BR3507" s="663"/>
      <c r="BS3507" s="663"/>
      <c r="BT3507" s="15"/>
      <c r="BU3507" s="15"/>
      <c r="BV3507" s="95"/>
    </row>
    <row r="3508" spans="1:74" ht="21.75" hidden="1" customHeight="1" x14ac:dyDescent="0.25">
      <c r="A3508" s="95"/>
      <c r="B3508" s="570" t="str">
        <f>IF(ROSTER!B$24="","",ROSTER!B$24)</f>
        <v/>
      </c>
      <c r="C3508" s="572" t="str">
        <f>IF(ROSTER!C$24="","",ROSTER!C$24)</f>
        <v/>
      </c>
      <c r="D3508" s="573"/>
      <c r="E3508" s="574"/>
      <c r="F3508" s="576">
        <f>IF(E3508="y",1,IF(E3508="S",1,0))</f>
        <v>0</v>
      </c>
      <c r="G3508" s="582">
        <f>IF(E3508="S",1,0)</f>
        <v>0</v>
      </c>
      <c r="H3508" s="578"/>
      <c r="I3508" s="543"/>
      <c r="J3508" s="542"/>
      <c r="K3508" s="580"/>
      <c r="L3508" s="584"/>
      <c r="M3508" s="585"/>
      <c r="N3508" s="588">
        <f>L3508+J3508</f>
        <v>0</v>
      </c>
      <c r="O3508" s="589"/>
      <c r="P3508" s="542"/>
      <c r="Q3508" s="580"/>
      <c r="R3508" s="584"/>
      <c r="S3508" s="585"/>
      <c r="T3508" s="588">
        <f>R3508-P3508</f>
        <v>0</v>
      </c>
      <c r="U3508" s="589"/>
      <c r="V3508" s="310"/>
      <c r="W3508" s="310"/>
      <c r="X3508" s="578"/>
      <c r="Y3508" s="543"/>
      <c r="Z3508" s="542"/>
      <c r="AA3508" s="543"/>
      <c r="AB3508" s="542"/>
      <c r="AC3508" s="543"/>
      <c r="AD3508" s="542"/>
      <c r="AE3508" s="580"/>
      <c r="AF3508" s="584"/>
      <c r="AG3508" s="585"/>
      <c r="AH3508" s="595">
        <f>IF(AD3508=0,0,(AF3508/AD3508)*100)</f>
        <v>0</v>
      </c>
      <c r="AI3508" s="596"/>
      <c r="AJ3508" s="542"/>
      <c r="AK3508" s="580"/>
      <c r="AL3508" s="584"/>
      <c r="AM3508" s="585"/>
      <c r="AN3508" s="595">
        <f>IF(AJ3508=0,0,(AL3508/AJ3508)*100)</f>
        <v>0</v>
      </c>
      <c r="AO3508" s="596"/>
      <c r="AP3508" s="542"/>
      <c r="AQ3508" s="580"/>
      <c r="AR3508" s="584"/>
      <c r="AS3508" s="585"/>
      <c r="AT3508" s="595">
        <f>IF(AP3508=0,0,(AR3508/AP3508)*100)</f>
        <v>0</v>
      </c>
      <c r="AU3508" s="596"/>
      <c r="AV3508" s="599">
        <f>AD3508+AJ3508+AP3508</f>
        <v>0</v>
      </c>
      <c r="AW3508" s="600"/>
      <c r="AX3508" s="630">
        <f>AF3508+AL3508+AR3508</f>
        <v>0</v>
      </c>
      <c r="AY3508" s="631"/>
      <c r="AZ3508" s="595">
        <f>IF(AV3508=0,0,(AX3508/AV3508)*100)</f>
        <v>0</v>
      </c>
      <c r="BA3508" s="596"/>
      <c r="BB3508" s="542"/>
      <c r="BC3508" s="580"/>
      <c r="BD3508" s="584"/>
      <c r="BE3508" s="585"/>
      <c r="BF3508" s="595">
        <f>IF(BB3508=0,0,(BD3508/BB3508)*100)</f>
        <v>0</v>
      </c>
      <c r="BG3508" s="596"/>
      <c r="BH3508" s="599">
        <f>AV3508+BB3508</f>
        <v>0</v>
      </c>
      <c r="BI3508" s="600"/>
      <c r="BJ3508" s="630">
        <f>AX3508+BD3508</f>
        <v>0</v>
      </c>
      <c r="BK3508" s="631"/>
      <c r="BL3508" s="595">
        <f>IF(BH3508=0,0,(BJ3508/BH3508)*100)</f>
        <v>0</v>
      </c>
      <c r="BM3508" s="596"/>
      <c r="BN3508" s="656">
        <f>(AF3508*2)+(AL3508*2)+(AR3508*3)+BD3508</f>
        <v>0</v>
      </c>
      <c r="BO3508" s="657"/>
      <c r="BP3508" s="658"/>
      <c r="BQ3508" s="676">
        <f t="shared" ref="BQ3508" si="3046">IF(BS3508=0,0,50*BR3508/BS3508)</f>
        <v>0</v>
      </c>
      <c r="BR3508" s="662">
        <f>(BN3508*BU$11)+(N3508*BU$12)+(Z3508*BU$13)+(R3508*BU$14)+(X3508*BU$15)+(AB3508*BU$16)</f>
        <v>0</v>
      </c>
      <c r="BS3508" s="662">
        <f>((BB3508-BD3508)*BU$18)+((AV3508-AX3508)*BU$17)+(H3508*BU$19)+(P3508*BU$20)</f>
        <v>0</v>
      </c>
      <c r="BT3508" s="15"/>
      <c r="BU3508" s="15"/>
      <c r="BV3508" s="95"/>
    </row>
    <row r="3509" spans="1:74" ht="21.75" hidden="1" customHeight="1" x14ac:dyDescent="0.25">
      <c r="A3509" s="95"/>
      <c r="B3509" s="571"/>
      <c r="C3509" s="642" t="str">
        <f>IF(ROSTER!D$24="","",ROSTER!D$24)</f>
        <v/>
      </c>
      <c r="D3509" s="643"/>
      <c r="E3509" s="575"/>
      <c r="F3509" s="577"/>
      <c r="G3509" s="583"/>
      <c r="H3509" s="579"/>
      <c r="I3509" s="545"/>
      <c r="J3509" s="544"/>
      <c r="K3509" s="581"/>
      <c r="L3509" s="586"/>
      <c r="M3509" s="587"/>
      <c r="N3509" s="592" t="s">
        <v>16</v>
      </c>
      <c r="O3509" s="603"/>
      <c r="P3509" s="544"/>
      <c r="Q3509" s="581"/>
      <c r="R3509" s="586"/>
      <c r="S3509" s="587"/>
      <c r="T3509" s="592" t="s">
        <v>16</v>
      </c>
      <c r="U3509" s="603"/>
      <c r="V3509" s="311"/>
      <c r="W3509" s="311"/>
      <c r="X3509" s="579"/>
      <c r="Y3509" s="545"/>
      <c r="Z3509" s="544"/>
      <c r="AA3509" s="545"/>
      <c r="AB3509" s="544"/>
      <c r="AC3509" s="545"/>
      <c r="AD3509" s="544"/>
      <c r="AE3509" s="581"/>
      <c r="AF3509" s="586"/>
      <c r="AG3509" s="587"/>
      <c r="AH3509" s="626"/>
      <c r="AI3509" s="627"/>
      <c r="AJ3509" s="544"/>
      <c r="AK3509" s="581"/>
      <c r="AL3509" s="586"/>
      <c r="AM3509" s="587"/>
      <c r="AN3509" s="626"/>
      <c r="AO3509" s="627"/>
      <c r="AP3509" s="544"/>
      <c r="AQ3509" s="581"/>
      <c r="AR3509" s="586"/>
      <c r="AS3509" s="587"/>
      <c r="AT3509" s="626"/>
      <c r="AU3509" s="627"/>
      <c r="AV3509" s="628"/>
      <c r="AW3509" s="629"/>
      <c r="AX3509" s="632"/>
      <c r="AY3509" s="633"/>
      <c r="AZ3509" s="626"/>
      <c r="BA3509" s="627"/>
      <c r="BB3509" s="544"/>
      <c r="BC3509" s="581"/>
      <c r="BD3509" s="586"/>
      <c r="BE3509" s="587"/>
      <c r="BF3509" s="626"/>
      <c r="BG3509" s="627"/>
      <c r="BH3509" s="628"/>
      <c r="BI3509" s="629"/>
      <c r="BJ3509" s="632"/>
      <c r="BK3509" s="633"/>
      <c r="BL3509" s="626"/>
      <c r="BM3509" s="627"/>
      <c r="BN3509" s="678"/>
      <c r="BO3509" s="679"/>
      <c r="BP3509" s="680"/>
      <c r="BQ3509" s="677"/>
      <c r="BR3509" s="663"/>
      <c r="BS3509" s="663"/>
      <c r="BT3509" s="15"/>
      <c r="BU3509" s="15"/>
      <c r="BV3509" s="95"/>
    </row>
    <row r="3510" spans="1:74" ht="21.75" hidden="1" customHeight="1" x14ac:dyDescent="0.25">
      <c r="A3510" s="95"/>
      <c r="B3510" s="570" t="str">
        <f>IF(ROSTER!B$26="","",ROSTER!B$26)</f>
        <v/>
      </c>
      <c r="C3510" s="572" t="str">
        <f>IF(ROSTER!C$26="","",ROSTER!C$26)</f>
        <v/>
      </c>
      <c r="D3510" s="573"/>
      <c r="E3510" s="574"/>
      <c r="F3510" s="576">
        <f>IF(E3510="y",1,IF(E3510="S",1,0))</f>
        <v>0</v>
      </c>
      <c r="G3510" s="582">
        <f>IF(E3510="S",1,0)</f>
        <v>0</v>
      </c>
      <c r="H3510" s="578"/>
      <c r="I3510" s="543"/>
      <c r="J3510" s="542"/>
      <c r="K3510" s="580"/>
      <c r="L3510" s="584"/>
      <c r="M3510" s="585"/>
      <c r="N3510" s="588">
        <f>L3510+J3510</f>
        <v>0</v>
      </c>
      <c r="O3510" s="589"/>
      <c r="P3510" s="542"/>
      <c r="Q3510" s="580"/>
      <c r="R3510" s="584"/>
      <c r="S3510" s="585"/>
      <c r="T3510" s="588">
        <f>R3510-P3510</f>
        <v>0</v>
      </c>
      <c r="U3510" s="589"/>
      <c r="V3510" s="310"/>
      <c r="W3510" s="310"/>
      <c r="X3510" s="578"/>
      <c r="Y3510" s="543"/>
      <c r="Z3510" s="542"/>
      <c r="AA3510" s="543"/>
      <c r="AB3510" s="542"/>
      <c r="AC3510" s="543"/>
      <c r="AD3510" s="542"/>
      <c r="AE3510" s="580"/>
      <c r="AF3510" s="584"/>
      <c r="AG3510" s="585"/>
      <c r="AH3510" s="595">
        <f>IF(AD3510=0,0,(AF3510/AD3510)*100)</f>
        <v>0</v>
      </c>
      <c r="AI3510" s="596"/>
      <c r="AJ3510" s="542"/>
      <c r="AK3510" s="580"/>
      <c r="AL3510" s="584"/>
      <c r="AM3510" s="585"/>
      <c r="AN3510" s="595">
        <f>IF(AJ3510=0,0,(AL3510/AJ3510)*100)</f>
        <v>0</v>
      </c>
      <c r="AO3510" s="596"/>
      <c r="AP3510" s="542"/>
      <c r="AQ3510" s="580"/>
      <c r="AR3510" s="584"/>
      <c r="AS3510" s="585"/>
      <c r="AT3510" s="595">
        <f>IF(AP3510=0,0,(AR3510/AP3510)*100)</f>
        <v>0</v>
      </c>
      <c r="AU3510" s="596"/>
      <c r="AV3510" s="599">
        <f>AD3510+AJ3510+AP3510</f>
        <v>0</v>
      </c>
      <c r="AW3510" s="600"/>
      <c r="AX3510" s="630">
        <f>AF3510+AL3510+AR3510</f>
        <v>0</v>
      </c>
      <c r="AY3510" s="631"/>
      <c r="AZ3510" s="595">
        <f>IF(AV3510=0,0,(AX3510/AV3510)*100)</f>
        <v>0</v>
      </c>
      <c r="BA3510" s="596"/>
      <c r="BB3510" s="542"/>
      <c r="BC3510" s="580"/>
      <c r="BD3510" s="584"/>
      <c r="BE3510" s="585"/>
      <c r="BF3510" s="595">
        <f>IF(BB3510=0,0,(BD3510/BB3510)*100)</f>
        <v>0</v>
      </c>
      <c r="BG3510" s="596"/>
      <c r="BH3510" s="599">
        <f>AV3510+BB3510</f>
        <v>0</v>
      </c>
      <c r="BI3510" s="600"/>
      <c r="BJ3510" s="630">
        <f>AX3510+BD3510</f>
        <v>0</v>
      </c>
      <c r="BK3510" s="631"/>
      <c r="BL3510" s="595">
        <f>IF(BH3510=0,0,(BJ3510/BH3510)*100)</f>
        <v>0</v>
      </c>
      <c r="BM3510" s="596"/>
      <c r="BN3510" s="656">
        <f>(AF3510*2)+(AL3510*2)+(AR3510*3)+BD3510</f>
        <v>0</v>
      </c>
      <c r="BO3510" s="657"/>
      <c r="BP3510" s="658"/>
      <c r="BQ3510" s="676">
        <f t="shared" ref="BQ3510" si="3047">IF(BS3510=0,0,50*BR3510/BS3510)</f>
        <v>0</v>
      </c>
      <c r="BR3510" s="662">
        <f>(BN3510*BU$11)+(N3510*BU$12)+(Z3510*BU$13)+(R3510*BU$14)+(X3510*BU$15)+(AB3510*BU$16)</f>
        <v>0</v>
      </c>
      <c r="BS3510" s="662">
        <f>((BB3510-BD3510)*BU$18)+((AV3510-AX3510)*BU$17)+(H3510*BU$19)+(P3510*BU$20)</f>
        <v>0</v>
      </c>
      <c r="BT3510" s="15"/>
      <c r="BU3510" s="15"/>
      <c r="BV3510" s="95"/>
    </row>
    <row r="3511" spans="1:74" ht="21.75" hidden="1" customHeight="1" x14ac:dyDescent="0.25">
      <c r="A3511" s="95"/>
      <c r="B3511" s="571"/>
      <c r="C3511" s="642" t="str">
        <f>IF(ROSTER!D$26="","",ROSTER!D$26)</f>
        <v/>
      </c>
      <c r="D3511" s="643"/>
      <c r="E3511" s="575"/>
      <c r="F3511" s="577"/>
      <c r="G3511" s="583"/>
      <c r="H3511" s="579"/>
      <c r="I3511" s="545"/>
      <c r="J3511" s="544"/>
      <c r="K3511" s="581"/>
      <c r="L3511" s="586"/>
      <c r="M3511" s="587"/>
      <c r="N3511" s="592" t="s">
        <v>16</v>
      </c>
      <c r="O3511" s="603"/>
      <c r="P3511" s="544"/>
      <c r="Q3511" s="581"/>
      <c r="R3511" s="586"/>
      <c r="S3511" s="587"/>
      <c r="T3511" s="592" t="s">
        <v>16</v>
      </c>
      <c r="U3511" s="603"/>
      <c r="V3511" s="311"/>
      <c r="W3511" s="311"/>
      <c r="X3511" s="579"/>
      <c r="Y3511" s="545"/>
      <c r="Z3511" s="544"/>
      <c r="AA3511" s="545"/>
      <c r="AB3511" s="544"/>
      <c r="AC3511" s="545"/>
      <c r="AD3511" s="544"/>
      <c r="AE3511" s="581"/>
      <c r="AF3511" s="586"/>
      <c r="AG3511" s="587"/>
      <c r="AH3511" s="626"/>
      <c r="AI3511" s="627"/>
      <c r="AJ3511" s="544"/>
      <c r="AK3511" s="581"/>
      <c r="AL3511" s="586"/>
      <c r="AM3511" s="587"/>
      <c r="AN3511" s="626"/>
      <c r="AO3511" s="627"/>
      <c r="AP3511" s="544"/>
      <c r="AQ3511" s="581"/>
      <c r="AR3511" s="586"/>
      <c r="AS3511" s="587"/>
      <c r="AT3511" s="626"/>
      <c r="AU3511" s="627"/>
      <c r="AV3511" s="628"/>
      <c r="AW3511" s="629"/>
      <c r="AX3511" s="632"/>
      <c r="AY3511" s="633"/>
      <c r="AZ3511" s="626"/>
      <c r="BA3511" s="627"/>
      <c r="BB3511" s="544"/>
      <c r="BC3511" s="581"/>
      <c r="BD3511" s="586"/>
      <c r="BE3511" s="587"/>
      <c r="BF3511" s="626"/>
      <c r="BG3511" s="627"/>
      <c r="BH3511" s="628"/>
      <c r="BI3511" s="629"/>
      <c r="BJ3511" s="632"/>
      <c r="BK3511" s="633"/>
      <c r="BL3511" s="626"/>
      <c r="BM3511" s="627"/>
      <c r="BN3511" s="678"/>
      <c r="BO3511" s="679"/>
      <c r="BP3511" s="680"/>
      <c r="BQ3511" s="677"/>
      <c r="BR3511" s="663"/>
      <c r="BS3511" s="663"/>
      <c r="BT3511" s="15"/>
      <c r="BU3511" s="15"/>
      <c r="BV3511" s="95"/>
    </row>
    <row r="3512" spans="1:74" ht="21.75" hidden="1" customHeight="1" x14ac:dyDescent="0.25">
      <c r="A3512" s="95"/>
      <c r="B3512" s="570" t="str">
        <f>IF(ROSTER!B$28="","",ROSTER!B$28)</f>
        <v/>
      </c>
      <c r="C3512" s="572" t="str">
        <f>IF(ROSTER!C$28="","",ROSTER!C$28)</f>
        <v/>
      </c>
      <c r="D3512" s="573"/>
      <c r="E3512" s="574"/>
      <c r="F3512" s="576">
        <f>IF(E3512="y",1,IF(E3512="S",1,0))</f>
        <v>0</v>
      </c>
      <c r="G3512" s="582">
        <f>IF(E3512="S",1,0)</f>
        <v>0</v>
      </c>
      <c r="H3512" s="578"/>
      <c r="I3512" s="543"/>
      <c r="J3512" s="542"/>
      <c r="K3512" s="580"/>
      <c r="L3512" s="584"/>
      <c r="M3512" s="585"/>
      <c r="N3512" s="588">
        <f>L3512+J3512</f>
        <v>0</v>
      </c>
      <c r="O3512" s="589"/>
      <c r="P3512" s="542"/>
      <c r="Q3512" s="580"/>
      <c r="R3512" s="584"/>
      <c r="S3512" s="585"/>
      <c r="T3512" s="588">
        <f>R3512-P3512</f>
        <v>0</v>
      </c>
      <c r="U3512" s="589"/>
      <c r="V3512" s="310"/>
      <c r="W3512" s="310"/>
      <c r="X3512" s="578"/>
      <c r="Y3512" s="543"/>
      <c r="Z3512" s="542"/>
      <c r="AA3512" s="543"/>
      <c r="AB3512" s="542"/>
      <c r="AC3512" s="543"/>
      <c r="AD3512" s="542"/>
      <c r="AE3512" s="580"/>
      <c r="AF3512" s="584"/>
      <c r="AG3512" s="585"/>
      <c r="AH3512" s="595">
        <f>IF(AD3512=0,0,(AF3512/AD3512)*100)</f>
        <v>0</v>
      </c>
      <c r="AI3512" s="596"/>
      <c r="AJ3512" s="542"/>
      <c r="AK3512" s="580"/>
      <c r="AL3512" s="584"/>
      <c r="AM3512" s="585"/>
      <c r="AN3512" s="595">
        <f>IF(AJ3512=0,0,(AL3512/AJ3512)*100)</f>
        <v>0</v>
      </c>
      <c r="AO3512" s="596"/>
      <c r="AP3512" s="542"/>
      <c r="AQ3512" s="580"/>
      <c r="AR3512" s="584"/>
      <c r="AS3512" s="585"/>
      <c r="AT3512" s="595">
        <f>IF(AP3512=0,0,(AR3512/AP3512)*100)</f>
        <v>0</v>
      </c>
      <c r="AU3512" s="596"/>
      <c r="AV3512" s="599">
        <f>AD3512+AJ3512+AP3512</f>
        <v>0</v>
      </c>
      <c r="AW3512" s="600"/>
      <c r="AX3512" s="630">
        <f>AF3512+AL3512+AR3512</f>
        <v>0</v>
      </c>
      <c r="AY3512" s="631"/>
      <c r="AZ3512" s="595">
        <f>IF(AV3512=0,0,(AX3512/AV3512)*100)</f>
        <v>0</v>
      </c>
      <c r="BA3512" s="596"/>
      <c r="BB3512" s="542"/>
      <c r="BC3512" s="580"/>
      <c r="BD3512" s="584"/>
      <c r="BE3512" s="585"/>
      <c r="BF3512" s="595">
        <f>IF(BB3512=0,0,(BD3512/BB3512)*100)</f>
        <v>0</v>
      </c>
      <c r="BG3512" s="596"/>
      <c r="BH3512" s="599">
        <f>AV3512+BB3512</f>
        <v>0</v>
      </c>
      <c r="BI3512" s="600"/>
      <c r="BJ3512" s="630">
        <f>AX3512+BD3512</f>
        <v>0</v>
      </c>
      <c r="BK3512" s="631"/>
      <c r="BL3512" s="595">
        <f>IF(BH3512=0,0,(BJ3512/BH3512)*100)</f>
        <v>0</v>
      </c>
      <c r="BM3512" s="596"/>
      <c r="BN3512" s="656">
        <f>(AF3512*2)+(AL3512*2)+(AR3512*3)+BD3512</f>
        <v>0</v>
      </c>
      <c r="BO3512" s="657"/>
      <c r="BP3512" s="658"/>
      <c r="BQ3512" s="676">
        <f t="shared" ref="BQ3512" si="3048">IF(BS3512=0,0,50*BR3512/BS3512)</f>
        <v>0</v>
      </c>
      <c r="BR3512" s="662">
        <f>(BN3512*BU$11)+(N3512*BU$12)+(Z3512*BU$13)+(R3512*BU$14)+(X3512*BU$15)+(AB3512*BU$16)</f>
        <v>0</v>
      </c>
      <c r="BS3512" s="662">
        <f>((BB3512-BD3512)*BU$18)+((AV3512-AX3512)*BU$17)+(H3512*BU$19)+(P3512*BU$20)</f>
        <v>0</v>
      </c>
      <c r="BT3512" s="15"/>
      <c r="BU3512" s="15"/>
      <c r="BV3512" s="95"/>
    </row>
    <row r="3513" spans="1:74" ht="21.75" hidden="1" customHeight="1" x14ac:dyDescent="0.25">
      <c r="A3513" s="95"/>
      <c r="B3513" s="571"/>
      <c r="C3513" s="642" t="str">
        <f>IF(ROSTER!D$28="","",ROSTER!D$28)</f>
        <v/>
      </c>
      <c r="D3513" s="643"/>
      <c r="E3513" s="575"/>
      <c r="F3513" s="577"/>
      <c r="G3513" s="583"/>
      <c r="H3513" s="579"/>
      <c r="I3513" s="545"/>
      <c r="J3513" s="544"/>
      <c r="K3513" s="581"/>
      <c r="L3513" s="586"/>
      <c r="M3513" s="587"/>
      <c r="N3513" s="592" t="s">
        <v>16</v>
      </c>
      <c r="O3513" s="603"/>
      <c r="P3513" s="544"/>
      <c r="Q3513" s="581"/>
      <c r="R3513" s="586"/>
      <c r="S3513" s="587"/>
      <c r="T3513" s="592" t="s">
        <v>16</v>
      </c>
      <c r="U3513" s="603"/>
      <c r="V3513" s="311"/>
      <c r="W3513" s="311"/>
      <c r="X3513" s="579"/>
      <c r="Y3513" s="545"/>
      <c r="Z3513" s="544"/>
      <c r="AA3513" s="545"/>
      <c r="AB3513" s="544"/>
      <c r="AC3513" s="545"/>
      <c r="AD3513" s="544"/>
      <c r="AE3513" s="581"/>
      <c r="AF3513" s="586"/>
      <c r="AG3513" s="587"/>
      <c r="AH3513" s="626"/>
      <c r="AI3513" s="627"/>
      <c r="AJ3513" s="544"/>
      <c r="AK3513" s="581"/>
      <c r="AL3513" s="586"/>
      <c r="AM3513" s="587"/>
      <c r="AN3513" s="626"/>
      <c r="AO3513" s="627"/>
      <c r="AP3513" s="544"/>
      <c r="AQ3513" s="581"/>
      <c r="AR3513" s="586"/>
      <c r="AS3513" s="587"/>
      <c r="AT3513" s="626"/>
      <c r="AU3513" s="627"/>
      <c r="AV3513" s="628"/>
      <c r="AW3513" s="629"/>
      <c r="AX3513" s="632"/>
      <c r="AY3513" s="633"/>
      <c r="AZ3513" s="626"/>
      <c r="BA3513" s="627"/>
      <c r="BB3513" s="544"/>
      <c r="BC3513" s="581"/>
      <c r="BD3513" s="586"/>
      <c r="BE3513" s="587"/>
      <c r="BF3513" s="626"/>
      <c r="BG3513" s="627"/>
      <c r="BH3513" s="628"/>
      <c r="BI3513" s="629"/>
      <c r="BJ3513" s="632"/>
      <c r="BK3513" s="633"/>
      <c r="BL3513" s="626"/>
      <c r="BM3513" s="627"/>
      <c r="BN3513" s="678"/>
      <c r="BO3513" s="679"/>
      <c r="BP3513" s="680"/>
      <c r="BQ3513" s="677"/>
      <c r="BR3513" s="663"/>
      <c r="BS3513" s="663"/>
      <c r="BT3513" s="15"/>
      <c r="BU3513" s="15"/>
      <c r="BV3513" s="95"/>
    </row>
    <row r="3514" spans="1:74" ht="21.75" hidden="1" customHeight="1" x14ac:dyDescent="0.25">
      <c r="A3514" s="95"/>
      <c r="B3514" s="570" t="str">
        <f>IF(ROSTER!B$30="","",ROSTER!B$30)</f>
        <v/>
      </c>
      <c r="C3514" s="572" t="str">
        <f>IF(ROSTER!C$30="","",ROSTER!C$30)</f>
        <v/>
      </c>
      <c r="D3514" s="573"/>
      <c r="E3514" s="574"/>
      <c r="F3514" s="576">
        <f>IF(E3514="y",1,IF(E3514="S",1,0))</f>
        <v>0</v>
      </c>
      <c r="G3514" s="582">
        <f>IF(E3514="S",1,0)</f>
        <v>0</v>
      </c>
      <c r="H3514" s="578"/>
      <c r="I3514" s="543"/>
      <c r="J3514" s="542"/>
      <c r="K3514" s="580"/>
      <c r="L3514" s="584"/>
      <c r="M3514" s="585"/>
      <c r="N3514" s="588">
        <f>L3514+J3514</f>
        <v>0</v>
      </c>
      <c r="O3514" s="589"/>
      <c r="P3514" s="542"/>
      <c r="Q3514" s="580"/>
      <c r="R3514" s="584"/>
      <c r="S3514" s="585"/>
      <c r="T3514" s="588">
        <f>R3514-P3514</f>
        <v>0</v>
      </c>
      <c r="U3514" s="589"/>
      <c r="V3514" s="310"/>
      <c r="W3514" s="310"/>
      <c r="X3514" s="578"/>
      <c r="Y3514" s="543"/>
      <c r="Z3514" s="542"/>
      <c r="AA3514" s="543"/>
      <c r="AB3514" s="542"/>
      <c r="AC3514" s="543"/>
      <c r="AD3514" s="542"/>
      <c r="AE3514" s="580"/>
      <c r="AF3514" s="584"/>
      <c r="AG3514" s="585"/>
      <c r="AH3514" s="595">
        <f>IF(AD3514=0,0,(AF3514/AD3514)*100)</f>
        <v>0</v>
      </c>
      <c r="AI3514" s="596"/>
      <c r="AJ3514" s="542"/>
      <c r="AK3514" s="580"/>
      <c r="AL3514" s="584"/>
      <c r="AM3514" s="585"/>
      <c r="AN3514" s="595">
        <f>IF(AJ3514=0,0,(AL3514/AJ3514)*100)</f>
        <v>0</v>
      </c>
      <c r="AO3514" s="596"/>
      <c r="AP3514" s="542"/>
      <c r="AQ3514" s="580"/>
      <c r="AR3514" s="584"/>
      <c r="AS3514" s="585"/>
      <c r="AT3514" s="595">
        <f>IF(AP3514=0,0,(AR3514/AP3514)*100)</f>
        <v>0</v>
      </c>
      <c r="AU3514" s="596"/>
      <c r="AV3514" s="599">
        <f>AD3514+AJ3514+AP3514</f>
        <v>0</v>
      </c>
      <c r="AW3514" s="600"/>
      <c r="AX3514" s="630">
        <f>AF3514+AL3514+AR3514</f>
        <v>0</v>
      </c>
      <c r="AY3514" s="631"/>
      <c r="AZ3514" s="595">
        <f>IF(AV3514=0,0,(AX3514/AV3514)*100)</f>
        <v>0</v>
      </c>
      <c r="BA3514" s="596"/>
      <c r="BB3514" s="542"/>
      <c r="BC3514" s="580"/>
      <c r="BD3514" s="584"/>
      <c r="BE3514" s="585"/>
      <c r="BF3514" s="595">
        <f>IF(BB3514=0,0,(BD3514/BB3514)*100)</f>
        <v>0</v>
      </c>
      <c r="BG3514" s="596"/>
      <c r="BH3514" s="599">
        <f>AV3514+BB3514</f>
        <v>0</v>
      </c>
      <c r="BI3514" s="600"/>
      <c r="BJ3514" s="630">
        <f>AX3514+BD3514</f>
        <v>0</v>
      </c>
      <c r="BK3514" s="631"/>
      <c r="BL3514" s="595">
        <f>IF(BH3514=0,0,(BJ3514/BH3514)*100)</f>
        <v>0</v>
      </c>
      <c r="BM3514" s="596"/>
      <c r="BN3514" s="656">
        <f>(AF3514*2)+(AL3514*2)+(AR3514*3)+BD3514</f>
        <v>0</v>
      </c>
      <c r="BO3514" s="657"/>
      <c r="BP3514" s="658"/>
      <c r="BQ3514" s="676">
        <f t="shared" ref="BQ3514" si="3049">IF(BS3514=0,0,50*BR3514/BS3514)</f>
        <v>0</v>
      </c>
      <c r="BR3514" s="662">
        <f>(BN3514*BU$11)+(N3514*BU$12)+(Z3514*BU$13)+(R3514*BU$14)+(X3514*BU$15)+(AB3514*BU$16)</f>
        <v>0</v>
      </c>
      <c r="BS3514" s="662">
        <f>((BB3514-BD3514)*BU$18)+((AV3514-AX3514)*BU$17)+(H3514*BU$19)+(P3514*BU$20)</f>
        <v>0</v>
      </c>
      <c r="BT3514" s="15"/>
      <c r="BU3514" s="15"/>
      <c r="BV3514" s="95"/>
    </row>
    <row r="3515" spans="1:74" ht="21.75" hidden="1" customHeight="1" x14ac:dyDescent="0.25">
      <c r="A3515" s="95"/>
      <c r="B3515" s="571"/>
      <c r="C3515" s="642" t="str">
        <f>IF(ROSTER!D$30="","",ROSTER!D$30)</f>
        <v/>
      </c>
      <c r="D3515" s="643"/>
      <c r="E3515" s="575"/>
      <c r="F3515" s="577"/>
      <c r="G3515" s="583"/>
      <c r="H3515" s="579"/>
      <c r="I3515" s="545"/>
      <c r="J3515" s="544"/>
      <c r="K3515" s="581"/>
      <c r="L3515" s="586"/>
      <c r="M3515" s="587"/>
      <c r="N3515" s="592" t="s">
        <v>16</v>
      </c>
      <c r="O3515" s="603"/>
      <c r="P3515" s="544"/>
      <c r="Q3515" s="581"/>
      <c r="R3515" s="586"/>
      <c r="S3515" s="587"/>
      <c r="T3515" s="592" t="s">
        <v>16</v>
      </c>
      <c r="U3515" s="603"/>
      <c r="V3515" s="311"/>
      <c r="W3515" s="311"/>
      <c r="X3515" s="579"/>
      <c r="Y3515" s="545"/>
      <c r="Z3515" s="544"/>
      <c r="AA3515" s="545"/>
      <c r="AB3515" s="544"/>
      <c r="AC3515" s="545"/>
      <c r="AD3515" s="544"/>
      <c r="AE3515" s="581"/>
      <c r="AF3515" s="586"/>
      <c r="AG3515" s="587"/>
      <c r="AH3515" s="626"/>
      <c r="AI3515" s="627"/>
      <c r="AJ3515" s="544"/>
      <c r="AK3515" s="581"/>
      <c r="AL3515" s="586"/>
      <c r="AM3515" s="587"/>
      <c r="AN3515" s="626"/>
      <c r="AO3515" s="627"/>
      <c r="AP3515" s="544"/>
      <c r="AQ3515" s="581"/>
      <c r="AR3515" s="586"/>
      <c r="AS3515" s="587"/>
      <c r="AT3515" s="626"/>
      <c r="AU3515" s="627"/>
      <c r="AV3515" s="628"/>
      <c r="AW3515" s="629"/>
      <c r="AX3515" s="632"/>
      <c r="AY3515" s="633"/>
      <c r="AZ3515" s="626"/>
      <c r="BA3515" s="627"/>
      <c r="BB3515" s="544"/>
      <c r="BC3515" s="581"/>
      <c r="BD3515" s="586"/>
      <c r="BE3515" s="587"/>
      <c r="BF3515" s="626"/>
      <c r="BG3515" s="627"/>
      <c r="BH3515" s="628"/>
      <c r="BI3515" s="629"/>
      <c r="BJ3515" s="632"/>
      <c r="BK3515" s="633"/>
      <c r="BL3515" s="626"/>
      <c r="BM3515" s="627"/>
      <c r="BN3515" s="678"/>
      <c r="BO3515" s="679"/>
      <c r="BP3515" s="680"/>
      <c r="BQ3515" s="677"/>
      <c r="BR3515" s="663"/>
      <c r="BS3515" s="663"/>
      <c r="BT3515" s="15"/>
      <c r="BU3515" s="15"/>
      <c r="BV3515" s="95"/>
    </row>
    <row r="3516" spans="1:74" ht="21.75" hidden="1" customHeight="1" x14ac:dyDescent="0.25">
      <c r="A3516" s="95"/>
      <c r="B3516" s="570" t="str">
        <f>IF(ROSTER!B$32="","",ROSTER!B$32)</f>
        <v/>
      </c>
      <c r="C3516" s="572" t="str">
        <f>IF(ROSTER!C$32="","",ROSTER!C$32)</f>
        <v/>
      </c>
      <c r="D3516" s="573"/>
      <c r="E3516" s="574"/>
      <c r="F3516" s="576">
        <f>IF(E3516="y",1,IF(E3516="S",1,0))</f>
        <v>0</v>
      </c>
      <c r="G3516" s="582">
        <f>IF(E3516="S",1,0)</f>
        <v>0</v>
      </c>
      <c r="H3516" s="578"/>
      <c r="I3516" s="543"/>
      <c r="J3516" s="542"/>
      <c r="K3516" s="580"/>
      <c r="L3516" s="584"/>
      <c r="M3516" s="585"/>
      <c r="N3516" s="588">
        <f>L3516+J3516</f>
        <v>0</v>
      </c>
      <c r="O3516" s="589"/>
      <c r="P3516" s="542"/>
      <c r="Q3516" s="580"/>
      <c r="R3516" s="584"/>
      <c r="S3516" s="585"/>
      <c r="T3516" s="588">
        <f>R3516-P3516</f>
        <v>0</v>
      </c>
      <c r="U3516" s="589"/>
      <c r="V3516" s="310"/>
      <c r="W3516" s="310"/>
      <c r="X3516" s="578"/>
      <c r="Y3516" s="543"/>
      <c r="Z3516" s="542"/>
      <c r="AA3516" s="543"/>
      <c r="AB3516" s="542"/>
      <c r="AC3516" s="543"/>
      <c r="AD3516" s="542"/>
      <c r="AE3516" s="580"/>
      <c r="AF3516" s="584"/>
      <c r="AG3516" s="585"/>
      <c r="AH3516" s="595">
        <f>IF(AD3516=0,0,(AF3516/AD3516)*100)</f>
        <v>0</v>
      </c>
      <c r="AI3516" s="596"/>
      <c r="AJ3516" s="542"/>
      <c r="AK3516" s="580"/>
      <c r="AL3516" s="584"/>
      <c r="AM3516" s="585"/>
      <c r="AN3516" s="595">
        <f>IF(AJ3516=0,0,(AL3516/AJ3516)*100)</f>
        <v>0</v>
      </c>
      <c r="AO3516" s="596"/>
      <c r="AP3516" s="542"/>
      <c r="AQ3516" s="580"/>
      <c r="AR3516" s="584"/>
      <c r="AS3516" s="585"/>
      <c r="AT3516" s="595">
        <f>IF(AP3516=0,0,(AR3516/AP3516)*100)</f>
        <v>0</v>
      </c>
      <c r="AU3516" s="596"/>
      <c r="AV3516" s="599">
        <f>AD3516+AJ3516+AP3516</f>
        <v>0</v>
      </c>
      <c r="AW3516" s="600"/>
      <c r="AX3516" s="630">
        <f>AF3516+AL3516+AR3516</f>
        <v>0</v>
      </c>
      <c r="AY3516" s="631"/>
      <c r="AZ3516" s="595">
        <f>IF(AV3516=0,0,(AX3516/AV3516)*100)</f>
        <v>0</v>
      </c>
      <c r="BA3516" s="596"/>
      <c r="BB3516" s="542"/>
      <c r="BC3516" s="580"/>
      <c r="BD3516" s="584"/>
      <c r="BE3516" s="585"/>
      <c r="BF3516" s="595">
        <f>IF(BB3516=0,0,(BD3516/BB3516)*100)</f>
        <v>0</v>
      </c>
      <c r="BG3516" s="596"/>
      <c r="BH3516" s="599">
        <f>AV3516+BB3516</f>
        <v>0</v>
      </c>
      <c r="BI3516" s="600"/>
      <c r="BJ3516" s="630">
        <f>AX3516+BD3516</f>
        <v>0</v>
      </c>
      <c r="BK3516" s="631"/>
      <c r="BL3516" s="595">
        <f>IF(BH3516=0,0,(BJ3516/BH3516)*100)</f>
        <v>0</v>
      </c>
      <c r="BM3516" s="596"/>
      <c r="BN3516" s="656">
        <f>(AF3516*2)+(AL3516*2)+(AR3516*3)+BD3516</f>
        <v>0</v>
      </c>
      <c r="BO3516" s="657"/>
      <c r="BP3516" s="658"/>
      <c r="BQ3516" s="676">
        <f t="shared" ref="BQ3516" si="3050">IF(BS3516=0,0,50*BR3516/BS3516)</f>
        <v>0</v>
      </c>
      <c r="BR3516" s="662">
        <f>(BN3516*BU$11)+(N3516*BU$12)+(Z3516*BU$13)+(R3516*BU$14)+(X3516*BU$15)+(AB3516*BU$16)</f>
        <v>0</v>
      </c>
      <c r="BS3516" s="662">
        <f>((BB3516-BD3516)*BU$18)+((AV3516-AX3516)*BU$17)+(H3516*BU$19)+(P3516*BU$20)</f>
        <v>0</v>
      </c>
      <c r="BT3516" s="15"/>
      <c r="BU3516" s="15"/>
      <c r="BV3516" s="95"/>
    </row>
    <row r="3517" spans="1:74" ht="21.75" hidden="1" customHeight="1" x14ac:dyDescent="0.25">
      <c r="A3517" s="95"/>
      <c r="B3517" s="571"/>
      <c r="C3517" s="642" t="str">
        <f>IF(ROSTER!D$32="","",ROSTER!D$32)</f>
        <v/>
      </c>
      <c r="D3517" s="643"/>
      <c r="E3517" s="575"/>
      <c r="F3517" s="577"/>
      <c r="G3517" s="583"/>
      <c r="H3517" s="579"/>
      <c r="I3517" s="545"/>
      <c r="J3517" s="544"/>
      <c r="K3517" s="581"/>
      <c r="L3517" s="586"/>
      <c r="M3517" s="587"/>
      <c r="N3517" s="592" t="s">
        <v>16</v>
      </c>
      <c r="O3517" s="603"/>
      <c r="P3517" s="544"/>
      <c r="Q3517" s="581"/>
      <c r="R3517" s="586"/>
      <c r="S3517" s="587"/>
      <c r="T3517" s="592" t="s">
        <v>16</v>
      </c>
      <c r="U3517" s="603"/>
      <c r="V3517" s="311"/>
      <c r="W3517" s="311"/>
      <c r="X3517" s="579"/>
      <c r="Y3517" s="545"/>
      <c r="Z3517" s="544"/>
      <c r="AA3517" s="545"/>
      <c r="AB3517" s="544"/>
      <c r="AC3517" s="545"/>
      <c r="AD3517" s="544"/>
      <c r="AE3517" s="581"/>
      <c r="AF3517" s="586"/>
      <c r="AG3517" s="587"/>
      <c r="AH3517" s="626"/>
      <c r="AI3517" s="627"/>
      <c r="AJ3517" s="544"/>
      <c r="AK3517" s="581"/>
      <c r="AL3517" s="586"/>
      <c r="AM3517" s="587"/>
      <c r="AN3517" s="626"/>
      <c r="AO3517" s="627"/>
      <c r="AP3517" s="544"/>
      <c r="AQ3517" s="581"/>
      <c r="AR3517" s="586"/>
      <c r="AS3517" s="587"/>
      <c r="AT3517" s="626"/>
      <c r="AU3517" s="627"/>
      <c r="AV3517" s="628"/>
      <c r="AW3517" s="629"/>
      <c r="AX3517" s="632"/>
      <c r="AY3517" s="633"/>
      <c r="AZ3517" s="626"/>
      <c r="BA3517" s="627"/>
      <c r="BB3517" s="544"/>
      <c r="BC3517" s="581"/>
      <c r="BD3517" s="586"/>
      <c r="BE3517" s="587"/>
      <c r="BF3517" s="626"/>
      <c r="BG3517" s="627"/>
      <c r="BH3517" s="628"/>
      <c r="BI3517" s="629"/>
      <c r="BJ3517" s="632"/>
      <c r="BK3517" s="633"/>
      <c r="BL3517" s="626"/>
      <c r="BM3517" s="627"/>
      <c r="BN3517" s="678"/>
      <c r="BO3517" s="679"/>
      <c r="BP3517" s="680"/>
      <c r="BQ3517" s="677"/>
      <c r="BR3517" s="663"/>
      <c r="BS3517" s="663"/>
      <c r="BT3517" s="15"/>
      <c r="BU3517" s="15"/>
      <c r="BV3517" s="95"/>
    </row>
    <row r="3518" spans="1:74" ht="21.75" hidden="1" customHeight="1" x14ac:dyDescent="0.25">
      <c r="A3518" s="95"/>
      <c r="B3518" s="570" t="str">
        <f>IF(ROSTER!B$34="","",ROSTER!B$34)</f>
        <v/>
      </c>
      <c r="C3518" s="572" t="str">
        <f>IF(ROSTER!C$34="","",ROSTER!C$34)</f>
        <v/>
      </c>
      <c r="D3518" s="573"/>
      <c r="E3518" s="574"/>
      <c r="F3518" s="576">
        <f>IF(E3518="y",1,IF(E3518="S",1,0))</f>
        <v>0</v>
      </c>
      <c r="G3518" s="582">
        <f>IF(E3518="S",1,0)</f>
        <v>0</v>
      </c>
      <c r="H3518" s="578"/>
      <c r="I3518" s="543"/>
      <c r="J3518" s="542"/>
      <c r="K3518" s="580"/>
      <c r="L3518" s="584"/>
      <c r="M3518" s="585"/>
      <c r="N3518" s="588">
        <f>L3518+J3518</f>
        <v>0</v>
      </c>
      <c r="O3518" s="589"/>
      <c r="P3518" s="542"/>
      <c r="Q3518" s="580"/>
      <c r="R3518" s="584"/>
      <c r="S3518" s="585"/>
      <c r="T3518" s="588">
        <f>R3518-P3518</f>
        <v>0</v>
      </c>
      <c r="U3518" s="589"/>
      <c r="V3518" s="310"/>
      <c r="W3518" s="310"/>
      <c r="X3518" s="578"/>
      <c r="Y3518" s="543"/>
      <c r="Z3518" s="542"/>
      <c r="AA3518" s="543"/>
      <c r="AB3518" s="542"/>
      <c r="AC3518" s="543"/>
      <c r="AD3518" s="542"/>
      <c r="AE3518" s="580"/>
      <c r="AF3518" s="584"/>
      <c r="AG3518" s="585"/>
      <c r="AH3518" s="595">
        <f>IF(AD3518=0,0,(AF3518/AD3518)*100)</f>
        <v>0</v>
      </c>
      <c r="AI3518" s="596"/>
      <c r="AJ3518" s="542"/>
      <c r="AK3518" s="580"/>
      <c r="AL3518" s="584"/>
      <c r="AM3518" s="585"/>
      <c r="AN3518" s="595">
        <f>IF(AJ3518=0,0,(AL3518/AJ3518)*100)</f>
        <v>0</v>
      </c>
      <c r="AO3518" s="596"/>
      <c r="AP3518" s="542"/>
      <c r="AQ3518" s="580"/>
      <c r="AR3518" s="584"/>
      <c r="AS3518" s="585"/>
      <c r="AT3518" s="595">
        <f>IF(AP3518=0,0,(AR3518/AP3518)*100)</f>
        <v>0</v>
      </c>
      <c r="AU3518" s="596"/>
      <c r="AV3518" s="599">
        <f>AD3518+AJ3518+AP3518</f>
        <v>0</v>
      </c>
      <c r="AW3518" s="600"/>
      <c r="AX3518" s="630">
        <f>AF3518+AL3518+AR3518</f>
        <v>0</v>
      </c>
      <c r="AY3518" s="631"/>
      <c r="AZ3518" s="595">
        <f>IF(AV3518=0,0,(AX3518/AV3518)*100)</f>
        <v>0</v>
      </c>
      <c r="BA3518" s="596"/>
      <c r="BB3518" s="542"/>
      <c r="BC3518" s="580"/>
      <c r="BD3518" s="584"/>
      <c r="BE3518" s="585"/>
      <c r="BF3518" s="595">
        <f>IF(BB3518=0,0,(BD3518/BB3518)*100)</f>
        <v>0</v>
      </c>
      <c r="BG3518" s="596"/>
      <c r="BH3518" s="599">
        <f>AV3518+BB3518</f>
        <v>0</v>
      </c>
      <c r="BI3518" s="600"/>
      <c r="BJ3518" s="630">
        <f>AX3518+BD3518</f>
        <v>0</v>
      </c>
      <c r="BK3518" s="631"/>
      <c r="BL3518" s="595">
        <f>IF(BH3518=0,0,(BJ3518/BH3518)*100)</f>
        <v>0</v>
      </c>
      <c r="BM3518" s="596"/>
      <c r="BN3518" s="656">
        <f>(AF3518*2)+(AL3518*2)+(AR3518*3)+BD3518</f>
        <v>0</v>
      </c>
      <c r="BO3518" s="657"/>
      <c r="BP3518" s="658"/>
      <c r="BQ3518" s="676">
        <f t="shared" ref="BQ3518" si="3051">IF(BS3518=0,0,50*BR3518/BS3518)</f>
        <v>0</v>
      </c>
      <c r="BR3518" s="662">
        <f>(BN3518*BU$11)+(N3518*BU$12)+(Z3518*BU$13)+(R3518*BU$14)+(X3518*BU$15)+(AB3518*BU$16)</f>
        <v>0</v>
      </c>
      <c r="BS3518" s="662">
        <f>((BB3518-BD3518)*BU$18)+((AV3518-AX3518)*BU$17)+(H3518*BU$19)+(P3518*BU$20)</f>
        <v>0</v>
      </c>
      <c r="BT3518" s="15"/>
      <c r="BU3518" s="15"/>
      <c r="BV3518" s="95"/>
    </row>
    <row r="3519" spans="1:74" ht="21.75" hidden="1" customHeight="1" x14ac:dyDescent="0.25">
      <c r="A3519" s="95"/>
      <c r="B3519" s="571"/>
      <c r="C3519" s="642" t="str">
        <f>IF(ROSTER!D$34="","",ROSTER!D$34)</f>
        <v/>
      </c>
      <c r="D3519" s="643"/>
      <c r="E3519" s="575"/>
      <c r="F3519" s="577"/>
      <c r="G3519" s="583"/>
      <c r="H3519" s="579"/>
      <c r="I3519" s="545"/>
      <c r="J3519" s="544"/>
      <c r="K3519" s="581"/>
      <c r="L3519" s="586"/>
      <c r="M3519" s="587"/>
      <c r="N3519" s="592" t="s">
        <v>16</v>
      </c>
      <c r="O3519" s="603"/>
      <c r="P3519" s="544"/>
      <c r="Q3519" s="581"/>
      <c r="R3519" s="586"/>
      <c r="S3519" s="587"/>
      <c r="T3519" s="592" t="s">
        <v>16</v>
      </c>
      <c r="U3519" s="603"/>
      <c r="V3519" s="311"/>
      <c r="W3519" s="311"/>
      <c r="X3519" s="579"/>
      <c r="Y3519" s="545"/>
      <c r="Z3519" s="544"/>
      <c r="AA3519" s="545"/>
      <c r="AB3519" s="544"/>
      <c r="AC3519" s="545"/>
      <c r="AD3519" s="544"/>
      <c r="AE3519" s="581"/>
      <c r="AF3519" s="586"/>
      <c r="AG3519" s="587"/>
      <c r="AH3519" s="626"/>
      <c r="AI3519" s="627"/>
      <c r="AJ3519" s="544"/>
      <c r="AK3519" s="581"/>
      <c r="AL3519" s="586"/>
      <c r="AM3519" s="587"/>
      <c r="AN3519" s="626"/>
      <c r="AO3519" s="627"/>
      <c r="AP3519" s="544"/>
      <c r="AQ3519" s="581"/>
      <c r="AR3519" s="586"/>
      <c r="AS3519" s="587"/>
      <c r="AT3519" s="626"/>
      <c r="AU3519" s="627"/>
      <c r="AV3519" s="628"/>
      <c r="AW3519" s="629"/>
      <c r="AX3519" s="632"/>
      <c r="AY3519" s="633"/>
      <c r="AZ3519" s="626"/>
      <c r="BA3519" s="627"/>
      <c r="BB3519" s="544"/>
      <c r="BC3519" s="581"/>
      <c r="BD3519" s="586"/>
      <c r="BE3519" s="587"/>
      <c r="BF3519" s="626"/>
      <c r="BG3519" s="627"/>
      <c r="BH3519" s="628"/>
      <c r="BI3519" s="629"/>
      <c r="BJ3519" s="632"/>
      <c r="BK3519" s="633"/>
      <c r="BL3519" s="626"/>
      <c r="BM3519" s="627"/>
      <c r="BN3519" s="678"/>
      <c r="BO3519" s="679"/>
      <c r="BP3519" s="680"/>
      <c r="BQ3519" s="677"/>
      <c r="BR3519" s="663"/>
      <c r="BS3519" s="663"/>
      <c r="BT3519" s="15"/>
      <c r="BU3519" s="15"/>
      <c r="BV3519" s="95"/>
    </row>
    <row r="3520" spans="1:74" ht="21.75" hidden="1" customHeight="1" x14ac:dyDescent="0.25">
      <c r="A3520" s="95"/>
      <c r="B3520" s="570" t="str">
        <f>IF(ROSTER!B$36="","",ROSTER!B$36)</f>
        <v/>
      </c>
      <c r="C3520" s="572" t="str">
        <f>IF(ROSTER!C$36="","",ROSTER!C$36)</f>
        <v/>
      </c>
      <c r="D3520" s="573"/>
      <c r="E3520" s="574"/>
      <c r="F3520" s="576">
        <f>IF(E3520="y",1,IF(E3520="S",1,0))</f>
        <v>0</v>
      </c>
      <c r="G3520" s="582">
        <f>IF(E3520="S",1,0)</f>
        <v>0</v>
      </c>
      <c r="H3520" s="578"/>
      <c r="I3520" s="543"/>
      <c r="J3520" s="542"/>
      <c r="K3520" s="580"/>
      <c r="L3520" s="584"/>
      <c r="M3520" s="585"/>
      <c r="N3520" s="588">
        <f>L3520+J3520</f>
        <v>0</v>
      </c>
      <c r="O3520" s="589"/>
      <c r="P3520" s="542"/>
      <c r="Q3520" s="580"/>
      <c r="R3520" s="584"/>
      <c r="S3520" s="585"/>
      <c r="T3520" s="588">
        <f>R3520-P3520</f>
        <v>0</v>
      </c>
      <c r="U3520" s="589"/>
      <c r="V3520" s="310"/>
      <c r="W3520" s="310"/>
      <c r="X3520" s="578"/>
      <c r="Y3520" s="543"/>
      <c r="Z3520" s="542"/>
      <c r="AA3520" s="543"/>
      <c r="AB3520" s="542"/>
      <c r="AC3520" s="543"/>
      <c r="AD3520" s="542"/>
      <c r="AE3520" s="580"/>
      <c r="AF3520" s="584"/>
      <c r="AG3520" s="585"/>
      <c r="AH3520" s="595">
        <f>IF(AD3520=0,0,(AF3520/AD3520)*100)</f>
        <v>0</v>
      </c>
      <c r="AI3520" s="596"/>
      <c r="AJ3520" s="542"/>
      <c r="AK3520" s="580"/>
      <c r="AL3520" s="584"/>
      <c r="AM3520" s="585"/>
      <c r="AN3520" s="595">
        <f>IF(AJ3520=0,0,(AL3520/AJ3520)*100)</f>
        <v>0</v>
      </c>
      <c r="AO3520" s="596"/>
      <c r="AP3520" s="542"/>
      <c r="AQ3520" s="580"/>
      <c r="AR3520" s="584"/>
      <c r="AS3520" s="585"/>
      <c r="AT3520" s="595">
        <f>IF(AP3520=0,0,(AR3520/AP3520)*100)</f>
        <v>0</v>
      </c>
      <c r="AU3520" s="596"/>
      <c r="AV3520" s="599">
        <f>AD3520+AJ3520+AP3520</f>
        <v>0</v>
      </c>
      <c r="AW3520" s="600"/>
      <c r="AX3520" s="630">
        <f>AF3520+AL3520+AR3520</f>
        <v>0</v>
      </c>
      <c r="AY3520" s="631"/>
      <c r="AZ3520" s="595">
        <f>IF(AV3520=0,0,(AX3520/AV3520)*100)</f>
        <v>0</v>
      </c>
      <c r="BA3520" s="596"/>
      <c r="BB3520" s="542"/>
      <c r="BC3520" s="580"/>
      <c r="BD3520" s="584"/>
      <c r="BE3520" s="585"/>
      <c r="BF3520" s="595">
        <f>IF(BB3520=0,0,(BD3520/BB3520)*100)</f>
        <v>0</v>
      </c>
      <c r="BG3520" s="596"/>
      <c r="BH3520" s="599">
        <f>AV3520+BB3520</f>
        <v>0</v>
      </c>
      <c r="BI3520" s="600"/>
      <c r="BJ3520" s="630">
        <f>AX3520+BD3520</f>
        <v>0</v>
      </c>
      <c r="BK3520" s="631"/>
      <c r="BL3520" s="595">
        <f>IF(BH3520=0,0,(BJ3520/BH3520)*100)</f>
        <v>0</v>
      </c>
      <c r="BM3520" s="596"/>
      <c r="BN3520" s="656">
        <f>(AF3520*2)+(AL3520*2)+(AR3520*3)+BD3520</f>
        <v>0</v>
      </c>
      <c r="BO3520" s="657"/>
      <c r="BP3520" s="658"/>
      <c r="BQ3520" s="676">
        <f t="shared" ref="BQ3520" si="3052">IF(BS3520=0,0,50*BR3520/BS3520)</f>
        <v>0</v>
      </c>
      <c r="BR3520" s="662">
        <f>(BN3520*BU$11)+(N3520*BU$12)+(Z3520*BU$13)+(R3520*BU$14)+(X3520*BU$15)+(AB3520*BU$16)</f>
        <v>0</v>
      </c>
      <c r="BS3520" s="662">
        <f>((BB3520-BD3520)*BU$18)+((AV3520-AX3520)*BU$17)+(H3520*BU$19)+(P3520*BU$20)</f>
        <v>0</v>
      </c>
      <c r="BT3520" s="15"/>
      <c r="BU3520" s="15"/>
      <c r="BV3520" s="95"/>
    </row>
    <row r="3521" spans="1:74" ht="21.75" hidden="1" customHeight="1" x14ac:dyDescent="0.25">
      <c r="A3521" s="95"/>
      <c r="B3521" s="571"/>
      <c r="C3521" s="642" t="str">
        <f>IF(ROSTER!D$36="","",ROSTER!D$36)</f>
        <v/>
      </c>
      <c r="D3521" s="643"/>
      <c r="E3521" s="575"/>
      <c r="F3521" s="577"/>
      <c r="G3521" s="583"/>
      <c r="H3521" s="579"/>
      <c r="I3521" s="545"/>
      <c r="J3521" s="544"/>
      <c r="K3521" s="581"/>
      <c r="L3521" s="586"/>
      <c r="M3521" s="587"/>
      <c r="N3521" s="592" t="s">
        <v>16</v>
      </c>
      <c r="O3521" s="603"/>
      <c r="P3521" s="544"/>
      <c r="Q3521" s="581"/>
      <c r="R3521" s="586"/>
      <c r="S3521" s="587"/>
      <c r="T3521" s="592" t="s">
        <v>16</v>
      </c>
      <c r="U3521" s="603"/>
      <c r="V3521" s="311"/>
      <c r="W3521" s="311"/>
      <c r="X3521" s="579"/>
      <c r="Y3521" s="545"/>
      <c r="Z3521" s="544"/>
      <c r="AA3521" s="545"/>
      <c r="AB3521" s="544"/>
      <c r="AC3521" s="545"/>
      <c r="AD3521" s="544"/>
      <c r="AE3521" s="581"/>
      <c r="AF3521" s="586"/>
      <c r="AG3521" s="587"/>
      <c r="AH3521" s="626"/>
      <c r="AI3521" s="627"/>
      <c r="AJ3521" s="544"/>
      <c r="AK3521" s="581"/>
      <c r="AL3521" s="586"/>
      <c r="AM3521" s="587"/>
      <c r="AN3521" s="626"/>
      <c r="AO3521" s="627"/>
      <c r="AP3521" s="544"/>
      <c r="AQ3521" s="581"/>
      <c r="AR3521" s="586"/>
      <c r="AS3521" s="587"/>
      <c r="AT3521" s="626"/>
      <c r="AU3521" s="627"/>
      <c r="AV3521" s="628"/>
      <c r="AW3521" s="629"/>
      <c r="AX3521" s="632"/>
      <c r="AY3521" s="633"/>
      <c r="AZ3521" s="626"/>
      <c r="BA3521" s="627"/>
      <c r="BB3521" s="544"/>
      <c r="BC3521" s="581"/>
      <c r="BD3521" s="586"/>
      <c r="BE3521" s="587"/>
      <c r="BF3521" s="626"/>
      <c r="BG3521" s="627"/>
      <c r="BH3521" s="628"/>
      <c r="BI3521" s="629"/>
      <c r="BJ3521" s="632"/>
      <c r="BK3521" s="633"/>
      <c r="BL3521" s="626"/>
      <c r="BM3521" s="627"/>
      <c r="BN3521" s="678"/>
      <c r="BO3521" s="679"/>
      <c r="BP3521" s="680"/>
      <c r="BQ3521" s="677"/>
      <c r="BR3521" s="663"/>
      <c r="BS3521" s="663"/>
      <c r="BT3521" s="15"/>
      <c r="BU3521" s="15"/>
      <c r="BV3521" s="95"/>
    </row>
    <row r="3522" spans="1:74" ht="21.75" hidden="1" customHeight="1" x14ac:dyDescent="0.25">
      <c r="A3522" s="95"/>
      <c r="B3522" s="570" t="str">
        <f>IF(ROSTER!B$38="","",ROSTER!B$38)</f>
        <v/>
      </c>
      <c r="C3522" s="572" t="str">
        <f>IF(ROSTER!C$38="","",ROSTER!C$38)</f>
        <v/>
      </c>
      <c r="D3522" s="573"/>
      <c r="E3522" s="574"/>
      <c r="F3522" s="576">
        <f>IF(E3522="y",1,IF(E3522="S",1,0))</f>
        <v>0</v>
      </c>
      <c r="G3522" s="582">
        <f>IF(E3522="S",1,0)</f>
        <v>0</v>
      </c>
      <c r="H3522" s="578"/>
      <c r="I3522" s="543"/>
      <c r="J3522" s="542"/>
      <c r="K3522" s="580"/>
      <c r="L3522" s="584"/>
      <c r="M3522" s="585"/>
      <c r="N3522" s="588">
        <f>L3522+J3522</f>
        <v>0</v>
      </c>
      <c r="O3522" s="589"/>
      <c r="P3522" s="542"/>
      <c r="Q3522" s="580"/>
      <c r="R3522" s="584"/>
      <c r="S3522" s="585"/>
      <c r="T3522" s="588">
        <f>R3522-P3522</f>
        <v>0</v>
      </c>
      <c r="U3522" s="589"/>
      <c r="V3522" s="310"/>
      <c r="W3522" s="310"/>
      <c r="X3522" s="578"/>
      <c r="Y3522" s="543"/>
      <c r="Z3522" s="542"/>
      <c r="AA3522" s="543"/>
      <c r="AB3522" s="542"/>
      <c r="AC3522" s="543"/>
      <c r="AD3522" s="542"/>
      <c r="AE3522" s="580"/>
      <c r="AF3522" s="584"/>
      <c r="AG3522" s="585"/>
      <c r="AH3522" s="595">
        <f>IF(AD3522=0,0,(AF3522/AD3522)*100)</f>
        <v>0</v>
      </c>
      <c r="AI3522" s="596"/>
      <c r="AJ3522" s="542"/>
      <c r="AK3522" s="580"/>
      <c r="AL3522" s="584"/>
      <c r="AM3522" s="585"/>
      <c r="AN3522" s="595">
        <f>IF(AJ3522=0,0,(AL3522/AJ3522)*100)</f>
        <v>0</v>
      </c>
      <c r="AO3522" s="596"/>
      <c r="AP3522" s="542"/>
      <c r="AQ3522" s="580"/>
      <c r="AR3522" s="584"/>
      <c r="AS3522" s="585"/>
      <c r="AT3522" s="595">
        <f>IF(AP3522=0,0,(AR3522/AP3522)*100)</f>
        <v>0</v>
      </c>
      <c r="AU3522" s="596"/>
      <c r="AV3522" s="599">
        <f>AD3522+AJ3522+AP3522</f>
        <v>0</v>
      </c>
      <c r="AW3522" s="600"/>
      <c r="AX3522" s="630">
        <f>AF3522+AL3522+AR3522</f>
        <v>0</v>
      </c>
      <c r="AY3522" s="631"/>
      <c r="AZ3522" s="595">
        <f>IF(AV3522=0,0,(AX3522/AV3522)*100)</f>
        <v>0</v>
      </c>
      <c r="BA3522" s="596"/>
      <c r="BB3522" s="542"/>
      <c r="BC3522" s="580"/>
      <c r="BD3522" s="584"/>
      <c r="BE3522" s="585"/>
      <c r="BF3522" s="595">
        <f>IF(BB3522=0,0,(BD3522/BB3522)*100)</f>
        <v>0</v>
      </c>
      <c r="BG3522" s="596"/>
      <c r="BH3522" s="599">
        <f>AV3522+BB3522</f>
        <v>0</v>
      </c>
      <c r="BI3522" s="600"/>
      <c r="BJ3522" s="630">
        <f>AX3522+BD3522</f>
        <v>0</v>
      </c>
      <c r="BK3522" s="631"/>
      <c r="BL3522" s="595">
        <f>IF(BH3522=0,0,(BJ3522/BH3522)*100)</f>
        <v>0</v>
      </c>
      <c r="BM3522" s="596"/>
      <c r="BN3522" s="656">
        <f>(AF3522*2)+(AL3522*2)+(AR3522*3)+BD3522</f>
        <v>0</v>
      </c>
      <c r="BO3522" s="657"/>
      <c r="BP3522" s="658"/>
      <c r="BQ3522" s="676">
        <f t="shared" ref="BQ3522" si="3053">IF(BS3522=0,0,50*BR3522/BS3522)</f>
        <v>0</v>
      </c>
      <c r="BR3522" s="662">
        <f>(BN3522*BU$11)+(N3522*BU$12)+(Z3522*BU$13)+(R3522*BU$14)+(X3522*BU$15)+(AB3522*BU$16)</f>
        <v>0</v>
      </c>
      <c r="BS3522" s="662">
        <f>((BB3522-BD3522)*BU$18)+((AV3522-AX3522)*BU$17)+(H3522*BU$19)+(P3522*BU$20)</f>
        <v>0</v>
      </c>
      <c r="BT3522" s="15"/>
      <c r="BU3522" s="15"/>
      <c r="BV3522" s="95"/>
    </row>
    <row r="3523" spans="1:74" ht="21.75" hidden="1" customHeight="1" x14ac:dyDescent="0.25">
      <c r="A3523" s="95"/>
      <c r="B3523" s="571"/>
      <c r="C3523" s="642" t="str">
        <f>IF(ROSTER!D$38="","",ROSTER!D$38)</f>
        <v/>
      </c>
      <c r="D3523" s="643"/>
      <c r="E3523" s="575"/>
      <c r="F3523" s="577"/>
      <c r="G3523" s="583"/>
      <c r="H3523" s="579"/>
      <c r="I3523" s="545"/>
      <c r="J3523" s="544"/>
      <c r="K3523" s="581"/>
      <c r="L3523" s="586"/>
      <c r="M3523" s="587"/>
      <c r="N3523" s="592" t="s">
        <v>16</v>
      </c>
      <c r="O3523" s="603"/>
      <c r="P3523" s="544"/>
      <c r="Q3523" s="581"/>
      <c r="R3523" s="586"/>
      <c r="S3523" s="587"/>
      <c r="T3523" s="592" t="s">
        <v>16</v>
      </c>
      <c r="U3523" s="603"/>
      <c r="V3523" s="311"/>
      <c r="W3523" s="311"/>
      <c r="X3523" s="579"/>
      <c r="Y3523" s="545"/>
      <c r="Z3523" s="544"/>
      <c r="AA3523" s="545"/>
      <c r="AB3523" s="544"/>
      <c r="AC3523" s="545"/>
      <c r="AD3523" s="544"/>
      <c r="AE3523" s="581"/>
      <c r="AF3523" s="586"/>
      <c r="AG3523" s="587"/>
      <c r="AH3523" s="626"/>
      <c r="AI3523" s="627"/>
      <c r="AJ3523" s="544"/>
      <c r="AK3523" s="581"/>
      <c r="AL3523" s="586"/>
      <c r="AM3523" s="587"/>
      <c r="AN3523" s="626"/>
      <c r="AO3523" s="627"/>
      <c r="AP3523" s="544"/>
      <c r="AQ3523" s="581"/>
      <c r="AR3523" s="586"/>
      <c r="AS3523" s="587"/>
      <c r="AT3523" s="626"/>
      <c r="AU3523" s="627"/>
      <c r="AV3523" s="628"/>
      <c r="AW3523" s="629"/>
      <c r="AX3523" s="632"/>
      <c r="AY3523" s="633"/>
      <c r="AZ3523" s="626"/>
      <c r="BA3523" s="627"/>
      <c r="BB3523" s="544"/>
      <c r="BC3523" s="581"/>
      <c r="BD3523" s="586"/>
      <c r="BE3523" s="587"/>
      <c r="BF3523" s="626"/>
      <c r="BG3523" s="627"/>
      <c r="BH3523" s="628"/>
      <c r="BI3523" s="629"/>
      <c r="BJ3523" s="632"/>
      <c r="BK3523" s="633"/>
      <c r="BL3523" s="626"/>
      <c r="BM3523" s="627"/>
      <c r="BN3523" s="678"/>
      <c r="BO3523" s="679"/>
      <c r="BP3523" s="680"/>
      <c r="BQ3523" s="677"/>
      <c r="BR3523" s="663"/>
      <c r="BS3523" s="663"/>
      <c r="BT3523" s="15"/>
      <c r="BU3523" s="15"/>
      <c r="BV3523" s="95"/>
    </row>
    <row r="3524" spans="1:74" ht="21.75" hidden="1" customHeight="1" x14ac:dyDescent="0.25">
      <c r="A3524" s="95"/>
      <c r="B3524" s="570" t="str">
        <f>IF(ROSTER!B$40="","",ROSTER!B$40)</f>
        <v/>
      </c>
      <c r="C3524" s="572" t="str">
        <f>IF(ROSTER!C$40="","",ROSTER!C$40)</f>
        <v/>
      </c>
      <c r="D3524" s="573"/>
      <c r="E3524" s="574"/>
      <c r="F3524" s="576">
        <f>IF(E3524="y",1,IF(E3524="S",1,0))</f>
        <v>0</v>
      </c>
      <c r="G3524" s="582">
        <f>IF(E3524="S",1,0)</f>
        <v>0</v>
      </c>
      <c r="H3524" s="578"/>
      <c r="I3524" s="543"/>
      <c r="J3524" s="542"/>
      <c r="K3524" s="580"/>
      <c r="L3524" s="584"/>
      <c r="M3524" s="585"/>
      <c r="N3524" s="588">
        <f>L3524+J3524</f>
        <v>0</v>
      </c>
      <c r="O3524" s="589"/>
      <c r="P3524" s="542"/>
      <c r="Q3524" s="580"/>
      <c r="R3524" s="584"/>
      <c r="S3524" s="585"/>
      <c r="T3524" s="588">
        <f>R3524-P3524</f>
        <v>0</v>
      </c>
      <c r="U3524" s="589"/>
      <c r="V3524" s="310"/>
      <c r="W3524" s="310"/>
      <c r="X3524" s="578"/>
      <c r="Y3524" s="543"/>
      <c r="Z3524" s="542"/>
      <c r="AA3524" s="543"/>
      <c r="AB3524" s="542"/>
      <c r="AC3524" s="543"/>
      <c r="AD3524" s="542"/>
      <c r="AE3524" s="580"/>
      <c r="AF3524" s="584"/>
      <c r="AG3524" s="585"/>
      <c r="AH3524" s="595">
        <f>IF(AD3524=0,0,(AF3524/AD3524)*100)</f>
        <v>0</v>
      </c>
      <c r="AI3524" s="596"/>
      <c r="AJ3524" s="542"/>
      <c r="AK3524" s="580"/>
      <c r="AL3524" s="584"/>
      <c r="AM3524" s="585"/>
      <c r="AN3524" s="595">
        <f>IF(AJ3524=0,0,(AL3524/AJ3524)*100)</f>
        <v>0</v>
      </c>
      <c r="AO3524" s="596"/>
      <c r="AP3524" s="542"/>
      <c r="AQ3524" s="580"/>
      <c r="AR3524" s="584"/>
      <c r="AS3524" s="585"/>
      <c r="AT3524" s="595">
        <f>IF(AP3524=0,0,(AR3524/AP3524)*100)</f>
        <v>0</v>
      </c>
      <c r="AU3524" s="596"/>
      <c r="AV3524" s="599">
        <f>AD3524+AJ3524+AP3524</f>
        <v>0</v>
      </c>
      <c r="AW3524" s="600"/>
      <c r="AX3524" s="630">
        <f>AF3524+AL3524+AR3524</f>
        <v>0</v>
      </c>
      <c r="AY3524" s="631"/>
      <c r="AZ3524" s="595">
        <f>IF(AV3524=0,0,(AX3524/AV3524)*100)</f>
        <v>0</v>
      </c>
      <c r="BA3524" s="596"/>
      <c r="BB3524" s="542"/>
      <c r="BC3524" s="580"/>
      <c r="BD3524" s="584"/>
      <c r="BE3524" s="585"/>
      <c r="BF3524" s="595">
        <f>IF(BB3524=0,0,(BD3524/BB3524)*100)</f>
        <v>0</v>
      </c>
      <c r="BG3524" s="596"/>
      <c r="BH3524" s="599">
        <f>AV3524+BB3524</f>
        <v>0</v>
      </c>
      <c r="BI3524" s="600"/>
      <c r="BJ3524" s="630">
        <f>AX3524+BD3524</f>
        <v>0</v>
      </c>
      <c r="BK3524" s="631"/>
      <c r="BL3524" s="595">
        <f>IF(BH3524=0,0,(BJ3524/BH3524)*100)</f>
        <v>0</v>
      </c>
      <c r="BM3524" s="596"/>
      <c r="BN3524" s="656">
        <f>(AF3524*2)+(AL3524*2)+(AR3524*3)+BD3524</f>
        <v>0</v>
      </c>
      <c r="BO3524" s="657"/>
      <c r="BP3524" s="658"/>
      <c r="BQ3524" s="676">
        <f t="shared" ref="BQ3524" si="3054">IF(BS3524=0,0,50*BR3524/BS3524)</f>
        <v>0</v>
      </c>
      <c r="BR3524" s="662">
        <f>(BN3524*BU$11)+(N3524*BU$12)+(Z3524*BU$13)+(R3524*BU$14)+(X3524*BU$15)+(AB3524*BU$16)</f>
        <v>0</v>
      </c>
      <c r="BS3524" s="662">
        <f>((BB3524-BD3524)*BU$18)+((AV3524-AX3524)*BU$17)+(H3524*BU$19)+(P3524*BU$20)</f>
        <v>0</v>
      </c>
      <c r="BT3524" s="15"/>
      <c r="BU3524" s="15"/>
      <c r="BV3524" s="95"/>
    </row>
    <row r="3525" spans="1:74" ht="21.75" hidden="1" customHeight="1" x14ac:dyDescent="0.25">
      <c r="A3525" s="95"/>
      <c r="B3525" s="571"/>
      <c r="C3525" s="642" t="str">
        <f>IF(ROSTER!D$40="","",ROSTER!D$40)</f>
        <v/>
      </c>
      <c r="D3525" s="643"/>
      <c r="E3525" s="575"/>
      <c r="F3525" s="577"/>
      <c r="G3525" s="583"/>
      <c r="H3525" s="579"/>
      <c r="I3525" s="545"/>
      <c r="J3525" s="544"/>
      <c r="K3525" s="581"/>
      <c r="L3525" s="586"/>
      <c r="M3525" s="587"/>
      <c r="N3525" s="592" t="s">
        <v>16</v>
      </c>
      <c r="O3525" s="603"/>
      <c r="P3525" s="544"/>
      <c r="Q3525" s="581"/>
      <c r="R3525" s="586"/>
      <c r="S3525" s="587"/>
      <c r="T3525" s="592" t="s">
        <v>16</v>
      </c>
      <c r="U3525" s="603"/>
      <c r="V3525" s="311"/>
      <c r="W3525" s="311"/>
      <c r="X3525" s="579"/>
      <c r="Y3525" s="545"/>
      <c r="Z3525" s="544"/>
      <c r="AA3525" s="545"/>
      <c r="AB3525" s="544"/>
      <c r="AC3525" s="545"/>
      <c r="AD3525" s="544"/>
      <c r="AE3525" s="581"/>
      <c r="AF3525" s="586"/>
      <c r="AG3525" s="587"/>
      <c r="AH3525" s="626"/>
      <c r="AI3525" s="627"/>
      <c r="AJ3525" s="544"/>
      <c r="AK3525" s="581"/>
      <c r="AL3525" s="586"/>
      <c r="AM3525" s="587"/>
      <c r="AN3525" s="626"/>
      <c r="AO3525" s="627"/>
      <c r="AP3525" s="544"/>
      <c r="AQ3525" s="581"/>
      <c r="AR3525" s="586"/>
      <c r="AS3525" s="587"/>
      <c r="AT3525" s="626"/>
      <c r="AU3525" s="627"/>
      <c r="AV3525" s="628"/>
      <c r="AW3525" s="629"/>
      <c r="AX3525" s="632"/>
      <c r="AY3525" s="633"/>
      <c r="AZ3525" s="626"/>
      <c r="BA3525" s="627"/>
      <c r="BB3525" s="544"/>
      <c r="BC3525" s="581"/>
      <c r="BD3525" s="586"/>
      <c r="BE3525" s="587"/>
      <c r="BF3525" s="626"/>
      <c r="BG3525" s="627"/>
      <c r="BH3525" s="628"/>
      <c r="BI3525" s="629"/>
      <c r="BJ3525" s="632"/>
      <c r="BK3525" s="633"/>
      <c r="BL3525" s="626"/>
      <c r="BM3525" s="627"/>
      <c r="BN3525" s="678"/>
      <c r="BO3525" s="679"/>
      <c r="BP3525" s="680"/>
      <c r="BQ3525" s="677"/>
      <c r="BR3525" s="663"/>
      <c r="BS3525" s="663"/>
      <c r="BT3525" s="15"/>
      <c r="BU3525" s="15"/>
      <c r="BV3525" s="95"/>
    </row>
    <row r="3526" spans="1:74" ht="21.75" hidden="1" customHeight="1" x14ac:dyDescent="0.25">
      <c r="A3526" s="95"/>
      <c r="B3526" s="570" t="str">
        <f>IF(ROSTER!B$42="","",ROSTER!B$42)</f>
        <v/>
      </c>
      <c r="C3526" s="572" t="str">
        <f>IF(ROSTER!C$42="","",ROSTER!C$42)</f>
        <v/>
      </c>
      <c r="D3526" s="573"/>
      <c r="E3526" s="574"/>
      <c r="F3526" s="576">
        <f>IF(E3526="y",1,IF(E3526="S",1,0))</f>
        <v>0</v>
      </c>
      <c r="G3526" s="582">
        <f>IF(E3526="S",1,0)</f>
        <v>0</v>
      </c>
      <c r="H3526" s="578"/>
      <c r="I3526" s="543"/>
      <c r="J3526" s="542"/>
      <c r="K3526" s="580"/>
      <c r="L3526" s="584"/>
      <c r="M3526" s="585"/>
      <c r="N3526" s="588">
        <f>L3526+J3526</f>
        <v>0</v>
      </c>
      <c r="O3526" s="589"/>
      <c r="P3526" s="542"/>
      <c r="Q3526" s="580"/>
      <c r="R3526" s="584"/>
      <c r="S3526" s="585"/>
      <c r="T3526" s="588">
        <f>R3526-P3526</f>
        <v>0</v>
      </c>
      <c r="U3526" s="589"/>
      <c r="V3526" s="310"/>
      <c r="W3526" s="310"/>
      <c r="X3526" s="578"/>
      <c r="Y3526" s="543"/>
      <c r="Z3526" s="542"/>
      <c r="AA3526" s="543"/>
      <c r="AB3526" s="542"/>
      <c r="AC3526" s="543"/>
      <c r="AD3526" s="542"/>
      <c r="AE3526" s="580"/>
      <c r="AF3526" s="584"/>
      <c r="AG3526" s="585"/>
      <c r="AH3526" s="595">
        <f>IF(AD3526=0,0,(AF3526/AD3526)*100)</f>
        <v>0</v>
      </c>
      <c r="AI3526" s="596"/>
      <c r="AJ3526" s="542"/>
      <c r="AK3526" s="580"/>
      <c r="AL3526" s="584"/>
      <c r="AM3526" s="585"/>
      <c r="AN3526" s="595">
        <f>IF(AJ3526=0,0,(AL3526/AJ3526)*100)</f>
        <v>0</v>
      </c>
      <c r="AO3526" s="596"/>
      <c r="AP3526" s="542"/>
      <c r="AQ3526" s="580"/>
      <c r="AR3526" s="584"/>
      <c r="AS3526" s="585"/>
      <c r="AT3526" s="595">
        <f>IF(AP3526=0,0,(AR3526/AP3526)*100)</f>
        <v>0</v>
      </c>
      <c r="AU3526" s="596"/>
      <c r="AV3526" s="599">
        <f>AD3526+AJ3526+AP3526</f>
        <v>0</v>
      </c>
      <c r="AW3526" s="600"/>
      <c r="AX3526" s="630">
        <f>AF3526+AL3526+AR3526</f>
        <v>0</v>
      </c>
      <c r="AY3526" s="631"/>
      <c r="AZ3526" s="595">
        <f>IF(AV3526=0,0,(AX3526/AV3526)*100)</f>
        <v>0</v>
      </c>
      <c r="BA3526" s="596"/>
      <c r="BB3526" s="542"/>
      <c r="BC3526" s="580"/>
      <c r="BD3526" s="584"/>
      <c r="BE3526" s="585"/>
      <c r="BF3526" s="595">
        <f>IF(BB3526=0,0,(BD3526/BB3526)*100)</f>
        <v>0</v>
      </c>
      <c r="BG3526" s="596"/>
      <c r="BH3526" s="599">
        <f>AV3526+BB3526</f>
        <v>0</v>
      </c>
      <c r="BI3526" s="600"/>
      <c r="BJ3526" s="630">
        <f>AX3526+BD3526</f>
        <v>0</v>
      </c>
      <c r="BK3526" s="631"/>
      <c r="BL3526" s="595">
        <f>IF(BH3526=0,0,(BJ3526/BH3526)*100)</f>
        <v>0</v>
      </c>
      <c r="BM3526" s="596"/>
      <c r="BN3526" s="656">
        <f>(AF3526*2)+(AL3526*2)+(AR3526*3)+BD3526</f>
        <v>0</v>
      </c>
      <c r="BO3526" s="657"/>
      <c r="BP3526" s="658"/>
      <c r="BQ3526" s="676">
        <f t="shared" ref="BQ3526" si="3055">IF(BS3526=0,0,50*BR3526/BS3526)</f>
        <v>0</v>
      </c>
      <c r="BR3526" s="662">
        <f>(BN3526*BU$11)+(N3526*BU$12)+(Z3526*BU$13)+(R3526*BU$14)+(X3526*BU$15)+(AB3526*BU$16)</f>
        <v>0</v>
      </c>
      <c r="BS3526" s="662">
        <f>((BB3526-BD3526)*BU$18)+((AV3526-AX3526)*BU$17)+(H3526*BU$19)+(P3526*BU$20)</f>
        <v>0</v>
      </c>
      <c r="BT3526" s="15"/>
      <c r="BU3526" s="15"/>
      <c r="BV3526" s="95"/>
    </row>
    <row r="3527" spans="1:74" ht="21.75" hidden="1" customHeight="1" x14ac:dyDescent="0.25">
      <c r="A3527" s="95"/>
      <c r="B3527" s="571"/>
      <c r="C3527" s="642" t="str">
        <f>IF(ROSTER!D$42="","",ROSTER!D$42)</f>
        <v/>
      </c>
      <c r="D3527" s="643"/>
      <c r="E3527" s="575"/>
      <c r="F3527" s="577"/>
      <c r="G3527" s="583"/>
      <c r="H3527" s="579"/>
      <c r="I3527" s="545"/>
      <c r="J3527" s="544"/>
      <c r="K3527" s="581"/>
      <c r="L3527" s="586"/>
      <c r="M3527" s="587"/>
      <c r="N3527" s="592" t="s">
        <v>16</v>
      </c>
      <c r="O3527" s="603"/>
      <c r="P3527" s="544"/>
      <c r="Q3527" s="581"/>
      <c r="R3527" s="586"/>
      <c r="S3527" s="587"/>
      <c r="T3527" s="592" t="s">
        <v>16</v>
      </c>
      <c r="U3527" s="603"/>
      <c r="V3527" s="311"/>
      <c r="W3527" s="311"/>
      <c r="X3527" s="579"/>
      <c r="Y3527" s="545"/>
      <c r="Z3527" s="544"/>
      <c r="AA3527" s="545"/>
      <c r="AB3527" s="544"/>
      <c r="AC3527" s="545"/>
      <c r="AD3527" s="544"/>
      <c r="AE3527" s="581"/>
      <c r="AF3527" s="586"/>
      <c r="AG3527" s="587"/>
      <c r="AH3527" s="626"/>
      <c r="AI3527" s="627"/>
      <c r="AJ3527" s="544"/>
      <c r="AK3527" s="581"/>
      <c r="AL3527" s="586"/>
      <c r="AM3527" s="587"/>
      <c r="AN3527" s="626"/>
      <c r="AO3527" s="627"/>
      <c r="AP3527" s="544"/>
      <c r="AQ3527" s="581"/>
      <c r="AR3527" s="586"/>
      <c r="AS3527" s="587"/>
      <c r="AT3527" s="626"/>
      <c r="AU3527" s="627"/>
      <c r="AV3527" s="628"/>
      <c r="AW3527" s="629"/>
      <c r="AX3527" s="632"/>
      <c r="AY3527" s="633"/>
      <c r="AZ3527" s="626"/>
      <c r="BA3527" s="627"/>
      <c r="BB3527" s="544"/>
      <c r="BC3527" s="581"/>
      <c r="BD3527" s="586"/>
      <c r="BE3527" s="587"/>
      <c r="BF3527" s="626"/>
      <c r="BG3527" s="627"/>
      <c r="BH3527" s="628"/>
      <c r="BI3527" s="629"/>
      <c r="BJ3527" s="632"/>
      <c r="BK3527" s="633"/>
      <c r="BL3527" s="626"/>
      <c r="BM3527" s="627"/>
      <c r="BN3527" s="678"/>
      <c r="BO3527" s="679"/>
      <c r="BP3527" s="680"/>
      <c r="BQ3527" s="677"/>
      <c r="BR3527" s="663"/>
      <c r="BS3527" s="663"/>
      <c r="BT3527" s="15"/>
      <c r="BU3527" s="15"/>
      <c r="BV3527" s="95"/>
    </row>
    <row r="3528" spans="1:74" ht="21.75" hidden="1" customHeight="1" x14ac:dyDescent="0.25">
      <c r="A3528" s="95"/>
      <c r="B3528" s="570" t="str">
        <f>IF(ROSTER!B$44="","",ROSTER!B$44)</f>
        <v/>
      </c>
      <c r="C3528" s="572" t="str">
        <f>IF(ROSTER!C$44="","",ROSTER!C$44)</f>
        <v/>
      </c>
      <c r="D3528" s="573"/>
      <c r="E3528" s="574"/>
      <c r="F3528" s="576">
        <f>IF(E3528="y",1,IF(E3528="S",1,0))</f>
        <v>0</v>
      </c>
      <c r="G3528" s="582">
        <f>IF(E3528="S",1,0)</f>
        <v>0</v>
      </c>
      <c r="H3528" s="578"/>
      <c r="I3528" s="543"/>
      <c r="J3528" s="542"/>
      <c r="K3528" s="580"/>
      <c r="L3528" s="584"/>
      <c r="M3528" s="585"/>
      <c r="N3528" s="588">
        <f>L3528+J3528</f>
        <v>0</v>
      </c>
      <c r="O3528" s="589"/>
      <c r="P3528" s="542"/>
      <c r="Q3528" s="580"/>
      <c r="R3528" s="584"/>
      <c r="S3528" s="585"/>
      <c r="T3528" s="588">
        <f>R3528-P3528</f>
        <v>0</v>
      </c>
      <c r="U3528" s="589"/>
      <c r="V3528" s="310"/>
      <c r="W3528" s="310"/>
      <c r="X3528" s="578"/>
      <c r="Y3528" s="543"/>
      <c r="Z3528" s="542"/>
      <c r="AA3528" s="543"/>
      <c r="AB3528" s="542"/>
      <c r="AC3528" s="543"/>
      <c r="AD3528" s="542"/>
      <c r="AE3528" s="580"/>
      <c r="AF3528" s="584"/>
      <c r="AG3528" s="585"/>
      <c r="AH3528" s="595">
        <f>IF(AD3528=0,0,(AF3528/AD3528)*100)</f>
        <v>0</v>
      </c>
      <c r="AI3528" s="596"/>
      <c r="AJ3528" s="542"/>
      <c r="AK3528" s="580"/>
      <c r="AL3528" s="584"/>
      <c r="AM3528" s="585"/>
      <c r="AN3528" s="595">
        <f>IF(AJ3528=0,0,(AL3528/AJ3528)*100)</f>
        <v>0</v>
      </c>
      <c r="AO3528" s="596"/>
      <c r="AP3528" s="542"/>
      <c r="AQ3528" s="580"/>
      <c r="AR3528" s="584"/>
      <c r="AS3528" s="585"/>
      <c r="AT3528" s="595">
        <f>IF(AP3528=0,0,(AR3528/AP3528)*100)</f>
        <v>0</v>
      </c>
      <c r="AU3528" s="596"/>
      <c r="AV3528" s="599">
        <f>AD3528+AJ3528+AP3528</f>
        <v>0</v>
      </c>
      <c r="AW3528" s="600"/>
      <c r="AX3528" s="630">
        <f>AF3528+AL3528+AR3528</f>
        <v>0</v>
      </c>
      <c r="AY3528" s="631"/>
      <c r="AZ3528" s="595">
        <f>IF(AV3528=0,0,(AX3528/AV3528)*100)</f>
        <v>0</v>
      </c>
      <c r="BA3528" s="596"/>
      <c r="BB3528" s="542"/>
      <c r="BC3528" s="580"/>
      <c r="BD3528" s="584"/>
      <c r="BE3528" s="585"/>
      <c r="BF3528" s="595">
        <f>IF(BB3528=0,0,(BD3528/BB3528)*100)</f>
        <v>0</v>
      </c>
      <c r="BG3528" s="596"/>
      <c r="BH3528" s="599">
        <f>AV3528+BB3528</f>
        <v>0</v>
      </c>
      <c r="BI3528" s="600"/>
      <c r="BJ3528" s="630">
        <f>AX3528+BD3528</f>
        <v>0</v>
      </c>
      <c r="BK3528" s="631"/>
      <c r="BL3528" s="595">
        <f>IF(BH3528=0,0,(BJ3528/BH3528)*100)</f>
        <v>0</v>
      </c>
      <c r="BM3528" s="596"/>
      <c r="BN3528" s="656">
        <f>(AF3528*2)+(AL3528*2)+(AR3528*3)+BD3528</f>
        <v>0</v>
      </c>
      <c r="BO3528" s="657"/>
      <c r="BP3528" s="658"/>
      <c r="BQ3528" s="676">
        <f t="shared" ref="BQ3528" si="3056">IF(BS3528=0,0,50*BR3528/BS3528)</f>
        <v>0</v>
      </c>
      <c r="BR3528" s="662">
        <f>(BN3528*BU$11)+(N3528*BU$12)+(Z3528*BU$13)+(R3528*BU$14)+(X3528*BU$15)+(AB3528*BU$16)</f>
        <v>0</v>
      </c>
      <c r="BS3528" s="662">
        <f>((BB3528-BD3528)*BU$18)+((AV3528-AX3528)*BU$17)+(H3528*BU$19)+(P3528*BU$20)</f>
        <v>0</v>
      </c>
      <c r="BT3528" s="15"/>
      <c r="BU3528" s="15"/>
      <c r="BV3528" s="95"/>
    </row>
    <row r="3529" spans="1:74" ht="21.75" hidden="1" customHeight="1" x14ac:dyDescent="0.25">
      <c r="A3529" s="95"/>
      <c r="B3529" s="571"/>
      <c r="C3529" s="642" t="str">
        <f>IF(ROSTER!D$44="","",ROSTER!D$44)</f>
        <v/>
      </c>
      <c r="D3529" s="643"/>
      <c r="E3529" s="575"/>
      <c r="F3529" s="577"/>
      <c r="G3529" s="583"/>
      <c r="H3529" s="579"/>
      <c r="I3529" s="545"/>
      <c r="J3529" s="544"/>
      <c r="K3529" s="581"/>
      <c r="L3529" s="586"/>
      <c r="M3529" s="587"/>
      <c r="N3529" s="592" t="s">
        <v>16</v>
      </c>
      <c r="O3529" s="603"/>
      <c r="P3529" s="544"/>
      <c r="Q3529" s="581"/>
      <c r="R3529" s="586"/>
      <c r="S3529" s="587"/>
      <c r="T3529" s="592" t="s">
        <v>16</v>
      </c>
      <c r="U3529" s="603"/>
      <c r="V3529" s="311"/>
      <c r="W3529" s="311"/>
      <c r="X3529" s="579"/>
      <c r="Y3529" s="545"/>
      <c r="Z3529" s="544"/>
      <c r="AA3529" s="545"/>
      <c r="AB3529" s="544"/>
      <c r="AC3529" s="545"/>
      <c r="AD3529" s="544"/>
      <c r="AE3529" s="581"/>
      <c r="AF3529" s="586"/>
      <c r="AG3529" s="587"/>
      <c r="AH3529" s="626"/>
      <c r="AI3529" s="627"/>
      <c r="AJ3529" s="544"/>
      <c r="AK3529" s="581"/>
      <c r="AL3529" s="586"/>
      <c r="AM3529" s="587"/>
      <c r="AN3529" s="626"/>
      <c r="AO3529" s="627"/>
      <c r="AP3529" s="544"/>
      <c r="AQ3529" s="581"/>
      <c r="AR3529" s="586"/>
      <c r="AS3529" s="587"/>
      <c r="AT3529" s="626"/>
      <c r="AU3529" s="627"/>
      <c r="AV3529" s="628"/>
      <c r="AW3529" s="629"/>
      <c r="AX3529" s="632"/>
      <c r="AY3529" s="633"/>
      <c r="AZ3529" s="626"/>
      <c r="BA3529" s="627"/>
      <c r="BB3529" s="544"/>
      <c r="BC3529" s="581"/>
      <c r="BD3529" s="586"/>
      <c r="BE3529" s="587"/>
      <c r="BF3529" s="626"/>
      <c r="BG3529" s="627"/>
      <c r="BH3529" s="628"/>
      <c r="BI3529" s="629"/>
      <c r="BJ3529" s="632"/>
      <c r="BK3529" s="633"/>
      <c r="BL3529" s="626"/>
      <c r="BM3529" s="627"/>
      <c r="BN3529" s="678"/>
      <c r="BO3529" s="679"/>
      <c r="BP3529" s="680"/>
      <c r="BQ3529" s="677"/>
      <c r="BR3529" s="663"/>
      <c r="BS3529" s="663"/>
      <c r="BT3529" s="15"/>
      <c r="BU3529" s="15"/>
      <c r="BV3529" s="95"/>
    </row>
    <row r="3530" spans="1:74" ht="21.75" hidden="1" customHeight="1" x14ac:dyDescent="0.25">
      <c r="A3530" s="95"/>
      <c r="B3530" s="570" t="str">
        <f>IF(ROSTER!B$46="","",ROSTER!B$46)</f>
        <v/>
      </c>
      <c r="C3530" s="572" t="str">
        <f>IF(ROSTER!C$46="","",ROSTER!C$46)</f>
        <v/>
      </c>
      <c r="D3530" s="573"/>
      <c r="E3530" s="574"/>
      <c r="F3530" s="576">
        <f>IF(E3530="y",1,IF(E3530="S",1,0))</f>
        <v>0</v>
      </c>
      <c r="G3530" s="582">
        <f>IF(E3530="S",1,0)</f>
        <v>0</v>
      </c>
      <c r="H3530" s="578"/>
      <c r="I3530" s="543"/>
      <c r="J3530" s="542"/>
      <c r="K3530" s="580"/>
      <c r="L3530" s="584"/>
      <c r="M3530" s="585"/>
      <c r="N3530" s="588">
        <f>L3530+J3530</f>
        <v>0</v>
      </c>
      <c r="O3530" s="589"/>
      <c r="P3530" s="542"/>
      <c r="Q3530" s="580"/>
      <c r="R3530" s="584"/>
      <c r="S3530" s="585"/>
      <c r="T3530" s="588">
        <f>R3530-P3530</f>
        <v>0</v>
      </c>
      <c r="U3530" s="589"/>
      <c r="V3530" s="310"/>
      <c r="W3530" s="310"/>
      <c r="X3530" s="578"/>
      <c r="Y3530" s="543"/>
      <c r="Z3530" s="542"/>
      <c r="AA3530" s="543"/>
      <c r="AB3530" s="542"/>
      <c r="AC3530" s="543"/>
      <c r="AD3530" s="542"/>
      <c r="AE3530" s="580"/>
      <c r="AF3530" s="584"/>
      <c r="AG3530" s="585"/>
      <c r="AH3530" s="595">
        <f>IF(AD3530=0,0,(AF3530/AD3530)*100)</f>
        <v>0</v>
      </c>
      <c r="AI3530" s="596"/>
      <c r="AJ3530" s="542"/>
      <c r="AK3530" s="580"/>
      <c r="AL3530" s="584"/>
      <c r="AM3530" s="585"/>
      <c r="AN3530" s="595">
        <f>IF(AJ3530=0,0,(AL3530/AJ3530)*100)</f>
        <v>0</v>
      </c>
      <c r="AO3530" s="596"/>
      <c r="AP3530" s="542"/>
      <c r="AQ3530" s="580"/>
      <c r="AR3530" s="584"/>
      <c r="AS3530" s="585"/>
      <c r="AT3530" s="595">
        <f>IF(AP3530=0,0,(AR3530/AP3530)*100)</f>
        <v>0</v>
      </c>
      <c r="AU3530" s="596"/>
      <c r="AV3530" s="599">
        <f>AD3530+AJ3530+AP3530</f>
        <v>0</v>
      </c>
      <c r="AW3530" s="600"/>
      <c r="AX3530" s="630">
        <f>AF3530+AL3530+AR3530</f>
        <v>0</v>
      </c>
      <c r="AY3530" s="631"/>
      <c r="AZ3530" s="595">
        <f>IF(AV3530=0,0,(AX3530/AV3530)*100)</f>
        <v>0</v>
      </c>
      <c r="BA3530" s="596"/>
      <c r="BB3530" s="542"/>
      <c r="BC3530" s="580"/>
      <c r="BD3530" s="584"/>
      <c r="BE3530" s="585"/>
      <c r="BF3530" s="595">
        <f>IF(BB3530=0,0,(BD3530/BB3530)*100)</f>
        <v>0</v>
      </c>
      <c r="BG3530" s="596"/>
      <c r="BH3530" s="599">
        <f>AV3530+BB3530</f>
        <v>0</v>
      </c>
      <c r="BI3530" s="600"/>
      <c r="BJ3530" s="630">
        <f>AX3530+BD3530</f>
        <v>0</v>
      </c>
      <c r="BK3530" s="631"/>
      <c r="BL3530" s="595">
        <f>IF(BH3530=0,0,(BJ3530/BH3530)*100)</f>
        <v>0</v>
      </c>
      <c r="BM3530" s="596"/>
      <c r="BN3530" s="656">
        <f>(AF3530*2)+(AL3530*2)+(AR3530*3)+BD3530</f>
        <v>0</v>
      </c>
      <c r="BO3530" s="657"/>
      <c r="BP3530" s="658"/>
      <c r="BQ3530" s="676">
        <f t="shared" ref="BQ3530" si="3057">IF(BS3530=0,0,50*BR3530/BS3530)</f>
        <v>0</v>
      </c>
      <c r="BR3530" s="708">
        <f>(BN3530*BU$11)+(N3530*BU$12)+(Z3530*BU$13)+(R3530*BU$14)+(X3530*BU$15)+(AB3530*BU$16)</f>
        <v>0</v>
      </c>
      <c r="BS3530" s="662">
        <f>((BB3530-BD3530)*BU$18)+((AV3530-AX3530)*BU$17)+(H3530*BU$19)+(P3530*BU$20)</f>
        <v>0</v>
      </c>
      <c r="BT3530" s="15"/>
      <c r="BU3530" s="15"/>
      <c r="BV3530" s="95"/>
    </row>
    <row r="3531" spans="1:74" ht="22.5" hidden="1" customHeight="1" thickBot="1" x14ac:dyDescent="0.3">
      <c r="A3531" s="95"/>
      <c r="B3531" s="571"/>
      <c r="C3531" s="642" t="str">
        <f>IF(ROSTER!D$46="","",ROSTER!D$46)</f>
        <v/>
      </c>
      <c r="D3531" s="643"/>
      <c r="E3531" s="575"/>
      <c r="F3531" s="577"/>
      <c r="G3531" s="583"/>
      <c r="H3531" s="579"/>
      <c r="I3531" s="545"/>
      <c r="J3531" s="544"/>
      <c r="K3531" s="581"/>
      <c r="L3531" s="586"/>
      <c r="M3531" s="587"/>
      <c r="N3531" s="590" t="s">
        <v>16</v>
      </c>
      <c r="O3531" s="591"/>
      <c r="P3531" s="544"/>
      <c r="Q3531" s="581"/>
      <c r="R3531" s="586"/>
      <c r="S3531" s="587"/>
      <c r="T3531" s="592" t="s">
        <v>16</v>
      </c>
      <c r="U3531" s="603"/>
      <c r="V3531" s="311"/>
      <c r="W3531" s="311"/>
      <c r="X3531" s="579"/>
      <c r="Y3531" s="545"/>
      <c r="Z3531" s="544"/>
      <c r="AA3531" s="545"/>
      <c r="AB3531" s="544"/>
      <c r="AC3531" s="545"/>
      <c r="AD3531" s="544"/>
      <c r="AE3531" s="581"/>
      <c r="AF3531" s="586"/>
      <c r="AG3531" s="587"/>
      <c r="AH3531" s="597"/>
      <c r="AI3531" s="598"/>
      <c r="AJ3531" s="544"/>
      <c r="AK3531" s="581"/>
      <c r="AL3531" s="586"/>
      <c r="AM3531" s="587"/>
      <c r="AN3531" s="597"/>
      <c r="AO3531" s="598"/>
      <c r="AP3531" s="544"/>
      <c r="AQ3531" s="581"/>
      <c r="AR3531" s="586"/>
      <c r="AS3531" s="587"/>
      <c r="AT3531" s="597"/>
      <c r="AU3531" s="598"/>
      <c r="AV3531" s="601"/>
      <c r="AW3531" s="602"/>
      <c r="AX3531" s="701"/>
      <c r="AY3531" s="702"/>
      <c r="AZ3531" s="597"/>
      <c r="BA3531" s="598"/>
      <c r="BB3531" s="544"/>
      <c r="BC3531" s="581"/>
      <c r="BD3531" s="586"/>
      <c r="BE3531" s="587"/>
      <c r="BF3531" s="597"/>
      <c r="BG3531" s="598"/>
      <c r="BH3531" s="601"/>
      <c r="BI3531" s="602"/>
      <c r="BJ3531" s="701"/>
      <c r="BK3531" s="702"/>
      <c r="BL3531" s="597"/>
      <c r="BM3531" s="598"/>
      <c r="BN3531" s="659"/>
      <c r="BO3531" s="660"/>
      <c r="BP3531" s="661"/>
      <c r="BQ3531" s="677"/>
      <c r="BR3531" s="709"/>
      <c r="BS3531" s="663"/>
      <c r="BT3531" s="15"/>
      <c r="BU3531" s="15"/>
      <c r="BV3531" s="95"/>
    </row>
    <row r="3532" spans="1:74" s="21" customFormat="1" ht="33.4" hidden="1" customHeight="1" x14ac:dyDescent="0.45">
      <c r="A3532" s="98"/>
      <c r="B3532" s="612"/>
      <c r="C3532" s="613"/>
      <c r="D3532" s="613" t="s">
        <v>10</v>
      </c>
      <c r="E3532" s="616"/>
      <c r="F3532" s="279"/>
      <c r="G3532" s="279"/>
      <c r="H3532" s="517">
        <f>SUM(H3492:I3531)</f>
        <v>0</v>
      </c>
      <c r="I3532" s="618"/>
      <c r="J3532" s="517">
        <f>SUM(J3492:K3531)</f>
        <v>0</v>
      </c>
      <c r="K3532" s="618"/>
      <c r="L3532" s="620">
        <f>SUM(L3492:M3531)</f>
        <v>0</v>
      </c>
      <c r="M3532" s="621"/>
      <c r="N3532" s="548">
        <f>L3532+J3532</f>
        <v>0</v>
      </c>
      <c r="O3532" s="518"/>
      <c r="P3532" s="620">
        <f>SUM(P3492:Q3531)</f>
        <v>0</v>
      </c>
      <c r="Q3532" s="618"/>
      <c r="R3532" s="620">
        <f>SUM(R3492:S3531)</f>
        <v>0</v>
      </c>
      <c r="S3532" s="621"/>
      <c r="T3532" s="548">
        <f>R3532-P3532</f>
        <v>0</v>
      </c>
      <c r="U3532" s="518"/>
      <c r="V3532" s="312"/>
      <c r="W3532" s="312"/>
      <c r="X3532" s="620">
        <f>SUM(X3492:Y3531)</f>
        <v>0</v>
      </c>
      <c r="Y3532" s="621"/>
      <c r="Z3532" s="517">
        <f>SUM(Z3492:AA3531)</f>
        <v>0</v>
      </c>
      <c r="AA3532" s="518"/>
      <c r="AB3532" s="517">
        <f>SUM(AB3492:AC3531)</f>
        <v>0</v>
      </c>
      <c r="AC3532" s="518"/>
      <c r="AD3532" s="621">
        <f>SUM(AD3492:AE3531)</f>
        <v>0</v>
      </c>
      <c r="AE3532" s="618"/>
      <c r="AF3532" s="620">
        <f>SUM(AF3492:AG3531)</f>
        <v>0</v>
      </c>
      <c r="AG3532" s="621"/>
      <c r="AH3532" s="548">
        <f>IF(AD3532=0,0,(AF3532/AD3532)*100)</f>
        <v>0</v>
      </c>
      <c r="AI3532" s="518"/>
      <c r="AJ3532" s="620">
        <f>SUM(AJ3492:AK3531)</f>
        <v>0</v>
      </c>
      <c r="AK3532" s="618"/>
      <c r="AL3532" s="620">
        <f>SUM(AL3492:AM3531)</f>
        <v>0</v>
      </c>
      <c r="AM3532" s="621"/>
      <c r="AN3532" s="548">
        <f>IF(AJ3532=0,0,(AL3532/AJ3532)*100)</f>
        <v>0</v>
      </c>
      <c r="AO3532" s="518"/>
      <c r="AP3532" s="620">
        <f>SUM(AP3492:AQ3531)</f>
        <v>0</v>
      </c>
      <c r="AQ3532" s="618"/>
      <c r="AR3532" s="620">
        <f>SUM(AR3492:AS3531)</f>
        <v>0</v>
      </c>
      <c r="AS3532" s="621"/>
      <c r="AT3532" s="548">
        <f>IF(AP3532=0,0,(AR3532/AP3532)*100)</f>
        <v>0</v>
      </c>
      <c r="AU3532" s="518"/>
      <c r="AV3532" s="517">
        <f>AD3532+AJ3532+AP3532</f>
        <v>0</v>
      </c>
      <c r="AW3532" s="618"/>
      <c r="AX3532" s="620">
        <f>AF3532+AL3532+AR3532</f>
        <v>0</v>
      </c>
      <c r="AY3532" s="624"/>
      <c r="AZ3532" s="548">
        <f>IF(AV3532=0,0,(AX3532/AV3532)*100)</f>
        <v>0</v>
      </c>
      <c r="BA3532" s="518"/>
      <c r="BB3532" s="620">
        <f>SUM(BB3492:BC3531)</f>
        <v>0</v>
      </c>
      <c r="BC3532" s="618"/>
      <c r="BD3532" s="620">
        <f>SUM(BD3492:BE3531)</f>
        <v>0</v>
      </c>
      <c r="BE3532" s="621"/>
      <c r="BF3532" s="548">
        <f>IF(BB3532=0,0,(BD3532/BB3532)*100)</f>
        <v>0</v>
      </c>
      <c r="BG3532" s="518"/>
      <c r="BH3532" s="517">
        <f>AV3532+BB3532</f>
        <v>0</v>
      </c>
      <c r="BI3532" s="618"/>
      <c r="BJ3532" s="620">
        <f>AX3532+BD3532</f>
        <v>0</v>
      </c>
      <c r="BK3532" s="624"/>
      <c r="BL3532" s="548">
        <f>IF(BH3532=0,0,(BJ3532/BH3532)*100)</f>
        <v>0</v>
      </c>
      <c r="BM3532" s="664"/>
      <c r="BN3532" s="666">
        <f>SUM(BN3492:BP3531)</f>
        <v>0</v>
      </c>
      <c r="BO3532" s="667"/>
      <c r="BP3532" s="668"/>
      <c r="BQ3532" s="681">
        <f>SUM(BQ3492:BQ3531)</f>
        <v>0</v>
      </c>
      <c r="BR3532" s="685">
        <f>(BN3532*BU$11)+(N3532*BU$12)+(Z3532*BU$13)+(R3532*BU$14)+(X3532*BU$15)+(AB3532*BU$16)</f>
        <v>0</v>
      </c>
      <c r="BS3532" s="683">
        <f>((BB3532-BD3532)*BU$18)+((AV3532-AX3532)*BU$17)+(H3532*BU$19)+(P3532*BU$20)</f>
        <v>0</v>
      </c>
      <c r="BT3532" s="20"/>
      <c r="BU3532" s="20"/>
      <c r="BV3532" s="98"/>
    </row>
    <row r="3533" spans="1:74" s="21" customFormat="1" ht="33.950000000000003" hidden="1" customHeight="1" thickBot="1" x14ac:dyDescent="0.5">
      <c r="A3533" s="98"/>
      <c r="B3533" s="614"/>
      <c r="C3533" s="615"/>
      <c r="D3533" s="615"/>
      <c r="E3533" s="617"/>
      <c r="F3533" s="280"/>
      <c r="G3533" s="280"/>
      <c r="H3533" s="519"/>
      <c r="I3533" s="619"/>
      <c r="J3533" s="519"/>
      <c r="K3533" s="619"/>
      <c r="L3533" s="622"/>
      <c r="M3533" s="623"/>
      <c r="N3533" s="549" t="s">
        <v>16</v>
      </c>
      <c r="O3533" s="520"/>
      <c r="P3533" s="622"/>
      <c r="Q3533" s="619"/>
      <c r="R3533" s="622"/>
      <c r="S3533" s="623"/>
      <c r="T3533" s="549" t="s">
        <v>16</v>
      </c>
      <c r="U3533" s="520"/>
      <c r="V3533" s="313"/>
      <c r="W3533" s="313"/>
      <c r="X3533" s="622"/>
      <c r="Y3533" s="623"/>
      <c r="Z3533" s="519"/>
      <c r="AA3533" s="520"/>
      <c r="AB3533" s="519"/>
      <c r="AC3533" s="520"/>
      <c r="AD3533" s="623"/>
      <c r="AE3533" s="619"/>
      <c r="AF3533" s="622"/>
      <c r="AG3533" s="623"/>
      <c r="AH3533" s="549"/>
      <c r="AI3533" s="520"/>
      <c r="AJ3533" s="622"/>
      <c r="AK3533" s="619"/>
      <c r="AL3533" s="622"/>
      <c r="AM3533" s="623"/>
      <c r="AN3533" s="549"/>
      <c r="AO3533" s="520"/>
      <c r="AP3533" s="622"/>
      <c r="AQ3533" s="619"/>
      <c r="AR3533" s="622"/>
      <c r="AS3533" s="623"/>
      <c r="AT3533" s="549"/>
      <c r="AU3533" s="520"/>
      <c r="AV3533" s="519"/>
      <c r="AW3533" s="619"/>
      <c r="AX3533" s="622"/>
      <c r="AY3533" s="625"/>
      <c r="AZ3533" s="549"/>
      <c r="BA3533" s="520"/>
      <c r="BB3533" s="622"/>
      <c r="BC3533" s="619"/>
      <c r="BD3533" s="622"/>
      <c r="BE3533" s="623"/>
      <c r="BF3533" s="549"/>
      <c r="BG3533" s="520"/>
      <c r="BH3533" s="519"/>
      <c r="BI3533" s="619"/>
      <c r="BJ3533" s="622"/>
      <c r="BK3533" s="625"/>
      <c r="BL3533" s="549"/>
      <c r="BM3533" s="665"/>
      <c r="BN3533" s="669"/>
      <c r="BO3533" s="670"/>
      <c r="BP3533" s="671"/>
      <c r="BQ3533" s="682"/>
      <c r="BR3533" s="686"/>
      <c r="BS3533" s="684"/>
      <c r="BT3533" s="20"/>
      <c r="BU3533" s="20"/>
      <c r="BV3533" s="98"/>
    </row>
    <row r="3534" spans="1:74" s="21" customFormat="1" ht="33" hidden="1" customHeight="1" thickBot="1" x14ac:dyDescent="0.5">
      <c r="A3534" s="98"/>
      <c r="B3534" s="612"/>
      <c r="C3534" s="613"/>
      <c r="D3534" s="613" t="s">
        <v>13</v>
      </c>
      <c r="E3534" s="616"/>
      <c r="F3534" s="281"/>
      <c r="G3534" s="282"/>
      <c r="H3534" s="528"/>
      <c r="I3534" s="636"/>
      <c r="J3534" s="528"/>
      <c r="K3534" s="636"/>
      <c r="L3534" s="638"/>
      <c r="M3534" s="639"/>
      <c r="N3534" s="548">
        <f>J3534+L3534</f>
        <v>0</v>
      </c>
      <c r="O3534" s="518"/>
      <c r="P3534" s="638"/>
      <c r="Q3534" s="636"/>
      <c r="R3534" s="638"/>
      <c r="S3534" s="639"/>
      <c r="T3534" s="548">
        <f>R3534-P3534</f>
        <v>0</v>
      </c>
      <c r="U3534" s="518"/>
      <c r="V3534" s="312"/>
      <c r="W3534" s="312"/>
      <c r="X3534" s="638"/>
      <c r="Y3534" s="639"/>
      <c r="Z3534" s="528"/>
      <c r="AA3534" s="529"/>
      <c r="AB3534" s="528"/>
      <c r="AC3534" s="529"/>
      <c r="AD3534" s="639"/>
      <c r="AE3534" s="636"/>
      <c r="AF3534" s="638"/>
      <c r="AG3534" s="639"/>
      <c r="AH3534" s="548">
        <f>IF(AD3534=0,0,(AF3534/AD3534)*100)</f>
        <v>0</v>
      </c>
      <c r="AI3534" s="518"/>
      <c r="AJ3534" s="638"/>
      <c r="AK3534" s="636"/>
      <c r="AL3534" s="638"/>
      <c r="AM3534" s="639"/>
      <c r="AN3534" s="548">
        <f>IF(AJ3534=0,0,(AL3534/AJ3534)*100)</f>
        <v>0</v>
      </c>
      <c r="AO3534" s="518"/>
      <c r="AP3534" s="638"/>
      <c r="AQ3534" s="636"/>
      <c r="AR3534" s="638"/>
      <c r="AS3534" s="639"/>
      <c r="AT3534" s="548">
        <f>IF(AP3534=0,0,(AR3534/AP3534)*100)</f>
        <v>0</v>
      </c>
      <c r="AU3534" s="518"/>
      <c r="AV3534" s="517">
        <f>AD3534+AJ3534+AP3534</f>
        <v>0</v>
      </c>
      <c r="AW3534" s="618"/>
      <c r="AX3534" s="620">
        <f>AF3534+AL3534+AR3534</f>
        <v>0</v>
      </c>
      <c r="AY3534" s="624"/>
      <c r="AZ3534" s="548">
        <f>IF(AV3534=0,0,(AX3534/AV3534)*100)</f>
        <v>0</v>
      </c>
      <c r="BA3534" s="518"/>
      <c r="BB3534" s="638"/>
      <c r="BC3534" s="636"/>
      <c r="BD3534" s="638"/>
      <c r="BE3534" s="639"/>
      <c r="BF3534" s="548">
        <f>IF(BB3534=0,0,(BD3534/BB3534)*100)</f>
        <v>0</v>
      </c>
      <c r="BG3534" s="518"/>
      <c r="BH3534" s="517">
        <f>AV3534+BB3534</f>
        <v>0</v>
      </c>
      <c r="BI3534" s="618"/>
      <c r="BJ3534" s="620">
        <f>AX3534+BD3534</f>
        <v>0</v>
      </c>
      <c r="BK3534" s="624"/>
      <c r="BL3534" s="548">
        <f>IF(BH3534=0,0,(BJ3534/BH3534)*100)</f>
        <v>0</v>
      </c>
      <c r="BM3534" s="664"/>
      <c r="BN3534" s="666">
        <f>(AF3534*2)+(AL3534*2)+(AR3534*3)+BD3534</f>
        <v>0</v>
      </c>
      <c r="BO3534" s="667"/>
      <c r="BP3534" s="668"/>
      <c r="BQ3534" s="672"/>
      <c r="BR3534" s="283"/>
      <c r="BS3534" s="284"/>
      <c r="BT3534" s="20"/>
      <c r="BU3534" s="20"/>
      <c r="BV3534" s="98"/>
    </row>
    <row r="3535" spans="1:74" s="21" customFormat="1" ht="33.75" hidden="1" customHeight="1" thickBot="1" x14ac:dyDescent="0.5">
      <c r="A3535" s="98"/>
      <c r="B3535" s="285"/>
      <c r="C3535" s="286"/>
      <c r="D3535" s="634"/>
      <c r="E3535" s="635"/>
      <c r="F3535" s="287"/>
      <c r="G3535" s="287"/>
      <c r="H3535" s="530"/>
      <c r="I3535" s="637"/>
      <c r="J3535" s="530"/>
      <c r="K3535" s="637"/>
      <c r="L3535" s="640"/>
      <c r="M3535" s="641"/>
      <c r="N3535" s="549">
        <f>IF((N3532+N3534)=0,0,N3532/(N3532+N3534)*100)</f>
        <v>0</v>
      </c>
      <c r="O3535" s="520"/>
      <c r="P3535" s="640"/>
      <c r="Q3535" s="637"/>
      <c r="R3535" s="640"/>
      <c r="S3535" s="641"/>
      <c r="T3535" s="549"/>
      <c r="U3535" s="520"/>
      <c r="V3535" s="313"/>
      <c r="W3535" s="313"/>
      <c r="X3535" s="640"/>
      <c r="Y3535" s="641"/>
      <c r="Z3535" s="530"/>
      <c r="AA3535" s="531"/>
      <c r="AB3535" s="530"/>
      <c r="AC3535" s="531"/>
      <c r="AD3535" s="641"/>
      <c r="AE3535" s="637"/>
      <c r="AF3535" s="640"/>
      <c r="AG3535" s="641"/>
      <c r="AH3535" s="549"/>
      <c r="AI3535" s="520"/>
      <c r="AJ3535" s="640"/>
      <c r="AK3535" s="637"/>
      <c r="AL3535" s="640"/>
      <c r="AM3535" s="641"/>
      <c r="AN3535" s="549"/>
      <c r="AO3535" s="520"/>
      <c r="AP3535" s="640"/>
      <c r="AQ3535" s="637"/>
      <c r="AR3535" s="640"/>
      <c r="AS3535" s="641"/>
      <c r="AT3535" s="549"/>
      <c r="AU3535" s="520"/>
      <c r="AV3535" s="519"/>
      <c r="AW3535" s="619"/>
      <c r="AX3535" s="622"/>
      <c r="AY3535" s="625"/>
      <c r="AZ3535" s="549"/>
      <c r="BA3535" s="520"/>
      <c r="BB3535" s="640"/>
      <c r="BC3535" s="637"/>
      <c r="BD3535" s="640"/>
      <c r="BE3535" s="641"/>
      <c r="BF3535" s="549"/>
      <c r="BG3535" s="520"/>
      <c r="BH3535" s="519"/>
      <c r="BI3535" s="619"/>
      <c r="BJ3535" s="622"/>
      <c r="BK3535" s="625"/>
      <c r="BL3535" s="549"/>
      <c r="BM3535" s="665"/>
      <c r="BN3535" s="669"/>
      <c r="BO3535" s="670"/>
      <c r="BP3535" s="671"/>
      <c r="BQ3535" s="673"/>
      <c r="BR3535" s="79"/>
      <c r="BS3535" s="79"/>
      <c r="BT3535" s="20"/>
      <c r="BU3535" s="20"/>
      <c r="BV3535" s="98"/>
    </row>
    <row r="3536" spans="1:74" ht="16.5" hidden="1" customHeight="1" thickTop="1" thickBot="1" x14ac:dyDescent="0.5">
      <c r="A3536" s="95"/>
      <c r="B3536" s="288"/>
      <c r="C3536" s="70"/>
      <c r="D3536" s="70"/>
      <c r="E3536" s="70"/>
      <c r="F3536" s="70"/>
      <c r="G3536" s="70"/>
      <c r="H3536" s="70"/>
      <c r="I3536" s="70"/>
      <c r="J3536" s="70"/>
      <c r="K3536" s="70"/>
      <c r="L3536" s="70"/>
      <c r="M3536" s="70"/>
      <c r="N3536" s="70"/>
      <c r="O3536" s="70"/>
      <c r="P3536" s="70"/>
      <c r="Q3536" s="70"/>
      <c r="R3536" s="70"/>
      <c r="S3536" s="70"/>
      <c r="T3536" s="70"/>
      <c r="U3536" s="70"/>
      <c r="V3536" s="70"/>
      <c r="W3536" s="70"/>
      <c r="X3536" s="70"/>
      <c r="Y3536" s="70"/>
      <c r="Z3536" s="70"/>
      <c r="AA3536" s="70"/>
      <c r="AB3536" s="70"/>
      <c r="AC3536" s="70"/>
      <c r="AD3536" s="70"/>
      <c r="AE3536" s="70"/>
      <c r="AF3536" s="70"/>
      <c r="AG3536" s="70"/>
      <c r="AH3536" s="289"/>
      <c r="AI3536" s="289"/>
      <c r="AJ3536" s="70"/>
      <c r="AK3536" s="70"/>
      <c r="AL3536" s="70"/>
      <c r="AM3536" s="70"/>
      <c r="AN3536" s="70"/>
      <c r="AO3536" s="70"/>
      <c r="AP3536" s="70"/>
      <c r="AQ3536" s="70"/>
      <c r="AR3536" s="70"/>
      <c r="AS3536" s="70"/>
      <c r="AT3536" s="70"/>
      <c r="AU3536" s="70"/>
      <c r="AV3536" s="70"/>
      <c r="AW3536" s="70"/>
      <c r="AX3536" s="70"/>
      <c r="AY3536" s="70"/>
      <c r="AZ3536" s="70"/>
      <c r="BA3536" s="70"/>
      <c r="BB3536" s="70"/>
      <c r="BC3536" s="70"/>
      <c r="BD3536" s="70"/>
      <c r="BE3536" s="70"/>
      <c r="BF3536" s="70"/>
      <c r="BG3536" s="70"/>
      <c r="BH3536" s="70"/>
      <c r="BI3536" s="70"/>
      <c r="BJ3536" s="70"/>
      <c r="BK3536" s="70"/>
      <c r="BL3536" s="70"/>
      <c r="BM3536" s="70"/>
      <c r="BN3536" s="70"/>
      <c r="BO3536" s="70"/>
      <c r="BP3536" s="70"/>
      <c r="BQ3536" s="89"/>
      <c r="BR3536" s="674">
        <f>IF((J3532+L3534)=0,0,(J3532/(J3532+L3534)*100)%)</f>
        <v>0</v>
      </c>
      <c r="BS3536" s="675"/>
      <c r="BT3536" s="674">
        <f>IF((L3532+J3534)=0,0,(L3532/(L3532+J3534)*100)%)</f>
        <v>0</v>
      </c>
      <c r="BU3536" s="675"/>
      <c r="BV3536" s="95"/>
    </row>
    <row r="3537" spans="1:77" s="23" customFormat="1" ht="79.5" hidden="1" customHeight="1" thickTop="1" thickBot="1" x14ac:dyDescent="0.55000000000000004">
      <c r="A3537" s="99"/>
      <c r="B3537" s="565" t="s">
        <v>64</v>
      </c>
      <c r="C3537" s="566"/>
      <c r="D3537" s="532" t="s">
        <v>54</v>
      </c>
      <c r="E3537" s="532"/>
      <c r="F3537" s="532"/>
      <c r="G3537" s="654"/>
      <c r="H3537" s="533"/>
      <c r="I3537" s="534"/>
      <c r="J3537" s="535"/>
      <c r="K3537" s="290"/>
      <c r="L3537" s="533"/>
      <c r="M3537" s="534"/>
      <c r="N3537" s="535"/>
      <c r="O3537" s="536" t="s">
        <v>47</v>
      </c>
      <c r="P3537" s="537"/>
      <c r="Q3537" s="537"/>
      <c r="R3537" s="537"/>
      <c r="S3537" s="533"/>
      <c r="T3537" s="534"/>
      <c r="U3537" s="535"/>
      <c r="V3537" s="314"/>
      <c r="W3537" s="314"/>
      <c r="X3537" s="290"/>
      <c r="Y3537" s="533"/>
      <c r="Z3537" s="534"/>
      <c r="AA3537" s="535"/>
      <c r="AB3537" s="536" t="s">
        <v>49</v>
      </c>
      <c r="AC3537" s="537"/>
      <c r="AD3537" s="537"/>
      <c r="AE3537" s="538"/>
      <c r="AF3537" s="533"/>
      <c r="AG3537" s="534"/>
      <c r="AH3537" s="535"/>
      <c r="AI3537" s="290"/>
      <c r="AJ3537" s="533"/>
      <c r="AK3537" s="534"/>
      <c r="AL3537" s="535"/>
      <c r="AM3537" s="536" t="s">
        <v>53</v>
      </c>
      <c r="AN3537" s="537"/>
      <c r="AO3537" s="537"/>
      <c r="AP3537" s="538"/>
      <c r="AQ3537" s="533"/>
      <c r="AR3537" s="534"/>
      <c r="AS3537" s="535"/>
      <c r="AT3537" s="72"/>
      <c r="AU3537" s="533"/>
      <c r="AV3537" s="534"/>
      <c r="AW3537" s="535"/>
      <c r="AX3537" s="291"/>
      <c r="AY3537" s="291"/>
      <c r="AZ3537" s="291"/>
      <c r="BA3537" s="291"/>
      <c r="BB3537" s="567" t="s">
        <v>20</v>
      </c>
      <c r="BC3537" s="567"/>
      <c r="BD3537" s="567"/>
      <c r="BE3537" s="567"/>
      <c r="BF3537" s="568"/>
      <c r="BG3537" s="539">
        <f>BN3532</f>
        <v>0</v>
      </c>
      <c r="BH3537" s="540"/>
      <c r="BI3537" s="541"/>
      <c r="BJ3537" s="292"/>
      <c r="BK3537" s="539">
        <f>BN3534</f>
        <v>0</v>
      </c>
      <c r="BL3537" s="540"/>
      <c r="BM3537" s="541"/>
      <c r="BN3537" s="73"/>
      <c r="BO3537" s="73"/>
      <c r="BP3537" s="73"/>
      <c r="BQ3537" s="90"/>
      <c r="BR3537" s="24"/>
      <c r="BS3537" s="24"/>
      <c r="BT3537" s="22"/>
      <c r="BU3537" s="22"/>
      <c r="BV3537" s="99"/>
    </row>
    <row r="3538" spans="1:77" ht="15.6" hidden="1" customHeight="1" thickTop="1" thickBot="1" x14ac:dyDescent="0.55000000000000004">
      <c r="A3538" s="95"/>
      <c r="B3538" s="293"/>
      <c r="C3538" s="67"/>
      <c r="D3538" s="294"/>
      <c r="E3538" s="294"/>
      <c r="F3538" s="295"/>
      <c r="G3538" s="295"/>
      <c r="H3538" s="296"/>
      <c r="I3538" s="296"/>
      <c r="J3538" s="296"/>
      <c r="K3538" s="296"/>
      <c r="L3538" s="296"/>
      <c r="M3538" s="296"/>
      <c r="N3538" s="296"/>
      <c r="O3538" s="295"/>
      <c r="P3538" s="295"/>
      <c r="Q3538" s="295"/>
      <c r="R3538" s="295"/>
      <c r="S3538" s="296"/>
      <c r="T3538" s="296"/>
      <c r="U3538" s="296"/>
      <c r="V3538" s="296"/>
      <c r="W3538" s="296"/>
      <c r="X3538" s="297"/>
      <c r="Y3538" s="296"/>
      <c r="Z3538" s="296"/>
      <c r="AA3538" s="296"/>
      <c r="AB3538" s="295"/>
      <c r="AC3538" s="295"/>
      <c r="AD3538" s="295"/>
      <c r="AE3538" s="295"/>
      <c r="AF3538" s="296"/>
      <c r="AG3538" s="296"/>
      <c r="AH3538" s="296"/>
      <c r="AI3538" s="296"/>
      <c r="AJ3538" s="297"/>
      <c r="AK3538" s="297"/>
      <c r="AL3538" s="296"/>
      <c r="AM3538" s="295"/>
      <c r="AN3538" s="295"/>
      <c r="AO3538" s="295"/>
      <c r="AP3538" s="295"/>
      <c r="AQ3538" s="296"/>
      <c r="AR3538" s="296"/>
      <c r="AS3538" s="296"/>
      <c r="AT3538" s="296"/>
      <c r="AU3538" s="296"/>
      <c r="AV3538" s="72"/>
      <c r="AW3538" s="72"/>
      <c r="AX3538" s="74"/>
      <c r="AY3538" s="74"/>
      <c r="AZ3538" s="74"/>
      <c r="BA3538" s="74"/>
      <c r="BB3538" s="295"/>
      <c r="BC3538" s="298"/>
      <c r="BD3538" s="298"/>
      <c r="BE3538" s="299"/>
      <c r="BF3538" s="300"/>
      <c r="BG3538" s="301"/>
      <c r="BH3538" s="301"/>
      <c r="BI3538" s="72"/>
      <c r="BJ3538" s="302"/>
      <c r="BK3538" s="303"/>
      <c r="BL3538" s="303"/>
      <c r="BM3538" s="72"/>
      <c r="BN3538" s="74"/>
      <c r="BO3538" s="74"/>
      <c r="BP3538" s="74"/>
      <c r="BQ3538" s="91"/>
      <c r="BR3538" s="25"/>
      <c r="BS3538" s="25"/>
      <c r="BT3538" s="15"/>
      <c r="BU3538" s="15"/>
      <c r="BV3538" s="95"/>
    </row>
    <row r="3539" spans="1:77" s="23" customFormat="1" ht="79.5" hidden="1" customHeight="1" thickTop="1" thickBot="1" x14ac:dyDescent="0.55000000000000004">
      <c r="A3539" s="99"/>
      <c r="B3539" s="569" t="s">
        <v>46</v>
      </c>
      <c r="C3539" s="567"/>
      <c r="D3539" s="532" t="s">
        <v>55</v>
      </c>
      <c r="E3539" s="532"/>
      <c r="F3539" s="532"/>
      <c r="G3539" s="654"/>
      <c r="H3539" s="539">
        <f>H3537</f>
        <v>0</v>
      </c>
      <c r="I3539" s="540"/>
      <c r="J3539" s="541"/>
      <c r="K3539" s="290"/>
      <c r="L3539" s="539">
        <f>L3537</f>
        <v>0</v>
      </c>
      <c r="M3539" s="540"/>
      <c r="N3539" s="541"/>
      <c r="O3539" s="536" t="s">
        <v>51</v>
      </c>
      <c r="P3539" s="537"/>
      <c r="Q3539" s="537"/>
      <c r="R3539" s="537"/>
      <c r="S3539" s="539">
        <f>S3537-H3537</f>
        <v>0</v>
      </c>
      <c r="T3539" s="540"/>
      <c r="U3539" s="541"/>
      <c r="V3539" s="315"/>
      <c r="W3539" s="315"/>
      <c r="X3539" s="290"/>
      <c r="Y3539" s="539">
        <f>Y3537-L3537</f>
        <v>0</v>
      </c>
      <c r="Z3539" s="540"/>
      <c r="AA3539" s="541"/>
      <c r="AB3539" s="536" t="s">
        <v>50</v>
      </c>
      <c r="AC3539" s="537"/>
      <c r="AD3539" s="537"/>
      <c r="AE3539" s="538"/>
      <c r="AF3539" s="539">
        <f>AF3537-S3537</f>
        <v>0</v>
      </c>
      <c r="AG3539" s="540"/>
      <c r="AH3539" s="541"/>
      <c r="AI3539" s="290"/>
      <c r="AJ3539" s="539">
        <f>AJ3537-Y3537</f>
        <v>0</v>
      </c>
      <c r="AK3539" s="540"/>
      <c r="AL3539" s="541"/>
      <c r="AM3539" s="536" t="s">
        <v>52</v>
      </c>
      <c r="AN3539" s="537"/>
      <c r="AO3539" s="537"/>
      <c r="AP3539" s="538"/>
      <c r="AQ3539" s="539">
        <f>AQ3537-AF3537</f>
        <v>0</v>
      </c>
      <c r="AR3539" s="540"/>
      <c r="AS3539" s="541"/>
      <c r="AT3539" s="72"/>
      <c r="AU3539" s="539">
        <f>AU3537-AJ3537</f>
        <v>0</v>
      </c>
      <c r="AV3539" s="540"/>
      <c r="AW3539" s="541"/>
      <c r="AX3539" s="291"/>
      <c r="AY3539" s="291"/>
      <c r="AZ3539" s="291"/>
      <c r="BA3539" s="291"/>
      <c r="BB3539" s="567" t="s">
        <v>45</v>
      </c>
      <c r="BC3539" s="567"/>
      <c r="BD3539" s="567"/>
      <c r="BE3539" s="567"/>
      <c r="BF3539" s="568"/>
      <c r="BG3539" s="539">
        <f>BG3537-AQ3537</f>
        <v>0</v>
      </c>
      <c r="BH3539" s="540"/>
      <c r="BI3539" s="541"/>
      <c r="BJ3539" s="304"/>
      <c r="BK3539" s="539">
        <f>BK3537-AU3537</f>
        <v>0</v>
      </c>
      <c r="BL3539" s="540"/>
      <c r="BM3539" s="541"/>
      <c r="BN3539" s="73"/>
      <c r="BO3539" s="73"/>
      <c r="BP3539" s="73"/>
      <c r="BQ3539" s="90"/>
      <c r="BR3539" s="24"/>
      <c r="BS3539" s="24"/>
      <c r="BT3539" s="22"/>
      <c r="BU3539" s="22"/>
      <c r="BV3539" s="99"/>
      <c r="BY3539" s="21"/>
    </row>
    <row r="3540" spans="1:77" ht="18.75" hidden="1" customHeight="1" thickTop="1" thickBot="1" x14ac:dyDescent="0.5">
      <c r="A3540" s="95"/>
      <c r="B3540" s="305"/>
      <c r="C3540" s="71"/>
      <c r="D3540" s="71"/>
      <c r="E3540" s="71"/>
      <c r="F3540" s="92"/>
      <c r="G3540" s="92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1"/>
      <c r="V3540" s="71"/>
      <c r="W3540" s="71"/>
      <c r="X3540" s="71"/>
      <c r="Y3540" s="71"/>
      <c r="Z3540" s="71"/>
      <c r="AA3540" s="71"/>
      <c r="AB3540" s="71"/>
      <c r="AC3540" s="71"/>
      <c r="AD3540" s="71"/>
      <c r="AE3540" s="71"/>
      <c r="AF3540" s="71"/>
      <c r="AG3540" s="71"/>
      <c r="AH3540" s="306"/>
      <c r="AI3540" s="306"/>
      <c r="AJ3540" s="71"/>
      <c r="AK3540" s="71"/>
      <c r="AL3540" s="71"/>
      <c r="AM3540" s="71"/>
      <c r="AN3540" s="71"/>
      <c r="AO3540" s="71"/>
      <c r="AP3540" s="71"/>
      <c r="AQ3540" s="71"/>
      <c r="AR3540" s="71"/>
      <c r="AS3540" s="71"/>
      <c r="AT3540" s="71"/>
      <c r="AU3540" s="71"/>
      <c r="AV3540" s="71"/>
      <c r="AW3540" s="71"/>
      <c r="AX3540" s="71"/>
      <c r="AY3540" s="71"/>
      <c r="AZ3540" s="71"/>
      <c r="BA3540" s="71"/>
      <c r="BB3540" s="71"/>
      <c r="BC3540" s="703" t="s">
        <v>153</v>
      </c>
      <c r="BD3540" s="703"/>
      <c r="BE3540" s="703"/>
      <c r="BF3540" s="703"/>
      <c r="BG3540" s="703"/>
      <c r="BH3540" s="703"/>
      <c r="BI3540" s="703"/>
      <c r="BJ3540" s="703"/>
      <c r="BK3540" s="703"/>
      <c r="BL3540" s="703"/>
      <c r="BM3540" s="703"/>
      <c r="BN3540" s="703"/>
      <c r="BO3540" s="703"/>
      <c r="BP3540" s="703"/>
      <c r="BQ3540" s="318"/>
      <c r="BR3540" s="319"/>
      <c r="BS3540" s="319"/>
      <c r="BT3540" s="15"/>
      <c r="BU3540" s="15"/>
      <c r="BV3540" s="95"/>
    </row>
    <row r="3541" spans="1:77" s="93" customFormat="1" ht="13.5" hidden="1" customHeight="1" thickTop="1" x14ac:dyDescent="0.45">
      <c r="A3541" s="95"/>
      <c r="B3541" s="99"/>
      <c r="C3541" s="95"/>
      <c r="D3541" s="95"/>
      <c r="E3541" s="95"/>
      <c r="F3541" s="96"/>
      <c r="G3541" s="96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254"/>
      <c r="AI3541" s="254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5"/>
      <c r="BL3541" s="95"/>
      <c r="BM3541" s="95"/>
      <c r="BN3541" s="95"/>
      <c r="BO3541" s="95"/>
      <c r="BP3541" s="95"/>
      <c r="BQ3541" s="97"/>
      <c r="BR3541" s="97"/>
      <c r="BS3541" s="97"/>
      <c r="BT3541" s="95"/>
      <c r="BU3541" s="95"/>
      <c r="BV3541" s="95"/>
    </row>
    <row r="3542" spans="1:77" s="17" customFormat="1" ht="33.75" hidden="1" x14ac:dyDescent="0.5">
      <c r="A3542" s="255"/>
      <c r="B3542" s="604" t="s">
        <v>9</v>
      </c>
      <c r="C3542" s="604"/>
      <c r="D3542" s="604"/>
      <c r="E3542" s="604"/>
      <c r="F3542" s="604"/>
      <c r="G3542" s="604"/>
      <c r="H3542" s="604"/>
      <c r="I3542" s="604"/>
      <c r="J3542" s="604"/>
      <c r="K3542" s="604"/>
      <c r="L3542" s="604"/>
      <c r="M3542" s="604"/>
      <c r="N3542" s="604"/>
      <c r="O3542" s="604"/>
      <c r="P3542" s="604"/>
      <c r="Q3542" s="604"/>
      <c r="R3542" s="604"/>
      <c r="S3542" s="604"/>
      <c r="T3542" s="604"/>
      <c r="U3542" s="604"/>
      <c r="V3542" s="604"/>
      <c r="W3542" s="604"/>
      <c r="X3542" s="604"/>
      <c r="Y3542" s="604"/>
      <c r="Z3542" s="604"/>
      <c r="AA3542" s="604"/>
      <c r="AB3542" s="604"/>
      <c r="AC3542" s="604"/>
      <c r="AD3542" s="604"/>
      <c r="AE3542" s="604"/>
      <c r="AF3542" s="604"/>
      <c r="AG3542" s="604"/>
      <c r="AH3542" s="604"/>
      <c r="AI3542" s="604"/>
      <c r="AJ3542" s="604"/>
      <c r="AK3542" s="604"/>
      <c r="AL3542" s="604"/>
      <c r="AM3542" s="604"/>
      <c r="AN3542" s="604"/>
      <c r="AO3542" s="604"/>
      <c r="AP3542" s="604"/>
      <c r="AQ3542" s="604"/>
      <c r="AR3542" s="604"/>
      <c r="AS3542" s="604"/>
      <c r="AT3542" s="604"/>
      <c r="AU3542" s="604"/>
      <c r="AV3542" s="604"/>
      <c r="AW3542" s="604"/>
      <c r="AX3542" s="604"/>
      <c r="AY3542" s="604"/>
      <c r="AZ3542" s="604"/>
      <c r="BA3542" s="604"/>
      <c r="BB3542" s="604"/>
      <c r="BC3542" s="604"/>
      <c r="BD3542" s="604"/>
      <c r="BE3542" s="604"/>
      <c r="BF3542" s="604"/>
      <c r="BG3542" s="604"/>
      <c r="BH3542" s="604"/>
      <c r="BI3542" s="604"/>
      <c r="BJ3542" s="604"/>
      <c r="BK3542" s="604"/>
      <c r="BL3542" s="604"/>
      <c r="BM3542" s="604"/>
      <c r="BN3542" s="604"/>
      <c r="BO3542" s="604"/>
      <c r="BP3542" s="604"/>
      <c r="BQ3542" s="256"/>
      <c r="BR3542" s="256"/>
      <c r="BS3542" s="256"/>
      <c r="BT3542" s="257"/>
      <c r="BU3542" s="257"/>
      <c r="BV3542" s="255"/>
    </row>
    <row r="3543" spans="1:77" ht="10.9" hidden="1" customHeight="1" x14ac:dyDescent="0.45">
      <c r="A3543" s="95"/>
      <c r="B3543" s="258"/>
      <c r="C3543" s="62"/>
      <c r="D3543" s="62"/>
      <c r="E3543" s="62"/>
      <c r="F3543" s="63"/>
      <c r="G3543" s="63"/>
      <c r="H3543" s="62"/>
      <c r="I3543" s="62"/>
      <c r="J3543" s="62"/>
      <c r="K3543" s="62"/>
      <c r="L3543" s="62"/>
      <c r="M3543" s="62"/>
      <c r="N3543" s="62"/>
      <c r="O3543" s="62"/>
      <c r="P3543" s="62"/>
      <c r="Q3543" s="62"/>
      <c r="R3543" s="62"/>
      <c r="S3543" s="62"/>
      <c r="T3543" s="62"/>
      <c r="U3543" s="62"/>
      <c r="V3543" s="62"/>
      <c r="W3543" s="62"/>
      <c r="X3543" s="62"/>
      <c r="Y3543" s="62"/>
      <c r="Z3543" s="62"/>
      <c r="AA3543" s="62"/>
      <c r="AB3543" s="62"/>
      <c r="AC3543" s="62"/>
      <c r="AD3543" s="62"/>
      <c r="AE3543" s="62"/>
      <c r="AF3543" s="62"/>
      <c r="AG3543" s="62"/>
      <c r="AH3543" s="259"/>
      <c r="AI3543" s="259"/>
      <c r="AJ3543" s="62"/>
      <c r="AK3543" s="62"/>
      <c r="AL3543" s="62"/>
      <c r="AM3543" s="62"/>
      <c r="AN3543" s="62"/>
      <c r="AO3543" s="62"/>
      <c r="AP3543" s="62"/>
      <c r="AQ3543" s="62"/>
      <c r="AR3543" s="62"/>
      <c r="AS3543" s="62"/>
      <c r="AT3543" s="62"/>
      <c r="AU3543" s="62"/>
      <c r="AV3543" s="62"/>
      <c r="AW3543" s="62"/>
      <c r="AX3543" s="62"/>
      <c r="AY3543" s="62"/>
      <c r="AZ3543" s="62"/>
      <c r="BA3543" s="62"/>
      <c r="BB3543" s="62"/>
      <c r="BC3543" s="62"/>
      <c r="BD3543" s="62"/>
      <c r="BE3543" s="62"/>
      <c r="BF3543" s="62"/>
      <c r="BG3543" s="62"/>
      <c r="BH3543" s="62"/>
      <c r="BI3543" s="62"/>
      <c r="BJ3543" s="62"/>
      <c r="BK3543" s="62"/>
      <c r="BL3543" s="62"/>
      <c r="BM3543" s="62"/>
      <c r="BN3543" s="62"/>
      <c r="BO3543" s="62"/>
      <c r="BP3543" s="94"/>
      <c r="BQ3543" s="87"/>
      <c r="BR3543" s="94"/>
      <c r="BS3543" s="94"/>
      <c r="BT3543" s="15"/>
      <c r="BU3543" s="15"/>
      <c r="BV3543" s="95"/>
    </row>
    <row r="3544" spans="1:77" s="18" customFormat="1" ht="36.75" hidden="1" customHeight="1" x14ac:dyDescent="0.45">
      <c r="A3544" s="260"/>
      <c r="B3544" s="258"/>
      <c r="C3544" s="261"/>
      <c r="D3544" s="262" t="s">
        <v>10</v>
      </c>
      <c r="E3544" s="605" t="str">
        <f>IF(ROSTER!D$3="","",ROSTER!D$3)</f>
        <v/>
      </c>
      <c r="F3544" s="605"/>
      <c r="G3544" s="605"/>
      <c r="H3544" s="605"/>
      <c r="I3544" s="605"/>
      <c r="J3544" s="605"/>
      <c r="K3544" s="605"/>
      <c r="L3544" s="605"/>
      <c r="M3544" s="605"/>
      <c r="N3544" s="605"/>
      <c r="O3544" s="605"/>
      <c r="P3544" s="605"/>
      <c r="Q3544" s="605"/>
      <c r="R3544" s="605"/>
      <c r="S3544" s="605"/>
      <c r="T3544" s="605"/>
      <c r="U3544" s="605"/>
      <c r="V3544" s="605"/>
      <c r="W3544" s="605"/>
      <c r="X3544" s="605"/>
      <c r="Y3544" s="605"/>
      <c r="Z3544" s="605"/>
      <c r="AA3544" s="605"/>
      <c r="AB3544" s="605"/>
      <c r="AC3544" s="605"/>
      <c r="AD3544" s="605"/>
      <c r="AE3544" s="605"/>
      <c r="AF3544" s="316"/>
      <c r="AG3544" s="606" t="s">
        <v>11</v>
      </c>
      <c r="AH3544" s="606"/>
      <c r="AI3544" s="606"/>
      <c r="AJ3544" s="606"/>
      <c r="AK3544" s="606"/>
      <c r="AL3544" s="606"/>
      <c r="AM3544" s="606"/>
      <c r="AN3544" s="607"/>
      <c r="AO3544" s="607"/>
      <c r="AP3544" s="607"/>
      <c r="AQ3544" s="607"/>
      <c r="AR3544" s="607"/>
      <c r="AS3544" s="607"/>
      <c r="AT3544" s="607"/>
      <c r="AU3544" s="607"/>
      <c r="AV3544" s="607"/>
      <c r="AW3544" s="607"/>
      <c r="AX3544" s="607"/>
      <c r="AY3544" s="607"/>
      <c r="AZ3544" s="607"/>
      <c r="BA3544" s="607"/>
      <c r="BB3544" s="607"/>
      <c r="BC3544" s="607"/>
      <c r="BD3544" s="607"/>
      <c r="BE3544" s="607"/>
      <c r="BF3544" s="607"/>
      <c r="BG3544" s="607"/>
      <c r="BH3544" s="607"/>
      <c r="BI3544" s="607"/>
      <c r="BJ3544" s="607"/>
      <c r="BK3544" s="607"/>
      <c r="BL3544" s="607"/>
      <c r="BM3544" s="607"/>
      <c r="BN3544" s="607"/>
      <c r="BO3544" s="607"/>
      <c r="BP3544" s="94"/>
      <c r="BQ3544" s="88" t="s">
        <v>130</v>
      </c>
      <c r="BR3544" s="94"/>
      <c r="BS3544" s="94"/>
      <c r="BT3544" s="263"/>
      <c r="BU3544" s="263"/>
      <c r="BV3544" s="260"/>
    </row>
    <row r="3545" spans="1:77" ht="8.85" hidden="1" customHeight="1" x14ac:dyDescent="0.45">
      <c r="A3545" s="96"/>
      <c r="B3545" s="258"/>
      <c r="C3545" s="259" t="s">
        <v>39</v>
      </c>
      <c r="D3545" s="259"/>
      <c r="E3545" s="259"/>
      <c r="F3545" s="63"/>
      <c r="G3545" s="63"/>
      <c r="H3545" s="259"/>
      <c r="I3545" s="259"/>
      <c r="J3545" s="317"/>
      <c r="K3545" s="317"/>
      <c r="L3545" s="317"/>
      <c r="M3545" s="317"/>
      <c r="N3545" s="317"/>
      <c r="O3545" s="317"/>
      <c r="P3545" s="317"/>
      <c r="Q3545" s="317"/>
      <c r="R3545" s="317"/>
      <c r="S3545" s="317"/>
      <c r="T3545" s="317"/>
      <c r="U3545" s="317"/>
      <c r="V3545" s="317"/>
      <c r="W3545" s="317"/>
      <c r="X3545" s="317"/>
      <c r="Y3545" s="317"/>
      <c r="Z3545" s="317"/>
      <c r="AA3545" s="317"/>
      <c r="AB3545" s="317"/>
      <c r="AC3545" s="317"/>
      <c r="AD3545" s="317"/>
      <c r="AE3545" s="317"/>
      <c r="AF3545" s="317"/>
      <c r="AG3545" s="317"/>
      <c r="AH3545" s="317"/>
      <c r="AI3545" s="259"/>
      <c r="AJ3545" s="264"/>
      <c r="AK3545" s="265"/>
      <c r="AL3545" s="265"/>
      <c r="AM3545" s="265"/>
      <c r="AN3545" s="265"/>
      <c r="AO3545" s="265"/>
      <c r="AP3545" s="265"/>
      <c r="AQ3545" s="266"/>
      <c r="AR3545" s="266"/>
      <c r="AS3545" s="266"/>
      <c r="AT3545" s="266"/>
      <c r="AU3545" s="266"/>
      <c r="AV3545" s="266"/>
      <c r="AW3545" s="266"/>
      <c r="AX3545" s="266"/>
      <c r="AY3545" s="266"/>
      <c r="AZ3545" s="266"/>
      <c r="BA3545" s="266"/>
      <c r="BB3545" s="266"/>
      <c r="BC3545" s="266"/>
      <c r="BD3545" s="266"/>
      <c r="BE3545" s="266"/>
      <c r="BF3545" s="266"/>
      <c r="BG3545" s="266"/>
      <c r="BH3545" s="266"/>
      <c r="BI3545" s="266"/>
      <c r="BJ3545" s="266"/>
      <c r="BK3545" s="266"/>
      <c r="BL3545" s="266"/>
      <c r="BM3545" s="266"/>
      <c r="BN3545" s="266"/>
      <c r="BO3545" s="266"/>
      <c r="BP3545" s="266"/>
      <c r="BQ3545" s="267"/>
      <c r="BR3545" s="267"/>
      <c r="BS3545" s="267"/>
      <c r="BT3545" s="268"/>
      <c r="BU3545" s="268"/>
      <c r="BV3545" s="96"/>
    </row>
    <row r="3546" spans="1:77" s="18" customFormat="1" ht="33.75" hidden="1" x14ac:dyDescent="0.45">
      <c r="A3546" s="260"/>
      <c r="B3546" s="258"/>
      <c r="C3546" s="608" t="s">
        <v>38</v>
      </c>
      <c r="D3546" s="608"/>
      <c r="E3546" s="607"/>
      <c r="F3546" s="607"/>
      <c r="G3546" s="607"/>
      <c r="H3546" s="607"/>
      <c r="I3546" s="607"/>
      <c r="J3546" s="607"/>
      <c r="K3546" s="607"/>
      <c r="L3546" s="607"/>
      <c r="M3546" s="607"/>
      <c r="N3546" s="607"/>
      <c r="O3546" s="607"/>
      <c r="P3546" s="607"/>
      <c r="Q3546" s="607"/>
      <c r="R3546" s="607"/>
      <c r="S3546" s="607"/>
      <c r="T3546" s="607"/>
      <c r="U3546" s="607"/>
      <c r="V3546" s="607"/>
      <c r="W3546" s="607"/>
      <c r="X3546" s="607"/>
      <c r="Y3546" s="607"/>
      <c r="Z3546" s="607"/>
      <c r="AA3546" s="607"/>
      <c r="AB3546" s="607"/>
      <c r="AC3546" s="607"/>
      <c r="AD3546" s="607"/>
      <c r="AE3546" s="607"/>
      <c r="AF3546" s="316"/>
      <c r="AG3546" s="609" t="s">
        <v>21</v>
      </c>
      <c r="AH3546" s="609"/>
      <c r="AI3546" s="609"/>
      <c r="AJ3546" s="609"/>
      <c r="AK3546" s="607"/>
      <c r="AL3546" s="607"/>
      <c r="AM3546" s="607"/>
      <c r="AN3546" s="607"/>
      <c r="AO3546" s="607"/>
      <c r="AP3546" s="607"/>
      <c r="AQ3546" s="607"/>
      <c r="AR3546" s="607"/>
      <c r="AS3546" s="607"/>
      <c r="AT3546" s="607"/>
      <c r="AU3546" s="607"/>
      <c r="AV3546" s="607"/>
      <c r="AW3546" s="607"/>
      <c r="AX3546" s="607"/>
      <c r="AY3546" s="607"/>
      <c r="AZ3546" s="607"/>
      <c r="BA3546" s="607"/>
      <c r="BB3546" s="607"/>
      <c r="BC3546" s="610" t="s">
        <v>12</v>
      </c>
      <c r="BD3546" s="610"/>
      <c r="BE3546" s="610"/>
      <c r="BF3546" s="611"/>
      <c r="BG3546" s="611"/>
      <c r="BH3546" s="611"/>
      <c r="BI3546" s="611"/>
      <c r="BJ3546" s="611"/>
      <c r="BK3546" s="611"/>
      <c r="BL3546" s="611"/>
      <c r="BM3546" s="611"/>
      <c r="BN3546" s="611"/>
      <c r="BO3546" s="611"/>
      <c r="BP3546" s="64"/>
      <c r="BQ3546" s="307"/>
      <c r="BR3546" s="65"/>
      <c r="BS3546" s="65"/>
      <c r="BT3546" s="270">
        <f>IF(BF3546=0,0,1)</f>
        <v>0</v>
      </c>
      <c r="BU3546" s="18">
        <f>IF((BG3596+BK3596)&gt;(AQ3596+AU3596),1,0)</f>
        <v>0</v>
      </c>
      <c r="BV3546" s="271"/>
    </row>
    <row r="3547" spans="1:77" ht="9.6" hidden="1" customHeight="1" x14ac:dyDescent="0.45">
      <c r="A3547" s="95"/>
      <c r="B3547" s="258"/>
      <c r="C3547" s="62"/>
      <c r="D3547" s="62"/>
      <c r="E3547" s="62"/>
      <c r="F3547" s="63"/>
      <c r="G3547" s="63"/>
      <c r="H3547" s="62"/>
      <c r="I3547" s="62"/>
      <c r="J3547" s="62"/>
      <c r="K3547" s="62"/>
      <c r="L3547" s="62"/>
      <c r="M3547" s="62"/>
      <c r="N3547" s="62"/>
      <c r="O3547" s="62"/>
      <c r="P3547" s="62"/>
      <c r="Q3547" s="62"/>
      <c r="R3547" s="62"/>
      <c r="S3547" s="62"/>
      <c r="T3547" s="62"/>
      <c r="U3547" s="62"/>
      <c r="V3547" s="62"/>
      <c r="W3547" s="62"/>
      <c r="X3547" s="62"/>
      <c r="Y3547" s="62"/>
      <c r="Z3547" s="62"/>
      <c r="AA3547" s="62"/>
      <c r="AB3547" s="62"/>
      <c r="AC3547" s="62"/>
      <c r="AD3547" s="62"/>
      <c r="AE3547" s="62"/>
      <c r="AF3547" s="62"/>
      <c r="AG3547" s="62"/>
      <c r="AH3547" s="259"/>
      <c r="AI3547" s="259"/>
      <c r="AJ3547" s="62"/>
      <c r="AK3547" s="62"/>
      <c r="AL3547" s="62"/>
      <c r="AM3547" s="62"/>
      <c r="AN3547" s="62"/>
      <c r="AO3547" s="62"/>
      <c r="AP3547" s="62"/>
      <c r="AQ3547" s="62"/>
      <c r="AR3547" s="62"/>
      <c r="AS3547" s="62"/>
      <c r="AT3547" s="62"/>
      <c r="AU3547" s="62"/>
      <c r="AV3547" s="62"/>
      <c r="AW3547" s="62"/>
      <c r="AX3547" s="62"/>
      <c r="AY3547" s="62"/>
      <c r="AZ3547" s="62"/>
      <c r="BA3547" s="62"/>
      <c r="BB3547" s="62"/>
      <c r="BC3547" s="62"/>
      <c r="BD3547" s="62"/>
      <c r="BE3547" s="62"/>
      <c r="BF3547" s="62"/>
      <c r="BG3547" s="62"/>
      <c r="BH3547" s="62"/>
      <c r="BI3547" s="62"/>
      <c r="BJ3547" s="62"/>
      <c r="BK3547" s="62"/>
      <c r="BL3547" s="62"/>
      <c r="BM3547" s="62"/>
      <c r="BN3547" s="62"/>
      <c r="BO3547" s="62"/>
      <c r="BP3547" s="62"/>
      <c r="BQ3547" s="66"/>
      <c r="BR3547" s="66"/>
      <c r="BS3547" s="66"/>
      <c r="BT3547" s="15"/>
      <c r="BU3547" s="15"/>
      <c r="BV3547" s="95"/>
    </row>
    <row r="3548" spans="1:77" ht="8.85" hidden="1" customHeight="1" thickBot="1" x14ac:dyDescent="0.5">
      <c r="A3548" s="95"/>
      <c r="B3548" s="113"/>
      <c r="C3548" s="67"/>
      <c r="D3548" s="67"/>
      <c r="E3548" s="67"/>
      <c r="F3548" s="68"/>
      <c r="G3548" s="68"/>
      <c r="H3548" s="67"/>
      <c r="I3548" s="67"/>
      <c r="J3548" s="67"/>
      <c r="K3548" s="67"/>
      <c r="L3548" s="67"/>
      <c r="M3548" s="67"/>
      <c r="N3548" s="67"/>
      <c r="O3548" s="67"/>
      <c r="P3548" s="67"/>
      <c r="Q3548" s="67"/>
      <c r="R3548" s="67"/>
      <c r="S3548" s="67"/>
      <c r="T3548" s="67"/>
      <c r="U3548" s="67"/>
      <c r="V3548" s="67"/>
      <c r="W3548" s="67"/>
      <c r="X3548" s="67"/>
      <c r="Y3548" s="67"/>
      <c r="Z3548" s="67"/>
      <c r="AA3548" s="67"/>
      <c r="AB3548" s="67"/>
      <c r="AC3548" s="67"/>
      <c r="AD3548" s="67"/>
      <c r="AE3548" s="67"/>
      <c r="AF3548" s="67"/>
      <c r="AG3548" s="67"/>
      <c r="AH3548" s="272"/>
      <c r="AI3548" s="272"/>
      <c r="AJ3548" s="67"/>
      <c r="AK3548" s="67"/>
      <c r="AL3548" s="67"/>
      <c r="AM3548" s="67"/>
      <c r="AN3548" s="67"/>
      <c r="AO3548" s="67"/>
      <c r="AP3548" s="67"/>
      <c r="AQ3548" s="67"/>
      <c r="AR3548" s="67"/>
      <c r="AS3548" s="67"/>
      <c r="AT3548" s="67"/>
      <c r="AU3548" s="67"/>
      <c r="AV3548" s="67"/>
      <c r="AW3548" s="67"/>
      <c r="AX3548" s="67"/>
      <c r="AY3548" s="67"/>
      <c r="AZ3548" s="67"/>
      <c r="BA3548" s="67"/>
      <c r="BB3548" s="67"/>
      <c r="BC3548" s="67"/>
      <c r="BD3548" s="67"/>
      <c r="BE3548" s="67"/>
      <c r="BF3548" s="67"/>
      <c r="BG3548" s="67"/>
      <c r="BH3548" s="67"/>
      <c r="BI3548" s="67"/>
      <c r="BJ3548" s="67"/>
      <c r="BK3548" s="67"/>
      <c r="BL3548" s="67"/>
      <c r="BM3548" s="67"/>
      <c r="BN3548" s="67"/>
      <c r="BO3548" s="67"/>
      <c r="BP3548" s="67"/>
      <c r="BQ3548" s="69"/>
      <c r="BR3548" s="69"/>
      <c r="BS3548" s="69"/>
      <c r="BT3548" s="15"/>
      <c r="BU3548" s="15"/>
      <c r="BV3548" s="95"/>
    </row>
    <row r="3549" spans="1:77" s="18" customFormat="1" ht="40.5" hidden="1" customHeight="1" thickTop="1" x14ac:dyDescent="0.4">
      <c r="A3549" s="271"/>
      <c r="B3549" s="652" t="s">
        <v>0</v>
      </c>
      <c r="C3549" s="648" t="s">
        <v>1</v>
      </c>
      <c r="D3549" s="649"/>
      <c r="E3549" s="273" t="s">
        <v>28</v>
      </c>
      <c r="F3549" s="546" t="s">
        <v>100</v>
      </c>
      <c r="G3549" s="546" t="s">
        <v>101</v>
      </c>
      <c r="H3549" s="704" t="s">
        <v>41</v>
      </c>
      <c r="I3549" s="705"/>
      <c r="J3549" s="554" t="s">
        <v>7</v>
      </c>
      <c r="K3549" s="554"/>
      <c r="L3549" s="554"/>
      <c r="M3549" s="554"/>
      <c r="N3549" s="554"/>
      <c r="O3549" s="554"/>
      <c r="P3549" s="554" t="s">
        <v>2</v>
      </c>
      <c r="Q3549" s="554"/>
      <c r="R3549" s="554"/>
      <c r="S3549" s="554"/>
      <c r="T3549" s="554"/>
      <c r="U3549" s="554"/>
      <c r="V3549" s="308"/>
      <c r="W3549" s="308"/>
      <c r="X3549" s="687" t="s">
        <v>35</v>
      </c>
      <c r="Y3549" s="688"/>
      <c r="Z3549" s="687" t="s">
        <v>36</v>
      </c>
      <c r="AA3549" s="688"/>
      <c r="AB3549" s="687" t="s">
        <v>44</v>
      </c>
      <c r="AC3549" s="688"/>
      <c r="AD3549" s="554" t="s">
        <v>6</v>
      </c>
      <c r="AE3549" s="554"/>
      <c r="AF3549" s="554"/>
      <c r="AG3549" s="554"/>
      <c r="AH3549" s="554"/>
      <c r="AI3549" s="554"/>
      <c r="AJ3549" s="554" t="s">
        <v>68</v>
      </c>
      <c r="AK3549" s="554"/>
      <c r="AL3549" s="554"/>
      <c r="AM3549" s="554"/>
      <c r="AN3549" s="554"/>
      <c r="AO3549" s="554"/>
      <c r="AP3549" s="554" t="s">
        <v>69</v>
      </c>
      <c r="AQ3549" s="554"/>
      <c r="AR3549" s="554"/>
      <c r="AS3549" s="554"/>
      <c r="AT3549" s="554"/>
      <c r="AU3549" s="554"/>
      <c r="AV3549" s="554" t="s">
        <v>70</v>
      </c>
      <c r="AW3549" s="554"/>
      <c r="AX3549" s="554"/>
      <c r="AY3549" s="554"/>
      <c r="AZ3549" s="554"/>
      <c r="BA3549" s="556"/>
      <c r="BB3549" s="554" t="s">
        <v>4</v>
      </c>
      <c r="BC3549" s="554"/>
      <c r="BD3549" s="554"/>
      <c r="BE3549" s="554"/>
      <c r="BF3549" s="554"/>
      <c r="BG3549" s="555"/>
      <c r="BH3549" s="554" t="s">
        <v>71</v>
      </c>
      <c r="BI3549" s="554"/>
      <c r="BJ3549" s="554"/>
      <c r="BK3549" s="554"/>
      <c r="BL3549" s="554"/>
      <c r="BM3549" s="556"/>
      <c r="BN3549" s="557" t="s">
        <v>25</v>
      </c>
      <c r="BO3549" s="558"/>
      <c r="BP3549" s="559"/>
      <c r="BQ3549" s="691" t="s">
        <v>110</v>
      </c>
      <c r="BR3549" s="691" t="s">
        <v>86</v>
      </c>
      <c r="BS3549" s="691" t="s">
        <v>87</v>
      </c>
      <c r="BT3549" s="274"/>
      <c r="BU3549" s="274"/>
      <c r="BV3549" s="271"/>
    </row>
    <row r="3550" spans="1:77" s="18" customFormat="1" ht="41.25" hidden="1" customHeight="1" x14ac:dyDescent="0.4">
      <c r="A3550" s="271"/>
      <c r="B3550" s="653"/>
      <c r="C3550" s="650"/>
      <c r="D3550" s="651"/>
      <c r="E3550" s="275" t="s">
        <v>102</v>
      </c>
      <c r="F3550" s="547"/>
      <c r="G3550" s="547"/>
      <c r="H3550" s="706"/>
      <c r="I3550" s="707"/>
      <c r="J3550" s="525" t="s">
        <v>17</v>
      </c>
      <c r="K3550" s="526"/>
      <c r="L3550" s="521" t="s">
        <v>18</v>
      </c>
      <c r="M3550" s="522"/>
      <c r="N3550" s="523" t="s">
        <v>19</v>
      </c>
      <c r="O3550" s="524" t="s">
        <v>8</v>
      </c>
      <c r="P3550" s="525" t="s">
        <v>26</v>
      </c>
      <c r="Q3550" s="526"/>
      <c r="R3550" s="521" t="s">
        <v>24</v>
      </c>
      <c r="S3550" s="522"/>
      <c r="T3550" s="523" t="s">
        <v>19</v>
      </c>
      <c r="U3550" s="524"/>
      <c r="V3550" s="309"/>
      <c r="W3550" s="309"/>
      <c r="X3550" s="689"/>
      <c r="Y3550" s="690"/>
      <c r="Z3550" s="689"/>
      <c r="AA3550" s="690"/>
      <c r="AB3550" s="689"/>
      <c r="AC3550" s="690"/>
      <c r="AD3550" s="525" t="s">
        <v>48</v>
      </c>
      <c r="AE3550" s="526"/>
      <c r="AF3550" s="521" t="s">
        <v>23</v>
      </c>
      <c r="AG3550" s="522" t="s">
        <v>3</v>
      </c>
      <c r="AH3550" s="563" t="s">
        <v>5</v>
      </c>
      <c r="AI3550" s="564"/>
      <c r="AJ3550" s="525" t="s">
        <v>48</v>
      </c>
      <c r="AK3550" s="526"/>
      <c r="AL3550" s="521" t="s">
        <v>23</v>
      </c>
      <c r="AM3550" s="522" t="s">
        <v>3</v>
      </c>
      <c r="AN3550" s="563" t="s">
        <v>5</v>
      </c>
      <c r="AO3550" s="564"/>
      <c r="AP3550" s="525" t="s">
        <v>48</v>
      </c>
      <c r="AQ3550" s="526"/>
      <c r="AR3550" s="521" t="s">
        <v>23</v>
      </c>
      <c r="AS3550" s="522" t="s">
        <v>3</v>
      </c>
      <c r="AT3550" s="563" t="s">
        <v>5</v>
      </c>
      <c r="AU3550" s="564"/>
      <c r="AV3550" s="525" t="s">
        <v>48</v>
      </c>
      <c r="AW3550" s="526"/>
      <c r="AX3550" s="521" t="s">
        <v>23</v>
      </c>
      <c r="AY3550" s="522" t="s">
        <v>3</v>
      </c>
      <c r="AZ3550" s="563" t="s">
        <v>5</v>
      </c>
      <c r="BA3550" s="564"/>
      <c r="BB3550" s="525" t="s">
        <v>48</v>
      </c>
      <c r="BC3550" s="526"/>
      <c r="BD3550" s="521" t="s">
        <v>23</v>
      </c>
      <c r="BE3550" s="522" t="s">
        <v>3</v>
      </c>
      <c r="BF3550" s="563" t="s">
        <v>5</v>
      </c>
      <c r="BG3550" s="564"/>
      <c r="BH3550" s="525" t="s">
        <v>48</v>
      </c>
      <c r="BI3550" s="526"/>
      <c r="BJ3550" s="521" t="s">
        <v>23</v>
      </c>
      <c r="BK3550" s="522" t="s">
        <v>3</v>
      </c>
      <c r="BL3550" s="563" t="s">
        <v>5</v>
      </c>
      <c r="BM3550" s="564"/>
      <c r="BN3550" s="560"/>
      <c r="BO3550" s="561"/>
      <c r="BP3550" s="562"/>
      <c r="BQ3550" s="692"/>
      <c r="BR3550" s="692"/>
      <c r="BS3550" s="692"/>
      <c r="BT3550" s="274"/>
      <c r="BU3550" s="274"/>
      <c r="BV3550" s="271"/>
    </row>
    <row r="3551" spans="1:77" ht="23.85" hidden="1" customHeight="1" x14ac:dyDescent="0.35">
      <c r="A3551" s="276"/>
      <c r="B3551" s="570" t="str">
        <f>IF(ROSTER!B$8="","",ROSTER!B$8)</f>
        <v/>
      </c>
      <c r="C3551" s="572" t="str">
        <f>IF(ROSTER!C$8="","",ROSTER!C$8)</f>
        <v/>
      </c>
      <c r="D3551" s="573"/>
      <c r="E3551" s="574"/>
      <c r="F3551" s="576">
        <f>IF(E3551="y",1,IF(E3551="S",1,0))</f>
        <v>0</v>
      </c>
      <c r="G3551" s="582">
        <f>IF(E3551="S",1,0)</f>
        <v>0</v>
      </c>
      <c r="H3551" s="578"/>
      <c r="I3551" s="543"/>
      <c r="J3551" s="542"/>
      <c r="K3551" s="580"/>
      <c r="L3551" s="584"/>
      <c r="M3551" s="585"/>
      <c r="N3551" s="588">
        <f>L3551+J3551</f>
        <v>0</v>
      </c>
      <c r="O3551" s="589"/>
      <c r="P3551" s="542"/>
      <c r="Q3551" s="580"/>
      <c r="R3551" s="584"/>
      <c r="S3551" s="585"/>
      <c r="T3551" s="588">
        <f>R3551-P3551</f>
        <v>0</v>
      </c>
      <c r="U3551" s="589"/>
      <c r="V3551" s="310"/>
      <c r="W3551" s="310"/>
      <c r="X3551" s="578"/>
      <c r="Y3551" s="543"/>
      <c r="Z3551" s="542"/>
      <c r="AA3551" s="543"/>
      <c r="AB3551" s="542"/>
      <c r="AC3551" s="543"/>
      <c r="AD3551" s="542"/>
      <c r="AE3551" s="580"/>
      <c r="AF3551" s="584"/>
      <c r="AG3551" s="585"/>
      <c r="AH3551" s="595">
        <f>IF(AD3551=0,0,(AF3551/AD3551)*100)</f>
        <v>0</v>
      </c>
      <c r="AI3551" s="596"/>
      <c r="AJ3551" s="542"/>
      <c r="AK3551" s="580"/>
      <c r="AL3551" s="584"/>
      <c r="AM3551" s="585"/>
      <c r="AN3551" s="595">
        <f>IF(AJ3551=0,0,(AL3551/AJ3551)*100)</f>
        <v>0</v>
      </c>
      <c r="AO3551" s="596"/>
      <c r="AP3551" s="542"/>
      <c r="AQ3551" s="580"/>
      <c r="AR3551" s="584"/>
      <c r="AS3551" s="585"/>
      <c r="AT3551" s="595">
        <f>IF(AP3551=0,0,(AR3551/AP3551)*100)</f>
        <v>0</v>
      </c>
      <c r="AU3551" s="596"/>
      <c r="AV3551" s="599">
        <f>AD3551+AJ3551+AP3551</f>
        <v>0</v>
      </c>
      <c r="AW3551" s="600"/>
      <c r="AX3551" s="630">
        <f>AF3551+AL3551+AR3551</f>
        <v>0</v>
      </c>
      <c r="AY3551" s="631"/>
      <c r="AZ3551" s="595">
        <f>IF(AV3551=0,0,(AX3551/AV3551)*100)</f>
        <v>0</v>
      </c>
      <c r="BA3551" s="596"/>
      <c r="BB3551" s="542"/>
      <c r="BC3551" s="580"/>
      <c r="BD3551" s="584"/>
      <c r="BE3551" s="585"/>
      <c r="BF3551" s="595">
        <f>IF(BB3551=0,0,(BD3551/BB3551)*100)</f>
        <v>0</v>
      </c>
      <c r="BG3551" s="596"/>
      <c r="BH3551" s="599">
        <f>AV3551+BB3551</f>
        <v>0</v>
      </c>
      <c r="BI3551" s="600"/>
      <c r="BJ3551" s="630">
        <f>AX3551+BD3551</f>
        <v>0</v>
      </c>
      <c r="BK3551" s="631"/>
      <c r="BL3551" s="595">
        <f>IF(BH3551=0,0,(BJ3551/BH3551)*100)</f>
        <v>0</v>
      </c>
      <c r="BM3551" s="596"/>
      <c r="BN3551" s="656">
        <f>(AF3551*2)+(AL3551*2)+(AR3551*3)+BD3551</f>
        <v>0</v>
      </c>
      <c r="BO3551" s="657"/>
      <c r="BP3551" s="658"/>
      <c r="BQ3551" s="676">
        <f>IF(BS3551=0,0,50*BR3551/BS3551)</f>
        <v>0</v>
      </c>
      <c r="BR3551" s="662">
        <f>(BN3551*BU$11)+(N3551*BU$12)+(Z3551*BU$13)+(R3551*BU$14)+(X3551*BU$15)+(AB3551*BU$16)</f>
        <v>0</v>
      </c>
      <c r="BS3551" s="662">
        <f>((BB3551-BD3551)*BU$18)+((AV3551-AX3551)*BU$17)+(H3551*BU$19)+(P3551*BU$20)</f>
        <v>0</v>
      </c>
      <c r="BT3551" s="19" t="s">
        <v>75</v>
      </c>
      <c r="BU3551" s="277">
        <f>IF(BQ3546="B",'VALUE POINTS'!L$10,IF('GAME STATS'!BQ3546="C",'VALUE POINTS'!M$10,'VALUE POINTS'!K$10))</f>
        <v>1</v>
      </c>
      <c r="BV3551" s="278"/>
    </row>
    <row r="3552" spans="1:77" ht="23.85" hidden="1" customHeight="1" x14ac:dyDescent="0.35">
      <c r="A3552" s="276"/>
      <c r="B3552" s="571"/>
      <c r="C3552" s="642" t="str">
        <f>IF(ROSTER!D$8="","",ROSTER!D$8)</f>
        <v/>
      </c>
      <c r="D3552" s="643"/>
      <c r="E3552" s="575"/>
      <c r="F3552" s="577"/>
      <c r="G3552" s="583"/>
      <c r="H3552" s="579"/>
      <c r="I3552" s="545"/>
      <c r="J3552" s="544"/>
      <c r="K3552" s="581"/>
      <c r="L3552" s="586"/>
      <c r="M3552" s="587"/>
      <c r="N3552" s="592" t="s">
        <v>16</v>
      </c>
      <c r="O3552" s="603"/>
      <c r="P3552" s="544"/>
      <c r="Q3552" s="581"/>
      <c r="R3552" s="586"/>
      <c r="S3552" s="587"/>
      <c r="T3552" s="592" t="s">
        <v>16</v>
      </c>
      <c r="U3552" s="603"/>
      <c r="V3552" s="311"/>
      <c r="W3552" s="311"/>
      <c r="X3552" s="579"/>
      <c r="Y3552" s="545"/>
      <c r="Z3552" s="544"/>
      <c r="AA3552" s="545"/>
      <c r="AB3552" s="544"/>
      <c r="AC3552" s="545"/>
      <c r="AD3552" s="544"/>
      <c r="AE3552" s="581"/>
      <c r="AF3552" s="586"/>
      <c r="AG3552" s="587"/>
      <c r="AH3552" s="626"/>
      <c r="AI3552" s="627"/>
      <c r="AJ3552" s="544"/>
      <c r="AK3552" s="581"/>
      <c r="AL3552" s="586"/>
      <c r="AM3552" s="587"/>
      <c r="AN3552" s="626"/>
      <c r="AO3552" s="627"/>
      <c r="AP3552" s="544"/>
      <c r="AQ3552" s="581"/>
      <c r="AR3552" s="586"/>
      <c r="AS3552" s="587"/>
      <c r="AT3552" s="626"/>
      <c r="AU3552" s="627"/>
      <c r="AV3552" s="628"/>
      <c r="AW3552" s="629"/>
      <c r="AX3552" s="632"/>
      <c r="AY3552" s="633"/>
      <c r="AZ3552" s="626"/>
      <c r="BA3552" s="627"/>
      <c r="BB3552" s="544"/>
      <c r="BC3552" s="581"/>
      <c r="BD3552" s="586"/>
      <c r="BE3552" s="587"/>
      <c r="BF3552" s="626"/>
      <c r="BG3552" s="627"/>
      <c r="BH3552" s="628"/>
      <c r="BI3552" s="629"/>
      <c r="BJ3552" s="632"/>
      <c r="BK3552" s="633"/>
      <c r="BL3552" s="626"/>
      <c r="BM3552" s="627"/>
      <c r="BN3552" s="678"/>
      <c r="BO3552" s="679"/>
      <c r="BP3552" s="680"/>
      <c r="BQ3552" s="677"/>
      <c r="BR3552" s="663"/>
      <c r="BS3552" s="663"/>
      <c r="BT3552" s="19" t="s">
        <v>76</v>
      </c>
      <c r="BU3552" s="277">
        <f>IF(BQ3546="B",'VALUE POINTS'!L$11,IF('GAME STATS'!BQ3546="C",'VALUE POINTS'!M$11,'VALUE POINTS'!K$11))</f>
        <v>1</v>
      </c>
      <c r="BV3552" s="278"/>
    </row>
    <row r="3553" spans="1:74" ht="21.75" hidden="1" customHeight="1" x14ac:dyDescent="0.35">
      <c r="A3553" s="95"/>
      <c r="B3553" s="570" t="str">
        <f>IF(ROSTER!B$10="","",ROSTER!B$10)</f>
        <v/>
      </c>
      <c r="C3553" s="572" t="str">
        <f>IF(ROSTER!C$10="","",ROSTER!C$10)</f>
        <v/>
      </c>
      <c r="D3553" s="573"/>
      <c r="E3553" s="574"/>
      <c r="F3553" s="576">
        <f>IF(E3553="y",1,IF(E3553="S",1,0))</f>
        <v>0</v>
      </c>
      <c r="G3553" s="582">
        <f>IF(E3553="S",1,0)</f>
        <v>0</v>
      </c>
      <c r="H3553" s="578"/>
      <c r="I3553" s="543"/>
      <c r="J3553" s="542"/>
      <c r="K3553" s="580"/>
      <c r="L3553" s="584"/>
      <c r="M3553" s="585"/>
      <c r="N3553" s="588">
        <f>L3553+J3553</f>
        <v>0</v>
      </c>
      <c r="O3553" s="589"/>
      <c r="P3553" s="542"/>
      <c r="Q3553" s="580"/>
      <c r="R3553" s="584"/>
      <c r="S3553" s="585"/>
      <c r="T3553" s="588">
        <f>R3553-P3553</f>
        <v>0</v>
      </c>
      <c r="U3553" s="589"/>
      <c r="V3553" s="310"/>
      <c r="W3553" s="310"/>
      <c r="X3553" s="578"/>
      <c r="Y3553" s="543"/>
      <c r="Z3553" s="542"/>
      <c r="AA3553" s="543"/>
      <c r="AB3553" s="542"/>
      <c r="AC3553" s="543"/>
      <c r="AD3553" s="542"/>
      <c r="AE3553" s="580"/>
      <c r="AF3553" s="584"/>
      <c r="AG3553" s="585"/>
      <c r="AH3553" s="595">
        <f>IF(AD3553=0,0,(AF3553/AD3553)*100)</f>
        <v>0</v>
      </c>
      <c r="AI3553" s="596"/>
      <c r="AJ3553" s="542"/>
      <c r="AK3553" s="580"/>
      <c r="AL3553" s="584"/>
      <c r="AM3553" s="585"/>
      <c r="AN3553" s="595">
        <f>IF(AJ3553=0,0,(AL3553/AJ3553)*100)</f>
        <v>0</v>
      </c>
      <c r="AO3553" s="596"/>
      <c r="AP3553" s="542"/>
      <c r="AQ3553" s="580"/>
      <c r="AR3553" s="584"/>
      <c r="AS3553" s="585"/>
      <c r="AT3553" s="595">
        <f>IF(AP3553=0,0,(AR3553/AP3553)*100)</f>
        <v>0</v>
      </c>
      <c r="AU3553" s="596"/>
      <c r="AV3553" s="599">
        <f>AD3553+AJ3553+AP3553</f>
        <v>0</v>
      </c>
      <c r="AW3553" s="600"/>
      <c r="AX3553" s="630">
        <f>AF3553+AL3553+AR3553</f>
        <v>0</v>
      </c>
      <c r="AY3553" s="631"/>
      <c r="AZ3553" s="595">
        <f>IF(AV3553=0,0,(AX3553/AV3553)*100)</f>
        <v>0</v>
      </c>
      <c r="BA3553" s="596"/>
      <c r="BB3553" s="542"/>
      <c r="BC3553" s="580"/>
      <c r="BD3553" s="584"/>
      <c r="BE3553" s="585"/>
      <c r="BF3553" s="595">
        <f>IF(BB3553=0,0,(BD3553/BB3553)*100)</f>
        <v>0</v>
      </c>
      <c r="BG3553" s="596"/>
      <c r="BH3553" s="599">
        <f>AV3553+BB3553</f>
        <v>0</v>
      </c>
      <c r="BI3553" s="600"/>
      <c r="BJ3553" s="630">
        <f>AX3553+BD3553</f>
        <v>0</v>
      </c>
      <c r="BK3553" s="631"/>
      <c r="BL3553" s="595">
        <f>IF(BH3553=0,0,(BJ3553/BH3553)*100)</f>
        <v>0</v>
      </c>
      <c r="BM3553" s="596"/>
      <c r="BN3553" s="656">
        <f>(AF3553*2)+(AL3553*2)+(AR3553*3)+BD3553</f>
        <v>0</v>
      </c>
      <c r="BO3553" s="657"/>
      <c r="BP3553" s="658"/>
      <c r="BQ3553" s="676">
        <f>IF(BS3553=0,0,50*BR3553/BS3553)</f>
        <v>0</v>
      </c>
      <c r="BR3553" s="662">
        <f>(BN3553*BU$11)+(N3553*BU$12)+(Z3553*BU$13)+(R3553*BU$14)+(X3553*BU$15)+(AB3553*BU$16)</f>
        <v>0</v>
      </c>
      <c r="BS3553" s="662">
        <f>((BB3553-BD3553)*BU$18)+((AV3553-AX3553)*BU$17)+(H3553*BU$19)+(P3553*BU$20)</f>
        <v>0</v>
      </c>
      <c r="BT3553" s="19" t="s">
        <v>77</v>
      </c>
      <c r="BU3553" s="277">
        <f>IF(BQ3546="B",'VALUE POINTS'!L$12,IF('GAME STATS'!BQ3546="C",'VALUE POINTS'!M$12,'VALUE POINTS'!K$12))</f>
        <v>2</v>
      </c>
      <c r="BV3553" s="278"/>
    </row>
    <row r="3554" spans="1:74" ht="21.75" hidden="1" customHeight="1" x14ac:dyDescent="0.35">
      <c r="A3554" s="95"/>
      <c r="B3554" s="571"/>
      <c r="C3554" s="642" t="str">
        <f>IF(ROSTER!D$10="","",ROSTER!D$10)</f>
        <v/>
      </c>
      <c r="D3554" s="643"/>
      <c r="E3554" s="575"/>
      <c r="F3554" s="577"/>
      <c r="G3554" s="583"/>
      <c r="H3554" s="579"/>
      <c r="I3554" s="545"/>
      <c r="J3554" s="544"/>
      <c r="K3554" s="581"/>
      <c r="L3554" s="586"/>
      <c r="M3554" s="587"/>
      <c r="N3554" s="592" t="s">
        <v>16</v>
      </c>
      <c r="O3554" s="603"/>
      <c r="P3554" s="544"/>
      <c r="Q3554" s="581"/>
      <c r="R3554" s="586"/>
      <c r="S3554" s="587"/>
      <c r="T3554" s="592" t="s">
        <v>16</v>
      </c>
      <c r="U3554" s="603"/>
      <c r="V3554" s="311"/>
      <c r="W3554" s="311"/>
      <c r="X3554" s="579"/>
      <c r="Y3554" s="545"/>
      <c r="Z3554" s="544"/>
      <c r="AA3554" s="545"/>
      <c r="AB3554" s="544"/>
      <c r="AC3554" s="545"/>
      <c r="AD3554" s="544"/>
      <c r="AE3554" s="581"/>
      <c r="AF3554" s="586"/>
      <c r="AG3554" s="587"/>
      <c r="AH3554" s="626"/>
      <c r="AI3554" s="627"/>
      <c r="AJ3554" s="544"/>
      <c r="AK3554" s="581"/>
      <c r="AL3554" s="586"/>
      <c r="AM3554" s="587"/>
      <c r="AN3554" s="626"/>
      <c r="AO3554" s="627"/>
      <c r="AP3554" s="544"/>
      <c r="AQ3554" s="581"/>
      <c r="AR3554" s="586"/>
      <c r="AS3554" s="587"/>
      <c r="AT3554" s="626"/>
      <c r="AU3554" s="627"/>
      <c r="AV3554" s="628"/>
      <c r="AW3554" s="629"/>
      <c r="AX3554" s="632"/>
      <c r="AY3554" s="633"/>
      <c r="AZ3554" s="626"/>
      <c r="BA3554" s="627"/>
      <c r="BB3554" s="544"/>
      <c r="BC3554" s="581"/>
      <c r="BD3554" s="586"/>
      <c r="BE3554" s="587"/>
      <c r="BF3554" s="626"/>
      <c r="BG3554" s="627"/>
      <c r="BH3554" s="628"/>
      <c r="BI3554" s="629"/>
      <c r="BJ3554" s="632"/>
      <c r="BK3554" s="633"/>
      <c r="BL3554" s="626"/>
      <c r="BM3554" s="627"/>
      <c r="BN3554" s="678"/>
      <c r="BO3554" s="679"/>
      <c r="BP3554" s="680"/>
      <c r="BQ3554" s="677"/>
      <c r="BR3554" s="663"/>
      <c r="BS3554" s="663"/>
      <c r="BT3554" s="19" t="s">
        <v>78</v>
      </c>
      <c r="BU3554" s="277">
        <f>IF(BQ3546="B",'VALUE POINTS'!L$13,IF('GAME STATS'!BQ3546="C",'VALUE POINTS'!M$13,'VALUE POINTS'!K$13))</f>
        <v>2</v>
      </c>
      <c r="BV3554" s="278"/>
    </row>
    <row r="3555" spans="1:74" ht="21.75" hidden="1" customHeight="1" x14ac:dyDescent="0.35">
      <c r="A3555" s="95"/>
      <c r="B3555" s="570" t="str">
        <f>IF(ROSTER!B$12="","",ROSTER!B$12)</f>
        <v/>
      </c>
      <c r="C3555" s="572" t="str">
        <f>IF(ROSTER!C$12="","",ROSTER!C$12)</f>
        <v/>
      </c>
      <c r="D3555" s="573"/>
      <c r="E3555" s="574"/>
      <c r="F3555" s="576">
        <f>IF(E3555="y",1,IF(E3555="S",1,0))</f>
        <v>0</v>
      </c>
      <c r="G3555" s="582">
        <f>IF(E3555="S",1,0)</f>
        <v>0</v>
      </c>
      <c r="H3555" s="578"/>
      <c r="I3555" s="543"/>
      <c r="J3555" s="542"/>
      <c r="K3555" s="580"/>
      <c r="L3555" s="584"/>
      <c r="M3555" s="585"/>
      <c r="N3555" s="588">
        <f>L3555+J3555</f>
        <v>0</v>
      </c>
      <c r="O3555" s="589"/>
      <c r="P3555" s="542"/>
      <c r="Q3555" s="580"/>
      <c r="R3555" s="584"/>
      <c r="S3555" s="585"/>
      <c r="T3555" s="588">
        <f>R3555-P3555</f>
        <v>0</v>
      </c>
      <c r="U3555" s="589"/>
      <c r="V3555" s="310"/>
      <c r="W3555" s="310"/>
      <c r="X3555" s="578"/>
      <c r="Y3555" s="543"/>
      <c r="Z3555" s="542"/>
      <c r="AA3555" s="543"/>
      <c r="AB3555" s="542"/>
      <c r="AC3555" s="543"/>
      <c r="AD3555" s="542"/>
      <c r="AE3555" s="580"/>
      <c r="AF3555" s="584"/>
      <c r="AG3555" s="585"/>
      <c r="AH3555" s="595">
        <f>IF(AD3555=0,0,(AF3555/AD3555)*100)</f>
        <v>0</v>
      </c>
      <c r="AI3555" s="596"/>
      <c r="AJ3555" s="542"/>
      <c r="AK3555" s="580"/>
      <c r="AL3555" s="584"/>
      <c r="AM3555" s="585"/>
      <c r="AN3555" s="595">
        <f>IF(AJ3555=0,0,(AL3555/AJ3555)*100)</f>
        <v>0</v>
      </c>
      <c r="AO3555" s="596"/>
      <c r="AP3555" s="542"/>
      <c r="AQ3555" s="580"/>
      <c r="AR3555" s="584"/>
      <c r="AS3555" s="585"/>
      <c r="AT3555" s="595">
        <f>IF(AP3555=0,0,(AR3555/AP3555)*100)</f>
        <v>0</v>
      </c>
      <c r="AU3555" s="596"/>
      <c r="AV3555" s="599">
        <f>AD3555+AJ3555+AP3555</f>
        <v>0</v>
      </c>
      <c r="AW3555" s="600"/>
      <c r="AX3555" s="630">
        <f>AF3555+AL3555+AR3555</f>
        <v>0</v>
      </c>
      <c r="AY3555" s="631"/>
      <c r="AZ3555" s="595">
        <f>IF(AV3555=0,0,(AX3555/AV3555)*100)</f>
        <v>0</v>
      </c>
      <c r="BA3555" s="596"/>
      <c r="BB3555" s="542"/>
      <c r="BC3555" s="580"/>
      <c r="BD3555" s="584"/>
      <c r="BE3555" s="585"/>
      <c r="BF3555" s="595">
        <f>IF(BB3555=0,0,(BD3555/BB3555)*100)</f>
        <v>0</v>
      </c>
      <c r="BG3555" s="596"/>
      <c r="BH3555" s="599">
        <f>AV3555+BB3555</f>
        <v>0</v>
      </c>
      <c r="BI3555" s="600"/>
      <c r="BJ3555" s="630">
        <f>AX3555+BD3555</f>
        <v>0</v>
      </c>
      <c r="BK3555" s="631"/>
      <c r="BL3555" s="595">
        <f>IF(BH3555=0,0,(BJ3555/BH3555)*100)</f>
        <v>0</v>
      </c>
      <c r="BM3555" s="596"/>
      <c r="BN3555" s="656">
        <f>(AF3555*2)+(AL3555*2)+(AR3555*3)+BD3555</f>
        <v>0</v>
      </c>
      <c r="BO3555" s="657"/>
      <c r="BP3555" s="658"/>
      <c r="BQ3555" s="676">
        <f t="shared" ref="BQ3555" si="3058">IF(BS3555=0,0,50*BR3555/BS3555)</f>
        <v>0</v>
      </c>
      <c r="BR3555" s="662">
        <f>(BN3555*BU$11)+(N3555*BU$12)+(Z3555*BU$13)+(R3555*BU$14)+(X3555*BU$15)+(AB3555*BU$16)</f>
        <v>0</v>
      </c>
      <c r="BS3555" s="662">
        <f>((BB3555-BD3555)*BU$18)+((AV3555-AX3555)*BU$17)+(H3555*BU$19)+(P3555*BU$20)</f>
        <v>0</v>
      </c>
      <c r="BT3555" s="19" t="s">
        <v>79</v>
      </c>
      <c r="BU3555" s="277">
        <f>IF(BQ3546="B",'VALUE POINTS'!L$14,IF('GAME STATS'!BQ3546="C",'VALUE POINTS'!M$14,'VALUE POINTS'!K$14))</f>
        <v>2</v>
      </c>
      <c r="BV3555" s="278"/>
    </row>
    <row r="3556" spans="1:74" ht="21.75" hidden="1" customHeight="1" x14ac:dyDescent="0.35">
      <c r="A3556" s="95"/>
      <c r="B3556" s="571"/>
      <c r="C3556" s="642" t="str">
        <f>IF(ROSTER!D$12="","",ROSTER!D$12)</f>
        <v/>
      </c>
      <c r="D3556" s="643"/>
      <c r="E3556" s="575"/>
      <c r="F3556" s="577"/>
      <c r="G3556" s="583"/>
      <c r="H3556" s="579"/>
      <c r="I3556" s="545"/>
      <c r="J3556" s="544"/>
      <c r="K3556" s="581"/>
      <c r="L3556" s="586"/>
      <c r="M3556" s="587"/>
      <c r="N3556" s="592" t="s">
        <v>16</v>
      </c>
      <c r="O3556" s="603"/>
      <c r="P3556" s="544"/>
      <c r="Q3556" s="581"/>
      <c r="R3556" s="586"/>
      <c r="S3556" s="587"/>
      <c r="T3556" s="592" t="s">
        <v>16</v>
      </c>
      <c r="U3556" s="603"/>
      <c r="V3556" s="311"/>
      <c r="W3556" s="311"/>
      <c r="X3556" s="579"/>
      <c r="Y3556" s="545"/>
      <c r="Z3556" s="544"/>
      <c r="AA3556" s="545"/>
      <c r="AB3556" s="544"/>
      <c r="AC3556" s="545"/>
      <c r="AD3556" s="544"/>
      <c r="AE3556" s="581"/>
      <c r="AF3556" s="586"/>
      <c r="AG3556" s="587"/>
      <c r="AH3556" s="626"/>
      <c r="AI3556" s="627"/>
      <c r="AJ3556" s="544"/>
      <c r="AK3556" s="581"/>
      <c r="AL3556" s="586"/>
      <c r="AM3556" s="587"/>
      <c r="AN3556" s="626"/>
      <c r="AO3556" s="627"/>
      <c r="AP3556" s="544"/>
      <c r="AQ3556" s="581"/>
      <c r="AR3556" s="586"/>
      <c r="AS3556" s="587"/>
      <c r="AT3556" s="626"/>
      <c r="AU3556" s="627"/>
      <c r="AV3556" s="628"/>
      <c r="AW3556" s="629"/>
      <c r="AX3556" s="632"/>
      <c r="AY3556" s="633"/>
      <c r="AZ3556" s="626"/>
      <c r="BA3556" s="627"/>
      <c r="BB3556" s="544"/>
      <c r="BC3556" s="581"/>
      <c r="BD3556" s="586"/>
      <c r="BE3556" s="587"/>
      <c r="BF3556" s="626"/>
      <c r="BG3556" s="627"/>
      <c r="BH3556" s="628"/>
      <c r="BI3556" s="629"/>
      <c r="BJ3556" s="632"/>
      <c r="BK3556" s="633"/>
      <c r="BL3556" s="626"/>
      <c r="BM3556" s="627"/>
      <c r="BN3556" s="678"/>
      <c r="BO3556" s="679"/>
      <c r="BP3556" s="680"/>
      <c r="BQ3556" s="677"/>
      <c r="BR3556" s="663"/>
      <c r="BS3556" s="663"/>
      <c r="BT3556" s="19" t="s">
        <v>80</v>
      </c>
      <c r="BU3556" s="277">
        <f>IF(BQ3546="B",'VALUE POINTS'!L$15,IF('GAME STATS'!BQ3546="C",'VALUE POINTS'!M$15,'VALUE POINTS'!K$15))</f>
        <v>2</v>
      </c>
      <c r="BV3556" s="278"/>
    </row>
    <row r="3557" spans="1:74" ht="21.75" hidden="1" customHeight="1" x14ac:dyDescent="0.35">
      <c r="A3557" s="95"/>
      <c r="B3557" s="570" t="str">
        <f>IF(ROSTER!B$14="","",ROSTER!B$14)</f>
        <v/>
      </c>
      <c r="C3557" s="572" t="str">
        <f>IF(ROSTER!C$14="","",ROSTER!C$14)</f>
        <v/>
      </c>
      <c r="D3557" s="573"/>
      <c r="E3557" s="574"/>
      <c r="F3557" s="576">
        <f>IF(E3557="y",1,IF(E3557="S",1,0))</f>
        <v>0</v>
      </c>
      <c r="G3557" s="582">
        <f>IF(E3557="S",1,0)</f>
        <v>0</v>
      </c>
      <c r="H3557" s="578"/>
      <c r="I3557" s="543"/>
      <c r="J3557" s="542"/>
      <c r="K3557" s="580"/>
      <c r="L3557" s="584"/>
      <c r="M3557" s="585"/>
      <c r="N3557" s="588">
        <f>L3557+J3557</f>
        <v>0</v>
      </c>
      <c r="O3557" s="589"/>
      <c r="P3557" s="542"/>
      <c r="Q3557" s="580"/>
      <c r="R3557" s="584"/>
      <c r="S3557" s="585"/>
      <c r="T3557" s="588">
        <f>R3557-P3557</f>
        <v>0</v>
      </c>
      <c r="U3557" s="589"/>
      <c r="V3557" s="310"/>
      <c r="W3557" s="310"/>
      <c r="X3557" s="578"/>
      <c r="Y3557" s="543"/>
      <c r="Z3557" s="542"/>
      <c r="AA3557" s="543"/>
      <c r="AB3557" s="542"/>
      <c r="AC3557" s="543"/>
      <c r="AD3557" s="542"/>
      <c r="AE3557" s="580"/>
      <c r="AF3557" s="584"/>
      <c r="AG3557" s="585"/>
      <c r="AH3557" s="595">
        <f>IF(AD3557=0,0,(AF3557/AD3557)*100)</f>
        <v>0</v>
      </c>
      <c r="AI3557" s="596"/>
      <c r="AJ3557" s="542"/>
      <c r="AK3557" s="580"/>
      <c r="AL3557" s="584"/>
      <c r="AM3557" s="585"/>
      <c r="AN3557" s="595">
        <f>IF(AJ3557=0,0,(AL3557/AJ3557)*100)</f>
        <v>0</v>
      </c>
      <c r="AO3557" s="596"/>
      <c r="AP3557" s="542"/>
      <c r="AQ3557" s="580"/>
      <c r="AR3557" s="584"/>
      <c r="AS3557" s="585"/>
      <c r="AT3557" s="595">
        <f>IF(AP3557=0,0,(AR3557/AP3557)*100)</f>
        <v>0</v>
      </c>
      <c r="AU3557" s="596"/>
      <c r="AV3557" s="599">
        <f>AD3557+AJ3557+AP3557</f>
        <v>0</v>
      </c>
      <c r="AW3557" s="600"/>
      <c r="AX3557" s="630">
        <f>AF3557+AL3557+AR3557</f>
        <v>0</v>
      </c>
      <c r="AY3557" s="631"/>
      <c r="AZ3557" s="595">
        <f>IF(AV3557=0,0,(AX3557/AV3557)*100)</f>
        <v>0</v>
      </c>
      <c r="BA3557" s="596"/>
      <c r="BB3557" s="542"/>
      <c r="BC3557" s="580"/>
      <c r="BD3557" s="584"/>
      <c r="BE3557" s="585"/>
      <c r="BF3557" s="595">
        <f>IF(BB3557=0,0,(BD3557/BB3557)*100)</f>
        <v>0</v>
      </c>
      <c r="BG3557" s="596"/>
      <c r="BH3557" s="599">
        <f>AV3557+BB3557</f>
        <v>0</v>
      </c>
      <c r="BI3557" s="600"/>
      <c r="BJ3557" s="630">
        <f>AX3557+BD3557</f>
        <v>0</v>
      </c>
      <c r="BK3557" s="631"/>
      <c r="BL3557" s="595">
        <f>IF(BH3557=0,0,(BJ3557/BH3557)*100)</f>
        <v>0</v>
      </c>
      <c r="BM3557" s="596"/>
      <c r="BN3557" s="656">
        <f>(AF3557*2)+(AL3557*2)+(AR3557*3)+BD3557</f>
        <v>0</v>
      </c>
      <c r="BO3557" s="657"/>
      <c r="BP3557" s="658"/>
      <c r="BQ3557" s="676">
        <f t="shared" ref="BQ3557" si="3059">IF(BS3557=0,0,50*BR3557/BS3557)</f>
        <v>0</v>
      </c>
      <c r="BR3557" s="662">
        <f>(BN3557*BU$11)+(N3557*BU$12)+(Z3557*BU$13)+(R3557*BU$14)+(X3557*BU$15)+(AB3557*BU$16)</f>
        <v>0</v>
      </c>
      <c r="BS3557" s="662">
        <f>((BB3557-BD3557)*BU$18)+((AV3557-AX3557)*BU$17)+(H3557*BU$19)+(P3557*BU$20)</f>
        <v>0</v>
      </c>
      <c r="BT3557" s="19" t="s">
        <v>81</v>
      </c>
      <c r="BU3557" s="277">
        <f>IF(BQ3546="B",'VALUE POINTS'!L$16,IF('GAME STATS'!BQ3546="C",'VALUE POINTS'!M$16,'VALUE POINTS'!K$16))</f>
        <v>2</v>
      </c>
      <c r="BV3557" s="278"/>
    </row>
    <row r="3558" spans="1:74" ht="21.75" hidden="1" customHeight="1" x14ac:dyDescent="0.35">
      <c r="A3558" s="95"/>
      <c r="B3558" s="571"/>
      <c r="C3558" s="642" t="str">
        <f>IF(ROSTER!D$14="","",ROSTER!D$14)</f>
        <v/>
      </c>
      <c r="D3558" s="643"/>
      <c r="E3558" s="575"/>
      <c r="F3558" s="577"/>
      <c r="G3558" s="583"/>
      <c r="H3558" s="579"/>
      <c r="I3558" s="545"/>
      <c r="J3558" s="544"/>
      <c r="K3558" s="581"/>
      <c r="L3558" s="586"/>
      <c r="M3558" s="587"/>
      <c r="N3558" s="592" t="s">
        <v>16</v>
      </c>
      <c r="O3558" s="603"/>
      <c r="P3558" s="544"/>
      <c r="Q3558" s="581"/>
      <c r="R3558" s="586"/>
      <c r="S3558" s="587"/>
      <c r="T3558" s="592" t="s">
        <v>16</v>
      </c>
      <c r="U3558" s="603"/>
      <c r="V3558" s="311"/>
      <c r="W3558" s="311"/>
      <c r="X3558" s="579"/>
      <c r="Y3558" s="545"/>
      <c r="Z3558" s="544"/>
      <c r="AA3558" s="545"/>
      <c r="AB3558" s="544"/>
      <c r="AC3558" s="545"/>
      <c r="AD3558" s="544"/>
      <c r="AE3558" s="581"/>
      <c r="AF3558" s="586"/>
      <c r="AG3558" s="587"/>
      <c r="AH3558" s="626"/>
      <c r="AI3558" s="627"/>
      <c r="AJ3558" s="544"/>
      <c r="AK3558" s="581"/>
      <c r="AL3558" s="586"/>
      <c r="AM3558" s="587"/>
      <c r="AN3558" s="626"/>
      <c r="AO3558" s="627"/>
      <c r="AP3558" s="544"/>
      <c r="AQ3558" s="581"/>
      <c r="AR3558" s="586"/>
      <c r="AS3558" s="587"/>
      <c r="AT3558" s="626"/>
      <c r="AU3558" s="627"/>
      <c r="AV3558" s="628"/>
      <c r="AW3558" s="629"/>
      <c r="AX3558" s="632"/>
      <c r="AY3558" s="633"/>
      <c r="AZ3558" s="626"/>
      <c r="BA3558" s="627"/>
      <c r="BB3558" s="544"/>
      <c r="BC3558" s="581"/>
      <c r="BD3558" s="586"/>
      <c r="BE3558" s="587"/>
      <c r="BF3558" s="626"/>
      <c r="BG3558" s="627"/>
      <c r="BH3558" s="628"/>
      <c r="BI3558" s="629"/>
      <c r="BJ3558" s="632"/>
      <c r="BK3558" s="633"/>
      <c r="BL3558" s="626"/>
      <c r="BM3558" s="627"/>
      <c r="BN3558" s="678"/>
      <c r="BO3558" s="679"/>
      <c r="BP3558" s="680"/>
      <c r="BQ3558" s="677"/>
      <c r="BR3558" s="663"/>
      <c r="BS3558" s="663"/>
      <c r="BT3558" s="19" t="s">
        <v>82</v>
      </c>
      <c r="BU3558" s="277">
        <f>IF(BQ3546="B",'VALUE POINTS'!L$17,IF('GAME STATS'!BQ3546="C",'VALUE POINTS'!M$17,'VALUE POINTS'!K$17))</f>
        <v>1</v>
      </c>
      <c r="BV3558" s="278"/>
    </row>
    <row r="3559" spans="1:74" ht="21.75" hidden="1" customHeight="1" x14ac:dyDescent="0.35">
      <c r="A3559" s="95"/>
      <c r="B3559" s="570" t="str">
        <f>IF(ROSTER!B$16="","",ROSTER!B$16)</f>
        <v/>
      </c>
      <c r="C3559" s="572" t="str">
        <f>IF(ROSTER!C$16="","",ROSTER!C$16)</f>
        <v/>
      </c>
      <c r="D3559" s="573"/>
      <c r="E3559" s="574"/>
      <c r="F3559" s="576">
        <f>IF(E3559="y",1,IF(E3559="S",1,0))</f>
        <v>0</v>
      </c>
      <c r="G3559" s="582">
        <f>IF(E3559="S",1,0)</f>
        <v>0</v>
      </c>
      <c r="H3559" s="578"/>
      <c r="I3559" s="543"/>
      <c r="J3559" s="542"/>
      <c r="K3559" s="580"/>
      <c r="L3559" s="584"/>
      <c r="M3559" s="585"/>
      <c r="N3559" s="588">
        <f>L3559+J3559</f>
        <v>0</v>
      </c>
      <c r="O3559" s="589"/>
      <c r="P3559" s="542"/>
      <c r="Q3559" s="580"/>
      <c r="R3559" s="584"/>
      <c r="S3559" s="585"/>
      <c r="T3559" s="588">
        <f>R3559-P3559</f>
        <v>0</v>
      </c>
      <c r="U3559" s="589"/>
      <c r="V3559" s="310"/>
      <c r="W3559" s="310"/>
      <c r="X3559" s="578"/>
      <c r="Y3559" s="543"/>
      <c r="Z3559" s="542"/>
      <c r="AA3559" s="543"/>
      <c r="AB3559" s="542"/>
      <c r="AC3559" s="543"/>
      <c r="AD3559" s="542"/>
      <c r="AE3559" s="580"/>
      <c r="AF3559" s="584"/>
      <c r="AG3559" s="585"/>
      <c r="AH3559" s="595">
        <f>IF(AD3559=0,0,(AF3559/AD3559)*100)</f>
        <v>0</v>
      </c>
      <c r="AI3559" s="596"/>
      <c r="AJ3559" s="542"/>
      <c r="AK3559" s="580"/>
      <c r="AL3559" s="584"/>
      <c r="AM3559" s="585"/>
      <c r="AN3559" s="595">
        <f>IF(AJ3559=0,0,(AL3559/AJ3559)*100)</f>
        <v>0</v>
      </c>
      <c r="AO3559" s="596"/>
      <c r="AP3559" s="542"/>
      <c r="AQ3559" s="580"/>
      <c r="AR3559" s="584"/>
      <c r="AS3559" s="585"/>
      <c r="AT3559" s="595">
        <f>IF(AP3559=0,0,(AR3559/AP3559)*100)</f>
        <v>0</v>
      </c>
      <c r="AU3559" s="596"/>
      <c r="AV3559" s="599">
        <f>AD3559+AJ3559+AP3559</f>
        <v>0</v>
      </c>
      <c r="AW3559" s="600"/>
      <c r="AX3559" s="630">
        <f>AF3559+AL3559+AR3559</f>
        <v>0</v>
      </c>
      <c r="AY3559" s="631"/>
      <c r="AZ3559" s="595">
        <f>IF(AV3559=0,0,(AX3559/AV3559)*100)</f>
        <v>0</v>
      </c>
      <c r="BA3559" s="596"/>
      <c r="BB3559" s="542"/>
      <c r="BC3559" s="580"/>
      <c r="BD3559" s="584"/>
      <c r="BE3559" s="585"/>
      <c r="BF3559" s="595">
        <f>IF(BB3559=0,0,(BD3559/BB3559)*100)</f>
        <v>0</v>
      </c>
      <c r="BG3559" s="596"/>
      <c r="BH3559" s="599">
        <f>AV3559+BB3559</f>
        <v>0</v>
      </c>
      <c r="BI3559" s="600"/>
      <c r="BJ3559" s="630">
        <f>AX3559+BD3559</f>
        <v>0</v>
      </c>
      <c r="BK3559" s="631"/>
      <c r="BL3559" s="595">
        <f>IF(BH3559=0,0,(BJ3559/BH3559)*100)</f>
        <v>0</v>
      </c>
      <c r="BM3559" s="596"/>
      <c r="BN3559" s="656">
        <f>(AF3559*2)+(AL3559*2)+(AR3559*3)+BD3559</f>
        <v>0</v>
      </c>
      <c r="BO3559" s="657"/>
      <c r="BP3559" s="658"/>
      <c r="BQ3559" s="676">
        <f t="shared" ref="BQ3559" si="3060">IF(BS3559=0,0,50*BR3559/BS3559)</f>
        <v>0</v>
      </c>
      <c r="BR3559" s="662">
        <f>(BN3559*BU$11)+(N3559*BU$12)+(Z3559*BU$13)+(R3559*BU$14)+(X3559*BU$15)+(AB3559*BU$16)</f>
        <v>0</v>
      </c>
      <c r="BS3559" s="662">
        <f>((BB3559-BD3559)*BU$18)+((AV3559-AX3559)*BU$17)+(H3559*BU$19)+(P3559*BU$20)</f>
        <v>0</v>
      </c>
      <c r="BT3559" s="19" t="s">
        <v>83</v>
      </c>
      <c r="BU3559" s="277">
        <f>IF(BQ3546="B",'VALUE POINTS'!L$18,IF('GAME STATS'!BQ3546="C",'VALUE POINTS'!M$18,'VALUE POINTS'!K$18))</f>
        <v>2</v>
      </c>
      <c r="BV3559" s="278"/>
    </row>
    <row r="3560" spans="1:74" ht="21.75" hidden="1" customHeight="1" x14ac:dyDescent="0.35">
      <c r="A3560" s="95"/>
      <c r="B3560" s="571"/>
      <c r="C3560" s="642" t="str">
        <f>IF(ROSTER!D$16="","",ROSTER!D$16)</f>
        <v/>
      </c>
      <c r="D3560" s="643"/>
      <c r="E3560" s="575"/>
      <c r="F3560" s="577"/>
      <c r="G3560" s="583"/>
      <c r="H3560" s="579"/>
      <c r="I3560" s="545"/>
      <c r="J3560" s="544"/>
      <c r="K3560" s="581"/>
      <c r="L3560" s="586"/>
      <c r="M3560" s="587"/>
      <c r="N3560" s="592" t="s">
        <v>16</v>
      </c>
      <c r="O3560" s="603"/>
      <c r="P3560" s="544"/>
      <c r="Q3560" s="581"/>
      <c r="R3560" s="586"/>
      <c r="S3560" s="587"/>
      <c r="T3560" s="592" t="s">
        <v>16</v>
      </c>
      <c r="U3560" s="603"/>
      <c r="V3560" s="311"/>
      <c r="W3560" s="311"/>
      <c r="X3560" s="579"/>
      <c r="Y3560" s="545"/>
      <c r="Z3560" s="544"/>
      <c r="AA3560" s="545"/>
      <c r="AB3560" s="544"/>
      <c r="AC3560" s="545"/>
      <c r="AD3560" s="544"/>
      <c r="AE3560" s="581"/>
      <c r="AF3560" s="586"/>
      <c r="AG3560" s="587"/>
      <c r="AH3560" s="626"/>
      <c r="AI3560" s="627"/>
      <c r="AJ3560" s="544"/>
      <c r="AK3560" s="581"/>
      <c r="AL3560" s="586"/>
      <c r="AM3560" s="587"/>
      <c r="AN3560" s="626"/>
      <c r="AO3560" s="627"/>
      <c r="AP3560" s="544"/>
      <c r="AQ3560" s="581"/>
      <c r="AR3560" s="586"/>
      <c r="AS3560" s="587"/>
      <c r="AT3560" s="626"/>
      <c r="AU3560" s="627"/>
      <c r="AV3560" s="628"/>
      <c r="AW3560" s="629"/>
      <c r="AX3560" s="632"/>
      <c r="AY3560" s="633"/>
      <c r="AZ3560" s="626"/>
      <c r="BA3560" s="627"/>
      <c r="BB3560" s="544"/>
      <c r="BC3560" s="581"/>
      <c r="BD3560" s="586"/>
      <c r="BE3560" s="587"/>
      <c r="BF3560" s="626"/>
      <c r="BG3560" s="627"/>
      <c r="BH3560" s="628"/>
      <c r="BI3560" s="629"/>
      <c r="BJ3560" s="632"/>
      <c r="BK3560" s="633"/>
      <c r="BL3560" s="626"/>
      <c r="BM3560" s="627"/>
      <c r="BN3560" s="678"/>
      <c r="BO3560" s="679"/>
      <c r="BP3560" s="680"/>
      <c r="BQ3560" s="677"/>
      <c r="BR3560" s="663"/>
      <c r="BS3560" s="663"/>
      <c r="BT3560" s="19" t="s">
        <v>84</v>
      </c>
      <c r="BU3560" s="277">
        <f>IF(BQ3546="B",'VALUE POINTS'!L$19,IF('GAME STATS'!BQ3546="C",'VALUE POINTS'!M$19,'VALUE POINTS'!K$19))</f>
        <v>2</v>
      </c>
      <c r="BV3560" s="278"/>
    </row>
    <row r="3561" spans="1:74" ht="21.75" hidden="1" customHeight="1" x14ac:dyDescent="0.25">
      <c r="A3561" s="95"/>
      <c r="B3561" s="570" t="str">
        <f>IF(ROSTER!B$18="","",ROSTER!B$18)</f>
        <v/>
      </c>
      <c r="C3561" s="572" t="str">
        <f>IF(ROSTER!C$18="","",ROSTER!C$18)</f>
        <v/>
      </c>
      <c r="D3561" s="573"/>
      <c r="E3561" s="574"/>
      <c r="F3561" s="576">
        <f>IF(E3561="y",1,IF(E3561="S",1,0))</f>
        <v>0</v>
      </c>
      <c r="G3561" s="582">
        <f>IF(E3561="S",1,0)</f>
        <v>0</v>
      </c>
      <c r="H3561" s="578"/>
      <c r="I3561" s="543"/>
      <c r="J3561" s="542"/>
      <c r="K3561" s="580"/>
      <c r="L3561" s="584"/>
      <c r="M3561" s="585"/>
      <c r="N3561" s="588">
        <f>L3561+J3561</f>
        <v>0</v>
      </c>
      <c r="O3561" s="589"/>
      <c r="P3561" s="542"/>
      <c r="Q3561" s="580"/>
      <c r="R3561" s="584"/>
      <c r="S3561" s="585"/>
      <c r="T3561" s="588">
        <f>R3561-P3561</f>
        <v>0</v>
      </c>
      <c r="U3561" s="589"/>
      <c r="V3561" s="310"/>
      <c r="W3561" s="310"/>
      <c r="X3561" s="578"/>
      <c r="Y3561" s="543"/>
      <c r="Z3561" s="542"/>
      <c r="AA3561" s="543"/>
      <c r="AB3561" s="542"/>
      <c r="AC3561" s="543"/>
      <c r="AD3561" s="542"/>
      <c r="AE3561" s="580"/>
      <c r="AF3561" s="584"/>
      <c r="AG3561" s="585"/>
      <c r="AH3561" s="595">
        <f>IF(AD3561=0,0,(AF3561/AD3561)*100)</f>
        <v>0</v>
      </c>
      <c r="AI3561" s="596"/>
      <c r="AJ3561" s="542"/>
      <c r="AK3561" s="580"/>
      <c r="AL3561" s="584"/>
      <c r="AM3561" s="585"/>
      <c r="AN3561" s="595">
        <f>IF(AJ3561=0,0,(AL3561/AJ3561)*100)</f>
        <v>0</v>
      </c>
      <c r="AO3561" s="596"/>
      <c r="AP3561" s="542"/>
      <c r="AQ3561" s="580"/>
      <c r="AR3561" s="584"/>
      <c r="AS3561" s="585"/>
      <c r="AT3561" s="595">
        <f>IF(AP3561=0,0,(AR3561/AP3561)*100)</f>
        <v>0</v>
      </c>
      <c r="AU3561" s="596"/>
      <c r="AV3561" s="599">
        <f>AD3561+AJ3561+AP3561</f>
        <v>0</v>
      </c>
      <c r="AW3561" s="600"/>
      <c r="AX3561" s="630">
        <f>AF3561+AL3561+AR3561</f>
        <v>0</v>
      </c>
      <c r="AY3561" s="631"/>
      <c r="AZ3561" s="595">
        <f>IF(AV3561=0,0,(AX3561/AV3561)*100)</f>
        <v>0</v>
      </c>
      <c r="BA3561" s="596"/>
      <c r="BB3561" s="542"/>
      <c r="BC3561" s="580"/>
      <c r="BD3561" s="584"/>
      <c r="BE3561" s="585"/>
      <c r="BF3561" s="595">
        <f>IF(BB3561=0,0,(BD3561/BB3561)*100)</f>
        <v>0</v>
      </c>
      <c r="BG3561" s="596"/>
      <c r="BH3561" s="599">
        <f>AV3561+BB3561</f>
        <v>0</v>
      </c>
      <c r="BI3561" s="600"/>
      <c r="BJ3561" s="630">
        <f>AX3561+BD3561</f>
        <v>0</v>
      </c>
      <c r="BK3561" s="631"/>
      <c r="BL3561" s="595">
        <f>IF(BH3561=0,0,(BJ3561/BH3561)*100)</f>
        <v>0</v>
      </c>
      <c r="BM3561" s="596"/>
      <c r="BN3561" s="656">
        <f>(AF3561*2)+(AL3561*2)+(AR3561*3)+BD3561</f>
        <v>0</v>
      </c>
      <c r="BO3561" s="657"/>
      <c r="BP3561" s="658"/>
      <c r="BQ3561" s="676">
        <f t="shared" ref="BQ3561" si="3061">IF(BS3561=0,0,50*BR3561/BS3561)</f>
        <v>0</v>
      </c>
      <c r="BR3561" s="662">
        <f>(BN3561*BU$11)+(N3561*BU$12)+(Z3561*BU$13)+(R3561*BU$14)+(X3561*BU$15)+(AB3561*BU$16)</f>
        <v>0</v>
      </c>
      <c r="BS3561" s="662">
        <f>((BB3561-BD3561)*BU$18)+((AV3561-AX3561)*BU$17)+(H3561*BU$19)+(P3561*BU$20)</f>
        <v>0</v>
      </c>
      <c r="BT3561" s="15"/>
      <c r="BU3561" s="15"/>
      <c r="BV3561" s="278"/>
    </row>
    <row r="3562" spans="1:74" ht="21.75" hidden="1" customHeight="1" x14ac:dyDescent="0.25">
      <c r="A3562" s="95"/>
      <c r="B3562" s="571"/>
      <c r="C3562" s="642" t="str">
        <f>IF(ROSTER!D$18="","",ROSTER!D$18)</f>
        <v/>
      </c>
      <c r="D3562" s="643"/>
      <c r="E3562" s="575"/>
      <c r="F3562" s="577"/>
      <c r="G3562" s="583"/>
      <c r="H3562" s="579"/>
      <c r="I3562" s="545"/>
      <c r="J3562" s="544"/>
      <c r="K3562" s="581"/>
      <c r="L3562" s="586"/>
      <c r="M3562" s="587"/>
      <c r="N3562" s="592" t="s">
        <v>16</v>
      </c>
      <c r="O3562" s="603"/>
      <c r="P3562" s="544"/>
      <c r="Q3562" s="581"/>
      <c r="R3562" s="586"/>
      <c r="S3562" s="587"/>
      <c r="T3562" s="592" t="s">
        <v>16</v>
      </c>
      <c r="U3562" s="603"/>
      <c r="V3562" s="311"/>
      <c r="W3562" s="311"/>
      <c r="X3562" s="579"/>
      <c r="Y3562" s="545"/>
      <c r="Z3562" s="544"/>
      <c r="AA3562" s="545"/>
      <c r="AB3562" s="544"/>
      <c r="AC3562" s="545"/>
      <c r="AD3562" s="544"/>
      <c r="AE3562" s="581"/>
      <c r="AF3562" s="586"/>
      <c r="AG3562" s="587"/>
      <c r="AH3562" s="626"/>
      <c r="AI3562" s="627"/>
      <c r="AJ3562" s="544"/>
      <c r="AK3562" s="581"/>
      <c r="AL3562" s="586"/>
      <c r="AM3562" s="587"/>
      <c r="AN3562" s="626"/>
      <c r="AO3562" s="627"/>
      <c r="AP3562" s="544"/>
      <c r="AQ3562" s="581"/>
      <c r="AR3562" s="586"/>
      <c r="AS3562" s="587"/>
      <c r="AT3562" s="626"/>
      <c r="AU3562" s="627"/>
      <c r="AV3562" s="628"/>
      <c r="AW3562" s="629"/>
      <c r="AX3562" s="632"/>
      <c r="AY3562" s="633"/>
      <c r="AZ3562" s="626"/>
      <c r="BA3562" s="627"/>
      <c r="BB3562" s="544"/>
      <c r="BC3562" s="581"/>
      <c r="BD3562" s="586"/>
      <c r="BE3562" s="587"/>
      <c r="BF3562" s="626"/>
      <c r="BG3562" s="627"/>
      <c r="BH3562" s="628"/>
      <c r="BI3562" s="629"/>
      <c r="BJ3562" s="632"/>
      <c r="BK3562" s="633"/>
      <c r="BL3562" s="626"/>
      <c r="BM3562" s="627"/>
      <c r="BN3562" s="678"/>
      <c r="BO3562" s="679"/>
      <c r="BP3562" s="680"/>
      <c r="BQ3562" s="677"/>
      <c r="BR3562" s="663"/>
      <c r="BS3562" s="663"/>
      <c r="BT3562" s="15"/>
      <c r="BU3562" s="15"/>
      <c r="BV3562" s="95"/>
    </row>
    <row r="3563" spans="1:74" ht="21.75" hidden="1" customHeight="1" x14ac:dyDescent="0.25">
      <c r="A3563" s="95"/>
      <c r="B3563" s="570" t="str">
        <f>IF(ROSTER!B$20="","",ROSTER!B$20)</f>
        <v/>
      </c>
      <c r="C3563" s="572" t="str">
        <f>IF(ROSTER!C$20="","",ROSTER!C$20)</f>
        <v/>
      </c>
      <c r="D3563" s="573"/>
      <c r="E3563" s="574"/>
      <c r="F3563" s="576">
        <f>IF(E3563="y",1,IF(E3563="S",1,0))</f>
        <v>0</v>
      </c>
      <c r="G3563" s="582">
        <f>IF(E3563="S",1,0)</f>
        <v>0</v>
      </c>
      <c r="H3563" s="578"/>
      <c r="I3563" s="543"/>
      <c r="J3563" s="542"/>
      <c r="K3563" s="580"/>
      <c r="L3563" s="584"/>
      <c r="M3563" s="585"/>
      <c r="N3563" s="588">
        <f>L3563+J3563</f>
        <v>0</v>
      </c>
      <c r="O3563" s="589"/>
      <c r="P3563" s="542"/>
      <c r="Q3563" s="580"/>
      <c r="R3563" s="584"/>
      <c r="S3563" s="585"/>
      <c r="T3563" s="588">
        <f>R3563-P3563</f>
        <v>0</v>
      </c>
      <c r="U3563" s="589"/>
      <c r="V3563" s="310"/>
      <c r="W3563" s="310"/>
      <c r="X3563" s="578"/>
      <c r="Y3563" s="543"/>
      <c r="Z3563" s="542"/>
      <c r="AA3563" s="543"/>
      <c r="AB3563" s="542"/>
      <c r="AC3563" s="543"/>
      <c r="AD3563" s="542"/>
      <c r="AE3563" s="580"/>
      <c r="AF3563" s="584"/>
      <c r="AG3563" s="585"/>
      <c r="AH3563" s="595">
        <f>IF(AD3563=0,0,(AF3563/AD3563)*100)</f>
        <v>0</v>
      </c>
      <c r="AI3563" s="596"/>
      <c r="AJ3563" s="542"/>
      <c r="AK3563" s="580"/>
      <c r="AL3563" s="584"/>
      <c r="AM3563" s="585"/>
      <c r="AN3563" s="595">
        <f>IF(AJ3563=0,0,(AL3563/AJ3563)*100)</f>
        <v>0</v>
      </c>
      <c r="AO3563" s="596"/>
      <c r="AP3563" s="542"/>
      <c r="AQ3563" s="580"/>
      <c r="AR3563" s="584"/>
      <c r="AS3563" s="585"/>
      <c r="AT3563" s="595">
        <f>IF(AP3563=0,0,(AR3563/AP3563)*100)</f>
        <v>0</v>
      </c>
      <c r="AU3563" s="596"/>
      <c r="AV3563" s="599">
        <f>AD3563+AJ3563+AP3563</f>
        <v>0</v>
      </c>
      <c r="AW3563" s="600"/>
      <c r="AX3563" s="630">
        <f>AF3563+AL3563+AR3563</f>
        <v>0</v>
      </c>
      <c r="AY3563" s="631"/>
      <c r="AZ3563" s="595">
        <f>IF(AV3563=0,0,(AX3563/AV3563)*100)</f>
        <v>0</v>
      </c>
      <c r="BA3563" s="596"/>
      <c r="BB3563" s="542"/>
      <c r="BC3563" s="580"/>
      <c r="BD3563" s="584"/>
      <c r="BE3563" s="585"/>
      <c r="BF3563" s="595">
        <f>IF(BB3563=0,0,(BD3563/BB3563)*100)</f>
        <v>0</v>
      </c>
      <c r="BG3563" s="596"/>
      <c r="BH3563" s="599">
        <f>AV3563+BB3563</f>
        <v>0</v>
      </c>
      <c r="BI3563" s="600"/>
      <c r="BJ3563" s="630">
        <f>AX3563+BD3563</f>
        <v>0</v>
      </c>
      <c r="BK3563" s="631"/>
      <c r="BL3563" s="595">
        <f>IF(BH3563=0,0,(BJ3563/BH3563)*100)</f>
        <v>0</v>
      </c>
      <c r="BM3563" s="596"/>
      <c r="BN3563" s="656">
        <f>(AF3563*2)+(AL3563*2)+(AR3563*3)+BD3563</f>
        <v>0</v>
      </c>
      <c r="BO3563" s="657"/>
      <c r="BP3563" s="658"/>
      <c r="BQ3563" s="676">
        <f t="shared" ref="BQ3563" si="3062">IF(BS3563=0,0,50*BR3563/BS3563)</f>
        <v>0</v>
      </c>
      <c r="BR3563" s="662">
        <f>(BN3563*BU$11)+(N3563*BU$12)+(Z3563*BU$13)+(R3563*BU$14)+(X3563*BU$15)+(AB3563*BU$16)</f>
        <v>0</v>
      </c>
      <c r="BS3563" s="662">
        <f>((BB3563-BD3563)*BU$18)+((AV3563-AX3563)*BU$17)+(H3563*BU$19)+(P3563*BU$20)</f>
        <v>0</v>
      </c>
      <c r="BT3563" s="15"/>
      <c r="BU3563" s="15"/>
      <c r="BV3563" s="95"/>
    </row>
    <row r="3564" spans="1:74" ht="21.75" hidden="1" customHeight="1" x14ac:dyDescent="0.25">
      <c r="A3564" s="95"/>
      <c r="B3564" s="571"/>
      <c r="C3564" s="642" t="str">
        <f>IF(ROSTER!D$20="","",ROSTER!D$20)</f>
        <v/>
      </c>
      <c r="D3564" s="643"/>
      <c r="E3564" s="575"/>
      <c r="F3564" s="577"/>
      <c r="G3564" s="583"/>
      <c r="H3564" s="579"/>
      <c r="I3564" s="545"/>
      <c r="J3564" s="544"/>
      <c r="K3564" s="581"/>
      <c r="L3564" s="586"/>
      <c r="M3564" s="587"/>
      <c r="N3564" s="592" t="s">
        <v>16</v>
      </c>
      <c r="O3564" s="603"/>
      <c r="P3564" s="544"/>
      <c r="Q3564" s="581"/>
      <c r="R3564" s="586"/>
      <c r="S3564" s="587"/>
      <c r="T3564" s="592" t="s">
        <v>16</v>
      </c>
      <c r="U3564" s="603"/>
      <c r="V3564" s="311"/>
      <c r="W3564" s="311"/>
      <c r="X3564" s="579"/>
      <c r="Y3564" s="545"/>
      <c r="Z3564" s="544"/>
      <c r="AA3564" s="545"/>
      <c r="AB3564" s="544"/>
      <c r="AC3564" s="545"/>
      <c r="AD3564" s="544"/>
      <c r="AE3564" s="581"/>
      <c r="AF3564" s="586"/>
      <c r="AG3564" s="587"/>
      <c r="AH3564" s="626"/>
      <c r="AI3564" s="627"/>
      <c r="AJ3564" s="544"/>
      <c r="AK3564" s="581"/>
      <c r="AL3564" s="586"/>
      <c r="AM3564" s="587"/>
      <c r="AN3564" s="626"/>
      <c r="AO3564" s="627"/>
      <c r="AP3564" s="544"/>
      <c r="AQ3564" s="581"/>
      <c r="AR3564" s="586"/>
      <c r="AS3564" s="587"/>
      <c r="AT3564" s="626"/>
      <c r="AU3564" s="627"/>
      <c r="AV3564" s="628"/>
      <c r="AW3564" s="629"/>
      <c r="AX3564" s="632"/>
      <c r="AY3564" s="633"/>
      <c r="AZ3564" s="626"/>
      <c r="BA3564" s="627"/>
      <c r="BB3564" s="544"/>
      <c r="BC3564" s="581"/>
      <c r="BD3564" s="586"/>
      <c r="BE3564" s="587"/>
      <c r="BF3564" s="626"/>
      <c r="BG3564" s="627"/>
      <c r="BH3564" s="628"/>
      <c r="BI3564" s="629"/>
      <c r="BJ3564" s="632"/>
      <c r="BK3564" s="633"/>
      <c r="BL3564" s="626"/>
      <c r="BM3564" s="627"/>
      <c r="BN3564" s="678"/>
      <c r="BO3564" s="679"/>
      <c r="BP3564" s="680"/>
      <c r="BQ3564" s="677"/>
      <c r="BR3564" s="663"/>
      <c r="BS3564" s="663"/>
      <c r="BT3564" s="15"/>
      <c r="BU3564" s="15"/>
      <c r="BV3564" s="95"/>
    </row>
    <row r="3565" spans="1:74" ht="21.75" hidden="1" customHeight="1" x14ac:dyDescent="0.25">
      <c r="A3565" s="95"/>
      <c r="B3565" s="570" t="str">
        <f>IF(ROSTER!B$22="","",ROSTER!B$22)</f>
        <v/>
      </c>
      <c r="C3565" s="572" t="str">
        <f>IF(ROSTER!C$22="","",ROSTER!C$22)</f>
        <v/>
      </c>
      <c r="D3565" s="573"/>
      <c r="E3565" s="574"/>
      <c r="F3565" s="576">
        <f>IF(E3565="y",1,IF(E3565="S",1,0))</f>
        <v>0</v>
      </c>
      <c r="G3565" s="582">
        <f>IF(E3565="S",1,0)</f>
        <v>0</v>
      </c>
      <c r="H3565" s="578"/>
      <c r="I3565" s="543"/>
      <c r="J3565" s="542"/>
      <c r="K3565" s="580"/>
      <c r="L3565" s="584"/>
      <c r="M3565" s="585"/>
      <c r="N3565" s="588">
        <f>L3565+J3565</f>
        <v>0</v>
      </c>
      <c r="O3565" s="589"/>
      <c r="P3565" s="542"/>
      <c r="Q3565" s="580"/>
      <c r="R3565" s="584"/>
      <c r="S3565" s="585"/>
      <c r="T3565" s="588">
        <f>R3565-P3565</f>
        <v>0</v>
      </c>
      <c r="U3565" s="589"/>
      <c r="V3565" s="310"/>
      <c r="W3565" s="310"/>
      <c r="X3565" s="578"/>
      <c r="Y3565" s="543"/>
      <c r="Z3565" s="542"/>
      <c r="AA3565" s="543"/>
      <c r="AB3565" s="542"/>
      <c r="AC3565" s="543"/>
      <c r="AD3565" s="542"/>
      <c r="AE3565" s="580"/>
      <c r="AF3565" s="584"/>
      <c r="AG3565" s="585"/>
      <c r="AH3565" s="595">
        <f>IF(AD3565=0,0,(AF3565/AD3565)*100)</f>
        <v>0</v>
      </c>
      <c r="AI3565" s="596"/>
      <c r="AJ3565" s="542"/>
      <c r="AK3565" s="580"/>
      <c r="AL3565" s="584"/>
      <c r="AM3565" s="585"/>
      <c r="AN3565" s="595">
        <f>IF(AJ3565=0,0,(AL3565/AJ3565)*100)</f>
        <v>0</v>
      </c>
      <c r="AO3565" s="596"/>
      <c r="AP3565" s="542"/>
      <c r="AQ3565" s="580"/>
      <c r="AR3565" s="584"/>
      <c r="AS3565" s="585"/>
      <c r="AT3565" s="595">
        <f>IF(AP3565=0,0,(AR3565/AP3565)*100)</f>
        <v>0</v>
      </c>
      <c r="AU3565" s="596"/>
      <c r="AV3565" s="599">
        <f>AD3565+AJ3565+AP3565</f>
        <v>0</v>
      </c>
      <c r="AW3565" s="600"/>
      <c r="AX3565" s="630">
        <f>AF3565+AL3565+AR3565</f>
        <v>0</v>
      </c>
      <c r="AY3565" s="631"/>
      <c r="AZ3565" s="595">
        <f>IF(AV3565=0,0,(AX3565/AV3565)*100)</f>
        <v>0</v>
      </c>
      <c r="BA3565" s="596"/>
      <c r="BB3565" s="542"/>
      <c r="BC3565" s="580"/>
      <c r="BD3565" s="584"/>
      <c r="BE3565" s="585"/>
      <c r="BF3565" s="595">
        <f>IF(BB3565=0,0,(BD3565/BB3565)*100)</f>
        <v>0</v>
      </c>
      <c r="BG3565" s="596"/>
      <c r="BH3565" s="599">
        <f>AV3565+BB3565</f>
        <v>0</v>
      </c>
      <c r="BI3565" s="600"/>
      <c r="BJ3565" s="630">
        <f>AX3565+BD3565</f>
        <v>0</v>
      </c>
      <c r="BK3565" s="631"/>
      <c r="BL3565" s="595">
        <f>IF(BH3565=0,0,(BJ3565/BH3565)*100)</f>
        <v>0</v>
      </c>
      <c r="BM3565" s="596"/>
      <c r="BN3565" s="656">
        <f>(AF3565*2)+(AL3565*2)+(AR3565*3)+BD3565</f>
        <v>0</v>
      </c>
      <c r="BO3565" s="657"/>
      <c r="BP3565" s="658"/>
      <c r="BQ3565" s="676">
        <f t="shared" ref="BQ3565" si="3063">IF(BS3565=0,0,50*BR3565/BS3565)</f>
        <v>0</v>
      </c>
      <c r="BR3565" s="662">
        <f>(BN3565*BU$11)+(N3565*BU$12)+(Z3565*BU$13)+(R3565*BU$14)+(X3565*BU$15)+(AB3565*BU$16)</f>
        <v>0</v>
      </c>
      <c r="BS3565" s="662">
        <f>((BB3565-BD3565)*BU$18)+((AV3565-AX3565)*BU$17)+(H3565*BU$19)+(P3565*BU$20)</f>
        <v>0</v>
      </c>
      <c r="BT3565" s="15"/>
      <c r="BU3565" s="15"/>
      <c r="BV3565" s="95"/>
    </row>
    <row r="3566" spans="1:74" ht="21.75" hidden="1" customHeight="1" x14ac:dyDescent="0.25">
      <c r="A3566" s="95"/>
      <c r="B3566" s="571"/>
      <c r="C3566" s="642" t="str">
        <f>IF(ROSTER!D$22="","",ROSTER!D$22)</f>
        <v/>
      </c>
      <c r="D3566" s="643"/>
      <c r="E3566" s="575"/>
      <c r="F3566" s="577"/>
      <c r="G3566" s="583"/>
      <c r="H3566" s="579"/>
      <c r="I3566" s="545"/>
      <c r="J3566" s="544"/>
      <c r="K3566" s="581"/>
      <c r="L3566" s="586"/>
      <c r="M3566" s="587"/>
      <c r="N3566" s="592" t="s">
        <v>16</v>
      </c>
      <c r="O3566" s="603"/>
      <c r="P3566" s="544"/>
      <c r="Q3566" s="581"/>
      <c r="R3566" s="586"/>
      <c r="S3566" s="587"/>
      <c r="T3566" s="592" t="s">
        <v>16</v>
      </c>
      <c r="U3566" s="603"/>
      <c r="V3566" s="311"/>
      <c r="W3566" s="311"/>
      <c r="X3566" s="579"/>
      <c r="Y3566" s="545"/>
      <c r="Z3566" s="544"/>
      <c r="AA3566" s="545"/>
      <c r="AB3566" s="544"/>
      <c r="AC3566" s="545"/>
      <c r="AD3566" s="544"/>
      <c r="AE3566" s="581"/>
      <c r="AF3566" s="586"/>
      <c r="AG3566" s="587"/>
      <c r="AH3566" s="626"/>
      <c r="AI3566" s="627"/>
      <c r="AJ3566" s="544"/>
      <c r="AK3566" s="581"/>
      <c r="AL3566" s="586"/>
      <c r="AM3566" s="587"/>
      <c r="AN3566" s="626"/>
      <c r="AO3566" s="627"/>
      <c r="AP3566" s="544"/>
      <c r="AQ3566" s="581"/>
      <c r="AR3566" s="586"/>
      <c r="AS3566" s="587"/>
      <c r="AT3566" s="626"/>
      <c r="AU3566" s="627"/>
      <c r="AV3566" s="628"/>
      <c r="AW3566" s="629"/>
      <c r="AX3566" s="632"/>
      <c r="AY3566" s="633"/>
      <c r="AZ3566" s="626"/>
      <c r="BA3566" s="627"/>
      <c r="BB3566" s="544"/>
      <c r="BC3566" s="581"/>
      <c r="BD3566" s="586"/>
      <c r="BE3566" s="587"/>
      <c r="BF3566" s="626"/>
      <c r="BG3566" s="627"/>
      <c r="BH3566" s="628"/>
      <c r="BI3566" s="629"/>
      <c r="BJ3566" s="632"/>
      <c r="BK3566" s="633"/>
      <c r="BL3566" s="626"/>
      <c r="BM3566" s="627"/>
      <c r="BN3566" s="678"/>
      <c r="BO3566" s="679"/>
      <c r="BP3566" s="680"/>
      <c r="BQ3566" s="677"/>
      <c r="BR3566" s="663"/>
      <c r="BS3566" s="663"/>
      <c r="BT3566" s="15"/>
      <c r="BU3566" s="15"/>
      <c r="BV3566" s="95"/>
    </row>
    <row r="3567" spans="1:74" ht="21.75" hidden="1" customHeight="1" x14ac:dyDescent="0.25">
      <c r="A3567" s="95"/>
      <c r="B3567" s="570" t="str">
        <f>IF(ROSTER!B$24="","",ROSTER!B$24)</f>
        <v/>
      </c>
      <c r="C3567" s="572" t="str">
        <f>IF(ROSTER!C$24="","",ROSTER!C$24)</f>
        <v/>
      </c>
      <c r="D3567" s="573"/>
      <c r="E3567" s="574"/>
      <c r="F3567" s="576">
        <f>IF(E3567="y",1,IF(E3567="S",1,0))</f>
        <v>0</v>
      </c>
      <c r="G3567" s="582">
        <f>IF(E3567="S",1,0)</f>
        <v>0</v>
      </c>
      <c r="H3567" s="578"/>
      <c r="I3567" s="543"/>
      <c r="J3567" s="542"/>
      <c r="K3567" s="580"/>
      <c r="L3567" s="584"/>
      <c r="M3567" s="585"/>
      <c r="N3567" s="588">
        <f>L3567+J3567</f>
        <v>0</v>
      </c>
      <c r="O3567" s="589"/>
      <c r="P3567" s="542"/>
      <c r="Q3567" s="580"/>
      <c r="R3567" s="584"/>
      <c r="S3567" s="585"/>
      <c r="T3567" s="588">
        <f>R3567-P3567</f>
        <v>0</v>
      </c>
      <c r="U3567" s="589"/>
      <c r="V3567" s="310"/>
      <c r="W3567" s="310"/>
      <c r="X3567" s="578"/>
      <c r="Y3567" s="543"/>
      <c r="Z3567" s="542"/>
      <c r="AA3567" s="543"/>
      <c r="AB3567" s="542"/>
      <c r="AC3567" s="543"/>
      <c r="AD3567" s="542"/>
      <c r="AE3567" s="580"/>
      <c r="AF3567" s="584"/>
      <c r="AG3567" s="585"/>
      <c r="AH3567" s="595">
        <f>IF(AD3567=0,0,(AF3567/AD3567)*100)</f>
        <v>0</v>
      </c>
      <c r="AI3567" s="596"/>
      <c r="AJ3567" s="542"/>
      <c r="AK3567" s="580"/>
      <c r="AL3567" s="584"/>
      <c r="AM3567" s="585"/>
      <c r="AN3567" s="595">
        <f>IF(AJ3567=0,0,(AL3567/AJ3567)*100)</f>
        <v>0</v>
      </c>
      <c r="AO3567" s="596"/>
      <c r="AP3567" s="542"/>
      <c r="AQ3567" s="580"/>
      <c r="AR3567" s="584"/>
      <c r="AS3567" s="585"/>
      <c r="AT3567" s="595">
        <f>IF(AP3567=0,0,(AR3567/AP3567)*100)</f>
        <v>0</v>
      </c>
      <c r="AU3567" s="596"/>
      <c r="AV3567" s="599">
        <f>AD3567+AJ3567+AP3567</f>
        <v>0</v>
      </c>
      <c r="AW3567" s="600"/>
      <c r="AX3567" s="630">
        <f>AF3567+AL3567+AR3567</f>
        <v>0</v>
      </c>
      <c r="AY3567" s="631"/>
      <c r="AZ3567" s="595">
        <f>IF(AV3567=0,0,(AX3567/AV3567)*100)</f>
        <v>0</v>
      </c>
      <c r="BA3567" s="596"/>
      <c r="BB3567" s="542"/>
      <c r="BC3567" s="580"/>
      <c r="BD3567" s="584"/>
      <c r="BE3567" s="585"/>
      <c r="BF3567" s="595">
        <f>IF(BB3567=0,0,(BD3567/BB3567)*100)</f>
        <v>0</v>
      </c>
      <c r="BG3567" s="596"/>
      <c r="BH3567" s="599">
        <f>AV3567+BB3567</f>
        <v>0</v>
      </c>
      <c r="BI3567" s="600"/>
      <c r="BJ3567" s="630">
        <f>AX3567+BD3567</f>
        <v>0</v>
      </c>
      <c r="BK3567" s="631"/>
      <c r="BL3567" s="595">
        <f>IF(BH3567=0,0,(BJ3567/BH3567)*100)</f>
        <v>0</v>
      </c>
      <c r="BM3567" s="596"/>
      <c r="BN3567" s="656">
        <f>(AF3567*2)+(AL3567*2)+(AR3567*3)+BD3567</f>
        <v>0</v>
      </c>
      <c r="BO3567" s="657"/>
      <c r="BP3567" s="658"/>
      <c r="BQ3567" s="676">
        <f t="shared" ref="BQ3567" si="3064">IF(BS3567=0,0,50*BR3567/BS3567)</f>
        <v>0</v>
      </c>
      <c r="BR3567" s="662">
        <f>(BN3567*BU$11)+(N3567*BU$12)+(Z3567*BU$13)+(R3567*BU$14)+(X3567*BU$15)+(AB3567*BU$16)</f>
        <v>0</v>
      </c>
      <c r="BS3567" s="662">
        <f>((BB3567-BD3567)*BU$18)+((AV3567-AX3567)*BU$17)+(H3567*BU$19)+(P3567*BU$20)</f>
        <v>0</v>
      </c>
      <c r="BT3567" s="15"/>
      <c r="BU3567" s="15"/>
      <c r="BV3567" s="95"/>
    </row>
    <row r="3568" spans="1:74" ht="21.75" hidden="1" customHeight="1" x14ac:dyDescent="0.25">
      <c r="A3568" s="95"/>
      <c r="B3568" s="571"/>
      <c r="C3568" s="642" t="str">
        <f>IF(ROSTER!D$24="","",ROSTER!D$24)</f>
        <v/>
      </c>
      <c r="D3568" s="643"/>
      <c r="E3568" s="575"/>
      <c r="F3568" s="577"/>
      <c r="G3568" s="583"/>
      <c r="H3568" s="579"/>
      <c r="I3568" s="545"/>
      <c r="J3568" s="544"/>
      <c r="K3568" s="581"/>
      <c r="L3568" s="586"/>
      <c r="M3568" s="587"/>
      <c r="N3568" s="592" t="s">
        <v>16</v>
      </c>
      <c r="O3568" s="603"/>
      <c r="P3568" s="544"/>
      <c r="Q3568" s="581"/>
      <c r="R3568" s="586"/>
      <c r="S3568" s="587"/>
      <c r="T3568" s="592" t="s">
        <v>16</v>
      </c>
      <c r="U3568" s="603"/>
      <c r="V3568" s="311"/>
      <c r="W3568" s="311"/>
      <c r="X3568" s="579"/>
      <c r="Y3568" s="545"/>
      <c r="Z3568" s="544"/>
      <c r="AA3568" s="545"/>
      <c r="AB3568" s="544"/>
      <c r="AC3568" s="545"/>
      <c r="AD3568" s="544"/>
      <c r="AE3568" s="581"/>
      <c r="AF3568" s="586"/>
      <c r="AG3568" s="587"/>
      <c r="AH3568" s="626"/>
      <c r="AI3568" s="627"/>
      <c r="AJ3568" s="544"/>
      <c r="AK3568" s="581"/>
      <c r="AL3568" s="586"/>
      <c r="AM3568" s="587"/>
      <c r="AN3568" s="626"/>
      <c r="AO3568" s="627"/>
      <c r="AP3568" s="544"/>
      <c r="AQ3568" s="581"/>
      <c r="AR3568" s="586"/>
      <c r="AS3568" s="587"/>
      <c r="AT3568" s="626"/>
      <c r="AU3568" s="627"/>
      <c r="AV3568" s="628"/>
      <c r="AW3568" s="629"/>
      <c r="AX3568" s="632"/>
      <c r="AY3568" s="633"/>
      <c r="AZ3568" s="626"/>
      <c r="BA3568" s="627"/>
      <c r="BB3568" s="544"/>
      <c r="BC3568" s="581"/>
      <c r="BD3568" s="586"/>
      <c r="BE3568" s="587"/>
      <c r="BF3568" s="626"/>
      <c r="BG3568" s="627"/>
      <c r="BH3568" s="628"/>
      <c r="BI3568" s="629"/>
      <c r="BJ3568" s="632"/>
      <c r="BK3568" s="633"/>
      <c r="BL3568" s="626"/>
      <c r="BM3568" s="627"/>
      <c r="BN3568" s="678"/>
      <c r="BO3568" s="679"/>
      <c r="BP3568" s="680"/>
      <c r="BQ3568" s="677"/>
      <c r="BR3568" s="663"/>
      <c r="BS3568" s="663"/>
      <c r="BT3568" s="15"/>
      <c r="BU3568" s="15"/>
      <c r="BV3568" s="95"/>
    </row>
    <row r="3569" spans="1:74" ht="21.75" hidden="1" customHeight="1" x14ac:dyDescent="0.25">
      <c r="A3569" s="95"/>
      <c r="B3569" s="570" t="str">
        <f>IF(ROSTER!B$26="","",ROSTER!B$26)</f>
        <v/>
      </c>
      <c r="C3569" s="572" t="str">
        <f>IF(ROSTER!C$26="","",ROSTER!C$26)</f>
        <v/>
      </c>
      <c r="D3569" s="573"/>
      <c r="E3569" s="574"/>
      <c r="F3569" s="576">
        <f>IF(E3569="y",1,IF(E3569="S",1,0))</f>
        <v>0</v>
      </c>
      <c r="G3569" s="582">
        <f>IF(E3569="S",1,0)</f>
        <v>0</v>
      </c>
      <c r="H3569" s="578"/>
      <c r="I3569" s="543"/>
      <c r="J3569" s="542"/>
      <c r="K3569" s="580"/>
      <c r="L3569" s="584"/>
      <c r="M3569" s="585"/>
      <c r="N3569" s="588">
        <f>L3569+J3569</f>
        <v>0</v>
      </c>
      <c r="O3569" s="589"/>
      <c r="P3569" s="542"/>
      <c r="Q3569" s="580"/>
      <c r="R3569" s="584"/>
      <c r="S3569" s="585"/>
      <c r="T3569" s="588">
        <f>R3569-P3569</f>
        <v>0</v>
      </c>
      <c r="U3569" s="589"/>
      <c r="V3569" s="310"/>
      <c r="W3569" s="310"/>
      <c r="X3569" s="578"/>
      <c r="Y3569" s="543"/>
      <c r="Z3569" s="542"/>
      <c r="AA3569" s="543"/>
      <c r="AB3569" s="542"/>
      <c r="AC3569" s="543"/>
      <c r="AD3569" s="542"/>
      <c r="AE3569" s="580"/>
      <c r="AF3569" s="584"/>
      <c r="AG3569" s="585"/>
      <c r="AH3569" s="595">
        <f>IF(AD3569=0,0,(AF3569/AD3569)*100)</f>
        <v>0</v>
      </c>
      <c r="AI3569" s="596"/>
      <c r="AJ3569" s="542"/>
      <c r="AK3569" s="580"/>
      <c r="AL3569" s="584"/>
      <c r="AM3569" s="585"/>
      <c r="AN3569" s="595">
        <f>IF(AJ3569=0,0,(AL3569/AJ3569)*100)</f>
        <v>0</v>
      </c>
      <c r="AO3569" s="596"/>
      <c r="AP3569" s="542"/>
      <c r="AQ3569" s="580"/>
      <c r="AR3569" s="584"/>
      <c r="AS3569" s="585"/>
      <c r="AT3569" s="595">
        <f>IF(AP3569=0,0,(AR3569/AP3569)*100)</f>
        <v>0</v>
      </c>
      <c r="AU3569" s="596"/>
      <c r="AV3569" s="599">
        <f>AD3569+AJ3569+AP3569</f>
        <v>0</v>
      </c>
      <c r="AW3569" s="600"/>
      <c r="AX3569" s="630">
        <f>AF3569+AL3569+AR3569</f>
        <v>0</v>
      </c>
      <c r="AY3569" s="631"/>
      <c r="AZ3569" s="595">
        <f>IF(AV3569=0,0,(AX3569/AV3569)*100)</f>
        <v>0</v>
      </c>
      <c r="BA3569" s="596"/>
      <c r="BB3569" s="542"/>
      <c r="BC3569" s="580"/>
      <c r="BD3569" s="584"/>
      <c r="BE3569" s="585"/>
      <c r="BF3569" s="595">
        <f>IF(BB3569=0,0,(BD3569/BB3569)*100)</f>
        <v>0</v>
      </c>
      <c r="BG3569" s="596"/>
      <c r="BH3569" s="599">
        <f>AV3569+BB3569</f>
        <v>0</v>
      </c>
      <c r="BI3569" s="600"/>
      <c r="BJ3569" s="630">
        <f>AX3569+BD3569</f>
        <v>0</v>
      </c>
      <c r="BK3569" s="631"/>
      <c r="BL3569" s="595">
        <f>IF(BH3569=0,0,(BJ3569/BH3569)*100)</f>
        <v>0</v>
      </c>
      <c r="BM3569" s="596"/>
      <c r="BN3569" s="656">
        <f>(AF3569*2)+(AL3569*2)+(AR3569*3)+BD3569</f>
        <v>0</v>
      </c>
      <c r="BO3569" s="657"/>
      <c r="BP3569" s="658"/>
      <c r="BQ3569" s="676">
        <f t="shared" ref="BQ3569" si="3065">IF(BS3569=0,0,50*BR3569/BS3569)</f>
        <v>0</v>
      </c>
      <c r="BR3569" s="662">
        <f>(BN3569*BU$11)+(N3569*BU$12)+(Z3569*BU$13)+(R3569*BU$14)+(X3569*BU$15)+(AB3569*BU$16)</f>
        <v>0</v>
      </c>
      <c r="BS3569" s="662">
        <f>((BB3569-BD3569)*BU$18)+((AV3569-AX3569)*BU$17)+(H3569*BU$19)+(P3569*BU$20)</f>
        <v>0</v>
      </c>
      <c r="BT3569" s="15"/>
      <c r="BU3569" s="15"/>
      <c r="BV3569" s="95"/>
    </row>
    <row r="3570" spans="1:74" ht="21.75" hidden="1" customHeight="1" x14ac:dyDescent="0.25">
      <c r="A3570" s="95"/>
      <c r="B3570" s="571"/>
      <c r="C3570" s="642" t="str">
        <f>IF(ROSTER!D$26="","",ROSTER!D$26)</f>
        <v/>
      </c>
      <c r="D3570" s="643"/>
      <c r="E3570" s="575"/>
      <c r="F3570" s="577"/>
      <c r="G3570" s="583"/>
      <c r="H3570" s="579"/>
      <c r="I3570" s="545"/>
      <c r="J3570" s="544"/>
      <c r="K3570" s="581"/>
      <c r="L3570" s="586"/>
      <c r="M3570" s="587"/>
      <c r="N3570" s="592" t="s">
        <v>16</v>
      </c>
      <c r="O3570" s="603"/>
      <c r="P3570" s="544"/>
      <c r="Q3570" s="581"/>
      <c r="R3570" s="586"/>
      <c r="S3570" s="587"/>
      <c r="T3570" s="592" t="s">
        <v>16</v>
      </c>
      <c r="U3570" s="603"/>
      <c r="V3570" s="311"/>
      <c r="W3570" s="311"/>
      <c r="X3570" s="579"/>
      <c r="Y3570" s="545"/>
      <c r="Z3570" s="544"/>
      <c r="AA3570" s="545"/>
      <c r="AB3570" s="544"/>
      <c r="AC3570" s="545"/>
      <c r="AD3570" s="544"/>
      <c r="AE3570" s="581"/>
      <c r="AF3570" s="586"/>
      <c r="AG3570" s="587"/>
      <c r="AH3570" s="626"/>
      <c r="AI3570" s="627"/>
      <c r="AJ3570" s="544"/>
      <c r="AK3570" s="581"/>
      <c r="AL3570" s="586"/>
      <c r="AM3570" s="587"/>
      <c r="AN3570" s="626"/>
      <c r="AO3570" s="627"/>
      <c r="AP3570" s="544"/>
      <c r="AQ3570" s="581"/>
      <c r="AR3570" s="586"/>
      <c r="AS3570" s="587"/>
      <c r="AT3570" s="626"/>
      <c r="AU3570" s="627"/>
      <c r="AV3570" s="628"/>
      <c r="AW3570" s="629"/>
      <c r="AX3570" s="632"/>
      <c r="AY3570" s="633"/>
      <c r="AZ3570" s="626"/>
      <c r="BA3570" s="627"/>
      <c r="BB3570" s="544"/>
      <c r="BC3570" s="581"/>
      <c r="BD3570" s="586"/>
      <c r="BE3570" s="587"/>
      <c r="BF3570" s="626"/>
      <c r="BG3570" s="627"/>
      <c r="BH3570" s="628"/>
      <c r="BI3570" s="629"/>
      <c r="BJ3570" s="632"/>
      <c r="BK3570" s="633"/>
      <c r="BL3570" s="626"/>
      <c r="BM3570" s="627"/>
      <c r="BN3570" s="678"/>
      <c r="BO3570" s="679"/>
      <c r="BP3570" s="680"/>
      <c r="BQ3570" s="677"/>
      <c r="BR3570" s="663"/>
      <c r="BS3570" s="663"/>
      <c r="BT3570" s="15"/>
      <c r="BU3570" s="15"/>
      <c r="BV3570" s="95"/>
    </row>
    <row r="3571" spans="1:74" ht="21.75" hidden="1" customHeight="1" x14ac:dyDescent="0.25">
      <c r="A3571" s="95"/>
      <c r="B3571" s="570" t="str">
        <f>IF(ROSTER!B$28="","",ROSTER!B$28)</f>
        <v/>
      </c>
      <c r="C3571" s="572" t="str">
        <f>IF(ROSTER!C$28="","",ROSTER!C$28)</f>
        <v/>
      </c>
      <c r="D3571" s="573"/>
      <c r="E3571" s="574"/>
      <c r="F3571" s="576">
        <f>IF(E3571="y",1,IF(E3571="S",1,0))</f>
        <v>0</v>
      </c>
      <c r="G3571" s="582">
        <f>IF(E3571="S",1,0)</f>
        <v>0</v>
      </c>
      <c r="H3571" s="578"/>
      <c r="I3571" s="543"/>
      <c r="J3571" s="542"/>
      <c r="K3571" s="580"/>
      <c r="L3571" s="584"/>
      <c r="M3571" s="585"/>
      <c r="N3571" s="588">
        <f>L3571+J3571</f>
        <v>0</v>
      </c>
      <c r="O3571" s="589"/>
      <c r="P3571" s="542"/>
      <c r="Q3571" s="580"/>
      <c r="R3571" s="584"/>
      <c r="S3571" s="585"/>
      <c r="T3571" s="588">
        <f>R3571-P3571</f>
        <v>0</v>
      </c>
      <c r="U3571" s="589"/>
      <c r="V3571" s="310"/>
      <c r="W3571" s="310"/>
      <c r="X3571" s="578"/>
      <c r="Y3571" s="543"/>
      <c r="Z3571" s="542"/>
      <c r="AA3571" s="543"/>
      <c r="AB3571" s="542"/>
      <c r="AC3571" s="543"/>
      <c r="AD3571" s="542"/>
      <c r="AE3571" s="580"/>
      <c r="AF3571" s="584"/>
      <c r="AG3571" s="585"/>
      <c r="AH3571" s="595">
        <f>IF(AD3571=0,0,(AF3571/AD3571)*100)</f>
        <v>0</v>
      </c>
      <c r="AI3571" s="596"/>
      <c r="AJ3571" s="542"/>
      <c r="AK3571" s="580"/>
      <c r="AL3571" s="584"/>
      <c r="AM3571" s="585"/>
      <c r="AN3571" s="595">
        <f>IF(AJ3571=0,0,(AL3571/AJ3571)*100)</f>
        <v>0</v>
      </c>
      <c r="AO3571" s="596"/>
      <c r="AP3571" s="542"/>
      <c r="AQ3571" s="580"/>
      <c r="AR3571" s="584"/>
      <c r="AS3571" s="585"/>
      <c r="AT3571" s="595">
        <f>IF(AP3571=0,0,(AR3571/AP3571)*100)</f>
        <v>0</v>
      </c>
      <c r="AU3571" s="596"/>
      <c r="AV3571" s="599">
        <f>AD3571+AJ3571+AP3571</f>
        <v>0</v>
      </c>
      <c r="AW3571" s="600"/>
      <c r="AX3571" s="630">
        <f>AF3571+AL3571+AR3571</f>
        <v>0</v>
      </c>
      <c r="AY3571" s="631"/>
      <c r="AZ3571" s="595">
        <f>IF(AV3571=0,0,(AX3571/AV3571)*100)</f>
        <v>0</v>
      </c>
      <c r="BA3571" s="596"/>
      <c r="BB3571" s="542"/>
      <c r="BC3571" s="580"/>
      <c r="BD3571" s="584"/>
      <c r="BE3571" s="585"/>
      <c r="BF3571" s="595">
        <f>IF(BB3571=0,0,(BD3571/BB3571)*100)</f>
        <v>0</v>
      </c>
      <c r="BG3571" s="596"/>
      <c r="BH3571" s="599">
        <f>AV3571+BB3571</f>
        <v>0</v>
      </c>
      <c r="BI3571" s="600"/>
      <c r="BJ3571" s="630">
        <f>AX3571+BD3571</f>
        <v>0</v>
      </c>
      <c r="BK3571" s="631"/>
      <c r="BL3571" s="595">
        <f>IF(BH3571=0,0,(BJ3571/BH3571)*100)</f>
        <v>0</v>
      </c>
      <c r="BM3571" s="596"/>
      <c r="BN3571" s="656">
        <f>(AF3571*2)+(AL3571*2)+(AR3571*3)+BD3571</f>
        <v>0</v>
      </c>
      <c r="BO3571" s="657"/>
      <c r="BP3571" s="658"/>
      <c r="BQ3571" s="676">
        <f t="shared" ref="BQ3571" si="3066">IF(BS3571=0,0,50*BR3571/BS3571)</f>
        <v>0</v>
      </c>
      <c r="BR3571" s="662">
        <f>(BN3571*BU$11)+(N3571*BU$12)+(Z3571*BU$13)+(R3571*BU$14)+(X3571*BU$15)+(AB3571*BU$16)</f>
        <v>0</v>
      </c>
      <c r="BS3571" s="662">
        <f>((BB3571-BD3571)*BU$18)+((AV3571-AX3571)*BU$17)+(H3571*BU$19)+(P3571*BU$20)</f>
        <v>0</v>
      </c>
      <c r="BT3571" s="15"/>
      <c r="BU3571" s="15"/>
      <c r="BV3571" s="95"/>
    </row>
    <row r="3572" spans="1:74" ht="21.75" hidden="1" customHeight="1" x14ac:dyDescent="0.25">
      <c r="A3572" s="95"/>
      <c r="B3572" s="571"/>
      <c r="C3572" s="642" t="str">
        <f>IF(ROSTER!D$28="","",ROSTER!D$28)</f>
        <v/>
      </c>
      <c r="D3572" s="643"/>
      <c r="E3572" s="575"/>
      <c r="F3572" s="577"/>
      <c r="G3572" s="583"/>
      <c r="H3572" s="579"/>
      <c r="I3572" s="545"/>
      <c r="J3572" s="544"/>
      <c r="K3572" s="581"/>
      <c r="L3572" s="586"/>
      <c r="M3572" s="587"/>
      <c r="N3572" s="592" t="s">
        <v>16</v>
      </c>
      <c r="O3572" s="603"/>
      <c r="P3572" s="544"/>
      <c r="Q3572" s="581"/>
      <c r="R3572" s="586"/>
      <c r="S3572" s="587"/>
      <c r="T3572" s="592" t="s">
        <v>16</v>
      </c>
      <c r="U3572" s="603"/>
      <c r="V3572" s="311"/>
      <c r="W3572" s="311"/>
      <c r="X3572" s="579"/>
      <c r="Y3572" s="545"/>
      <c r="Z3572" s="544"/>
      <c r="AA3572" s="545"/>
      <c r="AB3572" s="544"/>
      <c r="AC3572" s="545"/>
      <c r="AD3572" s="544"/>
      <c r="AE3572" s="581"/>
      <c r="AF3572" s="586"/>
      <c r="AG3572" s="587"/>
      <c r="AH3572" s="626"/>
      <c r="AI3572" s="627"/>
      <c r="AJ3572" s="544"/>
      <c r="AK3572" s="581"/>
      <c r="AL3572" s="586"/>
      <c r="AM3572" s="587"/>
      <c r="AN3572" s="626"/>
      <c r="AO3572" s="627"/>
      <c r="AP3572" s="544"/>
      <c r="AQ3572" s="581"/>
      <c r="AR3572" s="586"/>
      <c r="AS3572" s="587"/>
      <c r="AT3572" s="626"/>
      <c r="AU3572" s="627"/>
      <c r="AV3572" s="628"/>
      <c r="AW3572" s="629"/>
      <c r="AX3572" s="632"/>
      <c r="AY3572" s="633"/>
      <c r="AZ3572" s="626"/>
      <c r="BA3572" s="627"/>
      <c r="BB3572" s="544"/>
      <c r="BC3572" s="581"/>
      <c r="BD3572" s="586"/>
      <c r="BE3572" s="587"/>
      <c r="BF3572" s="626"/>
      <c r="BG3572" s="627"/>
      <c r="BH3572" s="628"/>
      <c r="BI3572" s="629"/>
      <c r="BJ3572" s="632"/>
      <c r="BK3572" s="633"/>
      <c r="BL3572" s="626"/>
      <c r="BM3572" s="627"/>
      <c r="BN3572" s="678"/>
      <c r="BO3572" s="679"/>
      <c r="BP3572" s="680"/>
      <c r="BQ3572" s="677"/>
      <c r="BR3572" s="663"/>
      <c r="BS3572" s="663"/>
      <c r="BT3572" s="15"/>
      <c r="BU3572" s="15"/>
      <c r="BV3572" s="95"/>
    </row>
    <row r="3573" spans="1:74" ht="21.75" hidden="1" customHeight="1" x14ac:dyDescent="0.25">
      <c r="A3573" s="95"/>
      <c r="B3573" s="570" t="str">
        <f>IF(ROSTER!B$30="","",ROSTER!B$30)</f>
        <v/>
      </c>
      <c r="C3573" s="572" t="str">
        <f>IF(ROSTER!C$30="","",ROSTER!C$30)</f>
        <v/>
      </c>
      <c r="D3573" s="573"/>
      <c r="E3573" s="574"/>
      <c r="F3573" s="576">
        <f>IF(E3573="y",1,IF(E3573="S",1,0))</f>
        <v>0</v>
      </c>
      <c r="G3573" s="582">
        <f>IF(E3573="S",1,0)</f>
        <v>0</v>
      </c>
      <c r="H3573" s="578"/>
      <c r="I3573" s="543"/>
      <c r="J3573" s="542"/>
      <c r="K3573" s="580"/>
      <c r="L3573" s="584"/>
      <c r="M3573" s="585"/>
      <c r="N3573" s="588">
        <f>L3573+J3573</f>
        <v>0</v>
      </c>
      <c r="O3573" s="589"/>
      <c r="P3573" s="542"/>
      <c r="Q3573" s="580"/>
      <c r="R3573" s="584"/>
      <c r="S3573" s="585"/>
      <c r="T3573" s="588">
        <f>R3573-P3573</f>
        <v>0</v>
      </c>
      <c r="U3573" s="589"/>
      <c r="V3573" s="310"/>
      <c r="W3573" s="310"/>
      <c r="X3573" s="578"/>
      <c r="Y3573" s="543"/>
      <c r="Z3573" s="542"/>
      <c r="AA3573" s="543"/>
      <c r="AB3573" s="542"/>
      <c r="AC3573" s="543"/>
      <c r="AD3573" s="542"/>
      <c r="AE3573" s="580"/>
      <c r="AF3573" s="584"/>
      <c r="AG3573" s="585"/>
      <c r="AH3573" s="595">
        <f>IF(AD3573=0,0,(AF3573/AD3573)*100)</f>
        <v>0</v>
      </c>
      <c r="AI3573" s="596"/>
      <c r="AJ3573" s="542"/>
      <c r="AK3573" s="580"/>
      <c r="AL3573" s="584"/>
      <c r="AM3573" s="585"/>
      <c r="AN3573" s="595">
        <f>IF(AJ3573=0,0,(AL3573/AJ3573)*100)</f>
        <v>0</v>
      </c>
      <c r="AO3573" s="596"/>
      <c r="AP3573" s="542"/>
      <c r="AQ3573" s="580"/>
      <c r="AR3573" s="584"/>
      <c r="AS3573" s="585"/>
      <c r="AT3573" s="595">
        <f>IF(AP3573=0,0,(AR3573/AP3573)*100)</f>
        <v>0</v>
      </c>
      <c r="AU3573" s="596"/>
      <c r="AV3573" s="599">
        <f>AD3573+AJ3573+AP3573</f>
        <v>0</v>
      </c>
      <c r="AW3573" s="600"/>
      <c r="AX3573" s="630">
        <f>AF3573+AL3573+AR3573</f>
        <v>0</v>
      </c>
      <c r="AY3573" s="631"/>
      <c r="AZ3573" s="595">
        <f>IF(AV3573=0,0,(AX3573/AV3573)*100)</f>
        <v>0</v>
      </c>
      <c r="BA3573" s="596"/>
      <c r="BB3573" s="542"/>
      <c r="BC3573" s="580"/>
      <c r="BD3573" s="584"/>
      <c r="BE3573" s="585"/>
      <c r="BF3573" s="595">
        <f>IF(BB3573=0,0,(BD3573/BB3573)*100)</f>
        <v>0</v>
      </c>
      <c r="BG3573" s="596"/>
      <c r="BH3573" s="599">
        <f>AV3573+BB3573</f>
        <v>0</v>
      </c>
      <c r="BI3573" s="600"/>
      <c r="BJ3573" s="630">
        <f>AX3573+BD3573</f>
        <v>0</v>
      </c>
      <c r="BK3573" s="631"/>
      <c r="BL3573" s="595">
        <f>IF(BH3573=0,0,(BJ3573/BH3573)*100)</f>
        <v>0</v>
      </c>
      <c r="BM3573" s="596"/>
      <c r="BN3573" s="656">
        <f>(AF3573*2)+(AL3573*2)+(AR3573*3)+BD3573</f>
        <v>0</v>
      </c>
      <c r="BO3573" s="657"/>
      <c r="BP3573" s="658"/>
      <c r="BQ3573" s="676">
        <f t="shared" ref="BQ3573" si="3067">IF(BS3573=0,0,50*BR3573/BS3573)</f>
        <v>0</v>
      </c>
      <c r="BR3573" s="662">
        <f>(BN3573*BU$11)+(N3573*BU$12)+(Z3573*BU$13)+(R3573*BU$14)+(X3573*BU$15)+(AB3573*BU$16)</f>
        <v>0</v>
      </c>
      <c r="BS3573" s="662">
        <f>((BB3573-BD3573)*BU$18)+((AV3573-AX3573)*BU$17)+(H3573*BU$19)+(P3573*BU$20)</f>
        <v>0</v>
      </c>
      <c r="BT3573" s="15"/>
      <c r="BU3573" s="15"/>
      <c r="BV3573" s="95"/>
    </row>
    <row r="3574" spans="1:74" ht="21.75" hidden="1" customHeight="1" x14ac:dyDescent="0.25">
      <c r="A3574" s="95"/>
      <c r="B3574" s="571"/>
      <c r="C3574" s="642" t="str">
        <f>IF(ROSTER!D$30="","",ROSTER!D$30)</f>
        <v/>
      </c>
      <c r="D3574" s="643"/>
      <c r="E3574" s="575"/>
      <c r="F3574" s="577"/>
      <c r="G3574" s="583"/>
      <c r="H3574" s="579"/>
      <c r="I3574" s="545"/>
      <c r="J3574" s="544"/>
      <c r="K3574" s="581"/>
      <c r="L3574" s="586"/>
      <c r="M3574" s="587"/>
      <c r="N3574" s="592" t="s">
        <v>16</v>
      </c>
      <c r="O3574" s="603"/>
      <c r="P3574" s="544"/>
      <c r="Q3574" s="581"/>
      <c r="R3574" s="586"/>
      <c r="S3574" s="587"/>
      <c r="T3574" s="592" t="s">
        <v>16</v>
      </c>
      <c r="U3574" s="603"/>
      <c r="V3574" s="311"/>
      <c r="W3574" s="311"/>
      <c r="X3574" s="579"/>
      <c r="Y3574" s="545"/>
      <c r="Z3574" s="544"/>
      <c r="AA3574" s="545"/>
      <c r="AB3574" s="544"/>
      <c r="AC3574" s="545"/>
      <c r="AD3574" s="544"/>
      <c r="AE3574" s="581"/>
      <c r="AF3574" s="586"/>
      <c r="AG3574" s="587"/>
      <c r="AH3574" s="626"/>
      <c r="AI3574" s="627"/>
      <c r="AJ3574" s="544"/>
      <c r="AK3574" s="581"/>
      <c r="AL3574" s="586"/>
      <c r="AM3574" s="587"/>
      <c r="AN3574" s="626"/>
      <c r="AO3574" s="627"/>
      <c r="AP3574" s="544"/>
      <c r="AQ3574" s="581"/>
      <c r="AR3574" s="586"/>
      <c r="AS3574" s="587"/>
      <c r="AT3574" s="626"/>
      <c r="AU3574" s="627"/>
      <c r="AV3574" s="628"/>
      <c r="AW3574" s="629"/>
      <c r="AX3574" s="632"/>
      <c r="AY3574" s="633"/>
      <c r="AZ3574" s="626"/>
      <c r="BA3574" s="627"/>
      <c r="BB3574" s="544"/>
      <c r="BC3574" s="581"/>
      <c r="BD3574" s="586"/>
      <c r="BE3574" s="587"/>
      <c r="BF3574" s="626"/>
      <c r="BG3574" s="627"/>
      <c r="BH3574" s="628"/>
      <c r="BI3574" s="629"/>
      <c r="BJ3574" s="632"/>
      <c r="BK3574" s="633"/>
      <c r="BL3574" s="626"/>
      <c r="BM3574" s="627"/>
      <c r="BN3574" s="678"/>
      <c r="BO3574" s="679"/>
      <c r="BP3574" s="680"/>
      <c r="BQ3574" s="677"/>
      <c r="BR3574" s="663"/>
      <c r="BS3574" s="663"/>
      <c r="BT3574" s="15"/>
      <c r="BU3574" s="15"/>
      <c r="BV3574" s="95"/>
    </row>
    <row r="3575" spans="1:74" ht="21.75" hidden="1" customHeight="1" x14ac:dyDescent="0.25">
      <c r="A3575" s="95"/>
      <c r="B3575" s="570" t="str">
        <f>IF(ROSTER!B$32="","",ROSTER!B$32)</f>
        <v/>
      </c>
      <c r="C3575" s="572" t="str">
        <f>IF(ROSTER!C$32="","",ROSTER!C$32)</f>
        <v/>
      </c>
      <c r="D3575" s="573"/>
      <c r="E3575" s="574"/>
      <c r="F3575" s="576">
        <f>IF(E3575="y",1,IF(E3575="S",1,0))</f>
        <v>0</v>
      </c>
      <c r="G3575" s="582">
        <f>IF(E3575="S",1,0)</f>
        <v>0</v>
      </c>
      <c r="H3575" s="578"/>
      <c r="I3575" s="543"/>
      <c r="J3575" s="542"/>
      <c r="K3575" s="580"/>
      <c r="L3575" s="584"/>
      <c r="M3575" s="585"/>
      <c r="N3575" s="588">
        <f>L3575+J3575</f>
        <v>0</v>
      </c>
      <c r="O3575" s="589"/>
      <c r="P3575" s="542"/>
      <c r="Q3575" s="580"/>
      <c r="R3575" s="584"/>
      <c r="S3575" s="585"/>
      <c r="T3575" s="588">
        <f>R3575-P3575</f>
        <v>0</v>
      </c>
      <c r="U3575" s="589"/>
      <c r="V3575" s="310"/>
      <c r="W3575" s="310"/>
      <c r="X3575" s="578"/>
      <c r="Y3575" s="543"/>
      <c r="Z3575" s="542"/>
      <c r="AA3575" s="543"/>
      <c r="AB3575" s="542"/>
      <c r="AC3575" s="543"/>
      <c r="AD3575" s="542"/>
      <c r="AE3575" s="580"/>
      <c r="AF3575" s="584"/>
      <c r="AG3575" s="585"/>
      <c r="AH3575" s="595">
        <f>IF(AD3575=0,0,(AF3575/AD3575)*100)</f>
        <v>0</v>
      </c>
      <c r="AI3575" s="596"/>
      <c r="AJ3575" s="542"/>
      <c r="AK3575" s="580"/>
      <c r="AL3575" s="584"/>
      <c r="AM3575" s="585"/>
      <c r="AN3575" s="595">
        <f>IF(AJ3575=0,0,(AL3575/AJ3575)*100)</f>
        <v>0</v>
      </c>
      <c r="AO3575" s="596"/>
      <c r="AP3575" s="542"/>
      <c r="AQ3575" s="580"/>
      <c r="AR3575" s="584"/>
      <c r="AS3575" s="585"/>
      <c r="AT3575" s="595">
        <f>IF(AP3575=0,0,(AR3575/AP3575)*100)</f>
        <v>0</v>
      </c>
      <c r="AU3575" s="596"/>
      <c r="AV3575" s="599">
        <f>AD3575+AJ3575+AP3575</f>
        <v>0</v>
      </c>
      <c r="AW3575" s="600"/>
      <c r="AX3575" s="630">
        <f>AF3575+AL3575+AR3575</f>
        <v>0</v>
      </c>
      <c r="AY3575" s="631"/>
      <c r="AZ3575" s="595">
        <f>IF(AV3575=0,0,(AX3575/AV3575)*100)</f>
        <v>0</v>
      </c>
      <c r="BA3575" s="596"/>
      <c r="BB3575" s="542"/>
      <c r="BC3575" s="580"/>
      <c r="BD3575" s="584"/>
      <c r="BE3575" s="585"/>
      <c r="BF3575" s="595">
        <f>IF(BB3575=0,0,(BD3575/BB3575)*100)</f>
        <v>0</v>
      </c>
      <c r="BG3575" s="596"/>
      <c r="BH3575" s="599">
        <f>AV3575+BB3575</f>
        <v>0</v>
      </c>
      <c r="BI3575" s="600"/>
      <c r="BJ3575" s="630">
        <f>AX3575+BD3575</f>
        <v>0</v>
      </c>
      <c r="BK3575" s="631"/>
      <c r="BL3575" s="595">
        <f>IF(BH3575=0,0,(BJ3575/BH3575)*100)</f>
        <v>0</v>
      </c>
      <c r="BM3575" s="596"/>
      <c r="BN3575" s="656">
        <f>(AF3575*2)+(AL3575*2)+(AR3575*3)+BD3575</f>
        <v>0</v>
      </c>
      <c r="BO3575" s="657"/>
      <c r="BP3575" s="658"/>
      <c r="BQ3575" s="676">
        <f t="shared" ref="BQ3575" si="3068">IF(BS3575=0,0,50*BR3575/BS3575)</f>
        <v>0</v>
      </c>
      <c r="BR3575" s="662">
        <f>(BN3575*BU$11)+(N3575*BU$12)+(Z3575*BU$13)+(R3575*BU$14)+(X3575*BU$15)+(AB3575*BU$16)</f>
        <v>0</v>
      </c>
      <c r="BS3575" s="662">
        <f>((BB3575-BD3575)*BU$18)+((AV3575-AX3575)*BU$17)+(H3575*BU$19)+(P3575*BU$20)</f>
        <v>0</v>
      </c>
      <c r="BT3575" s="15"/>
      <c r="BU3575" s="15"/>
      <c r="BV3575" s="95"/>
    </row>
    <row r="3576" spans="1:74" ht="21.75" hidden="1" customHeight="1" x14ac:dyDescent="0.25">
      <c r="A3576" s="95"/>
      <c r="B3576" s="571"/>
      <c r="C3576" s="642" t="str">
        <f>IF(ROSTER!D$32="","",ROSTER!D$32)</f>
        <v/>
      </c>
      <c r="D3576" s="643"/>
      <c r="E3576" s="575"/>
      <c r="F3576" s="577"/>
      <c r="G3576" s="583"/>
      <c r="H3576" s="579"/>
      <c r="I3576" s="545"/>
      <c r="J3576" s="544"/>
      <c r="K3576" s="581"/>
      <c r="L3576" s="586"/>
      <c r="M3576" s="587"/>
      <c r="N3576" s="592" t="s">
        <v>16</v>
      </c>
      <c r="O3576" s="603"/>
      <c r="P3576" s="544"/>
      <c r="Q3576" s="581"/>
      <c r="R3576" s="586"/>
      <c r="S3576" s="587"/>
      <c r="T3576" s="592" t="s">
        <v>16</v>
      </c>
      <c r="U3576" s="603"/>
      <c r="V3576" s="311"/>
      <c r="W3576" s="311"/>
      <c r="X3576" s="579"/>
      <c r="Y3576" s="545"/>
      <c r="Z3576" s="544"/>
      <c r="AA3576" s="545"/>
      <c r="AB3576" s="544"/>
      <c r="AC3576" s="545"/>
      <c r="AD3576" s="544"/>
      <c r="AE3576" s="581"/>
      <c r="AF3576" s="586"/>
      <c r="AG3576" s="587"/>
      <c r="AH3576" s="626"/>
      <c r="AI3576" s="627"/>
      <c r="AJ3576" s="544"/>
      <c r="AK3576" s="581"/>
      <c r="AL3576" s="586"/>
      <c r="AM3576" s="587"/>
      <c r="AN3576" s="626"/>
      <c r="AO3576" s="627"/>
      <c r="AP3576" s="544"/>
      <c r="AQ3576" s="581"/>
      <c r="AR3576" s="586"/>
      <c r="AS3576" s="587"/>
      <c r="AT3576" s="626"/>
      <c r="AU3576" s="627"/>
      <c r="AV3576" s="628"/>
      <c r="AW3576" s="629"/>
      <c r="AX3576" s="632"/>
      <c r="AY3576" s="633"/>
      <c r="AZ3576" s="626"/>
      <c r="BA3576" s="627"/>
      <c r="BB3576" s="544"/>
      <c r="BC3576" s="581"/>
      <c r="BD3576" s="586"/>
      <c r="BE3576" s="587"/>
      <c r="BF3576" s="626"/>
      <c r="BG3576" s="627"/>
      <c r="BH3576" s="628"/>
      <c r="BI3576" s="629"/>
      <c r="BJ3576" s="632"/>
      <c r="BK3576" s="633"/>
      <c r="BL3576" s="626"/>
      <c r="BM3576" s="627"/>
      <c r="BN3576" s="678"/>
      <c r="BO3576" s="679"/>
      <c r="BP3576" s="680"/>
      <c r="BQ3576" s="677"/>
      <c r="BR3576" s="663"/>
      <c r="BS3576" s="663"/>
      <c r="BT3576" s="15"/>
      <c r="BU3576" s="15"/>
      <c r="BV3576" s="95"/>
    </row>
    <row r="3577" spans="1:74" ht="21.75" hidden="1" customHeight="1" x14ac:dyDescent="0.25">
      <c r="A3577" s="95"/>
      <c r="B3577" s="570" t="str">
        <f>IF(ROSTER!B$34="","",ROSTER!B$34)</f>
        <v/>
      </c>
      <c r="C3577" s="572" t="str">
        <f>IF(ROSTER!C$34="","",ROSTER!C$34)</f>
        <v/>
      </c>
      <c r="D3577" s="573"/>
      <c r="E3577" s="574"/>
      <c r="F3577" s="576">
        <f>IF(E3577="y",1,IF(E3577="S",1,0))</f>
        <v>0</v>
      </c>
      <c r="G3577" s="582">
        <f>IF(E3577="S",1,0)</f>
        <v>0</v>
      </c>
      <c r="H3577" s="578"/>
      <c r="I3577" s="543"/>
      <c r="J3577" s="542"/>
      <c r="K3577" s="580"/>
      <c r="L3577" s="584"/>
      <c r="M3577" s="585"/>
      <c r="N3577" s="588">
        <f>L3577+J3577</f>
        <v>0</v>
      </c>
      <c r="O3577" s="589"/>
      <c r="P3577" s="542"/>
      <c r="Q3577" s="580"/>
      <c r="R3577" s="584"/>
      <c r="S3577" s="585"/>
      <c r="T3577" s="588">
        <f>R3577-P3577</f>
        <v>0</v>
      </c>
      <c r="U3577" s="589"/>
      <c r="V3577" s="310"/>
      <c r="W3577" s="310"/>
      <c r="X3577" s="578"/>
      <c r="Y3577" s="543"/>
      <c r="Z3577" s="542"/>
      <c r="AA3577" s="543"/>
      <c r="AB3577" s="542"/>
      <c r="AC3577" s="543"/>
      <c r="AD3577" s="542"/>
      <c r="AE3577" s="580"/>
      <c r="AF3577" s="584"/>
      <c r="AG3577" s="585"/>
      <c r="AH3577" s="595">
        <f>IF(AD3577=0,0,(AF3577/AD3577)*100)</f>
        <v>0</v>
      </c>
      <c r="AI3577" s="596"/>
      <c r="AJ3577" s="542"/>
      <c r="AK3577" s="580"/>
      <c r="AL3577" s="584"/>
      <c r="AM3577" s="585"/>
      <c r="AN3577" s="595">
        <f>IF(AJ3577=0,0,(AL3577/AJ3577)*100)</f>
        <v>0</v>
      </c>
      <c r="AO3577" s="596"/>
      <c r="AP3577" s="542"/>
      <c r="AQ3577" s="580"/>
      <c r="AR3577" s="584"/>
      <c r="AS3577" s="585"/>
      <c r="AT3577" s="595">
        <f>IF(AP3577=0,0,(AR3577/AP3577)*100)</f>
        <v>0</v>
      </c>
      <c r="AU3577" s="596"/>
      <c r="AV3577" s="599">
        <f>AD3577+AJ3577+AP3577</f>
        <v>0</v>
      </c>
      <c r="AW3577" s="600"/>
      <c r="AX3577" s="630">
        <f>AF3577+AL3577+AR3577</f>
        <v>0</v>
      </c>
      <c r="AY3577" s="631"/>
      <c r="AZ3577" s="595">
        <f>IF(AV3577=0,0,(AX3577/AV3577)*100)</f>
        <v>0</v>
      </c>
      <c r="BA3577" s="596"/>
      <c r="BB3577" s="542"/>
      <c r="BC3577" s="580"/>
      <c r="BD3577" s="584"/>
      <c r="BE3577" s="585"/>
      <c r="BF3577" s="595">
        <f>IF(BB3577=0,0,(BD3577/BB3577)*100)</f>
        <v>0</v>
      </c>
      <c r="BG3577" s="596"/>
      <c r="BH3577" s="599">
        <f>AV3577+BB3577</f>
        <v>0</v>
      </c>
      <c r="BI3577" s="600"/>
      <c r="BJ3577" s="630">
        <f>AX3577+BD3577</f>
        <v>0</v>
      </c>
      <c r="BK3577" s="631"/>
      <c r="BL3577" s="595">
        <f>IF(BH3577=0,0,(BJ3577/BH3577)*100)</f>
        <v>0</v>
      </c>
      <c r="BM3577" s="596"/>
      <c r="BN3577" s="656">
        <f>(AF3577*2)+(AL3577*2)+(AR3577*3)+BD3577</f>
        <v>0</v>
      </c>
      <c r="BO3577" s="657"/>
      <c r="BP3577" s="658"/>
      <c r="BQ3577" s="676">
        <f t="shared" ref="BQ3577" si="3069">IF(BS3577=0,0,50*BR3577/BS3577)</f>
        <v>0</v>
      </c>
      <c r="BR3577" s="662">
        <f>(BN3577*BU$11)+(N3577*BU$12)+(Z3577*BU$13)+(R3577*BU$14)+(X3577*BU$15)+(AB3577*BU$16)</f>
        <v>0</v>
      </c>
      <c r="BS3577" s="662">
        <f>((BB3577-BD3577)*BU$18)+((AV3577-AX3577)*BU$17)+(H3577*BU$19)+(P3577*BU$20)</f>
        <v>0</v>
      </c>
      <c r="BT3577" s="15"/>
      <c r="BU3577" s="15"/>
      <c r="BV3577" s="95"/>
    </row>
    <row r="3578" spans="1:74" ht="21.75" hidden="1" customHeight="1" x14ac:dyDescent="0.25">
      <c r="A3578" s="95"/>
      <c r="B3578" s="571"/>
      <c r="C3578" s="642" t="str">
        <f>IF(ROSTER!D$34="","",ROSTER!D$34)</f>
        <v/>
      </c>
      <c r="D3578" s="643"/>
      <c r="E3578" s="575"/>
      <c r="F3578" s="577"/>
      <c r="G3578" s="583"/>
      <c r="H3578" s="579"/>
      <c r="I3578" s="545"/>
      <c r="J3578" s="544"/>
      <c r="K3578" s="581"/>
      <c r="L3578" s="586"/>
      <c r="M3578" s="587"/>
      <c r="N3578" s="592" t="s">
        <v>16</v>
      </c>
      <c r="O3578" s="603"/>
      <c r="P3578" s="544"/>
      <c r="Q3578" s="581"/>
      <c r="R3578" s="586"/>
      <c r="S3578" s="587"/>
      <c r="T3578" s="592" t="s">
        <v>16</v>
      </c>
      <c r="U3578" s="603"/>
      <c r="V3578" s="311"/>
      <c r="W3578" s="311"/>
      <c r="X3578" s="579"/>
      <c r="Y3578" s="545"/>
      <c r="Z3578" s="544"/>
      <c r="AA3578" s="545"/>
      <c r="AB3578" s="544"/>
      <c r="AC3578" s="545"/>
      <c r="AD3578" s="544"/>
      <c r="AE3578" s="581"/>
      <c r="AF3578" s="586"/>
      <c r="AG3578" s="587"/>
      <c r="AH3578" s="626"/>
      <c r="AI3578" s="627"/>
      <c r="AJ3578" s="544"/>
      <c r="AK3578" s="581"/>
      <c r="AL3578" s="586"/>
      <c r="AM3578" s="587"/>
      <c r="AN3578" s="626"/>
      <c r="AO3578" s="627"/>
      <c r="AP3578" s="544"/>
      <c r="AQ3578" s="581"/>
      <c r="AR3578" s="586"/>
      <c r="AS3578" s="587"/>
      <c r="AT3578" s="626"/>
      <c r="AU3578" s="627"/>
      <c r="AV3578" s="628"/>
      <c r="AW3578" s="629"/>
      <c r="AX3578" s="632"/>
      <c r="AY3578" s="633"/>
      <c r="AZ3578" s="626"/>
      <c r="BA3578" s="627"/>
      <c r="BB3578" s="544"/>
      <c r="BC3578" s="581"/>
      <c r="BD3578" s="586"/>
      <c r="BE3578" s="587"/>
      <c r="BF3578" s="626"/>
      <c r="BG3578" s="627"/>
      <c r="BH3578" s="628"/>
      <c r="BI3578" s="629"/>
      <c r="BJ3578" s="632"/>
      <c r="BK3578" s="633"/>
      <c r="BL3578" s="626"/>
      <c r="BM3578" s="627"/>
      <c r="BN3578" s="678"/>
      <c r="BO3578" s="679"/>
      <c r="BP3578" s="680"/>
      <c r="BQ3578" s="677"/>
      <c r="BR3578" s="663"/>
      <c r="BS3578" s="663"/>
      <c r="BT3578" s="15"/>
      <c r="BU3578" s="15"/>
      <c r="BV3578" s="95"/>
    </row>
    <row r="3579" spans="1:74" ht="21.75" hidden="1" customHeight="1" x14ac:dyDescent="0.25">
      <c r="A3579" s="95"/>
      <c r="B3579" s="570" t="str">
        <f>IF(ROSTER!B$36="","",ROSTER!B$36)</f>
        <v/>
      </c>
      <c r="C3579" s="572" t="str">
        <f>IF(ROSTER!C$36="","",ROSTER!C$36)</f>
        <v/>
      </c>
      <c r="D3579" s="573"/>
      <c r="E3579" s="574"/>
      <c r="F3579" s="576">
        <f>IF(E3579="y",1,IF(E3579="S",1,0))</f>
        <v>0</v>
      </c>
      <c r="G3579" s="582">
        <f>IF(E3579="S",1,0)</f>
        <v>0</v>
      </c>
      <c r="H3579" s="578"/>
      <c r="I3579" s="543"/>
      <c r="J3579" s="542"/>
      <c r="K3579" s="580"/>
      <c r="L3579" s="584"/>
      <c r="M3579" s="585"/>
      <c r="N3579" s="588">
        <f>L3579+J3579</f>
        <v>0</v>
      </c>
      <c r="O3579" s="589"/>
      <c r="P3579" s="542"/>
      <c r="Q3579" s="580"/>
      <c r="R3579" s="584"/>
      <c r="S3579" s="585"/>
      <c r="T3579" s="588">
        <f>R3579-P3579</f>
        <v>0</v>
      </c>
      <c r="U3579" s="589"/>
      <c r="V3579" s="310"/>
      <c r="W3579" s="310"/>
      <c r="X3579" s="578"/>
      <c r="Y3579" s="543"/>
      <c r="Z3579" s="542"/>
      <c r="AA3579" s="543"/>
      <c r="AB3579" s="542"/>
      <c r="AC3579" s="543"/>
      <c r="AD3579" s="542"/>
      <c r="AE3579" s="580"/>
      <c r="AF3579" s="584"/>
      <c r="AG3579" s="585"/>
      <c r="AH3579" s="595">
        <f>IF(AD3579=0,0,(AF3579/AD3579)*100)</f>
        <v>0</v>
      </c>
      <c r="AI3579" s="596"/>
      <c r="AJ3579" s="542"/>
      <c r="AK3579" s="580"/>
      <c r="AL3579" s="584"/>
      <c r="AM3579" s="585"/>
      <c r="AN3579" s="595">
        <f>IF(AJ3579=0,0,(AL3579/AJ3579)*100)</f>
        <v>0</v>
      </c>
      <c r="AO3579" s="596"/>
      <c r="AP3579" s="542"/>
      <c r="AQ3579" s="580"/>
      <c r="AR3579" s="584"/>
      <c r="AS3579" s="585"/>
      <c r="AT3579" s="595">
        <f>IF(AP3579=0,0,(AR3579/AP3579)*100)</f>
        <v>0</v>
      </c>
      <c r="AU3579" s="596"/>
      <c r="AV3579" s="599">
        <f>AD3579+AJ3579+AP3579</f>
        <v>0</v>
      </c>
      <c r="AW3579" s="600"/>
      <c r="AX3579" s="630">
        <f>AF3579+AL3579+AR3579</f>
        <v>0</v>
      </c>
      <c r="AY3579" s="631"/>
      <c r="AZ3579" s="595">
        <f>IF(AV3579=0,0,(AX3579/AV3579)*100)</f>
        <v>0</v>
      </c>
      <c r="BA3579" s="596"/>
      <c r="BB3579" s="542"/>
      <c r="BC3579" s="580"/>
      <c r="BD3579" s="584"/>
      <c r="BE3579" s="585"/>
      <c r="BF3579" s="595">
        <f>IF(BB3579=0,0,(BD3579/BB3579)*100)</f>
        <v>0</v>
      </c>
      <c r="BG3579" s="596"/>
      <c r="BH3579" s="599">
        <f>AV3579+BB3579</f>
        <v>0</v>
      </c>
      <c r="BI3579" s="600"/>
      <c r="BJ3579" s="630">
        <f>AX3579+BD3579</f>
        <v>0</v>
      </c>
      <c r="BK3579" s="631"/>
      <c r="BL3579" s="595">
        <f>IF(BH3579=0,0,(BJ3579/BH3579)*100)</f>
        <v>0</v>
      </c>
      <c r="BM3579" s="596"/>
      <c r="BN3579" s="656">
        <f>(AF3579*2)+(AL3579*2)+(AR3579*3)+BD3579</f>
        <v>0</v>
      </c>
      <c r="BO3579" s="657"/>
      <c r="BP3579" s="658"/>
      <c r="BQ3579" s="676">
        <f t="shared" ref="BQ3579" si="3070">IF(BS3579=0,0,50*BR3579/BS3579)</f>
        <v>0</v>
      </c>
      <c r="BR3579" s="662">
        <f>(BN3579*BU$11)+(N3579*BU$12)+(Z3579*BU$13)+(R3579*BU$14)+(X3579*BU$15)+(AB3579*BU$16)</f>
        <v>0</v>
      </c>
      <c r="BS3579" s="662">
        <f>((BB3579-BD3579)*BU$18)+((AV3579-AX3579)*BU$17)+(H3579*BU$19)+(P3579*BU$20)</f>
        <v>0</v>
      </c>
      <c r="BT3579" s="15"/>
      <c r="BU3579" s="15"/>
      <c r="BV3579" s="95"/>
    </row>
    <row r="3580" spans="1:74" ht="21.75" hidden="1" customHeight="1" x14ac:dyDescent="0.25">
      <c r="A3580" s="95"/>
      <c r="B3580" s="571"/>
      <c r="C3580" s="642" t="str">
        <f>IF(ROSTER!D$36="","",ROSTER!D$36)</f>
        <v/>
      </c>
      <c r="D3580" s="643"/>
      <c r="E3580" s="575"/>
      <c r="F3580" s="577"/>
      <c r="G3580" s="583"/>
      <c r="H3580" s="579"/>
      <c r="I3580" s="545"/>
      <c r="J3580" s="544"/>
      <c r="K3580" s="581"/>
      <c r="L3580" s="586"/>
      <c r="M3580" s="587"/>
      <c r="N3580" s="592" t="s">
        <v>16</v>
      </c>
      <c r="O3580" s="603"/>
      <c r="P3580" s="544"/>
      <c r="Q3580" s="581"/>
      <c r="R3580" s="586"/>
      <c r="S3580" s="587"/>
      <c r="T3580" s="592" t="s">
        <v>16</v>
      </c>
      <c r="U3580" s="603"/>
      <c r="V3580" s="311"/>
      <c r="W3580" s="311"/>
      <c r="X3580" s="579"/>
      <c r="Y3580" s="545"/>
      <c r="Z3580" s="544"/>
      <c r="AA3580" s="545"/>
      <c r="AB3580" s="544"/>
      <c r="AC3580" s="545"/>
      <c r="AD3580" s="544"/>
      <c r="AE3580" s="581"/>
      <c r="AF3580" s="586"/>
      <c r="AG3580" s="587"/>
      <c r="AH3580" s="626"/>
      <c r="AI3580" s="627"/>
      <c r="AJ3580" s="544"/>
      <c r="AK3580" s="581"/>
      <c r="AL3580" s="586"/>
      <c r="AM3580" s="587"/>
      <c r="AN3580" s="626"/>
      <c r="AO3580" s="627"/>
      <c r="AP3580" s="544"/>
      <c r="AQ3580" s="581"/>
      <c r="AR3580" s="586"/>
      <c r="AS3580" s="587"/>
      <c r="AT3580" s="626"/>
      <c r="AU3580" s="627"/>
      <c r="AV3580" s="628"/>
      <c r="AW3580" s="629"/>
      <c r="AX3580" s="632"/>
      <c r="AY3580" s="633"/>
      <c r="AZ3580" s="626"/>
      <c r="BA3580" s="627"/>
      <c r="BB3580" s="544"/>
      <c r="BC3580" s="581"/>
      <c r="BD3580" s="586"/>
      <c r="BE3580" s="587"/>
      <c r="BF3580" s="626"/>
      <c r="BG3580" s="627"/>
      <c r="BH3580" s="628"/>
      <c r="BI3580" s="629"/>
      <c r="BJ3580" s="632"/>
      <c r="BK3580" s="633"/>
      <c r="BL3580" s="626"/>
      <c r="BM3580" s="627"/>
      <c r="BN3580" s="678"/>
      <c r="BO3580" s="679"/>
      <c r="BP3580" s="680"/>
      <c r="BQ3580" s="677"/>
      <c r="BR3580" s="663"/>
      <c r="BS3580" s="663"/>
      <c r="BT3580" s="15"/>
      <c r="BU3580" s="15"/>
      <c r="BV3580" s="95"/>
    </row>
    <row r="3581" spans="1:74" ht="21.75" hidden="1" customHeight="1" x14ac:dyDescent="0.25">
      <c r="A3581" s="95"/>
      <c r="B3581" s="570" t="str">
        <f>IF(ROSTER!B$38="","",ROSTER!B$38)</f>
        <v/>
      </c>
      <c r="C3581" s="572" t="str">
        <f>IF(ROSTER!C$38="","",ROSTER!C$38)</f>
        <v/>
      </c>
      <c r="D3581" s="573"/>
      <c r="E3581" s="574"/>
      <c r="F3581" s="576">
        <f>IF(E3581="y",1,IF(E3581="S",1,0))</f>
        <v>0</v>
      </c>
      <c r="G3581" s="582">
        <f>IF(E3581="S",1,0)</f>
        <v>0</v>
      </c>
      <c r="H3581" s="578"/>
      <c r="I3581" s="543"/>
      <c r="J3581" s="542"/>
      <c r="K3581" s="580"/>
      <c r="L3581" s="584"/>
      <c r="M3581" s="585"/>
      <c r="N3581" s="588">
        <f>L3581+J3581</f>
        <v>0</v>
      </c>
      <c r="O3581" s="589"/>
      <c r="P3581" s="542"/>
      <c r="Q3581" s="580"/>
      <c r="R3581" s="584"/>
      <c r="S3581" s="585"/>
      <c r="T3581" s="588">
        <f>R3581-P3581</f>
        <v>0</v>
      </c>
      <c r="U3581" s="589"/>
      <c r="V3581" s="310"/>
      <c r="W3581" s="310"/>
      <c r="X3581" s="578"/>
      <c r="Y3581" s="543"/>
      <c r="Z3581" s="542"/>
      <c r="AA3581" s="543"/>
      <c r="AB3581" s="542"/>
      <c r="AC3581" s="543"/>
      <c r="AD3581" s="542"/>
      <c r="AE3581" s="580"/>
      <c r="AF3581" s="584"/>
      <c r="AG3581" s="585"/>
      <c r="AH3581" s="595">
        <f>IF(AD3581=0,0,(AF3581/AD3581)*100)</f>
        <v>0</v>
      </c>
      <c r="AI3581" s="596"/>
      <c r="AJ3581" s="542"/>
      <c r="AK3581" s="580"/>
      <c r="AL3581" s="584"/>
      <c r="AM3581" s="585"/>
      <c r="AN3581" s="595">
        <f>IF(AJ3581=0,0,(AL3581/AJ3581)*100)</f>
        <v>0</v>
      </c>
      <c r="AO3581" s="596"/>
      <c r="AP3581" s="542"/>
      <c r="AQ3581" s="580"/>
      <c r="AR3581" s="584"/>
      <c r="AS3581" s="585"/>
      <c r="AT3581" s="595">
        <f>IF(AP3581=0,0,(AR3581/AP3581)*100)</f>
        <v>0</v>
      </c>
      <c r="AU3581" s="596"/>
      <c r="AV3581" s="599">
        <f>AD3581+AJ3581+AP3581</f>
        <v>0</v>
      </c>
      <c r="AW3581" s="600"/>
      <c r="AX3581" s="630">
        <f>AF3581+AL3581+AR3581</f>
        <v>0</v>
      </c>
      <c r="AY3581" s="631"/>
      <c r="AZ3581" s="595">
        <f>IF(AV3581=0,0,(AX3581/AV3581)*100)</f>
        <v>0</v>
      </c>
      <c r="BA3581" s="596"/>
      <c r="BB3581" s="542"/>
      <c r="BC3581" s="580"/>
      <c r="BD3581" s="584"/>
      <c r="BE3581" s="585"/>
      <c r="BF3581" s="595">
        <f>IF(BB3581=0,0,(BD3581/BB3581)*100)</f>
        <v>0</v>
      </c>
      <c r="BG3581" s="596"/>
      <c r="BH3581" s="599">
        <f>AV3581+BB3581</f>
        <v>0</v>
      </c>
      <c r="BI3581" s="600"/>
      <c r="BJ3581" s="630">
        <f>AX3581+BD3581</f>
        <v>0</v>
      </c>
      <c r="BK3581" s="631"/>
      <c r="BL3581" s="595">
        <f>IF(BH3581=0,0,(BJ3581/BH3581)*100)</f>
        <v>0</v>
      </c>
      <c r="BM3581" s="596"/>
      <c r="BN3581" s="656">
        <f>(AF3581*2)+(AL3581*2)+(AR3581*3)+BD3581</f>
        <v>0</v>
      </c>
      <c r="BO3581" s="657"/>
      <c r="BP3581" s="658"/>
      <c r="BQ3581" s="676">
        <f t="shared" ref="BQ3581" si="3071">IF(BS3581=0,0,50*BR3581/BS3581)</f>
        <v>0</v>
      </c>
      <c r="BR3581" s="662">
        <f>(BN3581*BU$11)+(N3581*BU$12)+(Z3581*BU$13)+(R3581*BU$14)+(X3581*BU$15)+(AB3581*BU$16)</f>
        <v>0</v>
      </c>
      <c r="BS3581" s="662">
        <f>((BB3581-BD3581)*BU$18)+((AV3581-AX3581)*BU$17)+(H3581*BU$19)+(P3581*BU$20)</f>
        <v>0</v>
      </c>
      <c r="BT3581" s="15"/>
      <c r="BU3581" s="15"/>
      <c r="BV3581" s="95"/>
    </row>
    <row r="3582" spans="1:74" ht="21.75" hidden="1" customHeight="1" x14ac:dyDescent="0.25">
      <c r="A3582" s="95"/>
      <c r="B3582" s="571"/>
      <c r="C3582" s="642" t="str">
        <f>IF(ROSTER!D$38="","",ROSTER!D$38)</f>
        <v/>
      </c>
      <c r="D3582" s="643"/>
      <c r="E3582" s="575"/>
      <c r="F3582" s="577"/>
      <c r="G3582" s="583"/>
      <c r="H3582" s="579"/>
      <c r="I3582" s="545"/>
      <c r="J3582" s="544"/>
      <c r="K3582" s="581"/>
      <c r="L3582" s="586"/>
      <c r="M3582" s="587"/>
      <c r="N3582" s="592" t="s">
        <v>16</v>
      </c>
      <c r="O3582" s="603"/>
      <c r="P3582" s="544"/>
      <c r="Q3582" s="581"/>
      <c r="R3582" s="586"/>
      <c r="S3582" s="587"/>
      <c r="T3582" s="592" t="s">
        <v>16</v>
      </c>
      <c r="U3582" s="603"/>
      <c r="V3582" s="311"/>
      <c r="W3582" s="311"/>
      <c r="X3582" s="579"/>
      <c r="Y3582" s="545"/>
      <c r="Z3582" s="544"/>
      <c r="AA3582" s="545"/>
      <c r="AB3582" s="544"/>
      <c r="AC3582" s="545"/>
      <c r="AD3582" s="544"/>
      <c r="AE3582" s="581"/>
      <c r="AF3582" s="586"/>
      <c r="AG3582" s="587"/>
      <c r="AH3582" s="626"/>
      <c r="AI3582" s="627"/>
      <c r="AJ3582" s="544"/>
      <c r="AK3582" s="581"/>
      <c r="AL3582" s="586"/>
      <c r="AM3582" s="587"/>
      <c r="AN3582" s="626"/>
      <c r="AO3582" s="627"/>
      <c r="AP3582" s="544"/>
      <c r="AQ3582" s="581"/>
      <c r="AR3582" s="586"/>
      <c r="AS3582" s="587"/>
      <c r="AT3582" s="626"/>
      <c r="AU3582" s="627"/>
      <c r="AV3582" s="628"/>
      <c r="AW3582" s="629"/>
      <c r="AX3582" s="632"/>
      <c r="AY3582" s="633"/>
      <c r="AZ3582" s="626"/>
      <c r="BA3582" s="627"/>
      <c r="BB3582" s="544"/>
      <c r="BC3582" s="581"/>
      <c r="BD3582" s="586"/>
      <c r="BE3582" s="587"/>
      <c r="BF3582" s="626"/>
      <c r="BG3582" s="627"/>
      <c r="BH3582" s="628"/>
      <c r="BI3582" s="629"/>
      <c r="BJ3582" s="632"/>
      <c r="BK3582" s="633"/>
      <c r="BL3582" s="626"/>
      <c r="BM3582" s="627"/>
      <c r="BN3582" s="678"/>
      <c r="BO3582" s="679"/>
      <c r="BP3582" s="680"/>
      <c r="BQ3582" s="677"/>
      <c r="BR3582" s="663"/>
      <c r="BS3582" s="663"/>
      <c r="BT3582" s="15"/>
      <c r="BU3582" s="15"/>
      <c r="BV3582" s="95"/>
    </row>
    <row r="3583" spans="1:74" ht="21.75" hidden="1" customHeight="1" x14ac:dyDescent="0.25">
      <c r="A3583" s="95"/>
      <c r="B3583" s="570" t="str">
        <f>IF(ROSTER!B$40="","",ROSTER!B$40)</f>
        <v/>
      </c>
      <c r="C3583" s="572" t="str">
        <f>IF(ROSTER!C$40="","",ROSTER!C$40)</f>
        <v/>
      </c>
      <c r="D3583" s="573"/>
      <c r="E3583" s="574"/>
      <c r="F3583" s="576">
        <f>IF(E3583="y",1,IF(E3583="S",1,0))</f>
        <v>0</v>
      </c>
      <c r="G3583" s="582">
        <f>IF(E3583="S",1,0)</f>
        <v>0</v>
      </c>
      <c r="H3583" s="578"/>
      <c r="I3583" s="543"/>
      <c r="J3583" s="542"/>
      <c r="K3583" s="580"/>
      <c r="L3583" s="584"/>
      <c r="M3583" s="585"/>
      <c r="N3583" s="588">
        <f>L3583+J3583</f>
        <v>0</v>
      </c>
      <c r="O3583" s="589"/>
      <c r="P3583" s="542"/>
      <c r="Q3583" s="580"/>
      <c r="R3583" s="584"/>
      <c r="S3583" s="585"/>
      <c r="T3583" s="588">
        <f>R3583-P3583</f>
        <v>0</v>
      </c>
      <c r="U3583" s="589"/>
      <c r="V3583" s="310"/>
      <c r="W3583" s="310"/>
      <c r="X3583" s="578"/>
      <c r="Y3583" s="543"/>
      <c r="Z3583" s="542"/>
      <c r="AA3583" s="543"/>
      <c r="AB3583" s="542"/>
      <c r="AC3583" s="543"/>
      <c r="AD3583" s="542"/>
      <c r="AE3583" s="580"/>
      <c r="AF3583" s="584"/>
      <c r="AG3583" s="585"/>
      <c r="AH3583" s="595">
        <f>IF(AD3583=0,0,(AF3583/AD3583)*100)</f>
        <v>0</v>
      </c>
      <c r="AI3583" s="596"/>
      <c r="AJ3583" s="542"/>
      <c r="AK3583" s="580"/>
      <c r="AL3583" s="584"/>
      <c r="AM3583" s="585"/>
      <c r="AN3583" s="595">
        <f>IF(AJ3583=0,0,(AL3583/AJ3583)*100)</f>
        <v>0</v>
      </c>
      <c r="AO3583" s="596"/>
      <c r="AP3583" s="542"/>
      <c r="AQ3583" s="580"/>
      <c r="AR3583" s="584"/>
      <c r="AS3583" s="585"/>
      <c r="AT3583" s="595">
        <f>IF(AP3583=0,0,(AR3583/AP3583)*100)</f>
        <v>0</v>
      </c>
      <c r="AU3583" s="596"/>
      <c r="AV3583" s="599">
        <f>AD3583+AJ3583+AP3583</f>
        <v>0</v>
      </c>
      <c r="AW3583" s="600"/>
      <c r="AX3583" s="630">
        <f>AF3583+AL3583+AR3583</f>
        <v>0</v>
      </c>
      <c r="AY3583" s="631"/>
      <c r="AZ3583" s="595">
        <f>IF(AV3583=0,0,(AX3583/AV3583)*100)</f>
        <v>0</v>
      </c>
      <c r="BA3583" s="596"/>
      <c r="BB3583" s="542"/>
      <c r="BC3583" s="580"/>
      <c r="BD3583" s="584"/>
      <c r="BE3583" s="585"/>
      <c r="BF3583" s="595">
        <f>IF(BB3583=0,0,(BD3583/BB3583)*100)</f>
        <v>0</v>
      </c>
      <c r="BG3583" s="596"/>
      <c r="BH3583" s="599">
        <f>AV3583+BB3583</f>
        <v>0</v>
      </c>
      <c r="BI3583" s="600"/>
      <c r="BJ3583" s="630">
        <f>AX3583+BD3583</f>
        <v>0</v>
      </c>
      <c r="BK3583" s="631"/>
      <c r="BL3583" s="595">
        <f>IF(BH3583=0,0,(BJ3583/BH3583)*100)</f>
        <v>0</v>
      </c>
      <c r="BM3583" s="596"/>
      <c r="BN3583" s="656">
        <f>(AF3583*2)+(AL3583*2)+(AR3583*3)+BD3583</f>
        <v>0</v>
      </c>
      <c r="BO3583" s="657"/>
      <c r="BP3583" s="658"/>
      <c r="BQ3583" s="676">
        <f t="shared" ref="BQ3583" si="3072">IF(BS3583=0,0,50*BR3583/BS3583)</f>
        <v>0</v>
      </c>
      <c r="BR3583" s="662">
        <f>(BN3583*BU$11)+(N3583*BU$12)+(Z3583*BU$13)+(R3583*BU$14)+(X3583*BU$15)+(AB3583*BU$16)</f>
        <v>0</v>
      </c>
      <c r="BS3583" s="662">
        <f>((BB3583-BD3583)*BU$18)+((AV3583-AX3583)*BU$17)+(H3583*BU$19)+(P3583*BU$20)</f>
        <v>0</v>
      </c>
      <c r="BT3583" s="15"/>
      <c r="BU3583" s="15"/>
      <c r="BV3583" s="95"/>
    </row>
    <row r="3584" spans="1:74" ht="21.75" hidden="1" customHeight="1" x14ac:dyDescent="0.25">
      <c r="A3584" s="95"/>
      <c r="B3584" s="571"/>
      <c r="C3584" s="642" t="str">
        <f>IF(ROSTER!D$40="","",ROSTER!D$40)</f>
        <v/>
      </c>
      <c r="D3584" s="643"/>
      <c r="E3584" s="575"/>
      <c r="F3584" s="577"/>
      <c r="G3584" s="583"/>
      <c r="H3584" s="579"/>
      <c r="I3584" s="545"/>
      <c r="J3584" s="544"/>
      <c r="K3584" s="581"/>
      <c r="L3584" s="586"/>
      <c r="M3584" s="587"/>
      <c r="N3584" s="592" t="s">
        <v>16</v>
      </c>
      <c r="O3584" s="603"/>
      <c r="P3584" s="544"/>
      <c r="Q3584" s="581"/>
      <c r="R3584" s="586"/>
      <c r="S3584" s="587"/>
      <c r="T3584" s="592" t="s">
        <v>16</v>
      </c>
      <c r="U3584" s="603"/>
      <c r="V3584" s="311"/>
      <c r="W3584" s="311"/>
      <c r="X3584" s="579"/>
      <c r="Y3584" s="545"/>
      <c r="Z3584" s="544"/>
      <c r="AA3584" s="545"/>
      <c r="AB3584" s="544"/>
      <c r="AC3584" s="545"/>
      <c r="AD3584" s="544"/>
      <c r="AE3584" s="581"/>
      <c r="AF3584" s="586"/>
      <c r="AG3584" s="587"/>
      <c r="AH3584" s="626"/>
      <c r="AI3584" s="627"/>
      <c r="AJ3584" s="544"/>
      <c r="AK3584" s="581"/>
      <c r="AL3584" s="586"/>
      <c r="AM3584" s="587"/>
      <c r="AN3584" s="626"/>
      <c r="AO3584" s="627"/>
      <c r="AP3584" s="544"/>
      <c r="AQ3584" s="581"/>
      <c r="AR3584" s="586"/>
      <c r="AS3584" s="587"/>
      <c r="AT3584" s="626"/>
      <c r="AU3584" s="627"/>
      <c r="AV3584" s="628"/>
      <c r="AW3584" s="629"/>
      <c r="AX3584" s="632"/>
      <c r="AY3584" s="633"/>
      <c r="AZ3584" s="626"/>
      <c r="BA3584" s="627"/>
      <c r="BB3584" s="544"/>
      <c r="BC3584" s="581"/>
      <c r="BD3584" s="586"/>
      <c r="BE3584" s="587"/>
      <c r="BF3584" s="626"/>
      <c r="BG3584" s="627"/>
      <c r="BH3584" s="628"/>
      <c r="BI3584" s="629"/>
      <c r="BJ3584" s="632"/>
      <c r="BK3584" s="633"/>
      <c r="BL3584" s="626"/>
      <c r="BM3584" s="627"/>
      <c r="BN3584" s="678"/>
      <c r="BO3584" s="679"/>
      <c r="BP3584" s="680"/>
      <c r="BQ3584" s="677"/>
      <c r="BR3584" s="663"/>
      <c r="BS3584" s="663"/>
      <c r="BT3584" s="15"/>
      <c r="BU3584" s="15"/>
      <c r="BV3584" s="95"/>
    </row>
    <row r="3585" spans="1:77" ht="21.75" hidden="1" customHeight="1" x14ac:dyDescent="0.25">
      <c r="A3585" s="95"/>
      <c r="B3585" s="570" t="str">
        <f>IF(ROSTER!B$42="","",ROSTER!B$42)</f>
        <v/>
      </c>
      <c r="C3585" s="572" t="str">
        <f>IF(ROSTER!C$42="","",ROSTER!C$42)</f>
        <v/>
      </c>
      <c r="D3585" s="573"/>
      <c r="E3585" s="574"/>
      <c r="F3585" s="576">
        <f>IF(E3585="y",1,IF(E3585="S",1,0))</f>
        <v>0</v>
      </c>
      <c r="G3585" s="582">
        <f>IF(E3585="S",1,0)</f>
        <v>0</v>
      </c>
      <c r="H3585" s="578"/>
      <c r="I3585" s="543"/>
      <c r="J3585" s="542"/>
      <c r="K3585" s="580"/>
      <c r="L3585" s="584"/>
      <c r="M3585" s="585"/>
      <c r="N3585" s="588">
        <f>L3585+J3585</f>
        <v>0</v>
      </c>
      <c r="O3585" s="589"/>
      <c r="P3585" s="542"/>
      <c r="Q3585" s="580"/>
      <c r="R3585" s="584"/>
      <c r="S3585" s="585"/>
      <c r="T3585" s="588">
        <f>R3585-P3585</f>
        <v>0</v>
      </c>
      <c r="U3585" s="589"/>
      <c r="V3585" s="310"/>
      <c r="W3585" s="310"/>
      <c r="X3585" s="578"/>
      <c r="Y3585" s="543"/>
      <c r="Z3585" s="542"/>
      <c r="AA3585" s="543"/>
      <c r="AB3585" s="542"/>
      <c r="AC3585" s="543"/>
      <c r="AD3585" s="542"/>
      <c r="AE3585" s="580"/>
      <c r="AF3585" s="584"/>
      <c r="AG3585" s="585"/>
      <c r="AH3585" s="595">
        <f>IF(AD3585=0,0,(AF3585/AD3585)*100)</f>
        <v>0</v>
      </c>
      <c r="AI3585" s="596"/>
      <c r="AJ3585" s="542"/>
      <c r="AK3585" s="580"/>
      <c r="AL3585" s="584"/>
      <c r="AM3585" s="585"/>
      <c r="AN3585" s="595">
        <f>IF(AJ3585=0,0,(AL3585/AJ3585)*100)</f>
        <v>0</v>
      </c>
      <c r="AO3585" s="596"/>
      <c r="AP3585" s="542"/>
      <c r="AQ3585" s="580"/>
      <c r="AR3585" s="584"/>
      <c r="AS3585" s="585"/>
      <c r="AT3585" s="595">
        <f>IF(AP3585=0,0,(AR3585/AP3585)*100)</f>
        <v>0</v>
      </c>
      <c r="AU3585" s="596"/>
      <c r="AV3585" s="599">
        <f>AD3585+AJ3585+AP3585</f>
        <v>0</v>
      </c>
      <c r="AW3585" s="600"/>
      <c r="AX3585" s="630">
        <f>AF3585+AL3585+AR3585</f>
        <v>0</v>
      </c>
      <c r="AY3585" s="631"/>
      <c r="AZ3585" s="595">
        <f>IF(AV3585=0,0,(AX3585/AV3585)*100)</f>
        <v>0</v>
      </c>
      <c r="BA3585" s="596"/>
      <c r="BB3585" s="542"/>
      <c r="BC3585" s="580"/>
      <c r="BD3585" s="584"/>
      <c r="BE3585" s="585"/>
      <c r="BF3585" s="595">
        <f>IF(BB3585=0,0,(BD3585/BB3585)*100)</f>
        <v>0</v>
      </c>
      <c r="BG3585" s="596"/>
      <c r="BH3585" s="599">
        <f>AV3585+BB3585</f>
        <v>0</v>
      </c>
      <c r="BI3585" s="600"/>
      <c r="BJ3585" s="630">
        <f>AX3585+BD3585</f>
        <v>0</v>
      </c>
      <c r="BK3585" s="631"/>
      <c r="BL3585" s="595">
        <f>IF(BH3585=0,0,(BJ3585/BH3585)*100)</f>
        <v>0</v>
      </c>
      <c r="BM3585" s="596"/>
      <c r="BN3585" s="656">
        <f>(AF3585*2)+(AL3585*2)+(AR3585*3)+BD3585</f>
        <v>0</v>
      </c>
      <c r="BO3585" s="657"/>
      <c r="BP3585" s="658"/>
      <c r="BQ3585" s="676">
        <f t="shared" ref="BQ3585" si="3073">IF(BS3585=0,0,50*BR3585/BS3585)</f>
        <v>0</v>
      </c>
      <c r="BR3585" s="662">
        <f>(BN3585*BU$11)+(N3585*BU$12)+(Z3585*BU$13)+(R3585*BU$14)+(X3585*BU$15)+(AB3585*BU$16)</f>
        <v>0</v>
      </c>
      <c r="BS3585" s="662">
        <f>((BB3585-BD3585)*BU$18)+((AV3585-AX3585)*BU$17)+(H3585*BU$19)+(P3585*BU$20)</f>
        <v>0</v>
      </c>
      <c r="BT3585" s="15"/>
      <c r="BU3585" s="15"/>
      <c r="BV3585" s="95"/>
    </row>
    <row r="3586" spans="1:77" ht="21.75" hidden="1" customHeight="1" x14ac:dyDescent="0.25">
      <c r="A3586" s="95"/>
      <c r="B3586" s="571"/>
      <c r="C3586" s="642" t="str">
        <f>IF(ROSTER!D$42="","",ROSTER!D$42)</f>
        <v/>
      </c>
      <c r="D3586" s="643"/>
      <c r="E3586" s="575"/>
      <c r="F3586" s="577"/>
      <c r="G3586" s="583"/>
      <c r="H3586" s="579"/>
      <c r="I3586" s="545"/>
      <c r="J3586" s="544"/>
      <c r="K3586" s="581"/>
      <c r="L3586" s="586"/>
      <c r="M3586" s="587"/>
      <c r="N3586" s="592" t="s">
        <v>16</v>
      </c>
      <c r="O3586" s="603"/>
      <c r="P3586" s="544"/>
      <c r="Q3586" s="581"/>
      <c r="R3586" s="586"/>
      <c r="S3586" s="587"/>
      <c r="T3586" s="592" t="s">
        <v>16</v>
      </c>
      <c r="U3586" s="603"/>
      <c r="V3586" s="311"/>
      <c r="W3586" s="311"/>
      <c r="X3586" s="579"/>
      <c r="Y3586" s="545"/>
      <c r="Z3586" s="544"/>
      <c r="AA3586" s="545"/>
      <c r="AB3586" s="544"/>
      <c r="AC3586" s="545"/>
      <c r="AD3586" s="544"/>
      <c r="AE3586" s="581"/>
      <c r="AF3586" s="586"/>
      <c r="AG3586" s="587"/>
      <c r="AH3586" s="626"/>
      <c r="AI3586" s="627"/>
      <c r="AJ3586" s="544"/>
      <c r="AK3586" s="581"/>
      <c r="AL3586" s="586"/>
      <c r="AM3586" s="587"/>
      <c r="AN3586" s="626"/>
      <c r="AO3586" s="627"/>
      <c r="AP3586" s="544"/>
      <c r="AQ3586" s="581"/>
      <c r="AR3586" s="586"/>
      <c r="AS3586" s="587"/>
      <c r="AT3586" s="626"/>
      <c r="AU3586" s="627"/>
      <c r="AV3586" s="628"/>
      <c r="AW3586" s="629"/>
      <c r="AX3586" s="632"/>
      <c r="AY3586" s="633"/>
      <c r="AZ3586" s="626"/>
      <c r="BA3586" s="627"/>
      <c r="BB3586" s="544"/>
      <c r="BC3586" s="581"/>
      <c r="BD3586" s="586"/>
      <c r="BE3586" s="587"/>
      <c r="BF3586" s="626"/>
      <c r="BG3586" s="627"/>
      <c r="BH3586" s="628"/>
      <c r="BI3586" s="629"/>
      <c r="BJ3586" s="632"/>
      <c r="BK3586" s="633"/>
      <c r="BL3586" s="626"/>
      <c r="BM3586" s="627"/>
      <c r="BN3586" s="678"/>
      <c r="BO3586" s="679"/>
      <c r="BP3586" s="680"/>
      <c r="BQ3586" s="677"/>
      <c r="BR3586" s="663"/>
      <c r="BS3586" s="663"/>
      <c r="BT3586" s="15"/>
      <c r="BU3586" s="15"/>
      <c r="BV3586" s="95"/>
    </row>
    <row r="3587" spans="1:77" ht="21.75" hidden="1" customHeight="1" x14ac:dyDescent="0.25">
      <c r="A3587" s="95"/>
      <c r="B3587" s="570" t="str">
        <f>IF(ROSTER!B$44="","",ROSTER!B$44)</f>
        <v/>
      </c>
      <c r="C3587" s="572" t="str">
        <f>IF(ROSTER!C$44="","",ROSTER!C$44)</f>
        <v/>
      </c>
      <c r="D3587" s="573"/>
      <c r="E3587" s="574"/>
      <c r="F3587" s="576">
        <f>IF(E3587="y",1,IF(E3587="S",1,0))</f>
        <v>0</v>
      </c>
      <c r="G3587" s="582">
        <f>IF(E3587="S",1,0)</f>
        <v>0</v>
      </c>
      <c r="H3587" s="578"/>
      <c r="I3587" s="543"/>
      <c r="J3587" s="542"/>
      <c r="K3587" s="580"/>
      <c r="L3587" s="584"/>
      <c r="M3587" s="585"/>
      <c r="N3587" s="588">
        <f>L3587+J3587</f>
        <v>0</v>
      </c>
      <c r="O3587" s="589"/>
      <c r="P3587" s="542"/>
      <c r="Q3587" s="580"/>
      <c r="R3587" s="584"/>
      <c r="S3587" s="585"/>
      <c r="T3587" s="588">
        <f>R3587-P3587</f>
        <v>0</v>
      </c>
      <c r="U3587" s="589"/>
      <c r="V3587" s="310"/>
      <c r="W3587" s="310"/>
      <c r="X3587" s="578"/>
      <c r="Y3587" s="543"/>
      <c r="Z3587" s="542"/>
      <c r="AA3587" s="543"/>
      <c r="AB3587" s="542"/>
      <c r="AC3587" s="543"/>
      <c r="AD3587" s="542"/>
      <c r="AE3587" s="580"/>
      <c r="AF3587" s="584"/>
      <c r="AG3587" s="585"/>
      <c r="AH3587" s="595">
        <f>IF(AD3587=0,0,(AF3587/AD3587)*100)</f>
        <v>0</v>
      </c>
      <c r="AI3587" s="596"/>
      <c r="AJ3587" s="542"/>
      <c r="AK3587" s="580"/>
      <c r="AL3587" s="584"/>
      <c r="AM3587" s="585"/>
      <c r="AN3587" s="595">
        <f>IF(AJ3587=0,0,(AL3587/AJ3587)*100)</f>
        <v>0</v>
      </c>
      <c r="AO3587" s="596"/>
      <c r="AP3587" s="542"/>
      <c r="AQ3587" s="580"/>
      <c r="AR3587" s="584"/>
      <c r="AS3587" s="585"/>
      <c r="AT3587" s="595">
        <f>IF(AP3587=0,0,(AR3587/AP3587)*100)</f>
        <v>0</v>
      </c>
      <c r="AU3587" s="596"/>
      <c r="AV3587" s="599">
        <f>AD3587+AJ3587+AP3587</f>
        <v>0</v>
      </c>
      <c r="AW3587" s="600"/>
      <c r="AX3587" s="630">
        <f>AF3587+AL3587+AR3587</f>
        <v>0</v>
      </c>
      <c r="AY3587" s="631"/>
      <c r="AZ3587" s="595">
        <f>IF(AV3587=0,0,(AX3587/AV3587)*100)</f>
        <v>0</v>
      </c>
      <c r="BA3587" s="596"/>
      <c r="BB3587" s="542"/>
      <c r="BC3587" s="580"/>
      <c r="BD3587" s="584"/>
      <c r="BE3587" s="585"/>
      <c r="BF3587" s="595">
        <f>IF(BB3587=0,0,(BD3587/BB3587)*100)</f>
        <v>0</v>
      </c>
      <c r="BG3587" s="596"/>
      <c r="BH3587" s="599">
        <f>AV3587+BB3587</f>
        <v>0</v>
      </c>
      <c r="BI3587" s="600"/>
      <c r="BJ3587" s="630">
        <f>AX3587+BD3587</f>
        <v>0</v>
      </c>
      <c r="BK3587" s="631"/>
      <c r="BL3587" s="595">
        <f>IF(BH3587=0,0,(BJ3587/BH3587)*100)</f>
        <v>0</v>
      </c>
      <c r="BM3587" s="596"/>
      <c r="BN3587" s="656">
        <f>(AF3587*2)+(AL3587*2)+(AR3587*3)+BD3587</f>
        <v>0</v>
      </c>
      <c r="BO3587" s="657"/>
      <c r="BP3587" s="658"/>
      <c r="BQ3587" s="676">
        <f t="shared" ref="BQ3587" si="3074">IF(BS3587=0,0,50*BR3587/BS3587)</f>
        <v>0</v>
      </c>
      <c r="BR3587" s="662">
        <f>(BN3587*BU$11)+(N3587*BU$12)+(Z3587*BU$13)+(R3587*BU$14)+(X3587*BU$15)+(AB3587*BU$16)</f>
        <v>0</v>
      </c>
      <c r="BS3587" s="662">
        <f>((BB3587-BD3587)*BU$18)+((AV3587-AX3587)*BU$17)+(H3587*BU$19)+(P3587*BU$20)</f>
        <v>0</v>
      </c>
      <c r="BT3587" s="15"/>
      <c r="BU3587" s="15"/>
      <c r="BV3587" s="95"/>
    </row>
    <row r="3588" spans="1:77" ht="21.75" hidden="1" customHeight="1" x14ac:dyDescent="0.25">
      <c r="A3588" s="95"/>
      <c r="B3588" s="571"/>
      <c r="C3588" s="642" t="str">
        <f>IF(ROSTER!D$44="","",ROSTER!D$44)</f>
        <v/>
      </c>
      <c r="D3588" s="643"/>
      <c r="E3588" s="575"/>
      <c r="F3588" s="577"/>
      <c r="G3588" s="583"/>
      <c r="H3588" s="579"/>
      <c r="I3588" s="545"/>
      <c r="J3588" s="544"/>
      <c r="K3588" s="581"/>
      <c r="L3588" s="586"/>
      <c r="M3588" s="587"/>
      <c r="N3588" s="592" t="s">
        <v>16</v>
      </c>
      <c r="O3588" s="603"/>
      <c r="P3588" s="544"/>
      <c r="Q3588" s="581"/>
      <c r="R3588" s="586"/>
      <c r="S3588" s="587"/>
      <c r="T3588" s="592" t="s">
        <v>16</v>
      </c>
      <c r="U3588" s="603"/>
      <c r="V3588" s="311"/>
      <c r="W3588" s="311"/>
      <c r="X3588" s="579"/>
      <c r="Y3588" s="545"/>
      <c r="Z3588" s="544"/>
      <c r="AA3588" s="545"/>
      <c r="AB3588" s="544"/>
      <c r="AC3588" s="545"/>
      <c r="AD3588" s="544"/>
      <c r="AE3588" s="581"/>
      <c r="AF3588" s="586"/>
      <c r="AG3588" s="587"/>
      <c r="AH3588" s="626"/>
      <c r="AI3588" s="627"/>
      <c r="AJ3588" s="544"/>
      <c r="AK3588" s="581"/>
      <c r="AL3588" s="586"/>
      <c r="AM3588" s="587"/>
      <c r="AN3588" s="626"/>
      <c r="AO3588" s="627"/>
      <c r="AP3588" s="544"/>
      <c r="AQ3588" s="581"/>
      <c r="AR3588" s="586"/>
      <c r="AS3588" s="587"/>
      <c r="AT3588" s="626"/>
      <c r="AU3588" s="627"/>
      <c r="AV3588" s="628"/>
      <c r="AW3588" s="629"/>
      <c r="AX3588" s="632"/>
      <c r="AY3588" s="633"/>
      <c r="AZ3588" s="626"/>
      <c r="BA3588" s="627"/>
      <c r="BB3588" s="544"/>
      <c r="BC3588" s="581"/>
      <c r="BD3588" s="586"/>
      <c r="BE3588" s="587"/>
      <c r="BF3588" s="626"/>
      <c r="BG3588" s="627"/>
      <c r="BH3588" s="628"/>
      <c r="BI3588" s="629"/>
      <c r="BJ3588" s="632"/>
      <c r="BK3588" s="633"/>
      <c r="BL3588" s="626"/>
      <c r="BM3588" s="627"/>
      <c r="BN3588" s="678"/>
      <c r="BO3588" s="679"/>
      <c r="BP3588" s="680"/>
      <c r="BQ3588" s="677"/>
      <c r="BR3588" s="663"/>
      <c r="BS3588" s="663"/>
      <c r="BT3588" s="15"/>
      <c r="BU3588" s="15"/>
      <c r="BV3588" s="95"/>
    </row>
    <row r="3589" spans="1:77" ht="21.75" hidden="1" customHeight="1" x14ac:dyDescent="0.25">
      <c r="A3589" s="95"/>
      <c r="B3589" s="570" t="str">
        <f>IF(ROSTER!B$46="","",ROSTER!B$46)</f>
        <v/>
      </c>
      <c r="C3589" s="572" t="str">
        <f>IF(ROSTER!C$46="","",ROSTER!C$46)</f>
        <v/>
      </c>
      <c r="D3589" s="573"/>
      <c r="E3589" s="574"/>
      <c r="F3589" s="576">
        <f>IF(E3589="y",1,IF(E3589="S",1,0))</f>
        <v>0</v>
      </c>
      <c r="G3589" s="582">
        <f>IF(E3589="S",1,0)</f>
        <v>0</v>
      </c>
      <c r="H3589" s="578"/>
      <c r="I3589" s="543"/>
      <c r="J3589" s="542"/>
      <c r="K3589" s="580"/>
      <c r="L3589" s="584"/>
      <c r="M3589" s="585"/>
      <c r="N3589" s="588">
        <f>L3589+J3589</f>
        <v>0</v>
      </c>
      <c r="O3589" s="589"/>
      <c r="P3589" s="542"/>
      <c r="Q3589" s="580"/>
      <c r="R3589" s="584"/>
      <c r="S3589" s="585"/>
      <c r="T3589" s="588">
        <f>R3589-P3589</f>
        <v>0</v>
      </c>
      <c r="U3589" s="589"/>
      <c r="V3589" s="310"/>
      <c r="W3589" s="310"/>
      <c r="X3589" s="578"/>
      <c r="Y3589" s="543"/>
      <c r="Z3589" s="542"/>
      <c r="AA3589" s="543"/>
      <c r="AB3589" s="542"/>
      <c r="AC3589" s="543"/>
      <c r="AD3589" s="542"/>
      <c r="AE3589" s="580"/>
      <c r="AF3589" s="584"/>
      <c r="AG3589" s="585"/>
      <c r="AH3589" s="595">
        <f>IF(AD3589=0,0,(AF3589/AD3589)*100)</f>
        <v>0</v>
      </c>
      <c r="AI3589" s="596"/>
      <c r="AJ3589" s="542"/>
      <c r="AK3589" s="580"/>
      <c r="AL3589" s="584"/>
      <c r="AM3589" s="585"/>
      <c r="AN3589" s="595">
        <f>IF(AJ3589=0,0,(AL3589/AJ3589)*100)</f>
        <v>0</v>
      </c>
      <c r="AO3589" s="596"/>
      <c r="AP3589" s="542"/>
      <c r="AQ3589" s="580"/>
      <c r="AR3589" s="584"/>
      <c r="AS3589" s="585"/>
      <c r="AT3589" s="595">
        <f>IF(AP3589=0,0,(AR3589/AP3589)*100)</f>
        <v>0</v>
      </c>
      <c r="AU3589" s="596"/>
      <c r="AV3589" s="599">
        <f>AD3589+AJ3589+AP3589</f>
        <v>0</v>
      </c>
      <c r="AW3589" s="600"/>
      <c r="AX3589" s="630">
        <f>AF3589+AL3589+AR3589</f>
        <v>0</v>
      </c>
      <c r="AY3589" s="631"/>
      <c r="AZ3589" s="595">
        <f>IF(AV3589=0,0,(AX3589/AV3589)*100)</f>
        <v>0</v>
      </c>
      <c r="BA3589" s="596"/>
      <c r="BB3589" s="542"/>
      <c r="BC3589" s="580"/>
      <c r="BD3589" s="584"/>
      <c r="BE3589" s="585"/>
      <c r="BF3589" s="595">
        <f>IF(BB3589=0,0,(BD3589/BB3589)*100)</f>
        <v>0</v>
      </c>
      <c r="BG3589" s="596"/>
      <c r="BH3589" s="599">
        <f>AV3589+BB3589</f>
        <v>0</v>
      </c>
      <c r="BI3589" s="600"/>
      <c r="BJ3589" s="630">
        <f>AX3589+BD3589</f>
        <v>0</v>
      </c>
      <c r="BK3589" s="631"/>
      <c r="BL3589" s="595">
        <f>IF(BH3589=0,0,(BJ3589/BH3589)*100)</f>
        <v>0</v>
      </c>
      <c r="BM3589" s="596"/>
      <c r="BN3589" s="656">
        <f>(AF3589*2)+(AL3589*2)+(AR3589*3)+BD3589</f>
        <v>0</v>
      </c>
      <c r="BO3589" s="657"/>
      <c r="BP3589" s="658"/>
      <c r="BQ3589" s="676">
        <f t="shared" ref="BQ3589" si="3075">IF(BS3589=0,0,50*BR3589/BS3589)</f>
        <v>0</v>
      </c>
      <c r="BR3589" s="708">
        <f>(BN3589*BU$11)+(N3589*BU$12)+(Z3589*BU$13)+(R3589*BU$14)+(X3589*BU$15)+(AB3589*BU$16)</f>
        <v>0</v>
      </c>
      <c r="BS3589" s="662">
        <f>((BB3589-BD3589)*BU$18)+((AV3589-AX3589)*BU$17)+(H3589*BU$19)+(P3589*BU$20)</f>
        <v>0</v>
      </c>
      <c r="BT3589" s="15"/>
      <c r="BU3589" s="15"/>
      <c r="BV3589" s="95"/>
    </row>
    <row r="3590" spans="1:77" ht="22.5" hidden="1" customHeight="1" thickBot="1" x14ac:dyDescent="0.3">
      <c r="A3590" s="95"/>
      <c r="B3590" s="571"/>
      <c r="C3590" s="642" t="str">
        <f>IF(ROSTER!D$46="","",ROSTER!D$46)</f>
        <v/>
      </c>
      <c r="D3590" s="643"/>
      <c r="E3590" s="575"/>
      <c r="F3590" s="577"/>
      <c r="G3590" s="583"/>
      <c r="H3590" s="579"/>
      <c r="I3590" s="545"/>
      <c r="J3590" s="544"/>
      <c r="K3590" s="581"/>
      <c r="L3590" s="586"/>
      <c r="M3590" s="587"/>
      <c r="N3590" s="590" t="s">
        <v>16</v>
      </c>
      <c r="O3590" s="591"/>
      <c r="P3590" s="544"/>
      <c r="Q3590" s="581"/>
      <c r="R3590" s="586"/>
      <c r="S3590" s="587"/>
      <c r="T3590" s="592" t="s">
        <v>16</v>
      </c>
      <c r="U3590" s="603"/>
      <c r="V3590" s="311"/>
      <c r="W3590" s="311"/>
      <c r="X3590" s="579"/>
      <c r="Y3590" s="545"/>
      <c r="Z3590" s="544"/>
      <c r="AA3590" s="545"/>
      <c r="AB3590" s="544"/>
      <c r="AC3590" s="545"/>
      <c r="AD3590" s="544"/>
      <c r="AE3590" s="581"/>
      <c r="AF3590" s="586"/>
      <c r="AG3590" s="587"/>
      <c r="AH3590" s="597"/>
      <c r="AI3590" s="598"/>
      <c r="AJ3590" s="544"/>
      <c r="AK3590" s="581"/>
      <c r="AL3590" s="586"/>
      <c r="AM3590" s="587"/>
      <c r="AN3590" s="597"/>
      <c r="AO3590" s="598"/>
      <c r="AP3590" s="544"/>
      <c r="AQ3590" s="581"/>
      <c r="AR3590" s="586"/>
      <c r="AS3590" s="587"/>
      <c r="AT3590" s="597"/>
      <c r="AU3590" s="598"/>
      <c r="AV3590" s="601"/>
      <c r="AW3590" s="602"/>
      <c r="AX3590" s="701"/>
      <c r="AY3590" s="702"/>
      <c r="AZ3590" s="597"/>
      <c r="BA3590" s="598"/>
      <c r="BB3590" s="544"/>
      <c r="BC3590" s="581"/>
      <c r="BD3590" s="586"/>
      <c r="BE3590" s="587"/>
      <c r="BF3590" s="597"/>
      <c r="BG3590" s="598"/>
      <c r="BH3590" s="601"/>
      <c r="BI3590" s="602"/>
      <c r="BJ3590" s="701"/>
      <c r="BK3590" s="702"/>
      <c r="BL3590" s="597"/>
      <c r="BM3590" s="598"/>
      <c r="BN3590" s="659"/>
      <c r="BO3590" s="660"/>
      <c r="BP3590" s="661"/>
      <c r="BQ3590" s="677"/>
      <c r="BR3590" s="709"/>
      <c r="BS3590" s="663"/>
      <c r="BT3590" s="15"/>
      <c r="BU3590" s="15"/>
      <c r="BV3590" s="95"/>
    </row>
    <row r="3591" spans="1:77" s="21" customFormat="1" ht="33.4" hidden="1" customHeight="1" x14ac:dyDescent="0.45">
      <c r="A3591" s="98"/>
      <c r="B3591" s="612"/>
      <c r="C3591" s="613"/>
      <c r="D3591" s="613" t="s">
        <v>10</v>
      </c>
      <c r="E3591" s="616"/>
      <c r="F3591" s="279"/>
      <c r="G3591" s="279"/>
      <c r="H3591" s="517">
        <f>SUM(H3551:I3590)</f>
        <v>0</v>
      </c>
      <c r="I3591" s="618"/>
      <c r="J3591" s="517">
        <f>SUM(J3551:K3590)</f>
        <v>0</v>
      </c>
      <c r="K3591" s="618"/>
      <c r="L3591" s="620">
        <f>SUM(L3551:M3590)</f>
        <v>0</v>
      </c>
      <c r="M3591" s="621"/>
      <c r="N3591" s="548">
        <f>L3591+J3591</f>
        <v>0</v>
      </c>
      <c r="O3591" s="518"/>
      <c r="P3591" s="620">
        <f>SUM(P3551:Q3590)</f>
        <v>0</v>
      </c>
      <c r="Q3591" s="618"/>
      <c r="R3591" s="620">
        <f>SUM(R3551:S3590)</f>
        <v>0</v>
      </c>
      <c r="S3591" s="621"/>
      <c r="T3591" s="548">
        <f>R3591-P3591</f>
        <v>0</v>
      </c>
      <c r="U3591" s="518"/>
      <c r="V3591" s="312"/>
      <c r="W3591" s="312"/>
      <c r="X3591" s="620">
        <f>SUM(X3551:Y3590)</f>
        <v>0</v>
      </c>
      <c r="Y3591" s="621"/>
      <c r="Z3591" s="517">
        <f>SUM(Z3551:AA3590)</f>
        <v>0</v>
      </c>
      <c r="AA3591" s="518"/>
      <c r="AB3591" s="517">
        <f>SUM(AB3551:AC3590)</f>
        <v>0</v>
      </c>
      <c r="AC3591" s="518"/>
      <c r="AD3591" s="621">
        <f>SUM(AD3551:AE3590)</f>
        <v>0</v>
      </c>
      <c r="AE3591" s="618"/>
      <c r="AF3591" s="620">
        <f>SUM(AF3551:AG3590)</f>
        <v>0</v>
      </c>
      <c r="AG3591" s="621"/>
      <c r="AH3591" s="548">
        <f>IF(AD3591=0,0,(AF3591/AD3591)*100)</f>
        <v>0</v>
      </c>
      <c r="AI3591" s="518"/>
      <c r="AJ3591" s="620">
        <f>SUM(AJ3551:AK3590)</f>
        <v>0</v>
      </c>
      <c r="AK3591" s="618"/>
      <c r="AL3591" s="620">
        <f>SUM(AL3551:AM3590)</f>
        <v>0</v>
      </c>
      <c r="AM3591" s="621"/>
      <c r="AN3591" s="548">
        <f>IF(AJ3591=0,0,(AL3591/AJ3591)*100)</f>
        <v>0</v>
      </c>
      <c r="AO3591" s="518"/>
      <c r="AP3591" s="620">
        <f>SUM(AP3551:AQ3590)</f>
        <v>0</v>
      </c>
      <c r="AQ3591" s="618"/>
      <c r="AR3591" s="620">
        <f>SUM(AR3551:AS3590)</f>
        <v>0</v>
      </c>
      <c r="AS3591" s="621"/>
      <c r="AT3591" s="548">
        <f>IF(AP3591=0,0,(AR3591/AP3591)*100)</f>
        <v>0</v>
      </c>
      <c r="AU3591" s="518"/>
      <c r="AV3591" s="517">
        <f>AD3591+AJ3591+AP3591</f>
        <v>0</v>
      </c>
      <c r="AW3591" s="618"/>
      <c r="AX3591" s="620">
        <f>AF3591+AL3591+AR3591</f>
        <v>0</v>
      </c>
      <c r="AY3591" s="624"/>
      <c r="AZ3591" s="548">
        <f>IF(AV3591=0,0,(AX3591/AV3591)*100)</f>
        <v>0</v>
      </c>
      <c r="BA3591" s="518"/>
      <c r="BB3591" s="620">
        <f>SUM(BB3551:BC3590)</f>
        <v>0</v>
      </c>
      <c r="BC3591" s="618"/>
      <c r="BD3591" s="620">
        <f>SUM(BD3551:BE3590)</f>
        <v>0</v>
      </c>
      <c r="BE3591" s="621"/>
      <c r="BF3591" s="548">
        <f>IF(BB3591=0,0,(BD3591/BB3591)*100)</f>
        <v>0</v>
      </c>
      <c r="BG3591" s="518"/>
      <c r="BH3591" s="517">
        <f>AV3591+BB3591</f>
        <v>0</v>
      </c>
      <c r="BI3591" s="618"/>
      <c r="BJ3591" s="620">
        <f>AX3591+BD3591</f>
        <v>0</v>
      </c>
      <c r="BK3591" s="624"/>
      <c r="BL3591" s="548">
        <f>IF(BH3591=0,0,(BJ3591/BH3591)*100)</f>
        <v>0</v>
      </c>
      <c r="BM3591" s="664"/>
      <c r="BN3591" s="666">
        <f>SUM(BN3551:BP3590)</f>
        <v>0</v>
      </c>
      <c r="BO3591" s="667"/>
      <c r="BP3591" s="668"/>
      <c r="BQ3591" s="681">
        <f>SUM(BQ3551:BQ3590)</f>
        <v>0</v>
      </c>
      <c r="BR3591" s="685">
        <f>(BN3591*BU$11)+(N3591*BU$12)+(Z3591*BU$13)+(R3591*BU$14)+(X3591*BU$15)+(AB3591*BU$16)</f>
        <v>0</v>
      </c>
      <c r="BS3591" s="683">
        <f>((BB3591-BD3591)*BU$18)+((AV3591-AX3591)*BU$17)+(H3591*BU$19)+(P3591*BU$20)</f>
        <v>0</v>
      </c>
      <c r="BT3591" s="20"/>
      <c r="BU3591" s="20"/>
      <c r="BV3591" s="98"/>
    </row>
    <row r="3592" spans="1:77" s="21" customFormat="1" ht="33.950000000000003" hidden="1" customHeight="1" thickBot="1" x14ac:dyDescent="0.5">
      <c r="A3592" s="98"/>
      <c r="B3592" s="614"/>
      <c r="C3592" s="615"/>
      <c r="D3592" s="615"/>
      <c r="E3592" s="617"/>
      <c r="F3592" s="280"/>
      <c r="G3592" s="280"/>
      <c r="H3592" s="519"/>
      <c r="I3592" s="619"/>
      <c r="J3592" s="519"/>
      <c r="K3592" s="619"/>
      <c r="L3592" s="622"/>
      <c r="M3592" s="623"/>
      <c r="N3592" s="549" t="s">
        <v>16</v>
      </c>
      <c r="O3592" s="520"/>
      <c r="P3592" s="622"/>
      <c r="Q3592" s="619"/>
      <c r="R3592" s="622"/>
      <c r="S3592" s="623"/>
      <c r="T3592" s="549" t="s">
        <v>16</v>
      </c>
      <c r="U3592" s="520"/>
      <c r="V3592" s="313"/>
      <c r="W3592" s="313"/>
      <c r="X3592" s="622"/>
      <c r="Y3592" s="623"/>
      <c r="Z3592" s="519"/>
      <c r="AA3592" s="520"/>
      <c r="AB3592" s="519"/>
      <c r="AC3592" s="520"/>
      <c r="AD3592" s="623"/>
      <c r="AE3592" s="619"/>
      <c r="AF3592" s="622"/>
      <c r="AG3592" s="623"/>
      <c r="AH3592" s="549"/>
      <c r="AI3592" s="520"/>
      <c r="AJ3592" s="622"/>
      <c r="AK3592" s="619"/>
      <c r="AL3592" s="622"/>
      <c r="AM3592" s="623"/>
      <c r="AN3592" s="549"/>
      <c r="AO3592" s="520"/>
      <c r="AP3592" s="622"/>
      <c r="AQ3592" s="619"/>
      <c r="AR3592" s="622"/>
      <c r="AS3592" s="623"/>
      <c r="AT3592" s="549"/>
      <c r="AU3592" s="520"/>
      <c r="AV3592" s="519"/>
      <c r="AW3592" s="619"/>
      <c r="AX3592" s="622"/>
      <c r="AY3592" s="625"/>
      <c r="AZ3592" s="549"/>
      <c r="BA3592" s="520"/>
      <c r="BB3592" s="622"/>
      <c r="BC3592" s="619"/>
      <c r="BD3592" s="622"/>
      <c r="BE3592" s="623"/>
      <c r="BF3592" s="549"/>
      <c r="BG3592" s="520"/>
      <c r="BH3592" s="519"/>
      <c r="BI3592" s="619"/>
      <c r="BJ3592" s="622"/>
      <c r="BK3592" s="625"/>
      <c r="BL3592" s="549"/>
      <c r="BM3592" s="665"/>
      <c r="BN3592" s="669"/>
      <c r="BO3592" s="670"/>
      <c r="BP3592" s="671"/>
      <c r="BQ3592" s="682"/>
      <c r="BR3592" s="686"/>
      <c r="BS3592" s="684"/>
      <c r="BT3592" s="20"/>
      <c r="BU3592" s="20"/>
      <c r="BV3592" s="98"/>
    </row>
    <row r="3593" spans="1:77" s="21" customFormat="1" ht="33" hidden="1" customHeight="1" thickBot="1" x14ac:dyDescent="0.5">
      <c r="A3593" s="98"/>
      <c r="B3593" s="612"/>
      <c r="C3593" s="613"/>
      <c r="D3593" s="613" t="s">
        <v>13</v>
      </c>
      <c r="E3593" s="616"/>
      <c r="F3593" s="281"/>
      <c r="G3593" s="282"/>
      <c r="H3593" s="528"/>
      <c r="I3593" s="636"/>
      <c r="J3593" s="528"/>
      <c r="K3593" s="636"/>
      <c r="L3593" s="638"/>
      <c r="M3593" s="639"/>
      <c r="N3593" s="548">
        <f>J3593+L3593</f>
        <v>0</v>
      </c>
      <c r="O3593" s="518"/>
      <c r="P3593" s="638"/>
      <c r="Q3593" s="636"/>
      <c r="R3593" s="638"/>
      <c r="S3593" s="639"/>
      <c r="T3593" s="548">
        <f>R3593-P3593</f>
        <v>0</v>
      </c>
      <c r="U3593" s="518"/>
      <c r="V3593" s="312"/>
      <c r="W3593" s="312"/>
      <c r="X3593" s="638"/>
      <c r="Y3593" s="639"/>
      <c r="Z3593" s="528"/>
      <c r="AA3593" s="529"/>
      <c r="AB3593" s="528"/>
      <c r="AC3593" s="529"/>
      <c r="AD3593" s="639"/>
      <c r="AE3593" s="636"/>
      <c r="AF3593" s="638"/>
      <c r="AG3593" s="639"/>
      <c r="AH3593" s="548">
        <f>IF(AD3593=0,0,(AF3593/AD3593)*100)</f>
        <v>0</v>
      </c>
      <c r="AI3593" s="518"/>
      <c r="AJ3593" s="638"/>
      <c r="AK3593" s="636"/>
      <c r="AL3593" s="638"/>
      <c r="AM3593" s="639"/>
      <c r="AN3593" s="548">
        <f>IF(AJ3593=0,0,(AL3593/AJ3593)*100)</f>
        <v>0</v>
      </c>
      <c r="AO3593" s="518"/>
      <c r="AP3593" s="638"/>
      <c r="AQ3593" s="636"/>
      <c r="AR3593" s="638"/>
      <c r="AS3593" s="639"/>
      <c r="AT3593" s="548">
        <f>IF(AP3593=0,0,(AR3593/AP3593)*100)</f>
        <v>0</v>
      </c>
      <c r="AU3593" s="518"/>
      <c r="AV3593" s="517">
        <f>AD3593+AJ3593+AP3593</f>
        <v>0</v>
      </c>
      <c r="AW3593" s="618"/>
      <c r="AX3593" s="620">
        <f>AF3593+AL3593+AR3593</f>
        <v>0</v>
      </c>
      <c r="AY3593" s="624"/>
      <c r="AZ3593" s="548">
        <f>IF(AV3593=0,0,(AX3593/AV3593)*100)</f>
        <v>0</v>
      </c>
      <c r="BA3593" s="518"/>
      <c r="BB3593" s="638"/>
      <c r="BC3593" s="636"/>
      <c r="BD3593" s="638"/>
      <c r="BE3593" s="639"/>
      <c r="BF3593" s="548">
        <f>IF(BB3593=0,0,(BD3593/BB3593)*100)</f>
        <v>0</v>
      </c>
      <c r="BG3593" s="518"/>
      <c r="BH3593" s="517">
        <f>AV3593+BB3593</f>
        <v>0</v>
      </c>
      <c r="BI3593" s="618"/>
      <c r="BJ3593" s="620">
        <f>AX3593+BD3593</f>
        <v>0</v>
      </c>
      <c r="BK3593" s="624"/>
      <c r="BL3593" s="548">
        <f>IF(BH3593=0,0,(BJ3593/BH3593)*100)</f>
        <v>0</v>
      </c>
      <c r="BM3593" s="664"/>
      <c r="BN3593" s="666">
        <f>(AF3593*2)+(AL3593*2)+(AR3593*3)+BD3593</f>
        <v>0</v>
      </c>
      <c r="BO3593" s="667"/>
      <c r="BP3593" s="668"/>
      <c r="BQ3593" s="672"/>
      <c r="BR3593" s="283"/>
      <c r="BS3593" s="284"/>
      <c r="BT3593" s="20"/>
      <c r="BU3593" s="20"/>
      <c r="BV3593" s="98"/>
    </row>
    <row r="3594" spans="1:77" s="21" customFormat="1" ht="33.75" hidden="1" customHeight="1" thickBot="1" x14ac:dyDescent="0.5">
      <c r="A3594" s="98"/>
      <c r="B3594" s="285"/>
      <c r="C3594" s="286"/>
      <c r="D3594" s="634"/>
      <c r="E3594" s="635"/>
      <c r="F3594" s="287"/>
      <c r="G3594" s="287"/>
      <c r="H3594" s="530"/>
      <c r="I3594" s="637"/>
      <c r="J3594" s="530"/>
      <c r="K3594" s="637"/>
      <c r="L3594" s="640"/>
      <c r="M3594" s="641"/>
      <c r="N3594" s="549">
        <f>IF((N3591+N3593)=0,0,N3591/(N3591+N3593)*100)</f>
        <v>0</v>
      </c>
      <c r="O3594" s="520"/>
      <c r="P3594" s="640"/>
      <c r="Q3594" s="637"/>
      <c r="R3594" s="640"/>
      <c r="S3594" s="641"/>
      <c r="T3594" s="549"/>
      <c r="U3594" s="520"/>
      <c r="V3594" s="313"/>
      <c r="W3594" s="313"/>
      <c r="X3594" s="640"/>
      <c r="Y3594" s="641"/>
      <c r="Z3594" s="530"/>
      <c r="AA3594" s="531"/>
      <c r="AB3594" s="530"/>
      <c r="AC3594" s="531"/>
      <c r="AD3594" s="641"/>
      <c r="AE3594" s="637"/>
      <c r="AF3594" s="640"/>
      <c r="AG3594" s="641"/>
      <c r="AH3594" s="549"/>
      <c r="AI3594" s="520"/>
      <c r="AJ3594" s="640"/>
      <c r="AK3594" s="637"/>
      <c r="AL3594" s="640"/>
      <c r="AM3594" s="641"/>
      <c r="AN3594" s="549"/>
      <c r="AO3594" s="520"/>
      <c r="AP3594" s="640"/>
      <c r="AQ3594" s="637"/>
      <c r="AR3594" s="640"/>
      <c r="AS3594" s="641"/>
      <c r="AT3594" s="549"/>
      <c r="AU3594" s="520"/>
      <c r="AV3594" s="519"/>
      <c r="AW3594" s="619"/>
      <c r="AX3594" s="622"/>
      <c r="AY3594" s="625"/>
      <c r="AZ3594" s="549"/>
      <c r="BA3594" s="520"/>
      <c r="BB3594" s="640"/>
      <c r="BC3594" s="637"/>
      <c r="BD3594" s="640"/>
      <c r="BE3594" s="641"/>
      <c r="BF3594" s="549"/>
      <c r="BG3594" s="520"/>
      <c r="BH3594" s="519"/>
      <c r="BI3594" s="619"/>
      <c r="BJ3594" s="622"/>
      <c r="BK3594" s="625"/>
      <c r="BL3594" s="549"/>
      <c r="BM3594" s="665"/>
      <c r="BN3594" s="669"/>
      <c r="BO3594" s="670"/>
      <c r="BP3594" s="671"/>
      <c r="BQ3594" s="673"/>
      <c r="BR3594" s="79"/>
      <c r="BS3594" s="79"/>
      <c r="BT3594" s="20"/>
      <c r="BU3594" s="20"/>
      <c r="BV3594" s="98"/>
    </row>
    <row r="3595" spans="1:77" ht="16.5" hidden="1" customHeight="1" thickTop="1" thickBot="1" x14ac:dyDescent="0.5">
      <c r="A3595" s="95"/>
      <c r="B3595" s="288"/>
      <c r="C3595" s="70"/>
      <c r="D3595" s="70"/>
      <c r="E3595" s="70"/>
      <c r="F3595" s="70"/>
      <c r="G3595" s="70"/>
      <c r="H3595" s="70"/>
      <c r="I3595" s="70"/>
      <c r="J3595" s="70"/>
      <c r="K3595" s="70"/>
      <c r="L3595" s="70"/>
      <c r="M3595" s="70"/>
      <c r="N3595" s="70"/>
      <c r="O3595" s="70"/>
      <c r="P3595" s="70"/>
      <c r="Q3595" s="70"/>
      <c r="R3595" s="70"/>
      <c r="S3595" s="70"/>
      <c r="T3595" s="70"/>
      <c r="U3595" s="70"/>
      <c r="V3595" s="70"/>
      <c r="W3595" s="70"/>
      <c r="X3595" s="70"/>
      <c r="Y3595" s="70"/>
      <c r="Z3595" s="70"/>
      <c r="AA3595" s="70"/>
      <c r="AB3595" s="70"/>
      <c r="AC3595" s="70"/>
      <c r="AD3595" s="70"/>
      <c r="AE3595" s="70"/>
      <c r="AF3595" s="70"/>
      <c r="AG3595" s="70"/>
      <c r="AH3595" s="289"/>
      <c r="AI3595" s="289"/>
      <c r="AJ3595" s="70"/>
      <c r="AK3595" s="70"/>
      <c r="AL3595" s="70"/>
      <c r="AM3595" s="70"/>
      <c r="AN3595" s="70"/>
      <c r="AO3595" s="70"/>
      <c r="AP3595" s="70"/>
      <c r="AQ3595" s="70"/>
      <c r="AR3595" s="70"/>
      <c r="AS3595" s="70"/>
      <c r="AT3595" s="70"/>
      <c r="AU3595" s="70"/>
      <c r="AV3595" s="70"/>
      <c r="AW3595" s="70"/>
      <c r="AX3595" s="70"/>
      <c r="AY3595" s="70"/>
      <c r="AZ3595" s="70"/>
      <c r="BA3595" s="70"/>
      <c r="BB3595" s="70"/>
      <c r="BC3595" s="70"/>
      <c r="BD3595" s="70"/>
      <c r="BE3595" s="70"/>
      <c r="BF3595" s="70"/>
      <c r="BG3595" s="70"/>
      <c r="BH3595" s="70"/>
      <c r="BI3595" s="70"/>
      <c r="BJ3595" s="70"/>
      <c r="BK3595" s="70"/>
      <c r="BL3595" s="70"/>
      <c r="BM3595" s="70"/>
      <c r="BN3595" s="70"/>
      <c r="BO3595" s="70"/>
      <c r="BP3595" s="70"/>
      <c r="BQ3595" s="89"/>
      <c r="BR3595" s="674">
        <f>IF((J3591+L3593)=0,0,(J3591/(J3591+L3593)*100)%)</f>
        <v>0</v>
      </c>
      <c r="BS3595" s="675"/>
      <c r="BT3595" s="674">
        <f>IF((L3591+J3593)=0,0,(L3591/(L3591+J3593)*100)%)</f>
        <v>0</v>
      </c>
      <c r="BU3595" s="675"/>
      <c r="BV3595" s="95"/>
    </row>
    <row r="3596" spans="1:77" s="23" customFormat="1" ht="79.5" hidden="1" customHeight="1" thickTop="1" thickBot="1" x14ac:dyDescent="0.55000000000000004">
      <c r="A3596" s="99"/>
      <c r="B3596" s="565" t="s">
        <v>64</v>
      </c>
      <c r="C3596" s="566"/>
      <c r="D3596" s="532" t="s">
        <v>54</v>
      </c>
      <c r="E3596" s="532"/>
      <c r="F3596" s="532"/>
      <c r="G3596" s="654"/>
      <c r="H3596" s="533"/>
      <c r="I3596" s="534"/>
      <c r="J3596" s="535"/>
      <c r="K3596" s="290"/>
      <c r="L3596" s="533"/>
      <c r="M3596" s="534"/>
      <c r="N3596" s="535"/>
      <c r="O3596" s="536" t="s">
        <v>47</v>
      </c>
      <c r="P3596" s="537"/>
      <c r="Q3596" s="537"/>
      <c r="R3596" s="537"/>
      <c r="S3596" s="533"/>
      <c r="T3596" s="534"/>
      <c r="U3596" s="535"/>
      <c r="V3596" s="314"/>
      <c r="W3596" s="314"/>
      <c r="X3596" s="290"/>
      <c r="Y3596" s="533"/>
      <c r="Z3596" s="534"/>
      <c r="AA3596" s="535"/>
      <c r="AB3596" s="536" t="s">
        <v>49</v>
      </c>
      <c r="AC3596" s="537"/>
      <c r="AD3596" s="537"/>
      <c r="AE3596" s="538"/>
      <c r="AF3596" s="533"/>
      <c r="AG3596" s="534"/>
      <c r="AH3596" s="535"/>
      <c r="AI3596" s="290"/>
      <c r="AJ3596" s="533"/>
      <c r="AK3596" s="534"/>
      <c r="AL3596" s="535"/>
      <c r="AM3596" s="536" t="s">
        <v>53</v>
      </c>
      <c r="AN3596" s="537"/>
      <c r="AO3596" s="537"/>
      <c r="AP3596" s="538"/>
      <c r="AQ3596" s="533"/>
      <c r="AR3596" s="534"/>
      <c r="AS3596" s="535"/>
      <c r="AT3596" s="72"/>
      <c r="AU3596" s="533"/>
      <c r="AV3596" s="534"/>
      <c r="AW3596" s="535"/>
      <c r="AX3596" s="291"/>
      <c r="AY3596" s="291"/>
      <c r="AZ3596" s="291"/>
      <c r="BA3596" s="291"/>
      <c r="BB3596" s="567" t="s">
        <v>20</v>
      </c>
      <c r="BC3596" s="567"/>
      <c r="BD3596" s="567"/>
      <c r="BE3596" s="567"/>
      <c r="BF3596" s="568"/>
      <c r="BG3596" s="539">
        <f>BN3591</f>
        <v>0</v>
      </c>
      <c r="BH3596" s="540"/>
      <c r="BI3596" s="541"/>
      <c r="BJ3596" s="292"/>
      <c r="BK3596" s="539">
        <f>BN3593</f>
        <v>0</v>
      </c>
      <c r="BL3596" s="540"/>
      <c r="BM3596" s="541"/>
      <c r="BN3596" s="73"/>
      <c r="BO3596" s="73"/>
      <c r="BP3596" s="73"/>
      <c r="BQ3596" s="90"/>
      <c r="BR3596" s="24"/>
      <c r="BS3596" s="24"/>
      <c r="BT3596" s="22"/>
      <c r="BU3596" s="22"/>
      <c r="BV3596" s="99"/>
    </row>
    <row r="3597" spans="1:77" ht="15.6" hidden="1" customHeight="1" thickTop="1" thickBot="1" x14ac:dyDescent="0.55000000000000004">
      <c r="A3597" s="95"/>
      <c r="B3597" s="293"/>
      <c r="C3597" s="67"/>
      <c r="D3597" s="294"/>
      <c r="E3597" s="294"/>
      <c r="F3597" s="295"/>
      <c r="G3597" s="295"/>
      <c r="H3597" s="296"/>
      <c r="I3597" s="296"/>
      <c r="J3597" s="296"/>
      <c r="K3597" s="296"/>
      <c r="L3597" s="296"/>
      <c r="M3597" s="296"/>
      <c r="N3597" s="296"/>
      <c r="O3597" s="295"/>
      <c r="P3597" s="295"/>
      <c r="Q3597" s="295"/>
      <c r="R3597" s="295"/>
      <c r="S3597" s="296"/>
      <c r="T3597" s="296"/>
      <c r="U3597" s="296"/>
      <c r="V3597" s="296"/>
      <c r="W3597" s="296"/>
      <c r="X3597" s="297"/>
      <c r="Y3597" s="296"/>
      <c r="Z3597" s="296"/>
      <c r="AA3597" s="296"/>
      <c r="AB3597" s="295"/>
      <c r="AC3597" s="295"/>
      <c r="AD3597" s="295"/>
      <c r="AE3597" s="295"/>
      <c r="AF3597" s="296"/>
      <c r="AG3597" s="296"/>
      <c r="AH3597" s="296"/>
      <c r="AI3597" s="296"/>
      <c r="AJ3597" s="297"/>
      <c r="AK3597" s="297"/>
      <c r="AL3597" s="296"/>
      <c r="AM3597" s="295"/>
      <c r="AN3597" s="295"/>
      <c r="AO3597" s="295"/>
      <c r="AP3597" s="295"/>
      <c r="AQ3597" s="296"/>
      <c r="AR3597" s="296"/>
      <c r="AS3597" s="296"/>
      <c r="AT3597" s="296"/>
      <c r="AU3597" s="296"/>
      <c r="AV3597" s="72"/>
      <c r="AW3597" s="72"/>
      <c r="AX3597" s="74"/>
      <c r="AY3597" s="74"/>
      <c r="AZ3597" s="74"/>
      <c r="BA3597" s="74"/>
      <c r="BB3597" s="295"/>
      <c r="BC3597" s="298"/>
      <c r="BD3597" s="298"/>
      <c r="BE3597" s="299"/>
      <c r="BF3597" s="300"/>
      <c r="BG3597" s="301"/>
      <c r="BH3597" s="301"/>
      <c r="BI3597" s="72"/>
      <c r="BJ3597" s="302"/>
      <c r="BK3597" s="303"/>
      <c r="BL3597" s="303"/>
      <c r="BM3597" s="72"/>
      <c r="BN3597" s="74"/>
      <c r="BO3597" s="74"/>
      <c r="BP3597" s="74"/>
      <c r="BQ3597" s="91"/>
      <c r="BR3597" s="25"/>
      <c r="BS3597" s="25"/>
      <c r="BT3597" s="15"/>
      <c r="BU3597" s="15"/>
      <c r="BV3597" s="95"/>
    </row>
    <row r="3598" spans="1:77" s="23" customFormat="1" ht="79.5" hidden="1" customHeight="1" thickTop="1" thickBot="1" x14ac:dyDescent="0.55000000000000004">
      <c r="A3598" s="99"/>
      <c r="B3598" s="569" t="s">
        <v>46</v>
      </c>
      <c r="C3598" s="567"/>
      <c r="D3598" s="532" t="s">
        <v>55</v>
      </c>
      <c r="E3598" s="532"/>
      <c r="F3598" s="532"/>
      <c r="G3598" s="654"/>
      <c r="H3598" s="539">
        <f>H3596</f>
        <v>0</v>
      </c>
      <c r="I3598" s="540"/>
      <c r="J3598" s="541"/>
      <c r="K3598" s="290"/>
      <c r="L3598" s="539">
        <f>L3596</f>
        <v>0</v>
      </c>
      <c r="M3598" s="540"/>
      <c r="N3598" s="541"/>
      <c r="O3598" s="536" t="s">
        <v>51</v>
      </c>
      <c r="P3598" s="537"/>
      <c r="Q3598" s="537"/>
      <c r="R3598" s="537"/>
      <c r="S3598" s="539">
        <f>S3596-H3596</f>
        <v>0</v>
      </c>
      <c r="T3598" s="540"/>
      <c r="U3598" s="541"/>
      <c r="V3598" s="315"/>
      <c r="W3598" s="315"/>
      <c r="X3598" s="290"/>
      <c r="Y3598" s="539">
        <f>Y3596-L3596</f>
        <v>0</v>
      </c>
      <c r="Z3598" s="540"/>
      <c r="AA3598" s="541"/>
      <c r="AB3598" s="536" t="s">
        <v>50</v>
      </c>
      <c r="AC3598" s="537"/>
      <c r="AD3598" s="537"/>
      <c r="AE3598" s="538"/>
      <c r="AF3598" s="539">
        <f>AF3596-S3596</f>
        <v>0</v>
      </c>
      <c r="AG3598" s="540"/>
      <c r="AH3598" s="541"/>
      <c r="AI3598" s="290"/>
      <c r="AJ3598" s="539">
        <f>AJ3596-Y3596</f>
        <v>0</v>
      </c>
      <c r="AK3598" s="540"/>
      <c r="AL3598" s="541"/>
      <c r="AM3598" s="536" t="s">
        <v>52</v>
      </c>
      <c r="AN3598" s="537"/>
      <c r="AO3598" s="537"/>
      <c r="AP3598" s="538"/>
      <c r="AQ3598" s="539">
        <f>AQ3596-AF3596</f>
        <v>0</v>
      </c>
      <c r="AR3598" s="540"/>
      <c r="AS3598" s="541"/>
      <c r="AT3598" s="72"/>
      <c r="AU3598" s="539">
        <f>AU3596-AJ3596</f>
        <v>0</v>
      </c>
      <c r="AV3598" s="540"/>
      <c r="AW3598" s="541"/>
      <c r="AX3598" s="291"/>
      <c r="AY3598" s="291"/>
      <c r="AZ3598" s="291"/>
      <c r="BA3598" s="291"/>
      <c r="BB3598" s="567" t="s">
        <v>45</v>
      </c>
      <c r="BC3598" s="567"/>
      <c r="BD3598" s="567"/>
      <c r="BE3598" s="567"/>
      <c r="BF3598" s="568"/>
      <c r="BG3598" s="539">
        <f>BG3596-AQ3596</f>
        <v>0</v>
      </c>
      <c r="BH3598" s="540"/>
      <c r="BI3598" s="541"/>
      <c r="BJ3598" s="304"/>
      <c r="BK3598" s="539">
        <f>BK3596-AU3596</f>
        <v>0</v>
      </c>
      <c r="BL3598" s="540"/>
      <c r="BM3598" s="541"/>
      <c r="BN3598" s="73"/>
      <c r="BO3598" s="73"/>
      <c r="BP3598" s="73"/>
      <c r="BQ3598" s="90"/>
      <c r="BR3598" s="24"/>
      <c r="BS3598" s="24"/>
      <c r="BT3598" s="22"/>
      <c r="BU3598" s="22"/>
      <c r="BV3598" s="99"/>
      <c r="BY3598" s="21"/>
    </row>
    <row r="3599" spans="1:77" ht="18.75" hidden="1" customHeight="1" thickTop="1" thickBot="1" x14ac:dyDescent="0.5">
      <c r="A3599" s="95"/>
      <c r="B3599" s="305"/>
      <c r="C3599" s="71"/>
      <c r="D3599" s="71"/>
      <c r="E3599" s="71"/>
      <c r="F3599" s="92"/>
      <c r="G3599" s="92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1"/>
      <c r="V3599" s="71"/>
      <c r="W3599" s="71"/>
      <c r="X3599" s="71"/>
      <c r="Y3599" s="71"/>
      <c r="Z3599" s="71"/>
      <c r="AA3599" s="71"/>
      <c r="AB3599" s="71"/>
      <c r="AC3599" s="71"/>
      <c r="AD3599" s="71"/>
      <c r="AE3599" s="71"/>
      <c r="AF3599" s="71"/>
      <c r="AG3599" s="71"/>
      <c r="AH3599" s="306"/>
      <c r="AI3599" s="306"/>
      <c r="AJ3599" s="71"/>
      <c r="AK3599" s="71"/>
      <c r="AL3599" s="71"/>
      <c r="AM3599" s="71"/>
      <c r="AN3599" s="71"/>
      <c r="AO3599" s="71"/>
      <c r="AP3599" s="71"/>
      <c r="AQ3599" s="71"/>
      <c r="AR3599" s="71"/>
      <c r="AS3599" s="71"/>
      <c r="AT3599" s="71"/>
      <c r="AU3599" s="71"/>
      <c r="AV3599" s="71"/>
      <c r="AW3599" s="71"/>
      <c r="AX3599" s="71"/>
      <c r="AY3599" s="71"/>
      <c r="AZ3599" s="71"/>
      <c r="BA3599" s="71"/>
      <c r="BB3599" s="71"/>
      <c r="BC3599" s="703" t="s">
        <v>153</v>
      </c>
      <c r="BD3599" s="703"/>
      <c r="BE3599" s="703"/>
      <c r="BF3599" s="703"/>
      <c r="BG3599" s="703"/>
      <c r="BH3599" s="703"/>
      <c r="BI3599" s="703"/>
      <c r="BJ3599" s="703"/>
      <c r="BK3599" s="703"/>
      <c r="BL3599" s="703"/>
      <c r="BM3599" s="703"/>
      <c r="BN3599" s="703"/>
      <c r="BO3599" s="703"/>
      <c r="BP3599" s="703"/>
      <c r="BQ3599" s="318"/>
      <c r="BR3599" s="319"/>
      <c r="BS3599" s="319"/>
      <c r="BT3599" s="15"/>
      <c r="BU3599" s="15"/>
      <c r="BV3599" s="95"/>
    </row>
    <row r="3600" spans="1:77" s="93" customFormat="1" ht="13.5" hidden="1" customHeight="1" thickTop="1" x14ac:dyDescent="0.45">
      <c r="A3600" s="95"/>
      <c r="B3600" s="99"/>
      <c r="C3600" s="95"/>
      <c r="D3600" s="95"/>
      <c r="E3600" s="95"/>
      <c r="F3600" s="96"/>
      <c r="G3600" s="96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254"/>
      <c r="AI3600" s="254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5"/>
      <c r="BL3600" s="95"/>
      <c r="BM3600" s="95"/>
      <c r="BN3600" s="95"/>
      <c r="BO3600" s="95"/>
      <c r="BP3600" s="95"/>
      <c r="BQ3600" s="97"/>
      <c r="BR3600" s="97"/>
      <c r="BS3600" s="97"/>
      <c r="BT3600" s="95"/>
      <c r="BU3600" s="95"/>
      <c r="BV3600" s="95"/>
    </row>
    <row r="3601" spans="1:74" s="17" customFormat="1" ht="33.75" hidden="1" x14ac:dyDescent="0.5">
      <c r="A3601" s="255"/>
      <c r="B3601" s="604" t="s">
        <v>9</v>
      </c>
      <c r="C3601" s="604"/>
      <c r="D3601" s="604"/>
      <c r="E3601" s="604"/>
      <c r="F3601" s="604"/>
      <c r="G3601" s="604"/>
      <c r="H3601" s="604"/>
      <c r="I3601" s="604"/>
      <c r="J3601" s="604"/>
      <c r="K3601" s="604"/>
      <c r="L3601" s="604"/>
      <c r="M3601" s="604"/>
      <c r="N3601" s="604"/>
      <c r="O3601" s="604"/>
      <c r="P3601" s="604"/>
      <c r="Q3601" s="604"/>
      <c r="R3601" s="604"/>
      <c r="S3601" s="604"/>
      <c r="T3601" s="604"/>
      <c r="U3601" s="604"/>
      <c r="V3601" s="604"/>
      <c r="W3601" s="604"/>
      <c r="X3601" s="604"/>
      <c r="Y3601" s="604"/>
      <c r="Z3601" s="604"/>
      <c r="AA3601" s="604"/>
      <c r="AB3601" s="604"/>
      <c r="AC3601" s="604"/>
      <c r="AD3601" s="604"/>
      <c r="AE3601" s="604"/>
      <c r="AF3601" s="604"/>
      <c r="AG3601" s="604"/>
      <c r="AH3601" s="604"/>
      <c r="AI3601" s="604"/>
      <c r="AJ3601" s="604"/>
      <c r="AK3601" s="604"/>
      <c r="AL3601" s="604"/>
      <c r="AM3601" s="604"/>
      <c r="AN3601" s="604"/>
      <c r="AO3601" s="604"/>
      <c r="AP3601" s="604"/>
      <c r="AQ3601" s="604"/>
      <c r="AR3601" s="604"/>
      <c r="AS3601" s="604"/>
      <c r="AT3601" s="604"/>
      <c r="AU3601" s="604"/>
      <c r="AV3601" s="604"/>
      <c r="AW3601" s="604"/>
      <c r="AX3601" s="604"/>
      <c r="AY3601" s="604"/>
      <c r="AZ3601" s="604"/>
      <c r="BA3601" s="604"/>
      <c r="BB3601" s="604"/>
      <c r="BC3601" s="604"/>
      <c r="BD3601" s="604"/>
      <c r="BE3601" s="604"/>
      <c r="BF3601" s="604"/>
      <c r="BG3601" s="604"/>
      <c r="BH3601" s="604"/>
      <c r="BI3601" s="604"/>
      <c r="BJ3601" s="604"/>
      <c r="BK3601" s="604"/>
      <c r="BL3601" s="604"/>
      <c r="BM3601" s="604"/>
      <c r="BN3601" s="604"/>
      <c r="BO3601" s="604"/>
      <c r="BP3601" s="604"/>
      <c r="BQ3601" s="256"/>
      <c r="BR3601" s="256"/>
      <c r="BS3601" s="256"/>
      <c r="BT3601" s="257"/>
      <c r="BU3601" s="257"/>
      <c r="BV3601" s="255"/>
    </row>
    <row r="3602" spans="1:74" ht="10.9" hidden="1" customHeight="1" x14ac:dyDescent="0.45">
      <c r="A3602" s="95"/>
      <c r="B3602" s="258"/>
      <c r="C3602" s="62"/>
      <c r="D3602" s="62"/>
      <c r="E3602" s="62"/>
      <c r="F3602" s="63"/>
      <c r="G3602" s="63"/>
      <c r="H3602" s="62"/>
      <c r="I3602" s="62"/>
      <c r="J3602" s="62"/>
      <c r="K3602" s="62"/>
      <c r="L3602" s="62"/>
      <c r="M3602" s="62"/>
      <c r="N3602" s="62"/>
      <c r="O3602" s="62"/>
      <c r="P3602" s="62"/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62"/>
      <c r="AC3602" s="62"/>
      <c r="AD3602" s="62"/>
      <c r="AE3602" s="62"/>
      <c r="AF3602" s="62"/>
      <c r="AG3602" s="62"/>
      <c r="AH3602" s="259"/>
      <c r="AI3602" s="259"/>
      <c r="AJ3602" s="62"/>
      <c r="AK3602" s="62"/>
      <c r="AL3602" s="62"/>
      <c r="AM3602" s="62"/>
      <c r="AN3602" s="62"/>
      <c r="AO3602" s="62"/>
      <c r="AP3602" s="62"/>
      <c r="AQ3602" s="62"/>
      <c r="AR3602" s="62"/>
      <c r="AS3602" s="62"/>
      <c r="AT3602" s="62"/>
      <c r="AU3602" s="62"/>
      <c r="AV3602" s="62"/>
      <c r="AW3602" s="62"/>
      <c r="AX3602" s="62"/>
      <c r="AY3602" s="62"/>
      <c r="AZ3602" s="62"/>
      <c r="BA3602" s="62"/>
      <c r="BB3602" s="62"/>
      <c r="BC3602" s="62"/>
      <c r="BD3602" s="62"/>
      <c r="BE3602" s="62"/>
      <c r="BF3602" s="62"/>
      <c r="BG3602" s="62"/>
      <c r="BH3602" s="62"/>
      <c r="BI3602" s="62"/>
      <c r="BJ3602" s="62"/>
      <c r="BK3602" s="62"/>
      <c r="BL3602" s="62"/>
      <c r="BM3602" s="62"/>
      <c r="BN3602" s="62"/>
      <c r="BO3602" s="62"/>
      <c r="BP3602" s="94"/>
      <c r="BQ3602" s="87"/>
      <c r="BR3602" s="94"/>
      <c r="BS3602" s="94"/>
      <c r="BT3602" s="15"/>
      <c r="BU3602" s="15"/>
      <c r="BV3602" s="95"/>
    </row>
    <row r="3603" spans="1:74" s="18" customFormat="1" ht="36.75" hidden="1" customHeight="1" x14ac:dyDescent="0.45">
      <c r="A3603" s="260"/>
      <c r="B3603" s="258"/>
      <c r="C3603" s="261"/>
      <c r="D3603" s="262" t="s">
        <v>10</v>
      </c>
      <c r="E3603" s="605" t="str">
        <f>IF(ROSTER!D$3="","",ROSTER!D$3)</f>
        <v/>
      </c>
      <c r="F3603" s="605"/>
      <c r="G3603" s="605"/>
      <c r="H3603" s="605"/>
      <c r="I3603" s="605"/>
      <c r="J3603" s="605"/>
      <c r="K3603" s="605"/>
      <c r="L3603" s="605"/>
      <c r="M3603" s="605"/>
      <c r="N3603" s="605"/>
      <c r="O3603" s="605"/>
      <c r="P3603" s="605"/>
      <c r="Q3603" s="605"/>
      <c r="R3603" s="605"/>
      <c r="S3603" s="605"/>
      <c r="T3603" s="605"/>
      <c r="U3603" s="605"/>
      <c r="V3603" s="605"/>
      <c r="W3603" s="605"/>
      <c r="X3603" s="605"/>
      <c r="Y3603" s="605"/>
      <c r="Z3603" s="605"/>
      <c r="AA3603" s="605"/>
      <c r="AB3603" s="605"/>
      <c r="AC3603" s="605"/>
      <c r="AD3603" s="605"/>
      <c r="AE3603" s="605"/>
      <c r="AF3603" s="316"/>
      <c r="AG3603" s="606" t="s">
        <v>11</v>
      </c>
      <c r="AH3603" s="606"/>
      <c r="AI3603" s="606"/>
      <c r="AJ3603" s="606"/>
      <c r="AK3603" s="606"/>
      <c r="AL3603" s="606"/>
      <c r="AM3603" s="606"/>
      <c r="AN3603" s="607"/>
      <c r="AO3603" s="607"/>
      <c r="AP3603" s="607"/>
      <c r="AQ3603" s="607"/>
      <c r="AR3603" s="607"/>
      <c r="AS3603" s="607"/>
      <c r="AT3603" s="607"/>
      <c r="AU3603" s="607"/>
      <c r="AV3603" s="607"/>
      <c r="AW3603" s="607"/>
      <c r="AX3603" s="607"/>
      <c r="AY3603" s="607"/>
      <c r="AZ3603" s="607"/>
      <c r="BA3603" s="607"/>
      <c r="BB3603" s="607"/>
      <c r="BC3603" s="607"/>
      <c r="BD3603" s="607"/>
      <c r="BE3603" s="607"/>
      <c r="BF3603" s="607"/>
      <c r="BG3603" s="607"/>
      <c r="BH3603" s="607"/>
      <c r="BI3603" s="607"/>
      <c r="BJ3603" s="607"/>
      <c r="BK3603" s="607"/>
      <c r="BL3603" s="607"/>
      <c r="BM3603" s="607"/>
      <c r="BN3603" s="607"/>
      <c r="BO3603" s="607"/>
      <c r="BP3603" s="94"/>
      <c r="BQ3603" s="88" t="s">
        <v>130</v>
      </c>
      <c r="BR3603" s="94"/>
      <c r="BS3603" s="94"/>
      <c r="BT3603" s="263"/>
      <c r="BU3603" s="263"/>
      <c r="BV3603" s="260"/>
    </row>
    <row r="3604" spans="1:74" ht="8.85" hidden="1" customHeight="1" x14ac:dyDescent="0.45">
      <c r="A3604" s="96"/>
      <c r="B3604" s="258"/>
      <c r="C3604" s="259" t="s">
        <v>39</v>
      </c>
      <c r="D3604" s="259"/>
      <c r="E3604" s="259"/>
      <c r="F3604" s="63"/>
      <c r="G3604" s="63"/>
      <c r="H3604" s="259"/>
      <c r="I3604" s="259"/>
      <c r="J3604" s="317"/>
      <c r="K3604" s="317"/>
      <c r="L3604" s="317"/>
      <c r="M3604" s="317"/>
      <c r="N3604" s="317"/>
      <c r="O3604" s="317"/>
      <c r="P3604" s="317"/>
      <c r="Q3604" s="317"/>
      <c r="R3604" s="317"/>
      <c r="S3604" s="317"/>
      <c r="T3604" s="317"/>
      <c r="U3604" s="317"/>
      <c r="V3604" s="317"/>
      <c r="W3604" s="317"/>
      <c r="X3604" s="317"/>
      <c r="Y3604" s="317"/>
      <c r="Z3604" s="317"/>
      <c r="AA3604" s="317"/>
      <c r="AB3604" s="317"/>
      <c r="AC3604" s="317"/>
      <c r="AD3604" s="317"/>
      <c r="AE3604" s="317"/>
      <c r="AF3604" s="317"/>
      <c r="AG3604" s="317"/>
      <c r="AH3604" s="317"/>
      <c r="AI3604" s="259"/>
      <c r="AJ3604" s="264"/>
      <c r="AK3604" s="265"/>
      <c r="AL3604" s="265"/>
      <c r="AM3604" s="265"/>
      <c r="AN3604" s="265"/>
      <c r="AO3604" s="265"/>
      <c r="AP3604" s="265"/>
      <c r="AQ3604" s="266"/>
      <c r="AR3604" s="266"/>
      <c r="AS3604" s="266"/>
      <c r="AT3604" s="266"/>
      <c r="AU3604" s="266"/>
      <c r="AV3604" s="266"/>
      <c r="AW3604" s="266"/>
      <c r="AX3604" s="266"/>
      <c r="AY3604" s="266"/>
      <c r="AZ3604" s="266"/>
      <c r="BA3604" s="266"/>
      <c r="BB3604" s="266"/>
      <c r="BC3604" s="266"/>
      <c r="BD3604" s="266"/>
      <c r="BE3604" s="266"/>
      <c r="BF3604" s="266"/>
      <c r="BG3604" s="266"/>
      <c r="BH3604" s="266"/>
      <c r="BI3604" s="266"/>
      <c r="BJ3604" s="266"/>
      <c r="BK3604" s="266"/>
      <c r="BL3604" s="266"/>
      <c r="BM3604" s="266"/>
      <c r="BN3604" s="266"/>
      <c r="BO3604" s="266"/>
      <c r="BP3604" s="266"/>
      <c r="BQ3604" s="267"/>
      <c r="BR3604" s="267"/>
      <c r="BS3604" s="267"/>
      <c r="BT3604" s="268"/>
      <c r="BU3604" s="268"/>
      <c r="BV3604" s="96"/>
    </row>
    <row r="3605" spans="1:74" s="18" customFormat="1" ht="33.75" hidden="1" x14ac:dyDescent="0.45">
      <c r="A3605" s="260"/>
      <c r="B3605" s="258"/>
      <c r="C3605" s="608" t="s">
        <v>38</v>
      </c>
      <c r="D3605" s="608"/>
      <c r="E3605" s="607"/>
      <c r="F3605" s="607"/>
      <c r="G3605" s="607"/>
      <c r="H3605" s="607"/>
      <c r="I3605" s="607"/>
      <c r="J3605" s="607"/>
      <c r="K3605" s="607"/>
      <c r="L3605" s="607"/>
      <c r="M3605" s="607"/>
      <c r="N3605" s="607"/>
      <c r="O3605" s="607"/>
      <c r="P3605" s="607"/>
      <c r="Q3605" s="607"/>
      <c r="R3605" s="607"/>
      <c r="S3605" s="607"/>
      <c r="T3605" s="607"/>
      <c r="U3605" s="607"/>
      <c r="V3605" s="607"/>
      <c r="W3605" s="607"/>
      <c r="X3605" s="607"/>
      <c r="Y3605" s="607"/>
      <c r="Z3605" s="607"/>
      <c r="AA3605" s="607"/>
      <c r="AB3605" s="607"/>
      <c r="AC3605" s="607"/>
      <c r="AD3605" s="607"/>
      <c r="AE3605" s="607"/>
      <c r="AF3605" s="316"/>
      <c r="AG3605" s="609" t="s">
        <v>21</v>
      </c>
      <c r="AH3605" s="609"/>
      <c r="AI3605" s="609"/>
      <c r="AJ3605" s="609"/>
      <c r="AK3605" s="607"/>
      <c r="AL3605" s="607"/>
      <c r="AM3605" s="607"/>
      <c r="AN3605" s="607"/>
      <c r="AO3605" s="607"/>
      <c r="AP3605" s="607"/>
      <c r="AQ3605" s="607"/>
      <c r="AR3605" s="607"/>
      <c r="AS3605" s="607"/>
      <c r="AT3605" s="607"/>
      <c r="AU3605" s="607"/>
      <c r="AV3605" s="607"/>
      <c r="AW3605" s="607"/>
      <c r="AX3605" s="607"/>
      <c r="AY3605" s="607"/>
      <c r="AZ3605" s="607"/>
      <c r="BA3605" s="607"/>
      <c r="BB3605" s="607"/>
      <c r="BC3605" s="610" t="s">
        <v>12</v>
      </c>
      <c r="BD3605" s="610"/>
      <c r="BE3605" s="610"/>
      <c r="BF3605" s="611"/>
      <c r="BG3605" s="611"/>
      <c r="BH3605" s="611"/>
      <c r="BI3605" s="611"/>
      <c r="BJ3605" s="611"/>
      <c r="BK3605" s="611"/>
      <c r="BL3605" s="611"/>
      <c r="BM3605" s="611"/>
      <c r="BN3605" s="611"/>
      <c r="BO3605" s="611"/>
      <c r="BP3605" s="64"/>
      <c r="BQ3605" s="307"/>
      <c r="BR3605" s="65"/>
      <c r="BS3605" s="65"/>
      <c r="BT3605" s="270">
        <f>IF(BF3605=0,0,1)</f>
        <v>0</v>
      </c>
      <c r="BU3605" s="18">
        <f>IF((BG3655+BK3655)&gt;(AQ3655+AU3655),1,0)</f>
        <v>0</v>
      </c>
      <c r="BV3605" s="271"/>
    </row>
    <row r="3606" spans="1:74" ht="9.6" hidden="1" customHeight="1" x14ac:dyDescent="0.45">
      <c r="A3606" s="95"/>
      <c r="B3606" s="258"/>
      <c r="C3606" s="62"/>
      <c r="D3606" s="62"/>
      <c r="E3606" s="62"/>
      <c r="F3606" s="63"/>
      <c r="G3606" s="63"/>
      <c r="H3606" s="62"/>
      <c r="I3606" s="62"/>
      <c r="J3606" s="62"/>
      <c r="K3606" s="62"/>
      <c r="L3606" s="62"/>
      <c r="M3606" s="62"/>
      <c r="N3606" s="62"/>
      <c r="O3606" s="62"/>
      <c r="P3606" s="62"/>
      <c r="Q3606" s="62"/>
      <c r="R3606" s="62"/>
      <c r="S3606" s="62"/>
      <c r="T3606" s="62"/>
      <c r="U3606" s="62"/>
      <c r="V3606" s="62"/>
      <c r="W3606" s="62"/>
      <c r="X3606" s="62"/>
      <c r="Y3606" s="62"/>
      <c r="Z3606" s="62"/>
      <c r="AA3606" s="62"/>
      <c r="AB3606" s="62"/>
      <c r="AC3606" s="62"/>
      <c r="AD3606" s="62"/>
      <c r="AE3606" s="62"/>
      <c r="AF3606" s="62"/>
      <c r="AG3606" s="62"/>
      <c r="AH3606" s="259"/>
      <c r="AI3606" s="259"/>
      <c r="AJ3606" s="62"/>
      <c r="AK3606" s="62"/>
      <c r="AL3606" s="62"/>
      <c r="AM3606" s="62"/>
      <c r="AN3606" s="62"/>
      <c r="AO3606" s="62"/>
      <c r="AP3606" s="62"/>
      <c r="AQ3606" s="62"/>
      <c r="AR3606" s="62"/>
      <c r="AS3606" s="62"/>
      <c r="AT3606" s="62"/>
      <c r="AU3606" s="62"/>
      <c r="AV3606" s="62"/>
      <c r="AW3606" s="62"/>
      <c r="AX3606" s="62"/>
      <c r="AY3606" s="62"/>
      <c r="AZ3606" s="62"/>
      <c r="BA3606" s="62"/>
      <c r="BB3606" s="62"/>
      <c r="BC3606" s="62"/>
      <c r="BD3606" s="62"/>
      <c r="BE3606" s="62"/>
      <c r="BF3606" s="62"/>
      <c r="BG3606" s="62"/>
      <c r="BH3606" s="62"/>
      <c r="BI3606" s="62"/>
      <c r="BJ3606" s="62"/>
      <c r="BK3606" s="62"/>
      <c r="BL3606" s="62"/>
      <c r="BM3606" s="62"/>
      <c r="BN3606" s="62"/>
      <c r="BO3606" s="62"/>
      <c r="BP3606" s="62"/>
      <c r="BQ3606" s="66"/>
      <c r="BR3606" s="66"/>
      <c r="BS3606" s="66"/>
      <c r="BT3606" s="15"/>
      <c r="BU3606" s="15"/>
      <c r="BV3606" s="95"/>
    </row>
    <row r="3607" spans="1:74" ht="8.85" hidden="1" customHeight="1" thickBot="1" x14ac:dyDescent="0.5">
      <c r="A3607" s="95"/>
      <c r="B3607" s="113"/>
      <c r="C3607" s="67"/>
      <c r="D3607" s="67"/>
      <c r="E3607" s="67"/>
      <c r="F3607" s="68"/>
      <c r="G3607" s="68"/>
      <c r="H3607" s="67"/>
      <c r="I3607" s="67"/>
      <c r="J3607" s="67"/>
      <c r="K3607" s="67"/>
      <c r="L3607" s="67"/>
      <c r="M3607" s="67"/>
      <c r="N3607" s="67"/>
      <c r="O3607" s="67"/>
      <c r="P3607" s="67"/>
      <c r="Q3607" s="67"/>
      <c r="R3607" s="67"/>
      <c r="S3607" s="67"/>
      <c r="T3607" s="67"/>
      <c r="U3607" s="67"/>
      <c r="V3607" s="67"/>
      <c r="W3607" s="67"/>
      <c r="X3607" s="67"/>
      <c r="Y3607" s="67"/>
      <c r="Z3607" s="67"/>
      <c r="AA3607" s="67"/>
      <c r="AB3607" s="67"/>
      <c r="AC3607" s="67"/>
      <c r="AD3607" s="67"/>
      <c r="AE3607" s="67"/>
      <c r="AF3607" s="67"/>
      <c r="AG3607" s="67"/>
      <c r="AH3607" s="272"/>
      <c r="AI3607" s="272"/>
      <c r="AJ3607" s="67"/>
      <c r="AK3607" s="67"/>
      <c r="AL3607" s="67"/>
      <c r="AM3607" s="67"/>
      <c r="AN3607" s="67"/>
      <c r="AO3607" s="67"/>
      <c r="AP3607" s="67"/>
      <c r="AQ3607" s="67"/>
      <c r="AR3607" s="67"/>
      <c r="AS3607" s="67"/>
      <c r="AT3607" s="67"/>
      <c r="AU3607" s="67"/>
      <c r="AV3607" s="67"/>
      <c r="AW3607" s="67"/>
      <c r="AX3607" s="67"/>
      <c r="AY3607" s="67"/>
      <c r="AZ3607" s="67"/>
      <c r="BA3607" s="67"/>
      <c r="BB3607" s="67"/>
      <c r="BC3607" s="67"/>
      <c r="BD3607" s="67"/>
      <c r="BE3607" s="67"/>
      <c r="BF3607" s="67"/>
      <c r="BG3607" s="67"/>
      <c r="BH3607" s="67"/>
      <c r="BI3607" s="67"/>
      <c r="BJ3607" s="67"/>
      <c r="BK3607" s="67"/>
      <c r="BL3607" s="67"/>
      <c r="BM3607" s="67"/>
      <c r="BN3607" s="67"/>
      <c r="BO3607" s="67"/>
      <c r="BP3607" s="67"/>
      <c r="BQ3607" s="69"/>
      <c r="BR3607" s="69"/>
      <c r="BS3607" s="69"/>
      <c r="BT3607" s="15"/>
      <c r="BU3607" s="15"/>
      <c r="BV3607" s="95"/>
    </row>
    <row r="3608" spans="1:74" s="18" customFormat="1" ht="40.5" hidden="1" customHeight="1" thickTop="1" x14ac:dyDescent="0.4">
      <c r="A3608" s="271"/>
      <c r="B3608" s="652" t="s">
        <v>0</v>
      </c>
      <c r="C3608" s="648" t="s">
        <v>1</v>
      </c>
      <c r="D3608" s="649"/>
      <c r="E3608" s="273" t="s">
        <v>28</v>
      </c>
      <c r="F3608" s="546" t="s">
        <v>100</v>
      </c>
      <c r="G3608" s="546" t="s">
        <v>101</v>
      </c>
      <c r="H3608" s="704" t="s">
        <v>41</v>
      </c>
      <c r="I3608" s="705"/>
      <c r="J3608" s="554" t="s">
        <v>7</v>
      </c>
      <c r="K3608" s="554"/>
      <c r="L3608" s="554"/>
      <c r="M3608" s="554"/>
      <c r="N3608" s="554"/>
      <c r="O3608" s="554"/>
      <c r="P3608" s="554" t="s">
        <v>2</v>
      </c>
      <c r="Q3608" s="554"/>
      <c r="R3608" s="554"/>
      <c r="S3608" s="554"/>
      <c r="T3608" s="554"/>
      <c r="U3608" s="554"/>
      <c r="V3608" s="308"/>
      <c r="W3608" s="308"/>
      <c r="X3608" s="687" t="s">
        <v>35</v>
      </c>
      <c r="Y3608" s="688"/>
      <c r="Z3608" s="687" t="s">
        <v>36</v>
      </c>
      <c r="AA3608" s="688"/>
      <c r="AB3608" s="687" t="s">
        <v>44</v>
      </c>
      <c r="AC3608" s="688"/>
      <c r="AD3608" s="554" t="s">
        <v>6</v>
      </c>
      <c r="AE3608" s="554"/>
      <c r="AF3608" s="554"/>
      <c r="AG3608" s="554"/>
      <c r="AH3608" s="554"/>
      <c r="AI3608" s="554"/>
      <c r="AJ3608" s="554" t="s">
        <v>68</v>
      </c>
      <c r="AK3608" s="554"/>
      <c r="AL3608" s="554"/>
      <c r="AM3608" s="554"/>
      <c r="AN3608" s="554"/>
      <c r="AO3608" s="554"/>
      <c r="AP3608" s="554" t="s">
        <v>69</v>
      </c>
      <c r="AQ3608" s="554"/>
      <c r="AR3608" s="554"/>
      <c r="AS3608" s="554"/>
      <c r="AT3608" s="554"/>
      <c r="AU3608" s="554"/>
      <c r="AV3608" s="554" t="s">
        <v>70</v>
      </c>
      <c r="AW3608" s="554"/>
      <c r="AX3608" s="554"/>
      <c r="AY3608" s="554"/>
      <c r="AZ3608" s="554"/>
      <c r="BA3608" s="556"/>
      <c r="BB3608" s="554" t="s">
        <v>4</v>
      </c>
      <c r="BC3608" s="554"/>
      <c r="BD3608" s="554"/>
      <c r="BE3608" s="554"/>
      <c r="BF3608" s="554"/>
      <c r="BG3608" s="555"/>
      <c r="BH3608" s="554" t="s">
        <v>71</v>
      </c>
      <c r="BI3608" s="554"/>
      <c r="BJ3608" s="554"/>
      <c r="BK3608" s="554"/>
      <c r="BL3608" s="554"/>
      <c r="BM3608" s="556"/>
      <c r="BN3608" s="557" t="s">
        <v>25</v>
      </c>
      <c r="BO3608" s="558"/>
      <c r="BP3608" s="559"/>
      <c r="BQ3608" s="691" t="s">
        <v>110</v>
      </c>
      <c r="BR3608" s="691" t="s">
        <v>86</v>
      </c>
      <c r="BS3608" s="691" t="s">
        <v>87</v>
      </c>
      <c r="BT3608" s="274"/>
      <c r="BU3608" s="274"/>
      <c r="BV3608" s="271"/>
    </row>
    <row r="3609" spans="1:74" s="18" customFormat="1" ht="41.25" hidden="1" customHeight="1" x14ac:dyDescent="0.4">
      <c r="A3609" s="271"/>
      <c r="B3609" s="653"/>
      <c r="C3609" s="650"/>
      <c r="D3609" s="651"/>
      <c r="E3609" s="275" t="s">
        <v>102</v>
      </c>
      <c r="F3609" s="547"/>
      <c r="G3609" s="547"/>
      <c r="H3609" s="706"/>
      <c r="I3609" s="707"/>
      <c r="J3609" s="525" t="s">
        <v>17</v>
      </c>
      <c r="K3609" s="526"/>
      <c r="L3609" s="521" t="s">
        <v>18</v>
      </c>
      <c r="M3609" s="522"/>
      <c r="N3609" s="523" t="s">
        <v>19</v>
      </c>
      <c r="O3609" s="524" t="s">
        <v>8</v>
      </c>
      <c r="P3609" s="525" t="s">
        <v>26</v>
      </c>
      <c r="Q3609" s="526"/>
      <c r="R3609" s="521" t="s">
        <v>24</v>
      </c>
      <c r="S3609" s="522"/>
      <c r="T3609" s="523" t="s">
        <v>19</v>
      </c>
      <c r="U3609" s="524"/>
      <c r="V3609" s="309"/>
      <c r="W3609" s="309"/>
      <c r="X3609" s="689"/>
      <c r="Y3609" s="690"/>
      <c r="Z3609" s="689"/>
      <c r="AA3609" s="690"/>
      <c r="AB3609" s="689"/>
      <c r="AC3609" s="690"/>
      <c r="AD3609" s="525" t="s">
        <v>48</v>
      </c>
      <c r="AE3609" s="526"/>
      <c r="AF3609" s="521" t="s">
        <v>23</v>
      </c>
      <c r="AG3609" s="522" t="s">
        <v>3</v>
      </c>
      <c r="AH3609" s="563" t="s">
        <v>5</v>
      </c>
      <c r="AI3609" s="564"/>
      <c r="AJ3609" s="525" t="s">
        <v>48</v>
      </c>
      <c r="AK3609" s="526"/>
      <c r="AL3609" s="521" t="s">
        <v>23</v>
      </c>
      <c r="AM3609" s="522" t="s">
        <v>3</v>
      </c>
      <c r="AN3609" s="563" t="s">
        <v>5</v>
      </c>
      <c r="AO3609" s="564"/>
      <c r="AP3609" s="525" t="s">
        <v>48</v>
      </c>
      <c r="AQ3609" s="526"/>
      <c r="AR3609" s="521" t="s">
        <v>23</v>
      </c>
      <c r="AS3609" s="522" t="s">
        <v>3</v>
      </c>
      <c r="AT3609" s="563" t="s">
        <v>5</v>
      </c>
      <c r="AU3609" s="564"/>
      <c r="AV3609" s="525" t="s">
        <v>48</v>
      </c>
      <c r="AW3609" s="526"/>
      <c r="AX3609" s="521" t="s">
        <v>23</v>
      </c>
      <c r="AY3609" s="522" t="s">
        <v>3</v>
      </c>
      <c r="AZ3609" s="563" t="s">
        <v>5</v>
      </c>
      <c r="BA3609" s="564"/>
      <c r="BB3609" s="525" t="s">
        <v>48</v>
      </c>
      <c r="BC3609" s="526"/>
      <c r="BD3609" s="521" t="s">
        <v>23</v>
      </c>
      <c r="BE3609" s="522" t="s">
        <v>3</v>
      </c>
      <c r="BF3609" s="563" t="s">
        <v>5</v>
      </c>
      <c r="BG3609" s="564"/>
      <c r="BH3609" s="525" t="s">
        <v>48</v>
      </c>
      <c r="BI3609" s="526"/>
      <c r="BJ3609" s="521" t="s">
        <v>23</v>
      </c>
      <c r="BK3609" s="522" t="s">
        <v>3</v>
      </c>
      <c r="BL3609" s="563" t="s">
        <v>5</v>
      </c>
      <c r="BM3609" s="564"/>
      <c r="BN3609" s="560"/>
      <c r="BO3609" s="561"/>
      <c r="BP3609" s="562"/>
      <c r="BQ3609" s="692"/>
      <c r="BR3609" s="692"/>
      <c r="BS3609" s="692"/>
      <c r="BT3609" s="274"/>
      <c r="BU3609" s="274"/>
      <c r="BV3609" s="271"/>
    </row>
    <row r="3610" spans="1:74" ht="23.85" hidden="1" customHeight="1" x14ac:dyDescent="0.35">
      <c r="A3610" s="276"/>
      <c r="B3610" s="570" t="str">
        <f>IF(ROSTER!B$8="","",ROSTER!B$8)</f>
        <v/>
      </c>
      <c r="C3610" s="572" t="str">
        <f>IF(ROSTER!C$8="","",ROSTER!C$8)</f>
        <v/>
      </c>
      <c r="D3610" s="573"/>
      <c r="E3610" s="574"/>
      <c r="F3610" s="576">
        <f>IF(E3610="y",1,IF(E3610="S",1,0))</f>
        <v>0</v>
      </c>
      <c r="G3610" s="582">
        <f>IF(E3610="S",1,0)</f>
        <v>0</v>
      </c>
      <c r="H3610" s="578"/>
      <c r="I3610" s="543"/>
      <c r="J3610" s="542"/>
      <c r="K3610" s="580"/>
      <c r="L3610" s="584"/>
      <c r="M3610" s="585"/>
      <c r="N3610" s="588">
        <f>L3610+J3610</f>
        <v>0</v>
      </c>
      <c r="O3610" s="589"/>
      <c r="P3610" s="542"/>
      <c r="Q3610" s="580"/>
      <c r="R3610" s="584"/>
      <c r="S3610" s="585"/>
      <c r="T3610" s="588">
        <f>R3610-P3610</f>
        <v>0</v>
      </c>
      <c r="U3610" s="589"/>
      <c r="V3610" s="310"/>
      <c r="W3610" s="310"/>
      <c r="X3610" s="578"/>
      <c r="Y3610" s="543"/>
      <c r="Z3610" s="542"/>
      <c r="AA3610" s="543"/>
      <c r="AB3610" s="542"/>
      <c r="AC3610" s="543"/>
      <c r="AD3610" s="542"/>
      <c r="AE3610" s="580"/>
      <c r="AF3610" s="584"/>
      <c r="AG3610" s="585"/>
      <c r="AH3610" s="595">
        <f>IF(AD3610=0,0,(AF3610/AD3610)*100)</f>
        <v>0</v>
      </c>
      <c r="AI3610" s="596"/>
      <c r="AJ3610" s="542"/>
      <c r="AK3610" s="580"/>
      <c r="AL3610" s="584"/>
      <c r="AM3610" s="585"/>
      <c r="AN3610" s="595">
        <f>IF(AJ3610=0,0,(AL3610/AJ3610)*100)</f>
        <v>0</v>
      </c>
      <c r="AO3610" s="596"/>
      <c r="AP3610" s="542"/>
      <c r="AQ3610" s="580"/>
      <c r="AR3610" s="584"/>
      <c r="AS3610" s="585"/>
      <c r="AT3610" s="595">
        <f>IF(AP3610=0,0,(AR3610/AP3610)*100)</f>
        <v>0</v>
      </c>
      <c r="AU3610" s="596"/>
      <c r="AV3610" s="599">
        <f>AD3610+AJ3610+AP3610</f>
        <v>0</v>
      </c>
      <c r="AW3610" s="600"/>
      <c r="AX3610" s="630">
        <f>AF3610+AL3610+AR3610</f>
        <v>0</v>
      </c>
      <c r="AY3610" s="631"/>
      <c r="AZ3610" s="595">
        <f>IF(AV3610=0,0,(AX3610/AV3610)*100)</f>
        <v>0</v>
      </c>
      <c r="BA3610" s="596"/>
      <c r="BB3610" s="542"/>
      <c r="BC3610" s="580"/>
      <c r="BD3610" s="584"/>
      <c r="BE3610" s="585"/>
      <c r="BF3610" s="595">
        <f>IF(BB3610=0,0,(BD3610/BB3610)*100)</f>
        <v>0</v>
      </c>
      <c r="BG3610" s="596"/>
      <c r="BH3610" s="599">
        <f>AV3610+BB3610</f>
        <v>0</v>
      </c>
      <c r="BI3610" s="600"/>
      <c r="BJ3610" s="630">
        <f>AX3610+BD3610</f>
        <v>0</v>
      </c>
      <c r="BK3610" s="631"/>
      <c r="BL3610" s="595">
        <f>IF(BH3610=0,0,(BJ3610/BH3610)*100)</f>
        <v>0</v>
      </c>
      <c r="BM3610" s="596"/>
      <c r="BN3610" s="656">
        <f>(AF3610*2)+(AL3610*2)+(AR3610*3)+BD3610</f>
        <v>0</v>
      </c>
      <c r="BO3610" s="657"/>
      <c r="BP3610" s="658"/>
      <c r="BQ3610" s="676">
        <f>IF(BS3610=0,0,50*BR3610/BS3610)</f>
        <v>0</v>
      </c>
      <c r="BR3610" s="662">
        <f>(BN3610*BU$11)+(N3610*BU$12)+(Z3610*BU$13)+(R3610*BU$14)+(X3610*BU$15)+(AB3610*BU$16)</f>
        <v>0</v>
      </c>
      <c r="BS3610" s="662">
        <f>((BB3610-BD3610)*BU$18)+((AV3610-AX3610)*BU$17)+(H3610*BU$19)+(P3610*BU$20)</f>
        <v>0</v>
      </c>
      <c r="BT3610" s="19" t="s">
        <v>75</v>
      </c>
      <c r="BU3610" s="277">
        <f>IF(BQ3605="B",'VALUE POINTS'!L$10,IF('GAME STATS'!BQ3605="C",'VALUE POINTS'!M$10,'VALUE POINTS'!K$10))</f>
        <v>1</v>
      </c>
      <c r="BV3610" s="278"/>
    </row>
    <row r="3611" spans="1:74" ht="23.85" hidden="1" customHeight="1" x14ac:dyDescent="0.35">
      <c r="A3611" s="276"/>
      <c r="B3611" s="571"/>
      <c r="C3611" s="642" t="str">
        <f>IF(ROSTER!D$8="","",ROSTER!D$8)</f>
        <v/>
      </c>
      <c r="D3611" s="643"/>
      <c r="E3611" s="575"/>
      <c r="F3611" s="577"/>
      <c r="G3611" s="583"/>
      <c r="H3611" s="579"/>
      <c r="I3611" s="545"/>
      <c r="J3611" s="544"/>
      <c r="K3611" s="581"/>
      <c r="L3611" s="586"/>
      <c r="M3611" s="587"/>
      <c r="N3611" s="592" t="s">
        <v>16</v>
      </c>
      <c r="O3611" s="603"/>
      <c r="P3611" s="544"/>
      <c r="Q3611" s="581"/>
      <c r="R3611" s="586"/>
      <c r="S3611" s="587"/>
      <c r="T3611" s="592" t="s">
        <v>16</v>
      </c>
      <c r="U3611" s="603"/>
      <c r="V3611" s="311"/>
      <c r="W3611" s="311"/>
      <c r="X3611" s="579"/>
      <c r="Y3611" s="545"/>
      <c r="Z3611" s="544"/>
      <c r="AA3611" s="545"/>
      <c r="AB3611" s="544"/>
      <c r="AC3611" s="545"/>
      <c r="AD3611" s="544"/>
      <c r="AE3611" s="581"/>
      <c r="AF3611" s="586"/>
      <c r="AG3611" s="587"/>
      <c r="AH3611" s="626"/>
      <c r="AI3611" s="627"/>
      <c r="AJ3611" s="544"/>
      <c r="AK3611" s="581"/>
      <c r="AL3611" s="586"/>
      <c r="AM3611" s="587"/>
      <c r="AN3611" s="626"/>
      <c r="AO3611" s="627"/>
      <c r="AP3611" s="544"/>
      <c r="AQ3611" s="581"/>
      <c r="AR3611" s="586"/>
      <c r="AS3611" s="587"/>
      <c r="AT3611" s="626"/>
      <c r="AU3611" s="627"/>
      <c r="AV3611" s="628"/>
      <c r="AW3611" s="629"/>
      <c r="AX3611" s="632"/>
      <c r="AY3611" s="633"/>
      <c r="AZ3611" s="626"/>
      <c r="BA3611" s="627"/>
      <c r="BB3611" s="544"/>
      <c r="BC3611" s="581"/>
      <c r="BD3611" s="586"/>
      <c r="BE3611" s="587"/>
      <c r="BF3611" s="626"/>
      <c r="BG3611" s="627"/>
      <c r="BH3611" s="628"/>
      <c r="BI3611" s="629"/>
      <c r="BJ3611" s="632"/>
      <c r="BK3611" s="633"/>
      <c r="BL3611" s="626"/>
      <c r="BM3611" s="627"/>
      <c r="BN3611" s="678"/>
      <c r="BO3611" s="679"/>
      <c r="BP3611" s="680"/>
      <c r="BQ3611" s="677"/>
      <c r="BR3611" s="663"/>
      <c r="BS3611" s="663"/>
      <c r="BT3611" s="19" t="s">
        <v>76</v>
      </c>
      <c r="BU3611" s="277">
        <f>IF(BQ3605="B",'VALUE POINTS'!L$11,IF('GAME STATS'!BQ3605="C",'VALUE POINTS'!M$11,'VALUE POINTS'!K$11))</f>
        <v>1</v>
      </c>
      <c r="BV3611" s="278"/>
    </row>
    <row r="3612" spans="1:74" ht="21.75" hidden="1" customHeight="1" x14ac:dyDescent="0.35">
      <c r="A3612" s="95"/>
      <c r="B3612" s="570" t="str">
        <f>IF(ROSTER!B$10="","",ROSTER!B$10)</f>
        <v/>
      </c>
      <c r="C3612" s="572" t="str">
        <f>IF(ROSTER!C$10="","",ROSTER!C$10)</f>
        <v/>
      </c>
      <c r="D3612" s="573"/>
      <c r="E3612" s="574"/>
      <c r="F3612" s="576">
        <f>IF(E3612="y",1,IF(E3612="S",1,0))</f>
        <v>0</v>
      </c>
      <c r="G3612" s="582">
        <f>IF(E3612="S",1,0)</f>
        <v>0</v>
      </c>
      <c r="H3612" s="578"/>
      <c r="I3612" s="543"/>
      <c r="J3612" s="542"/>
      <c r="K3612" s="580"/>
      <c r="L3612" s="584"/>
      <c r="M3612" s="585"/>
      <c r="N3612" s="588">
        <f>L3612+J3612</f>
        <v>0</v>
      </c>
      <c r="O3612" s="589"/>
      <c r="P3612" s="542"/>
      <c r="Q3612" s="580"/>
      <c r="R3612" s="584"/>
      <c r="S3612" s="585"/>
      <c r="T3612" s="588">
        <f>R3612-P3612</f>
        <v>0</v>
      </c>
      <c r="U3612" s="589"/>
      <c r="V3612" s="310"/>
      <c r="W3612" s="310"/>
      <c r="X3612" s="578"/>
      <c r="Y3612" s="543"/>
      <c r="Z3612" s="542"/>
      <c r="AA3612" s="543"/>
      <c r="AB3612" s="542"/>
      <c r="AC3612" s="543"/>
      <c r="AD3612" s="542"/>
      <c r="AE3612" s="580"/>
      <c r="AF3612" s="584"/>
      <c r="AG3612" s="585"/>
      <c r="AH3612" s="595">
        <f>IF(AD3612=0,0,(AF3612/AD3612)*100)</f>
        <v>0</v>
      </c>
      <c r="AI3612" s="596"/>
      <c r="AJ3612" s="542"/>
      <c r="AK3612" s="580"/>
      <c r="AL3612" s="584"/>
      <c r="AM3612" s="585"/>
      <c r="AN3612" s="595">
        <f>IF(AJ3612=0,0,(AL3612/AJ3612)*100)</f>
        <v>0</v>
      </c>
      <c r="AO3612" s="596"/>
      <c r="AP3612" s="542"/>
      <c r="AQ3612" s="580"/>
      <c r="AR3612" s="584"/>
      <c r="AS3612" s="585"/>
      <c r="AT3612" s="595">
        <f>IF(AP3612=0,0,(AR3612/AP3612)*100)</f>
        <v>0</v>
      </c>
      <c r="AU3612" s="596"/>
      <c r="AV3612" s="599">
        <f>AD3612+AJ3612+AP3612</f>
        <v>0</v>
      </c>
      <c r="AW3612" s="600"/>
      <c r="AX3612" s="630">
        <f>AF3612+AL3612+AR3612</f>
        <v>0</v>
      </c>
      <c r="AY3612" s="631"/>
      <c r="AZ3612" s="595">
        <f>IF(AV3612=0,0,(AX3612/AV3612)*100)</f>
        <v>0</v>
      </c>
      <c r="BA3612" s="596"/>
      <c r="BB3612" s="542"/>
      <c r="BC3612" s="580"/>
      <c r="BD3612" s="584"/>
      <c r="BE3612" s="585"/>
      <c r="BF3612" s="595">
        <f>IF(BB3612=0,0,(BD3612/BB3612)*100)</f>
        <v>0</v>
      </c>
      <c r="BG3612" s="596"/>
      <c r="BH3612" s="599">
        <f>AV3612+BB3612</f>
        <v>0</v>
      </c>
      <c r="BI3612" s="600"/>
      <c r="BJ3612" s="630">
        <f>AX3612+BD3612</f>
        <v>0</v>
      </c>
      <c r="BK3612" s="631"/>
      <c r="BL3612" s="595">
        <f>IF(BH3612=0,0,(BJ3612/BH3612)*100)</f>
        <v>0</v>
      </c>
      <c r="BM3612" s="596"/>
      <c r="BN3612" s="656">
        <f>(AF3612*2)+(AL3612*2)+(AR3612*3)+BD3612</f>
        <v>0</v>
      </c>
      <c r="BO3612" s="657"/>
      <c r="BP3612" s="658"/>
      <c r="BQ3612" s="676">
        <f>IF(BS3612=0,0,50*BR3612/BS3612)</f>
        <v>0</v>
      </c>
      <c r="BR3612" s="662">
        <f>(BN3612*BU$11)+(N3612*BU$12)+(Z3612*BU$13)+(R3612*BU$14)+(X3612*BU$15)+(AB3612*BU$16)</f>
        <v>0</v>
      </c>
      <c r="BS3612" s="662">
        <f>((BB3612-BD3612)*BU$18)+((AV3612-AX3612)*BU$17)+(H3612*BU$19)+(P3612*BU$20)</f>
        <v>0</v>
      </c>
      <c r="BT3612" s="19" t="s">
        <v>77</v>
      </c>
      <c r="BU3612" s="277">
        <f>IF(BQ3605="B",'VALUE POINTS'!L$12,IF('GAME STATS'!BQ3605="C",'VALUE POINTS'!M$12,'VALUE POINTS'!K$12))</f>
        <v>2</v>
      </c>
      <c r="BV3612" s="278"/>
    </row>
    <row r="3613" spans="1:74" ht="21.75" hidden="1" customHeight="1" x14ac:dyDescent="0.35">
      <c r="A3613" s="95"/>
      <c r="B3613" s="571"/>
      <c r="C3613" s="642" t="str">
        <f>IF(ROSTER!D$10="","",ROSTER!D$10)</f>
        <v/>
      </c>
      <c r="D3613" s="643"/>
      <c r="E3613" s="575"/>
      <c r="F3613" s="577"/>
      <c r="G3613" s="583"/>
      <c r="H3613" s="579"/>
      <c r="I3613" s="545"/>
      <c r="J3613" s="544"/>
      <c r="K3613" s="581"/>
      <c r="L3613" s="586"/>
      <c r="M3613" s="587"/>
      <c r="N3613" s="592" t="s">
        <v>16</v>
      </c>
      <c r="O3613" s="603"/>
      <c r="P3613" s="544"/>
      <c r="Q3613" s="581"/>
      <c r="R3613" s="586"/>
      <c r="S3613" s="587"/>
      <c r="T3613" s="592" t="s">
        <v>16</v>
      </c>
      <c r="U3613" s="603"/>
      <c r="V3613" s="311"/>
      <c r="W3613" s="311"/>
      <c r="X3613" s="579"/>
      <c r="Y3613" s="545"/>
      <c r="Z3613" s="544"/>
      <c r="AA3613" s="545"/>
      <c r="AB3613" s="544"/>
      <c r="AC3613" s="545"/>
      <c r="AD3613" s="544"/>
      <c r="AE3613" s="581"/>
      <c r="AF3613" s="586"/>
      <c r="AG3613" s="587"/>
      <c r="AH3613" s="626"/>
      <c r="AI3613" s="627"/>
      <c r="AJ3613" s="544"/>
      <c r="AK3613" s="581"/>
      <c r="AL3613" s="586"/>
      <c r="AM3613" s="587"/>
      <c r="AN3613" s="626"/>
      <c r="AO3613" s="627"/>
      <c r="AP3613" s="544"/>
      <c r="AQ3613" s="581"/>
      <c r="AR3613" s="586"/>
      <c r="AS3613" s="587"/>
      <c r="AT3613" s="626"/>
      <c r="AU3613" s="627"/>
      <c r="AV3613" s="628"/>
      <c r="AW3613" s="629"/>
      <c r="AX3613" s="632"/>
      <c r="AY3613" s="633"/>
      <c r="AZ3613" s="626"/>
      <c r="BA3613" s="627"/>
      <c r="BB3613" s="544"/>
      <c r="BC3613" s="581"/>
      <c r="BD3613" s="586"/>
      <c r="BE3613" s="587"/>
      <c r="BF3613" s="626"/>
      <c r="BG3613" s="627"/>
      <c r="BH3613" s="628"/>
      <c r="BI3613" s="629"/>
      <c r="BJ3613" s="632"/>
      <c r="BK3613" s="633"/>
      <c r="BL3613" s="626"/>
      <c r="BM3613" s="627"/>
      <c r="BN3613" s="678"/>
      <c r="BO3613" s="679"/>
      <c r="BP3613" s="680"/>
      <c r="BQ3613" s="677"/>
      <c r="BR3613" s="663"/>
      <c r="BS3613" s="663"/>
      <c r="BT3613" s="19" t="s">
        <v>78</v>
      </c>
      <c r="BU3613" s="277">
        <f>IF(BQ3605="B",'VALUE POINTS'!L$13,IF('GAME STATS'!BQ3605="C",'VALUE POINTS'!M$13,'VALUE POINTS'!K$13))</f>
        <v>2</v>
      </c>
      <c r="BV3613" s="278"/>
    </row>
    <row r="3614" spans="1:74" ht="21.75" hidden="1" customHeight="1" x14ac:dyDescent="0.35">
      <c r="A3614" s="95"/>
      <c r="B3614" s="570" t="str">
        <f>IF(ROSTER!B$12="","",ROSTER!B$12)</f>
        <v/>
      </c>
      <c r="C3614" s="572" t="str">
        <f>IF(ROSTER!C$12="","",ROSTER!C$12)</f>
        <v/>
      </c>
      <c r="D3614" s="573"/>
      <c r="E3614" s="574"/>
      <c r="F3614" s="576">
        <f>IF(E3614="y",1,IF(E3614="S",1,0))</f>
        <v>0</v>
      </c>
      <c r="G3614" s="582">
        <f>IF(E3614="S",1,0)</f>
        <v>0</v>
      </c>
      <c r="H3614" s="578"/>
      <c r="I3614" s="543"/>
      <c r="J3614" s="542"/>
      <c r="K3614" s="580"/>
      <c r="L3614" s="584"/>
      <c r="M3614" s="585"/>
      <c r="N3614" s="588">
        <f>L3614+J3614</f>
        <v>0</v>
      </c>
      <c r="O3614" s="589"/>
      <c r="P3614" s="542"/>
      <c r="Q3614" s="580"/>
      <c r="R3614" s="584"/>
      <c r="S3614" s="585"/>
      <c r="T3614" s="588">
        <f>R3614-P3614</f>
        <v>0</v>
      </c>
      <c r="U3614" s="589"/>
      <c r="V3614" s="310"/>
      <c r="W3614" s="310"/>
      <c r="X3614" s="578"/>
      <c r="Y3614" s="543"/>
      <c r="Z3614" s="542"/>
      <c r="AA3614" s="543"/>
      <c r="AB3614" s="542"/>
      <c r="AC3614" s="543"/>
      <c r="AD3614" s="542"/>
      <c r="AE3614" s="580"/>
      <c r="AF3614" s="584"/>
      <c r="AG3614" s="585"/>
      <c r="AH3614" s="595">
        <f>IF(AD3614=0,0,(AF3614/AD3614)*100)</f>
        <v>0</v>
      </c>
      <c r="AI3614" s="596"/>
      <c r="AJ3614" s="542"/>
      <c r="AK3614" s="580"/>
      <c r="AL3614" s="584"/>
      <c r="AM3614" s="585"/>
      <c r="AN3614" s="595">
        <f>IF(AJ3614=0,0,(AL3614/AJ3614)*100)</f>
        <v>0</v>
      </c>
      <c r="AO3614" s="596"/>
      <c r="AP3614" s="542"/>
      <c r="AQ3614" s="580"/>
      <c r="AR3614" s="584"/>
      <c r="AS3614" s="585"/>
      <c r="AT3614" s="595">
        <f>IF(AP3614=0,0,(AR3614/AP3614)*100)</f>
        <v>0</v>
      </c>
      <c r="AU3614" s="596"/>
      <c r="AV3614" s="599">
        <f>AD3614+AJ3614+AP3614</f>
        <v>0</v>
      </c>
      <c r="AW3614" s="600"/>
      <c r="AX3614" s="630">
        <f>AF3614+AL3614+AR3614</f>
        <v>0</v>
      </c>
      <c r="AY3614" s="631"/>
      <c r="AZ3614" s="595">
        <f>IF(AV3614=0,0,(AX3614/AV3614)*100)</f>
        <v>0</v>
      </c>
      <c r="BA3614" s="596"/>
      <c r="BB3614" s="542"/>
      <c r="BC3614" s="580"/>
      <c r="BD3614" s="584"/>
      <c r="BE3614" s="585"/>
      <c r="BF3614" s="595">
        <f>IF(BB3614=0,0,(BD3614/BB3614)*100)</f>
        <v>0</v>
      </c>
      <c r="BG3614" s="596"/>
      <c r="BH3614" s="599">
        <f>AV3614+BB3614</f>
        <v>0</v>
      </c>
      <c r="BI3614" s="600"/>
      <c r="BJ3614" s="630">
        <f>AX3614+BD3614</f>
        <v>0</v>
      </c>
      <c r="BK3614" s="631"/>
      <c r="BL3614" s="595">
        <f>IF(BH3614=0,0,(BJ3614/BH3614)*100)</f>
        <v>0</v>
      </c>
      <c r="BM3614" s="596"/>
      <c r="BN3614" s="656">
        <f>(AF3614*2)+(AL3614*2)+(AR3614*3)+BD3614</f>
        <v>0</v>
      </c>
      <c r="BO3614" s="657"/>
      <c r="BP3614" s="658"/>
      <c r="BQ3614" s="676">
        <f t="shared" ref="BQ3614" si="3076">IF(BS3614=0,0,50*BR3614/BS3614)</f>
        <v>0</v>
      </c>
      <c r="BR3614" s="662">
        <f>(BN3614*BU$11)+(N3614*BU$12)+(Z3614*BU$13)+(R3614*BU$14)+(X3614*BU$15)+(AB3614*BU$16)</f>
        <v>0</v>
      </c>
      <c r="BS3614" s="662">
        <f>((BB3614-BD3614)*BU$18)+((AV3614-AX3614)*BU$17)+(H3614*BU$19)+(P3614*BU$20)</f>
        <v>0</v>
      </c>
      <c r="BT3614" s="19" t="s">
        <v>79</v>
      </c>
      <c r="BU3614" s="277">
        <f>IF(BQ3605="B",'VALUE POINTS'!L$14,IF('GAME STATS'!BQ3605="C",'VALUE POINTS'!M$14,'VALUE POINTS'!K$14))</f>
        <v>2</v>
      </c>
      <c r="BV3614" s="278"/>
    </row>
    <row r="3615" spans="1:74" ht="21.75" hidden="1" customHeight="1" x14ac:dyDescent="0.35">
      <c r="A3615" s="95"/>
      <c r="B3615" s="571"/>
      <c r="C3615" s="642" t="str">
        <f>IF(ROSTER!D$12="","",ROSTER!D$12)</f>
        <v/>
      </c>
      <c r="D3615" s="643"/>
      <c r="E3615" s="575"/>
      <c r="F3615" s="577"/>
      <c r="G3615" s="583"/>
      <c r="H3615" s="579"/>
      <c r="I3615" s="545"/>
      <c r="J3615" s="544"/>
      <c r="K3615" s="581"/>
      <c r="L3615" s="586"/>
      <c r="M3615" s="587"/>
      <c r="N3615" s="592" t="s">
        <v>16</v>
      </c>
      <c r="O3615" s="603"/>
      <c r="P3615" s="544"/>
      <c r="Q3615" s="581"/>
      <c r="R3615" s="586"/>
      <c r="S3615" s="587"/>
      <c r="T3615" s="592" t="s">
        <v>16</v>
      </c>
      <c r="U3615" s="603"/>
      <c r="V3615" s="311"/>
      <c r="W3615" s="311"/>
      <c r="X3615" s="579"/>
      <c r="Y3615" s="545"/>
      <c r="Z3615" s="544"/>
      <c r="AA3615" s="545"/>
      <c r="AB3615" s="544"/>
      <c r="AC3615" s="545"/>
      <c r="AD3615" s="544"/>
      <c r="AE3615" s="581"/>
      <c r="AF3615" s="586"/>
      <c r="AG3615" s="587"/>
      <c r="AH3615" s="626"/>
      <c r="AI3615" s="627"/>
      <c r="AJ3615" s="544"/>
      <c r="AK3615" s="581"/>
      <c r="AL3615" s="586"/>
      <c r="AM3615" s="587"/>
      <c r="AN3615" s="626"/>
      <c r="AO3615" s="627"/>
      <c r="AP3615" s="544"/>
      <c r="AQ3615" s="581"/>
      <c r="AR3615" s="586"/>
      <c r="AS3615" s="587"/>
      <c r="AT3615" s="626"/>
      <c r="AU3615" s="627"/>
      <c r="AV3615" s="628"/>
      <c r="AW3615" s="629"/>
      <c r="AX3615" s="632"/>
      <c r="AY3615" s="633"/>
      <c r="AZ3615" s="626"/>
      <c r="BA3615" s="627"/>
      <c r="BB3615" s="544"/>
      <c r="BC3615" s="581"/>
      <c r="BD3615" s="586"/>
      <c r="BE3615" s="587"/>
      <c r="BF3615" s="626"/>
      <c r="BG3615" s="627"/>
      <c r="BH3615" s="628"/>
      <c r="BI3615" s="629"/>
      <c r="BJ3615" s="632"/>
      <c r="BK3615" s="633"/>
      <c r="BL3615" s="626"/>
      <c r="BM3615" s="627"/>
      <c r="BN3615" s="678"/>
      <c r="BO3615" s="679"/>
      <c r="BP3615" s="680"/>
      <c r="BQ3615" s="677"/>
      <c r="BR3615" s="663"/>
      <c r="BS3615" s="663"/>
      <c r="BT3615" s="19" t="s">
        <v>80</v>
      </c>
      <c r="BU3615" s="277">
        <f>IF(BQ3605="B",'VALUE POINTS'!L$15,IF('GAME STATS'!BQ3605="C",'VALUE POINTS'!M$15,'VALUE POINTS'!K$15))</f>
        <v>2</v>
      </c>
      <c r="BV3615" s="278"/>
    </row>
    <row r="3616" spans="1:74" ht="21.75" hidden="1" customHeight="1" x14ac:dyDescent="0.35">
      <c r="A3616" s="95"/>
      <c r="B3616" s="570" t="str">
        <f>IF(ROSTER!B$14="","",ROSTER!B$14)</f>
        <v/>
      </c>
      <c r="C3616" s="572" t="str">
        <f>IF(ROSTER!C$14="","",ROSTER!C$14)</f>
        <v/>
      </c>
      <c r="D3616" s="573"/>
      <c r="E3616" s="574"/>
      <c r="F3616" s="576">
        <f>IF(E3616="y",1,IF(E3616="S",1,0))</f>
        <v>0</v>
      </c>
      <c r="G3616" s="582">
        <f>IF(E3616="S",1,0)</f>
        <v>0</v>
      </c>
      <c r="H3616" s="578"/>
      <c r="I3616" s="543"/>
      <c r="J3616" s="542"/>
      <c r="K3616" s="580"/>
      <c r="L3616" s="584"/>
      <c r="M3616" s="585"/>
      <c r="N3616" s="588">
        <f>L3616+J3616</f>
        <v>0</v>
      </c>
      <c r="O3616" s="589"/>
      <c r="P3616" s="542"/>
      <c r="Q3616" s="580"/>
      <c r="R3616" s="584"/>
      <c r="S3616" s="585"/>
      <c r="T3616" s="588">
        <f>R3616-P3616</f>
        <v>0</v>
      </c>
      <c r="U3616" s="589"/>
      <c r="V3616" s="310"/>
      <c r="W3616" s="310"/>
      <c r="X3616" s="578"/>
      <c r="Y3616" s="543"/>
      <c r="Z3616" s="542"/>
      <c r="AA3616" s="543"/>
      <c r="AB3616" s="542"/>
      <c r="AC3616" s="543"/>
      <c r="AD3616" s="542"/>
      <c r="AE3616" s="580"/>
      <c r="AF3616" s="584"/>
      <c r="AG3616" s="585"/>
      <c r="AH3616" s="595">
        <f>IF(AD3616=0,0,(AF3616/AD3616)*100)</f>
        <v>0</v>
      </c>
      <c r="AI3616" s="596"/>
      <c r="AJ3616" s="542"/>
      <c r="AK3616" s="580"/>
      <c r="AL3616" s="584"/>
      <c r="AM3616" s="585"/>
      <c r="AN3616" s="595">
        <f>IF(AJ3616=0,0,(AL3616/AJ3616)*100)</f>
        <v>0</v>
      </c>
      <c r="AO3616" s="596"/>
      <c r="AP3616" s="542"/>
      <c r="AQ3616" s="580"/>
      <c r="AR3616" s="584"/>
      <c r="AS3616" s="585"/>
      <c r="AT3616" s="595">
        <f>IF(AP3616=0,0,(AR3616/AP3616)*100)</f>
        <v>0</v>
      </c>
      <c r="AU3616" s="596"/>
      <c r="AV3616" s="599">
        <f>AD3616+AJ3616+AP3616</f>
        <v>0</v>
      </c>
      <c r="AW3616" s="600"/>
      <c r="AX3616" s="630">
        <f>AF3616+AL3616+AR3616</f>
        <v>0</v>
      </c>
      <c r="AY3616" s="631"/>
      <c r="AZ3616" s="595">
        <f>IF(AV3616=0,0,(AX3616/AV3616)*100)</f>
        <v>0</v>
      </c>
      <c r="BA3616" s="596"/>
      <c r="BB3616" s="542"/>
      <c r="BC3616" s="580"/>
      <c r="BD3616" s="584"/>
      <c r="BE3616" s="585"/>
      <c r="BF3616" s="595">
        <f>IF(BB3616=0,0,(BD3616/BB3616)*100)</f>
        <v>0</v>
      </c>
      <c r="BG3616" s="596"/>
      <c r="BH3616" s="599">
        <f>AV3616+BB3616</f>
        <v>0</v>
      </c>
      <c r="BI3616" s="600"/>
      <c r="BJ3616" s="630">
        <f>AX3616+BD3616</f>
        <v>0</v>
      </c>
      <c r="BK3616" s="631"/>
      <c r="BL3616" s="595">
        <f>IF(BH3616=0,0,(BJ3616/BH3616)*100)</f>
        <v>0</v>
      </c>
      <c r="BM3616" s="596"/>
      <c r="BN3616" s="656">
        <f>(AF3616*2)+(AL3616*2)+(AR3616*3)+BD3616</f>
        <v>0</v>
      </c>
      <c r="BO3616" s="657"/>
      <c r="BP3616" s="658"/>
      <c r="BQ3616" s="676">
        <f t="shared" ref="BQ3616" si="3077">IF(BS3616=0,0,50*BR3616/BS3616)</f>
        <v>0</v>
      </c>
      <c r="BR3616" s="662">
        <f>(BN3616*BU$11)+(N3616*BU$12)+(Z3616*BU$13)+(R3616*BU$14)+(X3616*BU$15)+(AB3616*BU$16)</f>
        <v>0</v>
      </c>
      <c r="BS3616" s="662">
        <f>((BB3616-BD3616)*BU$18)+((AV3616-AX3616)*BU$17)+(H3616*BU$19)+(P3616*BU$20)</f>
        <v>0</v>
      </c>
      <c r="BT3616" s="19" t="s">
        <v>81</v>
      </c>
      <c r="BU3616" s="277">
        <f>IF(BQ3605="B",'VALUE POINTS'!L$16,IF('GAME STATS'!BQ3605="C",'VALUE POINTS'!M$16,'VALUE POINTS'!K$16))</f>
        <v>2</v>
      </c>
      <c r="BV3616" s="278"/>
    </row>
    <row r="3617" spans="1:74" ht="21.75" hidden="1" customHeight="1" x14ac:dyDescent="0.35">
      <c r="A3617" s="95"/>
      <c r="B3617" s="571"/>
      <c r="C3617" s="642" t="str">
        <f>IF(ROSTER!D$14="","",ROSTER!D$14)</f>
        <v/>
      </c>
      <c r="D3617" s="643"/>
      <c r="E3617" s="575"/>
      <c r="F3617" s="577"/>
      <c r="G3617" s="583"/>
      <c r="H3617" s="579"/>
      <c r="I3617" s="545"/>
      <c r="J3617" s="544"/>
      <c r="K3617" s="581"/>
      <c r="L3617" s="586"/>
      <c r="M3617" s="587"/>
      <c r="N3617" s="592" t="s">
        <v>16</v>
      </c>
      <c r="O3617" s="603"/>
      <c r="P3617" s="544"/>
      <c r="Q3617" s="581"/>
      <c r="R3617" s="586"/>
      <c r="S3617" s="587"/>
      <c r="T3617" s="592" t="s">
        <v>16</v>
      </c>
      <c r="U3617" s="603"/>
      <c r="V3617" s="311"/>
      <c r="W3617" s="311"/>
      <c r="X3617" s="579"/>
      <c r="Y3617" s="545"/>
      <c r="Z3617" s="544"/>
      <c r="AA3617" s="545"/>
      <c r="AB3617" s="544"/>
      <c r="AC3617" s="545"/>
      <c r="AD3617" s="544"/>
      <c r="AE3617" s="581"/>
      <c r="AF3617" s="586"/>
      <c r="AG3617" s="587"/>
      <c r="AH3617" s="626"/>
      <c r="AI3617" s="627"/>
      <c r="AJ3617" s="544"/>
      <c r="AK3617" s="581"/>
      <c r="AL3617" s="586"/>
      <c r="AM3617" s="587"/>
      <c r="AN3617" s="626"/>
      <c r="AO3617" s="627"/>
      <c r="AP3617" s="544"/>
      <c r="AQ3617" s="581"/>
      <c r="AR3617" s="586"/>
      <c r="AS3617" s="587"/>
      <c r="AT3617" s="626"/>
      <c r="AU3617" s="627"/>
      <c r="AV3617" s="628"/>
      <c r="AW3617" s="629"/>
      <c r="AX3617" s="632"/>
      <c r="AY3617" s="633"/>
      <c r="AZ3617" s="626"/>
      <c r="BA3617" s="627"/>
      <c r="BB3617" s="544"/>
      <c r="BC3617" s="581"/>
      <c r="BD3617" s="586"/>
      <c r="BE3617" s="587"/>
      <c r="BF3617" s="626"/>
      <c r="BG3617" s="627"/>
      <c r="BH3617" s="628"/>
      <c r="BI3617" s="629"/>
      <c r="BJ3617" s="632"/>
      <c r="BK3617" s="633"/>
      <c r="BL3617" s="626"/>
      <c r="BM3617" s="627"/>
      <c r="BN3617" s="678"/>
      <c r="BO3617" s="679"/>
      <c r="BP3617" s="680"/>
      <c r="BQ3617" s="677"/>
      <c r="BR3617" s="663"/>
      <c r="BS3617" s="663"/>
      <c r="BT3617" s="19" t="s">
        <v>82</v>
      </c>
      <c r="BU3617" s="277">
        <f>IF(BQ3605="B",'VALUE POINTS'!L$17,IF('GAME STATS'!BQ3605="C",'VALUE POINTS'!M$17,'VALUE POINTS'!K$17))</f>
        <v>1</v>
      </c>
      <c r="BV3617" s="278"/>
    </row>
    <row r="3618" spans="1:74" ht="21.75" hidden="1" customHeight="1" x14ac:dyDescent="0.35">
      <c r="A3618" s="95"/>
      <c r="B3618" s="570" t="str">
        <f>IF(ROSTER!B$16="","",ROSTER!B$16)</f>
        <v/>
      </c>
      <c r="C3618" s="572" t="str">
        <f>IF(ROSTER!C$16="","",ROSTER!C$16)</f>
        <v/>
      </c>
      <c r="D3618" s="573"/>
      <c r="E3618" s="574"/>
      <c r="F3618" s="576">
        <f>IF(E3618="y",1,IF(E3618="S",1,0))</f>
        <v>0</v>
      </c>
      <c r="G3618" s="582">
        <f>IF(E3618="S",1,0)</f>
        <v>0</v>
      </c>
      <c r="H3618" s="578"/>
      <c r="I3618" s="543"/>
      <c r="J3618" s="542"/>
      <c r="K3618" s="580"/>
      <c r="L3618" s="584"/>
      <c r="M3618" s="585"/>
      <c r="N3618" s="588">
        <f>L3618+J3618</f>
        <v>0</v>
      </c>
      <c r="O3618" s="589"/>
      <c r="P3618" s="542"/>
      <c r="Q3618" s="580"/>
      <c r="R3618" s="584"/>
      <c r="S3618" s="585"/>
      <c r="T3618" s="588">
        <f>R3618-P3618</f>
        <v>0</v>
      </c>
      <c r="U3618" s="589"/>
      <c r="V3618" s="310"/>
      <c r="W3618" s="310"/>
      <c r="X3618" s="578"/>
      <c r="Y3618" s="543"/>
      <c r="Z3618" s="542"/>
      <c r="AA3618" s="543"/>
      <c r="AB3618" s="542"/>
      <c r="AC3618" s="543"/>
      <c r="AD3618" s="542"/>
      <c r="AE3618" s="580"/>
      <c r="AF3618" s="584"/>
      <c r="AG3618" s="585"/>
      <c r="AH3618" s="595">
        <f>IF(AD3618=0,0,(AF3618/AD3618)*100)</f>
        <v>0</v>
      </c>
      <c r="AI3618" s="596"/>
      <c r="AJ3618" s="542"/>
      <c r="AK3618" s="580"/>
      <c r="AL3618" s="584"/>
      <c r="AM3618" s="585"/>
      <c r="AN3618" s="595">
        <f>IF(AJ3618=0,0,(AL3618/AJ3618)*100)</f>
        <v>0</v>
      </c>
      <c r="AO3618" s="596"/>
      <c r="AP3618" s="542"/>
      <c r="AQ3618" s="580"/>
      <c r="AR3618" s="584"/>
      <c r="AS3618" s="585"/>
      <c r="AT3618" s="595">
        <f>IF(AP3618=0,0,(AR3618/AP3618)*100)</f>
        <v>0</v>
      </c>
      <c r="AU3618" s="596"/>
      <c r="AV3618" s="599">
        <f>AD3618+AJ3618+AP3618</f>
        <v>0</v>
      </c>
      <c r="AW3618" s="600"/>
      <c r="AX3618" s="630">
        <f>AF3618+AL3618+AR3618</f>
        <v>0</v>
      </c>
      <c r="AY3618" s="631"/>
      <c r="AZ3618" s="595">
        <f>IF(AV3618=0,0,(AX3618/AV3618)*100)</f>
        <v>0</v>
      </c>
      <c r="BA3618" s="596"/>
      <c r="BB3618" s="542"/>
      <c r="BC3618" s="580"/>
      <c r="BD3618" s="584"/>
      <c r="BE3618" s="585"/>
      <c r="BF3618" s="595">
        <f>IF(BB3618=0,0,(BD3618/BB3618)*100)</f>
        <v>0</v>
      </c>
      <c r="BG3618" s="596"/>
      <c r="BH3618" s="599">
        <f>AV3618+BB3618</f>
        <v>0</v>
      </c>
      <c r="BI3618" s="600"/>
      <c r="BJ3618" s="630">
        <f>AX3618+BD3618</f>
        <v>0</v>
      </c>
      <c r="BK3618" s="631"/>
      <c r="BL3618" s="595">
        <f>IF(BH3618=0,0,(BJ3618/BH3618)*100)</f>
        <v>0</v>
      </c>
      <c r="BM3618" s="596"/>
      <c r="BN3618" s="656">
        <f>(AF3618*2)+(AL3618*2)+(AR3618*3)+BD3618</f>
        <v>0</v>
      </c>
      <c r="BO3618" s="657"/>
      <c r="BP3618" s="658"/>
      <c r="BQ3618" s="676">
        <f t="shared" ref="BQ3618" si="3078">IF(BS3618=0,0,50*BR3618/BS3618)</f>
        <v>0</v>
      </c>
      <c r="BR3618" s="662">
        <f>(BN3618*BU$11)+(N3618*BU$12)+(Z3618*BU$13)+(R3618*BU$14)+(X3618*BU$15)+(AB3618*BU$16)</f>
        <v>0</v>
      </c>
      <c r="BS3618" s="662">
        <f>((BB3618-BD3618)*BU$18)+((AV3618-AX3618)*BU$17)+(H3618*BU$19)+(P3618*BU$20)</f>
        <v>0</v>
      </c>
      <c r="BT3618" s="19" t="s">
        <v>83</v>
      </c>
      <c r="BU3618" s="277">
        <f>IF(BQ3605="B",'VALUE POINTS'!L$18,IF('GAME STATS'!BQ3605="C",'VALUE POINTS'!M$18,'VALUE POINTS'!K$18))</f>
        <v>2</v>
      </c>
      <c r="BV3618" s="278"/>
    </row>
    <row r="3619" spans="1:74" ht="21.75" hidden="1" customHeight="1" x14ac:dyDescent="0.35">
      <c r="A3619" s="95"/>
      <c r="B3619" s="571"/>
      <c r="C3619" s="642" t="str">
        <f>IF(ROSTER!D$16="","",ROSTER!D$16)</f>
        <v/>
      </c>
      <c r="D3619" s="643"/>
      <c r="E3619" s="575"/>
      <c r="F3619" s="577"/>
      <c r="G3619" s="583"/>
      <c r="H3619" s="579"/>
      <c r="I3619" s="545"/>
      <c r="J3619" s="544"/>
      <c r="K3619" s="581"/>
      <c r="L3619" s="586"/>
      <c r="M3619" s="587"/>
      <c r="N3619" s="592" t="s">
        <v>16</v>
      </c>
      <c r="O3619" s="603"/>
      <c r="P3619" s="544"/>
      <c r="Q3619" s="581"/>
      <c r="R3619" s="586"/>
      <c r="S3619" s="587"/>
      <c r="T3619" s="592" t="s">
        <v>16</v>
      </c>
      <c r="U3619" s="603"/>
      <c r="V3619" s="311"/>
      <c r="W3619" s="311"/>
      <c r="X3619" s="579"/>
      <c r="Y3619" s="545"/>
      <c r="Z3619" s="544"/>
      <c r="AA3619" s="545"/>
      <c r="AB3619" s="544"/>
      <c r="AC3619" s="545"/>
      <c r="AD3619" s="544"/>
      <c r="AE3619" s="581"/>
      <c r="AF3619" s="586"/>
      <c r="AG3619" s="587"/>
      <c r="AH3619" s="626"/>
      <c r="AI3619" s="627"/>
      <c r="AJ3619" s="544"/>
      <c r="AK3619" s="581"/>
      <c r="AL3619" s="586"/>
      <c r="AM3619" s="587"/>
      <c r="AN3619" s="626"/>
      <c r="AO3619" s="627"/>
      <c r="AP3619" s="544"/>
      <c r="AQ3619" s="581"/>
      <c r="AR3619" s="586"/>
      <c r="AS3619" s="587"/>
      <c r="AT3619" s="626"/>
      <c r="AU3619" s="627"/>
      <c r="AV3619" s="628"/>
      <c r="AW3619" s="629"/>
      <c r="AX3619" s="632"/>
      <c r="AY3619" s="633"/>
      <c r="AZ3619" s="626"/>
      <c r="BA3619" s="627"/>
      <c r="BB3619" s="544"/>
      <c r="BC3619" s="581"/>
      <c r="BD3619" s="586"/>
      <c r="BE3619" s="587"/>
      <c r="BF3619" s="626"/>
      <c r="BG3619" s="627"/>
      <c r="BH3619" s="628"/>
      <c r="BI3619" s="629"/>
      <c r="BJ3619" s="632"/>
      <c r="BK3619" s="633"/>
      <c r="BL3619" s="626"/>
      <c r="BM3619" s="627"/>
      <c r="BN3619" s="678"/>
      <c r="BO3619" s="679"/>
      <c r="BP3619" s="680"/>
      <c r="BQ3619" s="677"/>
      <c r="BR3619" s="663"/>
      <c r="BS3619" s="663"/>
      <c r="BT3619" s="19" t="s">
        <v>84</v>
      </c>
      <c r="BU3619" s="277">
        <f>IF(BQ3605="B",'VALUE POINTS'!L$19,IF('GAME STATS'!BQ3605="C",'VALUE POINTS'!M$19,'VALUE POINTS'!K$19))</f>
        <v>2</v>
      </c>
      <c r="BV3619" s="278"/>
    </row>
    <row r="3620" spans="1:74" ht="21.75" hidden="1" customHeight="1" x14ac:dyDescent="0.25">
      <c r="A3620" s="95"/>
      <c r="B3620" s="570" t="str">
        <f>IF(ROSTER!B$18="","",ROSTER!B$18)</f>
        <v/>
      </c>
      <c r="C3620" s="572" t="str">
        <f>IF(ROSTER!C$18="","",ROSTER!C$18)</f>
        <v/>
      </c>
      <c r="D3620" s="573"/>
      <c r="E3620" s="574"/>
      <c r="F3620" s="576">
        <f>IF(E3620="y",1,IF(E3620="S",1,0))</f>
        <v>0</v>
      </c>
      <c r="G3620" s="582">
        <f>IF(E3620="S",1,0)</f>
        <v>0</v>
      </c>
      <c r="H3620" s="578"/>
      <c r="I3620" s="543"/>
      <c r="J3620" s="542"/>
      <c r="K3620" s="580"/>
      <c r="L3620" s="584"/>
      <c r="M3620" s="585"/>
      <c r="N3620" s="588">
        <f>L3620+J3620</f>
        <v>0</v>
      </c>
      <c r="O3620" s="589"/>
      <c r="P3620" s="542"/>
      <c r="Q3620" s="580"/>
      <c r="R3620" s="584"/>
      <c r="S3620" s="585"/>
      <c r="T3620" s="588">
        <f>R3620-P3620</f>
        <v>0</v>
      </c>
      <c r="U3620" s="589"/>
      <c r="V3620" s="310"/>
      <c r="W3620" s="310"/>
      <c r="X3620" s="578"/>
      <c r="Y3620" s="543"/>
      <c r="Z3620" s="542"/>
      <c r="AA3620" s="543"/>
      <c r="AB3620" s="542"/>
      <c r="AC3620" s="543"/>
      <c r="AD3620" s="542"/>
      <c r="AE3620" s="580"/>
      <c r="AF3620" s="584"/>
      <c r="AG3620" s="585"/>
      <c r="AH3620" s="595">
        <f>IF(AD3620=0,0,(AF3620/AD3620)*100)</f>
        <v>0</v>
      </c>
      <c r="AI3620" s="596"/>
      <c r="AJ3620" s="542"/>
      <c r="AK3620" s="580"/>
      <c r="AL3620" s="584"/>
      <c r="AM3620" s="585"/>
      <c r="AN3620" s="595">
        <f>IF(AJ3620=0,0,(AL3620/AJ3620)*100)</f>
        <v>0</v>
      </c>
      <c r="AO3620" s="596"/>
      <c r="AP3620" s="542"/>
      <c r="AQ3620" s="580"/>
      <c r="AR3620" s="584"/>
      <c r="AS3620" s="585"/>
      <c r="AT3620" s="595">
        <f>IF(AP3620=0,0,(AR3620/AP3620)*100)</f>
        <v>0</v>
      </c>
      <c r="AU3620" s="596"/>
      <c r="AV3620" s="599">
        <f>AD3620+AJ3620+AP3620</f>
        <v>0</v>
      </c>
      <c r="AW3620" s="600"/>
      <c r="AX3620" s="630">
        <f>AF3620+AL3620+AR3620</f>
        <v>0</v>
      </c>
      <c r="AY3620" s="631"/>
      <c r="AZ3620" s="595">
        <f>IF(AV3620=0,0,(AX3620/AV3620)*100)</f>
        <v>0</v>
      </c>
      <c r="BA3620" s="596"/>
      <c r="BB3620" s="542"/>
      <c r="BC3620" s="580"/>
      <c r="BD3620" s="584"/>
      <c r="BE3620" s="585"/>
      <c r="BF3620" s="595">
        <f>IF(BB3620=0,0,(BD3620/BB3620)*100)</f>
        <v>0</v>
      </c>
      <c r="BG3620" s="596"/>
      <c r="BH3620" s="599">
        <f>AV3620+BB3620</f>
        <v>0</v>
      </c>
      <c r="BI3620" s="600"/>
      <c r="BJ3620" s="630">
        <f>AX3620+BD3620</f>
        <v>0</v>
      </c>
      <c r="BK3620" s="631"/>
      <c r="BL3620" s="595">
        <f>IF(BH3620=0,0,(BJ3620/BH3620)*100)</f>
        <v>0</v>
      </c>
      <c r="BM3620" s="596"/>
      <c r="BN3620" s="656">
        <f>(AF3620*2)+(AL3620*2)+(AR3620*3)+BD3620</f>
        <v>0</v>
      </c>
      <c r="BO3620" s="657"/>
      <c r="BP3620" s="658"/>
      <c r="BQ3620" s="676">
        <f t="shared" ref="BQ3620" si="3079">IF(BS3620=0,0,50*BR3620/BS3620)</f>
        <v>0</v>
      </c>
      <c r="BR3620" s="662">
        <f>(BN3620*BU$11)+(N3620*BU$12)+(Z3620*BU$13)+(R3620*BU$14)+(X3620*BU$15)+(AB3620*BU$16)</f>
        <v>0</v>
      </c>
      <c r="BS3620" s="662">
        <f>((BB3620-BD3620)*BU$18)+((AV3620-AX3620)*BU$17)+(H3620*BU$19)+(P3620*BU$20)</f>
        <v>0</v>
      </c>
      <c r="BT3620" s="15"/>
      <c r="BU3620" s="15"/>
      <c r="BV3620" s="278"/>
    </row>
    <row r="3621" spans="1:74" ht="21.75" hidden="1" customHeight="1" x14ac:dyDescent="0.25">
      <c r="A3621" s="95"/>
      <c r="B3621" s="571"/>
      <c r="C3621" s="642" t="str">
        <f>IF(ROSTER!D$18="","",ROSTER!D$18)</f>
        <v/>
      </c>
      <c r="D3621" s="643"/>
      <c r="E3621" s="575"/>
      <c r="F3621" s="577"/>
      <c r="G3621" s="583"/>
      <c r="H3621" s="579"/>
      <c r="I3621" s="545"/>
      <c r="J3621" s="544"/>
      <c r="K3621" s="581"/>
      <c r="L3621" s="586"/>
      <c r="M3621" s="587"/>
      <c r="N3621" s="592" t="s">
        <v>16</v>
      </c>
      <c r="O3621" s="603"/>
      <c r="P3621" s="544"/>
      <c r="Q3621" s="581"/>
      <c r="R3621" s="586"/>
      <c r="S3621" s="587"/>
      <c r="T3621" s="592" t="s">
        <v>16</v>
      </c>
      <c r="U3621" s="603"/>
      <c r="V3621" s="311"/>
      <c r="W3621" s="311"/>
      <c r="X3621" s="579"/>
      <c r="Y3621" s="545"/>
      <c r="Z3621" s="544"/>
      <c r="AA3621" s="545"/>
      <c r="AB3621" s="544"/>
      <c r="AC3621" s="545"/>
      <c r="AD3621" s="544"/>
      <c r="AE3621" s="581"/>
      <c r="AF3621" s="586"/>
      <c r="AG3621" s="587"/>
      <c r="AH3621" s="626"/>
      <c r="AI3621" s="627"/>
      <c r="AJ3621" s="544"/>
      <c r="AK3621" s="581"/>
      <c r="AL3621" s="586"/>
      <c r="AM3621" s="587"/>
      <c r="AN3621" s="626"/>
      <c r="AO3621" s="627"/>
      <c r="AP3621" s="544"/>
      <c r="AQ3621" s="581"/>
      <c r="AR3621" s="586"/>
      <c r="AS3621" s="587"/>
      <c r="AT3621" s="626"/>
      <c r="AU3621" s="627"/>
      <c r="AV3621" s="628"/>
      <c r="AW3621" s="629"/>
      <c r="AX3621" s="632"/>
      <c r="AY3621" s="633"/>
      <c r="AZ3621" s="626"/>
      <c r="BA3621" s="627"/>
      <c r="BB3621" s="544"/>
      <c r="BC3621" s="581"/>
      <c r="BD3621" s="586"/>
      <c r="BE3621" s="587"/>
      <c r="BF3621" s="626"/>
      <c r="BG3621" s="627"/>
      <c r="BH3621" s="628"/>
      <c r="BI3621" s="629"/>
      <c r="BJ3621" s="632"/>
      <c r="BK3621" s="633"/>
      <c r="BL3621" s="626"/>
      <c r="BM3621" s="627"/>
      <c r="BN3621" s="678"/>
      <c r="BO3621" s="679"/>
      <c r="BP3621" s="680"/>
      <c r="BQ3621" s="677"/>
      <c r="BR3621" s="663"/>
      <c r="BS3621" s="663"/>
      <c r="BT3621" s="15"/>
      <c r="BU3621" s="15"/>
      <c r="BV3621" s="95"/>
    </row>
    <row r="3622" spans="1:74" ht="21.75" hidden="1" customHeight="1" x14ac:dyDescent="0.25">
      <c r="A3622" s="95"/>
      <c r="B3622" s="570" t="str">
        <f>IF(ROSTER!B$20="","",ROSTER!B$20)</f>
        <v/>
      </c>
      <c r="C3622" s="572" t="str">
        <f>IF(ROSTER!C$20="","",ROSTER!C$20)</f>
        <v/>
      </c>
      <c r="D3622" s="573"/>
      <c r="E3622" s="574"/>
      <c r="F3622" s="576">
        <f>IF(E3622="y",1,IF(E3622="S",1,0))</f>
        <v>0</v>
      </c>
      <c r="G3622" s="582">
        <f>IF(E3622="S",1,0)</f>
        <v>0</v>
      </c>
      <c r="H3622" s="578"/>
      <c r="I3622" s="543"/>
      <c r="J3622" s="542"/>
      <c r="K3622" s="580"/>
      <c r="L3622" s="584"/>
      <c r="M3622" s="585"/>
      <c r="N3622" s="588">
        <f>L3622+J3622</f>
        <v>0</v>
      </c>
      <c r="O3622" s="589"/>
      <c r="P3622" s="542"/>
      <c r="Q3622" s="580"/>
      <c r="R3622" s="584"/>
      <c r="S3622" s="585"/>
      <c r="T3622" s="588">
        <f>R3622-P3622</f>
        <v>0</v>
      </c>
      <c r="U3622" s="589"/>
      <c r="V3622" s="310"/>
      <c r="W3622" s="310"/>
      <c r="X3622" s="578"/>
      <c r="Y3622" s="543"/>
      <c r="Z3622" s="542"/>
      <c r="AA3622" s="543"/>
      <c r="AB3622" s="542"/>
      <c r="AC3622" s="543"/>
      <c r="AD3622" s="542"/>
      <c r="AE3622" s="580"/>
      <c r="AF3622" s="584"/>
      <c r="AG3622" s="585"/>
      <c r="AH3622" s="595">
        <f>IF(AD3622=0,0,(AF3622/AD3622)*100)</f>
        <v>0</v>
      </c>
      <c r="AI3622" s="596"/>
      <c r="AJ3622" s="542"/>
      <c r="AK3622" s="580"/>
      <c r="AL3622" s="584"/>
      <c r="AM3622" s="585"/>
      <c r="AN3622" s="595">
        <f>IF(AJ3622=0,0,(AL3622/AJ3622)*100)</f>
        <v>0</v>
      </c>
      <c r="AO3622" s="596"/>
      <c r="AP3622" s="542"/>
      <c r="AQ3622" s="580"/>
      <c r="AR3622" s="584"/>
      <c r="AS3622" s="585"/>
      <c r="AT3622" s="595">
        <f>IF(AP3622=0,0,(AR3622/AP3622)*100)</f>
        <v>0</v>
      </c>
      <c r="AU3622" s="596"/>
      <c r="AV3622" s="599">
        <f>AD3622+AJ3622+AP3622</f>
        <v>0</v>
      </c>
      <c r="AW3622" s="600"/>
      <c r="AX3622" s="630">
        <f>AF3622+AL3622+AR3622</f>
        <v>0</v>
      </c>
      <c r="AY3622" s="631"/>
      <c r="AZ3622" s="595">
        <f>IF(AV3622=0,0,(AX3622/AV3622)*100)</f>
        <v>0</v>
      </c>
      <c r="BA3622" s="596"/>
      <c r="BB3622" s="542"/>
      <c r="BC3622" s="580"/>
      <c r="BD3622" s="584"/>
      <c r="BE3622" s="585"/>
      <c r="BF3622" s="595">
        <f>IF(BB3622=0,0,(BD3622/BB3622)*100)</f>
        <v>0</v>
      </c>
      <c r="BG3622" s="596"/>
      <c r="BH3622" s="599">
        <f>AV3622+BB3622</f>
        <v>0</v>
      </c>
      <c r="BI3622" s="600"/>
      <c r="BJ3622" s="630">
        <f>AX3622+BD3622</f>
        <v>0</v>
      </c>
      <c r="BK3622" s="631"/>
      <c r="BL3622" s="595">
        <f>IF(BH3622=0,0,(BJ3622/BH3622)*100)</f>
        <v>0</v>
      </c>
      <c r="BM3622" s="596"/>
      <c r="BN3622" s="656">
        <f>(AF3622*2)+(AL3622*2)+(AR3622*3)+BD3622</f>
        <v>0</v>
      </c>
      <c r="BO3622" s="657"/>
      <c r="BP3622" s="658"/>
      <c r="BQ3622" s="676">
        <f t="shared" ref="BQ3622" si="3080">IF(BS3622=0,0,50*BR3622/BS3622)</f>
        <v>0</v>
      </c>
      <c r="BR3622" s="662">
        <f>(BN3622*BU$11)+(N3622*BU$12)+(Z3622*BU$13)+(R3622*BU$14)+(X3622*BU$15)+(AB3622*BU$16)</f>
        <v>0</v>
      </c>
      <c r="BS3622" s="662">
        <f>((BB3622-BD3622)*BU$18)+((AV3622-AX3622)*BU$17)+(H3622*BU$19)+(P3622*BU$20)</f>
        <v>0</v>
      </c>
      <c r="BT3622" s="15"/>
      <c r="BU3622" s="15"/>
      <c r="BV3622" s="95"/>
    </row>
    <row r="3623" spans="1:74" ht="21.75" hidden="1" customHeight="1" x14ac:dyDescent="0.25">
      <c r="A3623" s="95"/>
      <c r="B3623" s="571"/>
      <c r="C3623" s="642" t="str">
        <f>IF(ROSTER!D$20="","",ROSTER!D$20)</f>
        <v/>
      </c>
      <c r="D3623" s="643"/>
      <c r="E3623" s="575"/>
      <c r="F3623" s="577"/>
      <c r="G3623" s="583"/>
      <c r="H3623" s="579"/>
      <c r="I3623" s="545"/>
      <c r="J3623" s="544"/>
      <c r="K3623" s="581"/>
      <c r="L3623" s="586"/>
      <c r="M3623" s="587"/>
      <c r="N3623" s="592" t="s">
        <v>16</v>
      </c>
      <c r="O3623" s="603"/>
      <c r="P3623" s="544"/>
      <c r="Q3623" s="581"/>
      <c r="R3623" s="586"/>
      <c r="S3623" s="587"/>
      <c r="T3623" s="592" t="s">
        <v>16</v>
      </c>
      <c r="U3623" s="603"/>
      <c r="V3623" s="311"/>
      <c r="W3623" s="311"/>
      <c r="X3623" s="579"/>
      <c r="Y3623" s="545"/>
      <c r="Z3623" s="544"/>
      <c r="AA3623" s="545"/>
      <c r="AB3623" s="544"/>
      <c r="AC3623" s="545"/>
      <c r="AD3623" s="544"/>
      <c r="AE3623" s="581"/>
      <c r="AF3623" s="586"/>
      <c r="AG3623" s="587"/>
      <c r="AH3623" s="626"/>
      <c r="AI3623" s="627"/>
      <c r="AJ3623" s="544"/>
      <c r="AK3623" s="581"/>
      <c r="AL3623" s="586"/>
      <c r="AM3623" s="587"/>
      <c r="AN3623" s="626"/>
      <c r="AO3623" s="627"/>
      <c r="AP3623" s="544"/>
      <c r="AQ3623" s="581"/>
      <c r="AR3623" s="586"/>
      <c r="AS3623" s="587"/>
      <c r="AT3623" s="626"/>
      <c r="AU3623" s="627"/>
      <c r="AV3623" s="628"/>
      <c r="AW3623" s="629"/>
      <c r="AX3623" s="632"/>
      <c r="AY3623" s="633"/>
      <c r="AZ3623" s="626"/>
      <c r="BA3623" s="627"/>
      <c r="BB3623" s="544"/>
      <c r="BC3623" s="581"/>
      <c r="BD3623" s="586"/>
      <c r="BE3623" s="587"/>
      <c r="BF3623" s="626"/>
      <c r="BG3623" s="627"/>
      <c r="BH3623" s="628"/>
      <c r="BI3623" s="629"/>
      <c r="BJ3623" s="632"/>
      <c r="BK3623" s="633"/>
      <c r="BL3623" s="626"/>
      <c r="BM3623" s="627"/>
      <c r="BN3623" s="678"/>
      <c r="BO3623" s="679"/>
      <c r="BP3623" s="680"/>
      <c r="BQ3623" s="677"/>
      <c r="BR3623" s="663"/>
      <c r="BS3623" s="663"/>
      <c r="BT3623" s="15"/>
      <c r="BU3623" s="15"/>
      <c r="BV3623" s="95"/>
    </row>
    <row r="3624" spans="1:74" ht="21.75" hidden="1" customHeight="1" x14ac:dyDescent="0.25">
      <c r="A3624" s="95"/>
      <c r="B3624" s="570" t="str">
        <f>IF(ROSTER!B$22="","",ROSTER!B$22)</f>
        <v/>
      </c>
      <c r="C3624" s="572" t="str">
        <f>IF(ROSTER!C$22="","",ROSTER!C$22)</f>
        <v/>
      </c>
      <c r="D3624" s="573"/>
      <c r="E3624" s="574"/>
      <c r="F3624" s="576">
        <f>IF(E3624="y",1,IF(E3624="S",1,0))</f>
        <v>0</v>
      </c>
      <c r="G3624" s="582">
        <f>IF(E3624="S",1,0)</f>
        <v>0</v>
      </c>
      <c r="H3624" s="578"/>
      <c r="I3624" s="543"/>
      <c r="J3624" s="542"/>
      <c r="K3624" s="580"/>
      <c r="L3624" s="584"/>
      <c r="M3624" s="585"/>
      <c r="N3624" s="588">
        <f>L3624+J3624</f>
        <v>0</v>
      </c>
      <c r="O3624" s="589"/>
      <c r="P3624" s="542"/>
      <c r="Q3624" s="580"/>
      <c r="R3624" s="584"/>
      <c r="S3624" s="585"/>
      <c r="T3624" s="588">
        <f>R3624-P3624</f>
        <v>0</v>
      </c>
      <c r="U3624" s="589"/>
      <c r="V3624" s="310"/>
      <c r="W3624" s="310"/>
      <c r="X3624" s="578"/>
      <c r="Y3624" s="543"/>
      <c r="Z3624" s="542"/>
      <c r="AA3624" s="543"/>
      <c r="AB3624" s="542"/>
      <c r="AC3624" s="543"/>
      <c r="AD3624" s="542"/>
      <c r="AE3624" s="580"/>
      <c r="AF3624" s="584"/>
      <c r="AG3624" s="585"/>
      <c r="AH3624" s="595">
        <f>IF(AD3624=0,0,(AF3624/AD3624)*100)</f>
        <v>0</v>
      </c>
      <c r="AI3624" s="596"/>
      <c r="AJ3624" s="542"/>
      <c r="AK3624" s="580"/>
      <c r="AL3624" s="584"/>
      <c r="AM3624" s="585"/>
      <c r="AN3624" s="595">
        <f>IF(AJ3624=0,0,(AL3624/AJ3624)*100)</f>
        <v>0</v>
      </c>
      <c r="AO3624" s="596"/>
      <c r="AP3624" s="542"/>
      <c r="AQ3624" s="580"/>
      <c r="AR3624" s="584"/>
      <c r="AS3624" s="585"/>
      <c r="AT3624" s="595">
        <f>IF(AP3624=0,0,(AR3624/AP3624)*100)</f>
        <v>0</v>
      </c>
      <c r="AU3624" s="596"/>
      <c r="AV3624" s="599">
        <f>AD3624+AJ3624+AP3624</f>
        <v>0</v>
      </c>
      <c r="AW3624" s="600"/>
      <c r="AX3624" s="630">
        <f>AF3624+AL3624+AR3624</f>
        <v>0</v>
      </c>
      <c r="AY3624" s="631"/>
      <c r="AZ3624" s="595">
        <f>IF(AV3624=0,0,(AX3624/AV3624)*100)</f>
        <v>0</v>
      </c>
      <c r="BA3624" s="596"/>
      <c r="BB3624" s="542"/>
      <c r="BC3624" s="580"/>
      <c r="BD3624" s="584"/>
      <c r="BE3624" s="585"/>
      <c r="BF3624" s="595">
        <f>IF(BB3624=0,0,(BD3624/BB3624)*100)</f>
        <v>0</v>
      </c>
      <c r="BG3624" s="596"/>
      <c r="BH3624" s="599">
        <f>AV3624+BB3624</f>
        <v>0</v>
      </c>
      <c r="BI3624" s="600"/>
      <c r="BJ3624" s="630">
        <f>AX3624+BD3624</f>
        <v>0</v>
      </c>
      <c r="BK3624" s="631"/>
      <c r="BL3624" s="595">
        <f>IF(BH3624=0,0,(BJ3624/BH3624)*100)</f>
        <v>0</v>
      </c>
      <c r="BM3624" s="596"/>
      <c r="BN3624" s="656">
        <f>(AF3624*2)+(AL3624*2)+(AR3624*3)+BD3624</f>
        <v>0</v>
      </c>
      <c r="BO3624" s="657"/>
      <c r="BP3624" s="658"/>
      <c r="BQ3624" s="676">
        <f t="shared" ref="BQ3624" si="3081">IF(BS3624=0,0,50*BR3624/BS3624)</f>
        <v>0</v>
      </c>
      <c r="BR3624" s="662">
        <f>(BN3624*BU$11)+(N3624*BU$12)+(Z3624*BU$13)+(R3624*BU$14)+(X3624*BU$15)+(AB3624*BU$16)</f>
        <v>0</v>
      </c>
      <c r="BS3624" s="662">
        <f>((BB3624-BD3624)*BU$18)+((AV3624-AX3624)*BU$17)+(H3624*BU$19)+(P3624*BU$20)</f>
        <v>0</v>
      </c>
      <c r="BT3624" s="15"/>
      <c r="BU3624" s="15"/>
      <c r="BV3624" s="95"/>
    </row>
    <row r="3625" spans="1:74" ht="21.75" hidden="1" customHeight="1" x14ac:dyDescent="0.25">
      <c r="A3625" s="95"/>
      <c r="B3625" s="571"/>
      <c r="C3625" s="642" t="str">
        <f>IF(ROSTER!D$22="","",ROSTER!D$22)</f>
        <v/>
      </c>
      <c r="D3625" s="643"/>
      <c r="E3625" s="575"/>
      <c r="F3625" s="577"/>
      <c r="G3625" s="583"/>
      <c r="H3625" s="579"/>
      <c r="I3625" s="545"/>
      <c r="J3625" s="544"/>
      <c r="K3625" s="581"/>
      <c r="L3625" s="586"/>
      <c r="M3625" s="587"/>
      <c r="N3625" s="592" t="s">
        <v>16</v>
      </c>
      <c r="O3625" s="603"/>
      <c r="P3625" s="544"/>
      <c r="Q3625" s="581"/>
      <c r="R3625" s="586"/>
      <c r="S3625" s="587"/>
      <c r="T3625" s="592" t="s">
        <v>16</v>
      </c>
      <c r="U3625" s="603"/>
      <c r="V3625" s="311"/>
      <c r="W3625" s="311"/>
      <c r="X3625" s="579"/>
      <c r="Y3625" s="545"/>
      <c r="Z3625" s="544"/>
      <c r="AA3625" s="545"/>
      <c r="AB3625" s="544"/>
      <c r="AC3625" s="545"/>
      <c r="AD3625" s="544"/>
      <c r="AE3625" s="581"/>
      <c r="AF3625" s="586"/>
      <c r="AG3625" s="587"/>
      <c r="AH3625" s="626"/>
      <c r="AI3625" s="627"/>
      <c r="AJ3625" s="544"/>
      <c r="AK3625" s="581"/>
      <c r="AL3625" s="586"/>
      <c r="AM3625" s="587"/>
      <c r="AN3625" s="626"/>
      <c r="AO3625" s="627"/>
      <c r="AP3625" s="544"/>
      <c r="AQ3625" s="581"/>
      <c r="AR3625" s="586"/>
      <c r="AS3625" s="587"/>
      <c r="AT3625" s="626"/>
      <c r="AU3625" s="627"/>
      <c r="AV3625" s="628"/>
      <c r="AW3625" s="629"/>
      <c r="AX3625" s="632"/>
      <c r="AY3625" s="633"/>
      <c r="AZ3625" s="626"/>
      <c r="BA3625" s="627"/>
      <c r="BB3625" s="544"/>
      <c r="BC3625" s="581"/>
      <c r="BD3625" s="586"/>
      <c r="BE3625" s="587"/>
      <c r="BF3625" s="626"/>
      <c r="BG3625" s="627"/>
      <c r="BH3625" s="628"/>
      <c r="BI3625" s="629"/>
      <c r="BJ3625" s="632"/>
      <c r="BK3625" s="633"/>
      <c r="BL3625" s="626"/>
      <c r="BM3625" s="627"/>
      <c r="BN3625" s="678"/>
      <c r="BO3625" s="679"/>
      <c r="BP3625" s="680"/>
      <c r="BQ3625" s="677"/>
      <c r="BR3625" s="663"/>
      <c r="BS3625" s="663"/>
      <c r="BT3625" s="15"/>
      <c r="BU3625" s="15"/>
      <c r="BV3625" s="95"/>
    </row>
    <row r="3626" spans="1:74" ht="21.75" hidden="1" customHeight="1" x14ac:dyDescent="0.25">
      <c r="A3626" s="95"/>
      <c r="B3626" s="570" t="str">
        <f>IF(ROSTER!B$24="","",ROSTER!B$24)</f>
        <v/>
      </c>
      <c r="C3626" s="572" t="str">
        <f>IF(ROSTER!C$24="","",ROSTER!C$24)</f>
        <v/>
      </c>
      <c r="D3626" s="573"/>
      <c r="E3626" s="574"/>
      <c r="F3626" s="576">
        <f>IF(E3626="y",1,IF(E3626="S",1,0))</f>
        <v>0</v>
      </c>
      <c r="G3626" s="582">
        <f>IF(E3626="S",1,0)</f>
        <v>0</v>
      </c>
      <c r="H3626" s="578"/>
      <c r="I3626" s="543"/>
      <c r="J3626" s="542"/>
      <c r="K3626" s="580"/>
      <c r="L3626" s="584"/>
      <c r="M3626" s="585"/>
      <c r="N3626" s="588">
        <f>L3626+J3626</f>
        <v>0</v>
      </c>
      <c r="O3626" s="589"/>
      <c r="P3626" s="542"/>
      <c r="Q3626" s="580"/>
      <c r="R3626" s="584"/>
      <c r="S3626" s="585"/>
      <c r="T3626" s="588">
        <f>R3626-P3626</f>
        <v>0</v>
      </c>
      <c r="U3626" s="589"/>
      <c r="V3626" s="310"/>
      <c r="W3626" s="310"/>
      <c r="X3626" s="578"/>
      <c r="Y3626" s="543"/>
      <c r="Z3626" s="542"/>
      <c r="AA3626" s="543"/>
      <c r="AB3626" s="542"/>
      <c r="AC3626" s="543"/>
      <c r="AD3626" s="542"/>
      <c r="AE3626" s="580"/>
      <c r="AF3626" s="584"/>
      <c r="AG3626" s="585"/>
      <c r="AH3626" s="595">
        <f>IF(AD3626=0,0,(AF3626/AD3626)*100)</f>
        <v>0</v>
      </c>
      <c r="AI3626" s="596"/>
      <c r="AJ3626" s="542"/>
      <c r="AK3626" s="580"/>
      <c r="AL3626" s="584"/>
      <c r="AM3626" s="585"/>
      <c r="AN3626" s="595">
        <f>IF(AJ3626=0,0,(AL3626/AJ3626)*100)</f>
        <v>0</v>
      </c>
      <c r="AO3626" s="596"/>
      <c r="AP3626" s="542"/>
      <c r="AQ3626" s="580"/>
      <c r="AR3626" s="584"/>
      <c r="AS3626" s="585"/>
      <c r="AT3626" s="595">
        <f>IF(AP3626=0,0,(AR3626/AP3626)*100)</f>
        <v>0</v>
      </c>
      <c r="AU3626" s="596"/>
      <c r="AV3626" s="599">
        <f>AD3626+AJ3626+AP3626</f>
        <v>0</v>
      </c>
      <c r="AW3626" s="600"/>
      <c r="AX3626" s="630">
        <f>AF3626+AL3626+AR3626</f>
        <v>0</v>
      </c>
      <c r="AY3626" s="631"/>
      <c r="AZ3626" s="595">
        <f>IF(AV3626=0,0,(AX3626/AV3626)*100)</f>
        <v>0</v>
      </c>
      <c r="BA3626" s="596"/>
      <c r="BB3626" s="542"/>
      <c r="BC3626" s="580"/>
      <c r="BD3626" s="584"/>
      <c r="BE3626" s="585"/>
      <c r="BF3626" s="595">
        <f>IF(BB3626=0,0,(BD3626/BB3626)*100)</f>
        <v>0</v>
      </c>
      <c r="BG3626" s="596"/>
      <c r="BH3626" s="599">
        <f>AV3626+BB3626</f>
        <v>0</v>
      </c>
      <c r="BI3626" s="600"/>
      <c r="BJ3626" s="630">
        <f>AX3626+BD3626</f>
        <v>0</v>
      </c>
      <c r="BK3626" s="631"/>
      <c r="BL3626" s="595">
        <f>IF(BH3626=0,0,(BJ3626/BH3626)*100)</f>
        <v>0</v>
      </c>
      <c r="BM3626" s="596"/>
      <c r="BN3626" s="656">
        <f>(AF3626*2)+(AL3626*2)+(AR3626*3)+BD3626</f>
        <v>0</v>
      </c>
      <c r="BO3626" s="657"/>
      <c r="BP3626" s="658"/>
      <c r="BQ3626" s="676">
        <f t="shared" ref="BQ3626" si="3082">IF(BS3626=0,0,50*BR3626/BS3626)</f>
        <v>0</v>
      </c>
      <c r="BR3626" s="662">
        <f>(BN3626*BU$11)+(N3626*BU$12)+(Z3626*BU$13)+(R3626*BU$14)+(X3626*BU$15)+(AB3626*BU$16)</f>
        <v>0</v>
      </c>
      <c r="BS3626" s="662">
        <f>((BB3626-BD3626)*BU$18)+((AV3626-AX3626)*BU$17)+(H3626*BU$19)+(P3626*BU$20)</f>
        <v>0</v>
      </c>
      <c r="BT3626" s="15"/>
      <c r="BU3626" s="15"/>
      <c r="BV3626" s="95"/>
    </row>
    <row r="3627" spans="1:74" ht="21.75" hidden="1" customHeight="1" x14ac:dyDescent="0.25">
      <c r="A3627" s="95"/>
      <c r="B3627" s="571"/>
      <c r="C3627" s="642" t="str">
        <f>IF(ROSTER!D$24="","",ROSTER!D$24)</f>
        <v/>
      </c>
      <c r="D3627" s="643"/>
      <c r="E3627" s="575"/>
      <c r="F3627" s="577"/>
      <c r="G3627" s="583"/>
      <c r="H3627" s="579"/>
      <c r="I3627" s="545"/>
      <c r="J3627" s="544"/>
      <c r="K3627" s="581"/>
      <c r="L3627" s="586"/>
      <c r="M3627" s="587"/>
      <c r="N3627" s="592" t="s">
        <v>16</v>
      </c>
      <c r="O3627" s="603"/>
      <c r="P3627" s="544"/>
      <c r="Q3627" s="581"/>
      <c r="R3627" s="586"/>
      <c r="S3627" s="587"/>
      <c r="T3627" s="592" t="s">
        <v>16</v>
      </c>
      <c r="U3627" s="603"/>
      <c r="V3627" s="311"/>
      <c r="W3627" s="311"/>
      <c r="X3627" s="579"/>
      <c r="Y3627" s="545"/>
      <c r="Z3627" s="544"/>
      <c r="AA3627" s="545"/>
      <c r="AB3627" s="544"/>
      <c r="AC3627" s="545"/>
      <c r="AD3627" s="544"/>
      <c r="AE3627" s="581"/>
      <c r="AF3627" s="586"/>
      <c r="AG3627" s="587"/>
      <c r="AH3627" s="626"/>
      <c r="AI3627" s="627"/>
      <c r="AJ3627" s="544"/>
      <c r="AK3627" s="581"/>
      <c r="AL3627" s="586"/>
      <c r="AM3627" s="587"/>
      <c r="AN3627" s="626"/>
      <c r="AO3627" s="627"/>
      <c r="AP3627" s="544"/>
      <c r="AQ3627" s="581"/>
      <c r="AR3627" s="586"/>
      <c r="AS3627" s="587"/>
      <c r="AT3627" s="626"/>
      <c r="AU3627" s="627"/>
      <c r="AV3627" s="628"/>
      <c r="AW3627" s="629"/>
      <c r="AX3627" s="632"/>
      <c r="AY3627" s="633"/>
      <c r="AZ3627" s="626"/>
      <c r="BA3627" s="627"/>
      <c r="BB3627" s="544"/>
      <c r="BC3627" s="581"/>
      <c r="BD3627" s="586"/>
      <c r="BE3627" s="587"/>
      <c r="BF3627" s="626"/>
      <c r="BG3627" s="627"/>
      <c r="BH3627" s="628"/>
      <c r="BI3627" s="629"/>
      <c r="BJ3627" s="632"/>
      <c r="BK3627" s="633"/>
      <c r="BL3627" s="626"/>
      <c r="BM3627" s="627"/>
      <c r="BN3627" s="678"/>
      <c r="BO3627" s="679"/>
      <c r="BP3627" s="680"/>
      <c r="BQ3627" s="677"/>
      <c r="BR3627" s="663"/>
      <c r="BS3627" s="663"/>
      <c r="BT3627" s="15"/>
      <c r="BU3627" s="15"/>
      <c r="BV3627" s="95"/>
    </row>
    <row r="3628" spans="1:74" ht="21.75" hidden="1" customHeight="1" x14ac:dyDescent="0.25">
      <c r="A3628" s="95"/>
      <c r="B3628" s="570" t="str">
        <f>IF(ROSTER!B$26="","",ROSTER!B$26)</f>
        <v/>
      </c>
      <c r="C3628" s="572" t="str">
        <f>IF(ROSTER!C$26="","",ROSTER!C$26)</f>
        <v/>
      </c>
      <c r="D3628" s="573"/>
      <c r="E3628" s="574"/>
      <c r="F3628" s="576">
        <f>IF(E3628="y",1,IF(E3628="S",1,0))</f>
        <v>0</v>
      </c>
      <c r="G3628" s="582">
        <f>IF(E3628="S",1,0)</f>
        <v>0</v>
      </c>
      <c r="H3628" s="578"/>
      <c r="I3628" s="543"/>
      <c r="J3628" s="542"/>
      <c r="K3628" s="580"/>
      <c r="L3628" s="584"/>
      <c r="M3628" s="585"/>
      <c r="N3628" s="588">
        <f>L3628+J3628</f>
        <v>0</v>
      </c>
      <c r="O3628" s="589"/>
      <c r="P3628" s="542"/>
      <c r="Q3628" s="580"/>
      <c r="R3628" s="584"/>
      <c r="S3628" s="585"/>
      <c r="T3628" s="588">
        <f>R3628-P3628</f>
        <v>0</v>
      </c>
      <c r="U3628" s="589"/>
      <c r="V3628" s="310"/>
      <c r="W3628" s="310"/>
      <c r="X3628" s="578"/>
      <c r="Y3628" s="543"/>
      <c r="Z3628" s="542"/>
      <c r="AA3628" s="543"/>
      <c r="AB3628" s="542"/>
      <c r="AC3628" s="543"/>
      <c r="AD3628" s="542"/>
      <c r="AE3628" s="580"/>
      <c r="AF3628" s="584"/>
      <c r="AG3628" s="585"/>
      <c r="AH3628" s="595">
        <f>IF(AD3628=0,0,(AF3628/AD3628)*100)</f>
        <v>0</v>
      </c>
      <c r="AI3628" s="596"/>
      <c r="AJ3628" s="542"/>
      <c r="AK3628" s="580"/>
      <c r="AL3628" s="584"/>
      <c r="AM3628" s="585"/>
      <c r="AN3628" s="595">
        <f>IF(AJ3628=0,0,(AL3628/AJ3628)*100)</f>
        <v>0</v>
      </c>
      <c r="AO3628" s="596"/>
      <c r="AP3628" s="542"/>
      <c r="AQ3628" s="580"/>
      <c r="AR3628" s="584"/>
      <c r="AS3628" s="585"/>
      <c r="AT3628" s="595">
        <f>IF(AP3628=0,0,(AR3628/AP3628)*100)</f>
        <v>0</v>
      </c>
      <c r="AU3628" s="596"/>
      <c r="AV3628" s="599">
        <f>AD3628+AJ3628+AP3628</f>
        <v>0</v>
      </c>
      <c r="AW3628" s="600"/>
      <c r="AX3628" s="630">
        <f>AF3628+AL3628+AR3628</f>
        <v>0</v>
      </c>
      <c r="AY3628" s="631"/>
      <c r="AZ3628" s="595">
        <f>IF(AV3628=0,0,(AX3628/AV3628)*100)</f>
        <v>0</v>
      </c>
      <c r="BA3628" s="596"/>
      <c r="BB3628" s="542"/>
      <c r="BC3628" s="580"/>
      <c r="BD3628" s="584"/>
      <c r="BE3628" s="585"/>
      <c r="BF3628" s="595">
        <f>IF(BB3628=0,0,(BD3628/BB3628)*100)</f>
        <v>0</v>
      </c>
      <c r="BG3628" s="596"/>
      <c r="BH3628" s="599">
        <f>AV3628+BB3628</f>
        <v>0</v>
      </c>
      <c r="BI3628" s="600"/>
      <c r="BJ3628" s="630">
        <f>AX3628+BD3628</f>
        <v>0</v>
      </c>
      <c r="BK3628" s="631"/>
      <c r="BL3628" s="595">
        <f>IF(BH3628=0,0,(BJ3628/BH3628)*100)</f>
        <v>0</v>
      </c>
      <c r="BM3628" s="596"/>
      <c r="BN3628" s="656">
        <f>(AF3628*2)+(AL3628*2)+(AR3628*3)+BD3628</f>
        <v>0</v>
      </c>
      <c r="BO3628" s="657"/>
      <c r="BP3628" s="658"/>
      <c r="BQ3628" s="676">
        <f t="shared" ref="BQ3628" si="3083">IF(BS3628=0,0,50*BR3628/BS3628)</f>
        <v>0</v>
      </c>
      <c r="BR3628" s="662">
        <f>(BN3628*BU$11)+(N3628*BU$12)+(Z3628*BU$13)+(R3628*BU$14)+(X3628*BU$15)+(AB3628*BU$16)</f>
        <v>0</v>
      </c>
      <c r="BS3628" s="662">
        <f>((BB3628-BD3628)*BU$18)+((AV3628-AX3628)*BU$17)+(H3628*BU$19)+(P3628*BU$20)</f>
        <v>0</v>
      </c>
      <c r="BT3628" s="15"/>
      <c r="BU3628" s="15"/>
      <c r="BV3628" s="95"/>
    </row>
    <row r="3629" spans="1:74" ht="21.75" hidden="1" customHeight="1" x14ac:dyDescent="0.25">
      <c r="A3629" s="95"/>
      <c r="B3629" s="571"/>
      <c r="C3629" s="642" t="str">
        <f>IF(ROSTER!D$26="","",ROSTER!D$26)</f>
        <v/>
      </c>
      <c r="D3629" s="643"/>
      <c r="E3629" s="575"/>
      <c r="F3629" s="577"/>
      <c r="G3629" s="583"/>
      <c r="H3629" s="579"/>
      <c r="I3629" s="545"/>
      <c r="J3629" s="544"/>
      <c r="K3629" s="581"/>
      <c r="L3629" s="586"/>
      <c r="M3629" s="587"/>
      <c r="N3629" s="592" t="s">
        <v>16</v>
      </c>
      <c r="O3629" s="603"/>
      <c r="P3629" s="544"/>
      <c r="Q3629" s="581"/>
      <c r="R3629" s="586"/>
      <c r="S3629" s="587"/>
      <c r="T3629" s="592" t="s">
        <v>16</v>
      </c>
      <c r="U3629" s="603"/>
      <c r="V3629" s="311"/>
      <c r="W3629" s="311"/>
      <c r="X3629" s="579"/>
      <c r="Y3629" s="545"/>
      <c r="Z3629" s="544"/>
      <c r="AA3629" s="545"/>
      <c r="AB3629" s="544"/>
      <c r="AC3629" s="545"/>
      <c r="AD3629" s="544"/>
      <c r="AE3629" s="581"/>
      <c r="AF3629" s="586"/>
      <c r="AG3629" s="587"/>
      <c r="AH3629" s="626"/>
      <c r="AI3629" s="627"/>
      <c r="AJ3629" s="544"/>
      <c r="AK3629" s="581"/>
      <c r="AL3629" s="586"/>
      <c r="AM3629" s="587"/>
      <c r="AN3629" s="626"/>
      <c r="AO3629" s="627"/>
      <c r="AP3629" s="544"/>
      <c r="AQ3629" s="581"/>
      <c r="AR3629" s="586"/>
      <c r="AS3629" s="587"/>
      <c r="AT3629" s="626"/>
      <c r="AU3629" s="627"/>
      <c r="AV3629" s="628"/>
      <c r="AW3629" s="629"/>
      <c r="AX3629" s="632"/>
      <c r="AY3629" s="633"/>
      <c r="AZ3629" s="626"/>
      <c r="BA3629" s="627"/>
      <c r="BB3629" s="544"/>
      <c r="BC3629" s="581"/>
      <c r="BD3629" s="586"/>
      <c r="BE3629" s="587"/>
      <c r="BF3629" s="626"/>
      <c r="BG3629" s="627"/>
      <c r="BH3629" s="628"/>
      <c r="BI3629" s="629"/>
      <c r="BJ3629" s="632"/>
      <c r="BK3629" s="633"/>
      <c r="BL3629" s="626"/>
      <c r="BM3629" s="627"/>
      <c r="BN3629" s="678"/>
      <c r="BO3629" s="679"/>
      <c r="BP3629" s="680"/>
      <c r="BQ3629" s="677"/>
      <c r="BR3629" s="663"/>
      <c r="BS3629" s="663"/>
      <c r="BT3629" s="15"/>
      <c r="BU3629" s="15"/>
      <c r="BV3629" s="95"/>
    </row>
    <row r="3630" spans="1:74" ht="21.75" hidden="1" customHeight="1" x14ac:dyDescent="0.25">
      <c r="A3630" s="95"/>
      <c r="B3630" s="570" t="str">
        <f>IF(ROSTER!B$28="","",ROSTER!B$28)</f>
        <v/>
      </c>
      <c r="C3630" s="572" t="str">
        <f>IF(ROSTER!C$28="","",ROSTER!C$28)</f>
        <v/>
      </c>
      <c r="D3630" s="573"/>
      <c r="E3630" s="574"/>
      <c r="F3630" s="576">
        <f>IF(E3630="y",1,IF(E3630="S",1,0))</f>
        <v>0</v>
      </c>
      <c r="G3630" s="582">
        <f>IF(E3630="S",1,0)</f>
        <v>0</v>
      </c>
      <c r="H3630" s="578"/>
      <c r="I3630" s="543"/>
      <c r="J3630" s="542"/>
      <c r="K3630" s="580"/>
      <c r="L3630" s="584"/>
      <c r="M3630" s="585"/>
      <c r="N3630" s="588">
        <f>L3630+J3630</f>
        <v>0</v>
      </c>
      <c r="O3630" s="589"/>
      <c r="P3630" s="542"/>
      <c r="Q3630" s="580"/>
      <c r="R3630" s="584"/>
      <c r="S3630" s="585"/>
      <c r="T3630" s="588">
        <f>R3630-P3630</f>
        <v>0</v>
      </c>
      <c r="U3630" s="589"/>
      <c r="V3630" s="310"/>
      <c r="W3630" s="310"/>
      <c r="X3630" s="578"/>
      <c r="Y3630" s="543"/>
      <c r="Z3630" s="542"/>
      <c r="AA3630" s="543"/>
      <c r="AB3630" s="542"/>
      <c r="AC3630" s="543"/>
      <c r="AD3630" s="542"/>
      <c r="AE3630" s="580"/>
      <c r="AF3630" s="584"/>
      <c r="AG3630" s="585"/>
      <c r="AH3630" s="595">
        <f>IF(AD3630=0,0,(AF3630/AD3630)*100)</f>
        <v>0</v>
      </c>
      <c r="AI3630" s="596"/>
      <c r="AJ3630" s="542"/>
      <c r="AK3630" s="580"/>
      <c r="AL3630" s="584"/>
      <c r="AM3630" s="585"/>
      <c r="AN3630" s="595">
        <f>IF(AJ3630=0,0,(AL3630/AJ3630)*100)</f>
        <v>0</v>
      </c>
      <c r="AO3630" s="596"/>
      <c r="AP3630" s="542"/>
      <c r="AQ3630" s="580"/>
      <c r="AR3630" s="584"/>
      <c r="AS3630" s="585"/>
      <c r="AT3630" s="595">
        <f>IF(AP3630=0,0,(AR3630/AP3630)*100)</f>
        <v>0</v>
      </c>
      <c r="AU3630" s="596"/>
      <c r="AV3630" s="599">
        <f>AD3630+AJ3630+AP3630</f>
        <v>0</v>
      </c>
      <c r="AW3630" s="600"/>
      <c r="AX3630" s="630">
        <f>AF3630+AL3630+AR3630</f>
        <v>0</v>
      </c>
      <c r="AY3630" s="631"/>
      <c r="AZ3630" s="595">
        <f>IF(AV3630=0,0,(AX3630/AV3630)*100)</f>
        <v>0</v>
      </c>
      <c r="BA3630" s="596"/>
      <c r="BB3630" s="542"/>
      <c r="BC3630" s="580"/>
      <c r="BD3630" s="584"/>
      <c r="BE3630" s="585"/>
      <c r="BF3630" s="595">
        <f>IF(BB3630=0,0,(BD3630/BB3630)*100)</f>
        <v>0</v>
      </c>
      <c r="BG3630" s="596"/>
      <c r="BH3630" s="599">
        <f>AV3630+BB3630</f>
        <v>0</v>
      </c>
      <c r="BI3630" s="600"/>
      <c r="BJ3630" s="630">
        <f>AX3630+BD3630</f>
        <v>0</v>
      </c>
      <c r="BK3630" s="631"/>
      <c r="BL3630" s="595">
        <f>IF(BH3630=0,0,(BJ3630/BH3630)*100)</f>
        <v>0</v>
      </c>
      <c r="BM3630" s="596"/>
      <c r="BN3630" s="656">
        <f>(AF3630*2)+(AL3630*2)+(AR3630*3)+BD3630</f>
        <v>0</v>
      </c>
      <c r="BO3630" s="657"/>
      <c r="BP3630" s="658"/>
      <c r="BQ3630" s="676">
        <f t="shared" ref="BQ3630" si="3084">IF(BS3630=0,0,50*BR3630/BS3630)</f>
        <v>0</v>
      </c>
      <c r="BR3630" s="662">
        <f>(BN3630*BU$11)+(N3630*BU$12)+(Z3630*BU$13)+(R3630*BU$14)+(X3630*BU$15)+(AB3630*BU$16)</f>
        <v>0</v>
      </c>
      <c r="BS3630" s="662">
        <f>((BB3630-BD3630)*BU$18)+((AV3630-AX3630)*BU$17)+(H3630*BU$19)+(P3630*BU$20)</f>
        <v>0</v>
      </c>
      <c r="BT3630" s="15"/>
      <c r="BU3630" s="15"/>
      <c r="BV3630" s="95"/>
    </row>
    <row r="3631" spans="1:74" ht="21.75" hidden="1" customHeight="1" x14ac:dyDescent="0.25">
      <c r="A3631" s="95"/>
      <c r="B3631" s="571"/>
      <c r="C3631" s="642" t="str">
        <f>IF(ROSTER!D$28="","",ROSTER!D$28)</f>
        <v/>
      </c>
      <c r="D3631" s="643"/>
      <c r="E3631" s="575"/>
      <c r="F3631" s="577"/>
      <c r="G3631" s="583"/>
      <c r="H3631" s="579"/>
      <c r="I3631" s="545"/>
      <c r="J3631" s="544"/>
      <c r="K3631" s="581"/>
      <c r="L3631" s="586"/>
      <c r="M3631" s="587"/>
      <c r="N3631" s="592" t="s">
        <v>16</v>
      </c>
      <c r="O3631" s="603"/>
      <c r="P3631" s="544"/>
      <c r="Q3631" s="581"/>
      <c r="R3631" s="586"/>
      <c r="S3631" s="587"/>
      <c r="T3631" s="592" t="s">
        <v>16</v>
      </c>
      <c r="U3631" s="603"/>
      <c r="V3631" s="311"/>
      <c r="W3631" s="311"/>
      <c r="X3631" s="579"/>
      <c r="Y3631" s="545"/>
      <c r="Z3631" s="544"/>
      <c r="AA3631" s="545"/>
      <c r="AB3631" s="544"/>
      <c r="AC3631" s="545"/>
      <c r="AD3631" s="544"/>
      <c r="AE3631" s="581"/>
      <c r="AF3631" s="586"/>
      <c r="AG3631" s="587"/>
      <c r="AH3631" s="626"/>
      <c r="AI3631" s="627"/>
      <c r="AJ3631" s="544"/>
      <c r="AK3631" s="581"/>
      <c r="AL3631" s="586"/>
      <c r="AM3631" s="587"/>
      <c r="AN3631" s="626"/>
      <c r="AO3631" s="627"/>
      <c r="AP3631" s="544"/>
      <c r="AQ3631" s="581"/>
      <c r="AR3631" s="586"/>
      <c r="AS3631" s="587"/>
      <c r="AT3631" s="626"/>
      <c r="AU3631" s="627"/>
      <c r="AV3631" s="628"/>
      <c r="AW3631" s="629"/>
      <c r="AX3631" s="632"/>
      <c r="AY3631" s="633"/>
      <c r="AZ3631" s="626"/>
      <c r="BA3631" s="627"/>
      <c r="BB3631" s="544"/>
      <c r="BC3631" s="581"/>
      <c r="BD3631" s="586"/>
      <c r="BE3631" s="587"/>
      <c r="BF3631" s="626"/>
      <c r="BG3631" s="627"/>
      <c r="BH3631" s="628"/>
      <c r="BI3631" s="629"/>
      <c r="BJ3631" s="632"/>
      <c r="BK3631" s="633"/>
      <c r="BL3631" s="626"/>
      <c r="BM3631" s="627"/>
      <c r="BN3631" s="678"/>
      <c r="BO3631" s="679"/>
      <c r="BP3631" s="680"/>
      <c r="BQ3631" s="677"/>
      <c r="BR3631" s="663"/>
      <c r="BS3631" s="663"/>
      <c r="BT3631" s="15"/>
      <c r="BU3631" s="15"/>
      <c r="BV3631" s="95"/>
    </row>
    <row r="3632" spans="1:74" ht="21.75" hidden="1" customHeight="1" x14ac:dyDescent="0.25">
      <c r="A3632" s="95"/>
      <c r="B3632" s="570" t="str">
        <f>IF(ROSTER!B$30="","",ROSTER!B$30)</f>
        <v/>
      </c>
      <c r="C3632" s="572" t="str">
        <f>IF(ROSTER!C$30="","",ROSTER!C$30)</f>
        <v/>
      </c>
      <c r="D3632" s="573"/>
      <c r="E3632" s="574"/>
      <c r="F3632" s="576">
        <f>IF(E3632="y",1,IF(E3632="S",1,0))</f>
        <v>0</v>
      </c>
      <c r="G3632" s="582">
        <f>IF(E3632="S",1,0)</f>
        <v>0</v>
      </c>
      <c r="H3632" s="578"/>
      <c r="I3632" s="543"/>
      <c r="J3632" s="542"/>
      <c r="K3632" s="580"/>
      <c r="L3632" s="584"/>
      <c r="M3632" s="585"/>
      <c r="N3632" s="588">
        <f>L3632+J3632</f>
        <v>0</v>
      </c>
      <c r="O3632" s="589"/>
      <c r="P3632" s="542"/>
      <c r="Q3632" s="580"/>
      <c r="R3632" s="584"/>
      <c r="S3632" s="585"/>
      <c r="T3632" s="588">
        <f>R3632-P3632</f>
        <v>0</v>
      </c>
      <c r="U3632" s="589"/>
      <c r="V3632" s="310"/>
      <c r="W3632" s="310"/>
      <c r="X3632" s="578"/>
      <c r="Y3632" s="543"/>
      <c r="Z3632" s="542"/>
      <c r="AA3632" s="543"/>
      <c r="AB3632" s="542"/>
      <c r="AC3632" s="543"/>
      <c r="AD3632" s="542"/>
      <c r="AE3632" s="580"/>
      <c r="AF3632" s="584"/>
      <c r="AG3632" s="585"/>
      <c r="AH3632" s="595">
        <f>IF(AD3632=0,0,(AF3632/AD3632)*100)</f>
        <v>0</v>
      </c>
      <c r="AI3632" s="596"/>
      <c r="AJ3632" s="542"/>
      <c r="AK3632" s="580"/>
      <c r="AL3632" s="584"/>
      <c r="AM3632" s="585"/>
      <c r="AN3632" s="595">
        <f>IF(AJ3632=0,0,(AL3632/AJ3632)*100)</f>
        <v>0</v>
      </c>
      <c r="AO3632" s="596"/>
      <c r="AP3632" s="542"/>
      <c r="AQ3632" s="580"/>
      <c r="AR3632" s="584"/>
      <c r="AS3632" s="585"/>
      <c r="AT3632" s="595">
        <f>IF(AP3632=0,0,(AR3632/AP3632)*100)</f>
        <v>0</v>
      </c>
      <c r="AU3632" s="596"/>
      <c r="AV3632" s="599">
        <f>AD3632+AJ3632+AP3632</f>
        <v>0</v>
      </c>
      <c r="AW3632" s="600"/>
      <c r="AX3632" s="630">
        <f>AF3632+AL3632+AR3632</f>
        <v>0</v>
      </c>
      <c r="AY3632" s="631"/>
      <c r="AZ3632" s="595">
        <f>IF(AV3632=0,0,(AX3632/AV3632)*100)</f>
        <v>0</v>
      </c>
      <c r="BA3632" s="596"/>
      <c r="BB3632" s="542"/>
      <c r="BC3632" s="580"/>
      <c r="BD3632" s="584"/>
      <c r="BE3632" s="585"/>
      <c r="BF3632" s="595">
        <f>IF(BB3632=0,0,(BD3632/BB3632)*100)</f>
        <v>0</v>
      </c>
      <c r="BG3632" s="596"/>
      <c r="BH3632" s="599">
        <f>AV3632+BB3632</f>
        <v>0</v>
      </c>
      <c r="BI3632" s="600"/>
      <c r="BJ3632" s="630">
        <f>AX3632+BD3632</f>
        <v>0</v>
      </c>
      <c r="BK3632" s="631"/>
      <c r="BL3632" s="595">
        <f>IF(BH3632=0,0,(BJ3632/BH3632)*100)</f>
        <v>0</v>
      </c>
      <c r="BM3632" s="596"/>
      <c r="BN3632" s="656">
        <f>(AF3632*2)+(AL3632*2)+(AR3632*3)+BD3632</f>
        <v>0</v>
      </c>
      <c r="BO3632" s="657"/>
      <c r="BP3632" s="658"/>
      <c r="BQ3632" s="676">
        <f t="shared" ref="BQ3632" si="3085">IF(BS3632=0,0,50*BR3632/BS3632)</f>
        <v>0</v>
      </c>
      <c r="BR3632" s="662">
        <f>(BN3632*BU$11)+(N3632*BU$12)+(Z3632*BU$13)+(R3632*BU$14)+(X3632*BU$15)+(AB3632*BU$16)</f>
        <v>0</v>
      </c>
      <c r="BS3632" s="662">
        <f>((BB3632-BD3632)*BU$18)+((AV3632-AX3632)*BU$17)+(H3632*BU$19)+(P3632*BU$20)</f>
        <v>0</v>
      </c>
      <c r="BT3632" s="15"/>
      <c r="BU3632" s="15"/>
      <c r="BV3632" s="95"/>
    </row>
    <row r="3633" spans="1:74" ht="21.75" hidden="1" customHeight="1" x14ac:dyDescent="0.25">
      <c r="A3633" s="95"/>
      <c r="B3633" s="571"/>
      <c r="C3633" s="642" t="str">
        <f>IF(ROSTER!D$30="","",ROSTER!D$30)</f>
        <v/>
      </c>
      <c r="D3633" s="643"/>
      <c r="E3633" s="575"/>
      <c r="F3633" s="577"/>
      <c r="G3633" s="583"/>
      <c r="H3633" s="579"/>
      <c r="I3633" s="545"/>
      <c r="J3633" s="544"/>
      <c r="K3633" s="581"/>
      <c r="L3633" s="586"/>
      <c r="M3633" s="587"/>
      <c r="N3633" s="592" t="s">
        <v>16</v>
      </c>
      <c r="O3633" s="603"/>
      <c r="P3633" s="544"/>
      <c r="Q3633" s="581"/>
      <c r="R3633" s="586"/>
      <c r="S3633" s="587"/>
      <c r="T3633" s="592" t="s">
        <v>16</v>
      </c>
      <c r="U3633" s="603"/>
      <c r="V3633" s="311"/>
      <c r="W3633" s="311"/>
      <c r="X3633" s="579"/>
      <c r="Y3633" s="545"/>
      <c r="Z3633" s="544"/>
      <c r="AA3633" s="545"/>
      <c r="AB3633" s="544"/>
      <c r="AC3633" s="545"/>
      <c r="AD3633" s="544"/>
      <c r="AE3633" s="581"/>
      <c r="AF3633" s="586"/>
      <c r="AG3633" s="587"/>
      <c r="AH3633" s="626"/>
      <c r="AI3633" s="627"/>
      <c r="AJ3633" s="544"/>
      <c r="AK3633" s="581"/>
      <c r="AL3633" s="586"/>
      <c r="AM3633" s="587"/>
      <c r="AN3633" s="626"/>
      <c r="AO3633" s="627"/>
      <c r="AP3633" s="544"/>
      <c r="AQ3633" s="581"/>
      <c r="AR3633" s="586"/>
      <c r="AS3633" s="587"/>
      <c r="AT3633" s="626"/>
      <c r="AU3633" s="627"/>
      <c r="AV3633" s="628"/>
      <c r="AW3633" s="629"/>
      <c r="AX3633" s="632"/>
      <c r="AY3633" s="633"/>
      <c r="AZ3633" s="626"/>
      <c r="BA3633" s="627"/>
      <c r="BB3633" s="544"/>
      <c r="BC3633" s="581"/>
      <c r="BD3633" s="586"/>
      <c r="BE3633" s="587"/>
      <c r="BF3633" s="626"/>
      <c r="BG3633" s="627"/>
      <c r="BH3633" s="628"/>
      <c r="BI3633" s="629"/>
      <c r="BJ3633" s="632"/>
      <c r="BK3633" s="633"/>
      <c r="BL3633" s="626"/>
      <c r="BM3633" s="627"/>
      <c r="BN3633" s="678"/>
      <c r="BO3633" s="679"/>
      <c r="BP3633" s="680"/>
      <c r="BQ3633" s="677"/>
      <c r="BR3633" s="663"/>
      <c r="BS3633" s="663"/>
      <c r="BT3633" s="15"/>
      <c r="BU3633" s="15"/>
      <c r="BV3633" s="95"/>
    </row>
    <row r="3634" spans="1:74" ht="21.75" hidden="1" customHeight="1" x14ac:dyDescent="0.25">
      <c r="A3634" s="95"/>
      <c r="B3634" s="570" t="str">
        <f>IF(ROSTER!B$32="","",ROSTER!B$32)</f>
        <v/>
      </c>
      <c r="C3634" s="572" t="str">
        <f>IF(ROSTER!C$32="","",ROSTER!C$32)</f>
        <v/>
      </c>
      <c r="D3634" s="573"/>
      <c r="E3634" s="574"/>
      <c r="F3634" s="576">
        <f>IF(E3634="y",1,IF(E3634="S",1,0))</f>
        <v>0</v>
      </c>
      <c r="G3634" s="582">
        <f>IF(E3634="S",1,0)</f>
        <v>0</v>
      </c>
      <c r="H3634" s="578"/>
      <c r="I3634" s="543"/>
      <c r="J3634" s="542"/>
      <c r="K3634" s="580"/>
      <c r="L3634" s="584"/>
      <c r="M3634" s="585"/>
      <c r="N3634" s="588">
        <f>L3634+J3634</f>
        <v>0</v>
      </c>
      <c r="O3634" s="589"/>
      <c r="P3634" s="542"/>
      <c r="Q3634" s="580"/>
      <c r="R3634" s="584"/>
      <c r="S3634" s="585"/>
      <c r="T3634" s="588">
        <f>R3634-P3634</f>
        <v>0</v>
      </c>
      <c r="U3634" s="589"/>
      <c r="V3634" s="310"/>
      <c r="W3634" s="310"/>
      <c r="X3634" s="578"/>
      <c r="Y3634" s="543"/>
      <c r="Z3634" s="542"/>
      <c r="AA3634" s="543"/>
      <c r="AB3634" s="542"/>
      <c r="AC3634" s="543"/>
      <c r="AD3634" s="542"/>
      <c r="AE3634" s="580"/>
      <c r="AF3634" s="584"/>
      <c r="AG3634" s="585"/>
      <c r="AH3634" s="595">
        <f>IF(AD3634=0,0,(AF3634/AD3634)*100)</f>
        <v>0</v>
      </c>
      <c r="AI3634" s="596"/>
      <c r="AJ3634" s="542"/>
      <c r="AK3634" s="580"/>
      <c r="AL3634" s="584"/>
      <c r="AM3634" s="585"/>
      <c r="AN3634" s="595">
        <f>IF(AJ3634=0,0,(AL3634/AJ3634)*100)</f>
        <v>0</v>
      </c>
      <c r="AO3634" s="596"/>
      <c r="AP3634" s="542"/>
      <c r="AQ3634" s="580"/>
      <c r="AR3634" s="584"/>
      <c r="AS3634" s="585"/>
      <c r="AT3634" s="595">
        <f>IF(AP3634=0,0,(AR3634/AP3634)*100)</f>
        <v>0</v>
      </c>
      <c r="AU3634" s="596"/>
      <c r="AV3634" s="599">
        <f>AD3634+AJ3634+AP3634</f>
        <v>0</v>
      </c>
      <c r="AW3634" s="600"/>
      <c r="AX3634" s="630">
        <f>AF3634+AL3634+AR3634</f>
        <v>0</v>
      </c>
      <c r="AY3634" s="631"/>
      <c r="AZ3634" s="595">
        <f>IF(AV3634=0,0,(AX3634/AV3634)*100)</f>
        <v>0</v>
      </c>
      <c r="BA3634" s="596"/>
      <c r="BB3634" s="542"/>
      <c r="BC3634" s="580"/>
      <c r="BD3634" s="584"/>
      <c r="BE3634" s="585"/>
      <c r="BF3634" s="595">
        <f>IF(BB3634=0,0,(BD3634/BB3634)*100)</f>
        <v>0</v>
      </c>
      <c r="BG3634" s="596"/>
      <c r="BH3634" s="599">
        <f>AV3634+BB3634</f>
        <v>0</v>
      </c>
      <c r="BI3634" s="600"/>
      <c r="BJ3634" s="630">
        <f>AX3634+BD3634</f>
        <v>0</v>
      </c>
      <c r="BK3634" s="631"/>
      <c r="BL3634" s="595">
        <f>IF(BH3634=0,0,(BJ3634/BH3634)*100)</f>
        <v>0</v>
      </c>
      <c r="BM3634" s="596"/>
      <c r="BN3634" s="656">
        <f>(AF3634*2)+(AL3634*2)+(AR3634*3)+BD3634</f>
        <v>0</v>
      </c>
      <c r="BO3634" s="657"/>
      <c r="BP3634" s="658"/>
      <c r="BQ3634" s="676">
        <f t="shared" ref="BQ3634" si="3086">IF(BS3634=0,0,50*BR3634/BS3634)</f>
        <v>0</v>
      </c>
      <c r="BR3634" s="662">
        <f>(BN3634*BU$11)+(N3634*BU$12)+(Z3634*BU$13)+(R3634*BU$14)+(X3634*BU$15)+(AB3634*BU$16)</f>
        <v>0</v>
      </c>
      <c r="BS3634" s="662">
        <f>((BB3634-BD3634)*BU$18)+((AV3634-AX3634)*BU$17)+(H3634*BU$19)+(P3634*BU$20)</f>
        <v>0</v>
      </c>
      <c r="BT3634" s="15"/>
      <c r="BU3634" s="15"/>
      <c r="BV3634" s="95"/>
    </row>
    <row r="3635" spans="1:74" ht="21.75" hidden="1" customHeight="1" x14ac:dyDescent="0.25">
      <c r="A3635" s="95"/>
      <c r="B3635" s="571"/>
      <c r="C3635" s="642" t="str">
        <f>IF(ROSTER!D$32="","",ROSTER!D$32)</f>
        <v/>
      </c>
      <c r="D3635" s="643"/>
      <c r="E3635" s="575"/>
      <c r="F3635" s="577"/>
      <c r="G3635" s="583"/>
      <c r="H3635" s="579"/>
      <c r="I3635" s="545"/>
      <c r="J3635" s="544"/>
      <c r="K3635" s="581"/>
      <c r="L3635" s="586"/>
      <c r="M3635" s="587"/>
      <c r="N3635" s="592" t="s">
        <v>16</v>
      </c>
      <c r="O3635" s="603"/>
      <c r="P3635" s="544"/>
      <c r="Q3635" s="581"/>
      <c r="R3635" s="586"/>
      <c r="S3635" s="587"/>
      <c r="T3635" s="592" t="s">
        <v>16</v>
      </c>
      <c r="U3635" s="603"/>
      <c r="V3635" s="311"/>
      <c r="W3635" s="311"/>
      <c r="X3635" s="579"/>
      <c r="Y3635" s="545"/>
      <c r="Z3635" s="544"/>
      <c r="AA3635" s="545"/>
      <c r="AB3635" s="544"/>
      <c r="AC3635" s="545"/>
      <c r="AD3635" s="544"/>
      <c r="AE3635" s="581"/>
      <c r="AF3635" s="586"/>
      <c r="AG3635" s="587"/>
      <c r="AH3635" s="626"/>
      <c r="AI3635" s="627"/>
      <c r="AJ3635" s="544"/>
      <c r="AK3635" s="581"/>
      <c r="AL3635" s="586"/>
      <c r="AM3635" s="587"/>
      <c r="AN3635" s="626"/>
      <c r="AO3635" s="627"/>
      <c r="AP3635" s="544"/>
      <c r="AQ3635" s="581"/>
      <c r="AR3635" s="586"/>
      <c r="AS3635" s="587"/>
      <c r="AT3635" s="626"/>
      <c r="AU3635" s="627"/>
      <c r="AV3635" s="628"/>
      <c r="AW3635" s="629"/>
      <c r="AX3635" s="632"/>
      <c r="AY3635" s="633"/>
      <c r="AZ3635" s="626"/>
      <c r="BA3635" s="627"/>
      <c r="BB3635" s="544"/>
      <c r="BC3635" s="581"/>
      <c r="BD3635" s="586"/>
      <c r="BE3635" s="587"/>
      <c r="BF3635" s="626"/>
      <c r="BG3635" s="627"/>
      <c r="BH3635" s="628"/>
      <c r="BI3635" s="629"/>
      <c r="BJ3635" s="632"/>
      <c r="BK3635" s="633"/>
      <c r="BL3635" s="626"/>
      <c r="BM3635" s="627"/>
      <c r="BN3635" s="678"/>
      <c r="BO3635" s="679"/>
      <c r="BP3635" s="680"/>
      <c r="BQ3635" s="677"/>
      <c r="BR3635" s="663"/>
      <c r="BS3635" s="663"/>
      <c r="BT3635" s="15"/>
      <c r="BU3635" s="15"/>
      <c r="BV3635" s="95"/>
    </row>
    <row r="3636" spans="1:74" ht="21.75" hidden="1" customHeight="1" x14ac:dyDescent="0.25">
      <c r="A3636" s="95"/>
      <c r="B3636" s="570" t="str">
        <f>IF(ROSTER!B$34="","",ROSTER!B$34)</f>
        <v/>
      </c>
      <c r="C3636" s="572" t="str">
        <f>IF(ROSTER!C$34="","",ROSTER!C$34)</f>
        <v/>
      </c>
      <c r="D3636" s="573"/>
      <c r="E3636" s="574"/>
      <c r="F3636" s="576">
        <f>IF(E3636="y",1,IF(E3636="S",1,0))</f>
        <v>0</v>
      </c>
      <c r="G3636" s="582">
        <f>IF(E3636="S",1,0)</f>
        <v>0</v>
      </c>
      <c r="H3636" s="578"/>
      <c r="I3636" s="543"/>
      <c r="J3636" s="542"/>
      <c r="K3636" s="580"/>
      <c r="L3636" s="584"/>
      <c r="M3636" s="585"/>
      <c r="N3636" s="588">
        <f>L3636+J3636</f>
        <v>0</v>
      </c>
      <c r="O3636" s="589"/>
      <c r="P3636" s="542"/>
      <c r="Q3636" s="580"/>
      <c r="R3636" s="584"/>
      <c r="S3636" s="585"/>
      <c r="T3636" s="588">
        <f>R3636-P3636</f>
        <v>0</v>
      </c>
      <c r="U3636" s="589"/>
      <c r="V3636" s="310"/>
      <c r="W3636" s="310"/>
      <c r="X3636" s="578"/>
      <c r="Y3636" s="543"/>
      <c r="Z3636" s="542"/>
      <c r="AA3636" s="543"/>
      <c r="AB3636" s="542"/>
      <c r="AC3636" s="543"/>
      <c r="AD3636" s="542"/>
      <c r="AE3636" s="580"/>
      <c r="AF3636" s="584"/>
      <c r="AG3636" s="585"/>
      <c r="AH3636" s="595">
        <f>IF(AD3636=0,0,(AF3636/AD3636)*100)</f>
        <v>0</v>
      </c>
      <c r="AI3636" s="596"/>
      <c r="AJ3636" s="542"/>
      <c r="AK3636" s="580"/>
      <c r="AL3636" s="584"/>
      <c r="AM3636" s="585"/>
      <c r="AN3636" s="595">
        <f>IF(AJ3636=0,0,(AL3636/AJ3636)*100)</f>
        <v>0</v>
      </c>
      <c r="AO3636" s="596"/>
      <c r="AP3636" s="542"/>
      <c r="AQ3636" s="580"/>
      <c r="AR3636" s="584"/>
      <c r="AS3636" s="585"/>
      <c r="AT3636" s="595">
        <f>IF(AP3636=0,0,(AR3636/AP3636)*100)</f>
        <v>0</v>
      </c>
      <c r="AU3636" s="596"/>
      <c r="AV3636" s="599">
        <f>AD3636+AJ3636+AP3636</f>
        <v>0</v>
      </c>
      <c r="AW3636" s="600"/>
      <c r="AX3636" s="630">
        <f>AF3636+AL3636+AR3636</f>
        <v>0</v>
      </c>
      <c r="AY3636" s="631"/>
      <c r="AZ3636" s="595">
        <f>IF(AV3636=0,0,(AX3636/AV3636)*100)</f>
        <v>0</v>
      </c>
      <c r="BA3636" s="596"/>
      <c r="BB3636" s="542"/>
      <c r="BC3636" s="580"/>
      <c r="BD3636" s="584"/>
      <c r="BE3636" s="585"/>
      <c r="BF3636" s="595">
        <f>IF(BB3636=0,0,(BD3636/BB3636)*100)</f>
        <v>0</v>
      </c>
      <c r="BG3636" s="596"/>
      <c r="BH3636" s="599">
        <f>AV3636+BB3636</f>
        <v>0</v>
      </c>
      <c r="BI3636" s="600"/>
      <c r="BJ3636" s="630">
        <f>AX3636+BD3636</f>
        <v>0</v>
      </c>
      <c r="BK3636" s="631"/>
      <c r="BL3636" s="595">
        <f>IF(BH3636=0,0,(BJ3636/BH3636)*100)</f>
        <v>0</v>
      </c>
      <c r="BM3636" s="596"/>
      <c r="BN3636" s="656">
        <f>(AF3636*2)+(AL3636*2)+(AR3636*3)+BD3636</f>
        <v>0</v>
      </c>
      <c r="BO3636" s="657"/>
      <c r="BP3636" s="658"/>
      <c r="BQ3636" s="676">
        <f t="shared" ref="BQ3636" si="3087">IF(BS3636=0,0,50*BR3636/BS3636)</f>
        <v>0</v>
      </c>
      <c r="BR3636" s="662">
        <f>(BN3636*BU$11)+(N3636*BU$12)+(Z3636*BU$13)+(R3636*BU$14)+(X3636*BU$15)+(AB3636*BU$16)</f>
        <v>0</v>
      </c>
      <c r="BS3636" s="662">
        <f>((BB3636-BD3636)*BU$18)+((AV3636-AX3636)*BU$17)+(H3636*BU$19)+(P3636*BU$20)</f>
        <v>0</v>
      </c>
      <c r="BT3636" s="15"/>
      <c r="BU3636" s="15"/>
      <c r="BV3636" s="95"/>
    </row>
    <row r="3637" spans="1:74" ht="21.75" hidden="1" customHeight="1" x14ac:dyDescent="0.25">
      <c r="A3637" s="95"/>
      <c r="B3637" s="571"/>
      <c r="C3637" s="642" t="str">
        <f>IF(ROSTER!D$34="","",ROSTER!D$34)</f>
        <v/>
      </c>
      <c r="D3637" s="643"/>
      <c r="E3637" s="575"/>
      <c r="F3637" s="577"/>
      <c r="G3637" s="583"/>
      <c r="H3637" s="579"/>
      <c r="I3637" s="545"/>
      <c r="J3637" s="544"/>
      <c r="K3637" s="581"/>
      <c r="L3637" s="586"/>
      <c r="M3637" s="587"/>
      <c r="N3637" s="592" t="s">
        <v>16</v>
      </c>
      <c r="O3637" s="603"/>
      <c r="P3637" s="544"/>
      <c r="Q3637" s="581"/>
      <c r="R3637" s="586"/>
      <c r="S3637" s="587"/>
      <c r="T3637" s="592" t="s">
        <v>16</v>
      </c>
      <c r="U3637" s="603"/>
      <c r="V3637" s="311"/>
      <c r="W3637" s="311"/>
      <c r="X3637" s="579"/>
      <c r="Y3637" s="545"/>
      <c r="Z3637" s="544"/>
      <c r="AA3637" s="545"/>
      <c r="AB3637" s="544"/>
      <c r="AC3637" s="545"/>
      <c r="AD3637" s="544"/>
      <c r="AE3637" s="581"/>
      <c r="AF3637" s="586"/>
      <c r="AG3637" s="587"/>
      <c r="AH3637" s="626"/>
      <c r="AI3637" s="627"/>
      <c r="AJ3637" s="544"/>
      <c r="AK3637" s="581"/>
      <c r="AL3637" s="586"/>
      <c r="AM3637" s="587"/>
      <c r="AN3637" s="626"/>
      <c r="AO3637" s="627"/>
      <c r="AP3637" s="544"/>
      <c r="AQ3637" s="581"/>
      <c r="AR3637" s="586"/>
      <c r="AS3637" s="587"/>
      <c r="AT3637" s="626"/>
      <c r="AU3637" s="627"/>
      <c r="AV3637" s="628"/>
      <c r="AW3637" s="629"/>
      <c r="AX3637" s="632"/>
      <c r="AY3637" s="633"/>
      <c r="AZ3637" s="626"/>
      <c r="BA3637" s="627"/>
      <c r="BB3637" s="544"/>
      <c r="BC3637" s="581"/>
      <c r="BD3637" s="586"/>
      <c r="BE3637" s="587"/>
      <c r="BF3637" s="626"/>
      <c r="BG3637" s="627"/>
      <c r="BH3637" s="628"/>
      <c r="BI3637" s="629"/>
      <c r="BJ3637" s="632"/>
      <c r="BK3637" s="633"/>
      <c r="BL3637" s="626"/>
      <c r="BM3637" s="627"/>
      <c r="BN3637" s="678"/>
      <c r="BO3637" s="679"/>
      <c r="BP3637" s="680"/>
      <c r="BQ3637" s="677"/>
      <c r="BR3637" s="663"/>
      <c r="BS3637" s="663"/>
      <c r="BT3637" s="15"/>
      <c r="BU3637" s="15"/>
      <c r="BV3637" s="95"/>
    </row>
    <row r="3638" spans="1:74" ht="21.75" hidden="1" customHeight="1" x14ac:dyDescent="0.25">
      <c r="A3638" s="95"/>
      <c r="B3638" s="570" t="str">
        <f>IF(ROSTER!B$36="","",ROSTER!B$36)</f>
        <v/>
      </c>
      <c r="C3638" s="572" t="str">
        <f>IF(ROSTER!C$36="","",ROSTER!C$36)</f>
        <v/>
      </c>
      <c r="D3638" s="573"/>
      <c r="E3638" s="574"/>
      <c r="F3638" s="576">
        <f>IF(E3638="y",1,IF(E3638="S",1,0))</f>
        <v>0</v>
      </c>
      <c r="G3638" s="582">
        <f>IF(E3638="S",1,0)</f>
        <v>0</v>
      </c>
      <c r="H3638" s="578"/>
      <c r="I3638" s="543"/>
      <c r="J3638" s="542"/>
      <c r="K3638" s="580"/>
      <c r="L3638" s="584"/>
      <c r="M3638" s="585"/>
      <c r="N3638" s="588">
        <f>L3638+J3638</f>
        <v>0</v>
      </c>
      <c r="O3638" s="589"/>
      <c r="P3638" s="542"/>
      <c r="Q3638" s="580"/>
      <c r="R3638" s="584"/>
      <c r="S3638" s="585"/>
      <c r="T3638" s="588">
        <f>R3638-P3638</f>
        <v>0</v>
      </c>
      <c r="U3638" s="589"/>
      <c r="V3638" s="310"/>
      <c r="W3638" s="310"/>
      <c r="X3638" s="578"/>
      <c r="Y3638" s="543"/>
      <c r="Z3638" s="542"/>
      <c r="AA3638" s="543"/>
      <c r="AB3638" s="542"/>
      <c r="AC3638" s="543"/>
      <c r="AD3638" s="542"/>
      <c r="AE3638" s="580"/>
      <c r="AF3638" s="584"/>
      <c r="AG3638" s="585"/>
      <c r="AH3638" s="595">
        <f>IF(AD3638=0,0,(AF3638/AD3638)*100)</f>
        <v>0</v>
      </c>
      <c r="AI3638" s="596"/>
      <c r="AJ3638" s="542"/>
      <c r="AK3638" s="580"/>
      <c r="AL3638" s="584"/>
      <c r="AM3638" s="585"/>
      <c r="AN3638" s="595">
        <f>IF(AJ3638=0,0,(AL3638/AJ3638)*100)</f>
        <v>0</v>
      </c>
      <c r="AO3638" s="596"/>
      <c r="AP3638" s="542"/>
      <c r="AQ3638" s="580"/>
      <c r="AR3638" s="584"/>
      <c r="AS3638" s="585"/>
      <c r="AT3638" s="595">
        <f>IF(AP3638=0,0,(AR3638/AP3638)*100)</f>
        <v>0</v>
      </c>
      <c r="AU3638" s="596"/>
      <c r="AV3638" s="599">
        <f>AD3638+AJ3638+AP3638</f>
        <v>0</v>
      </c>
      <c r="AW3638" s="600"/>
      <c r="AX3638" s="630">
        <f>AF3638+AL3638+AR3638</f>
        <v>0</v>
      </c>
      <c r="AY3638" s="631"/>
      <c r="AZ3638" s="595">
        <f>IF(AV3638=0,0,(AX3638/AV3638)*100)</f>
        <v>0</v>
      </c>
      <c r="BA3638" s="596"/>
      <c r="BB3638" s="542"/>
      <c r="BC3638" s="580"/>
      <c r="BD3638" s="584"/>
      <c r="BE3638" s="585"/>
      <c r="BF3638" s="595">
        <f>IF(BB3638=0,0,(BD3638/BB3638)*100)</f>
        <v>0</v>
      </c>
      <c r="BG3638" s="596"/>
      <c r="BH3638" s="599">
        <f>AV3638+BB3638</f>
        <v>0</v>
      </c>
      <c r="BI3638" s="600"/>
      <c r="BJ3638" s="630">
        <f>AX3638+BD3638</f>
        <v>0</v>
      </c>
      <c r="BK3638" s="631"/>
      <c r="BL3638" s="595">
        <f>IF(BH3638=0,0,(BJ3638/BH3638)*100)</f>
        <v>0</v>
      </c>
      <c r="BM3638" s="596"/>
      <c r="BN3638" s="656">
        <f>(AF3638*2)+(AL3638*2)+(AR3638*3)+BD3638</f>
        <v>0</v>
      </c>
      <c r="BO3638" s="657"/>
      <c r="BP3638" s="658"/>
      <c r="BQ3638" s="676">
        <f t="shared" ref="BQ3638" si="3088">IF(BS3638=0,0,50*BR3638/BS3638)</f>
        <v>0</v>
      </c>
      <c r="BR3638" s="662">
        <f>(BN3638*BU$11)+(N3638*BU$12)+(Z3638*BU$13)+(R3638*BU$14)+(X3638*BU$15)+(AB3638*BU$16)</f>
        <v>0</v>
      </c>
      <c r="BS3638" s="662">
        <f>((BB3638-BD3638)*BU$18)+((AV3638-AX3638)*BU$17)+(H3638*BU$19)+(P3638*BU$20)</f>
        <v>0</v>
      </c>
      <c r="BT3638" s="15"/>
      <c r="BU3638" s="15"/>
      <c r="BV3638" s="95"/>
    </row>
    <row r="3639" spans="1:74" ht="21.75" hidden="1" customHeight="1" x14ac:dyDescent="0.25">
      <c r="A3639" s="95"/>
      <c r="B3639" s="571"/>
      <c r="C3639" s="642" t="str">
        <f>IF(ROSTER!D$36="","",ROSTER!D$36)</f>
        <v/>
      </c>
      <c r="D3639" s="643"/>
      <c r="E3639" s="575"/>
      <c r="F3639" s="577"/>
      <c r="G3639" s="583"/>
      <c r="H3639" s="579"/>
      <c r="I3639" s="545"/>
      <c r="J3639" s="544"/>
      <c r="K3639" s="581"/>
      <c r="L3639" s="586"/>
      <c r="M3639" s="587"/>
      <c r="N3639" s="592" t="s">
        <v>16</v>
      </c>
      <c r="O3639" s="603"/>
      <c r="P3639" s="544"/>
      <c r="Q3639" s="581"/>
      <c r="R3639" s="586"/>
      <c r="S3639" s="587"/>
      <c r="T3639" s="592" t="s">
        <v>16</v>
      </c>
      <c r="U3639" s="603"/>
      <c r="V3639" s="311"/>
      <c r="W3639" s="311"/>
      <c r="X3639" s="579"/>
      <c r="Y3639" s="545"/>
      <c r="Z3639" s="544"/>
      <c r="AA3639" s="545"/>
      <c r="AB3639" s="544"/>
      <c r="AC3639" s="545"/>
      <c r="AD3639" s="544"/>
      <c r="AE3639" s="581"/>
      <c r="AF3639" s="586"/>
      <c r="AG3639" s="587"/>
      <c r="AH3639" s="626"/>
      <c r="AI3639" s="627"/>
      <c r="AJ3639" s="544"/>
      <c r="AK3639" s="581"/>
      <c r="AL3639" s="586"/>
      <c r="AM3639" s="587"/>
      <c r="AN3639" s="626"/>
      <c r="AO3639" s="627"/>
      <c r="AP3639" s="544"/>
      <c r="AQ3639" s="581"/>
      <c r="AR3639" s="586"/>
      <c r="AS3639" s="587"/>
      <c r="AT3639" s="626"/>
      <c r="AU3639" s="627"/>
      <c r="AV3639" s="628"/>
      <c r="AW3639" s="629"/>
      <c r="AX3639" s="632"/>
      <c r="AY3639" s="633"/>
      <c r="AZ3639" s="626"/>
      <c r="BA3639" s="627"/>
      <c r="BB3639" s="544"/>
      <c r="BC3639" s="581"/>
      <c r="BD3639" s="586"/>
      <c r="BE3639" s="587"/>
      <c r="BF3639" s="626"/>
      <c r="BG3639" s="627"/>
      <c r="BH3639" s="628"/>
      <c r="BI3639" s="629"/>
      <c r="BJ3639" s="632"/>
      <c r="BK3639" s="633"/>
      <c r="BL3639" s="626"/>
      <c r="BM3639" s="627"/>
      <c r="BN3639" s="678"/>
      <c r="BO3639" s="679"/>
      <c r="BP3639" s="680"/>
      <c r="BQ3639" s="677"/>
      <c r="BR3639" s="663"/>
      <c r="BS3639" s="663"/>
      <c r="BT3639" s="15"/>
      <c r="BU3639" s="15"/>
      <c r="BV3639" s="95"/>
    </row>
    <row r="3640" spans="1:74" ht="21.75" hidden="1" customHeight="1" x14ac:dyDescent="0.25">
      <c r="A3640" s="95"/>
      <c r="B3640" s="570" t="str">
        <f>IF(ROSTER!B$38="","",ROSTER!B$38)</f>
        <v/>
      </c>
      <c r="C3640" s="572" t="str">
        <f>IF(ROSTER!C$38="","",ROSTER!C$38)</f>
        <v/>
      </c>
      <c r="D3640" s="573"/>
      <c r="E3640" s="574"/>
      <c r="F3640" s="576">
        <f>IF(E3640="y",1,IF(E3640="S",1,0))</f>
        <v>0</v>
      </c>
      <c r="G3640" s="582">
        <f>IF(E3640="S",1,0)</f>
        <v>0</v>
      </c>
      <c r="H3640" s="578"/>
      <c r="I3640" s="543"/>
      <c r="J3640" s="542"/>
      <c r="K3640" s="580"/>
      <c r="L3640" s="584"/>
      <c r="M3640" s="585"/>
      <c r="N3640" s="588">
        <f>L3640+J3640</f>
        <v>0</v>
      </c>
      <c r="O3640" s="589"/>
      <c r="P3640" s="542"/>
      <c r="Q3640" s="580"/>
      <c r="R3640" s="584"/>
      <c r="S3640" s="585"/>
      <c r="T3640" s="588">
        <f>R3640-P3640</f>
        <v>0</v>
      </c>
      <c r="U3640" s="589"/>
      <c r="V3640" s="310"/>
      <c r="W3640" s="310"/>
      <c r="X3640" s="578"/>
      <c r="Y3640" s="543"/>
      <c r="Z3640" s="542"/>
      <c r="AA3640" s="543"/>
      <c r="AB3640" s="542"/>
      <c r="AC3640" s="543"/>
      <c r="AD3640" s="542"/>
      <c r="AE3640" s="580"/>
      <c r="AF3640" s="584"/>
      <c r="AG3640" s="585"/>
      <c r="AH3640" s="595">
        <f>IF(AD3640=0,0,(AF3640/AD3640)*100)</f>
        <v>0</v>
      </c>
      <c r="AI3640" s="596"/>
      <c r="AJ3640" s="542"/>
      <c r="AK3640" s="580"/>
      <c r="AL3640" s="584"/>
      <c r="AM3640" s="585"/>
      <c r="AN3640" s="595">
        <f>IF(AJ3640=0,0,(AL3640/AJ3640)*100)</f>
        <v>0</v>
      </c>
      <c r="AO3640" s="596"/>
      <c r="AP3640" s="542"/>
      <c r="AQ3640" s="580"/>
      <c r="AR3640" s="584"/>
      <c r="AS3640" s="585"/>
      <c r="AT3640" s="595">
        <f>IF(AP3640=0,0,(AR3640/AP3640)*100)</f>
        <v>0</v>
      </c>
      <c r="AU3640" s="596"/>
      <c r="AV3640" s="599">
        <f>AD3640+AJ3640+AP3640</f>
        <v>0</v>
      </c>
      <c r="AW3640" s="600"/>
      <c r="AX3640" s="630">
        <f>AF3640+AL3640+AR3640</f>
        <v>0</v>
      </c>
      <c r="AY3640" s="631"/>
      <c r="AZ3640" s="595">
        <f>IF(AV3640=0,0,(AX3640/AV3640)*100)</f>
        <v>0</v>
      </c>
      <c r="BA3640" s="596"/>
      <c r="BB3640" s="542"/>
      <c r="BC3640" s="580"/>
      <c r="BD3640" s="584"/>
      <c r="BE3640" s="585"/>
      <c r="BF3640" s="595">
        <f>IF(BB3640=0,0,(BD3640/BB3640)*100)</f>
        <v>0</v>
      </c>
      <c r="BG3640" s="596"/>
      <c r="BH3640" s="599">
        <f>AV3640+BB3640</f>
        <v>0</v>
      </c>
      <c r="BI3640" s="600"/>
      <c r="BJ3640" s="630">
        <f>AX3640+BD3640</f>
        <v>0</v>
      </c>
      <c r="BK3640" s="631"/>
      <c r="BL3640" s="595">
        <f>IF(BH3640=0,0,(BJ3640/BH3640)*100)</f>
        <v>0</v>
      </c>
      <c r="BM3640" s="596"/>
      <c r="BN3640" s="656">
        <f>(AF3640*2)+(AL3640*2)+(AR3640*3)+BD3640</f>
        <v>0</v>
      </c>
      <c r="BO3640" s="657"/>
      <c r="BP3640" s="658"/>
      <c r="BQ3640" s="676">
        <f t="shared" ref="BQ3640" si="3089">IF(BS3640=0,0,50*BR3640/BS3640)</f>
        <v>0</v>
      </c>
      <c r="BR3640" s="662">
        <f>(BN3640*BU$11)+(N3640*BU$12)+(Z3640*BU$13)+(R3640*BU$14)+(X3640*BU$15)+(AB3640*BU$16)</f>
        <v>0</v>
      </c>
      <c r="BS3640" s="662">
        <f>((BB3640-BD3640)*BU$18)+((AV3640-AX3640)*BU$17)+(H3640*BU$19)+(P3640*BU$20)</f>
        <v>0</v>
      </c>
      <c r="BT3640" s="15"/>
      <c r="BU3640" s="15"/>
      <c r="BV3640" s="95"/>
    </row>
    <row r="3641" spans="1:74" ht="21.75" hidden="1" customHeight="1" x14ac:dyDescent="0.25">
      <c r="A3641" s="95"/>
      <c r="B3641" s="571"/>
      <c r="C3641" s="642" t="str">
        <f>IF(ROSTER!D$38="","",ROSTER!D$38)</f>
        <v/>
      </c>
      <c r="D3641" s="643"/>
      <c r="E3641" s="575"/>
      <c r="F3641" s="577"/>
      <c r="G3641" s="583"/>
      <c r="H3641" s="579"/>
      <c r="I3641" s="545"/>
      <c r="J3641" s="544"/>
      <c r="K3641" s="581"/>
      <c r="L3641" s="586"/>
      <c r="M3641" s="587"/>
      <c r="N3641" s="592" t="s">
        <v>16</v>
      </c>
      <c r="O3641" s="603"/>
      <c r="P3641" s="544"/>
      <c r="Q3641" s="581"/>
      <c r="R3641" s="586"/>
      <c r="S3641" s="587"/>
      <c r="T3641" s="592" t="s">
        <v>16</v>
      </c>
      <c r="U3641" s="603"/>
      <c r="V3641" s="311"/>
      <c r="W3641" s="311"/>
      <c r="X3641" s="579"/>
      <c r="Y3641" s="545"/>
      <c r="Z3641" s="544"/>
      <c r="AA3641" s="545"/>
      <c r="AB3641" s="544"/>
      <c r="AC3641" s="545"/>
      <c r="AD3641" s="544"/>
      <c r="AE3641" s="581"/>
      <c r="AF3641" s="586"/>
      <c r="AG3641" s="587"/>
      <c r="AH3641" s="626"/>
      <c r="AI3641" s="627"/>
      <c r="AJ3641" s="544"/>
      <c r="AK3641" s="581"/>
      <c r="AL3641" s="586"/>
      <c r="AM3641" s="587"/>
      <c r="AN3641" s="626"/>
      <c r="AO3641" s="627"/>
      <c r="AP3641" s="544"/>
      <c r="AQ3641" s="581"/>
      <c r="AR3641" s="586"/>
      <c r="AS3641" s="587"/>
      <c r="AT3641" s="626"/>
      <c r="AU3641" s="627"/>
      <c r="AV3641" s="628"/>
      <c r="AW3641" s="629"/>
      <c r="AX3641" s="632"/>
      <c r="AY3641" s="633"/>
      <c r="AZ3641" s="626"/>
      <c r="BA3641" s="627"/>
      <c r="BB3641" s="544"/>
      <c r="BC3641" s="581"/>
      <c r="BD3641" s="586"/>
      <c r="BE3641" s="587"/>
      <c r="BF3641" s="626"/>
      <c r="BG3641" s="627"/>
      <c r="BH3641" s="628"/>
      <c r="BI3641" s="629"/>
      <c r="BJ3641" s="632"/>
      <c r="BK3641" s="633"/>
      <c r="BL3641" s="626"/>
      <c r="BM3641" s="627"/>
      <c r="BN3641" s="678"/>
      <c r="BO3641" s="679"/>
      <c r="BP3641" s="680"/>
      <c r="BQ3641" s="677"/>
      <c r="BR3641" s="663"/>
      <c r="BS3641" s="663"/>
      <c r="BT3641" s="15"/>
      <c r="BU3641" s="15"/>
      <c r="BV3641" s="95"/>
    </row>
    <row r="3642" spans="1:74" ht="21.75" hidden="1" customHeight="1" x14ac:dyDescent="0.25">
      <c r="A3642" s="95"/>
      <c r="B3642" s="570" t="str">
        <f>IF(ROSTER!B$40="","",ROSTER!B$40)</f>
        <v/>
      </c>
      <c r="C3642" s="572" t="str">
        <f>IF(ROSTER!C$40="","",ROSTER!C$40)</f>
        <v/>
      </c>
      <c r="D3642" s="573"/>
      <c r="E3642" s="574"/>
      <c r="F3642" s="576">
        <f>IF(E3642="y",1,IF(E3642="S",1,0))</f>
        <v>0</v>
      </c>
      <c r="G3642" s="582">
        <f>IF(E3642="S",1,0)</f>
        <v>0</v>
      </c>
      <c r="H3642" s="578"/>
      <c r="I3642" s="543"/>
      <c r="J3642" s="542"/>
      <c r="K3642" s="580"/>
      <c r="L3642" s="584"/>
      <c r="M3642" s="585"/>
      <c r="N3642" s="588">
        <f>L3642+J3642</f>
        <v>0</v>
      </c>
      <c r="O3642" s="589"/>
      <c r="P3642" s="542"/>
      <c r="Q3642" s="580"/>
      <c r="R3642" s="584"/>
      <c r="S3642" s="585"/>
      <c r="T3642" s="588">
        <f>R3642-P3642</f>
        <v>0</v>
      </c>
      <c r="U3642" s="589"/>
      <c r="V3642" s="310"/>
      <c r="W3642" s="310"/>
      <c r="X3642" s="578"/>
      <c r="Y3642" s="543"/>
      <c r="Z3642" s="542"/>
      <c r="AA3642" s="543"/>
      <c r="AB3642" s="542"/>
      <c r="AC3642" s="543"/>
      <c r="AD3642" s="542"/>
      <c r="AE3642" s="580"/>
      <c r="AF3642" s="584"/>
      <c r="AG3642" s="585"/>
      <c r="AH3642" s="595">
        <f>IF(AD3642=0,0,(AF3642/AD3642)*100)</f>
        <v>0</v>
      </c>
      <c r="AI3642" s="596"/>
      <c r="AJ3642" s="542"/>
      <c r="AK3642" s="580"/>
      <c r="AL3642" s="584"/>
      <c r="AM3642" s="585"/>
      <c r="AN3642" s="595">
        <f>IF(AJ3642=0,0,(AL3642/AJ3642)*100)</f>
        <v>0</v>
      </c>
      <c r="AO3642" s="596"/>
      <c r="AP3642" s="542"/>
      <c r="AQ3642" s="580"/>
      <c r="AR3642" s="584"/>
      <c r="AS3642" s="585"/>
      <c r="AT3642" s="595">
        <f>IF(AP3642=0,0,(AR3642/AP3642)*100)</f>
        <v>0</v>
      </c>
      <c r="AU3642" s="596"/>
      <c r="AV3642" s="599">
        <f>AD3642+AJ3642+AP3642</f>
        <v>0</v>
      </c>
      <c r="AW3642" s="600"/>
      <c r="AX3642" s="630">
        <f>AF3642+AL3642+AR3642</f>
        <v>0</v>
      </c>
      <c r="AY3642" s="631"/>
      <c r="AZ3642" s="595">
        <f>IF(AV3642=0,0,(AX3642/AV3642)*100)</f>
        <v>0</v>
      </c>
      <c r="BA3642" s="596"/>
      <c r="BB3642" s="542"/>
      <c r="BC3642" s="580"/>
      <c r="BD3642" s="584"/>
      <c r="BE3642" s="585"/>
      <c r="BF3642" s="595">
        <f>IF(BB3642=0,0,(BD3642/BB3642)*100)</f>
        <v>0</v>
      </c>
      <c r="BG3642" s="596"/>
      <c r="BH3642" s="599">
        <f>AV3642+BB3642</f>
        <v>0</v>
      </c>
      <c r="BI3642" s="600"/>
      <c r="BJ3642" s="630">
        <f>AX3642+BD3642</f>
        <v>0</v>
      </c>
      <c r="BK3642" s="631"/>
      <c r="BL3642" s="595">
        <f>IF(BH3642=0,0,(BJ3642/BH3642)*100)</f>
        <v>0</v>
      </c>
      <c r="BM3642" s="596"/>
      <c r="BN3642" s="656">
        <f>(AF3642*2)+(AL3642*2)+(AR3642*3)+BD3642</f>
        <v>0</v>
      </c>
      <c r="BO3642" s="657"/>
      <c r="BP3642" s="658"/>
      <c r="BQ3642" s="676">
        <f t="shared" ref="BQ3642" si="3090">IF(BS3642=0,0,50*BR3642/BS3642)</f>
        <v>0</v>
      </c>
      <c r="BR3642" s="662">
        <f>(BN3642*BU$11)+(N3642*BU$12)+(Z3642*BU$13)+(R3642*BU$14)+(X3642*BU$15)+(AB3642*BU$16)</f>
        <v>0</v>
      </c>
      <c r="BS3642" s="662">
        <f>((BB3642-BD3642)*BU$18)+((AV3642-AX3642)*BU$17)+(H3642*BU$19)+(P3642*BU$20)</f>
        <v>0</v>
      </c>
      <c r="BT3642" s="15"/>
      <c r="BU3642" s="15"/>
      <c r="BV3642" s="95"/>
    </row>
    <row r="3643" spans="1:74" ht="21.75" hidden="1" customHeight="1" x14ac:dyDescent="0.25">
      <c r="A3643" s="95"/>
      <c r="B3643" s="571"/>
      <c r="C3643" s="642" t="str">
        <f>IF(ROSTER!D$40="","",ROSTER!D$40)</f>
        <v/>
      </c>
      <c r="D3643" s="643"/>
      <c r="E3643" s="575"/>
      <c r="F3643" s="577"/>
      <c r="G3643" s="583"/>
      <c r="H3643" s="579"/>
      <c r="I3643" s="545"/>
      <c r="J3643" s="544"/>
      <c r="K3643" s="581"/>
      <c r="L3643" s="586"/>
      <c r="M3643" s="587"/>
      <c r="N3643" s="592" t="s">
        <v>16</v>
      </c>
      <c r="O3643" s="603"/>
      <c r="P3643" s="544"/>
      <c r="Q3643" s="581"/>
      <c r="R3643" s="586"/>
      <c r="S3643" s="587"/>
      <c r="T3643" s="592" t="s">
        <v>16</v>
      </c>
      <c r="U3643" s="603"/>
      <c r="V3643" s="311"/>
      <c r="W3643" s="311"/>
      <c r="X3643" s="579"/>
      <c r="Y3643" s="545"/>
      <c r="Z3643" s="544"/>
      <c r="AA3643" s="545"/>
      <c r="AB3643" s="544"/>
      <c r="AC3643" s="545"/>
      <c r="AD3643" s="544"/>
      <c r="AE3643" s="581"/>
      <c r="AF3643" s="586"/>
      <c r="AG3643" s="587"/>
      <c r="AH3643" s="626"/>
      <c r="AI3643" s="627"/>
      <c r="AJ3643" s="544"/>
      <c r="AK3643" s="581"/>
      <c r="AL3643" s="586"/>
      <c r="AM3643" s="587"/>
      <c r="AN3643" s="626"/>
      <c r="AO3643" s="627"/>
      <c r="AP3643" s="544"/>
      <c r="AQ3643" s="581"/>
      <c r="AR3643" s="586"/>
      <c r="AS3643" s="587"/>
      <c r="AT3643" s="626"/>
      <c r="AU3643" s="627"/>
      <c r="AV3643" s="628"/>
      <c r="AW3643" s="629"/>
      <c r="AX3643" s="632"/>
      <c r="AY3643" s="633"/>
      <c r="AZ3643" s="626"/>
      <c r="BA3643" s="627"/>
      <c r="BB3643" s="544"/>
      <c r="BC3643" s="581"/>
      <c r="BD3643" s="586"/>
      <c r="BE3643" s="587"/>
      <c r="BF3643" s="626"/>
      <c r="BG3643" s="627"/>
      <c r="BH3643" s="628"/>
      <c r="BI3643" s="629"/>
      <c r="BJ3643" s="632"/>
      <c r="BK3643" s="633"/>
      <c r="BL3643" s="626"/>
      <c r="BM3643" s="627"/>
      <c r="BN3643" s="678"/>
      <c r="BO3643" s="679"/>
      <c r="BP3643" s="680"/>
      <c r="BQ3643" s="677"/>
      <c r="BR3643" s="663"/>
      <c r="BS3643" s="663"/>
      <c r="BT3643" s="15"/>
      <c r="BU3643" s="15"/>
      <c r="BV3643" s="95"/>
    </row>
    <row r="3644" spans="1:74" ht="21.75" hidden="1" customHeight="1" x14ac:dyDescent="0.25">
      <c r="A3644" s="95"/>
      <c r="B3644" s="570" t="str">
        <f>IF(ROSTER!B$42="","",ROSTER!B$42)</f>
        <v/>
      </c>
      <c r="C3644" s="572" t="str">
        <f>IF(ROSTER!C$42="","",ROSTER!C$42)</f>
        <v/>
      </c>
      <c r="D3644" s="573"/>
      <c r="E3644" s="574"/>
      <c r="F3644" s="576">
        <f>IF(E3644="y",1,IF(E3644="S",1,0))</f>
        <v>0</v>
      </c>
      <c r="G3644" s="582">
        <f>IF(E3644="S",1,0)</f>
        <v>0</v>
      </c>
      <c r="H3644" s="578"/>
      <c r="I3644" s="543"/>
      <c r="J3644" s="542"/>
      <c r="K3644" s="580"/>
      <c r="L3644" s="584"/>
      <c r="M3644" s="585"/>
      <c r="N3644" s="588">
        <f>L3644+J3644</f>
        <v>0</v>
      </c>
      <c r="O3644" s="589"/>
      <c r="P3644" s="542"/>
      <c r="Q3644" s="580"/>
      <c r="R3644" s="584"/>
      <c r="S3644" s="585"/>
      <c r="T3644" s="588">
        <f>R3644-P3644</f>
        <v>0</v>
      </c>
      <c r="U3644" s="589"/>
      <c r="V3644" s="310"/>
      <c r="W3644" s="310"/>
      <c r="X3644" s="578"/>
      <c r="Y3644" s="543"/>
      <c r="Z3644" s="542"/>
      <c r="AA3644" s="543"/>
      <c r="AB3644" s="542"/>
      <c r="AC3644" s="543"/>
      <c r="AD3644" s="542"/>
      <c r="AE3644" s="580"/>
      <c r="AF3644" s="584"/>
      <c r="AG3644" s="585"/>
      <c r="AH3644" s="595">
        <f>IF(AD3644=0,0,(AF3644/AD3644)*100)</f>
        <v>0</v>
      </c>
      <c r="AI3644" s="596"/>
      <c r="AJ3644" s="542"/>
      <c r="AK3644" s="580"/>
      <c r="AL3644" s="584"/>
      <c r="AM3644" s="585"/>
      <c r="AN3644" s="595">
        <f>IF(AJ3644=0,0,(AL3644/AJ3644)*100)</f>
        <v>0</v>
      </c>
      <c r="AO3644" s="596"/>
      <c r="AP3644" s="542"/>
      <c r="AQ3644" s="580"/>
      <c r="AR3644" s="584"/>
      <c r="AS3644" s="585"/>
      <c r="AT3644" s="595">
        <f>IF(AP3644=0,0,(AR3644/AP3644)*100)</f>
        <v>0</v>
      </c>
      <c r="AU3644" s="596"/>
      <c r="AV3644" s="599">
        <f>AD3644+AJ3644+AP3644</f>
        <v>0</v>
      </c>
      <c r="AW3644" s="600"/>
      <c r="AX3644" s="630">
        <f>AF3644+AL3644+AR3644</f>
        <v>0</v>
      </c>
      <c r="AY3644" s="631"/>
      <c r="AZ3644" s="595">
        <f>IF(AV3644=0,0,(AX3644/AV3644)*100)</f>
        <v>0</v>
      </c>
      <c r="BA3644" s="596"/>
      <c r="BB3644" s="542"/>
      <c r="BC3644" s="580"/>
      <c r="BD3644" s="584"/>
      <c r="BE3644" s="585"/>
      <c r="BF3644" s="595">
        <f>IF(BB3644=0,0,(BD3644/BB3644)*100)</f>
        <v>0</v>
      </c>
      <c r="BG3644" s="596"/>
      <c r="BH3644" s="599">
        <f>AV3644+BB3644</f>
        <v>0</v>
      </c>
      <c r="BI3644" s="600"/>
      <c r="BJ3644" s="630">
        <f>AX3644+BD3644</f>
        <v>0</v>
      </c>
      <c r="BK3644" s="631"/>
      <c r="BL3644" s="595">
        <f>IF(BH3644=0,0,(BJ3644/BH3644)*100)</f>
        <v>0</v>
      </c>
      <c r="BM3644" s="596"/>
      <c r="BN3644" s="656">
        <f>(AF3644*2)+(AL3644*2)+(AR3644*3)+BD3644</f>
        <v>0</v>
      </c>
      <c r="BO3644" s="657"/>
      <c r="BP3644" s="658"/>
      <c r="BQ3644" s="676">
        <f t="shared" ref="BQ3644" si="3091">IF(BS3644=0,0,50*BR3644/BS3644)</f>
        <v>0</v>
      </c>
      <c r="BR3644" s="662">
        <f>(BN3644*BU$11)+(N3644*BU$12)+(Z3644*BU$13)+(R3644*BU$14)+(X3644*BU$15)+(AB3644*BU$16)</f>
        <v>0</v>
      </c>
      <c r="BS3644" s="662">
        <f>((BB3644-BD3644)*BU$18)+((AV3644-AX3644)*BU$17)+(H3644*BU$19)+(P3644*BU$20)</f>
        <v>0</v>
      </c>
      <c r="BT3644" s="15"/>
      <c r="BU3644" s="15"/>
      <c r="BV3644" s="95"/>
    </row>
    <row r="3645" spans="1:74" ht="21.75" hidden="1" customHeight="1" x14ac:dyDescent="0.25">
      <c r="A3645" s="95"/>
      <c r="B3645" s="571"/>
      <c r="C3645" s="642" t="str">
        <f>IF(ROSTER!D$42="","",ROSTER!D$42)</f>
        <v/>
      </c>
      <c r="D3645" s="643"/>
      <c r="E3645" s="575"/>
      <c r="F3645" s="577"/>
      <c r="G3645" s="583"/>
      <c r="H3645" s="579"/>
      <c r="I3645" s="545"/>
      <c r="J3645" s="544"/>
      <c r="K3645" s="581"/>
      <c r="L3645" s="586"/>
      <c r="M3645" s="587"/>
      <c r="N3645" s="592" t="s">
        <v>16</v>
      </c>
      <c r="O3645" s="603"/>
      <c r="P3645" s="544"/>
      <c r="Q3645" s="581"/>
      <c r="R3645" s="586"/>
      <c r="S3645" s="587"/>
      <c r="T3645" s="592" t="s">
        <v>16</v>
      </c>
      <c r="U3645" s="603"/>
      <c r="V3645" s="311"/>
      <c r="W3645" s="311"/>
      <c r="X3645" s="579"/>
      <c r="Y3645" s="545"/>
      <c r="Z3645" s="544"/>
      <c r="AA3645" s="545"/>
      <c r="AB3645" s="544"/>
      <c r="AC3645" s="545"/>
      <c r="AD3645" s="544"/>
      <c r="AE3645" s="581"/>
      <c r="AF3645" s="586"/>
      <c r="AG3645" s="587"/>
      <c r="AH3645" s="626"/>
      <c r="AI3645" s="627"/>
      <c r="AJ3645" s="544"/>
      <c r="AK3645" s="581"/>
      <c r="AL3645" s="586"/>
      <c r="AM3645" s="587"/>
      <c r="AN3645" s="626"/>
      <c r="AO3645" s="627"/>
      <c r="AP3645" s="544"/>
      <c r="AQ3645" s="581"/>
      <c r="AR3645" s="586"/>
      <c r="AS3645" s="587"/>
      <c r="AT3645" s="626"/>
      <c r="AU3645" s="627"/>
      <c r="AV3645" s="628"/>
      <c r="AW3645" s="629"/>
      <c r="AX3645" s="632"/>
      <c r="AY3645" s="633"/>
      <c r="AZ3645" s="626"/>
      <c r="BA3645" s="627"/>
      <c r="BB3645" s="544"/>
      <c r="BC3645" s="581"/>
      <c r="BD3645" s="586"/>
      <c r="BE3645" s="587"/>
      <c r="BF3645" s="626"/>
      <c r="BG3645" s="627"/>
      <c r="BH3645" s="628"/>
      <c r="BI3645" s="629"/>
      <c r="BJ3645" s="632"/>
      <c r="BK3645" s="633"/>
      <c r="BL3645" s="626"/>
      <c r="BM3645" s="627"/>
      <c r="BN3645" s="678"/>
      <c r="BO3645" s="679"/>
      <c r="BP3645" s="680"/>
      <c r="BQ3645" s="677"/>
      <c r="BR3645" s="663"/>
      <c r="BS3645" s="663"/>
      <c r="BT3645" s="15"/>
      <c r="BU3645" s="15"/>
      <c r="BV3645" s="95"/>
    </row>
    <row r="3646" spans="1:74" ht="21.75" hidden="1" customHeight="1" x14ac:dyDescent="0.25">
      <c r="A3646" s="95"/>
      <c r="B3646" s="570" t="str">
        <f>IF(ROSTER!B$44="","",ROSTER!B$44)</f>
        <v/>
      </c>
      <c r="C3646" s="572" t="str">
        <f>IF(ROSTER!C$44="","",ROSTER!C$44)</f>
        <v/>
      </c>
      <c r="D3646" s="573"/>
      <c r="E3646" s="574"/>
      <c r="F3646" s="576">
        <f>IF(E3646="y",1,IF(E3646="S",1,0))</f>
        <v>0</v>
      </c>
      <c r="G3646" s="582">
        <f>IF(E3646="S",1,0)</f>
        <v>0</v>
      </c>
      <c r="H3646" s="578"/>
      <c r="I3646" s="543"/>
      <c r="J3646" s="542"/>
      <c r="K3646" s="580"/>
      <c r="L3646" s="584"/>
      <c r="M3646" s="585"/>
      <c r="N3646" s="588">
        <f>L3646+J3646</f>
        <v>0</v>
      </c>
      <c r="O3646" s="589"/>
      <c r="P3646" s="542"/>
      <c r="Q3646" s="580"/>
      <c r="R3646" s="584"/>
      <c r="S3646" s="585"/>
      <c r="T3646" s="588">
        <f>R3646-P3646</f>
        <v>0</v>
      </c>
      <c r="U3646" s="589"/>
      <c r="V3646" s="310"/>
      <c r="W3646" s="310"/>
      <c r="X3646" s="578"/>
      <c r="Y3646" s="543"/>
      <c r="Z3646" s="542"/>
      <c r="AA3646" s="543"/>
      <c r="AB3646" s="542"/>
      <c r="AC3646" s="543"/>
      <c r="AD3646" s="542"/>
      <c r="AE3646" s="580"/>
      <c r="AF3646" s="584"/>
      <c r="AG3646" s="585"/>
      <c r="AH3646" s="595">
        <f>IF(AD3646=0,0,(AF3646/AD3646)*100)</f>
        <v>0</v>
      </c>
      <c r="AI3646" s="596"/>
      <c r="AJ3646" s="542"/>
      <c r="AK3646" s="580"/>
      <c r="AL3646" s="584"/>
      <c r="AM3646" s="585"/>
      <c r="AN3646" s="595">
        <f>IF(AJ3646=0,0,(AL3646/AJ3646)*100)</f>
        <v>0</v>
      </c>
      <c r="AO3646" s="596"/>
      <c r="AP3646" s="542"/>
      <c r="AQ3646" s="580"/>
      <c r="AR3646" s="584"/>
      <c r="AS3646" s="585"/>
      <c r="AT3646" s="595">
        <f>IF(AP3646=0,0,(AR3646/AP3646)*100)</f>
        <v>0</v>
      </c>
      <c r="AU3646" s="596"/>
      <c r="AV3646" s="599">
        <f>AD3646+AJ3646+AP3646</f>
        <v>0</v>
      </c>
      <c r="AW3646" s="600"/>
      <c r="AX3646" s="630">
        <f>AF3646+AL3646+AR3646</f>
        <v>0</v>
      </c>
      <c r="AY3646" s="631"/>
      <c r="AZ3646" s="595">
        <f>IF(AV3646=0,0,(AX3646/AV3646)*100)</f>
        <v>0</v>
      </c>
      <c r="BA3646" s="596"/>
      <c r="BB3646" s="542"/>
      <c r="BC3646" s="580"/>
      <c r="BD3646" s="584"/>
      <c r="BE3646" s="585"/>
      <c r="BF3646" s="595">
        <f>IF(BB3646=0,0,(BD3646/BB3646)*100)</f>
        <v>0</v>
      </c>
      <c r="BG3646" s="596"/>
      <c r="BH3646" s="599">
        <f>AV3646+BB3646</f>
        <v>0</v>
      </c>
      <c r="BI3646" s="600"/>
      <c r="BJ3646" s="630">
        <f>AX3646+BD3646</f>
        <v>0</v>
      </c>
      <c r="BK3646" s="631"/>
      <c r="BL3646" s="595">
        <f>IF(BH3646=0,0,(BJ3646/BH3646)*100)</f>
        <v>0</v>
      </c>
      <c r="BM3646" s="596"/>
      <c r="BN3646" s="656">
        <f>(AF3646*2)+(AL3646*2)+(AR3646*3)+BD3646</f>
        <v>0</v>
      </c>
      <c r="BO3646" s="657"/>
      <c r="BP3646" s="658"/>
      <c r="BQ3646" s="676">
        <f t="shared" ref="BQ3646" si="3092">IF(BS3646=0,0,50*BR3646/BS3646)</f>
        <v>0</v>
      </c>
      <c r="BR3646" s="662">
        <f>(BN3646*BU$11)+(N3646*BU$12)+(Z3646*BU$13)+(R3646*BU$14)+(X3646*BU$15)+(AB3646*BU$16)</f>
        <v>0</v>
      </c>
      <c r="BS3646" s="662">
        <f>((BB3646-BD3646)*BU$18)+((AV3646-AX3646)*BU$17)+(H3646*BU$19)+(P3646*BU$20)</f>
        <v>0</v>
      </c>
      <c r="BT3646" s="15"/>
      <c r="BU3646" s="15"/>
      <c r="BV3646" s="95"/>
    </row>
    <row r="3647" spans="1:74" ht="21.75" hidden="1" customHeight="1" x14ac:dyDescent="0.25">
      <c r="A3647" s="95"/>
      <c r="B3647" s="571"/>
      <c r="C3647" s="642" t="str">
        <f>IF(ROSTER!D$44="","",ROSTER!D$44)</f>
        <v/>
      </c>
      <c r="D3647" s="643"/>
      <c r="E3647" s="575"/>
      <c r="F3647" s="577"/>
      <c r="G3647" s="583"/>
      <c r="H3647" s="579"/>
      <c r="I3647" s="545"/>
      <c r="J3647" s="544"/>
      <c r="K3647" s="581"/>
      <c r="L3647" s="586"/>
      <c r="M3647" s="587"/>
      <c r="N3647" s="592" t="s">
        <v>16</v>
      </c>
      <c r="O3647" s="603"/>
      <c r="P3647" s="544"/>
      <c r="Q3647" s="581"/>
      <c r="R3647" s="586"/>
      <c r="S3647" s="587"/>
      <c r="T3647" s="592" t="s">
        <v>16</v>
      </c>
      <c r="U3647" s="603"/>
      <c r="V3647" s="311"/>
      <c r="W3647" s="311"/>
      <c r="X3647" s="579"/>
      <c r="Y3647" s="545"/>
      <c r="Z3647" s="544"/>
      <c r="AA3647" s="545"/>
      <c r="AB3647" s="544"/>
      <c r="AC3647" s="545"/>
      <c r="AD3647" s="544"/>
      <c r="AE3647" s="581"/>
      <c r="AF3647" s="586"/>
      <c r="AG3647" s="587"/>
      <c r="AH3647" s="626"/>
      <c r="AI3647" s="627"/>
      <c r="AJ3647" s="544"/>
      <c r="AK3647" s="581"/>
      <c r="AL3647" s="586"/>
      <c r="AM3647" s="587"/>
      <c r="AN3647" s="626"/>
      <c r="AO3647" s="627"/>
      <c r="AP3647" s="544"/>
      <c r="AQ3647" s="581"/>
      <c r="AR3647" s="586"/>
      <c r="AS3647" s="587"/>
      <c r="AT3647" s="626"/>
      <c r="AU3647" s="627"/>
      <c r="AV3647" s="628"/>
      <c r="AW3647" s="629"/>
      <c r="AX3647" s="632"/>
      <c r="AY3647" s="633"/>
      <c r="AZ3647" s="626"/>
      <c r="BA3647" s="627"/>
      <c r="BB3647" s="544"/>
      <c r="BC3647" s="581"/>
      <c r="BD3647" s="586"/>
      <c r="BE3647" s="587"/>
      <c r="BF3647" s="626"/>
      <c r="BG3647" s="627"/>
      <c r="BH3647" s="628"/>
      <c r="BI3647" s="629"/>
      <c r="BJ3647" s="632"/>
      <c r="BK3647" s="633"/>
      <c r="BL3647" s="626"/>
      <c r="BM3647" s="627"/>
      <c r="BN3647" s="678"/>
      <c r="BO3647" s="679"/>
      <c r="BP3647" s="680"/>
      <c r="BQ3647" s="677"/>
      <c r="BR3647" s="663"/>
      <c r="BS3647" s="663"/>
      <c r="BT3647" s="15"/>
      <c r="BU3647" s="15"/>
      <c r="BV3647" s="95"/>
    </row>
    <row r="3648" spans="1:74" ht="21.75" hidden="1" customHeight="1" x14ac:dyDescent="0.25">
      <c r="A3648" s="95"/>
      <c r="B3648" s="570" t="str">
        <f>IF(ROSTER!B$46="","",ROSTER!B$46)</f>
        <v/>
      </c>
      <c r="C3648" s="572" t="str">
        <f>IF(ROSTER!C$46="","",ROSTER!C$46)</f>
        <v/>
      </c>
      <c r="D3648" s="573"/>
      <c r="E3648" s="574"/>
      <c r="F3648" s="576">
        <f>IF(E3648="y",1,IF(E3648="S",1,0))</f>
        <v>0</v>
      </c>
      <c r="G3648" s="582">
        <f>IF(E3648="S",1,0)</f>
        <v>0</v>
      </c>
      <c r="H3648" s="578"/>
      <c r="I3648" s="543"/>
      <c r="J3648" s="542"/>
      <c r="K3648" s="580"/>
      <c r="L3648" s="584"/>
      <c r="M3648" s="585"/>
      <c r="N3648" s="588">
        <f>L3648+J3648</f>
        <v>0</v>
      </c>
      <c r="O3648" s="589"/>
      <c r="P3648" s="542"/>
      <c r="Q3648" s="580"/>
      <c r="R3648" s="584"/>
      <c r="S3648" s="585"/>
      <c r="T3648" s="588">
        <f>R3648-P3648</f>
        <v>0</v>
      </c>
      <c r="U3648" s="589"/>
      <c r="V3648" s="310"/>
      <c r="W3648" s="310"/>
      <c r="X3648" s="578"/>
      <c r="Y3648" s="543"/>
      <c r="Z3648" s="542"/>
      <c r="AA3648" s="543"/>
      <c r="AB3648" s="542"/>
      <c r="AC3648" s="543"/>
      <c r="AD3648" s="542"/>
      <c r="AE3648" s="580"/>
      <c r="AF3648" s="584"/>
      <c r="AG3648" s="585"/>
      <c r="AH3648" s="595">
        <f>IF(AD3648=0,0,(AF3648/AD3648)*100)</f>
        <v>0</v>
      </c>
      <c r="AI3648" s="596"/>
      <c r="AJ3648" s="542"/>
      <c r="AK3648" s="580"/>
      <c r="AL3648" s="584"/>
      <c r="AM3648" s="585"/>
      <c r="AN3648" s="595">
        <f>IF(AJ3648=0,0,(AL3648/AJ3648)*100)</f>
        <v>0</v>
      </c>
      <c r="AO3648" s="596"/>
      <c r="AP3648" s="542"/>
      <c r="AQ3648" s="580"/>
      <c r="AR3648" s="584"/>
      <c r="AS3648" s="585"/>
      <c r="AT3648" s="595">
        <f>IF(AP3648=0,0,(AR3648/AP3648)*100)</f>
        <v>0</v>
      </c>
      <c r="AU3648" s="596"/>
      <c r="AV3648" s="599">
        <f>AD3648+AJ3648+AP3648</f>
        <v>0</v>
      </c>
      <c r="AW3648" s="600"/>
      <c r="AX3648" s="630">
        <f>AF3648+AL3648+AR3648</f>
        <v>0</v>
      </c>
      <c r="AY3648" s="631"/>
      <c r="AZ3648" s="595">
        <f>IF(AV3648=0,0,(AX3648/AV3648)*100)</f>
        <v>0</v>
      </c>
      <c r="BA3648" s="596"/>
      <c r="BB3648" s="542"/>
      <c r="BC3648" s="580"/>
      <c r="BD3648" s="584"/>
      <c r="BE3648" s="585"/>
      <c r="BF3648" s="595">
        <f>IF(BB3648=0,0,(BD3648/BB3648)*100)</f>
        <v>0</v>
      </c>
      <c r="BG3648" s="596"/>
      <c r="BH3648" s="599">
        <f>AV3648+BB3648</f>
        <v>0</v>
      </c>
      <c r="BI3648" s="600"/>
      <c r="BJ3648" s="630">
        <f>AX3648+BD3648</f>
        <v>0</v>
      </c>
      <c r="BK3648" s="631"/>
      <c r="BL3648" s="595">
        <f>IF(BH3648=0,0,(BJ3648/BH3648)*100)</f>
        <v>0</v>
      </c>
      <c r="BM3648" s="596"/>
      <c r="BN3648" s="656">
        <f>(AF3648*2)+(AL3648*2)+(AR3648*3)+BD3648</f>
        <v>0</v>
      </c>
      <c r="BO3648" s="657"/>
      <c r="BP3648" s="658"/>
      <c r="BQ3648" s="676">
        <f t="shared" ref="BQ3648" si="3093">IF(BS3648=0,0,50*BR3648/BS3648)</f>
        <v>0</v>
      </c>
      <c r="BR3648" s="708">
        <f>(BN3648*BU$11)+(N3648*BU$12)+(Z3648*BU$13)+(R3648*BU$14)+(X3648*BU$15)+(AB3648*BU$16)</f>
        <v>0</v>
      </c>
      <c r="BS3648" s="662">
        <f>((BB3648-BD3648)*BU$18)+((AV3648-AX3648)*BU$17)+(H3648*BU$19)+(P3648*BU$20)</f>
        <v>0</v>
      </c>
      <c r="BT3648" s="15"/>
      <c r="BU3648" s="15"/>
      <c r="BV3648" s="95"/>
    </row>
    <row r="3649" spans="1:77" ht="22.5" hidden="1" customHeight="1" thickBot="1" x14ac:dyDescent="0.3">
      <c r="A3649" s="95"/>
      <c r="B3649" s="571"/>
      <c r="C3649" s="642" t="str">
        <f>IF(ROSTER!D$46="","",ROSTER!D$46)</f>
        <v/>
      </c>
      <c r="D3649" s="643"/>
      <c r="E3649" s="575"/>
      <c r="F3649" s="577"/>
      <c r="G3649" s="583"/>
      <c r="H3649" s="579"/>
      <c r="I3649" s="545"/>
      <c r="J3649" s="544"/>
      <c r="K3649" s="581"/>
      <c r="L3649" s="586"/>
      <c r="M3649" s="587"/>
      <c r="N3649" s="590" t="s">
        <v>16</v>
      </c>
      <c r="O3649" s="591"/>
      <c r="P3649" s="544"/>
      <c r="Q3649" s="581"/>
      <c r="R3649" s="586"/>
      <c r="S3649" s="587"/>
      <c r="T3649" s="592" t="s">
        <v>16</v>
      </c>
      <c r="U3649" s="603"/>
      <c r="V3649" s="311"/>
      <c r="W3649" s="311"/>
      <c r="X3649" s="579"/>
      <c r="Y3649" s="545"/>
      <c r="Z3649" s="544"/>
      <c r="AA3649" s="545"/>
      <c r="AB3649" s="544"/>
      <c r="AC3649" s="545"/>
      <c r="AD3649" s="544"/>
      <c r="AE3649" s="581"/>
      <c r="AF3649" s="586"/>
      <c r="AG3649" s="587"/>
      <c r="AH3649" s="597"/>
      <c r="AI3649" s="598"/>
      <c r="AJ3649" s="544"/>
      <c r="AK3649" s="581"/>
      <c r="AL3649" s="586"/>
      <c r="AM3649" s="587"/>
      <c r="AN3649" s="597"/>
      <c r="AO3649" s="598"/>
      <c r="AP3649" s="544"/>
      <c r="AQ3649" s="581"/>
      <c r="AR3649" s="586"/>
      <c r="AS3649" s="587"/>
      <c r="AT3649" s="597"/>
      <c r="AU3649" s="598"/>
      <c r="AV3649" s="601"/>
      <c r="AW3649" s="602"/>
      <c r="AX3649" s="701"/>
      <c r="AY3649" s="702"/>
      <c r="AZ3649" s="597"/>
      <c r="BA3649" s="598"/>
      <c r="BB3649" s="544"/>
      <c r="BC3649" s="581"/>
      <c r="BD3649" s="586"/>
      <c r="BE3649" s="587"/>
      <c r="BF3649" s="597"/>
      <c r="BG3649" s="598"/>
      <c r="BH3649" s="601"/>
      <c r="BI3649" s="602"/>
      <c r="BJ3649" s="701"/>
      <c r="BK3649" s="702"/>
      <c r="BL3649" s="597"/>
      <c r="BM3649" s="598"/>
      <c r="BN3649" s="659"/>
      <c r="BO3649" s="660"/>
      <c r="BP3649" s="661"/>
      <c r="BQ3649" s="677"/>
      <c r="BR3649" s="709"/>
      <c r="BS3649" s="663"/>
      <c r="BT3649" s="15"/>
      <c r="BU3649" s="15"/>
      <c r="BV3649" s="95"/>
    </row>
    <row r="3650" spans="1:77" s="21" customFormat="1" ht="33.4" hidden="1" customHeight="1" x14ac:dyDescent="0.45">
      <c r="A3650" s="98"/>
      <c r="B3650" s="612"/>
      <c r="C3650" s="613"/>
      <c r="D3650" s="613" t="s">
        <v>10</v>
      </c>
      <c r="E3650" s="616"/>
      <c r="F3650" s="279"/>
      <c r="G3650" s="279"/>
      <c r="H3650" s="517">
        <f>SUM(H3610:I3649)</f>
        <v>0</v>
      </c>
      <c r="I3650" s="618"/>
      <c r="J3650" s="517">
        <f>SUM(J3610:K3649)</f>
        <v>0</v>
      </c>
      <c r="K3650" s="618"/>
      <c r="L3650" s="620">
        <f>SUM(L3610:M3649)</f>
        <v>0</v>
      </c>
      <c r="M3650" s="621"/>
      <c r="N3650" s="548">
        <f>L3650+J3650</f>
        <v>0</v>
      </c>
      <c r="O3650" s="518"/>
      <c r="P3650" s="620">
        <f>SUM(P3610:Q3649)</f>
        <v>0</v>
      </c>
      <c r="Q3650" s="618"/>
      <c r="R3650" s="620">
        <f>SUM(R3610:S3649)</f>
        <v>0</v>
      </c>
      <c r="S3650" s="621"/>
      <c r="T3650" s="548">
        <f>R3650-P3650</f>
        <v>0</v>
      </c>
      <c r="U3650" s="518"/>
      <c r="V3650" s="312"/>
      <c r="W3650" s="312"/>
      <c r="X3650" s="620">
        <f>SUM(X3610:Y3649)</f>
        <v>0</v>
      </c>
      <c r="Y3650" s="621"/>
      <c r="Z3650" s="517">
        <f>SUM(Z3610:AA3649)</f>
        <v>0</v>
      </c>
      <c r="AA3650" s="518"/>
      <c r="AB3650" s="517">
        <f>SUM(AB3610:AC3649)</f>
        <v>0</v>
      </c>
      <c r="AC3650" s="518"/>
      <c r="AD3650" s="621">
        <f>SUM(AD3610:AE3649)</f>
        <v>0</v>
      </c>
      <c r="AE3650" s="618"/>
      <c r="AF3650" s="620">
        <f>SUM(AF3610:AG3649)</f>
        <v>0</v>
      </c>
      <c r="AG3650" s="621"/>
      <c r="AH3650" s="548">
        <f>IF(AD3650=0,0,(AF3650/AD3650)*100)</f>
        <v>0</v>
      </c>
      <c r="AI3650" s="518"/>
      <c r="AJ3650" s="620">
        <f>SUM(AJ3610:AK3649)</f>
        <v>0</v>
      </c>
      <c r="AK3650" s="618"/>
      <c r="AL3650" s="620">
        <f>SUM(AL3610:AM3649)</f>
        <v>0</v>
      </c>
      <c r="AM3650" s="621"/>
      <c r="AN3650" s="548">
        <f>IF(AJ3650=0,0,(AL3650/AJ3650)*100)</f>
        <v>0</v>
      </c>
      <c r="AO3650" s="518"/>
      <c r="AP3650" s="620">
        <f>SUM(AP3610:AQ3649)</f>
        <v>0</v>
      </c>
      <c r="AQ3650" s="618"/>
      <c r="AR3650" s="620">
        <f>SUM(AR3610:AS3649)</f>
        <v>0</v>
      </c>
      <c r="AS3650" s="621"/>
      <c r="AT3650" s="548">
        <f>IF(AP3650=0,0,(AR3650/AP3650)*100)</f>
        <v>0</v>
      </c>
      <c r="AU3650" s="518"/>
      <c r="AV3650" s="517">
        <f>AD3650+AJ3650+AP3650</f>
        <v>0</v>
      </c>
      <c r="AW3650" s="618"/>
      <c r="AX3650" s="620">
        <f>AF3650+AL3650+AR3650</f>
        <v>0</v>
      </c>
      <c r="AY3650" s="624"/>
      <c r="AZ3650" s="548">
        <f>IF(AV3650=0,0,(AX3650/AV3650)*100)</f>
        <v>0</v>
      </c>
      <c r="BA3650" s="518"/>
      <c r="BB3650" s="620">
        <f>SUM(BB3610:BC3649)</f>
        <v>0</v>
      </c>
      <c r="BC3650" s="618"/>
      <c r="BD3650" s="620">
        <f>SUM(BD3610:BE3649)</f>
        <v>0</v>
      </c>
      <c r="BE3650" s="621"/>
      <c r="BF3650" s="548">
        <f>IF(BB3650=0,0,(BD3650/BB3650)*100)</f>
        <v>0</v>
      </c>
      <c r="BG3650" s="518"/>
      <c r="BH3650" s="517">
        <f>AV3650+BB3650</f>
        <v>0</v>
      </c>
      <c r="BI3650" s="618"/>
      <c r="BJ3650" s="620">
        <f>AX3650+BD3650</f>
        <v>0</v>
      </c>
      <c r="BK3650" s="624"/>
      <c r="BL3650" s="548">
        <f>IF(BH3650=0,0,(BJ3650/BH3650)*100)</f>
        <v>0</v>
      </c>
      <c r="BM3650" s="664"/>
      <c r="BN3650" s="666">
        <f>SUM(BN3610:BP3649)</f>
        <v>0</v>
      </c>
      <c r="BO3650" s="667"/>
      <c r="BP3650" s="668"/>
      <c r="BQ3650" s="681">
        <f>SUM(BQ3610:BQ3649)</f>
        <v>0</v>
      </c>
      <c r="BR3650" s="685">
        <f>(BN3650*BU$11)+(N3650*BU$12)+(Z3650*BU$13)+(R3650*BU$14)+(X3650*BU$15)+(AB3650*BU$16)</f>
        <v>0</v>
      </c>
      <c r="BS3650" s="683">
        <f>((BB3650-BD3650)*BU$18)+((AV3650-AX3650)*BU$17)+(H3650*BU$19)+(P3650*BU$20)</f>
        <v>0</v>
      </c>
      <c r="BT3650" s="20"/>
      <c r="BU3650" s="20"/>
      <c r="BV3650" s="98"/>
    </row>
    <row r="3651" spans="1:77" s="21" customFormat="1" ht="33.950000000000003" hidden="1" customHeight="1" thickBot="1" x14ac:dyDescent="0.5">
      <c r="A3651" s="98"/>
      <c r="B3651" s="614"/>
      <c r="C3651" s="615"/>
      <c r="D3651" s="615"/>
      <c r="E3651" s="617"/>
      <c r="F3651" s="280"/>
      <c r="G3651" s="280"/>
      <c r="H3651" s="519"/>
      <c r="I3651" s="619"/>
      <c r="J3651" s="519"/>
      <c r="K3651" s="619"/>
      <c r="L3651" s="622"/>
      <c r="M3651" s="623"/>
      <c r="N3651" s="549" t="s">
        <v>16</v>
      </c>
      <c r="O3651" s="520"/>
      <c r="P3651" s="622"/>
      <c r="Q3651" s="619"/>
      <c r="R3651" s="622"/>
      <c r="S3651" s="623"/>
      <c r="T3651" s="549" t="s">
        <v>16</v>
      </c>
      <c r="U3651" s="520"/>
      <c r="V3651" s="313"/>
      <c r="W3651" s="313"/>
      <c r="X3651" s="622"/>
      <c r="Y3651" s="623"/>
      <c r="Z3651" s="519"/>
      <c r="AA3651" s="520"/>
      <c r="AB3651" s="519"/>
      <c r="AC3651" s="520"/>
      <c r="AD3651" s="623"/>
      <c r="AE3651" s="619"/>
      <c r="AF3651" s="622"/>
      <c r="AG3651" s="623"/>
      <c r="AH3651" s="549"/>
      <c r="AI3651" s="520"/>
      <c r="AJ3651" s="622"/>
      <c r="AK3651" s="619"/>
      <c r="AL3651" s="622"/>
      <c r="AM3651" s="623"/>
      <c r="AN3651" s="549"/>
      <c r="AO3651" s="520"/>
      <c r="AP3651" s="622"/>
      <c r="AQ3651" s="619"/>
      <c r="AR3651" s="622"/>
      <c r="AS3651" s="623"/>
      <c r="AT3651" s="549"/>
      <c r="AU3651" s="520"/>
      <c r="AV3651" s="519"/>
      <c r="AW3651" s="619"/>
      <c r="AX3651" s="622"/>
      <c r="AY3651" s="625"/>
      <c r="AZ3651" s="549"/>
      <c r="BA3651" s="520"/>
      <c r="BB3651" s="622"/>
      <c r="BC3651" s="619"/>
      <c r="BD3651" s="622"/>
      <c r="BE3651" s="623"/>
      <c r="BF3651" s="549"/>
      <c r="BG3651" s="520"/>
      <c r="BH3651" s="519"/>
      <c r="BI3651" s="619"/>
      <c r="BJ3651" s="622"/>
      <c r="BK3651" s="625"/>
      <c r="BL3651" s="549"/>
      <c r="BM3651" s="665"/>
      <c r="BN3651" s="669"/>
      <c r="BO3651" s="670"/>
      <c r="BP3651" s="671"/>
      <c r="BQ3651" s="682"/>
      <c r="BR3651" s="686"/>
      <c r="BS3651" s="684"/>
      <c r="BT3651" s="20"/>
      <c r="BU3651" s="20"/>
      <c r="BV3651" s="98"/>
    </row>
    <row r="3652" spans="1:77" s="21" customFormat="1" ht="33" hidden="1" customHeight="1" thickBot="1" x14ac:dyDescent="0.5">
      <c r="A3652" s="98"/>
      <c r="B3652" s="612"/>
      <c r="C3652" s="613"/>
      <c r="D3652" s="613" t="s">
        <v>13</v>
      </c>
      <c r="E3652" s="616"/>
      <c r="F3652" s="281"/>
      <c r="G3652" s="282"/>
      <c r="H3652" s="528"/>
      <c r="I3652" s="636"/>
      <c r="J3652" s="528"/>
      <c r="K3652" s="636"/>
      <c r="L3652" s="638"/>
      <c r="M3652" s="639"/>
      <c r="N3652" s="548">
        <f>J3652+L3652</f>
        <v>0</v>
      </c>
      <c r="O3652" s="518"/>
      <c r="P3652" s="638"/>
      <c r="Q3652" s="636"/>
      <c r="R3652" s="638"/>
      <c r="S3652" s="639"/>
      <c r="T3652" s="548">
        <f>R3652-P3652</f>
        <v>0</v>
      </c>
      <c r="U3652" s="518"/>
      <c r="V3652" s="312"/>
      <c r="W3652" s="312"/>
      <c r="X3652" s="638"/>
      <c r="Y3652" s="639"/>
      <c r="Z3652" s="528"/>
      <c r="AA3652" s="529"/>
      <c r="AB3652" s="528"/>
      <c r="AC3652" s="529"/>
      <c r="AD3652" s="639"/>
      <c r="AE3652" s="636"/>
      <c r="AF3652" s="638"/>
      <c r="AG3652" s="639"/>
      <c r="AH3652" s="548">
        <f>IF(AD3652=0,0,(AF3652/AD3652)*100)</f>
        <v>0</v>
      </c>
      <c r="AI3652" s="518"/>
      <c r="AJ3652" s="638"/>
      <c r="AK3652" s="636"/>
      <c r="AL3652" s="638"/>
      <c r="AM3652" s="639"/>
      <c r="AN3652" s="548">
        <f>IF(AJ3652=0,0,(AL3652/AJ3652)*100)</f>
        <v>0</v>
      </c>
      <c r="AO3652" s="518"/>
      <c r="AP3652" s="638"/>
      <c r="AQ3652" s="636"/>
      <c r="AR3652" s="638"/>
      <c r="AS3652" s="639"/>
      <c r="AT3652" s="548">
        <f>IF(AP3652=0,0,(AR3652/AP3652)*100)</f>
        <v>0</v>
      </c>
      <c r="AU3652" s="518"/>
      <c r="AV3652" s="517">
        <f>AD3652+AJ3652+AP3652</f>
        <v>0</v>
      </c>
      <c r="AW3652" s="618"/>
      <c r="AX3652" s="620">
        <f>AF3652+AL3652+AR3652</f>
        <v>0</v>
      </c>
      <c r="AY3652" s="624"/>
      <c r="AZ3652" s="548">
        <f>IF(AV3652=0,0,(AX3652/AV3652)*100)</f>
        <v>0</v>
      </c>
      <c r="BA3652" s="518"/>
      <c r="BB3652" s="638"/>
      <c r="BC3652" s="636"/>
      <c r="BD3652" s="638"/>
      <c r="BE3652" s="639"/>
      <c r="BF3652" s="548">
        <f>IF(BB3652=0,0,(BD3652/BB3652)*100)</f>
        <v>0</v>
      </c>
      <c r="BG3652" s="518"/>
      <c r="BH3652" s="517">
        <f>AV3652+BB3652</f>
        <v>0</v>
      </c>
      <c r="BI3652" s="618"/>
      <c r="BJ3652" s="620">
        <f>AX3652+BD3652</f>
        <v>0</v>
      </c>
      <c r="BK3652" s="624"/>
      <c r="BL3652" s="548">
        <f>IF(BH3652=0,0,(BJ3652/BH3652)*100)</f>
        <v>0</v>
      </c>
      <c r="BM3652" s="664"/>
      <c r="BN3652" s="666">
        <f>(AF3652*2)+(AL3652*2)+(AR3652*3)+BD3652</f>
        <v>0</v>
      </c>
      <c r="BO3652" s="667"/>
      <c r="BP3652" s="668"/>
      <c r="BQ3652" s="672"/>
      <c r="BR3652" s="283"/>
      <c r="BS3652" s="284"/>
      <c r="BT3652" s="20"/>
      <c r="BU3652" s="20"/>
      <c r="BV3652" s="98"/>
    </row>
    <row r="3653" spans="1:77" s="21" customFormat="1" ht="33.75" hidden="1" customHeight="1" thickBot="1" x14ac:dyDescent="0.5">
      <c r="A3653" s="98"/>
      <c r="B3653" s="285"/>
      <c r="C3653" s="286"/>
      <c r="D3653" s="634"/>
      <c r="E3653" s="635"/>
      <c r="F3653" s="287"/>
      <c r="G3653" s="287"/>
      <c r="H3653" s="530"/>
      <c r="I3653" s="637"/>
      <c r="J3653" s="530"/>
      <c r="K3653" s="637"/>
      <c r="L3653" s="640"/>
      <c r="M3653" s="641"/>
      <c r="N3653" s="549">
        <f>IF((N3650+N3652)=0,0,N3650/(N3650+N3652)*100)</f>
        <v>0</v>
      </c>
      <c r="O3653" s="520"/>
      <c r="P3653" s="640"/>
      <c r="Q3653" s="637"/>
      <c r="R3653" s="640"/>
      <c r="S3653" s="641"/>
      <c r="T3653" s="549"/>
      <c r="U3653" s="520"/>
      <c r="V3653" s="313"/>
      <c r="W3653" s="313"/>
      <c r="X3653" s="640"/>
      <c r="Y3653" s="641"/>
      <c r="Z3653" s="530"/>
      <c r="AA3653" s="531"/>
      <c r="AB3653" s="530"/>
      <c r="AC3653" s="531"/>
      <c r="AD3653" s="641"/>
      <c r="AE3653" s="637"/>
      <c r="AF3653" s="640"/>
      <c r="AG3653" s="641"/>
      <c r="AH3653" s="549"/>
      <c r="AI3653" s="520"/>
      <c r="AJ3653" s="640"/>
      <c r="AK3653" s="637"/>
      <c r="AL3653" s="640"/>
      <c r="AM3653" s="641"/>
      <c r="AN3653" s="549"/>
      <c r="AO3653" s="520"/>
      <c r="AP3653" s="640"/>
      <c r="AQ3653" s="637"/>
      <c r="AR3653" s="640"/>
      <c r="AS3653" s="641"/>
      <c r="AT3653" s="549"/>
      <c r="AU3653" s="520"/>
      <c r="AV3653" s="519"/>
      <c r="AW3653" s="619"/>
      <c r="AX3653" s="622"/>
      <c r="AY3653" s="625"/>
      <c r="AZ3653" s="549"/>
      <c r="BA3653" s="520"/>
      <c r="BB3653" s="640"/>
      <c r="BC3653" s="637"/>
      <c r="BD3653" s="640"/>
      <c r="BE3653" s="641"/>
      <c r="BF3653" s="549"/>
      <c r="BG3653" s="520"/>
      <c r="BH3653" s="519"/>
      <c r="BI3653" s="619"/>
      <c r="BJ3653" s="622"/>
      <c r="BK3653" s="625"/>
      <c r="BL3653" s="549"/>
      <c r="BM3653" s="665"/>
      <c r="BN3653" s="669"/>
      <c r="BO3653" s="670"/>
      <c r="BP3653" s="671"/>
      <c r="BQ3653" s="673"/>
      <c r="BR3653" s="79"/>
      <c r="BS3653" s="79"/>
      <c r="BT3653" s="20"/>
      <c r="BU3653" s="20"/>
      <c r="BV3653" s="98"/>
    </row>
    <row r="3654" spans="1:77" ht="16.5" hidden="1" customHeight="1" thickTop="1" thickBot="1" x14ac:dyDescent="0.5">
      <c r="A3654" s="95"/>
      <c r="B3654" s="288"/>
      <c r="C3654" s="70"/>
      <c r="D3654" s="70"/>
      <c r="E3654" s="70"/>
      <c r="F3654" s="70"/>
      <c r="G3654" s="70"/>
      <c r="H3654" s="70"/>
      <c r="I3654" s="70"/>
      <c r="J3654" s="70"/>
      <c r="K3654" s="70"/>
      <c r="L3654" s="70"/>
      <c r="M3654" s="70"/>
      <c r="N3654" s="70"/>
      <c r="O3654" s="70"/>
      <c r="P3654" s="70"/>
      <c r="Q3654" s="70"/>
      <c r="R3654" s="70"/>
      <c r="S3654" s="70"/>
      <c r="T3654" s="70"/>
      <c r="U3654" s="70"/>
      <c r="V3654" s="70"/>
      <c r="W3654" s="70"/>
      <c r="X3654" s="70"/>
      <c r="Y3654" s="70"/>
      <c r="Z3654" s="70"/>
      <c r="AA3654" s="70"/>
      <c r="AB3654" s="70"/>
      <c r="AC3654" s="70"/>
      <c r="AD3654" s="70"/>
      <c r="AE3654" s="70"/>
      <c r="AF3654" s="70"/>
      <c r="AG3654" s="70"/>
      <c r="AH3654" s="289"/>
      <c r="AI3654" s="289"/>
      <c r="AJ3654" s="70"/>
      <c r="AK3654" s="70"/>
      <c r="AL3654" s="70"/>
      <c r="AM3654" s="70"/>
      <c r="AN3654" s="70"/>
      <c r="AO3654" s="70"/>
      <c r="AP3654" s="70"/>
      <c r="AQ3654" s="70"/>
      <c r="AR3654" s="70"/>
      <c r="AS3654" s="70"/>
      <c r="AT3654" s="70"/>
      <c r="AU3654" s="70"/>
      <c r="AV3654" s="70"/>
      <c r="AW3654" s="70"/>
      <c r="AX3654" s="70"/>
      <c r="AY3654" s="70"/>
      <c r="AZ3654" s="70"/>
      <c r="BA3654" s="70"/>
      <c r="BB3654" s="70"/>
      <c r="BC3654" s="70"/>
      <c r="BD3654" s="70"/>
      <c r="BE3654" s="70"/>
      <c r="BF3654" s="70"/>
      <c r="BG3654" s="70"/>
      <c r="BH3654" s="70"/>
      <c r="BI3654" s="70"/>
      <c r="BJ3654" s="70"/>
      <c r="BK3654" s="70"/>
      <c r="BL3654" s="70"/>
      <c r="BM3654" s="70"/>
      <c r="BN3654" s="70"/>
      <c r="BO3654" s="70"/>
      <c r="BP3654" s="70"/>
      <c r="BQ3654" s="89"/>
      <c r="BR3654" s="674">
        <f>IF((J3650+L3652)=0,0,(J3650/(J3650+L3652)*100)%)</f>
        <v>0</v>
      </c>
      <c r="BS3654" s="675"/>
      <c r="BT3654" s="674">
        <f>IF((L3650+J3652)=0,0,(L3650/(L3650+J3652)*100)%)</f>
        <v>0</v>
      </c>
      <c r="BU3654" s="675"/>
      <c r="BV3654" s="95"/>
    </row>
    <row r="3655" spans="1:77" s="23" customFormat="1" ht="79.5" hidden="1" customHeight="1" thickTop="1" thickBot="1" x14ac:dyDescent="0.55000000000000004">
      <c r="A3655" s="99"/>
      <c r="B3655" s="565" t="s">
        <v>64</v>
      </c>
      <c r="C3655" s="566"/>
      <c r="D3655" s="532" t="s">
        <v>54</v>
      </c>
      <c r="E3655" s="532"/>
      <c r="F3655" s="532"/>
      <c r="G3655" s="654"/>
      <c r="H3655" s="533"/>
      <c r="I3655" s="534"/>
      <c r="J3655" s="535"/>
      <c r="K3655" s="290"/>
      <c r="L3655" s="533"/>
      <c r="M3655" s="534"/>
      <c r="N3655" s="535"/>
      <c r="O3655" s="536" t="s">
        <v>47</v>
      </c>
      <c r="P3655" s="537"/>
      <c r="Q3655" s="537"/>
      <c r="R3655" s="537"/>
      <c r="S3655" s="533"/>
      <c r="T3655" s="534"/>
      <c r="U3655" s="535"/>
      <c r="V3655" s="314"/>
      <c r="W3655" s="314"/>
      <c r="X3655" s="290"/>
      <c r="Y3655" s="533"/>
      <c r="Z3655" s="534"/>
      <c r="AA3655" s="535"/>
      <c r="AB3655" s="536" t="s">
        <v>49</v>
      </c>
      <c r="AC3655" s="537"/>
      <c r="AD3655" s="537"/>
      <c r="AE3655" s="538"/>
      <c r="AF3655" s="533"/>
      <c r="AG3655" s="534"/>
      <c r="AH3655" s="535"/>
      <c r="AI3655" s="290"/>
      <c r="AJ3655" s="533"/>
      <c r="AK3655" s="534"/>
      <c r="AL3655" s="535"/>
      <c r="AM3655" s="536" t="s">
        <v>53</v>
      </c>
      <c r="AN3655" s="537"/>
      <c r="AO3655" s="537"/>
      <c r="AP3655" s="538"/>
      <c r="AQ3655" s="533"/>
      <c r="AR3655" s="534"/>
      <c r="AS3655" s="535"/>
      <c r="AT3655" s="72"/>
      <c r="AU3655" s="533"/>
      <c r="AV3655" s="534"/>
      <c r="AW3655" s="535"/>
      <c r="AX3655" s="291"/>
      <c r="AY3655" s="291"/>
      <c r="AZ3655" s="291"/>
      <c r="BA3655" s="291"/>
      <c r="BB3655" s="567" t="s">
        <v>20</v>
      </c>
      <c r="BC3655" s="567"/>
      <c r="BD3655" s="567"/>
      <c r="BE3655" s="567"/>
      <c r="BF3655" s="568"/>
      <c r="BG3655" s="539">
        <f>BN3650</f>
        <v>0</v>
      </c>
      <c r="BH3655" s="540"/>
      <c r="BI3655" s="541"/>
      <c r="BJ3655" s="292"/>
      <c r="BK3655" s="539">
        <f>BN3652</f>
        <v>0</v>
      </c>
      <c r="BL3655" s="540"/>
      <c r="BM3655" s="541"/>
      <c r="BN3655" s="73"/>
      <c r="BO3655" s="73"/>
      <c r="BP3655" s="73"/>
      <c r="BQ3655" s="90"/>
      <c r="BR3655" s="24"/>
      <c r="BS3655" s="24"/>
      <c r="BT3655" s="22"/>
      <c r="BU3655" s="22"/>
      <c r="BV3655" s="99"/>
    </row>
    <row r="3656" spans="1:77" ht="15.6" hidden="1" customHeight="1" thickTop="1" thickBot="1" x14ac:dyDescent="0.55000000000000004">
      <c r="A3656" s="95"/>
      <c r="B3656" s="293"/>
      <c r="C3656" s="67"/>
      <c r="D3656" s="294"/>
      <c r="E3656" s="294"/>
      <c r="F3656" s="295"/>
      <c r="G3656" s="295"/>
      <c r="H3656" s="296"/>
      <c r="I3656" s="296"/>
      <c r="J3656" s="296"/>
      <c r="K3656" s="296"/>
      <c r="L3656" s="296"/>
      <c r="M3656" s="296"/>
      <c r="N3656" s="296"/>
      <c r="O3656" s="295"/>
      <c r="P3656" s="295"/>
      <c r="Q3656" s="295"/>
      <c r="R3656" s="295"/>
      <c r="S3656" s="296"/>
      <c r="T3656" s="296"/>
      <c r="U3656" s="296"/>
      <c r="V3656" s="296"/>
      <c r="W3656" s="296"/>
      <c r="X3656" s="297"/>
      <c r="Y3656" s="296"/>
      <c r="Z3656" s="296"/>
      <c r="AA3656" s="296"/>
      <c r="AB3656" s="295"/>
      <c r="AC3656" s="295"/>
      <c r="AD3656" s="295"/>
      <c r="AE3656" s="295"/>
      <c r="AF3656" s="296"/>
      <c r="AG3656" s="296"/>
      <c r="AH3656" s="296"/>
      <c r="AI3656" s="296"/>
      <c r="AJ3656" s="297"/>
      <c r="AK3656" s="297"/>
      <c r="AL3656" s="296"/>
      <c r="AM3656" s="295"/>
      <c r="AN3656" s="295"/>
      <c r="AO3656" s="295"/>
      <c r="AP3656" s="295"/>
      <c r="AQ3656" s="296"/>
      <c r="AR3656" s="296"/>
      <c r="AS3656" s="296"/>
      <c r="AT3656" s="296"/>
      <c r="AU3656" s="296"/>
      <c r="AV3656" s="72"/>
      <c r="AW3656" s="72"/>
      <c r="AX3656" s="74"/>
      <c r="AY3656" s="74"/>
      <c r="AZ3656" s="74"/>
      <c r="BA3656" s="74"/>
      <c r="BB3656" s="295"/>
      <c r="BC3656" s="298"/>
      <c r="BD3656" s="298"/>
      <c r="BE3656" s="299"/>
      <c r="BF3656" s="300"/>
      <c r="BG3656" s="301"/>
      <c r="BH3656" s="301"/>
      <c r="BI3656" s="72"/>
      <c r="BJ3656" s="302"/>
      <c r="BK3656" s="303"/>
      <c r="BL3656" s="303"/>
      <c r="BM3656" s="72"/>
      <c r="BN3656" s="74"/>
      <c r="BO3656" s="74"/>
      <c r="BP3656" s="74"/>
      <c r="BQ3656" s="91"/>
      <c r="BR3656" s="25"/>
      <c r="BS3656" s="25"/>
      <c r="BT3656" s="15"/>
      <c r="BU3656" s="15"/>
      <c r="BV3656" s="95"/>
    </row>
    <row r="3657" spans="1:77" s="23" customFormat="1" ht="79.5" hidden="1" customHeight="1" thickTop="1" thickBot="1" x14ac:dyDescent="0.55000000000000004">
      <c r="A3657" s="99"/>
      <c r="B3657" s="569" t="s">
        <v>46</v>
      </c>
      <c r="C3657" s="567"/>
      <c r="D3657" s="532" t="s">
        <v>55</v>
      </c>
      <c r="E3657" s="532"/>
      <c r="F3657" s="532"/>
      <c r="G3657" s="654"/>
      <c r="H3657" s="539">
        <f>H3655</f>
        <v>0</v>
      </c>
      <c r="I3657" s="540"/>
      <c r="J3657" s="541"/>
      <c r="K3657" s="290"/>
      <c r="L3657" s="539">
        <f>L3655</f>
        <v>0</v>
      </c>
      <c r="M3657" s="540"/>
      <c r="N3657" s="541"/>
      <c r="O3657" s="536" t="s">
        <v>51</v>
      </c>
      <c r="P3657" s="537"/>
      <c r="Q3657" s="537"/>
      <c r="R3657" s="537"/>
      <c r="S3657" s="539">
        <f>S3655-H3655</f>
        <v>0</v>
      </c>
      <c r="T3657" s="540"/>
      <c r="U3657" s="541"/>
      <c r="V3657" s="315"/>
      <c r="W3657" s="315"/>
      <c r="X3657" s="290"/>
      <c r="Y3657" s="539">
        <f>Y3655-L3655</f>
        <v>0</v>
      </c>
      <c r="Z3657" s="540"/>
      <c r="AA3657" s="541"/>
      <c r="AB3657" s="536" t="s">
        <v>50</v>
      </c>
      <c r="AC3657" s="537"/>
      <c r="AD3657" s="537"/>
      <c r="AE3657" s="538"/>
      <c r="AF3657" s="539">
        <f>AF3655-S3655</f>
        <v>0</v>
      </c>
      <c r="AG3657" s="540"/>
      <c r="AH3657" s="541"/>
      <c r="AI3657" s="290"/>
      <c r="AJ3657" s="539">
        <f>AJ3655-Y3655</f>
        <v>0</v>
      </c>
      <c r="AK3657" s="540"/>
      <c r="AL3657" s="541"/>
      <c r="AM3657" s="536" t="s">
        <v>52</v>
      </c>
      <c r="AN3657" s="537"/>
      <c r="AO3657" s="537"/>
      <c r="AP3657" s="538"/>
      <c r="AQ3657" s="539">
        <f>AQ3655-AF3655</f>
        <v>0</v>
      </c>
      <c r="AR3657" s="540"/>
      <c r="AS3657" s="541"/>
      <c r="AT3657" s="72"/>
      <c r="AU3657" s="539">
        <f>AU3655-AJ3655</f>
        <v>0</v>
      </c>
      <c r="AV3657" s="540"/>
      <c r="AW3657" s="541"/>
      <c r="AX3657" s="291"/>
      <c r="AY3657" s="291"/>
      <c r="AZ3657" s="291"/>
      <c r="BA3657" s="291"/>
      <c r="BB3657" s="567" t="s">
        <v>45</v>
      </c>
      <c r="BC3657" s="567"/>
      <c r="BD3657" s="567"/>
      <c r="BE3657" s="567"/>
      <c r="BF3657" s="568"/>
      <c r="BG3657" s="539">
        <f>BG3655-AQ3655</f>
        <v>0</v>
      </c>
      <c r="BH3657" s="540"/>
      <c r="BI3657" s="541"/>
      <c r="BJ3657" s="304"/>
      <c r="BK3657" s="539">
        <f>BK3655-AU3655</f>
        <v>0</v>
      </c>
      <c r="BL3657" s="540"/>
      <c r="BM3657" s="541"/>
      <c r="BN3657" s="73"/>
      <c r="BO3657" s="73"/>
      <c r="BP3657" s="73"/>
      <c r="BQ3657" s="90"/>
      <c r="BR3657" s="24"/>
      <c r="BS3657" s="24"/>
      <c r="BT3657" s="22"/>
      <c r="BU3657" s="22"/>
      <c r="BV3657" s="99"/>
      <c r="BY3657" s="21"/>
    </row>
    <row r="3658" spans="1:77" ht="18.75" hidden="1" customHeight="1" thickTop="1" thickBot="1" x14ac:dyDescent="0.5">
      <c r="A3658" s="95"/>
      <c r="B3658" s="305"/>
      <c r="C3658" s="71"/>
      <c r="D3658" s="71"/>
      <c r="E3658" s="71"/>
      <c r="F3658" s="92"/>
      <c r="G3658" s="9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1"/>
      <c r="V3658" s="71"/>
      <c r="W3658" s="71"/>
      <c r="X3658" s="71"/>
      <c r="Y3658" s="71"/>
      <c r="Z3658" s="71"/>
      <c r="AA3658" s="71"/>
      <c r="AB3658" s="71"/>
      <c r="AC3658" s="71"/>
      <c r="AD3658" s="71"/>
      <c r="AE3658" s="71"/>
      <c r="AF3658" s="71"/>
      <c r="AG3658" s="71"/>
      <c r="AH3658" s="306"/>
      <c r="AI3658" s="306"/>
      <c r="AJ3658" s="71"/>
      <c r="AK3658" s="71"/>
      <c r="AL3658" s="71"/>
      <c r="AM3658" s="71"/>
      <c r="AN3658" s="71"/>
      <c r="AO3658" s="71"/>
      <c r="AP3658" s="71"/>
      <c r="AQ3658" s="71"/>
      <c r="AR3658" s="71"/>
      <c r="AS3658" s="71"/>
      <c r="AT3658" s="71"/>
      <c r="AU3658" s="71"/>
      <c r="AV3658" s="71"/>
      <c r="AW3658" s="71"/>
      <c r="AX3658" s="71"/>
      <c r="AY3658" s="71"/>
      <c r="AZ3658" s="71"/>
      <c r="BA3658" s="71"/>
      <c r="BB3658" s="71"/>
      <c r="BC3658" s="703" t="s">
        <v>153</v>
      </c>
      <c r="BD3658" s="703"/>
      <c r="BE3658" s="703"/>
      <c r="BF3658" s="703"/>
      <c r="BG3658" s="703"/>
      <c r="BH3658" s="703"/>
      <c r="BI3658" s="703"/>
      <c r="BJ3658" s="703"/>
      <c r="BK3658" s="703"/>
      <c r="BL3658" s="703"/>
      <c r="BM3658" s="703"/>
      <c r="BN3658" s="703"/>
      <c r="BO3658" s="703"/>
      <c r="BP3658" s="703"/>
      <c r="BQ3658" s="318"/>
      <c r="BR3658" s="319"/>
      <c r="BS3658" s="319"/>
      <c r="BT3658" s="15"/>
      <c r="BU3658" s="15"/>
      <c r="BV3658" s="95"/>
    </row>
    <row r="3659" spans="1:77" s="93" customFormat="1" ht="13.5" hidden="1" customHeight="1" thickTop="1" x14ac:dyDescent="0.45">
      <c r="A3659" s="95"/>
      <c r="B3659" s="99"/>
      <c r="C3659" s="95"/>
      <c r="D3659" s="95"/>
      <c r="E3659" s="95"/>
      <c r="F3659" s="96"/>
      <c r="G3659" s="96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254"/>
      <c r="AI3659" s="254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5"/>
      <c r="BL3659" s="95"/>
      <c r="BM3659" s="95"/>
      <c r="BN3659" s="95"/>
      <c r="BO3659" s="95"/>
      <c r="BP3659" s="95"/>
      <c r="BQ3659" s="97"/>
      <c r="BR3659" s="97"/>
      <c r="BS3659" s="97"/>
      <c r="BT3659" s="95"/>
      <c r="BU3659" s="95"/>
      <c r="BV3659" s="95"/>
    </row>
    <row r="3660" spans="1:77" s="17" customFormat="1" ht="33.75" hidden="1" x14ac:dyDescent="0.5">
      <c r="A3660" s="255"/>
      <c r="B3660" s="604" t="s">
        <v>9</v>
      </c>
      <c r="C3660" s="604"/>
      <c r="D3660" s="604"/>
      <c r="E3660" s="604"/>
      <c r="F3660" s="604"/>
      <c r="G3660" s="604"/>
      <c r="H3660" s="604"/>
      <c r="I3660" s="604"/>
      <c r="J3660" s="604"/>
      <c r="K3660" s="604"/>
      <c r="L3660" s="604"/>
      <c r="M3660" s="604"/>
      <c r="N3660" s="604"/>
      <c r="O3660" s="604"/>
      <c r="P3660" s="604"/>
      <c r="Q3660" s="604"/>
      <c r="R3660" s="604"/>
      <c r="S3660" s="604"/>
      <c r="T3660" s="604"/>
      <c r="U3660" s="604"/>
      <c r="V3660" s="604"/>
      <c r="W3660" s="604"/>
      <c r="X3660" s="604"/>
      <c r="Y3660" s="604"/>
      <c r="Z3660" s="604"/>
      <c r="AA3660" s="604"/>
      <c r="AB3660" s="604"/>
      <c r="AC3660" s="604"/>
      <c r="AD3660" s="604"/>
      <c r="AE3660" s="604"/>
      <c r="AF3660" s="604"/>
      <c r="AG3660" s="604"/>
      <c r="AH3660" s="604"/>
      <c r="AI3660" s="604"/>
      <c r="AJ3660" s="604"/>
      <c r="AK3660" s="604"/>
      <c r="AL3660" s="604"/>
      <c r="AM3660" s="604"/>
      <c r="AN3660" s="604"/>
      <c r="AO3660" s="604"/>
      <c r="AP3660" s="604"/>
      <c r="AQ3660" s="604"/>
      <c r="AR3660" s="604"/>
      <c r="AS3660" s="604"/>
      <c r="AT3660" s="604"/>
      <c r="AU3660" s="604"/>
      <c r="AV3660" s="604"/>
      <c r="AW3660" s="604"/>
      <c r="AX3660" s="604"/>
      <c r="AY3660" s="604"/>
      <c r="AZ3660" s="604"/>
      <c r="BA3660" s="604"/>
      <c r="BB3660" s="604"/>
      <c r="BC3660" s="604"/>
      <c r="BD3660" s="604"/>
      <c r="BE3660" s="604"/>
      <c r="BF3660" s="604"/>
      <c r="BG3660" s="604"/>
      <c r="BH3660" s="604"/>
      <c r="BI3660" s="604"/>
      <c r="BJ3660" s="604"/>
      <c r="BK3660" s="604"/>
      <c r="BL3660" s="604"/>
      <c r="BM3660" s="604"/>
      <c r="BN3660" s="604"/>
      <c r="BO3660" s="604"/>
      <c r="BP3660" s="604"/>
      <c r="BQ3660" s="256"/>
      <c r="BR3660" s="256"/>
      <c r="BS3660" s="256"/>
      <c r="BT3660" s="257"/>
      <c r="BU3660" s="257"/>
      <c r="BV3660" s="255"/>
    </row>
    <row r="3661" spans="1:77" ht="10.9" hidden="1" customHeight="1" x14ac:dyDescent="0.45">
      <c r="A3661" s="95"/>
      <c r="B3661" s="258"/>
      <c r="C3661" s="62"/>
      <c r="D3661" s="62"/>
      <c r="E3661" s="62"/>
      <c r="F3661" s="63"/>
      <c r="G3661" s="63"/>
      <c r="H3661" s="62"/>
      <c r="I3661" s="62"/>
      <c r="J3661" s="62"/>
      <c r="K3661" s="62"/>
      <c r="L3661" s="62"/>
      <c r="M3661" s="62"/>
      <c r="N3661" s="62"/>
      <c r="O3661" s="62"/>
      <c r="P3661" s="62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62"/>
      <c r="AC3661" s="62"/>
      <c r="AD3661" s="62"/>
      <c r="AE3661" s="62"/>
      <c r="AF3661" s="62"/>
      <c r="AG3661" s="62"/>
      <c r="AH3661" s="259"/>
      <c r="AI3661" s="259"/>
      <c r="AJ3661" s="62"/>
      <c r="AK3661" s="62"/>
      <c r="AL3661" s="62"/>
      <c r="AM3661" s="62"/>
      <c r="AN3661" s="62"/>
      <c r="AO3661" s="62"/>
      <c r="AP3661" s="62"/>
      <c r="AQ3661" s="62"/>
      <c r="AR3661" s="62"/>
      <c r="AS3661" s="62"/>
      <c r="AT3661" s="62"/>
      <c r="AU3661" s="62"/>
      <c r="AV3661" s="62"/>
      <c r="AW3661" s="62"/>
      <c r="AX3661" s="62"/>
      <c r="AY3661" s="62"/>
      <c r="AZ3661" s="62"/>
      <c r="BA3661" s="62"/>
      <c r="BB3661" s="62"/>
      <c r="BC3661" s="62"/>
      <c r="BD3661" s="62"/>
      <c r="BE3661" s="62"/>
      <c r="BF3661" s="62"/>
      <c r="BG3661" s="62"/>
      <c r="BH3661" s="62"/>
      <c r="BI3661" s="62"/>
      <c r="BJ3661" s="62"/>
      <c r="BK3661" s="62"/>
      <c r="BL3661" s="62"/>
      <c r="BM3661" s="62"/>
      <c r="BN3661" s="62"/>
      <c r="BO3661" s="62"/>
      <c r="BP3661" s="94"/>
      <c r="BQ3661" s="87"/>
      <c r="BR3661" s="94"/>
      <c r="BS3661" s="94"/>
      <c r="BT3661" s="15"/>
      <c r="BU3661" s="15"/>
      <c r="BV3661" s="95"/>
    </row>
    <row r="3662" spans="1:77" s="18" customFormat="1" ht="36.75" hidden="1" customHeight="1" x14ac:dyDescent="0.45">
      <c r="A3662" s="260"/>
      <c r="B3662" s="258"/>
      <c r="C3662" s="261"/>
      <c r="D3662" s="262" t="s">
        <v>10</v>
      </c>
      <c r="E3662" s="605" t="str">
        <f>IF(ROSTER!D$3="","",ROSTER!D$3)</f>
        <v/>
      </c>
      <c r="F3662" s="605"/>
      <c r="G3662" s="605"/>
      <c r="H3662" s="605"/>
      <c r="I3662" s="605"/>
      <c r="J3662" s="605"/>
      <c r="K3662" s="605"/>
      <c r="L3662" s="605"/>
      <c r="M3662" s="605"/>
      <c r="N3662" s="605"/>
      <c r="O3662" s="605"/>
      <c r="P3662" s="605"/>
      <c r="Q3662" s="605"/>
      <c r="R3662" s="605"/>
      <c r="S3662" s="605"/>
      <c r="T3662" s="605"/>
      <c r="U3662" s="605"/>
      <c r="V3662" s="605"/>
      <c r="W3662" s="605"/>
      <c r="X3662" s="605"/>
      <c r="Y3662" s="605"/>
      <c r="Z3662" s="605"/>
      <c r="AA3662" s="605"/>
      <c r="AB3662" s="605"/>
      <c r="AC3662" s="605"/>
      <c r="AD3662" s="605"/>
      <c r="AE3662" s="605"/>
      <c r="AF3662" s="316"/>
      <c r="AG3662" s="606" t="s">
        <v>11</v>
      </c>
      <c r="AH3662" s="606"/>
      <c r="AI3662" s="606"/>
      <c r="AJ3662" s="606"/>
      <c r="AK3662" s="606"/>
      <c r="AL3662" s="606"/>
      <c r="AM3662" s="606"/>
      <c r="AN3662" s="607"/>
      <c r="AO3662" s="607"/>
      <c r="AP3662" s="607"/>
      <c r="AQ3662" s="607"/>
      <c r="AR3662" s="607"/>
      <c r="AS3662" s="607"/>
      <c r="AT3662" s="607"/>
      <c r="AU3662" s="607"/>
      <c r="AV3662" s="607"/>
      <c r="AW3662" s="607"/>
      <c r="AX3662" s="607"/>
      <c r="AY3662" s="607"/>
      <c r="AZ3662" s="607"/>
      <c r="BA3662" s="607"/>
      <c r="BB3662" s="607"/>
      <c r="BC3662" s="607"/>
      <c r="BD3662" s="607"/>
      <c r="BE3662" s="607"/>
      <c r="BF3662" s="607"/>
      <c r="BG3662" s="607"/>
      <c r="BH3662" s="607"/>
      <c r="BI3662" s="607"/>
      <c r="BJ3662" s="607"/>
      <c r="BK3662" s="607"/>
      <c r="BL3662" s="607"/>
      <c r="BM3662" s="607"/>
      <c r="BN3662" s="607"/>
      <c r="BO3662" s="607"/>
      <c r="BP3662" s="94"/>
      <c r="BQ3662" s="88" t="s">
        <v>130</v>
      </c>
      <c r="BR3662" s="94"/>
      <c r="BS3662" s="94"/>
      <c r="BT3662" s="263"/>
      <c r="BU3662" s="263"/>
      <c r="BV3662" s="260"/>
    </row>
    <row r="3663" spans="1:77" ht="8.85" hidden="1" customHeight="1" x14ac:dyDescent="0.45">
      <c r="A3663" s="96"/>
      <c r="B3663" s="258"/>
      <c r="C3663" s="259" t="s">
        <v>39</v>
      </c>
      <c r="D3663" s="259"/>
      <c r="E3663" s="259"/>
      <c r="F3663" s="63"/>
      <c r="G3663" s="63"/>
      <c r="H3663" s="259"/>
      <c r="I3663" s="259"/>
      <c r="J3663" s="317"/>
      <c r="K3663" s="317"/>
      <c r="L3663" s="317"/>
      <c r="M3663" s="317"/>
      <c r="N3663" s="317"/>
      <c r="O3663" s="317"/>
      <c r="P3663" s="317"/>
      <c r="Q3663" s="317"/>
      <c r="R3663" s="317"/>
      <c r="S3663" s="317"/>
      <c r="T3663" s="317"/>
      <c r="U3663" s="317"/>
      <c r="V3663" s="317"/>
      <c r="W3663" s="317"/>
      <c r="X3663" s="317"/>
      <c r="Y3663" s="317"/>
      <c r="Z3663" s="317"/>
      <c r="AA3663" s="317"/>
      <c r="AB3663" s="317"/>
      <c r="AC3663" s="317"/>
      <c r="AD3663" s="317"/>
      <c r="AE3663" s="317"/>
      <c r="AF3663" s="317"/>
      <c r="AG3663" s="317"/>
      <c r="AH3663" s="317"/>
      <c r="AI3663" s="259"/>
      <c r="AJ3663" s="264"/>
      <c r="AK3663" s="265"/>
      <c r="AL3663" s="265"/>
      <c r="AM3663" s="265"/>
      <c r="AN3663" s="265"/>
      <c r="AO3663" s="265"/>
      <c r="AP3663" s="265"/>
      <c r="AQ3663" s="266"/>
      <c r="AR3663" s="266"/>
      <c r="AS3663" s="266"/>
      <c r="AT3663" s="266"/>
      <c r="AU3663" s="266"/>
      <c r="AV3663" s="266"/>
      <c r="AW3663" s="266"/>
      <c r="AX3663" s="266"/>
      <c r="AY3663" s="266"/>
      <c r="AZ3663" s="266"/>
      <c r="BA3663" s="266"/>
      <c r="BB3663" s="266"/>
      <c r="BC3663" s="266"/>
      <c r="BD3663" s="266"/>
      <c r="BE3663" s="266"/>
      <c r="BF3663" s="266"/>
      <c r="BG3663" s="266"/>
      <c r="BH3663" s="266"/>
      <c r="BI3663" s="266"/>
      <c r="BJ3663" s="266"/>
      <c r="BK3663" s="266"/>
      <c r="BL3663" s="266"/>
      <c r="BM3663" s="266"/>
      <c r="BN3663" s="266"/>
      <c r="BO3663" s="266"/>
      <c r="BP3663" s="266"/>
      <c r="BQ3663" s="267"/>
      <c r="BR3663" s="267"/>
      <c r="BS3663" s="267"/>
      <c r="BT3663" s="268"/>
      <c r="BU3663" s="268"/>
      <c r="BV3663" s="96"/>
    </row>
    <row r="3664" spans="1:77" s="18" customFormat="1" ht="33.75" hidden="1" x14ac:dyDescent="0.45">
      <c r="A3664" s="260"/>
      <c r="B3664" s="258"/>
      <c r="C3664" s="608" t="s">
        <v>38</v>
      </c>
      <c r="D3664" s="608"/>
      <c r="E3664" s="607"/>
      <c r="F3664" s="607"/>
      <c r="G3664" s="607"/>
      <c r="H3664" s="607"/>
      <c r="I3664" s="607"/>
      <c r="J3664" s="607"/>
      <c r="K3664" s="607"/>
      <c r="L3664" s="607"/>
      <c r="M3664" s="607"/>
      <c r="N3664" s="607"/>
      <c r="O3664" s="607"/>
      <c r="P3664" s="607"/>
      <c r="Q3664" s="607"/>
      <c r="R3664" s="607"/>
      <c r="S3664" s="607"/>
      <c r="T3664" s="607"/>
      <c r="U3664" s="607"/>
      <c r="V3664" s="607"/>
      <c r="W3664" s="607"/>
      <c r="X3664" s="607"/>
      <c r="Y3664" s="607"/>
      <c r="Z3664" s="607"/>
      <c r="AA3664" s="607"/>
      <c r="AB3664" s="607"/>
      <c r="AC3664" s="607"/>
      <c r="AD3664" s="607"/>
      <c r="AE3664" s="607"/>
      <c r="AF3664" s="316"/>
      <c r="AG3664" s="609" t="s">
        <v>21</v>
      </c>
      <c r="AH3664" s="609"/>
      <c r="AI3664" s="609"/>
      <c r="AJ3664" s="609"/>
      <c r="AK3664" s="607"/>
      <c r="AL3664" s="607"/>
      <c r="AM3664" s="607"/>
      <c r="AN3664" s="607"/>
      <c r="AO3664" s="607"/>
      <c r="AP3664" s="607"/>
      <c r="AQ3664" s="607"/>
      <c r="AR3664" s="607"/>
      <c r="AS3664" s="607"/>
      <c r="AT3664" s="607"/>
      <c r="AU3664" s="607"/>
      <c r="AV3664" s="607"/>
      <c r="AW3664" s="607"/>
      <c r="AX3664" s="607"/>
      <c r="AY3664" s="607"/>
      <c r="AZ3664" s="607"/>
      <c r="BA3664" s="607"/>
      <c r="BB3664" s="607"/>
      <c r="BC3664" s="610" t="s">
        <v>12</v>
      </c>
      <c r="BD3664" s="610"/>
      <c r="BE3664" s="610"/>
      <c r="BF3664" s="611"/>
      <c r="BG3664" s="611"/>
      <c r="BH3664" s="611"/>
      <c r="BI3664" s="611"/>
      <c r="BJ3664" s="611"/>
      <c r="BK3664" s="611"/>
      <c r="BL3664" s="611"/>
      <c r="BM3664" s="611"/>
      <c r="BN3664" s="611"/>
      <c r="BO3664" s="611"/>
      <c r="BP3664" s="64"/>
      <c r="BQ3664" s="307"/>
      <c r="BR3664" s="65"/>
      <c r="BS3664" s="65"/>
      <c r="BT3664" s="270">
        <f>IF(BF3664=0,0,1)</f>
        <v>0</v>
      </c>
      <c r="BU3664" s="18">
        <f>IF((BG3714+BK3714)&gt;(AQ3714+AU3714),1,0)</f>
        <v>0</v>
      </c>
      <c r="BV3664" s="271"/>
    </row>
    <row r="3665" spans="1:74" ht="9.6" hidden="1" customHeight="1" x14ac:dyDescent="0.45">
      <c r="A3665" s="95"/>
      <c r="B3665" s="258"/>
      <c r="C3665" s="62"/>
      <c r="D3665" s="62"/>
      <c r="E3665" s="62"/>
      <c r="F3665" s="63"/>
      <c r="G3665" s="63"/>
      <c r="H3665" s="62"/>
      <c r="I3665" s="62"/>
      <c r="J3665" s="62"/>
      <c r="K3665" s="62"/>
      <c r="L3665" s="62"/>
      <c r="M3665" s="62"/>
      <c r="N3665" s="62"/>
      <c r="O3665" s="62"/>
      <c r="P3665" s="62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62"/>
      <c r="AC3665" s="62"/>
      <c r="AD3665" s="62"/>
      <c r="AE3665" s="62"/>
      <c r="AF3665" s="62"/>
      <c r="AG3665" s="62"/>
      <c r="AH3665" s="259"/>
      <c r="AI3665" s="259"/>
      <c r="AJ3665" s="62"/>
      <c r="AK3665" s="62"/>
      <c r="AL3665" s="62"/>
      <c r="AM3665" s="62"/>
      <c r="AN3665" s="62"/>
      <c r="AO3665" s="62"/>
      <c r="AP3665" s="62"/>
      <c r="AQ3665" s="62"/>
      <c r="AR3665" s="62"/>
      <c r="AS3665" s="62"/>
      <c r="AT3665" s="62"/>
      <c r="AU3665" s="62"/>
      <c r="AV3665" s="62"/>
      <c r="AW3665" s="62"/>
      <c r="AX3665" s="62"/>
      <c r="AY3665" s="62"/>
      <c r="AZ3665" s="62"/>
      <c r="BA3665" s="62"/>
      <c r="BB3665" s="62"/>
      <c r="BC3665" s="62"/>
      <c r="BD3665" s="62"/>
      <c r="BE3665" s="62"/>
      <c r="BF3665" s="62"/>
      <c r="BG3665" s="62"/>
      <c r="BH3665" s="62"/>
      <c r="BI3665" s="62"/>
      <c r="BJ3665" s="62"/>
      <c r="BK3665" s="62"/>
      <c r="BL3665" s="62"/>
      <c r="BM3665" s="62"/>
      <c r="BN3665" s="62"/>
      <c r="BO3665" s="62"/>
      <c r="BP3665" s="62"/>
      <c r="BQ3665" s="66"/>
      <c r="BR3665" s="66"/>
      <c r="BS3665" s="66"/>
      <c r="BT3665" s="15"/>
      <c r="BU3665" s="15"/>
      <c r="BV3665" s="95"/>
    </row>
    <row r="3666" spans="1:74" ht="8.85" hidden="1" customHeight="1" thickBot="1" x14ac:dyDescent="0.5">
      <c r="A3666" s="95"/>
      <c r="B3666" s="113"/>
      <c r="C3666" s="67"/>
      <c r="D3666" s="67"/>
      <c r="E3666" s="67"/>
      <c r="F3666" s="68"/>
      <c r="G3666" s="68"/>
      <c r="H3666" s="67"/>
      <c r="I3666" s="67"/>
      <c r="J3666" s="67"/>
      <c r="K3666" s="67"/>
      <c r="L3666" s="67"/>
      <c r="M3666" s="67"/>
      <c r="N3666" s="67"/>
      <c r="O3666" s="67"/>
      <c r="P3666" s="67"/>
      <c r="Q3666" s="67"/>
      <c r="R3666" s="67"/>
      <c r="S3666" s="67"/>
      <c r="T3666" s="67"/>
      <c r="U3666" s="67"/>
      <c r="V3666" s="67"/>
      <c r="W3666" s="67"/>
      <c r="X3666" s="67"/>
      <c r="Y3666" s="67"/>
      <c r="Z3666" s="67"/>
      <c r="AA3666" s="67"/>
      <c r="AB3666" s="67"/>
      <c r="AC3666" s="67"/>
      <c r="AD3666" s="67"/>
      <c r="AE3666" s="67"/>
      <c r="AF3666" s="67"/>
      <c r="AG3666" s="67"/>
      <c r="AH3666" s="272"/>
      <c r="AI3666" s="272"/>
      <c r="AJ3666" s="67"/>
      <c r="AK3666" s="67"/>
      <c r="AL3666" s="67"/>
      <c r="AM3666" s="67"/>
      <c r="AN3666" s="67"/>
      <c r="AO3666" s="67"/>
      <c r="AP3666" s="67"/>
      <c r="AQ3666" s="67"/>
      <c r="AR3666" s="67"/>
      <c r="AS3666" s="67"/>
      <c r="AT3666" s="67"/>
      <c r="AU3666" s="67"/>
      <c r="AV3666" s="67"/>
      <c r="AW3666" s="67"/>
      <c r="AX3666" s="67"/>
      <c r="AY3666" s="67"/>
      <c r="AZ3666" s="67"/>
      <c r="BA3666" s="67"/>
      <c r="BB3666" s="67"/>
      <c r="BC3666" s="67"/>
      <c r="BD3666" s="67"/>
      <c r="BE3666" s="67"/>
      <c r="BF3666" s="67"/>
      <c r="BG3666" s="67"/>
      <c r="BH3666" s="67"/>
      <c r="BI3666" s="67"/>
      <c r="BJ3666" s="67"/>
      <c r="BK3666" s="67"/>
      <c r="BL3666" s="67"/>
      <c r="BM3666" s="67"/>
      <c r="BN3666" s="67"/>
      <c r="BO3666" s="67"/>
      <c r="BP3666" s="67"/>
      <c r="BQ3666" s="69"/>
      <c r="BR3666" s="69"/>
      <c r="BS3666" s="69"/>
      <c r="BT3666" s="15"/>
      <c r="BU3666" s="15"/>
      <c r="BV3666" s="95"/>
    </row>
    <row r="3667" spans="1:74" s="18" customFormat="1" ht="40.5" hidden="1" customHeight="1" thickTop="1" x14ac:dyDescent="0.4">
      <c r="A3667" s="271"/>
      <c r="B3667" s="652" t="s">
        <v>0</v>
      </c>
      <c r="C3667" s="648" t="s">
        <v>1</v>
      </c>
      <c r="D3667" s="649"/>
      <c r="E3667" s="273" t="s">
        <v>28</v>
      </c>
      <c r="F3667" s="546" t="s">
        <v>100</v>
      </c>
      <c r="G3667" s="546" t="s">
        <v>101</v>
      </c>
      <c r="H3667" s="704" t="s">
        <v>41</v>
      </c>
      <c r="I3667" s="705"/>
      <c r="J3667" s="554" t="s">
        <v>7</v>
      </c>
      <c r="K3667" s="554"/>
      <c r="L3667" s="554"/>
      <c r="M3667" s="554"/>
      <c r="N3667" s="554"/>
      <c r="O3667" s="554"/>
      <c r="P3667" s="554" t="s">
        <v>2</v>
      </c>
      <c r="Q3667" s="554"/>
      <c r="R3667" s="554"/>
      <c r="S3667" s="554"/>
      <c r="T3667" s="554"/>
      <c r="U3667" s="554"/>
      <c r="V3667" s="308"/>
      <c r="W3667" s="308"/>
      <c r="X3667" s="687" t="s">
        <v>35</v>
      </c>
      <c r="Y3667" s="688"/>
      <c r="Z3667" s="687" t="s">
        <v>36</v>
      </c>
      <c r="AA3667" s="688"/>
      <c r="AB3667" s="687" t="s">
        <v>44</v>
      </c>
      <c r="AC3667" s="688"/>
      <c r="AD3667" s="554" t="s">
        <v>6</v>
      </c>
      <c r="AE3667" s="554"/>
      <c r="AF3667" s="554"/>
      <c r="AG3667" s="554"/>
      <c r="AH3667" s="554"/>
      <c r="AI3667" s="554"/>
      <c r="AJ3667" s="554" t="s">
        <v>68</v>
      </c>
      <c r="AK3667" s="554"/>
      <c r="AL3667" s="554"/>
      <c r="AM3667" s="554"/>
      <c r="AN3667" s="554"/>
      <c r="AO3667" s="554"/>
      <c r="AP3667" s="554" t="s">
        <v>69</v>
      </c>
      <c r="AQ3667" s="554"/>
      <c r="AR3667" s="554"/>
      <c r="AS3667" s="554"/>
      <c r="AT3667" s="554"/>
      <c r="AU3667" s="554"/>
      <c r="AV3667" s="554" t="s">
        <v>70</v>
      </c>
      <c r="AW3667" s="554"/>
      <c r="AX3667" s="554"/>
      <c r="AY3667" s="554"/>
      <c r="AZ3667" s="554"/>
      <c r="BA3667" s="556"/>
      <c r="BB3667" s="554" t="s">
        <v>4</v>
      </c>
      <c r="BC3667" s="554"/>
      <c r="BD3667" s="554"/>
      <c r="BE3667" s="554"/>
      <c r="BF3667" s="554"/>
      <c r="BG3667" s="555"/>
      <c r="BH3667" s="554" t="s">
        <v>71</v>
      </c>
      <c r="BI3667" s="554"/>
      <c r="BJ3667" s="554"/>
      <c r="BK3667" s="554"/>
      <c r="BL3667" s="554"/>
      <c r="BM3667" s="556"/>
      <c r="BN3667" s="557" t="s">
        <v>25</v>
      </c>
      <c r="BO3667" s="558"/>
      <c r="BP3667" s="559"/>
      <c r="BQ3667" s="691" t="s">
        <v>110</v>
      </c>
      <c r="BR3667" s="691" t="s">
        <v>86</v>
      </c>
      <c r="BS3667" s="691" t="s">
        <v>87</v>
      </c>
      <c r="BT3667" s="274"/>
      <c r="BU3667" s="274"/>
      <c r="BV3667" s="271"/>
    </row>
    <row r="3668" spans="1:74" s="18" customFormat="1" ht="41.25" hidden="1" customHeight="1" x14ac:dyDescent="0.4">
      <c r="A3668" s="271"/>
      <c r="B3668" s="653"/>
      <c r="C3668" s="650"/>
      <c r="D3668" s="651"/>
      <c r="E3668" s="275" t="s">
        <v>102</v>
      </c>
      <c r="F3668" s="547"/>
      <c r="G3668" s="547"/>
      <c r="H3668" s="706"/>
      <c r="I3668" s="707"/>
      <c r="J3668" s="525" t="s">
        <v>17</v>
      </c>
      <c r="K3668" s="526"/>
      <c r="L3668" s="521" t="s">
        <v>18</v>
      </c>
      <c r="M3668" s="522"/>
      <c r="N3668" s="523" t="s">
        <v>19</v>
      </c>
      <c r="O3668" s="524" t="s">
        <v>8</v>
      </c>
      <c r="P3668" s="525" t="s">
        <v>26</v>
      </c>
      <c r="Q3668" s="526"/>
      <c r="R3668" s="521" t="s">
        <v>24</v>
      </c>
      <c r="S3668" s="522"/>
      <c r="T3668" s="523" t="s">
        <v>19</v>
      </c>
      <c r="U3668" s="524"/>
      <c r="V3668" s="309"/>
      <c r="W3668" s="309"/>
      <c r="X3668" s="689"/>
      <c r="Y3668" s="690"/>
      <c r="Z3668" s="689"/>
      <c r="AA3668" s="690"/>
      <c r="AB3668" s="689"/>
      <c r="AC3668" s="690"/>
      <c r="AD3668" s="525" t="s">
        <v>48</v>
      </c>
      <c r="AE3668" s="526"/>
      <c r="AF3668" s="521" t="s">
        <v>23</v>
      </c>
      <c r="AG3668" s="522" t="s">
        <v>3</v>
      </c>
      <c r="AH3668" s="563" t="s">
        <v>5</v>
      </c>
      <c r="AI3668" s="564"/>
      <c r="AJ3668" s="525" t="s">
        <v>48</v>
      </c>
      <c r="AK3668" s="526"/>
      <c r="AL3668" s="521" t="s">
        <v>23</v>
      </c>
      <c r="AM3668" s="522" t="s">
        <v>3</v>
      </c>
      <c r="AN3668" s="563" t="s">
        <v>5</v>
      </c>
      <c r="AO3668" s="564"/>
      <c r="AP3668" s="525" t="s">
        <v>48</v>
      </c>
      <c r="AQ3668" s="526"/>
      <c r="AR3668" s="521" t="s">
        <v>23</v>
      </c>
      <c r="AS3668" s="522" t="s">
        <v>3</v>
      </c>
      <c r="AT3668" s="563" t="s">
        <v>5</v>
      </c>
      <c r="AU3668" s="564"/>
      <c r="AV3668" s="525" t="s">
        <v>48</v>
      </c>
      <c r="AW3668" s="526"/>
      <c r="AX3668" s="521" t="s">
        <v>23</v>
      </c>
      <c r="AY3668" s="522" t="s">
        <v>3</v>
      </c>
      <c r="AZ3668" s="563" t="s">
        <v>5</v>
      </c>
      <c r="BA3668" s="564"/>
      <c r="BB3668" s="525" t="s">
        <v>48</v>
      </c>
      <c r="BC3668" s="526"/>
      <c r="BD3668" s="521" t="s">
        <v>23</v>
      </c>
      <c r="BE3668" s="522" t="s">
        <v>3</v>
      </c>
      <c r="BF3668" s="563" t="s">
        <v>5</v>
      </c>
      <c r="BG3668" s="564"/>
      <c r="BH3668" s="525" t="s">
        <v>48</v>
      </c>
      <c r="BI3668" s="526"/>
      <c r="BJ3668" s="521" t="s">
        <v>23</v>
      </c>
      <c r="BK3668" s="522" t="s">
        <v>3</v>
      </c>
      <c r="BL3668" s="563" t="s">
        <v>5</v>
      </c>
      <c r="BM3668" s="564"/>
      <c r="BN3668" s="560"/>
      <c r="BO3668" s="561"/>
      <c r="BP3668" s="562"/>
      <c r="BQ3668" s="692"/>
      <c r="BR3668" s="692"/>
      <c r="BS3668" s="692"/>
      <c r="BT3668" s="274"/>
      <c r="BU3668" s="274"/>
      <c r="BV3668" s="271"/>
    </row>
    <row r="3669" spans="1:74" ht="23.85" hidden="1" customHeight="1" x14ac:dyDescent="0.35">
      <c r="A3669" s="276"/>
      <c r="B3669" s="570" t="str">
        <f>IF(ROSTER!B$8="","",ROSTER!B$8)</f>
        <v/>
      </c>
      <c r="C3669" s="572" t="str">
        <f>IF(ROSTER!C$8="","",ROSTER!C$8)</f>
        <v/>
      </c>
      <c r="D3669" s="573"/>
      <c r="E3669" s="574"/>
      <c r="F3669" s="576">
        <f>IF(E3669="y",1,IF(E3669="S",1,0))</f>
        <v>0</v>
      </c>
      <c r="G3669" s="582">
        <f>IF(E3669="S",1,0)</f>
        <v>0</v>
      </c>
      <c r="H3669" s="578"/>
      <c r="I3669" s="543"/>
      <c r="J3669" s="542"/>
      <c r="K3669" s="580"/>
      <c r="L3669" s="584"/>
      <c r="M3669" s="585"/>
      <c r="N3669" s="588">
        <f>L3669+J3669</f>
        <v>0</v>
      </c>
      <c r="O3669" s="589"/>
      <c r="P3669" s="542"/>
      <c r="Q3669" s="580"/>
      <c r="R3669" s="584"/>
      <c r="S3669" s="585"/>
      <c r="T3669" s="588">
        <f>R3669-P3669</f>
        <v>0</v>
      </c>
      <c r="U3669" s="589"/>
      <c r="V3669" s="310"/>
      <c r="W3669" s="310"/>
      <c r="X3669" s="578"/>
      <c r="Y3669" s="543"/>
      <c r="Z3669" s="542"/>
      <c r="AA3669" s="543"/>
      <c r="AB3669" s="542"/>
      <c r="AC3669" s="543"/>
      <c r="AD3669" s="542"/>
      <c r="AE3669" s="580"/>
      <c r="AF3669" s="584"/>
      <c r="AG3669" s="585"/>
      <c r="AH3669" s="595">
        <f>IF(AD3669=0,0,(AF3669/AD3669)*100)</f>
        <v>0</v>
      </c>
      <c r="AI3669" s="596"/>
      <c r="AJ3669" s="542"/>
      <c r="AK3669" s="580"/>
      <c r="AL3669" s="584"/>
      <c r="AM3669" s="585"/>
      <c r="AN3669" s="595">
        <f>IF(AJ3669=0,0,(AL3669/AJ3669)*100)</f>
        <v>0</v>
      </c>
      <c r="AO3669" s="596"/>
      <c r="AP3669" s="542"/>
      <c r="AQ3669" s="580"/>
      <c r="AR3669" s="584"/>
      <c r="AS3669" s="585"/>
      <c r="AT3669" s="595">
        <f>IF(AP3669=0,0,(AR3669/AP3669)*100)</f>
        <v>0</v>
      </c>
      <c r="AU3669" s="596"/>
      <c r="AV3669" s="599">
        <f>AD3669+AJ3669+AP3669</f>
        <v>0</v>
      </c>
      <c r="AW3669" s="600"/>
      <c r="AX3669" s="630">
        <f>AF3669+AL3669+AR3669</f>
        <v>0</v>
      </c>
      <c r="AY3669" s="631"/>
      <c r="AZ3669" s="595">
        <f>IF(AV3669=0,0,(AX3669/AV3669)*100)</f>
        <v>0</v>
      </c>
      <c r="BA3669" s="596"/>
      <c r="BB3669" s="542"/>
      <c r="BC3669" s="580"/>
      <c r="BD3669" s="584"/>
      <c r="BE3669" s="585"/>
      <c r="BF3669" s="595">
        <f>IF(BB3669=0,0,(BD3669/BB3669)*100)</f>
        <v>0</v>
      </c>
      <c r="BG3669" s="596"/>
      <c r="BH3669" s="599">
        <f>AV3669+BB3669</f>
        <v>0</v>
      </c>
      <c r="BI3669" s="600"/>
      <c r="BJ3669" s="630">
        <f>AX3669+BD3669</f>
        <v>0</v>
      </c>
      <c r="BK3669" s="631"/>
      <c r="BL3669" s="595">
        <f>IF(BH3669=0,0,(BJ3669/BH3669)*100)</f>
        <v>0</v>
      </c>
      <c r="BM3669" s="596"/>
      <c r="BN3669" s="656">
        <f>(AF3669*2)+(AL3669*2)+(AR3669*3)+BD3669</f>
        <v>0</v>
      </c>
      <c r="BO3669" s="657"/>
      <c r="BP3669" s="658"/>
      <c r="BQ3669" s="676">
        <f>IF(BS3669=0,0,50*BR3669/BS3669)</f>
        <v>0</v>
      </c>
      <c r="BR3669" s="662">
        <f>(BN3669*BU$11)+(N3669*BU$12)+(Z3669*BU$13)+(R3669*BU$14)+(X3669*BU$15)+(AB3669*BU$16)</f>
        <v>0</v>
      </c>
      <c r="BS3669" s="662">
        <f>((BB3669-BD3669)*BU$18)+((AV3669-AX3669)*BU$17)+(H3669*BU$19)+(P3669*BU$20)</f>
        <v>0</v>
      </c>
      <c r="BT3669" s="19" t="s">
        <v>75</v>
      </c>
      <c r="BU3669" s="277">
        <f>IF(BQ3664="B",'VALUE POINTS'!L$10,IF('GAME STATS'!BQ3664="C",'VALUE POINTS'!M$10,'VALUE POINTS'!K$10))</f>
        <v>1</v>
      </c>
      <c r="BV3669" s="278"/>
    </row>
    <row r="3670" spans="1:74" ht="23.85" hidden="1" customHeight="1" x14ac:dyDescent="0.35">
      <c r="A3670" s="276"/>
      <c r="B3670" s="571"/>
      <c r="C3670" s="642" t="str">
        <f>IF(ROSTER!D$8="","",ROSTER!D$8)</f>
        <v/>
      </c>
      <c r="D3670" s="643"/>
      <c r="E3670" s="575"/>
      <c r="F3670" s="577"/>
      <c r="G3670" s="583"/>
      <c r="H3670" s="579"/>
      <c r="I3670" s="545"/>
      <c r="J3670" s="544"/>
      <c r="K3670" s="581"/>
      <c r="L3670" s="586"/>
      <c r="M3670" s="587"/>
      <c r="N3670" s="592" t="s">
        <v>16</v>
      </c>
      <c r="O3670" s="603"/>
      <c r="P3670" s="544"/>
      <c r="Q3670" s="581"/>
      <c r="R3670" s="586"/>
      <c r="S3670" s="587"/>
      <c r="T3670" s="592" t="s">
        <v>16</v>
      </c>
      <c r="U3670" s="603"/>
      <c r="V3670" s="311"/>
      <c r="W3670" s="311"/>
      <c r="X3670" s="579"/>
      <c r="Y3670" s="545"/>
      <c r="Z3670" s="544"/>
      <c r="AA3670" s="545"/>
      <c r="AB3670" s="544"/>
      <c r="AC3670" s="545"/>
      <c r="AD3670" s="544"/>
      <c r="AE3670" s="581"/>
      <c r="AF3670" s="586"/>
      <c r="AG3670" s="587"/>
      <c r="AH3670" s="626"/>
      <c r="AI3670" s="627"/>
      <c r="AJ3670" s="544"/>
      <c r="AK3670" s="581"/>
      <c r="AL3670" s="586"/>
      <c r="AM3670" s="587"/>
      <c r="AN3670" s="626"/>
      <c r="AO3670" s="627"/>
      <c r="AP3670" s="544"/>
      <c r="AQ3670" s="581"/>
      <c r="AR3670" s="586"/>
      <c r="AS3670" s="587"/>
      <c r="AT3670" s="626"/>
      <c r="AU3670" s="627"/>
      <c r="AV3670" s="628"/>
      <c r="AW3670" s="629"/>
      <c r="AX3670" s="632"/>
      <c r="AY3670" s="633"/>
      <c r="AZ3670" s="626"/>
      <c r="BA3670" s="627"/>
      <c r="BB3670" s="544"/>
      <c r="BC3670" s="581"/>
      <c r="BD3670" s="586"/>
      <c r="BE3670" s="587"/>
      <c r="BF3670" s="626"/>
      <c r="BG3670" s="627"/>
      <c r="BH3670" s="628"/>
      <c r="BI3670" s="629"/>
      <c r="BJ3670" s="632"/>
      <c r="BK3670" s="633"/>
      <c r="BL3670" s="626"/>
      <c r="BM3670" s="627"/>
      <c r="BN3670" s="678"/>
      <c r="BO3670" s="679"/>
      <c r="BP3670" s="680"/>
      <c r="BQ3670" s="677"/>
      <c r="BR3670" s="663"/>
      <c r="BS3670" s="663"/>
      <c r="BT3670" s="19" t="s">
        <v>76</v>
      </c>
      <c r="BU3670" s="277">
        <f>IF(BQ3664="B",'VALUE POINTS'!L$11,IF('GAME STATS'!BQ3664="C",'VALUE POINTS'!M$11,'VALUE POINTS'!K$11))</f>
        <v>1</v>
      </c>
      <c r="BV3670" s="278"/>
    </row>
    <row r="3671" spans="1:74" ht="21.75" hidden="1" customHeight="1" x14ac:dyDescent="0.35">
      <c r="A3671" s="95"/>
      <c r="B3671" s="570" t="str">
        <f>IF(ROSTER!B$10="","",ROSTER!B$10)</f>
        <v/>
      </c>
      <c r="C3671" s="572" t="str">
        <f>IF(ROSTER!C$10="","",ROSTER!C$10)</f>
        <v/>
      </c>
      <c r="D3671" s="573"/>
      <c r="E3671" s="574"/>
      <c r="F3671" s="576">
        <f>IF(E3671="y",1,IF(E3671="S",1,0))</f>
        <v>0</v>
      </c>
      <c r="G3671" s="582">
        <f>IF(E3671="S",1,0)</f>
        <v>0</v>
      </c>
      <c r="H3671" s="578"/>
      <c r="I3671" s="543"/>
      <c r="J3671" s="542"/>
      <c r="K3671" s="580"/>
      <c r="L3671" s="584"/>
      <c r="M3671" s="585"/>
      <c r="N3671" s="588">
        <f>L3671+J3671</f>
        <v>0</v>
      </c>
      <c r="O3671" s="589"/>
      <c r="P3671" s="542"/>
      <c r="Q3671" s="580"/>
      <c r="R3671" s="584"/>
      <c r="S3671" s="585"/>
      <c r="T3671" s="588">
        <f>R3671-P3671</f>
        <v>0</v>
      </c>
      <c r="U3671" s="589"/>
      <c r="V3671" s="310"/>
      <c r="W3671" s="310"/>
      <c r="X3671" s="578"/>
      <c r="Y3671" s="543"/>
      <c r="Z3671" s="542"/>
      <c r="AA3671" s="543"/>
      <c r="AB3671" s="542"/>
      <c r="AC3671" s="543"/>
      <c r="AD3671" s="542"/>
      <c r="AE3671" s="580"/>
      <c r="AF3671" s="584"/>
      <c r="AG3671" s="585"/>
      <c r="AH3671" s="595">
        <f>IF(AD3671=0,0,(AF3671/AD3671)*100)</f>
        <v>0</v>
      </c>
      <c r="AI3671" s="596"/>
      <c r="AJ3671" s="542"/>
      <c r="AK3671" s="580"/>
      <c r="AL3671" s="584"/>
      <c r="AM3671" s="585"/>
      <c r="AN3671" s="595">
        <f>IF(AJ3671=0,0,(AL3671/AJ3671)*100)</f>
        <v>0</v>
      </c>
      <c r="AO3671" s="596"/>
      <c r="AP3671" s="542"/>
      <c r="AQ3671" s="580"/>
      <c r="AR3671" s="584"/>
      <c r="AS3671" s="585"/>
      <c r="AT3671" s="595">
        <f>IF(AP3671=0,0,(AR3671/AP3671)*100)</f>
        <v>0</v>
      </c>
      <c r="AU3671" s="596"/>
      <c r="AV3671" s="599">
        <f>AD3671+AJ3671+AP3671</f>
        <v>0</v>
      </c>
      <c r="AW3671" s="600"/>
      <c r="AX3671" s="630">
        <f>AF3671+AL3671+AR3671</f>
        <v>0</v>
      </c>
      <c r="AY3671" s="631"/>
      <c r="AZ3671" s="595">
        <f>IF(AV3671=0,0,(AX3671/AV3671)*100)</f>
        <v>0</v>
      </c>
      <c r="BA3671" s="596"/>
      <c r="BB3671" s="542"/>
      <c r="BC3671" s="580"/>
      <c r="BD3671" s="584"/>
      <c r="BE3671" s="585"/>
      <c r="BF3671" s="595">
        <f>IF(BB3671=0,0,(BD3671/BB3671)*100)</f>
        <v>0</v>
      </c>
      <c r="BG3671" s="596"/>
      <c r="BH3671" s="599">
        <f>AV3671+BB3671</f>
        <v>0</v>
      </c>
      <c r="BI3671" s="600"/>
      <c r="BJ3671" s="630">
        <f>AX3671+BD3671</f>
        <v>0</v>
      </c>
      <c r="BK3671" s="631"/>
      <c r="BL3671" s="595">
        <f>IF(BH3671=0,0,(BJ3671/BH3671)*100)</f>
        <v>0</v>
      </c>
      <c r="BM3671" s="596"/>
      <c r="BN3671" s="656">
        <f>(AF3671*2)+(AL3671*2)+(AR3671*3)+BD3671</f>
        <v>0</v>
      </c>
      <c r="BO3671" s="657"/>
      <c r="BP3671" s="658"/>
      <c r="BQ3671" s="676">
        <f>IF(BS3671=0,0,50*BR3671/BS3671)</f>
        <v>0</v>
      </c>
      <c r="BR3671" s="662">
        <f>(BN3671*BU$11)+(N3671*BU$12)+(Z3671*BU$13)+(R3671*BU$14)+(X3671*BU$15)+(AB3671*BU$16)</f>
        <v>0</v>
      </c>
      <c r="BS3671" s="662">
        <f>((BB3671-BD3671)*BU$18)+((AV3671-AX3671)*BU$17)+(H3671*BU$19)+(P3671*BU$20)</f>
        <v>0</v>
      </c>
      <c r="BT3671" s="19" t="s">
        <v>77</v>
      </c>
      <c r="BU3671" s="277">
        <f>IF(BQ3664="B",'VALUE POINTS'!L$12,IF('GAME STATS'!BQ3664="C",'VALUE POINTS'!M$12,'VALUE POINTS'!K$12))</f>
        <v>2</v>
      </c>
      <c r="BV3671" s="278"/>
    </row>
    <row r="3672" spans="1:74" ht="21.75" hidden="1" customHeight="1" x14ac:dyDescent="0.35">
      <c r="A3672" s="95"/>
      <c r="B3672" s="571"/>
      <c r="C3672" s="642" t="str">
        <f>IF(ROSTER!D$10="","",ROSTER!D$10)</f>
        <v/>
      </c>
      <c r="D3672" s="643"/>
      <c r="E3672" s="575"/>
      <c r="F3672" s="577"/>
      <c r="G3672" s="583"/>
      <c r="H3672" s="579"/>
      <c r="I3672" s="545"/>
      <c r="J3672" s="544"/>
      <c r="K3672" s="581"/>
      <c r="L3672" s="586"/>
      <c r="M3672" s="587"/>
      <c r="N3672" s="592" t="s">
        <v>16</v>
      </c>
      <c r="O3672" s="603"/>
      <c r="P3672" s="544"/>
      <c r="Q3672" s="581"/>
      <c r="R3672" s="586"/>
      <c r="S3672" s="587"/>
      <c r="T3672" s="592" t="s">
        <v>16</v>
      </c>
      <c r="U3672" s="603"/>
      <c r="V3672" s="311"/>
      <c r="W3672" s="311"/>
      <c r="X3672" s="579"/>
      <c r="Y3672" s="545"/>
      <c r="Z3672" s="544"/>
      <c r="AA3672" s="545"/>
      <c r="AB3672" s="544"/>
      <c r="AC3672" s="545"/>
      <c r="AD3672" s="544"/>
      <c r="AE3672" s="581"/>
      <c r="AF3672" s="586"/>
      <c r="AG3672" s="587"/>
      <c r="AH3672" s="626"/>
      <c r="AI3672" s="627"/>
      <c r="AJ3672" s="544"/>
      <c r="AK3672" s="581"/>
      <c r="AL3672" s="586"/>
      <c r="AM3672" s="587"/>
      <c r="AN3672" s="626"/>
      <c r="AO3672" s="627"/>
      <c r="AP3672" s="544"/>
      <c r="AQ3672" s="581"/>
      <c r="AR3672" s="586"/>
      <c r="AS3672" s="587"/>
      <c r="AT3672" s="626"/>
      <c r="AU3672" s="627"/>
      <c r="AV3672" s="628"/>
      <c r="AW3672" s="629"/>
      <c r="AX3672" s="632"/>
      <c r="AY3672" s="633"/>
      <c r="AZ3672" s="626"/>
      <c r="BA3672" s="627"/>
      <c r="BB3672" s="544"/>
      <c r="BC3672" s="581"/>
      <c r="BD3672" s="586"/>
      <c r="BE3672" s="587"/>
      <c r="BF3672" s="626"/>
      <c r="BG3672" s="627"/>
      <c r="BH3672" s="628"/>
      <c r="BI3672" s="629"/>
      <c r="BJ3672" s="632"/>
      <c r="BK3672" s="633"/>
      <c r="BL3672" s="626"/>
      <c r="BM3672" s="627"/>
      <c r="BN3672" s="678"/>
      <c r="BO3672" s="679"/>
      <c r="BP3672" s="680"/>
      <c r="BQ3672" s="677"/>
      <c r="BR3672" s="663"/>
      <c r="BS3672" s="663"/>
      <c r="BT3672" s="19" t="s">
        <v>78</v>
      </c>
      <c r="BU3672" s="277">
        <f>IF(BQ3664="B",'VALUE POINTS'!L$13,IF('GAME STATS'!BQ3664="C",'VALUE POINTS'!M$13,'VALUE POINTS'!K$13))</f>
        <v>2</v>
      </c>
      <c r="BV3672" s="278"/>
    </row>
    <row r="3673" spans="1:74" ht="21.75" hidden="1" customHeight="1" x14ac:dyDescent="0.35">
      <c r="A3673" s="95"/>
      <c r="B3673" s="570" t="str">
        <f>IF(ROSTER!B$12="","",ROSTER!B$12)</f>
        <v/>
      </c>
      <c r="C3673" s="572" t="str">
        <f>IF(ROSTER!C$12="","",ROSTER!C$12)</f>
        <v/>
      </c>
      <c r="D3673" s="573"/>
      <c r="E3673" s="574"/>
      <c r="F3673" s="576">
        <f>IF(E3673="y",1,IF(E3673="S",1,0))</f>
        <v>0</v>
      </c>
      <c r="G3673" s="582">
        <f>IF(E3673="S",1,0)</f>
        <v>0</v>
      </c>
      <c r="H3673" s="578"/>
      <c r="I3673" s="543"/>
      <c r="J3673" s="542"/>
      <c r="K3673" s="580"/>
      <c r="L3673" s="584"/>
      <c r="M3673" s="585"/>
      <c r="N3673" s="588">
        <f>L3673+J3673</f>
        <v>0</v>
      </c>
      <c r="O3673" s="589"/>
      <c r="P3673" s="542"/>
      <c r="Q3673" s="580"/>
      <c r="R3673" s="584"/>
      <c r="S3673" s="585"/>
      <c r="T3673" s="588">
        <f>R3673-P3673</f>
        <v>0</v>
      </c>
      <c r="U3673" s="589"/>
      <c r="V3673" s="310"/>
      <c r="W3673" s="310"/>
      <c r="X3673" s="578"/>
      <c r="Y3673" s="543"/>
      <c r="Z3673" s="542"/>
      <c r="AA3673" s="543"/>
      <c r="AB3673" s="542"/>
      <c r="AC3673" s="543"/>
      <c r="AD3673" s="542"/>
      <c r="AE3673" s="580"/>
      <c r="AF3673" s="584"/>
      <c r="AG3673" s="585"/>
      <c r="AH3673" s="595">
        <f>IF(AD3673=0,0,(AF3673/AD3673)*100)</f>
        <v>0</v>
      </c>
      <c r="AI3673" s="596"/>
      <c r="AJ3673" s="542"/>
      <c r="AK3673" s="580"/>
      <c r="AL3673" s="584"/>
      <c r="AM3673" s="585"/>
      <c r="AN3673" s="595">
        <f>IF(AJ3673=0,0,(AL3673/AJ3673)*100)</f>
        <v>0</v>
      </c>
      <c r="AO3673" s="596"/>
      <c r="AP3673" s="542"/>
      <c r="AQ3673" s="580"/>
      <c r="AR3673" s="584"/>
      <c r="AS3673" s="585"/>
      <c r="AT3673" s="595">
        <f>IF(AP3673=0,0,(AR3673/AP3673)*100)</f>
        <v>0</v>
      </c>
      <c r="AU3673" s="596"/>
      <c r="AV3673" s="599">
        <f>AD3673+AJ3673+AP3673</f>
        <v>0</v>
      </c>
      <c r="AW3673" s="600"/>
      <c r="AX3673" s="630">
        <f>AF3673+AL3673+AR3673</f>
        <v>0</v>
      </c>
      <c r="AY3673" s="631"/>
      <c r="AZ3673" s="595">
        <f>IF(AV3673=0,0,(AX3673/AV3673)*100)</f>
        <v>0</v>
      </c>
      <c r="BA3673" s="596"/>
      <c r="BB3673" s="542"/>
      <c r="BC3673" s="580"/>
      <c r="BD3673" s="584"/>
      <c r="BE3673" s="585"/>
      <c r="BF3673" s="595">
        <f>IF(BB3673=0,0,(BD3673/BB3673)*100)</f>
        <v>0</v>
      </c>
      <c r="BG3673" s="596"/>
      <c r="BH3673" s="599">
        <f>AV3673+BB3673</f>
        <v>0</v>
      </c>
      <c r="BI3673" s="600"/>
      <c r="BJ3673" s="630">
        <f>AX3673+BD3673</f>
        <v>0</v>
      </c>
      <c r="BK3673" s="631"/>
      <c r="BL3673" s="595">
        <f>IF(BH3673=0,0,(BJ3673/BH3673)*100)</f>
        <v>0</v>
      </c>
      <c r="BM3673" s="596"/>
      <c r="BN3673" s="656">
        <f>(AF3673*2)+(AL3673*2)+(AR3673*3)+BD3673</f>
        <v>0</v>
      </c>
      <c r="BO3673" s="657"/>
      <c r="BP3673" s="658"/>
      <c r="BQ3673" s="676">
        <f t="shared" ref="BQ3673" si="3094">IF(BS3673=0,0,50*BR3673/BS3673)</f>
        <v>0</v>
      </c>
      <c r="BR3673" s="662">
        <f>(BN3673*BU$11)+(N3673*BU$12)+(Z3673*BU$13)+(R3673*BU$14)+(X3673*BU$15)+(AB3673*BU$16)</f>
        <v>0</v>
      </c>
      <c r="BS3673" s="662">
        <f>((BB3673-BD3673)*BU$18)+((AV3673-AX3673)*BU$17)+(H3673*BU$19)+(P3673*BU$20)</f>
        <v>0</v>
      </c>
      <c r="BT3673" s="19" t="s">
        <v>79</v>
      </c>
      <c r="BU3673" s="277">
        <f>IF(BQ3664="B",'VALUE POINTS'!L$14,IF('GAME STATS'!BQ3664="C",'VALUE POINTS'!M$14,'VALUE POINTS'!K$14))</f>
        <v>2</v>
      </c>
      <c r="BV3673" s="278"/>
    </row>
    <row r="3674" spans="1:74" ht="21.75" hidden="1" customHeight="1" x14ac:dyDescent="0.35">
      <c r="A3674" s="95"/>
      <c r="B3674" s="571"/>
      <c r="C3674" s="642" t="str">
        <f>IF(ROSTER!D$12="","",ROSTER!D$12)</f>
        <v/>
      </c>
      <c r="D3674" s="643"/>
      <c r="E3674" s="575"/>
      <c r="F3674" s="577"/>
      <c r="G3674" s="583"/>
      <c r="H3674" s="579"/>
      <c r="I3674" s="545"/>
      <c r="J3674" s="544"/>
      <c r="K3674" s="581"/>
      <c r="L3674" s="586"/>
      <c r="M3674" s="587"/>
      <c r="N3674" s="592" t="s">
        <v>16</v>
      </c>
      <c r="O3674" s="603"/>
      <c r="P3674" s="544"/>
      <c r="Q3674" s="581"/>
      <c r="R3674" s="586"/>
      <c r="S3674" s="587"/>
      <c r="T3674" s="592" t="s">
        <v>16</v>
      </c>
      <c r="U3674" s="603"/>
      <c r="V3674" s="311"/>
      <c r="W3674" s="311"/>
      <c r="X3674" s="579"/>
      <c r="Y3674" s="545"/>
      <c r="Z3674" s="544"/>
      <c r="AA3674" s="545"/>
      <c r="AB3674" s="544"/>
      <c r="AC3674" s="545"/>
      <c r="AD3674" s="544"/>
      <c r="AE3674" s="581"/>
      <c r="AF3674" s="586"/>
      <c r="AG3674" s="587"/>
      <c r="AH3674" s="626"/>
      <c r="AI3674" s="627"/>
      <c r="AJ3674" s="544"/>
      <c r="AK3674" s="581"/>
      <c r="AL3674" s="586"/>
      <c r="AM3674" s="587"/>
      <c r="AN3674" s="626"/>
      <c r="AO3674" s="627"/>
      <c r="AP3674" s="544"/>
      <c r="AQ3674" s="581"/>
      <c r="AR3674" s="586"/>
      <c r="AS3674" s="587"/>
      <c r="AT3674" s="626"/>
      <c r="AU3674" s="627"/>
      <c r="AV3674" s="628"/>
      <c r="AW3674" s="629"/>
      <c r="AX3674" s="632"/>
      <c r="AY3674" s="633"/>
      <c r="AZ3674" s="626"/>
      <c r="BA3674" s="627"/>
      <c r="BB3674" s="544"/>
      <c r="BC3674" s="581"/>
      <c r="BD3674" s="586"/>
      <c r="BE3674" s="587"/>
      <c r="BF3674" s="626"/>
      <c r="BG3674" s="627"/>
      <c r="BH3674" s="628"/>
      <c r="BI3674" s="629"/>
      <c r="BJ3674" s="632"/>
      <c r="BK3674" s="633"/>
      <c r="BL3674" s="626"/>
      <c r="BM3674" s="627"/>
      <c r="BN3674" s="678"/>
      <c r="BO3674" s="679"/>
      <c r="BP3674" s="680"/>
      <c r="BQ3674" s="677"/>
      <c r="BR3674" s="663"/>
      <c r="BS3674" s="663"/>
      <c r="BT3674" s="19" t="s">
        <v>80</v>
      </c>
      <c r="BU3674" s="277">
        <f>IF(BQ3664="B",'VALUE POINTS'!L$15,IF('GAME STATS'!BQ3664="C",'VALUE POINTS'!M$15,'VALUE POINTS'!K$15))</f>
        <v>2</v>
      </c>
      <c r="BV3674" s="278"/>
    </row>
    <row r="3675" spans="1:74" ht="21.75" hidden="1" customHeight="1" x14ac:dyDescent="0.35">
      <c r="A3675" s="95"/>
      <c r="B3675" s="570" t="str">
        <f>IF(ROSTER!B$14="","",ROSTER!B$14)</f>
        <v/>
      </c>
      <c r="C3675" s="572" t="str">
        <f>IF(ROSTER!C$14="","",ROSTER!C$14)</f>
        <v/>
      </c>
      <c r="D3675" s="573"/>
      <c r="E3675" s="574"/>
      <c r="F3675" s="576">
        <f>IF(E3675="y",1,IF(E3675="S",1,0))</f>
        <v>0</v>
      </c>
      <c r="G3675" s="582">
        <f>IF(E3675="S",1,0)</f>
        <v>0</v>
      </c>
      <c r="H3675" s="578"/>
      <c r="I3675" s="543"/>
      <c r="J3675" s="542"/>
      <c r="K3675" s="580"/>
      <c r="L3675" s="584"/>
      <c r="M3675" s="585"/>
      <c r="N3675" s="588">
        <f>L3675+J3675</f>
        <v>0</v>
      </c>
      <c r="O3675" s="589"/>
      <c r="P3675" s="542"/>
      <c r="Q3675" s="580"/>
      <c r="R3675" s="584"/>
      <c r="S3675" s="585"/>
      <c r="T3675" s="588">
        <f>R3675-P3675</f>
        <v>0</v>
      </c>
      <c r="U3675" s="589"/>
      <c r="V3675" s="310"/>
      <c r="W3675" s="310"/>
      <c r="X3675" s="578"/>
      <c r="Y3675" s="543"/>
      <c r="Z3675" s="542"/>
      <c r="AA3675" s="543"/>
      <c r="AB3675" s="542"/>
      <c r="AC3675" s="543"/>
      <c r="AD3675" s="542"/>
      <c r="AE3675" s="580"/>
      <c r="AF3675" s="584"/>
      <c r="AG3675" s="585"/>
      <c r="AH3675" s="595">
        <f>IF(AD3675=0,0,(AF3675/AD3675)*100)</f>
        <v>0</v>
      </c>
      <c r="AI3675" s="596"/>
      <c r="AJ3675" s="542"/>
      <c r="AK3675" s="580"/>
      <c r="AL3675" s="584"/>
      <c r="AM3675" s="585"/>
      <c r="AN3675" s="595">
        <f>IF(AJ3675=0,0,(AL3675/AJ3675)*100)</f>
        <v>0</v>
      </c>
      <c r="AO3675" s="596"/>
      <c r="AP3675" s="542"/>
      <c r="AQ3675" s="580"/>
      <c r="AR3675" s="584"/>
      <c r="AS3675" s="585"/>
      <c r="AT3675" s="595">
        <f>IF(AP3675=0,0,(AR3675/AP3675)*100)</f>
        <v>0</v>
      </c>
      <c r="AU3675" s="596"/>
      <c r="AV3675" s="599">
        <f>AD3675+AJ3675+AP3675</f>
        <v>0</v>
      </c>
      <c r="AW3675" s="600"/>
      <c r="AX3675" s="630">
        <f>AF3675+AL3675+AR3675</f>
        <v>0</v>
      </c>
      <c r="AY3675" s="631"/>
      <c r="AZ3675" s="595">
        <f>IF(AV3675=0,0,(AX3675/AV3675)*100)</f>
        <v>0</v>
      </c>
      <c r="BA3675" s="596"/>
      <c r="BB3675" s="542"/>
      <c r="BC3675" s="580"/>
      <c r="BD3675" s="584"/>
      <c r="BE3675" s="585"/>
      <c r="BF3675" s="595">
        <f>IF(BB3675=0,0,(BD3675/BB3675)*100)</f>
        <v>0</v>
      </c>
      <c r="BG3675" s="596"/>
      <c r="BH3675" s="599">
        <f>AV3675+BB3675</f>
        <v>0</v>
      </c>
      <c r="BI3675" s="600"/>
      <c r="BJ3675" s="630">
        <f>AX3675+BD3675</f>
        <v>0</v>
      </c>
      <c r="BK3675" s="631"/>
      <c r="BL3675" s="595">
        <f>IF(BH3675=0,0,(BJ3675/BH3675)*100)</f>
        <v>0</v>
      </c>
      <c r="BM3675" s="596"/>
      <c r="BN3675" s="656">
        <f>(AF3675*2)+(AL3675*2)+(AR3675*3)+BD3675</f>
        <v>0</v>
      </c>
      <c r="BO3675" s="657"/>
      <c r="BP3675" s="658"/>
      <c r="BQ3675" s="676">
        <f t="shared" ref="BQ3675" si="3095">IF(BS3675=0,0,50*BR3675/BS3675)</f>
        <v>0</v>
      </c>
      <c r="BR3675" s="662">
        <f>(BN3675*BU$11)+(N3675*BU$12)+(Z3675*BU$13)+(R3675*BU$14)+(X3675*BU$15)+(AB3675*BU$16)</f>
        <v>0</v>
      </c>
      <c r="BS3675" s="662">
        <f>((BB3675-BD3675)*BU$18)+((AV3675-AX3675)*BU$17)+(H3675*BU$19)+(P3675*BU$20)</f>
        <v>0</v>
      </c>
      <c r="BT3675" s="19" t="s">
        <v>81</v>
      </c>
      <c r="BU3675" s="277">
        <f>IF(BQ3664="B",'VALUE POINTS'!L$16,IF('GAME STATS'!BQ3664="C",'VALUE POINTS'!M$16,'VALUE POINTS'!K$16))</f>
        <v>2</v>
      </c>
      <c r="BV3675" s="278"/>
    </row>
    <row r="3676" spans="1:74" ht="21.75" hidden="1" customHeight="1" x14ac:dyDescent="0.35">
      <c r="A3676" s="95"/>
      <c r="B3676" s="571"/>
      <c r="C3676" s="642" t="str">
        <f>IF(ROSTER!D$14="","",ROSTER!D$14)</f>
        <v/>
      </c>
      <c r="D3676" s="643"/>
      <c r="E3676" s="575"/>
      <c r="F3676" s="577"/>
      <c r="G3676" s="583"/>
      <c r="H3676" s="579"/>
      <c r="I3676" s="545"/>
      <c r="J3676" s="544"/>
      <c r="K3676" s="581"/>
      <c r="L3676" s="586"/>
      <c r="M3676" s="587"/>
      <c r="N3676" s="592" t="s">
        <v>16</v>
      </c>
      <c r="O3676" s="603"/>
      <c r="P3676" s="544"/>
      <c r="Q3676" s="581"/>
      <c r="R3676" s="586"/>
      <c r="S3676" s="587"/>
      <c r="T3676" s="592" t="s">
        <v>16</v>
      </c>
      <c r="U3676" s="603"/>
      <c r="V3676" s="311"/>
      <c r="W3676" s="311"/>
      <c r="X3676" s="579"/>
      <c r="Y3676" s="545"/>
      <c r="Z3676" s="544"/>
      <c r="AA3676" s="545"/>
      <c r="AB3676" s="544"/>
      <c r="AC3676" s="545"/>
      <c r="AD3676" s="544"/>
      <c r="AE3676" s="581"/>
      <c r="AF3676" s="586"/>
      <c r="AG3676" s="587"/>
      <c r="AH3676" s="626"/>
      <c r="AI3676" s="627"/>
      <c r="AJ3676" s="544"/>
      <c r="AK3676" s="581"/>
      <c r="AL3676" s="586"/>
      <c r="AM3676" s="587"/>
      <c r="AN3676" s="626"/>
      <c r="AO3676" s="627"/>
      <c r="AP3676" s="544"/>
      <c r="AQ3676" s="581"/>
      <c r="AR3676" s="586"/>
      <c r="AS3676" s="587"/>
      <c r="AT3676" s="626"/>
      <c r="AU3676" s="627"/>
      <c r="AV3676" s="628"/>
      <c r="AW3676" s="629"/>
      <c r="AX3676" s="632"/>
      <c r="AY3676" s="633"/>
      <c r="AZ3676" s="626"/>
      <c r="BA3676" s="627"/>
      <c r="BB3676" s="544"/>
      <c r="BC3676" s="581"/>
      <c r="BD3676" s="586"/>
      <c r="BE3676" s="587"/>
      <c r="BF3676" s="626"/>
      <c r="BG3676" s="627"/>
      <c r="BH3676" s="628"/>
      <c r="BI3676" s="629"/>
      <c r="BJ3676" s="632"/>
      <c r="BK3676" s="633"/>
      <c r="BL3676" s="626"/>
      <c r="BM3676" s="627"/>
      <c r="BN3676" s="678"/>
      <c r="BO3676" s="679"/>
      <c r="BP3676" s="680"/>
      <c r="BQ3676" s="677"/>
      <c r="BR3676" s="663"/>
      <c r="BS3676" s="663"/>
      <c r="BT3676" s="19" t="s">
        <v>82</v>
      </c>
      <c r="BU3676" s="277">
        <f>IF(BQ3664="B",'VALUE POINTS'!L$17,IF('GAME STATS'!BQ3664="C",'VALUE POINTS'!M$17,'VALUE POINTS'!K$17))</f>
        <v>1</v>
      </c>
      <c r="BV3676" s="278"/>
    </row>
    <row r="3677" spans="1:74" ht="21.75" hidden="1" customHeight="1" x14ac:dyDescent="0.35">
      <c r="A3677" s="95"/>
      <c r="B3677" s="570" t="str">
        <f>IF(ROSTER!B$16="","",ROSTER!B$16)</f>
        <v/>
      </c>
      <c r="C3677" s="572" t="str">
        <f>IF(ROSTER!C$16="","",ROSTER!C$16)</f>
        <v/>
      </c>
      <c r="D3677" s="573"/>
      <c r="E3677" s="574"/>
      <c r="F3677" s="576">
        <f>IF(E3677="y",1,IF(E3677="S",1,0))</f>
        <v>0</v>
      </c>
      <c r="G3677" s="582">
        <f>IF(E3677="S",1,0)</f>
        <v>0</v>
      </c>
      <c r="H3677" s="578"/>
      <c r="I3677" s="543"/>
      <c r="J3677" s="542"/>
      <c r="K3677" s="580"/>
      <c r="L3677" s="584"/>
      <c r="M3677" s="585"/>
      <c r="N3677" s="588">
        <f>L3677+J3677</f>
        <v>0</v>
      </c>
      <c r="O3677" s="589"/>
      <c r="P3677" s="542"/>
      <c r="Q3677" s="580"/>
      <c r="R3677" s="584"/>
      <c r="S3677" s="585"/>
      <c r="T3677" s="588">
        <f>R3677-P3677</f>
        <v>0</v>
      </c>
      <c r="U3677" s="589"/>
      <c r="V3677" s="310"/>
      <c r="W3677" s="310"/>
      <c r="X3677" s="578"/>
      <c r="Y3677" s="543"/>
      <c r="Z3677" s="542"/>
      <c r="AA3677" s="543"/>
      <c r="AB3677" s="542"/>
      <c r="AC3677" s="543"/>
      <c r="AD3677" s="542"/>
      <c r="AE3677" s="580"/>
      <c r="AF3677" s="584"/>
      <c r="AG3677" s="585"/>
      <c r="AH3677" s="595">
        <f>IF(AD3677=0,0,(AF3677/AD3677)*100)</f>
        <v>0</v>
      </c>
      <c r="AI3677" s="596"/>
      <c r="AJ3677" s="542"/>
      <c r="AK3677" s="580"/>
      <c r="AL3677" s="584"/>
      <c r="AM3677" s="585"/>
      <c r="AN3677" s="595">
        <f>IF(AJ3677=0,0,(AL3677/AJ3677)*100)</f>
        <v>0</v>
      </c>
      <c r="AO3677" s="596"/>
      <c r="AP3677" s="542"/>
      <c r="AQ3677" s="580"/>
      <c r="AR3677" s="584"/>
      <c r="AS3677" s="585"/>
      <c r="AT3677" s="595">
        <f>IF(AP3677=0,0,(AR3677/AP3677)*100)</f>
        <v>0</v>
      </c>
      <c r="AU3677" s="596"/>
      <c r="AV3677" s="599">
        <f>AD3677+AJ3677+AP3677</f>
        <v>0</v>
      </c>
      <c r="AW3677" s="600"/>
      <c r="AX3677" s="630">
        <f>AF3677+AL3677+AR3677</f>
        <v>0</v>
      </c>
      <c r="AY3677" s="631"/>
      <c r="AZ3677" s="595">
        <f>IF(AV3677=0,0,(AX3677/AV3677)*100)</f>
        <v>0</v>
      </c>
      <c r="BA3677" s="596"/>
      <c r="BB3677" s="542"/>
      <c r="BC3677" s="580"/>
      <c r="BD3677" s="584"/>
      <c r="BE3677" s="585"/>
      <c r="BF3677" s="595">
        <f>IF(BB3677=0,0,(BD3677/BB3677)*100)</f>
        <v>0</v>
      </c>
      <c r="BG3677" s="596"/>
      <c r="BH3677" s="599">
        <f>AV3677+BB3677</f>
        <v>0</v>
      </c>
      <c r="BI3677" s="600"/>
      <c r="BJ3677" s="630">
        <f>AX3677+BD3677</f>
        <v>0</v>
      </c>
      <c r="BK3677" s="631"/>
      <c r="BL3677" s="595">
        <f>IF(BH3677=0,0,(BJ3677/BH3677)*100)</f>
        <v>0</v>
      </c>
      <c r="BM3677" s="596"/>
      <c r="BN3677" s="656">
        <f>(AF3677*2)+(AL3677*2)+(AR3677*3)+BD3677</f>
        <v>0</v>
      </c>
      <c r="BO3677" s="657"/>
      <c r="BP3677" s="658"/>
      <c r="BQ3677" s="676">
        <f t="shared" ref="BQ3677" si="3096">IF(BS3677=0,0,50*BR3677/BS3677)</f>
        <v>0</v>
      </c>
      <c r="BR3677" s="662">
        <f>(BN3677*BU$11)+(N3677*BU$12)+(Z3677*BU$13)+(R3677*BU$14)+(X3677*BU$15)+(AB3677*BU$16)</f>
        <v>0</v>
      </c>
      <c r="BS3677" s="662">
        <f>((BB3677-BD3677)*BU$18)+((AV3677-AX3677)*BU$17)+(H3677*BU$19)+(P3677*BU$20)</f>
        <v>0</v>
      </c>
      <c r="BT3677" s="19" t="s">
        <v>83</v>
      </c>
      <c r="BU3677" s="277">
        <f>IF(BQ3664="B",'VALUE POINTS'!L$18,IF('GAME STATS'!BQ3664="C",'VALUE POINTS'!M$18,'VALUE POINTS'!K$18))</f>
        <v>2</v>
      </c>
      <c r="BV3677" s="278"/>
    </row>
    <row r="3678" spans="1:74" ht="21.75" hidden="1" customHeight="1" x14ac:dyDescent="0.35">
      <c r="A3678" s="95"/>
      <c r="B3678" s="571"/>
      <c r="C3678" s="642" t="str">
        <f>IF(ROSTER!D$16="","",ROSTER!D$16)</f>
        <v/>
      </c>
      <c r="D3678" s="643"/>
      <c r="E3678" s="575"/>
      <c r="F3678" s="577"/>
      <c r="G3678" s="583"/>
      <c r="H3678" s="579"/>
      <c r="I3678" s="545"/>
      <c r="J3678" s="544"/>
      <c r="K3678" s="581"/>
      <c r="L3678" s="586"/>
      <c r="M3678" s="587"/>
      <c r="N3678" s="592" t="s">
        <v>16</v>
      </c>
      <c r="O3678" s="603"/>
      <c r="P3678" s="544"/>
      <c r="Q3678" s="581"/>
      <c r="R3678" s="586"/>
      <c r="S3678" s="587"/>
      <c r="T3678" s="592" t="s">
        <v>16</v>
      </c>
      <c r="U3678" s="603"/>
      <c r="V3678" s="311"/>
      <c r="W3678" s="311"/>
      <c r="X3678" s="579"/>
      <c r="Y3678" s="545"/>
      <c r="Z3678" s="544"/>
      <c r="AA3678" s="545"/>
      <c r="AB3678" s="544"/>
      <c r="AC3678" s="545"/>
      <c r="AD3678" s="544"/>
      <c r="AE3678" s="581"/>
      <c r="AF3678" s="586"/>
      <c r="AG3678" s="587"/>
      <c r="AH3678" s="626"/>
      <c r="AI3678" s="627"/>
      <c r="AJ3678" s="544"/>
      <c r="AK3678" s="581"/>
      <c r="AL3678" s="586"/>
      <c r="AM3678" s="587"/>
      <c r="AN3678" s="626"/>
      <c r="AO3678" s="627"/>
      <c r="AP3678" s="544"/>
      <c r="AQ3678" s="581"/>
      <c r="AR3678" s="586"/>
      <c r="AS3678" s="587"/>
      <c r="AT3678" s="626"/>
      <c r="AU3678" s="627"/>
      <c r="AV3678" s="628"/>
      <c r="AW3678" s="629"/>
      <c r="AX3678" s="632"/>
      <c r="AY3678" s="633"/>
      <c r="AZ3678" s="626"/>
      <c r="BA3678" s="627"/>
      <c r="BB3678" s="544"/>
      <c r="BC3678" s="581"/>
      <c r="BD3678" s="586"/>
      <c r="BE3678" s="587"/>
      <c r="BF3678" s="626"/>
      <c r="BG3678" s="627"/>
      <c r="BH3678" s="628"/>
      <c r="BI3678" s="629"/>
      <c r="BJ3678" s="632"/>
      <c r="BK3678" s="633"/>
      <c r="BL3678" s="626"/>
      <c r="BM3678" s="627"/>
      <c r="BN3678" s="678"/>
      <c r="BO3678" s="679"/>
      <c r="BP3678" s="680"/>
      <c r="BQ3678" s="677"/>
      <c r="BR3678" s="663"/>
      <c r="BS3678" s="663"/>
      <c r="BT3678" s="19" t="s">
        <v>84</v>
      </c>
      <c r="BU3678" s="277">
        <f>IF(BQ3664="B",'VALUE POINTS'!L$19,IF('GAME STATS'!BQ3664="C",'VALUE POINTS'!M$19,'VALUE POINTS'!K$19))</f>
        <v>2</v>
      </c>
      <c r="BV3678" s="278"/>
    </row>
    <row r="3679" spans="1:74" ht="21.75" hidden="1" customHeight="1" x14ac:dyDescent="0.25">
      <c r="A3679" s="95"/>
      <c r="B3679" s="570" t="str">
        <f>IF(ROSTER!B$18="","",ROSTER!B$18)</f>
        <v/>
      </c>
      <c r="C3679" s="572" t="str">
        <f>IF(ROSTER!C$18="","",ROSTER!C$18)</f>
        <v/>
      </c>
      <c r="D3679" s="573"/>
      <c r="E3679" s="574"/>
      <c r="F3679" s="576">
        <f>IF(E3679="y",1,IF(E3679="S",1,0))</f>
        <v>0</v>
      </c>
      <c r="G3679" s="582">
        <f>IF(E3679="S",1,0)</f>
        <v>0</v>
      </c>
      <c r="H3679" s="578"/>
      <c r="I3679" s="543"/>
      <c r="J3679" s="542"/>
      <c r="K3679" s="580"/>
      <c r="L3679" s="584"/>
      <c r="M3679" s="585"/>
      <c r="N3679" s="588">
        <f>L3679+J3679</f>
        <v>0</v>
      </c>
      <c r="O3679" s="589"/>
      <c r="P3679" s="542"/>
      <c r="Q3679" s="580"/>
      <c r="R3679" s="584"/>
      <c r="S3679" s="585"/>
      <c r="T3679" s="588">
        <f>R3679-P3679</f>
        <v>0</v>
      </c>
      <c r="U3679" s="589"/>
      <c r="V3679" s="310"/>
      <c r="W3679" s="310"/>
      <c r="X3679" s="578"/>
      <c r="Y3679" s="543"/>
      <c r="Z3679" s="542"/>
      <c r="AA3679" s="543"/>
      <c r="AB3679" s="542"/>
      <c r="AC3679" s="543"/>
      <c r="AD3679" s="542"/>
      <c r="AE3679" s="580"/>
      <c r="AF3679" s="584"/>
      <c r="AG3679" s="585"/>
      <c r="AH3679" s="595">
        <f>IF(AD3679=0,0,(AF3679/AD3679)*100)</f>
        <v>0</v>
      </c>
      <c r="AI3679" s="596"/>
      <c r="AJ3679" s="542"/>
      <c r="AK3679" s="580"/>
      <c r="AL3679" s="584"/>
      <c r="AM3679" s="585"/>
      <c r="AN3679" s="595">
        <f>IF(AJ3679=0,0,(AL3679/AJ3679)*100)</f>
        <v>0</v>
      </c>
      <c r="AO3679" s="596"/>
      <c r="AP3679" s="542"/>
      <c r="AQ3679" s="580"/>
      <c r="AR3679" s="584"/>
      <c r="AS3679" s="585"/>
      <c r="AT3679" s="595">
        <f>IF(AP3679=0,0,(AR3679/AP3679)*100)</f>
        <v>0</v>
      </c>
      <c r="AU3679" s="596"/>
      <c r="AV3679" s="599">
        <f>AD3679+AJ3679+AP3679</f>
        <v>0</v>
      </c>
      <c r="AW3679" s="600"/>
      <c r="AX3679" s="630">
        <f>AF3679+AL3679+AR3679</f>
        <v>0</v>
      </c>
      <c r="AY3679" s="631"/>
      <c r="AZ3679" s="595">
        <f>IF(AV3679=0,0,(AX3679/AV3679)*100)</f>
        <v>0</v>
      </c>
      <c r="BA3679" s="596"/>
      <c r="BB3679" s="542"/>
      <c r="BC3679" s="580"/>
      <c r="BD3679" s="584"/>
      <c r="BE3679" s="585"/>
      <c r="BF3679" s="595">
        <f>IF(BB3679=0,0,(BD3679/BB3679)*100)</f>
        <v>0</v>
      </c>
      <c r="BG3679" s="596"/>
      <c r="BH3679" s="599">
        <f>AV3679+BB3679</f>
        <v>0</v>
      </c>
      <c r="BI3679" s="600"/>
      <c r="BJ3679" s="630">
        <f>AX3679+BD3679</f>
        <v>0</v>
      </c>
      <c r="BK3679" s="631"/>
      <c r="BL3679" s="595">
        <f>IF(BH3679=0,0,(BJ3679/BH3679)*100)</f>
        <v>0</v>
      </c>
      <c r="BM3679" s="596"/>
      <c r="BN3679" s="656">
        <f>(AF3679*2)+(AL3679*2)+(AR3679*3)+BD3679</f>
        <v>0</v>
      </c>
      <c r="BO3679" s="657"/>
      <c r="BP3679" s="658"/>
      <c r="BQ3679" s="676">
        <f t="shared" ref="BQ3679" si="3097">IF(BS3679=0,0,50*BR3679/BS3679)</f>
        <v>0</v>
      </c>
      <c r="BR3679" s="662">
        <f>(BN3679*BU$11)+(N3679*BU$12)+(Z3679*BU$13)+(R3679*BU$14)+(X3679*BU$15)+(AB3679*BU$16)</f>
        <v>0</v>
      </c>
      <c r="BS3679" s="662">
        <f>((BB3679-BD3679)*BU$18)+((AV3679-AX3679)*BU$17)+(H3679*BU$19)+(P3679*BU$20)</f>
        <v>0</v>
      </c>
      <c r="BT3679" s="15"/>
      <c r="BU3679" s="15"/>
      <c r="BV3679" s="278"/>
    </row>
    <row r="3680" spans="1:74" ht="21.75" hidden="1" customHeight="1" x14ac:dyDescent="0.25">
      <c r="A3680" s="95"/>
      <c r="B3680" s="571"/>
      <c r="C3680" s="642" t="str">
        <f>IF(ROSTER!D$18="","",ROSTER!D$18)</f>
        <v/>
      </c>
      <c r="D3680" s="643"/>
      <c r="E3680" s="575"/>
      <c r="F3680" s="577"/>
      <c r="G3680" s="583"/>
      <c r="H3680" s="579"/>
      <c r="I3680" s="545"/>
      <c r="J3680" s="544"/>
      <c r="K3680" s="581"/>
      <c r="L3680" s="586"/>
      <c r="M3680" s="587"/>
      <c r="N3680" s="592" t="s">
        <v>16</v>
      </c>
      <c r="O3680" s="603"/>
      <c r="P3680" s="544"/>
      <c r="Q3680" s="581"/>
      <c r="R3680" s="586"/>
      <c r="S3680" s="587"/>
      <c r="T3680" s="592" t="s">
        <v>16</v>
      </c>
      <c r="U3680" s="603"/>
      <c r="V3680" s="311"/>
      <c r="W3680" s="311"/>
      <c r="X3680" s="579"/>
      <c r="Y3680" s="545"/>
      <c r="Z3680" s="544"/>
      <c r="AA3680" s="545"/>
      <c r="AB3680" s="544"/>
      <c r="AC3680" s="545"/>
      <c r="AD3680" s="544"/>
      <c r="AE3680" s="581"/>
      <c r="AF3680" s="586"/>
      <c r="AG3680" s="587"/>
      <c r="AH3680" s="626"/>
      <c r="AI3680" s="627"/>
      <c r="AJ3680" s="544"/>
      <c r="AK3680" s="581"/>
      <c r="AL3680" s="586"/>
      <c r="AM3680" s="587"/>
      <c r="AN3680" s="626"/>
      <c r="AO3680" s="627"/>
      <c r="AP3680" s="544"/>
      <c r="AQ3680" s="581"/>
      <c r="AR3680" s="586"/>
      <c r="AS3680" s="587"/>
      <c r="AT3680" s="626"/>
      <c r="AU3680" s="627"/>
      <c r="AV3680" s="628"/>
      <c r="AW3680" s="629"/>
      <c r="AX3680" s="632"/>
      <c r="AY3680" s="633"/>
      <c r="AZ3680" s="626"/>
      <c r="BA3680" s="627"/>
      <c r="BB3680" s="544"/>
      <c r="BC3680" s="581"/>
      <c r="BD3680" s="586"/>
      <c r="BE3680" s="587"/>
      <c r="BF3680" s="626"/>
      <c r="BG3680" s="627"/>
      <c r="BH3680" s="628"/>
      <c r="BI3680" s="629"/>
      <c r="BJ3680" s="632"/>
      <c r="BK3680" s="633"/>
      <c r="BL3680" s="626"/>
      <c r="BM3680" s="627"/>
      <c r="BN3680" s="678"/>
      <c r="BO3680" s="679"/>
      <c r="BP3680" s="680"/>
      <c r="BQ3680" s="677"/>
      <c r="BR3680" s="663"/>
      <c r="BS3680" s="663"/>
      <c r="BT3680" s="15"/>
      <c r="BU3680" s="15"/>
      <c r="BV3680" s="95"/>
    </row>
    <row r="3681" spans="1:74" ht="21.75" hidden="1" customHeight="1" x14ac:dyDescent="0.25">
      <c r="A3681" s="95"/>
      <c r="B3681" s="570" t="str">
        <f>IF(ROSTER!B$20="","",ROSTER!B$20)</f>
        <v/>
      </c>
      <c r="C3681" s="572" t="str">
        <f>IF(ROSTER!C$20="","",ROSTER!C$20)</f>
        <v/>
      </c>
      <c r="D3681" s="573"/>
      <c r="E3681" s="574"/>
      <c r="F3681" s="576">
        <f>IF(E3681="y",1,IF(E3681="S",1,0))</f>
        <v>0</v>
      </c>
      <c r="G3681" s="582">
        <f>IF(E3681="S",1,0)</f>
        <v>0</v>
      </c>
      <c r="H3681" s="578"/>
      <c r="I3681" s="543"/>
      <c r="J3681" s="542"/>
      <c r="K3681" s="580"/>
      <c r="L3681" s="584"/>
      <c r="M3681" s="585"/>
      <c r="N3681" s="588">
        <f>L3681+J3681</f>
        <v>0</v>
      </c>
      <c r="O3681" s="589"/>
      <c r="P3681" s="542"/>
      <c r="Q3681" s="580"/>
      <c r="R3681" s="584"/>
      <c r="S3681" s="585"/>
      <c r="T3681" s="588">
        <f>R3681-P3681</f>
        <v>0</v>
      </c>
      <c r="U3681" s="589"/>
      <c r="V3681" s="310"/>
      <c r="W3681" s="310"/>
      <c r="X3681" s="578"/>
      <c r="Y3681" s="543"/>
      <c r="Z3681" s="542"/>
      <c r="AA3681" s="543"/>
      <c r="AB3681" s="542"/>
      <c r="AC3681" s="543"/>
      <c r="AD3681" s="542"/>
      <c r="AE3681" s="580"/>
      <c r="AF3681" s="584"/>
      <c r="AG3681" s="585"/>
      <c r="AH3681" s="595">
        <f>IF(AD3681=0,0,(AF3681/AD3681)*100)</f>
        <v>0</v>
      </c>
      <c r="AI3681" s="596"/>
      <c r="AJ3681" s="542"/>
      <c r="AK3681" s="580"/>
      <c r="AL3681" s="584"/>
      <c r="AM3681" s="585"/>
      <c r="AN3681" s="595">
        <f>IF(AJ3681=0,0,(AL3681/AJ3681)*100)</f>
        <v>0</v>
      </c>
      <c r="AO3681" s="596"/>
      <c r="AP3681" s="542"/>
      <c r="AQ3681" s="580"/>
      <c r="AR3681" s="584"/>
      <c r="AS3681" s="585"/>
      <c r="AT3681" s="595">
        <f>IF(AP3681=0,0,(AR3681/AP3681)*100)</f>
        <v>0</v>
      </c>
      <c r="AU3681" s="596"/>
      <c r="AV3681" s="599">
        <f>AD3681+AJ3681+AP3681</f>
        <v>0</v>
      </c>
      <c r="AW3681" s="600"/>
      <c r="AX3681" s="630">
        <f>AF3681+AL3681+AR3681</f>
        <v>0</v>
      </c>
      <c r="AY3681" s="631"/>
      <c r="AZ3681" s="595">
        <f>IF(AV3681=0,0,(AX3681/AV3681)*100)</f>
        <v>0</v>
      </c>
      <c r="BA3681" s="596"/>
      <c r="BB3681" s="542"/>
      <c r="BC3681" s="580"/>
      <c r="BD3681" s="584"/>
      <c r="BE3681" s="585"/>
      <c r="BF3681" s="595">
        <f>IF(BB3681=0,0,(BD3681/BB3681)*100)</f>
        <v>0</v>
      </c>
      <c r="BG3681" s="596"/>
      <c r="BH3681" s="599">
        <f>AV3681+BB3681</f>
        <v>0</v>
      </c>
      <c r="BI3681" s="600"/>
      <c r="BJ3681" s="630">
        <f>AX3681+BD3681</f>
        <v>0</v>
      </c>
      <c r="BK3681" s="631"/>
      <c r="BL3681" s="595">
        <f>IF(BH3681=0,0,(BJ3681/BH3681)*100)</f>
        <v>0</v>
      </c>
      <c r="BM3681" s="596"/>
      <c r="BN3681" s="656">
        <f>(AF3681*2)+(AL3681*2)+(AR3681*3)+BD3681</f>
        <v>0</v>
      </c>
      <c r="BO3681" s="657"/>
      <c r="BP3681" s="658"/>
      <c r="BQ3681" s="676">
        <f t="shared" ref="BQ3681" si="3098">IF(BS3681=0,0,50*BR3681/BS3681)</f>
        <v>0</v>
      </c>
      <c r="BR3681" s="662">
        <f>(BN3681*BU$11)+(N3681*BU$12)+(Z3681*BU$13)+(R3681*BU$14)+(X3681*BU$15)+(AB3681*BU$16)</f>
        <v>0</v>
      </c>
      <c r="BS3681" s="662">
        <f>((BB3681-BD3681)*BU$18)+((AV3681-AX3681)*BU$17)+(H3681*BU$19)+(P3681*BU$20)</f>
        <v>0</v>
      </c>
      <c r="BT3681" s="15"/>
      <c r="BU3681" s="15"/>
      <c r="BV3681" s="95"/>
    </row>
    <row r="3682" spans="1:74" ht="21.75" hidden="1" customHeight="1" x14ac:dyDescent="0.25">
      <c r="A3682" s="95"/>
      <c r="B3682" s="571"/>
      <c r="C3682" s="642" t="str">
        <f>IF(ROSTER!D$20="","",ROSTER!D$20)</f>
        <v/>
      </c>
      <c r="D3682" s="643"/>
      <c r="E3682" s="575"/>
      <c r="F3682" s="577"/>
      <c r="G3682" s="583"/>
      <c r="H3682" s="579"/>
      <c r="I3682" s="545"/>
      <c r="J3682" s="544"/>
      <c r="K3682" s="581"/>
      <c r="L3682" s="586"/>
      <c r="M3682" s="587"/>
      <c r="N3682" s="592" t="s">
        <v>16</v>
      </c>
      <c r="O3682" s="603"/>
      <c r="P3682" s="544"/>
      <c r="Q3682" s="581"/>
      <c r="R3682" s="586"/>
      <c r="S3682" s="587"/>
      <c r="T3682" s="592" t="s">
        <v>16</v>
      </c>
      <c r="U3682" s="603"/>
      <c r="V3682" s="311"/>
      <c r="W3682" s="311"/>
      <c r="X3682" s="579"/>
      <c r="Y3682" s="545"/>
      <c r="Z3682" s="544"/>
      <c r="AA3682" s="545"/>
      <c r="AB3682" s="544"/>
      <c r="AC3682" s="545"/>
      <c r="AD3682" s="544"/>
      <c r="AE3682" s="581"/>
      <c r="AF3682" s="586"/>
      <c r="AG3682" s="587"/>
      <c r="AH3682" s="626"/>
      <c r="AI3682" s="627"/>
      <c r="AJ3682" s="544"/>
      <c r="AK3682" s="581"/>
      <c r="AL3682" s="586"/>
      <c r="AM3682" s="587"/>
      <c r="AN3682" s="626"/>
      <c r="AO3682" s="627"/>
      <c r="AP3682" s="544"/>
      <c r="AQ3682" s="581"/>
      <c r="AR3682" s="586"/>
      <c r="AS3682" s="587"/>
      <c r="AT3682" s="626"/>
      <c r="AU3682" s="627"/>
      <c r="AV3682" s="628"/>
      <c r="AW3682" s="629"/>
      <c r="AX3682" s="632"/>
      <c r="AY3682" s="633"/>
      <c r="AZ3682" s="626"/>
      <c r="BA3682" s="627"/>
      <c r="BB3682" s="544"/>
      <c r="BC3682" s="581"/>
      <c r="BD3682" s="586"/>
      <c r="BE3682" s="587"/>
      <c r="BF3682" s="626"/>
      <c r="BG3682" s="627"/>
      <c r="BH3682" s="628"/>
      <c r="BI3682" s="629"/>
      <c r="BJ3682" s="632"/>
      <c r="BK3682" s="633"/>
      <c r="BL3682" s="626"/>
      <c r="BM3682" s="627"/>
      <c r="BN3682" s="678"/>
      <c r="BO3682" s="679"/>
      <c r="BP3682" s="680"/>
      <c r="BQ3682" s="677"/>
      <c r="BR3682" s="663"/>
      <c r="BS3682" s="663"/>
      <c r="BT3682" s="15"/>
      <c r="BU3682" s="15"/>
      <c r="BV3682" s="95"/>
    </row>
    <row r="3683" spans="1:74" ht="21.75" hidden="1" customHeight="1" x14ac:dyDescent="0.25">
      <c r="A3683" s="95"/>
      <c r="B3683" s="570" t="str">
        <f>IF(ROSTER!B$22="","",ROSTER!B$22)</f>
        <v/>
      </c>
      <c r="C3683" s="572" t="str">
        <f>IF(ROSTER!C$22="","",ROSTER!C$22)</f>
        <v/>
      </c>
      <c r="D3683" s="573"/>
      <c r="E3683" s="574"/>
      <c r="F3683" s="576">
        <f>IF(E3683="y",1,IF(E3683="S",1,0))</f>
        <v>0</v>
      </c>
      <c r="G3683" s="582">
        <f>IF(E3683="S",1,0)</f>
        <v>0</v>
      </c>
      <c r="H3683" s="578"/>
      <c r="I3683" s="543"/>
      <c r="J3683" s="542"/>
      <c r="K3683" s="580"/>
      <c r="L3683" s="584"/>
      <c r="M3683" s="585"/>
      <c r="N3683" s="588">
        <f>L3683+J3683</f>
        <v>0</v>
      </c>
      <c r="O3683" s="589"/>
      <c r="P3683" s="542"/>
      <c r="Q3683" s="580"/>
      <c r="R3683" s="584"/>
      <c r="S3683" s="585"/>
      <c r="T3683" s="588">
        <f>R3683-P3683</f>
        <v>0</v>
      </c>
      <c r="U3683" s="589"/>
      <c r="V3683" s="310"/>
      <c r="W3683" s="310"/>
      <c r="X3683" s="578"/>
      <c r="Y3683" s="543"/>
      <c r="Z3683" s="542"/>
      <c r="AA3683" s="543"/>
      <c r="AB3683" s="542"/>
      <c r="AC3683" s="543"/>
      <c r="AD3683" s="542"/>
      <c r="AE3683" s="580"/>
      <c r="AF3683" s="584"/>
      <c r="AG3683" s="585"/>
      <c r="AH3683" s="595">
        <f>IF(AD3683=0,0,(AF3683/AD3683)*100)</f>
        <v>0</v>
      </c>
      <c r="AI3683" s="596"/>
      <c r="AJ3683" s="542"/>
      <c r="AK3683" s="580"/>
      <c r="AL3683" s="584"/>
      <c r="AM3683" s="585"/>
      <c r="AN3683" s="595">
        <f>IF(AJ3683=0,0,(AL3683/AJ3683)*100)</f>
        <v>0</v>
      </c>
      <c r="AO3683" s="596"/>
      <c r="AP3683" s="542"/>
      <c r="AQ3683" s="580"/>
      <c r="AR3683" s="584"/>
      <c r="AS3683" s="585"/>
      <c r="AT3683" s="595">
        <f>IF(AP3683=0,0,(AR3683/AP3683)*100)</f>
        <v>0</v>
      </c>
      <c r="AU3683" s="596"/>
      <c r="AV3683" s="599">
        <f>AD3683+AJ3683+AP3683</f>
        <v>0</v>
      </c>
      <c r="AW3683" s="600"/>
      <c r="AX3683" s="630">
        <f>AF3683+AL3683+AR3683</f>
        <v>0</v>
      </c>
      <c r="AY3683" s="631"/>
      <c r="AZ3683" s="595">
        <f>IF(AV3683=0,0,(AX3683/AV3683)*100)</f>
        <v>0</v>
      </c>
      <c r="BA3683" s="596"/>
      <c r="BB3683" s="542"/>
      <c r="BC3683" s="580"/>
      <c r="BD3683" s="584"/>
      <c r="BE3683" s="585"/>
      <c r="BF3683" s="595">
        <f>IF(BB3683=0,0,(BD3683/BB3683)*100)</f>
        <v>0</v>
      </c>
      <c r="BG3683" s="596"/>
      <c r="BH3683" s="599">
        <f>AV3683+BB3683</f>
        <v>0</v>
      </c>
      <c r="BI3683" s="600"/>
      <c r="BJ3683" s="630">
        <f>AX3683+BD3683</f>
        <v>0</v>
      </c>
      <c r="BK3683" s="631"/>
      <c r="BL3683" s="595">
        <f>IF(BH3683=0,0,(BJ3683/BH3683)*100)</f>
        <v>0</v>
      </c>
      <c r="BM3683" s="596"/>
      <c r="BN3683" s="656">
        <f>(AF3683*2)+(AL3683*2)+(AR3683*3)+BD3683</f>
        <v>0</v>
      </c>
      <c r="BO3683" s="657"/>
      <c r="BP3683" s="658"/>
      <c r="BQ3683" s="676">
        <f t="shared" ref="BQ3683" si="3099">IF(BS3683=0,0,50*BR3683/BS3683)</f>
        <v>0</v>
      </c>
      <c r="BR3683" s="662">
        <f>(BN3683*BU$11)+(N3683*BU$12)+(Z3683*BU$13)+(R3683*BU$14)+(X3683*BU$15)+(AB3683*BU$16)</f>
        <v>0</v>
      </c>
      <c r="BS3683" s="662">
        <f>((BB3683-BD3683)*BU$18)+((AV3683-AX3683)*BU$17)+(H3683*BU$19)+(P3683*BU$20)</f>
        <v>0</v>
      </c>
      <c r="BT3683" s="15"/>
      <c r="BU3683" s="15"/>
      <c r="BV3683" s="95"/>
    </row>
    <row r="3684" spans="1:74" ht="21.75" hidden="1" customHeight="1" x14ac:dyDescent="0.25">
      <c r="A3684" s="95"/>
      <c r="B3684" s="571"/>
      <c r="C3684" s="642" t="str">
        <f>IF(ROSTER!D$22="","",ROSTER!D$22)</f>
        <v/>
      </c>
      <c r="D3684" s="643"/>
      <c r="E3684" s="575"/>
      <c r="F3684" s="577"/>
      <c r="G3684" s="583"/>
      <c r="H3684" s="579"/>
      <c r="I3684" s="545"/>
      <c r="J3684" s="544"/>
      <c r="K3684" s="581"/>
      <c r="L3684" s="586"/>
      <c r="M3684" s="587"/>
      <c r="N3684" s="592" t="s">
        <v>16</v>
      </c>
      <c r="O3684" s="603"/>
      <c r="P3684" s="544"/>
      <c r="Q3684" s="581"/>
      <c r="R3684" s="586"/>
      <c r="S3684" s="587"/>
      <c r="T3684" s="592" t="s">
        <v>16</v>
      </c>
      <c r="U3684" s="603"/>
      <c r="V3684" s="311"/>
      <c r="W3684" s="311"/>
      <c r="X3684" s="579"/>
      <c r="Y3684" s="545"/>
      <c r="Z3684" s="544"/>
      <c r="AA3684" s="545"/>
      <c r="AB3684" s="544"/>
      <c r="AC3684" s="545"/>
      <c r="AD3684" s="544"/>
      <c r="AE3684" s="581"/>
      <c r="AF3684" s="586"/>
      <c r="AG3684" s="587"/>
      <c r="AH3684" s="626"/>
      <c r="AI3684" s="627"/>
      <c r="AJ3684" s="544"/>
      <c r="AK3684" s="581"/>
      <c r="AL3684" s="586"/>
      <c r="AM3684" s="587"/>
      <c r="AN3684" s="626"/>
      <c r="AO3684" s="627"/>
      <c r="AP3684" s="544"/>
      <c r="AQ3684" s="581"/>
      <c r="AR3684" s="586"/>
      <c r="AS3684" s="587"/>
      <c r="AT3684" s="626"/>
      <c r="AU3684" s="627"/>
      <c r="AV3684" s="628"/>
      <c r="AW3684" s="629"/>
      <c r="AX3684" s="632"/>
      <c r="AY3684" s="633"/>
      <c r="AZ3684" s="626"/>
      <c r="BA3684" s="627"/>
      <c r="BB3684" s="544"/>
      <c r="BC3684" s="581"/>
      <c r="BD3684" s="586"/>
      <c r="BE3684" s="587"/>
      <c r="BF3684" s="626"/>
      <c r="BG3684" s="627"/>
      <c r="BH3684" s="628"/>
      <c r="BI3684" s="629"/>
      <c r="BJ3684" s="632"/>
      <c r="BK3684" s="633"/>
      <c r="BL3684" s="626"/>
      <c r="BM3684" s="627"/>
      <c r="BN3684" s="678"/>
      <c r="BO3684" s="679"/>
      <c r="BP3684" s="680"/>
      <c r="BQ3684" s="677"/>
      <c r="BR3684" s="663"/>
      <c r="BS3684" s="663"/>
      <c r="BT3684" s="15"/>
      <c r="BU3684" s="15"/>
      <c r="BV3684" s="95"/>
    </row>
    <row r="3685" spans="1:74" ht="21.75" hidden="1" customHeight="1" x14ac:dyDescent="0.25">
      <c r="A3685" s="95"/>
      <c r="B3685" s="570" t="str">
        <f>IF(ROSTER!B$24="","",ROSTER!B$24)</f>
        <v/>
      </c>
      <c r="C3685" s="572" t="str">
        <f>IF(ROSTER!C$24="","",ROSTER!C$24)</f>
        <v/>
      </c>
      <c r="D3685" s="573"/>
      <c r="E3685" s="574"/>
      <c r="F3685" s="576">
        <f>IF(E3685="y",1,IF(E3685="S",1,0))</f>
        <v>0</v>
      </c>
      <c r="G3685" s="582">
        <f>IF(E3685="S",1,0)</f>
        <v>0</v>
      </c>
      <c r="H3685" s="578"/>
      <c r="I3685" s="543"/>
      <c r="J3685" s="542"/>
      <c r="K3685" s="580"/>
      <c r="L3685" s="584"/>
      <c r="M3685" s="585"/>
      <c r="N3685" s="588">
        <f>L3685+J3685</f>
        <v>0</v>
      </c>
      <c r="O3685" s="589"/>
      <c r="P3685" s="542"/>
      <c r="Q3685" s="580"/>
      <c r="R3685" s="584"/>
      <c r="S3685" s="585"/>
      <c r="T3685" s="588">
        <f>R3685-P3685</f>
        <v>0</v>
      </c>
      <c r="U3685" s="589"/>
      <c r="V3685" s="310"/>
      <c r="W3685" s="310"/>
      <c r="X3685" s="578"/>
      <c r="Y3685" s="543"/>
      <c r="Z3685" s="542"/>
      <c r="AA3685" s="543"/>
      <c r="AB3685" s="542"/>
      <c r="AC3685" s="543"/>
      <c r="AD3685" s="542"/>
      <c r="AE3685" s="580"/>
      <c r="AF3685" s="584"/>
      <c r="AG3685" s="585"/>
      <c r="AH3685" s="595">
        <f>IF(AD3685=0,0,(AF3685/AD3685)*100)</f>
        <v>0</v>
      </c>
      <c r="AI3685" s="596"/>
      <c r="AJ3685" s="542"/>
      <c r="AK3685" s="580"/>
      <c r="AL3685" s="584"/>
      <c r="AM3685" s="585"/>
      <c r="AN3685" s="595">
        <f>IF(AJ3685=0,0,(AL3685/AJ3685)*100)</f>
        <v>0</v>
      </c>
      <c r="AO3685" s="596"/>
      <c r="AP3685" s="542"/>
      <c r="AQ3685" s="580"/>
      <c r="AR3685" s="584"/>
      <c r="AS3685" s="585"/>
      <c r="AT3685" s="595">
        <f>IF(AP3685=0,0,(AR3685/AP3685)*100)</f>
        <v>0</v>
      </c>
      <c r="AU3685" s="596"/>
      <c r="AV3685" s="599">
        <f>AD3685+AJ3685+AP3685</f>
        <v>0</v>
      </c>
      <c r="AW3685" s="600"/>
      <c r="AX3685" s="630">
        <f>AF3685+AL3685+AR3685</f>
        <v>0</v>
      </c>
      <c r="AY3685" s="631"/>
      <c r="AZ3685" s="595">
        <f>IF(AV3685=0,0,(AX3685/AV3685)*100)</f>
        <v>0</v>
      </c>
      <c r="BA3685" s="596"/>
      <c r="BB3685" s="542"/>
      <c r="BC3685" s="580"/>
      <c r="BD3685" s="584"/>
      <c r="BE3685" s="585"/>
      <c r="BF3685" s="595">
        <f>IF(BB3685=0,0,(BD3685/BB3685)*100)</f>
        <v>0</v>
      </c>
      <c r="BG3685" s="596"/>
      <c r="BH3685" s="599">
        <f>AV3685+BB3685</f>
        <v>0</v>
      </c>
      <c r="BI3685" s="600"/>
      <c r="BJ3685" s="630">
        <f>AX3685+BD3685</f>
        <v>0</v>
      </c>
      <c r="BK3685" s="631"/>
      <c r="BL3685" s="595">
        <f>IF(BH3685=0,0,(BJ3685/BH3685)*100)</f>
        <v>0</v>
      </c>
      <c r="BM3685" s="596"/>
      <c r="BN3685" s="656">
        <f>(AF3685*2)+(AL3685*2)+(AR3685*3)+BD3685</f>
        <v>0</v>
      </c>
      <c r="BO3685" s="657"/>
      <c r="BP3685" s="658"/>
      <c r="BQ3685" s="676">
        <f t="shared" ref="BQ3685" si="3100">IF(BS3685=0,0,50*BR3685/BS3685)</f>
        <v>0</v>
      </c>
      <c r="BR3685" s="662">
        <f>(BN3685*BU$11)+(N3685*BU$12)+(Z3685*BU$13)+(R3685*BU$14)+(X3685*BU$15)+(AB3685*BU$16)</f>
        <v>0</v>
      </c>
      <c r="BS3685" s="662">
        <f>((BB3685-BD3685)*BU$18)+((AV3685-AX3685)*BU$17)+(H3685*BU$19)+(P3685*BU$20)</f>
        <v>0</v>
      </c>
      <c r="BT3685" s="15"/>
      <c r="BU3685" s="15"/>
      <c r="BV3685" s="95"/>
    </row>
    <row r="3686" spans="1:74" ht="21.75" hidden="1" customHeight="1" x14ac:dyDescent="0.25">
      <c r="A3686" s="95"/>
      <c r="B3686" s="571"/>
      <c r="C3686" s="642" t="str">
        <f>IF(ROSTER!D$24="","",ROSTER!D$24)</f>
        <v/>
      </c>
      <c r="D3686" s="643"/>
      <c r="E3686" s="575"/>
      <c r="F3686" s="577"/>
      <c r="G3686" s="583"/>
      <c r="H3686" s="579"/>
      <c r="I3686" s="545"/>
      <c r="J3686" s="544"/>
      <c r="K3686" s="581"/>
      <c r="L3686" s="586"/>
      <c r="M3686" s="587"/>
      <c r="N3686" s="592" t="s">
        <v>16</v>
      </c>
      <c r="O3686" s="603"/>
      <c r="P3686" s="544"/>
      <c r="Q3686" s="581"/>
      <c r="R3686" s="586"/>
      <c r="S3686" s="587"/>
      <c r="T3686" s="592" t="s">
        <v>16</v>
      </c>
      <c r="U3686" s="603"/>
      <c r="V3686" s="311"/>
      <c r="W3686" s="311"/>
      <c r="X3686" s="579"/>
      <c r="Y3686" s="545"/>
      <c r="Z3686" s="544"/>
      <c r="AA3686" s="545"/>
      <c r="AB3686" s="544"/>
      <c r="AC3686" s="545"/>
      <c r="AD3686" s="544"/>
      <c r="AE3686" s="581"/>
      <c r="AF3686" s="586"/>
      <c r="AG3686" s="587"/>
      <c r="AH3686" s="626"/>
      <c r="AI3686" s="627"/>
      <c r="AJ3686" s="544"/>
      <c r="AK3686" s="581"/>
      <c r="AL3686" s="586"/>
      <c r="AM3686" s="587"/>
      <c r="AN3686" s="626"/>
      <c r="AO3686" s="627"/>
      <c r="AP3686" s="544"/>
      <c r="AQ3686" s="581"/>
      <c r="AR3686" s="586"/>
      <c r="AS3686" s="587"/>
      <c r="AT3686" s="626"/>
      <c r="AU3686" s="627"/>
      <c r="AV3686" s="628"/>
      <c r="AW3686" s="629"/>
      <c r="AX3686" s="632"/>
      <c r="AY3686" s="633"/>
      <c r="AZ3686" s="626"/>
      <c r="BA3686" s="627"/>
      <c r="BB3686" s="544"/>
      <c r="BC3686" s="581"/>
      <c r="BD3686" s="586"/>
      <c r="BE3686" s="587"/>
      <c r="BF3686" s="626"/>
      <c r="BG3686" s="627"/>
      <c r="BH3686" s="628"/>
      <c r="BI3686" s="629"/>
      <c r="BJ3686" s="632"/>
      <c r="BK3686" s="633"/>
      <c r="BL3686" s="626"/>
      <c r="BM3686" s="627"/>
      <c r="BN3686" s="678"/>
      <c r="BO3686" s="679"/>
      <c r="BP3686" s="680"/>
      <c r="BQ3686" s="677"/>
      <c r="BR3686" s="663"/>
      <c r="BS3686" s="663"/>
      <c r="BT3686" s="15"/>
      <c r="BU3686" s="15"/>
      <c r="BV3686" s="95"/>
    </row>
    <row r="3687" spans="1:74" ht="21.75" hidden="1" customHeight="1" x14ac:dyDescent="0.25">
      <c r="A3687" s="95"/>
      <c r="B3687" s="570" t="str">
        <f>IF(ROSTER!B$26="","",ROSTER!B$26)</f>
        <v/>
      </c>
      <c r="C3687" s="572" t="str">
        <f>IF(ROSTER!C$26="","",ROSTER!C$26)</f>
        <v/>
      </c>
      <c r="D3687" s="573"/>
      <c r="E3687" s="574"/>
      <c r="F3687" s="576">
        <f>IF(E3687="y",1,IF(E3687="S",1,0))</f>
        <v>0</v>
      </c>
      <c r="G3687" s="582">
        <f>IF(E3687="S",1,0)</f>
        <v>0</v>
      </c>
      <c r="H3687" s="578"/>
      <c r="I3687" s="543"/>
      <c r="J3687" s="542"/>
      <c r="K3687" s="580"/>
      <c r="L3687" s="584"/>
      <c r="M3687" s="585"/>
      <c r="N3687" s="588">
        <f>L3687+J3687</f>
        <v>0</v>
      </c>
      <c r="O3687" s="589"/>
      <c r="P3687" s="542"/>
      <c r="Q3687" s="580"/>
      <c r="R3687" s="584"/>
      <c r="S3687" s="585"/>
      <c r="T3687" s="588">
        <f>R3687-P3687</f>
        <v>0</v>
      </c>
      <c r="U3687" s="589"/>
      <c r="V3687" s="310"/>
      <c r="W3687" s="310"/>
      <c r="X3687" s="578"/>
      <c r="Y3687" s="543"/>
      <c r="Z3687" s="542"/>
      <c r="AA3687" s="543"/>
      <c r="AB3687" s="542"/>
      <c r="AC3687" s="543"/>
      <c r="AD3687" s="542"/>
      <c r="AE3687" s="580"/>
      <c r="AF3687" s="584"/>
      <c r="AG3687" s="585"/>
      <c r="AH3687" s="595">
        <f>IF(AD3687=0,0,(AF3687/AD3687)*100)</f>
        <v>0</v>
      </c>
      <c r="AI3687" s="596"/>
      <c r="AJ3687" s="542"/>
      <c r="AK3687" s="580"/>
      <c r="AL3687" s="584"/>
      <c r="AM3687" s="585"/>
      <c r="AN3687" s="595">
        <f>IF(AJ3687=0,0,(AL3687/AJ3687)*100)</f>
        <v>0</v>
      </c>
      <c r="AO3687" s="596"/>
      <c r="AP3687" s="542"/>
      <c r="AQ3687" s="580"/>
      <c r="AR3687" s="584"/>
      <c r="AS3687" s="585"/>
      <c r="AT3687" s="595">
        <f>IF(AP3687=0,0,(AR3687/AP3687)*100)</f>
        <v>0</v>
      </c>
      <c r="AU3687" s="596"/>
      <c r="AV3687" s="599">
        <f>AD3687+AJ3687+AP3687</f>
        <v>0</v>
      </c>
      <c r="AW3687" s="600"/>
      <c r="AX3687" s="630">
        <f>AF3687+AL3687+AR3687</f>
        <v>0</v>
      </c>
      <c r="AY3687" s="631"/>
      <c r="AZ3687" s="595">
        <f>IF(AV3687=0,0,(AX3687/AV3687)*100)</f>
        <v>0</v>
      </c>
      <c r="BA3687" s="596"/>
      <c r="BB3687" s="542"/>
      <c r="BC3687" s="580"/>
      <c r="BD3687" s="584"/>
      <c r="BE3687" s="585"/>
      <c r="BF3687" s="595">
        <f>IF(BB3687=0,0,(BD3687/BB3687)*100)</f>
        <v>0</v>
      </c>
      <c r="BG3687" s="596"/>
      <c r="BH3687" s="599">
        <f>AV3687+BB3687</f>
        <v>0</v>
      </c>
      <c r="BI3687" s="600"/>
      <c r="BJ3687" s="630">
        <f>AX3687+BD3687</f>
        <v>0</v>
      </c>
      <c r="BK3687" s="631"/>
      <c r="BL3687" s="595">
        <f>IF(BH3687=0,0,(BJ3687/BH3687)*100)</f>
        <v>0</v>
      </c>
      <c r="BM3687" s="596"/>
      <c r="BN3687" s="656">
        <f>(AF3687*2)+(AL3687*2)+(AR3687*3)+BD3687</f>
        <v>0</v>
      </c>
      <c r="BO3687" s="657"/>
      <c r="BP3687" s="658"/>
      <c r="BQ3687" s="676">
        <f t="shared" ref="BQ3687" si="3101">IF(BS3687=0,0,50*BR3687/BS3687)</f>
        <v>0</v>
      </c>
      <c r="BR3687" s="662">
        <f>(BN3687*BU$11)+(N3687*BU$12)+(Z3687*BU$13)+(R3687*BU$14)+(X3687*BU$15)+(AB3687*BU$16)</f>
        <v>0</v>
      </c>
      <c r="BS3687" s="662">
        <f>((BB3687-BD3687)*BU$18)+((AV3687-AX3687)*BU$17)+(H3687*BU$19)+(P3687*BU$20)</f>
        <v>0</v>
      </c>
      <c r="BT3687" s="15"/>
      <c r="BU3687" s="15"/>
      <c r="BV3687" s="95"/>
    </row>
    <row r="3688" spans="1:74" ht="21.75" hidden="1" customHeight="1" x14ac:dyDescent="0.25">
      <c r="A3688" s="95"/>
      <c r="B3688" s="571"/>
      <c r="C3688" s="642" t="str">
        <f>IF(ROSTER!D$26="","",ROSTER!D$26)</f>
        <v/>
      </c>
      <c r="D3688" s="643"/>
      <c r="E3688" s="575"/>
      <c r="F3688" s="577"/>
      <c r="G3688" s="583"/>
      <c r="H3688" s="579"/>
      <c r="I3688" s="545"/>
      <c r="J3688" s="544"/>
      <c r="K3688" s="581"/>
      <c r="L3688" s="586"/>
      <c r="M3688" s="587"/>
      <c r="N3688" s="592" t="s">
        <v>16</v>
      </c>
      <c r="O3688" s="603"/>
      <c r="P3688" s="544"/>
      <c r="Q3688" s="581"/>
      <c r="R3688" s="586"/>
      <c r="S3688" s="587"/>
      <c r="T3688" s="592" t="s">
        <v>16</v>
      </c>
      <c r="U3688" s="603"/>
      <c r="V3688" s="311"/>
      <c r="W3688" s="311"/>
      <c r="X3688" s="579"/>
      <c r="Y3688" s="545"/>
      <c r="Z3688" s="544"/>
      <c r="AA3688" s="545"/>
      <c r="AB3688" s="544"/>
      <c r="AC3688" s="545"/>
      <c r="AD3688" s="544"/>
      <c r="AE3688" s="581"/>
      <c r="AF3688" s="586"/>
      <c r="AG3688" s="587"/>
      <c r="AH3688" s="626"/>
      <c r="AI3688" s="627"/>
      <c r="AJ3688" s="544"/>
      <c r="AK3688" s="581"/>
      <c r="AL3688" s="586"/>
      <c r="AM3688" s="587"/>
      <c r="AN3688" s="626"/>
      <c r="AO3688" s="627"/>
      <c r="AP3688" s="544"/>
      <c r="AQ3688" s="581"/>
      <c r="AR3688" s="586"/>
      <c r="AS3688" s="587"/>
      <c r="AT3688" s="626"/>
      <c r="AU3688" s="627"/>
      <c r="AV3688" s="628"/>
      <c r="AW3688" s="629"/>
      <c r="AX3688" s="632"/>
      <c r="AY3688" s="633"/>
      <c r="AZ3688" s="626"/>
      <c r="BA3688" s="627"/>
      <c r="BB3688" s="544"/>
      <c r="BC3688" s="581"/>
      <c r="BD3688" s="586"/>
      <c r="BE3688" s="587"/>
      <c r="BF3688" s="626"/>
      <c r="BG3688" s="627"/>
      <c r="BH3688" s="628"/>
      <c r="BI3688" s="629"/>
      <c r="BJ3688" s="632"/>
      <c r="BK3688" s="633"/>
      <c r="BL3688" s="626"/>
      <c r="BM3688" s="627"/>
      <c r="BN3688" s="678"/>
      <c r="BO3688" s="679"/>
      <c r="BP3688" s="680"/>
      <c r="BQ3688" s="677"/>
      <c r="BR3688" s="663"/>
      <c r="BS3688" s="663"/>
      <c r="BT3688" s="15"/>
      <c r="BU3688" s="15"/>
      <c r="BV3688" s="95"/>
    </row>
    <row r="3689" spans="1:74" ht="21.75" hidden="1" customHeight="1" x14ac:dyDescent="0.25">
      <c r="A3689" s="95"/>
      <c r="B3689" s="570" t="str">
        <f>IF(ROSTER!B$28="","",ROSTER!B$28)</f>
        <v/>
      </c>
      <c r="C3689" s="572" t="str">
        <f>IF(ROSTER!C$28="","",ROSTER!C$28)</f>
        <v/>
      </c>
      <c r="D3689" s="573"/>
      <c r="E3689" s="574"/>
      <c r="F3689" s="576">
        <f>IF(E3689="y",1,IF(E3689="S",1,0))</f>
        <v>0</v>
      </c>
      <c r="G3689" s="582">
        <f>IF(E3689="S",1,0)</f>
        <v>0</v>
      </c>
      <c r="H3689" s="578"/>
      <c r="I3689" s="543"/>
      <c r="J3689" s="542"/>
      <c r="K3689" s="580"/>
      <c r="L3689" s="584"/>
      <c r="M3689" s="585"/>
      <c r="N3689" s="588">
        <f>L3689+J3689</f>
        <v>0</v>
      </c>
      <c r="O3689" s="589"/>
      <c r="P3689" s="542"/>
      <c r="Q3689" s="580"/>
      <c r="R3689" s="584"/>
      <c r="S3689" s="585"/>
      <c r="T3689" s="588">
        <f>R3689-P3689</f>
        <v>0</v>
      </c>
      <c r="U3689" s="589"/>
      <c r="V3689" s="310"/>
      <c r="W3689" s="310"/>
      <c r="X3689" s="578"/>
      <c r="Y3689" s="543"/>
      <c r="Z3689" s="542"/>
      <c r="AA3689" s="543"/>
      <c r="AB3689" s="542"/>
      <c r="AC3689" s="543"/>
      <c r="AD3689" s="542"/>
      <c r="AE3689" s="580"/>
      <c r="AF3689" s="584"/>
      <c r="AG3689" s="585"/>
      <c r="AH3689" s="595">
        <f>IF(AD3689=0,0,(AF3689/AD3689)*100)</f>
        <v>0</v>
      </c>
      <c r="AI3689" s="596"/>
      <c r="AJ3689" s="542"/>
      <c r="AK3689" s="580"/>
      <c r="AL3689" s="584"/>
      <c r="AM3689" s="585"/>
      <c r="AN3689" s="595">
        <f>IF(AJ3689=0,0,(AL3689/AJ3689)*100)</f>
        <v>0</v>
      </c>
      <c r="AO3689" s="596"/>
      <c r="AP3689" s="542"/>
      <c r="AQ3689" s="580"/>
      <c r="AR3689" s="584"/>
      <c r="AS3689" s="585"/>
      <c r="AT3689" s="595">
        <f>IF(AP3689=0,0,(AR3689/AP3689)*100)</f>
        <v>0</v>
      </c>
      <c r="AU3689" s="596"/>
      <c r="AV3689" s="599">
        <f>AD3689+AJ3689+AP3689</f>
        <v>0</v>
      </c>
      <c r="AW3689" s="600"/>
      <c r="AX3689" s="630">
        <f>AF3689+AL3689+AR3689</f>
        <v>0</v>
      </c>
      <c r="AY3689" s="631"/>
      <c r="AZ3689" s="595">
        <f>IF(AV3689=0,0,(AX3689/AV3689)*100)</f>
        <v>0</v>
      </c>
      <c r="BA3689" s="596"/>
      <c r="BB3689" s="542"/>
      <c r="BC3689" s="580"/>
      <c r="BD3689" s="584"/>
      <c r="BE3689" s="585"/>
      <c r="BF3689" s="595">
        <f>IF(BB3689=0,0,(BD3689/BB3689)*100)</f>
        <v>0</v>
      </c>
      <c r="BG3689" s="596"/>
      <c r="BH3689" s="599">
        <f>AV3689+BB3689</f>
        <v>0</v>
      </c>
      <c r="BI3689" s="600"/>
      <c r="BJ3689" s="630">
        <f>AX3689+BD3689</f>
        <v>0</v>
      </c>
      <c r="BK3689" s="631"/>
      <c r="BL3689" s="595">
        <f>IF(BH3689=0,0,(BJ3689/BH3689)*100)</f>
        <v>0</v>
      </c>
      <c r="BM3689" s="596"/>
      <c r="BN3689" s="656">
        <f>(AF3689*2)+(AL3689*2)+(AR3689*3)+BD3689</f>
        <v>0</v>
      </c>
      <c r="BO3689" s="657"/>
      <c r="BP3689" s="658"/>
      <c r="BQ3689" s="676">
        <f t="shared" ref="BQ3689" si="3102">IF(BS3689=0,0,50*BR3689/BS3689)</f>
        <v>0</v>
      </c>
      <c r="BR3689" s="662">
        <f>(BN3689*BU$11)+(N3689*BU$12)+(Z3689*BU$13)+(R3689*BU$14)+(X3689*BU$15)+(AB3689*BU$16)</f>
        <v>0</v>
      </c>
      <c r="BS3689" s="662">
        <f>((BB3689-BD3689)*BU$18)+((AV3689-AX3689)*BU$17)+(H3689*BU$19)+(P3689*BU$20)</f>
        <v>0</v>
      </c>
      <c r="BT3689" s="15"/>
      <c r="BU3689" s="15"/>
      <c r="BV3689" s="95"/>
    </row>
    <row r="3690" spans="1:74" ht="21.75" hidden="1" customHeight="1" x14ac:dyDescent="0.25">
      <c r="A3690" s="95"/>
      <c r="B3690" s="571"/>
      <c r="C3690" s="642" t="str">
        <f>IF(ROSTER!D$28="","",ROSTER!D$28)</f>
        <v/>
      </c>
      <c r="D3690" s="643"/>
      <c r="E3690" s="575"/>
      <c r="F3690" s="577"/>
      <c r="G3690" s="583"/>
      <c r="H3690" s="579"/>
      <c r="I3690" s="545"/>
      <c r="J3690" s="544"/>
      <c r="K3690" s="581"/>
      <c r="L3690" s="586"/>
      <c r="M3690" s="587"/>
      <c r="N3690" s="592" t="s">
        <v>16</v>
      </c>
      <c r="O3690" s="603"/>
      <c r="P3690" s="544"/>
      <c r="Q3690" s="581"/>
      <c r="R3690" s="586"/>
      <c r="S3690" s="587"/>
      <c r="T3690" s="592" t="s">
        <v>16</v>
      </c>
      <c r="U3690" s="603"/>
      <c r="V3690" s="311"/>
      <c r="W3690" s="311"/>
      <c r="X3690" s="579"/>
      <c r="Y3690" s="545"/>
      <c r="Z3690" s="544"/>
      <c r="AA3690" s="545"/>
      <c r="AB3690" s="544"/>
      <c r="AC3690" s="545"/>
      <c r="AD3690" s="544"/>
      <c r="AE3690" s="581"/>
      <c r="AF3690" s="586"/>
      <c r="AG3690" s="587"/>
      <c r="AH3690" s="626"/>
      <c r="AI3690" s="627"/>
      <c r="AJ3690" s="544"/>
      <c r="AK3690" s="581"/>
      <c r="AL3690" s="586"/>
      <c r="AM3690" s="587"/>
      <c r="AN3690" s="626"/>
      <c r="AO3690" s="627"/>
      <c r="AP3690" s="544"/>
      <c r="AQ3690" s="581"/>
      <c r="AR3690" s="586"/>
      <c r="AS3690" s="587"/>
      <c r="AT3690" s="626"/>
      <c r="AU3690" s="627"/>
      <c r="AV3690" s="628"/>
      <c r="AW3690" s="629"/>
      <c r="AX3690" s="632"/>
      <c r="AY3690" s="633"/>
      <c r="AZ3690" s="626"/>
      <c r="BA3690" s="627"/>
      <c r="BB3690" s="544"/>
      <c r="BC3690" s="581"/>
      <c r="BD3690" s="586"/>
      <c r="BE3690" s="587"/>
      <c r="BF3690" s="626"/>
      <c r="BG3690" s="627"/>
      <c r="BH3690" s="628"/>
      <c r="BI3690" s="629"/>
      <c r="BJ3690" s="632"/>
      <c r="BK3690" s="633"/>
      <c r="BL3690" s="626"/>
      <c r="BM3690" s="627"/>
      <c r="BN3690" s="678"/>
      <c r="BO3690" s="679"/>
      <c r="BP3690" s="680"/>
      <c r="BQ3690" s="677"/>
      <c r="BR3690" s="663"/>
      <c r="BS3690" s="663"/>
      <c r="BT3690" s="15"/>
      <c r="BU3690" s="15"/>
      <c r="BV3690" s="95"/>
    </row>
    <row r="3691" spans="1:74" ht="21.75" hidden="1" customHeight="1" x14ac:dyDescent="0.25">
      <c r="A3691" s="95"/>
      <c r="B3691" s="570" t="str">
        <f>IF(ROSTER!B$30="","",ROSTER!B$30)</f>
        <v/>
      </c>
      <c r="C3691" s="572" t="str">
        <f>IF(ROSTER!C$30="","",ROSTER!C$30)</f>
        <v/>
      </c>
      <c r="D3691" s="573"/>
      <c r="E3691" s="574"/>
      <c r="F3691" s="576">
        <f>IF(E3691="y",1,IF(E3691="S",1,0))</f>
        <v>0</v>
      </c>
      <c r="G3691" s="582">
        <f>IF(E3691="S",1,0)</f>
        <v>0</v>
      </c>
      <c r="H3691" s="578"/>
      <c r="I3691" s="543"/>
      <c r="J3691" s="542"/>
      <c r="K3691" s="580"/>
      <c r="L3691" s="584"/>
      <c r="M3691" s="585"/>
      <c r="N3691" s="588">
        <f>L3691+J3691</f>
        <v>0</v>
      </c>
      <c r="O3691" s="589"/>
      <c r="P3691" s="542"/>
      <c r="Q3691" s="580"/>
      <c r="R3691" s="584"/>
      <c r="S3691" s="585"/>
      <c r="T3691" s="588">
        <f>R3691-P3691</f>
        <v>0</v>
      </c>
      <c r="U3691" s="589"/>
      <c r="V3691" s="310"/>
      <c r="W3691" s="310"/>
      <c r="X3691" s="578"/>
      <c r="Y3691" s="543"/>
      <c r="Z3691" s="542"/>
      <c r="AA3691" s="543"/>
      <c r="AB3691" s="542"/>
      <c r="AC3691" s="543"/>
      <c r="AD3691" s="542"/>
      <c r="AE3691" s="580"/>
      <c r="AF3691" s="584"/>
      <c r="AG3691" s="585"/>
      <c r="AH3691" s="595">
        <f>IF(AD3691=0,0,(AF3691/AD3691)*100)</f>
        <v>0</v>
      </c>
      <c r="AI3691" s="596"/>
      <c r="AJ3691" s="542"/>
      <c r="AK3691" s="580"/>
      <c r="AL3691" s="584"/>
      <c r="AM3691" s="585"/>
      <c r="AN3691" s="595">
        <f>IF(AJ3691=0,0,(AL3691/AJ3691)*100)</f>
        <v>0</v>
      </c>
      <c r="AO3691" s="596"/>
      <c r="AP3691" s="542"/>
      <c r="AQ3691" s="580"/>
      <c r="AR3691" s="584"/>
      <c r="AS3691" s="585"/>
      <c r="AT3691" s="595">
        <f>IF(AP3691=0,0,(AR3691/AP3691)*100)</f>
        <v>0</v>
      </c>
      <c r="AU3691" s="596"/>
      <c r="AV3691" s="599">
        <f>AD3691+AJ3691+AP3691</f>
        <v>0</v>
      </c>
      <c r="AW3691" s="600"/>
      <c r="AX3691" s="630">
        <f>AF3691+AL3691+AR3691</f>
        <v>0</v>
      </c>
      <c r="AY3691" s="631"/>
      <c r="AZ3691" s="595">
        <f>IF(AV3691=0,0,(AX3691/AV3691)*100)</f>
        <v>0</v>
      </c>
      <c r="BA3691" s="596"/>
      <c r="BB3691" s="542"/>
      <c r="BC3691" s="580"/>
      <c r="BD3691" s="584"/>
      <c r="BE3691" s="585"/>
      <c r="BF3691" s="595">
        <f>IF(BB3691=0,0,(BD3691/BB3691)*100)</f>
        <v>0</v>
      </c>
      <c r="BG3691" s="596"/>
      <c r="BH3691" s="599">
        <f>AV3691+BB3691</f>
        <v>0</v>
      </c>
      <c r="BI3691" s="600"/>
      <c r="BJ3691" s="630">
        <f>AX3691+BD3691</f>
        <v>0</v>
      </c>
      <c r="BK3691" s="631"/>
      <c r="BL3691" s="595">
        <f>IF(BH3691=0,0,(BJ3691/BH3691)*100)</f>
        <v>0</v>
      </c>
      <c r="BM3691" s="596"/>
      <c r="BN3691" s="656">
        <f>(AF3691*2)+(AL3691*2)+(AR3691*3)+BD3691</f>
        <v>0</v>
      </c>
      <c r="BO3691" s="657"/>
      <c r="BP3691" s="658"/>
      <c r="BQ3691" s="676">
        <f t="shared" ref="BQ3691" si="3103">IF(BS3691=0,0,50*BR3691/BS3691)</f>
        <v>0</v>
      </c>
      <c r="BR3691" s="662">
        <f>(BN3691*BU$11)+(N3691*BU$12)+(Z3691*BU$13)+(R3691*BU$14)+(X3691*BU$15)+(AB3691*BU$16)</f>
        <v>0</v>
      </c>
      <c r="BS3691" s="662">
        <f>((BB3691-BD3691)*BU$18)+((AV3691-AX3691)*BU$17)+(H3691*BU$19)+(P3691*BU$20)</f>
        <v>0</v>
      </c>
      <c r="BT3691" s="15"/>
      <c r="BU3691" s="15"/>
      <c r="BV3691" s="95"/>
    </row>
    <row r="3692" spans="1:74" ht="21.75" hidden="1" customHeight="1" x14ac:dyDescent="0.25">
      <c r="A3692" s="95"/>
      <c r="B3692" s="571"/>
      <c r="C3692" s="642" t="str">
        <f>IF(ROSTER!D$30="","",ROSTER!D$30)</f>
        <v/>
      </c>
      <c r="D3692" s="643"/>
      <c r="E3692" s="575"/>
      <c r="F3692" s="577"/>
      <c r="G3692" s="583"/>
      <c r="H3692" s="579"/>
      <c r="I3692" s="545"/>
      <c r="J3692" s="544"/>
      <c r="K3692" s="581"/>
      <c r="L3692" s="586"/>
      <c r="M3692" s="587"/>
      <c r="N3692" s="592" t="s">
        <v>16</v>
      </c>
      <c r="O3692" s="603"/>
      <c r="P3692" s="544"/>
      <c r="Q3692" s="581"/>
      <c r="R3692" s="586"/>
      <c r="S3692" s="587"/>
      <c r="T3692" s="592" t="s">
        <v>16</v>
      </c>
      <c r="U3692" s="603"/>
      <c r="V3692" s="311"/>
      <c r="W3692" s="311"/>
      <c r="X3692" s="579"/>
      <c r="Y3692" s="545"/>
      <c r="Z3692" s="544"/>
      <c r="AA3692" s="545"/>
      <c r="AB3692" s="544"/>
      <c r="AC3692" s="545"/>
      <c r="AD3692" s="544"/>
      <c r="AE3692" s="581"/>
      <c r="AF3692" s="586"/>
      <c r="AG3692" s="587"/>
      <c r="AH3692" s="626"/>
      <c r="AI3692" s="627"/>
      <c r="AJ3692" s="544"/>
      <c r="AK3692" s="581"/>
      <c r="AL3692" s="586"/>
      <c r="AM3692" s="587"/>
      <c r="AN3692" s="626"/>
      <c r="AO3692" s="627"/>
      <c r="AP3692" s="544"/>
      <c r="AQ3692" s="581"/>
      <c r="AR3692" s="586"/>
      <c r="AS3692" s="587"/>
      <c r="AT3692" s="626"/>
      <c r="AU3692" s="627"/>
      <c r="AV3692" s="628"/>
      <c r="AW3692" s="629"/>
      <c r="AX3692" s="632"/>
      <c r="AY3692" s="633"/>
      <c r="AZ3692" s="626"/>
      <c r="BA3692" s="627"/>
      <c r="BB3692" s="544"/>
      <c r="BC3692" s="581"/>
      <c r="BD3692" s="586"/>
      <c r="BE3692" s="587"/>
      <c r="BF3692" s="626"/>
      <c r="BG3692" s="627"/>
      <c r="BH3692" s="628"/>
      <c r="BI3692" s="629"/>
      <c r="BJ3692" s="632"/>
      <c r="BK3692" s="633"/>
      <c r="BL3692" s="626"/>
      <c r="BM3692" s="627"/>
      <c r="BN3692" s="678"/>
      <c r="BO3692" s="679"/>
      <c r="BP3692" s="680"/>
      <c r="BQ3692" s="677"/>
      <c r="BR3692" s="663"/>
      <c r="BS3692" s="663"/>
      <c r="BT3692" s="15"/>
      <c r="BU3692" s="15"/>
      <c r="BV3692" s="95"/>
    </row>
    <row r="3693" spans="1:74" ht="21.75" hidden="1" customHeight="1" x14ac:dyDescent="0.25">
      <c r="A3693" s="95"/>
      <c r="B3693" s="570" t="str">
        <f>IF(ROSTER!B$32="","",ROSTER!B$32)</f>
        <v/>
      </c>
      <c r="C3693" s="572" t="str">
        <f>IF(ROSTER!C$32="","",ROSTER!C$32)</f>
        <v/>
      </c>
      <c r="D3693" s="573"/>
      <c r="E3693" s="574"/>
      <c r="F3693" s="576">
        <f>IF(E3693="y",1,IF(E3693="S",1,0))</f>
        <v>0</v>
      </c>
      <c r="G3693" s="582">
        <f>IF(E3693="S",1,0)</f>
        <v>0</v>
      </c>
      <c r="H3693" s="578"/>
      <c r="I3693" s="543"/>
      <c r="J3693" s="542"/>
      <c r="K3693" s="580"/>
      <c r="L3693" s="584"/>
      <c r="M3693" s="585"/>
      <c r="N3693" s="588">
        <f>L3693+J3693</f>
        <v>0</v>
      </c>
      <c r="O3693" s="589"/>
      <c r="P3693" s="542"/>
      <c r="Q3693" s="580"/>
      <c r="R3693" s="584"/>
      <c r="S3693" s="585"/>
      <c r="T3693" s="588">
        <f>R3693-P3693</f>
        <v>0</v>
      </c>
      <c r="U3693" s="589"/>
      <c r="V3693" s="310"/>
      <c r="W3693" s="310"/>
      <c r="X3693" s="578"/>
      <c r="Y3693" s="543"/>
      <c r="Z3693" s="542"/>
      <c r="AA3693" s="543"/>
      <c r="AB3693" s="542"/>
      <c r="AC3693" s="543"/>
      <c r="AD3693" s="542"/>
      <c r="AE3693" s="580"/>
      <c r="AF3693" s="584"/>
      <c r="AG3693" s="585"/>
      <c r="AH3693" s="595">
        <f>IF(AD3693=0,0,(AF3693/AD3693)*100)</f>
        <v>0</v>
      </c>
      <c r="AI3693" s="596"/>
      <c r="AJ3693" s="542"/>
      <c r="AK3693" s="580"/>
      <c r="AL3693" s="584"/>
      <c r="AM3693" s="585"/>
      <c r="AN3693" s="595">
        <f>IF(AJ3693=0,0,(AL3693/AJ3693)*100)</f>
        <v>0</v>
      </c>
      <c r="AO3693" s="596"/>
      <c r="AP3693" s="542"/>
      <c r="AQ3693" s="580"/>
      <c r="AR3693" s="584"/>
      <c r="AS3693" s="585"/>
      <c r="AT3693" s="595">
        <f>IF(AP3693=0,0,(AR3693/AP3693)*100)</f>
        <v>0</v>
      </c>
      <c r="AU3693" s="596"/>
      <c r="AV3693" s="599">
        <f>AD3693+AJ3693+AP3693</f>
        <v>0</v>
      </c>
      <c r="AW3693" s="600"/>
      <c r="AX3693" s="630">
        <f>AF3693+AL3693+AR3693</f>
        <v>0</v>
      </c>
      <c r="AY3693" s="631"/>
      <c r="AZ3693" s="595">
        <f>IF(AV3693=0,0,(AX3693/AV3693)*100)</f>
        <v>0</v>
      </c>
      <c r="BA3693" s="596"/>
      <c r="BB3693" s="542"/>
      <c r="BC3693" s="580"/>
      <c r="BD3693" s="584"/>
      <c r="BE3693" s="585"/>
      <c r="BF3693" s="595">
        <f>IF(BB3693=0,0,(BD3693/BB3693)*100)</f>
        <v>0</v>
      </c>
      <c r="BG3693" s="596"/>
      <c r="BH3693" s="599">
        <f>AV3693+BB3693</f>
        <v>0</v>
      </c>
      <c r="BI3693" s="600"/>
      <c r="BJ3693" s="630">
        <f>AX3693+BD3693</f>
        <v>0</v>
      </c>
      <c r="BK3693" s="631"/>
      <c r="BL3693" s="595">
        <f>IF(BH3693=0,0,(BJ3693/BH3693)*100)</f>
        <v>0</v>
      </c>
      <c r="BM3693" s="596"/>
      <c r="BN3693" s="656">
        <f>(AF3693*2)+(AL3693*2)+(AR3693*3)+BD3693</f>
        <v>0</v>
      </c>
      <c r="BO3693" s="657"/>
      <c r="BP3693" s="658"/>
      <c r="BQ3693" s="676">
        <f t="shared" ref="BQ3693" si="3104">IF(BS3693=0,0,50*BR3693/BS3693)</f>
        <v>0</v>
      </c>
      <c r="BR3693" s="662">
        <f>(BN3693*BU$11)+(N3693*BU$12)+(Z3693*BU$13)+(R3693*BU$14)+(X3693*BU$15)+(AB3693*BU$16)</f>
        <v>0</v>
      </c>
      <c r="BS3693" s="662">
        <f>((BB3693-BD3693)*BU$18)+((AV3693-AX3693)*BU$17)+(H3693*BU$19)+(P3693*BU$20)</f>
        <v>0</v>
      </c>
      <c r="BT3693" s="15"/>
      <c r="BU3693" s="15"/>
      <c r="BV3693" s="95"/>
    </row>
    <row r="3694" spans="1:74" ht="21.75" hidden="1" customHeight="1" x14ac:dyDescent="0.25">
      <c r="A3694" s="95"/>
      <c r="B3694" s="571"/>
      <c r="C3694" s="642" t="str">
        <f>IF(ROSTER!D$32="","",ROSTER!D$32)</f>
        <v/>
      </c>
      <c r="D3694" s="643"/>
      <c r="E3694" s="575"/>
      <c r="F3694" s="577"/>
      <c r="G3694" s="583"/>
      <c r="H3694" s="579"/>
      <c r="I3694" s="545"/>
      <c r="J3694" s="544"/>
      <c r="K3694" s="581"/>
      <c r="L3694" s="586"/>
      <c r="M3694" s="587"/>
      <c r="N3694" s="592" t="s">
        <v>16</v>
      </c>
      <c r="O3694" s="603"/>
      <c r="P3694" s="544"/>
      <c r="Q3694" s="581"/>
      <c r="R3694" s="586"/>
      <c r="S3694" s="587"/>
      <c r="T3694" s="592" t="s">
        <v>16</v>
      </c>
      <c r="U3694" s="603"/>
      <c r="V3694" s="311"/>
      <c r="W3694" s="311"/>
      <c r="X3694" s="579"/>
      <c r="Y3694" s="545"/>
      <c r="Z3694" s="544"/>
      <c r="AA3694" s="545"/>
      <c r="AB3694" s="544"/>
      <c r="AC3694" s="545"/>
      <c r="AD3694" s="544"/>
      <c r="AE3694" s="581"/>
      <c r="AF3694" s="586"/>
      <c r="AG3694" s="587"/>
      <c r="AH3694" s="626"/>
      <c r="AI3694" s="627"/>
      <c r="AJ3694" s="544"/>
      <c r="AK3694" s="581"/>
      <c r="AL3694" s="586"/>
      <c r="AM3694" s="587"/>
      <c r="AN3694" s="626"/>
      <c r="AO3694" s="627"/>
      <c r="AP3694" s="544"/>
      <c r="AQ3694" s="581"/>
      <c r="AR3694" s="586"/>
      <c r="AS3694" s="587"/>
      <c r="AT3694" s="626"/>
      <c r="AU3694" s="627"/>
      <c r="AV3694" s="628"/>
      <c r="AW3694" s="629"/>
      <c r="AX3694" s="632"/>
      <c r="AY3694" s="633"/>
      <c r="AZ3694" s="626"/>
      <c r="BA3694" s="627"/>
      <c r="BB3694" s="544"/>
      <c r="BC3694" s="581"/>
      <c r="BD3694" s="586"/>
      <c r="BE3694" s="587"/>
      <c r="BF3694" s="626"/>
      <c r="BG3694" s="627"/>
      <c r="BH3694" s="628"/>
      <c r="BI3694" s="629"/>
      <c r="BJ3694" s="632"/>
      <c r="BK3694" s="633"/>
      <c r="BL3694" s="626"/>
      <c r="BM3694" s="627"/>
      <c r="BN3694" s="678"/>
      <c r="BO3694" s="679"/>
      <c r="BP3694" s="680"/>
      <c r="BQ3694" s="677"/>
      <c r="BR3694" s="663"/>
      <c r="BS3694" s="663"/>
      <c r="BT3694" s="15"/>
      <c r="BU3694" s="15"/>
      <c r="BV3694" s="95"/>
    </row>
    <row r="3695" spans="1:74" ht="21.75" hidden="1" customHeight="1" x14ac:dyDescent="0.25">
      <c r="A3695" s="95"/>
      <c r="B3695" s="570" t="str">
        <f>IF(ROSTER!B$34="","",ROSTER!B$34)</f>
        <v/>
      </c>
      <c r="C3695" s="572" t="str">
        <f>IF(ROSTER!C$34="","",ROSTER!C$34)</f>
        <v/>
      </c>
      <c r="D3695" s="573"/>
      <c r="E3695" s="574"/>
      <c r="F3695" s="576">
        <f>IF(E3695="y",1,IF(E3695="S",1,0))</f>
        <v>0</v>
      </c>
      <c r="G3695" s="582">
        <f>IF(E3695="S",1,0)</f>
        <v>0</v>
      </c>
      <c r="H3695" s="578"/>
      <c r="I3695" s="543"/>
      <c r="J3695" s="542"/>
      <c r="K3695" s="580"/>
      <c r="L3695" s="584"/>
      <c r="M3695" s="585"/>
      <c r="N3695" s="588">
        <f>L3695+J3695</f>
        <v>0</v>
      </c>
      <c r="O3695" s="589"/>
      <c r="P3695" s="542"/>
      <c r="Q3695" s="580"/>
      <c r="R3695" s="584"/>
      <c r="S3695" s="585"/>
      <c r="T3695" s="588">
        <f>R3695-P3695</f>
        <v>0</v>
      </c>
      <c r="U3695" s="589"/>
      <c r="V3695" s="310"/>
      <c r="W3695" s="310"/>
      <c r="X3695" s="578"/>
      <c r="Y3695" s="543"/>
      <c r="Z3695" s="542"/>
      <c r="AA3695" s="543"/>
      <c r="AB3695" s="542"/>
      <c r="AC3695" s="543"/>
      <c r="AD3695" s="542"/>
      <c r="AE3695" s="580"/>
      <c r="AF3695" s="584"/>
      <c r="AG3695" s="585"/>
      <c r="AH3695" s="595">
        <f>IF(AD3695=0,0,(AF3695/AD3695)*100)</f>
        <v>0</v>
      </c>
      <c r="AI3695" s="596"/>
      <c r="AJ3695" s="542"/>
      <c r="AK3695" s="580"/>
      <c r="AL3695" s="584"/>
      <c r="AM3695" s="585"/>
      <c r="AN3695" s="595">
        <f>IF(AJ3695=0,0,(AL3695/AJ3695)*100)</f>
        <v>0</v>
      </c>
      <c r="AO3695" s="596"/>
      <c r="AP3695" s="542"/>
      <c r="AQ3695" s="580"/>
      <c r="AR3695" s="584"/>
      <c r="AS3695" s="585"/>
      <c r="AT3695" s="595">
        <f>IF(AP3695=0,0,(AR3695/AP3695)*100)</f>
        <v>0</v>
      </c>
      <c r="AU3695" s="596"/>
      <c r="AV3695" s="599">
        <f>AD3695+AJ3695+AP3695</f>
        <v>0</v>
      </c>
      <c r="AW3695" s="600"/>
      <c r="AX3695" s="630">
        <f>AF3695+AL3695+AR3695</f>
        <v>0</v>
      </c>
      <c r="AY3695" s="631"/>
      <c r="AZ3695" s="595">
        <f>IF(AV3695=0,0,(AX3695/AV3695)*100)</f>
        <v>0</v>
      </c>
      <c r="BA3695" s="596"/>
      <c r="BB3695" s="542"/>
      <c r="BC3695" s="580"/>
      <c r="BD3695" s="584"/>
      <c r="BE3695" s="585"/>
      <c r="BF3695" s="595">
        <f>IF(BB3695=0,0,(BD3695/BB3695)*100)</f>
        <v>0</v>
      </c>
      <c r="BG3695" s="596"/>
      <c r="BH3695" s="599">
        <f>AV3695+BB3695</f>
        <v>0</v>
      </c>
      <c r="BI3695" s="600"/>
      <c r="BJ3695" s="630">
        <f>AX3695+BD3695</f>
        <v>0</v>
      </c>
      <c r="BK3695" s="631"/>
      <c r="BL3695" s="595">
        <f>IF(BH3695=0,0,(BJ3695/BH3695)*100)</f>
        <v>0</v>
      </c>
      <c r="BM3695" s="596"/>
      <c r="BN3695" s="656">
        <f>(AF3695*2)+(AL3695*2)+(AR3695*3)+BD3695</f>
        <v>0</v>
      </c>
      <c r="BO3695" s="657"/>
      <c r="BP3695" s="658"/>
      <c r="BQ3695" s="676">
        <f t="shared" ref="BQ3695" si="3105">IF(BS3695=0,0,50*BR3695/BS3695)</f>
        <v>0</v>
      </c>
      <c r="BR3695" s="662">
        <f>(BN3695*BU$11)+(N3695*BU$12)+(Z3695*BU$13)+(R3695*BU$14)+(X3695*BU$15)+(AB3695*BU$16)</f>
        <v>0</v>
      </c>
      <c r="BS3695" s="662">
        <f>((BB3695-BD3695)*BU$18)+((AV3695-AX3695)*BU$17)+(H3695*BU$19)+(P3695*BU$20)</f>
        <v>0</v>
      </c>
      <c r="BT3695" s="15"/>
      <c r="BU3695" s="15"/>
      <c r="BV3695" s="95"/>
    </row>
    <row r="3696" spans="1:74" ht="21.75" hidden="1" customHeight="1" x14ac:dyDescent="0.25">
      <c r="A3696" s="95"/>
      <c r="B3696" s="571"/>
      <c r="C3696" s="642" t="str">
        <f>IF(ROSTER!D$34="","",ROSTER!D$34)</f>
        <v/>
      </c>
      <c r="D3696" s="643"/>
      <c r="E3696" s="575"/>
      <c r="F3696" s="577"/>
      <c r="G3696" s="583"/>
      <c r="H3696" s="579"/>
      <c r="I3696" s="545"/>
      <c r="J3696" s="544"/>
      <c r="K3696" s="581"/>
      <c r="L3696" s="586"/>
      <c r="M3696" s="587"/>
      <c r="N3696" s="592" t="s">
        <v>16</v>
      </c>
      <c r="O3696" s="603"/>
      <c r="P3696" s="544"/>
      <c r="Q3696" s="581"/>
      <c r="R3696" s="586"/>
      <c r="S3696" s="587"/>
      <c r="T3696" s="592" t="s">
        <v>16</v>
      </c>
      <c r="U3696" s="603"/>
      <c r="V3696" s="311"/>
      <c r="W3696" s="311"/>
      <c r="X3696" s="579"/>
      <c r="Y3696" s="545"/>
      <c r="Z3696" s="544"/>
      <c r="AA3696" s="545"/>
      <c r="AB3696" s="544"/>
      <c r="AC3696" s="545"/>
      <c r="AD3696" s="544"/>
      <c r="AE3696" s="581"/>
      <c r="AF3696" s="586"/>
      <c r="AG3696" s="587"/>
      <c r="AH3696" s="626"/>
      <c r="AI3696" s="627"/>
      <c r="AJ3696" s="544"/>
      <c r="AK3696" s="581"/>
      <c r="AL3696" s="586"/>
      <c r="AM3696" s="587"/>
      <c r="AN3696" s="626"/>
      <c r="AO3696" s="627"/>
      <c r="AP3696" s="544"/>
      <c r="AQ3696" s="581"/>
      <c r="AR3696" s="586"/>
      <c r="AS3696" s="587"/>
      <c r="AT3696" s="626"/>
      <c r="AU3696" s="627"/>
      <c r="AV3696" s="628"/>
      <c r="AW3696" s="629"/>
      <c r="AX3696" s="632"/>
      <c r="AY3696" s="633"/>
      <c r="AZ3696" s="626"/>
      <c r="BA3696" s="627"/>
      <c r="BB3696" s="544"/>
      <c r="BC3696" s="581"/>
      <c r="BD3696" s="586"/>
      <c r="BE3696" s="587"/>
      <c r="BF3696" s="626"/>
      <c r="BG3696" s="627"/>
      <c r="BH3696" s="628"/>
      <c r="BI3696" s="629"/>
      <c r="BJ3696" s="632"/>
      <c r="BK3696" s="633"/>
      <c r="BL3696" s="626"/>
      <c r="BM3696" s="627"/>
      <c r="BN3696" s="678"/>
      <c r="BO3696" s="679"/>
      <c r="BP3696" s="680"/>
      <c r="BQ3696" s="677"/>
      <c r="BR3696" s="663"/>
      <c r="BS3696" s="663"/>
      <c r="BT3696" s="15"/>
      <c r="BU3696" s="15"/>
      <c r="BV3696" s="95"/>
    </row>
    <row r="3697" spans="1:74" ht="21.75" hidden="1" customHeight="1" x14ac:dyDescent="0.25">
      <c r="A3697" s="95"/>
      <c r="B3697" s="570" t="str">
        <f>IF(ROSTER!B$36="","",ROSTER!B$36)</f>
        <v/>
      </c>
      <c r="C3697" s="572" t="str">
        <f>IF(ROSTER!C$36="","",ROSTER!C$36)</f>
        <v/>
      </c>
      <c r="D3697" s="573"/>
      <c r="E3697" s="574"/>
      <c r="F3697" s="576">
        <f>IF(E3697="y",1,IF(E3697="S",1,0))</f>
        <v>0</v>
      </c>
      <c r="G3697" s="582">
        <f>IF(E3697="S",1,0)</f>
        <v>0</v>
      </c>
      <c r="H3697" s="578"/>
      <c r="I3697" s="543"/>
      <c r="J3697" s="542"/>
      <c r="K3697" s="580"/>
      <c r="L3697" s="584"/>
      <c r="M3697" s="585"/>
      <c r="N3697" s="588">
        <f>L3697+J3697</f>
        <v>0</v>
      </c>
      <c r="O3697" s="589"/>
      <c r="P3697" s="542"/>
      <c r="Q3697" s="580"/>
      <c r="R3697" s="584"/>
      <c r="S3697" s="585"/>
      <c r="T3697" s="588">
        <f>R3697-P3697</f>
        <v>0</v>
      </c>
      <c r="U3697" s="589"/>
      <c r="V3697" s="310"/>
      <c r="W3697" s="310"/>
      <c r="X3697" s="578"/>
      <c r="Y3697" s="543"/>
      <c r="Z3697" s="542"/>
      <c r="AA3697" s="543"/>
      <c r="AB3697" s="542"/>
      <c r="AC3697" s="543"/>
      <c r="AD3697" s="542"/>
      <c r="AE3697" s="580"/>
      <c r="AF3697" s="584"/>
      <c r="AG3697" s="585"/>
      <c r="AH3697" s="595">
        <f>IF(AD3697=0,0,(AF3697/AD3697)*100)</f>
        <v>0</v>
      </c>
      <c r="AI3697" s="596"/>
      <c r="AJ3697" s="542"/>
      <c r="AK3697" s="580"/>
      <c r="AL3697" s="584"/>
      <c r="AM3697" s="585"/>
      <c r="AN3697" s="595">
        <f>IF(AJ3697=0,0,(AL3697/AJ3697)*100)</f>
        <v>0</v>
      </c>
      <c r="AO3697" s="596"/>
      <c r="AP3697" s="542"/>
      <c r="AQ3697" s="580"/>
      <c r="AR3697" s="584"/>
      <c r="AS3697" s="585"/>
      <c r="AT3697" s="595">
        <f>IF(AP3697=0,0,(AR3697/AP3697)*100)</f>
        <v>0</v>
      </c>
      <c r="AU3697" s="596"/>
      <c r="AV3697" s="599">
        <f>AD3697+AJ3697+AP3697</f>
        <v>0</v>
      </c>
      <c r="AW3697" s="600"/>
      <c r="AX3697" s="630">
        <f>AF3697+AL3697+AR3697</f>
        <v>0</v>
      </c>
      <c r="AY3697" s="631"/>
      <c r="AZ3697" s="595">
        <f>IF(AV3697=0,0,(AX3697/AV3697)*100)</f>
        <v>0</v>
      </c>
      <c r="BA3697" s="596"/>
      <c r="BB3697" s="542"/>
      <c r="BC3697" s="580"/>
      <c r="BD3697" s="584"/>
      <c r="BE3697" s="585"/>
      <c r="BF3697" s="595">
        <f>IF(BB3697=0,0,(BD3697/BB3697)*100)</f>
        <v>0</v>
      </c>
      <c r="BG3697" s="596"/>
      <c r="BH3697" s="599">
        <f>AV3697+BB3697</f>
        <v>0</v>
      </c>
      <c r="BI3697" s="600"/>
      <c r="BJ3697" s="630">
        <f>AX3697+BD3697</f>
        <v>0</v>
      </c>
      <c r="BK3697" s="631"/>
      <c r="BL3697" s="595">
        <f>IF(BH3697=0,0,(BJ3697/BH3697)*100)</f>
        <v>0</v>
      </c>
      <c r="BM3697" s="596"/>
      <c r="BN3697" s="656">
        <f>(AF3697*2)+(AL3697*2)+(AR3697*3)+BD3697</f>
        <v>0</v>
      </c>
      <c r="BO3697" s="657"/>
      <c r="BP3697" s="658"/>
      <c r="BQ3697" s="676">
        <f t="shared" ref="BQ3697" si="3106">IF(BS3697=0,0,50*BR3697/BS3697)</f>
        <v>0</v>
      </c>
      <c r="BR3697" s="662">
        <f>(BN3697*BU$11)+(N3697*BU$12)+(Z3697*BU$13)+(R3697*BU$14)+(X3697*BU$15)+(AB3697*BU$16)</f>
        <v>0</v>
      </c>
      <c r="BS3697" s="662">
        <f>((BB3697-BD3697)*BU$18)+((AV3697-AX3697)*BU$17)+(H3697*BU$19)+(P3697*BU$20)</f>
        <v>0</v>
      </c>
      <c r="BT3697" s="15"/>
      <c r="BU3697" s="15"/>
      <c r="BV3697" s="95"/>
    </row>
    <row r="3698" spans="1:74" ht="21.75" hidden="1" customHeight="1" x14ac:dyDescent="0.25">
      <c r="A3698" s="95"/>
      <c r="B3698" s="571"/>
      <c r="C3698" s="642" t="str">
        <f>IF(ROSTER!D$36="","",ROSTER!D$36)</f>
        <v/>
      </c>
      <c r="D3698" s="643"/>
      <c r="E3698" s="575"/>
      <c r="F3698" s="577"/>
      <c r="G3698" s="583"/>
      <c r="H3698" s="579"/>
      <c r="I3698" s="545"/>
      <c r="J3698" s="544"/>
      <c r="K3698" s="581"/>
      <c r="L3698" s="586"/>
      <c r="M3698" s="587"/>
      <c r="N3698" s="592" t="s">
        <v>16</v>
      </c>
      <c r="O3698" s="603"/>
      <c r="P3698" s="544"/>
      <c r="Q3698" s="581"/>
      <c r="R3698" s="586"/>
      <c r="S3698" s="587"/>
      <c r="T3698" s="592" t="s">
        <v>16</v>
      </c>
      <c r="U3698" s="603"/>
      <c r="V3698" s="311"/>
      <c r="W3698" s="311"/>
      <c r="X3698" s="579"/>
      <c r="Y3698" s="545"/>
      <c r="Z3698" s="544"/>
      <c r="AA3698" s="545"/>
      <c r="AB3698" s="544"/>
      <c r="AC3698" s="545"/>
      <c r="AD3698" s="544"/>
      <c r="AE3698" s="581"/>
      <c r="AF3698" s="586"/>
      <c r="AG3698" s="587"/>
      <c r="AH3698" s="626"/>
      <c r="AI3698" s="627"/>
      <c r="AJ3698" s="544"/>
      <c r="AK3698" s="581"/>
      <c r="AL3698" s="586"/>
      <c r="AM3698" s="587"/>
      <c r="AN3698" s="626"/>
      <c r="AO3698" s="627"/>
      <c r="AP3698" s="544"/>
      <c r="AQ3698" s="581"/>
      <c r="AR3698" s="586"/>
      <c r="AS3698" s="587"/>
      <c r="AT3698" s="626"/>
      <c r="AU3698" s="627"/>
      <c r="AV3698" s="628"/>
      <c r="AW3698" s="629"/>
      <c r="AX3698" s="632"/>
      <c r="AY3698" s="633"/>
      <c r="AZ3698" s="626"/>
      <c r="BA3698" s="627"/>
      <c r="BB3698" s="544"/>
      <c r="BC3698" s="581"/>
      <c r="BD3698" s="586"/>
      <c r="BE3698" s="587"/>
      <c r="BF3698" s="626"/>
      <c r="BG3698" s="627"/>
      <c r="BH3698" s="628"/>
      <c r="BI3698" s="629"/>
      <c r="BJ3698" s="632"/>
      <c r="BK3698" s="633"/>
      <c r="BL3698" s="626"/>
      <c r="BM3698" s="627"/>
      <c r="BN3698" s="678"/>
      <c r="BO3698" s="679"/>
      <c r="BP3698" s="680"/>
      <c r="BQ3698" s="677"/>
      <c r="BR3698" s="663"/>
      <c r="BS3698" s="663"/>
      <c r="BT3698" s="15"/>
      <c r="BU3698" s="15"/>
      <c r="BV3698" s="95"/>
    </row>
    <row r="3699" spans="1:74" ht="21.75" hidden="1" customHeight="1" x14ac:dyDescent="0.25">
      <c r="A3699" s="95"/>
      <c r="B3699" s="570" t="str">
        <f>IF(ROSTER!B$38="","",ROSTER!B$38)</f>
        <v/>
      </c>
      <c r="C3699" s="572" t="str">
        <f>IF(ROSTER!C$38="","",ROSTER!C$38)</f>
        <v/>
      </c>
      <c r="D3699" s="573"/>
      <c r="E3699" s="574"/>
      <c r="F3699" s="576">
        <f>IF(E3699="y",1,IF(E3699="S",1,0))</f>
        <v>0</v>
      </c>
      <c r="G3699" s="582">
        <f>IF(E3699="S",1,0)</f>
        <v>0</v>
      </c>
      <c r="H3699" s="578"/>
      <c r="I3699" s="543"/>
      <c r="J3699" s="542"/>
      <c r="K3699" s="580"/>
      <c r="L3699" s="584"/>
      <c r="M3699" s="585"/>
      <c r="N3699" s="588">
        <f>L3699+J3699</f>
        <v>0</v>
      </c>
      <c r="O3699" s="589"/>
      <c r="P3699" s="542"/>
      <c r="Q3699" s="580"/>
      <c r="R3699" s="584"/>
      <c r="S3699" s="585"/>
      <c r="T3699" s="588">
        <f>R3699-P3699</f>
        <v>0</v>
      </c>
      <c r="U3699" s="589"/>
      <c r="V3699" s="310"/>
      <c r="W3699" s="310"/>
      <c r="X3699" s="578"/>
      <c r="Y3699" s="543"/>
      <c r="Z3699" s="542"/>
      <c r="AA3699" s="543"/>
      <c r="AB3699" s="542"/>
      <c r="AC3699" s="543"/>
      <c r="AD3699" s="542"/>
      <c r="AE3699" s="580"/>
      <c r="AF3699" s="584"/>
      <c r="AG3699" s="585"/>
      <c r="AH3699" s="595">
        <f>IF(AD3699=0,0,(AF3699/AD3699)*100)</f>
        <v>0</v>
      </c>
      <c r="AI3699" s="596"/>
      <c r="AJ3699" s="542"/>
      <c r="AK3699" s="580"/>
      <c r="AL3699" s="584"/>
      <c r="AM3699" s="585"/>
      <c r="AN3699" s="595">
        <f>IF(AJ3699=0,0,(AL3699/AJ3699)*100)</f>
        <v>0</v>
      </c>
      <c r="AO3699" s="596"/>
      <c r="AP3699" s="542"/>
      <c r="AQ3699" s="580"/>
      <c r="AR3699" s="584"/>
      <c r="AS3699" s="585"/>
      <c r="AT3699" s="595">
        <f>IF(AP3699=0,0,(AR3699/AP3699)*100)</f>
        <v>0</v>
      </c>
      <c r="AU3699" s="596"/>
      <c r="AV3699" s="599">
        <f>AD3699+AJ3699+AP3699</f>
        <v>0</v>
      </c>
      <c r="AW3699" s="600"/>
      <c r="AX3699" s="630">
        <f>AF3699+AL3699+AR3699</f>
        <v>0</v>
      </c>
      <c r="AY3699" s="631"/>
      <c r="AZ3699" s="595">
        <f>IF(AV3699=0,0,(AX3699/AV3699)*100)</f>
        <v>0</v>
      </c>
      <c r="BA3699" s="596"/>
      <c r="BB3699" s="542"/>
      <c r="BC3699" s="580"/>
      <c r="BD3699" s="584"/>
      <c r="BE3699" s="585"/>
      <c r="BF3699" s="595">
        <f>IF(BB3699=0,0,(BD3699/BB3699)*100)</f>
        <v>0</v>
      </c>
      <c r="BG3699" s="596"/>
      <c r="BH3699" s="599">
        <f>AV3699+BB3699</f>
        <v>0</v>
      </c>
      <c r="BI3699" s="600"/>
      <c r="BJ3699" s="630">
        <f>AX3699+BD3699</f>
        <v>0</v>
      </c>
      <c r="BK3699" s="631"/>
      <c r="BL3699" s="595">
        <f>IF(BH3699=0,0,(BJ3699/BH3699)*100)</f>
        <v>0</v>
      </c>
      <c r="BM3699" s="596"/>
      <c r="BN3699" s="656">
        <f>(AF3699*2)+(AL3699*2)+(AR3699*3)+BD3699</f>
        <v>0</v>
      </c>
      <c r="BO3699" s="657"/>
      <c r="BP3699" s="658"/>
      <c r="BQ3699" s="676">
        <f t="shared" ref="BQ3699" si="3107">IF(BS3699=0,0,50*BR3699/BS3699)</f>
        <v>0</v>
      </c>
      <c r="BR3699" s="662">
        <f>(BN3699*BU$11)+(N3699*BU$12)+(Z3699*BU$13)+(R3699*BU$14)+(X3699*BU$15)+(AB3699*BU$16)</f>
        <v>0</v>
      </c>
      <c r="BS3699" s="662">
        <f>((BB3699-BD3699)*BU$18)+((AV3699-AX3699)*BU$17)+(H3699*BU$19)+(P3699*BU$20)</f>
        <v>0</v>
      </c>
      <c r="BT3699" s="15"/>
      <c r="BU3699" s="15"/>
      <c r="BV3699" s="95"/>
    </row>
    <row r="3700" spans="1:74" ht="21.75" hidden="1" customHeight="1" x14ac:dyDescent="0.25">
      <c r="A3700" s="95"/>
      <c r="B3700" s="571"/>
      <c r="C3700" s="642" t="str">
        <f>IF(ROSTER!D$38="","",ROSTER!D$38)</f>
        <v/>
      </c>
      <c r="D3700" s="643"/>
      <c r="E3700" s="575"/>
      <c r="F3700" s="577"/>
      <c r="G3700" s="583"/>
      <c r="H3700" s="579"/>
      <c r="I3700" s="545"/>
      <c r="J3700" s="544"/>
      <c r="K3700" s="581"/>
      <c r="L3700" s="586"/>
      <c r="M3700" s="587"/>
      <c r="N3700" s="592" t="s">
        <v>16</v>
      </c>
      <c r="O3700" s="603"/>
      <c r="P3700" s="544"/>
      <c r="Q3700" s="581"/>
      <c r="R3700" s="586"/>
      <c r="S3700" s="587"/>
      <c r="T3700" s="592" t="s">
        <v>16</v>
      </c>
      <c r="U3700" s="603"/>
      <c r="V3700" s="311"/>
      <c r="W3700" s="311"/>
      <c r="X3700" s="579"/>
      <c r="Y3700" s="545"/>
      <c r="Z3700" s="544"/>
      <c r="AA3700" s="545"/>
      <c r="AB3700" s="544"/>
      <c r="AC3700" s="545"/>
      <c r="AD3700" s="544"/>
      <c r="AE3700" s="581"/>
      <c r="AF3700" s="586"/>
      <c r="AG3700" s="587"/>
      <c r="AH3700" s="626"/>
      <c r="AI3700" s="627"/>
      <c r="AJ3700" s="544"/>
      <c r="AK3700" s="581"/>
      <c r="AL3700" s="586"/>
      <c r="AM3700" s="587"/>
      <c r="AN3700" s="626"/>
      <c r="AO3700" s="627"/>
      <c r="AP3700" s="544"/>
      <c r="AQ3700" s="581"/>
      <c r="AR3700" s="586"/>
      <c r="AS3700" s="587"/>
      <c r="AT3700" s="626"/>
      <c r="AU3700" s="627"/>
      <c r="AV3700" s="628"/>
      <c r="AW3700" s="629"/>
      <c r="AX3700" s="632"/>
      <c r="AY3700" s="633"/>
      <c r="AZ3700" s="626"/>
      <c r="BA3700" s="627"/>
      <c r="BB3700" s="544"/>
      <c r="BC3700" s="581"/>
      <c r="BD3700" s="586"/>
      <c r="BE3700" s="587"/>
      <c r="BF3700" s="626"/>
      <c r="BG3700" s="627"/>
      <c r="BH3700" s="628"/>
      <c r="BI3700" s="629"/>
      <c r="BJ3700" s="632"/>
      <c r="BK3700" s="633"/>
      <c r="BL3700" s="626"/>
      <c r="BM3700" s="627"/>
      <c r="BN3700" s="678"/>
      <c r="BO3700" s="679"/>
      <c r="BP3700" s="680"/>
      <c r="BQ3700" s="677"/>
      <c r="BR3700" s="663"/>
      <c r="BS3700" s="663"/>
      <c r="BT3700" s="15"/>
      <c r="BU3700" s="15"/>
      <c r="BV3700" s="95"/>
    </row>
    <row r="3701" spans="1:74" ht="21.75" hidden="1" customHeight="1" x14ac:dyDescent="0.25">
      <c r="A3701" s="95"/>
      <c r="B3701" s="570" t="str">
        <f>IF(ROSTER!B$40="","",ROSTER!B$40)</f>
        <v/>
      </c>
      <c r="C3701" s="572" t="str">
        <f>IF(ROSTER!C$40="","",ROSTER!C$40)</f>
        <v/>
      </c>
      <c r="D3701" s="573"/>
      <c r="E3701" s="574"/>
      <c r="F3701" s="576">
        <f>IF(E3701="y",1,IF(E3701="S",1,0))</f>
        <v>0</v>
      </c>
      <c r="G3701" s="582">
        <f>IF(E3701="S",1,0)</f>
        <v>0</v>
      </c>
      <c r="H3701" s="578"/>
      <c r="I3701" s="543"/>
      <c r="J3701" s="542"/>
      <c r="K3701" s="580"/>
      <c r="L3701" s="584"/>
      <c r="M3701" s="585"/>
      <c r="N3701" s="588">
        <f>L3701+J3701</f>
        <v>0</v>
      </c>
      <c r="O3701" s="589"/>
      <c r="P3701" s="542"/>
      <c r="Q3701" s="580"/>
      <c r="R3701" s="584"/>
      <c r="S3701" s="585"/>
      <c r="T3701" s="588">
        <f>R3701-P3701</f>
        <v>0</v>
      </c>
      <c r="U3701" s="589"/>
      <c r="V3701" s="310"/>
      <c r="W3701" s="310"/>
      <c r="X3701" s="578"/>
      <c r="Y3701" s="543"/>
      <c r="Z3701" s="542"/>
      <c r="AA3701" s="543"/>
      <c r="AB3701" s="542"/>
      <c r="AC3701" s="543"/>
      <c r="AD3701" s="542"/>
      <c r="AE3701" s="580"/>
      <c r="AF3701" s="584"/>
      <c r="AG3701" s="585"/>
      <c r="AH3701" s="595">
        <f>IF(AD3701=0,0,(AF3701/AD3701)*100)</f>
        <v>0</v>
      </c>
      <c r="AI3701" s="596"/>
      <c r="AJ3701" s="542"/>
      <c r="AK3701" s="580"/>
      <c r="AL3701" s="584"/>
      <c r="AM3701" s="585"/>
      <c r="AN3701" s="595">
        <f>IF(AJ3701=0,0,(AL3701/AJ3701)*100)</f>
        <v>0</v>
      </c>
      <c r="AO3701" s="596"/>
      <c r="AP3701" s="542"/>
      <c r="AQ3701" s="580"/>
      <c r="AR3701" s="584"/>
      <c r="AS3701" s="585"/>
      <c r="AT3701" s="595">
        <f>IF(AP3701=0,0,(AR3701/AP3701)*100)</f>
        <v>0</v>
      </c>
      <c r="AU3701" s="596"/>
      <c r="AV3701" s="599">
        <f>AD3701+AJ3701+AP3701</f>
        <v>0</v>
      </c>
      <c r="AW3701" s="600"/>
      <c r="AX3701" s="630">
        <f>AF3701+AL3701+AR3701</f>
        <v>0</v>
      </c>
      <c r="AY3701" s="631"/>
      <c r="AZ3701" s="595">
        <f>IF(AV3701=0,0,(AX3701/AV3701)*100)</f>
        <v>0</v>
      </c>
      <c r="BA3701" s="596"/>
      <c r="BB3701" s="542"/>
      <c r="BC3701" s="580"/>
      <c r="BD3701" s="584"/>
      <c r="BE3701" s="585"/>
      <c r="BF3701" s="595">
        <f>IF(BB3701=0,0,(BD3701/BB3701)*100)</f>
        <v>0</v>
      </c>
      <c r="BG3701" s="596"/>
      <c r="BH3701" s="599">
        <f>AV3701+BB3701</f>
        <v>0</v>
      </c>
      <c r="BI3701" s="600"/>
      <c r="BJ3701" s="630">
        <f>AX3701+BD3701</f>
        <v>0</v>
      </c>
      <c r="BK3701" s="631"/>
      <c r="BL3701" s="595">
        <f>IF(BH3701=0,0,(BJ3701/BH3701)*100)</f>
        <v>0</v>
      </c>
      <c r="BM3701" s="596"/>
      <c r="BN3701" s="656">
        <f>(AF3701*2)+(AL3701*2)+(AR3701*3)+BD3701</f>
        <v>0</v>
      </c>
      <c r="BO3701" s="657"/>
      <c r="BP3701" s="658"/>
      <c r="BQ3701" s="676">
        <f t="shared" ref="BQ3701" si="3108">IF(BS3701=0,0,50*BR3701/BS3701)</f>
        <v>0</v>
      </c>
      <c r="BR3701" s="662">
        <f>(BN3701*BU$11)+(N3701*BU$12)+(Z3701*BU$13)+(R3701*BU$14)+(X3701*BU$15)+(AB3701*BU$16)</f>
        <v>0</v>
      </c>
      <c r="BS3701" s="662">
        <f>((BB3701-BD3701)*BU$18)+((AV3701-AX3701)*BU$17)+(H3701*BU$19)+(P3701*BU$20)</f>
        <v>0</v>
      </c>
      <c r="BT3701" s="15"/>
      <c r="BU3701" s="15"/>
      <c r="BV3701" s="95"/>
    </row>
    <row r="3702" spans="1:74" ht="21.75" hidden="1" customHeight="1" x14ac:dyDescent="0.25">
      <c r="A3702" s="95"/>
      <c r="B3702" s="571"/>
      <c r="C3702" s="642" t="str">
        <f>IF(ROSTER!D$40="","",ROSTER!D$40)</f>
        <v/>
      </c>
      <c r="D3702" s="643"/>
      <c r="E3702" s="575"/>
      <c r="F3702" s="577"/>
      <c r="G3702" s="583"/>
      <c r="H3702" s="579"/>
      <c r="I3702" s="545"/>
      <c r="J3702" s="544"/>
      <c r="K3702" s="581"/>
      <c r="L3702" s="586"/>
      <c r="M3702" s="587"/>
      <c r="N3702" s="592" t="s">
        <v>16</v>
      </c>
      <c r="O3702" s="603"/>
      <c r="P3702" s="544"/>
      <c r="Q3702" s="581"/>
      <c r="R3702" s="586"/>
      <c r="S3702" s="587"/>
      <c r="T3702" s="592" t="s">
        <v>16</v>
      </c>
      <c r="U3702" s="603"/>
      <c r="V3702" s="311"/>
      <c r="W3702" s="311"/>
      <c r="X3702" s="579"/>
      <c r="Y3702" s="545"/>
      <c r="Z3702" s="544"/>
      <c r="AA3702" s="545"/>
      <c r="AB3702" s="544"/>
      <c r="AC3702" s="545"/>
      <c r="AD3702" s="544"/>
      <c r="AE3702" s="581"/>
      <c r="AF3702" s="586"/>
      <c r="AG3702" s="587"/>
      <c r="AH3702" s="626"/>
      <c r="AI3702" s="627"/>
      <c r="AJ3702" s="544"/>
      <c r="AK3702" s="581"/>
      <c r="AL3702" s="586"/>
      <c r="AM3702" s="587"/>
      <c r="AN3702" s="626"/>
      <c r="AO3702" s="627"/>
      <c r="AP3702" s="544"/>
      <c r="AQ3702" s="581"/>
      <c r="AR3702" s="586"/>
      <c r="AS3702" s="587"/>
      <c r="AT3702" s="626"/>
      <c r="AU3702" s="627"/>
      <c r="AV3702" s="628"/>
      <c r="AW3702" s="629"/>
      <c r="AX3702" s="632"/>
      <c r="AY3702" s="633"/>
      <c r="AZ3702" s="626"/>
      <c r="BA3702" s="627"/>
      <c r="BB3702" s="544"/>
      <c r="BC3702" s="581"/>
      <c r="BD3702" s="586"/>
      <c r="BE3702" s="587"/>
      <c r="BF3702" s="626"/>
      <c r="BG3702" s="627"/>
      <c r="BH3702" s="628"/>
      <c r="BI3702" s="629"/>
      <c r="BJ3702" s="632"/>
      <c r="BK3702" s="633"/>
      <c r="BL3702" s="626"/>
      <c r="BM3702" s="627"/>
      <c r="BN3702" s="678"/>
      <c r="BO3702" s="679"/>
      <c r="BP3702" s="680"/>
      <c r="BQ3702" s="677"/>
      <c r="BR3702" s="663"/>
      <c r="BS3702" s="663"/>
      <c r="BT3702" s="15"/>
      <c r="BU3702" s="15"/>
      <c r="BV3702" s="95"/>
    </row>
    <row r="3703" spans="1:74" ht="21.75" hidden="1" customHeight="1" x14ac:dyDescent="0.25">
      <c r="A3703" s="95"/>
      <c r="B3703" s="570" t="str">
        <f>IF(ROSTER!B$42="","",ROSTER!B$42)</f>
        <v/>
      </c>
      <c r="C3703" s="572" t="str">
        <f>IF(ROSTER!C$42="","",ROSTER!C$42)</f>
        <v/>
      </c>
      <c r="D3703" s="573"/>
      <c r="E3703" s="574"/>
      <c r="F3703" s="576">
        <f>IF(E3703="y",1,IF(E3703="S",1,0))</f>
        <v>0</v>
      </c>
      <c r="G3703" s="582">
        <f>IF(E3703="S",1,0)</f>
        <v>0</v>
      </c>
      <c r="H3703" s="578"/>
      <c r="I3703" s="543"/>
      <c r="J3703" s="542"/>
      <c r="K3703" s="580"/>
      <c r="L3703" s="584"/>
      <c r="M3703" s="585"/>
      <c r="N3703" s="588">
        <f>L3703+J3703</f>
        <v>0</v>
      </c>
      <c r="O3703" s="589"/>
      <c r="P3703" s="542"/>
      <c r="Q3703" s="580"/>
      <c r="R3703" s="584"/>
      <c r="S3703" s="585"/>
      <c r="T3703" s="588">
        <f>R3703-P3703</f>
        <v>0</v>
      </c>
      <c r="U3703" s="589"/>
      <c r="V3703" s="310"/>
      <c r="W3703" s="310"/>
      <c r="X3703" s="578"/>
      <c r="Y3703" s="543"/>
      <c r="Z3703" s="542"/>
      <c r="AA3703" s="543"/>
      <c r="AB3703" s="542"/>
      <c r="AC3703" s="543"/>
      <c r="AD3703" s="542"/>
      <c r="AE3703" s="580"/>
      <c r="AF3703" s="584"/>
      <c r="AG3703" s="585"/>
      <c r="AH3703" s="595">
        <f>IF(AD3703=0,0,(AF3703/AD3703)*100)</f>
        <v>0</v>
      </c>
      <c r="AI3703" s="596"/>
      <c r="AJ3703" s="542"/>
      <c r="AK3703" s="580"/>
      <c r="AL3703" s="584"/>
      <c r="AM3703" s="585"/>
      <c r="AN3703" s="595">
        <f>IF(AJ3703=0,0,(AL3703/AJ3703)*100)</f>
        <v>0</v>
      </c>
      <c r="AO3703" s="596"/>
      <c r="AP3703" s="542"/>
      <c r="AQ3703" s="580"/>
      <c r="AR3703" s="584"/>
      <c r="AS3703" s="585"/>
      <c r="AT3703" s="595">
        <f>IF(AP3703=0,0,(AR3703/AP3703)*100)</f>
        <v>0</v>
      </c>
      <c r="AU3703" s="596"/>
      <c r="AV3703" s="599">
        <f>AD3703+AJ3703+AP3703</f>
        <v>0</v>
      </c>
      <c r="AW3703" s="600"/>
      <c r="AX3703" s="630">
        <f>AF3703+AL3703+AR3703</f>
        <v>0</v>
      </c>
      <c r="AY3703" s="631"/>
      <c r="AZ3703" s="595">
        <f>IF(AV3703=0,0,(AX3703/AV3703)*100)</f>
        <v>0</v>
      </c>
      <c r="BA3703" s="596"/>
      <c r="BB3703" s="542"/>
      <c r="BC3703" s="580"/>
      <c r="BD3703" s="584"/>
      <c r="BE3703" s="585"/>
      <c r="BF3703" s="595">
        <f>IF(BB3703=0,0,(BD3703/BB3703)*100)</f>
        <v>0</v>
      </c>
      <c r="BG3703" s="596"/>
      <c r="BH3703" s="599">
        <f>AV3703+BB3703</f>
        <v>0</v>
      </c>
      <c r="BI3703" s="600"/>
      <c r="BJ3703" s="630">
        <f>AX3703+BD3703</f>
        <v>0</v>
      </c>
      <c r="BK3703" s="631"/>
      <c r="BL3703" s="595">
        <f>IF(BH3703=0,0,(BJ3703/BH3703)*100)</f>
        <v>0</v>
      </c>
      <c r="BM3703" s="596"/>
      <c r="BN3703" s="656">
        <f>(AF3703*2)+(AL3703*2)+(AR3703*3)+BD3703</f>
        <v>0</v>
      </c>
      <c r="BO3703" s="657"/>
      <c r="BP3703" s="658"/>
      <c r="BQ3703" s="676">
        <f t="shared" ref="BQ3703" si="3109">IF(BS3703=0,0,50*BR3703/BS3703)</f>
        <v>0</v>
      </c>
      <c r="BR3703" s="662">
        <f>(BN3703*BU$11)+(N3703*BU$12)+(Z3703*BU$13)+(R3703*BU$14)+(X3703*BU$15)+(AB3703*BU$16)</f>
        <v>0</v>
      </c>
      <c r="BS3703" s="662">
        <f>((BB3703-BD3703)*BU$18)+((AV3703-AX3703)*BU$17)+(H3703*BU$19)+(P3703*BU$20)</f>
        <v>0</v>
      </c>
      <c r="BT3703" s="15"/>
      <c r="BU3703" s="15"/>
      <c r="BV3703" s="95"/>
    </row>
    <row r="3704" spans="1:74" ht="21.75" hidden="1" customHeight="1" x14ac:dyDescent="0.25">
      <c r="A3704" s="95"/>
      <c r="B3704" s="571"/>
      <c r="C3704" s="642" t="str">
        <f>IF(ROSTER!D$42="","",ROSTER!D$42)</f>
        <v/>
      </c>
      <c r="D3704" s="643"/>
      <c r="E3704" s="575"/>
      <c r="F3704" s="577"/>
      <c r="G3704" s="583"/>
      <c r="H3704" s="579"/>
      <c r="I3704" s="545"/>
      <c r="J3704" s="544"/>
      <c r="K3704" s="581"/>
      <c r="L3704" s="586"/>
      <c r="M3704" s="587"/>
      <c r="N3704" s="592" t="s">
        <v>16</v>
      </c>
      <c r="O3704" s="603"/>
      <c r="P3704" s="544"/>
      <c r="Q3704" s="581"/>
      <c r="R3704" s="586"/>
      <c r="S3704" s="587"/>
      <c r="T3704" s="592" t="s">
        <v>16</v>
      </c>
      <c r="U3704" s="603"/>
      <c r="V3704" s="311"/>
      <c r="W3704" s="311"/>
      <c r="X3704" s="579"/>
      <c r="Y3704" s="545"/>
      <c r="Z3704" s="544"/>
      <c r="AA3704" s="545"/>
      <c r="AB3704" s="544"/>
      <c r="AC3704" s="545"/>
      <c r="AD3704" s="544"/>
      <c r="AE3704" s="581"/>
      <c r="AF3704" s="586"/>
      <c r="AG3704" s="587"/>
      <c r="AH3704" s="626"/>
      <c r="AI3704" s="627"/>
      <c r="AJ3704" s="544"/>
      <c r="AK3704" s="581"/>
      <c r="AL3704" s="586"/>
      <c r="AM3704" s="587"/>
      <c r="AN3704" s="626"/>
      <c r="AO3704" s="627"/>
      <c r="AP3704" s="544"/>
      <c r="AQ3704" s="581"/>
      <c r="AR3704" s="586"/>
      <c r="AS3704" s="587"/>
      <c r="AT3704" s="626"/>
      <c r="AU3704" s="627"/>
      <c r="AV3704" s="628"/>
      <c r="AW3704" s="629"/>
      <c r="AX3704" s="632"/>
      <c r="AY3704" s="633"/>
      <c r="AZ3704" s="626"/>
      <c r="BA3704" s="627"/>
      <c r="BB3704" s="544"/>
      <c r="BC3704" s="581"/>
      <c r="BD3704" s="586"/>
      <c r="BE3704" s="587"/>
      <c r="BF3704" s="626"/>
      <c r="BG3704" s="627"/>
      <c r="BH3704" s="628"/>
      <c r="BI3704" s="629"/>
      <c r="BJ3704" s="632"/>
      <c r="BK3704" s="633"/>
      <c r="BL3704" s="626"/>
      <c r="BM3704" s="627"/>
      <c r="BN3704" s="678"/>
      <c r="BO3704" s="679"/>
      <c r="BP3704" s="680"/>
      <c r="BQ3704" s="677"/>
      <c r="BR3704" s="663"/>
      <c r="BS3704" s="663"/>
      <c r="BT3704" s="15"/>
      <c r="BU3704" s="15"/>
      <c r="BV3704" s="95"/>
    </row>
    <row r="3705" spans="1:74" ht="21.75" hidden="1" customHeight="1" x14ac:dyDescent="0.25">
      <c r="A3705" s="95"/>
      <c r="B3705" s="570" t="str">
        <f>IF(ROSTER!B$44="","",ROSTER!B$44)</f>
        <v/>
      </c>
      <c r="C3705" s="572" t="str">
        <f>IF(ROSTER!C$44="","",ROSTER!C$44)</f>
        <v/>
      </c>
      <c r="D3705" s="573"/>
      <c r="E3705" s="574"/>
      <c r="F3705" s="576">
        <f>IF(E3705="y",1,IF(E3705="S",1,0))</f>
        <v>0</v>
      </c>
      <c r="G3705" s="582">
        <f>IF(E3705="S",1,0)</f>
        <v>0</v>
      </c>
      <c r="H3705" s="578"/>
      <c r="I3705" s="543"/>
      <c r="J3705" s="542"/>
      <c r="K3705" s="580"/>
      <c r="L3705" s="584"/>
      <c r="M3705" s="585"/>
      <c r="N3705" s="588">
        <f>L3705+J3705</f>
        <v>0</v>
      </c>
      <c r="O3705" s="589"/>
      <c r="P3705" s="542"/>
      <c r="Q3705" s="580"/>
      <c r="R3705" s="584"/>
      <c r="S3705" s="585"/>
      <c r="T3705" s="588">
        <f>R3705-P3705</f>
        <v>0</v>
      </c>
      <c r="U3705" s="589"/>
      <c r="V3705" s="310"/>
      <c r="W3705" s="310"/>
      <c r="X3705" s="578"/>
      <c r="Y3705" s="543"/>
      <c r="Z3705" s="542"/>
      <c r="AA3705" s="543"/>
      <c r="AB3705" s="542"/>
      <c r="AC3705" s="543"/>
      <c r="AD3705" s="542"/>
      <c r="AE3705" s="580"/>
      <c r="AF3705" s="584"/>
      <c r="AG3705" s="585"/>
      <c r="AH3705" s="595">
        <f>IF(AD3705=0,0,(AF3705/AD3705)*100)</f>
        <v>0</v>
      </c>
      <c r="AI3705" s="596"/>
      <c r="AJ3705" s="542"/>
      <c r="AK3705" s="580"/>
      <c r="AL3705" s="584"/>
      <c r="AM3705" s="585"/>
      <c r="AN3705" s="595">
        <f>IF(AJ3705=0,0,(AL3705/AJ3705)*100)</f>
        <v>0</v>
      </c>
      <c r="AO3705" s="596"/>
      <c r="AP3705" s="542"/>
      <c r="AQ3705" s="580"/>
      <c r="AR3705" s="584"/>
      <c r="AS3705" s="585"/>
      <c r="AT3705" s="595">
        <f>IF(AP3705=0,0,(AR3705/AP3705)*100)</f>
        <v>0</v>
      </c>
      <c r="AU3705" s="596"/>
      <c r="AV3705" s="599">
        <f>AD3705+AJ3705+AP3705</f>
        <v>0</v>
      </c>
      <c r="AW3705" s="600"/>
      <c r="AX3705" s="630">
        <f>AF3705+AL3705+AR3705</f>
        <v>0</v>
      </c>
      <c r="AY3705" s="631"/>
      <c r="AZ3705" s="595">
        <f>IF(AV3705=0,0,(AX3705/AV3705)*100)</f>
        <v>0</v>
      </c>
      <c r="BA3705" s="596"/>
      <c r="BB3705" s="542"/>
      <c r="BC3705" s="580"/>
      <c r="BD3705" s="584"/>
      <c r="BE3705" s="585"/>
      <c r="BF3705" s="595">
        <f>IF(BB3705=0,0,(BD3705/BB3705)*100)</f>
        <v>0</v>
      </c>
      <c r="BG3705" s="596"/>
      <c r="BH3705" s="599">
        <f>AV3705+BB3705</f>
        <v>0</v>
      </c>
      <c r="BI3705" s="600"/>
      <c r="BJ3705" s="630">
        <f>AX3705+BD3705</f>
        <v>0</v>
      </c>
      <c r="BK3705" s="631"/>
      <c r="BL3705" s="595">
        <f>IF(BH3705=0,0,(BJ3705/BH3705)*100)</f>
        <v>0</v>
      </c>
      <c r="BM3705" s="596"/>
      <c r="BN3705" s="656">
        <f>(AF3705*2)+(AL3705*2)+(AR3705*3)+BD3705</f>
        <v>0</v>
      </c>
      <c r="BO3705" s="657"/>
      <c r="BP3705" s="658"/>
      <c r="BQ3705" s="676">
        <f t="shared" ref="BQ3705" si="3110">IF(BS3705=0,0,50*BR3705/BS3705)</f>
        <v>0</v>
      </c>
      <c r="BR3705" s="662">
        <f>(BN3705*BU$11)+(N3705*BU$12)+(Z3705*BU$13)+(R3705*BU$14)+(X3705*BU$15)+(AB3705*BU$16)</f>
        <v>0</v>
      </c>
      <c r="BS3705" s="662">
        <f>((BB3705-BD3705)*BU$18)+((AV3705-AX3705)*BU$17)+(H3705*BU$19)+(P3705*BU$20)</f>
        <v>0</v>
      </c>
      <c r="BT3705" s="15"/>
      <c r="BU3705" s="15"/>
      <c r="BV3705" s="95"/>
    </row>
    <row r="3706" spans="1:74" ht="21.75" hidden="1" customHeight="1" x14ac:dyDescent="0.25">
      <c r="A3706" s="95"/>
      <c r="B3706" s="571"/>
      <c r="C3706" s="642" t="str">
        <f>IF(ROSTER!D$44="","",ROSTER!D$44)</f>
        <v/>
      </c>
      <c r="D3706" s="643"/>
      <c r="E3706" s="575"/>
      <c r="F3706" s="577"/>
      <c r="G3706" s="583"/>
      <c r="H3706" s="579"/>
      <c r="I3706" s="545"/>
      <c r="J3706" s="544"/>
      <c r="K3706" s="581"/>
      <c r="L3706" s="586"/>
      <c r="M3706" s="587"/>
      <c r="N3706" s="592" t="s">
        <v>16</v>
      </c>
      <c r="O3706" s="603"/>
      <c r="P3706" s="544"/>
      <c r="Q3706" s="581"/>
      <c r="R3706" s="586"/>
      <c r="S3706" s="587"/>
      <c r="T3706" s="592" t="s">
        <v>16</v>
      </c>
      <c r="U3706" s="603"/>
      <c r="V3706" s="311"/>
      <c r="W3706" s="311"/>
      <c r="X3706" s="579"/>
      <c r="Y3706" s="545"/>
      <c r="Z3706" s="544"/>
      <c r="AA3706" s="545"/>
      <c r="AB3706" s="544"/>
      <c r="AC3706" s="545"/>
      <c r="AD3706" s="544"/>
      <c r="AE3706" s="581"/>
      <c r="AF3706" s="586"/>
      <c r="AG3706" s="587"/>
      <c r="AH3706" s="626"/>
      <c r="AI3706" s="627"/>
      <c r="AJ3706" s="544"/>
      <c r="AK3706" s="581"/>
      <c r="AL3706" s="586"/>
      <c r="AM3706" s="587"/>
      <c r="AN3706" s="626"/>
      <c r="AO3706" s="627"/>
      <c r="AP3706" s="544"/>
      <c r="AQ3706" s="581"/>
      <c r="AR3706" s="586"/>
      <c r="AS3706" s="587"/>
      <c r="AT3706" s="626"/>
      <c r="AU3706" s="627"/>
      <c r="AV3706" s="628"/>
      <c r="AW3706" s="629"/>
      <c r="AX3706" s="632"/>
      <c r="AY3706" s="633"/>
      <c r="AZ3706" s="626"/>
      <c r="BA3706" s="627"/>
      <c r="BB3706" s="544"/>
      <c r="BC3706" s="581"/>
      <c r="BD3706" s="586"/>
      <c r="BE3706" s="587"/>
      <c r="BF3706" s="626"/>
      <c r="BG3706" s="627"/>
      <c r="BH3706" s="628"/>
      <c r="BI3706" s="629"/>
      <c r="BJ3706" s="632"/>
      <c r="BK3706" s="633"/>
      <c r="BL3706" s="626"/>
      <c r="BM3706" s="627"/>
      <c r="BN3706" s="678"/>
      <c r="BO3706" s="679"/>
      <c r="BP3706" s="680"/>
      <c r="BQ3706" s="677"/>
      <c r="BR3706" s="663"/>
      <c r="BS3706" s="663"/>
      <c r="BT3706" s="15"/>
      <c r="BU3706" s="15"/>
      <c r="BV3706" s="95"/>
    </row>
    <row r="3707" spans="1:74" ht="21.75" hidden="1" customHeight="1" x14ac:dyDescent="0.25">
      <c r="A3707" s="95"/>
      <c r="B3707" s="570" t="str">
        <f>IF(ROSTER!B$46="","",ROSTER!B$46)</f>
        <v/>
      </c>
      <c r="C3707" s="572" t="str">
        <f>IF(ROSTER!C$46="","",ROSTER!C$46)</f>
        <v/>
      </c>
      <c r="D3707" s="573"/>
      <c r="E3707" s="574"/>
      <c r="F3707" s="576">
        <f>IF(E3707="y",1,IF(E3707="S",1,0))</f>
        <v>0</v>
      </c>
      <c r="G3707" s="582">
        <f>IF(E3707="S",1,0)</f>
        <v>0</v>
      </c>
      <c r="H3707" s="578"/>
      <c r="I3707" s="543"/>
      <c r="J3707" s="542"/>
      <c r="K3707" s="580"/>
      <c r="L3707" s="584"/>
      <c r="M3707" s="585"/>
      <c r="N3707" s="588">
        <f>L3707+J3707</f>
        <v>0</v>
      </c>
      <c r="O3707" s="589"/>
      <c r="P3707" s="542"/>
      <c r="Q3707" s="580"/>
      <c r="R3707" s="584"/>
      <c r="S3707" s="585"/>
      <c r="T3707" s="588">
        <f>R3707-P3707</f>
        <v>0</v>
      </c>
      <c r="U3707" s="589"/>
      <c r="V3707" s="310"/>
      <c r="W3707" s="310"/>
      <c r="X3707" s="578"/>
      <c r="Y3707" s="543"/>
      <c r="Z3707" s="542"/>
      <c r="AA3707" s="543"/>
      <c r="AB3707" s="542"/>
      <c r="AC3707" s="543"/>
      <c r="AD3707" s="542"/>
      <c r="AE3707" s="580"/>
      <c r="AF3707" s="584"/>
      <c r="AG3707" s="585"/>
      <c r="AH3707" s="595">
        <f>IF(AD3707=0,0,(AF3707/AD3707)*100)</f>
        <v>0</v>
      </c>
      <c r="AI3707" s="596"/>
      <c r="AJ3707" s="542"/>
      <c r="AK3707" s="580"/>
      <c r="AL3707" s="584"/>
      <c r="AM3707" s="585"/>
      <c r="AN3707" s="595">
        <f>IF(AJ3707=0,0,(AL3707/AJ3707)*100)</f>
        <v>0</v>
      </c>
      <c r="AO3707" s="596"/>
      <c r="AP3707" s="542"/>
      <c r="AQ3707" s="580"/>
      <c r="AR3707" s="584"/>
      <c r="AS3707" s="585"/>
      <c r="AT3707" s="595">
        <f>IF(AP3707=0,0,(AR3707/AP3707)*100)</f>
        <v>0</v>
      </c>
      <c r="AU3707" s="596"/>
      <c r="AV3707" s="599">
        <f>AD3707+AJ3707+AP3707</f>
        <v>0</v>
      </c>
      <c r="AW3707" s="600"/>
      <c r="AX3707" s="630">
        <f>AF3707+AL3707+AR3707</f>
        <v>0</v>
      </c>
      <c r="AY3707" s="631"/>
      <c r="AZ3707" s="595">
        <f>IF(AV3707=0,0,(AX3707/AV3707)*100)</f>
        <v>0</v>
      </c>
      <c r="BA3707" s="596"/>
      <c r="BB3707" s="542"/>
      <c r="BC3707" s="580"/>
      <c r="BD3707" s="584"/>
      <c r="BE3707" s="585"/>
      <c r="BF3707" s="595">
        <f>IF(BB3707=0,0,(BD3707/BB3707)*100)</f>
        <v>0</v>
      </c>
      <c r="BG3707" s="596"/>
      <c r="BH3707" s="599">
        <f>AV3707+BB3707</f>
        <v>0</v>
      </c>
      <c r="BI3707" s="600"/>
      <c r="BJ3707" s="630">
        <f>AX3707+BD3707</f>
        <v>0</v>
      </c>
      <c r="BK3707" s="631"/>
      <c r="BL3707" s="595">
        <f>IF(BH3707=0,0,(BJ3707/BH3707)*100)</f>
        <v>0</v>
      </c>
      <c r="BM3707" s="596"/>
      <c r="BN3707" s="656">
        <f>(AF3707*2)+(AL3707*2)+(AR3707*3)+BD3707</f>
        <v>0</v>
      </c>
      <c r="BO3707" s="657"/>
      <c r="BP3707" s="658"/>
      <c r="BQ3707" s="676">
        <f t="shared" ref="BQ3707" si="3111">IF(BS3707=0,0,50*BR3707/BS3707)</f>
        <v>0</v>
      </c>
      <c r="BR3707" s="708">
        <f>(BN3707*BU$11)+(N3707*BU$12)+(Z3707*BU$13)+(R3707*BU$14)+(X3707*BU$15)+(AB3707*BU$16)</f>
        <v>0</v>
      </c>
      <c r="BS3707" s="662">
        <f>((BB3707-BD3707)*BU$18)+((AV3707-AX3707)*BU$17)+(H3707*BU$19)+(P3707*BU$20)</f>
        <v>0</v>
      </c>
      <c r="BT3707" s="15"/>
      <c r="BU3707" s="15"/>
      <c r="BV3707" s="95"/>
    </row>
    <row r="3708" spans="1:74" ht="22.5" hidden="1" customHeight="1" thickBot="1" x14ac:dyDescent="0.3">
      <c r="A3708" s="95"/>
      <c r="B3708" s="571"/>
      <c r="C3708" s="642" t="str">
        <f>IF(ROSTER!D$46="","",ROSTER!D$46)</f>
        <v/>
      </c>
      <c r="D3708" s="643"/>
      <c r="E3708" s="575"/>
      <c r="F3708" s="577"/>
      <c r="G3708" s="583"/>
      <c r="H3708" s="579"/>
      <c r="I3708" s="545"/>
      <c r="J3708" s="544"/>
      <c r="K3708" s="581"/>
      <c r="L3708" s="586"/>
      <c r="M3708" s="587"/>
      <c r="N3708" s="590" t="s">
        <v>16</v>
      </c>
      <c r="O3708" s="591"/>
      <c r="P3708" s="544"/>
      <c r="Q3708" s="581"/>
      <c r="R3708" s="586"/>
      <c r="S3708" s="587"/>
      <c r="T3708" s="592" t="s">
        <v>16</v>
      </c>
      <c r="U3708" s="603"/>
      <c r="V3708" s="311"/>
      <c r="W3708" s="311"/>
      <c r="X3708" s="579"/>
      <c r="Y3708" s="545"/>
      <c r="Z3708" s="544"/>
      <c r="AA3708" s="545"/>
      <c r="AB3708" s="544"/>
      <c r="AC3708" s="545"/>
      <c r="AD3708" s="544"/>
      <c r="AE3708" s="581"/>
      <c r="AF3708" s="586"/>
      <c r="AG3708" s="587"/>
      <c r="AH3708" s="597"/>
      <c r="AI3708" s="598"/>
      <c r="AJ3708" s="544"/>
      <c r="AK3708" s="581"/>
      <c r="AL3708" s="586"/>
      <c r="AM3708" s="587"/>
      <c r="AN3708" s="597"/>
      <c r="AO3708" s="598"/>
      <c r="AP3708" s="544"/>
      <c r="AQ3708" s="581"/>
      <c r="AR3708" s="586"/>
      <c r="AS3708" s="587"/>
      <c r="AT3708" s="597"/>
      <c r="AU3708" s="598"/>
      <c r="AV3708" s="601"/>
      <c r="AW3708" s="602"/>
      <c r="AX3708" s="701"/>
      <c r="AY3708" s="702"/>
      <c r="AZ3708" s="597"/>
      <c r="BA3708" s="598"/>
      <c r="BB3708" s="544"/>
      <c r="BC3708" s="581"/>
      <c r="BD3708" s="586"/>
      <c r="BE3708" s="587"/>
      <c r="BF3708" s="597"/>
      <c r="BG3708" s="598"/>
      <c r="BH3708" s="601"/>
      <c r="BI3708" s="602"/>
      <c r="BJ3708" s="701"/>
      <c r="BK3708" s="702"/>
      <c r="BL3708" s="597"/>
      <c r="BM3708" s="598"/>
      <c r="BN3708" s="659"/>
      <c r="BO3708" s="660"/>
      <c r="BP3708" s="661"/>
      <c r="BQ3708" s="677"/>
      <c r="BR3708" s="709"/>
      <c r="BS3708" s="663"/>
      <c r="BT3708" s="15"/>
      <c r="BU3708" s="15"/>
      <c r="BV3708" s="95"/>
    </row>
    <row r="3709" spans="1:74" s="21" customFormat="1" ht="33.4" hidden="1" customHeight="1" x14ac:dyDescent="0.45">
      <c r="A3709" s="98"/>
      <c r="B3709" s="612"/>
      <c r="C3709" s="613"/>
      <c r="D3709" s="613" t="s">
        <v>10</v>
      </c>
      <c r="E3709" s="616"/>
      <c r="F3709" s="279"/>
      <c r="G3709" s="279"/>
      <c r="H3709" s="517">
        <f>SUM(H3669:I3708)</f>
        <v>0</v>
      </c>
      <c r="I3709" s="618"/>
      <c r="J3709" s="517">
        <f>SUM(J3669:K3708)</f>
        <v>0</v>
      </c>
      <c r="K3709" s="618"/>
      <c r="L3709" s="620">
        <f>SUM(L3669:M3708)</f>
        <v>0</v>
      </c>
      <c r="M3709" s="621"/>
      <c r="N3709" s="548">
        <f>L3709+J3709</f>
        <v>0</v>
      </c>
      <c r="O3709" s="518"/>
      <c r="P3709" s="620">
        <f>SUM(P3669:Q3708)</f>
        <v>0</v>
      </c>
      <c r="Q3709" s="618"/>
      <c r="R3709" s="620">
        <f>SUM(R3669:S3708)</f>
        <v>0</v>
      </c>
      <c r="S3709" s="621"/>
      <c r="T3709" s="548">
        <f>R3709-P3709</f>
        <v>0</v>
      </c>
      <c r="U3709" s="518"/>
      <c r="V3709" s="312"/>
      <c r="W3709" s="312"/>
      <c r="X3709" s="620">
        <f>SUM(X3669:Y3708)</f>
        <v>0</v>
      </c>
      <c r="Y3709" s="621"/>
      <c r="Z3709" s="517">
        <f>SUM(Z3669:AA3708)</f>
        <v>0</v>
      </c>
      <c r="AA3709" s="518"/>
      <c r="AB3709" s="517">
        <f>SUM(AB3669:AC3708)</f>
        <v>0</v>
      </c>
      <c r="AC3709" s="518"/>
      <c r="AD3709" s="621">
        <f>SUM(AD3669:AE3708)</f>
        <v>0</v>
      </c>
      <c r="AE3709" s="618"/>
      <c r="AF3709" s="620">
        <f>SUM(AF3669:AG3708)</f>
        <v>0</v>
      </c>
      <c r="AG3709" s="621"/>
      <c r="AH3709" s="548">
        <f>IF(AD3709=0,0,(AF3709/AD3709)*100)</f>
        <v>0</v>
      </c>
      <c r="AI3709" s="518"/>
      <c r="AJ3709" s="620">
        <f>SUM(AJ3669:AK3708)</f>
        <v>0</v>
      </c>
      <c r="AK3709" s="618"/>
      <c r="AL3709" s="620">
        <f>SUM(AL3669:AM3708)</f>
        <v>0</v>
      </c>
      <c r="AM3709" s="621"/>
      <c r="AN3709" s="548">
        <f>IF(AJ3709=0,0,(AL3709/AJ3709)*100)</f>
        <v>0</v>
      </c>
      <c r="AO3709" s="518"/>
      <c r="AP3709" s="620">
        <f>SUM(AP3669:AQ3708)</f>
        <v>0</v>
      </c>
      <c r="AQ3709" s="618"/>
      <c r="AR3709" s="620">
        <f>SUM(AR3669:AS3708)</f>
        <v>0</v>
      </c>
      <c r="AS3709" s="621"/>
      <c r="AT3709" s="548">
        <f>IF(AP3709=0,0,(AR3709/AP3709)*100)</f>
        <v>0</v>
      </c>
      <c r="AU3709" s="518"/>
      <c r="AV3709" s="517">
        <f>AD3709+AJ3709+AP3709</f>
        <v>0</v>
      </c>
      <c r="AW3709" s="618"/>
      <c r="AX3709" s="620">
        <f>AF3709+AL3709+AR3709</f>
        <v>0</v>
      </c>
      <c r="AY3709" s="624"/>
      <c r="AZ3709" s="548">
        <f>IF(AV3709=0,0,(AX3709/AV3709)*100)</f>
        <v>0</v>
      </c>
      <c r="BA3709" s="518"/>
      <c r="BB3709" s="620">
        <f>SUM(BB3669:BC3708)</f>
        <v>0</v>
      </c>
      <c r="BC3709" s="618"/>
      <c r="BD3709" s="620">
        <f>SUM(BD3669:BE3708)</f>
        <v>0</v>
      </c>
      <c r="BE3709" s="621"/>
      <c r="BF3709" s="548">
        <f>IF(BB3709=0,0,(BD3709/BB3709)*100)</f>
        <v>0</v>
      </c>
      <c r="BG3709" s="518"/>
      <c r="BH3709" s="517">
        <f>AV3709+BB3709</f>
        <v>0</v>
      </c>
      <c r="BI3709" s="618"/>
      <c r="BJ3709" s="620">
        <f>AX3709+BD3709</f>
        <v>0</v>
      </c>
      <c r="BK3709" s="624"/>
      <c r="BL3709" s="548">
        <f>IF(BH3709=0,0,(BJ3709/BH3709)*100)</f>
        <v>0</v>
      </c>
      <c r="BM3709" s="664"/>
      <c r="BN3709" s="666">
        <f>SUM(BN3669:BP3708)</f>
        <v>0</v>
      </c>
      <c r="BO3709" s="667"/>
      <c r="BP3709" s="668"/>
      <c r="BQ3709" s="681">
        <f>SUM(BQ3669:BQ3708)</f>
        <v>0</v>
      </c>
      <c r="BR3709" s="685">
        <f>(BN3709*BU$11)+(N3709*BU$12)+(Z3709*BU$13)+(R3709*BU$14)+(X3709*BU$15)+(AB3709*BU$16)</f>
        <v>0</v>
      </c>
      <c r="BS3709" s="683">
        <f>((BB3709-BD3709)*BU$18)+((AV3709-AX3709)*BU$17)+(H3709*BU$19)+(P3709*BU$20)</f>
        <v>0</v>
      </c>
      <c r="BT3709" s="20"/>
      <c r="BU3709" s="20"/>
      <c r="BV3709" s="98"/>
    </row>
    <row r="3710" spans="1:74" s="21" customFormat="1" ht="33.950000000000003" hidden="1" customHeight="1" thickBot="1" x14ac:dyDescent="0.5">
      <c r="A3710" s="98"/>
      <c r="B3710" s="614"/>
      <c r="C3710" s="615"/>
      <c r="D3710" s="615"/>
      <c r="E3710" s="617"/>
      <c r="F3710" s="280"/>
      <c r="G3710" s="280"/>
      <c r="H3710" s="519"/>
      <c r="I3710" s="619"/>
      <c r="J3710" s="519"/>
      <c r="K3710" s="619"/>
      <c r="L3710" s="622"/>
      <c r="M3710" s="623"/>
      <c r="N3710" s="549" t="s">
        <v>16</v>
      </c>
      <c r="O3710" s="520"/>
      <c r="P3710" s="622"/>
      <c r="Q3710" s="619"/>
      <c r="R3710" s="622"/>
      <c r="S3710" s="623"/>
      <c r="T3710" s="549" t="s">
        <v>16</v>
      </c>
      <c r="U3710" s="520"/>
      <c r="V3710" s="313"/>
      <c r="W3710" s="313"/>
      <c r="X3710" s="622"/>
      <c r="Y3710" s="623"/>
      <c r="Z3710" s="519"/>
      <c r="AA3710" s="520"/>
      <c r="AB3710" s="519"/>
      <c r="AC3710" s="520"/>
      <c r="AD3710" s="623"/>
      <c r="AE3710" s="619"/>
      <c r="AF3710" s="622"/>
      <c r="AG3710" s="623"/>
      <c r="AH3710" s="549"/>
      <c r="AI3710" s="520"/>
      <c r="AJ3710" s="622"/>
      <c r="AK3710" s="619"/>
      <c r="AL3710" s="622"/>
      <c r="AM3710" s="623"/>
      <c r="AN3710" s="549"/>
      <c r="AO3710" s="520"/>
      <c r="AP3710" s="622"/>
      <c r="AQ3710" s="619"/>
      <c r="AR3710" s="622"/>
      <c r="AS3710" s="623"/>
      <c r="AT3710" s="549"/>
      <c r="AU3710" s="520"/>
      <c r="AV3710" s="519"/>
      <c r="AW3710" s="619"/>
      <c r="AX3710" s="622"/>
      <c r="AY3710" s="625"/>
      <c r="AZ3710" s="549"/>
      <c r="BA3710" s="520"/>
      <c r="BB3710" s="622"/>
      <c r="BC3710" s="619"/>
      <c r="BD3710" s="622"/>
      <c r="BE3710" s="623"/>
      <c r="BF3710" s="549"/>
      <c r="BG3710" s="520"/>
      <c r="BH3710" s="519"/>
      <c r="BI3710" s="619"/>
      <c r="BJ3710" s="622"/>
      <c r="BK3710" s="625"/>
      <c r="BL3710" s="549"/>
      <c r="BM3710" s="665"/>
      <c r="BN3710" s="669"/>
      <c r="BO3710" s="670"/>
      <c r="BP3710" s="671"/>
      <c r="BQ3710" s="682"/>
      <c r="BR3710" s="686"/>
      <c r="BS3710" s="684"/>
      <c r="BT3710" s="20"/>
      <c r="BU3710" s="20"/>
      <c r="BV3710" s="98"/>
    </row>
    <row r="3711" spans="1:74" s="21" customFormat="1" ht="33" hidden="1" customHeight="1" thickBot="1" x14ac:dyDescent="0.5">
      <c r="A3711" s="98"/>
      <c r="B3711" s="612"/>
      <c r="C3711" s="613"/>
      <c r="D3711" s="613" t="s">
        <v>13</v>
      </c>
      <c r="E3711" s="616"/>
      <c r="F3711" s="281"/>
      <c r="G3711" s="282"/>
      <c r="H3711" s="528"/>
      <c r="I3711" s="636"/>
      <c r="J3711" s="528"/>
      <c r="K3711" s="636"/>
      <c r="L3711" s="638"/>
      <c r="M3711" s="639"/>
      <c r="N3711" s="548">
        <f>J3711+L3711</f>
        <v>0</v>
      </c>
      <c r="O3711" s="518"/>
      <c r="P3711" s="638"/>
      <c r="Q3711" s="636"/>
      <c r="R3711" s="638"/>
      <c r="S3711" s="639"/>
      <c r="T3711" s="548">
        <f>R3711-P3711</f>
        <v>0</v>
      </c>
      <c r="U3711" s="518"/>
      <c r="V3711" s="312"/>
      <c r="W3711" s="312"/>
      <c r="X3711" s="638"/>
      <c r="Y3711" s="639"/>
      <c r="Z3711" s="528"/>
      <c r="AA3711" s="529"/>
      <c r="AB3711" s="528"/>
      <c r="AC3711" s="529"/>
      <c r="AD3711" s="639"/>
      <c r="AE3711" s="636"/>
      <c r="AF3711" s="638"/>
      <c r="AG3711" s="639"/>
      <c r="AH3711" s="548">
        <f>IF(AD3711=0,0,(AF3711/AD3711)*100)</f>
        <v>0</v>
      </c>
      <c r="AI3711" s="518"/>
      <c r="AJ3711" s="638"/>
      <c r="AK3711" s="636"/>
      <c r="AL3711" s="638"/>
      <c r="AM3711" s="639"/>
      <c r="AN3711" s="548">
        <f>IF(AJ3711=0,0,(AL3711/AJ3711)*100)</f>
        <v>0</v>
      </c>
      <c r="AO3711" s="518"/>
      <c r="AP3711" s="638"/>
      <c r="AQ3711" s="636"/>
      <c r="AR3711" s="638"/>
      <c r="AS3711" s="639"/>
      <c r="AT3711" s="548">
        <f>IF(AP3711=0,0,(AR3711/AP3711)*100)</f>
        <v>0</v>
      </c>
      <c r="AU3711" s="518"/>
      <c r="AV3711" s="517">
        <f>AD3711+AJ3711+AP3711</f>
        <v>0</v>
      </c>
      <c r="AW3711" s="618"/>
      <c r="AX3711" s="620">
        <f>AF3711+AL3711+AR3711</f>
        <v>0</v>
      </c>
      <c r="AY3711" s="624"/>
      <c r="AZ3711" s="548">
        <f>IF(AV3711=0,0,(AX3711/AV3711)*100)</f>
        <v>0</v>
      </c>
      <c r="BA3711" s="518"/>
      <c r="BB3711" s="638"/>
      <c r="BC3711" s="636"/>
      <c r="BD3711" s="638"/>
      <c r="BE3711" s="639"/>
      <c r="BF3711" s="548">
        <f>IF(BB3711=0,0,(BD3711/BB3711)*100)</f>
        <v>0</v>
      </c>
      <c r="BG3711" s="518"/>
      <c r="BH3711" s="517">
        <f>AV3711+BB3711</f>
        <v>0</v>
      </c>
      <c r="BI3711" s="618"/>
      <c r="BJ3711" s="620">
        <f>AX3711+BD3711</f>
        <v>0</v>
      </c>
      <c r="BK3711" s="624"/>
      <c r="BL3711" s="548">
        <f>IF(BH3711=0,0,(BJ3711/BH3711)*100)</f>
        <v>0</v>
      </c>
      <c r="BM3711" s="664"/>
      <c r="BN3711" s="666">
        <f>(AF3711*2)+(AL3711*2)+(AR3711*3)+BD3711</f>
        <v>0</v>
      </c>
      <c r="BO3711" s="667"/>
      <c r="BP3711" s="668"/>
      <c r="BQ3711" s="672"/>
      <c r="BR3711" s="283"/>
      <c r="BS3711" s="284"/>
      <c r="BT3711" s="20"/>
      <c r="BU3711" s="20"/>
      <c r="BV3711" s="98"/>
    </row>
    <row r="3712" spans="1:74" s="21" customFormat="1" ht="33.75" hidden="1" customHeight="1" thickBot="1" x14ac:dyDescent="0.5">
      <c r="A3712" s="98"/>
      <c r="B3712" s="285"/>
      <c r="C3712" s="286"/>
      <c r="D3712" s="634"/>
      <c r="E3712" s="635"/>
      <c r="F3712" s="287"/>
      <c r="G3712" s="287"/>
      <c r="H3712" s="530"/>
      <c r="I3712" s="637"/>
      <c r="J3712" s="530"/>
      <c r="K3712" s="637"/>
      <c r="L3712" s="640"/>
      <c r="M3712" s="641"/>
      <c r="N3712" s="549">
        <f>IF((N3709+N3711)=0,0,N3709/(N3709+N3711)*100)</f>
        <v>0</v>
      </c>
      <c r="O3712" s="520"/>
      <c r="P3712" s="640"/>
      <c r="Q3712" s="637"/>
      <c r="R3712" s="640"/>
      <c r="S3712" s="641"/>
      <c r="T3712" s="549"/>
      <c r="U3712" s="520"/>
      <c r="V3712" s="313"/>
      <c r="W3712" s="313"/>
      <c r="X3712" s="640"/>
      <c r="Y3712" s="641"/>
      <c r="Z3712" s="530"/>
      <c r="AA3712" s="531"/>
      <c r="AB3712" s="530"/>
      <c r="AC3712" s="531"/>
      <c r="AD3712" s="641"/>
      <c r="AE3712" s="637"/>
      <c r="AF3712" s="640"/>
      <c r="AG3712" s="641"/>
      <c r="AH3712" s="549"/>
      <c r="AI3712" s="520"/>
      <c r="AJ3712" s="640"/>
      <c r="AK3712" s="637"/>
      <c r="AL3712" s="640"/>
      <c r="AM3712" s="641"/>
      <c r="AN3712" s="549"/>
      <c r="AO3712" s="520"/>
      <c r="AP3712" s="640"/>
      <c r="AQ3712" s="637"/>
      <c r="AR3712" s="640"/>
      <c r="AS3712" s="641"/>
      <c r="AT3712" s="549"/>
      <c r="AU3712" s="520"/>
      <c r="AV3712" s="519"/>
      <c r="AW3712" s="619"/>
      <c r="AX3712" s="622"/>
      <c r="AY3712" s="625"/>
      <c r="AZ3712" s="549"/>
      <c r="BA3712" s="520"/>
      <c r="BB3712" s="640"/>
      <c r="BC3712" s="637"/>
      <c r="BD3712" s="640"/>
      <c r="BE3712" s="641"/>
      <c r="BF3712" s="549"/>
      <c r="BG3712" s="520"/>
      <c r="BH3712" s="519"/>
      <c r="BI3712" s="619"/>
      <c r="BJ3712" s="622"/>
      <c r="BK3712" s="625"/>
      <c r="BL3712" s="549"/>
      <c r="BM3712" s="665"/>
      <c r="BN3712" s="669"/>
      <c r="BO3712" s="670"/>
      <c r="BP3712" s="671"/>
      <c r="BQ3712" s="673"/>
      <c r="BR3712" s="79"/>
      <c r="BS3712" s="79"/>
      <c r="BT3712" s="20"/>
      <c r="BU3712" s="20"/>
      <c r="BV3712" s="98"/>
    </row>
    <row r="3713" spans="1:77" ht="16.5" hidden="1" customHeight="1" thickTop="1" thickBot="1" x14ac:dyDescent="0.5">
      <c r="A3713" s="95"/>
      <c r="B3713" s="288"/>
      <c r="C3713" s="70"/>
      <c r="D3713" s="70"/>
      <c r="E3713" s="70"/>
      <c r="F3713" s="70"/>
      <c r="G3713" s="70"/>
      <c r="H3713" s="70"/>
      <c r="I3713" s="70"/>
      <c r="J3713" s="70"/>
      <c r="K3713" s="70"/>
      <c r="L3713" s="70"/>
      <c r="M3713" s="70"/>
      <c r="N3713" s="70"/>
      <c r="O3713" s="70"/>
      <c r="P3713" s="70"/>
      <c r="Q3713" s="70"/>
      <c r="R3713" s="70"/>
      <c r="S3713" s="70"/>
      <c r="T3713" s="70"/>
      <c r="U3713" s="70"/>
      <c r="V3713" s="70"/>
      <c r="W3713" s="70"/>
      <c r="X3713" s="70"/>
      <c r="Y3713" s="70"/>
      <c r="Z3713" s="70"/>
      <c r="AA3713" s="70"/>
      <c r="AB3713" s="70"/>
      <c r="AC3713" s="70"/>
      <c r="AD3713" s="70"/>
      <c r="AE3713" s="70"/>
      <c r="AF3713" s="70"/>
      <c r="AG3713" s="70"/>
      <c r="AH3713" s="289"/>
      <c r="AI3713" s="289"/>
      <c r="AJ3713" s="70"/>
      <c r="AK3713" s="70"/>
      <c r="AL3713" s="70"/>
      <c r="AM3713" s="70"/>
      <c r="AN3713" s="70"/>
      <c r="AO3713" s="70"/>
      <c r="AP3713" s="70"/>
      <c r="AQ3713" s="70"/>
      <c r="AR3713" s="70"/>
      <c r="AS3713" s="70"/>
      <c r="AT3713" s="70"/>
      <c r="AU3713" s="70"/>
      <c r="AV3713" s="70"/>
      <c r="AW3713" s="70"/>
      <c r="AX3713" s="70"/>
      <c r="AY3713" s="70"/>
      <c r="AZ3713" s="70"/>
      <c r="BA3713" s="70"/>
      <c r="BB3713" s="70"/>
      <c r="BC3713" s="70"/>
      <c r="BD3713" s="70"/>
      <c r="BE3713" s="70"/>
      <c r="BF3713" s="70"/>
      <c r="BG3713" s="70"/>
      <c r="BH3713" s="70"/>
      <c r="BI3713" s="70"/>
      <c r="BJ3713" s="70"/>
      <c r="BK3713" s="70"/>
      <c r="BL3713" s="70"/>
      <c r="BM3713" s="70"/>
      <c r="BN3713" s="70"/>
      <c r="BO3713" s="70"/>
      <c r="BP3713" s="70"/>
      <c r="BQ3713" s="89"/>
      <c r="BR3713" s="674">
        <f>IF((J3709+L3711)=0,0,(J3709/(J3709+L3711)*100)%)</f>
        <v>0</v>
      </c>
      <c r="BS3713" s="675"/>
      <c r="BT3713" s="674">
        <f>IF((L3709+J3711)=0,0,(L3709/(L3709+J3711)*100)%)</f>
        <v>0</v>
      </c>
      <c r="BU3713" s="675"/>
      <c r="BV3713" s="95"/>
    </row>
    <row r="3714" spans="1:77" s="23" customFormat="1" ht="79.5" hidden="1" customHeight="1" thickTop="1" thickBot="1" x14ac:dyDescent="0.55000000000000004">
      <c r="A3714" s="99"/>
      <c r="B3714" s="565" t="s">
        <v>64</v>
      </c>
      <c r="C3714" s="566"/>
      <c r="D3714" s="532" t="s">
        <v>54</v>
      </c>
      <c r="E3714" s="532"/>
      <c r="F3714" s="532"/>
      <c r="G3714" s="654"/>
      <c r="H3714" s="533"/>
      <c r="I3714" s="534"/>
      <c r="J3714" s="535"/>
      <c r="K3714" s="290"/>
      <c r="L3714" s="533"/>
      <c r="M3714" s="534"/>
      <c r="N3714" s="535"/>
      <c r="O3714" s="536" t="s">
        <v>47</v>
      </c>
      <c r="P3714" s="537"/>
      <c r="Q3714" s="537"/>
      <c r="R3714" s="537"/>
      <c r="S3714" s="533"/>
      <c r="T3714" s="534"/>
      <c r="U3714" s="535"/>
      <c r="V3714" s="314"/>
      <c r="W3714" s="314"/>
      <c r="X3714" s="290"/>
      <c r="Y3714" s="533"/>
      <c r="Z3714" s="534"/>
      <c r="AA3714" s="535"/>
      <c r="AB3714" s="536" t="s">
        <v>49</v>
      </c>
      <c r="AC3714" s="537"/>
      <c r="AD3714" s="537"/>
      <c r="AE3714" s="538"/>
      <c r="AF3714" s="533"/>
      <c r="AG3714" s="534"/>
      <c r="AH3714" s="535"/>
      <c r="AI3714" s="290"/>
      <c r="AJ3714" s="533"/>
      <c r="AK3714" s="534"/>
      <c r="AL3714" s="535"/>
      <c r="AM3714" s="536" t="s">
        <v>53</v>
      </c>
      <c r="AN3714" s="537"/>
      <c r="AO3714" s="537"/>
      <c r="AP3714" s="538"/>
      <c r="AQ3714" s="533"/>
      <c r="AR3714" s="534"/>
      <c r="AS3714" s="535"/>
      <c r="AT3714" s="72"/>
      <c r="AU3714" s="533"/>
      <c r="AV3714" s="534"/>
      <c r="AW3714" s="535"/>
      <c r="AX3714" s="291"/>
      <c r="AY3714" s="291"/>
      <c r="AZ3714" s="291"/>
      <c r="BA3714" s="291"/>
      <c r="BB3714" s="567" t="s">
        <v>20</v>
      </c>
      <c r="BC3714" s="567"/>
      <c r="BD3714" s="567"/>
      <c r="BE3714" s="567"/>
      <c r="BF3714" s="568"/>
      <c r="BG3714" s="539">
        <f>BN3709</f>
        <v>0</v>
      </c>
      <c r="BH3714" s="540"/>
      <c r="BI3714" s="541"/>
      <c r="BJ3714" s="292"/>
      <c r="BK3714" s="539">
        <f>BN3711</f>
        <v>0</v>
      </c>
      <c r="BL3714" s="540"/>
      <c r="BM3714" s="541"/>
      <c r="BN3714" s="73"/>
      <c r="BO3714" s="73"/>
      <c r="BP3714" s="73"/>
      <c r="BQ3714" s="90"/>
      <c r="BR3714" s="24"/>
      <c r="BS3714" s="24"/>
      <c r="BT3714" s="22"/>
      <c r="BU3714" s="22"/>
      <c r="BV3714" s="99"/>
    </row>
    <row r="3715" spans="1:77" ht="15.6" hidden="1" customHeight="1" thickTop="1" thickBot="1" x14ac:dyDescent="0.55000000000000004">
      <c r="A3715" s="95"/>
      <c r="B3715" s="293"/>
      <c r="C3715" s="67"/>
      <c r="D3715" s="294"/>
      <c r="E3715" s="294"/>
      <c r="F3715" s="295"/>
      <c r="G3715" s="295"/>
      <c r="H3715" s="296"/>
      <c r="I3715" s="296"/>
      <c r="J3715" s="296"/>
      <c r="K3715" s="296"/>
      <c r="L3715" s="296"/>
      <c r="M3715" s="296"/>
      <c r="N3715" s="296"/>
      <c r="O3715" s="295"/>
      <c r="P3715" s="295"/>
      <c r="Q3715" s="295"/>
      <c r="R3715" s="295"/>
      <c r="S3715" s="296"/>
      <c r="T3715" s="296"/>
      <c r="U3715" s="296"/>
      <c r="V3715" s="296"/>
      <c r="W3715" s="296"/>
      <c r="X3715" s="297"/>
      <c r="Y3715" s="296"/>
      <c r="Z3715" s="296"/>
      <c r="AA3715" s="296"/>
      <c r="AB3715" s="295"/>
      <c r="AC3715" s="295"/>
      <c r="AD3715" s="295"/>
      <c r="AE3715" s="295"/>
      <c r="AF3715" s="296"/>
      <c r="AG3715" s="296"/>
      <c r="AH3715" s="296"/>
      <c r="AI3715" s="296"/>
      <c r="AJ3715" s="297"/>
      <c r="AK3715" s="297"/>
      <c r="AL3715" s="296"/>
      <c r="AM3715" s="295"/>
      <c r="AN3715" s="295"/>
      <c r="AO3715" s="295"/>
      <c r="AP3715" s="295"/>
      <c r="AQ3715" s="296"/>
      <c r="AR3715" s="296"/>
      <c r="AS3715" s="296"/>
      <c r="AT3715" s="296"/>
      <c r="AU3715" s="296"/>
      <c r="AV3715" s="72"/>
      <c r="AW3715" s="72"/>
      <c r="AX3715" s="74"/>
      <c r="AY3715" s="74"/>
      <c r="AZ3715" s="74"/>
      <c r="BA3715" s="74"/>
      <c r="BB3715" s="295"/>
      <c r="BC3715" s="298"/>
      <c r="BD3715" s="298"/>
      <c r="BE3715" s="299"/>
      <c r="BF3715" s="300"/>
      <c r="BG3715" s="301"/>
      <c r="BH3715" s="301"/>
      <c r="BI3715" s="72"/>
      <c r="BJ3715" s="302"/>
      <c r="BK3715" s="303"/>
      <c r="BL3715" s="303"/>
      <c r="BM3715" s="72"/>
      <c r="BN3715" s="74"/>
      <c r="BO3715" s="74"/>
      <c r="BP3715" s="74"/>
      <c r="BQ3715" s="91"/>
      <c r="BR3715" s="25"/>
      <c r="BS3715" s="25"/>
      <c r="BT3715" s="15"/>
      <c r="BU3715" s="15"/>
      <c r="BV3715" s="95"/>
    </row>
    <row r="3716" spans="1:77" s="23" customFormat="1" ht="79.5" hidden="1" customHeight="1" thickTop="1" thickBot="1" x14ac:dyDescent="0.55000000000000004">
      <c r="A3716" s="99"/>
      <c r="B3716" s="569" t="s">
        <v>46</v>
      </c>
      <c r="C3716" s="567"/>
      <c r="D3716" s="532" t="s">
        <v>55</v>
      </c>
      <c r="E3716" s="532"/>
      <c r="F3716" s="532"/>
      <c r="G3716" s="654"/>
      <c r="H3716" s="539">
        <f>H3714</f>
        <v>0</v>
      </c>
      <c r="I3716" s="540"/>
      <c r="J3716" s="541"/>
      <c r="K3716" s="290"/>
      <c r="L3716" s="539">
        <f>L3714</f>
        <v>0</v>
      </c>
      <c r="M3716" s="540"/>
      <c r="N3716" s="541"/>
      <c r="O3716" s="536" t="s">
        <v>51</v>
      </c>
      <c r="P3716" s="537"/>
      <c r="Q3716" s="537"/>
      <c r="R3716" s="537"/>
      <c r="S3716" s="539">
        <f>S3714-H3714</f>
        <v>0</v>
      </c>
      <c r="T3716" s="540"/>
      <c r="U3716" s="541"/>
      <c r="V3716" s="315"/>
      <c r="W3716" s="315"/>
      <c r="X3716" s="290"/>
      <c r="Y3716" s="539">
        <f>Y3714-L3714</f>
        <v>0</v>
      </c>
      <c r="Z3716" s="540"/>
      <c r="AA3716" s="541"/>
      <c r="AB3716" s="536" t="s">
        <v>50</v>
      </c>
      <c r="AC3716" s="537"/>
      <c r="AD3716" s="537"/>
      <c r="AE3716" s="538"/>
      <c r="AF3716" s="539">
        <f>AF3714-S3714</f>
        <v>0</v>
      </c>
      <c r="AG3716" s="540"/>
      <c r="AH3716" s="541"/>
      <c r="AI3716" s="290"/>
      <c r="AJ3716" s="539">
        <f>AJ3714-Y3714</f>
        <v>0</v>
      </c>
      <c r="AK3716" s="540"/>
      <c r="AL3716" s="541"/>
      <c r="AM3716" s="536" t="s">
        <v>52</v>
      </c>
      <c r="AN3716" s="537"/>
      <c r="AO3716" s="537"/>
      <c r="AP3716" s="538"/>
      <c r="AQ3716" s="539">
        <f>AQ3714-AF3714</f>
        <v>0</v>
      </c>
      <c r="AR3716" s="540"/>
      <c r="AS3716" s="541"/>
      <c r="AT3716" s="72"/>
      <c r="AU3716" s="539">
        <f>AU3714-AJ3714</f>
        <v>0</v>
      </c>
      <c r="AV3716" s="540"/>
      <c r="AW3716" s="541"/>
      <c r="AX3716" s="291"/>
      <c r="AY3716" s="291"/>
      <c r="AZ3716" s="291"/>
      <c r="BA3716" s="291"/>
      <c r="BB3716" s="567" t="s">
        <v>45</v>
      </c>
      <c r="BC3716" s="567"/>
      <c r="BD3716" s="567"/>
      <c r="BE3716" s="567"/>
      <c r="BF3716" s="568"/>
      <c r="BG3716" s="539">
        <f>BG3714-AQ3714</f>
        <v>0</v>
      </c>
      <c r="BH3716" s="540"/>
      <c r="BI3716" s="541"/>
      <c r="BJ3716" s="304"/>
      <c r="BK3716" s="539">
        <f>BK3714-AU3714</f>
        <v>0</v>
      </c>
      <c r="BL3716" s="540"/>
      <c r="BM3716" s="541"/>
      <c r="BN3716" s="73"/>
      <c r="BO3716" s="73"/>
      <c r="BP3716" s="73"/>
      <c r="BQ3716" s="90"/>
      <c r="BR3716" s="24"/>
      <c r="BS3716" s="24"/>
      <c r="BT3716" s="22"/>
      <c r="BU3716" s="22"/>
      <c r="BV3716" s="99"/>
      <c r="BY3716" s="21"/>
    </row>
    <row r="3717" spans="1:77" ht="18.75" hidden="1" customHeight="1" thickTop="1" thickBot="1" x14ac:dyDescent="0.5">
      <c r="A3717" s="95"/>
      <c r="B3717" s="305"/>
      <c r="C3717" s="71"/>
      <c r="D3717" s="71"/>
      <c r="E3717" s="71"/>
      <c r="F3717" s="92"/>
      <c r="G3717" s="92"/>
      <c r="H3717" s="71"/>
      <c r="I3717" s="71"/>
      <c r="J3717" s="71"/>
      <c r="K3717" s="71"/>
      <c r="L3717" s="71"/>
      <c r="M3717" s="71"/>
      <c r="N3717" s="71"/>
      <c r="O3717" s="71"/>
      <c r="P3717" s="71"/>
      <c r="Q3717" s="71"/>
      <c r="R3717" s="71"/>
      <c r="S3717" s="71"/>
      <c r="T3717" s="71"/>
      <c r="U3717" s="71"/>
      <c r="V3717" s="71"/>
      <c r="W3717" s="71"/>
      <c r="X3717" s="71"/>
      <c r="Y3717" s="71"/>
      <c r="Z3717" s="71"/>
      <c r="AA3717" s="71"/>
      <c r="AB3717" s="71"/>
      <c r="AC3717" s="71"/>
      <c r="AD3717" s="71"/>
      <c r="AE3717" s="71"/>
      <c r="AF3717" s="71"/>
      <c r="AG3717" s="71"/>
      <c r="AH3717" s="306"/>
      <c r="AI3717" s="306"/>
      <c r="AJ3717" s="71"/>
      <c r="AK3717" s="71"/>
      <c r="AL3717" s="71"/>
      <c r="AM3717" s="71"/>
      <c r="AN3717" s="71"/>
      <c r="AO3717" s="71"/>
      <c r="AP3717" s="71"/>
      <c r="AQ3717" s="71"/>
      <c r="AR3717" s="71"/>
      <c r="AS3717" s="71"/>
      <c r="AT3717" s="71"/>
      <c r="AU3717" s="71"/>
      <c r="AV3717" s="71"/>
      <c r="AW3717" s="71"/>
      <c r="AX3717" s="71"/>
      <c r="AY3717" s="71"/>
      <c r="AZ3717" s="71"/>
      <c r="BA3717" s="71"/>
      <c r="BB3717" s="71"/>
      <c r="BC3717" s="703" t="s">
        <v>153</v>
      </c>
      <c r="BD3717" s="703"/>
      <c r="BE3717" s="703"/>
      <c r="BF3717" s="703"/>
      <c r="BG3717" s="703"/>
      <c r="BH3717" s="703"/>
      <c r="BI3717" s="703"/>
      <c r="BJ3717" s="703"/>
      <c r="BK3717" s="703"/>
      <c r="BL3717" s="703"/>
      <c r="BM3717" s="703"/>
      <c r="BN3717" s="703"/>
      <c r="BO3717" s="703"/>
      <c r="BP3717" s="703"/>
      <c r="BQ3717" s="318"/>
      <c r="BR3717" s="319"/>
      <c r="BS3717" s="319"/>
      <c r="BT3717" s="15"/>
      <c r="BU3717" s="15"/>
      <c r="BV3717" s="95"/>
    </row>
    <row r="3718" spans="1:77" s="93" customFormat="1" ht="13.5" hidden="1" customHeight="1" thickTop="1" x14ac:dyDescent="0.45">
      <c r="A3718" s="95"/>
      <c r="B3718" s="99"/>
      <c r="C3718" s="95"/>
      <c r="D3718" s="95"/>
      <c r="E3718" s="95"/>
      <c r="F3718" s="96"/>
      <c r="G3718" s="96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254"/>
      <c r="AI3718" s="254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5"/>
      <c r="BL3718" s="95"/>
      <c r="BM3718" s="95"/>
      <c r="BN3718" s="95"/>
      <c r="BO3718" s="95"/>
      <c r="BP3718" s="95"/>
      <c r="BQ3718" s="97"/>
      <c r="BR3718" s="97"/>
      <c r="BS3718" s="97"/>
      <c r="BT3718" s="95"/>
      <c r="BU3718" s="95"/>
      <c r="BV3718" s="95"/>
    </row>
    <row r="3719" spans="1:77" s="17" customFormat="1" ht="33.75" hidden="1" x14ac:dyDescent="0.5">
      <c r="A3719" s="255"/>
      <c r="B3719" s="604" t="s">
        <v>9</v>
      </c>
      <c r="C3719" s="604"/>
      <c r="D3719" s="604"/>
      <c r="E3719" s="604"/>
      <c r="F3719" s="604"/>
      <c r="G3719" s="604"/>
      <c r="H3719" s="604"/>
      <c r="I3719" s="604"/>
      <c r="J3719" s="604"/>
      <c r="K3719" s="604"/>
      <c r="L3719" s="604"/>
      <c r="M3719" s="604"/>
      <c r="N3719" s="604"/>
      <c r="O3719" s="604"/>
      <c r="P3719" s="604"/>
      <c r="Q3719" s="604"/>
      <c r="R3719" s="604"/>
      <c r="S3719" s="604"/>
      <c r="T3719" s="604"/>
      <c r="U3719" s="604"/>
      <c r="V3719" s="604"/>
      <c r="W3719" s="604"/>
      <c r="X3719" s="604"/>
      <c r="Y3719" s="604"/>
      <c r="Z3719" s="604"/>
      <c r="AA3719" s="604"/>
      <c r="AB3719" s="604"/>
      <c r="AC3719" s="604"/>
      <c r="AD3719" s="604"/>
      <c r="AE3719" s="604"/>
      <c r="AF3719" s="604"/>
      <c r="AG3719" s="604"/>
      <c r="AH3719" s="604"/>
      <c r="AI3719" s="604"/>
      <c r="AJ3719" s="604"/>
      <c r="AK3719" s="604"/>
      <c r="AL3719" s="604"/>
      <c r="AM3719" s="604"/>
      <c r="AN3719" s="604"/>
      <c r="AO3719" s="604"/>
      <c r="AP3719" s="604"/>
      <c r="AQ3719" s="604"/>
      <c r="AR3719" s="604"/>
      <c r="AS3719" s="604"/>
      <c r="AT3719" s="604"/>
      <c r="AU3719" s="604"/>
      <c r="AV3719" s="604"/>
      <c r="AW3719" s="604"/>
      <c r="AX3719" s="604"/>
      <c r="AY3719" s="604"/>
      <c r="AZ3719" s="604"/>
      <c r="BA3719" s="604"/>
      <c r="BB3719" s="604"/>
      <c r="BC3719" s="604"/>
      <c r="BD3719" s="604"/>
      <c r="BE3719" s="604"/>
      <c r="BF3719" s="604"/>
      <c r="BG3719" s="604"/>
      <c r="BH3719" s="604"/>
      <c r="BI3719" s="604"/>
      <c r="BJ3719" s="604"/>
      <c r="BK3719" s="604"/>
      <c r="BL3719" s="604"/>
      <c r="BM3719" s="604"/>
      <c r="BN3719" s="604"/>
      <c r="BO3719" s="604"/>
      <c r="BP3719" s="604"/>
      <c r="BQ3719" s="256"/>
      <c r="BR3719" s="256"/>
      <c r="BS3719" s="256"/>
      <c r="BT3719" s="257"/>
      <c r="BU3719" s="257"/>
      <c r="BV3719" s="255"/>
    </row>
    <row r="3720" spans="1:77" ht="10.9" hidden="1" customHeight="1" x14ac:dyDescent="0.45">
      <c r="A3720" s="95"/>
      <c r="B3720" s="258"/>
      <c r="C3720" s="62"/>
      <c r="D3720" s="62"/>
      <c r="E3720" s="62"/>
      <c r="F3720" s="63"/>
      <c r="G3720" s="63"/>
      <c r="H3720" s="62"/>
      <c r="I3720" s="62"/>
      <c r="J3720" s="62"/>
      <c r="K3720" s="62"/>
      <c r="L3720" s="62"/>
      <c r="M3720" s="62"/>
      <c r="N3720" s="62"/>
      <c r="O3720" s="62"/>
      <c r="P3720" s="62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62"/>
      <c r="AC3720" s="62"/>
      <c r="AD3720" s="62"/>
      <c r="AE3720" s="62"/>
      <c r="AF3720" s="62"/>
      <c r="AG3720" s="62"/>
      <c r="AH3720" s="259"/>
      <c r="AI3720" s="259"/>
      <c r="AJ3720" s="62"/>
      <c r="AK3720" s="62"/>
      <c r="AL3720" s="62"/>
      <c r="AM3720" s="62"/>
      <c r="AN3720" s="62"/>
      <c r="AO3720" s="62"/>
      <c r="AP3720" s="62"/>
      <c r="AQ3720" s="62"/>
      <c r="AR3720" s="62"/>
      <c r="AS3720" s="62"/>
      <c r="AT3720" s="62"/>
      <c r="AU3720" s="62"/>
      <c r="AV3720" s="62"/>
      <c r="AW3720" s="62"/>
      <c r="AX3720" s="62"/>
      <c r="AY3720" s="62"/>
      <c r="AZ3720" s="62"/>
      <c r="BA3720" s="62"/>
      <c r="BB3720" s="62"/>
      <c r="BC3720" s="62"/>
      <c r="BD3720" s="62"/>
      <c r="BE3720" s="62"/>
      <c r="BF3720" s="62"/>
      <c r="BG3720" s="62"/>
      <c r="BH3720" s="62"/>
      <c r="BI3720" s="62"/>
      <c r="BJ3720" s="62"/>
      <c r="BK3720" s="62"/>
      <c r="BL3720" s="62"/>
      <c r="BM3720" s="62"/>
      <c r="BN3720" s="62"/>
      <c r="BO3720" s="62"/>
      <c r="BP3720" s="94"/>
      <c r="BQ3720" s="87"/>
      <c r="BR3720" s="94"/>
      <c r="BS3720" s="94"/>
      <c r="BT3720" s="15"/>
      <c r="BU3720" s="15"/>
      <c r="BV3720" s="95"/>
    </row>
    <row r="3721" spans="1:77" s="18" customFormat="1" ht="36.75" hidden="1" customHeight="1" x14ac:dyDescent="0.45">
      <c r="A3721" s="260"/>
      <c r="B3721" s="258"/>
      <c r="C3721" s="261"/>
      <c r="D3721" s="262" t="s">
        <v>10</v>
      </c>
      <c r="E3721" s="605" t="str">
        <f>IF(ROSTER!D$3="","",ROSTER!D$3)</f>
        <v/>
      </c>
      <c r="F3721" s="605"/>
      <c r="G3721" s="605"/>
      <c r="H3721" s="605"/>
      <c r="I3721" s="605"/>
      <c r="J3721" s="605"/>
      <c r="K3721" s="605"/>
      <c r="L3721" s="605"/>
      <c r="M3721" s="605"/>
      <c r="N3721" s="605"/>
      <c r="O3721" s="605"/>
      <c r="P3721" s="605"/>
      <c r="Q3721" s="605"/>
      <c r="R3721" s="605"/>
      <c r="S3721" s="605"/>
      <c r="T3721" s="605"/>
      <c r="U3721" s="605"/>
      <c r="V3721" s="605"/>
      <c r="W3721" s="605"/>
      <c r="X3721" s="605"/>
      <c r="Y3721" s="605"/>
      <c r="Z3721" s="605"/>
      <c r="AA3721" s="605"/>
      <c r="AB3721" s="605"/>
      <c r="AC3721" s="605"/>
      <c r="AD3721" s="605"/>
      <c r="AE3721" s="605"/>
      <c r="AF3721" s="316"/>
      <c r="AG3721" s="606" t="s">
        <v>11</v>
      </c>
      <c r="AH3721" s="606"/>
      <c r="AI3721" s="606"/>
      <c r="AJ3721" s="606"/>
      <c r="AK3721" s="606"/>
      <c r="AL3721" s="606"/>
      <c r="AM3721" s="606"/>
      <c r="AN3721" s="607"/>
      <c r="AO3721" s="607"/>
      <c r="AP3721" s="607"/>
      <c r="AQ3721" s="607"/>
      <c r="AR3721" s="607"/>
      <c r="AS3721" s="607"/>
      <c r="AT3721" s="607"/>
      <c r="AU3721" s="607"/>
      <c r="AV3721" s="607"/>
      <c r="AW3721" s="607"/>
      <c r="AX3721" s="607"/>
      <c r="AY3721" s="607"/>
      <c r="AZ3721" s="607"/>
      <c r="BA3721" s="607"/>
      <c r="BB3721" s="607"/>
      <c r="BC3721" s="607"/>
      <c r="BD3721" s="607"/>
      <c r="BE3721" s="607"/>
      <c r="BF3721" s="607"/>
      <c r="BG3721" s="607"/>
      <c r="BH3721" s="607"/>
      <c r="BI3721" s="607"/>
      <c r="BJ3721" s="607"/>
      <c r="BK3721" s="607"/>
      <c r="BL3721" s="607"/>
      <c r="BM3721" s="607"/>
      <c r="BN3721" s="607"/>
      <c r="BO3721" s="607"/>
      <c r="BP3721" s="94"/>
      <c r="BQ3721" s="88" t="s">
        <v>130</v>
      </c>
      <c r="BR3721" s="94"/>
      <c r="BS3721" s="94"/>
      <c r="BT3721" s="263"/>
      <c r="BU3721" s="263"/>
      <c r="BV3721" s="260"/>
    </row>
    <row r="3722" spans="1:77" ht="8.85" hidden="1" customHeight="1" x14ac:dyDescent="0.45">
      <c r="A3722" s="96"/>
      <c r="B3722" s="258"/>
      <c r="C3722" s="259" t="s">
        <v>39</v>
      </c>
      <c r="D3722" s="259"/>
      <c r="E3722" s="259"/>
      <c r="F3722" s="63"/>
      <c r="G3722" s="63"/>
      <c r="H3722" s="259"/>
      <c r="I3722" s="259"/>
      <c r="J3722" s="317"/>
      <c r="K3722" s="317"/>
      <c r="L3722" s="317"/>
      <c r="M3722" s="317"/>
      <c r="N3722" s="317"/>
      <c r="O3722" s="317"/>
      <c r="P3722" s="317"/>
      <c r="Q3722" s="317"/>
      <c r="R3722" s="317"/>
      <c r="S3722" s="317"/>
      <c r="T3722" s="317"/>
      <c r="U3722" s="317"/>
      <c r="V3722" s="317"/>
      <c r="W3722" s="317"/>
      <c r="X3722" s="317"/>
      <c r="Y3722" s="317"/>
      <c r="Z3722" s="317"/>
      <c r="AA3722" s="317"/>
      <c r="AB3722" s="317"/>
      <c r="AC3722" s="317"/>
      <c r="AD3722" s="317"/>
      <c r="AE3722" s="317"/>
      <c r="AF3722" s="317"/>
      <c r="AG3722" s="317"/>
      <c r="AH3722" s="317"/>
      <c r="AI3722" s="259"/>
      <c r="AJ3722" s="264"/>
      <c r="AK3722" s="265"/>
      <c r="AL3722" s="265"/>
      <c r="AM3722" s="265"/>
      <c r="AN3722" s="265"/>
      <c r="AO3722" s="265"/>
      <c r="AP3722" s="265"/>
      <c r="AQ3722" s="266"/>
      <c r="AR3722" s="266"/>
      <c r="AS3722" s="266"/>
      <c r="AT3722" s="266"/>
      <c r="AU3722" s="266"/>
      <c r="AV3722" s="266"/>
      <c r="AW3722" s="266"/>
      <c r="AX3722" s="266"/>
      <c r="AY3722" s="266"/>
      <c r="AZ3722" s="266"/>
      <c r="BA3722" s="266"/>
      <c r="BB3722" s="266"/>
      <c r="BC3722" s="266"/>
      <c r="BD3722" s="266"/>
      <c r="BE3722" s="266"/>
      <c r="BF3722" s="266"/>
      <c r="BG3722" s="266"/>
      <c r="BH3722" s="266"/>
      <c r="BI3722" s="266"/>
      <c r="BJ3722" s="266"/>
      <c r="BK3722" s="266"/>
      <c r="BL3722" s="266"/>
      <c r="BM3722" s="266"/>
      <c r="BN3722" s="266"/>
      <c r="BO3722" s="266"/>
      <c r="BP3722" s="266"/>
      <c r="BQ3722" s="267"/>
      <c r="BR3722" s="267"/>
      <c r="BS3722" s="267"/>
      <c r="BT3722" s="268"/>
      <c r="BU3722" s="268"/>
      <c r="BV3722" s="96"/>
    </row>
    <row r="3723" spans="1:77" s="18" customFormat="1" ht="33.75" hidden="1" x14ac:dyDescent="0.45">
      <c r="A3723" s="260"/>
      <c r="B3723" s="258"/>
      <c r="C3723" s="608" t="s">
        <v>38</v>
      </c>
      <c r="D3723" s="608"/>
      <c r="E3723" s="607"/>
      <c r="F3723" s="607"/>
      <c r="G3723" s="607"/>
      <c r="H3723" s="607"/>
      <c r="I3723" s="607"/>
      <c r="J3723" s="607"/>
      <c r="K3723" s="607"/>
      <c r="L3723" s="607"/>
      <c r="M3723" s="607"/>
      <c r="N3723" s="607"/>
      <c r="O3723" s="607"/>
      <c r="P3723" s="607"/>
      <c r="Q3723" s="607"/>
      <c r="R3723" s="607"/>
      <c r="S3723" s="607"/>
      <c r="T3723" s="607"/>
      <c r="U3723" s="607"/>
      <c r="V3723" s="607"/>
      <c r="W3723" s="607"/>
      <c r="X3723" s="607"/>
      <c r="Y3723" s="607"/>
      <c r="Z3723" s="607"/>
      <c r="AA3723" s="607"/>
      <c r="AB3723" s="607"/>
      <c r="AC3723" s="607"/>
      <c r="AD3723" s="607"/>
      <c r="AE3723" s="607"/>
      <c r="AF3723" s="316"/>
      <c r="AG3723" s="609" t="s">
        <v>21</v>
      </c>
      <c r="AH3723" s="609"/>
      <c r="AI3723" s="609"/>
      <c r="AJ3723" s="609"/>
      <c r="AK3723" s="607"/>
      <c r="AL3723" s="607"/>
      <c r="AM3723" s="607"/>
      <c r="AN3723" s="607"/>
      <c r="AO3723" s="607"/>
      <c r="AP3723" s="607"/>
      <c r="AQ3723" s="607"/>
      <c r="AR3723" s="607"/>
      <c r="AS3723" s="607"/>
      <c r="AT3723" s="607"/>
      <c r="AU3723" s="607"/>
      <c r="AV3723" s="607"/>
      <c r="AW3723" s="607"/>
      <c r="AX3723" s="607"/>
      <c r="AY3723" s="607"/>
      <c r="AZ3723" s="607"/>
      <c r="BA3723" s="607"/>
      <c r="BB3723" s="607"/>
      <c r="BC3723" s="610" t="s">
        <v>12</v>
      </c>
      <c r="BD3723" s="610"/>
      <c r="BE3723" s="610"/>
      <c r="BF3723" s="611"/>
      <c r="BG3723" s="611"/>
      <c r="BH3723" s="611"/>
      <c r="BI3723" s="611"/>
      <c r="BJ3723" s="611"/>
      <c r="BK3723" s="611"/>
      <c r="BL3723" s="611"/>
      <c r="BM3723" s="611"/>
      <c r="BN3723" s="611"/>
      <c r="BO3723" s="611"/>
      <c r="BP3723" s="64"/>
      <c r="BQ3723" s="307"/>
      <c r="BR3723" s="65"/>
      <c r="BS3723" s="65"/>
      <c r="BT3723" s="270">
        <f>IF(BF3723=0,0,1)</f>
        <v>0</v>
      </c>
      <c r="BU3723" s="18">
        <f>IF((BG3773+BK3773)&gt;(AQ3773+AU3773),1,0)</f>
        <v>0</v>
      </c>
      <c r="BV3723" s="271"/>
    </row>
    <row r="3724" spans="1:77" ht="9.6" hidden="1" customHeight="1" x14ac:dyDescent="0.45">
      <c r="A3724" s="95"/>
      <c r="B3724" s="258"/>
      <c r="C3724" s="62"/>
      <c r="D3724" s="62"/>
      <c r="E3724" s="62"/>
      <c r="F3724" s="63"/>
      <c r="G3724" s="63"/>
      <c r="H3724" s="62"/>
      <c r="I3724" s="62"/>
      <c r="J3724" s="62"/>
      <c r="K3724" s="62"/>
      <c r="L3724" s="62"/>
      <c r="M3724" s="62"/>
      <c r="N3724" s="62"/>
      <c r="O3724" s="62"/>
      <c r="P3724" s="62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62"/>
      <c r="AC3724" s="62"/>
      <c r="AD3724" s="62"/>
      <c r="AE3724" s="62"/>
      <c r="AF3724" s="62"/>
      <c r="AG3724" s="62"/>
      <c r="AH3724" s="259"/>
      <c r="AI3724" s="259"/>
      <c r="AJ3724" s="62"/>
      <c r="AK3724" s="62"/>
      <c r="AL3724" s="62"/>
      <c r="AM3724" s="62"/>
      <c r="AN3724" s="62"/>
      <c r="AO3724" s="62"/>
      <c r="AP3724" s="62"/>
      <c r="AQ3724" s="62"/>
      <c r="AR3724" s="62"/>
      <c r="AS3724" s="62"/>
      <c r="AT3724" s="62"/>
      <c r="AU3724" s="62"/>
      <c r="AV3724" s="62"/>
      <c r="AW3724" s="62"/>
      <c r="AX3724" s="62"/>
      <c r="AY3724" s="62"/>
      <c r="AZ3724" s="62"/>
      <c r="BA3724" s="62"/>
      <c r="BB3724" s="62"/>
      <c r="BC3724" s="62"/>
      <c r="BD3724" s="62"/>
      <c r="BE3724" s="62"/>
      <c r="BF3724" s="62"/>
      <c r="BG3724" s="62"/>
      <c r="BH3724" s="62"/>
      <c r="BI3724" s="62"/>
      <c r="BJ3724" s="62"/>
      <c r="BK3724" s="62"/>
      <c r="BL3724" s="62"/>
      <c r="BM3724" s="62"/>
      <c r="BN3724" s="62"/>
      <c r="BO3724" s="62"/>
      <c r="BP3724" s="62"/>
      <c r="BQ3724" s="66"/>
      <c r="BR3724" s="66"/>
      <c r="BS3724" s="66"/>
      <c r="BT3724" s="15"/>
      <c r="BU3724" s="15"/>
      <c r="BV3724" s="95"/>
    </row>
    <row r="3725" spans="1:77" ht="8.85" hidden="1" customHeight="1" thickBot="1" x14ac:dyDescent="0.5">
      <c r="A3725" s="95"/>
      <c r="B3725" s="113"/>
      <c r="C3725" s="67"/>
      <c r="D3725" s="67"/>
      <c r="E3725" s="67"/>
      <c r="F3725" s="68"/>
      <c r="G3725" s="68"/>
      <c r="H3725" s="67"/>
      <c r="I3725" s="67"/>
      <c r="J3725" s="67"/>
      <c r="K3725" s="67"/>
      <c r="L3725" s="67"/>
      <c r="M3725" s="67"/>
      <c r="N3725" s="67"/>
      <c r="O3725" s="67"/>
      <c r="P3725" s="67"/>
      <c r="Q3725" s="67"/>
      <c r="R3725" s="67"/>
      <c r="S3725" s="67"/>
      <c r="T3725" s="67"/>
      <c r="U3725" s="67"/>
      <c r="V3725" s="67"/>
      <c r="W3725" s="67"/>
      <c r="X3725" s="67"/>
      <c r="Y3725" s="67"/>
      <c r="Z3725" s="67"/>
      <c r="AA3725" s="67"/>
      <c r="AB3725" s="67"/>
      <c r="AC3725" s="67"/>
      <c r="AD3725" s="67"/>
      <c r="AE3725" s="67"/>
      <c r="AF3725" s="67"/>
      <c r="AG3725" s="67"/>
      <c r="AH3725" s="272"/>
      <c r="AI3725" s="272"/>
      <c r="AJ3725" s="67"/>
      <c r="AK3725" s="67"/>
      <c r="AL3725" s="67"/>
      <c r="AM3725" s="67"/>
      <c r="AN3725" s="67"/>
      <c r="AO3725" s="67"/>
      <c r="AP3725" s="67"/>
      <c r="AQ3725" s="67"/>
      <c r="AR3725" s="67"/>
      <c r="AS3725" s="67"/>
      <c r="AT3725" s="67"/>
      <c r="AU3725" s="67"/>
      <c r="AV3725" s="67"/>
      <c r="AW3725" s="67"/>
      <c r="AX3725" s="67"/>
      <c r="AY3725" s="67"/>
      <c r="AZ3725" s="67"/>
      <c r="BA3725" s="67"/>
      <c r="BB3725" s="67"/>
      <c r="BC3725" s="67"/>
      <c r="BD3725" s="67"/>
      <c r="BE3725" s="67"/>
      <c r="BF3725" s="67"/>
      <c r="BG3725" s="67"/>
      <c r="BH3725" s="67"/>
      <c r="BI3725" s="67"/>
      <c r="BJ3725" s="67"/>
      <c r="BK3725" s="67"/>
      <c r="BL3725" s="67"/>
      <c r="BM3725" s="67"/>
      <c r="BN3725" s="67"/>
      <c r="BO3725" s="67"/>
      <c r="BP3725" s="67"/>
      <c r="BQ3725" s="69"/>
      <c r="BR3725" s="69"/>
      <c r="BS3725" s="69"/>
      <c r="BT3725" s="15"/>
      <c r="BU3725" s="15"/>
      <c r="BV3725" s="95"/>
    </row>
    <row r="3726" spans="1:77" s="18" customFormat="1" ht="40.5" hidden="1" customHeight="1" thickTop="1" x14ac:dyDescent="0.4">
      <c r="A3726" s="271"/>
      <c r="B3726" s="652" t="s">
        <v>0</v>
      </c>
      <c r="C3726" s="648" t="s">
        <v>1</v>
      </c>
      <c r="D3726" s="649"/>
      <c r="E3726" s="273" t="s">
        <v>28</v>
      </c>
      <c r="F3726" s="546" t="s">
        <v>100</v>
      </c>
      <c r="G3726" s="546" t="s">
        <v>101</v>
      </c>
      <c r="H3726" s="704" t="s">
        <v>41</v>
      </c>
      <c r="I3726" s="705"/>
      <c r="J3726" s="554" t="s">
        <v>7</v>
      </c>
      <c r="K3726" s="554"/>
      <c r="L3726" s="554"/>
      <c r="M3726" s="554"/>
      <c r="N3726" s="554"/>
      <c r="O3726" s="554"/>
      <c r="P3726" s="554" t="s">
        <v>2</v>
      </c>
      <c r="Q3726" s="554"/>
      <c r="R3726" s="554"/>
      <c r="S3726" s="554"/>
      <c r="T3726" s="554"/>
      <c r="U3726" s="554"/>
      <c r="V3726" s="308"/>
      <c r="W3726" s="308"/>
      <c r="X3726" s="687" t="s">
        <v>35</v>
      </c>
      <c r="Y3726" s="688"/>
      <c r="Z3726" s="687" t="s">
        <v>36</v>
      </c>
      <c r="AA3726" s="688"/>
      <c r="AB3726" s="687" t="s">
        <v>44</v>
      </c>
      <c r="AC3726" s="688"/>
      <c r="AD3726" s="554" t="s">
        <v>6</v>
      </c>
      <c r="AE3726" s="554"/>
      <c r="AF3726" s="554"/>
      <c r="AG3726" s="554"/>
      <c r="AH3726" s="554"/>
      <c r="AI3726" s="554"/>
      <c r="AJ3726" s="554" t="s">
        <v>68</v>
      </c>
      <c r="AK3726" s="554"/>
      <c r="AL3726" s="554"/>
      <c r="AM3726" s="554"/>
      <c r="AN3726" s="554"/>
      <c r="AO3726" s="554"/>
      <c r="AP3726" s="554" t="s">
        <v>69</v>
      </c>
      <c r="AQ3726" s="554"/>
      <c r="AR3726" s="554"/>
      <c r="AS3726" s="554"/>
      <c r="AT3726" s="554"/>
      <c r="AU3726" s="554"/>
      <c r="AV3726" s="554" t="s">
        <v>70</v>
      </c>
      <c r="AW3726" s="554"/>
      <c r="AX3726" s="554"/>
      <c r="AY3726" s="554"/>
      <c r="AZ3726" s="554"/>
      <c r="BA3726" s="556"/>
      <c r="BB3726" s="554" t="s">
        <v>4</v>
      </c>
      <c r="BC3726" s="554"/>
      <c r="BD3726" s="554"/>
      <c r="BE3726" s="554"/>
      <c r="BF3726" s="554"/>
      <c r="BG3726" s="555"/>
      <c r="BH3726" s="554" t="s">
        <v>71</v>
      </c>
      <c r="BI3726" s="554"/>
      <c r="BJ3726" s="554"/>
      <c r="BK3726" s="554"/>
      <c r="BL3726" s="554"/>
      <c r="BM3726" s="556"/>
      <c r="BN3726" s="557" t="s">
        <v>25</v>
      </c>
      <c r="BO3726" s="558"/>
      <c r="BP3726" s="559"/>
      <c r="BQ3726" s="691" t="s">
        <v>110</v>
      </c>
      <c r="BR3726" s="691" t="s">
        <v>86</v>
      </c>
      <c r="BS3726" s="691" t="s">
        <v>87</v>
      </c>
      <c r="BT3726" s="274"/>
      <c r="BU3726" s="274"/>
      <c r="BV3726" s="271"/>
    </row>
    <row r="3727" spans="1:77" s="18" customFormat="1" ht="41.25" hidden="1" customHeight="1" x14ac:dyDescent="0.4">
      <c r="A3727" s="271"/>
      <c r="B3727" s="653"/>
      <c r="C3727" s="650"/>
      <c r="D3727" s="651"/>
      <c r="E3727" s="275" t="s">
        <v>102</v>
      </c>
      <c r="F3727" s="547"/>
      <c r="G3727" s="547"/>
      <c r="H3727" s="706"/>
      <c r="I3727" s="707"/>
      <c r="J3727" s="525" t="s">
        <v>17</v>
      </c>
      <c r="K3727" s="526"/>
      <c r="L3727" s="521" t="s">
        <v>18</v>
      </c>
      <c r="M3727" s="522"/>
      <c r="N3727" s="523" t="s">
        <v>19</v>
      </c>
      <c r="O3727" s="524" t="s">
        <v>8</v>
      </c>
      <c r="P3727" s="525" t="s">
        <v>26</v>
      </c>
      <c r="Q3727" s="526"/>
      <c r="R3727" s="521" t="s">
        <v>24</v>
      </c>
      <c r="S3727" s="522"/>
      <c r="T3727" s="523" t="s">
        <v>19</v>
      </c>
      <c r="U3727" s="524"/>
      <c r="V3727" s="309"/>
      <c r="W3727" s="309"/>
      <c r="X3727" s="689"/>
      <c r="Y3727" s="690"/>
      <c r="Z3727" s="689"/>
      <c r="AA3727" s="690"/>
      <c r="AB3727" s="689"/>
      <c r="AC3727" s="690"/>
      <c r="AD3727" s="525" t="s">
        <v>48</v>
      </c>
      <c r="AE3727" s="526"/>
      <c r="AF3727" s="521" t="s">
        <v>23</v>
      </c>
      <c r="AG3727" s="522" t="s">
        <v>3</v>
      </c>
      <c r="AH3727" s="563" t="s">
        <v>5</v>
      </c>
      <c r="AI3727" s="564"/>
      <c r="AJ3727" s="525" t="s">
        <v>48</v>
      </c>
      <c r="AK3727" s="526"/>
      <c r="AL3727" s="521" t="s">
        <v>23</v>
      </c>
      <c r="AM3727" s="522" t="s">
        <v>3</v>
      </c>
      <c r="AN3727" s="563" t="s">
        <v>5</v>
      </c>
      <c r="AO3727" s="564"/>
      <c r="AP3727" s="525" t="s">
        <v>48</v>
      </c>
      <c r="AQ3727" s="526"/>
      <c r="AR3727" s="521" t="s">
        <v>23</v>
      </c>
      <c r="AS3727" s="522" t="s">
        <v>3</v>
      </c>
      <c r="AT3727" s="563" t="s">
        <v>5</v>
      </c>
      <c r="AU3727" s="564"/>
      <c r="AV3727" s="525" t="s">
        <v>48</v>
      </c>
      <c r="AW3727" s="526"/>
      <c r="AX3727" s="521" t="s">
        <v>23</v>
      </c>
      <c r="AY3727" s="522" t="s">
        <v>3</v>
      </c>
      <c r="AZ3727" s="563" t="s">
        <v>5</v>
      </c>
      <c r="BA3727" s="564"/>
      <c r="BB3727" s="525" t="s">
        <v>48</v>
      </c>
      <c r="BC3727" s="526"/>
      <c r="BD3727" s="521" t="s">
        <v>23</v>
      </c>
      <c r="BE3727" s="522" t="s">
        <v>3</v>
      </c>
      <c r="BF3727" s="563" t="s">
        <v>5</v>
      </c>
      <c r="BG3727" s="564"/>
      <c r="BH3727" s="525" t="s">
        <v>48</v>
      </c>
      <c r="BI3727" s="526"/>
      <c r="BJ3727" s="521" t="s">
        <v>23</v>
      </c>
      <c r="BK3727" s="522" t="s">
        <v>3</v>
      </c>
      <c r="BL3727" s="563" t="s">
        <v>5</v>
      </c>
      <c r="BM3727" s="564"/>
      <c r="BN3727" s="560"/>
      <c r="BO3727" s="561"/>
      <c r="BP3727" s="562"/>
      <c r="BQ3727" s="692"/>
      <c r="BR3727" s="692"/>
      <c r="BS3727" s="692"/>
      <c r="BT3727" s="274"/>
      <c r="BU3727" s="274"/>
      <c r="BV3727" s="271"/>
    </row>
    <row r="3728" spans="1:77" ht="23.85" hidden="1" customHeight="1" x14ac:dyDescent="0.35">
      <c r="A3728" s="276"/>
      <c r="B3728" s="570" t="str">
        <f>IF(ROSTER!B$8="","",ROSTER!B$8)</f>
        <v/>
      </c>
      <c r="C3728" s="572" t="str">
        <f>IF(ROSTER!C$8="","",ROSTER!C$8)</f>
        <v/>
      </c>
      <c r="D3728" s="573"/>
      <c r="E3728" s="574"/>
      <c r="F3728" s="576">
        <f>IF(E3728="y",1,IF(E3728="S",1,0))</f>
        <v>0</v>
      </c>
      <c r="G3728" s="582">
        <f>IF(E3728="S",1,0)</f>
        <v>0</v>
      </c>
      <c r="H3728" s="578"/>
      <c r="I3728" s="543"/>
      <c r="J3728" s="542"/>
      <c r="K3728" s="580"/>
      <c r="L3728" s="584"/>
      <c r="M3728" s="585"/>
      <c r="N3728" s="588">
        <f>L3728+J3728</f>
        <v>0</v>
      </c>
      <c r="O3728" s="589"/>
      <c r="P3728" s="542"/>
      <c r="Q3728" s="580"/>
      <c r="R3728" s="584"/>
      <c r="S3728" s="585"/>
      <c r="T3728" s="588">
        <f>R3728-P3728</f>
        <v>0</v>
      </c>
      <c r="U3728" s="589"/>
      <c r="V3728" s="310"/>
      <c r="W3728" s="310"/>
      <c r="X3728" s="578"/>
      <c r="Y3728" s="543"/>
      <c r="Z3728" s="542"/>
      <c r="AA3728" s="543"/>
      <c r="AB3728" s="542"/>
      <c r="AC3728" s="543"/>
      <c r="AD3728" s="542"/>
      <c r="AE3728" s="580"/>
      <c r="AF3728" s="584"/>
      <c r="AG3728" s="585"/>
      <c r="AH3728" s="595">
        <f>IF(AD3728=0,0,(AF3728/AD3728)*100)</f>
        <v>0</v>
      </c>
      <c r="AI3728" s="596"/>
      <c r="AJ3728" s="542"/>
      <c r="AK3728" s="580"/>
      <c r="AL3728" s="584"/>
      <c r="AM3728" s="585"/>
      <c r="AN3728" s="595">
        <f>IF(AJ3728=0,0,(AL3728/AJ3728)*100)</f>
        <v>0</v>
      </c>
      <c r="AO3728" s="596"/>
      <c r="AP3728" s="542"/>
      <c r="AQ3728" s="580"/>
      <c r="AR3728" s="584"/>
      <c r="AS3728" s="585"/>
      <c r="AT3728" s="595">
        <f>IF(AP3728=0,0,(AR3728/AP3728)*100)</f>
        <v>0</v>
      </c>
      <c r="AU3728" s="596"/>
      <c r="AV3728" s="599">
        <f>AD3728+AJ3728+AP3728</f>
        <v>0</v>
      </c>
      <c r="AW3728" s="600"/>
      <c r="AX3728" s="630">
        <f>AF3728+AL3728+AR3728</f>
        <v>0</v>
      </c>
      <c r="AY3728" s="631"/>
      <c r="AZ3728" s="595">
        <f>IF(AV3728=0,0,(AX3728/AV3728)*100)</f>
        <v>0</v>
      </c>
      <c r="BA3728" s="596"/>
      <c r="BB3728" s="542"/>
      <c r="BC3728" s="580"/>
      <c r="BD3728" s="584"/>
      <c r="BE3728" s="585"/>
      <c r="BF3728" s="595">
        <f>IF(BB3728=0,0,(BD3728/BB3728)*100)</f>
        <v>0</v>
      </c>
      <c r="BG3728" s="596"/>
      <c r="BH3728" s="599">
        <f>AV3728+BB3728</f>
        <v>0</v>
      </c>
      <c r="BI3728" s="600"/>
      <c r="BJ3728" s="630">
        <f>AX3728+BD3728</f>
        <v>0</v>
      </c>
      <c r="BK3728" s="631"/>
      <c r="BL3728" s="595">
        <f>IF(BH3728=0,0,(BJ3728/BH3728)*100)</f>
        <v>0</v>
      </c>
      <c r="BM3728" s="596"/>
      <c r="BN3728" s="656">
        <f>(AF3728*2)+(AL3728*2)+(AR3728*3)+BD3728</f>
        <v>0</v>
      </c>
      <c r="BO3728" s="657"/>
      <c r="BP3728" s="658"/>
      <c r="BQ3728" s="676">
        <f>IF(BS3728=0,0,50*BR3728/BS3728)</f>
        <v>0</v>
      </c>
      <c r="BR3728" s="662">
        <f>(BN3728*BU$11)+(N3728*BU$12)+(Z3728*BU$13)+(R3728*BU$14)+(X3728*BU$15)+(AB3728*BU$16)</f>
        <v>0</v>
      </c>
      <c r="BS3728" s="662">
        <f>((BB3728-BD3728)*BU$18)+((AV3728-AX3728)*BU$17)+(H3728*BU$19)+(P3728*BU$20)</f>
        <v>0</v>
      </c>
      <c r="BT3728" s="19" t="s">
        <v>75</v>
      </c>
      <c r="BU3728" s="277">
        <f>IF(BQ3723="B",'VALUE POINTS'!L$10,IF('GAME STATS'!BQ3723="C",'VALUE POINTS'!M$10,'VALUE POINTS'!K$10))</f>
        <v>1</v>
      </c>
      <c r="BV3728" s="278"/>
    </row>
    <row r="3729" spans="1:74" ht="23.85" hidden="1" customHeight="1" x14ac:dyDescent="0.35">
      <c r="A3729" s="276"/>
      <c r="B3729" s="571"/>
      <c r="C3729" s="642" t="str">
        <f>IF(ROSTER!D$8="","",ROSTER!D$8)</f>
        <v/>
      </c>
      <c r="D3729" s="643"/>
      <c r="E3729" s="575"/>
      <c r="F3729" s="577"/>
      <c r="G3729" s="583"/>
      <c r="H3729" s="579"/>
      <c r="I3729" s="545"/>
      <c r="J3729" s="544"/>
      <c r="K3729" s="581"/>
      <c r="L3729" s="586"/>
      <c r="M3729" s="587"/>
      <c r="N3729" s="592" t="s">
        <v>16</v>
      </c>
      <c r="O3729" s="603"/>
      <c r="P3729" s="544"/>
      <c r="Q3729" s="581"/>
      <c r="R3729" s="586"/>
      <c r="S3729" s="587"/>
      <c r="T3729" s="592" t="s">
        <v>16</v>
      </c>
      <c r="U3729" s="603"/>
      <c r="V3729" s="311"/>
      <c r="W3729" s="311"/>
      <c r="X3729" s="579"/>
      <c r="Y3729" s="545"/>
      <c r="Z3729" s="544"/>
      <c r="AA3729" s="545"/>
      <c r="AB3729" s="544"/>
      <c r="AC3729" s="545"/>
      <c r="AD3729" s="544"/>
      <c r="AE3729" s="581"/>
      <c r="AF3729" s="586"/>
      <c r="AG3729" s="587"/>
      <c r="AH3729" s="626"/>
      <c r="AI3729" s="627"/>
      <c r="AJ3729" s="544"/>
      <c r="AK3729" s="581"/>
      <c r="AL3729" s="586"/>
      <c r="AM3729" s="587"/>
      <c r="AN3729" s="626"/>
      <c r="AO3729" s="627"/>
      <c r="AP3729" s="544"/>
      <c r="AQ3729" s="581"/>
      <c r="AR3729" s="586"/>
      <c r="AS3729" s="587"/>
      <c r="AT3729" s="626"/>
      <c r="AU3729" s="627"/>
      <c r="AV3729" s="628"/>
      <c r="AW3729" s="629"/>
      <c r="AX3729" s="632"/>
      <c r="AY3729" s="633"/>
      <c r="AZ3729" s="626"/>
      <c r="BA3729" s="627"/>
      <c r="BB3729" s="544"/>
      <c r="BC3729" s="581"/>
      <c r="BD3729" s="586"/>
      <c r="BE3729" s="587"/>
      <c r="BF3729" s="626"/>
      <c r="BG3729" s="627"/>
      <c r="BH3729" s="628"/>
      <c r="BI3729" s="629"/>
      <c r="BJ3729" s="632"/>
      <c r="BK3729" s="633"/>
      <c r="BL3729" s="626"/>
      <c r="BM3729" s="627"/>
      <c r="BN3729" s="678"/>
      <c r="BO3729" s="679"/>
      <c r="BP3729" s="680"/>
      <c r="BQ3729" s="677"/>
      <c r="BR3729" s="663"/>
      <c r="BS3729" s="663"/>
      <c r="BT3729" s="19" t="s">
        <v>76</v>
      </c>
      <c r="BU3729" s="277">
        <f>IF(BQ3723="B",'VALUE POINTS'!L$11,IF('GAME STATS'!BQ3723="C",'VALUE POINTS'!M$11,'VALUE POINTS'!K$11))</f>
        <v>1</v>
      </c>
      <c r="BV3729" s="278"/>
    </row>
    <row r="3730" spans="1:74" ht="21.75" hidden="1" customHeight="1" x14ac:dyDescent="0.35">
      <c r="A3730" s="95"/>
      <c r="B3730" s="570" t="str">
        <f>IF(ROSTER!B$10="","",ROSTER!B$10)</f>
        <v/>
      </c>
      <c r="C3730" s="572" t="str">
        <f>IF(ROSTER!C$10="","",ROSTER!C$10)</f>
        <v/>
      </c>
      <c r="D3730" s="573"/>
      <c r="E3730" s="574"/>
      <c r="F3730" s="576">
        <f>IF(E3730="y",1,IF(E3730="S",1,0))</f>
        <v>0</v>
      </c>
      <c r="G3730" s="582">
        <f>IF(E3730="S",1,0)</f>
        <v>0</v>
      </c>
      <c r="H3730" s="578"/>
      <c r="I3730" s="543"/>
      <c r="J3730" s="542"/>
      <c r="K3730" s="580"/>
      <c r="L3730" s="584"/>
      <c r="M3730" s="585"/>
      <c r="N3730" s="588">
        <f>L3730+J3730</f>
        <v>0</v>
      </c>
      <c r="O3730" s="589"/>
      <c r="P3730" s="542"/>
      <c r="Q3730" s="580"/>
      <c r="R3730" s="584"/>
      <c r="S3730" s="585"/>
      <c r="T3730" s="588">
        <f>R3730-P3730</f>
        <v>0</v>
      </c>
      <c r="U3730" s="589"/>
      <c r="V3730" s="310"/>
      <c r="W3730" s="310"/>
      <c r="X3730" s="578"/>
      <c r="Y3730" s="543"/>
      <c r="Z3730" s="542"/>
      <c r="AA3730" s="543"/>
      <c r="AB3730" s="542"/>
      <c r="AC3730" s="543"/>
      <c r="AD3730" s="542"/>
      <c r="AE3730" s="580"/>
      <c r="AF3730" s="584"/>
      <c r="AG3730" s="585"/>
      <c r="AH3730" s="595">
        <f>IF(AD3730=0,0,(AF3730/AD3730)*100)</f>
        <v>0</v>
      </c>
      <c r="AI3730" s="596"/>
      <c r="AJ3730" s="542"/>
      <c r="AK3730" s="580"/>
      <c r="AL3730" s="584"/>
      <c r="AM3730" s="585"/>
      <c r="AN3730" s="595">
        <f>IF(AJ3730=0,0,(AL3730/AJ3730)*100)</f>
        <v>0</v>
      </c>
      <c r="AO3730" s="596"/>
      <c r="AP3730" s="542"/>
      <c r="AQ3730" s="580"/>
      <c r="AR3730" s="584"/>
      <c r="AS3730" s="585"/>
      <c r="AT3730" s="595">
        <f>IF(AP3730=0,0,(AR3730/AP3730)*100)</f>
        <v>0</v>
      </c>
      <c r="AU3730" s="596"/>
      <c r="AV3730" s="599">
        <f>AD3730+AJ3730+AP3730</f>
        <v>0</v>
      </c>
      <c r="AW3730" s="600"/>
      <c r="AX3730" s="630">
        <f>AF3730+AL3730+AR3730</f>
        <v>0</v>
      </c>
      <c r="AY3730" s="631"/>
      <c r="AZ3730" s="595">
        <f>IF(AV3730=0,0,(AX3730/AV3730)*100)</f>
        <v>0</v>
      </c>
      <c r="BA3730" s="596"/>
      <c r="BB3730" s="542"/>
      <c r="BC3730" s="580"/>
      <c r="BD3730" s="584"/>
      <c r="BE3730" s="585"/>
      <c r="BF3730" s="595">
        <f>IF(BB3730=0,0,(BD3730/BB3730)*100)</f>
        <v>0</v>
      </c>
      <c r="BG3730" s="596"/>
      <c r="BH3730" s="599">
        <f>AV3730+BB3730</f>
        <v>0</v>
      </c>
      <c r="BI3730" s="600"/>
      <c r="BJ3730" s="630">
        <f>AX3730+BD3730</f>
        <v>0</v>
      </c>
      <c r="BK3730" s="631"/>
      <c r="BL3730" s="595">
        <f>IF(BH3730=0,0,(BJ3730/BH3730)*100)</f>
        <v>0</v>
      </c>
      <c r="BM3730" s="596"/>
      <c r="BN3730" s="656">
        <f>(AF3730*2)+(AL3730*2)+(AR3730*3)+BD3730</f>
        <v>0</v>
      </c>
      <c r="BO3730" s="657"/>
      <c r="BP3730" s="658"/>
      <c r="BQ3730" s="676">
        <f>IF(BS3730=0,0,50*BR3730/BS3730)</f>
        <v>0</v>
      </c>
      <c r="BR3730" s="662">
        <f>(BN3730*BU$11)+(N3730*BU$12)+(Z3730*BU$13)+(R3730*BU$14)+(X3730*BU$15)+(AB3730*BU$16)</f>
        <v>0</v>
      </c>
      <c r="BS3730" s="662">
        <f>((BB3730-BD3730)*BU$18)+((AV3730-AX3730)*BU$17)+(H3730*BU$19)+(P3730*BU$20)</f>
        <v>0</v>
      </c>
      <c r="BT3730" s="19" t="s">
        <v>77</v>
      </c>
      <c r="BU3730" s="277">
        <f>IF(BQ3723="B",'VALUE POINTS'!L$12,IF('GAME STATS'!BQ3723="C",'VALUE POINTS'!M$12,'VALUE POINTS'!K$12))</f>
        <v>2</v>
      </c>
      <c r="BV3730" s="278"/>
    </row>
    <row r="3731" spans="1:74" ht="21.75" hidden="1" customHeight="1" x14ac:dyDescent="0.35">
      <c r="A3731" s="95"/>
      <c r="B3731" s="571"/>
      <c r="C3731" s="642" t="str">
        <f>IF(ROSTER!D$10="","",ROSTER!D$10)</f>
        <v/>
      </c>
      <c r="D3731" s="643"/>
      <c r="E3731" s="575"/>
      <c r="F3731" s="577"/>
      <c r="G3731" s="583"/>
      <c r="H3731" s="579"/>
      <c r="I3731" s="545"/>
      <c r="J3731" s="544"/>
      <c r="K3731" s="581"/>
      <c r="L3731" s="586"/>
      <c r="M3731" s="587"/>
      <c r="N3731" s="592" t="s">
        <v>16</v>
      </c>
      <c r="O3731" s="603"/>
      <c r="P3731" s="544"/>
      <c r="Q3731" s="581"/>
      <c r="R3731" s="586"/>
      <c r="S3731" s="587"/>
      <c r="T3731" s="592" t="s">
        <v>16</v>
      </c>
      <c r="U3731" s="603"/>
      <c r="V3731" s="311"/>
      <c r="W3731" s="311"/>
      <c r="X3731" s="579"/>
      <c r="Y3731" s="545"/>
      <c r="Z3731" s="544"/>
      <c r="AA3731" s="545"/>
      <c r="AB3731" s="544"/>
      <c r="AC3731" s="545"/>
      <c r="AD3731" s="544"/>
      <c r="AE3731" s="581"/>
      <c r="AF3731" s="586"/>
      <c r="AG3731" s="587"/>
      <c r="AH3731" s="626"/>
      <c r="AI3731" s="627"/>
      <c r="AJ3731" s="544"/>
      <c r="AK3731" s="581"/>
      <c r="AL3731" s="586"/>
      <c r="AM3731" s="587"/>
      <c r="AN3731" s="626"/>
      <c r="AO3731" s="627"/>
      <c r="AP3731" s="544"/>
      <c r="AQ3731" s="581"/>
      <c r="AR3731" s="586"/>
      <c r="AS3731" s="587"/>
      <c r="AT3731" s="626"/>
      <c r="AU3731" s="627"/>
      <c r="AV3731" s="628"/>
      <c r="AW3731" s="629"/>
      <c r="AX3731" s="632"/>
      <c r="AY3731" s="633"/>
      <c r="AZ3731" s="626"/>
      <c r="BA3731" s="627"/>
      <c r="BB3731" s="544"/>
      <c r="BC3731" s="581"/>
      <c r="BD3731" s="586"/>
      <c r="BE3731" s="587"/>
      <c r="BF3731" s="626"/>
      <c r="BG3731" s="627"/>
      <c r="BH3731" s="628"/>
      <c r="BI3731" s="629"/>
      <c r="BJ3731" s="632"/>
      <c r="BK3731" s="633"/>
      <c r="BL3731" s="626"/>
      <c r="BM3731" s="627"/>
      <c r="BN3731" s="678"/>
      <c r="BO3731" s="679"/>
      <c r="BP3731" s="680"/>
      <c r="BQ3731" s="677"/>
      <c r="BR3731" s="663"/>
      <c r="BS3731" s="663"/>
      <c r="BT3731" s="19" t="s">
        <v>78</v>
      </c>
      <c r="BU3731" s="277">
        <f>IF(BQ3723="B",'VALUE POINTS'!L$13,IF('GAME STATS'!BQ3723="C",'VALUE POINTS'!M$13,'VALUE POINTS'!K$13))</f>
        <v>2</v>
      </c>
      <c r="BV3731" s="278"/>
    </row>
    <row r="3732" spans="1:74" ht="21.75" hidden="1" customHeight="1" x14ac:dyDescent="0.35">
      <c r="A3732" s="95"/>
      <c r="B3732" s="570" t="str">
        <f>IF(ROSTER!B$12="","",ROSTER!B$12)</f>
        <v/>
      </c>
      <c r="C3732" s="572" t="str">
        <f>IF(ROSTER!C$12="","",ROSTER!C$12)</f>
        <v/>
      </c>
      <c r="D3732" s="573"/>
      <c r="E3732" s="574"/>
      <c r="F3732" s="576">
        <f>IF(E3732="y",1,IF(E3732="S",1,0))</f>
        <v>0</v>
      </c>
      <c r="G3732" s="582">
        <f>IF(E3732="S",1,0)</f>
        <v>0</v>
      </c>
      <c r="H3732" s="578"/>
      <c r="I3732" s="543"/>
      <c r="J3732" s="542"/>
      <c r="K3732" s="580"/>
      <c r="L3732" s="584"/>
      <c r="M3732" s="585"/>
      <c r="N3732" s="588">
        <f>L3732+J3732</f>
        <v>0</v>
      </c>
      <c r="O3732" s="589"/>
      <c r="P3732" s="542"/>
      <c r="Q3732" s="580"/>
      <c r="R3732" s="584"/>
      <c r="S3732" s="585"/>
      <c r="T3732" s="588">
        <f>R3732-P3732</f>
        <v>0</v>
      </c>
      <c r="U3732" s="589"/>
      <c r="V3732" s="310"/>
      <c r="W3732" s="310"/>
      <c r="X3732" s="578"/>
      <c r="Y3732" s="543"/>
      <c r="Z3732" s="542"/>
      <c r="AA3732" s="543"/>
      <c r="AB3732" s="542"/>
      <c r="AC3732" s="543"/>
      <c r="AD3732" s="542"/>
      <c r="AE3732" s="580"/>
      <c r="AF3732" s="584"/>
      <c r="AG3732" s="585"/>
      <c r="AH3732" s="595">
        <f>IF(AD3732=0,0,(AF3732/AD3732)*100)</f>
        <v>0</v>
      </c>
      <c r="AI3732" s="596"/>
      <c r="AJ3732" s="542"/>
      <c r="AK3732" s="580"/>
      <c r="AL3732" s="584"/>
      <c r="AM3732" s="585"/>
      <c r="AN3732" s="595">
        <f>IF(AJ3732=0,0,(AL3732/AJ3732)*100)</f>
        <v>0</v>
      </c>
      <c r="AO3732" s="596"/>
      <c r="AP3732" s="542"/>
      <c r="AQ3732" s="580"/>
      <c r="AR3732" s="584"/>
      <c r="AS3732" s="585"/>
      <c r="AT3732" s="595">
        <f>IF(AP3732=0,0,(AR3732/AP3732)*100)</f>
        <v>0</v>
      </c>
      <c r="AU3732" s="596"/>
      <c r="AV3732" s="599">
        <f>AD3732+AJ3732+AP3732</f>
        <v>0</v>
      </c>
      <c r="AW3732" s="600"/>
      <c r="AX3732" s="630">
        <f>AF3732+AL3732+AR3732</f>
        <v>0</v>
      </c>
      <c r="AY3732" s="631"/>
      <c r="AZ3732" s="595">
        <f>IF(AV3732=0,0,(AX3732/AV3732)*100)</f>
        <v>0</v>
      </c>
      <c r="BA3732" s="596"/>
      <c r="BB3732" s="542"/>
      <c r="BC3732" s="580"/>
      <c r="BD3732" s="584"/>
      <c r="BE3732" s="585"/>
      <c r="BF3732" s="595">
        <f>IF(BB3732=0,0,(BD3732/BB3732)*100)</f>
        <v>0</v>
      </c>
      <c r="BG3732" s="596"/>
      <c r="BH3732" s="599">
        <f>AV3732+BB3732</f>
        <v>0</v>
      </c>
      <c r="BI3732" s="600"/>
      <c r="BJ3732" s="630">
        <f>AX3732+BD3732</f>
        <v>0</v>
      </c>
      <c r="BK3732" s="631"/>
      <c r="BL3732" s="595">
        <f>IF(BH3732=0,0,(BJ3732/BH3732)*100)</f>
        <v>0</v>
      </c>
      <c r="BM3732" s="596"/>
      <c r="BN3732" s="656">
        <f>(AF3732*2)+(AL3732*2)+(AR3732*3)+BD3732</f>
        <v>0</v>
      </c>
      <c r="BO3732" s="657"/>
      <c r="BP3732" s="658"/>
      <c r="BQ3732" s="676">
        <f t="shared" ref="BQ3732" si="3112">IF(BS3732=0,0,50*BR3732/BS3732)</f>
        <v>0</v>
      </c>
      <c r="BR3732" s="662">
        <f>(BN3732*BU$11)+(N3732*BU$12)+(Z3732*BU$13)+(R3732*BU$14)+(X3732*BU$15)+(AB3732*BU$16)</f>
        <v>0</v>
      </c>
      <c r="BS3732" s="662">
        <f>((BB3732-BD3732)*BU$18)+((AV3732-AX3732)*BU$17)+(H3732*BU$19)+(P3732*BU$20)</f>
        <v>0</v>
      </c>
      <c r="BT3732" s="19" t="s">
        <v>79</v>
      </c>
      <c r="BU3732" s="277">
        <f>IF(BQ3723="B",'VALUE POINTS'!L$14,IF('GAME STATS'!BQ3723="C",'VALUE POINTS'!M$14,'VALUE POINTS'!K$14))</f>
        <v>2</v>
      </c>
      <c r="BV3732" s="278"/>
    </row>
    <row r="3733" spans="1:74" ht="21.75" hidden="1" customHeight="1" x14ac:dyDescent="0.35">
      <c r="A3733" s="95"/>
      <c r="B3733" s="571"/>
      <c r="C3733" s="642" t="str">
        <f>IF(ROSTER!D$12="","",ROSTER!D$12)</f>
        <v/>
      </c>
      <c r="D3733" s="643"/>
      <c r="E3733" s="575"/>
      <c r="F3733" s="577"/>
      <c r="G3733" s="583"/>
      <c r="H3733" s="579"/>
      <c r="I3733" s="545"/>
      <c r="J3733" s="544"/>
      <c r="K3733" s="581"/>
      <c r="L3733" s="586"/>
      <c r="M3733" s="587"/>
      <c r="N3733" s="592" t="s">
        <v>16</v>
      </c>
      <c r="O3733" s="603"/>
      <c r="P3733" s="544"/>
      <c r="Q3733" s="581"/>
      <c r="R3733" s="586"/>
      <c r="S3733" s="587"/>
      <c r="T3733" s="592" t="s">
        <v>16</v>
      </c>
      <c r="U3733" s="603"/>
      <c r="V3733" s="311"/>
      <c r="W3733" s="311"/>
      <c r="X3733" s="579"/>
      <c r="Y3733" s="545"/>
      <c r="Z3733" s="544"/>
      <c r="AA3733" s="545"/>
      <c r="AB3733" s="544"/>
      <c r="AC3733" s="545"/>
      <c r="AD3733" s="544"/>
      <c r="AE3733" s="581"/>
      <c r="AF3733" s="586"/>
      <c r="AG3733" s="587"/>
      <c r="AH3733" s="626"/>
      <c r="AI3733" s="627"/>
      <c r="AJ3733" s="544"/>
      <c r="AK3733" s="581"/>
      <c r="AL3733" s="586"/>
      <c r="AM3733" s="587"/>
      <c r="AN3733" s="626"/>
      <c r="AO3733" s="627"/>
      <c r="AP3733" s="544"/>
      <c r="AQ3733" s="581"/>
      <c r="AR3733" s="586"/>
      <c r="AS3733" s="587"/>
      <c r="AT3733" s="626"/>
      <c r="AU3733" s="627"/>
      <c r="AV3733" s="628"/>
      <c r="AW3733" s="629"/>
      <c r="AX3733" s="632"/>
      <c r="AY3733" s="633"/>
      <c r="AZ3733" s="626"/>
      <c r="BA3733" s="627"/>
      <c r="BB3733" s="544"/>
      <c r="BC3733" s="581"/>
      <c r="BD3733" s="586"/>
      <c r="BE3733" s="587"/>
      <c r="BF3733" s="626"/>
      <c r="BG3733" s="627"/>
      <c r="BH3733" s="628"/>
      <c r="BI3733" s="629"/>
      <c r="BJ3733" s="632"/>
      <c r="BK3733" s="633"/>
      <c r="BL3733" s="626"/>
      <c r="BM3733" s="627"/>
      <c r="BN3733" s="678"/>
      <c r="BO3733" s="679"/>
      <c r="BP3733" s="680"/>
      <c r="BQ3733" s="677"/>
      <c r="BR3733" s="663"/>
      <c r="BS3733" s="663"/>
      <c r="BT3733" s="19" t="s">
        <v>80</v>
      </c>
      <c r="BU3733" s="277">
        <f>IF(BQ3723="B",'VALUE POINTS'!L$15,IF('GAME STATS'!BQ3723="C",'VALUE POINTS'!M$15,'VALUE POINTS'!K$15))</f>
        <v>2</v>
      </c>
      <c r="BV3733" s="278"/>
    </row>
    <row r="3734" spans="1:74" ht="21.75" hidden="1" customHeight="1" x14ac:dyDescent="0.35">
      <c r="A3734" s="95"/>
      <c r="B3734" s="570" t="str">
        <f>IF(ROSTER!B$14="","",ROSTER!B$14)</f>
        <v/>
      </c>
      <c r="C3734" s="572" t="str">
        <f>IF(ROSTER!C$14="","",ROSTER!C$14)</f>
        <v/>
      </c>
      <c r="D3734" s="573"/>
      <c r="E3734" s="574"/>
      <c r="F3734" s="576">
        <f>IF(E3734="y",1,IF(E3734="S",1,0))</f>
        <v>0</v>
      </c>
      <c r="G3734" s="582">
        <f>IF(E3734="S",1,0)</f>
        <v>0</v>
      </c>
      <c r="H3734" s="578"/>
      <c r="I3734" s="543"/>
      <c r="J3734" s="542"/>
      <c r="K3734" s="580"/>
      <c r="L3734" s="584"/>
      <c r="M3734" s="585"/>
      <c r="N3734" s="588">
        <f>L3734+J3734</f>
        <v>0</v>
      </c>
      <c r="O3734" s="589"/>
      <c r="P3734" s="542"/>
      <c r="Q3734" s="580"/>
      <c r="R3734" s="584"/>
      <c r="S3734" s="585"/>
      <c r="T3734" s="588">
        <f>R3734-P3734</f>
        <v>0</v>
      </c>
      <c r="U3734" s="589"/>
      <c r="V3734" s="310"/>
      <c r="W3734" s="310"/>
      <c r="X3734" s="578"/>
      <c r="Y3734" s="543"/>
      <c r="Z3734" s="542"/>
      <c r="AA3734" s="543"/>
      <c r="AB3734" s="542"/>
      <c r="AC3734" s="543"/>
      <c r="AD3734" s="542"/>
      <c r="AE3734" s="580"/>
      <c r="AF3734" s="584"/>
      <c r="AG3734" s="585"/>
      <c r="AH3734" s="595">
        <f>IF(AD3734=0,0,(AF3734/AD3734)*100)</f>
        <v>0</v>
      </c>
      <c r="AI3734" s="596"/>
      <c r="AJ3734" s="542"/>
      <c r="AK3734" s="580"/>
      <c r="AL3734" s="584"/>
      <c r="AM3734" s="585"/>
      <c r="AN3734" s="595">
        <f>IF(AJ3734=0,0,(AL3734/AJ3734)*100)</f>
        <v>0</v>
      </c>
      <c r="AO3734" s="596"/>
      <c r="AP3734" s="542"/>
      <c r="AQ3734" s="580"/>
      <c r="AR3734" s="584"/>
      <c r="AS3734" s="585"/>
      <c r="AT3734" s="595">
        <f>IF(AP3734=0,0,(AR3734/AP3734)*100)</f>
        <v>0</v>
      </c>
      <c r="AU3734" s="596"/>
      <c r="AV3734" s="599">
        <f>AD3734+AJ3734+AP3734</f>
        <v>0</v>
      </c>
      <c r="AW3734" s="600"/>
      <c r="AX3734" s="630">
        <f>AF3734+AL3734+AR3734</f>
        <v>0</v>
      </c>
      <c r="AY3734" s="631"/>
      <c r="AZ3734" s="595">
        <f>IF(AV3734=0,0,(AX3734/AV3734)*100)</f>
        <v>0</v>
      </c>
      <c r="BA3734" s="596"/>
      <c r="BB3734" s="542"/>
      <c r="BC3734" s="580"/>
      <c r="BD3734" s="584"/>
      <c r="BE3734" s="585"/>
      <c r="BF3734" s="595">
        <f>IF(BB3734=0,0,(BD3734/BB3734)*100)</f>
        <v>0</v>
      </c>
      <c r="BG3734" s="596"/>
      <c r="BH3734" s="599">
        <f>AV3734+BB3734</f>
        <v>0</v>
      </c>
      <c r="BI3734" s="600"/>
      <c r="BJ3734" s="630">
        <f>AX3734+BD3734</f>
        <v>0</v>
      </c>
      <c r="BK3734" s="631"/>
      <c r="BL3734" s="595">
        <f>IF(BH3734=0,0,(BJ3734/BH3734)*100)</f>
        <v>0</v>
      </c>
      <c r="BM3734" s="596"/>
      <c r="BN3734" s="656">
        <f>(AF3734*2)+(AL3734*2)+(AR3734*3)+BD3734</f>
        <v>0</v>
      </c>
      <c r="BO3734" s="657"/>
      <c r="BP3734" s="658"/>
      <c r="BQ3734" s="676">
        <f t="shared" ref="BQ3734" si="3113">IF(BS3734=0,0,50*BR3734/BS3734)</f>
        <v>0</v>
      </c>
      <c r="BR3734" s="662">
        <f>(BN3734*BU$11)+(N3734*BU$12)+(Z3734*BU$13)+(R3734*BU$14)+(X3734*BU$15)+(AB3734*BU$16)</f>
        <v>0</v>
      </c>
      <c r="BS3734" s="662">
        <f>((BB3734-BD3734)*BU$18)+((AV3734-AX3734)*BU$17)+(H3734*BU$19)+(P3734*BU$20)</f>
        <v>0</v>
      </c>
      <c r="BT3734" s="19" t="s">
        <v>81</v>
      </c>
      <c r="BU3734" s="277">
        <f>IF(BQ3723="B",'VALUE POINTS'!L$16,IF('GAME STATS'!BQ3723="C",'VALUE POINTS'!M$16,'VALUE POINTS'!K$16))</f>
        <v>2</v>
      </c>
      <c r="BV3734" s="278"/>
    </row>
    <row r="3735" spans="1:74" ht="21.75" hidden="1" customHeight="1" x14ac:dyDescent="0.35">
      <c r="A3735" s="95"/>
      <c r="B3735" s="571"/>
      <c r="C3735" s="642" t="str">
        <f>IF(ROSTER!D$14="","",ROSTER!D$14)</f>
        <v/>
      </c>
      <c r="D3735" s="643"/>
      <c r="E3735" s="575"/>
      <c r="F3735" s="577"/>
      <c r="G3735" s="583"/>
      <c r="H3735" s="579"/>
      <c r="I3735" s="545"/>
      <c r="J3735" s="544"/>
      <c r="K3735" s="581"/>
      <c r="L3735" s="586"/>
      <c r="M3735" s="587"/>
      <c r="N3735" s="592" t="s">
        <v>16</v>
      </c>
      <c r="O3735" s="603"/>
      <c r="P3735" s="544"/>
      <c r="Q3735" s="581"/>
      <c r="R3735" s="586"/>
      <c r="S3735" s="587"/>
      <c r="T3735" s="592" t="s">
        <v>16</v>
      </c>
      <c r="U3735" s="603"/>
      <c r="V3735" s="311"/>
      <c r="W3735" s="311"/>
      <c r="X3735" s="579"/>
      <c r="Y3735" s="545"/>
      <c r="Z3735" s="544"/>
      <c r="AA3735" s="545"/>
      <c r="AB3735" s="544"/>
      <c r="AC3735" s="545"/>
      <c r="AD3735" s="544"/>
      <c r="AE3735" s="581"/>
      <c r="AF3735" s="586"/>
      <c r="AG3735" s="587"/>
      <c r="AH3735" s="626"/>
      <c r="AI3735" s="627"/>
      <c r="AJ3735" s="544"/>
      <c r="AK3735" s="581"/>
      <c r="AL3735" s="586"/>
      <c r="AM3735" s="587"/>
      <c r="AN3735" s="626"/>
      <c r="AO3735" s="627"/>
      <c r="AP3735" s="544"/>
      <c r="AQ3735" s="581"/>
      <c r="AR3735" s="586"/>
      <c r="AS3735" s="587"/>
      <c r="AT3735" s="626"/>
      <c r="AU3735" s="627"/>
      <c r="AV3735" s="628"/>
      <c r="AW3735" s="629"/>
      <c r="AX3735" s="632"/>
      <c r="AY3735" s="633"/>
      <c r="AZ3735" s="626"/>
      <c r="BA3735" s="627"/>
      <c r="BB3735" s="544"/>
      <c r="BC3735" s="581"/>
      <c r="BD3735" s="586"/>
      <c r="BE3735" s="587"/>
      <c r="BF3735" s="626"/>
      <c r="BG3735" s="627"/>
      <c r="BH3735" s="628"/>
      <c r="BI3735" s="629"/>
      <c r="BJ3735" s="632"/>
      <c r="BK3735" s="633"/>
      <c r="BL3735" s="626"/>
      <c r="BM3735" s="627"/>
      <c r="BN3735" s="678"/>
      <c r="BO3735" s="679"/>
      <c r="BP3735" s="680"/>
      <c r="BQ3735" s="677"/>
      <c r="BR3735" s="663"/>
      <c r="BS3735" s="663"/>
      <c r="BT3735" s="19" t="s">
        <v>82</v>
      </c>
      <c r="BU3735" s="277">
        <f>IF(BQ3723="B",'VALUE POINTS'!L$17,IF('GAME STATS'!BQ3723="C",'VALUE POINTS'!M$17,'VALUE POINTS'!K$17))</f>
        <v>1</v>
      </c>
      <c r="BV3735" s="278"/>
    </row>
    <row r="3736" spans="1:74" ht="21.75" hidden="1" customHeight="1" x14ac:dyDescent="0.35">
      <c r="A3736" s="95"/>
      <c r="B3736" s="570" t="str">
        <f>IF(ROSTER!B$16="","",ROSTER!B$16)</f>
        <v/>
      </c>
      <c r="C3736" s="572" t="str">
        <f>IF(ROSTER!C$16="","",ROSTER!C$16)</f>
        <v/>
      </c>
      <c r="D3736" s="573"/>
      <c r="E3736" s="574"/>
      <c r="F3736" s="576">
        <f>IF(E3736="y",1,IF(E3736="S",1,0))</f>
        <v>0</v>
      </c>
      <c r="G3736" s="582">
        <f>IF(E3736="S",1,0)</f>
        <v>0</v>
      </c>
      <c r="H3736" s="578"/>
      <c r="I3736" s="543"/>
      <c r="J3736" s="542"/>
      <c r="K3736" s="580"/>
      <c r="L3736" s="584"/>
      <c r="M3736" s="585"/>
      <c r="N3736" s="588">
        <f>L3736+J3736</f>
        <v>0</v>
      </c>
      <c r="O3736" s="589"/>
      <c r="P3736" s="542"/>
      <c r="Q3736" s="580"/>
      <c r="R3736" s="584"/>
      <c r="S3736" s="585"/>
      <c r="T3736" s="588">
        <f>R3736-P3736</f>
        <v>0</v>
      </c>
      <c r="U3736" s="589"/>
      <c r="V3736" s="310"/>
      <c r="W3736" s="310"/>
      <c r="X3736" s="578"/>
      <c r="Y3736" s="543"/>
      <c r="Z3736" s="542"/>
      <c r="AA3736" s="543"/>
      <c r="AB3736" s="542"/>
      <c r="AC3736" s="543"/>
      <c r="AD3736" s="542"/>
      <c r="AE3736" s="580"/>
      <c r="AF3736" s="584"/>
      <c r="AG3736" s="585"/>
      <c r="AH3736" s="595">
        <f>IF(AD3736=0,0,(AF3736/AD3736)*100)</f>
        <v>0</v>
      </c>
      <c r="AI3736" s="596"/>
      <c r="AJ3736" s="542"/>
      <c r="AK3736" s="580"/>
      <c r="AL3736" s="584"/>
      <c r="AM3736" s="585"/>
      <c r="AN3736" s="595">
        <f>IF(AJ3736=0,0,(AL3736/AJ3736)*100)</f>
        <v>0</v>
      </c>
      <c r="AO3736" s="596"/>
      <c r="AP3736" s="542"/>
      <c r="AQ3736" s="580"/>
      <c r="AR3736" s="584"/>
      <c r="AS3736" s="585"/>
      <c r="AT3736" s="595">
        <f>IF(AP3736=0,0,(AR3736/AP3736)*100)</f>
        <v>0</v>
      </c>
      <c r="AU3736" s="596"/>
      <c r="AV3736" s="599">
        <f>AD3736+AJ3736+AP3736</f>
        <v>0</v>
      </c>
      <c r="AW3736" s="600"/>
      <c r="AX3736" s="630">
        <f>AF3736+AL3736+AR3736</f>
        <v>0</v>
      </c>
      <c r="AY3736" s="631"/>
      <c r="AZ3736" s="595">
        <f>IF(AV3736=0,0,(AX3736/AV3736)*100)</f>
        <v>0</v>
      </c>
      <c r="BA3736" s="596"/>
      <c r="BB3736" s="542"/>
      <c r="BC3736" s="580"/>
      <c r="BD3736" s="584"/>
      <c r="BE3736" s="585"/>
      <c r="BF3736" s="595">
        <f>IF(BB3736=0,0,(BD3736/BB3736)*100)</f>
        <v>0</v>
      </c>
      <c r="BG3736" s="596"/>
      <c r="BH3736" s="599">
        <f>AV3736+BB3736</f>
        <v>0</v>
      </c>
      <c r="BI3736" s="600"/>
      <c r="BJ3736" s="630">
        <f>AX3736+BD3736</f>
        <v>0</v>
      </c>
      <c r="BK3736" s="631"/>
      <c r="BL3736" s="595">
        <f>IF(BH3736=0,0,(BJ3736/BH3736)*100)</f>
        <v>0</v>
      </c>
      <c r="BM3736" s="596"/>
      <c r="BN3736" s="656">
        <f>(AF3736*2)+(AL3736*2)+(AR3736*3)+BD3736</f>
        <v>0</v>
      </c>
      <c r="BO3736" s="657"/>
      <c r="BP3736" s="658"/>
      <c r="BQ3736" s="676">
        <f t="shared" ref="BQ3736" si="3114">IF(BS3736=0,0,50*BR3736/BS3736)</f>
        <v>0</v>
      </c>
      <c r="BR3736" s="662">
        <f>(BN3736*BU$11)+(N3736*BU$12)+(Z3736*BU$13)+(R3736*BU$14)+(X3736*BU$15)+(AB3736*BU$16)</f>
        <v>0</v>
      </c>
      <c r="BS3736" s="662">
        <f>((BB3736-BD3736)*BU$18)+((AV3736-AX3736)*BU$17)+(H3736*BU$19)+(P3736*BU$20)</f>
        <v>0</v>
      </c>
      <c r="BT3736" s="19" t="s">
        <v>83</v>
      </c>
      <c r="BU3736" s="277">
        <f>IF(BQ3723="B",'VALUE POINTS'!L$18,IF('GAME STATS'!BQ3723="C",'VALUE POINTS'!M$18,'VALUE POINTS'!K$18))</f>
        <v>2</v>
      </c>
      <c r="BV3736" s="278"/>
    </row>
    <row r="3737" spans="1:74" ht="21.75" hidden="1" customHeight="1" x14ac:dyDescent="0.35">
      <c r="A3737" s="95"/>
      <c r="B3737" s="571"/>
      <c r="C3737" s="642" t="str">
        <f>IF(ROSTER!D$16="","",ROSTER!D$16)</f>
        <v/>
      </c>
      <c r="D3737" s="643"/>
      <c r="E3737" s="575"/>
      <c r="F3737" s="577"/>
      <c r="G3737" s="583"/>
      <c r="H3737" s="579"/>
      <c r="I3737" s="545"/>
      <c r="J3737" s="544"/>
      <c r="K3737" s="581"/>
      <c r="L3737" s="586"/>
      <c r="M3737" s="587"/>
      <c r="N3737" s="592" t="s">
        <v>16</v>
      </c>
      <c r="O3737" s="603"/>
      <c r="P3737" s="544"/>
      <c r="Q3737" s="581"/>
      <c r="R3737" s="586"/>
      <c r="S3737" s="587"/>
      <c r="T3737" s="592" t="s">
        <v>16</v>
      </c>
      <c r="U3737" s="603"/>
      <c r="V3737" s="311"/>
      <c r="W3737" s="311"/>
      <c r="X3737" s="579"/>
      <c r="Y3737" s="545"/>
      <c r="Z3737" s="544"/>
      <c r="AA3737" s="545"/>
      <c r="AB3737" s="544"/>
      <c r="AC3737" s="545"/>
      <c r="AD3737" s="544"/>
      <c r="AE3737" s="581"/>
      <c r="AF3737" s="586"/>
      <c r="AG3737" s="587"/>
      <c r="AH3737" s="626"/>
      <c r="AI3737" s="627"/>
      <c r="AJ3737" s="544"/>
      <c r="AK3737" s="581"/>
      <c r="AL3737" s="586"/>
      <c r="AM3737" s="587"/>
      <c r="AN3737" s="626"/>
      <c r="AO3737" s="627"/>
      <c r="AP3737" s="544"/>
      <c r="AQ3737" s="581"/>
      <c r="AR3737" s="586"/>
      <c r="AS3737" s="587"/>
      <c r="AT3737" s="626"/>
      <c r="AU3737" s="627"/>
      <c r="AV3737" s="628"/>
      <c r="AW3737" s="629"/>
      <c r="AX3737" s="632"/>
      <c r="AY3737" s="633"/>
      <c r="AZ3737" s="626"/>
      <c r="BA3737" s="627"/>
      <c r="BB3737" s="544"/>
      <c r="BC3737" s="581"/>
      <c r="BD3737" s="586"/>
      <c r="BE3737" s="587"/>
      <c r="BF3737" s="626"/>
      <c r="BG3737" s="627"/>
      <c r="BH3737" s="628"/>
      <c r="BI3737" s="629"/>
      <c r="BJ3737" s="632"/>
      <c r="BK3737" s="633"/>
      <c r="BL3737" s="626"/>
      <c r="BM3737" s="627"/>
      <c r="BN3737" s="678"/>
      <c r="BO3737" s="679"/>
      <c r="BP3737" s="680"/>
      <c r="BQ3737" s="677"/>
      <c r="BR3737" s="663"/>
      <c r="BS3737" s="663"/>
      <c r="BT3737" s="19" t="s">
        <v>84</v>
      </c>
      <c r="BU3737" s="277">
        <f>IF(BQ3723="B",'VALUE POINTS'!L$19,IF('GAME STATS'!BQ3723="C",'VALUE POINTS'!M$19,'VALUE POINTS'!K$19))</f>
        <v>2</v>
      </c>
      <c r="BV3737" s="278"/>
    </row>
    <row r="3738" spans="1:74" ht="21.75" hidden="1" customHeight="1" x14ac:dyDescent="0.25">
      <c r="A3738" s="95"/>
      <c r="B3738" s="570" t="str">
        <f>IF(ROSTER!B$18="","",ROSTER!B$18)</f>
        <v/>
      </c>
      <c r="C3738" s="572" t="str">
        <f>IF(ROSTER!C$18="","",ROSTER!C$18)</f>
        <v/>
      </c>
      <c r="D3738" s="573"/>
      <c r="E3738" s="574"/>
      <c r="F3738" s="576">
        <f>IF(E3738="y",1,IF(E3738="S",1,0))</f>
        <v>0</v>
      </c>
      <c r="G3738" s="582">
        <f>IF(E3738="S",1,0)</f>
        <v>0</v>
      </c>
      <c r="H3738" s="578"/>
      <c r="I3738" s="543"/>
      <c r="J3738" s="542"/>
      <c r="K3738" s="580"/>
      <c r="L3738" s="584"/>
      <c r="M3738" s="585"/>
      <c r="N3738" s="588">
        <f>L3738+J3738</f>
        <v>0</v>
      </c>
      <c r="O3738" s="589"/>
      <c r="P3738" s="542"/>
      <c r="Q3738" s="580"/>
      <c r="R3738" s="584"/>
      <c r="S3738" s="585"/>
      <c r="T3738" s="588">
        <f>R3738-P3738</f>
        <v>0</v>
      </c>
      <c r="U3738" s="589"/>
      <c r="V3738" s="310"/>
      <c r="W3738" s="310"/>
      <c r="X3738" s="578"/>
      <c r="Y3738" s="543"/>
      <c r="Z3738" s="542"/>
      <c r="AA3738" s="543"/>
      <c r="AB3738" s="542"/>
      <c r="AC3738" s="543"/>
      <c r="AD3738" s="542"/>
      <c r="AE3738" s="580"/>
      <c r="AF3738" s="584"/>
      <c r="AG3738" s="585"/>
      <c r="AH3738" s="595">
        <f>IF(AD3738=0,0,(AF3738/AD3738)*100)</f>
        <v>0</v>
      </c>
      <c r="AI3738" s="596"/>
      <c r="AJ3738" s="542"/>
      <c r="AK3738" s="580"/>
      <c r="AL3738" s="584"/>
      <c r="AM3738" s="585"/>
      <c r="AN3738" s="595">
        <f>IF(AJ3738=0,0,(AL3738/AJ3738)*100)</f>
        <v>0</v>
      </c>
      <c r="AO3738" s="596"/>
      <c r="AP3738" s="542"/>
      <c r="AQ3738" s="580"/>
      <c r="AR3738" s="584"/>
      <c r="AS3738" s="585"/>
      <c r="AT3738" s="595">
        <f>IF(AP3738=0,0,(AR3738/AP3738)*100)</f>
        <v>0</v>
      </c>
      <c r="AU3738" s="596"/>
      <c r="AV3738" s="599">
        <f>AD3738+AJ3738+AP3738</f>
        <v>0</v>
      </c>
      <c r="AW3738" s="600"/>
      <c r="AX3738" s="630">
        <f>AF3738+AL3738+AR3738</f>
        <v>0</v>
      </c>
      <c r="AY3738" s="631"/>
      <c r="AZ3738" s="595">
        <f>IF(AV3738=0,0,(AX3738/AV3738)*100)</f>
        <v>0</v>
      </c>
      <c r="BA3738" s="596"/>
      <c r="BB3738" s="542"/>
      <c r="BC3738" s="580"/>
      <c r="BD3738" s="584"/>
      <c r="BE3738" s="585"/>
      <c r="BF3738" s="595">
        <f>IF(BB3738=0,0,(BD3738/BB3738)*100)</f>
        <v>0</v>
      </c>
      <c r="BG3738" s="596"/>
      <c r="BH3738" s="599">
        <f>AV3738+BB3738</f>
        <v>0</v>
      </c>
      <c r="BI3738" s="600"/>
      <c r="BJ3738" s="630">
        <f>AX3738+BD3738</f>
        <v>0</v>
      </c>
      <c r="BK3738" s="631"/>
      <c r="BL3738" s="595">
        <f>IF(BH3738=0,0,(BJ3738/BH3738)*100)</f>
        <v>0</v>
      </c>
      <c r="BM3738" s="596"/>
      <c r="BN3738" s="656">
        <f>(AF3738*2)+(AL3738*2)+(AR3738*3)+BD3738</f>
        <v>0</v>
      </c>
      <c r="BO3738" s="657"/>
      <c r="BP3738" s="658"/>
      <c r="BQ3738" s="676">
        <f t="shared" ref="BQ3738" si="3115">IF(BS3738=0,0,50*BR3738/BS3738)</f>
        <v>0</v>
      </c>
      <c r="BR3738" s="662">
        <f>(BN3738*BU$11)+(N3738*BU$12)+(Z3738*BU$13)+(R3738*BU$14)+(X3738*BU$15)+(AB3738*BU$16)</f>
        <v>0</v>
      </c>
      <c r="BS3738" s="662">
        <f>((BB3738-BD3738)*BU$18)+((AV3738-AX3738)*BU$17)+(H3738*BU$19)+(P3738*BU$20)</f>
        <v>0</v>
      </c>
      <c r="BT3738" s="15"/>
      <c r="BU3738" s="15"/>
      <c r="BV3738" s="278"/>
    </row>
    <row r="3739" spans="1:74" ht="21.75" hidden="1" customHeight="1" x14ac:dyDescent="0.25">
      <c r="A3739" s="95"/>
      <c r="B3739" s="571"/>
      <c r="C3739" s="642" t="str">
        <f>IF(ROSTER!D$18="","",ROSTER!D$18)</f>
        <v/>
      </c>
      <c r="D3739" s="643"/>
      <c r="E3739" s="575"/>
      <c r="F3739" s="577"/>
      <c r="G3739" s="583"/>
      <c r="H3739" s="579"/>
      <c r="I3739" s="545"/>
      <c r="J3739" s="544"/>
      <c r="K3739" s="581"/>
      <c r="L3739" s="586"/>
      <c r="M3739" s="587"/>
      <c r="N3739" s="592" t="s">
        <v>16</v>
      </c>
      <c r="O3739" s="603"/>
      <c r="P3739" s="544"/>
      <c r="Q3739" s="581"/>
      <c r="R3739" s="586"/>
      <c r="S3739" s="587"/>
      <c r="T3739" s="592" t="s">
        <v>16</v>
      </c>
      <c r="U3739" s="603"/>
      <c r="V3739" s="311"/>
      <c r="W3739" s="311"/>
      <c r="X3739" s="579"/>
      <c r="Y3739" s="545"/>
      <c r="Z3739" s="544"/>
      <c r="AA3739" s="545"/>
      <c r="AB3739" s="544"/>
      <c r="AC3739" s="545"/>
      <c r="AD3739" s="544"/>
      <c r="AE3739" s="581"/>
      <c r="AF3739" s="586"/>
      <c r="AG3739" s="587"/>
      <c r="AH3739" s="626"/>
      <c r="AI3739" s="627"/>
      <c r="AJ3739" s="544"/>
      <c r="AK3739" s="581"/>
      <c r="AL3739" s="586"/>
      <c r="AM3739" s="587"/>
      <c r="AN3739" s="626"/>
      <c r="AO3739" s="627"/>
      <c r="AP3739" s="544"/>
      <c r="AQ3739" s="581"/>
      <c r="AR3739" s="586"/>
      <c r="AS3739" s="587"/>
      <c r="AT3739" s="626"/>
      <c r="AU3739" s="627"/>
      <c r="AV3739" s="628"/>
      <c r="AW3739" s="629"/>
      <c r="AX3739" s="632"/>
      <c r="AY3739" s="633"/>
      <c r="AZ3739" s="626"/>
      <c r="BA3739" s="627"/>
      <c r="BB3739" s="544"/>
      <c r="BC3739" s="581"/>
      <c r="BD3739" s="586"/>
      <c r="BE3739" s="587"/>
      <c r="BF3739" s="626"/>
      <c r="BG3739" s="627"/>
      <c r="BH3739" s="628"/>
      <c r="BI3739" s="629"/>
      <c r="BJ3739" s="632"/>
      <c r="BK3739" s="633"/>
      <c r="BL3739" s="626"/>
      <c r="BM3739" s="627"/>
      <c r="BN3739" s="678"/>
      <c r="BO3739" s="679"/>
      <c r="BP3739" s="680"/>
      <c r="BQ3739" s="677"/>
      <c r="BR3739" s="663"/>
      <c r="BS3739" s="663"/>
      <c r="BT3739" s="15"/>
      <c r="BU3739" s="15"/>
      <c r="BV3739" s="95"/>
    </row>
    <row r="3740" spans="1:74" ht="21.75" hidden="1" customHeight="1" x14ac:dyDescent="0.25">
      <c r="A3740" s="95"/>
      <c r="B3740" s="570" t="str">
        <f>IF(ROSTER!B$20="","",ROSTER!B$20)</f>
        <v/>
      </c>
      <c r="C3740" s="572" t="str">
        <f>IF(ROSTER!C$20="","",ROSTER!C$20)</f>
        <v/>
      </c>
      <c r="D3740" s="573"/>
      <c r="E3740" s="574"/>
      <c r="F3740" s="576">
        <f>IF(E3740="y",1,IF(E3740="S",1,0))</f>
        <v>0</v>
      </c>
      <c r="G3740" s="582">
        <f>IF(E3740="S",1,0)</f>
        <v>0</v>
      </c>
      <c r="H3740" s="578"/>
      <c r="I3740" s="543"/>
      <c r="J3740" s="542"/>
      <c r="K3740" s="580"/>
      <c r="L3740" s="584"/>
      <c r="M3740" s="585"/>
      <c r="N3740" s="588">
        <f>L3740+J3740</f>
        <v>0</v>
      </c>
      <c r="O3740" s="589"/>
      <c r="P3740" s="542"/>
      <c r="Q3740" s="580"/>
      <c r="R3740" s="584"/>
      <c r="S3740" s="585"/>
      <c r="T3740" s="588">
        <f>R3740-P3740</f>
        <v>0</v>
      </c>
      <c r="U3740" s="589"/>
      <c r="V3740" s="310"/>
      <c r="W3740" s="310"/>
      <c r="X3740" s="578"/>
      <c r="Y3740" s="543"/>
      <c r="Z3740" s="542"/>
      <c r="AA3740" s="543"/>
      <c r="AB3740" s="542"/>
      <c r="AC3740" s="543"/>
      <c r="AD3740" s="542"/>
      <c r="AE3740" s="580"/>
      <c r="AF3740" s="584"/>
      <c r="AG3740" s="585"/>
      <c r="AH3740" s="595">
        <f>IF(AD3740=0,0,(AF3740/AD3740)*100)</f>
        <v>0</v>
      </c>
      <c r="AI3740" s="596"/>
      <c r="AJ3740" s="542"/>
      <c r="AK3740" s="580"/>
      <c r="AL3740" s="584"/>
      <c r="AM3740" s="585"/>
      <c r="AN3740" s="595">
        <f>IF(AJ3740=0,0,(AL3740/AJ3740)*100)</f>
        <v>0</v>
      </c>
      <c r="AO3740" s="596"/>
      <c r="AP3740" s="542"/>
      <c r="AQ3740" s="580"/>
      <c r="AR3740" s="584"/>
      <c r="AS3740" s="585"/>
      <c r="AT3740" s="595">
        <f>IF(AP3740=0,0,(AR3740/AP3740)*100)</f>
        <v>0</v>
      </c>
      <c r="AU3740" s="596"/>
      <c r="AV3740" s="599">
        <f>AD3740+AJ3740+AP3740</f>
        <v>0</v>
      </c>
      <c r="AW3740" s="600"/>
      <c r="AX3740" s="630">
        <f>AF3740+AL3740+AR3740</f>
        <v>0</v>
      </c>
      <c r="AY3740" s="631"/>
      <c r="AZ3740" s="595">
        <f>IF(AV3740=0,0,(AX3740/AV3740)*100)</f>
        <v>0</v>
      </c>
      <c r="BA3740" s="596"/>
      <c r="BB3740" s="542"/>
      <c r="BC3740" s="580"/>
      <c r="BD3740" s="584"/>
      <c r="BE3740" s="585"/>
      <c r="BF3740" s="595">
        <f>IF(BB3740=0,0,(BD3740/BB3740)*100)</f>
        <v>0</v>
      </c>
      <c r="BG3740" s="596"/>
      <c r="BH3740" s="599">
        <f>AV3740+BB3740</f>
        <v>0</v>
      </c>
      <c r="BI3740" s="600"/>
      <c r="BJ3740" s="630">
        <f>AX3740+BD3740</f>
        <v>0</v>
      </c>
      <c r="BK3740" s="631"/>
      <c r="BL3740" s="595">
        <f>IF(BH3740=0,0,(BJ3740/BH3740)*100)</f>
        <v>0</v>
      </c>
      <c r="BM3740" s="596"/>
      <c r="BN3740" s="656">
        <f>(AF3740*2)+(AL3740*2)+(AR3740*3)+BD3740</f>
        <v>0</v>
      </c>
      <c r="BO3740" s="657"/>
      <c r="BP3740" s="658"/>
      <c r="BQ3740" s="676">
        <f t="shared" ref="BQ3740" si="3116">IF(BS3740=0,0,50*BR3740/BS3740)</f>
        <v>0</v>
      </c>
      <c r="BR3740" s="662">
        <f>(BN3740*BU$11)+(N3740*BU$12)+(Z3740*BU$13)+(R3740*BU$14)+(X3740*BU$15)+(AB3740*BU$16)</f>
        <v>0</v>
      </c>
      <c r="BS3740" s="662">
        <f>((BB3740-BD3740)*BU$18)+((AV3740-AX3740)*BU$17)+(H3740*BU$19)+(P3740*BU$20)</f>
        <v>0</v>
      </c>
      <c r="BT3740" s="15"/>
      <c r="BU3740" s="15"/>
      <c r="BV3740" s="95"/>
    </row>
    <row r="3741" spans="1:74" ht="21.75" hidden="1" customHeight="1" x14ac:dyDescent="0.25">
      <c r="A3741" s="95"/>
      <c r="B3741" s="571"/>
      <c r="C3741" s="642" t="str">
        <f>IF(ROSTER!D$20="","",ROSTER!D$20)</f>
        <v/>
      </c>
      <c r="D3741" s="643"/>
      <c r="E3741" s="575"/>
      <c r="F3741" s="577"/>
      <c r="G3741" s="583"/>
      <c r="H3741" s="579"/>
      <c r="I3741" s="545"/>
      <c r="J3741" s="544"/>
      <c r="K3741" s="581"/>
      <c r="L3741" s="586"/>
      <c r="M3741" s="587"/>
      <c r="N3741" s="592" t="s">
        <v>16</v>
      </c>
      <c r="O3741" s="603"/>
      <c r="P3741" s="544"/>
      <c r="Q3741" s="581"/>
      <c r="R3741" s="586"/>
      <c r="S3741" s="587"/>
      <c r="T3741" s="592" t="s">
        <v>16</v>
      </c>
      <c r="U3741" s="603"/>
      <c r="V3741" s="311"/>
      <c r="W3741" s="311"/>
      <c r="X3741" s="579"/>
      <c r="Y3741" s="545"/>
      <c r="Z3741" s="544"/>
      <c r="AA3741" s="545"/>
      <c r="AB3741" s="544"/>
      <c r="AC3741" s="545"/>
      <c r="AD3741" s="544"/>
      <c r="AE3741" s="581"/>
      <c r="AF3741" s="586"/>
      <c r="AG3741" s="587"/>
      <c r="AH3741" s="626"/>
      <c r="AI3741" s="627"/>
      <c r="AJ3741" s="544"/>
      <c r="AK3741" s="581"/>
      <c r="AL3741" s="586"/>
      <c r="AM3741" s="587"/>
      <c r="AN3741" s="626"/>
      <c r="AO3741" s="627"/>
      <c r="AP3741" s="544"/>
      <c r="AQ3741" s="581"/>
      <c r="AR3741" s="586"/>
      <c r="AS3741" s="587"/>
      <c r="AT3741" s="626"/>
      <c r="AU3741" s="627"/>
      <c r="AV3741" s="628"/>
      <c r="AW3741" s="629"/>
      <c r="AX3741" s="632"/>
      <c r="AY3741" s="633"/>
      <c r="AZ3741" s="626"/>
      <c r="BA3741" s="627"/>
      <c r="BB3741" s="544"/>
      <c r="BC3741" s="581"/>
      <c r="BD3741" s="586"/>
      <c r="BE3741" s="587"/>
      <c r="BF3741" s="626"/>
      <c r="BG3741" s="627"/>
      <c r="BH3741" s="628"/>
      <c r="BI3741" s="629"/>
      <c r="BJ3741" s="632"/>
      <c r="BK3741" s="633"/>
      <c r="BL3741" s="626"/>
      <c r="BM3741" s="627"/>
      <c r="BN3741" s="678"/>
      <c r="BO3741" s="679"/>
      <c r="BP3741" s="680"/>
      <c r="BQ3741" s="677"/>
      <c r="BR3741" s="663"/>
      <c r="BS3741" s="663"/>
      <c r="BT3741" s="15"/>
      <c r="BU3741" s="15"/>
      <c r="BV3741" s="95"/>
    </row>
    <row r="3742" spans="1:74" ht="21.75" hidden="1" customHeight="1" x14ac:dyDescent="0.25">
      <c r="A3742" s="95"/>
      <c r="B3742" s="570" t="str">
        <f>IF(ROSTER!B$22="","",ROSTER!B$22)</f>
        <v/>
      </c>
      <c r="C3742" s="572" t="str">
        <f>IF(ROSTER!C$22="","",ROSTER!C$22)</f>
        <v/>
      </c>
      <c r="D3742" s="573"/>
      <c r="E3742" s="574"/>
      <c r="F3742" s="576">
        <f>IF(E3742="y",1,IF(E3742="S",1,0))</f>
        <v>0</v>
      </c>
      <c r="G3742" s="582">
        <f>IF(E3742="S",1,0)</f>
        <v>0</v>
      </c>
      <c r="H3742" s="578"/>
      <c r="I3742" s="543"/>
      <c r="J3742" s="542"/>
      <c r="K3742" s="580"/>
      <c r="L3742" s="584"/>
      <c r="M3742" s="585"/>
      <c r="N3742" s="588">
        <f>L3742+J3742</f>
        <v>0</v>
      </c>
      <c r="O3742" s="589"/>
      <c r="P3742" s="542"/>
      <c r="Q3742" s="580"/>
      <c r="R3742" s="584"/>
      <c r="S3742" s="585"/>
      <c r="T3742" s="588">
        <f>R3742-P3742</f>
        <v>0</v>
      </c>
      <c r="U3742" s="589"/>
      <c r="V3742" s="310"/>
      <c r="W3742" s="310"/>
      <c r="X3742" s="578"/>
      <c r="Y3742" s="543"/>
      <c r="Z3742" s="542"/>
      <c r="AA3742" s="543"/>
      <c r="AB3742" s="542"/>
      <c r="AC3742" s="543"/>
      <c r="AD3742" s="542"/>
      <c r="AE3742" s="580"/>
      <c r="AF3742" s="584"/>
      <c r="AG3742" s="585"/>
      <c r="AH3742" s="595">
        <f>IF(AD3742=0,0,(AF3742/AD3742)*100)</f>
        <v>0</v>
      </c>
      <c r="AI3742" s="596"/>
      <c r="AJ3742" s="542"/>
      <c r="AK3742" s="580"/>
      <c r="AL3742" s="584"/>
      <c r="AM3742" s="585"/>
      <c r="AN3742" s="595">
        <f>IF(AJ3742=0,0,(AL3742/AJ3742)*100)</f>
        <v>0</v>
      </c>
      <c r="AO3742" s="596"/>
      <c r="AP3742" s="542"/>
      <c r="AQ3742" s="580"/>
      <c r="AR3742" s="584"/>
      <c r="AS3742" s="585"/>
      <c r="AT3742" s="595">
        <f>IF(AP3742=0,0,(AR3742/AP3742)*100)</f>
        <v>0</v>
      </c>
      <c r="AU3742" s="596"/>
      <c r="AV3742" s="599">
        <f>AD3742+AJ3742+AP3742</f>
        <v>0</v>
      </c>
      <c r="AW3742" s="600"/>
      <c r="AX3742" s="630">
        <f>AF3742+AL3742+AR3742</f>
        <v>0</v>
      </c>
      <c r="AY3742" s="631"/>
      <c r="AZ3742" s="595">
        <f>IF(AV3742=0,0,(AX3742/AV3742)*100)</f>
        <v>0</v>
      </c>
      <c r="BA3742" s="596"/>
      <c r="BB3742" s="542"/>
      <c r="BC3742" s="580"/>
      <c r="BD3742" s="584"/>
      <c r="BE3742" s="585"/>
      <c r="BF3742" s="595">
        <f>IF(BB3742=0,0,(BD3742/BB3742)*100)</f>
        <v>0</v>
      </c>
      <c r="BG3742" s="596"/>
      <c r="BH3742" s="599">
        <f>AV3742+BB3742</f>
        <v>0</v>
      </c>
      <c r="BI3742" s="600"/>
      <c r="BJ3742" s="630">
        <f>AX3742+BD3742</f>
        <v>0</v>
      </c>
      <c r="BK3742" s="631"/>
      <c r="BL3742" s="595">
        <f>IF(BH3742=0,0,(BJ3742/BH3742)*100)</f>
        <v>0</v>
      </c>
      <c r="BM3742" s="596"/>
      <c r="BN3742" s="656">
        <f>(AF3742*2)+(AL3742*2)+(AR3742*3)+BD3742</f>
        <v>0</v>
      </c>
      <c r="BO3742" s="657"/>
      <c r="BP3742" s="658"/>
      <c r="BQ3742" s="676">
        <f t="shared" ref="BQ3742" si="3117">IF(BS3742=0,0,50*BR3742/BS3742)</f>
        <v>0</v>
      </c>
      <c r="BR3742" s="662">
        <f>(BN3742*BU$11)+(N3742*BU$12)+(Z3742*BU$13)+(R3742*BU$14)+(X3742*BU$15)+(AB3742*BU$16)</f>
        <v>0</v>
      </c>
      <c r="BS3742" s="662">
        <f>((BB3742-BD3742)*BU$18)+((AV3742-AX3742)*BU$17)+(H3742*BU$19)+(P3742*BU$20)</f>
        <v>0</v>
      </c>
      <c r="BT3742" s="15"/>
      <c r="BU3742" s="15"/>
      <c r="BV3742" s="95"/>
    </row>
    <row r="3743" spans="1:74" ht="21.75" hidden="1" customHeight="1" x14ac:dyDescent="0.25">
      <c r="A3743" s="95"/>
      <c r="B3743" s="571"/>
      <c r="C3743" s="642" t="str">
        <f>IF(ROSTER!D$22="","",ROSTER!D$22)</f>
        <v/>
      </c>
      <c r="D3743" s="643"/>
      <c r="E3743" s="575"/>
      <c r="F3743" s="577"/>
      <c r="G3743" s="583"/>
      <c r="H3743" s="579"/>
      <c r="I3743" s="545"/>
      <c r="J3743" s="544"/>
      <c r="K3743" s="581"/>
      <c r="L3743" s="586"/>
      <c r="M3743" s="587"/>
      <c r="N3743" s="592" t="s">
        <v>16</v>
      </c>
      <c r="O3743" s="603"/>
      <c r="P3743" s="544"/>
      <c r="Q3743" s="581"/>
      <c r="R3743" s="586"/>
      <c r="S3743" s="587"/>
      <c r="T3743" s="592" t="s">
        <v>16</v>
      </c>
      <c r="U3743" s="603"/>
      <c r="V3743" s="311"/>
      <c r="W3743" s="311"/>
      <c r="X3743" s="579"/>
      <c r="Y3743" s="545"/>
      <c r="Z3743" s="544"/>
      <c r="AA3743" s="545"/>
      <c r="AB3743" s="544"/>
      <c r="AC3743" s="545"/>
      <c r="AD3743" s="544"/>
      <c r="AE3743" s="581"/>
      <c r="AF3743" s="586"/>
      <c r="AG3743" s="587"/>
      <c r="AH3743" s="626"/>
      <c r="AI3743" s="627"/>
      <c r="AJ3743" s="544"/>
      <c r="AK3743" s="581"/>
      <c r="AL3743" s="586"/>
      <c r="AM3743" s="587"/>
      <c r="AN3743" s="626"/>
      <c r="AO3743" s="627"/>
      <c r="AP3743" s="544"/>
      <c r="AQ3743" s="581"/>
      <c r="AR3743" s="586"/>
      <c r="AS3743" s="587"/>
      <c r="AT3743" s="626"/>
      <c r="AU3743" s="627"/>
      <c r="AV3743" s="628"/>
      <c r="AW3743" s="629"/>
      <c r="AX3743" s="632"/>
      <c r="AY3743" s="633"/>
      <c r="AZ3743" s="626"/>
      <c r="BA3743" s="627"/>
      <c r="BB3743" s="544"/>
      <c r="BC3743" s="581"/>
      <c r="BD3743" s="586"/>
      <c r="BE3743" s="587"/>
      <c r="BF3743" s="626"/>
      <c r="BG3743" s="627"/>
      <c r="BH3743" s="628"/>
      <c r="BI3743" s="629"/>
      <c r="BJ3743" s="632"/>
      <c r="BK3743" s="633"/>
      <c r="BL3743" s="626"/>
      <c r="BM3743" s="627"/>
      <c r="BN3743" s="678"/>
      <c r="BO3743" s="679"/>
      <c r="BP3743" s="680"/>
      <c r="BQ3743" s="677"/>
      <c r="BR3743" s="663"/>
      <c r="BS3743" s="663"/>
      <c r="BT3743" s="15"/>
      <c r="BU3743" s="15"/>
      <c r="BV3743" s="95"/>
    </row>
    <row r="3744" spans="1:74" ht="21.75" hidden="1" customHeight="1" x14ac:dyDescent="0.25">
      <c r="A3744" s="95"/>
      <c r="B3744" s="570" t="str">
        <f>IF(ROSTER!B$24="","",ROSTER!B$24)</f>
        <v/>
      </c>
      <c r="C3744" s="572" t="str">
        <f>IF(ROSTER!C$24="","",ROSTER!C$24)</f>
        <v/>
      </c>
      <c r="D3744" s="573"/>
      <c r="E3744" s="574"/>
      <c r="F3744" s="576">
        <f>IF(E3744="y",1,IF(E3744="S",1,0))</f>
        <v>0</v>
      </c>
      <c r="G3744" s="582">
        <f>IF(E3744="S",1,0)</f>
        <v>0</v>
      </c>
      <c r="H3744" s="578"/>
      <c r="I3744" s="543"/>
      <c r="J3744" s="542"/>
      <c r="K3744" s="580"/>
      <c r="L3744" s="584"/>
      <c r="M3744" s="585"/>
      <c r="N3744" s="588">
        <f>L3744+J3744</f>
        <v>0</v>
      </c>
      <c r="O3744" s="589"/>
      <c r="P3744" s="542"/>
      <c r="Q3744" s="580"/>
      <c r="R3744" s="584"/>
      <c r="S3744" s="585"/>
      <c r="T3744" s="588">
        <f>R3744-P3744</f>
        <v>0</v>
      </c>
      <c r="U3744" s="589"/>
      <c r="V3744" s="310"/>
      <c r="W3744" s="310"/>
      <c r="X3744" s="578"/>
      <c r="Y3744" s="543"/>
      <c r="Z3744" s="542"/>
      <c r="AA3744" s="543"/>
      <c r="AB3744" s="542"/>
      <c r="AC3744" s="543"/>
      <c r="AD3744" s="542"/>
      <c r="AE3744" s="580"/>
      <c r="AF3744" s="584"/>
      <c r="AG3744" s="585"/>
      <c r="AH3744" s="595">
        <f>IF(AD3744=0,0,(AF3744/AD3744)*100)</f>
        <v>0</v>
      </c>
      <c r="AI3744" s="596"/>
      <c r="AJ3744" s="542"/>
      <c r="AK3744" s="580"/>
      <c r="AL3744" s="584"/>
      <c r="AM3744" s="585"/>
      <c r="AN3744" s="595">
        <f>IF(AJ3744=0,0,(AL3744/AJ3744)*100)</f>
        <v>0</v>
      </c>
      <c r="AO3744" s="596"/>
      <c r="AP3744" s="542"/>
      <c r="AQ3744" s="580"/>
      <c r="AR3744" s="584"/>
      <c r="AS3744" s="585"/>
      <c r="AT3744" s="595">
        <f>IF(AP3744=0,0,(AR3744/AP3744)*100)</f>
        <v>0</v>
      </c>
      <c r="AU3744" s="596"/>
      <c r="AV3744" s="599">
        <f>AD3744+AJ3744+AP3744</f>
        <v>0</v>
      </c>
      <c r="AW3744" s="600"/>
      <c r="AX3744" s="630">
        <f>AF3744+AL3744+AR3744</f>
        <v>0</v>
      </c>
      <c r="AY3744" s="631"/>
      <c r="AZ3744" s="595">
        <f>IF(AV3744=0,0,(AX3744/AV3744)*100)</f>
        <v>0</v>
      </c>
      <c r="BA3744" s="596"/>
      <c r="BB3744" s="542"/>
      <c r="BC3744" s="580"/>
      <c r="BD3744" s="584"/>
      <c r="BE3744" s="585"/>
      <c r="BF3744" s="595">
        <f>IF(BB3744=0,0,(BD3744/BB3744)*100)</f>
        <v>0</v>
      </c>
      <c r="BG3744" s="596"/>
      <c r="BH3744" s="599">
        <f>AV3744+BB3744</f>
        <v>0</v>
      </c>
      <c r="BI3744" s="600"/>
      <c r="BJ3744" s="630">
        <f>AX3744+BD3744</f>
        <v>0</v>
      </c>
      <c r="BK3744" s="631"/>
      <c r="BL3744" s="595">
        <f>IF(BH3744=0,0,(BJ3744/BH3744)*100)</f>
        <v>0</v>
      </c>
      <c r="BM3744" s="596"/>
      <c r="BN3744" s="656">
        <f>(AF3744*2)+(AL3744*2)+(AR3744*3)+BD3744</f>
        <v>0</v>
      </c>
      <c r="BO3744" s="657"/>
      <c r="BP3744" s="658"/>
      <c r="BQ3744" s="676">
        <f t="shared" ref="BQ3744" si="3118">IF(BS3744=0,0,50*BR3744/BS3744)</f>
        <v>0</v>
      </c>
      <c r="BR3744" s="662">
        <f>(BN3744*BU$11)+(N3744*BU$12)+(Z3744*BU$13)+(R3744*BU$14)+(X3744*BU$15)+(AB3744*BU$16)</f>
        <v>0</v>
      </c>
      <c r="BS3744" s="662">
        <f>((BB3744-BD3744)*BU$18)+((AV3744-AX3744)*BU$17)+(H3744*BU$19)+(P3744*BU$20)</f>
        <v>0</v>
      </c>
      <c r="BT3744" s="15"/>
      <c r="BU3744" s="15"/>
      <c r="BV3744" s="95"/>
    </row>
    <row r="3745" spans="1:74" ht="21.75" hidden="1" customHeight="1" x14ac:dyDescent="0.25">
      <c r="A3745" s="95"/>
      <c r="B3745" s="571"/>
      <c r="C3745" s="642" t="str">
        <f>IF(ROSTER!D$24="","",ROSTER!D$24)</f>
        <v/>
      </c>
      <c r="D3745" s="643"/>
      <c r="E3745" s="575"/>
      <c r="F3745" s="577"/>
      <c r="G3745" s="583"/>
      <c r="H3745" s="579"/>
      <c r="I3745" s="545"/>
      <c r="J3745" s="544"/>
      <c r="K3745" s="581"/>
      <c r="L3745" s="586"/>
      <c r="M3745" s="587"/>
      <c r="N3745" s="592" t="s">
        <v>16</v>
      </c>
      <c r="O3745" s="603"/>
      <c r="P3745" s="544"/>
      <c r="Q3745" s="581"/>
      <c r="R3745" s="586"/>
      <c r="S3745" s="587"/>
      <c r="T3745" s="592" t="s">
        <v>16</v>
      </c>
      <c r="U3745" s="603"/>
      <c r="V3745" s="311"/>
      <c r="W3745" s="311"/>
      <c r="X3745" s="579"/>
      <c r="Y3745" s="545"/>
      <c r="Z3745" s="544"/>
      <c r="AA3745" s="545"/>
      <c r="AB3745" s="544"/>
      <c r="AC3745" s="545"/>
      <c r="AD3745" s="544"/>
      <c r="AE3745" s="581"/>
      <c r="AF3745" s="586"/>
      <c r="AG3745" s="587"/>
      <c r="AH3745" s="626"/>
      <c r="AI3745" s="627"/>
      <c r="AJ3745" s="544"/>
      <c r="AK3745" s="581"/>
      <c r="AL3745" s="586"/>
      <c r="AM3745" s="587"/>
      <c r="AN3745" s="626"/>
      <c r="AO3745" s="627"/>
      <c r="AP3745" s="544"/>
      <c r="AQ3745" s="581"/>
      <c r="AR3745" s="586"/>
      <c r="AS3745" s="587"/>
      <c r="AT3745" s="626"/>
      <c r="AU3745" s="627"/>
      <c r="AV3745" s="628"/>
      <c r="AW3745" s="629"/>
      <c r="AX3745" s="632"/>
      <c r="AY3745" s="633"/>
      <c r="AZ3745" s="626"/>
      <c r="BA3745" s="627"/>
      <c r="BB3745" s="544"/>
      <c r="BC3745" s="581"/>
      <c r="BD3745" s="586"/>
      <c r="BE3745" s="587"/>
      <c r="BF3745" s="626"/>
      <c r="BG3745" s="627"/>
      <c r="BH3745" s="628"/>
      <c r="BI3745" s="629"/>
      <c r="BJ3745" s="632"/>
      <c r="BK3745" s="633"/>
      <c r="BL3745" s="626"/>
      <c r="BM3745" s="627"/>
      <c r="BN3745" s="678"/>
      <c r="BO3745" s="679"/>
      <c r="BP3745" s="680"/>
      <c r="BQ3745" s="677"/>
      <c r="BR3745" s="663"/>
      <c r="BS3745" s="663"/>
      <c r="BT3745" s="15"/>
      <c r="BU3745" s="15"/>
      <c r="BV3745" s="95"/>
    </row>
    <row r="3746" spans="1:74" ht="21.75" hidden="1" customHeight="1" x14ac:dyDescent="0.25">
      <c r="A3746" s="95"/>
      <c r="B3746" s="570" t="str">
        <f>IF(ROSTER!B$26="","",ROSTER!B$26)</f>
        <v/>
      </c>
      <c r="C3746" s="572" t="str">
        <f>IF(ROSTER!C$26="","",ROSTER!C$26)</f>
        <v/>
      </c>
      <c r="D3746" s="573"/>
      <c r="E3746" s="574"/>
      <c r="F3746" s="576">
        <f>IF(E3746="y",1,IF(E3746="S",1,0))</f>
        <v>0</v>
      </c>
      <c r="G3746" s="582">
        <f>IF(E3746="S",1,0)</f>
        <v>0</v>
      </c>
      <c r="H3746" s="578"/>
      <c r="I3746" s="543"/>
      <c r="J3746" s="542"/>
      <c r="K3746" s="580"/>
      <c r="L3746" s="584"/>
      <c r="M3746" s="585"/>
      <c r="N3746" s="588">
        <f>L3746+J3746</f>
        <v>0</v>
      </c>
      <c r="O3746" s="589"/>
      <c r="P3746" s="542"/>
      <c r="Q3746" s="580"/>
      <c r="R3746" s="584"/>
      <c r="S3746" s="585"/>
      <c r="T3746" s="588">
        <f>R3746-P3746</f>
        <v>0</v>
      </c>
      <c r="U3746" s="589"/>
      <c r="V3746" s="310"/>
      <c r="W3746" s="310"/>
      <c r="X3746" s="578"/>
      <c r="Y3746" s="543"/>
      <c r="Z3746" s="542"/>
      <c r="AA3746" s="543"/>
      <c r="AB3746" s="542"/>
      <c r="AC3746" s="543"/>
      <c r="AD3746" s="542"/>
      <c r="AE3746" s="580"/>
      <c r="AF3746" s="584"/>
      <c r="AG3746" s="585"/>
      <c r="AH3746" s="595">
        <f>IF(AD3746=0,0,(AF3746/AD3746)*100)</f>
        <v>0</v>
      </c>
      <c r="AI3746" s="596"/>
      <c r="AJ3746" s="542"/>
      <c r="AK3746" s="580"/>
      <c r="AL3746" s="584"/>
      <c r="AM3746" s="585"/>
      <c r="AN3746" s="595">
        <f>IF(AJ3746=0,0,(AL3746/AJ3746)*100)</f>
        <v>0</v>
      </c>
      <c r="AO3746" s="596"/>
      <c r="AP3746" s="542"/>
      <c r="AQ3746" s="580"/>
      <c r="AR3746" s="584"/>
      <c r="AS3746" s="585"/>
      <c r="AT3746" s="595">
        <f>IF(AP3746=0,0,(AR3746/AP3746)*100)</f>
        <v>0</v>
      </c>
      <c r="AU3746" s="596"/>
      <c r="AV3746" s="599">
        <f>AD3746+AJ3746+AP3746</f>
        <v>0</v>
      </c>
      <c r="AW3746" s="600"/>
      <c r="AX3746" s="630">
        <f>AF3746+AL3746+AR3746</f>
        <v>0</v>
      </c>
      <c r="AY3746" s="631"/>
      <c r="AZ3746" s="595">
        <f>IF(AV3746=0,0,(AX3746/AV3746)*100)</f>
        <v>0</v>
      </c>
      <c r="BA3746" s="596"/>
      <c r="BB3746" s="542"/>
      <c r="BC3746" s="580"/>
      <c r="BD3746" s="584"/>
      <c r="BE3746" s="585"/>
      <c r="BF3746" s="595">
        <f>IF(BB3746=0,0,(BD3746/BB3746)*100)</f>
        <v>0</v>
      </c>
      <c r="BG3746" s="596"/>
      <c r="BH3746" s="599">
        <f>AV3746+BB3746</f>
        <v>0</v>
      </c>
      <c r="BI3746" s="600"/>
      <c r="BJ3746" s="630">
        <f>AX3746+BD3746</f>
        <v>0</v>
      </c>
      <c r="BK3746" s="631"/>
      <c r="BL3746" s="595">
        <f>IF(BH3746=0,0,(BJ3746/BH3746)*100)</f>
        <v>0</v>
      </c>
      <c r="BM3746" s="596"/>
      <c r="BN3746" s="656">
        <f>(AF3746*2)+(AL3746*2)+(AR3746*3)+BD3746</f>
        <v>0</v>
      </c>
      <c r="BO3746" s="657"/>
      <c r="BP3746" s="658"/>
      <c r="BQ3746" s="676">
        <f t="shared" ref="BQ3746" si="3119">IF(BS3746=0,0,50*BR3746/BS3746)</f>
        <v>0</v>
      </c>
      <c r="BR3746" s="662">
        <f>(BN3746*BU$11)+(N3746*BU$12)+(Z3746*BU$13)+(R3746*BU$14)+(X3746*BU$15)+(AB3746*BU$16)</f>
        <v>0</v>
      </c>
      <c r="BS3746" s="662">
        <f>((BB3746-BD3746)*BU$18)+((AV3746-AX3746)*BU$17)+(H3746*BU$19)+(P3746*BU$20)</f>
        <v>0</v>
      </c>
      <c r="BT3746" s="15"/>
      <c r="BU3746" s="15"/>
      <c r="BV3746" s="95"/>
    </row>
    <row r="3747" spans="1:74" ht="21.75" hidden="1" customHeight="1" x14ac:dyDescent="0.25">
      <c r="A3747" s="95"/>
      <c r="B3747" s="571"/>
      <c r="C3747" s="642" t="str">
        <f>IF(ROSTER!D$26="","",ROSTER!D$26)</f>
        <v/>
      </c>
      <c r="D3747" s="643"/>
      <c r="E3747" s="575"/>
      <c r="F3747" s="577"/>
      <c r="G3747" s="583"/>
      <c r="H3747" s="579"/>
      <c r="I3747" s="545"/>
      <c r="J3747" s="544"/>
      <c r="K3747" s="581"/>
      <c r="L3747" s="586"/>
      <c r="M3747" s="587"/>
      <c r="N3747" s="592" t="s">
        <v>16</v>
      </c>
      <c r="O3747" s="603"/>
      <c r="P3747" s="544"/>
      <c r="Q3747" s="581"/>
      <c r="R3747" s="586"/>
      <c r="S3747" s="587"/>
      <c r="T3747" s="592" t="s">
        <v>16</v>
      </c>
      <c r="U3747" s="603"/>
      <c r="V3747" s="311"/>
      <c r="W3747" s="311"/>
      <c r="X3747" s="579"/>
      <c r="Y3747" s="545"/>
      <c r="Z3747" s="544"/>
      <c r="AA3747" s="545"/>
      <c r="AB3747" s="544"/>
      <c r="AC3747" s="545"/>
      <c r="AD3747" s="544"/>
      <c r="AE3747" s="581"/>
      <c r="AF3747" s="586"/>
      <c r="AG3747" s="587"/>
      <c r="AH3747" s="626"/>
      <c r="AI3747" s="627"/>
      <c r="AJ3747" s="544"/>
      <c r="AK3747" s="581"/>
      <c r="AL3747" s="586"/>
      <c r="AM3747" s="587"/>
      <c r="AN3747" s="626"/>
      <c r="AO3747" s="627"/>
      <c r="AP3747" s="544"/>
      <c r="AQ3747" s="581"/>
      <c r="AR3747" s="586"/>
      <c r="AS3747" s="587"/>
      <c r="AT3747" s="626"/>
      <c r="AU3747" s="627"/>
      <c r="AV3747" s="628"/>
      <c r="AW3747" s="629"/>
      <c r="AX3747" s="632"/>
      <c r="AY3747" s="633"/>
      <c r="AZ3747" s="626"/>
      <c r="BA3747" s="627"/>
      <c r="BB3747" s="544"/>
      <c r="BC3747" s="581"/>
      <c r="BD3747" s="586"/>
      <c r="BE3747" s="587"/>
      <c r="BF3747" s="626"/>
      <c r="BG3747" s="627"/>
      <c r="BH3747" s="628"/>
      <c r="BI3747" s="629"/>
      <c r="BJ3747" s="632"/>
      <c r="BK3747" s="633"/>
      <c r="BL3747" s="626"/>
      <c r="BM3747" s="627"/>
      <c r="BN3747" s="678"/>
      <c r="BO3747" s="679"/>
      <c r="BP3747" s="680"/>
      <c r="BQ3747" s="677"/>
      <c r="BR3747" s="663"/>
      <c r="BS3747" s="663"/>
      <c r="BT3747" s="15"/>
      <c r="BU3747" s="15"/>
      <c r="BV3747" s="95"/>
    </row>
    <row r="3748" spans="1:74" ht="21.75" hidden="1" customHeight="1" x14ac:dyDescent="0.25">
      <c r="A3748" s="95"/>
      <c r="B3748" s="570" t="str">
        <f>IF(ROSTER!B$28="","",ROSTER!B$28)</f>
        <v/>
      </c>
      <c r="C3748" s="572" t="str">
        <f>IF(ROSTER!C$28="","",ROSTER!C$28)</f>
        <v/>
      </c>
      <c r="D3748" s="573"/>
      <c r="E3748" s="574"/>
      <c r="F3748" s="576">
        <f>IF(E3748="y",1,IF(E3748="S",1,0))</f>
        <v>0</v>
      </c>
      <c r="G3748" s="582">
        <f>IF(E3748="S",1,0)</f>
        <v>0</v>
      </c>
      <c r="H3748" s="578"/>
      <c r="I3748" s="543"/>
      <c r="J3748" s="542"/>
      <c r="K3748" s="580"/>
      <c r="L3748" s="584"/>
      <c r="M3748" s="585"/>
      <c r="N3748" s="588">
        <f>L3748+J3748</f>
        <v>0</v>
      </c>
      <c r="O3748" s="589"/>
      <c r="P3748" s="542"/>
      <c r="Q3748" s="580"/>
      <c r="R3748" s="584"/>
      <c r="S3748" s="585"/>
      <c r="T3748" s="588">
        <f>R3748-P3748</f>
        <v>0</v>
      </c>
      <c r="U3748" s="589"/>
      <c r="V3748" s="310"/>
      <c r="W3748" s="310"/>
      <c r="X3748" s="578"/>
      <c r="Y3748" s="543"/>
      <c r="Z3748" s="542"/>
      <c r="AA3748" s="543"/>
      <c r="AB3748" s="542"/>
      <c r="AC3748" s="543"/>
      <c r="AD3748" s="542"/>
      <c r="AE3748" s="580"/>
      <c r="AF3748" s="584"/>
      <c r="AG3748" s="585"/>
      <c r="AH3748" s="595">
        <f>IF(AD3748=0,0,(AF3748/AD3748)*100)</f>
        <v>0</v>
      </c>
      <c r="AI3748" s="596"/>
      <c r="AJ3748" s="542"/>
      <c r="AK3748" s="580"/>
      <c r="AL3748" s="584"/>
      <c r="AM3748" s="585"/>
      <c r="AN3748" s="595">
        <f>IF(AJ3748=0,0,(AL3748/AJ3748)*100)</f>
        <v>0</v>
      </c>
      <c r="AO3748" s="596"/>
      <c r="AP3748" s="542"/>
      <c r="AQ3748" s="580"/>
      <c r="AR3748" s="584"/>
      <c r="AS3748" s="585"/>
      <c r="AT3748" s="595">
        <f>IF(AP3748=0,0,(AR3748/AP3748)*100)</f>
        <v>0</v>
      </c>
      <c r="AU3748" s="596"/>
      <c r="AV3748" s="599">
        <f>AD3748+AJ3748+AP3748</f>
        <v>0</v>
      </c>
      <c r="AW3748" s="600"/>
      <c r="AX3748" s="630">
        <f>AF3748+AL3748+AR3748</f>
        <v>0</v>
      </c>
      <c r="AY3748" s="631"/>
      <c r="AZ3748" s="595">
        <f>IF(AV3748=0,0,(AX3748/AV3748)*100)</f>
        <v>0</v>
      </c>
      <c r="BA3748" s="596"/>
      <c r="BB3748" s="542"/>
      <c r="BC3748" s="580"/>
      <c r="BD3748" s="584"/>
      <c r="BE3748" s="585"/>
      <c r="BF3748" s="595">
        <f>IF(BB3748=0,0,(BD3748/BB3748)*100)</f>
        <v>0</v>
      </c>
      <c r="BG3748" s="596"/>
      <c r="BH3748" s="599">
        <f>AV3748+BB3748</f>
        <v>0</v>
      </c>
      <c r="BI3748" s="600"/>
      <c r="BJ3748" s="630">
        <f>AX3748+BD3748</f>
        <v>0</v>
      </c>
      <c r="BK3748" s="631"/>
      <c r="BL3748" s="595">
        <f>IF(BH3748=0,0,(BJ3748/BH3748)*100)</f>
        <v>0</v>
      </c>
      <c r="BM3748" s="596"/>
      <c r="BN3748" s="656">
        <f>(AF3748*2)+(AL3748*2)+(AR3748*3)+BD3748</f>
        <v>0</v>
      </c>
      <c r="BO3748" s="657"/>
      <c r="BP3748" s="658"/>
      <c r="BQ3748" s="676">
        <f t="shared" ref="BQ3748" si="3120">IF(BS3748=0,0,50*BR3748/BS3748)</f>
        <v>0</v>
      </c>
      <c r="BR3748" s="662">
        <f>(BN3748*BU$11)+(N3748*BU$12)+(Z3748*BU$13)+(R3748*BU$14)+(X3748*BU$15)+(AB3748*BU$16)</f>
        <v>0</v>
      </c>
      <c r="BS3748" s="662">
        <f>((BB3748-BD3748)*BU$18)+((AV3748-AX3748)*BU$17)+(H3748*BU$19)+(P3748*BU$20)</f>
        <v>0</v>
      </c>
      <c r="BT3748" s="15"/>
      <c r="BU3748" s="15"/>
      <c r="BV3748" s="95"/>
    </row>
    <row r="3749" spans="1:74" ht="21.75" hidden="1" customHeight="1" x14ac:dyDescent="0.25">
      <c r="A3749" s="95"/>
      <c r="B3749" s="571"/>
      <c r="C3749" s="642" t="str">
        <f>IF(ROSTER!D$28="","",ROSTER!D$28)</f>
        <v/>
      </c>
      <c r="D3749" s="643"/>
      <c r="E3749" s="575"/>
      <c r="F3749" s="577"/>
      <c r="G3749" s="583"/>
      <c r="H3749" s="579"/>
      <c r="I3749" s="545"/>
      <c r="J3749" s="544"/>
      <c r="K3749" s="581"/>
      <c r="L3749" s="586"/>
      <c r="M3749" s="587"/>
      <c r="N3749" s="592" t="s">
        <v>16</v>
      </c>
      <c r="O3749" s="603"/>
      <c r="P3749" s="544"/>
      <c r="Q3749" s="581"/>
      <c r="R3749" s="586"/>
      <c r="S3749" s="587"/>
      <c r="T3749" s="592" t="s">
        <v>16</v>
      </c>
      <c r="U3749" s="603"/>
      <c r="V3749" s="311"/>
      <c r="W3749" s="311"/>
      <c r="X3749" s="579"/>
      <c r="Y3749" s="545"/>
      <c r="Z3749" s="544"/>
      <c r="AA3749" s="545"/>
      <c r="AB3749" s="544"/>
      <c r="AC3749" s="545"/>
      <c r="AD3749" s="544"/>
      <c r="AE3749" s="581"/>
      <c r="AF3749" s="586"/>
      <c r="AG3749" s="587"/>
      <c r="AH3749" s="626"/>
      <c r="AI3749" s="627"/>
      <c r="AJ3749" s="544"/>
      <c r="AK3749" s="581"/>
      <c r="AL3749" s="586"/>
      <c r="AM3749" s="587"/>
      <c r="AN3749" s="626"/>
      <c r="AO3749" s="627"/>
      <c r="AP3749" s="544"/>
      <c r="AQ3749" s="581"/>
      <c r="AR3749" s="586"/>
      <c r="AS3749" s="587"/>
      <c r="AT3749" s="626"/>
      <c r="AU3749" s="627"/>
      <c r="AV3749" s="628"/>
      <c r="AW3749" s="629"/>
      <c r="AX3749" s="632"/>
      <c r="AY3749" s="633"/>
      <c r="AZ3749" s="626"/>
      <c r="BA3749" s="627"/>
      <c r="BB3749" s="544"/>
      <c r="BC3749" s="581"/>
      <c r="BD3749" s="586"/>
      <c r="BE3749" s="587"/>
      <c r="BF3749" s="626"/>
      <c r="BG3749" s="627"/>
      <c r="BH3749" s="628"/>
      <c r="BI3749" s="629"/>
      <c r="BJ3749" s="632"/>
      <c r="BK3749" s="633"/>
      <c r="BL3749" s="626"/>
      <c r="BM3749" s="627"/>
      <c r="BN3749" s="678"/>
      <c r="BO3749" s="679"/>
      <c r="BP3749" s="680"/>
      <c r="BQ3749" s="677"/>
      <c r="BR3749" s="663"/>
      <c r="BS3749" s="663"/>
      <c r="BT3749" s="15"/>
      <c r="BU3749" s="15"/>
      <c r="BV3749" s="95"/>
    </row>
    <row r="3750" spans="1:74" ht="21.75" hidden="1" customHeight="1" x14ac:dyDescent="0.25">
      <c r="A3750" s="95"/>
      <c r="B3750" s="570" t="str">
        <f>IF(ROSTER!B$30="","",ROSTER!B$30)</f>
        <v/>
      </c>
      <c r="C3750" s="572" t="str">
        <f>IF(ROSTER!C$30="","",ROSTER!C$30)</f>
        <v/>
      </c>
      <c r="D3750" s="573"/>
      <c r="E3750" s="574"/>
      <c r="F3750" s="576">
        <f>IF(E3750="y",1,IF(E3750="S",1,0))</f>
        <v>0</v>
      </c>
      <c r="G3750" s="582">
        <f>IF(E3750="S",1,0)</f>
        <v>0</v>
      </c>
      <c r="H3750" s="578"/>
      <c r="I3750" s="543"/>
      <c r="J3750" s="542"/>
      <c r="K3750" s="580"/>
      <c r="L3750" s="584"/>
      <c r="M3750" s="585"/>
      <c r="N3750" s="588">
        <f>L3750+J3750</f>
        <v>0</v>
      </c>
      <c r="O3750" s="589"/>
      <c r="P3750" s="542"/>
      <c r="Q3750" s="580"/>
      <c r="R3750" s="584"/>
      <c r="S3750" s="585"/>
      <c r="T3750" s="588">
        <f>R3750-P3750</f>
        <v>0</v>
      </c>
      <c r="U3750" s="589"/>
      <c r="V3750" s="310"/>
      <c r="W3750" s="310"/>
      <c r="X3750" s="578"/>
      <c r="Y3750" s="543"/>
      <c r="Z3750" s="542"/>
      <c r="AA3750" s="543"/>
      <c r="AB3750" s="542"/>
      <c r="AC3750" s="543"/>
      <c r="AD3750" s="542"/>
      <c r="AE3750" s="580"/>
      <c r="AF3750" s="584"/>
      <c r="AG3750" s="585"/>
      <c r="AH3750" s="595">
        <f>IF(AD3750=0,0,(AF3750/AD3750)*100)</f>
        <v>0</v>
      </c>
      <c r="AI3750" s="596"/>
      <c r="AJ3750" s="542"/>
      <c r="AK3750" s="580"/>
      <c r="AL3750" s="584"/>
      <c r="AM3750" s="585"/>
      <c r="AN3750" s="595">
        <f>IF(AJ3750=0,0,(AL3750/AJ3750)*100)</f>
        <v>0</v>
      </c>
      <c r="AO3750" s="596"/>
      <c r="AP3750" s="542"/>
      <c r="AQ3750" s="580"/>
      <c r="AR3750" s="584"/>
      <c r="AS3750" s="585"/>
      <c r="AT3750" s="595">
        <f>IF(AP3750=0,0,(AR3750/AP3750)*100)</f>
        <v>0</v>
      </c>
      <c r="AU3750" s="596"/>
      <c r="AV3750" s="599">
        <f>AD3750+AJ3750+AP3750</f>
        <v>0</v>
      </c>
      <c r="AW3750" s="600"/>
      <c r="AX3750" s="630">
        <f>AF3750+AL3750+AR3750</f>
        <v>0</v>
      </c>
      <c r="AY3750" s="631"/>
      <c r="AZ3750" s="595">
        <f>IF(AV3750=0,0,(AX3750/AV3750)*100)</f>
        <v>0</v>
      </c>
      <c r="BA3750" s="596"/>
      <c r="BB3750" s="542"/>
      <c r="BC3750" s="580"/>
      <c r="BD3750" s="584"/>
      <c r="BE3750" s="585"/>
      <c r="BF3750" s="595">
        <f>IF(BB3750=0,0,(BD3750/BB3750)*100)</f>
        <v>0</v>
      </c>
      <c r="BG3750" s="596"/>
      <c r="BH3750" s="599">
        <f>AV3750+BB3750</f>
        <v>0</v>
      </c>
      <c r="BI3750" s="600"/>
      <c r="BJ3750" s="630">
        <f>AX3750+BD3750</f>
        <v>0</v>
      </c>
      <c r="BK3750" s="631"/>
      <c r="BL3750" s="595">
        <f>IF(BH3750=0,0,(BJ3750/BH3750)*100)</f>
        <v>0</v>
      </c>
      <c r="BM3750" s="596"/>
      <c r="BN3750" s="656">
        <f>(AF3750*2)+(AL3750*2)+(AR3750*3)+BD3750</f>
        <v>0</v>
      </c>
      <c r="BO3750" s="657"/>
      <c r="BP3750" s="658"/>
      <c r="BQ3750" s="676">
        <f t="shared" ref="BQ3750" si="3121">IF(BS3750=0,0,50*BR3750/BS3750)</f>
        <v>0</v>
      </c>
      <c r="BR3750" s="662">
        <f>(BN3750*BU$11)+(N3750*BU$12)+(Z3750*BU$13)+(R3750*BU$14)+(X3750*BU$15)+(AB3750*BU$16)</f>
        <v>0</v>
      </c>
      <c r="BS3750" s="662">
        <f>((BB3750-BD3750)*BU$18)+((AV3750-AX3750)*BU$17)+(H3750*BU$19)+(P3750*BU$20)</f>
        <v>0</v>
      </c>
      <c r="BT3750" s="15"/>
      <c r="BU3750" s="15"/>
      <c r="BV3750" s="95"/>
    </row>
    <row r="3751" spans="1:74" ht="21.75" hidden="1" customHeight="1" x14ac:dyDescent="0.25">
      <c r="A3751" s="95"/>
      <c r="B3751" s="571"/>
      <c r="C3751" s="642" t="str">
        <f>IF(ROSTER!D$30="","",ROSTER!D$30)</f>
        <v/>
      </c>
      <c r="D3751" s="643"/>
      <c r="E3751" s="575"/>
      <c r="F3751" s="577"/>
      <c r="G3751" s="583"/>
      <c r="H3751" s="579"/>
      <c r="I3751" s="545"/>
      <c r="J3751" s="544"/>
      <c r="K3751" s="581"/>
      <c r="L3751" s="586"/>
      <c r="M3751" s="587"/>
      <c r="N3751" s="592" t="s">
        <v>16</v>
      </c>
      <c r="O3751" s="603"/>
      <c r="P3751" s="544"/>
      <c r="Q3751" s="581"/>
      <c r="R3751" s="586"/>
      <c r="S3751" s="587"/>
      <c r="T3751" s="592" t="s">
        <v>16</v>
      </c>
      <c r="U3751" s="603"/>
      <c r="V3751" s="311"/>
      <c r="W3751" s="311"/>
      <c r="X3751" s="579"/>
      <c r="Y3751" s="545"/>
      <c r="Z3751" s="544"/>
      <c r="AA3751" s="545"/>
      <c r="AB3751" s="544"/>
      <c r="AC3751" s="545"/>
      <c r="AD3751" s="544"/>
      <c r="AE3751" s="581"/>
      <c r="AF3751" s="586"/>
      <c r="AG3751" s="587"/>
      <c r="AH3751" s="626"/>
      <c r="AI3751" s="627"/>
      <c r="AJ3751" s="544"/>
      <c r="AK3751" s="581"/>
      <c r="AL3751" s="586"/>
      <c r="AM3751" s="587"/>
      <c r="AN3751" s="626"/>
      <c r="AO3751" s="627"/>
      <c r="AP3751" s="544"/>
      <c r="AQ3751" s="581"/>
      <c r="AR3751" s="586"/>
      <c r="AS3751" s="587"/>
      <c r="AT3751" s="626"/>
      <c r="AU3751" s="627"/>
      <c r="AV3751" s="628"/>
      <c r="AW3751" s="629"/>
      <c r="AX3751" s="632"/>
      <c r="AY3751" s="633"/>
      <c r="AZ3751" s="626"/>
      <c r="BA3751" s="627"/>
      <c r="BB3751" s="544"/>
      <c r="BC3751" s="581"/>
      <c r="BD3751" s="586"/>
      <c r="BE3751" s="587"/>
      <c r="BF3751" s="626"/>
      <c r="BG3751" s="627"/>
      <c r="BH3751" s="628"/>
      <c r="BI3751" s="629"/>
      <c r="BJ3751" s="632"/>
      <c r="BK3751" s="633"/>
      <c r="BL3751" s="626"/>
      <c r="BM3751" s="627"/>
      <c r="BN3751" s="678"/>
      <c r="BO3751" s="679"/>
      <c r="BP3751" s="680"/>
      <c r="BQ3751" s="677"/>
      <c r="BR3751" s="663"/>
      <c r="BS3751" s="663"/>
      <c r="BT3751" s="15"/>
      <c r="BU3751" s="15"/>
      <c r="BV3751" s="95"/>
    </row>
    <row r="3752" spans="1:74" ht="21.75" hidden="1" customHeight="1" x14ac:dyDescent="0.25">
      <c r="A3752" s="95"/>
      <c r="B3752" s="570" t="str">
        <f>IF(ROSTER!B$32="","",ROSTER!B$32)</f>
        <v/>
      </c>
      <c r="C3752" s="572" t="str">
        <f>IF(ROSTER!C$32="","",ROSTER!C$32)</f>
        <v/>
      </c>
      <c r="D3752" s="573"/>
      <c r="E3752" s="574"/>
      <c r="F3752" s="576">
        <f>IF(E3752="y",1,IF(E3752="S",1,0))</f>
        <v>0</v>
      </c>
      <c r="G3752" s="582">
        <f>IF(E3752="S",1,0)</f>
        <v>0</v>
      </c>
      <c r="H3752" s="578"/>
      <c r="I3752" s="543"/>
      <c r="J3752" s="542"/>
      <c r="K3752" s="580"/>
      <c r="L3752" s="584"/>
      <c r="M3752" s="585"/>
      <c r="N3752" s="588">
        <f>L3752+J3752</f>
        <v>0</v>
      </c>
      <c r="O3752" s="589"/>
      <c r="P3752" s="542"/>
      <c r="Q3752" s="580"/>
      <c r="R3752" s="584"/>
      <c r="S3752" s="585"/>
      <c r="T3752" s="588">
        <f>R3752-P3752</f>
        <v>0</v>
      </c>
      <c r="U3752" s="589"/>
      <c r="V3752" s="310"/>
      <c r="W3752" s="310"/>
      <c r="X3752" s="578"/>
      <c r="Y3752" s="543"/>
      <c r="Z3752" s="542"/>
      <c r="AA3752" s="543"/>
      <c r="AB3752" s="542"/>
      <c r="AC3752" s="543"/>
      <c r="AD3752" s="542"/>
      <c r="AE3752" s="580"/>
      <c r="AF3752" s="584"/>
      <c r="AG3752" s="585"/>
      <c r="AH3752" s="595">
        <f>IF(AD3752=0,0,(AF3752/AD3752)*100)</f>
        <v>0</v>
      </c>
      <c r="AI3752" s="596"/>
      <c r="AJ3752" s="542"/>
      <c r="AK3752" s="580"/>
      <c r="AL3752" s="584"/>
      <c r="AM3752" s="585"/>
      <c r="AN3752" s="595">
        <f>IF(AJ3752=0,0,(AL3752/AJ3752)*100)</f>
        <v>0</v>
      </c>
      <c r="AO3752" s="596"/>
      <c r="AP3752" s="542"/>
      <c r="AQ3752" s="580"/>
      <c r="AR3752" s="584"/>
      <c r="AS3752" s="585"/>
      <c r="AT3752" s="595">
        <f>IF(AP3752=0,0,(AR3752/AP3752)*100)</f>
        <v>0</v>
      </c>
      <c r="AU3752" s="596"/>
      <c r="AV3752" s="599">
        <f>AD3752+AJ3752+AP3752</f>
        <v>0</v>
      </c>
      <c r="AW3752" s="600"/>
      <c r="AX3752" s="630">
        <f>AF3752+AL3752+AR3752</f>
        <v>0</v>
      </c>
      <c r="AY3752" s="631"/>
      <c r="AZ3752" s="595">
        <f>IF(AV3752=0,0,(AX3752/AV3752)*100)</f>
        <v>0</v>
      </c>
      <c r="BA3752" s="596"/>
      <c r="BB3752" s="542"/>
      <c r="BC3752" s="580"/>
      <c r="BD3752" s="584"/>
      <c r="BE3752" s="585"/>
      <c r="BF3752" s="595">
        <f>IF(BB3752=0,0,(BD3752/BB3752)*100)</f>
        <v>0</v>
      </c>
      <c r="BG3752" s="596"/>
      <c r="BH3752" s="599">
        <f>AV3752+BB3752</f>
        <v>0</v>
      </c>
      <c r="BI3752" s="600"/>
      <c r="BJ3752" s="630">
        <f>AX3752+BD3752</f>
        <v>0</v>
      </c>
      <c r="BK3752" s="631"/>
      <c r="BL3752" s="595">
        <f>IF(BH3752=0,0,(BJ3752/BH3752)*100)</f>
        <v>0</v>
      </c>
      <c r="BM3752" s="596"/>
      <c r="BN3752" s="656">
        <f>(AF3752*2)+(AL3752*2)+(AR3752*3)+BD3752</f>
        <v>0</v>
      </c>
      <c r="BO3752" s="657"/>
      <c r="BP3752" s="658"/>
      <c r="BQ3752" s="676">
        <f t="shared" ref="BQ3752" si="3122">IF(BS3752=0,0,50*BR3752/BS3752)</f>
        <v>0</v>
      </c>
      <c r="BR3752" s="662">
        <f>(BN3752*BU$11)+(N3752*BU$12)+(Z3752*BU$13)+(R3752*BU$14)+(X3752*BU$15)+(AB3752*BU$16)</f>
        <v>0</v>
      </c>
      <c r="BS3752" s="662">
        <f>((BB3752-BD3752)*BU$18)+((AV3752-AX3752)*BU$17)+(H3752*BU$19)+(P3752*BU$20)</f>
        <v>0</v>
      </c>
      <c r="BT3752" s="15"/>
      <c r="BU3752" s="15"/>
      <c r="BV3752" s="95"/>
    </row>
    <row r="3753" spans="1:74" ht="21.75" hidden="1" customHeight="1" x14ac:dyDescent="0.25">
      <c r="A3753" s="95"/>
      <c r="B3753" s="571"/>
      <c r="C3753" s="642" t="str">
        <f>IF(ROSTER!D$32="","",ROSTER!D$32)</f>
        <v/>
      </c>
      <c r="D3753" s="643"/>
      <c r="E3753" s="575"/>
      <c r="F3753" s="577"/>
      <c r="G3753" s="583"/>
      <c r="H3753" s="579"/>
      <c r="I3753" s="545"/>
      <c r="J3753" s="544"/>
      <c r="K3753" s="581"/>
      <c r="L3753" s="586"/>
      <c r="M3753" s="587"/>
      <c r="N3753" s="592" t="s">
        <v>16</v>
      </c>
      <c r="O3753" s="603"/>
      <c r="P3753" s="544"/>
      <c r="Q3753" s="581"/>
      <c r="R3753" s="586"/>
      <c r="S3753" s="587"/>
      <c r="T3753" s="592" t="s">
        <v>16</v>
      </c>
      <c r="U3753" s="603"/>
      <c r="V3753" s="311"/>
      <c r="W3753" s="311"/>
      <c r="X3753" s="579"/>
      <c r="Y3753" s="545"/>
      <c r="Z3753" s="544"/>
      <c r="AA3753" s="545"/>
      <c r="AB3753" s="544"/>
      <c r="AC3753" s="545"/>
      <c r="AD3753" s="544"/>
      <c r="AE3753" s="581"/>
      <c r="AF3753" s="586"/>
      <c r="AG3753" s="587"/>
      <c r="AH3753" s="626"/>
      <c r="AI3753" s="627"/>
      <c r="AJ3753" s="544"/>
      <c r="AK3753" s="581"/>
      <c r="AL3753" s="586"/>
      <c r="AM3753" s="587"/>
      <c r="AN3753" s="626"/>
      <c r="AO3753" s="627"/>
      <c r="AP3753" s="544"/>
      <c r="AQ3753" s="581"/>
      <c r="AR3753" s="586"/>
      <c r="AS3753" s="587"/>
      <c r="AT3753" s="626"/>
      <c r="AU3753" s="627"/>
      <c r="AV3753" s="628"/>
      <c r="AW3753" s="629"/>
      <c r="AX3753" s="632"/>
      <c r="AY3753" s="633"/>
      <c r="AZ3753" s="626"/>
      <c r="BA3753" s="627"/>
      <c r="BB3753" s="544"/>
      <c r="BC3753" s="581"/>
      <c r="BD3753" s="586"/>
      <c r="BE3753" s="587"/>
      <c r="BF3753" s="626"/>
      <c r="BG3753" s="627"/>
      <c r="BH3753" s="628"/>
      <c r="BI3753" s="629"/>
      <c r="BJ3753" s="632"/>
      <c r="BK3753" s="633"/>
      <c r="BL3753" s="626"/>
      <c r="BM3753" s="627"/>
      <c r="BN3753" s="678"/>
      <c r="BO3753" s="679"/>
      <c r="BP3753" s="680"/>
      <c r="BQ3753" s="677"/>
      <c r="BR3753" s="663"/>
      <c r="BS3753" s="663"/>
      <c r="BT3753" s="15"/>
      <c r="BU3753" s="15"/>
      <c r="BV3753" s="95"/>
    </row>
    <row r="3754" spans="1:74" ht="21.75" hidden="1" customHeight="1" x14ac:dyDescent="0.25">
      <c r="A3754" s="95"/>
      <c r="B3754" s="570" t="str">
        <f>IF(ROSTER!B$34="","",ROSTER!B$34)</f>
        <v/>
      </c>
      <c r="C3754" s="572" t="str">
        <f>IF(ROSTER!C$34="","",ROSTER!C$34)</f>
        <v/>
      </c>
      <c r="D3754" s="573"/>
      <c r="E3754" s="574"/>
      <c r="F3754" s="576">
        <f>IF(E3754="y",1,IF(E3754="S",1,0))</f>
        <v>0</v>
      </c>
      <c r="G3754" s="582">
        <f>IF(E3754="S",1,0)</f>
        <v>0</v>
      </c>
      <c r="H3754" s="578"/>
      <c r="I3754" s="543"/>
      <c r="J3754" s="542"/>
      <c r="K3754" s="580"/>
      <c r="L3754" s="584"/>
      <c r="M3754" s="585"/>
      <c r="N3754" s="588">
        <f>L3754+J3754</f>
        <v>0</v>
      </c>
      <c r="O3754" s="589"/>
      <c r="P3754" s="542"/>
      <c r="Q3754" s="580"/>
      <c r="R3754" s="584"/>
      <c r="S3754" s="585"/>
      <c r="T3754" s="588">
        <f>R3754-P3754</f>
        <v>0</v>
      </c>
      <c r="U3754" s="589"/>
      <c r="V3754" s="310"/>
      <c r="W3754" s="310"/>
      <c r="X3754" s="578"/>
      <c r="Y3754" s="543"/>
      <c r="Z3754" s="542"/>
      <c r="AA3754" s="543"/>
      <c r="AB3754" s="542"/>
      <c r="AC3754" s="543"/>
      <c r="AD3754" s="542"/>
      <c r="AE3754" s="580"/>
      <c r="AF3754" s="584"/>
      <c r="AG3754" s="585"/>
      <c r="AH3754" s="595">
        <f>IF(AD3754=0,0,(AF3754/AD3754)*100)</f>
        <v>0</v>
      </c>
      <c r="AI3754" s="596"/>
      <c r="AJ3754" s="542"/>
      <c r="AK3754" s="580"/>
      <c r="AL3754" s="584"/>
      <c r="AM3754" s="585"/>
      <c r="AN3754" s="595">
        <f>IF(AJ3754=0,0,(AL3754/AJ3754)*100)</f>
        <v>0</v>
      </c>
      <c r="AO3754" s="596"/>
      <c r="AP3754" s="542"/>
      <c r="AQ3754" s="580"/>
      <c r="AR3754" s="584"/>
      <c r="AS3754" s="585"/>
      <c r="AT3754" s="595">
        <f>IF(AP3754=0,0,(AR3754/AP3754)*100)</f>
        <v>0</v>
      </c>
      <c r="AU3754" s="596"/>
      <c r="AV3754" s="599">
        <f>AD3754+AJ3754+AP3754</f>
        <v>0</v>
      </c>
      <c r="AW3754" s="600"/>
      <c r="AX3754" s="630">
        <f>AF3754+AL3754+AR3754</f>
        <v>0</v>
      </c>
      <c r="AY3754" s="631"/>
      <c r="AZ3754" s="595">
        <f>IF(AV3754=0,0,(AX3754/AV3754)*100)</f>
        <v>0</v>
      </c>
      <c r="BA3754" s="596"/>
      <c r="BB3754" s="542"/>
      <c r="BC3754" s="580"/>
      <c r="BD3754" s="584"/>
      <c r="BE3754" s="585"/>
      <c r="BF3754" s="595">
        <f>IF(BB3754=0,0,(BD3754/BB3754)*100)</f>
        <v>0</v>
      </c>
      <c r="BG3754" s="596"/>
      <c r="BH3754" s="599">
        <f>AV3754+BB3754</f>
        <v>0</v>
      </c>
      <c r="BI3754" s="600"/>
      <c r="BJ3754" s="630">
        <f>AX3754+BD3754</f>
        <v>0</v>
      </c>
      <c r="BK3754" s="631"/>
      <c r="BL3754" s="595">
        <f>IF(BH3754=0,0,(BJ3754/BH3754)*100)</f>
        <v>0</v>
      </c>
      <c r="BM3754" s="596"/>
      <c r="BN3754" s="656">
        <f>(AF3754*2)+(AL3754*2)+(AR3754*3)+BD3754</f>
        <v>0</v>
      </c>
      <c r="BO3754" s="657"/>
      <c r="BP3754" s="658"/>
      <c r="BQ3754" s="676">
        <f t="shared" ref="BQ3754" si="3123">IF(BS3754=0,0,50*BR3754/BS3754)</f>
        <v>0</v>
      </c>
      <c r="BR3754" s="662">
        <f>(BN3754*BU$11)+(N3754*BU$12)+(Z3754*BU$13)+(R3754*BU$14)+(X3754*BU$15)+(AB3754*BU$16)</f>
        <v>0</v>
      </c>
      <c r="BS3754" s="662">
        <f>((BB3754-BD3754)*BU$18)+((AV3754-AX3754)*BU$17)+(H3754*BU$19)+(P3754*BU$20)</f>
        <v>0</v>
      </c>
      <c r="BT3754" s="15"/>
      <c r="BU3754" s="15"/>
      <c r="BV3754" s="95"/>
    </row>
    <row r="3755" spans="1:74" ht="21.75" hidden="1" customHeight="1" x14ac:dyDescent="0.25">
      <c r="A3755" s="95"/>
      <c r="B3755" s="571"/>
      <c r="C3755" s="642" t="str">
        <f>IF(ROSTER!D$34="","",ROSTER!D$34)</f>
        <v/>
      </c>
      <c r="D3755" s="643"/>
      <c r="E3755" s="575"/>
      <c r="F3755" s="577"/>
      <c r="G3755" s="583"/>
      <c r="H3755" s="579"/>
      <c r="I3755" s="545"/>
      <c r="J3755" s="544"/>
      <c r="K3755" s="581"/>
      <c r="L3755" s="586"/>
      <c r="M3755" s="587"/>
      <c r="N3755" s="592" t="s">
        <v>16</v>
      </c>
      <c r="O3755" s="603"/>
      <c r="P3755" s="544"/>
      <c r="Q3755" s="581"/>
      <c r="R3755" s="586"/>
      <c r="S3755" s="587"/>
      <c r="T3755" s="592" t="s">
        <v>16</v>
      </c>
      <c r="U3755" s="603"/>
      <c r="V3755" s="311"/>
      <c r="W3755" s="311"/>
      <c r="X3755" s="579"/>
      <c r="Y3755" s="545"/>
      <c r="Z3755" s="544"/>
      <c r="AA3755" s="545"/>
      <c r="AB3755" s="544"/>
      <c r="AC3755" s="545"/>
      <c r="AD3755" s="544"/>
      <c r="AE3755" s="581"/>
      <c r="AF3755" s="586"/>
      <c r="AG3755" s="587"/>
      <c r="AH3755" s="626"/>
      <c r="AI3755" s="627"/>
      <c r="AJ3755" s="544"/>
      <c r="AK3755" s="581"/>
      <c r="AL3755" s="586"/>
      <c r="AM3755" s="587"/>
      <c r="AN3755" s="626"/>
      <c r="AO3755" s="627"/>
      <c r="AP3755" s="544"/>
      <c r="AQ3755" s="581"/>
      <c r="AR3755" s="586"/>
      <c r="AS3755" s="587"/>
      <c r="AT3755" s="626"/>
      <c r="AU3755" s="627"/>
      <c r="AV3755" s="628"/>
      <c r="AW3755" s="629"/>
      <c r="AX3755" s="632"/>
      <c r="AY3755" s="633"/>
      <c r="AZ3755" s="626"/>
      <c r="BA3755" s="627"/>
      <c r="BB3755" s="544"/>
      <c r="BC3755" s="581"/>
      <c r="BD3755" s="586"/>
      <c r="BE3755" s="587"/>
      <c r="BF3755" s="626"/>
      <c r="BG3755" s="627"/>
      <c r="BH3755" s="628"/>
      <c r="BI3755" s="629"/>
      <c r="BJ3755" s="632"/>
      <c r="BK3755" s="633"/>
      <c r="BL3755" s="626"/>
      <c r="BM3755" s="627"/>
      <c r="BN3755" s="678"/>
      <c r="BO3755" s="679"/>
      <c r="BP3755" s="680"/>
      <c r="BQ3755" s="677"/>
      <c r="BR3755" s="663"/>
      <c r="BS3755" s="663"/>
      <c r="BT3755" s="15"/>
      <c r="BU3755" s="15"/>
      <c r="BV3755" s="95"/>
    </row>
    <row r="3756" spans="1:74" ht="21.75" hidden="1" customHeight="1" x14ac:dyDescent="0.25">
      <c r="A3756" s="95"/>
      <c r="B3756" s="570" t="str">
        <f>IF(ROSTER!B$36="","",ROSTER!B$36)</f>
        <v/>
      </c>
      <c r="C3756" s="572" t="str">
        <f>IF(ROSTER!C$36="","",ROSTER!C$36)</f>
        <v/>
      </c>
      <c r="D3756" s="573"/>
      <c r="E3756" s="574"/>
      <c r="F3756" s="576">
        <f>IF(E3756="y",1,IF(E3756="S",1,0))</f>
        <v>0</v>
      </c>
      <c r="G3756" s="582">
        <f>IF(E3756="S",1,0)</f>
        <v>0</v>
      </c>
      <c r="H3756" s="578"/>
      <c r="I3756" s="543"/>
      <c r="J3756" s="542"/>
      <c r="K3756" s="580"/>
      <c r="L3756" s="584"/>
      <c r="M3756" s="585"/>
      <c r="N3756" s="588">
        <f>L3756+J3756</f>
        <v>0</v>
      </c>
      <c r="O3756" s="589"/>
      <c r="P3756" s="542"/>
      <c r="Q3756" s="580"/>
      <c r="R3756" s="584"/>
      <c r="S3756" s="585"/>
      <c r="T3756" s="588">
        <f>R3756-P3756</f>
        <v>0</v>
      </c>
      <c r="U3756" s="589"/>
      <c r="V3756" s="310"/>
      <c r="W3756" s="310"/>
      <c r="X3756" s="578"/>
      <c r="Y3756" s="543"/>
      <c r="Z3756" s="542"/>
      <c r="AA3756" s="543"/>
      <c r="AB3756" s="542"/>
      <c r="AC3756" s="543"/>
      <c r="AD3756" s="542"/>
      <c r="AE3756" s="580"/>
      <c r="AF3756" s="584"/>
      <c r="AG3756" s="585"/>
      <c r="AH3756" s="595">
        <f>IF(AD3756=0,0,(AF3756/AD3756)*100)</f>
        <v>0</v>
      </c>
      <c r="AI3756" s="596"/>
      <c r="AJ3756" s="542"/>
      <c r="AK3756" s="580"/>
      <c r="AL3756" s="584"/>
      <c r="AM3756" s="585"/>
      <c r="AN3756" s="595">
        <f>IF(AJ3756=0,0,(AL3756/AJ3756)*100)</f>
        <v>0</v>
      </c>
      <c r="AO3756" s="596"/>
      <c r="AP3756" s="542"/>
      <c r="AQ3756" s="580"/>
      <c r="AR3756" s="584"/>
      <c r="AS3756" s="585"/>
      <c r="AT3756" s="595">
        <f>IF(AP3756=0,0,(AR3756/AP3756)*100)</f>
        <v>0</v>
      </c>
      <c r="AU3756" s="596"/>
      <c r="AV3756" s="599">
        <f>AD3756+AJ3756+AP3756</f>
        <v>0</v>
      </c>
      <c r="AW3756" s="600"/>
      <c r="AX3756" s="630">
        <f>AF3756+AL3756+AR3756</f>
        <v>0</v>
      </c>
      <c r="AY3756" s="631"/>
      <c r="AZ3756" s="595">
        <f>IF(AV3756=0,0,(AX3756/AV3756)*100)</f>
        <v>0</v>
      </c>
      <c r="BA3756" s="596"/>
      <c r="BB3756" s="542"/>
      <c r="BC3756" s="580"/>
      <c r="BD3756" s="584"/>
      <c r="BE3756" s="585"/>
      <c r="BF3756" s="595">
        <f>IF(BB3756=0,0,(BD3756/BB3756)*100)</f>
        <v>0</v>
      </c>
      <c r="BG3756" s="596"/>
      <c r="BH3756" s="599">
        <f>AV3756+BB3756</f>
        <v>0</v>
      </c>
      <c r="BI3756" s="600"/>
      <c r="BJ3756" s="630">
        <f>AX3756+BD3756</f>
        <v>0</v>
      </c>
      <c r="BK3756" s="631"/>
      <c r="BL3756" s="595">
        <f>IF(BH3756=0,0,(BJ3756/BH3756)*100)</f>
        <v>0</v>
      </c>
      <c r="BM3756" s="596"/>
      <c r="BN3756" s="656">
        <f>(AF3756*2)+(AL3756*2)+(AR3756*3)+BD3756</f>
        <v>0</v>
      </c>
      <c r="BO3756" s="657"/>
      <c r="BP3756" s="658"/>
      <c r="BQ3756" s="676">
        <f t="shared" ref="BQ3756" si="3124">IF(BS3756=0,0,50*BR3756/BS3756)</f>
        <v>0</v>
      </c>
      <c r="BR3756" s="662">
        <f>(BN3756*BU$11)+(N3756*BU$12)+(Z3756*BU$13)+(R3756*BU$14)+(X3756*BU$15)+(AB3756*BU$16)</f>
        <v>0</v>
      </c>
      <c r="BS3756" s="662">
        <f>((BB3756-BD3756)*BU$18)+((AV3756-AX3756)*BU$17)+(H3756*BU$19)+(P3756*BU$20)</f>
        <v>0</v>
      </c>
      <c r="BT3756" s="15"/>
      <c r="BU3756" s="15"/>
      <c r="BV3756" s="95"/>
    </row>
    <row r="3757" spans="1:74" ht="21.75" hidden="1" customHeight="1" x14ac:dyDescent="0.25">
      <c r="A3757" s="95"/>
      <c r="B3757" s="571"/>
      <c r="C3757" s="642" t="str">
        <f>IF(ROSTER!D$36="","",ROSTER!D$36)</f>
        <v/>
      </c>
      <c r="D3757" s="643"/>
      <c r="E3757" s="575"/>
      <c r="F3757" s="577"/>
      <c r="G3757" s="583"/>
      <c r="H3757" s="579"/>
      <c r="I3757" s="545"/>
      <c r="J3757" s="544"/>
      <c r="K3757" s="581"/>
      <c r="L3757" s="586"/>
      <c r="M3757" s="587"/>
      <c r="N3757" s="592" t="s">
        <v>16</v>
      </c>
      <c r="O3757" s="603"/>
      <c r="P3757" s="544"/>
      <c r="Q3757" s="581"/>
      <c r="R3757" s="586"/>
      <c r="S3757" s="587"/>
      <c r="T3757" s="592" t="s">
        <v>16</v>
      </c>
      <c r="U3757" s="603"/>
      <c r="V3757" s="311"/>
      <c r="W3757" s="311"/>
      <c r="X3757" s="579"/>
      <c r="Y3757" s="545"/>
      <c r="Z3757" s="544"/>
      <c r="AA3757" s="545"/>
      <c r="AB3757" s="544"/>
      <c r="AC3757" s="545"/>
      <c r="AD3757" s="544"/>
      <c r="AE3757" s="581"/>
      <c r="AF3757" s="586"/>
      <c r="AG3757" s="587"/>
      <c r="AH3757" s="626"/>
      <c r="AI3757" s="627"/>
      <c r="AJ3757" s="544"/>
      <c r="AK3757" s="581"/>
      <c r="AL3757" s="586"/>
      <c r="AM3757" s="587"/>
      <c r="AN3757" s="626"/>
      <c r="AO3757" s="627"/>
      <c r="AP3757" s="544"/>
      <c r="AQ3757" s="581"/>
      <c r="AR3757" s="586"/>
      <c r="AS3757" s="587"/>
      <c r="AT3757" s="626"/>
      <c r="AU3757" s="627"/>
      <c r="AV3757" s="628"/>
      <c r="AW3757" s="629"/>
      <c r="AX3757" s="632"/>
      <c r="AY3757" s="633"/>
      <c r="AZ3757" s="626"/>
      <c r="BA3757" s="627"/>
      <c r="BB3757" s="544"/>
      <c r="BC3757" s="581"/>
      <c r="BD3757" s="586"/>
      <c r="BE3757" s="587"/>
      <c r="BF3757" s="626"/>
      <c r="BG3757" s="627"/>
      <c r="BH3757" s="628"/>
      <c r="BI3757" s="629"/>
      <c r="BJ3757" s="632"/>
      <c r="BK3757" s="633"/>
      <c r="BL3757" s="626"/>
      <c r="BM3757" s="627"/>
      <c r="BN3757" s="678"/>
      <c r="BO3757" s="679"/>
      <c r="BP3757" s="680"/>
      <c r="BQ3757" s="677"/>
      <c r="BR3757" s="663"/>
      <c r="BS3757" s="663"/>
      <c r="BT3757" s="15"/>
      <c r="BU3757" s="15"/>
      <c r="BV3757" s="95"/>
    </row>
    <row r="3758" spans="1:74" ht="21.75" hidden="1" customHeight="1" x14ac:dyDescent="0.25">
      <c r="A3758" s="95"/>
      <c r="B3758" s="570" t="str">
        <f>IF(ROSTER!B$38="","",ROSTER!B$38)</f>
        <v/>
      </c>
      <c r="C3758" s="572" t="str">
        <f>IF(ROSTER!C$38="","",ROSTER!C$38)</f>
        <v/>
      </c>
      <c r="D3758" s="573"/>
      <c r="E3758" s="574"/>
      <c r="F3758" s="576">
        <f>IF(E3758="y",1,IF(E3758="S",1,0))</f>
        <v>0</v>
      </c>
      <c r="G3758" s="582">
        <f>IF(E3758="S",1,0)</f>
        <v>0</v>
      </c>
      <c r="H3758" s="578"/>
      <c r="I3758" s="543"/>
      <c r="J3758" s="542"/>
      <c r="K3758" s="580"/>
      <c r="L3758" s="584"/>
      <c r="M3758" s="585"/>
      <c r="N3758" s="588">
        <f>L3758+J3758</f>
        <v>0</v>
      </c>
      <c r="O3758" s="589"/>
      <c r="P3758" s="542"/>
      <c r="Q3758" s="580"/>
      <c r="R3758" s="584"/>
      <c r="S3758" s="585"/>
      <c r="T3758" s="588">
        <f>R3758-P3758</f>
        <v>0</v>
      </c>
      <c r="U3758" s="589"/>
      <c r="V3758" s="310"/>
      <c r="W3758" s="310"/>
      <c r="X3758" s="578"/>
      <c r="Y3758" s="543"/>
      <c r="Z3758" s="542"/>
      <c r="AA3758" s="543"/>
      <c r="AB3758" s="542"/>
      <c r="AC3758" s="543"/>
      <c r="AD3758" s="542"/>
      <c r="AE3758" s="580"/>
      <c r="AF3758" s="584"/>
      <c r="AG3758" s="585"/>
      <c r="AH3758" s="595">
        <f>IF(AD3758=0,0,(AF3758/AD3758)*100)</f>
        <v>0</v>
      </c>
      <c r="AI3758" s="596"/>
      <c r="AJ3758" s="542"/>
      <c r="AK3758" s="580"/>
      <c r="AL3758" s="584"/>
      <c r="AM3758" s="585"/>
      <c r="AN3758" s="595">
        <f>IF(AJ3758=0,0,(AL3758/AJ3758)*100)</f>
        <v>0</v>
      </c>
      <c r="AO3758" s="596"/>
      <c r="AP3758" s="542"/>
      <c r="AQ3758" s="580"/>
      <c r="AR3758" s="584"/>
      <c r="AS3758" s="585"/>
      <c r="AT3758" s="595">
        <f>IF(AP3758=0,0,(AR3758/AP3758)*100)</f>
        <v>0</v>
      </c>
      <c r="AU3758" s="596"/>
      <c r="AV3758" s="599">
        <f>AD3758+AJ3758+AP3758</f>
        <v>0</v>
      </c>
      <c r="AW3758" s="600"/>
      <c r="AX3758" s="630">
        <f>AF3758+AL3758+AR3758</f>
        <v>0</v>
      </c>
      <c r="AY3758" s="631"/>
      <c r="AZ3758" s="595">
        <f>IF(AV3758=0,0,(AX3758/AV3758)*100)</f>
        <v>0</v>
      </c>
      <c r="BA3758" s="596"/>
      <c r="BB3758" s="542"/>
      <c r="BC3758" s="580"/>
      <c r="BD3758" s="584"/>
      <c r="BE3758" s="585"/>
      <c r="BF3758" s="595">
        <f>IF(BB3758=0,0,(BD3758/BB3758)*100)</f>
        <v>0</v>
      </c>
      <c r="BG3758" s="596"/>
      <c r="BH3758" s="599">
        <f>AV3758+BB3758</f>
        <v>0</v>
      </c>
      <c r="BI3758" s="600"/>
      <c r="BJ3758" s="630">
        <f>AX3758+BD3758</f>
        <v>0</v>
      </c>
      <c r="BK3758" s="631"/>
      <c r="BL3758" s="595">
        <f>IF(BH3758=0,0,(BJ3758/BH3758)*100)</f>
        <v>0</v>
      </c>
      <c r="BM3758" s="596"/>
      <c r="BN3758" s="656">
        <f>(AF3758*2)+(AL3758*2)+(AR3758*3)+BD3758</f>
        <v>0</v>
      </c>
      <c r="BO3758" s="657"/>
      <c r="BP3758" s="658"/>
      <c r="BQ3758" s="676">
        <f t="shared" ref="BQ3758" si="3125">IF(BS3758=0,0,50*BR3758/BS3758)</f>
        <v>0</v>
      </c>
      <c r="BR3758" s="662">
        <f>(BN3758*BU$11)+(N3758*BU$12)+(Z3758*BU$13)+(R3758*BU$14)+(X3758*BU$15)+(AB3758*BU$16)</f>
        <v>0</v>
      </c>
      <c r="BS3758" s="662">
        <f>((BB3758-BD3758)*BU$18)+((AV3758-AX3758)*BU$17)+(H3758*BU$19)+(P3758*BU$20)</f>
        <v>0</v>
      </c>
      <c r="BT3758" s="15"/>
      <c r="BU3758" s="15"/>
      <c r="BV3758" s="95"/>
    </row>
    <row r="3759" spans="1:74" ht="21.75" hidden="1" customHeight="1" x14ac:dyDescent="0.25">
      <c r="A3759" s="95"/>
      <c r="B3759" s="571"/>
      <c r="C3759" s="642" t="str">
        <f>IF(ROSTER!D$38="","",ROSTER!D$38)</f>
        <v/>
      </c>
      <c r="D3759" s="643"/>
      <c r="E3759" s="575"/>
      <c r="F3759" s="577"/>
      <c r="G3759" s="583"/>
      <c r="H3759" s="579"/>
      <c r="I3759" s="545"/>
      <c r="J3759" s="544"/>
      <c r="K3759" s="581"/>
      <c r="L3759" s="586"/>
      <c r="M3759" s="587"/>
      <c r="N3759" s="592" t="s">
        <v>16</v>
      </c>
      <c r="O3759" s="603"/>
      <c r="P3759" s="544"/>
      <c r="Q3759" s="581"/>
      <c r="R3759" s="586"/>
      <c r="S3759" s="587"/>
      <c r="T3759" s="592" t="s">
        <v>16</v>
      </c>
      <c r="U3759" s="603"/>
      <c r="V3759" s="311"/>
      <c r="W3759" s="311"/>
      <c r="X3759" s="579"/>
      <c r="Y3759" s="545"/>
      <c r="Z3759" s="544"/>
      <c r="AA3759" s="545"/>
      <c r="AB3759" s="544"/>
      <c r="AC3759" s="545"/>
      <c r="AD3759" s="544"/>
      <c r="AE3759" s="581"/>
      <c r="AF3759" s="586"/>
      <c r="AG3759" s="587"/>
      <c r="AH3759" s="626"/>
      <c r="AI3759" s="627"/>
      <c r="AJ3759" s="544"/>
      <c r="AK3759" s="581"/>
      <c r="AL3759" s="586"/>
      <c r="AM3759" s="587"/>
      <c r="AN3759" s="626"/>
      <c r="AO3759" s="627"/>
      <c r="AP3759" s="544"/>
      <c r="AQ3759" s="581"/>
      <c r="AR3759" s="586"/>
      <c r="AS3759" s="587"/>
      <c r="AT3759" s="626"/>
      <c r="AU3759" s="627"/>
      <c r="AV3759" s="628"/>
      <c r="AW3759" s="629"/>
      <c r="AX3759" s="632"/>
      <c r="AY3759" s="633"/>
      <c r="AZ3759" s="626"/>
      <c r="BA3759" s="627"/>
      <c r="BB3759" s="544"/>
      <c r="BC3759" s="581"/>
      <c r="BD3759" s="586"/>
      <c r="BE3759" s="587"/>
      <c r="BF3759" s="626"/>
      <c r="BG3759" s="627"/>
      <c r="BH3759" s="628"/>
      <c r="BI3759" s="629"/>
      <c r="BJ3759" s="632"/>
      <c r="BK3759" s="633"/>
      <c r="BL3759" s="626"/>
      <c r="BM3759" s="627"/>
      <c r="BN3759" s="678"/>
      <c r="BO3759" s="679"/>
      <c r="BP3759" s="680"/>
      <c r="BQ3759" s="677"/>
      <c r="BR3759" s="663"/>
      <c r="BS3759" s="663"/>
      <c r="BT3759" s="15"/>
      <c r="BU3759" s="15"/>
      <c r="BV3759" s="95"/>
    </row>
    <row r="3760" spans="1:74" ht="21.75" hidden="1" customHeight="1" x14ac:dyDescent="0.25">
      <c r="A3760" s="95"/>
      <c r="B3760" s="570" t="str">
        <f>IF(ROSTER!B$40="","",ROSTER!B$40)</f>
        <v/>
      </c>
      <c r="C3760" s="572" t="str">
        <f>IF(ROSTER!C$40="","",ROSTER!C$40)</f>
        <v/>
      </c>
      <c r="D3760" s="573"/>
      <c r="E3760" s="574"/>
      <c r="F3760" s="576">
        <f>IF(E3760="y",1,IF(E3760="S",1,0))</f>
        <v>0</v>
      </c>
      <c r="G3760" s="582">
        <f>IF(E3760="S",1,0)</f>
        <v>0</v>
      </c>
      <c r="H3760" s="578"/>
      <c r="I3760" s="543"/>
      <c r="J3760" s="542"/>
      <c r="K3760" s="580"/>
      <c r="L3760" s="584"/>
      <c r="M3760" s="585"/>
      <c r="N3760" s="588">
        <f>L3760+J3760</f>
        <v>0</v>
      </c>
      <c r="O3760" s="589"/>
      <c r="P3760" s="542"/>
      <c r="Q3760" s="580"/>
      <c r="R3760" s="584"/>
      <c r="S3760" s="585"/>
      <c r="T3760" s="588">
        <f>R3760-P3760</f>
        <v>0</v>
      </c>
      <c r="U3760" s="589"/>
      <c r="V3760" s="310"/>
      <c r="W3760" s="310"/>
      <c r="X3760" s="578"/>
      <c r="Y3760" s="543"/>
      <c r="Z3760" s="542"/>
      <c r="AA3760" s="543"/>
      <c r="AB3760" s="542"/>
      <c r="AC3760" s="543"/>
      <c r="AD3760" s="542"/>
      <c r="AE3760" s="580"/>
      <c r="AF3760" s="584"/>
      <c r="AG3760" s="585"/>
      <c r="AH3760" s="595">
        <f>IF(AD3760=0,0,(AF3760/AD3760)*100)</f>
        <v>0</v>
      </c>
      <c r="AI3760" s="596"/>
      <c r="AJ3760" s="542"/>
      <c r="AK3760" s="580"/>
      <c r="AL3760" s="584"/>
      <c r="AM3760" s="585"/>
      <c r="AN3760" s="595">
        <f>IF(AJ3760=0,0,(AL3760/AJ3760)*100)</f>
        <v>0</v>
      </c>
      <c r="AO3760" s="596"/>
      <c r="AP3760" s="542"/>
      <c r="AQ3760" s="580"/>
      <c r="AR3760" s="584"/>
      <c r="AS3760" s="585"/>
      <c r="AT3760" s="595">
        <f>IF(AP3760=0,0,(AR3760/AP3760)*100)</f>
        <v>0</v>
      </c>
      <c r="AU3760" s="596"/>
      <c r="AV3760" s="599">
        <f>AD3760+AJ3760+AP3760</f>
        <v>0</v>
      </c>
      <c r="AW3760" s="600"/>
      <c r="AX3760" s="630">
        <f>AF3760+AL3760+AR3760</f>
        <v>0</v>
      </c>
      <c r="AY3760" s="631"/>
      <c r="AZ3760" s="595">
        <f>IF(AV3760=0,0,(AX3760/AV3760)*100)</f>
        <v>0</v>
      </c>
      <c r="BA3760" s="596"/>
      <c r="BB3760" s="542"/>
      <c r="BC3760" s="580"/>
      <c r="BD3760" s="584"/>
      <c r="BE3760" s="585"/>
      <c r="BF3760" s="595">
        <f>IF(BB3760=0,0,(BD3760/BB3760)*100)</f>
        <v>0</v>
      </c>
      <c r="BG3760" s="596"/>
      <c r="BH3760" s="599">
        <f>AV3760+BB3760</f>
        <v>0</v>
      </c>
      <c r="BI3760" s="600"/>
      <c r="BJ3760" s="630">
        <f>AX3760+BD3760</f>
        <v>0</v>
      </c>
      <c r="BK3760" s="631"/>
      <c r="BL3760" s="595">
        <f>IF(BH3760=0,0,(BJ3760/BH3760)*100)</f>
        <v>0</v>
      </c>
      <c r="BM3760" s="596"/>
      <c r="BN3760" s="656">
        <f>(AF3760*2)+(AL3760*2)+(AR3760*3)+BD3760</f>
        <v>0</v>
      </c>
      <c r="BO3760" s="657"/>
      <c r="BP3760" s="658"/>
      <c r="BQ3760" s="676">
        <f t="shared" ref="BQ3760" si="3126">IF(BS3760=0,0,50*BR3760/BS3760)</f>
        <v>0</v>
      </c>
      <c r="BR3760" s="662">
        <f>(BN3760*BU$11)+(N3760*BU$12)+(Z3760*BU$13)+(R3760*BU$14)+(X3760*BU$15)+(AB3760*BU$16)</f>
        <v>0</v>
      </c>
      <c r="BS3760" s="662">
        <f>((BB3760-BD3760)*BU$18)+((AV3760-AX3760)*BU$17)+(H3760*BU$19)+(P3760*BU$20)</f>
        <v>0</v>
      </c>
      <c r="BT3760" s="15"/>
      <c r="BU3760" s="15"/>
      <c r="BV3760" s="95"/>
    </row>
    <row r="3761" spans="1:77" ht="21.75" hidden="1" customHeight="1" x14ac:dyDescent="0.25">
      <c r="A3761" s="95"/>
      <c r="B3761" s="571"/>
      <c r="C3761" s="642" t="str">
        <f>IF(ROSTER!D$40="","",ROSTER!D$40)</f>
        <v/>
      </c>
      <c r="D3761" s="643"/>
      <c r="E3761" s="575"/>
      <c r="F3761" s="577"/>
      <c r="G3761" s="583"/>
      <c r="H3761" s="579"/>
      <c r="I3761" s="545"/>
      <c r="J3761" s="544"/>
      <c r="K3761" s="581"/>
      <c r="L3761" s="586"/>
      <c r="M3761" s="587"/>
      <c r="N3761" s="592" t="s">
        <v>16</v>
      </c>
      <c r="O3761" s="603"/>
      <c r="P3761" s="544"/>
      <c r="Q3761" s="581"/>
      <c r="R3761" s="586"/>
      <c r="S3761" s="587"/>
      <c r="T3761" s="592" t="s">
        <v>16</v>
      </c>
      <c r="U3761" s="603"/>
      <c r="V3761" s="311"/>
      <c r="W3761" s="311"/>
      <c r="X3761" s="579"/>
      <c r="Y3761" s="545"/>
      <c r="Z3761" s="544"/>
      <c r="AA3761" s="545"/>
      <c r="AB3761" s="544"/>
      <c r="AC3761" s="545"/>
      <c r="AD3761" s="544"/>
      <c r="AE3761" s="581"/>
      <c r="AF3761" s="586"/>
      <c r="AG3761" s="587"/>
      <c r="AH3761" s="626"/>
      <c r="AI3761" s="627"/>
      <c r="AJ3761" s="544"/>
      <c r="AK3761" s="581"/>
      <c r="AL3761" s="586"/>
      <c r="AM3761" s="587"/>
      <c r="AN3761" s="626"/>
      <c r="AO3761" s="627"/>
      <c r="AP3761" s="544"/>
      <c r="AQ3761" s="581"/>
      <c r="AR3761" s="586"/>
      <c r="AS3761" s="587"/>
      <c r="AT3761" s="626"/>
      <c r="AU3761" s="627"/>
      <c r="AV3761" s="628"/>
      <c r="AW3761" s="629"/>
      <c r="AX3761" s="632"/>
      <c r="AY3761" s="633"/>
      <c r="AZ3761" s="626"/>
      <c r="BA3761" s="627"/>
      <c r="BB3761" s="544"/>
      <c r="BC3761" s="581"/>
      <c r="BD3761" s="586"/>
      <c r="BE3761" s="587"/>
      <c r="BF3761" s="626"/>
      <c r="BG3761" s="627"/>
      <c r="BH3761" s="628"/>
      <c r="BI3761" s="629"/>
      <c r="BJ3761" s="632"/>
      <c r="BK3761" s="633"/>
      <c r="BL3761" s="626"/>
      <c r="BM3761" s="627"/>
      <c r="BN3761" s="678"/>
      <c r="BO3761" s="679"/>
      <c r="BP3761" s="680"/>
      <c r="BQ3761" s="677"/>
      <c r="BR3761" s="663"/>
      <c r="BS3761" s="663"/>
      <c r="BT3761" s="15"/>
      <c r="BU3761" s="15"/>
      <c r="BV3761" s="95"/>
    </row>
    <row r="3762" spans="1:77" ht="21.75" hidden="1" customHeight="1" x14ac:dyDescent="0.25">
      <c r="A3762" s="95"/>
      <c r="B3762" s="570" t="str">
        <f>IF(ROSTER!B$42="","",ROSTER!B$42)</f>
        <v/>
      </c>
      <c r="C3762" s="572" t="str">
        <f>IF(ROSTER!C$42="","",ROSTER!C$42)</f>
        <v/>
      </c>
      <c r="D3762" s="573"/>
      <c r="E3762" s="574"/>
      <c r="F3762" s="576">
        <f>IF(E3762="y",1,IF(E3762="S",1,0))</f>
        <v>0</v>
      </c>
      <c r="G3762" s="582">
        <f>IF(E3762="S",1,0)</f>
        <v>0</v>
      </c>
      <c r="H3762" s="578"/>
      <c r="I3762" s="543"/>
      <c r="J3762" s="542"/>
      <c r="K3762" s="580"/>
      <c r="L3762" s="584"/>
      <c r="M3762" s="585"/>
      <c r="N3762" s="588">
        <f>L3762+J3762</f>
        <v>0</v>
      </c>
      <c r="O3762" s="589"/>
      <c r="P3762" s="542"/>
      <c r="Q3762" s="580"/>
      <c r="R3762" s="584"/>
      <c r="S3762" s="585"/>
      <c r="T3762" s="588">
        <f>R3762-P3762</f>
        <v>0</v>
      </c>
      <c r="U3762" s="589"/>
      <c r="V3762" s="310"/>
      <c r="W3762" s="310"/>
      <c r="X3762" s="578"/>
      <c r="Y3762" s="543"/>
      <c r="Z3762" s="542"/>
      <c r="AA3762" s="543"/>
      <c r="AB3762" s="542"/>
      <c r="AC3762" s="543"/>
      <c r="AD3762" s="542"/>
      <c r="AE3762" s="580"/>
      <c r="AF3762" s="584"/>
      <c r="AG3762" s="585"/>
      <c r="AH3762" s="595">
        <f>IF(AD3762=0,0,(AF3762/AD3762)*100)</f>
        <v>0</v>
      </c>
      <c r="AI3762" s="596"/>
      <c r="AJ3762" s="542"/>
      <c r="AK3762" s="580"/>
      <c r="AL3762" s="584"/>
      <c r="AM3762" s="585"/>
      <c r="AN3762" s="595">
        <f>IF(AJ3762=0,0,(AL3762/AJ3762)*100)</f>
        <v>0</v>
      </c>
      <c r="AO3762" s="596"/>
      <c r="AP3762" s="542"/>
      <c r="AQ3762" s="580"/>
      <c r="AR3762" s="584"/>
      <c r="AS3762" s="585"/>
      <c r="AT3762" s="595">
        <f>IF(AP3762=0,0,(AR3762/AP3762)*100)</f>
        <v>0</v>
      </c>
      <c r="AU3762" s="596"/>
      <c r="AV3762" s="599">
        <f>AD3762+AJ3762+AP3762</f>
        <v>0</v>
      </c>
      <c r="AW3762" s="600"/>
      <c r="AX3762" s="630">
        <f>AF3762+AL3762+AR3762</f>
        <v>0</v>
      </c>
      <c r="AY3762" s="631"/>
      <c r="AZ3762" s="595">
        <f>IF(AV3762=0,0,(AX3762/AV3762)*100)</f>
        <v>0</v>
      </c>
      <c r="BA3762" s="596"/>
      <c r="BB3762" s="542"/>
      <c r="BC3762" s="580"/>
      <c r="BD3762" s="584"/>
      <c r="BE3762" s="585"/>
      <c r="BF3762" s="595">
        <f>IF(BB3762=0,0,(BD3762/BB3762)*100)</f>
        <v>0</v>
      </c>
      <c r="BG3762" s="596"/>
      <c r="BH3762" s="599">
        <f>AV3762+BB3762</f>
        <v>0</v>
      </c>
      <c r="BI3762" s="600"/>
      <c r="BJ3762" s="630">
        <f>AX3762+BD3762</f>
        <v>0</v>
      </c>
      <c r="BK3762" s="631"/>
      <c r="BL3762" s="595">
        <f>IF(BH3762=0,0,(BJ3762/BH3762)*100)</f>
        <v>0</v>
      </c>
      <c r="BM3762" s="596"/>
      <c r="BN3762" s="656">
        <f>(AF3762*2)+(AL3762*2)+(AR3762*3)+BD3762</f>
        <v>0</v>
      </c>
      <c r="BO3762" s="657"/>
      <c r="BP3762" s="658"/>
      <c r="BQ3762" s="676">
        <f t="shared" ref="BQ3762" si="3127">IF(BS3762=0,0,50*BR3762/BS3762)</f>
        <v>0</v>
      </c>
      <c r="BR3762" s="662">
        <f>(BN3762*BU$11)+(N3762*BU$12)+(Z3762*BU$13)+(R3762*BU$14)+(X3762*BU$15)+(AB3762*BU$16)</f>
        <v>0</v>
      </c>
      <c r="BS3762" s="662">
        <f>((BB3762-BD3762)*BU$18)+((AV3762-AX3762)*BU$17)+(H3762*BU$19)+(P3762*BU$20)</f>
        <v>0</v>
      </c>
      <c r="BT3762" s="15"/>
      <c r="BU3762" s="15"/>
      <c r="BV3762" s="95"/>
    </row>
    <row r="3763" spans="1:77" ht="21.75" hidden="1" customHeight="1" x14ac:dyDescent="0.25">
      <c r="A3763" s="95"/>
      <c r="B3763" s="571"/>
      <c r="C3763" s="642" t="str">
        <f>IF(ROSTER!D$42="","",ROSTER!D$42)</f>
        <v/>
      </c>
      <c r="D3763" s="643"/>
      <c r="E3763" s="575"/>
      <c r="F3763" s="577"/>
      <c r="G3763" s="583"/>
      <c r="H3763" s="579"/>
      <c r="I3763" s="545"/>
      <c r="J3763" s="544"/>
      <c r="K3763" s="581"/>
      <c r="L3763" s="586"/>
      <c r="M3763" s="587"/>
      <c r="N3763" s="592" t="s">
        <v>16</v>
      </c>
      <c r="O3763" s="603"/>
      <c r="P3763" s="544"/>
      <c r="Q3763" s="581"/>
      <c r="R3763" s="586"/>
      <c r="S3763" s="587"/>
      <c r="T3763" s="592" t="s">
        <v>16</v>
      </c>
      <c r="U3763" s="603"/>
      <c r="V3763" s="311"/>
      <c r="W3763" s="311"/>
      <c r="X3763" s="579"/>
      <c r="Y3763" s="545"/>
      <c r="Z3763" s="544"/>
      <c r="AA3763" s="545"/>
      <c r="AB3763" s="544"/>
      <c r="AC3763" s="545"/>
      <c r="AD3763" s="544"/>
      <c r="AE3763" s="581"/>
      <c r="AF3763" s="586"/>
      <c r="AG3763" s="587"/>
      <c r="AH3763" s="626"/>
      <c r="AI3763" s="627"/>
      <c r="AJ3763" s="544"/>
      <c r="AK3763" s="581"/>
      <c r="AL3763" s="586"/>
      <c r="AM3763" s="587"/>
      <c r="AN3763" s="626"/>
      <c r="AO3763" s="627"/>
      <c r="AP3763" s="544"/>
      <c r="AQ3763" s="581"/>
      <c r="AR3763" s="586"/>
      <c r="AS3763" s="587"/>
      <c r="AT3763" s="626"/>
      <c r="AU3763" s="627"/>
      <c r="AV3763" s="628"/>
      <c r="AW3763" s="629"/>
      <c r="AX3763" s="632"/>
      <c r="AY3763" s="633"/>
      <c r="AZ3763" s="626"/>
      <c r="BA3763" s="627"/>
      <c r="BB3763" s="544"/>
      <c r="BC3763" s="581"/>
      <c r="BD3763" s="586"/>
      <c r="BE3763" s="587"/>
      <c r="BF3763" s="626"/>
      <c r="BG3763" s="627"/>
      <c r="BH3763" s="628"/>
      <c r="BI3763" s="629"/>
      <c r="BJ3763" s="632"/>
      <c r="BK3763" s="633"/>
      <c r="BL3763" s="626"/>
      <c r="BM3763" s="627"/>
      <c r="BN3763" s="678"/>
      <c r="BO3763" s="679"/>
      <c r="BP3763" s="680"/>
      <c r="BQ3763" s="677"/>
      <c r="BR3763" s="663"/>
      <c r="BS3763" s="663"/>
      <c r="BT3763" s="15"/>
      <c r="BU3763" s="15"/>
      <c r="BV3763" s="95"/>
    </row>
    <row r="3764" spans="1:77" ht="21.75" hidden="1" customHeight="1" x14ac:dyDescent="0.25">
      <c r="A3764" s="95"/>
      <c r="B3764" s="570" t="str">
        <f>IF(ROSTER!B$44="","",ROSTER!B$44)</f>
        <v/>
      </c>
      <c r="C3764" s="572" t="str">
        <f>IF(ROSTER!C$44="","",ROSTER!C$44)</f>
        <v/>
      </c>
      <c r="D3764" s="573"/>
      <c r="E3764" s="574"/>
      <c r="F3764" s="576">
        <f>IF(E3764="y",1,IF(E3764="S",1,0))</f>
        <v>0</v>
      </c>
      <c r="G3764" s="582">
        <f>IF(E3764="S",1,0)</f>
        <v>0</v>
      </c>
      <c r="H3764" s="578"/>
      <c r="I3764" s="543"/>
      <c r="J3764" s="542"/>
      <c r="K3764" s="580"/>
      <c r="L3764" s="584"/>
      <c r="M3764" s="585"/>
      <c r="N3764" s="588">
        <f>L3764+J3764</f>
        <v>0</v>
      </c>
      <c r="O3764" s="589"/>
      <c r="P3764" s="542"/>
      <c r="Q3764" s="580"/>
      <c r="R3764" s="584"/>
      <c r="S3764" s="585"/>
      <c r="T3764" s="588">
        <f>R3764-P3764</f>
        <v>0</v>
      </c>
      <c r="U3764" s="589"/>
      <c r="V3764" s="310"/>
      <c r="W3764" s="310"/>
      <c r="X3764" s="578"/>
      <c r="Y3764" s="543"/>
      <c r="Z3764" s="542"/>
      <c r="AA3764" s="543"/>
      <c r="AB3764" s="542"/>
      <c r="AC3764" s="543"/>
      <c r="AD3764" s="542"/>
      <c r="AE3764" s="580"/>
      <c r="AF3764" s="584"/>
      <c r="AG3764" s="585"/>
      <c r="AH3764" s="595">
        <f>IF(AD3764=0,0,(AF3764/AD3764)*100)</f>
        <v>0</v>
      </c>
      <c r="AI3764" s="596"/>
      <c r="AJ3764" s="542"/>
      <c r="AK3764" s="580"/>
      <c r="AL3764" s="584"/>
      <c r="AM3764" s="585"/>
      <c r="AN3764" s="595">
        <f>IF(AJ3764=0,0,(AL3764/AJ3764)*100)</f>
        <v>0</v>
      </c>
      <c r="AO3764" s="596"/>
      <c r="AP3764" s="542"/>
      <c r="AQ3764" s="580"/>
      <c r="AR3764" s="584"/>
      <c r="AS3764" s="585"/>
      <c r="AT3764" s="595">
        <f>IF(AP3764=0,0,(AR3764/AP3764)*100)</f>
        <v>0</v>
      </c>
      <c r="AU3764" s="596"/>
      <c r="AV3764" s="599">
        <f>AD3764+AJ3764+AP3764</f>
        <v>0</v>
      </c>
      <c r="AW3764" s="600"/>
      <c r="AX3764" s="630">
        <f>AF3764+AL3764+AR3764</f>
        <v>0</v>
      </c>
      <c r="AY3764" s="631"/>
      <c r="AZ3764" s="595">
        <f>IF(AV3764=0,0,(AX3764/AV3764)*100)</f>
        <v>0</v>
      </c>
      <c r="BA3764" s="596"/>
      <c r="BB3764" s="542"/>
      <c r="BC3764" s="580"/>
      <c r="BD3764" s="584"/>
      <c r="BE3764" s="585"/>
      <c r="BF3764" s="595">
        <f>IF(BB3764=0,0,(BD3764/BB3764)*100)</f>
        <v>0</v>
      </c>
      <c r="BG3764" s="596"/>
      <c r="BH3764" s="599">
        <f>AV3764+BB3764</f>
        <v>0</v>
      </c>
      <c r="BI3764" s="600"/>
      <c r="BJ3764" s="630">
        <f>AX3764+BD3764</f>
        <v>0</v>
      </c>
      <c r="BK3764" s="631"/>
      <c r="BL3764" s="595">
        <f>IF(BH3764=0,0,(BJ3764/BH3764)*100)</f>
        <v>0</v>
      </c>
      <c r="BM3764" s="596"/>
      <c r="BN3764" s="656">
        <f>(AF3764*2)+(AL3764*2)+(AR3764*3)+BD3764</f>
        <v>0</v>
      </c>
      <c r="BO3764" s="657"/>
      <c r="BP3764" s="658"/>
      <c r="BQ3764" s="676">
        <f t="shared" ref="BQ3764" si="3128">IF(BS3764=0,0,50*BR3764/BS3764)</f>
        <v>0</v>
      </c>
      <c r="BR3764" s="662">
        <f>(BN3764*BU$11)+(N3764*BU$12)+(Z3764*BU$13)+(R3764*BU$14)+(X3764*BU$15)+(AB3764*BU$16)</f>
        <v>0</v>
      </c>
      <c r="BS3764" s="662">
        <f>((BB3764-BD3764)*BU$18)+((AV3764-AX3764)*BU$17)+(H3764*BU$19)+(P3764*BU$20)</f>
        <v>0</v>
      </c>
      <c r="BT3764" s="15"/>
      <c r="BU3764" s="15"/>
      <c r="BV3764" s="95"/>
    </row>
    <row r="3765" spans="1:77" ht="21.75" hidden="1" customHeight="1" x14ac:dyDescent="0.25">
      <c r="A3765" s="95"/>
      <c r="B3765" s="571"/>
      <c r="C3765" s="642" t="str">
        <f>IF(ROSTER!D$44="","",ROSTER!D$44)</f>
        <v/>
      </c>
      <c r="D3765" s="643"/>
      <c r="E3765" s="575"/>
      <c r="F3765" s="577"/>
      <c r="G3765" s="583"/>
      <c r="H3765" s="579"/>
      <c r="I3765" s="545"/>
      <c r="J3765" s="544"/>
      <c r="K3765" s="581"/>
      <c r="L3765" s="586"/>
      <c r="M3765" s="587"/>
      <c r="N3765" s="592" t="s">
        <v>16</v>
      </c>
      <c r="O3765" s="603"/>
      <c r="P3765" s="544"/>
      <c r="Q3765" s="581"/>
      <c r="R3765" s="586"/>
      <c r="S3765" s="587"/>
      <c r="T3765" s="592" t="s">
        <v>16</v>
      </c>
      <c r="U3765" s="603"/>
      <c r="V3765" s="311"/>
      <c r="W3765" s="311"/>
      <c r="X3765" s="579"/>
      <c r="Y3765" s="545"/>
      <c r="Z3765" s="544"/>
      <c r="AA3765" s="545"/>
      <c r="AB3765" s="544"/>
      <c r="AC3765" s="545"/>
      <c r="AD3765" s="544"/>
      <c r="AE3765" s="581"/>
      <c r="AF3765" s="586"/>
      <c r="AG3765" s="587"/>
      <c r="AH3765" s="626"/>
      <c r="AI3765" s="627"/>
      <c r="AJ3765" s="544"/>
      <c r="AK3765" s="581"/>
      <c r="AL3765" s="586"/>
      <c r="AM3765" s="587"/>
      <c r="AN3765" s="626"/>
      <c r="AO3765" s="627"/>
      <c r="AP3765" s="544"/>
      <c r="AQ3765" s="581"/>
      <c r="AR3765" s="586"/>
      <c r="AS3765" s="587"/>
      <c r="AT3765" s="626"/>
      <c r="AU3765" s="627"/>
      <c r="AV3765" s="628"/>
      <c r="AW3765" s="629"/>
      <c r="AX3765" s="632"/>
      <c r="AY3765" s="633"/>
      <c r="AZ3765" s="626"/>
      <c r="BA3765" s="627"/>
      <c r="BB3765" s="544"/>
      <c r="BC3765" s="581"/>
      <c r="BD3765" s="586"/>
      <c r="BE3765" s="587"/>
      <c r="BF3765" s="626"/>
      <c r="BG3765" s="627"/>
      <c r="BH3765" s="628"/>
      <c r="BI3765" s="629"/>
      <c r="BJ3765" s="632"/>
      <c r="BK3765" s="633"/>
      <c r="BL3765" s="626"/>
      <c r="BM3765" s="627"/>
      <c r="BN3765" s="678"/>
      <c r="BO3765" s="679"/>
      <c r="BP3765" s="680"/>
      <c r="BQ3765" s="677"/>
      <c r="BR3765" s="663"/>
      <c r="BS3765" s="663"/>
      <c r="BT3765" s="15"/>
      <c r="BU3765" s="15"/>
      <c r="BV3765" s="95"/>
    </row>
    <row r="3766" spans="1:77" ht="21.75" hidden="1" customHeight="1" x14ac:dyDescent="0.25">
      <c r="A3766" s="95"/>
      <c r="B3766" s="570" t="str">
        <f>IF(ROSTER!B$46="","",ROSTER!B$46)</f>
        <v/>
      </c>
      <c r="C3766" s="572" t="str">
        <f>IF(ROSTER!C$46="","",ROSTER!C$46)</f>
        <v/>
      </c>
      <c r="D3766" s="573"/>
      <c r="E3766" s="574"/>
      <c r="F3766" s="576">
        <f>IF(E3766="y",1,IF(E3766="S",1,0))</f>
        <v>0</v>
      </c>
      <c r="G3766" s="582">
        <f>IF(E3766="S",1,0)</f>
        <v>0</v>
      </c>
      <c r="H3766" s="578"/>
      <c r="I3766" s="543"/>
      <c r="J3766" s="542"/>
      <c r="K3766" s="580"/>
      <c r="L3766" s="584"/>
      <c r="M3766" s="585"/>
      <c r="N3766" s="588">
        <f>L3766+J3766</f>
        <v>0</v>
      </c>
      <c r="O3766" s="589"/>
      <c r="P3766" s="542"/>
      <c r="Q3766" s="580"/>
      <c r="R3766" s="584"/>
      <c r="S3766" s="585"/>
      <c r="T3766" s="588">
        <f>R3766-P3766</f>
        <v>0</v>
      </c>
      <c r="U3766" s="589"/>
      <c r="V3766" s="310"/>
      <c r="W3766" s="310"/>
      <c r="X3766" s="578"/>
      <c r="Y3766" s="543"/>
      <c r="Z3766" s="542"/>
      <c r="AA3766" s="543"/>
      <c r="AB3766" s="542"/>
      <c r="AC3766" s="543"/>
      <c r="AD3766" s="542"/>
      <c r="AE3766" s="580"/>
      <c r="AF3766" s="584"/>
      <c r="AG3766" s="585"/>
      <c r="AH3766" s="595">
        <f>IF(AD3766=0,0,(AF3766/AD3766)*100)</f>
        <v>0</v>
      </c>
      <c r="AI3766" s="596"/>
      <c r="AJ3766" s="542"/>
      <c r="AK3766" s="580"/>
      <c r="AL3766" s="584"/>
      <c r="AM3766" s="585"/>
      <c r="AN3766" s="595">
        <f>IF(AJ3766=0,0,(AL3766/AJ3766)*100)</f>
        <v>0</v>
      </c>
      <c r="AO3766" s="596"/>
      <c r="AP3766" s="542"/>
      <c r="AQ3766" s="580"/>
      <c r="AR3766" s="584"/>
      <c r="AS3766" s="585"/>
      <c r="AT3766" s="595">
        <f>IF(AP3766=0,0,(AR3766/AP3766)*100)</f>
        <v>0</v>
      </c>
      <c r="AU3766" s="596"/>
      <c r="AV3766" s="599">
        <f>AD3766+AJ3766+AP3766</f>
        <v>0</v>
      </c>
      <c r="AW3766" s="600"/>
      <c r="AX3766" s="630">
        <f>AF3766+AL3766+AR3766</f>
        <v>0</v>
      </c>
      <c r="AY3766" s="631"/>
      <c r="AZ3766" s="595">
        <f>IF(AV3766=0,0,(AX3766/AV3766)*100)</f>
        <v>0</v>
      </c>
      <c r="BA3766" s="596"/>
      <c r="BB3766" s="542"/>
      <c r="BC3766" s="580"/>
      <c r="BD3766" s="584"/>
      <c r="BE3766" s="585"/>
      <c r="BF3766" s="595">
        <f>IF(BB3766=0,0,(BD3766/BB3766)*100)</f>
        <v>0</v>
      </c>
      <c r="BG3766" s="596"/>
      <c r="BH3766" s="599">
        <f>AV3766+BB3766</f>
        <v>0</v>
      </c>
      <c r="BI3766" s="600"/>
      <c r="BJ3766" s="630">
        <f>AX3766+BD3766</f>
        <v>0</v>
      </c>
      <c r="BK3766" s="631"/>
      <c r="BL3766" s="595">
        <f>IF(BH3766=0,0,(BJ3766/BH3766)*100)</f>
        <v>0</v>
      </c>
      <c r="BM3766" s="596"/>
      <c r="BN3766" s="656">
        <f>(AF3766*2)+(AL3766*2)+(AR3766*3)+BD3766</f>
        <v>0</v>
      </c>
      <c r="BO3766" s="657"/>
      <c r="BP3766" s="658"/>
      <c r="BQ3766" s="676">
        <f t="shared" ref="BQ3766" si="3129">IF(BS3766=0,0,50*BR3766/BS3766)</f>
        <v>0</v>
      </c>
      <c r="BR3766" s="708">
        <f>(BN3766*BU$11)+(N3766*BU$12)+(Z3766*BU$13)+(R3766*BU$14)+(X3766*BU$15)+(AB3766*BU$16)</f>
        <v>0</v>
      </c>
      <c r="BS3766" s="662">
        <f>((BB3766-BD3766)*BU$18)+((AV3766-AX3766)*BU$17)+(H3766*BU$19)+(P3766*BU$20)</f>
        <v>0</v>
      </c>
      <c r="BT3766" s="15"/>
      <c r="BU3766" s="15"/>
      <c r="BV3766" s="95"/>
    </row>
    <row r="3767" spans="1:77" ht="22.5" hidden="1" customHeight="1" thickBot="1" x14ac:dyDescent="0.3">
      <c r="A3767" s="95"/>
      <c r="B3767" s="571"/>
      <c r="C3767" s="642" t="str">
        <f>IF(ROSTER!D$46="","",ROSTER!D$46)</f>
        <v/>
      </c>
      <c r="D3767" s="643"/>
      <c r="E3767" s="575"/>
      <c r="F3767" s="577"/>
      <c r="G3767" s="583"/>
      <c r="H3767" s="579"/>
      <c r="I3767" s="545"/>
      <c r="J3767" s="544"/>
      <c r="K3767" s="581"/>
      <c r="L3767" s="586"/>
      <c r="M3767" s="587"/>
      <c r="N3767" s="590" t="s">
        <v>16</v>
      </c>
      <c r="O3767" s="591"/>
      <c r="P3767" s="544"/>
      <c r="Q3767" s="581"/>
      <c r="R3767" s="586"/>
      <c r="S3767" s="587"/>
      <c r="T3767" s="592" t="s">
        <v>16</v>
      </c>
      <c r="U3767" s="603"/>
      <c r="V3767" s="311"/>
      <c r="W3767" s="311"/>
      <c r="X3767" s="579"/>
      <c r="Y3767" s="545"/>
      <c r="Z3767" s="544"/>
      <c r="AA3767" s="545"/>
      <c r="AB3767" s="544"/>
      <c r="AC3767" s="545"/>
      <c r="AD3767" s="544"/>
      <c r="AE3767" s="581"/>
      <c r="AF3767" s="586"/>
      <c r="AG3767" s="587"/>
      <c r="AH3767" s="597"/>
      <c r="AI3767" s="598"/>
      <c r="AJ3767" s="544"/>
      <c r="AK3767" s="581"/>
      <c r="AL3767" s="586"/>
      <c r="AM3767" s="587"/>
      <c r="AN3767" s="597"/>
      <c r="AO3767" s="598"/>
      <c r="AP3767" s="544"/>
      <c r="AQ3767" s="581"/>
      <c r="AR3767" s="586"/>
      <c r="AS3767" s="587"/>
      <c r="AT3767" s="597"/>
      <c r="AU3767" s="598"/>
      <c r="AV3767" s="601"/>
      <c r="AW3767" s="602"/>
      <c r="AX3767" s="701"/>
      <c r="AY3767" s="702"/>
      <c r="AZ3767" s="597"/>
      <c r="BA3767" s="598"/>
      <c r="BB3767" s="544"/>
      <c r="BC3767" s="581"/>
      <c r="BD3767" s="586"/>
      <c r="BE3767" s="587"/>
      <c r="BF3767" s="597"/>
      <c r="BG3767" s="598"/>
      <c r="BH3767" s="601"/>
      <c r="BI3767" s="602"/>
      <c r="BJ3767" s="701"/>
      <c r="BK3767" s="702"/>
      <c r="BL3767" s="597"/>
      <c r="BM3767" s="598"/>
      <c r="BN3767" s="659"/>
      <c r="BO3767" s="660"/>
      <c r="BP3767" s="661"/>
      <c r="BQ3767" s="677"/>
      <c r="BR3767" s="709"/>
      <c r="BS3767" s="663"/>
      <c r="BT3767" s="15"/>
      <c r="BU3767" s="15"/>
      <c r="BV3767" s="95"/>
    </row>
    <row r="3768" spans="1:77" s="21" customFormat="1" ht="33.4" hidden="1" customHeight="1" x14ac:dyDescent="0.45">
      <c r="A3768" s="98"/>
      <c r="B3768" s="612"/>
      <c r="C3768" s="613"/>
      <c r="D3768" s="613" t="s">
        <v>10</v>
      </c>
      <c r="E3768" s="616"/>
      <c r="F3768" s="279"/>
      <c r="G3768" s="279"/>
      <c r="H3768" s="517">
        <f>SUM(H3728:I3767)</f>
        <v>0</v>
      </c>
      <c r="I3768" s="618"/>
      <c r="J3768" s="517">
        <f>SUM(J3728:K3767)</f>
        <v>0</v>
      </c>
      <c r="K3768" s="618"/>
      <c r="L3768" s="620">
        <f>SUM(L3728:M3767)</f>
        <v>0</v>
      </c>
      <c r="M3768" s="621"/>
      <c r="N3768" s="548">
        <f>L3768+J3768</f>
        <v>0</v>
      </c>
      <c r="O3768" s="518"/>
      <c r="P3768" s="620">
        <f>SUM(P3728:Q3767)</f>
        <v>0</v>
      </c>
      <c r="Q3768" s="618"/>
      <c r="R3768" s="620">
        <f>SUM(R3728:S3767)</f>
        <v>0</v>
      </c>
      <c r="S3768" s="621"/>
      <c r="T3768" s="548">
        <f>R3768-P3768</f>
        <v>0</v>
      </c>
      <c r="U3768" s="518"/>
      <c r="V3768" s="312"/>
      <c r="W3768" s="312"/>
      <c r="X3768" s="620">
        <f>SUM(X3728:Y3767)</f>
        <v>0</v>
      </c>
      <c r="Y3768" s="621"/>
      <c r="Z3768" s="517">
        <f>SUM(Z3728:AA3767)</f>
        <v>0</v>
      </c>
      <c r="AA3768" s="518"/>
      <c r="AB3768" s="517">
        <f>SUM(AB3728:AC3767)</f>
        <v>0</v>
      </c>
      <c r="AC3768" s="518"/>
      <c r="AD3768" s="621">
        <f>SUM(AD3728:AE3767)</f>
        <v>0</v>
      </c>
      <c r="AE3768" s="618"/>
      <c r="AF3768" s="620">
        <f>SUM(AF3728:AG3767)</f>
        <v>0</v>
      </c>
      <c r="AG3768" s="621"/>
      <c r="AH3768" s="548">
        <f>IF(AD3768=0,0,(AF3768/AD3768)*100)</f>
        <v>0</v>
      </c>
      <c r="AI3768" s="518"/>
      <c r="AJ3768" s="620">
        <f>SUM(AJ3728:AK3767)</f>
        <v>0</v>
      </c>
      <c r="AK3768" s="618"/>
      <c r="AL3768" s="620">
        <f>SUM(AL3728:AM3767)</f>
        <v>0</v>
      </c>
      <c r="AM3768" s="621"/>
      <c r="AN3768" s="548">
        <f>IF(AJ3768=0,0,(AL3768/AJ3768)*100)</f>
        <v>0</v>
      </c>
      <c r="AO3768" s="518"/>
      <c r="AP3768" s="620">
        <f>SUM(AP3728:AQ3767)</f>
        <v>0</v>
      </c>
      <c r="AQ3768" s="618"/>
      <c r="AR3768" s="620">
        <f>SUM(AR3728:AS3767)</f>
        <v>0</v>
      </c>
      <c r="AS3768" s="621"/>
      <c r="AT3768" s="548">
        <f>IF(AP3768=0,0,(AR3768/AP3768)*100)</f>
        <v>0</v>
      </c>
      <c r="AU3768" s="518"/>
      <c r="AV3768" s="517">
        <f>AD3768+AJ3768+AP3768</f>
        <v>0</v>
      </c>
      <c r="AW3768" s="618"/>
      <c r="AX3768" s="620">
        <f>AF3768+AL3768+AR3768</f>
        <v>0</v>
      </c>
      <c r="AY3768" s="624"/>
      <c r="AZ3768" s="548">
        <f>IF(AV3768=0,0,(AX3768/AV3768)*100)</f>
        <v>0</v>
      </c>
      <c r="BA3768" s="518"/>
      <c r="BB3768" s="620">
        <f>SUM(BB3728:BC3767)</f>
        <v>0</v>
      </c>
      <c r="BC3768" s="618"/>
      <c r="BD3768" s="620">
        <f>SUM(BD3728:BE3767)</f>
        <v>0</v>
      </c>
      <c r="BE3768" s="621"/>
      <c r="BF3768" s="548">
        <f>IF(BB3768=0,0,(BD3768/BB3768)*100)</f>
        <v>0</v>
      </c>
      <c r="BG3768" s="518"/>
      <c r="BH3768" s="517">
        <f>AV3768+BB3768</f>
        <v>0</v>
      </c>
      <c r="BI3768" s="618"/>
      <c r="BJ3768" s="620">
        <f>AX3768+BD3768</f>
        <v>0</v>
      </c>
      <c r="BK3768" s="624"/>
      <c r="BL3768" s="548">
        <f>IF(BH3768=0,0,(BJ3768/BH3768)*100)</f>
        <v>0</v>
      </c>
      <c r="BM3768" s="664"/>
      <c r="BN3768" s="666">
        <f>SUM(BN3728:BP3767)</f>
        <v>0</v>
      </c>
      <c r="BO3768" s="667"/>
      <c r="BP3768" s="668"/>
      <c r="BQ3768" s="681">
        <f>SUM(BQ3728:BQ3767)</f>
        <v>0</v>
      </c>
      <c r="BR3768" s="685">
        <f>(BN3768*BU$11)+(N3768*BU$12)+(Z3768*BU$13)+(R3768*BU$14)+(X3768*BU$15)+(AB3768*BU$16)</f>
        <v>0</v>
      </c>
      <c r="BS3768" s="683">
        <f>((BB3768-BD3768)*BU$18)+((AV3768-AX3768)*BU$17)+(H3768*BU$19)+(P3768*BU$20)</f>
        <v>0</v>
      </c>
      <c r="BT3768" s="20"/>
      <c r="BU3768" s="20"/>
      <c r="BV3768" s="98"/>
    </row>
    <row r="3769" spans="1:77" s="21" customFormat="1" ht="33.950000000000003" hidden="1" customHeight="1" thickBot="1" x14ac:dyDescent="0.5">
      <c r="A3769" s="98"/>
      <c r="B3769" s="614"/>
      <c r="C3769" s="615"/>
      <c r="D3769" s="615"/>
      <c r="E3769" s="617"/>
      <c r="F3769" s="280"/>
      <c r="G3769" s="280"/>
      <c r="H3769" s="519"/>
      <c r="I3769" s="619"/>
      <c r="J3769" s="519"/>
      <c r="K3769" s="619"/>
      <c r="L3769" s="622"/>
      <c r="M3769" s="623"/>
      <c r="N3769" s="549" t="s">
        <v>16</v>
      </c>
      <c r="O3769" s="520"/>
      <c r="P3769" s="622"/>
      <c r="Q3769" s="619"/>
      <c r="R3769" s="622"/>
      <c r="S3769" s="623"/>
      <c r="T3769" s="549" t="s">
        <v>16</v>
      </c>
      <c r="U3769" s="520"/>
      <c r="V3769" s="313"/>
      <c r="W3769" s="313"/>
      <c r="X3769" s="622"/>
      <c r="Y3769" s="623"/>
      <c r="Z3769" s="519"/>
      <c r="AA3769" s="520"/>
      <c r="AB3769" s="519"/>
      <c r="AC3769" s="520"/>
      <c r="AD3769" s="623"/>
      <c r="AE3769" s="619"/>
      <c r="AF3769" s="622"/>
      <c r="AG3769" s="623"/>
      <c r="AH3769" s="549"/>
      <c r="AI3769" s="520"/>
      <c r="AJ3769" s="622"/>
      <c r="AK3769" s="619"/>
      <c r="AL3769" s="622"/>
      <c r="AM3769" s="623"/>
      <c r="AN3769" s="549"/>
      <c r="AO3769" s="520"/>
      <c r="AP3769" s="622"/>
      <c r="AQ3769" s="619"/>
      <c r="AR3769" s="622"/>
      <c r="AS3769" s="623"/>
      <c r="AT3769" s="549"/>
      <c r="AU3769" s="520"/>
      <c r="AV3769" s="519"/>
      <c r="AW3769" s="619"/>
      <c r="AX3769" s="622"/>
      <c r="AY3769" s="625"/>
      <c r="AZ3769" s="549"/>
      <c r="BA3769" s="520"/>
      <c r="BB3769" s="622"/>
      <c r="BC3769" s="619"/>
      <c r="BD3769" s="622"/>
      <c r="BE3769" s="623"/>
      <c r="BF3769" s="549"/>
      <c r="BG3769" s="520"/>
      <c r="BH3769" s="519"/>
      <c r="BI3769" s="619"/>
      <c r="BJ3769" s="622"/>
      <c r="BK3769" s="625"/>
      <c r="BL3769" s="549"/>
      <c r="BM3769" s="665"/>
      <c r="BN3769" s="669"/>
      <c r="BO3769" s="670"/>
      <c r="BP3769" s="671"/>
      <c r="BQ3769" s="682"/>
      <c r="BR3769" s="686"/>
      <c r="BS3769" s="684"/>
      <c r="BT3769" s="20"/>
      <c r="BU3769" s="20"/>
      <c r="BV3769" s="98"/>
    </row>
    <row r="3770" spans="1:77" s="21" customFormat="1" ht="33" hidden="1" customHeight="1" thickBot="1" x14ac:dyDescent="0.5">
      <c r="A3770" s="98"/>
      <c r="B3770" s="612"/>
      <c r="C3770" s="613"/>
      <c r="D3770" s="613" t="s">
        <v>13</v>
      </c>
      <c r="E3770" s="616"/>
      <c r="F3770" s="281"/>
      <c r="G3770" s="282"/>
      <c r="H3770" s="528"/>
      <c r="I3770" s="636"/>
      <c r="J3770" s="528"/>
      <c r="K3770" s="636"/>
      <c r="L3770" s="638"/>
      <c r="M3770" s="639"/>
      <c r="N3770" s="548">
        <f>J3770+L3770</f>
        <v>0</v>
      </c>
      <c r="O3770" s="518"/>
      <c r="P3770" s="638"/>
      <c r="Q3770" s="636"/>
      <c r="R3770" s="638"/>
      <c r="S3770" s="639"/>
      <c r="T3770" s="548">
        <f>R3770-P3770</f>
        <v>0</v>
      </c>
      <c r="U3770" s="518"/>
      <c r="V3770" s="312"/>
      <c r="W3770" s="312"/>
      <c r="X3770" s="638"/>
      <c r="Y3770" s="639"/>
      <c r="Z3770" s="528"/>
      <c r="AA3770" s="529"/>
      <c r="AB3770" s="528"/>
      <c r="AC3770" s="529"/>
      <c r="AD3770" s="639"/>
      <c r="AE3770" s="636"/>
      <c r="AF3770" s="638"/>
      <c r="AG3770" s="639"/>
      <c r="AH3770" s="548">
        <f>IF(AD3770=0,0,(AF3770/AD3770)*100)</f>
        <v>0</v>
      </c>
      <c r="AI3770" s="518"/>
      <c r="AJ3770" s="638"/>
      <c r="AK3770" s="636"/>
      <c r="AL3770" s="638"/>
      <c r="AM3770" s="639"/>
      <c r="AN3770" s="548">
        <f>IF(AJ3770=0,0,(AL3770/AJ3770)*100)</f>
        <v>0</v>
      </c>
      <c r="AO3770" s="518"/>
      <c r="AP3770" s="638"/>
      <c r="AQ3770" s="636"/>
      <c r="AR3770" s="638"/>
      <c r="AS3770" s="639"/>
      <c r="AT3770" s="548">
        <f>IF(AP3770=0,0,(AR3770/AP3770)*100)</f>
        <v>0</v>
      </c>
      <c r="AU3770" s="518"/>
      <c r="AV3770" s="517">
        <f>AD3770+AJ3770+AP3770</f>
        <v>0</v>
      </c>
      <c r="AW3770" s="618"/>
      <c r="AX3770" s="620">
        <f>AF3770+AL3770+AR3770</f>
        <v>0</v>
      </c>
      <c r="AY3770" s="624"/>
      <c r="AZ3770" s="548">
        <f>IF(AV3770=0,0,(AX3770/AV3770)*100)</f>
        <v>0</v>
      </c>
      <c r="BA3770" s="518"/>
      <c r="BB3770" s="638"/>
      <c r="BC3770" s="636"/>
      <c r="BD3770" s="638"/>
      <c r="BE3770" s="639"/>
      <c r="BF3770" s="548">
        <f>IF(BB3770=0,0,(BD3770/BB3770)*100)</f>
        <v>0</v>
      </c>
      <c r="BG3770" s="518"/>
      <c r="BH3770" s="517">
        <f>AV3770+BB3770</f>
        <v>0</v>
      </c>
      <c r="BI3770" s="618"/>
      <c r="BJ3770" s="620">
        <f>AX3770+BD3770</f>
        <v>0</v>
      </c>
      <c r="BK3770" s="624"/>
      <c r="BL3770" s="548">
        <f>IF(BH3770=0,0,(BJ3770/BH3770)*100)</f>
        <v>0</v>
      </c>
      <c r="BM3770" s="664"/>
      <c r="BN3770" s="666">
        <f>(AF3770*2)+(AL3770*2)+(AR3770*3)+BD3770</f>
        <v>0</v>
      </c>
      <c r="BO3770" s="667"/>
      <c r="BP3770" s="668"/>
      <c r="BQ3770" s="672"/>
      <c r="BR3770" s="283"/>
      <c r="BS3770" s="284"/>
      <c r="BT3770" s="20"/>
      <c r="BU3770" s="20"/>
      <c r="BV3770" s="98"/>
    </row>
    <row r="3771" spans="1:77" s="21" customFormat="1" ht="33.75" hidden="1" customHeight="1" thickBot="1" x14ac:dyDescent="0.5">
      <c r="A3771" s="98"/>
      <c r="B3771" s="285"/>
      <c r="C3771" s="286"/>
      <c r="D3771" s="634"/>
      <c r="E3771" s="635"/>
      <c r="F3771" s="287"/>
      <c r="G3771" s="287"/>
      <c r="H3771" s="530"/>
      <c r="I3771" s="637"/>
      <c r="J3771" s="530"/>
      <c r="K3771" s="637"/>
      <c r="L3771" s="640"/>
      <c r="M3771" s="641"/>
      <c r="N3771" s="549">
        <f>IF((N3768+N3770)=0,0,N3768/(N3768+N3770)*100)</f>
        <v>0</v>
      </c>
      <c r="O3771" s="520"/>
      <c r="P3771" s="640"/>
      <c r="Q3771" s="637"/>
      <c r="R3771" s="640"/>
      <c r="S3771" s="641"/>
      <c r="T3771" s="549"/>
      <c r="U3771" s="520"/>
      <c r="V3771" s="313"/>
      <c r="W3771" s="313"/>
      <c r="X3771" s="640"/>
      <c r="Y3771" s="641"/>
      <c r="Z3771" s="530"/>
      <c r="AA3771" s="531"/>
      <c r="AB3771" s="530"/>
      <c r="AC3771" s="531"/>
      <c r="AD3771" s="641"/>
      <c r="AE3771" s="637"/>
      <c r="AF3771" s="640"/>
      <c r="AG3771" s="641"/>
      <c r="AH3771" s="549"/>
      <c r="AI3771" s="520"/>
      <c r="AJ3771" s="640"/>
      <c r="AK3771" s="637"/>
      <c r="AL3771" s="640"/>
      <c r="AM3771" s="641"/>
      <c r="AN3771" s="549"/>
      <c r="AO3771" s="520"/>
      <c r="AP3771" s="640"/>
      <c r="AQ3771" s="637"/>
      <c r="AR3771" s="640"/>
      <c r="AS3771" s="641"/>
      <c r="AT3771" s="549"/>
      <c r="AU3771" s="520"/>
      <c r="AV3771" s="519"/>
      <c r="AW3771" s="619"/>
      <c r="AX3771" s="622"/>
      <c r="AY3771" s="625"/>
      <c r="AZ3771" s="549"/>
      <c r="BA3771" s="520"/>
      <c r="BB3771" s="640"/>
      <c r="BC3771" s="637"/>
      <c r="BD3771" s="640"/>
      <c r="BE3771" s="641"/>
      <c r="BF3771" s="549"/>
      <c r="BG3771" s="520"/>
      <c r="BH3771" s="519"/>
      <c r="BI3771" s="619"/>
      <c r="BJ3771" s="622"/>
      <c r="BK3771" s="625"/>
      <c r="BL3771" s="549"/>
      <c r="BM3771" s="665"/>
      <c r="BN3771" s="669"/>
      <c r="BO3771" s="670"/>
      <c r="BP3771" s="671"/>
      <c r="BQ3771" s="673"/>
      <c r="BR3771" s="79"/>
      <c r="BS3771" s="79"/>
      <c r="BT3771" s="20"/>
      <c r="BU3771" s="20"/>
      <c r="BV3771" s="98"/>
    </row>
    <row r="3772" spans="1:77" ht="16.5" hidden="1" customHeight="1" thickTop="1" thickBot="1" x14ac:dyDescent="0.5">
      <c r="A3772" s="95"/>
      <c r="B3772" s="288"/>
      <c r="C3772" s="70"/>
      <c r="D3772" s="70"/>
      <c r="E3772" s="70"/>
      <c r="F3772" s="70"/>
      <c r="G3772" s="70"/>
      <c r="H3772" s="70"/>
      <c r="I3772" s="70"/>
      <c r="J3772" s="70"/>
      <c r="K3772" s="70"/>
      <c r="L3772" s="70"/>
      <c r="M3772" s="70"/>
      <c r="N3772" s="70"/>
      <c r="O3772" s="70"/>
      <c r="P3772" s="70"/>
      <c r="Q3772" s="70"/>
      <c r="R3772" s="70"/>
      <c r="S3772" s="70"/>
      <c r="T3772" s="70"/>
      <c r="U3772" s="70"/>
      <c r="V3772" s="70"/>
      <c r="W3772" s="70"/>
      <c r="X3772" s="70"/>
      <c r="Y3772" s="70"/>
      <c r="Z3772" s="70"/>
      <c r="AA3772" s="70"/>
      <c r="AB3772" s="70"/>
      <c r="AC3772" s="70"/>
      <c r="AD3772" s="70"/>
      <c r="AE3772" s="70"/>
      <c r="AF3772" s="70"/>
      <c r="AG3772" s="70"/>
      <c r="AH3772" s="289"/>
      <c r="AI3772" s="289"/>
      <c r="AJ3772" s="70"/>
      <c r="AK3772" s="70"/>
      <c r="AL3772" s="70"/>
      <c r="AM3772" s="70"/>
      <c r="AN3772" s="70"/>
      <c r="AO3772" s="70"/>
      <c r="AP3772" s="70"/>
      <c r="AQ3772" s="70"/>
      <c r="AR3772" s="70"/>
      <c r="AS3772" s="70"/>
      <c r="AT3772" s="70"/>
      <c r="AU3772" s="70"/>
      <c r="AV3772" s="70"/>
      <c r="AW3772" s="70"/>
      <c r="AX3772" s="70"/>
      <c r="AY3772" s="70"/>
      <c r="AZ3772" s="70"/>
      <c r="BA3772" s="70"/>
      <c r="BB3772" s="70"/>
      <c r="BC3772" s="70"/>
      <c r="BD3772" s="70"/>
      <c r="BE3772" s="70"/>
      <c r="BF3772" s="70"/>
      <c r="BG3772" s="70"/>
      <c r="BH3772" s="70"/>
      <c r="BI3772" s="70"/>
      <c r="BJ3772" s="70"/>
      <c r="BK3772" s="70"/>
      <c r="BL3772" s="70"/>
      <c r="BM3772" s="70"/>
      <c r="BN3772" s="70"/>
      <c r="BO3772" s="70"/>
      <c r="BP3772" s="70"/>
      <c r="BQ3772" s="89"/>
      <c r="BR3772" s="674">
        <f>IF((J3768+L3770)=0,0,(J3768/(J3768+L3770)*100)%)</f>
        <v>0</v>
      </c>
      <c r="BS3772" s="675"/>
      <c r="BT3772" s="674">
        <f>IF((L3768+J3770)=0,0,(L3768/(L3768+J3770)*100)%)</f>
        <v>0</v>
      </c>
      <c r="BU3772" s="675"/>
      <c r="BV3772" s="95"/>
    </row>
    <row r="3773" spans="1:77" s="23" customFormat="1" ht="79.5" hidden="1" customHeight="1" thickTop="1" thickBot="1" x14ac:dyDescent="0.55000000000000004">
      <c r="A3773" s="99"/>
      <c r="B3773" s="565" t="s">
        <v>64</v>
      </c>
      <c r="C3773" s="566"/>
      <c r="D3773" s="532" t="s">
        <v>54</v>
      </c>
      <c r="E3773" s="532"/>
      <c r="F3773" s="532"/>
      <c r="G3773" s="654"/>
      <c r="H3773" s="533"/>
      <c r="I3773" s="534"/>
      <c r="J3773" s="535"/>
      <c r="K3773" s="290"/>
      <c r="L3773" s="533"/>
      <c r="M3773" s="534"/>
      <c r="N3773" s="535"/>
      <c r="O3773" s="536" t="s">
        <v>47</v>
      </c>
      <c r="P3773" s="537"/>
      <c r="Q3773" s="537"/>
      <c r="R3773" s="537"/>
      <c r="S3773" s="533"/>
      <c r="T3773" s="534"/>
      <c r="U3773" s="535"/>
      <c r="V3773" s="314"/>
      <c r="W3773" s="314"/>
      <c r="X3773" s="290"/>
      <c r="Y3773" s="533"/>
      <c r="Z3773" s="534"/>
      <c r="AA3773" s="535"/>
      <c r="AB3773" s="536" t="s">
        <v>49</v>
      </c>
      <c r="AC3773" s="537"/>
      <c r="AD3773" s="537"/>
      <c r="AE3773" s="538"/>
      <c r="AF3773" s="533"/>
      <c r="AG3773" s="534"/>
      <c r="AH3773" s="535"/>
      <c r="AI3773" s="290"/>
      <c r="AJ3773" s="533"/>
      <c r="AK3773" s="534"/>
      <c r="AL3773" s="535"/>
      <c r="AM3773" s="536" t="s">
        <v>53</v>
      </c>
      <c r="AN3773" s="537"/>
      <c r="AO3773" s="537"/>
      <c r="AP3773" s="538"/>
      <c r="AQ3773" s="533"/>
      <c r="AR3773" s="534"/>
      <c r="AS3773" s="535"/>
      <c r="AT3773" s="72"/>
      <c r="AU3773" s="533"/>
      <c r="AV3773" s="534"/>
      <c r="AW3773" s="535"/>
      <c r="AX3773" s="291"/>
      <c r="AY3773" s="291"/>
      <c r="AZ3773" s="291"/>
      <c r="BA3773" s="291"/>
      <c r="BB3773" s="567" t="s">
        <v>20</v>
      </c>
      <c r="BC3773" s="567"/>
      <c r="BD3773" s="567"/>
      <c r="BE3773" s="567"/>
      <c r="BF3773" s="568"/>
      <c r="BG3773" s="539">
        <f>BN3768</f>
        <v>0</v>
      </c>
      <c r="BH3773" s="540"/>
      <c r="BI3773" s="541"/>
      <c r="BJ3773" s="292"/>
      <c r="BK3773" s="539">
        <f>BN3770</f>
        <v>0</v>
      </c>
      <c r="BL3773" s="540"/>
      <c r="BM3773" s="541"/>
      <c r="BN3773" s="73"/>
      <c r="BO3773" s="73"/>
      <c r="BP3773" s="73"/>
      <c r="BQ3773" s="90"/>
      <c r="BR3773" s="24"/>
      <c r="BS3773" s="24"/>
      <c r="BT3773" s="22"/>
      <c r="BU3773" s="22"/>
      <c r="BV3773" s="99"/>
    </row>
    <row r="3774" spans="1:77" ht="15.6" hidden="1" customHeight="1" thickTop="1" thickBot="1" x14ac:dyDescent="0.55000000000000004">
      <c r="A3774" s="95"/>
      <c r="B3774" s="293"/>
      <c r="C3774" s="67"/>
      <c r="D3774" s="294"/>
      <c r="E3774" s="294"/>
      <c r="F3774" s="295"/>
      <c r="G3774" s="295"/>
      <c r="H3774" s="296"/>
      <c r="I3774" s="296"/>
      <c r="J3774" s="296"/>
      <c r="K3774" s="296"/>
      <c r="L3774" s="296"/>
      <c r="M3774" s="296"/>
      <c r="N3774" s="296"/>
      <c r="O3774" s="295"/>
      <c r="P3774" s="295"/>
      <c r="Q3774" s="295"/>
      <c r="R3774" s="295"/>
      <c r="S3774" s="296"/>
      <c r="T3774" s="296"/>
      <c r="U3774" s="296"/>
      <c r="V3774" s="296"/>
      <c r="W3774" s="296"/>
      <c r="X3774" s="297"/>
      <c r="Y3774" s="296"/>
      <c r="Z3774" s="296"/>
      <c r="AA3774" s="296"/>
      <c r="AB3774" s="295"/>
      <c r="AC3774" s="295"/>
      <c r="AD3774" s="295"/>
      <c r="AE3774" s="295"/>
      <c r="AF3774" s="296"/>
      <c r="AG3774" s="296"/>
      <c r="AH3774" s="296"/>
      <c r="AI3774" s="296"/>
      <c r="AJ3774" s="297"/>
      <c r="AK3774" s="297"/>
      <c r="AL3774" s="296"/>
      <c r="AM3774" s="295"/>
      <c r="AN3774" s="295"/>
      <c r="AO3774" s="295"/>
      <c r="AP3774" s="295"/>
      <c r="AQ3774" s="296"/>
      <c r="AR3774" s="296"/>
      <c r="AS3774" s="296"/>
      <c r="AT3774" s="296"/>
      <c r="AU3774" s="296"/>
      <c r="AV3774" s="72"/>
      <c r="AW3774" s="72"/>
      <c r="AX3774" s="74"/>
      <c r="AY3774" s="74"/>
      <c r="AZ3774" s="74"/>
      <c r="BA3774" s="74"/>
      <c r="BB3774" s="295"/>
      <c r="BC3774" s="298"/>
      <c r="BD3774" s="298"/>
      <c r="BE3774" s="299"/>
      <c r="BF3774" s="300"/>
      <c r="BG3774" s="301"/>
      <c r="BH3774" s="301"/>
      <c r="BI3774" s="72"/>
      <c r="BJ3774" s="302"/>
      <c r="BK3774" s="303"/>
      <c r="BL3774" s="303"/>
      <c r="BM3774" s="72"/>
      <c r="BN3774" s="74"/>
      <c r="BO3774" s="74"/>
      <c r="BP3774" s="74"/>
      <c r="BQ3774" s="91"/>
      <c r="BR3774" s="25"/>
      <c r="BS3774" s="25"/>
      <c r="BT3774" s="15"/>
      <c r="BU3774" s="15"/>
      <c r="BV3774" s="95"/>
    </row>
    <row r="3775" spans="1:77" s="23" customFormat="1" ht="79.5" hidden="1" customHeight="1" thickTop="1" thickBot="1" x14ac:dyDescent="0.55000000000000004">
      <c r="A3775" s="99"/>
      <c r="B3775" s="569" t="s">
        <v>46</v>
      </c>
      <c r="C3775" s="567"/>
      <c r="D3775" s="532" t="s">
        <v>55</v>
      </c>
      <c r="E3775" s="532"/>
      <c r="F3775" s="532"/>
      <c r="G3775" s="654"/>
      <c r="H3775" s="539">
        <f>H3773</f>
        <v>0</v>
      </c>
      <c r="I3775" s="540"/>
      <c r="J3775" s="541"/>
      <c r="K3775" s="290"/>
      <c r="L3775" s="539">
        <f>L3773</f>
        <v>0</v>
      </c>
      <c r="M3775" s="540"/>
      <c r="N3775" s="541"/>
      <c r="O3775" s="536" t="s">
        <v>51</v>
      </c>
      <c r="P3775" s="537"/>
      <c r="Q3775" s="537"/>
      <c r="R3775" s="537"/>
      <c r="S3775" s="539">
        <f>S3773-H3773</f>
        <v>0</v>
      </c>
      <c r="T3775" s="540"/>
      <c r="U3775" s="541"/>
      <c r="V3775" s="315"/>
      <c r="W3775" s="315"/>
      <c r="X3775" s="290"/>
      <c r="Y3775" s="539">
        <f>Y3773-L3773</f>
        <v>0</v>
      </c>
      <c r="Z3775" s="540"/>
      <c r="AA3775" s="541"/>
      <c r="AB3775" s="536" t="s">
        <v>50</v>
      </c>
      <c r="AC3775" s="537"/>
      <c r="AD3775" s="537"/>
      <c r="AE3775" s="538"/>
      <c r="AF3775" s="539">
        <f>AF3773-S3773</f>
        <v>0</v>
      </c>
      <c r="AG3775" s="540"/>
      <c r="AH3775" s="541"/>
      <c r="AI3775" s="290"/>
      <c r="AJ3775" s="539">
        <f>AJ3773-Y3773</f>
        <v>0</v>
      </c>
      <c r="AK3775" s="540"/>
      <c r="AL3775" s="541"/>
      <c r="AM3775" s="536" t="s">
        <v>52</v>
      </c>
      <c r="AN3775" s="537"/>
      <c r="AO3775" s="537"/>
      <c r="AP3775" s="538"/>
      <c r="AQ3775" s="539">
        <f>AQ3773-AF3773</f>
        <v>0</v>
      </c>
      <c r="AR3775" s="540"/>
      <c r="AS3775" s="541"/>
      <c r="AT3775" s="72"/>
      <c r="AU3775" s="539">
        <f>AU3773-AJ3773</f>
        <v>0</v>
      </c>
      <c r="AV3775" s="540"/>
      <c r="AW3775" s="541"/>
      <c r="AX3775" s="291"/>
      <c r="AY3775" s="291"/>
      <c r="AZ3775" s="291"/>
      <c r="BA3775" s="291"/>
      <c r="BB3775" s="567" t="s">
        <v>45</v>
      </c>
      <c r="BC3775" s="567"/>
      <c r="BD3775" s="567"/>
      <c r="BE3775" s="567"/>
      <c r="BF3775" s="568"/>
      <c r="BG3775" s="539">
        <f>BG3773-AQ3773</f>
        <v>0</v>
      </c>
      <c r="BH3775" s="540"/>
      <c r="BI3775" s="541"/>
      <c r="BJ3775" s="304"/>
      <c r="BK3775" s="539">
        <f>BK3773-AU3773</f>
        <v>0</v>
      </c>
      <c r="BL3775" s="540"/>
      <c r="BM3775" s="541"/>
      <c r="BN3775" s="73"/>
      <c r="BO3775" s="73"/>
      <c r="BP3775" s="73"/>
      <c r="BQ3775" s="90"/>
      <c r="BR3775" s="24"/>
      <c r="BS3775" s="24"/>
      <c r="BT3775" s="22"/>
      <c r="BU3775" s="22"/>
      <c r="BV3775" s="99"/>
      <c r="BY3775" s="21"/>
    </row>
    <row r="3776" spans="1:77" ht="18.75" hidden="1" customHeight="1" thickTop="1" thickBot="1" x14ac:dyDescent="0.5">
      <c r="A3776" s="95"/>
      <c r="B3776" s="305"/>
      <c r="C3776" s="71"/>
      <c r="D3776" s="71"/>
      <c r="E3776" s="71"/>
      <c r="F3776" s="92"/>
      <c r="G3776" s="92"/>
      <c r="H3776" s="71"/>
      <c r="I3776" s="71"/>
      <c r="J3776" s="71"/>
      <c r="K3776" s="71"/>
      <c r="L3776" s="71"/>
      <c r="M3776" s="71"/>
      <c r="N3776" s="71"/>
      <c r="O3776" s="71"/>
      <c r="P3776" s="71"/>
      <c r="Q3776" s="71"/>
      <c r="R3776" s="71"/>
      <c r="S3776" s="71"/>
      <c r="T3776" s="71"/>
      <c r="U3776" s="71"/>
      <c r="V3776" s="71"/>
      <c r="W3776" s="71"/>
      <c r="X3776" s="71"/>
      <c r="Y3776" s="71"/>
      <c r="Z3776" s="71"/>
      <c r="AA3776" s="71"/>
      <c r="AB3776" s="71"/>
      <c r="AC3776" s="71"/>
      <c r="AD3776" s="71"/>
      <c r="AE3776" s="71"/>
      <c r="AF3776" s="71"/>
      <c r="AG3776" s="71"/>
      <c r="AH3776" s="306"/>
      <c r="AI3776" s="306"/>
      <c r="AJ3776" s="71"/>
      <c r="AK3776" s="71"/>
      <c r="AL3776" s="71"/>
      <c r="AM3776" s="71"/>
      <c r="AN3776" s="71"/>
      <c r="AO3776" s="71"/>
      <c r="AP3776" s="71"/>
      <c r="AQ3776" s="71"/>
      <c r="AR3776" s="71"/>
      <c r="AS3776" s="71"/>
      <c r="AT3776" s="71"/>
      <c r="AU3776" s="71"/>
      <c r="AV3776" s="71"/>
      <c r="AW3776" s="71"/>
      <c r="AX3776" s="71"/>
      <c r="AY3776" s="71"/>
      <c r="AZ3776" s="71"/>
      <c r="BA3776" s="71"/>
      <c r="BB3776" s="71"/>
      <c r="BC3776" s="703" t="s">
        <v>153</v>
      </c>
      <c r="BD3776" s="703"/>
      <c r="BE3776" s="703"/>
      <c r="BF3776" s="703"/>
      <c r="BG3776" s="703"/>
      <c r="BH3776" s="703"/>
      <c r="BI3776" s="703"/>
      <c r="BJ3776" s="703"/>
      <c r="BK3776" s="703"/>
      <c r="BL3776" s="703"/>
      <c r="BM3776" s="703"/>
      <c r="BN3776" s="703"/>
      <c r="BO3776" s="703"/>
      <c r="BP3776" s="703"/>
      <c r="BQ3776" s="318"/>
      <c r="BR3776" s="319"/>
      <c r="BS3776" s="319"/>
      <c r="BT3776" s="15"/>
      <c r="BU3776" s="15"/>
      <c r="BV3776" s="95"/>
    </row>
    <row r="3777" spans="1:74" s="93" customFormat="1" ht="13.5" hidden="1" customHeight="1" thickTop="1" x14ac:dyDescent="0.45">
      <c r="A3777" s="95"/>
      <c r="B3777" s="99"/>
      <c r="C3777" s="95"/>
      <c r="D3777" s="95"/>
      <c r="E3777" s="95"/>
      <c r="F3777" s="96"/>
      <c r="G3777" s="96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254"/>
      <c r="AI3777" s="254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5"/>
      <c r="BL3777" s="95"/>
      <c r="BM3777" s="95"/>
      <c r="BN3777" s="95"/>
      <c r="BO3777" s="95"/>
      <c r="BP3777" s="95"/>
      <c r="BQ3777" s="97"/>
      <c r="BR3777" s="97"/>
      <c r="BS3777" s="97"/>
      <c r="BT3777" s="95"/>
      <c r="BU3777" s="95"/>
      <c r="BV3777" s="95"/>
    </row>
    <row r="3778" spans="1:74" s="17" customFormat="1" ht="33.75" hidden="1" x14ac:dyDescent="0.5">
      <c r="A3778" s="255"/>
      <c r="B3778" s="604" t="s">
        <v>9</v>
      </c>
      <c r="C3778" s="604"/>
      <c r="D3778" s="604"/>
      <c r="E3778" s="604"/>
      <c r="F3778" s="604"/>
      <c r="G3778" s="604"/>
      <c r="H3778" s="604"/>
      <c r="I3778" s="604"/>
      <c r="J3778" s="604"/>
      <c r="K3778" s="604"/>
      <c r="L3778" s="604"/>
      <c r="M3778" s="604"/>
      <c r="N3778" s="604"/>
      <c r="O3778" s="604"/>
      <c r="P3778" s="604"/>
      <c r="Q3778" s="604"/>
      <c r="R3778" s="604"/>
      <c r="S3778" s="604"/>
      <c r="T3778" s="604"/>
      <c r="U3778" s="604"/>
      <c r="V3778" s="604"/>
      <c r="W3778" s="604"/>
      <c r="X3778" s="604"/>
      <c r="Y3778" s="604"/>
      <c r="Z3778" s="604"/>
      <c r="AA3778" s="604"/>
      <c r="AB3778" s="604"/>
      <c r="AC3778" s="604"/>
      <c r="AD3778" s="604"/>
      <c r="AE3778" s="604"/>
      <c r="AF3778" s="604"/>
      <c r="AG3778" s="604"/>
      <c r="AH3778" s="604"/>
      <c r="AI3778" s="604"/>
      <c r="AJ3778" s="604"/>
      <c r="AK3778" s="604"/>
      <c r="AL3778" s="604"/>
      <c r="AM3778" s="604"/>
      <c r="AN3778" s="604"/>
      <c r="AO3778" s="604"/>
      <c r="AP3778" s="604"/>
      <c r="AQ3778" s="604"/>
      <c r="AR3778" s="604"/>
      <c r="AS3778" s="604"/>
      <c r="AT3778" s="604"/>
      <c r="AU3778" s="604"/>
      <c r="AV3778" s="604"/>
      <c r="AW3778" s="604"/>
      <c r="AX3778" s="604"/>
      <c r="AY3778" s="604"/>
      <c r="AZ3778" s="604"/>
      <c r="BA3778" s="604"/>
      <c r="BB3778" s="604"/>
      <c r="BC3778" s="604"/>
      <c r="BD3778" s="604"/>
      <c r="BE3778" s="604"/>
      <c r="BF3778" s="604"/>
      <c r="BG3778" s="604"/>
      <c r="BH3778" s="604"/>
      <c r="BI3778" s="604"/>
      <c r="BJ3778" s="604"/>
      <c r="BK3778" s="604"/>
      <c r="BL3778" s="604"/>
      <c r="BM3778" s="604"/>
      <c r="BN3778" s="604"/>
      <c r="BO3778" s="604"/>
      <c r="BP3778" s="604"/>
      <c r="BQ3778" s="256"/>
      <c r="BR3778" s="256"/>
      <c r="BS3778" s="256"/>
      <c r="BT3778" s="257"/>
      <c r="BU3778" s="257"/>
      <c r="BV3778" s="255"/>
    </row>
    <row r="3779" spans="1:74" ht="10.9" hidden="1" customHeight="1" x14ac:dyDescent="0.45">
      <c r="A3779" s="95"/>
      <c r="B3779" s="258"/>
      <c r="C3779" s="62"/>
      <c r="D3779" s="62"/>
      <c r="E3779" s="62"/>
      <c r="F3779" s="63"/>
      <c r="G3779" s="63"/>
      <c r="H3779" s="62"/>
      <c r="I3779" s="62"/>
      <c r="J3779" s="62"/>
      <c r="K3779" s="62"/>
      <c r="L3779" s="62"/>
      <c r="M3779" s="62"/>
      <c r="N3779" s="62"/>
      <c r="O3779" s="62"/>
      <c r="P3779" s="62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62"/>
      <c r="AC3779" s="62"/>
      <c r="AD3779" s="62"/>
      <c r="AE3779" s="62"/>
      <c r="AF3779" s="62"/>
      <c r="AG3779" s="62"/>
      <c r="AH3779" s="259"/>
      <c r="AI3779" s="259"/>
      <c r="AJ3779" s="62"/>
      <c r="AK3779" s="62"/>
      <c r="AL3779" s="62"/>
      <c r="AM3779" s="62"/>
      <c r="AN3779" s="62"/>
      <c r="AO3779" s="62"/>
      <c r="AP3779" s="62"/>
      <c r="AQ3779" s="62"/>
      <c r="AR3779" s="62"/>
      <c r="AS3779" s="62"/>
      <c r="AT3779" s="62"/>
      <c r="AU3779" s="62"/>
      <c r="AV3779" s="62"/>
      <c r="AW3779" s="62"/>
      <c r="AX3779" s="62"/>
      <c r="AY3779" s="62"/>
      <c r="AZ3779" s="62"/>
      <c r="BA3779" s="62"/>
      <c r="BB3779" s="62"/>
      <c r="BC3779" s="62"/>
      <c r="BD3779" s="62"/>
      <c r="BE3779" s="62"/>
      <c r="BF3779" s="62"/>
      <c r="BG3779" s="62"/>
      <c r="BH3779" s="62"/>
      <c r="BI3779" s="62"/>
      <c r="BJ3779" s="62"/>
      <c r="BK3779" s="62"/>
      <c r="BL3779" s="62"/>
      <c r="BM3779" s="62"/>
      <c r="BN3779" s="62"/>
      <c r="BO3779" s="62"/>
      <c r="BP3779" s="94"/>
      <c r="BQ3779" s="87"/>
      <c r="BR3779" s="94"/>
      <c r="BS3779" s="94"/>
      <c r="BT3779" s="15"/>
      <c r="BU3779" s="15"/>
      <c r="BV3779" s="95"/>
    </row>
    <row r="3780" spans="1:74" s="18" customFormat="1" ht="36.75" hidden="1" customHeight="1" x14ac:dyDescent="0.45">
      <c r="A3780" s="260"/>
      <c r="B3780" s="258"/>
      <c r="C3780" s="261"/>
      <c r="D3780" s="262" t="s">
        <v>10</v>
      </c>
      <c r="E3780" s="605" t="str">
        <f>IF(ROSTER!D$3="","",ROSTER!D$3)</f>
        <v/>
      </c>
      <c r="F3780" s="605"/>
      <c r="G3780" s="605"/>
      <c r="H3780" s="605"/>
      <c r="I3780" s="605"/>
      <c r="J3780" s="605"/>
      <c r="K3780" s="605"/>
      <c r="L3780" s="605"/>
      <c r="M3780" s="605"/>
      <c r="N3780" s="605"/>
      <c r="O3780" s="605"/>
      <c r="P3780" s="605"/>
      <c r="Q3780" s="605"/>
      <c r="R3780" s="605"/>
      <c r="S3780" s="605"/>
      <c r="T3780" s="605"/>
      <c r="U3780" s="605"/>
      <c r="V3780" s="605"/>
      <c r="W3780" s="605"/>
      <c r="X3780" s="605"/>
      <c r="Y3780" s="605"/>
      <c r="Z3780" s="605"/>
      <c r="AA3780" s="605"/>
      <c r="AB3780" s="605"/>
      <c r="AC3780" s="605"/>
      <c r="AD3780" s="605"/>
      <c r="AE3780" s="605"/>
      <c r="AF3780" s="316"/>
      <c r="AG3780" s="606" t="s">
        <v>11</v>
      </c>
      <c r="AH3780" s="606"/>
      <c r="AI3780" s="606"/>
      <c r="AJ3780" s="606"/>
      <c r="AK3780" s="606"/>
      <c r="AL3780" s="606"/>
      <c r="AM3780" s="606"/>
      <c r="AN3780" s="607"/>
      <c r="AO3780" s="607"/>
      <c r="AP3780" s="607"/>
      <c r="AQ3780" s="607"/>
      <c r="AR3780" s="607"/>
      <c r="AS3780" s="607"/>
      <c r="AT3780" s="607"/>
      <c r="AU3780" s="607"/>
      <c r="AV3780" s="607"/>
      <c r="AW3780" s="607"/>
      <c r="AX3780" s="607"/>
      <c r="AY3780" s="607"/>
      <c r="AZ3780" s="607"/>
      <c r="BA3780" s="607"/>
      <c r="BB3780" s="607"/>
      <c r="BC3780" s="607"/>
      <c r="BD3780" s="607"/>
      <c r="BE3780" s="607"/>
      <c r="BF3780" s="607"/>
      <c r="BG3780" s="607"/>
      <c r="BH3780" s="607"/>
      <c r="BI3780" s="607"/>
      <c r="BJ3780" s="607"/>
      <c r="BK3780" s="607"/>
      <c r="BL3780" s="607"/>
      <c r="BM3780" s="607"/>
      <c r="BN3780" s="607"/>
      <c r="BO3780" s="607"/>
      <c r="BP3780" s="94"/>
      <c r="BQ3780" s="88" t="s">
        <v>130</v>
      </c>
      <c r="BR3780" s="94"/>
      <c r="BS3780" s="94"/>
      <c r="BT3780" s="263"/>
      <c r="BU3780" s="263"/>
      <c r="BV3780" s="260"/>
    </row>
    <row r="3781" spans="1:74" ht="8.85" hidden="1" customHeight="1" x14ac:dyDescent="0.45">
      <c r="A3781" s="96"/>
      <c r="B3781" s="258"/>
      <c r="C3781" s="259" t="s">
        <v>39</v>
      </c>
      <c r="D3781" s="259"/>
      <c r="E3781" s="259"/>
      <c r="F3781" s="63"/>
      <c r="G3781" s="63"/>
      <c r="H3781" s="259"/>
      <c r="I3781" s="259"/>
      <c r="J3781" s="317"/>
      <c r="K3781" s="317"/>
      <c r="L3781" s="317"/>
      <c r="M3781" s="317"/>
      <c r="N3781" s="317"/>
      <c r="O3781" s="317"/>
      <c r="P3781" s="317"/>
      <c r="Q3781" s="317"/>
      <c r="R3781" s="317"/>
      <c r="S3781" s="317"/>
      <c r="T3781" s="317"/>
      <c r="U3781" s="317"/>
      <c r="V3781" s="317"/>
      <c r="W3781" s="317"/>
      <c r="X3781" s="317"/>
      <c r="Y3781" s="317"/>
      <c r="Z3781" s="317"/>
      <c r="AA3781" s="317"/>
      <c r="AB3781" s="317"/>
      <c r="AC3781" s="317"/>
      <c r="AD3781" s="317"/>
      <c r="AE3781" s="317"/>
      <c r="AF3781" s="317"/>
      <c r="AG3781" s="317"/>
      <c r="AH3781" s="317"/>
      <c r="AI3781" s="259"/>
      <c r="AJ3781" s="264"/>
      <c r="AK3781" s="265"/>
      <c r="AL3781" s="265"/>
      <c r="AM3781" s="265"/>
      <c r="AN3781" s="265"/>
      <c r="AO3781" s="265"/>
      <c r="AP3781" s="265"/>
      <c r="AQ3781" s="266"/>
      <c r="AR3781" s="266"/>
      <c r="AS3781" s="266"/>
      <c r="AT3781" s="266"/>
      <c r="AU3781" s="266"/>
      <c r="AV3781" s="266"/>
      <c r="AW3781" s="266"/>
      <c r="AX3781" s="266"/>
      <c r="AY3781" s="266"/>
      <c r="AZ3781" s="266"/>
      <c r="BA3781" s="266"/>
      <c r="BB3781" s="266"/>
      <c r="BC3781" s="266"/>
      <c r="BD3781" s="266"/>
      <c r="BE3781" s="266"/>
      <c r="BF3781" s="266"/>
      <c r="BG3781" s="266"/>
      <c r="BH3781" s="266"/>
      <c r="BI3781" s="266"/>
      <c r="BJ3781" s="266"/>
      <c r="BK3781" s="266"/>
      <c r="BL3781" s="266"/>
      <c r="BM3781" s="266"/>
      <c r="BN3781" s="266"/>
      <c r="BO3781" s="266"/>
      <c r="BP3781" s="266"/>
      <c r="BQ3781" s="267"/>
      <c r="BR3781" s="267"/>
      <c r="BS3781" s="267"/>
      <c r="BT3781" s="268"/>
      <c r="BU3781" s="268"/>
      <c r="BV3781" s="96"/>
    </row>
    <row r="3782" spans="1:74" s="18" customFormat="1" ht="33.75" hidden="1" x14ac:dyDescent="0.45">
      <c r="A3782" s="260"/>
      <c r="B3782" s="258"/>
      <c r="C3782" s="608" t="s">
        <v>38</v>
      </c>
      <c r="D3782" s="608"/>
      <c r="E3782" s="607"/>
      <c r="F3782" s="607"/>
      <c r="G3782" s="607"/>
      <c r="H3782" s="607"/>
      <c r="I3782" s="607"/>
      <c r="J3782" s="607"/>
      <c r="K3782" s="607"/>
      <c r="L3782" s="607"/>
      <c r="M3782" s="607"/>
      <c r="N3782" s="607"/>
      <c r="O3782" s="607"/>
      <c r="P3782" s="607"/>
      <c r="Q3782" s="607"/>
      <c r="R3782" s="607"/>
      <c r="S3782" s="607"/>
      <c r="T3782" s="607"/>
      <c r="U3782" s="607"/>
      <c r="V3782" s="607"/>
      <c r="W3782" s="607"/>
      <c r="X3782" s="607"/>
      <c r="Y3782" s="607"/>
      <c r="Z3782" s="607"/>
      <c r="AA3782" s="607"/>
      <c r="AB3782" s="607"/>
      <c r="AC3782" s="607"/>
      <c r="AD3782" s="607"/>
      <c r="AE3782" s="607"/>
      <c r="AF3782" s="316"/>
      <c r="AG3782" s="609" t="s">
        <v>21</v>
      </c>
      <c r="AH3782" s="609"/>
      <c r="AI3782" s="609"/>
      <c r="AJ3782" s="609"/>
      <c r="AK3782" s="607"/>
      <c r="AL3782" s="607"/>
      <c r="AM3782" s="607"/>
      <c r="AN3782" s="607"/>
      <c r="AO3782" s="607"/>
      <c r="AP3782" s="607"/>
      <c r="AQ3782" s="607"/>
      <c r="AR3782" s="607"/>
      <c r="AS3782" s="607"/>
      <c r="AT3782" s="607"/>
      <c r="AU3782" s="607"/>
      <c r="AV3782" s="607"/>
      <c r="AW3782" s="607"/>
      <c r="AX3782" s="607"/>
      <c r="AY3782" s="607"/>
      <c r="AZ3782" s="607"/>
      <c r="BA3782" s="607"/>
      <c r="BB3782" s="607"/>
      <c r="BC3782" s="610" t="s">
        <v>12</v>
      </c>
      <c r="BD3782" s="610"/>
      <c r="BE3782" s="610"/>
      <c r="BF3782" s="611"/>
      <c r="BG3782" s="611"/>
      <c r="BH3782" s="611"/>
      <c r="BI3782" s="611"/>
      <c r="BJ3782" s="611"/>
      <c r="BK3782" s="611"/>
      <c r="BL3782" s="611"/>
      <c r="BM3782" s="611"/>
      <c r="BN3782" s="611"/>
      <c r="BO3782" s="611"/>
      <c r="BP3782" s="64"/>
      <c r="BQ3782" s="307"/>
      <c r="BR3782" s="65"/>
      <c r="BS3782" s="65"/>
      <c r="BT3782" s="270">
        <f>IF(BF3782=0,0,1)</f>
        <v>0</v>
      </c>
      <c r="BU3782" s="18">
        <f>IF((BG3832+BK3832)&gt;(AQ3832+AU3832),1,0)</f>
        <v>0</v>
      </c>
      <c r="BV3782" s="271"/>
    </row>
    <row r="3783" spans="1:74" ht="9.6" hidden="1" customHeight="1" x14ac:dyDescent="0.45">
      <c r="A3783" s="95"/>
      <c r="B3783" s="258"/>
      <c r="C3783" s="62"/>
      <c r="D3783" s="62"/>
      <c r="E3783" s="62"/>
      <c r="F3783" s="63"/>
      <c r="G3783" s="63"/>
      <c r="H3783" s="62"/>
      <c r="I3783" s="62"/>
      <c r="J3783" s="62"/>
      <c r="K3783" s="62"/>
      <c r="L3783" s="62"/>
      <c r="M3783" s="62"/>
      <c r="N3783" s="62"/>
      <c r="O3783" s="62"/>
      <c r="P3783" s="62"/>
      <c r="Q3783" s="62"/>
      <c r="R3783" s="62"/>
      <c r="S3783" s="62"/>
      <c r="T3783" s="62"/>
      <c r="U3783" s="62"/>
      <c r="V3783" s="62"/>
      <c r="W3783" s="62"/>
      <c r="X3783" s="62"/>
      <c r="Y3783" s="62"/>
      <c r="Z3783" s="62"/>
      <c r="AA3783" s="62"/>
      <c r="AB3783" s="62"/>
      <c r="AC3783" s="62"/>
      <c r="AD3783" s="62"/>
      <c r="AE3783" s="62"/>
      <c r="AF3783" s="62"/>
      <c r="AG3783" s="62"/>
      <c r="AH3783" s="259"/>
      <c r="AI3783" s="259"/>
      <c r="AJ3783" s="62"/>
      <c r="AK3783" s="62"/>
      <c r="AL3783" s="62"/>
      <c r="AM3783" s="62"/>
      <c r="AN3783" s="62"/>
      <c r="AO3783" s="62"/>
      <c r="AP3783" s="62"/>
      <c r="AQ3783" s="62"/>
      <c r="AR3783" s="62"/>
      <c r="AS3783" s="62"/>
      <c r="AT3783" s="62"/>
      <c r="AU3783" s="62"/>
      <c r="AV3783" s="62"/>
      <c r="AW3783" s="62"/>
      <c r="AX3783" s="62"/>
      <c r="AY3783" s="62"/>
      <c r="AZ3783" s="62"/>
      <c r="BA3783" s="62"/>
      <c r="BB3783" s="62"/>
      <c r="BC3783" s="62"/>
      <c r="BD3783" s="62"/>
      <c r="BE3783" s="62"/>
      <c r="BF3783" s="62"/>
      <c r="BG3783" s="62"/>
      <c r="BH3783" s="62"/>
      <c r="BI3783" s="62"/>
      <c r="BJ3783" s="62"/>
      <c r="BK3783" s="62"/>
      <c r="BL3783" s="62"/>
      <c r="BM3783" s="62"/>
      <c r="BN3783" s="62"/>
      <c r="BO3783" s="62"/>
      <c r="BP3783" s="62"/>
      <c r="BQ3783" s="66"/>
      <c r="BR3783" s="66"/>
      <c r="BS3783" s="66"/>
      <c r="BT3783" s="15"/>
      <c r="BU3783" s="15"/>
      <c r="BV3783" s="95"/>
    </row>
    <row r="3784" spans="1:74" ht="8.85" hidden="1" customHeight="1" thickBot="1" x14ac:dyDescent="0.5">
      <c r="A3784" s="95"/>
      <c r="B3784" s="113"/>
      <c r="C3784" s="67"/>
      <c r="D3784" s="67"/>
      <c r="E3784" s="67"/>
      <c r="F3784" s="68"/>
      <c r="G3784" s="68"/>
      <c r="H3784" s="67"/>
      <c r="I3784" s="67"/>
      <c r="J3784" s="67"/>
      <c r="K3784" s="67"/>
      <c r="L3784" s="67"/>
      <c r="M3784" s="67"/>
      <c r="N3784" s="67"/>
      <c r="O3784" s="67"/>
      <c r="P3784" s="67"/>
      <c r="Q3784" s="67"/>
      <c r="R3784" s="67"/>
      <c r="S3784" s="67"/>
      <c r="T3784" s="67"/>
      <c r="U3784" s="67"/>
      <c r="V3784" s="67"/>
      <c r="W3784" s="67"/>
      <c r="X3784" s="67"/>
      <c r="Y3784" s="67"/>
      <c r="Z3784" s="67"/>
      <c r="AA3784" s="67"/>
      <c r="AB3784" s="67"/>
      <c r="AC3784" s="67"/>
      <c r="AD3784" s="67"/>
      <c r="AE3784" s="67"/>
      <c r="AF3784" s="67"/>
      <c r="AG3784" s="67"/>
      <c r="AH3784" s="272"/>
      <c r="AI3784" s="272"/>
      <c r="AJ3784" s="67"/>
      <c r="AK3784" s="67"/>
      <c r="AL3784" s="67"/>
      <c r="AM3784" s="67"/>
      <c r="AN3784" s="67"/>
      <c r="AO3784" s="67"/>
      <c r="AP3784" s="67"/>
      <c r="AQ3784" s="67"/>
      <c r="AR3784" s="67"/>
      <c r="AS3784" s="67"/>
      <c r="AT3784" s="67"/>
      <c r="AU3784" s="67"/>
      <c r="AV3784" s="67"/>
      <c r="AW3784" s="67"/>
      <c r="AX3784" s="67"/>
      <c r="AY3784" s="67"/>
      <c r="AZ3784" s="67"/>
      <c r="BA3784" s="67"/>
      <c r="BB3784" s="67"/>
      <c r="BC3784" s="67"/>
      <c r="BD3784" s="67"/>
      <c r="BE3784" s="67"/>
      <c r="BF3784" s="67"/>
      <c r="BG3784" s="67"/>
      <c r="BH3784" s="67"/>
      <c r="BI3784" s="67"/>
      <c r="BJ3784" s="67"/>
      <c r="BK3784" s="67"/>
      <c r="BL3784" s="67"/>
      <c r="BM3784" s="67"/>
      <c r="BN3784" s="67"/>
      <c r="BO3784" s="67"/>
      <c r="BP3784" s="67"/>
      <c r="BQ3784" s="69"/>
      <c r="BR3784" s="69"/>
      <c r="BS3784" s="69"/>
      <c r="BT3784" s="15"/>
      <c r="BU3784" s="15"/>
      <c r="BV3784" s="95"/>
    </row>
    <row r="3785" spans="1:74" s="18" customFormat="1" ht="40.5" hidden="1" customHeight="1" thickTop="1" x14ac:dyDescent="0.4">
      <c r="A3785" s="271"/>
      <c r="B3785" s="652" t="s">
        <v>0</v>
      </c>
      <c r="C3785" s="648" t="s">
        <v>1</v>
      </c>
      <c r="D3785" s="649"/>
      <c r="E3785" s="273" t="s">
        <v>28</v>
      </c>
      <c r="F3785" s="546" t="s">
        <v>100</v>
      </c>
      <c r="G3785" s="546" t="s">
        <v>101</v>
      </c>
      <c r="H3785" s="704" t="s">
        <v>41</v>
      </c>
      <c r="I3785" s="705"/>
      <c r="J3785" s="554" t="s">
        <v>7</v>
      </c>
      <c r="K3785" s="554"/>
      <c r="L3785" s="554"/>
      <c r="M3785" s="554"/>
      <c r="N3785" s="554"/>
      <c r="O3785" s="554"/>
      <c r="P3785" s="554" t="s">
        <v>2</v>
      </c>
      <c r="Q3785" s="554"/>
      <c r="R3785" s="554"/>
      <c r="S3785" s="554"/>
      <c r="T3785" s="554"/>
      <c r="U3785" s="554"/>
      <c r="V3785" s="308"/>
      <c r="W3785" s="308"/>
      <c r="X3785" s="687" t="s">
        <v>35</v>
      </c>
      <c r="Y3785" s="688"/>
      <c r="Z3785" s="687" t="s">
        <v>36</v>
      </c>
      <c r="AA3785" s="688"/>
      <c r="AB3785" s="687" t="s">
        <v>44</v>
      </c>
      <c r="AC3785" s="688"/>
      <c r="AD3785" s="554" t="s">
        <v>6</v>
      </c>
      <c r="AE3785" s="554"/>
      <c r="AF3785" s="554"/>
      <c r="AG3785" s="554"/>
      <c r="AH3785" s="554"/>
      <c r="AI3785" s="554"/>
      <c r="AJ3785" s="554" t="s">
        <v>68</v>
      </c>
      <c r="AK3785" s="554"/>
      <c r="AL3785" s="554"/>
      <c r="AM3785" s="554"/>
      <c r="AN3785" s="554"/>
      <c r="AO3785" s="554"/>
      <c r="AP3785" s="554" t="s">
        <v>69</v>
      </c>
      <c r="AQ3785" s="554"/>
      <c r="AR3785" s="554"/>
      <c r="AS3785" s="554"/>
      <c r="AT3785" s="554"/>
      <c r="AU3785" s="554"/>
      <c r="AV3785" s="554" t="s">
        <v>70</v>
      </c>
      <c r="AW3785" s="554"/>
      <c r="AX3785" s="554"/>
      <c r="AY3785" s="554"/>
      <c r="AZ3785" s="554"/>
      <c r="BA3785" s="556"/>
      <c r="BB3785" s="554" t="s">
        <v>4</v>
      </c>
      <c r="BC3785" s="554"/>
      <c r="BD3785" s="554"/>
      <c r="BE3785" s="554"/>
      <c r="BF3785" s="554"/>
      <c r="BG3785" s="555"/>
      <c r="BH3785" s="554" t="s">
        <v>71</v>
      </c>
      <c r="BI3785" s="554"/>
      <c r="BJ3785" s="554"/>
      <c r="BK3785" s="554"/>
      <c r="BL3785" s="554"/>
      <c r="BM3785" s="556"/>
      <c r="BN3785" s="557" t="s">
        <v>25</v>
      </c>
      <c r="BO3785" s="558"/>
      <c r="BP3785" s="559"/>
      <c r="BQ3785" s="691" t="s">
        <v>110</v>
      </c>
      <c r="BR3785" s="691" t="s">
        <v>86</v>
      </c>
      <c r="BS3785" s="691" t="s">
        <v>87</v>
      </c>
      <c r="BT3785" s="274"/>
      <c r="BU3785" s="274"/>
      <c r="BV3785" s="271"/>
    </row>
    <row r="3786" spans="1:74" s="18" customFormat="1" ht="41.25" hidden="1" customHeight="1" x14ac:dyDescent="0.4">
      <c r="A3786" s="271"/>
      <c r="B3786" s="653"/>
      <c r="C3786" s="650"/>
      <c r="D3786" s="651"/>
      <c r="E3786" s="275" t="s">
        <v>102</v>
      </c>
      <c r="F3786" s="547"/>
      <c r="G3786" s="547"/>
      <c r="H3786" s="706"/>
      <c r="I3786" s="707"/>
      <c r="J3786" s="525" t="s">
        <v>17</v>
      </c>
      <c r="K3786" s="526"/>
      <c r="L3786" s="521" t="s">
        <v>18</v>
      </c>
      <c r="M3786" s="522"/>
      <c r="N3786" s="523" t="s">
        <v>19</v>
      </c>
      <c r="O3786" s="524" t="s">
        <v>8</v>
      </c>
      <c r="P3786" s="525" t="s">
        <v>26</v>
      </c>
      <c r="Q3786" s="526"/>
      <c r="R3786" s="521" t="s">
        <v>24</v>
      </c>
      <c r="S3786" s="522"/>
      <c r="T3786" s="523" t="s">
        <v>19</v>
      </c>
      <c r="U3786" s="524"/>
      <c r="V3786" s="309"/>
      <c r="W3786" s="309"/>
      <c r="X3786" s="689"/>
      <c r="Y3786" s="690"/>
      <c r="Z3786" s="689"/>
      <c r="AA3786" s="690"/>
      <c r="AB3786" s="689"/>
      <c r="AC3786" s="690"/>
      <c r="AD3786" s="525" t="s">
        <v>48</v>
      </c>
      <c r="AE3786" s="526"/>
      <c r="AF3786" s="521" t="s">
        <v>23</v>
      </c>
      <c r="AG3786" s="522" t="s">
        <v>3</v>
      </c>
      <c r="AH3786" s="563" t="s">
        <v>5</v>
      </c>
      <c r="AI3786" s="564"/>
      <c r="AJ3786" s="525" t="s">
        <v>48</v>
      </c>
      <c r="AK3786" s="526"/>
      <c r="AL3786" s="521" t="s">
        <v>23</v>
      </c>
      <c r="AM3786" s="522" t="s">
        <v>3</v>
      </c>
      <c r="AN3786" s="563" t="s">
        <v>5</v>
      </c>
      <c r="AO3786" s="564"/>
      <c r="AP3786" s="525" t="s">
        <v>48</v>
      </c>
      <c r="AQ3786" s="526"/>
      <c r="AR3786" s="521" t="s">
        <v>23</v>
      </c>
      <c r="AS3786" s="522" t="s">
        <v>3</v>
      </c>
      <c r="AT3786" s="563" t="s">
        <v>5</v>
      </c>
      <c r="AU3786" s="564"/>
      <c r="AV3786" s="525" t="s">
        <v>48</v>
      </c>
      <c r="AW3786" s="526"/>
      <c r="AX3786" s="521" t="s">
        <v>23</v>
      </c>
      <c r="AY3786" s="522" t="s">
        <v>3</v>
      </c>
      <c r="AZ3786" s="563" t="s">
        <v>5</v>
      </c>
      <c r="BA3786" s="564"/>
      <c r="BB3786" s="525" t="s">
        <v>48</v>
      </c>
      <c r="BC3786" s="526"/>
      <c r="BD3786" s="521" t="s">
        <v>23</v>
      </c>
      <c r="BE3786" s="522" t="s">
        <v>3</v>
      </c>
      <c r="BF3786" s="563" t="s">
        <v>5</v>
      </c>
      <c r="BG3786" s="564"/>
      <c r="BH3786" s="525" t="s">
        <v>48</v>
      </c>
      <c r="BI3786" s="526"/>
      <c r="BJ3786" s="521" t="s">
        <v>23</v>
      </c>
      <c r="BK3786" s="522" t="s">
        <v>3</v>
      </c>
      <c r="BL3786" s="563" t="s">
        <v>5</v>
      </c>
      <c r="BM3786" s="564"/>
      <c r="BN3786" s="560"/>
      <c r="BO3786" s="561"/>
      <c r="BP3786" s="562"/>
      <c r="BQ3786" s="692"/>
      <c r="BR3786" s="692"/>
      <c r="BS3786" s="692"/>
      <c r="BT3786" s="274"/>
      <c r="BU3786" s="274"/>
      <c r="BV3786" s="271"/>
    </row>
    <row r="3787" spans="1:74" ht="23.85" hidden="1" customHeight="1" x14ac:dyDescent="0.35">
      <c r="A3787" s="276"/>
      <c r="B3787" s="570" t="str">
        <f>IF(ROSTER!B$8="","",ROSTER!B$8)</f>
        <v/>
      </c>
      <c r="C3787" s="572" t="str">
        <f>IF(ROSTER!C$8="","",ROSTER!C$8)</f>
        <v/>
      </c>
      <c r="D3787" s="573"/>
      <c r="E3787" s="574"/>
      <c r="F3787" s="576">
        <f>IF(E3787="y",1,IF(E3787="S",1,0))</f>
        <v>0</v>
      </c>
      <c r="G3787" s="582">
        <f>IF(E3787="S",1,0)</f>
        <v>0</v>
      </c>
      <c r="H3787" s="578"/>
      <c r="I3787" s="543"/>
      <c r="J3787" s="542"/>
      <c r="K3787" s="580"/>
      <c r="L3787" s="584"/>
      <c r="M3787" s="585"/>
      <c r="N3787" s="588">
        <f>L3787+J3787</f>
        <v>0</v>
      </c>
      <c r="O3787" s="589"/>
      <c r="P3787" s="542"/>
      <c r="Q3787" s="580"/>
      <c r="R3787" s="584"/>
      <c r="S3787" s="585"/>
      <c r="T3787" s="588">
        <f>R3787-P3787</f>
        <v>0</v>
      </c>
      <c r="U3787" s="589"/>
      <c r="V3787" s="310"/>
      <c r="W3787" s="310"/>
      <c r="X3787" s="578"/>
      <c r="Y3787" s="543"/>
      <c r="Z3787" s="542"/>
      <c r="AA3787" s="543"/>
      <c r="AB3787" s="542"/>
      <c r="AC3787" s="543"/>
      <c r="AD3787" s="542"/>
      <c r="AE3787" s="580"/>
      <c r="AF3787" s="584"/>
      <c r="AG3787" s="585"/>
      <c r="AH3787" s="595">
        <f>IF(AD3787=0,0,(AF3787/AD3787)*100)</f>
        <v>0</v>
      </c>
      <c r="AI3787" s="596"/>
      <c r="AJ3787" s="542"/>
      <c r="AK3787" s="580"/>
      <c r="AL3787" s="584"/>
      <c r="AM3787" s="585"/>
      <c r="AN3787" s="595">
        <f>IF(AJ3787=0,0,(AL3787/AJ3787)*100)</f>
        <v>0</v>
      </c>
      <c r="AO3787" s="596"/>
      <c r="AP3787" s="542"/>
      <c r="AQ3787" s="580"/>
      <c r="AR3787" s="584"/>
      <c r="AS3787" s="585"/>
      <c r="AT3787" s="595">
        <f>IF(AP3787=0,0,(AR3787/AP3787)*100)</f>
        <v>0</v>
      </c>
      <c r="AU3787" s="596"/>
      <c r="AV3787" s="599">
        <f>AD3787+AJ3787+AP3787</f>
        <v>0</v>
      </c>
      <c r="AW3787" s="600"/>
      <c r="AX3787" s="630">
        <f>AF3787+AL3787+AR3787</f>
        <v>0</v>
      </c>
      <c r="AY3787" s="631"/>
      <c r="AZ3787" s="595">
        <f>IF(AV3787=0,0,(AX3787/AV3787)*100)</f>
        <v>0</v>
      </c>
      <c r="BA3787" s="596"/>
      <c r="BB3787" s="542"/>
      <c r="BC3787" s="580"/>
      <c r="BD3787" s="584"/>
      <c r="BE3787" s="585"/>
      <c r="BF3787" s="595">
        <f>IF(BB3787=0,0,(BD3787/BB3787)*100)</f>
        <v>0</v>
      </c>
      <c r="BG3787" s="596"/>
      <c r="BH3787" s="599">
        <f>AV3787+BB3787</f>
        <v>0</v>
      </c>
      <c r="BI3787" s="600"/>
      <c r="BJ3787" s="630">
        <f>AX3787+BD3787</f>
        <v>0</v>
      </c>
      <c r="BK3787" s="631"/>
      <c r="BL3787" s="595">
        <f>IF(BH3787=0,0,(BJ3787/BH3787)*100)</f>
        <v>0</v>
      </c>
      <c r="BM3787" s="596"/>
      <c r="BN3787" s="656">
        <f>(AF3787*2)+(AL3787*2)+(AR3787*3)+BD3787</f>
        <v>0</v>
      </c>
      <c r="BO3787" s="657"/>
      <c r="BP3787" s="658"/>
      <c r="BQ3787" s="676">
        <f>IF(BS3787=0,0,50*BR3787/BS3787)</f>
        <v>0</v>
      </c>
      <c r="BR3787" s="662">
        <f>(BN3787*BU$11)+(N3787*BU$12)+(Z3787*BU$13)+(R3787*BU$14)+(X3787*BU$15)+(AB3787*BU$16)</f>
        <v>0</v>
      </c>
      <c r="BS3787" s="662">
        <f>((BB3787-BD3787)*BU$18)+((AV3787-AX3787)*BU$17)+(H3787*BU$19)+(P3787*BU$20)</f>
        <v>0</v>
      </c>
      <c r="BT3787" s="19" t="s">
        <v>75</v>
      </c>
      <c r="BU3787" s="277">
        <f>IF(BQ3782="B",'VALUE POINTS'!L$10,IF('GAME STATS'!BQ3782="C",'VALUE POINTS'!M$10,'VALUE POINTS'!K$10))</f>
        <v>1</v>
      </c>
      <c r="BV3787" s="278"/>
    </row>
    <row r="3788" spans="1:74" ht="23.85" hidden="1" customHeight="1" x14ac:dyDescent="0.35">
      <c r="A3788" s="276"/>
      <c r="B3788" s="571"/>
      <c r="C3788" s="642" t="str">
        <f>IF(ROSTER!D$8="","",ROSTER!D$8)</f>
        <v/>
      </c>
      <c r="D3788" s="643"/>
      <c r="E3788" s="575"/>
      <c r="F3788" s="577"/>
      <c r="G3788" s="583"/>
      <c r="H3788" s="579"/>
      <c r="I3788" s="545"/>
      <c r="J3788" s="544"/>
      <c r="K3788" s="581"/>
      <c r="L3788" s="586"/>
      <c r="M3788" s="587"/>
      <c r="N3788" s="592" t="s">
        <v>16</v>
      </c>
      <c r="O3788" s="603"/>
      <c r="P3788" s="544"/>
      <c r="Q3788" s="581"/>
      <c r="R3788" s="586"/>
      <c r="S3788" s="587"/>
      <c r="T3788" s="592" t="s">
        <v>16</v>
      </c>
      <c r="U3788" s="603"/>
      <c r="V3788" s="311"/>
      <c r="W3788" s="311"/>
      <c r="X3788" s="579"/>
      <c r="Y3788" s="545"/>
      <c r="Z3788" s="544"/>
      <c r="AA3788" s="545"/>
      <c r="AB3788" s="544"/>
      <c r="AC3788" s="545"/>
      <c r="AD3788" s="544"/>
      <c r="AE3788" s="581"/>
      <c r="AF3788" s="586"/>
      <c r="AG3788" s="587"/>
      <c r="AH3788" s="626"/>
      <c r="AI3788" s="627"/>
      <c r="AJ3788" s="544"/>
      <c r="AK3788" s="581"/>
      <c r="AL3788" s="586"/>
      <c r="AM3788" s="587"/>
      <c r="AN3788" s="626"/>
      <c r="AO3788" s="627"/>
      <c r="AP3788" s="544"/>
      <c r="AQ3788" s="581"/>
      <c r="AR3788" s="586"/>
      <c r="AS3788" s="587"/>
      <c r="AT3788" s="626"/>
      <c r="AU3788" s="627"/>
      <c r="AV3788" s="628"/>
      <c r="AW3788" s="629"/>
      <c r="AX3788" s="632"/>
      <c r="AY3788" s="633"/>
      <c r="AZ3788" s="626"/>
      <c r="BA3788" s="627"/>
      <c r="BB3788" s="544"/>
      <c r="BC3788" s="581"/>
      <c r="BD3788" s="586"/>
      <c r="BE3788" s="587"/>
      <c r="BF3788" s="626"/>
      <c r="BG3788" s="627"/>
      <c r="BH3788" s="628"/>
      <c r="BI3788" s="629"/>
      <c r="BJ3788" s="632"/>
      <c r="BK3788" s="633"/>
      <c r="BL3788" s="626"/>
      <c r="BM3788" s="627"/>
      <c r="BN3788" s="678"/>
      <c r="BO3788" s="679"/>
      <c r="BP3788" s="680"/>
      <c r="BQ3788" s="677"/>
      <c r="BR3788" s="663"/>
      <c r="BS3788" s="663"/>
      <c r="BT3788" s="19" t="s">
        <v>76</v>
      </c>
      <c r="BU3788" s="277">
        <f>IF(BQ3782="B",'VALUE POINTS'!L$11,IF('GAME STATS'!BQ3782="C",'VALUE POINTS'!M$11,'VALUE POINTS'!K$11))</f>
        <v>1</v>
      </c>
      <c r="BV3788" s="278"/>
    </row>
    <row r="3789" spans="1:74" ht="21.75" hidden="1" customHeight="1" x14ac:dyDescent="0.35">
      <c r="A3789" s="95"/>
      <c r="B3789" s="570" t="str">
        <f>IF(ROSTER!B$10="","",ROSTER!B$10)</f>
        <v/>
      </c>
      <c r="C3789" s="572" t="str">
        <f>IF(ROSTER!C$10="","",ROSTER!C$10)</f>
        <v/>
      </c>
      <c r="D3789" s="573"/>
      <c r="E3789" s="574"/>
      <c r="F3789" s="576">
        <f>IF(E3789="y",1,IF(E3789="S",1,0))</f>
        <v>0</v>
      </c>
      <c r="G3789" s="582">
        <f>IF(E3789="S",1,0)</f>
        <v>0</v>
      </c>
      <c r="H3789" s="578"/>
      <c r="I3789" s="543"/>
      <c r="J3789" s="542"/>
      <c r="K3789" s="580"/>
      <c r="L3789" s="584"/>
      <c r="M3789" s="585"/>
      <c r="N3789" s="588">
        <f>L3789+J3789</f>
        <v>0</v>
      </c>
      <c r="O3789" s="589"/>
      <c r="P3789" s="542"/>
      <c r="Q3789" s="580"/>
      <c r="R3789" s="584"/>
      <c r="S3789" s="585"/>
      <c r="T3789" s="588">
        <f>R3789-P3789</f>
        <v>0</v>
      </c>
      <c r="U3789" s="589"/>
      <c r="V3789" s="310"/>
      <c r="W3789" s="310"/>
      <c r="X3789" s="578"/>
      <c r="Y3789" s="543"/>
      <c r="Z3789" s="542"/>
      <c r="AA3789" s="543"/>
      <c r="AB3789" s="542"/>
      <c r="AC3789" s="543"/>
      <c r="AD3789" s="542"/>
      <c r="AE3789" s="580"/>
      <c r="AF3789" s="584"/>
      <c r="AG3789" s="585"/>
      <c r="AH3789" s="595">
        <f>IF(AD3789=0,0,(AF3789/AD3789)*100)</f>
        <v>0</v>
      </c>
      <c r="AI3789" s="596"/>
      <c r="AJ3789" s="542"/>
      <c r="AK3789" s="580"/>
      <c r="AL3789" s="584"/>
      <c r="AM3789" s="585"/>
      <c r="AN3789" s="595">
        <f>IF(AJ3789=0,0,(AL3789/AJ3789)*100)</f>
        <v>0</v>
      </c>
      <c r="AO3789" s="596"/>
      <c r="AP3789" s="542"/>
      <c r="AQ3789" s="580"/>
      <c r="AR3789" s="584"/>
      <c r="AS3789" s="585"/>
      <c r="AT3789" s="595">
        <f>IF(AP3789=0,0,(AR3789/AP3789)*100)</f>
        <v>0</v>
      </c>
      <c r="AU3789" s="596"/>
      <c r="AV3789" s="599">
        <f>AD3789+AJ3789+AP3789</f>
        <v>0</v>
      </c>
      <c r="AW3789" s="600"/>
      <c r="AX3789" s="630">
        <f>AF3789+AL3789+AR3789</f>
        <v>0</v>
      </c>
      <c r="AY3789" s="631"/>
      <c r="AZ3789" s="595">
        <f>IF(AV3789=0,0,(AX3789/AV3789)*100)</f>
        <v>0</v>
      </c>
      <c r="BA3789" s="596"/>
      <c r="BB3789" s="542"/>
      <c r="BC3789" s="580"/>
      <c r="BD3789" s="584"/>
      <c r="BE3789" s="585"/>
      <c r="BF3789" s="595">
        <f>IF(BB3789=0,0,(BD3789/BB3789)*100)</f>
        <v>0</v>
      </c>
      <c r="BG3789" s="596"/>
      <c r="BH3789" s="599">
        <f>AV3789+BB3789</f>
        <v>0</v>
      </c>
      <c r="BI3789" s="600"/>
      <c r="BJ3789" s="630">
        <f>AX3789+BD3789</f>
        <v>0</v>
      </c>
      <c r="BK3789" s="631"/>
      <c r="BL3789" s="595">
        <f>IF(BH3789=0,0,(BJ3789/BH3789)*100)</f>
        <v>0</v>
      </c>
      <c r="BM3789" s="596"/>
      <c r="BN3789" s="656">
        <f>(AF3789*2)+(AL3789*2)+(AR3789*3)+BD3789</f>
        <v>0</v>
      </c>
      <c r="BO3789" s="657"/>
      <c r="BP3789" s="658"/>
      <c r="BQ3789" s="676">
        <f>IF(BS3789=0,0,50*BR3789/BS3789)</f>
        <v>0</v>
      </c>
      <c r="BR3789" s="662">
        <f>(BN3789*BU$11)+(N3789*BU$12)+(Z3789*BU$13)+(R3789*BU$14)+(X3789*BU$15)+(AB3789*BU$16)</f>
        <v>0</v>
      </c>
      <c r="BS3789" s="662">
        <f>((BB3789-BD3789)*BU$18)+((AV3789-AX3789)*BU$17)+(H3789*BU$19)+(P3789*BU$20)</f>
        <v>0</v>
      </c>
      <c r="BT3789" s="19" t="s">
        <v>77</v>
      </c>
      <c r="BU3789" s="277">
        <f>IF(BQ3782="B",'VALUE POINTS'!L$12,IF('GAME STATS'!BQ3782="C",'VALUE POINTS'!M$12,'VALUE POINTS'!K$12))</f>
        <v>2</v>
      </c>
      <c r="BV3789" s="278"/>
    </row>
    <row r="3790" spans="1:74" ht="21.75" hidden="1" customHeight="1" x14ac:dyDescent="0.35">
      <c r="A3790" s="95"/>
      <c r="B3790" s="571"/>
      <c r="C3790" s="642" t="str">
        <f>IF(ROSTER!D$10="","",ROSTER!D$10)</f>
        <v/>
      </c>
      <c r="D3790" s="643"/>
      <c r="E3790" s="575"/>
      <c r="F3790" s="577"/>
      <c r="G3790" s="583"/>
      <c r="H3790" s="579"/>
      <c r="I3790" s="545"/>
      <c r="J3790" s="544"/>
      <c r="K3790" s="581"/>
      <c r="L3790" s="586"/>
      <c r="M3790" s="587"/>
      <c r="N3790" s="592" t="s">
        <v>16</v>
      </c>
      <c r="O3790" s="603"/>
      <c r="P3790" s="544"/>
      <c r="Q3790" s="581"/>
      <c r="R3790" s="586"/>
      <c r="S3790" s="587"/>
      <c r="T3790" s="592" t="s">
        <v>16</v>
      </c>
      <c r="U3790" s="603"/>
      <c r="V3790" s="311"/>
      <c r="W3790" s="311"/>
      <c r="X3790" s="579"/>
      <c r="Y3790" s="545"/>
      <c r="Z3790" s="544"/>
      <c r="AA3790" s="545"/>
      <c r="AB3790" s="544"/>
      <c r="AC3790" s="545"/>
      <c r="AD3790" s="544"/>
      <c r="AE3790" s="581"/>
      <c r="AF3790" s="586"/>
      <c r="AG3790" s="587"/>
      <c r="AH3790" s="626"/>
      <c r="AI3790" s="627"/>
      <c r="AJ3790" s="544"/>
      <c r="AK3790" s="581"/>
      <c r="AL3790" s="586"/>
      <c r="AM3790" s="587"/>
      <c r="AN3790" s="626"/>
      <c r="AO3790" s="627"/>
      <c r="AP3790" s="544"/>
      <c r="AQ3790" s="581"/>
      <c r="AR3790" s="586"/>
      <c r="AS3790" s="587"/>
      <c r="AT3790" s="626"/>
      <c r="AU3790" s="627"/>
      <c r="AV3790" s="628"/>
      <c r="AW3790" s="629"/>
      <c r="AX3790" s="632"/>
      <c r="AY3790" s="633"/>
      <c r="AZ3790" s="626"/>
      <c r="BA3790" s="627"/>
      <c r="BB3790" s="544"/>
      <c r="BC3790" s="581"/>
      <c r="BD3790" s="586"/>
      <c r="BE3790" s="587"/>
      <c r="BF3790" s="626"/>
      <c r="BG3790" s="627"/>
      <c r="BH3790" s="628"/>
      <c r="BI3790" s="629"/>
      <c r="BJ3790" s="632"/>
      <c r="BK3790" s="633"/>
      <c r="BL3790" s="626"/>
      <c r="BM3790" s="627"/>
      <c r="BN3790" s="678"/>
      <c r="BO3790" s="679"/>
      <c r="BP3790" s="680"/>
      <c r="BQ3790" s="677"/>
      <c r="BR3790" s="663"/>
      <c r="BS3790" s="663"/>
      <c r="BT3790" s="19" t="s">
        <v>78</v>
      </c>
      <c r="BU3790" s="277">
        <f>IF(BQ3782="B",'VALUE POINTS'!L$13,IF('GAME STATS'!BQ3782="C",'VALUE POINTS'!M$13,'VALUE POINTS'!K$13))</f>
        <v>2</v>
      </c>
      <c r="BV3790" s="278"/>
    </row>
    <row r="3791" spans="1:74" ht="21.75" hidden="1" customHeight="1" x14ac:dyDescent="0.35">
      <c r="A3791" s="95"/>
      <c r="B3791" s="570" t="str">
        <f>IF(ROSTER!B$12="","",ROSTER!B$12)</f>
        <v/>
      </c>
      <c r="C3791" s="572" t="str">
        <f>IF(ROSTER!C$12="","",ROSTER!C$12)</f>
        <v/>
      </c>
      <c r="D3791" s="573"/>
      <c r="E3791" s="574"/>
      <c r="F3791" s="576">
        <f>IF(E3791="y",1,IF(E3791="S",1,0))</f>
        <v>0</v>
      </c>
      <c r="G3791" s="582">
        <f>IF(E3791="S",1,0)</f>
        <v>0</v>
      </c>
      <c r="H3791" s="578"/>
      <c r="I3791" s="543"/>
      <c r="J3791" s="542"/>
      <c r="K3791" s="580"/>
      <c r="L3791" s="584"/>
      <c r="M3791" s="585"/>
      <c r="N3791" s="588">
        <f>L3791+J3791</f>
        <v>0</v>
      </c>
      <c r="O3791" s="589"/>
      <c r="P3791" s="542"/>
      <c r="Q3791" s="580"/>
      <c r="R3791" s="584"/>
      <c r="S3791" s="585"/>
      <c r="T3791" s="588">
        <f>R3791-P3791</f>
        <v>0</v>
      </c>
      <c r="U3791" s="589"/>
      <c r="V3791" s="310"/>
      <c r="W3791" s="310"/>
      <c r="X3791" s="578"/>
      <c r="Y3791" s="543"/>
      <c r="Z3791" s="542"/>
      <c r="AA3791" s="543"/>
      <c r="AB3791" s="542"/>
      <c r="AC3791" s="543"/>
      <c r="AD3791" s="542"/>
      <c r="AE3791" s="580"/>
      <c r="AF3791" s="584"/>
      <c r="AG3791" s="585"/>
      <c r="AH3791" s="595">
        <f>IF(AD3791=0,0,(AF3791/AD3791)*100)</f>
        <v>0</v>
      </c>
      <c r="AI3791" s="596"/>
      <c r="AJ3791" s="542"/>
      <c r="AK3791" s="580"/>
      <c r="AL3791" s="584"/>
      <c r="AM3791" s="585"/>
      <c r="AN3791" s="595">
        <f>IF(AJ3791=0,0,(AL3791/AJ3791)*100)</f>
        <v>0</v>
      </c>
      <c r="AO3791" s="596"/>
      <c r="AP3791" s="542"/>
      <c r="AQ3791" s="580"/>
      <c r="AR3791" s="584"/>
      <c r="AS3791" s="585"/>
      <c r="AT3791" s="595">
        <f>IF(AP3791=0,0,(AR3791/AP3791)*100)</f>
        <v>0</v>
      </c>
      <c r="AU3791" s="596"/>
      <c r="AV3791" s="599">
        <f>AD3791+AJ3791+AP3791</f>
        <v>0</v>
      </c>
      <c r="AW3791" s="600"/>
      <c r="AX3791" s="630">
        <f>AF3791+AL3791+AR3791</f>
        <v>0</v>
      </c>
      <c r="AY3791" s="631"/>
      <c r="AZ3791" s="595">
        <f>IF(AV3791=0,0,(AX3791/AV3791)*100)</f>
        <v>0</v>
      </c>
      <c r="BA3791" s="596"/>
      <c r="BB3791" s="542"/>
      <c r="BC3791" s="580"/>
      <c r="BD3791" s="584"/>
      <c r="BE3791" s="585"/>
      <c r="BF3791" s="595">
        <f>IF(BB3791=0,0,(BD3791/BB3791)*100)</f>
        <v>0</v>
      </c>
      <c r="BG3791" s="596"/>
      <c r="BH3791" s="599">
        <f>AV3791+BB3791</f>
        <v>0</v>
      </c>
      <c r="BI3791" s="600"/>
      <c r="BJ3791" s="630">
        <f>AX3791+BD3791</f>
        <v>0</v>
      </c>
      <c r="BK3791" s="631"/>
      <c r="BL3791" s="595">
        <f>IF(BH3791=0,0,(BJ3791/BH3791)*100)</f>
        <v>0</v>
      </c>
      <c r="BM3791" s="596"/>
      <c r="BN3791" s="656">
        <f>(AF3791*2)+(AL3791*2)+(AR3791*3)+BD3791</f>
        <v>0</v>
      </c>
      <c r="BO3791" s="657"/>
      <c r="BP3791" s="658"/>
      <c r="BQ3791" s="676">
        <f t="shared" ref="BQ3791" si="3130">IF(BS3791=0,0,50*BR3791/BS3791)</f>
        <v>0</v>
      </c>
      <c r="BR3791" s="662">
        <f>(BN3791*BU$11)+(N3791*BU$12)+(Z3791*BU$13)+(R3791*BU$14)+(X3791*BU$15)+(AB3791*BU$16)</f>
        <v>0</v>
      </c>
      <c r="BS3791" s="662">
        <f>((BB3791-BD3791)*BU$18)+((AV3791-AX3791)*BU$17)+(H3791*BU$19)+(P3791*BU$20)</f>
        <v>0</v>
      </c>
      <c r="BT3791" s="19" t="s">
        <v>79</v>
      </c>
      <c r="BU3791" s="277">
        <f>IF(BQ3782="B",'VALUE POINTS'!L$14,IF('GAME STATS'!BQ3782="C",'VALUE POINTS'!M$14,'VALUE POINTS'!K$14))</f>
        <v>2</v>
      </c>
      <c r="BV3791" s="278"/>
    </row>
    <row r="3792" spans="1:74" ht="21.75" hidden="1" customHeight="1" x14ac:dyDescent="0.35">
      <c r="A3792" s="95"/>
      <c r="B3792" s="571"/>
      <c r="C3792" s="642" t="str">
        <f>IF(ROSTER!D$12="","",ROSTER!D$12)</f>
        <v/>
      </c>
      <c r="D3792" s="643"/>
      <c r="E3792" s="575"/>
      <c r="F3792" s="577"/>
      <c r="G3792" s="583"/>
      <c r="H3792" s="579"/>
      <c r="I3792" s="545"/>
      <c r="J3792" s="544"/>
      <c r="K3792" s="581"/>
      <c r="L3792" s="586"/>
      <c r="M3792" s="587"/>
      <c r="N3792" s="592" t="s">
        <v>16</v>
      </c>
      <c r="O3792" s="603"/>
      <c r="P3792" s="544"/>
      <c r="Q3792" s="581"/>
      <c r="R3792" s="586"/>
      <c r="S3792" s="587"/>
      <c r="T3792" s="592" t="s">
        <v>16</v>
      </c>
      <c r="U3792" s="603"/>
      <c r="V3792" s="311"/>
      <c r="W3792" s="311"/>
      <c r="X3792" s="579"/>
      <c r="Y3792" s="545"/>
      <c r="Z3792" s="544"/>
      <c r="AA3792" s="545"/>
      <c r="AB3792" s="544"/>
      <c r="AC3792" s="545"/>
      <c r="AD3792" s="544"/>
      <c r="AE3792" s="581"/>
      <c r="AF3792" s="586"/>
      <c r="AG3792" s="587"/>
      <c r="AH3792" s="626"/>
      <c r="AI3792" s="627"/>
      <c r="AJ3792" s="544"/>
      <c r="AK3792" s="581"/>
      <c r="AL3792" s="586"/>
      <c r="AM3792" s="587"/>
      <c r="AN3792" s="626"/>
      <c r="AO3792" s="627"/>
      <c r="AP3792" s="544"/>
      <c r="AQ3792" s="581"/>
      <c r="AR3792" s="586"/>
      <c r="AS3792" s="587"/>
      <c r="AT3792" s="626"/>
      <c r="AU3792" s="627"/>
      <c r="AV3792" s="628"/>
      <c r="AW3792" s="629"/>
      <c r="AX3792" s="632"/>
      <c r="AY3792" s="633"/>
      <c r="AZ3792" s="626"/>
      <c r="BA3792" s="627"/>
      <c r="BB3792" s="544"/>
      <c r="BC3792" s="581"/>
      <c r="BD3792" s="586"/>
      <c r="BE3792" s="587"/>
      <c r="BF3792" s="626"/>
      <c r="BG3792" s="627"/>
      <c r="BH3792" s="628"/>
      <c r="BI3792" s="629"/>
      <c r="BJ3792" s="632"/>
      <c r="BK3792" s="633"/>
      <c r="BL3792" s="626"/>
      <c r="BM3792" s="627"/>
      <c r="BN3792" s="678"/>
      <c r="BO3792" s="679"/>
      <c r="BP3792" s="680"/>
      <c r="BQ3792" s="677"/>
      <c r="BR3792" s="663"/>
      <c r="BS3792" s="663"/>
      <c r="BT3792" s="19" t="s">
        <v>80</v>
      </c>
      <c r="BU3792" s="277">
        <f>IF(BQ3782="B",'VALUE POINTS'!L$15,IF('GAME STATS'!BQ3782="C",'VALUE POINTS'!M$15,'VALUE POINTS'!K$15))</f>
        <v>2</v>
      </c>
      <c r="BV3792" s="278"/>
    </row>
    <row r="3793" spans="1:74" ht="21.75" hidden="1" customHeight="1" x14ac:dyDescent="0.35">
      <c r="A3793" s="95"/>
      <c r="B3793" s="570" t="str">
        <f>IF(ROSTER!B$14="","",ROSTER!B$14)</f>
        <v/>
      </c>
      <c r="C3793" s="572" t="str">
        <f>IF(ROSTER!C$14="","",ROSTER!C$14)</f>
        <v/>
      </c>
      <c r="D3793" s="573"/>
      <c r="E3793" s="574"/>
      <c r="F3793" s="576">
        <f>IF(E3793="y",1,IF(E3793="S",1,0))</f>
        <v>0</v>
      </c>
      <c r="G3793" s="582">
        <f>IF(E3793="S",1,0)</f>
        <v>0</v>
      </c>
      <c r="H3793" s="578"/>
      <c r="I3793" s="543"/>
      <c r="J3793" s="542"/>
      <c r="K3793" s="580"/>
      <c r="L3793" s="584"/>
      <c r="M3793" s="585"/>
      <c r="N3793" s="588">
        <f>L3793+J3793</f>
        <v>0</v>
      </c>
      <c r="O3793" s="589"/>
      <c r="P3793" s="542"/>
      <c r="Q3793" s="580"/>
      <c r="R3793" s="584"/>
      <c r="S3793" s="585"/>
      <c r="T3793" s="588">
        <f>R3793-P3793</f>
        <v>0</v>
      </c>
      <c r="U3793" s="589"/>
      <c r="V3793" s="310"/>
      <c r="W3793" s="310"/>
      <c r="X3793" s="578"/>
      <c r="Y3793" s="543"/>
      <c r="Z3793" s="542"/>
      <c r="AA3793" s="543"/>
      <c r="AB3793" s="542"/>
      <c r="AC3793" s="543"/>
      <c r="AD3793" s="542"/>
      <c r="AE3793" s="580"/>
      <c r="AF3793" s="584"/>
      <c r="AG3793" s="585"/>
      <c r="AH3793" s="595">
        <f>IF(AD3793=0,0,(AF3793/AD3793)*100)</f>
        <v>0</v>
      </c>
      <c r="AI3793" s="596"/>
      <c r="AJ3793" s="542"/>
      <c r="AK3793" s="580"/>
      <c r="AL3793" s="584"/>
      <c r="AM3793" s="585"/>
      <c r="AN3793" s="595">
        <f>IF(AJ3793=0,0,(AL3793/AJ3793)*100)</f>
        <v>0</v>
      </c>
      <c r="AO3793" s="596"/>
      <c r="AP3793" s="542"/>
      <c r="AQ3793" s="580"/>
      <c r="AR3793" s="584"/>
      <c r="AS3793" s="585"/>
      <c r="AT3793" s="595">
        <f>IF(AP3793=0,0,(AR3793/AP3793)*100)</f>
        <v>0</v>
      </c>
      <c r="AU3793" s="596"/>
      <c r="AV3793" s="599">
        <f>AD3793+AJ3793+AP3793</f>
        <v>0</v>
      </c>
      <c r="AW3793" s="600"/>
      <c r="AX3793" s="630">
        <f>AF3793+AL3793+AR3793</f>
        <v>0</v>
      </c>
      <c r="AY3793" s="631"/>
      <c r="AZ3793" s="595">
        <f>IF(AV3793=0,0,(AX3793/AV3793)*100)</f>
        <v>0</v>
      </c>
      <c r="BA3793" s="596"/>
      <c r="BB3793" s="542"/>
      <c r="BC3793" s="580"/>
      <c r="BD3793" s="584"/>
      <c r="BE3793" s="585"/>
      <c r="BF3793" s="595">
        <f>IF(BB3793=0,0,(BD3793/BB3793)*100)</f>
        <v>0</v>
      </c>
      <c r="BG3793" s="596"/>
      <c r="BH3793" s="599">
        <f>AV3793+BB3793</f>
        <v>0</v>
      </c>
      <c r="BI3793" s="600"/>
      <c r="BJ3793" s="630">
        <f>AX3793+BD3793</f>
        <v>0</v>
      </c>
      <c r="BK3793" s="631"/>
      <c r="BL3793" s="595">
        <f>IF(BH3793=0,0,(BJ3793/BH3793)*100)</f>
        <v>0</v>
      </c>
      <c r="BM3793" s="596"/>
      <c r="BN3793" s="656">
        <f>(AF3793*2)+(AL3793*2)+(AR3793*3)+BD3793</f>
        <v>0</v>
      </c>
      <c r="BO3793" s="657"/>
      <c r="BP3793" s="658"/>
      <c r="BQ3793" s="676">
        <f t="shared" ref="BQ3793" si="3131">IF(BS3793=0,0,50*BR3793/BS3793)</f>
        <v>0</v>
      </c>
      <c r="BR3793" s="662">
        <f>(BN3793*BU$11)+(N3793*BU$12)+(Z3793*BU$13)+(R3793*BU$14)+(X3793*BU$15)+(AB3793*BU$16)</f>
        <v>0</v>
      </c>
      <c r="BS3793" s="662">
        <f>((BB3793-BD3793)*BU$18)+((AV3793-AX3793)*BU$17)+(H3793*BU$19)+(P3793*BU$20)</f>
        <v>0</v>
      </c>
      <c r="BT3793" s="19" t="s">
        <v>81</v>
      </c>
      <c r="BU3793" s="277">
        <f>IF(BQ3782="B",'VALUE POINTS'!L$16,IF('GAME STATS'!BQ3782="C",'VALUE POINTS'!M$16,'VALUE POINTS'!K$16))</f>
        <v>2</v>
      </c>
      <c r="BV3793" s="278"/>
    </row>
    <row r="3794" spans="1:74" ht="21.75" hidden="1" customHeight="1" x14ac:dyDescent="0.35">
      <c r="A3794" s="95"/>
      <c r="B3794" s="571"/>
      <c r="C3794" s="642" t="str">
        <f>IF(ROSTER!D$14="","",ROSTER!D$14)</f>
        <v/>
      </c>
      <c r="D3794" s="643"/>
      <c r="E3794" s="575"/>
      <c r="F3794" s="577"/>
      <c r="G3794" s="583"/>
      <c r="H3794" s="579"/>
      <c r="I3794" s="545"/>
      <c r="J3794" s="544"/>
      <c r="K3794" s="581"/>
      <c r="L3794" s="586"/>
      <c r="M3794" s="587"/>
      <c r="N3794" s="592" t="s">
        <v>16</v>
      </c>
      <c r="O3794" s="603"/>
      <c r="P3794" s="544"/>
      <c r="Q3794" s="581"/>
      <c r="R3794" s="586"/>
      <c r="S3794" s="587"/>
      <c r="T3794" s="592" t="s">
        <v>16</v>
      </c>
      <c r="U3794" s="603"/>
      <c r="V3794" s="311"/>
      <c r="W3794" s="311"/>
      <c r="X3794" s="579"/>
      <c r="Y3794" s="545"/>
      <c r="Z3794" s="544"/>
      <c r="AA3794" s="545"/>
      <c r="AB3794" s="544"/>
      <c r="AC3794" s="545"/>
      <c r="AD3794" s="544"/>
      <c r="AE3794" s="581"/>
      <c r="AF3794" s="586"/>
      <c r="AG3794" s="587"/>
      <c r="AH3794" s="626"/>
      <c r="AI3794" s="627"/>
      <c r="AJ3794" s="544"/>
      <c r="AK3794" s="581"/>
      <c r="AL3794" s="586"/>
      <c r="AM3794" s="587"/>
      <c r="AN3794" s="626"/>
      <c r="AO3794" s="627"/>
      <c r="AP3794" s="544"/>
      <c r="AQ3794" s="581"/>
      <c r="AR3794" s="586"/>
      <c r="AS3794" s="587"/>
      <c r="AT3794" s="626"/>
      <c r="AU3794" s="627"/>
      <c r="AV3794" s="628"/>
      <c r="AW3794" s="629"/>
      <c r="AX3794" s="632"/>
      <c r="AY3794" s="633"/>
      <c r="AZ3794" s="626"/>
      <c r="BA3794" s="627"/>
      <c r="BB3794" s="544"/>
      <c r="BC3794" s="581"/>
      <c r="BD3794" s="586"/>
      <c r="BE3794" s="587"/>
      <c r="BF3794" s="626"/>
      <c r="BG3794" s="627"/>
      <c r="BH3794" s="628"/>
      <c r="BI3794" s="629"/>
      <c r="BJ3794" s="632"/>
      <c r="BK3794" s="633"/>
      <c r="BL3794" s="626"/>
      <c r="BM3794" s="627"/>
      <c r="BN3794" s="678"/>
      <c r="BO3794" s="679"/>
      <c r="BP3794" s="680"/>
      <c r="BQ3794" s="677"/>
      <c r="BR3794" s="663"/>
      <c r="BS3794" s="663"/>
      <c r="BT3794" s="19" t="s">
        <v>82</v>
      </c>
      <c r="BU3794" s="277">
        <f>IF(BQ3782="B",'VALUE POINTS'!L$17,IF('GAME STATS'!BQ3782="C",'VALUE POINTS'!M$17,'VALUE POINTS'!K$17))</f>
        <v>1</v>
      </c>
      <c r="BV3794" s="278"/>
    </row>
    <row r="3795" spans="1:74" ht="21.75" hidden="1" customHeight="1" x14ac:dyDescent="0.35">
      <c r="A3795" s="95"/>
      <c r="B3795" s="570" t="str">
        <f>IF(ROSTER!B$16="","",ROSTER!B$16)</f>
        <v/>
      </c>
      <c r="C3795" s="572" t="str">
        <f>IF(ROSTER!C$16="","",ROSTER!C$16)</f>
        <v/>
      </c>
      <c r="D3795" s="573"/>
      <c r="E3795" s="574"/>
      <c r="F3795" s="576">
        <f>IF(E3795="y",1,IF(E3795="S",1,0))</f>
        <v>0</v>
      </c>
      <c r="G3795" s="582">
        <f>IF(E3795="S",1,0)</f>
        <v>0</v>
      </c>
      <c r="H3795" s="578"/>
      <c r="I3795" s="543"/>
      <c r="J3795" s="542"/>
      <c r="K3795" s="580"/>
      <c r="L3795" s="584"/>
      <c r="M3795" s="585"/>
      <c r="N3795" s="588">
        <f>L3795+J3795</f>
        <v>0</v>
      </c>
      <c r="O3795" s="589"/>
      <c r="P3795" s="542"/>
      <c r="Q3795" s="580"/>
      <c r="R3795" s="584"/>
      <c r="S3795" s="585"/>
      <c r="T3795" s="588">
        <f>R3795-P3795</f>
        <v>0</v>
      </c>
      <c r="U3795" s="589"/>
      <c r="V3795" s="310"/>
      <c r="W3795" s="310"/>
      <c r="X3795" s="578"/>
      <c r="Y3795" s="543"/>
      <c r="Z3795" s="542"/>
      <c r="AA3795" s="543"/>
      <c r="AB3795" s="542"/>
      <c r="AC3795" s="543"/>
      <c r="AD3795" s="542"/>
      <c r="AE3795" s="580"/>
      <c r="AF3795" s="584"/>
      <c r="AG3795" s="585"/>
      <c r="AH3795" s="595">
        <f>IF(AD3795=0,0,(AF3795/AD3795)*100)</f>
        <v>0</v>
      </c>
      <c r="AI3795" s="596"/>
      <c r="AJ3795" s="542"/>
      <c r="AK3795" s="580"/>
      <c r="AL3795" s="584"/>
      <c r="AM3795" s="585"/>
      <c r="AN3795" s="595">
        <f>IF(AJ3795=0,0,(AL3795/AJ3795)*100)</f>
        <v>0</v>
      </c>
      <c r="AO3795" s="596"/>
      <c r="AP3795" s="542"/>
      <c r="AQ3795" s="580"/>
      <c r="AR3795" s="584"/>
      <c r="AS3795" s="585"/>
      <c r="AT3795" s="595">
        <f>IF(AP3795=0,0,(AR3795/AP3795)*100)</f>
        <v>0</v>
      </c>
      <c r="AU3795" s="596"/>
      <c r="AV3795" s="599">
        <f>AD3795+AJ3795+AP3795</f>
        <v>0</v>
      </c>
      <c r="AW3795" s="600"/>
      <c r="AX3795" s="630">
        <f>AF3795+AL3795+AR3795</f>
        <v>0</v>
      </c>
      <c r="AY3795" s="631"/>
      <c r="AZ3795" s="595">
        <f>IF(AV3795=0,0,(AX3795/AV3795)*100)</f>
        <v>0</v>
      </c>
      <c r="BA3795" s="596"/>
      <c r="BB3795" s="542"/>
      <c r="BC3795" s="580"/>
      <c r="BD3795" s="584"/>
      <c r="BE3795" s="585"/>
      <c r="BF3795" s="595">
        <f>IF(BB3795=0,0,(BD3795/BB3795)*100)</f>
        <v>0</v>
      </c>
      <c r="BG3795" s="596"/>
      <c r="BH3795" s="599">
        <f>AV3795+BB3795</f>
        <v>0</v>
      </c>
      <c r="BI3795" s="600"/>
      <c r="BJ3795" s="630">
        <f>AX3795+BD3795</f>
        <v>0</v>
      </c>
      <c r="BK3795" s="631"/>
      <c r="BL3795" s="595">
        <f>IF(BH3795=0,0,(BJ3795/BH3795)*100)</f>
        <v>0</v>
      </c>
      <c r="BM3795" s="596"/>
      <c r="BN3795" s="656">
        <f>(AF3795*2)+(AL3795*2)+(AR3795*3)+BD3795</f>
        <v>0</v>
      </c>
      <c r="BO3795" s="657"/>
      <c r="BP3795" s="658"/>
      <c r="BQ3795" s="676">
        <f t="shared" ref="BQ3795" si="3132">IF(BS3795=0,0,50*BR3795/BS3795)</f>
        <v>0</v>
      </c>
      <c r="BR3795" s="662">
        <f>(BN3795*BU$11)+(N3795*BU$12)+(Z3795*BU$13)+(R3795*BU$14)+(X3795*BU$15)+(AB3795*BU$16)</f>
        <v>0</v>
      </c>
      <c r="BS3795" s="662">
        <f>((BB3795-BD3795)*BU$18)+((AV3795-AX3795)*BU$17)+(H3795*BU$19)+(P3795*BU$20)</f>
        <v>0</v>
      </c>
      <c r="BT3795" s="19" t="s">
        <v>83</v>
      </c>
      <c r="BU3795" s="277">
        <f>IF(BQ3782="B",'VALUE POINTS'!L$18,IF('GAME STATS'!BQ3782="C",'VALUE POINTS'!M$18,'VALUE POINTS'!K$18))</f>
        <v>2</v>
      </c>
      <c r="BV3795" s="278"/>
    </row>
    <row r="3796" spans="1:74" ht="21.75" hidden="1" customHeight="1" x14ac:dyDescent="0.35">
      <c r="A3796" s="95"/>
      <c r="B3796" s="571"/>
      <c r="C3796" s="642" t="str">
        <f>IF(ROSTER!D$16="","",ROSTER!D$16)</f>
        <v/>
      </c>
      <c r="D3796" s="643"/>
      <c r="E3796" s="575"/>
      <c r="F3796" s="577"/>
      <c r="G3796" s="583"/>
      <c r="H3796" s="579"/>
      <c r="I3796" s="545"/>
      <c r="J3796" s="544"/>
      <c r="K3796" s="581"/>
      <c r="L3796" s="586"/>
      <c r="M3796" s="587"/>
      <c r="N3796" s="592" t="s">
        <v>16</v>
      </c>
      <c r="O3796" s="603"/>
      <c r="P3796" s="544"/>
      <c r="Q3796" s="581"/>
      <c r="R3796" s="586"/>
      <c r="S3796" s="587"/>
      <c r="T3796" s="592" t="s">
        <v>16</v>
      </c>
      <c r="U3796" s="603"/>
      <c r="V3796" s="311"/>
      <c r="W3796" s="311"/>
      <c r="X3796" s="579"/>
      <c r="Y3796" s="545"/>
      <c r="Z3796" s="544"/>
      <c r="AA3796" s="545"/>
      <c r="AB3796" s="544"/>
      <c r="AC3796" s="545"/>
      <c r="AD3796" s="544"/>
      <c r="AE3796" s="581"/>
      <c r="AF3796" s="586"/>
      <c r="AG3796" s="587"/>
      <c r="AH3796" s="626"/>
      <c r="AI3796" s="627"/>
      <c r="AJ3796" s="544"/>
      <c r="AK3796" s="581"/>
      <c r="AL3796" s="586"/>
      <c r="AM3796" s="587"/>
      <c r="AN3796" s="626"/>
      <c r="AO3796" s="627"/>
      <c r="AP3796" s="544"/>
      <c r="AQ3796" s="581"/>
      <c r="AR3796" s="586"/>
      <c r="AS3796" s="587"/>
      <c r="AT3796" s="626"/>
      <c r="AU3796" s="627"/>
      <c r="AV3796" s="628"/>
      <c r="AW3796" s="629"/>
      <c r="AX3796" s="632"/>
      <c r="AY3796" s="633"/>
      <c r="AZ3796" s="626"/>
      <c r="BA3796" s="627"/>
      <c r="BB3796" s="544"/>
      <c r="BC3796" s="581"/>
      <c r="BD3796" s="586"/>
      <c r="BE3796" s="587"/>
      <c r="BF3796" s="626"/>
      <c r="BG3796" s="627"/>
      <c r="BH3796" s="628"/>
      <c r="BI3796" s="629"/>
      <c r="BJ3796" s="632"/>
      <c r="BK3796" s="633"/>
      <c r="BL3796" s="626"/>
      <c r="BM3796" s="627"/>
      <c r="BN3796" s="678"/>
      <c r="BO3796" s="679"/>
      <c r="BP3796" s="680"/>
      <c r="BQ3796" s="677"/>
      <c r="BR3796" s="663"/>
      <c r="BS3796" s="663"/>
      <c r="BT3796" s="19" t="s">
        <v>84</v>
      </c>
      <c r="BU3796" s="277">
        <f>IF(BQ3782="B",'VALUE POINTS'!L$19,IF('GAME STATS'!BQ3782="C",'VALUE POINTS'!M$19,'VALUE POINTS'!K$19))</f>
        <v>2</v>
      </c>
      <c r="BV3796" s="278"/>
    </row>
    <row r="3797" spans="1:74" ht="21.75" hidden="1" customHeight="1" x14ac:dyDescent="0.25">
      <c r="A3797" s="95"/>
      <c r="B3797" s="570" t="str">
        <f>IF(ROSTER!B$18="","",ROSTER!B$18)</f>
        <v/>
      </c>
      <c r="C3797" s="572" t="str">
        <f>IF(ROSTER!C$18="","",ROSTER!C$18)</f>
        <v/>
      </c>
      <c r="D3797" s="573"/>
      <c r="E3797" s="574"/>
      <c r="F3797" s="576">
        <f>IF(E3797="y",1,IF(E3797="S",1,0))</f>
        <v>0</v>
      </c>
      <c r="G3797" s="582">
        <f>IF(E3797="S",1,0)</f>
        <v>0</v>
      </c>
      <c r="H3797" s="578"/>
      <c r="I3797" s="543"/>
      <c r="J3797" s="542"/>
      <c r="K3797" s="580"/>
      <c r="L3797" s="584"/>
      <c r="M3797" s="585"/>
      <c r="N3797" s="588">
        <f>L3797+J3797</f>
        <v>0</v>
      </c>
      <c r="O3797" s="589"/>
      <c r="P3797" s="542"/>
      <c r="Q3797" s="580"/>
      <c r="R3797" s="584"/>
      <c r="S3797" s="585"/>
      <c r="T3797" s="588">
        <f>R3797-P3797</f>
        <v>0</v>
      </c>
      <c r="U3797" s="589"/>
      <c r="V3797" s="310"/>
      <c r="W3797" s="310"/>
      <c r="X3797" s="578"/>
      <c r="Y3797" s="543"/>
      <c r="Z3797" s="542"/>
      <c r="AA3797" s="543"/>
      <c r="AB3797" s="542"/>
      <c r="AC3797" s="543"/>
      <c r="AD3797" s="542"/>
      <c r="AE3797" s="580"/>
      <c r="AF3797" s="584"/>
      <c r="AG3797" s="585"/>
      <c r="AH3797" s="595">
        <f>IF(AD3797=0,0,(AF3797/AD3797)*100)</f>
        <v>0</v>
      </c>
      <c r="AI3797" s="596"/>
      <c r="AJ3797" s="542"/>
      <c r="AK3797" s="580"/>
      <c r="AL3797" s="584"/>
      <c r="AM3797" s="585"/>
      <c r="AN3797" s="595">
        <f>IF(AJ3797=0,0,(AL3797/AJ3797)*100)</f>
        <v>0</v>
      </c>
      <c r="AO3797" s="596"/>
      <c r="AP3797" s="542"/>
      <c r="AQ3797" s="580"/>
      <c r="AR3797" s="584"/>
      <c r="AS3797" s="585"/>
      <c r="AT3797" s="595">
        <f>IF(AP3797=0,0,(AR3797/AP3797)*100)</f>
        <v>0</v>
      </c>
      <c r="AU3797" s="596"/>
      <c r="AV3797" s="599">
        <f>AD3797+AJ3797+AP3797</f>
        <v>0</v>
      </c>
      <c r="AW3797" s="600"/>
      <c r="AX3797" s="630">
        <f>AF3797+AL3797+AR3797</f>
        <v>0</v>
      </c>
      <c r="AY3797" s="631"/>
      <c r="AZ3797" s="595">
        <f>IF(AV3797=0,0,(AX3797/AV3797)*100)</f>
        <v>0</v>
      </c>
      <c r="BA3797" s="596"/>
      <c r="BB3797" s="542"/>
      <c r="BC3797" s="580"/>
      <c r="BD3797" s="584"/>
      <c r="BE3797" s="585"/>
      <c r="BF3797" s="595">
        <f>IF(BB3797=0,0,(BD3797/BB3797)*100)</f>
        <v>0</v>
      </c>
      <c r="BG3797" s="596"/>
      <c r="BH3797" s="599">
        <f>AV3797+BB3797</f>
        <v>0</v>
      </c>
      <c r="BI3797" s="600"/>
      <c r="BJ3797" s="630">
        <f>AX3797+BD3797</f>
        <v>0</v>
      </c>
      <c r="BK3797" s="631"/>
      <c r="BL3797" s="595">
        <f>IF(BH3797=0,0,(BJ3797/BH3797)*100)</f>
        <v>0</v>
      </c>
      <c r="BM3797" s="596"/>
      <c r="BN3797" s="656">
        <f>(AF3797*2)+(AL3797*2)+(AR3797*3)+BD3797</f>
        <v>0</v>
      </c>
      <c r="BO3797" s="657"/>
      <c r="BP3797" s="658"/>
      <c r="BQ3797" s="676">
        <f t="shared" ref="BQ3797" si="3133">IF(BS3797=0,0,50*BR3797/BS3797)</f>
        <v>0</v>
      </c>
      <c r="BR3797" s="662">
        <f>(BN3797*BU$11)+(N3797*BU$12)+(Z3797*BU$13)+(R3797*BU$14)+(X3797*BU$15)+(AB3797*BU$16)</f>
        <v>0</v>
      </c>
      <c r="BS3797" s="662">
        <f>((BB3797-BD3797)*BU$18)+((AV3797-AX3797)*BU$17)+(H3797*BU$19)+(P3797*BU$20)</f>
        <v>0</v>
      </c>
      <c r="BT3797" s="15"/>
      <c r="BU3797" s="15"/>
      <c r="BV3797" s="278"/>
    </row>
    <row r="3798" spans="1:74" ht="21.75" hidden="1" customHeight="1" x14ac:dyDescent="0.25">
      <c r="A3798" s="95"/>
      <c r="B3798" s="571"/>
      <c r="C3798" s="642" t="str">
        <f>IF(ROSTER!D$18="","",ROSTER!D$18)</f>
        <v/>
      </c>
      <c r="D3798" s="643"/>
      <c r="E3798" s="575"/>
      <c r="F3798" s="577"/>
      <c r="G3798" s="583"/>
      <c r="H3798" s="579"/>
      <c r="I3798" s="545"/>
      <c r="J3798" s="544"/>
      <c r="K3798" s="581"/>
      <c r="L3798" s="586"/>
      <c r="M3798" s="587"/>
      <c r="N3798" s="592" t="s">
        <v>16</v>
      </c>
      <c r="O3798" s="603"/>
      <c r="P3798" s="544"/>
      <c r="Q3798" s="581"/>
      <c r="R3798" s="586"/>
      <c r="S3798" s="587"/>
      <c r="T3798" s="592" t="s">
        <v>16</v>
      </c>
      <c r="U3798" s="603"/>
      <c r="V3798" s="311"/>
      <c r="W3798" s="311"/>
      <c r="X3798" s="579"/>
      <c r="Y3798" s="545"/>
      <c r="Z3798" s="544"/>
      <c r="AA3798" s="545"/>
      <c r="AB3798" s="544"/>
      <c r="AC3798" s="545"/>
      <c r="AD3798" s="544"/>
      <c r="AE3798" s="581"/>
      <c r="AF3798" s="586"/>
      <c r="AG3798" s="587"/>
      <c r="AH3798" s="626"/>
      <c r="AI3798" s="627"/>
      <c r="AJ3798" s="544"/>
      <c r="AK3798" s="581"/>
      <c r="AL3798" s="586"/>
      <c r="AM3798" s="587"/>
      <c r="AN3798" s="626"/>
      <c r="AO3798" s="627"/>
      <c r="AP3798" s="544"/>
      <c r="AQ3798" s="581"/>
      <c r="AR3798" s="586"/>
      <c r="AS3798" s="587"/>
      <c r="AT3798" s="626"/>
      <c r="AU3798" s="627"/>
      <c r="AV3798" s="628"/>
      <c r="AW3798" s="629"/>
      <c r="AX3798" s="632"/>
      <c r="AY3798" s="633"/>
      <c r="AZ3798" s="626"/>
      <c r="BA3798" s="627"/>
      <c r="BB3798" s="544"/>
      <c r="BC3798" s="581"/>
      <c r="BD3798" s="586"/>
      <c r="BE3798" s="587"/>
      <c r="BF3798" s="626"/>
      <c r="BG3798" s="627"/>
      <c r="BH3798" s="628"/>
      <c r="BI3798" s="629"/>
      <c r="BJ3798" s="632"/>
      <c r="BK3798" s="633"/>
      <c r="BL3798" s="626"/>
      <c r="BM3798" s="627"/>
      <c r="BN3798" s="678"/>
      <c r="BO3798" s="679"/>
      <c r="BP3798" s="680"/>
      <c r="BQ3798" s="677"/>
      <c r="BR3798" s="663"/>
      <c r="BS3798" s="663"/>
      <c r="BT3798" s="15"/>
      <c r="BU3798" s="15"/>
      <c r="BV3798" s="95"/>
    </row>
    <row r="3799" spans="1:74" ht="21.75" hidden="1" customHeight="1" x14ac:dyDescent="0.25">
      <c r="A3799" s="95"/>
      <c r="B3799" s="570" t="str">
        <f>IF(ROSTER!B$20="","",ROSTER!B$20)</f>
        <v/>
      </c>
      <c r="C3799" s="572" t="str">
        <f>IF(ROSTER!C$20="","",ROSTER!C$20)</f>
        <v/>
      </c>
      <c r="D3799" s="573"/>
      <c r="E3799" s="574"/>
      <c r="F3799" s="576">
        <f>IF(E3799="y",1,IF(E3799="S",1,0))</f>
        <v>0</v>
      </c>
      <c r="G3799" s="582">
        <f>IF(E3799="S",1,0)</f>
        <v>0</v>
      </c>
      <c r="H3799" s="578"/>
      <c r="I3799" s="543"/>
      <c r="J3799" s="542"/>
      <c r="K3799" s="580"/>
      <c r="L3799" s="584"/>
      <c r="M3799" s="585"/>
      <c r="N3799" s="588">
        <f>L3799+J3799</f>
        <v>0</v>
      </c>
      <c r="O3799" s="589"/>
      <c r="P3799" s="542"/>
      <c r="Q3799" s="580"/>
      <c r="R3799" s="584"/>
      <c r="S3799" s="585"/>
      <c r="T3799" s="588">
        <f>R3799-P3799</f>
        <v>0</v>
      </c>
      <c r="U3799" s="589"/>
      <c r="V3799" s="310"/>
      <c r="W3799" s="310"/>
      <c r="X3799" s="578"/>
      <c r="Y3799" s="543"/>
      <c r="Z3799" s="542"/>
      <c r="AA3799" s="543"/>
      <c r="AB3799" s="542"/>
      <c r="AC3799" s="543"/>
      <c r="AD3799" s="542"/>
      <c r="AE3799" s="580"/>
      <c r="AF3799" s="584"/>
      <c r="AG3799" s="585"/>
      <c r="AH3799" s="595">
        <f>IF(AD3799=0,0,(AF3799/AD3799)*100)</f>
        <v>0</v>
      </c>
      <c r="AI3799" s="596"/>
      <c r="AJ3799" s="542"/>
      <c r="AK3799" s="580"/>
      <c r="AL3799" s="584"/>
      <c r="AM3799" s="585"/>
      <c r="AN3799" s="595">
        <f>IF(AJ3799=0,0,(AL3799/AJ3799)*100)</f>
        <v>0</v>
      </c>
      <c r="AO3799" s="596"/>
      <c r="AP3799" s="542"/>
      <c r="AQ3799" s="580"/>
      <c r="AR3799" s="584"/>
      <c r="AS3799" s="585"/>
      <c r="AT3799" s="595">
        <f>IF(AP3799=0,0,(AR3799/AP3799)*100)</f>
        <v>0</v>
      </c>
      <c r="AU3799" s="596"/>
      <c r="AV3799" s="599">
        <f>AD3799+AJ3799+AP3799</f>
        <v>0</v>
      </c>
      <c r="AW3799" s="600"/>
      <c r="AX3799" s="630">
        <f>AF3799+AL3799+AR3799</f>
        <v>0</v>
      </c>
      <c r="AY3799" s="631"/>
      <c r="AZ3799" s="595">
        <f>IF(AV3799=0,0,(AX3799/AV3799)*100)</f>
        <v>0</v>
      </c>
      <c r="BA3799" s="596"/>
      <c r="BB3799" s="542"/>
      <c r="BC3799" s="580"/>
      <c r="BD3799" s="584"/>
      <c r="BE3799" s="585"/>
      <c r="BF3799" s="595">
        <f>IF(BB3799=0,0,(BD3799/BB3799)*100)</f>
        <v>0</v>
      </c>
      <c r="BG3799" s="596"/>
      <c r="BH3799" s="599">
        <f>AV3799+BB3799</f>
        <v>0</v>
      </c>
      <c r="BI3799" s="600"/>
      <c r="BJ3799" s="630">
        <f>AX3799+BD3799</f>
        <v>0</v>
      </c>
      <c r="BK3799" s="631"/>
      <c r="BL3799" s="595">
        <f>IF(BH3799=0,0,(BJ3799/BH3799)*100)</f>
        <v>0</v>
      </c>
      <c r="BM3799" s="596"/>
      <c r="BN3799" s="656">
        <f>(AF3799*2)+(AL3799*2)+(AR3799*3)+BD3799</f>
        <v>0</v>
      </c>
      <c r="BO3799" s="657"/>
      <c r="BP3799" s="658"/>
      <c r="BQ3799" s="676">
        <f t="shared" ref="BQ3799" si="3134">IF(BS3799=0,0,50*BR3799/BS3799)</f>
        <v>0</v>
      </c>
      <c r="BR3799" s="662">
        <f>(BN3799*BU$11)+(N3799*BU$12)+(Z3799*BU$13)+(R3799*BU$14)+(X3799*BU$15)+(AB3799*BU$16)</f>
        <v>0</v>
      </c>
      <c r="BS3799" s="662">
        <f>((BB3799-BD3799)*BU$18)+((AV3799-AX3799)*BU$17)+(H3799*BU$19)+(P3799*BU$20)</f>
        <v>0</v>
      </c>
      <c r="BT3799" s="15"/>
      <c r="BU3799" s="15"/>
      <c r="BV3799" s="95"/>
    </row>
    <row r="3800" spans="1:74" ht="21.75" hidden="1" customHeight="1" x14ac:dyDescent="0.25">
      <c r="A3800" s="95"/>
      <c r="B3800" s="571"/>
      <c r="C3800" s="642" t="str">
        <f>IF(ROSTER!D$20="","",ROSTER!D$20)</f>
        <v/>
      </c>
      <c r="D3800" s="643"/>
      <c r="E3800" s="575"/>
      <c r="F3800" s="577"/>
      <c r="G3800" s="583"/>
      <c r="H3800" s="579"/>
      <c r="I3800" s="545"/>
      <c r="J3800" s="544"/>
      <c r="K3800" s="581"/>
      <c r="L3800" s="586"/>
      <c r="M3800" s="587"/>
      <c r="N3800" s="592" t="s">
        <v>16</v>
      </c>
      <c r="O3800" s="603"/>
      <c r="P3800" s="544"/>
      <c r="Q3800" s="581"/>
      <c r="R3800" s="586"/>
      <c r="S3800" s="587"/>
      <c r="T3800" s="592" t="s">
        <v>16</v>
      </c>
      <c r="U3800" s="603"/>
      <c r="V3800" s="311"/>
      <c r="W3800" s="311"/>
      <c r="X3800" s="579"/>
      <c r="Y3800" s="545"/>
      <c r="Z3800" s="544"/>
      <c r="AA3800" s="545"/>
      <c r="AB3800" s="544"/>
      <c r="AC3800" s="545"/>
      <c r="AD3800" s="544"/>
      <c r="AE3800" s="581"/>
      <c r="AF3800" s="586"/>
      <c r="AG3800" s="587"/>
      <c r="AH3800" s="626"/>
      <c r="AI3800" s="627"/>
      <c r="AJ3800" s="544"/>
      <c r="AK3800" s="581"/>
      <c r="AL3800" s="586"/>
      <c r="AM3800" s="587"/>
      <c r="AN3800" s="626"/>
      <c r="AO3800" s="627"/>
      <c r="AP3800" s="544"/>
      <c r="AQ3800" s="581"/>
      <c r="AR3800" s="586"/>
      <c r="AS3800" s="587"/>
      <c r="AT3800" s="626"/>
      <c r="AU3800" s="627"/>
      <c r="AV3800" s="628"/>
      <c r="AW3800" s="629"/>
      <c r="AX3800" s="632"/>
      <c r="AY3800" s="633"/>
      <c r="AZ3800" s="626"/>
      <c r="BA3800" s="627"/>
      <c r="BB3800" s="544"/>
      <c r="BC3800" s="581"/>
      <c r="BD3800" s="586"/>
      <c r="BE3800" s="587"/>
      <c r="BF3800" s="626"/>
      <c r="BG3800" s="627"/>
      <c r="BH3800" s="628"/>
      <c r="BI3800" s="629"/>
      <c r="BJ3800" s="632"/>
      <c r="BK3800" s="633"/>
      <c r="BL3800" s="626"/>
      <c r="BM3800" s="627"/>
      <c r="BN3800" s="678"/>
      <c r="BO3800" s="679"/>
      <c r="BP3800" s="680"/>
      <c r="BQ3800" s="677"/>
      <c r="BR3800" s="663"/>
      <c r="BS3800" s="663"/>
      <c r="BT3800" s="15"/>
      <c r="BU3800" s="15"/>
      <c r="BV3800" s="95"/>
    </row>
    <row r="3801" spans="1:74" ht="21.75" hidden="1" customHeight="1" x14ac:dyDescent="0.25">
      <c r="A3801" s="95"/>
      <c r="B3801" s="570" t="str">
        <f>IF(ROSTER!B$22="","",ROSTER!B$22)</f>
        <v/>
      </c>
      <c r="C3801" s="572" t="str">
        <f>IF(ROSTER!C$22="","",ROSTER!C$22)</f>
        <v/>
      </c>
      <c r="D3801" s="573"/>
      <c r="E3801" s="574"/>
      <c r="F3801" s="576">
        <f>IF(E3801="y",1,IF(E3801="S",1,0))</f>
        <v>0</v>
      </c>
      <c r="G3801" s="582">
        <f>IF(E3801="S",1,0)</f>
        <v>0</v>
      </c>
      <c r="H3801" s="578"/>
      <c r="I3801" s="543"/>
      <c r="J3801" s="542"/>
      <c r="K3801" s="580"/>
      <c r="L3801" s="584"/>
      <c r="M3801" s="585"/>
      <c r="N3801" s="588">
        <f>L3801+J3801</f>
        <v>0</v>
      </c>
      <c r="O3801" s="589"/>
      <c r="P3801" s="542"/>
      <c r="Q3801" s="580"/>
      <c r="R3801" s="584"/>
      <c r="S3801" s="585"/>
      <c r="T3801" s="588">
        <f>R3801-P3801</f>
        <v>0</v>
      </c>
      <c r="U3801" s="589"/>
      <c r="V3801" s="310"/>
      <c r="W3801" s="310"/>
      <c r="X3801" s="578"/>
      <c r="Y3801" s="543"/>
      <c r="Z3801" s="542"/>
      <c r="AA3801" s="543"/>
      <c r="AB3801" s="542"/>
      <c r="AC3801" s="543"/>
      <c r="AD3801" s="542"/>
      <c r="AE3801" s="580"/>
      <c r="AF3801" s="584"/>
      <c r="AG3801" s="585"/>
      <c r="AH3801" s="595">
        <f>IF(AD3801=0,0,(AF3801/AD3801)*100)</f>
        <v>0</v>
      </c>
      <c r="AI3801" s="596"/>
      <c r="AJ3801" s="542"/>
      <c r="AK3801" s="580"/>
      <c r="AL3801" s="584"/>
      <c r="AM3801" s="585"/>
      <c r="AN3801" s="595">
        <f>IF(AJ3801=0,0,(AL3801/AJ3801)*100)</f>
        <v>0</v>
      </c>
      <c r="AO3801" s="596"/>
      <c r="AP3801" s="542"/>
      <c r="AQ3801" s="580"/>
      <c r="AR3801" s="584"/>
      <c r="AS3801" s="585"/>
      <c r="AT3801" s="595">
        <f>IF(AP3801=0,0,(AR3801/AP3801)*100)</f>
        <v>0</v>
      </c>
      <c r="AU3801" s="596"/>
      <c r="AV3801" s="599">
        <f>AD3801+AJ3801+AP3801</f>
        <v>0</v>
      </c>
      <c r="AW3801" s="600"/>
      <c r="AX3801" s="630">
        <f>AF3801+AL3801+AR3801</f>
        <v>0</v>
      </c>
      <c r="AY3801" s="631"/>
      <c r="AZ3801" s="595">
        <f>IF(AV3801=0,0,(AX3801/AV3801)*100)</f>
        <v>0</v>
      </c>
      <c r="BA3801" s="596"/>
      <c r="BB3801" s="542"/>
      <c r="BC3801" s="580"/>
      <c r="BD3801" s="584"/>
      <c r="BE3801" s="585"/>
      <c r="BF3801" s="595">
        <f>IF(BB3801=0,0,(BD3801/BB3801)*100)</f>
        <v>0</v>
      </c>
      <c r="BG3801" s="596"/>
      <c r="BH3801" s="599">
        <f>AV3801+BB3801</f>
        <v>0</v>
      </c>
      <c r="BI3801" s="600"/>
      <c r="BJ3801" s="630">
        <f>AX3801+BD3801</f>
        <v>0</v>
      </c>
      <c r="BK3801" s="631"/>
      <c r="BL3801" s="595">
        <f>IF(BH3801=0,0,(BJ3801/BH3801)*100)</f>
        <v>0</v>
      </c>
      <c r="BM3801" s="596"/>
      <c r="BN3801" s="656">
        <f>(AF3801*2)+(AL3801*2)+(AR3801*3)+BD3801</f>
        <v>0</v>
      </c>
      <c r="BO3801" s="657"/>
      <c r="BP3801" s="658"/>
      <c r="BQ3801" s="676">
        <f t="shared" ref="BQ3801" si="3135">IF(BS3801=0,0,50*BR3801/BS3801)</f>
        <v>0</v>
      </c>
      <c r="BR3801" s="662">
        <f>(BN3801*BU$11)+(N3801*BU$12)+(Z3801*BU$13)+(R3801*BU$14)+(X3801*BU$15)+(AB3801*BU$16)</f>
        <v>0</v>
      </c>
      <c r="BS3801" s="662">
        <f>((BB3801-BD3801)*BU$18)+((AV3801-AX3801)*BU$17)+(H3801*BU$19)+(P3801*BU$20)</f>
        <v>0</v>
      </c>
      <c r="BT3801" s="15"/>
      <c r="BU3801" s="15"/>
      <c r="BV3801" s="95"/>
    </row>
    <row r="3802" spans="1:74" ht="21.75" hidden="1" customHeight="1" x14ac:dyDescent="0.25">
      <c r="A3802" s="95"/>
      <c r="B3802" s="571"/>
      <c r="C3802" s="642" t="str">
        <f>IF(ROSTER!D$22="","",ROSTER!D$22)</f>
        <v/>
      </c>
      <c r="D3802" s="643"/>
      <c r="E3802" s="575"/>
      <c r="F3802" s="577"/>
      <c r="G3802" s="583"/>
      <c r="H3802" s="579"/>
      <c r="I3802" s="545"/>
      <c r="J3802" s="544"/>
      <c r="K3802" s="581"/>
      <c r="L3802" s="586"/>
      <c r="M3802" s="587"/>
      <c r="N3802" s="592" t="s">
        <v>16</v>
      </c>
      <c r="O3802" s="603"/>
      <c r="P3802" s="544"/>
      <c r="Q3802" s="581"/>
      <c r="R3802" s="586"/>
      <c r="S3802" s="587"/>
      <c r="T3802" s="592" t="s">
        <v>16</v>
      </c>
      <c r="U3802" s="603"/>
      <c r="V3802" s="311"/>
      <c r="W3802" s="311"/>
      <c r="X3802" s="579"/>
      <c r="Y3802" s="545"/>
      <c r="Z3802" s="544"/>
      <c r="AA3802" s="545"/>
      <c r="AB3802" s="544"/>
      <c r="AC3802" s="545"/>
      <c r="AD3802" s="544"/>
      <c r="AE3802" s="581"/>
      <c r="AF3802" s="586"/>
      <c r="AG3802" s="587"/>
      <c r="AH3802" s="626"/>
      <c r="AI3802" s="627"/>
      <c r="AJ3802" s="544"/>
      <c r="AK3802" s="581"/>
      <c r="AL3802" s="586"/>
      <c r="AM3802" s="587"/>
      <c r="AN3802" s="626"/>
      <c r="AO3802" s="627"/>
      <c r="AP3802" s="544"/>
      <c r="AQ3802" s="581"/>
      <c r="AR3802" s="586"/>
      <c r="AS3802" s="587"/>
      <c r="AT3802" s="626"/>
      <c r="AU3802" s="627"/>
      <c r="AV3802" s="628"/>
      <c r="AW3802" s="629"/>
      <c r="AX3802" s="632"/>
      <c r="AY3802" s="633"/>
      <c r="AZ3802" s="626"/>
      <c r="BA3802" s="627"/>
      <c r="BB3802" s="544"/>
      <c r="BC3802" s="581"/>
      <c r="BD3802" s="586"/>
      <c r="BE3802" s="587"/>
      <c r="BF3802" s="626"/>
      <c r="BG3802" s="627"/>
      <c r="BH3802" s="628"/>
      <c r="BI3802" s="629"/>
      <c r="BJ3802" s="632"/>
      <c r="BK3802" s="633"/>
      <c r="BL3802" s="626"/>
      <c r="BM3802" s="627"/>
      <c r="BN3802" s="678"/>
      <c r="BO3802" s="679"/>
      <c r="BP3802" s="680"/>
      <c r="BQ3802" s="677"/>
      <c r="BR3802" s="663"/>
      <c r="BS3802" s="663"/>
      <c r="BT3802" s="15"/>
      <c r="BU3802" s="15"/>
      <c r="BV3802" s="95"/>
    </row>
    <row r="3803" spans="1:74" ht="21.75" hidden="1" customHeight="1" x14ac:dyDescent="0.25">
      <c r="A3803" s="95"/>
      <c r="B3803" s="570" t="str">
        <f>IF(ROSTER!B$24="","",ROSTER!B$24)</f>
        <v/>
      </c>
      <c r="C3803" s="572" t="str">
        <f>IF(ROSTER!C$24="","",ROSTER!C$24)</f>
        <v/>
      </c>
      <c r="D3803" s="573"/>
      <c r="E3803" s="574"/>
      <c r="F3803" s="576">
        <f>IF(E3803="y",1,IF(E3803="S",1,0))</f>
        <v>0</v>
      </c>
      <c r="G3803" s="582">
        <f>IF(E3803="S",1,0)</f>
        <v>0</v>
      </c>
      <c r="H3803" s="578"/>
      <c r="I3803" s="543"/>
      <c r="J3803" s="542"/>
      <c r="K3803" s="580"/>
      <c r="L3803" s="584"/>
      <c r="M3803" s="585"/>
      <c r="N3803" s="588">
        <f>L3803+J3803</f>
        <v>0</v>
      </c>
      <c r="O3803" s="589"/>
      <c r="P3803" s="542"/>
      <c r="Q3803" s="580"/>
      <c r="R3803" s="584"/>
      <c r="S3803" s="585"/>
      <c r="T3803" s="588">
        <f>R3803-P3803</f>
        <v>0</v>
      </c>
      <c r="U3803" s="589"/>
      <c r="V3803" s="310"/>
      <c r="W3803" s="310"/>
      <c r="X3803" s="578"/>
      <c r="Y3803" s="543"/>
      <c r="Z3803" s="542"/>
      <c r="AA3803" s="543"/>
      <c r="AB3803" s="542"/>
      <c r="AC3803" s="543"/>
      <c r="AD3803" s="542"/>
      <c r="AE3803" s="580"/>
      <c r="AF3803" s="584"/>
      <c r="AG3803" s="585"/>
      <c r="AH3803" s="595">
        <f>IF(AD3803=0,0,(AF3803/AD3803)*100)</f>
        <v>0</v>
      </c>
      <c r="AI3803" s="596"/>
      <c r="AJ3803" s="542"/>
      <c r="AK3803" s="580"/>
      <c r="AL3803" s="584"/>
      <c r="AM3803" s="585"/>
      <c r="AN3803" s="595">
        <f>IF(AJ3803=0,0,(AL3803/AJ3803)*100)</f>
        <v>0</v>
      </c>
      <c r="AO3803" s="596"/>
      <c r="AP3803" s="542"/>
      <c r="AQ3803" s="580"/>
      <c r="AR3803" s="584"/>
      <c r="AS3803" s="585"/>
      <c r="AT3803" s="595">
        <f>IF(AP3803=0,0,(AR3803/AP3803)*100)</f>
        <v>0</v>
      </c>
      <c r="AU3803" s="596"/>
      <c r="AV3803" s="599">
        <f>AD3803+AJ3803+AP3803</f>
        <v>0</v>
      </c>
      <c r="AW3803" s="600"/>
      <c r="AX3803" s="630">
        <f>AF3803+AL3803+AR3803</f>
        <v>0</v>
      </c>
      <c r="AY3803" s="631"/>
      <c r="AZ3803" s="595">
        <f>IF(AV3803=0,0,(AX3803/AV3803)*100)</f>
        <v>0</v>
      </c>
      <c r="BA3803" s="596"/>
      <c r="BB3803" s="542"/>
      <c r="BC3803" s="580"/>
      <c r="BD3803" s="584"/>
      <c r="BE3803" s="585"/>
      <c r="BF3803" s="595">
        <f>IF(BB3803=0,0,(BD3803/BB3803)*100)</f>
        <v>0</v>
      </c>
      <c r="BG3803" s="596"/>
      <c r="BH3803" s="599">
        <f>AV3803+BB3803</f>
        <v>0</v>
      </c>
      <c r="BI3803" s="600"/>
      <c r="BJ3803" s="630">
        <f>AX3803+BD3803</f>
        <v>0</v>
      </c>
      <c r="BK3803" s="631"/>
      <c r="BL3803" s="595">
        <f>IF(BH3803=0,0,(BJ3803/BH3803)*100)</f>
        <v>0</v>
      </c>
      <c r="BM3803" s="596"/>
      <c r="BN3803" s="656">
        <f>(AF3803*2)+(AL3803*2)+(AR3803*3)+BD3803</f>
        <v>0</v>
      </c>
      <c r="BO3803" s="657"/>
      <c r="BP3803" s="658"/>
      <c r="BQ3803" s="676">
        <f t="shared" ref="BQ3803" si="3136">IF(BS3803=0,0,50*BR3803/BS3803)</f>
        <v>0</v>
      </c>
      <c r="BR3803" s="662">
        <f>(BN3803*BU$11)+(N3803*BU$12)+(Z3803*BU$13)+(R3803*BU$14)+(X3803*BU$15)+(AB3803*BU$16)</f>
        <v>0</v>
      </c>
      <c r="BS3803" s="662">
        <f>((BB3803-BD3803)*BU$18)+((AV3803-AX3803)*BU$17)+(H3803*BU$19)+(P3803*BU$20)</f>
        <v>0</v>
      </c>
      <c r="BT3803" s="15"/>
      <c r="BU3803" s="15"/>
      <c r="BV3803" s="95"/>
    </row>
    <row r="3804" spans="1:74" ht="21.75" hidden="1" customHeight="1" x14ac:dyDescent="0.25">
      <c r="A3804" s="95"/>
      <c r="B3804" s="571"/>
      <c r="C3804" s="642" t="str">
        <f>IF(ROSTER!D$24="","",ROSTER!D$24)</f>
        <v/>
      </c>
      <c r="D3804" s="643"/>
      <c r="E3804" s="575"/>
      <c r="F3804" s="577"/>
      <c r="G3804" s="583"/>
      <c r="H3804" s="579"/>
      <c r="I3804" s="545"/>
      <c r="J3804" s="544"/>
      <c r="K3804" s="581"/>
      <c r="L3804" s="586"/>
      <c r="M3804" s="587"/>
      <c r="N3804" s="592" t="s">
        <v>16</v>
      </c>
      <c r="O3804" s="603"/>
      <c r="P3804" s="544"/>
      <c r="Q3804" s="581"/>
      <c r="R3804" s="586"/>
      <c r="S3804" s="587"/>
      <c r="T3804" s="592" t="s">
        <v>16</v>
      </c>
      <c r="U3804" s="603"/>
      <c r="V3804" s="311"/>
      <c r="W3804" s="311"/>
      <c r="X3804" s="579"/>
      <c r="Y3804" s="545"/>
      <c r="Z3804" s="544"/>
      <c r="AA3804" s="545"/>
      <c r="AB3804" s="544"/>
      <c r="AC3804" s="545"/>
      <c r="AD3804" s="544"/>
      <c r="AE3804" s="581"/>
      <c r="AF3804" s="586"/>
      <c r="AG3804" s="587"/>
      <c r="AH3804" s="626"/>
      <c r="AI3804" s="627"/>
      <c r="AJ3804" s="544"/>
      <c r="AK3804" s="581"/>
      <c r="AL3804" s="586"/>
      <c r="AM3804" s="587"/>
      <c r="AN3804" s="626"/>
      <c r="AO3804" s="627"/>
      <c r="AP3804" s="544"/>
      <c r="AQ3804" s="581"/>
      <c r="AR3804" s="586"/>
      <c r="AS3804" s="587"/>
      <c r="AT3804" s="626"/>
      <c r="AU3804" s="627"/>
      <c r="AV3804" s="628"/>
      <c r="AW3804" s="629"/>
      <c r="AX3804" s="632"/>
      <c r="AY3804" s="633"/>
      <c r="AZ3804" s="626"/>
      <c r="BA3804" s="627"/>
      <c r="BB3804" s="544"/>
      <c r="BC3804" s="581"/>
      <c r="BD3804" s="586"/>
      <c r="BE3804" s="587"/>
      <c r="BF3804" s="626"/>
      <c r="BG3804" s="627"/>
      <c r="BH3804" s="628"/>
      <c r="BI3804" s="629"/>
      <c r="BJ3804" s="632"/>
      <c r="BK3804" s="633"/>
      <c r="BL3804" s="626"/>
      <c r="BM3804" s="627"/>
      <c r="BN3804" s="678"/>
      <c r="BO3804" s="679"/>
      <c r="BP3804" s="680"/>
      <c r="BQ3804" s="677"/>
      <c r="BR3804" s="663"/>
      <c r="BS3804" s="663"/>
      <c r="BT3804" s="15"/>
      <c r="BU3804" s="15"/>
      <c r="BV3804" s="95"/>
    </row>
    <row r="3805" spans="1:74" ht="21.75" hidden="1" customHeight="1" x14ac:dyDescent="0.25">
      <c r="A3805" s="95"/>
      <c r="B3805" s="570" t="str">
        <f>IF(ROSTER!B$26="","",ROSTER!B$26)</f>
        <v/>
      </c>
      <c r="C3805" s="572" t="str">
        <f>IF(ROSTER!C$26="","",ROSTER!C$26)</f>
        <v/>
      </c>
      <c r="D3805" s="573"/>
      <c r="E3805" s="574"/>
      <c r="F3805" s="576">
        <f>IF(E3805="y",1,IF(E3805="S",1,0))</f>
        <v>0</v>
      </c>
      <c r="G3805" s="582">
        <f>IF(E3805="S",1,0)</f>
        <v>0</v>
      </c>
      <c r="H3805" s="578"/>
      <c r="I3805" s="543"/>
      <c r="J3805" s="542"/>
      <c r="K3805" s="580"/>
      <c r="L3805" s="584"/>
      <c r="M3805" s="585"/>
      <c r="N3805" s="588">
        <f>L3805+J3805</f>
        <v>0</v>
      </c>
      <c r="O3805" s="589"/>
      <c r="P3805" s="542"/>
      <c r="Q3805" s="580"/>
      <c r="R3805" s="584"/>
      <c r="S3805" s="585"/>
      <c r="T3805" s="588">
        <f>R3805-P3805</f>
        <v>0</v>
      </c>
      <c r="U3805" s="589"/>
      <c r="V3805" s="310"/>
      <c r="W3805" s="310"/>
      <c r="X3805" s="578"/>
      <c r="Y3805" s="543"/>
      <c r="Z3805" s="542"/>
      <c r="AA3805" s="543"/>
      <c r="AB3805" s="542"/>
      <c r="AC3805" s="543"/>
      <c r="AD3805" s="542"/>
      <c r="AE3805" s="580"/>
      <c r="AF3805" s="584"/>
      <c r="AG3805" s="585"/>
      <c r="AH3805" s="595">
        <f>IF(AD3805=0,0,(AF3805/AD3805)*100)</f>
        <v>0</v>
      </c>
      <c r="AI3805" s="596"/>
      <c r="AJ3805" s="542"/>
      <c r="AK3805" s="580"/>
      <c r="AL3805" s="584"/>
      <c r="AM3805" s="585"/>
      <c r="AN3805" s="595">
        <f>IF(AJ3805=0,0,(AL3805/AJ3805)*100)</f>
        <v>0</v>
      </c>
      <c r="AO3805" s="596"/>
      <c r="AP3805" s="542"/>
      <c r="AQ3805" s="580"/>
      <c r="AR3805" s="584"/>
      <c r="AS3805" s="585"/>
      <c r="AT3805" s="595">
        <f>IF(AP3805=0,0,(AR3805/AP3805)*100)</f>
        <v>0</v>
      </c>
      <c r="AU3805" s="596"/>
      <c r="AV3805" s="599">
        <f>AD3805+AJ3805+AP3805</f>
        <v>0</v>
      </c>
      <c r="AW3805" s="600"/>
      <c r="AX3805" s="630">
        <f>AF3805+AL3805+AR3805</f>
        <v>0</v>
      </c>
      <c r="AY3805" s="631"/>
      <c r="AZ3805" s="595">
        <f>IF(AV3805=0,0,(AX3805/AV3805)*100)</f>
        <v>0</v>
      </c>
      <c r="BA3805" s="596"/>
      <c r="BB3805" s="542"/>
      <c r="BC3805" s="580"/>
      <c r="BD3805" s="584"/>
      <c r="BE3805" s="585"/>
      <c r="BF3805" s="595">
        <f>IF(BB3805=0,0,(BD3805/BB3805)*100)</f>
        <v>0</v>
      </c>
      <c r="BG3805" s="596"/>
      <c r="BH3805" s="599">
        <f>AV3805+BB3805</f>
        <v>0</v>
      </c>
      <c r="BI3805" s="600"/>
      <c r="BJ3805" s="630">
        <f>AX3805+BD3805</f>
        <v>0</v>
      </c>
      <c r="BK3805" s="631"/>
      <c r="BL3805" s="595">
        <f>IF(BH3805=0,0,(BJ3805/BH3805)*100)</f>
        <v>0</v>
      </c>
      <c r="BM3805" s="596"/>
      <c r="BN3805" s="656">
        <f>(AF3805*2)+(AL3805*2)+(AR3805*3)+BD3805</f>
        <v>0</v>
      </c>
      <c r="BO3805" s="657"/>
      <c r="BP3805" s="658"/>
      <c r="BQ3805" s="676">
        <f t="shared" ref="BQ3805" si="3137">IF(BS3805=0,0,50*BR3805/BS3805)</f>
        <v>0</v>
      </c>
      <c r="BR3805" s="662">
        <f>(BN3805*BU$11)+(N3805*BU$12)+(Z3805*BU$13)+(R3805*BU$14)+(X3805*BU$15)+(AB3805*BU$16)</f>
        <v>0</v>
      </c>
      <c r="BS3805" s="662">
        <f>((BB3805-BD3805)*BU$18)+((AV3805-AX3805)*BU$17)+(H3805*BU$19)+(P3805*BU$20)</f>
        <v>0</v>
      </c>
      <c r="BT3805" s="15"/>
      <c r="BU3805" s="15"/>
      <c r="BV3805" s="95"/>
    </row>
    <row r="3806" spans="1:74" ht="21.75" hidden="1" customHeight="1" x14ac:dyDescent="0.25">
      <c r="A3806" s="95"/>
      <c r="B3806" s="571"/>
      <c r="C3806" s="642" t="str">
        <f>IF(ROSTER!D$26="","",ROSTER!D$26)</f>
        <v/>
      </c>
      <c r="D3806" s="643"/>
      <c r="E3806" s="575"/>
      <c r="F3806" s="577"/>
      <c r="G3806" s="583"/>
      <c r="H3806" s="579"/>
      <c r="I3806" s="545"/>
      <c r="J3806" s="544"/>
      <c r="K3806" s="581"/>
      <c r="L3806" s="586"/>
      <c r="M3806" s="587"/>
      <c r="N3806" s="592" t="s">
        <v>16</v>
      </c>
      <c r="O3806" s="603"/>
      <c r="P3806" s="544"/>
      <c r="Q3806" s="581"/>
      <c r="R3806" s="586"/>
      <c r="S3806" s="587"/>
      <c r="T3806" s="592" t="s">
        <v>16</v>
      </c>
      <c r="U3806" s="603"/>
      <c r="V3806" s="311"/>
      <c r="W3806" s="311"/>
      <c r="X3806" s="579"/>
      <c r="Y3806" s="545"/>
      <c r="Z3806" s="544"/>
      <c r="AA3806" s="545"/>
      <c r="AB3806" s="544"/>
      <c r="AC3806" s="545"/>
      <c r="AD3806" s="544"/>
      <c r="AE3806" s="581"/>
      <c r="AF3806" s="586"/>
      <c r="AG3806" s="587"/>
      <c r="AH3806" s="626"/>
      <c r="AI3806" s="627"/>
      <c r="AJ3806" s="544"/>
      <c r="AK3806" s="581"/>
      <c r="AL3806" s="586"/>
      <c r="AM3806" s="587"/>
      <c r="AN3806" s="626"/>
      <c r="AO3806" s="627"/>
      <c r="AP3806" s="544"/>
      <c r="AQ3806" s="581"/>
      <c r="AR3806" s="586"/>
      <c r="AS3806" s="587"/>
      <c r="AT3806" s="626"/>
      <c r="AU3806" s="627"/>
      <c r="AV3806" s="628"/>
      <c r="AW3806" s="629"/>
      <c r="AX3806" s="632"/>
      <c r="AY3806" s="633"/>
      <c r="AZ3806" s="626"/>
      <c r="BA3806" s="627"/>
      <c r="BB3806" s="544"/>
      <c r="BC3806" s="581"/>
      <c r="BD3806" s="586"/>
      <c r="BE3806" s="587"/>
      <c r="BF3806" s="626"/>
      <c r="BG3806" s="627"/>
      <c r="BH3806" s="628"/>
      <c r="BI3806" s="629"/>
      <c r="BJ3806" s="632"/>
      <c r="BK3806" s="633"/>
      <c r="BL3806" s="626"/>
      <c r="BM3806" s="627"/>
      <c r="BN3806" s="678"/>
      <c r="BO3806" s="679"/>
      <c r="BP3806" s="680"/>
      <c r="BQ3806" s="677"/>
      <c r="BR3806" s="663"/>
      <c r="BS3806" s="663"/>
      <c r="BT3806" s="15"/>
      <c r="BU3806" s="15"/>
      <c r="BV3806" s="95"/>
    </row>
    <row r="3807" spans="1:74" ht="21.75" hidden="1" customHeight="1" x14ac:dyDescent="0.25">
      <c r="A3807" s="95"/>
      <c r="B3807" s="570" t="str">
        <f>IF(ROSTER!B$28="","",ROSTER!B$28)</f>
        <v/>
      </c>
      <c r="C3807" s="572" t="str">
        <f>IF(ROSTER!C$28="","",ROSTER!C$28)</f>
        <v/>
      </c>
      <c r="D3807" s="573"/>
      <c r="E3807" s="574"/>
      <c r="F3807" s="576">
        <f>IF(E3807="y",1,IF(E3807="S",1,0))</f>
        <v>0</v>
      </c>
      <c r="G3807" s="582">
        <f>IF(E3807="S",1,0)</f>
        <v>0</v>
      </c>
      <c r="H3807" s="578"/>
      <c r="I3807" s="543"/>
      <c r="J3807" s="542"/>
      <c r="K3807" s="580"/>
      <c r="L3807" s="584"/>
      <c r="M3807" s="585"/>
      <c r="N3807" s="588">
        <f>L3807+J3807</f>
        <v>0</v>
      </c>
      <c r="O3807" s="589"/>
      <c r="P3807" s="542"/>
      <c r="Q3807" s="580"/>
      <c r="R3807" s="584"/>
      <c r="S3807" s="585"/>
      <c r="T3807" s="588">
        <f>R3807-P3807</f>
        <v>0</v>
      </c>
      <c r="U3807" s="589"/>
      <c r="V3807" s="310"/>
      <c r="W3807" s="310"/>
      <c r="X3807" s="578"/>
      <c r="Y3807" s="543"/>
      <c r="Z3807" s="542"/>
      <c r="AA3807" s="543"/>
      <c r="AB3807" s="542"/>
      <c r="AC3807" s="543"/>
      <c r="AD3807" s="542"/>
      <c r="AE3807" s="580"/>
      <c r="AF3807" s="584"/>
      <c r="AG3807" s="585"/>
      <c r="AH3807" s="595">
        <f>IF(AD3807=0,0,(AF3807/AD3807)*100)</f>
        <v>0</v>
      </c>
      <c r="AI3807" s="596"/>
      <c r="AJ3807" s="542"/>
      <c r="AK3807" s="580"/>
      <c r="AL3807" s="584"/>
      <c r="AM3807" s="585"/>
      <c r="AN3807" s="595">
        <f>IF(AJ3807=0,0,(AL3807/AJ3807)*100)</f>
        <v>0</v>
      </c>
      <c r="AO3807" s="596"/>
      <c r="AP3807" s="542"/>
      <c r="AQ3807" s="580"/>
      <c r="AR3807" s="584"/>
      <c r="AS3807" s="585"/>
      <c r="AT3807" s="595">
        <f>IF(AP3807=0,0,(AR3807/AP3807)*100)</f>
        <v>0</v>
      </c>
      <c r="AU3807" s="596"/>
      <c r="AV3807" s="599">
        <f>AD3807+AJ3807+AP3807</f>
        <v>0</v>
      </c>
      <c r="AW3807" s="600"/>
      <c r="AX3807" s="630">
        <f>AF3807+AL3807+AR3807</f>
        <v>0</v>
      </c>
      <c r="AY3807" s="631"/>
      <c r="AZ3807" s="595">
        <f>IF(AV3807=0,0,(AX3807/AV3807)*100)</f>
        <v>0</v>
      </c>
      <c r="BA3807" s="596"/>
      <c r="BB3807" s="542"/>
      <c r="BC3807" s="580"/>
      <c r="BD3807" s="584"/>
      <c r="BE3807" s="585"/>
      <c r="BF3807" s="595">
        <f>IF(BB3807=0,0,(BD3807/BB3807)*100)</f>
        <v>0</v>
      </c>
      <c r="BG3807" s="596"/>
      <c r="BH3807" s="599">
        <f>AV3807+BB3807</f>
        <v>0</v>
      </c>
      <c r="BI3807" s="600"/>
      <c r="BJ3807" s="630">
        <f>AX3807+BD3807</f>
        <v>0</v>
      </c>
      <c r="BK3807" s="631"/>
      <c r="BL3807" s="595">
        <f>IF(BH3807=0,0,(BJ3807/BH3807)*100)</f>
        <v>0</v>
      </c>
      <c r="BM3807" s="596"/>
      <c r="BN3807" s="656">
        <f>(AF3807*2)+(AL3807*2)+(AR3807*3)+BD3807</f>
        <v>0</v>
      </c>
      <c r="BO3807" s="657"/>
      <c r="BP3807" s="658"/>
      <c r="BQ3807" s="676">
        <f t="shared" ref="BQ3807" si="3138">IF(BS3807=0,0,50*BR3807/BS3807)</f>
        <v>0</v>
      </c>
      <c r="BR3807" s="662">
        <f>(BN3807*BU$11)+(N3807*BU$12)+(Z3807*BU$13)+(R3807*BU$14)+(X3807*BU$15)+(AB3807*BU$16)</f>
        <v>0</v>
      </c>
      <c r="BS3807" s="662">
        <f>((BB3807-BD3807)*BU$18)+((AV3807-AX3807)*BU$17)+(H3807*BU$19)+(P3807*BU$20)</f>
        <v>0</v>
      </c>
      <c r="BT3807" s="15"/>
      <c r="BU3807" s="15"/>
      <c r="BV3807" s="95"/>
    </row>
    <row r="3808" spans="1:74" ht="21.75" hidden="1" customHeight="1" x14ac:dyDescent="0.25">
      <c r="A3808" s="95"/>
      <c r="B3808" s="571"/>
      <c r="C3808" s="642" t="str">
        <f>IF(ROSTER!D$28="","",ROSTER!D$28)</f>
        <v/>
      </c>
      <c r="D3808" s="643"/>
      <c r="E3808" s="575"/>
      <c r="F3808" s="577"/>
      <c r="G3808" s="583"/>
      <c r="H3808" s="579"/>
      <c r="I3808" s="545"/>
      <c r="J3808" s="544"/>
      <c r="K3808" s="581"/>
      <c r="L3808" s="586"/>
      <c r="M3808" s="587"/>
      <c r="N3808" s="592" t="s">
        <v>16</v>
      </c>
      <c r="O3808" s="603"/>
      <c r="P3808" s="544"/>
      <c r="Q3808" s="581"/>
      <c r="R3808" s="586"/>
      <c r="S3808" s="587"/>
      <c r="T3808" s="592" t="s">
        <v>16</v>
      </c>
      <c r="U3808" s="603"/>
      <c r="V3808" s="311"/>
      <c r="W3808" s="311"/>
      <c r="X3808" s="579"/>
      <c r="Y3808" s="545"/>
      <c r="Z3808" s="544"/>
      <c r="AA3808" s="545"/>
      <c r="AB3808" s="544"/>
      <c r="AC3808" s="545"/>
      <c r="AD3808" s="544"/>
      <c r="AE3808" s="581"/>
      <c r="AF3808" s="586"/>
      <c r="AG3808" s="587"/>
      <c r="AH3808" s="626"/>
      <c r="AI3808" s="627"/>
      <c r="AJ3808" s="544"/>
      <c r="AK3808" s="581"/>
      <c r="AL3808" s="586"/>
      <c r="AM3808" s="587"/>
      <c r="AN3808" s="626"/>
      <c r="AO3808" s="627"/>
      <c r="AP3808" s="544"/>
      <c r="AQ3808" s="581"/>
      <c r="AR3808" s="586"/>
      <c r="AS3808" s="587"/>
      <c r="AT3808" s="626"/>
      <c r="AU3808" s="627"/>
      <c r="AV3808" s="628"/>
      <c r="AW3808" s="629"/>
      <c r="AX3808" s="632"/>
      <c r="AY3808" s="633"/>
      <c r="AZ3808" s="626"/>
      <c r="BA3808" s="627"/>
      <c r="BB3808" s="544"/>
      <c r="BC3808" s="581"/>
      <c r="BD3808" s="586"/>
      <c r="BE3808" s="587"/>
      <c r="BF3808" s="626"/>
      <c r="BG3808" s="627"/>
      <c r="BH3808" s="628"/>
      <c r="BI3808" s="629"/>
      <c r="BJ3808" s="632"/>
      <c r="BK3808" s="633"/>
      <c r="BL3808" s="626"/>
      <c r="BM3808" s="627"/>
      <c r="BN3808" s="678"/>
      <c r="BO3808" s="679"/>
      <c r="BP3808" s="680"/>
      <c r="BQ3808" s="677"/>
      <c r="BR3808" s="663"/>
      <c r="BS3808" s="663"/>
      <c r="BT3808" s="15"/>
      <c r="BU3808" s="15"/>
      <c r="BV3808" s="95"/>
    </row>
    <row r="3809" spans="1:74" ht="21.75" hidden="1" customHeight="1" x14ac:dyDescent="0.25">
      <c r="A3809" s="95"/>
      <c r="B3809" s="570" t="str">
        <f>IF(ROSTER!B$30="","",ROSTER!B$30)</f>
        <v/>
      </c>
      <c r="C3809" s="572" t="str">
        <f>IF(ROSTER!C$30="","",ROSTER!C$30)</f>
        <v/>
      </c>
      <c r="D3809" s="573"/>
      <c r="E3809" s="574"/>
      <c r="F3809" s="576">
        <f>IF(E3809="y",1,IF(E3809="S",1,0))</f>
        <v>0</v>
      </c>
      <c r="G3809" s="582">
        <f>IF(E3809="S",1,0)</f>
        <v>0</v>
      </c>
      <c r="H3809" s="578"/>
      <c r="I3809" s="543"/>
      <c r="J3809" s="542"/>
      <c r="K3809" s="580"/>
      <c r="L3809" s="584"/>
      <c r="M3809" s="585"/>
      <c r="N3809" s="588">
        <f>L3809+J3809</f>
        <v>0</v>
      </c>
      <c r="O3809" s="589"/>
      <c r="P3809" s="542"/>
      <c r="Q3809" s="580"/>
      <c r="R3809" s="584"/>
      <c r="S3809" s="585"/>
      <c r="T3809" s="588">
        <f>R3809-P3809</f>
        <v>0</v>
      </c>
      <c r="U3809" s="589"/>
      <c r="V3809" s="310"/>
      <c r="W3809" s="310"/>
      <c r="X3809" s="578"/>
      <c r="Y3809" s="543"/>
      <c r="Z3809" s="542"/>
      <c r="AA3809" s="543"/>
      <c r="AB3809" s="542"/>
      <c r="AC3809" s="543"/>
      <c r="AD3809" s="542"/>
      <c r="AE3809" s="580"/>
      <c r="AF3809" s="584"/>
      <c r="AG3809" s="585"/>
      <c r="AH3809" s="595">
        <f>IF(AD3809=0,0,(AF3809/AD3809)*100)</f>
        <v>0</v>
      </c>
      <c r="AI3809" s="596"/>
      <c r="AJ3809" s="542"/>
      <c r="AK3809" s="580"/>
      <c r="AL3809" s="584"/>
      <c r="AM3809" s="585"/>
      <c r="AN3809" s="595">
        <f>IF(AJ3809=0,0,(AL3809/AJ3809)*100)</f>
        <v>0</v>
      </c>
      <c r="AO3809" s="596"/>
      <c r="AP3809" s="542"/>
      <c r="AQ3809" s="580"/>
      <c r="AR3809" s="584"/>
      <c r="AS3809" s="585"/>
      <c r="AT3809" s="595">
        <f>IF(AP3809=0,0,(AR3809/AP3809)*100)</f>
        <v>0</v>
      </c>
      <c r="AU3809" s="596"/>
      <c r="AV3809" s="599">
        <f>AD3809+AJ3809+AP3809</f>
        <v>0</v>
      </c>
      <c r="AW3809" s="600"/>
      <c r="AX3809" s="630">
        <f>AF3809+AL3809+AR3809</f>
        <v>0</v>
      </c>
      <c r="AY3809" s="631"/>
      <c r="AZ3809" s="595">
        <f>IF(AV3809=0,0,(AX3809/AV3809)*100)</f>
        <v>0</v>
      </c>
      <c r="BA3809" s="596"/>
      <c r="BB3809" s="542"/>
      <c r="BC3809" s="580"/>
      <c r="BD3809" s="584"/>
      <c r="BE3809" s="585"/>
      <c r="BF3809" s="595">
        <f>IF(BB3809=0,0,(BD3809/BB3809)*100)</f>
        <v>0</v>
      </c>
      <c r="BG3809" s="596"/>
      <c r="BH3809" s="599">
        <f>AV3809+BB3809</f>
        <v>0</v>
      </c>
      <c r="BI3809" s="600"/>
      <c r="BJ3809" s="630">
        <f>AX3809+BD3809</f>
        <v>0</v>
      </c>
      <c r="BK3809" s="631"/>
      <c r="BL3809" s="595">
        <f>IF(BH3809=0,0,(BJ3809/BH3809)*100)</f>
        <v>0</v>
      </c>
      <c r="BM3809" s="596"/>
      <c r="BN3809" s="656">
        <f>(AF3809*2)+(AL3809*2)+(AR3809*3)+BD3809</f>
        <v>0</v>
      </c>
      <c r="BO3809" s="657"/>
      <c r="BP3809" s="658"/>
      <c r="BQ3809" s="676">
        <f t="shared" ref="BQ3809" si="3139">IF(BS3809=0,0,50*BR3809/BS3809)</f>
        <v>0</v>
      </c>
      <c r="BR3809" s="662">
        <f>(BN3809*BU$11)+(N3809*BU$12)+(Z3809*BU$13)+(R3809*BU$14)+(X3809*BU$15)+(AB3809*BU$16)</f>
        <v>0</v>
      </c>
      <c r="BS3809" s="662">
        <f>((BB3809-BD3809)*BU$18)+((AV3809-AX3809)*BU$17)+(H3809*BU$19)+(P3809*BU$20)</f>
        <v>0</v>
      </c>
      <c r="BT3809" s="15"/>
      <c r="BU3809" s="15"/>
      <c r="BV3809" s="95"/>
    </row>
    <row r="3810" spans="1:74" ht="21.75" hidden="1" customHeight="1" x14ac:dyDescent="0.25">
      <c r="A3810" s="95"/>
      <c r="B3810" s="571"/>
      <c r="C3810" s="642" t="str">
        <f>IF(ROSTER!D$30="","",ROSTER!D$30)</f>
        <v/>
      </c>
      <c r="D3810" s="643"/>
      <c r="E3810" s="575"/>
      <c r="F3810" s="577"/>
      <c r="G3810" s="583"/>
      <c r="H3810" s="579"/>
      <c r="I3810" s="545"/>
      <c r="J3810" s="544"/>
      <c r="K3810" s="581"/>
      <c r="L3810" s="586"/>
      <c r="M3810" s="587"/>
      <c r="N3810" s="592" t="s">
        <v>16</v>
      </c>
      <c r="O3810" s="603"/>
      <c r="P3810" s="544"/>
      <c r="Q3810" s="581"/>
      <c r="R3810" s="586"/>
      <c r="S3810" s="587"/>
      <c r="T3810" s="592" t="s">
        <v>16</v>
      </c>
      <c r="U3810" s="603"/>
      <c r="V3810" s="311"/>
      <c r="W3810" s="311"/>
      <c r="X3810" s="579"/>
      <c r="Y3810" s="545"/>
      <c r="Z3810" s="544"/>
      <c r="AA3810" s="545"/>
      <c r="AB3810" s="544"/>
      <c r="AC3810" s="545"/>
      <c r="AD3810" s="544"/>
      <c r="AE3810" s="581"/>
      <c r="AF3810" s="586"/>
      <c r="AG3810" s="587"/>
      <c r="AH3810" s="626"/>
      <c r="AI3810" s="627"/>
      <c r="AJ3810" s="544"/>
      <c r="AK3810" s="581"/>
      <c r="AL3810" s="586"/>
      <c r="AM3810" s="587"/>
      <c r="AN3810" s="626"/>
      <c r="AO3810" s="627"/>
      <c r="AP3810" s="544"/>
      <c r="AQ3810" s="581"/>
      <c r="AR3810" s="586"/>
      <c r="AS3810" s="587"/>
      <c r="AT3810" s="626"/>
      <c r="AU3810" s="627"/>
      <c r="AV3810" s="628"/>
      <c r="AW3810" s="629"/>
      <c r="AX3810" s="632"/>
      <c r="AY3810" s="633"/>
      <c r="AZ3810" s="626"/>
      <c r="BA3810" s="627"/>
      <c r="BB3810" s="544"/>
      <c r="BC3810" s="581"/>
      <c r="BD3810" s="586"/>
      <c r="BE3810" s="587"/>
      <c r="BF3810" s="626"/>
      <c r="BG3810" s="627"/>
      <c r="BH3810" s="628"/>
      <c r="BI3810" s="629"/>
      <c r="BJ3810" s="632"/>
      <c r="BK3810" s="633"/>
      <c r="BL3810" s="626"/>
      <c r="BM3810" s="627"/>
      <c r="BN3810" s="678"/>
      <c r="BO3810" s="679"/>
      <c r="BP3810" s="680"/>
      <c r="BQ3810" s="677"/>
      <c r="BR3810" s="663"/>
      <c r="BS3810" s="663"/>
      <c r="BT3810" s="15"/>
      <c r="BU3810" s="15"/>
      <c r="BV3810" s="95"/>
    </row>
    <row r="3811" spans="1:74" ht="21.75" hidden="1" customHeight="1" x14ac:dyDescent="0.25">
      <c r="A3811" s="95"/>
      <c r="B3811" s="570" t="str">
        <f>IF(ROSTER!B$32="","",ROSTER!B$32)</f>
        <v/>
      </c>
      <c r="C3811" s="572" t="str">
        <f>IF(ROSTER!C$32="","",ROSTER!C$32)</f>
        <v/>
      </c>
      <c r="D3811" s="573"/>
      <c r="E3811" s="574"/>
      <c r="F3811" s="576">
        <f>IF(E3811="y",1,IF(E3811="S",1,0))</f>
        <v>0</v>
      </c>
      <c r="G3811" s="582">
        <f>IF(E3811="S",1,0)</f>
        <v>0</v>
      </c>
      <c r="H3811" s="578"/>
      <c r="I3811" s="543"/>
      <c r="J3811" s="542"/>
      <c r="K3811" s="580"/>
      <c r="L3811" s="584"/>
      <c r="M3811" s="585"/>
      <c r="N3811" s="588">
        <f>L3811+J3811</f>
        <v>0</v>
      </c>
      <c r="O3811" s="589"/>
      <c r="P3811" s="542"/>
      <c r="Q3811" s="580"/>
      <c r="R3811" s="584"/>
      <c r="S3811" s="585"/>
      <c r="T3811" s="588">
        <f>R3811-P3811</f>
        <v>0</v>
      </c>
      <c r="U3811" s="589"/>
      <c r="V3811" s="310"/>
      <c r="W3811" s="310"/>
      <c r="X3811" s="578"/>
      <c r="Y3811" s="543"/>
      <c r="Z3811" s="542"/>
      <c r="AA3811" s="543"/>
      <c r="AB3811" s="542"/>
      <c r="AC3811" s="543"/>
      <c r="AD3811" s="542"/>
      <c r="AE3811" s="580"/>
      <c r="AF3811" s="584"/>
      <c r="AG3811" s="585"/>
      <c r="AH3811" s="595">
        <f>IF(AD3811=0,0,(AF3811/AD3811)*100)</f>
        <v>0</v>
      </c>
      <c r="AI3811" s="596"/>
      <c r="AJ3811" s="542"/>
      <c r="AK3811" s="580"/>
      <c r="AL3811" s="584"/>
      <c r="AM3811" s="585"/>
      <c r="AN3811" s="595">
        <f>IF(AJ3811=0,0,(AL3811/AJ3811)*100)</f>
        <v>0</v>
      </c>
      <c r="AO3811" s="596"/>
      <c r="AP3811" s="542"/>
      <c r="AQ3811" s="580"/>
      <c r="AR3811" s="584"/>
      <c r="AS3811" s="585"/>
      <c r="AT3811" s="595">
        <f>IF(AP3811=0,0,(AR3811/AP3811)*100)</f>
        <v>0</v>
      </c>
      <c r="AU3811" s="596"/>
      <c r="AV3811" s="599">
        <f>AD3811+AJ3811+AP3811</f>
        <v>0</v>
      </c>
      <c r="AW3811" s="600"/>
      <c r="AX3811" s="630">
        <f>AF3811+AL3811+AR3811</f>
        <v>0</v>
      </c>
      <c r="AY3811" s="631"/>
      <c r="AZ3811" s="595">
        <f>IF(AV3811=0,0,(AX3811/AV3811)*100)</f>
        <v>0</v>
      </c>
      <c r="BA3811" s="596"/>
      <c r="BB3811" s="542"/>
      <c r="BC3811" s="580"/>
      <c r="BD3811" s="584"/>
      <c r="BE3811" s="585"/>
      <c r="BF3811" s="595">
        <f>IF(BB3811=0,0,(BD3811/BB3811)*100)</f>
        <v>0</v>
      </c>
      <c r="BG3811" s="596"/>
      <c r="BH3811" s="599">
        <f>AV3811+BB3811</f>
        <v>0</v>
      </c>
      <c r="BI3811" s="600"/>
      <c r="BJ3811" s="630">
        <f>AX3811+BD3811</f>
        <v>0</v>
      </c>
      <c r="BK3811" s="631"/>
      <c r="BL3811" s="595">
        <f>IF(BH3811=0,0,(BJ3811/BH3811)*100)</f>
        <v>0</v>
      </c>
      <c r="BM3811" s="596"/>
      <c r="BN3811" s="656">
        <f>(AF3811*2)+(AL3811*2)+(AR3811*3)+BD3811</f>
        <v>0</v>
      </c>
      <c r="BO3811" s="657"/>
      <c r="BP3811" s="658"/>
      <c r="BQ3811" s="676">
        <f t="shared" ref="BQ3811" si="3140">IF(BS3811=0,0,50*BR3811/BS3811)</f>
        <v>0</v>
      </c>
      <c r="BR3811" s="662">
        <f>(BN3811*BU$11)+(N3811*BU$12)+(Z3811*BU$13)+(R3811*BU$14)+(X3811*BU$15)+(AB3811*BU$16)</f>
        <v>0</v>
      </c>
      <c r="BS3811" s="662">
        <f>((BB3811-BD3811)*BU$18)+((AV3811-AX3811)*BU$17)+(H3811*BU$19)+(P3811*BU$20)</f>
        <v>0</v>
      </c>
      <c r="BT3811" s="15"/>
      <c r="BU3811" s="15"/>
      <c r="BV3811" s="95"/>
    </row>
    <row r="3812" spans="1:74" ht="21.75" hidden="1" customHeight="1" x14ac:dyDescent="0.25">
      <c r="A3812" s="95"/>
      <c r="B3812" s="571"/>
      <c r="C3812" s="642" t="str">
        <f>IF(ROSTER!D$32="","",ROSTER!D$32)</f>
        <v/>
      </c>
      <c r="D3812" s="643"/>
      <c r="E3812" s="575"/>
      <c r="F3812" s="577"/>
      <c r="G3812" s="583"/>
      <c r="H3812" s="579"/>
      <c r="I3812" s="545"/>
      <c r="J3812" s="544"/>
      <c r="K3812" s="581"/>
      <c r="L3812" s="586"/>
      <c r="M3812" s="587"/>
      <c r="N3812" s="592" t="s">
        <v>16</v>
      </c>
      <c r="O3812" s="603"/>
      <c r="P3812" s="544"/>
      <c r="Q3812" s="581"/>
      <c r="R3812" s="586"/>
      <c r="S3812" s="587"/>
      <c r="T3812" s="592" t="s">
        <v>16</v>
      </c>
      <c r="U3812" s="603"/>
      <c r="V3812" s="311"/>
      <c r="W3812" s="311"/>
      <c r="X3812" s="579"/>
      <c r="Y3812" s="545"/>
      <c r="Z3812" s="544"/>
      <c r="AA3812" s="545"/>
      <c r="AB3812" s="544"/>
      <c r="AC3812" s="545"/>
      <c r="AD3812" s="544"/>
      <c r="AE3812" s="581"/>
      <c r="AF3812" s="586"/>
      <c r="AG3812" s="587"/>
      <c r="AH3812" s="626"/>
      <c r="AI3812" s="627"/>
      <c r="AJ3812" s="544"/>
      <c r="AK3812" s="581"/>
      <c r="AL3812" s="586"/>
      <c r="AM3812" s="587"/>
      <c r="AN3812" s="626"/>
      <c r="AO3812" s="627"/>
      <c r="AP3812" s="544"/>
      <c r="AQ3812" s="581"/>
      <c r="AR3812" s="586"/>
      <c r="AS3812" s="587"/>
      <c r="AT3812" s="626"/>
      <c r="AU3812" s="627"/>
      <c r="AV3812" s="628"/>
      <c r="AW3812" s="629"/>
      <c r="AX3812" s="632"/>
      <c r="AY3812" s="633"/>
      <c r="AZ3812" s="626"/>
      <c r="BA3812" s="627"/>
      <c r="BB3812" s="544"/>
      <c r="BC3812" s="581"/>
      <c r="BD3812" s="586"/>
      <c r="BE3812" s="587"/>
      <c r="BF3812" s="626"/>
      <c r="BG3812" s="627"/>
      <c r="BH3812" s="628"/>
      <c r="BI3812" s="629"/>
      <c r="BJ3812" s="632"/>
      <c r="BK3812" s="633"/>
      <c r="BL3812" s="626"/>
      <c r="BM3812" s="627"/>
      <c r="BN3812" s="678"/>
      <c r="BO3812" s="679"/>
      <c r="BP3812" s="680"/>
      <c r="BQ3812" s="677"/>
      <c r="BR3812" s="663"/>
      <c r="BS3812" s="663"/>
      <c r="BT3812" s="15"/>
      <c r="BU3812" s="15"/>
      <c r="BV3812" s="95"/>
    </row>
    <row r="3813" spans="1:74" ht="21.75" hidden="1" customHeight="1" x14ac:dyDescent="0.25">
      <c r="A3813" s="95"/>
      <c r="B3813" s="570" t="str">
        <f>IF(ROSTER!B$34="","",ROSTER!B$34)</f>
        <v/>
      </c>
      <c r="C3813" s="572" t="str">
        <f>IF(ROSTER!C$34="","",ROSTER!C$34)</f>
        <v/>
      </c>
      <c r="D3813" s="573"/>
      <c r="E3813" s="574"/>
      <c r="F3813" s="576">
        <f>IF(E3813="y",1,IF(E3813="S",1,0))</f>
        <v>0</v>
      </c>
      <c r="G3813" s="582">
        <f>IF(E3813="S",1,0)</f>
        <v>0</v>
      </c>
      <c r="H3813" s="578"/>
      <c r="I3813" s="543"/>
      <c r="J3813" s="542"/>
      <c r="K3813" s="580"/>
      <c r="L3813" s="584"/>
      <c r="M3813" s="585"/>
      <c r="N3813" s="588">
        <f>L3813+J3813</f>
        <v>0</v>
      </c>
      <c r="O3813" s="589"/>
      <c r="P3813" s="542"/>
      <c r="Q3813" s="580"/>
      <c r="R3813" s="584"/>
      <c r="S3813" s="585"/>
      <c r="T3813" s="588">
        <f>R3813-P3813</f>
        <v>0</v>
      </c>
      <c r="U3813" s="589"/>
      <c r="V3813" s="310"/>
      <c r="W3813" s="310"/>
      <c r="X3813" s="578"/>
      <c r="Y3813" s="543"/>
      <c r="Z3813" s="542"/>
      <c r="AA3813" s="543"/>
      <c r="AB3813" s="542"/>
      <c r="AC3813" s="543"/>
      <c r="AD3813" s="542"/>
      <c r="AE3813" s="580"/>
      <c r="AF3813" s="584"/>
      <c r="AG3813" s="585"/>
      <c r="AH3813" s="595">
        <f>IF(AD3813=0,0,(AF3813/AD3813)*100)</f>
        <v>0</v>
      </c>
      <c r="AI3813" s="596"/>
      <c r="AJ3813" s="542"/>
      <c r="AK3813" s="580"/>
      <c r="AL3813" s="584"/>
      <c r="AM3813" s="585"/>
      <c r="AN3813" s="595">
        <f>IF(AJ3813=0,0,(AL3813/AJ3813)*100)</f>
        <v>0</v>
      </c>
      <c r="AO3813" s="596"/>
      <c r="AP3813" s="542"/>
      <c r="AQ3813" s="580"/>
      <c r="AR3813" s="584"/>
      <c r="AS3813" s="585"/>
      <c r="AT3813" s="595">
        <f>IF(AP3813=0,0,(AR3813/AP3813)*100)</f>
        <v>0</v>
      </c>
      <c r="AU3813" s="596"/>
      <c r="AV3813" s="599">
        <f>AD3813+AJ3813+AP3813</f>
        <v>0</v>
      </c>
      <c r="AW3813" s="600"/>
      <c r="AX3813" s="630">
        <f>AF3813+AL3813+AR3813</f>
        <v>0</v>
      </c>
      <c r="AY3813" s="631"/>
      <c r="AZ3813" s="595">
        <f>IF(AV3813=0,0,(AX3813/AV3813)*100)</f>
        <v>0</v>
      </c>
      <c r="BA3813" s="596"/>
      <c r="BB3813" s="542"/>
      <c r="BC3813" s="580"/>
      <c r="BD3813" s="584"/>
      <c r="BE3813" s="585"/>
      <c r="BF3813" s="595">
        <f>IF(BB3813=0,0,(BD3813/BB3813)*100)</f>
        <v>0</v>
      </c>
      <c r="BG3813" s="596"/>
      <c r="BH3813" s="599">
        <f>AV3813+BB3813</f>
        <v>0</v>
      </c>
      <c r="BI3813" s="600"/>
      <c r="BJ3813" s="630">
        <f>AX3813+BD3813</f>
        <v>0</v>
      </c>
      <c r="BK3813" s="631"/>
      <c r="BL3813" s="595">
        <f>IF(BH3813=0,0,(BJ3813/BH3813)*100)</f>
        <v>0</v>
      </c>
      <c r="BM3813" s="596"/>
      <c r="BN3813" s="656">
        <f>(AF3813*2)+(AL3813*2)+(AR3813*3)+BD3813</f>
        <v>0</v>
      </c>
      <c r="BO3813" s="657"/>
      <c r="BP3813" s="658"/>
      <c r="BQ3813" s="676">
        <f t="shared" ref="BQ3813" si="3141">IF(BS3813=0,0,50*BR3813/BS3813)</f>
        <v>0</v>
      </c>
      <c r="BR3813" s="662">
        <f>(BN3813*BU$11)+(N3813*BU$12)+(Z3813*BU$13)+(R3813*BU$14)+(X3813*BU$15)+(AB3813*BU$16)</f>
        <v>0</v>
      </c>
      <c r="BS3813" s="662">
        <f>((BB3813-BD3813)*BU$18)+((AV3813-AX3813)*BU$17)+(H3813*BU$19)+(P3813*BU$20)</f>
        <v>0</v>
      </c>
      <c r="BT3813" s="15"/>
      <c r="BU3813" s="15"/>
      <c r="BV3813" s="95"/>
    </row>
    <row r="3814" spans="1:74" ht="21.75" hidden="1" customHeight="1" x14ac:dyDescent="0.25">
      <c r="A3814" s="95"/>
      <c r="B3814" s="571"/>
      <c r="C3814" s="642" t="str">
        <f>IF(ROSTER!D$34="","",ROSTER!D$34)</f>
        <v/>
      </c>
      <c r="D3814" s="643"/>
      <c r="E3814" s="575"/>
      <c r="F3814" s="577"/>
      <c r="G3814" s="583"/>
      <c r="H3814" s="579"/>
      <c r="I3814" s="545"/>
      <c r="J3814" s="544"/>
      <c r="K3814" s="581"/>
      <c r="L3814" s="586"/>
      <c r="M3814" s="587"/>
      <c r="N3814" s="592" t="s">
        <v>16</v>
      </c>
      <c r="O3814" s="603"/>
      <c r="P3814" s="544"/>
      <c r="Q3814" s="581"/>
      <c r="R3814" s="586"/>
      <c r="S3814" s="587"/>
      <c r="T3814" s="592" t="s">
        <v>16</v>
      </c>
      <c r="U3814" s="603"/>
      <c r="V3814" s="311"/>
      <c r="W3814" s="311"/>
      <c r="X3814" s="579"/>
      <c r="Y3814" s="545"/>
      <c r="Z3814" s="544"/>
      <c r="AA3814" s="545"/>
      <c r="AB3814" s="544"/>
      <c r="AC3814" s="545"/>
      <c r="AD3814" s="544"/>
      <c r="AE3814" s="581"/>
      <c r="AF3814" s="586"/>
      <c r="AG3814" s="587"/>
      <c r="AH3814" s="626"/>
      <c r="AI3814" s="627"/>
      <c r="AJ3814" s="544"/>
      <c r="AK3814" s="581"/>
      <c r="AL3814" s="586"/>
      <c r="AM3814" s="587"/>
      <c r="AN3814" s="626"/>
      <c r="AO3814" s="627"/>
      <c r="AP3814" s="544"/>
      <c r="AQ3814" s="581"/>
      <c r="AR3814" s="586"/>
      <c r="AS3814" s="587"/>
      <c r="AT3814" s="626"/>
      <c r="AU3814" s="627"/>
      <c r="AV3814" s="628"/>
      <c r="AW3814" s="629"/>
      <c r="AX3814" s="632"/>
      <c r="AY3814" s="633"/>
      <c r="AZ3814" s="626"/>
      <c r="BA3814" s="627"/>
      <c r="BB3814" s="544"/>
      <c r="BC3814" s="581"/>
      <c r="BD3814" s="586"/>
      <c r="BE3814" s="587"/>
      <c r="BF3814" s="626"/>
      <c r="BG3814" s="627"/>
      <c r="BH3814" s="628"/>
      <c r="BI3814" s="629"/>
      <c r="BJ3814" s="632"/>
      <c r="BK3814" s="633"/>
      <c r="BL3814" s="626"/>
      <c r="BM3814" s="627"/>
      <c r="BN3814" s="678"/>
      <c r="BO3814" s="679"/>
      <c r="BP3814" s="680"/>
      <c r="BQ3814" s="677"/>
      <c r="BR3814" s="663"/>
      <c r="BS3814" s="663"/>
      <c r="BT3814" s="15"/>
      <c r="BU3814" s="15"/>
      <c r="BV3814" s="95"/>
    </row>
    <row r="3815" spans="1:74" ht="21.75" hidden="1" customHeight="1" x14ac:dyDescent="0.25">
      <c r="A3815" s="95"/>
      <c r="B3815" s="570" t="str">
        <f>IF(ROSTER!B$36="","",ROSTER!B$36)</f>
        <v/>
      </c>
      <c r="C3815" s="572" t="str">
        <f>IF(ROSTER!C$36="","",ROSTER!C$36)</f>
        <v/>
      </c>
      <c r="D3815" s="573"/>
      <c r="E3815" s="574"/>
      <c r="F3815" s="576">
        <f>IF(E3815="y",1,IF(E3815="S",1,0))</f>
        <v>0</v>
      </c>
      <c r="G3815" s="582">
        <f>IF(E3815="S",1,0)</f>
        <v>0</v>
      </c>
      <c r="H3815" s="578"/>
      <c r="I3815" s="543"/>
      <c r="J3815" s="542"/>
      <c r="K3815" s="580"/>
      <c r="L3815" s="584"/>
      <c r="M3815" s="585"/>
      <c r="N3815" s="588">
        <f>L3815+J3815</f>
        <v>0</v>
      </c>
      <c r="O3815" s="589"/>
      <c r="P3815" s="542"/>
      <c r="Q3815" s="580"/>
      <c r="R3815" s="584"/>
      <c r="S3815" s="585"/>
      <c r="T3815" s="588">
        <f>R3815-P3815</f>
        <v>0</v>
      </c>
      <c r="U3815" s="589"/>
      <c r="V3815" s="310"/>
      <c r="W3815" s="310"/>
      <c r="X3815" s="578"/>
      <c r="Y3815" s="543"/>
      <c r="Z3815" s="542"/>
      <c r="AA3815" s="543"/>
      <c r="AB3815" s="542"/>
      <c r="AC3815" s="543"/>
      <c r="AD3815" s="542"/>
      <c r="AE3815" s="580"/>
      <c r="AF3815" s="584"/>
      <c r="AG3815" s="585"/>
      <c r="AH3815" s="595">
        <f>IF(AD3815=0,0,(AF3815/AD3815)*100)</f>
        <v>0</v>
      </c>
      <c r="AI3815" s="596"/>
      <c r="AJ3815" s="542"/>
      <c r="AK3815" s="580"/>
      <c r="AL3815" s="584"/>
      <c r="AM3815" s="585"/>
      <c r="AN3815" s="595">
        <f>IF(AJ3815=0,0,(AL3815/AJ3815)*100)</f>
        <v>0</v>
      </c>
      <c r="AO3815" s="596"/>
      <c r="AP3815" s="542"/>
      <c r="AQ3815" s="580"/>
      <c r="AR3815" s="584"/>
      <c r="AS3815" s="585"/>
      <c r="AT3815" s="595">
        <f>IF(AP3815=0,0,(AR3815/AP3815)*100)</f>
        <v>0</v>
      </c>
      <c r="AU3815" s="596"/>
      <c r="AV3815" s="599">
        <f>AD3815+AJ3815+AP3815</f>
        <v>0</v>
      </c>
      <c r="AW3815" s="600"/>
      <c r="AX3815" s="630">
        <f>AF3815+AL3815+AR3815</f>
        <v>0</v>
      </c>
      <c r="AY3815" s="631"/>
      <c r="AZ3815" s="595">
        <f>IF(AV3815=0,0,(AX3815/AV3815)*100)</f>
        <v>0</v>
      </c>
      <c r="BA3815" s="596"/>
      <c r="BB3815" s="542"/>
      <c r="BC3815" s="580"/>
      <c r="BD3815" s="584"/>
      <c r="BE3815" s="585"/>
      <c r="BF3815" s="595">
        <f>IF(BB3815=0,0,(BD3815/BB3815)*100)</f>
        <v>0</v>
      </c>
      <c r="BG3815" s="596"/>
      <c r="BH3815" s="599">
        <f>AV3815+BB3815</f>
        <v>0</v>
      </c>
      <c r="BI3815" s="600"/>
      <c r="BJ3815" s="630">
        <f>AX3815+BD3815</f>
        <v>0</v>
      </c>
      <c r="BK3815" s="631"/>
      <c r="BL3815" s="595">
        <f>IF(BH3815=0,0,(BJ3815/BH3815)*100)</f>
        <v>0</v>
      </c>
      <c r="BM3815" s="596"/>
      <c r="BN3815" s="656">
        <f>(AF3815*2)+(AL3815*2)+(AR3815*3)+BD3815</f>
        <v>0</v>
      </c>
      <c r="BO3815" s="657"/>
      <c r="BP3815" s="658"/>
      <c r="BQ3815" s="676">
        <f t="shared" ref="BQ3815" si="3142">IF(BS3815=0,0,50*BR3815/BS3815)</f>
        <v>0</v>
      </c>
      <c r="BR3815" s="662">
        <f>(BN3815*BU$11)+(N3815*BU$12)+(Z3815*BU$13)+(R3815*BU$14)+(X3815*BU$15)+(AB3815*BU$16)</f>
        <v>0</v>
      </c>
      <c r="BS3815" s="662">
        <f>((BB3815-BD3815)*BU$18)+((AV3815-AX3815)*BU$17)+(H3815*BU$19)+(P3815*BU$20)</f>
        <v>0</v>
      </c>
      <c r="BT3815" s="15"/>
      <c r="BU3815" s="15"/>
      <c r="BV3815" s="95"/>
    </row>
    <row r="3816" spans="1:74" ht="21.75" hidden="1" customHeight="1" x14ac:dyDescent="0.25">
      <c r="A3816" s="95"/>
      <c r="B3816" s="571"/>
      <c r="C3816" s="642" t="str">
        <f>IF(ROSTER!D$36="","",ROSTER!D$36)</f>
        <v/>
      </c>
      <c r="D3816" s="643"/>
      <c r="E3816" s="575"/>
      <c r="F3816" s="577"/>
      <c r="G3816" s="583"/>
      <c r="H3816" s="579"/>
      <c r="I3816" s="545"/>
      <c r="J3816" s="544"/>
      <c r="K3816" s="581"/>
      <c r="L3816" s="586"/>
      <c r="M3816" s="587"/>
      <c r="N3816" s="592" t="s">
        <v>16</v>
      </c>
      <c r="O3816" s="603"/>
      <c r="P3816" s="544"/>
      <c r="Q3816" s="581"/>
      <c r="R3816" s="586"/>
      <c r="S3816" s="587"/>
      <c r="T3816" s="592" t="s">
        <v>16</v>
      </c>
      <c r="U3816" s="603"/>
      <c r="V3816" s="311"/>
      <c r="W3816" s="311"/>
      <c r="X3816" s="579"/>
      <c r="Y3816" s="545"/>
      <c r="Z3816" s="544"/>
      <c r="AA3816" s="545"/>
      <c r="AB3816" s="544"/>
      <c r="AC3816" s="545"/>
      <c r="AD3816" s="544"/>
      <c r="AE3816" s="581"/>
      <c r="AF3816" s="586"/>
      <c r="AG3816" s="587"/>
      <c r="AH3816" s="626"/>
      <c r="AI3816" s="627"/>
      <c r="AJ3816" s="544"/>
      <c r="AK3816" s="581"/>
      <c r="AL3816" s="586"/>
      <c r="AM3816" s="587"/>
      <c r="AN3816" s="626"/>
      <c r="AO3816" s="627"/>
      <c r="AP3816" s="544"/>
      <c r="AQ3816" s="581"/>
      <c r="AR3816" s="586"/>
      <c r="AS3816" s="587"/>
      <c r="AT3816" s="626"/>
      <c r="AU3816" s="627"/>
      <c r="AV3816" s="628"/>
      <c r="AW3816" s="629"/>
      <c r="AX3816" s="632"/>
      <c r="AY3816" s="633"/>
      <c r="AZ3816" s="626"/>
      <c r="BA3816" s="627"/>
      <c r="BB3816" s="544"/>
      <c r="BC3816" s="581"/>
      <c r="BD3816" s="586"/>
      <c r="BE3816" s="587"/>
      <c r="BF3816" s="626"/>
      <c r="BG3816" s="627"/>
      <c r="BH3816" s="628"/>
      <c r="BI3816" s="629"/>
      <c r="BJ3816" s="632"/>
      <c r="BK3816" s="633"/>
      <c r="BL3816" s="626"/>
      <c r="BM3816" s="627"/>
      <c r="BN3816" s="678"/>
      <c r="BO3816" s="679"/>
      <c r="BP3816" s="680"/>
      <c r="BQ3816" s="677"/>
      <c r="BR3816" s="663"/>
      <c r="BS3816" s="663"/>
      <c r="BT3816" s="15"/>
      <c r="BU3816" s="15"/>
      <c r="BV3816" s="95"/>
    </row>
    <row r="3817" spans="1:74" ht="21.75" hidden="1" customHeight="1" x14ac:dyDescent="0.25">
      <c r="A3817" s="95"/>
      <c r="B3817" s="570" t="str">
        <f>IF(ROSTER!B$38="","",ROSTER!B$38)</f>
        <v/>
      </c>
      <c r="C3817" s="572" t="str">
        <f>IF(ROSTER!C$38="","",ROSTER!C$38)</f>
        <v/>
      </c>
      <c r="D3817" s="573"/>
      <c r="E3817" s="574"/>
      <c r="F3817" s="576">
        <f>IF(E3817="y",1,IF(E3817="S",1,0))</f>
        <v>0</v>
      </c>
      <c r="G3817" s="582">
        <f>IF(E3817="S",1,0)</f>
        <v>0</v>
      </c>
      <c r="H3817" s="578"/>
      <c r="I3817" s="543"/>
      <c r="J3817" s="542"/>
      <c r="K3817" s="580"/>
      <c r="L3817" s="584"/>
      <c r="M3817" s="585"/>
      <c r="N3817" s="588">
        <f>L3817+J3817</f>
        <v>0</v>
      </c>
      <c r="O3817" s="589"/>
      <c r="P3817" s="542"/>
      <c r="Q3817" s="580"/>
      <c r="R3817" s="584"/>
      <c r="S3817" s="585"/>
      <c r="T3817" s="588">
        <f>R3817-P3817</f>
        <v>0</v>
      </c>
      <c r="U3817" s="589"/>
      <c r="V3817" s="310"/>
      <c r="W3817" s="310"/>
      <c r="X3817" s="578"/>
      <c r="Y3817" s="543"/>
      <c r="Z3817" s="542"/>
      <c r="AA3817" s="543"/>
      <c r="AB3817" s="542"/>
      <c r="AC3817" s="543"/>
      <c r="AD3817" s="542"/>
      <c r="AE3817" s="580"/>
      <c r="AF3817" s="584"/>
      <c r="AG3817" s="585"/>
      <c r="AH3817" s="595">
        <f>IF(AD3817=0,0,(AF3817/AD3817)*100)</f>
        <v>0</v>
      </c>
      <c r="AI3817" s="596"/>
      <c r="AJ3817" s="542"/>
      <c r="AK3817" s="580"/>
      <c r="AL3817" s="584"/>
      <c r="AM3817" s="585"/>
      <c r="AN3817" s="595">
        <f>IF(AJ3817=0,0,(AL3817/AJ3817)*100)</f>
        <v>0</v>
      </c>
      <c r="AO3817" s="596"/>
      <c r="AP3817" s="542"/>
      <c r="AQ3817" s="580"/>
      <c r="AR3817" s="584"/>
      <c r="AS3817" s="585"/>
      <c r="AT3817" s="595">
        <f>IF(AP3817=0,0,(AR3817/AP3817)*100)</f>
        <v>0</v>
      </c>
      <c r="AU3817" s="596"/>
      <c r="AV3817" s="599">
        <f>AD3817+AJ3817+AP3817</f>
        <v>0</v>
      </c>
      <c r="AW3817" s="600"/>
      <c r="AX3817" s="630">
        <f>AF3817+AL3817+AR3817</f>
        <v>0</v>
      </c>
      <c r="AY3817" s="631"/>
      <c r="AZ3817" s="595">
        <f>IF(AV3817=0,0,(AX3817/AV3817)*100)</f>
        <v>0</v>
      </c>
      <c r="BA3817" s="596"/>
      <c r="BB3817" s="542"/>
      <c r="BC3817" s="580"/>
      <c r="BD3817" s="584"/>
      <c r="BE3817" s="585"/>
      <c r="BF3817" s="595">
        <f>IF(BB3817=0,0,(BD3817/BB3817)*100)</f>
        <v>0</v>
      </c>
      <c r="BG3817" s="596"/>
      <c r="BH3817" s="599">
        <f>AV3817+BB3817</f>
        <v>0</v>
      </c>
      <c r="BI3817" s="600"/>
      <c r="BJ3817" s="630">
        <f>AX3817+BD3817</f>
        <v>0</v>
      </c>
      <c r="BK3817" s="631"/>
      <c r="BL3817" s="595">
        <f>IF(BH3817=0,0,(BJ3817/BH3817)*100)</f>
        <v>0</v>
      </c>
      <c r="BM3817" s="596"/>
      <c r="BN3817" s="656">
        <f>(AF3817*2)+(AL3817*2)+(AR3817*3)+BD3817</f>
        <v>0</v>
      </c>
      <c r="BO3817" s="657"/>
      <c r="BP3817" s="658"/>
      <c r="BQ3817" s="676">
        <f t="shared" ref="BQ3817" si="3143">IF(BS3817=0,0,50*BR3817/BS3817)</f>
        <v>0</v>
      </c>
      <c r="BR3817" s="662">
        <f>(BN3817*BU$11)+(N3817*BU$12)+(Z3817*BU$13)+(R3817*BU$14)+(X3817*BU$15)+(AB3817*BU$16)</f>
        <v>0</v>
      </c>
      <c r="BS3817" s="662">
        <f>((BB3817-BD3817)*BU$18)+((AV3817-AX3817)*BU$17)+(H3817*BU$19)+(P3817*BU$20)</f>
        <v>0</v>
      </c>
      <c r="BT3817" s="15"/>
      <c r="BU3817" s="15"/>
      <c r="BV3817" s="95"/>
    </row>
    <row r="3818" spans="1:74" ht="21.75" hidden="1" customHeight="1" x14ac:dyDescent="0.25">
      <c r="A3818" s="95"/>
      <c r="B3818" s="571"/>
      <c r="C3818" s="642" t="str">
        <f>IF(ROSTER!D$38="","",ROSTER!D$38)</f>
        <v/>
      </c>
      <c r="D3818" s="643"/>
      <c r="E3818" s="575"/>
      <c r="F3818" s="577"/>
      <c r="G3818" s="583"/>
      <c r="H3818" s="579"/>
      <c r="I3818" s="545"/>
      <c r="J3818" s="544"/>
      <c r="K3818" s="581"/>
      <c r="L3818" s="586"/>
      <c r="M3818" s="587"/>
      <c r="N3818" s="592" t="s">
        <v>16</v>
      </c>
      <c r="O3818" s="603"/>
      <c r="P3818" s="544"/>
      <c r="Q3818" s="581"/>
      <c r="R3818" s="586"/>
      <c r="S3818" s="587"/>
      <c r="T3818" s="592" t="s">
        <v>16</v>
      </c>
      <c r="U3818" s="603"/>
      <c r="V3818" s="311"/>
      <c r="W3818" s="311"/>
      <c r="X3818" s="579"/>
      <c r="Y3818" s="545"/>
      <c r="Z3818" s="544"/>
      <c r="AA3818" s="545"/>
      <c r="AB3818" s="544"/>
      <c r="AC3818" s="545"/>
      <c r="AD3818" s="544"/>
      <c r="AE3818" s="581"/>
      <c r="AF3818" s="586"/>
      <c r="AG3818" s="587"/>
      <c r="AH3818" s="626"/>
      <c r="AI3818" s="627"/>
      <c r="AJ3818" s="544"/>
      <c r="AK3818" s="581"/>
      <c r="AL3818" s="586"/>
      <c r="AM3818" s="587"/>
      <c r="AN3818" s="626"/>
      <c r="AO3818" s="627"/>
      <c r="AP3818" s="544"/>
      <c r="AQ3818" s="581"/>
      <c r="AR3818" s="586"/>
      <c r="AS3818" s="587"/>
      <c r="AT3818" s="626"/>
      <c r="AU3818" s="627"/>
      <c r="AV3818" s="628"/>
      <c r="AW3818" s="629"/>
      <c r="AX3818" s="632"/>
      <c r="AY3818" s="633"/>
      <c r="AZ3818" s="626"/>
      <c r="BA3818" s="627"/>
      <c r="BB3818" s="544"/>
      <c r="BC3818" s="581"/>
      <c r="BD3818" s="586"/>
      <c r="BE3818" s="587"/>
      <c r="BF3818" s="626"/>
      <c r="BG3818" s="627"/>
      <c r="BH3818" s="628"/>
      <c r="BI3818" s="629"/>
      <c r="BJ3818" s="632"/>
      <c r="BK3818" s="633"/>
      <c r="BL3818" s="626"/>
      <c r="BM3818" s="627"/>
      <c r="BN3818" s="678"/>
      <c r="BO3818" s="679"/>
      <c r="BP3818" s="680"/>
      <c r="BQ3818" s="677"/>
      <c r="BR3818" s="663"/>
      <c r="BS3818" s="663"/>
      <c r="BT3818" s="15"/>
      <c r="BU3818" s="15"/>
      <c r="BV3818" s="95"/>
    </row>
    <row r="3819" spans="1:74" ht="21.75" hidden="1" customHeight="1" x14ac:dyDescent="0.25">
      <c r="A3819" s="95"/>
      <c r="B3819" s="570" t="str">
        <f>IF(ROSTER!B$40="","",ROSTER!B$40)</f>
        <v/>
      </c>
      <c r="C3819" s="572" t="str">
        <f>IF(ROSTER!C$40="","",ROSTER!C$40)</f>
        <v/>
      </c>
      <c r="D3819" s="573"/>
      <c r="E3819" s="574"/>
      <c r="F3819" s="576">
        <f>IF(E3819="y",1,IF(E3819="S",1,0))</f>
        <v>0</v>
      </c>
      <c r="G3819" s="582">
        <f>IF(E3819="S",1,0)</f>
        <v>0</v>
      </c>
      <c r="H3819" s="578"/>
      <c r="I3819" s="543"/>
      <c r="J3819" s="542"/>
      <c r="K3819" s="580"/>
      <c r="L3819" s="584"/>
      <c r="M3819" s="585"/>
      <c r="N3819" s="588">
        <f>L3819+J3819</f>
        <v>0</v>
      </c>
      <c r="O3819" s="589"/>
      <c r="P3819" s="542"/>
      <c r="Q3819" s="580"/>
      <c r="R3819" s="584"/>
      <c r="S3819" s="585"/>
      <c r="T3819" s="588">
        <f>R3819-P3819</f>
        <v>0</v>
      </c>
      <c r="U3819" s="589"/>
      <c r="V3819" s="310"/>
      <c r="W3819" s="310"/>
      <c r="X3819" s="578"/>
      <c r="Y3819" s="543"/>
      <c r="Z3819" s="542"/>
      <c r="AA3819" s="543"/>
      <c r="AB3819" s="542"/>
      <c r="AC3819" s="543"/>
      <c r="AD3819" s="542"/>
      <c r="AE3819" s="580"/>
      <c r="AF3819" s="584"/>
      <c r="AG3819" s="585"/>
      <c r="AH3819" s="595">
        <f>IF(AD3819=0,0,(AF3819/AD3819)*100)</f>
        <v>0</v>
      </c>
      <c r="AI3819" s="596"/>
      <c r="AJ3819" s="542"/>
      <c r="AK3819" s="580"/>
      <c r="AL3819" s="584"/>
      <c r="AM3819" s="585"/>
      <c r="AN3819" s="595">
        <f>IF(AJ3819=0,0,(AL3819/AJ3819)*100)</f>
        <v>0</v>
      </c>
      <c r="AO3819" s="596"/>
      <c r="AP3819" s="542"/>
      <c r="AQ3819" s="580"/>
      <c r="AR3819" s="584"/>
      <c r="AS3819" s="585"/>
      <c r="AT3819" s="595">
        <f>IF(AP3819=0,0,(AR3819/AP3819)*100)</f>
        <v>0</v>
      </c>
      <c r="AU3819" s="596"/>
      <c r="AV3819" s="599">
        <f>AD3819+AJ3819+AP3819</f>
        <v>0</v>
      </c>
      <c r="AW3819" s="600"/>
      <c r="AX3819" s="630">
        <f>AF3819+AL3819+AR3819</f>
        <v>0</v>
      </c>
      <c r="AY3819" s="631"/>
      <c r="AZ3819" s="595">
        <f>IF(AV3819=0,0,(AX3819/AV3819)*100)</f>
        <v>0</v>
      </c>
      <c r="BA3819" s="596"/>
      <c r="BB3819" s="542"/>
      <c r="BC3819" s="580"/>
      <c r="BD3819" s="584"/>
      <c r="BE3819" s="585"/>
      <c r="BF3819" s="595">
        <f>IF(BB3819=0,0,(BD3819/BB3819)*100)</f>
        <v>0</v>
      </c>
      <c r="BG3819" s="596"/>
      <c r="BH3819" s="599">
        <f>AV3819+BB3819</f>
        <v>0</v>
      </c>
      <c r="BI3819" s="600"/>
      <c r="BJ3819" s="630">
        <f>AX3819+BD3819</f>
        <v>0</v>
      </c>
      <c r="BK3819" s="631"/>
      <c r="BL3819" s="595">
        <f>IF(BH3819=0,0,(BJ3819/BH3819)*100)</f>
        <v>0</v>
      </c>
      <c r="BM3819" s="596"/>
      <c r="BN3819" s="656">
        <f>(AF3819*2)+(AL3819*2)+(AR3819*3)+BD3819</f>
        <v>0</v>
      </c>
      <c r="BO3819" s="657"/>
      <c r="BP3819" s="658"/>
      <c r="BQ3819" s="676">
        <f t="shared" ref="BQ3819" si="3144">IF(BS3819=0,0,50*BR3819/BS3819)</f>
        <v>0</v>
      </c>
      <c r="BR3819" s="662">
        <f>(BN3819*BU$11)+(N3819*BU$12)+(Z3819*BU$13)+(R3819*BU$14)+(X3819*BU$15)+(AB3819*BU$16)</f>
        <v>0</v>
      </c>
      <c r="BS3819" s="662">
        <f>((BB3819-BD3819)*BU$18)+((AV3819-AX3819)*BU$17)+(H3819*BU$19)+(P3819*BU$20)</f>
        <v>0</v>
      </c>
      <c r="BT3819" s="15"/>
      <c r="BU3819" s="15"/>
      <c r="BV3819" s="95"/>
    </row>
    <row r="3820" spans="1:74" ht="21.75" hidden="1" customHeight="1" x14ac:dyDescent="0.25">
      <c r="A3820" s="95"/>
      <c r="B3820" s="571"/>
      <c r="C3820" s="642" t="str">
        <f>IF(ROSTER!D$40="","",ROSTER!D$40)</f>
        <v/>
      </c>
      <c r="D3820" s="643"/>
      <c r="E3820" s="575"/>
      <c r="F3820" s="577"/>
      <c r="G3820" s="583"/>
      <c r="H3820" s="579"/>
      <c r="I3820" s="545"/>
      <c r="J3820" s="544"/>
      <c r="K3820" s="581"/>
      <c r="L3820" s="586"/>
      <c r="M3820" s="587"/>
      <c r="N3820" s="592" t="s">
        <v>16</v>
      </c>
      <c r="O3820" s="603"/>
      <c r="P3820" s="544"/>
      <c r="Q3820" s="581"/>
      <c r="R3820" s="586"/>
      <c r="S3820" s="587"/>
      <c r="T3820" s="592" t="s">
        <v>16</v>
      </c>
      <c r="U3820" s="603"/>
      <c r="V3820" s="311"/>
      <c r="W3820" s="311"/>
      <c r="X3820" s="579"/>
      <c r="Y3820" s="545"/>
      <c r="Z3820" s="544"/>
      <c r="AA3820" s="545"/>
      <c r="AB3820" s="544"/>
      <c r="AC3820" s="545"/>
      <c r="AD3820" s="544"/>
      <c r="AE3820" s="581"/>
      <c r="AF3820" s="586"/>
      <c r="AG3820" s="587"/>
      <c r="AH3820" s="626"/>
      <c r="AI3820" s="627"/>
      <c r="AJ3820" s="544"/>
      <c r="AK3820" s="581"/>
      <c r="AL3820" s="586"/>
      <c r="AM3820" s="587"/>
      <c r="AN3820" s="626"/>
      <c r="AO3820" s="627"/>
      <c r="AP3820" s="544"/>
      <c r="AQ3820" s="581"/>
      <c r="AR3820" s="586"/>
      <c r="AS3820" s="587"/>
      <c r="AT3820" s="626"/>
      <c r="AU3820" s="627"/>
      <c r="AV3820" s="628"/>
      <c r="AW3820" s="629"/>
      <c r="AX3820" s="632"/>
      <c r="AY3820" s="633"/>
      <c r="AZ3820" s="626"/>
      <c r="BA3820" s="627"/>
      <c r="BB3820" s="544"/>
      <c r="BC3820" s="581"/>
      <c r="BD3820" s="586"/>
      <c r="BE3820" s="587"/>
      <c r="BF3820" s="626"/>
      <c r="BG3820" s="627"/>
      <c r="BH3820" s="628"/>
      <c r="BI3820" s="629"/>
      <c r="BJ3820" s="632"/>
      <c r="BK3820" s="633"/>
      <c r="BL3820" s="626"/>
      <c r="BM3820" s="627"/>
      <c r="BN3820" s="678"/>
      <c r="BO3820" s="679"/>
      <c r="BP3820" s="680"/>
      <c r="BQ3820" s="677"/>
      <c r="BR3820" s="663"/>
      <c r="BS3820" s="663"/>
      <c r="BT3820" s="15"/>
      <c r="BU3820" s="15"/>
      <c r="BV3820" s="95"/>
    </row>
    <row r="3821" spans="1:74" ht="21.75" hidden="1" customHeight="1" x14ac:dyDescent="0.25">
      <c r="A3821" s="95"/>
      <c r="B3821" s="570" t="str">
        <f>IF(ROSTER!B$42="","",ROSTER!B$42)</f>
        <v/>
      </c>
      <c r="C3821" s="572" t="str">
        <f>IF(ROSTER!C$42="","",ROSTER!C$42)</f>
        <v/>
      </c>
      <c r="D3821" s="573"/>
      <c r="E3821" s="574"/>
      <c r="F3821" s="576">
        <f>IF(E3821="y",1,IF(E3821="S",1,0))</f>
        <v>0</v>
      </c>
      <c r="G3821" s="582">
        <f>IF(E3821="S",1,0)</f>
        <v>0</v>
      </c>
      <c r="H3821" s="578"/>
      <c r="I3821" s="543"/>
      <c r="J3821" s="542"/>
      <c r="K3821" s="580"/>
      <c r="L3821" s="584"/>
      <c r="M3821" s="585"/>
      <c r="N3821" s="588">
        <f>L3821+J3821</f>
        <v>0</v>
      </c>
      <c r="O3821" s="589"/>
      <c r="P3821" s="542"/>
      <c r="Q3821" s="580"/>
      <c r="R3821" s="584"/>
      <c r="S3821" s="585"/>
      <c r="T3821" s="588">
        <f>R3821-P3821</f>
        <v>0</v>
      </c>
      <c r="U3821" s="589"/>
      <c r="V3821" s="310"/>
      <c r="W3821" s="310"/>
      <c r="X3821" s="578"/>
      <c r="Y3821" s="543"/>
      <c r="Z3821" s="542"/>
      <c r="AA3821" s="543"/>
      <c r="AB3821" s="542"/>
      <c r="AC3821" s="543"/>
      <c r="AD3821" s="542"/>
      <c r="AE3821" s="580"/>
      <c r="AF3821" s="584"/>
      <c r="AG3821" s="585"/>
      <c r="AH3821" s="595">
        <f>IF(AD3821=0,0,(AF3821/AD3821)*100)</f>
        <v>0</v>
      </c>
      <c r="AI3821" s="596"/>
      <c r="AJ3821" s="542"/>
      <c r="AK3821" s="580"/>
      <c r="AL3821" s="584"/>
      <c r="AM3821" s="585"/>
      <c r="AN3821" s="595">
        <f>IF(AJ3821=0,0,(AL3821/AJ3821)*100)</f>
        <v>0</v>
      </c>
      <c r="AO3821" s="596"/>
      <c r="AP3821" s="542"/>
      <c r="AQ3821" s="580"/>
      <c r="AR3821" s="584"/>
      <c r="AS3821" s="585"/>
      <c r="AT3821" s="595">
        <f>IF(AP3821=0,0,(AR3821/AP3821)*100)</f>
        <v>0</v>
      </c>
      <c r="AU3821" s="596"/>
      <c r="AV3821" s="599">
        <f>AD3821+AJ3821+AP3821</f>
        <v>0</v>
      </c>
      <c r="AW3821" s="600"/>
      <c r="AX3821" s="630">
        <f>AF3821+AL3821+AR3821</f>
        <v>0</v>
      </c>
      <c r="AY3821" s="631"/>
      <c r="AZ3821" s="595">
        <f>IF(AV3821=0,0,(AX3821/AV3821)*100)</f>
        <v>0</v>
      </c>
      <c r="BA3821" s="596"/>
      <c r="BB3821" s="542"/>
      <c r="BC3821" s="580"/>
      <c r="BD3821" s="584"/>
      <c r="BE3821" s="585"/>
      <c r="BF3821" s="595">
        <f>IF(BB3821=0,0,(BD3821/BB3821)*100)</f>
        <v>0</v>
      </c>
      <c r="BG3821" s="596"/>
      <c r="BH3821" s="599">
        <f>AV3821+BB3821</f>
        <v>0</v>
      </c>
      <c r="BI3821" s="600"/>
      <c r="BJ3821" s="630">
        <f>AX3821+BD3821</f>
        <v>0</v>
      </c>
      <c r="BK3821" s="631"/>
      <c r="BL3821" s="595">
        <f>IF(BH3821=0,0,(BJ3821/BH3821)*100)</f>
        <v>0</v>
      </c>
      <c r="BM3821" s="596"/>
      <c r="BN3821" s="656">
        <f>(AF3821*2)+(AL3821*2)+(AR3821*3)+BD3821</f>
        <v>0</v>
      </c>
      <c r="BO3821" s="657"/>
      <c r="BP3821" s="658"/>
      <c r="BQ3821" s="676">
        <f t="shared" ref="BQ3821" si="3145">IF(BS3821=0,0,50*BR3821/BS3821)</f>
        <v>0</v>
      </c>
      <c r="BR3821" s="662">
        <f>(BN3821*BU$11)+(N3821*BU$12)+(Z3821*BU$13)+(R3821*BU$14)+(X3821*BU$15)+(AB3821*BU$16)</f>
        <v>0</v>
      </c>
      <c r="BS3821" s="662">
        <f>((BB3821-BD3821)*BU$18)+((AV3821-AX3821)*BU$17)+(H3821*BU$19)+(P3821*BU$20)</f>
        <v>0</v>
      </c>
      <c r="BT3821" s="15"/>
      <c r="BU3821" s="15"/>
      <c r="BV3821" s="95"/>
    </row>
    <row r="3822" spans="1:74" ht="21.75" hidden="1" customHeight="1" x14ac:dyDescent="0.25">
      <c r="A3822" s="95"/>
      <c r="B3822" s="571"/>
      <c r="C3822" s="642" t="str">
        <f>IF(ROSTER!D$42="","",ROSTER!D$42)</f>
        <v/>
      </c>
      <c r="D3822" s="643"/>
      <c r="E3822" s="575"/>
      <c r="F3822" s="577"/>
      <c r="G3822" s="583"/>
      <c r="H3822" s="579"/>
      <c r="I3822" s="545"/>
      <c r="J3822" s="544"/>
      <c r="K3822" s="581"/>
      <c r="L3822" s="586"/>
      <c r="M3822" s="587"/>
      <c r="N3822" s="592" t="s">
        <v>16</v>
      </c>
      <c r="O3822" s="603"/>
      <c r="P3822" s="544"/>
      <c r="Q3822" s="581"/>
      <c r="R3822" s="586"/>
      <c r="S3822" s="587"/>
      <c r="T3822" s="592" t="s">
        <v>16</v>
      </c>
      <c r="U3822" s="603"/>
      <c r="V3822" s="311"/>
      <c r="W3822" s="311"/>
      <c r="X3822" s="579"/>
      <c r="Y3822" s="545"/>
      <c r="Z3822" s="544"/>
      <c r="AA3822" s="545"/>
      <c r="AB3822" s="544"/>
      <c r="AC3822" s="545"/>
      <c r="AD3822" s="544"/>
      <c r="AE3822" s="581"/>
      <c r="AF3822" s="586"/>
      <c r="AG3822" s="587"/>
      <c r="AH3822" s="626"/>
      <c r="AI3822" s="627"/>
      <c r="AJ3822" s="544"/>
      <c r="AK3822" s="581"/>
      <c r="AL3822" s="586"/>
      <c r="AM3822" s="587"/>
      <c r="AN3822" s="626"/>
      <c r="AO3822" s="627"/>
      <c r="AP3822" s="544"/>
      <c r="AQ3822" s="581"/>
      <c r="AR3822" s="586"/>
      <c r="AS3822" s="587"/>
      <c r="AT3822" s="626"/>
      <c r="AU3822" s="627"/>
      <c r="AV3822" s="628"/>
      <c r="AW3822" s="629"/>
      <c r="AX3822" s="632"/>
      <c r="AY3822" s="633"/>
      <c r="AZ3822" s="626"/>
      <c r="BA3822" s="627"/>
      <c r="BB3822" s="544"/>
      <c r="BC3822" s="581"/>
      <c r="BD3822" s="586"/>
      <c r="BE3822" s="587"/>
      <c r="BF3822" s="626"/>
      <c r="BG3822" s="627"/>
      <c r="BH3822" s="628"/>
      <c r="BI3822" s="629"/>
      <c r="BJ3822" s="632"/>
      <c r="BK3822" s="633"/>
      <c r="BL3822" s="626"/>
      <c r="BM3822" s="627"/>
      <c r="BN3822" s="678"/>
      <c r="BO3822" s="679"/>
      <c r="BP3822" s="680"/>
      <c r="BQ3822" s="677"/>
      <c r="BR3822" s="663"/>
      <c r="BS3822" s="663"/>
      <c r="BT3822" s="15"/>
      <c r="BU3822" s="15"/>
      <c r="BV3822" s="95"/>
    </row>
    <row r="3823" spans="1:74" ht="21.75" hidden="1" customHeight="1" x14ac:dyDescent="0.25">
      <c r="A3823" s="95"/>
      <c r="B3823" s="570" t="str">
        <f>IF(ROSTER!B$44="","",ROSTER!B$44)</f>
        <v/>
      </c>
      <c r="C3823" s="572" t="str">
        <f>IF(ROSTER!C$44="","",ROSTER!C$44)</f>
        <v/>
      </c>
      <c r="D3823" s="573"/>
      <c r="E3823" s="574"/>
      <c r="F3823" s="576">
        <f>IF(E3823="y",1,IF(E3823="S",1,0))</f>
        <v>0</v>
      </c>
      <c r="G3823" s="582">
        <f>IF(E3823="S",1,0)</f>
        <v>0</v>
      </c>
      <c r="H3823" s="578"/>
      <c r="I3823" s="543"/>
      <c r="J3823" s="542"/>
      <c r="K3823" s="580"/>
      <c r="L3823" s="584"/>
      <c r="M3823" s="585"/>
      <c r="N3823" s="588">
        <f>L3823+J3823</f>
        <v>0</v>
      </c>
      <c r="O3823" s="589"/>
      <c r="P3823" s="542"/>
      <c r="Q3823" s="580"/>
      <c r="R3823" s="584"/>
      <c r="S3823" s="585"/>
      <c r="T3823" s="588">
        <f>R3823-P3823</f>
        <v>0</v>
      </c>
      <c r="U3823" s="589"/>
      <c r="V3823" s="310"/>
      <c r="W3823" s="310"/>
      <c r="X3823" s="578"/>
      <c r="Y3823" s="543"/>
      <c r="Z3823" s="542"/>
      <c r="AA3823" s="543"/>
      <c r="AB3823" s="542"/>
      <c r="AC3823" s="543"/>
      <c r="AD3823" s="542"/>
      <c r="AE3823" s="580"/>
      <c r="AF3823" s="584"/>
      <c r="AG3823" s="585"/>
      <c r="AH3823" s="595">
        <f>IF(AD3823=0,0,(AF3823/AD3823)*100)</f>
        <v>0</v>
      </c>
      <c r="AI3823" s="596"/>
      <c r="AJ3823" s="542"/>
      <c r="AK3823" s="580"/>
      <c r="AL3823" s="584"/>
      <c r="AM3823" s="585"/>
      <c r="AN3823" s="595">
        <f>IF(AJ3823=0,0,(AL3823/AJ3823)*100)</f>
        <v>0</v>
      </c>
      <c r="AO3823" s="596"/>
      <c r="AP3823" s="542"/>
      <c r="AQ3823" s="580"/>
      <c r="AR3823" s="584"/>
      <c r="AS3823" s="585"/>
      <c r="AT3823" s="595">
        <f>IF(AP3823=0,0,(AR3823/AP3823)*100)</f>
        <v>0</v>
      </c>
      <c r="AU3823" s="596"/>
      <c r="AV3823" s="599">
        <f>AD3823+AJ3823+AP3823</f>
        <v>0</v>
      </c>
      <c r="AW3823" s="600"/>
      <c r="AX3823" s="630">
        <f>AF3823+AL3823+AR3823</f>
        <v>0</v>
      </c>
      <c r="AY3823" s="631"/>
      <c r="AZ3823" s="595">
        <f>IF(AV3823=0,0,(AX3823/AV3823)*100)</f>
        <v>0</v>
      </c>
      <c r="BA3823" s="596"/>
      <c r="BB3823" s="542"/>
      <c r="BC3823" s="580"/>
      <c r="BD3823" s="584"/>
      <c r="BE3823" s="585"/>
      <c r="BF3823" s="595">
        <f>IF(BB3823=0,0,(BD3823/BB3823)*100)</f>
        <v>0</v>
      </c>
      <c r="BG3823" s="596"/>
      <c r="BH3823" s="599">
        <f>AV3823+BB3823</f>
        <v>0</v>
      </c>
      <c r="BI3823" s="600"/>
      <c r="BJ3823" s="630">
        <f>AX3823+BD3823</f>
        <v>0</v>
      </c>
      <c r="BK3823" s="631"/>
      <c r="BL3823" s="595">
        <f>IF(BH3823=0,0,(BJ3823/BH3823)*100)</f>
        <v>0</v>
      </c>
      <c r="BM3823" s="596"/>
      <c r="BN3823" s="656">
        <f>(AF3823*2)+(AL3823*2)+(AR3823*3)+BD3823</f>
        <v>0</v>
      </c>
      <c r="BO3823" s="657"/>
      <c r="BP3823" s="658"/>
      <c r="BQ3823" s="676">
        <f t="shared" ref="BQ3823" si="3146">IF(BS3823=0,0,50*BR3823/BS3823)</f>
        <v>0</v>
      </c>
      <c r="BR3823" s="662">
        <f>(BN3823*BU$11)+(N3823*BU$12)+(Z3823*BU$13)+(R3823*BU$14)+(X3823*BU$15)+(AB3823*BU$16)</f>
        <v>0</v>
      </c>
      <c r="BS3823" s="662">
        <f>((BB3823-BD3823)*BU$18)+((AV3823-AX3823)*BU$17)+(H3823*BU$19)+(P3823*BU$20)</f>
        <v>0</v>
      </c>
      <c r="BT3823" s="15"/>
      <c r="BU3823" s="15"/>
      <c r="BV3823" s="95"/>
    </row>
    <row r="3824" spans="1:74" ht="21.75" hidden="1" customHeight="1" x14ac:dyDescent="0.25">
      <c r="A3824" s="95"/>
      <c r="B3824" s="571"/>
      <c r="C3824" s="642" t="str">
        <f>IF(ROSTER!D$44="","",ROSTER!D$44)</f>
        <v/>
      </c>
      <c r="D3824" s="643"/>
      <c r="E3824" s="575"/>
      <c r="F3824" s="577"/>
      <c r="G3824" s="583"/>
      <c r="H3824" s="579"/>
      <c r="I3824" s="545"/>
      <c r="J3824" s="544"/>
      <c r="K3824" s="581"/>
      <c r="L3824" s="586"/>
      <c r="M3824" s="587"/>
      <c r="N3824" s="592" t="s">
        <v>16</v>
      </c>
      <c r="O3824" s="603"/>
      <c r="P3824" s="544"/>
      <c r="Q3824" s="581"/>
      <c r="R3824" s="586"/>
      <c r="S3824" s="587"/>
      <c r="T3824" s="592" t="s">
        <v>16</v>
      </c>
      <c r="U3824" s="603"/>
      <c r="V3824" s="311"/>
      <c r="W3824" s="311"/>
      <c r="X3824" s="579"/>
      <c r="Y3824" s="545"/>
      <c r="Z3824" s="544"/>
      <c r="AA3824" s="545"/>
      <c r="AB3824" s="544"/>
      <c r="AC3824" s="545"/>
      <c r="AD3824" s="544"/>
      <c r="AE3824" s="581"/>
      <c r="AF3824" s="586"/>
      <c r="AG3824" s="587"/>
      <c r="AH3824" s="626"/>
      <c r="AI3824" s="627"/>
      <c r="AJ3824" s="544"/>
      <c r="AK3824" s="581"/>
      <c r="AL3824" s="586"/>
      <c r="AM3824" s="587"/>
      <c r="AN3824" s="626"/>
      <c r="AO3824" s="627"/>
      <c r="AP3824" s="544"/>
      <c r="AQ3824" s="581"/>
      <c r="AR3824" s="586"/>
      <c r="AS3824" s="587"/>
      <c r="AT3824" s="626"/>
      <c r="AU3824" s="627"/>
      <c r="AV3824" s="628"/>
      <c r="AW3824" s="629"/>
      <c r="AX3824" s="632"/>
      <c r="AY3824" s="633"/>
      <c r="AZ3824" s="626"/>
      <c r="BA3824" s="627"/>
      <c r="BB3824" s="544"/>
      <c r="BC3824" s="581"/>
      <c r="BD3824" s="586"/>
      <c r="BE3824" s="587"/>
      <c r="BF3824" s="626"/>
      <c r="BG3824" s="627"/>
      <c r="BH3824" s="628"/>
      <c r="BI3824" s="629"/>
      <c r="BJ3824" s="632"/>
      <c r="BK3824" s="633"/>
      <c r="BL3824" s="626"/>
      <c r="BM3824" s="627"/>
      <c r="BN3824" s="678"/>
      <c r="BO3824" s="679"/>
      <c r="BP3824" s="680"/>
      <c r="BQ3824" s="677"/>
      <c r="BR3824" s="663"/>
      <c r="BS3824" s="663"/>
      <c r="BT3824" s="15"/>
      <c r="BU3824" s="15"/>
      <c r="BV3824" s="95"/>
    </row>
    <row r="3825" spans="1:77" ht="21.75" hidden="1" customHeight="1" x14ac:dyDescent="0.25">
      <c r="A3825" s="95"/>
      <c r="B3825" s="570" t="str">
        <f>IF(ROSTER!B$46="","",ROSTER!B$46)</f>
        <v/>
      </c>
      <c r="C3825" s="572" t="str">
        <f>IF(ROSTER!C$46="","",ROSTER!C$46)</f>
        <v/>
      </c>
      <c r="D3825" s="573"/>
      <c r="E3825" s="574"/>
      <c r="F3825" s="576">
        <f>IF(E3825="y",1,IF(E3825="S",1,0))</f>
        <v>0</v>
      </c>
      <c r="G3825" s="582">
        <f>IF(E3825="S",1,0)</f>
        <v>0</v>
      </c>
      <c r="H3825" s="578"/>
      <c r="I3825" s="543"/>
      <c r="J3825" s="542"/>
      <c r="K3825" s="580"/>
      <c r="L3825" s="584"/>
      <c r="M3825" s="585"/>
      <c r="N3825" s="588">
        <f>L3825+J3825</f>
        <v>0</v>
      </c>
      <c r="O3825" s="589"/>
      <c r="P3825" s="542"/>
      <c r="Q3825" s="580"/>
      <c r="R3825" s="584"/>
      <c r="S3825" s="585"/>
      <c r="T3825" s="588">
        <f>R3825-P3825</f>
        <v>0</v>
      </c>
      <c r="U3825" s="589"/>
      <c r="V3825" s="310"/>
      <c r="W3825" s="310"/>
      <c r="X3825" s="578"/>
      <c r="Y3825" s="543"/>
      <c r="Z3825" s="542"/>
      <c r="AA3825" s="543"/>
      <c r="AB3825" s="542"/>
      <c r="AC3825" s="543"/>
      <c r="AD3825" s="542"/>
      <c r="AE3825" s="580"/>
      <c r="AF3825" s="584"/>
      <c r="AG3825" s="585"/>
      <c r="AH3825" s="595">
        <f>IF(AD3825=0,0,(AF3825/AD3825)*100)</f>
        <v>0</v>
      </c>
      <c r="AI3825" s="596"/>
      <c r="AJ3825" s="542"/>
      <c r="AK3825" s="580"/>
      <c r="AL3825" s="584"/>
      <c r="AM3825" s="585"/>
      <c r="AN3825" s="595">
        <f>IF(AJ3825=0,0,(AL3825/AJ3825)*100)</f>
        <v>0</v>
      </c>
      <c r="AO3825" s="596"/>
      <c r="AP3825" s="542"/>
      <c r="AQ3825" s="580"/>
      <c r="AR3825" s="584"/>
      <c r="AS3825" s="585"/>
      <c r="AT3825" s="595">
        <f>IF(AP3825=0,0,(AR3825/AP3825)*100)</f>
        <v>0</v>
      </c>
      <c r="AU3825" s="596"/>
      <c r="AV3825" s="599">
        <f>AD3825+AJ3825+AP3825</f>
        <v>0</v>
      </c>
      <c r="AW3825" s="600"/>
      <c r="AX3825" s="630">
        <f>AF3825+AL3825+AR3825</f>
        <v>0</v>
      </c>
      <c r="AY3825" s="631"/>
      <c r="AZ3825" s="595">
        <f>IF(AV3825=0,0,(AX3825/AV3825)*100)</f>
        <v>0</v>
      </c>
      <c r="BA3825" s="596"/>
      <c r="BB3825" s="542"/>
      <c r="BC3825" s="580"/>
      <c r="BD3825" s="584"/>
      <c r="BE3825" s="585"/>
      <c r="BF3825" s="595">
        <f>IF(BB3825=0,0,(BD3825/BB3825)*100)</f>
        <v>0</v>
      </c>
      <c r="BG3825" s="596"/>
      <c r="BH3825" s="599">
        <f>AV3825+BB3825</f>
        <v>0</v>
      </c>
      <c r="BI3825" s="600"/>
      <c r="BJ3825" s="630">
        <f>AX3825+BD3825</f>
        <v>0</v>
      </c>
      <c r="BK3825" s="631"/>
      <c r="BL3825" s="595">
        <f>IF(BH3825=0,0,(BJ3825/BH3825)*100)</f>
        <v>0</v>
      </c>
      <c r="BM3825" s="596"/>
      <c r="BN3825" s="656">
        <f>(AF3825*2)+(AL3825*2)+(AR3825*3)+BD3825</f>
        <v>0</v>
      </c>
      <c r="BO3825" s="657"/>
      <c r="BP3825" s="658"/>
      <c r="BQ3825" s="676">
        <f t="shared" ref="BQ3825" si="3147">IF(BS3825=0,0,50*BR3825/BS3825)</f>
        <v>0</v>
      </c>
      <c r="BR3825" s="708">
        <f>(BN3825*BU$11)+(N3825*BU$12)+(Z3825*BU$13)+(R3825*BU$14)+(X3825*BU$15)+(AB3825*BU$16)</f>
        <v>0</v>
      </c>
      <c r="BS3825" s="662">
        <f>((BB3825-BD3825)*BU$18)+((AV3825-AX3825)*BU$17)+(H3825*BU$19)+(P3825*BU$20)</f>
        <v>0</v>
      </c>
      <c r="BT3825" s="15"/>
      <c r="BU3825" s="15"/>
      <c r="BV3825" s="95"/>
    </row>
    <row r="3826" spans="1:77" ht="22.5" hidden="1" customHeight="1" thickBot="1" x14ac:dyDescent="0.3">
      <c r="A3826" s="95"/>
      <c r="B3826" s="571"/>
      <c r="C3826" s="642" t="str">
        <f>IF(ROSTER!D$46="","",ROSTER!D$46)</f>
        <v/>
      </c>
      <c r="D3826" s="643"/>
      <c r="E3826" s="575"/>
      <c r="F3826" s="577"/>
      <c r="G3826" s="583"/>
      <c r="H3826" s="579"/>
      <c r="I3826" s="545"/>
      <c r="J3826" s="544"/>
      <c r="K3826" s="581"/>
      <c r="L3826" s="586"/>
      <c r="M3826" s="587"/>
      <c r="N3826" s="590" t="s">
        <v>16</v>
      </c>
      <c r="O3826" s="591"/>
      <c r="P3826" s="544"/>
      <c r="Q3826" s="581"/>
      <c r="R3826" s="586"/>
      <c r="S3826" s="587"/>
      <c r="T3826" s="592" t="s">
        <v>16</v>
      </c>
      <c r="U3826" s="603"/>
      <c r="V3826" s="311"/>
      <c r="W3826" s="311"/>
      <c r="X3826" s="579"/>
      <c r="Y3826" s="545"/>
      <c r="Z3826" s="544"/>
      <c r="AA3826" s="545"/>
      <c r="AB3826" s="544"/>
      <c r="AC3826" s="545"/>
      <c r="AD3826" s="544"/>
      <c r="AE3826" s="581"/>
      <c r="AF3826" s="586"/>
      <c r="AG3826" s="587"/>
      <c r="AH3826" s="597"/>
      <c r="AI3826" s="598"/>
      <c r="AJ3826" s="544"/>
      <c r="AK3826" s="581"/>
      <c r="AL3826" s="586"/>
      <c r="AM3826" s="587"/>
      <c r="AN3826" s="597"/>
      <c r="AO3826" s="598"/>
      <c r="AP3826" s="544"/>
      <c r="AQ3826" s="581"/>
      <c r="AR3826" s="586"/>
      <c r="AS3826" s="587"/>
      <c r="AT3826" s="597"/>
      <c r="AU3826" s="598"/>
      <c r="AV3826" s="601"/>
      <c r="AW3826" s="602"/>
      <c r="AX3826" s="701"/>
      <c r="AY3826" s="702"/>
      <c r="AZ3826" s="597"/>
      <c r="BA3826" s="598"/>
      <c r="BB3826" s="544"/>
      <c r="BC3826" s="581"/>
      <c r="BD3826" s="586"/>
      <c r="BE3826" s="587"/>
      <c r="BF3826" s="597"/>
      <c r="BG3826" s="598"/>
      <c r="BH3826" s="601"/>
      <c r="BI3826" s="602"/>
      <c r="BJ3826" s="701"/>
      <c r="BK3826" s="702"/>
      <c r="BL3826" s="597"/>
      <c r="BM3826" s="598"/>
      <c r="BN3826" s="659"/>
      <c r="BO3826" s="660"/>
      <c r="BP3826" s="661"/>
      <c r="BQ3826" s="682"/>
      <c r="BR3826" s="709"/>
      <c r="BS3826" s="663"/>
      <c r="BT3826" s="15"/>
      <c r="BU3826" s="15"/>
      <c r="BV3826" s="95"/>
    </row>
    <row r="3827" spans="1:77" s="21" customFormat="1" ht="33.4" hidden="1" customHeight="1" x14ac:dyDescent="0.45">
      <c r="A3827" s="98"/>
      <c r="B3827" s="612"/>
      <c r="C3827" s="613"/>
      <c r="D3827" s="613" t="s">
        <v>10</v>
      </c>
      <c r="E3827" s="616"/>
      <c r="F3827" s="279"/>
      <c r="G3827" s="279"/>
      <c r="H3827" s="517">
        <f>SUM(H3787:I3826)</f>
        <v>0</v>
      </c>
      <c r="I3827" s="618"/>
      <c r="J3827" s="517">
        <f>SUM(J3787:K3826)</f>
        <v>0</v>
      </c>
      <c r="K3827" s="618"/>
      <c r="L3827" s="620">
        <f>SUM(L3787:M3826)</f>
        <v>0</v>
      </c>
      <c r="M3827" s="621"/>
      <c r="N3827" s="548">
        <f>L3827+J3827</f>
        <v>0</v>
      </c>
      <c r="O3827" s="518"/>
      <c r="P3827" s="620">
        <f>SUM(P3787:Q3826)</f>
        <v>0</v>
      </c>
      <c r="Q3827" s="618"/>
      <c r="R3827" s="620">
        <f>SUM(R3787:S3826)</f>
        <v>0</v>
      </c>
      <c r="S3827" s="621"/>
      <c r="T3827" s="548">
        <f>R3827-P3827</f>
        <v>0</v>
      </c>
      <c r="U3827" s="518"/>
      <c r="V3827" s="312"/>
      <c r="W3827" s="312"/>
      <c r="X3827" s="620">
        <f>SUM(X3787:Y3826)</f>
        <v>0</v>
      </c>
      <c r="Y3827" s="621"/>
      <c r="Z3827" s="517">
        <f>SUM(Z3787:AA3826)</f>
        <v>0</v>
      </c>
      <c r="AA3827" s="518"/>
      <c r="AB3827" s="517">
        <f>SUM(AB3787:AC3826)</f>
        <v>0</v>
      </c>
      <c r="AC3827" s="518"/>
      <c r="AD3827" s="621">
        <f>SUM(AD3787:AE3826)</f>
        <v>0</v>
      </c>
      <c r="AE3827" s="618"/>
      <c r="AF3827" s="620">
        <f>SUM(AF3787:AG3826)</f>
        <v>0</v>
      </c>
      <c r="AG3827" s="621"/>
      <c r="AH3827" s="548">
        <f>IF(AD3827=0,0,(AF3827/AD3827)*100)</f>
        <v>0</v>
      </c>
      <c r="AI3827" s="518"/>
      <c r="AJ3827" s="620">
        <f>SUM(AJ3787:AK3826)</f>
        <v>0</v>
      </c>
      <c r="AK3827" s="618"/>
      <c r="AL3827" s="620">
        <f>SUM(AL3787:AM3826)</f>
        <v>0</v>
      </c>
      <c r="AM3827" s="621"/>
      <c r="AN3827" s="548">
        <f>IF(AJ3827=0,0,(AL3827/AJ3827)*100)</f>
        <v>0</v>
      </c>
      <c r="AO3827" s="518"/>
      <c r="AP3827" s="620">
        <f>SUM(AP3787:AQ3826)</f>
        <v>0</v>
      </c>
      <c r="AQ3827" s="618"/>
      <c r="AR3827" s="620">
        <f>SUM(AR3787:AS3826)</f>
        <v>0</v>
      </c>
      <c r="AS3827" s="621"/>
      <c r="AT3827" s="548">
        <f>IF(AP3827=0,0,(AR3827/AP3827)*100)</f>
        <v>0</v>
      </c>
      <c r="AU3827" s="518"/>
      <c r="AV3827" s="517">
        <f>AD3827+AJ3827+AP3827</f>
        <v>0</v>
      </c>
      <c r="AW3827" s="618"/>
      <c r="AX3827" s="620">
        <f>AF3827+AL3827+AR3827</f>
        <v>0</v>
      </c>
      <c r="AY3827" s="624"/>
      <c r="AZ3827" s="548">
        <f>IF(AV3827=0,0,(AX3827/AV3827)*100)</f>
        <v>0</v>
      </c>
      <c r="BA3827" s="518"/>
      <c r="BB3827" s="620">
        <f>SUM(BB3787:BC3826)</f>
        <v>0</v>
      </c>
      <c r="BC3827" s="618"/>
      <c r="BD3827" s="620">
        <f>SUM(BD3787:BE3826)</f>
        <v>0</v>
      </c>
      <c r="BE3827" s="621"/>
      <c r="BF3827" s="548">
        <f>IF(BB3827=0,0,(BD3827/BB3827)*100)</f>
        <v>0</v>
      </c>
      <c r="BG3827" s="518"/>
      <c r="BH3827" s="517">
        <f>AV3827+BB3827</f>
        <v>0</v>
      </c>
      <c r="BI3827" s="618"/>
      <c r="BJ3827" s="620">
        <f>AX3827+BD3827</f>
        <v>0</v>
      </c>
      <c r="BK3827" s="624"/>
      <c r="BL3827" s="548">
        <f>IF(BH3827=0,0,(BJ3827/BH3827)*100)</f>
        <v>0</v>
      </c>
      <c r="BM3827" s="664"/>
      <c r="BN3827" s="666">
        <f>SUM(BN3787:BP3826)</f>
        <v>0</v>
      </c>
      <c r="BO3827" s="667"/>
      <c r="BP3827" s="668"/>
      <c r="BQ3827" s="681">
        <f>SUM(BQ3787:BQ3826)</f>
        <v>0</v>
      </c>
      <c r="BR3827" s="685">
        <f>(BN3827*BU$11)+(N3827*BU$12)+(Z3827*BU$13)+(R3827*BU$14)+(X3827*BU$15)+(AB3827*BU$16)</f>
        <v>0</v>
      </c>
      <c r="BS3827" s="683">
        <f>((BB3827-BD3827)*BU$18)+((AV3827-AX3827)*BU$17)+(H3827*BU$19)+(P3827*BU$20)</f>
        <v>0</v>
      </c>
      <c r="BT3827" s="20"/>
      <c r="BU3827" s="20"/>
      <c r="BV3827" s="98"/>
    </row>
    <row r="3828" spans="1:77" s="21" customFormat="1" ht="33.950000000000003" hidden="1" customHeight="1" thickBot="1" x14ac:dyDescent="0.5">
      <c r="A3828" s="98"/>
      <c r="B3828" s="614"/>
      <c r="C3828" s="615"/>
      <c r="D3828" s="615"/>
      <c r="E3828" s="617"/>
      <c r="F3828" s="280"/>
      <c r="G3828" s="280"/>
      <c r="H3828" s="519"/>
      <c r="I3828" s="619"/>
      <c r="J3828" s="519"/>
      <c r="K3828" s="619"/>
      <c r="L3828" s="622"/>
      <c r="M3828" s="623"/>
      <c r="N3828" s="549" t="s">
        <v>16</v>
      </c>
      <c r="O3828" s="520"/>
      <c r="P3828" s="622"/>
      <c r="Q3828" s="619"/>
      <c r="R3828" s="622"/>
      <c r="S3828" s="623"/>
      <c r="T3828" s="549" t="s">
        <v>16</v>
      </c>
      <c r="U3828" s="520"/>
      <c r="V3828" s="313"/>
      <c r="W3828" s="313"/>
      <c r="X3828" s="622"/>
      <c r="Y3828" s="623"/>
      <c r="Z3828" s="519"/>
      <c r="AA3828" s="520"/>
      <c r="AB3828" s="519"/>
      <c r="AC3828" s="520"/>
      <c r="AD3828" s="623"/>
      <c r="AE3828" s="619"/>
      <c r="AF3828" s="622"/>
      <c r="AG3828" s="623"/>
      <c r="AH3828" s="549"/>
      <c r="AI3828" s="520"/>
      <c r="AJ3828" s="622"/>
      <c r="AK3828" s="619"/>
      <c r="AL3828" s="622"/>
      <c r="AM3828" s="623"/>
      <c r="AN3828" s="549"/>
      <c r="AO3828" s="520"/>
      <c r="AP3828" s="622"/>
      <c r="AQ3828" s="619"/>
      <c r="AR3828" s="622"/>
      <c r="AS3828" s="623"/>
      <c r="AT3828" s="549"/>
      <c r="AU3828" s="520"/>
      <c r="AV3828" s="519"/>
      <c r="AW3828" s="619"/>
      <c r="AX3828" s="622"/>
      <c r="AY3828" s="625"/>
      <c r="AZ3828" s="549"/>
      <c r="BA3828" s="520"/>
      <c r="BB3828" s="622"/>
      <c r="BC3828" s="619"/>
      <c r="BD3828" s="622"/>
      <c r="BE3828" s="623"/>
      <c r="BF3828" s="549"/>
      <c r="BG3828" s="520"/>
      <c r="BH3828" s="519"/>
      <c r="BI3828" s="619"/>
      <c r="BJ3828" s="622"/>
      <c r="BK3828" s="625"/>
      <c r="BL3828" s="549"/>
      <c r="BM3828" s="665"/>
      <c r="BN3828" s="669"/>
      <c r="BO3828" s="670"/>
      <c r="BP3828" s="671"/>
      <c r="BQ3828" s="682"/>
      <c r="BR3828" s="686"/>
      <c r="BS3828" s="684"/>
      <c r="BT3828" s="20"/>
      <c r="BU3828" s="20"/>
      <c r="BV3828" s="98"/>
    </row>
    <row r="3829" spans="1:77" s="21" customFormat="1" ht="33" hidden="1" customHeight="1" thickBot="1" x14ac:dyDescent="0.5">
      <c r="A3829" s="98"/>
      <c r="B3829" s="612"/>
      <c r="C3829" s="613"/>
      <c r="D3829" s="613" t="s">
        <v>13</v>
      </c>
      <c r="E3829" s="616"/>
      <c r="F3829" s="281"/>
      <c r="G3829" s="282"/>
      <c r="H3829" s="528"/>
      <c r="I3829" s="636"/>
      <c r="J3829" s="528"/>
      <c r="K3829" s="636"/>
      <c r="L3829" s="638"/>
      <c r="M3829" s="639"/>
      <c r="N3829" s="548">
        <f>J3829+L3829</f>
        <v>0</v>
      </c>
      <c r="O3829" s="518"/>
      <c r="P3829" s="638"/>
      <c r="Q3829" s="636"/>
      <c r="R3829" s="638"/>
      <c r="S3829" s="639"/>
      <c r="T3829" s="548">
        <f>R3829-P3829</f>
        <v>0</v>
      </c>
      <c r="U3829" s="518"/>
      <c r="V3829" s="312"/>
      <c r="W3829" s="312"/>
      <c r="X3829" s="638"/>
      <c r="Y3829" s="639"/>
      <c r="Z3829" s="528"/>
      <c r="AA3829" s="529"/>
      <c r="AB3829" s="528"/>
      <c r="AC3829" s="529"/>
      <c r="AD3829" s="639"/>
      <c r="AE3829" s="636"/>
      <c r="AF3829" s="638"/>
      <c r="AG3829" s="639"/>
      <c r="AH3829" s="548">
        <f>IF(AD3829=0,0,(AF3829/AD3829)*100)</f>
        <v>0</v>
      </c>
      <c r="AI3829" s="518"/>
      <c r="AJ3829" s="638"/>
      <c r="AK3829" s="636"/>
      <c r="AL3829" s="638"/>
      <c r="AM3829" s="639"/>
      <c r="AN3829" s="548">
        <f>IF(AJ3829=0,0,(AL3829/AJ3829)*100)</f>
        <v>0</v>
      </c>
      <c r="AO3829" s="518"/>
      <c r="AP3829" s="638"/>
      <c r="AQ3829" s="636"/>
      <c r="AR3829" s="638"/>
      <c r="AS3829" s="639"/>
      <c r="AT3829" s="548">
        <f>IF(AP3829=0,0,(AR3829/AP3829)*100)</f>
        <v>0</v>
      </c>
      <c r="AU3829" s="518"/>
      <c r="AV3829" s="517">
        <f>AD3829+AJ3829+AP3829</f>
        <v>0</v>
      </c>
      <c r="AW3829" s="618"/>
      <c r="AX3829" s="620">
        <f>AF3829+AL3829+AR3829</f>
        <v>0</v>
      </c>
      <c r="AY3829" s="624"/>
      <c r="AZ3829" s="548">
        <f>IF(AV3829=0,0,(AX3829/AV3829)*100)</f>
        <v>0</v>
      </c>
      <c r="BA3829" s="518"/>
      <c r="BB3829" s="638"/>
      <c r="BC3829" s="636"/>
      <c r="BD3829" s="638"/>
      <c r="BE3829" s="639"/>
      <c r="BF3829" s="548">
        <f>IF(BB3829=0,0,(BD3829/BB3829)*100)</f>
        <v>0</v>
      </c>
      <c r="BG3829" s="518"/>
      <c r="BH3829" s="517">
        <f>AV3829+BB3829</f>
        <v>0</v>
      </c>
      <c r="BI3829" s="618"/>
      <c r="BJ3829" s="620">
        <f>AX3829+BD3829</f>
        <v>0</v>
      </c>
      <c r="BK3829" s="624"/>
      <c r="BL3829" s="548">
        <f>IF(BH3829=0,0,(BJ3829/BH3829)*100)</f>
        <v>0</v>
      </c>
      <c r="BM3829" s="664"/>
      <c r="BN3829" s="666">
        <f>(AF3829*2)+(AL3829*2)+(AR3829*3)+BD3829</f>
        <v>0</v>
      </c>
      <c r="BO3829" s="667"/>
      <c r="BP3829" s="668"/>
      <c r="BQ3829" s="672"/>
      <c r="BR3829" s="283"/>
      <c r="BS3829" s="284"/>
      <c r="BT3829" s="20"/>
      <c r="BU3829" s="20"/>
      <c r="BV3829" s="98"/>
    </row>
    <row r="3830" spans="1:77" s="21" customFormat="1" ht="33.75" hidden="1" customHeight="1" thickBot="1" x14ac:dyDescent="0.5">
      <c r="A3830" s="98"/>
      <c r="B3830" s="285"/>
      <c r="C3830" s="286"/>
      <c r="D3830" s="634"/>
      <c r="E3830" s="635"/>
      <c r="F3830" s="287"/>
      <c r="G3830" s="287"/>
      <c r="H3830" s="530"/>
      <c r="I3830" s="637"/>
      <c r="J3830" s="530"/>
      <c r="K3830" s="637"/>
      <c r="L3830" s="640"/>
      <c r="M3830" s="641"/>
      <c r="N3830" s="549">
        <f>IF((N3827+N3829)=0,0,N3827/(N3827+N3829)*100)</f>
        <v>0</v>
      </c>
      <c r="O3830" s="520"/>
      <c r="P3830" s="640"/>
      <c r="Q3830" s="637"/>
      <c r="R3830" s="640"/>
      <c r="S3830" s="641"/>
      <c r="T3830" s="549"/>
      <c r="U3830" s="520"/>
      <c r="V3830" s="313"/>
      <c r="W3830" s="313"/>
      <c r="X3830" s="640"/>
      <c r="Y3830" s="641"/>
      <c r="Z3830" s="530"/>
      <c r="AA3830" s="531"/>
      <c r="AB3830" s="530"/>
      <c r="AC3830" s="531"/>
      <c r="AD3830" s="641"/>
      <c r="AE3830" s="637"/>
      <c r="AF3830" s="640"/>
      <c r="AG3830" s="641"/>
      <c r="AH3830" s="549"/>
      <c r="AI3830" s="520"/>
      <c r="AJ3830" s="640"/>
      <c r="AK3830" s="637"/>
      <c r="AL3830" s="640"/>
      <c r="AM3830" s="641"/>
      <c r="AN3830" s="549"/>
      <c r="AO3830" s="520"/>
      <c r="AP3830" s="640"/>
      <c r="AQ3830" s="637"/>
      <c r="AR3830" s="640"/>
      <c r="AS3830" s="641"/>
      <c r="AT3830" s="549"/>
      <c r="AU3830" s="520"/>
      <c r="AV3830" s="519"/>
      <c r="AW3830" s="619"/>
      <c r="AX3830" s="622"/>
      <c r="AY3830" s="625"/>
      <c r="AZ3830" s="549"/>
      <c r="BA3830" s="520"/>
      <c r="BB3830" s="640"/>
      <c r="BC3830" s="637"/>
      <c r="BD3830" s="640"/>
      <c r="BE3830" s="641"/>
      <c r="BF3830" s="549"/>
      <c r="BG3830" s="520"/>
      <c r="BH3830" s="519"/>
      <c r="BI3830" s="619"/>
      <c r="BJ3830" s="622"/>
      <c r="BK3830" s="625"/>
      <c r="BL3830" s="549"/>
      <c r="BM3830" s="665"/>
      <c r="BN3830" s="669"/>
      <c r="BO3830" s="670"/>
      <c r="BP3830" s="671"/>
      <c r="BQ3830" s="673"/>
      <c r="BR3830" s="79"/>
      <c r="BS3830" s="79"/>
      <c r="BT3830" s="20"/>
      <c r="BU3830" s="20"/>
      <c r="BV3830" s="98"/>
    </row>
    <row r="3831" spans="1:77" ht="16.5" hidden="1" customHeight="1" thickTop="1" thickBot="1" x14ac:dyDescent="0.5">
      <c r="A3831" s="95"/>
      <c r="B3831" s="288"/>
      <c r="C3831" s="70"/>
      <c r="D3831" s="70"/>
      <c r="E3831" s="70"/>
      <c r="F3831" s="70"/>
      <c r="G3831" s="70"/>
      <c r="H3831" s="70"/>
      <c r="I3831" s="70"/>
      <c r="J3831" s="70"/>
      <c r="K3831" s="70"/>
      <c r="L3831" s="70"/>
      <c r="M3831" s="70"/>
      <c r="N3831" s="70"/>
      <c r="O3831" s="70"/>
      <c r="P3831" s="70"/>
      <c r="Q3831" s="70"/>
      <c r="R3831" s="70"/>
      <c r="S3831" s="70"/>
      <c r="T3831" s="70"/>
      <c r="U3831" s="70"/>
      <c r="V3831" s="70"/>
      <c r="W3831" s="70"/>
      <c r="X3831" s="70"/>
      <c r="Y3831" s="70"/>
      <c r="Z3831" s="70"/>
      <c r="AA3831" s="70"/>
      <c r="AB3831" s="70"/>
      <c r="AC3831" s="70"/>
      <c r="AD3831" s="70"/>
      <c r="AE3831" s="70"/>
      <c r="AF3831" s="70"/>
      <c r="AG3831" s="70"/>
      <c r="AH3831" s="289"/>
      <c r="AI3831" s="289"/>
      <c r="AJ3831" s="70"/>
      <c r="AK3831" s="70"/>
      <c r="AL3831" s="70"/>
      <c r="AM3831" s="70"/>
      <c r="AN3831" s="70"/>
      <c r="AO3831" s="70"/>
      <c r="AP3831" s="70"/>
      <c r="AQ3831" s="70"/>
      <c r="AR3831" s="70"/>
      <c r="AS3831" s="70"/>
      <c r="AT3831" s="70"/>
      <c r="AU3831" s="70"/>
      <c r="AV3831" s="70"/>
      <c r="AW3831" s="70"/>
      <c r="AX3831" s="70"/>
      <c r="AY3831" s="70"/>
      <c r="AZ3831" s="70"/>
      <c r="BA3831" s="70"/>
      <c r="BB3831" s="70"/>
      <c r="BC3831" s="70"/>
      <c r="BD3831" s="70"/>
      <c r="BE3831" s="70"/>
      <c r="BF3831" s="70"/>
      <c r="BG3831" s="70"/>
      <c r="BH3831" s="70"/>
      <c r="BI3831" s="70"/>
      <c r="BJ3831" s="70"/>
      <c r="BK3831" s="70"/>
      <c r="BL3831" s="70"/>
      <c r="BM3831" s="70"/>
      <c r="BN3831" s="70"/>
      <c r="BO3831" s="70"/>
      <c r="BP3831" s="70"/>
      <c r="BQ3831" s="89"/>
      <c r="BR3831" s="674">
        <f>IF((J3827+L3829)=0,0,(J3827/(J3827+L3829)*100)%)</f>
        <v>0</v>
      </c>
      <c r="BS3831" s="675"/>
      <c r="BT3831" s="674">
        <f>IF((L3827+J3829)=0,0,(L3827/(L3827+J3829)*100)%)</f>
        <v>0</v>
      </c>
      <c r="BU3831" s="675"/>
      <c r="BV3831" s="95"/>
    </row>
    <row r="3832" spans="1:77" s="23" customFormat="1" ht="79.5" hidden="1" customHeight="1" thickTop="1" thickBot="1" x14ac:dyDescent="0.55000000000000004">
      <c r="A3832" s="99"/>
      <c r="B3832" s="565" t="s">
        <v>64</v>
      </c>
      <c r="C3832" s="566"/>
      <c r="D3832" s="532" t="s">
        <v>54</v>
      </c>
      <c r="E3832" s="532"/>
      <c r="F3832" s="532"/>
      <c r="G3832" s="654"/>
      <c r="H3832" s="533"/>
      <c r="I3832" s="534"/>
      <c r="J3832" s="535"/>
      <c r="K3832" s="290"/>
      <c r="L3832" s="533"/>
      <c r="M3832" s="534"/>
      <c r="N3832" s="535"/>
      <c r="O3832" s="536" t="s">
        <v>47</v>
      </c>
      <c r="P3832" s="537"/>
      <c r="Q3832" s="537"/>
      <c r="R3832" s="537"/>
      <c r="S3832" s="533"/>
      <c r="T3832" s="534"/>
      <c r="U3832" s="535"/>
      <c r="V3832" s="314"/>
      <c r="W3832" s="314"/>
      <c r="X3832" s="290"/>
      <c r="Y3832" s="533"/>
      <c r="Z3832" s="534"/>
      <c r="AA3832" s="535"/>
      <c r="AB3832" s="536" t="s">
        <v>49</v>
      </c>
      <c r="AC3832" s="537"/>
      <c r="AD3832" s="537"/>
      <c r="AE3832" s="538"/>
      <c r="AF3832" s="533"/>
      <c r="AG3832" s="534"/>
      <c r="AH3832" s="535"/>
      <c r="AI3832" s="290"/>
      <c r="AJ3832" s="533"/>
      <c r="AK3832" s="534"/>
      <c r="AL3832" s="535"/>
      <c r="AM3832" s="536" t="s">
        <v>53</v>
      </c>
      <c r="AN3832" s="537"/>
      <c r="AO3832" s="537"/>
      <c r="AP3832" s="538"/>
      <c r="AQ3832" s="533"/>
      <c r="AR3832" s="534"/>
      <c r="AS3832" s="535"/>
      <c r="AT3832" s="72"/>
      <c r="AU3832" s="533"/>
      <c r="AV3832" s="534"/>
      <c r="AW3832" s="535"/>
      <c r="AX3832" s="291"/>
      <c r="AY3832" s="291"/>
      <c r="AZ3832" s="291"/>
      <c r="BA3832" s="291"/>
      <c r="BB3832" s="567" t="s">
        <v>20</v>
      </c>
      <c r="BC3832" s="567"/>
      <c r="BD3832" s="567"/>
      <c r="BE3832" s="567"/>
      <c r="BF3832" s="568"/>
      <c r="BG3832" s="539">
        <f>BN3827</f>
        <v>0</v>
      </c>
      <c r="BH3832" s="540"/>
      <c r="BI3832" s="541"/>
      <c r="BJ3832" s="292"/>
      <c r="BK3832" s="539">
        <f>BN3829</f>
        <v>0</v>
      </c>
      <c r="BL3832" s="540"/>
      <c r="BM3832" s="541"/>
      <c r="BN3832" s="73"/>
      <c r="BO3832" s="73"/>
      <c r="BP3832" s="73"/>
      <c r="BQ3832" s="90"/>
      <c r="BR3832" s="24"/>
      <c r="BS3832" s="24"/>
      <c r="BT3832" s="22"/>
      <c r="BU3832" s="22"/>
      <c r="BV3832" s="99"/>
    </row>
    <row r="3833" spans="1:77" ht="15.6" hidden="1" customHeight="1" thickTop="1" thickBot="1" x14ac:dyDescent="0.55000000000000004">
      <c r="A3833" s="95"/>
      <c r="B3833" s="293"/>
      <c r="C3833" s="67"/>
      <c r="D3833" s="294"/>
      <c r="E3833" s="294"/>
      <c r="F3833" s="295"/>
      <c r="G3833" s="295"/>
      <c r="H3833" s="296"/>
      <c r="I3833" s="296"/>
      <c r="J3833" s="296"/>
      <c r="K3833" s="296"/>
      <c r="L3833" s="296"/>
      <c r="M3833" s="296"/>
      <c r="N3833" s="296"/>
      <c r="O3833" s="295"/>
      <c r="P3833" s="295"/>
      <c r="Q3833" s="295"/>
      <c r="R3833" s="295"/>
      <c r="S3833" s="296"/>
      <c r="T3833" s="296"/>
      <c r="U3833" s="296"/>
      <c r="V3833" s="296"/>
      <c r="W3833" s="296"/>
      <c r="X3833" s="297"/>
      <c r="Y3833" s="296"/>
      <c r="Z3833" s="296"/>
      <c r="AA3833" s="296"/>
      <c r="AB3833" s="295"/>
      <c r="AC3833" s="295"/>
      <c r="AD3833" s="295"/>
      <c r="AE3833" s="295"/>
      <c r="AF3833" s="296"/>
      <c r="AG3833" s="296"/>
      <c r="AH3833" s="296"/>
      <c r="AI3833" s="296"/>
      <c r="AJ3833" s="297"/>
      <c r="AK3833" s="297"/>
      <c r="AL3833" s="296"/>
      <c r="AM3833" s="295"/>
      <c r="AN3833" s="295"/>
      <c r="AO3833" s="295"/>
      <c r="AP3833" s="295"/>
      <c r="AQ3833" s="296"/>
      <c r="AR3833" s="296"/>
      <c r="AS3833" s="296"/>
      <c r="AT3833" s="296"/>
      <c r="AU3833" s="296"/>
      <c r="AV3833" s="72"/>
      <c r="AW3833" s="72"/>
      <c r="AX3833" s="74"/>
      <c r="AY3833" s="74"/>
      <c r="AZ3833" s="74"/>
      <c r="BA3833" s="74"/>
      <c r="BB3833" s="295"/>
      <c r="BC3833" s="298"/>
      <c r="BD3833" s="298"/>
      <c r="BE3833" s="299"/>
      <c r="BF3833" s="300"/>
      <c r="BG3833" s="301"/>
      <c r="BH3833" s="301"/>
      <c r="BI3833" s="72"/>
      <c r="BJ3833" s="302"/>
      <c r="BK3833" s="303"/>
      <c r="BL3833" s="303"/>
      <c r="BM3833" s="72"/>
      <c r="BN3833" s="74"/>
      <c r="BO3833" s="74"/>
      <c r="BP3833" s="74"/>
      <c r="BQ3833" s="91"/>
      <c r="BR3833" s="25"/>
      <c r="BS3833" s="25"/>
      <c r="BT3833" s="15"/>
      <c r="BU3833" s="15"/>
      <c r="BV3833" s="95"/>
    </row>
    <row r="3834" spans="1:77" s="23" customFormat="1" ht="79.5" hidden="1" customHeight="1" thickTop="1" thickBot="1" x14ac:dyDescent="0.55000000000000004">
      <c r="A3834" s="99"/>
      <c r="B3834" s="569" t="s">
        <v>46</v>
      </c>
      <c r="C3834" s="567"/>
      <c r="D3834" s="532" t="s">
        <v>55</v>
      </c>
      <c r="E3834" s="532"/>
      <c r="F3834" s="532"/>
      <c r="G3834" s="654"/>
      <c r="H3834" s="539">
        <f>H3832</f>
        <v>0</v>
      </c>
      <c r="I3834" s="540"/>
      <c r="J3834" s="541"/>
      <c r="K3834" s="290"/>
      <c r="L3834" s="539">
        <f>L3832</f>
        <v>0</v>
      </c>
      <c r="M3834" s="540"/>
      <c r="N3834" s="541"/>
      <c r="O3834" s="536" t="s">
        <v>51</v>
      </c>
      <c r="P3834" s="537"/>
      <c r="Q3834" s="537"/>
      <c r="R3834" s="537"/>
      <c r="S3834" s="539">
        <f>S3832-H3832</f>
        <v>0</v>
      </c>
      <c r="T3834" s="540"/>
      <c r="U3834" s="541"/>
      <c r="V3834" s="315"/>
      <c r="W3834" s="315"/>
      <c r="X3834" s="290"/>
      <c r="Y3834" s="539">
        <f>Y3832-L3832</f>
        <v>0</v>
      </c>
      <c r="Z3834" s="540"/>
      <c r="AA3834" s="541"/>
      <c r="AB3834" s="536" t="s">
        <v>50</v>
      </c>
      <c r="AC3834" s="537"/>
      <c r="AD3834" s="537"/>
      <c r="AE3834" s="538"/>
      <c r="AF3834" s="539">
        <f>AF3832-S3832</f>
        <v>0</v>
      </c>
      <c r="AG3834" s="540"/>
      <c r="AH3834" s="541"/>
      <c r="AI3834" s="290"/>
      <c r="AJ3834" s="539">
        <f>AJ3832-Y3832</f>
        <v>0</v>
      </c>
      <c r="AK3834" s="540"/>
      <c r="AL3834" s="541"/>
      <c r="AM3834" s="536" t="s">
        <v>52</v>
      </c>
      <c r="AN3834" s="537"/>
      <c r="AO3834" s="537"/>
      <c r="AP3834" s="538"/>
      <c r="AQ3834" s="539">
        <f>AQ3832-AF3832</f>
        <v>0</v>
      </c>
      <c r="AR3834" s="540"/>
      <c r="AS3834" s="541"/>
      <c r="AT3834" s="72"/>
      <c r="AU3834" s="539">
        <f>AU3832-AJ3832</f>
        <v>0</v>
      </c>
      <c r="AV3834" s="540"/>
      <c r="AW3834" s="541"/>
      <c r="AX3834" s="291"/>
      <c r="AY3834" s="291"/>
      <c r="AZ3834" s="291"/>
      <c r="BA3834" s="291"/>
      <c r="BB3834" s="567" t="s">
        <v>45</v>
      </c>
      <c r="BC3834" s="567"/>
      <c r="BD3834" s="567"/>
      <c r="BE3834" s="567"/>
      <c r="BF3834" s="568"/>
      <c r="BG3834" s="539">
        <f>BG3832-AQ3832</f>
        <v>0</v>
      </c>
      <c r="BH3834" s="540"/>
      <c r="BI3834" s="541"/>
      <c r="BJ3834" s="304"/>
      <c r="BK3834" s="539">
        <f>BK3832-AU3832</f>
        <v>0</v>
      </c>
      <c r="BL3834" s="540"/>
      <c r="BM3834" s="541"/>
      <c r="BN3834" s="73"/>
      <c r="BO3834" s="73"/>
      <c r="BP3834" s="73"/>
      <c r="BQ3834" s="90"/>
      <c r="BR3834" s="24"/>
      <c r="BS3834" s="24"/>
      <c r="BT3834" s="22"/>
      <c r="BU3834" s="22"/>
      <c r="BV3834" s="99"/>
      <c r="BY3834" s="21"/>
    </row>
    <row r="3835" spans="1:77" ht="18.75" hidden="1" customHeight="1" thickTop="1" thickBot="1" x14ac:dyDescent="0.5">
      <c r="A3835" s="95"/>
      <c r="B3835" s="305"/>
      <c r="C3835" s="71"/>
      <c r="D3835" s="71"/>
      <c r="E3835" s="71"/>
      <c r="F3835" s="92"/>
      <c r="G3835" s="92"/>
      <c r="H3835" s="71"/>
      <c r="I3835" s="71"/>
      <c r="J3835" s="71"/>
      <c r="K3835" s="71"/>
      <c r="L3835" s="71"/>
      <c r="M3835" s="71"/>
      <c r="N3835" s="71"/>
      <c r="O3835" s="71"/>
      <c r="P3835" s="71"/>
      <c r="Q3835" s="71"/>
      <c r="R3835" s="71"/>
      <c r="S3835" s="71"/>
      <c r="T3835" s="71"/>
      <c r="U3835" s="71"/>
      <c r="V3835" s="71"/>
      <c r="W3835" s="71"/>
      <c r="X3835" s="71"/>
      <c r="Y3835" s="71"/>
      <c r="Z3835" s="71"/>
      <c r="AA3835" s="71"/>
      <c r="AB3835" s="71"/>
      <c r="AC3835" s="71"/>
      <c r="AD3835" s="71"/>
      <c r="AE3835" s="71"/>
      <c r="AF3835" s="71"/>
      <c r="AG3835" s="71"/>
      <c r="AH3835" s="306"/>
      <c r="AI3835" s="306"/>
      <c r="AJ3835" s="71"/>
      <c r="AK3835" s="71"/>
      <c r="AL3835" s="71"/>
      <c r="AM3835" s="71"/>
      <c r="AN3835" s="71"/>
      <c r="AO3835" s="71"/>
      <c r="AP3835" s="71"/>
      <c r="AQ3835" s="71"/>
      <c r="AR3835" s="71"/>
      <c r="AS3835" s="71"/>
      <c r="AT3835" s="71"/>
      <c r="AU3835" s="71"/>
      <c r="AV3835" s="71"/>
      <c r="AW3835" s="71"/>
      <c r="AX3835" s="71"/>
      <c r="AY3835" s="71"/>
      <c r="AZ3835" s="71"/>
      <c r="BA3835" s="71"/>
      <c r="BB3835" s="71"/>
      <c r="BC3835" s="703" t="s">
        <v>153</v>
      </c>
      <c r="BD3835" s="703"/>
      <c r="BE3835" s="703"/>
      <c r="BF3835" s="703"/>
      <c r="BG3835" s="703"/>
      <c r="BH3835" s="703"/>
      <c r="BI3835" s="703"/>
      <c r="BJ3835" s="703"/>
      <c r="BK3835" s="703"/>
      <c r="BL3835" s="703"/>
      <c r="BM3835" s="703"/>
      <c r="BN3835" s="703"/>
      <c r="BO3835" s="703"/>
      <c r="BP3835" s="703"/>
      <c r="BQ3835" s="318"/>
      <c r="BR3835" s="319"/>
      <c r="BS3835" s="319"/>
      <c r="BT3835" s="15"/>
      <c r="BU3835" s="15"/>
      <c r="BV3835" s="95"/>
    </row>
    <row r="3836" spans="1:77" s="93" customFormat="1" ht="13.5" hidden="1" customHeight="1" thickTop="1" x14ac:dyDescent="0.45">
      <c r="A3836" s="95"/>
      <c r="B3836" s="99"/>
      <c r="C3836" s="95"/>
      <c r="D3836" s="95"/>
      <c r="E3836" s="95"/>
      <c r="F3836" s="96"/>
      <c r="G3836" s="96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254"/>
      <c r="AI3836" s="254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5"/>
      <c r="BL3836" s="95"/>
      <c r="BM3836" s="95"/>
      <c r="BN3836" s="95"/>
      <c r="BO3836" s="95"/>
      <c r="BP3836" s="95"/>
      <c r="BQ3836" s="97"/>
      <c r="BR3836" s="97"/>
      <c r="BS3836" s="97"/>
      <c r="BT3836" s="95"/>
      <c r="BU3836" s="95"/>
      <c r="BV3836" s="95"/>
    </row>
    <row r="3837" spans="1:77" s="17" customFormat="1" ht="33.75" hidden="1" x14ac:dyDescent="0.5">
      <c r="A3837" s="255"/>
      <c r="B3837" s="604" t="s">
        <v>9</v>
      </c>
      <c r="C3837" s="604"/>
      <c r="D3837" s="604"/>
      <c r="E3837" s="604"/>
      <c r="F3837" s="604"/>
      <c r="G3837" s="604"/>
      <c r="H3837" s="604"/>
      <c r="I3837" s="604"/>
      <c r="J3837" s="604"/>
      <c r="K3837" s="604"/>
      <c r="L3837" s="604"/>
      <c r="M3837" s="604"/>
      <c r="N3837" s="604"/>
      <c r="O3837" s="604"/>
      <c r="P3837" s="604"/>
      <c r="Q3837" s="604"/>
      <c r="R3837" s="604"/>
      <c r="S3837" s="604"/>
      <c r="T3837" s="604"/>
      <c r="U3837" s="604"/>
      <c r="V3837" s="604"/>
      <c r="W3837" s="604"/>
      <c r="X3837" s="604"/>
      <c r="Y3837" s="604"/>
      <c r="Z3837" s="604"/>
      <c r="AA3837" s="604"/>
      <c r="AB3837" s="604"/>
      <c r="AC3837" s="604"/>
      <c r="AD3837" s="604"/>
      <c r="AE3837" s="604"/>
      <c r="AF3837" s="604"/>
      <c r="AG3837" s="604"/>
      <c r="AH3837" s="604"/>
      <c r="AI3837" s="604"/>
      <c r="AJ3837" s="604"/>
      <c r="AK3837" s="604"/>
      <c r="AL3837" s="604"/>
      <c r="AM3837" s="604"/>
      <c r="AN3837" s="604"/>
      <c r="AO3837" s="604"/>
      <c r="AP3837" s="604"/>
      <c r="AQ3837" s="604"/>
      <c r="AR3837" s="604"/>
      <c r="AS3837" s="604"/>
      <c r="AT3837" s="604"/>
      <c r="AU3837" s="604"/>
      <c r="AV3837" s="604"/>
      <c r="AW3837" s="604"/>
      <c r="AX3837" s="604"/>
      <c r="AY3837" s="604"/>
      <c r="AZ3837" s="604"/>
      <c r="BA3837" s="604"/>
      <c r="BB3837" s="604"/>
      <c r="BC3837" s="604"/>
      <c r="BD3837" s="604"/>
      <c r="BE3837" s="604"/>
      <c r="BF3837" s="604"/>
      <c r="BG3837" s="604"/>
      <c r="BH3837" s="604"/>
      <c r="BI3837" s="604"/>
      <c r="BJ3837" s="604"/>
      <c r="BK3837" s="604"/>
      <c r="BL3837" s="604"/>
      <c r="BM3837" s="604"/>
      <c r="BN3837" s="604"/>
      <c r="BO3837" s="604"/>
      <c r="BP3837" s="604"/>
      <c r="BQ3837" s="256"/>
      <c r="BR3837" s="256"/>
      <c r="BS3837" s="256"/>
      <c r="BT3837" s="257"/>
      <c r="BU3837" s="257"/>
      <c r="BV3837" s="255"/>
    </row>
    <row r="3838" spans="1:77" ht="10.9" hidden="1" customHeight="1" x14ac:dyDescent="0.45">
      <c r="A3838" s="95"/>
      <c r="B3838" s="258"/>
      <c r="C3838" s="62"/>
      <c r="D3838" s="62"/>
      <c r="E3838" s="62"/>
      <c r="F3838" s="63"/>
      <c r="G3838" s="63"/>
      <c r="H3838" s="62"/>
      <c r="I3838" s="62"/>
      <c r="J3838" s="62"/>
      <c r="K3838" s="62"/>
      <c r="L3838" s="62"/>
      <c r="M3838" s="62"/>
      <c r="N3838" s="62"/>
      <c r="O3838" s="62"/>
      <c r="P3838" s="62"/>
      <c r="Q3838" s="62"/>
      <c r="R3838" s="62"/>
      <c r="S3838" s="62"/>
      <c r="T3838" s="62"/>
      <c r="U3838" s="62"/>
      <c r="V3838" s="62"/>
      <c r="W3838" s="62"/>
      <c r="X3838" s="62"/>
      <c r="Y3838" s="62"/>
      <c r="Z3838" s="62"/>
      <c r="AA3838" s="62"/>
      <c r="AB3838" s="62"/>
      <c r="AC3838" s="62"/>
      <c r="AD3838" s="62"/>
      <c r="AE3838" s="62"/>
      <c r="AF3838" s="62"/>
      <c r="AG3838" s="62"/>
      <c r="AH3838" s="259"/>
      <c r="AI3838" s="259"/>
      <c r="AJ3838" s="62"/>
      <c r="AK3838" s="62"/>
      <c r="AL3838" s="62"/>
      <c r="AM3838" s="62"/>
      <c r="AN3838" s="62"/>
      <c r="AO3838" s="62"/>
      <c r="AP3838" s="62"/>
      <c r="AQ3838" s="62"/>
      <c r="AR3838" s="62"/>
      <c r="AS3838" s="62"/>
      <c r="AT3838" s="62"/>
      <c r="AU3838" s="62"/>
      <c r="AV3838" s="62"/>
      <c r="AW3838" s="62"/>
      <c r="AX3838" s="62"/>
      <c r="AY3838" s="62"/>
      <c r="AZ3838" s="62"/>
      <c r="BA3838" s="62"/>
      <c r="BB3838" s="62"/>
      <c r="BC3838" s="62"/>
      <c r="BD3838" s="62"/>
      <c r="BE3838" s="62"/>
      <c r="BF3838" s="62"/>
      <c r="BG3838" s="62"/>
      <c r="BH3838" s="62"/>
      <c r="BI3838" s="62"/>
      <c r="BJ3838" s="62"/>
      <c r="BK3838" s="62"/>
      <c r="BL3838" s="62"/>
      <c r="BM3838" s="62"/>
      <c r="BN3838" s="62"/>
      <c r="BO3838" s="62"/>
      <c r="BP3838" s="94"/>
      <c r="BQ3838" s="87"/>
      <c r="BR3838" s="94"/>
      <c r="BS3838" s="94"/>
      <c r="BT3838" s="15"/>
      <c r="BU3838" s="15"/>
      <c r="BV3838" s="95"/>
    </row>
    <row r="3839" spans="1:77" s="18" customFormat="1" ht="36.75" hidden="1" customHeight="1" x14ac:dyDescent="0.45">
      <c r="A3839" s="260"/>
      <c r="B3839" s="258"/>
      <c r="C3839" s="261"/>
      <c r="D3839" s="262" t="s">
        <v>10</v>
      </c>
      <c r="E3839" s="605" t="str">
        <f>IF(ROSTER!D$3="","",ROSTER!D$3)</f>
        <v/>
      </c>
      <c r="F3839" s="605"/>
      <c r="G3839" s="605"/>
      <c r="H3839" s="605"/>
      <c r="I3839" s="605"/>
      <c r="J3839" s="605"/>
      <c r="K3839" s="605"/>
      <c r="L3839" s="605"/>
      <c r="M3839" s="605"/>
      <c r="N3839" s="605"/>
      <c r="O3839" s="605"/>
      <c r="P3839" s="605"/>
      <c r="Q3839" s="605"/>
      <c r="R3839" s="605"/>
      <c r="S3839" s="605"/>
      <c r="T3839" s="605"/>
      <c r="U3839" s="605"/>
      <c r="V3839" s="605"/>
      <c r="W3839" s="605"/>
      <c r="X3839" s="605"/>
      <c r="Y3839" s="605"/>
      <c r="Z3839" s="605"/>
      <c r="AA3839" s="605"/>
      <c r="AB3839" s="605"/>
      <c r="AC3839" s="605"/>
      <c r="AD3839" s="605"/>
      <c r="AE3839" s="605"/>
      <c r="AF3839" s="316"/>
      <c r="AG3839" s="606" t="s">
        <v>11</v>
      </c>
      <c r="AH3839" s="606"/>
      <c r="AI3839" s="606"/>
      <c r="AJ3839" s="606"/>
      <c r="AK3839" s="606"/>
      <c r="AL3839" s="606"/>
      <c r="AM3839" s="606"/>
      <c r="AN3839" s="607"/>
      <c r="AO3839" s="607"/>
      <c r="AP3839" s="607"/>
      <c r="AQ3839" s="607"/>
      <c r="AR3839" s="607"/>
      <c r="AS3839" s="607"/>
      <c r="AT3839" s="607"/>
      <c r="AU3839" s="607"/>
      <c r="AV3839" s="607"/>
      <c r="AW3839" s="607"/>
      <c r="AX3839" s="607"/>
      <c r="AY3839" s="607"/>
      <c r="AZ3839" s="607"/>
      <c r="BA3839" s="607"/>
      <c r="BB3839" s="607"/>
      <c r="BC3839" s="607"/>
      <c r="BD3839" s="607"/>
      <c r="BE3839" s="607"/>
      <c r="BF3839" s="607"/>
      <c r="BG3839" s="607"/>
      <c r="BH3839" s="607"/>
      <c r="BI3839" s="607"/>
      <c r="BJ3839" s="607"/>
      <c r="BK3839" s="607"/>
      <c r="BL3839" s="607"/>
      <c r="BM3839" s="607"/>
      <c r="BN3839" s="607"/>
      <c r="BO3839" s="607"/>
      <c r="BP3839" s="94"/>
      <c r="BQ3839" s="88" t="s">
        <v>130</v>
      </c>
      <c r="BR3839" s="94"/>
      <c r="BS3839" s="94"/>
      <c r="BT3839" s="263"/>
      <c r="BU3839" s="263"/>
      <c r="BV3839" s="260"/>
    </row>
    <row r="3840" spans="1:77" ht="8.85" hidden="1" customHeight="1" x14ac:dyDescent="0.45">
      <c r="A3840" s="96"/>
      <c r="B3840" s="258"/>
      <c r="C3840" s="259" t="s">
        <v>39</v>
      </c>
      <c r="D3840" s="259"/>
      <c r="E3840" s="259"/>
      <c r="F3840" s="63"/>
      <c r="G3840" s="63"/>
      <c r="H3840" s="259"/>
      <c r="I3840" s="259"/>
      <c r="J3840" s="317"/>
      <c r="K3840" s="317"/>
      <c r="L3840" s="317"/>
      <c r="M3840" s="317"/>
      <c r="N3840" s="317"/>
      <c r="O3840" s="317"/>
      <c r="P3840" s="317"/>
      <c r="Q3840" s="317"/>
      <c r="R3840" s="317"/>
      <c r="S3840" s="317"/>
      <c r="T3840" s="317"/>
      <c r="U3840" s="317"/>
      <c r="V3840" s="317"/>
      <c r="W3840" s="317"/>
      <c r="X3840" s="317"/>
      <c r="Y3840" s="317"/>
      <c r="Z3840" s="317"/>
      <c r="AA3840" s="317"/>
      <c r="AB3840" s="317"/>
      <c r="AC3840" s="317"/>
      <c r="AD3840" s="317"/>
      <c r="AE3840" s="317"/>
      <c r="AF3840" s="317"/>
      <c r="AG3840" s="317"/>
      <c r="AH3840" s="317"/>
      <c r="AI3840" s="259"/>
      <c r="AJ3840" s="264"/>
      <c r="AK3840" s="265"/>
      <c r="AL3840" s="265"/>
      <c r="AM3840" s="265"/>
      <c r="AN3840" s="265"/>
      <c r="AO3840" s="265"/>
      <c r="AP3840" s="265"/>
      <c r="AQ3840" s="266"/>
      <c r="AR3840" s="266"/>
      <c r="AS3840" s="266"/>
      <c r="AT3840" s="266"/>
      <c r="AU3840" s="266"/>
      <c r="AV3840" s="266"/>
      <c r="AW3840" s="266"/>
      <c r="AX3840" s="266"/>
      <c r="AY3840" s="266"/>
      <c r="AZ3840" s="266"/>
      <c r="BA3840" s="266"/>
      <c r="BB3840" s="266"/>
      <c r="BC3840" s="266"/>
      <c r="BD3840" s="266"/>
      <c r="BE3840" s="266"/>
      <c r="BF3840" s="266"/>
      <c r="BG3840" s="266"/>
      <c r="BH3840" s="266"/>
      <c r="BI3840" s="266"/>
      <c r="BJ3840" s="266"/>
      <c r="BK3840" s="266"/>
      <c r="BL3840" s="266"/>
      <c r="BM3840" s="266"/>
      <c r="BN3840" s="266"/>
      <c r="BO3840" s="266"/>
      <c r="BP3840" s="266"/>
      <c r="BQ3840" s="267"/>
      <c r="BR3840" s="267"/>
      <c r="BS3840" s="267"/>
      <c r="BT3840" s="268"/>
      <c r="BU3840" s="268"/>
      <c r="BV3840" s="96"/>
    </row>
    <row r="3841" spans="1:74" s="18" customFormat="1" ht="33.75" hidden="1" x14ac:dyDescent="0.45">
      <c r="A3841" s="260"/>
      <c r="B3841" s="258"/>
      <c r="C3841" s="608" t="s">
        <v>38</v>
      </c>
      <c r="D3841" s="608"/>
      <c r="E3841" s="607"/>
      <c r="F3841" s="607"/>
      <c r="G3841" s="607"/>
      <c r="H3841" s="607"/>
      <c r="I3841" s="607"/>
      <c r="J3841" s="607"/>
      <c r="K3841" s="607"/>
      <c r="L3841" s="607"/>
      <c r="M3841" s="607"/>
      <c r="N3841" s="607"/>
      <c r="O3841" s="607"/>
      <c r="P3841" s="607"/>
      <c r="Q3841" s="607"/>
      <c r="R3841" s="607"/>
      <c r="S3841" s="607"/>
      <c r="T3841" s="607"/>
      <c r="U3841" s="607"/>
      <c r="V3841" s="607"/>
      <c r="W3841" s="607"/>
      <c r="X3841" s="607"/>
      <c r="Y3841" s="607"/>
      <c r="Z3841" s="607"/>
      <c r="AA3841" s="607"/>
      <c r="AB3841" s="607"/>
      <c r="AC3841" s="607"/>
      <c r="AD3841" s="607"/>
      <c r="AE3841" s="607"/>
      <c r="AF3841" s="316"/>
      <c r="AG3841" s="609" t="s">
        <v>21</v>
      </c>
      <c r="AH3841" s="609"/>
      <c r="AI3841" s="609"/>
      <c r="AJ3841" s="609"/>
      <c r="AK3841" s="607"/>
      <c r="AL3841" s="607"/>
      <c r="AM3841" s="607"/>
      <c r="AN3841" s="607"/>
      <c r="AO3841" s="607"/>
      <c r="AP3841" s="607"/>
      <c r="AQ3841" s="607"/>
      <c r="AR3841" s="607"/>
      <c r="AS3841" s="607"/>
      <c r="AT3841" s="607"/>
      <c r="AU3841" s="607"/>
      <c r="AV3841" s="607"/>
      <c r="AW3841" s="607"/>
      <c r="AX3841" s="607"/>
      <c r="AY3841" s="607"/>
      <c r="AZ3841" s="607"/>
      <c r="BA3841" s="607"/>
      <c r="BB3841" s="607"/>
      <c r="BC3841" s="610" t="s">
        <v>12</v>
      </c>
      <c r="BD3841" s="610"/>
      <c r="BE3841" s="610"/>
      <c r="BF3841" s="611"/>
      <c r="BG3841" s="611"/>
      <c r="BH3841" s="611"/>
      <c r="BI3841" s="611"/>
      <c r="BJ3841" s="611"/>
      <c r="BK3841" s="611"/>
      <c r="BL3841" s="611"/>
      <c r="BM3841" s="611"/>
      <c r="BN3841" s="611"/>
      <c r="BO3841" s="611"/>
      <c r="BP3841" s="64"/>
      <c r="BQ3841" s="307"/>
      <c r="BR3841" s="65"/>
      <c r="BS3841" s="65"/>
      <c r="BT3841" s="270">
        <f>IF(BF3841=0,0,1)</f>
        <v>0</v>
      </c>
      <c r="BU3841" s="18">
        <f>IF((BG3891+BK3891)&gt;(AQ3891+AU3891),1,0)</f>
        <v>0</v>
      </c>
      <c r="BV3841" s="271"/>
    </row>
    <row r="3842" spans="1:74" ht="9.6" hidden="1" customHeight="1" x14ac:dyDescent="0.45">
      <c r="A3842" s="95"/>
      <c r="B3842" s="258"/>
      <c r="C3842" s="62"/>
      <c r="D3842" s="62"/>
      <c r="E3842" s="62"/>
      <c r="F3842" s="63"/>
      <c r="G3842" s="63"/>
      <c r="H3842" s="62"/>
      <c r="I3842" s="62"/>
      <c r="J3842" s="62"/>
      <c r="K3842" s="62"/>
      <c r="L3842" s="62"/>
      <c r="M3842" s="62"/>
      <c r="N3842" s="62"/>
      <c r="O3842" s="62"/>
      <c r="P3842" s="62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62"/>
      <c r="AC3842" s="62"/>
      <c r="AD3842" s="62"/>
      <c r="AE3842" s="62"/>
      <c r="AF3842" s="62"/>
      <c r="AG3842" s="62"/>
      <c r="AH3842" s="259"/>
      <c r="AI3842" s="259"/>
      <c r="AJ3842" s="62"/>
      <c r="AK3842" s="62"/>
      <c r="AL3842" s="62"/>
      <c r="AM3842" s="62"/>
      <c r="AN3842" s="62"/>
      <c r="AO3842" s="62"/>
      <c r="AP3842" s="62"/>
      <c r="AQ3842" s="62"/>
      <c r="AR3842" s="62"/>
      <c r="AS3842" s="62"/>
      <c r="AT3842" s="62"/>
      <c r="AU3842" s="62"/>
      <c r="AV3842" s="62"/>
      <c r="AW3842" s="62"/>
      <c r="AX3842" s="62"/>
      <c r="AY3842" s="62"/>
      <c r="AZ3842" s="62"/>
      <c r="BA3842" s="62"/>
      <c r="BB3842" s="62"/>
      <c r="BC3842" s="62"/>
      <c r="BD3842" s="62"/>
      <c r="BE3842" s="62"/>
      <c r="BF3842" s="62"/>
      <c r="BG3842" s="62"/>
      <c r="BH3842" s="62"/>
      <c r="BI3842" s="62"/>
      <c r="BJ3842" s="62"/>
      <c r="BK3842" s="62"/>
      <c r="BL3842" s="62"/>
      <c r="BM3842" s="62"/>
      <c r="BN3842" s="62"/>
      <c r="BO3842" s="62"/>
      <c r="BP3842" s="62"/>
      <c r="BQ3842" s="66"/>
      <c r="BR3842" s="66"/>
      <c r="BS3842" s="66"/>
      <c r="BT3842" s="15"/>
      <c r="BU3842" s="15"/>
      <c r="BV3842" s="95"/>
    </row>
    <row r="3843" spans="1:74" ht="8.85" hidden="1" customHeight="1" thickBot="1" x14ac:dyDescent="0.5">
      <c r="A3843" s="95"/>
      <c r="B3843" s="113"/>
      <c r="C3843" s="67"/>
      <c r="D3843" s="67"/>
      <c r="E3843" s="67"/>
      <c r="F3843" s="68"/>
      <c r="G3843" s="68"/>
      <c r="H3843" s="67"/>
      <c r="I3843" s="67"/>
      <c r="J3843" s="67"/>
      <c r="K3843" s="67"/>
      <c r="L3843" s="67"/>
      <c r="M3843" s="67"/>
      <c r="N3843" s="67"/>
      <c r="O3843" s="67"/>
      <c r="P3843" s="67"/>
      <c r="Q3843" s="67"/>
      <c r="R3843" s="67"/>
      <c r="S3843" s="67"/>
      <c r="T3843" s="67"/>
      <c r="U3843" s="67"/>
      <c r="V3843" s="67"/>
      <c r="W3843" s="67"/>
      <c r="X3843" s="67"/>
      <c r="Y3843" s="67"/>
      <c r="Z3843" s="67"/>
      <c r="AA3843" s="67"/>
      <c r="AB3843" s="67"/>
      <c r="AC3843" s="67"/>
      <c r="AD3843" s="67"/>
      <c r="AE3843" s="67"/>
      <c r="AF3843" s="67"/>
      <c r="AG3843" s="67"/>
      <c r="AH3843" s="272"/>
      <c r="AI3843" s="272"/>
      <c r="AJ3843" s="67"/>
      <c r="AK3843" s="67"/>
      <c r="AL3843" s="67"/>
      <c r="AM3843" s="67"/>
      <c r="AN3843" s="67"/>
      <c r="AO3843" s="67"/>
      <c r="AP3843" s="67"/>
      <c r="AQ3843" s="67"/>
      <c r="AR3843" s="67"/>
      <c r="AS3843" s="67"/>
      <c r="AT3843" s="67"/>
      <c r="AU3843" s="67"/>
      <c r="AV3843" s="67"/>
      <c r="AW3843" s="67"/>
      <c r="AX3843" s="67"/>
      <c r="AY3843" s="67"/>
      <c r="AZ3843" s="67"/>
      <c r="BA3843" s="67"/>
      <c r="BB3843" s="67"/>
      <c r="BC3843" s="67"/>
      <c r="BD3843" s="67"/>
      <c r="BE3843" s="67"/>
      <c r="BF3843" s="67"/>
      <c r="BG3843" s="67"/>
      <c r="BH3843" s="67"/>
      <c r="BI3843" s="67"/>
      <c r="BJ3843" s="67"/>
      <c r="BK3843" s="67"/>
      <c r="BL3843" s="67"/>
      <c r="BM3843" s="67"/>
      <c r="BN3843" s="67"/>
      <c r="BO3843" s="67"/>
      <c r="BP3843" s="67"/>
      <c r="BQ3843" s="69"/>
      <c r="BR3843" s="69"/>
      <c r="BS3843" s="69"/>
      <c r="BT3843" s="15"/>
      <c r="BU3843" s="15"/>
      <c r="BV3843" s="95"/>
    </row>
    <row r="3844" spans="1:74" s="18" customFormat="1" ht="40.5" hidden="1" customHeight="1" thickTop="1" x14ac:dyDescent="0.4">
      <c r="A3844" s="271"/>
      <c r="B3844" s="652" t="s">
        <v>0</v>
      </c>
      <c r="C3844" s="648" t="s">
        <v>1</v>
      </c>
      <c r="D3844" s="649"/>
      <c r="E3844" s="273" t="s">
        <v>28</v>
      </c>
      <c r="F3844" s="546" t="s">
        <v>100</v>
      </c>
      <c r="G3844" s="546" t="s">
        <v>101</v>
      </c>
      <c r="H3844" s="704" t="s">
        <v>41</v>
      </c>
      <c r="I3844" s="705"/>
      <c r="J3844" s="554" t="s">
        <v>7</v>
      </c>
      <c r="K3844" s="554"/>
      <c r="L3844" s="554"/>
      <c r="M3844" s="554"/>
      <c r="N3844" s="554"/>
      <c r="O3844" s="554"/>
      <c r="P3844" s="554" t="s">
        <v>2</v>
      </c>
      <c r="Q3844" s="554"/>
      <c r="R3844" s="554"/>
      <c r="S3844" s="554"/>
      <c r="T3844" s="554"/>
      <c r="U3844" s="554"/>
      <c r="V3844" s="308"/>
      <c r="W3844" s="308"/>
      <c r="X3844" s="687" t="s">
        <v>35</v>
      </c>
      <c r="Y3844" s="688"/>
      <c r="Z3844" s="687" t="s">
        <v>36</v>
      </c>
      <c r="AA3844" s="688"/>
      <c r="AB3844" s="687" t="s">
        <v>44</v>
      </c>
      <c r="AC3844" s="688"/>
      <c r="AD3844" s="554" t="s">
        <v>6</v>
      </c>
      <c r="AE3844" s="554"/>
      <c r="AF3844" s="554"/>
      <c r="AG3844" s="554"/>
      <c r="AH3844" s="554"/>
      <c r="AI3844" s="554"/>
      <c r="AJ3844" s="554" t="s">
        <v>68</v>
      </c>
      <c r="AK3844" s="554"/>
      <c r="AL3844" s="554"/>
      <c r="AM3844" s="554"/>
      <c r="AN3844" s="554"/>
      <c r="AO3844" s="554"/>
      <c r="AP3844" s="554" t="s">
        <v>69</v>
      </c>
      <c r="AQ3844" s="554"/>
      <c r="AR3844" s="554"/>
      <c r="AS3844" s="554"/>
      <c r="AT3844" s="554"/>
      <c r="AU3844" s="554"/>
      <c r="AV3844" s="554" t="s">
        <v>70</v>
      </c>
      <c r="AW3844" s="554"/>
      <c r="AX3844" s="554"/>
      <c r="AY3844" s="554"/>
      <c r="AZ3844" s="554"/>
      <c r="BA3844" s="556"/>
      <c r="BB3844" s="554" t="s">
        <v>4</v>
      </c>
      <c r="BC3844" s="554"/>
      <c r="BD3844" s="554"/>
      <c r="BE3844" s="554"/>
      <c r="BF3844" s="554"/>
      <c r="BG3844" s="555"/>
      <c r="BH3844" s="554" t="s">
        <v>71</v>
      </c>
      <c r="BI3844" s="554"/>
      <c r="BJ3844" s="554"/>
      <c r="BK3844" s="554"/>
      <c r="BL3844" s="554"/>
      <c r="BM3844" s="556"/>
      <c r="BN3844" s="557" t="s">
        <v>25</v>
      </c>
      <c r="BO3844" s="558"/>
      <c r="BP3844" s="559"/>
      <c r="BQ3844" s="691" t="s">
        <v>110</v>
      </c>
      <c r="BR3844" s="691" t="s">
        <v>86</v>
      </c>
      <c r="BS3844" s="691" t="s">
        <v>87</v>
      </c>
      <c r="BT3844" s="274"/>
      <c r="BU3844" s="274"/>
      <c r="BV3844" s="271"/>
    </row>
    <row r="3845" spans="1:74" s="18" customFormat="1" ht="41.25" hidden="1" customHeight="1" x14ac:dyDescent="0.4">
      <c r="A3845" s="271"/>
      <c r="B3845" s="653"/>
      <c r="C3845" s="650"/>
      <c r="D3845" s="651"/>
      <c r="E3845" s="275" t="s">
        <v>102</v>
      </c>
      <c r="F3845" s="547"/>
      <c r="G3845" s="547"/>
      <c r="H3845" s="706"/>
      <c r="I3845" s="707"/>
      <c r="J3845" s="525" t="s">
        <v>17</v>
      </c>
      <c r="K3845" s="526"/>
      <c r="L3845" s="521" t="s">
        <v>18</v>
      </c>
      <c r="M3845" s="522"/>
      <c r="N3845" s="523" t="s">
        <v>19</v>
      </c>
      <c r="O3845" s="524" t="s">
        <v>8</v>
      </c>
      <c r="P3845" s="525" t="s">
        <v>26</v>
      </c>
      <c r="Q3845" s="526"/>
      <c r="R3845" s="521" t="s">
        <v>24</v>
      </c>
      <c r="S3845" s="522"/>
      <c r="T3845" s="523" t="s">
        <v>19</v>
      </c>
      <c r="U3845" s="524"/>
      <c r="V3845" s="309"/>
      <c r="W3845" s="309"/>
      <c r="X3845" s="689"/>
      <c r="Y3845" s="690"/>
      <c r="Z3845" s="689"/>
      <c r="AA3845" s="690"/>
      <c r="AB3845" s="689"/>
      <c r="AC3845" s="690"/>
      <c r="AD3845" s="525" t="s">
        <v>48</v>
      </c>
      <c r="AE3845" s="526"/>
      <c r="AF3845" s="521" t="s">
        <v>23</v>
      </c>
      <c r="AG3845" s="522" t="s">
        <v>3</v>
      </c>
      <c r="AH3845" s="563" t="s">
        <v>5</v>
      </c>
      <c r="AI3845" s="564"/>
      <c r="AJ3845" s="525" t="s">
        <v>48</v>
      </c>
      <c r="AK3845" s="526"/>
      <c r="AL3845" s="521" t="s">
        <v>23</v>
      </c>
      <c r="AM3845" s="522" t="s">
        <v>3</v>
      </c>
      <c r="AN3845" s="563" t="s">
        <v>5</v>
      </c>
      <c r="AO3845" s="564"/>
      <c r="AP3845" s="525" t="s">
        <v>48</v>
      </c>
      <c r="AQ3845" s="526"/>
      <c r="AR3845" s="521" t="s">
        <v>23</v>
      </c>
      <c r="AS3845" s="522" t="s">
        <v>3</v>
      </c>
      <c r="AT3845" s="563" t="s">
        <v>5</v>
      </c>
      <c r="AU3845" s="564"/>
      <c r="AV3845" s="525" t="s">
        <v>48</v>
      </c>
      <c r="AW3845" s="526"/>
      <c r="AX3845" s="521" t="s">
        <v>23</v>
      </c>
      <c r="AY3845" s="522" t="s">
        <v>3</v>
      </c>
      <c r="AZ3845" s="563" t="s">
        <v>5</v>
      </c>
      <c r="BA3845" s="564"/>
      <c r="BB3845" s="525" t="s">
        <v>48</v>
      </c>
      <c r="BC3845" s="526"/>
      <c r="BD3845" s="521" t="s">
        <v>23</v>
      </c>
      <c r="BE3845" s="522" t="s">
        <v>3</v>
      </c>
      <c r="BF3845" s="563" t="s">
        <v>5</v>
      </c>
      <c r="BG3845" s="564"/>
      <c r="BH3845" s="525" t="s">
        <v>48</v>
      </c>
      <c r="BI3845" s="526"/>
      <c r="BJ3845" s="521" t="s">
        <v>23</v>
      </c>
      <c r="BK3845" s="522" t="s">
        <v>3</v>
      </c>
      <c r="BL3845" s="563" t="s">
        <v>5</v>
      </c>
      <c r="BM3845" s="564"/>
      <c r="BN3845" s="560"/>
      <c r="BO3845" s="561"/>
      <c r="BP3845" s="562"/>
      <c r="BQ3845" s="692"/>
      <c r="BR3845" s="692"/>
      <c r="BS3845" s="692"/>
      <c r="BT3845" s="274"/>
      <c r="BU3845" s="274"/>
      <c r="BV3845" s="271"/>
    </row>
    <row r="3846" spans="1:74" ht="23.85" hidden="1" customHeight="1" x14ac:dyDescent="0.35">
      <c r="A3846" s="276"/>
      <c r="B3846" s="570" t="str">
        <f>IF(ROSTER!B$8="","",ROSTER!B$8)</f>
        <v/>
      </c>
      <c r="C3846" s="572" t="str">
        <f>IF(ROSTER!C$8="","",ROSTER!C$8)</f>
        <v/>
      </c>
      <c r="D3846" s="573"/>
      <c r="E3846" s="574"/>
      <c r="F3846" s="576">
        <f>IF(E3846="y",1,IF(E3846="S",1,0))</f>
        <v>0</v>
      </c>
      <c r="G3846" s="582">
        <f>IF(E3846="S",1,0)</f>
        <v>0</v>
      </c>
      <c r="H3846" s="578"/>
      <c r="I3846" s="543"/>
      <c r="J3846" s="542"/>
      <c r="K3846" s="580"/>
      <c r="L3846" s="584"/>
      <c r="M3846" s="585"/>
      <c r="N3846" s="588">
        <f>L3846+J3846</f>
        <v>0</v>
      </c>
      <c r="O3846" s="589"/>
      <c r="P3846" s="542"/>
      <c r="Q3846" s="580"/>
      <c r="R3846" s="584"/>
      <c r="S3846" s="585"/>
      <c r="T3846" s="588">
        <f>R3846-P3846</f>
        <v>0</v>
      </c>
      <c r="U3846" s="589"/>
      <c r="V3846" s="310"/>
      <c r="W3846" s="310"/>
      <c r="X3846" s="578"/>
      <c r="Y3846" s="543"/>
      <c r="Z3846" s="542"/>
      <c r="AA3846" s="543"/>
      <c r="AB3846" s="542"/>
      <c r="AC3846" s="543"/>
      <c r="AD3846" s="542"/>
      <c r="AE3846" s="580"/>
      <c r="AF3846" s="584"/>
      <c r="AG3846" s="585"/>
      <c r="AH3846" s="595">
        <f>IF(AD3846=0,0,(AF3846/AD3846)*100)</f>
        <v>0</v>
      </c>
      <c r="AI3846" s="596"/>
      <c r="AJ3846" s="542"/>
      <c r="AK3846" s="580"/>
      <c r="AL3846" s="584"/>
      <c r="AM3846" s="585"/>
      <c r="AN3846" s="595">
        <f>IF(AJ3846=0,0,(AL3846/AJ3846)*100)</f>
        <v>0</v>
      </c>
      <c r="AO3846" s="596"/>
      <c r="AP3846" s="542"/>
      <c r="AQ3846" s="580"/>
      <c r="AR3846" s="584"/>
      <c r="AS3846" s="585"/>
      <c r="AT3846" s="595">
        <f>IF(AP3846=0,0,(AR3846/AP3846)*100)</f>
        <v>0</v>
      </c>
      <c r="AU3846" s="596"/>
      <c r="AV3846" s="599">
        <f>AD3846+AJ3846+AP3846</f>
        <v>0</v>
      </c>
      <c r="AW3846" s="600"/>
      <c r="AX3846" s="630">
        <f>AF3846+AL3846+AR3846</f>
        <v>0</v>
      </c>
      <c r="AY3846" s="631"/>
      <c r="AZ3846" s="595">
        <f>IF(AV3846=0,0,(AX3846/AV3846)*100)</f>
        <v>0</v>
      </c>
      <c r="BA3846" s="596"/>
      <c r="BB3846" s="542"/>
      <c r="BC3846" s="580"/>
      <c r="BD3846" s="584"/>
      <c r="BE3846" s="585"/>
      <c r="BF3846" s="595">
        <f>IF(BB3846=0,0,(BD3846/BB3846)*100)</f>
        <v>0</v>
      </c>
      <c r="BG3846" s="596"/>
      <c r="BH3846" s="599">
        <f>AV3846+BB3846</f>
        <v>0</v>
      </c>
      <c r="BI3846" s="600"/>
      <c r="BJ3846" s="630">
        <f>AX3846+BD3846</f>
        <v>0</v>
      </c>
      <c r="BK3846" s="631"/>
      <c r="BL3846" s="595">
        <f>IF(BH3846=0,0,(BJ3846/BH3846)*100)</f>
        <v>0</v>
      </c>
      <c r="BM3846" s="596"/>
      <c r="BN3846" s="656">
        <f>(AF3846*2)+(AL3846*2)+(AR3846*3)+BD3846</f>
        <v>0</v>
      </c>
      <c r="BO3846" s="657"/>
      <c r="BP3846" s="658"/>
      <c r="BQ3846" s="676">
        <f>IF(BS3846=0,0,50*BR3846/BS3846)</f>
        <v>0</v>
      </c>
      <c r="BR3846" s="662">
        <f>(BN3846*BU$11)+(N3846*BU$12)+(Z3846*BU$13)+(R3846*BU$14)+(X3846*BU$15)+(AB3846*BU$16)</f>
        <v>0</v>
      </c>
      <c r="BS3846" s="662">
        <f>((BB3846-BD3846)*BU$18)+((AV3846-AX3846)*BU$17)+(H3846*BU$19)+(P3846*BU$20)</f>
        <v>0</v>
      </c>
      <c r="BT3846" s="19" t="s">
        <v>75</v>
      </c>
      <c r="BU3846" s="277">
        <f>IF(BQ3841="B",'VALUE POINTS'!L$10,IF('GAME STATS'!BQ3841="C",'VALUE POINTS'!M$10,'VALUE POINTS'!K$10))</f>
        <v>1</v>
      </c>
      <c r="BV3846" s="278"/>
    </row>
    <row r="3847" spans="1:74" ht="23.85" hidden="1" customHeight="1" x14ac:dyDescent="0.35">
      <c r="A3847" s="276"/>
      <c r="B3847" s="571"/>
      <c r="C3847" s="642" t="str">
        <f>IF(ROSTER!D$8="","",ROSTER!D$8)</f>
        <v/>
      </c>
      <c r="D3847" s="643"/>
      <c r="E3847" s="575"/>
      <c r="F3847" s="577"/>
      <c r="G3847" s="583"/>
      <c r="H3847" s="579"/>
      <c r="I3847" s="545"/>
      <c r="J3847" s="544"/>
      <c r="K3847" s="581"/>
      <c r="L3847" s="586"/>
      <c r="M3847" s="587"/>
      <c r="N3847" s="592" t="s">
        <v>16</v>
      </c>
      <c r="O3847" s="603"/>
      <c r="P3847" s="544"/>
      <c r="Q3847" s="581"/>
      <c r="R3847" s="586"/>
      <c r="S3847" s="587"/>
      <c r="T3847" s="592" t="s">
        <v>16</v>
      </c>
      <c r="U3847" s="603"/>
      <c r="V3847" s="311"/>
      <c r="W3847" s="311"/>
      <c r="X3847" s="579"/>
      <c r="Y3847" s="545"/>
      <c r="Z3847" s="544"/>
      <c r="AA3847" s="545"/>
      <c r="AB3847" s="544"/>
      <c r="AC3847" s="545"/>
      <c r="AD3847" s="544"/>
      <c r="AE3847" s="581"/>
      <c r="AF3847" s="586"/>
      <c r="AG3847" s="587"/>
      <c r="AH3847" s="626"/>
      <c r="AI3847" s="627"/>
      <c r="AJ3847" s="544"/>
      <c r="AK3847" s="581"/>
      <c r="AL3847" s="586"/>
      <c r="AM3847" s="587"/>
      <c r="AN3847" s="626"/>
      <c r="AO3847" s="627"/>
      <c r="AP3847" s="544"/>
      <c r="AQ3847" s="581"/>
      <c r="AR3847" s="586"/>
      <c r="AS3847" s="587"/>
      <c r="AT3847" s="626"/>
      <c r="AU3847" s="627"/>
      <c r="AV3847" s="628"/>
      <c r="AW3847" s="629"/>
      <c r="AX3847" s="632"/>
      <c r="AY3847" s="633"/>
      <c r="AZ3847" s="626"/>
      <c r="BA3847" s="627"/>
      <c r="BB3847" s="544"/>
      <c r="BC3847" s="581"/>
      <c r="BD3847" s="586"/>
      <c r="BE3847" s="587"/>
      <c r="BF3847" s="626"/>
      <c r="BG3847" s="627"/>
      <c r="BH3847" s="628"/>
      <c r="BI3847" s="629"/>
      <c r="BJ3847" s="632"/>
      <c r="BK3847" s="633"/>
      <c r="BL3847" s="626"/>
      <c r="BM3847" s="627"/>
      <c r="BN3847" s="678"/>
      <c r="BO3847" s="679"/>
      <c r="BP3847" s="680"/>
      <c r="BQ3847" s="677"/>
      <c r="BR3847" s="663"/>
      <c r="BS3847" s="663"/>
      <c r="BT3847" s="19" t="s">
        <v>76</v>
      </c>
      <c r="BU3847" s="277">
        <f>IF(BQ3841="B",'VALUE POINTS'!L$11,IF('GAME STATS'!BQ3841="C",'VALUE POINTS'!M$11,'VALUE POINTS'!K$11))</f>
        <v>1</v>
      </c>
      <c r="BV3847" s="278"/>
    </row>
    <row r="3848" spans="1:74" ht="21.75" hidden="1" customHeight="1" x14ac:dyDescent="0.35">
      <c r="A3848" s="95"/>
      <c r="B3848" s="570" t="str">
        <f>IF(ROSTER!B$10="","",ROSTER!B$10)</f>
        <v/>
      </c>
      <c r="C3848" s="572" t="str">
        <f>IF(ROSTER!C$10="","",ROSTER!C$10)</f>
        <v/>
      </c>
      <c r="D3848" s="573"/>
      <c r="E3848" s="574"/>
      <c r="F3848" s="576">
        <f>IF(E3848="y",1,IF(E3848="S",1,0))</f>
        <v>0</v>
      </c>
      <c r="G3848" s="582">
        <f>IF(E3848="S",1,0)</f>
        <v>0</v>
      </c>
      <c r="H3848" s="578"/>
      <c r="I3848" s="543"/>
      <c r="J3848" s="542"/>
      <c r="K3848" s="580"/>
      <c r="L3848" s="584"/>
      <c r="M3848" s="585"/>
      <c r="N3848" s="588">
        <f>L3848+J3848</f>
        <v>0</v>
      </c>
      <c r="O3848" s="589"/>
      <c r="P3848" s="542"/>
      <c r="Q3848" s="580"/>
      <c r="R3848" s="584"/>
      <c r="S3848" s="585"/>
      <c r="T3848" s="588">
        <f>R3848-P3848</f>
        <v>0</v>
      </c>
      <c r="U3848" s="589"/>
      <c r="V3848" s="310"/>
      <c r="W3848" s="310"/>
      <c r="X3848" s="578"/>
      <c r="Y3848" s="543"/>
      <c r="Z3848" s="542"/>
      <c r="AA3848" s="543"/>
      <c r="AB3848" s="542"/>
      <c r="AC3848" s="543"/>
      <c r="AD3848" s="542"/>
      <c r="AE3848" s="580"/>
      <c r="AF3848" s="584"/>
      <c r="AG3848" s="585"/>
      <c r="AH3848" s="595">
        <f>IF(AD3848=0,0,(AF3848/AD3848)*100)</f>
        <v>0</v>
      </c>
      <c r="AI3848" s="596"/>
      <c r="AJ3848" s="542"/>
      <c r="AK3848" s="580"/>
      <c r="AL3848" s="584"/>
      <c r="AM3848" s="585"/>
      <c r="AN3848" s="595">
        <f>IF(AJ3848=0,0,(AL3848/AJ3848)*100)</f>
        <v>0</v>
      </c>
      <c r="AO3848" s="596"/>
      <c r="AP3848" s="542"/>
      <c r="AQ3848" s="580"/>
      <c r="AR3848" s="584"/>
      <c r="AS3848" s="585"/>
      <c r="AT3848" s="595">
        <f>IF(AP3848=0,0,(AR3848/AP3848)*100)</f>
        <v>0</v>
      </c>
      <c r="AU3848" s="596"/>
      <c r="AV3848" s="599">
        <f>AD3848+AJ3848+AP3848</f>
        <v>0</v>
      </c>
      <c r="AW3848" s="600"/>
      <c r="AX3848" s="630">
        <f>AF3848+AL3848+AR3848</f>
        <v>0</v>
      </c>
      <c r="AY3848" s="631"/>
      <c r="AZ3848" s="595">
        <f>IF(AV3848=0,0,(AX3848/AV3848)*100)</f>
        <v>0</v>
      </c>
      <c r="BA3848" s="596"/>
      <c r="BB3848" s="542"/>
      <c r="BC3848" s="580"/>
      <c r="BD3848" s="584"/>
      <c r="BE3848" s="585"/>
      <c r="BF3848" s="595">
        <f>IF(BB3848=0,0,(BD3848/BB3848)*100)</f>
        <v>0</v>
      </c>
      <c r="BG3848" s="596"/>
      <c r="BH3848" s="599">
        <f>AV3848+BB3848</f>
        <v>0</v>
      </c>
      <c r="BI3848" s="600"/>
      <c r="BJ3848" s="630">
        <f>AX3848+BD3848</f>
        <v>0</v>
      </c>
      <c r="BK3848" s="631"/>
      <c r="BL3848" s="595">
        <f>IF(BH3848=0,0,(BJ3848/BH3848)*100)</f>
        <v>0</v>
      </c>
      <c r="BM3848" s="596"/>
      <c r="BN3848" s="656">
        <f>(AF3848*2)+(AL3848*2)+(AR3848*3)+BD3848</f>
        <v>0</v>
      </c>
      <c r="BO3848" s="657"/>
      <c r="BP3848" s="658"/>
      <c r="BQ3848" s="676">
        <f>IF(BS3848=0,0,50*BR3848/BS3848)</f>
        <v>0</v>
      </c>
      <c r="BR3848" s="662">
        <f>(BN3848*BU$11)+(N3848*BU$12)+(Z3848*BU$13)+(R3848*BU$14)+(X3848*BU$15)+(AB3848*BU$16)</f>
        <v>0</v>
      </c>
      <c r="BS3848" s="662">
        <f>((BB3848-BD3848)*BU$18)+((AV3848-AX3848)*BU$17)+(H3848*BU$19)+(P3848*BU$20)</f>
        <v>0</v>
      </c>
      <c r="BT3848" s="19" t="s">
        <v>77</v>
      </c>
      <c r="BU3848" s="277">
        <f>IF(BQ3841="B",'VALUE POINTS'!L$12,IF('GAME STATS'!BQ3841="C",'VALUE POINTS'!M$12,'VALUE POINTS'!K$12))</f>
        <v>2</v>
      </c>
      <c r="BV3848" s="278"/>
    </row>
    <row r="3849" spans="1:74" ht="21.75" hidden="1" customHeight="1" x14ac:dyDescent="0.35">
      <c r="A3849" s="95"/>
      <c r="B3849" s="571"/>
      <c r="C3849" s="642" t="str">
        <f>IF(ROSTER!D$10="","",ROSTER!D$10)</f>
        <v/>
      </c>
      <c r="D3849" s="643"/>
      <c r="E3849" s="575"/>
      <c r="F3849" s="577"/>
      <c r="G3849" s="583"/>
      <c r="H3849" s="579"/>
      <c r="I3849" s="545"/>
      <c r="J3849" s="544"/>
      <c r="K3849" s="581"/>
      <c r="L3849" s="586"/>
      <c r="M3849" s="587"/>
      <c r="N3849" s="592" t="s">
        <v>16</v>
      </c>
      <c r="O3849" s="603"/>
      <c r="P3849" s="544"/>
      <c r="Q3849" s="581"/>
      <c r="R3849" s="586"/>
      <c r="S3849" s="587"/>
      <c r="T3849" s="592" t="s">
        <v>16</v>
      </c>
      <c r="U3849" s="603"/>
      <c r="V3849" s="311"/>
      <c r="W3849" s="311"/>
      <c r="X3849" s="579"/>
      <c r="Y3849" s="545"/>
      <c r="Z3849" s="544"/>
      <c r="AA3849" s="545"/>
      <c r="AB3849" s="544"/>
      <c r="AC3849" s="545"/>
      <c r="AD3849" s="544"/>
      <c r="AE3849" s="581"/>
      <c r="AF3849" s="586"/>
      <c r="AG3849" s="587"/>
      <c r="AH3849" s="626"/>
      <c r="AI3849" s="627"/>
      <c r="AJ3849" s="544"/>
      <c r="AK3849" s="581"/>
      <c r="AL3849" s="586"/>
      <c r="AM3849" s="587"/>
      <c r="AN3849" s="626"/>
      <c r="AO3849" s="627"/>
      <c r="AP3849" s="544"/>
      <c r="AQ3849" s="581"/>
      <c r="AR3849" s="586"/>
      <c r="AS3849" s="587"/>
      <c r="AT3849" s="626"/>
      <c r="AU3849" s="627"/>
      <c r="AV3849" s="628"/>
      <c r="AW3849" s="629"/>
      <c r="AX3849" s="632"/>
      <c r="AY3849" s="633"/>
      <c r="AZ3849" s="626"/>
      <c r="BA3849" s="627"/>
      <c r="BB3849" s="544"/>
      <c r="BC3849" s="581"/>
      <c r="BD3849" s="586"/>
      <c r="BE3849" s="587"/>
      <c r="BF3849" s="626"/>
      <c r="BG3849" s="627"/>
      <c r="BH3849" s="628"/>
      <c r="BI3849" s="629"/>
      <c r="BJ3849" s="632"/>
      <c r="BK3849" s="633"/>
      <c r="BL3849" s="626"/>
      <c r="BM3849" s="627"/>
      <c r="BN3849" s="678"/>
      <c r="BO3849" s="679"/>
      <c r="BP3849" s="680"/>
      <c r="BQ3849" s="677"/>
      <c r="BR3849" s="663"/>
      <c r="BS3849" s="663"/>
      <c r="BT3849" s="19" t="s">
        <v>78</v>
      </c>
      <c r="BU3849" s="277">
        <f>IF(BQ3841="B",'VALUE POINTS'!L$13,IF('GAME STATS'!BQ3841="C",'VALUE POINTS'!M$13,'VALUE POINTS'!K$13))</f>
        <v>2</v>
      </c>
      <c r="BV3849" s="278"/>
    </row>
    <row r="3850" spans="1:74" ht="21.75" hidden="1" customHeight="1" x14ac:dyDescent="0.35">
      <c r="A3850" s="95"/>
      <c r="B3850" s="570" t="str">
        <f>IF(ROSTER!B$12="","",ROSTER!B$12)</f>
        <v/>
      </c>
      <c r="C3850" s="572" t="str">
        <f>IF(ROSTER!C$12="","",ROSTER!C$12)</f>
        <v/>
      </c>
      <c r="D3850" s="573"/>
      <c r="E3850" s="574"/>
      <c r="F3850" s="576">
        <f>IF(E3850="y",1,IF(E3850="S",1,0))</f>
        <v>0</v>
      </c>
      <c r="G3850" s="582">
        <f>IF(E3850="S",1,0)</f>
        <v>0</v>
      </c>
      <c r="H3850" s="578"/>
      <c r="I3850" s="543"/>
      <c r="J3850" s="542"/>
      <c r="K3850" s="580"/>
      <c r="L3850" s="584"/>
      <c r="M3850" s="585"/>
      <c r="N3850" s="588">
        <f>L3850+J3850</f>
        <v>0</v>
      </c>
      <c r="O3850" s="589"/>
      <c r="P3850" s="542"/>
      <c r="Q3850" s="580"/>
      <c r="R3850" s="584"/>
      <c r="S3850" s="585"/>
      <c r="T3850" s="588">
        <f>R3850-P3850</f>
        <v>0</v>
      </c>
      <c r="U3850" s="589"/>
      <c r="V3850" s="310"/>
      <c r="W3850" s="310"/>
      <c r="X3850" s="578"/>
      <c r="Y3850" s="543"/>
      <c r="Z3850" s="542"/>
      <c r="AA3850" s="543"/>
      <c r="AB3850" s="542"/>
      <c r="AC3850" s="543"/>
      <c r="AD3850" s="542"/>
      <c r="AE3850" s="580"/>
      <c r="AF3850" s="584"/>
      <c r="AG3850" s="585"/>
      <c r="AH3850" s="595">
        <f>IF(AD3850=0,0,(AF3850/AD3850)*100)</f>
        <v>0</v>
      </c>
      <c r="AI3850" s="596"/>
      <c r="AJ3850" s="542"/>
      <c r="AK3850" s="580"/>
      <c r="AL3850" s="584"/>
      <c r="AM3850" s="585"/>
      <c r="AN3850" s="595">
        <f>IF(AJ3850=0,0,(AL3850/AJ3850)*100)</f>
        <v>0</v>
      </c>
      <c r="AO3850" s="596"/>
      <c r="AP3850" s="542"/>
      <c r="AQ3850" s="580"/>
      <c r="AR3850" s="584"/>
      <c r="AS3850" s="585"/>
      <c r="AT3850" s="595">
        <f>IF(AP3850=0,0,(AR3850/AP3850)*100)</f>
        <v>0</v>
      </c>
      <c r="AU3850" s="596"/>
      <c r="AV3850" s="599">
        <f>AD3850+AJ3850+AP3850</f>
        <v>0</v>
      </c>
      <c r="AW3850" s="600"/>
      <c r="AX3850" s="630">
        <f>AF3850+AL3850+AR3850</f>
        <v>0</v>
      </c>
      <c r="AY3850" s="631"/>
      <c r="AZ3850" s="595">
        <f>IF(AV3850=0,0,(AX3850/AV3850)*100)</f>
        <v>0</v>
      </c>
      <c r="BA3850" s="596"/>
      <c r="BB3850" s="542"/>
      <c r="BC3850" s="580"/>
      <c r="BD3850" s="584"/>
      <c r="BE3850" s="585"/>
      <c r="BF3850" s="595">
        <f>IF(BB3850=0,0,(BD3850/BB3850)*100)</f>
        <v>0</v>
      </c>
      <c r="BG3850" s="596"/>
      <c r="BH3850" s="599">
        <f>AV3850+BB3850</f>
        <v>0</v>
      </c>
      <c r="BI3850" s="600"/>
      <c r="BJ3850" s="630">
        <f>AX3850+BD3850</f>
        <v>0</v>
      </c>
      <c r="BK3850" s="631"/>
      <c r="BL3850" s="595">
        <f>IF(BH3850=0,0,(BJ3850/BH3850)*100)</f>
        <v>0</v>
      </c>
      <c r="BM3850" s="596"/>
      <c r="BN3850" s="656">
        <f>(AF3850*2)+(AL3850*2)+(AR3850*3)+BD3850</f>
        <v>0</v>
      </c>
      <c r="BO3850" s="657"/>
      <c r="BP3850" s="658"/>
      <c r="BQ3850" s="676">
        <f t="shared" ref="BQ3850" si="3148">IF(BS3850=0,0,50*BR3850/BS3850)</f>
        <v>0</v>
      </c>
      <c r="BR3850" s="662">
        <f>(BN3850*BU$11)+(N3850*BU$12)+(Z3850*BU$13)+(R3850*BU$14)+(X3850*BU$15)+(AB3850*BU$16)</f>
        <v>0</v>
      </c>
      <c r="BS3850" s="662">
        <f>((BB3850-BD3850)*BU$18)+((AV3850-AX3850)*BU$17)+(H3850*BU$19)+(P3850*BU$20)</f>
        <v>0</v>
      </c>
      <c r="BT3850" s="19" t="s">
        <v>79</v>
      </c>
      <c r="BU3850" s="277">
        <f>IF(BQ3841="B",'VALUE POINTS'!L$14,IF('GAME STATS'!BQ3841="C",'VALUE POINTS'!M$14,'VALUE POINTS'!K$14))</f>
        <v>2</v>
      </c>
      <c r="BV3850" s="278"/>
    </row>
    <row r="3851" spans="1:74" ht="21.75" hidden="1" customHeight="1" x14ac:dyDescent="0.35">
      <c r="A3851" s="95"/>
      <c r="B3851" s="571"/>
      <c r="C3851" s="642" t="str">
        <f>IF(ROSTER!D$12="","",ROSTER!D$12)</f>
        <v/>
      </c>
      <c r="D3851" s="643"/>
      <c r="E3851" s="575"/>
      <c r="F3851" s="577"/>
      <c r="G3851" s="583"/>
      <c r="H3851" s="579"/>
      <c r="I3851" s="545"/>
      <c r="J3851" s="544"/>
      <c r="K3851" s="581"/>
      <c r="L3851" s="586"/>
      <c r="M3851" s="587"/>
      <c r="N3851" s="592" t="s">
        <v>16</v>
      </c>
      <c r="O3851" s="603"/>
      <c r="P3851" s="544"/>
      <c r="Q3851" s="581"/>
      <c r="R3851" s="586"/>
      <c r="S3851" s="587"/>
      <c r="T3851" s="592" t="s">
        <v>16</v>
      </c>
      <c r="U3851" s="603"/>
      <c r="V3851" s="311"/>
      <c r="W3851" s="311"/>
      <c r="X3851" s="579"/>
      <c r="Y3851" s="545"/>
      <c r="Z3851" s="544"/>
      <c r="AA3851" s="545"/>
      <c r="AB3851" s="544"/>
      <c r="AC3851" s="545"/>
      <c r="AD3851" s="544"/>
      <c r="AE3851" s="581"/>
      <c r="AF3851" s="586"/>
      <c r="AG3851" s="587"/>
      <c r="AH3851" s="626"/>
      <c r="AI3851" s="627"/>
      <c r="AJ3851" s="544"/>
      <c r="AK3851" s="581"/>
      <c r="AL3851" s="586"/>
      <c r="AM3851" s="587"/>
      <c r="AN3851" s="626"/>
      <c r="AO3851" s="627"/>
      <c r="AP3851" s="544"/>
      <c r="AQ3851" s="581"/>
      <c r="AR3851" s="586"/>
      <c r="AS3851" s="587"/>
      <c r="AT3851" s="626"/>
      <c r="AU3851" s="627"/>
      <c r="AV3851" s="628"/>
      <c r="AW3851" s="629"/>
      <c r="AX3851" s="632"/>
      <c r="AY3851" s="633"/>
      <c r="AZ3851" s="626"/>
      <c r="BA3851" s="627"/>
      <c r="BB3851" s="544"/>
      <c r="BC3851" s="581"/>
      <c r="BD3851" s="586"/>
      <c r="BE3851" s="587"/>
      <c r="BF3851" s="626"/>
      <c r="BG3851" s="627"/>
      <c r="BH3851" s="628"/>
      <c r="BI3851" s="629"/>
      <c r="BJ3851" s="632"/>
      <c r="BK3851" s="633"/>
      <c r="BL3851" s="626"/>
      <c r="BM3851" s="627"/>
      <c r="BN3851" s="678"/>
      <c r="BO3851" s="679"/>
      <c r="BP3851" s="680"/>
      <c r="BQ3851" s="677"/>
      <c r="BR3851" s="663"/>
      <c r="BS3851" s="663"/>
      <c r="BT3851" s="19" t="s">
        <v>80</v>
      </c>
      <c r="BU3851" s="277">
        <f>IF(BQ3841="B",'VALUE POINTS'!L$15,IF('GAME STATS'!BQ3841="C",'VALUE POINTS'!M$15,'VALUE POINTS'!K$15))</f>
        <v>2</v>
      </c>
      <c r="BV3851" s="278"/>
    </row>
    <row r="3852" spans="1:74" ht="21.75" hidden="1" customHeight="1" x14ac:dyDescent="0.35">
      <c r="A3852" s="95"/>
      <c r="B3852" s="570" t="str">
        <f>IF(ROSTER!B$14="","",ROSTER!B$14)</f>
        <v/>
      </c>
      <c r="C3852" s="572" t="str">
        <f>IF(ROSTER!C$14="","",ROSTER!C$14)</f>
        <v/>
      </c>
      <c r="D3852" s="573"/>
      <c r="E3852" s="574"/>
      <c r="F3852" s="576">
        <f>IF(E3852="y",1,IF(E3852="S",1,0))</f>
        <v>0</v>
      </c>
      <c r="G3852" s="582">
        <f>IF(E3852="S",1,0)</f>
        <v>0</v>
      </c>
      <c r="H3852" s="578"/>
      <c r="I3852" s="543"/>
      <c r="J3852" s="542"/>
      <c r="K3852" s="580"/>
      <c r="L3852" s="584"/>
      <c r="M3852" s="585"/>
      <c r="N3852" s="588">
        <f>L3852+J3852</f>
        <v>0</v>
      </c>
      <c r="O3852" s="589"/>
      <c r="P3852" s="542"/>
      <c r="Q3852" s="580"/>
      <c r="R3852" s="584"/>
      <c r="S3852" s="585"/>
      <c r="T3852" s="588">
        <f>R3852-P3852</f>
        <v>0</v>
      </c>
      <c r="U3852" s="589"/>
      <c r="V3852" s="310"/>
      <c r="W3852" s="310"/>
      <c r="X3852" s="578"/>
      <c r="Y3852" s="543"/>
      <c r="Z3852" s="542"/>
      <c r="AA3852" s="543"/>
      <c r="AB3852" s="542"/>
      <c r="AC3852" s="543"/>
      <c r="AD3852" s="542"/>
      <c r="AE3852" s="580"/>
      <c r="AF3852" s="584"/>
      <c r="AG3852" s="585"/>
      <c r="AH3852" s="595">
        <f>IF(AD3852=0,0,(AF3852/AD3852)*100)</f>
        <v>0</v>
      </c>
      <c r="AI3852" s="596"/>
      <c r="AJ3852" s="542"/>
      <c r="AK3852" s="580"/>
      <c r="AL3852" s="584"/>
      <c r="AM3852" s="585"/>
      <c r="AN3852" s="595">
        <f>IF(AJ3852=0,0,(AL3852/AJ3852)*100)</f>
        <v>0</v>
      </c>
      <c r="AO3852" s="596"/>
      <c r="AP3852" s="542"/>
      <c r="AQ3852" s="580"/>
      <c r="AR3852" s="584"/>
      <c r="AS3852" s="585"/>
      <c r="AT3852" s="595">
        <f>IF(AP3852=0,0,(AR3852/AP3852)*100)</f>
        <v>0</v>
      </c>
      <c r="AU3852" s="596"/>
      <c r="AV3852" s="599">
        <f>AD3852+AJ3852+AP3852</f>
        <v>0</v>
      </c>
      <c r="AW3852" s="600"/>
      <c r="AX3852" s="630">
        <f>AF3852+AL3852+AR3852</f>
        <v>0</v>
      </c>
      <c r="AY3852" s="631"/>
      <c r="AZ3852" s="595">
        <f>IF(AV3852=0,0,(AX3852/AV3852)*100)</f>
        <v>0</v>
      </c>
      <c r="BA3852" s="596"/>
      <c r="BB3852" s="542"/>
      <c r="BC3852" s="580"/>
      <c r="BD3852" s="584"/>
      <c r="BE3852" s="585"/>
      <c r="BF3852" s="595">
        <f>IF(BB3852=0,0,(BD3852/BB3852)*100)</f>
        <v>0</v>
      </c>
      <c r="BG3852" s="596"/>
      <c r="BH3852" s="599">
        <f>AV3852+BB3852</f>
        <v>0</v>
      </c>
      <c r="BI3852" s="600"/>
      <c r="BJ3852" s="630">
        <f>AX3852+BD3852</f>
        <v>0</v>
      </c>
      <c r="BK3852" s="631"/>
      <c r="BL3852" s="595">
        <f>IF(BH3852=0,0,(BJ3852/BH3852)*100)</f>
        <v>0</v>
      </c>
      <c r="BM3852" s="596"/>
      <c r="BN3852" s="656">
        <f>(AF3852*2)+(AL3852*2)+(AR3852*3)+BD3852</f>
        <v>0</v>
      </c>
      <c r="BO3852" s="657"/>
      <c r="BP3852" s="658"/>
      <c r="BQ3852" s="676">
        <f t="shared" ref="BQ3852" si="3149">IF(BS3852=0,0,50*BR3852/BS3852)</f>
        <v>0</v>
      </c>
      <c r="BR3852" s="662">
        <f>(BN3852*BU$11)+(N3852*BU$12)+(Z3852*BU$13)+(R3852*BU$14)+(X3852*BU$15)+(AB3852*BU$16)</f>
        <v>0</v>
      </c>
      <c r="BS3852" s="662">
        <f>((BB3852-BD3852)*BU$18)+((AV3852-AX3852)*BU$17)+(H3852*BU$19)+(P3852*BU$20)</f>
        <v>0</v>
      </c>
      <c r="BT3852" s="19" t="s">
        <v>81</v>
      </c>
      <c r="BU3852" s="277">
        <f>IF(BQ3841="B",'VALUE POINTS'!L$16,IF('GAME STATS'!BQ3841="C",'VALUE POINTS'!M$16,'VALUE POINTS'!K$16))</f>
        <v>2</v>
      </c>
      <c r="BV3852" s="278"/>
    </row>
    <row r="3853" spans="1:74" ht="21.75" hidden="1" customHeight="1" x14ac:dyDescent="0.35">
      <c r="A3853" s="95"/>
      <c r="B3853" s="571"/>
      <c r="C3853" s="642" t="str">
        <f>IF(ROSTER!D$14="","",ROSTER!D$14)</f>
        <v/>
      </c>
      <c r="D3853" s="643"/>
      <c r="E3853" s="575"/>
      <c r="F3853" s="577"/>
      <c r="G3853" s="583"/>
      <c r="H3853" s="579"/>
      <c r="I3853" s="545"/>
      <c r="J3853" s="544"/>
      <c r="K3853" s="581"/>
      <c r="L3853" s="586"/>
      <c r="M3853" s="587"/>
      <c r="N3853" s="592" t="s">
        <v>16</v>
      </c>
      <c r="O3853" s="603"/>
      <c r="P3853" s="544"/>
      <c r="Q3853" s="581"/>
      <c r="R3853" s="586"/>
      <c r="S3853" s="587"/>
      <c r="T3853" s="592" t="s">
        <v>16</v>
      </c>
      <c r="U3853" s="603"/>
      <c r="V3853" s="311"/>
      <c r="W3853" s="311"/>
      <c r="X3853" s="579"/>
      <c r="Y3853" s="545"/>
      <c r="Z3853" s="544"/>
      <c r="AA3853" s="545"/>
      <c r="AB3853" s="544"/>
      <c r="AC3853" s="545"/>
      <c r="AD3853" s="544"/>
      <c r="AE3853" s="581"/>
      <c r="AF3853" s="586"/>
      <c r="AG3853" s="587"/>
      <c r="AH3853" s="626"/>
      <c r="AI3853" s="627"/>
      <c r="AJ3853" s="544"/>
      <c r="AK3853" s="581"/>
      <c r="AL3853" s="586"/>
      <c r="AM3853" s="587"/>
      <c r="AN3853" s="626"/>
      <c r="AO3853" s="627"/>
      <c r="AP3853" s="544"/>
      <c r="AQ3853" s="581"/>
      <c r="AR3853" s="586"/>
      <c r="AS3853" s="587"/>
      <c r="AT3853" s="626"/>
      <c r="AU3853" s="627"/>
      <c r="AV3853" s="628"/>
      <c r="AW3853" s="629"/>
      <c r="AX3853" s="632"/>
      <c r="AY3853" s="633"/>
      <c r="AZ3853" s="626"/>
      <c r="BA3853" s="627"/>
      <c r="BB3853" s="544"/>
      <c r="BC3853" s="581"/>
      <c r="BD3853" s="586"/>
      <c r="BE3853" s="587"/>
      <c r="BF3853" s="626"/>
      <c r="BG3853" s="627"/>
      <c r="BH3853" s="628"/>
      <c r="BI3853" s="629"/>
      <c r="BJ3853" s="632"/>
      <c r="BK3853" s="633"/>
      <c r="BL3853" s="626"/>
      <c r="BM3853" s="627"/>
      <c r="BN3853" s="678"/>
      <c r="BO3853" s="679"/>
      <c r="BP3853" s="680"/>
      <c r="BQ3853" s="677"/>
      <c r="BR3853" s="663"/>
      <c r="BS3853" s="663"/>
      <c r="BT3853" s="19" t="s">
        <v>82</v>
      </c>
      <c r="BU3853" s="277">
        <f>IF(BQ3841="B",'VALUE POINTS'!L$17,IF('GAME STATS'!BQ3841="C",'VALUE POINTS'!M$17,'VALUE POINTS'!K$17))</f>
        <v>1</v>
      </c>
      <c r="BV3853" s="278"/>
    </row>
    <row r="3854" spans="1:74" ht="21.75" hidden="1" customHeight="1" x14ac:dyDescent="0.35">
      <c r="A3854" s="95"/>
      <c r="B3854" s="570" t="str">
        <f>IF(ROSTER!B$16="","",ROSTER!B$16)</f>
        <v/>
      </c>
      <c r="C3854" s="572" t="str">
        <f>IF(ROSTER!C$16="","",ROSTER!C$16)</f>
        <v/>
      </c>
      <c r="D3854" s="573"/>
      <c r="E3854" s="574"/>
      <c r="F3854" s="576">
        <f>IF(E3854="y",1,IF(E3854="S",1,0))</f>
        <v>0</v>
      </c>
      <c r="G3854" s="582">
        <f>IF(E3854="S",1,0)</f>
        <v>0</v>
      </c>
      <c r="H3854" s="578"/>
      <c r="I3854" s="543"/>
      <c r="J3854" s="542"/>
      <c r="K3854" s="580"/>
      <c r="L3854" s="584"/>
      <c r="M3854" s="585"/>
      <c r="N3854" s="588">
        <f>L3854+J3854</f>
        <v>0</v>
      </c>
      <c r="O3854" s="589"/>
      <c r="P3854" s="542"/>
      <c r="Q3854" s="580"/>
      <c r="R3854" s="584"/>
      <c r="S3854" s="585"/>
      <c r="T3854" s="588">
        <f>R3854-P3854</f>
        <v>0</v>
      </c>
      <c r="U3854" s="589"/>
      <c r="V3854" s="310"/>
      <c r="W3854" s="310"/>
      <c r="X3854" s="578"/>
      <c r="Y3854" s="543"/>
      <c r="Z3854" s="542"/>
      <c r="AA3854" s="543"/>
      <c r="AB3854" s="542"/>
      <c r="AC3854" s="543"/>
      <c r="AD3854" s="542"/>
      <c r="AE3854" s="580"/>
      <c r="AF3854" s="584"/>
      <c r="AG3854" s="585"/>
      <c r="AH3854" s="595">
        <f>IF(AD3854=0,0,(AF3854/AD3854)*100)</f>
        <v>0</v>
      </c>
      <c r="AI3854" s="596"/>
      <c r="AJ3854" s="542"/>
      <c r="AK3854" s="580"/>
      <c r="AL3854" s="584"/>
      <c r="AM3854" s="585"/>
      <c r="AN3854" s="595">
        <f>IF(AJ3854=0,0,(AL3854/AJ3854)*100)</f>
        <v>0</v>
      </c>
      <c r="AO3854" s="596"/>
      <c r="AP3854" s="542"/>
      <c r="AQ3854" s="580"/>
      <c r="AR3854" s="584"/>
      <c r="AS3854" s="585"/>
      <c r="AT3854" s="595">
        <f>IF(AP3854=0,0,(AR3854/AP3854)*100)</f>
        <v>0</v>
      </c>
      <c r="AU3854" s="596"/>
      <c r="AV3854" s="599">
        <f>AD3854+AJ3854+AP3854</f>
        <v>0</v>
      </c>
      <c r="AW3854" s="600"/>
      <c r="AX3854" s="630">
        <f>AF3854+AL3854+AR3854</f>
        <v>0</v>
      </c>
      <c r="AY3854" s="631"/>
      <c r="AZ3854" s="595">
        <f>IF(AV3854=0,0,(AX3854/AV3854)*100)</f>
        <v>0</v>
      </c>
      <c r="BA3854" s="596"/>
      <c r="BB3854" s="542"/>
      <c r="BC3854" s="580"/>
      <c r="BD3854" s="584"/>
      <c r="BE3854" s="585"/>
      <c r="BF3854" s="595">
        <f>IF(BB3854=0,0,(BD3854/BB3854)*100)</f>
        <v>0</v>
      </c>
      <c r="BG3854" s="596"/>
      <c r="BH3854" s="599">
        <f>AV3854+BB3854</f>
        <v>0</v>
      </c>
      <c r="BI3854" s="600"/>
      <c r="BJ3854" s="630">
        <f>AX3854+BD3854</f>
        <v>0</v>
      </c>
      <c r="BK3854" s="631"/>
      <c r="BL3854" s="595">
        <f>IF(BH3854=0,0,(BJ3854/BH3854)*100)</f>
        <v>0</v>
      </c>
      <c r="BM3854" s="596"/>
      <c r="BN3854" s="656">
        <f>(AF3854*2)+(AL3854*2)+(AR3854*3)+BD3854</f>
        <v>0</v>
      </c>
      <c r="BO3854" s="657"/>
      <c r="BP3854" s="658"/>
      <c r="BQ3854" s="676">
        <f t="shared" ref="BQ3854" si="3150">IF(BS3854=0,0,50*BR3854/BS3854)</f>
        <v>0</v>
      </c>
      <c r="BR3854" s="662">
        <f>(BN3854*BU$11)+(N3854*BU$12)+(Z3854*BU$13)+(R3854*BU$14)+(X3854*BU$15)+(AB3854*BU$16)</f>
        <v>0</v>
      </c>
      <c r="BS3854" s="662">
        <f>((BB3854-BD3854)*BU$18)+((AV3854-AX3854)*BU$17)+(H3854*BU$19)+(P3854*BU$20)</f>
        <v>0</v>
      </c>
      <c r="BT3854" s="19" t="s">
        <v>83</v>
      </c>
      <c r="BU3854" s="277">
        <f>IF(BQ3841="B",'VALUE POINTS'!L$18,IF('GAME STATS'!BQ3841="C",'VALUE POINTS'!M$18,'VALUE POINTS'!K$18))</f>
        <v>2</v>
      </c>
      <c r="BV3854" s="278"/>
    </row>
    <row r="3855" spans="1:74" ht="21.75" hidden="1" customHeight="1" x14ac:dyDescent="0.35">
      <c r="A3855" s="95"/>
      <c r="B3855" s="571"/>
      <c r="C3855" s="642" t="str">
        <f>IF(ROSTER!D$16="","",ROSTER!D$16)</f>
        <v/>
      </c>
      <c r="D3855" s="643"/>
      <c r="E3855" s="575"/>
      <c r="F3855" s="577"/>
      <c r="G3855" s="583"/>
      <c r="H3855" s="579"/>
      <c r="I3855" s="545"/>
      <c r="J3855" s="544"/>
      <c r="K3855" s="581"/>
      <c r="L3855" s="586"/>
      <c r="M3855" s="587"/>
      <c r="N3855" s="592" t="s">
        <v>16</v>
      </c>
      <c r="O3855" s="603"/>
      <c r="P3855" s="544"/>
      <c r="Q3855" s="581"/>
      <c r="R3855" s="586"/>
      <c r="S3855" s="587"/>
      <c r="T3855" s="592" t="s">
        <v>16</v>
      </c>
      <c r="U3855" s="603"/>
      <c r="V3855" s="311"/>
      <c r="W3855" s="311"/>
      <c r="X3855" s="579"/>
      <c r="Y3855" s="545"/>
      <c r="Z3855" s="544"/>
      <c r="AA3855" s="545"/>
      <c r="AB3855" s="544"/>
      <c r="AC3855" s="545"/>
      <c r="AD3855" s="544"/>
      <c r="AE3855" s="581"/>
      <c r="AF3855" s="586"/>
      <c r="AG3855" s="587"/>
      <c r="AH3855" s="626"/>
      <c r="AI3855" s="627"/>
      <c r="AJ3855" s="544"/>
      <c r="AK3855" s="581"/>
      <c r="AL3855" s="586"/>
      <c r="AM3855" s="587"/>
      <c r="AN3855" s="626"/>
      <c r="AO3855" s="627"/>
      <c r="AP3855" s="544"/>
      <c r="AQ3855" s="581"/>
      <c r="AR3855" s="586"/>
      <c r="AS3855" s="587"/>
      <c r="AT3855" s="626"/>
      <c r="AU3855" s="627"/>
      <c r="AV3855" s="628"/>
      <c r="AW3855" s="629"/>
      <c r="AX3855" s="632"/>
      <c r="AY3855" s="633"/>
      <c r="AZ3855" s="626"/>
      <c r="BA3855" s="627"/>
      <c r="BB3855" s="544"/>
      <c r="BC3855" s="581"/>
      <c r="BD3855" s="586"/>
      <c r="BE3855" s="587"/>
      <c r="BF3855" s="626"/>
      <c r="BG3855" s="627"/>
      <c r="BH3855" s="628"/>
      <c r="BI3855" s="629"/>
      <c r="BJ3855" s="632"/>
      <c r="BK3855" s="633"/>
      <c r="BL3855" s="626"/>
      <c r="BM3855" s="627"/>
      <c r="BN3855" s="678"/>
      <c r="BO3855" s="679"/>
      <c r="BP3855" s="680"/>
      <c r="BQ3855" s="677"/>
      <c r="BR3855" s="663"/>
      <c r="BS3855" s="663"/>
      <c r="BT3855" s="19" t="s">
        <v>84</v>
      </c>
      <c r="BU3855" s="277">
        <f>IF(BQ3841="B",'VALUE POINTS'!L$19,IF('GAME STATS'!BQ3841="C",'VALUE POINTS'!M$19,'VALUE POINTS'!K$19))</f>
        <v>2</v>
      </c>
      <c r="BV3855" s="278"/>
    </row>
    <row r="3856" spans="1:74" ht="21.75" hidden="1" customHeight="1" x14ac:dyDescent="0.25">
      <c r="A3856" s="95"/>
      <c r="B3856" s="570" t="str">
        <f>IF(ROSTER!B$18="","",ROSTER!B$18)</f>
        <v/>
      </c>
      <c r="C3856" s="572" t="str">
        <f>IF(ROSTER!C$18="","",ROSTER!C$18)</f>
        <v/>
      </c>
      <c r="D3856" s="573"/>
      <c r="E3856" s="574"/>
      <c r="F3856" s="576">
        <f>IF(E3856="y",1,IF(E3856="S",1,0))</f>
        <v>0</v>
      </c>
      <c r="G3856" s="582">
        <f>IF(E3856="S",1,0)</f>
        <v>0</v>
      </c>
      <c r="H3856" s="578"/>
      <c r="I3856" s="543"/>
      <c r="J3856" s="542"/>
      <c r="K3856" s="580"/>
      <c r="L3856" s="584"/>
      <c r="M3856" s="585"/>
      <c r="N3856" s="588">
        <f>L3856+J3856</f>
        <v>0</v>
      </c>
      <c r="O3856" s="589"/>
      <c r="P3856" s="542"/>
      <c r="Q3856" s="580"/>
      <c r="R3856" s="584"/>
      <c r="S3856" s="585"/>
      <c r="T3856" s="588">
        <f>R3856-P3856</f>
        <v>0</v>
      </c>
      <c r="U3856" s="589"/>
      <c r="V3856" s="310"/>
      <c r="W3856" s="310"/>
      <c r="X3856" s="578"/>
      <c r="Y3856" s="543"/>
      <c r="Z3856" s="542"/>
      <c r="AA3856" s="543"/>
      <c r="AB3856" s="542"/>
      <c r="AC3856" s="543"/>
      <c r="AD3856" s="542"/>
      <c r="AE3856" s="580"/>
      <c r="AF3856" s="584"/>
      <c r="AG3856" s="585"/>
      <c r="AH3856" s="595">
        <f>IF(AD3856=0,0,(AF3856/AD3856)*100)</f>
        <v>0</v>
      </c>
      <c r="AI3856" s="596"/>
      <c r="AJ3856" s="542"/>
      <c r="AK3856" s="580"/>
      <c r="AL3856" s="584"/>
      <c r="AM3856" s="585"/>
      <c r="AN3856" s="595">
        <f>IF(AJ3856=0,0,(AL3856/AJ3856)*100)</f>
        <v>0</v>
      </c>
      <c r="AO3856" s="596"/>
      <c r="AP3856" s="542"/>
      <c r="AQ3856" s="580"/>
      <c r="AR3856" s="584"/>
      <c r="AS3856" s="585"/>
      <c r="AT3856" s="595">
        <f>IF(AP3856=0,0,(AR3856/AP3856)*100)</f>
        <v>0</v>
      </c>
      <c r="AU3856" s="596"/>
      <c r="AV3856" s="599">
        <f>AD3856+AJ3856+AP3856</f>
        <v>0</v>
      </c>
      <c r="AW3856" s="600"/>
      <c r="AX3856" s="630">
        <f>AF3856+AL3856+AR3856</f>
        <v>0</v>
      </c>
      <c r="AY3856" s="631"/>
      <c r="AZ3856" s="595">
        <f>IF(AV3856=0,0,(AX3856/AV3856)*100)</f>
        <v>0</v>
      </c>
      <c r="BA3856" s="596"/>
      <c r="BB3856" s="542"/>
      <c r="BC3856" s="580"/>
      <c r="BD3856" s="584"/>
      <c r="BE3856" s="585"/>
      <c r="BF3856" s="595">
        <f>IF(BB3856=0,0,(BD3856/BB3856)*100)</f>
        <v>0</v>
      </c>
      <c r="BG3856" s="596"/>
      <c r="BH3856" s="599">
        <f>AV3856+BB3856</f>
        <v>0</v>
      </c>
      <c r="BI3856" s="600"/>
      <c r="BJ3856" s="630">
        <f>AX3856+BD3856</f>
        <v>0</v>
      </c>
      <c r="BK3856" s="631"/>
      <c r="BL3856" s="595">
        <f>IF(BH3856=0,0,(BJ3856/BH3856)*100)</f>
        <v>0</v>
      </c>
      <c r="BM3856" s="596"/>
      <c r="BN3856" s="656">
        <f>(AF3856*2)+(AL3856*2)+(AR3856*3)+BD3856</f>
        <v>0</v>
      </c>
      <c r="BO3856" s="657"/>
      <c r="BP3856" s="658"/>
      <c r="BQ3856" s="676">
        <f t="shared" ref="BQ3856" si="3151">IF(BS3856=0,0,50*BR3856/BS3856)</f>
        <v>0</v>
      </c>
      <c r="BR3856" s="662">
        <f>(BN3856*BU$11)+(N3856*BU$12)+(Z3856*BU$13)+(R3856*BU$14)+(X3856*BU$15)+(AB3856*BU$16)</f>
        <v>0</v>
      </c>
      <c r="BS3856" s="662">
        <f>((BB3856-BD3856)*BU$18)+((AV3856-AX3856)*BU$17)+(H3856*BU$19)+(P3856*BU$20)</f>
        <v>0</v>
      </c>
      <c r="BT3856" s="15"/>
      <c r="BU3856" s="15"/>
      <c r="BV3856" s="278"/>
    </row>
    <row r="3857" spans="1:74" ht="21.75" hidden="1" customHeight="1" x14ac:dyDescent="0.25">
      <c r="A3857" s="95"/>
      <c r="B3857" s="571"/>
      <c r="C3857" s="642" t="str">
        <f>IF(ROSTER!D$18="","",ROSTER!D$18)</f>
        <v/>
      </c>
      <c r="D3857" s="643"/>
      <c r="E3857" s="575"/>
      <c r="F3857" s="577"/>
      <c r="G3857" s="583"/>
      <c r="H3857" s="579"/>
      <c r="I3857" s="545"/>
      <c r="J3857" s="544"/>
      <c r="K3857" s="581"/>
      <c r="L3857" s="586"/>
      <c r="M3857" s="587"/>
      <c r="N3857" s="592" t="s">
        <v>16</v>
      </c>
      <c r="O3857" s="603"/>
      <c r="P3857" s="544"/>
      <c r="Q3857" s="581"/>
      <c r="R3857" s="586"/>
      <c r="S3857" s="587"/>
      <c r="T3857" s="592" t="s">
        <v>16</v>
      </c>
      <c r="U3857" s="603"/>
      <c r="V3857" s="311"/>
      <c r="W3857" s="311"/>
      <c r="X3857" s="579"/>
      <c r="Y3857" s="545"/>
      <c r="Z3857" s="544"/>
      <c r="AA3857" s="545"/>
      <c r="AB3857" s="544"/>
      <c r="AC3857" s="545"/>
      <c r="AD3857" s="544"/>
      <c r="AE3857" s="581"/>
      <c r="AF3857" s="586"/>
      <c r="AG3857" s="587"/>
      <c r="AH3857" s="626"/>
      <c r="AI3857" s="627"/>
      <c r="AJ3857" s="544"/>
      <c r="AK3857" s="581"/>
      <c r="AL3857" s="586"/>
      <c r="AM3857" s="587"/>
      <c r="AN3857" s="626"/>
      <c r="AO3857" s="627"/>
      <c r="AP3857" s="544"/>
      <c r="AQ3857" s="581"/>
      <c r="AR3857" s="586"/>
      <c r="AS3857" s="587"/>
      <c r="AT3857" s="626"/>
      <c r="AU3857" s="627"/>
      <c r="AV3857" s="628"/>
      <c r="AW3857" s="629"/>
      <c r="AX3857" s="632"/>
      <c r="AY3857" s="633"/>
      <c r="AZ3857" s="626"/>
      <c r="BA3857" s="627"/>
      <c r="BB3857" s="544"/>
      <c r="BC3857" s="581"/>
      <c r="BD3857" s="586"/>
      <c r="BE3857" s="587"/>
      <c r="BF3857" s="626"/>
      <c r="BG3857" s="627"/>
      <c r="BH3857" s="628"/>
      <c r="BI3857" s="629"/>
      <c r="BJ3857" s="632"/>
      <c r="BK3857" s="633"/>
      <c r="BL3857" s="626"/>
      <c r="BM3857" s="627"/>
      <c r="BN3857" s="678"/>
      <c r="BO3857" s="679"/>
      <c r="BP3857" s="680"/>
      <c r="BQ3857" s="677"/>
      <c r="BR3857" s="663"/>
      <c r="BS3857" s="663"/>
      <c r="BT3857" s="15"/>
      <c r="BU3857" s="15"/>
      <c r="BV3857" s="95"/>
    </row>
    <row r="3858" spans="1:74" ht="21.75" hidden="1" customHeight="1" x14ac:dyDescent="0.25">
      <c r="A3858" s="95"/>
      <c r="B3858" s="570" t="str">
        <f>IF(ROSTER!B$20="","",ROSTER!B$20)</f>
        <v/>
      </c>
      <c r="C3858" s="572" t="str">
        <f>IF(ROSTER!C$20="","",ROSTER!C$20)</f>
        <v/>
      </c>
      <c r="D3858" s="573"/>
      <c r="E3858" s="574"/>
      <c r="F3858" s="576">
        <f>IF(E3858="y",1,IF(E3858="S",1,0))</f>
        <v>0</v>
      </c>
      <c r="G3858" s="582">
        <f>IF(E3858="S",1,0)</f>
        <v>0</v>
      </c>
      <c r="H3858" s="578"/>
      <c r="I3858" s="543"/>
      <c r="J3858" s="542"/>
      <c r="K3858" s="580"/>
      <c r="L3858" s="584"/>
      <c r="M3858" s="585"/>
      <c r="N3858" s="588">
        <f>L3858+J3858</f>
        <v>0</v>
      </c>
      <c r="O3858" s="589"/>
      <c r="P3858" s="542"/>
      <c r="Q3858" s="580"/>
      <c r="R3858" s="584"/>
      <c r="S3858" s="585"/>
      <c r="T3858" s="588">
        <f>R3858-P3858</f>
        <v>0</v>
      </c>
      <c r="U3858" s="589"/>
      <c r="V3858" s="310"/>
      <c r="W3858" s="310"/>
      <c r="X3858" s="578"/>
      <c r="Y3858" s="543"/>
      <c r="Z3858" s="542"/>
      <c r="AA3858" s="543"/>
      <c r="AB3858" s="542"/>
      <c r="AC3858" s="543"/>
      <c r="AD3858" s="542"/>
      <c r="AE3858" s="580"/>
      <c r="AF3858" s="584"/>
      <c r="AG3858" s="585"/>
      <c r="AH3858" s="595">
        <f>IF(AD3858=0,0,(AF3858/AD3858)*100)</f>
        <v>0</v>
      </c>
      <c r="AI3858" s="596"/>
      <c r="AJ3858" s="542"/>
      <c r="AK3858" s="580"/>
      <c r="AL3858" s="584"/>
      <c r="AM3858" s="585"/>
      <c r="AN3858" s="595">
        <f>IF(AJ3858=0,0,(AL3858/AJ3858)*100)</f>
        <v>0</v>
      </c>
      <c r="AO3858" s="596"/>
      <c r="AP3858" s="542"/>
      <c r="AQ3858" s="580"/>
      <c r="AR3858" s="584"/>
      <c r="AS3858" s="585"/>
      <c r="AT3858" s="595">
        <f>IF(AP3858=0,0,(AR3858/AP3858)*100)</f>
        <v>0</v>
      </c>
      <c r="AU3858" s="596"/>
      <c r="AV3858" s="599">
        <f>AD3858+AJ3858+AP3858</f>
        <v>0</v>
      </c>
      <c r="AW3858" s="600"/>
      <c r="AX3858" s="630">
        <f>AF3858+AL3858+AR3858</f>
        <v>0</v>
      </c>
      <c r="AY3858" s="631"/>
      <c r="AZ3858" s="595">
        <f>IF(AV3858=0,0,(AX3858/AV3858)*100)</f>
        <v>0</v>
      </c>
      <c r="BA3858" s="596"/>
      <c r="BB3858" s="542"/>
      <c r="BC3858" s="580"/>
      <c r="BD3858" s="584"/>
      <c r="BE3858" s="585"/>
      <c r="BF3858" s="595">
        <f>IF(BB3858=0,0,(BD3858/BB3858)*100)</f>
        <v>0</v>
      </c>
      <c r="BG3858" s="596"/>
      <c r="BH3858" s="599">
        <f>AV3858+BB3858</f>
        <v>0</v>
      </c>
      <c r="BI3858" s="600"/>
      <c r="BJ3858" s="630">
        <f>AX3858+BD3858</f>
        <v>0</v>
      </c>
      <c r="BK3858" s="631"/>
      <c r="BL3858" s="595">
        <f>IF(BH3858=0,0,(BJ3858/BH3858)*100)</f>
        <v>0</v>
      </c>
      <c r="BM3858" s="596"/>
      <c r="BN3858" s="656">
        <f>(AF3858*2)+(AL3858*2)+(AR3858*3)+BD3858</f>
        <v>0</v>
      </c>
      <c r="BO3858" s="657"/>
      <c r="BP3858" s="658"/>
      <c r="BQ3858" s="676">
        <f t="shared" ref="BQ3858" si="3152">IF(BS3858=0,0,50*BR3858/BS3858)</f>
        <v>0</v>
      </c>
      <c r="BR3858" s="662">
        <f>(BN3858*BU$11)+(N3858*BU$12)+(Z3858*BU$13)+(R3858*BU$14)+(X3858*BU$15)+(AB3858*BU$16)</f>
        <v>0</v>
      </c>
      <c r="BS3858" s="662">
        <f>((BB3858-BD3858)*BU$18)+((AV3858-AX3858)*BU$17)+(H3858*BU$19)+(P3858*BU$20)</f>
        <v>0</v>
      </c>
      <c r="BT3858" s="15"/>
      <c r="BU3858" s="15"/>
      <c r="BV3858" s="95"/>
    </row>
    <row r="3859" spans="1:74" ht="21.75" hidden="1" customHeight="1" x14ac:dyDescent="0.25">
      <c r="A3859" s="95"/>
      <c r="B3859" s="571"/>
      <c r="C3859" s="642" t="str">
        <f>IF(ROSTER!D$20="","",ROSTER!D$20)</f>
        <v/>
      </c>
      <c r="D3859" s="643"/>
      <c r="E3859" s="575"/>
      <c r="F3859" s="577"/>
      <c r="G3859" s="583"/>
      <c r="H3859" s="579"/>
      <c r="I3859" s="545"/>
      <c r="J3859" s="544"/>
      <c r="K3859" s="581"/>
      <c r="L3859" s="586"/>
      <c r="M3859" s="587"/>
      <c r="N3859" s="592" t="s">
        <v>16</v>
      </c>
      <c r="O3859" s="603"/>
      <c r="P3859" s="544"/>
      <c r="Q3859" s="581"/>
      <c r="R3859" s="586"/>
      <c r="S3859" s="587"/>
      <c r="T3859" s="592" t="s">
        <v>16</v>
      </c>
      <c r="U3859" s="603"/>
      <c r="V3859" s="311"/>
      <c r="W3859" s="311"/>
      <c r="X3859" s="579"/>
      <c r="Y3859" s="545"/>
      <c r="Z3859" s="544"/>
      <c r="AA3859" s="545"/>
      <c r="AB3859" s="544"/>
      <c r="AC3859" s="545"/>
      <c r="AD3859" s="544"/>
      <c r="AE3859" s="581"/>
      <c r="AF3859" s="586"/>
      <c r="AG3859" s="587"/>
      <c r="AH3859" s="626"/>
      <c r="AI3859" s="627"/>
      <c r="AJ3859" s="544"/>
      <c r="AK3859" s="581"/>
      <c r="AL3859" s="586"/>
      <c r="AM3859" s="587"/>
      <c r="AN3859" s="626"/>
      <c r="AO3859" s="627"/>
      <c r="AP3859" s="544"/>
      <c r="AQ3859" s="581"/>
      <c r="AR3859" s="586"/>
      <c r="AS3859" s="587"/>
      <c r="AT3859" s="626"/>
      <c r="AU3859" s="627"/>
      <c r="AV3859" s="628"/>
      <c r="AW3859" s="629"/>
      <c r="AX3859" s="632"/>
      <c r="AY3859" s="633"/>
      <c r="AZ3859" s="626"/>
      <c r="BA3859" s="627"/>
      <c r="BB3859" s="544"/>
      <c r="BC3859" s="581"/>
      <c r="BD3859" s="586"/>
      <c r="BE3859" s="587"/>
      <c r="BF3859" s="626"/>
      <c r="BG3859" s="627"/>
      <c r="BH3859" s="628"/>
      <c r="BI3859" s="629"/>
      <c r="BJ3859" s="632"/>
      <c r="BK3859" s="633"/>
      <c r="BL3859" s="626"/>
      <c r="BM3859" s="627"/>
      <c r="BN3859" s="678"/>
      <c r="BO3859" s="679"/>
      <c r="BP3859" s="680"/>
      <c r="BQ3859" s="677"/>
      <c r="BR3859" s="663"/>
      <c r="BS3859" s="663"/>
      <c r="BT3859" s="15"/>
      <c r="BU3859" s="15"/>
      <c r="BV3859" s="95"/>
    </row>
    <row r="3860" spans="1:74" ht="21.75" hidden="1" customHeight="1" x14ac:dyDescent="0.25">
      <c r="A3860" s="95"/>
      <c r="B3860" s="570" t="str">
        <f>IF(ROSTER!B$22="","",ROSTER!B$22)</f>
        <v/>
      </c>
      <c r="C3860" s="572" t="str">
        <f>IF(ROSTER!C$22="","",ROSTER!C$22)</f>
        <v/>
      </c>
      <c r="D3860" s="573"/>
      <c r="E3860" s="574"/>
      <c r="F3860" s="576">
        <f>IF(E3860="y",1,IF(E3860="S",1,0))</f>
        <v>0</v>
      </c>
      <c r="G3860" s="582">
        <f>IF(E3860="S",1,0)</f>
        <v>0</v>
      </c>
      <c r="H3860" s="578"/>
      <c r="I3860" s="543"/>
      <c r="J3860" s="542"/>
      <c r="K3860" s="580"/>
      <c r="L3860" s="584"/>
      <c r="M3860" s="585"/>
      <c r="N3860" s="588">
        <f>L3860+J3860</f>
        <v>0</v>
      </c>
      <c r="O3860" s="589"/>
      <c r="P3860" s="542"/>
      <c r="Q3860" s="580"/>
      <c r="R3860" s="584"/>
      <c r="S3860" s="585"/>
      <c r="T3860" s="588">
        <f>R3860-P3860</f>
        <v>0</v>
      </c>
      <c r="U3860" s="589"/>
      <c r="V3860" s="310"/>
      <c r="W3860" s="310"/>
      <c r="X3860" s="578"/>
      <c r="Y3860" s="543"/>
      <c r="Z3860" s="542"/>
      <c r="AA3860" s="543"/>
      <c r="AB3860" s="542"/>
      <c r="AC3860" s="543"/>
      <c r="AD3860" s="542"/>
      <c r="AE3860" s="580"/>
      <c r="AF3860" s="584"/>
      <c r="AG3860" s="585"/>
      <c r="AH3860" s="595">
        <f>IF(AD3860=0,0,(AF3860/AD3860)*100)</f>
        <v>0</v>
      </c>
      <c r="AI3860" s="596"/>
      <c r="AJ3860" s="542"/>
      <c r="AK3860" s="580"/>
      <c r="AL3860" s="584"/>
      <c r="AM3860" s="585"/>
      <c r="AN3860" s="595">
        <f>IF(AJ3860=0,0,(AL3860/AJ3860)*100)</f>
        <v>0</v>
      </c>
      <c r="AO3860" s="596"/>
      <c r="AP3860" s="542"/>
      <c r="AQ3860" s="580"/>
      <c r="AR3860" s="584"/>
      <c r="AS3860" s="585"/>
      <c r="AT3860" s="595">
        <f>IF(AP3860=0,0,(AR3860/AP3860)*100)</f>
        <v>0</v>
      </c>
      <c r="AU3860" s="596"/>
      <c r="AV3860" s="599">
        <f>AD3860+AJ3860+AP3860</f>
        <v>0</v>
      </c>
      <c r="AW3860" s="600"/>
      <c r="AX3860" s="630">
        <f>AF3860+AL3860+AR3860</f>
        <v>0</v>
      </c>
      <c r="AY3860" s="631"/>
      <c r="AZ3860" s="595">
        <f>IF(AV3860=0,0,(AX3860/AV3860)*100)</f>
        <v>0</v>
      </c>
      <c r="BA3860" s="596"/>
      <c r="BB3860" s="542"/>
      <c r="BC3860" s="580"/>
      <c r="BD3860" s="584"/>
      <c r="BE3860" s="585"/>
      <c r="BF3860" s="595">
        <f>IF(BB3860=0,0,(BD3860/BB3860)*100)</f>
        <v>0</v>
      </c>
      <c r="BG3860" s="596"/>
      <c r="BH3860" s="599">
        <f>AV3860+BB3860</f>
        <v>0</v>
      </c>
      <c r="BI3860" s="600"/>
      <c r="BJ3860" s="630">
        <f>AX3860+BD3860</f>
        <v>0</v>
      </c>
      <c r="BK3860" s="631"/>
      <c r="BL3860" s="595">
        <f>IF(BH3860=0,0,(BJ3860/BH3860)*100)</f>
        <v>0</v>
      </c>
      <c r="BM3860" s="596"/>
      <c r="BN3860" s="656">
        <f>(AF3860*2)+(AL3860*2)+(AR3860*3)+BD3860</f>
        <v>0</v>
      </c>
      <c r="BO3860" s="657"/>
      <c r="BP3860" s="658"/>
      <c r="BQ3860" s="676">
        <f t="shared" ref="BQ3860" si="3153">IF(BS3860=0,0,50*BR3860/BS3860)</f>
        <v>0</v>
      </c>
      <c r="BR3860" s="662">
        <f>(BN3860*BU$11)+(N3860*BU$12)+(Z3860*BU$13)+(R3860*BU$14)+(X3860*BU$15)+(AB3860*BU$16)</f>
        <v>0</v>
      </c>
      <c r="BS3860" s="662">
        <f>((BB3860-BD3860)*BU$18)+((AV3860-AX3860)*BU$17)+(H3860*BU$19)+(P3860*BU$20)</f>
        <v>0</v>
      </c>
      <c r="BT3860" s="15"/>
      <c r="BU3860" s="15"/>
      <c r="BV3860" s="95"/>
    </row>
    <row r="3861" spans="1:74" ht="21.75" hidden="1" customHeight="1" x14ac:dyDescent="0.25">
      <c r="A3861" s="95"/>
      <c r="B3861" s="571"/>
      <c r="C3861" s="642" t="str">
        <f>IF(ROSTER!D$22="","",ROSTER!D$22)</f>
        <v/>
      </c>
      <c r="D3861" s="643"/>
      <c r="E3861" s="575"/>
      <c r="F3861" s="577"/>
      <c r="G3861" s="583"/>
      <c r="H3861" s="579"/>
      <c r="I3861" s="545"/>
      <c r="J3861" s="544"/>
      <c r="K3861" s="581"/>
      <c r="L3861" s="586"/>
      <c r="M3861" s="587"/>
      <c r="N3861" s="592" t="s">
        <v>16</v>
      </c>
      <c r="O3861" s="603"/>
      <c r="P3861" s="544"/>
      <c r="Q3861" s="581"/>
      <c r="R3861" s="586"/>
      <c r="S3861" s="587"/>
      <c r="T3861" s="592" t="s">
        <v>16</v>
      </c>
      <c r="U3861" s="603"/>
      <c r="V3861" s="311"/>
      <c r="W3861" s="311"/>
      <c r="X3861" s="579"/>
      <c r="Y3861" s="545"/>
      <c r="Z3861" s="544"/>
      <c r="AA3861" s="545"/>
      <c r="AB3861" s="544"/>
      <c r="AC3861" s="545"/>
      <c r="AD3861" s="544"/>
      <c r="AE3861" s="581"/>
      <c r="AF3861" s="586"/>
      <c r="AG3861" s="587"/>
      <c r="AH3861" s="626"/>
      <c r="AI3861" s="627"/>
      <c r="AJ3861" s="544"/>
      <c r="AK3861" s="581"/>
      <c r="AL3861" s="586"/>
      <c r="AM3861" s="587"/>
      <c r="AN3861" s="626"/>
      <c r="AO3861" s="627"/>
      <c r="AP3861" s="544"/>
      <c r="AQ3861" s="581"/>
      <c r="AR3861" s="586"/>
      <c r="AS3861" s="587"/>
      <c r="AT3861" s="626"/>
      <c r="AU3861" s="627"/>
      <c r="AV3861" s="628"/>
      <c r="AW3861" s="629"/>
      <c r="AX3861" s="632"/>
      <c r="AY3861" s="633"/>
      <c r="AZ3861" s="626"/>
      <c r="BA3861" s="627"/>
      <c r="BB3861" s="544"/>
      <c r="BC3861" s="581"/>
      <c r="BD3861" s="586"/>
      <c r="BE3861" s="587"/>
      <c r="BF3861" s="626"/>
      <c r="BG3861" s="627"/>
      <c r="BH3861" s="628"/>
      <c r="BI3861" s="629"/>
      <c r="BJ3861" s="632"/>
      <c r="BK3861" s="633"/>
      <c r="BL3861" s="626"/>
      <c r="BM3861" s="627"/>
      <c r="BN3861" s="678"/>
      <c r="BO3861" s="679"/>
      <c r="BP3861" s="680"/>
      <c r="BQ3861" s="677"/>
      <c r="BR3861" s="663"/>
      <c r="BS3861" s="663"/>
      <c r="BT3861" s="15"/>
      <c r="BU3861" s="15"/>
      <c r="BV3861" s="95"/>
    </row>
    <row r="3862" spans="1:74" ht="21.75" hidden="1" customHeight="1" x14ac:dyDescent="0.25">
      <c r="A3862" s="95"/>
      <c r="B3862" s="570" t="str">
        <f>IF(ROSTER!B$24="","",ROSTER!B$24)</f>
        <v/>
      </c>
      <c r="C3862" s="572" t="str">
        <f>IF(ROSTER!C$24="","",ROSTER!C$24)</f>
        <v/>
      </c>
      <c r="D3862" s="573"/>
      <c r="E3862" s="574"/>
      <c r="F3862" s="576">
        <f>IF(E3862="y",1,IF(E3862="S",1,0))</f>
        <v>0</v>
      </c>
      <c r="G3862" s="582">
        <f>IF(E3862="S",1,0)</f>
        <v>0</v>
      </c>
      <c r="H3862" s="578"/>
      <c r="I3862" s="543"/>
      <c r="J3862" s="542"/>
      <c r="K3862" s="580"/>
      <c r="L3862" s="584"/>
      <c r="M3862" s="585"/>
      <c r="N3862" s="588">
        <f>L3862+J3862</f>
        <v>0</v>
      </c>
      <c r="O3862" s="589"/>
      <c r="P3862" s="542"/>
      <c r="Q3862" s="580"/>
      <c r="R3862" s="584"/>
      <c r="S3862" s="585"/>
      <c r="T3862" s="588">
        <f>R3862-P3862</f>
        <v>0</v>
      </c>
      <c r="U3862" s="589"/>
      <c r="V3862" s="310"/>
      <c r="W3862" s="310"/>
      <c r="X3862" s="578"/>
      <c r="Y3862" s="543"/>
      <c r="Z3862" s="542"/>
      <c r="AA3862" s="543"/>
      <c r="AB3862" s="542"/>
      <c r="AC3862" s="543"/>
      <c r="AD3862" s="542"/>
      <c r="AE3862" s="580"/>
      <c r="AF3862" s="584"/>
      <c r="AG3862" s="585"/>
      <c r="AH3862" s="595">
        <f>IF(AD3862=0,0,(AF3862/AD3862)*100)</f>
        <v>0</v>
      </c>
      <c r="AI3862" s="596"/>
      <c r="AJ3862" s="542"/>
      <c r="AK3862" s="580"/>
      <c r="AL3862" s="584"/>
      <c r="AM3862" s="585"/>
      <c r="AN3862" s="595">
        <f>IF(AJ3862=0,0,(AL3862/AJ3862)*100)</f>
        <v>0</v>
      </c>
      <c r="AO3862" s="596"/>
      <c r="AP3862" s="542"/>
      <c r="AQ3862" s="580"/>
      <c r="AR3862" s="584"/>
      <c r="AS3862" s="585"/>
      <c r="AT3862" s="595">
        <f>IF(AP3862=0,0,(AR3862/AP3862)*100)</f>
        <v>0</v>
      </c>
      <c r="AU3862" s="596"/>
      <c r="AV3862" s="599">
        <f>AD3862+AJ3862+AP3862</f>
        <v>0</v>
      </c>
      <c r="AW3862" s="600"/>
      <c r="AX3862" s="630">
        <f>AF3862+AL3862+AR3862</f>
        <v>0</v>
      </c>
      <c r="AY3862" s="631"/>
      <c r="AZ3862" s="595">
        <f>IF(AV3862=0,0,(AX3862/AV3862)*100)</f>
        <v>0</v>
      </c>
      <c r="BA3862" s="596"/>
      <c r="BB3862" s="542"/>
      <c r="BC3862" s="580"/>
      <c r="BD3862" s="584"/>
      <c r="BE3862" s="585"/>
      <c r="BF3862" s="595">
        <f>IF(BB3862=0,0,(BD3862/BB3862)*100)</f>
        <v>0</v>
      </c>
      <c r="BG3862" s="596"/>
      <c r="BH3862" s="599">
        <f>AV3862+BB3862</f>
        <v>0</v>
      </c>
      <c r="BI3862" s="600"/>
      <c r="BJ3862" s="630">
        <f>AX3862+BD3862</f>
        <v>0</v>
      </c>
      <c r="BK3862" s="631"/>
      <c r="BL3862" s="595">
        <f>IF(BH3862=0,0,(BJ3862/BH3862)*100)</f>
        <v>0</v>
      </c>
      <c r="BM3862" s="596"/>
      <c r="BN3862" s="656">
        <f>(AF3862*2)+(AL3862*2)+(AR3862*3)+BD3862</f>
        <v>0</v>
      </c>
      <c r="BO3862" s="657"/>
      <c r="BP3862" s="658"/>
      <c r="BQ3862" s="676">
        <f t="shared" ref="BQ3862" si="3154">IF(BS3862=0,0,50*BR3862/BS3862)</f>
        <v>0</v>
      </c>
      <c r="BR3862" s="662">
        <f>(BN3862*BU$11)+(N3862*BU$12)+(Z3862*BU$13)+(R3862*BU$14)+(X3862*BU$15)+(AB3862*BU$16)</f>
        <v>0</v>
      </c>
      <c r="BS3862" s="662">
        <f>((BB3862-BD3862)*BU$18)+((AV3862-AX3862)*BU$17)+(H3862*BU$19)+(P3862*BU$20)</f>
        <v>0</v>
      </c>
      <c r="BT3862" s="15"/>
      <c r="BU3862" s="15"/>
      <c r="BV3862" s="95"/>
    </row>
    <row r="3863" spans="1:74" ht="21.75" hidden="1" customHeight="1" x14ac:dyDescent="0.25">
      <c r="A3863" s="95"/>
      <c r="B3863" s="571"/>
      <c r="C3863" s="642" t="str">
        <f>IF(ROSTER!D$24="","",ROSTER!D$24)</f>
        <v/>
      </c>
      <c r="D3863" s="643"/>
      <c r="E3863" s="575"/>
      <c r="F3863" s="577"/>
      <c r="G3863" s="583"/>
      <c r="H3863" s="579"/>
      <c r="I3863" s="545"/>
      <c r="J3863" s="544"/>
      <c r="K3863" s="581"/>
      <c r="L3863" s="586"/>
      <c r="M3863" s="587"/>
      <c r="N3863" s="592" t="s">
        <v>16</v>
      </c>
      <c r="O3863" s="603"/>
      <c r="P3863" s="544"/>
      <c r="Q3863" s="581"/>
      <c r="R3863" s="586"/>
      <c r="S3863" s="587"/>
      <c r="T3863" s="592" t="s">
        <v>16</v>
      </c>
      <c r="U3863" s="603"/>
      <c r="V3863" s="311"/>
      <c r="W3863" s="311"/>
      <c r="X3863" s="579"/>
      <c r="Y3863" s="545"/>
      <c r="Z3863" s="544"/>
      <c r="AA3863" s="545"/>
      <c r="AB3863" s="544"/>
      <c r="AC3863" s="545"/>
      <c r="AD3863" s="544"/>
      <c r="AE3863" s="581"/>
      <c r="AF3863" s="586"/>
      <c r="AG3863" s="587"/>
      <c r="AH3863" s="626"/>
      <c r="AI3863" s="627"/>
      <c r="AJ3863" s="544"/>
      <c r="AK3863" s="581"/>
      <c r="AL3863" s="586"/>
      <c r="AM3863" s="587"/>
      <c r="AN3863" s="626"/>
      <c r="AO3863" s="627"/>
      <c r="AP3863" s="544"/>
      <c r="AQ3863" s="581"/>
      <c r="AR3863" s="586"/>
      <c r="AS3863" s="587"/>
      <c r="AT3863" s="626"/>
      <c r="AU3863" s="627"/>
      <c r="AV3863" s="628"/>
      <c r="AW3863" s="629"/>
      <c r="AX3863" s="632"/>
      <c r="AY3863" s="633"/>
      <c r="AZ3863" s="626"/>
      <c r="BA3863" s="627"/>
      <c r="BB3863" s="544"/>
      <c r="BC3863" s="581"/>
      <c r="BD3863" s="586"/>
      <c r="BE3863" s="587"/>
      <c r="BF3863" s="626"/>
      <c r="BG3863" s="627"/>
      <c r="BH3863" s="628"/>
      <c r="BI3863" s="629"/>
      <c r="BJ3863" s="632"/>
      <c r="BK3863" s="633"/>
      <c r="BL3863" s="626"/>
      <c r="BM3863" s="627"/>
      <c r="BN3863" s="678"/>
      <c r="BO3863" s="679"/>
      <c r="BP3863" s="680"/>
      <c r="BQ3863" s="677"/>
      <c r="BR3863" s="663"/>
      <c r="BS3863" s="663"/>
      <c r="BT3863" s="15"/>
      <c r="BU3863" s="15"/>
      <c r="BV3863" s="95"/>
    </row>
    <row r="3864" spans="1:74" ht="21.75" hidden="1" customHeight="1" x14ac:dyDescent="0.25">
      <c r="A3864" s="95"/>
      <c r="B3864" s="570" t="str">
        <f>IF(ROSTER!B$26="","",ROSTER!B$26)</f>
        <v/>
      </c>
      <c r="C3864" s="572" t="str">
        <f>IF(ROSTER!C$26="","",ROSTER!C$26)</f>
        <v/>
      </c>
      <c r="D3864" s="573"/>
      <c r="E3864" s="574"/>
      <c r="F3864" s="576">
        <f>IF(E3864="y",1,IF(E3864="S",1,0))</f>
        <v>0</v>
      </c>
      <c r="G3864" s="582">
        <f>IF(E3864="S",1,0)</f>
        <v>0</v>
      </c>
      <c r="H3864" s="578"/>
      <c r="I3864" s="543"/>
      <c r="J3864" s="542"/>
      <c r="K3864" s="580"/>
      <c r="L3864" s="584"/>
      <c r="M3864" s="585"/>
      <c r="N3864" s="588">
        <f>L3864+J3864</f>
        <v>0</v>
      </c>
      <c r="O3864" s="589"/>
      <c r="P3864" s="542"/>
      <c r="Q3864" s="580"/>
      <c r="R3864" s="584"/>
      <c r="S3864" s="585"/>
      <c r="T3864" s="588">
        <f>R3864-P3864</f>
        <v>0</v>
      </c>
      <c r="U3864" s="589"/>
      <c r="V3864" s="310"/>
      <c r="W3864" s="310"/>
      <c r="X3864" s="578"/>
      <c r="Y3864" s="543"/>
      <c r="Z3864" s="542"/>
      <c r="AA3864" s="543"/>
      <c r="AB3864" s="542"/>
      <c r="AC3864" s="543"/>
      <c r="AD3864" s="542"/>
      <c r="AE3864" s="580"/>
      <c r="AF3864" s="584"/>
      <c r="AG3864" s="585"/>
      <c r="AH3864" s="595">
        <f>IF(AD3864=0,0,(AF3864/AD3864)*100)</f>
        <v>0</v>
      </c>
      <c r="AI3864" s="596"/>
      <c r="AJ3864" s="542"/>
      <c r="AK3864" s="580"/>
      <c r="AL3864" s="584"/>
      <c r="AM3864" s="585"/>
      <c r="AN3864" s="595">
        <f>IF(AJ3864=0,0,(AL3864/AJ3864)*100)</f>
        <v>0</v>
      </c>
      <c r="AO3864" s="596"/>
      <c r="AP3864" s="542"/>
      <c r="AQ3864" s="580"/>
      <c r="AR3864" s="584"/>
      <c r="AS3864" s="585"/>
      <c r="AT3864" s="595">
        <f>IF(AP3864=0,0,(AR3864/AP3864)*100)</f>
        <v>0</v>
      </c>
      <c r="AU3864" s="596"/>
      <c r="AV3864" s="599">
        <f>AD3864+AJ3864+AP3864</f>
        <v>0</v>
      </c>
      <c r="AW3864" s="600"/>
      <c r="AX3864" s="630">
        <f>AF3864+AL3864+AR3864</f>
        <v>0</v>
      </c>
      <c r="AY3864" s="631"/>
      <c r="AZ3864" s="595">
        <f>IF(AV3864=0,0,(AX3864/AV3864)*100)</f>
        <v>0</v>
      </c>
      <c r="BA3864" s="596"/>
      <c r="BB3864" s="542"/>
      <c r="BC3864" s="580"/>
      <c r="BD3864" s="584"/>
      <c r="BE3864" s="585"/>
      <c r="BF3864" s="595">
        <f>IF(BB3864=0,0,(BD3864/BB3864)*100)</f>
        <v>0</v>
      </c>
      <c r="BG3864" s="596"/>
      <c r="BH3864" s="599">
        <f>AV3864+BB3864</f>
        <v>0</v>
      </c>
      <c r="BI3864" s="600"/>
      <c r="BJ3864" s="630">
        <f>AX3864+BD3864</f>
        <v>0</v>
      </c>
      <c r="BK3864" s="631"/>
      <c r="BL3864" s="595">
        <f>IF(BH3864=0,0,(BJ3864/BH3864)*100)</f>
        <v>0</v>
      </c>
      <c r="BM3864" s="596"/>
      <c r="BN3864" s="656">
        <f>(AF3864*2)+(AL3864*2)+(AR3864*3)+BD3864</f>
        <v>0</v>
      </c>
      <c r="BO3864" s="657"/>
      <c r="BP3864" s="658"/>
      <c r="BQ3864" s="676">
        <f t="shared" ref="BQ3864" si="3155">IF(BS3864=0,0,50*BR3864/BS3864)</f>
        <v>0</v>
      </c>
      <c r="BR3864" s="662">
        <f>(BN3864*BU$11)+(N3864*BU$12)+(Z3864*BU$13)+(R3864*BU$14)+(X3864*BU$15)+(AB3864*BU$16)</f>
        <v>0</v>
      </c>
      <c r="BS3864" s="662">
        <f>((BB3864-BD3864)*BU$18)+((AV3864-AX3864)*BU$17)+(H3864*BU$19)+(P3864*BU$20)</f>
        <v>0</v>
      </c>
      <c r="BT3864" s="15"/>
      <c r="BU3864" s="15"/>
      <c r="BV3864" s="95"/>
    </row>
    <row r="3865" spans="1:74" ht="21.75" hidden="1" customHeight="1" x14ac:dyDescent="0.25">
      <c r="A3865" s="95"/>
      <c r="B3865" s="571"/>
      <c r="C3865" s="642" t="str">
        <f>IF(ROSTER!D$26="","",ROSTER!D$26)</f>
        <v/>
      </c>
      <c r="D3865" s="643"/>
      <c r="E3865" s="575"/>
      <c r="F3865" s="577"/>
      <c r="G3865" s="583"/>
      <c r="H3865" s="579"/>
      <c r="I3865" s="545"/>
      <c r="J3865" s="544"/>
      <c r="K3865" s="581"/>
      <c r="L3865" s="586"/>
      <c r="M3865" s="587"/>
      <c r="N3865" s="592" t="s">
        <v>16</v>
      </c>
      <c r="O3865" s="603"/>
      <c r="P3865" s="544"/>
      <c r="Q3865" s="581"/>
      <c r="R3865" s="586"/>
      <c r="S3865" s="587"/>
      <c r="T3865" s="592" t="s">
        <v>16</v>
      </c>
      <c r="U3865" s="603"/>
      <c r="V3865" s="311"/>
      <c r="W3865" s="311"/>
      <c r="X3865" s="579"/>
      <c r="Y3865" s="545"/>
      <c r="Z3865" s="544"/>
      <c r="AA3865" s="545"/>
      <c r="AB3865" s="544"/>
      <c r="AC3865" s="545"/>
      <c r="AD3865" s="544"/>
      <c r="AE3865" s="581"/>
      <c r="AF3865" s="586"/>
      <c r="AG3865" s="587"/>
      <c r="AH3865" s="626"/>
      <c r="AI3865" s="627"/>
      <c r="AJ3865" s="544"/>
      <c r="AK3865" s="581"/>
      <c r="AL3865" s="586"/>
      <c r="AM3865" s="587"/>
      <c r="AN3865" s="626"/>
      <c r="AO3865" s="627"/>
      <c r="AP3865" s="544"/>
      <c r="AQ3865" s="581"/>
      <c r="AR3865" s="586"/>
      <c r="AS3865" s="587"/>
      <c r="AT3865" s="626"/>
      <c r="AU3865" s="627"/>
      <c r="AV3865" s="628"/>
      <c r="AW3865" s="629"/>
      <c r="AX3865" s="632"/>
      <c r="AY3865" s="633"/>
      <c r="AZ3865" s="626"/>
      <c r="BA3865" s="627"/>
      <c r="BB3865" s="544"/>
      <c r="BC3865" s="581"/>
      <c r="BD3865" s="586"/>
      <c r="BE3865" s="587"/>
      <c r="BF3865" s="626"/>
      <c r="BG3865" s="627"/>
      <c r="BH3865" s="628"/>
      <c r="BI3865" s="629"/>
      <c r="BJ3865" s="632"/>
      <c r="BK3865" s="633"/>
      <c r="BL3865" s="626"/>
      <c r="BM3865" s="627"/>
      <c r="BN3865" s="678"/>
      <c r="BO3865" s="679"/>
      <c r="BP3865" s="680"/>
      <c r="BQ3865" s="677"/>
      <c r="BR3865" s="663"/>
      <c r="BS3865" s="663"/>
      <c r="BT3865" s="15"/>
      <c r="BU3865" s="15"/>
      <c r="BV3865" s="95"/>
    </row>
    <row r="3866" spans="1:74" ht="21.75" hidden="1" customHeight="1" x14ac:dyDescent="0.25">
      <c r="A3866" s="95"/>
      <c r="B3866" s="570" t="str">
        <f>IF(ROSTER!B$28="","",ROSTER!B$28)</f>
        <v/>
      </c>
      <c r="C3866" s="572" t="str">
        <f>IF(ROSTER!C$28="","",ROSTER!C$28)</f>
        <v/>
      </c>
      <c r="D3866" s="573"/>
      <c r="E3866" s="574"/>
      <c r="F3866" s="576">
        <f>IF(E3866="y",1,IF(E3866="S",1,0))</f>
        <v>0</v>
      </c>
      <c r="G3866" s="582">
        <f>IF(E3866="S",1,0)</f>
        <v>0</v>
      </c>
      <c r="H3866" s="578"/>
      <c r="I3866" s="543"/>
      <c r="J3866" s="542"/>
      <c r="K3866" s="580"/>
      <c r="L3866" s="584"/>
      <c r="M3866" s="585"/>
      <c r="N3866" s="588">
        <f>L3866+J3866</f>
        <v>0</v>
      </c>
      <c r="O3866" s="589"/>
      <c r="P3866" s="542"/>
      <c r="Q3866" s="580"/>
      <c r="R3866" s="584"/>
      <c r="S3866" s="585"/>
      <c r="T3866" s="588">
        <f>R3866-P3866</f>
        <v>0</v>
      </c>
      <c r="U3866" s="589"/>
      <c r="V3866" s="310"/>
      <c r="W3866" s="310"/>
      <c r="X3866" s="578"/>
      <c r="Y3866" s="543"/>
      <c r="Z3866" s="542"/>
      <c r="AA3866" s="543"/>
      <c r="AB3866" s="542"/>
      <c r="AC3866" s="543"/>
      <c r="AD3866" s="542"/>
      <c r="AE3866" s="580"/>
      <c r="AF3866" s="584"/>
      <c r="AG3866" s="585"/>
      <c r="AH3866" s="595">
        <f>IF(AD3866=0,0,(AF3866/AD3866)*100)</f>
        <v>0</v>
      </c>
      <c r="AI3866" s="596"/>
      <c r="AJ3866" s="542"/>
      <c r="AK3866" s="580"/>
      <c r="AL3866" s="584"/>
      <c r="AM3866" s="585"/>
      <c r="AN3866" s="595">
        <f>IF(AJ3866=0,0,(AL3866/AJ3866)*100)</f>
        <v>0</v>
      </c>
      <c r="AO3866" s="596"/>
      <c r="AP3866" s="542"/>
      <c r="AQ3866" s="580"/>
      <c r="AR3866" s="584"/>
      <c r="AS3866" s="585"/>
      <c r="AT3866" s="595">
        <f>IF(AP3866=0,0,(AR3866/AP3866)*100)</f>
        <v>0</v>
      </c>
      <c r="AU3866" s="596"/>
      <c r="AV3866" s="599">
        <f>AD3866+AJ3866+AP3866</f>
        <v>0</v>
      </c>
      <c r="AW3866" s="600"/>
      <c r="AX3866" s="630">
        <f>AF3866+AL3866+AR3866</f>
        <v>0</v>
      </c>
      <c r="AY3866" s="631"/>
      <c r="AZ3866" s="595">
        <f>IF(AV3866=0,0,(AX3866/AV3866)*100)</f>
        <v>0</v>
      </c>
      <c r="BA3866" s="596"/>
      <c r="BB3866" s="542"/>
      <c r="BC3866" s="580"/>
      <c r="BD3866" s="584"/>
      <c r="BE3866" s="585"/>
      <c r="BF3866" s="595">
        <f>IF(BB3866=0,0,(BD3866/BB3866)*100)</f>
        <v>0</v>
      </c>
      <c r="BG3866" s="596"/>
      <c r="BH3866" s="599">
        <f>AV3866+BB3866</f>
        <v>0</v>
      </c>
      <c r="BI3866" s="600"/>
      <c r="BJ3866" s="630">
        <f>AX3866+BD3866</f>
        <v>0</v>
      </c>
      <c r="BK3866" s="631"/>
      <c r="BL3866" s="595">
        <f>IF(BH3866=0,0,(BJ3866/BH3866)*100)</f>
        <v>0</v>
      </c>
      <c r="BM3866" s="596"/>
      <c r="BN3866" s="656">
        <f>(AF3866*2)+(AL3866*2)+(AR3866*3)+BD3866</f>
        <v>0</v>
      </c>
      <c r="BO3866" s="657"/>
      <c r="BP3866" s="658"/>
      <c r="BQ3866" s="676">
        <f t="shared" ref="BQ3866" si="3156">IF(BS3866=0,0,50*BR3866/BS3866)</f>
        <v>0</v>
      </c>
      <c r="BR3866" s="662">
        <f>(BN3866*BU$11)+(N3866*BU$12)+(Z3866*BU$13)+(R3866*BU$14)+(X3866*BU$15)+(AB3866*BU$16)</f>
        <v>0</v>
      </c>
      <c r="BS3866" s="662">
        <f>((BB3866-BD3866)*BU$18)+((AV3866-AX3866)*BU$17)+(H3866*BU$19)+(P3866*BU$20)</f>
        <v>0</v>
      </c>
      <c r="BT3866" s="15"/>
      <c r="BU3866" s="15"/>
      <c r="BV3866" s="95"/>
    </row>
    <row r="3867" spans="1:74" ht="21.75" hidden="1" customHeight="1" x14ac:dyDescent="0.25">
      <c r="A3867" s="95"/>
      <c r="B3867" s="571"/>
      <c r="C3867" s="642" t="str">
        <f>IF(ROSTER!D$28="","",ROSTER!D$28)</f>
        <v/>
      </c>
      <c r="D3867" s="643"/>
      <c r="E3867" s="575"/>
      <c r="F3867" s="577"/>
      <c r="G3867" s="583"/>
      <c r="H3867" s="579"/>
      <c r="I3867" s="545"/>
      <c r="J3867" s="544"/>
      <c r="K3867" s="581"/>
      <c r="L3867" s="586"/>
      <c r="M3867" s="587"/>
      <c r="N3867" s="592" t="s">
        <v>16</v>
      </c>
      <c r="O3867" s="603"/>
      <c r="P3867" s="544"/>
      <c r="Q3867" s="581"/>
      <c r="R3867" s="586"/>
      <c r="S3867" s="587"/>
      <c r="T3867" s="592" t="s">
        <v>16</v>
      </c>
      <c r="U3867" s="603"/>
      <c r="V3867" s="311"/>
      <c r="W3867" s="311"/>
      <c r="X3867" s="579"/>
      <c r="Y3867" s="545"/>
      <c r="Z3867" s="544"/>
      <c r="AA3867" s="545"/>
      <c r="AB3867" s="544"/>
      <c r="AC3867" s="545"/>
      <c r="AD3867" s="544"/>
      <c r="AE3867" s="581"/>
      <c r="AF3867" s="586"/>
      <c r="AG3867" s="587"/>
      <c r="AH3867" s="626"/>
      <c r="AI3867" s="627"/>
      <c r="AJ3867" s="544"/>
      <c r="AK3867" s="581"/>
      <c r="AL3867" s="586"/>
      <c r="AM3867" s="587"/>
      <c r="AN3867" s="626"/>
      <c r="AO3867" s="627"/>
      <c r="AP3867" s="544"/>
      <c r="AQ3867" s="581"/>
      <c r="AR3867" s="586"/>
      <c r="AS3867" s="587"/>
      <c r="AT3867" s="626"/>
      <c r="AU3867" s="627"/>
      <c r="AV3867" s="628"/>
      <c r="AW3867" s="629"/>
      <c r="AX3867" s="632"/>
      <c r="AY3867" s="633"/>
      <c r="AZ3867" s="626"/>
      <c r="BA3867" s="627"/>
      <c r="BB3867" s="544"/>
      <c r="BC3867" s="581"/>
      <c r="BD3867" s="586"/>
      <c r="BE3867" s="587"/>
      <c r="BF3867" s="626"/>
      <c r="BG3867" s="627"/>
      <c r="BH3867" s="628"/>
      <c r="BI3867" s="629"/>
      <c r="BJ3867" s="632"/>
      <c r="BK3867" s="633"/>
      <c r="BL3867" s="626"/>
      <c r="BM3867" s="627"/>
      <c r="BN3867" s="678"/>
      <c r="BO3867" s="679"/>
      <c r="BP3867" s="680"/>
      <c r="BQ3867" s="677"/>
      <c r="BR3867" s="663"/>
      <c r="BS3867" s="663"/>
      <c r="BT3867" s="15"/>
      <c r="BU3867" s="15"/>
      <c r="BV3867" s="95"/>
    </row>
    <row r="3868" spans="1:74" ht="21.75" hidden="1" customHeight="1" x14ac:dyDescent="0.25">
      <c r="A3868" s="95"/>
      <c r="B3868" s="570" t="str">
        <f>IF(ROSTER!B$30="","",ROSTER!B$30)</f>
        <v/>
      </c>
      <c r="C3868" s="572" t="str">
        <f>IF(ROSTER!C$30="","",ROSTER!C$30)</f>
        <v/>
      </c>
      <c r="D3868" s="573"/>
      <c r="E3868" s="574"/>
      <c r="F3868" s="576">
        <f>IF(E3868="y",1,IF(E3868="S",1,0))</f>
        <v>0</v>
      </c>
      <c r="G3868" s="582">
        <f>IF(E3868="S",1,0)</f>
        <v>0</v>
      </c>
      <c r="H3868" s="578"/>
      <c r="I3868" s="543"/>
      <c r="J3868" s="542"/>
      <c r="K3868" s="580"/>
      <c r="L3868" s="584"/>
      <c r="M3868" s="585"/>
      <c r="N3868" s="588">
        <f>L3868+J3868</f>
        <v>0</v>
      </c>
      <c r="O3868" s="589"/>
      <c r="P3868" s="542"/>
      <c r="Q3868" s="580"/>
      <c r="R3868" s="584"/>
      <c r="S3868" s="585"/>
      <c r="T3868" s="588">
        <f>R3868-P3868</f>
        <v>0</v>
      </c>
      <c r="U3868" s="589"/>
      <c r="V3868" s="310"/>
      <c r="W3868" s="310"/>
      <c r="X3868" s="578"/>
      <c r="Y3868" s="543"/>
      <c r="Z3868" s="542"/>
      <c r="AA3868" s="543"/>
      <c r="AB3868" s="542"/>
      <c r="AC3868" s="543"/>
      <c r="AD3868" s="542"/>
      <c r="AE3868" s="580"/>
      <c r="AF3868" s="584"/>
      <c r="AG3868" s="585"/>
      <c r="AH3868" s="595">
        <f>IF(AD3868=0,0,(AF3868/AD3868)*100)</f>
        <v>0</v>
      </c>
      <c r="AI3868" s="596"/>
      <c r="AJ3868" s="542"/>
      <c r="AK3868" s="580"/>
      <c r="AL3868" s="584"/>
      <c r="AM3868" s="585"/>
      <c r="AN3868" s="595">
        <f>IF(AJ3868=0,0,(AL3868/AJ3868)*100)</f>
        <v>0</v>
      </c>
      <c r="AO3868" s="596"/>
      <c r="AP3868" s="542"/>
      <c r="AQ3868" s="580"/>
      <c r="AR3868" s="584"/>
      <c r="AS3868" s="585"/>
      <c r="AT3868" s="595">
        <f>IF(AP3868=0,0,(AR3868/AP3868)*100)</f>
        <v>0</v>
      </c>
      <c r="AU3868" s="596"/>
      <c r="AV3868" s="599">
        <f>AD3868+AJ3868+AP3868</f>
        <v>0</v>
      </c>
      <c r="AW3868" s="600"/>
      <c r="AX3868" s="630">
        <f>AF3868+AL3868+AR3868</f>
        <v>0</v>
      </c>
      <c r="AY3868" s="631"/>
      <c r="AZ3868" s="595">
        <f>IF(AV3868=0,0,(AX3868/AV3868)*100)</f>
        <v>0</v>
      </c>
      <c r="BA3868" s="596"/>
      <c r="BB3868" s="542"/>
      <c r="BC3868" s="580"/>
      <c r="BD3868" s="584"/>
      <c r="BE3868" s="585"/>
      <c r="BF3868" s="595">
        <f>IF(BB3868=0,0,(BD3868/BB3868)*100)</f>
        <v>0</v>
      </c>
      <c r="BG3868" s="596"/>
      <c r="BH3868" s="599">
        <f>AV3868+BB3868</f>
        <v>0</v>
      </c>
      <c r="BI3868" s="600"/>
      <c r="BJ3868" s="630">
        <f>AX3868+BD3868</f>
        <v>0</v>
      </c>
      <c r="BK3868" s="631"/>
      <c r="BL3868" s="595">
        <f>IF(BH3868=0,0,(BJ3868/BH3868)*100)</f>
        <v>0</v>
      </c>
      <c r="BM3868" s="596"/>
      <c r="BN3868" s="656">
        <f>(AF3868*2)+(AL3868*2)+(AR3868*3)+BD3868</f>
        <v>0</v>
      </c>
      <c r="BO3868" s="657"/>
      <c r="BP3868" s="658"/>
      <c r="BQ3868" s="676">
        <f t="shared" ref="BQ3868" si="3157">IF(BS3868=0,0,50*BR3868/BS3868)</f>
        <v>0</v>
      </c>
      <c r="BR3868" s="662">
        <f>(BN3868*BU$11)+(N3868*BU$12)+(Z3868*BU$13)+(R3868*BU$14)+(X3868*BU$15)+(AB3868*BU$16)</f>
        <v>0</v>
      </c>
      <c r="BS3868" s="662">
        <f>((BB3868-BD3868)*BU$18)+((AV3868-AX3868)*BU$17)+(H3868*BU$19)+(P3868*BU$20)</f>
        <v>0</v>
      </c>
      <c r="BT3868" s="15"/>
      <c r="BU3868" s="15"/>
      <c r="BV3868" s="95"/>
    </row>
    <row r="3869" spans="1:74" ht="21.75" hidden="1" customHeight="1" x14ac:dyDescent="0.25">
      <c r="A3869" s="95"/>
      <c r="B3869" s="571"/>
      <c r="C3869" s="642" t="str">
        <f>IF(ROSTER!D$30="","",ROSTER!D$30)</f>
        <v/>
      </c>
      <c r="D3869" s="643"/>
      <c r="E3869" s="575"/>
      <c r="F3869" s="577"/>
      <c r="G3869" s="583"/>
      <c r="H3869" s="579"/>
      <c r="I3869" s="545"/>
      <c r="J3869" s="544"/>
      <c r="K3869" s="581"/>
      <c r="L3869" s="586"/>
      <c r="M3869" s="587"/>
      <c r="N3869" s="592" t="s">
        <v>16</v>
      </c>
      <c r="O3869" s="603"/>
      <c r="P3869" s="544"/>
      <c r="Q3869" s="581"/>
      <c r="R3869" s="586"/>
      <c r="S3869" s="587"/>
      <c r="T3869" s="592" t="s">
        <v>16</v>
      </c>
      <c r="U3869" s="603"/>
      <c r="V3869" s="311"/>
      <c r="W3869" s="311"/>
      <c r="X3869" s="579"/>
      <c r="Y3869" s="545"/>
      <c r="Z3869" s="544"/>
      <c r="AA3869" s="545"/>
      <c r="AB3869" s="544"/>
      <c r="AC3869" s="545"/>
      <c r="AD3869" s="544"/>
      <c r="AE3869" s="581"/>
      <c r="AF3869" s="586"/>
      <c r="AG3869" s="587"/>
      <c r="AH3869" s="626"/>
      <c r="AI3869" s="627"/>
      <c r="AJ3869" s="544"/>
      <c r="AK3869" s="581"/>
      <c r="AL3869" s="586"/>
      <c r="AM3869" s="587"/>
      <c r="AN3869" s="626"/>
      <c r="AO3869" s="627"/>
      <c r="AP3869" s="544"/>
      <c r="AQ3869" s="581"/>
      <c r="AR3869" s="586"/>
      <c r="AS3869" s="587"/>
      <c r="AT3869" s="626"/>
      <c r="AU3869" s="627"/>
      <c r="AV3869" s="628"/>
      <c r="AW3869" s="629"/>
      <c r="AX3869" s="632"/>
      <c r="AY3869" s="633"/>
      <c r="AZ3869" s="626"/>
      <c r="BA3869" s="627"/>
      <c r="BB3869" s="544"/>
      <c r="BC3869" s="581"/>
      <c r="BD3869" s="586"/>
      <c r="BE3869" s="587"/>
      <c r="BF3869" s="626"/>
      <c r="BG3869" s="627"/>
      <c r="BH3869" s="628"/>
      <c r="BI3869" s="629"/>
      <c r="BJ3869" s="632"/>
      <c r="BK3869" s="633"/>
      <c r="BL3869" s="626"/>
      <c r="BM3869" s="627"/>
      <c r="BN3869" s="678"/>
      <c r="BO3869" s="679"/>
      <c r="BP3869" s="680"/>
      <c r="BQ3869" s="677"/>
      <c r="BR3869" s="663"/>
      <c r="BS3869" s="663"/>
      <c r="BT3869" s="15"/>
      <c r="BU3869" s="15"/>
      <c r="BV3869" s="95"/>
    </row>
    <row r="3870" spans="1:74" ht="21.75" hidden="1" customHeight="1" x14ac:dyDescent="0.25">
      <c r="A3870" s="95"/>
      <c r="B3870" s="570" t="str">
        <f>IF(ROSTER!B$32="","",ROSTER!B$32)</f>
        <v/>
      </c>
      <c r="C3870" s="572" t="str">
        <f>IF(ROSTER!C$32="","",ROSTER!C$32)</f>
        <v/>
      </c>
      <c r="D3870" s="573"/>
      <c r="E3870" s="574"/>
      <c r="F3870" s="576">
        <f>IF(E3870="y",1,IF(E3870="S",1,0))</f>
        <v>0</v>
      </c>
      <c r="G3870" s="582">
        <f>IF(E3870="S",1,0)</f>
        <v>0</v>
      </c>
      <c r="H3870" s="578"/>
      <c r="I3870" s="543"/>
      <c r="J3870" s="542"/>
      <c r="K3870" s="580"/>
      <c r="L3870" s="584"/>
      <c r="M3870" s="585"/>
      <c r="N3870" s="588">
        <f>L3870+J3870</f>
        <v>0</v>
      </c>
      <c r="O3870" s="589"/>
      <c r="P3870" s="542"/>
      <c r="Q3870" s="580"/>
      <c r="R3870" s="584"/>
      <c r="S3870" s="585"/>
      <c r="T3870" s="588">
        <f>R3870-P3870</f>
        <v>0</v>
      </c>
      <c r="U3870" s="589"/>
      <c r="V3870" s="310"/>
      <c r="W3870" s="310"/>
      <c r="X3870" s="578"/>
      <c r="Y3870" s="543"/>
      <c r="Z3870" s="542"/>
      <c r="AA3870" s="543"/>
      <c r="AB3870" s="542"/>
      <c r="AC3870" s="543"/>
      <c r="AD3870" s="542"/>
      <c r="AE3870" s="580"/>
      <c r="AF3870" s="584"/>
      <c r="AG3870" s="585"/>
      <c r="AH3870" s="595">
        <f>IF(AD3870=0,0,(AF3870/AD3870)*100)</f>
        <v>0</v>
      </c>
      <c r="AI3870" s="596"/>
      <c r="AJ3870" s="542"/>
      <c r="AK3870" s="580"/>
      <c r="AL3870" s="584"/>
      <c r="AM3870" s="585"/>
      <c r="AN3870" s="595">
        <f>IF(AJ3870=0,0,(AL3870/AJ3870)*100)</f>
        <v>0</v>
      </c>
      <c r="AO3870" s="596"/>
      <c r="AP3870" s="542"/>
      <c r="AQ3870" s="580"/>
      <c r="AR3870" s="584"/>
      <c r="AS3870" s="585"/>
      <c r="AT3870" s="595">
        <f>IF(AP3870=0,0,(AR3870/AP3870)*100)</f>
        <v>0</v>
      </c>
      <c r="AU3870" s="596"/>
      <c r="AV3870" s="599">
        <f>AD3870+AJ3870+AP3870</f>
        <v>0</v>
      </c>
      <c r="AW3870" s="600"/>
      <c r="AX3870" s="630">
        <f>AF3870+AL3870+AR3870</f>
        <v>0</v>
      </c>
      <c r="AY3870" s="631"/>
      <c r="AZ3870" s="595">
        <f>IF(AV3870=0,0,(AX3870/AV3870)*100)</f>
        <v>0</v>
      </c>
      <c r="BA3870" s="596"/>
      <c r="BB3870" s="542"/>
      <c r="BC3870" s="580"/>
      <c r="BD3870" s="584"/>
      <c r="BE3870" s="585"/>
      <c r="BF3870" s="595">
        <f>IF(BB3870=0,0,(BD3870/BB3870)*100)</f>
        <v>0</v>
      </c>
      <c r="BG3870" s="596"/>
      <c r="BH3870" s="599">
        <f>AV3870+BB3870</f>
        <v>0</v>
      </c>
      <c r="BI3870" s="600"/>
      <c r="BJ3870" s="630">
        <f>AX3870+BD3870</f>
        <v>0</v>
      </c>
      <c r="BK3870" s="631"/>
      <c r="BL3870" s="595">
        <f>IF(BH3870=0,0,(BJ3870/BH3870)*100)</f>
        <v>0</v>
      </c>
      <c r="BM3870" s="596"/>
      <c r="BN3870" s="656">
        <f>(AF3870*2)+(AL3870*2)+(AR3870*3)+BD3870</f>
        <v>0</v>
      </c>
      <c r="BO3870" s="657"/>
      <c r="BP3870" s="658"/>
      <c r="BQ3870" s="676">
        <f t="shared" ref="BQ3870" si="3158">IF(BS3870=0,0,50*BR3870/BS3870)</f>
        <v>0</v>
      </c>
      <c r="BR3870" s="662">
        <f>(BN3870*BU$11)+(N3870*BU$12)+(Z3870*BU$13)+(R3870*BU$14)+(X3870*BU$15)+(AB3870*BU$16)</f>
        <v>0</v>
      </c>
      <c r="BS3870" s="662">
        <f>((BB3870-BD3870)*BU$18)+((AV3870-AX3870)*BU$17)+(H3870*BU$19)+(P3870*BU$20)</f>
        <v>0</v>
      </c>
      <c r="BT3870" s="15"/>
      <c r="BU3870" s="15"/>
      <c r="BV3870" s="95"/>
    </row>
    <row r="3871" spans="1:74" ht="21.75" hidden="1" customHeight="1" x14ac:dyDescent="0.25">
      <c r="A3871" s="95"/>
      <c r="B3871" s="571"/>
      <c r="C3871" s="642" t="str">
        <f>IF(ROSTER!D$32="","",ROSTER!D$32)</f>
        <v/>
      </c>
      <c r="D3871" s="643"/>
      <c r="E3871" s="575"/>
      <c r="F3871" s="577"/>
      <c r="G3871" s="583"/>
      <c r="H3871" s="579"/>
      <c r="I3871" s="545"/>
      <c r="J3871" s="544"/>
      <c r="K3871" s="581"/>
      <c r="L3871" s="586"/>
      <c r="M3871" s="587"/>
      <c r="N3871" s="592" t="s">
        <v>16</v>
      </c>
      <c r="O3871" s="603"/>
      <c r="P3871" s="544"/>
      <c r="Q3871" s="581"/>
      <c r="R3871" s="586"/>
      <c r="S3871" s="587"/>
      <c r="T3871" s="592" t="s">
        <v>16</v>
      </c>
      <c r="U3871" s="603"/>
      <c r="V3871" s="311"/>
      <c r="W3871" s="311"/>
      <c r="X3871" s="579"/>
      <c r="Y3871" s="545"/>
      <c r="Z3871" s="544"/>
      <c r="AA3871" s="545"/>
      <c r="AB3871" s="544"/>
      <c r="AC3871" s="545"/>
      <c r="AD3871" s="544"/>
      <c r="AE3871" s="581"/>
      <c r="AF3871" s="586"/>
      <c r="AG3871" s="587"/>
      <c r="AH3871" s="626"/>
      <c r="AI3871" s="627"/>
      <c r="AJ3871" s="544"/>
      <c r="AK3871" s="581"/>
      <c r="AL3871" s="586"/>
      <c r="AM3871" s="587"/>
      <c r="AN3871" s="626"/>
      <c r="AO3871" s="627"/>
      <c r="AP3871" s="544"/>
      <c r="AQ3871" s="581"/>
      <c r="AR3871" s="586"/>
      <c r="AS3871" s="587"/>
      <c r="AT3871" s="626"/>
      <c r="AU3871" s="627"/>
      <c r="AV3871" s="628"/>
      <c r="AW3871" s="629"/>
      <c r="AX3871" s="632"/>
      <c r="AY3871" s="633"/>
      <c r="AZ3871" s="626"/>
      <c r="BA3871" s="627"/>
      <c r="BB3871" s="544"/>
      <c r="BC3871" s="581"/>
      <c r="BD3871" s="586"/>
      <c r="BE3871" s="587"/>
      <c r="BF3871" s="626"/>
      <c r="BG3871" s="627"/>
      <c r="BH3871" s="628"/>
      <c r="BI3871" s="629"/>
      <c r="BJ3871" s="632"/>
      <c r="BK3871" s="633"/>
      <c r="BL3871" s="626"/>
      <c r="BM3871" s="627"/>
      <c r="BN3871" s="678"/>
      <c r="BO3871" s="679"/>
      <c r="BP3871" s="680"/>
      <c r="BQ3871" s="677"/>
      <c r="BR3871" s="663"/>
      <c r="BS3871" s="663"/>
      <c r="BT3871" s="15"/>
      <c r="BU3871" s="15"/>
      <c r="BV3871" s="95"/>
    </row>
    <row r="3872" spans="1:74" ht="21.75" hidden="1" customHeight="1" x14ac:dyDescent="0.25">
      <c r="A3872" s="95"/>
      <c r="B3872" s="570" t="str">
        <f>IF(ROSTER!B$34="","",ROSTER!B$34)</f>
        <v/>
      </c>
      <c r="C3872" s="572" t="str">
        <f>IF(ROSTER!C$34="","",ROSTER!C$34)</f>
        <v/>
      </c>
      <c r="D3872" s="573"/>
      <c r="E3872" s="574"/>
      <c r="F3872" s="576">
        <f>IF(E3872="y",1,IF(E3872="S",1,0))</f>
        <v>0</v>
      </c>
      <c r="G3872" s="582">
        <f>IF(E3872="S",1,0)</f>
        <v>0</v>
      </c>
      <c r="H3872" s="578"/>
      <c r="I3872" s="543"/>
      <c r="J3872" s="542"/>
      <c r="K3872" s="580"/>
      <c r="L3872" s="584"/>
      <c r="M3872" s="585"/>
      <c r="N3872" s="588">
        <f>L3872+J3872</f>
        <v>0</v>
      </c>
      <c r="O3872" s="589"/>
      <c r="P3872" s="542"/>
      <c r="Q3872" s="580"/>
      <c r="R3872" s="584"/>
      <c r="S3872" s="585"/>
      <c r="T3872" s="588">
        <f>R3872-P3872</f>
        <v>0</v>
      </c>
      <c r="U3872" s="589"/>
      <c r="V3872" s="310"/>
      <c r="W3872" s="310"/>
      <c r="X3872" s="578"/>
      <c r="Y3872" s="543"/>
      <c r="Z3872" s="542"/>
      <c r="AA3872" s="543"/>
      <c r="AB3872" s="542"/>
      <c r="AC3872" s="543"/>
      <c r="AD3872" s="542"/>
      <c r="AE3872" s="580"/>
      <c r="AF3872" s="584"/>
      <c r="AG3872" s="585"/>
      <c r="AH3872" s="595">
        <f>IF(AD3872=0,0,(AF3872/AD3872)*100)</f>
        <v>0</v>
      </c>
      <c r="AI3872" s="596"/>
      <c r="AJ3872" s="542"/>
      <c r="AK3872" s="580"/>
      <c r="AL3872" s="584"/>
      <c r="AM3872" s="585"/>
      <c r="AN3872" s="595">
        <f>IF(AJ3872=0,0,(AL3872/AJ3872)*100)</f>
        <v>0</v>
      </c>
      <c r="AO3872" s="596"/>
      <c r="AP3872" s="542"/>
      <c r="AQ3872" s="580"/>
      <c r="AR3872" s="584"/>
      <c r="AS3872" s="585"/>
      <c r="AT3872" s="595">
        <f>IF(AP3872=0,0,(AR3872/AP3872)*100)</f>
        <v>0</v>
      </c>
      <c r="AU3872" s="596"/>
      <c r="AV3872" s="599">
        <f>AD3872+AJ3872+AP3872</f>
        <v>0</v>
      </c>
      <c r="AW3872" s="600"/>
      <c r="AX3872" s="630">
        <f>AF3872+AL3872+AR3872</f>
        <v>0</v>
      </c>
      <c r="AY3872" s="631"/>
      <c r="AZ3872" s="595">
        <f>IF(AV3872=0,0,(AX3872/AV3872)*100)</f>
        <v>0</v>
      </c>
      <c r="BA3872" s="596"/>
      <c r="BB3872" s="542"/>
      <c r="BC3872" s="580"/>
      <c r="BD3872" s="584"/>
      <c r="BE3872" s="585"/>
      <c r="BF3872" s="595">
        <f>IF(BB3872=0,0,(BD3872/BB3872)*100)</f>
        <v>0</v>
      </c>
      <c r="BG3872" s="596"/>
      <c r="BH3872" s="599">
        <f>AV3872+BB3872</f>
        <v>0</v>
      </c>
      <c r="BI3872" s="600"/>
      <c r="BJ3872" s="630">
        <f>AX3872+BD3872</f>
        <v>0</v>
      </c>
      <c r="BK3872" s="631"/>
      <c r="BL3872" s="595">
        <f>IF(BH3872=0,0,(BJ3872/BH3872)*100)</f>
        <v>0</v>
      </c>
      <c r="BM3872" s="596"/>
      <c r="BN3872" s="656">
        <f>(AF3872*2)+(AL3872*2)+(AR3872*3)+BD3872</f>
        <v>0</v>
      </c>
      <c r="BO3872" s="657"/>
      <c r="BP3872" s="658"/>
      <c r="BQ3872" s="676">
        <f t="shared" ref="BQ3872" si="3159">IF(BS3872=0,0,50*BR3872/BS3872)</f>
        <v>0</v>
      </c>
      <c r="BR3872" s="662">
        <f>(BN3872*BU$11)+(N3872*BU$12)+(Z3872*BU$13)+(R3872*BU$14)+(X3872*BU$15)+(AB3872*BU$16)</f>
        <v>0</v>
      </c>
      <c r="BS3872" s="662">
        <f>((BB3872-BD3872)*BU$18)+((AV3872-AX3872)*BU$17)+(H3872*BU$19)+(P3872*BU$20)</f>
        <v>0</v>
      </c>
      <c r="BT3872" s="15"/>
      <c r="BU3872" s="15"/>
      <c r="BV3872" s="95"/>
    </row>
    <row r="3873" spans="1:74" ht="21.75" hidden="1" customHeight="1" x14ac:dyDescent="0.25">
      <c r="A3873" s="95"/>
      <c r="B3873" s="571"/>
      <c r="C3873" s="642" t="str">
        <f>IF(ROSTER!D$34="","",ROSTER!D$34)</f>
        <v/>
      </c>
      <c r="D3873" s="643"/>
      <c r="E3873" s="575"/>
      <c r="F3873" s="577"/>
      <c r="G3873" s="583"/>
      <c r="H3873" s="579"/>
      <c r="I3873" s="545"/>
      <c r="J3873" s="544"/>
      <c r="K3873" s="581"/>
      <c r="L3873" s="586"/>
      <c r="M3873" s="587"/>
      <c r="N3873" s="592" t="s">
        <v>16</v>
      </c>
      <c r="O3873" s="603"/>
      <c r="P3873" s="544"/>
      <c r="Q3873" s="581"/>
      <c r="R3873" s="586"/>
      <c r="S3873" s="587"/>
      <c r="T3873" s="592" t="s">
        <v>16</v>
      </c>
      <c r="U3873" s="603"/>
      <c r="V3873" s="311"/>
      <c r="W3873" s="311"/>
      <c r="X3873" s="579"/>
      <c r="Y3873" s="545"/>
      <c r="Z3873" s="544"/>
      <c r="AA3873" s="545"/>
      <c r="AB3873" s="544"/>
      <c r="AC3873" s="545"/>
      <c r="AD3873" s="544"/>
      <c r="AE3873" s="581"/>
      <c r="AF3873" s="586"/>
      <c r="AG3873" s="587"/>
      <c r="AH3873" s="626"/>
      <c r="AI3873" s="627"/>
      <c r="AJ3873" s="544"/>
      <c r="AK3873" s="581"/>
      <c r="AL3873" s="586"/>
      <c r="AM3873" s="587"/>
      <c r="AN3873" s="626"/>
      <c r="AO3873" s="627"/>
      <c r="AP3873" s="544"/>
      <c r="AQ3873" s="581"/>
      <c r="AR3873" s="586"/>
      <c r="AS3873" s="587"/>
      <c r="AT3873" s="626"/>
      <c r="AU3873" s="627"/>
      <c r="AV3873" s="628"/>
      <c r="AW3873" s="629"/>
      <c r="AX3873" s="632"/>
      <c r="AY3873" s="633"/>
      <c r="AZ3873" s="626"/>
      <c r="BA3873" s="627"/>
      <c r="BB3873" s="544"/>
      <c r="BC3873" s="581"/>
      <c r="BD3873" s="586"/>
      <c r="BE3873" s="587"/>
      <c r="BF3873" s="626"/>
      <c r="BG3873" s="627"/>
      <c r="BH3873" s="628"/>
      <c r="BI3873" s="629"/>
      <c r="BJ3873" s="632"/>
      <c r="BK3873" s="633"/>
      <c r="BL3873" s="626"/>
      <c r="BM3873" s="627"/>
      <c r="BN3873" s="678"/>
      <c r="BO3873" s="679"/>
      <c r="BP3873" s="680"/>
      <c r="BQ3873" s="677"/>
      <c r="BR3873" s="663"/>
      <c r="BS3873" s="663"/>
      <c r="BT3873" s="15"/>
      <c r="BU3873" s="15"/>
      <c r="BV3873" s="95"/>
    </row>
    <row r="3874" spans="1:74" ht="21.75" hidden="1" customHeight="1" x14ac:dyDescent="0.25">
      <c r="A3874" s="95"/>
      <c r="B3874" s="570" t="str">
        <f>IF(ROSTER!B$36="","",ROSTER!B$36)</f>
        <v/>
      </c>
      <c r="C3874" s="572" t="str">
        <f>IF(ROSTER!C$36="","",ROSTER!C$36)</f>
        <v/>
      </c>
      <c r="D3874" s="573"/>
      <c r="E3874" s="574"/>
      <c r="F3874" s="576">
        <f>IF(E3874="y",1,IF(E3874="S",1,0))</f>
        <v>0</v>
      </c>
      <c r="G3874" s="582">
        <f>IF(E3874="S",1,0)</f>
        <v>0</v>
      </c>
      <c r="H3874" s="578"/>
      <c r="I3874" s="543"/>
      <c r="J3874" s="542"/>
      <c r="K3874" s="580"/>
      <c r="L3874" s="584"/>
      <c r="M3874" s="585"/>
      <c r="N3874" s="588">
        <f>L3874+J3874</f>
        <v>0</v>
      </c>
      <c r="O3874" s="589"/>
      <c r="P3874" s="542"/>
      <c r="Q3874" s="580"/>
      <c r="R3874" s="584"/>
      <c r="S3874" s="585"/>
      <c r="T3874" s="588">
        <f>R3874-P3874</f>
        <v>0</v>
      </c>
      <c r="U3874" s="589"/>
      <c r="V3874" s="310"/>
      <c r="W3874" s="310"/>
      <c r="X3874" s="578"/>
      <c r="Y3874" s="543"/>
      <c r="Z3874" s="542"/>
      <c r="AA3874" s="543"/>
      <c r="AB3874" s="542"/>
      <c r="AC3874" s="543"/>
      <c r="AD3874" s="542"/>
      <c r="AE3874" s="580"/>
      <c r="AF3874" s="584"/>
      <c r="AG3874" s="585"/>
      <c r="AH3874" s="595">
        <f>IF(AD3874=0,0,(AF3874/AD3874)*100)</f>
        <v>0</v>
      </c>
      <c r="AI3874" s="596"/>
      <c r="AJ3874" s="542"/>
      <c r="AK3874" s="580"/>
      <c r="AL3874" s="584"/>
      <c r="AM3874" s="585"/>
      <c r="AN3874" s="595">
        <f>IF(AJ3874=0,0,(AL3874/AJ3874)*100)</f>
        <v>0</v>
      </c>
      <c r="AO3874" s="596"/>
      <c r="AP3874" s="542"/>
      <c r="AQ3874" s="580"/>
      <c r="AR3874" s="584"/>
      <c r="AS3874" s="585"/>
      <c r="AT3874" s="595">
        <f>IF(AP3874=0,0,(AR3874/AP3874)*100)</f>
        <v>0</v>
      </c>
      <c r="AU3874" s="596"/>
      <c r="AV3874" s="599">
        <f>AD3874+AJ3874+AP3874</f>
        <v>0</v>
      </c>
      <c r="AW3874" s="600"/>
      <c r="AX3874" s="630">
        <f>AF3874+AL3874+AR3874</f>
        <v>0</v>
      </c>
      <c r="AY3874" s="631"/>
      <c r="AZ3874" s="595">
        <f>IF(AV3874=0,0,(AX3874/AV3874)*100)</f>
        <v>0</v>
      </c>
      <c r="BA3874" s="596"/>
      <c r="BB3874" s="542"/>
      <c r="BC3874" s="580"/>
      <c r="BD3874" s="584"/>
      <c r="BE3874" s="585"/>
      <c r="BF3874" s="595">
        <f>IF(BB3874=0,0,(BD3874/BB3874)*100)</f>
        <v>0</v>
      </c>
      <c r="BG3874" s="596"/>
      <c r="BH3874" s="599">
        <f>AV3874+BB3874</f>
        <v>0</v>
      </c>
      <c r="BI3874" s="600"/>
      <c r="BJ3874" s="630">
        <f>AX3874+BD3874</f>
        <v>0</v>
      </c>
      <c r="BK3874" s="631"/>
      <c r="BL3874" s="595">
        <f>IF(BH3874=0,0,(BJ3874/BH3874)*100)</f>
        <v>0</v>
      </c>
      <c r="BM3874" s="596"/>
      <c r="BN3874" s="656">
        <f>(AF3874*2)+(AL3874*2)+(AR3874*3)+BD3874</f>
        <v>0</v>
      </c>
      <c r="BO3874" s="657"/>
      <c r="BP3874" s="658"/>
      <c r="BQ3874" s="676">
        <f t="shared" ref="BQ3874" si="3160">IF(BS3874=0,0,50*BR3874/BS3874)</f>
        <v>0</v>
      </c>
      <c r="BR3874" s="662">
        <f>(BN3874*BU$11)+(N3874*BU$12)+(Z3874*BU$13)+(R3874*BU$14)+(X3874*BU$15)+(AB3874*BU$16)</f>
        <v>0</v>
      </c>
      <c r="BS3874" s="662">
        <f>((BB3874-BD3874)*BU$18)+((AV3874-AX3874)*BU$17)+(H3874*BU$19)+(P3874*BU$20)</f>
        <v>0</v>
      </c>
      <c r="BT3874" s="15"/>
      <c r="BU3874" s="15"/>
      <c r="BV3874" s="95"/>
    </row>
    <row r="3875" spans="1:74" ht="21.75" hidden="1" customHeight="1" x14ac:dyDescent="0.25">
      <c r="A3875" s="95"/>
      <c r="B3875" s="571"/>
      <c r="C3875" s="642" t="str">
        <f>IF(ROSTER!D$36="","",ROSTER!D$36)</f>
        <v/>
      </c>
      <c r="D3875" s="643"/>
      <c r="E3875" s="575"/>
      <c r="F3875" s="577"/>
      <c r="G3875" s="583"/>
      <c r="H3875" s="579"/>
      <c r="I3875" s="545"/>
      <c r="J3875" s="544"/>
      <c r="K3875" s="581"/>
      <c r="L3875" s="586"/>
      <c r="M3875" s="587"/>
      <c r="N3875" s="592" t="s">
        <v>16</v>
      </c>
      <c r="O3875" s="603"/>
      <c r="P3875" s="544"/>
      <c r="Q3875" s="581"/>
      <c r="R3875" s="586"/>
      <c r="S3875" s="587"/>
      <c r="T3875" s="592" t="s">
        <v>16</v>
      </c>
      <c r="U3875" s="603"/>
      <c r="V3875" s="311"/>
      <c r="W3875" s="311"/>
      <c r="X3875" s="579"/>
      <c r="Y3875" s="545"/>
      <c r="Z3875" s="544"/>
      <c r="AA3875" s="545"/>
      <c r="AB3875" s="544"/>
      <c r="AC3875" s="545"/>
      <c r="AD3875" s="544"/>
      <c r="AE3875" s="581"/>
      <c r="AF3875" s="586"/>
      <c r="AG3875" s="587"/>
      <c r="AH3875" s="626"/>
      <c r="AI3875" s="627"/>
      <c r="AJ3875" s="544"/>
      <c r="AK3875" s="581"/>
      <c r="AL3875" s="586"/>
      <c r="AM3875" s="587"/>
      <c r="AN3875" s="626"/>
      <c r="AO3875" s="627"/>
      <c r="AP3875" s="544"/>
      <c r="AQ3875" s="581"/>
      <c r="AR3875" s="586"/>
      <c r="AS3875" s="587"/>
      <c r="AT3875" s="626"/>
      <c r="AU3875" s="627"/>
      <c r="AV3875" s="628"/>
      <c r="AW3875" s="629"/>
      <c r="AX3875" s="632"/>
      <c r="AY3875" s="633"/>
      <c r="AZ3875" s="626"/>
      <c r="BA3875" s="627"/>
      <c r="BB3875" s="544"/>
      <c r="BC3875" s="581"/>
      <c r="BD3875" s="586"/>
      <c r="BE3875" s="587"/>
      <c r="BF3875" s="626"/>
      <c r="BG3875" s="627"/>
      <c r="BH3875" s="628"/>
      <c r="BI3875" s="629"/>
      <c r="BJ3875" s="632"/>
      <c r="BK3875" s="633"/>
      <c r="BL3875" s="626"/>
      <c r="BM3875" s="627"/>
      <c r="BN3875" s="678"/>
      <c r="BO3875" s="679"/>
      <c r="BP3875" s="680"/>
      <c r="BQ3875" s="677"/>
      <c r="BR3875" s="663"/>
      <c r="BS3875" s="663"/>
      <c r="BT3875" s="15"/>
      <c r="BU3875" s="15"/>
      <c r="BV3875" s="95"/>
    </row>
    <row r="3876" spans="1:74" ht="21.75" hidden="1" customHeight="1" x14ac:dyDescent="0.25">
      <c r="A3876" s="95"/>
      <c r="B3876" s="570" t="str">
        <f>IF(ROSTER!B$38="","",ROSTER!B$38)</f>
        <v/>
      </c>
      <c r="C3876" s="572" t="str">
        <f>IF(ROSTER!C$38="","",ROSTER!C$38)</f>
        <v/>
      </c>
      <c r="D3876" s="573"/>
      <c r="E3876" s="574"/>
      <c r="F3876" s="576">
        <f>IF(E3876="y",1,IF(E3876="S",1,0))</f>
        <v>0</v>
      </c>
      <c r="G3876" s="582">
        <f>IF(E3876="S",1,0)</f>
        <v>0</v>
      </c>
      <c r="H3876" s="578"/>
      <c r="I3876" s="543"/>
      <c r="J3876" s="542"/>
      <c r="K3876" s="580"/>
      <c r="L3876" s="584"/>
      <c r="M3876" s="585"/>
      <c r="N3876" s="588">
        <f>L3876+J3876</f>
        <v>0</v>
      </c>
      <c r="O3876" s="589"/>
      <c r="P3876" s="542"/>
      <c r="Q3876" s="580"/>
      <c r="R3876" s="584"/>
      <c r="S3876" s="585"/>
      <c r="T3876" s="588">
        <f>R3876-P3876</f>
        <v>0</v>
      </c>
      <c r="U3876" s="589"/>
      <c r="V3876" s="310"/>
      <c r="W3876" s="310"/>
      <c r="X3876" s="578"/>
      <c r="Y3876" s="543"/>
      <c r="Z3876" s="542"/>
      <c r="AA3876" s="543"/>
      <c r="AB3876" s="542"/>
      <c r="AC3876" s="543"/>
      <c r="AD3876" s="542"/>
      <c r="AE3876" s="580"/>
      <c r="AF3876" s="584"/>
      <c r="AG3876" s="585"/>
      <c r="AH3876" s="595">
        <f>IF(AD3876=0,0,(AF3876/AD3876)*100)</f>
        <v>0</v>
      </c>
      <c r="AI3876" s="596"/>
      <c r="AJ3876" s="542"/>
      <c r="AK3876" s="580"/>
      <c r="AL3876" s="584"/>
      <c r="AM3876" s="585"/>
      <c r="AN3876" s="595">
        <f>IF(AJ3876=0,0,(AL3876/AJ3876)*100)</f>
        <v>0</v>
      </c>
      <c r="AO3876" s="596"/>
      <c r="AP3876" s="542"/>
      <c r="AQ3876" s="580"/>
      <c r="AR3876" s="584"/>
      <c r="AS3876" s="585"/>
      <c r="AT3876" s="595">
        <f>IF(AP3876=0,0,(AR3876/AP3876)*100)</f>
        <v>0</v>
      </c>
      <c r="AU3876" s="596"/>
      <c r="AV3876" s="599">
        <f>AD3876+AJ3876+AP3876</f>
        <v>0</v>
      </c>
      <c r="AW3876" s="600"/>
      <c r="AX3876" s="630">
        <f>AF3876+AL3876+AR3876</f>
        <v>0</v>
      </c>
      <c r="AY3876" s="631"/>
      <c r="AZ3876" s="595">
        <f>IF(AV3876=0,0,(AX3876/AV3876)*100)</f>
        <v>0</v>
      </c>
      <c r="BA3876" s="596"/>
      <c r="BB3876" s="542"/>
      <c r="BC3876" s="580"/>
      <c r="BD3876" s="584"/>
      <c r="BE3876" s="585"/>
      <c r="BF3876" s="595">
        <f>IF(BB3876=0,0,(BD3876/BB3876)*100)</f>
        <v>0</v>
      </c>
      <c r="BG3876" s="596"/>
      <c r="BH3876" s="599">
        <f>AV3876+BB3876</f>
        <v>0</v>
      </c>
      <c r="BI3876" s="600"/>
      <c r="BJ3876" s="630">
        <f>AX3876+BD3876</f>
        <v>0</v>
      </c>
      <c r="BK3876" s="631"/>
      <c r="BL3876" s="595">
        <f>IF(BH3876=0,0,(BJ3876/BH3876)*100)</f>
        <v>0</v>
      </c>
      <c r="BM3876" s="596"/>
      <c r="BN3876" s="656">
        <f>(AF3876*2)+(AL3876*2)+(AR3876*3)+BD3876</f>
        <v>0</v>
      </c>
      <c r="BO3876" s="657"/>
      <c r="BP3876" s="658"/>
      <c r="BQ3876" s="676">
        <f t="shared" ref="BQ3876" si="3161">IF(BS3876=0,0,50*BR3876/BS3876)</f>
        <v>0</v>
      </c>
      <c r="BR3876" s="662">
        <f>(BN3876*BU$11)+(N3876*BU$12)+(Z3876*BU$13)+(R3876*BU$14)+(X3876*BU$15)+(AB3876*BU$16)</f>
        <v>0</v>
      </c>
      <c r="BS3876" s="662">
        <f>((BB3876-BD3876)*BU$18)+((AV3876-AX3876)*BU$17)+(H3876*BU$19)+(P3876*BU$20)</f>
        <v>0</v>
      </c>
      <c r="BT3876" s="15"/>
      <c r="BU3876" s="15"/>
      <c r="BV3876" s="95"/>
    </row>
    <row r="3877" spans="1:74" ht="21.75" hidden="1" customHeight="1" x14ac:dyDescent="0.25">
      <c r="A3877" s="95"/>
      <c r="B3877" s="571"/>
      <c r="C3877" s="642" t="str">
        <f>IF(ROSTER!D$38="","",ROSTER!D$38)</f>
        <v/>
      </c>
      <c r="D3877" s="643"/>
      <c r="E3877" s="575"/>
      <c r="F3877" s="577"/>
      <c r="G3877" s="583"/>
      <c r="H3877" s="579"/>
      <c r="I3877" s="545"/>
      <c r="J3877" s="544"/>
      <c r="K3877" s="581"/>
      <c r="L3877" s="586"/>
      <c r="M3877" s="587"/>
      <c r="N3877" s="592" t="s">
        <v>16</v>
      </c>
      <c r="O3877" s="603"/>
      <c r="P3877" s="544"/>
      <c r="Q3877" s="581"/>
      <c r="R3877" s="586"/>
      <c r="S3877" s="587"/>
      <c r="T3877" s="592" t="s">
        <v>16</v>
      </c>
      <c r="U3877" s="603"/>
      <c r="V3877" s="311"/>
      <c r="W3877" s="311"/>
      <c r="X3877" s="579"/>
      <c r="Y3877" s="545"/>
      <c r="Z3877" s="544"/>
      <c r="AA3877" s="545"/>
      <c r="AB3877" s="544"/>
      <c r="AC3877" s="545"/>
      <c r="AD3877" s="544"/>
      <c r="AE3877" s="581"/>
      <c r="AF3877" s="586"/>
      <c r="AG3877" s="587"/>
      <c r="AH3877" s="626"/>
      <c r="AI3877" s="627"/>
      <c r="AJ3877" s="544"/>
      <c r="AK3877" s="581"/>
      <c r="AL3877" s="586"/>
      <c r="AM3877" s="587"/>
      <c r="AN3877" s="626"/>
      <c r="AO3877" s="627"/>
      <c r="AP3877" s="544"/>
      <c r="AQ3877" s="581"/>
      <c r="AR3877" s="586"/>
      <c r="AS3877" s="587"/>
      <c r="AT3877" s="626"/>
      <c r="AU3877" s="627"/>
      <c r="AV3877" s="628"/>
      <c r="AW3877" s="629"/>
      <c r="AX3877" s="632"/>
      <c r="AY3877" s="633"/>
      <c r="AZ3877" s="626"/>
      <c r="BA3877" s="627"/>
      <c r="BB3877" s="544"/>
      <c r="BC3877" s="581"/>
      <c r="BD3877" s="586"/>
      <c r="BE3877" s="587"/>
      <c r="BF3877" s="626"/>
      <c r="BG3877" s="627"/>
      <c r="BH3877" s="628"/>
      <c r="BI3877" s="629"/>
      <c r="BJ3877" s="632"/>
      <c r="BK3877" s="633"/>
      <c r="BL3877" s="626"/>
      <c r="BM3877" s="627"/>
      <c r="BN3877" s="678"/>
      <c r="BO3877" s="679"/>
      <c r="BP3877" s="680"/>
      <c r="BQ3877" s="677"/>
      <c r="BR3877" s="663"/>
      <c r="BS3877" s="663"/>
      <c r="BT3877" s="15"/>
      <c r="BU3877" s="15"/>
      <c r="BV3877" s="95"/>
    </row>
    <row r="3878" spans="1:74" ht="21.75" hidden="1" customHeight="1" x14ac:dyDescent="0.25">
      <c r="A3878" s="95"/>
      <c r="B3878" s="570" t="str">
        <f>IF(ROSTER!B$40="","",ROSTER!B$40)</f>
        <v/>
      </c>
      <c r="C3878" s="572" t="str">
        <f>IF(ROSTER!C$40="","",ROSTER!C$40)</f>
        <v/>
      </c>
      <c r="D3878" s="573"/>
      <c r="E3878" s="574"/>
      <c r="F3878" s="576">
        <f>IF(E3878="y",1,IF(E3878="S",1,0))</f>
        <v>0</v>
      </c>
      <c r="G3878" s="582">
        <f>IF(E3878="S",1,0)</f>
        <v>0</v>
      </c>
      <c r="H3878" s="578"/>
      <c r="I3878" s="543"/>
      <c r="J3878" s="542"/>
      <c r="K3878" s="580"/>
      <c r="L3878" s="584"/>
      <c r="M3878" s="585"/>
      <c r="N3878" s="588">
        <f>L3878+J3878</f>
        <v>0</v>
      </c>
      <c r="O3878" s="589"/>
      <c r="P3878" s="542"/>
      <c r="Q3878" s="580"/>
      <c r="R3878" s="584"/>
      <c r="S3878" s="585"/>
      <c r="T3878" s="588">
        <f>R3878-P3878</f>
        <v>0</v>
      </c>
      <c r="U3878" s="589"/>
      <c r="V3878" s="310"/>
      <c r="W3878" s="310"/>
      <c r="X3878" s="578"/>
      <c r="Y3878" s="543"/>
      <c r="Z3878" s="542"/>
      <c r="AA3878" s="543"/>
      <c r="AB3878" s="542"/>
      <c r="AC3878" s="543"/>
      <c r="AD3878" s="542"/>
      <c r="AE3878" s="580"/>
      <c r="AF3878" s="584"/>
      <c r="AG3878" s="585"/>
      <c r="AH3878" s="595">
        <f>IF(AD3878=0,0,(AF3878/AD3878)*100)</f>
        <v>0</v>
      </c>
      <c r="AI3878" s="596"/>
      <c r="AJ3878" s="542"/>
      <c r="AK3878" s="580"/>
      <c r="AL3878" s="584"/>
      <c r="AM3878" s="585"/>
      <c r="AN3878" s="595">
        <f>IF(AJ3878=0,0,(AL3878/AJ3878)*100)</f>
        <v>0</v>
      </c>
      <c r="AO3878" s="596"/>
      <c r="AP3878" s="542"/>
      <c r="AQ3878" s="580"/>
      <c r="AR3878" s="584"/>
      <c r="AS3878" s="585"/>
      <c r="AT3878" s="595">
        <f>IF(AP3878=0,0,(AR3878/AP3878)*100)</f>
        <v>0</v>
      </c>
      <c r="AU3878" s="596"/>
      <c r="AV3878" s="599">
        <f>AD3878+AJ3878+AP3878</f>
        <v>0</v>
      </c>
      <c r="AW3878" s="600"/>
      <c r="AX3878" s="630">
        <f>AF3878+AL3878+AR3878</f>
        <v>0</v>
      </c>
      <c r="AY3878" s="631"/>
      <c r="AZ3878" s="595">
        <f>IF(AV3878=0,0,(AX3878/AV3878)*100)</f>
        <v>0</v>
      </c>
      <c r="BA3878" s="596"/>
      <c r="BB3878" s="542"/>
      <c r="BC3878" s="580"/>
      <c r="BD3878" s="584"/>
      <c r="BE3878" s="585"/>
      <c r="BF3878" s="595">
        <f>IF(BB3878=0,0,(BD3878/BB3878)*100)</f>
        <v>0</v>
      </c>
      <c r="BG3878" s="596"/>
      <c r="BH3878" s="599">
        <f>AV3878+BB3878</f>
        <v>0</v>
      </c>
      <c r="BI3878" s="600"/>
      <c r="BJ3878" s="630">
        <f>AX3878+BD3878</f>
        <v>0</v>
      </c>
      <c r="BK3878" s="631"/>
      <c r="BL3878" s="595">
        <f>IF(BH3878=0,0,(BJ3878/BH3878)*100)</f>
        <v>0</v>
      </c>
      <c r="BM3878" s="596"/>
      <c r="BN3878" s="656">
        <f>(AF3878*2)+(AL3878*2)+(AR3878*3)+BD3878</f>
        <v>0</v>
      </c>
      <c r="BO3878" s="657"/>
      <c r="BP3878" s="658"/>
      <c r="BQ3878" s="676">
        <f t="shared" ref="BQ3878" si="3162">IF(BS3878=0,0,50*BR3878/BS3878)</f>
        <v>0</v>
      </c>
      <c r="BR3878" s="662">
        <f>(BN3878*BU$11)+(N3878*BU$12)+(Z3878*BU$13)+(R3878*BU$14)+(X3878*BU$15)+(AB3878*BU$16)</f>
        <v>0</v>
      </c>
      <c r="BS3878" s="662">
        <f>((BB3878-BD3878)*BU$18)+((AV3878-AX3878)*BU$17)+(H3878*BU$19)+(P3878*BU$20)</f>
        <v>0</v>
      </c>
      <c r="BT3878" s="15"/>
      <c r="BU3878" s="15"/>
      <c r="BV3878" s="95"/>
    </row>
    <row r="3879" spans="1:74" ht="21.75" hidden="1" customHeight="1" x14ac:dyDescent="0.25">
      <c r="A3879" s="95"/>
      <c r="B3879" s="571"/>
      <c r="C3879" s="642" t="str">
        <f>IF(ROSTER!D$40="","",ROSTER!D$40)</f>
        <v/>
      </c>
      <c r="D3879" s="643"/>
      <c r="E3879" s="575"/>
      <c r="F3879" s="577"/>
      <c r="G3879" s="583"/>
      <c r="H3879" s="579"/>
      <c r="I3879" s="545"/>
      <c r="J3879" s="544"/>
      <c r="K3879" s="581"/>
      <c r="L3879" s="586"/>
      <c r="M3879" s="587"/>
      <c r="N3879" s="592" t="s">
        <v>16</v>
      </c>
      <c r="O3879" s="603"/>
      <c r="P3879" s="544"/>
      <c r="Q3879" s="581"/>
      <c r="R3879" s="586"/>
      <c r="S3879" s="587"/>
      <c r="T3879" s="592" t="s">
        <v>16</v>
      </c>
      <c r="U3879" s="603"/>
      <c r="V3879" s="311"/>
      <c r="W3879" s="311"/>
      <c r="X3879" s="579"/>
      <c r="Y3879" s="545"/>
      <c r="Z3879" s="544"/>
      <c r="AA3879" s="545"/>
      <c r="AB3879" s="544"/>
      <c r="AC3879" s="545"/>
      <c r="AD3879" s="544"/>
      <c r="AE3879" s="581"/>
      <c r="AF3879" s="586"/>
      <c r="AG3879" s="587"/>
      <c r="AH3879" s="626"/>
      <c r="AI3879" s="627"/>
      <c r="AJ3879" s="544"/>
      <c r="AK3879" s="581"/>
      <c r="AL3879" s="586"/>
      <c r="AM3879" s="587"/>
      <c r="AN3879" s="626"/>
      <c r="AO3879" s="627"/>
      <c r="AP3879" s="544"/>
      <c r="AQ3879" s="581"/>
      <c r="AR3879" s="586"/>
      <c r="AS3879" s="587"/>
      <c r="AT3879" s="626"/>
      <c r="AU3879" s="627"/>
      <c r="AV3879" s="628"/>
      <c r="AW3879" s="629"/>
      <c r="AX3879" s="632"/>
      <c r="AY3879" s="633"/>
      <c r="AZ3879" s="626"/>
      <c r="BA3879" s="627"/>
      <c r="BB3879" s="544"/>
      <c r="BC3879" s="581"/>
      <c r="BD3879" s="586"/>
      <c r="BE3879" s="587"/>
      <c r="BF3879" s="626"/>
      <c r="BG3879" s="627"/>
      <c r="BH3879" s="628"/>
      <c r="BI3879" s="629"/>
      <c r="BJ3879" s="632"/>
      <c r="BK3879" s="633"/>
      <c r="BL3879" s="626"/>
      <c r="BM3879" s="627"/>
      <c r="BN3879" s="678"/>
      <c r="BO3879" s="679"/>
      <c r="BP3879" s="680"/>
      <c r="BQ3879" s="677"/>
      <c r="BR3879" s="663"/>
      <c r="BS3879" s="663"/>
      <c r="BT3879" s="15"/>
      <c r="BU3879" s="15"/>
      <c r="BV3879" s="95"/>
    </row>
    <row r="3880" spans="1:74" ht="21.75" hidden="1" customHeight="1" x14ac:dyDescent="0.25">
      <c r="A3880" s="95"/>
      <c r="B3880" s="570" t="str">
        <f>IF(ROSTER!B$42="","",ROSTER!B$42)</f>
        <v/>
      </c>
      <c r="C3880" s="572" t="str">
        <f>IF(ROSTER!C$42="","",ROSTER!C$42)</f>
        <v/>
      </c>
      <c r="D3880" s="573"/>
      <c r="E3880" s="574"/>
      <c r="F3880" s="576">
        <f>IF(E3880="y",1,IF(E3880="S",1,0))</f>
        <v>0</v>
      </c>
      <c r="G3880" s="582">
        <f>IF(E3880="S",1,0)</f>
        <v>0</v>
      </c>
      <c r="H3880" s="578"/>
      <c r="I3880" s="543"/>
      <c r="J3880" s="542"/>
      <c r="K3880" s="580"/>
      <c r="L3880" s="584"/>
      <c r="M3880" s="585"/>
      <c r="N3880" s="588">
        <f>L3880+J3880</f>
        <v>0</v>
      </c>
      <c r="O3880" s="589"/>
      <c r="P3880" s="542"/>
      <c r="Q3880" s="580"/>
      <c r="R3880" s="584"/>
      <c r="S3880" s="585"/>
      <c r="T3880" s="588">
        <f>R3880-P3880</f>
        <v>0</v>
      </c>
      <c r="U3880" s="589"/>
      <c r="V3880" s="310"/>
      <c r="W3880" s="310"/>
      <c r="X3880" s="578"/>
      <c r="Y3880" s="543"/>
      <c r="Z3880" s="542"/>
      <c r="AA3880" s="543"/>
      <c r="AB3880" s="542"/>
      <c r="AC3880" s="543"/>
      <c r="AD3880" s="542"/>
      <c r="AE3880" s="580"/>
      <c r="AF3880" s="584"/>
      <c r="AG3880" s="585"/>
      <c r="AH3880" s="595">
        <f>IF(AD3880=0,0,(AF3880/AD3880)*100)</f>
        <v>0</v>
      </c>
      <c r="AI3880" s="596"/>
      <c r="AJ3880" s="542"/>
      <c r="AK3880" s="580"/>
      <c r="AL3880" s="584"/>
      <c r="AM3880" s="585"/>
      <c r="AN3880" s="595">
        <f>IF(AJ3880=0,0,(AL3880/AJ3880)*100)</f>
        <v>0</v>
      </c>
      <c r="AO3880" s="596"/>
      <c r="AP3880" s="542"/>
      <c r="AQ3880" s="580"/>
      <c r="AR3880" s="584"/>
      <c r="AS3880" s="585"/>
      <c r="AT3880" s="595">
        <f>IF(AP3880=0,0,(AR3880/AP3880)*100)</f>
        <v>0</v>
      </c>
      <c r="AU3880" s="596"/>
      <c r="AV3880" s="599">
        <f>AD3880+AJ3880+AP3880</f>
        <v>0</v>
      </c>
      <c r="AW3880" s="600"/>
      <c r="AX3880" s="630">
        <f>AF3880+AL3880+AR3880</f>
        <v>0</v>
      </c>
      <c r="AY3880" s="631"/>
      <c r="AZ3880" s="595">
        <f>IF(AV3880=0,0,(AX3880/AV3880)*100)</f>
        <v>0</v>
      </c>
      <c r="BA3880" s="596"/>
      <c r="BB3880" s="542"/>
      <c r="BC3880" s="580"/>
      <c r="BD3880" s="584"/>
      <c r="BE3880" s="585"/>
      <c r="BF3880" s="595">
        <f>IF(BB3880=0,0,(BD3880/BB3880)*100)</f>
        <v>0</v>
      </c>
      <c r="BG3880" s="596"/>
      <c r="BH3880" s="599">
        <f>AV3880+BB3880</f>
        <v>0</v>
      </c>
      <c r="BI3880" s="600"/>
      <c r="BJ3880" s="630">
        <f>AX3880+BD3880</f>
        <v>0</v>
      </c>
      <c r="BK3880" s="631"/>
      <c r="BL3880" s="595">
        <f>IF(BH3880=0,0,(BJ3880/BH3880)*100)</f>
        <v>0</v>
      </c>
      <c r="BM3880" s="596"/>
      <c r="BN3880" s="656">
        <f>(AF3880*2)+(AL3880*2)+(AR3880*3)+BD3880</f>
        <v>0</v>
      </c>
      <c r="BO3880" s="657"/>
      <c r="BP3880" s="658"/>
      <c r="BQ3880" s="676">
        <f t="shared" ref="BQ3880" si="3163">IF(BS3880=0,0,50*BR3880/BS3880)</f>
        <v>0</v>
      </c>
      <c r="BR3880" s="662">
        <f>(BN3880*BU$11)+(N3880*BU$12)+(Z3880*BU$13)+(R3880*BU$14)+(X3880*BU$15)+(AB3880*BU$16)</f>
        <v>0</v>
      </c>
      <c r="BS3880" s="662">
        <f>((BB3880-BD3880)*BU$18)+((AV3880-AX3880)*BU$17)+(H3880*BU$19)+(P3880*BU$20)</f>
        <v>0</v>
      </c>
      <c r="BT3880" s="15"/>
      <c r="BU3880" s="15"/>
      <c r="BV3880" s="95"/>
    </row>
    <row r="3881" spans="1:74" ht="21.75" hidden="1" customHeight="1" x14ac:dyDescent="0.25">
      <c r="A3881" s="95"/>
      <c r="B3881" s="571"/>
      <c r="C3881" s="642" t="str">
        <f>IF(ROSTER!D$42="","",ROSTER!D$42)</f>
        <v/>
      </c>
      <c r="D3881" s="643"/>
      <c r="E3881" s="575"/>
      <c r="F3881" s="577"/>
      <c r="G3881" s="583"/>
      <c r="H3881" s="579"/>
      <c r="I3881" s="545"/>
      <c r="J3881" s="544"/>
      <c r="K3881" s="581"/>
      <c r="L3881" s="586"/>
      <c r="M3881" s="587"/>
      <c r="N3881" s="592" t="s">
        <v>16</v>
      </c>
      <c r="O3881" s="603"/>
      <c r="P3881" s="544"/>
      <c r="Q3881" s="581"/>
      <c r="R3881" s="586"/>
      <c r="S3881" s="587"/>
      <c r="T3881" s="592" t="s">
        <v>16</v>
      </c>
      <c r="U3881" s="603"/>
      <c r="V3881" s="311"/>
      <c r="W3881" s="311"/>
      <c r="X3881" s="579"/>
      <c r="Y3881" s="545"/>
      <c r="Z3881" s="544"/>
      <c r="AA3881" s="545"/>
      <c r="AB3881" s="544"/>
      <c r="AC3881" s="545"/>
      <c r="AD3881" s="544"/>
      <c r="AE3881" s="581"/>
      <c r="AF3881" s="586"/>
      <c r="AG3881" s="587"/>
      <c r="AH3881" s="626"/>
      <c r="AI3881" s="627"/>
      <c r="AJ3881" s="544"/>
      <c r="AK3881" s="581"/>
      <c r="AL3881" s="586"/>
      <c r="AM3881" s="587"/>
      <c r="AN3881" s="626"/>
      <c r="AO3881" s="627"/>
      <c r="AP3881" s="544"/>
      <c r="AQ3881" s="581"/>
      <c r="AR3881" s="586"/>
      <c r="AS3881" s="587"/>
      <c r="AT3881" s="626"/>
      <c r="AU3881" s="627"/>
      <c r="AV3881" s="628"/>
      <c r="AW3881" s="629"/>
      <c r="AX3881" s="632"/>
      <c r="AY3881" s="633"/>
      <c r="AZ3881" s="626"/>
      <c r="BA3881" s="627"/>
      <c r="BB3881" s="544"/>
      <c r="BC3881" s="581"/>
      <c r="BD3881" s="586"/>
      <c r="BE3881" s="587"/>
      <c r="BF3881" s="626"/>
      <c r="BG3881" s="627"/>
      <c r="BH3881" s="628"/>
      <c r="BI3881" s="629"/>
      <c r="BJ3881" s="632"/>
      <c r="BK3881" s="633"/>
      <c r="BL3881" s="626"/>
      <c r="BM3881" s="627"/>
      <c r="BN3881" s="678"/>
      <c r="BO3881" s="679"/>
      <c r="BP3881" s="680"/>
      <c r="BQ3881" s="677"/>
      <c r="BR3881" s="663"/>
      <c r="BS3881" s="663"/>
      <c r="BT3881" s="15"/>
      <c r="BU3881" s="15"/>
      <c r="BV3881" s="95"/>
    </row>
    <row r="3882" spans="1:74" ht="21.75" hidden="1" customHeight="1" x14ac:dyDescent="0.25">
      <c r="A3882" s="95"/>
      <c r="B3882" s="570" t="str">
        <f>IF(ROSTER!B$44="","",ROSTER!B$44)</f>
        <v/>
      </c>
      <c r="C3882" s="572" t="str">
        <f>IF(ROSTER!C$44="","",ROSTER!C$44)</f>
        <v/>
      </c>
      <c r="D3882" s="573"/>
      <c r="E3882" s="574"/>
      <c r="F3882" s="576">
        <f>IF(E3882="y",1,IF(E3882="S",1,0))</f>
        <v>0</v>
      </c>
      <c r="G3882" s="582">
        <f>IF(E3882="S",1,0)</f>
        <v>0</v>
      </c>
      <c r="H3882" s="578"/>
      <c r="I3882" s="543"/>
      <c r="J3882" s="542"/>
      <c r="K3882" s="580"/>
      <c r="L3882" s="584"/>
      <c r="M3882" s="585"/>
      <c r="N3882" s="588">
        <f>L3882+J3882</f>
        <v>0</v>
      </c>
      <c r="O3882" s="589"/>
      <c r="P3882" s="542"/>
      <c r="Q3882" s="580"/>
      <c r="R3882" s="584"/>
      <c r="S3882" s="585"/>
      <c r="T3882" s="588">
        <f>R3882-P3882</f>
        <v>0</v>
      </c>
      <c r="U3882" s="589"/>
      <c r="V3882" s="310"/>
      <c r="W3882" s="310"/>
      <c r="X3882" s="578"/>
      <c r="Y3882" s="543"/>
      <c r="Z3882" s="542"/>
      <c r="AA3882" s="543"/>
      <c r="AB3882" s="542"/>
      <c r="AC3882" s="543"/>
      <c r="AD3882" s="542"/>
      <c r="AE3882" s="580"/>
      <c r="AF3882" s="584"/>
      <c r="AG3882" s="585"/>
      <c r="AH3882" s="595">
        <f>IF(AD3882=0,0,(AF3882/AD3882)*100)</f>
        <v>0</v>
      </c>
      <c r="AI3882" s="596"/>
      <c r="AJ3882" s="542"/>
      <c r="AK3882" s="580"/>
      <c r="AL3882" s="584"/>
      <c r="AM3882" s="585"/>
      <c r="AN3882" s="595">
        <f>IF(AJ3882=0,0,(AL3882/AJ3882)*100)</f>
        <v>0</v>
      </c>
      <c r="AO3882" s="596"/>
      <c r="AP3882" s="542"/>
      <c r="AQ3882" s="580"/>
      <c r="AR3882" s="584"/>
      <c r="AS3882" s="585"/>
      <c r="AT3882" s="595">
        <f>IF(AP3882=0,0,(AR3882/AP3882)*100)</f>
        <v>0</v>
      </c>
      <c r="AU3882" s="596"/>
      <c r="AV3882" s="599">
        <f>AD3882+AJ3882+AP3882</f>
        <v>0</v>
      </c>
      <c r="AW3882" s="600"/>
      <c r="AX3882" s="630">
        <f>AF3882+AL3882+AR3882</f>
        <v>0</v>
      </c>
      <c r="AY3882" s="631"/>
      <c r="AZ3882" s="595">
        <f>IF(AV3882=0,0,(AX3882/AV3882)*100)</f>
        <v>0</v>
      </c>
      <c r="BA3882" s="596"/>
      <c r="BB3882" s="542"/>
      <c r="BC3882" s="580"/>
      <c r="BD3882" s="584"/>
      <c r="BE3882" s="585"/>
      <c r="BF3882" s="595">
        <f>IF(BB3882=0,0,(BD3882/BB3882)*100)</f>
        <v>0</v>
      </c>
      <c r="BG3882" s="596"/>
      <c r="BH3882" s="599">
        <f>AV3882+BB3882</f>
        <v>0</v>
      </c>
      <c r="BI3882" s="600"/>
      <c r="BJ3882" s="630">
        <f>AX3882+BD3882</f>
        <v>0</v>
      </c>
      <c r="BK3882" s="631"/>
      <c r="BL3882" s="595">
        <f>IF(BH3882=0,0,(BJ3882/BH3882)*100)</f>
        <v>0</v>
      </c>
      <c r="BM3882" s="596"/>
      <c r="BN3882" s="656">
        <f>(AF3882*2)+(AL3882*2)+(AR3882*3)+BD3882</f>
        <v>0</v>
      </c>
      <c r="BO3882" s="657"/>
      <c r="BP3882" s="658"/>
      <c r="BQ3882" s="676">
        <f t="shared" ref="BQ3882" si="3164">IF(BS3882=0,0,50*BR3882/BS3882)</f>
        <v>0</v>
      </c>
      <c r="BR3882" s="662">
        <f>(BN3882*BU$11)+(N3882*BU$12)+(Z3882*BU$13)+(R3882*BU$14)+(X3882*BU$15)+(AB3882*BU$16)</f>
        <v>0</v>
      </c>
      <c r="BS3882" s="662">
        <f>((BB3882-BD3882)*BU$18)+((AV3882-AX3882)*BU$17)+(H3882*BU$19)+(P3882*BU$20)</f>
        <v>0</v>
      </c>
      <c r="BT3882" s="15"/>
      <c r="BU3882" s="15"/>
      <c r="BV3882" s="95"/>
    </row>
    <row r="3883" spans="1:74" ht="21.75" hidden="1" customHeight="1" x14ac:dyDescent="0.25">
      <c r="A3883" s="95"/>
      <c r="B3883" s="571"/>
      <c r="C3883" s="642" t="str">
        <f>IF(ROSTER!D$44="","",ROSTER!D$44)</f>
        <v/>
      </c>
      <c r="D3883" s="643"/>
      <c r="E3883" s="575"/>
      <c r="F3883" s="577"/>
      <c r="G3883" s="583"/>
      <c r="H3883" s="579"/>
      <c r="I3883" s="545"/>
      <c r="J3883" s="544"/>
      <c r="K3883" s="581"/>
      <c r="L3883" s="586"/>
      <c r="M3883" s="587"/>
      <c r="N3883" s="592" t="s">
        <v>16</v>
      </c>
      <c r="O3883" s="603"/>
      <c r="P3883" s="544"/>
      <c r="Q3883" s="581"/>
      <c r="R3883" s="586"/>
      <c r="S3883" s="587"/>
      <c r="T3883" s="592" t="s">
        <v>16</v>
      </c>
      <c r="U3883" s="603"/>
      <c r="V3883" s="311"/>
      <c r="W3883" s="311"/>
      <c r="X3883" s="579"/>
      <c r="Y3883" s="545"/>
      <c r="Z3883" s="544"/>
      <c r="AA3883" s="545"/>
      <c r="AB3883" s="544"/>
      <c r="AC3883" s="545"/>
      <c r="AD3883" s="544"/>
      <c r="AE3883" s="581"/>
      <c r="AF3883" s="586"/>
      <c r="AG3883" s="587"/>
      <c r="AH3883" s="626"/>
      <c r="AI3883" s="627"/>
      <c r="AJ3883" s="544"/>
      <c r="AK3883" s="581"/>
      <c r="AL3883" s="586"/>
      <c r="AM3883" s="587"/>
      <c r="AN3883" s="626"/>
      <c r="AO3883" s="627"/>
      <c r="AP3883" s="544"/>
      <c r="AQ3883" s="581"/>
      <c r="AR3883" s="586"/>
      <c r="AS3883" s="587"/>
      <c r="AT3883" s="626"/>
      <c r="AU3883" s="627"/>
      <c r="AV3883" s="628"/>
      <c r="AW3883" s="629"/>
      <c r="AX3883" s="632"/>
      <c r="AY3883" s="633"/>
      <c r="AZ3883" s="626"/>
      <c r="BA3883" s="627"/>
      <c r="BB3883" s="544"/>
      <c r="BC3883" s="581"/>
      <c r="BD3883" s="586"/>
      <c r="BE3883" s="587"/>
      <c r="BF3883" s="626"/>
      <c r="BG3883" s="627"/>
      <c r="BH3883" s="628"/>
      <c r="BI3883" s="629"/>
      <c r="BJ3883" s="632"/>
      <c r="BK3883" s="633"/>
      <c r="BL3883" s="626"/>
      <c r="BM3883" s="627"/>
      <c r="BN3883" s="678"/>
      <c r="BO3883" s="679"/>
      <c r="BP3883" s="680"/>
      <c r="BQ3883" s="677"/>
      <c r="BR3883" s="663"/>
      <c r="BS3883" s="663"/>
      <c r="BT3883" s="15"/>
      <c r="BU3883" s="15"/>
      <c r="BV3883" s="95"/>
    </row>
    <row r="3884" spans="1:74" ht="21.75" hidden="1" customHeight="1" x14ac:dyDescent="0.25">
      <c r="A3884" s="95"/>
      <c r="B3884" s="570" t="str">
        <f>IF(ROSTER!B$46="","",ROSTER!B$46)</f>
        <v/>
      </c>
      <c r="C3884" s="572" t="str">
        <f>IF(ROSTER!C$46="","",ROSTER!C$46)</f>
        <v/>
      </c>
      <c r="D3884" s="573"/>
      <c r="E3884" s="574"/>
      <c r="F3884" s="576">
        <f>IF(E3884="y",1,IF(E3884="S",1,0))</f>
        <v>0</v>
      </c>
      <c r="G3884" s="582">
        <f>IF(E3884="S",1,0)</f>
        <v>0</v>
      </c>
      <c r="H3884" s="578"/>
      <c r="I3884" s="543"/>
      <c r="J3884" s="542"/>
      <c r="K3884" s="580"/>
      <c r="L3884" s="584"/>
      <c r="M3884" s="585"/>
      <c r="N3884" s="588">
        <f>L3884+J3884</f>
        <v>0</v>
      </c>
      <c r="O3884" s="589"/>
      <c r="P3884" s="542"/>
      <c r="Q3884" s="580"/>
      <c r="R3884" s="584"/>
      <c r="S3884" s="585"/>
      <c r="T3884" s="588">
        <f>R3884-P3884</f>
        <v>0</v>
      </c>
      <c r="U3884" s="589"/>
      <c r="V3884" s="310"/>
      <c r="W3884" s="310"/>
      <c r="X3884" s="578"/>
      <c r="Y3884" s="543"/>
      <c r="Z3884" s="542"/>
      <c r="AA3884" s="543"/>
      <c r="AB3884" s="542"/>
      <c r="AC3884" s="543"/>
      <c r="AD3884" s="542"/>
      <c r="AE3884" s="580"/>
      <c r="AF3884" s="584"/>
      <c r="AG3884" s="585"/>
      <c r="AH3884" s="595">
        <f>IF(AD3884=0,0,(AF3884/AD3884)*100)</f>
        <v>0</v>
      </c>
      <c r="AI3884" s="596"/>
      <c r="AJ3884" s="542"/>
      <c r="AK3884" s="580"/>
      <c r="AL3884" s="584"/>
      <c r="AM3884" s="585"/>
      <c r="AN3884" s="595">
        <f>IF(AJ3884=0,0,(AL3884/AJ3884)*100)</f>
        <v>0</v>
      </c>
      <c r="AO3884" s="596"/>
      <c r="AP3884" s="542"/>
      <c r="AQ3884" s="580"/>
      <c r="AR3884" s="584"/>
      <c r="AS3884" s="585"/>
      <c r="AT3884" s="595">
        <f>IF(AP3884=0,0,(AR3884/AP3884)*100)</f>
        <v>0</v>
      </c>
      <c r="AU3884" s="596"/>
      <c r="AV3884" s="599">
        <f>AD3884+AJ3884+AP3884</f>
        <v>0</v>
      </c>
      <c r="AW3884" s="600"/>
      <c r="AX3884" s="630">
        <f>AF3884+AL3884+AR3884</f>
        <v>0</v>
      </c>
      <c r="AY3884" s="631"/>
      <c r="AZ3884" s="595">
        <f>IF(AV3884=0,0,(AX3884/AV3884)*100)</f>
        <v>0</v>
      </c>
      <c r="BA3884" s="596"/>
      <c r="BB3884" s="542"/>
      <c r="BC3884" s="580"/>
      <c r="BD3884" s="584"/>
      <c r="BE3884" s="585"/>
      <c r="BF3884" s="595">
        <f>IF(BB3884=0,0,(BD3884/BB3884)*100)</f>
        <v>0</v>
      </c>
      <c r="BG3884" s="596"/>
      <c r="BH3884" s="599">
        <f>AV3884+BB3884</f>
        <v>0</v>
      </c>
      <c r="BI3884" s="600"/>
      <c r="BJ3884" s="630">
        <f>AX3884+BD3884</f>
        <v>0</v>
      </c>
      <c r="BK3884" s="631"/>
      <c r="BL3884" s="595">
        <f>IF(BH3884=0,0,(BJ3884/BH3884)*100)</f>
        <v>0</v>
      </c>
      <c r="BM3884" s="596"/>
      <c r="BN3884" s="656">
        <f>(AF3884*2)+(AL3884*2)+(AR3884*3)+BD3884</f>
        <v>0</v>
      </c>
      <c r="BO3884" s="657"/>
      <c r="BP3884" s="658"/>
      <c r="BQ3884" s="676">
        <f t="shared" ref="BQ3884" si="3165">IF(BS3884=0,0,50*BR3884/BS3884)</f>
        <v>0</v>
      </c>
      <c r="BR3884" s="708">
        <f>(BN3884*BU$11)+(N3884*BU$12)+(Z3884*BU$13)+(R3884*BU$14)+(X3884*BU$15)+(AB3884*BU$16)</f>
        <v>0</v>
      </c>
      <c r="BS3884" s="662">
        <f>((BB3884-BD3884)*BU$18)+((AV3884-AX3884)*BU$17)+(H3884*BU$19)+(P3884*BU$20)</f>
        <v>0</v>
      </c>
      <c r="BT3884" s="15"/>
      <c r="BU3884" s="15"/>
      <c r="BV3884" s="95"/>
    </row>
    <row r="3885" spans="1:74" ht="22.5" hidden="1" customHeight="1" thickBot="1" x14ac:dyDescent="0.3">
      <c r="A3885" s="95"/>
      <c r="B3885" s="571"/>
      <c r="C3885" s="642" t="str">
        <f>IF(ROSTER!D$46="","",ROSTER!D$46)</f>
        <v/>
      </c>
      <c r="D3885" s="643"/>
      <c r="E3885" s="575"/>
      <c r="F3885" s="577"/>
      <c r="G3885" s="583"/>
      <c r="H3885" s="579"/>
      <c r="I3885" s="545"/>
      <c r="J3885" s="544"/>
      <c r="K3885" s="581"/>
      <c r="L3885" s="586"/>
      <c r="M3885" s="587"/>
      <c r="N3885" s="590" t="s">
        <v>16</v>
      </c>
      <c r="O3885" s="591"/>
      <c r="P3885" s="544"/>
      <c r="Q3885" s="581"/>
      <c r="R3885" s="586"/>
      <c r="S3885" s="587"/>
      <c r="T3885" s="592" t="s">
        <v>16</v>
      </c>
      <c r="U3885" s="603"/>
      <c r="V3885" s="311"/>
      <c r="W3885" s="311"/>
      <c r="X3885" s="579"/>
      <c r="Y3885" s="545"/>
      <c r="Z3885" s="544"/>
      <c r="AA3885" s="545"/>
      <c r="AB3885" s="544"/>
      <c r="AC3885" s="545"/>
      <c r="AD3885" s="544"/>
      <c r="AE3885" s="581"/>
      <c r="AF3885" s="586"/>
      <c r="AG3885" s="587"/>
      <c r="AH3885" s="597"/>
      <c r="AI3885" s="598"/>
      <c r="AJ3885" s="544"/>
      <c r="AK3885" s="581"/>
      <c r="AL3885" s="586"/>
      <c r="AM3885" s="587"/>
      <c r="AN3885" s="597"/>
      <c r="AO3885" s="598"/>
      <c r="AP3885" s="544"/>
      <c r="AQ3885" s="581"/>
      <c r="AR3885" s="586"/>
      <c r="AS3885" s="587"/>
      <c r="AT3885" s="597"/>
      <c r="AU3885" s="598"/>
      <c r="AV3885" s="601"/>
      <c r="AW3885" s="602"/>
      <c r="AX3885" s="701"/>
      <c r="AY3885" s="702"/>
      <c r="AZ3885" s="597"/>
      <c r="BA3885" s="598"/>
      <c r="BB3885" s="544"/>
      <c r="BC3885" s="581"/>
      <c r="BD3885" s="586"/>
      <c r="BE3885" s="587"/>
      <c r="BF3885" s="597"/>
      <c r="BG3885" s="598"/>
      <c r="BH3885" s="601"/>
      <c r="BI3885" s="602"/>
      <c r="BJ3885" s="701"/>
      <c r="BK3885" s="702"/>
      <c r="BL3885" s="597"/>
      <c r="BM3885" s="598"/>
      <c r="BN3885" s="659"/>
      <c r="BO3885" s="660"/>
      <c r="BP3885" s="661"/>
      <c r="BQ3885" s="682"/>
      <c r="BR3885" s="709"/>
      <c r="BS3885" s="663"/>
      <c r="BT3885" s="15"/>
      <c r="BU3885" s="15"/>
      <c r="BV3885" s="95"/>
    </row>
    <row r="3886" spans="1:74" s="21" customFormat="1" ht="33.4" hidden="1" customHeight="1" x14ac:dyDescent="0.45">
      <c r="A3886" s="98"/>
      <c r="B3886" s="612"/>
      <c r="C3886" s="613"/>
      <c r="D3886" s="613" t="s">
        <v>10</v>
      </c>
      <c r="E3886" s="616"/>
      <c r="F3886" s="279"/>
      <c r="G3886" s="279"/>
      <c r="H3886" s="517">
        <f>SUM(H3846:I3885)</f>
        <v>0</v>
      </c>
      <c r="I3886" s="618"/>
      <c r="J3886" s="517">
        <f>SUM(J3846:K3885)</f>
        <v>0</v>
      </c>
      <c r="K3886" s="618"/>
      <c r="L3886" s="620">
        <f>SUM(L3846:M3885)</f>
        <v>0</v>
      </c>
      <c r="M3886" s="621"/>
      <c r="N3886" s="548">
        <f>L3886+J3886</f>
        <v>0</v>
      </c>
      <c r="O3886" s="518"/>
      <c r="P3886" s="620">
        <f>SUM(P3846:Q3885)</f>
        <v>0</v>
      </c>
      <c r="Q3886" s="618"/>
      <c r="R3886" s="620">
        <f>SUM(R3846:S3885)</f>
        <v>0</v>
      </c>
      <c r="S3886" s="621"/>
      <c r="T3886" s="548">
        <f>R3886-P3886</f>
        <v>0</v>
      </c>
      <c r="U3886" s="518"/>
      <c r="V3886" s="312"/>
      <c r="W3886" s="312"/>
      <c r="X3886" s="620">
        <f>SUM(X3846:Y3885)</f>
        <v>0</v>
      </c>
      <c r="Y3886" s="621"/>
      <c r="Z3886" s="517">
        <f>SUM(Z3846:AA3885)</f>
        <v>0</v>
      </c>
      <c r="AA3886" s="518"/>
      <c r="AB3886" s="517">
        <f>SUM(AB3846:AC3885)</f>
        <v>0</v>
      </c>
      <c r="AC3886" s="518"/>
      <c r="AD3886" s="621">
        <f>SUM(AD3846:AE3885)</f>
        <v>0</v>
      </c>
      <c r="AE3886" s="618"/>
      <c r="AF3886" s="620">
        <f>SUM(AF3846:AG3885)</f>
        <v>0</v>
      </c>
      <c r="AG3886" s="621"/>
      <c r="AH3886" s="548">
        <f>IF(AD3886=0,0,(AF3886/AD3886)*100)</f>
        <v>0</v>
      </c>
      <c r="AI3886" s="518"/>
      <c r="AJ3886" s="620">
        <f>SUM(AJ3846:AK3885)</f>
        <v>0</v>
      </c>
      <c r="AK3886" s="618"/>
      <c r="AL3886" s="620">
        <f>SUM(AL3846:AM3885)</f>
        <v>0</v>
      </c>
      <c r="AM3886" s="621"/>
      <c r="AN3886" s="548">
        <f>IF(AJ3886=0,0,(AL3886/AJ3886)*100)</f>
        <v>0</v>
      </c>
      <c r="AO3886" s="518"/>
      <c r="AP3886" s="620">
        <f>SUM(AP3846:AQ3885)</f>
        <v>0</v>
      </c>
      <c r="AQ3886" s="618"/>
      <c r="AR3886" s="620">
        <f>SUM(AR3846:AS3885)</f>
        <v>0</v>
      </c>
      <c r="AS3886" s="621"/>
      <c r="AT3886" s="548">
        <f>IF(AP3886=0,0,(AR3886/AP3886)*100)</f>
        <v>0</v>
      </c>
      <c r="AU3886" s="518"/>
      <c r="AV3886" s="517">
        <f>AD3886+AJ3886+AP3886</f>
        <v>0</v>
      </c>
      <c r="AW3886" s="618"/>
      <c r="AX3886" s="620">
        <f>AF3886+AL3886+AR3886</f>
        <v>0</v>
      </c>
      <c r="AY3886" s="624"/>
      <c r="AZ3886" s="548">
        <f>IF(AV3886=0,0,(AX3886/AV3886)*100)</f>
        <v>0</v>
      </c>
      <c r="BA3886" s="518"/>
      <c r="BB3886" s="620">
        <f>SUM(BB3846:BC3885)</f>
        <v>0</v>
      </c>
      <c r="BC3886" s="618"/>
      <c r="BD3886" s="620">
        <f>SUM(BD3846:BE3885)</f>
        <v>0</v>
      </c>
      <c r="BE3886" s="621"/>
      <c r="BF3886" s="548">
        <f>IF(BB3886=0,0,(BD3886/BB3886)*100)</f>
        <v>0</v>
      </c>
      <c r="BG3886" s="518"/>
      <c r="BH3886" s="517">
        <f>AV3886+BB3886</f>
        <v>0</v>
      </c>
      <c r="BI3886" s="618"/>
      <c r="BJ3886" s="620">
        <f>AX3886+BD3886</f>
        <v>0</v>
      </c>
      <c r="BK3886" s="624"/>
      <c r="BL3886" s="548">
        <f>IF(BH3886=0,0,(BJ3886/BH3886)*100)</f>
        <v>0</v>
      </c>
      <c r="BM3886" s="664"/>
      <c r="BN3886" s="666">
        <f>SUM(BN3846:BP3885)</f>
        <v>0</v>
      </c>
      <c r="BO3886" s="667"/>
      <c r="BP3886" s="668"/>
      <c r="BQ3886" s="681">
        <f>SUM(BQ3846:BQ3885)</f>
        <v>0</v>
      </c>
      <c r="BR3886" s="685">
        <f>(BN3886*BU$11)+(N3886*BU$12)+(Z3886*BU$13)+(R3886*BU$14)+(X3886*BU$15)+(AB3886*BU$16)</f>
        <v>0</v>
      </c>
      <c r="BS3886" s="683">
        <f>((BB3886-BD3886)*BU$18)+((AV3886-AX3886)*BU$17)+(H3886*BU$19)+(P3886*BU$20)</f>
        <v>0</v>
      </c>
      <c r="BT3886" s="20"/>
      <c r="BU3886" s="20"/>
      <c r="BV3886" s="98"/>
    </row>
    <row r="3887" spans="1:74" s="21" customFormat="1" ht="33.950000000000003" hidden="1" customHeight="1" thickBot="1" x14ac:dyDescent="0.5">
      <c r="A3887" s="98"/>
      <c r="B3887" s="614"/>
      <c r="C3887" s="615"/>
      <c r="D3887" s="615"/>
      <c r="E3887" s="617"/>
      <c r="F3887" s="280"/>
      <c r="G3887" s="280"/>
      <c r="H3887" s="519"/>
      <c r="I3887" s="619"/>
      <c r="J3887" s="519"/>
      <c r="K3887" s="619"/>
      <c r="L3887" s="622"/>
      <c r="M3887" s="623"/>
      <c r="N3887" s="549" t="s">
        <v>16</v>
      </c>
      <c r="O3887" s="520"/>
      <c r="P3887" s="622"/>
      <c r="Q3887" s="619"/>
      <c r="R3887" s="622"/>
      <c r="S3887" s="623"/>
      <c r="T3887" s="549" t="s">
        <v>16</v>
      </c>
      <c r="U3887" s="520"/>
      <c r="V3887" s="313"/>
      <c r="W3887" s="313"/>
      <c r="X3887" s="622"/>
      <c r="Y3887" s="623"/>
      <c r="Z3887" s="519"/>
      <c r="AA3887" s="520"/>
      <c r="AB3887" s="519"/>
      <c r="AC3887" s="520"/>
      <c r="AD3887" s="623"/>
      <c r="AE3887" s="619"/>
      <c r="AF3887" s="622"/>
      <c r="AG3887" s="623"/>
      <c r="AH3887" s="549"/>
      <c r="AI3887" s="520"/>
      <c r="AJ3887" s="622"/>
      <c r="AK3887" s="619"/>
      <c r="AL3887" s="622"/>
      <c r="AM3887" s="623"/>
      <c r="AN3887" s="549"/>
      <c r="AO3887" s="520"/>
      <c r="AP3887" s="622"/>
      <c r="AQ3887" s="619"/>
      <c r="AR3887" s="622"/>
      <c r="AS3887" s="623"/>
      <c r="AT3887" s="549"/>
      <c r="AU3887" s="520"/>
      <c r="AV3887" s="519"/>
      <c r="AW3887" s="619"/>
      <c r="AX3887" s="622"/>
      <c r="AY3887" s="625"/>
      <c r="AZ3887" s="549"/>
      <c r="BA3887" s="520"/>
      <c r="BB3887" s="622"/>
      <c r="BC3887" s="619"/>
      <c r="BD3887" s="622"/>
      <c r="BE3887" s="623"/>
      <c r="BF3887" s="549"/>
      <c r="BG3887" s="520"/>
      <c r="BH3887" s="519"/>
      <c r="BI3887" s="619"/>
      <c r="BJ3887" s="622"/>
      <c r="BK3887" s="625"/>
      <c r="BL3887" s="549"/>
      <c r="BM3887" s="665"/>
      <c r="BN3887" s="669"/>
      <c r="BO3887" s="670"/>
      <c r="BP3887" s="671"/>
      <c r="BQ3887" s="682"/>
      <c r="BR3887" s="686"/>
      <c r="BS3887" s="684"/>
      <c r="BT3887" s="20"/>
      <c r="BU3887" s="20"/>
      <c r="BV3887" s="98"/>
    </row>
    <row r="3888" spans="1:74" s="21" customFormat="1" ht="33" hidden="1" customHeight="1" thickBot="1" x14ac:dyDescent="0.5">
      <c r="A3888" s="98"/>
      <c r="B3888" s="612"/>
      <c r="C3888" s="613"/>
      <c r="D3888" s="613" t="s">
        <v>13</v>
      </c>
      <c r="E3888" s="616"/>
      <c r="F3888" s="281"/>
      <c r="G3888" s="282"/>
      <c r="H3888" s="528"/>
      <c r="I3888" s="636"/>
      <c r="J3888" s="528"/>
      <c r="K3888" s="636"/>
      <c r="L3888" s="638"/>
      <c r="M3888" s="639"/>
      <c r="N3888" s="548">
        <f>J3888+L3888</f>
        <v>0</v>
      </c>
      <c r="O3888" s="518"/>
      <c r="P3888" s="638"/>
      <c r="Q3888" s="636"/>
      <c r="R3888" s="638"/>
      <c r="S3888" s="639"/>
      <c r="T3888" s="548">
        <f>R3888-P3888</f>
        <v>0</v>
      </c>
      <c r="U3888" s="518"/>
      <c r="V3888" s="312"/>
      <c r="W3888" s="312"/>
      <c r="X3888" s="638"/>
      <c r="Y3888" s="639"/>
      <c r="Z3888" s="528"/>
      <c r="AA3888" s="529"/>
      <c r="AB3888" s="528"/>
      <c r="AC3888" s="529"/>
      <c r="AD3888" s="639"/>
      <c r="AE3888" s="636"/>
      <c r="AF3888" s="638"/>
      <c r="AG3888" s="639"/>
      <c r="AH3888" s="548">
        <f>IF(AD3888=0,0,(AF3888/AD3888)*100)</f>
        <v>0</v>
      </c>
      <c r="AI3888" s="518"/>
      <c r="AJ3888" s="638"/>
      <c r="AK3888" s="636"/>
      <c r="AL3888" s="638"/>
      <c r="AM3888" s="639"/>
      <c r="AN3888" s="548">
        <f>IF(AJ3888=0,0,(AL3888/AJ3888)*100)</f>
        <v>0</v>
      </c>
      <c r="AO3888" s="518"/>
      <c r="AP3888" s="638"/>
      <c r="AQ3888" s="636"/>
      <c r="AR3888" s="638"/>
      <c r="AS3888" s="639"/>
      <c r="AT3888" s="548">
        <f>IF(AP3888=0,0,(AR3888/AP3888)*100)</f>
        <v>0</v>
      </c>
      <c r="AU3888" s="518"/>
      <c r="AV3888" s="517">
        <f>AD3888+AJ3888+AP3888</f>
        <v>0</v>
      </c>
      <c r="AW3888" s="618"/>
      <c r="AX3888" s="620">
        <f>AF3888+AL3888+AR3888</f>
        <v>0</v>
      </c>
      <c r="AY3888" s="624"/>
      <c r="AZ3888" s="548">
        <f>IF(AV3888=0,0,(AX3888/AV3888)*100)</f>
        <v>0</v>
      </c>
      <c r="BA3888" s="518"/>
      <c r="BB3888" s="638"/>
      <c r="BC3888" s="636"/>
      <c r="BD3888" s="638"/>
      <c r="BE3888" s="639"/>
      <c r="BF3888" s="548">
        <f>IF(BB3888=0,0,(BD3888/BB3888)*100)</f>
        <v>0</v>
      </c>
      <c r="BG3888" s="518"/>
      <c r="BH3888" s="517">
        <f>AV3888+BB3888</f>
        <v>0</v>
      </c>
      <c r="BI3888" s="618"/>
      <c r="BJ3888" s="620">
        <f>AX3888+BD3888</f>
        <v>0</v>
      </c>
      <c r="BK3888" s="624"/>
      <c r="BL3888" s="548">
        <f>IF(BH3888=0,0,(BJ3888/BH3888)*100)</f>
        <v>0</v>
      </c>
      <c r="BM3888" s="664"/>
      <c r="BN3888" s="666">
        <f>(AF3888*2)+(AL3888*2)+(AR3888*3)+BD3888</f>
        <v>0</v>
      </c>
      <c r="BO3888" s="667"/>
      <c r="BP3888" s="668"/>
      <c r="BQ3888" s="672"/>
      <c r="BR3888" s="283"/>
      <c r="BS3888" s="284"/>
      <c r="BT3888" s="20"/>
      <c r="BU3888" s="20"/>
      <c r="BV3888" s="98"/>
    </row>
    <row r="3889" spans="1:77" s="21" customFormat="1" ht="33.75" hidden="1" customHeight="1" thickBot="1" x14ac:dyDescent="0.5">
      <c r="A3889" s="98"/>
      <c r="B3889" s="285"/>
      <c r="C3889" s="286"/>
      <c r="D3889" s="634"/>
      <c r="E3889" s="635"/>
      <c r="F3889" s="287"/>
      <c r="G3889" s="287"/>
      <c r="H3889" s="530"/>
      <c r="I3889" s="637"/>
      <c r="J3889" s="530"/>
      <c r="K3889" s="637"/>
      <c r="L3889" s="640"/>
      <c r="M3889" s="641"/>
      <c r="N3889" s="549">
        <f>IF((N3886+N3888)=0,0,N3886/(N3886+N3888)*100)</f>
        <v>0</v>
      </c>
      <c r="O3889" s="520"/>
      <c r="P3889" s="640"/>
      <c r="Q3889" s="637"/>
      <c r="R3889" s="640"/>
      <c r="S3889" s="641"/>
      <c r="T3889" s="549"/>
      <c r="U3889" s="520"/>
      <c r="V3889" s="313"/>
      <c r="W3889" s="313"/>
      <c r="X3889" s="640"/>
      <c r="Y3889" s="641"/>
      <c r="Z3889" s="530"/>
      <c r="AA3889" s="531"/>
      <c r="AB3889" s="530"/>
      <c r="AC3889" s="531"/>
      <c r="AD3889" s="641"/>
      <c r="AE3889" s="637"/>
      <c r="AF3889" s="640"/>
      <c r="AG3889" s="641"/>
      <c r="AH3889" s="549"/>
      <c r="AI3889" s="520"/>
      <c r="AJ3889" s="640"/>
      <c r="AK3889" s="637"/>
      <c r="AL3889" s="640"/>
      <c r="AM3889" s="641"/>
      <c r="AN3889" s="549"/>
      <c r="AO3889" s="520"/>
      <c r="AP3889" s="640"/>
      <c r="AQ3889" s="637"/>
      <c r="AR3889" s="640"/>
      <c r="AS3889" s="641"/>
      <c r="AT3889" s="549"/>
      <c r="AU3889" s="520"/>
      <c r="AV3889" s="519"/>
      <c r="AW3889" s="619"/>
      <c r="AX3889" s="622"/>
      <c r="AY3889" s="625"/>
      <c r="AZ3889" s="549"/>
      <c r="BA3889" s="520"/>
      <c r="BB3889" s="640"/>
      <c r="BC3889" s="637"/>
      <c r="BD3889" s="640"/>
      <c r="BE3889" s="641"/>
      <c r="BF3889" s="549"/>
      <c r="BG3889" s="520"/>
      <c r="BH3889" s="519"/>
      <c r="BI3889" s="619"/>
      <c r="BJ3889" s="622"/>
      <c r="BK3889" s="625"/>
      <c r="BL3889" s="549"/>
      <c r="BM3889" s="665"/>
      <c r="BN3889" s="669"/>
      <c r="BO3889" s="670"/>
      <c r="BP3889" s="671"/>
      <c r="BQ3889" s="673"/>
      <c r="BR3889" s="79"/>
      <c r="BS3889" s="79"/>
      <c r="BT3889" s="20"/>
      <c r="BU3889" s="20"/>
      <c r="BV3889" s="98"/>
    </row>
    <row r="3890" spans="1:77" ht="16.5" hidden="1" customHeight="1" thickTop="1" thickBot="1" x14ac:dyDescent="0.5">
      <c r="A3890" s="95"/>
      <c r="B3890" s="288"/>
      <c r="C3890" s="70"/>
      <c r="D3890" s="70"/>
      <c r="E3890" s="70"/>
      <c r="F3890" s="70"/>
      <c r="G3890" s="70"/>
      <c r="H3890" s="70"/>
      <c r="I3890" s="70"/>
      <c r="J3890" s="70"/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289"/>
      <c r="AI3890" s="289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89"/>
      <c r="BR3890" s="674">
        <f>IF((J3886+L3888)=0,0,(J3886/(J3886+L3888)*100)%)</f>
        <v>0</v>
      </c>
      <c r="BS3890" s="675"/>
      <c r="BT3890" s="674">
        <f>IF((L3886+J3888)=0,0,(L3886/(L3886+J3888)*100)%)</f>
        <v>0</v>
      </c>
      <c r="BU3890" s="675"/>
      <c r="BV3890" s="95"/>
    </row>
    <row r="3891" spans="1:77" s="23" customFormat="1" ht="79.5" hidden="1" customHeight="1" thickTop="1" thickBot="1" x14ac:dyDescent="0.55000000000000004">
      <c r="A3891" s="99"/>
      <c r="B3891" s="565" t="s">
        <v>64</v>
      </c>
      <c r="C3891" s="566"/>
      <c r="D3891" s="532" t="s">
        <v>54</v>
      </c>
      <c r="E3891" s="532"/>
      <c r="F3891" s="532"/>
      <c r="G3891" s="654"/>
      <c r="H3891" s="533"/>
      <c r="I3891" s="534"/>
      <c r="J3891" s="535"/>
      <c r="K3891" s="290"/>
      <c r="L3891" s="533"/>
      <c r="M3891" s="534"/>
      <c r="N3891" s="535"/>
      <c r="O3891" s="536" t="s">
        <v>47</v>
      </c>
      <c r="P3891" s="537"/>
      <c r="Q3891" s="537"/>
      <c r="R3891" s="537"/>
      <c r="S3891" s="533"/>
      <c r="T3891" s="534"/>
      <c r="U3891" s="535"/>
      <c r="V3891" s="314"/>
      <c r="W3891" s="314"/>
      <c r="X3891" s="290"/>
      <c r="Y3891" s="533"/>
      <c r="Z3891" s="534"/>
      <c r="AA3891" s="535"/>
      <c r="AB3891" s="536" t="s">
        <v>49</v>
      </c>
      <c r="AC3891" s="537"/>
      <c r="AD3891" s="537"/>
      <c r="AE3891" s="538"/>
      <c r="AF3891" s="533"/>
      <c r="AG3891" s="534"/>
      <c r="AH3891" s="535"/>
      <c r="AI3891" s="290"/>
      <c r="AJ3891" s="533"/>
      <c r="AK3891" s="534"/>
      <c r="AL3891" s="535"/>
      <c r="AM3891" s="536" t="s">
        <v>53</v>
      </c>
      <c r="AN3891" s="537"/>
      <c r="AO3891" s="537"/>
      <c r="AP3891" s="538"/>
      <c r="AQ3891" s="533"/>
      <c r="AR3891" s="534"/>
      <c r="AS3891" s="535"/>
      <c r="AT3891" s="72"/>
      <c r="AU3891" s="533"/>
      <c r="AV3891" s="534"/>
      <c r="AW3891" s="535"/>
      <c r="AX3891" s="291"/>
      <c r="AY3891" s="291"/>
      <c r="AZ3891" s="291"/>
      <c r="BA3891" s="291"/>
      <c r="BB3891" s="567" t="s">
        <v>20</v>
      </c>
      <c r="BC3891" s="567"/>
      <c r="BD3891" s="567"/>
      <c r="BE3891" s="567"/>
      <c r="BF3891" s="568"/>
      <c r="BG3891" s="539">
        <f>BN3886</f>
        <v>0</v>
      </c>
      <c r="BH3891" s="540"/>
      <c r="BI3891" s="541"/>
      <c r="BJ3891" s="292"/>
      <c r="BK3891" s="539">
        <f>BN3888</f>
        <v>0</v>
      </c>
      <c r="BL3891" s="540"/>
      <c r="BM3891" s="541"/>
      <c r="BN3891" s="73"/>
      <c r="BO3891" s="73"/>
      <c r="BP3891" s="73"/>
      <c r="BQ3891" s="90"/>
      <c r="BR3891" s="24"/>
      <c r="BS3891" s="24"/>
      <c r="BT3891" s="22"/>
      <c r="BU3891" s="22"/>
      <c r="BV3891" s="99"/>
    </row>
    <row r="3892" spans="1:77" ht="15.6" hidden="1" customHeight="1" thickTop="1" thickBot="1" x14ac:dyDescent="0.55000000000000004">
      <c r="A3892" s="95"/>
      <c r="B3892" s="293"/>
      <c r="C3892" s="67"/>
      <c r="D3892" s="294"/>
      <c r="E3892" s="294"/>
      <c r="F3892" s="295"/>
      <c r="G3892" s="295"/>
      <c r="H3892" s="296"/>
      <c r="I3892" s="296"/>
      <c r="J3892" s="296"/>
      <c r="K3892" s="296"/>
      <c r="L3892" s="296"/>
      <c r="M3892" s="296"/>
      <c r="N3892" s="296"/>
      <c r="O3892" s="295"/>
      <c r="P3892" s="295"/>
      <c r="Q3892" s="295"/>
      <c r="R3892" s="295"/>
      <c r="S3892" s="296"/>
      <c r="T3892" s="296"/>
      <c r="U3892" s="296"/>
      <c r="V3892" s="296"/>
      <c r="W3892" s="296"/>
      <c r="X3892" s="297"/>
      <c r="Y3892" s="296"/>
      <c r="Z3892" s="296"/>
      <c r="AA3892" s="296"/>
      <c r="AB3892" s="295"/>
      <c r="AC3892" s="295"/>
      <c r="AD3892" s="295"/>
      <c r="AE3892" s="295"/>
      <c r="AF3892" s="296"/>
      <c r="AG3892" s="296"/>
      <c r="AH3892" s="296"/>
      <c r="AI3892" s="296"/>
      <c r="AJ3892" s="297"/>
      <c r="AK3892" s="297"/>
      <c r="AL3892" s="296"/>
      <c r="AM3892" s="295"/>
      <c r="AN3892" s="295"/>
      <c r="AO3892" s="295"/>
      <c r="AP3892" s="295"/>
      <c r="AQ3892" s="296"/>
      <c r="AR3892" s="296"/>
      <c r="AS3892" s="296"/>
      <c r="AT3892" s="296"/>
      <c r="AU3892" s="296"/>
      <c r="AV3892" s="72"/>
      <c r="AW3892" s="72"/>
      <c r="AX3892" s="74"/>
      <c r="AY3892" s="74"/>
      <c r="AZ3892" s="74"/>
      <c r="BA3892" s="74"/>
      <c r="BB3892" s="295"/>
      <c r="BC3892" s="298"/>
      <c r="BD3892" s="298"/>
      <c r="BE3892" s="299"/>
      <c r="BF3892" s="300"/>
      <c r="BG3892" s="301"/>
      <c r="BH3892" s="301"/>
      <c r="BI3892" s="72"/>
      <c r="BJ3892" s="302"/>
      <c r="BK3892" s="303"/>
      <c r="BL3892" s="303"/>
      <c r="BM3892" s="72"/>
      <c r="BN3892" s="74"/>
      <c r="BO3892" s="74"/>
      <c r="BP3892" s="74"/>
      <c r="BQ3892" s="91"/>
      <c r="BR3892" s="25"/>
      <c r="BS3892" s="25"/>
      <c r="BT3892" s="15"/>
      <c r="BU3892" s="15"/>
      <c r="BV3892" s="95"/>
    </row>
    <row r="3893" spans="1:77" s="23" customFormat="1" ht="79.5" hidden="1" customHeight="1" thickTop="1" thickBot="1" x14ac:dyDescent="0.55000000000000004">
      <c r="A3893" s="99"/>
      <c r="B3893" s="569" t="s">
        <v>46</v>
      </c>
      <c r="C3893" s="567"/>
      <c r="D3893" s="532" t="s">
        <v>55</v>
      </c>
      <c r="E3893" s="532"/>
      <c r="F3893" s="532"/>
      <c r="G3893" s="654"/>
      <c r="H3893" s="539">
        <f>H3891</f>
        <v>0</v>
      </c>
      <c r="I3893" s="540"/>
      <c r="J3893" s="541"/>
      <c r="K3893" s="290"/>
      <c r="L3893" s="539">
        <f>L3891</f>
        <v>0</v>
      </c>
      <c r="M3893" s="540"/>
      <c r="N3893" s="541"/>
      <c r="O3893" s="536" t="s">
        <v>51</v>
      </c>
      <c r="P3893" s="537"/>
      <c r="Q3893" s="537"/>
      <c r="R3893" s="537"/>
      <c r="S3893" s="539">
        <f>S3891-H3891</f>
        <v>0</v>
      </c>
      <c r="T3893" s="540"/>
      <c r="U3893" s="541"/>
      <c r="V3893" s="315"/>
      <c r="W3893" s="315"/>
      <c r="X3893" s="290"/>
      <c r="Y3893" s="539">
        <f>Y3891-L3891</f>
        <v>0</v>
      </c>
      <c r="Z3893" s="540"/>
      <c r="AA3893" s="541"/>
      <c r="AB3893" s="536" t="s">
        <v>50</v>
      </c>
      <c r="AC3893" s="537"/>
      <c r="AD3893" s="537"/>
      <c r="AE3893" s="538"/>
      <c r="AF3893" s="539">
        <f>AF3891-S3891</f>
        <v>0</v>
      </c>
      <c r="AG3893" s="540"/>
      <c r="AH3893" s="541"/>
      <c r="AI3893" s="290"/>
      <c r="AJ3893" s="539">
        <f>AJ3891-Y3891</f>
        <v>0</v>
      </c>
      <c r="AK3893" s="540"/>
      <c r="AL3893" s="541"/>
      <c r="AM3893" s="536" t="s">
        <v>52</v>
      </c>
      <c r="AN3893" s="537"/>
      <c r="AO3893" s="537"/>
      <c r="AP3893" s="538"/>
      <c r="AQ3893" s="539">
        <f>AQ3891-AF3891</f>
        <v>0</v>
      </c>
      <c r="AR3893" s="540"/>
      <c r="AS3893" s="541"/>
      <c r="AT3893" s="72"/>
      <c r="AU3893" s="539">
        <f>AU3891-AJ3891</f>
        <v>0</v>
      </c>
      <c r="AV3893" s="540"/>
      <c r="AW3893" s="541"/>
      <c r="AX3893" s="291"/>
      <c r="AY3893" s="291"/>
      <c r="AZ3893" s="291"/>
      <c r="BA3893" s="291"/>
      <c r="BB3893" s="567" t="s">
        <v>45</v>
      </c>
      <c r="BC3893" s="567"/>
      <c r="BD3893" s="567"/>
      <c r="BE3893" s="567"/>
      <c r="BF3893" s="568"/>
      <c r="BG3893" s="539">
        <f>BG3891-AQ3891</f>
        <v>0</v>
      </c>
      <c r="BH3893" s="540"/>
      <c r="BI3893" s="541"/>
      <c r="BJ3893" s="304"/>
      <c r="BK3893" s="539">
        <f>BK3891-AU3891</f>
        <v>0</v>
      </c>
      <c r="BL3893" s="540"/>
      <c r="BM3893" s="541"/>
      <c r="BN3893" s="73"/>
      <c r="BO3893" s="73"/>
      <c r="BP3893" s="73"/>
      <c r="BQ3893" s="90"/>
      <c r="BR3893" s="24"/>
      <c r="BS3893" s="24"/>
      <c r="BT3893" s="22"/>
      <c r="BU3893" s="22"/>
      <c r="BV3893" s="99"/>
      <c r="BY3893" s="21"/>
    </row>
    <row r="3894" spans="1:77" ht="18.75" hidden="1" customHeight="1" thickTop="1" thickBot="1" x14ac:dyDescent="0.5">
      <c r="A3894" s="95"/>
      <c r="B3894" s="305"/>
      <c r="C3894" s="71"/>
      <c r="D3894" s="71"/>
      <c r="E3894" s="71"/>
      <c r="F3894" s="92"/>
      <c r="G3894" s="92"/>
      <c r="H3894" s="71"/>
      <c r="I3894" s="71"/>
      <c r="J3894" s="71"/>
      <c r="K3894" s="71"/>
      <c r="L3894" s="71"/>
      <c r="M3894" s="71"/>
      <c r="N3894" s="71"/>
      <c r="O3894" s="71"/>
      <c r="P3894" s="71"/>
      <c r="Q3894" s="71"/>
      <c r="R3894" s="71"/>
      <c r="S3894" s="71"/>
      <c r="T3894" s="71"/>
      <c r="U3894" s="71"/>
      <c r="V3894" s="71"/>
      <c r="W3894" s="71"/>
      <c r="X3894" s="71"/>
      <c r="Y3894" s="71"/>
      <c r="Z3894" s="71"/>
      <c r="AA3894" s="71"/>
      <c r="AB3894" s="71"/>
      <c r="AC3894" s="71"/>
      <c r="AD3894" s="71"/>
      <c r="AE3894" s="71"/>
      <c r="AF3894" s="71"/>
      <c r="AG3894" s="71"/>
      <c r="AH3894" s="306"/>
      <c r="AI3894" s="306"/>
      <c r="AJ3894" s="71"/>
      <c r="AK3894" s="71"/>
      <c r="AL3894" s="71"/>
      <c r="AM3894" s="71"/>
      <c r="AN3894" s="71"/>
      <c r="AO3894" s="71"/>
      <c r="AP3894" s="71"/>
      <c r="AQ3894" s="71"/>
      <c r="AR3894" s="71"/>
      <c r="AS3894" s="71"/>
      <c r="AT3894" s="71"/>
      <c r="AU3894" s="71"/>
      <c r="AV3894" s="71"/>
      <c r="AW3894" s="71"/>
      <c r="AX3894" s="71"/>
      <c r="AY3894" s="71"/>
      <c r="AZ3894" s="71"/>
      <c r="BA3894" s="71"/>
      <c r="BB3894" s="71"/>
      <c r="BC3894" s="703" t="s">
        <v>153</v>
      </c>
      <c r="BD3894" s="703"/>
      <c r="BE3894" s="703"/>
      <c r="BF3894" s="703"/>
      <c r="BG3894" s="703"/>
      <c r="BH3894" s="703"/>
      <c r="BI3894" s="703"/>
      <c r="BJ3894" s="703"/>
      <c r="BK3894" s="703"/>
      <c r="BL3894" s="703"/>
      <c r="BM3894" s="703"/>
      <c r="BN3894" s="703"/>
      <c r="BO3894" s="703"/>
      <c r="BP3894" s="703"/>
      <c r="BQ3894" s="318"/>
      <c r="BR3894" s="319"/>
      <c r="BS3894" s="319"/>
      <c r="BT3894" s="15"/>
      <c r="BU3894" s="15"/>
      <c r="BV3894" s="95"/>
    </row>
    <row r="3895" spans="1:77" s="93" customFormat="1" ht="13.5" hidden="1" customHeight="1" thickTop="1" x14ac:dyDescent="0.45">
      <c r="A3895" s="95"/>
      <c r="B3895" s="99"/>
      <c r="C3895" s="95"/>
      <c r="D3895" s="95"/>
      <c r="E3895" s="95"/>
      <c r="F3895" s="96"/>
      <c r="G3895" s="96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254"/>
      <c r="AI3895" s="254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5"/>
      <c r="BL3895" s="95"/>
      <c r="BM3895" s="95"/>
      <c r="BN3895" s="95"/>
      <c r="BO3895" s="95"/>
      <c r="BP3895" s="95"/>
      <c r="BQ3895" s="97"/>
      <c r="BR3895" s="97"/>
      <c r="BS3895" s="97"/>
      <c r="BT3895" s="95"/>
      <c r="BU3895" s="95"/>
      <c r="BV3895" s="95"/>
    </row>
    <row r="3896" spans="1:77" s="17" customFormat="1" ht="33.75" hidden="1" x14ac:dyDescent="0.5">
      <c r="A3896" s="255"/>
      <c r="B3896" s="604" t="s">
        <v>9</v>
      </c>
      <c r="C3896" s="604"/>
      <c r="D3896" s="604"/>
      <c r="E3896" s="604"/>
      <c r="F3896" s="604"/>
      <c r="G3896" s="604"/>
      <c r="H3896" s="604"/>
      <c r="I3896" s="604"/>
      <c r="J3896" s="604"/>
      <c r="K3896" s="604"/>
      <c r="L3896" s="604"/>
      <c r="M3896" s="604"/>
      <c r="N3896" s="604"/>
      <c r="O3896" s="604"/>
      <c r="P3896" s="604"/>
      <c r="Q3896" s="604"/>
      <c r="R3896" s="604"/>
      <c r="S3896" s="604"/>
      <c r="T3896" s="604"/>
      <c r="U3896" s="604"/>
      <c r="V3896" s="604"/>
      <c r="W3896" s="604"/>
      <c r="X3896" s="604"/>
      <c r="Y3896" s="604"/>
      <c r="Z3896" s="604"/>
      <c r="AA3896" s="604"/>
      <c r="AB3896" s="604"/>
      <c r="AC3896" s="604"/>
      <c r="AD3896" s="604"/>
      <c r="AE3896" s="604"/>
      <c r="AF3896" s="604"/>
      <c r="AG3896" s="604"/>
      <c r="AH3896" s="604"/>
      <c r="AI3896" s="604"/>
      <c r="AJ3896" s="604"/>
      <c r="AK3896" s="604"/>
      <c r="AL3896" s="604"/>
      <c r="AM3896" s="604"/>
      <c r="AN3896" s="604"/>
      <c r="AO3896" s="604"/>
      <c r="AP3896" s="604"/>
      <c r="AQ3896" s="604"/>
      <c r="AR3896" s="604"/>
      <c r="AS3896" s="604"/>
      <c r="AT3896" s="604"/>
      <c r="AU3896" s="604"/>
      <c r="AV3896" s="604"/>
      <c r="AW3896" s="604"/>
      <c r="AX3896" s="604"/>
      <c r="AY3896" s="604"/>
      <c r="AZ3896" s="604"/>
      <c r="BA3896" s="604"/>
      <c r="BB3896" s="604"/>
      <c r="BC3896" s="604"/>
      <c r="BD3896" s="604"/>
      <c r="BE3896" s="604"/>
      <c r="BF3896" s="604"/>
      <c r="BG3896" s="604"/>
      <c r="BH3896" s="604"/>
      <c r="BI3896" s="604"/>
      <c r="BJ3896" s="604"/>
      <c r="BK3896" s="604"/>
      <c r="BL3896" s="604"/>
      <c r="BM3896" s="604"/>
      <c r="BN3896" s="604"/>
      <c r="BO3896" s="604"/>
      <c r="BP3896" s="604"/>
      <c r="BQ3896" s="256"/>
      <c r="BR3896" s="256"/>
      <c r="BS3896" s="256"/>
      <c r="BT3896" s="257"/>
      <c r="BU3896" s="257"/>
      <c r="BV3896" s="255"/>
    </row>
    <row r="3897" spans="1:77" ht="10.9" hidden="1" customHeight="1" x14ac:dyDescent="0.45">
      <c r="A3897" s="95"/>
      <c r="B3897" s="258"/>
      <c r="C3897" s="62"/>
      <c r="D3897" s="62"/>
      <c r="E3897" s="62"/>
      <c r="F3897" s="63"/>
      <c r="G3897" s="63"/>
      <c r="H3897" s="62"/>
      <c r="I3897" s="62"/>
      <c r="J3897" s="62"/>
      <c r="K3897" s="62"/>
      <c r="L3897" s="62"/>
      <c r="M3897" s="62"/>
      <c r="N3897" s="62"/>
      <c r="O3897" s="62"/>
      <c r="P3897" s="62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62"/>
      <c r="AC3897" s="62"/>
      <c r="AD3897" s="62"/>
      <c r="AE3897" s="62"/>
      <c r="AF3897" s="62"/>
      <c r="AG3897" s="62"/>
      <c r="AH3897" s="259"/>
      <c r="AI3897" s="259"/>
      <c r="AJ3897" s="62"/>
      <c r="AK3897" s="62"/>
      <c r="AL3897" s="62"/>
      <c r="AM3897" s="62"/>
      <c r="AN3897" s="62"/>
      <c r="AO3897" s="62"/>
      <c r="AP3897" s="62"/>
      <c r="AQ3897" s="62"/>
      <c r="AR3897" s="62"/>
      <c r="AS3897" s="62"/>
      <c r="AT3897" s="62"/>
      <c r="AU3897" s="62"/>
      <c r="AV3897" s="62"/>
      <c r="AW3897" s="62"/>
      <c r="AX3897" s="62"/>
      <c r="AY3897" s="62"/>
      <c r="AZ3897" s="62"/>
      <c r="BA3897" s="62"/>
      <c r="BB3897" s="62"/>
      <c r="BC3897" s="62"/>
      <c r="BD3897" s="62"/>
      <c r="BE3897" s="62"/>
      <c r="BF3897" s="62"/>
      <c r="BG3897" s="62"/>
      <c r="BH3897" s="62"/>
      <c r="BI3897" s="62"/>
      <c r="BJ3897" s="62"/>
      <c r="BK3897" s="62"/>
      <c r="BL3897" s="62"/>
      <c r="BM3897" s="62"/>
      <c r="BN3897" s="62"/>
      <c r="BO3897" s="62"/>
      <c r="BP3897" s="94"/>
      <c r="BQ3897" s="87"/>
      <c r="BR3897" s="94"/>
      <c r="BS3897" s="94"/>
      <c r="BT3897" s="15"/>
      <c r="BU3897" s="15"/>
      <c r="BV3897" s="95"/>
    </row>
    <row r="3898" spans="1:77" s="18" customFormat="1" ht="36.75" hidden="1" customHeight="1" x14ac:dyDescent="0.45">
      <c r="A3898" s="260"/>
      <c r="B3898" s="258"/>
      <c r="C3898" s="261"/>
      <c r="D3898" s="262" t="s">
        <v>10</v>
      </c>
      <c r="E3898" s="605" t="str">
        <f>IF(ROSTER!D$3="","",ROSTER!D$3)</f>
        <v/>
      </c>
      <c r="F3898" s="605"/>
      <c r="G3898" s="605"/>
      <c r="H3898" s="605"/>
      <c r="I3898" s="605"/>
      <c r="J3898" s="605"/>
      <c r="K3898" s="605"/>
      <c r="L3898" s="605"/>
      <c r="M3898" s="605"/>
      <c r="N3898" s="605"/>
      <c r="O3898" s="605"/>
      <c r="P3898" s="605"/>
      <c r="Q3898" s="605"/>
      <c r="R3898" s="605"/>
      <c r="S3898" s="605"/>
      <c r="T3898" s="605"/>
      <c r="U3898" s="605"/>
      <c r="V3898" s="605"/>
      <c r="W3898" s="605"/>
      <c r="X3898" s="605"/>
      <c r="Y3898" s="605"/>
      <c r="Z3898" s="605"/>
      <c r="AA3898" s="605"/>
      <c r="AB3898" s="605"/>
      <c r="AC3898" s="605"/>
      <c r="AD3898" s="605"/>
      <c r="AE3898" s="605"/>
      <c r="AF3898" s="316"/>
      <c r="AG3898" s="606" t="s">
        <v>11</v>
      </c>
      <c r="AH3898" s="606"/>
      <c r="AI3898" s="606"/>
      <c r="AJ3898" s="606"/>
      <c r="AK3898" s="606"/>
      <c r="AL3898" s="606"/>
      <c r="AM3898" s="606"/>
      <c r="AN3898" s="607"/>
      <c r="AO3898" s="607"/>
      <c r="AP3898" s="607"/>
      <c r="AQ3898" s="607"/>
      <c r="AR3898" s="607"/>
      <c r="AS3898" s="607"/>
      <c r="AT3898" s="607"/>
      <c r="AU3898" s="607"/>
      <c r="AV3898" s="607"/>
      <c r="AW3898" s="607"/>
      <c r="AX3898" s="607"/>
      <c r="AY3898" s="607"/>
      <c r="AZ3898" s="607"/>
      <c r="BA3898" s="607"/>
      <c r="BB3898" s="607"/>
      <c r="BC3898" s="607"/>
      <c r="BD3898" s="607"/>
      <c r="BE3898" s="607"/>
      <c r="BF3898" s="607"/>
      <c r="BG3898" s="607"/>
      <c r="BH3898" s="607"/>
      <c r="BI3898" s="607"/>
      <c r="BJ3898" s="607"/>
      <c r="BK3898" s="607"/>
      <c r="BL3898" s="607"/>
      <c r="BM3898" s="607"/>
      <c r="BN3898" s="607"/>
      <c r="BO3898" s="607"/>
      <c r="BP3898" s="94"/>
      <c r="BQ3898" s="88" t="s">
        <v>130</v>
      </c>
      <c r="BR3898" s="94"/>
      <c r="BS3898" s="94"/>
      <c r="BT3898" s="263"/>
      <c r="BU3898" s="263"/>
      <c r="BV3898" s="260"/>
    </row>
    <row r="3899" spans="1:77" ht="8.85" hidden="1" customHeight="1" x14ac:dyDescent="0.45">
      <c r="A3899" s="96"/>
      <c r="B3899" s="258"/>
      <c r="C3899" s="259" t="s">
        <v>39</v>
      </c>
      <c r="D3899" s="259"/>
      <c r="E3899" s="259"/>
      <c r="F3899" s="63"/>
      <c r="G3899" s="63"/>
      <c r="H3899" s="259"/>
      <c r="I3899" s="259"/>
      <c r="J3899" s="317"/>
      <c r="K3899" s="317"/>
      <c r="L3899" s="317"/>
      <c r="M3899" s="317"/>
      <c r="N3899" s="317"/>
      <c r="O3899" s="317"/>
      <c r="P3899" s="317"/>
      <c r="Q3899" s="317"/>
      <c r="R3899" s="317"/>
      <c r="S3899" s="317"/>
      <c r="T3899" s="317"/>
      <c r="U3899" s="317"/>
      <c r="V3899" s="317"/>
      <c r="W3899" s="317"/>
      <c r="X3899" s="317"/>
      <c r="Y3899" s="317"/>
      <c r="Z3899" s="317"/>
      <c r="AA3899" s="317"/>
      <c r="AB3899" s="317"/>
      <c r="AC3899" s="317"/>
      <c r="AD3899" s="317"/>
      <c r="AE3899" s="317"/>
      <c r="AF3899" s="317"/>
      <c r="AG3899" s="317"/>
      <c r="AH3899" s="317"/>
      <c r="AI3899" s="259"/>
      <c r="AJ3899" s="264"/>
      <c r="AK3899" s="265"/>
      <c r="AL3899" s="265"/>
      <c r="AM3899" s="265"/>
      <c r="AN3899" s="265"/>
      <c r="AO3899" s="265"/>
      <c r="AP3899" s="265"/>
      <c r="AQ3899" s="266"/>
      <c r="AR3899" s="266"/>
      <c r="AS3899" s="266"/>
      <c r="AT3899" s="266"/>
      <c r="AU3899" s="266"/>
      <c r="AV3899" s="266"/>
      <c r="AW3899" s="266"/>
      <c r="AX3899" s="266"/>
      <c r="AY3899" s="266"/>
      <c r="AZ3899" s="266"/>
      <c r="BA3899" s="266"/>
      <c r="BB3899" s="266"/>
      <c r="BC3899" s="266"/>
      <c r="BD3899" s="266"/>
      <c r="BE3899" s="266"/>
      <c r="BF3899" s="266"/>
      <c r="BG3899" s="266"/>
      <c r="BH3899" s="266"/>
      <c r="BI3899" s="266"/>
      <c r="BJ3899" s="266"/>
      <c r="BK3899" s="266"/>
      <c r="BL3899" s="266"/>
      <c r="BM3899" s="266"/>
      <c r="BN3899" s="266"/>
      <c r="BO3899" s="266"/>
      <c r="BP3899" s="266"/>
      <c r="BQ3899" s="267"/>
      <c r="BR3899" s="267"/>
      <c r="BS3899" s="267"/>
      <c r="BT3899" s="268"/>
      <c r="BU3899" s="268"/>
      <c r="BV3899" s="96"/>
    </row>
    <row r="3900" spans="1:77" s="18" customFormat="1" ht="33.75" hidden="1" x14ac:dyDescent="0.45">
      <c r="A3900" s="260"/>
      <c r="B3900" s="258"/>
      <c r="C3900" s="608" t="s">
        <v>38</v>
      </c>
      <c r="D3900" s="608"/>
      <c r="E3900" s="607"/>
      <c r="F3900" s="607"/>
      <c r="G3900" s="607"/>
      <c r="H3900" s="607"/>
      <c r="I3900" s="607"/>
      <c r="J3900" s="607"/>
      <c r="K3900" s="607"/>
      <c r="L3900" s="607"/>
      <c r="M3900" s="607"/>
      <c r="N3900" s="607"/>
      <c r="O3900" s="607"/>
      <c r="P3900" s="607"/>
      <c r="Q3900" s="607"/>
      <c r="R3900" s="607"/>
      <c r="S3900" s="607"/>
      <c r="T3900" s="607"/>
      <c r="U3900" s="607"/>
      <c r="V3900" s="607"/>
      <c r="W3900" s="607"/>
      <c r="X3900" s="607"/>
      <c r="Y3900" s="607"/>
      <c r="Z3900" s="607"/>
      <c r="AA3900" s="607"/>
      <c r="AB3900" s="607"/>
      <c r="AC3900" s="607"/>
      <c r="AD3900" s="607"/>
      <c r="AE3900" s="607"/>
      <c r="AF3900" s="316"/>
      <c r="AG3900" s="609" t="s">
        <v>21</v>
      </c>
      <c r="AH3900" s="609"/>
      <c r="AI3900" s="609"/>
      <c r="AJ3900" s="609"/>
      <c r="AK3900" s="607"/>
      <c r="AL3900" s="607"/>
      <c r="AM3900" s="607"/>
      <c r="AN3900" s="607"/>
      <c r="AO3900" s="607"/>
      <c r="AP3900" s="607"/>
      <c r="AQ3900" s="607"/>
      <c r="AR3900" s="607"/>
      <c r="AS3900" s="607"/>
      <c r="AT3900" s="607"/>
      <c r="AU3900" s="607"/>
      <c r="AV3900" s="607"/>
      <c r="AW3900" s="607"/>
      <c r="AX3900" s="607"/>
      <c r="AY3900" s="607"/>
      <c r="AZ3900" s="607"/>
      <c r="BA3900" s="607"/>
      <c r="BB3900" s="607"/>
      <c r="BC3900" s="610" t="s">
        <v>12</v>
      </c>
      <c r="BD3900" s="610"/>
      <c r="BE3900" s="610"/>
      <c r="BF3900" s="611"/>
      <c r="BG3900" s="611"/>
      <c r="BH3900" s="611"/>
      <c r="BI3900" s="611"/>
      <c r="BJ3900" s="611"/>
      <c r="BK3900" s="611"/>
      <c r="BL3900" s="611"/>
      <c r="BM3900" s="611"/>
      <c r="BN3900" s="611"/>
      <c r="BO3900" s="611"/>
      <c r="BP3900" s="64"/>
      <c r="BQ3900" s="307"/>
      <c r="BR3900" s="65"/>
      <c r="BS3900" s="65"/>
      <c r="BT3900" s="270">
        <f>IF(BF3900=0,0,1)</f>
        <v>0</v>
      </c>
      <c r="BU3900" s="18">
        <f>IF((BG3950+BK3950)&gt;(AQ3950+AU3950),1,0)</f>
        <v>0</v>
      </c>
      <c r="BV3900" s="271"/>
    </row>
    <row r="3901" spans="1:77" ht="9.6" hidden="1" customHeight="1" x14ac:dyDescent="0.45">
      <c r="A3901" s="95"/>
      <c r="B3901" s="258"/>
      <c r="C3901" s="62"/>
      <c r="D3901" s="62"/>
      <c r="E3901" s="62"/>
      <c r="F3901" s="63"/>
      <c r="G3901" s="63"/>
      <c r="H3901" s="62"/>
      <c r="I3901" s="62"/>
      <c r="J3901" s="62"/>
      <c r="K3901" s="62"/>
      <c r="L3901" s="62"/>
      <c r="M3901" s="62"/>
      <c r="N3901" s="62"/>
      <c r="O3901" s="62"/>
      <c r="P3901" s="62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62"/>
      <c r="AC3901" s="62"/>
      <c r="AD3901" s="62"/>
      <c r="AE3901" s="62"/>
      <c r="AF3901" s="62"/>
      <c r="AG3901" s="62"/>
      <c r="AH3901" s="259"/>
      <c r="AI3901" s="259"/>
      <c r="AJ3901" s="62"/>
      <c r="AK3901" s="62"/>
      <c r="AL3901" s="62"/>
      <c r="AM3901" s="62"/>
      <c r="AN3901" s="62"/>
      <c r="AO3901" s="62"/>
      <c r="AP3901" s="62"/>
      <c r="AQ3901" s="62"/>
      <c r="AR3901" s="62"/>
      <c r="AS3901" s="62"/>
      <c r="AT3901" s="62"/>
      <c r="AU3901" s="62"/>
      <c r="AV3901" s="62"/>
      <c r="AW3901" s="62"/>
      <c r="AX3901" s="62"/>
      <c r="AY3901" s="62"/>
      <c r="AZ3901" s="62"/>
      <c r="BA3901" s="62"/>
      <c r="BB3901" s="62"/>
      <c r="BC3901" s="62"/>
      <c r="BD3901" s="62"/>
      <c r="BE3901" s="62"/>
      <c r="BF3901" s="62"/>
      <c r="BG3901" s="62"/>
      <c r="BH3901" s="62"/>
      <c r="BI3901" s="62"/>
      <c r="BJ3901" s="62"/>
      <c r="BK3901" s="62"/>
      <c r="BL3901" s="62"/>
      <c r="BM3901" s="62"/>
      <c r="BN3901" s="62"/>
      <c r="BO3901" s="62"/>
      <c r="BP3901" s="62"/>
      <c r="BQ3901" s="66"/>
      <c r="BR3901" s="66"/>
      <c r="BS3901" s="66"/>
      <c r="BT3901" s="15"/>
      <c r="BU3901" s="15"/>
      <c r="BV3901" s="95"/>
    </row>
    <row r="3902" spans="1:77" ht="8.85" hidden="1" customHeight="1" thickBot="1" x14ac:dyDescent="0.5">
      <c r="A3902" s="95"/>
      <c r="B3902" s="113"/>
      <c r="C3902" s="67"/>
      <c r="D3902" s="67"/>
      <c r="E3902" s="67"/>
      <c r="F3902" s="68"/>
      <c r="G3902" s="68"/>
      <c r="H3902" s="67"/>
      <c r="I3902" s="67"/>
      <c r="J3902" s="67"/>
      <c r="K3902" s="67"/>
      <c r="L3902" s="67"/>
      <c r="M3902" s="67"/>
      <c r="N3902" s="67"/>
      <c r="O3902" s="67"/>
      <c r="P3902" s="67"/>
      <c r="Q3902" s="67"/>
      <c r="R3902" s="67"/>
      <c r="S3902" s="67"/>
      <c r="T3902" s="67"/>
      <c r="U3902" s="67"/>
      <c r="V3902" s="67"/>
      <c r="W3902" s="67"/>
      <c r="X3902" s="67"/>
      <c r="Y3902" s="67"/>
      <c r="Z3902" s="67"/>
      <c r="AA3902" s="67"/>
      <c r="AB3902" s="67"/>
      <c r="AC3902" s="67"/>
      <c r="AD3902" s="67"/>
      <c r="AE3902" s="67"/>
      <c r="AF3902" s="67"/>
      <c r="AG3902" s="67"/>
      <c r="AH3902" s="272"/>
      <c r="AI3902" s="272"/>
      <c r="AJ3902" s="67"/>
      <c r="AK3902" s="67"/>
      <c r="AL3902" s="67"/>
      <c r="AM3902" s="67"/>
      <c r="AN3902" s="67"/>
      <c r="AO3902" s="67"/>
      <c r="AP3902" s="67"/>
      <c r="AQ3902" s="67"/>
      <c r="AR3902" s="67"/>
      <c r="AS3902" s="67"/>
      <c r="AT3902" s="67"/>
      <c r="AU3902" s="67"/>
      <c r="AV3902" s="67"/>
      <c r="AW3902" s="67"/>
      <c r="AX3902" s="67"/>
      <c r="AY3902" s="67"/>
      <c r="AZ3902" s="67"/>
      <c r="BA3902" s="67"/>
      <c r="BB3902" s="67"/>
      <c r="BC3902" s="67"/>
      <c r="BD3902" s="67"/>
      <c r="BE3902" s="67"/>
      <c r="BF3902" s="67"/>
      <c r="BG3902" s="67"/>
      <c r="BH3902" s="67"/>
      <c r="BI3902" s="67"/>
      <c r="BJ3902" s="67"/>
      <c r="BK3902" s="67"/>
      <c r="BL3902" s="67"/>
      <c r="BM3902" s="67"/>
      <c r="BN3902" s="67"/>
      <c r="BO3902" s="67"/>
      <c r="BP3902" s="67"/>
      <c r="BQ3902" s="69"/>
      <c r="BR3902" s="69"/>
      <c r="BS3902" s="69"/>
      <c r="BT3902" s="15"/>
      <c r="BU3902" s="15"/>
      <c r="BV3902" s="95"/>
    </row>
    <row r="3903" spans="1:77" s="18" customFormat="1" ht="40.5" hidden="1" customHeight="1" thickTop="1" x14ac:dyDescent="0.4">
      <c r="A3903" s="271"/>
      <c r="B3903" s="652" t="s">
        <v>0</v>
      </c>
      <c r="C3903" s="648" t="s">
        <v>1</v>
      </c>
      <c r="D3903" s="649"/>
      <c r="E3903" s="273" t="s">
        <v>28</v>
      </c>
      <c r="F3903" s="546" t="s">
        <v>100</v>
      </c>
      <c r="G3903" s="546" t="s">
        <v>101</v>
      </c>
      <c r="H3903" s="704" t="s">
        <v>41</v>
      </c>
      <c r="I3903" s="705"/>
      <c r="J3903" s="554" t="s">
        <v>7</v>
      </c>
      <c r="K3903" s="554"/>
      <c r="L3903" s="554"/>
      <c r="M3903" s="554"/>
      <c r="N3903" s="554"/>
      <c r="O3903" s="554"/>
      <c r="P3903" s="554" t="s">
        <v>2</v>
      </c>
      <c r="Q3903" s="554"/>
      <c r="R3903" s="554"/>
      <c r="S3903" s="554"/>
      <c r="T3903" s="554"/>
      <c r="U3903" s="554"/>
      <c r="V3903" s="308"/>
      <c r="W3903" s="308"/>
      <c r="X3903" s="687" t="s">
        <v>35</v>
      </c>
      <c r="Y3903" s="688"/>
      <c r="Z3903" s="687" t="s">
        <v>36</v>
      </c>
      <c r="AA3903" s="688"/>
      <c r="AB3903" s="687" t="s">
        <v>44</v>
      </c>
      <c r="AC3903" s="688"/>
      <c r="AD3903" s="554" t="s">
        <v>6</v>
      </c>
      <c r="AE3903" s="554"/>
      <c r="AF3903" s="554"/>
      <c r="AG3903" s="554"/>
      <c r="AH3903" s="554"/>
      <c r="AI3903" s="554"/>
      <c r="AJ3903" s="554" t="s">
        <v>68</v>
      </c>
      <c r="AK3903" s="554"/>
      <c r="AL3903" s="554"/>
      <c r="AM3903" s="554"/>
      <c r="AN3903" s="554"/>
      <c r="AO3903" s="554"/>
      <c r="AP3903" s="554" t="s">
        <v>69</v>
      </c>
      <c r="AQ3903" s="554"/>
      <c r="AR3903" s="554"/>
      <c r="AS3903" s="554"/>
      <c r="AT3903" s="554"/>
      <c r="AU3903" s="554"/>
      <c r="AV3903" s="554" t="s">
        <v>70</v>
      </c>
      <c r="AW3903" s="554"/>
      <c r="AX3903" s="554"/>
      <c r="AY3903" s="554"/>
      <c r="AZ3903" s="554"/>
      <c r="BA3903" s="556"/>
      <c r="BB3903" s="554" t="s">
        <v>4</v>
      </c>
      <c r="BC3903" s="554"/>
      <c r="BD3903" s="554"/>
      <c r="BE3903" s="554"/>
      <c r="BF3903" s="554"/>
      <c r="BG3903" s="555"/>
      <c r="BH3903" s="554" t="s">
        <v>71</v>
      </c>
      <c r="BI3903" s="554"/>
      <c r="BJ3903" s="554"/>
      <c r="BK3903" s="554"/>
      <c r="BL3903" s="554"/>
      <c r="BM3903" s="556"/>
      <c r="BN3903" s="557" t="s">
        <v>25</v>
      </c>
      <c r="BO3903" s="558"/>
      <c r="BP3903" s="559"/>
      <c r="BQ3903" s="691" t="s">
        <v>110</v>
      </c>
      <c r="BR3903" s="691" t="s">
        <v>86</v>
      </c>
      <c r="BS3903" s="691" t="s">
        <v>87</v>
      </c>
      <c r="BT3903" s="274"/>
      <c r="BU3903" s="274"/>
      <c r="BV3903" s="271"/>
    </row>
    <row r="3904" spans="1:77" s="18" customFormat="1" ht="41.25" hidden="1" customHeight="1" x14ac:dyDescent="0.4">
      <c r="A3904" s="271"/>
      <c r="B3904" s="653"/>
      <c r="C3904" s="650"/>
      <c r="D3904" s="651"/>
      <c r="E3904" s="275" t="s">
        <v>102</v>
      </c>
      <c r="F3904" s="547"/>
      <c r="G3904" s="547"/>
      <c r="H3904" s="706"/>
      <c r="I3904" s="707"/>
      <c r="J3904" s="525" t="s">
        <v>17</v>
      </c>
      <c r="K3904" s="526"/>
      <c r="L3904" s="521" t="s">
        <v>18</v>
      </c>
      <c r="M3904" s="522"/>
      <c r="N3904" s="523" t="s">
        <v>19</v>
      </c>
      <c r="O3904" s="524" t="s">
        <v>8</v>
      </c>
      <c r="P3904" s="525" t="s">
        <v>26</v>
      </c>
      <c r="Q3904" s="526"/>
      <c r="R3904" s="521" t="s">
        <v>24</v>
      </c>
      <c r="S3904" s="522"/>
      <c r="T3904" s="523" t="s">
        <v>19</v>
      </c>
      <c r="U3904" s="524"/>
      <c r="V3904" s="309"/>
      <c r="W3904" s="309"/>
      <c r="X3904" s="689"/>
      <c r="Y3904" s="690"/>
      <c r="Z3904" s="689"/>
      <c r="AA3904" s="690"/>
      <c r="AB3904" s="689"/>
      <c r="AC3904" s="690"/>
      <c r="AD3904" s="525" t="s">
        <v>48</v>
      </c>
      <c r="AE3904" s="526"/>
      <c r="AF3904" s="521" t="s">
        <v>23</v>
      </c>
      <c r="AG3904" s="522" t="s">
        <v>3</v>
      </c>
      <c r="AH3904" s="563" t="s">
        <v>5</v>
      </c>
      <c r="AI3904" s="564"/>
      <c r="AJ3904" s="525" t="s">
        <v>48</v>
      </c>
      <c r="AK3904" s="526"/>
      <c r="AL3904" s="521" t="s">
        <v>23</v>
      </c>
      <c r="AM3904" s="522" t="s">
        <v>3</v>
      </c>
      <c r="AN3904" s="563" t="s">
        <v>5</v>
      </c>
      <c r="AO3904" s="564"/>
      <c r="AP3904" s="525" t="s">
        <v>48</v>
      </c>
      <c r="AQ3904" s="526"/>
      <c r="AR3904" s="521" t="s">
        <v>23</v>
      </c>
      <c r="AS3904" s="522" t="s">
        <v>3</v>
      </c>
      <c r="AT3904" s="563" t="s">
        <v>5</v>
      </c>
      <c r="AU3904" s="564"/>
      <c r="AV3904" s="525" t="s">
        <v>48</v>
      </c>
      <c r="AW3904" s="526"/>
      <c r="AX3904" s="521" t="s">
        <v>23</v>
      </c>
      <c r="AY3904" s="522" t="s">
        <v>3</v>
      </c>
      <c r="AZ3904" s="563" t="s">
        <v>5</v>
      </c>
      <c r="BA3904" s="564"/>
      <c r="BB3904" s="525" t="s">
        <v>48</v>
      </c>
      <c r="BC3904" s="526"/>
      <c r="BD3904" s="521" t="s">
        <v>23</v>
      </c>
      <c r="BE3904" s="522" t="s">
        <v>3</v>
      </c>
      <c r="BF3904" s="563" t="s">
        <v>5</v>
      </c>
      <c r="BG3904" s="564"/>
      <c r="BH3904" s="525" t="s">
        <v>48</v>
      </c>
      <c r="BI3904" s="526"/>
      <c r="BJ3904" s="521" t="s">
        <v>23</v>
      </c>
      <c r="BK3904" s="522" t="s">
        <v>3</v>
      </c>
      <c r="BL3904" s="563" t="s">
        <v>5</v>
      </c>
      <c r="BM3904" s="564"/>
      <c r="BN3904" s="560"/>
      <c r="BO3904" s="561"/>
      <c r="BP3904" s="562"/>
      <c r="BQ3904" s="692"/>
      <c r="BR3904" s="692"/>
      <c r="BS3904" s="692"/>
      <c r="BT3904" s="274"/>
      <c r="BU3904" s="274"/>
      <c r="BV3904" s="271"/>
    </row>
    <row r="3905" spans="1:74" ht="23.85" hidden="1" customHeight="1" x14ac:dyDescent="0.35">
      <c r="A3905" s="276"/>
      <c r="B3905" s="570" t="str">
        <f>IF(ROSTER!B$8="","",ROSTER!B$8)</f>
        <v/>
      </c>
      <c r="C3905" s="572" t="str">
        <f>IF(ROSTER!C$8="","",ROSTER!C$8)</f>
        <v/>
      </c>
      <c r="D3905" s="573"/>
      <c r="E3905" s="574"/>
      <c r="F3905" s="576">
        <f>IF(E3905="y",1,IF(E3905="S",1,0))</f>
        <v>0</v>
      </c>
      <c r="G3905" s="582">
        <f>IF(E3905="S",1,0)</f>
        <v>0</v>
      </c>
      <c r="H3905" s="578"/>
      <c r="I3905" s="543"/>
      <c r="J3905" s="542"/>
      <c r="K3905" s="580"/>
      <c r="L3905" s="584"/>
      <c r="M3905" s="585"/>
      <c r="N3905" s="588">
        <f>L3905+J3905</f>
        <v>0</v>
      </c>
      <c r="O3905" s="589"/>
      <c r="P3905" s="542"/>
      <c r="Q3905" s="580"/>
      <c r="R3905" s="584"/>
      <c r="S3905" s="585"/>
      <c r="T3905" s="588">
        <f>R3905-P3905</f>
        <v>0</v>
      </c>
      <c r="U3905" s="589"/>
      <c r="V3905" s="310"/>
      <c r="W3905" s="310"/>
      <c r="X3905" s="578"/>
      <c r="Y3905" s="543"/>
      <c r="Z3905" s="542"/>
      <c r="AA3905" s="543"/>
      <c r="AB3905" s="542"/>
      <c r="AC3905" s="543"/>
      <c r="AD3905" s="542"/>
      <c r="AE3905" s="580"/>
      <c r="AF3905" s="584"/>
      <c r="AG3905" s="585"/>
      <c r="AH3905" s="595">
        <f>IF(AD3905=0,0,(AF3905/AD3905)*100)</f>
        <v>0</v>
      </c>
      <c r="AI3905" s="596"/>
      <c r="AJ3905" s="542"/>
      <c r="AK3905" s="580"/>
      <c r="AL3905" s="584"/>
      <c r="AM3905" s="585"/>
      <c r="AN3905" s="595">
        <f>IF(AJ3905=0,0,(AL3905/AJ3905)*100)</f>
        <v>0</v>
      </c>
      <c r="AO3905" s="596"/>
      <c r="AP3905" s="542"/>
      <c r="AQ3905" s="580"/>
      <c r="AR3905" s="584"/>
      <c r="AS3905" s="585"/>
      <c r="AT3905" s="595">
        <f>IF(AP3905=0,0,(AR3905/AP3905)*100)</f>
        <v>0</v>
      </c>
      <c r="AU3905" s="596"/>
      <c r="AV3905" s="599">
        <f>AD3905+AJ3905+AP3905</f>
        <v>0</v>
      </c>
      <c r="AW3905" s="600"/>
      <c r="AX3905" s="630">
        <f>AF3905+AL3905+AR3905</f>
        <v>0</v>
      </c>
      <c r="AY3905" s="631"/>
      <c r="AZ3905" s="595">
        <f>IF(AV3905=0,0,(AX3905/AV3905)*100)</f>
        <v>0</v>
      </c>
      <c r="BA3905" s="596"/>
      <c r="BB3905" s="542"/>
      <c r="BC3905" s="580"/>
      <c r="BD3905" s="584"/>
      <c r="BE3905" s="585"/>
      <c r="BF3905" s="595">
        <f>IF(BB3905=0,0,(BD3905/BB3905)*100)</f>
        <v>0</v>
      </c>
      <c r="BG3905" s="596"/>
      <c r="BH3905" s="599">
        <f>AV3905+BB3905</f>
        <v>0</v>
      </c>
      <c r="BI3905" s="600"/>
      <c r="BJ3905" s="630">
        <f>AX3905+BD3905</f>
        <v>0</v>
      </c>
      <c r="BK3905" s="631"/>
      <c r="BL3905" s="595">
        <f>IF(BH3905=0,0,(BJ3905/BH3905)*100)</f>
        <v>0</v>
      </c>
      <c r="BM3905" s="596"/>
      <c r="BN3905" s="656">
        <f>(AF3905*2)+(AL3905*2)+(AR3905*3)+BD3905</f>
        <v>0</v>
      </c>
      <c r="BO3905" s="657"/>
      <c r="BP3905" s="658"/>
      <c r="BQ3905" s="676">
        <f>IF(BS3905=0,0,50*BR3905/BS3905)</f>
        <v>0</v>
      </c>
      <c r="BR3905" s="662">
        <f>(BN3905*BU$11)+(N3905*BU$12)+(Z3905*BU$13)+(R3905*BU$14)+(X3905*BU$15)+(AB3905*BU$16)</f>
        <v>0</v>
      </c>
      <c r="BS3905" s="662">
        <f>((BB3905-BD3905)*BU$18)+((AV3905-AX3905)*BU$17)+(H3905*BU$19)+(P3905*BU$20)</f>
        <v>0</v>
      </c>
      <c r="BT3905" s="19" t="s">
        <v>75</v>
      </c>
      <c r="BU3905" s="277">
        <f>IF(BQ3900="B",'VALUE POINTS'!L$10,IF('GAME STATS'!BQ3900="C",'VALUE POINTS'!M$10,'VALUE POINTS'!K$10))</f>
        <v>1</v>
      </c>
      <c r="BV3905" s="278"/>
    </row>
    <row r="3906" spans="1:74" ht="23.85" hidden="1" customHeight="1" x14ac:dyDescent="0.35">
      <c r="A3906" s="276"/>
      <c r="B3906" s="571"/>
      <c r="C3906" s="642" t="str">
        <f>IF(ROSTER!D$8="","",ROSTER!D$8)</f>
        <v/>
      </c>
      <c r="D3906" s="643"/>
      <c r="E3906" s="575"/>
      <c r="F3906" s="577"/>
      <c r="G3906" s="583"/>
      <c r="H3906" s="579"/>
      <c r="I3906" s="545"/>
      <c r="J3906" s="544"/>
      <c r="K3906" s="581"/>
      <c r="L3906" s="586"/>
      <c r="M3906" s="587"/>
      <c r="N3906" s="592" t="s">
        <v>16</v>
      </c>
      <c r="O3906" s="603"/>
      <c r="P3906" s="544"/>
      <c r="Q3906" s="581"/>
      <c r="R3906" s="586"/>
      <c r="S3906" s="587"/>
      <c r="T3906" s="592" t="s">
        <v>16</v>
      </c>
      <c r="U3906" s="603"/>
      <c r="V3906" s="311"/>
      <c r="W3906" s="311"/>
      <c r="X3906" s="579"/>
      <c r="Y3906" s="545"/>
      <c r="Z3906" s="544"/>
      <c r="AA3906" s="545"/>
      <c r="AB3906" s="544"/>
      <c r="AC3906" s="545"/>
      <c r="AD3906" s="544"/>
      <c r="AE3906" s="581"/>
      <c r="AF3906" s="586"/>
      <c r="AG3906" s="587"/>
      <c r="AH3906" s="626"/>
      <c r="AI3906" s="627"/>
      <c r="AJ3906" s="544"/>
      <c r="AK3906" s="581"/>
      <c r="AL3906" s="586"/>
      <c r="AM3906" s="587"/>
      <c r="AN3906" s="626"/>
      <c r="AO3906" s="627"/>
      <c r="AP3906" s="544"/>
      <c r="AQ3906" s="581"/>
      <c r="AR3906" s="586"/>
      <c r="AS3906" s="587"/>
      <c r="AT3906" s="626"/>
      <c r="AU3906" s="627"/>
      <c r="AV3906" s="628"/>
      <c r="AW3906" s="629"/>
      <c r="AX3906" s="632"/>
      <c r="AY3906" s="633"/>
      <c r="AZ3906" s="626"/>
      <c r="BA3906" s="627"/>
      <c r="BB3906" s="544"/>
      <c r="BC3906" s="581"/>
      <c r="BD3906" s="586"/>
      <c r="BE3906" s="587"/>
      <c r="BF3906" s="626"/>
      <c r="BG3906" s="627"/>
      <c r="BH3906" s="628"/>
      <c r="BI3906" s="629"/>
      <c r="BJ3906" s="632"/>
      <c r="BK3906" s="633"/>
      <c r="BL3906" s="626"/>
      <c r="BM3906" s="627"/>
      <c r="BN3906" s="678"/>
      <c r="BO3906" s="679"/>
      <c r="BP3906" s="680"/>
      <c r="BQ3906" s="677"/>
      <c r="BR3906" s="663"/>
      <c r="BS3906" s="663"/>
      <c r="BT3906" s="19" t="s">
        <v>76</v>
      </c>
      <c r="BU3906" s="277">
        <f>IF(BQ3900="B",'VALUE POINTS'!L$11,IF('GAME STATS'!BQ3900="C",'VALUE POINTS'!M$11,'VALUE POINTS'!K$11))</f>
        <v>1</v>
      </c>
      <c r="BV3906" s="278"/>
    </row>
    <row r="3907" spans="1:74" ht="21.75" hidden="1" customHeight="1" x14ac:dyDescent="0.35">
      <c r="A3907" s="95"/>
      <c r="B3907" s="570" t="str">
        <f>IF(ROSTER!B$10="","",ROSTER!B$10)</f>
        <v/>
      </c>
      <c r="C3907" s="572" t="str">
        <f>IF(ROSTER!C$10="","",ROSTER!C$10)</f>
        <v/>
      </c>
      <c r="D3907" s="573"/>
      <c r="E3907" s="574"/>
      <c r="F3907" s="576">
        <f>IF(E3907="y",1,IF(E3907="S",1,0))</f>
        <v>0</v>
      </c>
      <c r="G3907" s="582">
        <f>IF(E3907="S",1,0)</f>
        <v>0</v>
      </c>
      <c r="H3907" s="578"/>
      <c r="I3907" s="543"/>
      <c r="J3907" s="542"/>
      <c r="K3907" s="580"/>
      <c r="L3907" s="584"/>
      <c r="M3907" s="585"/>
      <c r="N3907" s="588">
        <f>L3907+J3907</f>
        <v>0</v>
      </c>
      <c r="O3907" s="589"/>
      <c r="P3907" s="542"/>
      <c r="Q3907" s="580"/>
      <c r="R3907" s="584"/>
      <c r="S3907" s="585"/>
      <c r="T3907" s="588">
        <f>R3907-P3907</f>
        <v>0</v>
      </c>
      <c r="U3907" s="589"/>
      <c r="V3907" s="310"/>
      <c r="W3907" s="310"/>
      <c r="X3907" s="578"/>
      <c r="Y3907" s="543"/>
      <c r="Z3907" s="542"/>
      <c r="AA3907" s="543"/>
      <c r="AB3907" s="542"/>
      <c r="AC3907" s="543"/>
      <c r="AD3907" s="542"/>
      <c r="AE3907" s="580"/>
      <c r="AF3907" s="584"/>
      <c r="AG3907" s="585"/>
      <c r="AH3907" s="595">
        <f>IF(AD3907=0,0,(AF3907/AD3907)*100)</f>
        <v>0</v>
      </c>
      <c r="AI3907" s="596"/>
      <c r="AJ3907" s="542"/>
      <c r="AK3907" s="580"/>
      <c r="AL3907" s="584"/>
      <c r="AM3907" s="585"/>
      <c r="AN3907" s="595">
        <f>IF(AJ3907=0,0,(AL3907/AJ3907)*100)</f>
        <v>0</v>
      </c>
      <c r="AO3907" s="596"/>
      <c r="AP3907" s="542"/>
      <c r="AQ3907" s="580"/>
      <c r="AR3907" s="584"/>
      <c r="AS3907" s="585"/>
      <c r="AT3907" s="595">
        <f>IF(AP3907=0,0,(AR3907/AP3907)*100)</f>
        <v>0</v>
      </c>
      <c r="AU3907" s="596"/>
      <c r="AV3907" s="599">
        <f>AD3907+AJ3907+AP3907</f>
        <v>0</v>
      </c>
      <c r="AW3907" s="600"/>
      <c r="AX3907" s="630">
        <f>AF3907+AL3907+AR3907</f>
        <v>0</v>
      </c>
      <c r="AY3907" s="631"/>
      <c r="AZ3907" s="595">
        <f>IF(AV3907=0,0,(AX3907/AV3907)*100)</f>
        <v>0</v>
      </c>
      <c r="BA3907" s="596"/>
      <c r="BB3907" s="542"/>
      <c r="BC3907" s="580"/>
      <c r="BD3907" s="584"/>
      <c r="BE3907" s="585"/>
      <c r="BF3907" s="595">
        <f>IF(BB3907=0,0,(BD3907/BB3907)*100)</f>
        <v>0</v>
      </c>
      <c r="BG3907" s="596"/>
      <c r="BH3907" s="599">
        <f>AV3907+BB3907</f>
        <v>0</v>
      </c>
      <c r="BI3907" s="600"/>
      <c r="BJ3907" s="630">
        <f>AX3907+BD3907</f>
        <v>0</v>
      </c>
      <c r="BK3907" s="631"/>
      <c r="BL3907" s="595">
        <f>IF(BH3907=0,0,(BJ3907/BH3907)*100)</f>
        <v>0</v>
      </c>
      <c r="BM3907" s="596"/>
      <c r="BN3907" s="656">
        <f>(AF3907*2)+(AL3907*2)+(AR3907*3)+BD3907</f>
        <v>0</v>
      </c>
      <c r="BO3907" s="657"/>
      <c r="BP3907" s="658"/>
      <c r="BQ3907" s="676">
        <f>IF(BS3907=0,0,50*BR3907/BS3907)</f>
        <v>0</v>
      </c>
      <c r="BR3907" s="662">
        <f>(BN3907*BU$11)+(N3907*BU$12)+(Z3907*BU$13)+(R3907*BU$14)+(X3907*BU$15)+(AB3907*BU$16)</f>
        <v>0</v>
      </c>
      <c r="BS3907" s="662">
        <f>((BB3907-BD3907)*BU$18)+((AV3907-AX3907)*BU$17)+(H3907*BU$19)+(P3907*BU$20)</f>
        <v>0</v>
      </c>
      <c r="BT3907" s="19" t="s">
        <v>77</v>
      </c>
      <c r="BU3907" s="277">
        <f>IF(BQ3900="B",'VALUE POINTS'!L$12,IF('GAME STATS'!BQ3900="C",'VALUE POINTS'!M$12,'VALUE POINTS'!K$12))</f>
        <v>2</v>
      </c>
      <c r="BV3907" s="278"/>
    </row>
    <row r="3908" spans="1:74" ht="21.75" hidden="1" customHeight="1" x14ac:dyDescent="0.35">
      <c r="A3908" s="95"/>
      <c r="B3908" s="571"/>
      <c r="C3908" s="642" t="str">
        <f>IF(ROSTER!D$10="","",ROSTER!D$10)</f>
        <v/>
      </c>
      <c r="D3908" s="643"/>
      <c r="E3908" s="575"/>
      <c r="F3908" s="577"/>
      <c r="G3908" s="583"/>
      <c r="H3908" s="579"/>
      <c r="I3908" s="545"/>
      <c r="J3908" s="544"/>
      <c r="K3908" s="581"/>
      <c r="L3908" s="586"/>
      <c r="M3908" s="587"/>
      <c r="N3908" s="592" t="s">
        <v>16</v>
      </c>
      <c r="O3908" s="603"/>
      <c r="P3908" s="544"/>
      <c r="Q3908" s="581"/>
      <c r="R3908" s="586"/>
      <c r="S3908" s="587"/>
      <c r="T3908" s="592" t="s">
        <v>16</v>
      </c>
      <c r="U3908" s="603"/>
      <c r="V3908" s="311"/>
      <c r="W3908" s="311"/>
      <c r="X3908" s="579"/>
      <c r="Y3908" s="545"/>
      <c r="Z3908" s="544"/>
      <c r="AA3908" s="545"/>
      <c r="AB3908" s="544"/>
      <c r="AC3908" s="545"/>
      <c r="AD3908" s="544"/>
      <c r="AE3908" s="581"/>
      <c r="AF3908" s="586"/>
      <c r="AG3908" s="587"/>
      <c r="AH3908" s="626"/>
      <c r="AI3908" s="627"/>
      <c r="AJ3908" s="544"/>
      <c r="AK3908" s="581"/>
      <c r="AL3908" s="586"/>
      <c r="AM3908" s="587"/>
      <c r="AN3908" s="626"/>
      <c r="AO3908" s="627"/>
      <c r="AP3908" s="544"/>
      <c r="AQ3908" s="581"/>
      <c r="AR3908" s="586"/>
      <c r="AS3908" s="587"/>
      <c r="AT3908" s="626"/>
      <c r="AU3908" s="627"/>
      <c r="AV3908" s="628"/>
      <c r="AW3908" s="629"/>
      <c r="AX3908" s="632"/>
      <c r="AY3908" s="633"/>
      <c r="AZ3908" s="626"/>
      <c r="BA3908" s="627"/>
      <c r="BB3908" s="544"/>
      <c r="BC3908" s="581"/>
      <c r="BD3908" s="586"/>
      <c r="BE3908" s="587"/>
      <c r="BF3908" s="626"/>
      <c r="BG3908" s="627"/>
      <c r="BH3908" s="628"/>
      <c r="BI3908" s="629"/>
      <c r="BJ3908" s="632"/>
      <c r="BK3908" s="633"/>
      <c r="BL3908" s="626"/>
      <c r="BM3908" s="627"/>
      <c r="BN3908" s="678"/>
      <c r="BO3908" s="679"/>
      <c r="BP3908" s="680"/>
      <c r="BQ3908" s="677"/>
      <c r="BR3908" s="663"/>
      <c r="BS3908" s="663"/>
      <c r="BT3908" s="19" t="s">
        <v>78</v>
      </c>
      <c r="BU3908" s="277">
        <f>IF(BQ3900="B",'VALUE POINTS'!L$13,IF('GAME STATS'!BQ3900="C",'VALUE POINTS'!M$13,'VALUE POINTS'!K$13))</f>
        <v>2</v>
      </c>
      <c r="BV3908" s="278"/>
    </row>
    <row r="3909" spans="1:74" ht="21.75" hidden="1" customHeight="1" x14ac:dyDescent="0.35">
      <c r="A3909" s="95"/>
      <c r="B3909" s="570" t="str">
        <f>IF(ROSTER!B$12="","",ROSTER!B$12)</f>
        <v/>
      </c>
      <c r="C3909" s="572" t="str">
        <f>IF(ROSTER!C$12="","",ROSTER!C$12)</f>
        <v/>
      </c>
      <c r="D3909" s="573"/>
      <c r="E3909" s="574"/>
      <c r="F3909" s="576">
        <f>IF(E3909="y",1,IF(E3909="S",1,0))</f>
        <v>0</v>
      </c>
      <c r="G3909" s="582">
        <f>IF(E3909="S",1,0)</f>
        <v>0</v>
      </c>
      <c r="H3909" s="578"/>
      <c r="I3909" s="543"/>
      <c r="J3909" s="542"/>
      <c r="K3909" s="580"/>
      <c r="L3909" s="584"/>
      <c r="M3909" s="585"/>
      <c r="N3909" s="588">
        <f>L3909+J3909</f>
        <v>0</v>
      </c>
      <c r="O3909" s="589"/>
      <c r="P3909" s="542"/>
      <c r="Q3909" s="580"/>
      <c r="R3909" s="584"/>
      <c r="S3909" s="585"/>
      <c r="T3909" s="588">
        <f>R3909-P3909</f>
        <v>0</v>
      </c>
      <c r="U3909" s="589"/>
      <c r="V3909" s="310"/>
      <c r="W3909" s="310"/>
      <c r="X3909" s="578"/>
      <c r="Y3909" s="543"/>
      <c r="Z3909" s="542"/>
      <c r="AA3909" s="543"/>
      <c r="AB3909" s="542"/>
      <c r="AC3909" s="543"/>
      <c r="AD3909" s="542"/>
      <c r="AE3909" s="580"/>
      <c r="AF3909" s="584"/>
      <c r="AG3909" s="585"/>
      <c r="AH3909" s="595">
        <f>IF(AD3909=0,0,(AF3909/AD3909)*100)</f>
        <v>0</v>
      </c>
      <c r="AI3909" s="596"/>
      <c r="AJ3909" s="542"/>
      <c r="AK3909" s="580"/>
      <c r="AL3909" s="584"/>
      <c r="AM3909" s="585"/>
      <c r="AN3909" s="595">
        <f>IF(AJ3909=0,0,(AL3909/AJ3909)*100)</f>
        <v>0</v>
      </c>
      <c r="AO3909" s="596"/>
      <c r="AP3909" s="542"/>
      <c r="AQ3909" s="580"/>
      <c r="AR3909" s="584"/>
      <c r="AS3909" s="585"/>
      <c r="AT3909" s="595">
        <f>IF(AP3909=0,0,(AR3909/AP3909)*100)</f>
        <v>0</v>
      </c>
      <c r="AU3909" s="596"/>
      <c r="AV3909" s="599">
        <f>AD3909+AJ3909+AP3909</f>
        <v>0</v>
      </c>
      <c r="AW3909" s="600"/>
      <c r="AX3909" s="630">
        <f>AF3909+AL3909+AR3909</f>
        <v>0</v>
      </c>
      <c r="AY3909" s="631"/>
      <c r="AZ3909" s="595">
        <f>IF(AV3909=0,0,(AX3909/AV3909)*100)</f>
        <v>0</v>
      </c>
      <c r="BA3909" s="596"/>
      <c r="BB3909" s="542"/>
      <c r="BC3909" s="580"/>
      <c r="BD3909" s="584"/>
      <c r="BE3909" s="585"/>
      <c r="BF3909" s="595">
        <f>IF(BB3909=0,0,(BD3909/BB3909)*100)</f>
        <v>0</v>
      </c>
      <c r="BG3909" s="596"/>
      <c r="BH3909" s="599">
        <f>AV3909+BB3909</f>
        <v>0</v>
      </c>
      <c r="BI3909" s="600"/>
      <c r="BJ3909" s="630">
        <f>AX3909+BD3909</f>
        <v>0</v>
      </c>
      <c r="BK3909" s="631"/>
      <c r="BL3909" s="595">
        <f>IF(BH3909=0,0,(BJ3909/BH3909)*100)</f>
        <v>0</v>
      </c>
      <c r="BM3909" s="596"/>
      <c r="BN3909" s="656">
        <f>(AF3909*2)+(AL3909*2)+(AR3909*3)+BD3909</f>
        <v>0</v>
      </c>
      <c r="BO3909" s="657"/>
      <c r="BP3909" s="658"/>
      <c r="BQ3909" s="676">
        <f t="shared" ref="BQ3909" si="3166">IF(BS3909=0,0,50*BR3909/BS3909)</f>
        <v>0</v>
      </c>
      <c r="BR3909" s="662">
        <f>(BN3909*BU$11)+(N3909*BU$12)+(Z3909*BU$13)+(R3909*BU$14)+(X3909*BU$15)+(AB3909*BU$16)</f>
        <v>0</v>
      </c>
      <c r="BS3909" s="662">
        <f>((BB3909-BD3909)*BU$18)+((AV3909-AX3909)*BU$17)+(H3909*BU$19)+(P3909*BU$20)</f>
        <v>0</v>
      </c>
      <c r="BT3909" s="19" t="s">
        <v>79</v>
      </c>
      <c r="BU3909" s="277">
        <f>IF(BQ3900="B",'VALUE POINTS'!L$14,IF('GAME STATS'!BQ3900="C",'VALUE POINTS'!M$14,'VALUE POINTS'!K$14))</f>
        <v>2</v>
      </c>
      <c r="BV3909" s="278"/>
    </row>
    <row r="3910" spans="1:74" ht="21.75" hidden="1" customHeight="1" x14ac:dyDescent="0.35">
      <c r="A3910" s="95"/>
      <c r="B3910" s="571"/>
      <c r="C3910" s="642" t="str">
        <f>IF(ROSTER!D$12="","",ROSTER!D$12)</f>
        <v/>
      </c>
      <c r="D3910" s="643"/>
      <c r="E3910" s="575"/>
      <c r="F3910" s="577"/>
      <c r="G3910" s="583"/>
      <c r="H3910" s="579"/>
      <c r="I3910" s="545"/>
      <c r="J3910" s="544"/>
      <c r="K3910" s="581"/>
      <c r="L3910" s="586"/>
      <c r="M3910" s="587"/>
      <c r="N3910" s="592" t="s">
        <v>16</v>
      </c>
      <c r="O3910" s="603"/>
      <c r="P3910" s="544"/>
      <c r="Q3910" s="581"/>
      <c r="R3910" s="586"/>
      <c r="S3910" s="587"/>
      <c r="T3910" s="592" t="s">
        <v>16</v>
      </c>
      <c r="U3910" s="603"/>
      <c r="V3910" s="311"/>
      <c r="W3910" s="311"/>
      <c r="X3910" s="579"/>
      <c r="Y3910" s="545"/>
      <c r="Z3910" s="544"/>
      <c r="AA3910" s="545"/>
      <c r="AB3910" s="544"/>
      <c r="AC3910" s="545"/>
      <c r="AD3910" s="544"/>
      <c r="AE3910" s="581"/>
      <c r="AF3910" s="586"/>
      <c r="AG3910" s="587"/>
      <c r="AH3910" s="626"/>
      <c r="AI3910" s="627"/>
      <c r="AJ3910" s="544"/>
      <c r="AK3910" s="581"/>
      <c r="AL3910" s="586"/>
      <c r="AM3910" s="587"/>
      <c r="AN3910" s="626"/>
      <c r="AO3910" s="627"/>
      <c r="AP3910" s="544"/>
      <c r="AQ3910" s="581"/>
      <c r="AR3910" s="586"/>
      <c r="AS3910" s="587"/>
      <c r="AT3910" s="626"/>
      <c r="AU3910" s="627"/>
      <c r="AV3910" s="628"/>
      <c r="AW3910" s="629"/>
      <c r="AX3910" s="632"/>
      <c r="AY3910" s="633"/>
      <c r="AZ3910" s="626"/>
      <c r="BA3910" s="627"/>
      <c r="BB3910" s="544"/>
      <c r="BC3910" s="581"/>
      <c r="BD3910" s="586"/>
      <c r="BE3910" s="587"/>
      <c r="BF3910" s="626"/>
      <c r="BG3910" s="627"/>
      <c r="BH3910" s="628"/>
      <c r="BI3910" s="629"/>
      <c r="BJ3910" s="632"/>
      <c r="BK3910" s="633"/>
      <c r="BL3910" s="626"/>
      <c r="BM3910" s="627"/>
      <c r="BN3910" s="678"/>
      <c r="BO3910" s="679"/>
      <c r="BP3910" s="680"/>
      <c r="BQ3910" s="677"/>
      <c r="BR3910" s="663"/>
      <c r="BS3910" s="663"/>
      <c r="BT3910" s="19" t="s">
        <v>80</v>
      </c>
      <c r="BU3910" s="277">
        <f>IF(BQ3900="B",'VALUE POINTS'!L$15,IF('GAME STATS'!BQ3900="C",'VALUE POINTS'!M$15,'VALUE POINTS'!K$15))</f>
        <v>2</v>
      </c>
      <c r="BV3910" s="278"/>
    </row>
    <row r="3911" spans="1:74" ht="21.75" hidden="1" customHeight="1" x14ac:dyDescent="0.35">
      <c r="A3911" s="95"/>
      <c r="B3911" s="570" t="str">
        <f>IF(ROSTER!B$14="","",ROSTER!B$14)</f>
        <v/>
      </c>
      <c r="C3911" s="572" t="str">
        <f>IF(ROSTER!C$14="","",ROSTER!C$14)</f>
        <v/>
      </c>
      <c r="D3911" s="573"/>
      <c r="E3911" s="574"/>
      <c r="F3911" s="576">
        <f>IF(E3911="y",1,IF(E3911="S",1,0))</f>
        <v>0</v>
      </c>
      <c r="G3911" s="582">
        <f>IF(E3911="S",1,0)</f>
        <v>0</v>
      </c>
      <c r="H3911" s="578"/>
      <c r="I3911" s="543"/>
      <c r="J3911" s="542"/>
      <c r="K3911" s="580"/>
      <c r="L3911" s="584"/>
      <c r="M3911" s="585"/>
      <c r="N3911" s="588">
        <f>L3911+J3911</f>
        <v>0</v>
      </c>
      <c r="O3911" s="589"/>
      <c r="P3911" s="542"/>
      <c r="Q3911" s="580"/>
      <c r="R3911" s="584"/>
      <c r="S3911" s="585"/>
      <c r="T3911" s="588">
        <f>R3911-P3911</f>
        <v>0</v>
      </c>
      <c r="U3911" s="589"/>
      <c r="V3911" s="310"/>
      <c r="W3911" s="310"/>
      <c r="X3911" s="578"/>
      <c r="Y3911" s="543"/>
      <c r="Z3911" s="542"/>
      <c r="AA3911" s="543"/>
      <c r="AB3911" s="542"/>
      <c r="AC3911" s="543"/>
      <c r="AD3911" s="542"/>
      <c r="AE3911" s="580"/>
      <c r="AF3911" s="584"/>
      <c r="AG3911" s="585"/>
      <c r="AH3911" s="595">
        <f>IF(AD3911=0,0,(AF3911/AD3911)*100)</f>
        <v>0</v>
      </c>
      <c r="AI3911" s="596"/>
      <c r="AJ3911" s="542"/>
      <c r="AK3911" s="580"/>
      <c r="AL3911" s="584"/>
      <c r="AM3911" s="585"/>
      <c r="AN3911" s="595">
        <f>IF(AJ3911=0,0,(AL3911/AJ3911)*100)</f>
        <v>0</v>
      </c>
      <c r="AO3911" s="596"/>
      <c r="AP3911" s="542"/>
      <c r="AQ3911" s="580"/>
      <c r="AR3911" s="584"/>
      <c r="AS3911" s="585"/>
      <c r="AT3911" s="595">
        <f>IF(AP3911=0,0,(AR3911/AP3911)*100)</f>
        <v>0</v>
      </c>
      <c r="AU3911" s="596"/>
      <c r="AV3911" s="599">
        <f>AD3911+AJ3911+AP3911</f>
        <v>0</v>
      </c>
      <c r="AW3911" s="600"/>
      <c r="AX3911" s="630">
        <f>AF3911+AL3911+AR3911</f>
        <v>0</v>
      </c>
      <c r="AY3911" s="631"/>
      <c r="AZ3911" s="595">
        <f>IF(AV3911=0,0,(AX3911/AV3911)*100)</f>
        <v>0</v>
      </c>
      <c r="BA3911" s="596"/>
      <c r="BB3911" s="542"/>
      <c r="BC3911" s="580"/>
      <c r="BD3911" s="584"/>
      <c r="BE3911" s="585"/>
      <c r="BF3911" s="595">
        <f>IF(BB3911=0,0,(BD3911/BB3911)*100)</f>
        <v>0</v>
      </c>
      <c r="BG3911" s="596"/>
      <c r="BH3911" s="599">
        <f>AV3911+BB3911</f>
        <v>0</v>
      </c>
      <c r="BI3911" s="600"/>
      <c r="BJ3911" s="630">
        <f>AX3911+BD3911</f>
        <v>0</v>
      </c>
      <c r="BK3911" s="631"/>
      <c r="BL3911" s="595">
        <f>IF(BH3911=0,0,(BJ3911/BH3911)*100)</f>
        <v>0</v>
      </c>
      <c r="BM3911" s="596"/>
      <c r="BN3911" s="656">
        <f>(AF3911*2)+(AL3911*2)+(AR3911*3)+BD3911</f>
        <v>0</v>
      </c>
      <c r="BO3911" s="657"/>
      <c r="BP3911" s="658"/>
      <c r="BQ3911" s="676">
        <f t="shared" ref="BQ3911" si="3167">IF(BS3911=0,0,50*BR3911/BS3911)</f>
        <v>0</v>
      </c>
      <c r="BR3911" s="662">
        <f>(BN3911*BU$11)+(N3911*BU$12)+(Z3911*BU$13)+(R3911*BU$14)+(X3911*BU$15)+(AB3911*BU$16)</f>
        <v>0</v>
      </c>
      <c r="BS3911" s="662">
        <f>((BB3911-BD3911)*BU$18)+((AV3911-AX3911)*BU$17)+(H3911*BU$19)+(P3911*BU$20)</f>
        <v>0</v>
      </c>
      <c r="BT3911" s="19" t="s">
        <v>81</v>
      </c>
      <c r="BU3911" s="277">
        <f>IF(BQ3900="B",'VALUE POINTS'!L$16,IF('GAME STATS'!BQ3900="C",'VALUE POINTS'!M$16,'VALUE POINTS'!K$16))</f>
        <v>2</v>
      </c>
      <c r="BV3911" s="278"/>
    </row>
    <row r="3912" spans="1:74" ht="21.75" hidden="1" customHeight="1" x14ac:dyDescent="0.35">
      <c r="A3912" s="95"/>
      <c r="B3912" s="571"/>
      <c r="C3912" s="642" t="str">
        <f>IF(ROSTER!D$14="","",ROSTER!D$14)</f>
        <v/>
      </c>
      <c r="D3912" s="643"/>
      <c r="E3912" s="575"/>
      <c r="F3912" s="577"/>
      <c r="G3912" s="583"/>
      <c r="H3912" s="579"/>
      <c r="I3912" s="545"/>
      <c r="J3912" s="544"/>
      <c r="K3912" s="581"/>
      <c r="L3912" s="586"/>
      <c r="M3912" s="587"/>
      <c r="N3912" s="592" t="s">
        <v>16</v>
      </c>
      <c r="O3912" s="603"/>
      <c r="P3912" s="544"/>
      <c r="Q3912" s="581"/>
      <c r="R3912" s="586"/>
      <c r="S3912" s="587"/>
      <c r="T3912" s="592" t="s">
        <v>16</v>
      </c>
      <c r="U3912" s="603"/>
      <c r="V3912" s="311"/>
      <c r="W3912" s="311"/>
      <c r="X3912" s="579"/>
      <c r="Y3912" s="545"/>
      <c r="Z3912" s="544"/>
      <c r="AA3912" s="545"/>
      <c r="AB3912" s="544"/>
      <c r="AC3912" s="545"/>
      <c r="AD3912" s="544"/>
      <c r="AE3912" s="581"/>
      <c r="AF3912" s="586"/>
      <c r="AG3912" s="587"/>
      <c r="AH3912" s="626"/>
      <c r="AI3912" s="627"/>
      <c r="AJ3912" s="544"/>
      <c r="AK3912" s="581"/>
      <c r="AL3912" s="586"/>
      <c r="AM3912" s="587"/>
      <c r="AN3912" s="626"/>
      <c r="AO3912" s="627"/>
      <c r="AP3912" s="544"/>
      <c r="AQ3912" s="581"/>
      <c r="AR3912" s="586"/>
      <c r="AS3912" s="587"/>
      <c r="AT3912" s="626"/>
      <c r="AU3912" s="627"/>
      <c r="AV3912" s="628"/>
      <c r="AW3912" s="629"/>
      <c r="AX3912" s="632"/>
      <c r="AY3912" s="633"/>
      <c r="AZ3912" s="626"/>
      <c r="BA3912" s="627"/>
      <c r="BB3912" s="544"/>
      <c r="BC3912" s="581"/>
      <c r="BD3912" s="586"/>
      <c r="BE3912" s="587"/>
      <c r="BF3912" s="626"/>
      <c r="BG3912" s="627"/>
      <c r="BH3912" s="628"/>
      <c r="BI3912" s="629"/>
      <c r="BJ3912" s="632"/>
      <c r="BK3912" s="633"/>
      <c r="BL3912" s="626"/>
      <c r="BM3912" s="627"/>
      <c r="BN3912" s="678"/>
      <c r="BO3912" s="679"/>
      <c r="BP3912" s="680"/>
      <c r="BQ3912" s="677"/>
      <c r="BR3912" s="663"/>
      <c r="BS3912" s="663"/>
      <c r="BT3912" s="19" t="s">
        <v>82</v>
      </c>
      <c r="BU3912" s="277">
        <f>IF(BQ3900="B",'VALUE POINTS'!L$17,IF('GAME STATS'!BQ3900="C",'VALUE POINTS'!M$17,'VALUE POINTS'!K$17))</f>
        <v>1</v>
      </c>
      <c r="BV3912" s="278"/>
    </row>
    <row r="3913" spans="1:74" ht="21.75" hidden="1" customHeight="1" x14ac:dyDescent="0.35">
      <c r="A3913" s="95"/>
      <c r="B3913" s="570" t="str">
        <f>IF(ROSTER!B$16="","",ROSTER!B$16)</f>
        <v/>
      </c>
      <c r="C3913" s="572" t="str">
        <f>IF(ROSTER!C$16="","",ROSTER!C$16)</f>
        <v/>
      </c>
      <c r="D3913" s="573"/>
      <c r="E3913" s="574"/>
      <c r="F3913" s="576">
        <f>IF(E3913="y",1,IF(E3913="S",1,0))</f>
        <v>0</v>
      </c>
      <c r="G3913" s="582">
        <f>IF(E3913="S",1,0)</f>
        <v>0</v>
      </c>
      <c r="H3913" s="578"/>
      <c r="I3913" s="543"/>
      <c r="J3913" s="542"/>
      <c r="K3913" s="580"/>
      <c r="L3913" s="584"/>
      <c r="M3913" s="585"/>
      <c r="N3913" s="588">
        <f>L3913+J3913</f>
        <v>0</v>
      </c>
      <c r="O3913" s="589"/>
      <c r="P3913" s="542"/>
      <c r="Q3913" s="580"/>
      <c r="R3913" s="584"/>
      <c r="S3913" s="585"/>
      <c r="T3913" s="588">
        <f>R3913-P3913</f>
        <v>0</v>
      </c>
      <c r="U3913" s="589"/>
      <c r="V3913" s="310"/>
      <c r="W3913" s="310"/>
      <c r="X3913" s="578"/>
      <c r="Y3913" s="543"/>
      <c r="Z3913" s="542"/>
      <c r="AA3913" s="543"/>
      <c r="AB3913" s="542"/>
      <c r="AC3913" s="543"/>
      <c r="AD3913" s="542"/>
      <c r="AE3913" s="580"/>
      <c r="AF3913" s="584"/>
      <c r="AG3913" s="585"/>
      <c r="AH3913" s="595">
        <f>IF(AD3913=0,0,(AF3913/AD3913)*100)</f>
        <v>0</v>
      </c>
      <c r="AI3913" s="596"/>
      <c r="AJ3913" s="542"/>
      <c r="AK3913" s="580"/>
      <c r="AL3913" s="584"/>
      <c r="AM3913" s="585"/>
      <c r="AN3913" s="595">
        <f>IF(AJ3913=0,0,(AL3913/AJ3913)*100)</f>
        <v>0</v>
      </c>
      <c r="AO3913" s="596"/>
      <c r="AP3913" s="542"/>
      <c r="AQ3913" s="580"/>
      <c r="AR3913" s="584"/>
      <c r="AS3913" s="585"/>
      <c r="AT3913" s="595">
        <f>IF(AP3913=0,0,(AR3913/AP3913)*100)</f>
        <v>0</v>
      </c>
      <c r="AU3913" s="596"/>
      <c r="AV3913" s="599">
        <f>AD3913+AJ3913+AP3913</f>
        <v>0</v>
      </c>
      <c r="AW3913" s="600"/>
      <c r="AX3913" s="630">
        <f>AF3913+AL3913+AR3913</f>
        <v>0</v>
      </c>
      <c r="AY3913" s="631"/>
      <c r="AZ3913" s="595">
        <f>IF(AV3913=0,0,(AX3913/AV3913)*100)</f>
        <v>0</v>
      </c>
      <c r="BA3913" s="596"/>
      <c r="BB3913" s="542"/>
      <c r="BC3913" s="580"/>
      <c r="BD3913" s="584"/>
      <c r="BE3913" s="585"/>
      <c r="BF3913" s="595">
        <f>IF(BB3913=0,0,(BD3913/BB3913)*100)</f>
        <v>0</v>
      </c>
      <c r="BG3913" s="596"/>
      <c r="BH3913" s="599">
        <f>AV3913+BB3913</f>
        <v>0</v>
      </c>
      <c r="BI3913" s="600"/>
      <c r="BJ3913" s="630">
        <f>AX3913+BD3913</f>
        <v>0</v>
      </c>
      <c r="BK3913" s="631"/>
      <c r="BL3913" s="595">
        <f>IF(BH3913=0,0,(BJ3913/BH3913)*100)</f>
        <v>0</v>
      </c>
      <c r="BM3913" s="596"/>
      <c r="BN3913" s="656">
        <f>(AF3913*2)+(AL3913*2)+(AR3913*3)+BD3913</f>
        <v>0</v>
      </c>
      <c r="BO3913" s="657"/>
      <c r="BP3913" s="658"/>
      <c r="BQ3913" s="676">
        <f t="shared" ref="BQ3913" si="3168">IF(BS3913=0,0,50*BR3913/BS3913)</f>
        <v>0</v>
      </c>
      <c r="BR3913" s="662">
        <f>(BN3913*BU$11)+(N3913*BU$12)+(Z3913*BU$13)+(R3913*BU$14)+(X3913*BU$15)+(AB3913*BU$16)</f>
        <v>0</v>
      </c>
      <c r="BS3913" s="662">
        <f>((BB3913-BD3913)*BU$18)+((AV3913-AX3913)*BU$17)+(H3913*BU$19)+(P3913*BU$20)</f>
        <v>0</v>
      </c>
      <c r="BT3913" s="19" t="s">
        <v>83</v>
      </c>
      <c r="BU3913" s="277">
        <f>IF(BQ3900="B",'VALUE POINTS'!L$18,IF('GAME STATS'!BQ3900="C",'VALUE POINTS'!M$18,'VALUE POINTS'!K$18))</f>
        <v>2</v>
      </c>
      <c r="BV3913" s="278"/>
    </row>
    <row r="3914" spans="1:74" ht="21.75" hidden="1" customHeight="1" x14ac:dyDescent="0.35">
      <c r="A3914" s="95"/>
      <c r="B3914" s="571"/>
      <c r="C3914" s="642" t="str">
        <f>IF(ROSTER!D$16="","",ROSTER!D$16)</f>
        <v/>
      </c>
      <c r="D3914" s="643"/>
      <c r="E3914" s="575"/>
      <c r="F3914" s="577"/>
      <c r="G3914" s="583"/>
      <c r="H3914" s="579"/>
      <c r="I3914" s="545"/>
      <c r="J3914" s="544"/>
      <c r="K3914" s="581"/>
      <c r="L3914" s="586"/>
      <c r="M3914" s="587"/>
      <c r="N3914" s="592" t="s">
        <v>16</v>
      </c>
      <c r="O3914" s="603"/>
      <c r="P3914" s="544"/>
      <c r="Q3914" s="581"/>
      <c r="R3914" s="586"/>
      <c r="S3914" s="587"/>
      <c r="T3914" s="592" t="s">
        <v>16</v>
      </c>
      <c r="U3914" s="603"/>
      <c r="V3914" s="311"/>
      <c r="W3914" s="311"/>
      <c r="X3914" s="579"/>
      <c r="Y3914" s="545"/>
      <c r="Z3914" s="544"/>
      <c r="AA3914" s="545"/>
      <c r="AB3914" s="544"/>
      <c r="AC3914" s="545"/>
      <c r="AD3914" s="544"/>
      <c r="AE3914" s="581"/>
      <c r="AF3914" s="586"/>
      <c r="AG3914" s="587"/>
      <c r="AH3914" s="626"/>
      <c r="AI3914" s="627"/>
      <c r="AJ3914" s="544"/>
      <c r="AK3914" s="581"/>
      <c r="AL3914" s="586"/>
      <c r="AM3914" s="587"/>
      <c r="AN3914" s="626"/>
      <c r="AO3914" s="627"/>
      <c r="AP3914" s="544"/>
      <c r="AQ3914" s="581"/>
      <c r="AR3914" s="586"/>
      <c r="AS3914" s="587"/>
      <c r="AT3914" s="626"/>
      <c r="AU3914" s="627"/>
      <c r="AV3914" s="628"/>
      <c r="AW3914" s="629"/>
      <c r="AX3914" s="632"/>
      <c r="AY3914" s="633"/>
      <c r="AZ3914" s="626"/>
      <c r="BA3914" s="627"/>
      <c r="BB3914" s="544"/>
      <c r="BC3914" s="581"/>
      <c r="BD3914" s="586"/>
      <c r="BE3914" s="587"/>
      <c r="BF3914" s="626"/>
      <c r="BG3914" s="627"/>
      <c r="BH3914" s="628"/>
      <c r="BI3914" s="629"/>
      <c r="BJ3914" s="632"/>
      <c r="BK3914" s="633"/>
      <c r="BL3914" s="626"/>
      <c r="BM3914" s="627"/>
      <c r="BN3914" s="678"/>
      <c r="BO3914" s="679"/>
      <c r="BP3914" s="680"/>
      <c r="BQ3914" s="677"/>
      <c r="BR3914" s="663"/>
      <c r="BS3914" s="663"/>
      <c r="BT3914" s="19" t="s">
        <v>84</v>
      </c>
      <c r="BU3914" s="277">
        <f>IF(BQ3900="B",'VALUE POINTS'!L$19,IF('GAME STATS'!BQ3900="C",'VALUE POINTS'!M$19,'VALUE POINTS'!K$19))</f>
        <v>2</v>
      </c>
      <c r="BV3914" s="278"/>
    </row>
    <row r="3915" spans="1:74" ht="21.75" hidden="1" customHeight="1" x14ac:dyDescent="0.25">
      <c r="A3915" s="95"/>
      <c r="B3915" s="570" t="str">
        <f>IF(ROSTER!B$18="","",ROSTER!B$18)</f>
        <v/>
      </c>
      <c r="C3915" s="572" t="str">
        <f>IF(ROSTER!C$18="","",ROSTER!C$18)</f>
        <v/>
      </c>
      <c r="D3915" s="573"/>
      <c r="E3915" s="574"/>
      <c r="F3915" s="576">
        <f>IF(E3915="y",1,IF(E3915="S",1,0))</f>
        <v>0</v>
      </c>
      <c r="G3915" s="582">
        <f>IF(E3915="S",1,0)</f>
        <v>0</v>
      </c>
      <c r="H3915" s="578"/>
      <c r="I3915" s="543"/>
      <c r="J3915" s="542"/>
      <c r="K3915" s="580"/>
      <c r="L3915" s="584"/>
      <c r="M3915" s="585"/>
      <c r="N3915" s="588">
        <f>L3915+J3915</f>
        <v>0</v>
      </c>
      <c r="O3915" s="589"/>
      <c r="P3915" s="542"/>
      <c r="Q3915" s="580"/>
      <c r="R3915" s="584"/>
      <c r="S3915" s="585"/>
      <c r="T3915" s="588">
        <f>R3915-P3915</f>
        <v>0</v>
      </c>
      <c r="U3915" s="589"/>
      <c r="V3915" s="310"/>
      <c r="W3915" s="310"/>
      <c r="X3915" s="578"/>
      <c r="Y3915" s="543"/>
      <c r="Z3915" s="542"/>
      <c r="AA3915" s="543"/>
      <c r="AB3915" s="542"/>
      <c r="AC3915" s="543"/>
      <c r="AD3915" s="542"/>
      <c r="AE3915" s="580"/>
      <c r="AF3915" s="584"/>
      <c r="AG3915" s="585"/>
      <c r="AH3915" s="595">
        <f>IF(AD3915=0,0,(AF3915/AD3915)*100)</f>
        <v>0</v>
      </c>
      <c r="AI3915" s="596"/>
      <c r="AJ3915" s="542"/>
      <c r="AK3915" s="580"/>
      <c r="AL3915" s="584"/>
      <c r="AM3915" s="585"/>
      <c r="AN3915" s="595">
        <f>IF(AJ3915=0,0,(AL3915/AJ3915)*100)</f>
        <v>0</v>
      </c>
      <c r="AO3915" s="596"/>
      <c r="AP3915" s="542"/>
      <c r="AQ3915" s="580"/>
      <c r="AR3915" s="584"/>
      <c r="AS3915" s="585"/>
      <c r="AT3915" s="595">
        <f>IF(AP3915=0,0,(AR3915/AP3915)*100)</f>
        <v>0</v>
      </c>
      <c r="AU3915" s="596"/>
      <c r="AV3915" s="599">
        <f>AD3915+AJ3915+AP3915</f>
        <v>0</v>
      </c>
      <c r="AW3915" s="600"/>
      <c r="AX3915" s="630">
        <f>AF3915+AL3915+AR3915</f>
        <v>0</v>
      </c>
      <c r="AY3915" s="631"/>
      <c r="AZ3915" s="595">
        <f>IF(AV3915=0,0,(AX3915/AV3915)*100)</f>
        <v>0</v>
      </c>
      <c r="BA3915" s="596"/>
      <c r="BB3915" s="542"/>
      <c r="BC3915" s="580"/>
      <c r="BD3915" s="584"/>
      <c r="BE3915" s="585"/>
      <c r="BF3915" s="595">
        <f>IF(BB3915=0,0,(BD3915/BB3915)*100)</f>
        <v>0</v>
      </c>
      <c r="BG3915" s="596"/>
      <c r="BH3915" s="599">
        <f>AV3915+BB3915</f>
        <v>0</v>
      </c>
      <c r="BI3915" s="600"/>
      <c r="BJ3915" s="630">
        <f>AX3915+BD3915</f>
        <v>0</v>
      </c>
      <c r="BK3915" s="631"/>
      <c r="BL3915" s="595">
        <f>IF(BH3915=0,0,(BJ3915/BH3915)*100)</f>
        <v>0</v>
      </c>
      <c r="BM3915" s="596"/>
      <c r="BN3915" s="656">
        <f>(AF3915*2)+(AL3915*2)+(AR3915*3)+BD3915</f>
        <v>0</v>
      </c>
      <c r="BO3915" s="657"/>
      <c r="BP3915" s="658"/>
      <c r="BQ3915" s="676">
        <f t="shared" ref="BQ3915" si="3169">IF(BS3915=0,0,50*BR3915/BS3915)</f>
        <v>0</v>
      </c>
      <c r="BR3915" s="662">
        <f>(BN3915*BU$11)+(N3915*BU$12)+(Z3915*BU$13)+(R3915*BU$14)+(X3915*BU$15)+(AB3915*BU$16)</f>
        <v>0</v>
      </c>
      <c r="BS3915" s="662">
        <f>((BB3915-BD3915)*BU$18)+((AV3915-AX3915)*BU$17)+(H3915*BU$19)+(P3915*BU$20)</f>
        <v>0</v>
      </c>
      <c r="BT3915" s="15"/>
      <c r="BU3915" s="15"/>
      <c r="BV3915" s="278"/>
    </row>
    <row r="3916" spans="1:74" ht="21.75" hidden="1" customHeight="1" x14ac:dyDescent="0.25">
      <c r="A3916" s="95"/>
      <c r="B3916" s="571"/>
      <c r="C3916" s="642" t="str">
        <f>IF(ROSTER!D$18="","",ROSTER!D$18)</f>
        <v/>
      </c>
      <c r="D3916" s="643"/>
      <c r="E3916" s="575"/>
      <c r="F3916" s="577"/>
      <c r="G3916" s="583"/>
      <c r="H3916" s="579"/>
      <c r="I3916" s="545"/>
      <c r="J3916" s="544"/>
      <c r="K3916" s="581"/>
      <c r="L3916" s="586"/>
      <c r="M3916" s="587"/>
      <c r="N3916" s="592" t="s">
        <v>16</v>
      </c>
      <c r="O3916" s="603"/>
      <c r="P3916" s="544"/>
      <c r="Q3916" s="581"/>
      <c r="R3916" s="586"/>
      <c r="S3916" s="587"/>
      <c r="T3916" s="592" t="s">
        <v>16</v>
      </c>
      <c r="U3916" s="603"/>
      <c r="V3916" s="311"/>
      <c r="W3916" s="311"/>
      <c r="X3916" s="579"/>
      <c r="Y3916" s="545"/>
      <c r="Z3916" s="544"/>
      <c r="AA3916" s="545"/>
      <c r="AB3916" s="544"/>
      <c r="AC3916" s="545"/>
      <c r="AD3916" s="544"/>
      <c r="AE3916" s="581"/>
      <c r="AF3916" s="586"/>
      <c r="AG3916" s="587"/>
      <c r="AH3916" s="626"/>
      <c r="AI3916" s="627"/>
      <c r="AJ3916" s="544"/>
      <c r="AK3916" s="581"/>
      <c r="AL3916" s="586"/>
      <c r="AM3916" s="587"/>
      <c r="AN3916" s="626"/>
      <c r="AO3916" s="627"/>
      <c r="AP3916" s="544"/>
      <c r="AQ3916" s="581"/>
      <c r="AR3916" s="586"/>
      <c r="AS3916" s="587"/>
      <c r="AT3916" s="626"/>
      <c r="AU3916" s="627"/>
      <c r="AV3916" s="628"/>
      <c r="AW3916" s="629"/>
      <c r="AX3916" s="632"/>
      <c r="AY3916" s="633"/>
      <c r="AZ3916" s="626"/>
      <c r="BA3916" s="627"/>
      <c r="BB3916" s="544"/>
      <c r="BC3916" s="581"/>
      <c r="BD3916" s="586"/>
      <c r="BE3916" s="587"/>
      <c r="BF3916" s="626"/>
      <c r="BG3916" s="627"/>
      <c r="BH3916" s="628"/>
      <c r="BI3916" s="629"/>
      <c r="BJ3916" s="632"/>
      <c r="BK3916" s="633"/>
      <c r="BL3916" s="626"/>
      <c r="BM3916" s="627"/>
      <c r="BN3916" s="678"/>
      <c r="BO3916" s="679"/>
      <c r="BP3916" s="680"/>
      <c r="BQ3916" s="677"/>
      <c r="BR3916" s="663"/>
      <c r="BS3916" s="663"/>
      <c r="BT3916" s="15"/>
      <c r="BU3916" s="15"/>
      <c r="BV3916" s="95"/>
    </row>
    <row r="3917" spans="1:74" ht="21.75" hidden="1" customHeight="1" x14ac:dyDescent="0.25">
      <c r="A3917" s="95"/>
      <c r="B3917" s="570" t="str">
        <f>IF(ROSTER!B$20="","",ROSTER!B$20)</f>
        <v/>
      </c>
      <c r="C3917" s="572" t="str">
        <f>IF(ROSTER!C$20="","",ROSTER!C$20)</f>
        <v/>
      </c>
      <c r="D3917" s="573"/>
      <c r="E3917" s="574"/>
      <c r="F3917" s="576">
        <f>IF(E3917="y",1,IF(E3917="S",1,0))</f>
        <v>0</v>
      </c>
      <c r="G3917" s="582">
        <f>IF(E3917="S",1,0)</f>
        <v>0</v>
      </c>
      <c r="H3917" s="578"/>
      <c r="I3917" s="543"/>
      <c r="J3917" s="542"/>
      <c r="K3917" s="580"/>
      <c r="L3917" s="584"/>
      <c r="M3917" s="585"/>
      <c r="N3917" s="588">
        <f>L3917+J3917</f>
        <v>0</v>
      </c>
      <c r="O3917" s="589"/>
      <c r="P3917" s="542"/>
      <c r="Q3917" s="580"/>
      <c r="R3917" s="584"/>
      <c r="S3917" s="585"/>
      <c r="T3917" s="588">
        <f>R3917-P3917</f>
        <v>0</v>
      </c>
      <c r="U3917" s="589"/>
      <c r="V3917" s="310"/>
      <c r="W3917" s="310"/>
      <c r="X3917" s="578"/>
      <c r="Y3917" s="543"/>
      <c r="Z3917" s="542"/>
      <c r="AA3917" s="543"/>
      <c r="AB3917" s="542"/>
      <c r="AC3917" s="543"/>
      <c r="AD3917" s="542"/>
      <c r="AE3917" s="580"/>
      <c r="AF3917" s="584"/>
      <c r="AG3917" s="585"/>
      <c r="AH3917" s="595">
        <f>IF(AD3917=0,0,(AF3917/AD3917)*100)</f>
        <v>0</v>
      </c>
      <c r="AI3917" s="596"/>
      <c r="AJ3917" s="542"/>
      <c r="AK3917" s="580"/>
      <c r="AL3917" s="584"/>
      <c r="AM3917" s="585"/>
      <c r="AN3917" s="595">
        <f>IF(AJ3917=0,0,(AL3917/AJ3917)*100)</f>
        <v>0</v>
      </c>
      <c r="AO3917" s="596"/>
      <c r="AP3917" s="542"/>
      <c r="AQ3917" s="580"/>
      <c r="AR3917" s="584"/>
      <c r="AS3917" s="585"/>
      <c r="AT3917" s="595">
        <f>IF(AP3917=0,0,(AR3917/AP3917)*100)</f>
        <v>0</v>
      </c>
      <c r="AU3917" s="596"/>
      <c r="AV3917" s="599">
        <f>AD3917+AJ3917+AP3917</f>
        <v>0</v>
      </c>
      <c r="AW3917" s="600"/>
      <c r="AX3917" s="630">
        <f>AF3917+AL3917+AR3917</f>
        <v>0</v>
      </c>
      <c r="AY3917" s="631"/>
      <c r="AZ3917" s="595">
        <f>IF(AV3917=0,0,(AX3917/AV3917)*100)</f>
        <v>0</v>
      </c>
      <c r="BA3917" s="596"/>
      <c r="BB3917" s="542"/>
      <c r="BC3917" s="580"/>
      <c r="BD3917" s="584"/>
      <c r="BE3917" s="585"/>
      <c r="BF3917" s="595">
        <f>IF(BB3917=0,0,(BD3917/BB3917)*100)</f>
        <v>0</v>
      </c>
      <c r="BG3917" s="596"/>
      <c r="BH3917" s="599">
        <f>AV3917+BB3917</f>
        <v>0</v>
      </c>
      <c r="BI3917" s="600"/>
      <c r="BJ3917" s="630">
        <f>AX3917+BD3917</f>
        <v>0</v>
      </c>
      <c r="BK3917" s="631"/>
      <c r="BL3917" s="595">
        <f>IF(BH3917=0,0,(BJ3917/BH3917)*100)</f>
        <v>0</v>
      </c>
      <c r="BM3917" s="596"/>
      <c r="BN3917" s="656">
        <f>(AF3917*2)+(AL3917*2)+(AR3917*3)+BD3917</f>
        <v>0</v>
      </c>
      <c r="BO3917" s="657"/>
      <c r="BP3917" s="658"/>
      <c r="BQ3917" s="676">
        <f t="shared" ref="BQ3917" si="3170">IF(BS3917=0,0,50*BR3917/BS3917)</f>
        <v>0</v>
      </c>
      <c r="BR3917" s="662">
        <f>(BN3917*BU$11)+(N3917*BU$12)+(Z3917*BU$13)+(R3917*BU$14)+(X3917*BU$15)+(AB3917*BU$16)</f>
        <v>0</v>
      </c>
      <c r="BS3917" s="662">
        <f>((BB3917-BD3917)*BU$18)+((AV3917-AX3917)*BU$17)+(H3917*BU$19)+(P3917*BU$20)</f>
        <v>0</v>
      </c>
      <c r="BT3917" s="15"/>
      <c r="BU3917" s="15"/>
      <c r="BV3917" s="95"/>
    </row>
    <row r="3918" spans="1:74" ht="21.75" hidden="1" customHeight="1" x14ac:dyDescent="0.25">
      <c r="A3918" s="95"/>
      <c r="B3918" s="571"/>
      <c r="C3918" s="642" t="str">
        <f>IF(ROSTER!D$20="","",ROSTER!D$20)</f>
        <v/>
      </c>
      <c r="D3918" s="643"/>
      <c r="E3918" s="575"/>
      <c r="F3918" s="577"/>
      <c r="G3918" s="583"/>
      <c r="H3918" s="579"/>
      <c r="I3918" s="545"/>
      <c r="J3918" s="544"/>
      <c r="K3918" s="581"/>
      <c r="L3918" s="586"/>
      <c r="M3918" s="587"/>
      <c r="N3918" s="592" t="s">
        <v>16</v>
      </c>
      <c r="O3918" s="603"/>
      <c r="P3918" s="544"/>
      <c r="Q3918" s="581"/>
      <c r="R3918" s="586"/>
      <c r="S3918" s="587"/>
      <c r="T3918" s="592" t="s">
        <v>16</v>
      </c>
      <c r="U3918" s="603"/>
      <c r="V3918" s="311"/>
      <c r="W3918" s="311"/>
      <c r="X3918" s="579"/>
      <c r="Y3918" s="545"/>
      <c r="Z3918" s="544"/>
      <c r="AA3918" s="545"/>
      <c r="AB3918" s="544"/>
      <c r="AC3918" s="545"/>
      <c r="AD3918" s="544"/>
      <c r="AE3918" s="581"/>
      <c r="AF3918" s="586"/>
      <c r="AG3918" s="587"/>
      <c r="AH3918" s="626"/>
      <c r="AI3918" s="627"/>
      <c r="AJ3918" s="544"/>
      <c r="AK3918" s="581"/>
      <c r="AL3918" s="586"/>
      <c r="AM3918" s="587"/>
      <c r="AN3918" s="626"/>
      <c r="AO3918" s="627"/>
      <c r="AP3918" s="544"/>
      <c r="AQ3918" s="581"/>
      <c r="AR3918" s="586"/>
      <c r="AS3918" s="587"/>
      <c r="AT3918" s="626"/>
      <c r="AU3918" s="627"/>
      <c r="AV3918" s="628"/>
      <c r="AW3918" s="629"/>
      <c r="AX3918" s="632"/>
      <c r="AY3918" s="633"/>
      <c r="AZ3918" s="626"/>
      <c r="BA3918" s="627"/>
      <c r="BB3918" s="544"/>
      <c r="BC3918" s="581"/>
      <c r="BD3918" s="586"/>
      <c r="BE3918" s="587"/>
      <c r="BF3918" s="626"/>
      <c r="BG3918" s="627"/>
      <c r="BH3918" s="628"/>
      <c r="BI3918" s="629"/>
      <c r="BJ3918" s="632"/>
      <c r="BK3918" s="633"/>
      <c r="BL3918" s="626"/>
      <c r="BM3918" s="627"/>
      <c r="BN3918" s="678"/>
      <c r="BO3918" s="679"/>
      <c r="BP3918" s="680"/>
      <c r="BQ3918" s="677"/>
      <c r="BR3918" s="663"/>
      <c r="BS3918" s="663"/>
      <c r="BT3918" s="15"/>
      <c r="BU3918" s="15"/>
      <c r="BV3918" s="95"/>
    </row>
    <row r="3919" spans="1:74" ht="21.75" hidden="1" customHeight="1" x14ac:dyDescent="0.25">
      <c r="A3919" s="95"/>
      <c r="B3919" s="570" t="str">
        <f>IF(ROSTER!B$22="","",ROSTER!B$22)</f>
        <v/>
      </c>
      <c r="C3919" s="572" t="str">
        <f>IF(ROSTER!C$22="","",ROSTER!C$22)</f>
        <v/>
      </c>
      <c r="D3919" s="573"/>
      <c r="E3919" s="574"/>
      <c r="F3919" s="576">
        <f>IF(E3919="y",1,IF(E3919="S",1,0))</f>
        <v>0</v>
      </c>
      <c r="G3919" s="582">
        <f>IF(E3919="S",1,0)</f>
        <v>0</v>
      </c>
      <c r="H3919" s="578"/>
      <c r="I3919" s="543"/>
      <c r="J3919" s="542"/>
      <c r="K3919" s="580"/>
      <c r="L3919" s="584"/>
      <c r="M3919" s="585"/>
      <c r="N3919" s="588">
        <f>L3919+J3919</f>
        <v>0</v>
      </c>
      <c r="O3919" s="589"/>
      <c r="P3919" s="542"/>
      <c r="Q3919" s="580"/>
      <c r="R3919" s="584"/>
      <c r="S3919" s="585"/>
      <c r="T3919" s="588">
        <f>R3919-P3919</f>
        <v>0</v>
      </c>
      <c r="U3919" s="589"/>
      <c r="V3919" s="310"/>
      <c r="W3919" s="310"/>
      <c r="X3919" s="578"/>
      <c r="Y3919" s="543"/>
      <c r="Z3919" s="542"/>
      <c r="AA3919" s="543"/>
      <c r="AB3919" s="542"/>
      <c r="AC3919" s="543"/>
      <c r="AD3919" s="542"/>
      <c r="AE3919" s="580"/>
      <c r="AF3919" s="584"/>
      <c r="AG3919" s="585"/>
      <c r="AH3919" s="595">
        <f>IF(AD3919=0,0,(AF3919/AD3919)*100)</f>
        <v>0</v>
      </c>
      <c r="AI3919" s="596"/>
      <c r="AJ3919" s="542"/>
      <c r="AK3919" s="580"/>
      <c r="AL3919" s="584"/>
      <c r="AM3919" s="585"/>
      <c r="AN3919" s="595">
        <f>IF(AJ3919=0,0,(AL3919/AJ3919)*100)</f>
        <v>0</v>
      </c>
      <c r="AO3919" s="596"/>
      <c r="AP3919" s="542"/>
      <c r="AQ3919" s="580"/>
      <c r="AR3919" s="584"/>
      <c r="AS3919" s="585"/>
      <c r="AT3919" s="595">
        <f>IF(AP3919=0,0,(AR3919/AP3919)*100)</f>
        <v>0</v>
      </c>
      <c r="AU3919" s="596"/>
      <c r="AV3919" s="599">
        <f>AD3919+AJ3919+AP3919</f>
        <v>0</v>
      </c>
      <c r="AW3919" s="600"/>
      <c r="AX3919" s="630">
        <f>AF3919+AL3919+AR3919</f>
        <v>0</v>
      </c>
      <c r="AY3919" s="631"/>
      <c r="AZ3919" s="595">
        <f>IF(AV3919=0,0,(AX3919/AV3919)*100)</f>
        <v>0</v>
      </c>
      <c r="BA3919" s="596"/>
      <c r="BB3919" s="542"/>
      <c r="BC3919" s="580"/>
      <c r="BD3919" s="584"/>
      <c r="BE3919" s="585"/>
      <c r="BF3919" s="595">
        <f>IF(BB3919=0,0,(BD3919/BB3919)*100)</f>
        <v>0</v>
      </c>
      <c r="BG3919" s="596"/>
      <c r="BH3919" s="599">
        <f>AV3919+BB3919</f>
        <v>0</v>
      </c>
      <c r="BI3919" s="600"/>
      <c r="BJ3919" s="630">
        <f>AX3919+BD3919</f>
        <v>0</v>
      </c>
      <c r="BK3919" s="631"/>
      <c r="BL3919" s="595">
        <f>IF(BH3919=0,0,(BJ3919/BH3919)*100)</f>
        <v>0</v>
      </c>
      <c r="BM3919" s="596"/>
      <c r="BN3919" s="656">
        <f>(AF3919*2)+(AL3919*2)+(AR3919*3)+BD3919</f>
        <v>0</v>
      </c>
      <c r="BO3919" s="657"/>
      <c r="BP3919" s="658"/>
      <c r="BQ3919" s="676">
        <f t="shared" ref="BQ3919" si="3171">IF(BS3919=0,0,50*BR3919/BS3919)</f>
        <v>0</v>
      </c>
      <c r="BR3919" s="662">
        <f>(BN3919*BU$11)+(N3919*BU$12)+(Z3919*BU$13)+(R3919*BU$14)+(X3919*BU$15)+(AB3919*BU$16)</f>
        <v>0</v>
      </c>
      <c r="BS3919" s="662">
        <f>((BB3919-BD3919)*BU$18)+((AV3919-AX3919)*BU$17)+(H3919*BU$19)+(P3919*BU$20)</f>
        <v>0</v>
      </c>
      <c r="BT3919" s="15"/>
      <c r="BU3919" s="15"/>
      <c r="BV3919" s="95"/>
    </row>
    <row r="3920" spans="1:74" ht="21.75" hidden="1" customHeight="1" x14ac:dyDescent="0.25">
      <c r="A3920" s="95"/>
      <c r="B3920" s="571"/>
      <c r="C3920" s="642" t="str">
        <f>IF(ROSTER!D$22="","",ROSTER!D$22)</f>
        <v/>
      </c>
      <c r="D3920" s="643"/>
      <c r="E3920" s="575"/>
      <c r="F3920" s="577"/>
      <c r="G3920" s="583"/>
      <c r="H3920" s="579"/>
      <c r="I3920" s="545"/>
      <c r="J3920" s="544"/>
      <c r="K3920" s="581"/>
      <c r="L3920" s="586"/>
      <c r="M3920" s="587"/>
      <c r="N3920" s="592" t="s">
        <v>16</v>
      </c>
      <c r="O3920" s="603"/>
      <c r="P3920" s="544"/>
      <c r="Q3920" s="581"/>
      <c r="R3920" s="586"/>
      <c r="S3920" s="587"/>
      <c r="T3920" s="592" t="s">
        <v>16</v>
      </c>
      <c r="U3920" s="603"/>
      <c r="V3920" s="311"/>
      <c r="W3920" s="311"/>
      <c r="X3920" s="579"/>
      <c r="Y3920" s="545"/>
      <c r="Z3920" s="544"/>
      <c r="AA3920" s="545"/>
      <c r="AB3920" s="544"/>
      <c r="AC3920" s="545"/>
      <c r="AD3920" s="544"/>
      <c r="AE3920" s="581"/>
      <c r="AF3920" s="586"/>
      <c r="AG3920" s="587"/>
      <c r="AH3920" s="626"/>
      <c r="AI3920" s="627"/>
      <c r="AJ3920" s="544"/>
      <c r="AK3920" s="581"/>
      <c r="AL3920" s="586"/>
      <c r="AM3920" s="587"/>
      <c r="AN3920" s="626"/>
      <c r="AO3920" s="627"/>
      <c r="AP3920" s="544"/>
      <c r="AQ3920" s="581"/>
      <c r="AR3920" s="586"/>
      <c r="AS3920" s="587"/>
      <c r="AT3920" s="626"/>
      <c r="AU3920" s="627"/>
      <c r="AV3920" s="628"/>
      <c r="AW3920" s="629"/>
      <c r="AX3920" s="632"/>
      <c r="AY3920" s="633"/>
      <c r="AZ3920" s="626"/>
      <c r="BA3920" s="627"/>
      <c r="BB3920" s="544"/>
      <c r="BC3920" s="581"/>
      <c r="BD3920" s="586"/>
      <c r="BE3920" s="587"/>
      <c r="BF3920" s="626"/>
      <c r="BG3920" s="627"/>
      <c r="BH3920" s="628"/>
      <c r="BI3920" s="629"/>
      <c r="BJ3920" s="632"/>
      <c r="BK3920" s="633"/>
      <c r="BL3920" s="626"/>
      <c r="BM3920" s="627"/>
      <c r="BN3920" s="678"/>
      <c r="BO3920" s="679"/>
      <c r="BP3920" s="680"/>
      <c r="BQ3920" s="677"/>
      <c r="BR3920" s="663"/>
      <c r="BS3920" s="663"/>
      <c r="BT3920" s="15"/>
      <c r="BU3920" s="15"/>
      <c r="BV3920" s="95"/>
    </row>
    <row r="3921" spans="1:74" ht="21.75" hidden="1" customHeight="1" x14ac:dyDescent="0.25">
      <c r="A3921" s="95"/>
      <c r="B3921" s="570" t="str">
        <f>IF(ROSTER!B$24="","",ROSTER!B$24)</f>
        <v/>
      </c>
      <c r="C3921" s="572" t="str">
        <f>IF(ROSTER!C$24="","",ROSTER!C$24)</f>
        <v/>
      </c>
      <c r="D3921" s="573"/>
      <c r="E3921" s="574"/>
      <c r="F3921" s="576">
        <f>IF(E3921="y",1,IF(E3921="S",1,0))</f>
        <v>0</v>
      </c>
      <c r="G3921" s="582">
        <f>IF(E3921="S",1,0)</f>
        <v>0</v>
      </c>
      <c r="H3921" s="578"/>
      <c r="I3921" s="543"/>
      <c r="J3921" s="542"/>
      <c r="K3921" s="580"/>
      <c r="L3921" s="584"/>
      <c r="M3921" s="585"/>
      <c r="N3921" s="588">
        <f>L3921+J3921</f>
        <v>0</v>
      </c>
      <c r="O3921" s="589"/>
      <c r="P3921" s="542"/>
      <c r="Q3921" s="580"/>
      <c r="R3921" s="584"/>
      <c r="S3921" s="585"/>
      <c r="T3921" s="588">
        <f>R3921-P3921</f>
        <v>0</v>
      </c>
      <c r="U3921" s="589"/>
      <c r="V3921" s="310"/>
      <c r="W3921" s="310"/>
      <c r="X3921" s="578"/>
      <c r="Y3921" s="543"/>
      <c r="Z3921" s="542"/>
      <c r="AA3921" s="543"/>
      <c r="AB3921" s="542"/>
      <c r="AC3921" s="543"/>
      <c r="AD3921" s="542"/>
      <c r="AE3921" s="580"/>
      <c r="AF3921" s="584"/>
      <c r="AG3921" s="585"/>
      <c r="AH3921" s="595">
        <f>IF(AD3921=0,0,(AF3921/AD3921)*100)</f>
        <v>0</v>
      </c>
      <c r="AI3921" s="596"/>
      <c r="AJ3921" s="542"/>
      <c r="AK3921" s="580"/>
      <c r="AL3921" s="584"/>
      <c r="AM3921" s="585"/>
      <c r="AN3921" s="595">
        <f>IF(AJ3921=0,0,(AL3921/AJ3921)*100)</f>
        <v>0</v>
      </c>
      <c r="AO3921" s="596"/>
      <c r="AP3921" s="542"/>
      <c r="AQ3921" s="580"/>
      <c r="AR3921" s="584"/>
      <c r="AS3921" s="585"/>
      <c r="AT3921" s="595">
        <f>IF(AP3921=0,0,(AR3921/AP3921)*100)</f>
        <v>0</v>
      </c>
      <c r="AU3921" s="596"/>
      <c r="AV3921" s="599">
        <f>AD3921+AJ3921+AP3921</f>
        <v>0</v>
      </c>
      <c r="AW3921" s="600"/>
      <c r="AX3921" s="630">
        <f>AF3921+AL3921+AR3921</f>
        <v>0</v>
      </c>
      <c r="AY3921" s="631"/>
      <c r="AZ3921" s="595">
        <f>IF(AV3921=0,0,(AX3921/AV3921)*100)</f>
        <v>0</v>
      </c>
      <c r="BA3921" s="596"/>
      <c r="BB3921" s="542"/>
      <c r="BC3921" s="580"/>
      <c r="BD3921" s="584"/>
      <c r="BE3921" s="585"/>
      <c r="BF3921" s="595">
        <f>IF(BB3921=0,0,(BD3921/BB3921)*100)</f>
        <v>0</v>
      </c>
      <c r="BG3921" s="596"/>
      <c r="BH3921" s="599">
        <f>AV3921+BB3921</f>
        <v>0</v>
      </c>
      <c r="BI3921" s="600"/>
      <c r="BJ3921" s="630">
        <f>AX3921+BD3921</f>
        <v>0</v>
      </c>
      <c r="BK3921" s="631"/>
      <c r="BL3921" s="595">
        <f>IF(BH3921=0,0,(BJ3921/BH3921)*100)</f>
        <v>0</v>
      </c>
      <c r="BM3921" s="596"/>
      <c r="BN3921" s="656">
        <f>(AF3921*2)+(AL3921*2)+(AR3921*3)+BD3921</f>
        <v>0</v>
      </c>
      <c r="BO3921" s="657"/>
      <c r="BP3921" s="658"/>
      <c r="BQ3921" s="676">
        <f t="shared" ref="BQ3921" si="3172">IF(BS3921=0,0,50*BR3921/BS3921)</f>
        <v>0</v>
      </c>
      <c r="BR3921" s="662">
        <f>(BN3921*BU$11)+(N3921*BU$12)+(Z3921*BU$13)+(R3921*BU$14)+(X3921*BU$15)+(AB3921*BU$16)</f>
        <v>0</v>
      </c>
      <c r="BS3921" s="662">
        <f>((BB3921-BD3921)*BU$18)+((AV3921-AX3921)*BU$17)+(H3921*BU$19)+(P3921*BU$20)</f>
        <v>0</v>
      </c>
      <c r="BT3921" s="15"/>
      <c r="BU3921" s="15"/>
      <c r="BV3921" s="95"/>
    </row>
    <row r="3922" spans="1:74" ht="21.75" hidden="1" customHeight="1" x14ac:dyDescent="0.25">
      <c r="A3922" s="95"/>
      <c r="B3922" s="571"/>
      <c r="C3922" s="642" t="str">
        <f>IF(ROSTER!D$24="","",ROSTER!D$24)</f>
        <v/>
      </c>
      <c r="D3922" s="643"/>
      <c r="E3922" s="575"/>
      <c r="F3922" s="577"/>
      <c r="G3922" s="583"/>
      <c r="H3922" s="579"/>
      <c r="I3922" s="545"/>
      <c r="J3922" s="544"/>
      <c r="K3922" s="581"/>
      <c r="L3922" s="586"/>
      <c r="M3922" s="587"/>
      <c r="N3922" s="592" t="s">
        <v>16</v>
      </c>
      <c r="O3922" s="603"/>
      <c r="P3922" s="544"/>
      <c r="Q3922" s="581"/>
      <c r="R3922" s="586"/>
      <c r="S3922" s="587"/>
      <c r="T3922" s="592" t="s">
        <v>16</v>
      </c>
      <c r="U3922" s="603"/>
      <c r="V3922" s="311"/>
      <c r="W3922" s="311"/>
      <c r="X3922" s="579"/>
      <c r="Y3922" s="545"/>
      <c r="Z3922" s="544"/>
      <c r="AA3922" s="545"/>
      <c r="AB3922" s="544"/>
      <c r="AC3922" s="545"/>
      <c r="AD3922" s="544"/>
      <c r="AE3922" s="581"/>
      <c r="AF3922" s="586"/>
      <c r="AG3922" s="587"/>
      <c r="AH3922" s="626"/>
      <c r="AI3922" s="627"/>
      <c r="AJ3922" s="544"/>
      <c r="AK3922" s="581"/>
      <c r="AL3922" s="586"/>
      <c r="AM3922" s="587"/>
      <c r="AN3922" s="626"/>
      <c r="AO3922" s="627"/>
      <c r="AP3922" s="544"/>
      <c r="AQ3922" s="581"/>
      <c r="AR3922" s="586"/>
      <c r="AS3922" s="587"/>
      <c r="AT3922" s="626"/>
      <c r="AU3922" s="627"/>
      <c r="AV3922" s="628"/>
      <c r="AW3922" s="629"/>
      <c r="AX3922" s="632"/>
      <c r="AY3922" s="633"/>
      <c r="AZ3922" s="626"/>
      <c r="BA3922" s="627"/>
      <c r="BB3922" s="544"/>
      <c r="BC3922" s="581"/>
      <c r="BD3922" s="586"/>
      <c r="BE3922" s="587"/>
      <c r="BF3922" s="626"/>
      <c r="BG3922" s="627"/>
      <c r="BH3922" s="628"/>
      <c r="BI3922" s="629"/>
      <c r="BJ3922" s="632"/>
      <c r="BK3922" s="633"/>
      <c r="BL3922" s="626"/>
      <c r="BM3922" s="627"/>
      <c r="BN3922" s="678"/>
      <c r="BO3922" s="679"/>
      <c r="BP3922" s="680"/>
      <c r="BQ3922" s="677"/>
      <c r="BR3922" s="663"/>
      <c r="BS3922" s="663"/>
      <c r="BT3922" s="15"/>
      <c r="BU3922" s="15"/>
      <c r="BV3922" s="95"/>
    </row>
    <row r="3923" spans="1:74" ht="21.75" hidden="1" customHeight="1" x14ac:dyDescent="0.25">
      <c r="A3923" s="95"/>
      <c r="B3923" s="570" t="str">
        <f>IF(ROSTER!B$26="","",ROSTER!B$26)</f>
        <v/>
      </c>
      <c r="C3923" s="572" t="str">
        <f>IF(ROSTER!C$26="","",ROSTER!C$26)</f>
        <v/>
      </c>
      <c r="D3923" s="573"/>
      <c r="E3923" s="574"/>
      <c r="F3923" s="576">
        <f>IF(E3923="y",1,IF(E3923="S",1,0))</f>
        <v>0</v>
      </c>
      <c r="G3923" s="582">
        <f>IF(E3923="S",1,0)</f>
        <v>0</v>
      </c>
      <c r="H3923" s="578"/>
      <c r="I3923" s="543"/>
      <c r="J3923" s="542"/>
      <c r="K3923" s="580"/>
      <c r="L3923" s="584"/>
      <c r="M3923" s="585"/>
      <c r="N3923" s="588">
        <f>L3923+J3923</f>
        <v>0</v>
      </c>
      <c r="O3923" s="589"/>
      <c r="P3923" s="542"/>
      <c r="Q3923" s="580"/>
      <c r="R3923" s="584"/>
      <c r="S3923" s="585"/>
      <c r="T3923" s="588">
        <f>R3923-P3923</f>
        <v>0</v>
      </c>
      <c r="U3923" s="589"/>
      <c r="V3923" s="310"/>
      <c r="W3923" s="310"/>
      <c r="X3923" s="578"/>
      <c r="Y3923" s="543"/>
      <c r="Z3923" s="542"/>
      <c r="AA3923" s="543"/>
      <c r="AB3923" s="542"/>
      <c r="AC3923" s="543"/>
      <c r="AD3923" s="542"/>
      <c r="AE3923" s="580"/>
      <c r="AF3923" s="584"/>
      <c r="AG3923" s="585"/>
      <c r="AH3923" s="595">
        <f>IF(AD3923=0,0,(AF3923/AD3923)*100)</f>
        <v>0</v>
      </c>
      <c r="AI3923" s="596"/>
      <c r="AJ3923" s="542"/>
      <c r="AK3923" s="580"/>
      <c r="AL3923" s="584"/>
      <c r="AM3923" s="585"/>
      <c r="AN3923" s="595">
        <f>IF(AJ3923=0,0,(AL3923/AJ3923)*100)</f>
        <v>0</v>
      </c>
      <c r="AO3923" s="596"/>
      <c r="AP3923" s="542"/>
      <c r="AQ3923" s="580"/>
      <c r="AR3923" s="584"/>
      <c r="AS3923" s="585"/>
      <c r="AT3923" s="595">
        <f>IF(AP3923=0,0,(AR3923/AP3923)*100)</f>
        <v>0</v>
      </c>
      <c r="AU3923" s="596"/>
      <c r="AV3923" s="599">
        <f>AD3923+AJ3923+AP3923</f>
        <v>0</v>
      </c>
      <c r="AW3923" s="600"/>
      <c r="AX3923" s="630">
        <f>AF3923+AL3923+AR3923</f>
        <v>0</v>
      </c>
      <c r="AY3923" s="631"/>
      <c r="AZ3923" s="595">
        <f>IF(AV3923=0,0,(AX3923/AV3923)*100)</f>
        <v>0</v>
      </c>
      <c r="BA3923" s="596"/>
      <c r="BB3923" s="542"/>
      <c r="BC3923" s="580"/>
      <c r="BD3923" s="584"/>
      <c r="BE3923" s="585"/>
      <c r="BF3923" s="595">
        <f>IF(BB3923=0,0,(BD3923/BB3923)*100)</f>
        <v>0</v>
      </c>
      <c r="BG3923" s="596"/>
      <c r="BH3923" s="599">
        <f>AV3923+BB3923</f>
        <v>0</v>
      </c>
      <c r="BI3923" s="600"/>
      <c r="BJ3923" s="630">
        <f>AX3923+BD3923</f>
        <v>0</v>
      </c>
      <c r="BK3923" s="631"/>
      <c r="BL3923" s="595">
        <f>IF(BH3923=0,0,(BJ3923/BH3923)*100)</f>
        <v>0</v>
      </c>
      <c r="BM3923" s="596"/>
      <c r="BN3923" s="656">
        <f>(AF3923*2)+(AL3923*2)+(AR3923*3)+BD3923</f>
        <v>0</v>
      </c>
      <c r="BO3923" s="657"/>
      <c r="BP3923" s="658"/>
      <c r="BQ3923" s="676">
        <f t="shared" ref="BQ3923" si="3173">IF(BS3923=0,0,50*BR3923/BS3923)</f>
        <v>0</v>
      </c>
      <c r="BR3923" s="662">
        <f>(BN3923*BU$11)+(N3923*BU$12)+(Z3923*BU$13)+(R3923*BU$14)+(X3923*BU$15)+(AB3923*BU$16)</f>
        <v>0</v>
      </c>
      <c r="BS3923" s="662">
        <f>((BB3923-BD3923)*BU$18)+((AV3923-AX3923)*BU$17)+(H3923*BU$19)+(P3923*BU$20)</f>
        <v>0</v>
      </c>
      <c r="BT3923" s="15"/>
      <c r="BU3923" s="15"/>
      <c r="BV3923" s="95"/>
    </row>
    <row r="3924" spans="1:74" ht="21.75" hidden="1" customHeight="1" x14ac:dyDescent="0.25">
      <c r="A3924" s="95"/>
      <c r="B3924" s="571"/>
      <c r="C3924" s="642" t="str">
        <f>IF(ROSTER!D$26="","",ROSTER!D$26)</f>
        <v/>
      </c>
      <c r="D3924" s="643"/>
      <c r="E3924" s="575"/>
      <c r="F3924" s="577"/>
      <c r="G3924" s="583"/>
      <c r="H3924" s="579"/>
      <c r="I3924" s="545"/>
      <c r="J3924" s="544"/>
      <c r="K3924" s="581"/>
      <c r="L3924" s="586"/>
      <c r="M3924" s="587"/>
      <c r="N3924" s="592" t="s">
        <v>16</v>
      </c>
      <c r="O3924" s="603"/>
      <c r="P3924" s="544"/>
      <c r="Q3924" s="581"/>
      <c r="R3924" s="586"/>
      <c r="S3924" s="587"/>
      <c r="T3924" s="592" t="s">
        <v>16</v>
      </c>
      <c r="U3924" s="603"/>
      <c r="V3924" s="311"/>
      <c r="W3924" s="311"/>
      <c r="X3924" s="579"/>
      <c r="Y3924" s="545"/>
      <c r="Z3924" s="544"/>
      <c r="AA3924" s="545"/>
      <c r="AB3924" s="544"/>
      <c r="AC3924" s="545"/>
      <c r="AD3924" s="544"/>
      <c r="AE3924" s="581"/>
      <c r="AF3924" s="586"/>
      <c r="AG3924" s="587"/>
      <c r="AH3924" s="626"/>
      <c r="AI3924" s="627"/>
      <c r="AJ3924" s="544"/>
      <c r="AK3924" s="581"/>
      <c r="AL3924" s="586"/>
      <c r="AM3924" s="587"/>
      <c r="AN3924" s="626"/>
      <c r="AO3924" s="627"/>
      <c r="AP3924" s="544"/>
      <c r="AQ3924" s="581"/>
      <c r="AR3924" s="586"/>
      <c r="AS3924" s="587"/>
      <c r="AT3924" s="626"/>
      <c r="AU3924" s="627"/>
      <c r="AV3924" s="628"/>
      <c r="AW3924" s="629"/>
      <c r="AX3924" s="632"/>
      <c r="AY3924" s="633"/>
      <c r="AZ3924" s="626"/>
      <c r="BA3924" s="627"/>
      <c r="BB3924" s="544"/>
      <c r="BC3924" s="581"/>
      <c r="BD3924" s="586"/>
      <c r="BE3924" s="587"/>
      <c r="BF3924" s="626"/>
      <c r="BG3924" s="627"/>
      <c r="BH3924" s="628"/>
      <c r="BI3924" s="629"/>
      <c r="BJ3924" s="632"/>
      <c r="BK3924" s="633"/>
      <c r="BL3924" s="626"/>
      <c r="BM3924" s="627"/>
      <c r="BN3924" s="678"/>
      <c r="BO3924" s="679"/>
      <c r="BP3924" s="680"/>
      <c r="BQ3924" s="677"/>
      <c r="BR3924" s="663"/>
      <c r="BS3924" s="663"/>
      <c r="BT3924" s="15"/>
      <c r="BU3924" s="15"/>
      <c r="BV3924" s="95"/>
    </row>
    <row r="3925" spans="1:74" ht="21.75" hidden="1" customHeight="1" x14ac:dyDescent="0.25">
      <c r="A3925" s="95"/>
      <c r="B3925" s="570" t="str">
        <f>IF(ROSTER!B$28="","",ROSTER!B$28)</f>
        <v/>
      </c>
      <c r="C3925" s="572" t="str">
        <f>IF(ROSTER!C$28="","",ROSTER!C$28)</f>
        <v/>
      </c>
      <c r="D3925" s="573"/>
      <c r="E3925" s="574"/>
      <c r="F3925" s="576">
        <f>IF(E3925="y",1,IF(E3925="S",1,0))</f>
        <v>0</v>
      </c>
      <c r="G3925" s="582">
        <f>IF(E3925="S",1,0)</f>
        <v>0</v>
      </c>
      <c r="H3925" s="578"/>
      <c r="I3925" s="543"/>
      <c r="J3925" s="542"/>
      <c r="K3925" s="580"/>
      <c r="L3925" s="584"/>
      <c r="M3925" s="585"/>
      <c r="N3925" s="588">
        <f>L3925+J3925</f>
        <v>0</v>
      </c>
      <c r="O3925" s="589"/>
      <c r="P3925" s="542"/>
      <c r="Q3925" s="580"/>
      <c r="R3925" s="584"/>
      <c r="S3925" s="585"/>
      <c r="T3925" s="588">
        <f>R3925-P3925</f>
        <v>0</v>
      </c>
      <c r="U3925" s="589"/>
      <c r="V3925" s="310"/>
      <c r="W3925" s="310"/>
      <c r="X3925" s="578"/>
      <c r="Y3925" s="543"/>
      <c r="Z3925" s="542"/>
      <c r="AA3925" s="543"/>
      <c r="AB3925" s="542"/>
      <c r="AC3925" s="543"/>
      <c r="AD3925" s="542"/>
      <c r="AE3925" s="580"/>
      <c r="AF3925" s="584"/>
      <c r="AG3925" s="585"/>
      <c r="AH3925" s="595">
        <f>IF(AD3925=0,0,(AF3925/AD3925)*100)</f>
        <v>0</v>
      </c>
      <c r="AI3925" s="596"/>
      <c r="AJ3925" s="542"/>
      <c r="AK3925" s="580"/>
      <c r="AL3925" s="584"/>
      <c r="AM3925" s="585"/>
      <c r="AN3925" s="595">
        <f>IF(AJ3925=0,0,(AL3925/AJ3925)*100)</f>
        <v>0</v>
      </c>
      <c r="AO3925" s="596"/>
      <c r="AP3925" s="542"/>
      <c r="AQ3925" s="580"/>
      <c r="AR3925" s="584"/>
      <c r="AS3925" s="585"/>
      <c r="AT3925" s="595">
        <f>IF(AP3925=0,0,(AR3925/AP3925)*100)</f>
        <v>0</v>
      </c>
      <c r="AU3925" s="596"/>
      <c r="AV3925" s="599">
        <f>AD3925+AJ3925+AP3925</f>
        <v>0</v>
      </c>
      <c r="AW3925" s="600"/>
      <c r="AX3925" s="630">
        <f>AF3925+AL3925+AR3925</f>
        <v>0</v>
      </c>
      <c r="AY3925" s="631"/>
      <c r="AZ3925" s="595">
        <f>IF(AV3925=0,0,(AX3925/AV3925)*100)</f>
        <v>0</v>
      </c>
      <c r="BA3925" s="596"/>
      <c r="BB3925" s="542"/>
      <c r="BC3925" s="580"/>
      <c r="BD3925" s="584"/>
      <c r="BE3925" s="585"/>
      <c r="BF3925" s="595">
        <f>IF(BB3925=0,0,(BD3925/BB3925)*100)</f>
        <v>0</v>
      </c>
      <c r="BG3925" s="596"/>
      <c r="BH3925" s="599">
        <f>AV3925+BB3925</f>
        <v>0</v>
      </c>
      <c r="BI3925" s="600"/>
      <c r="BJ3925" s="630">
        <f>AX3925+BD3925</f>
        <v>0</v>
      </c>
      <c r="BK3925" s="631"/>
      <c r="BL3925" s="595">
        <f>IF(BH3925=0,0,(BJ3925/BH3925)*100)</f>
        <v>0</v>
      </c>
      <c r="BM3925" s="596"/>
      <c r="BN3925" s="656">
        <f>(AF3925*2)+(AL3925*2)+(AR3925*3)+BD3925</f>
        <v>0</v>
      </c>
      <c r="BO3925" s="657"/>
      <c r="BP3925" s="658"/>
      <c r="BQ3925" s="676">
        <f t="shared" ref="BQ3925" si="3174">IF(BS3925=0,0,50*BR3925/BS3925)</f>
        <v>0</v>
      </c>
      <c r="BR3925" s="662">
        <f>(BN3925*BU$11)+(N3925*BU$12)+(Z3925*BU$13)+(R3925*BU$14)+(X3925*BU$15)+(AB3925*BU$16)</f>
        <v>0</v>
      </c>
      <c r="BS3925" s="662">
        <f>((BB3925-BD3925)*BU$18)+((AV3925-AX3925)*BU$17)+(H3925*BU$19)+(P3925*BU$20)</f>
        <v>0</v>
      </c>
      <c r="BT3925" s="15"/>
      <c r="BU3925" s="15"/>
      <c r="BV3925" s="95"/>
    </row>
    <row r="3926" spans="1:74" ht="21.75" hidden="1" customHeight="1" x14ac:dyDescent="0.25">
      <c r="A3926" s="95"/>
      <c r="B3926" s="571"/>
      <c r="C3926" s="642" t="str">
        <f>IF(ROSTER!D$28="","",ROSTER!D$28)</f>
        <v/>
      </c>
      <c r="D3926" s="643"/>
      <c r="E3926" s="575"/>
      <c r="F3926" s="577"/>
      <c r="G3926" s="583"/>
      <c r="H3926" s="579"/>
      <c r="I3926" s="545"/>
      <c r="J3926" s="544"/>
      <c r="K3926" s="581"/>
      <c r="L3926" s="586"/>
      <c r="M3926" s="587"/>
      <c r="N3926" s="592" t="s">
        <v>16</v>
      </c>
      <c r="O3926" s="603"/>
      <c r="P3926" s="544"/>
      <c r="Q3926" s="581"/>
      <c r="R3926" s="586"/>
      <c r="S3926" s="587"/>
      <c r="T3926" s="592" t="s">
        <v>16</v>
      </c>
      <c r="U3926" s="603"/>
      <c r="V3926" s="311"/>
      <c r="W3926" s="311"/>
      <c r="X3926" s="579"/>
      <c r="Y3926" s="545"/>
      <c r="Z3926" s="544"/>
      <c r="AA3926" s="545"/>
      <c r="AB3926" s="544"/>
      <c r="AC3926" s="545"/>
      <c r="AD3926" s="544"/>
      <c r="AE3926" s="581"/>
      <c r="AF3926" s="586"/>
      <c r="AG3926" s="587"/>
      <c r="AH3926" s="626"/>
      <c r="AI3926" s="627"/>
      <c r="AJ3926" s="544"/>
      <c r="AK3926" s="581"/>
      <c r="AL3926" s="586"/>
      <c r="AM3926" s="587"/>
      <c r="AN3926" s="626"/>
      <c r="AO3926" s="627"/>
      <c r="AP3926" s="544"/>
      <c r="AQ3926" s="581"/>
      <c r="AR3926" s="586"/>
      <c r="AS3926" s="587"/>
      <c r="AT3926" s="626"/>
      <c r="AU3926" s="627"/>
      <c r="AV3926" s="628"/>
      <c r="AW3926" s="629"/>
      <c r="AX3926" s="632"/>
      <c r="AY3926" s="633"/>
      <c r="AZ3926" s="626"/>
      <c r="BA3926" s="627"/>
      <c r="BB3926" s="544"/>
      <c r="BC3926" s="581"/>
      <c r="BD3926" s="586"/>
      <c r="BE3926" s="587"/>
      <c r="BF3926" s="626"/>
      <c r="BG3926" s="627"/>
      <c r="BH3926" s="628"/>
      <c r="BI3926" s="629"/>
      <c r="BJ3926" s="632"/>
      <c r="BK3926" s="633"/>
      <c r="BL3926" s="626"/>
      <c r="BM3926" s="627"/>
      <c r="BN3926" s="678"/>
      <c r="BO3926" s="679"/>
      <c r="BP3926" s="680"/>
      <c r="BQ3926" s="677"/>
      <c r="BR3926" s="663"/>
      <c r="BS3926" s="663"/>
      <c r="BT3926" s="15"/>
      <c r="BU3926" s="15"/>
      <c r="BV3926" s="95"/>
    </row>
    <row r="3927" spans="1:74" ht="21.75" hidden="1" customHeight="1" x14ac:dyDescent="0.25">
      <c r="A3927" s="95"/>
      <c r="B3927" s="570" t="str">
        <f>IF(ROSTER!B$30="","",ROSTER!B$30)</f>
        <v/>
      </c>
      <c r="C3927" s="572" t="str">
        <f>IF(ROSTER!C$30="","",ROSTER!C$30)</f>
        <v/>
      </c>
      <c r="D3927" s="573"/>
      <c r="E3927" s="574"/>
      <c r="F3927" s="576">
        <f>IF(E3927="y",1,IF(E3927="S",1,0))</f>
        <v>0</v>
      </c>
      <c r="G3927" s="582">
        <f>IF(E3927="S",1,0)</f>
        <v>0</v>
      </c>
      <c r="H3927" s="578"/>
      <c r="I3927" s="543"/>
      <c r="J3927" s="542"/>
      <c r="K3927" s="580"/>
      <c r="L3927" s="584"/>
      <c r="M3927" s="585"/>
      <c r="N3927" s="588">
        <f>L3927+J3927</f>
        <v>0</v>
      </c>
      <c r="O3927" s="589"/>
      <c r="P3927" s="542"/>
      <c r="Q3927" s="580"/>
      <c r="R3927" s="584"/>
      <c r="S3927" s="585"/>
      <c r="T3927" s="588">
        <f>R3927-P3927</f>
        <v>0</v>
      </c>
      <c r="U3927" s="589"/>
      <c r="V3927" s="310"/>
      <c r="W3927" s="310"/>
      <c r="X3927" s="578"/>
      <c r="Y3927" s="543"/>
      <c r="Z3927" s="542"/>
      <c r="AA3927" s="543"/>
      <c r="AB3927" s="542"/>
      <c r="AC3927" s="543"/>
      <c r="AD3927" s="542"/>
      <c r="AE3927" s="580"/>
      <c r="AF3927" s="584"/>
      <c r="AG3927" s="585"/>
      <c r="AH3927" s="595">
        <f>IF(AD3927=0,0,(AF3927/AD3927)*100)</f>
        <v>0</v>
      </c>
      <c r="AI3927" s="596"/>
      <c r="AJ3927" s="542"/>
      <c r="AK3927" s="580"/>
      <c r="AL3927" s="584"/>
      <c r="AM3927" s="585"/>
      <c r="AN3927" s="595">
        <f>IF(AJ3927=0,0,(AL3927/AJ3927)*100)</f>
        <v>0</v>
      </c>
      <c r="AO3927" s="596"/>
      <c r="AP3927" s="542"/>
      <c r="AQ3927" s="580"/>
      <c r="AR3927" s="584"/>
      <c r="AS3927" s="585"/>
      <c r="AT3927" s="595">
        <f>IF(AP3927=0,0,(AR3927/AP3927)*100)</f>
        <v>0</v>
      </c>
      <c r="AU3927" s="596"/>
      <c r="AV3927" s="599">
        <f>AD3927+AJ3927+AP3927</f>
        <v>0</v>
      </c>
      <c r="AW3927" s="600"/>
      <c r="AX3927" s="630">
        <f>AF3927+AL3927+AR3927</f>
        <v>0</v>
      </c>
      <c r="AY3927" s="631"/>
      <c r="AZ3927" s="595">
        <f>IF(AV3927=0,0,(AX3927/AV3927)*100)</f>
        <v>0</v>
      </c>
      <c r="BA3927" s="596"/>
      <c r="BB3927" s="542"/>
      <c r="BC3927" s="580"/>
      <c r="BD3927" s="584"/>
      <c r="BE3927" s="585"/>
      <c r="BF3927" s="595">
        <f>IF(BB3927=0,0,(BD3927/BB3927)*100)</f>
        <v>0</v>
      </c>
      <c r="BG3927" s="596"/>
      <c r="BH3927" s="599">
        <f>AV3927+BB3927</f>
        <v>0</v>
      </c>
      <c r="BI3927" s="600"/>
      <c r="BJ3927" s="630">
        <f>AX3927+BD3927</f>
        <v>0</v>
      </c>
      <c r="BK3927" s="631"/>
      <c r="BL3927" s="595">
        <f>IF(BH3927=0,0,(BJ3927/BH3927)*100)</f>
        <v>0</v>
      </c>
      <c r="BM3927" s="596"/>
      <c r="BN3927" s="656">
        <f>(AF3927*2)+(AL3927*2)+(AR3927*3)+BD3927</f>
        <v>0</v>
      </c>
      <c r="BO3927" s="657"/>
      <c r="BP3927" s="658"/>
      <c r="BQ3927" s="676">
        <f t="shared" ref="BQ3927" si="3175">IF(BS3927=0,0,50*BR3927/BS3927)</f>
        <v>0</v>
      </c>
      <c r="BR3927" s="662">
        <f>(BN3927*BU$11)+(N3927*BU$12)+(Z3927*BU$13)+(R3927*BU$14)+(X3927*BU$15)+(AB3927*BU$16)</f>
        <v>0</v>
      </c>
      <c r="BS3927" s="662">
        <f>((BB3927-BD3927)*BU$18)+((AV3927-AX3927)*BU$17)+(H3927*BU$19)+(P3927*BU$20)</f>
        <v>0</v>
      </c>
      <c r="BT3927" s="15"/>
      <c r="BU3927" s="15"/>
      <c r="BV3927" s="95"/>
    </row>
    <row r="3928" spans="1:74" ht="21.75" hidden="1" customHeight="1" x14ac:dyDescent="0.25">
      <c r="A3928" s="95"/>
      <c r="B3928" s="571"/>
      <c r="C3928" s="642" t="str">
        <f>IF(ROSTER!D$30="","",ROSTER!D$30)</f>
        <v/>
      </c>
      <c r="D3928" s="643"/>
      <c r="E3928" s="575"/>
      <c r="F3928" s="577"/>
      <c r="G3928" s="583"/>
      <c r="H3928" s="579"/>
      <c r="I3928" s="545"/>
      <c r="J3928" s="544"/>
      <c r="K3928" s="581"/>
      <c r="L3928" s="586"/>
      <c r="M3928" s="587"/>
      <c r="N3928" s="592" t="s">
        <v>16</v>
      </c>
      <c r="O3928" s="603"/>
      <c r="P3928" s="544"/>
      <c r="Q3928" s="581"/>
      <c r="R3928" s="586"/>
      <c r="S3928" s="587"/>
      <c r="T3928" s="592" t="s">
        <v>16</v>
      </c>
      <c r="U3928" s="603"/>
      <c r="V3928" s="311"/>
      <c r="W3928" s="311"/>
      <c r="X3928" s="579"/>
      <c r="Y3928" s="545"/>
      <c r="Z3928" s="544"/>
      <c r="AA3928" s="545"/>
      <c r="AB3928" s="544"/>
      <c r="AC3928" s="545"/>
      <c r="AD3928" s="544"/>
      <c r="AE3928" s="581"/>
      <c r="AF3928" s="586"/>
      <c r="AG3928" s="587"/>
      <c r="AH3928" s="626"/>
      <c r="AI3928" s="627"/>
      <c r="AJ3928" s="544"/>
      <c r="AK3928" s="581"/>
      <c r="AL3928" s="586"/>
      <c r="AM3928" s="587"/>
      <c r="AN3928" s="626"/>
      <c r="AO3928" s="627"/>
      <c r="AP3928" s="544"/>
      <c r="AQ3928" s="581"/>
      <c r="AR3928" s="586"/>
      <c r="AS3928" s="587"/>
      <c r="AT3928" s="626"/>
      <c r="AU3928" s="627"/>
      <c r="AV3928" s="628"/>
      <c r="AW3928" s="629"/>
      <c r="AX3928" s="632"/>
      <c r="AY3928" s="633"/>
      <c r="AZ3928" s="626"/>
      <c r="BA3928" s="627"/>
      <c r="BB3928" s="544"/>
      <c r="BC3928" s="581"/>
      <c r="BD3928" s="586"/>
      <c r="BE3928" s="587"/>
      <c r="BF3928" s="626"/>
      <c r="BG3928" s="627"/>
      <c r="BH3928" s="628"/>
      <c r="BI3928" s="629"/>
      <c r="BJ3928" s="632"/>
      <c r="BK3928" s="633"/>
      <c r="BL3928" s="626"/>
      <c r="BM3928" s="627"/>
      <c r="BN3928" s="678"/>
      <c r="BO3928" s="679"/>
      <c r="BP3928" s="680"/>
      <c r="BQ3928" s="677"/>
      <c r="BR3928" s="663"/>
      <c r="BS3928" s="663"/>
      <c r="BT3928" s="15"/>
      <c r="BU3928" s="15"/>
      <c r="BV3928" s="95"/>
    </row>
    <row r="3929" spans="1:74" ht="21.75" hidden="1" customHeight="1" x14ac:dyDescent="0.25">
      <c r="A3929" s="95"/>
      <c r="B3929" s="570" t="str">
        <f>IF(ROSTER!B$32="","",ROSTER!B$32)</f>
        <v/>
      </c>
      <c r="C3929" s="572" t="str">
        <f>IF(ROSTER!C$32="","",ROSTER!C$32)</f>
        <v/>
      </c>
      <c r="D3929" s="573"/>
      <c r="E3929" s="574"/>
      <c r="F3929" s="576">
        <f>IF(E3929="y",1,IF(E3929="S",1,0))</f>
        <v>0</v>
      </c>
      <c r="G3929" s="582">
        <f>IF(E3929="S",1,0)</f>
        <v>0</v>
      </c>
      <c r="H3929" s="578"/>
      <c r="I3929" s="543"/>
      <c r="J3929" s="542"/>
      <c r="K3929" s="580"/>
      <c r="L3929" s="584"/>
      <c r="M3929" s="585"/>
      <c r="N3929" s="588">
        <f>L3929+J3929</f>
        <v>0</v>
      </c>
      <c r="O3929" s="589"/>
      <c r="P3929" s="542"/>
      <c r="Q3929" s="580"/>
      <c r="R3929" s="584"/>
      <c r="S3929" s="585"/>
      <c r="T3929" s="588">
        <f>R3929-P3929</f>
        <v>0</v>
      </c>
      <c r="U3929" s="589"/>
      <c r="V3929" s="310"/>
      <c r="W3929" s="310"/>
      <c r="X3929" s="578"/>
      <c r="Y3929" s="543"/>
      <c r="Z3929" s="542"/>
      <c r="AA3929" s="543"/>
      <c r="AB3929" s="542"/>
      <c r="AC3929" s="543"/>
      <c r="AD3929" s="542"/>
      <c r="AE3929" s="580"/>
      <c r="AF3929" s="584"/>
      <c r="AG3929" s="585"/>
      <c r="AH3929" s="595">
        <f>IF(AD3929=0,0,(AF3929/AD3929)*100)</f>
        <v>0</v>
      </c>
      <c r="AI3929" s="596"/>
      <c r="AJ3929" s="542"/>
      <c r="AK3929" s="580"/>
      <c r="AL3929" s="584"/>
      <c r="AM3929" s="585"/>
      <c r="AN3929" s="595">
        <f>IF(AJ3929=0,0,(AL3929/AJ3929)*100)</f>
        <v>0</v>
      </c>
      <c r="AO3929" s="596"/>
      <c r="AP3929" s="542"/>
      <c r="AQ3929" s="580"/>
      <c r="AR3929" s="584"/>
      <c r="AS3929" s="585"/>
      <c r="AT3929" s="595">
        <f>IF(AP3929=0,0,(AR3929/AP3929)*100)</f>
        <v>0</v>
      </c>
      <c r="AU3929" s="596"/>
      <c r="AV3929" s="599">
        <f>AD3929+AJ3929+AP3929</f>
        <v>0</v>
      </c>
      <c r="AW3929" s="600"/>
      <c r="AX3929" s="630">
        <f>AF3929+AL3929+AR3929</f>
        <v>0</v>
      </c>
      <c r="AY3929" s="631"/>
      <c r="AZ3929" s="595">
        <f>IF(AV3929=0,0,(AX3929/AV3929)*100)</f>
        <v>0</v>
      </c>
      <c r="BA3929" s="596"/>
      <c r="BB3929" s="542"/>
      <c r="BC3929" s="580"/>
      <c r="BD3929" s="584"/>
      <c r="BE3929" s="585"/>
      <c r="BF3929" s="595">
        <f>IF(BB3929=0,0,(BD3929/BB3929)*100)</f>
        <v>0</v>
      </c>
      <c r="BG3929" s="596"/>
      <c r="BH3929" s="599">
        <f>AV3929+BB3929</f>
        <v>0</v>
      </c>
      <c r="BI3929" s="600"/>
      <c r="BJ3929" s="630">
        <f>AX3929+BD3929</f>
        <v>0</v>
      </c>
      <c r="BK3929" s="631"/>
      <c r="BL3929" s="595">
        <f>IF(BH3929=0,0,(BJ3929/BH3929)*100)</f>
        <v>0</v>
      </c>
      <c r="BM3929" s="596"/>
      <c r="BN3929" s="656">
        <f>(AF3929*2)+(AL3929*2)+(AR3929*3)+BD3929</f>
        <v>0</v>
      </c>
      <c r="BO3929" s="657"/>
      <c r="BP3929" s="658"/>
      <c r="BQ3929" s="676">
        <f t="shared" ref="BQ3929" si="3176">IF(BS3929=0,0,50*BR3929/BS3929)</f>
        <v>0</v>
      </c>
      <c r="BR3929" s="662">
        <f>(BN3929*BU$11)+(N3929*BU$12)+(Z3929*BU$13)+(R3929*BU$14)+(X3929*BU$15)+(AB3929*BU$16)</f>
        <v>0</v>
      </c>
      <c r="BS3929" s="662">
        <f>((BB3929-BD3929)*BU$18)+((AV3929-AX3929)*BU$17)+(H3929*BU$19)+(P3929*BU$20)</f>
        <v>0</v>
      </c>
      <c r="BT3929" s="15"/>
      <c r="BU3929" s="15"/>
      <c r="BV3929" s="95"/>
    </row>
    <row r="3930" spans="1:74" ht="21.75" hidden="1" customHeight="1" x14ac:dyDescent="0.25">
      <c r="A3930" s="95"/>
      <c r="B3930" s="571"/>
      <c r="C3930" s="642" t="str">
        <f>IF(ROSTER!D$32="","",ROSTER!D$32)</f>
        <v/>
      </c>
      <c r="D3930" s="643"/>
      <c r="E3930" s="575"/>
      <c r="F3930" s="577"/>
      <c r="G3930" s="583"/>
      <c r="H3930" s="579"/>
      <c r="I3930" s="545"/>
      <c r="J3930" s="544"/>
      <c r="K3930" s="581"/>
      <c r="L3930" s="586"/>
      <c r="M3930" s="587"/>
      <c r="N3930" s="592" t="s">
        <v>16</v>
      </c>
      <c r="O3930" s="603"/>
      <c r="P3930" s="544"/>
      <c r="Q3930" s="581"/>
      <c r="R3930" s="586"/>
      <c r="S3930" s="587"/>
      <c r="T3930" s="592" t="s">
        <v>16</v>
      </c>
      <c r="U3930" s="603"/>
      <c r="V3930" s="311"/>
      <c r="W3930" s="311"/>
      <c r="X3930" s="579"/>
      <c r="Y3930" s="545"/>
      <c r="Z3930" s="544"/>
      <c r="AA3930" s="545"/>
      <c r="AB3930" s="544"/>
      <c r="AC3930" s="545"/>
      <c r="AD3930" s="544"/>
      <c r="AE3930" s="581"/>
      <c r="AF3930" s="586"/>
      <c r="AG3930" s="587"/>
      <c r="AH3930" s="626"/>
      <c r="AI3930" s="627"/>
      <c r="AJ3930" s="544"/>
      <c r="AK3930" s="581"/>
      <c r="AL3930" s="586"/>
      <c r="AM3930" s="587"/>
      <c r="AN3930" s="626"/>
      <c r="AO3930" s="627"/>
      <c r="AP3930" s="544"/>
      <c r="AQ3930" s="581"/>
      <c r="AR3930" s="586"/>
      <c r="AS3930" s="587"/>
      <c r="AT3930" s="626"/>
      <c r="AU3930" s="627"/>
      <c r="AV3930" s="628"/>
      <c r="AW3930" s="629"/>
      <c r="AX3930" s="632"/>
      <c r="AY3930" s="633"/>
      <c r="AZ3930" s="626"/>
      <c r="BA3930" s="627"/>
      <c r="BB3930" s="544"/>
      <c r="BC3930" s="581"/>
      <c r="BD3930" s="586"/>
      <c r="BE3930" s="587"/>
      <c r="BF3930" s="626"/>
      <c r="BG3930" s="627"/>
      <c r="BH3930" s="628"/>
      <c r="BI3930" s="629"/>
      <c r="BJ3930" s="632"/>
      <c r="BK3930" s="633"/>
      <c r="BL3930" s="626"/>
      <c r="BM3930" s="627"/>
      <c r="BN3930" s="678"/>
      <c r="BO3930" s="679"/>
      <c r="BP3930" s="680"/>
      <c r="BQ3930" s="677"/>
      <c r="BR3930" s="663"/>
      <c r="BS3930" s="663"/>
      <c r="BT3930" s="15"/>
      <c r="BU3930" s="15"/>
      <c r="BV3930" s="95"/>
    </row>
    <row r="3931" spans="1:74" ht="21.75" hidden="1" customHeight="1" x14ac:dyDescent="0.25">
      <c r="A3931" s="95"/>
      <c r="B3931" s="570" t="str">
        <f>IF(ROSTER!B$34="","",ROSTER!B$34)</f>
        <v/>
      </c>
      <c r="C3931" s="572" t="str">
        <f>IF(ROSTER!C$34="","",ROSTER!C$34)</f>
        <v/>
      </c>
      <c r="D3931" s="573"/>
      <c r="E3931" s="574"/>
      <c r="F3931" s="576">
        <f>IF(E3931="y",1,IF(E3931="S",1,0))</f>
        <v>0</v>
      </c>
      <c r="G3931" s="582">
        <f>IF(E3931="S",1,0)</f>
        <v>0</v>
      </c>
      <c r="H3931" s="578"/>
      <c r="I3931" s="543"/>
      <c r="J3931" s="542"/>
      <c r="K3931" s="580"/>
      <c r="L3931" s="584"/>
      <c r="M3931" s="585"/>
      <c r="N3931" s="588">
        <f>L3931+J3931</f>
        <v>0</v>
      </c>
      <c r="O3931" s="589"/>
      <c r="P3931" s="542"/>
      <c r="Q3931" s="580"/>
      <c r="R3931" s="584"/>
      <c r="S3931" s="585"/>
      <c r="T3931" s="588">
        <f>R3931-P3931</f>
        <v>0</v>
      </c>
      <c r="U3931" s="589"/>
      <c r="V3931" s="310"/>
      <c r="W3931" s="310"/>
      <c r="X3931" s="578"/>
      <c r="Y3931" s="543"/>
      <c r="Z3931" s="542"/>
      <c r="AA3931" s="543"/>
      <c r="AB3931" s="542"/>
      <c r="AC3931" s="543"/>
      <c r="AD3931" s="542"/>
      <c r="AE3931" s="580"/>
      <c r="AF3931" s="584"/>
      <c r="AG3931" s="585"/>
      <c r="AH3931" s="595">
        <f>IF(AD3931=0,0,(AF3931/AD3931)*100)</f>
        <v>0</v>
      </c>
      <c r="AI3931" s="596"/>
      <c r="AJ3931" s="542"/>
      <c r="AK3931" s="580"/>
      <c r="AL3931" s="584"/>
      <c r="AM3931" s="585"/>
      <c r="AN3931" s="595">
        <f>IF(AJ3931=0,0,(AL3931/AJ3931)*100)</f>
        <v>0</v>
      </c>
      <c r="AO3931" s="596"/>
      <c r="AP3931" s="542"/>
      <c r="AQ3931" s="580"/>
      <c r="AR3931" s="584"/>
      <c r="AS3931" s="585"/>
      <c r="AT3931" s="595">
        <f>IF(AP3931=0,0,(AR3931/AP3931)*100)</f>
        <v>0</v>
      </c>
      <c r="AU3931" s="596"/>
      <c r="AV3931" s="599">
        <f>AD3931+AJ3931+AP3931</f>
        <v>0</v>
      </c>
      <c r="AW3931" s="600"/>
      <c r="AX3931" s="630">
        <f>AF3931+AL3931+AR3931</f>
        <v>0</v>
      </c>
      <c r="AY3931" s="631"/>
      <c r="AZ3931" s="595">
        <f>IF(AV3931=0,0,(AX3931/AV3931)*100)</f>
        <v>0</v>
      </c>
      <c r="BA3931" s="596"/>
      <c r="BB3931" s="542"/>
      <c r="BC3931" s="580"/>
      <c r="BD3931" s="584"/>
      <c r="BE3931" s="585"/>
      <c r="BF3931" s="595">
        <f>IF(BB3931=0,0,(BD3931/BB3931)*100)</f>
        <v>0</v>
      </c>
      <c r="BG3931" s="596"/>
      <c r="BH3931" s="599">
        <f>AV3931+BB3931</f>
        <v>0</v>
      </c>
      <c r="BI3931" s="600"/>
      <c r="BJ3931" s="630">
        <f>AX3931+BD3931</f>
        <v>0</v>
      </c>
      <c r="BK3931" s="631"/>
      <c r="BL3931" s="595">
        <f>IF(BH3931=0,0,(BJ3931/BH3931)*100)</f>
        <v>0</v>
      </c>
      <c r="BM3931" s="596"/>
      <c r="BN3931" s="656">
        <f>(AF3931*2)+(AL3931*2)+(AR3931*3)+BD3931</f>
        <v>0</v>
      </c>
      <c r="BO3931" s="657"/>
      <c r="BP3931" s="658"/>
      <c r="BQ3931" s="676">
        <f t="shared" ref="BQ3931" si="3177">IF(BS3931=0,0,50*BR3931/BS3931)</f>
        <v>0</v>
      </c>
      <c r="BR3931" s="662">
        <f>(BN3931*BU$11)+(N3931*BU$12)+(Z3931*BU$13)+(R3931*BU$14)+(X3931*BU$15)+(AB3931*BU$16)</f>
        <v>0</v>
      </c>
      <c r="BS3931" s="662">
        <f>((BB3931-BD3931)*BU$18)+((AV3931-AX3931)*BU$17)+(H3931*BU$19)+(P3931*BU$20)</f>
        <v>0</v>
      </c>
      <c r="BT3931" s="15"/>
      <c r="BU3931" s="15"/>
      <c r="BV3931" s="95"/>
    </row>
    <row r="3932" spans="1:74" ht="21.75" hidden="1" customHeight="1" x14ac:dyDescent="0.25">
      <c r="A3932" s="95"/>
      <c r="B3932" s="571"/>
      <c r="C3932" s="642" t="str">
        <f>IF(ROSTER!D$34="","",ROSTER!D$34)</f>
        <v/>
      </c>
      <c r="D3932" s="643"/>
      <c r="E3932" s="575"/>
      <c r="F3932" s="577"/>
      <c r="G3932" s="583"/>
      <c r="H3932" s="579"/>
      <c r="I3932" s="545"/>
      <c r="J3932" s="544"/>
      <c r="K3932" s="581"/>
      <c r="L3932" s="586"/>
      <c r="M3932" s="587"/>
      <c r="N3932" s="592" t="s">
        <v>16</v>
      </c>
      <c r="O3932" s="603"/>
      <c r="P3932" s="544"/>
      <c r="Q3932" s="581"/>
      <c r="R3932" s="586"/>
      <c r="S3932" s="587"/>
      <c r="T3932" s="592" t="s">
        <v>16</v>
      </c>
      <c r="U3932" s="603"/>
      <c r="V3932" s="311"/>
      <c r="W3932" s="311"/>
      <c r="X3932" s="579"/>
      <c r="Y3932" s="545"/>
      <c r="Z3932" s="544"/>
      <c r="AA3932" s="545"/>
      <c r="AB3932" s="544"/>
      <c r="AC3932" s="545"/>
      <c r="AD3932" s="544"/>
      <c r="AE3932" s="581"/>
      <c r="AF3932" s="586"/>
      <c r="AG3932" s="587"/>
      <c r="AH3932" s="626"/>
      <c r="AI3932" s="627"/>
      <c r="AJ3932" s="544"/>
      <c r="AK3932" s="581"/>
      <c r="AL3932" s="586"/>
      <c r="AM3932" s="587"/>
      <c r="AN3932" s="626"/>
      <c r="AO3932" s="627"/>
      <c r="AP3932" s="544"/>
      <c r="AQ3932" s="581"/>
      <c r="AR3932" s="586"/>
      <c r="AS3932" s="587"/>
      <c r="AT3932" s="626"/>
      <c r="AU3932" s="627"/>
      <c r="AV3932" s="628"/>
      <c r="AW3932" s="629"/>
      <c r="AX3932" s="632"/>
      <c r="AY3932" s="633"/>
      <c r="AZ3932" s="626"/>
      <c r="BA3932" s="627"/>
      <c r="BB3932" s="544"/>
      <c r="BC3932" s="581"/>
      <c r="BD3932" s="586"/>
      <c r="BE3932" s="587"/>
      <c r="BF3932" s="626"/>
      <c r="BG3932" s="627"/>
      <c r="BH3932" s="628"/>
      <c r="BI3932" s="629"/>
      <c r="BJ3932" s="632"/>
      <c r="BK3932" s="633"/>
      <c r="BL3932" s="626"/>
      <c r="BM3932" s="627"/>
      <c r="BN3932" s="678"/>
      <c r="BO3932" s="679"/>
      <c r="BP3932" s="680"/>
      <c r="BQ3932" s="677"/>
      <c r="BR3932" s="663"/>
      <c r="BS3932" s="663"/>
      <c r="BT3932" s="15"/>
      <c r="BU3932" s="15"/>
      <c r="BV3932" s="95"/>
    </row>
    <row r="3933" spans="1:74" ht="21.75" hidden="1" customHeight="1" x14ac:dyDescent="0.25">
      <c r="A3933" s="95"/>
      <c r="B3933" s="570" t="str">
        <f>IF(ROSTER!B$36="","",ROSTER!B$36)</f>
        <v/>
      </c>
      <c r="C3933" s="572" t="str">
        <f>IF(ROSTER!C$36="","",ROSTER!C$36)</f>
        <v/>
      </c>
      <c r="D3933" s="573"/>
      <c r="E3933" s="574"/>
      <c r="F3933" s="576">
        <f>IF(E3933="y",1,IF(E3933="S",1,0))</f>
        <v>0</v>
      </c>
      <c r="G3933" s="582">
        <f>IF(E3933="S",1,0)</f>
        <v>0</v>
      </c>
      <c r="H3933" s="578"/>
      <c r="I3933" s="543"/>
      <c r="J3933" s="542"/>
      <c r="K3933" s="580"/>
      <c r="L3933" s="584"/>
      <c r="M3933" s="585"/>
      <c r="N3933" s="588">
        <f>L3933+J3933</f>
        <v>0</v>
      </c>
      <c r="O3933" s="589"/>
      <c r="P3933" s="542"/>
      <c r="Q3933" s="580"/>
      <c r="R3933" s="584"/>
      <c r="S3933" s="585"/>
      <c r="T3933" s="588">
        <f>R3933-P3933</f>
        <v>0</v>
      </c>
      <c r="U3933" s="589"/>
      <c r="V3933" s="310"/>
      <c r="W3933" s="310"/>
      <c r="X3933" s="578"/>
      <c r="Y3933" s="543"/>
      <c r="Z3933" s="542"/>
      <c r="AA3933" s="543"/>
      <c r="AB3933" s="542"/>
      <c r="AC3933" s="543"/>
      <c r="AD3933" s="542"/>
      <c r="AE3933" s="580"/>
      <c r="AF3933" s="584"/>
      <c r="AG3933" s="585"/>
      <c r="AH3933" s="595">
        <f>IF(AD3933=0,0,(AF3933/AD3933)*100)</f>
        <v>0</v>
      </c>
      <c r="AI3933" s="596"/>
      <c r="AJ3933" s="542"/>
      <c r="AK3933" s="580"/>
      <c r="AL3933" s="584"/>
      <c r="AM3933" s="585"/>
      <c r="AN3933" s="595">
        <f>IF(AJ3933=0,0,(AL3933/AJ3933)*100)</f>
        <v>0</v>
      </c>
      <c r="AO3933" s="596"/>
      <c r="AP3933" s="542"/>
      <c r="AQ3933" s="580"/>
      <c r="AR3933" s="584"/>
      <c r="AS3933" s="585"/>
      <c r="AT3933" s="595">
        <f>IF(AP3933=0,0,(AR3933/AP3933)*100)</f>
        <v>0</v>
      </c>
      <c r="AU3933" s="596"/>
      <c r="AV3933" s="599">
        <f>AD3933+AJ3933+AP3933</f>
        <v>0</v>
      </c>
      <c r="AW3933" s="600"/>
      <c r="AX3933" s="630">
        <f>AF3933+AL3933+AR3933</f>
        <v>0</v>
      </c>
      <c r="AY3933" s="631"/>
      <c r="AZ3933" s="595">
        <f>IF(AV3933=0,0,(AX3933/AV3933)*100)</f>
        <v>0</v>
      </c>
      <c r="BA3933" s="596"/>
      <c r="BB3933" s="542"/>
      <c r="BC3933" s="580"/>
      <c r="BD3933" s="584"/>
      <c r="BE3933" s="585"/>
      <c r="BF3933" s="595">
        <f>IF(BB3933=0,0,(BD3933/BB3933)*100)</f>
        <v>0</v>
      </c>
      <c r="BG3933" s="596"/>
      <c r="BH3933" s="599">
        <f>AV3933+BB3933</f>
        <v>0</v>
      </c>
      <c r="BI3933" s="600"/>
      <c r="BJ3933" s="630">
        <f>AX3933+BD3933</f>
        <v>0</v>
      </c>
      <c r="BK3933" s="631"/>
      <c r="BL3933" s="595">
        <f>IF(BH3933=0,0,(BJ3933/BH3933)*100)</f>
        <v>0</v>
      </c>
      <c r="BM3933" s="596"/>
      <c r="BN3933" s="656">
        <f>(AF3933*2)+(AL3933*2)+(AR3933*3)+BD3933</f>
        <v>0</v>
      </c>
      <c r="BO3933" s="657"/>
      <c r="BP3933" s="658"/>
      <c r="BQ3933" s="676">
        <f t="shared" ref="BQ3933" si="3178">IF(BS3933=0,0,50*BR3933/BS3933)</f>
        <v>0</v>
      </c>
      <c r="BR3933" s="662">
        <f>(BN3933*BU$11)+(N3933*BU$12)+(Z3933*BU$13)+(R3933*BU$14)+(X3933*BU$15)+(AB3933*BU$16)</f>
        <v>0</v>
      </c>
      <c r="BS3933" s="662">
        <f>((BB3933-BD3933)*BU$18)+((AV3933-AX3933)*BU$17)+(H3933*BU$19)+(P3933*BU$20)</f>
        <v>0</v>
      </c>
      <c r="BT3933" s="15"/>
      <c r="BU3933" s="15"/>
      <c r="BV3933" s="95"/>
    </row>
    <row r="3934" spans="1:74" ht="21.75" hidden="1" customHeight="1" x14ac:dyDescent="0.25">
      <c r="A3934" s="95"/>
      <c r="B3934" s="571"/>
      <c r="C3934" s="642" t="str">
        <f>IF(ROSTER!D$36="","",ROSTER!D$36)</f>
        <v/>
      </c>
      <c r="D3934" s="643"/>
      <c r="E3934" s="575"/>
      <c r="F3934" s="577"/>
      <c r="G3934" s="583"/>
      <c r="H3934" s="579"/>
      <c r="I3934" s="545"/>
      <c r="J3934" s="544"/>
      <c r="K3934" s="581"/>
      <c r="L3934" s="586"/>
      <c r="M3934" s="587"/>
      <c r="N3934" s="592" t="s">
        <v>16</v>
      </c>
      <c r="O3934" s="603"/>
      <c r="P3934" s="544"/>
      <c r="Q3934" s="581"/>
      <c r="R3934" s="586"/>
      <c r="S3934" s="587"/>
      <c r="T3934" s="592" t="s">
        <v>16</v>
      </c>
      <c r="U3934" s="603"/>
      <c r="V3934" s="311"/>
      <c r="W3934" s="311"/>
      <c r="X3934" s="579"/>
      <c r="Y3934" s="545"/>
      <c r="Z3934" s="544"/>
      <c r="AA3934" s="545"/>
      <c r="AB3934" s="544"/>
      <c r="AC3934" s="545"/>
      <c r="AD3934" s="544"/>
      <c r="AE3934" s="581"/>
      <c r="AF3934" s="586"/>
      <c r="AG3934" s="587"/>
      <c r="AH3934" s="626"/>
      <c r="AI3934" s="627"/>
      <c r="AJ3934" s="544"/>
      <c r="AK3934" s="581"/>
      <c r="AL3934" s="586"/>
      <c r="AM3934" s="587"/>
      <c r="AN3934" s="626"/>
      <c r="AO3934" s="627"/>
      <c r="AP3934" s="544"/>
      <c r="AQ3934" s="581"/>
      <c r="AR3934" s="586"/>
      <c r="AS3934" s="587"/>
      <c r="AT3934" s="626"/>
      <c r="AU3934" s="627"/>
      <c r="AV3934" s="628"/>
      <c r="AW3934" s="629"/>
      <c r="AX3934" s="632"/>
      <c r="AY3934" s="633"/>
      <c r="AZ3934" s="626"/>
      <c r="BA3934" s="627"/>
      <c r="BB3934" s="544"/>
      <c r="BC3934" s="581"/>
      <c r="BD3934" s="586"/>
      <c r="BE3934" s="587"/>
      <c r="BF3934" s="626"/>
      <c r="BG3934" s="627"/>
      <c r="BH3934" s="628"/>
      <c r="BI3934" s="629"/>
      <c r="BJ3934" s="632"/>
      <c r="BK3934" s="633"/>
      <c r="BL3934" s="626"/>
      <c r="BM3934" s="627"/>
      <c r="BN3934" s="678"/>
      <c r="BO3934" s="679"/>
      <c r="BP3934" s="680"/>
      <c r="BQ3934" s="677"/>
      <c r="BR3934" s="663"/>
      <c r="BS3934" s="663"/>
      <c r="BT3934" s="15"/>
      <c r="BU3934" s="15"/>
      <c r="BV3934" s="95"/>
    </row>
    <row r="3935" spans="1:74" ht="21.75" hidden="1" customHeight="1" x14ac:dyDescent="0.25">
      <c r="A3935" s="95"/>
      <c r="B3935" s="570" t="str">
        <f>IF(ROSTER!B$38="","",ROSTER!B$38)</f>
        <v/>
      </c>
      <c r="C3935" s="572" t="str">
        <f>IF(ROSTER!C$38="","",ROSTER!C$38)</f>
        <v/>
      </c>
      <c r="D3935" s="573"/>
      <c r="E3935" s="574"/>
      <c r="F3935" s="576">
        <f>IF(E3935="y",1,IF(E3935="S",1,0))</f>
        <v>0</v>
      </c>
      <c r="G3935" s="582">
        <f>IF(E3935="S",1,0)</f>
        <v>0</v>
      </c>
      <c r="H3935" s="578"/>
      <c r="I3935" s="543"/>
      <c r="J3935" s="542"/>
      <c r="K3935" s="580"/>
      <c r="L3935" s="584"/>
      <c r="M3935" s="585"/>
      <c r="N3935" s="588">
        <f>L3935+J3935</f>
        <v>0</v>
      </c>
      <c r="O3935" s="589"/>
      <c r="P3935" s="542"/>
      <c r="Q3935" s="580"/>
      <c r="R3935" s="584"/>
      <c r="S3935" s="585"/>
      <c r="T3935" s="588">
        <f>R3935-P3935</f>
        <v>0</v>
      </c>
      <c r="U3935" s="589"/>
      <c r="V3935" s="310"/>
      <c r="W3935" s="310"/>
      <c r="X3935" s="578"/>
      <c r="Y3935" s="543"/>
      <c r="Z3935" s="542"/>
      <c r="AA3935" s="543"/>
      <c r="AB3935" s="542"/>
      <c r="AC3935" s="543"/>
      <c r="AD3935" s="542"/>
      <c r="AE3935" s="580"/>
      <c r="AF3935" s="584"/>
      <c r="AG3935" s="585"/>
      <c r="AH3935" s="595">
        <f>IF(AD3935=0,0,(AF3935/AD3935)*100)</f>
        <v>0</v>
      </c>
      <c r="AI3935" s="596"/>
      <c r="AJ3935" s="542"/>
      <c r="AK3935" s="580"/>
      <c r="AL3935" s="584"/>
      <c r="AM3935" s="585"/>
      <c r="AN3935" s="595">
        <f>IF(AJ3935=0,0,(AL3935/AJ3935)*100)</f>
        <v>0</v>
      </c>
      <c r="AO3935" s="596"/>
      <c r="AP3935" s="542"/>
      <c r="AQ3935" s="580"/>
      <c r="AR3935" s="584"/>
      <c r="AS3935" s="585"/>
      <c r="AT3935" s="595">
        <f>IF(AP3935=0,0,(AR3935/AP3935)*100)</f>
        <v>0</v>
      </c>
      <c r="AU3935" s="596"/>
      <c r="AV3935" s="599">
        <f>AD3935+AJ3935+AP3935</f>
        <v>0</v>
      </c>
      <c r="AW3935" s="600"/>
      <c r="AX3935" s="630">
        <f>AF3935+AL3935+AR3935</f>
        <v>0</v>
      </c>
      <c r="AY3935" s="631"/>
      <c r="AZ3935" s="595">
        <f>IF(AV3935=0,0,(AX3935/AV3935)*100)</f>
        <v>0</v>
      </c>
      <c r="BA3935" s="596"/>
      <c r="BB3935" s="542"/>
      <c r="BC3935" s="580"/>
      <c r="BD3935" s="584"/>
      <c r="BE3935" s="585"/>
      <c r="BF3935" s="595">
        <f>IF(BB3935=0,0,(BD3935/BB3935)*100)</f>
        <v>0</v>
      </c>
      <c r="BG3935" s="596"/>
      <c r="BH3935" s="599">
        <f>AV3935+BB3935</f>
        <v>0</v>
      </c>
      <c r="BI3935" s="600"/>
      <c r="BJ3935" s="630">
        <f>AX3935+BD3935</f>
        <v>0</v>
      </c>
      <c r="BK3935" s="631"/>
      <c r="BL3935" s="595">
        <f>IF(BH3935=0,0,(BJ3935/BH3935)*100)</f>
        <v>0</v>
      </c>
      <c r="BM3935" s="596"/>
      <c r="BN3935" s="656">
        <f>(AF3935*2)+(AL3935*2)+(AR3935*3)+BD3935</f>
        <v>0</v>
      </c>
      <c r="BO3935" s="657"/>
      <c r="BP3935" s="658"/>
      <c r="BQ3935" s="676">
        <f t="shared" ref="BQ3935" si="3179">IF(BS3935=0,0,50*BR3935/BS3935)</f>
        <v>0</v>
      </c>
      <c r="BR3935" s="662">
        <f>(BN3935*BU$11)+(N3935*BU$12)+(Z3935*BU$13)+(R3935*BU$14)+(X3935*BU$15)+(AB3935*BU$16)</f>
        <v>0</v>
      </c>
      <c r="BS3935" s="662">
        <f>((BB3935-BD3935)*BU$18)+((AV3935-AX3935)*BU$17)+(H3935*BU$19)+(P3935*BU$20)</f>
        <v>0</v>
      </c>
      <c r="BT3935" s="15"/>
      <c r="BU3935" s="15"/>
      <c r="BV3935" s="95"/>
    </row>
    <row r="3936" spans="1:74" ht="21.75" hidden="1" customHeight="1" x14ac:dyDescent="0.25">
      <c r="A3936" s="95"/>
      <c r="B3936" s="571"/>
      <c r="C3936" s="642" t="str">
        <f>IF(ROSTER!D$38="","",ROSTER!D$38)</f>
        <v/>
      </c>
      <c r="D3936" s="643"/>
      <c r="E3936" s="575"/>
      <c r="F3936" s="577"/>
      <c r="G3936" s="583"/>
      <c r="H3936" s="579"/>
      <c r="I3936" s="545"/>
      <c r="J3936" s="544"/>
      <c r="K3936" s="581"/>
      <c r="L3936" s="586"/>
      <c r="M3936" s="587"/>
      <c r="N3936" s="592" t="s">
        <v>16</v>
      </c>
      <c r="O3936" s="603"/>
      <c r="P3936" s="544"/>
      <c r="Q3936" s="581"/>
      <c r="R3936" s="586"/>
      <c r="S3936" s="587"/>
      <c r="T3936" s="592" t="s">
        <v>16</v>
      </c>
      <c r="U3936" s="603"/>
      <c r="V3936" s="311"/>
      <c r="W3936" s="311"/>
      <c r="X3936" s="579"/>
      <c r="Y3936" s="545"/>
      <c r="Z3936" s="544"/>
      <c r="AA3936" s="545"/>
      <c r="AB3936" s="544"/>
      <c r="AC3936" s="545"/>
      <c r="AD3936" s="544"/>
      <c r="AE3936" s="581"/>
      <c r="AF3936" s="586"/>
      <c r="AG3936" s="587"/>
      <c r="AH3936" s="626"/>
      <c r="AI3936" s="627"/>
      <c r="AJ3936" s="544"/>
      <c r="AK3936" s="581"/>
      <c r="AL3936" s="586"/>
      <c r="AM3936" s="587"/>
      <c r="AN3936" s="626"/>
      <c r="AO3936" s="627"/>
      <c r="AP3936" s="544"/>
      <c r="AQ3936" s="581"/>
      <c r="AR3936" s="586"/>
      <c r="AS3936" s="587"/>
      <c r="AT3936" s="626"/>
      <c r="AU3936" s="627"/>
      <c r="AV3936" s="628"/>
      <c r="AW3936" s="629"/>
      <c r="AX3936" s="632"/>
      <c r="AY3936" s="633"/>
      <c r="AZ3936" s="626"/>
      <c r="BA3936" s="627"/>
      <c r="BB3936" s="544"/>
      <c r="BC3936" s="581"/>
      <c r="BD3936" s="586"/>
      <c r="BE3936" s="587"/>
      <c r="BF3936" s="626"/>
      <c r="BG3936" s="627"/>
      <c r="BH3936" s="628"/>
      <c r="BI3936" s="629"/>
      <c r="BJ3936" s="632"/>
      <c r="BK3936" s="633"/>
      <c r="BL3936" s="626"/>
      <c r="BM3936" s="627"/>
      <c r="BN3936" s="678"/>
      <c r="BO3936" s="679"/>
      <c r="BP3936" s="680"/>
      <c r="BQ3936" s="677"/>
      <c r="BR3936" s="663"/>
      <c r="BS3936" s="663"/>
      <c r="BT3936" s="15"/>
      <c r="BU3936" s="15"/>
      <c r="BV3936" s="95"/>
    </row>
    <row r="3937" spans="1:77" ht="21.75" hidden="1" customHeight="1" x14ac:dyDescent="0.25">
      <c r="A3937" s="95"/>
      <c r="B3937" s="570" t="str">
        <f>IF(ROSTER!B$40="","",ROSTER!B$40)</f>
        <v/>
      </c>
      <c r="C3937" s="572" t="str">
        <f>IF(ROSTER!C$40="","",ROSTER!C$40)</f>
        <v/>
      </c>
      <c r="D3937" s="573"/>
      <c r="E3937" s="574"/>
      <c r="F3937" s="576">
        <f>IF(E3937="y",1,IF(E3937="S",1,0))</f>
        <v>0</v>
      </c>
      <c r="G3937" s="582">
        <f>IF(E3937="S",1,0)</f>
        <v>0</v>
      </c>
      <c r="H3937" s="578"/>
      <c r="I3937" s="543"/>
      <c r="J3937" s="542"/>
      <c r="K3937" s="580"/>
      <c r="L3937" s="584"/>
      <c r="M3937" s="585"/>
      <c r="N3937" s="588">
        <f>L3937+J3937</f>
        <v>0</v>
      </c>
      <c r="O3937" s="589"/>
      <c r="P3937" s="542"/>
      <c r="Q3937" s="580"/>
      <c r="R3937" s="584"/>
      <c r="S3937" s="585"/>
      <c r="T3937" s="588">
        <f>R3937-P3937</f>
        <v>0</v>
      </c>
      <c r="U3937" s="589"/>
      <c r="V3937" s="310"/>
      <c r="W3937" s="310"/>
      <c r="X3937" s="578"/>
      <c r="Y3937" s="543"/>
      <c r="Z3937" s="542"/>
      <c r="AA3937" s="543"/>
      <c r="AB3937" s="542"/>
      <c r="AC3937" s="543"/>
      <c r="AD3937" s="542"/>
      <c r="AE3937" s="580"/>
      <c r="AF3937" s="584"/>
      <c r="AG3937" s="585"/>
      <c r="AH3937" s="595">
        <f>IF(AD3937=0,0,(AF3937/AD3937)*100)</f>
        <v>0</v>
      </c>
      <c r="AI3937" s="596"/>
      <c r="AJ3937" s="542"/>
      <c r="AK3937" s="580"/>
      <c r="AL3937" s="584"/>
      <c r="AM3937" s="585"/>
      <c r="AN3937" s="595">
        <f>IF(AJ3937=0,0,(AL3937/AJ3937)*100)</f>
        <v>0</v>
      </c>
      <c r="AO3937" s="596"/>
      <c r="AP3937" s="542"/>
      <c r="AQ3937" s="580"/>
      <c r="AR3937" s="584"/>
      <c r="AS3937" s="585"/>
      <c r="AT3937" s="595">
        <f>IF(AP3937=0,0,(AR3937/AP3937)*100)</f>
        <v>0</v>
      </c>
      <c r="AU3937" s="596"/>
      <c r="AV3937" s="599">
        <f>AD3937+AJ3937+AP3937</f>
        <v>0</v>
      </c>
      <c r="AW3937" s="600"/>
      <c r="AX3937" s="630">
        <f>AF3937+AL3937+AR3937</f>
        <v>0</v>
      </c>
      <c r="AY3937" s="631"/>
      <c r="AZ3937" s="595">
        <f>IF(AV3937=0,0,(AX3937/AV3937)*100)</f>
        <v>0</v>
      </c>
      <c r="BA3937" s="596"/>
      <c r="BB3937" s="542"/>
      <c r="BC3937" s="580"/>
      <c r="BD3937" s="584"/>
      <c r="BE3937" s="585"/>
      <c r="BF3937" s="595">
        <f>IF(BB3937=0,0,(BD3937/BB3937)*100)</f>
        <v>0</v>
      </c>
      <c r="BG3937" s="596"/>
      <c r="BH3937" s="599">
        <f>AV3937+BB3937</f>
        <v>0</v>
      </c>
      <c r="BI3937" s="600"/>
      <c r="BJ3937" s="630">
        <f>AX3937+BD3937</f>
        <v>0</v>
      </c>
      <c r="BK3937" s="631"/>
      <c r="BL3937" s="595">
        <f>IF(BH3937=0,0,(BJ3937/BH3937)*100)</f>
        <v>0</v>
      </c>
      <c r="BM3937" s="596"/>
      <c r="BN3937" s="656">
        <f>(AF3937*2)+(AL3937*2)+(AR3937*3)+BD3937</f>
        <v>0</v>
      </c>
      <c r="BO3937" s="657"/>
      <c r="BP3937" s="658"/>
      <c r="BQ3937" s="676">
        <f t="shared" ref="BQ3937" si="3180">IF(BS3937=0,0,50*BR3937/BS3937)</f>
        <v>0</v>
      </c>
      <c r="BR3937" s="662">
        <f>(BN3937*BU$11)+(N3937*BU$12)+(Z3937*BU$13)+(R3937*BU$14)+(X3937*BU$15)+(AB3937*BU$16)</f>
        <v>0</v>
      </c>
      <c r="BS3937" s="662">
        <f>((BB3937-BD3937)*BU$18)+((AV3937-AX3937)*BU$17)+(H3937*BU$19)+(P3937*BU$20)</f>
        <v>0</v>
      </c>
      <c r="BT3937" s="15"/>
      <c r="BU3937" s="15"/>
      <c r="BV3937" s="95"/>
    </row>
    <row r="3938" spans="1:77" ht="21.75" hidden="1" customHeight="1" x14ac:dyDescent="0.25">
      <c r="A3938" s="95"/>
      <c r="B3938" s="571"/>
      <c r="C3938" s="642" t="str">
        <f>IF(ROSTER!D$40="","",ROSTER!D$40)</f>
        <v/>
      </c>
      <c r="D3938" s="643"/>
      <c r="E3938" s="575"/>
      <c r="F3938" s="577"/>
      <c r="G3938" s="583"/>
      <c r="H3938" s="579"/>
      <c r="I3938" s="545"/>
      <c r="J3938" s="544"/>
      <c r="K3938" s="581"/>
      <c r="L3938" s="586"/>
      <c r="M3938" s="587"/>
      <c r="N3938" s="592" t="s">
        <v>16</v>
      </c>
      <c r="O3938" s="603"/>
      <c r="P3938" s="544"/>
      <c r="Q3938" s="581"/>
      <c r="R3938" s="586"/>
      <c r="S3938" s="587"/>
      <c r="T3938" s="592" t="s">
        <v>16</v>
      </c>
      <c r="U3938" s="603"/>
      <c r="V3938" s="311"/>
      <c r="W3938" s="311"/>
      <c r="X3938" s="579"/>
      <c r="Y3938" s="545"/>
      <c r="Z3938" s="544"/>
      <c r="AA3938" s="545"/>
      <c r="AB3938" s="544"/>
      <c r="AC3938" s="545"/>
      <c r="AD3938" s="544"/>
      <c r="AE3938" s="581"/>
      <c r="AF3938" s="586"/>
      <c r="AG3938" s="587"/>
      <c r="AH3938" s="626"/>
      <c r="AI3938" s="627"/>
      <c r="AJ3938" s="544"/>
      <c r="AK3938" s="581"/>
      <c r="AL3938" s="586"/>
      <c r="AM3938" s="587"/>
      <c r="AN3938" s="626"/>
      <c r="AO3938" s="627"/>
      <c r="AP3938" s="544"/>
      <c r="AQ3938" s="581"/>
      <c r="AR3938" s="586"/>
      <c r="AS3938" s="587"/>
      <c r="AT3938" s="626"/>
      <c r="AU3938" s="627"/>
      <c r="AV3938" s="628"/>
      <c r="AW3938" s="629"/>
      <c r="AX3938" s="632"/>
      <c r="AY3938" s="633"/>
      <c r="AZ3938" s="626"/>
      <c r="BA3938" s="627"/>
      <c r="BB3938" s="544"/>
      <c r="BC3938" s="581"/>
      <c r="BD3938" s="586"/>
      <c r="BE3938" s="587"/>
      <c r="BF3938" s="626"/>
      <c r="BG3938" s="627"/>
      <c r="BH3938" s="628"/>
      <c r="BI3938" s="629"/>
      <c r="BJ3938" s="632"/>
      <c r="BK3938" s="633"/>
      <c r="BL3938" s="626"/>
      <c r="BM3938" s="627"/>
      <c r="BN3938" s="678"/>
      <c r="BO3938" s="679"/>
      <c r="BP3938" s="680"/>
      <c r="BQ3938" s="677"/>
      <c r="BR3938" s="663"/>
      <c r="BS3938" s="663"/>
      <c r="BT3938" s="15"/>
      <c r="BU3938" s="15"/>
      <c r="BV3938" s="95"/>
    </row>
    <row r="3939" spans="1:77" ht="21.75" hidden="1" customHeight="1" x14ac:dyDescent="0.25">
      <c r="A3939" s="95"/>
      <c r="B3939" s="570" t="str">
        <f>IF(ROSTER!B$42="","",ROSTER!B$42)</f>
        <v/>
      </c>
      <c r="C3939" s="572" t="str">
        <f>IF(ROSTER!C$42="","",ROSTER!C$42)</f>
        <v/>
      </c>
      <c r="D3939" s="573"/>
      <c r="E3939" s="574"/>
      <c r="F3939" s="576">
        <f>IF(E3939="y",1,IF(E3939="S",1,0))</f>
        <v>0</v>
      </c>
      <c r="G3939" s="582">
        <f>IF(E3939="S",1,0)</f>
        <v>0</v>
      </c>
      <c r="H3939" s="578"/>
      <c r="I3939" s="543"/>
      <c r="J3939" s="542"/>
      <c r="K3939" s="580"/>
      <c r="L3939" s="584"/>
      <c r="M3939" s="585"/>
      <c r="N3939" s="588">
        <f>L3939+J3939</f>
        <v>0</v>
      </c>
      <c r="O3939" s="589"/>
      <c r="P3939" s="542"/>
      <c r="Q3939" s="580"/>
      <c r="R3939" s="584"/>
      <c r="S3939" s="585"/>
      <c r="T3939" s="588">
        <f>R3939-P3939</f>
        <v>0</v>
      </c>
      <c r="U3939" s="589"/>
      <c r="V3939" s="310"/>
      <c r="W3939" s="310"/>
      <c r="X3939" s="578"/>
      <c r="Y3939" s="543"/>
      <c r="Z3939" s="542"/>
      <c r="AA3939" s="543"/>
      <c r="AB3939" s="542"/>
      <c r="AC3939" s="543"/>
      <c r="AD3939" s="542"/>
      <c r="AE3939" s="580"/>
      <c r="AF3939" s="584"/>
      <c r="AG3939" s="585"/>
      <c r="AH3939" s="595">
        <f>IF(AD3939=0,0,(AF3939/AD3939)*100)</f>
        <v>0</v>
      </c>
      <c r="AI3939" s="596"/>
      <c r="AJ3939" s="542"/>
      <c r="AK3939" s="580"/>
      <c r="AL3939" s="584"/>
      <c r="AM3939" s="585"/>
      <c r="AN3939" s="595">
        <f>IF(AJ3939=0,0,(AL3939/AJ3939)*100)</f>
        <v>0</v>
      </c>
      <c r="AO3939" s="596"/>
      <c r="AP3939" s="542"/>
      <c r="AQ3939" s="580"/>
      <c r="AR3939" s="584"/>
      <c r="AS3939" s="585"/>
      <c r="AT3939" s="595">
        <f>IF(AP3939=0,0,(AR3939/AP3939)*100)</f>
        <v>0</v>
      </c>
      <c r="AU3939" s="596"/>
      <c r="AV3939" s="599">
        <f>AD3939+AJ3939+AP3939</f>
        <v>0</v>
      </c>
      <c r="AW3939" s="600"/>
      <c r="AX3939" s="630">
        <f>AF3939+AL3939+AR3939</f>
        <v>0</v>
      </c>
      <c r="AY3939" s="631"/>
      <c r="AZ3939" s="595">
        <f>IF(AV3939=0,0,(AX3939/AV3939)*100)</f>
        <v>0</v>
      </c>
      <c r="BA3939" s="596"/>
      <c r="BB3939" s="542"/>
      <c r="BC3939" s="580"/>
      <c r="BD3939" s="584"/>
      <c r="BE3939" s="585"/>
      <c r="BF3939" s="595">
        <f>IF(BB3939=0,0,(BD3939/BB3939)*100)</f>
        <v>0</v>
      </c>
      <c r="BG3939" s="596"/>
      <c r="BH3939" s="599">
        <f>AV3939+BB3939</f>
        <v>0</v>
      </c>
      <c r="BI3939" s="600"/>
      <c r="BJ3939" s="630">
        <f>AX3939+BD3939</f>
        <v>0</v>
      </c>
      <c r="BK3939" s="631"/>
      <c r="BL3939" s="595">
        <f>IF(BH3939=0,0,(BJ3939/BH3939)*100)</f>
        <v>0</v>
      </c>
      <c r="BM3939" s="596"/>
      <c r="BN3939" s="656">
        <f>(AF3939*2)+(AL3939*2)+(AR3939*3)+BD3939</f>
        <v>0</v>
      </c>
      <c r="BO3939" s="657"/>
      <c r="BP3939" s="658"/>
      <c r="BQ3939" s="676">
        <f t="shared" ref="BQ3939" si="3181">IF(BS3939=0,0,50*BR3939/BS3939)</f>
        <v>0</v>
      </c>
      <c r="BR3939" s="662">
        <f>(BN3939*BU$11)+(N3939*BU$12)+(Z3939*BU$13)+(R3939*BU$14)+(X3939*BU$15)+(AB3939*BU$16)</f>
        <v>0</v>
      </c>
      <c r="BS3939" s="662">
        <f>((BB3939-BD3939)*BU$18)+((AV3939-AX3939)*BU$17)+(H3939*BU$19)+(P3939*BU$20)</f>
        <v>0</v>
      </c>
      <c r="BT3939" s="15"/>
      <c r="BU3939" s="15"/>
      <c r="BV3939" s="95"/>
    </row>
    <row r="3940" spans="1:77" ht="21.75" hidden="1" customHeight="1" x14ac:dyDescent="0.25">
      <c r="A3940" s="95"/>
      <c r="B3940" s="571"/>
      <c r="C3940" s="642" t="str">
        <f>IF(ROSTER!D$42="","",ROSTER!D$42)</f>
        <v/>
      </c>
      <c r="D3940" s="643"/>
      <c r="E3940" s="575"/>
      <c r="F3940" s="577"/>
      <c r="G3940" s="583"/>
      <c r="H3940" s="579"/>
      <c r="I3940" s="545"/>
      <c r="J3940" s="544"/>
      <c r="K3940" s="581"/>
      <c r="L3940" s="586"/>
      <c r="M3940" s="587"/>
      <c r="N3940" s="592" t="s">
        <v>16</v>
      </c>
      <c r="O3940" s="603"/>
      <c r="P3940" s="544"/>
      <c r="Q3940" s="581"/>
      <c r="R3940" s="586"/>
      <c r="S3940" s="587"/>
      <c r="T3940" s="592" t="s">
        <v>16</v>
      </c>
      <c r="U3940" s="603"/>
      <c r="V3940" s="311"/>
      <c r="W3940" s="311"/>
      <c r="X3940" s="579"/>
      <c r="Y3940" s="545"/>
      <c r="Z3940" s="544"/>
      <c r="AA3940" s="545"/>
      <c r="AB3940" s="544"/>
      <c r="AC3940" s="545"/>
      <c r="AD3940" s="544"/>
      <c r="AE3940" s="581"/>
      <c r="AF3940" s="586"/>
      <c r="AG3940" s="587"/>
      <c r="AH3940" s="626"/>
      <c r="AI3940" s="627"/>
      <c r="AJ3940" s="544"/>
      <c r="AK3940" s="581"/>
      <c r="AL3940" s="586"/>
      <c r="AM3940" s="587"/>
      <c r="AN3940" s="626"/>
      <c r="AO3940" s="627"/>
      <c r="AP3940" s="544"/>
      <c r="AQ3940" s="581"/>
      <c r="AR3940" s="586"/>
      <c r="AS3940" s="587"/>
      <c r="AT3940" s="626"/>
      <c r="AU3940" s="627"/>
      <c r="AV3940" s="628"/>
      <c r="AW3940" s="629"/>
      <c r="AX3940" s="632"/>
      <c r="AY3940" s="633"/>
      <c r="AZ3940" s="626"/>
      <c r="BA3940" s="627"/>
      <c r="BB3940" s="544"/>
      <c r="BC3940" s="581"/>
      <c r="BD3940" s="586"/>
      <c r="BE3940" s="587"/>
      <c r="BF3940" s="626"/>
      <c r="BG3940" s="627"/>
      <c r="BH3940" s="628"/>
      <c r="BI3940" s="629"/>
      <c r="BJ3940" s="632"/>
      <c r="BK3940" s="633"/>
      <c r="BL3940" s="626"/>
      <c r="BM3940" s="627"/>
      <c r="BN3940" s="678"/>
      <c r="BO3940" s="679"/>
      <c r="BP3940" s="680"/>
      <c r="BQ3940" s="677"/>
      <c r="BR3940" s="663"/>
      <c r="BS3940" s="663"/>
      <c r="BT3940" s="15"/>
      <c r="BU3940" s="15"/>
      <c r="BV3940" s="95"/>
    </row>
    <row r="3941" spans="1:77" ht="21.75" hidden="1" customHeight="1" x14ac:dyDescent="0.25">
      <c r="A3941" s="95"/>
      <c r="B3941" s="570" t="str">
        <f>IF(ROSTER!B$44="","",ROSTER!B$44)</f>
        <v/>
      </c>
      <c r="C3941" s="572" t="str">
        <f>IF(ROSTER!C$44="","",ROSTER!C$44)</f>
        <v/>
      </c>
      <c r="D3941" s="573"/>
      <c r="E3941" s="574"/>
      <c r="F3941" s="576">
        <f>IF(E3941="y",1,IF(E3941="S",1,0))</f>
        <v>0</v>
      </c>
      <c r="G3941" s="582">
        <f>IF(E3941="S",1,0)</f>
        <v>0</v>
      </c>
      <c r="H3941" s="578"/>
      <c r="I3941" s="543"/>
      <c r="J3941" s="542"/>
      <c r="K3941" s="580"/>
      <c r="L3941" s="584"/>
      <c r="M3941" s="585"/>
      <c r="N3941" s="588">
        <f>L3941+J3941</f>
        <v>0</v>
      </c>
      <c r="O3941" s="589"/>
      <c r="P3941" s="542"/>
      <c r="Q3941" s="580"/>
      <c r="R3941" s="584"/>
      <c r="S3941" s="585"/>
      <c r="T3941" s="588">
        <f>R3941-P3941</f>
        <v>0</v>
      </c>
      <c r="U3941" s="589"/>
      <c r="V3941" s="310"/>
      <c r="W3941" s="310"/>
      <c r="X3941" s="578"/>
      <c r="Y3941" s="543"/>
      <c r="Z3941" s="542"/>
      <c r="AA3941" s="543"/>
      <c r="AB3941" s="542"/>
      <c r="AC3941" s="543"/>
      <c r="AD3941" s="542"/>
      <c r="AE3941" s="580"/>
      <c r="AF3941" s="584"/>
      <c r="AG3941" s="585"/>
      <c r="AH3941" s="595">
        <f>IF(AD3941=0,0,(AF3941/AD3941)*100)</f>
        <v>0</v>
      </c>
      <c r="AI3941" s="596"/>
      <c r="AJ3941" s="542"/>
      <c r="AK3941" s="580"/>
      <c r="AL3941" s="584"/>
      <c r="AM3941" s="585"/>
      <c r="AN3941" s="595">
        <f>IF(AJ3941=0,0,(AL3941/AJ3941)*100)</f>
        <v>0</v>
      </c>
      <c r="AO3941" s="596"/>
      <c r="AP3941" s="542"/>
      <c r="AQ3941" s="580"/>
      <c r="AR3941" s="584"/>
      <c r="AS3941" s="585"/>
      <c r="AT3941" s="595">
        <f>IF(AP3941=0,0,(AR3941/AP3941)*100)</f>
        <v>0</v>
      </c>
      <c r="AU3941" s="596"/>
      <c r="AV3941" s="599">
        <f>AD3941+AJ3941+AP3941</f>
        <v>0</v>
      </c>
      <c r="AW3941" s="600"/>
      <c r="AX3941" s="630">
        <f>AF3941+AL3941+AR3941</f>
        <v>0</v>
      </c>
      <c r="AY3941" s="631"/>
      <c r="AZ3941" s="595">
        <f>IF(AV3941=0,0,(AX3941/AV3941)*100)</f>
        <v>0</v>
      </c>
      <c r="BA3941" s="596"/>
      <c r="BB3941" s="542"/>
      <c r="BC3941" s="580"/>
      <c r="BD3941" s="584"/>
      <c r="BE3941" s="585"/>
      <c r="BF3941" s="595">
        <f>IF(BB3941=0,0,(BD3941/BB3941)*100)</f>
        <v>0</v>
      </c>
      <c r="BG3941" s="596"/>
      <c r="BH3941" s="599">
        <f>AV3941+BB3941</f>
        <v>0</v>
      </c>
      <c r="BI3941" s="600"/>
      <c r="BJ3941" s="630">
        <f>AX3941+BD3941</f>
        <v>0</v>
      </c>
      <c r="BK3941" s="631"/>
      <c r="BL3941" s="595">
        <f>IF(BH3941=0,0,(BJ3941/BH3941)*100)</f>
        <v>0</v>
      </c>
      <c r="BM3941" s="596"/>
      <c r="BN3941" s="656">
        <f>(AF3941*2)+(AL3941*2)+(AR3941*3)+BD3941</f>
        <v>0</v>
      </c>
      <c r="BO3941" s="657"/>
      <c r="BP3941" s="658"/>
      <c r="BQ3941" s="676">
        <f t="shared" ref="BQ3941" si="3182">IF(BS3941=0,0,50*BR3941/BS3941)</f>
        <v>0</v>
      </c>
      <c r="BR3941" s="662">
        <f>(BN3941*BU$11)+(N3941*BU$12)+(Z3941*BU$13)+(R3941*BU$14)+(X3941*BU$15)+(AB3941*BU$16)</f>
        <v>0</v>
      </c>
      <c r="BS3941" s="662">
        <f>((BB3941-BD3941)*BU$18)+((AV3941-AX3941)*BU$17)+(H3941*BU$19)+(P3941*BU$20)</f>
        <v>0</v>
      </c>
      <c r="BT3941" s="15"/>
      <c r="BU3941" s="15"/>
      <c r="BV3941" s="95"/>
    </row>
    <row r="3942" spans="1:77" ht="21.75" hidden="1" customHeight="1" x14ac:dyDescent="0.25">
      <c r="A3942" s="95"/>
      <c r="B3942" s="571"/>
      <c r="C3942" s="642" t="str">
        <f>IF(ROSTER!D$44="","",ROSTER!D$44)</f>
        <v/>
      </c>
      <c r="D3942" s="643"/>
      <c r="E3942" s="575"/>
      <c r="F3942" s="577"/>
      <c r="G3942" s="583"/>
      <c r="H3942" s="579"/>
      <c r="I3942" s="545"/>
      <c r="J3942" s="544"/>
      <c r="K3942" s="581"/>
      <c r="L3942" s="586"/>
      <c r="M3942" s="587"/>
      <c r="N3942" s="592" t="s">
        <v>16</v>
      </c>
      <c r="O3942" s="603"/>
      <c r="P3942" s="544"/>
      <c r="Q3942" s="581"/>
      <c r="R3942" s="586"/>
      <c r="S3942" s="587"/>
      <c r="T3942" s="592" t="s">
        <v>16</v>
      </c>
      <c r="U3942" s="603"/>
      <c r="V3942" s="311"/>
      <c r="W3942" s="311"/>
      <c r="X3942" s="579"/>
      <c r="Y3942" s="545"/>
      <c r="Z3942" s="544"/>
      <c r="AA3942" s="545"/>
      <c r="AB3942" s="544"/>
      <c r="AC3942" s="545"/>
      <c r="AD3942" s="544"/>
      <c r="AE3942" s="581"/>
      <c r="AF3942" s="586"/>
      <c r="AG3942" s="587"/>
      <c r="AH3942" s="626"/>
      <c r="AI3942" s="627"/>
      <c r="AJ3942" s="544"/>
      <c r="AK3942" s="581"/>
      <c r="AL3942" s="586"/>
      <c r="AM3942" s="587"/>
      <c r="AN3942" s="626"/>
      <c r="AO3942" s="627"/>
      <c r="AP3942" s="544"/>
      <c r="AQ3942" s="581"/>
      <c r="AR3942" s="586"/>
      <c r="AS3942" s="587"/>
      <c r="AT3942" s="626"/>
      <c r="AU3942" s="627"/>
      <c r="AV3942" s="628"/>
      <c r="AW3942" s="629"/>
      <c r="AX3942" s="632"/>
      <c r="AY3942" s="633"/>
      <c r="AZ3942" s="626"/>
      <c r="BA3942" s="627"/>
      <c r="BB3942" s="544"/>
      <c r="BC3942" s="581"/>
      <c r="BD3942" s="586"/>
      <c r="BE3942" s="587"/>
      <c r="BF3942" s="626"/>
      <c r="BG3942" s="627"/>
      <c r="BH3942" s="628"/>
      <c r="BI3942" s="629"/>
      <c r="BJ3942" s="632"/>
      <c r="BK3942" s="633"/>
      <c r="BL3942" s="626"/>
      <c r="BM3942" s="627"/>
      <c r="BN3942" s="678"/>
      <c r="BO3942" s="679"/>
      <c r="BP3942" s="680"/>
      <c r="BQ3942" s="677"/>
      <c r="BR3942" s="663"/>
      <c r="BS3942" s="663"/>
      <c r="BT3942" s="15"/>
      <c r="BU3942" s="15"/>
      <c r="BV3942" s="95"/>
    </row>
    <row r="3943" spans="1:77" ht="21.75" hidden="1" customHeight="1" x14ac:dyDescent="0.25">
      <c r="A3943" s="95"/>
      <c r="B3943" s="570" t="str">
        <f>IF(ROSTER!B$46="","",ROSTER!B$46)</f>
        <v/>
      </c>
      <c r="C3943" s="572" t="str">
        <f>IF(ROSTER!C$46="","",ROSTER!C$46)</f>
        <v/>
      </c>
      <c r="D3943" s="573"/>
      <c r="E3943" s="574"/>
      <c r="F3943" s="576">
        <f>IF(E3943="y",1,IF(E3943="S",1,0))</f>
        <v>0</v>
      </c>
      <c r="G3943" s="582">
        <f>IF(E3943="S",1,0)</f>
        <v>0</v>
      </c>
      <c r="H3943" s="578"/>
      <c r="I3943" s="543"/>
      <c r="J3943" s="542"/>
      <c r="K3943" s="580"/>
      <c r="L3943" s="584"/>
      <c r="M3943" s="585"/>
      <c r="N3943" s="588">
        <f>L3943+J3943</f>
        <v>0</v>
      </c>
      <c r="O3943" s="589"/>
      <c r="P3943" s="542"/>
      <c r="Q3943" s="580"/>
      <c r="R3943" s="584"/>
      <c r="S3943" s="585"/>
      <c r="T3943" s="588">
        <f>R3943-P3943</f>
        <v>0</v>
      </c>
      <c r="U3943" s="589"/>
      <c r="V3943" s="310"/>
      <c r="W3943" s="310"/>
      <c r="X3943" s="578"/>
      <c r="Y3943" s="543"/>
      <c r="Z3943" s="542"/>
      <c r="AA3943" s="543"/>
      <c r="AB3943" s="542"/>
      <c r="AC3943" s="543"/>
      <c r="AD3943" s="542"/>
      <c r="AE3943" s="580"/>
      <c r="AF3943" s="584"/>
      <c r="AG3943" s="585"/>
      <c r="AH3943" s="595">
        <f>IF(AD3943=0,0,(AF3943/AD3943)*100)</f>
        <v>0</v>
      </c>
      <c r="AI3943" s="596"/>
      <c r="AJ3943" s="542"/>
      <c r="AK3943" s="580"/>
      <c r="AL3943" s="584"/>
      <c r="AM3943" s="585"/>
      <c r="AN3943" s="595">
        <f>IF(AJ3943=0,0,(AL3943/AJ3943)*100)</f>
        <v>0</v>
      </c>
      <c r="AO3943" s="596"/>
      <c r="AP3943" s="542"/>
      <c r="AQ3943" s="580"/>
      <c r="AR3943" s="584"/>
      <c r="AS3943" s="585"/>
      <c r="AT3943" s="595">
        <f>IF(AP3943=0,0,(AR3943/AP3943)*100)</f>
        <v>0</v>
      </c>
      <c r="AU3943" s="596"/>
      <c r="AV3943" s="599">
        <f>AD3943+AJ3943+AP3943</f>
        <v>0</v>
      </c>
      <c r="AW3943" s="600"/>
      <c r="AX3943" s="630">
        <f>AF3943+AL3943+AR3943</f>
        <v>0</v>
      </c>
      <c r="AY3943" s="631"/>
      <c r="AZ3943" s="595">
        <f>IF(AV3943=0,0,(AX3943/AV3943)*100)</f>
        <v>0</v>
      </c>
      <c r="BA3943" s="596"/>
      <c r="BB3943" s="542"/>
      <c r="BC3943" s="580"/>
      <c r="BD3943" s="584"/>
      <c r="BE3943" s="585"/>
      <c r="BF3943" s="595">
        <f>IF(BB3943=0,0,(BD3943/BB3943)*100)</f>
        <v>0</v>
      </c>
      <c r="BG3943" s="596"/>
      <c r="BH3943" s="599">
        <f>AV3943+BB3943</f>
        <v>0</v>
      </c>
      <c r="BI3943" s="600"/>
      <c r="BJ3943" s="630">
        <f>AX3943+BD3943</f>
        <v>0</v>
      </c>
      <c r="BK3943" s="631"/>
      <c r="BL3943" s="595">
        <f>IF(BH3943=0,0,(BJ3943/BH3943)*100)</f>
        <v>0</v>
      </c>
      <c r="BM3943" s="596"/>
      <c r="BN3943" s="656">
        <f>(AF3943*2)+(AL3943*2)+(AR3943*3)+BD3943</f>
        <v>0</v>
      </c>
      <c r="BO3943" s="657"/>
      <c r="BP3943" s="658"/>
      <c r="BQ3943" s="676">
        <f t="shared" ref="BQ3943" si="3183">IF(BS3943=0,0,50*BR3943/BS3943)</f>
        <v>0</v>
      </c>
      <c r="BR3943" s="708">
        <f>(BN3943*BU$11)+(N3943*BU$12)+(Z3943*BU$13)+(R3943*BU$14)+(X3943*BU$15)+(AB3943*BU$16)</f>
        <v>0</v>
      </c>
      <c r="BS3943" s="662">
        <f>((BB3943-BD3943)*BU$18)+((AV3943-AX3943)*BU$17)+(H3943*BU$19)+(P3943*BU$20)</f>
        <v>0</v>
      </c>
      <c r="BT3943" s="15"/>
      <c r="BU3943" s="15"/>
      <c r="BV3943" s="95"/>
    </row>
    <row r="3944" spans="1:77" ht="22.5" hidden="1" customHeight="1" thickBot="1" x14ac:dyDescent="0.3">
      <c r="A3944" s="95"/>
      <c r="B3944" s="571"/>
      <c r="C3944" s="642" t="str">
        <f>IF(ROSTER!D$46="","",ROSTER!D$46)</f>
        <v/>
      </c>
      <c r="D3944" s="643"/>
      <c r="E3944" s="575"/>
      <c r="F3944" s="577"/>
      <c r="G3944" s="583"/>
      <c r="H3944" s="579"/>
      <c r="I3944" s="545"/>
      <c r="J3944" s="544"/>
      <c r="K3944" s="581"/>
      <c r="L3944" s="586"/>
      <c r="M3944" s="587"/>
      <c r="N3944" s="590" t="s">
        <v>16</v>
      </c>
      <c r="O3944" s="591"/>
      <c r="P3944" s="544"/>
      <c r="Q3944" s="581"/>
      <c r="R3944" s="586"/>
      <c r="S3944" s="587"/>
      <c r="T3944" s="592" t="s">
        <v>16</v>
      </c>
      <c r="U3944" s="603"/>
      <c r="V3944" s="311"/>
      <c r="W3944" s="311"/>
      <c r="X3944" s="579"/>
      <c r="Y3944" s="545"/>
      <c r="Z3944" s="544"/>
      <c r="AA3944" s="545"/>
      <c r="AB3944" s="544"/>
      <c r="AC3944" s="545"/>
      <c r="AD3944" s="544"/>
      <c r="AE3944" s="581"/>
      <c r="AF3944" s="586"/>
      <c r="AG3944" s="587"/>
      <c r="AH3944" s="597"/>
      <c r="AI3944" s="598"/>
      <c r="AJ3944" s="544"/>
      <c r="AK3944" s="581"/>
      <c r="AL3944" s="586"/>
      <c r="AM3944" s="587"/>
      <c r="AN3944" s="597"/>
      <c r="AO3944" s="598"/>
      <c r="AP3944" s="544"/>
      <c r="AQ3944" s="581"/>
      <c r="AR3944" s="586"/>
      <c r="AS3944" s="587"/>
      <c r="AT3944" s="597"/>
      <c r="AU3944" s="598"/>
      <c r="AV3944" s="601"/>
      <c r="AW3944" s="602"/>
      <c r="AX3944" s="701"/>
      <c r="AY3944" s="702"/>
      <c r="AZ3944" s="597"/>
      <c r="BA3944" s="598"/>
      <c r="BB3944" s="544"/>
      <c r="BC3944" s="581"/>
      <c r="BD3944" s="586"/>
      <c r="BE3944" s="587"/>
      <c r="BF3944" s="597"/>
      <c r="BG3944" s="598"/>
      <c r="BH3944" s="601"/>
      <c r="BI3944" s="602"/>
      <c r="BJ3944" s="701"/>
      <c r="BK3944" s="702"/>
      <c r="BL3944" s="597"/>
      <c r="BM3944" s="598"/>
      <c r="BN3944" s="659"/>
      <c r="BO3944" s="660"/>
      <c r="BP3944" s="661"/>
      <c r="BQ3944" s="682"/>
      <c r="BR3944" s="709"/>
      <c r="BS3944" s="663"/>
      <c r="BT3944" s="15"/>
      <c r="BU3944" s="15"/>
      <c r="BV3944" s="95"/>
    </row>
    <row r="3945" spans="1:77" s="21" customFormat="1" ht="33.4" hidden="1" customHeight="1" x14ac:dyDescent="0.45">
      <c r="A3945" s="98"/>
      <c r="B3945" s="612"/>
      <c r="C3945" s="613"/>
      <c r="D3945" s="613" t="s">
        <v>10</v>
      </c>
      <c r="E3945" s="616"/>
      <c r="F3945" s="279"/>
      <c r="G3945" s="279"/>
      <c r="H3945" s="517">
        <f>SUM(H3905:I3944)</f>
        <v>0</v>
      </c>
      <c r="I3945" s="618"/>
      <c r="J3945" s="517">
        <f>SUM(J3905:K3944)</f>
        <v>0</v>
      </c>
      <c r="K3945" s="618"/>
      <c r="L3945" s="620">
        <f>SUM(L3905:M3944)</f>
        <v>0</v>
      </c>
      <c r="M3945" s="621"/>
      <c r="N3945" s="548">
        <f>L3945+J3945</f>
        <v>0</v>
      </c>
      <c r="O3945" s="518"/>
      <c r="P3945" s="620">
        <f>SUM(P3905:Q3944)</f>
        <v>0</v>
      </c>
      <c r="Q3945" s="618"/>
      <c r="R3945" s="620">
        <f>SUM(R3905:S3944)</f>
        <v>0</v>
      </c>
      <c r="S3945" s="621"/>
      <c r="T3945" s="548">
        <f>R3945-P3945</f>
        <v>0</v>
      </c>
      <c r="U3945" s="518"/>
      <c r="V3945" s="312"/>
      <c r="W3945" s="312"/>
      <c r="X3945" s="620">
        <f>SUM(X3905:Y3944)</f>
        <v>0</v>
      </c>
      <c r="Y3945" s="621"/>
      <c r="Z3945" s="517">
        <f>SUM(Z3905:AA3944)</f>
        <v>0</v>
      </c>
      <c r="AA3945" s="518"/>
      <c r="AB3945" s="517">
        <f>SUM(AB3905:AC3944)</f>
        <v>0</v>
      </c>
      <c r="AC3945" s="518"/>
      <c r="AD3945" s="621">
        <f>SUM(AD3905:AE3944)</f>
        <v>0</v>
      </c>
      <c r="AE3945" s="618"/>
      <c r="AF3945" s="620">
        <f>SUM(AF3905:AG3944)</f>
        <v>0</v>
      </c>
      <c r="AG3945" s="621"/>
      <c r="AH3945" s="548">
        <f>IF(AD3945=0,0,(AF3945/AD3945)*100)</f>
        <v>0</v>
      </c>
      <c r="AI3945" s="518"/>
      <c r="AJ3945" s="620">
        <f>SUM(AJ3905:AK3944)</f>
        <v>0</v>
      </c>
      <c r="AK3945" s="618"/>
      <c r="AL3945" s="620">
        <f>SUM(AL3905:AM3944)</f>
        <v>0</v>
      </c>
      <c r="AM3945" s="621"/>
      <c r="AN3945" s="548">
        <f>IF(AJ3945=0,0,(AL3945/AJ3945)*100)</f>
        <v>0</v>
      </c>
      <c r="AO3945" s="518"/>
      <c r="AP3945" s="620">
        <f>SUM(AP3905:AQ3944)</f>
        <v>0</v>
      </c>
      <c r="AQ3945" s="618"/>
      <c r="AR3945" s="620">
        <f>SUM(AR3905:AS3944)</f>
        <v>0</v>
      </c>
      <c r="AS3945" s="621"/>
      <c r="AT3945" s="548">
        <f>IF(AP3945=0,0,(AR3945/AP3945)*100)</f>
        <v>0</v>
      </c>
      <c r="AU3945" s="518"/>
      <c r="AV3945" s="517">
        <f>AD3945+AJ3945+AP3945</f>
        <v>0</v>
      </c>
      <c r="AW3945" s="618"/>
      <c r="AX3945" s="620">
        <f>AF3945+AL3945+AR3945</f>
        <v>0</v>
      </c>
      <c r="AY3945" s="624"/>
      <c r="AZ3945" s="548">
        <f>IF(AV3945=0,0,(AX3945/AV3945)*100)</f>
        <v>0</v>
      </c>
      <c r="BA3945" s="518"/>
      <c r="BB3945" s="620">
        <f>SUM(BB3905:BC3944)</f>
        <v>0</v>
      </c>
      <c r="BC3945" s="618"/>
      <c r="BD3945" s="620">
        <f>SUM(BD3905:BE3944)</f>
        <v>0</v>
      </c>
      <c r="BE3945" s="621"/>
      <c r="BF3945" s="548">
        <f>IF(BB3945=0,0,(BD3945/BB3945)*100)</f>
        <v>0</v>
      </c>
      <c r="BG3945" s="518"/>
      <c r="BH3945" s="517">
        <f>AV3945+BB3945</f>
        <v>0</v>
      </c>
      <c r="BI3945" s="618"/>
      <c r="BJ3945" s="620">
        <f>AX3945+BD3945</f>
        <v>0</v>
      </c>
      <c r="BK3945" s="624"/>
      <c r="BL3945" s="548">
        <f>IF(BH3945=0,0,(BJ3945/BH3945)*100)</f>
        <v>0</v>
      </c>
      <c r="BM3945" s="664"/>
      <c r="BN3945" s="666">
        <f>SUM(BN3905:BP3944)</f>
        <v>0</v>
      </c>
      <c r="BO3945" s="667"/>
      <c r="BP3945" s="668"/>
      <c r="BQ3945" s="681">
        <f>SUM(BQ3905:BQ3944)</f>
        <v>0</v>
      </c>
      <c r="BR3945" s="685">
        <f>(BN3945*BU$11)+(N3945*BU$12)+(Z3945*BU$13)+(R3945*BU$14)+(X3945*BU$15)+(AB3945*BU$16)</f>
        <v>0</v>
      </c>
      <c r="BS3945" s="683">
        <f>((BB3945-BD3945)*BU$18)+((AV3945-AX3945)*BU$17)+(H3945*BU$19)+(P3945*BU$20)</f>
        <v>0</v>
      </c>
      <c r="BT3945" s="20"/>
      <c r="BU3945" s="20"/>
      <c r="BV3945" s="98"/>
    </row>
    <row r="3946" spans="1:77" s="21" customFormat="1" ht="33.950000000000003" hidden="1" customHeight="1" thickBot="1" x14ac:dyDescent="0.5">
      <c r="A3946" s="98"/>
      <c r="B3946" s="614"/>
      <c r="C3946" s="615"/>
      <c r="D3946" s="615"/>
      <c r="E3946" s="617"/>
      <c r="F3946" s="280"/>
      <c r="G3946" s="280"/>
      <c r="H3946" s="519"/>
      <c r="I3946" s="619"/>
      <c r="J3946" s="519"/>
      <c r="K3946" s="619"/>
      <c r="L3946" s="622"/>
      <c r="M3946" s="623"/>
      <c r="N3946" s="549" t="s">
        <v>16</v>
      </c>
      <c r="O3946" s="520"/>
      <c r="P3946" s="622"/>
      <c r="Q3946" s="619"/>
      <c r="R3946" s="622"/>
      <c r="S3946" s="623"/>
      <c r="T3946" s="549" t="s">
        <v>16</v>
      </c>
      <c r="U3946" s="520"/>
      <c r="V3946" s="313"/>
      <c r="W3946" s="313"/>
      <c r="X3946" s="622"/>
      <c r="Y3946" s="623"/>
      <c r="Z3946" s="519"/>
      <c r="AA3946" s="520"/>
      <c r="AB3946" s="519"/>
      <c r="AC3946" s="520"/>
      <c r="AD3946" s="623"/>
      <c r="AE3946" s="619"/>
      <c r="AF3946" s="622"/>
      <c r="AG3946" s="623"/>
      <c r="AH3946" s="549"/>
      <c r="AI3946" s="520"/>
      <c r="AJ3946" s="622"/>
      <c r="AK3946" s="619"/>
      <c r="AL3946" s="622"/>
      <c r="AM3946" s="623"/>
      <c r="AN3946" s="549"/>
      <c r="AO3946" s="520"/>
      <c r="AP3946" s="622"/>
      <c r="AQ3946" s="619"/>
      <c r="AR3946" s="622"/>
      <c r="AS3946" s="623"/>
      <c r="AT3946" s="549"/>
      <c r="AU3946" s="520"/>
      <c r="AV3946" s="519"/>
      <c r="AW3946" s="619"/>
      <c r="AX3946" s="622"/>
      <c r="AY3946" s="625"/>
      <c r="AZ3946" s="549"/>
      <c r="BA3946" s="520"/>
      <c r="BB3946" s="622"/>
      <c r="BC3946" s="619"/>
      <c r="BD3946" s="622"/>
      <c r="BE3946" s="623"/>
      <c r="BF3946" s="549"/>
      <c r="BG3946" s="520"/>
      <c r="BH3946" s="519"/>
      <c r="BI3946" s="619"/>
      <c r="BJ3946" s="622"/>
      <c r="BK3946" s="625"/>
      <c r="BL3946" s="549"/>
      <c r="BM3946" s="665"/>
      <c r="BN3946" s="669"/>
      <c r="BO3946" s="670"/>
      <c r="BP3946" s="671"/>
      <c r="BQ3946" s="682"/>
      <c r="BR3946" s="686"/>
      <c r="BS3946" s="684"/>
      <c r="BT3946" s="20"/>
      <c r="BU3946" s="20"/>
      <c r="BV3946" s="98"/>
    </row>
    <row r="3947" spans="1:77" s="21" customFormat="1" ht="33" hidden="1" customHeight="1" thickBot="1" x14ac:dyDescent="0.5">
      <c r="A3947" s="98"/>
      <c r="B3947" s="612"/>
      <c r="C3947" s="613"/>
      <c r="D3947" s="613" t="s">
        <v>13</v>
      </c>
      <c r="E3947" s="616"/>
      <c r="F3947" s="281"/>
      <c r="G3947" s="282"/>
      <c r="H3947" s="528"/>
      <c r="I3947" s="636"/>
      <c r="J3947" s="528"/>
      <c r="K3947" s="636"/>
      <c r="L3947" s="638"/>
      <c r="M3947" s="639"/>
      <c r="N3947" s="548">
        <f>J3947+L3947</f>
        <v>0</v>
      </c>
      <c r="O3947" s="518"/>
      <c r="P3947" s="638"/>
      <c r="Q3947" s="636"/>
      <c r="R3947" s="638"/>
      <c r="S3947" s="639"/>
      <c r="T3947" s="548">
        <f>R3947-P3947</f>
        <v>0</v>
      </c>
      <c r="U3947" s="518"/>
      <c r="V3947" s="312"/>
      <c r="W3947" s="312"/>
      <c r="X3947" s="638"/>
      <c r="Y3947" s="639"/>
      <c r="Z3947" s="528"/>
      <c r="AA3947" s="529"/>
      <c r="AB3947" s="528"/>
      <c r="AC3947" s="529"/>
      <c r="AD3947" s="639"/>
      <c r="AE3947" s="636"/>
      <c r="AF3947" s="638"/>
      <c r="AG3947" s="639"/>
      <c r="AH3947" s="548">
        <f>IF(AD3947=0,0,(AF3947/AD3947)*100)</f>
        <v>0</v>
      </c>
      <c r="AI3947" s="518"/>
      <c r="AJ3947" s="638"/>
      <c r="AK3947" s="636"/>
      <c r="AL3947" s="638"/>
      <c r="AM3947" s="639"/>
      <c r="AN3947" s="548">
        <f>IF(AJ3947=0,0,(AL3947/AJ3947)*100)</f>
        <v>0</v>
      </c>
      <c r="AO3947" s="518"/>
      <c r="AP3947" s="638"/>
      <c r="AQ3947" s="636"/>
      <c r="AR3947" s="638"/>
      <c r="AS3947" s="639"/>
      <c r="AT3947" s="548">
        <f>IF(AP3947=0,0,(AR3947/AP3947)*100)</f>
        <v>0</v>
      </c>
      <c r="AU3947" s="518"/>
      <c r="AV3947" s="517">
        <f>AD3947+AJ3947+AP3947</f>
        <v>0</v>
      </c>
      <c r="AW3947" s="618"/>
      <c r="AX3947" s="620">
        <f>AF3947+AL3947+AR3947</f>
        <v>0</v>
      </c>
      <c r="AY3947" s="624"/>
      <c r="AZ3947" s="548">
        <f>IF(AV3947=0,0,(AX3947/AV3947)*100)</f>
        <v>0</v>
      </c>
      <c r="BA3947" s="518"/>
      <c r="BB3947" s="638"/>
      <c r="BC3947" s="636"/>
      <c r="BD3947" s="638"/>
      <c r="BE3947" s="639"/>
      <c r="BF3947" s="548">
        <f>IF(BB3947=0,0,(BD3947/BB3947)*100)</f>
        <v>0</v>
      </c>
      <c r="BG3947" s="518"/>
      <c r="BH3947" s="517">
        <f>AV3947+BB3947</f>
        <v>0</v>
      </c>
      <c r="BI3947" s="618"/>
      <c r="BJ3947" s="620">
        <f>AX3947+BD3947</f>
        <v>0</v>
      </c>
      <c r="BK3947" s="624"/>
      <c r="BL3947" s="548">
        <f>IF(BH3947=0,0,(BJ3947/BH3947)*100)</f>
        <v>0</v>
      </c>
      <c r="BM3947" s="664"/>
      <c r="BN3947" s="666">
        <f>(AF3947*2)+(AL3947*2)+(AR3947*3)+BD3947</f>
        <v>0</v>
      </c>
      <c r="BO3947" s="667"/>
      <c r="BP3947" s="668"/>
      <c r="BQ3947" s="672"/>
      <c r="BR3947" s="283"/>
      <c r="BS3947" s="284"/>
      <c r="BT3947" s="20"/>
      <c r="BU3947" s="20"/>
      <c r="BV3947" s="98"/>
    </row>
    <row r="3948" spans="1:77" s="21" customFormat="1" ht="33.75" hidden="1" customHeight="1" thickBot="1" x14ac:dyDescent="0.5">
      <c r="A3948" s="98"/>
      <c r="B3948" s="285"/>
      <c r="C3948" s="286"/>
      <c r="D3948" s="634"/>
      <c r="E3948" s="635"/>
      <c r="F3948" s="287"/>
      <c r="G3948" s="287"/>
      <c r="H3948" s="530"/>
      <c r="I3948" s="637"/>
      <c r="J3948" s="530"/>
      <c r="K3948" s="637"/>
      <c r="L3948" s="640"/>
      <c r="M3948" s="641"/>
      <c r="N3948" s="549">
        <f>IF((N3945+N3947)=0,0,N3945/(N3945+N3947)*100)</f>
        <v>0</v>
      </c>
      <c r="O3948" s="520"/>
      <c r="P3948" s="640"/>
      <c r="Q3948" s="637"/>
      <c r="R3948" s="640"/>
      <c r="S3948" s="641"/>
      <c r="T3948" s="549"/>
      <c r="U3948" s="520"/>
      <c r="V3948" s="313"/>
      <c r="W3948" s="313"/>
      <c r="X3948" s="640"/>
      <c r="Y3948" s="641"/>
      <c r="Z3948" s="530"/>
      <c r="AA3948" s="531"/>
      <c r="AB3948" s="530"/>
      <c r="AC3948" s="531"/>
      <c r="AD3948" s="641"/>
      <c r="AE3948" s="637"/>
      <c r="AF3948" s="640"/>
      <c r="AG3948" s="641"/>
      <c r="AH3948" s="549"/>
      <c r="AI3948" s="520"/>
      <c r="AJ3948" s="640"/>
      <c r="AK3948" s="637"/>
      <c r="AL3948" s="640"/>
      <c r="AM3948" s="641"/>
      <c r="AN3948" s="549"/>
      <c r="AO3948" s="520"/>
      <c r="AP3948" s="640"/>
      <c r="AQ3948" s="637"/>
      <c r="AR3948" s="640"/>
      <c r="AS3948" s="641"/>
      <c r="AT3948" s="549"/>
      <c r="AU3948" s="520"/>
      <c r="AV3948" s="519"/>
      <c r="AW3948" s="619"/>
      <c r="AX3948" s="622"/>
      <c r="AY3948" s="625"/>
      <c r="AZ3948" s="549"/>
      <c r="BA3948" s="520"/>
      <c r="BB3948" s="640"/>
      <c r="BC3948" s="637"/>
      <c r="BD3948" s="640"/>
      <c r="BE3948" s="641"/>
      <c r="BF3948" s="549"/>
      <c r="BG3948" s="520"/>
      <c r="BH3948" s="519"/>
      <c r="BI3948" s="619"/>
      <c r="BJ3948" s="622"/>
      <c r="BK3948" s="625"/>
      <c r="BL3948" s="549"/>
      <c r="BM3948" s="665"/>
      <c r="BN3948" s="669"/>
      <c r="BO3948" s="670"/>
      <c r="BP3948" s="671"/>
      <c r="BQ3948" s="673"/>
      <c r="BR3948" s="79"/>
      <c r="BS3948" s="79"/>
      <c r="BT3948" s="20"/>
      <c r="BU3948" s="20"/>
      <c r="BV3948" s="98"/>
    </row>
    <row r="3949" spans="1:77" ht="16.5" hidden="1" customHeight="1" thickTop="1" thickBot="1" x14ac:dyDescent="0.5">
      <c r="A3949" s="95"/>
      <c r="B3949" s="288"/>
      <c r="C3949" s="70"/>
      <c r="D3949" s="70"/>
      <c r="E3949" s="70"/>
      <c r="F3949" s="70"/>
      <c r="G3949" s="70"/>
      <c r="H3949" s="70"/>
      <c r="I3949" s="70"/>
      <c r="J3949" s="70"/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289"/>
      <c r="AI3949" s="289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89"/>
      <c r="BR3949" s="674">
        <f>IF((J3945+L3947)=0,0,(J3945/(J3945+L3947)*100)%)</f>
        <v>0</v>
      </c>
      <c r="BS3949" s="675"/>
      <c r="BT3949" s="674">
        <f>IF((L3945+J3947)=0,0,(L3945/(L3945+J3947)*100)%)</f>
        <v>0</v>
      </c>
      <c r="BU3949" s="675"/>
      <c r="BV3949" s="95"/>
    </row>
    <row r="3950" spans="1:77" s="23" customFormat="1" ht="79.5" hidden="1" customHeight="1" thickTop="1" thickBot="1" x14ac:dyDescent="0.55000000000000004">
      <c r="A3950" s="99"/>
      <c r="B3950" s="565" t="s">
        <v>64</v>
      </c>
      <c r="C3950" s="566"/>
      <c r="D3950" s="532" t="s">
        <v>54</v>
      </c>
      <c r="E3950" s="532"/>
      <c r="F3950" s="532"/>
      <c r="G3950" s="654"/>
      <c r="H3950" s="533"/>
      <c r="I3950" s="534"/>
      <c r="J3950" s="535"/>
      <c r="K3950" s="290"/>
      <c r="L3950" s="533"/>
      <c r="M3950" s="534"/>
      <c r="N3950" s="535"/>
      <c r="O3950" s="536" t="s">
        <v>47</v>
      </c>
      <c r="P3950" s="537"/>
      <c r="Q3950" s="537"/>
      <c r="R3950" s="537"/>
      <c r="S3950" s="533"/>
      <c r="T3950" s="534"/>
      <c r="U3950" s="535"/>
      <c r="V3950" s="314"/>
      <c r="W3950" s="314"/>
      <c r="X3950" s="290"/>
      <c r="Y3950" s="533"/>
      <c r="Z3950" s="534"/>
      <c r="AA3950" s="535"/>
      <c r="AB3950" s="536" t="s">
        <v>49</v>
      </c>
      <c r="AC3950" s="537"/>
      <c r="AD3950" s="537"/>
      <c r="AE3950" s="538"/>
      <c r="AF3950" s="533"/>
      <c r="AG3950" s="534"/>
      <c r="AH3950" s="535"/>
      <c r="AI3950" s="290"/>
      <c r="AJ3950" s="533"/>
      <c r="AK3950" s="534"/>
      <c r="AL3950" s="535"/>
      <c r="AM3950" s="536" t="s">
        <v>53</v>
      </c>
      <c r="AN3950" s="537"/>
      <c r="AO3950" s="537"/>
      <c r="AP3950" s="538"/>
      <c r="AQ3950" s="533"/>
      <c r="AR3950" s="534"/>
      <c r="AS3950" s="535"/>
      <c r="AT3950" s="72"/>
      <c r="AU3950" s="533"/>
      <c r="AV3950" s="534"/>
      <c r="AW3950" s="535"/>
      <c r="AX3950" s="291"/>
      <c r="AY3950" s="291"/>
      <c r="AZ3950" s="291"/>
      <c r="BA3950" s="291"/>
      <c r="BB3950" s="567" t="s">
        <v>20</v>
      </c>
      <c r="BC3950" s="567"/>
      <c r="BD3950" s="567"/>
      <c r="BE3950" s="567"/>
      <c r="BF3950" s="568"/>
      <c r="BG3950" s="539">
        <f>BN3945</f>
        <v>0</v>
      </c>
      <c r="BH3950" s="540"/>
      <c r="BI3950" s="541"/>
      <c r="BJ3950" s="292"/>
      <c r="BK3950" s="539">
        <f>BN3947</f>
        <v>0</v>
      </c>
      <c r="BL3950" s="540"/>
      <c r="BM3950" s="541"/>
      <c r="BN3950" s="73"/>
      <c r="BO3950" s="73"/>
      <c r="BP3950" s="73"/>
      <c r="BQ3950" s="90"/>
      <c r="BR3950" s="24"/>
      <c r="BS3950" s="24"/>
      <c r="BT3950" s="22"/>
      <c r="BU3950" s="22"/>
      <c r="BV3950" s="99"/>
    </row>
    <row r="3951" spans="1:77" ht="15.6" hidden="1" customHeight="1" thickTop="1" thickBot="1" x14ac:dyDescent="0.55000000000000004">
      <c r="A3951" s="95"/>
      <c r="B3951" s="293"/>
      <c r="C3951" s="67"/>
      <c r="D3951" s="294"/>
      <c r="E3951" s="294"/>
      <c r="F3951" s="295"/>
      <c r="G3951" s="295"/>
      <c r="H3951" s="296"/>
      <c r="I3951" s="296"/>
      <c r="J3951" s="296"/>
      <c r="K3951" s="296"/>
      <c r="L3951" s="296"/>
      <c r="M3951" s="296"/>
      <c r="N3951" s="296"/>
      <c r="O3951" s="295"/>
      <c r="P3951" s="295"/>
      <c r="Q3951" s="295"/>
      <c r="R3951" s="295"/>
      <c r="S3951" s="296"/>
      <c r="T3951" s="296"/>
      <c r="U3951" s="296"/>
      <c r="V3951" s="296"/>
      <c r="W3951" s="296"/>
      <c r="X3951" s="297"/>
      <c r="Y3951" s="296"/>
      <c r="Z3951" s="296"/>
      <c r="AA3951" s="296"/>
      <c r="AB3951" s="295"/>
      <c r="AC3951" s="295"/>
      <c r="AD3951" s="295"/>
      <c r="AE3951" s="295"/>
      <c r="AF3951" s="296"/>
      <c r="AG3951" s="296"/>
      <c r="AH3951" s="296"/>
      <c r="AI3951" s="296"/>
      <c r="AJ3951" s="297"/>
      <c r="AK3951" s="297"/>
      <c r="AL3951" s="296"/>
      <c r="AM3951" s="295"/>
      <c r="AN3951" s="295"/>
      <c r="AO3951" s="295"/>
      <c r="AP3951" s="295"/>
      <c r="AQ3951" s="296"/>
      <c r="AR3951" s="296"/>
      <c r="AS3951" s="296"/>
      <c r="AT3951" s="296"/>
      <c r="AU3951" s="296"/>
      <c r="AV3951" s="72"/>
      <c r="AW3951" s="72"/>
      <c r="AX3951" s="74"/>
      <c r="AY3951" s="74"/>
      <c r="AZ3951" s="74"/>
      <c r="BA3951" s="74"/>
      <c r="BB3951" s="295"/>
      <c r="BC3951" s="298"/>
      <c r="BD3951" s="298"/>
      <c r="BE3951" s="299"/>
      <c r="BF3951" s="300"/>
      <c r="BG3951" s="301"/>
      <c r="BH3951" s="301"/>
      <c r="BI3951" s="72"/>
      <c r="BJ3951" s="302"/>
      <c r="BK3951" s="303"/>
      <c r="BL3951" s="303"/>
      <c r="BM3951" s="72"/>
      <c r="BN3951" s="74"/>
      <c r="BO3951" s="74"/>
      <c r="BP3951" s="74"/>
      <c r="BQ3951" s="91"/>
      <c r="BR3951" s="25"/>
      <c r="BS3951" s="25"/>
      <c r="BT3951" s="15"/>
      <c r="BU3951" s="15"/>
      <c r="BV3951" s="95"/>
    </row>
    <row r="3952" spans="1:77" s="23" customFormat="1" ht="79.5" hidden="1" customHeight="1" thickTop="1" thickBot="1" x14ac:dyDescent="0.55000000000000004">
      <c r="A3952" s="99"/>
      <c r="B3952" s="569" t="s">
        <v>46</v>
      </c>
      <c r="C3952" s="567"/>
      <c r="D3952" s="532" t="s">
        <v>55</v>
      </c>
      <c r="E3952" s="532"/>
      <c r="F3952" s="532"/>
      <c r="G3952" s="654"/>
      <c r="H3952" s="539">
        <f>H3950</f>
        <v>0</v>
      </c>
      <c r="I3952" s="540"/>
      <c r="J3952" s="541"/>
      <c r="K3952" s="290"/>
      <c r="L3952" s="539">
        <f>L3950</f>
        <v>0</v>
      </c>
      <c r="M3952" s="540"/>
      <c r="N3952" s="541"/>
      <c r="O3952" s="536" t="s">
        <v>51</v>
      </c>
      <c r="P3952" s="537"/>
      <c r="Q3952" s="537"/>
      <c r="R3952" s="537"/>
      <c r="S3952" s="539">
        <f>S3950-H3950</f>
        <v>0</v>
      </c>
      <c r="T3952" s="540"/>
      <c r="U3952" s="541"/>
      <c r="V3952" s="315"/>
      <c r="W3952" s="315"/>
      <c r="X3952" s="290"/>
      <c r="Y3952" s="539">
        <f>Y3950-L3950</f>
        <v>0</v>
      </c>
      <c r="Z3952" s="540"/>
      <c r="AA3952" s="541"/>
      <c r="AB3952" s="536" t="s">
        <v>50</v>
      </c>
      <c r="AC3952" s="537"/>
      <c r="AD3952" s="537"/>
      <c r="AE3952" s="538"/>
      <c r="AF3952" s="539">
        <f>AF3950-S3950</f>
        <v>0</v>
      </c>
      <c r="AG3952" s="540"/>
      <c r="AH3952" s="541"/>
      <c r="AI3952" s="290"/>
      <c r="AJ3952" s="539">
        <f>AJ3950-Y3950</f>
        <v>0</v>
      </c>
      <c r="AK3952" s="540"/>
      <c r="AL3952" s="541"/>
      <c r="AM3952" s="536" t="s">
        <v>52</v>
      </c>
      <c r="AN3952" s="537"/>
      <c r="AO3952" s="537"/>
      <c r="AP3952" s="538"/>
      <c r="AQ3952" s="539">
        <f>AQ3950-AF3950</f>
        <v>0</v>
      </c>
      <c r="AR3952" s="540"/>
      <c r="AS3952" s="541"/>
      <c r="AT3952" s="72"/>
      <c r="AU3952" s="539">
        <f>AU3950-AJ3950</f>
        <v>0</v>
      </c>
      <c r="AV3952" s="540"/>
      <c r="AW3952" s="541"/>
      <c r="AX3952" s="291"/>
      <c r="AY3952" s="291"/>
      <c r="AZ3952" s="291"/>
      <c r="BA3952" s="291"/>
      <c r="BB3952" s="567" t="s">
        <v>45</v>
      </c>
      <c r="BC3952" s="567"/>
      <c r="BD3952" s="567"/>
      <c r="BE3952" s="567"/>
      <c r="BF3952" s="568"/>
      <c r="BG3952" s="539">
        <f>BG3950-AQ3950</f>
        <v>0</v>
      </c>
      <c r="BH3952" s="540"/>
      <c r="BI3952" s="541"/>
      <c r="BJ3952" s="304"/>
      <c r="BK3952" s="539">
        <f>BK3950-AU3950</f>
        <v>0</v>
      </c>
      <c r="BL3952" s="540"/>
      <c r="BM3952" s="541"/>
      <c r="BN3952" s="73"/>
      <c r="BO3952" s="73"/>
      <c r="BP3952" s="73"/>
      <c r="BQ3952" s="90"/>
      <c r="BR3952" s="24"/>
      <c r="BS3952" s="24"/>
      <c r="BT3952" s="22"/>
      <c r="BU3952" s="22"/>
      <c r="BV3952" s="99"/>
      <c r="BY3952" s="21"/>
    </row>
    <row r="3953" spans="1:74" ht="18.75" hidden="1" customHeight="1" thickTop="1" thickBot="1" x14ac:dyDescent="0.5">
      <c r="A3953" s="95"/>
      <c r="B3953" s="305"/>
      <c r="C3953" s="71"/>
      <c r="D3953" s="71"/>
      <c r="E3953" s="71"/>
      <c r="F3953" s="92"/>
      <c r="G3953" s="92"/>
      <c r="H3953" s="71"/>
      <c r="I3953" s="71"/>
      <c r="J3953" s="71"/>
      <c r="K3953" s="71"/>
      <c r="L3953" s="71"/>
      <c r="M3953" s="71"/>
      <c r="N3953" s="71"/>
      <c r="O3953" s="71"/>
      <c r="P3953" s="71"/>
      <c r="Q3953" s="71"/>
      <c r="R3953" s="71"/>
      <c r="S3953" s="71"/>
      <c r="T3953" s="71"/>
      <c r="U3953" s="71"/>
      <c r="V3953" s="71"/>
      <c r="W3953" s="71"/>
      <c r="X3953" s="71"/>
      <c r="Y3953" s="71"/>
      <c r="Z3953" s="71"/>
      <c r="AA3953" s="71"/>
      <c r="AB3953" s="71"/>
      <c r="AC3953" s="71"/>
      <c r="AD3953" s="71"/>
      <c r="AE3953" s="71"/>
      <c r="AF3953" s="71"/>
      <c r="AG3953" s="71"/>
      <c r="AH3953" s="306"/>
      <c r="AI3953" s="306"/>
      <c r="AJ3953" s="71"/>
      <c r="AK3953" s="71"/>
      <c r="AL3953" s="71"/>
      <c r="AM3953" s="71"/>
      <c r="AN3953" s="71"/>
      <c r="AO3953" s="71"/>
      <c r="AP3953" s="71"/>
      <c r="AQ3953" s="71"/>
      <c r="AR3953" s="71"/>
      <c r="AS3953" s="71"/>
      <c r="AT3953" s="71"/>
      <c r="AU3953" s="71"/>
      <c r="AV3953" s="71"/>
      <c r="AW3953" s="71"/>
      <c r="AX3953" s="71"/>
      <c r="AY3953" s="71"/>
      <c r="AZ3953" s="71"/>
      <c r="BA3953" s="71"/>
      <c r="BB3953" s="71"/>
      <c r="BC3953" s="703" t="s">
        <v>153</v>
      </c>
      <c r="BD3953" s="703"/>
      <c r="BE3953" s="703"/>
      <c r="BF3953" s="703"/>
      <c r="BG3953" s="703"/>
      <c r="BH3953" s="703"/>
      <c r="BI3953" s="703"/>
      <c r="BJ3953" s="703"/>
      <c r="BK3953" s="703"/>
      <c r="BL3953" s="703"/>
      <c r="BM3953" s="703"/>
      <c r="BN3953" s="703"/>
      <c r="BO3953" s="703"/>
      <c r="BP3953" s="703"/>
      <c r="BQ3953" s="318"/>
      <c r="BR3953" s="319"/>
      <c r="BS3953" s="319"/>
      <c r="BT3953" s="15"/>
      <c r="BU3953" s="15"/>
      <c r="BV3953" s="95"/>
    </row>
    <row r="3954" spans="1:74" s="93" customFormat="1" ht="13.5" hidden="1" customHeight="1" thickTop="1" x14ac:dyDescent="0.45">
      <c r="A3954" s="95"/>
      <c r="B3954" s="99"/>
      <c r="C3954" s="95"/>
      <c r="D3954" s="95"/>
      <c r="E3954" s="95"/>
      <c r="F3954" s="96"/>
      <c r="G3954" s="96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254"/>
      <c r="AI3954" s="254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5"/>
      <c r="BL3954" s="95"/>
      <c r="BM3954" s="95"/>
      <c r="BN3954" s="95"/>
      <c r="BO3954" s="95"/>
      <c r="BP3954" s="95"/>
      <c r="BQ3954" s="97"/>
      <c r="BR3954" s="97"/>
      <c r="BS3954" s="97"/>
      <c r="BT3954" s="95"/>
      <c r="BU3954" s="95"/>
      <c r="BV3954" s="95"/>
    </row>
    <row r="3955" spans="1:74" s="17" customFormat="1" ht="33.75" hidden="1" x14ac:dyDescent="0.5">
      <c r="A3955" s="255"/>
      <c r="B3955" s="604" t="s">
        <v>9</v>
      </c>
      <c r="C3955" s="604"/>
      <c r="D3955" s="604"/>
      <c r="E3955" s="604"/>
      <c r="F3955" s="604"/>
      <c r="G3955" s="604"/>
      <c r="H3955" s="604"/>
      <c r="I3955" s="604"/>
      <c r="J3955" s="604"/>
      <c r="K3955" s="604"/>
      <c r="L3955" s="604"/>
      <c r="M3955" s="604"/>
      <c r="N3955" s="604"/>
      <c r="O3955" s="604"/>
      <c r="P3955" s="604"/>
      <c r="Q3955" s="604"/>
      <c r="R3955" s="604"/>
      <c r="S3955" s="604"/>
      <c r="T3955" s="604"/>
      <c r="U3955" s="604"/>
      <c r="V3955" s="604"/>
      <c r="W3955" s="604"/>
      <c r="X3955" s="604"/>
      <c r="Y3955" s="604"/>
      <c r="Z3955" s="604"/>
      <c r="AA3955" s="604"/>
      <c r="AB3955" s="604"/>
      <c r="AC3955" s="604"/>
      <c r="AD3955" s="604"/>
      <c r="AE3955" s="604"/>
      <c r="AF3955" s="604"/>
      <c r="AG3955" s="604"/>
      <c r="AH3955" s="604"/>
      <c r="AI3955" s="604"/>
      <c r="AJ3955" s="604"/>
      <c r="AK3955" s="604"/>
      <c r="AL3955" s="604"/>
      <c r="AM3955" s="604"/>
      <c r="AN3955" s="604"/>
      <c r="AO3955" s="604"/>
      <c r="AP3955" s="604"/>
      <c r="AQ3955" s="604"/>
      <c r="AR3955" s="604"/>
      <c r="AS3955" s="604"/>
      <c r="AT3955" s="604"/>
      <c r="AU3955" s="604"/>
      <c r="AV3955" s="604"/>
      <c r="AW3955" s="604"/>
      <c r="AX3955" s="604"/>
      <c r="AY3955" s="604"/>
      <c r="AZ3955" s="604"/>
      <c r="BA3955" s="604"/>
      <c r="BB3955" s="604"/>
      <c r="BC3955" s="604"/>
      <c r="BD3955" s="604"/>
      <c r="BE3955" s="604"/>
      <c r="BF3955" s="604"/>
      <c r="BG3955" s="604"/>
      <c r="BH3955" s="604"/>
      <c r="BI3955" s="604"/>
      <c r="BJ3955" s="604"/>
      <c r="BK3955" s="604"/>
      <c r="BL3955" s="604"/>
      <c r="BM3955" s="604"/>
      <c r="BN3955" s="604"/>
      <c r="BO3955" s="604"/>
      <c r="BP3955" s="604"/>
      <c r="BQ3955" s="256"/>
      <c r="BR3955" s="256"/>
      <c r="BS3955" s="256"/>
      <c r="BT3955" s="257"/>
      <c r="BU3955" s="257"/>
      <c r="BV3955" s="255"/>
    </row>
    <row r="3956" spans="1:74" ht="10.9" hidden="1" customHeight="1" x14ac:dyDescent="0.45">
      <c r="A3956" s="95"/>
      <c r="B3956" s="258"/>
      <c r="C3956" s="62"/>
      <c r="D3956" s="62"/>
      <c r="E3956" s="62"/>
      <c r="F3956" s="63"/>
      <c r="G3956" s="63"/>
      <c r="H3956" s="62"/>
      <c r="I3956" s="62"/>
      <c r="J3956" s="62"/>
      <c r="K3956" s="62"/>
      <c r="L3956" s="62"/>
      <c r="M3956" s="62"/>
      <c r="N3956" s="62"/>
      <c r="O3956" s="62"/>
      <c r="P3956" s="62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62"/>
      <c r="AC3956" s="62"/>
      <c r="AD3956" s="62"/>
      <c r="AE3956" s="62"/>
      <c r="AF3956" s="62"/>
      <c r="AG3956" s="62"/>
      <c r="AH3956" s="259"/>
      <c r="AI3956" s="259"/>
      <c r="AJ3956" s="62"/>
      <c r="AK3956" s="62"/>
      <c r="AL3956" s="62"/>
      <c r="AM3956" s="62"/>
      <c r="AN3956" s="62"/>
      <c r="AO3956" s="62"/>
      <c r="AP3956" s="62"/>
      <c r="AQ3956" s="62"/>
      <c r="AR3956" s="62"/>
      <c r="AS3956" s="62"/>
      <c r="AT3956" s="62"/>
      <c r="AU3956" s="62"/>
      <c r="AV3956" s="62"/>
      <c r="AW3956" s="62"/>
      <c r="AX3956" s="62"/>
      <c r="AY3956" s="62"/>
      <c r="AZ3956" s="62"/>
      <c r="BA3956" s="62"/>
      <c r="BB3956" s="62"/>
      <c r="BC3956" s="62"/>
      <c r="BD3956" s="62"/>
      <c r="BE3956" s="62"/>
      <c r="BF3956" s="62"/>
      <c r="BG3956" s="62"/>
      <c r="BH3956" s="62"/>
      <c r="BI3956" s="62"/>
      <c r="BJ3956" s="62"/>
      <c r="BK3956" s="62"/>
      <c r="BL3956" s="62"/>
      <c r="BM3956" s="62"/>
      <c r="BN3956" s="62"/>
      <c r="BO3956" s="62"/>
      <c r="BP3956" s="94"/>
      <c r="BQ3956" s="87"/>
      <c r="BR3956" s="94"/>
      <c r="BS3956" s="94"/>
      <c r="BT3956" s="15"/>
      <c r="BU3956" s="15"/>
      <c r="BV3956" s="95"/>
    </row>
    <row r="3957" spans="1:74" s="18" customFormat="1" ht="36.75" hidden="1" customHeight="1" x14ac:dyDescent="0.45">
      <c r="A3957" s="260"/>
      <c r="B3957" s="258"/>
      <c r="C3957" s="261"/>
      <c r="D3957" s="262" t="s">
        <v>10</v>
      </c>
      <c r="E3957" s="605" t="str">
        <f>IF(ROSTER!D$3="","",ROSTER!D$3)</f>
        <v/>
      </c>
      <c r="F3957" s="605"/>
      <c r="G3957" s="605"/>
      <c r="H3957" s="605"/>
      <c r="I3957" s="605"/>
      <c r="J3957" s="605"/>
      <c r="K3957" s="605"/>
      <c r="L3957" s="605"/>
      <c r="M3957" s="605"/>
      <c r="N3957" s="605"/>
      <c r="O3957" s="605"/>
      <c r="P3957" s="605"/>
      <c r="Q3957" s="605"/>
      <c r="R3957" s="605"/>
      <c r="S3957" s="605"/>
      <c r="T3957" s="605"/>
      <c r="U3957" s="605"/>
      <c r="V3957" s="605"/>
      <c r="W3957" s="605"/>
      <c r="X3957" s="605"/>
      <c r="Y3957" s="605"/>
      <c r="Z3957" s="605"/>
      <c r="AA3957" s="605"/>
      <c r="AB3957" s="605"/>
      <c r="AC3957" s="605"/>
      <c r="AD3957" s="605"/>
      <c r="AE3957" s="605"/>
      <c r="AF3957" s="316"/>
      <c r="AG3957" s="606" t="s">
        <v>11</v>
      </c>
      <c r="AH3957" s="606"/>
      <c r="AI3957" s="606"/>
      <c r="AJ3957" s="606"/>
      <c r="AK3957" s="606"/>
      <c r="AL3957" s="606"/>
      <c r="AM3957" s="606"/>
      <c r="AN3957" s="607"/>
      <c r="AO3957" s="607"/>
      <c r="AP3957" s="607"/>
      <c r="AQ3957" s="607"/>
      <c r="AR3957" s="607"/>
      <c r="AS3957" s="607"/>
      <c r="AT3957" s="607"/>
      <c r="AU3957" s="607"/>
      <c r="AV3957" s="607"/>
      <c r="AW3957" s="607"/>
      <c r="AX3957" s="607"/>
      <c r="AY3957" s="607"/>
      <c r="AZ3957" s="607"/>
      <c r="BA3957" s="607"/>
      <c r="BB3957" s="607"/>
      <c r="BC3957" s="607"/>
      <c r="BD3957" s="607"/>
      <c r="BE3957" s="607"/>
      <c r="BF3957" s="607"/>
      <c r="BG3957" s="607"/>
      <c r="BH3957" s="607"/>
      <c r="BI3957" s="607"/>
      <c r="BJ3957" s="607"/>
      <c r="BK3957" s="607"/>
      <c r="BL3957" s="607"/>
      <c r="BM3957" s="607"/>
      <c r="BN3957" s="607"/>
      <c r="BO3957" s="607"/>
      <c r="BP3957" s="94"/>
      <c r="BQ3957" s="88" t="s">
        <v>130</v>
      </c>
      <c r="BR3957" s="94"/>
      <c r="BS3957" s="94"/>
      <c r="BT3957" s="263"/>
      <c r="BU3957" s="263"/>
      <c r="BV3957" s="260"/>
    </row>
    <row r="3958" spans="1:74" ht="8.85" hidden="1" customHeight="1" x14ac:dyDescent="0.45">
      <c r="A3958" s="96"/>
      <c r="B3958" s="258"/>
      <c r="C3958" s="259" t="s">
        <v>39</v>
      </c>
      <c r="D3958" s="259"/>
      <c r="E3958" s="259"/>
      <c r="F3958" s="63"/>
      <c r="G3958" s="63"/>
      <c r="H3958" s="259"/>
      <c r="I3958" s="259"/>
      <c r="J3958" s="317"/>
      <c r="K3958" s="317"/>
      <c r="L3958" s="317"/>
      <c r="M3958" s="317"/>
      <c r="N3958" s="317"/>
      <c r="O3958" s="317"/>
      <c r="P3958" s="317"/>
      <c r="Q3958" s="317"/>
      <c r="R3958" s="317"/>
      <c r="S3958" s="317"/>
      <c r="T3958" s="317"/>
      <c r="U3958" s="317"/>
      <c r="V3958" s="317"/>
      <c r="W3958" s="317"/>
      <c r="X3958" s="317"/>
      <c r="Y3958" s="317"/>
      <c r="Z3958" s="317"/>
      <c r="AA3958" s="317"/>
      <c r="AB3958" s="317"/>
      <c r="AC3958" s="317"/>
      <c r="AD3958" s="317"/>
      <c r="AE3958" s="317"/>
      <c r="AF3958" s="317"/>
      <c r="AG3958" s="317"/>
      <c r="AH3958" s="317"/>
      <c r="AI3958" s="259"/>
      <c r="AJ3958" s="264"/>
      <c r="AK3958" s="265"/>
      <c r="AL3958" s="265"/>
      <c r="AM3958" s="265"/>
      <c r="AN3958" s="265"/>
      <c r="AO3958" s="265"/>
      <c r="AP3958" s="265"/>
      <c r="AQ3958" s="266"/>
      <c r="AR3958" s="266"/>
      <c r="AS3958" s="266"/>
      <c r="AT3958" s="266"/>
      <c r="AU3958" s="266"/>
      <c r="AV3958" s="266"/>
      <c r="AW3958" s="266"/>
      <c r="AX3958" s="266"/>
      <c r="AY3958" s="266"/>
      <c r="AZ3958" s="266"/>
      <c r="BA3958" s="266"/>
      <c r="BB3958" s="266"/>
      <c r="BC3958" s="266"/>
      <c r="BD3958" s="266"/>
      <c r="BE3958" s="266"/>
      <c r="BF3958" s="266"/>
      <c r="BG3958" s="266"/>
      <c r="BH3958" s="266"/>
      <c r="BI3958" s="266"/>
      <c r="BJ3958" s="266"/>
      <c r="BK3958" s="266"/>
      <c r="BL3958" s="266"/>
      <c r="BM3958" s="266"/>
      <c r="BN3958" s="266"/>
      <c r="BO3958" s="266"/>
      <c r="BP3958" s="266"/>
      <c r="BQ3958" s="267"/>
      <c r="BR3958" s="267"/>
      <c r="BS3958" s="267"/>
      <c r="BT3958" s="268"/>
      <c r="BU3958" s="268"/>
      <c r="BV3958" s="96"/>
    </row>
    <row r="3959" spans="1:74" s="18" customFormat="1" ht="33.75" hidden="1" x14ac:dyDescent="0.45">
      <c r="A3959" s="260"/>
      <c r="B3959" s="258"/>
      <c r="C3959" s="608" t="s">
        <v>38</v>
      </c>
      <c r="D3959" s="608"/>
      <c r="E3959" s="607"/>
      <c r="F3959" s="607"/>
      <c r="G3959" s="607"/>
      <c r="H3959" s="607"/>
      <c r="I3959" s="607"/>
      <c r="J3959" s="607"/>
      <c r="K3959" s="607"/>
      <c r="L3959" s="607"/>
      <c r="M3959" s="607"/>
      <c r="N3959" s="607"/>
      <c r="O3959" s="607"/>
      <c r="P3959" s="607"/>
      <c r="Q3959" s="607"/>
      <c r="R3959" s="607"/>
      <c r="S3959" s="607"/>
      <c r="T3959" s="607"/>
      <c r="U3959" s="607"/>
      <c r="V3959" s="607"/>
      <c r="W3959" s="607"/>
      <c r="X3959" s="607"/>
      <c r="Y3959" s="607"/>
      <c r="Z3959" s="607"/>
      <c r="AA3959" s="607"/>
      <c r="AB3959" s="607"/>
      <c r="AC3959" s="607"/>
      <c r="AD3959" s="607"/>
      <c r="AE3959" s="607"/>
      <c r="AF3959" s="316"/>
      <c r="AG3959" s="609" t="s">
        <v>21</v>
      </c>
      <c r="AH3959" s="609"/>
      <c r="AI3959" s="609"/>
      <c r="AJ3959" s="609"/>
      <c r="AK3959" s="607"/>
      <c r="AL3959" s="607"/>
      <c r="AM3959" s="607"/>
      <c r="AN3959" s="607"/>
      <c r="AO3959" s="607"/>
      <c r="AP3959" s="607"/>
      <c r="AQ3959" s="607"/>
      <c r="AR3959" s="607"/>
      <c r="AS3959" s="607"/>
      <c r="AT3959" s="607"/>
      <c r="AU3959" s="607"/>
      <c r="AV3959" s="607"/>
      <c r="AW3959" s="607"/>
      <c r="AX3959" s="607"/>
      <c r="AY3959" s="607"/>
      <c r="AZ3959" s="607"/>
      <c r="BA3959" s="607"/>
      <c r="BB3959" s="607"/>
      <c r="BC3959" s="610" t="s">
        <v>12</v>
      </c>
      <c r="BD3959" s="610"/>
      <c r="BE3959" s="610"/>
      <c r="BF3959" s="611"/>
      <c r="BG3959" s="611"/>
      <c r="BH3959" s="611"/>
      <c r="BI3959" s="611"/>
      <c r="BJ3959" s="611"/>
      <c r="BK3959" s="611"/>
      <c r="BL3959" s="611"/>
      <c r="BM3959" s="611"/>
      <c r="BN3959" s="611"/>
      <c r="BO3959" s="611"/>
      <c r="BP3959" s="64"/>
      <c r="BQ3959" s="307"/>
      <c r="BR3959" s="65"/>
      <c r="BS3959" s="65"/>
      <c r="BT3959" s="270">
        <f>IF(BF3959=0,0,1)</f>
        <v>0</v>
      </c>
      <c r="BU3959" s="18">
        <f>IF((BG4009+BK4009)&gt;(AQ4009+AU4009),1,0)</f>
        <v>0</v>
      </c>
      <c r="BV3959" s="271"/>
    </row>
    <row r="3960" spans="1:74" ht="9.6" hidden="1" customHeight="1" x14ac:dyDescent="0.45">
      <c r="A3960" s="95"/>
      <c r="B3960" s="258"/>
      <c r="C3960" s="62"/>
      <c r="D3960" s="62"/>
      <c r="E3960" s="62"/>
      <c r="F3960" s="63"/>
      <c r="G3960" s="63"/>
      <c r="H3960" s="62"/>
      <c r="I3960" s="62"/>
      <c r="J3960" s="62"/>
      <c r="K3960" s="62"/>
      <c r="L3960" s="62"/>
      <c r="M3960" s="62"/>
      <c r="N3960" s="62"/>
      <c r="O3960" s="62"/>
      <c r="P3960" s="62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62"/>
      <c r="AC3960" s="62"/>
      <c r="AD3960" s="62"/>
      <c r="AE3960" s="62"/>
      <c r="AF3960" s="62"/>
      <c r="AG3960" s="62"/>
      <c r="AH3960" s="259"/>
      <c r="AI3960" s="259"/>
      <c r="AJ3960" s="62"/>
      <c r="AK3960" s="62"/>
      <c r="AL3960" s="62"/>
      <c r="AM3960" s="62"/>
      <c r="AN3960" s="62"/>
      <c r="AO3960" s="62"/>
      <c r="AP3960" s="62"/>
      <c r="AQ3960" s="62"/>
      <c r="AR3960" s="62"/>
      <c r="AS3960" s="62"/>
      <c r="AT3960" s="62"/>
      <c r="AU3960" s="62"/>
      <c r="AV3960" s="62"/>
      <c r="AW3960" s="62"/>
      <c r="AX3960" s="62"/>
      <c r="AY3960" s="62"/>
      <c r="AZ3960" s="62"/>
      <c r="BA3960" s="62"/>
      <c r="BB3960" s="62"/>
      <c r="BC3960" s="62"/>
      <c r="BD3960" s="62"/>
      <c r="BE3960" s="62"/>
      <c r="BF3960" s="62"/>
      <c r="BG3960" s="62"/>
      <c r="BH3960" s="62"/>
      <c r="BI3960" s="62"/>
      <c r="BJ3960" s="62"/>
      <c r="BK3960" s="62"/>
      <c r="BL3960" s="62"/>
      <c r="BM3960" s="62"/>
      <c r="BN3960" s="62"/>
      <c r="BO3960" s="62"/>
      <c r="BP3960" s="62"/>
      <c r="BQ3960" s="66"/>
      <c r="BR3960" s="66"/>
      <c r="BS3960" s="66"/>
      <c r="BT3960" s="15"/>
      <c r="BU3960" s="15"/>
      <c r="BV3960" s="95"/>
    </row>
    <row r="3961" spans="1:74" ht="8.85" hidden="1" customHeight="1" thickBot="1" x14ac:dyDescent="0.5">
      <c r="A3961" s="95"/>
      <c r="B3961" s="113"/>
      <c r="C3961" s="67"/>
      <c r="D3961" s="67"/>
      <c r="E3961" s="67"/>
      <c r="F3961" s="68"/>
      <c r="G3961" s="68"/>
      <c r="H3961" s="67"/>
      <c r="I3961" s="67"/>
      <c r="J3961" s="67"/>
      <c r="K3961" s="67"/>
      <c r="L3961" s="67"/>
      <c r="M3961" s="67"/>
      <c r="N3961" s="67"/>
      <c r="O3961" s="67"/>
      <c r="P3961" s="67"/>
      <c r="Q3961" s="67"/>
      <c r="R3961" s="67"/>
      <c r="S3961" s="67"/>
      <c r="T3961" s="67"/>
      <c r="U3961" s="67"/>
      <c r="V3961" s="67"/>
      <c r="W3961" s="67"/>
      <c r="X3961" s="67"/>
      <c r="Y3961" s="67"/>
      <c r="Z3961" s="67"/>
      <c r="AA3961" s="67"/>
      <c r="AB3961" s="67"/>
      <c r="AC3961" s="67"/>
      <c r="AD3961" s="67"/>
      <c r="AE3961" s="67"/>
      <c r="AF3961" s="67"/>
      <c r="AG3961" s="67"/>
      <c r="AH3961" s="272"/>
      <c r="AI3961" s="272"/>
      <c r="AJ3961" s="67"/>
      <c r="AK3961" s="67"/>
      <c r="AL3961" s="67"/>
      <c r="AM3961" s="67"/>
      <c r="AN3961" s="67"/>
      <c r="AO3961" s="67"/>
      <c r="AP3961" s="67"/>
      <c r="AQ3961" s="67"/>
      <c r="AR3961" s="67"/>
      <c r="AS3961" s="67"/>
      <c r="AT3961" s="67"/>
      <c r="AU3961" s="67"/>
      <c r="AV3961" s="67"/>
      <c r="AW3961" s="67"/>
      <c r="AX3961" s="67"/>
      <c r="AY3961" s="67"/>
      <c r="AZ3961" s="67"/>
      <c r="BA3961" s="67"/>
      <c r="BB3961" s="67"/>
      <c r="BC3961" s="67"/>
      <c r="BD3961" s="67"/>
      <c r="BE3961" s="67"/>
      <c r="BF3961" s="67"/>
      <c r="BG3961" s="67"/>
      <c r="BH3961" s="67"/>
      <c r="BI3961" s="67"/>
      <c r="BJ3961" s="67"/>
      <c r="BK3961" s="67"/>
      <c r="BL3961" s="67"/>
      <c r="BM3961" s="67"/>
      <c r="BN3961" s="67"/>
      <c r="BO3961" s="67"/>
      <c r="BP3961" s="67"/>
      <c r="BQ3961" s="69"/>
      <c r="BR3961" s="69"/>
      <c r="BS3961" s="69"/>
      <c r="BT3961" s="15"/>
      <c r="BU3961" s="15"/>
      <c r="BV3961" s="95"/>
    </row>
    <row r="3962" spans="1:74" s="18" customFormat="1" ht="40.5" hidden="1" customHeight="1" thickTop="1" x14ac:dyDescent="0.4">
      <c r="A3962" s="271"/>
      <c r="B3962" s="652" t="s">
        <v>0</v>
      </c>
      <c r="C3962" s="648" t="s">
        <v>1</v>
      </c>
      <c r="D3962" s="649"/>
      <c r="E3962" s="273" t="s">
        <v>28</v>
      </c>
      <c r="F3962" s="546" t="s">
        <v>100</v>
      </c>
      <c r="G3962" s="546" t="s">
        <v>101</v>
      </c>
      <c r="H3962" s="704" t="s">
        <v>41</v>
      </c>
      <c r="I3962" s="705"/>
      <c r="J3962" s="554" t="s">
        <v>7</v>
      </c>
      <c r="K3962" s="554"/>
      <c r="L3962" s="554"/>
      <c r="M3962" s="554"/>
      <c r="N3962" s="554"/>
      <c r="O3962" s="554"/>
      <c r="P3962" s="554" t="s">
        <v>2</v>
      </c>
      <c r="Q3962" s="554"/>
      <c r="R3962" s="554"/>
      <c r="S3962" s="554"/>
      <c r="T3962" s="554"/>
      <c r="U3962" s="554"/>
      <c r="V3962" s="308"/>
      <c r="W3962" s="308"/>
      <c r="X3962" s="687" t="s">
        <v>35</v>
      </c>
      <c r="Y3962" s="688"/>
      <c r="Z3962" s="687" t="s">
        <v>36</v>
      </c>
      <c r="AA3962" s="688"/>
      <c r="AB3962" s="687" t="s">
        <v>44</v>
      </c>
      <c r="AC3962" s="688"/>
      <c r="AD3962" s="554" t="s">
        <v>6</v>
      </c>
      <c r="AE3962" s="554"/>
      <c r="AF3962" s="554"/>
      <c r="AG3962" s="554"/>
      <c r="AH3962" s="554"/>
      <c r="AI3962" s="554"/>
      <c r="AJ3962" s="554" t="s">
        <v>68</v>
      </c>
      <c r="AK3962" s="554"/>
      <c r="AL3962" s="554"/>
      <c r="AM3962" s="554"/>
      <c r="AN3962" s="554"/>
      <c r="AO3962" s="554"/>
      <c r="AP3962" s="554" t="s">
        <v>69</v>
      </c>
      <c r="AQ3962" s="554"/>
      <c r="AR3962" s="554"/>
      <c r="AS3962" s="554"/>
      <c r="AT3962" s="554"/>
      <c r="AU3962" s="554"/>
      <c r="AV3962" s="554" t="s">
        <v>70</v>
      </c>
      <c r="AW3962" s="554"/>
      <c r="AX3962" s="554"/>
      <c r="AY3962" s="554"/>
      <c r="AZ3962" s="554"/>
      <c r="BA3962" s="556"/>
      <c r="BB3962" s="554" t="s">
        <v>4</v>
      </c>
      <c r="BC3962" s="554"/>
      <c r="BD3962" s="554"/>
      <c r="BE3962" s="554"/>
      <c r="BF3962" s="554"/>
      <c r="BG3962" s="555"/>
      <c r="BH3962" s="554" t="s">
        <v>71</v>
      </c>
      <c r="BI3962" s="554"/>
      <c r="BJ3962" s="554"/>
      <c r="BK3962" s="554"/>
      <c r="BL3962" s="554"/>
      <c r="BM3962" s="556"/>
      <c r="BN3962" s="557" t="s">
        <v>25</v>
      </c>
      <c r="BO3962" s="558"/>
      <c r="BP3962" s="559"/>
      <c r="BQ3962" s="691" t="s">
        <v>110</v>
      </c>
      <c r="BR3962" s="691" t="s">
        <v>86</v>
      </c>
      <c r="BS3962" s="691" t="s">
        <v>87</v>
      </c>
      <c r="BT3962" s="274"/>
      <c r="BU3962" s="274"/>
      <c r="BV3962" s="271"/>
    </row>
    <row r="3963" spans="1:74" s="18" customFormat="1" ht="41.25" hidden="1" customHeight="1" x14ac:dyDescent="0.4">
      <c r="A3963" s="271"/>
      <c r="B3963" s="653"/>
      <c r="C3963" s="650"/>
      <c r="D3963" s="651"/>
      <c r="E3963" s="275" t="s">
        <v>102</v>
      </c>
      <c r="F3963" s="547"/>
      <c r="G3963" s="547"/>
      <c r="H3963" s="706"/>
      <c r="I3963" s="707"/>
      <c r="J3963" s="525" t="s">
        <v>17</v>
      </c>
      <c r="K3963" s="526"/>
      <c r="L3963" s="521" t="s">
        <v>18</v>
      </c>
      <c r="M3963" s="522"/>
      <c r="N3963" s="523" t="s">
        <v>19</v>
      </c>
      <c r="O3963" s="524" t="s">
        <v>8</v>
      </c>
      <c r="P3963" s="525" t="s">
        <v>26</v>
      </c>
      <c r="Q3963" s="526"/>
      <c r="R3963" s="521" t="s">
        <v>24</v>
      </c>
      <c r="S3963" s="522"/>
      <c r="T3963" s="523" t="s">
        <v>19</v>
      </c>
      <c r="U3963" s="524"/>
      <c r="V3963" s="309"/>
      <c r="W3963" s="309"/>
      <c r="X3963" s="689"/>
      <c r="Y3963" s="690"/>
      <c r="Z3963" s="689"/>
      <c r="AA3963" s="690"/>
      <c r="AB3963" s="689"/>
      <c r="AC3963" s="690"/>
      <c r="AD3963" s="525" t="s">
        <v>48</v>
      </c>
      <c r="AE3963" s="526"/>
      <c r="AF3963" s="521" t="s">
        <v>23</v>
      </c>
      <c r="AG3963" s="522" t="s">
        <v>3</v>
      </c>
      <c r="AH3963" s="563" t="s">
        <v>5</v>
      </c>
      <c r="AI3963" s="564"/>
      <c r="AJ3963" s="525" t="s">
        <v>48</v>
      </c>
      <c r="AK3963" s="526"/>
      <c r="AL3963" s="521" t="s">
        <v>23</v>
      </c>
      <c r="AM3963" s="522" t="s">
        <v>3</v>
      </c>
      <c r="AN3963" s="563" t="s">
        <v>5</v>
      </c>
      <c r="AO3963" s="564"/>
      <c r="AP3963" s="525" t="s">
        <v>48</v>
      </c>
      <c r="AQ3963" s="526"/>
      <c r="AR3963" s="521" t="s">
        <v>23</v>
      </c>
      <c r="AS3963" s="522" t="s">
        <v>3</v>
      </c>
      <c r="AT3963" s="563" t="s">
        <v>5</v>
      </c>
      <c r="AU3963" s="564"/>
      <c r="AV3963" s="525" t="s">
        <v>48</v>
      </c>
      <c r="AW3963" s="526"/>
      <c r="AX3963" s="521" t="s">
        <v>23</v>
      </c>
      <c r="AY3963" s="522" t="s">
        <v>3</v>
      </c>
      <c r="AZ3963" s="563" t="s">
        <v>5</v>
      </c>
      <c r="BA3963" s="564"/>
      <c r="BB3963" s="525" t="s">
        <v>48</v>
      </c>
      <c r="BC3963" s="526"/>
      <c r="BD3963" s="521" t="s">
        <v>23</v>
      </c>
      <c r="BE3963" s="522" t="s">
        <v>3</v>
      </c>
      <c r="BF3963" s="563" t="s">
        <v>5</v>
      </c>
      <c r="BG3963" s="564"/>
      <c r="BH3963" s="525" t="s">
        <v>48</v>
      </c>
      <c r="BI3963" s="526"/>
      <c r="BJ3963" s="521" t="s">
        <v>23</v>
      </c>
      <c r="BK3963" s="522" t="s">
        <v>3</v>
      </c>
      <c r="BL3963" s="563" t="s">
        <v>5</v>
      </c>
      <c r="BM3963" s="564"/>
      <c r="BN3963" s="560"/>
      <c r="BO3963" s="561"/>
      <c r="BP3963" s="562"/>
      <c r="BQ3963" s="692"/>
      <c r="BR3963" s="692"/>
      <c r="BS3963" s="692"/>
      <c r="BT3963" s="274"/>
      <c r="BU3963" s="274"/>
      <c r="BV3963" s="271"/>
    </row>
    <row r="3964" spans="1:74" ht="23.85" hidden="1" customHeight="1" x14ac:dyDescent="0.35">
      <c r="A3964" s="276"/>
      <c r="B3964" s="570" t="str">
        <f>IF(ROSTER!B$8="","",ROSTER!B$8)</f>
        <v/>
      </c>
      <c r="C3964" s="572" t="str">
        <f>IF(ROSTER!C$8="","",ROSTER!C$8)</f>
        <v/>
      </c>
      <c r="D3964" s="573"/>
      <c r="E3964" s="574"/>
      <c r="F3964" s="576">
        <f>IF(E3964="y",1,IF(E3964="S",1,0))</f>
        <v>0</v>
      </c>
      <c r="G3964" s="582">
        <f>IF(E3964="S",1,0)</f>
        <v>0</v>
      </c>
      <c r="H3964" s="578"/>
      <c r="I3964" s="543"/>
      <c r="J3964" s="542"/>
      <c r="K3964" s="580"/>
      <c r="L3964" s="584"/>
      <c r="M3964" s="585"/>
      <c r="N3964" s="588">
        <f>L3964+J3964</f>
        <v>0</v>
      </c>
      <c r="O3964" s="589"/>
      <c r="P3964" s="542"/>
      <c r="Q3964" s="580"/>
      <c r="R3964" s="584"/>
      <c r="S3964" s="585"/>
      <c r="T3964" s="588">
        <f>R3964-P3964</f>
        <v>0</v>
      </c>
      <c r="U3964" s="589"/>
      <c r="V3964" s="310"/>
      <c r="W3964" s="310"/>
      <c r="X3964" s="578"/>
      <c r="Y3964" s="543"/>
      <c r="Z3964" s="542"/>
      <c r="AA3964" s="543"/>
      <c r="AB3964" s="542"/>
      <c r="AC3964" s="543"/>
      <c r="AD3964" s="542"/>
      <c r="AE3964" s="580"/>
      <c r="AF3964" s="584"/>
      <c r="AG3964" s="585"/>
      <c r="AH3964" s="595">
        <f>IF(AD3964=0,0,(AF3964/AD3964)*100)</f>
        <v>0</v>
      </c>
      <c r="AI3964" s="596"/>
      <c r="AJ3964" s="542"/>
      <c r="AK3964" s="580"/>
      <c r="AL3964" s="584"/>
      <c r="AM3964" s="585"/>
      <c r="AN3964" s="595">
        <f>IF(AJ3964=0,0,(AL3964/AJ3964)*100)</f>
        <v>0</v>
      </c>
      <c r="AO3964" s="596"/>
      <c r="AP3964" s="542"/>
      <c r="AQ3964" s="580"/>
      <c r="AR3964" s="584"/>
      <c r="AS3964" s="585"/>
      <c r="AT3964" s="595">
        <f>IF(AP3964=0,0,(AR3964/AP3964)*100)</f>
        <v>0</v>
      </c>
      <c r="AU3964" s="596"/>
      <c r="AV3964" s="599">
        <f>AD3964+AJ3964+AP3964</f>
        <v>0</v>
      </c>
      <c r="AW3964" s="600"/>
      <c r="AX3964" s="630">
        <f>AF3964+AL3964+AR3964</f>
        <v>0</v>
      </c>
      <c r="AY3964" s="631"/>
      <c r="AZ3964" s="595">
        <f>IF(AV3964=0,0,(AX3964/AV3964)*100)</f>
        <v>0</v>
      </c>
      <c r="BA3964" s="596"/>
      <c r="BB3964" s="542"/>
      <c r="BC3964" s="580"/>
      <c r="BD3964" s="584"/>
      <c r="BE3964" s="585"/>
      <c r="BF3964" s="595">
        <f>IF(BB3964=0,0,(BD3964/BB3964)*100)</f>
        <v>0</v>
      </c>
      <c r="BG3964" s="596"/>
      <c r="BH3964" s="599">
        <f>AV3964+BB3964</f>
        <v>0</v>
      </c>
      <c r="BI3964" s="600"/>
      <c r="BJ3964" s="630">
        <f>AX3964+BD3964</f>
        <v>0</v>
      </c>
      <c r="BK3964" s="631"/>
      <c r="BL3964" s="595">
        <f>IF(BH3964=0,0,(BJ3964/BH3964)*100)</f>
        <v>0</v>
      </c>
      <c r="BM3964" s="596"/>
      <c r="BN3964" s="656">
        <f>(AF3964*2)+(AL3964*2)+(AR3964*3)+BD3964</f>
        <v>0</v>
      </c>
      <c r="BO3964" s="657"/>
      <c r="BP3964" s="658"/>
      <c r="BQ3964" s="676">
        <f>IF(BS3964=0,0,50*BR3964/BS3964)</f>
        <v>0</v>
      </c>
      <c r="BR3964" s="662">
        <f>(BN3964*BU$11)+(N3964*BU$12)+(Z3964*BU$13)+(R3964*BU$14)+(X3964*BU$15)+(AB3964*BU$16)</f>
        <v>0</v>
      </c>
      <c r="BS3964" s="662">
        <f>((BB3964-BD3964)*BU$18)+((AV3964-AX3964)*BU$17)+(H3964*BU$19)+(P3964*BU$20)</f>
        <v>0</v>
      </c>
      <c r="BT3964" s="19" t="s">
        <v>75</v>
      </c>
      <c r="BU3964" s="277">
        <f>IF(BQ3959="B",'VALUE POINTS'!L$10,IF('GAME STATS'!BQ3959="C",'VALUE POINTS'!M$10,'VALUE POINTS'!K$10))</f>
        <v>1</v>
      </c>
      <c r="BV3964" s="278"/>
    </row>
    <row r="3965" spans="1:74" ht="23.85" hidden="1" customHeight="1" x14ac:dyDescent="0.35">
      <c r="A3965" s="276"/>
      <c r="B3965" s="571"/>
      <c r="C3965" s="642" t="str">
        <f>IF(ROSTER!D$8="","",ROSTER!D$8)</f>
        <v/>
      </c>
      <c r="D3965" s="643"/>
      <c r="E3965" s="575"/>
      <c r="F3965" s="577"/>
      <c r="G3965" s="583"/>
      <c r="H3965" s="579"/>
      <c r="I3965" s="545"/>
      <c r="J3965" s="544"/>
      <c r="K3965" s="581"/>
      <c r="L3965" s="586"/>
      <c r="M3965" s="587"/>
      <c r="N3965" s="592" t="s">
        <v>16</v>
      </c>
      <c r="O3965" s="603"/>
      <c r="P3965" s="544"/>
      <c r="Q3965" s="581"/>
      <c r="R3965" s="586"/>
      <c r="S3965" s="587"/>
      <c r="T3965" s="592" t="s">
        <v>16</v>
      </c>
      <c r="U3965" s="603"/>
      <c r="V3965" s="311"/>
      <c r="W3965" s="311"/>
      <c r="X3965" s="579"/>
      <c r="Y3965" s="545"/>
      <c r="Z3965" s="544"/>
      <c r="AA3965" s="545"/>
      <c r="AB3965" s="544"/>
      <c r="AC3965" s="545"/>
      <c r="AD3965" s="544"/>
      <c r="AE3965" s="581"/>
      <c r="AF3965" s="586"/>
      <c r="AG3965" s="587"/>
      <c r="AH3965" s="626"/>
      <c r="AI3965" s="627"/>
      <c r="AJ3965" s="544"/>
      <c r="AK3965" s="581"/>
      <c r="AL3965" s="586"/>
      <c r="AM3965" s="587"/>
      <c r="AN3965" s="626"/>
      <c r="AO3965" s="627"/>
      <c r="AP3965" s="544"/>
      <c r="AQ3965" s="581"/>
      <c r="AR3965" s="586"/>
      <c r="AS3965" s="587"/>
      <c r="AT3965" s="626"/>
      <c r="AU3965" s="627"/>
      <c r="AV3965" s="628"/>
      <c r="AW3965" s="629"/>
      <c r="AX3965" s="632"/>
      <c r="AY3965" s="633"/>
      <c r="AZ3965" s="626"/>
      <c r="BA3965" s="627"/>
      <c r="BB3965" s="544"/>
      <c r="BC3965" s="581"/>
      <c r="BD3965" s="586"/>
      <c r="BE3965" s="587"/>
      <c r="BF3965" s="626"/>
      <c r="BG3965" s="627"/>
      <c r="BH3965" s="628"/>
      <c r="BI3965" s="629"/>
      <c r="BJ3965" s="632"/>
      <c r="BK3965" s="633"/>
      <c r="BL3965" s="626"/>
      <c r="BM3965" s="627"/>
      <c r="BN3965" s="678"/>
      <c r="BO3965" s="679"/>
      <c r="BP3965" s="680"/>
      <c r="BQ3965" s="677"/>
      <c r="BR3965" s="663"/>
      <c r="BS3965" s="663"/>
      <c r="BT3965" s="19" t="s">
        <v>76</v>
      </c>
      <c r="BU3965" s="277">
        <f>IF(BQ3959="B",'VALUE POINTS'!L$11,IF('GAME STATS'!BQ3959="C",'VALUE POINTS'!M$11,'VALUE POINTS'!K$11))</f>
        <v>1</v>
      </c>
      <c r="BV3965" s="278"/>
    </row>
    <row r="3966" spans="1:74" ht="21.75" hidden="1" customHeight="1" x14ac:dyDescent="0.35">
      <c r="A3966" s="95"/>
      <c r="B3966" s="570" t="str">
        <f>IF(ROSTER!B$10="","",ROSTER!B$10)</f>
        <v/>
      </c>
      <c r="C3966" s="572" t="str">
        <f>IF(ROSTER!C$10="","",ROSTER!C$10)</f>
        <v/>
      </c>
      <c r="D3966" s="573"/>
      <c r="E3966" s="574"/>
      <c r="F3966" s="576">
        <f>IF(E3966="y",1,IF(E3966="S",1,0))</f>
        <v>0</v>
      </c>
      <c r="G3966" s="582">
        <f>IF(E3966="S",1,0)</f>
        <v>0</v>
      </c>
      <c r="H3966" s="578"/>
      <c r="I3966" s="543"/>
      <c r="J3966" s="542"/>
      <c r="K3966" s="580"/>
      <c r="L3966" s="584"/>
      <c r="M3966" s="585"/>
      <c r="N3966" s="588">
        <f>L3966+J3966</f>
        <v>0</v>
      </c>
      <c r="O3966" s="589"/>
      <c r="P3966" s="542"/>
      <c r="Q3966" s="580"/>
      <c r="R3966" s="584"/>
      <c r="S3966" s="585"/>
      <c r="T3966" s="588">
        <f>R3966-P3966</f>
        <v>0</v>
      </c>
      <c r="U3966" s="589"/>
      <c r="V3966" s="310"/>
      <c r="W3966" s="310"/>
      <c r="X3966" s="578"/>
      <c r="Y3966" s="543"/>
      <c r="Z3966" s="542"/>
      <c r="AA3966" s="543"/>
      <c r="AB3966" s="542"/>
      <c r="AC3966" s="543"/>
      <c r="AD3966" s="542"/>
      <c r="AE3966" s="580"/>
      <c r="AF3966" s="584"/>
      <c r="AG3966" s="585"/>
      <c r="AH3966" s="595">
        <f>IF(AD3966=0,0,(AF3966/AD3966)*100)</f>
        <v>0</v>
      </c>
      <c r="AI3966" s="596"/>
      <c r="AJ3966" s="542"/>
      <c r="AK3966" s="580"/>
      <c r="AL3966" s="584"/>
      <c r="AM3966" s="585"/>
      <c r="AN3966" s="595">
        <f>IF(AJ3966=0,0,(AL3966/AJ3966)*100)</f>
        <v>0</v>
      </c>
      <c r="AO3966" s="596"/>
      <c r="AP3966" s="542"/>
      <c r="AQ3966" s="580"/>
      <c r="AR3966" s="584"/>
      <c r="AS3966" s="585"/>
      <c r="AT3966" s="595">
        <f>IF(AP3966=0,0,(AR3966/AP3966)*100)</f>
        <v>0</v>
      </c>
      <c r="AU3966" s="596"/>
      <c r="AV3966" s="599">
        <f>AD3966+AJ3966+AP3966</f>
        <v>0</v>
      </c>
      <c r="AW3966" s="600"/>
      <c r="AX3966" s="630">
        <f>AF3966+AL3966+AR3966</f>
        <v>0</v>
      </c>
      <c r="AY3966" s="631"/>
      <c r="AZ3966" s="595">
        <f>IF(AV3966=0,0,(AX3966/AV3966)*100)</f>
        <v>0</v>
      </c>
      <c r="BA3966" s="596"/>
      <c r="BB3966" s="542"/>
      <c r="BC3966" s="580"/>
      <c r="BD3966" s="584"/>
      <c r="BE3966" s="585"/>
      <c r="BF3966" s="595">
        <f>IF(BB3966=0,0,(BD3966/BB3966)*100)</f>
        <v>0</v>
      </c>
      <c r="BG3966" s="596"/>
      <c r="BH3966" s="599">
        <f>AV3966+BB3966</f>
        <v>0</v>
      </c>
      <c r="BI3966" s="600"/>
      <c r="BJ3966" s="630">
        <f>AX3966+BD3966</f>
        <v>0</v>
      </c>
      <c r="BK3966" s="631"/>
      <c r="BL3966" s="595">
        <f>IF(BH3966=0,0,(BJ3966/BH3966)*100)</f>
        <v>0</v>
      </c>
      <c r="BM3966" s="596"/>
      <c r="BN3966" s="656">
        <f>(AF3966*2)+(AL3966*2)+(AR3966*3)+BD3966</f>
        <v>0</v>
      </c>
      <c r="BO3966" s="657"/>
      <c r="BP3966" s="658"/>
      <c r="BQ3966" s="676">
        <f>IF(BS3966=0,0,50*BR3966/BS3966)</f>
        <v>0</v>
      </c>
      <c r="BR3966" s="662">
        <f>(BN3966*BU$11)+(N3966*BU$12)+(Z3966*BU$13)+(R3966*BU$14)+(X3966*BU$15)+(AB3966*BU$16)</f>
        <v>0</v>
      </c>
      <c r="BS3966" s="662">
        <f>((BB3966-BD3966)*BU$18)+((AV3966-AX3966)*BU$17)+(H3966*BU$19)+(P3966*BU$20)</f>
        <v>0</v>
      </c>
      <c r="BT3966" s="19" t="s">
        <v>77</v>
      </c>
      <c r="BU3966" s="277">
        <f>IF(BQ3959="B",'VALUE POINTS'!L$12,IF('GAME STATS'!BQ3959="C",'VALUE POINTS'!M$12,'VALUE POINTS'!K$12))</f>
        <v>2</v>
      </c>
      <c r="BV3966" s="278"/>
    </row>
    <row r="3967" spans="1:74" ht="21.75" hidden="1" customHeight="1" x14ac:dyDescent="0.35">
      <c r="A3967" s="95"/>
      <c r="B3967" s="571"/>
      <c r="C3967" s="642" t="str">
        <f>IF(ROSTER!D$10="","",ROSTER!D$10)</f>
        <v/>
      </c>
      <c r="D3967" s="643"/>
      <c r="E3967" s="575"/>
      <c r="F3967" s="577"/>
      <c r="G3967" s="583"/>
      <c r="H3967" s="579"/>
      <c r="I3967" s="545"/>
      <c r="J3967" s="544"/>
      <c r="K3967" s="581"/>
      <c r="L3967" s="586"/>
      <c r="M3967" s="587"/>
      <c r="N3967" s="592" t="s">
        <v>16</v>
      </c>
      <c r="O3967" s="603"/>
      <c r="P3967" s="544"/>
      <c r="Q3967" s="581"/>
      <c r="R3967" s="586"/>
      <c r="S3967" s="587"/>
      <c r="T3967" s="592" t="s">
        <v>16</v>
      </c>
      <c r="U3967" s="603"/>
      <c r="V3967" s="311"/>
      <c r="W3967" s="311"/>
      <c r="X3967" s="579"/>
      <c r="Y3967" s="545"/>
      <c r="Z3967" s="544"/>
      <c r="AA3967" s="545"/>
      <c r="AB3967" s="544"/>
      <c r="AC3967" s="545"/>
      <c r="AD3967" s="544"/>
      <c r="AE3967" s="581"/>
      <c r="AF3967" s="586"/>
      <c r="AG3967" s="587"/>
      <c r="AH3967" s="626"/>
      <c r="AI3967" s="627"/>
      <c r="AJ3967" s="544"/>
      <c r="AK3967" s="581"/>
      <c r="AL3967" s="586"/>
      <c r="AM3967" s="587"/>
      <c r="AN3967" s="626"/>
      <c r="AO3967" s="627"/>
      <c r="AP3967" s="544"/>
      <c r="AQ3967" s="581"/>
      <c r="AR3967" s="586"/>
      <c r="AS3967" s="587"/>
      <c r="AT3967" s="626"/>
      <c r="AU3967" s="627"/>
      <c r="AV3967" s="628"/>
      <c r="AW3967" s="629"/>
      <c r="AX3967" s="632"/>
      <c r="AY3967" s="633"/>
      <c r="AZ3967" s="626"/>
      <c r="BA3967" s="627"/>
      <c r="BB3967" s="544"/>
      <c r="BC3967" s="581"/>
      <c r="BD3967" s="586"/>
      <c r="BE3967" s="587"/>
      <c r="BF3967" s="626"/>
      <c r="BG3967" s="627"/>
      <c r="BH3967" s="628"/>
      <c r="BI3967" s="629"/>
      <c r="BJ3967" s="632"/>
      <c r="BK3967" s="633"/>
      <c r="BL3967" s="626"/>
      <c r="BM3967" s="627"/>
      <c r="BN3967" s="678"/>
      <c r="BO3967" s="679"/>
      <c r="BP3967" s="680"/>
      <c r="BQ3967" s="677"/>
      <c r="BR3967" s="663"/>
      <c r="BS3967" s="663"/>
      <c r="BT3967" s="19" t="s">
        <v>78</v>
      </c>
      <c r="BU3967" s="277">
        <f>IF(BQ3959="B",'VALUE POINTS'!L$13,IF('GAME STATS'!BQ3959="C",'VALUE POINTS'!M$13,'VALUE POINTS'!K$13))</f>
        <v>2</v>
      </c>
      <c r="BV3967" s="278"/>
    </row>
    <row r="3968" spans="1:74" ht="21.75" hidden="1" customHeight="1" x14ac:dyDescent="0.35">
      <c r="A3968" s="95"/>
      <c r="B3968" s="570" t="str">
        <f>IF(ROSTER!B$12="","",ROSTER!B$12)</f>
        <v/>
      </c>
      <c r="C3968" s="572" t="str">
        <f>IF(ROSTER!C$12="","",ROSTER!C$12)</f>
        <v/>
      </c>
      <c r="D3968" s="573"/>
      <c r="E3968" s="574"/>
      <c r="F3968" s="576">
        <f>IF(E3968="y",1,IF(E3968="S",1,0))</f>
        <v>0</v>
      </c>
      <c r="G3968" s="582">
        <f>IF(E3968="S",1,0)</f>
        <v>0</v>
      </c>
      <c r="H3968" s="578"/>
      <c r="I3968" s="543"/>
      <c r="J3968" s="542"/>
      <c r="K3968" s="580"/>
      <c r="L3968" s="584"/>
      <c r="M3968" s="585"/>
      <c r="N3968" s="588">
        <f>L3968+J3968</f>
        <v>0</v>
      </c>
      <c r="O3968" s="589"/>
      <c r="P3968" s="542"/>
      <c r="Q3968" s="580"/>
      <c r="R3968" s="584"/>
      <c r="S3968" s="585"/>
      <c r="T3968" s="588">
        <f>R3968-P3968</f>
        <v>0</v>
      </c>
      <c r="U3968" s="589"/>
      <c r="V3968" s="310"/>
      <c r="W3968" s="310"/>
      <c r="X3968" s="578"/>
      <c r="Y3968" s="543"/>
      <c r="Z3968" s="542"/>
      <c r="AA3968" s="543"/>
      <c r="AB3968" s="542"/>
      <c r="AC3968" s="543"/>
      <c r="AD3968" s="542"/>
      <c r="AE3968" s="580"/>
      <c r="AF3968" s="584"/>
      <c r="AG3968" s="585"/>
      <c r="AH3968" s="595">
        <f>IF(AD3968=0,0,(AF3968/AD3968)*100)</f>
        <v>0</v>
      </c>
      <c r="AI3968" s="596"/>
      <c r="AJ3968" s="542"/>
      <c r="AK3968" s="580"/>
      <c r="AL3968" s="584"/>
      <c r="AM3968" s="585"/>
      <c r="AN3968" s="595">
        <f>IF(AJ3968=0,0,(AL3968/AJ3968)*100)</f>
        <v>0</v>
      </c>
      <c r="AO3968" s="596"/>
      <c r="AP3968" s="542"/>
      <c r="AQ3968" s="580"/>
      <c r="AR3968" s="584"/>
      <c r="AS3968" s="585"/>
      <c r="AT3968" s="595">
        <f>IF(AP3968=0,0,(AR3968/AP3968)*100)</f>
        <v>0</v>
      </c>
      <c r="AU3968" s="596"/>
      <c r="AV3968" s="599">
        <f>AD3968+AJ3968+AP3968</f>
        <v>0</v>
      </c>
      <c r="AW3968" s="600"/>
      <c r="AX3968" s="630">
        <f>AF3968+AL3968+AR3968</f>
        <v>0</v>
      </c>
      <c r="AY3968" s="631"/>
      <c r="AZ3968" s="595">
        <f>IF(AV3968=0,0,(AX3968/AV3968)*100)</f>
        <v>0</v>
      </c>
      <c r="BA3968" s="596"/>
      <c r="BB3968" s="542"/>
      <c r="BC3968" s="580"/>
      <c r="BD3968" s="584"/>
      <c r="BE3968" s="585"/>
      <c r="BF3968" s="595">
        <f>IF(BB3968=0,0,(BD3968/BB3968)*100)</f>
        <v>0</v>
      </c>
      <c r="BG3968" s="596"/>
      <c r="BH3968" s="599">
        <f>AV3968+BB3968</f>
        <v>0</v>
      </c>
      <c r="BI3968" s="600"/>
      <c r="BJ3968" s="630">
        <f>AX3968+BD3968</f>
        <v>0</v>
      </c>
      <c r="BK3968" s="631"/>
      <c r="BL3968" s="595">
        <f>IF(BH3968=0,0,(BJ3968/BH3968)*100)</f>
        <v>0</v>
      </c>
      <c r="BM3968" s="596"/>
      <c r="BN3968" s="656">
        <f>(AF3968*2)+(AL3968*2)+(AR3968*3)+BD3968</f>
        <v>0</v>
      </c>
      <c r="BO3968" s="657"/>
      <c r="BP3968" s="658"/>
      <c r="BQ3968" s="676">
        <f t="shared" ref="BQ3968" si="3184">IF(BS3968=0,0,50*BR3968/BS3968)</f>
        <v>0</v>
      </c>
      <c r="BR3968" s="662">
        <f>(BN3968*BU$11)+(N3968*BU$12)+(Z3968*BU$13)+(R3968*BU$14)+(X3968*BU$15)+(AB3968*BU$16)</f>
        <v>0</v>
      </c>
      <c r="BS3968" s="662">
        <f>((BB3968-BD3968)*BU$18)+((AV3968-AX3968)*BU$17)+(H3968*BU$19)+(P3968*BU$20)</f>
        <v>0</v>
      </c>
      <c r="BT3968" s="19" t="s">
        <v>79</v>
      </c>
      <c r="BU3968" s="277">
        <f>IF(BQ3959="B",'VALUE POINTS'!L$14,IF('GAME STATS'!BQ3959="C",'VALUE POINTS'!M$14,'VALUE POINTS'!K$14))</f>
        <v>2</v>
      </c>
      <c r="BV3968" s="278"/>
    </row>
    <row r="3969" spans="1:74" ht="21.75" hidden="1" customHeight="1" x14ac:dyDescent="0.35">
      <c r="A3969" s="95"/>
      <c r="B3969" s="571"/>
      <c r="C3969" s="642" t="str">
        <f>IF(ROSTER!D$12="","",ROSTER!D$12)</f>
        <v/>
      </c>
      <c r="D3969" s="643"/>
      <c r="E3969" s="575"/>
      <c r="F3969" s="577"/>
      <c r="G3969" s="583"/>
      <c r="H3969" s="579"/>
      <c r="I3969" s="545"/>
      <c r="J3969" s="544"/>
      <c r="K3969" s="581"/>
      <c r="L3969" s="586"/>
      <c r="M3969" s="587"/>
      <c r="N3969" s="592"/>
      <c r="O3969" s="603"/>
      <c r="P3969" s="544"/>
      <c r="Q3969" s="581"/>
      <c r="R3969" s="586"/>
      <c r="S3969" s="587"/>
      <c r="T3969" s="592"/>
      <c r="U3969" s="603"/>
      <c r="V3969" s="311"/>
      <c r="W3969" s="311"/>
      <c r="X3969" s="579"/>
      <c r="Y3969" s="545"/>
      <c r="Z3969" s="544"/>
      <c r="AA3969" s="545"/>
      <c r="AB3969" s="544"/>
      <c r="AC3969" s="545"/>
      <c r="AD3969" s="544"/>
      <c r="AE3969" s="581"/>
      <c r="AF3969" s="586"/>
      <c r="AG3969" s="587"/>
      <c r="AH3969" s="626"/>
      <c r="AI3969" s="627"/>
      <c r="AJ3969" s="544"/>
      <c r="AK3969" s="581"/>
      <c r="AL3969" s="586"/>
      <c r="AM3969" s="587"/>
      <c r="AN3969" s="626"/>
      <c r="AO3969" s="627"/>
      <c r="AP3969" s="544"/>
      <c r="AQ3969" s="581"/>
      <c r="AR3969" s="586"/>
      <c r="AS3969" s="587"/>
      <c r="AT3969" s="626"/>
      <c r="AU3969" s="627"/>
      <c r="AV3969" s="628"/>
      <c r="AW3969" s="629"/>
      <c r="AX3969" s="632"/>
      <c r="AY3969" s="633"/>
      <c r="AZ3969" s="626"/>
      <c r="BA3969" s="627"/>
      <c r="BB3969" s="544"/>
      <c r="BC3969" s="581"/>
      <c r="BD3969" s="586"/>
      <c r="BE3969" s="587"/>
      <c r="BF3969" s="626"/>
      <c r="BG3969" s="627"/>
      <c r="BH3969" s="628"/>
      <c r="BI3969" s="629"/>
      <c r="BJ3969" s="632"/>
      <c r="BK3969" s="633"/>
      <c r="BL3969" s="626"/>
      <c r="BM3969" s="627"/>
      <c r="BN3969" s="678"/>
      <c r="BO3969" s="679"/>
      <c r="BP3969" s="680"/>
      <c r="BQ3969" s="677"/>
      <c r="BR3969" s="663"/>
      <c r="BS3969" s="663"/>
      <c r="BT3969" s="19" t="s">
        <v>80</v>
      </c>
      <c r="BU3969" s="277">
        <f>IF(BQ3959="B",'VALUE POINTS'!L$15,IF('GAME STATS'!BQ3959="C",'VALUE POINTS'!M$15,'VALUE POINTS'!K$15))</f>
        <v>2</v>
      </c>
      <c r="BV3969" s="278"/>
    </row>
    <row r="3970" spans="1:74" ht="21.75" hidden="1" customHeight="1" x14ac:dyDescent="0.35">
      <c r="A3970" s="95"/>
      <c r="B3970" s="570" t="str">
        <f>IF(ROSTER!B$14="","",ROSTER!B$14)</f>
        <v/>
      </c>
      <c r="C3970" s="572" t="str">
        <f>IF(ROSTER!C$14="","",ROSTER!C$14)</f>
        <v/>
      </c>
      <c r="D3970" s="573"/>
      <c r="E3970" s="574"/>
      <c r="F3970" s="576">
        <f>IF(E3970="y",1,IF(E3970="S",1,0))</f>
        <v>0</v>
      </c>
      <c r="G3970" s="582">
        <f>IF(E3970="S",1,0)</f>
        <v>0</v>
      </c>
      <c r="H3970" s="578"/>
      <c r="I3970" s="543"/>
      <c r="J3970" s="542"/>
      <c r="K3970" s="580"/>
      <c r="L3970" s="584"/>
      <c r="M3970" s="585"/>
      <c r="N3970" s="588">
        <f>L3970+J3970</f>
        <v>0</v>
      </c>
      <c r="O3970" s="589"/>
      <c r="P3970" s="542"/>
      <c r="Q3970" s="580"/>
      <c r="R3970" s="584"/>
      <c r="S3970" s="585"/>
      <c r="T3970" s="588">
        <f>R3970-P3970</f>
        <v>0</v>
      </c>
      <c r="U3970" s="589"/>
      <c r="V3970" s="310"/>
      <c r="W3970" s="310"/>
      <c r="X3970" s="578"/>
      <c r="Y3970" s="543"/>
      <c r="Z3970" s="542"/>
      <c r="AA3970" s="543"/>
      <c r="AB3970" s="542"/>
      <c r="AC3970" s="543"/>
      <c r="AD3970" s="542"/>
      <c r="AE3970" s="580"/>
      <c r="AF3970" s="584"/>
      <c r="AG3970" s="585"/>
      <c r="AH3970" s="595">
        <f>IF(AD3970=0,0,(AF3970/AD3970)*100)</f>
        <v>0</v>
      </c>
      <c r="AI3970" s="596"/>
      <c r="AJ3970" s="542"/>
      <c r="AK3970" s="580"/>
      <c r="AL3970" s="584"/>
      <c r="AM3970" s="585"/>
      <c r="AN3970" s="595">
        <f>IF(AJ3970=0,0,(AL3970/AJ3970)*100)</f>
        <v>0</v>
      </c>
      <c r="AO3970" s="596"/>
      <c r="AP3970" s="542"/>
      <c r="AQ3970" s="580"/>
      <c r="AR3970" s="584"/>
      <c r="AS3970" s="585"/>
      <c r="AT3970" s="595">
        <f>IF(AP3970=0,0,(AR3970/AP3970)*100)</f>
        <v>0</v>
      </c>
      <c r="AU3970" s="596"/>
      <c r="AV3970" s="599">
        <f>AD3970+AJ3970+AP3970</f>
        <v>0</v>
      </c>
      <c r="AW3970" s="600"/>
      <c r="AX3970" s="630">
        <f>AF3970+AL3970+AR3970</f>
        <v>0</v>
      </c>
      <c r="AY3970" s="631"/>
      <c r="AZ3970" s="595">
        <f>IF(AV3970=0,0,(AX3970/AV3970)*100)</f>
        <v>0</v>
      </c>
      <c r="BA3970" s="596"/>
      <c r="BB3970" s="542"/>
      <c r="BC3970" s="580"/>
      <c r="BD3970" s="584"/>
      <c r="BE3970" s="585"/>
      <c r="BF3970" s="595">
        <f>IF(BB3970=0,0,(BD3970/BB3970)*100)</f>
        <v>0</v>
      </c>
      <c r="BG3970" s="596"/>
      <c r="BH3970" s="599">
        <f>AV3970+BB3970</f>
        <v>0</v>
      </c>
      <c r="BI3970" s="600"/>
      <c r="BJ3970" s="630">
        <f>AX3970+BD3970</f>
        <v>0</v>
      </c>
      <c r="BK3970" s="631"/>
      <c r="BL3970" s="595">
        <f>IF(BH3970=0,0,(BJ3970/BH3970)*100)</f>
        <v>0</v>
      </c>
      <c r="BM3970" s="596"/>
      <c r="BN3970" s="656">
        <f>(AF3970*2)+(AL3970*2)+(AR3970*3)+BD3970</f>
        <v>0</v>
      </c>
      <c r="BO3970" s="657"/>
      <c r="BP3970" s="658"/>
      <c r="BQ3970" s="676">
        <f t="shared" ref="BQ3970" si="3185">IF(BS3970=0,0,50*BR3970/BS3970)</f>
        <v>0</v>
      </c>
      <c r="BR3970" s="662">
        <f>(BN3970*BU$11)+(N3970*BU$12)+(Z3970*BU$13)+(R3970*BU$14)+(X3970*BU$15)+(AB3970*BU$16)</f>
        <v>0</v>
      </c>
      <c r="BS3970" s="662">
        <f>((BB3970-BD3970)*BU$18)+((AV3970-AX3970)*BU$17)+(H3970*BU$19)+(P3970*BU$20)</f>
        <v>0</v>
      </c>
      <c r="BT3970" s="19" t="s">
        <v>81</v>
      </c>
      <c r="BU3970" s="277">
        <f>IF(BQ3959="B",'VALUE POINTS'!L$16,IF('GAME STATS'!BQ3959="C",'VALUE POINTS'!M$16,'VALUE POINTS'!K$16))</f>
        <v>2</v>
      </c>
      <c r="BV3970" s="278"/>
    </row>
    <row r="3971" spans="1:74" ht="21.75" hidden="1" customHeight="1" x14ac:dyDescent="0.35">
      <c r="A3971" s="95"/>
      <c r="B3971" s="571"/>
      <c r="C3971" s="642" t="str">
        <f>IF(ROSTER!D$14="","",ROSTER!D$14)</f>
        <v/>
      </c>
      <c r="D3971" s="643"/>
      <c r="E3971" s="575"/>
      <c r="F3971" s="577"/>
      <c r="G3971" s="583"/>
      <c r="H3971" s="579"/>
      <c r="I3971" s="545"/>
      <c r="J3971" s="544"/>
      <c r="K3971" s="581"/>
      <c r="L3971" s="586"/>
      <c r="M3971" s="587"/>
      <c r="N3971" s="592"/>
      <c r="O3971" s="603"/>
      <c r="P3971" s="544"/>
      <c r="Q3971" s="581"/>
      <c r="R3971" s="586"/>
      <c r="S3971" s="587"/>
      <c r="T3971" s="592"/>
      <c r="U3971" s="603"/>
      <c r="V3971" s="311"/>
      <c r="W3971" s="311"/>
      <c r="X3971" s="579"/>
      <c r="Y3971" s="545"/>
      <c r="Z3971" s="544"/>
      <c r="AA3971" s="545"/>
      <c r="AB3971" s="544"/>
      <c r="AC3971" s="545"/>
      <c r="AD3971" s="544"/>
      <c r="AE3971" s="581"/>
      <c r="AF3971" s="586"/>
      <c r="AG3971" s="587"/>
      <c r="AH3971" s="626"/>
      <c r="AI3971" s="627"/>
      <c r="AJ3971" s="544"/>
      <c r="AK3971" s="581"/>
      <c r="AL3971" s="586"/>
      <c r="AM3971" s="587"/>
      <c r="AN3971" s="626"/>
      <c r="AO3971" s="627"/>
      <c r="AP3971" s="544"/>
      <c r="AQ3971" s="581"/>
      <c r="AR3971" s="586"/>
      <c r="AS3971" s="587"/>
      <c r="AT3971" s="626"/>
      <c r="AU3971" s="627"/>
      <c r="AV3971" s="628"/>
      <c r="AW3971" s="629"/>
      <c r="AX3971" s="632"/>
      <c r="AY3971" s="633"/>
      <c r="AZ3971" s="626"/>
      <c r="BA3971" s="627"/>
      <c r="BB3971" s="544"/>
      <c r="BC3971" s="581"/>
      <c r="BD3971" s="586"/>
      <c r="BE3971" s="587"/>
      <c r="BF3971" s="626"/>
      <c r="BG3971" s="627"/>
      <c r="BH3971" s="628"/>
      <c r="BI3971" s="629"/>
      <c r="BJ3971" s="632"/>
      <c r="BK3971" s="633"/>
      <c r="BL3971" s="626"/>
      <c r="BM3971" s="627"/>
      <c r="BN3971" s="678"/>
      <c r="BO3971" s="679"/>
      <c r="BP3971" s="680"/>
      <c r="BQ3971" s="677"/>
      <c r="BR3971" s="663"/>
      <c r="BS3971" s="663"/>
      <c r="BT3971" s="19" t="s">
        <v>82</v>
      </c>
      <c r="BU3971" s="277">
        <f>IF(BQ3959="B",'VALUE POINTS'!L$17,IF('GAME STATS'!BQ3959="C",'VALUE POINTS'!M$17,'VALUE POINTS'!K$17))</f>
        <v>1</v>
      </c>
      <c r="BV3971" s="278"/>
    </row>
    <row r="3972" spans="1:74" ht="21.75" hidden="1" customHeight="1" x14ac:dyDescent="0.35">
      <c r="A3972" s="95"/>
      <c r="B3972" s="570" t="str">
        <f>IF(ROSTER!B$16="","",ROSTER!B$16)</f>
        <v/>
      </c>
      <c r="C3972" s="572" t="str">
        <f>IF(ROSTER!C$16="","",ROSTER!C$16)</f>
        <v/>
      </c>
      <c r="D3972" s="573"/>
      <c r="E3972" s="574"/>
      <c r="F3972" s="576">
        <f>IF(E3972="y",1,IF(E3972="S",1,0))</f>
        <v>0</v>
      </c>
      <c r="G3972" s="582">
        <f>IF(E3972="S",1,0)</f>
        <v>0</v>
      </c>
      <c r="H3972" s="578"/>
      <c r="I3972" s="543"/>
      <c r="J3972" s="542"/>
      <c r="K3972" s="580"/>
      <c r="L3972" s="584"/>
      <c r="M3972" s="585"/>
      <c r="N3972" s="588">
        <f>L3972+J3972</f>
        <v>0</v>
      </c>
      <c r="O3972" s="589"/>
      <c r="P3972" s="542"/>
      <c r="Q3972" s="580"/>
      <c r="R3972" s="584"/>
      <c r="S3972" s="585"/>
      <c r="T3972" s="588">
        <f>R3972-P3972</f>
        <v>0</v>
      </c>
      <c r="U3972" s="589"/>
      <c r="V3972" s="310"/>
      <c r="W3972" s="310"/>
      <c r="X3972" s="578"/>
      <c r="Y3972" s="543"/>
      <c r="Z3972" s="542"/>
      <c r="AA3972" s="543"/>
      <c r="AB3972" s="542"/>
      <c r="AC3972" s="543"/>
      <c r="AD3972" s="542"/>
      <c r="AE3972" s="580"/>
      <c r="AF3972" s="584"/>
      <c r="AG3972" s="585"/>
      <c r="AH3972" s="595">
        <f>IF(AD3972=0,0,(AF3972/AD3972)*100)</f>
        <v>0</v>
      </c>
      <c r="AI3972" s="596"/>
      <c r="AJ3972" s="542"/>
      <c r="AK3972" s="580"/>
      <c r="AL3972" s="584"/>
      <c r="AM3972" s="585"/>
      <c r="AN3972" s="595">
        <f>IF(AJ3972=0,0,(AL3972/AJ3972)*100)</f>
        <v>0</v>
      </c>
      <c r="AO3972" s="596"/>
      <c r="AP3972" s="542"/>
      <c r="AQ3972" s="580"/>
      <c r="AR3972" s="584"/>
      <c r="AS3972" s="585"/>
      <c r="AT3972" s="595">
        <f>IF(AP3972=0,0,(AR3972/AP3972)*100)</f>
        <v>0</v>
      </c>
      <c r="AU3972" s="596"/>
      <c r="AV3972" s="599">
        <f>AD3972+AJ3972+AP3972</f>
        <v>0</v>
      </c>
      <c r="AW3972" s="600"/>
      <c r="AX3972" s="630">
        <f>AF3972+AL3972+AR3972</f>
        <v>0</v>
      </c>
      <c r="AY3972" s="631"/>
      <c r="AZ3972" s="595">
        <f>IF(AV3972=0,0,(AX3972/AV3972)*100)</f>
        <v>0</v>
      </c>
      <c r="BA3972" s="596"/>
      <c r="BB3972" s="542"/>
      <c r="BC3972" s="580"/>
      <c r="BD3972" s="584"/>
      <c r="BE3972" s="585"/>
      <c r="BF3972" s="595">
        <f>IF(BB3972=0,0,(BD3972/BB3972)*100)</f>
        <v>0</v>
      </c>
      <c r="BG3972" s="596"/>
      <c r="BH3972" s="599">
        <f>AV3972+BB3972</f>
        <v>0</v>
      </c>
      <c r="BI3972" s="600"/>
      <c r="BJ3972" s="630">
        <f>AX3972+BD3972</f>
        <v>0</v>
      </c>
      <c r="BK3972" s="631"/>
      <c r="BL3972" s="595">
        <f>IF(BH3972=0,0,(BJ3972/BH3972)*100)</f>
        <v>0</v>
      </c>
      <c r="BM3972" s="596"/>
      <c r="BN3972" s="656">
        <f>(AF3972*2)+(AL3972*2)+(AR3972*3)+BD3972</f>
        <v>0</v>
      </c>
      <c r="BO3972" s="657"/>
      <c r="BP3972" s="658"/>
      <c r="BQ3972" s="676">
        <f t="shared" ref="BQ3972" si="3186">IF(BS3972=0,0,50*BR3972/BS3972)</f>
        <v>0</v>
      </c>
      <c r="BR3972" s="662">
        <f>(BN3972*BU$11)+(N3972*BU$12)+(Z3972*BU$13)+(R3972*BU$14)+(X3972*BU$15)+(AB3972*BU$16)</f>
        <v>0</v>
      </c>
      <c r="BS3972" s="662">
        <f>((BB3972-BD3972)*BU$18)+((AV3972-AX3972)*BU$17)+(H3972*BU$19)+(P3972*BU$20)</f>
        <v>0</v>
      </c>
      <c r="BT3972" s="19" t="s">
        <v>83</v>
      </c>
      <c r="BU3972" s="277">
        <f>IF(BQ3959="B",'VALUE POINTS'!L$18,IF('GAME STATS'!BQ3959="C",'VALUE POINTS'!M$18,'VALUE POINTS'!K$18))</f>
        <v>2</v>
      </c>
      <c r="BV3972" s="278"/>
    </row>
    <row r="3973" spans="1:74" ht="21.75" hidden="1" customHeight="1" x14ac:dyDescent="0.35">
      <c r="A3973" s="95"/>
      <c r="B3973" s="571"/>
      <c r="C3973" s="642" t="str">
        <f>IF(ROSTER!D$16="","",ROSTER!D$16)</f>
        <v/>
      </c>
      <c r="D3973" s="643"/>
      <c r="E3973" s="575"/>
      <c r="F3973" s="577"/>
      <c r="G3973" s="583"/>
      <c r="H3973" s="579"/>
      <c r="I3973" s="545"/>
      <c r="J3973" s="544"/>
      <c r="K3973" s="581"/>
      <c r="L3973" s="586"/>
      <c r="M3973" s="587"/>
      <c r="N3973" s="592"/>
      <c r="O3973" s="603"/>
      <c r="P3973" s="544"/>
      <c r="Q3973" s="581"/>
      <c r="R3973" s="586"/>
      <c r="S3973" s="587"/>
      <c r="T3973" s="592"/>
      <c r="U3973" s="603"/>
      <c r="V3973" s="311"/>
      <c r="W3973" s="311"/>
      <c r="X3973" s="579"/>
      <c r="Y3973" s="545"/>
      <c r="Z3973" s="544"/>
      <c r="AA3973" s="545"/>
      <c r="AB3973" s="544"/>
      <c r="AC3973" s="545"/>
      <c r="AD3973" s="544"/>
      <c r="AE3973" s="581"/>
      <c r="AF3973" s="586"/>
      <c r="AG3973" s="587"/>
      <c r="AH3973" s="626"/>
      <c r="AI3973" s="627"/>
      <c r="AJ3973" s="544"/>
      <c r="AK3973" s="581"/>
      <c r="AL3973" s="586"/>
      <c r="AM3973" s="587"/>
      <c r="AN3973" s="626"/>
      <c r="AO3973" s="627"/>
      <c r="AP3973" s="544"/>
      <c r="AQ3973" s="581"/>
      <c r="AR3973" s="586"/>
      <c r="AS3973" s="587"/>
      <c r="AT3973" s="626"/>
      <c r="AU3973" s="627"/>
      <c r="AV3973" s="628"/>
      <c r="AW3973" s="629"/>
      <c r="AX3973" s="632"/>
      <c r="AY3973" s="633"/>
      <c r="AZ3973" s="626"/>
      <c r="BA3973" s="627"/>
      <c r="BB3973" s="544"/>
      <c r="BC3973" s="581"/>
      <c r="BD3973" s="586"/>
      <c r="BE3973" s="587"/>
      <c r="BF3973" s="626"/>
      <c r="BG3973" s="627"/>
      <c r="BH3973" s="628"/>
      <c r="BI3973" s="629"/>
      <c r="BJ3973" s="632"/>
      <c r="BK3973" s="633"/>
      <c r="BL3973" s="626"/>
      <c r="BM3973" s="627"/>
      <c r="BN3973" s="678"/>
      <c r="BO3973" s="679"/>
      <c r="BP3973" s="680"/>
      <c r="BQ3973" s="677"/>
      <c r="BR3973" s="663"/>
      <c r="BS3973" s="663"/>
      <c r="BT3973" s="19" t="s">
        <v>84</v>
      </c>
      <c r="BU3973" s="277">
        <f>IF(BQ3959="B",'VALUE POINTS'!L$19,IF('GAME STATS'!BQ3959="C",'VALUE POINTS'!M$19,'VALUE POINTS'!K$19))</f>
        <v>2</v>
      </c>
      <c r="BV3973" s="278"/>
    </row>
    <row r="3974" spans="1:74" ht="21.75" hidden="1" customHeight="1" x14ac:dyDescent="0.25">
      <c r="A3974" s="95"/>
      <c r="B3974" s="570" t="str">
        <f>IF(ROSTER!B$18="","",ROSTER!B$18)</f>
        <v/>
      </c>
      <c r="C3974" s="572" t="str">
        <f>IF(ROSTER!C$18="","",ROSTER!C$18)</f>
        <v/>
      </c>
      <c r="D3974" s="573"/>
      <c r="E3974" s="574"/>
      <c r="F3974" s="576">
        <f>IF(E3974="y",1,IF(E3974="S",1,0))</f>
        <v>0</v>
      </c>
      <c r="G3974" s="582">
        <f>IF(E3974="S",1,0)</f>
        <v>0</v>
      </c>
      <c r="H3974" s="578"/>
      <c r="I3974" s="543"/>
      <c r="J3974" s="542"/>
      <c r="K3974" s="580"/>
      <c r="L3974" s="584"/>
      <c r="M3974" s="585"/>
      <c r="N3974" s="588">
        <f>L3974+J3974</f>
        <v>0</v>
      </c>
      <c r="O3974" s="589"/>
      <c r="P3974" s="542"/>
      <c r="Q3974" s="580"/>
      <c r="R3974" s="584"/>
      <c r="S3974" s="585"/>
      <c r="T3974" s="588">
        <f>R3974-P3974</f>
        <v>0</v>
      </c>
      <c r="U3974" s="589"/>
      <c r="V3974" s="310"/>
      <c r="W3974" s="310"/>
      <c r="X3974" s="578"/>
      <c r="Y3974" s="543"/>
      <c r="Z3974" s="542"/>
      <c r="AA3974" s="543"/>
      <c r="AB3974" s="542"/>
      <c r="AC3974" s="543"/>
      <c r="AD3974" s="542"/>
      <c r="AE3974" s="580"/>
      <c r="AF3974" s="584"/>
      <c r="AG3974" s="585"/>
      <c r="AH3974" s="595">
        <f>IF(AD3974=0,0,(AF3974/AD3974)*100)</f>
        <v>0</v>
      </c>
      <c r="AI3974" s="596"/>
      <c r="AJ3974" s="542"/>
      <c r="AK3974" s="580"/>
      <c r="AL3974" s="584"/>
      <c r="AM3974" s="585"/>
      <c r="AN3974" s="595">
        <f>IF(AJ3974=0,0,(AL3974/AJ3974)*100)</f>
        <v>0</v>
      </c>
      <c r="AO3974" s="596"/>
      <c r="AP3974" s="542"/>
      <c r="AQ3974" s="580"/>
      <c r="AR3974" s="584"/>
      <c r="AS3974" s="585"/>
      <c r="AT3974" s="595">
        <f>IF(AP3974=0,0,(AR3974/AP3974)*100)</f>
        <v>0</v>
      </c>
      <c r="AU3974" s="596"/>
      <c r="AV3974" s="599">
        <f>AD3974+AJ3974+AP3974</f>
        <v>0</v>
      </c>
      <c r="AW3974" s="600"/>
      <c r="AX3974" s="630">
        <f>AF3974+AL3974+AR3974</f>
        <v>0</v>
      </c>
      <c r="AY3974" s="631"/>
      <c r="AZ3974" s="595">
        <f>IF(AV3974=0,0,(AX3974/AV3974)*100)</f>
        <v>0</v>
      </c>
      <c r="BA3974" s="596"/>
      <c r="BB3974" s="542"/>
      <c r="BC3974" s="580"/>
      <c r="BD3974" s="584"/>
      <c r="BE3974" s="585"/>
      <c r="BF3974" s="595">
        <f>IF(BB3974=0,0,(BD3974/BB3974)*100)</f>
        <v>0</v>
      </c>
      <c r="BG3974" s="596"/>
      <c r="BH3974" s="599">
        <f>AV3974+BB3974</f>
        <v>0</v>
      </c>
      <c r="BI3974" s="600"/>
      <c r="BJ3974" s="630">
        <f>AX3974+BD3974</f>
        <v>0</v>
      </c>
      <c r="BK3974" s="631"/>
      <c r="BL3974" s="595">
        <f>IF(BH3974=0,0,(BJ3974/BH3974)*100)</f>
        <v>0</v>
      </c>
      <c r="BM3974" s="596"/>
      <c r="BN3974" s="656">
        <f>(AF3974*2)+(AL3974*2)+(AR3974*3)+BD3974</f>
        <v>0</v>
      </c>
      <c r="BO3974" s="657"/>
      <c r="BP3974" s="658"/>
      <c r="BQ3974" s="676">
        <f t="shared" ref="BQ3974" si="3187">IF(BS3974=0,0,50*BR3974/BS3974)</f>
        <v>0</v>
      </c>
      <c r="BR3974" s="662">
        <f>(BN3974*BU$11)+(N3974*BU$12)+(Z3974*BU$13)+(R3974*BU$14)+(X3974*BU$15)+(AB3974*BU$16)</f>
        <v>0</v>
      </c>
      <c r="BS3974" s="662">
        <f>((BB3974-BD3974)*BU$18)+((AV3974-AX3974)*BU$17)+(H3974*BU$19)+(P3974*BU$20)</f>
        <v>0</v>
      </c>
      <c r="BT3974" s="15"/>
      <c r="BU3974" s="15"/>
      <c r="BV3974" s="278"/>
    </row>
    <row r="3975" spans="1:74" ht="21.75" hidden="1" customHeight="1" x14ac:dyDescent="0.25">
      <c r="A3975" s="95"/>
      <c r="B3975" s="571"/>
      <c r="C3975" s="642" t="str">
        <f>IF(ROSTER!D$18="","",ROSTER!D$18)</f>
        <v/>
      </c>
      <c r="D3975" s="643"/>
      <c r="E3975" s="575"/>
      <c r="F3975" s="577"/>
      <c r="G3975" s="583"/>
      <c r="H3975" s="579"/>
      <c r="I3975" s="545"/>
      <c r="J3975" s="544"/>
      <c r="K3975" s="581"/>
      <c r="L3975" s="586"/>
      <c r="M3975" s="587"/>
      <c r="N3975" s="592"/>
      <c r="O3975" s="603"/>
      <c r="P3975" s="544"/>
      <c r="Q3975" s="581"/>
      <c r="R3975" s="586"/>
      <c r="S3975" s="587"/>
      <c r="T3975" s="592"/>
      <c r="U3975" s="603"/>
      <c r="V3975" s="311"/>
      <c r="W3975" s="311"/>
      <c r="X3975" s="579"/>
      <c r="Y3975" s="545"/>
      <c r="Z3975" s="544"/>
      <c r="AA3975" s="545"/>
      <c r="AB3975" s="544"/>
      <c r="AC3975" s="545"/>
      <c r="AD3975" s="544"/>
      <c r="AE3975" s="581"/>
      <c r="AF3975" s="586"/>
      <c r="AG3975" s="587"/>
      <c r="AH3975" s="626"/>
      <c r="AI3975" s="627"/>
      <c r="AJ3975" s="544"/>
      <c r="AK3975" s="581"/>
      <c r="AL3975" s="586"/>
      <c r="AM3975" s="587"/>
      <c r="AN3975" s="626"/>
      <c r="AO3975" s="627"/>
      <c r="AP3975" s="544"/>
      <c r="AQ3975" s="581"/>
      <c r="AR3975" s="586"/>
      <c r="AS3975" s="587"/>
      <c r="AT3975" s="626"/>
      <c r="AU3975" s="627"/>
      <c r="AV3975" s="628"/>
      <c r="AW3975" s="629"/>
      <c r="AX3975" s="632"/>
      <c r="AY3975" s="633"/>
      <c r="AZ3975" s="626"/>
      <c r="BA3975" s="627"/>
      <c r="BB3975" s="544"/>
      <c r="BC3975" s="581"/>
      <c r="BD3975" s="586"/>
      <c r="BE3975" s="587"/>
      <c r="BF3975" s="626"/>
      <c r="BG3975" s="627"/>
      <c r="BH3975" s="628"/>
      <c r="BI3975" s="629"/>
      <c r="BJ3975" s="632"/>
      <c r="BK3975" s="633"/>
      <c r="BL3975" s="626"/>
      <c r="BM3975" s="627"/>
      <c r="BN3975" s="678"/>
      <c r="BO3975" s="679"/>
      <c r="BP3975" s="680"/>
      <c r="BQ3975" s="677"/>
      <c r="BR3975" s="663"/>
      <c r="BS3975" s="663"/>
      <c r="BT3975" s="15"/>
      <c r="BU3975" s="15"/>
      <c r="BV3975" s="95"/>
    </row>
    <row r="3976" spans="1:74" ht="21.75" hidden="1" customHeight="1" x14ac:dyDescent="0.25">
      <c r="A3976" s="95"/>
      <c r="B3976" s="570" t="str">
        <f>IF(ROSTER!B$20="","",ROSTER!B$20)</f>
        <v/>
      </c>
      <c r="C3976" s="572" t="str">
        <f>IF(ROSTER!C$20="","",ROSTER!C$20)</f>
        <v/>
      </c>
      <c r="D3976" s="573"/>
      <c r="E3976" s="574"/>
      <c r="F3976" s="576">
        <f>IF(E3976="y",1,IF(E3976="S",1,0))</f>
        <v>0</v>
      </c>
      <c r="G3976" s="582">
        <f>IF(E3976="S",1,0)</f>
        <v>0</v>
      </c>
      <c r="H3976" s="578"/>
      <c r="I3976" s="543"/>
      <c r="J3976" s="542"/>
      <c r="K3976" s="580"/>
      <c r="L3976" s="584"/>
      <c r="M3976" s="585"/>
      <c r="N3976" s="588">
        <f>L3976+J3976</f>
        <v>0</v>
      </c>
      <c r="O3976" s="589"/>
      <c r="P3976" s="542"/>
      <c r="Q3976" s="580"/>
      <c r="R3976" s="584"/>
      <c r="S3976" s="585"/>
      <c r="T3976" s="588">
        <f>R3976-P3976</f>
        <v>0</v>
      </c>
      <c r="U3976" s="589"/>
      <c r="V3976" s="310"/>
      <c r="W3976" s="310"/>
      <c r="X3976" s="578"/>
      <c r="Y3976" s="543"/>
      <c r="Z3976" s="542"/>
      <c r="AA3976" s="543"/>
      <c r="AB3976" s="542"/>
      <c r="AC3976" s="543"/>
      <c r="AD3976" s="542"/>
      <c r="AE3976" s="580"/>
      <c r="AF3976" s="584"/>
      <c r="AG3976" s="585"/>
      <c r="AH3976" s="595">
        <f>IF(AD3976=0,0,(AF3976/AD3976)*100)</f>
        <v>0</v>
      </c>
      <c r="AI3976" s="596"/>
      <c r="AJ3976" s="542"/>
      <c r="AK3976" s="580"/>
      <c r="AL3976" s="584"/>
      <c r="AM3976" s="585"/>
      <c r="AN3976" s="595">
        <f>IF(AJ3976=0,0,(AL3976/AJ3976)*100)</f>
        <v>0</v>
      </c>
      <c r="AO3976" s="596"/>
      <c r="AP3976" s="542"/>
      <c r="AQ3976" s="580"/>
      <c r="AR3976" s="584"/>
      <c r="AS3976" s="585"/>
      <c r="AT3976" s="595">
        <f>IF(AP3976=0,0,(AR3976/AP3976)*100)</f>
        <v>0</v>
      </c>
      <c r="AU3976" s="596"/>
      <c r="AV3976" s="599">
        <f>AD3976+AJ3976+AP3976</f>
        <v>0</v>
      </c>
      <c r="AW3976" s="600"/>
      <c r="AX3976" s="630">
        <f>AF3976+AL3976+AR3976</f>
        <v>0</v>
      </c>
      <c r="AY3976" s="631"/>
      <c r="AZ3976" s="595">
        <f>IF(AV3976=0,0,(AX3976/AV3976)*100)</f>
        <v>0</v>
      </c>
      <c r="BA3976" s="596"/>
      <c r="BB3976" s="542"/>
      <c r="BC3976" s="580"/>
      <c r="BD3976" s="584"/>
      <c r="BE3976" s="585"/>
      <c r="BF3976" s="595">
        <f>IF(BB3976=0,0,(BD3976/BB3976)*100)</f>
        <v>0</v>
      </c>
      <c r="BG3976" s="596"/>
      <c r="BH3976" s="599">
        <f>AV3976+BB3976</f>
        <v>0</v>
      </c>
      <c r="BI3976" s="600"/>
      <c r="BJ3976" s="630">
        <f>AX3976+BD3976</f>
        <v>0</v>
      </c>
      <c r="BK3976" s="631"/>
      <c r="BL3976" s="595">
        <f>IF(BH3976=0,0,(BJ3976/BH3976)*100)</f>
        <v>0</v>
      </c>
      <c r="BM3976" s="596"/>
      <c r="BN3976" s="656">
        <f>(AF3976*2)+(AL3976*2)+(AR3976*3)+BD3976</f>
        <v>0</v>
      </c>
      <c r="BO3976" s="657"/>
      <c r="BP3976" s="658"/>
      <c r="BQ3976" s="676">
        <f t="shared" ref="BQ3976" si="3188">IF(BS3976=0,0,50*BR3976/BS3976)</f>
        <v>0</v>
      </c>
      <c r="BR3976" s="662">
        <f>(BN3976*BU$11)+(N3976*BU$12)+(Z3976*BU$13)+(R3976*BU$14)+(X3976*BU$15)+(AB3976*BU$16)</f>
        <v>0</v>
      </c>
      <c r="BS3976" s="662">
        <f>((BB3976-BD3976)*BU$18)+((AV3976-AX3976)*BU$17)+(H3976*BU$19)+(P3976*BU$20)</f>
        <v>0</v>
      </c>
      <c r="BT3976" s="15"/>
      <c r="BU3976" s="15"/>
      <c r="BV3976" s="95"/>
    </row>
    <row r="3977" spans="1:74" ht="21.75" hidden="1" customHeight="1" x14ac:dyDescent="0.25">
      <c r="A3977" s="95"/>
      <c r="B3977" s="571"/>
      <c r="C3977" s="642" t="str">
        <f>IF(ROSTER!D$20="","",ROSTER!D$20)</f>
        <v/>
      </c>
      <c r="D3977" s="643"/>
      <c r="E3977" s="575"/>
      <c r="F3977" s="577"/>
      <c r="G3977" s="583"/>
      <c r="H3977" s="579"/>
      <c r="I3977" s="545"/>
      <c r="J3977" s="544"/>
      <c r="K3977" s="581"/>
      <c r="L3977" s="586"/>
      <c r="M3977" s="587"/>
      <c r="N3977" s="592"/>
      <c r="O3977" s="603"/>
      <c r="P3977" s="544"/>
      <c r="Q3977" s="581"/>
      <c r="R3977" s="586"/>
      <c r="S3977" s="587"/>
      <c r="T3977" s="592"/>
      <c r="U3977" s="603"/>
      <c r="V3977" s="311"/>
      <c r="W3977" s="311"/>
      <c r="X3977" s="579"/>
      <c r="Y3977" s="545"/>
      <c r="Z3977" s="544"/>
      <c r="AA3977" s="545"/>
      <c r="AB3977" s="544"/>
      <c r="AC3977" s="545"/>
      <c r="AD3977" s="544"/>
      <c r="AE3977" s="581"/>
      <c r="AF3977" s="586"/>
      <c r="AG3977" s="587"/>
      <c r="AH3977" s="626"/>
      <c r="AI3977" s="627"/>
      <c r="AJ3977" s="544"/>
      <c r="AK3977" s="581"/>
      <c r="AL3977" s="586"/>
      <c r="AM3977" s="587"/>
      <c r="AN3977" s="626"/>
      <c r="AO3977" s="627"/>
      <c r="AP3977" s="544"/>
      <c r="AQ3977" s="581"/>
      <c r="AR3977" s="586"/>
      <c r="AS3977" s="587"/>
      <c r="AT3977" s="626"/>
      <c r="AU3977" s="627"/>
      <c r="AV3977" s="628"/>
      <c r="AW3977" s="629"/>
      <c r="AX3977" s="632"/>
      <c r="AY3977" s="633"/>
      <c r="AZ3977" s="626"/>
      <c r="BA3977" s="627"/>
      <c r="BB3977" s="544"/>
      <c r="BC3977" s="581"/>
      <c r="BD3977" s="586"/>
      <c r="BE3977" s="587"/>
      <c r="BF3977" s="626"/>
      <c r="BG3977" s="627"/>
      <c r="BH3977" s="628"/>
      <c r="BI3977" s="629"/>
      <c r="BJ3977" s="632"/>
      <c r="BK3977" s="633"/>
      <c r="BL3977" s="626"/>
      <c r="BM3977" s="627"/>
      <c r="BN3977" s="678"/>
      <c r="BO3977" s="679"/>
      <c r="BP3977" s="680"/>
      <c r="BQ3977" s="677"/>
      <c r="BR3977" s="663"/>
      <c r="BS3977" s="663"/>
      <c r="BT3977" s="15"/>
      <c r="BU3977" s="15"/>
      <c r="BV3977" s="95"/>
    </row>
    <row r="3978" spans="1:74" ht="21.75" hidden="1" customHeight="1" x14ac:dyDescent="0.25">
      <c r="A3978" s="95"/>
      <c r="B3978" s="570" t="str">
        <f>IF(ROSTER!B$22="","",ROSTER!B$22)</f>
        <v/>
      </c>
      <c r="C3978" s="572" t="str">
        <f>IF(ROSTER!C$22="","",ROSTER!C$22)</f>
        <v/>
      </c>
      <c r="D3978" s="573"/>
      <c r="E3978" s="574"/>
      <c r="F3978" s="576">
        <f>IF(E3978="y",1,IF(E3978="S",1,0))</f>
        <v>0</v>
      </c>
      <c r="G3978" s="582">
        <f>IF(E3978="S",1,0)</f>
        <v>0</v>
      </c>
      <c r="H3978" s="578"/>
      <c r="I3978" s="543"/>
      <c r="J3978" s="542"/>
      <c r="K3978" s="580"/>
      <c r="L3978" s="584"/>
      <c r="M3978" s="585"/>
      <c r="N3978" s="588">
        <f>L3978+J3978</f>
        <v>0</v>
      </c>
      <c r="O3978" s="589"/>
      <c r="P3978" s="542"/>
      <c r="Q3978" s="580"/>
      <c r="R3978" s="584"/>
      <c r="S3978" s="585"/>
      <c r="T3978" s="588">
        <f>R3978-P3978</f>
        <v>0</v>
      </c>
      <c r="U3978" s="589"/>
      <c r="V3978" s="310"/>
      <c r="W3978" s="310"/>
      <c r="X3978" s="578"/>
      <c r="Y3978" s="543"/>
      <c r="Z3978" s="542"/>
      <c r="AA3978" s="543"/>
      <c r="AB3978" s="542"/>
      <c r="AC3978" s="543"/>
      <c r="AD3978" s="542"/>
      <c r="AE3978" s="580"/>
      <c r="AF3978" s="584"/>
      <c r="AG3978" s="585"/>
      <c r="AH3978" s="595">
        <f>IF(AD3978=0,0,(AF3978/AD3978)*100)</f>
        <v>0</v>
      </c>
      <c r="AI3978" s="596"/>
      <c r="AJ3978" s="542"/>
      <c r="AK3978" s="580"/>
      <c r="AL3978" s="584"/>
      <c r="AM3978" s="585"/>
      <c r="AN3978" s="595">
        <f>IF(AJ3978=0,0,(AL3978/AJ3978)*100)</f>
        <v>0</v>
      </c>
      <c r="AO3978" s="596"/>
      <c r="AP3978" s="542"/>
      <c r="AQ3978" s="580"/>
      <c r="AR3978" s="584"/>
      <c r="AS3978" s="585"/>
      <c r="AT3978" s="595">
        <f>IF(AP3978=0,0,(AR3978/AP3978)*100)</f>
        <v>0</v>
      </c>
      <c r="AU3978" s="596"/>
      <c r="AV3978" s="599">
        <f>AD3978+AJ3978+AP3978</f>
        <v>0</v>
      </c>
      <c r="AW3978" s="600"/>
      <c r="AX3978" s="630">
        <f>AF3978+AL3978+AR3978</f>
        <v>0</v>
      </c>
      <c r="AY3978" s="631"/>
      <c r="AZ3978" s="595">
        <f>IF(AV3978=0,0,(AX3978/AV3978)*100)</f>
        <v>0</v>
      </c>
      <c r="BA3978" s="596"/>
      <c r="BB3978" s="542"/>
      <c r="BC3978" s="580"/>
      <c r="BD3978" s="584"/>
      <c r="BE3978" s="585"/>
      <c r="BF3978" s="595">
        <f>IF(BB3978=0,0,(BD3978/BB3978)*100)</f>
        <v>0</v>
      </c>
      <c r="BG3978" s="596"/>
      <c r="BH3978" s="599">
        <f>AV3978+BB3978</f>
        <v>0</v>
      </c>
      <c r="BI3978" s="600"/>
      <c r="BJ3978" s="630">
        <f>AX3978+BD3978</f>
        <v>0</v>
      </c>
      <c r="BK3978" s="631"/>
      <c r="BL3978" s="595">
        <f>IF(BH3978=0,0,(BJ3978/BH3978)*100)</f>
        <v>0</v>
      </c>
      <c r="BM3978" s="596"/>
      <c r="BN3978" s="656">
        <f>(AF3978*2)+(AL3978*2)+(AR3978*3)+BD3978</f>
        <v>0</v>
      </c>
      <c r="BO3978" s="657"/>
      <c r="BP3978" s="658"/>
      <c r="BQ3978" s="676">
        <f t="shared" ref="BQ3978" si="3189">IF(BS3978=0,0,50*BR3978/BS3978)</f>
        <v>0</v>
      </c>
      <c r="BR3978" s="662">
        <f>(BN3978*BU$11)+(N3978*BU$12)+(Z3978*BU$13)+(R3978*BU$14)+(X3978*BU$15)+(AB3978*BU$16)</f>
        <v>0</v>
      </c>
      <c r="BS3978" s="662">
        <f>((BB3978-BD3978)*BU$18)+((AV3978-AX3978)*BU$17)+(H3978*BU$19)+(P3978*BU$20)</f>
        <v>0</v>
      </c>
      <c r="BT3978" s="15"/>
      <c r="BU3978" s="15"/>
      <c r="BV3978" s="95"/>
    </row>
    <row r="3979" spans="1:74" ht="21.75" hidden="1" customHeight="1" x14ac:dyDescent="0.25">
      <c r="A3979" s="95"/>
      <c r="B3979" s="571"/>
      <c r="C3979" s="642" t="str">
        <f>IF(ROSTER!D$22="","",ROSTER!D$22)</f>
        <v/>
      </c>
      <c r="D3979" s="643"/>
      <c r="E3979" s="575"/>
      <c r="F3979" s="577"/>
      <c r="G3979" s="583"/>
      <c r="H3979" s="579"/>
      <c r="I3979" s="545"/>
      <c r="J3979" s="544"/>
      <c r="K3979" s="581"/>
      <c r="L3979" s="586"/>
      <c r="M3979" s="587"/>
      <c r="N3979" s="592"/>
      <c r="O3979" s="603"/>
      <c r="P3979" s="544"/>
      <c r="Q3979" s="581"/>
      <c r="R3979" s="586"/>
      <c r="S3979" s="587"/>
      <c r="T3979" s="592"/>
      <c r="U3979" s="603"/>
      <c r="V3979" s="311"/>
      <c r="W3979" s="311"/>
      <c r="X3979" s="579"/>
      <c r="Y3979" s="545"/>
      <c r="Z3979" s="544"/>
      <c r="AA3979" s="545"/>
      <c r="AB3979" s="544"/>
      <c r="AC3979" s="545"/>
      <c r="AD3979" s="544"/>
      <c r="AE3979" s="581"/>
      <c r="AF3979" s="586"/>
      <c r="AG3979" s="587"/>
      <c r="AH3979" s="626"/>
      <c r="AI3979" s="627"/>
      <c r="AJ3979" s="544"/>
      <c r="AK3979" s="581"/>
      <c r="AL3979" s="586"/>
      <c r="AM3979" s="587"/>
      <c r="AN3979" s="626"/>
      <c r="AO3979" s="627"/>
      <c r="AP3979" s="544"/>
      <c r="AQ3979" s="581"/>
      <c r="AR3979" s="586"/>
      <c r="AS3979" s="587"/>
      <c r="AT3979" s="626"/>
      <c r="AU3979" s="627"/>
      <c r="AV3979" s="628"/>
      <c r="AW3979" s="629"/>
      <c r="AX3979" s="632"/>
      <c r="AY3979" s="633"/>
      <c r="AZ3979" s="626"/>
      <c r="BA3979" s="627"/>
      <c r="BB3979" s="544"/>
      <c r="BC3979" s="581"/>
      <c r="BD3979" s="586"/>
      <c r="BE3979" s="587"/>
      <c r="BF3979" s="626"/>
      <c r="BG3979" s="627"/>
      <c r="BH3979" s="628"/>
      <c r="BI3979" s="629"/>
      <c r="BJ3979" s="632"/>
      <c r="BK3979" s="633"/>
      <c r="BL3979" s="626"/>
      <c r="BM3979" s="627"/>
      <c r="BN3979" s="678"/>
      <c r="BO3979" s="679"/>
      <c r="BP3979" s="680"/>
      <c r="BQ3979" s="677"/>
      <c r="BR3979" s="663"/>
      <c r="BS3979" s="663"/>
      <c r="BT3979" s="15"/>
      <c r="BU3979" s="15"/>
      <c r="BV3979" s="95"/>
    </row>
    <row r="3980" spans="1:74" ht="21.75" hidden="1" customHeight="1" x14ac:dyDescent="0.25">
      <c r="A3980" s="95"/>
      <c r="B3980" s="570" t="str">
        <f>IF(ROSTER!B$24="","",ROSTER!B$24)</f>
        <v/>
      </c>
      <c r="C3980" s="572" t="str">
        <f>IF(ROSTER!C$24="","",ROSTER!C$24)</f>
        <v/>
      </c>
      <c r="D3980" s="573"/>
      <c r="E3980" s="574"/>
      <c r="F3980" s="576">
        <f>IF(E3980="y",1,IF(E3980="S",1,0))</f>
        <v>0</v>
      </c>
      <c r="G3980" s="582">
        <f>IF(E3980="S",1,0)</f>
        <v>0</v>
      </c>
      <c r="H3980" s="578"/>
      <c r="I3980" s="543"/>
      <c r="J3980" s="542"/>
      <c r="K3980" s="580"/>
      <c r="L3980" s="584"/>
      <c r="M3980" s="585"/>
      <c r="N3980" s="588">
        <f>L3980+J3980</f>
        <v>0</v>
      </c>
      <c r="O3980" s="589"/>
      <c r="P3980" s="542"/>
      <c r="Q3980" s="580"/>
      <c r="R3980" s="584"/>
      <c r="S3980" s="585"/>
      <c r="T3980" s="588">
        <f>R3980-P3980</f>
        <v>0</v>
      </c>
      <c r="U3980" s="589"/>
      <c r="V3980" s="310"/>
      <c r="W3980" s="310"/>
      <c r="X3980" s="578"/>
      <c r="Y3980" s="543"/>
      <c r="Z3980" s="542"/>
      <c r="AA3980" s="543"/>
      <c r="AB3980" s="542"/>
      <c r="AC3980" s="543"/>
      <c r="AD3980" s="542"/>
      <c r="AE3980" s="580"/>
      <c r="AF3980" s="584"/>
      <c r="AG3980" s="585"/>
      <c r="AH3980" s="595">
        <f>IF(AD3980=0,0,(AF3980/AD3980)*100)</f>
        <v>0</v>
      </c>
      <c r="AI3980" s="596"/>
      <c r="AJ3980" s="542"/>
      <c r="AK3980" s="580"/>
      <c r="AL3980" s="584"/>
      <c r="AM3980" s="585"/>
      <c r="AN3980" s="595">
        <f>IF(AJ3980=0,0,(AL3980/AJ3980)*100)</f>
        <v>0</v>
      </c>
      <c r="AO3980" s="596"/>
      <c r="AP3980" s="542"/>
      <c r="AQ3980" s="580"/>
      <c r="AR3980" s="584"/>
      <c r="AS3980" s="585"/>
      <c r="AT3980" s="595">
        <f>IF(AP3980=0,0,(AR3980/AP3980)*100)</f>
        <v>0</v>
      </c>
      <c r="AU3980" s="596"/>
      <c r="AV3980" s="599">
        <f>AD3980+AJ3980+AP3980</f>
        <v>0</v>
      </c>
      <c r="AW3980" s="600"/>
      <c r="AX3980" s="630">
        <f>AF3980+AL3980+AR3980</f>
        <v>0</v>
      </c>
      <c r="AY3980" s="631"/>
      <c r="AZ3980" s="595">
        <f>IF(AV3980=0,0,(AX3980/AV3980)*100)</f>
        <v>0</v>
      </c>
      <c r="BA3980" s="596"/>
      <c r="BB3980" s="542"/>
      <c r="BC3980" s="580"/>
      <c r="BD3980" s="584"/>
      <c r="BE3980" s="585"/>
      <c r="BF3980" s="595">
        <f>IF(BB3980=0,0,(BD3980/BB3980)*100)</f>
        <v>0</v>
      </c>
      <c r="BG3980" s="596"/>
      <c r="BH3980" s="599">
        <f>AV3980+BB3980</f>
        <v>0</v>
      </c>
      <c r="BI3980" s="600"/>
      <c r="BJ3980" s="630">
        <f>AX3980+BD3980</f>
        <v>0</v>
      </c>
      <c r="BK3980" s="631"/>
      <c r="BL3980" s="595">
        <f>IF(BH3980=0,0,(BJ3980/BH3980)*100)</f>
        <v>0</v>
      </c>
      <c r="BM3980" s="596"/>
      <c r="BN3980" s="656">
        <f>(AF3980*2)+(AL3980*2)+(AR3980*3)+BD3980</f>
        <v>0</v>
      </c>
      <c r="BO3980" s="657"/>
      <c r="BP3980" s="658"/>
      <c r="BQ3980" s="676">
        <f t="shared" ref="BQ3980" si="3190">IF(BS3980=0,0,50*BR3980/BS3980)</f>
        <v>0</v>
      </c>
      <c r="BR3980" s="662">
        <f>(BN3980*BU$11)+(N3980*BU$12)+(Z3980*BU$13)+(R3980*BU$14)+(X3980*BU$15)+(AB3980*BU$16)</f>
        <v>0</v>
      </c>
      <c r="BS3980" s="662">
        <f>((BB3980-BD3980)*BU$18)+((AV3980-AX3980)*BU$17)+(H3980*BU$19)+(P3980*BU$20)</f>
        <v>0</v>
      </c>
      <c r="BT3980" s="15"/>
      <c r="BU3980" s="15"/>
      <c r="BV3980" s="95"/>
    </row>
    <row r="3981" spans="1:74" ht="21.75" hidden="1" customHeight="1" x14ac:dyDescent="0.25">
      <c r="A3981" s="95"/>
      <c r="B3981" s="571"/>
      <c r="C3981" s="642" t="str">
        <f>IF(ROSTER!D$24="","",ROSTER!D$24)</f>
        <v/>
      </c>
      <c r="D3981" s="643"/>
      <c r="E3981" s="575"/>
      <c r="F3981" s="577"/>
      <c r="G3981" s="583"/>
      <c r="H3981" s="579"/>
      <c r="I3981" s="545"/>
      <c r="J3981" s="544"/>
      <c r="K3981" s="581"/>
      <c r="L3981" s="586"/>
      <c r="M3981" s="587"/>
      <c r="N3981" s="592"/>
      <c r="O3981" s="603"/>
      <c r="P3981" s="544"/>
      <c r="Q3981" s="581"/>
      <c r="R3981" s="586"/>
      <c r="S3981" s="587"/>
      <c r="T3981" s="592"/>
      <c r="U3981" s="603"/>
      <c r="V3981" s="311"/>
      <c r="W3981" s="311"/>
      <c r="X3981" s="579"/>
      <c r="Y3981" s="545"/>
      <c r="Z3981" s="544"/>
      <c r="AA3981" s="545"/>
      <c r="AB3981" s="544"/>
      <c r="AC3981" s="545"/>
      <c r="AD3981" s="544"/>
      <c r="AE3981" s="581"/>
      <c r="AF3981" s="586"/>
      <c r="AG3981" s="587"/>
      <c r="AH3981" s="626"/>
      <c r="AI3981" s="627"/>
      <c r="AJ3981" s="544"/>
      <c r="AK3981" s="581"/>
      <c r="AL3981" s="586"/>
      <c r="AM3981" s="587"/>
      <c r="AN3981" s="626"/>
      <c r="AO3981" s="627"/>
      <c r="AP3981" s="544"/>
      <c r="AQ3981" s="581"/>
      <c r="AR3981" s="586"/>
      <c r="AS3981" s="587"/>
      <c r="AT3981" s="626"/>
      <c r="AU3981" s="627"/>
      <c r="AV3981" s="628"/>
      <c r="AW3981" s="629"/>
      <c r="AX3981" s="632"/>
      <c r="AY3981" s="633"/>
      <c r="AZ3981" s="626"/>
      <c r="BA3981" s="627"/>
      <c r="BB3981" s="544"/>
      <c r="BC3981" s="581"/>
      <c r="BD3981" s="586"/>
      <c r="BE3981" s="587"/>
      <c r="BF3981" s="626"/>
      <c r="BG3981" s="627"/>
      <c r="BH3981" s="628"/>
      <c r="BI3981" s="629"/>
      <c r="BJ3981" s="632"/>
      <c r="BK3981" s="633"/>
      <c r="BL3981" s="626"/>
      <c r="BM3981" s="627"/>
      <c r="BN3981" s="678"/>
      <c r="BO3981" s="679"/>
      <c r="BP3981" s="680"/>
      <c r="BQ3981" s="677"/>
      <c r="BR3981" s="663"/>
      <c r="BS3981" s="663"/>
      <c r="BT3981" s="15"/>
      <c r="BU3981" s="15"/>
      <c r="BV3981" s="95"/>
    </row>
    <row r="3982" spans="1:74" ht="21.75" hidden="1" customHeight="1" x14ac:dyDescent="0.25">
      <c r="A3982" s="95"/>
      <c r="B3982" s="570" t="str">
        <f>IF(ROSTER!B$26="","",ROSTER!B$26)</f>
        <v/>
      </c>
      <c r="C3982" s="572" t="str">
        <f>IF(ROSTER!C$26="","",ROSTER!C$26)</f>
        <v/>
      </c>
      <c r="D3982" s="573"/>
      <c r="E3982" s="574"/>
      <c r="F3982" s="576">
        <f>IF(E3982="y",1,IF(E3982="S",1,0))</f>
        <v>0</v>
      </c>
      <c r="G3982" s="582">
        <f>IF(E3982="S",1,0)</f>
        <v>0</v>
      </c>
      <c r="H3982" s="578"/>
      <c r="I3982" s="543"/>
      <c r="J3982" s="542"/>
      <c r="K3982" s="580"/>
      <c r="L3982" s="584"/>
      <c r="M3982" s="585"/>
      <c r="N3982" s="588">
        <f>L3982+J3982</f>
        <v>0</v>
      </c>
      <c r="O3982" s="589"/>
      <c r="P3982" s="542"/>
      <c r="Q3982" s="580"/>
      <c r="R3982" s="584"/>
      <c r="S3982" s="585"/>
      <c r="T3982" s="588">
        <f>R3982-P3982</f>
        <v>0</v>
      </c>
      <c r="U3982" s="589"/>
      <c r="V3982" s="310"/>
      <c r="W3982" s="310"/>
      <c r="X3982" s="578"/>
      <c r="Y3982" s="543"/>
      <c r="Z3982" s="542"/>
      <c r="AA3982" s="543"/>
      <c r="AB3982" s="542"/>
      <c r="AC3982" s="543"/>
      <c r="AD3982" s="542"/>
      <c r="AE3982" s="580"/>
      <c r="AF3982" s="584"/>
      <c r="AG3982" s="585"/>
      <c r="AH3982" s="595">
        <f>IF(AD3982=0,0,(AF3982/AD3982)*100)</f>
        <v>0</v>
      </c>
      <c r="AI3982" s="596"/>
      <c r="AJ3982" s="542"/>
      <c r="AK3982" s="580"/>
      <c r="AL3982" s="584"/>
      <c r="AM3982" s="585"/>
      <c r="AN3982" s="595">
        <f>IF(AJ3982=0,0,(AL3982/AJ3982)*100)</f>
        <v>0</v>
      </c>
      <c r="AO3982" s="596"/>
      <c r="AP3982" s="542"/>
      <c r="AQ3982" s="580"/>
      <c r="AR3982" s="584"/>
      <c r="AS3982" s="585"/>
      <c r="AT3982" s="595">
        <f>IF(AP3982=0,0,(AR3982/AP3982)*100)</f>
        <v>0</v>
      </c>
      <c r="AU3982" s="596"/>
      <c r="AV3982" s="599">
        <f>AD3982+AJ3982+AP3982</f>
        <v>0</v>
      </c>
      <c r="AW3982" s="600"/>
      <c r="AX3982" s="630">
        <f>AF3982+AL3982+AR3982</f>
        <v>0</v>
      </c>
      <c r="AY3982" s="631"/>
      <c r="AZ3982" s="595">
        <f>IF(AV3982=0,0,(AX3982/AV3982)*100)</f>
        <v>0</v>
      </c>
      <c r="BA3982" s="596"/>
      <c r="BB3982" s="542"/>
      <c r="BC3982" s="580"/>
      <c r="BD3982" s="584"/>
      <c r="BE3982" s="585"/>
      <c r="BF3982" s="595">
        <f>IF(BB3982=0,0,(BD3982/BB3982)*100)</f>
        <v>0</v>
      </c>
      <c r="BG3982" s="596"/>
      <c r="BH3982" s="599">
        <f>AV3982+BB3982</f>
        <v>0</v>
      </c>
      <c r="BI3982" s="600"/>
      <c r="BJ3982" s="630">
        <f>AX3982+BD3982</f>
        <v>0</v>
      </c>
      <c r="BK3982" s="631"/>
      <c r="BL3982" s="595">
        <f>IF(BH3982=0,0,(BJ3982/BH3982)*100)</f>
        <v>0</v>
      </c>
      <c r="BM3982" s="596"/>
      <c r="BN3982" s="656">
        <f>(AF3982*2)+(AL3982*2)+(AR3982*3)+BD3982</f>
        <v>0</v>
      </c>
      <c r="BO3982" s="657"/>
      <c r="BP3982" s="658"/>
      <c r="BQ3982" s="676">
        <f t="shared" ref="BQ3982" si="3191">IF(BS3982=0,0,50*BR3982/BS3982)</f>
        <v>0</v>
      </c>
      <c r="BR3982" s="662">
        <f>(BN3982*BU$11)+(N3982*BU$12)+(Z3982*BU$13)+(R3982*BU$14)+(X3982*BU$15)+(AB3982*BU$16)</f>
        <v>0</v>
      </c>
      <c r="BS3982" s="662">
        <f>((BB3982-BD3982)*BU$18)+((AV3982-AX3982)*BU$17)+(H3982*BU$19)+(P3982*BU$20)</f>
        <v>0</v>
      </c>
      <c r="BT3982" s="15"/>
      <c r="BU3982" s="15"/>
      <c r="BV3982" s="95"/>
    </row>
    <row r="3983" spans="1:74" ht="21.75" hidden="1" customHeight="1" x14ac:dyDescent="0.25">
      <c r="A3983" s="95"/>
      <c r="B3983" s="571"/>
      <c r="C3983" s="642" t="str">
        <f>IF(ROSTER!D$26="","",ROSTER!D$26)</f>
        <v/>
      </c>
      <c r="D3983" s="643"/>
      <c r="E3983" s="575"/>
      <c r="F3983" s="577"/>
      <c r="G3983" s="583"/>
      <c r="H3983" s="579"/>
      <c r="I3983" s="545"/>
      <c r="J3983" s="544"/>
      <c r="K3983" s="581"/>
      <c r="L3983" s="586"/>
      <c r="M3983" s="587"/>
      <c r="N3983" s="592"/>
      <c r="O3983" s="603"/>
      <c r="P3983" s="544"/>
      <c r="Q3983" s="581"/>
      <c r="R3983" s="586"/>
      <c r="S3983" s="587"/>
      <c r="T3983" s="592"/>
      <c r="U3983" s="603"/>
      <c r="V3983" s="311"/>
      <c r="W3983" s="311"/>
      <c r="X3983" s="579"/>
      <c r="Y3983" s="545"/>
      <c r="Z3983" s="544"/>
      <c r="AA3983" s="545"/>
      <c r="AB3983" s="544"/>
      <c r="AC3983" s="545"/>
      <c r="AD3983" s="544"/>
      <c r="AE3983" s="581"/>
      <c r="AF3983" s="586"/>
      <c r="AG3983" s="587"/>
      <c r="AH3983" s="626"/>
      <c r="AI3983" s="627"/>
      <c r="AJ3983" s="544"/>
      <c r="AK3983" s="581"/>
      <c r="AL3983" s="586"/>
      <c r="AM3983" s="587"/>
      <c r="AN3983" s="626"/>
      <c r="AO3983" s="627"/>
      <c r="AP3983" s="544"/>
      <c r="AQ3983" s="581"/>
      <c r="AR3983" s="586"/>
      <c r="AS3983" s="587"/>
      <c r="AT3983" s="626"/>
      <c r="AU3983" s="627"/>
      <c r="AV3983" s="628"/>
      <c r="AW3983" s="629"/>
      <c r="AX3983" s="632"/>
      <c r="AY3983" s="633"/>
      <c r="AZ3983" s="626"/>
      <c r="BA3983" s="627"/>
      <c r="BB3983" s="544"/>
      <c r="BC3983" s="581"/>
      <c r="BD3983" s="586"/>
      <c r="BE3983" s="587"/>
      <c r="BF3983" s="626"/>
      <c r="BG3983" s="627"/>
      <c r="BH3983" s="628"/>
      <c r="BI3983" s="629"/>
      <c r="BJ3983" s="632"/>
      <c r="BK3983" s="633"/>
      <c r="BL3983" s="626"/>
      <c r="BM3983" s="627"/>
      <c r="BN3983" s="678"/>
      <c r="BO3983" s="679"/>
      <c r="BP3983" s="680"/>
      <c r="BQ3983" s="677"/>
      <c r="BR3983" s="663"/>
      <c r="BS3983" s="663"/>
      <c r="BT3983" s="15"/>
      <c r="BU3983" s="15"/>
      <c r="BV3983" s="95"/>
    </row>
    <row r="3984" spans="1:74" ht="21.75" hidden="1" customHeight="1" x14ac:dyDescent="0.25">
      <c r="A3984" s="95"/>
      <c r="B3984" s="570" t="str">
        <f>IF(ROSTER!B$28="","",ROSTER!B$28)</f>
        <v/>
      </c>
      <c r="C3984" s="572" t="str">
        <f>IF(ROSTER!C$28="","",ROSTER!C$28)</f>
        <v/>
      </c>
      <c r="D3984" s="573"/>
      <c r="E3984" s="574"/>
      <c r="F3984" s="576">
        <f>IF(E3984="y",1,IF(E3984="S",1,0))</f>
        <v>0</v>
      </c>
      <c r="G3984" s="582">
        <f>IF(E3984="S",1,0)</f>
        <v>0</v>
      </c>
      <c r="H3984" s="578"/>
      <c r="I3984" s="543"/>
      <c r="J3984" s="542"/>
      <c r="K3984" s="580"/>
      <c r="L3984" s="584"/>
      <c r="M3984" s="585"/>
      <c r="N3984" s="588">
        <f>L3984+J3984</f>
        <v>0</v>
      </c>
      <c r="O3984" s="589"/>
      <c r="P3984" s="542"/>
      <c r="Q3984" s="580"/>
      <c r="R3984" s="584"/>
      <c r="S3984" s="585"/>
      <c r="T3984" s="588">
        <f>R3984-P3984</f>
        <v>0</v>
      </c>
      <c r="U3984" s="589"/>
      <c r="V3984" s="310"/>
      <c r="W3984" s="310"/>
      <c r="X3984" s="578"/>
      <c r="Y3984" s="543"/>
      <c r="Z3984" s="542"/>
      <c r="AA3984" s="543"/>
      <c r="AB3984" s="542"/>
      <c r="AC3984" s="543"/>
      <c r="AD3984" s="542"/>
      <c r="AE3984" s="580"/>
      <c r="AF3984" s="584"/>
      <c r="AG3984" s="585"/>
      <c r="AH3984" s="595">
        <f>IF(AD3984=0,0,(AF3984/AD3984)*100)</f>
        <v>0</v>
      </c>
      <c r="AI3984" s="596"/>
      <c r="AJ3984" s="542"/>
      <c r="AK3984" s="580"/>
      <c r="AL3984" s="584"/>
      <c r="AM3984" s="585"/>
      <c r="AN3984" s="595">
        <f>IF(AJ3984=0,0,(AL3984/AJ3984)*100)</f>
        <v>0</v>
      </c>
      <c r="AO3984" s="596"/>
      <c r="AP3984" s="542"/>
      <c r="AQ3984" s="580"/>
      <c r="AR3984" s="584"/>
      <c r="AS3984" s="585"/>
      <c r="AT3984" s="595">
        <f>IF(AP3984=0,0,(AR3984/AP3984)*100)</f>
        <v>0</v>
      </c>
      <c r="AU3984" s="596"/>
      <c r="AV3984" s="599">
        <f>AD3984+AJ3984+AP3984</f>
        <v>0</v>
      </c>
      <c r="AW3984" s="600"/>
      <c r="AX3984" s="630">
        <f>AF3984+AL3984+AR3984</f>
        <v>0</v>
      </c>
      <c r="AY3984" s="631"/>
      <c r="AZ3984" s="595">
        <f>IF(AV3984=0,0,(AX3984/AV3984)*100)</f>
        <v>0</v>
      </c>
      <c r="BA3984" s="596"/>
      <c r="BB3984" s="542"/>
      <c r="BC3984" s="580"/>
      <c r="BD3984" s="584"/>
      <c r="BE3984" s="585"/>
      <c r="BF3984" s="595">
        <f>IF(BB3984=0,0,(BD3984/BB3984)*100)</f>
        <v>0</v>
      </c>
      <c r="BG3984" s="596"/>
      <c r="BH3984" s="599">
        <f>AV3984+BB3984</f>
        <v>0</v>
      </c>
      <c r="BI3984" s="600"/>
      <c r="BJ3984" s="630">
        <f>AX3984+BD3984</f>
        <v>0</v>
      </c>
      <c r="BK3984" s="631"/>
      <c r="BL3984" s="595">
        <f>IF(BH3984=0,0,(BJ3984/BH3984)*100)</f>
        <v>0</v>
      </c>
      <c r="BM3984" s="596"/>
      <c r="BN3984" s="656">
        <f>(AF3984*2)+(AL3984*2)+(AR3984*3)+BD3984</f>
        <v>0</v>
      </c>
      <c r="BO3984" s="657"/>
      <c r="BP3984" s="658"/>
      <c r="BQ3984" s="676">
        <f t="shared" ref="BQ3984" si="3192">IF(BS3984=0,0,50*BR3984/BS3984)</f>
        <v>0</v>
      </c>
      <c r="BR3984" s="662">
        <f>(BN3984*BU$11)+(N3984*BU$12)+(Z3984*BU$13)+(R3984*BU$14)+(X3984*BU$15)+(AB3984*BU$16)</f>
        <v>0</v>
      </c>
      <c r="BS3984" s="662">
        <f>((BB3984-BD3984)*BU$18)+((AV3984-AX3984)*BU$17)+(H3984*BU$19)+(P3984*BU$20)</f>
        <v>0</v>
      </c>
      <c r="BT3984" s="15"/>
      <c r="BU3984" s="15"/>
      <c r="BV3984" s="95"/>
    </row>
    <row r="3985" spans="1:74" ht="21.75" hidden="1" customHeight="1" x14ac:dyDescent="0.25">
      <c r="A3985" s="95"/>
      <c r="B3985" s="571"/>
      <c r="C3985" s="642" t="str">
        <f>IF(ROSTER!D$28="","",ROSTER!D$28)</f>
        <v/>
      </c>
      <c r="D3985" s="643"/>
      <c r="E3985" s="575"/>
      <c r="F3985" s="577"/>
      <c r="G3985" s="583"/>
      <c r="H3985" s="579"/>
      <c r="I3985" s="545"/>
      <c r="J3985" s="544"/>
      <c r="K3985" s="581"/>
      <c r="L3985" s="586"/>
      <c r="M3985" s="587"/>
      <c r="N3985" s="592"/>
      <c r="O3985" s="603"/>
      <c r="P3985" s="544"/>
      <c r="Q3985" s="581"/>
      <c r="R3985" s="586"/>
      <c r="S3985" s="587"/>
      <c r="T3985" s="592"/>
      <c r="U3985" s="603"/>
      <c r="V3985" s="311"/>
      <c r="W3985" s="311"/>
      <c r="X3985" s="579"/>
      <c r="Y3985" s="545"/>
      <c r="Z3985" s="544"/>
      <c r="AA3985" s="545"/>
      <c r="AB3985" s="544"/>
      <c r="AC3985" s="545"/>
      <c r="AD3985" s="544"/>
      <c r="AE3985" s="581"/>
      <c r="AF3985" s="586"/>
      <c r="AG3985" s="587"/>
      <c r="AH3985" s="626"/>
      <c r="AI3985" s="627"/>
      <c r="AJ3985" s="544"/>
      <c r="AK3985" s="581"/>
      <c r="AL3985" s="586"/>
      <c r="AM3985" s="587"/>
      <c r="AN3985" s="626"/>
      <c r="AO3985" s="627"/>
      <c r="AP3985" s="544"/>
      <c r="AQ3985" s="581"/>
      <c r="AR3985" s="586"/>
      <c r="AS3985" s="587"/>
      <c r="AT3985" s="626"/>
      <c r="AU3985" s="627"/>
      <c r="AV3985" s="628"/>
      <c r="AW3985" s="629"/>
      <c r="AX3985" s="632"/>
      <c r="AY3985" s="633"/>
      <c r="AZ3985" s="626"/>
      <c r="BA3985" s="627"/>
      <c r="BB3985" s="544"/>
      <c r="BC3985" s="581"/>
      <c r="BD3985" s="586"/>
      <c r="BE3985" s="587"/>
      <c r="BF3985" s="626"/>
      <c r="BG3985" s="627"/>
      <c r="BH3985" s="628"/>
      <c r="BI3985" s="629"/>
      <c r="BJ3985" s="632"/>
      <c r="BK3985" s="633"/>
      <c r="BL3985" s="626"/>
      <c r="BM3985" s="627"/>
      <c r="BN3985" s="678"/>
      <c r="BO3985" s="679"/>
      <c r="BP3985" s="680"/>
      <c r="BQ3985" s="677"/>
      <c r="BR3985" s="663"/>
      <c r="BS3985" s="663"/>
      <c r="BT3985" s="15"/>
      <c r="BU3985" s="15"/>
      <c r="BV3985" s="95"/>
    </row>
    <row r="3986" spans="1:74" ht="21.75" hidden="1" customHeight="1" x14ac:dyDescent="0.25">
      <c r="A3986" s="95"/>
      <c r="B3986" s="570" t="str">
        <f>IF(ROSTER!B$30="","",ROSTER!B$30)</f>
        <v/>
      </c>
      <c r="C3986" s="572" t="str">
        <f>IF(ROSTER!C$30="","",ROSTER!C$30)</f>
        <v/>
      </c>
      <c r="D3986" s="573"/>
      <c r="E3986" s="574"/>
      <c r="F3986" s="576">
        <f>IF(E3986="y",1,IF(E3986="S",1,0))</f>
        <v>0</v>
      </c>
      <c r="G3986" s="582">
        <f>IF(E3986="S",1,0)</f>
        <v>0</v>
      </c>
      <c r="H3986" s="578"/>
      <c r="I3986" s="543"/>
      <c r="J3986" s="542"/>
      <c r="K3986" s="580"/>
      <c r="L3986" s="584"/>
      <c r="M3986" s="585"/>
      <c r="N3986" s="588">
        <f>L3986+J3986</f>
        <v>0</v>
      </c>
      <c r="O3986" s="589"/>
      <c r="P3986" s="542"/>
      <c r="Q3986" s="580"/>
      <c r="R3986" s="584"/>
      <c r="S3986" s="585"/>
      <c r="T3986" s="588">
        <f>R3986-P3986</f>
        <v>0</v>
      </c>
      <c r="U3986" s="589"/>
      <c r="V3986" s="310"/>
      <c r="W3986" s="310"/>
      <c r="X3986" s="578"/>
      <c r="Y3986" s="543"/>
      <c r="Z3986" s="542"/>
      <c r="AA3986" s="543"/>
      <c r="AB3986" s="542"/>
      <c r="AC3986" s="543"/>
      <c r="AD3986" s="542"/>
      <c r="AE3986" s="580"/>
      <c r="AF3986" s="584"/>
      <c r="AG3986" s="585"/>
      <c r="AH3986" s="595">
        <f>IF(AD3986=0,0,(AF3986/AD3986)*100)</f>
        <v>0</v>
      </c>
      <c r="AI3986" s="596"/>
      <c r="AJ3986" s="542"/>
      <c r="AK3986" s="580"/>
      <c r="AL3986" s="584"/>
      <c r="AM3986" s="585"/>
      <c r="AN3986" s="595">
        <f>IF(AJ3986=0,0,(AL3986/AJ3986)*100)</f>
        <v>0</v>
      </c>
      <c r="AO3986" s="596"/>
      <c r="AP3986" s="542"/>
      <c r="AQ3986" s="580"/>
      <c r="AR3986" s="584"/>
      <c r="AS3986" s="585"/>
      <c r="AT3986" s="595">
        <f>IF(AP3986=0,0,(AR3986/AP3986)*100)</f>
        <v>0</v>
      </c>
      <c r="AU3986" s="596"/>
      <c r="AV3986" s="599">
        <f>AD3986+AJ3986+AP3986</f>
        <v>0</v>
      </c>
      <c r="AW3986" s="600"/>
      <c r="AX3986" s="630">
        <f>AF3986+AL3986+AR3986</f>
        <v>0</v>
      </c>
      <c r="AY3986" s="631"/>
      <c r="AZ3986" s="595">
        <f>IF(AV3986=0,0,(AX3986/AV3986)*100)</f>
        <v>0</v>
      </c>
      <c r="BA3986" s="596"/>
      <c r="BB3986" s="542"/>
      <c r="BC3986" s="580"/>
      <c r="BD3986" s="584"/>
      <c r="BE3986" s="585"/>
      <c r="BF3986" s="595">
        <f>IF(BB3986=0,0,(BD3986/BB3986)*100)</f>
        <v>0</v>
      </c>
      <c r="BG3986" s="596"/>
      <c r="BH3986" s="599">
        <f>AV3986+BB3986</f>
        <v>0</v>
      </c>
      <c r="BI3986" s="600"/>
      <c r="BJ3986" s="630">
        <f>AX3986+BD3986</f>
        <v>0</v>
      </c>
      <c r="BK3986" s="631"/>
      <c r="BL3986" s="595">
        <f>IF(BH3986=0,0,(BJ3986/BH3986)*100)</f>
        <v>0</v>
      </c>
      <c r="BM3986" s="596"/>
      <c r="BN3986" s="656">
        <f>(AF3986*2)+(AL3986*2)+(AR3986*3)+BD3986</f>
        <v>0</v>
      </c>
      <c r="BO3986" s="657"/>
      <c r="BP3986" s="658"/>
      <c r="BQ3986" s="676">
        <f t="shared" ref="BQ3986" si="3193">IF(BS3986=0,0,50*BR3986/BS3986)</f>
        <v>0</v>
      </c>
      <c r="BR3986" s="662">
        <f>(BN3986*BU$11)+(N3986*BU$12)+(Z3986*BU$13)+(R3986*BU$14)+(X3986*BU$15)+(AB3986*BU$16)</f>
        <v>0</v>
      </c>
      <c r="BS3986" s="662">
        <f>((BB3986-BD3986)*BU$18)+((AV3986-AX3986)*BU$17)+(H3986*BU$19)+(P3986*BU$20)</f>
        <v>0</v>
      </c>
      <c r="BT3986" s="15"/>
      <c r="BU3986" s="15"/>
      <c r="BV3986" s="95"/>
    </row>
    <row r="3987" spans="1:74" ht="21.75" hidden="1" customHeight="1" x14ac:dyDescent="0.25">
      <c r="A3987" s="95"/>
      <c r="B3987" s="571"/>
      <c r="C3987" s="642" t="str">
        <f>IF(ROSTER!D$30="","",ROSTER!D$30)</f>
        <v/>
      </c>
      <c r="D3987" s="643"/>
      <c r="E3987" s="575"/>
      <c r="F3987" s="577"/>
      <c r="G3987" s="583"/>
      <c r="H3987" s="579"/>
      <c r="I3987" s="545"/>
      <c r="J3987" s="544"/>
      <c r="K3987" s="581"/>
      <c r="L3987" s="586"/>
      <c r="M3987" s="587"/>
      <c r="N3987" s="592"/>
      <c r="O3987" s="603"/>
      <c r="P3987" s="544"/>
      <c r="Q3987" s="581"/>
      <c r="R3987" s="586"/>
      <c r="S3987" s="587"/>
      <c r="T3987" s="592"/>
      <c r="U3987" s="603"/>
      <c r="V3987" s="311"/>
      <c r="W3987" s="311"/>
      <c r="X3987" s="579"/>
      <c r="Y3987" s="545"/>
      <c r="Z3987" s="544"/>
      <c r="AA3987" s="545"/>
      <c r="AB3987" s="544"/>
      <c r="AC3987" s="545"/>
      <c r="AD3987" s="544"/>
      <c r="AE3987" s="581"/>
      <c r="AF3987" s="586"/>
      <c r="AG3987" s="587"/>
      <c r="AH3987" s="626"/>
      <c r="AI3987" s="627"/>
      <c r="AJ3987" s="544"/>
      <c r="AK3987" s="581"/>
      <c r="AL3987" s="586"/>
      <c r="AM3987" s="587"/>
      <c r="AN3987" s="626"/>
      <c r="AO3987" s="627"/>
      <c r="AP3987" s="544"/>
      <c r="AQ3987" s="581"/>
      <c r="AR3987" s="586"/>
      <c r="AS3987" s="587"/>
      <c r="AT3987" s="626"/>
      <c r="AU3987" s="627"/>
      <c r="AV3987" s="628"/>
      <c r="AW3987" s="629"/>
      <c r="AX3987" s="632"/>
      <c r="AY3987" s="633"/>
      <c r="AZ3987" s="626"/>
      <c r="BA3987" s="627"/>
      <c r="BB3987" s="544"/>
      <c r="BC3987" s="581"/>
      <c r="BD3987" s="586"/>
      <c r="BE3987" s="587"/>
      <c r="BF3987" s="626"/>
      <c r="BG3987" s="627"/>
      <c r="BH3987" s="628"/>
      <c r="BI3987" s="629"/>
      <c r="BJ3987" s="632"/>
      <c r="BK3987" s="633"/>
      <c r="BL3987" s="626"/>
      <c r="BM3987" s="627"/>
      <c r="BN3987" s="678"/>
      <c r="BO3987" s="679"/>
      <c r="BP3987" s="680"/>
      <c r="BQ3987" s="677"/>
      <c r="BR3987" s="663"/>
      <c r="BS3987" s="663"/>
      <c r="BT3987" s="15"/>
      <c r="BU3987" s="15"/>
      <c r="BV3987" s="95"/>
    </row>
    <row r="3988" spans="1:74" ht="21.75" hidden="1" customHeight="1" x14ac:dyDescent="0.25">
      <c r="A3988" s="95"/>
      <c r="B3988" s="570" t="str">
        <f>IF(ROSTER!B$32="","",ROSTER!B$32)</f>
        <v/>
      </c>
      <c r="C3988" s="572" t="str">
        <f>IF(ROSTER!C$32="","",ROSTER!C$32)</f>
        <v/>
      </c>
      <c r="D3988" s="573"/>
      <c r="E3988" s="574"/>
      <c r="F3988" s="576">
        <f>IF(E3988="y",1,IF(E3988="S",1,0))</f>
        <v>0</v>
      </c>
      <c r="G3988" s="582">
        <f>IF(E3988="S",1,0)</f>
        <v>0</v>
      </c>
      <c r="H3988" s="578"/>
      <c r="I3988" s="543"/>
      <c r="J3988" s="542"/>
      <c r="K3988" s="580"/>
      <c r="L3988" s="584"/>
      <c r="M3988" s="585"/>
      <c r="N3988" s="588">
        <f>L3988+J3988</f>
        <v>0</v>
      </c>
      <c r="O3988" s="589"/>
      <c r="P3988" s="542"/>
      <c r="Q3988" s="580"/>
      <c r="R3988" s="584"/>
      <c r="S3988" s="585"/>
      <c r="T3988" s="588">
        <f>R3988-P3988</f>
        <v>0</v>
      </c>
      <c r="U3988" s="589"/>
      <c r="V3988" s="310"/>
      <c r="W3988" s="310"/>
      <c r="X3988" s="578"/>
      <c r="Y3988" s="543"/>
      <c r="Z3988" s="542"/>
      <c r="AA3988" s="543"/>
      <c r="AB3988" s="542"/>
      <c r="AC3988" s="543"/>
      <c r="AD3988" s="542"/>
      <c r="AE3988" s="580"/>
      <c r="AF3988" s="584"/>
      <c r="AG3988" s="585"/>
      <c r="AH3988" s="595">
        <f>IF(AD3988=0,0,(AF3988/AD3988)*100)</f>
        <v>0</v>
      </c>
      <c r="AI3988" s="596"/>
      <c r="AJ3988" s="542"/>
      <c r="AK3988" s="580"/>
      <c r="AL3988" s="584"/>
      <c r="AM3988" s="585"/>
      <c r="AN3988" s="595">
        <f>IF(AJ3988=0,0,(AL3988/AJ3988)*100)</f>
        <v>0</v>
      </c>
      <c r="AO3988" s="596"/>
      <c r="AP3988" s="542"/>
      <c r="AQ3988" s="580"/>
      <c r="AR3988" s="584"/>
      <c r="AS3988" s="585"/>
      <c r="AT3988" s="595">
        <f>IF(AP3988=0,0,(AR3988/AP3988)*100)</f>
        <v>0</v>
      </c>
      <c r="AU3988" s="596"/>
      <c r="AV3988" s="599">
        <f>AD3988+AJ3988+AP3988</f>
        <v>0</v>
      </c>
      <c r="AW3988" s="600"/>
      <c r="AX3988" s="630">
        <f>AF3988+AL3988+AR3988</f>
        <v>0</v>
      </c>
      <c r="AY3988" s="631"/>
      <c r="AZ3988" s="595">
        <f>IF(AV3988=0,0,(AX3988/AV3988)*100)</f>
        <v>0</v>
      </c>
      <c r="BA3988" s="596"/>
      <c r="BB3988" s="542"/>
      <c r="BC3988" s="580"/>
      <c r="BD3988" s="584"/>
      <c r="BE3988" s="585"/>
      <c r="BF3988" s="595">
        <f>IF(BB3988=0,0,(BD3988/BB3988)*100)</f>
        <v>0</v>
      </c>
      <c r="BG3988" s="596"/>
      <c r="BH3988" s="599">
        <f>AV3988+BB3988</f>
        <v>0</v>
      </c>
      <c r="BI3988" s="600"/>
      <c r="BJ3988" s="630">
        <f>AX3988+BD3988</f>
        <v>0</v>
      </c>
      <c r="BK3988" s="631"/>
      <c r="BL3988" s="595">
        <f>IF(BH3988=0,0,(BJ3988/BH3988)*100)</f>
        <v>0</v>
      </c>
      <c r="BM3988" s="596"/>
      <c r="BN3988" s="656">
        <f>(AF3988*2)+(AL3988*2)+(AR3988*3)+BD3988</f>
        <v>0</v>
      </c>
      <c r="BO3988" s="657"/>
      <c r="BP3988" s="658"/>
      <c r="BQ3988" s="676">
        <f t="shared" ref="BQ3988" si="3194">IF(BS3988=0,0,50*BR3988/BS3988)</f>
        <v>0</v>
      </c>
      <c r="BR3988" s="662">
        <f>(BN3988*BU$11)+(N3988*BU$12)+(Z3988*BU$13)+(R3988*BU$14)+(X3988*BU$15)+(AB3988*BU$16)</f>
        <v>0</v>
      </c>
      <c r="BS3988" s="662">
        <f>((BB3988-BD3988)*BU$18)+((AV3988-AX3988)*BU$17)+(H3988*BU$19)+(P3988*BU$20)</f>
        <v>0</v>
      </c>
      <c r="BT3988" s="15"/>
      <c r="BU3988" s="15"/>
      <c r="BV3988" s="95"/>
    </row>
    <row r="3989" spans="1:74" ht="21.75" hidden="1" customHeight="1" x14ac:dyDescent="0.25">
      <c r="A3989" s="95"/>
      <c r="B3989" s="571"/>
      <c r="C3989" s="642" t="str">
        <f>IF(ROSTER!D$32="","",ROSTER!D$32)</f>
        <v/>
      </c>
      <c r="D3989" s="643"/>
      <c r="E3989" s="575"/>
      <c r="F3989" s="577"/>
      <c r="G3989" s="583"/>
      <c r="H3989" s="579"/>
      <c r="I3989" s="545"/>
      <c r="J3989" s="544"/>
      <c r="K3989" s="581"/>
      <c r="L3989" s="586"/>
      <c r="M3989" s="587"/>
      <c r="N3989" s="592"/>
      <c r="O3989" s="603"/>
      <c r="P3989" s="544"/>
      <c r="Q3989" s="581"/>
      <c r="R3989" s="586"/>
      <c r="S3989" s="587"/>
      <c r="T3989" s="592"/>
      <c r="U3989" s="603"/>
      <c r="V3989" s="311"/>
      <c r="W3989" s="311"/>
      <c r="X3989" s="579"/>
      <c r="Y3989" s="545"/>
      <c r="Z3989" s="544"/>
      <c r="AA3989" s="545"/>
      <c r="AB3989" s="544"/>
      <c r="AC3989" s="545"/>
      <c r="AD3989" s="544"/>
      <c r="AE3989" s="581"/>
      <c r="AF3989" s="586"/>
      <c r="AG3989" s="587"/>
      <c r="AH3989" s="626"/>
      <c r="AI3989" s="627"/>
      <c r="AJ3989" s="544"/>
      <c r="AK3989" s="581"/>
      <c r="AL3989" s="586"/>
      <c r="AM3989" s="587"/>
      <c r="AN3989" s="626"/>
      <c r="AO3989" s="627"/>
      <c r="AP3989" s="544"/>
      <c r="AQ3989" s="581"/>
      <c r="AR3989" s="586"/>
      <c r="AS3989" s="587"/>
      <c r="AT3989" s="626"/>
      <c r="AU3989" s="627"/>
      <c r="AV3989" s="628"/>
      <c r="AW3989" s="629"/>
      <c r="AX3989" s="632"/>
      <c r="AY3989" s="633"/>
      <c r="AZ3989" s="626"/>
      <c r="BA3989" s="627"/>
      <c r="BB3989" s="544"/>
      <c r="BC3989" s="581"/>
      <c r="BD3989" s="586"/>
      <c r="BE3989" s="587"/>
      <c r="BF3989" s="626"/>
      <c r="BG3989" s="627"/>
      <c r="BH3989" s="628"/>
      <c r="BI3989" s="629"/>
      <c r="BJ3989" s="632"/>
      <c r="BK3989" s="633"/>
      <c r="BL3989" s="626"/>
      <c r="BM3989" s="627"/>
      <c r="BN3989" s="678"/>
      <c r="BO3989" s="679"/>
      <c r="BP3989" s="680"/>
      <c r="BQ3989" s="677"/>
      <c r="BR3989" s="663"/>
      <c r="BS3989" s="663"/>
      <c r="BT3989" s="15"/>
      <c r="BU3989" s="15"/>
      <c r="BV3989" s="95"/>
    </row>
    <row r="3990" spans="1:74" ht="21.75" hidden="1" customHeight="1" x14ac:dyDescent="0.25">
      <c r="A3990" s="95"/>
      <c r="B3990" s="570" t="str">
        <f>IF(ROSTER!B$34="","",ROSTER!B$34)</f>
        <v/>
      </c>
      <c r="C3990" s="572" t="str">
        <f>IF(ROSTER!C$34="","",ROSTER!C$34)</f>
        <v/>
      </c>
      <c r="D3990" s="573"/>
      <c r="E3990" s="574"/>
      <c r="F3990" s="576">
        <f>IF(E3990="y",1,IF(E3990="S",1,0))</f>
        <v>0</v>
      </c>
      <c r="G3990" s="582">
        <f>IF(E3990="S",1,0)</f>
        <v>0</v>
      </c>
      <c r="H3990" s="578"/>
      <c r="I3990" s="543"/>
      <c r="J3990" s="542"/>
      <c r="K3990" s="580"/>
      <c r="L3990" s="584"/>
      <c r="M3990" s="585"/>
      <c r="N3990" s="588">
        <f>L3990+J3990</f>
        <v>0</v>
      </c>
      <c r="O3990" s="589"/>
      <c r="P3990" s="542"/>
      <c r="Q3990" s="580"/>
      <c r="R3990" s="584"/>
      <c r="S3990" s="585"/>
      <c r="T3990" s="588">
        <f>R3990-P3990</f>
        <v>0</v>
      </c>
      <c r="U3990" s="589"/>
      <c r="V3990" s="310"/>
      <c r="W3990" s="310"/>
      <c r="X3990" s="578"/>
      <c r="Y3990" s="543"/>
      <c r="Z3990" s="542"/>
      <c r="AA3990" s="543"/>
      <c r="AB3990" s="542"/>
      <c r="AC3990" s="543"/>
      <c r="AD3990" s="542"/>
      <c r="AE3990" s="580"/>
      <c r="AF3990" s="584"/>
      <c r="AG3990" s="585"/>
      <c r="AH3990" s="595">
        <f>IF(AD3990=0,0,(AF3990/AD3990)*100)</f>
        <v>0</v>
      </c>
      <c r="AI3990" s="596"/>
      <c r="AJ3990" s="542"/>
      <c r="AK3990" s="580"/>
      <c r="AL3990" s="584"/>
      <c r="AM3990" s="585"/>
      <c r="AN3990" s="595">
        <f>IF(AJ3990=0,0,(AL3990/AJ3990)*100)</f>
        <v>0</v>
      </c>
      <c r="AO3990" s="596"/>
      <c r="AP3990" s="542"/>
      <c r="AQ3990" s="580"/>
      <c r="AR3990" s="584"/>
      <c r="AS3990" s="585"/>
      <c r="AT3990" s="595">
        <f>IF(AP3990=0,0,(AR3990/AP3990)*100)</f>
        <v>0</v>
      </c>
      <c r="AU3990" s="596"/>
      <c r="AV3990" s="599">
        <f>AD3990+AJ3990+AP3990</f>
        <v>0</v>
      </c>
      <c r="AW3990" s="600"/>
      <c r="AX3990" s="630">
        <f>AF3990+AL3990+AR3990</f>
        <v>0</v>
      </c>
      <c r="AY3990" s="631"/>
      <c r="AZ3990" s="595">
        <f>IF(AV3990=0,0,(AX3990/AV3990)*100)</f>
        <v>0</v>
      </c>
      <c r="BA3990" s="596"/>
      <c r="BB3990" s="542"/>
      <c r="BC3990" s="580"/>
      <c r="BD3990" s="584"/>
      <c r="BE3990" s="585"/>
      <c r="BF3990" s="595">
        <f>IF(BB3990=0,0,(BD3990/BB3990)*100)</f>
        <v>0</v>
      </c>
      <c r="BG3990" s="596"/>
      <c r="BH3990" s="599">
        <f>AV3990+BB3990</f>
        <v>0</v>
      </c>
      <c r="BI3990" s="600"/>
      <c r="BJ3990" s="630">
        <f>AX3990+BD3990</f>
        <v>0</v>
      </c>
      <c r="BK3990" s="631"/>
      <c r="BL3990" s="595">
        <f>IF(BH3990=0,0,(BJ3990/BH3990)*100)</f>
        <v>0</v>
      </c>
      <c r="BM3990" s="596"/>
      <c r="BN3990" s="656">
        <f>(AF3990*2)+(AL3990*2)+(AR3990*3)+BD3990</f>
        <v>0</v>
      </c>
      <c r="BO3990" s="657"/>
      <c r="BP3990" s="658"/>
      <c r="BQ3990" s="676">
        <f t="shared" ref="BQ3990" si="3195">IF(BS3990=0,0,50*BR3990/BS3990)</f>
        <v>0</v>
      </c>
      <c r="BR3990" s="662">
        <f>(BN3990*BU$11)+(N3990*BU$12)+(Z3990*BU$13)+(R3990*BU$14)+(X3990*BU$15)+(AB3990*BU$16)</f>
        <v>0</v>
      </c>
      <c r="BS3990" s="662">
        <f>((BB3990-BD3990)*BU$18)+((AV3990-AX3990)*BU$17)+(H3990*BU$19)+(P3990*BU$20)</f>
        <v>0</v>
      </c>
      <c r="BT3990" s="15"/>
      <c r="BU3990" s="15"/>
      <c r="BV3990" s="95"/>
    </row>
    <row r="3991" spans="1:74" ht="21.75" hidden="1" customHeight="1" x14ac:dyDescent="0.25">
      <c r="A3991" s="95"/>
      <c r="B3991" s="571"/>
      <c r="C3991" s="642" t="str">
        <f>IF(ROSTER!D$34="","",ROSTER!D$34)</f>
        <v/>
      </c>
      <c r="D3991" s="643"/>
      <c r="E3991" s="575"/>
      <c r="F3991" s="577"/>
      <c r="G3991" s="583"/>
      <c r="H3991" s="579"/>
      <c r="I3991" s="545"/>
      <c r="J3991" s="544"/>
      <c r="K3991" s="581"/>
      <c r="L3991" s="586"/>
      <c r="M3991" s="587"/>
      <c r="N3991" s="592"/>
      <c r="O3991" s="603"/>
      <c r="P3991" s="544"/>
      <c r="Q3991" s="581"/>
      <c r="R3991" s="586"/>
      <c r="S3991" s="587"/>
      <c r="T3991" s="592"/>
      <c r="U3991" s="603"/>
      <c r="V3991" s="311"/>
      <c r="W3991" s="311"/>
      <c r="X3991" s="579"/>
      <c r="Y3991" s="545"/>
      <c r="Z3991" s="544"/>
      <c r="AA3991" s="545"/>
      <c r="AB3991" s="544"/>
      <c r="AC3991" s="545"/>
      <c r="AD3991" s="544"/>
      <c r="AE3991" s="581"/>
      <c r="AF3991" s="586"/>
      <c r="AG3991" s="587"/>
      <c r="AH3991" s="626"/>
      <c r="AI3991" s="627"/>
      <c r="AJ3991" s="544"/>
      <c r="AK3991" s="581"/>
      <c r="AL3991" s="586"/>
      <c r="AM3991" s="587"/>
      <c r="AN3991" s="626"/>
      <c r="AO3991" s="627"/>
      <c r="AP3991" s="544"/>
      <c r="AQ3991" s="581"/>
      <c r="AR3991" s="586"/>
      <c r="AS3991" s="587"/>
      <c r="AT3991" s="626"/>
      <c r="AU3991" s="627"/>
      <c r="AV3991" s="628"/>
      <c r="AW3991" s="629"/>
      <c r="AX3991" s="632"/>
      <c r="AY3991" s="633"/>
      <c r="AZ3991" s="626"/>
      <c r="BA3991" s="627"/>
      <c r="BB3991" s="544"/>
      <c r="BC3991" s="581"/>
      <c r="BD3991" s="586"/>
      <c r="BE3991" s="587"/>
      <c r="BF3991" s="626"/>
      <c r="BG3991" s="627"/>
      <c r="BH3991" s="628"/>
      <c r="BI3991" s="629"/>
      <c r="BJ3991" s="632"/>
      <c r="BK3991" s="633"/>
      <c r="BL3991" s="626"/>
      <c r="BM3991" s="627"/>
      <c r="BN3991" s="678"/>
      <c r="BO3991" s="679"/>
      <c r="BP3991" s="680"/>
      <c r="BQ3991" s="677"/>
      <c r="BR3991" s="663"/>
      <c r="BS3991" s="663"/>
      <c r="BT3991" s="15"/>
      <c r="BU3991" s="15"/>
      <c r="BV3991" s="95"/>
    </row>
    <row r="3992" spans="1:74" ht="21.75" hidden="1" customHeight="1" x14ac:dyDescent="0.25">
      <c r="A3992" s="95"/>
      <c r="B3992" s="570" t="str">
        <f>IF(ROSTER!B$36="","",ROSTER!B$36)</f>
        <v/>
      </c>
      <c r="C3992" s="572" t="str">
        <f>IF(ROSTER!C$36="","",ROSTER!C$36)</f>
        <v/>
      </c>
      <c r="D3992" s="573"/>
      <c r="E3992" s="574"/>
      <c r="F3992" s="576">
        <f>IF(E3992="y",1,IF(E3992="S",1,0))</f>
        <v>0</v>
      </c>
      <c r="G3992" s="582">
        <f>IF(E3992="S",1,0)</f>
        <v>0</v>
      </c>
      <c r="H3992" s="578"/>
      <c r="I3992" s="543"/>
      <c r="J3992" s="542"/>
      <c r="K3992" s="580"/>
      <c r="L3992" s="584"/>
      <c r="M3992" s="585"/>
      <c r="N3992" s="588">
        <f>L3992+J3992</f>
        <v>0</v>
      </c>
      <c r="O3992" s="589"/>
      <c r="P3992" s="542"/>
      <c r="Q3992" s="580"/>
      <c r="R3992" s="584"/>
      <c r="S3992" s="585"/>
      <c r="T3992" s="588">
        <f>R3992-P3992</f>
        <v>0</v>
      </c>
      <c r="U3992" s="589"/>
      <c r="V3992" s="310"/>
      <c r="W3992" s="310"/>
      <c r="X3992" s="578"/>
      <c r="Y3992" s="543"/>
      <c r="Z3992" s="542"/>
      <c r="AA3992" s="543"/>
      <c r="AB3992" s="542"/>
      <c r="AC3992" s="543"/>
      <c r="AD3992" s="542"/>
      <c r="AE3992" s="580"/>
      <c r="AF3992" s="584"/>
      <c r="AG3992" s="585"/>
      <c r="AH3992" s="595">
        <f>IF(AD3992=0,0,(AF3992/AD3992)*100)</f>
        <v>0</v>
      </c>
      <c r="AI3992" s="596"/>
      <c r="AJ3992" s="542"/>
      <c r="AK3992" s="580"/>
      <c r="AL3992" s="584"/>
      <c r="AM3992" s="585"/>
      <c r="AN3992" s="595">
        <f>IF(AJ3992=0,0,(AL3992/AJ3992)*100)</f>
        <v>0</v>
      </c>
      <c r="AO3992" s="596"/>
      <c r="AP3992" s="542"/>
      <c r="AQ3992" s="580"/>
      <c r="AR3992" s="584"/>
      <c r="AS3992" s="585"/>
      <c r="AT3992" s="595">
        <f>IF(AP3992=0,0,(AR3992/AP3992)*100)</f>
        <v>0</v>
      </c>
      <c r="AU3992" s="596"/>
      <c r="AV3992" s="599">
        <f>AD3992+AJ3992+AP3992</f>
        <v>0</v>
      </c>
      <c r="AW3992" s="600"/>
      <c r="AX3992" s="630">
        <f>AF3992+AL3992+AR3992</f>
        <v>0</v>
      </c>
      <c r="AY3992" s="631"/>
      <c r="AZ3992" s="595">
        <f>IF(AV3992=0,0,(AX3992/AV3992)*100)</f>
        <v>0</v>
      </c>
      <c r="BA3992" s="596"/>
      <c r="BB3992" s="542"/>
      <c r="BC3992" s="580"/>
      <c r="BD3992" s="584"/>
      <c r="BE3992" s="585"/>
      <c r="BF3992" s="595">
        <f>IF(BB3992=0,0,(BD3992/BB3992)*100)</f>
        <v>0</v>
      </c>
      <c r="BG3992" s="596"/>
      <c r="BH3992" s="599">
        <f>AV3992+BB3992</f>
        <v>0</v>
      </c>
      <c r="BI3992" s="600"/>
      <c r="BJ3992" s="630">
        <f>AX3992+BD3992</f>
        <v>0</v>
      </c>
      <c r="BK3992" s="631"/>
      <c r="BL3992" s="595">
        <f>IF(BH3992=0,0,(BJ3992/BH3992)*100)</f>
        <v>0</v>
      </c>
      <c r="BM3992" s="596"/>
      <c r="BN3992" s="656">
        <f>(AF3992*2)+(AL3992*2)+(AR3992*3)+BD3992</f>
        <v>0</v>
      </c>
      <c r="BO3992" s="657"/>
      <c r="BP3992" s="658"/>
      <c r="BQ3992" s="676">
        <f t="shared" ref="BQ3992" si="3196">IF(BS3992=0,0,50*BR3992/BS3992)</f>
        <v>0</v>
      </c>
      <c r="BR3992" s="662">
        <f>(BN3992*BU$11)+(N3992*BU$12)+(Z3992*BU$13)+(R3992*BU$14)+(X3992*BU$15)+(AB3992*BU$16)</f>
        <v>0</v>
      </c>
      <c r="BS3992" s="662">
        <f>((BB3992-BD3992)*BU$18)+((AV3992-AX3992)*BU$17)+(H3992*BU$19)+(P3992*BU$20)</f>
        <v>0</v>
      </c>
      <c r="BT3992" s="15"/>
      <c r="BU3992" s="15"/>
      <c r="BV3992" s="95"/>
    </row>
    <row r="3993" spans="1:74" ht="21.75" hidden="1" customHeight="1" x14ac:dyDescent="0.25">
      <c r="A3993" s="95"/>
      <c r="B3993" s="571"/>
      <c r="C3993" s="642" t="str">
        <f>IF(ROSTER!D$36="","",ROSTER!D$36)</f>
        <v/>
      </c>
      <c r="D3993" s="643"/>
      <c r="E3993" s="575"/>
      <c r="F3993" s="577"/>
      <c r="G3993" s="583"/>
      <c r="H3993" s="579"/>
      <c r="I3993" s="545"/>
      <c r="J3993" s="544"/>
      <c r="K3993" s="581"/>
      <c r="L3993" s="586"/>
      <c r="M3993" s="587"/>
      <c r="N3993" s="592"/>
      <c r="O3993" s="603"/>
      <c r="P3993" s="544"/>
      <c r="Q3993" s="581"/>
      <c r="R3993" s="586"/>
      <c r="S3993" s="587"/>
      <c r="T3993" s="592"/>
      <c r="U3993" s="603"/>
      <c r="V3993" s="311"/>
      <c r="W3993" s="311"/>
      <c r="X3993" s="579"/>
      <c r="Y3993" s="545"/>
      <c r="Z3993" s="544"/>
      <c r="AA3993" s="545"/>
      <c r="AB3993" s="544"/>
      <c r="AC3993" s="545"/>
      <c r="AD3993" s="544"/>
      <c r="AE3993" s="581"/>
      <c r="AF3993" s="586"/>
      <c r="AG3993" s="587"/>
      <c r="AH3993" s="626"/>
      <c r="AI3993" s="627"/>
      <c r="AJ3993" s="544"/>
      <c r="AK3993" s="581"/>
      <c r="AL3993" s="586"/>
      <c r="AM3993" s="587"/>
      <c r="AN3993" s="626"/>
      <c r="AO3993" s="627"/>
      <c r="AP3993" s="544"/>
      <c r="AQ3993" s="581"/>
      <c r="AR3993" s="586"/>
      <c r="AS3993" s="587"/>
      <c r="AT3993" s="626"/>
      <c r="AU3993" s="627"/>
      <c r="AV3993" s="628"/>
      <c r="AW3993" s="629"/>
      <c r="AX3993" s="632"/>
      <c r="AY3993" s="633"/>
      <c r="AZ3993" s="626"/>
      <c r="BA3993" s="627"/>
      <c r="BB3993" s="544"/>
      <c r="BC3993" s="581"/>
      <c r="BD3993" s="586"/>
      <c r="BE3993" s="587"/>
      <c r="BF3993" s="626"/>
      <c r="BG3993" s="627"/>
      <c r="BH3993" s="628"/>
      <c r="BI3993" s="629"/>
      <c r="BJ3993" s="632"/>
      <c r="BK3993" s="633"/>
      <c r="BL3993" s="626"/>
      <c r="BM3993" s="627"/>
      <c r="BN3993" s="678"/>
      <c r="BO3993" s="679"/>
      <c r="BP3993" s="680"/>
      <c r="BQ3993" s="677"/>
      <c r="BR3993" s="663"/>
      <c r="BS3993" s="663"/>
      <c r="BT3993" s="15"/>
      <c r="BU3993" s="15"/>
      <c r="BV3993" s="95"/>
    </row>
    <row r="3994" spans="1:74" ht="21.75" hidden="1" customHeight="1" x14ac:dyDescent="0.25">
      <c r="A3994" s="95"/>
      <c r="B3994" s="570" t="str">
        <f>IF(ROSTER!B$38="","",ROSTER!B$38)</f>
        <v/>
      </c>
      <c r="C3994" s="572" t="str">
        <f>IF(ROSTER!C$38="","",ROSTER!C$38)</f>
        <v/>
      </c>
      <c r="D3994" s="573"/>
      <c r="E3994" s="574"/>
      <c r="F3994" s="576">
        <f>IF(E3994="y",1,IF(E3994="S",1,0))</f>
        <v>0</v>
      </c>
      <c r="G3994" s="582">
        <f>IF(E3994="S",1,0)</f>
        <v>0</v>
      </c>
      <c r="H3994" s="578"/>
      <c r="I3994" s="543"/>
      <c r="J3994" s="542"/>
      <c r="K3994" s="580"/>
      <c r="L3994" s="584"/>
      <c r="M3994" s="585"/>
      <c r="N3994" s="588">
        <f>L3994+J3994</f>
        <v>0</v>
      </c>
      <c r="O3994" s="589"/>
      <c r="P3994" s="542"/>
      <c r="Q3994" s="580"/>
      <c r="R3994" s="584"/>
      <c r="S3994" s="585"/>
      <c r="T3994" s="588">
        <f>R3994-P3994</f>
        <v>0</v>
      </c>
      <c r="U3994" s="589"/>
      <c r="V3994" s="310"/>
      <c r="W3994" s="310"/>
      <c r="X3994" s="578"/>
      <c r="Y3994" s="543"/>
      <c r="Z3994" s="542"/>
      <c r="AA3994" s="543"/>
      <c r="AB3994" s="542"/>
      <c r="AC3994" s="543"/>
      <c r="AD3994" s="542"/>
      <c r="AE3994" s="580"/>
      <c r="AF3994" s="584"/>
      <c r="AG3994" s="585"/>
      <c r="AH3994" s="595">
        <f>IF(AD3994=0,0,(AF3994/AD3994)*100)</f>
        <v>0</v>
      </c>
      <c r="AI3994" s="596"/>
      <c r="AJ3994" s="542"/>
      <c r="AK3994" s="580"/>
      <c r="AL3994" s="584"/>
      <c r="AM3994" s="585"/>
      <c r="AN3994" s="595">
        <f>IF(AJ3994=0,0,(AL3994/AJ3994)*100)</f>
        <v>0</v>
      </c>
      <c r="AO3994" s="596"/>
      <c r="AP3994" s="542"/>
      <c r="AQ3994" s="580"/>
      <c r="AR3994" s="584"/>
      <c r="AS3994" s="585"/>
      <c r="AT3994" s="595">
        <f>IF(AP3994=0,0,(AR3994/AP3994)*100)</f>
        <v>0</v>
      </c>
      <c r="AU3994" s="596"/>
      <c r="AV3994" s="599">
        <f>AD3994+AJ3994+AP3994</f>
        <v>0</v>
      </c>
      <c r="AW3994" s="600"/>
      <c r="AX3994" s="630">
        <f>AF3994+AL3994+AR3994</f>
        <v>0</v>
      </c>
      <c r="AY3994" s="631"/>
      <c r="AZ3994" s="595">
        <f>IF(AV3994=0,0,(AX3994/AV3994)*100)</f>
        <v>0</v>
      </c>
      <c r="BA3994" s="596"/>
      <c r="BB3994" s="542"/>
      <c r="BC3994" s="580"/>
      <c r="BD3994" s="584"/>
      <c r="BE3994" s="585"/>
      <c r="BF3994" s="595">
        <f>IF(BB3994=0,0,(BD3994/BB3994)*100)</f>
        <v>0</v>
      </c>
      <c r="BG3994" s="596"/>
      <c r="BH3994" s="599">
        <f>AV3994+BB3994</f>
        <v>0</v>
      </c>
      <c r="BI3994" s="600"/>
      <c r="BJ3994" s="630">
        <f>AX3994+BD3994</f>
        <v>0</v>
      </c>
      <c r="BK3994" s="631"/>
      <c r="BL3994" s="595">
        <f>IF(BH3994=0,0,(BJ3994/BH3994)*100)</f>
        <v>0</v>
      </c>
      <c r="BM3994" s="596"/>
      <c r="BN3994" s="656">
        <f>(AF3994*2)+(AL3994*2)+(AR3994*3)+BD3994</f>
        <v>0</v>
      </c>
      <c r="BO3994" s="657"/>
      <c r="BP3994" s="658"/>
      <c r="BQ3994" s="676">
        <f t="shared" ref="BQ3994" si="3197">IF(BS3994=0,0,50*BR3994/BS3994)</f>
        <v>0</v>
      </c>
      <c r="BR3994" s="662">
        <f>(BN3994*BU$11)+(N3994*BU$12)+(Z3994*BU$13)+(R3994*BU$14)+(X3994*BU$15)+(AB3994*BU$16)</f>
        <v>0</v>
      </c>
      <c r="BS3994" s="662">
        <f>((BB3994-BD3994)*BU$18)+((AV3994-AX3994)*BU$17)+(H3994*BU$19)+(P3994*BU$20)</f>
        <v>0</v>
      </c>
      <c r="BT3994" s="15"/>
      <c r="BU3994" s="15"/>
      <c r="BV3994" s="95"/>
    </row>
    <row r="3995" spans="1:74" ht="21.75" hidden="1" customHeight="1" x14ac:dyDescent="0.25">
      <c r="A3995" s="95"/>
      <c r="B3995" s="571"/>
      <c r="C3995" s="642" t="str">
        <f>IF(ROSTER!D$38="","",ROSTER!D$38)</f>
        <v/>
      </c>
      <c r="D3995" s="643"/>
      <c r="E3995" s="575"/>
      <c r="F3995" s="577"/>
      <c r="G3995" s="583"/>
      <c r="H3995" s="579"/>
      <c r="I3995" s="545"/>
      <c r="J3995" s="544"/>
      <c r="K3995" s="581"/>
      <c r="L3995" s="586"/>
      <c r="M3995" s="587"/>
      <c r="N3995" s="592"/>
      <c r="O3995" s="603"/>
      <c r="P3995" s="544"/>
      <c r="Q3995" s="581"/>
      <c r="R3995" s="586"/>
      <c r="S3995" s="587"/>
      <c r="T3995" s="592"/>
      <c r="U3995" s="603"/>
      <c r="V3995" s="311"/>
      <c r="W3995" s="311"/>
      <c r="X3995" s="579"/>
      <c r="Y3995" s="545"/>
      <c r="Z3995" s="544"/>
      <c r="AA3995" s="545"/>
      <c r="AB3995" s="544"/>
      <c r="AC3995" s="545"/>
      <c r="AD3995" s="544"/>
      <c r="AE3995" s="581"/>
      <c r="AF3995" s="586"/>
      <c r="AG3995" s="587"/>
      <c r="AH3995" s="626"/>
      <c r="AI3995" s="627"/>
      <c r="AJ3995" s="544"/>
      <c r="AK3995" s="581"/>
      <c r="AL3995" s="586"/>
      <c r="AM3995" s="587"/>
      <c r="AN3995" s="626"/>
      <c r="AO3995" s="627"/>
      <c r="AP3995" s="544"/>
      <c r="AQ3995" s="581"/>
      <c r="AR3995" s="586"/>
      <c r="AS3995" s="587"/>
      <c r="AT3995" s="626"/>
      <c r="AU3995" s="627"/>
      <c r="AV3995" s="628"/>
      <c r="AW3995" s="629"/>
      <c r="AX3995" s="632"/>
      <c r="AY3995" s="633"/>
      <c r="AZ3995" s="626"/>
      <c r="BA3995" s="627"/>
      <c r="BB3995" s="544"/>
      <c r="BC3995" s="581"/>
      <c r="BD3995" s="586"/>
      <c r="BE3995" s="587"/>
      <c r="BF3995" s="626"/>
      <c r="BG3995" s="627"/>
      <c r="BH3995" s="628"/>
      <c r="BI3995" s="629"/>
      <c r="BJ3995" s="632"/>
      <c r="BK3995" s="633"/>
      <c r="BL3995" s="626"/>
      <c r="BM3995" s="627"/>
      <c r="BN3995" s="678"/>
      <c r="BO3995" s="679"/>
      <c r="BP3995" s="680"/>
      <c r="BQ3995" s="677"/>
      <c r="BR3995" s="663"/>
      <c r="BS3995" s="663"/>
      <c r="BT3995" s="15"/>
      <c r="BU3995" s="15"/>
      <c r="BV3995" s="95"/>
    </row>
    <row r="3996" spans="1:74" ht="21.75" hidden="1" customHeight="1" x14ac:dyDescent="0.25">
      <c r="A3996" s="95"/>
      <c r="B3996" s="570" t="str">
        <f>IF(ROSTER!B$40="","",ROSTER!B$40)</f>
        <v/>
      </c>
      <c r="C3996" s="572" t="str">
        <f>IF(ROSTER!C$40="","",ROSTER!C$40)</f>
        <v/>
      </c>
      <c r="D3996" s="573"/>
      <c r="E3996" s="574"/>
      <c r="F3996" s="576">
        <f>IF(E3996="y",1,IF(E3996="S",1,0))</f>
        <v>0</v>
      </c>
      <c r="G3996" s="582">
        <f>IF(E3996="S",1,0)</f>
        <v>0</v>
      </c>
      <c r="H3996" s="578"/>
      <c r="I3996" s="543"/>
      <c r="J3996" s="542"/>
      <c r="K3996" s="580"/>
      <c r="L3996" s="584"/>
      <c r="M3996" s="585"/>
      <c r="N3996" s="588">
        <f>L3996+J3996</f>
        <v>0</v>
      </c>
      <c r="O3996" s="589"/>
      <c r="P3996" s="542"/>
      <c r="Q3996" s="580"/>
      <c r="R3996" s="584"/>
      <c r="S3996" s="585"/>
      <c r="T3996" s="588">
        <f>R3996-P3996</f>
        <v>0</v>
      </c>
      <c r="U3996" s="589"/>
      <c r="V3996" s="310"/>
      <c r="W3996" s="310"/>
      <c r="X3996" s="578"/>
      <c r="Y3996" s="543"/>
      <c r="Z3996" s="542"/>
      <c r="AA3996" s="543"/>
      <c r="AB3996" s="542"/>
      <c r="AC3996" s="543"/>
      <c r="AD3996" s="542"/>
      <c r="AE3996" s="580"/>
      <c r="AF3996" s="584"/>
      <c r="AG3996" s="585"/>
      <c r="AH3996" s="595">
        <f>IF(AD3996=0,0,(AF3996/AD3996)*100)</f>
        <v>0</v>
      </c>
      <c r="AI3996" s="596"/>
      <c r="AJ3996" s="542"/>
      <c r="AK3996" s="580"/>
      <c r="AL3996" s="584"/>
      <c r="AM3996" s="585"/>
      <c r="AN3996" s="595">
        <f>IF(AJ3996=0,0,(AL3996/AJ3996)*100)</f>
        <v>0</v>
      </c>
      <c r="AO3996" s="596"/>
      <c r="AP3996" s="542"/>
      <c r="AQ3996" s="580"/>
      <c r="AR3996" s="584"/>
      <c r="AS3996" s="585"/>
      <c r="AT3996" s="595">
        <f>IF(AP3996=0,0,(AR3996/AP3996)*100)</f>
        <v>0</v>
      </c>
      <c r="AU3996" s="596"/>
      <c r="AV3996" s="599">
        <f>AD3996+AJ3996+AP3996</f>
        <v>0</v>
      </c>
      <c r="AW3996" s="600"/>
      <c r="AX3996" s="630">
        <f>AF3996+AL3996+AR3996</f>
        <v>0</v>
      </c>
      <c r="AY3996" s="631"/>
      <c r="AZ3996" s="595">
        <f>IF(AV3996=0,0,(AX3996/AV3996)*100)</f>
        <v>0</v>
      </c>
      <c r="BA3996" s="596"/>
      <c r="BB3996" s="542"/>
      <c r="BC3996" s="580"/>
      <c r="BD3996" s="584"/>
      <c r="BE3996" s="585"/>
      <c r="BF3996" s="595">
        <f>IF(BB3996=0,0,(BD3996/BB3996)*100)</f>
        <v>0</v>
      </c>
      <c r="BG3996" s="596"/>
      <c r="BH3996" s="599">
        <f>AV3996+BB3996</f>
        <v>0</v>
      </c>
      <c r="BI3996" s="600"/>
      <c r="BJ3996" s="630">
        <f>AX3996+BD3996</f>
        <v>0</v>
      </c>
      <c r="BK3996" s="631"/>
      <c r="BL3996" s="595">
        <f>IF(BH3996=0,0,(BJ3996/BH3996)*100)</f>
        <v>0</v>
      </c>
      <c r="BM3996" s="596"/>
      <c r="BN3996" s="656">
        <f>(AF3996*2)+(AL3996*2)+(AR3996*3)+BD3996</f>
        <v>0</v>
      </c>
      <c r="BO3996" s="657"/>
      <c r="BP3996" s="658"/>
      <c r="BQ3996" s="676">
        <f t="shared" ref="BQ3996" si="3198">IF(BS3996=0,0,50*BR3996/BS3996)</f>
        <v>0</v>
      </c>
      <c r="BR3996" s="662">
        <f>(BN3996*BU$11)+(N3996*BU$12)+(Z3996*BU$13)+(R3996*BU$14)+(X3996*BU$15)+(AB3996*BU$16)</f>
        <v>0</v>
      </c>
      <c r="BS3996" s="662">
        <f>((BB3996-BD3996)*BU$18)+((AV3996-AX3996)*BU$17)+(H3996*BU$19)+(P3996*BU$20)</f>
        <v>0</v>
      </c>
      <c r="BT3996" s="15"/>
      <c r="BU3996" s="15"/>
      <c r="BV3996" s="95"/>
    </row>
    <row r="3997" spans="1:74" ht="21.75" hidden="1" customHeight="1" x14ac:dyDescent="0.25">
      <c r="A3997" s="95"/>
      <c r="B3997" s="571"/>
      <c r="C3997" s="642" t="str">
        <f>IF(ROSTER!D$40="","",ROSTER!D$40)</f>
        <v/>
      </c>
      <c r="D3997" s="643"/>
      <c r="E3997" s="575"/>
      <c r="F3997" s="577"/>
      <c r="G3997" s="583"/>
      <c r="H3997" s="579"/>
      <c r="I3997" s="545"/>
      <c r="J3997" s="544"/>
      <c r="K3997" s="581"/>
      <c r="L3997" s="586"/>
      <c r="M3997" s="587"/>
      <c r="N3997" s="592"/>
      <c r="O3997" s="603"/>
      <c r="P3997" s="544"/>
      <c r="Q3997" s="581"/>
      <c r="R3997" s="586"/>
      <c r="S3997" s="587"/>
      <c r="T3997" s="592"/>
      <c r="U3997" s="603"/>
      <c r="V3997" s="311"/>
      <c r="W3997" s="311"/>
      <c r="X3997" s="579"/>
      <c r="Y3997" s="545"/>
      <c r="Z3997" s="544"/>
      <c r="AA3997" s="545"/>
      <c r="AB3997" s="544"/>
      <c r="AC3997" s="545"/>
      <c r="AD3997" s="544"/>
      <c r="AE3997" s="581"/>
      <c r="AF3997" s="586"/>
      <c r="AG3997" s="587"/>
      <c r="AH3997" s="626"/>
      <c r="AI3997" s="627"/>
      <c r="AJ3997" s="544"/>
      <c r="AK3997" s="581"/>
      <c r="AL3997" s="586"/>
      <c r="AM3997" s="587"/>
      <c r="AN3997" s="626"/>
      <c r="AO3997" s="627"/>
      <c r="AP3997" s="544"/>
      <c r="AQ3997" s="581"/>
      <c r="AR3997" s="586"/>
      <c r="AS3997" s="587"/>
      <c r="AT3997" s="626"/>
      <c r="AU3997" s="627"/>
      <c r="AV3997" s="628"/>
      <c r="AW3997" s="629"/>
      <c r="AX3997" s="632"/>
      <c r="AY3997" s="633"/>
      <c r="AZ3997" s="626"/>
      <c r="BA3997" s="627"/>
      <c r="BB3997" s="544"/>
      <c r="BC3997" s="581"/>
      <c r="BD3997" s="586"/>
      <c r="BE3997" s="587"/>
      <c r="BF3997" s="626"/>
      <c r="BG3997" s="627"/>
      <c r="BH3997" s="628"/>
      <c r="BI3997" s="629"/>
      <c r="BJ3997" s="632"/>
      <c r="BK3997" s="633"/>
      <c r="BL3997" s="626"/>
      <c r="BM3997" s="627"/>
      <c r="BN3997" s="678"/>
      <c r="BO3997" s="679"/>
      <c r="BP3997" s="680"/>
      <c r="BQ3997" s="677"/>
      <c r="BR3997" s="663"/>
      <c r="BS3997" s="663"/>
      <c r="BT3997" s="15"/>
      <c r="BU3997" s="15"/>
      <c r="BV3997" s="95"/>
    </row>
    <row r="3998" spans="1:74" ht="21.75" hidden="1" customHeight="1" x14ac:dyDescent="0.25">
      <c r="A3998" s="95"/>
      <c r="B3998" s="570" t="str">
        <f>IF(ROSTER!B$42="","",ROSTER!B$42)</f>
        <v/>
      </c>
      <c r="C3998" s="572" t="str">
        <f>IF(ROSTER!C$42="","",ROSTER!C$42)</f>
        <v/>
      </c>
      <c r="D3998" s="573"/>
      <c r="E3998" s="574"/>
      <c r="F3998" s="576">
        <f>IF(E3998="y",1,IF(E3998="S",1,0))</f>
        <v>0</v>
      </c>
      <c r="G3998" s="582">
        <f>IF(E3998="S",1,0)</f>
        <v>0</v>
      </c>
      <c r="H3998" s="578"/>
      <c r="I3998" s="543"/>
      <c r="J3998" s="542"/>
      <c r="K3998" s="580"/>
      <c r="L3998" s="584"/>
      <c r="M3998" s="585"/>
      <c r="N3998" s="588">
        <f>L3998+J3998</f>
        <v>0</v>
      </c>
      <c r="O3998" s="589"/>
      <c r="P3998" s="542"/>
      <c r="Q3998" s="580"/>
      <c r="R3998" s="584"/>
      <c r="S3998" s="585"/>
      <c r="T3998" s="588">
        <f>R3998-P3998</f>
        <v>0</v>
      </c>
      <c r="U3998" s="589"/>
      <c r="V3998" s="310"/>
      <c r="W3998" s="310"/>
      <c r="X3998" s="578"/>
      <c r="Y3998" s="543"/>
      <c r="Z3998" s="542"/>
      <c r="AA3998" s="543"/>
      <c r="AB3998" s="542"/>
      <c r="AC3998" s="543"/>
      <c r="AD3998" s="542"/>
      <c r="AE3998" s="580"/>
      <c r="AF3998" s="584"/>
      <c r="AG3998" s="585"/>
      <c r="AH3998" s="595">
        <f>IF(AD3998=0,0,(AF3998/AD3998)*100)</f>
        <v>0</v>
      </c>
      <c r="AI3998" s="596"/>
      <c r="AJ3998" s="542"/>
      <c r="AK3998" s="580"/>
      <c r="AL3998" s="584"/>
      <c r="AM3998" s="585"/>
      <c r="AN3998" s="595">
        <f>IF(AJ3998=0,0,(AL3998/AJ3998)*100)</f>
        <v>0</v>
      </c>
      <c r="AO3998" s="596"/>
      <c r="AP3998" s="542"/>
      <c r="AQ3998" s="580"/>
      <c r="AR3998" s="584"/>
      <c r="AS3998" s="585"/>
      <c r="AT3998" s="595">
        <f>IF(AP3998=0,0,(AR3998/AP3998)*100)</f>
        <v>0</v>
      </c>
      <c r="AU3998" s="596"/>
      <c r="AV3998" s="599">
        <f>AD3998+AJ3998+AP3998</f>
        <v>0</v>
      </c>
      <c r="AW3998" s="600"/>
      <c r="AX3998" s="630">
        <f>AF3998+AL3998+AR3998</f>
        <v>0</v>
      </c>
      <c r="AY3998" s="631"/>
      <c r="AZ3998" s="595">
        <f>IF(AV3998=0,0,(AX3998/AV3998)*100)</f>
        <v>0</v>
      </c>
      <c r="BA3998" s="596"/>
      <c r="BB3998" s="542"/>
      <c r="BC3998" s="580"/>
      <c r="BD3998" s="584"/>
      <c r="BE3998" s="585"/>
      <c r="BF3998" s="595">
        <f>IF(BB3998=0,0,(BD3998/BB3998)*100)</f>
        <v>0</v>
      </c>
      <c r="BG3998" s="596"/>
      <c r="BH3998" s="599">
        <f>AV3998+BB3998</f>
        <v>0</v>
      </c>
      <c r="BI3998" s="600"/>
      <c r="BJ3998" s="630">
        <f>AX3998+BD3998</f>
        <v>0</v>
      </c>
      <c r="BK3998" s="631"/>
      <c r="BL3998" s="595">
        <f>IF(BH3998=0,0,(BJ3998/BH3998)*100)</f>
        <v>0</v>
      </c>
      <c r="BM3998" s="596"/>
      <c r="BN3998" s="656">
        <f>(AF3998*2)+(AL3998*2)+(AR3998*3)+BD3998</f>
        <v>0</v>
      </c>
      <c r="BO3998" s="657"/>
      <c r="BP3998" s="658"/>
      <c r="BQ3998" s="676">
        <f t="shared" ref="BQ3998" si="3199">IF(BS3998=0,0,50*BR3998/BS3998)</f>
        <v>0</v>
      </c>
      <c r="BR3998" s="662">
        <f>(BN3998*BU$11)+(N3998*BU$12)+(Z3998*BU$13)+(R3998*BU$14)+(X3998*BU$15)+(AB3998*BU$16)</f>
        <v>0</v>
      </c>
      <c r="BS3998" s="662">
        <f>((BB3998-BD3998)*BU$18)+((AV3998-AX3998)*BU$17)+(H3998*BU$19)+(P3998*BU$20)</f>
        <v>0</v>
      </c>
      <c r="BT3998" s="15"/>
      <c r="BU3998" s="15"/>
      <c r="BV3998" s="95"/>
    </row>
    <row r="3999" spans="1:74" ht="21.75" hidden="1" customHeight="1" x14ac:dyDescent="0.25">
      <c r="A3999" s="95"/>
      <c r="B3999" s="571"/>
      <c r="C3999" s="642" t="str">
        <f>IF(ROSTER!D$42="","",ROSTER!D$42)</f>
        <v/>
      </c>
      <c r="D3999" s="643"/>
      <c r="E3999" s="575"/>
      <c r="F3999" s="577"/>
      <c r="G3999" s="583"/>
      <c r="H3999" s="579"/>
      <c r="I3999" s="545"/>
      <c r="J3999" s="544"/>
      <c r="K3999" s="581"/>
      <c r="L3999" s="586"/>
      <c r="M3999" s="587"/>
      <c r="N3999" s="592"/>
      <c r="O3999" s="603"/>
      <c r="P3999" s="544"/>
      <c r="Q3999" s="581"/>
      <c r="R3999" s="586"/>
      <c r="S3999" s="587"/>
      <c r="T3999" s="592"/>
      <c r="U3999" s="603"/>
      <c r="V3999" s="311"/>
      <c r="W3999" s="311"/>
      <c r="X3999" s="579"/>
      <c r="Y3999" s="545"/>
      <c r="Z3999" s="544"/>
      <c r="AA3999" s="545"/>
      <c r="AB3999" s="544"/>
      <c r="AC3999" s="545"/>
      <c r="AD3999" s="544"/>
      <c r="AE3999" s="581"/>
      <c r="AF3999" s="586"/>
      <c r="AG3999" s="587"/>
      <c r="AH3999" s="626"/>
      <c r="AI3999" s="627"/>
      <c r="AJ3999" s="544"/>
      <c r="AK3999" s="581"/>
      <c r="AL3999" s="586"/>
      <c r="AM3999" s="587"/>
      <c r="AN3999" s="626"/>
      <c r="AO3999" s="627"/>
      <c r="AP3999" s="544"/>
      <c r="AQ3999" s="581"/>
      <c r="AR3999" s="586"/>
      <c r="AS3999" s="587"/>
      <c r="AT3999" s="626"/>
      <c r="AU3999" s="627"/>
      <c r="AV3999" s="628"/>
      <c r="AW3999" s="629"/>
      <c r="AX3999" s="632"/>
      <c r="AY3999" s="633"/>
      <c r="AZ3999" s="626"/>
      <c r="BA3999" s="627"/>
      <c r="BB3999" s="544"/>
      <c r="BC3999" s="581"/>
      <c r="BD3999" s="586"/>
      <c r="BE3999" s="587"/>
      <c r="BF3999" s="626"/>
      <c r="BG3999" s="627"/>
      <c r="BH3999" s="628"/>
      <c r="BI3999" s="629"/>
      <c r="BJ3999" s="632"/>
      <c r="BK3999" s="633"/>
      <c r="BL3999" s="626"/>
      <c r="BM3999" s="627"/>
      <c r="BN3999" s="678"/>
      <c r="BO3999" s="679"/>
      <c r="BP3999" s="680"/>
      <c r="BQ3999" s="677"/>
      <c r="BR3999" s="663"/>
      <c r="BS3999" s="663"/>
      <c r="BT3999" s="15"/>
      <c r="BU3999" s="15"/>
      <c r="BV3999" s="95"/>
    </row>
    <row r="4000" spans="1:74" ht="21.75" hidden="1" customHeight="1" x14ac:dyDescent="0.25">
      <c r="A4000" s="95"/>
      <c r="B4000" s="570" t="str">
        <f>IF(ROSTER!B$44="","",ROSTER!B$44)</f>
        <v/>
      </c>
      <c r="C4000" s="572" t="str">
        <f>IF(ROSTER!C$44="","",ROSTER!C$44)</f>
        <v/>
      </c>
      <c r="D4000" s="573"/>
      <c r="E4000" s="574"/>
      <c r="F4000" s="576">
        <f>IF(E4000="y",1,IF(E4000="S",1,0))</f>
        <v>0</v>
      </c>
      <c r="G4000" s="582">
        <f>IF(E4000="S",1,0)</f>
        <v>0</v>
      </c>
      <c r="H4000" s="578"/>
      <c r="I4000" s="543"/>
      <c r="J4000" s="542"/>
      <c r="K4000" s="580"/>
      <c r="L4000" s="584"/>
      <c r="M4000" s="585"/>
      <c r="N4000" s="588">
        <f>L4000+J4000</f>
        <v>0</v>
      </c>
      <c r="O4000" s="589"/>
      <c r="P4000" s="542"/>
      <c r="Q4000" s="580"/>
      <c r="R4000" s="584"/>
      <c r="S4000" s="585"/>
      <c r="T4000" s="588">
        <f>R4000-P4000</f>
        <v>0</v>
      </c>
      <c r="U4000" s="589"/>
      <c r="V4000" s="310"/>
      <c r="W4000" s="310"/>
      <c r="X4000" s="578"/>
      <c r="Y4000" s="543"/>
      <c r="Z4000" s="542"/>
      <c r="AA4000" s="543"/>
      <c r="AB4000" s="542"/>
      <c r="AC4000" s="543"/>
      <c r="AD4000" s="542"/>
      <c r="AE4000" s="580"/>
      <c r="AF4000" s="584"/>
      <c r="AG4000" s="585"/>
      <c r="AH4000" s="595">
        <f>IF(AD4000=0,0,(AF4000/AD4000)*100)</f>
        <v>0</v>
      </c>
      <c r="AI4000" s="596"/>
      <c r="AJ4000" s="542"/>
      <c r="AK4000" s="580"/>
      <c r="AL4000" s="584"/>
      <c r="AM4000" s="585"/>
      <c r="AN4000" s="595">
        <f>IF(AJ4000=0,0,(AL4000/AJ4000)*100)</f>
        <v>0</v>
      </c>
      <c r="AO4000" s="596"/>
      <c r="AP4000" s="542"/>
      <c r="AQ4000" s="580"/>
      <c r="AR4000" s="584"/>
      <c r="AS4000" s="585"/>
      <c r="AT4000" s="595">
        <f>IF(AP4000=0,0,(AR4000/AP4000)*100)</f>
        <v>0</v>
      </c>
      <c r="AU4000" s="596"/>
      <c r="AV4000" s="599">
        <f>AD4000+AJ4000+AP4000</f>
        <v>0</v>
      </c>
      <c r="AW4000" s="600"/>
      <c r="AX4000" s="630">
        <f>AF4000+AL4000+AR4000</f>
        <v>0</v>
      </c>
      <c r="AY4000" s="631"/>
      <c r="AZ4000" s="595">
        <f>IF(AV4000=0,0,(AX4000/AV4000)*100)</f>
        <v>0</v>
      </c>
      <c r="BA4000" s="596"/>
      <c r="BB4000" s="542"/>
      <c r="BC4000" s="580"/>
      <c r="BD4000" s="584"/>
      <c r="BE4000" s="585"/>
      <c r="BF4000" s="595">
        <f>IF(BB4000=0,0,(BD4000/BB4000)*100)</f>
        <v>0</v>
      </c>
      <c r="BG4000" s="596"/>
      <c r="BH4000" s="599">
        <f>AV4000+BB4000</f>
        <v>0</v>
      </c>
      <c r="BI4000" s="600"/>
      <c r="BJ4000" s="630">
        <f>AX4000+BD4000</f>
        <v>0</v>
      </c>
      <c r="BK4000" s="631"/>
      <c r="BL4000" s="595">
        <f>IF(BH4000=0,0,(BJ4000/BH4000)*100)</f>
        <v>0</v>
      </c>
      <c r="BM4000" s="596"/>
      <c r="BN4000" s="656">
        <f>(AF4000*2)+(AL4000*2)+(AR4000*3)+BD4000</f>
        <v>0</v>
      </c>
      <c r="BO4000" s="657"/>
      <c r="BP4000" s="658"/>
      <c r="BQ4000" s="676">
        <f t="shared" ref="BQ4000" si="3200">IF(BS4000=0,0,50*BR4000/BS4000)</f>
        <v>0</v>
      </c>
      <c r="BR4000" s="662">
        <f>(BN4000*BU$11)+(N4000*BU$12)+(Z4000*BU$13)+(R4000*BU$14)+(X4000*BU$15)+(AB4000*BU$16)</f>
        <v>0</v>
      </c>
      <c r="BS4000" s="662">
        <f>((BB4000-BD4000)*BU$18)+((AV4000-AX4000)*BU$17)+(H4000*BU$19)+(P4000*BU$20)</f>
        <v>0</v>
      </c>
      <c r="BT4000" s="15"/>
      <c r="BU4000" s="15"/>
      <c r="BV4000" s="95"/>
    </row>
    <row r="4001" spans="1:77" ht="21.75" hidden="1" customHeight="1" x14ac:dyDescent="0.25">
      <c r="A4001" s="95"/>
      <c r="B4001" s="571"/>
      <c r="C4001" s="642" t="str">
        <f>IF(ROSTER!D$44="","",ROSTER!D$44)</f>
        <v/>
      </c>
      <c r="D4001" s="643"/>
      <c r="E4001" s="575"/>
      <c r="F4001" s="577"/>
      <c r="G4001" s="583"/>
      <c r="H4001" s="579"/>
      <c r="I4001" s="545"/>
      <c r="J4001" s="544"/>
      <c r="K4001" s="581"/>
      <c r="L4001" s="586"/>
      <c r="M4001" s="587"/>
      <c r="N4001" s="592"/>
      <c r="O4001" s="603"/>
      <c r="P4001" s="544"/>
      <c r="Q4001" s="581"/>
      <c r="R4001" s="586"/>
      <c r="S4001" s="587"/>
      <c r="T4001" s="592"/>
      <c r="U4001" s="603"/>
      <c r="V4001" s="311"/>
      <c r="W4001" s="311"/>
      <c r="X4001" s="579"/>
      <c r="Y4001" s="545"/>
      <c r="Z4001" s="544"/>
      <c r="AA4001" s="545"/>
      <c r="AB4001" s="544"/>
      <c r="AC4001" s="545"/>
      <c r="AD4001" s="544"/>
      <c r="AE4001" s="581"/>
      <c r="AF4001" s="586"/>
      <c r="AG4001" s="587"/>
      <c r="AH4001" s="626"/>
      <c r="AI4001" s="627"/>
      <c r="AJ4001" s="544"/>
      <c r="AK4001" s="581"/>
      <c r="AL4001" s="586"/>
      <c r="AM4001" s="587"/>
      <c r="AN4001" s="626"/>
      <c r="AO4001" s="627"/>
      <c r="AP4001" s="544"/>
      <c r="AQ4001" s="581"/>
      <c r="AR4001" s="586"/>
      <c r="AS4001" s="587"/>
      <c r="AT4001" s="626"/>
      <c r="AU4001" s="627"/>
      <c r="AV4001" s="628"/>
      <c r="AW4001" s="629"/>
      <c r="AX4001" s="632"/>
      <c r="AY4001" s="633"/>
      <c r="AZ4001" s="626"/>
      <c r="BA4001" s="627"/>
      <c r="BB4001" s="544"/>
      <c r="BC4001" s="581"/>
      <c r="BD4001" s="586"/>
      <c r="BE4001" s="587"/>
      <c r="BF4001" s="626"/>
      <c r="BG4001" s="627"/>
      <c r="BH4001" s="628"/>
      <c r="BI4001" s="629"/>
      <c r="BJ4001" s="632"/>
      <c r="BK4001" s="633"/>
      <c r="BL4001" s="626"/>
      <c r="BM4001" s="627"/>
      <c r="BN4001" s="678"/>
      <c r="BO4001" s="679"/>
      <c r="BP4001" s="680"/>
      <c r="BQ4001" s="677"/>
      <c r="BR4001" s="663"/>
      <c r="BS4001" s="663"/>
      <c r="BT4001" s="15"/>
      <c r="BU4001" s="15"/>
      <c r="BV4001" s="95"/>
    </row>
    <row r="4002" spans="1:77" ht="21.75" hidden="1" customHeight="1" x14ac:dyDescent="0.25">
      <c r="A4002" s="95"/>
      <c r="B4002" s="570" t="str">
        <f>IF(ROSTER!B$46="","",ROSTER!B$46)</f>
        <v/>
      </c>
      <c r="C4002" s="572" t="str">
        <f>IF(ROSTER!C$46="","",ROSTER!C$46)</f>
        <v/>
      </c>
      <c r="D4002" s="573"/>
      <c r="E4002" s="574"/>
      <c r="F4002" s="576">
        <f>IF(E4002="y",1,IF(E4002="S",1,0))</f>
        <v>0</v>
      </c>
      <c r="G4002" s="582">
        <f>IF(E4002="S",1,0)</f>
        <v>0</v>
      </c>
      <c r="H4002" s="578"/>
      <c r="I4002" s="543"/>
      <c r="J4002" s="542"/>
      <c r="K4002" s="580"/>
      <c r="L4002" s="584"/>
      <c r="M4002" s="585"/>
      <c r="N4002" s="588">
        <f>L4002+J4002</f>
        <v>0</v>
      </c>
      <c r="O4002" s="589"/>
      <c r="P4002" s="542"/>
      <c r="Q4002" s="580"/>
      <c r="R4002" s="584"/>
      <c r="S4002" s="585"/>
      <c r="T4002" s="588">
        <f>R4002-P4002</f>
        <v>0</v>
      </c>
      <c r="U4002" s="589"/>
      <c r="V4002" s="310"/>
      <c r="W4002" s="310"/>
      <c r="X4002" s="578"/>
      <c r="Y4002" s="543"/>
      <c r="Z4002" s="542"/>
      <c r="AA4002" s="543"/>
      <c r="AB4002" s="542"/>
      <c r="AC4002" s="543"/>
      <c r="AD4002" s="542"/>
      <c r="AE4002" s="580"/>
      <c r="AF4002" s="584"/>
      <c r="AG4002" s="585"/>
      <c r="AH4002" s="595">
        <f>IF(AD4002=0,0,(AF4002/AD4002)*100)</f>
        <v>0</v>
      </c>
      <c r="AI4002" s="596"/>
      <c r="AJ4002" s="542"/>
      <c r="AK4002" s="580"/>
      <c r="AL4002" s="584"/>
      <c r="AM4002" s="585"/>
      <c r="AN4002" s="595">
        <f>IF(AJ4002=0,0,(AL4002/AJ4002)*100)</f>
        <v>0</v>
      </c>
      <c r="AO4002" s="596"/>
      <c r="AP4002" s="542"/>
      <c r="AQ4002" s="580"/>
      <c r="AR4002" s="584"/>
      <c r="AS4002" s="585"/>
      <c r="AT4002" s="595">
        <f>IF(AP4002=0,0,(AR4002/AP4002)*100)</f>
        <v>0</v>
      </c>
      <c r="AU4002" s="596"/>
      <c r="AV4002" s="599">
        <f>AD4002+AJ4002+AP4002</f>
        <v>0</v>
      </c>
      <c r="AW4002" s="600"/>
      <c r="AX4002" s="630">
        <f>AF4002+AL4002+AR4002</f>
        <v>0</v>
      </c>
      <c r="AY4002" s="631"/>
      <c r="AZ4002" s="595">
        <f>IF(AV4002=0,0,(AX4002/AV4002)*100)</f>
        <v>0</v>
      </c>
      <c r="BA4002" s="596"/>
      <c r="BB4002" s="542"/>
      <c r="BC4002" s="580"/>
      <c r="BD4002" s="584"/>
      <c r="BE4002" s="585"/>
      <c r="BF4002" s="595">
        <f>IF(BB4002=0,0,(BD4002/BB4002)*100)</f>
        <v>0</v>
      </c>
      <c r="BG4002" s="596"/>
      <c r="BH4002" s="599">
        <f>AV4002+BB4002</f>
        <v>0</v>
      </c>
      <c r="BI4002" s="600"/>
      <c r="BJ4002" s="630">
        <f>AX4002+BD4002</f>
        <v>0</v>
      </c>
      <c r="BK4002" s="631"/>
      <c r="BL4002" s="595">
        <f>IF(BH4002=0,0,(BJ4002/BH4002)*100)</f>
        <v>0</v>
      </c>
      <c r="BM4002" s="596"/>
      <c r="BN4002" s="656">
        <f>(AF4002*2)+(AL4002*2)+(AR4002*3)+BD4002</f>
        <v>0</v>
      </c>
      <c r="BO4002" s="657"/>
      <c r="BP4002" s="658"/>
      <c r="BQ4002" s="676">
        <f t="shared" ref="BQ4002" si="3201">IF(BS4002=0,0,50*BR4002/BS4002)</f>
        <v>0</v>
      </c>
      <c r="BR4002" s="708">
        <f>(BN4002*BU$11)+(N4002*BU$12)+(Z4002*BU$13)+(R4002*BU$14)+(X4002*BU$15)+(AB4002*BU$16)</f>
        <v>0</v>
      </c>
      <c r="BS4002" s="662">
        <f>((BB4002-BD4002)*BU$18)+((AV4002-AX4002)*BU$17)+(H4002*BU$19)+(P4002*BU$20)</f>
        <v>0</v>
      </c>
      <c r="BT4002" s="15"/>
      <c r="BU4002" s="15"/>
      <c r="BV4002" s="95"/>
    </row>
    <row r="4003" spans="1:77" ht="22.5" hidden="1" customHeight="1" thickBot="1" x14ac:dyDescent="0.3">
      <c r="A4003" s="95"/>
      <c r="B4003" s="571"/>
      <c r="C4003" s="642" t="str">
        <f>IF(ROSTER!D$46="","",ROSTER!D$46)</f>
        <v/>
      </c>
      <c r="D4003" s="643"/>
      <c r="E4003" s="575"/>
      <c r="F4003" s="577"/>
      <c r="G4003" s="583"/>
      <c r="H4003" s="579"/>
      <c r="I4003" s="545"/>
      <c r="J4003" s="544"/>
      <c r="K4003" s="581"/>
      <c r="L4003" s="586"/>
      <c r="M4003" s="587"/>
      <c r="N4003" s="590"/>
      <c r="O4003" s="591"/>
      <c r="P4003" s="544"/>
      <c r="Q4003" s="581"/>
      <c r="R4003" s="586"/>
      <c r="S4003" s="587"/>
      <c r="T4003" s="592"/>
      <c r="U4003" s="603"/>
      <c r="V4003" s="311"/>
      <c r="W4003" s="311"/>
      <c r="X4003" s="579"/>
      <c r="Y4003" s="545"/>
      <c r="Z4003" s="544"/>
      <c r="AA4003" s="545"/>
      <c r="AB4003" s="544"/>
      <c r="AC4003" s="545"/>
      <c r="AD4003" s="544"/>
      <c r="AE4003" s="581"/>
      <c r="AF4003" s="586"/>
      <c r="AG4003" s="587"/>
      <c r="AH4003" s="597"/>
      <c r="AI4003" s="598"/>
      <c r="AJ4003" s="544"/>
      <c r="AK4003" s="581"/>
      <c r="AL4003" s="586"/>
      <c r="AM4003" s="587"/>
      <c r="AN4003" s="597"/>
      <c r="AO4003" s="598"/>
      <c r="AP4003" s="544"/>
      <c r="AQ4003" s="581"/>
      <c r="AR4003" s="586"/>
      <c r="AS4003" s="587"/>
      <c r="AT4003" s="597"/>
      <c r="AU4003" s="598"/>
      <c r="AV4003" s="601"/>
      <c r="AW4003" s="602"/>
      <c r="AX4003" s="701"/>
      <c r="AY4003" s="702"/>
      <c r="AZ4003" s="597"/>
      <c r="BA4003" s="598"/>
      <c r="BB4003" s="544"/>
      <c r="BC4003" s="581"/>
      <c r="BD4003" s="586"/>
      <c r="BE4003" s="587"/>
      <c r="BF4003" s="597"/>
      <c r="BG4003" s="598"/>
      <c r="BH4003" s="601"/>
      <c r="BI4003" s="602"/>
      <c r="BJ4003" s="701"/>
      <c r="BK4003" s="702"/>
      <c r="BL4003" s="597"/>
      <c r="BM4003" s="598"/>
      <c r="BN4003" s="659"/>
      <c r="BO4003" s="660"/>
      <c r="BP4003" s="661"/>
      <c r="BQ4003" s="682"/>
      <c r="BR4003" s="709"/>
      <c r="BS4003" s="663"/>
      <c r="BT4003" s="15"/>
      <c r="BU4003" s="15"/>
      <c r="BV4003" s="95"/>
    </row>
    <row r="4004" spans="1:77" s="21" customFormat="1" ht="33.4" hidden="1" customHeight="1" x14ac:dyDescent="0.45">
      <c r="A4004" s="98"/>
      <c r="B4004" s="612"/>
      <c r="C4004" s="613"/>
      <c r="D4004" s="613" t="s">
        <v>10</v>
      </c>
      <c r="E4004" s="616"/>
      <c r="F4004" s="279"/>
      <c r="G4004" s="279"/>
      <c r="H4004" s="517">
        <f>SUM(H3964:I4003)</f>
        <v>0</v>
      </c>
      <c r="I4004" s="618"/>
      <c r="J4004" s="517">
        <f>SUM(J3964:K4003)</f>
        <v>0</v>
      </c>
      <c r="K4004" s="618"/>
      <c r="L4004" s="620">
        <f>SUM(L3964:M4003)</f>
        <v>0</v>
      </c>
      <c r="M4004" s="621"/>
      <c r="N4004" s="548">
        <f>L4004+J4004</f>
        <v>0</v>
      </c>
      <c r="O4004" s="518"/>
      <c r="P4004" s="620">
        <f>SUM(P3964:Q4003)</f>
        <v>0</v>
      </c>
      <c r="Q4004" s="618"/>
      <c r="R4004" s="620">
        <f>SUM(R3964:S4003)</f>
        <v>0</v>
      </c>
      <c r="S4004" s="621"/>
      <c r="T4004" s="548">
        <f>R4004-P4004</f>
        <v>0</v>
      </c>
      <c r="U4004" s="518"/>
      <c r="V4004" s="312"/>
      <c r="W4004" s="312"/>
      <c r="X4004" s="620">
        <f>SUM(X3964:Y4003)</f>
        <v>0</v>
      </c>
      <c r="Y4004" s="621"/>
      <c r="Z4004" s="517">
        <f>SUM(Z3964:AA4003)</f>
        <v>0</v>
      </c>
      <c r="AA4004" s="518"/>
      <c r="AB4004" s="517">
        <f>SUM(AB3964:AC4003)</f>
        <v>0</v>
      </c>
      <c r="AC4004" s="518"/>
      <c r="AD4004" s="621">
        <f>SUM(AD3964:AE4003)</f>
        <v>0</v>
      </c>
      <c r="AE4004" s="618"/>
      <c r="AF4004" s="620">
        <f>SUM(AF3964:AG4003)</f>
        <v>0</v>
      </c>
      <c r="AG4004" s="621"/>
      <c r="AH4004" s="548">
        <f>IF(AD4004=0,0,(AF4004/AD4004)*100)</f>
        <v>0</v>
      </c>
      <c r="AI4004" s="518"/>
      <c r="AJ4004" s="620">
        <f>SUM(AJ3964:AK4003)</f>
        <v>0</v>
      </c>
      <c r="AK4004" s="618"/>
      <c r="AL4004" s="620">
        <f>SUM(AL3964:AM4003)</f>
        <v>0</v>
      </c>
      <c r="AM4004" s="621"/>
      <c r="AN4004" s="548">
        <f>IF(AJ4004=0,0,(AL4004/AJ4004)*100)</f>
        <v>0</v>
      </c>
      <c r="AO4004" s="518"/>
      <c r="AP4004" s="620">
        <f>SUM(AP3964:AQ4003)</f>
        <v>0</v>
      </c>
      <c r="AQ4004" s="618"/>
      <c r="AR4004" s="620">
        <f>SUM(AR3964:AS4003)</f>
        <v>0</v>
      </c>
      <c r="AS4004" s="621"/>
      <c r="AT4004" s="548">
        <f>IF(AP4004=0,0,(AR4004/AP4004)*100)</f>
        <v>0</v>
      </c>
      <c r="AU4004" s="518"/>
      <c r="AV4004" s="517">
        <f>AD4004+AJ4004+AP4004</f>
        <v>0</v>
      </c>
      <c r="AW4004" s="618"/>
      <c r="AX4004" s="620">
        <f>AF4004+AL4004+AR4004</f>
        <v>0</v>
      </c>
      <c r="AY4004" s="624"/>
      <c r="AZ4004" s="548">
        <f>IF(AV4004=0,0,(AX4004/AV4004)*100)</f>
        <v>0</v>
      </c>
      <c r="BA4004" s="518"/>
      <c r="BB4004" s="620">
        <f>SUM(BB3964:BC4003)</f>
        <v>0</v>
      </c>
      <c r="BC4004" s="618"/>
      <c r="BD4004" s="620">
        <f>SUM(BD3964:BE4003)</f>
        <v>0</v>
      </c>
      <c r="BE4004" s="621"/>
      <c r="BF4004" s="548">
        <f>IF(BB4004=0,0,(BD4004/BB4004)*100)</f>
        <v>0</v>
      </c>
      <c r="BG4004" s="518"/>
      <c r="BH4004" s="517">
        <f>AV4004+BB4004</f>
        <v>0</v>
      </c>
      <c r="BI4004" s="618"/>
      <c r="BJ4004" s="620">
        <f>AX4004+BD4004</f>
        <v>0</v>
      </c>
      <c r="BK4004" s="624"/>
      <c r="BL4004" s="548">
        <f>IF(BH4004=0,0,(BJ4004/BH4004)*100)</f>
        <v>0</v>
      </c>
      <c r="BM4004" s="664"/>
      <c r="BN4004" s="666">
        <f>SUM(BN3964:BP4003)</f>
        <v>0</v>
      </c>
      <c r="BO4004" s="667"/>
      <c r="BP4004" s="668"/>
      <c r="BQ4004" s="681">
        <f>SUM(BQ3964:BQ4003)</f>
        <v>0</v>
      </c>
      <c r="BR4004" s="685">
        <f>(BN4004*BU$11)+(N4004*BU$12)+(Z4004*BU$13)+(R4004*BU$14)+(X4004*BU$15)+(AB4004*BU$16)</f>
        <v>0</v>
      </c>
      <c r="BS4004" s="683">
        <f>((BB4004-BD4004)*BU$18)+((AV4004-AX4004)*BU$17)+(H4004*BU$19)+(P4004*BU$20)</f>
        <v>0</v>
      </c>
      <c r="BT4004" s="20"/>
      <c r="BU4004" s="20"/>
      <c r="BV4004" s="98"/>
    </row>
    <row r="4005" spans="1:77" s="21" customFormat="1" ht="33.950000000000003" hidden="1" customHeight="1" thickBot="1" x14ac:dyDescent="0.5">
      <c r="A4005" s="98"/>
      <c r="B4005" s="614"/>
      <c r="C4005" s="615"/>
      <c r="D4005" s="615"/>
      <c r="E4005" s="617"/>
      <c r="F4005" s="280"/>
      <c r="G4005" s="280"/>
      <c r="H4005" s="519"/>
      <c r="I4005" s="619"/>
      <c r="J4005" s="519"/>
      <c r="K4005" s="619"/>
      <c r="L4005" s="622"/>
      <c r="M4005" s="623"/>
      <c r="N4005" s="549"/>
      <c r="O4005" s="520"/>
      <c r="P4005" s="622"/>
      <c r="Q4005" s="619"/>
      <c r="R4005" s="622"/>
      <c r="S4005" s="623"/>
      <c r="T4005" s="549"/>
      <c r="U4005" s="520"/>
      <c r="V4005" s="313"/>
      <c r="W4005" s="313"/>
      <c r="X4005" s="622"/>
      <c r="Y4005" s="623"/>
      <c r="Z4005" s="519"/>
      <c r="AA4005" s="520"/>
      <c r="AB4005" s="519"/>
      <c r="AC4005" s="520"/>
      <c r="AD4005" s="623"/>
      <c r="AE4005" s="619"/>
      <c r="AF4005" s="622"/>
      <c r="AG4005" s="623"/>
      <c r="AH4005" s="549"/>
      <c r="AI4005" s="520"/>
      <c r="AJ4005" s="622"/>
      <c r="AK4005" s="619"/>
      <c r="AL4005" s="622"/>
      <c r="AM4005" s="623"/>
      <c r="AN4005" s="549"/>
      <c r="AO4005" s="520"/>
      <c r="AP4005" s="622"/>
      <c r="AQ4005" s="619"/>
      <c r="AR4005" s="622"/>
      <c r="AS4005" s="623"/>
      <c r="AT4005" s="549"/>
      <c r="AU4005" s="520"/>
      <c r="AV4005" s="519"/>
      <c r="AW4005" s="619"/>
      <c r="AX4005" s="622"/>
      <c r="AY4005" s="625"/>
      <c r="AZ4005" s="549"/>
      <c r="BA4005" s="520"/>
      <c r="BB4005" s="622"/>
      <c r="BC4005" s="619"/>
      <c r="BD4005" s="622"/>
      <c r="BE4005" s="623"/>
      <c r="BF4005" s="549"/>
      <c r="BG4005" s="520"/>
      <c r="BH4005" s="519"/>
      <c r="BI4005" s="619"/>
      <c r="BJ4005" s="622"/>
      <c r="BK4005" s="625"/>
      <c r="BL4005" s="549"/>
      <c r="BM4005" s="665"/>
      <c r="BN4005" s="669"/>
      <c r="BO4005" s="670"/>
      <c r="BP4005" s="671"/>
      <c r="BQ4005" s="682"/>
      <c r="BR4005" s="686"/>
      <c r="BS4005" s="684"/>
      <c r="BT4005" s="20"/>
      <c r="BU4005" s="20"/>
      <c r="BV4005" s="98"/>
    </row>
    <row r="4006" spans="1:77" s="21" customFormat="1" ht="33" hidden="1" customHeight="1" thickBot="1" x14ac:dyDescent="0.5">
      <c r="A4006" s="98"/>
      <c r="B4006" s="612"/>
      <c r="C4006" s="613"/>
      <c r="D4006" s="613" t="s">
        <v>13</v>
      </c>
      <c r="E4006" s="616"/>
      <c r="F4006" s="281"/>
      <c r="G4006" s="282"/>
      <c r="H4006" s="528"/>
      <c r="I4006" s="636"/>
      <c r="J4006" s="528"/>
      <c r="K4006" s="636"/>
      <c r="L4006" s="638"/>
      <c r="M4006" s="639"/>
      <c r="N4006" s="548">
        <f>J4006+L4006</f>
        <v>0</v>
      </c>
      <c r="O4006" s="518"/>
      <c r="P4006" s="638"/>
      <c r="Q4006" s="636"/>
      <c r="R4006" s="638"/>
      <c r="S4006" s="639"/>
      <c r="T4006" s="548">
        <f>R4006-P4006</f>
        <v>0</v>
      </c>
      <c r="U4006" s="518"/>
      <c r="V4006" s="312"/>
      <c r="W4006" s="312"/>
      <c r="X4006" s="638"/>
      <c r="Y4006" s="639"/>
      <c r="Z4006" s="528"/>
      <c r="AA4006" s="529"/>
      <c r="AB4006" s="528"/>
      <c r="AC4006" s="529"/>
      <c r="AD4006" s="639"/>
      <c r="AE4006" s="636"/>
      <c r="AF4006" s="638"/>
      <c r="AG4006" s="639"/>
      <c r="AH4006" s="548">
        <f>IF(AD4006=0,0,(AF4006/AD4006)*100)</f>
        <v>0</v>
      </c>
      <c r="AI4006" s="518"/>
      <c r="AJ4006" s="638"/>
      <c r="AK4006" s="636"/>
      <c r="AL4006" s="638"/>
      <c r="AM4006" s="639"/>
      <c r="AN4006" s="548">
        <f>IF(AJ4006=0,0,(AL4006/AJ4006)*100)</f>
        <v>0</v>
      </c>
      <c r="AO4006" s="518"/>
      <c r="AP4006" s="638"/>
      <c r="AQ4006" s="636"/>
      <c r="AR4006" s="638"/>
      <c r="AS4006" s="639"/>
      <c r="AT4006" s="548">
        <f>IF(AP4006=0,0,(AR4006/AP4006)*100)</f>
        <v>0</v>
      </c>
      <c r="AU4006" s="518"/>
      <c r="AV4006" s="517">
        <f>AD4006+AJ4006+AP4006</f>
        <v>0</v>
      </c>
      <c r="AW4006" s="618"/>
      <c r="AX4006" s="620">
        <f>AF4006+AL4006+AR4006</f>
        <v>0</v>
      </c>
      <c r="AY4006" s="624"/>
      <c r="AZ4006" s="548">
        <f>IF(AV4006=0,0,(AX4006/AV4006)*100)</f>
        <v>0</v>
      </c>
      <c r="BA4006" s="518"/>
      <c r="BB4006" s="638"/>
      <c r="BC4006" s="636"/>
      <c r="BD4006" s="638"/>
      <c r="BE4006" s="639"/>
      <c r="BF4006" s="548">
        <f>IF(BB4006=0,0,(BD4006/BB4006)*100)</f>
        <v>0</v>
      </c>
      <c r="BG4006" s="518"/>
      <c r="BH4006" s="517">
        <f>AV4006+BB4006</f>
        <v>0</v>
      </c>
      <c r="BI4006" s="618"/>
      <c r="BJ4006" s="620">
        <f>AX4006+BD4006</f>
        <v>0</v>
      </c>
      <c r="BK4006" s="624"/>
      <c r="BL4006" s="548">
        <f>IF(BH4006=0,0,(BJ4006/BH4006)*100)</f>
        <v>0</v>
      </c>
      <c r="BM4006" s="664"/>
      <c r="BN4006" s="666">
        <f>(AF4006*2)+(AL4006*2)+(AR4006*3)+BD4006</f>
        <v>0</v>
      </c>
      <c r="BO4006" s="667"/>
      <c r="BP4006" s="668"/>
      <c r="BQ4006" s="672"/>
      <c r="BR4006" s="283"/>
      <c r="BS4006" s="284"/>
      <c r="BT4006" s="20"/>
      <c r="BU4006" s="20"/>
      <c r="BV4006" s="98"/>
    </row>
    <row r="4007" spans="1:77" s="21" customFormat="1" ht="33.75" hidden="1" customHeight="1" thickBot="1" x14ac:dyDescent="0.5">
      <c r="A4007" s="98"/>
      <c r="B4007" s="285"/>
      <c r="C4007" s="286"/>
      <c r="D4007" s="634"/>
      <c r="E4007" s="635"/>
      <c r="F4007" s="287"/>
      <c r="G4007" s="287"/>
      <c r="H4007" s="530"/>
      <c r="I4007" s="637"/>
      <c r="J4007" s="530"/>
      <c r="K4007" s="637"/>
      <c r="L4007" s="640"/>
      <c r="M4007" s="641"/>
      <c r="N4007" s="549"/>
      <c r="O4007" s="520"/>
      <c r="P4007" s="640"/>
      <c r="Q4007" s="637"/>
      <c r="R4007" s="640"/>
      <c r="S4007" s="641"/>
      <c r="T4007" s="549"/>
      <c r="U4007" s="520"/>
      <c r="V4007" s="313"/>
      <c r="W4007" s="313"/>
      <c r="X4007" s="640"/>
      <c r="Y4007" s="641"/>
      <c r="Z4007" s="530"/>
      <c r="AA4007" s="531"/>
      <c r="AB4007" s="530"/>
      <c r="AC4007" s="531"/>
      <c r="AD4007" s="641"/>
      <c r="AE4007" s="637"/>
      <c r="AF4007" s="640"/>
      <c r="AG4007" s="641"/>
      <c r="AH4007" s="549"/>
      <c r="AI4007" s="520"/>
      <c r="AJ4007" s="640"/>
      <c r="AK4007" s="637"/>
      <c r="AL4007" s="640"/>
      <c r="AM4007" s="641"/>
      <c r="AN4007" s="549"/>
      <c r="AO4007" s="520"/>
      <c r="AP4007" s="640"/>
      <c r="AQ4007" s="637"/>
      <c r="AR4007" s="640"/>
      <c r="AS4007" s="641"/>
      <c r="AT4007" s="549"/>
      <c r="AU4007" s="520"/>
      <c r="AV4007" s="519"/>
      <c r="AW4007" s="619"/>
      <c r="AX4007" s="622"/>
      <c r="AY4007" s="625"/>
      <c r="AZ4007" s="549"/>
      <c r="BA4007" s="520"/>
      <c r="BB4007" s="640"/>
      <c r="BC4007" s="637"/>
      <c r="BD4007" s="640"/>
      <c r="BE4007" s="641"/>
      <c r="BF4007" s="549"/>
      <c r="BG4007" s="520"/>
      <c r="BH4007" s="519"/>
      <c r="BI4007" s="619"/>
      <c r="BJ4007" s="622"/>
      <c r="BK4007" s="625"/>
      <c r="BL4007" s="549"/>
      <c r="BM4007" s="665"/>
      <c r="BN4007" s="669"/>
      <c r="BO4007" s="670"/>
      <c r="BP4007" s="671"/>
      <c r="BQ4007" s="673"/>
      <c r="BR4007" s="79"/>
      <c r="BS4007" s="79"/>
      <c r="BT4007" s="20"/>
      <c r="BU4007" s="20"/>
      <c r="BV4007" s="98"/>
    </row>
    <row r="4008" spans="1:77" ht="16.5" hidden="1" customHeight="1" thickTop="1" thickBot="1" x14ac:dyDescent="0.5">
      <c r="A4008" s="95"/>
      <c r="B4008" s="288"/>
      <c r="C4008" s="70"/>
      <c r="D4008" s="70"/>
      <c r="E4008" s="70"/>
      <c r="F4008" s="70"/>
      <c r="G4008" s="70"/>
      <c r="H4008" s="70"/>
      <c r="I4008" s="70"/>
      <c r="J4008" s="70"/>
      <c r="K4008" s="70"/>
      <c r="L4008" s="70"/>
      <c r="M4008" s="70"/>
      <c r="N4008" s="70"/>
      <c r="O4008" s="70"/>
      <c r="P4008" s="70"/>
      <c r="Q4008" s="70"/>
      <c r="R4008" s="70"/>
      <c r="S4008" s="70"/>
      <c r="T4008" s="70"/>
      <c r="U4008" s="70"/>
      <c r="V4008" s="70"/>
      <c r="W4008" s="70"/>
      <c r="X4008" s="70"/>
      <c r="Y4008" s="70"/>
      <c r="Z4008" s="70"/>
      <c r="AA4008" s="70"/>
      <c r="AB4008" s="70"/>
      <c r="AC4008" s="70"/>
      <c r="AD4008" s="70"/>
      <c r="AE4008" s="70"/>
      <c r="AF4008" s="70"/>
      <c r="AG4008" s="70"/>
      <c r="AH4008" s="289"/>
      <c r="AI4008" s="289"/>
      <c r="AJ4008" s="70"/>
      <c r="AK4008" s="70"/>
      <c r="AL4008" s="70"/>
      <c r="AM4008" s="70"/>
      <c r="AN4008" s="70"/>
      <c r="AO4008" s="70"/>
      <c r="AP4008" s="70"/>
      <c r="AQ4008" s="70"/>
      <c r="AR4008" s="70"/>
      <c r="AS4008" s="70"/>
      <c r="AT4008" s="70"/>
      <c r="AU4008" s="70"/>
      <c r="AV4008" s="70"/>
      <c r="AW4008" s="70"/>
      <c r="AX4008" s="70"/>
      <c r="AY4008" s="70"/>
      <c r="AZ4008" s="70"/>
      <c r="BA4008" s="70"/>
      <c r="BB4008" s="70"/>
      <c r="BC4008" s="70"/>
      <c r="BD4008" s="70"/>
      <c r="BE4008" s="70"/>
      <c r="BF4008" s="70"/>
      <c r="BG4008" s="70"/>
      <c r="BH4008" s="70"/>
      <c r="BI4008" s="70"/>
      <c r="BJ4008" s="70"/>
      <c r="BK4008" s="70"/>
      <c r="BL4008" s="70"/>
      <c r="BM4008" s="70"/>
      <c r="BN4008" s="70"/>
      <c r="BO4008" s="70"/>
      <c r="BP4008" s="70"/>
      <c r="BQ4008" s="89"/>
      <c r="BR4008" s="674">
        <f>IF((J4004+L4006)=0,0,(J4004/(J4004+L4006)*100)%)</f>
        <v>0</v>
      </c>
      <c r="BS4008" s="675"/>
      <c r="BT4008" s="674">
        <f>IF((L4004+J4006)=0,0,(L4004/(L4004+J4006)*100)%)</f>
        <v>0</v>
      </c>
      <c r="BU4008" s="675"/>
      <c r="BV4008" s="95"/>
    </row>
    <row r="4009" spans="1:77" s="23" customFormat="1" ht="79.5" hidden="1" customHeight="1" thickTop="1" thickBot="1" x14ac:dyDescent="0.55000000000000004">
      <c r="A4009" s="99"/>
      <c r="B4009" s="565" t="s">
        <v>64</v>
      </c>
      <c r="C4009" s="566"/>
      <c r="D4009" s="532" t="s">
        <v>54</v>
      </c>
      <c r="E4009" s="532"/>
      <c r="F4009" s="532"/>
      <c r="G4009" s="654"/>
      <c r="H4009" s="533"/>
      <c r="I4009" s="534"/>
      <c r="J4009" s="535"/>
      <c r="K4009" s="290"/>
      <c r="L4009" s="533"/>
      <c r="M4009" s="534"/>
      <c r="N4009" s="535"/>
      <c r="O4009" s="536" t="s">
        <v>47</v>
      </c>
      <c r="P4009" s="537"/>
      <c r="Q4009" s="537"/>
      <c r="R4009" s="537"/>
      <c r="S4009" s="533"/>
      <c r="T4009" s="534"/>
      <c r="U4009" s="535"/>
      <c r="V4009" s="314"/>
      <c r="W4009" s="314"/>
      <c r="X4009" s="290"/>
      <c r="Y4009" s="533"/>
      <c r="Z4009" s="534"/>
      <c r="AA4009" s="535"/>
      <c r="AB4009" s="536" t="s">
        <v>49</v>
      </c>
      <c r="AC4009" s="537"/>
      <c r="AD4009" s="537"/>
      <c r="AE4009" s="538"/>
      <c r="AF4009" s="533"/>
      <c r="AG4009" s="534"/>
      <c r="AH4009" s="535"/>
      <c r="AI4009" s="290"/>
      <c r="AJ4009" s="533"/>
      <c r="AK4009" s="534"/>
      <c r="AL4009" s="535"/>
      <c r="AM4009" s="536" t="s">
        <v>53</v>
      </c>
      <c r="AN4009" s="537"/>
      <c r="AO4009" s="537"/>
      <c r="AP4009" s="538"/>
      <c r="AQ4009" s="533"/>
      <c r="AR4009" s="534"/>
      <c r="AS4009" s="535"/>
      <c r="AT4009" s="72"/>
      <c r="AU4009" s="533"/>
      <c r="AV4009" s="534"/>
      <c r="AW4009" s="535"/>
      <c r="AX4009" s="291"/>
      <c r="AY4009" s="291"/>
      <c r="AZ4009" s="291"/>
      <c r="BA4009" s="291"/>
      <c r="BB4009" s="567" t="s">
        <v>20</v>
      </c>
      <c r="BC4009" s="567"/>
      <c r="BD4009" s="567"/>
      <c r="BE4009" s="567"/>
      <c r="BF4009" s="568"/>
      <c r="BG4009" s="539">
        <f>BN4004</f>
        <v>0</v>
      </c>
      <c r="BH4009" s="540"/>
      <c r="BI4009" s="541"/>
      <c r="BJ4009" s="292"/>
      <c r="BK4009" s="539">
        <f>BN4006</f>
        <v>0</v>
      </c>
      <c r="BL4009" s="540"/>
      <c r="BM4009" s="541"/>
      <c r="BN4009" s="73"/>
      <c r="BO4009" s="73"/>
      <c r="BP4009" s="73"/>
      <c r="BQ4009" s="90"/>
      <c r="BR4009" s="24"/>
      <c r="BS4009" s="24"/>
      <c r="BT4009" s="22"/>
      <c r="BU4009" s="22"/>
      <c r="BV4009" s="99"/>
    </row>
    <row r="4010" spans="1:77" ht="15.6" hidden="1" customHeight="1" thickTop="1" thickBot="1" x14ac:dyDescent="0.55000000000000004">
      <c r="A4010" s="95"/>
      <c r="B4010" s="293"/>
      <c r="C4010" s="67"/>
      <c r="D4010" s="294"/>
      <c r="E4010" s="294"/>
      <c r="F4010" s="295"/>
      <c r="G4010" s="295"/>
      <c r="H4010" s="296"/>
      <c r="I4010" s="296"/>
      <c r="J4010" s="296"/>
      <c r="K4010" s="296"/>
      <c r="L4010" s="296"/>
      <c r="M4010" s="296"/>
      <c r="N4010" s="296"/>
      <c r="O4010" s="295"/>
      <c r="P4010" s="295"/>
      <c r="Q4010" s="295"/>
      <c r="R4010" s="295"/>
      <c r="S4010" s="296"/>
      <c r="T4010" s="296"/>
      <c r="U4010" s="296"/>
      <c r="V4010" s="296"/>
      <c r="W4010" s="296"/>
      <c r="X4010" s="297"/>
      <c r="Y4010" s="296"/>
      <c r="Z4010" s="296"/>
      <c r="AA4010" s="296"/>
      <c r="AB4010" s="295"/>
      <c r="AC4010" s="295"/>
      <c r="AD4010" s="295"/>
      <c r="AE4010" s="295"/>
      <c r="AF4010" s="296"/>
      <c r="AG4010" s="296"/>
      <c r="AH4010" s="296"/>
      <c r="AI4010" s="296"/>
      <c r="AJ4010" s="297"/>
      <c r="AK4010" s="297"/>
      <c r="AL4010" s="296"/>
      <c r="AM4010" s="295"/>
      <c r="AN4010" s="295"/>
      <c r="AO4010" s="295"/>
      <c r="AP4010" s="295"/>
      <c r="AQ4010" s="296"/>
      <c r="AR4010" s="296"/>
      <c r="AS4010" s="296"/>
      <c r="AT4010" s="296"/>
      <c r="AU4010" s="296"/>
      <c r="AV4010" s="72"/>
      <c r="AW4010" s="72"/>
      <c r="AX4010" s="74"/>
      <c r="AY4010" s="74"/>
      <c r="AZ4010" s="74"/>
      <c r="BA4010" s="74"/>
      <c r="BB4010" s="295"/>
      <c r="BC4010" s="298"/>
      <c r="BD4010" s="298"/>
      <c r="BE4010" s="299"/>
      <c r="BF4010" s="300"/>
      <c r="BG4010" s="301"/>
      <c r="BH4010" s="301"/>
      <c r="BI4010" s="72"/>
      <c r="BJ4010" s="302"/>
      <c r="BK4010" s="303"/>
      <c r="BL4010" s="303"/>
      <c r="BM4010" s="72"/>
      <c r="BN4010" s="74"/>
      <c r="BO4010" s="74"/>
      <c r="BP4010" s="74"/>
      <c r="BQ4010" s="91"/>
      <c r="BR4010" s="25"/>
      <c r="BS4010" s="25"/>
      <c r="BT4010" s="15"/>
      <c r="BU4010" s="15"/>
      <c r="BV4010" s="95"/>
    </row>
    <row r="4011" spans="1:77" s="23" customFormat="1" ht="79.5" hidden="1" customHeight="1" thickTop="1" thickBot="1" x14ac:dyDescent="0.55000000000000004">
      <c r="A4011" s="99"/>
      <c r="B4011" s="569" t="s">
        <v>46</v>
      </c>
      <c r="C4011" s="567"/>
      <c r="D4011" s="532" t="s">
        <v>55</v>
      </c>
      <c r="E4011" s="532"/>
      <c r="F4011" s="532"/>
      <c r="G4011" s="654"/>
      <c r="H4011" s="539">
        <f>H4009</f>
        <v>0</v>
      </c>
      <c r="I4011" s="540"/>
      <c r="J4011" s="541"/>
      <c r="K4011" s="290"/>
      <c r="L4011" s="539">
        <f>L4009</f>
        <v>0</v>
      </c>
      <c r="M4011" s="540"/>
      <c r="N4011" s="541"/>
      <c r="O4011" s="536" t="s">
        <v>51</v>
      </c>
      <c r="P4011" s="537"/>
      <c r="Q4011" s="537"/>
      <c r="R4011" s="537"/>
      <c r="S4011" s="539">
        <f>S4009-H4009</f>
        <v>0</v>
      </c>
      <c r="T4011" s="540"/>
      <c r="U4011" s="541"/>
      <c r="V4011" s="315"/>
      <c r="W4011" s="315"/>
      <c r="X4011" s="290"/>
      <c r="Y4011" s="539">
        <f>Y4009-L4009</f>
        <v>0</v>
      </c>
      <c r="Z4011" s="540"/>
      <c r="AA4011" s="541"/>
      <c r="AB4011" s="536" t="s">
        <v>50</v>
      </c>
      <c r="AC4011" s="537"/>
      <c r="AD4011" s="537"/>
      <c r="AE4011" s="538"/>
      <c r="AF4011" s="539">
        <f>AF4009-S4009</f>
        <v>0</v>
      </c>
      <c r="AG4011" s="540"/>
      <c r="AH4011" s="541"/>
      <c r="AI4011" s="290"/>
      <c r="AJ4011" s="539">
        <f>AJ4009-Y4009</f>
        <v>0</v>
      </c>
      <c r="AK4011" s="540"/>
      <c r="AL4011" s="541"/>
      <c r="AM4011" s="536" t="s">
        <v>52</v>
      </c>
      <c r="AN4011" s="537"/>
      <c r="AO4011" s="537"/>
      <c r="AP4011" s="538"/>
      <c r="AQ4011" s="539">
        <f>AQ4009-AF4009</f>
        <v>0</v>
      </c>
      <c r="AR4011" s="540"/>
      <c r="AS4011" s="541"/>
      <c r="AT4011" s="72"/>
      <c r="AU4011" s="539">
        <f>AU4009-AJ4009</f>
        <v>0</v>
      </c>
      <c r="AV4011" s="540"/>
      <c r="AW4011" s="541"/>
      <c r="AX4011" s="291"/>
      <c r="AY4011" s="291"/>
      <c r="AZ4011" s="291"/>
      <c r="BA4011" s="291"/>
      <c r="BB4011" s="567" t="s">
        <v>45</v>
      </c>
      <c r="BC4011" s="567"/>
      <c r="BD4011" s="567"/>
      <c r="BE4011" s="567"/>
      <c r="BF4011" s="568"/>
      <c r="BG4011" s="539">
        <f>BG4009-AQ4009</f>
        <v>0</v>
      </c>
      <c r="BH4011" s="540"/>
      <c r="BI4011" s="541"/>
      <c r="BJ4011" s="304"/>
      <c r="BK4011" s="539">
        <f>BK4009-AU4009</f>
        <v>0</v>
      </c>
      <c r="BL4011" s="540"/>
      <c r="BM4011" s="541"/>
      <c r="BN4011" s="73"/>
      <c r="BO4011" s="73"/>
      <c r="BP4011" s="73"/>
      <c r="BQ4011" s="90"/>
      <c r="BR4011" s="24"/>
      <c r="BS4011" s="24"/>
      <c r="BT4011" s="22"/>
      <c r="BU4011" s="22"/>
      <c r="BV4011" s="99"/>
      <c r="BY4011" s="21"/>
    </row>
    <row r="4012" spans="1:77" ht="18.75" hidden="1" customHeight="1" thickTop="1" thickBot="1" x14ac:dyDescent="0.5">
      <c r="A4012" s="95"/>
      <c r="B4012" s="305"/>
      <c r="C4012" s="71"/>
      <c r="D4012" s="71"/>
      <c r="E4012" s="71"/>
      <c r="F4012" s="92"/>
      <c r="G4012" s="92"/>
      <c r="H4012" s="71"/>
      <c r="I4012" s="71"/>
      <c r="J4012" s="71"/>
      <c r="K4012" s="71"/>
      <c r="L4012" s="71"/>
      <c r="M4012" s="71"/>
      <c r="N4012" s="71"/>
      <c r="O4012" s="71"/>
      <c r="P4012" s="71"/>
      <c r="Q4012" s="71"/>
      <c r="R4012" s="71"/>
      <c r="S4012" s="71"/>
      <c r="T4012" s="71"/>
      <c r="U4012" s="71"/>
      <c r="V4012" s="71"/>
      <c r="W4012" s="71"/>
      <c r="X4012" s="71"/>
      <c r="Y4012" s="71"/>
      <c r="Z4012" s="71"/>
      <c r="AA4012" s="71"/>
      <c r="AB4012" s="71"/>
      <c r="AC4012" s="71"/>
      <c r="AD4012" s="71"/>
      <c r="AE4012" s="71"/>
      <c r="AF4012" s="71"/>
      <c r="AG4012" s="71"/>
      <c r="AH4012" s="306"/>
      <c r="AI4012" s="306"/>
      <c r="AJ4012" s="71"/>
      <c r="AK4012" s="71"/>
      <c r="AL4012" s="71"/>
      <c r="AM4012" s="71"/>
      <c r="AN4012" s="71"/>
      <c r="AO4012" s="71"/>
      <c r="AP4012" s="71"/>
      <c r="AQ4012" s="71"/>
      <c r="AR4012" s="71"/>
      <c r="AS4012" s="71"/>
      <c r="AT4012" s="71"/>
      <c r="AU4012" s="71"/>
      <c r="AV4012" s="71"/>
      <c r="AW4012" s="71"/>
      <c r="AX4012" s="71"/>
      <c r="AY4012" s="71"/>
      <c r="AZ4012" s="71"/>
      <c r="BA4012" s="71"/>
      <c r="BB4012" s="71"/>
      <c r="BC4012" s="703" t="s">
        <v>153</v>
      </c>
      <c r="BD4012" s="703"/>
      <c r="BE4012" s="703"/>
      <c r="BF4012" s="703"/>
      <c r="BG4012" s="703"/>
      <c r="BH4012" s="703"/>
      <c r="BI4012" s="703"/>
      <c r="BJ4012" s="703"/>
      <c r="BK4012" s="703"/>
      <c r="BL4012" s="703"/>
      <c r="BM4012" s="703"/>
      <c r="BN4012" s="703"/>
      <c r="BO4012" s="703"/>
      <c r="BP4012" s="703"/>
      <c r="BQ4012" s="318"/>
      <c r="BR4012" s="319"/>
      <c r="BS4012" s="319"/>
      <c r="BT4012" s="15"/>
      <c r="BU4012" s="15"/>
      <c r="BV4012" s="95"/>
    </row>
    <row r="4013" spans="1:77" s="93" customFormat="1" ht="13.5" hidden="1" customHeight="1" thickTop="1" x14ac:dyDescent="0.45">
      <c r="A4013" s="95"/>
      <c r="B4013" s="99"/>
      <c r="C4013" s="95"/>
      <c r="D4013" s="95"/>
      <c r="E4013" s="95"/>
      <c r="F4013" s="96"/>
      <c r="G4013" s="96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254"/>
      <c r="AI4013" s="254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5"/>
      <c r="BL4013" s="95"/>
      <c r="BM4013" s="95"/>
      <c r="BN4013" s="95"/>
      <c r="BO4013" s="95"/>
      <c r="BP4013" s="95"/>
      <c r="BQ4013" s="97"/>
      <c r="BR4013" s="97"/>
      <c r="BS4013" s="97"/>
      <c r="BT4013" s="95"/>
      <c r="BU4013" s="95"/>
      <c r="BV4013" s="95"/>
    </row>
    <row r="4014" spans="1:77" s="17" customFormat="1" ht="33.75" hidden="1" x14ac:dyDescent="0.5">
      <c r="A4014" s="255"/>
      <c r="B4014" s="604" t="s">
        <v>9</v>
      </c>
      <c r="C4014" s="604"/>
      <c r="D4014" s="604"/>
      <c r="E4014" s="604"/>
      <c r="F4014" s="604"/>
      <c r="G4014" s="604"/>
      <c r="H4014" s="604"/>
      <c r="I4014" s="604"/>
      <c r="J4014" s="604"/>
      <c r="K4014" s="604"/>
      <c r="L4014" s="604"/>
      <c r="M4014" s="604"/>
      <c r="N4014" s="604"/>
      <c r="O4014" s="604"/>
      <c r="P4014" s="604"/>
      <c r="Q4014" s="604"/>
      <c r="R4014" s="604"/>
      <c r="S4014" s="604"/>
      <c r="T4014" s="604"/>
      <c r="U4014" s="604"/>
      <c r="V4014" s="604"/>
      <c r="W4014" s="604"/>
      <c r="X4014" s="604"/>
      <c r="Y4014" s="604"/>
      <c r="Z4014" s="604"/>
      <c r="AA4014" s="604"/>
      <c r="AB4014" s="604"/>
      <c r="AC4014" s="604"/>
      <c r="AD4014" s="604"/>
      <c r="AE4014" s="604"/>
      <c r="AF4014" s="604"/>
      <c r="AG4014" s="604"/>
      <c r="AH4014" s="604"/>
      <c r="AI4014" s="604"/>
      <c r="AJ4014" s="604"/>
      <c r="AK4014" s="604"/>
      <c r="AL4014" s="604"/>
      <c r="AM4014" s="604"/>
      <c r="AN4014" s="604"/>
      <c r="AO4014" s="604"/>
      <c r="AP4014" s="604"/>
      <c r="AQ4014" s="604"/>
      <c r="AR4014" s="604"/>
      <c r="AS4014" s="604"/>
      <c r="AT4014" s="604"/>
      <c r="AU4014" s="604"/>
      <c r="AV4014" s="604"/>
      <c r="AW4014" s="604"/>
      <c r="AX4014" s="604"/>
      <c r="AY4014" s="604"/>
      <c r="AZ4014" s="604"/>
      <c r="BA4014" s="604"/>
      <c r="BB4014" s="604"/>
      <c r="BC4014" s="604"/>
      <c r="BD4014" s="604"/>
      <c r="BE4014" s="604"/>
      <c r="BF4014" s="604"/>
      <c r="BG4014" s="604"/>
      <c r="BH4014" s="604"/>
      <c r="BI4014" s="604"/>
      <c r="BJ4014" s="604"/>
      <c r="BK4014" s="604"/>
      <c r="BL4014" s="604"/>
      <c r="BM4014" s="604"/>
      <c r="BN4014" s="604"/>
      <c r="BO4014" s="604"/>
      <c r="BP4014" s="604"/>
      <c r="BQ4014" s="256"/>
      <c r="BR4014" s="256"/>
      <c r="BS4014" s="256"/>
      <c r="BT4014" s="257"/>
      <c r="BU4014" s="257"/>
      <c r="BV4014" s="255"/>
    </row>
    <row r="4015" spans="1:77" ht="10.9" hidden="1" customHeight="1" x14ac:dyDescent="0.45">
      <c r="A4015" s="95"/>
      <c r="B4015" s="258"/>
      <c r="C4015" s="62"/>
      <c r="D4015" s="62"/>
      <c r="E4015" s="62"/>
      <c r="F4015" s="63"/>
      <c r="G4015" s="63"/>
      <c r="H4015" s="62"/>
      <c r="I4015" s="62"/>
      <c r="J4015" s="62"/>
      <c r="K4015" s="62"/>
      <c r="L4015" s="62"/>
      <c r="M4015" s="62"/>
      <c r="N4015" s="62"/>
      <c r="O4015" s="62"/>
      <c r="P4015" s="62"/>
      <c r="Q4015" s="62"/>
      <c r="R4015" s="62"/>
      <c r="S4015" s="62"/>
      <c r="T4015" s="62"/>
      <c r="U4015" s="62"/>
      <c r="V4015" s="62"/>
      <c r="W4015" s="62"/>
      <c r="X4015" s="62"/>
      <c r="Y4015" s="62"/>
      <c r="Z4015" s="62"/>
      <c r="AA4015" s="62"/>
      <c r="AB4015" s="62"/>
      <c r="AC4015" s="62"/>
      <c r="AD4015" s="62"/>
      <c r="AE4015" s="62"/>
      <c r="AF4015" s="62"/>
      <c r="AG4015" s="62"/>
      <c r="AH4015" s="259"/>
      <c r="AI4015" s="259"/>
      <c r="AJ4015" s="62"/>
      <c r="AK4015" s="62"/>
      <c r="AL4015" s="62"/>
      <c r="AM4015" s="62"/>
      <c r="AN4015" s="62"/>
      <c r="AO4015" s="62"/>
      <c r="AP4015" s="62"/>
      <c r="AQ4015" s="62"/>
      <c r="AR4015" s="62"/>
      <c r="AS4015" s="62"/>
      <c r="AT4015" s="62"/>
      <c r="AU4015" s="62"/>
      <c r="AV4015" s="62"/>
      <c r="AW4015" s="62"/>
      <c r="AX4015" s="62"/>
      <c r="AY4015" s="62"/>
      <c r="AZ4015" s="62"/>
      <c r="BA4015" s="62"/>
      <c r="BB4015" s="62"/>
      <c r="BC4015" s="62"/>
      <c r="BD4015" s="62"/>
      <c r="BE4015" s="62"/>
      <c r="BF4015" s="62"/>
      <c r="BG4015" s="62"/>
      <c r="BH4015" s="62"/>
      <c r="BI4015" s="62"/>
      <c r="BJ4015" s="62"/>
      <c r="BK4015" s="62"/>
      <c r="BL4015" s="62"/>
      <c r="BM4015" s="62"/>
      <c r="BN4015" s="62"/>
      <c r="BO4015" s="62"/>
      <c r="BP4015" s="94"/>
      <c r="BQ4015" s="87"/>
      <c r="BR4015" s="94"/>
      <c r="BS4015" s="94"/>
      <c r="BT4015" s="15"/>
      <c r="BU4015" s="15"/>
      <c r="BV4015" s="95"/>
    </row>
    <row r="4016" spans="1:77" s="18" customFormat="1" ht="36.75" hidden="1" customHeight="1" x14ac:dyDescent="0.45">
      <c r="A4016" s="260"/>
      <c r="B4016" s="258"/>
      <c r="C4016" s="261"/>
      <c r="D4016" s="262" t="s">
        <v>10</v>
      </c>
      <c r="E4016" s="605" t="str">
        <f>IF(ROSTER!D$3="","",ROSTER!D$3)</f>
        <v/>
      </c>
      <c r="F4016" s="605"/>
      <c r="G4016" s="605"/>
      <c r="H4016" s="605"/>
      <c r="I4016" s="605"/>
      <c r="J4016" s="605"/>
      <c r="K4016" s="605"/>
      <c r="L4016" s="605"/>
      <c r="M4016" s="605"/>
      <c r="N4016" s="605"/>
      <c r="O4016" s="605"/>
      <c r="P4016" s="605"/>
      <c r="Q4016" s="605"/>
      <c r="R4016" s="605"/>
      <c r="S4016" s="605"/>
      <c r="T4016" s="605"/>
      <c r="U4016" s="605"/>
      <c r="V4016" s="605"/>
      <c r="W4016" s="605"/>
      <c r="X4016" s="605"/>
      <c r="Y4016" s="605"/>
      <c r="Z4016" s="605"/>
      <c r="AA4016" s="605"/>
      <c r="AB4016" s="605"/>
      <c r="AC4016" s="605"/>
      <c r="AD4016" s="605"/>
      <c r="AE4016" s="605"/>
      <c r="AF4016" s="316"/>
      <c r="AG4016" s="606" t="s">
        <v>11</v>
      </c>
      <c r="AH4016" s="606"/>
      <c r="AI4016" s="606"/>
      <c r="AJ4016" s="606"/>
      <c r="AK4016" s="606"/>
      <c r="AL4016" s="606"/>
      <c r="AM4016" s="606"/>
      <c r="AN4016" s="607"/>
      <c r="AO4016" s="607"/>
      <c r="AP4016" s="607"/>
      <c r="AQ4016" s="607"/>
      <c r="AR4016" s="607"/>
      <c r="AS4016" s="607"/>
      <c r="AT4016" s="607"/>
      <c r="AU4016" s="607"/>
      <c r="AV4016" s="607"/>
      <c r="AW4016" s="607"/>
      <c r="AX4016" s="607"/>
      <c r="AY4016" s="607"/>
      <c r="AZ4016" s="607"/>
      <c r="BA4016" s="607"/>
      <c r="BB4016" s="607"/>
      <c r="BC4016" s="607"/>
      <c r="BD4016" s="607"/>
      <c r="BE4016" s="607"/>
      <c r="BF4016" s="607"/>
      <c r="BG4016" s="607"/>
      <c r="BH4016" s="607"/>
      <c r="BI4016" s="607"/>
      <c r="BJ4016" s="607"/>
      <c r="BK4016" s="607"/>
      <c r="BL4016" s="607"/>
      <c r="BM4016" s="607"/>
      <c r="BN4016" s="607"/>
      <c r="BO4016" s="607"/>
      <c r="BP4016" s="94"/>
      <c r="BQ4016" s="88" t="s">
        <v>130</v>
      </c>
      <c r="BR4016" s="94"/>
      <c r="BS4016" s="94"/>
      <c r="BT4016" s="263"/>
      <c r="BU4016" s="263"/>
      <c r="BV4016" s="260"/>
    </row>
    <row r="4017" spans="1:74" ht="8.85" hidden="1" customHeight="1" x14ac:dyDescent="0.45">
      <c r="A4017" s="96"/>
      <c r="B4017" s="258"/>
      <c r="C4017" s="259" t="s">
        <v>39</v>
      </c>
      <c r="D4017" s="259"/>
      <c r="E4017" s="259"/>
      <c r="F4017" s="63"/>
      <c r="G4017" s="63"/>
      <c r="H4017" s="259"/>
      <c r="I4017" s="259"/>
      <c r="J4017" s="317"/>
      <c r="K4017" s="317"/>
      <c r="L4017" s="317"/>
      <c r="M4017" s="317"/>
      <c r="N4017" s="317"/>
      <c r="O4017" s="317"/>
      <c r="P4017" s="317"/>
      <c r="Q4017" s="317"/>
      <c r="R4017" s="317"/>
      <c r="S4017" s="317"/>
      <c r="T4017" s="317"/>
      <c r="U4017" s="317"/>
      <c r="V4017" s="317"/>
      <c r="W4017" s="317"/>
      <c r="X4017" s="317"/>
      <c r="Y4017" s="317"/>
      <c r="Z4017" s="317"/>
      <c r="AA4017" s="317"/>
      <c r="AB4017" s="317"/>
      <c r="AC4017" s="317"/>
      <c r="AD4017" s="317"/>
      <c r="AE4017" s="317"/>
      <c r="AF4017" s="317"/>
      <c r="AG4017" s="317"/>
      <c r="AH4017" s="317"/>
      <c r="AI4017" s="259"/>
      <c r="AJ4017" s="264"/>
      <c r="AK4017" s="265"/>
      <c r="AL4017" s="265"/>
      <c r="AM4017" s="265"/>
      <c r="AN4017" s="265"/>
      <c r="AO4017" s="265"/>
      <c r="AP4017" s="265"/>
      <c r="AQ4017" s="266"/>
      <c r="AR4017" s="266"/>
      <c r="AS4017" s="266"/>
      <c r="AT4017" s="266"/>
      <c r="AU4017" s="266"/>
      <c r="AV4017" s="266"/>
      <c r="AW4017" s="266"/>
      <c r="AX4017" s="266"/>
      <c r="AY4017" s="266"/>
      <c r="AZ4017" s="266"/>
      <c r="BA4017" s="266"/>
      <c r="BB4017" s="266"/>
      <c r="BC4017" s="266"/>
      <c r="BD4017" s="266"/>
      <c r="BE4017" s="266"/>
      <c r="BF4017" s="266"/>
      <c r="BG4017" s="266"/>
      <c r="BH4017" s="266"/>
      <c r="BI4017" s="266"/>
      <c r="BJ4017" s="266"/>
      <c r="BK4017" s="266"/>
      <c r="BL4017" s="266"/>
      <c r="BM4017" s="266"/>
      <c r="BN4017" s="266"/>
      <c r="BO4017" s="266"/>
      <c r="BP4017" s="266"/>
      <c r="BQ4017" s="267"/>
      <c r="BR4017" s="267"/>
      <c r="BS4017" s="267"/>
      <c r="BT4017" s="268"/>
      <c r="BU4017" s="268"/>
      <c r="BV4017" s="96"/>
    </row>
    <row r="4018" spans="1:74" s="18" customFormat="1" ht="33.75" hidden="1" x14ac:dyDescent="0.45">
      <c r="A4018" s="260"/>
      <c r="B4018" s="258"/>
      <c r="C4018" s="608" t="s">
        <v>38</v>
      </c>
      <c r="D4018" s="608"/>
      <c r="E4018" s="607"/>
      <c r="F4018" s="607"/>
      <c r="G4018" s="607"/>
      <c r="H4018" s="607"/>
      <c r="I4018" s="607"/>
      <c r="J4018" s="607"/>
      <c r="K4018" s="607"/>
      <c r="L4018" s="607"/>
      <c r="M4018" s="607"/>
      <c r="N4018" s="607"/>
      <c r="O4018" s="607"/>
      <c r="P4018" s="607"/>
      <c r="Q4018" s="607"/>
      <c r="R4018" s="607"/>
      <c r="S4018" s="607"/>
      <c r="T4018" s="607"/>
      <c r="U4018" s="607"/>
      <c r="V4018" s="607"/>
      <c r="W4018" s="607"/>
      <c r="X4018" s="607"/>
      <c r="Y4018" s="607"/>
      <c r="Z4018" s="607"/>
      <c r="AA4018" s="607"/>
      <c r="AB4018" s="607"/>
      <c r="AC4018" s="607"/>
      <c r="AD4018" s="607"/>
      <c r="AE4018" s="607"/>
      <c r="AF4018" s="316"/>
      <c r="AG4018" s="609" t="s">
        <v>21</v>
      </c>
      <c r="AH4018" s="609"/>
      <c r="AI4018" s="609"/>
      <c r="AJ4018" s="609"/>
      <c r="AK4018" s="607"/>
      <c r="AL4018" s="607"/>
      <c r="AM4018" s="607"/>
      <c r="AN4018" s="607"/>
      <c r="AO4018" s="607"/>
      <c r="AP4018" s="607"/>
      <c r="AQ4018" s="607"/>
      <c r="AR4018" s="607"/>
      <c r="AS4018" s="607"/>
      <c r="AT4018" s="607"/>
      <c r="AU4018" s="607"/>
      <c r="AV4018" s="607"/>
      <c r="AW4018" s="607"/>
      <c r="AX4018" s="607"/>
      <c r="AY4018" s="607"/>
      <c r="AZ4018" s="607"/>
      <c r="BA4018" s="607"/>
      <c r="BB4018" s="607"/>
      <c r="BC4018" s="610" t="s">
        <v>12</v>
      </c>
      <c r="BD4018" s="610"/>
      <c r="BE4018" s="610"/>
      <c r="BF4018" s="611"/>
      <c r="BG4018" s="611"/>
      <c r="BH4018" s="611"/>
      <c r="BI4018" s="611"/>
      <c r="BJ4018" s="611"/>
      <c r="BK4018" s="611"/>
      <c r="BL4018" s="611"/>
      <c r="BM4018" s="611"/>
      <c r="BN4018" s="611"/>
      <c r="BO4018" s="611"/>
      <c r="BP4018" s="64"/>
      <c r="BQ4018" s="307"/>
      <c r="BR4018" s="65"/>
      <c r="BS4018" s="65"/>
      <c r="BT4018" s="270">
        <f>IF(BF4018=0,0,1)</f>
        <v>0</v>
      </c>
      <c r="BU4018" s="18">
        <f>IF((BG4068+BK4068)&gt;(AQ4068+AU4068),1,0)</f>
        <v>0</v>
      </c>
      <c r="BV4018" s="271"/>
    </row>
    <row r="4019" spans="1:74" ht="9.6" hidden="1" customHeight="1" x14ac:dyDescent="0.45">
      <c r="A4019" s="95"/>
      <c r="B4019" s="258"/>
      <c r="C4019" s="62"/>
      <c r="D4019" s="62"/>
      <c r="E4019" s="62"/>
      <c r="F4019" s="63"/>
      <c r="G4019" s="63"/>
      <c r="H4019" s="62"/>
      <c r="I4019" s="62"/>
      <c r="J4019" s="62"/>
      <c r="K4019" s="62"/>
      <c r="L4019" s="62"/>
      <c r="M4019" s="62"/>
      <c r="N4019" s="62"/>
      <c r="O4019" s="62"/>
      <c r="P4019" s="62"/>
      <c r="Q4019" s="62"/>
      <c r="R4019" s="62"/>
      <c r="S4019" s="62"/>
      <c r="T4019" s="62"/>
      <c r="U4019" s="62"/>
      <c r="V4019" s="62"/>
      <c r="W4019" s="62"/>
      <c r="X4019" s="62"/>
      <c r="Y4019" s="62"/>
      <c r="Z4019" s="62"/>
      <c r="AA4019" s="62"/>
      <c r="AB4019" s="62"/>
      <c r="AC4019" s="62"/>
      <c r="AD4019" s="62"/>
      <c r="AE4019" s="62"/>
      <c r="AF4019" s="62"/>
      <c r="AG4019" s="62"/>
      <c r="AH4019" s="259"/>
      <c r="AI4019" s="259"/>
      <c r="AJ4019" s="62"/>
      <c r="AK4019" s="62"/>
      <c r="AL4019" s="62"/>
      <c r="AM4019" s="62"/>
      <c r="AN4019" s="62"/>
      <c r="AO4019" s="62"/>
      <c r="AP4019" s="62"/>
      <c r="AQ4019" s="62"/>
      <c r="AR4019" s="62"/>
      <c r="AS4019" s="62"/>
      <c r="AT4019" s="62"/>
      <c r="AU4019" s="62"/>
      <c r="AV4019" s="62"/>
      <c r="AW4019" s="62"/>
      <c r="AX4019" s="62"/>
      <c r="AY4019" s="62"/>
      <c r="AZ4019" s="62"/>
      <c r="BA4019" s="62"/>
      <c r="BB4019" s="62"/>
      <c r="BC4019" s="62"/>
      <c r="BD4019" s="62"/>
      <c r="BE4019" s="62"/>
      <c r="BF4019" s="62"/>
      <c r="BG4019" s="62"/>
      <c r="BH4019" s="62"/>
      <c r="BI4019" s="62"/>
      <c r="BJ4019" s="62"/>
      <c r="BK4019" s="62"/>
      <c r="BL4019" s="62"/>
      <c r="BM4019" s="62"/>
      <c r="BN4019" s="62"/>
      <c r="BO4019" s="62"/>
      <c r="BP4019" s="62"/>
      <c r="BQ4019" s="66"/>
      <c r="BR4019" s="66"/>
      <c r="BS4019" s="66"/>
      <c r="BT4019" s="15"/>
      <c r="BU4019" s="15"/>
      <c r="BV4019" s="95"/>
    </row>
    <row r="4020" spans="1:74" ht="8.85" hidden="1" customHeight="1" thickBot="1" x14ac:dyDescent="0.5">
      <c r="A4020" s="95"/>
      <c r="B4020" s="113"/>
      <c r="C4020" s="67"/>
      <c r="D4020" s="67"/>
      <c r="E4020" s="67"/>
      <c r="F4020" s="68"/>
      <c r="G4020" s="68"/>
      <c r="H4020" s="67"/>
      <c r="I4020" s="67"/>
      <c r="J4020" s="67"/>
      <c r="K4020" s="67"/>
      <c r="L4020" s="67"/>
      <c r="M4020" s="67"/>
      <c r="N4020" s="67"/>
      <c r="O4020" s="67"/>
      <c r="P4020" s="67"/>
      <c r="Q4020" s="67"/>
      <c r="R4020" s="67"/>
      <c r="S4020" s="67"/>
      <c r="T4020" s="67"/>
      <c r="U4020" s="67"/>
      <c r="V4020" s="67"/>
      <c r="W4020" s="67"/>
      <c r="X4020" s="67"/>
      <c r="Y4020" s="67"/>
      <c r="Z4020" s="67"/>
      <c r="AA4020" s="67"/>
      <c r="AB4020" s="67"/>
      <c r="AC4020" s="67"/>
      <c r="AD4020" s="67"/>
      <c r="AE4020" s="67"/>
      <c r="AF4020" s="67"/>
      <c r="AG4020" s="67"/>
      <c r="AH4020" s="272"/>
      <c r="AI4020" s="272"/>
      <c r="AJ4020" s="67"/>
      <c r="AK4020" s="67"/>
      <c r="AL4020" s="67"/>
      <c r="AM4020" s="67"/>
      <c r="AN4020" s="67"/>
      <c r="AO4020" s="67"/>
      <c r="AP4020" s="67"/>
      <c r="AQ4020" s="67"/>
      <c r="AR4020" s="67"/>
      <c r="AS4020" s="67"/>
      <c r="AT4020" s="67"/>
      <c r="AU4020" s="67"/>
      <c r="AV4020" s="67"/>
      <c r="AW4020" s="67"/>
      <c r="AX4020" s="67"/>
      <c r="AY4020" s="67"/>
      <c r="AZ4020" s="67"/>
      <c r="BA4020" s="67"/>
      <c r="BB4020" s="67"/>
      <c r="BC4020" s="67"/>
      <c r="BD4020" s="67"/>
      <c r="BE4020" s="67"/>
      <c r="BF4020" s="67"/>
      <c r="BG4020" s="67"/>
      <c r="BH4020" s="67"/>
      <c r="BI4020" s="67"/>
      <c r="BJ4020" s="67"/>
      <c r="BK4020" s="67"/>
      <c r="BL4020" s="67"/>
      <c r="BM4020" s="67"/>
      <c r="BN4020" s="67"/>
      <c r="BO4020" s="67"/>
      <c r="BP4020" s="67"/>
      <c r="BQ4020" s="69"/>
      <c r="BR4020" s="69"/>
      <c r="BS4020" s="69"/>
      <c r="BT4020" s="15"/>
      <c r="BU4020" s="15"/>
      <c r="BV4020" s="95"/>
    </row>
    <row r="4021" spans="1:74" s="18" customFormat="1" ht="40.5" hidden="1" customHeight="1" thickTop="1" x14ac:dyDescent="0.4">
      <c r="A4021" s="271"/>
      <c r="B4021" s="652" t="s">
        <v>0</v>
      </c>
      <c r="C4021" s="648" t="s">
        <v>1</v>
      </c>
      <c r="D4021" s="649"/>
      <c r="E4021" s="273" t="s">
        <v>28</v>
      </c>
      <c r="F4021" s="546" t="s">
        <v>100</v>
      </c>
      <c r="G4021" s="546" t="s">
        <v>101</v>
      </c>
      <c r="H4021" s="704" t="s">
        <v>41</v>
      </c>
      <c r="I4021" s="705"/>
      <c r="J4021" s="554" t="s">
        <v>7</v>
      </c>
      <c r="K4021" s="554"/>
      <c r="L4021" s="554"/>
      <c r="M4021" s="554"/>
      <c r="N4021" s="554"/>
      <c r="O4021" s="554"/>
      <c r="P4021" s="554" t="s">
        <v>2</v>
      </c>
      <c r="Q4021" s="554"/>
      <c r="R4021" s="554"/>
      <c r="S4021" s="554"/>
      <c r="T4021" s="554"/>
      <c r="U4021" s="554"/>
      <c r="V4021" s="308"/>
      <c r="W4021" s="308"/>
      <c r="X4021" s="687" t="s">
        <v>35</v>
      </c>
      <c r="Y4021" s="688"/>
      <c r="Z4021" s="687" t="s">
        <v>36</v>
      </c>
      <c r="AA4021" s="688"/>
      <c r="AB4021" s="687" t="s">
        <v>44</v>
      </c>
      <c r="AC4021" s="688"/>
      <c r="AD4021" s="554" t="s">
        <v>6</v>
      </c>
      <c r="AE4021" s="554"/>
      <c r="AF4021" s="554"/>
      <c r="AG4021" s="554"/>
      <c r="AH4021" s="554"/>
      <c r="AI4021" s="554"/>
      <c r="AJ4021" s="554" t="s">
        <v>68</v>
      </c>
      <c r="AK4021" s="554"/>
      <c r="AL4021" s="554"/>
      <c r="AM4021" s="554"/>
      <c r="AN4021" s="554"/>
      <c r="AO4021" s="554"/>
      <c r="AP4021" s="554" t="s">
        <v>69</v>
      </c>
      <c r="AQ4021" s="554"/>
      <c r="AR4021" s="554"/>
      <c r="AS4021" s="554"/>
      <c r="AT4021" s="554"/>
      <c r="AU4021" s="554"/>
      <c r="AV4021" s="554" t="s">
        <v>70</v>
      </c>
      <c r="AW4021" s="554"/>
      <c r="AX4021" s="554"/>
      <c r="AY4021" s="554"/>
      <c r="AZ4021" s="554"/>
      <c r="BA4021" s="556"/>
      <c r="BB4021" s="554" t="s">
        <v>4</v>
      </c>
      <c r="BC4021" s="554"/>
      <c r="BD4021" s="554"/>
      <c r="BE4021" s="554"/>
      <c r="BF4021" s="554"/>
      <c r="BG4021" s="555"/>
      <c r="BH4021" s="554" t="s">
        <v>71</v>
      </c>
      <c r="BI4021" s="554"/>
      <c r="BJ4021" s="554"/>
      <c r="BK4021" s="554"/>
      <c r="BL4021" s="554"/>
      <c r="BM4021" s="556"/>
      <c r="BN4021" s="557" t="s">
        <v>25</v>
      </c>
      <c r="BO4021" s="558"/>
      <c r="BP4021" s="559"/>
      <c r="BQ4021" s="691" t="s">
        <v>110</v>
      </c>
      <c r="BR4021" s="691" t="s">
        <v>86</v>
      </c>
      <c r="BS4021" s="691" t="s">
        <v>87</v>
      </c>
      <c r="BT4021" s="274"/>
      <c r="BU4021" s="274"/>
      <c r="BV4021" s="271"/>
    </row>
    <row r="4022" spans="1:74" s="18" customFormat="1" ht="41.25" hidden="1" customHeight="1" x14ac:dyDescent="0.4">
      <c r="A4022" s="271"/>
      <c r="B4022" s="653"/>
      <c r="C4022" s="650"/>
      <c r="D4022" s="651"/>
      <c r="E4022" s="275" t="s">
        <v>102</v>
      </c>
      <c r="F4022" s="547"/>
      <c r="G4022" s="547"/>
      <c r="H4022" s="706"/>
      <c r="I4022" s="707"/>
      <c r="J4022" s="525" t="s">
        <v>17</v>
      </c>
      <c r="K4022" s="526"/>
      <c r="L4022" s="521" t="s">
        <v>18</v>
      </c>
      <c r="M4022" s="522"/>
      <c r="N4022" s="523" t="s">
        <v>19</v>
      </c>
      <c r="O4022" s="524" t="s">
        <v>8</v>
      </c>
      <c r="P4022" s="525" t="s">
        <v>26</v>
      </c>
      <c r="Q4022" s="526"/>
      <c r="R4022" s="521" t="s">
        <v>24</v>
      </c>
      <c r="S4022" s="522"/>
      <c r="T4022" s="523" t="s">
        <v>19</v>
      </c>
      <c r="U4022" s="524"/>
      <c r="V4022" s="309"/>
      <c r="W4022" s="309"/>
      <c r="X4022" s="689"/>
      <c r="Y4022" s="690"/>
      <c r="Z4022" s="689"/>
      <c r="AA4022" s="690"/>
      <c r="AB4022" s="689"/>
      <c r="AC4022" s="690"/>
      <c r="AD4022" s="525" t="s">
        <v>48</v>
      </c>
      <c r="AE4022" s="526"/>
      <c r="AF4022" s="521" t="s">
        <v>23</v>
      </c>
      <c r="AG4022" s="522" t="s">
        <v>3</v>
      </c>
      <c r="AH4022" s="563" t="s">
        <v>5</v>
      </c>
      <c r="AI4022" s="564"/>
      <c r="AJ4022" s="525" t="s">
        <v>48</v>
      </c>
      <c r="AK4022" s="526"/>
      <c r="AL4022" s="521" t="s">
        <v>23</v>
      </c>
      <c r="AM4022" s="522" t="s">
        <v>3</v>
      </c>
      <c r="AN4022" s="563" t="s">
        <v>5</v>
      </c>
      <c r="AO4022" s="564"/>
      <c r="AP4022" s="525" t="s">
        <v>48</v>
      </c>
      <c r="AQ4022" s="526"/>
      <c r="AR4022" s="521" t="s">
        <v>23</v>
      </c>
      <c r="AS4022" s="522" t="s">
        <v>3</v>
      </c>
      <c r="AT4022" s="563" t="s">
        <v>5</v>
      </c>
      <c r="AU4022" s="564"/>
      <c r="AV4022" s="525" t="s">
        <v>48</v>
      </c>
      <c r="AW4022" s="526"/>
      <c r="AX4022" s="521" t="s">
        <v>23</v>
      </c>
      <c r="AY4022" s="522" t="s">
        <v>3</v>
      </c>
      <c r="AZ4022" s="563" t="s">
        <v>5</v>
      </c>
      <c r="BA4022" s="564"/>
      <c r="BB4022" s="525" t="s">
        <v>48</v>
      </c>
      <c r="BC4022" s="526"/>
      <c r="BD4022" s="521" t="s">
        <v>23</v>
      </c>
      <c r="BE4022" s="522" t="s">
        <v>3</v>
      </c>
      <c r="BF4022" s="563" t="s">
        <v>5</v>
      </c>
      <c r="BG4022" s="564"/>
      <c r="BH4022" s="525" t="s">
        <v>48</v>
      </c>
      <c r="BI4022" s="526"/>
      <c r="BJ4022" s="521" t="s">
        <v>23</v>
      </c>
      <c r="BK4022" s="522" t="s">
        <v>3</v>
      </c>
      <c r="BL4022" s="563" t="s">
        <v>5</v>
      </c>
      <c r="BM4022" s="564"/>
      <c r="BN4022" s="560"/>
      <c r="BO4022" s="561"/>
      <c r="BP4022" s="562"/>
      <c r="BQ4022" s="692"/>
      <c r="BR4022" s="692"/>
      <c r="BS4022" s="692"/>
      <c r="BT4022" s="274"/>
      <c r="BU4022" s="274"/>
      <c r="BV4022" s="271"/>
    </row>
    <row r="4023" spans="1:74" ht="23.85" hidden="1" customHeight="1" x14ac:dyDescent="0.35">
      <c r="A4023" s="276"/>
      <c r="B4023" s="570" t="str">
        <f>IF(ROSTER!B$8="","",ROSTER!B$8)</f>
        <v/>
      </c>
      <c r="C4023" s="572" t="str">
        <f>IF(ROSTER!C$8="","",ROSTER!C$8)</f>
        <v/>
      </c>
      <c r="D4023" s="573"/>
      <c r="E4023" s="574"/>
      <c r="F4023" s="576">
        <f>IF(E4023="y",1,IF(E4023="S",1,0))</f>
        <v>0</v>
      </c>
      <c r="G4023" s="582">
        <f>IF(E4023="S",1,0)</f>
        <v>0</v>
      </c>
      <c r="H4023" s="578"/>
      <c r="I4023" s="543"/>
      <c r="J4023" s="542"/>
      <c r="K4023" s="580"/>
      <c r="L4023" s="584"/>
      <c r="M4023" s="585"/>
      <c r="N4023" s="588">
        <f>L4023+J4023</f>
        <v>0</v>
      </c>
      <c r="O4023" s="589"/>
      <c r="P4023" s="542"/>
      <c r="Q4023" s="580"/>
      <c r="R4023" s="584"/>
      <c r="S4023" s="585"/>
      <c r="T4023" s="588">
        <f>R4023-P4023</f>
        <v>0</v>
      </c>
      <c r="U4023" s="589"/>
      <c r="V4023" s="310"/>
      <c r="W4023" s="310"/>
      <c r="X4023" s="578"/>
      <c r="Y4023" s="543"/>
      <c r="Z4023" s="542"/>
      <c r="AA4023" s="543"/>
      <c r="AB4023" s="542"/>
      <c r="AC4023" s="543"/>
      <c r="AD4023" s="542"/>
      <c r="AE4023" s="580"/>
      <c r="AF4023" s="584"/>
      <c r="AG4023" s="585"/>
      <c r="AH4023" s="595">
        <f>IF(AD4023=0,0,(AF4023/AD4023)*100)</f>
        <v>0</v>
      </c>
      <c r="AI4023" s="596"/>
      <c r="AJ4023" s="542"/>
      <c r="AK4023" s="580"/>
      <c r="AL4023" s="584"/>
      <c r="AM4023" s="585"/>
      <c r="AN4023" s="595">
        <f>IF(AJ4023=0,0,(AL4023/AJ4023)*100)</f>
        <v>0</v>
      </c>
      <c r="AO4023" s="596"/>
      <c r="AP4023" s="542"/>
      <c r="AQ4023" s="580"/>
      <c r="AR4023" s="584"/>
      <c r="AS4023" s="585"/>
      <c r="AT4023" s="595">
        <f>IF(AP4023=0,0,(AR4023/AP4023)*100)</f>
        <v>0</v>
      </c>
      <c r="AU4023" s="596"/>
      <c r="AV4023" s="599">
        <f>AD4023+AJ4023+AP4023</f>
        <v>0</v>
      </c>
      <c r="AW4023" s="600"/>
      <c r="AX4023" s="630">
        <f>AF4023+AL4023+AR4023</f>
        <v>0</v>
      </c>
      <c r="AY4023" s="631"/>
      <c r="AZ4023" s="595">
        <f>IF(AV4023=0,0,(AX4023/AV4023)*100)</f>
        <v>0</v>
      </c>
      <c r="BA4023" s="596"/>
      <c r="BB4023" s="542"/>
      <c r="BC4023" s="580"/>
      <c r="BD4023" s="584"/>
      <c r="BE4023" s="585"/>
      <c r="BF4023" s="595">
        <f>IF(BB4023=0,0,(BD4023/BB4023)*100)</f>
        <v>0</v>
      </c>
      <c r="BG4023" s="596"/>
      <c r="BH4023" s="599">
        <f>AV4023+BB4023</f>
        <v>0</v>
      </c>
      <c r="BI4023" s="600"/>
      <c r="BJ4023" s="630">
        <f>AX4023+BD4023</f>
        <v>0</v>
      </c>
      <c r="BK4023" s="631"/>
      <c r="BL4023" s="595">
        <f>IF(BH4023=0,0,(BJ4023/BH4023)*100)</f>
        <v>0</v>
      </c>
      <c r="BM4023" s="596"/>
      <c r="BN4023" s="656">
        <f>(AF4023*2)+(AL4023*2)+(AR4023*3)+BD4023</f>
        <v>0</v>
      </c>
      <c r="BO4023" s="657"/>
      <c r="BP4023" s="658"/>
      <c r="BQ4023" s="676">
        <f>IF(BS4023=0,0,50*BR4023/BS4023)</f>
        <v>0</v>
      </c>
      <c r="BR4023" s="662">
        <f>(BN4023*BU$11)+(N4023*BU$12)+(Z4023*BU$13)+(R4023*BU$14)+(X4023*BU$15)+(AB4023*BU$16)</f>
        <v>0</v>
      </c>
      <c r="BS4023" s="662">
        <f>((BB4023-BD4023)*BU$18)+((AV4023-AX4023)*BU$17)+(H4023*BU$19)+(P4023*BU$20)</f>
        <v>0</v>
      </c>
      <c r="BT4023" s="19" t="s">
        <v>75</v>
      </c>
      <c r="BU4023" s="277">
        <f>IF(BQ4018="B",'VALUE POINTS'!L$10,IF('GAME STATS'!BQ4018="C",'VALUE POINTS'!M$10,'VALUE POINTS'!K$10))</f>
        <v>1</v>
      </c>
      <c r="BV4023" s="278"/>
    </row>
    <row r="4024" spans="1:74" ht="23.85" hidden="1" customHeight="1" x14ac:dyDescent="0.35">
      <c r="A4024" s="276"/>
      <c r="B4024" s="571"/>
      <c r="C4024" s="642" t="str">
        <f>IF(ROSTER!D$8="","",ROSTER!D$8)</f>
        <v/>
      </c>
      <c r="D4024" s="643"/>
      <c r="E4024" s="575"/>
      <c r="F4024" s="577"/>
      <c r="G4024" s="583"/>
      <c r="H4024" s="579"/>
      <c r="I4024" s="545"/>
      <c r="J4024" s="544"/>
      <c r="K4024" s="581"/>
      <c r="L4024" s="586"/>
      <c r="M4024" s="587"/>
      <c r="N4024" s="592" t="s">
        <v>16</v>
      </c>
      <c r="O4024" s="603"/>
      <c r="P4024" s="544"/>
      <c r="Q4024" s="581"/>
      <c r="R4024" s="586"/>
      <c r="S4024" s="587"/>
      <c r="T4024" s="592" t="s">
        <v>16</v>
      </c>
      <c r="U4024" s="603"/>
      <c r="V4024" s="311"/>
      <c r="W4024" s="311"/>
      <c r="X4024" s="579"/>
      <c r="Y4024" s="545"/>
      <c r="Z4024" s="544"/>
      <c r="AA4024" s="545"/>
      <c r="AB4024" s="544"/>
      <c r="AC4024" s="545"/>
      <c r="AD4024" s="544"/>
      <c r="AE4024" s="581"/>
      <c r="AF4024" s="586"/>
      <c r="AG4024" s="587"/>
      <c r="AH4024" s="626"/>
      <c r="AI4024" s="627"/>
      <c r="AJ4024" s="544"/>
      <c r="AK4024" s="581"/>
      <c r="AL4024" s="586"/>
      <c r="AM4024" s="587"/>
      <c r="AN4024" s="626"/>
      <c r="AO4024" s="627"/>
      <c r="AP4024" s="544"/>
      <c r="AQ4024" s="581"/>
      <c r="AR4024" s="586"/>
      <c r="AS4024" s="587"/>
      <c r="AT4024" s="626"/>
      <c r="AU4024" s="627"/>
      <c r="AV4024" s="628"/>
      <c r="AW4024" s="629"/>
      <c r="AX4024" s="632"/>
      <c r="AY4024" s="633"/>
      <c r="AZ4024" s="626"/>
      <c r="BA4024" s="627"/>
      <c r="BB4024" s="544"/>
      <c r="BC4024" s="581"/>
      <c r="BD4024" s="586"/>
      <c r="BE4024" s="587"/>
      <c r="BF4024" s="626"/>
      <c r="BG4024" s="627"/>
      <c r="BH4024" s="628"/>
      <c r="BI4024" s="629"/>
      <c r="BJ4024" s="632"/>
      <c r="BK4024" s="633"/>
      <c r="BL4024" s="626"/>
      <c r="BM4024" s="627"/>
      <c r="BN4024" s="678"/>
      <c r="BO4024" s="679"/>
      <c r="BP4024" s="680"/>
      <c r="BQ4024" s="677"/>
      <c r="BR4024" s="663"/>
      <c r="BS4024" s="663"/>
      <c r="BT4024" s="19" t="s">
        <v>76</v>
      </c>
      <c r="BU4024" s="277">
        <f>IF(BQ4018="B",'VALUE POINTS'!L$11,IF('GAME STATS'!BQ4018="C",'VALUE POINTS'!M$11,'VALUE POINTS'!K$11))</f>
        <v>1</v>
      </c>
      <c r="BV4024" s="278"/>
    </row>
    <row r="4025" spans="1:74" ht="21.75" hidden="1" customHeight="1" x14ac:dyDescent="0.35">
      <c r="A4025" s="95"/>
      <c r="B4025" s="570" t="str">
        <f>IF(ROSTER!B$10="","",ROSTER!B$10)</f>
        <v/>
      </c>
      <c r="C4025" s="572" t="str">
        <f>IF(ROSTER!C$10="","",ROSTER!C$10)</f>
        <v/>
      </c>
      <c r="D4025" s="573"/>
      <c r="E4025" s="574"/>
      <c r="F4025" s="576">
        <f>IF(E4025="y",1,IF(E4025="S",1,0))</f>
        <v>0</v>
      </c>
      <c r="G4025" s="582">
        <f>IF(E4025="S",1,0)</f>
        <v>0</v>
      </c>
      <c r="H4025" s="578"/>
      <c r="I4025" s="543"/>
      <c r="J4025" s="542"/>
      <c r="K4025" s="580"/>
      <c r="L4025" s="584"/>
      <c r="M4025" s="585"/>
      <c r="N4025" s="588">
        <f>L4025+J4025</f>
        <v>0</v>
      </c>
      <c r="O4025" s="589"/>
      <c r="P4025" s="542"/>
      <c r="Q4025" s="580"/>
      <c r="R4025" s="584"/>
      <c r="S4025" s="585"/>
      <c r="T4025" s="588">
        <f>R4025-P4025</f>
        <v>0</v>
      </c>
      <c r="U4025" s="589"/>
      <c r="V4025" s="310"/>
      <c r="W4025" s="310"/>
      <c r="X4025" s="578"/>
      <c r="Y4025" s="543"/>
      <c r="Z4025" s="542"/>
      <c r="AA4025" s="543"/>
      <c r="AB4025" s="542"/>
      <c r="AC4025" s="543"/>
      <c r="AD4025" s="542"/>
      <c r="AE4025" s="580"/>
      <c r="AF4025" s="584"/>
      <c r="AG4025" s="585"/>
      <c r="AH4025" s="595">
        <f>IF(AD4025=0,0,(AF4025/AD4025)*100)</f>
        <v>0</v>
      </c>
      <c r="AI4025" s="596"/>
      <c r="AJ4025" s="542"/>
      <c r="AK4025" s="580"/>
      <c r="AL4025" s="584"/>
      <c r="AM4025" s="585"/>
      <c r="AN4025" s="595">
        <f>IF(AJ4025=0,0,(AL4025/AJ4025)*100)</f>
        <v>0</v>
      </c>
      <c r="AO4025" s="596"/>
      <c r="AP4025" s="542"/>
      <c r="AQ4025" s="580"/>
      <c r="AR4025" s="584"/>
      <c r="AS4025" s="585"/>
      <c r="AT4025" s="595">
        <f>IF(AP4025=0,0,(AR4025/AP4025)*100)</f>
        <v>0</v>
      </c>
      <c r="AU4025" s="596"/>
      <c r="AV4025" s="599">
        <f>AD4025+AJ4025+AP4025</f>
        <v>0</v>
      </c>
      <c r="AW4025" s="600"/>
      <c r="AX4025" s="630">
        <f>AF4025+AL4025+AR4025</f>
        <v>0</v>
      </c>
      <c r="AY4025" s="631"/>
      <c r="AZ4025" s="595">
        <f>IF(AV4025=0,0,(AX4025/AV4025)*100)</f>
        <v>0</v>
      </c>
      <c r="BA4025" s="596"/>
      <c r="BB4025" s="542"/>
      <c r="BC4025" s="580"/>
      <c r="BD4025" s="584"/>
      <c r="BE4025" s="585"/>
      <c r="BF4025" s="595">
        <f>IF(BB4025=0,0,(BD4025/BB4025)*100)</f>
        <v>0</v>
      </c>
      <c r="BG4025" s="596"/>
      <c r="BH4025" s="599">
        <f>AV4025+BB4025</f>
        <v>0</v>
      </c>
      <c r="BI4025" s="600"/>
      <c r="BJ4025" s="630">
        <f>AX4025+BD4025</f>
        <v>0</v>
      </c>
      <c r="BK4025" s="631"/>
      <c r="BL4025" s="595">
        <f>IF(BH4025=0,0,(BJ4025/BH4025)*100)</f>
        <v>0</v>
      </c>
      <c r="BM4025" s="596"/>
      <c r="BN4025" s="656">
        <f>(AF4025*2)+(AL4025*2)+(AR4025*3)+BD4025</f>
        <v>0</v>
      </c>
      <c r="BO4025" s="657"/>
      <c r="BP4025" s="658"/>
      <c r="BQ4025" s="676">
        <f>IF(BS4025=0,0,50*BR4025/BS4025)</f>
        <v>0</v>
      </c>
      <c r="BR4025" s="662">
        <f>(BN4025*BU$11)+(N4025*BU$12)+(Z4025*BU$13)+(R4025*BU$14)+(X4025*BU$15)+(AB4025*BU$16)</f>
        <v>0</v>
      </c>
      <c r="BS4025" s="662">
        <f>((BB4025-BD4025)*BU$18)+((AV4025-AX4025)*BU$17)+(H4025*BU$19)+(P4025*BU$20)</f>
        <v>0</v>
      </c>
      <c r="BT4025" s="19" t="s">
        <v>77</v>
      </c>
      <c r="BU4025" s="277">
        <f>IF(BQ4018="B",'VALUE POINTS'!L$12,IF('GAME STATS'!BQ4018="C",'VALUE POINTS'!M$12,'VALUE POINTS'!K$12))</f>
        <v>2</v>
      </c>
      <c r="BV4025" s="278"/>
    </row>
    <row r="4026" spans="1:74" ht="21.75" hidden="1" customHeight="1" x14ac:dyDescent="0.35">
      <c r="A4026" s="95"/>
      <c r="B4026" s="571"/>
      <c r="C4026" s="642" t="str">
        <f>IF(ROSTER!D$10="","",ROSTER!D$10)</f>
        <v/>
      </c>
      <c r="D4026" s="643"/>
      <c r="E4026" s="575"/>
      <c r="F4026" s="577"/>
      <c r="G4026" s="583"/>
      <c r="H4026" s="579"/>
      <c r="I4026" s="545"/>
      <c r="J4026" s="544"/>
      <c r="K4026" s="581"/>
      <c r="L4026" s="586"/>
      <c r="M4026" s="587"/>
      <c r="N4026" s="592" t="s">
        <v>16</v>
      </c>
      <c r="O4026" s="603"/>
      <c r="P4026" s="544"/>
      <c r="Q4026" s="581"/>
      <c r="R4026" s="586"/>
      <c r="S4026" s="587"/>
      <c r="T4026" s="592" t="s">
        <v>16</v>
      </c>
      <c r="U4026" s="603"/>
      <c r="V4026" s="311"/>
      <c r="W4026" s="311"/>
      <c r="X4026" s="579"/>
      <c r="Y4026" s="545"/>
      <c r="Z4026" s="544"/>
      <c r="AA4026" s="545"/>
      <c r="AB4026" s="544"/>
      <c r="AC4026" s="545"/>
      <c r="AD4026" s="544"/>
      <c r="AE4026" s="581"/>
      <c r="AF4026" s="586"/>
      <c r="AG4026" s="587"/>
      <c r="AH4026" s="626"/>
      <c r="AI4026" s="627"/>
      <c r="AJ4026" s="544"/>
      <c r="AK4026" s="581"/>
      <c r="AL4026" s="586"/>
      <c r="AM4026" s="587"/>
      <c r="AN4026" s="626"/>
      <c r="AO4026" s="627"/>
      <c r="AP4026" s="544"/>
      <c r="AQ4026" s="581"/>
      <c r="AR4026" s="586"/>
      <c r="AS4026" s="587"/>
      <c r="AT4026" s="626"/>
      <c r="AU4026" s="627"/>
      <c r="AV4026" s="628"/>
      <c r="AW4026" s="629"/>
      <c r="AX4026" s="632"/>
      <c r="AY4026" s="633"/>
      <c r="AZ4026" s="626"/>
      <c r="BA4026" s="627"/>
      <c r="BB4026" s="544"/>
      <c r="BC4026" s="581"/>
      <c r="BD4026" s="586"/>
      <c r="BE4026" s="587"/>
      <c r="BF4026" s="626"/>
      <c r="BG4026" s="627"/>
      <c r="BH4026" s="628"/>
      <c r="BI4026" s="629"/>
      <c r="BJ4026" s="632"/>
      <c r="BK4026" s="633"/>
      <c r="BL4026" s="626"/>
      <c r="BM4026" s="627"/>
      <c r="BN4026" s="678"/>
      <c r="BO4026" s="679"/>
      <c r="BP4026" s="680"/>
      <c r="BQ4026" s="677"/>
      <c r="BR4026" s="663"/>
      <c r="BS4026" s="663"/>
      <c r="BT4026" s="19" t="s">
        <v>78</v>
      </c>
      <c r="BU4026" s="277">
        <f>IF(BQ4018="B",'VALUE POINTS'!L$13,IF('GAME STATS'!BQ4018="C",'VALUE POINTS'!M$13,'VALUE POINTS'!K$13))</f>
        <v>2</v>
      </c>
      <c r="BV4026" s="278"/>
    </row>
    <row r="4027" spans="1:74" ht="21.75" hidden="1" customHeight="1" x14ac:dyDescent="0.35">
      <c r="A4027" s="95"/>
      <c r="B4027" s="570" t="str">
        <f>IF(ROSTER!B$12="","",ROSTER!B$12)</f>
        <v/>
      </c>
      <c r="C4027" s="572" t="str">
        <f>IF(ROSTER!C$12="","",ROSTER!C$12)</f>
        <v/>
      </c>
      <c r="D4027" s="573"/>
      <c r="E4027" s="574"/>
      <c r="F4027" s="576">
        <f>IF(E4027="y",1,IF(E4027="S",1,0))</f>
        <v>0</v>
      </c>
      <c r="G4027" s="582">
        <f>IF(E4027="S",1,0)</f>
        <v>0</v>
      </c>
      <c r="H4027" s="578"/>
      <c r="I4027" s="543"/>
      <c r="J4027" s="542"/>
      <c r="K4027" s="580"/>
      <c r="L4027" s="584"/>
      <c r="M4027" s="585"/>
      <c r="N4027" s="588">
        <f>L4027+J4027</f>
        <v>0</v>
      </c>
      <c r="O4027" s="589"/>
      <c r="P4027" s="542"/>
      <c r="Q4027" s="580"/>
      <c r="R4027" s="584"/>
      <c r="S4027" s="585"/>
      <c r="T4027" s="588">
        <f>R4027-P4027</f>
        <v>0</v>
      </c>
      <c r="U4027" s="589"/>
      <c r="V4027" s="310"/>
      <c r="W4027" s="310"/>
      <c r="X4027" s="578"/>
      <c r="Y4027" s="543"/>
      <c r="Z4027" s="542"/>
      <c r="AA4027" s="543"/>
      <c r="AB4027" s="542"/>
      <c r="AC4027" s="543"/>
      <c r="AD4027" s="542"/>
      <c r="AE4027" s="580"/>
      <c r="AF4027" s="584"/>
      <c r="AG4027" s="585"/>
      <c r="AH4027" s="595">
        <f>IF(AD4027=0,0,(AF4027/AD4027)*100)</f>
        <v>0</v>
      </c>
      <c r="AI4027" s="596"/>
      <c r="AJ4027" s="542"/>
      <c r="AK4027" s="580"/>
      <c r="AL4027" s="584"/>
      <c r="AM4027" s="585"/>
      <c r="AN4027" s="595">
        <f>IF(AJ4027=0,0,(AL4027/AJ4027)*100)</f>
        <v>0</v>
      </c>
      <c r="AO4027" s="596"/>
      <c r="AP4027" s="542"/>
      <c r="AQ4027" s="580"/>
      <c r="AR4027" s="584"/>
      <c r="AS4027" s="585"/>
      <c r="AT4027" s="595">
        <f>IF(AP4027=0,0,(AR4027/AP4027)*100)</f>
        <v>0</v>
      </c>
      <c r="AU4027" s="596"/>
      <c r="AV4027" s="599">
        <f>AD4027+AJ4027+AP4027</f>
        <v>0</v>
      </c>
      <c r="AW4027" s="600"/>
      <c r="AX4027" s="630">
        <f>AF4027+AL4027+AR4027</f>
        <v>0</v>
      </c>
      <c r="AY4027" s="631"/>
      <c r="AZ4027" s="595">
        <f>IF(AV4027=0,0,(AX4027/AV4027)*100)</f>
        <v>0</v>
      </c>
      <c r="BA4027" s="596"/>
      <c r="BB4027" s="542"/>
      <c r="BC4027" s="580"/>
      <c r="BD4027" s="584"/>
      <c r="BE4027" s="585"/>
      <c r="BF4027" s="595">
        <f>IF(BB4027=0,0,(BD4027/BB4027)*100)</f>
        <v>0</v>
      </c>
      <c r="BG4027" s="596"/>
      <c r="BH4027" s="599">
        <f>AV4027+BB4027</f>
        <v>0</v>
      </c>
      <c r="BI4027" s="600"/>
      <c r="BJ4027" s="630">
        <f>AX4027+BD4027</f>
        <v>0</v>
      </c>
      <c r="BK4027" s="631"/>
      <c r="BL4027" s="595">
        <f>IF(BH4027=0,0,(BJ4027/BH4027)*100)</f>
        <v>0</v>
      </c>
      <c r="BM4027" s="596"/>
      <c r="BN4027" s="656">
        <f>(AF4027*2)+(AL4027*2)+(AR4027*3)+BD4027</f>
        <v>0</v>
      </c>
      <c r="BO4027" s="657"/>
      <c r="BP4027" s="658"/>
      <c r="BQ4027" s="676">
        <f t="shared" ref="BQ4027" si="3202">IF(BS4027=0,0,50*BR4027/BS4027)</f>
        <v>0</v>
      </c>
      <c r="BR4027" s="662">
        <f>(BN4027*BU$11)+(N4027*BU$12)+(Z4027*BU$13)+(R4027*BU$14)+(X4027*BU$15)+(AB4027*BU$16)</f>
        <v>0</v>
      </c>
      <c r="BS4027" s="662">
        <f>((BB4027-BD4027)*BU$18)+((AV4027-AX4027)*BU$17)+(H4027*BU$19)+(P4027*BU$20)</f>
        <v>0</v>
      </c>
      <c r="BT4027" s="19" t="s">
        <v>79</v>
      </c>
      <c r="BU4027" s="277">
        <f>IF(BQ4018="B",'VALUE POINTS'!L$14,IF('GAME STATS'!BQ4018="C",'VALUE POINTS'!M$14,'VALUE POINTS'!K$14))</f>
        <v>2</v>
      </c>
      <c r="BV4027" s="278"/>
    </row>
    <row r="4028" spans="1:74" ht="21.75" hidden="1" customHeight="1" x14ac:dyDescent="0.35">
      <c r="A4028" s="95"/>
      <c r="B4028" s="571"/>
      <c r="C4028" s="642" t="str">
        <f>IF(ROSTER!D$12="","",ROSTER!D$12)</f>
        <v/>
      </c>
      <c r="D4028" s="643"/>
      <c r="E4028" s="575"/>
      <c r="F4028" s="577"/>
      <c r="G4028" s="583"/>
      <c r="H4028" s="579"/>
      <c r="I4028" s="545"/>
      <c r="J4028" s="544"/>
      <c r="K4028" s="581"/>
      <c r="L4028" s="586"/>
      <c r="M4028" s="587"/>
      <c r="N4028" s="592"/>
      <c r="O4028" s="603"/>
      <c r="P4028" s="544"/>
      <c r="Q4028" s="581"/>
      <c r="R4028" s="586"/>
      <c r="S4028" s="587"/>
      <c r="T4028" s="592"/>
      <c r="U4028" s="603"/>
      <c r="V4028" s="311"/>
      <c r="W4028" s="311"/>
      <c r="X4028" s="579"/>
      <c r="Y4028" s="545"/>
      <c r="Z4028" s="544"/>
      <c r="AA4028" s="545"/>
      <c r="AB4028" s="544"/>
      <c r="AC4028" s="545"/>
      <c r="AD4028" s="544"/>
      <c r="AE4028" s="581"/>
      <c r="AF4028" s="586"/>
      <c r="AG4028" s="587"/>
      <c r="AH4028" s="626"/>
      <c r="AI4028" s="627"/>
      <c r="AJ4028" s="544"/>
      <c r="AK4028" s="581"/>
      <c r="AL4028" s="586"/>
      <c r="AM4028" s="587"/>
      <c r="AN4028" s="626"/>
      <c r="AO4028" s="627"/>
      <c r="AP4028" s="544"/>
      <c r="AQ4028" s="581"/>
      <c r="AR4028" s="586"/>
      <c r="AS4028" s="587"/>
      <c r="AT4028" s="626"/>
      <c r="AU4028" s="627"/>
      <c r="AV4028" s="628"/>
      <c r="AW4028" s="629"/>
      <c r="AX4028" s="632"/>
      <c r="AY4028" s="633"/>
      <c r="AZ4028" s="626"/>
      <c r="BA4028" s="627"/>
      <c r="BB4028" s="544"/>
      <c r="BC4028" s="581"/>
      <c r="BD4028" s="586"/>
      <c r="BE4028" s="587"/>
      <c r="BF4028" s="626"/>
      <c r="BG4028" s="627"/>
      <c r="BH4028" s="628"/>
      <c r="BI4028" s="629"/>
      <c r="BJ4028" s="632"/>
      <c r="BK4028" s="633"/>
      <c r="BL4028" s="626"/>
      <c r="BM4028" s="627"/>
      <c r="BN4028" s="678"/>
      <c r="BO4028" s="679"/>
      <c r="BP4028" s="680"/>
      <c r="BQ4028" s="677"/>
      <c r="BR4028" s="663"/>
      <c r="BS4028" s="663"/>
      <c r="BT4028" s="19" t="s">
        <v>80</v>
      </c>
      <c r="BU4028" s="277">
        <f>IF(BQ4018="B",'VALUE POINTS'!L$15,IF('GAME STATS'!BQ4018="C",'VALUE POINTS'!M$15,'VALUE POINTS'!K$15))</f>
        <v>2</v>
      </c>
      <c r="BV4028" s="278"/>
    </row>
    <row r="4029" spans="1:74" ht="21.75" hidden="1" customHeight="1" x14ac:dyDescent="0.35">
      <c r="A4029" s="95"/>
      <c r="B4029" s="570" t="str">
        <f>IF(ROSTER!B$14="","",ROSTER!B$14)</f>
        <v/>
      </c>
      <c r="C4029" s="572" t="str">
        <f>IF(ROSTER!C$14="","",ROSTER!C$14)</f>
        <v/>
      </c>
      <c r="D4029" s="573"/>
      <c r="E4029" s="574"/>
      <c r="F4029" s="576">
        <f>IF(E4029="y",1,IF(E4029="S",1,0))</f>
        <v>0</v>
      </c>
      <c r="G4029" s="582">
        <f>IF(E4029="S",1,0)</f>
        <v>0</v>
      </c>
      <c r="H4029" s="578"/>
      <c r="I4029" s="543"/>
      <c r="J4029" s="542"/>
      <c r="K4029" s="580"/>
      <c r="L4029" s="584"/>
      <c r="M4029" s="585"/>
      <c r="N4029" s="588">
        <f>L4029+J4029</f>
        <v>0</v>
      </c>
      <c r="O4029" s="589"/>
      <c r="P4029" s="542"/>
      <c r="Q4029" s="580"/>
      <c r="R4029" s="584"/>
      <c r="S4029" s="585"/>
      <c r="T4029" s="588">
        <f>R4029-P4029</f>
        <v>0</v>
      </c>
      <c r="U4029" s="589"/>
      <c r="V4029" s="310"/>
      <c r="W4029" s="310"/>
      <c r="X4029" s="578"/>
      <c r="Y4029" s="543"/>
      <c r="Z4029" s="542"/>
      <c r="AA4029" s="543"/>
      <c r="AB4029" s="542"/>
      <c r="AC4029" s="543"/>
      <c r="AD4029" s="542"/>
      <c r="AE4029" s="580"/>
      <c r="AF4029" s="584"/>
      <c r="AG4029" s="585"/>
      <c r="AH4029" s="595">
        <f>IF(AD4029=0,0,(AF4029/AD4029)*100)</f>
        <v>0</v>
      </c>
      <c r="AI4029" s="596"/>
      <c r="AJ4029" s="542"/>
      <c r="AK4029" s="580"/>
      <c r="AL4029" s="584"/>
      <c r="AM4029" s="585"/>
      <c r="AN4029" s="595">
        <f>IF(AJ4029=0,0,(AL4029/AJ4029)*100)</f>
        <v>0</v>
      </c>
      <c r="AO4029" s="596"/>
      <c r="AP4029" s="542"/>
      <c r="AQ4029" s="580"/>
      <c r="AR4029" s="584"/>
      <c r="AS4029" s="585"/>
      <c r="AT4029" s="595">
        <f>IF(AP4029=0,0,(AR4029/AP4029)*100)</f>
        <v>0</v>
      </c>
      <c r="AU4029" s="596"/>
      <c r="AV4029" s="599">
        <f>AD4029+AJ4029+AP4029</f>
        <v>0</v>
      </c>
      <c r="AW4029" s="600"/>
      <c r="AX4029" s="630">
        <f>AF4029+AL4029+AR4029</f>
        <v>0</v>
      </c>
      <c r="AY4029" s="631"/>
      <c r="AZ4029" s="595">
        <f>IF(AV4029=0,0,(AX4029/AV4029)*100)</f>
        <v>0</v>
      </c>
      <c r="BA4029" s="596"/>
      <c r="BB4029" s="542"/>
      <c r="BC4029" s="580"/>
      <c r="BD4029" s="584"/>
      <c r="BE4029" s="585"/>
      <c r="BF4029" s="595">
        <f>IF(BB4029=0,0,(BD4029/BB4029)*100)</f>
        <v>0</v>
      </c>
      <c r="BG4029" s="596"/>
      <c r="BH4029" s="599">
        <f>AV4029+BB4029</f>
        <v>0</v>
      </c>
      <c r="BI4029" s="600"/>
      <c r="BJ4029" s="630">
        <f>AX4029+BD4029</f>
        <v>0</v>
      </c>
      <c r="BK4029" s="631"/>
      <c r="BL4029" s="595">
        <f>IF(BH4029=0,0,(BJ4029/BH4029)*100)</f>
        <v>0</v>
      </c>
      <c r="BM4029" s="596"/>
      <c r="BN4029" s="656">
        <f>(AF4029*2)+(AL4029*2)+(AR4029*3)+BD4029</f>
        <v>0</v>
      </c>
      <c r="BO4029" s="657"/>
      <c r="BP4029" s="658"/>
      <c r="BQ4029" s="676">
        <f t="shared" ref="BQ4029" si="3203">IF(BS4029=0,0,50*BR4029/BS4029)</f>
        <v>0</v>
      </c>
      <c r="BR4029" s="662">
        <f>(BN4029*BU$11)+(N4029*BU$12)+(Z4029*BU$13)+(R4029*BU$14)+(X4029*BU$15)+(AB4029*BU$16)</f>
        <v>0</v>
      </c>
      <c r="BS4029" s="662">
        <f>((BB4029-BD4029)*BU$18)+((AV4029-AX4029)*BU$17)+(H4029*BU$19)+(P4029*BU$20)</f>
        <v>0</v>
      </c>
      <c r="BT4029" s="19" t="s">
        <v>81</v>
      </c>
      <c r="BU4029" s="277">
        <f>IF(BQ4018="B",'VALUE POINTS'!L$16,IF('GAME STATS'!BQ4018="C",'VALUE POINTS'!M$16,'VALUE POINTS'!K$16))</f>
        <v>2</v>
      </c>
      <c r="BV4029" s="278"/>
    </row>
    <row r="4030" spans="1:74" ht="21.75" hidden="1" customHeight="1" x14ac:dyDescent="0.35">
      <c r="A4030" s="95"/>
      <c r="B4030" s="571"/>
      <c r="C4030" s="642" t="str">
        <f>IF(ROSTER!D$14="","",ROSTER!D$14)</f>
        <v/>
      </c>
      <c r="D4030" s="643"/>
      <c r="E4030" s="575"/>
      <c r="F4030" s="577"/>
      <c r="G4030" s="583"/>
      <c r="H4030" s="579"/>
      <c r="I4030" s="545"/>
      <c r="J4030" s="544"/>
      <c r="K4030" s="581"/>
      <c r="L4030" s="586"/>
      <c r="M4030" s="587"/>
      <c r="N4030" s="592"/>
      <c r="O4030" s="603"/>
      <c r="P4030" s="544"/>
      <c r="Q4030" s="581"/>
      <c r="R4030" s="586"/>
      <c r="S4030" s="587"/>
      <c r="T4030" s="592"/>
      <c r="U4030" s="603"/>
      <c r="V4030" s="311"/>
      <c r="W4030" s="311"/>
      <c r="X4030" s="579"/>
      <c r="Y4030" s="545"/>
      <c r="Z4030" s="544"/>
      <c r="AA4030" s="545"/>
      <c r="AB4030" s="544"/>
      <c r="AC4030" s="545"/>
      <c r="AD4030" s="544"/>
      <c r="AE4030" s="581"/>
      <c r="AF4030" s="586"/>
      <c r="AG4030" s="587"/>
      <c r="AH4030" s="626"/>
      <c r="AI4030" s="627"/>
      <c r="AJ4030" s="544"/>
      <c r="AK4030" s="581"/>
      <c r="AL4030" s="586"/>
      <c r="AM4030" s="587"/>
      <c r="AN4030" s="626"/>
      <c r="AO4030" s="627"/>
      <c r="AP4030" s="544"/>
      <c r="AQ4030" s="581"/>
      <c r="AR4030" s="586"/>
      <c r="AS4030" s="587"/>
      <c r="AT4030" s="626"/>
      <c r="AU4030" s="627"/>
      <c r="AV4030" s="628"/>
      <c r="AW4030" s="629"/>
      <c r="AX4030" s="632"/>
      <c r="AY4030" s="633"/>
      <c r="AZ4030" s="626"/>
      <c r="BA4030" s="627"/>
      <c r="BB4030" s="544"/>
      <c r="BC4030" s="581"/>
      <c r="BD4030" s="586"/>
      <c r="BE4030" s="587"/>
      <c r="BF4030" s="626"/>
      <c r="BG4030" s="627"/>
      <c r="BH4030" s="628"/>
      <c r="BI4030" s="629"/>
      <c r="BJ4030" s="632"/>
      <c r="BK4030" s="633"/>
      <c r="BL4030" s="626"/>
      <c r="BM4030" s="627"/>
      <c r="BN4030" s="678"/>
      <c r="BO4030" s="679"/>
      <c r="BP4030" s="680"/>
      <c r="BQ4030" s="677"/>
      <c r="BR4030" s="663"/>
      <c r="BS4030" s="663"/>
      <c r="BT4030" s="19" t="s">
        <v>82</v>
      </c>
      <c r="BU4030" s="277">
        <f>IF(BQ4018="B",'VALUE POINTS'!L$17,IF('GAME STATS'!BQ4018="C",'VALUE POINTS'!M$17,'VALUE POINTS'!K$17))</f>
        <v>1</v>
      </c>
      <c r="BV4030" s="278"/>
    </row>
    <row r="4031" spans="1:74" ht="21.75" hidden="1" customHeight="1" x14ac:dyDescent="0.35">
      <c r="A4031" s="95"/>
      <c r="B4031" s="570" t="str">
        <f>IF(ROSTER!B$16="","",ROSTER!B$16)</f>
        <v/>
      </c>
      <c r="C4031" s="572" t="str">
        <f>IF(ROSTER!C$16="","",ROSTER!C$16)</f>
        <v/>
      </c>
      <c r="D4031" s="573"/>
      <c r="E4031" s="574"/>
      <c r="F4031" s="576">
        <f>IF(E4031="y",1,IF(E4031="S",1,0))</f>
        <v>0</v>
      </c>
      <c r="G4031" s="582">
        <f>IF(E4031="S",1,0)</f>
        <v>0</v>
      </c>
      <c r="H4031" s="578"/>
      <c r="I4031" s="543"/>
      <c r="J4031" s="542"/>
      <c r="K4031" s="580"/>
      <c r="L4031" s="584"/>
      <c r="M4031" s="585"/>
      <c r="N4031" s="588">
        <f>L4031+J4031</f>
        <v>0</v>
      </c>
      <c r="O4031" s="589"/>
      <c r="P4031" s="542"/>
      <c r="Q4031" s="580"/>
      <c r="R4031" s="584"/>
      <c r="S4031" s="585"/>
      <c r="T4031" s="588">
        <f>R4031-P4031</f>
        <v>0</v>
      </c>
      <c r="U4031" s="589"/>
      <c r="V4031" s="310"/>
      <c r="W4031" s="310"/>
      <c r="X4031" s="578"/>
      <c r="Y4031" s="543"/>
      <c r="Z4031" s="542"/>
      <c r="AA4031" s="543"/>
      <c r="AB4031" s="542"/>
      <c r="AC4031" s="543"/>
      <c r="AD4031" s="542"/>
      <c r="AE4031" s="580"/>
      <c r="AF4031" s="584"/>
      <c r="AG4031" s="585"/>
      <c r="AH4031" s="595">
        <f>IF(AD4031=0,0,(AF4031/AD4031)*100)</f>
        <v>0</v>
      </c>
      <c r="AI4031" s="596"/>
      <c r="AJ4031" s="542"/>
      <c r="AK4031" s="580"/>
      <c r="AL4031" s="584"/>
      <c r="AM4031" s="585"/>
      <c r="AN4031" s="595">
        <f>IF(AJ4031=0,0,(AL4031/AJ4031)*100)</f>
        <v>0</v>
      </c>
      <c r="AO4031" s="596"/>
      <c r="AP4031" s="542"/>
      <c r="AQ4031" s="580"/>
      <c r="AR4031" s="584"/>
      <c r="AS4031" s="585"/>
      <c r="AT4031" s="595">
        <f>IF(AP4031=0,0,(AR4031/AP4031)*100)</f>
        <v>0</v>
      </c>
      <c r="AU4031" s="596"/>
      <c r="AV4031" s="599">
        <f>AD4031+AJ4031+AP4031</f>
        <v>0</v>
      </c>
      <c r="AW4031" s="600"/>
      <c r="AX4031" s="630">
        <f>AF4031+AL4031+AR4031</f>
        <v>0</v>
      </c>
      <c r="AY4031" s="631"/>
      <c r="AZ4031" s="595">
        <f>IF(AV4031=0,0,(AX4031/AV4031)*100)</f>
        <v>0</v>
      </c>
      <c r="BA4031" s="596"/>
      <c r="BB4031" s="542"/>
      <c r="BC4031" s="580"/>
      <c r="BD4031" s="584"/>
      <c r="BE4031" s="585"/>
      <c r="BF4031" s="595">
        <f>IF(BB4031=0,0,(BD4031/BB4031)*100)</f>
        <v>0</v>
      </c>
      <c r="BG4031" s="596"/>
      <c r="BH4031" s="599">
        <f>AV4031+BB4031</f>
        <v>0</v>
      </c>
      <c r="BI4031" s="600"/>
      <c r="BJ4031" s="630">
        <f>AX4031+BD4031</f>
        <v>0</v>
      </c>
      <c r="BK4031" s="631"/>
      <c r="BL4031" s="595">
        <f>IF(BH4031=0,0,(BJ4031/BH4031)*100)</f>
        <v>0</v>
      </c>
      <c r="BM4031" s="596"/>
      <c r="BN4031" s="656">
        <f>(AF4031*2)+(AL4031*2)+(AR4031*3)+BD4031</f>
        <v>0</v>
      </c>
      <c r="BO4031" s="657"/>
      <c r="BP4031" s="658"/>
      <c r="BQ4031" s="676">
        <f t="shared" ref="BQ4031" si="3204">IF(BS4031=0,0,50*BR4031/BS4031)</f>
        <v>0</v>
      </c>
      <c r="BR4031" s="662">
        <f>(BN4031*BU$11)+(N4031*BU$12)+(Z4031*BU$13)+(R4031*BU$14)+(X4031*BU$15)+(AB4031*BU$16)</f>
        <v>0</v>
      </c>
      <c r="BS4031" s="662">
        <f>((BB4031-BD4031)*BU$18)+((AV4031-AX4031)*BU$17)+(H4031*BU$19)+(P4031*BU$20)</f>
        <v>0</v>
      </c>
      <c r="BT4031" s="19" t="s">
        <v>83</v>
      </c>
      <c r="BU4031" s="277">
        <f>IF(BQ4018="B",'VALUE POINTS'!L$18,IF('GAME STATS'!BQ4018="C",'VALUE POINTS'!M$18,'VALUE POINTS'!K$18))</f>
        <v>2</v>
      </c>
      <c r="BV4031" s="278"/>
    </row>
    <row r="4032" spans="1:74" ht="21.75" hidden="1" customHeight="1" x14ac:dyDescent="0.35">
      <c r="A4032" s="95"/>
      <c r="B4032" s="571"/>
      <c r="C4032" s="642" t="str">
        <f>IF(ROSTER!D$16="","",ROSTER!D$16)</f>
        <v/>
      </c>
      <c r="D4032" s="643"/>
      <c r="E4032" s="575"/>
      <c r="F4032" s="577"/>
      <c r="G4032" s="583"/>
      <c r="H4032" s="579"/>
      <c r="I4032" s="545"/>
      <c r="J4032" s="544"/>
      <c r="K4032" s="581"/>
      <c r="L4032" s="586"/>
      <c r="M4032" s="587"/>
      <c r="N4032" s="592"/>
      <c r="O4032" s="603"/>
      <c r="P4032" s="544"/>
      <c r="Q4032" s="581"/>
      <c r="R4032" s="586"/>
      <c r="S4032" s="587"/>
      <c r="T4032" s="592"/>
      <c r="U4032" s="603"/>
      <c r="V4032" s="311"/>
      <c r="W4032" s="311"/>
      <c r="X4032" s="579"/>
      <c r="Y4032" s="545"/>
      <c r="Z4032" s="544"/>
      <c r="AA4032" s="545"/>
      <c r="AB4032" s="544"/>
      <c r="AC4032" s="545"/>
      <c r="AD4032" s="544"/>
      <c r="AE4032" s="581"/>
      <c r="AF4032" s="586"/>
      <c r="AG4032" s="587"/>
      <c r="AH4032" s="626"/>
      <c r="AI4032" s="627"/>
      <c r="AJ4032" s="544"/>
      <c r="AK4032" s="581"/>
      <c r="AL4032" s="586"/>
      <c r="AM4032" s="587"/>
      <c r="AN4032" s="626"/>
      <c r="AO4032" s="627"/>
      <c r="AP4032" s="544"/>
      <c r="AQ4032" s="581"/>
      <c r="AR4032" s="586"/>
      <c r="AS4032" s="587"/>
      <c r="AT4032" s="626"/>
      <c r="AU4032" s="627"/>
      <c r="AV4032" s="628"/>
      <c r="AW4032" s="629"/>
      <c r="AX4032" s="632"/>
      <c r="AY4032" s="633"/>
      <c r="AZ4032" s="626"/>
      <c r="BA4032" s="627"/>
      <c r="BB4032" s="544"/>
      <c r="BC4032" s="581"/>
      <c r="BD4032" s="586"/>
      <c r="BE4032" s="587"/>
      <c r="BF4032" s="626"/>
      <c r="BG4032" s="627"/>
      <c r="BH4032" s="628"/>
      <c r="BI4032" s="629"/>
      <c r="BJ4032" s="632"/>
      <c r="BK4032" s="633"/>
      <c r="BL4032" s="626"/>
      <c r="BM4032" s="627"/>
      <c r="BN4032" s="678"/>
      <c r="BO4032" s="679"/>
      <c r="BP4032" s="680"/>
      <c r="BQ4032" s="677"/>
      <c r="BR4032" s="663"/>
      <c r="BS4032" s="663"/>
      <c r="BT4032" s="19" t="s">
        <v>84</v>
      </c>
      <c r="BU4032" s="277">
        <f>IF(BQ4018="B",'VALUE POINTS'!L$19,IF('GAME STATS'!BQ4018="C",'VALUE POINTS'!M$19,'VALUE POINTS'!K$19))</f>
        <v>2</v>
      </c>
      <c r="BV4032" s="278"/>
    </row>
    <row r="4033" spans="1:74" ht="21.75" hidden="1" customHeight="1" x14ac:dyDescent="0.25">
      <c r="A4033" s="95"/>
      <c r="B4033" s="570" t="str">
        <f>IF(ROSTER!B$18="","",ROSTER!B$18)</f>
        <v/>
      </c>
      <c r="C4033" s="572" t="str">
        <f>IF(ROSTER!C$18="","",ROSTER!C$18)</f>
        <v/>
      </c>
      <c r="D4033" s="573"/>
      <c r="E4033" s="574"/>
      <c r="F4033" s="576">
        <f>IF(E4033="y",1,IF(E4033="S",1,0))</f>
        <v>0</v>
      </c>
      <c r="G4033" s="582">
        <f>IF(E4033="S",1,0)</f>
        <v>0</v>
      </c>
      <c r="H4033" s="578"/>
      <c r="I4033" s="543"/>
      <c r="J4033" s="542"/>
      <c r="K4033" s="580"/>
      <c r="L4033" s="584"/>
      <c r="M4033" s="585"/>
      <c r="N4033" s="588">
        <f>L4033+J4033</f>
        <v>0</v>
      </c>
      <c r="O4033" s="589"/>
      <c r="P4033" s="542"/>
      <c r="Q4033" s="580"/>
      <c r="R4033" s="584"/>
      <c r="S4033" s="585"/>
      <c r="T4033" s="588">
        <f>R4033-P4033</f>
        <v>0</v>
      </c>
      <c r="U4033" s="589"/>
      <c r="V4033" s="310"/>
      <c r="W4033" s="310"/>
      <c r="X4033" s="578"/>
      <c r="Y4033" s="543"/>
      <c r="Z4033" s="542"/>
      <c r="AA4033" s="543"/>
      <c r="AB4033" s="542"/>
      <c r="AC4033" s="543"/>
      <c r="AD4033" s="542"/>
      <c r="AE4033" s="580"/>
      <c r="AF4033" s="584"/>
      <c r="AG4033" s="585"/>
      <c r="AH4033" s="595">
        <f>IF(AD4033=0,0,(AF4033/AD4033)*100)</f>
        <v>0</v>
      </c>
      <c r="AI4033" s="596"/>
      <c r="AJ4033" s="542"/>
      <c r="AK4033" s="580"/>
      <c r="AL4033" s="584"/>
      <c r="AM4033" s="585"/>
      <c r="AN4033" s="595">
        <f>IF(AJ4033=0,0,(AL4033/AJ4033)*100)</f>
        <v>0</v>
      </c>
      <c r="AO4033" s="596"/>
      <c r="AP4033" s="542"/>
      <c r="AQ4033" s="580"/>
      <c r="AR4033" s="584"/>
      <c r="AS4033" s="585"/>
      <c r="AT4033" s="595">
        <f>IF(AP4033=0,0,(AR4033/AP4033)*100)</f>
        <v>0</v>
      </c>
      <c r="AU4033" s="596"/>
      <c r="AV4033" s="599">
        <f>AD4033+AJ4033+AP4033</f>
        <v>0</v>
      </c>
      <c r="AW4033" s="600"/>
      <c r="AX4033" s="630">
        <f>AF4033+AL4033+AR4033</f>
        <v>0</v>
      </c>
      <c r="AY4033" s="631"/>
      <c r="AZ4033" s="595">
        <f>IF(AV4033=0,0,(AX4033/AV4033)*100)</f>
        <v>0</v>
      </c>
      <c r="BA4033" s="596"/>
      <c r="BB4033" s="542"/>
      <c r="BC4033" s="580"/>
      <c r="BD4033" s="584"/>
      <c r="BE4033" s="585"/>
      <c r="BF4033" s="595">
        <f>IF(BB4033=0,0,(BD4033/BB4033)*100)</f>
        <v>0</v>
      </c>
      <c r="BG4033" s="596"/>
      <c r="BH4033" s="599">
        <f>AV4033+BB4033</f>
        <v>0</v>
      </c>
      <c r="BI4033" s="600"/>
      <c r="BJ4033" s="630">
        <f>AX4033+BD4033</f>
        <v>0</v>
      </c>
      <c r="BK4033" s="631"/>
      <c r="BL4033" s="595">
        <f>IF(BH4033=0,0,(BJ4033/BH4033)*100)</f>
        <v>0</v>
      </c>
      <c r="BM4033" s="596"/>
      <c r="BN4033" s="656">
        <f>(AF4033*2)+(AL4033*2)+(AR4033*3)+BD4033</f>
        <v>0</v>
      </c>
      <c r="BO4033" s="657"/>
      <c r="BP4033" s="658"/>
      <c r="BQ4033" s="676">
        <f t="shared" ref="BQ4033" si="3205">IF(BS4033=0,0,50*BR4033/BS4033)</f>
        <v>0</v>
      </c>
      <c r="BR4033" s="662">
        <f>(BN4033*BU$11)+(N4033*BU$12)+(Z4033*BU$13)+(R4033*BU$14)+(X4033*BU$15)+(AB4033*BU$16)</f>
        <v>0</v>
      </c>
      <c r="BS4033" s="662">
        <f>((BB4033-BD4033)*BU$18)+((AV4033-AX4033)*BU$17)+(H4033*BU$19)+(P4033*BU$20)</f>
        <v>0</v>
      </c>
      <c r="BT4033" s="15"/>
      <c r="BU4033" s="15"/>
      <c r="BV4033" s="278"/>
    </row>
    <row r="4034" spans="1:74" ht="21.75" hidden="1" customHeight="1" x14ac:dyDescent="0.25">
      <c r="A4034" s="95"/>
      <c r="B4034" s="571"/>
      <c r="C4034" s="642" t="str">
        <f>IF(ROSTER!D$18="","",ROSTER!D$18)</f>
        <v/>
      </c>
      <c r="D4034" s="643"/>
      <c r="E4034" s="575"/>
      <c r="F4034" s="577"/>
      <c r="G4034" s="583"/>
      <c r="H4034" s="579"/>
      <c r="I4034" s="545"/>
      <c r="J4034" s="544"/>
      <c r="K4034" s="581"/>
      <c r="L4034" s="586"/>
      <c r="M4034" s="587"/>
      <c r="N4034" s="592"/>
      <c r="O4034" s="603"/>
      <c r="P4034" s="544"/>
      <c r="Q4034" s="581"/>
      <c r="R4034" s="586"/>
      <c r="S4034" s="587"/>
      <c r="T4034" s="592"/>
      <c r="U4034" s="603"/>
      <c r="V4034" s="311"/>
      <c r="W4034" s="311"/>
      <c r="X4034" s="579"/>
      <c r="Y4034" s="545"/>
      <c r="Z4034" s="544"/>
      <c r="AA4034" s="545"/>
      <c r="AB4034" s="544"/>
      <c r="AC4034" s="545"/>
      <c r="AD4034" s="544"/>
      <c r="AE4034" s="581"/>
      <c r="AF4034" s="586"/>
      <c r="AG4034" s="587"/>
      <c r="AH4034" s="626"/>
      <c r="AI4034" s="627"/>
      <c r="AJ4034" s="544"/>
      <c r="AK4034" s="581"/>
      <c r="AL4034" s="586"/>
      <c r="AM4034" s="587"/>
      <c r="AN4034" s="626"/>
      <c r="AO4034" s="627"/>
      <c r="AP4034" s="544"/>
      <c r="AQ4034" s="581"/>
      <c r="AR4034" s="586"/>
      <c r="AS4034" s="587"/>
      <c r="AT4034" s="626"/>
      <c r="AU4034" s="627"/>
      <c r="AV4034" s="628"/>
      <c r="AW4034" s="629"/>
      <c r="AX4034" s="632"/>
      <c r="AY4034" s="633"/>
      <c r="AZ4034" s="626"/>
      <c r="BA4034" s="627"/>
      <c r="BB4034" s="544"/>
      <c r="BC4034" s="581"/>
      <c r="BD4034" s="586"/>
      <c r="BE4034" s="587"/>
      <c r="BF4034" s="626"/>
      <c r="BG4034" s="627"/>
      <c r="BH4034" s="628"/>
      <c r="BI4034" s="629"/>
      <c r="BJ4034" s="632"/>
      <c r="BK4034" s="633"/>
      <c r="BL4034" s="626"/>
      <c r="BM4034" s="627"/>
      <c r="BN4034" s="678"/>
      <c r="BO4034" s="679"/>
      <c r="BP4034" s="680"/>
      <c r="BQ4034" s="677"/>
      <c r="BR4034" s="663"/>
      <c r="BS4034" s="663"/>
      <c r="BT4034" s="15"/>
      <c r="BU4034" s="15"/>
      <c r="BV4034" s="95"/>
    </row>
    <row r="4035" spans="1:74" ht="21.75" hidden="1" customHeight="1" x14ac:dyDescent="0.25">
      <c r="A4035" s="95"/>
      <c r="B4035" s="570" t="str">
        <f>IF(ROSTER!B$20="","",ROSTER!B$20)</f>
        <v/>
      </c>
      <c r="C4035" s="572" t="str">
        <f>IF(ROSTER!C$20="","",ROSTER!C$20)</f>
        <v/>
      </c>
      <c r="D4035" s="573"/>
      <c r="E4035" s="574"/>
      <c r="F4035" s="576">
        <f>IF(E4035="y",1,IF(E4035="S",1,0))</f>
        <v>0</v>
      </c>
      <c r="G4035" s="582">
        <f>IF(E4035="S",1,0)</f>
        <v>0</v>
      </c>
      <c r="H4035" s="578"/>
      <c r="I4035" s="543"/>
      <c r="J4035" s="542"/>
      <c r="K4035" s="580"/>
      <c r="L4035" s="584"/>
      <c r="M4035" s="585"/>
      <c r="N4035" s="588">
        <f>L4035+J4035</f>
        <v>0</v>
      </c>
      <c r="O4035" s="589"/>
      <c r="P4035" s="542"/>
      <c r="Q4035" s="580"/>
      <c r="R4035" s="584"/>
      <c r="S4035" s="585"/>
      <c r="T4035" s="588">
        <f>R4035-P4035</f>
        <v>0</v>
      </c>
      <c r="U4035" s="589"/>
      <c r="V4035" s="310"/>
      <c r="W4035" s="310"/>
      <c r="X4035" s="578"/>
      <c r="Y4035" s="543"/>
      <c r="Z4035" s="542"/>
      <c r="AA4035" s="543"/>
      <c r="AB4035" s="542"/>
      <c r="AC4035" s="543"/>
      <c r="AD4035" s="542"/>
      <c r="AE4035" s="580"/>
      <c r="AF4035" s="584"/>
      <c r="AG4035" s="585"/>
      <c r="AH4035" s="595">
        <f>IF(AD4035=0,0,(AF4035/AD4035)*100)</f>
        <v>0</v>
      </c>
      <c r="AI4035" s="596"/>
      <c r="AJ4035" s="542"/>
      <c r="AK4035" s="580"/>
      <c r="AL4035" s="584"/>
      <c r="AM4035" s="585"/>
      <c r="AN4035" s="595">
        <f>IF(AJ4035=0,0,(AL4035/AJ4035)*100)</f>
        <v>0</v>
      </c>
      <c r="AO4035" s="596"/>
      <c r="AP4035" s="542"/>
      <c r="AQ4035" s="580"/>
      <c r="AR4035" s="584"/>
      <c r="AS4035" s="585"/>
      <c r="AT4035" s="595">
        <f>IF(AP4035=0,0,(AR4035/AP4035)*100)</f>
        <v>0</v>
      </c>
      <c r="AU4035" s="596"/>
      <c r="AV4035" s="599">
        <f>AD4035+AJ4035+AP4035</f>
        <v>0</v>
      </c>
      <c r="AW4035" s="600"/>
      <c r="AX4035" s="630">
        <f>AF4035+AL4035+AR4035</f>
        <v>0</v>
      </c>
      <c r="AY4035" s="631"/>
      <c r="AZ4035" s="595">
        <f>IF(AV4035=0,0,(AX4035/AV4035)*100)</f>
        <v>0</v>
      </c>
      <c r="BA4035" s="596"/>
      <c r="BB4035" s="542"/>
      <c r="BC4035" s="580"/>
      <c r="BD4035" s="584"/>
      <c r="BE4035" s="585"/>
      <c r="BF4035" s="595">
        <f>IF(BB4035=0,0,(BD4035/BB4035)*100)</f>
        <v>0</v>
      </c>
      <c r="BG4035" s="596"/>
      <c r="BH4035" s="599">
        <f>AV4035+BB4035</f>
        <v>0</v>
      </c>
      <c r="BI4035" s="600"/>
      <c r="BJ4035" s="630">
        <f>AX4035+BD4035</f>
        <v>0</v>
      </c>
      <c r="BK4035" s="631"/>
      <c r="BL4035" s="595">
        <f>IF(BH4035=0,0,(BJ4035/BH4035)*100)</f>
        <v>0</v>
      </c>
      <c r="BM4035" s="596"/>
      <c r="BN4035" s="656">
        <f>(AF4035*2)+(AL4035*2)+(AR4035*3)+BD4035</f>
        <v>0</v>
      </c>
      <c r="BO4035" s="657"/>
      <c r="BP4035" s="658"/>
      <c r="BQ4035" s="676">
        <f t="shared" ref="BQ4035" si="3206">IF(BS4035=0,0,50*BR4035/BS4035)</f>
        <v>0</v>
      </c>
      <c r="BR4035" s="662">
        <f>(BN4035*BU$11)+(N4035*BU$12)+(Z4035*BU$13)+(R4035*BU$14)+(X4035*BU$15)+(AB4035*BU$16)</f>
        <v>0</v>
      </c>
      <c r="BS4035" s="662">
        <f>((BB4035-BD4035)*BU$18)+((AV4035-AX4035)*BU$17)+(H4035*BU$19)+(P4035*BU$20)</f>
        <v>0</v>
      </c>
      <c r="BT4035" s="15"/>
      <c r="BU4035" s="15"/>
      <c r="BV4035" s="95"/>
    </row>
    <row r="4036" spans="1:74" ht="21.75" hidden="1" customHeight="1" x14ac:dyDescent="0.25">
      <c r="A4036" s="95"/>
      <c r="B4036" s="571"/>
      <c r="C4036" s="642" t="str">
        <f>IF(ROSTER!D$20="","",ROSTER!D$20)</f>
        <v/>
      </c>
      <c r="D4036" s="643"/>
      <c r="E4036" s="575"/>
      <c r="F4036" s="577"/>
      <c r="G4036" s="583"/>
      <c r="H4036" s="579"/>
      <c r="I4036" s="545"/>
      <c r="J4036" s="544"/>
      <c r="K4036" s="581"/>
      <c r="L4036" s="586"/>
      <c r="M4036" s="587"/>
      <c r="N4036" s="592"/>
      <c r="O4036" s="603"/>
      <c r="P4036" s="544"/>
      <c r="Q4036" s="581"/>
      <c r="R4036" s="586"/>
      <c r="S4036" s="587"/>
      <c r="T4036" s="592"/>
      <c r="U4036" s="603"/>
      <c r="V4036" s="311"/>
      <c r="W4036" s="311"/>
      <c r="X4036" s="579"/>
      <c r="Y4036" s="545"/>
      <c r="Z4036" s="544"/>
      <c r="AA4036" s="545"/>
      <c r="AB4036" s="544"/>
      <c r="AC4036" s="545"/>
      <c r="AD4036" s="544"/>
      <c r="AE4036" s="581"/>
      <c r="AF4036" s="586"/>
      <c r="AG4036" s="587"/>
      <c r="AH4036" s="626"/>
      <c r="AI4036" s="627"/>
      <c r="AJ4036" s="544"/>
      <c r="AK4036" s="581"/>
      <c r="AL4036" s="586"/>
      <c r="AM4036" s="587"/>
      <c r="AN4036" s="626"/>
      <c r="AO4036" s="627"/>
      <c r="AP4036" s="544"/>
      <c r="AQ4036" s="581"/>
      <c r="AR4036" s="586"/>
      <c r="AS4036" s="587"/>
      <c r="AT4036" s="626"/>
      <c r="AU4036" s="627"/>
      <c r="AV4036" s="628"/>
      <c r="AW4036" s="629"/>
      <c r="AX4036" s="632"/>
      <c r="AY4036" s="633"/>
      <c r="AZ4036" s="626"/>
      <c r="BA4036" s="627"/>
      <c r="BB4036" s="544"/>
      <c r="BC4036" s="581"/>
      <c r="BD4036" s="586"/>
      <c r="BE4036" s="587"/>
      <c r="BF4036" s="626"/>
      <c r="BG4036" s="627"/>
      <c r="BH4036" s="628"/>
      <c r="BI4036" s="629"/>
      <c r="BJ4036" s="632"/>
      <c r="BK4036" s="633"/>
      <c r="BL4036" s="626"/>
      <c r="BM4036" s="627"/>
      <c r="BN4036" s="678"/>
      <c r="BO4036" s="679"/>
      <c r="BP4036" s="680"/>
      <c r="BQ4036" s="677"/>
      <c r="BR4036" s="663"/>
      <c r="BS4036" s="663"/>
      <c r="BT4036" s="15"/>
      <c r="BU4036" s="15"/>
      <c r="BV4036" s="95"/>
    </row>
    <row r="4037" spans="1:74" ht="21.75" hidden="1" customHeight="1" x14ac:dyDescent="0.25">
      <c r="A4037" s="95"/>
      <c r="B4037" s="570" t="str">
        <f>IF(ROSTER!B$22="","",ROSTER!B$22)</f>
        <v/>
      </c>
      <c r="C4037" s="572" t="str">
        <f>IF(ROSTER!C$22="","",ROSTER!C$22)</f>
        <v/>
      </c>
      <c r="D4037" s="573"/>
      <c r="E4037" s="574"/>
      <c r="F4037" s="576">
        <f>IF(E4037="y",1,IF(E4037="S",1,0))</f>
        <v>0</v>
      </c>
      <c r="G4037" s="582">
        <f>IF(E4037="S",1,0)</f>
        <v>0</v>
      </c>
      <c r="H4037" s="578"/>
      <c r="I4037" s="543"/>
      <c r="J4037" s="542"/>
      <c r="K4037" s="580"/>
      <c r="L4037" s="584"/>
      <c r="M4037" s="585"/>
      <c r="N4037" s="588">
        <f>L4037+J4037</f>
        <v>0</v>
      </c>
      <c r="O4037" s="589"/>
      <c r="P4037" s="542"/>
      <c r="Q4037" s="580"/>
      <c r="R4037" s="584"/>
      <c r="S4037" s="585"/>
      <c r="T4037" s="588">
        <f>R4037-P4037</f>
        <v>0</v>
      </c>
      <c r="U4037" s="589"/>
      <c r="V4037" s="310"/>
      <c r="W4037" s="310"/>
      <c r="X4037" s="578"/>
      <c r="Y4037" s="543"/>
      <c r="Z4037" s="542"/>
      <c r="AA4037" s="543"/>
      <c r="AB4037" s="542"/>
      <c r="AC4037" s="543"/>
      <c r="AD4037" s="542"/>
      <c r="AE4037" s="580"/>
      <c r="AF4037" s="584"/>
      <c r="AG4037" s="585"/>
      <c r="AH4037" s="595">
        <f>IF(AD4037=0,0,(AF4037/AD4037)*100)</f>
        <v>0</v>
      </c>
      <c r="AI4037" s="596"/>
      <c r="AJ4037" s="542"/>
      <c r="AK4037" s="580"/>
      <c r="AL4037" s="584"/>
      <c r="AM4037" s="585"/>
      <c r="AN4037" s="595">
        <f>IF(AJ4037=0,0,(AL4037/AJ4037)*100)</f>
        <v>0</v>
      </c>
      <c r="AO4037" s="596"/>
      <c r="AP4037" s="542"/>
      <c r="AQ4037" s="580"/>
      <c r="AR4037" s="584"/>
      <c r="AS4037" s="585"/>
      <c r="AT4037" s="595">
        <f>IF(AP4037=0,0,(AR4037/AP4037)*100)</f>
        <v>0</v>
      </c>
      <c r="AU4037" s="596"/>
      <c r="AV4037" s="599">
        <f>AD4037+AJ4037+AP4037</f>
        <v>0</v>
      </c>
      <c r="AW4037" s="600"/>
      <c r="AX4037" s="630">
        <f>AF4037+AL4037+AR4037</f>
        <v>0</v>
      </c>
      <c r="AY4037" s="631"/>
      <c r="AZ4037" s="595">
        <f>IF(AV4037=0,0,(AX4037/AV4037)*100)</f>
        <v>0</v>
      </c>
      <c r="BA4037" s="596"/>
      <c r="BB4037" s="542"/>
      <c r="BC4037" s="580"/>
      <c r="BD4037" s="584"/>
      <c r="BE4037" s="585"/>
      <c r="BF4037" s="595">
        <f>IF(BB4037=0,0,(BD4037/BB4037)*100)</f>
        <v>0</v>
      </c>
      <c r="BG4037" s="596"/>
      <c r="BH4037" s="599">
        <f>AV4037+BB4037</f>
        <v>0</v>
      </c>
      <c r="BI4037" s="600"/>
      <c r="BJ4037" s="630">
        <f>AX4037+BD4037</f>
        <v>0</v>
      </c>
      <c r="BK4037" s="631"/>
      <c r="BL4037" s="595">
        <f>IF(BH4037=0,0,(BJ4037/BH4037)*100)</f>
        <v>0</v>
      </c>
      <c r="BM4037" s="596"/>
      <c r="BN4037" s="656">
        <f>(AF4037*2)+(AL4037*2)+(AR4037*3)+BD4037</f>
        <v>0</v>
      </c>
      <c r="BO4037" s="657"/>
      <c r="BP4037" s="658"/>
      <c r="BQ4037" s="676">
        <f t="shared" ref="BQ4037" si="3207">IF(BS4037=0,0,50*BR4037/BS4037)</f>
        <v>0</v>
      </c>
      <c r="BR4037" s="662">
        <f>(BN4037*BU$11)+(N4037*BU$12)+(Z4037*BU$13)+(R4037*BU$14)+(X4037*BU$15)+(AB4037*BU$16)</f>
        <v>0</v>
      </c>
      <c r="BS4037" s="662">
        <f>((BB4037-BD4037)*BU$18)+((AV4037-AX4037)*BU$17)+(H4037*BU$19)+(P4037*BU$20)</f>
        <v>0</v>
      </c>
      <c r="BT4037" s="15"/>
      <c r="BU4037" s="15"/>
      <c r="BV4037" s="95"/>
    </row>
    <row r="4038" spans="1:74" ht="21.75" hidden="1" customHeight="1" x14ac:dyDescent="0.25">
      <c r="A4038" s="95"/>
      <c r="B4038" s="571"/>
      <c r="C4038" s="642" t="str">
        <f>IF(ROSTER!D$22="","",ROSTER!D$22)</f>
        <v/>
      </c>
      <c r="D4038" s="643"/>
      <c r="E4038" s="575"/>
      <c r="F4038" s="577"/>
      <c r="G4038" s="583"/>
      <c r="H4038" s="579"/>
      <c r="I4038" s="545"/>
      <c r="J4038" s="544"/>
      <c r="K4038" s="581"/>
      <c r="L4038" s="586"/>
      <c r="M4038" s="587"/>
      <c r="N4038" s="592"/>
      <c r="O4038" s="603"/>
      <c r="P4038" s="544"/>
      <c r="Q4038" s="581"/>
      <c r="R4038" s="586"/>
      <c r="S4038" s="587"/>
      <c r="T4038" s="592"/>
      <c r="U4038" s="603"/>
      <c r="V4038" s="311"/>
      <c r="W4038" s="311"/>
      <c r="X4038" s="579"/>
      <c r="Y4038" s="545"/>
      <c r="Z4038" s="544"/>
      <c r="AA4038" s="545"/>
      <c r="AB4038" s="544"/>
      <c r="AC4038" s="545"/>
      <c r="AD4038" s="544"/>
      <c r="AE4038" s="581"/>
      <c r="AF4038" s="586"/>
      <c r="AG4038" s="587"/>
      <c r="AH4038" s="626"/>
      <c r="AI4038" s="627"/>
      <c r="AJ4038" s="544"/>
      <c r="AK4038" s="581"/>
      <c r="AL4038" s="586"/>
      <c r="AM4038" s="587"/>
      <c r="AN4038" s="626"/>
      <c r="AO4038" s="627"/>
      <c r="AP4038" s="544"/>
      <c r="AQ4038" s="581"/>
      <c r="AR4038" s="586"/>
      <c r="AS4038" s="587"/>
      <c r="AT4038" s="626"/>
      <c r="AU4038" s="627"/>
      <c r="AV4038" s="628"/>
      <c r="AW4038" s="629"/>
      <c r="AX4038" s="632"/>
      <c r="AY4038" s="633"/>
      <c r="AZ4038" s="626"/>
      <c r="BA4038" s="627"/>
      <c r="BB4038" s="544"/>
      <c r="BC4038" s="581"/>
      <c r="BD4038" s="586"/>
      <c r="BE4038" s="587"/>
      <c r="BF4038" s="626"/>
      <c r="BG4038" s="627"/>
      <c r="BH4038" s="628"/>
      <c r="BI4038" s="629"/>
      <c r="BJ4038" s="632"/>
      <c r="BK4038" s="633"/>
      <c r="BL4038" s="626"/>
      <c r="BM4038" s="627"/>
      <c r="BN4038" s="678"/>
      <c r="BO4038" s="679"/>
      <c r="BP4038" s="680"/>
      <c r="BQ4038" s="677"/>
      <c r="BR4038" s="663"/>
      <c r="BS4038" s="663"/>
      <c r="BT4038" s="15"/>
      <c r="BU4038" s="15"/>
      <c r="BV4038" s="95"/>
    </row>
    <row r="4039" spans="1:74" ht="21.75" hidden="1" customHeight="1" x14ac:dyDescent="0.25">
      <c r="A4039" s="95"/>
      <c r="B4039" s="570" t="str">
        <f>IF(ROSTER!B$24="","",ROSTER!B$24)</f>
        <v/>
      </c>
      <c r="C4039" s="572" t="str">
        <f>IF(ROSTER!C$24="","",ROSTER!C$24)</f>
        <v/>
      </c>
      <c r="D4039" s="573"/>
      <c r="E4039" s="574"/>
      <c r="F4039" s="576">
        <f>IF(E4039="y",1,IF(E4039="S",1,0))</f>
        <v>0</v>
      </c>
      <c r="G4039" s="582">
        <f>IF(E4039="S",1,0)</f>
        <v>0</v>
      </c>
      <c r="H4039" s="578"/>
      <c r="I4039" s="543"/>
      <c r="J4039" s="542"/>
      <c r="K4039" s="580"/>
      <c r="L4039" s="584"/>
      <c r="M4039" s="585"/>
      <c r="N4039" s="588">
        <f>L4039+J4039</f>
        <v>0</v>
      </c>
      <c r="O4039" s="589"/>
      <c r="P4039" s="542"/>
      <c r="Q4039" s="580"/>
      <c r="R4039" s="584"/>
      <c r="S4039" s="585"/>
      <c r="T4039" s="588">
        <f>R4039-P4039</f>
        <v>0</v>
      </c>
      <c r="U4039" s="589"/>
      <c r="V4039" s="310"/>
      <c r="W4039" s="310"/>
      <c r="X4039" s="578"/>
      <c r="Y4039" s="543"/>
      <c r="Z4039" s="542"/>
      <c r="AA4039" s="543"/>
      <c r="AB4039" s="542"/>
      <c r="AC4039" s="543"/>
      <c r="AD4039" s="542"/>
      <c r="AE4039" s="580"/>
      <c r="AF4039" s="584"/>
      <c r="AG4039" s="585"/>
      <c r="AH4039" s="595">
        <f>IF(AD4039=0,0,(AF4039/AD4039)*100)</f>
        <v>0</v>
      </c>
      <c r="AI4039" s="596"/>
      <c r="AJ4039" s="542"/>
      <c r="AK4039" s="580"/>
      <c r="AL4039" s="584"/>
      <c r="AM4039" s="585"/>
      <c r="AN4039" s="595">
        <f>IF(AJ4039=0,0,(AL4039/AJ4039)*100)</f>
        <v>0</v>
      </c>
      <c r="AO4039" s="596"/>
      <c r="AP4039" s="542"/>
      <c r="AQ4039" s="580"/>
      <c r="AR4039" s="584"/>
      <c r="AS4039" s="585"/>
      <c r="AT4039" s="595">
        <f>IF(AP4039=0,0,(AR4039/AP4039)*100)</f>
        <v>0</v>
      </c>
      <c r="AU4039" s="596"/>
      <c r="AV4039" s="599">
        <f>AD4039+AJ4039+AP4039</f>
        <v>0</v>
      </c>
      <c r="AW4039" s="600"/>
      <c r="AX4039" s="630">
        <f>AF4039+AL4039+AR4039</f>
        <v>0</v>
      </c>
      <c r="AY4039" s="631"/>
      <c r="AZ4039" s="595">
        <f>IF(AV4039=0,0,(AX4039/AV4039)*100)</f>
        <v>0</v>
      </c>
      <c r="BA4039" s="596"/>
      <c r="BB4039" s="542"/>
      <c r="BC4039" s="580"/>
      <c r="BD4039" s="584"/>
      <c r="BE4039" s="585"/>
      <c r="BF4039" s="595">
        <f>IF(BB4039=0,0,(BD4039/BB4039)*100)</f>
        <v>0</v>
      </c>
      <c r="BG4039" s="596"/>
      <c r="BH4039" s="599">
        <f>AV4039+BB4039</f>
        <v>0</v>
      </c>
      <c r="BI4039" s="600"/>
      <c r="BJ4039" s="630">
        <f>AX4039+BD4039</f>
        <v>0</v>
      </c>
      <c r="BK4039" s="631"/>
      <c r="BL4039" s="595">
        <f>IF(BH4039=0,0,(BJ4039/BH4039)*100)</f>
        <v>0</v>
      </c>
      <c r="BM4039" s="596"/>
      <c r="BN4039" s="656">
        <f>(AF4039*2)+(AL4039*2)+(AR4039*3)+BD4039</f>
        <v>0</v>
      </c>
      <c r="BO4039" s="657"/>
      <c r="BP4039" s="658"/>
      <c r="BQ4039" s="676">
        <f t="shared" ref="BQ4039" si="3208">IF(BS4039=0,0,50*BR4039/BS4039)</f>
        <v>0</v>
      </c>
      <c r="BR4039" s="662">
        <f>(BN4039*BU$11)+(N4039*BU$12)+(Z4039*BU$13)+(R4039*BU$14)+(X4039*BU$15)+(AB4039*BU$16)</f>
        <v>0</v>
      </c>
      <c r="BS4039" s="662">
        <f>((BB4039-BD4039)*BU$18)+((AV4039-AX4039)*BU$17)+(H4039*BU$19)+(P4039*BU$20)</f>
        <v>0</v>
      </c>
      <c r="BT4039" s="15"/>
      <c r="BU4039" s="15"/>
      <c r="BV4039" s="95"/>
    </row>
    <row r="4040" spans="1:74" ht="21.75" hidden="1" customHeight="1" x14ac:dyDescent="0.25">
      <c r="A4040" s="95"/>
      <c r="B4040" s="571"/>
      <c r="C4040" s="642" t="str">
        <f>IF(ROSTER!D$24="","",ROSTER!D$24)</f>
        <v/>
      </c>
      <c r="D4040" s="643"/>
      <c r="E4040" s="575"/>
      <c r="F4040" s="577"/>
      <c r="G4040" s="583"/>
      <c r="H4040" s="579"/>
      <c r="I4040" s="545"/>
      <c r="J4040" s="544"/>
      <c r="K4040" s="581"/>
      <c r="L4040" s="586"/>
      <c r="M4040" s="587"/>
      <c r="N4040" s="592"/>
      <c r="O4040" s="603"/>
      <c r="P4040" s="544"/>
      <c r="Q4040" s="581"/>
      <c r="R4040" s="586"/>
      <c r="S4040" s="587"/>
      <c r="T4040" s="592"/>
      <c r="U4040" s="603"/>
      <c r="V4040" s="311"/>
      <c r="W4040" s="311"/>
      <c r="X4040" s="579"/>
      <c r="Y4040" s="545"/>
      <c r="Z4040" s="544"/>
      <c r="AA4040" s="545"/>
      <c r="AB4040" s="544"/>
      <c r="AC4040" s="545"/>
      <c r="AD4040" s="544"/>
      <c r="AE4040" s="581"/>
      <c r="AF4040" s="586"/>
      <c r="AG4040" s="587"/>
      <c r="AH4040" s="626"/>
      <c r="AI4040" s="627"/>
      <c r="AJ4040" s="544"/>
      <c r="AK4040" s="581"/>
      <c r="AL4040" s="586"/>
      <c r="AM4040" s="587"/>
      <c r="AN4040" s="626"/>
      <c r="AO4040" s="627"/>
      <c r="AP4040" s="544"/>
      <c r="AQ4040" s="581"/>
      <c r="AR4040" s="586"/>
      <c r="AS4040" s="587"/>
      <c r="AT4040" s="626"/>
      <c r="AU4040" s="627"/>
      <c r="AV4040" s="628"/>
      <c r="AW4040" s="629"/>
      <c r="AX4040" s="632"/>
      <c r="AY4040" s="633"/>
      <c r="AZ4040" s="626"/>
      <c r="BA4040" s="627"/>
      <c r="BB4040" s="544"/>
      <c r="BC4040" s="581"/>
      <c r="BD4040" s="586"/>
      <c r="BE4040" s="587"/>
      <c r="BF4040" s="626"/>
      <c r="BG4040" s="627"/>
      <c r="BH4040" s="628"/>
      <c r="BI4040" s="629"/>
      <c r="BJ4040" s="632"/>
      <c r="BK4040" s="633"/>
      <c r="BL4040" s="626"/>
      <c r="BM4040" s="627"/>
      <c r="BN4040" s="678"/>
      <c r="BO4040" s="679"/>
      <c r="BP4040" s="680"/>
      <c r="BQ4040" s="677"/>
      <c r="BR4040" s="663"/>
      <c r="BS4040" s="663"/>
      <c r="BT4040" s="15"/>
      <c r="BU4040" s="15"/>
      <c r="BV4040" s="95"/>
    </row>
    <row r="4041" spans="1:74" ht="21.75" hidden="1" customHeight="1" x14ac:dyDescent="0.25">
      <c r="A4041" s="95"/>
      <c r="B4041" s="570" t="str">
        <f>IF(ROSTER!B$26="","",ROSTER!B$26)</f>
        <v/>
      </c>
      <c r="C4041" s="572" t="str">
        <f>IF(ROSTER!C$26="","",ROSTER!C$26)</f>
        <v/>
      </c>
      <c r="D4041" s="573"/>
      <c r="E4041" s="574"/>
      <c r="F4041" s="576">
        <f>IF(E4041="y",1,IF(E4041="S",1,0))</f>
        <v>0</v>
      </c>
      <c r="G4041" s="582">
        <f>IF(E4041="S",1,0)</f>
        <v>0</v>
      </c>
      <c r="H4041" s="578"/>
      <c r="I4041" s="543"/>
      <c r="J4041" s="542"/>
      <c r="K4041" s="580"/>
      <c r="L4041" s="584"/>
      <c r="M4041" s="585"/>
      <c r="N4041" s="588">
        <f>L4041+J4041</f>
        <v>0</v>
      </c>
      <c r="O4041" s="589"/>
      <c r="P4041" s="542"/>
      <c r="Q4041" s="580"/>
      <c r="R4041" s="584"/>
      <c r="S4041" s="585"/>
      <c r="T4041" s="588">
        <f>R4041-P4041</f>
        <v>0</v>
      </c>
      <c r="U4041" s="589"/>
      <c r="V4041" s="310"/>
      <c r="W4041" s="310"/>
      <c r="X4041" s="578"/>
      <c r="Y4041" s="543"/>
      <c r="Z4041" s="542"/>
      <c r="AA4041" s="543"/>
      <c r="AB4041" s="542"/>
      <c r="AC4041" s="543"/>
      <c r="AD4041" s="542"/>
      <c r="AE4041" s="580"/>
      <c r="AF4041" s="584"/>
      <c r="AG4041" s="585"/>
      <c r="AH4041" s="595">
        <f>IF(AD4041=0,0,(AF4041/AD4041)*100)</f>
        <v>0</v>
      </c>
      <c r="AI4041" s="596"/>
      <c r="AJ4041" s="542"/>
      <c r="AK4041" s="580"/>
      <c r="AL4041" s="584"/>
      <c r="AM4041" s="585"/>
      <c r="AN4041" s="595">
        <f>IF(AJ4041=0,0,(AL4041/AJ4041)*100)</f>
        <v>0</v>
      </c>
      <c r="AO4041" s="596"/>
      <c r="AP4041" s="542"/>
      <c r="AQ4041" s="580"/>
      <c r="AR4041" s="584"/>
      <c r="AS4041" s="585"/>
      <c r="AT4041" s="595">
        <f>IF(AP4041=0,0,(AR4041/AP4041)*100)</f>
        <v>0</v>
      </c>
      <c r="AU4041" s="596"/>
      <c r="AV4041" s="599">
        <f>AD4041+AJ4041+AP4041</f>
        <v>0</v>
      </c>
      <c r="AW4041" s="600"/>
      <c r="AX4041" s="630">
        <f>AF4041+AL4041+AR4041</f>
        <v>0</v>
      </c>
      <c r="AY4041" s="631"/>
      <c r="AZ4041" s="595">
        <f>IF(AV4041=0,0,(AX4041/AV4041)*100)</f>
        <v>0</v>
      </c>
      <c r="BA4041" s="596"/>
      <c r="BB4041" s="542"/>
      <c r="BC4041" s="580"/>
      <c r="BD4041" s="584"/>
      <c r="BE4041" s="585"/>
      <c r="BF4041" s="595">
        <f>IF(BB4041=0,0,(BD4041/BB4041)*100)</f>
        <v>0</v>
      </c>
      <c r="BG4041" s="596"/>
      <c r="BH4041" s="599">
        <f>AV4041+BB4041</f>
        <v>0</v>
      </c>
      <c r="BI4041" s="600"/>
      <c r="BJ4041" s="630">
        <f>AX4041+BD4041</f>
        <v>0</v>
      </c>
      <c r="BK4041" s="631"/>
      <c r="BL4041" s="595">
        <f>IF(BH4041=0,0,(BJ4041/BH4041)*100)</f>
        <v>0</v>
      </c>
      <c r="BM4041" s="596"/>
      <c r="BN4041" s="656">
        <f>(AF4041*2)+(AL4041*2)+(AR4041*3)+BD4041</f>
        <v>0</v>
      </c>
      <c r="BO4041" s="657"/>
      <c r="BP4041" s="658"/>
      <c r="BQ4041" s="676">
        <f t="shared" ref="BQ4041" si="3209">IF(BS4041=0,0,50*BR4041/BS4041)</f>
        <v>0</v>
      </c>
      <c r="BR4041" s="662">
        <f>(BN4041*BU$11)+(N4041*BU$12)+(Z4041*BU$13)+(R4041*BU$14)+(X4041*BU$15)+(AB4041*BU$16)</f>
        <v>0</v>
      </c>
      <c r="BS4041" s="662">
        <f>((BB4041-BD4041)*BU$18)+((AV4041-AX4041)*BU$17)+(H4041*BU$19)+(P4041*BU$20)</f>
        <v>0</v>
      </c>
      <c r="BT4041" s="15"/>
      <c r="BU4041" s="15"/>
      <c r="BV4041" s="95"/>
    </row>
    <row r="4042" spans="1:74" ht="21.75" hidden="1" customHeight="1" x14ac:dyDescent="0.25">
      <c r="A4042" s="95"/>
      <c r="B4042" s="571"/>
      <c r="C4042" s="642" t="str">
        <f>IF(ROSTER!D$26="","",ROSTER!D$26)</f>
        <v/>
      </c>
      <c r="D4042" s="643"/>
      <c r="E4042" s="575"/>
      <c r="F4042" s="577"/>
      <c r="G4042" s="583"/>
      <c r="H4042" s="579"/>
      <c r="I4042" s="545"/>
      <c r="J4042" s="544"/>
      <c r="K4042" s="581"/>
      <c r="L4042" s="586"/>
      <c r="M4042" s="587"/>
      <c r="N4042" s="592"/>
      <c r="O4042" s="603"/>
      <c r="P4042" s="544"/>
      <c r="Q4042" s="581"/>
      <c r="R4042" s="586"/>
      <c r="S4042" s="587"/>
      <c r="T4042" s="592"/>
      <c r="U4042" s="603"/>
      <c r="V4042" s="311"/>
      <c r="W4042" s="311"/>
      <c r="X4042" s="579"/>
      <c r="Y4042" s="545"/>
      <c r="Z4042" s="544"/>
      <c r="AA4042" s="545"/>
      <c r="AB4042" s="544"/>
      <c r="AC4042" s="545"/>
      <c r="AD4042" s="544"/>
      <c r="AE4042" s="581"/>
      <c r="AF4042" s="586"/>
      <c r="AG4042" s="587"/>
      <c r="AH4042" s="626"/>
      <c r="AI4042" s="627"/>
      <c r="AJ4042" s="544"/>
      <c r="AK4042" s="581"/>
      <c r="AL4042" s="586"/>
      <c r="AM4042" s="587"/>
      <c r="AN4042" s="626"/>
      <c r="AO4042" s="627"/>
      <c r="AP4042" s="544"/>
      <c r="AQ4042" s="581"/>
      <c r="AR4042" s="586"/>
      <c r="AS4042" s="587"/>
      <c r="AT4042" s="626"/>
      <c r="AU4042" s="627"/>
      <c r="AV4042" s="628"/>
      <c r="AW4042" s="629"/>
      <c r="AX4042" s="632"/>
      <c r="AY4042" s="633"/>
      <c r="AZ4042" s="626"/>
      <c r="BA4042" s="627"/>
      <c r="BB4042" s="544"/>
      <c r="BC4042" s="581"/>
      <c r="BD4042" s="586"/>
      <c r="BE4042" s="587"/>
      <c r="BF4042" s="626"/>
      <c r="BG4042" s="627"/>
      <c r="BH4042" s="628"/>
      <c r="BI4042" s="629"/>
      <c r="BJ4042" s="632"/>
      <c r="BK4042" s="633"/>
      <c r="BL4042" s="626"/>
      <c r="BM4042" s="627"/>
      <c r="BN4042" s="678"/>
      <c r="BO4042" s="679"/>
      <c r="BP4042" s="680"/>
      <c r="BQ4042" s="677"/>
      <c r="BR4042" s="663"/>
      <c r="BS4042" s="663"/>
      <c r="BT4042" s="15"/>
      <c r="BU4042" s="15"/>
      <c r="BV4042" s="95"/>
    </row>
    <row r="4043" spans="1:74" ht="21.75" hidden="1" customHeight="1" x14ac:dyDescent="0.25">
      <c r="A4043" s="95"/>
      <c r="B4043" s="570" t="str">
        <f>IF(ROSTER!B$28="","",ROSTER!B$28)</f>
        <v/>
      </c>
      <c r="C4043" s="572" t="str">
        <f>IF(ROSTER!C$28="","",ROSTER!C$28)</f>
        <v/>
      </c>
      <c r="D4043" s="573"/>
      <c r="E4043" s="574"/>
      <c r="F4043" s="576">
        <f>IF(E4043="y",1,IF(E4043="S",1,0))</f>
        <v>0</v>
      </c>
      <c r="G4043" s="582">
        <f>IF(E4043="S",1,0)</f>
        <v>0</v>
      </c>
      <c r="H4043" s="578"/>
      <c r="I4043" s="543"/>
      <c r="J4043" s="542"/>
      <c r="K4043" s="580"/>
      <c r="L4043" s="584"/>
      <c r="M4043" s="585"/>
      <c r="N4043" s="588">
        <f>L4043+J4043</f>
        <v>0</v>
      </c>
      <c r="O4043" s="589"/>
      <c r="P4043" s="542"/>
      <c r="Q4043" s="580"/>
      <c r="R4043" s="584"/>
      <c r="S4043" s="585"/>
      <c r="T4043" s="588">
        <f>R4043-P4043</f>
        <v>0</v>
      </c>
      <c r="U4043" s="589"/>
      <c r="V4043" s="310"/>
      <c r="W4043" s="310"/>
      <c r="X4043" s="578"/>
      <c r="Y4043" s="543"/>
      <c r="Z4043" s="542"/>
      <c r="AA4043" s="543"/>
      <c r="AB4043" s="542"/>
      <c r="AC4043" s="543"/>
      <c r="AD4043" s="542"/>
      <c r="AE4043" s="580"/>
      <c r="AF4043" s="584"/>
      <c r="AG4043" s="585"/>
      <c r="AH4043" s="595">
        <f>IF(AD4043=0,0,(AF4043/AD4043)*100)</f>
        <v>0</v>
      </c>
      <c r="AI4043" s="596"/>
      <c r="AJ4043" s="542"/>
      <c r="AK4043" s="580"/>
      <c r="AL4043" s="584"/>
      <c r="AM4043" s="585"/>
      <c r="AN4043" s="595">
        <f>IF(AJ4043=0,0,(AL4043/AJ4043)*100)</f>
        <v>0</v>
      </c>
      <c r="AO4043" s="596"/>
      <c r="AP4043" s="542"/>
      <c r="AQ4043" s="580"/>
      <c r="AR4043" s="584"/>
      <c r="AS4043" s="585"/>
      <c r="AT4043" s="595">
        <f>IF(AP4043=0,0,(AR4043/AP4043)*100)</f>
        <v>0</v>
      </c>
      <c r="AU4043" s="596"/>
      <c r="AV4043" s="599">
        <f>AD4043+AJ4043+AP4043</f>
        <v>0</v>
      </c>
      <c r="AW4043" s="600"/>
      <c r="AX4043" s="630">
        <f>AF4043+AL4043+AR4043</f>
        <v>0</v>
      </c>
      <c r="AY4043" s="631"/>
      <c r="AZ4043" s="595">
        <f>IF(AV4043=0,0,(AX4043/AV4043)*100)</f>
        <v>0</v>
      </c>
      <c r="BA4043" s="596"/>
      <c r="BB4043" s="542"/>
      <c r="BC4043" s="580"/>
      <c r="BD4043" s="584"/>
      <c r="BE4043" s="585"/>
      <c r="BF4043" s="595">
        <f>IF(BB4043=0,0,(BD4043/BB4043)*100)</f>
        <v>0</v>
      </c>
      <c r="BG4043" s="596"/>
      <c r="BH4043" s="599">
        <f>AV4043+BB4043</f>
        <v>0</v>
      </c>
      <c r="BI4043" s="600"/>
      <c r="BJ4043" s="630">
        <f>AX4043+BD4043</f>
        <v>0</v>
      </c>
      <c r="BK4043" s="631"/>
      <c r="BL4043" s="595">
        <f>IF(BH4043=0,0,(BJ4043/BH4043)*100)</f>
        <v>0</v>
      </c>
      <c r="BM4043" s="596"/>
      <c r="BN4043" s="656">
        <f>(AF4043*2)+(AL4043*2)+(AR4043*3)+BD4043</f>
        <v>0</v>
      </c>
      <c r="BO4043" s="657"/>
      <c r="BP4043" s="658"/>
      <c r="BQ4043" s="676">
        <f t="shared" ref="BQ4043" si="3210">IF(BS4043=0,0,50*BR4043/BS4043)</f>
        <v>0</v>
      </c>
      <c r="BR4043" s="662">
        <f>(BN4043*BU$11)+(N4043*BU$12)+(Z4043*BU$13)+(R4043*BU$14)+(X4043*BU$15)+(AB4043*BU$16)</f>
        <v>0</v>
      </c>
      <c r="BS4043" s="662">
        <f>((BB4043-BD4043)*BU$18)+((AV4043-AX4043)*BU$17)+(H4043*BU$19)+(P4043*BU$20)</f>
        <v>0</v>
      </c>
      <c r="BT4043" s="15"/>
      <c r="BU4043" s="15"/>
      <c r="BV4043" s="95"/>
    </row>
    <row r="4044" spans="1:74" ht="21.75" hidden="1" customHeight="1" x14ac:dyDescent="0.25">
      <c r="A4044" s="95"/>
      <c r="B4044" s="571"/>
      <c r="C4044" s="642" t="str">
        <f>IF(ROSTER!D$28="","",ROSTER!D$28)</f>
        <v/>
      </c>
      <c r="D4044" s="643"/>
      <c r="E4044" s="575"/>
      <c r="F4044" s="577"/>
      <c r="G4044" s="583"/>
      <c r="H4044" s="579"/>
      <c r="I4044" s="545"/>
      <c r="J4044" s="544"/>
      <c r="K4044" s="581"/>
      <c r="L4044" s="586"/>
      <c r="M4044" s="587"/>
      <c r="N4044" s="592"/>
      <c r="O4044" s="603"/>
      <c r="P4044" s="544"/>
      <c r="Q4044" s="581"/>
      <c r="R4044" s="586"/>
      <c r="S4044" s="587"/>
      <c r="T4044" s="592"/>
      <c r="U4044" s="603"/>
      <c r="V4044" s="311"/>
      <c r="W4044" s="311"/>
      <c r="X4044" s="579"/>
      <c r="Y4044" s="545"/>
      <c r="Z4044" s="544"/>
      <c r="AA4044" s="545"/>
      <c r="AB4044" s="544"/>
      <c r="AC4044" s="545"/>
      <c r="AD4044" s="544"/>
      <c r="AE4044" s="581"/>
      <c r="AF4044" s="586"/>
      <c r="AG4044" s="587"/>
      <c r="AH4044" s="626"/>
      <c r="AI4044" s="627"/>
      <c r="AJ4044" s="544"/>
      <c r="AK4044" s="581"/>
      <c r="AL4044" s="586"/>
      <c r="AM4044" s="587"/>
      <c r="AN4044" s="626"/>
      <c r="AO4044" s="627"/>
      <c r="AP4044" s="544"/>
      <c r="AQ4044" s="581"/>
      <c r="AR4044" s="586"/>
      <c r="AS4044" s="587"/>
      <c r="AT4044" s="626"/>
      <c r="AU4044" s="627"/>
      <c r="AV4044" s="628"/>
      <c r="AW4044" s="629"/>
      <c r="AX4044" s="632"/>
      <c r="AY4044" s="633"/>
      <c r="AZ4044" s="626"/>
      <c r="BA4044" s="627"/>
      <c r="BB4044" s="544"/>
      <c r="BC4044" s="581"/>
      <c r="BD4044" s="586"/>
      <c r="BE4044" s="587"/>
      <c r="BF4044" s="626"/>
      <c r="BG4044" s="627"/>
      <c r="BH4044" s="628"/>
      <c r="BI4044" s="629"/>
      <c r="BJ4044" s="632"/>
      <c r="BK4044" s="633"/>
      <c r="BL4044" s="626"/>
      <c r="BM4044" s="627"/>
      <c r="BN4044" s="678"/>
      <c r="BO4044" s="679"/>
      <c r="BP4044" s="680"/>
      <c r="BQ4044" s="677"/>
      <c r="BR4044" s="663"/>
      <c r="BS4044" s="663"/>
      <c r="BT4044" s="15"/>
      <c r="BU4044" s="15"/>
      <c r="BV4044" s="95"/>
    </row>
    <row r="4045" spans="1:74" ht="21.75" hidden="1" customHeight="1" x14ac:dyDescent="0.25">
      <c r="A4045" s="95"/>
      <c r="B4045" s="570" t="str">
        <f>IF(ROSTER!B$30="","",ROSTER!B$30)</f>
        <v/>
      </c>
      <c r="C4045" s="572" t="str">
        <f>IF(ROSTER!C$30="","",ROSTER!C$30)</f>
        <v/>
      </c>
      <c r="D4045" s="573"/>
      <c r="E4045" s="574"/>
      <c r="F4045" s="576">
        <f>IF(E4045="y",1,IF(E4045="S",1,0))</f>
        <v>0</v>
      </c>
      <c r="G4045" s="582">
        <f>IF(E4045="S",1,0)</f>
        <v>0</v>
      </c>
      <c r="H4045" s="578"/>
      <c r="I4045" s="543"/>
      <c r="J4045" s="542"/>
      <c r="K4045" s="580"/>
      <c r="L4045" s="584"/>
      <c r="M4045" s="585"/>
      <c r="N4045" s="588">
        <f>L4045+J4045</f>
        <v>0</v>
      </c>
      <c r="O4045" s="589"/>
      <c r="P4045" s="542"/>
      <c r="Q4045" s="580"/>
      <c r="R4045" s="584"/>
      <c r="S4045" s="585"/>
      <c r="T4045" s="588">
        <f>R4045-P4045</f>
        <v>0</v>
      </c>
      <c r="U4045" s="589"/>
      <c r="V4045" s="310"/>
      <c r="W4045" s="310"/>
      <c r="X4045" s="578"/>
      <c r="Y4045" s="543"/>
      <c r="Z4045" s="542"/>
      <c r="AA4045" s="543"/>
      <c r="AB4045" s="542"/>
      <c r="AC4045" s="543"/>
      <c r="AD4045" s="542"/>
      <c r="AE4045" s="580"/>
      <c r="AF4045" s="584"/>
      <c r="AG4045" s="585"/>
      <c r="AH4045" s="595">
        <f>IF(AD4045=0,0,(AF4045/AD4045)*100)</f>
        <v>0</v>
      </c>
      <c r="AI4045" s="596"/>
      <c r="AJ4045" s="542"/>
      <c r="AK4045" s="580"/>
      <c r="AL4045" s="584"/>
      <c r="AM4045" s="585"/>
      <c r="AN4045" s="595">
        <f>IF(AJ4045=0,0,(AL4045/AJ4045)*100)</f>
        <v>0</v>
      </c>
      <c r="AO4045" s="596"/>
      <c r="AP4045" s="542"/>
      <c r="AQ4045" s="580"/>
      <c r="AR4045" s="584"/>
      <c r="AS4045" s="585"/>
      <c r="AT4045" s="595">
        <f>IF(AP4045=0,0,(AR4045/AP4045)*100)</f>
        <v>0</v>
      </c>
      <c r="AU4045" s="596"/>
      <c r="AV4045" s="599">
        <f>AD4045+AJ4045+AP4045</f>
        <v>0</v>
      </c>
      <c r="AW4045" s="600"/>
      <c r="AX4045" s="630">
        <f>AF4045+AL4045+AR4045</f>
        <v>0</v>
      </c>
      <c r="AY4045" s="631"/>
      <c r="AZ4045" s="595">
        <f>IF(AV4045=0,0,(AX4045/AV4045)*100)</f>
        <v>0</v>
      </c>
      <c r="BA4045" s="596"/>
      <c r="BB4045" s="542"/>
      <c r="BC4045" s="580"/>
      <c r="BD4045" s="584"/>
      <c r="BE4045" s="585"/>
      <c r="BF4045" s="595">
        <f>IF(BB4045=0,0,(BD4045/BB4045)*100)</f>
        <v>0</v>
      </c>
      <c r="BG4045" s="596"/>
      <c r="BH4045" s="599">
        <f>AV4045+BB4045</f>
        <v>0</v>
      </c>
      <c r="BI4045" s="600"/>
      <c r="BJ4045" s="630">
        <f>AX4045+BD4045</f>
        <v>0</v>
      </c>
      <c r="BK4045" s="631"/>
      <c r="BL4045" s="595">
        <f>IF(BH4045=0,0,(BJ4045/BH4045)*100)</f>
        <v>0</v>
      </c>
      <c r="BM4045" s="596"/>
      <c r="BN4045" s="656">
        <f>(AF4045*2)+(AL4045*2)+(AR4045*3)+BD4045</f>
        <v>0</v>
      </c>
      <c r="BO4045" s="657"/>
      <c r="BP4045" s="658"/>
      <c r="BQ4045" s="676">
        <f t="shared" ref="BQ4045" si="3211">IF(BS4045=0,0,50*BR4045/BS4045)</f>
        <v>0</v>
      </c>
      <c r="BR4045" s="662">
        <f>(BN4045*BU$11)+(N4045*BU$12)+(Z4045*BU$13)+(R4045*BU$14)+(X4045*BU$15)+(AB4045*BU$16)</f>
        <v>0</v>
      </c>
      <c r="BS4045" s="662">
        <f>((BB4045-BD4045)*BU$18)+((AV4045-AX4045)*BU$17)+(H4045*BU$19)+(P4045*BU$20)</f>
        <v>0</v>
      </c>
      <c r="BT4045" s="15"/>
      <c r="BU4045" s="15"/>
      <c r="BV4045" s="95"/>
    </row>
    <row r="4046" spans="1:74" ht="21.75" hidden="1" customHeight="1" x14ac:dyDescent="0.25">
      <c r="A4046" s="95"/>
      <c r="B4046" s="571"/>
      <c r="C4046" s="642" t="str">
        <f>IF(ROSTER!D$30="","",ROSTER!D$30)</f>
        <v/>
      </c>
      <c r="D4046" s="643"/>
      <c r="E4046" s="575"/>
      <c r="F4046" s="577"/>
      <c r="G4046" s="583"/>
      <c r="H4046" s="579"/>
      <c r="I4046" s="545"/>
      <c r="J4046" s="544"/>
      <c r="K4046" s="581"/>
      <c r="L4046" s="586"/>
      <c r="M4046" s="587"/>
      <c r="N4046" s="592"/>
      <c r="O4046" s="603"/>
      <c r="P4046" s="544"/>
      <c r="Q4046" s="581"/>
      <c r="R4046" s="586"/>
      <c r="S4046" s="587"/>
      <c r="T4046" s="592"/>
      <c r="U4046" s="603"/>
      <c r="V4046" s="311"/>
      <c r="W4046" s="311"/>
      <c r="X4046" s="579"/>
      <c r="Y4046" s="545"/>
      <c r="Z4046" s="544"/>
      <c r="AA4046" s="545"/>
      <c r="AB4046" s="544"/>
      <c r="AC4046" s="545"/>
      <c r="AD4046" s="544"/>
      <c r="AE4046" s="581"/>
      <c r="AF4046" s="586"/>
      <c r="AG4046" s="587"/>
      <c r="AH4046" s="626"/>
      <c r="AI4046" s="627"/>
      <c r="AJ4046" s="544"/>
      <c r="AK4046" s="581"/>
      <c r="AL4046" s="586"/>
      <c r="AM4046" s="587"/>
      <c r="AN4046" s="626"/>
      <c r="AO4046" s="627"/>
      <c r="AP4046" s="544"/>
      <c r="AQ4046" s="581"/>
      <c r="AR4046" s="586"/>
      <c r="AS4046" s="587"/>
      <c r="AT4046" s="626"/>
      <c r="AU4046" s="627"/>
      <c r="AV4046" s="628"/>
      <c r="AW4046" s="629"/>
      <c r="AX4046" s="632"/>
      <c r="AY4046" s="633"/>
      <c r="AZ4046" s="626"/>
      <c r="BA4046" s="627"/>
      <c r="BB4046" s="544"/>
      <c r="BC4046" s="581"/>
      <c r="BD4046" s="586"/>
      <c r="BE4046" s="587"/>
      <c r="BF4046" s="626"/>
      <c r="BG4046" s="627"/>
      <c r="BH4046" s="628"/>
      <c r="BI4046" s="629"/>
      <c r="BJ4046" s="632"/>
      <c r="BK4046" s="633"/>
      <c r="BL4046" s="626"/>
      <c r="BM4046" s="627"/>
      <c r="BN4046" s="678"/>
      <c r="BO4046" s="679"/>
      <c r="BP4046" s="680"/>
      <c r="BQ4046" s="677"/>
      <c r="BR4046" s="663"/>
      <c r="BS4046" s="663"/>
      <c r="BT4046" s="15"/>
      <c r="BU4046" s="15"/>
      <c r="BV4046" s="95"/>
    </row>
    <row r="4047" spans="1:74" ht="21.75" hidden="1" customHeight="1" x14ac:dyDescent="0.25">
      <c r="A4047" s="95"/>
      <c r="B4047" s="570" t="str">
        <f>IF(ROSTER!B$32="","",ROSTER!B$32)</f>
        <v/>
      </c>
      <c r="C4047" s="572" t="str">
        <f>IF(ROSTER!C$32="","",ROSTER!C$32)</f>
        <v/>
      </c>
      <c r="D4047" s="573"/>
      <c r="E4047" s="574"/>
      <c r="F4047" s="576">
        <f>IF(E4047="y",1,IF(E4047="S",1,0))</f>
        <v>0</v>
      </c>
      <c r="G4047" s="582">
        <f>IF(E4047="S",1,0)</f>
        <v>0</v>
      </c>
      <c r="H4047" s="578"/>
      <c r="I4047" s="543"/>
      <c r="J4047" s="542"/>
      <c r="K4047" s="580"/>
      <c r="L4047" s="584"/>
      <c r="M4047" s="585"/>
      <c r="N4047" s="588">
        <f>L4047+J4047</f>
        <v>0</v>
      </c>
      <c r="O4047" s="589"/>
      <c r="P4047" s="542"/>
      <c r="Q4047" s="580"/>
      <c r="R4047" s="584"/>
      <c r="S4047" s="585"/>
      <c r="T4047" s="588">
        <f>R4047-P4047</f>
        <v>0</v>
      </c>
      <c r="U4047" s="589"/>
      <c r="V4047" s="310"/>
      <c r="W4047" s="310"/>
      <c r="X4047" s="578"/>
      <c r="Y4047" s="543"/>
      <c r="Z4047" s="542"/>
      <c r="AA4047" s="543"/>
      <c r="AB4047" s="542"/>
      <c r="AC4047" s="543"/>
      <c r="AD4047" s="542"/>
      <c r="AE4047" s="580"/>
      <c r="AF4047" s="584"/>
      <c r="AG4047" s="585"/>
      <c r="AH4047" s="595">
        <f>IF(AD4047=0,0,(AF4047/AD4047)*100)</f>
        <v>0</v>
      </c>
      <c r="AI4047" s="596"/>
      <c r="AJ4047" s="542"/>
      <c r="AK4047" s="580"/>
      <c r="AL4047" s="584"/>
      <c r="AM4047" s="585"/>
      <c r="AN4047" s="595">
        <f>IF(AJ4047=0,0,(AL4047/AJ4047)*100)</f>
        <v>0</v>
      </c>
      <c r="AO4047" s="596"/>
      <c r="AP4047" s="542"/>
      <c r="AQ4047" s="580"/>
      <c r="AR4047" s="584"/>
      <c r="AS4047" s="585"/>
      <c r="AT4047" s="595">
        <f>IF(AP4047=0,0,(AR4047/AP4047)*100)</f>
        <v>0</v>
      </c>
      <c r="AU4047" s="596"/>
      <c r="AV4047" s="599">
        <f>AD4047+AJ4047+AP4047</f>
        <v>0</v>
      </c>
      <c r="AW4047" s="600"/>
      <c r="AX4047" s="630">
        <f>AF4047+AL4047+AR4047</f>
        <v>0</v>
      </c>
      <c r="AY4047" s="631"/>
      <c r="AZ4047" s="595">
        <f>IF(AV4047=0,0,(AX4047/AV4047)*100)</f>
        <v>0</v>
      </c>
      <c r="BA4047" s="596"/>
      <c r="BB4047" s="542"/>
      <c r="BC4047" s="580"/>
      <c r="BD4047" s="584"/>
      <c r="BE4047" s="585"/>
      <c r="BF4047" s="595">
        <f>IF(BB4047=0,0,(BD4047/BB4047)*100)</f>
        <v>0</v>
      </c>
      <c r="BG4047" s="596"/>
      <c r="BH4047" s="599">
        <f>AV4047+BB4047</f>
        <v>0</v>
      </c>
      <c r="BI4047" s="600"/>
      <c r="BJ4047" s="630">
        <f>AX4047+BD4047</f>
        <v>0</v>
      </c>
      <c r="BK4047" s="631"/>
      <c r="BL4047" s="595">
        <f>IF(BH4047=0,0,(BJ4047/BH4047)*100)</f>
        <v>0</v>
      </c>
      <c r="BM4047" s="596"/>
      <c r="BN4047" s="656">
        <f>(AF4047*2)+(AL4047*2)+(AR4047*3)+BD4047</f>
        <v>0</v>
      </c>
      <c r="BO4047" s="657"/>
      <c r="BP4047" s="658"/>
      <c r="BQ4047" s="676">
        <f t="shared" ref="BQ4047" si="3212">IF(BS4047=0,0,50*BR4047/BS4047)</f>
        <v>0</v>
      </c>
      <c r="BR4047" s="662">
        <f>(BN4047*BU$11)+(N4047*BU$12)+(Z4047*BU$13)+(R4047*BU$14)+(X4047*BU$15)+(AB4047*BU$16)</f>
        <v>0</v>
      </c>
      <c r="BS4047" s="662">
        <f>((BB4047-BD4047)*BU$18)+((AV4047-AX4047)*BU$17)+(H4047*BU$19)+(P4047*BU$20)</f>
        <v>0</v>
      </c>
      <c r="BT4047" s="15"/>
      <c r="BU4047" s="15"/>
      <c r="BV4047" s="95"/>
    </row>
    <row r="4048" spans="1:74" ht="21.75" hidden="1" customHeight="1" x14ac:dyDescent="0.25">
      <c r="A4048" s="95"/>
      <c r="B4048" s="571"/>
      <c r="C4048" s="642" t="str">
        <f>IF(ROSTER!D$32="","",ROSTER!D$32)</f>
        <v/>
      </c>
      <c r="D4048" s="643"/>
      <c r="E4048" s="575"/>
      <c r="F4048" s="577"/>
      <c r="G4048" s="583"/>
      <c r="H4048" s="579"/>
      <c r="I4048" s="545"/>
      <c r="J4048" s="544"/>
      <c r="K4048" s="581"/>
      <c r="L4048" s="586"/>
      <c r="M4048" s="587"/>
      <c r="N4048" s="592"/>
      <c r="O4048" s="603"/>
      <c r="P4048" s="544"/>
      <c r="Q4048" s="581"/>
      <c r="R4048" s="586"/>
      <c r="S4048" s="587"/>
      <c r="T4048" s="592"/>
      <c r="U4048" s="603"/>
      <c r="V4048" s="311"/>
      <c r="W4048" s="311"/>
      <c r="X4048" s="579"/>
      <c r="Y4048" s="545"/>
      <c r="Z4048" s="544"/>
      <c r="AA4048" s="545"/>
      <c r="AB4048" s="544"/>
      <c r="AC4048" s="545"/>
      <c r="AD4048" s="544"/>
      <c r="AE4048" s="581"/>
      <c r="AF4048" s="586"/>
      <c r="AG4048" s="587"/>
      <c r="AH4048" s="626"/>
      <c r="AI4048" s="627"/>
      <c r="AJ4048" s="544"/>
      <c r="AK4048" s="581"/>
      <c r="AL4048" s="586"/>
      <c r="AM4048" s="587"/>
      <c r="AN4048" s="626"/>
      <c r="AO4048" s="627"/>
      <c r="AP4048" s="544"/>
      <c r="AQ4048" s="581"/>
      <c r="AR4048" s="586"/>
      <c r="AS4048" s="587"/>
      <c r="AT4048" s="626"/>
      <c r="AU4048" s="627"/>
      <c r="AV4048" s="628"/>
      <c r="AW4048" s="629"/>
      <c r="AX4048" s="632"/>
      <c r="AY4048" s="633"/>
      <c r="AZ4048" s="626"/>
      <c r="BA4048" s="627"/>
      <c r="BB4048" s="544"/>
      <c r="BC4048" s="581"/>
      <c r="BD4048" s="586"/>
      <c r="BE4048" s="587"/>
      <c r="BF4048" s="626"/>
      <c r="BG4048" s="627"/>
      <c r="BH4048" s="628"/>
      <c r="BI4048" s="629"/>
      <c r="BJ4048" s="632"/>
      <c r="BK4048" s="633"/>
      <c r="BL4048" s="626"/>
      <c r="BM4048" s="627"/>
      <c r="BN4048" s="678"/>
      <c r="BO4048" s="679"/>
      <c r="BP4048" s="680"/>
      <c r="BQ4048" s="677"/>
      <c r="BR4048" s="663"/>
      <c r="BS4048" s="663"/>
      <c r="BT4048" s="15"/>
      <c r="BU4048" s="15"/>
      <c r="BV4048" s="95"/>
    </row>
    <row r="4049" spans="1:74" ht="21.75" hidden="1" customHeight="1" x14ac:dyDescent="0.25">
      <c r="A4049" s="95"/>
      <c r="B4049" s="570" t="str">
        <f>IF(ROSTER!B$34="","",ROSTER!B$34)</f>
        <v/>
      </c>
      <c r="C4049" s="572" t="str">
        <f>IF(ROSTER!C$34="","",ROSTER!C$34)</f>
        <v/>
      </c>
      <c r="D4049" s="573"/>
      <c r="E4049" s="574"/>
      <c r="F4049" s="576">
        <f>IF(E4049="y",1,IF(E4049="S",1,0))</f>
        <v>0</v>
      </c>
      <c r="G4049" s="582">
        <f>IF(E4049="S",1,0)</f>
        <v>0</v>
      </c>
      <c r="H4049" s="578"/>
      <c r="I4049" s="543"/>
      <c r="J4049" s="542"/>
      <c r="K4049" s="580"/>
      <c r="L4049" s="584"/>
      <c r="M4049" s="585"/>
      <c r="N4049" s="588">
        <f>L4049+J4049</f>
        <v>0</v>
      </c>
      <c r="O4049" s="589"/>
      <c r="P4049" s="542"/>
      <c r="Q4049" s="580"/>
      <c r="R4049" s="584"/>
      <c r="S4049" s="585"/>
      <c r="T4049" s="588">
        <f>R4049-P4049</f>
        <v>0</v>
      </c>
      <c r="U4049" s="589"/>
      <c r="V4049" s="310"/>
      <c r="W4049" s="310"/>
      <c r="X4049" s="578"/>
      <c r="Y4049" s="543"/>
      <c r="Z4049" s="542"/>
      <c r="AA4049" s="543"/>
      <c r="AB4049" s="542"/>
      <c r="AC4049" s="543"/>
      <c r="AD4049" s="542"/>
      <c r="AE4049" s="580"/>
      <c r="AF4049" s="584"/>
      <c r="AG4049" s="585"/>
      <c r="AH4049" s="595">
        <f>IF(AD4049=0,0,(AF4049/AD4049)*100)</f>
        <v>0</v>
      </c>
      <c r="AI4049" s="596"/>
      <c r="AJ4049" s="542"/>
      <c r="AK4049" s="580"/>
      <c r="AL4049" s="584"/>
      <c r="AM4049" s="585"/>
      <c r="AN4049" s="595">
        <f>IF(AJ4049=0,0,(AL4049/AJ4049)*100)</f>
        <v>0</v>
      </c>
      <c r="AO4049" s="596"/>
      <c r="AP4049" s="542"/>
      <c r="AQ4049" s="580"/>
      <c r="AR4049" s="584"/>
      <c r="AS4049" s="585"/>
      <c r="AT4049" s="595">
        <f>IF(AP4049=0,0,(AR4049/AP4049)*100)</f>
        <v>0</v>
      </c>
      <c r="AU4049" s="596"/>
      <c r="AV4049" s="599">
        <f>AD4049+AJ4049+AP4049</f>
        <v>0</v>
      </c>
      <c r="AW4049" s="600"/>
      <c r="AX4049" s="630">
        <f>AF4049+AL4049+AR4049</f>
        <v>0</v>
      </c>
      <c r="AY4049" s="631"/>
      <c r="AZ4049" s="595">
        <f>IF(AV4049=0,0,(AX4049/AV4049)*100)</f>
        <v>0</v>
      </c>
      <c r="BA4049" s="596"/>
      <c r="BB4049" s="542"/>
      <c r="BC4049" s="580"/>
      <c r="BD4049" s="584"/>
      <c r="BE4049" s="585"/>
      <c r="BF4049" s="595">
        <f>IF(BB4049=0,0,(BD4049/BB4049)*100)</f>
        <v>0</v>
      </c>
      <c r="BG4049" s="596"/>
      <c r="BH4049" s="599">
        <f>AV4049+BB4049</f>
        <v>0</v>
      </c>
      <c r="BI4049" s="600"/>
      <c r="BJ4049" s="630">
        <f>AX4049+BD4049</f>
        <v>0</v>
      </c>
      <c r="BK4049" s="631"/>
      <c r="BL4049" s="595">
        <f>IF(BH4049=0,0,(BJ4049/BH4049)*100)</f>
        <v>0</v>
      </c>
      <c r="BM4049" s="596"/>
      <c r="BN4049" s="656">
        <f>(AF4049*2)+(AL4049*2)+(AR4049*3)+BD4049</f>
        <v>0</v>
      </c>
      <c r="BO4049" s="657"/>
      <c r="BP4049" s="658"/>
      <c r="BQ4049" s="676">
        <f t="shared" ref="BQ4049" si="3213">IF(BS4049=0,0,50*BR4049/BS4049)</f>
        <v>0</v>
      </c>
      <c r="BR4049" s="662">
        <f>(BN4049*BU$11)+(N4049*BU$12)+(Z4049*BU$13)+(R4049*BU$14)+(X4049*BU$15)+(AB4049*BU$16)</f>
        <v>0</v>
      </c>
      <c r="BS4049" s="662">
        <f>((BB4049-BD4049)*BU$18)+((AV4049-AX4049)*BU$17)+(H4049*BU$19)+(P4049*BU$20)</f>
        <v>0</v>
      </c>
      <c r="BT4049" s="15"/>
      <c r="BU4049" s="15"/>
      <c r="BV4049" s="95"/>
    </row>
    <row r="4050" spans="1:74" ht="21.75" hidden="1" customHeight="1" x14ac:dyDescent="0.25">
      <c r="A4050" s="95"/>
      <c r="B4050" s="571"/>
      <c r="C4050" s="642" t="str">
        <f>IF(ROSTER!D$34="","",ROSTER!D$34)</f>
        <v/>
      </c>
      <c r="D4050" s="643"/>
      <c r="E4050" s="575"/>
      <c r="F4050" s="577"/>
      <c r="G4050" s="583"/>
      <c r="H4050" s="579"/>
      <c r="I4050" s="545"/>
      <c r="J4050" s="544"/>
      <c r="K4050" s="581"/>
      <c r="L4050" s="586"/>
      <c r="M4050" s="587"/>
      <c r="N4050" s="592"/>
      <c r="O4050" s="603"/>
      <c r="P4050" s="544"/>
      <c r="Q4050" s="581"/>
      <c r="R4050" s="586"/>
      <c r="S4050" s="587"/>
      <c r="T4050" s="592"/>
      <c r="U4050" s="603"/>
      <c r="V4050" s="311"/>
      <c r="W4050" s="311"/>
      <c r="X4050" s="579"/>
      <c r="Y4050" s="545"/>
      <c r="Z4050" s="544"/>
      <c r="AA4050" s="545"/>
      <c r="AB4050" s="544"/>
      <c r="AC4050" s="545"/>
      <c r="AD4050" s="544"/>
      <c r="AE4050" s="581"/>
      <c r="AF4050" s="586"/>
      <c r="AG4050" s="587"/>
      <c r="AH4050" s="626"/>
      <c r="AI4050" s="627"/>
      <c r="AJ4050" s="544"/>
      <c r="AK4050" s="581"/>
      <c r="AL4050" s="586"/>
      <c r="AM4050" s="587"/>
      <c r="AN4050" s="626"/>
      <c r="AO4050" s="627"/>
      <c r="AP4050" s="544"/>
      <c r="AQ4050" s="581"/>
      <c r="AR4050" s="586"/>
      <c r="AS4050" s="587"/>
      <c r="AT4050" s="626"/>
      <c r="AU4050" s="627"/>
      <c r="AV4050" s="628"/>
      <c r="AW4050" s="629"/>
      <c r="AX4050" s="632"/>
      <c r="AY4050" s="633"/>
      <c r="AZ4050" s="626"/>
      <c r="BA4050" s="627"/>
      <c r="BB4050" s="544"/>
      <c r="BC4050" s="581"/>
      <c r="BD4050" s="586"/>
      <c r="BE4050" s="587"/>
      <c r="BF4050" s="626"/>
      <c r="BG4050" s="627"/>
      <c r="BH4050" s="628"/>
      <c r="BI4050" s="629"/>
      <c r="BJ4050" s="632"/>
      <c r="BK4050" s="633"/>
      <c r="BL4050" s="626"/>
      <c r="BM4050" s="627"/>
      <c r="BN4050" s="678"/>
      <c r="BO4050" s="679"/>
      <c r="BP4050" s="680"/>
      <c r="BQ4050" s="677"/>
      <c r="BR4050" s="663"/>
      <c r="BS4050" s="663"/>
      <c r="BT4050" s="15"/>
      <c r="BU4050" s="15"/>
      <c r="BV4050" s="95"/>
    </row>
    <row r="4051" spans="1:74" ht="21.75" hidden="1" customHeight="1" x14ac:dyDescent="0.25">
      <c r="A4051" s="95"/>
      <c r="B4051" s="570" t="str">
        <f>IF(ROSTER!B$36="","",ROSTER!B$36)</f>
        <v/>
      </c>
      <c r="C4051" s="572" t="str">
        <f>IF(ROSTER!C$36="","",ROSTER!C$36)</f>
        <v/>
      </c>
      <c r="D4051" s="573"/>
      <c r="E4051" s="574"/>
      <c r="F4051" s="576">
        <f>IF(E4051="y",1,IF(E4051="S",1,0))</f>
        <v>0</v>
      </c>
      <c r="G4051" s="582">
        <f>IF(E4051="S",1,0)</f>
        <v>0</v>
      </c>
      <c r="H4051" s="578"/>
      <c r="I4051" s="543"/>
      <c r="J4051" s="542"/>
      <c r="K4051" s="580"/>
      <c r="L4051" s="584"/>
      <c r="M4051" s="585"/>
      <c r="N4051" s="588">
        <f>L4051+J4051</f>
        <v>0</v>
      </c>
      <c r="O4051" s="589"/>
      <c r="P4051" s="542"/>
      <c r="Q4051" s="580"/>
      <c r="R4051" s="584"/>
      <c r="S4051" s="585"/>
      <c r="T4051" s="588">
        <f>R4051-P4051</f>
        <v>0</v>
      </c>
      <c r="U4051" s="589"/>
      <c r="V4051" s="310"/>
      <c r="W4051" s="310"/>
      <c r="X4051" s="578"/>
      <c r="Y4051" s="543"/>
      <c r="Z4051" s="542"/>
      <c r="AA4051" s="543"/>
      <c r="AB4051" s="542"/>
      <c r="AC4051" s="543"/>
      <c r="AD4051" s="542"/>
      <c r="AE4051" s="580"/>
      <c r="AF4051" s="584"/>
      <c r="AG4051" s="585"/>
      <c r="AH4051" s="595">
        <f>IF(AD4051=0,0,(AF4051/AD4051)*100)</f>
        <v>0</v>
      </c>
      <c r="AI4051" s="596"/>
      <c r="AJ4051" s="542"/>
      <c r="AK4051" s="580"/>
      <c r="AL4051" s="584"/>
      <c r="AM4051" s="585"/>
      <c r="AN4051" s="595">
        <f>IF(AJ4051=0,0,(AL4051/AJ4051)*100)</f>
        <v>0</v>
      </c>
      <c r="AO4051" s="596"/>
      <c r="AP4051" s="542"/>
      <c r="AQ4051" s="580"/>
      <c r="AR4051" s="584"/>
      <c r="AS4051" s="585"/>
      <c r="AT4051" s="595">
        <f>IF(AP4051=0,0,(AR4051/AP4051)*100)</f>
        <v>0</v>
      </c>
      <c r="AU4051" s="596"/>
      <c r="AV4051" s="599">
        <f>AD4051+AJ4051+AP4051</f>
        <v>0</v>
      </c>
      <c r="AW4051" s="600"/>
      <c r="AX4051" s="630">
        <f>AF4051+AL4051+AR4051</f>
        <v>0</v>
      </c>
      <c r="AY4051" s="631"/>
      <c r="AZ4051" s="595">
        <f>IF(AV4051=0,0,(AX4051/AV4051)*100)</f>
        <v>0</v>
      </c>
      <c r="BA4051" s="596"/>
      <c r="BB4051" s="542"/>
      <c r="BC4051" s="580"/>
      <c r="BD4051" s="584"/>
      <c r="BE4051" s="585"/>
      <c r="BF4051" s="595">
        <f>IF(BB4051=0,0,(BD4051/BB4051)*100)</f>
        <v>0</v>
      </c>
      <c r="BG4051" s="596"/>
      <c r="BH4051" s="599">
        <f>AV4051+BB4051</f>
        <v>0</v>
      </c>
      <c r="BI4051" s="600"/>
      <c r="BJ4051" s="630">
        <f>AX4051+BD4051</f>
        <v>0</v>
      </c>
      <c r="BK4051" s="631"/>
      <c r="BL4051" s="595">
        <f>IF(BH4051=0,0,(BJ4051/BH4051)*100)</f>
        <v>0</v>
      </c>
      <c r="BM4051" s="596"/>
      <c r="BN4051" s="656">
        <f>(AF4051*2)+(AL4051*2)+(AR4051*3)+BD4051</f>
        <v>0</v>
      </c>
      <c r="BO4051" s="657"/>
      <c r="BP4051" s="658"/>
      <c r="BQ4051" s="676">
        <f t="shared" ref="BQ4051" si="3214">IF(BS4051=0,0,50*BR4051/BS4051)</f>
        <v>0</v>
      </c>
      <c r="BR4051" s="662">
        <f>(BN4051*BU$11)+(N4051*BU$12)+(Z4051*BU$13)+(R4051*BU$14)+(X4051*BU$15)+(AB4051*BU$16)</f>
        <v>0</v>
      </c>
      <c r="BS4051" s="662">
        <f>((BB4051-BD4051)*BU$18)+((AV4051-AX4051)*BU$17)+(H4051*BU$19)+(P4051*BU$20)</f>
        <v>0</v>
      </c>
      <c r="BT4051" s="15"/>
      <c r="BU4051" s="15"/>
      <c r="BV4051" s="95"/>
    </row>
    <row r="4052" spans="1:74" ht="21.75" hidden="1" customHeight="1" x14ac:dyDescent="0.25">
      <c r="A4052" s="95"/>
      <c r="B4052" s="571"/>
      <c r="C4052" s="642" t="str">
        <f>IF(ROSTER!D$36="","",ROSTER!D$36)</f>
        <v/>
      </c>
      <c r="D4052" s="643"/>
      <c r="E4052" s="575"/>
      <c r="F4052" s="577"/>
      <c r="G4052" s="583"/>
      <c r="H4052" s="579"/>
      <c r="I4052" s="545"/>
      <c r="J4052" s="544"/>
      <c r="K4052" s="581"/>
      <c r="L4052" s="586"/>
      <c r="M4052" s="587"/>
      <c r="N4052" s="592"/>
      <c r="O4052" s="603"/>
      <c r="P4052" s="544"/>
      <c r="Q4052" s="581"/>
      <c r="R4052" s="586"/>
      <c r="S4052" s="587"/>
      <c r="T4052" s="592"/>
      <c r="U4052" s="603"/>
      <c r="V4052" s="311"/>
      <c r="W4052" s="311"/>
      <c r="X4052" s="579"/>
      <c r="Y4052" s="545"/>
      <c r="Z4052" s="544"/>
      <c r="AA4052" s="545"/>
      <c r="AB4052" s="544"/>
      <c r="AC4052" s="545"/>
      <c r="AD4052" s="544"/>
      <c r="AE4052" s="581"/>
      <c r="AF4052" s="586"/>
      <c r="AG4052" s="587"/>
      <c r="AH4052" s="626"/>
      <c r="AI4052" s="627"/>
      <c r="AJ4052" s="544"/>
      <c r="AK4052" s="581"/>
      <c r="AL4052" s="586"/>
      <c r="AM4052" s="587"/>
      <c r="AN4052" s="626"/>
      <c r="AO4052" s="627"/>
      <c r="AP4052" s="544"/>
      <c r="AQ4052" s="581"/>
      <c r="AR4052" s="586"/>
      <c r="AS4052" s="587"/>
      <c r="AT4052" s="626"/>
      <c r="AU4052" s="627"/>
      <c r="AV4052" s="628"/>
      <c r="AW4052" s="629"/>
      <c r="AX4052" s="632"/>
      <c r="AY4052" s="633"/>
      <c r="AZ4052" s="626"/>
      <c r="BA4052" s="627"/>
      <c r="BB4052" s="544"/>
      <c r="BC4052" s="581"/>
      <c r="BD4052" s="586"/>
      <c r="BE4052" s="587"/>
      <c r="BF4052" s="626"/>
      <c r="BG4052" s="627"/>
      <c r="BH4052" s="628"/>
      <c r="BI4052" s="629"/>
      <c r="BJ4052" s="632"/>
      <c r="BK4052" s="633"/>
      <c r="BL4052" s="626"/>
      <c r="BM4052" s="627"/>
      <c r="BN4052" s="678"/>
      <c r="BO4052" s="679"/>
      <c r="BP4052" s="680"/>
      <c r="BQ4052" s="677"/>
      <c r="BR4052" s="663"/>
      <c r="BS4052" s="663"/>
      <c r="BT4052" s="15"/>
      <c r="BU4052" s="15"/>
      <c r="BV4052" s="95"/>
    </row>
    <row r="4053" spans="1:74" ht="21.75" hidden="1" customHeight="1" x14ac:dyDescent="0.25">
      <c r="A4053" s="95"/>
      <c r="B4053" s="570" t="str">
        <f>IF(ROSTER!B$38="","",ROSTER!B$38)</f>
        <v/>
      </c>
      <c r="C4053" s="572" t="str">
        <f>IF(ROSTER!C$38="","",ROSTER!C$38)</f>
        <v/>
      </c>
      <c r="D4053" s="573"/>
      <c r="E4053" s="574"/>
      <c r="F4053" s="576">
        <f>IF(E4053="y",1,IF(E4053="S",1,0))</f>
        <v>0</v>
      </c>
      <c r="G4053" s="582">
        <f>IF(E4053="S",1,0)</f>
        <v>0</v>
      </c>
      <c r="H4053" s="578"/>
      <c r="I4053" s="543"/>
      <c r="J4053" s="542"/>
      <c r="K4053" s="580"/>
      <c r="L4053" s="584"/>
      <c r="M4053" s="585"/>
      <c r="N4053" s="588">
        <f>L4053+J4053</f>
        <v>0</v>
      </c>
      <c r="O4053" s="589"/>
      <c r="P4053" s="542"/>
      <c r="Q4053" s="580"/>
      <c r="R4053" s="584"/>
      <c r="S4053" s="585"/>
      <c r="T4053" s="588">
        <f>R4053-P4053</f>
        <v>0</v>
      </c>
      <c r="U4053" s="589"/>
      <c r="V4053" s="310"/>
      <c r="W4053" s="310"/>
      <c r="X4053" s="578"/>
      <c r="Y4053" s="543"/>
      <c r="Z4053" s="542"/>
      <c r="AA4053" s="543"/>
      <c r="AB4053" s="542"/>
      <c r="AC4053" s="543"/>
      <c r="AD4053" s="542"/>
      <c r="AE4053" s="580"/>
      <c r="AF4053" s="584"/>
      <c r="AG4053" s="585"/>
      <c r="AH4053" s="595">
        <f>IF(AD4053=0,0,(AF4053/AD4053)*100)</f>
        <v>0</v>
      </c>
      <c r="AI4053" s="596"/>
      <c r="AJ4053" s="542"/>
      <c r="AK4053" s="580"/>
      <c r="AL4053" s="584"/>
      <c r="AM4053" s="585"/>
      <c r="AN4053" s="595">
        <f>IF(AJ4053=0,0,(AL4053/AJ4053)*100)</f>
        <v>0</v>
      </c>
      <c r="AO4053" s="596"/>
      <c r="AP4053" s="542"/>
      <c r="AQ4053" s="580"/>
      <c r="AR4053" s="584"/>
      <c r="AS4053" s="585"/>
      <c r="AT4053" s="595">
        <f>IF(AP4053=0,0,(AR4053/AP4053)*100)</f>
        <v>0</v>
      </c>
      <c r="AU4053" s="596"/>
      <c r="AV4053" s="599">
        <f>AD4053+AJ4053+AP4053</f>
        <v>0</v>
      </c>
      <c r="AW4053" s="600"/>
      <c r="AX4053" s="630">
        <f>AF4053+AL4053+AR4053</f>
        <v>0</v>
      </c>
      <c r="AY4053" s="631"/>
      <c r="AZ4053" s="595">
        <f>IF(AV4053=0,0,(AX4053/AV4053)*100)</f>
        <v>0</v>
      </c>
      <c r="BA4053" s="596"/>
      <c r="BB4053" s="542"/>
      <c r="BC4053" s="580"/>
      <c r="BD4053" s="584"/>
      <c r="BE4053" s="585"/>
      <c r="BF4053" s="595">
        <f>IF(BB4053=0,0,(BD4053/BB4053)*100)</f>
        <v>0</v>
      </c>
      <c r="BG4053" s="596"/>
      <c r="BH4053" s="599">
        <f>AV4053+BB4053</f>
        <v>0</v>
      </c>
      <c r="BI4053" s="600"/>
      <c r="BJ4053" s="630">
        <f>AX4053+BD4053</f>
        <v>0</v>
      </c>
      <c r="BK4053" s="631"/>
      <c r="BL4053" s="595">
        <f>IF(BH4053=0,0,(BJ4053/BH4053)*100)</f>
        <v>0</v>
      </c>
      <c r="BM4053" s="596"/>
      <c r="BN4053" s="656">
        <f>(AF4053*2)+(AL4053*2)+(AR4053*3)+BD4053</f>
        <v>0</v>
      </c>
      <c r="BO4053" s="657"/>
      <c r="BP4053" s="658"/>
      <c r="BQ4053" s="676">
        <f t="shared" ref="BQ4053" si="3215">IF(BS4053=0,0,50*BR4053/BS4053)</f>
        <v>0</v>
      </c>
      <c r="BR4053" s="662">
        <f>(BN4053*BU$11)+(N4053*BU$12)+(Z4053*BU$13)+(R4053*BU$14)+(X4053*BU$15)+(AB4053*BU$16)</f>
        <v>0</v>
      </c>
      <c r="BS4053" s="662">
        <f>((BB4053-BD4053)*BU$18)+((AV4053-AX4053)*BU$17)+(H4053*BU$19)+(P4053*BU$20)</f>
        <v>0</v>
      </c>
      <c r="BT4053" s="15"/>
      <c r="BU4053" s="15"/>
      <c r="BV4053" s="95"/>
    </row>
    <row r="4054" spans="1:74" ht="21.75" hidden="1" customHeight="1" x14ac:dyDescent="0.25">
      <c r="A4054" s="95"/>
      <c r="B4054" s="571"/>
      <c r="C4054" s="642" t="str">
        <f>IF(ROSTER!D$38="","",ROSTER!D$38)</f>
        <v/>
      </c>
      <c r="D4054" s="643"/>
      <c r="E4054" s="575"/>
      <c r="F4054" s="577"/>
      <c r="G4054" s="583"/>
      <c r="H4054" s="579"/>
      <c r="I4054" s="545"/>
      <c r="J4054" s="544"/>
      <c r="K4054" s="581"/>
      <c r="L4054" s="586"/>
      <c r="M4054" s="587"/>
      <c r="N4054" s="592"/>
      <c r="O4054" s="603"/>
      <c r="P4054" s="544"/>
      <c r="Q4054" s="581"/>
      <c r="R4054" s="586"/>
      <c r="S4054" s="587"/>
      <c r="T4054" s="592"/>
      <c r="U4054" s="603"/>
      <c r="V4054" s="311"/>
      <c r="W4054" s="311"/>
      <c r="X4054" s="579"/>
      <c r="Y4054" s="545"/>
      <c r="Z4054" s="544"/>
      <c r="AA4054" s="545"/>
      <c r="AB4054" s="544"/>
      <c r="AC4054" s="545"/>
      <c r="AD4054" s="544"/>
      <c r="AE4054" s="581"/>
      <c r="AF4054" s="586"/>
      <c r="AG4054" s="587"/>
      <c r="AH4054" s="626"/>
      <c r="AI4054" s="627"/>
      <c r="AJ4054" s="544"/>
      <c r="AK4054" s="581"/>
      <c r="AL4054" s="586"/>
      <c r="AM4054" s="587"/>
      <c r="AN4054" s="626"/>
      <c r="AO4054" s="627"/>
      <c r="AP4054" s="544"/>
      <c r="AQ4054" s="581"/>
      <c r="AR4054" s="586"/>
      <c r="AS4054" s="587"/>
      <c r="AT4054" s="626"/>
      <c r="AU4054" s="627"/>
      <c r="AV4054" s="628"/>
      <c r="AW4054" s="629"/>
      <c r="AX4054" s="632"/>
      <c r="AY4054" s="633"/>
      <c r="AZ4054" s="626"/>
      <c r="BA4054" s="627"/>
      <c r="BB4054" s="544"/>
      <c r="BC4054" s="581"/>
      <c r="BD4054" s="586"/>
      <c r="BE4054" s="587"/>
      <c r="BF4054" s="626"/>
      <c r="BG4054" s="627"/>
      <c r="BH4054" s="628"/>
      <c r="BI4054" s="629"/>
      <c r="BJ4054" s="632"/>
      <c r="BK4054" s="633"/>
      <c r="BL4054" s="626"/>
      <c r="BM4054" s="627"/>
      <c r="BN4054" s="678"/>
      <c r="BO4054" s="679"/>
      <c r="BP4054" s="680"/>
      <c r="BQ4054" s="677"/>
      <c r="BR4054" s="663"/>
      <c r="BS4054" s="663"/>
      <c r="BT4054" s="15"/>
      <c r="BU4054" s="15"/>
      <c r="BV4054" s="95"/>
    </row>
    <row r="4055" spans="1:74" ht="21.75" hidden="1" customHeight="1" x14ac:dyDescent="0.25">
      <c r="A4055" s="95"/>
      <c r="B4055" s="570" t="str">
        <f>IF(ROSTER!B$40="","",ROSTER!B$40)</f>
        <v/>
      </c>
      <c r="C4055" s="572" t="str">
        <f>IF(ROSTER!C$40="","",ROSTER!C$40)</f>
        <v/>
      </c>
      <c r="D4055" s="573"/>
      <c r="E4055" s="574"/>
      <c r="F4055" s="576">
        <f>IF(E4055="y",1,IF(E4055="S",1,0))</f>
        <v>0</v>
      </c>
      <c r="G4055" s="582">
        <f>IF(E4055="S",1,0)</f>
        <v>0</v>
      </c>
      <c r="H4055" s="578"/>
      <c r="I4055" s="543"/>
      <c r="J4055" s="542"/>
      <c r="K4055" s="580"/>
      <c r="L4055" s="584"/>
      <c r="M4055" s="585"/>
      <c r="N4055" s="588">
        <f>L4055+J4055</f>
        <v>0</v>
      </c>
      <c r="O4055" s="589"/>
      <c r="P4055" s="542"/>
      <c r="Q4055" s="580"/>
      <c r="R4055" s="584"/>
      <c r="S4055" s="585"/>
      <c r="T4055" s="588">
        <f>R4055-P4055</f>
        <v>0</v>
      </c>
      <c r="U4055" s="589"/>
      <c r="V4055" s="310"/>
      <c r="W4055" s="310"/>
      <c r="X4055" s="578"/>
      <c r="Y4055" s="543"/>
      <c r="Z4055" s="542"/>
      <c r="AA4055" s="543"/>
      <c r="AB4055" s="542"/>
      <c r="AC4055" s="543"/>
      <c r="AD4055" s="542"/>
      <c r="AE4055" s="580"/>
      <c r="AF4055" s="584"/>
      <c r="AG4055" s="585"/>
      <c r="AH4055" s="595">
        <f>IF(AD4055=0,0,(AF4055/AD4055)*100)</f>
        <v>0</v>
      </c>
      <c r="AI4055" s="596"/>
      <c r="AJ4055" s="542"/>
      <c r="AK4055" s="580"/>
      <c r="AL4055" s="584"/>
      <c r="AM4055" s="585"/>
      <c r="AN4055" s="595">
        <f>IF(AJ4055=0,0,(AL4055/AJ4055)*100)</f>
        <v>0</v>
      </c>
      <c r="AO4055" s="596"/>
      <c r="AP4055" s="542"/>
      <c r="AQ4055" s="580"/>
      <c r="AR4055" s="584"/>
      <c r="AS4055" s="585"/>
      <c r="AT4055" s="595">
        <f>IF(AP4055=0,0,(AR4055/AP4055)*100)</f>
        <v>0</v>
      </c>
      <c r="AU4055" s="596"/>
      <c r="AV4055" s="599">
        <f>AD4055+AJ4055+AP4055</f>
        <v>0</v>
      </c>
      <c r="AW4055" s="600"/>
      <c r="AX4055" s="630">
        <f>AF4055+AL4055+AR4055</f>
        <v>0</v>
      </c>
      <c r="AY4055" s="631"/>
      <c r="AZ4055" s="595">
        <f>IF(AV4055=0,0,(AX4055/AV4055)*100)</f>
        <v>0</v>
      </c>
      <c r="BA4055" s="596"/>
      <c r="BB4055" s="542"/>
      <c r="BC4055" s="580"/>
      <c r="BD4055" s="584"/>
      <c r="BE4055" s="585"/>
      <c r="BF4055" s="595">
        <f>IF(BB4055=0,0,(BD4055/BB4055)*100)</f>
        <v>0</v>
      </c>
      <c r="BG4055" s="596"/>
      <c r="BH4055" s="599">
        <f>AV4055+BB4055</f>
        <v>0</v>
      </c>
      <c r="BI4055" s="600"/>
      <c r="BJ4055" s="630">
        <f>AX4055+BD4055</f>
        <v>0</v>
      </c>
      <c r="BK4055" s="631"/>
      <c r="BL4055" s="595">
        <f>IF(BH4055=0,0,(BJ4055/BH4055)*100)</f>
        <v>0</v>
      </c>
      <c r="BM4055" s="596"/>
      <c r="BN4055" s="656">
        <f>(AF4055*2)+(AL4055*2)+(AR4055*3)+BD4055</f>
        <v>0</v>
      </c>
      <c r="BO4055" s="657"/>
      <c r="BP4055" s="658"/>
      <c r="BQ4055" s="676">
        <f t="shared" ref="BQ4055" si="3216">IF(BS4055=0,0,50*BR4055/BS4055)</f>
        <v>0</v>
      </c>
      <c r="BR4055" s="662">
        <f>(BN4055*BU$11)+(N4055*BU$12)+(Z4055*BU$13)+(R4055*BU$14)+(X4055*BU$15)+(AB4055*BU$16)</f>
        <v>0</v>
      </c>
      <c r="BS4055" s="662">
        <f>((BB4055-BD4055)*BU$18)+((AV4055-AX4055)*BU$17)+(H4055*BU$19)+(P4055*BU$20)</f>
        <v>0</v>
      </c>
      <c r="BT4055" s="15"/>
      <c r="BU4055" s="15"/>
      <c r="BV4055" s="95"/>
    </row>
    <row r="4056" spans="1:74" ht="21.75" hidden="1" customHeight="1" x14ac:dyDescent="0.25">
      <c r="A4056" s="95"/>
      <c r="B4056" s="571"/>
      <c r="C4056" s="642" t="str">
        <f>IF(ROSTER!D$40="","",ROSTER!D$40)</f>
        <v/>
      </c>
      <c r="D4056" s="643"/>
      <c r="E4056" s="575"/>
      <c r="F4056" s="577"/>
      <c r="G4056" s="583"/>
      <c r="H4056" s="579"/>
      <c r="I4056" s="545"/>
      <c r="J4056" s="544"/>
      <c r="K4056" s="581"/>
      <c r="L4056" s="586"/>
      <c r="M4056" s="587"/>
      <c r="N4056" s="592"/>
      <c r="O4056" s="603"/>
      <c r="P4056" s="544"/>
      <c r="Q4056" s="581"/>
      <c r="R4056" s="586"/>
      <c r="S4056" s="587"/>
      <c r="T4056" s="592"/>
      <c r="U4056" s="603"/>
      <c r="V4056" s="311"/>
      <c r="W4056" s="311"/>
      <c r="X4056" s="579"/>
      <c r="Y4056" s="545"/>
      <c r="Z4056" s="544"/>
      <c r="AA4056" s="545"/>
      <c r="AB4056" s="544"/>
      <c r="AC4056" s="545"/>
      <c r="AD4056" s="544"/>
      <c r="AE4056" s="581"/>
      <c r="AF4056" s="586"/>
      <c r="AG4056" s="587"/>
      <c r="AH4056" s="626"/>
      <c r="AI4056" s="627"/>
      <c r="AJ4056" s="544"/>
      <c r="AK4056" s="581"/>
      <c r="AL4056" s="586"/>
      <c r="AM4056" s="587"/>
      <c r="AN4056" s="626"/>
      <c r="AO4056" s="627"/>
      <c r="AP4056" s="544"/>
      <c r="AQ4056" s="581"/>
      <c r="AR4056" s="586"/>
      <c r="AS4056" s="587"/>
      <c r="AT4056" s="626"/>
      <c r="AU4056" s="627"/>
      <c r="AV4056" s="628"/>
      <c r="AW4056" s="629"/>
      <c r="AX4056" s="632"/>
      <c r="AY4056" s="633"/>
      <c r="AZ4056" s="626"/>
      <c r="BA4056" s="627"/>
      <c r="BB4056" s="544"/>
      <c r="BC4056" s="581"/>
      <c r="BD4056" s="586"/>
      <c r="BE4056" s="587"/>
      <c r="BF4056" s="626"/>
      <c r="BG4056" s="627"/>
      <c r="BH4056" s="628"/>
      <c r="BI4056" s="629"/>
      <c r="BJ4056" s="632"/>
      <c r="BK4056" s="633"/>
      <c r="BL4056" s="626"/>
      <c r="BM4056" s="627"/>
      <c r="BN4056" s="678"/>
      <c r="BO4056" s="679"/>
      <c r="BP4056" s="680"/>
      <c r="BQ4056" s="677"/>
      <c r="BR4056" s="663"/>
      <c r="BS4056" s="663"/>
      <c r="BT4056" s="15"/>
      <c r="BU4056" s="15"/>
      <c r="BV4056" s="95"/>
    </row>
    <row r="4057" spans="1:74" ht="21.75" hidden="1" customHeight="1" x14ac:dyDescent="0.25">
      <c r="A4057" s="95"/>
      <c r="B4057" s="570" t="str">
        <f>IF(ROSTER!B$42="","",ROSTER!B$42)</f>
        <v/>
      </c>
      <c r="C4057" s="572" t="str">
        <f>IF(ROSTER!C$42="","",ROSTER!C$42)</f>
        <v/>
      </c>
      <c r="D4057" s="573"/>
      <c r="E4057" s="574"/>
      <c r="F4057" s="576">
        <f>IF(E4057="y",1,IF(E4057="S",1,0))</f>
        <v>0</v>
      </c>
      <c r="G4057" s="582">
        <f>IF(E4057="S",1,0)</f>
        <v>0</v>
      </c>
      <c r="H4057" s="578"/>
      <c r="I4057" s="543"/>
      <c r="J4057" s="542"/>
      <c r="K4057" s="580"/>
      <c r="L4057" s="584"/>
      <c r="M4057" s="585"/>
      <c r="N4057" s="588">
        <f>L4057+J4057</f>
        <v>0</v>
      </c>
      <c r="O4057" s="589"/>
      <c r="P4057" s="542"/>
      <c r="Q4057" s="580"/>
      <c r="R4057" s="584"/>
      <c r="S4057" s="585"/>
      <c r="T4057" s="588">
        <f>R4057-P4057</f>
        <v>0</v>
      </c>
      <c r="U4057" s="589"/>
      <c r="V4057" s="310"/>
      <c r="W4057" s="310"/>
      <c r="X4057" s="578"/>
      <c r="Y4057" s="543"/>
      <c r="Z4057" s="542"/>
      <c r="AA4057" s="543"/>
      <c r="AB4057" s="542"/>
      <c r="AC4057" s="543"/>
      <c r="AD4057" s="542"/>
      <c r="AE4057" s="580"/>
      <c r="AF4057" s="584"/>
      <c r="AG4057" s="585"/>
      <c r="AH4057" s="595">
        <f>IF(AD4057=0,0,(AF4057/AD4057)*100)</f>
        <v>0</v>
      </c>
      <c r="AI4057" s="596"/>
      <c r="AJ4057" s="542"/>
      <c r="AK4057" s="580"/>
      <c r="AL4057" s="584"/>
      <c r="AM4057" s="585"/>
      <c r="AN4057" s="595">
        <f>IF(AJ4057=0,0,(AL4057/AJ4057)*100)</f>
        <v>0</v>
      </c>
      <c r="AO4057" s="596"/>
      <c r="AP4057" s="542"/>
      <c r="AQ4057" s="580"/>
      <c r="AR4057" s="584"/>
      <c r="AS4057" s="585"/>
      <c r="AT4057" s="595">
        <f>IF(AP4057=0,0,(AR4057/AP4057)*100)</f>
        <v>0</v>
      </c>
      <c r="AU4057" s="596"/>
      <c r="AV4057" s="599">
        <f>AD4057+AJ4057+AP4057</f>
        <v>0</v>
      </c>
      <c r="AW4057" s="600"/>
      <c r="AX4057" s="630">
        <f>AF4057+AL4057+AR4057</f>
        <v>0</v>
      </c>
      <c r="AY4057" s="631"/>
      <c r="AZ4057" s="595">
        <f>IF(AV4057=0,0,(AX4057/AV4057)*100)</f>
        <v>0</v>
      </c>
      <c r="BA4057" s="596"/>
      <c r="BB4057" s="542"/>
      <c r="BC4057" s="580"/>
      <c r="BD4057" s="584"/>
      <c r="BE4057" s="585"/>
      <c r="BF4057" s="595">
        <f>IF(BB4057=0,0,(BD4057/BB4057)*100)</f>
        <v>0</v>
      </c>
      <c r="BG4057" s="596"/>
      <c r="BH4057" s="599">
        <f>AV4057+BB4057</f>
        <v>0</v>
      </c>
      <c r="BI4057" s="600"/>
      <c r="BJ4057" s="630">
        <f>AX4057+BD4057</f>
        <v>0</v>
      </c>
      <c r="BK4057" s="631"/>
      <c r="BL4057" s="595">
        <f>IF(BH4057=0,0,(BJ4057/BH4057)*100)</f>
        <v>0</v>
      </c>
      <c r="BM4057" s="596"/>
      <c r="BN4057" s="656">
        <f>(AF4057*2)+(AL4057*2)+(AR4057*3)+BD4057</f>
        <v>0</v>
      </c>
      <c r="BO4057" s="657"/>
      <c r="BP4057" s="658"/>
      <c r="BQ4057" s="676">
        <f t="shared" ref="BQ4057" si="3217">IF(BS4057=0,0,50*BR4057/BS4057)</f>
        <v>0</v>
      </c>
      <c r="BR4057" s="662">
        <f>(BN4057*BU$11)+(N4057*BU$12)+(Z4057*BU$13)+(R4057*BU$14)+(X4057*BU$15)+(AB4057*BU$16)</f>
        <v>0</v>
      </c>
      <c r="BS4057" s="662">
        <f>((BB4057-BD4057)*BU$18)+((AV4057-AX4057)*BU$17)+(H4057*BU$19)+(P4057*BU$20)</f>
        <v>0</v>
      </c>
      <c r="BT4057" s="15"/>
      <c r="BU4057" s="15"/>
      <c r="BV4057" s="95"/>
    </row>
    <row r="4058" spans="1:74" ht="21.75" hidden="1" customHeight="1" x14ac:dyDescent="0.25">
      <c r="A4058" s="95"/>
      <c r="B4058" s="571"/>
      <c r="C4058" s="642" t="str">
        <f>IF(ROSTER!D$42="","",ROSTER!D$42)</f>
        <v/>
      </c>
      <c r="D4058" s="643"/>
      <c r="E4058" s="575"/>
      <c r="F4058" s="577"/>
      <c r="G4058" s="583"/>
      <c r="H4058" s="579"/>
      <c r="I4058" s="545"/>
      <c r="J4058" s="544"/>
      <c r="K4058" s="581"/>
      <c r="L4058" s="586"/>
      <c r="M4058" s="587"/>
      <c r="N4058" s="592"/>
      <c r="O4058" s="603"/>
      <c r="P4058" s="544"/>
      <c r="Q4058" s="581"/>
      <c r="R4058" s="586"/>
      <c r="S4058" s="587"/>
      <c r="T4058" s="592"/>
      <c r="U4058" s="603"/>
      <c r="V4058" s="311"/>
      <c r="W4058" s="311"/>
      <c r="X4058" s="579"/>
      <c r="Y4058" s="545"/>
      <c r="Z4058" s="544"/>
      <c r="AA4058" s="545"/>
      <c r="AB4058" s="544"/>
      <c r="AC4058" s="545"/>
      <c r="AD4058" s="544"/>
      <c r="AE4058" s="581"/>
      <c r="AF4058" s="586"/>
      <c r="AG4058" s="587"/>
      <c r="AH4058" s="626"/>
      <c r="AI4058" s="627"/>
      <c r="AJ4058" s="544"/>
      <c r="AK4058" s="581"/>
      <c r="AL4058" s="586"/>
      <c r="AM4058" s="587"/>
      <c r="AN4058" s="626"/>
      <c r="AO4058" s="627"/>
      <c r="AP4058" s="544"/>
      <c r="AQ4058" s="581"/>
      <c r="AR4058" s="586"/>
      <c r="AS4058" s="587"/>
      <c r="AT4058" s="626"/>
      <c r="AU4058" s="627"/>
      <c r="AV4058" s="628"/>
      <c r="AW4058" s="629"/>
      <c r="AX4058" s="632"/>
      <c r="AY4058" s="633"/>
      <c r="AZ4058" s="626"/>
      <c r="BA4058" s="627"/>
      <c r="BB4058" s="544"/>
      <c r="BC4058" s="581"/>
      <c r="BD4058" s="586"/>
      <c r="BE4058" s="587"/>
      <c r="BF4058" s="626"/>
      <c r="BG4058" s="627"/>
      <c r="BH4058" s="628"/>
      <c r="BI4058" s="629"/>
      <c r="BJ4058" s="632"/>
      <c r="BK4058" s="633"/>
      <c r="BL4058" s="626"/>
      <c r="BM4058" s="627"/>
      <c r="BN4058" s="678"/>
      <c r="BO4058" s="679"/>
      <c r="BP4058" s="680"/>
      <c r="BQ4058" s="677"/>
      <c r="BR4058" s="663"/>
      <c r="BS4058" s="663"/>
      <c r="BT4058" s="15"/>
      <c r="BU4058" s="15"/>
      <c r="BV4058" s="95"/>
    </row>
    <row r="4059" spans="1:74" ht="21.75" hidden="1" customHeight="1" x14ac:dyDescent="0.25">
      <c r="A4059" s="95"/>
      <c r="B4059" s="570" t="str">
        <f>IF(ROSTER!B$44="","",ROSTER!B$44)</f>
        <v/>
      </c>
      <c r="C4059" s="572" t="str">
        <f>IF(ROSTER!C$44="","",ROSTER!C$44)</f>
        <v/>
      </c>
      <c r="D4059" s="573"/>
      <c r="E4059" s="574"/>
      <c r="F4059" s="576">
        <f>IF(E4059="y",1,IF(E4059="S",1,0))</f>
        <v>0</v>
      </c>
      <c r="G4059" s="582">
        <f>IF(E4059="S",1,0)</f>
        <v>0</v>
      </c>
      <c r="H4059" s="578"/>
      <c r="I4059" s="543"/>
      <c r="J4059" s="542"/>
      <c r="K4059" s="580"/>
      <c r="L4059" s="584"/>
      <c r="M4059" s="585"/>
      <c r="N4059" s="588">
        <f>L4059+J4059</f>
        <v>0</v>
      </c>
      <c r="O4059" s="589"/>
      <c r="P4059" s="542"/>
      <c r="Q4059" s="580"/>
      <c r="R4059" s="584"/>
      <c r="S4059" s="585"/>
      <c r="T4059" s="588">
        <f>R4059-P4059</f>
        <v>0</v>
      </c>
      <c r="U4059" s="589"/>
      <c r="V4059" s="310"/>
      <c r="W4059" s="310"/>
      <c r="X4059" s="578"/>
      <c r="Y4059" s="543"/>
      <c r="Z4059" s="542"/>
      <c r="AA4059" s="543"/>
      <c r="AB4059" s="542"/>
      <c r="AC4059" s="543"/>
      <c r="AD4059" s="542"/>
      <c r="AE4059" s="580"/>
      <c r="AF4059" s="584"/>
      <c r="AG4059" s="585"/>
      <c r="AH4059" s="595">
        <f>IF(AD4059=0,0,(AF4059/AD4059)*100)</f>
        <v>0</v>
      </c>
      <c r="AI4059" s="596"/>
      <c r="AJ4059" s="542"/>
      <c r="AK4059" s="580"/>
      <c r="AL4059" s="584"/>
      <c r="AM4059" s="585"/>
      <c r="AN4059" s="595">
        <f>IF(AJ4059=0,0,(AL4059/AJ4059)*100)</f>
        <v>0</v>
      </c>
      <c r="AO4059" s="596"/>
      <c r="AP4059" s="542"/>
      <c r="AQ4059" s="580"/>
      <c r="AR4059" s="584"/>
      <c r="AS4059" s="585"/>
      <c r="AT4059" s="595">
        <f>IF(AP4059=0,0,(AR4059/AP4059)*100)</f>
        <v>0</v>
      </c>
      <c r="AU4059" s="596"/>
      <c r="AV4059" s="599">
        <f>AD4059+AJ4059+AP4059</f>
        <v>0</v>
      </c>
      <c r="AW4059" s="600"/>
      <c r="AX4059" s="630">
        <f>AF4059+AL4059+AR4059</f>
        <v>0</v>
      </c>
      <c r="AY4059" s="631"/>
      <c r="AZ4059" s="595">
        <f>IF(AV4059=0,0,(AX4059/AV4059)*100)</f>
        <v>0</v>
      </c>
      <c r="BA4059" s="596"/>
      <c r="BB4059" s="542"/>
      <c r="BC4059" s="580"/>
      <c r="BD4059" s="584"/>
      <c r="BE4059" s="585"/>
      <c r="BF4059" s="595">
        <f>IF(BB4059=0,0,(BD4059/BB4059)*100)</f>
        <v>0</v>
      </c>
      <c r="BG4059" s="596"/>
      <c r="BH4059" s="599">
        <f>AV4059+BB4059</f>
        <v>0</v>
      </c>
      <c r="BI4059" s="600"/>
      <c r="BJ4059" s="630">
        <f>AX4059+BD4059</f>
        <v>0</v>
      </c>
      <c r="BK4059" s="631"/>
      <c r="BL4059" s="595">
        <f>IF(BH4059=0,0,(BJ4059/BH4059)*100)</f>
        <v>0</v>
      </c>
      <c r="BM4059" s="596"/>
      <c r="BN4059" s="656">
        <f>(AF4059*2)+(AL4059*2)+(AR4059*3)+BD4059</f>
        <v>0</v>
      </c>
      <c r="BO4059" s="657"/>
      <c r="BP4059" s="658"/>
      <c r="BQ4059" s="676">
        <f t="shared" ref="BQ4059" si="3218">IF(BS4059=0,0,50*BR4059/BS4059)</f>
        <v>0</v>
      </c>
      <c r="BR4059" s="662">
        <f>(BN4059*BU$11)+(N4059*BU$12)+(Z4059*BU$13)+(R4059*BU$14)+(X4059*BU$15)+(AB4059*BU$16)</f>
        <v>0</v>
      </c>
      <c r="BS4059" s="662">
        <f>((BB4059-BD4059)*BU$18)+((AV4059-AX4059)*BU$17)+(H4059*BU$19)+(P4059*BU$20)</f>
        <v>0</v>
      </c>
      <c r="BT4059" s="15"/>
      <c r="BU4059" s="15"/>
      <c r="BV4059" s="95"/>
    </row>
    <row r="4060" spans="1:74" ht="21.75" hidden="1" customHeight="1" x14ac:dyDescent="0.25">
      <c r="A4060" s="95"/>
      <c r="B4060" s="571"/>
      <c r="C4060" s="642" t="str">
        <f>IF(ROSTER!D$44="","",ROSTER!D$44)</f>
        <v/>
      </c>
      <c r="D4060" s="643"/>
      <c r="E4060" s="575"/>
      <c r="F4060" s="577"/>
      <c r="G4060" s="583"/>
      <c r="H4060" s="579"/>
      <c r="I4060" s="545"/>
      <c r="J4060" s="544"/>
      <c r="K4060" s="581"/>
      <c r="L4060" s="586"/>
      <c r="M4060" s="587"/>
      <c r="N4060" s="592"/>
      <c r="O4060" s="603"/>
      <c r="P4060" s="544"/>
      <c r="Q4060" s="581"/>
      <c r="R4060" s="586"/>
      <c r="S4060" s="587"/>
      <c r="T4060" s="592"/>
      <c r="U4060" s="603"/>
      <c r="V4060" s="311"/>
      <c r="W4060" s="311"/>
      <c r="X4060" s="579"/>
      <c r="Y4060" s="545"/>
      <c r="Z4060" s="544"/>
      <c r="AA4060" s="545"/>
      <c r="AB4060" s="544"/>
      <c r="AC4060" s="545"/>
      <c r="AD4060" s="544"/>
      <c r="AE4060" s="581"/>
      <c r="AF4060" s="586"/>
      <c r="AG4060" s="587"/>
      <c r="AH4060" s="626"/>
      <c r="AI4060" s="627"/>
      <c r="AJ4060" s="544"/>
      <c r="AK4060" s="581"/>
      <c r="AL4060" s="586"/>
      <c r="AM4060" s="587"/>
      <c r="AN4060" s="626"/>
      <c r="AO4060" s="627"/>
      <c r="AP4060" s="544"/>
      <c r="AQ4060" s="581"/>
      <c r="AR4060" s="586"/>
      <c r="AS4060" s="587"/>
      <c r="AT4060" s="626"/>
      <c r="AU4060" s="627"/>
      <c r="AV4060" s="628"/>
      <c r="AW4060" s="629"/>
      <c r="AX4060" s="632"/>
      <c r="AY4060" s="633"/>
      <c r="AZ4060" s="626"/>
      <c r="BA4060" s="627"/>
      <c r="BB4060" s="544"/>
      <c r="BC4060" s="581"/>
      <c r="BD4060" s="586"/>
      <c r="BE4060" s="587"/>
      <c r="BF4060" s="626"/>
      <c r="BG4060" s="627"/>
      <c r="BH4060" s="628"/>
      <c r="BI4060" s="629"/>
      <c r="BJ4060" s="632"/>
      <c r="BK4060" s="633"/>
      <c r="BL4060" s="626"/>
      <c r="BM4060" s="627"/>
      <c r="BN4060" s="678"/>
      <c r="BO4060" s="679"/>
      <c r="BP4060" s="680"/>
      <c r="BQ4060" s="677"/>
      <c r="BR4060" s="663"/>
      <c r="BS4060" s="663"/>
      <c r="BT4060" s="15"/>
      <c r="BU4060" s="15"/>
      <c r="BV4060" s="95"/>
    </row>
    <row r="4061" spans="1:74" ht="21.75" hidden="1" customHeight="1" x14ac:dyDescent="0.25">
      <c r="A4061" s="95"/>
      <c r="B4061" s="570" t="str">
        <f>IF(ROSTER!B$46="","",ROSTER!B$46)</f>
        <v/>
      </c>
      <c r="C4061" s="572" t="str">
        <f>IF(ROSTER!C$46="","",ROSTER!C$46)</f>
        <v/>
      </c>
      <c r="D4061" s="573"/>
      <c r="E4061" s="574"/>
      <c r="F4061" s="576">
        <f>IF(E4061="y",1,IF(E4061="S",1,0))</f>
        <v>0</v>
      </c>
      <c r="G4061" s="582">
        <f>IF(E4061="S",1,0)</f>
        <v>0</v>
      </c>
      <c r="H4061" s="578"/>
      <c r="I4061" s="543"/>
      <c r="J4061" s="542"/>
      <c r="K4061" s="580"/>
      <c r="L4061" s="584"/>
      <c r="M4061" s="585"/>
      <c r="N4061" s="588">
        <f>L4061+J4061</f>
        <v>0</v>
      </c>
      <c r="O4061" s="589"/>
      <c r="P4061" s="542"/>
      <c r="Q4061" s="580"/>
      <c r="R4061" s="584"/>
      <c r="S4061" s="585"/>
      <c r="T4061" s="588">
        <f>R4061-P4061</f>
        <v>0</v>
      </c>
      <c r="U4061" s="589"/>
      <c r="V4061" s="310"/>
      <c r="W4061" s="310"/>
      <c r="X4061" s="578"/>
      <c r="Y4061" s="543"/>
      <c r="Z4061" s="542"/>
      <c r="AA4061" s="543"/>
      <c r="AB4061" s="542"/>
      <c r="AC4061" s="543"/>
      <c r="AD4061" s="542"/>
      <c r="AE4061" s="580"/>
      <c r="AF4061" s="584"/>
      <c r="AG4061" s="585"/>
      <c r="AH4061" s="595">
        <f>IF(AD4061=0,0,(AF4061/AD4061)*100)</f>
        <v>0</v>
      </c>
      <c r="AI4061" s="596"/>
      <c r="AJ4061" s="542"/>
      <c r="AK4061" s="580"/>
      <c r="AL4061" s="584"/>
      <c r="AM4061" s="585"/>
      <c r="AN4061" s="595">
        <f>IF(AJ4061=0,0,(AL4061/AJ4061)*100)</f>
        <v>0</v>
      </c>
      <c r="AO4061" s="596"/>
      <c r="AP4061" s="542"/>
      <c r="AQ4061" s="580"/>
      <c r="AR4061" s="584"/>
      <c r="AS4061" s="585"/>
      <c r="AT4061" s="595">
        <f>IF(AP4061=0,0,(AR4061/AP4061)*100)</f>
        <v>0</v>
      </c>
      <c r="AU4061" s="596"/>
      <c r="AV4061" s="599">
        <f>AD4061+AJ4061+AP4061</f>
        <v>0</v>
      </c>
      <c r="AW4061" s="600"/>
      <c r="AX4061" s="630">
        <f>AF4061+AL4061+AR4061</f>
        <v>0</v>
      </c>
      <c r="AY4061" s="631"/>
      <c r="AZ4061" s="595">
        <f>IF(AV4061=0,0,(AX4061/AV4061)*100)</f>
        <v>0</v>
      </c>
      <c r="BA4061" s="596"/>
      <c r="BB4061" s="542"/>
      <c r="BC4061" s="580"/>
      <c r="BD4061" s="584"/>
      <c r="BE4061" s="585"/>
      <c r="BF4061" s="595">
        <f>IF(BB4061=0,0,(BD4061/BB4061)*100)</f>
        <v>0</v>
      </c>
      <c r="BG4061" s="596"/>
      <c r="BH4061" s="599">
        <f>AV4061+BB4061</f>
        <v>0</v>
      </c>
      <c r="BI4061" s="600"/>
      <c r="BJ4061" s="630">
        <f>AX4061+BD4061</f>
        <v>0</v>
      </c>
      <c r="BK4061" s="631"/>
      <c r="BL4061" s="595">
        <f>IF(BH4061=0,0,(BJ4061/BH4061)*100)</f>
        <v>0</v>
      </c>
      <c r="BM4061" s="596"/>
      <c r="BN4061" s="656">
        <f>(AF4061*2)+(AL4061*2)+(AR4061*3)+BD4061</f>
        <v>0</v>
      </c>
      <c r="BO4061" s="657"/>
      <c r="BP4061" s="658"/>
      <c r="BQ4061" s="676">
        <f t="shared" ref="BQ4061" si="3219">IF(BS4061=0,0,50*BR4061/BS4061)</f>
        <v>0</v>
      </c>
      <c r="BR4061" s="708">
        <f>(BN4061*BU$11)+(N4061*BU$12)+(Z4061*BU$13)+(R4061*BU$14)+(X4061*BU$15)+(AB4061*BU$16)</f>
        <v>0</v>
      </c>
      <c r="BS4061" s="662">
        <f>((BB4061-BD4061)*BU$18)+((AV4061-AX4061)*BU$17)+(H4061*BU$19)+(P4061*BU$20)</f>
        <v>0</v>
      </c>
      <c r="BT4061" s="15"/>
      <c r="BU4061" s="15"/>
      <c r="BV4061" s="95"/>
    </row>
    <row r="4062" spans="1:74" ht="22.5" hidden="1" customHeight="1" thickBot="1" x14ac:dyDescent="0.3">
      <c r="A4062" s="95"/>
      <c r="B4062" s="571"/>
      <c r="C4062" s="642" t="str">
        <f>IF(ROSTER!D$46="","",ROSTER!D$46)</f>
        <v/>
      </c>
      <c r="D4062" s="643"/>
      <c r="E4062" s="575"/>
      <c r="F4062" s="577"/>
      <c r="G4062" s="583"/>
      <c r="H4062" s="579"/>
      <c r="I4062" s="545"/>
      <c r="J4062" s="544"/>
      <c r="K4062" s="581"/>
      <c r="L4062" s="586"/>
      <c r="M4062" s="587"/>
      <c r="N4062" s="590"/>
      <c r="O4062" s="591"/>
      <c r="P4062" s="544"/>
      <c r="Q4062" s="581"/>
      <c r="R4062" s="586"/>
      <c r="S4062" s="587"/>
      <c r="T4062" s="592"/>
      <c r="U4062" s="603"/>
      <c r="V4062" s="311"/>
      <c r="W4062" s="311"/>
      <c r="X4062" s="579"/>
      <c r="Y4062" s="545"/>
      <c r="Z4062" s="544"/>
      <c r="AA4062" s="545"/>
      <c r="AB4062" s="544"/>
      <c r="AC4062" s="545"/>
      <c r="AD4062" s="544"/>
      <c r="AE4062" s="581"/>
      <c r="AF4062" s="586"/>
      <c r="AG4062" s="587"/>
      <c r="AH4062" s="597"/>
      <c r="AI4062" s="598"/>
      <c r="AJ4062" s="544"/>
      <c r="AK4062" s="581"/>
      <c r="AL4062" s="586"/>
      <c r="AM4062" s="587"/>
      <c r="AN4062" s="597"/>
      <c r="AO4062" s="598"/>
      <c r="AP4062" s="544"/>
      <c r="AQ4062" s="581"/>
      <c r="AR4062" s="586"/>
      <c r="AS4062" s="587"/>
      <c r="AT4062" s="597"/>
      <c r="AU4062" s="598"/>
      <c r="AV4062" s="601"/>
      <c r="AW4062" s="602"/>
      <c r="AX4062" s="701"/>
      <c r="AY4062" s="702"/>
      <c r="AZ4062" s="597"/>
      <c r="BA4062" s="598"/>
      <c r="BB4062" s="544"/>
      <c r="BC4062" s="581"/>
      <c r="BD4062" s="586"/>
      <c r="BE4062" s="587"/>
      <c r="BF4062" s="597"/>
      <c r="BG4062" s="598"/>
      <c r="BH4062" s="601"/>
      <c r="BI4062" s="602"/>
      <c r="BJ4062" s="701"/>
      <c r="BK4062" s="702"/>
      <c r="BL4062" s="597"/>
      <c r="BM4062" s="598"/>
      <c r="BN4062" s="659"/>
      <c r="BO4062" s="660"/>
      <c r="BP4062" s="661"/>
      <c r="BQ4062" s="682"/>
      <c r="BR4062" s="709"/>
      <c r="BS4062" s="663"/>
      <c r="BT4062" s="15"/>
      <c r="BU4062" s="15"/>
      <c r="BV4062" s="95"/>
    </row>
    <row r="4063" spans="1:74" s="21" customFormat="1" ht="33.4" hidden="1" customHeight="1" x14ac:dyDescent="0.45">
      <c r="A4063" s="98"/>
      <c r="B4063" s="612"/>
      <c r="C4063" s="613"/>
      <c r="D4063" s="613" t="s">
        <v>10</v>
      </c>
      <c r="E4063" s="616"/>
      <c r="F4063" s="279"/>
      <c r="G4063" s="279"/>
      <c r="H4063" s="517">
        <f>SUM(H4023:I4062)</f>
        <v>0</v>
      </c>
      <c r="I4063" s="618"/>
      <c r="J4063" s="517">
        <f>SUM(J4023:K4062)</f>
        <v>0</v>
      </c>
      <c r="K4063" s="618"/>
      <c r="L4063" s="620">
        <f>SUM(L4023:M4062)</f>
        <v>0</v>
      </c>
      <c r="M4063" s="621"/>
      <c r="N4063" s="548">
        <f>L4063+J4063</f>
        <v>0</v>
      </c>
      <c r="O4063" s="518"/>
      <c r="P4063" s="620">
        <f>SUM(P4023:Q4062)</f>
        <v>0</v>
      </c>
      <c r="Q4063" s="618"/>
      <c r="R4063" s="620">
        <f>SUM(R4023:S4062)</f>
        <v>0</v>
      </c>
      <c r="S4063" s="621"/>
      <c r="T4063" s="548">
        <f>R4063-P4063</f>
        <v>0</v>
      </c>
      <c r="U4063" s="518"/>
      <c r="V4063" s="312"/>
      <c r="W4063" s="312"/>
      <c r="X4063" s="620">
        <f>SUM(X4023:Y4062)</f>
        <v>0</v>
      </c>
      <c r="Y4063" s="621"/>
      <c r="Z4063" s="517">
        <f>SUM(Z4023:AA4062)</f>
        <v>0</v>
      </c>
      <c r="AA4063" s="518"/>
      <c r="AB4063" s="517">
        <f>SUM(AB4023:AC4062)</f>
        <v>0</v>
      </c>
      <c r="AC4063" s="518"/>
      <c r="AD4063" s="621">
        <f>SUM(AD4023:AE4062)</f>
        <v>0</v>
      </c>
      <c r="AE4063" s="618"/>
      <c r="AF4063" s="620">
        <f>SUM(AF4023:AG4062)</f>
        <v>0</v>
      </c>
      <c r="AG4063" s="621"/>
      <c r="AH4063" s="548">
        <f>IF(AD4063=0,0,(AF4063/AD4063)*100)</f>
        <v>0</v>
      </c>
      <c r="AI4063" s="518"/>
      <c r="AJ4063" s="620">
        <f>SUM(AJ4023:AK4062)</f>
        <v>0</v>
      </c>
      <c r="AK4063" s="618"/>
      <c r="AL4063" s="620">
        <f>SUM(AL4023:AM4062)</f>
        <v>0</v>
      </c>
      <c r="AM4063" s="621"/>
      <c r="AN4063" s="548">
        <f>IF(AJ4063=0,0,(AL4063/AJ4063)*100)</f>
        <v>0</v>
      </c>
      <c r="AO4063" s="518"/>
      <c r="AP4063" s="620">
        <f>SUM(AP4023:AQ4062)</f>
        <v>0</v>
      </c>
      <c r="AQ4063" s="618"/>
      <c r="AR4063" s="620">
        <f>SUM(AR4023:AS4062)</f>
        <v>0</v>
      </c>
      <c r="AS4063" s="621"/>
      <c r="AT4063" s="548">
        <f>IF(AP4063=0,0,(AR4063/AP4063)*100)</f>
        <v>0</v>
      </c>
      <c r="AU4063" s="518"/>
      <c r="AV4063" s="517">
        <f>AD4063+AJ4063+AP4063</f>
        <v>0</v>
      </c>
      <c r="AW4063" s="618"/>
      <c r="AX4063" s="620">
        <f>AF4063+AL4063+AR4063</f>
        <v>0</v>
      </c>
      <c r="AY4063" s="624"/>
      <c r="AZ4063" s="548">
        <f>IF(AV4063=0,0,(AX4063/AV4063)*100)</f>
        <v>0</v>
      </c>
      <c r="BA4063" s="518"/>
      <c r="BB4063" s="620">
        <f>SUM(BB4023:BC4062)</f>
        <v>0</v>
      </c>
      <c r="BC4063" s="618"/>
      <c r="BD4063" s="620">
        <f>SUM(BD4023:BE4062)</f>
        <v>0</v>
      </c>
      <c r="BE4063" s="621"/>
      <c r="BF4063" s="548">
        <f>IF(BB4063=0,0,(BD4063/BB4063)*100)</f>
        <v>0</v>
      </c>
      <c r="BG4063" s="518"/>
      <c r="BH4063" s="517">
        <f>AV4063+BB4063</f>
        <v>0</v>
      </c>
      <c r="BI4063" s="618"/>
      <c r="BJ4063" s="620">
        <f>AX4063+BD4063</f>
        <v>0</v>
      </c>
      <c r="BK4063" s="624"/>
      <c r="BL4063" s="548">
        <f>IF(BH4063=0,0,(BJ4063/BH4063)*100)</f>
        <v>0</v>
      </c>
      <c r="BM4063" s="664"/>
      <c r="BN4063" s="666">
        <f>SUM(BN4023:BP4062)</f>
        <v>0</v>
      </c>
      <c r="BO4063" s="667"/>
      <c r="BP4063" s="668"/>
      <c r="BQ4063" s="681">
        <f>SUM(BQ4023:BQ4062)</f>
        <v>0</v>
      </c>
      <c r="BR4063" s="685">
        <f>(BN4063*BU$11)+(N4063*BU$12)+(Z4063*BU$13)+(R4063*BU$14)+(X4063*BU$15)+(AB4063*BU$16)</f>
        <v>0</v>
      </c>
      <c r="BS4063" s="683">
        <f>((BB4063-BD4063)*BU$18)+((AV4063-AX4063)*BU$17)+(H4063*BU$19)+(P4063*BU$20)</f>
        <v>0</v>
      </c>
      <c r="BT4063" s="20"/>
      <c r="BU4063" s="20"/>
      <c r="BV4063" s="98"/>
    </row>
    <row r="4064" spans="1:74" s="21" customFormat="1" ht="33.950000000000003" hidden="1" customHeight="1" thickBot="1" x14ac:dyDescent="0.5">
      <c r="A4064" s="98"/>
      <c r="B4064" s="614"/>
      <c r="C4064" s="615"/>
      <c r="D4064" s="615"/>
      <c r="E4064" s="617"/>
      <c r="F4064" s="280"/>
      <c r="G4064" s="280"/>
      <c r="H4064" s="519"/>
      <c r="I4064" s="619"/>
      <c r="J4064" s="519"/>
      <c r="K4064" s="619"/>
      <c r="L4064" s="622"/>
      <c r="M4064" s="623"/>
      <c r="N4064" s="549"/>
      <c r="O4064" s="520"/>
      <c r="P4064" s="622"/>
      <c r="Q4064" s="619"/>
      <c r="R4064" s="622"/>
      <c r="S4064" s="623"/>
      <c r="T4064" s="549"/>
      <c r="U4064" s="520"/>
      <c r="V4064" s="313"/>
      <c r="W4064" s="313"/>
      <c r="X4064" s="622"/>
      <c r="Y4064" s="623"/>
      <c r="Z4064" s="519"/>
      <c r="AA4064" s="520"/>
      <c r="AB4064" s="519"/>
      <c r="AC4064" s="520"/>
      <c r="AD4064" s="623"/>
      <c r="AE4064" s="619"/>
      <c r="AF4064" s="622"/>
      <c r="AG4064" s="623"/>
      <c r="AH4064" s="549"/>
      <c r="AI4064" s="520"/>
      <c r="AJ4064" s="622"/>
      <c r="AK4064" s="619"/>
      <c r="AL4064" s="622"/>
      <c r="AM4064" s="623"/>
      <c r="AN4064" s="549"/>
      <c r="AO4064" s="520"/>
      <c r="AP4064" s="622"/>
      <c r="AQ4064" s="619"/>
      <c r="AR4064" s="622"/>
      <c r="AS4064" s="623"/>
      <c r="AT4064" s="549"/>
      <c r="AU4064" s="520"/>
      <c r="AV4064" s="519"/>
      <c r="AW4064" s="619"/>
      <c r="AX4064" s="622"/>
      <c r="AY4064" s="625"/>
      <c r="AZ4064" s="549"/>
      <c r="BA4064" s="520"/>
      <c r="BB4064" s="622"/>
      <c r="BC4064" s="619"/>
      <c r="BD4064" s="622"/>
      <c r="BE4064" s="623"/>
      <c r="BF4064" s="549"/>
      <c r="BG4064" s="520"/>
      <c r="BH4064" s="519"/>
      <c r="BI4064" s="619"/>
      <c r="BJ4064" s="622"/>
      <c r="BK4064" s="625"/>
      <c r="BL4064" s="549"/>
      <c r="BM4064" s="665"/>
      <c r="BN4064" s="669"/>
      <c r="BO4064" s="670"/>
      <c r="BP4064" s="671"/>
      <c r="BQ4064" s="682"/>
      <c r="BR4064" s="686"/>
      <c r="BS4064" s="684"/>
      <c r="BT4064" s="20"/>
      <c r="BU4064" s="20"/>
      <c r="BV4064" s="98"/>
    </row>
    <row r="4065" spans="1:77" s="21" customFormat="1" ht="33" hidden="1" customHeight="1" thickBot="1" x14ac:dyDescent="0.5">
      <c r="A4065" s="98"/>
      <c r="B4065" s="612"/>
      <c r="C4065" s="613"/>
      <c r="D4065" s="613" t="s">
        <v>13</v>
      </c>
      <c r="E4065" s="616"/>
      <c r="F4065" s="281"/>
      <c r="G4065" s="282"/>
      <c r="H4065" s="528"/>
      <c r="I4065" s="636"/>
      <c r="J4065" s="528"/>
      <c r="K4065" s="636"/>
      <c r="L4065" s="638"/>
      <c r="M4065" s="639"/>
      <c r="N4065" s="548">
        <f>J4065+L4065</f>
        <v>0</v>
      </c>
      <c r="O4065" s="518"/>
      <c r="P4065" s="638"/>
      <c r="Q4065" s="636"/>
      <c r="R4065" s="638"/>
      <c r="S4065" s="639"/>
      <c r="T4065" s="548">
        <f>R4065-P4065</f>
        <v>0</v>
      </c>
      <c r="U4065" s="518"/>
      <c r="V4065" s="312"/>
      <c r="W4065" s="312"/>
      <c r="X4065" s="638"/>
      <c r="Y4065" s="639"/>
      <c r="Z4065" s="528"/>
      <c r="AA4065" s="529"/>
      <c r="AB4065" s="528"/>
      <c r="AC4065" s="529"/>
      <c r="AD4065" s="639"/>
      <c r="AE4065" s="636"/>
      <c r="AF4065" s="638"/>
      <c r="AG4065" s="639"/>
      <c r="AH4065" s="548">
        <f>IF(AD4065=0,0,(AF4065/AD4065)*100)</f>
        <v>0</v>
      </c>
      <c r="AI4065" s="518"/>
      <c r="AJ4065" s="638"/>
      <c r="AK4065" s="636"/>
      <c r="AL4065" s="638"/>
      <c r="AM4065" s="639"/>
      <c r="AN4065" s="548">
        <f>IF(AJ4065=0,0,(AL4065/AJ4065)*100)</f>
        <v>0</v>
      </c>
      <c r="AO4065" s="518"/>
      <c r="AP4065" s="638"/>
      <c r="AQ4065" s="636"/>
      <c r="AR4065" s="638"/>
      <c r="AS4065" s="639"/>
      <c r="AT4065" s="548">
        <f>IF(AP4065=0,0,(AR4065/AP4065)*100)</f>
        <v>0</v>
      </c>
      <c r="AU4065" s="518"/>
      <c r="AV4065" s="517">
        <f>AD4065+AJ4065+AP4065</f>
        <v>0</v>
      </c>
      <c r="AW4065" s="618"/>
      <c r="AX4065" s="620">
        <f>AF4065+AL4065+AR4065</f>
        <v>0</v>
      </c>
      <c r="AY4065" s="624"/>
      <c r="AZ4065" s="548">
        <f>IF(AV4065=0,0,(AX4065/AV4065)*100)</f>
        <v>0</v>
      </c>
      <c r="BA4065" s="518"/>
      <c r="BB4065" s="638"/>
      <c r="BC4065" s="636"/>
      <c r="BD4065" s="638"/>
      <c r="BE4065" s="639"/>
      <c r="BF4065" s="548">
        <f>IF(BB4065=0,0,(BD4065/BB4065)*100)</f>
        <v>0</v>
      </c>
      <c r="BG4065" s="518"/>
      <c r="BH4065" s="517">
        <f>AV4065+BB4065</f>
        <v>0</v>
      </c>
      <c r="BI4065" s="618"/>
      <c r="BJ4065" s="620">
        <f>AX4065+BD4065</f>
        <v>0</v>
      </c>
      <c r="BK4065" s="624"/>
      <c r="BL4065" s="548">
        <f>IF(BH4065=0,0,(BJ4065/BH4065)*100)</f>
        <v>0</v>
      </c>
      <c r="BM4065" s="664"/>
      <c r="BN4065" s="666">
        <f>(AF4065*2)+(AL4065*2)+(AR4065*3)+BD4065</f>
        <v>0</v>
      </c>
      <c r="BO4065" s="667"/>
      <c r="BP4065" s="668"/>
      <c r="BQ4065" s="672"/>
      <c r="BR4065" s="283"/>
      <c r="BS4065" s="284"/>
      <c r="BT4065" s="20"/>
      <c r="BU4065" s="20"/>
      <c r="BV4065" s="98"/>
    </row>
    <row r="4066" spans="1:77" s="21" customFormat="1" ht="33.75" hidden="1" customHeight="1" thickBot="1" x14ac:dyDescent="0.5">
      <c r="A4066" s="98"/>
      <c r="B4066" s="285"/>
      <c r="C4066" s="286"/>
      <c r="D4066" s="634"/>
      <c r="E4066" s="635"/>
      <c r="F4066" s="287"/>
      <c r="G4066" s="287"/>
      <c r="H4066" s="530"/>
      <c r="I4066" s="637"/>
      <c r="J4066" s="530"/>
      <c r="K4066" s="637"/>
      <c r="L4066" s="640"/>
      <c r="M4066" s="641"/>
      <c r="N4066" s="549"/>
      <c r="O4066" s="520"/>
      <c r="P4066" s="640"/>
      <c r="Q4066" s="637"/>
      <c r="R4066" s="640"/>
      <c r="S4066" s="641"/>
      <c r="T4066" s="549"/>
      <c r="U4066" s="520"/>
      <c r="V4066" s="313"/>
      <c r="W4066" s="313"/>
      <c r="X4066" s="640"/>
      <c r="Y4066" s="641"/>
      <c r="Z4066" s="530"/>
      <c r="AA4066" s="531"/>
      <c r="AB4066" s="530"/>
      <c r="AC4066" s="531"/>
      <c r="AD4066" s="641"/>
      <c r="AE4066" s="637"/>
      <c r="AF4066" s="640"/>
      <c r="AG4066" s="641"/>
      <c r="AH4066" s="549"/>
      <c r="AI4066" s="520"/>
      <c r="AJ4066" s="640"/>
      <c r="AK4066" s="637"/>
      <c r="AL4066" s="640"/>
      <c r="AM4066" s="641"/>
      <c r="AN4066" s="549"/>
      <c r="AO4066" s="520"/>
      <c r="AP4066" s="640"/>
      <c r="AQ4066" s="637"/>
      <c r="AR4066" s="640"/>
      <c r="AS4066" s="641"/>
      <c r="AT4066" s="549"/>
      <c r="AU4066" s="520"/>
      <c r="AV4066" s="519"/>
      <c r="AW4066" s="619"/>
      <c r="AX4066" s="622"/>
      <c r="AY4066" s="625"/>
      <c r="AZ4066" s="549"/>
      <c r="BA4066" s="520"/>
      <c r="BB4066" s="640"/>
      <c r="BC4066" s="637"/>
      <c r="BD4066" s="640"/>
      <c r="BE4066" s="641"/>
      <c r="BF4066" s="549"/>
      <c r="BG4066" s="520"/>
      <c r="BH4066" s="519"/>
      <c r="BI4066" s="619"/>
      <c r="BJ4066" s="622"/>
      <c r="BK4066" s="625"/>
      <c r="BL4066" s="549"/>
      <c r="BM4066" s="665"/>
      <c r="BN4066" s="669"/>
      <c r="BO4066" s="670"/>
      <c r="BP4066" s="671"/>
      <c r="BQ4066" s="673"/>
      <c r="BR4066" s="79"/>
      <c r="BS4066" s="79"/>
      <c r="BT4066" s="20"/>
      <c r="BU4066" s="20"/>
      <c r="BV4066" s="98"/>
    </row>
    <row r="4067" spans="1:77" ht="16.5" hidden="1" customHeight="1" thickTop="1" thickBot="1" x14ac:dyDescent="0.5">
      <c r="A4067" s="95"/>
      <c r="B4067" s="288"/>
      <c r="C4067" s="70"/>
      <c r="D4067" s="70"/>
      <c r="E4067" s="70"/>
      <c r="F4067" s="70"/>
      <c r="G4067" s="70"/>
      <c r="H4067" s="70"/>
      <c r="I4067" s="70"/>
      <c r="J4067" s="70"/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289"/>
      <c r="AI4067" s="289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89"/>
      <c r="BR4067" s="674">
        <f>IF((J4063+L4065)=0,0,(J4063/(J4063+L4065)*100)%)</f>
        <v>0</v>
      </c>
      <c r="BS4067" s="675"/>
      <c r="BT4067" s="674">
        <f>IF((L4063+J4065)=0,0,(L4063/(L4063+J4065)*100)%)</f>
        <v>0</v>
      </c>
      <c r="BU4067" s="675"/>
      <c r="BV4067" s="95"/>
    </row>
    <row r="4068" spans="1:77" s="23" customFormat="1" ht="79.5" hidden="1" customHeight="1" thickTop="1" thickBot="1" x14ac:dyDescent="0.55000000000000004">
      <c r="A4068" s="99"/>
      <c r="B4068" s="565" t="s">
        <v>64</v>
      </c>
      <c r="C4068" s="566"/>
      <c r="D4068" s="532" t="s">
        <v>54</v>
      </c>
      <c r="E4068" s="532"/>
      <c r="F4068" s="532"/>
      <c r="G4068" s="654"/>
      <c r="H4068" s="533"/>
      <c r="I4068" s="534"/>
      <c r="J4068" s="535"/>
      <c r="K4068" s="290"/>
      <c r="L4068" s="533"/>
      <c r="M4068" s="534"/>
      <c r="N4068" s="535"/>
      <c r="O4068" s="536" t="s">
        <v>47</v>
      </c>
      <c r="P4068" s="537"/>
      <c r="Q4068" s="537"/>
      <c r="R4068" s="537"/>
      <c r="S4068" s="533"/>
      <c r="T4068" s="534"/>
      <c r="U4068" s="535"/>
      <c r="V4068" s="314"/>
      <c r="W4068" s="314"/>
      <c r="X4068" s="290"/>
      <c r="Y4068" s="533"/>
      <c r="Z4068" s="534"/>
      <c r="AA4068" s="535"/>
      <c r="AB4068" s="536" t="s">
        <v>49</v>
      </c>
      <c r="AC4068" s="537"/>
      <c r="AD4068" s="537"/>
      <c r="AE4068" s="538"/>
      <c r="AF4068" s="533"/>
      <c r="AG4068" s="534"/>
      <c r="AH4068" s="535"/>
      <c r="AI4068" s="290"/>
      <c r="AJ4068" s="533"/>
      <c r="AK4068" s="534"/>
      <c r="AL4068" s="535"/>
      <c r="AM4068" s="536" t="s">
        <v>53</v>
      </c>
      <c r="AN4068" s="537"/>
      <c r="AO4068" s="537"/>
      <c r="AP4068" s="538"/>
      <c r="AQ4068" s="533"/>
      <c r="AR4068" s="534"/>
      <c r="AS4068" s="535"/>
      <c r="AT4068" s="72"/>
      <c r="AU4068" s="533"/>
      <c r="AV4068" s="534"/>
      <c r="AW4068" s="535"/>
      <c r="AX4068" s="291"/>
      <c r="AY4068" s="291"/>
      <c r="AZ4068" s="291"/>
      <c r="BA4068" s="291"/>
      <c r="BB4068" s="567" t="s">
        <v>20</v>
      </c>
      <c r="BC4068" s="567"/>
      <c r="BD4068" s="567"/>
      <c r="BE4068" s="567"/>
      <c r="BF4068" s="568"/>
      <c r="BG4068" s="539">
        <f>BN4063</f>
        <v>0</v>
      </c>
      <c r="BH4068" s="540"/>
      <c r="BI4068" s="541"/>
      <c r="BJ4068" s="292"/>
      <c r="BK4068" s="539">
        <f>BN4065</f>
        <v>0</v>
      </c>
      <c r="BL4068" s="540"/>
      <c r="BM4068" s="541"/>
      <c r="BN4068" s="73"/>
      <c r="BO4068" s="73"/>
      <c r="BP4068" s="73"/>
      <c r="BQ4068" s="90"/>
      <c r="BR4068" s="24"/>
      <c r="BS4068" s="24"/>
      <c r="BT4068" s="22"/>
      <c r="BU4068" s="22"/>
      <c r="BV4068" s="99"/>
    </row>
    <row r="4069" spans="1:77" ht="15.6" hidden="1" customHeight="1" thickTop="1" thickBot="1" x14ac:dyDescent="0.55000000000000004">
      <c r="A4069" s="95"/>
      <c r="B4069" s="293"/>
      <c r="C4069" s="67"/>
      <c r="D4069" s="294"/>
      <c r="E4069" s="294"/>
      <c r="F4069" s="295"/>
      <c r="G4069" s="295"/>
      <c r="H4069" s="296"/>
      <c r="I4069" s="296"/>
      <c r="J4069" s="296"/>
      <c r="K4069" s="296"/>
      <c r="L4069" s="296"/>
      <c r="M4069" s="296"/>
      <c r="N4069" s="296"/>
      <c r="O4069" s="295"/>
      <c r="P4069" s="295"/>
      <c r="Q4069" s="295"/>
      <c r="R4069" s="295"/>
      <c r="S4069" s="296"/>
      <c r="T4069" s="296"/>
      <c r="U4069" s="296"/>
      <c r="V4069" s="296"/>
      <c r="W4069" s="296"/>
      <c r="X4069" s="297"/>
      <c r="Y4069" s="296"/>
      <c r="Z4069" s="296"/>
      <c r="AA4069" s="296"/>
      <c r="AB4069" s="295"/>
      <c r="AC4069" s="295"/>
      <c r="AD4069" s="295"/>
      <c r="AE4069" s="295"/>
      <c r="AF4069" s="296"/>
      <c r="AG4069" s="296"/>
      <c r="AH4069" s="296"/>
      <c r="AI4069" s="296"/>
      <c r="AJ4069" s="297"/>
      <c r="AK4069" s="297"/>
      <c r="AL4069" s="296"/>
      <c r="AM4069" s="295"/>
      <c r="AN4069" s="295"/>
      <c r="AO4069" s="295"/>
      <c r="AP4069" s="295"/>
      <c r="AQ4069" s="296"/>
      <c r="AR4069" s="296"/>
      <c r="AS4069" s="296"/>
      <c r="AT4069" s="296"/>
      <c r="AU4069" s="296"/>
      <c r="AV4069" s="72"/>
      <c r="AW4069" s="72"/>
      <c r="AX4069" s="74"/>
      <c r="AY4069" s="74"/>
      <c r="AZ4069" s="74"/>
      <c r="BA4069" s="74"/>
      <c r="BB4069" s="295"/>
      <c r="BC4069" s="298"/>
      <c r="BD4069" s="298"/>
      <c r="BE4069" s="299"/>
      <c r="BF4069" s="300"/>
      <c r="BG4069" s="301"/>
      <c r="BH4069" s="301"/>
      <c r="BI4069" s="72"/>
      <c r="BJ4069" s="302"/>
      <c r="BK4069" s="303"/>
      <c r="BL4069" s="303"/>
      <c r="BM4069" s="72"/>
      <c r="BN4069" s="74"/>
      <c r="BO4069" s="74"/>
      <c r="BP4069" s="74"/>
      <c r="BQ4069" s="91"/>
      <c r="BR4069" s="25"/>
      <c r="BS4069" s="25"/>
      <c r="BT4069" s="15"/>
      <c r="BU4069" s="15"/>
      <c r="BV4069" s="95"/>
    </row>
    <row r="4070" spans="1:77" s="23" customFormat="1" ht="79.5" hidden="1" customHeight="1" thickTop="1" thickBot="1" x14ac:dyDescent="0.55000000000000004">
      <c r="A4070" s="99"/>
      <c r="B4070" s="569" t="s">
        <v>46</v>
      </c>
      <c r="C4070" s="567"/>
      <c r="D4070" s="532" t="s">
        <v>55</v>
      </c>
      <c r="E4070" s="532"/>
      <c r="F4070" s="532"/>
      <c r="G4070" s="654"/>
      <c r="H4070" s="539">
        <f>H4068</f>
        <v>0</v>
      </c>
      <c r="I4070" s="540"/>
      <c r="J4070" s="541"/>
      <c r="K4070" s="290"/>
      <c r="L4070" s="539">
        <f>L4068</f>
        <v>0</v>
      </c>
      <c r="M4070" s="540"/>
      <c r="N4070" s="541"/>
      <c r="O4070" s="536" t="s">
        <v>51</v>
      </c>
      <c r="P4070" s="537"/>
      <c r="Q4070" s="537"/>
      <c r="R4070" s="537"/>
      <c r="S4070" s="539">
        <f>S4068-H4068</f>
        <v>0</v>
      </c>
      <c r="T4070" s="540"/>
      <c r="U4070" s="541"/>
      <c r="V4070" s="315"/>
      <c r="W4070" s="315"/>
      <c r="X4070" s="290"/>
      <c r="Y4070" s="539">
        <f>Y4068-L4068</f>
        <v>0</v>
      </c>
      <c r="Z4070" s="540"/>
      <c r="AA4070" s="541"/>
      <c r="AB4070" s="536" t="s">
        <v>50</v>
      </c>
      <c r="AC4070" s="537"/>
      <c r="AD4070" s="537"/>
      <c r="AE4070" s="538"/>
      <c r="AF4070" s="539">
        <f>AF4068-S4068</f>
        <v>0</v>
      </c>
      <c r="AG4070" s="540"/>
      <c r="AH4070" s="541"/>
      <c r="AI4070" s="290"/>
      <c r="AJ4070" s="539">
        <f>AJ4068-Y4068</f>
        <v>0</v>
      </c>
      <c r="AK4070" s="540"/>
      <c r="AL4070" s="541"/>
      <c r="AM4070" s="536" t="s">
        <v>52</v>
      </c>
      <c r="AN4070" s="537"/>
      <c r="AO4070" s="537"/>
      <c r="AP4070" s="538"/>
      <c r="AQ4070" s="539">
        <f>AQ4068-AF4068</f>
        <v>0</v>
      </c>
      <c r="AR4070" s="540"/>
      <c r="AS4070" s="541"/>
      <c r="AT4070" s="72"/>
      <c r="AU4070" s="539">
        <f>AU4068-AJ4068</f>
        <v>0</v>
      </c>
      <c r="AV4070" s="540"/>
      <c r="AW4070" s="541"/>
      <c r="AX4070" s="291"/>
      <c r="AY4070" s="291"/>
      <c r="AZ4070" s="291"/>
      <c r="BA4070" s="291"/>
      <c r="BB4070" s="567" t="s">
        <v>45</v>
      </c>
      <c r="BC4070" s="567"/>
      <c r="BD4070" s="567"/>
      <c r="BE4070" s="567"/>
      <c r="BF4070" s="568"/>
      <c r="BG4070" s="539">
        <f>BG4068-AQ4068</f>
        <v>0</v>
      </c>
      <c r="BH4070" s="540"/>
      <c r="BI4070" s="541"/>
      <c r="BJ4070" s="304"/>
      <c r="BK4070" s="539">
        <f>BK4068-AU4068</f>
        <v>0</v>
      </c>
      <c r="BL4070" s="540"/>
      <c r="BM4070" s="541"/>
      <c r="BN4070" s="73"/>
      <c r="BO4070" s="73"/>
      <c r="BP4070" s="73"/>
      <c r="BQ4070" s="90"/>
      <c r="BR4070" s="24"/>
      <c r="BS4070" s="24"/>
      <c r="BT4070" s="22"/>
      <c r="BU4070" s="22"/>
      <c r="BV4070" s="99"/>
      <c r="BY4070" s="21"/>
    </row>
    <row r="4071" spans="1:77" ht="18.75" hidden="1" customHeight="1" thickTop="1" thickBot="1" x14ac:dyDescent="0.5">
      <c r="A4071" s="95"/>
      <c r="B4071" s="305"/>
      <c r="C4071" s="71"/>
      <c r="D4071" s="71"/>
      <c r="E4071" s="71"/>
      <c r="F4071" s="92"/>
      <c r="G4071" s="9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/>
      <c r="R4071" s="71"/>
      <c r="S4071" s="71"/>
      <c r="T4071" s="71"/>
      <c r="U4071" s="71"/>
      <c r="V4071" s="71"/>
      <c r="W4071" s="71"/>
      <c r="X4071" s="71"/>
      <c r="Y4071" s="71"/>
      <c r="Z4071" s="71"/>
      <c r="AA4071" s="71"/>
      <c r="AB4071" s="71"/>
      <c r="AC4071" s="71"/>
      <c r="AD4071" s="71"/>
      <c r="AE4071" s="71"/>
      <c r="AF4071" s="71"/>
      <c r="AG4071" s="71"/>
      <c r="AH4071" s="306"/>
      <c r="AI4071" s="306"/>
      <c r="AJ4071" s="71"/>
      <c r="AK4071" s="71"/>
      <c r="AL4071" s="71"/>
      <c r="AM4071" s="71"/>
      <c r="AN4071" s="71"/>
      <c r="AO4071" s="71"/>
      <c r="AP4071" s="71"/>
      <c r="AQ4071" s="71"/>
      <c r="AR4071" s="71"/>
      <c r="AS4071" s="71"/>
      <c r="AT4071" s="71"/>
      <c r="AU4071" s="71"/>
      <c r="AV4071" s="71"/>
      <c r="AW4071" s="71"/>
      <c r="AX4071" s="71"/>
      <c r="AY4071" s="71"/>
      <c r="AZ4071" s="71"/>
      <c r="BA4071" s="71"/>
      <c r="BB4071" s="71"/>
      <c r="BC4071" s="703" t="s">
        <v>153</v>
      </c>
      <c r="BD4071" s="703"/>
      <c r="BE4071" s="703"/>
      <c r="BF4071" s="703"/>
      <c r="BG4071" s="703"/>
      <c r="BH4071" s="703"/>
      <c r="BI4071" s="703"/>
      <c r="BJ4071" s="703"/>
      <c r="BK4071" s="703"/>
      <c r="BL4071" s="703"/>
      <c r="BM4071" s="703"/>
      <c r="BN4071" s="703"/>
      <c r="BO4071" s="703"/>
      <c r="BP4071" s="703"/>
      <c r="BQ4071" s="318"/>
      <c r="BR4071" s="319"/>
      <c r="BS4071" s="319"/>
      <c r="BT4071" s="15"/>
      <c r="BU4071" s="15"/>
      <c r="BV4071" s="95"/>
    </row>
    <row r="4072" spans="1:77" s="93" customFormat="1" ht="13.5" hidden="1" customHeight="1" thickTop="1" x14ac:dyDescent="0.45">
      <c r="A4072" s="95"/>
      <c r="B4072" s="99"/>
      <c r="C4072" s="95"/>
      <c r="D4072" s="95"/>
      <c r="E4072" s="95"/>
      <c r="F4072" s="96"/>
      <c r="G4072" s="96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254"/>
      <c r="AI4072" s="254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5"/>
      <c r="BL4072" s="95"/>
      <c r="BM4072" s="95"/>
      <c r="BN4072" s="95"/>
      <c r="BO4072" s="95"/>
      <c r="BP4072" s="95"/>
      <c r="BQ4072" s="97"/>
      <c r="BR4072" s="97"/>
      <c r="BS4072" s="97"/>
      <c r="BT4072" s="95"/>
      <c r="BU4072" s="95"/>
      <c r="BV4072" s="95"/>
    </row>
    <row r="4073" spans="1:77" s="17" customFormat="1" ht="33.75" hidden="1" x14ac:dyDescent="0.5">
      <c r="A4073" s="255"/>
      <c r="B4073" s="604" t="s">
        <v>9</v>
      </c>
      <c r="C4073" s="604"/>
      <c r="D4073" s="604"/>
      <c r="E4073" s="604"/>
      <c r="F4073" s="604"/>
      <c r="G4073" s="604"/>
      <c r="H4073" s="604"/>
      <c r="I4073" s="604"/>
      <c r="J4073" s="604"/>
      <c r="K4073" s="604"/>
      <c r="L4073" s="604"/>
      <c r="M4073" s="604"/>
      <c r="N4073" s="604"/>
      <c r="O4073" s="604"/>
      <c r="P4073" s="604"/>
      <c r="Q4073" s="604"/>
      <c r="R4073" s="604"/>
      <c r="S4073" s="604"/>
      <c r="T4073" s="604"/>
      <c r="U4073" s="604"/>
      <c r="V4073" s="604"/>
      <c r="W4073" s="604"/>
      <c r="X4073" s="604"/>
      <c r="Y4073" s="604"/>
      <c r="Z4073" s="604"/>
      <c r="AA4073" s="604"/>
      <c r="AB4073" s="604"/>
      <c r="AC4073" s="604"/>
      <c r="AD4073" s="604"/>
      <c r="AE4073" s="604"/>
      <c r="AF4073" s="604"/>
      <c r="AG4073" s="604"/>
      <c r="AH4073" s="604"/>
      <c r="AI4073" s="604"/>
      <c r="AJ4073" s="604"/>
      <c r="AK4073" s="604"/>
      <c r="AL4073" s="604"/>
      <c r="AM4073" s="604"/>
      <c r="AN4073" s="604"/>
      <c r="AO4073" s="604"/>
      <c r="AP4073" s="604"/>
      <c r="AQ4073" s="604"/>
      <c r="AR4073" s="604"/>
      <c r="AS4073" s="604"/>
      <c r="AT4073" s="604"/>
      <c r="AU4073" s="604"/>
      <c r="AV4073" s="604"/>
      <c r="AW4073" s="604"/>
      <c r="AX4073" s="604"/>
      <c r="AY4073" s="604"/>
      <c r="AZ4073" s="604"/>
      <c r="BA4073" s="604"/>
      <c r="BB4073" s="604"/>
      <c r="BC4073" s="604"/>
      <c r="BD4073" s="604"/>
      <c r="BE4073" s="604"/>
      <c r="BF4073" s="604"/>
      <c r="BG4073" s="604"/>
      <c r="BH4073" s="604"/>
      <c r="BI4073" s="604"/>
      <c r="BJ4073" s="604"/>
      <c r="BK4073" s="604"/>
      <c r="BL4073" s="604"/>
      <c r="BM4073" s="604"/>
      <c r="BN4073" s="604"/>
      <c r="BO4073" s="604"/>
      <c r="BP4073" s="604"/>
      <c r="BQ4073" s="256"/>
      <c r="BR4073" s="256"/>
      <c r="BS4073" s="256"/>
      <c r="BT4073" s="257"/>
      <c r="BU4073" s="257"/>
      <c r="BV4073" s="255"/>
    </row>
    <row r="4074" spans="1:77" ht="10.9" hidden="1" customHeight="1" x14ac:dyDescent="0.45">
      <c r="A4074" s="95"/>
      <c r="B4074" s="258"/>
      <c r="C4074" s="62"/>
      <c r="D4074" s="62"/>
      <c r="E4074" s="62"/>
      <c r="F4074" s="63"/>
      <c r="G4074" s="63"/>
      <c r="H4074" s="62"/>
      <c r="I4074" s="62"/>
      <c r="J4074" s="62"/>
      <c r="K4074" s="62"/>
      <c r="L4074" s="62"/>
      <c r="M4074" s="62"/>
      <c r="N4074" s="62"/>
      <c r="O4074" s="62"/>
      <c r="P4074" s="62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62"/>
      <c r="AC4074" s="62"/>
      <c r="AD4074" s="62"/>
      <c r="AE4074" s="62"/>
      <c r="AF4074" s="62"/>
      <c r="AG4074" s="62"/>
      <c r="AH4074" s="259"/>
      <c r="AI4074" s="259"/>
      <c r="AJ4074" s="62"/>
      <c r="AK4074" s="62"/>
      <c r="AL4074" s="62"/>
      <c r="AM4074" s="62"/>
      <c r="AN4074" s="62"/>
      <c r="AO4074" s="62"/>
      <c r="AP4074" s="62"/>
      <c r="AQ4074" s="62"/>
      <c r="AR4074" s="62"/>
      <c r="AS4074" s="62"/>
      <c r="AT4074" s="62"/>
      <c r="AU4074" s="62"/>
      <c r="AV4074" s="62"/>
      <c r="AW4074" s="62"/>
      <c r="AX4074" s="62"/>
      <c r="AY4074" s="62"/>
      <c r="AZ4074" s="62"/>
      <c r="BA4074" s="62"/>
      <c r="BB4074" s="62"/>
      <c r="BC4074" s="62"/>
      <c r="BD4074" s="62"/>
      <c r="BE4074" s="62"/>
      <c r="BF4074" s="62"/>
      <c r="BG4074" s="62"/>
      <c r="BH4074" s="62"/>
      <c r="BI4074" s="62"/>
      <c r="BJ4074" s="62"/>
      <c r="BK4074" s="62"/>
      <c r="BL4074" s="62"/>
      <c r="BM4074" s="62"/>
      <c r="BN4074" s="62"/>
      <c r="BO4074" s="62"/>
      <c r="BP4074" s="94"/>
      <c r="BQ4074" s="87"/>
      <c r="BR4074" s="94"/>
      <c r="BS4074" s="94"/>
      <c r="BT4074" s="15"/>
      <c r="BU4074" s="15"/>
      <c r="BV4074" s="95"/>
    </row>
    <row r="4075" spans="1:77" s="18" customFormat="1" ht="36.75" hidden="1" customHeight="1" x14ac:dyDescent="0.45">
      <c r="A4075" s="260"/>
      <c r="B4075" s="258"/>
      <c r="C4075" s="261"/>
      <c r="D4075" s="262" t="s">
        <v>10</v>
      </c>
      <c r="E4075" s="605" t="str">
        <f>IF(ROSTER!D$3="","",ROSTER!D$3)</f>
        <v/>
      </c>
      <c r="F4075" s="605"/>
      <c r="G4075" s="605"/>
      <c r="H4075" s="605"/>
      <c r="I4075" s="605"/>
      <c r="J4075" s="605"/>
      <c r="K4075" s="605"/>
      <c r="L4075" s="605"/>
      <c r="M4075" s="605"/>
      <c r="N4075" s="605"/>
      <c r="O4075" s="605"/>
      <c r="P4075" s="605"/>
      <c r="Q4075" s="605"/>
      <c r="R4075" s="605"/>
      <c r="S4075" s="605"/>
      <c r="T4075" s="605"/>
      <c r="U4075" s="605"/>
      <c r="V4075" s="605"/>
      <c r="W4075" s="605"/>
      <c r="X4075" s="605"/>
      <c r="Y4075" s="605"/>
      <c r="Z4075" s="605"/>
      <c r="AA4075" s="605"/>
      <c r="AB4075" s="605"/>
      <c r="AC4075" s="605"/>
      <c r="AD4075" s="605"/>
      <c r="AE4075" s="605"/>
      <c r="AF4075" s="316"/>
      <c r="AG4075" s="606" t="s">
        <v>11</v>
      </c>
      <c r="AH4075" s="606"/>
      <c r="AI4075" s="606"/>
      <c r="AJ4075" s="606"/>
      <c r="AK4075" s="606"/>
      <c r="AL4075" s="606"/>
      <c r="AM4075" s="606"/>
      <c r="AN4075" s="607"/>
      <c r="AO4075" s="607"/>
      <c r="AP4075" s="607"/>
      <c r="AQ4075" s="607"/>
      <c r="AR4075" s="607"/>
      <c r="AS4075" s="607"/>
      <c r="AT4075" s="607"/>
      <c r="AU4075" s="607"/>
      <c r="AV4075" s="607"/>
      <c r="AW4075" s="607"/>
      <c r="AX4075" s="607"/>
      <c r="AY4075" s="607"/>
      <c r="AZ4075" s="607"/>
      <c r="BA4075" s="607"/>
      <c r="BB4075" s="607"/>
      <c r="BC4075" s="607"/>
      <c r="BD4075" s="607"/>
      <c r="BE4075" s="607"/>
      <c r="BF4075" s="607"/>
      <c r="BG4075" s="607"/>
      <c r="BH4075" s="607"/>
      <c r="BI4075" s="607"/>
      <c r="BJ4075" s="607"/>
      <c r="BK4075" s="607"/>
      <c r="BL4075" s="607"/>
      <c r="BM4075" s="607"/>
      <c r="BN4075" s="607"/>
      <c r="BO4075" s="607"/>
      <c r="BP4075" s="94"/>
      <c r="BQ4075" s="88" t="s">
        <v>130</v>
      </c>
      <c r="BR4075" s="94"/>
      <c r="BS4075" s="94"/>
      <c r="BT4075" s="263"/>
      <c r="BU4075" s="263"/>
      <c r="BV4075" s="260"/>
    </row>
    <row r="4076" spans="1:77" ht="8.85" hidden="1" customHeight="1" x14ac:dyDescent="0.45">
      <c r="A4076" s="96"/>
      <c r="B4076" s="258"/>
      <c r="C4076" s="259" t="s">
        <v>39</v>
      </c>
      <c r="D4076" s="259"/>
      <c r="E4076" s="259"/>
      <c r="F4076" s="63"/>
      <c r="G4076" s="63"/>
      <c r="H4076" s="259"/>
      <c r="I4076" s="259"/>
      <c r="J4076" s="317"/>
      <c r="K4076" s="317"/>
      <c r="L4076" s="317"/>
      <c r="M4076" s="317"/>
      <c r="N4076" s="317"/>
      <c r="O4076" s="317"/>
      <c r="P4076" s="317"/>
      <c r="Q4076" s="317"/>
      <c r="R4076" s="317"/>
      <c r="S4076" s="317"/>
      <c r="T4076" s="317"/>
      <c r="U4076" s="317"/>
      <c r="V4076" s="317"/>
      <c r="W4076" s="317"/>
      <c r="X4076" s="317"/>
      <c r="Y4076" s="317"/>
      <c r="Z4076" s="317"/>
      <c r="AA4076" s="317"/>
      <c r="AB4076" s="317"/>
      <c r="AC4076" s="317"/>
      <c r="AD4076" s="317"/>
      <c r="AE4076" s="317"/>
      <c r="AF4076" s="317"/>
      <c r="AG4076" s="317"/>
      <c r="AH4076" s="317"/>
      <c r="AI4076" s="259"/>
      <c r="AJ4076" s="264"/>
      <c r="AK4076" s="265"/>
      <c r="AL4076" s="265"/>
      <c r="AM4076" s="265"/>
      <c r="AN4076" s="265"/>
      <c r="AO4076" s="265"/>
      <c r="AP4076" s="265"/>
      <c r="AQ4076" s="266"/>
      <c r="AR4076" s="266"/>
      <c r="AS4076" s="266"/>
      <c r="AT4076" s="266"/>
      <c r="AU4076" s="266"/>
      <c r="AV4076" s="266"/>
      <c r="AW4076" s="266"/>
      <c r="AX4076" s="266"/>
      <c r="AY4076" s="266"/>
      <c r="AZ4076" s="266"/>
      <c r="BA4076" s="266"/>
      <c r="BB4076" s="266"/>
      <c r="BC4076" s="266"/>
      <c r="BD4076" s="266"/>
      <c r="BE4076" s="266"/>
      <c r="BF4076" s="266"/>
      <c r="BG4076" s="266"/>
      <c r="BH4076" s="266"/>
      <c r="BI4076" s="266"/>
      <c r="BJ4076" s="266"/>
      <c r="BK4076" s="266"/>
      <c r="BL4076" s="266"/>
      <c r="BM4076" s="266"/>
      <c r="BN4076" s="266"/>
      <c r="BO4076" s="266"/>
      <c r="BP4076" s="266"/>
      <c r="BQ4076" s="267"/>
      <c r="BR4076" s="267"/>
      <c r="BS4076" s="267"/>
      <c r="BT4076" s="268"/>
      <c r="BU4076" s="268"/>
      <c r="BV4076" s="96"/>
    </row>
    <row r="4077" spans="1:77" s="18" customFormat="1" ht="33.75" hidden="1" x14ac:dyDescent="0.45">
      <c r="A4077" s="260"/>
      <c r="B4077" s="258"/>
      <c r="C4077" s="608" t="s">
        <v>38</v>
      </c>
      <c r="D4077" s="608"/>
      <c r="E4077" s="607"/>
      <c r="F4077" s="607"/>
      <c r="G4077" s="607"/>
      <c r="H4077" s="607"/>
      <c r="I4077" s="607"/>
      <c r="J4077" s="607"/>
      <c r="K4077" s="607"/>
      <c r="L4077" s="607"/>
      <c r="M4077" s="607"/>
      <c r="N4077" s="607"/>
      <c r="O4077" s="607"/>
      <c r="P4077" s="607"/>
      <c r="Q4077" s="607"/>
      <c r="R4077" s="607"/>
      <c r="S4077" s="607"/>
      <c r="T4077" s="607"/>
      <c r="U4077" s="607"/>
      <c r="V4077" s="607"/>
      <c r="W4077" s="607"/>
      <c r="X4077" s="607"/>
      <c r="Y4077" s="607"/>
      <c r="Z4077" s="607"/>
      <c r="AA4077" s="607"/>
      <c r="AB4077" s="607"/>
      <c r="AC4077" s="607"/>
      <c r="AD4077" s="607"/>
      <c r="AE4077" s="607"/>
      <c r="AF4077" s="316"/>
      <c r="AG4077" s="609" t="s">
        <v>21</v>
      </c>
      <c r="AH4077" s="609"/>
      <c r="AI4077" s="609"/>
      <c r="AJ4077" s="609"/>
      <c r="AK4077" s="607"/>
      <c r="AL4077" s="607"/>
      <c r="AM4077" s="607"/>
      <c r="AN4077" s="607"/>
      <c r="AO4077" s="607"/>
      <c r="AP4077" s="607"/>
      <c r="AQ4077" s="607"/>
      <c r="AR4077" s="607"/>
      <c r="AS4077" s="607"/>
      <c r="AT4077" s="607"/>
      <c r="AU4077" s="607"/>
      <c r="AV4077" s="607"/>
      <c r="AW4077" s="607"/>
      <c r="AX4077" s="607"/>
      <c r="AY4077" s="607"/>
      <c r="AZ4077" s="607"/>
      <c r="BA4077" s="607"/>
      <c r="BB4077" s="607"/>
      <c r="BC4077" s="610" t="s">
        <v>12</v>
      </c>
      <c r="BD4077" s="610"/>
      <c r="BE4077" s="610"/>
      <c r="BF4077" s="611"/>
      <c r="BG4077" s="611"/>
      <c r="BH4077" s="611"/>
      <c r="BI4077" s="611"/>
      <c r="BJ4077" s="611"/>
      <c r="BK4077" s="611"/>
      <c r="BL4077" s="611"/>
      <c r="BM4077" s="611"/>
      <c r="BN4077" s="611"/>
      <c r="BO4077" s="611"/>
      <c r="BP4077" s="64"/>
      <c r="BQ4077" s="307"/>
      <c r="BR4077" s="65"/>
      <c r="BS4077" s="65"/>
      <c r="BT4077" s="270">
        <f>IF(BF4077=0,0,1)</f>
        <v>0</v>
      </c>
      <c r="BU4077" s="18">
        <f>IF((BG4127+BK4127)&gt;(AQ4127+AU4127),1,0)</f>
        <v>0</v>
      </c>
      <c r="BV4077" s="271"/>
    </row>
    <row r="4078" spans="1:77" ht="9.6" hidden="1" customHeight="1" x14ac:dyDescent="0.45">
      <c r="A4078" s="95"/>
      <c r="B4078" s="258"/>
      <c r="C4078" s="62"/>
      <c r="D4078" s="62"/>
      <c r="E4078" s="62"/>
      <c r="F4078" s="63"/>
      <c r="G4078" s="63"/>
      <c r="H4078" s="62"/>
      <c r="I4078" s="62"/>
      <c r="J4078" s="62"/>
      <c r="K4078" s="62"/>
      <c r="L4078" s="62"/>
      <c r="M4078" s="62"/>
      <c r="N4078" s="62"/>
      <c r="O4078" s="62"/>
      <c r="P4078" s="62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62"/>
      <c r="AC4078" s="62"/>
      <c r="AD4078" s="62"/>
      <c r="AE4078" s="62"/>
      <c r="AF4078" s="62"/>
      <c r="AG4078" s="62"/>
      <c r="AH4078" s="259"/>
      <c r="AI4078" s="259"/>
      <c r="AJ4078" s="62"/>
      <c r="AK4078" s="62"/>
      <c r="AL4078" s="62"/>
      <c r="AM4078" s="62"/>
      <c r="AN4078" s="62"/>
      <c r="AO4078" s="62"/>
      <c r="AP4078" s="62"/>
      <c r="AQ4078" s="62"/>
      <c r="AR4078" s="62"/>
      <c r="AS4078" s="62"/>
      <c r="AT4078" s="62"/>
      <c r="AU4078" s="62"/>
      <c r="AV4078" s="62"/>
      <c r="AW4078" s="62"/>
      <c r="AX4078" s="62"/>
      <c r="AY4078" s="62"/>
      <c r="AZ4078" s="62"/>
      <c r="BA4078" s="62"/>
      <c r="BB4078" s="62"/>
      <c r="BC4078" s="62"/>
      <c r="BD4078" s="62"/>
      <c r="BE4078" s="62"/>
      <c r="BF4078" s="62"/>
      <c r="BG4078" s="62"/>
      <c r="BH4078" s="62"/>
      <c r="BI4078" s="62"/>
      <c r="BJ4078" s="62"/>
      <c r="BK4078" s="62"/>
      <c r="BL4078" s="62"/>
      <c r="BM4078" s="62"/>
      <c r="BN4078" s="62"/>
      <c r="BO4078" s="62"/>
      <c r="BP4078" s="62"/>
      <c r="BQ4078" s="66"/>
      <c r="BR4078" s="66"/>
      <c r="BS4078" s="66"/>
      <c r="BT4078" s="15"/>
      <c r="BU4078" s="15"/>
      <c r="BV4078" s="95"/>
    </row>
    <row r="4079" spans="1:77" ht="8.85" hidden="1" customHeight="1" thickBot="1" x14ac:dyDescent="0.5">
      <c r="A4079" s="95"/>
      <c r="B4079" s="113"/>
      <c r="C4079" s="67"/>
      <c r="D4079" s="67"/>
      <c r="E4079" s="67"/>
      <c r="F4079" s="68"/>
      <c r="G4079" s="68"/>
      <c r="H4079" s="67"/>
      <c r="I4079" s="67"/>
      <c r="J4079" s="67"/>
      <c r="K4079" s="67"/>
      <c r="L4079" s="67"/>
      <c r="M4079" s="67"/>
      <c r="N4079" s="67"/>
      <c r="O4079" s="67"/>
      <c r="P4079" s="67"/>
      <c r="Q4079" s="67"/>
      <c r="R4079" s="67"/>
      <c r="S4079" s="67"/>
      <c r="T4079" s="67"/>
      <c r="U4079" s="67"/>
      <c r="V4079" s="67"/>
      <c r="W4079" s="67"/>
      <c r="X4079" s="67"/>
      <c r="Y4079" s="67"/>
      <c r="Z4079" s="67"/>
      <c r="AA4079" s="67"/>
      <c r="AB4079" s="67"/>
      <c r="AC4079" s="67"/>
      <c r="AD4079" s="67"/>
      <c r="AE4079" s="67"/>
      <c r="AF4079" s="67"/>
      <c r="AG4079" s="67"/>
      <c r="AH4079" s="272"/>
      <c r="AI4079" s="272"/>
      <c r="AJ4079" s="67"/>
      <c r="AK4079" s="67"/>
      <c r="AL4079" s="67"/>
      <c r="AM4079" s="67"/>
      <c r="AN4079" s="67"/>
      <c r="AO4079" s="67"/>
      <c r="AP4079" s="67"/>
      <c r="AQ4079" s="67"/>
      <c r="AR4079" s="67"/>
      <c r="AS4079" s="67"/>
      <c r="AT4079" s="67"/>
      <c r="AU4079" s="67"/>
      <c r="AV4079" s="67"/>
      <c r="AW4079" s="67"/>
      <c r="AX4079" s="67"/>
      <c r="AY4079" s="67"/>
      <c r="AZ4079" s="67"/>
      <c r="BA4079" s="67"/>
      <c r="BB4079" s="67"/>
      <c r="BC4079" s="67"/>
      <c r="BD4079" s="67"/>
      <c r="BE4079" s="67"/>
      <c r="BF4079" s="67"/>
      <c r="BG4079" s="67"/>
      <c r="BH4079" s="67"/>
      <c r="BI4079" s="67"/>
      <c r="BJ4079" s="67"/>
      <c r="BK4079" s="67"/>
      <c r="BL4079" s="67"/>
      <c r="BM4079" s="67"/>
      <c r="BN4079" s="67"/>
      <c r="BO4079" s="67"/>
      <c r="BP4079" s="67"/>
      <c r="BQ4079" s="69"/>
      <c r="BR4079" s="69"/>
      <c r="BS4079" s="69"/>
      <c r="BT4079" s="15"/>
      <c r="BU4079" s="15"/>
      <c r="BV4079" s="95"/>
    </row>
    <row r="4080" spans="1:77" s="18" customFormat="1" ht="40.5" hidden="1" customHeight="1" thickTop="1" x14ac:dyDescent="0.4">
      <c r="A4080" s="271"/>
      <c r="B4080" s="652" t="s">
        <v>0</v>
      </c>
      <c r="C4080" s="648" t="s">
        <v>1</v>
      </c>
      <c r="D4080" s="649"/>
      <c r="E4080" s="273" t="s">
        <v>28</v>
      </c>
      <c r="F4080" s="546" t="s">
        <v>100</v>
      </c>
      <c r="G4080" s="546" t="s">
        <v>101</v>
      </c>
      <c r="H4080" s="704" t="s">
        <v>41</v>
      </c>
      <c r="I4080" s="705"/>
      <c r="J4080" s="554" t="s">
        <v>7</v>
      </c>
      <c r="K4080" s="554"/>
      <c r="L4080" s="554"/>
      <c r="M4080" s="554"/>
      <c r="N4080" s="554"/>
      <c r="O4080" s="554"/>
      <c r="P4080" s="554" t="s">
        <v>2</v>
      </c>
      <c r="Q4080" s="554"/>
      <c r="R4080" s="554"/>
      <c r="S4080" s="554"/>
      <c r="T4080" s="554"/>
      <c r="U4080" s="554"/>
      <c r="V4080" s="308"/>
      <c r="W4080" s="308"/>
      <c r="X4080" s="687" t="s">
        <v>35</v>
      </c>
      <c r="Y4080" s="688"/>
      <c r="Z4080" s="687" t="s">
        <v>36</v>
      </c>
      <c r="AA4080" s="688"/>
      <c r="AB4080" s="687" t="s">
        <v>44</v>
      </c>
      <c r="AC4080" s="688"/>
      <c r="AD4080" s="554" t="s">
        <v>6</v>
      </c>
      <c r="AE4080" s="554"/>
      <c r="AF4080" s="554"/>
      <c r="AG4080" s="554"/>
      <c r="AH4080" s="554"/>
      <c r="AI4080" s="554"/>
      <c r="AJ4080" s="554" t="s">
        <v>68</v>
      </c>
      <c r="AK4080" s="554"/>
      <c r="AL4080" s="554"/>
      <c r="AM4080" s="554"/>
      <c r="AN4080" s="554"/>
      <c r="AO4080" s="554"/>
      <c r="AP4080" s="554" t="s">
        <v>69</v>
      </c>
      <c r="AQ4080" s="554"/>
      <c r="AR4080" s="554"/>
      <c r="AS4080" s="554"/>
      <c r="AT4080" s="554"/>
      <c r="AU4080" s="554"/>
      <c r="AV4080" s="554" t="s">
        <v>70</v>
      </c>
      <c r="AW4080" s="554"/>
      <c r="AX4080" s="554"/>
      <c r="AY4080" s="554"/>
      <c r="AZ4080" s="554"/>
      <c r="BA4080" s="556"/>
      <c r="BB4080" s="554" t="s">
        <v>4</v>
      </c>
      <c r="BC4080" s="554"/>
      <c r="BD4080" s="554"/>
      <c r="BE4080" s="554"/>
      <c r="BF4080" s="554"/>
      <c r="BG4080" s="555"/>
      <c r="BH4080" s="554" t="s">
        <v>71</v>
      </c>
      <c r="BI4080" s="554"/>
      <c r="BJ4080" s="554"/>
      <c r="BK4080" s="554"/>
      <c r="BL4080" s="554"/>
      <c r="BM4080" s="556"/>
      <c r="BN4080" s="557" t="s">
        <v>25</v>
      </c>
      <c r="BO4080" s="558"/>
      <c r="BP4080" s="559"/>
      <c r="BQ4080" s="691" t="s">
        <v>110</v>
      </c>
      <c r="BR4080" s="691" t="s">
        <v>86</v>
      </c>
      <c r="BS4080" s="691" t="s">
        <v>87</v>
      </c>
      <c r="BT4080" s="274"/>
      <c r="BU4080" s="274"/>
      <c r="BV4080" s="271"/>
    </row>
    <row r="4081" spans="1:74" s="18" customFormat="1" ht="41.25" hidden="1" customHeight="1" x14ac:dyDescent="0.4">
      <c r="A4081" s="271"/>
      <c r="B4081" s="653"/>
      <c r="C4081" s="650"/>
      <c r="D4081" s="651"/>
      <c r="E4081" s="275" t="s">
        <v>102</v>
      </c>
      <c r="F4081" s="547"/>
      <c r="G4081" s="547"/>
      <c r="H4081" s="706"/>
      <c r="I4081" s="707"/>
      <c r="J4081" s="525" t="s">
        <v>17</v>
      </c>
      <c r="K4081" s="526"/>
      <c r="L4081" s="521" t="s">
        <v>18</v>
      </c>
      <c r="M4081" s="522"/>
      <c r="N4081" s="523" t="s">
        <v>19</v>
      </c>
      <c r="O4081" s="524" t="s">
        <v>8</v>
      </c>
      <c r="P4081" s="525" t="s">
        <v>26</v>
      </c>
      <c r="Q4081" s="526"/>
      <c r="R4081" s="521" t="s">
        <v>24</v>
      </c>
      <c r="S4081" s="522"/>
      <c r="T4081" s="523" t="s">
        <v>19</v>
      </c>
      <c r="U4081" s="524"/>
      <c r="V4081" s="309"/>
      <c r="W4081" s="309"/>
      <c r="X4081" s="689"/>
      <c r="Y4081" s="690"/>
      <c r="Z4081" s="689"/>
      <c r="AA4081" s="690"/>
      <c r="AB4081" s="689"/>
      <c r="AC4081" s="690"/>
      <c r="AD4081" s="525" t="s">
        <v>48</v>
      </c>
      <c r="AE4081" s="526"/>
      <c r="AF4081" s="521" t="s">
        <v>23</v>
      </c>
      <c r="AG4081" s="522" t="s">
        <v>3</v>
      </c>
      <c r="AH4081" s="563" t="s">
        <v>5</v>
      </c>
      <c r="AI4081" s="564"/>
      <c r="AJ4081" s="525" t="s">
        <v>48</v>
      </c>
      <c r="AK4081" s="526"/>
      <c r="AL4081" s="521" t="s">
        <v>23</v>
      </c>
      <c r="AM4081" s="522" t="s">
        <v>3</v>
      </c>
      <c r="AN4081" s="563" t="s">
        <v>5</v>
      </c>
      <c r="AO4081" s="564"/>
      <c r="AP4081" s="525" t="s">
        <v>48</v>
      </c>
      <c r="AQ4081" s="526"/>
      <c r="AR4081" s="521" t="s">
        <v>23</v>
      </c>
      <c r="AS4081" s="522" t="s">
        <v>3</v>
      </c>
      <c r="AT4081" s="563" t="s">
        <v>5</v>
      </c>
      <c r="AU4081" s="564"/>
      <c r="AV4081" s="525" t="s">
        <v>48</v>
      </c>
      <c r="AW4081" s="526"/>
      <c r="AX4081" s="521" t="s">
        <v>23</v>
      </c>
      <c r="AY4081" s="522" t="s">
        <v>3</v>
      </c>
      <c r="AZ4081" s="563" t="s">
        <v>5</v>
      </c>
      <c r="BA4081" s="564"/>
      <c r="BB4081" s="525" t="s">
        <v>48</v>
      </c>
      <c r="BC4081" s="526"/>
      <c r="BD4081" s="521" t="s">
        <v>23</v>
      </c>
      <c r="BE4081" s="522" t="s">
        <v>3</v>
      </c>
      <c r="BF4081" s="563" t="s">
        <v>5</v>
      </c>
      <c r="BG4081" s="564"/>
      <c r="BH4081" s="525" t="s">
        <v>48</v>
      </c>
      <c r="BI4081" s="526"/>
      <c r="BJ4081" s="521" t="s">
        <v>23</v>
      </c>
      <c r="BK4081" s="522" t="s">
        <v>3</v>
      </c>
      <c r="BL4081" s="563" t="s">
        <v>5</v>
      </c>
      <c r="BM4081" s="564"/>
      <c r="BN4081" s="560"/>
      <c r="BO4081" s="561"/>
      <c r="BP4081" s="562"/>
      <c r="BQ4081" s="692"/>
      <c r="BR4081" s="692"/>
      <c r="BS4081" s="692"/>
      <c r="BT4081" s="274"/>
      <c r="BU4081" s="274"/>
      <c r="BV4081" s="271"/>
    </row>
    <row r="4082" spans="1:74" ht="23.85" hidden="1" customHeight="1" x14ac:dyDescent="0.35">
      <c r="A4082" s="276"/>
      <c r="B4082" s="570" t="str">
        <f>IF(ROSTER!B$8="","",ROSTER!B$8)</f>
        <v/>
      </c>
      <c r="C4082" s="572" t="str">
        <f>IF(ROSTER!C$8="","",ROSTER!C$8)</f>
        <v/>
      </c>
      <c r="D4082" s="573"/>
      <c r="E4082" s="574"/>
      <c r="F4082" s="576">
        <f>IF(E4082="y",1,IF(E4082="S",1,0))</f>
        <v>0</v>
      </c>
      <c r="G4082" s="582">
        <f>IF(E4082="S",1,0)</f>
        <v>0</v>
      </c>
      <c r="H4082" s="578"/>
      <c r="I4082" s="543"/>
      <c r="J4082" s="542"/>
      <c r="K4082" s="580"/>
      <c r="L4082" s="584"/>
      <c r="M4082" s="585"/>
      <c r="N4082" s="588">
        <f>L4082+J4082</f>
        <v>0</v>
      </c>
      <c r="O4082" s="589"/>
      <c r="P4082" s="542"/>
      <c r="Q4082" s="580"/>
      <c r="R4082" s="584"/>
      <c r="S4082" s="585"/>
      <c r="T4082" s="588">
        <f>R4082-P4082</f>
        <v>0</v>
      </c>
      <c r="U4082" s="589"/>
      <c r="V4082" s="310"/>
      <c r="W4082" s="310"/>
      <c r="X4082" s="578"/>
      <c r="Y4082" s="543"/>
      <c r="Z4082" s="542"/>
      <c r="AA4082" s="543"/>
      <c r="AB4082" s="542"/>
      <c r="AC4082" s="543"/>
      <c r="AD4082" s="542"/>
      <c r="AE4082" s="580"/>
      <c r="AF4082" s="584"/>
      <c r="AG4082" s="585"/>
      <c r="AH4082" s="595">
        <f>IF(AD4082=0,0,(AF4082/AD4082)*100)</f>
        <v>0</v>
      </c>
      <c r="AI4082" s="596"/>
      <c r="AJ4082" s="542"/>
      <c r="AK4082" s="580"/>
      <c r="AL4082" s="584"/>
      <c r="AM4082" s="585"/>
      <c r="AN4082" s="595">
        <f>IF(AJ4082=0,0,(AL4082/AJ4082)*100)</f>
        <v>0</v>
      </c>
      <c r="AO4082" s="596"/>
      <c r="AP4082" s="542"/>
      <c r="AQ4082" s="580"/>
      <c r="AR4082" s="584"/>
      <c r="AS4082" s="585"/>
      <c r="AT4082" s="595">
        <f>IF(AP4082=0,0,(AR4082/AP4082)*100)</f>
        <v>0</v>
      </c>
      <c r="AU4082" s="596"/>
      <c r="AV4082" s="599">
        <f>AD4082+AJ4082+AP4082</f>
        <v>0</v>
      </c>
      <c r="AW4082" s="600"/>
      <c r="AX4082" s="630">
        <f>AF4082+AL4082+AR4082</f>
        <v>0</v>
      </c>
      <c r="AY4082" s="631"/>
      <c r="AZ4082" s="595">
        <f>IF(AV4082=0,0,(AX4082/AV4082)*100)</f>
        <v>0</v>
      </c>
      <c r="BA4082" s="596"/>
      <c r="BB4082" s="542"/>
      <c r="BC4082" s="580"/>
      <c r="BD4082" s="584"/>
      <c r="BE4082" s="585"/>
      <c r="BF4082" s="595">
        <f>IF(BB4082=0,0,(BD4082/BB4082)*100)</f>
        <v>0</v>
      </c>
      <c r="BG4082" s="596"/>
      <c r="BH4082" s="599">
        <f>AV4082+BB4082</f>
        <v>0</v>
      </c>
      <c r="BI4082" s="600"/>
      <c r="BJ4082" s="630">
        <f>AX4082+BD4082</f>
        <v>0</v>
      </c>
      <c r="BK4082" s="631"/>
      <c r="BL4082" s="595">
        <f>IF(BH4082=0,0,(BJ4082/BH4082)*100)</f>
        <v>0</v>
      </c>
      <c r="BM4082" s="596"/>
      <c r="BN4082" s="656">
        <f>(AF4082*2)+(AL4082*2)+(AR4082*3)+BD4082</f>
        <v>0</v>
      </c>
      <c r="BO4082" s="657"/>
      <c r="BP4082" s="658"/>
      <c r="BQ4082" s="676">
        <f>IF(BS4082=0,0,50*BR4082/BS4082)</f>
        <v>0</v>
      </c>
      <c r="BR4082" s="662">
        <f>(BN4082*BU$11)+(N4082*BU$12)+(Z4082*BU$13)+(R4082*BU$14)+(X4082*BU$15)+(AB4082*BU$16)</f>
        <v>0</v>
      </c>
      <c r="BS4082" s="662">
        <f>((BB4082-BD4082)*BU$18)+((AV4082-AX4082)*BU$17)+(H4082*BU$19)+(P4082*BU$20)</f>
        <v>0</v>
      </c>
      <c r="BT4082" s="19" t="s">
        <v>75</v>
      </c>
      <c r="BU4082" s="277">
        <f>IF(BQ4077="B",'VALUE POINTS'!L$10,IF('GAME STATS'!BQ4077="C",'VALUE POINTS'!M$10,'VALUE POINTS'!K$10))</f>
        <v>1</v>
      </c>
      <c r="BV4082" s="278"/>
    </row>
    <row r="4083" spans="1:74" ht="23.85" hidden="1" customHeight="1" x14ac:dyDescent="0.35">
      <c r="A4083" s="276"/>
      <c r="B4083" s="571"/>
      <c r="C4083" s="642" t="str">
        <f>IF(ROSTER!D$8="","",ROSTER!D$8)</f>
        <v/>
      </c>
      <c r="D4083" s="643"/>
      <c r="E4083" s="575"/>
      <c r="F4083" s="577"/>
      <c r="G4083" s="583"/>
      <c r="H4083" s="579"/>
      <c r="I4083" s="545"/>
      <c r="J4083" s="544"/>
      <c r="K4083" s="581"/>
      <c r="L4083" s="586"/>
      <c r="M4083" s="587"/>
      <c r="N4083" s="592" t="s">
        <v>16</v>
      </c>
      <c r="O4083" s="603"/>
      <c r="P4083" s="544"/>
      <c r="Q4083" s="581"/>
      <c r="R4083" s="586"/>
      <c r="S4083" s="587"/>
      <c r="T4083" s="592" t="s">
        <v>16</v>
      </c>
      <c r="U4083" s="603"/>
      <c r="V4083" s="311"/>
      <c r="W4083" s="311"/>
      <c r="X4083" s="579"/>
      <c r="Y4083" s="545"/>
      <c r="Z4083" s="544"/>
      <c r="AA4083" s="545"/>
      <c r="AB4083" s="544"/>
      <c r="AC4083" s="545"/>
      <c r="AD4083" s="544"/>
      <c r="AE4083" s="581"/>
      <c r="AF4083" s="586"/>
      <c r="AG4083" s="587"/>
      <c r="AH4083" s="626"/>
      <c r="AI4083" s="627"/>
      <c r="AJ4083" s="544"/>
      <c r="AK4083" s="581"/>
      <c r="AL4083" s="586"/>
      <c r="AM4083" s="587"/>
      <c r="AN4083" s="626"/>
      <c r="AO4083" s="627"/>
      <c r="AP4083" s="544"/>
      <c r="AQ4083" s="581"/>
      <c r="AR4083" s="586"/>
      <c r="AS4083" s="587"/>
      <c r="AT4083" s="626"/>
      <c r="AU4083" s="627"/>
      <c r="AV4083" s="628"/>
      <c r="AW4083" s="629"/>
      <c r="AX4083" s="632"/>
      <c r="AY4083" s="633"/>
      <c r="AZ4083" s="626"/>
      <c r="BA4083" s="627"/>
      <c r="BB4083" s="544"/>
      <c r="BC4083" s="581"/>
      <c r="BD4083" s="586"/>
      <c r="BE4083" s="587"/>
      <c r="BF4083" s="626"/>
      <c r="BG4083" s="627"/>
      <c r="BH4083" s="628"/>
      <c r="BI4083" s="629"/>
      <c r="BJ4083" s="632"/>
      <c r="BK4083" s="633"/>
      <c r="BL4083" s="626"/>
      <c r="BM4083" s="627"/>
      <c r="BN4083" s="678"/>
      <c r="BO4083" s="679"/>
      <c r="BP4083" s="680"/>
      <c r="BQ4083" s="677"/>
      <c r="BR4083" s="663"/>
      <c r="BS4083" s="663"/>
      <c r="BT4083" s="19" t="s">
        <v>76</v>
      </c>
      <c r="BU4083" s="277">
        <f>IF(BQ4077="B",'VALUE POINTS'!L$11,IF('GAME STATS'!BQ4077="C",'VALUE POINTS'!M$11,'VALUE POINTS'!K$11))</f>
        <v>1</v>
      </c>
      <c r="BV4083" s="278"/>
    </row>
    <row r="4084" spans="1:74" ht="21.75" hidden="1" customHeight="1" x14ac:dyDescent="0.35">
      <c r="A4084" s="95"/>
      <c r="B4084" s="570" t="str">
        <f>IF(ROSTER!B$10="","",ROSTER!B$10)</f>
        <v/>
      </c>
      <c r="C4084" s="572" t="str">
        <f>IF(ROSTER!C$10="","",ROSTER!C$10)</f>
        <v/>
      </c>
      <c r="D4084" s="573"/>
      <c r="E4084" s="574"/>
      <c r="F4084" s="576">
        <f>IF(E4084="y",1,IF(E4084="S",1,0))</f>
        <v>0</v>
      </c>
      <c r="G4084" s="582">
        <f>IF(E4084="S",1,0)</f>
        <v>0</v>
      </c>
      <c r="H4084" s="578"/>
      <c r="I4084" s="543"/>
      <c r="J4084" s="542"/>
      <c r="K4084" s="580"/>
      <c r="L4084" s="584"/>
      <c r="M4084" s="585"/>
      <c r="N4084" s="588">
        <f>L4084+J4084</f>
        <v>0</v>
      </c>
      <c r="O4084" s="589"/>
      <c r="P4084" s="542"/>
      <c r="Q4084" s="580"/>
      <c r="R4084" s="584"/>
      <c r="S4084" s="585"/>
      <c r="T4084" s="588">
        <f>R4084-P4084</f>
        <v>0</v>
      </c>
      <c r="U4084" s="589"/>
      <c r="V4084" s="310"/>
      <c r="W4084" s="310"/>
      <c r="X4084" s="578"/>
      <c r="Y4084" s="543"/>
      <c r="Z4084" s="542"/>
      <c r="AA4084" s="543"/>
      <c r="AB4084" s="542"/>
      <c r="AC4084" s="543"/>
      <c r="AD4084" s="542"/>
      <c r="AE4084" s="580"/>
      <c r="AF4084" s="584"/>
      <c r="AG4084" s="585"/>
      <c r="AH4084" s="595">
        <f>IF(AD4084=0,0,(AF4084/AD4084)*100)</f>
        <v>0</v>
      </c>
      <c r="AI4084" s="596"/>
      <c r="AJ4084" s="542"/>
      <c r="AK4084" s="580"/>
      <c r="AL4084" s="584"/>
      <c r="AM4084" s="585"/>
      <c r="AN4084" s="595">
        <f>IF(AJ4084=0,0,(AL4084/AJ4084)*100)</f>
        <v>0</v>
      </c>
      <c r="AO4084" s="596"/>
      <c r="AP4084" s="542"/>
      <c r="AQ4084" s="580"/>
      <c r="AR4084" s="584"/>
      <c r="AS4084" s="585"/>
      <c r="AT4084" s="595">
        <f>IF(AP4084=0,0,(AR4084/AP4084)*100)</f>
        <v>0</v>
      </c>
      <c r="AU4084" s="596"/>
      <c r="AV4084" s="599">
        <f>AD4084+AJ4084+AP4084</f>
        <v>0</v>
      </c>
      <c r="AW4084" s="600"/>
      <c r="AX4084" s="630">
        <f>AF4084+AL4084+AR4084</f>
        <v>0</v>
      </c>
      <c r="AY4084" s="631"/>
      <c r="AZ4084" s="595">
        <f>IF(AV4084=0,0,(AX4084/AV4084)*100)</f>
        <v>0</v>
      </c>
      <c r="BA4084" s="596"/>
      <c r="BB4084" s="542"/>
      <c r="BC4084" s="580"/>
      <c r="BD4084" s="584"/>
      <c r="BE4084" s="585"/>
      <c r="BF4084" s="595">
        <f>IF(BB4084=0,0,(BD4084/BB4084)*100)</f>
        <v>0</v>
      </c>
      <c r="BG4084" s="596"/>
      <c r="BH4084" s="599">
        <f>AV4084+BB4084</f>
        <v>0</v>
      </c>
      <c r="BI4084" s="600"/>
      <c r="BJ4084" s="630">
        <f>AX4084+BD4084</f>
        <v>0</v>
      </c>
      <c r="BK4084" s="631"/>
      <c r="BL4084" s="595">
        <f>IF(BH4084=0,0,(BJ4084/BH4084)*100)</f>
        <v>0</v>
      </c>
      <c r="BM4084" s="596"/>
      <c r="BN4084" s="656">
        <f>(AF4084*2)+(AL4084*2)+(AR4084*3)+BD4084</f>
        <v>0</v>
      </c>
      <c r="BO4084" s="657"/>
      <c r="BP4084" s="658"/>
      <c r="BQ4084" s="676">
        <f>IF(BS4084=0,0,50*BR4084/BS4084)</f>
        <v>0</v>
      </c>
      <c r="BR4084" s="662">
        <f>(BN4084*BU$11)+(N4084*BU$12)+(Z4084*BU$13)+(R4084*BU$14)+(X4084*BU$15)+(AB4084*BU$16)</f>
        <v>0</v>
      </c>
      <c r="BS4084" s="662">
        <f>((BB4084-BD4084)*BU$18)+((AV4084-AX4084)*BU$17)+(H4084*BU$19)+(P4084*BU$20)</f>
        <v>0</v>
      </c>
      <c r="BT4084" s="19" t="s">
        <v>77</v>
      </c>
      <c r="BU4084" s="277">
        <f>IF(BQ4077="B",'VALUE POINTS'!L$12,IF('GAME STATS'!BQ4077="C",'VALUE POINTS'!M$12,'VALUE POINTS'!K$12))</f>
        <v>2</v>
      </c>
      <c r="BV4084" s="278"/>
    </row>
    <row r="4085" spans="1:74" ht="21.75" hidden="1" customHeight="1" x14ac:dyDescent="0.35">
      <c r="A4085" s="95"/>
      <c r="B4085" s="571"/>
      <c r="C4085" s="642" t="str">
        <f>IF(ROSTER!D$10="","",ROSTER!D$10)</f>
        <v/>
      </c>
      <c r="D4085" s="643"/>
      <c r="E4085" s="575"/>
      <c r="F4085" s="577"/>
      <c r="G4085" s="583"/>
      <c r="H4085" s="579"/>
      <c r="I4085" s="545"/>
      <c r="J4085" s="544"/>
      <c r="K4085" s="581"/>
      <c r="L4085" s="586"/>
      <c r="M4085" s="587"/>
      <c r="N4085" s="592" t="s">
        <v>16</v>
      </c>
      <c r="O4085" s="603"/>
      <c r="P4085" s="544"/>
      <c r="Q4085" s="581"/>
      <c r="R4085" s="586"/>
      <c r="S4085" s="587"/>
      <c r="T4085" s="592" t="s">
        <v>16</v>
      </c>
      <c r="U4085" s="603"/>
      <c r="V4085" s="311"/>
      <c r="W4085" s="311"/>
      <c r="X4085" s="579"/>
      <c r="Y4085" s="545"/>
      <c r="Z4085" s="544"/>
      <c r="AA4085" s="545"/>
      <c r="AB4085" s="544"/>
      <c r="AC4085" s="545"/>
      <c r="AD4085" s="544"/>
      <c r="AE4085" s="581"/>
      <c r="AF4085" s="586"/>
      <c r="AG4085" s="587"/>
      <c r="AH4085" s="626"/>
      <c r="AI4085" s="627"/>
      <c r="AJ4085" s="544"/>
      <c r="AK4085" s="581"/>
      <c r="AL4085" s="586"/>
      <c r="AM4085" s="587"/>
      <c r="AN4085" s="626"/>
      <c r="AO4085" s="627"/>
      <c r="AP4085" s="544"/>
      <c r="AQ4085" s="581"/>
      <c r="AR4085" s="586"/>
      <c r="AS4085" s="587"/>
      <c r="AT4085" s="626"/>
      <c r="AU4085" s="627"/>
      <c r="AV4085" s="628"/>
      <c r="AW4085" s="629"/>
      <c r="AX4085" s="632"/>
      <c r="AY4085" s="633"/>
      <c r="AZ4085" s="626"/>
      <c r="BA4085" s="627"/>
      <c r="BB4085" s="544"/>
      <c r="BC4085" s="581"/>
      <c r="BD4085" s="586"/>
      <c r="BE4085" s="587"/>
      <c r="BF4085" s="626"/>
      <c r="BG4085" s="627"/>
      <c r="BH4085" s="628"/>
      <c r="BI4085" s="629"/>
      <c r="BJ4085" s="632"/>
      <c r="BK4085" s="633"/>
      <c r="BL4085" s="626"/>
      <c r="BM4085" s="627"/>
      <c r="BN4085" s="678"/>
      <c r="BO4085" s="679"/>
      <c r="BP4085" s="680"/>
      <c r="BQ4085" s="677"/>
      <c r="BR4085" s="663"/>
      <c r="BS4085" s="663"/>
      <c r="BT4085" s="19" t="s">
        <v>78</v>
      </c>
      <c r="BU4085" s="277">
        <f>IF(BQ4077="B",'VALUE POINTS'!L$13,IF('GAME STATS'!BQ4077="C",'VALUE POINTS'!M$13,'VALUE POINTS'!K$13))</f>
        <v>2</v>
      </c>
      <c r="BV4085" s="278"/>
    </row>
    <row r="4086" spans="1:74" ht="21.75" hidden="1" customHeight="1" x14ac:dyDescent="0.35">
      <c r="A4086" s="95"/>
      <c r="B4086" s="570" t="str">
        <f>IF(ROSTER!B$12="","",ROSTER!B$12)</f>
        <v/>
      </c>
      <c r="C4086" s="572" t="str">
        <f>IF(ROSTER!C$12="","",ROSTER!C$12)</f>
        <v/>
      </c>
      <c r="D4086" s="573"/>
      <c r="E4086" s="574"/>
      <c r="F4086" s="576">
        <f>IF(E4086="y",1,IF(E4086="S",1,0))</f>
        <v>0</v>
      </c>
      <c r="G4086" s="582">
        <f>IF(E4086="S",1,0)</f>
        <v>0</v>
      </c>
      <c r="H4086" s="578"/>
      <c r="I4086" s="543"/>
      <c r="J4086" s="542"/>
      <c r="K4086" s="580"/>
      <c r="L4086" s="584"/>
      <c r="M4086" s="585"/>
      <c r="N4086" s="588">
        <f>L4086+J4086</f>
        <v>0</v>
      </c>
      <c r="O4086" s="589"/>
      <c r="P4086" s="542"/>
      <c r="Q4086" s="580"/>
      <c r="R4086" s="584"/>
      <c r="S4086" s="585"/>
      <c r="T4086" s="588">
        <f>R4086-P4086</f>
        <v>0</v>
      </c>
      <c r="U4086" s="589"/>
      <c r="V4086" s="310"/>
      <c r="W4086" s="310"/>
      <c r="X4086" s="578"/>
      <c r="Y4086" s="543"/>
      <c r="Z4086" s="542"/>
      <c r="AA4086" s="543"/>
      <c r="AB4086" s="542"/>
      <c r="AC4086" s="543"/>
      <c r="AD4086" s="542"/>
      <c r="AE4086" s="580"/>
      <c r="AF4086" s="584"/>
      <c r="AG4086" s="585"/>
      <c r="AH4086" s="595">
        <f>IF(AD4086=0,0,(AF4086/AD4086)*100)</f>
        <v>0</v>
      </c>
      <c r="AI4086" s="596"/>
      <c r="AJ4086" s="542"/>
      <c r="AK4086" s="580"/>
      <c r="AL4086" s="584"/>
      <c r="AM4086" s="585"/>
      <c r="AN4086" s="595">
        <f>IF(AJ4086=0,0,(AL4086/AJ4086)*100)</f>
        <v>0</v>
      </c>
      <c r="AO4086" s="596"/>
      <c r="AP4086" s="542"/>
      <c r="AQ4086" s="580"/>
      <c r="AR4086" s="584"/>
      <c r="AS4086" s="585"/>
      <c r="AT4086" s="595">
        <f>IF(AP4086=0,0,(AR4086/AP4086)*100)</f>
        <v>0</v>
      </c>
      <c r="AU4086" s="596"/>
      <c r="AV4086" s="599">
        <f>AD4086+AJ4086+AP4086</f>
        <v>0</v>
      </c>
      <c r="AW4086" s="600"/>
      <c r="AX4086" s="630">
        <f>AF4086+AL4086+AR4086</f>
        <v>0</v>
      </c>
      <c r="AY4086" s="631"/>
      <c r="AZ4086" s="595">
        <f>IF(AV4086=0,0,(AX4086/AV4086)*100)</f>
        <v>0</v>
      </c>
      <c r="BA4086" s="596"/>
      <c r="BB4086" s="542"/>
      <c r="BC4086" s="580"/>
      <c r="BD4086" s="584"/>
      <c r="BE4086" s="585"/>
      <c r="BF4086" s="595">
        <f>IF(BB4086=0,0,(BD4086/BB4086)*100)</f>
        <v>0</v>
      </c>
      <c r="BG4086" s="596"/>
      <c r="BH4086" s="599">
        <f>AV4086+BB4086</f>
        <v>0</v>
      </c>
      <c r="BI4086" s="600"/>
      <c r="BJ4086" s="630">
        <f>AX4086+BD4086</f>
        <v>0</v>
      </c>
      <c r="BK4086" s="631"/>
      <c r="BL4086" s="595">
        <f>IF(BH4086=0,0,(BJ4086/BH4086)*100)</f>
        <v>0</v>
      </c>
      <c r="BM4086" s="596"/>
      <c r="BN4086" s="656">
        <f>(AF4086*2)+(AL4086*2)+(AR4086*3)+BD4086</f>
        <v>0</v>
      </c>
      <c r="BO4086" s="657"/>
      <c r="BP4086" s="658"/>
      <c r="BQ4086" s="676">
        <f t="shared" ref="BQ4086" si="3220">IF(BS4086=0,0,50*BR4086/BS4086)</f>
        <v>0</v>
      </c>
      <c r="BR4086" s="662">
        <f>(BN4086*BU$11)+(N4086*BU$12)+(Z4086*BU$13)+(R4086*BU$14)+(X4086*BU$15)+(AB4086*BU$16)</f>
        <v>0</v>
      </c>
      <c r="BS4086" s="662">
        <f>((BB4086-BD4086)*BU$18)+((AV4086-AX4086)*BU$17)+(H4086*BU$19)+(P4086*BU$20)</f>
        <v>0</v>
      </c>
      <c r="BT4086" s="19" t="s">
        <v>79</v>
      </c>
      <c r="BU4086" s="277">
        <f>IF(BQ4077="B",'VALUE POINTS'!L$14,IF('GAME STATS'!BQ4077="C",'VALUE POINTS'!M$14,'VALUE POINTS'!K$14))</f>
        <v>2</v>
      </c>
      <c r="BV4086" s="278"/>
    </row>
    <row r="4087" spans="1:74" ht="21.75" hidden="1" customHeight="1" x14ac:dyDescent="0.35">
      <c r="A4087" s="95"/>
      <c r="B4087" s="571"/>
      <c r="C4087" s="642" t="str">
        <f>IF(ROSTER!D$12="","",ROSTER!D$12)</f>
        <v/>
      </c>
      <c r="D4087" s="643"/>
      <c r="E4087" s="575"/>
      <c r="F4087" s="577"/>
      <c r="G4087" s="583"/>
      <c r="H4087" s="579"/>
      <c r="I4087" s="545"/>
      <c r="J4087" s="544"/>
      <c r="K4087" s="581"/>
      <c r="L4087" s="586"/>
      <c r="M4087" s="587"/>
      <c r="N4087" s="592"/>
      <c r="O4087" s="603"/>
      <c r="P4087" s="544"/>
      <c r="Q4087" s="581"/>
      <c r="R4087" s="586"/>
      <c r="S4087" s="587"/>
      <c r="T4087" s="592"/>
      <c r="U4087" s="603"/>
      <c r="V4087" s="311"/>
      <c r="W4087" s="311"/>
      <c r="X4087" s="579"/>
      <c r="Y4087" s="545"/>
      <c r="Z4087" s="544"/>
      <c r="AA4087" s="545"/>
      <c r="AB4087" s="544"/>
      <c r="AC4087" s="545"/>
      <c r="AD4087" s="544"/>
      <c r="AE4087" s="581"/>
      <c r="AF4087" s="586"/>
      <c r="AG4087" s="587"/>
      <c r="AH4087" s="626"/>
      <c r="AI4087" s="627"/>
      <c r="AJ4087" s="544"/>
      <c r="AK4087" s="581"/>
      <c r="AL4087" s="586"/>
      <c r="AM4087" s="587"/>
      <c r="AN4087" s="626"/>
      <c r="AO4087" s="627"/>
      <c r="AP4087" s="544"/>
      <c r="AQ4087" s="581"/>
      <c r="AR4087" s="586"/>
      <c r="AS4087" s="587"/>
      <c r="AT4087" s="626"/>
      <c r="AU4087" s="627"/>
      <c r="AV4087" s="628"/>
      <c r="AW4087" s="629"/>
      <c r="AX4087" s="632"/>
      <c r="AY4087" s="633"/>
      <c r="AZ4087" s="626"/>
      <c r="BA4087" s="627"/>
      <c r="BB4087" s="544"/>
      <c r="BC4087" s="581"/>
      <c r="BD4087" s="586"/>
      <c r="BE4087" s="587"/>
      <c r="BF4087" s="626"/>
      <c r="BG4087" s="627"/>
      <c r="BH4087" s="628"/>
      <c r="BI4087" s="629"/>
      <c r="BJ4087" s="632"/>
      <c r="BK4087" s="633"/>
      <c r="BL4087" s="626"/>
      <c r="BM4087" s="627"/>
      <c r="BN4087" s="678"/>
      <c r="BO4087" s="679"/>
      <c r="BP4087" s="680"/>
      <c r="BQ4087" s="677"/>
      <c r="BR4087" s="663"/>
      <c r="BS4087" s="663"/>
      <c r="BT4087" s="19" t="s">
        <v>80</v>
      </c>
      <c r="BU4087" s="277">
        <f>IF(BQ4077="B",'VALUE POINTS'!L$15,IF('GAME STATS'!BQ4077="C",'VALUE POINTS'!M$15,'VALUE POINTS'!K$15))</f>
        <v>2</v>
      </c>
      <c r="BV4087" s="278"/>
    </row>
    <row r="4088" spans="1:74" ht="21.75" hidden="1" customHeight="1" x14ac:dyDescent="0.35">
      <c r="A4088" s="95"/>
      <c r="B4088" s="570" t="str">
        <f>IF(ROSTER!B$14="","",ROSTER!B$14)</f>
        <v/>
      </c>
      <c r="C4088" s="572" t="str">
        <f>IF(ROSTER!C$14="","",ROSTER!C$14)</f>
        <v/>
      </c>
      <c r="D4088" s="573"/>
      <c r="E4088" s="574"/>
      <c r="F4088" s="576">
        <f>IF(E4088="y",1,IF(E4088="S",1,0))</f>
        <v>0</v>
      </c>
      <c r="G4088" s="582">
        <f>IF(E4088="S",1,0)</f>
        <v>0</v>
      </c>
      <c r="H4088" s="578"/>
      <c r="I4088" s="543"/>
      <c r="J4088" s="542"/>
      <c r="K4088" s="580"/>
      <c r="L4088" s="584"/>
      <c r="M4088" s="585"/>
      <c r="N4088" s="588">
        <f>L4088+J4088</f>
        <v>0</v>
      </c>
      <c r="O4088" s="589"/>
      <c r="P4088" s="542"/>
      <c r="Q4088" s="580"/>
      <c r="R4088" s="584"/>
      <c r="S4088" s="585"/>
      <c r="T4088" s="588">
        <f>R4088-P4088</f>
        <v>0</v>
      </c>
      <c r="U4088" s="589"/>
      <c r="V4088" s="310"/>
      <c r="W4088" s="310"/>
      <c r="X4088" s="578"/>
      <c r="Y4088" s="543"/>
      <c r="Z4088" s="542"/>
      <c r="AA4088" s="543"/>
      <c r="AB4088" s="542"/>
      <c r="AC4088" s="543"/>
      <c r="AD4088" s="542"/>
      <c r="AE4088" s="580"/>
      <c r="AF4088" s="584"/>
      <c r="AG4088" s="585"/>
      <c r="AH4088" s="595">
        <f>IF(AD4088=0,0,(AF4088/AD4088)*100)</f>
        <v>0</v>
      </c>
      <c r="AI4088" s="596"/>
      <c r="AJ4088" s="542"/>
      <c r="AK4088" s="580"/>
      <c r="AL4088" s="584"/>
      <c r="AM4088" s="585"/>
      <c r="AN4088" s="595">
        <f>IF(AJ4088=0,0,(AL4088/AJ4088)*100)</f>
        <v>0</v>
      </c>
      <c r="AO4088" s="596"/>
      <c r="AP4088" s="542"/>
      <c r="AQ4088" s="580"/>
      <c r="AR4088" s="584"/>
      <c r="AS4088" s="585"/>
      <c r="AT4088" s="595">
        <f>IF(AP4088=0,0,(AR4088/AP4088)*100)</f>
        <v>0</v>
      </c>
      <c r="AU4088" s="596"/>
      <c r="AV4088" s="599">
        <f>AD4088+AJ4088+AP4088</f>
        <v>0</v>
      </c>
      <c r="AW4088" s="600"/>
      <c r="AX4088" s="630">
        <f>AF4088+AL4088+AR4088</f>
        <v>0</v>
      </c>
      <c r="AY4088" s="631"/>
      <c r="AZ4088" s="595">
        <f>IF(AV4088=0,0,(AX4088/AV4088)*100)</f>
        <v>0</v>
      </c>
      <c r="BA4088" s="596"/>
      <c r="BB4088" s="542"/>
      <c r="BC4088" s="580"/>
      <c r="BD4088" s="584"/>
      <c r="BE4088" s="585"/>
      <c r="BF4088" s="595">
        <f>IF(BB4088=0,0,(BD4088/BB4088)*100)</f>
        <v>0</v>
      </c>
      <c r="BG4088" s="596"/>
      <c r="BH4088" s="599">
        <f>AV4088+BB4088</f>
        <v>0</v>
      </c>
      <c r="BI4088" s="600"/>
      <c r="BJ4088" s="630">
        <f>AX4088+BD4088</f>
        <v>0</v>
      </c>
      <c r="BK4088" s="631"/>
      <c r="BL4088" s="595">
        <f>IF(BH4088=0,0,(BJ4088/BH4088)*100)</f>
        <v>0</v>
      </c>
      <c r="BM4088" s="596"/>
      <c r="BN4088" s="656">
        <f>(AF4088*2)+(AL4088*2)+(AR4088*3)+BD4088</f>
        <v>0</v>
      </c>
      <c r="BO4088" s="657"/>
      <c r="BP4088" s="658"/>
      <c r="BQ4088" s="676">
        <f t="shared" ref="BQ4088" si="3221">IF(BS4088=0,0,50*BR4088/BS4088)</f>
        <v>0</v>
      </c>
      <c r="BR4088" s="662">
        <f>(BN4088*BU$11)+(N4088*BU$12)+(Z4088*BU$13)+(R4088*BU$14)+(X4088*BU$15)+(AB4088*BU$16)</f>
        <v>0</v>
      </c>
      <c r="BS4088" s="662">
        <f>((BB4088-BD4088)*BU$18)+((AV4088-AX4088)*BU$17)+(H4088*BU$19)+(P4088*BU$20)</f>
        <v>0</v>
      </c>
      <c r="BT4088" s="19" t="s">
        <v>81</v>
      </c>
      <c r="BU4088" s="277">
        <f>IF(BQ4077="B",'VALUE POINTS'!L$16,IF('GAME STATS'!BQ4077="C",'VALUE POINTS'!M$16,'VALUE POINTS'!K$16))</f>
        <v>2</v>
      </c>
      <c r="BV4088" s="278"/>
    </row>
    <row r="4089" spans="1:74" ht="21.75" hidden="1" customHeight="1" x14ac:dyDescent="0.35">
      <c r="A4089" s="95"/>
      <c r="B4089" s="571"/>
      <c r="C4089" s="642" t="str">
        <f>IF(ROSTER!D$14="","",ROSTER!D$14)</f>
        <v/>
      </c>
      <c r="D4089" s="643"/>
      <c r="E4089" s="575"/>
      <c r="F4089" s="577"/>
      <c r="G4089" s="583"/>
      <c r="H4089" s="579"/>
      <c r="I4089" s="545"/>
      <c r="J4089" s="544"/>
      <c r="K4089" s="581"/>
      <c r="L4089" s="586"/>
      <c r="M4089" s="587"/>
      <c r="N4089" s="592"/>
      <c r="O4089" s="603"/>
      <c r="P4089" s="544"/>
      <c r="Q4089" s="581"/>
      <c r="R4089" s="586"/>
      <c r="S4089" s="587"/>
      <c r="T4089" s="592"/>
      <c r="U4089" s="603"/>
      <c r="V4089" s="311"/>
      <c r="W4089" s="311"/>
      <c r="X4089" s="579"/>
      <c r="Y4089" s="545"/>
      <c r="Z4089" s="544"/>
      <c r="AA4089" s="545"/>
      <c r="AB4089" s="544"/>
      <c r="AC4089" s="545"/>
      <c r="AD4089" s="544"/>
      <c r="AE4089" s="581"/>
      <c r="AF4089" s="586"/>
      <c r="AG4089" s="587"/>
      <c r="AH4089" s="626"/>
      <c r="AI4089" s="627"/>
      <c r="AJ4089" s="544"/>
      <c r="AK4089" s="581"/>
      <c r="AL4089" s="586"/>
      <c r="AM4089" s="587"/>
      <c r="AN4089" s="626"/>
      <c r="AO4089" s="627"/>
      <c r="AP4089" s="544"/>
      <c r="AQ4089" s="581"/>
      <c r="AR4089" s="586"/>
      <c r="AS4089" s="587"/>
      <c r="AT4089" s="626"/>
      <c r="AU4089" s="627"/>
      <c r="AV4089" s="628"/>
      <c r="AW4089" s="629"/>
      <c r="AX4089" s="632"/>
      <c r="AY4089" s="633"/>
      <c r="AZ4089" s="626"/>
      <c r="BA4089" s="627"/>
      <c r="BB4089" s="544"/>
      <c r="BC4089" s="581"/>
      <c r="BD4089" s="586"/>
      <c r="BE4089" s="587"/>
      <c r="BF4089" s="626"/>
      <c r="BG4089" s="627"/>
      <c r="BH4089" s="628"/>
      <c r="BI4089" s="629"/>
      <c r="BJ4089" s="632"/>
      <c r="BK4089" s="633"/>
      <c r="BL4089" s="626"/>
      <c r="BM4089" s="627"/>
      <c r="BN4089" s="678"/>
      <c r="BO4089" s="679"/>
      <c r="BP4089" s="680"/>
      <c r="BQ4089" s="677"/>
      <c r="BR4089" s="663"/>
      <c r="BS4089" s="663"/>
      <c r="BT4089" s="19" t="s">
        <v>82</v>
      </c>
      <c r="BU4089" s="277">
        <f>IF(BQ4077="B",'VALUE POINTS'!L$17,IF('GAME STATS'!BQ4077="C",'VALUE POINTS'!M$17,'VALUE POINTS'!K$17))</f>
        <v>1</v>
      </c>
      <c r="BV4089" s="278"/>
    </row>
    <row r="4090" spans="1:74" ht="21.75" hidden="1" customHeight="1" x14ac:dyDescent="0.35">
      <c r="A4090" s="95"/>
      <c r="B4090" s="570" t="str">
        <f>IF(ROSTER!B$16="","",ROSTER!B$16)</f>
        <v/>
      </c>
      <c r="C4090" s="572" t="str">
        <f>IF(ROSTER!C$16="","",ROSTER!C$16)</f>
        <v/>
      </c>
      <c r="D4090" s="573"/>
      <c r="E4090" s="574"/>
      <c r="F4090" s="576">
        <f>IF(E4090="y",1,IF(E4090="S",1,0))</f>
        <v>0</v>
      </c>
      <c r="G4090" s="582">
        <f>IF(E4090="S",1,0)</f>
        <v>0</v>
      </c>
      <c r="H4090" s="578"/>
      <c r="I4090" s="543"/>
      <c r="J4090" s="542"/>
      <c r="K4090" s="580"/>
      <c r="L4090" s="584"/>
      <c r="M4090" s="585"/>
      <c r="N4090" s="588">
        <f>L4090+J4090</f>
        <v>0</v>
      </c>
      <c r="O4090" s="589"/>
      <c r="P4090" s="542"/>
      <c r="Q4090" s="580"/>
      <c r="R4090" s="584"/>
      <c r="S4090" s="585"/>
      <c r="T4090" s="588">
        <f>R4090-P4090</f>
        <v>0</v>
      </c>
      <c r="U4090" s="589"/>
      <c r="V4090" s="310"/>
      <c r="W4090" s="310"/>
      <c r="X4090" s="578"/>
      <c r="Y4090" s="543"/>
      <c r="Z4090" s="542"/>
      <c r="AA4090" s="543"/>
      <c r="AB4090" s="542"/>
      <c r="AC4090" s="543"/>
      <c r="AD4090" s="542"/>
      <c r="AE4090" s="580"/>
      <c r="AF4090" s="584"/>
      <c r="AG4090" s="585"/>
      <c r="AH4090" s="595">
        <f>IF(AD4090=0,0,(AF4090/AD4090)*100)</f>
        <v>0</v>
      </c>
      <c r="AI4090" s="596"/>
      <c r="AJ4090" s="542"/>
      <c r="AK4090" s="580"/>
      <c r="AL4090" s="584"/>
      <c r="AM4090" s="585"/>
      <c r="AN4090" s="595">
        <f>IF(AJ4090=0,0,(AL4090/AJ4090)*100)</f>
        <v>0</v>
      </c>
      <c r="AO4090" s="596"/>
      <c r="AP4090" s="542"/>
      <c r="AQ4090" s="580"/>
      <c r="AR4090" s="584"/>
      <c r="AS4090" s="585"/>
      <c r="AT4090" s="595">
        <f>IF(AP4090=0,0,(AR4090/AP4090)*100)</f>
        <v>0</v>
      </c>
      <c r="AU4090" s="596"/>
      <c r="AV4090" s="599">
        <f>AD4090+AJ4090+AP4090</f>
        <v>0</v>
      </c>
      <c r="AW4090" s="600"/>
      <c r="AX4090" s="630">
        <f>AF4090+AL4090+AR4090</f>
        <v>0</v>
      </c>
      <c r="AY4090" s="631"/>
      <c r="AZ4090" s="595">
        <f>IF(AV4090=0,0,(AX4090/AV4090)*100)</f>
        <v>0</v>
      </c>
      <c r="BA4090" s="596"/>
      <c r="BB4090" s="542"/>
      <c r="BC4090" s="580"/>
      <c r="BD4090" s="584"/>
      <c r="BE4090" s="585"/>
      <c r="BF4090" s="595">
        <f>IF(BB4090=0,0,(BD4090/BB4090)*100)</f>
        <v>0</v>
      </c>
      <c r="BG4090" s="596"/>
      <c r="BH4090" s="599">
        <f>AV4090+BB4090</f>
        <v>0</v>
      </c>
      <c r="BI4090" s="600"/>
      <c r="BJ4090" s="630">
        <f>AX4090+BD4090</f>
        <v>0</v>
      </c>
      <c r="BK4090" s="631"/>
      <c r="BL4090" s="595">
        <f>IF(BH4090=0,0,(BJ4090/BH4090)*100)</f>
        <v>0</v>
      </c>
      <c r="BM4090" s="596"/>
      <c r="BN4090" s="656">
        <f>(AF4090*2)+(AL4090*2)+(AR4090*3)+BD4090</f>
        <v>0</v>
      </c>
      <c r="BO4090" s="657"/>
      <c r="BP4090" s="658"/>
      <c r="BQ4090" s="676">
        <f t="shared" ref="BQ4090" si="3222">IF(BS4090=0,0,50*BR4090/BS4090)</f>
        <v>0</v>
      </c>
      <c r="BR4090" s="662">
        <f>(BN4090*BU$11)+(N4090*BU$12)+(Z4090*BU$13)+(R4090*BU$14)+(X4090*BU$15)+(AB4090*BU$16)</f>
        <v>0</v>
      </c>
      <c r="BS4090" s="662">
        <f>((BB4090-BD4090)*BU$18)+((AV4090-AX4090)*BU$17)+(H4090*BU$19)+(P4090*BU$20)</f>
        <v>0</v>
      </c>
      <c r="BT4090" s="19" t="s">
        <v>83</v>
      </c>
      <c r="BU4090" s="277">
        <f>IF(BQ4077="B",'VALUE POINTS'!L$18,IF('GAME STATS'!BQ4077="C",'VALUE POINTS'!M$18,'VALUE POINTS'!K$18))</f>
        <v>2</v>
      </c>
      <c r="BV4090" s="278"/>
    </row>
    <row r="4091" spans="1:74" ht="21.75" hidden="1" customHeight="1" x14ac:dyDescent="0.35">
      <c r="A4091" s="95"/>
      <c r="B4091" s="571"/>
      <c r="C4091" s="642" t="str">
        <f>IF(ROSTER!D$16="","",ROSTER!D$16)</f>
        <v/>
      </c>
      <c r="D4091" s="643"/>
      <c r="E4091" s="575"/>
      <c r="F4091" s="577"/>
      <c r="G4091" s="583"/>
      <c r="H4091" s="579"/>
      <c r="I4091" s="545"/>
      <c r="J4091" s="544"/>
      <c r="K4091" s="581"/>
      <c r="L4091" s="586"/>
      <c r="M4091" s="587"/>
      <c r="N4091" s="592"/>
      <c r="O4091" s="603"/>
      <c r="P4091" s="544"/>
      <c r="Q4091" s="581"/>
      <c r="R4091" s="586"/>
      <c r="S4091" s="587"/>
      <c r="T4091" s="592"/>
      <c r="U4091" s="603"/>
      <c r="V4091" s="311"/>
      <c r="W4091" s="311"/>
      <c r="X4091" s="579"/>
      <c r="Y4091" s="545"/>
      <c r="Z4091" s="544"/>
      <c r="AA4091" s="545"/>
      <c r="AB4091" s="544"/>
      <c r="AC4091" s="545"/>
      <c r="AD4091" s="544"/>
      <c r="AE4091" s="581"/>
      <c r="AF4091" s="586"/>
      <c r="AG4091" s="587"/>
      <c r="AH4091" s="626"/>
      <c r="AI4091" s="627"/>
      <c r="AJ4091" s="544"/>
      <c r="AK4091" s="581"/>
      <c r="AL4091" s="586"/>
      <c r="AM4091" s="587"/>
      <c r="AN4091" s="626"/>
      <c r="AO4091" s="627"/>
      <c r="AP4091" s="544"/>
      <c r="AQ4091" s="581"/>
      <c r="AR4091" s="586"/>
      <c r="AS4091" s="587"/>
      <c r="AT4091" s="626"/>
      <c r="AU4091" s="627"/>
      <c r="AV4091" s="628"/>
      <c r="AW4091" s="629"/>
      <c r="AX4091" s="632"/>
      <c r="AY4091" s="633"/>
      <c r="AZ4091" s="626"/>
      <c r="BA4091" s="627"/>
      <c r="BB4091" s="544"/>
      <c r="BC4091" s="581"/>
      <c r="BD4091" s="586"/>
      <c r="BE4091" s="587"/>
      <c r="BF4091" s="626"/>
      <c r="BG4091" s="627"/>
      <c r="BH4091" s="628"/>
      <c r="BI4091" s="629"/>
      <c r="BJ4091" s="632"/>
      <c r="BK4091" s="633"/>
      <c r="BL4091" s="626"/>
      <c r="BM4091" s="627"/>
      <c r="BN4091" s="678"/>
      <c r="BO4091" s="679"/>
      <c r="BP4091" s="680"/>
      <c r="BQ4091" s="677"/>
      <c r="BR4091" s="663"/>
      <c r="BS4091" s="663"/>
      <c r="BT4091" s="19" t="s">
        <v>84</v>
      </c>
      <c r="BU4091" s="277">
        <f>IF(BQ4077="B",'VALUE POINTS'!L$19,IF('GAME STATS'!BQ4077="C",'VALUE POINTS'!M$19,'VALUE POINTS'!K$19))</f>
        <v>2</v>
      </c>
      <c r="BV4091" s="278"/>
    </row>
    <row r="4092" spans="1:74" ht="21.75" hidden="1" customHeight="1" x14ac:dyDescent="0.25">
      <c r="A4092" s="95"/>
      <c r="B4092" s="570" t="str">
        <f>IF(ROSTER!B$18="","",ROSTER!B$18)</f>
        <v/>
      </c>
      <c r="C4092" s="572" t="str">
        <f>IF(ROSTER!C$18="","",ROSTER!C$18)</f>
        <v/>
      </c>
      <c r="D4092" s="573"/>
      <c r="E4092" s="574"/>
      <c r="F4092" s="576">
        <f>IF(E4092="y",1,IF(E4092="S",1,0))</f>
        <v>0</v>
      </c>
      <c r="G4092" s="582">
        <f>IF(E4092="S",1,0)</f>
        <v>0</v>
      </c>
      <c r="H4092" s="578"/>
      <c r="I4092" s="543"/>
      <c r="J4092" s="542"/>
      <c r="K4092" s="580"/>
      <c r="L4092" s="584"/>
      <c r="M4092" s="585"/>
      <c r="N4092" s="588">
        <f>L4092+J4092</f>
        <v>0</v>
      </c>
      <c r="O4092" s="589"/>
      <c r="P4092" s="542"/>
      <c r="Q4092" s="580"/>
      <c r="R4092" s="584"/>
      <c r="S4092" s="585"/>
      <c r="T4092" s="588">
        <f>R4092-P4092</f>
        <v>0</v>
      </c>
      <c r="U4092" s="589"/>
      <c r="V4092" s="310"/>
      <c r="W4092" s="310"/>
      <c r="X4092" s="578"/>
      <c r="Y4092" s="543"/>
      <c r="Z4092" s="542"/>
      <c r="AA4092" s="543"/>
      <c r="AB4092" s="542"/>
      <c r="AC4092" s="543"/>
      <c r="AD4092" s="542"/>
      <c r="AE4092" s="580"/>
      <c r="AF4092" s="584"/>
      <c r="AG4092" s="585"/>
      <c r="AH4092" s="595">
        <f>IF(AD4092=0,0,(AF4092/AD4092)*100)</f>
        <v>0</v>
      </c>
      <c r="AI4092" s="596"/>
      <c r="AJ4092" s="542"/>
      <c r="AK4092" s="580"/>
      <c r="AL4092" s="584"/>
      <c r="AM4092" s="585"/>
      <c r="AN4092" s="595">
        <f>IF(AJ4092=0,0,(AL4092/AJ4092)*100)</f>
        <v>0</v>
      </c>
      <c r="AO4092" s="596"/>
      <c r="AP4092" s="542"/>
      <c r="AQ4092" s="580"/>
      <c r="AR4092" s="584"/>
      <c r="AS4092" s="585"/>
      <c r="AT4092" s="595">
        <f>IF(AP4092=0,0,(AR4092/AP4092)*100)</f>
        <v>0</v>
      </c>
      <c r="AU4092" s="596"/>
      <c r="AV4092" s="599">
        <f>AD4092+AJ4092+AP4092</f>
        <v>0</v>
      </c>
      <c r="AW4092" s="600"/>
      <c r="AX4092" s="630">
        <f>AF4092+AL4092+AR4092</f>
        <v>0</v>
      </c>
      <c r="AY4092" s="631"/>
      <c r="AZ4092" s="595">
        <f>IF(AV4092=0,0,(AX4092/AV4092)*100)</f>
        <v>0</v>
      </c>
      <c r="BA4092" s="596"/>
      <c r="BB4092" s="542"/>
      <c r="BC4092" s="580"/>
      <c r="BD4092" s="584"/>
      <c r="BE4092" s="585"/>
      <c r="BF4092" s="595">
        <f>IF(BB4092=0,0,(BD4092/BB4092)*100)</f>
        <v>0</v>
      </c>
      <c r="BG4092" s="596"/>
      <c r="BH4092" s="599">
        <f>AV4092+BB4092</f>
        <v>0</v>
      </c>
      <c r="BI4092" s="600"/>
      <c r="BJ4092" s="630">
        <f>AX4092+BD4092</f>
        <v>0</v>
      </c>
      <c r="BK4092" s="631"/>
      <c r="BL4092" s="595">
        <f>IF(BH4092=0,0,(BJ4092/BH4092)*100)</f>
        <v>0</v>
      </c>
      <c r="BM4092" s="596"/>
      <c r="BN4092" s="656">
        <f>(AF4092*2)+(AL4092*2)+(AR4092*3)+BD4092</f>
        <v>0</v>
      </c>
      <c r="BO4092" s="657"/>
      <c r="BP4092" s="658"/>
      <c r="BQ4092" s="676">
        <f t="shared" ref="BQ4092" si="3223">IF(BS4092=0,0,50*BR4092/BS4092)</f>
        <v>0</v>
      </c>
      <c r="BR4092" s="662">
        <f>(BN4092*BU$11)+(N4092*BU$12)+(Z4092*BU$13)+(R4092*BU$14)+(X4092*BU$15)+(AB4092*BU$16)</f>
        <v>0</v>
      </c>
      <c r="BS4092" s="662">
        <f>((BB4092-BD4092)*BU$18)+((AV4092-AX4092)*BU$17)+(H4092*BU$19)+(P4092*BU$20)</f>
        <v>0</v>
      </c>
      <c r="BT4092" s="15"/>
      <c r="BU4092" s="15"/>
      <c r="BV4092" s="278"/>
    </row>
    <row r="4093" spans="1:74" ht="21.75" hidden="1" customHeight="1" x14ac:dyDescent="0.25">
      <c r="A4093" s="95"/>
      <c r="B4093" s="571"/>
      <c r="C4093" s="642" t="str">
        <f>IF(ROSTER!D$18="","",ROSTER!D$18)</f>
        <v/>
      </c>
      <c r="D4093" s="643"/>
      <c r="E4093" s="575"/>
      <c r="F4093" s="577"/>
      <c r="G4093" s="583"/>
      <c r="H4093" s="579"/>
      <c r="I4093" s="545"/>
      <c r="J4093" s="544"/>
      <c r="K4093" s="581"/>
      <c r="L4093" s="586"/>
      <c r="M4093" s="587"/>
      <c r="N4093" s="592"/>
      <c r="O4093" s="603"/>
      <c r="P4093" s="544"/>
      <c r="Q4093" s="581"/>
      <c r="R4093" s="586"/>
      <c r="S4093" s="587"/>
      <c r="T4093" s="592"/>
      <c r="U4093" s="603"/>
      <c r="V4093" s="311"/>
      <c r="W4093" s="311"/>
      <c r="X4093" s="579"/>
      <c r="Y4093" s="545"/>
      <c r="Z4093" s="544"/>
      <c r="AA4093" s="545"/>
      <c r="AB4093" s="544"/>
      <c r="AC4093" s="545"/>
      <c r="AD4093" s="544"/>
      <c r="AE4093" s="581"/>
      <c r="AF4093" s="586"/>
      <c r="AG4093" s="587"/>
      <c r="AH4093" s="626"/>
      <c r="AI4093" s="627"/>
      <c r="AJ4093" s="544"/>
      <c r="AK4093" s="581"/>
      <c r="AL4093" s="586"/>
      <c r="AM4093" s="587"/>
      <c r="AN4093" s="626"/>
      <c r="AO4093" s="627"/>
      <c r="AP4093" s="544"/>
      <c r="AQ4093" s="581"/>
      <c r="AR4093" s="586"/>
      <c r="AS4093" s="587"/>
      <c r="AT4093" s="626"/>
      <c r="AU4093" s="627"/>
      <c r="AV4093" s="628"/>
      <c r="AW4093" s="629"/>
      <c r="AX4093" s="632"/>
      <c r="AY4093" s="633"/>
      <c r="AZ4093" s="626"/>
      <c r="BA4093" s="627"/>
      <c r="BB4093" s="544"/>
      <c r="BC4093" s="581"/>
      <c r="BD4093" s="586"/>
      <c r="BE4093" s="587"/>
      <c r="BF4093" s="626"/>
      <c r="BG4093" s="627"/>
      <c r="BH4093" s="628"/>
      <c r="BI4093" s="629"/>
      <c r="BJ4093" s="632"/>
      <c r="BK4093" s="633"/>
      <c r="BL4093" s="626"/>
      <c r="BM4093" s="627"/>
      <c r="BN4093" s="678"/>
      <c r="BO4093" s="679"/>
      <c r="BP4093" s="680"/>
      <c r="BQ4093" s="677"/>
      <c r="BR4093" s="663"/>
      <c r="BS4093" s="663"/>
      <c r="BT4093" s="15"/>
      <c r="BU4093" s="15"/>
      <c r="BV4093" s="95"/>
    </row>
    <row r="4094" spans="1:74" ht="21.75" hidden="1" customHeight="1" x14ac:dyDescent="0.25">
      <c r="A4094" s="95"/>
      <c r="B4094" s="570" t="str">
        <f>IF(ROSTER!B$20="","",ROSTER!B$20)</f>
        <v/>
      </c>
      <c r="C4094" s="572" t="str">
        <f>IF(ROSTER!C$20="","",ROSTER!C$20)</f>
        <v/>
      </c>
      <c r="D4094" s="573"/>
      <c r="E4094" s="574"/>
      <c r="F4094" s="576">
        <f>IF(E4094="y",1,IF(E4094="S",1,0))</f>
        <v>0</v>
      </c>
      <c r="G4094" s="582">
        <f>IF(E4094="S",1,0)</f>
        <v>0</v>
      </c>
      <c r="H4094" s="578"/>
      <c r="I4094" s="543"/>
      <c r="J4094" s="542"/>
      <c r="K4094" s="580"/>
      <c r="L4094" s="584"/>
      <c r="M4094" s="585"/>
      <c r="N4094" s="588">
        <f>L4094+J4094</f>
        <v>0</v>
      </c>
      <c r="O4094" s="589"/>
      <c r="P4094" s="542"/>
      <c r="Q4094" s="580"/>
      <c r="R4094" s="584"/>
      <c r="S4094" s="585"/>
      <c r="T4094" s="588">
        <f>R4094-P4094</f>
        <v>0</v>
      </c>
      <c r="U4094" s="589"/>
      <c r="V4094" s="310"/>
      <c r="W4094" s="310"/>
      <c r="X4094" s="578"/>
      <c r="Y4094" s="543"/>
      <c r="Z4094" s="542"/>
      <c r="AA4094" s="543"/>
      <c r="AB4094" s="542"/>
      <c r="AC4094" s="543"/>
      <c r="AD4094" s="542"/>
      <c r="AE4094" s="580"/>
      <c r="AF4094" s="584"/>
      <c r="AG4094" s="585"/>
      <c r="AH4094" s="595">
        <f>IF(AD4094=0,0,(AF4094/AD4094)*100)</f>
        <v>0</v>
      </c>
      <c r="AI4094" s="596"/>
      <c r="AJ4094" s="542"/>
      <c r="AK4094" s="580"/>
      <c r="AL4094" s="584"/>
      <c r="AM4094" s="585"/>
      <c r="AN4094" s="595">
        <f>IF(AJ4094=0,0,(AL4094/AJ4094)*100)</f>
        <v>0</v>
      </c>
      <c r="AO4094" s="596"/>
      <c r="AP4094" s="542"/>
      <c r="AQ4094" s="580"/>
      <c r="AR4094" s="584"/>
      <c r="AS4094" s="585"/>
      <c r="AT4094" s="595">
        <f>IF(AP4094=0,0,(AR4094/AP4094)*100)</f>
        <v>0</v>
      </c>
      <c r="AU4094" s="596"/>
      <c r="AV4094" s="599">
        <f>AD4094+AJ4094+AP4094</f>
        <v>0</v>
      </c>
      <c r="AW4094" s="600"/>
      <c r="AX4094" s="630">
        <f>AF4094+AL4094+AR4094</f>
        <v>0</v>
      </c>
      <c r="AY4094" s="631"/>
      <c r="AZ4094" s="595">
        <f>IF(AV4094=0,0,(AX4094/AV4094)*100)</f>
        <v>0</v>
      </c>
      <c r="BA4094" s="596"/>
      <c r="BB4094" s="542"/>
      <c r="BC4094" s="580"/>
      <c r="BD4094" s="584"/>
      <c r="BE4094" s="585"/>
      <c r="BF4094" s="595">
        <f>IF(BB4094=0,0,(BD4094/BB4094)*100)</f>
        <v>0</v>
      </c>
      <c r="BG4094" s="596"/>
      <c r="BH4094" s="599">
        <f>AV4094+BB4094</f>
        <v>0</v>
      </c>
      <c r="BI4094" s="600"/>
      <c r="BJ4094" s="630">
        <f>AX4094+BD4094</f>
        <v>0</v>
      </c>
      <c r="BK4094" s="631"/>
      <c r="BL4094" s="595">
        <f>IF(BH4094=0,0,(BJ4094/BH4094)*100)</f>
        <v>0</v>
      </c>
      <c r="BM4094" s="596"/>
      <c r="BN4094" s="656">
        <f>(AF4094*2)+(AL4094*2)+(AR4094*3)+BD4094</f>
        <v>0</v>
      </c>
      <c r="BO4094" s="657"/>
      <c r="BP4094" s="658"/>
      <c r="BQ4094" s="676">
        <f t="shared" ref="BQ4094" si="3224">IF(BS4094=0,0,50*BR4094/BS4094)</f>
        <v>0</v>
      </c>
      <c r="BR4094" s="662">
        <f>(BN4094*BU$11)+(N4094*BU$12)+(Z4094*BU$13)+(R4094*BU$14)+(X4094*BU$15)+(AB4094*BU$16)</f>
        <v>0</v>
      </c>
      <c r="BS4094" s="662">
        <f>((BB4094-BD4094)*BU$18)+((AV4094-AX4094)*BU$17)+(H4094*BU$19)+(P4094*BU$20)</f>
        <v>0</v>
      </c>
      <c r="BT4094" s="15"/>
      <c r="BU4094" s="15"/>
      <c r="BV4094" s="95"/>
    </row>
    <row r="4095" spans="1:74" ht="21.75" hidden="1" customHeight="1" x14ac:dyDescent="0.25">
      <c r="A4095" s="95"/>
      <c r="B4095" s="571"/>
      <c r="C4095" s="642" t="str">
        <f>IF(ROSTER!D$20="","",ROSTER!D$20)</f>
        <v/>
      </c>
      <c r="D4095" s="643"/>
      <c r="E4095" s="575"/>
      <c r="F4095" s="577"/>
      <c r="G4095" s="583"/>
      <c r="H4095" s="579"/>
      <c r="I4095" s="545"/>
      <c r="J4095" s="544"/>
      <c r="K4095" s="581"/>
      <c r="L4095" s="586"/>
      <c r="M4095" s="587"/>
      <c r="N4095" s="592"/>
      <c r="O4095" s="603"/>
      <c r="P4095" s="544"/>
      <c r="Q4095" s="581"/>
      <c r="R4095" s="586"/>
      <c r="S4095" s="587"/>
      <c r="T4095" s="592"/>
      <c r="U4095" s="603"/>
      <c r="V4095" s="311"/>
      <c r="W4095" s="311"/>
      <c r="X4095" s="579"/>
      <c r="Y4095" s="545"/>
      <c r="Z4095" s="544"/>
      <c r="AA4095" s="545"/>
      <c r="AB4095" s="544"/>
      <c r="AC4095" s="545"/>
      <c r="AD4095" s="544"/>
      <c r="AE4095" s="581"/>
      <c r="AF4095" s="586"/>
      <c r="AG4095" s="587"/>
      <c r="AH4095" s="626"/>
      <c r="AI4095" s="627"/>
      <c r="AJ4095" s="544"/>
      <c r="AK4095" s="581"/>
      <c r="AL4095" s="586"/>
      <c r="AM4095" s="587"/>
      <c r="AN4095" s="626"/>
      <c r="AO4095" s="627"/>
      <c r="AP4095" s="544"/>
      <c r="AQ4095" s="581"/>
      <c r="AR4095" s="586"/>
      <c r="AS4095" s="587"/>
      <c r="AT4095" s="626"/>
      <c r="AU4095" s="627"/>
      <c r="AV4095" s="628"/>
      <c r="AW4095" s="629"/>
      <c r="AX4095" s="632"/>
      <c r="AY4095" s="633"/>
      <c r="AZ4095" s="626"/>
      <c r="BA4095" s="627"/>
      <c r="BB4095" s="544"/>
      <c r="BC4095" s="581"/>
      <c r="BD4095" s="586"/>
      <c r="BE4095" s="587"/>
      <c r="BF4095" s="626"/>
      <c r="BG4095" s="627"/>
      <c r="BH4095" s="628"/>
      <c r="BI4095" s="629"/>
      <c r="BJ4095" s="632"/>
      <c r="BK4095" s="633"/>
      <c r="BL4095" s="626"/>
      <c r="BM4095" s="627"/>
      <c r="BN4095" s="678"/>
      <c r="BO4095" s="679"/>
      <c r="BP4095" s="680"/>
      <c r="BQ4095" s="677"/>
      <c r="BR4095" s="663"/>
      <c r="BS4095" s="663"/>
      <c r="BT4095" s="15"/>
      <c r="BU4095" s="15"/>
      <c r="BV4095" s="95"/>
    </row>
    <row r="4096" spans="1:74" ht="21.75" hidden="1" customHeight="1" x14ac:dyDescent="0.25">
      <c r="A4096" s="95"/>
      <c r="B4096" s="570" t="str">
        <f>IF(ROSTER!B$22="","",ROSTER!B$22)</f>
        <v/>
      </c>
      <c r="C4096" s="572" t="str">
        <f>IF(ROSTER!C$22="","",ROSTER!C$22)</f>
        <v/>
      </c>
      <c r="D4096" s="573"/>
      <c r="E4096" s="574"/>
      <c r="F4096" s="576">
        <f>IF(E4096="y",1,IF(E4096="S",1,0))</f>
        <v>0</v>
      </c>
      <c r="G4096" s="582">
        <f>IF(E4096="S",1,0)</f>
        <v>0</v>
      </c>
      <c r="H4096" s="578"/>
      <c r="I4096" s="543"/>
      <c r="J4096" s="542"/>
      <c r="K4096" s="580"/>
      <c r="L4096" s="584"/>
      <c r="M4096" s="585"/>
      <c r="N4096" s="588">
        <f>L4096+J4096</f>
        <v>0</v>
      </c>
      <c r="O4096" s="589"/>
      <c r="P4096" s="542"/>
      <c r="Q4096" s="580"/>
      <c r="R4096" s="584"/>
      <c r="S4096" s="585"/>
      <c r="T4096" s="588">
        <f>R4096-P4096</f>
        <v>0</v>
      </c>
      <c r="U4096" s="589"/>
      <c r="V4096" s="310"/>
      <c r="W4096" s="310"/>
      <c r="X4096" s="578"/>
      <c r="Y4096" s="543"/>
      <c r="Z4096" s="542"/>
      <c r="AA4096" s="543"/>
      <c r="AB4096" s="542"/>
      <c r="AC4096" s="543"/>
      <c r="AD4096" s="542"/>
      <c r="AE4096" s="580"/>
      <c r="AF4096" s="584"/>
      <c r="AG4096" s="585"/>
      <c r="AH4096" s="595">
        <f>IF(AD4096=0,0,(AF4096/AD4096)*100)</f>
        <v>0</v>
      </c>
      <c r="AI4096" s="596"/>
      <c r="AJ4096" s="542"/>
      <c r="AK4096" s="580"/>
      <c r="AL4096" s="584"/>
      <c r="AM4096" s="585"/>
      <c r="AN4096" s="595">
        <f>IF(AJ4096=0,0,(AL4096/AJ4096)*100)</f>
        <v>0</v>
      </c>
      <c r="AO4096" s="596"/>
      <c r="AP4096" s="542"/>
      <c r="AQ4096" s="580"/>
      <c r="AR4096" s="584"/>
      <c r="AS4096" s="585"/>
      <c r="AT4096" s="595">
        <f>IF(AP4096=0,0,(AR4096/AP4096)*100)</f>
        <v>0</v>
      </c>
      <c r="AU4096" s="596"/>
      <c r="AV4096" s="599">
        <f>AD4096+AJ4096+AP4096</f>
        <v>0</v>
      </c>
      <c r="AW4096" s="600"/>
      <c r="AX4096" s="630">
        <f>AF4096+AL4096+AR4096</f>
        <v>0</v>
      </c>
      <c r="AY4096" s="631"/>
      <c r="AZ4096" s="595">
        <f>IF(AV4096=0,0,(AX4096/AV4096)*100)</f>
        <v>0</v>
      </c>
      <c r="BA4096" s="596"/>
      <c r="BB4096" s="542"/>
      <c r="BC4096" s="580"/>
      <c r="BD4096" s="584"/>
      <c r="BE4096" s="585"/>
      <c r="BF4096" s="595">
        <f>IF(BB4096=0,0,(BD4096/BB4096)*100)</f>
        <v>0</v>
      </c>
      <c r="BG4096" s="596"/>
      <c r="BH4096" s="599">
        <f>AV4096+BB4096</f>
        <v>0</v>
      </c>
      <c r="BI4096" s="600"/>
      <c r="BJ4096" s="630">
        <f>AX4096+BD4096</f>
        <v>0</v>
      </c>
      <c r="BK4096" s="631"/>
      <c r="BL4096" s="595">
        <f>IF(BH4096=0,0,(BJ4096/BH4096)*100)</f>
        <v>0</v>
      </c>
      <c r="BM4096" s="596"/>
      <c r="BN4096" s="656">
        <f>(AF4096*2)+(AL4096*2)+(AR4096*3)+BD4096</f>
        <v>0</v>
      </c>
      <c r="BO4096" s="657"/>
      <c r="BP4096" s="658"/>
      <c r="BQ4096" s="676">
        <f t="shared" ref="BQ4096" si="3225">IF(BS4096=0,0,50*BR4096/BS4096)</f>
        <v>0</v>
      </c>
      <c r="BR4096" s="662">
        <f>(BN4096*BU$11)+(N4096*BU$12)+(Z4096*BU$13)+(R4096*BU$14)+(X4096*BU$15)+(AB4096*BU$16)</f>
        <v>0</v>
      </c>
      <c r="BS4096" s="662">
        <f>((BB4096-BD4096)*BU$18)+((AV4096-AX4096)*BU$17)+(H4096*BU$19)+(P4096*BU$20)</f>
        <v>0</v>
      </c>
      <c r="BT4096" s="15"/>
      <c r="BU4096" s="15"/>
      <c r="BV4096" s="95"/>
    </row>
    <row r="4097" spans="1:74" ht="21.75" hidden="1" customHeight="1" x14ac:dyDescent="0.25">
      <c r="A4097" s="95"/>
      <c r="B4097" s="571"/>
      <c r="C4097" s="642" t="str">
        <f>IF(ROSTER!D$22="","",ROSTER!D$22)</f>
        <v/>
      </c>
      <c r="D4097" s="643"/>
      <c r="E4097" s="575"/>
      <c r="F4097" s="577"/>
      <c r="G4097" s="583"/>
      <c r="H4097" s="579"/>
      <c r="I4097" s="545"/>
      <c r="J4097" s="544"/>
      <c r="K4097" s="581"/>
      <c r="L4097" s="586"/>
      <c r="M4097" s="587"/>
      <c r="N4097" s="592"/>
      <c r="O4097" s="603"/>
      <c r="P4097" s="544"/>
      <c r="Q4097" s="581"/>
      <c r="R4097" s="586"/>
      <c r="S4097" s="587"/>
      <c r="T4097" s="592"/>
      <c r="U4097" s="603"/>
      <c r="V4097" s="311"/>
      <c r="W4097" s="311"/>
      <c r="X4097" s="579"/>
      <c r="Y4097" s="545"/>
      <c r="Z4097" s="544"/>
      <c r="AA4097" s="545"/>
      <c r="AB4097" s="544"/>
      <c r="AC4097" s="545"/>
      <c r="AD4097" s="544"/>
      <c r="AE4097" s="581"/>
      <c r="AF4097" s="586"/>
      <c r="AG4097" s="587"/>
      <c r="AH4097" s="626"/>
      <c r="AI4097" s="627"/>
      <c r="AJ4097" s="544"/>
      <c r="AK4097" s="581"/>
      <c r="AL4097" s="586"/>
      <c r="AM4097" s="587"/>
      <c r="AN4097" s="626"/>
      <c r="AO4097" s="627"/>
      <c r="AP4097" s="544"/>
      <c r="AQ4097" s="581"/>
      <c r="AR4097" s="586"/>
      <c r="AS4097" s="587"/>
      <c r="AT4097" s="626"/>
      <c r="AU4097" s="627"/>
      <c r="AV4097" s="628"/>
      <c r="AW4097" s="629"/>
      <c r="AX4097" s="632"/>
      <c r="AY4097" s="633"/>
      <c r="AZ4097" s="626"/>
      <c r="BA4097" s="627"/>
      <c r="BB4097" s="544"/>
      <c r="BC4097" s="581"/>
      <c r="BD4097" s="586"/>
      <c r="BE4097" s="587"/>
      <c r="BF4097" s="626"/>
      <c r="BG4097" s="627"/>
      <c r="BH4097" s="628"/>
      <c r="BI4097" s="629"/>
      <c r="BJ4097" s="632"/>
      <c r="BK4097" s="633"/>
      <c r="BL4097" s="626"/>
      <c r="BM4097" s="627"/>
      <c r="BN4097" s="678"/>
      <c r="BO4097" s="679"/>
      <c r="BP4097" s="680"/>
      <c r="BQ4097" s="677"/>
      <c r="BR4097" s="663"/>
      <c r="BS4097" s="663"/>
      <c r="BT4097" s="15"/>
      <c r="BU4097" s="15"/>
      <c r="BV4097" s="95"/>
    </row>
    <row r="4098" spans="1:74" ht="21.75" hidden="1" customHeight="1" x14ac:dyDescent="0.25">
      <c r="A4098" s="95"/>
      <c r="B4098" s="570" t="str">
        <f>IF(ROSTER!B$24="","",ROSTER!B$24)</f>
        <v/>
      </c>
      <c r="C4098" s="572" t="str">
        <f>IF(ROSTER!C$24="","",ROSTER!C$24)</f>
        <v/>
      </c>
      <c r="D4098" s="573"/>
      <c r="E4098" s="574"/>
      <c r="F4098" s="576">
        <f>IF(E4098="y",1,IF(E4098="S",1,0))</f>
        <v>0</v>
      </c>
      <c r="G4098" s="582">
        <f>IF(E4098="S",1,0)</f>
        <v>0</v>
      </c>
      <c r="H4098" s="578"/>
      <c r="I4098" s="543"/>
      <c r="J4098" s="542"/>
      <c r="K4098" s="580"/>
      <c r="L4098" s="584"/>
      <c r="M4098" s="585"/>
      <c r="N4098" s="588">
        <f>L4098+J4098</f>
        <v>0</v>
      </c>
      <c r="O4098" s="589"/>
      <c r="P4098" s="542"/>
      <c r="Q4098" s="580"/>
      <c r="R4098" s="584"/>
      <c r="S4098" s="585"/>
      <c r="T4098" s="588">
        <f>R4098-P4098</f>
        <v>0</v>
      </c>
      <c r="U4098" s="589"/>
      <c r="V4098" s="310"/>
      <c r="W4098" s="310"/>
      <c r="X4098" s="578"/>
      <c r="Y4098" s="543"/>
      <c r="Z4098" s="542"/>
      <c r="AA4098" s="543"/>
      <c r="AB4098" s="542"/>
      <c r="AC4098" s="543"/>
      <c r="AD4098" s="542"/>
      <c r="AE4098" s="580"/>
      <c r="AF4098" s="584"/>
      <c r="AG4098" s="585"/>
      <c r="AH4098" s="595">
        <f>IF(AD4098=0,0,(AF4098/AD4098)*100)</f>
        <v>0</v>
      </c>
      <c r="AI4098" s="596"/>
      <c r="AJ4098" s="542"/>
      <c r="AK4098" s="580"/>
      <c r="AL4098" s="584"/>
      <c r="AM4098" s="585"/>
      <c r="AN4098" s="595">
        <f>IF(AJ4098=0,0,(AL4098/AJ4098)*100)</f>
        <v>0</v>
      </c>
      <c r="AO4098" s="596"/>
      <c r="AP4098" s="542"/>
      <c r="AQ4098" s="580"/>
      <c r="AR4098" s="584"/>
      <c r="AS4098" s="585"/>
      <c r="AT4098" s="595">
        <f>IF(AP4098=0,0,(AR4098/AP4098)*100)</f>
        <v>0</v>
      </c>
      <c r="AU4098" s="596"/>
      <c r="AV4098" s="599">
        <f>AD4098+AJ4098+AP4098</f>
        <v>0</v>
      </c>
      <c r="AW4098" s="600"/>
      <c r="AX4098" s="630">
        <f>AF4098+AL4098+AR4098</f>
        <v>0</v>
      </c>
      <c r="AY4098" s="631"/>
      <c r="AZ4098" s="595">
        <f>IF(AV4098=0,0,(AX4098/AV4098)*100)</f>
        <v>0</v>
      </c>
      <c r="BA4098" s="596"/>
      <c r="BB4098" s="542"/>
      <c r="BC4098" s="580"/>
      <c r="BD4098" s="584"/>
      <c r="BE4098" s="585"/>
      <c r="BF4098" s="595">
        <f>IF(BB4098=0,0,(BD4098/BB4098)*100)</f>
        <v>0</v>
      </c>
      <c r="BG4098" s="596"/>
      <c r="BH4098" s="599">
        <f>AV4098+BB4098</f>
        <v>0</v>
      </c>
      <c r="BI4098" s="600"/>
      <c r="BJ4098" s="630">
        <f>AX4098+BD4098</f>
        <v>0</v>
      </c>
      <c r="BK4098" s="631"/>
      <c r="BL4098" s="595">
        <f>IF(BH4098=0,0,(BJ4098/BH4098)*100)</f>
        <v>0</v>
      </c>
      <c r="BM4098" s="596"/>
      <c r="BN4098" s="656">
        <f>(AF4098*2)+(AL4098*2)+(AR4098*3)+BD4098</f>
        <v>0</v>
      </c>
      <c r="BO4098" s="657"/>
      <c r="BP4098" s="658"/>
      <c r="BQ4098" s="676">
        <f t="shared" ref="BQ4098" si="3226">IF(BS4098=0,0,50*BR4098/BS4098)</f>
        <v>0</v>
      </c>
      <c r="BR4098" s="662">
        <f>(BN4098*BU$11)+(N4098*BU$12)+(Z4098*BU$13)+(R4098*BU$14)+(X4098*BU$15)+(AB4098*BU$16)</f>
        <v>0</v>
      </c>
      <c r="BS4098" s="662">
        <f>((BB4098-BD4098)*BU$18)+((AV4098-AX4098)*BU$17)+(H4098*BU$19)+(P4098*BU$20)</f>
        <v>0</v>
      </c>
      <c r="BT4098" s="15"/>
      <c r="BU4098" s="15"/>
      <c r="BV4098" s="95"/>
    </row>
    <row r="4099" spans="1:74" ht="21.75" hidden="1" customHeight="1" x14ac:dyDescent="0.25">
      <c r="A4099" s="95"/>
      <c r="B4099" s="571"/>
      <c r="C4099" s="642" t="str">
        <f>IF(ROSTER!D$24="","",ROSTER!D$24)</f>
        <v/>
      </c>
      <c r="D4099" s="643"/>
      <c r="E4099" s="575"/>
      <c r="F4099" s="577"/>
      <c r="G4099" s="583"/>
      <c r="H4099" s="579"/>
      <c r="I4099" s="545"/>
      <c r="J4099" s="544"/>
      <c r="K4099" s="581"/>
      <c r="L4099" s="586"/>
      <c r="M4099" s="587"/>
      <c r="N4099" s="592"/>
      <c r="O4099" s="603"/>
      <c r="P4099" s="544"/>
      <c r="Q4099" s="581"/>
      <c r="R4099" s="586"/>
      <c r="S4099" s="587"/>
      <c r="T4099" s="592"/>
      <c r="U4099" s="603"/>
      <c r="V4099" s="311"/>
      <c r="W4099" s="311"/>
      <c r="X4099" s="579"/>
      <c r="Y4099" s="545"/>
      <c r="Z4099" s="544"/>
      <c r="AA4099" s="545"/>
      <c r="AB4099" s="544"/>
      <c r="AC4099" s="545"/>
      <c r="AD4099" s="544"/>
      <c r="AE4099" s="581"/>
      <c r="AF4099" s="586"/>
      <c r="AG4099" s="587"/>
      <c r="AH4099" s="626"/>
      <c r="AI4099" s="627"/>
      <c r="AJ4099" s="544"/>
      <c r="AK4099" s="581"/>
      <c r="AL4099" s="586"/>
      <c r="AM4099" s="587"/>
      <c r="AN4099" s="626"/>
      <c r="AO4099" s="627"/>
      <c r="AP4099" s="544"/>
      <c r="AQ4099" s="581"/>
      <c r="AR4099" s="586"/>
      <c r="AS4099" s="587"/>
      <c r="AT4099" s="626"/>
      <c r="AU4099" s="627"/>
      <c r="AV4099" s="628"/>
      <c r="AW4099" s="629"/>
      <c r="AX4099" s="632"/>
      <c r="AY4099" s="633"/>
      <c r="AZ4099" s="626"/>
      <c r="BA4099" s="627"/>
      <c r="BB4099" s="544"/>
      <c r="BC4099" s="581"/>
      <c r="BD4099" s="586"/>
      <c r="BE4099" s="587"/>
      <c r="BF4099" s="626"/>
      <c r="BG4099" s="627"/>
      <c r="BH4099" s="628"/>
      <c r="BI4099" s="629"/>
      <c r="BJ4099" s="632"/>
      <c r="BK4099" s="633"/>
      <c r="BL4099" s="626"/>
      <c r="BM4099" s="627"/>
      <c r="BN4099" s="678"/>
      <c r="BO4099" s="679"/>
      <c r="BP4099" s="680"/>
      <c r="BQ4099" s="677"/>
      <c r="BR4099" s="663"/>
      <c r="BS4099" s="663"/>
      <c r="BT4099" s="15"/>
      <c r="BU4099" s="15"/>
      <c r="BV4099" s="95"/>
    </row>
    <row r="4100" spans="1:74" ht="21.75" hidden="1" customHeight="1" x14ac:dyDescent="0.25">
      <c r="A4100" s="95"/>
      <c r="B4100" s="570" t="str">
        <f>IF(ROSTER!B$26="","",ROSTER!B$26)</f>
        <v/>
      </c>
      <c r="C4100" s="572" t="str">
        <f>IF(ROSTER!C$26="","",ROSTER!C$26)</f>
        <v/>
      </c>
      <c r="D4100" s="573"/>
      <c r="E4100" s="574"/>
      <c r="F4100" s="576">
        <f>IF(E4100="y",1,IF(E4100="S",1,0))</f>
        <v>0</v>
      </c>
      <c r="G4100" s="582">
        <f>IF(E4100="S",1,0)</f>
        <v>0</v>
      </c>
      <c r="H4100" s="578"/>
      <c r="I4100" s="543"/>
      <c r="J4100" s="542"/>
      <c r="K4100" s="580"/>
      <c r="L4100" s="584"/>
      <c r="M4100" s="585"/>
      <c r="N4100" s="588">
        <f>L4100+J4100</f>
        <v>0</v>
      </c>
      <c r="O4100" s="589"/>
      <c r="P4100" s="542"/>
      <c r="Q4100" s="580"/>
      <c r="R4100" s="584"/>
      <c r="S4100" s="585"/>
      <c r="T4100" s="588">
        <f>R4100-P4100</f>
        <v>0</v>
      </c>
      <c r="U4100" s="589"/>
      <c r="V4100" s="310"/>
      <c r="W4100" s="310"/>
      <c r="X4100" s="578"/>
      <c r="Y4100" s="543"/>
      <c r="Z4100" s="542"/>
      <c r="AA4100" s="543"/>
      <c r="AB4100" s="542"/>
      <c r="AC4100" s="543"/>
      <c r="AD4100" s="542"/>
      <c r="AE4100" s="580"/>
      <c r="AF4100" s="584"/>
      <c r="AG4100" s="585"/>
      <c r="AH4100" s="595">
        <f>IF(AD4100=0,0,(AF4100/AD4100)*100)</f>
        <v>0</v>
      </c>
      <c r="AI4100" s="596"/>
      <c r="AJ4100" s="542"/>
      <c r="AK4100" s="580"/>
      <c r="AL4100" s="584"/>
      <c r="AM4100" s="585"/>
      <c r="AN4100" s="595">
        <f>IF(AJ4100=0,0,(AL4100/AJ4100)*100)</f>
        <v>0</v>
      </c>
      <c r="AO4100" s="596"/>
      <c r="AP4100" s="542"/>
      <c r="AQ4100" s="580"/>
      <c r="AR4100" s="584"/>
      <c r="AS4100" s="585"/>
      <c r="AT4100" s="595">
        <f>IF(AP4100=0,0,(AR4100/AP4100)*100)</f>
        <v>0</v>
      </c>
      <c r="AU4100" s="596"/>
      <c r="AV4100" s="599">
        <f>AD4100+AJ4100+AP4100</f>
        <v>0</v>
      </c>
      <c r="AW4100" s="600"/>
      <c r="AX4100" s="630">
        <f>AF4100+AL4100+AR4100</f>
        <v>0</v>
      </c>
      <c r="AY4100" s="631"/>
      <c r="AZ4100" s="595">
        <f>IF(AV4100=0,0,(AX4100/AV4100)*100)</f>
        <v>0</v>
      </c>
      <c r="BA4100" s="596"/>
      <c r="BB4100" s="542"/>
      <c r="BC4100" s="580"/>
      <c r="BD4100" s="584"/>
      <c r="BE4100" s="585"/>
      <c r="BF4100" s="595">
        <f>IF(BB4100=0,0,(BD4100/BB4100)*100)</f>
        <v>0</v>
      </c>
      <c r="BG4100" s="596"/>
      <c r="BH4100" s="599">
        <f>AV4100+BB4100</f>
        <v>0</v>
      </c>
      <c r="BI4100" s="600"/>
      <c r="BJ4100" s="630">
        <f>AX4100+BD4100</f>
        <v>0</v>
      </c>
      <c r="BK4100" s="631"/>
      <c r="BL4100" s="595">
        <f>IF(BH4100=0,0,(BJ4100/BH4100)*100)</f>
        <v>0</v>
      </c>
      <c r="BM4100" s="596"/>
      <c r="BN4100" s="656">
        <f>(AF4100*2)+(AL4100*2)+(AR4100*3)+BD4100</f>
        <v>0</v>
      </c>
      <c r="BO4100" s="657"/>
      <c r="BP4100" s="658"/>
      <c r="BQ4100" s="676">
        <f t="shared" ref="BQ4100" si="3227">IF(BS4100=0,0,50*BR4100/BS4100)</f>
        <v>0</v>
      </c>
      <c r="BR4100" s="662">
        <f>(BN4100*BU$11)+(N4100*BU$12)+(Z4100*BU$13)+(R4100*BU$14)+(X4100*BU$15)+(AB4100*BU$16)</f>
        <v>0</v>
      </c>
      <c r="BS4100" s="662">
        <f>((BB4100-BD4100)*BU$18)+((AV4100-AX4100)*BU$17)+(H4100*BU$19)+(P4100*BU$20)</f>
        <v>0</v>
      </c>
      <c r="BT4100" s="15"/>
      <c r="BU4100" s="15"/>
      <c r="BV4100" s="95"/>
    </row>
    <row r="4101" spans="1:74" ht="21.75" hidden="1" customHeight="1" x14ac:dyDescent="0.25">
      <c r="A4101" s="95"/>
      <c r="B4101" s="571"/>
      <c r="C4101" s="642" t="str">
        <f>IF(ROSTER!D$26="","",ROSTER!D$26)</f>
        <v/>
      </c>
      <c r="D4101" s="643"/>
      <c r="E4101" s="575"/>
      <c r="F4101" s="577"/>
      <c r="G4101" s="583"/>
      <c r="H4101" s="579"/>
      <c r="I4101" s="545"/>
      <c r="J4101" s="544"/>
      <c r="K4101" s="581"/>
      <c r="L4101" s="586"/>
      <c r="M4101" s="587"/>
      <c r="N4101" s="592"/>
      <c r="O4101" s="603"/>
      <c r="P4101" s="544"/>
      <c r="Q4101" s="581"/>
      <c r="R4101" s="586"/>
      <c r="S4101" s="587"/>
      <c r="T4101" s="592"/>
      <c r="U4101" s="603"/>
      <c r="V4101" s="311"/>
      <c r="W4101" s="311"/>
      <c r="X4101" s="579"/>
      <c r="Y4101" s="545"/>
      <c r="Z4101" s="544"/>
      <c r="AA4101" s="545"/>
      <c r="AB4101" s="544"/>
      <c r="AC4101" s="545"/>
      <c r="AD4101" s="544"/>
      <c r="AE4101" s="581"/>
      <c r="AF4101" s="586"/>
      <c r="AG4101" s="587"/>
      <c r="AH4101" s="626"/>
      <c r="AI4101" s="627"/>
      <c r="AJ4101" s="544"/>
      <c r="AK4101" s="581"/>
      <c r="AL4101" s="586"/>
      <c r="AM4101" s="587"/>
      <c r="AN4101" s="626"/>
      <c r="AO4101" s="627"/>
      <c r="AP4101" s="544"/>
      <c r="AQ4101" s="581"/>
      <c r="AR4101" s="586"/>
      <c r="AS4101" s="587"/>
      <c r="AT4101" s="626"/>
      <c r="AU4101" s="627"/>
      <c r="AV4101" s="628"/>
      <c r="AW4101" s="629"/>
      <c r="AX4101" s="632"/>
      <c r="AY4101" s="633"/>
      <c r="AZ4101" s="626"/>
      <c r="BA4101" s="627"/>
      <c r="BB4101" s="544"/>
      <c r="BC4101" s="581"/>
      <c r="BD4101" s="586"/>
      <c r="BE4101" s="587"/>
      <c r="BF4101" s="626"/>
      <c r="BG4101" s="627"/>
      <c r="BH4101" s="628"/>
      <c r="BI4101" s="629"/>
      <c r="BJ4101" s="632"/>
      <c r="BK4101" s="633"/>
      <c r="BL4101" s="626"/>
      <c r="BM4101" s="627"/>
      <c r="BN4101" s="678"/>
      <c r="BO4101" s="679"/>
      <c r="BP4101" s="680"/>
      <c r="BQ4101" s="677"/>
      <c r="BR4101" s="663"/>
      <c r="BS4101" s="663"/>
      <c r="BT4101" s="15"/>
      <c r="BU4101" s="15"/>
      <c r="BV4101" s="95"/>
    </row>
    <row r="4102" spans="1:74" ht="21.75" hidden="1" customHeight="1" x14ac:dyDescent="0.25">
      <c r="A4102" s="95"/>
      <c r="B4102" s="570" t="str">
        <f>IF(ROSTER!B$28="","",ROSTER!B$28)</f>
        <v/>
      </c>
      <c r="C4102" s="572" t="str">
        <f>IF(ROSTER!C$28="","",ROSTER!C$28)</f>
        <v/>
      </c>
      <c r="D4102" s="573"/>
      <c r="E4102" s="574"/>
      <c r="F4102" s="576">
        <f>IF(E4102="y",1,IF(E4102="S",1,0))</f>
        <v>0</v>
      </c>
      <c r="G4102" s="582">
        <f>IF(E4102="S",1,0)</f>
        <v>0</v>
      </c>
      <c r="H4102" s="578"/>
      <c r="I4102" s="543"/>
      <c r="J4102" s="542"/>
      <c r="K4102" s="580"/>
      <c r="L4102" s="584"/>
      <c r="M4102" s="585"/>
      <c r="N4102" s="588">
        <f>L4102+J4102</f>
        <v>0</v>
      </c>
      <c r="O4102" s="589"/>
      <c r="P4102" s="542"/>
      <c r="Q4102" s="580"/>
      <c r="R4102" s="584"/>
      <c r="S4102" s="585"/>
      <c r="T4102" s="588">
        <f>R4102-P4102</f>
        <v>0</v>
      </c>
      <c r="U4102" s="589"/>
      <c r="V4102" s="310"/>
      <c r="W4102" s="310"/>
      <c r="X4102" s="578"/>
      <c r="Y4102" s="543"/>
      <c r="Z4102" s="542"/>
      <c r="AA4102" s="543"/>
      <c r="AB4102" s="542"/>
      <c r="AC4102" s="543"/>
      <c r="AD4102" s="542"/>
      <c r="AE4102" s="580"/>
      <c r="AF4102" s="584"/>
      <c r="AG4102" s="585"/>
      <c r="AH4102" s="595">
        <f>IF(AD4102=0,0,(AF4102/AD4102)*100)</f>
        <v>0</v>
      </c>
      <c r="AI4102" s="596"/>
      <c r="AJ4102" s="542"/>
      <c r="AK4102" s="580"/>
      <c r="AL4102" s="584"/>
      <c r="AM4102" s="585"/>
      <c r="AN4102" s="595">
        <f>IF(AJ4102=0,0,(AL4102/AJ4102)*100)</f>
        <v>0</v>
      </c>
      <c r="AO4102" s="596"/>
      <c r="AP4102" s="542"/>
      <c r="AQ4102" s="580"/>
      <c r="AR4102" s="584"/>
      <c r="AS4102" s="585"/>
      <c r="AT4102" s="595">
        <f>IF(AP4102=0,0,(AR4102/AP4102)*100)</f>
        <v>0</v>
      </c>
      <c r="AU4102" s="596"/>
      <c r="AV4102" s="599">
        <f>AD4102+AJ4102+AP4102</f>
        <v>0</v>
      </c>
      <c r="AW4102" s="600"/>
      <c r="AX4102" s="630">
        <f>AF4102+AL4102+AR4102</f>
        <v>0</v>
      </c>
      <c r="AY4102" s="631"/>
      <c r="AZ4102" s="595">
        <f>IF(AV4102=0,0,(AX4102/AV4102)*100)</f>
        <v>0</v>
      </c>
      <c r="BA4102" s="596"/>
      <c r="BB4102" s="542"/>
      <c r="BC4102" s="580"/>
      <c r="BD4102" s="584"/>
      <c r="BE4102" s="585"/>
      <c r="BF4102" s="595">
        <f>IF(BB4102=0,0,(BD4102/BB4102)*100)</f>
        <v>0</v>
      </c>
      <c r="BG4102" s="596"/>
      <c r="BH4102" s="599">
        <f>AV4102+BB4102</f>
        <v>0</v>
      </c>
      <c r="BI4102" s="600"/>
      <c r="BJ4102" s="630">
        <f>AX4102+BD4102</f>
        <v>0</v>
      </c>
      <c r="BK4102" s="631"/>
      <c r="BL4102" s="595">
        <f>IF(BH4102=0,0,(BJ4102/BH4102)*100)</f>
        <v>0</v>
      </c>
      <c r="BM4102" s="596"/>
      <c r="BN4102" s="656">
        <f>(AF4102*2)+(AL4102*2)+(AR4102*3)+BD4102</f>
        <v>0</v>
      </c>
      <c r="BO4102" s="657"/>
      <c r="BP4102" s="658"/>
      <c r="BQ4102" s="676">
        <f t="shared" ref="BQ4102" si="3228">IF(BS4102=0,0,50*BR4102/BS4102)</f>
        <v>0</v>
      </c>
      <c r="BR4102" s="662">
        <f>(BN4102*BU$11)+(N4102*BU$12)+(Z4102*BU$13)+(R4102*BU$14)+(X4102*BU$15)+(AB4102*BU$16)</f>
        <v>0</v>
      </c>
      <c r="BS4102" s="662">
        <f>((BB4102-BD4102)*BU$18)+((AV4102-AX4102)*BU$17)+(H4102*BU$19)+(P4102*BU$20)</f>
        <v>0</v>
      </c>
      <c r="BT4102" s="15"/>
      <c r="BU4102" s="15"/>
      <c r="BV4102" s="95"/>
    </row>
    <row r="4103" spans="1:74" ht="21.75" hidden="1" customHeight="1" x14ac:dyDescent="0.25">
      <c r="A4103" s="95"/>
      <c r="B4103" s="571"/>
      <c r="C4103" s="642" t="str">
        <f>IF(ROSTER!D$28="","",ROSTER!D$28)</f>
        <v/>
      </c>
      <c r="D4103" s="643"/>
      <c r="E4103" s="575"/>
      <c r="F4103" s="577"/>
      <c r="G4103" s="583"/>
      <c r="H4103" s="579"/>
      <c r="I4103" s="545"/>
      <c r="J4103" s="544"/>
      <c r="K4103" s="581"/>
      <c r="L4103" s="586"/>
      <c r="M4103" s="587"/>
      <c r="N4103" s="592"/>
      <c r="O4103" s="603"/>
      <c r="P4103" s="544"/>
      <c r="Q4103" s="581"/>
      <c r="R4103" s="586"/>
      <c r="S4103" s="587"/>
      <c r="T4103" s="592"/>
      <c r="U4103" s="603"/>
      <c r="V4103" s="311"/>
      <c r="W4103" s="311"/>
      <c r="X4103" s="579"/>
      <c r="Y4103" s="545"/>
      <c r="Z4103" s="544"/>
      <c r="AA4103" s="545"/>
      <c r="AB4103" s="544"/>
      <c r="AC4103" s="545"/>
      <c r="AD4103" s="544"/>
      <c r="AE4103" s="581"/>
      <c r="AF4103" s="586"/>
      <c r="AG4103" s="587"/>
      <c r="AH4103" s="626"/>
      <c r="AI4103" s="627"/>
      <c r="AJ4103" s="544"/>
      <c r="AK4103" s="581"/>
      <c r="AL4103" s="586"/>
      <c r="AM4103" s="587"/>
      <c r="AN4103" s="626"/>
      <c r="AO4103" s="627"/>
      <c r="AP4103" s="544"/>
      <c r="AQ4103" s="581"/>
      <c r="AR4103" s="586"/>
      <c r="AS4103" s="587"/>
      <c r="AT4103" s="626"/>
      <c r="AU4103" s="627"/>
      <c r="AV4103" s="628"/>
      <c r="AW4103" s="629"/>
      <c r="AX4103" s="632"/>
      <c r="AY4103" s="633"/>
      <c r="AZ4103" s="626"/>
      <c r="BA4103" s="627"/>
      <c r="BB4103" s="544"/>
      <c r="BC4103" s="581"/>
      <c r="BD4103" s="586"/>
      <c r="BE4103" s="587"/>
      <c r="BF4103" s="626"/>
      <c r="BG4103" s="627"/>
      <c r="BH4103" s="628"/>
      <c r="BI4103" s="629"/>
      <c r="BJ4103" s="632"/>
      <c r="BK4103" s="633"/>
      <c r="BL4103" s="626"/>
      <c r="BM4103" s="627"/>
      <c r="BN4103" s="678"/>
      <c r="BO4103" s="679"/>
      <c r="BP4103" s="680"/>
      <c r="BQ4103" s="677"/>
      <c r="BR4103" s="663"/>
      <c r="BS4103" s="663"/>
      <c r="BT4103" s="15"/>
      <c r="BU4103" s="15"/>
      <c r="BV4103" s="95"/>
    </row>
    <row r="4104" spans="1:74" ht="21.75" hidden="1" customHeight="1" x14ac:dyDescent="0.25">
      <c r="A4104" s="95"/>
      <c r="B4104" s="570" t="str">
        <f>IF(ROSTER!B$30="","",ROSTER!B$30)</f>
        <v/>
      </c>
      <c r="C4104" s="572" t="str">
        <f>IF(ROSTER!C$30="","",ROSTER!C$30)</f>
        <v/>
      </c>
      <c r="D4104" s="573"/>
      <c r="E4104" s="574"/>
      <c r="F4104" s="576">
        <f>IF(E4104="y",1,IF(E4104="S",1,0))</f>
        <v>0</v>
      </c>
      <c r="G4104" s="582">
        <f>IF(E4104="S",1,0)</f>
        <v>0</v>
      </c>
      <c r="H4104" s="578"/>
      <c r="I4104" s="543"/>
      <c r="J4104" s="542"/>
      <c r="K4104" s="580"/>
      <c r="L4104" s="584"/>
      <c r="M4104" s="585"/>
      <c r="N4104" s="588">
        <f>L4104+J4104</f>
        <v>0</v>
      </c>
      <c r="O4104" s="589"/>
      <c r="P4104" s="542"/>
      <c r="Q4104" s="580"/>
      <c r="R4104" s="584"/>
      <c r="S4104" s="585"/>
      <c r="T4104" s="588">
        <f>R4104-P4104</f>
        <v>0</v>
      </c>
      <c r="U4104" s="589"/>
      <c r="V4104" s="310"/>
      <c r="W4104" s="310"/>
      <c r="X4104" s="578"/>
      <c r="Y4104" s="543"/>
      <c r="Z4104" s="542"/>
      <c r="AA4104" s="543"/>
      <c r="AB4104" s="542"/>
      <c r="AC4104" s="543"/>
      <c r="AD4104" s="542"/>
      <c r="AE4104" s="580"/>
      <c r="AF4104" s="584"/>
      <c r="AG4104" s="585"/>
      <c r="AH4104" s="595">
        <f>IF(AD4104=0,0,(AF4104/AD4104)*100)</f>
        <v>0</v>
      </c>
      <c r="AI4104" s="596"/>
      <c r="AJ4104" s="542"/>
      <c r="AK4104" s="580"/>
      <c r="AL4104" s="584"/>
      <c r="AM4104" s="585"/>
      <c r="AN4104" s="595">
        <f>IF(AJ4104=0,0,(AL4104/AJ4104)*100)</f>
        <v>0</v>
      </c>
      <c r="AO4104" s="596"/>
      <c r="AP4104" s="542"/>
      <c r="AQ4104" s="580"/>
      <c r="AR4104" s="584"/>
      <c r="AS4104" s="585"/>
      <c r="AT4104" s="595">
        <f>IF(AP4104=0,0,(AR4104/AP4104)*100)</f>
        <v>0</v>
      </c>
      <c r="AU4104" s="596"/>
      <c r="AV4104" s="599">
        <f>AD4104+AJ4104+AP4104</f>
        <v>0</v>
      </c>
      <c r="AW4104" s="600"/>
      <c r="AX4104" s="630">
        <f>AF4104+AL4104+AR4104</f>
        <v>0</v>
      </c>
      <c r="AY4104" s="631"/>
      <c r="AZ4104" s="595">
        <f>IF(AV4104=0,0,(AX4104/AV4104)*100)</f>
        <v>0</v>
      </c>
      <c r="BA4104" s="596"/>
      <c r="BB4104" s="542"/>
      <c r="BC4104" s="580"/>
      <c r="BD4104" s="584"/>
      <c r="BE4104" s="585"/>
      <c r="BF4104" s="595">
        <f>IF(BB4104=0,0,(BD4104/BB4104)*100)</f>
        <v>0</v>
      </c>
      <c r="BG4104" s="596"/>
      <c r="BH4104" s="599">
        <f>AV4104+BB4104</f>
        <v>0</v>
      </c>
      <c r="BI4104" s="600"/>
      <c r="BJ4104" s="630">
        <f>AX4104+BD4104</f>
        <v>0</v>
      </c>
      <c r="BK4104" s="631"/>
      <c r="BL4104" s="595">
        <f>IF(BH4104=0,0,(BJ4104/BH4104)*100)</f>
        <v>0</v>
      </c>
      <c r="BM4104" s="596"/>
      <c r="BN4104" s="656">
        <f>(AF4104*2)+(AL4104*2)+(AR4104*3)+BD4104</f>
        <v>0</v>
      </c>
      <c r="BO4104" s="657"/>
      <c r="BP4104" s="658"/>
      <c r="BQ4104" s="676">
        <f t="shared" ref="BQ4104" si="3229">IF(BS4104=0,0,50*BR4104/BS4104)</f>
        <v>0</v>
      </c>
      <c r="BR4104" s="662">
        <f>(BN4104*BU$11)+(N4104*BU$12)+(Z4104*BU$13)+(R4104*BU$14)+(X4104*BU$15)+(AB4104*BU$16)</f>
        <v>0</v>
      </c>
      <c r="BS4104" s="662">
        <f>((BB4104-BD4104)*BU$18)+((AV4104-AX4104)*BU$17)+(H4104*BU$19)+(P4104*BU$20)</f>
        <v>0</v>
      </c>
      <c r="BT4104" s="15"/>
      <c r="BU4104" s="15"/>
      <c r="BV4104" s="95"/>
    </row>
    <row r="4105" spans="1:74" ht="21.75" hidden="1" customHeight="1" x14ac:dyDescent="0.25">
      <c r="A4105" s="95"/>
      <c r="B4105" s="571"/>
      <c r="C4105" s="642" t="str">
        <f>IF(ROSTER!D$30="","",ROSTER!D$30)</f>
        <v/>
      </c>
      <c r="D4105" s="643"/>
      <c r="E4105" s="575"/>
      <c r="F4105" s="577"/>
      <c r="G4105" s="583"/>
      <c r="H4105" s="579"/>
      <c r="I4105" s="545"/>
      <c r="J4105" s="544"/>
      <c r="K4105" s="581"/>
      <c r="L4105" s="586"/>
      <c r="M4105" s="587"/>
      <c r="N4105" s="592"/>
      <c r="O4105" s="603"/>
      <c r="P4105" s="544"/>
      <c r="Q4105" s="581"/>
      <c r="R4105" s="586"/>
      <c r="S4105" s="587"/>
      <c r="T4105" s="592"/>
      <c r="U4105" s="603"/>
      <c r="V4105" s="311"/>
      <c r="W4105" s="311"/>
      <c r="X4105" s="579"/>
      <c r="Y4105" s="545"/>
      <c r="Z4105" s="544"/>
      <c r="AA4105" s="545"/>
      <c r="AB4105" s="544"/>
      <c r="AC4105" s="545"/>
      <c r="AD4105" s="544"/>
      <c r="AE4105" s="581"/>
      <c r="AF4105" s="586"/>
      <c r="AG4105" s="587"/>
      <c r="AH4105" s="626"/>
      <c r="AI4105" s="627"/>
      <c r="AJ4105" s="544"/>
      <c r="AK4105" s="581"/>
      <c r="AL4105" s="586"/>
      <c r="AM4105" s="587"/>
      <c r="AN4105" s="626"/>
      <c r="AO4105" s="627"/>
      <c r="AP4105" s="544"/>
      <c r="AQ4105" s="581"/>
      <c r="AR4105" s="586"/>
      <c r="AS4105" s="587"/>
      <c r="AT4105" s="626"/>
      <c r="AU4105" s="627"/>
      <c r="AV4105" s="628"/>
      <c r="AW4105" s="629"/>
      <c r="AX4105" s="632"/>
      <c r="AY4105" s="633"/>
      <c r="AZ4105" s="626"/>
      <c r="BA4105" s="627"/>
      <c r="BB4105" s="544"/>
      <c r="BC4105" s="581"/>
      <c r="BD4105" s="586"/>
      <c r="BE4105" s="587"/>
      <c r="BF4105" s="626"/>
      <c r="BG4105" s="627"/>
      <c r="BH4105" s="628"/>
      <c r="BI4105" s="629"/>
      <c r="BJ4105" s="632"/>
      <c r="BK4105" s="633"/>
      <c r="BL4105" s="626"/>
      <c r="BM4105" s="627"/>
      <c r="BN4105" s="678"/>
      <c r="BO4105" s="679"/>
      <c r="BP4105" s="680"/>
      <c r="BQ4105" s="677"/>
      <c r="BR4105" s="663"/>
      <c r="BS4105" s="663"/>
      <c r="BT4105" s="15"/>
      <c r="BU4105" s="15"/>
      <c r="BV4105" s="95"/>
    </row>
    <row r="4106" spans="1:74" ht="21.75" hidden="1" customHeight="1" x14ac:dyDescent="0.25">
      <c r="A4106" s="95"/>
      <c r="B4106" s="570" t="str">
        <f>IF(ROSTER!B$32="","",ROSTER!B$32)</f>
        <v/>
      </c>
      <c r="C4106" s="572" t="str">
        <f>IF(ROSTER!C$32="","",ROSTER!C$32)</f>
        <v/>
      </c>
      <c r="D4106" s="573"/>
      <c r="E4106" s="574"/>
      <c r="F4106" s="576">
        <f>IF(E4106="y",1,IF(E4106="S",1,0))</f>
        <v>0</v>
      </c>
      <c r="G4106" s="582">
        <f>IF(E4106="S",1,0)</f>
        <v>0</v>
      </c>
      <c r="H4106" s="578"/>
      <c r="I4106" s="543"/>
      <c r="J4106" s="542"/>
      <c r="K4106" s="580"/>
      <c r="L4106" s="584"/>
      <c r="M4106" s="585"/>
      <c r="N4106" s="588">
        <f>L4106+J4106</f>
        <v>0</v>
      </c>
      <c r="O4106" s="589"/>
      <c r="P4106" s="542"/>
      <c r="Q4106" s="580"/>
      <c r="R4106" s="584"/>
      <c r="S4106" s="585"/>
      <c r="T4106" s="588">
        <f>R4106-P4106</f>
        <v>0</v>
      </c>
      <c r="U4106" s="589"/>
      <c r="V4106" s="310"/>
      <c r="W4106" s="310"/>
      <c r="X4106" s="578"/>
      <c r="Y4106" s="543"/>
      <c r="Z4106" s="542"/>
      <c r="AA4106" s="543"/>
      <c r="AB4106" s="542"/>
      <c r="AC4106" s="543"/>
      <c r="AD4106" s="542"/>
      <c r="AE4106" s="580"/>
      <c r="AF4106" s="584"/>
      <c r="AG4106" s="585"/>
      <c r="AH4106" s="595">
        <f>IF(AD4106=0,0,(AF4106/AD4106)*100)</f>
        <v>0</v>
      </c>
      <c r="AI4106" s="596"/>
      <c r="AJ4106" s="542"/>
      <c r="AK4106" s="580"/>
      <c r="AL4106" s="584"/>
      <c r="AM4106" s="585"/>
      <c r="AN4106" s="595">
        <f>IF(AJ4106=0,0,(AL4106/AJ4106)*100)</f>
        <v>0</v>
      </c>
      <c r="AO4106" s="596"/>
      <c r="AP4106" s="542"/>
      <c r="AQ4106" s="580"/>
      <c r="AR4106" s="584"/>
      <c r="AS4106" s="585"/>
      <c r="AT4106" s="595">
        <f>IF(AP4106=0,0,(AR4106/AP4106)*100)</f>
        <v>0</v>
      </c>
      <c r="AU4106" s="596"/>
      <c r="AV4106" s="599">
        <f>AD4106+AJ4106+AP4106</f>
        <v>0</v>
      </c>
      <c r="AW4106" s="600"/>
      <c r="AX4106" s="630">
        <f>AF4106+AL4106+AR4106</f>
        <v>0</v>
      </c>
      <c r="AY4106" s="631"/>
      <c r="AZ4106" s="595">
        <f>IF(AV4106=0,0,(AX4106/AV4106)*100)</f>
        <v>0</v>
      </c>
      <c r="BA4106" s="596"/>
      <c r="BB4106" s="542"/>
      <c r="BC4106" s="580"/>
      <c r="BD4106" s="584"/>
      <c r="BE4106" s="585"/>
      <c r="BF4106" s="595">
        <f>IF(BB4106=0,0,(BD4106/BB4106)*100)</f>
        <v>0</v>
      </c>
      <c r="BG4106" s="596"/>
      <c r="BH4106" s="599">
        <f>AV4106+BB4106</f>
        <v>0</v>
      </c>
      <c r="BI4106" s="600"/>
      <c r="BJ4106" s="630">
        <f>AX4106+BD4106</f>
        <v>0</v>
      </c>
      <c r="BK4106" s="631"/>
      <c r="BL4106" s="595">
        <f>IF(BH4106=0,0,(BJ4106/BH4106)*100)</f>
        <v>0</v>
      </c>
      <c r="BM4106" s="596"/>
      <c r="BN4106" s="656">
        <f>(AF4106*2)+(AL4106*2)+(AR4106*3)+BD4106</f>
        <v>0</v>
      </c>
      <c r="BO4106" s="657"/>
      <c r="BP4106" s="658"/>
      <c r="BQ4106" s="676">
        <f t="shared" ref="BQ4106" si="3230">IF(BS4106=0,0,50*BR4106/BS4106)</f>
        <v>0</v>
      </c>
      <c r="BR4106" s="662">
        <f>(BN4106*BU$11)+(N4106*BU$12)+(Z4106*BU$13)+(R4106*BU$14)+(X4106*BU$15)+(AB4106*BU$16)</f>
        <v>0</v>
      </c>
      <c r="BS4106" s="662">
        <f>((BB4106-BD4106)*BU$18)+((AV4106-AX4106)*BU$17)+(H4106*BU$19)+(P4106*BU$20)</f>
        <v>0</v>
      </c>
      <c r="BT4106" s="15"/>
      <c r="BU4106" s="15"/>
      <c r="BV4106" s="95"/>
    </row>
    <row r="4107" spans="1:74" ht="21.75" hidden="1" customHeight="1" x14ac:dyDescent="0.25">
      <c r="A4107" s="95"/>
      <c r="B4107" s="571"/>
      <c r="C4107" s="642" t="str">
        <f>IF(ROSTER!D$32="","",ROSTER!D$32)</f>
        <v/>
      </c>
      <c r="D4107" s="643"/>
      <c r="E4107" s="575"/>
      <c r="F4107" s="577"/>
      <c r="G4107" s="583"/>
      <c r="H4107" s="579"/>
      <c r="I4107" s="545"/>
      <c r="J4107" s="544"/>
      <c r="K4107" s="581"/>
      <c r="L4107" s="586"/>
      <c r="M4107" s="587"/>
      <c r="N4107" s="592"/>
      <c r="O4107" s="603"/>
      <c r="P4107" s="544"/>
      <c r="Q4107" s="581"/>
      <c r="R4107" s="586"/>
      <c r="S4107" s="587"/>
      <c r="T4107" s="592"/>
      <c r="U4107" s="603"/>
      <c r="V4107" s="311"/>
      <c r="W4107" s="311"/>
      <c r="X4107" s="579"/>
      <c r="Y4107" s="545"/>
      <c r="Z4107" s="544"/>
      <c r="AA4107" s="545"/>
      <c r="AB4107" s="544"/>
      <c r="AC4107" s="545"/>
      <c r="AD4107" s="544"/>
      <c r="AE4107" s="581"/>
      <c r="AF4107" s="586"/>
      <c r="AG4107" s="587"/>
      <c r="AH4107" s="626"/>
      <c r="AI4107" s="627"/>
      <c r="AJ4107" s="544"/>
      <c r="AK4107" s="581"/>
      <c r="AL4107" s="586"/>
      <c r="AM4107" s="587"/>
      <c r="AN4107" s="626"/>
      <c r="AO4107" s="627"/>
      <c r="AP4107" s="544"/>
      <c r="AQ4107" s="581"/>
      <c r="AR4107" s="586"/>
      <c r="AS4107" s="587"/>
      <c r="AT4107" s="626"/>
      <c r="AU4107" s="627"/>
      <c r="AV4107" s="628"/>
      <c r="AW4107" s="629"/>
      <c r="AX4107" s="632"/>
      <c r="AY4107" s="633"/>
      <c r="AZ4107" s="626"/>
      <c r="BA4107" s="627"/>
      <c r="BB4107" s="544"/>
      <c r="BC4107" s="581"/>
      <c r="BD4107" s="586"/>
      <c r="BE4107" s="587"/>
      <c r="BF4107" s="626"/>
      <c r="BG4107" s="627"/>
      <c r="BH4107" s="628"/>
      <c r="BI4107" s="629"/>
      <c r="BJ4107" s="632"/>
      <c r="BK4107" s="633"/>
      <c r="BL4107" s="626"/>
      <c r="BM4107" s="627"/>
      <c r="BN4107" s="678"/>
      <c r="BO4107" s="679"/>
      <c r="BP4107" s="680"/>
      <c r="BQ4107" s="677"/>
      <c r="BR4107" s="663"/>
      <c r="BS4107" s="663"/>
      <c r="BT4107" s="15"/>
      <c r="BU4107" s="15"/>
      <c r="BV4107" s="95"/>
    </row>
    <row r="4108" spans="1:74" ht="21.75" hidden="1" customHeight="1" x14ac:dyDescent="0.25">
      <c r="A4108" s="95"/>
      <c r="B4108" s="570" t="str">
        <f>IF(ROSTER!B$34="","",ROSTER!B$34)</f>
        <v/>
      </c>
      <c r="C4108" s="572" t="str">
        <f>IF(ROSTER!C$34="","",ROSTER!C$34)</f>
        <v/>
      </c>
      <c r="D4108" s="573"/>
      <c r="E4108" s="574"/>
      <c r="F4108" s="576">
        <f>IF(E4108="y",1,IF(E4108="S",1,0))</f>
        <v>0</v>
      </c>
      <c r="G4108" s="582">
        <f>IF(E4108="S",1,0)</f>
        <v>0</v>
      </c>
      <c r="H4108" s="578"/>
      <c r="I4108" s="543"/>
      <c r="J4108" s="542"/>
      <c r="K4108" s="580"/>
      <c r="L4108" s="584"/>
      <c r="M4108" s="585"/>
      <c r="N4108" s="588">
        <f>L4108+J4108</f>
        <v>0</v>
      </c>
      <c r="O4108" s="589"/>
      <c r="P4108" s="542"/>
      <c r="Q4108" s="580"/>
      <c r="R4108" s="584"/>
      <c r="S4108" s="585"/>
      <c r="T4108" s="588">
        <f>R4108-P4108</f>
        <v>0</v>
      </c>
      <c r="U4108" s="589"/>
      <c r="V4108" s="310"/>
      <c r="W4108" s="310"/>
      <c r="X4108" s="578"/>
      <c r="Y4108" s="543"/>
      <c r="Z4108" s="542"/>
      <c r="AA4108" s="543"/>
      <c r="AB4108" s="542"/>
      <c r="AC4108" s="543"/>
      <c r="AD4108" s="542"/>
      <c r="AE4108" s="580"/>
      <c r="AF4108" s="584"/>
      <c r="AG4108" s="585"/>
      <c r="AH4108" s="595">
        <f>IF(AD4108=0,0,(AF4108/AD4108)*100)</f>
        <v>0</v>
      </c>
      <c r="AI4108" s="596"/>
      <c r="AJ4108" s="542"/>
      <c r="AK4108" s="580"/>
      <c r="AL4108" s="584"/>
      <c r="AM4108" s="585"/>
      <c r="AN4108" s="595">
        <f>IF(AJ4108=0,0,(AL4108/AJ4108)*100)</f>
        <v>0</v>
      </c>
      <c r="AO4108" s="596"/>
      <c r="AP4108" s="542"/>
      <c r="AQ4108" s="580"/>
      <c r="AR4108" s="584"/>
      <c r="AS4108" s="585"/>
      <c r="AT4108" s="595">
        <f>IF(AP4108=0,0,(AR4108/AP4108)*100)</f>
        <v>0</v>
      </c>
      <c r="AU4108" s="596"/>
      <c r="AV4108" s="599">
        <f>AD4108+AJ4108+AP4108</f>
        <v>0</v>
      </c>
      <c r="AW4108" s="600"/>
      <c r="AX4108" s="630">
        <f>AF4108+AL4108+AR4108</f>
        <v>0</v>
      </c>
      <c r="AY4108" s="631"/>
      <c r="AZ4108" s="595">
        <f>IF(AV4108=0,0,(AX4108/AV4108)*100)</f>
        <v>0</v>
      </c>
      <c r="BA4108" s="596"/>
      <c r="BB4108" s="542"/>
      <c r="BC4108" s="580"/>
      <c r="BD4108" s="584"/>
      <c r="BE4108" s="585"/>
      <c r="BF4108" s="595">
        <f>IF(BB4108=0,0,(BD4108/BB4108)*100)</f>
        <v>0</v>
      </c>
      <c r="BG4108" s="596"/>
      <c r="BH4108" s="599">
        <f>AV4108+BB4108</f>
        <v>0</v>
      </c>
      <c r="BI4108" s="600"/>
      <c r="BJ4108" s="630">
        <f>AX4108+BD4108</f>
        <v>0</v>
      </c>
      <c r="BK4108" s="631"/>
      <c r="BL4108" s="595">
        <f>IF(BH4108=0,0,(BJ4108/BH4108)*100)</f>
        <v>0</v>
      </c>
      <c r="BM4108" s="596"/>
      <c r="BN4108" s="656">
        <f>(AF4108*2)+(AL4108*2)+(AR4108*3)+BD4108</f>
        <v>0</v>
      </c>
      <c r="BO4108" s="657"/>
      <c r="BP4108" s="658"/>
      <c r="BQ4108" s="676">
        <f t="shared" ref="BQ4108" si="3231">IF(BS4108=0,0,50*BR4108/BS4108)</f>
        <v>0</v>
      </c>
      <c r="BR4108" s="662">
        <f>(BN4108*BU$11)+(N4108*BU$12)+(Z4108*BU$13)+(R4108*BU$14)+(X4108*BU$15)+(AB4108*BU$16)</f>
        <v>0</v>
      </c>
      <c r="BS4108" s="662">
        <f>((BB4108-BD4108)*BU$18)+((AV4108-AX4108)*BU$17)+(H4108*BU$19)+(P4108*BU$20)</f>
        <v>0</v>
      </c>
      <c r="BT4108" s="15"/>
      <c r="BU4108" s="15"/>
      <c r="BV4108" s="95"/>
    </row>
    <row r="4109" spans="1:74" ht="21.75" hidden="1" customHeight="1" x14ac:dyDescent="0.25">
      <c r="A4109" s="95"/>
      <c r="B4109" s="571"/>
      <c r="C4109" s="642" t="str">
        <f>IF(ROSTER!D$34="","",ROSTER!D$34)</f>
        <v/>
      </c>
      <c r="D4109" s="643"/>
      <c r="E4109" s="575"/>
      <c r="F4109" s="577"/>
      <c r="G4109" s="583"/>
      <c r="H4109" s="579"/>
      <c r="I4109" s="545"/>
      <c r="J4109" s="544"/>
      <c r="K4109" s="581"/>
      <c r="L4109" s="586"/>
      <c r="M4109" s="587"/>
      <c r="N4109" s="592"/>
      <c r="O4109" s="603"/>
      <c r="P4109" s="544"/>
      <c r="Q4109" s="581"/>
      <c r="R4109" s="586"/>
      <c r="S4109" s="587"/>
      <c r="T4109" s="592"/>
      <c r="U4109" s="603"/>
      <c r="V4109" s="311"/>
      <c r="W4109" s="311"/>
      <c r="X4109" s="579"/>
      <c r="Y4109" s="545"/>
      <c r="Z4109" s="544"/>
      <c r="AA4109" s="545"/>
      <c r="AB4109" s="544"/>
      <c r="AC4109" s="545"/>
      <c r="AD4109" s="544"/>
      <c r="AE4109" s="581"/>
      <c r="AF4109" s="586"/>
      <c r="AG4109" s="587"/>
      <c r="AH4109" s="626"/>
      <c r="AI4109" s="627"/>
      <c r="AJ4109" s="544"/>
      <c r="AK4109" s="581"/>
      <c r="AL4109" s="586"/>
      <c r="AM4109" s="587"/>
      <c r="AN4109" s="626"/>
      <c r="AO4109" s="627"/>
      <c r="AP4109" s="544"/>
      <c r="AQ4109" s="581"/>
      <c r="AR4109" s="586"/>
      <c r="AS4109" s="587"/>
      <c r="AT4109" s="626"/>
      <c r="AU4109" s="627"/>
      <c r="AV4109" s="628"/>
      <c r="AW4109" s="629"/>
      <c r="AX4109" s="632"/>
      <c r="AY4109" s="633"/>
      <c r="AZ4109" s="626"/>
      <c r="BA4109" s="627"/>
      <c r="BB4109" s="544"/>
      <c r="BC4109" s="581"/>
      <c r="BD4109" s="586"/>
      <c r="BE4109" s="587"/>
      <c r="BF4109" s="626"/>
      <c r="BG4109" s="627"/>
      <c r="BH4109" s="628"/>
      <c r="BI4109" s="629"/>
      <c r="BJ4109" s="632"/>
      <c r="BK4109" s="633"/>
      <c r="BL4109" s="626"/>
      <c r="BM4109" s="627"/>
      <c r="BN4109" s="678"/>
      <c r="BO4109" s="679"/>
      <c r="BP4109" s="680"/>
      <c r="BQ4109" s="677"/>
      <c r="BR4109" s="663"/>
      <c r="BS4109" s="663"/>
      <c r="BT4109" s="15"/>
      <c r="BU4109" s="15"/>
      <c r="BV4109" s="95"/>
    </row>
    <row r="4110" spans="1:74" ht="21.75" hidden="1" customHeight="1" x14ac:dyDescent="0.25">
      <c r="A4110" s="95"/>
      <c r="B4110" s="570" t="str">
        <f>IF(ROSTER!B$36="","",ROSTER!B$36)</f>
        <v/>
      </c>
      <c r="C4110" s="572" t="str">
        <f>IF(ROSTER!C$36="","",ROSTER!C$36)</f>
        <v/>
      </c>
      <c r="D4110" s="573"/>
      <c r="E4110" s="574"/>
      <c r="F4110" s="576">
        <f>IF(E4110="y",1,IF(E4110="S",1,0))</f>
        <v>0</v>
      </c>
      <c r="G4110" s="582">
        <f>IF(E4110="S",1,0)</f>
        <v>0</v>
      </c>
      <c r="H4110" s="578"/>
      <c r="I4110" s="543"/>
      <c r="J4110" s="542"/>
      <c r="K4110" s="580"/>
      <c r="L4110" s="584"/>
      <c r="M4110" s="585"/>
      <c r="N4110" s="588">
        <f>L4110+J4110</f>
        <v>0</v>
      </c>
      <c r="O4110" s="589"/>
      <c r="P4110" s="542"/>
      <c r="Q4110" s="580"/>
      <c r="R4110" s="584"/>
      <c r="S4110" s="585"/>
      <c r="T4110" s="588">
        <f>R4110-P4110</f>
        <v>0</v>
      </c>
      <c r="U4110" s="589"/>
      <c r="V4110" s="310"/>
      <c r="W4110" s="310"/>
      <c r="X4110" s="578"/>
      <c r="Y4110" s="543"/>
      <c r="Z4110" s="542"/>
      <c r="AA4110" s="543"/>
      <c r="AB4110" s="542"/>
      <c r="AC4110" s="543"/>
      <c r="AD4110" s="542"/>
      <c r="AE4110" s="580"/>
      <c r="AF4110" s="584"/>
      <c r="AG4110" s="585"/>
      <c r="AH4110" s="595">
        <f>IF(AD4110=0,0,(AF4110/AD4110)*100)</f>
        <v>0</v>
      </c>
      <c r="AI4110" s="596"/>
      <c r="AJ4110" s="542"/>
      <c r="AK4110" s="580"/>
      <c r="AL4110" s="584"/>
      <c r="AM4110" s="585"/>
      <c r="AN4110" s="595">
        <f>IF(AJ4110=0,0,(AL4110/AJ4110)*100)</f>
        <v>0</v>
      </c>
      <c r="AO4110" s="596"/>
      <c r="AP4110" s="542"/>
      <c r="AQ4110" s="580"/>
      <c r="AR4110" s="584"/>
      <c r="AS4110" s="585"/>
      <c r="AT4110" s="595">
        <f>IF(AP4110=0,0,(AR4110/AP4110)*100)</f>
        <v>0</v>
      </c>
      <c r="AU4110" s="596"/>
      <c r="AV4110" s="599">
        <f>AD4110+AJ4110+AP4110</f>
        <v>0</v>
      </c>
      <c r="AW4110" s="600"/>
      <c r="AX4110" s="630">
        <f>AF4110+AL4110+AR4110</f>
        <v>0</v>
      </c>
      <c r="AY4110" s="631"/>
      <c r="AZ4110" s="595">
        <f>IF(AV4110=0,0,(AX4110/AV4110)*100)</f>
        <v>0</v>
      </c>
      <c r="BA4110" s="596"/>
      <c r="BB4110" s="542"/>
      <c r="BC4110" s="580"/>
      <c r="BD4110" s="584"/>
      <c r="BE4110" s="585"/>
      <c r="BF4110" s="595">
        <f>IF(BB4110=0,0,(BD4110/BB4110)*100)</f>
        <v>0</v>
      </c>
      <c r="BG4110" s="596"/>
      <c r="BH4110" s="599">
        <f>AV4110+BB4110</f>
        <v>0</v>
      </c>
      <c r="BI4110" s="600"/>
      <c r="BJ4110" s="630">
        <f>AX4110+BD4110</f>
        <v>0</v>
      </c>
      <c r="BK4110" s="631"/>
      <c r="BL4110" s="595">
        <f>IF(BH4110=0,0,(BJ4110/BH4110)*100)</f>
        <v>0</v>
      </c>
      <c r="BM4110" s="596"/>
      <c r="BN4110" s="656">
        <f>(AF4110*2)+(AL4110*2)+(AR4110*3)+BD4110</f>
        <v>0</v>
      </c>
      <c r="BO4110" s="657"/>
      <c r="BP4110" s="658"/>
      <c r="BQ4110" s="676">
        <f t="shared" ref="BQ4110" si="3232">IF(BS4110=0,0,50*BR4110/BS4110)</f>
        <v>0</v>
      </c>
      <c r="BR4110" s="662">
        <f>(BN4110*BU$11)+(N4110*BU$12)+(Z4110*BU$13)+(R4110*BU$14)+(X4110*BU$15)+(AB4110*BU$16)</f>
        <v>0</v>
      </c>
      <c r="BS4110" s="662">
        <f>((BB4110-BD4110)*BU$18)+((AV4110-AX4110)*BU$17)+(H4110*BU$19)+(P4110*BU$20)</f>
        <v>0</v>
      </c>
      <c r="BT4110" s="15"/>
      <c r="BU4110" s="15"/>
      <c r="BV4110" s="95"/>
    </row>
    <row r="4111" spans="1:74" ht="21.75" hidden="1" customHeight="1" x14ac:dyDescent="0.25">
      <c r="A4111" s="95"/>
      <c r="B4111" s="571"/>
      <c r="C4111" s="642" t="str">
        <f>IF(ROSTER!D$36="","",ROSTER!D$36)</f>
        <v/>
      </c>
      <c r="D4111" s="643"/>
      <c r="E4111" s="575"/>
      <c r="F4111" s="577"/>
      <c r="G4111" s="583"/>
      <c r="H4111" s="579"/>
      <c r="I4111" s="545"/>
      <c r="J4111" s="544"/>
      <c r="K4111" s="581"/>
      <c r="L4111" s="586"/>
      <c r="M4111" s="587"/>
      <c r="N4111" s="592"/>
      <c r="O4111" s="603"/>
      <c r="P4111" s="544"/>
      <c r="Q4111" s="581"/>
      <c r="R4111" s="586"/>
      <c r="S4111" s="587"/>
      <c r="T4111" s="592"/>
      <c r="U4111" s="603"/>
      <c r="V4111" s="311"/>
      <c r="W4111" s="311"/>
      <c r="X4111" s="579"/>
      <c r="Y4111" s="545"/>
      <c r="Z4111" s="544"/>
      <c r="AA4111" s="545"/>
      <c r="AB4111" s="544"/>
      <c r="AC4111" s="545"/>
      <c r="AD4111" s="544"/>
      <c r="AE4111" s="581"/>
      <c r="AF4111" s="586"/>
      <c r="AG4111" s="587"/>
      <c r="AH4111" s="626"/>
      <c r="AI4111" s="627"/>
      <c r="AJ4111" s="544"/>
      <c r="AK4111" s="581"/>
      <c r="AL4111" s="586"/>
      <c r="AM4111" s="587"/>
      <c r="AN4111" s="626"/>
      <c r="AO4111" s="627"/>
      <c r="AP4111" s="544"/>
      <c r="AQ4111" s="581"/>
      <c r="AR4111" s="586"/>
      <c r="AS4111" s="587"/>
      <c r="AT4111" s="626"/>
      <c r="AU4111" s="627"/>
      <c r="AV4111" s="628"/>
      <c r="AW4111" s="629"/>
      <c r="AX4111" s="632"/>
      <c r="AY4111" s="633"/>
      <c r="AZ4111" s="626"/>
      <c r="BA4111" s="627"/>
      <c r="BB4111" s="544"/>
      <c r="BC4111" s="581"/>
      <c r="BD4111" s="586"/>
      <c r="BE4111" s="587"/>
      <c r="BF4111" s="626"/>
      <c r="BG4111" s="627"/>
      <c r="BH4111" s="628"/>
      <c r="BI4111" s="629"/>
      <c r="BJ4111" s="632"/>
      <c r="BK4111" s="633"/>
      <c r="BL4111" s="626"/>
      <c r="BM4111" s="627"/>
      <c r="BN4111" s="678"/>
      <c r="BO4111" s="679"/>
      <c r="BP4111" s="680"/>
      <c r="BQ4111" s="677"/>
      <c r="BR4111" s="663"/>
      <c r="BS4111" s="663"/>
      <c r="BT4111" s="15"/>
      <c r="BU4111" s="15"/>
      <c r="BV4111" s="95"/>
    </row>
    <row r="4112" spans="1:74" ht="21.75" hidden="1" customHeight="1" x14ac:dyDescent="0.25">
      <c r="A4112" s="95"/>
      <c r="B4112" s="570" t="str">
        <f>IF(ROSTER!B$38="","",ROSTER!B$38)</f>
        <v/>
      </c>
      <c r="C4112" s="572" t="str">
        <f>IF(ROSTER!C$38="","",ROSTER!C$38)</f>
        <v/>
      </c>
      <c r="D4112" s="573"/>
      <c r="E4112" s="574"/>
      <c r="F4112" s="576">
        <f>IF(E4112="y",1,IF(E4112="S",1,0))</f>
        <v>0</v>
      </c>
      <c r="G4112" s="582">
        <f>IF(E4112="S",1,0)</f>
        <v>0</v>
      </c>
      <c r="H4112" s="578"/>
      <c r="I4112" s="543"/>
      <c r="J4112" s="542"/>
      <c r="K4112" s="580"/>
      <c r="L4112" s="584"/>
      <c r="M4112" s="585"/>
      <c r="N4112" s="588">
        <f>L4112+J4112</f>
        <v>0</v>
      </c>
      <c r="O4112" s="589"/>
      <c r="P4112" s="542"/>
      <c r="Q4112" s="580"/>
      <c r="R4112" s="584"/>
      <c r="S4112" s="585"/>
      <c r="T4112" s="588">
        <f>R4112-P4112</f>
        <v>0</v>
      </c>
      <c r="U4112" s="589"/>
      <c r="V4112" s="310"/>
      <c r="W4112" s="310"/>
      <c r="X4112" s="578"/>
      <c r="Y4112" s="543"/>
      <c r="Z4112" s="542"/>
      <c r="AA4112" s="543"/>
      <c r="AB4112" s="542"/>
      <c r="AC4112" s="543"/>
      <c r="AD4112" s="542"/>
      <c r="AE4112" s="580"/>
      <c r="AF4112" s="584"/>
      <c r="AG4112" s="585"/>
      <c r="AH4112" s="595">
        <f>IF(AD4112=0,0,(AF4112/AD4112)*100)</f>
        <v>0</v>
      </c>
      <c r="AI4112" s="596"/>
      <c r="AJ4112" s="542"/>
      <c r="AK4112" s="580"/>
      <c r="AL4112" s="584"/>
      <c r="AM4112" s="585"/>
      <c r="AN4112" s="595">
        <f>IF(AJ4112=0,0,(AL4112/AJ4112)*100)</f>
        <v>0</v>
      </c>
      <c r="AO4112" s="596"/>
      <c r="AP4112" s="542"/>
      <c r="AQ4112" s="580"/>
      <c r="AR4112" s="584"/>
      <c r="AS4112" s="585"/>
      <c r="AT4112" s="595">
        <f>IF(AP4112=0,0,(AR4112/AP4112)*100)</f>
        <v>0</v>
      </c>
      <c r="AU4112" s="596"/>
      <c r="AV4112" s="599">
        <f>AD4112+AJ4112+AP4112</f>
        <v>0</v>
      </c>
      <c r="AW4112" s="600"/>
      <c r="AX4112" s="630">
        <f>AF4112+AL4112+AR4112</f>
        <v>0</v>
      </c>
      <c r="AY4112" s="631"/>
      <c r="AZ4112" s="595">
        <f>IF(AV4112=0,0,(AX4112/AV4112)*100)</f>
        <v>0</v>
      </c>
      <c r="BA4112" s="596"/>
      <c r="BB4112" s="542"/>
      <c r="BC4112" s="580"/>
      <c r="BD4112" s="584"/>
      <c r="BE4112" s="585"/>
      <c r="BF4112" s="595">
        <f>IF(BB4112=0,0,(BD4112/BB4112)*100)</f>
        <v>0</v>
      </c>
      <c r="BG4112" s="596"/>
      <c r="BH4112" s="599">
        <f>AV4112+BB4112</f>
        <v>0</v>
      </c>
      <c r="BI4112" s="600"/>
      <c r="BJ4112" s="630">
        <f>AX4112+BD4112</f>
        <v>0</v>
      </c>
      <c r="BK4112" s="631"/>
      <c r="BL4112" s="595">
        <f>IF(BH4112=0,0,(BJ4112/BH4112)*100)</f>
        <v>0</v>
      </c>
      <c r="BM4112" s="596"/>
      <c r="BN4112" s="656">
        <f>(AF4112*2)+(AL4112*2)+(AR4112*3)+BD4112</f>
        <v>0</v>
      </c>
      <c r="BO4112" s="657"/>
      <c r="BP4112" s="658"/>
      <c r="BQ4112" s="676">
        <f t="shared" ref="BQ4112" si="3233">IF(BS4112=0,0,50*BR4112/BS4112)</f>
        <v>0</v>
      </c>
      <c r="BR4112" s="662">
        <f>(BN4112*BU$11)+(N4112*BU$12)+(Z4112*BU$13)+(R4112*BU$14)+(X4112*BU$15)+(AB4112*BU$16)</f>
        <v>0</v>
      </c>
      <c r="BS4112" s="662">
        <f>((BB4112-BD4112)*BU$18)+((AV4112-AX4112)*BU$17)+(H4112*BU$19)+(P4112*BU$20)</f>
        <v>0</v>
      </c>
      <c r="BT4112" s="15"/>
      <c r="BU4112" s="15"/>
      <c r="BV4112" s="95"/>
    </row>
    <row r="4113" spans="1:74" ht="21.75" hidden="1" customHeight="1" x14ac:dyDescent="0.25">
      <c r="A4113" s="95"/>
      <c r="B4113" s="571"/>
      <c r="C4113" s="642" t="str">
        <f>IF(ROSTER!D$38="","",ROSTER!D$38)</f>
        <v/>
      </c>
      <c r="D4113" s="643"/>
      <c r="E4113" s="575"/>
      <c r="F4113" s="577"/>
      <c r="G4113" s="583"/>
      <c r="H4113" s="579"/>
      <c r="I4113" s="545"/>
      <c r="J4113" s="544"/>
      <c r="K4113" s="581"/>
      <c r="L4113" s="586"/>
      <c r="M4113" s="587"/>
      <c r="N4113" s="592"/>
      <c r="O4113" s="603"/>
      <c r="P4113" s="544"/>
      <c r="Q4113" s="581"/>
      <c r="R4113" s="586"/>
      <c r="S4113" s="587"/>
      <c r="T4113" s="592"/>
      <c r="U4113" s="603"/>
      <c r="V4113" s="311"/>
      <c r="W4113" s="311"/>
      <c r="X4113" s="579"/>
      <c r="Y4113" s="545"/>
      <c r="Z4113" s="544"/>
      <c r="AA4113" s="545"/>
      <c r="AB4113" s="544"/>
      <c r="AC4113" s="545"/>
      <c r="AD4113" s="544"/>
      <c r="AE4113" s="581"/>
      <c r="AF4113" s="586"/>
      <c r="AG4113" s="587"/>
      <c r="AH4113" s="626"/>
      <c r="AI4113" s="627"/>
      <c r="AJ4113" s="544"/>
      <c r="AK4113" s="581"/>
      <c r="AL4113" s="586"/>
      <c r="AM4113" s="587"/>
      <c r="AN4113" s="626"/>
      <c r="AO4113" s="627"/>
      <c r="AP4113" s="544"/>
      <c r="AQ4113" s="581"/>
      <c r="AR4113" s="586"/>
      <c r="AS4113" s="587"/>
      <c r="AT4113" s="626"/>
      <c r="AU4113" s="627"/>
      <c r="AV4113" s="628"/>
      <c r="AW4113" s="629"/>
      <c r="AX4113" s="632"/>
      <c r="AY4113" s="633"/>
      <c r="AZ4113" s="626"/>
      <c r="BA4113" s="627"/>
      <c r="BB4113" s="544"/>
      <c r="BC4113" s="581"/>
      <c r="BD4113" s="586"/>
      <c r="BE4113" s="587"/>
      <c r="BF4113" s="626"/>
      <c r="BG4113" s="627"/>
      <c r="BH4113" s="628"/>
      <c r="BI4113" s="629"/>
      <c r="BJ4113" s="632"/>
      <c r="BK4113" s="633"/>
      <c r="BL4113" s="626"/>
      <c r="BM4113" s="627"/>
      <c r="BN4113" s="678"/>
      <c r="BO4113" s="679"/>
      <c r="BP4113" s="680"/>
      <c r="BQ4113" s="677"/>
      <c r="BR4113" s="663"/>
      <c r="BS4113" s="663"/>
      <c r="BT4113" s="15"/>
      <c r="BU4113" s="15"/>
      <c r="BV4113" s="95"/>
    </row>
    <row r="4114" spans="1:74" ht="21.75" hidden="1" customHeight="1" x14ac:dyDescent="0.25">
      <c r="A4114" s="95"/>
      <c r="B4114" s="570" t="str">
        <f>IF(ROSTER!B$40="","",ROSTER!B$40)</f>
        <v/>
      </c>
      <c r="C4114" s="572" t="str">
        <f>IF(ROSTER!C$40="","",ROSTER!C$40)</f>
        <v/>
      </c>
      <c r="D4114" s="573"/>
      <c r="E4114" s="574"/>
      <c r="F4114" s="576">
        <f>IF(E4114="y",1,IF(E4114="S",1,0))</f>
        <v>0</v>
      </c>
      <c r="G4114" s="582">
        <f>IF(E4114="S",1,0)</f>
        <v>0</v>
      </c>
      <c r="H4114" s="578"/>
      <c r="I4114" s="543"/>
      <c r="J4114" s="542"/>
      <c r="K4114" s="580"/>
      <c r="L4114" s="584"/>
      <c r="M4114" s="585"/>
      <c r="N4114" s="588">
        <f>L4114+J4114</f>
        <v>0</v>
      </c>
      <c r="O4114" s="589"/>
      <c r="P4114" s="542"/>
      <c r="Q4114" s="580"/>
      <c r="R4114" s="584"/>
      <c r="S4114" s="585"/>
      <c r="T4114" s="588">
        <f>R4114-P4114</f>
        <v>0</v>
      </c>
      <c r="U4114" s="589"/>
      <c r="V4114" s="310"/>
      <c r="W4114" s="310"/>
      <c r="X4114" s="578"/>
      <c r="Y4114" s="543"/>
      <c r="Z4114" s="542"/>
      <c r="AA4114" s="543"/>
      <c r="AB4114" s="542"/>
      <c r="AC4114" s="543"/>
      <c r="AD4114" s="542"/>
      <c r="AE4114" s="580"/>
      <c r="AF4114" s="584"/>
      <c r="AG4114" s="585"/>
      <c r="AH4114" s="595">
        <f>IF(AD4114=0,0,(AF4114/AD4114)*100)</f>
        <v>0</v>
      </c>
      <c r="AI4114" s="596"/>
      <c r="AJ4114" s="542"/>
      <c r="AK4114" s="580"/>
      <c r="AL4114" s="584"/>
      <c r="AM4114" s="585"/>
      <c r="AN4114" s="595">
        <f>IF(AJ4114=0,0,(AL4114/AJ4114)*100)</f>
        <v>0</v>
      </c>
      <c r="AO4114" s="596"/>
      <c r="AP4114" s="542"/>
      <c r="AQ4114" s="580"/>
      <c r="AR4114" s="584"/>
      <c r="AS4114" s="585"/>
      <c r="AT4114" s="595">
        <f>IF(AP4114=0,0,(AR4114/AP4114)*100)</f>
        <v>0</v>
      </c>
      <c r="AU4114" s="596"/>
      <c r="AV4114" s="599">
        <f>AD4114+AJ4114+AP4114</f>
        <v>0</v>
      </c>
      <c r="AW4114" s="600"/>
      <c r="AX4114" s="630">
        <f>AF4114+AL4114+AR4114</f>
        <v>0</v>
      </c>
      <c r="AY4114" s="631"/>
      <c r="AZ4114" s="595">
        <f>IF(AV4114=0,0,(AX4114/AV4114)*100)</f>
        <v>0</v>
      </c>
      <c r="BA4114" s="596"/>
      <c r="BB4114" s="542"/>
      <c r="BC4114" s="580"/>
      <c r="BD4114" s="584"/>
      <c r="BE4114" s="585"/>
      <c r="BF4114" s="595">
        <f>IF(BB4114=0,0,(BD4114/BB4114)*100)</f>
        <v>0</v>
      </c>
      <c r="BG4114" s="596"/>
      <c r="BH4114" s="599">
        <f>AV4114+BB4114</f>
        <v>0</v>
      </c>
      <c r="BI4114" s="600"/>
      <c r="BJ4114" s="630">
        <f>AX4114+BD4114</f>
        <v>0</v>
      </c>
      <c r="BK4114" s="631"/>
      <c r="BL4114" s="595">
        <f>IF(BH4114=0,0,(BJ4114/BH4114)*100)</f>
        <v>0</v>
      </c>
      <c r="BM4114" s="596"/>
      <c r="BN4114" s="656">
        <f>(AF4114*2)+(AL4114*2)+(AR4114*3)+BD4114</f>
        <v>0</v>
      </c>
      <c r="BO4114" s="657"/>
      <c r="BP4114" s="658"/>
      <c r="BQ4114" s="676">
        <f t="shared" ref="BQ4114" si="3234">IF(BS4114=0,0,50*BR4114/BS4114)</f>
        <v>0</v>
      </c>
      <c r="BR4114" s="662">
        <f>(BN4114*BU$11)+(N4114*BU$12)+(Z4114*BU$13)+(R4114*BU$14)+(X4114*BU$15)+(AB4114*BU$16)</f>
        <v>0</v>
      </c>
      <c r="BS4114" s="662">
        <f>((BB4114-BD4114)*BU$18)+((AV4114-AX4114)*BU$17)+(H4114*BU$19)+(P4114*BU$20)</f>
        <v>0</v>
      </c>
      <c r="BT4114" s="15"/>
      <c r="BU4114" s="15"/>
      <c r="BV4114" s="95"/>
    </row>
    <row r="4115" spans="1:74" ht="21.75" hidden="1" customHeight="1" x14ac:dyDescent="0.25">
      <c r="A4115" s="95"/>
      <c r="B4115" s="571"/>
      <c r="C4115" s="642" t="str">
        <f>IF(ROSTER!D$40="","",ROSTER!D$40)</f>
        <v/>
      </c>
      <c r="D4115" s="643"/>
      <c r="E4115" s="575"/>
      <c r="F4115" s="577"/>
      <c r="G4115" s="583"/>
      <c r="H4115" s="579"/>
      <c r="I4115" s="545"/>
      <c r="J4115" s="544"/>
      <c r="K4115" s="581"/>
      <c r="L4115" s="586"/>
      <c r="M4115" s="587"/>
      <c r="N4115" s="592"/>
      <c r="O4115" s="603"/>
      <c r="P4115" s="544"/>
      <c r="Q4115" s="581"/>
      <c r="R4115" s="586"/>
      <c r="S4115" s="587"/>
      <c r="T4115" s="592"/>
      <c r="U4115" s="603"/>
      <c r="V4115" s="311"/>
      <c r="W4115" s="311"/>
      <c r="X4115" s="579"/>
      <c r="Y4115" s="545"/>
      <c r="Z4115" s="544"/>
      <c r="AA4115" s="545"/>
      <c r="AB4115" s="544"/>
      <c r="AC4115" s="545"/>
      <c r="AD4115" s="544"/>
      <c r="AE4115" s="581"/>
      <c r="AF4115" s="586"/>
      <c r="AG4115" s="587"/>
      <c r="AH4115" s="626"/>
      <c r="AI4115" s="627"/>
      <c r="AJ4115" s="544"/>
      <c r="AK4115" s="581"/>
      <c r="AL4115" s="586"/>
      <c r="AM4115" s="587"/>
      <c r="AN4115" s="626"/>
      <c r="AO4115" s="627"/>
      <c r="AP4115" s="544"/>
      <c r="AQ4115" s="581"/>
      <c r="AR4115" s="586"/>
      <c r="AS4115" s="587"/>
      <c r="AT4115" s="626"/>
      <c r="AU4115" s="627"/>
      <c r="AV4115" s="628"/>
      <c r="AW4115" s="629"/>
      <c r="AX4115" s="632"/>
      <c r="AY4115" s="633"/>
      <c r="AZ4115" s="626"/>
      <c r="BA4115" s="627"/>
      <c r="BB4115" s="544"/>
      <c r="BC4115" s="581"/>
      <c r="BD4115" s="586"/>
      <c r="BE4115" s="587"/>
      <c r="BF4115" s="626"/>
      <c r="BG4115" s="627"/>
      <c r="BH4115" s="628"/>
      <c r="BI4115" s="629"/>
      <c r="BJ4115" s="632"/>
      <c r="BK4115" s="633"/>
      <c r="BL4115" s="626"/>
      <c r="BM4115" s="627"/>
      <c r="BN4115" s="678"/>
      <c r="BO4115" s="679"/>
      <c r="BP4115" s="680"/>
      <c r="BQ4115" s="677"/>
      <c r="BR4115" s="663"/>
      <c r="BS4115" s="663"/>
      <c r="BT4115" s="15"/>
      <c r="BU4115" s="15"/>
      <c r="BV4115" s="95"/>
    </row>
    <row r="4116" spans="1:74" ht="21.75" hidden="1" customHeight="1" x14ac:dyDescent="0.25">
      <c r="A4116" s="95"/>
      <c r="B4116" s="570" t="str">
        <f>IF(ROSTER!B$42="","",ROSTER!B$42)</f>
        <v/>
      </c>
      <c r="C4116" s="572" t="str">
        <f>IF(ROSTER!C$42="","",ROSTER!C$42)</f>
        <v/>
      </c>
      <c r="D4116" s="573"/>
      <c r="E4116" s="574"/>
      <c r="F4116" s="576">
        <f>IF(E4116="y",1,IF(E4116="S",1,0))</f>
        <v>0</v>
      </c>
      <c r="G4116" s="582">
        <f>IF(E4116="S",1,0)</f>
        <v>0</v>
      </c>
      <c r="H4116" s="578"/>
      <c r="I4116" s="543"/>
      <c r="J4116" s="542"/>
      <c r="K4116" s="580"/>
      <c r="L4116" s="584"/>
      <c r="M4116" s="585"/>
      <c r="N4116" s="588">
        <f>L4116+J4116</f>
        <v>0</v>
      </c>
      <c r="O4116" s="589"/>
      <c r="P4116" s="542"/>
      <c r="Q4116" s="580"/>
      <c r="R4116" s="584"/>
      <c r="S4116" s="585"/>
      <c r="T4116" s="588">
        <f>R4116-P4116</f>
        <v>0</v>
      </c>
      <c r="U4116" s="589"/>
      <c r="V4116" s="310"/>
      <c r="W4116" s="310"/>
      <c r="X4116" s="578"/>
      <c r="Y4116" s="543"/>
      <c r="Z4116" s="542"/>
      <c r="AA4116" s="543"/>
      <c r="AB4116" s="542"/>
      <c r="AC4116" s="543"/>
      <c r="AD4116" s="542"/>
      <c r="AE4116" s="580"/>
      <c r="AF4116" s="584"/>
      <c r="AG4116" s="585"/>
      <c r="AH4116" s="595">
        <f>IF(AD4116=0,0,(AF4116/AD4116)*100)</f>
        <v>0</v>
      </c>
      <c r="AI4116" s="596"/>
      <c r="AJ4116" s="542"/>
      <c r="AK4116" s="580"/>
      <c r="AL4116" s="584"/>
      <c r="AM4116" s="585"/>
      <c r="AN4116" s="595">
        <f>IF(AJ4116=0,0,(AL4116/AJ4116)*100)</f>
        <v>0</v>
      </c>
      <c r="AO4116" s="596"/>
      <c r="AP4116" s="542"/>
      <c r="AQ4116" s="580"/>
      <c r="AR4116" s="584"/>
      <c r="AS4116" s="585"/>
      <c r="AT4116" s="595">
        <f>IF(AP4116=0,0,(AR4116/AP4116)*100)</f>
        <v>0</v>
      </c>
      <c r="AU4116" s="596"/>
      <c r="AV4116" s="599">
        <f>AD4116+AJ4116+AP4116</f>
        <v>0</v>
      </c>
      <c r="AW4116" s="600"/>
      <c r="AX4116" s="630">
        <f>AF4116+AL4116+AR4116</f>
        <v>0</v>
      </c>
      <c r="AY4116" s="631"/>
      <c r="AZ4116" s="595">
        <f>IF(AV4116=0,0,(AX4116/AV4116)*100)</f>
        <v>0</v>
      </c>
      <c r="BA4116" s="596"/>
      <c r="BB4116" s="542"/>
      <c r="BC4116" s="580"/>
      <c r="BD4116" s="584"/>
      <c r="BE4116" s="585"/>
      <c r="BF4116" s="595">
        <f>IF(BB4116=0,0,(BD4116/BB4116)*100)</f>
        <v>0</v>
      </c>
      <c r="BG4116" s="596"/>
      <c r="BH4116" s="599">
        <f>AV4116+BB4116</f>
        <v>0</v>
      </c>
      <c r="BI4116" s="600"/>
      <c r="BJ4116" s="630">
        <f>AX4116+BD4116</f>
        <v>0</v>
      </c>
      <c r="BK4116" s="631"/>
      <c r="BL4116" s="595">
        <f>IF(BH4116=0,0,(BJ4116/BH4116)*100)</f>
        <v>0</v>
      </c>
      <c r="BM4116" s="596"/>
      <c r="BN4116" s="656">
        <f>(AF4116*2)+(AL4116*2)+(AR4116*3)+BD4116</f>
        <v>0</v>
      </c>
      <c r="BO4116" s="657"/>
      <c r="BP4116" s="658"/>
      <c r="BQ4116" s="676">
        <f t="shared" ref="BQ4116" si="3235">IF(BS4116=0,0,50*BR4116/BS4116)</f>
        <v>0</v>
      </c>
      <c r="BR4116" s="662">
        <f>(BN4116*BU$11)+(N4116*BU$12)+(Z4116*BU$13)+(R4116*BU$14)+(X4116*BU$15)+(AB4116*BU$16)</f>
        <v>0</v>
      </c>
      <c r="BS4116" s="662">
        <f>((BB4116-BD4116)*BU$18)+((AV4116-AX4116)*BU$17)+(H4116*BU$19)+(P4116*BU$20)</f>
        <v>0</v>
      </c>
      <c r="BT4116" s="15"/>
      <c r="BU4116" s="15"/>
      <c r="BV4116" s="95"/>
    </row>
    <row r="4117" spans="1:74" ht="21.75" hidden="1" customHeight="1" x14ac:dyDescent="0.25">
      <c r="A4117" s="95"/>
      <c r="B4117" s="571"/>
      <c r="C4117" s="642" t="str">
        <f>IF(ROSTER!D$42="","",ROSTER!D$42)</f>
        <v/>
      </c>
      <c r="D4117" s="643"/>
      <c r="E4117" s="575"/>
      <c r="F4117" s="577"/>
      <c r="G4117" s="583"/>
      <c r="H4117" s="579"/>
      <c r="I4117" s="545"/>
      <c r="J4117" s="544"/>
      <c r="K4117" s="581"/>
      <c r="L4117" s="586"/>
      <c r="M4117" s="587"/>
      <c r="N4117" s="592"/>
      <c r="O4117" s="603"/>
      <c r="P4117" s="544"/>
      <c r="Q4117" s="581"/>
      <c r="R4117" s="586"/>
      <c r="S4117" s="587"/>
      <c r="T4117" s="592"/>
      <c r="U4117" s="603"/>
      <c r="V4117" s="311"/>
      <c r="W4117" s="311"/>
      <c r="X4117" s="579"/>
      <c r="Y4117" s="545"/>
      <c r="Z4117" s="544"/>
      <c r="AA4117" s="545"/>
      <c r="AB4117" s="544"/>
      <c r="AC4117" s="545"/>
      <c r="AD4117" s="544"/>
      <c r="AE4117" s="581"/>
      <c r="AF4117" s="586"/>
      <c r="AG4117" s="587"/>
      <c r="AH4117" s="626"/>
      <c r="AI4117" s="627"/>
      <c r="AJ4117" s="544"/>
      <c r="AK4117" s="581"/>
      <c r="AL4117" s="586"/>
      <c r="AM4117" s="587"/>
      <c r="AN4117" s="626"/>
      <c r="AO4117" s="627"/>
      <c r="AP4117" s="544"/>
      <c r="AQ4117" s="581"/>
      <c r="AR4117" s="586"/>
      <c r="AS4117" s="587"/>
      <c r="AT4117" s="626"/>
      <c r="AU4117" s="627"/>
      <c r="AV4117" s="628"/>
      <c r="AW4117" s="629"/>
      <c r="AX4117" s="632"/>
      <c r="AY4117" s="633"/>
      <c r="AZ4117" s="626"/>
      <c r="BA4117" s="627"/>
      <c r="BB4117" s="544"/>
      <c r="BC4117" s="581"/>
      <c r="BD4117" s="586"/>
      <c r="BE4117" s="587"/>
      <c r="BF4117" s="626"/>
      <c r="BG4117" s="627"/>
      <c r="BH4117" s="628"/>
      <c r="BI4117" s="629"/>
      <c r="BJ4117" s="632"/>
      <c r="BK4117" s="633"/>
      <c r="BL4117" s="626"/>
      <c r="BM4117" s="627"/>
      <c r="BN4117" s="678"/>
      <c r="BO4117" s="679"/>
      <c r="BP4117" s="680"/>
      <c r="BQ4117" s="677"/>
      <c r="BR4117" s="663"/>
      <c r="BS4117" s="663"/>
      <c r="BT4117" s="15"/>
      <c r="BU4117" s="15"/>
      <c r="BV4117" s="95"/>
    </row>
    <row r="4118" spans="1:74" ht="21.75" hidden="1" customHeight="1" x14ac:dyDescent="0.25">
      <c r="A4118" s="95"/>
      <c r="B4118" s="570" t="str">
        <f>IF(ROSTER!B$44="","",ROSTER!B$44)</f>
        <v/>
      </c>
      <c r="C4118" s="572" t="str">
        <f>IF(ROSTER!C$44="","",ROSTER!C$44)</f>
        <v/>
      </c>
      <c r="D4118" s="573"/>
      <c r="E4118" s="574"/>
      <c r="F4118" s="576">
        <f>IF(E4118="y",1,IF(E4118="S",1,0))</f>
        <v>0</v>
      </c>
      <c r="G4118" s="582">
        <f>IF(E4118="S",1,0)</f>
        <v>0</v>
      </c>
      <c r="H4118" s="578"/>
      <c r="I4118" s="543"/>
      <c r="J4118" s="542"/>
      <c r="K4118" s="580"/>
      <c r="L4118" s="584"/>
      <c r="M4118" s="585"/>
      <c r="N4118" s="588">
        <f>L4118+J4118</f>
        <v>0</v>
      </c>
      <c r="O4118" s="589"/>
      <c r="P4118" s="542"/>
      <c r="Q4118" s="580"/>
      <c r="R4118" s="584"/>
      <c r="S4118" s="585"/>
      <c r="T4118" s="588">
        <f>R4118-P4118</f>
        <v>0</v>
      </c>
      <c r="U4118" s="589"/>
      <c r="V4118" s="310"/>
      <c r="W4118" s="310"/>
      <c r="X4118" s="578"/>
      <c r="Y4118" s="543"/>
      <c r="Z4118" s="542"/>
      <c r="AA4118" s="543"/>
      <c r="AB4118" s="542"/>
      <c r="AC4118" s="543"/>
      <c r="AD4118" s="542"/>
      <c r="AE4118" s="580"/>
      <c r="AF4118" s="584"/>
      <c r="AG4118" s="585"/>
      <c r="AH4118" s="595">
        <f>IF(AD4118=0,0,(AF4118/AD4118)*100)</f>
        <v>0</v>
      </c>
      <c r="AI4118" s="596"/>
      <c r="AJ4118" s="542"/>
      <c r="AK4118" s="580"/>
      <c r="AL4118" s="584"/>
      <c r="AM4118" s="585"/>
      <c r="AN4118" s="595">
        <f>IF(AJ4118=0,0,(AL4118/AJ4118)*100)</f>
        <v>0</v>
      </c>
      <c r="AO4118" s="596"/>
      <c r="AP4118" s="542"/>
      <c r="AQ4118" s="580"/>
      <c r="AR4118" s="584"/>
      <c r="AS4118" s="585"/>
      <c r="AT4118" s="595">
        <f>IF(AP4118=0,0,(AR4118/AP4118)*100)</f>
        <v>0</v>
      </c>
      <c r="AU4118" s="596"/>
      <c r="AV4118" s="599">
        <f>AD4118+AJ4118+AP4118</f>
        <v>0</v>
      </c>
      <c r="AW4118" s="600"/>
      <c r="AX4118" s="630">
        <f>AF4118+AL4118+AR4118</f>
        <v>0</v>
      </c>
      <c r="AY4118" s="631"/>
      <c r="AZ4118" s="595">
        <f>IF(AV4118=0,0,(AX4118/AV4118)*100)</f>
        <v>0</v>
      </c>
      <c r="BA4118" s="596"/>
      <c r="BB4118" s="542"/>
      <c r="BC4118" s="580"/>
      <c r="BD4118" s="584"/>
      <c r="BE4118" s="585"/>
      <c r="BF4118" s="595">
        <f>IF(BB4118=0,0,(BD4118/BB4118)*100)</f>
        <v>0</v>
      </c>
      <c r="BG4118" s="596"/>
      <c r="BH4118" s="599">
        <f>AV4118+BB4118</f>
        <v>0</v>
      </c>
      <c r="BI4118" s="600"/>
      <c r="BJ4118" s="630">
        <f>AX4118+BD4118</f>
        <v>0</v>
      </c>
      <c r="BK4118" s="631"/>
      <c r="BL4118" s="595">
        <f>IF(BH4118=0,0,(BJ4118/BH4118)*100)</f>
        <v>0</v>
      </c>
      <c r="BM4118" s="596"/>
      <c r="BN4118" s="656">
        <f>(AF4118*2)+(AL4118*2)+(AR4118*3)+BD4118</f>
        <v>0</v>
      </c>
      <c r="BO4118" s="657"/>
      <c r="BP4118" s="658"/>
      <c r="BQ4118" s="676">
        <f t="shared" ref="BQ4118" si="3236">IF(BS4118=0,0,50*BR4118/BS4118)</f>
        <v>0</v>
      </c>
      <c r="BR4118" s="662">
        <f>(BN4118*BU$11)+(N4118*BU$12)+(Z4118*BU$13)+(R4118*BU$14)+(X4118*BU$15)+(AB4118*BU$16)</f>
        <v>0</v>
      </c>
      <c r="BS4118" s="662">
        <f>((BB4118-BD4118)*BU$18)+((AV4118-AX4118)*BU$17)+(H4118*BU$19)+(P4118*BU$20)</f>
        <v>0</v>
      </c>
      <c r="BT4118" s="15"/>
      <c r="BU4118" s="15"/>
      <c r="BV4118" s="95"/>
    </row>
    <row r="4119" spans="1:74" ht="21.75" hidden="1" customHeight="1" x14ac:dyDescent="0.25">
      <c r="A4119" s="95"/>
      <c r="B4119" s="571"/>
      <c r="C4119" s="642" t="str">
        <f>IF(ROSTER!D$44="","",ROSTER!D$44)</f>
        <v/>
      </c>
      <c r="D4119" s="643"/>
      <c r="E4119" s="575"/>
      <c r="F4119" s="577"/>
      <c r="G4119" s="583"/>
      <c r="H4119" s="579"/>
      <c r="I4119" s="545"/>
      <c r="J4119" s="544"/>
      <c r="K4119" s="581"/>
      <c r="L4119" s="586"/>
      <c r="M4119" s="587"/>
      <c r="N4119" s="592"/>
      <c r="O4119" s="603"/>
      <c r="P4119" s="544"/>
      <c r="Q4119" s="581"/>
      <c r="R4119" s="586"/>
      <c r="S4119" s="587"/>
      <c r="T4119" s="592"/>
      <c r="U4119" s="603"/>
      <c r="V4119" s="311"/>
      <c r="W4119" s="311"/>
      <c r="X4119" s="579"/>
      <c r="Y4119" s="545"/>
      <c r="Z4119" s="544"/>
      <c r="AA4119" s="545"/>
      <c r="AB4119" s="544"/>
      <c r="AC4119" s="545"/>
      <c r="AD4119" s="544"/>
      <c r="AE4119" s="581"/>
      <c r="AF4119" s="586"/>
      <c r="AG4119" s="587"/>
      <c r="AH4119" s="626"/>
      <c r="AI4119" s="627"/>
      <c r="AJ4119" s="544"/>
      <c r="AK4119" s="581"/>
      <c r="AL4119" s="586"/>
      <c r="AM4119" s="587"/>
      <c r="AN4119" s="626"/>
      <c r="AO4119" s="627"/>
      <c r="AP4119" s="544"/>
      <c r="AQ4119" s="581"/>
      <c r="AR4119" s="586"/>
      <c r="AS4119" s="587"/>
      <c r="AT4119" s="626"/>
      <c r="AU4119" s="627"/>
      <c r="AV4119" s="628"/>
      <c r="AW4119" s="629"/>
      <c r="AX4119" s="632"/>
      <c r="AY4119" s="633"/>
      <c r="AZ4119" s="626"/>
      <c r="BA4119" s="627"/>
      <c r="BB4119" s="544"/>
      <c r="BC4119" s="581"/>
      <c r="BD4119" s="586"/>
      <c r="BE4119" s="587"/>
      <c r="BF4119" s="626"/>
      <c r="BG4119" s="627"/>
      <c r="BH4119" s="628"/>
      <c r="BI4119" s="629"/>
      <c r="BJ4119" s="632"/>
      <c r="BK4119" s="633"/>
      <c r="BL4119" s="626"/>
      <c r="BM4119" s="627"/>
      <c r="BN4119" s="678"/>
      <c r="BO4119" s="679"/>
      <c r="BP4119" s="680"/>
      <c r="BQ4119" s="677"/>
      <c r="BR4119" s="663"/>
      <c r="BS4119" s="663"/>
      <c r="BT4119" s="15"/>
      <c r="BU4119" s="15"/>
      <c r="BV4119" s="95"/>
    </row>
    <row r="4120" spans="1:74" ht="21.75" hidden="1" customHeight="1" x14ac:dyDescent="0.25">
      <c r="A4120" s="95"/>
      <c r="B4120" s="570" t="str">
        <f>IF(ROSTER!B$46="","",ROSTER!B$46)</f>
        <v/>
      </c>
      <c r="C4120" s="572" t="str">
        <f>IF(ROSTER!C$46="","",ROSTER!C$46)</f>
        <v/>
      </c>
      <c r="D4120" s="573"/>
      <c r="E4120" s="574"/>
      <c r="F4120" s="576">
        <f>IF(E4120="y",1,IF(E4120="S",1,0))</f>
        <v>0</v>
      </c>
      <c r="G4120" s="582">
        <f>IF(E4120="S",1,0)</f>
        <v>0</v>
      </c>
      <c r="H4120" s="578"/>
      <c r="I4120" s="543"/>
      <c r="J4120" s="542"/>
      <c r="K4120" s="580"/>
      <c r="L4120" s="584"/>
      <c r="M4120" s="585"/>
      <c r="N4120" s="588">
        <f>L4120+J4120</f>
        <v>0</v>
      </c>
      <c r="O4120" s="589"/>
      <c r="P4120" s="542"/>
      <c r="Q4120" s="580"/>
      <c r="R4120" s="584"/>
      <c r="S4120" s="585"/>
      <c r="T4120" s="588">
        <f>R4120-P4120</f>
        <v>0</v>
      </c>
      <c r="U4120" s="589"/>
      <c r="V4120" s="310"/>
      <c r="W4120" s="310"/>
      <c r="X4120" s="578"/>
      <c r="Y4120" s="543"/>
      <c r="Z4120" s="542"/>
      <c r="AA4120" s="543"/>
      <c r="AB4120" s="542"/>
      <c r="AC4120" s="543"/>
      <c r="AD4120" s="542"/>
      <c r="AE4120" s="580"/>
      <c r="AF4120" s="584"/>
      <c r="AG4120" s="585"/>
      <c r="AH4120" s="595">
        <f>IF(AD4120=0,0,(AF4120/AD4120)*100)</f>
        <v>0</v>
      </c>
      <c r="AI4120" s="596"/>
      <c r="AJ4120" s="542"/>
      <c r="AK4120" s="580"/>
      <c r="AL4120" s="584"/>
      <c r="AM4120" s="585"/>
      <c r="AN4120" s="595">
        <f>IF(AJ4120=0,0,(AL4120/AJ4120)*100)</f>
        <v>0</v>
      </c>
      <c r="AO4120" s="596"/>
      <c r="AP4120" s="542"/>
      <c r="AQ4120" s="580"/>
      <c r="AR4120" s="584"/>
      <c r="AS4120" s="585"/>
      <c r="AT4120" s="595">
        <f>IF(AP4120=0,0,(AR4120/AP4120)*100)</f>
        <v>0</v>
      </c>
      <c r="AU4120" s="596"/>
      <c r="AV4120" s="599">
        <f>AD4120+AJ4120+AP4120</f>
        <v>0</v>
      </c>
      <c r="AW4120" s="600"/>
      <c r="AX4120" s="630">
        <f>AF4120+AL4120+AR4120</f>
        <v>0</v>
      </c>
      <c r="AY4120" s="631"/>
      <c r="AZ4120" s="595">
        <f>IF(AV4120=0,0,(AX4120/AV4120)*100)</f>
        <v>0</v>
      </c>
      <c r="BA4120" s="596"/>
      <c r="BB4120" s="542"/>
      <c r="BC4120" s="580"/>
      <c r="BD4120" s="584"/>
      <c r="BE4120" s="585"/>
      <c r="BF4120" s="595">
        <f>IF(BB4120=0,0,(BD4120/BB4120)*100)</f>
        <v>0</v>
      </c>
      <c r="BG4120" s="596"/>
      <c r="BH4120" s="599">
        <f>AV4120+BB4120</f>
        <v>0</v>
      </c>
      <c r="BI4120" s="600"/>
      <c r="BJ4120" s="630">
        <f>AX4120+BD4120</f>
        <v>0</v>
      </c>
      <c r="BK4120" s="631"/>
      <c r="BL4120" s="595">
        <f>IF(BH4120=0,0,(BJ4120/BH4120)*100)</f>
        <v>0</v>
      </c>
      <c r="BM4120" s="596"/>
      <c r="BN4120" s="656">
        <f>(AF4120*2)+(AL4120*2)+(AR4120*3)+BD4120</f>
        <v>0</v>
      </c>
      <c r="BO4120" s="657"/>
      <c r="BP4120" s="658"/>
      <c r="BQ4120" s="676">
        <f t="shared" ref="BQ4120" si="3237">IF(BS4120=0,0,50*BR4120/BS4120)</f>
        <v>0</v>
      </c>
      <c r="BR4120" s="708">
        <f>(BN4120*BU$11)+(N4120*BU$12)+(Z4120*BU$13)+(R4120*BU$14)+(X4120*BU$15)+(AB4120*BU$16)</f>
        <v>0</v>
      </c>
      <c r="BS4120" s="662">
        <f>((BB4120-BD4120)*BU$18)+((AV4120-AX4120)*BU$17)+(H4120*BU$19)+(P4120*BU$20)</f>
        <v>0</v>
      </c>
      <c r="BT4120" s="15"/>
      <c r="BU4120" s="15"/>
      <c r="BV4120" s="95"/>
    </row>
    <row r="4121" spans="1:74" ht="22.5" hidden="1" customHeight="1" thickBot="1" x14ac:dyDescent="0.3">
      <c r="A4121" s="95"/>
      <c r="B4121" s="571"/>
      <c r="C4121" s="642" t="str">
        <f>IF(ROSTER!D$46="","",ROSTER!D$46)</f>
        <v/>
      </c>
      <c r="D4121" s="643"/>
      <c r="E4121" s="575"/>
      <c r="F4121" s="577"/>
      <c r="G4121" s="583"/>
      <c r="H4121" s="579"/>
      <c r="I4121" s="545"/>
      <c r="J4121" s="544"/>
      <c r="K4121" s="581"/>
      <c r="L4121" s="586"/>
      <c r="M4121" s="587"/>
      <c r="N4121" s="590"/>
      <c r="O4121" s="591"/>
      <c r="P4121" s="544"/>
      <c r="Q4121" s="581"/>
      <c r="R4121" s="586"/>
      <c r="S4121" s="587"/>
      <c r="T4121" s="592"/>
      <c r="U4121" s="603"/>
      <c r="V4121" s="311"/>
      <c r="W4121" s="311"/>
      <c r="X4121" s="579"/>
      <c r="Y4121" s="545"/>
      <c r="Z4121" s="544"/>
      <c r="AA4121" s="545"/>
      <c r="AB4121" s="544"/>
      <c r="AC4121" s="545"/>
      <c r="AD4121" s="544"/>
      <c r="AE4121" s="581"/>
      <c r="AF4121" s="586"/>
      <c r="AG4121" s="587"/>
      <c r="AH4121" s="597"/>
      <c r="AI4121" s="598"/>
      <c r="AJ4121" s="544"/>
      <c r="AK4121" s="581"/>
      <c r="AL4121" s="586"/>
      <c r="AM4121" s="587"/>
      <c r="AN4121" s="597"/>
      <c r="AO4121" s="598"/>
      <c r="AP4121" s="544"/>
      <c r="AQ4121" s="581"/>
      <c r="AR4121" s="586"/>
      <c r="AS4121" s="587"/>
      <c r="AT4121" s="597"/>
      <c r="AU4121" s="598"/>
      <c r="AV4121" s="601"/>
      <c r="AW4121" s="602"/>
      <c r="AX4121" s="701"/>
      <c r="AY4121" s="702"/>
      <c r="AZ4121" s="597"/>
      <c r="BA4121" s="598"/>
      <c r="BB4121" s="544"/>
      <c r="BC4121" s="581"/>
      <c r="BD4121" s="586"/>
      <c r="BE4121" s="587"/>
      <c r="BF4121" s="597"/>
      <c r="BG4121" s="598"/>
      <c r="BH4121" s="601"/>
      <c r="BI4121" s="602"/>
      <c r="BJ4121" s="701"/>
      <c r="BK4121" s="702"/>
      <c r="BL4121" s="597"/>
      <c r="BM4121" s="598"/>
      <c r="BN4121" s="659"/>
      <c r="BO4121" s="660"/>
      <c r="BP4121" s="661"/>
      <c r="BQ4121" s="682"/>
      <c r="BR4121" s="709"/>
      <c r="BS4121" s="663"/>
      <c r="BT4121" s="15"/>
      <c r="BU4121" s="15"/>
      <c r="BV4121" s="95"/>
    </row>
    <row r="4122" spans="1:74" s="21" customFormat="1" ht="33.4" hidden="1" customHeight="1" x14ac:dyDescent="0.45">
      <c r="A4122" s="98"/>
      <c r="B4122" s="612"/>
      <c r="C4122" s="613"/>
      <c r="D4122" s="613" t="s">
        <v>10</v>
      </c>
      <c r="E4122" s="616"/>
      <c r="F4122" s="279"/>
      <c r="G4122" s="279"/>
      <c r="H4122" s="517">
        <f>SUM(H4082:I4121)</f>
        <v>0</v>
      </c>
      <c r="I4122" s="618"/>
      <c r="J4122" s="517">
        <f>SUM(J4082:K4121)</f>
        <v>0</v>
      </c>
      <c r="K4122" s="618"/>
      <c r="L4122" s="620">
        <f>SUM(L4082:M4121)</f>
        <v>0</v>
      </c>
      <c r="M4122" s="621"/>
      <c r="N4122" s="548">
        <f>L4122+J4122</f>
        <v>0</v>
      </c>
      <c r="O4122" s="518"/>
      <c r="P4122" s="620">
        <f>SUM(P4082:Q4121)</f>
        <v>0</v>
      </c>
      <c r="Q4122" s="618"/>
      <c r="R4122" s="620">
        <f>SUM(R4082:S4121)</f>
        <v>0</v>
      </c>
      <c r="S4122" s="621"/>
      <c r="T4122" s="548">
        <f>R4122-P4122</f>
        <v>0</v>
      </c>
      <c r="U4122" s="518"/>
      <c r="V4122" s="312"/>
      <c r="W4122" s="312"/>
      <c r="X4122" s="620">
        <f>SUM(X4082:Y4121)</f>
        <v>0</v>
      </c>
      <c r="Y4122" s="621"/>
      <c r="Z4122" s="517">
        <f>SUM(Z4082:AA4121)</f>
        <v>0</v>
      </c>
      <c r="AA4122" s="518"/>
      <c r="AB4122" s="517">
        <f>SUM(AB4082:AC4121)</f>
        <v>0</v>
      </c>
      <c r="AC4122" s="518"/>
      <c r="AD4122" s="621">
        <f>SUM(AD4082:AE4121)</f>
        <v>0</v>
      </c>
      <c r="AE4122" s="618"/>
      <c r="AF4122" s="620">
        <f>SUM(AF4082:AG4121)</f>
        <v>0</v>
      </c>
      <c r="AG4122" s="621"/>
      <c r="AH4122" s="548">
        <f>IF(AD4122=0,0,(AF4122/AD4122)*100)</f>
        <v>0</v>
      </c>
      <c r="AI4122" s="518"/>
      <c r="AJ4122" s="620">
        <f>SUM(AJ4082:AK4121)</f>
        <v>0</v>
      </c>
      <c r="AK4122" s="618"/>
      <c r="AL4122" s="620">
        <f>SUM(AL4082:AM4121)</f>
        <v>0</v>
      </c>
      <c r="AM4122" s="621"/>
      <c r="AN4122" s="548">
        <f>IF(AJ4122=0,0,(AL4122/AJ4122)*100)</f>
        <v>0</v>
      </c>
      <c r="AO4122" s="518"/>
      <c r="AP4122" s="620">
        <f>SUM(AP4082:AQ4121)</f>
        <v>0</v>
      </c>
      <c r="AQ4122" s="618"/>
      <c r="AR4122" s="620">
        <f>SUM(AR4082:AS4121)</f>
        <v>0</v>
      </c>
      <c r="AS4122" s="621"/>
      <c r="AT4122" s="548">
        <f>IF(AP4122=0,0,(AR4122/AP4122)*100)</f>
        <v>0</v>
      </c>
      <c r="AU4122" s="518"/>
      <c r="AV4122" s="517">
        <f>AD4122+AJ4122+AP4122</f>
        <v>0</v>
      </c>
      <c r="AW4122" s="618"/>
      <c r="AX4122" s="620">
        <f>AF4122+AL4122+AR4122</f>
        <v>0</v>
      </c>
      <c r="AY4122" s="624"/>
      <c r="AZ4122" s="548">
        <f>IF(AV4122=0,0,(AX4122/AV4122)*100)</f>
        <v>0</v>
      </c>
      <c r="BA4122" s="518"/>
      <c r="BB4122" s="620">
        <f>SUM(BB4082:BC4121)</f>
        <v>0</v>
      </c>
      <c r="BC4122" s="618"/>
      <c r="BD4122" s="620">
        <f>SUM(BD4082:BE4121)</f>
        <v>0</v>
      </c>
      <c r="BE4122" s="621"/>
      <c r="BF4122" s="548">
        <f>IF(BB4122=0,0,(BD4122/BB4122)*100)</f>
        <v>0</v>
      </c>
      <c r="BG4122" s="518"/>
      <c r="BH4122" s="517">
        <f>AV4122+BB4122</f>
        <v>0</v>
      </c>
      <c r="BI4122" s="618"/>
      <c r="BJ4122" s="620">
        <f>AX4122+BD4122</f>
        <v>0</v>
      </c>
      <c r="BK4122" s="624"/>
      <c r="BL4122" s="548">
        <f>IF(BH4122=0,0,(BJ4122/BH4122)*100)</f>
        <v>0</v>
      </c>
      <c r="BM4122" s="664"/>
      <c r="BN4122" s="666">
        <f>SUM(BN4082:BP4121)</f>
        <v>0</v>
      </c>
      <c r="BO4122" s="667"/>
      <c r="BP4122" s="668"/>
      <c r="BQ4122" s="681">
        <f>SUM(BQ4082:BQ4121)</f>
        <v>0</v>
      </c>
      <c r="BR4122" s="685">
        <f>(BN4122*BU$11)+(N4122*BU$12)+(Z4122*BU$13)+(R4122*BU$14)+(X4122*BU$15)+(AB4122*BU$16)</f>
        <v>0</v>
      </c>
      <c r="BS4122" s="683">
        <f>((BB4122-BD4122)*BU$18)+((AV4122-AX4122)*BU$17)+(H4122*BU$19)+(P4122*BU$20)</f>
        <v>0</v>
      </c>
      <c r="BT4122" s="20"/>
      <c r="BU4122" s="20"/>
      <c r="BV4122" s="98"/>
    </row>
    <row r="4123" spans="1:74" s="21" customFormat="1" ht="33.950000000000003" hidden="1" customHeight="1" thickBot="1" x14ac:dyDescent="0.5">
      <c r="A4123" s="98"/>
      <c r="B4123" s="614"/>
      <c r="C4123" s="615"/>
      <c r="D4123" s="615"/>
      <c r="E4123" s="617"/>
      <c r="F4123" s="280"/>
      <c r="G4123" s="280"/>
      <c r="H4123" s="519"/>
      <c r="I4123" s="619"/>
      <c r="J4123" s="519"/>
      <c r="K4123" s="619"/>
      <c r="L4123" s="622"/>
      <c r="M4123" s="623"/>
      <c r="N4123" s="549"/>
      <c r="O4123" s="520"/>
      <c r="P4123" s="622"/>
      <c r="Q4123" s="619"/>
      <c r="R4123" s="622"/>
      <c r="S4123" s="623"/>
      <c r="T4123" s="549"/>
      <c r="U4123" s="520"/>
      <c r="V4123" s="313"/>
      <c r="W4123" s="313"/>
      <c r="X4123" s="622"/>
      <c r="Y4123" s="623"/>
      <c r="Z4123" s="519"/>
      <c r="AA4123" s="520"/>
      <c r="AB4123" s="519"/>
      <c r="AC4123" s="520"/>
      <c r="AD4123" s="623"/>
      <c r="AE4123" s="619"/>
      <c r="AF4123" s="622"/>
      <c r="AG4123" s="623"/>
      <c r="AH4123" s="549"/>
      <c r="AI4123" s="520"/>
      <c r="AJ4123" s="622"/>
      <c r="AK4123" s="619"/>
      <c r="AL4123" s="622"/>
      <c r="AM4123" s="623"/>
      <c r="AN4123" s="549"/>
      <c r="AO4123" s="520"/>
      <c r="AP4123" s="622"/>
      <c r="AQ4123" s="619"/>
      <c r="AR4123" s="622"/>
      <c r="AS4123" s="623"/>
      <c r="AT4123" s="549"/>
      <c r="AU4123" s="520"/>
      <c r="AV4123" s="519"/>
      <c r="AW4123" s="619"/>
      <c r="AX4123" s="622"/>
      <c r="AY4123" s="625"/>
      <c r="AZ4123" s="549"/>
      <c r="BA4123" s="520"/>
      <c r="BB4123" s="622"/>
      <c r="BC4123" s="619"/>
      <c r="BD4123" s="622"/>
      <c r="BE4123" s="623"/>
      <c r="BF4123" s="549"/>
      <c r="BG4123" s="520"/>
      <c r="BH4123" s="519"/>
      <c r="BI4123" s="619"/>
      <c r="BJ4123" s="622"/>
      <c r="BK4123" s="625"/>
      <c r="BL4123" s="549"/>
      <c r="BM4123" s="665"/>
      <c r="BN4123" s="669"/>
      <c r="BO4123" s="670"/>
      <c r="BP4123" s="671"/>
      <c r="BQ4123" s="682"/>
      <c r="BR4123" s="686"/>
      <c r="BS4123" s="684"/>
      <c r="BT4123" s="20"/>
      <c r="BU4123" s="20"/>
      <c r="BV4123" s="98"/>
    </row>
    <row r="4124" spans="1:74" s="21" customFormat="1" ht="33" hidden="1" customHeight="1" thickBot="1" x14ac:dyDescent="0.5">
      <c r="A4124" s="98"/>
      <c r="B4124" s="612"/>
      <c r="C4124" s="613"/>
      <c r="D4124" s="613" t="s">
        <v>13</v>
      </c>
      <c r="E4124" s="616"/>
      <c r="F4124" s="281"/>
      <c r="G4124" s="282"/>
      <c r="H4124" s="528"/>
      <c r="I4124" s="636"/>
      <c r="J4124" s="528"/>
      <c r="K4124" s="636"/>
      <c r="L4124" s="638"/>
      <c r="M4124" s="639"/>
      <c r="N4124" s="548">
        <f>J4124+L4124</f>
        <v>0</v>
      </c>
      <c r="O4124" s="518"/>
      <c r="P4124" s="638"/>
      <c r="Q4124" s="636"/>
      <c r="R4124" s="638"/>
      <c r="S4124" s="639"/>
      <c r="T4124" s="548">
        <f>R4124-P4124</f>
        <v>0</v>
      </c>
      <c r="U4124" s="518"/>
      <c r="V4124" s="312"/>
      <c r="W4124" s="312"/>
      <c r="X4124" s="638"/>
      <c r="Y4124" s="639"/>
      <c r="Z4124" s="528"/>
      <c r="AA4124" s="529"/>
      <c r="AB4124" s="528"/>
      <c r="AC4124" s="529"/>
      <c r="AD4124" s="639"/>
      <c r="AE4124" s="636"/>
      <c r="AF4124" s="638"/>
      <c r="AG4124" s="639"/>
      <c r="AH4124" s="548">
        <f>IF(AD4124=0,0,(AF4124/AD4124)*100)</f>
        <v>0</v>
      </c>
      <c r="AI4124" s="518"/>
      <c r="AJ4124" s="638"/>
      <c r="AK4124" s="636"/>
      <c r="AL4124" s="638"/>
      <c r="AM4124" s="639"/>
      <c r="AN4124" s="548">
        <f>IF(AJ4124=0,0,(AL4124/AJ4124)*100)</f>
        <v>0</v>
      </c>
      <c r="AO4124" s="518"/>
      <c r="AP4124" s="638"/>
      <c r="AQ4124" s="636"/>
      <c r="AR4124" s="638"/>
      <c r="AS4124" s="639"/>
      <c r="AT4124" s="548">
        <f>IF(AP4124=0,0,(AR4124/AP4124)*100)</f>
        <v>0</v>
      </c>
      <c r="AU4124" s="518"/>
      <c r="AV4124" s="517">
        <f>AD4124+AJ4124+AP4124</f>
        <v>0</v>
      </c>
      <c r="AW4124" s="618"/>
      <c r="AX4124" s="620">
        <f>AF4124+AL4124+AR4124</f>
        <v>0</v>
      </c>
      <c r="AY4124" s="624"/>
      <c r="AZ4124" s="548">
        <f>IF(AV4124=0,0,(AX4124/AV4124)*100)</f>
        <v>0</v>
      </c>
      <c r="BA4124" s="518"/>
      <c r="BB4124" s="638"/>
      <c r="BC4124" s="636"/>
      <c r="BD4124" s="638"/>
      <c r="BE4124" s="639"/>
      <c r="BF4124" s="548">
        <f>IF(BB4124=0,0,(BD4124/BB4124)*100)</f>
        <v>0</v>
      </c>
      <c r="BG4124" s="518"/>
      <c r="BH4124" s="517">
        <f>AV4124+BB4124</f>
        <v>0</v>
      </c>
      <c r="BI4124" s="618"/>
      <c r="BJ4124" s="620">
        <f>AX4124+BD4124</f>
        <v>0</v>
      </c>
      <c r="BK4124" s="624"/>
      <c r="BL4124" s="548">
        <f>IF(BH4124=0,0,(BJ4124/BH4124)*100)</f>
        <v>0</v>
      </c>
      <c r="BM4124" s="664"/>
      <c r="BN4124" s="666">
        <f>(AF4124*2)+(AL4124*2)+(AR4124*3)+BD4124</f>
        <v>0</v>
      </c>
      <c r="BO4124" s="667"/>
      <c r="BP4124" s="668"/>
      <c r="BQ4124" s="672"/>
      <c r="BR4124" s="283"/>
      <c r="BS4124" s="284"/>
      <c r="BT4124" s="20"/>
      <c r="BU4124" s="20"/>
      <c r="BV4124" s="98"/>
    </row>
    <row r="4125" spans="1:74" s="21" customFormat="1" ht="33.75" hidden="1" customHeight="1" thickBot="1" x14ac:dyDescent="0.5">
      <c r="A4125" s="98"/>
      <c r="B4125" s="285"/>
      <c r="C4125" s="286"/>
      <c r="D4125" s="634"/>
      <c r="E4125" s="635"/>
      <c r="F4125" s="287"/>
      <c r="G4125" s="287"/>
      <c r="H4125" s="530"/>
      <c r="I4125" s="637"/>
      <c r="J4125" s="530"/>
      <c r="K4125" s="637"/>
      <c r="L4125" s="640"/>
      <c r="M4125" s="641"/>
      <c r="N4125" s="549"/>
      <c r="O4125" s="520"/>
      <c r="P4125" s="640"/>
      <c r="Q4125" s="637"/>
      <c r="R4125" s="640"/>
      <c r="S4125" s="641"/>
      <c r="T4125" s="549"/>
      <c r="U4125" s="520"/>
      <c r="V4125" s="313"/>
      <c r="W4125" s="313"/>
      <c r="X4125" s="640"/>
      <c r="Y4125" s="641"/>
      <c r="Z4125" s="530"/>
      <c r="AA4125" s="531"/>
      <c r="AB4125" s="530"/>
      <c r="AC4125" s="531"/>
      <c r="AD4125" s="641"/>
      <c r="AE4125" s="637"/>
      <c r="AF4125" s="640"/>
      <c r="AG4125" s="641"/>
      <c r="AH4125" s="549"/>
      <c r="AI4125" s="520"/>
      <c r="AJ4125" s="640"/>
      <c r="AK4125" s="637"/>
      <c r="AL4125" s="640"/>
      <c r="AM4125" s="641"/>
      <c r="AN4125" s="549"/>
      <c r="AO4125" s="520"/>
      <c r="AP4125" s="640"/>
      <c r="AQ4125" s="637"/>
      <c r="AR4125" s="640"/>
      <c r="AS4125" s="641"/>
      <c r="AT4125" s="549"/>
      <c r="AU4125" s="520"/>
      <c r="AV4125" s="519"/>
      <c r="AW4125" s="619"/>
      <c r="AX4125" s="622"/>
      <c r="AY4125" s="625"/>
      <c r="AZ4125" s="549"/>
      <c r="BA4125" s="520"/>
      <c r="BB4125" s="640"/>
      <c r="BC4125" s="637"/>
      <c r="BD4125" s="640"/>
      <c r="BE4125" s="641"/>
      <c r="BF4125" s="549"/>
      <c r="BG4125" s="520"/>
      <c r="BH4125" s="519"/>
      <c r="BI4125" s="619"/>
      <c r="BJ4125" s="622"/>
      <c r="BK4125" s="625"/>
      <c r="BL4125" s="549"/>
      <c r="BM4125" s="665"/>
      <c r="BN4125" s="669"/>
      <c r="BO4125" s="670"/>
      <c r="BP4125" s="671"/>
      <c r="BQ4125" s="673"/>
      <c r="BR4125" s="79"/>
      <c r="BS4125" s="79"/>
      <c r="BT4125" s="20"/>
      <c r="BU4125" s="20"/>
      <c r="BV4125" s="98"/>
    </row>
    <row r="4126" spans="1:74" ht="16.5" hidden="1" customHeight="1" thickTop="1" thickBot="1" x14ac:dyDescent="0.5">
      <c r="A4126" s="95"/>
      <c r="B4126" s="288"/>
      <c r="C4126" s="70"/>
      <c r="D4126" s="70"/>
      <c r="E4126" s="70"/>
      <c r="F4126" s="70"/>
      <c r="G4126" s="70"/>
      <c r="H4126" s="70"/>
      <c r="I4126" s="70"/>
      <c r="J4126" s="70"/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289"/>
      <c r="AI4126" s="289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89"/>
      <c r="BR4126" s="674">
        <f>IF((J4122+L4124)=0,0,(J4122/(J4122+L4124)*100)%)</f>
        <v>0</v>
      </c>
      <c r="BS4126" s="675"/>
      <c r="BT4126" s="674">
        <f>IF((L4122+J4124)=0,0,(L4122/(L4122+J4124)*100)%)</f>
        <v>0</v>
      </c>
      <c r="BU4126" s="675"/>
      <c r="BV4126" s="95"/>
    </row>
    <row r="4127" spans="1:74" s="23" customFormat="1" ht="79.5" hidden="1" customHeight="1" thickTop="1" thickBot="1" x14ac:dyDescent="0.55000000000000004">
      <c r="A4127" s="99"/>
      <c r="B4127" s="565" t="s">
        <v>64</v>
      </c>
      <c r="C4127" s="566"/>
      <c r="D4127" s="532" t="s">
        <v>54</v>
      </c>
      <c r="E4127" s="532"/>
      <c r="F4127" s="532"/>
      <c r="G4127" s="654"/>
      <c r="H4127" s="533"/>
      <c r="I4127" s="534"/>
      <c r="J4127" s="535"/>
      <c r="K4127" s="290"/>
      <c r="L4127" s="533"/>
      <c r="M4127" s="534"/>
      <c r="N4127" s="535"/>
      <c r="O4127" s="536" t="s">
        <v>47</v>
      </c>
      <c r="P4127" s="537"/>
      <c r="Q4127" s="537"/>
      <c r="R4127" s="537"/>
      <c r="S4127" s="533"/>
      <c r="T4127" s="534"/>
      <c r="U4127" s="535"/>
      <c r="V4127" s="314"/>
      <c r="W4127" s="314"/>
      <c r="X4127" s="290"/>
      <c r="Y4127" s="533"/>
      <c r="Z4127" s="534"/>
      <c r="AA4127" s="535"/>
      <c r="AB4127" s="536" t="s">
        <v>49</v>
      </c>
      <c r="AC4127" s="537"/>
      <c r="AD4127" s="537"/>
      <c r="AE4127" s="538"/>
      <c r="AF4127" s="533"/>
      <c r="AG4127" s="534"/>
      <c r="AH4127" s="535"/>
      <c r="AI4127" s="290"/>
      <c r="AJ4127" s="533"/>
      <c r="AK4127" s="534"/>
      <c r="AL4127" s="535"/>
      <c r="AM4127" s="536" t="s">
        <v>53</v>
      </c>
      <c r="AN4127" s="537"/>
      <c r="AO4127" s="537"/>
      <c r="AP4127" s="538"/>
      <c r="AQ4127" s="533"/>
      <c r="AR4127" s="534"/>
      <c r="AS4127" s="535"/>
      <c r="AT4127" s="72"/>
      <c r="AU4127" s="533"/>
      <c r="AV4127" s="534"/>
      <c r="AW4127" s="535"/>
      <c r="AX4127" s="291"/>
      <c r="AY4127" s="291"/>
      <c r="AZ4127" s="291"/>
      <c r="BA4127" s="291"/>
      <c r="BB4127" s="567" t="s">
        <v>20</v>
      </c>
      <c r="BC4127" s="567"/>
      <c r="BD4127" s="567"/>
      <c r="BE4127" s="567"/>
      <c r="BF4127" s="568"/>
      <c r="BG4127" s="539">
        <f>BN4122</f>
        <v>0</v>
      </c>
      <c r="BH4127" s="540"/>
      <c r="BI4127" s="541"/>
      <c r="BJ4127" s="292"/>
      <c r="BK4127" s="539">
        <f>BN4124</f>
        <v>0</v>
      </c>
      <c r="BL4127" s="540"/>
      <c r="BM4127" s="541"/>
      <c r="BN4127" s="73"/>
      <c r="BO4127" s="73"/>
      <c r="BP4127" s="73"/>
      <c r="BQ4127" s="90"/>
      <c r="BR4127" s="24"/>
      <c r="BS4127" s="24"/>
      <c r="BT4127" s="22"/>
      <c r="BU4127" s="22"/>
      <c r="BV4127" s="99"/>
    </row>
    <row r="4128" spans="1:74" ht="15.6" hidden="1" customHeight="1" thickTop="1" thickBot="1" x14ac:dyDescent="0.55000000000000004">
      <c r="A4128" s="95"/>
      <c r="B4128" s="293"/>
      <c r="C4128" s="67"/>
      <c r="D4128" s="294"/>
      <c r="E4128" s="294"/>
      <c r="F4128" s="295"/>
      <c r="G4128" s="295"/>
      <c r="H4128" s="296"/>
      <c r="I4128" s="296"/>
      <c r="J4128" s="296"/>
      <c r="K4128" s="296"/>
      <c r="L4128" s="296"/>
      <c r="M4128" s="296"/>
      <c r="N4128" s="296"/>
      <c r="O4128" s="295"/>
      <c r="P4128" s="295"/>
      <c r="Q4128" s="295"/>
      <c r="R4128" s="295"/>
      <c r="S4128" s="296"/>
      <c r="T4128" s="296"/>
      <c r="U4128" s="296"/>
      <c r="V4128" s="296"/>
      <c r="W4128" s="296"/>
      <c r="X4128" s="297"/>
      <c r="Y4128" s="296"/>
      <c r="Z4128" s="296"/>
      <c r="AA4128" s="296"/>
      <c r="AB4128" s="295"/>
      <c r="AC4128" s="295"/>
      <c r="AD4128" s="295"/>
      <c r="AE4128" s="295"/>
      <c r="AF4128" s="296"/>
      <c r="AG4128" s="296"/>
      <c r="AH4128" s="296"/>
      <c r="AI4128" s="296"/>
      <c r="AJ4128" s="297"/>
      <c r="AK4128" s="297"/>
      <c r="AL4128" s="296"/>
      <c r="AM4128" s="295"/>
      <c r="AN4128" s="295"/>
      <c r="AO4128" s="295"/>
      <c r="AP4128" s="295"/>
      <c r="AQ4128" s="296"/>
      <c r="AR4128" s="296"/>
      <c r="AS4128" s="296"/>
      <c r="AT4128" s="296"/>
      <c r="AU4128" s="296"/>
      <c r="AV4128" s="72"/>
      <c r="AW4128" s="72"/>
      <c r="AX4128" s="74"/>
      <c r="AY4128" s="74"/>
      <c r="AZ4128" s="74"/>
      <c r="BA4128" s="74"/>
      <c r="BB4128" s="295"/>
      <c r="BC4128" s="298"/>
      <c r="BD4128" s="298"/>
      <c r="BE4128" s="299"/>
      <c r="BF4128" s="300"/>
      <c r="BG4128" s="301"/>
      <c r="BH4128" s="301"/>
      <c r="BI4128" s="72"/>
      <c r="BJ4128" s="302"/>
      <c r="BK4128" s="303"/>
      <c r="BL4128" s="303"/>
      <c r="BM4128" s="72"/>
      <c r="BN4128" s="74"/>
      <c r="BO4128" s="74"/>
      <c r="BP4128" s="74"/>
      <c r="BQ4128" s="91"/>
      <c r="BR4128" s="25"/>
      <c r="BS4128" s="25"/>
      <c r="BT4128" s="15"/>
      <c r="BU4128" s="15"/>
      <c r="BV4128" s="95"/>
    </row>
    <row r="4129" spans="1:77" s="23" customFormat="1" ht="79.5" hidden="1" customHeight="1" thickTop="1" thickBot="1" x14ac:dyDescent="0.55000000000000004">
      <c r="A4129" s="99"/>
      <c r="B4129" s="569" t="s">
        <v>46</v>
      </c>
      <c r="C4129" s="567"/>
      <c r="D4129" s="532" t="s">
        <v>55</v>
      </c>
      <c r="E4129" s="532"/>
      <c r="F4129" s="532"/>
      <c r="G4129" s="654"/>
      <c r="H4129" s="539">
        <f>H4127</f>
        <v>0</v>
      </c>
      <c r="I4129" s="540"/>
      <c r="J4129" s="541"/>
      <c r="K4129" s="290"/>
      <c r="L4129" s="539">
        <f>L4127</f>
        <v>0</v>
      </c>
      <c r="M4129" s="540"/>
      <c r="N4129" s="541"/>
      <c r="O4129" s="536" t="s">
        <v>51</v>
      </c>
      <c r="P4129" s="537"/>
      <c r="Q4129" s="537"/>
      <c r="R4129" s="537"/>
      <c r="S4129" s="539">
        <f>S4127-H4127</f>
        <v>0</v>
      </c>
      <c r="T4129" s="540"/>
      <c r="U4129" s="541"/>
      <c r="V4129" s="315"/>
      <c r="W4129" s="315"/>
      <c r="X4129" s="290"/>
      <c r="Y4129" s="539">
        <f>Y4127-L4127</f>
        <v>0</v>
      </c>
      <c r="Z4129" s="540"/>
      <c r="AA4129" s="541"/>
      <c r="AB4129" s="536" t="s">
        <v>50</v>
      </c>
      <c r="AC4129" s="537"/>
      <c r="AD4129" s="537"/>
      <c r="AE4129" s="538"/>
      <c r="AF4129" s="539">
        <f>AF4127-S4127</f>
        <v>0</v>
      </c>
      <c r="AG4129" s="540"/>
      <c r="AH4129" s="541"/>
      <c r="AI4129" s="290"/>
      <c r="AJ4129" s="539">
        <f>AJ4127-Y4127</f>
        <v>0</v>
      </c>
      <c r="AK4129" s="540"/>
      <c r="AL4129" s="541"/>
      <c r="AM4129" s="536" t="s">
        <v>52</v>
      </c>
      <c r="AN4129" s="537"/>
      <c r="AO4129" s="537"/>
      <c r="AP4129" s="538"/>
      <c r="AQ4129" s="539">
        <f>AQ4127-AF4127</f>
        <v>0</v>
      </c>
      <c r="AR4129" s="540"/>
      <c r="AS4129" s="541"/>
      <c r="AT4129" s="72"/>
      <c r="AU4129" s="539">
        <f>AU4127-AJ4127</f>
        <v>0</v>
      </c>
      <c r="AV4129" s="540"/>
      <c r="AW4129" s="541"/>
      <c r="AX4129" s="291"/>
      <c r="AY4129" s="291"/>
      <c r="AZ4129" s="291"/>
      <c r="BA4129" s="291"/>
      <c r="BB4129" s="567" t="s">
        <v>45</v>
      </c>
      <c r="BC4129" s="567"/>
      <c r="BD4129" s="567"/>
      <c r="BE4129" s="567"/>
      <c r="BF4129" s="568"/>
      <c r="BG4129" s="539">
        <f>BG4127-AQ4127</f>
        <v>0</v>
      </c>
      <c r="BH4129" s="540"/>
      <c r="BI4129" s="541"/>
      <c r="BJ4129" s="304"/>
      <c r="BK4129" s="539">
        <f>BK4127-AU4127</f>
        <v>0</v>
      </c>
      <c r="BL4129" s="540"/>
      <c r="BM4129" s="541"/>
      <c r="BN4129" s="73"/>
      <c r="BO4129" s="73"/>
      <c r="BP4129" s="73"/>
      <c r="BQ4129" s="90"/>
      <c r="BR4129" s="24"/>
      <c r="BS4129" s="24"/>
      <c r="BT4129" s="22"/>
      <c r="BU4129" s="22"/>
      <c r="BV4129" s="99"/>
      <c r="BY4129" s="21"/>
    </row>
    <row r="4130" spans="1:77" ht="18.75" hidden="1" customHeight="1" thickTop="1" thickBot="1" x14ac:dyDescent="0.5">
      <c r="A4130" s="95"/>
      <c r="B4130" s="305"/>
      <c r="C4130" s="71"/>
      <c r="D4130" s="71"/>
      <c r="E4130" s="71"/>
      <c r="F4130" s="92"/>
      <c r="G4130" s="92"/>
      <c r="H4130" s="71"/>
      <c r="I4130" s="71"/>
      <c r="J4130" s="71"/>
      <c r="K4130" s="71"/>
      <c r="L4130" s="71"/>
      <c r="M4130" s="71"/>
      <c r="N4130" s="71"/>
      <c r="O4130" s="71"/>
      <c r="P4130" s="71"/>
      <c r="Q4130" s="71"/>
      <c r="R4130" s="71"/>
      <c r="S4130" s="71"/>
      <c r="T4130" s="71"/>
      <c r="U4130" s="71"/>
      <c r="V4130" s="71"/>
      <c r="W4130" s="71"/>
      <c r="X4130" s="71"/>
      <c r="Y4130" s="71"/>
      <c r="Z4130" s="71"/>
      <c r="AA4130" s="71"/>
      <c r="AB4130" s="71"/>
      <c r="AC4130" s="71"/>
      <c r="AD4130" s="71"/>
      <c r="AE4130" s="71"/>
      <c r="AF4130" s="71"/>
      <c r="AG4130" s="71"/>
      <c r="AH4130" s="306"/>
      <c r="AI4130" s="306"/>
      <c r="AJ4130" s="71"/>
      <c r="AK4130" s="71"/>
      <c r="AL4130" s="71"/>
      <c r="AM4130" s="71"/>
      <c r="AN4130" s="71"/>
      <c r="AO4130" s="71"/>
      <c r="AP4130" s="71"/>
      <c r="AQ4130" s="71"/>
      <c r="AR4130" s="71"/>
      <c r="AS4130" s="71"/>
      <c r="AT4130" s="71"/>
      <c r="AU4130" s="71"/>
      <c r="AV4130" s="71"/>
      <c r="AW4130" s="71"/>
      <c r="AX4130" s="71"/>
      <c r="AY4130" s="71"/>
      <c r="AZ4130" s="71"/>
      <c r="BA4130" s="71"/>
      <c r="BB4130" s="71"/>
      <c r="BC4130" s="703" t="s">
        <v>153</v>
      </c>
      <c r="BD4130" s="703"/>
      <c r="BE4130" s="703"/>
      <c r="BF4130" s="703"/>
      <c r="BG4130" s="703"/>
      <c r="BH4130" s="703"/>
      <c r="BI4130" s="703"/>
      <c r="BJ4130" s="703"/>
      <c r="BK4130" s="703"/>
      <c r="BL4130" s="703"/>
      <c r="BM4130" s="703"/>
      <c r="BN4130" s="703"/>
      <c r="BO4130" s="703"/>
      <c r="BP4130" s="703"/>
      <c r="BQ4130" s="318"/>
      <c r="BR4130" s="319"/>
      <c r="BS4130" s="319"/>
      <c r="BT4130" s="15"/>
      <c r="BU4130" s="15"/>
      <c r="BV4130" s="95"/>
    </row>
    <row r="4131" spans="1:77" s="93" customFormat="1" ht="13.5" hidden="1" customHeight="1" thickTop="1" x14ac:dyDescent="0.45">
      <c r="A4131" s="95"/>
      <c r="B4131" s="99"/>
      <c r="C4131" s="95"/>
      <c r="D4131" s="95"/>
      <c r="E4131" s="95"/>
      <c r="F4131" s="96"/>
      <c r="G4131" s="96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254"/>
      <c r="AI4131" s="254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5"/>
      <c r="BL4131" s="95"/>
      <c r="BM4131" s="95"/>
      <c r="BN4131" s="95"/>
      <c r="BO4131" s="95"/>
      <c r="BP4131" s="95"/>
      <c r="BQ4131" s="97"/>
      <c r="BR4131" s="97"/>
      <c r="BS4131" s="97"/>
      <c r="BT4131" s="95"/>
      <c r="BU4131" s="95"/>
      <c r="BV4131" s="95"/>
    </row>
    <row r="4132" spans="1:77" s="17" customFormat="1" ht="33.75" hidden="1" x14ac:dyDescent="0.5">
      <c r="A4132" s="255"/>
      <c r="B4132" s="604" t="s">
        <v>9</v>
      </c>
      <c r="C4132" s="604"/>
      <c r="D4132" s="604"/>
      <c r="E4132" s="604"/>
      <c r="F4132" s="604"/>
      <c r="G4132" s="604"/>
      <c r="H4132" s="604"/>
      <c r="I4132" s="604"/>
      <c r="J4132" s="604"/>
      <c r="K4132" s="604"/>
      <c r="L4132" s="604"/>
      <c r="M4132" s="604"/>
      <c r="N4132" s="604"/>
      <c r="O4132" s="604"/>
      <c r="P4132" s="604"/>
      <c r="Q4132" s="604"/>
      <c r="R4132" s="604"/>
      <c r="S4132" s="604"/>
      <c r="T4132" s="604"/>
      <c r="U4132" s="604"/>
      <c r="V4132" s="604"/>
      <c r="W4132" s="604"/>
      <c r="X4132" s="604"/>
      <c r="Y4132" s="604"/>
      <c r="Z4132" s="604"/>
      <c r="AA4132" s="604"/>
      <c r="AB4132" s="604"/>
      <c r="AC4132" s="604"/>
      <c r="AD4132" s="604"/>
      <c r="AE4132" s="604"/>
      <c r="AF4132" s="604"/>
      <c r="AG4132" s="604"/>
      <c r="AH4132" s="604"/>
      <c r="AI4132" s="604"/>
      <c r="AJ4132" s="604"/>
      <c r="AK4132" s="604"/>
      <c r="AL4132" s="604"/>
      <c r="AM4132" s="604"/>
      <c r="AN4132" s="604"/>
      <c r="AO4132" s="604"/>
      <c r="AP4132" s="604"/>
      <c r="AQ4132" s="604"/>
      <c r="AR4132" s="604"/>
      <c r="AS4132" s="604"/>
      <c r="AT4132" s="604"/>
      <c r="AU4132" s="604"/>
      <c r="AV4132" s="604"/>
      <c r="AW4132" s="604"/>
      <c r="AX4132" s="604"/>
      <c r="AY4132" s="604"/>
      <c r="AZ4132" s="604"/>
      <c r="BA4132" s="604"/>
      <c r="BB4132" s="604"/>
      <c r="BC4132" s="604"/>
      <c r="BD4132" s="604"/>
      <c r="BE4132" s="604"/>
      <c r="BF4132" s="604"/>
      <c r="BG4132" s="604"/>
      <c r="BH4132" s="604"/>
      <c r="BI4132" s="604"/>
      <c r="BJ4132" s="604"/>
      <c r="BK4132" s="604"/>
      <c r="BL4132" s="604"/>
      <c r="BM4132" s="604"/>
      <c r="BN4132" s="604"/>
      <c r="BO4132" s="604"/>
      <c r="BP4132" s="604"/>
      <c r="BQ4132" s="256"/>
      <c r="BR4132" s="256"/>
      <c r="BS4132" s="256"/>
      <c r="BT4132" s="257"/>
      <c r="BU4132" s="257"/>
      <c r="BV4132" s="255"/>
    </row>
    <row r="4133" spans="1:77" ht="10.9" hidden="1" customHeight="1" x14ac:dyDescent="0.45">
      <c r="A4133" s="95"/>
      <c r="B4133" s="258"/>
      <c r="C4133" s="62"/>
      <c r="D4133" s="62"/>
      <c r="E4133" s="62"/>
      <c r="F4133" s="63"/>
      <c r="G4133" s="63"/>
      <c r="H4133" s="62"/>
      <c r="I4133" s="62"/>
      <c r="J4133" s="62"/>
      <c r="K4133" s="62"/>
      <c r="L4133" s="62"/>
      <c r="M4133" s="62"/>
      <c r="N4133" s="62"/>
      <c r="O4133" s="62"/>
      <c r="P4133" s="62"/>
      <c r="Q4133" s="62"/>
      <c r="R4133" s="62"/>
      <c r="S4133" s="62"/>
      <c r="T4133" s="62"/>
      <c r="U4133" s="62"/>
      <c r="V4133" s="62"/>
      <c r="W4133" s="62"/>
      <c r="X4133" s="62"/>
      <c r="Y4133" s="62"/>
      <c r="Z4133" s="62"/>
      <c r="AA4133" s="62"/>
      <c r="AB4133" s="62"/>
      <c r="AC4133" s="62"/>
      <c r="AD4133" s="62"/>
      <c r="AE4133" s="62"/>
      <c r="AF4133" s="62"/>
      <c r="AG4133" s="62"/>
      <c r="AH4133" s="259"/>
      <c r="AI4133" s="259"/>
      <c r="AJ4133" s="62"/>
      <c r="AK4133" s="62"/>
      <c r="AL4133" s="62"/>
      <c r="AM4133" s="62"/>
      <c r="AN4133" s="62"/>
      <c r="AO4133" s="62"/>
      <c r="AP4133" s="62"/>
      <c r="AQ4133" s="62"/>
      <c r="AR4133" s="62"/>
      <c r="AS4133" s="62"/>
      <c r="AT4133" s="62"/>
      <c r="AU4133" s="62"/>
      <c r="AV4133" s="62"/>
      <c r="AW4133" s="62"/>
      <c r="AX4133" s="62"/>
      <c r="AY4133" s="62"/>
      <c r="AZ4133" s="62"/>
      <c r="BA4133" s="62"/>
      <c r="BB4133" s="62"/>
      <c r="BC4133" s="62"/>
      <c r="BD4133" s="62"/>
      <c r="BE4133" s="62"/>
      <c r="BF4133" s="62"/>
      <c r="BG4133" s="62"/>
      <c r="BH4133" s="62"/>
      <c r="BI4133" s="62"/>
      <c r="BJ4133" s="62"/>
      <c r="BK4133" s="62"/>
      <c r="BL4133" s="62"/>
      <c r="BM4133" s="62"/>
      <c r="BN4133" s="62"/>
      <c r="BO4133" s="62"/>
      <c r="BP4133" s="94"/>
      <c r="BQ4133" s="87"/>
      <c r="BR4133" s="94"/>
      <c r="BS4133" s="94"/>
      <c r="BT4133" s="15"/>
      <c r="BU4133" s="15"/>
      <c r="BV4133" s="95"/>
    </row>
    <row r="4134" spans="1:77" s="18" customFormat="1" ht="36.75" hidden="1" customHeight="1" x14ac:dyDescent="0.45">
      <c r="A4134" s="260"/>
      <c r="B4134" s="258"/>
      <c r="C4134" s="261"/>
      <c r="D4134" s="262" t="s">
        <v>10</v>
      </c>
      <c r="E4134" s="605" t="str">
        <f>IF(ROSTER!D$3="","",ROSTER!D$3)</f>
        <v/>
      </c>
      <c r="F4134" s="605"/>
      <c r="G4134" s="605"/>
      <c r="H4134" s="605"/>
      <c r="I4134" s="605"/>
      <c r="J4134" s="605"/>
      <c r="K4134" s="605"/>
      <c r="L4134" s="605"/>
      <c r="M4134" s="605"/>
      <c r="N4134" s="605"/>
      <c r="O4134" s="605"/>
      <c r="P4134" s="605"/>
      <c r="Q4134" s="605"/>
      <c r="R4134" s="605"/>
      <c r="S4134" s="605"/>
      <c r="T4134" s="605"/>
      <c r="U4134" s="605"/>
      <c r="V4134" s="605"/>
      <c r="W4134" s="605"/>
      <c r="X4134" s="605"/>
      <c r="Y4134" s="605"/>
      <c r="Z4134" s="605"/>
      <c r="AA4134" s="605"/>
      <c r="AB4134" s="605"/>
      <c r="AC4134" s="605"/>
      <c r="AD4134" s="605"/>
      <c r="AE4134" s="605"/>
      <c r="AF4134" s="316"/>
      <c r="AG4134" s="606" t="s">
        <v>11</v>
      </c>
      <c r="AH4134" s="606"/>
      <c r="AI4134" s="606"/>
      <c r="AJ4134" s="606"/>
      <c r="AK4134" s="606"/>
      <c r="AL4134" s="606"/>
      <c r="AM4134" s="606"/>
      <c r="AN4134" s="607"/>
      <c r="AO4134" s="607"/>
      <c r="AP4134" s="607"/>
      <c r="AQ4134" s="607"/>
      <c r="AR4134" s="607"/>
      <c r="AS4134" s="607"/>
      <c r="AT4134" s="607"/>
      <c r="AU4134" s="607"/>
      <c r="AV4134" s="607"/>
      <c r="AW4134" s="607"/>
      <c r="AX4134" s="607"/>
      <c r="AY4134" s="607"/>
      <c r="AZ4134" s="607"/>
      <c r="BA4134" s="607"/>
      <c r="BB4134" s="607"/>
      <c r="BC4134" s="607"/>
      <c r="BD4134" s="607"/>
      <c r="BE4134" s="607"/>
      <c r="BF4134" s="607"/>
      <c r="BG4134" s="607"/>
      <c r="BH4134" s="607"/>
      <c r="BI4134" s="607"/>
      <c r="BJ4134" s="607"/>
      <c r="BK4134" s="607"/>
      <c r="BL4134" s="607"/>
      <c r="BM4134" s="607"/>
      <c r="BN4134" s="607"/>
      <c r="BO4134" s="607"/>
      <c r="BP4134" s="94"/>
      <c r="BQ4134" s="88" t="s">
        <v>130</v>
      </c>
      <c r="BR4134" s="94"/>
      <c r="BS4134" s="94"/>
      <c r="BT4134" s="263"/>
      <c r="BU4134" s="263"/>
      <c r="BV4134" s="260"/>
    </row>
    <row r="4135" spans="1:77" ht="8.85" hidden="1" customHeight="1" x14ac:dyDescent="0.45">
      <c r="A4135" s="96"/>
      <c r="B4135" s="258"/>
      <c r="C4135" s="259" t="s">
        <v>39</v>
      </c>
      <c r="D4135" s="259"/>
      <c r="E4135" s="259"/>
      <c r="F4135" s="63"/>
      <c r="G4135" s="63"/>
      <c r="H4135" s="259"/>
      <c r="I4135" s="259"/>
      <c r="J4135" s="317"/>
      <c r="K4135" s="317"/>
      <c r="L4135" s="317"/>
      <c r="M4135" s="317"/>
      <c r="N4135" s="317"/>
      <c r="O4135" s="317"/>
      <c r="P4135" s="317"/>
      <c r="Q4135" s="317"/>
      <c r="R4135" s="317"/>
      <c r="S4135" s="317"/>
      <c r="T4135" s="317"/>
      <c r="U4135" s="317"/>
      <c r="V4135" s="317"/>
      <c r="W4135" s="317"/>
      <c r="X4135" s="317"/>
      <c r="Y4135" s="317"/>
      <c r="Z4135" s="317"/>
      <c r="AA4135" s="317"/>
      <c r="AB4135" s="317"/>
      <c r="AC4135" s="317"/>
      <c r="AD4135" s="317"/>
      <c r="AE4135" s="317"/>
      <c r="AF4135" s="317"/>
      <c r="AG4135" s="317"/>
      <c r="AH4135" s="317"/>
      <c r="AI4135" s="259"/>
      <c r="AJ4135" s="264"/>
      <c r="AK4135" s="265"/>
      <c r="AL4135" s="265"/>
      <c r="AM4135" s="265"/>
      <c r="AN4135" s="265"/>
      <c r="AO4135" s="265"/>
      <c r="AP4135" s="265"/>
      <c r="AQ4135" s="266"/>
      <c r="AR4135" s="266"/>
      <c r="AS4135" s="266"/>
      <c r="AT4135" s="266"/>
      <c r="AU4135" s="266"/>
      <c r="AV4135" s="266"/>
      <c r="AW4135" s="266"/>
      <c r="AX4135" s="266"/>
      <c r="AY4135" s="266"/>
      <c r="AZ4135" s="266"/>
      <c r="BA4135" s="266"/>
      <c r="BB4135" s="266"/>
      <c r="BC4135" s="266"/>
      <c r="BD4135" s="266"/>
      <c r="BE4135" s="266"/>
      <c r="BF4135" s="266"/>
      <c r="BG4135" s="266"/>
      <c r="BH4135" s="266"/>
      <c r="BI4135" s="266"/>
      <c r="BJ4135" s="266"/>
      <c r="BK4135" s="266"/>
      <c r="BL4135" s="266"/>
      <c r="BM4135" s="266"/>
      <c r="BN4135" s="266"/>
      <c r="BO4135" s="266"/>
      <c r="BP4135" s="266"/>
      <c r="BQ4135" s="267"/>
      <c r="BR4135" s="267"/>
      <c r="BS4135" s="267"/>
      <c r="BT4135" s="268"/>
      <c r="BU4135" s="268"/>
      <c r="BV4135" s="96"/>
    </row>
    <row r="4136" spans="1:77" s="18" customFormat="1" ht="33.75" hidden="1" x14ac:dyDescent="0.45">
      <c r="A4136" s="260"/>
      <c r="B4136" s="258"/>
      <c r="C4136" s="608" t="s">
        <v>38</v>
      </c>
      <c r="D4136" s="608"/>
      <c r="E4136" s="607"/>
      <c r="F4136" s="607"/>
      <c r="G4136" s="607"/>
      <c r="H4136" s="607"/>
      <c r="I4136" s="607"/>
      <c r="J4136" s="607"/>
      <c r="K4136" s="607"/>
      <c r="L4136" s="607"/>
      <c r="M4136" s="607"/>
      <c r="N4136" s="607"/>
      <c r="O4136" s="607"/>
      <c r="P4136" s="607"/>
      <c r="Q4136" s="607"/>
      <c r="R4136" s="607"/>
      <c r="S4136" s="607"/>
      <c r="T4136" s="607"/>
      <c r="U4136" s="607"/>
      <c r="V4136" s="607"/>
      <c r="W4136" s="607"/>
      <c r="X4136" s="607"/>
      <c r="Y4136" s="607"/>
      <c r="Z4136" s="607"/>
      <c r="AA4136" s="607"/>
      <c r="AB4136" s="607"/>
      <c r="AC4136" s="607"/>
      <c r="AD4136" s="607"/>
      <c r="AE4136" s="607"/>
      <c r="AF4136" s="316"/>
      <c r="AG4136" s="609" t="s">
        <v>21</v>
      </c>
      <c r="AH4136" s="609"/>
      <c r="AI4136" s="609"/>
      <c r="AJ4136" s="609"/>
      <c r="AK4136" s="607"/>
      <c r="AL4136" s="607"/>
      <c r="AM4136" s="607"/>
      <c r="AN4136" s="607"/>
      <c r="AO4136" s="607"/>
      <c r="AP4136" s="607"/>
      <c r="AQ4136" s="607"/>
      <c r="AR4136" s="607"/>
      <c r="AS4136" s="607"/>
      <c r="AT4136" s="607"/>
      <c r="AU4136" s="607"/>
      <c r="AV4136" s="607"/>
      <c r="AW4136" s="607"/>
      <c r="AX4136" s="607"/>
      <c r="AY4136" s="607"/>
      <c r="AZ4136" s="607"/>
      <c r="BA4136" s="607"/>
      <c r="BB4136" s="607"/>
      <c r="BC4136" s="610" t="s">
        <v>12</v>
      </c>
      <c r="BD4136" s="610"/>
      <c r="BE4136" s="610"/>
      <c r="BF4136" s="611"/>
      <c r="BG4136" s="611"/>
      <c r="BH4136" s="611"/>
      <c r="BI4136" s="611"/>
      <c r="BJ4136" s="611"/>
      <c r="BK4136" s="611"/>
      <c r="BL4136" s="611"/>
      <c r="BM4136" s="611"/>
      <c r="BN4136" s="611"/>
      <c r="BO4136" s="611"/>
      <c r="BP4136" s="64"/>
      <c r="BQ4136" s="307"/>
      <c r="BR4136" s="65"/>
      <c r="BS4136" s="65"/>
      <c r="BT4136" s="270">
        <f>IF(BF4136=0,0,1)</f>
        <v>0</v>
      </c>
      <c r="BU4136" s="18">
        <f>IF((BG4186+BK4186)&gt;(AQ4186+AU4186),1,0)</f>
        <v>0</v>
      </c>
      <c r="BV4136" s="271"/>
    </row>
    <row r="4137" spans="1:77" ht="9.6" hidden="1" customHeight="1" x14ac:dyDescent="0.45">
      <c r="A4137" s="95"/>
      <c r="B4137" s="258"/>
      <c r="C4137" s="62"/>
      <c r="D4137" s="62"/>
      <c r="E4137" s="62"/>
      <c r="F4137" s="63"/>
      <c r="G4137" s="63"/>
      <c r="H4137" s="62"/>
      <c r="I4137" s="62"/>
      <c r="J4137" s="62"/>
      <c r="K4137" s="62"/>
      <c r="L4137" s="62"/>
      <c r="M4137" s="62"/>
      <c r="N4137" s="62"/>
      <c r="O4137" s="62"/>
      <c r="P4137" s="62"/>
      <c r="Q4137" s="62"/>
      <c r="R4137" s="62"/>
      <c r="S4137" s="62"/>
      <c r="T4137" s="62"/>
      <c r="U4137" s="62"/>
      <c r="V4137" s="62"/>
      <c r="W4137" s="62"/>
      <c r="X4137" s="62"/>
      <c r="Y4137" s="62"/>
      <c r="Z4137" s="62"/>
      <c r="AA4137" s="62"/>
      <c r="AB4137" s="62"/>
      <c r="AC4137" s="62"/>
      <c r="AD4137" s="62"/>
      <c r="AE4137" s="62"/>
      <c r="AF4137" s="62"/>
      <c r="AG4137" s="62"/>
      <c r="AH4137" s="259"/>
      <c r="AI4137" s="259"/>
      <c r="AJ4137" s="62"/>
      <c r="AK4137" s="62"/>
      <c r="AL4137" s="62"/>
      <c r="AM4137" s="62"/>
      <c r="AN4137" s="62"/>
      <c r="AO4137" s="62"/>
      <c r="AP4137" s="62"/>
      <c r="AQ4137" s="62"/>
      <c r="AR4137" s="62"/>
      <c r="AS4137" s="62"/>
      <c r="AT4137" s="62"/>
      <c r="AU4137" s="62"/>
      <c r="AV4137" s="62"/>
      <c r="AW4137" s="62"/>
      <c r="AX4137" s="62"/>
      <c r="AY4137" s="62"/>
      <c r="AZ4137" s="62"/>
      <c r="BA4137" s="62"/>
      <c r="BB4137" s="62"/>
      <c r="BC4137" s="62"/>
      <c r="BD4137" s="62"/>
      <c r="BE4137" s="62"/>
      <c r="BF4137" s="62"/>
      <c r="BG4137" s="62"/>
      <c r="BH4137" s="62"/>
      <c r="BI4137" s="62"/>
      <c r="BJ4137" s="62"/>
      <c r="BK4137" s="62"/>
      <c r="BL4137" s="62"/>
      <c r="BM4137" s="62"/>
      <c r="BN4137" s="62"/>
      <c r="BO4137" s="62"/>
      <c r="BP4137" s="62"/>
      <c r="BQ4137" s="66"/>
      <c r="BR4137" s="66"/>
      <c r="BS4137" s="66"/>
      <c r="BT4137" s="15"/>
      <c r="BU4137" s="15"/>
      <c r="BV4137" s="95"/>
    </row>
    <row r="4138" spans="1:77" ht="8.85" hidden="1" customHeight="1" thickBot="1" x14ac:dyDescent="0.5">
      <c r="A4138" s="95"/>
      <c r="B4138" s="113"/>
      <c r="C4138" s="67"/>
      <c r="D4138" s="67"/>
      <c r="E4138" s="67"/>
      <c r="F4138" s="68"/>
      <c r="G4138" s="68"/>
      <c r="H4138" s="67"/>
      <c r="I4138" s="67"/>
      <c r="J4138" s="67"/>
      <c r="K4138" s="67"/>
      <c r="L4138" s="67"/>
      <c r="M4138" s="67"/>
      <c r="N4138" s="67"/>
      <c r="O4138" s="67"/>
      <c r="P4138" s="67"/>
      <c r="Q4138" s="67"/>
      <c r="R4138" s="67"/>
      <c r="S4138" s="67"/>
      <c r="T4138" s="67"/>
      <c r="U4138" s="67"/>
      <c r="V4138" s="67"/>
      <c r="W4138" s="67"/>
      <c r="X4138" s="67"/>
      <c r="Y4138" s="67"/>
      <c r="Z4138" s="67"/>
      <c r="AA4138" s="67"/>
      <c r="AB4138" s="67"/>
      <c r="AC4138" s="67"/>
      <c r="AD4138" s="67"/>
      <c r="AE4138" s="67"/>
      <c r="AF4138" s="67"/>
      <c r="AG4138" s="67"/>
      <c r="AH4138" s="272"/>
      <c r="AI4138" s="272"/>
      <c r="AJ4138" s="67"/>
      <c r="AK4138" s="67"/>
      <c r="AL4138" s="67"/>
      <c r="AM4138" s="67"/>
      <c r="AN4138" s="67"/>
      <c r="AO4138" s="67"/>
      <c r="AP4138" s="67"/>
      <c r="AQ4138" s="67"/>
      <c r="AR4138" s="67"/>
      <c r="AS4138" s="67"/>
      <c r="AT4138" s="67"/>
      <c r="AU4138" s="67"/>
      <c r="AV4138" s="67"/>
      <c r="AW4138" s="67"/>
      <c r="AX4138" s="67"/>
      <c r="AY4138" s="67"/>
      <c r="AZ4138" s="67"/>
      <c r="BA4138" s="67"/>
      <c r="BB4138" s="67"/>
      <c r="BC4138" s="67"/>
      <c r="BD4138" s="67"/>
      <c r="BE4138" s="67"/>
      <c r="BF4138" s="67"/>
      <c r="BG4138" s="67"/>
      <c r="BH4138" s="67"/>
      <c r="BI4138" s="67"/>
      <c r="BJ4138" s="67"/>
      <c r="BK4138" s="67"/>
      <c r="BL4138" s="67"/>
      <c r="BM4138" s="67"/>
      <c r="BN4138" s="67"/>
      <c r="BO4138" s="67"/>
      <c r="BP4138" s="67"/>
      <c r="BQ4138" s="69"/>
      <c r="BR4138" s="69"/>
      <c r="BS4138" s="69"/>
      <c r="BT4138" s="15"/>
      <c r="BU4138" s="15"/>
      <c r="BV4138" s="95"/>
    </row>
    <row r="4139" spans="1:77" s="18" customFormat="1" ht="40.5" hidden="1" customHeight="1" thickTop="1" x14ac:dyDescent="0.4">
      <c r="A4139" s="271"/>
      <c r="B4139" s="652" t="s">
        <v>0</v>
      </c>
      <c r="C4139" s="648" t="s">
        <v>1</v>
      </c>
      <c r="D4139" s="649"/>
      <c r="E4139" s="273" t="s">
        <v>28</v>
      </c>
      <c r="F4139" s="546" t="s">
        <v>100</v>
      </c>
      <c r="G4139" s="546" t="s">
        <v>101</v>
      </c>
      <c r="H4139" s="704" t="s">
        <v>41</v>
      </c>
      <c r="I4139" s="705"/>
      <c r="J4139" s="554" t="s">
        <v>7</v>
      </c>
      <c r="K4139" s="554"/>
      <c r="L4139" s="554"/>
      <c r="M4139" s="554"/>
      <c r="N4139" s="554"/>
      <c r="O4139" s="554"/>
      <c r="P4139" s="554" t="s">
        <v>2</v>
      </c>
      <c r="Q4139" s="554"/>
      <c r="R4139" s="554"/>
      <c r="S4139" s="554"/>
      <c r="T4139" s="554"/>
      <c r="U4139" s="554"/>
      <c r="V4139" s="308"/>
      <c r="W4139" s="308"/>
      <c r="X4139" s="687" t="s">
        <v>35</v>
      </c>
      <c r="Y4139" s="688"/>
      <c r="Z4139" s="687" t="s">
        <v>36</v>
      </c>
      <c r="AA4139" s="688"/>
      <c r="AB4139" s="687" t="s">
        <v>44</v>
      </c>
      <c r="AC4139" s="688"/>
      <c r="AD4139" s="554" t="s">
        <v>6</v>
      </c>
      <c r="AE4139" s="554"/>
      <c r="AF4139" s="554"/>
      <c r="AG4139" s="554"/>
      <c r="AH4139" s="554"/>
      <c r="AI4139" s="554"/>
      <c r="AJ4139" s="554" t="s">
        <v>68</v>
      </c>
      <c r="AK4139" s="554"/>
      <c r="AL4139" s="554"/>
      <c r="AM4139" s="554"/>
      <c r="AN4139" s="554"/>
      <c r="AO4139" s="554"/>
      <c r="AP4139" s="554" t="s">
        <v>69</v>
      </c>
      <c r="AQ4139" s="554"/>
      <c r="AR4139" s="554"/>
      <c r="AS4139" s="554"/>
      <c r="AT4139" s="554"/>
      <c r="AU4139" s="554"/>
      <c r="AV4139" s="554" t="s">
        <v>70</v>
      </c>
      <c r="AW4139" s="554"/>
      <c r="AX4139" s="554"/>
      <c r="AY4139" s="554"/>
      <c r="AZ4139" s="554"/>
      <c r="BA4139" s="556"/>
      <c r="BB4139" s="554" t="s">
        <v>4</v>
      </c>
      <c r="BC4139" s="554"/>
      <c r="BD4139" s="554"/>
      <c r="BE4139" s="554"/>
      <c r="BF4139" s="554"/>
      <c r="BG4139" s="555"/>
      <c r="BH4139" s="554" t="s">
        <v>71</v>
      </c>
      <c r="BI4139" s="554"/>
      <c r="BJ4139" s="554"/>
      <c r="BK4139" s="554"/>
      <c r="BL4139" s="554"/>
      <c r="BM4139" s="556"/>
      <c r="BN4139" s="557" t="s">
        <v>25</v>
      </c>
      <c r="BO4139" s="558"/>
      <c r="BP4139" s="559"/>
      <c r="BQ4139" s="691" t="s">
        <v>110</v>
      </c>
      <c r="BR4139" s="691" t="s">
        <v>86</v>
      </c>
      <c r="BS4139" s="691" t="s">
        <v>87</v>
      </c>
      <c r="BT4139" s="274"/>
      <c r="BU4139" s="274"/>
      <c r="BV4139" s="271"/>
    </row>
    <row r="4140" spans="1:77" s="18" customFormat="1" ht="41.25" hidden="1" customHeight="1" x14ac:dyDescent="0.4">
      <c r="A4140" s="271"/>
      <c r="B4140" s="653"/>
      <c r="C4140" s="650"/>
      <c r="D4140" s="651"/>
      <c r="E4140" s="275" t="s">
        <v>102</v>
      </c>
      <c r="F4140" s="547"/>
      <c r="G4140" s="547"/>
      <c r="H4140" s="706"/>
      <c r="I4140" s="707"/>
      <c r="J4140" s="525" t="s">
        <v>17</v>
      </c>
      <c r="K4140" s="526"/>
      <c r="L4140" s="521" t="s">
        <v>18</v>
      </c>
      <c r="M4140" s="522"/>
      <c r="N4140" s="523" t="s">
        <v>19</v>
      </c>
      <c r="O4140" s="524" t="s">
        <v>8</v>
      </c>
      <c r="P4140" s="525" t="s">
        <v>26</v>
      </c>
      <c r="Q4140" s="526"/>
      <c r="R4140" s="521" t="s">
        <v>24</v>
      </c>
      <c r="S4140" s="522"/>
      <c r="T4140" s="523" t="s">
        <v>19</v>
      </c>
      <c r="U4140" s="524"/>
      <c r="V4140" s="309"/>
      <c r="W4140" s="309"/>
      <c r="X4140" s="689"/>
      <c r="Y4140" s="690"/>
      <c r="Z4140" s="689"/>
      <c r="AA4140" s="690"/>
      <c r="AB4140" s="689"/>
      <c r="AC4140" s="690"/>
      <c r="AD4140" s="525" t="s">
        <v>48</v>
      </c>
      <c r="AE4140" s="526"/>
      <c r="AF4140" s="521" t="s">
        <v>23</v>
      </c>
      <c r="AG4140" s="522" t="s">
        <v>3</v>
      </c>
      <c r="AH4140" s="563" t="s">
        <v>5</v>
      </c>
      <c r="AI4140" s="564"/>
      <c r="AJ4140" s="525" t="s">
        <v>48</v>
      </c>
      <c r="AK4140" s="526"/>
      <c r="AL4140" s="521" t="s">
        <v>23</v>
      </c>
      <c r="AM4140" s="522" t="s">
        <v>3</v>
      </c>
      <c r="AN4140" s="563" t="s">
        <v>5</v>
      </c>
      <c r="AO4140" s="564"/>
      <c r="AP4140" s="525" t="s">
        <v>48</v>
      </c>
      <c r="AQ4140" s="526"/>
      <c r="AR4140" s="521" t="s">
        <v>23</v>
      </c>
      <c r="AS4140" s="522" t="s">
        <v>3</v>
      </c>
      <c r="AT4140" s="563" t="s">
        <v>5</v>
      </c>
      <c r="AU4140" s="564"/>
      <c r="AV4140" s="525" t="s">
        <v>48</v>
      </c>
      <c r="AW4140" s="526"/>
      <c r="AX4140" s="521" t="s">
        <v>23</v>
      </c>
      <c r="AY4140" s="522" t="s">
        <v>3</v>
      </c>
      <c r="AZ4140" s="563" t="s">
        <v>5</v>
      </c>
      <c r="BA4140" s="564"/>
      <c r="BB4140" s="525" t="s">
        <v>48</v>
      </c>
      <c r="BC4140" s="526"/>
      <c r="BD4140" s="521" t="s">
        <v>23</v>
      </c>
      <c r="BE4140" s="522" t="s">
        <v>3</v>
      </c>
      <c r="BF4140" s="563" t="s">
        <v>5</v>
      </c>
      <c r="BG4140" s="564"/>
      <c r="BH4140" s="525" t="s">
        <v>48</v>
      </c>
      <c r="BI4140" s="526"/>
      <c r="BJ4140" s="521" t="s">
        <v>23</v>
      </c>
      <c r="BK4140" s="522" t="s">
        <v>3</v>
      </c>
      <c r="BL4140" s="563" t="s">
        <v>5</v>
      </c>
      <c r="BM4140" s="564"/>
      <c r="BN4140" s="560"/>
      <c r="BO4140" s="561"/>
      <c r="BP4140" s="562"/>
      <c r="BQ4140" s="692"/>
      <c r="BR4140" s="692"/>
      <c r="BS4140" s="692"/>
      <c r="BT4140" s="274"/>
      <c r="BU4140" s="274"/>
      <c r="BV4140" s="271"/>
    </row>
    <row r="4141" spans="1:77" ht="23.85" hidden="1" customHeight="1" x14ac:dyDescent="0.35">
      <c r="A4141" s="276"/>
      <c r="B4141" s="570" t="str">
        <f>IF(ROSTER!B$8="","",ROSTER!B$8)</f>
        <v/>
      </c>
      <c r="C4141" s="572" t="str">
        <f>IF(ROSTER!C$8="","",ROSTER!C$8)</f>
        <v/>
      </c>
      <c r="D4141" s="573"/>
      <c r="E4141" s="574"/>
      <c r="F4141" s="576">
        <f>IF(E4141="y",1,IF(E4141="S",1,0))</f>
        <v>0</v>
      </c>
      <c r="G4141" s="582">
        <f>IF(E4141="S",1,0)</f>
        <v>0</v>
      </c>
      <c r="H4141" s="578"/>
      <c r="I4141" s="543"/>
      <c r="J4141" s="542"/>
      <c r="K4141" s="580"/>
      <c r="L4141" s="584"/>
      <c r="M4141" s="585"/>
      <c r="N4141" s="588">
        <f>L4141+J4141</f>
        <v>0</v>
      </c>
      <c r="O4141" s="589"/>
      <c r="P4141" s="542"/>
      <c r="Q4141" s="580"/>
      <c r="R4141" s="584"/>
      <c r="S4141" s="585"/>
      <c r="T4141" s="588">
        <f>R4141-P4141</f>
        <v>0</v>
      </c>
      <c r="U4141" s="589"/>
      <c r="V4141" s="310"/>
      <c r="W4141" s="310"/>
      <c r="X4141" s="578"/>
      <c r="Y4141" s="543"/>
      <c r="Z4141" s="542"/>
      <c r="AA4141" s="543"/>
      <c r="AB4141" s="542"/>
      <c r="AC4141" s="543"/>
      <c r="AD4141" s="542"/>
      <c r="AE4141" s="580"/>
      <c r="AF4141" s="584"/>
      <c r="AG4141" s="585"/>
      <c r="AH4141" s="595">
        <f>IF(AD4141=0,0,(AF4141/AD4141)*100)</f>
        <v>0</v>
      </c>
      <c r="AI4141" s="596"/>
      <c r="AJ4141" s="542"/>
      <c r="AK4141" s="580"/>
      <c r="AL4141" s="584"/>
      <c r="AM4141" s="585"/>
      <c r="AN4141" s="595">
        <f>IF(AJ4141=0,0,(AL4141/AJ4141)*100)</f>
        <v>0</v>
      </c>
      <c r="AO4141" s="596"/>
      <c r="AP4141" s="542"/>
      <c r="AQ4141" s="580"/>
      <c r="AR4141" s="584"/>
      <c r="AS4141" s="585"/>
      <c r="AT4141" s="595">
        <f>IF(AP4141=0,0,(AR4141/AP4141)*100)</f>
        <v>0</v>
      </c>
      <c r="AU4141" s="596"/>
      <c r="AV4141" s="599">
        <f>AD4141+AJ4141+AP4141</f>
        <v>0</v>
      </c>
      <c r="AW4141" s="600"/>
      <c r="AX4141" s="630">
        <f>AF4141+AL4141+AR4141</f>
        <v>0</v>
      </c>
      <c r="AY4141" s="631"/>
      <c r="AZ4141" s="595">
        <f>IF(AV4141=0,0,(AX4141/AV4141)*100)</f>
        <v>0</v>
      </c>
      <c r="BA4141" s="596"/>
      <c r="BB4141" s="542"/>
      <c r="BC4141" s="580"/>
      <c r="BD4141" s="584"/>
      <c r="BE4141" s="585"/>
      <c r="BF4141" s="595">
        <f>IF(BB4141=0,0,(BD4141/BB4141)*100)</f>
        <v>0</v>
      </c>
      <c r="BG4141" s="596"/>
      <c r="BH4141" s="599">
        <f>AV4141+BB4141</f>
        <v>0</v>
      </c>
      <c r="BI4141" s="600"/>
      <c r="BJ4141" s="630">
        <f>AX4141+BD4141</f>
        <v>0</v>
      </c>
      <c r="BK4141" s="631"/>
      <c r="BL4141" s="595">
        <f>IF(BH4141=0,0,(BJ4141/BH4141)*100)</f>
        <v>0</v>
      </c>
      <c r="BM4141" s="596"/>
      <c r="BN4141" s="656">
        <f>(AF4141*2)+(AL4141*2)+(AR4141*3)+BD4141</f>
        <v>0</v>
      </c>
      <c r="BO4141" s="657"/>
      <c r="BP4141" s="658"/>
      <c r="BQ4141" s="676">
        <f>IF(BS4141=0,0,50*BR4141/BS4141)</f>
        <v>0</v>
      </c>
      <c r="BR4141" s="662">
        <f>(BN4141*BU$11)+(N4141*BU$12)+(Z4141*BU$13)+(R4141*BU$14)+(X4141*BU$15)+(AB4141*BU$16)</f>
        <v>0</v>
      </c>
      <c r="BS4141" s="662">
        <f>((BB4141-BD4141)*BU$18)+((AV4141-AX4141)*BU$17)+(H4141*BU$19)+(P4141*BU$20)</f>
        <v>0</v>
      </c>
      <c r="BT4141" s="19" t="s">
        <v>75</v>
      </c>
      <c r="BU4141" s="277">
        <f>IF(BQ4136="B",'VALUE POINTS'!L$10,IF('GAME STATS'!BQ4136="C",'VALUE POINTS'!M$10,'VALUE POINTS'!K$10))</f>
        <v>1</v>
      </c>
      <c r="BV4141" s="278"/>
    </row>
    <row r="4142" spans="1:77" ht="23.85" hidden="1" customHeight="1" x14ac:dyDescent="0.35">
      <c r="A4142" s="276"/>
      <c r="B4142" s="571"/>
      <c r="C4142" s="642" t="str">
        <f>IF(ROSTER!D$8="","",ROSTER!D$8)</f>
        <v/>
      </c>
      <c r="D4142" s="643"/>
      <c r="E4142" s="575"/>
      <c r="F4142" s="577"/>
      <c r="G4142" s="583"/>
      <c r="H4142" s="579"/>
      <c r="I4142" s="545"/>
      <c r="J4142" s="544"/>
      <c r="K4142" s="581"/>
      <c r="L4142" s="586"/>
      <c r="M4142" s="587"/>
      <c r="N4142" s="592" t="s">
        <v>16</v>
      </c>
      <c r="O4142" s="603"/>
      <c r="P4142" s="544"/>
      <c r="Q4142" s="581"/>
      <c r="R4142" s="586"/>
      <c r="S4142" s="587"/>
      <c r="T4142" s="592" t="s">
        <v>16</v>
      </c>
      <c r="U4142" s="603"/>
      <c r="V4142" s="311"/>
      <c r="W4142" s="311"/>
      <c r="X4142" s="579"/>
      <c r="Y4142" s="545"/>
      <c r="Z4142" s="544"/>
      <c r="AA4142" s="545"/>
      <c r="AB4142" s="544"/>
      <c r="AC4142" s="545"/>
      <c r="AD4142" s="544"/>
      <c r="AE4142" s="581"/>
      <c r="AF4142" s="586"/>
      <c r="AG4142" s="587"/>
      <c r="AH4142" s="626"/>
      <c r="AI4142" s="627"/>
      <c r="AJ4142" s="544"/>
      <c r="AK4142" s="581"/>
      <c r="AL4142" s="586"/>
      <c r="AM4142" s="587"/>
      <c r="AN4142" s="626"/>
      <c r="AO4142" s="627"/>
      <c r="AP4142" s="544"/>
      <c r="AQ4142" s="581"/>
      <c r="AR4142" s="586"/>
      <c r="AS4142" s="587"/>
      <c r="AT4142" s="626"/>
      <c r="AU4142" s="627"/>
      <c r="AV4142" s="628"/>
      <c r="AW4142" s="629"/>
      <c r="AX4142" s="632"/>
      <c r="AY4142" s="633"/>
      <c r="AZ4142" s="626"/>
      <c r="BA4142" s="627"/>
      <c r="BB4142" s="544"/>
      <c r="BC4142" s="581"/>
      <c r="BD4142" s="586"/>
      <c r="BE4142" s="587"/>
      <c r="BF4142" s="626"/>
      <c r="BG4142" s="627"/>
      <c r="BH4142" s="628"/>
      <c r="BI4142" s="629"/>
      <c r="BJ4142" s="632"/>
      <c r="BK4142" s="633"/>
      <c r="BL4142" s="626"/>
      <c r="BM4142" s="627"/>
      <c r="BN4142" s="678"/>
      <c r="BO4142" s="679"/>
      <c r="BP4142" s="680"/>
      <c r="BQ4142" s="677"/>
      <c r="BR4142" s="663"/>
      <c r="BS4142" s="663"/>
      <c r="BT4142" s="19" t="s">
        <v>76</v>
      </c>
      <c r="BU4142" s="277">
        <f>IF(BQ4136="B",'VALUE POINTS'!L$11,IF('GAME STATS'!BQ4136="C",'VALUE POINTS'!M$11,'VALUE POINTS'!K$11))</f>
        <v>1</v>
      </c>
      <c r="BV4142" s="278"/>
    </row>
    <row r="4143" spans="1:77" ht="21.75" hidden="1" customHeight="1" x14ac:dyDescent="0.35">
      <c r="A4143" s="95"/>
      <c r="B4143" s="570" t="str">
        <f>IF(ROSTER!B$10="","",ROSTER!B$10)</f>
        <v/>
      </c>
      <c r="C4143" s="572" t="str">
        <f>IF(ROSTER!C$10="","",ROSTER!C$10)</f>
        <v/>
      </c>
      <c r="D4143" s="573"/>
      <c r="E4143" s="574"/>
      <c r="F4143" s="576">
        <f>IF(E4143="y",1,IF(E4143="S",1,0))</f>
        <v>0</v>
      </c>
      <c r="G4143" s="582">
        <f>IF(E4143="S",1,0)</f>
        <v>0</v>
      </c>
      <c r="H4143" s="578"/>
      <c r="I4143" s="543"/>
      <c r="J4143" s="542"/>
      <c r="K4143" s="580"/>
      <c r="L4143" s="584"/>
      <c r="M4143" s="585"/>
      <c r="N4143" s="588">
        <f>L4143+J4143</f>
        <v>0</v>
      </c>
      <c r="O4143" s="589"/>
      <c r="P4143" s="542"/>
      <c r="Q4143" s="580"/>
      <c r="R4143" s="584"/>
      <c r="S4143" s="585"/>
      <c r="T4143" s="588">
        <f>R4143-P4143</f>
        <v>0</v>
      </c>
      <c r="U4143" s="589"/>
      <c r="V4143" s="310"/>
      <c r="W4143" s="310"/>
      <c r="X4143" s="578"/>
      <c r="Y4143" s="543"/>
      <c r="Z4143" s="542"/>
      <c r="AA4143" s="543"/>
      <c r="AB4143" s="542"/>
      <c r="AC4143" s="543"/>
      <c r="AD4143" s="542"/>
      <c r="AE4143" s="580"/>
      <c r="AF4143" s="584"/>
      <c r="AG4143" s="585"/>
      <c r="AH4143" s="595">
        <f>IF(AD4143=0,0,(AF4143/AD4143)*100)</f>
        <v>0</v>
      </c>
      <c r="AI4143" s="596"/>
      <c r="AJ4143" s="542"/>
      <c r="AK4143" s="580"/>
      <c r="AL4143" s="584"/>
      <c r="AM4143" s="585"/>
      <c r="AN4143" s="595">
        <f>IF(AJ4143=0,0,(AL4143/AJ4143)*100)</f>
        <v>0</v>
      </c>
      <c r="AO4143" s="596"/>
      <c r="AP4143" s="542"/>
      <c r="AQ4143" s="580"/>
      <c r="AR4143" s="584"/>
      <c r="AS4143" s="585"/>
      <c r="AT4143" s="595">
        <f>IF(AP4143=0,0,(AR4143/AP4143)*100)</f>
        <v>0</v>
      </c>
      <c r="AU4143" s="596"/>
      <c r="AV4143" s="599">
        <f>AD4143+AJ4143+AP4143</f>
        <v>0</v>
      </c>
      <c r="AW4143" s="600"/>
      <c r="AX4143" s="630">
        <f>AF4143+AL4143+AR4143</f>
        <v>0</v>
      </c>
      <c r="AY4143" s="631"/>
      <c r="AZ4143" s="595">
        <f>IF(AV4143=0,0,(AX4143/AV4143)*100)</f>
        <v>0</v>
      </c>
      <c r="BA4143" s="596"/>
      <c r="BB4143" s="542"/>
      <c r="BC4143" s="580"/>
      <c r="BD4143" s="584"/>
      <c r="BE4143" s="585"/>
      <c r="BF4143" s="595">
        <f>IF(BB4143=0,0,(BD4143/BB4143)*100)</f>
        <v>0</v>
      </c>
      <c r="BG4143" s="596"/>
      <c r="BH4143" s="599">
        <f>AV4143+BB4143</f>
        <v>0</v>
      </c>
      <c r="BI4143" s="600"/>
      <c r="BJ4143" s="630">
        <f>AX4143+BD4143</f>
        <v>0</v>
      </c>
      <c r="BK4143" s="631"/>
      <c r="BL4143" s="595">
        <f>IF(BH4143=0,0,(BJ4143/BH4143)*100)</f>
        <v>0</v>
      </c>
      <c r="BM4143" s="596"/>
      <c r="BN4143" s="656">
        <f>(AF4143*2)+(AL4143*2)+(AR4143*3)+BD4143</f>
        <v>0</v>
      </c>
      <c r="BO4143" s="657"/>
      <c r="BP4143" s="658"/>
      <c r="BQ4143" s="676">
        <f>IF(BS4143=0,0,50*BR4143/BS4143)</f>
        <v>0</v>
      </c>
      <c r="BR4143" s="662">
        <f>(BN4143*BU$11)+(N4143*BU$12)+(Z4143*BU$13)+(R4143*BU$14)+(X4143*BU$15)+(AB4143*BU$16)</f>
        <v>0</v>
      </c>
      <c r="BS4143" s="662">
        <f>((BB4143-BD4143)*BU$18)+((AV4143-AX4143)*BU$17)+(H4143*BU$19)+(P4143*BU$20)</f>
        <v>0</v>
      </c>
      <c r="BT4143" s="19" t="s">
        <v>77</v>
      </c>
      <c r="BU4143" s="277">
        <f>IF(BQ4136="B",'VALUE POINTS'!L$12,IF('GAME STATS'!BQ4136="C",'VALUE POINTS'!M$12,'VALUE POINTS'!K$12))</f>
        <v>2</v>
      </c>
      <c r="BV4143" s="278"/>
    </row>
    <row r="4144" spans="1:77" ht="21.75" hidden="1" customHeight="1" x14ac:dyDescent="0.35">
      <c r="A4144" s="95"/>
      <c r="B4144" s="571"/>
      <c r="C4144" s="642" t="str">
        <f>IF(ROSTER!D$10="","",ROSTER!D$10)</f>
        <v/>
      </c>
      <c r="D4144" s="643"/>
      <c r="E4144" s="575"/>
      <c r="F4144" s="577"/>
      <c r="G4144" s="583"/>
      <c r="H4144" s="579"/>
      <c r="I4144" s="545"/>
      <c r="J4144" s="544"/>
      <c r="K4144" s="581"/>
      <c r="L4144" s="586"/>
      <c r="M4144" s="587"/>
      <c r="N4144" s="592" t="s">
        <v>16</v>
      </c>
      <c r="O4144" s="603"/>
      <c r="P4144" s="544"/>
      <c r="Q4144" s="581"/>
      <c r="R4144" s="586"/>
      <c r="S4144" s="587"/>
      <c r="T4144" s="592" t="s">
        <v>16</v>
      </c>
      <c r="U4144" s="603"/>
      <c r="V4144" s="311"/>
      <c r="W4144" s="311"/>
      <c r="X4144" s="579"/>
      <c r="Y4144" s="545"/>
      <c r="Z4144" s="544"/>
      <c r="AA4144" s="545"/>
      <c r="AB4144" s="544"/>
      <c r="AC4144" s="545"/>
      <c r="AD4144" s="544"/>
      <c r="AE4144" s="581"/>
      <c r="AF4144" s="586"/>
      <c r="AG4144" s="587"/>
      <c r="AH4144" s="626"/>
      <c r="AI4144" s="627"/>
      <c r="AJ4144" s="544"/>
      <c r="AK4144" s="581"/>
      <c r="AL4144" s="586"/>
      <c r="AM4144" s="587"/>
      <c r="AN4144" s="626"/>
      <c r="AO4144" s="627"/>
      <c r="AP4144" s="544"/>
      <c r="AQ4144" s="581"/>
      <c r="AR4144" s="586"/>
      <c r="AS4144" s="587"/>
      <c r="AT4144" s="626"/>
      <c r="AU4144" s="627"/>
      <c r="AV4144" s="628"/>
      <c r="AW4144" s="629"/>
      <c r="AX4144" s="632"/>
      <c r="AY4144" s="633"/>
      <c r="AZ4144" s="626"/>
      <c r="BA4144" s="627"/>
      <c r="BB4144" s="544"/>
      <c r="BC4144" s="581"/>
      <c r="BD4144" s="586"/>
      <c r="BE4144" s="587"/>
      <c r="BF4144" s="626"/>
      <c r="BG4144" s="627"/>
      <c r="BH4144" s="628"/>
      <c r="BI4144" s="629"/>
      <c r="BJ4144" s="632"/>
      <c r="BK4144" s="633"/>
      <c r="BL4144" s="626"/>
      <c r="BM4144" s="627"/>
      <c r="BN4144" s="678"/>
      <c r="BO4144" s="679"/>
      <c r="BP4144" s="680"/>
      <c r="BQ4144" s="677"/>
      <c r="BR4144" s="663"/>
      <c r="BS4144" s="663"/>
      <c r="BT4144" s="19" t="s">
        <v>78</v>
      </c>
      <c r="BU4144" s="277">
        <f>IF(BQ4136="B",'VALUE POINTS'!L$13,IF('GAME STATS'!BQ4136="C",'VALUE POINTS'!M$13,'VALUE POINTS'!K$13))</f>
        <v>2</v>
      </c>
      <c r="BV4144" s="278"/>
    </row>
    <row r="4145" spans="1:74" ht="21.75" hidden="1" customHeight="1" x14ac:dyDescent="0.35">
      <c r="A4145" s="95"/>
      <c r="B4145" s="570" t="str">
        <f>IF(ROSTER!B$12="","",ROSTER!B$12)</f>
        <v/>
      </c>
      <c r="C4145" s="572" t="str">
        <f>IF(ROSTER!C$12="","",ROSTER!C$12)</f>
        <v/>
      </c>
      <c r="D4145" s="573"/>
      <c r="E4145" s="574"/>
      <c r="F4145" s="576">
        <f>IF(E4145="y",1,IF(E4145="S",1,0))</f>
        <v>0</v>
      </c>
      <c r="G4145" s="582">
        <f>IF(E4145="S",1,0)</f>
        <v>0</v>
      </c>
      <c r="H4145" s="578"/>
      <c r="I4145" s="543"/>
      <c r="J4145" s="542"/>
      <c r="K4145" s="580"/>
      <c r="L4145" s="584"/>
      <c r="M4145" s="585"/>
      <c r="N4145" s="588">
        <f>L4145+J4145</f>
        <v>0</v>
      </c>
      <c r="O4145" s="589"/>
      <c r="P4145" s="542"/>
      <c r="Q4145" s="580"/>
      <c r="R4145" s="584"/>
      <c r="S4145" s="585"/>
      <c r="T4145" s="588">
        <f>R4145-P4145</f>
        <v>0</v>
      </c>
      <c r="U4145" s="589"/>
      <c r="V4145" s="310"/>
      <c r="W4145" s="310"/>
      <c r="X4145" s="578"/>
      <c r="Y4145" s="543"/>
      <c r="Z4145" s="542"/>
      <c r="AA4145" s="543"/>
      <c r="AB4145" s="542"/>
      <c r="AC4145" s="543"/>
      <c r="AD4145" s="542"/>
      <c r="AE4145" s="580"/>
      <c r="AF4145" s="584"/>
      <c r="AG4145" s="585"/>
      <c r="AH4145" s="595">
        <f>IF(AD4145=0,0,(AF4145/AD4145)*100)</f>
        <v>0</v>
      </c>
      <c r="AI4145" s="596"/>
      <c r="AJ4145" s="542"/>
      <c r="AK4145" s="580"/>
      <c r="AL4145" s="584"/>
      <c r="AM4145" s="585"/>
      <c r="AN4145" s="595">
        <f>IF(AJ4145=0,0,(AL4145/AJ4145)*100)</f>
        <v>0</v>
      </c>
      <c r="AO4145" s="596"/>
      <c r="AP4145" s="542"/>
      <c r="AQ4145" s="580"/>
      <c r="AR4145" s="584"/>
      <c r="AS4145" s="585"/>
      <c r="AT4145" s="595">
        <f>IF(AP4145=0,0,(AR4145/AP4145)*100)</f>
        <v>0</v>
      </c>
      <c r="AU4145" s="596"/>
      <c r="AV4145" s="599">
        <f>AD4145+AJ4145+AP4145</f>
        <v>0</v>
      </c>
      <c r="AW4145" s="600"/>
      <c r="AX4145" s="630">
        <f>AF4145+AL4145+AR4145</f>
        <v>0</v>
      </c>
      <c r="AY4145" s="631"/>
      <c r="AZ4145" s="595">
        <f>IF(AV4145=0,0,(AX4145/AV4145)*100)</f>
        <v>0</v>
      </c>
      <c r="BA4145" s="596"/>
      <c r="BB4145" s="542"/>
      <c r="BC4145" s="580"/>
      <c r="BD4145" s="584"/>
      <c r="BE4145" s="585"/>
      <c r="BF4145" s="595">
        <f>IF(BB4145=0,0,(BD4145/BB4145)*100)</f>
        <v>0</v>
      </c>
      <c r="BG4145" s="596"/>
      <c r="BH4145" s="599">
        <f>AV4145+BB4145</f>
        <v>0</v>
      </c>
      <c r="BI4145" s="600"/>
      <c r="BJ4145" s="630">
        <f>AX4145+BD4145</f>
        <v>0</v>
      </c>
      <c r="BK4145" s="631"/>
      <c r="BL4145" s="595">
        <f>IF(BH4145=0,0,(BJ4145/BH4145)*100)</f>
        <v>0</v>
      </c>
      <c r="BM4145" s="596"/>
      <c r="BN4145" s="656">
        <f>(AF4145*2)+(AL4145*2)+(AR4145*3)+BD4145</f>
        <v>0</v>
      </c>
      <c r="BO4145" s="657"/>
      <c r="BP4145" s="658"/>
      <c r="BQ4145" s="676">
        <f t="shared" ref="BQ4145" si="3238">IF(BS4145=0,0,50*BR4145/BS4145)</f>
        <v>0</v>
      </c>
      <c r="BR4145" s="662">
        <f>(BN4145*BU$11)+(N4145*BU$12)+(Z4145*BU$13)+(R4145*BU$14)+(X4145*BU$15)+(AB4145*BU$16)</f>
        <v>0</v>
      </c>
      <c r="BS4145" s="662">
        <f>((BB4145-BD4145)*BU$18)+((AV4145-AX4145)*BU$17)+(H4145*BU$19)+(P4145*BU$20)</f>
        <v>0</v>
      </c>
      <c r="BT4145" s="19" t="s">
        <v>79</v>
      </c>
      <c r="BU4145" s="277">
        <f>IF(BQ4136="B",'VALUE POINTS'!L$14,IF('GAME STATS'!BQ4136="C",'VALUE POINTS'!M$14,'VALUE POINTS'!K$14))</f>
        <v>2</v>
      </c>
      <c r="BV4145" s="278"/>
    </row>
    <row r="4146" spans="1:74" ht="21.75" hidden="1" customHeight="1" x14ac:dyDescent="0.35">
      <c r="A4146" s="95"/>
      <c r="B4146" s="571"/>
      <c r="C4146" s="642" t="str">
        <f>IF(ROSTER!D$12="","",ROSTER!D$12)</f>
        <v/>
      </c>
      <c r="D4146" s="643"/>
      <c r="E4146" s="575"/>
      <c r="F4146" s="577"/>
      <c r="G4146" s="583"/>
      <c r="H4146" s="579"/>
      <c r="I4146" s="545"/>
      <c r="J4146" s="544"/>
      <c r="K4146" s="581"/>
      <c r="L4146" s="586"/>
      <c r="M4146" s="587"/>
      <c r="N4146" s="592"/>
      <c r="O4146" s="603"/>
      <c r="P4146" s="544"/>
      <c r="Q4146" s="581"/>
      <c r="R4146" s="586"/>
      <c r="S4146" s="587"/>
      <c r="T4146" s="592"/>
      <c r="U4146" s="603"/>
      <c r="V4146" s="311"/>
      <c r="W4146" s="311"/>
      <c r="X4146" s="579"/>
      <c r="Y4146" s="545"/>
      <c r="Z4146" s="544"/>
      <c r="AA4146" s="545"/>
      <c r="AB4146" s="544"/>
      <c r="AC4146" s="545"/>
      <c r="AD4146" s="544"/>
      <c r="AE4146" s="581"/>
      <c r="AF4146" s="586"/>
      <c r="AG4146" s="587"/>
      <c r="AH4146" s="626"/>
      <c r="AI4146" s="627"/>
      <c r="AJ4146" s="544"/>
      <c r="AK4146" s="581"/>
      <c r="AL4146" s="586"/>
      <c r="AM4146" s="587"/>
      <c r="AN4146" s="626"/>
      <c r="AO4146" s="627"/>
      <c r="AP4146" s="544"/>
      <c r="AQ4146" s="581"/>
      <c r="AR4146" s="586"/>
      <c r="AS4146" s="587"/>
      <c r="AT4146" s="626"/>
      <c r="AU4146" s="627"/>
      <c r="AV4146" s="628"/>
      <c r="AW4146" s="629"/>
      <c r="AX4146" s="632"/>
      <c r="AY4146" s="633"/>
      <c r="AZ4146" s="626"/>
      <c r="BA4146" s="627"/>
      <c r="BB4146" s="544"/>
      <c r="BC4146" s="581"/>
      <c r="BD4146" s="586"/>
      <c r="BE4146" s="587"/>
      <c r="BF4146" s="626"/>
      <c r="BG4146" s="627"/>
      <c r="BH4146" s="628"/>
      <c r="BI4146" s="629"/>
      <c r="BJ4146" s="632"/>
      <c r="BK4146" s="633"/>
      <c r="BL4146" s="626"/>
      <c r="BM4146" s="627"/>
      <c r="BN4146" s="678"/>
      <c r="BO4146" s="679"/>
      <c r="BP4146" s="680"/>
      <c r="BQ4146" s="677"/>
      <c r="BR4146" s="663"/>
      <c r="BS4146" s="663"/>
      <c r="BT4146" s="19" t="s">
        <v>80</v>
      </c>
      <c r="BU4146" s="277">
        <f>IF(BQ4136="B",'VALUE POINTS'!L$15,IF('GAME STATS'!BQ4136="C",'VALUE POINTS'!M$15,'VALUE POINTS'!K$15))</f>
        <v>2</v>
      </c>
      <c r="BV4146" s="278"/>
    </row>
    <row r="4147" spans="1:74" ht="21.75" hidden="1" customHeight="1" x14ac:dyDescent="0.35">
      <c r="A4147" s="95"/>
      <c r="B4147" s="570" t="str">
        <f>IF(ROSTER!B$14="","",ROSTER!B$14)</f>
        <v/>
      </c>
      <c r="C4147" s="572" t="str">
        <f>IF(ROSTER!C$14="","",ROSTER!C$14)</f>
        <v/>
      </c>
      <c r="D4147" s="573"/>
      <c r="E4147" s="574"/>
      <c r="F4147" s="576">
        <f>IF(E4147="y",1,IF(E4147="S",1,0))</f>
        <v>0</v>
      </c>
      <c r="G4147" s="582">
        <f>IF(E4147="S",1,0)</f>
        <v>0</v>
      </c>
      <c r="H4147" s="578"/>
      <c r="I4147" s="543"/>
      <c r="J4147" s="542"/>
      <c r="K4147" s="580"/>
      <c r="L4147" s="584"/>
      <c r="M4147" s="585"/>
      <c r="N4147" s="588">
        <f>L4147+J4147</f>
        <v>0</v>
      </c>
      <c r="O4147" s="589"/>
      <c r="P4147" s="542"/>
      <c r="Q4147" s="580"/>
      <c r="R4147" s="584"/>
      <c r="S4147" s="585"/>
      <c r="T4147" s="588">
        <f>R4147-P4147</f>
        <v>0</v>
      </c>
      <c r="U4147" s="589"/>
      <c r="V4147" s="310"/>
      <c r="W4147" s="310"/>
      <c r="X4147" s="578"/>
      <c r="Y4147" s="543"/>
      <c r="Z4147" s="542"/>
      <c r="AA4147" s="543"/>
      <c r="AB4147" s="542"/>
      <c r="AC4147" s="543"/>
      <c r="AD4147" s="542"/>
      <c r="AE4147" s="580"/>
      <c r="AF4147" s="584"/>
      <c r="AG4147" s="585"/>
      <c r="AH4147" s="595">
        <f>IF(AD4147=0,0,(AF4147/AD4147)*100)</f>
        <v>0</v>
      </c>
      <c r="AI4147" s="596"/>
      <c r="AJ4147" s="542"/>
      <c r="AK4147" s="580"/>
      <c r="AL4147" s="584"/>
      <c r="AM4147" s="585"/>
      <c r="AN4147" s="595">
        <f>IF(AJ4147=0,0,(AL4147/AJ4147)*100)</f>
        <v>0</v>
      </c>
      <c r="AO4147" s="596"/>
      <c r="AP4147" s="542"/>
      <c r="AQ4147" s="580"/>
      <c r="AR4147" s="584"/>
      <c r="AS4147" s="585"/>
      <c r="AT4147" s="595">
        <f>IF(AP4147=0,0,(AR4147/AP4147)*100)</f>
        <v>0</v>
      </c>
      <c r="AU4147" s="596"/>
      <c r="AV4147" s="599">
        <f>AD4147+AJ4147+AP4147</f>
        <v>0</v>
      </c>
      <c r="AW4147" s="600"/>
      <c r="AX4147" s="630">
        <f>AF4147+AL4147+AR4147</f>
        <v>0</v>
      </c>
      <c r="AY4147" s="631"/>
      <c r="AZ4147" s="595">
        <f>IF(AV4147=0,0,(AX4147/AV4147)*100)</f>
        <v>0</v>
      </c>
      <c r="BA4147" s="596"/>
      <c r="BB4147" s="542"/>
      <c r="BC4147" s="580"/>
      <c r="BD4147" s="584"/>
      <c r="BE4147" s="585"/>
      <c r="BF4147" s="595">
        <f>IF(BB4147=0,0,(BD4147/BB4147)*100)</f>
        <v>0</v>
      </c>
      <c r="BG4147" s="596"/>
      <c r="BH4147" s="599">
        <f>AV4147+BB4147</f>
        <v>0</v>
      </c>
      <c r="BI4147" s="600"/>
      <c r="BJ4147" s="630">
        <f>AX4147+BD4147</f>
        <v>0</v>
      </c>
      <c r="BK4147" s="631"/>
      <c r="BL4147" s="595">
        <f>IF(BH4147=0,0,(BJ4147/BH4147)*100)</f>
        <v>0</v>
      </c>
      <c r="BM4147" s="596"/>
      <c r="BN4147" s="656">
        <f>(AF4147*2)+(AL4147*2)+(AR4147*3)+BD4147</f>
        <v>0</v>
      </c>
      <c r="BO4147" s="657"/>
      <c r="BP4147" s="658"/>
      <c r="BQ4147" s="676">
        <f t="shared" ref="BQ4147" si="3239">IF(BS4147=0,0,50*BR4147/BS4147)</f>
        <v>0</v>
      </c>
      <c r="BR4147" s="662">
        <f>(BN4147*BU$11)+(N4147*BU$12)+(Z4147*BU$13)+(R4147*BU$14)+(X4147*BU$15)+(AB4147*BU$16)</f>
        <v>0</v>
      </c>
      <c r="BS4147" s="662">
        <f>((BB4147-BD4147)*BU$18)+((AV4147-AX4147)*BU$17)+(H4147*BU$19)+(P4147*BU$20)</f>
        <v>0</v>
      </c>
      <c r="BT4147" s="19" t="s">
        <v>81</v>
      </c>
      <c r="BU4147" s="277">
        <f>IF(BQ4136="B",'VALUE POINTS'!L$16,IF('GAME STATS'!BQ4136="C",'VALUE POINTS'!M$16,'VALUE POINTS'!K$16))</f>
        <v>2</v>
      </c>
      <c r="BV4147" s="278"/>
    </row>
    <row r="4148" spans="1:74" ht="21.75" hidden="1" customHeight="1" x14ac:dyDescent="0.35">
      <c r="A4148" s="95"/>
      <c r="B4148" s="571"/>
      <c r="C4148" s="642" t="str">
        <f>IF(ROSTER!D$14="","",ROSTER!D$14)</f>
        <v/>
      </c>
      <c r="D4148" s="643"/>
      <c r="E4148" s="575"/>
      <c r="F4148" s="577"/>
      <c r="G4148" s="583"/>
      <c r="H4148" s="579"/>
      <c r="I4148" s="545"/>
      <c r="J4148" s="544"/>
      <c r="K4148" s="581"/>
      <c r="L4148" s="586"/>
      <c r="M4148" s="587"/>
      <c r="N4148" s="592"/>
      <c r="O4148" s="603"/>
      <c r="P4148" s="544"/>
      <c r="Q4148" s="581"/>
      <c r="R4148" s="586"/>
      <c r="S4148" s="587"/>
      <c r="T4148" s="592"/>
      <c r="U4148" s="603"/>
      <c r="V4148" s="311"/>
      <c r="W4148" s="311"/>
      <c r="X4148" s="579"/>
      <c r="Y4148" s="545"/>
      <c r="Z4148" s="544"/>
      <c r="AA4148" s="545"/>
      <c r="AB4148" s="544"/>
      <c r="AC4148" s="545"/>
      <c r="AD4148" s="544"/>
      <c r="AE4148" s="581"/>
      <c r="AF4148" s="586"/>
      <c r="AG4148" s="587"/>
      <c r="AH4148" s="626"/>
      <c r="AI4148" s="627"/>
      <c r="AJ4148" s="544"/>
      <c r="AK4148" s="581"/>
      <c r="AL4148" s="586"/>
      <c r="AM4148" s="587"/>
      <c r="AN4148" s="626"/>
      <c r="AO4148" s="627"/>
      <c r="AP4148" s="544"/>
      <c r="AQ4148" s="581"/>
      <c r="AR4148" s="586"/>
      <c r="AS4148" s="587"/>
      <c r="AT4148" s="626"/>
      <c r="AU4148" s="627"/>
      <c r="AV4148" s="628"/>
      <c r="AW4148" s="629"/>
      <c r="AX4148" s="632"/>
      <c r="AY4148" s="633"/>
      <c r="AZ4148" s="626"/>
      <c r="BA4148" s="627"/>
      <c r="BB4148" s="544"/>
      <c r="BC4148" s="581"/>
      <c r="BD4148" s="586"/>
      <c r="BE4148" s="587"/>
      <c r="BF4148" s="626"/>
      <c r="BG4148" s="627"/>
      <c r="BH4148" s="628"/>
      <c r="BI4148" s="629"/>
      <c r="BJ4148" s="632"/>
      <c r="BK4148" s="633"/>
      <c r="BL4148" s="626"/>
      <c r="BM4148" s="627"/>
      <c r="BN4148" s="678"/>
      <c r="BO4148" s="679"/>
      <c r="BP4148" s="680"/>
      <c r="BQ4148" s="677"/>
      <c r="BR4148" s="663"/>
      <c r="BS4148" s="663"/>
      <c r="BT4148" s="19" t="s">
        <v>82</v>
      </c>
      <c r="BU4148" s="277">
        <f>IF(BQ4136="B",'VALUE POINTS'!L$17,IF('GAME STATS'!BQ4136="C",'VALUE POINTS'!M$17,'VALUE POINTS'!K$17))</f>
        <v>1</v>
      </c>
      <c r="BV4148" s="278"/>
    </row>
    <row r="4149" spans="1:74" ht="21.75" hidden="1" customHeight="1" x14ac:dyDescent="0.35">
      <c r="A4149" s="95"/>
      <c r="B4149" s="570" t="str">
        <f>IF(ROSTER!B$16="","",ROSTER!B$16)</f>
        <v/>
      </c>
      <c r="C4149" s="572" t="str">
        <f>IF(ROSTER!C$16="","",ROSTER!C$16)</f>
        <v/>
      </c>
      <c r="D4149" s="573"/>
      <c r="E4149" s="574"/>
      <c r="F4149" s="576">
        <f>IF(E4149="y",1,IF(E4149="S",1,0))</f>
        <v>0</v>
      </c>
      <c r="G4149" s="582">
        <f>IF(E4149="S",1,0)</f>
        <v>0</v>
      </c>
      <c r="H4149" s="578"/>
      <c r="I4149" s="543"/>
      <c r="J4149" s="542"/>
      <c r="K4149" s="580"/>
      <c r="L4149" s="584"/>
      <c r="M4149" s="585"/>
      <c r="N4149" s="588">
        <f>L4149+J4149</f>
        <v>0</v>
      </c>
      <c r="O4149" s="589"/>
      <c r="P4149" s="542"/>
      <c r="Q4149" s="580"/>
      <c r="R4149" s="584"/>
      <c r="S4149" s="585"/>
      <c r="T4149" s="588">
        <f>R4149-P4149</f>
        <v>0</v>
      </c>
      <c r="U4149" s="589"/>
      <c r="V4149" s="310"/>
      <c r="W4149" s="310"/>
      <c r="X4149" s="578"/>
      <c r="Y4149" s="543"/>
      <c r="Z4149" s="542"/>
      <c r="AA4149" s="543"/>
      <c r="AB4149" s="542"/>
      <c r="AC4149" s="543"/>
      <c r="AD4149" s="542"/>
      <c r="AE4149" s="580"/>
      <c r="AF4149" s="584"/>
      <c r="AG4149" s="585"/>
      <c r="AH4149" s="595">
        <f>IF(AD4149=0,0,(AF4149/AD4149)*100)</f>
        <v>0</v>
      </c>
      <c r="AI4149" s="596"/>
      <c r="AJ4149" s="542"/>
      <c r="AK4149" s="580"/>
      <c r="AL4149" s="584"/>
      <c r="AM4149" s="585"/>
      <c r="AN4149" s="595">
        <f>IF(AJ4149=0,0,(AL4149/AJ4149)*100)</f>
        <v>0</v>
      </c>
      <c r="AO4149" s="596"/>
      <c r="AP4149" s="542"/>
      <c r="AQ4149" s="580"/>
      <c r="AR4149" s="584"/>
      <c r="AS4149" s="585"/>
      <c r="AT4149" s="595">
        <f>IF(AP4149=0,0,(AR4149/AP4149)*100)</f>
        <v>0</v>
      </c>
      <c r="AU4149" s="596"/>
      <c r="AV4149" s="599">
        <f>AD4149+AJ4149+AP4149</f>
        <v>0</v>
      </c>
      <c r="AW4149" s="600"/>
      <c r="AX4149" s="630">
        <f>AF4149+AL4149+AR4149</f>
        <v>0</v>
      </c>
      <c r="AY4149" s="631"/>
      <c r="AZ4149" s="595">
        <f>IF(AV4149=0,0,(AX4149/AV4149)*100)</f>
        <v>0</v>
      </c>
      <c r="BA4149" s="596"/>
      <c r="BB4149" s="542"/>
      <c r="BC4149" s="580"/>
      <c r="BD4149" s="584"/>
      <c r="BE4149" s="585"/>
      <c r="BF4149" s="595">
        <f>IF(BB4149=0,0,(BD4149/BB4149)*100)</f>
        <v>0</v>
      </c>
      <c r="BG4149" s="596"/>
      <c r="BH4149" s="599">
        <f>AV4149+BB4149</f>
        <v>0</v>
      </c>
      <c r="BI4149" s="600"/>
      <c r="BJ4149" s="630">
        <f>AX4149+BD4149</f>
        <v>0</v>
      </c>
      <c r="BK4149" s="631"/>
      <c r="BL4149" s="595">
        <f>IF(BH4149=0,0,(BJ4149/BH4149)*100)</f>
        <v>0</v>
      </c>
      <c r="BM4149" s="596"/>
      <c r="BN4149" s="656">
        <f>(AF4149*2)+(AL4149*2)+(AR4149*3)+BD4149</f>
        <v>0</v>
      </c>
      <c r="BO4149" s="657"/>
      <c r="BP4149" s="658"/>
      <c r="BQ4149" s="676">
        <f t="shared" ref="BQ4149" si="3240">IF(BS4149=0,0,50*BR4149/BS4149)</f>
        <v>0</v>
      </c>
      <c r="BR4149" s="662">
        <f>(BN4149*BU$11)+(N4149*BU$12)+(Z4149*BU$13)+(R4149*BU$14)+(X4149*BU$15)+(AB4149*BU$16)</f>
        <v>0</v>
      </c>
      <c r="BS4149" s="662">
        <f>((BB4149-BD4149)*BU$18)+((AV4149-AX4149)*BU$17)+(H4149*BU$19)+(P4149*BU$20)</f>
        <v>0</v>
      </c>
      <c r="BT4149" s="19" t="s">
        <v>83</v>
      </c>
      <c r="BU4149" s="277">
        <f>IF(BQ4136="B",'VALUE POINTS'!L$18,IF('GAME STATS'!BQ4136="C",'VALUE POINTS'!M$18,'VALUE POINTS'!K$18))</f>
        <v>2</v>
      </c>
      <c r="BV4149" s="278"/>
    </row>
    <row r="4150" spans="1:74" ht="21.75" hidden="1" customHeight="1" x14ac:dyDescent="0.35">
      <c r="A4150" s="95"/>
      <c r="B4150" s="571"/>
      <c r="C4150" s="642" t="str">
        <f>IF(ROSTER!D$16="","",ROSTER!D$16)</f>
        <v/>
      </c>
      <c r="D4150" s="643"/>
      <c r="E4150" s="575"/>
      <c r="F4150" s="577"/>
      <c r="G4150" s="583"/>
      <c r="H4150" s="579"/>
      <c r="I4150" s="545"/>
      <c r="J4150" s="544"/>
      <c r="K4150" s="581"/>
      <c r="L4150" s="586"/>
      <c r="M4150" s="587"/>
      <c r="N4150" s="592"/>
      <c r="O4150" s="603"/>
      <c r="P4150" s="544"/>
      <c r="Q4150" s="581"/>
      <c r="R4150" s="586"/>
      <c r="S4150" s="587"/>
      <c r="T4150" s="592"/>
      <c r="U4150" s="603"/>
      <c r="V4150" s="311"/>
      <c r="W4150" s="311"/>
      <c r="X4150" s="579"/>
      <c r="Y4150" s="545"/>
      <c r="Z4150" s="544"/>
      <c r="AA4150" s="545"/>
      <c r="AB4150" s="544"/>
      <c r="AC4150" s="545"/>
      <c r="AD4150" s="544"/>
      <c r="AE4150" s="581"/>
      <c r="AF4150" s="586"/>
      <c r="AG4150" s="587"/>
      <c r="AH4150" s="626"/>
      <c r="AI4150" s="627"/>
      <c r="AJ4150" s="544"/>
      <c r="AK4150" s="581"/>
      <c r="AL4150" s="586"/>
      <c r="AM4150" s="587"/>
      <c r="AN4150" s="626"/>
      <c r="AO4150" s="627"/>
      <c r="AP4150" s="544"/>
      <c r="AQ4150" s="581"/>
      <c r="AR4150" s="586"/>
      <c r="AS4150" s="587"/>
      <c r="AT4150" s="626"/>
      <c r="AU4150" s="627"/>
      <c r="AV4150" s="628"/>
      <c r="AW4150" s="629"/>
      <c r="AX4150" s="632"/>
      <c r="AY4150" s="633"/>
      <c r="AZ4150" s="626"/>
      <c r="BA4150" s="627"/>
      <c r="BB4150" s="544"/>
      <c r="BC4150" s="581"/>
      <c r="BD4150" s="586"/>
      <c r="BE4150" s="587"/>
      <c r="BF4150" s="626"/>
      <c r="BG4150" s="627"/>
      <c r="BH4150" s="628"/>
      <c r="BI4150" s="629"/>
      <c r="BJ4150" s="632"/>
      <c r="BK4150" s="633"/>
      <c r="BL4150" s="626"/>
      <c r="BM4150" s="627"/>
      <c r="BN4150" s="678"/>
      <c r="BO4150" s="679"/>
      <c r="BP4150" s="680"/>
      <c r="BQ4150" s="677"/>
      <c r="BR4150" s="663"/>
      <c r="BS4150" s="663"/>
      <c r="BT4150" s="19" t="s">
        <v>84</v>
      </c>
      <c r="BU4150" s="277">
        <f>IF(BQ4136="B",'VALUE POINTS'!L$19,IF('GAME STATS'!BQ4136="C",'VALUE POINTS'!M$19,'VALUE POINTS'!K$19))</f>
        <v>2</v>
      </c>
      <c r="BV4150" s="278"/>
    </row>
    <row r="4151" spans="1:74" ht="21.75" hidden="1" customHeight="1" x14ac:dyDescent="0.25">
      <c r="A4151" s="95"/>
      <c r="B4151" s="570" t="str">
        <f>IF(ROSTER!B$18="","",ROSTER!B$18)</f>
        <v/>
      </c>
      <c r="C4151" s="572" t="str">
        <f>IF(ROSTER!C$18="","",ROSTER!C$18)</f>
        <v/>
      </c>
      <c r="D4151" s="573"/>
      <c r="E4151" s="574"/>
      <c r="F4151" s="576">
        <f>IF(E4151="y",1,IF(E4151="S",1,0))</f>
        <v>0</v>
      </c>
      <c r="G4151" s="582">
        <f>IF(E4151="S",1,0)</f>
        <v>0</v>
      </c>
      <c r="H4151" s="578"/>
      <c r="I4151" s="543"/>
      <c r="J4151" s="542"/>
      <c r="K4151" s="580"/>
      <c r="L4151" s="584"/>
      <c r="M4151" s="585"/>
      <c r="N4151" s="588">
        <f>L4151+J4151</f>
        <v>0</v>
      </c>
      <c r="O4151" s="589"/>
      <c r="P4151" s="542"/>
      <c r="Q4151" s="580"/>
      <c r="R4151" s="584"/>
      <c r="S4151" s="585"/>
      <c r="T4151" s="588">
        <f>R4151-P4151</f>
        <v>0</v>
      </c>
      <c r="U4151" s="589"/>
      <c r="V4151" s="310"/>
      <c r="W4151" s="310"/>
      <c r="X4151" s="578"/>
      <c r="Y4151" s="543"/>
      <c r="Z4151" s="542"/>
      <c r="AA4151" s="543"/>
      <c r="AB4151" s="542"/>
      <c r="AC4151" s="543"/>
      <c r="AD4151" s="542"/>
      <c r="AE4151" s="580"/>
      <c r="AF4151" s="584"/>
      <c r="AG4151" s="585"/>
      <c r="AH4151" s="595">
        <f>IF(AD4151=0,0,(AF4151/AD4151)*100)</f>
        <v>0</v>
      </c>
      <c r="AI4151" s="596"/>
      <c r="AJ4151" s="542"/>
      <c r="AK4151" s="580"/>
      <c r="AL4151" s="584"/>
      <c r="AM4151" s="585"/>
      <c r="AN4151" s="595">
        <f>IF(AJ4151=0,0,(AL4151/AJ4151)*100)</f>
        <v>0</v>
      </c>
      <c r="AO4151" s="596"/>
      <c r="AP4151" s="542"/>
      <c r="AQ4151" s="580"/>
      <c r="AR4151" s="584"/>
      <c r="AS4151" s="585"/>
      <c r="AT4151" s="595">
        <f>IF(AP4151=0,0,(AR4151/AP4151)*100)</f>
        <v>0</v>
      </c>
      <c r="AU4151" s="596"/>
      <c r="AV4151" s="599">
        <f>AD4151+AJ4151+AP4151</f>
        <v>0</v>
      </c>
      <c r="AW4151" s="600"/>
      <c r="AX4151" s="630">
        <f>AF4151+AL4151+AR4151</f>
        <v>0</v>
      </c>
      <c r="AY4151" s="631"/>
      <c r="AZ4151" s="595">
        <f>IF(AV4151=0,0,(AX4151/AV4151)*100)</f>
        <v>0</v>
      </c>
      <c r="BA4151" s="596"/>
      <c r="BB4151" s="542"/>
      <c r="BC4151" s="580"/>
      <c r="BD4151" s="584"/>
      <c r="BE4151" s="585"/>
      <c r="BF4151" s="595">
        <f>IF(BB4151=0,0,(BD4151/BB4151)*100)</f>
        <v>0</v>
      </c>
      <c r="BG4151" s="596"/>
      <c r="BH4151" s="599">
        <f>AV4151+BB4151</f>
        <v>0</v>
      </c>
      <c r="BI4151" s="600"/>
      <c r="BJ4151" s="630">
        <f>AX4151+BD4151</f>
        <v>0</v>
      </c>
      <c r="BK4151" s="631"/>
      <c r="BL4151" s="595">
        <f>IF(BH4151=0,0,(BJ4151/BH4151)*100)</f>
        <v>0</v>
      </c>
      <c r="BM4151" s="596"/>
      <c r="BN4151" s="656">
        <f>(AF4151*2)+(AL4151*2)+(AR4151*3)+BD4151</f>
        <v>0</v>
      </c>
      <c r="BO4151" s="657"/>
      <c r="BP4151" s="658"/>
      <c r="BQ4151" s="676">
        <f t="shared" ref="BQ4151" si="3241">IF(BS4151=0,0,50*BR4151/BS4151)</f>
        <v>0</v>
      </c>
      <c r="BR4151" s="662">
        <f>(BN4151*BU$11)+(N4151*BU$12)+(Z4151*BU$13)+(R4151*BU$14)+(X4151*BU$15)+(AB4151*BU$16)</f>
        <v>0</v>
      </c>
      <c r="BS4151" s="662">
        <f>((BB4151-BD4151)*BU$18)+((AV4151-AX4151)*BU$17)+(H4151*BU$19)+(P4151*BU$20)</f>
        <v>0</v>
      </c>
      <c r="BT4151" s="15"/>
      <c r="BU4151" s="15"/>
      <c r="BV4151" s="278"/>
    </row>
    <row r="4152" spans="1:74" ht="21.75" hidden="1" customHeight="1" x14ac:dyDescent="0.25">
      <c r="A4152" s="95"/>
      <c r="B4152" s="571"/>
      <c r="C4152" s="642" t="str">
        <f>IF(ROSTER!D$18="","",ROSTER!D$18)</f>
        <v/>
      </c>
      <c r="D4152" s="643"/>
      <c r="E4152" s="575"/>
      <c r="F4152" s="577"/>
      <c r="G4152" s="583"/>
      <c r="H4152" s="579"/>
      <c r="I4152" s="545"/>
      <c r="J4152" s="544"/>
      <c r="K4152" s="581"/>
      <c r="L4152" s="586"/>
      <c r="M4152" s="587"/>
      <c r="N4152" s="592"/>
      <c r="O4152" s="603"/>
      <c r="P4152" s="544"/>
      <c r="Q4152" s="581"/>
      <c r="R4152" s="586"/>
      <c r="S4152" s="587"/>
      <c r="T4152" s="592"/>
      <c r="U4152" s="603"/>
      <c r="V4152" s="311"/>
      <c r="W4152" s="311"/>
      <c r="X4152" s="579"/>
      <c r="Y4152" s="545"/>
      <c r="Z4152" s="544"/>
      <c r="AA4152" s="545"/>
      <c r="AB4152" s="544"/>
      <c r="AC4152" s="545"/>
      <c r="AD4152" s="544"/>
      <c r="AE4152" s="581"/>
      <c r="AF4152" s="586"/>
      <c r="AG4152" s="587"/>
      <c r="AH4152" s="626"/>
      <c r="AI4152" s="627"/>
      <c r="AJ4152" s="544"/>
      <c r="AK4152" s="581"/>
      <c r="AL4152" s="586"/>
      <c r="AM4152" s="587"/>
      <c r="AN4152" s="626"/>
      <c r="AO4152" s="627"/>
      <c r="AP4152" s="544"/>
      <c r="AQ4152" s="581"/>
      <c r="AR4152" s="586"/>
      <c r="AS4152" s="587"/>
      <c r="AT4152" s="626"/>
      <c r="AU4152" s="627"/>
      <c r="AV4152" s="628"/>
      <c r="AW4152" s="629"/>
      <c r="AX4152" s="632"/>
      <c r="AY4152" s="633"/>
      <c r="AZ4152" s="626"/>
      <c r="BA4152" s="627"/>
      <c r="BB4152" s="544"/>
      <c r="BC4152" s="581"/>
      <c r="BD4152" s="586"/>
      <c r="BE4152" s="587"/>
      <c r="BF4152" s="626"/>
      <c r="BG4152" s="627"/>
      <c r="BH4152" s="628"/>
      <c r="BI4152" s="629"/>
      <c r="BJ4152" s="632"/>
      <c r="BK4152" s="633"/>
      <c r="BL4152" s="626"/>
      <c r="BM4152" s="627"/>
      <c r="BN4152" s="678"/>
      <c r="BO4152" s="679"/>
      <c r="BP4152" s="680"/>
      <c r="BQ4152" s="677"/>
      <c r="BR4152" s="663"/>
      <c r="BS4152" s="663"/>
      <c r="BT4152" s="15"/>
      <c r="BU4152" s="15"/>
      <c r="BV4152" s="95"/>
    </row>
    <row r="4153" spans="1:74" ht="21.75" hidden="1" customHeight="1" x14ac:dyDescent="0.25">
      <c r="A4153" s="95"/>
      <c r="B4153" s="570" t="str">
        <f>IF(ROSTER!B$20="","",ROSTER!B$20)</f>
        <v/>
      </c>
      <c r="C4153" s="572" t="str">
        <f>IF(ROSTER!C$20="","",ROSTER!C$20)</f>
        <v/>
      </c>
      <c r="D4153" s="573"/>
      <c r="E4153" s="574"/>
      <c r="F4153" s="576">
        <f>IF(E4153="y",1,IF(E4153="S",1,0))</f>
        <v>0</v>
      </c>
      <c r="G4153" s="582">
        <f>IF(E4153="S",1,0)</f>
        <v>0</v>
      </c>
      <c r="H4153" s="578"/>
      <c r="I4153" s="543"/>
      <c r="J4153" s="542"/>
      <c r="K4153" s="580"/>
      <c r="L4153" s="584"/>
      <c r="M4153" s="585"/>
      <c r="N4153" s="588">
        <f>L4153+J4153</f>
        <v>0</v>
      </c>
      <c r="O4153" s="589"/>
      <c r="P4153" s="542"/>
      <c r="Q4153" s="580"/>
      <c r="R4153" s="584"/>
      <c r="S4153" s="585"/>
      <c r="T4153" s="588">
        <f>R4153-P4153</f>
        <v>0</v>
      </c>
      <c r="U4153" s="589"/>
      <c r="V4153" s="310"/>
      <c r="W4153" s="310"/>
      <c r="X4153" s="578"/>
      <c r="Y4153" s="543"/>
      <c r="Z4153" s="542"/>
      <c r="AA4153" s="543"/>
      <c r="AB4153" s="542"/>
      <c r="AC4153" s="543"/>
      <c r="AD4153" s="542"/>
      <c r="AE4153" s="580"/>
      <c r="AF4153" s="584"/>
      <c r="AG4153" s="585"/>
      <c r="AH4153" s="595">
        <f>IF(AD4153=0,0,(AF4153/AD4153)*100)</f>
        <v>0</v>
      </c>
      <c r="AI4153" s="596"/>
      <c r="AJ4153" s="542"/>
      <c r="AK4153" s="580"/>
      <c r="AL4153" s="584"/>
      <c r="AM4153" s="585"/>
      <c r="AN4153" s="595">
        <f>IF(AJ4153=0,0,(AL4153/AJ4153)*100)</f>
        <v>0</v>
      </c>
      <c r="AO4153" s="596"/>
      <c r="AP4153" s="542"/>
      <c r="AQ4153" s="580"/>
      <c r="AR4153" s="584"/>
      <c r="AS4153" s="585"/>
      <c r="AT4153" s="595">
        <f>IF(AP4153=0,0,(AR4153/AP4153)*100)</f>
        <v>0</v>
      </c>
      <c r="AU4153" s="596"/>
      <c r="AV4153" s="599">
        <f>AD4153+AJ4153+AP4153</f>
        <v>0</v>
      </c>
      <c r="AW4153" s="600"/>
      <c r="AX4153" s="630">
        <f>AF4153+AL4153+AR4153</f>
        <v>0</v>
      </c>
      <c r="AY4153" s="631"/>
      <c r="AZ4153" s="595">
        <f>IF(AV4153=0,0,(AX4153/AV4153)*100)</f>
        <v>0</v>
      </c>
      <c r="BA4153" s="596"/>
      <c r="BB4153" s="542"/>
      <c r="BC4153" s="580"/>
      <c r="BD4153" s="584"/>
      <c r="BE4153" s="585"/>
      <c r="BF4153" s="595">
        <f>IF(BB4153=0,0,(BD4153/BB4153)*100)</f>
        <v>0</v>
      </c>
      <c r="BG4153" s="596"/>
      <c r="BH4153" s="599">
        <f>AV4153+BB4153</f>
        <v>0</v>
      </c>
      <c r="BI4153" s="600"/>
      <c r="BJ4153" s="630">
        <f>AX4153+BD4153</f>
        <v>0</v>
      </c>
      <c r="BK4153" s="631"/>
      <c r="BL4153" s="595">
        <f>IF(BH4153=0,0,(BJ4153/BH4153)*100)</f>
        <v>0</v>
      </c>
      <c r="BM4153" s="596"/>
      <c r="BN4153" s="656">
        <f>(AF4153*2)+(AL4153*2)+(AR4153*3)+BD4153</f>
        <v>0</v>
      </c>
      <c r="BO4153" s="657"/>
      <c r="BP4153" s="658"/>
      <c r="BQ4153" s="676">
        <f t="shared" ref="BQ4153" si="3242">IF(BS4153=0,0,50*BR4153/BS4153)</f>
        <v>0</v>
      </c>
      <c r="BR4153" s="662">
        <f>(BN4153*BU$11)+(N4153*BU$12)+(Z4153*BU$13)+(R4153*BU$14)+(X4153*BU$15)+(AB4153*BU$16)</f>
        <v>0</v>
      </c>
      <c r="BS4153" s="662">
        <f>((BB4153-BD4153)*BU$18)+((AV4153-AX4153)*BU$17)+(H4153*BU$19)+(P4153*BU$20)</f>
        <v>0</v>
      </c>
      <c r="BT4153" s="15"/>
      <c r="BU4153" s="15"/>
      <c r="BV4153" s="95"/>
    </row>
    <row r="4154" spans="1:74" ht="21.75" hidden="1" customHeight="1" x14ac:dyDescent="0.25">
      <c r="A4154" s="95"/>
      <c r="B4154" s="571"/>
      <c r="C4154" s="642" t="str">
        <f>IF(ROSTER!D$20="","",ROSTER!D$20)</f>
        <v/>
      </c>
      <c r="D4154" s="643"/>
      <c r="E4154" s="575"/>
      <c r="F4154" s="577"/>
      <c r="G4154" s="583"/>
      <c r="H4154" s="579"/>
      <c r="I4154" s="545"/>
      <c r="J4154" s="544"/>
      <c r="K4154" s="581"/>
      <c r="L4154" s="586"/>
      <c r="M4154" s="587"/>
      <c r="N4154" s="592"/>
      <c r="O4154" s="603"/>
      <c r="P4154" s="544"/>
      <c r="Q4154" s="581"/>
      <c r="R4154" s="586"/>
      <c r="S4154" s="587"/>
      <c r="T4154" s="592"/>
      <c r="U4154" s="603"/>
      <c r="V4154" s="311"/>
      <c r="W4154" s="311"/>
      <c r="X4154" s="579"/>
      <c r="Y4154" s="545"/>
      <c r="Z4154" s="544"/>
      <c r="AA4154" s="545"/>
      <c r="AB4154" s="544"/>
      <c r="AC4154" s="545"/>
      <c r="AD4154" s="544"/>
      <c r="AE4154" s="581"/>
      <c r="AF4154" s="586"/>
      <c r="AG4154" s="587"/>
      <c r="AH4154" s="626"/>
      <c r="AI4154" s="627"/>
      <c r="AJ4154" s="544"/>
      <c r="AK4154" s="581"/>
      <c r="AL4154" s="586"/>
      <c r="AM4154" s="587"/>
      <c r="AN4154" s="626"/>
      <c r="AO4154" s="627"/>
      <c r="AP4154" s="544"/>
      <c r="AQ4154" s="581"/>
      <c r="AR4154" s="586"/>
      <c r="AS4154" s="587"/>
      <c r="AT4154" s="626"/>
      <c r="AU4154" s="627"/>
      <c r="AV4154" s="628"/>
      <c r="AW4154" s="629"/>
      <c r="AX4154" s="632"/>
      <c r="AY4154" s="633"/>
      <c r="AZ4154" s="626"/>
      <c r="BA4154" s="627"/>
      <c r="BB4154" s="544"/>
      <c r="BC4154" s="581"/>
      <c r="BD4154" s="586"/>
      <c r="BE4154" s="587"/>
      <c r="BF4154" s="626"/>
      <c r="BG4154" s="627"/>
      <c r="BH4154" s="628"/>
      <c r="BI4154" s="629"/>
      <c r="BJ4154" s="632"/>
      <c r="BK4154" s="633"/>
      <c r="BL4154" s="626"/>
      <c r="BM4154" s="627"/>
      <c r="BN4154" s="678"/>
      <c r="BO4154" s="679"/>
      <c r="BP4154" s="680"/>
      <c r="BQ4154" s="677"/>
      <c r="BR4154" s="663"/>
      <c r="BS4154" s="663"/>
      <c r="BT4154" s="15"/>
      <c r="BU4154" s="15"/>
      <c r="BV4154" s="95"/>
    </row>
    <row r="4155" spans="1:74" ht="21.75" hidden="1" customHeight="1" x14ac:dyDescent="0.25">
      <c r="A4155" s="95"/>
      <c r="B4155" s="570" t="str">
        <f>IF(ROSTER!B$22="","",ROSTER!B$22)</f>
        <v/>
      </c>
      <c r="C4155" s="572" t="str">
        <f>IF(ROSTER!C$22="","",ROSTER!C$22)</f>
        <v/>
      </c>
      <c r="D4155" s="573"/>
      <c r="E4155" s="574"/>
      <c r="F4155" s="576">
        <f>IF(E4155="y",1,IF(E4155="S",1,0))</f>
        <v>0</v>
      </c>
      <c r="G4155" s="582">
        <f>IF(E4155="S",1,0)</f>
        <v>0</v>
      </c>
      <c r="H4155" s="578"/>
      <c r="I4155" s="543"/>
      <c r="J4155" s="542"/>
      <c r="K4155" s="580"/>
      <c r="L4155" s="584"/>
      <c r="M4155" s="585"/>
      <c r="N4155" s="588">
        <f>L4155+J4155</f>
        <v>0</v>
      </c>
      <c r="O4155" s="589"/>
      <c r="P4155" s="542"/>
      <c r="Q4155" s="580"/>
      <c r="R4155" s="584"/>
      <c r="S4155" s="585"/>
      <c r="T4155" s="588">
        <f>R4155-P4155</f>
        <v>0</v>
      </c>
      <c r="U4155" s="589"/>
      <c r="V4155" s="310"/>
      <c r="W4155" s="310"/>
      <c r="X4155" s="578"/>
      <c r="Y4155" s="543"/>
      <c r="Z4155" s="542"/>
      <c r="AA4155" s="543"/>
      <c r="AB4155" s="542"/>
      <c r="AC4155" s="543"/>
      <c r="AD4155" s="542"/>
      <c r="AE4155" s="580"/>
      <c r="AF4155" s="584"/>
      <c r="AG4155" s="585"/>
      <c r="AH4155" s="595">
        <f>IF(AD4155=0,0,(AF4155/AD4155)*100)</f>
        <v>0</v>
      </c>
      <c r="AI4155" s="596"/>
      <c r="AJ4155" s="542"/>
      <c r="AK4155" s="580"/>
      <c r="AL4155" s="584"/>
      <c r="AM4155" s="585"/>
      <c r="AN4155" s="595">
        <f>IF(AJ4155=0,0,(AL4155/AJ4155)*100)</f>
        <v>0</v>
      </c>
      <c r="AO4155" s="596"/>
      <c r="AP4155" s="542"/>
      <c r="AQ4155" s="580"/>
      <c r="AR4155" s="584"/>
      <c r="AS4155" s="585"/>
      <c r="AT4155" s="595">
        <f>IF(AP4155=0,0,(AR4155/AP4155)*100)</f>
        <v>0</v>
      </c>
      <c r="AU4155" s="596"/>
      <c r="AV4155" s="599">
        <f>AD4155+AJ4155+AP4155</f>
        <v>0</v>
      </c>
      <c r="AW4155" s="600"/>
      <c r="AX4155" s="630">
        <f>AF4155+AL4155+AR4155</f>
        <v>0</v>
      </c>
      <c r="AY4155" s="631"/>
      <c r="AZ4155" s="595">
        <f>IF(AV4155=0,0,(AX4155/AV4155)*100)</f>
        <v>0</v>
      </c>
      <c r="BA4155" s="596"/>
      <c r="BB4155" s="542"/>
      <c r="BC4155" s="580"/>
      <c r="BD4155" s="584"/>
      <c r="BE4155" s="585"/>
      <c r="BF4155" s="595">
        <f>IF(BB4155=0,0,(BD4155/BB4155)*100)</f>
        <v>0</v>
      </c>
      <c r="BG4155" s="596"/>
      <c r="BH4155" s="599">
        <f>AV4155+BB4155</f>
        <v>0</v>
      </c>
      <c r="BI4155" s="600"/>
      <c r="BJ4155" s="630">
        <f>AX4155+BD4155</f>
        <v>0</v>
      </c>
      <c r="BK4155" s="631"/>
      <c r="BL4155" s="595">
        <f>IF(BH4155=0,0,(BJ4155/BH4155)*100)</f>
        <v>0</v>
      </c>
      <c r="BM4155" s="596"/>
      <c r="BN4155" s="656">
        <f>(AF4155*2)+(AL4155*2)+(AR4155*3)+BD4155</f>
        <v>0</v>
      </c>
      <c r="BO4155" s="657"/>
      <c r="BP4155" s="658"/>
      <c r="BQ4155" s="676">
        <f t="shared" ref="BQ4155" si="3243">IF(BS4155=0,0,50*BR4155/BS4155)</f>
        <v>0</v>
      </c>
      <c r="BR4155" s="662">
        <f>(BN4155*BU$11)+(N4155*BU$12)+(Z4155*BU$13)+(R4155*BU$14)+(X4155*BU$15)+(AB4155*BU$16)</f>
        <v>0</v>
      </c>
      <c r="BS4155" s="662">
        <f>((BB4155-BD4155)*BU$18)+((AV4155-AX4155)*BU$17)+(H4155*BU$19)+(P4155*BU$20)</f>
        <v>0</v>
      </c>
      <c r="BT4155" s="15"/>
      <c r="BU4155" s="15"/>
      <c r="BV4155" s="95"/>
    </row>
    <row r="4156" spans="1:74" ht="21.75" hidden="1" customHeight="1" x14ac:dyDescent="0.25">
      <c r="A4156" s="95"/>
      <c r="B4156" s="571"/>
      <c r="C4156" s="642" t="str">
        <f>IF(ROSTER!D$22="","",ROSTER!D$22)</f>
        <v/>
      </c>
      <c r="D4156" s="643"/>
      <c r="E4156" s="575"/>
      <c r="F4156" s="577"/>
      <c r="G4156" s="583"/>
      <c r="H4156" s="579"/>
      <c r="I4156" s="545"/>
      <c r="J4156" s="544"/>
      <c r="K4156" s="581"/>
      <c r="L4156" s="586"/>
      <c r="M4156" s="587"/>
      <c r="N4156" s="592"/>
      <c r="O4156" s="603"/>
      <c r="P4156" s="544"/>
      <c r="Q4156" s="581"/>
      <c r="R4156" s="586"/>
      <c r="S4156" s="587"/>
      <c r="T4156" s="592"/>
      <c r="U4156" s="603"/>
      <c r="V4156" s="311"/>
      <c r="W4156" s="311"/>
      <c r="X4156" s="579"/>
      <c r="Y4156" s="545"/>
      <c r="Z4156" s="544"/>
      <c r="AA4156" s="545"/>
      <c r="AB4156" s="544"/>
      <c r="AC4156" s="545"/>
      <c r="AD4156" s="544"/>
      <c r="AE4156" s="581"/>
      <c r="AF4156" s="586"/>
      <c r="AG4156" s="587"/>
      <c r="AH4156" s="626"/>
      <c r="AI4156" s="627"/>
      <c r="AJ4156" s="544"/>
      <c r="AK4156" s="581"/>
      <c r="AL4156" s="586"/>
      <c r="AM4156" s="587"/>
      <c r="AN4156" s="626"/>
      <c r="AO4156" s="627"/>
      <c r="AP4156" s="544"/>
      <c r="AQ4156" s="581"/>
      <c r="AR4156" s="586"/>
      <c r="AS4156" s="587"/>
      <c r="AT4156" s="626"/>
      <c r="AU4156" s="627"/>
      <c r="AV4156" s="628"/>
      <c r="AW4156" s="629"/>
      <c r="AX4156" s="632"/>
      <c r="AY4156" s="633"/>
      <c r="AZ4156" s="626"/>
      <c r="BA4156" s="627"/>
      <c r="BB4156" s="544"/>
      <c r="BC4156" s="581"/>
      <c r="BD4156" s="586"/>
      <c r="BE4156" s="587"/>
      <c r="BF4156" s="626"/>
      <c r="BG4156" s="627"/>
      <c r="BH4156" s="628"/>
      <c r="BI4156" s="629"/>
      <c r="BJ4156" s="632"/>
      <c r="BK4156" s="633"/>
      <c r="BL4156" s="626"/>
      <c r="BM4156" s="627"/>
      <c r="BN4156" s="678"/>
      <c r="BO4156" s="679"/>
      <c r="BP4156" s="680"/>
      <c r="BQ4156" s="677"/>
      <c r="BR4156" s="663"/>
      <c r="BS4156" s="663"/>
      <c r="BT4156" s="15"/>
      <c r="BU4156" s="15"/>
      <c r="BV4156" s="95"/>
    </row>
    <row r="4157" spans="1:74" ht="21.75" hidden="1" customHeight="1" x14ac:dyDescent="0.25">
      <c r="A4157" s="95"/>
      <c r="B4157" s="570" t="str">
        <f>IF(ROSTER!B$24="","",ROSTER!B$24)</f>
        <v/>
      </c>
      <c r="C4157" s="572" t="str">
        <f>IF(ROSTER!C$24="","",ROSTER!C$24)</f>
        <v/>
      </c>
      <c r="D4157" s="573"/>
      <c r="E4157" s="574"/>
      <c r="F4157" s="576">
        <f>IF(E4157="y",1,IF(E4157="S",1,0))</f>
        <v>0</v>
      </c>
      <c r="G4157" s="582">
        <f>IF(E4157="S",1,0)</f>
        <v>0</v>
      </c>
      <c r="H4157" s="578"/>
      <c r="I4157" s="543"/>
      <c r="J4157" s="542"/>
      <c r="K4157" s="580"/>
      <c r="L4157" s="584"/>
      <c r="M4157" s="585"/>
      <c r="N4157" s="588">
        <f>L4157+J4157</f>
        <v>0</v>
      </c>
      <c r="O4157" s="589"/>
      <c r="P4157" s="542"/>
      <c r="Q4157" s="580"/>
      <c r="R4157" s="584"/>
      <c r="S4157" s="585"/>
      <c r="T4157" s="588">
        <f>R4157-P4157</f>
        <v>0</v>
      </c>
      <c r="U4157" s="589"/>
      <c r="V4157" s="310"/>
      <c r="W4157" s="310"/>
      <c r="X4157" s="578"/>
      <c r="Y4157" s="543"/>
      <c r="Z4157" s="542"/>
      <c r="AA4157" s="543"/>
      <c r="AB4157" s="542"/>
      <c r="AC4157" s="543"/>
      <c r="AD4157" s="542"/>
      <c r="AE4157" s="580"/>
      <c r="AF4157" s="584"/>
      <c r="AG4157" s="585"/>
      <c r="AH4157" s="595">
        <f>IF(AD4157=0,0,(AF4157/AD4157)*100)</f>
        <v>0</v>
      </c>
      <c r="AI4157" s="596"/>
      <c r="AJ4157" s="542"/>
      <c r="AK4157" s="580"/>
      <c r="AL4157" s="584"/>
      <c r="AM4157" s="585"/>
      <c r="AN4157" s="595">
        <f>IF(AJ4157=0,0,(AL4157/AJ4157)*100)</f>
        <v>0</v>
      </c>
      <c r="AO4157" s="596"/>
      <c r="AP4157" s="542"/>
      <c r="AQ4157" s="580"/>
      <c r="AR4157" s="584"/>
      <c r="AS4157" s="585"/>
      <c r="AT4157" s="595">
        <f>IF(AP4157=0,0,(AR4157/AP4157)*100)</f>
        <v>0</v>
      </c>
      <c r="AU4157" s="596"/>
      <c r="AV4157" s="599">
        <f>AD4157+AJ4157+AP4157</f>
        <v>0</v>
      </c>
      <c r="AW4157" s="600"/>
      <c r="AX4157" s="630">
        <f>AF4157+AL4157+AR4157</f>
        <v>0</v>
      </c>
      <c r="AY4157" s="631"/>
      <c r="AZ4157" s="595">
        <f>IF(AV4157=0,0,(AX4157/AV4157)*100)</f>
        <v>0</v>
      </c>
      <c r="BA4157" s="596"/>
      <c r="BB4157" s="542"/>
      <c r="BC4157" s="580"/>
      <c r="BD4157" s="584"/>
      <c r="BE4157" s="585"/>
      <c r="BF4157" s="595">
        <f>IF(BB4157=0,0,(BD4157/BB4157)*100)</f>
        <v>0</v>
      </c>
      <c r="BG4157" s="596"/>
      <c r="BH4157" s="599">
        <f>AV4157+BB4157</f>
        <v>0</v>
      </c>
      <c r="BI4157" s="600"/>
      <c r="BJ4157" s="630">
        <f>AX4157+BD4157</f>
        <v>0</v>
      </c>
      <c r="BK4157" s="631"/>
      <c r="BL4157" s="595">
        <f>IF(BH4157=0,0,(BJ4157/BH4157)*100)</f>
        <v>0</v>
      </c>
      <c r="BM4157" s="596"/>
      <c r="BN4157" s="656">
        <f>(AF4157*2)+(AL4157*2)+(AR4157*3)+BD4157</f>
        <v>0</v>
      </c>
      <c r="BO4157" s="657"/>
      <c r="BP4157" s="658"/>
      <c r="BQ4157" s="676">
        <f t="shared" ref="BQ4157" si="3244">IF(BS4157=0,0,50*BR4157/BS4157)</f>
        <v>0</v>
      </c>
      <c r="BR4157" s="662">
        <f>(BN4157*BU$11)+(N4157*BU$12)+(Z4157*BU$13)+(R4157*BU$14)+(X4157*BU$15)+(AB4157*BU$16)</f>
        <v>0</v>
      </c>
      <c r="BS4157" s="662">
        <f>((BB4157-BD4157)*BU$18)+((AV4157-AX4157)*BU$17)+(H4157*BU$19)+(P4157*BU$20)</f>
        <v>0</v>
      </c>
      <c r="BT4157" s="15"/>
      <c r="BU4157" s="15"/>
      <c r="BV4157" s="95"/>
    </row>
    <row r="4158" spans="1:74" ht="21.75" hidden="1" customHeight="1" x14ac:dyDescent="0.25">
      <c r="A4158" s="95"/>
      <c r="B4158" s="571"/>
      <c r="C4158" s="642" t="str">
        <f>IF(ROSTER!D$24="","",ROSTER!D$24)</f>
        <v/>
      </c>
      <c r="D4158" s="643"/>
      <c r="E4158" s="575"/>
      <c r="F4158" s="577"/>
      <c r="G4158" s="583"/>
      <c r="H4158" s="579"/>
      <c r="I4158" s="545"/>
      <c r="J4158" s="544"/>
      <c r="K4158" s="581"/>
      <c r="L4158" s="586"/>
      <c r="M4158" s="587"/>
      <c r="N4158" s="592"/>
      <c r="O4158" s="603"/>
      <c r="P4158" s="544"/>
      <c r="Q4158" s="581"/>
      <c r="R4158" s="586"/>
      <c r="S4158" s="587"/>
      <c r="T4158" s="592"/>
      <c r="U4158" s="603"/>
      <c r="V4158" s="311"/>
      <c r="W4158" s="311"/>
      <c r="X4158" s="579"/>
      <c r="Y4158" s="545"/>
      <c r="Z4158" s="544"/>
      <c r="AA4158" s="545"/>
      <c r="AB4158" s="544"/>
      <c r="AC4158" s="545"/>
      <c r="AD4158" s="544"/>
      <c r="AE4158" s="581"/>
      <c r="AF4158" s="586"/>
      <c r="AG4158" s="587"/>
      <c r="AH4158" s="626"/>
      <c r="AI4158" s="627"/>
      <c r="AJ4158" s="544"/>
      <c r="AK4158" s="581"/>
      <c r="AL4158" s="586"/>
      <c r="AM4158" s="587"/>
      <c r="AN4158" s="626"/>
      <c r="AO4158" s="627"/>
      <c r="AP4158" s="544"/>
      <c r="AQ4158" s="581"/>
      <c r="AR4158" s="586"/>
      <c r="AS4158" s="587"/>
      <c r="AT4158" s="626"/>
      <c r="AU4158" s="627"/>
      <c r="AV4158" s="628"/>
      <c r="AW4158" s="629"/>
      <c r="AX4158" s="632"/>
      <c r="AY4158" s="633"/>
      <c r="AZ4158" s="626"/>
      <c r="BA4158" s="627"/>
      <c r="BB4158" s="544"/>
      <c r="BC4158" s="581"/>
      <c r="BD4158" s="586"/>
      <c r="BE4158" s="587"/>
      <c r="BF4158" s="626"/>
      <c r="BG4158" s="627"/>
      <c r="BH4158" s="628"/>
      <c r="BI4158" s="629"/>
      <c r="BJ4158" s="632"/>
      <c r="BK4158" s="633"/>
      <c r="BL4158" s="626"/>
      <c r="BM4158" s="627"/>
      <c r="BN4158" s="678"/>
      <c r="BO4158" s="679"/>
      <c r="BP4158" s="680"/>
      <c r="BQ4158" s="677"/>
      <c r="BR4158" s="663"/>
      <c r="BS4158" s="663"/>
      <c r="BT4158" s="15"/>
      <c r="BU4158" s="15"/>
      <c r="BV4158" s="95"/>
    </row>
    <row r="4159" spans="1:74" ht="21.75" hidden="1" customHeight="1" x14ac:dyDescent="0.25">
      <c r="A4159" s="95"/>
      <c r="B4159" s="570" t="str">
        <f>IF(ROSTER!B$26="","",ROSTER!B$26)</f>
        <v/>
      </c>
      <c r="C4159" s="572" t="str">
        <f>IF(ROSTER!C$26="","",ROSTER!C$26)</f>
        <v/>
      </c>
      <c r="D4159" s="573"/>
      <c r="E4159" s="574"/>
      <c r="F4159" s="576">
        <f>IF(E4159="y",1,IF(E4159="S",1,0))</f>
        <v>0</v>
      </c>
      <c r="G4159" s="582">
        <f>IF(E4159="S",1,0)</f>
        <v>0</v>
      </c>
      <c r="H4159" s="578"/>
      <c r="I4159" s="543"/>
      <c r="J4159" s="542"/>
      <c r="K4159" s="580"/>
      <c r="L4159" s="584"/>
      <c r="M4159" s="585"/>
      <c r="N4159" s="588">
        <f>L4159+J4159</f>
        <v>0</v>
      </c>
      <c r="O4159" s="589"/>
      <c r="P4159" s="542"/>
      <c r="Q4159" s="580"/>
      <c r="R4159" s="584"/>
      <c r="S4159" s="585"/>
      <c r="T4159" s="588">
        <f>R4159-P4159</f>
        <v>0</v>
      </c>
      <c r="U4159" s="589"/>
      <c r="V4159" s="310"/>
      <c r="W4159" s="310"/>
      <c r="X4159" s="578"/>
      <c r="Y4159" s="543"/>
      <c r="Z4159" s="542"/>
      <c r="AA4159" s="543"/>
      <c r="AB4159" s="542"/>
      <c r="AC4159" s="543"/>
      <c r="AD4159" s="542"/>
      <c r="AE4159" s="580"/>
      <c r="AF4159" s="584"/>
      <c r="AG4159" s="585"/>
      <c r="AH4159" s="595">
        <f>IF(AD4159=0,0,(AF4159/AD4159)*100)</f>
        <v>0</v>
      </c>
      <c r="AI4159" s="596"/>
      <c r="AJ4159" s="542"/>
      <c r="AK4159" s="580"/>
      <c r="AL4159" s="584"/>
      <c r="AM4159" s="585"/>
      <c r="AN4159" s="595">
        <f>IF(AJ4159=0,0,(AL4159/AJ4159)*100)</f>
        <v>0</v>
      </c>
      <c r="AO4159" s="596"/>
      <c r="AP4159" s="542"/>
      <c r="AQ4159" s="580"/>
      <c r="AR4159" s="584"/>
      <c r="AS4159" s="585"/>
      <c r="AT4159" s="595">
        <f>IF(AP4159=0,0,(AR4159/AP4159)*100)</f>
        <v>0</v>
      </c>
      <c r="AU4159" s="596"/>
      <c r="AV4159" s="599">
        <f>AD4159+AJ4159+AP4159</f>
        <v>0</v>
      </c>
      <c r="AW4159" s="600"/>
      <c r="AX4159" s="630">
        <f>AF4159+AL4159+AR4159</f>
        <v>0</v>
      </c>
      <c r="AY4159" s="631"/>
      <c r="AZ4159" s="595">
        <f>IF(AV4159=0,0,(AX4159/AV4159)*100)</f>
        <v>0</v>
      </c>
      <c r="BA4159" s="596"/>
      <c r="BB4159" s="542"/>
      <c r="BC4159" s="580"/>
      <c r="BD4159" s="584"/>
      <c r="BE4159" s="585"/>
      <c r="BF4159" s="595">
        <f>IF(BB4159=0,0,(BD4159/BB4159)*100)</f>
        <v>0</v>
      </c>
      <c r="BG4159" s="596"/>
      <c r="BH4159" s="599">
        <f>AV4159+BB4159</f>
        <v>0</v>
      </c>
      <c r="BI4159" s="600"/>
      <c r="BJ4159" s="630">
        <f>AX4159+BD4159</f>
        <v>0</v>
      </c>
      <c r="BK4159" s="631"/>
      <c r="BL4159" s="595">
        <f>IF(BH4159=0,0,(BJ4159/BH4159)*100)</f>
        <v>0</v>
      </c>
      <c r="BM4159" s="596"/>
      <c r="BN4159" s="656">
        <f>(AF4159*2)+(AL4159*2)+(AR4159*3)+BD4159</f>
        <v>0</v>
      </c>
      <c r="BO4159" s="657"/>
      <c r="BP4159" s="658"/>
      <c r="BQ4159" s="676">
        <f t="shared" ref="BQ4159" si="3245">IF(BS4159=0,0,50*BR4159/BS4159)</f>
        <v>0</v>
      </c>
      <c r="BR4159" s="662">
        <f>(BN4159*BU$11)+(N4159*BU$12)+(Z4159*BU$13)+(R4159*BU$14)+(X4159*BU$15)+(AB4159*BU$16)</f>
        <v>0</v>
      </c>
      <c r="BS4159" s="662">
        <f>((BB4159-BD4159)*BU$18)+((AV4159-AX4159)*BU$17)+(H4159*BU$19)+(P4159*BU$20)</f>
        <v>0</v>
      </c>
      <c r="BT4159" s="15"/>
      <c r="BU4159" s="15"/>
      <c r="BV4159" s="95"/>
    </row>
    <row r="4160" spans="1:74" ht="21.75" hidden="1" customHeight="1" x14ac:dyDescent="0.25">
      <c r="A4160" s="95"/>
      <c r="B4160" s="571"/>
      <c r="C4160" s="642" t="str">
        <f>IF(ROSTER!D$26="","",ROSTER!D$26)</f>
        <v/>
      </c>
      <c r="D4160" s="643"/>
      <c r="E4160" s="575"/>
      <c r="F4160" s="577"/>
      <c r="G4160" s="583"/>
      <c r="H4160" s="579"/>
      <c r="I4160" s="545"/>
      <c r="J4160" s="544"/>
      <c r="K4160" s="581"/>
      <c r="L4160" s="586"/>
      <c r="M4160" s="587"/>
      <c r="N4160" s="592"/>
      <c r="O4160" s="603"/>
      <c r="P4160" s="544"/>
      <c r="Q4160" s="581"/>
      <c r="R4160" s="586"/>
      <c r="S4160" s="587"/>
      <c r="T4160" s="592"/>
      <c r="U4160" s="603"/>
      <c r="V4160" s="311"/>
      <c r="W4160" s="311"/>
      <c r="X4160" s="579"/>
      <c r="Y4160" s="545"/>
      <c r="Z4160" s="544"/>
      <c r="AA4160" s="545"/>
      <c r="AB4160" s="544"/>
      <c r="AC4160" s="545"/>
      <c r="AD4160" s="544"/>
      <c r="AE4160" s="581"/>
      <c r="AF4160" s="586"/>
      <c r="AG4160" s="587"/>
      <c r="AH4160" s="626"/>
      <c r="AI4160" s="627"/>
      <c r="AJ4160" s="544"/>
      <c r="AK4160" s="581"/>
      <c r="AL4160" s="586"/>
      <c r="AM4160" s="587"/>
      <c r="AN4160" s="626"/>
      <c r="AO4160" s="627"/>
      <c r="AP4160" s="544"/>
      <c r="AQ4160" s="581"/>
      <c r="AR4160" s="586"/>
      <c r="AS4160" s="587"/>
      <c r="AT4160" s="626"/>
      <c r="AU4160" s="627"/>
      <c r="AV4160" s="628"/>
      <c r="AW4160" s="629"/>
      <c r="AX4160" s="632"/>
      <c r="AY4160" s="633"/>
      <c r="AZ4160" s="626"/>
      <c r="BA4160" s="627"/>
      <c r="BB4160" s="544"/>
      <c r="BC4160" s="581"/>
      <c r="BD4160" s="586"/>
      <c r="BE4160" s="587"/>
      <c r="BF4160" s="626"/>
      <c r="BG4160" s="627"/>
      <c r="BH4160" s="628"/>
      <c r="BI4160" s="629"/>
      <c r="BJ4160" s="632"/>
      <c r="BK4160" s="633"/>
      <c r="BL4160" s="626"/>
      <c r="BM4160" s="627"/>
      <c r="BN4160" s="678"/>
      <c r="BO4160" s="679"/>
      <c r="BP4160" s="680"/>
      <c r="BQ4160" s="677"/>
      <c r="BR4160" s="663"/>
      <c r="BS4160" s="663"/>
      <c r="BT4160" s="15"/>
      <c r="BU4160" s="15"/>
      <c r="BV4160" s="95"/>
    </row>
    <row r="4161" spans="1:74" ht="21.75" hidden="1" customHeight="1" x14ac:dyDescent="0.25">
      <c r="A4161" s="95"/>
      <c r="B4161" s="570" t="str">
        <f>IF(ROSTER!B$28="","",ROSTER!B$28)</f>
        <v/>
      </c>
      <c r="C4161" s="572" t="str">
        <f>IF(ROSTER!C$28="","",ROSTER!C$28)</f>
        <v/>
      </c>
      <c r="D4161" s="573"/>
      <c r="E4161" s="574"/>
      <c r="F4161" s="576">
        <f>IF(E4161="y",1,IF(E4161="S",1,0))</f>
        <v>0</v>
      </c>
      <c r="G4161" s="582">
        <f>IF(E4161="S",1,0)</f>
        <v>0</v>
      </c>
      <c r="H4161" s="578"/>
      <c r="I4161" s="543"/>
      <c r="J4161" s="542"/>
      <c r="K4161" s="580"/>
      <c r="L4161" s="584"/>
      <c r="M4161" s="585"/>
      <c r="N4161" s="588">
        <f>L4161+J4161</f>
        <v>0</v>
      </c>
      <c r="O4161" s="589"/>
      <c r="P4161" s="542"/>
      <c r="Q4161" s="580"/>
      <c r="R4161" s="584"/>
      <c r="S4161" s="585"/>
      <c r="T4161" s="588">
        <f>R4161-P4161</f>
        <v>0</v>
      </c>
      <c r="U4161" s="589"/>
      <c r="V4161" s="310"/>
      <c r="W4161" s="310"/>
      <c r="X4161" s="578"/>
      <c r="Y4161" s="543"/>
      <c r="Z4161" s="542"/>
      <c r="AA4161" s="543"/>
      <c r="AB4161" s="542"/>
      <c r="AC4161" s="543"/>
      <c r="AD4161" s="542"/>
      <c r="AE4161" s="580"/>
      <c r="AF4161" s="584"/>
      <c r="AG4161" s="585"/>
      <c r="AH4161" s="595">
        <f>IF(AD4161=0,0,(AF4161/AD4161)*100)</f>
        <v>0</v>
      </c>
      <c r="AI4161" s="596"/>
      <c r="AJ4161" s="542"/>
      <c r="AK4161" s="580"/>
      <c r="AL4161" s="584"/>
      <c r="AM4161" s="585"/>
      <c r="AN4161" s="595">
        <f>IF(AJ4161=0,0,(AL4161/AJ4161)*100)</f>
        <v>0</v>
      </c>
      <c r="AO4161" s="596"/>
      <c r="AP4161" s="542"/>
      <c r="AQ4161" s="580"/>
      <c r="AR4161" s="584"/>
      <c r="AS4161" s="585"/>
      <c r="AT4161" s="595">
        <f>IF(AP4161=0,0,(AR4161/AP4161)*100)</f>
        <v>0</v>
      </c>
      <c r="AU4161" s="596"/>
      <c r="AV4161" s="599">
        <f>AD4161+AJ4161+AP4161</f>
        <v>0</v>
      </c>
      <c r="AW4161" s="600"/>
      <c r="AX4161" s="630">
        <f>AF4161+AL4161+AR4161</f>
        <v>0</v>
      </c>
      <c r="AY4161" s="631"/>
      <c r="AZ4161" s="595">
        <f>IF(AV4161=0,0,(AX4161/AV4161)*100)</f>
        <v>0</v>
      </c>
      <c r="BA4161" s="596"/>
      <c r="BB4161" s="542"/>
      <c r="BC4161" s="580"/>
      <c r="BD4161" s="584"/>
      <c r="BE4161" s="585"/>
      <c r="BF4161" s="595">
        <f>IF(BB4161=0,0,(BD4161/BB4161)*100)</f>
        <v>0</v>
      </c>
      <c r="BG4161" s="596"/>
      <c r="BH4161" s="599">
        <f>AV4161+BB4161</f>
        <v>0</v>
      </c>
      <c r="BI4161" s="600"/>
      <c r="BJ4161" s="630">
        <f>AX4161+BD4161</f>
        <v>0</v>
      </c>
      <c r="BK4161" s="631"/>
      <c r="BL4161" s="595">
        <f>IF(BH4161=0,0,(BJ4161/BH4161)*100)</f>
        <v>0</v>
      </c>
      <c r="BM4161" s="596"/>
      <c r="BN4161" s="656">
        <f>(AF4161*2)+(AL4161*2)+(AR4161*3)+BD4161</f>
        <v>0</v>
      </c>
      <c r="BO4161" s="657"/>
      <c r="BP4161" s="658"/>
      <c r="BQ4161" s="676">
        <f t="shared" ref="BQ4161" si="3246">IF(BS4161=0,0,50*BR4161/BS4161)</f>
        <v>0</v>
      </c>
      <c r="BR4161" s="662">
        <f>(BN4161*BU$11)+(N4161*BU$12)+(Z4161*BU$13)+(R4161*BU$14)+(X4161*BU$15)+(AB4161*BU$16)</f>
        <v>0</v>
      </c>
      <c r="BS4161" s="662">
        <f>((BB4161-BD4161)*BU$18)+((AV4161-AX4161)*BU$17)+(H4161*BU$19)+(P4161*BU$20)</f>
        <v>0</v>
      </c>
      <c r="BT4161" s="15"/>
      <c r="BU4161" s="15"/>
      <c r="BV4161" s="95"/>
    </row>
    <row r="4162" spans="1:74" ht="21.75" hidden="1" customHeight="1" x14ac:dyDescent="0.25">
      <c r="A4162" s="95"/>
      <c r="B4162" s="571"/>
      <c r="C4162" s="642" t="str">
        <f>IF(ROSTER!D$28="","",ROSTER!D$28)</f>
        <v/>
      </c>
      <c r="D4162" s="643"/>
      <c r="E4162" s="575"/>
      <c r="F4162" s="577"/>
      <c r="G4162" s="583"/>
      <c r="H4162" s="579"/>
      <c r="I4162" s="545"/>
      <c r="J4162" s="544"/>
      <c r="K4162" s="581"/>
      <c r="L4162" s="586"/>
      <c r="M4162" s="587"/>
      <c r="N4162" s="592"/>
      <c r="O4162" s="603"/>
      <c r="P4162" s="544"/>
      <c r="Q4162" s="581"/>
      <c r="R4162" s="586"/>
      <c r="S4162" s="587"/>
      <c r="T4162" s="592"/>
      <c r="U4162" s="603"/>
      <c r="V4162" s="311"/>
      <c r="W4162" s="311"/>
      <c r="X4162" s="579"/>
      <c r="Y4162" s="545"/>
      <c r="Z4162" s="544"/>
      <c r="AA4162" s="545"/>
      <c r="AB4162" s="544"/>
      <c r="AC4162" s="545"/>
      <c r="AD4162" s="544"/>
      <c r="AE4162" s="581"/>
      <c r="AF4162" s="586"/>
      <c r="AG4162" s="587"/>
      <c r="AH4162" s="626"/>
      <c r="AI4162" s="627"/>
      <c r="AJ4162" s="544"/>
      <c r="AK4162" s="581"/>
      <c r="AL4162" s="586"/>
      <c r="AM4162" s="587"/>
      <c r="AN4162" s="626"/>
      <c r="AO4162" s="627"/>
      <c r="AP4162" s="544"/>
      <c r="AQ4162" s="581"/>
      <c r="AR4162" s="586"/>
      <c r="AS4162" s="587"/>
      <c r="AT4162" s="626"/>
      <c r="AU4162" s="627"/>
      <c r="AV4162" s="628"/>
      <c r="AW4162" s="629"/>
      <c r="AX4162" s="632"/>
      <c r="AY4162" s="633"/>
      <c r="AZ4162" s="626"/>
      <c r="BA4162" s="627"/>
      <c r="BB4162" s="544"/>
      <c r="BC4162" s="581"/>
      <c r="BD4162" s="586"/>
      <c r="BE4162" s="587"/>
      <c r="BF4162" s="626"/>
      <c r="BG4162" s="627"/>
      <c r="BH4162" s="628"/>
      <c r="BI4162" s="629"/>
      <c r="BJ4162" s="632"/>
      <c r="BK4162" s="633"/>
      <c r="BL4162" s="626"/>
      <c r="BM4162" s="627"/>
      <c r="BN4162" s="678"/>
      <c r="BO4162" s="679"/>
      <c r="BP4162" s="680"/>
      <c r="BQ4162" s="677"/>
      <c r="BR4162" s="663"/>
      <c r="BS4162" s="663"/>
      <c r="BT4162" s="15"/>
      <c r="BU4162" s="15"/>
      <c r="BV4162" s="95"/>
    </row>
    <row r="4163" spans="1:74" ht="21.75" hidden="1" customHeight="1" x14ac:dyDescent="0.25">
      <c r="A4163" s="95"/>
      <c r="B4163" s="570" t="str">
        <f>IF(ROSTER!B$30="","",ROSTER!B$30)</f>
        <v/>
      </c>
      <c r="C4163" s="572" t="str">
        <f>IF(ROSTER!C$30="","",ROSTER!C$30)</f>
        <v/>
      </c>
      <c r="D4163" s="573"/>
      <c r="E4163" s="574"/>
      <c r="F4163" s="576">
        <f>IF(E4163="y",1,IF(E4163="S",1,0))</f>
        <v>0</v>
      </c>
      <c r="G4163" s="582">
        <f>IF(E4163="S",1,0)</f>
        <v>0</v>
      </c>
      <c r="H4163" s="578"/>
      <c r="I4163" s="543"/>
      <c r="J4163" s="542"/>
      <c r="K4163" s="580"/>
      <c r="L4163" s="584"/>
      <c r="M4163" s="585"/>
      <c r="N4163" s="588">
        <f>L4163+J4163</f>
        <v>0</v>
      </c>
      <c r="O4163" s="589"/>
      <c r="P4163" s="542"/>
      <c r="Q4163" s="580"/>
      <c r="R4163" s="584"/>
      <c r="S4163" s="585"/>
      <c r="T4163" s="588">
        <f>R4163-P4163</f>
        <v>0</v>
      </c>
      <c r="U4163" s="589"/>
      <c r="V4163" s="310"/>
      <c r="W4163" s="310"/>
      <c r="X4163" s="578"/>
      <c r="Y4163" s="543"/>
      <c r="Z4163" s="542"/>
      <c r="AA4163" s="543"/>
      <c r="AB4163" s="542"/>
      <c r="AC4163" s="543"/>
      <c r="AD4163" s="542"/>
      <c r="AE4163" s="580"/>
      <c r="AF4163" s="584"/>
      <c r="AG4163" s="585"/>
      <c r="AH4163" s="595">
        <f>IF(AD4163=0,0,(AF4163/AD4163)*100)</f>
        <v>0</v>
      </c>
      <c r="AI4163" s="596"/>
      <c r="AJ4163" s="542"/>
      <c r="AK4163" s="580"/>
      <c r="AL4163" s="584"/>
      <c r="AM4163" s="585"/>
      <c r="AN4163" s="595">
        <f>IF(AJ4163=0,0,(AL4163/AJ4163)*100)</f>
        <v>0</v>
      </c>
      <c r="AO4163" s="596"/>
      <c r="AP4163" s="542"/>
      <c r="AQ4163" s="580"/>
      <c r="AR4163" s="584"/>
      <c r="AS4163" s="585"/>
      <c r="AT4163" s="595">
        <f>IF(AP4163=0,0,(AR4163/AP4163)*100)</f>
        <v>0</v>
      </c>
      <c r="AU4163" s="596"/>
      <c r="AV4163" s="599">
        <f>AD4163+AJ4163+AP4163</f>
        <v>0</v>
      </c>
      <c r="AW4163" s="600"/>
      <c r="AX4163" s="630">
        <f>AF4163+AL4163+AR4163</f>
        <v>0</v>
      </c>
      <c r="AY4163" s="631"/>
      <c r="AZ4163" s="595">
        <f>IF(AV4163=0,0,(AX4163/AV4163)*100)</f>
        <v>0</v>
      </c>
      <c r="BA4163" s="596"/>
      <c r="BB4163" s="542"/>
      <c r="BC4163" s="580"/>
      <c r="BD4163" s="584"/>
      <c r="BE4163" s="585"/>
      <c r="BF4163" s="595">
        <f>IF(BB4163=0,0,(BD4163/BB4163)*100)</f>
        <v>0</v>
      </c>
      <c r="BG4163" s="596"/>
      <c r="BH4163" s="599">
        <f>AV4163+BB4163</f>
        <v>0</v>
      </c>
      <c r="BI4163" s="600"/>
      <c r="BJ4163" s="630">
        <f>AX4163+BD4163</f>
        <v>0</v>
      </c>
      <c r="BK4163" s="631"/>
      <c r="BL4163" s="595">
        <f>IF(BH4163=0,0,(BJ4163/BH4163)*100)</f>
        <v>0</v>
      </c>
      <c r="BM4163" s="596"/>
      <c r="BN4163" s="656">
        <f>(AF4163*2)+(AL4163*2)+(AR4163*3)+BD4163</f>
        <v>0</v>
      </c>
      <c r="BO4163" s="657"/>
      <c r="BP4163" s="658"/>
      <c r="BQ4163" s="676">
        <f t="shared" ref="BQ4163" si="3247">IF(BS4163=0,0,50*BR4163/BS4163)</f>
        <v>0</v>
      </c>
      <c r="BR4163" s="662">
        <f>(BN4163*BU$11)+(N4163*BU$12)+(Z4163*BU$13)+(R4163*BU$14)+(X4163*BU$15)+(AB4163*BU$16)</f>
        <v>0</v>
      </c>
      <c r="BS4163" s="662">
        <f>((BB4163-BD4163)*BU$18)+((AV4163-AX4163)*BU$17)+(H4163*BU$19)+(P4163*BU$20)</f>
        <v>0</v>
      </c>
      <c r="BT4163" s="15"/>
      <c r="BU4163" s="15"/>
      <c r="BV4163" s="95"/>
    </row>
    <row r="4164" spans="1:74" ht="21.75" hidden="1" customHeight="1" x14ac:dyDescent="0.25">
      <c r="A4164" s="95"/>
      <c r="B4164" s="571"/>
      <c r="C4164" s="642" t="str">
        <f>IF(ROSTER!D$30="","",ROSTER!D$30)</f>
        <v/>
      </c>
      <c r="D4164" s="643"/>
      <c r="E4164" s="575"/>
      <c r="F4164" s="577"/>
      <c r="G4164" s="583"/>
      <c r="H4164" s="579"/>
      <c r="I4164" s="545"/>
      <c r="J4164" s="544"/>
      <c r="K4164" s="581"/>
      <c r="L4164" s="586"/>
      <c r="M4164" s="587"/>
      <c r="N4164" s="592"/>
      <c r="O4164" s="603"/>
      <c r="P4164" s="544"/>
      <c r="Q4164" s="581"/>
      <c r="R4164" s="586"/>
      <c r="S4164" s="587"/>
      <c r="T4164" s="592"/>
      <c r="U4164" s="603"/>
      <c r="V4164" s="311"/>
      <c r="W4164" s="311"/>
      <c r="X4164" s="579"/>
      <c r="Y4164" s="545"/>
      <c r="Z4164" s="544"/>
      <c r="AA4164" s="545"/>
      <c r="AB4164" s="544"/>
      <c r="AC4164" s="545"/>
      <c r="AD4164" s="544"/>
      <c r="AE4164" s="581"/>
      <c r="AF4164" s="586"/>
      <c r="AG4164" s="587"/>
      <c r="AH4164" s="626"/>
      <c r="AI4164" s="627"/>
      <c r="AJ4164" s="544"/>
      <c r="AK4164" s="581"/>
      <c r="AL4164" s="586"/>
      <c r="AM4164" s="587"/>
      <c r="AN4164" s="626"/>
      <c r="AO4164" s="627"/>
      <c r="AP4164" s="544"/>
      <c r="AQ4164" s="581"/>
      <c r="AR4164" s="586"/>
      <c r="AS4164" s="587"/>
      <c r="AT4164" s="626"/>
      <c r="AU4164" s="627"/>
      <c r="AV4164" s="628"/>
      <c r="AW4164" s="629"/>
      <c r="AX4164" s="632"/>
      <c r="AY4164" s="633"/>
      <c r="AZ4164" s="626"/>
      <c r="BA4164" s="627"/>
      <c r="BB4164" s="544"/>
      <c r="BC4164" s="581"/>
      <c r="BD4164" s="586"/>
      <c r="BE4164" s="587"/>
      <c r="BF4164" s="626"/>
      <c r="BG4164" s="627"/>
      <c r="BH4164" s="628"/>
      <c r="BI4164" s="629"/>
      <c r="BJ4164" s="632"/>
      <c r="BK4164" s="633"/>
      <c r="BL4164" s="626"/>
      <c r="BM4164" s="627"/>
      <c r="BN4164" s="678"/>
      <c r="BO4164" s="679"/>
      <c r="BP4164" s="680"/>
      <c r="BQ4164" s="677"/>
      <c r="BR4164" s="663"/>
      <c r="BS4164" s="663"/>
      <c r="BT4164" s="15"/>
      <c r="BU4164" s="15"/>
      <c r="BV4164" s="95"/>
    </row>
    <row r="4165" spans="1:74" ht="21.75" hidden="1" customHeight="1" x14ac:dyDescent="0.25">
      <c r="A4165" s="95"/>
      <c r="B4165" s="570" t="str">
        <f>IF(ROSTER!B$32="","",ROSTER!B$32)</f>
        <v/>
      </c>
      <c r="C4165" s="572" t="str">
        <f>IF(ROSTER!C$32="","",ROSTER!C$32)</f>
        <v/>
      </c>
      <c r="D4165" s="573"/>
      <c r="E4165" s="574"/>
      <c r="F4165" s="576">
        <f>IF(E4165="y",1,IF(E4165="S",1,0))</f>
        <v>0</v>
      </c>
      <c r="G4165" s="582">
        <f>IF(E4165="S",1,0)</f>
        <v>0</v>
      </c>
      <c r="H4165" s="578"/>
      <c r="I4165" s="543"/>
      <c r="J4165" s="542"/>
      <c r="K4165" s="580"/>
      <c r="L4165" s="584"/>
      <c r="M4165" s="585"/>
      <c r="N4165" s="588">
        <f>L4165+J4165</f>
        <v>0</v>
      </c>
      <c r="O4165" s="589"/>
      <c r="P4165" s="542"/>
      <c r="Q4165" s="580"/>
      <c r="R4165" s="584"/>
      <c r="S4165" s="585"/>
      <c r="T4165" s="588">
        <f>R4165-P4165</f>
        <v>0</v>
      </c>
      <c r="U4165" s="589"/>
      <c r="V4165" s="310"/>
      <c r="W4165" s="310"/>
      <c r="X4165" s="578"/>
      <c r="Y4165" s="543"/>
      <c r="Z4165" s="542"/>
      <c r="AA4165" s="543"/>
      <c r="AB4165" s="542"/>
      <c r="AC4165" s="543"/>
      <c r="AD4165" s="542"/>
      <c r="AE4165" s="580"/>
      <c r="AF4165" s="584"/>
      <c r="AG4165" s="585"/>
      <c r="AH4165" s="595">
        <f>IF(AD4165=0,0,(AF4165/AD4165)*100)</f>
        <v>0</v>
      </c>
      <c r="AI4165" s="596"/>
      <c r="AJ4165" s="542"/>
      <c r="AK4165" s="580"/>
      <c r="AL4165" s="584"/>
      <c r="AM4165" s="585"/>
      <c r="AN4165" s="595">
        <f>IF(AJ4165=0,0,(AL4165/AJ4165)*100)</f>
        <v>0</v>
      </c>
      <c r="AO4165" s="596"/>
      <c r="AP4165" s="542"/>
      <c r="AQ4165" s="580"/>
      <c r="AR4165" s="584"/>
      <c r="AS4165" s="585"/>
      <c r="AT4165" s="595">
        <f>IF(AP4165=0,0,(AR4165/AP4165)*100)</f>
        <v>0</v>
      </c>
      <c r="AU4165" s="596"/>
      <c r="AV4165" s="599">
        <f>AD4165+AJ4165+AP4165</f>
        <v>0</v>
      </c>
      <c r="AW4165" s="600"/>
      <c r="AX4165" s="630">
        <f>AF4165+AL4165+AR4165</f>
        <v>0</v>
      </c>
      <c r="AY4165" s="631"/>
      <c r="AZ4165" s="595">
        <f>IF(AV4165=0,0,(AX4165/AV4165)*100)</f>
        <v>0</v>
      </c>
      <c r="BA4165" s="596"/>
      <c r="BB4165" s="542"/>
      <c r="BC4165" s="580"/>
      <c r="BD4165" s="584"/>
      <c r="BE4165" s="585"/>
      <c r="BF4165" s="595">
        <f>IF(BB4165=0,0,(BD4165/BB4165)*100)</f>
        <v>0</v>
      </c>
      <c r="BG4165" s="596"/>
      <c r="BH4165" s="599">
        <f>AV4165+BB4165</f>
        <v>0</v>
      </c>
      <c r="BI4165" s="600"/>
      <c r="BJ4165" s="630">
        <f>AX4165+BD4165</f>
        <v>0</v>
      </c>
      <c r="BK4165" s="631"/>
      <c r="BL4165" s="595">
        <f>IF(BH4165=0,0,(BJ4165/BH4165)*100)</f>
        <v>0</v>
      </c>
      <c r="BM4165" s="596"/>
      <c r="BN4165" s="656">
        <f>(AF4165*2)+(AL4165*2)+(AR4165*3)+BD4165</f>
        <v>0</v>
      </c>
      <c r="BO4165" s="657"/>
      <c r="BP4165" s="658"/>
      <c r="BQ4165" s="676">
        <f t="shared" ref="BQ4165" si="3248">IF(BS4165=0,0,50*BR4165/BS4165)</f>
        <v>0</v>
      </c>
      <c r="BR4165" s="662">
        <f>(BN4165*BU$11)+(N4165*BU$12)+(Z4165*BU$13)+(R4165*BU$14)+(X4165*BU$15)+(AB4165*BU$16)</f>
        <v>0</v>
      </c>
      <c r="BS4165" s="662">
        <f>((BB4165-BD4165)*BU$18)+((AV4165-AX4165)*BU$17)+(H4165*BU$19)+(P4165*BU$20)</f>
        <v>0</v>
      </c>
      <c r="BT4165" s="15"/>
      <c r="BU4165" s="15"/>
      <c r="BV4165" s="95"/>
    </row>
    <row r="4166" spans="1:74" ht="21.75" hidden="1" customHeight="1" x14ac:dyDescent="0.25">
      <c r="A4166" s="95"/>
      <c r="B4166" s="571"/>
      <c r="C4166" s="642" t="str">
        <f>IF(ROSTER!D$32="","",ROSTER!D$32)</f>
        <v/>
      </c>
      <c r="D4166" s="643"/>
      <c r="E4166" s="575"/>
      <c r="F4166" s="577"/>
      <c r="G4166" s="583"/>
      <c r="H4166" s="579"/>
      <c r="I4166" s="545"/>
      <c r="J4166" s="544"/>
      <c r="K4166" s="581"/>
      <c r="L4166" s="586"/>
      <c r="M4166" s="587"/>
      <c r="N4166" s="592"/>
      <c r="O4166" s="603"/>
      <c r="P4166" s="544"/>
      <c r="Q4166" s="581"/>
      <c r="R4166" s="586"/>
      <c r="S4166" s="587"/>
      <c r="T4166" s="592"/>
      <c r="U4166" s="603"/>
      <c r="V4166" s="311"/>
      <c r="W4166" s="311"/>
      <c r="X4166" s="579"/>
      <c r="Y4166" s="545"/>
      <c r="Z4166" s="544"/>
      <c r="AA4166" s="545"/>
      <c r="AB4166" s="544"/>
      <c r="AC4166" s="545"/>
      <c r="AD4166" s="544"/>
      <c r="AE4166" s="581"/>
      <c r="AF4166" s="586"/>
      <c r="AG4166" s="587"/>
      <c r="AH4166" s="626"/>
      <c r="AI4166" s="627"/>
      <c r="AJ4166" s="544"/>
      <c r="AK4166" s="581"/>
      <c r="AL4166" s="586"/>
      <c r="AM4166" s="587"/>
      <c r="AN4166" s="626"/>
      <c r="AO4166" s="627"/>
      <c r="AP4166" s="544"/>
      <c r="AQ4166" s="581"/>
      <c r="AR4166" s="586"/>
      <c r="AS4166" s="587"/>
      <c r="AT4166" s="626"/>
      <c r="AU4166" s="627"/>
      <c r="AV4166" s="628"/>
      <c r="AW4166" s="629"/>
      <c r="AX4166" s="632"/>
      <c r="AY4166" s="633"/>
      <c r="AZ4166" s="626"/>
      <c r="BA4166" s="627"/>
      <c r="BB4166" s="544"/>
      <c r="BC4166" s="581"/>
      <c r="BD4166" s="586"/>
      <c r="BE4166" s="587"/>
      <c r="BF4166" s="626"/>
      <c r="BG4166" s="627"/>
      <c r="BH4166" s="628"/>
      <c r="BI4166" s="629"/>
      <c r="BJ4166" s="632"/>
      <c r="BK4166" s="633"/>
      <c r="BL4166" s="626"/>
      <c r="BM4166" s="627"/>
      <c r="BN4166" s="678"/>
      <c r="BO4166" s="679"/>
      <c r="BP4166" s="680"/>
      <c r="BQ4166" s="677"/>
      <c r="BR4166" s="663"/>
      <c r="BS4166" s="663"/>
      <c r="BT4166" s="15"/>
      <c r="BU4166" s="15"/>
      <c r="BV4166" s="95"/>
    </row>
    <row r="4167" spans="1:74" ht="21.75" hidden="1" customHeight="1" x14ac:dyDescent="0.25">
      <c r="A4167" s="95"/>
      <c r="B4167" s="570" t="str">
        <f>IF(ROSTER!B$34="","",ROSTER!B$34)</f>
        <v/>
      </c>
      <c r="C4167" s="572" t="str">
        <f>IF(ROSTER!C$34="","",ROSTER!C$34)</f>
        <v/>
      </c>
      <c r="D4167" s="573"/>
      <c r="E4167" s="574"/>
      <c r="F4167" s="576">
        <f>IF(E4167="y",1,IF(E4167="S",1,0))</f>
        <v>0</v>
      </c>
      <c r="G4167" s="582">
        <f>IF(E4167="S",1,0)</f>
        <v>0</v>
      </c>
      <c r="H4167" s="578"/>
      <c r="I4167" s="543"/>
      <c r="J4167" s="542"/>
      <c r="K4167" s="580"/>
      <c r="L4167" s="584"/>
      <c r="M4167" s="585"/>
      <c r="N4167" s="588">
        <f>L4167+J4167</f>
        <v>0</v>
      </c>
      <c r="O4167" s="589"/>
      <c r="P4167" s="542"/>
      <c r="Q4167" s="580"/>
      <c r="R4167" s="584"/>
      <c r="S4167" s="585"/>
      <c r="T4167" s="588">
        <f>R4167-P4167</f>
        <v>0</v>
      </c>
      <c r="U4167" s="589"/>
      <c r="V4167" s="310"/>
      <c r="W4167" s="310"/>
      <c r="X4167" s="578"/>
      <c r="Y4167" s="543"/>
      <c r="Z4167" s="542"/>
      <c r="AA4167" s="543"/>
      <c r="AB4167" s="542"/>
      <c r="AC4167" s="543"/>
      <c r="AD4167" s="542"/>
      <c r="AE4167" s="580"/>
      <c r="AF4167" s="584"/>
      <c r="AG4167" s="585"/>
      <c r="AH4167" s="595">
        <f>IF(AD4167=0,0,(AF4167/AD4167)*100)</f>
        <v>0</v>
      </c>
      <c r="AI4167" s="596"/>
      <c r="AJ4167" s="542"/>
      <c r="AK4167" s="580"/>
      <c r="AL4167" s="584"/>
      <c r="AM4167" s="585"/>
      <c r="AN4167" s="595">
        <f>IF(AJ4167=0,0,(AL4167/AJ4167)*100)</f>
        <v>0</v>
      </c>
      <c r="AO4167" s="596"/>
      <c r="AP4167" s="542"/>
      <c r="AQ4167" s="580"/>
      <c r="AR4167" s="584"/>
      <c r="AS4167" s="585"/>
      <c r="AT4167" s="595">
        <f>IF(AP4167=0,0,(AR4167/AP4167)*100)</f>
        <v>0</v>
      </c>
      <c r="AU4167" s="596"/>
      <c r="AV4167" s="599">
        <f>AD4167+AJ4167+AP4167</f>
        <v>0</v>
      </c>
      <c r="AW4167" s="600"/>
      <c r="AX4167" s="630">
        <f>AF4167+AL4167+AR4167</f>
        <v>0</v>
      </c>
      <c r="AY4167" s="631"/>
      <c r="AZ4167" s="595">
        <f>IF(AV4167=0,0,(AX4167/AV4167)*100)</f>
        <v>0</v>
      </c>
      <c r="BA4167" s="596"/>
      <c r="BB4167" s="542"/>
      <c r="BC4167" s="580"/>
      <c r="BD4167" s="584"/>
      <c r="BE4167" s="585"/>
      <c r="BF4167" s="595">
        <f>IF(BB4167=0,0,(BD4167/BB4167)*100)</f>
        <v>0</v>
      </c>
      <c r="BG4167" s="596"/>
      <c r="BH4167" s="599">
        <f>AV4167+BB4167</f>
        <v>0</v>
      </c>
      <c r="BI4167" s="600"/>
      <c r="BJ4167" s="630">
        <f>AX4167+BD4167</f>
        <v>0</v>
      </c>
      <c r="BK4167" s="631"/>
      <c r="BL4167" s="595">
        <f>IF(BH4167=0,0,(BJ4167/BH4167)*100)</f>
        <v>0</v>
      </c>
      <c r="BM4167" s="596"/>
      <c r="BN4167" s="656">
        <f>(AF4167*2)+(AL4167*2)+(AR4167*3)+BD4167</f>
        <v>0</v>
      </c>
      <c r="BO4167" s="657"/>
      <c r="BP4167" s="658"/>
      <c r="BQ4167" s="676">
        <f t="shared" ref="BQ4167" si="3249">IF(BS4167=0,0,50*BR4167/BS4167)</f>
        <v>0</v>
      </c>
      <c r="BR4167" s="662">
        <f>(BN4167*BU$11)+(N4167*BU$12)+(Z4167*BU$13)+(R4167*BU$14)+(X4167*BU$15)+(AB4167*BU$16)</f>
        <v>0</v>
      </c>
      <c r="BS4167" s="662">
        <f>((BB4167-BD4167)*BU$18)+((AV4167-AX4167)*BU$17)+(H4167*BU$19)+(P4167*BU$20)</f>
        <v>0</v>
      </c>
      <c r="BT4167" s="15"/>
      <c r="BU4167" s="15"/>
      <c r="BV4167" s="95"/>
    </row>
    <row r="4168" spans="1:74" ht="21.75" hidden="1" customHeight="1" x14ac:dyDescent="0.25">
      <c r="A4168" s="95"/>
      <c r="B4168" s="571"/>
      <c r="C4168" s="642" t="str">
        <f>IF(ROSTER!D$34="","",ROSTER!D$34)</f>
        <v/>
      </c>
      <c r="D4168" s="643"/>
      <c r="E4168" s="575"/>
      <c r="F4168" s="577"/>
      <c r="G4168" s="583"/>
      <c r="H4168" s="579"/>
      <c r="I4168" s="545"/>
      <c r="J4168" s="544"/>
      <c r="K4168" s="581"/>
      <c r="L4168" s="586"/>
      <c r="M4168" s="587"/>
      <c r="N4168" s="592"/>
      <c r="O4168" s="603"/>
      <c r="P4168" s="544"/>
      <c r="Q4168" s="581"/>
      <c r="R4168" s="586"/>
      <c r="S4168" s="587"/>
      <c r="T4168" s="592"/>
      <c r="U4168" s="603"/>
      <c r="V4168" s="311"/>
      <c r="W4168" s="311"/>
      <c r="X4168" s="579"/>
      <c r="Y4168" s="545"/>
      <c r="Z4168" s="544"/>
      <c r="AA4168" s="545"/>
      <c r="AB4168" s="544"/>
      <c r="AC4168" s="545"/>
      <c r="AD4168" s="544"/>
      <c r="AE4168" s="581"/>
      <c r="AF4168" s="586"/>
      <c r="AG4168" s="587"/>
      <c r="AH4168" s="626"/>
      <c r="AI4168" s="627"/>
      <c r="AJ4168" s="544"/>
      <c r="AK4168" s="581"/>
      <c r="AL4168" s="586"/>
      <c r="AM4168" s="587"/>
      <c r="AN4168" s="626"/>
      <c r="AO4168" s="627"/>
      <c r="AP4168" s="544"/>
      <c r="AQ4168" s="581"/>
      <c r="AR4168" s="586"/>
      <c r="AS4168" s="587"/>
      <c r="AT4168" s="626"/>
      <c r="AU4168" s="627"/>
      <c r="AV4168" s="628"/>
      <c r="AW4168" s="629"/>
      <c r="AX4168" s="632"/>
      <c r="AY4168" s="633"/>
      <c r="AZ4168" s="626"/>
      <c r="BA4168" s="627"/>
      <c r="BB4168" s="544"/>
      <c r="BC4168" s="581"/>
      <c r="BD4168" s="586"/>
      <c r="BE4168" s="587"/>
      <c r="BF4168" s="626"/>
      <c r="BG4168" s="627"/>
      <c r="BH4168" s="628"/>
      <c r="BI4168" s="629"/>
      <c r="BJ4168" s="632"/>
      <c r="BK4168" s="633"/>
      <c r="BL4168" s="626"/>
      <c r="BM4168" s="627"/>
      <c r="BN4168" s="678"/>
      <c r="BO4168" s="679"/>
      <c r="BP4168" s="680"/>
      <c r="BQ4168" s="677"/>
      <c r="BR4168" s="663"/>
      <c r="BS4168" s="663"/>
      <c r="BT4168" s="15"/>
      <c r="BU4168" s="15"/>
      <c r="BV4168" s="95"/>
    </row>
    <row r="4169" spans="1:74" ht="21.75" hidden="1" customHeight="1" x14ac:dyDescent="0.25">
      <c r="A4169" s="95"/>
      <c r="B4169" s="570" t="str">
        <f>IF(ROSTER!B$36="","",ROSTER!B$36)</f>
        <v/>
      </c>
      <c r="C4169" s="572" t="str">
        <f>IF(ROSTER!C$36="","",ROSTER!C$36)</f>
        <v/>
      </c>
      <c r="D4169" s="573"/>
      <c r="E4169" s="574"/>
      <c r="F4169" s="576">
        <f>IF(E4169="y",1,IF(E4169="S",1,0))</f>
        <v>0</v>
      </c>
      <c r="G4169" s="582">
        <f>IF(E4169="S",1,0)</f>
        <v>0</v>
      </c>
      <c r="H4169" s="578"/>
      <c r="I4169" s="543"/>
      <c r="J4169" s="542"/>
      <c r="K4169" s="580"/>
      <c r="L4169" s="584"/>
      <c r="M4169" s="585"/>
      <c r="N4169" s="588">
        <f>L4169+J4169</f>
        <v>0</v>
      </c>
      <c r="O4169" s="589"/>
      <c r="P4169" s="542"/>
      <c r="Q4169" s="580"/>
      <c r="R4169" s="584"/>
      <c r="S4169" s="585"/>
      <c r="T4169" s="588">
        <f>R4169-P4169</f>
        <v>0</v>
      </c>
      <c r="U4169" s="589"/>
      <c r="V4169" s="310"/>
      <c r="W4169" s="310"/>
      <c r="X4169" s="578"/>
      <c r="Y4169" s="543"/>
      <c r="Z4169" s="542"/>
      <c r="AA4169" s="543"/>
      <c r="AB4169" s="542"/>
      <c r="AC4169" s="543"/>
      <c r="AD4169" s="542"/>
      <c r="AE4169" s="580"/>
      <c r="AF4169" s="584"/>
      <c r="AG4169" s="585"/>
      <c r="AH4169" s="595">
        <f>IF(AD4169=0,0,(AF4169/AD4169)*100)</f>
        <v>0</v>
      </c>
      <c r="AI4169" s="596"/>
      <c r="AJ4169" s="542"/>
      <c r="AK4169" s="580"/>
      <c r="AL4169" s="584"/>
      <c r="AM4169" s="585"/>
      <c r="AN4169" s="595">
        <f>IF(AJ4169=0,0,(AL4169/AJ4169)*100)</f>
        <v>0</v>
      </c>
      <c r="AO4169" s="596"/>
      <c r="AP4169" s="542"/>
      <c r="AQ4169" s="580"/>
      <c r="AR4169" s="584"/>
      <c r="AS4169" s="585"/>
      <c r="AT4169" s="595">
        <f>IF(AP4169=0,0,(AR4169/AP4169)*100)</f>
        <v>0</v>
      </c>
      <c r="AU4169" s="596"/>
      <c r="AV4169" s="599">
        <f>AD4169+AJ4169+AP4169</f>
        <v>0</v>
      </c>
      <c r="AW4169" s="600"/>
      <c r="AX4169" s="630">
        <f>AF4169+AL4169+AR4169</f>
        <v>0</v>
      </c>
      <c r="AY4169" s="631"/>
      <c r="AZ4169" s="595">
        <f>IF(AV4169=0,0,(AX4169/AV4169)*100)</f>
        <v>0</v>
      </c>
      <c r="BA4169" s="596"/>
      <c r="BB4169" s="542"/>
      <c r="BC4169" s="580"/>
      <c r="BD4169" s="584"/>
      <c r="BE4169" s="585"/>
      <c r="BF4169" s="595">
        <f>IF(BB4169=0,0,(BD4169/BB4169)*100)</f>
        <v>0</v>
      </c>
      <c r="BG4169" s="596"/>
      <c r="BH4169" s="599">
        <f>AV4169+BB4169</f>
        <v>0</v>
      </c>
      <c r="BI4169" s="600"/>
      <c r="BJ4169" s="630">
        <f>AX4169+BD4169</f>
        <v>0</v>
      </c>
      <c r="BK4169" s="631"/>
      <c r="BL4169" s="595">
        <f>IF(BH4169=0,0,(BJ4169/BH4169)*100)</f>
        <v>0</v>
      </c>
      <c r="BM4169" s="596"/>
      <c r="BN4169" s="656">
        <f>(AF4169*2)+(AL4169*2)+(AR4169*3)+BD4169</f>
        <v>0</v>
      </c>
      <c r="BO4169" s="657"/>
      <c r="BP4169" s="658"/>
      <c r="BQ4169" s="676">
        <f t="shared" ref="BQ4169" si="3250">IF(BS4169=0,0,50*BR4169/BS4169)</f>
        <v>0</v>
      </c>
      <c r="BR4169" s="662">
        <f>(BN4169*BU$11)+(N4169*BU$12)+(Z4169*BU$13)+(R4169*BU$14)+(X4169*BU$15)+(AB4169*BU$16)</f>
        <v>0</v>
      </c>
      <c r="BS4169" s="662">
        <f>((BB4169-BD4169)*BU$18)+((AV4169-AX4169)*BU$17)+(H4169*BU$19)+(P4169*BU$20)</f>
        <v>0</v>
      </c>
      <c r="BT4169" s="15"/>
      <c r="BU4169" s="15"/>
      <c r="BV4169" s="95"/>
    </row>
    <row r="4170" spans="1:74" ht="21.75" hidden="1" customHeight="1" x14ac:dyDescent="0.25">
      <c r="A4170" s="95"/>
      <c r="B4170" s="571"/>
      <c r="C4170" s="642" t="str">
        <f>IF(ROSTER!D$36="","",ROSTER!D$36)</f>
        <v/>
      </c>
      <c r="D4170" s="643"/>
      <c r="E4170" s="575"/>
      <c r="F4170" s="577"/>
      <c r="G4170" s="583"/>
      <c r="H4170" s="579"/>
      <c r="I4170" s="545"/>
      <c r="J4170" s="544"/>
      <c r="K4170" s="581"/>
      <c r="L4170" s="586"/>
      <c r="M4170" s="587"/>
      <c r="N4170" s="592"/>
      <c r="O4170" s="603"/>
      <c r="P4170" s="544"/>
      <c r="Q4170" s="581"/>
      <c r="R4170" s="586"/>
      <c r="S4170" s="587"/>
      <c r="T4170" s="592"/>
      <c r="U4170" s="603"/>
      <c r="V4170" s="311"/>
      <c r="W4170" s="311"/>
      <c r="X4170" s="579"/>
      <c r="Y4170" s="545"/>
      <c r="Z4170" s="544"/>
      <c r="AA4170" s="545"/>
      <c r="AB4170" s="544"/>
      <c r="AC4170" s="545"/>
      <c r="AD4170" s="544"/>
      <c r="AE4170" s="581"/>
      <c r="AF4170" s="586"/>
      <c r="AG4170" s="587"/>
      <c r="AH4170" s="626"/>
      <c r="AI4170" s="627"/>
      <c r="AJ4170" s="544"/>
      <c r="AK4170" s="581"/>
      <c r="AL4170" s="586"/>
      <c r="AM4170" s="587"/>
      <c r="AN4170" s="626"/>
      <c r="AO4170" s="627"/>
      <c r="AP4170" s="544"/>
      <c r="AQ4170" s="581"/>
      <c r="AR4170" s="586"/>
      <c r="AS4170" s="587"/>
      <c r="AT4170" s="626"/>
      <c r="AU4170" s="627"/>
      <c r="AV4170" s="628"/>
      <c r="AW4170" s="629"/>
      <c r="AX4170" s="632"/>
      <c r="AY4170" s="633"/>
      <c r="AZ4170" s="626"/>
      <c r="BA4170" s="627"/>
      <c r="BB4170" s="544"/>
      <c r="BC4170" s="581"/>
      <c r="BD4170" s="586"/>
      <c r="BE4170" s="587"/>
      <c r="BF4170" s="626"/>
      <c r="BG4170" s="627"/>
      <c r="BH4170" s="628"/>
      <c r="BI4170" s="629"/>
      <c r="BJ4170" s="632"/>
      <c r="BK4170" s="633"/>
      <c r="BL4170" s="626"/>
      <c r="BM4170" s="627"/>
      <c r="BN4170" s="678"/>
      <c r="BO4170" s="679"/>
      <c r="BP4170" s="680"/>
      <c r="BQ4170" s="677"/>
      <c r="BR4170" s="663"/>
      <c r="BS4170" s="663"/>
      <c r="BT4170" s="15"/>
      <c r="BU4170" s="15"/>
      <c r="BV4170" s="95"/>
    </row>
    <row r="4171" spans="1:74" ht="21.75" hidden="1" customHeight="1" x14ac:dyDescent="0.25">
      <c r="A4171" s="95"/>
      <c r="B4171" s="570" t="str">
        <f>IF(ROSTER!B$38="","",ROSTER!B$38)</f>
        <v/>
      </c>
      <c r="C4171" s="572" t="str">
        <f>IF(ROSTER!C$38="","",ROSTER!C$38)</f>
        <v/>
      </c>
      <c r="D4171" s="573"/>
      <c r="E4171" s="574"/>
      <c r="F4171" s="576">
        <f>IF(E4171="y",1,IF(E4171="S",1,0))</f>
        <v>0</v>
      </c>
      <c r="G4171" s="582">
        <f>IF(E4171="S",1,0)</f>
        <v>0</v>
      </c>
      <c r="H4171" s="578"/>
      <c r="I4171" s="543"/>
      <c r="J4171" s="542"/>
      <c r="K4171" s="580"/>
      <c r="L4171" s="584"/>
      <c r="M4171" s="585"/>
      <c r="N4171" s="588">
        <f>L4171+J4171</f>
        <v>0</v>
      </c>
      <c r="O4171" s="589"/>
      <c r="P4171" s="542"/>
      <c r="Q4171" s="580"/>
      <c r="R4171" s="584"/>
      <c r="S4171" s="585"/>
      <c r="T4171" s="588">
        <f>R4171-P4171</f>
        <v>0</v>
      </c>
      <c r="U4171" s="589"/>
      <c r="V4171" s="310"/>
      <c r="W4171" s="310"/>
      <c r="X4171" s="578"/>
      <c r="Y4171" s="543"/>
      <c r="Z4171" s="542"/>
      <c r="AA4171" s="543"/>
      <c r="AB4171" s="542"/>
      <c r="AC4171" s="543"/>
      <c r="AD4171" s="542"/>
      <c r="AE4171" s="580"/>
      <c r="AF4171" s="584"/>
      <c r="AG4171" s="585"/>
      <c r="AH4171" s="595">
        <f>IF(AD4171=0,0,(AF4171/AD4171)*100)</f>
        <v>0</v>
      </c>
      <c r="AI4171" s="596"/>
      <c r="AJ4171" s="542"/>
      <c r="AK4171" s="580"/>
      <c r="AL4171" s="584"/>
      <c r="AM4171" s="585"/>
      <c r="AN4171" s="595">
        <f>IF(AJ4171=0,0,(AL4171/AJ4171)*100)</f>
        <v>0</v>
      </c>
      <c r="AO4171" s="596"/>
      <c r="AP4171" s="542"/>
      <c r="AQ4171" s="580"/>
      <c r="AR4171" s="584"/>
      <c r="AS4171" s="585"/>
      <c r="AT4171" s="595">
        <f>IF(AP4171=0,0,(AR4171/AP4171)*100)</f>
        <v>0</v>
      </c>
      <c r="AU4171" s="596"/>
      <c r="AV4171" s="599">
        <f>AD4171+AJ4171+AP4171</f>
        <v>0</v>
      </c>
      <c r="AW4171" s="600"/>
      <c r="AX4171" s="630">
        <f>AF4171+AL4171+AR4171</f>
        <v>0</v>
      </c>
      <c r="AY4171" s="631"/>
      <c r="AZ4171" s="595">
        <f>IF(AV4171=0,0,(AX4171/AV4171)*100)</f>
        <v>0</v>
      </c>
      <c r="BA4171" s="596"/>
      <c r="BB4171" s="542"/>
      <c r="BC4171" s="580"/>
      <c r="BD4171" s="584"/>
      <c r="BE4171" s="585"/>
      <c r="BF4171" s="595">
        <f>IF(BB4171=0,0,(BD4171/BB4171)*100)</f>
        <v>0</v>
      </c>
      <c r="BG4171" s="596"/>
      <c r="BH4171" s="599">
        <f>AV4171+BB4171</f>
        <v>0</v>
      </c>
      <c r="BI4171" s="600"/>
      <c r="BJ4171" s="630">
        <f>AX4171+BD4171</f>
        <v>0</v>
      </c>
      <c r="BK4171" s="631"/>
      <c r="BL4171" s="595">
        <f>IF(BH4171=0,0,(BJ4171/BH4171)*100)</f>
        <v>0</v>
      </c>
      <c r="BM4171" s="596"/>
      <c r="BN4171" s="656">
        <f>(AF4171*2)+(AL4171*2)+(AR4171*3)+BD4171</f>
        <v>0</v>
      </c>
      <c r="BO4171" s="657"/>
      <c r="BP4171" s="658"/>
      <c r="BQ4171" s="676">
        <f t="shared" ref="BQ4171" si="3251">IF(BS4171=0,0,50*BR4171/BS4171)</f>
        <v>0</v>
      </c>
      <c r="BR4171" s="662">
        <f>(BN4171*BU$11)+(N4171*BU$12)+(Z4171*BU$13)+(R4171*BU$14)+(X4171*BU$15)+(AB4171*BU$16)</f>
        <v>0</v>
      </c>
      <c r="BS4171" s="662">
        <f>((BB4171-BD4171)*BU$18)+((AV4171-AX4171)*BU$17)+(H4171*BU$19)+(P4171*BU$20)</f>
        <v>0</v>
      </c>
      <c r="BT4171" s="15"/>
      <c r="BU4171" s="15"/>
      <c r="BV4171" s="95"/>
    </row>
    <row r="4172" spans="1:74" ht="21.75" hidden="1" customHeight="1" x14ac:dyDescent="0.25">
      <c r="A4172" s="95"/>
      <c r="B4172" s="571"/>
      <c r="C4172" s="642" t="str">
        <f>IF(ROSTER!D$38="","",ROSTER!D$38)</f>
        <v/>
      </c>
      <c r="D4172" s="643"/>
      <c r="E4172" s="575"/>
      <c r="F4172" s="577"/>
      <c r="G4172" s="583"/>
      <c r="H4172" s="579"/>
      <c r="I4172" s="545"/>
      <c r="J4172" s="544"/>
      <c r="K4172" s="581"/>
      <c r="L4172" s="586"/>
      <c r="M4172" s="587"/>
      <c r="N4172" s="592"/>
      <c r="O4172" s="603"/>
      <c r="P4172" s="544"/>
      <c r="Q4172" s="581"/>
      <c r="R4172" s="586"/>
      <c r="S4172" s="587"/>
      <c r="T4172" s="592"/>
      <c r="U4172" s="603"/>
      <c r="V4172" s="311"/>
      <c r="W4172" s="311"/>
      <c r="X4172" s="579"/>
      <c r="Y4172" s="545"/>
      <c r="Z4172" s="544"/>
      <c r="AA4172" s="545"/>
      <c r="AB4172" s="544"/>
      <c r="AC4172" s="545"/>
      <c r="AD4172" s="544"/>
      <c r="AE4172" s="581"/>
      <c r="AF4172" s="586"/>
      <c r="AG4172" s="587"/>
      <c r="AH4172" s="626"/>
      <c r="AI4172" s="627"/>
      <c r="AJ4172" s="544"/>
      <c r="AK4172" s="581"/>
      <c r="AL4172" s="586"/>
      <c r="AM4172" s="587"/>
      <c r="AN4172" s="626"/>
      <c r="AO4172" s="627"/>
      <c r="AP4172" s="544"/>
      <c r="AQ4172" s="581"/>
      <c r="AR4172" s="586"/>
      <c r="AS4172" s="587"/>
      <c r="AT4172" s="626"/>
      <c r="AU4172" s="627"/>
      <c r="AV4172" s="628"/>
      <c r="AW4172" s="629"/>
      <c r="AX4172" s="632"/>
      <c r="AY4172" s="633"/>
      <c r="AZ4172" s="626"/>
      <c r="BA4172" s="627"/>
      <c r="BB4172" s="544"/>
      <c r="BC4172" s="581"/>
      <c r="BD4172" s="586"/>
      <c r="BE4172" s="587"/>
      <c r="BF4172" s="626"/>
      <c r="BG4172" s="627"/>
      <c r="BH4172" s="628"/>
      <c r="BI4172" s="629"/>
      <c r="BJ4172" s="632"/>
      <c r="BK4172" s="633"/>
      <c r="BL4172" s="626"/>
      <c r="BM4172" s="627"/>
      <c r="BN4172" s="678"/>
      <c r="BO4172" s="679"/>
      <c r="BP4172" s="680"/>
      <c r="BQ4172" s="677"/>
      <c r="BR4172" s="663"/>
      <c r="BS4172" s="663"/>
      <c r="BT4172" s="15"/>
      <c r="BU4172" s="15"/>
      <c r="BV4172" s="95"/>
    </row>
    <row r="4173" spans="1:74" ht="21.75" hidden="1" customHeight="1" x14ac:dyDescent="0.25">
      <c r="A4173" s="95"/>
      <c r="B4173" s="570" t="str">
        <f>IF(ROSTER!B$40="","",ROSTER!B$40)</f>
        <v/>
      </c>
      <c r="C4173" s="572" t="str">
        <f>IF(ROSTER!C$40="","",ROSTER!C$40)</f>
        <v/>
      </c>
      <c r="D4173" s="573"/>
      <c r="E4173" s="574"/>
      <c r="F4173" s="576">
        <f>IF(E4173="y",1,IF(E4173="S",1,0))</f>
        <v>0</v>
      </c>
      <c r="G4173" s="582">
        <f>IF(E4173="S",1,0)</f>
        <v>0</v>
      </c>
      <c r="H4173" s="578"/>
      <c r="I4173" s="543"/>
      <c r="J4173" s="542"/>
      <c r="K4173" s="580"/>
      <c r="L4173" s="584"/>
      <c r="M4173" s="585"/>
      <c r="N4173" s="588">
        <f>L4173+J4173</f>
        <v>0</v>
      </c>
      <c r="O4173" s="589"/>
      <c r="P4173" s="542"/>
      <c r="Q4173" s="580"/>
      <c r="R4173" s="584"/>
      <c r="S4173" s="585"/>
      <c r="T4173" s="588">
        <f>R4173-P4173</f>
        <v>0</v>
      </c>
      <c r="U4173" s="589"/>
      <c r="V4173" s="310"/>
      <c r="W4173" s="310"/>
      <c r="X4173" s="578"/>
      <c r="Y4173" s="543"/>
      <c r="Z4173" s="542"/>
      <c r="AA4173" s="543"/>
      <c r="AB4173" s="542"/>
      <c r="AC4173" s="543"/>
      <c r="AD4173" s="542"/>
      <c r="AE4173" s="580"/>
      <c r="AF4173" s="584"/>
      <c r="AG4173" s="585"/>
      <c r="AH4173" s="595">
        <f>IF(AD4173=0,0,(AF4173/AD4173)*100)</f>
        <v>0</v>
      </c>
      <c r="AI4173" s="596"/>
      <c r="AJ4173" s="542"/>
      <c r="AK4173" s="580"/>
      <c r="AL4173" s="584"/>
      <c r="AM4173" s="585"/>
      <c r="AN4173" s="595">
        <f>IF(AJ4173=0,0,(AL4173/AJ4173)*100)</f>
        <v>0</v>
      </c>
      <c r="AO4173" s="596"/>
      <c r="AP4173" s="542"/>
      <c r="AQ4173" s="580"/>
      <c r="AR4173" s="584"/>
      <c r="AS4173" s="585"/>
      <c r="AT4173" s="595">
        <f>IF(AP4173=0,0,(AR4173/AP4173)*100)</f>
        <v>0</v>
      </c>
      <c r="AU4173" s="596"/>
      <c r="AV4173" s="599">
        <f>AD4173+AJ4173+AP4173</f>
        <v>0</v>
      </c>
      <c r="AW4173" s="600"/>
      <c r="AX4173" s="630">
        <f>AF4173+AL4173+AR4173</f>
        <v>0</v>
      </c>
      <c r="AY4173" s="631"/>
      <c r="AZ4173" s="595">
        <f>IF(AV4173=0,0,(AX4173/AV4173)*100)</f>
        <v>0</v>
      </c>
      <c r="BA4173" s="596"/>
      <c r="BB4173" s="542"/>
      <c r="BC4173" s="580"/>
      <c r="BD4173" s="584"/>
      <c r="BE4173" s="585"/>
      <c r="BF4173" s="595">
        <f>IF(BB4173=0,0,(BD4173/BB4173)*100)</f>
        <v>0</v>
      </c>
      <c r="BG4173" s="596"/>
      <c r="BH4173" s="599">
        <f>AV4173+BB4173</f>
        <v>0</v>
      </c>
      <c r="BI4173" s="600"/>
      <c r="BJ4173" s="630">
        <f>AX4173+BD4173</f>
        <v>0</v>
      </c>
      <c r="BK4173" s="631"/>
      <c r="BL4173" s="595">
        <f>IF(BH4173=0,0,(BJ4173/BH4173)*100)</f>
        <v>0</v>
      </c>
      <c r="BM4173" s="596"/>
      <c r="BN4173" s="656">
        <f>(AF4173*2)+(AL4173*2)+(AR4173*3)+BD4173</f>
        <v>0</v>
      </c>
      <c r="BO4173" s="657"/>
      <c r="BP4173" s="658"/>
      <c r="BQ4173" s="676">
        <f t="shared" ref="BQ4173" si="3252">IF(BS4173=0,0,50*BR4173/BS4173)</f>
        <v>0</v>
      </c>
      <c r="BR4173" s="662">
        <f>(BN4173*BU$11)+(N4173*BU$12)+(Z4173*BU$13)+(R4173*BU$14)+(X4173*BU$15)+(AB4173*BU$16)</f>
        <v>0</v>
      </c>
      <c r="BS4173" s="662">
        <f>((BB4173-BD4173)*BU$18)+((AV4173-AX4173)*BU$17)+(H4173*BU$19)+(P4173*BU$20)</f>
        <v>0</v>
      </c>
      <c r="BT4173" s="15"/>
      <c r="BU4173" s="15"/>
      <c r="BV4173" s="95"/>
    </row>
    <row r="4174" spans="1:74" ht="21.75" hidden="1" customHeight="1" x14ac:dyDescent="0.25">
      <c r="A4174" s="95"/>
      <c r="B4174" s="571"/>
      <c r="C4174" s="642" t="str">
        <f>IF(ROSTER!D$40="","",ROSTER!D$40)</f>
        <v/>
      </c>
      <c r="D4174" s="643"/>
      <c r="E4174" s="575"/>
      <c r="F4174" s="577"/>
      <c r="G4174" s="583"/>
      <c r="H4174" s="579"/>
      <c r="I4174" s="545"/>
      <c r="J4174" s="544"/>
      <c r="K4174" s="581"/>
      <c r="L4174" s="586"/>
      <c r="M4174" s="587"/>
      <c r="N4174" s="592"/>
      <c r="O4174" s="603"/>
      <c r="P4174" s="544"/>
      <c r="Q4174" s="581"/>
      <c r="R4174" s="586"/>
      <c r="S4174" s="587"/>
      <c r="T4174" s="592"/>
      <c r="U4174" s="603"/>
      <c r="V4174" s="311"/>
      <c r="W4174" s="311"/>
      <c r="X4174" s="579"/>
      <c r="Y4174" s="545"/>
      <c r="Z4174" s="544"/>
      <c r="AA4174" s="545"/>
      <c r="AB4174" s="544"/>
      <c r="AC4174" s="545"/>
      <c r="AD4174" s="544"/>
      <c r="AE4174" s="581"/>
      <c r="AF4174" s="586"/>
      <c r="AG4174" s="587"/>
      <c r="AH4174" s="626"/>
      <c r="AI4174" s="627"/>
      <c r="AJ4174" s="544"/>
      <c r="AK4174" s="581"/>
      <c r="AL4174" s="586"/>
      <c r="AM4174" s="587"/>
      <c r="AN4174" s="626"/>
      <c r="AO4174" s="627"/>
      <c r="AP4174" s="544"/>
      <c r="AQ4174" s="581"/>
      <c r="AR4174" s="586"/>
      <c r="AS4174" s="587"/>
      <c r="AT4174" s="626"/>
      <c r="AU4174" s="627"/>
      <c r="AV4174" s="628"/>
      <c r="AW4174" s="629"/>
      <c r="AX4174" s="632"/>
      <c r="AY4174" s="633"/>
      <c r="AZ4174" s="626"/>
      <c r="BA4174" s="627"/>
      <c r="BB4174" s="544"/>
      <c r="BC4174" s="581"/>
      <c r="BD4174" s="586"/>
      <c r="BE4174" s="587"/>
      <c r="BF4174" s="626"/>
      <c r="BG4174" s="627"/>
      <c r="BH4174" s="628"/>
      <c r="BI4174" s="629"/>
      <c r="BJ4174" s="632"/>
      <c r="BK4174" s="633"/>
      <c r="BL4174" s="626"/>
      <c r="BM4174" s="627"/>
      <c r="BN4174" s="678"/>
      <c r="BO4174" s="679"/>
      <c r="BP4174" s="680"/>
      <c r="BQ4174" s="677"/>
      <c r="BR4174" s="663"/>
      <c r="BS4174" s="663"/>
      <c r="BT4174" s="15"/>
      <c r="BU4174" s="15"/>
      <c r="BV4174" s="95"/>
    </row>
    <row r="4175" spans="1:74" ht="21.75" hidden="1" customHeight="1" x14ac:dyDescent="0.25">
      <c r="A4175" s="95"/>
      <c r="B4175" s="570" t="str">
        <f>IF(ROSTER!B$42="","",ROSTER!B$42)</f>
        <v/>
      </c>
      <c r="C4175" s="572" t="str">
        <f>IF(ROSTER!C$42="","",ROSTER!C$42)</f>
        <v/>
      </c>
      <c r="D4175" s="573"/>
      <c r="E4175" s="574"/>
      <c r="F4175" s="576">
        <f>IF(E4175="y",1,IF(E4175="S",1,0))</f>
        <v>0</v>
      </c>
      <c r="G4175" s="582">
        <f>IF(E4175="S",1,0)</f>
        <v>0</v>
      </c>
      <c r="H4175" s="578"/>
      <c r="I4175" s="543"/>
      <c r="J4175" s="542"/>
      <c r="K4175" s="580"/>
      <c r="L4175" s="584"/>
      <c r="M4175" s="585"/>
      <c r="N4175" s="588">
        <f>L4175+J4175</f>
        <v>0</v>
      </c>
      <c r="O4175" s="589"/>
      <c r="P4175" s="542"/>
      <c r="Q4175" s="580"/>
      <c r="R4175" s="584"/>
      <c r="S4175" s="585"/>
      <c r="T4175" s="588">
        <f>R4175-P4175</f>
        <v>0</v>
      </c>
      <c r="U4175" s="589"/>
      <c r="V4175" s="310"/>
      <c r="W4175" s="310"/>
      <c r="X4175" s="578"/>
      <c r="Y4175" s="543"/>
      <c r="Z4175" s="542"/>
      <c r="AA4175" s="543"/>
      <c r="AB4175" s="542"/>
      <c r="AC4175" s="543"/>
      <c r="AD4175" s="542"/>
      <c r="AE4175" s="580"/>
      <c r="AF4175" s="584"/>
      <c r="AG4175" s="585"/>
      <c r="AH4175" s="595">
        <f>IF(AD4175=0,0,(AF4175/AD4175)*100)</f>
        <v>0</v>
      </c>
      <c r="AI4175" s="596"/>
      <c r="AJ4175" s="542"/>
      <c r="AK4175" s="580"/>
      <c r="AL4175" s="584"/>
      <c r="AM4175" s="585"/>
      <c r="AN4175" s="595">
        <f>IF(AJ4175=0,0,(AL4175/AJ4175)*100)</f>
        <v>0</v>
      </c>
      <c r="AO4175" s="596"/>
      <c r="AP4175" s="542"/>
      <c r="AQ4175" s="580"/>
      <c r="AR4175" s="584"/>
      <c r="AS4175" s="585"/>
      <c r="AT4175" s="595">
        <f>IF(AP4175=0,0,(AR4175/AP4175)*100)</f>
        <v>0</v>
      </c>
      <c r="AU4175" s="596"/>
      <c r="AV4175" s="599">
        <f>AD4175+AJ4175+AP4175</f>
        <v>0</v>
      </c>
      <c r="AW4175" s="600"/>
      <c r="AX4175" s="630">
        <f>AF4175+AL4175+AR4175</f>
        <v>0</v>
      </c>
      <c r="AY4175" s="631"/>
      <c r="AZ4175" s="595">
        <f>IF(AV4175=0,0,(AX4175/AV4175)*100)</f>
        <v>0</v>
      </c>
      <c r="BA4175" s="596"/>
      <c r="BB4175" s="542"/>
      <c r="BC4175" s="580"/>
      <c r="BD4175" s="584"/>
      <c r="BE4175" s="585"/>
      <c r="BF4175" s="595">
        <f>IF(BB4175=0,0,(BD4175/BB4175)*100)</f>
        <v>0</v>
      </c>
      <c r="BG4175" s="596"/>
      <c r="BH4175" s="599">
        <f>AV4175+BB4175</f>
        <v>0</v>
      </c>
      <c r="BI4175" s="600"/>
      <c r="BJ4175" s="630">
        <f>AX4175+BD4175</f>
        <v>0</v>
      </c>
      <c r="BK4175" s="631"/>
      <c r="BL4175" s="595">
        <f>IF(BH4175=0,0,(BJ4175/BH4175)*100)</f>
        <v>0</v>
      </c>
      <c r="BM4175" s="596"/>
      <c r="BN4175" s="656">
        <f>(AF4175*2)+(AL4175*2)+(AR4175*3)+BD4175</f>
        <v>0</v>
      </c>
      <c r="BO4175" s="657"/>
      <c r="BP4175" s="658"/>
      <c r="BQ4175" s="676">
        <f t="shared" ref="BQ4175" si="3253">IF(BS4175=0,0,50*BR4175/BS4175)</f>
        <v>0</v>
      </c>
      <c r="BR4175" s="662">
        <f>(BN4175*BU$11)+(N4175*BU$12)+(Z4175*BU$13)+(R4175*BU$14)+(X4175*BU$15)+(AB4175*BU$16)</f>
        <v>0</v>
      </c>
      <c r="BS4175" s="662">
        <f>((BB4175-BD4175)*BU$18)+((AV4175-AX4175)*BU$17)+(H4175*BU$19)+(P4175*BU$20)</f>
        <v>0</v>
      </c>
      <c r="BT4175" s="15"/>
      <c r="BU4175" s="15"/>
      <c r="BV4175" s="95"/>
    </row>
    <row r="4176" spans="1:74" ht="21.75" hidden="1" customHeight="1" x14ac:dyDescent="0.25">
      <c r="A4176" s="95"/>
      <c r="B4176" s="571"/>
      <c r="C4176" s="642" t="str">
        <f>IF(ROSTER!D$42="","",ROSTER!D$42)</f>
        <v/>
      </c>
      <c r="D4176" s="643"/>
      <c r="E4176" s="575"/>
      <c r="F4176" s="577"/>
      <c r="G4176" s="583"/>
      <c r="H4176" s="579"/>
      <c r="I4176" s="545"/>
      <c r="J4176" s="544"/>
      <c r="K4176" s="581"/>
      <c r="L4176" s="586"/>
      <c r="M4176" s="587"/>
      <c r="N4176" s="592"/>
      <c r="O4176" s="603"/>
      <c r="P4176" s="544"/>
      <c r="Q4176" s="581"/>
      <c r="R4176" s="586"/>
      <c r="S4176" s="587"/>
      <c r="T4176" s="592"/>
      <c r="U4176" s="603"/>
      <c r="V4176" s="311"/>
      <c r="W4176" s="311"/>
      <c r="X4176" s="579"/>
      <c r="Y4176" s="545"/>
      <c r="Z4176" s="544"/>
      <c r="AA4176" s="545"/>
      <c r="AB4176" s="544"/>
      <c r="AC4176" s="545"/>
      <c r="AD4176" s="544"/>
      <c r="AE4176" s="581"/>
      <c r="AF4176" s="586"/>
      <c r="AG4176" s="587"/>
      <c r="AH4176" s="626"/>
      <c r="AI4176" s="627"/>
      <c r="AJ4176" s="544"/>
      <c r="AK4176" s="581"/>
      <c r="AL4176" s="586"/>
      <c r="AM4176" s="587"/>
      <c r="AN4176" s="626"/>
      <c r="AO4176" s="627"/>
      <c r="AP4176" s="544"/>
      <c r="AQ4176" s="581"/>
      <c r="AR4176" s="586"/>
      <c r="AS4176" s="587"/>
      <c r="AT4176" s="626"/>
      <c r="AU4176" s="627"/>
      <c r="AV4176" s="628"/>
      <c r="AW4176" s="629"/>
      <c r="AX4176" s="632"/>
      <c r="AY4176" s="633"/>
      <c r="AZ4176" s="626"/>
      <c r="BA4176" s="627"/>
      <c r="BB4176" s="544"/>
      <c r="BC4176" s="581"/>
      <c r="BD4176" s="586"/>
      <c r="BE4176" s="587"/>
      <c r="BF4176" s="626"/>
      <c r="BG4176" s="627"/>
      <c r="BH4176" s="628"/>
      <c r="BI4176" s="629"/>
      <c r="BJ4176" s="632"/>
      <c r="BK4176" s="633"/>
      <c r="BL4176" s="626"/>
      <c r="BM4176" s="627"/>
      <c r="BN4176" s="678"/>
      <c r="BO4176" s="679"/>
      <c r="BP4176" s="680"/>
      <c r="BQ4176" s="677"/>
      <c r="BR4176" s="663"/>
      <c r="BS4176" s="663"/>
      <c r="BT4176" s="15"/>
      <c r="BU4176" s="15"/>
      <c r="BV4176" s="95"/>
    </row>
    <row r="4177" spans="1:77" ht="21.75" hidden="1" customHeight="1" x14ac:dyDescent="0.25">
      <c r="A4177" s="95"/>
      <c r="B4177" s="570" t="str">
        <f>IF(ROSTER!B$44="","",ROSTER!B$44)</f>
        <v/>
      </c>
      <c r="C4177" s="572" t="str">
        <f>IF(ROSTER!C$44="","",ROSTER!C$44)</f>
        <v/>
      </c>
      <c r="D4177" s="573"/>
      <c r="E4177" s="574"/>
      <c r="F4177" s="576">
        <f>IF(E4177="y",1,IF(E4177="S",1,0))</f>
        <v>0</v>
      </c>
      <c r="G4177" s="582">
        <f>IF(E4177="S",1,0)</f>
        <v>0</v>
      </c>
      <c r="H4177" s="578"/>
      <c r="I4177" s="543"/>
      <c r="J4177" s="542"/>
      <c r="K4177" s="580"/>
      <c r="L4177" s="584"/>
      <c r="M4177" s="585"/>
      <c r="N4177" s="588">
        <f>L4177+J4177</f>
        <v>0</v>
      </c>
      <c r="O4177" s="589"/>
      <c r="P4177" s="542"/>
      <c r="Q4177" s="580"/>
      <c r="R4177" s="584"/>
      <c r="S4177" s="585"/>
      <c r="T4177" s="588">
        <f>R4177-P4177</f>
        <v>0</v>
      </c>
      <c r="U4177" s="589"/>
      <c r="V4177" s="310"/>
      <c r="W4177" s="310"/>
      <c r="X4177" s="578"/>
      <c r="Y4177" s="543"/>
      <c r="Z4177" s="542"/>
      <c r="AA4177" s="543"/>
      <c r="AB4177" s="542"/>
      <c r="AC4177" s="543"/>
      <c r="AD4177" s="542"/>
      <c r="AE4177" s="580"/>
      <c r="AF4177" s="584"/>
      <c r="AG4177" s="585"/>
      <c r="AH4177" s="595">
        <f>IF(AD4177=0,0,(AF4177/AD4177)*100)</f>
        <v>0</v>
      </c>
      <c r="AI4177" s="596"/>
      <c r="AJ4177" s="542"/>
      <c r="AK4177" s="580"/>
      <c r="AL4177" s="584"/>
      <c r="AM4177" s="585"/>
      <c r="AN4177" s="595">
        <f>IF(AJ4177=0,0,(AL4177/AJ4177)*100)</f>
        <v>0</v>
      </c>
      <c r="AO4177" s="596"/>
      <c r="AP4177" s="542"/>
      <c r="AQ4177" s="580"/>
      <c r="AR4177" s="584"/>
      <c r="AS4177" s="585"/>
      <c r="AT4177" s="595">
        <f>IF(AP4177=0,0,(AR4177/AP4177)*100)</f>
        <v>0</v>
      </c>
      <c r="AU4177" s="596"/>
      <c r="AV4177" s="599">
        <f>AD4177+AJ4177+AP4177</f>
        <v>0</v>
      </c>
      <c r="AW4177" s="600"/>
      <c r="AX4177" s="630">
        <f>AF4177+AL4177+AR4177</f>
        <v>0</v>
      </c>
      <c r="AY4177" s="631"/>
      <c r="AZ4177" s="595">
        <f>IF(AV4177=0,0,(AX4177/AV4177)*100)</f>
        <v>0</v>
      </c>
      <c r="BA4177" s="596"/>
      <c r="BB4177" s="542"/>
      <c r="BC4177" s="580"/>
      <c r="BD4177" s="584"/>
      <c r="BE4177" s="585"/>
      <c r="BF4177" s="595">
        <f>IF(BB4177=0,0,(BD4177/BB4177)*100)</f>
        <v>0</v>
      </c>
      <c r="BG4177" s="596"/>
      <c r="BH4177" s="599">
        <f>AV4177+BB4177</f>
        <v>0</v>
      </c>
      <c r="BI4177" s="600"/>
      <c r="BJ4177" s="630">
        <f>AX4177+BD4177</f>
        <v>0</v>
      </c>
      <c r="BK4177" s="631"/>
      <c r="BL4177" s="595">
        <f>IF(BH4177=0,0,(BJ4177/BH4177)*100)</f>
        <v>0</v>
      </c>
      <c r="BM4177" s="596"/>
      <c r="BN4177" s="656">
        <f>(AF4177*2)+(AL4177*2)+(AR4177*3)+BD4177</f>
        <v>0</v>
      </c>
      <c r="BO4177" s="657"/>
      <c r="BP4177" s="658"/>
      <c r="BQ4177" s="676">
        <f t="shared" ref="BQ4177" si="3254">IF(BS4177=0,0,50*BR4177/BS4177)</f>
        <v>0</v>
      </c>
      <c r="BR4177" s="662">
        <f>(BN4177*BU$11)+(N4177*BU$12)+(Z4177*BU$13)+(R4177*BU$14)+(X4177*BU$15)+(AB4177*BU$16)</f>
        <v>0</v>
      </c>
      <c r="BS4177" s="662">
        <f>((BB4177-BD4177)*BU$18)+((AV4177-AX4177)*BU$17)+(H4177*BU$19)+(P4177*BU$20)</f>
        <v>0</v>
      </c>
      <c r="BT4177" s="15"/>
      <c r="BU4177" s="15"/>
      <c r="BV4177" s="95"/>
    </row>
    <row r="4178" spans="1:77" ht="21.75" hidden="1" customHeight="1" x14ac:dyDescent="0.25">
      <c r="A4178" s="95"/>
      <c r="B4178" s="571"/>
      <c r="C4178" s="642" t="str">
        <f>IF(ROSTER!D$44="","",ROSTER!D$44)</f>
        <v/>
      </c>
      <c r="D4178" s="643"/>
      <c r="E4178" s="575"/>
      <c r="F4178" s="577"/>
      <c r="G4178" s="583"/>
      <c r="H4178" s="579"/>
      <c r="I4178" s="545"/>
      <c r="J4178" s="544"/>
      <c r="K4178" s="581"/>
      <c r="L4178" s="586"/>
      <c r="M4178" s="587"/>
      <c r="N4178" s="592"/>
      <c r="O4178" s="603"/>
      <c r="P4178" s="544"/>
      <c r="Q4178" s="581"/>
      <c r="R4178" s="586"/>
      <c r="S4178" s="587"/>
      <c r="T4178" s="592"/>
      <c r="U4178" s="603"/>
      <c r="V4178" s="311"/>
      <c r="W4178" s="311"/>
      <c r="X4178" s="579"/>
      <c r="Y4178" s="545"/>
      <c r="Z4178" s="544"/>
      <c r="AA4178" s="545"/>
      <c r="AB4178" s="544"/>
      <c r="AC4178" s="545"/>
      <c r="AD4178" s="544"/>
      <c r="AE4178" s="581"/>
      <c r="AF4178" s="586"/>
      <c r="AG4178" s="587"/>
      <c r="AH4178" s="626"/>
      <c r="AI4178" s="627"/>
      <c r="AJ4178" s="544"/>
      <c r="AK4178" s="581"/>
      <c r="AL4178" s="586"/>
      <c r="AM4178" s="587"/>
      <c r="AN4178" s="626"/>
      <c r="AO4178" s="627"/>
      <c r="AP4178" s="544"/>
      <c r="AQ4178" s="581"/>
      <c r="AR4178" s="586"/>
      <c r="AS4178" s="587"/>
      <c r="AT4178" s="626"/>
      <c r="AU4178" s="627"/>
      <c r="AV4178" s="628"/>
      <c r="AW4178" s="629"/>
      <c r="AX4178" s="632"/>
      <c r="AY4178" s="633"/>
      <c r="AZ4178" s="626"/>
      <c r="BA4178" s="627"/>
      <c r="BB4178" s="544"/>
      <c r="BC4178" s="581"/>
      <c r="BD4178" s="586"/>
      <c r="BE4178" s="587"/>
      <c r="BF4178" s="626"/>
      <c r="BG4178" s="627"/>
      <c r="BH4178" s="628"/>
      <c r="BI4178" s="629"/>
      <c r="BJ4178" s="632"/>
      <c r="BK4178" s="633"/>
      <c r="BL4178" s="626"/>
      <c r="BM4178" s="627"/>
      <c r="BN4178" s="678"/>
      <c r="BO4178" s="679"/>
      <c r="BP4178" s="680"/>
      <c r="BQ4178" s="677"/>
      <c r="BR4178" s="663"/>
      <c r="BS4178" s="663"/>
      <c r="BT4178" s="15"/>
      <c r="BU4178" s="15"/>
      <c r="BV4178" s="95"/>
    </row>
    <row r="4179" spans="1:77" ht="21.75" hidden="1" customHeight="1" x14ac:dyDescent="0.25">
      <c r="A4179" s="95"/>
      <c r="B4179" s="570" t="str">
        <f>IF(ROSTER!B$46="","",ROSTER!B$46)</f>
        <v/>
      </c>
      <c r="C4179" s="572" t="str">
        <f>IF(ROSTER!C$46="","",ROSTER!C$46)</f>
        <v/>
      </c>
      <c r="D4179" s="573"/>
      <c r="E4179" s="574"/>
      <c r="F4179" s="576">
        <f>IF(E4179="y",1,IF(E4179="S",1,0))</f>
        <v>0</v>
      </c>
      <c r="G4179" s="582">
        <f>IF(E4179="S",1,0)</f>
        <v>0</v>
      </c>
      <c r="H4179" s="578"/>
      <c r="I4179" s="543"/>
      <c r="J4179" s="542"/>
      <c r="K4179" s="580"/>
      <c r="L4179" s="584"/>
      <c r="M4179" s="585"/>
      <c r="N4179" s="588">
        <f>L4179+J4179</f>
        <v>0</v>
      </c>
      <c r="O4179" s="589"/>
      <c r="P4179" s="542"/>
      <c r="Q4179" s="580"/>
      <c r="R4179" s="584"/>
      <c r="S4179" s="585"/>
      <c r="T4179" s="588">
        <f>R4179-P4179</f>
        <v>0</v>
      </c>
      <c r="U4179" s="589"/>
      <c r="V4179" s="310"/>
      <c r="W4179" s="310"/>
      <c r="X4179" s="578"/>
      <c r="Y4179" s="543"/>
      <c r="Z4179" s="542"/>
      <c r="AA4179" s="543"/>
      <c r="AB4179" s="542"/>
      <c r="AC4179" s="543"/>
      <c r="AD4179" s="542"/>
      <c r="AE4179" s="580"/>
      <c r="AF4179" s="584"/>
      <c r="AG4179" s="585"/>
      <c r="AH4179" s="595">
        <f>IF(AD4179=0,0,(AF4179/AD4179)*100)</f>
        <v>0</v>
      </c>
      <c r="AI4179" s="596"/>
      <c r="AJ4179" s="542"/>
      <c r="AK4179" s="580"/>
      <c r="AL4179" s="584"/>
      <c r="AM4179" s="585"/>
      <c r="AN4179" s="595">
        <f>IF(AJ4179=0,0,(AL4179/AJ4179)*100)</f>
        <v>0</v>
      </c>
      <c r="AO4179" s="596"/>
      <c r="AP4179" s="542"/>
      <c r="AQ4179" s="580"/>
      <c r="AR4179" s="584"/>
      <c r="AS4179" s="585"/>
      <c r="AT4179" s="595">
        <f>IF(AP4179=0,0,(AR4179/AP4179)*100)</f>
        <v>0</v>
      </c>
      <c r="AU4179" s="596"/>
      <c r="AV4179" s="599">
        <f>AD4179+AJ4179+AP4179</f>
        <v>0</v>
      </c>
      <c r="AW4179" s="600"/>
      <c r="AX4179" s="630">
        <f>AF4179+AL4179+AR4179</f>
        <v>0</v>
      </c>
      <c r="AY4179" s="631"/>
      <c r="AZ4179" s="595">
        <f>IF(AV4179=0,0,(AX4179/AV4179)*100)</f>
        <v>0</v>
      </c>
      <c r="BA4179" s="596"/>
      <c r="BB4179" s="542"/>
      <c r="BC4179" s="580"/>
      <c r="BD4179" s="584"/>
      <c r="BE4179" s="585"/>
      <c r="BF4179" s="595">
        <f>IF(BB4179=0,0,(BD4179/BB4179)*100)</f>
        <v>0</v>
      </c>
      <c r="BG4179" s="596"/>
      <c r="BH4179" s="599">
        <f>AV4179+BB4179</f>
        <v>0</v>
      </c>
      <c r="BI4179" s="600"/>
      <c r="BJ4179" s="630">
        <f>AX4179+BD4179</f>
        <v>0</v>
      </c>
      <c r="BK4179" s="631"/>
      <c r="BL4179" s="595">
        <f>IF(BH4179=0,0,(BJ4179/BH4179)*100)</f>
        <v>0</v>
      </c>
      <c r="BM4179" s="596"/>
      <c r="BN4179" s="656">
        <f>(AF4179*2)+(AL4179*2)+(AR4179*3)+BD4179</f>
        <v>0</v>
      </c>
      <c r="BO4179" s="657"/>
      <c r="BP4179" s="658"/>
      <c r="BQ4179" s="676">
        <f t="shared" ref="BQ4179" si="3255">IF(BS4179=0,0,50*BR4179/BS4179)</f>
        <v>0</v>
      </c>
      <c r="BR4179" s="708">
        <f>(BN4179*BU$11)+(N4179*BU$12)+(Z4179*BU$13)+(R4179*BU$14)+(X4179*BU$15)+(AB4179*BU$16)</f>
        <v>0</v>
      </c>
      <c r="BS4179" s="662">
        <f>((BB4179-BD4179)*BU$18)+((AV4179-AX4179)*BU$17)+(H4179*BU$19)+(P4179*BU$20)</f>
        <v>0</v>
      </c>
      <c r="BT4179" s="15"/>
      <c r="BU4179" s="15"/>
      <c r="BV4179" s="95"/>
    </row>
    <row r="4180" spans="1:77" ht="22.5" hidden="1" customHeight="1" thickBot="1" x14ac:dyDescent="0.3">
      <c r="A4180" s="95"/>
      <c r="B4180" s="571"/>
      <c r="C4180" s="642" t="str">
        <f>IF(ROSTER!D$46="","",ROSTER!D$46)</f>
        <v/>
      </c>
      <c r="D4180" s="643"/>
      <c r="E4180" s="575"/>
      <c r="F4180" s="577"/>
      <c r="G4180" s="583"/>
      <c r="H4180" s="579"/>
      <c r="I4180" s="545"/>
      <c r="J4180" s="544"/>
      <c r="K4180" s="581"/>
      <c r="L4180" s="586"/>
      <c r="M4180" s="587"/>
      <c r="N4180" s="590"/>
      <c r="O4180" s="591"/>
      <c r="P4180" s="544"/>
      <c r="Q4180" s="581"/>
      <c r="R4180" s="586"/>
      <c r="S4180" s="587"/>
      <c r="T4180" s="592"/>
      <c r="U4180" s="603"/>
      <c r="V4180" s="311"/>
      <c r="W4180" s="311"/>
      <c r="X4180" s="579"/>
      <c r="Y4180" s="545"/>
      <c r="Z4180" s="544"/>
      <c r="AA4180" s="545"/>
      <c r="AB4180" s="544"/>
      <c r="AC4180" s="545"/>
      <c r="AD4180" s="544"/>
      <c r="AE4180" s="581"/>
      <c r="AF4180" s="586"/>
      <c r="AG4180" s="587"/>
      <c r="AH4180" s="597"/>
      <c r="AI4180" s="598"/>
      <c r="AJ4180" s="544"/>
      <c r="AK4180" s="581"/>
      <c r="AL4180" s="586"/>
      <c r="AM4180" s="587"/>
      <c r="AN4180" s="597"/>
      <c r="AO4180" s="598"/>
      <c r="AP4180" s="544"/>
      <c r="AQ4180" s="581"/>
      <c r="AR4180" s="586"/>
      <c r="AS4180" s="587"/>
      <c r="AT4180" s="597"/>
      <c r="AU4180" s="598"/>
      <c r="AV4180" s="601"/>
      <c r="AW4180" s="602"/>
      <c r="AX4180" s="701"/>
      <c r="AY4180" s="702"/>
      <c r="AZ4180" s="597"/>
      <c r="BA4180" s="598"/>
      <c r="BB4180" s="544"/>
      <c r="BC4180" s="581"/>
      <c r="BD4180" s="586"/>
      <c r="BE4180" s="587"/>
      <c r="BF4180" s="597"/>
      <c r="BG4180" s="598"/>
      <c r="BH4180" s="601"/>
      <c r="BI4180" s="602"/>
      <c r="BJ4180" s="701"/>
      <c r="BK4180" s="702"/>
      <c r="BL4180" s="597"/>
      <c r="BM4180" s="598"/>
      <c r="BN4180" s="659"/>
      <c r="BO4180" s="660"/>
      <c r="BP4180" s="661"/>
      <c r="BQ4180" s="682"/>
      <c r="BR4180" s="709"/>
      <c r="BS4180" s="663"/>
      <c r="BT4180" s="15"/>
      <c r="BU4180" s="15"/>
      <c r="BV4180" s="95"/>
    </row>
    <row r="4181" spans="1:77" s="21" customFormat="1" ht="33.4" hidden="1" customHeight="1" x14ac:dyDescent="0.45">
      <c r="A4181" s="98"/>
      <c r="B4181" s="612"/>
      <c r="C4181" s="613"/>
      <c r="D4181" s="613" t="s">
        <v>10</v>
      </c>
      <c r="E4181" s="616"/>
      <c r="F4181" s="279"/>
      <c r="G4181" s="279"/>
      <c r="H4181" s="517">
        <f>SUM(H4141:I4180)</f>
        <v>0</v>
      </c>
      <c r="I4181" s="618"/>
      <c r="J4181" s="517">
        <f>SUM(J4141:K4180)</f>
        <v>0</v>
      </c>
      <c r="K4181" s="618"/>
      <c r="L4181" s="620">
        <f>SUM(L4141:M4180)</f>
        <v>0</v>
      </c>
      <c r="M4181" s="621"/>
      <c r="N4181" s="548">
        <f>L4181+J4181</f>
        <v>0</v>
      </c>
      <c r="O4181" s="518"/>
      <c r="P4181" s="620">
        <f>SUM(P4141:Q4180)</f>
        <v>0</v>
      </c>
      <c r="Q4181" s="618"/>
      <c r="R4181" s="620">
        <f>SUM(R4141:S4180)</f>
        <v>0</v>
      </c>
      <c r="S4181" s="621"/>
      <c r="T4181" s="548">
        <f>R4181-P4181</f>
        <v>0</v>
      </c>
      <c r="U4181" s="518"/>
      <c r="V4181" s="312"/>
      <c r="W4181" s="312"/>
      <c r="X4181" s="620">
        <f>SUM(X4141:Y4180)</f>
        <v>0</v>
      </c>
      <c r="Y4181" s="621"/>
      <c r="Z4181" s="517">
        <f>SUM(Z4141:AA4180)</f>
        <v>0</v>
      </c>
      <c r="AA4181" s="518"/>
      <c r="AB4181" s="517">
        <f>SUM(AB4141:AC4180)</f>
        <v>0</v>
      </c>
      <c r="AC4181" s="518"/>
      <c r="AD4181" s="621">
        <f>SUM(AD4141:AE4180)</f>
        <v>0</v>
      </c>
      <c r="AE4181" s="618"/>
      <c r="AF4181" s="620">
        <f>SUM(AF4141:AG4180)</f>
        <v>0</v>
      </c>
      <c r="AG4181" s="621"/>
      <c r="AH4181" s="548">
        <f>IF(AD4181=0,0,(AF4181/AD4181)*100)</f>
        <v>0</v>
      </c>
      <c r="AI4181" s="518"/>
      <c r="AJ4181" s="620">
        <f>SUM(AJ4141:AK4180)</f>
        <v>0</v>
      </c>
      <c r="AK4181" s="618"/>
      <c r="AL4181" s="620">
        <f>SUM(AL4141:AM4180)</f>
        <v>0</v>
      </c>
      <c r="AM4181" s="621"/>
      <c r="AN4181" s="548">
        <f>IF(AJ4181=0,0,(AL4181/AJ4181)*100)</f>
        <v>0</v>
      </c>
      <c r="AO4181" s="518"/>
      <c r="AP4181" s="620">
        <f>SUM(AP4141:AQ4180)</f>
        <v>0</v>
      </c>
      <c r="AQ4181" s="618"/>
      <c r="AR4181" s="620">
        <f>SUM(AR4141:AS4180)</f>
        <v>0</v>
      </c>
      <c r="AS4181" s="621"/>
      <c r="AT4181" s="548">
        <f>IF(AP4181=0,0,(AR4181/AP4181)*100)</f>
        <v>0</v>
      </c>
      <c r="AU4181" s="518"/>
      <c r="AV4181" s="517">
        <f>AD4181+AJ4181+AP4181</f>
        <v>0</v>
      </c>
      <c r="AW4181" s="618"/>
      <c r="AX4181" s="620">
        <f>AF4181+AL4181+AR4181</f>
        <v>0</v>
      </c>
      <c r="AY4181" s="624"/>
      <c r="AZ4181" s="548">
        <f>IF(AV4181=0,0,(AX4181/AV4181)*100)</f>
        <v>0</v>
      </c>
      <c r="BA4181" s="518"/>
      <c r="BB4181" s="620">
        <f>SUM(BB4141:BC4180)</f>
        <v>0</v>
      </c>
      <c r="BC4181" s="618"/>
      <c r="BD4181" s="620">
        <f>SUM(BD4141:BE4180)</f>
        <v>0</v>
      </c>
      <c r="BE4181" s="621"/>
      <c r="BF4181" s="548">
        <f>IF(BB4181=0,0,(BD4181/BB4181)*100)</f>
        <v>0</v>
      </c>
      <c r="BG4181" s="518"/>
      <c r="BH4181" s="517">
        <f>AV4181+BB4181</f>
        <v>0</v>
      </c>
      <c r="BI4181" s="618"/>
      <c r="BJ4181" s="620">
        <f>AX4181+BD4181</f>
        <v>0</v>
      </c>
      <c r="BK4181" s="624"/>
      <c r="BL4181" s="548">
        <f>IF(BH4181=0,0,(BJ4181/BH4181)*100)</f>
        <v>0</v>
      </c>
      <c r="BM4181" s="664"/>
      <c r="BN4181" s="666">
        <f>SUM(BN4141:BP4180)</f>
        <v>0</v>
      </c>
      <c r="BO4181" s="667"/>
      <c r="BP4181" s="668"/>
      <c r="BQ4181" s="681">
        <f>SUM(BQ4141:BQ4180)</f>
        <v>0</v>
      </c>
      <c r="BR4181" s="685">
        <f>(BN4181*BU$11)+(N4181*BU$12)+(Z4181*BU$13)+(R4181*BU$14)+(X4181*BU$15)+(AB4181*BU$16)</f>
        <v>0</v>
      </c>
      <c r="BS4181" s="683">
        <f>((BB4181-BD4181)*BU$18)+((AV4181-AX4181)*BU$17)+(H4181*BU$19)+(P4181*BU$20)</f>
        <v>0</v>
      </c>
      <c r="BT4181" s="20"/>
      <c r="BU4181" s="20"/>
      <c r="BV4181" s="98"/>
    </row>
    <row r="4182" spans="1:77" s="21" customFormat="1" ht="33.950000000000003" hidden="1" customHeight="1" thickBot="1" x14ac:dyDescent="0.5">
      <c r="A4182" s="98"/>
      <c r="B4182" s="614"/>
      <c r="C4182" s="615"/>
      <c r="D4182" s="615"/>
      <c r="E4182" s="617"/>
      <c r="F4182" s="280"/>
      <c r="G4182" s="280"/>
      <c r="H4182" s="519"/>
      <c r="I4182" s="619"/>
      <c r="J4182" s="519"/>
      <c r="K4182" s="619"/>
      <c r="L4182" s="622"/>
      <c r="M4182" s="623"/>
      <c r="N4182" s="549"/>
      <c r="O4182" s="520"/>
      <c r="P4182" s="622"/>
      <c r="Q4182" s="619"/>
      <c r="R4182" s="622"/>
      <c r="S4182" s="623"/>
      <c r="T4182" s="549"/>
      <c r="U4182" s="520"/>
      <c r="V4182" s="313"/>
      <c r="W4182" s="313"/>
      <c r="X4182" s="622"/>
      <c r="Y4182" s="623"/>
      <c r="Z4182" s="519"/>
      <c r="AA4182" s="520"/>
      <c r="AB4182" s="519"/>
      <c r="AC4182" s="520"/>
      <c r="AD4182" s="623"/>
      <c r="AE4182" s="619"/>
      <c r="AF4182" s="622"/>
      <c r="AG4182" s="623"/>
      <c r="AH4182" s="549"/>
      <c r="AI4182" s="520"/>
      <c r="AJ4182" s="622"/>
      <c r="AK4182" s="619"/>
      <c r="AL4182" s="622"/>
      <c r="AM4182" s="623"/>
      <c r="AN4182" s="549"/>
      <c r="AO4182" s="520"/>
      <c r="AP4182" s="622"/>
      <c r="AQ4182" s="619"/>
      <c r="AR4182" s="622"/>
      <c r="AS4182" s="623"/>
      <c r="AT4182" s="549"/>
      <c r="AU4182" s="520"/>
      <c r="AV4182" s="519"/>
      <c r="AW4182" s="619"/>
      <c r="AX4182" s="622"/>
      <c r="AY4182" s="625"/>
      <c r="AZ4182" s="549"/>
      <c r="BA4182" s="520"/>
      <c r="BB4182" s="622"/>
      <c r="BC4182" s="619"/>
      <c r="BD4182" s="622"/>
      <c r="BE4182" s="623"/>
      <c r="BF4182" s="549"/>
      <c r="BG4182" s="520"/>
      <c r="BH4182" s="519"/>
      <c r="BI4182" s="619"/>
      <c r="BJ4182" s="622"/>
      <c r="BK4182" s="625"/>
      <c r="BL4182" s="549"/>
      <c r="BM4182" s="665"/>
      <c r="BN4182" s="669"/>
      <c r="BO4182" s="670"/>
      <c r="BP4182" s="671"/>
      <c r="BQ4182" s="682"/>
      <c r="BR4182" s="686"/>
      <c r="BS4182" s="684"/>
      <c r="BT4182" s="20"/>
      <c r="BU4182" s="20"/>
      <c r="BV4182" s="98"/>
    </row>
    <row r="4183" spans="1:77" s="21" customFormat="1" ht="33" hidden="1" customHeight="1" thickBot="1" x14ac:dyDescent="0.5">
      <c r="A4183" s="98"/>
      <c r="B4183" s="612"/>
      <c r="C4183" s="613"/>
      <c r="D4183" s="613" t="s">
        <v>13</v>
      </c>
      <c r="E4183" s="616"/>
      <c r="F4183" s="281"/>
      <c r="G4183" s="282"/>
      <c r="H4183" s="528"/>
      <c r="I4183" s="636"/>
      <c r="J4183" s="528"/>
      <c r="K4183" s="636"/>
      <c r="L4183" s="638"/>
      <c r="M4183" s="639"/>
      <c r="N4183" s="548">
        <f>J4183+L4183</f>
        <v>0</v>
      </c>
      <c r="O4183" s="518"/>
      <c r="P4183" s="638"/>
      <c r="Q4183" s="636"/>
      <c r="R4183" s="638"/>
      <c r="S4183" s="639"/>
      <c r="T4183" s="548">
        <f>R4183-P4183</f>
        <v>0</v>
      </c>
      <c r="U4183" s="518"/>
      <c r="V4183" s="312"/>
      <c r="W4183" s="312"/>
      <c r="X4183" s="638"/>
      <c r="Y4183" s="639"/>
      <c r="Z4183" s="528"/>
      <c r="AA4183" s="529"/>
      <c r="AB4183" s="528"/>
      <c r="AC4183" s="529"/>
      <c r="AD4183" s="639"/>
      <c r="AE4183" s="636"/>
      <c r="AF4183" s="638"/>
      <c r="AG4183" s="639"/>
      <c r="AH4183" s="548">
        <f>IF(AD4183=0,0,(AF4183/AD4183)*100)</f>
        <v>0</v>
      </c>
      <c r="AI4183" s="518"/>
      <c r="AJ4183" s="638"/>
      <c r="AK4183" s="636"/>
      <c r="AL4183" s="638"/>
      <c r="AM4183" s="639"/>
      <c r="AN4183" s="548">
        <f>IF(AJ4183=0,0,(AL4183/AJ4183)*100)</f>
        <v>0</v>
      </c>
      <c r="AO4183" s="518"/>
      <c r="AP4183" s="638"/>
      <c r="AQ4183" s="636"/>
      <c r="AR4183" s="638"/>
      <c r="AS4183" s="639"/>
      <c r="AT4183" s="548">
        <f>IF(AP4183=0,0,(AR4183/AP4183)*100)</f>
        <v>0</v>
      </c>
      <c r="AU4183" s="518"/>
      <c r="AV4183" s="517">
        <f>AD4183+AJ4183+AP4183</f>
        <v>0</v>
      </c>
      <c r="AW4183" s="618"/>
      <c r="AX4183" s="620">
        <f>AF4183+AL4183+AR4183</f>
        <v>0</v>
      </c>
      <c r="AY4183" s="624"/>
      <c r="AZ4183" s="548">
        <f>IF(AV4183=0,0,(AX4183/AV4183)*100)</f>
        <v>0</v>
      </c>
      <c r="BA4183" s="518"/>
      <c r="BB4183" s="638"/>
      <c r="BC4183" s="636"/>
      <c r="BD4183" s="638"/>
      <c r="BE4183" s="639"/>
      <c r="BF4183" s="548">
        <f>IF(BB4183=0,0,(BD4183/BB4183)*100)</f>
        <v>0</v>
      </c>
      <c r="BG4183" s="518"/>
      <c r="BH4183" s="517">
        <f>AV4183+BB4183</f>
        <v>0</v>
      </c>
      <c r="BI4183" s="618"/>
      <c r="BJ4183" s="620">
        <f>AX4183+BD4183</f>
        <v>0</v>
      </c>
      <c r="BK4183" s="624"/>
      <c r="BL4183" s="548">
        <f>IF(BH4183=0,0,(BJ4183/BH4183)*100)</f>
        <v>0</v>
      </c>
      <c r="BM4183" s="664"/>
      <c r="BN4183" s="666">
        <f>(AF4183*2)+(AL4183*2)+(AR4183*3)+BD4183</f>
        <v>0</v>
      </c>
      <c r="BO4183" s="667"/>
      <c r="BP4183" s="668"/>
      <c r="BQ4183" s="672"/>
      <c r="BR4183" s="283"/>
      <c r="BS4183" s="284"/>
      <c r="BT4183" s="20"/>
      <c r="BU4183" s="20"/>
      <c r="BV4183" s="98"/>
    </row>
    <row r="4184" spans="1:77" s="21" customFormat="1" ht="33.75" hidden="1" customHeight="1" thickBot="1" x14ac:dyDescent="0.5">
      <c r="A4184" s="98"/>
      <c r="B4184" s="285"/>
      <c r="C4184" s="286"/>
      <c r="D4184" s="634"/>
      <c r="E4184" s="635"/>
      <c r="F4184" s="287"/>
      <c r="G4184" s="287"/>
      <c r="H4184" s="530"/>
      <c r="I4184" s="637"/>
      <c r="J4184" s="530"/>
      <c r="K4184" s="637"/>
      <c r="L4184" s="640"/>
      <c r="M4184" s="641"/>
      <c r="N4184" s="549"/>
      <c r="O4184" s="520"/>
      <c r="P4184" s="640"/>
      <c r="Q4184" s="637"/>
      <c r="R4184" s="640"/>
      <c r="S4184" s="641"/>
      <c r="T4184" s="549"/>
      <c r="U4184" s="520"/>
      <c r="V4184" s="313"/>
      <c r="W4184" s="313"/>
      <c r="X4184" s="640"/>
      <c r="Y4184" s="641"/>
      <c r="Z4184" s="530"/>
      <c r="AA4184" s="531"/>
      <c r="AB4184" s="530"/>
      <c r="AC4184" s="531"/>
      <c r="AD4184" s="641"/>
      <c r="AE4184" s="637"/>
      <c r="AF4184" s="640"/>
      <c r="AG4184" s="641"/>
      <c r="AH4184" s="549"/>
      <c r="AI4184" s="520"/>
      <c r="AJ4184" s="640"/>
      <c r="AK4184" s="637"/>
      <c r="AL4184" s="640"/>
      <c r="AM4184" s="641"/>
      <c r="AN4184" s="549"/>
      <c r="AO4184" s="520"/>
      <c r="AP4184" s="640"/>
      <c r="AQ4184" s="637"/>
      <c r="AR4184" s="640"/>
      <c r="AS4184" s="641"/>
      <c r="AT4184" s="549"/>
      <c r="AU4184" s="520"/>
      <c r="AV4184" s="519"/>
      <c r="AW4184" s="619"/>
      <c r="AX4184" s="622"/>
      <c r="AY4184" s="625"/>
      <c r="AZ4184" s="549"/>
      <c r="BA4184" s="520"/>
      <c r="BB4184" s="640"/>
      <c r="BC4184" s="637"/>
      <c r="BD4184" s="640"/>
      <c r="BE4184" s="641"/>
      <c r="BF4184" s="549"/>
      <c r="BG4184" s="520"/>
      <c r="BH4184" s="519"/>
      <c r="BI4184" s="619"/>
      <c r="BJ4184" s="622"/>
      <c r="BK4184" s="625"/>
      <c r="BL4184" s="549"/>
      <c r="BM4184" s="665"/>
      <c r="BN4184" s="669"/>
      <c r="BO4184" s="670"/>
      <c r="BP4184" s="671"/>
      <c r="BQ4184" s="673"/>
      <c r="BR4184" s="79"/>
      <c r="BS4184" s="79"/>
      <c r="BT4184" s="20"/>
      <c r="BU4184" s="20"/>
      <c r="BV4184" s="98"/>
    </row>
    <row r="4185" spans="1:77" ht="16.5" hidden="1" customHeight="1" thickTop="1" thickBot="1" x14ac:dyDescent="0.5">
      <c r="A4185" s="95"/>
      <c r="B4185" s="288"/>
      <c r="C4185" s="70"/>
      <c r="D4185" s="70"/>
      <c r="E4185" s="70"/>
      <c r="F4185" s="70"/>
      <c r="G4185" s="70"/>
      <c r="H4185" s="70"/>
      <c r="I4185" s="70"/>
      <c r="J4185" s="70"/>
      <c r="K4185" s="70"/>
      <c r="L4185" s="70"/>
      <c r="M4185" s="70"/>
      <c r="N4185" s="70"/>
      <c r="O4185" s="70"/>
      <c r="P4185" s="70"/>
      <c r="Q4185" s="70"/>
      <c r="R4185" s="70"/>
      <c r="S4185" s="70"/>
      <c r="T4185" s="70"/>
      <c r="U4185" s="70"/>
      <c r="V4185" s="70"/>
      <c r="W4185" s="70"/>
      <c r="X4185" s="70"/>
      <c r="Y4185" s="70"/>
      <c r="Z4185" s="70"/>
      <c r="AA4185" s="70"/>
      <c r="AB4185" s="70"/>
      <c r="AC4185" s="70"/>
      <c r="AD4185" s="70"/>
      <c r="AE4185" s="70"/>
      <c r="AF4185" s="70"/>
      <c r="AG4185" s="70"/>
      <c r="AH4185" s="289"/>
      <c r="AI4185" s="289"/>
      <c r="AJ4185" s="70"/>
      <c r="AK4185" s="70"/>
      <c r="AL4185" s="70"/>
      <c r="AM4185" s="70"/>
      <c r="AN4185" s="70"/>
      <c r="AO4185" s="70"/>
      <c r="AP4185" s="70"/>
      <c r="AQ4185" s="70"/>
      <c r="AR4185" s="70"/>
      <c r="AS4185" s="70"/>
      <c r="AT4185" s="70"/>
      <c r="AU4185" s="70"/>
      <c r="AV4185" s="70"/>
      <c r="AW4185" s="70"/>
      <c r="AX4185" s="70"/>
      <c r="AY4185" s="70"/>
      <c r="AZ4185" s="70"/>
      <c r="BA4185" s="70"/>
      <c r="BB4185" s="70"/>
      <c r="BC4185" s="70"/>
      <c r="BD4185" s="70"/>
      <c r="BE4185" s="70"/>
      <c r="BF4185" s="70"/>
      <c r="BG4185" s="70"/>
      <c r="BH4185" s="70"/>
      <c r="BI4185" s="70"/>
      <c r="BJ4185" s="70"/>
      <c r="BK4185" s="70"/>
      <c r="BL4185" s="70"/>
      <c r="BM4185" s="70"/>
      <c r="BN4185" s="70"/>
      <c r="BO4185" s="70"/>
      <c r="BP4185" s="70"/>
      <c r="BQ4185" s="89"/>
      <c r="BR4185" s="674">
        <f>IF((J4181+L4183)=0,0,(J4181/(J4181+L4183)*100)%)</f>
        <v>0</v>
      </c>
      <c r="BS4185" s="675"/>
      <c r="BT4185" s="674">
        <f>IF((L4181+J4183)=0,0,(L4181/(L4181+J4183)*100)%)</f>
        <v>0</v>
      </c>
      <c r="BU4185" s="675"/>
      <c r="BV4185" s="95"/>
    </row>
    <row r="4186" spans="1:77" s="23" customFormat="1" ht="79.5" hidden="1" customHeight="1" thickTop="1" thickBot="1" x14ac:dyDescent="0.55000000000000004">
      <c r="A4186" s="99"/>
      <c r="B4186" s="565" t="s">
        <v>64</v>
      </c>
      <c r="C4186" s="566"/>
      <c r="D4186" s="532" t="s">
        <v>54</v>
      </c>
      <c r="E4186" s="532"/>
      <c r="F4186" s="532"/>
      <c r="G4186" s="654"/>
      <c r="H4186" s="533"/>
      <c r="I4186" s="534"/>
      <c r="J4186" s="535"/>
      <c r="K4186" s="290"/>
      <c r="L4186" s="533"/>
      <c r="M4186" s="534"/>
      <c r="N4186" s="535"/>
      <c r="O4186" s="536" t="s">
        <v>47</v>
      </c>
      <c r="P4186" s="537"/>
      <c r="Q4186" s="537"/>
      <c r="R4186" s="537"/>
      <c r="S4186" s="533"/>
      <c r="T4186" s="534"/>
      <c r="U4186" s="535"/>
      <c r="V4186" s="314"/>
      <c r="W4186" s="314"/>
      <c r="X4186" s="290"/>
      <c r="Y4186" s="533"/>
      <c r="Z4186" s="534"/>
      <c r="AA4186" s="535"/>
      <c r="AB4186" s="536" t="s">
        <v>49</v>
      </c>
      <c r="AC4186" s="537"/>
      <c r="AD4186" s="537"/>
      <c r="AE4186" s="538"/>
      <c r="AF4186" s="533"/>
      <c r="AG4186" s="534"/>
      <c r="AH4186" s="535"/>
      <c r="AI4186" s="290"/>
      <c r="AJ4186" s="533"/>
      <c r="AK4186" s="534"/>
      <c r="AL4186" s="535"/>
      <c r="AM4186" s="536" t="s">
        <v>53</v>
      </c>
      <c r="AN4186" s="537"/>
      <c r="AO4186" s="537"/>
      <c r="AP4186" s="538"/>
      <c r="AQ4186" s="533"/>
      <c r="AR4186" s="534"/>
      <c r="AS4186" s="535"/>
      <c r="AT4186" s="72"/>
      <c r="AU4186" s="533"/>
      <c r="AV4186" s="534"/>
      <c r="AW4186" s="535"/>
      <c r="AX4186" s="291"/>
      <c r="AY4186" s="291"/>
      <c r="AZ4186" s="291"/>
      <c r="BA4186" s="291"/>
      <c r="BB4186" s="567" t="s">
        <v>20</v>
      </c>
      <c r="BC4186" s="567"/>
      <c r="BD4186" s="567"/>
      <c r="BE4186" s="567"/>
      <c r="BF4186" s="568"/>
      <c r="BG4186" s="539">
        <f>BN4181</f>
        <v>0</v>
      </c>
      <c r="BH4186" s="540"/>
      <c r="BI4186" s="541"/>
      <c r="BJ4186" s="292"/>
      <c r="BK4186" s="539">
        <f>BN4183</f>
        <v>0</v>
      </c>
      <c r="BL4186" s="540"/>
      <c r="BM4186" s="541"/>
      <c r="BN4186" s="73"/>
      <c r="BO4186" s="73"/>
      <c r="BP4186" s="73"/>
      <c r="BQ4186" s="90"/>
      <c r="BR4186" s="24"/>
      <c r="BS4186" s="24"/>
      <c r="BT4186" s="22"/>
      <c r="BU4186" s="22"/>
      <c r="BV4186" s="99"/>
    </row>
    <row r="4187" spans="1:77" ht="15.6" hidden="1" customHeight="1" thickTop="1" thickBot="1" x14ac:dyDescent="0.55000000000000004">
      <c r="A4187" s="95"/>
      <c r="B4187" s="293"/>
      <c r="C4187" s="67"/>
      <c r="D4187" s="294"/>
      <c r="E4187" s="294"/>
      <c r="F4187" s="295"/>
      <c r="G4187" s="295"/>
      <c r="H4187" s="296"/>
      <c r="I4187" s="296"/>
      <c r="J4187" s="296"/>
      <c r="K4187" s="296"/>
      <c r="L4187" s="296"/>
      <c r="M4187" s="296"/>
      <c r="N4187" s="296"/>
      <c r="O4187" s="295"/>
      <c r="P4187" s="295"/>
      <c r="Q4187" s="295"/>
      <c r="R4187" s="295"/>
      <c r="S4187" s="296"/>
      <c r="T4187" s="296"/>
      <c r="U4187" s="296"/>
      <c r="V4187" s="296"/>
      <c r="W4187" s="296"/>
      <c r="X4187" s="297"/>
      <c r="Y4187" s="296"/>
      <c r="Z4187" s="296"/>
      <c r="AA4187" s="296"/>
      <c r="AB4187" s="295"/>
      <c r="AC4187" s="295"/>
      <c r="AD4187" s="295"/>
      <c r="AE4187" s="295"/>
      <c r="AF4187" s="296"/>
      <c r="AG4187" s="296"/>
      <c r="AH4187" s="296"/>
      <c r="AI4187" s="296"/>
      <c r="AJ4187" s="297"/>
      <c r="AK4187" s="297"/>
      <c r="AL4187" s="296"/>
      <c r="AM4187" s="295"/>
      <c r="AN4187" s="295"/>
      <c r="AO4187" s="295"/>
      <c r="AP4187" s="295"/>
      <c r="AQ4187" s="296"/>
      <c r="AR4187" s="296"/>
      <c r="AS4187" s="296"/>
      <c r="AT4187" s="296"/>
      <c r="AU4187" s="296"/>
      <c r="AV4187" s="72"/>
      <c r="AW4187" s="72"/>
      <c r="AX4187" s="74"/>
      <c r="AY4187" s="74"/>
      <c r="AZ4187" s="74"/>
      <c r="BA4187" s="74"/>
      <c r="BB4187" s="295"/>
      <c r="BC4187" s="298"/>
      <c r="BD4187" s="298"/>
      <c r="BE4187" s="299"/>
      <c r="BF4187" s="300"/>
      <c r="BG4187" s="301"/>
      <c r="BH4187" s="301"/>
      <c r="BI4187" s="72"/>
      <c r="BJ4187" s="302"/>
      <c r="BK4187" s="303"/>
      <c r="BL4187" s="303"/>
      <c r="BM4187" s="72"/>
      <c r="BN4187" s="74"/>
      <c r="BO4187" s="74"/>
      <c r="BP4187" s="74"/>
      <c r="BQ4187" s="91"/>
      <c r="BR4187" s="25"/>
      <c r="BS4187" s="25"/>
      <c r="BT4187" s="15"/>
      <c r="BU4187" s="15"/>
      <c r="BV4187" s="95"/>
    </row>
    <row r="4188" spans="1:77" s="23" customFormat="1" ht="79.5" hidden="1" customHeight="1" thickTop="1" thickBot="1" x14ac:dyDescent="0.55000000000000004">
      <c r="A4188" s="99"/>
      <c r="B4188" s="569" t="s">
        <v>46</v>
      </c>
      <c r="C4188" s="567"/>
      <c r="D4188" s="532" t="s">
        <v>55</v>
      </c>
      <c r="E4188" s="532"/>
      <c r="F4188" s="532"/>
      <c r="G4188" s="654"/>
      <c r="H4188" s="539">
        <f>H4186</f>
        <v>0</v>
      </c>
      <c r="I4188" s="540"/>
      <c r="J4188" s="541"/>
      <c r="K4188" s="290"/>
      <c r="L4188" s="539">
        <f>L4186</f>
        <v>0</v>
      </c>
      <c r="M4188" s="540"/>
      <c r="N4188" s="541"/>
      <c r="O4188" s="536" t="s">
        <v>51</v>
      </c>
      <c r="P4188" s="537"/>
      <c r="Q4188" s="537"/>
      <c r="R4188" s="537"/>
      <c r="S4188" s="539">
        <f>S4186-H4186</f>
        <v>0</v>
      </c>
      <c r="T4188" s="540"/>
      <c r="U4188" s="541"/>
      <c r="V4188" s="315"/>
      <c r="W4188" s="315"/>
      <c r="X4188" s="290"/>
      <c r="Y4188" s="539">
        <f>Y4186-L4186</f>
        <v>0</v>
      </c>
      <c r="Z4188" s="540"/>
      <c r="AA4188" s="541"/>
      <c r="AB4188" s="536" t="s">
        <v>50</v>
      </c>
      <c r="AC4188" s="537"/>
      <c r="AD4188" s="537"/>
      <c r="AE4188" s="538"/>
      <c r="AF4188" s="539">
        <f>AF4186-S4186</f>
        <v>0</v>
      </c>
      <c r="AG4188" s="540"/>
      <c r="AH4188" s="541"/>
      <c r="AI4188" s="290"/>
      <c r="AJ4188" s="539">
        <f>AJ4186-Y4186</f>
        <v>0</v>
      </c>
      <c r="AK4188" s="540"/>
      <c r="AL4188" s="541"/>
      <c r="AM4188" s="536" t="s">
        <v>52</v>
      </c>
      <c r="AN4188" s="537"/>
      <c r="AO4188" s="537"/>
      <c r="AP4188" s="538"/>
      <c r="AQ4188" s="539">
        <f>AQ4186-AF4186</f>
        <v>0</v>
      </c>
      <c r="AR4188" s="540"/>
      <c r="AS4188" s="541"/>
      <c r="AT4188" s="72"/>
      <c r="AU4188" s="539">
        <f>AU4186-AJ4186</f>
        <v>0</v>
      </c>
      <c r="AV4188" s="540"/>
      <c r="AW4188" s="541"/>
      <c r="AX4188" s="291"/>
      <c r="AY4188" s="291"/>
      <c r="AZ4188" s="291"/>
      <c r="BA4188" s="291"/>
      <c r="BB4188" s="567" t="s">
        <v>45</v>
      </c>
      <c r="BC4188" s="567"/>
      <c r="BD4188" s="567"/>
      <c r="BE4188" s="567"/>
      <c r="BF4188" s="568"/>
      <c r="BG4188" s="539">
        <f>BG4186-AQ4186</f>
        <v>0</v>
      </c>
      <c r="BH4188" s="540"/>
      <c r="BI4188" s="541"/>
      <c r="BJ4188" s="304"/>
      <c r="BK4188" s="539">
        <f>BK4186-AU4186</f>
        <v>0</v>
      </c>
      <c r="BL4188" s="540"/>
      <c r="BM4188" s="541"/>
      <c r="BN4188" s="73"/>
      <c r="BO4188" s="73"/>
      <c r="BP4188" s="73"/>
      <c r="BQ4188" s="90"/>
      <c r="BR4188" s="24"/>
      <c r="BS4188" s="24"/>
      <c r="BT4188" s="22"/>
      <c r="BU4188" s="22"/>
      <c r="BV4188" s="99"/>
      <c r="BY4188" s="21"/>
    </row>
    <row r="4189" spans="1:77" ht="18.75" hidden="1" customHeight="1" thickTop="1" thickBot="1" x14ac:dyDescent="0.5">
      <c r="A4189" s="95"/>
      <c r="B4189" s="305"/>
      <c r="C4189" s="71"/>
      <c r="D4189" s="71"/>
      <c r="E4189" s="71"/>
      <c r="F4189" s="92"/>
      <c r="G4189" s="92"/>
      <c r="H4189" s="71"/>
      <c r="I4189" s="71"/>
      <c r="J4189" s="71"/>
      <c r="K4189" s="71"/>
      <c r="L4189" s="71"/>
      <c r="M4189" s="71"/>
      <c r="N4189" s="71"/>
      <c r="O4189" s="71"/>
      <c r="P4189" s="71"/>
      <c r="Q4189" s="71"/>
      <c r="R4189" s="71"/>
      <c r="S4189" s="71"/>
      <c r="T4189" s="71"/>
      <c r="U4189" s="71"/>
      <c r="V4189" s="71"/>
      <c r="W4189" s="71"/>
      <c r="X4189" s="71"/>
      <c r="Y4189" s="71"/>
      <c r="Z4189" s="71"/>
      <c r="AA4189" s="71"/>
      <c r="AB4189" s="71"/>
      <c r="AC4189" s="71"/>
      <c r="AD4189" s="71"/>
      <c r="AE4189" s="71"/>
      <c r="AF4189" s="71"/>
      <c r="AG4189" s="71"/>
      <c r="AH4189" s="306"/>
      <c r="AI4189" s="306"/>
      <c r="AJ4189" s="71"/>
      <c r="AK4189" s="71"/>
      <c r="AL4189" s="71"/>
      <c r="AM4189" s="71"/>
      <c r="AN4189" s="71"/>
      <c r="AO4189" s="71"/>
      <c r="AP4189" s="71"/>
      <c r="AQ4189" s="71"/>
      <c r="AR4189" s="71"/>
      <c r="AS4189" s="71"/>
      <c r="AT4189" s="71"/>
      <c r="AU4189" s="71"/>
      <c r="AV4189" s="71"/>
      <c r="AW4189" s="71"/>
      <c r="AX4189" s="71"/>
      <c r="AY4189" s="71"/>
      <c r="AZ4189" s="71"/>
      <c r="BA4189" s="71"/>
      <c r="BB4189" s="71"/>
      <c r="BC4189" s="703" t="s">
        <v>153</v>
      </c>
      <c r="BD4189" s="703"/>
      <c r="BE4189" s="703"/>
      <c r="BF4189" s="703"/>
      <c r="BG4189" s="703"/>
      <c r="BH4189" s="703"/>
      <c r="BI4189" s="703"/>
      <c r="BJ4189" s="703"/>
      <c r="BK4189" s="703"/>
      <c r="BL4189" s="703"/>
      <c r="BM4189" s="703"/>
      <c r="BN4189" s="703"/>
      <c r="BO4189" s="703"/>
      <c r="BP4189" s="703"/>
      <c r="BQ4189" s="318"/>
      <c r="BR4189" s="319"/>
      <c r="BS4189" s="319"/>
      <c r="BT4189" s="15"/>
      <c r="BU4189" s="15"/>
      <c r="BV4189" s="95"/>
    </row>
    <row r="4190" spans="1:77" s="93" customFormat="1" ht="13.5" hidden="1" customHeight="1" thickTop="1" x14ac:dyDescent="0.45">
      <c r="A4190" s="95"/>
      <c r="B4190" s="99"/>
      <c r="C4190" s="95"/>
      <c r="D4190" s="95"/>
      <c r="E4190" s="95"/>
      <c r="F4190" s="96"/>
      <c r="G4190" s="96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254"/>
      <c r="AI4190" s="254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5"/>
      <c r="BL4190" s="95"/>
      <c r="BM4190" s="95"/>
      <c r="BN4190" s="95"/>
      <c r="BO4190" s="95"/>
      <c r="BP4190" s="95"/>
      <c r="BQ4190" s="97"/>
      <c r="BR4190" s="97"/>
      <c r="BS4190" s="97"/>
      <c r="BT4190" s="95"/>
      <c r="BU4190" s="95"/>
      <c r="BV4190" s="95"/>
    </row>
    <row r="4191" spans="1:77" s="17" customFormat="1" ht="33.75" hidden="1" x14ac:dyDescent="0.5">
      <c r="A4191" s="255"/>
      <c r="B4191" s="604" t="s">
        <v>9</v>
      </c>
      <c r="C4191" s="604"/>
      <c r="D4191" s="604"/>
      <c r="E4191" s="604"/>
      <c r="F4191" s="604"/>
      <c r="G4191" s="604"/>
      <c r="H4191" s="604"/>
      <c r="I4191" s="604"/>
      <c r="J4191" s="604"/>
      <c r="K4191" s="604"/>
      <c r="L4191" s="604"/>
      <c r="M4191" s="604"/>
      <c r="N4191" s="604"/>
      <c r="O4191" s="604"/>
      <c r="P4191" s="604"/>
      <c r="Q4191" s="604"/>
      <c r="R4191" s="604"/>
      <c r="S4191" s="604"/>
      <c r="T4191" s="604"/>
      <c r="U4191" s="604"/>
      <c r="V4191" s="604"/>
      <c r="W4191" s="604"/>
      <c r="X4191" s="604"/>
      <c r="Y4191" s="604"/>
      <c r="Z4191" s="604"/>
      <c r="AA4191" s="604"/>
      <c r="AB4191" s="604"/>
      <c r="AC4191" s="604"/>
      <c r="AD4191" s="604"/>
      <c r="AE4191" s="604"/>
      <c r="AF4191" s="604"/>
      <c r="AG4191" s="604"/>
      <c r="AH4191" s="604"/>
      <c r="AI4191" s="604"/>
      <c r="AJ4191" s="604"/>
      <c r="AK4191" s="604"/>
      <c r="AL4191" s="604"/>
      <c r="AM4191" s="604"/>
      <c r="AN4191" s="604"/>
      <c r="AO4191" s="604"/>
      <c r="AP4191" s="604"/>
      <c r="AQ4191" s="604"/>
      <c r="AR4191" s="604"/>
      <c r="AS4191" s="604"/>
      <c r="AT4191" s="604"/>
      <c r="AU4191" s="604"/>
      <c r="AV4191" s="604"/>
      <c r="AW4191" s="604"/>
      <c r="AX4191" s="604"/>
      <c r="AY4191" s="604"/>
      <c r="AZ4191" s="604"/>
      <c r="BA4191" s="604"/>
      <c r="BB4191" s="604"/>
      <c r="BC4191" s="604"/>
      <c r="BD4191" s="604"/>
      <c r="BE4191" s="604"/>
      <c r="BF4191" s="604"/>
      <c r="BG4191" s="604"/>
      <c r="BH4191" s="604"/>
      <c r="BI4191" s="604"/>
      <c r="BJ4191" s="604"/>
      <c r="BK4191" s="604"/>
      <c r="BL4191" s="604"/>
      <c r="BM4191" s="604"/>
      <c r="BN4191" s="604"/>
      <c r="BO4191" s="604"/>
      <c r="BP4191" s="604"/>
      <c r="BQ4191" s="256"/>
      <c r="BR4191" s="256"/>
      <c r="BS4191" s="256"/>
      <c r="BT4191" s="257"/>
      <c r="BU4191" s="257"/>
      <c r="BV4191" s="255"/>
    </row>
    <row r="4192" spans="1:77" ht="10.9" hidden="1" customHeight="1" x14ac:dyDescent="0.45">
      <c r="A4192" s="95"/>
      <c r="B4192" s="258"/>
      <c r="C4192" s="62"/>
      <c r="D4192" s="62"/>
      <c r="E4192" s="62"/>
      <c r="F4192" s="63"/>
      <c r="G4192" s="63"/>
      <c r="H4192" s="62"/>
      <c r="I4192" s="62"/>
      <c r="J4192" s="62"/>
      <c r="K4192" s="62"/>
      <c r="L4192" s="62"/>
      <c r="M4192" s="62"/>
      <c r="N4192" s="62"/>
      <c r="O4192" s="62"/>
      <c r="P4192" s="62"/>
      <c r="Q4192" s="62"/>
      <c r="R4192" s="62"/>
      <c r="S4192" s="62"/>
      <c r="T4192" s="62"/>
      <c r="U4192" s="62"/>
      <c r="V4192" s="62"/>
      <c r="W4192" s="62"/>
      <c r="X4192" s="62"/>
      <c r="Y4192" s="62"/>
      <c r="Z4192" s="62"/>
      <c r="AA4192" s="62"/>
      <c r="AB4192" s="62"/>
      <c r="AC4192" s="62"/>
      <c r="AD4192" s="62"/>
      <c r="AE4192" s="62"/>
      <c r="AF4192" s="62"/>
      <c r="AG4192" s="62"/>
      <c r="AH4192" s="259"/>
      <c r="AI4192" s="259"/>
      <c r="AJ4192" s="62"/>
      <c r="AK4192" s="62"/>
      <c r="AL4192" s="62"/>
      <c r="AM4192" s="62"/>
      <c r="AN4192" s="62"/>
      <c r="AO4192" s="62"/>
      <c r="AP4192" s="62"/>
      <c r="AQ4192" s="62"/>
      <c r="AR4192" s="62"/>
      <c r="AS4192" s="62"/>
      <c r="AT4192" s="62"/>
      <c r="AU4192" s="62"/>
      <c r="AV4192" s="62"/>
      <c r="AW4192" s="62"/>
      <c r="AX4192" s="62"/>
      <c r="AY4192" s="62"/>
      <c r="AZ4192" s="62"/>
      <c r="BA4192" s="62"/>
      <c r="BB4192" s="62"/>
      <c r="BC4192" s="62"/>
      <c r="BD4192" s="62"/>
      <c r="BE4192" s="62"/>
      <c r="BF4192" s="62"/>
      <c r="BG4192" s="62"/>
      <c r="BH4192" s="62"/>
      <c r="BI4192" s="62"/>
      <c r="BJ4192" s="62"/>
      <c r="BK4192" s="62"/>
      <c r="BL4192" s="62"/>
      <c r="BM4192" s="62"/>
      <c r="BN4192" s="62"/>
      <c r="BO4192" s="62"/>
      <c r="BP4192" s="94"/>
      <c r="BQ4192" s="87"/>
      <c r="BR4192" s="94"/>
      <c r="BS4192" s="94"/>
      <c r="BT4192" s="15"/>
      <c r="BU4192" s="15"/>
      <c r="BV4192" s="95"/>
    </row>
    <row r="4193" spans="1:74" s="18" customFormat="1" ht="36.75" hidden="1" customHeight="1" x14ac:dyDescent="0.45">
      <c r="A4193" s="260"/>
      <c r="B4193" s="258"/>
      <c r="C4193" s="261"/>
      <c r="D4193" s="262" t="s">
        <v>10</v>
      </c>
      <c r="E4193" s="605" t="str">
        <f>IF(ROSTER!D$3="","",ROSTER!D$3)</f>
        <v/>
      </c>
      <c r="F4193" s="605"/>
      <c r="G4193" s="605"/>
      <c r="H4193" s="605"/>
      <c r="I4193" s="605"/>
      <c r="J4193" s="605"/>
      <c r="K4193" s="605"/>
      <c r="L4193" s="605"/>
      <c r="M4193" s="605"/>
      <c r="N4193" s="605"/>
      <c r="O4193" s="605"/>
      <c r="P4193" s="605"/>
      <c r="Q4193" s="605"/>
      <c r="R4193" s="605"/>
      <c r="S4193" s="605"/>
      <c r="T4193" s="605"/>
      <c r="U4193" s="605"/>
      <c r="V4193" s="605"/>
      <c r="W4193" s="605"/>
      <c r="X4193" s="605"/>
      <c r="Y4193" s="605"/>
      <c r="Z4193" s="605"/>
      <c r="AA4193" s="605"/>
      <c r="AB4193" s="605"/>
      <c r="AC4193" s="605"/>
      <c r="AD4193" s="605"/>
      <c r="AE4193" s="605"/>
      <c r="AF4193" s="316"/>
      <c r="AG4193" s="606" t="s">
        <v>11</v>
      </c>
      <c r="AH4193" s="606"/>
      <c r="AI4193" s="606"/>
      <c r="AJ4193" s="606"/>
      <c r="AK4193" s="606"/>
      <c r="AL4193" s="606"/>
      <c r="AM4193" s="606"/>
      <c r="AN4193" s="607"/>
      <c r="AO4193" s="607"/>
      <c r="AP4193" s="607"/>
      <c r="AQ4193" s="607"/>
      <c r="AR4193" s="607"/>
      <c r="AS4193" s="607"/>
      <c r="AT4193" s="607"/>
      <c r="AU4193" s="607"/>
      <c r="AV4193" s="607"/>
      <c r="AW4193" s="607"/>
      <c r="AX4193" s="607"/>
      <c r="AY4193" s="607"/>
      <c r="AZ4193" s="607"/>
      <c r="BA4193" s="607"/>
      <c r="BB4193" s="607"/>
      <c r="BC4193" s="607"/>
      <c r="BD4193" s="607"/>
      <c r="BE4193" s="607"/>
      <c r="BF4193" s="607"/>
      <c r="BG4193" s="607"/>
      <c r="BH4193" s="607"/>
      <c r="BI4193" s="607"/>
      <c r="BJ4193" s="607"/>
      <c r="BK4193" s="607"/>
      <c r="BL4193" s="607"/>
      <c r="BM4193" s="607"/>
      <c r="BN4193" s="607"/>
      <c r="BO4193" s="607"/>
      <c r="BP4193" s="94"/>
      <c r="BQ4193" s="88" t="s">
        <v>130</v>
      </c>
      <c r="BR4193" s="94"/>
      <c r="BS4193" s="94"/>
      <c r="BT4193" s="263"/>
      <c r="BU4193" s="263"/>
      <c r="BV4193" s="260"/>
    </row>
    <row r="4194" spans="1:74" ht="8.85" hidden="1" customHeight="1" x14ac:dyDescent="0.45">
      <c r="A4194" s="96"/>
      <c r="B4194" s="258"/>
      <c r="C4194" s="259" t="s">
        <v>39</v>
      </c>
      <c r="D4194" s="259"/>
      <c r="E4194" s="259"/>
      <c r="F4194" s="63"/>
      <c r="G4194" s="63"/>
      <c r="H4194" s="259"/>
      <c r="I4194" s="259"/>
      <c r="J4194" s="317"/>
      <c r="K4194" s="317"/>
      <c r="L4194" s="317"/>
      <c r="M4194" s="317"/>
      <c r="N4194" s="317"/>
      <c r="O4194" s="317"/>
      <c r="P4194" s="317"/>
      <c r="Q4194" s="317"/>
      <c r="R4194" s="317"/>
      <c r="S4194" s="317"/>
      <c r="T4194" s="317"/>
      <c r="U4194" s="317"/>
      <c r="V4194" s="317"/>
      <c r="W4194" s="317"/>
      <c r="X4194" s="317"/>
      <c r="Y4194" s="317"/>
      <c r="Z4194" s="317"/>
      <c r="AA4194" s="317"/>
      <c r="AB4194" s="317"/>
      <c r="AC4194" s="317"/>
      <c r="AD4194" s="317"/>
      <c r="AE4194" s="317"/>
      <c r="AF4194" s="317"/>
      <c r="AG4194" s="317"/>
      <c r="AH4194" s="317"/>
      <c r="AI4194" s="259"/>
      <c r="AJ4194" s="264"/>
      <c r="AK4194" s="265"/>
      <c r="AL4194" s="265"/>
      <c r="AM4194" s="265"/>
      <c r="AN4194" s="265"/>
      <c r="AO4194" s="265"/>
      <c r="AP4194" s="265"/>
      <c r="AQ4194" s="266"/>
      <c r="AR4194" s="266"/>
      <c r="AS4194" s="266"/>
      <c r="AT4194" s="266"/>
      <c r="AU4194" s="266"/>
      <c r="AV4194" s="266"/>
      <c r="AW4194" s="266"/>
      <c r="AX4194" s="266"/>
      <c r="AY4194" s="266"/>
      <c r="AZ4194" s="266"/>
      <c r="BA4194" s="266"/>
      <c r="BB4194" s="266"/>
      <c r="BC4194" s="266"/>
      <c r="BD4194" s="266"/>
      <c r="BE4194" s="266"/>
      <c r="BF4194" s="266"/>
      <c r="BG4194" s="266"/>
      <c r="BH4194" s="266"/>
      <c r="BI4194" s="266"/>
      <c r="BJ4194" s="266"/>
      <c r="BK4194" s="266"/>
      <c r="BL4194" s="266"/>
      <c r="BM4194" s="266"/>
      <c r="BN4194" s="266"/>
      <c r="BO4194" s="266"/>
      <c r="BP4194" s="266"/>
      <c r="BQ4194" s="267"/>
      <c r="BR4194" s="267"/>
      <c r="BS4194" s="267"/>
      <c r="BT4194" s="268"/>
      <c r="BU4194" s="268"/>
      <c r="BV4194" s="96"/>
    </row>
    <row r="4195" spans="1:74" s="18" customFormat="1" ht="33.75" hidden="1" x14ac:dyDescent="0.45">
      <c r="A4195" s="260"/>
      <c r="B4195" s="258"/>
      <c r="C4195" s="608" t="s">
        <v>38</v>
      </c>
      <c r="D4195" s="608"/>
      <c r="E4195" s="607"/>
      <c r="F4195" s="607"/>
      <c r="G4195" s="607"/>
      <c r="H4195" s="607"/>
      <c r="I4195" s="607"/>
      <c r="J4195" s="607"/>
      <c r="K4195" s="607"/>
      <c r="L4195" s="607"/>
      <c r="M4195" s="607"/>
      <c r="N4195" s="607"/>
      <c r="O4195" s="607"/>
      <c r="P4195" s="607"/>
      <c r="Q4195" s="607"/>
      <c r="R4195" s="607"/>
      <c r="S4195" s="607"/>
      <c r="T4195" s="607"/>
      <c r="U4195" s="607"/>
      <c r="V4195" s="607"/>
      <c r="W4195" s="607"/>
      <c r="X4195" s="607"/>
      <c r="Y4195" s="607"/>
      <c r="Z4195" s="607"/>
      <c r="AA4195" s="607"/>
      <c r="AB4195" s="607"/>
      <c r="AC4195" s="607"/>
      <c r="AD4195" s="607"/>
      <c r="AE4195" s="607"/>
      <c r="AF4195" s="316"/>
      <c r="AG4195" s="609" t="s">
        <v>21</v>
      </c>
      <c r="AH4195" s="609"/>
      <c r="AI4195" s="609"/>
      <c r="AJ4195" s="609"/>
      <c r="AK4195" s="607"/>
      <c r="AL4195" s="607"/>
      <c r="AM4195" s="607"/>
      <c r="AN4195" s="607"/>
      <c r="AO4195" s="607"/>
      <c r="AP4195" s="607"/>
      <c r="AQ4195" s="607"/>
      <c r="AR4195" s="607"/>
      <c r="AS4195" s="607"/>
      <c r="AT4195" s="607"/>
      <c r="AU4195" s="607"/>
      <c r="AV4195" s="607"/>
      <c r="AW4195" s="607"/>
      <c r="AX4195" s="607"/>
      <c r="AY4195" s="607"/>
      <c r="AZ4195" s="607"/>
      <c r="BA4195" s="607"/>
      <c r="BB4195" s="607"/>
      <c r="BC4195" s="610" t="s">
        <v>12</v>
      </c>
      <c r="BD4195" s="610"/>
      <c r="BE4195" s="610"/>
      <c r="BF4195" s="611"/>
      <c r="BG4195" s="611"/>
      <c r="BH4195" s="611"/>
      <c r="BI4195" s="611"/>
      <c r="BJ4195" s="611"/>
      <c r="BK4195" s="611"/>
      <c r="BL4195" s="611"/>
      <c r="BM4195" s="611"/>
      <c r="BN4195" s="611"/>
      <c r="BO4195" s="611"/>
      <c r="BP4195" s="64"/>
      <c r="BQ4195" s="307"/>
      <c r="BR4195" s="65"/>
      <c r="BS4195" s="65"/>
      <c r="BT4195" s="270">
        <f>IF(BF4195=0,0,1)</f>
        <v>0</v>
      </c>
      <c r="BU4195" s="18">
        <f>IF((BG4245+BK4245)&gt;(AQ4245+AU4245),1,0)</f>
        <v>0</v>
      </c>
      <c r="BV4195" s="271"/>
    </row>
    <row r="4196" spans="1:74" ht="9.6" hidden="1" customHeight="1" x14ac:dyDescent="0.45">
      <c r="A4196" s="95"/>
      <c r="B4196" s="258"/>
      <c r="C4196" s="62"/>
      <c r="D4196" s="62"/>
      <c r="E4196" s="62"/>
      <c r="F4196" s="63"/>
      <c r="G4196" s="63"/>
      <c r="H4196" s="62"/>
      <c r="I4196" s="62"/>
      <c r="J4196" s="62"/>
      <c r="K4196" s="62"/>
      <c r="L4196" s="62"/>
      <c r="M4196" s="62"/>
      <c r="N4196" s="62"/>
      <c r="O4196" s="62"/>
      <c r="P4196" s="62"/>
      <c r="Q4196" s="62"/>
      <c r="R4196" s="62"/>
      <c r="S4196" s="62"/>
      <c r="T4196" s="62"/>
      <c r="U4196" s="62"/>
      <c r="V4196" s="62"/>
      <c r="W4196" s="62"/>
      <c r="X4196" s="62"/>
      <c r="Y4196" s="62"/>
      <c r="Z4196" s="62"/>
      <c r="AA4196" s="62"/>
      <c r="AB4196" s="62"/>
      <c r="AC4196" s="62"/>
      <c r="AD4196" s="62"/>
      <c r="AE4196" s="62"/>
      <c r="AF4196" s="62"/>
      <c r="AG4196" s="62"/>
      <c r="AH4196" s="259"/>
      <c r="AI4196" s="259"/>
      <c r="AJ4196" s="62"/>
      <c r="AK4196" s="62"/>
      <c r="AL4196" s="62"/>
      <c r="AM4196" s="62"/>
      <c r="AN4196" s="62"/>
      <c r="AO4196" s="62"/>
      <c r="AP4196" s="62"/>
      <c r="AQ4196" s="62"/>
      <c r="AR4196" s="62"/>
      <c r="AS4196" s="62"/>
      <c r="AT4196" s="62"/>
      <c r="AU4196" s="62"/>
      <c r="AV4196" s="62"/>
      <c r="AW4196" s="62"/>
      <c r="AX4196" s="62"/>
      <c r="AY4196" s="62"/>
      <c r="AZ4196" s="62"/>
      <c r="BA4196" s="62"/>
      <c r="BB4196" s="62"/>
      <c r="BC4196" s="62"/>
      <c r="BD4196" s="62"/>
      <c r="BE4196" s="62"/>
      <c r="BF4196" s="62"/>
      <c r="BG4196" s="62"/>
      <c r="BH4196" s="62"/>
      <c r="BI4196" s="62"/>
      <c r="BJ4196" s="62"/>
      <c r="BK4196" s="62"/>
      <c r="BL4196" s="62"/>
      <c r="BM4196" s="62"/>
      <c r="BN4196" s="62"/>
      <c r="BO4196" s="62"/>
      <c r="BP4196" s="62"/>
      <c r="BQ4196" s="66"/>
      <c r="BR4196" s="66"/>
      <c r="BS4196" s="66"/>
      <c r="BT4196" s="15"/>
      <c r="BU4196" s="15"/>
      <c r="BV4196" s="95"/>
    </row>
    <row r="4197" spans="1:74" ht="8.85" hidden="1" customHeight="1" thickBot="1" x14ac:dyDescent="0.5">
      <c r="A4197" s="95"/>
      <c r="B4197" s="113"/>
      <c r="C4197" s="67"/>
      <c r="D4197" s="67"/>
      <c r="E4197" s="67"/>
      <c r="F4197" s="68"/>
      <c r="G4197" s="68"/>
      <c r="H4197" s="67"/>
      <c r="I4197" s="67"/>
      <c r="J4197" s="67"/>
      <c r="K4197" s="67"/>
      <c r="L4197" s="67"/>
      <c r="M4197" s="67"/>
      <c r="N4197" s="67"/>
      <c r="O4197" s="67"/>
      <c r="P4197" s="67"/>
      <c r="Q4197" s="67"/>
      <c r="R4197" s="67"/>
      <c r="S4197" s="67"/>
      <c r="T4197" s="67"/>
      <c r="U4197" s="67"/>
      <c r="V4197" s="67"/>
      <c r="W4197" s="67"/>
      <c r="X4197" s="67"/>
      <c r="Y4197" s="67"/>
      <c r="Z4197" s="67"/>
      <c r="AA4197" s="67"/>
      <c r="AB4197" s="67"/>
      <c r="AC4197" s="67"/>
      <c r="AD4197" s="67"/>
      <c r="AE4197" s="67"/>
      <c r="AF4197" s="67"/>
      <c r="AG4197" s="67"/>
      <c r="AH4197" s="272"/>
      <c r="AI4197" s="272"/>
      <c r="AJ4197" s="67"/>
      <c r="AK4197" s="67"/>
      <c r="AL4197" s="67"/>
      <c r="AM4197" s="67"/>
      <c r="AN4197" s="67"/>
      <c r="AO4197" s="67"/>
      <c r="AP4197" s="67"/>
      <c r="AQ4197" s="67"/>
      <c r="AR4197" s="67"/>
      <c r="AS4197" s="67"/>
      <c r="AT4197" s="67"/>
      <c r="AU4197" s="67"/>
      <c r="AV4197" s="67"/>
      <c r="AW4197" s="67"/>
      <c r="AX4197" s="67"/>
      <c r="AY4197" s="67"/>
      <c r="AZ4197" s="67"/>
      <c r="BA4197" s="67"/>
      <c r="BB4197" s="67"/>
      <c r="BC4197" s="67"/>
      <c r="BD4197" s="67"/>
      <c r="BE4197" s="67"/>
      <c r="BF4197" s="67"/>
      <c r="BG4197" s="67"/>
      <c r="BH4197" s="67"/>
      <c r="BI4197" s="67"/>
      <c r="BJ4197" s="67"/>
      <c r="BK4197" s="67"/>
      <c r="BL4197" s="67"/>
      <c r="BM4197" s="67"/>
      <c r="BN4197" s="67"/>
      <c r="BO4197" s="67"/>
      <c r="BP4197" s="67"/>
      <c r="BQ4197" s="69"/>
      <c r="BR4197" s="69"/>
      <c r="BS4197" s="69"/>
      <c r="BT4197" s="15"/>
      <c r="BU4197" s="15"/>
      <c r="BV4197" s="95"/>
    </row>
    <row r="4198" spans="1:74" s="18" customFormat="1" ht="40.5" hidden="1" customHeight="1" thickTop="1" x14ac:dyDescent="0.4">
      <c r="A4198" s="271"/>
      <c r="B4198" s="652" t="s">
        <v>0</v>
      </c>
      <c r="C4198" s="648" t="s">
        <v>1</v>
      </c>
      <c r="D4198" s="649"/>
      <c r="E4198" s="273" t="s">
        <v>28</v>
      </c>
      <c r="F4198" s="546" t="s">
        <v>100</v>
      </c>
      <c r="G4198" s="546" t="s">
        <v>101</v>
      </c>
      <c r="H4198" s="704" t="s">
        <v>41</v>
      </c>
      <c r="I4198" s="705"/>
      <c r="J4198" s="554" t="s">
        <v>7</v>
      </c>
      <c r="K4198" s="554"/>
      <c r="L4198" s="554"/>
      <c r="M4198" s="554"/>
      <c r="N4198" s="554"/>
      <c r="O4198" s="554"/>
      <c r="P4198" s="554" t="s">
        <v>2</v>
      </c>
      <c r="Q4198" s="554"/>
      <c r="R4198" s="554"/>
      <c r="S4198" s="554"/>
      <c r="T4198" s="554"/>
      <c r="U4198" s="554"/>
      <c r="V4198" s="308"/>
      <c r="W4198" s="308"/>
      <c r="X4198" s="687" t="s">
        <v>35</v>
      </c>
      <c r="Y4198" s="688"/>
      <c r="Z4198" s="687" t="s">
        <v>36</v>
      </c>
      <c r="AA4198" s="688"/>
      <c r="AB4198" s="687" t="s">
        <v>44</v>
      </c>
      <c r="AC4198" s="688"/>
      <c r="AD4198" s="554" t="s">
        <v>6</v>
      </c>
      <c r="AE4198" s="554"/>
      <c r="AF4198" s="554"/>
      <c r="AG4198" s="554"/>
      <c r="AH4198" s="554"/>
      <c r="AI4198" s="554"/>
      <c r="AJ4198" s="554" t="s">
        <v>68</v>
      </c>
      <c r="AK4198" s="554"/>
      <c r="AL4198" s="554"/>
      <c r="AM4198" s="554"/>
      <c r="AN4198" s="554"/>
      <c r="AO4198" s="554"/>
      <c r="AP4198" s="554" t="s">
        <v>69</v>
      </c>
      <c r="AQ4198" s="554"/>
      <c r="AR4198" s="554"/>
      <c r="AS4198" s="554"/>
      <c r="AT4198" s="554"/>
      <c r="AU4198" s="554"/>
      <c r="AV4198" s="554" t="s">
        <v>70</v>
      </c>
      <c r="AW4198" s="554"/>
      <c r="AX4198" s="554"/>
      <c r="AY4198" s="554"/>
      <c r="AZ4198" s="554"/>
      <c r="BA4198" s="556"/>
      <c r="BB4198" s="554" t="s">
        <v>4</v>
      </c>
      <c r="BC4198" s="554"/>
      <c r="BD4198" s="554"/>
      <c r="BE4198" s="554"/>
      <c r="BF4198" s="554"/>
      <c r="BG4198" s="555"/>
      <c r="BH4198" s="554" t="s">
        <v>71</v>
      </c>
      <c r="BI4198" s="554"/>
      <c r="BJ4198" s="554"/>
      <c r="BK4198" s="554"/>
      <c r="BL4198" s="554"/>
      <c r="BM4198" s="556"/>
      <c r="BN4198" s="557" t="s">
        <v>25</v>
      </c>
      <c r="BO4198" s="558"/>
      <c r="BP4198" s="559"/>
      <c r="BQ4198" s="691" t="s">
        <v>110</v>
      </c>
      <c r="BR4198" s="691" t="s">
        <v>86</v>
      </c>
      <c r="BS4198" s="691" t="s">
        <v>87</v>
      </c>
      <c r="BT4198" s="274"/>
      <c r="BU4198" s="274"/>
      <c r="BV4198" s="271"/>
    </row>
    <row r="4199" spans="1:74" s="18" customFormat="1" ht="41.25" hidden="1" customHeight="1" x14ac:dyDescent="0.4">
      <c r="A4199" s="271"/>
      <c r="B4199" s="653"/>
      <c r="C4199" s="650"/>
      <c r="D4199" s="651"/>
      <c r="E4199" s="275" t="s">
        <v>102</v>
      </c>
      <c r="F4199" s="547"/>
      <c r="G4199" s="547"/>
      <c r="H4199" s="706"/>
      <c r="I4199" s="707"/>
      <c r="J4199" s="525" t="s">
        <v>17</v>
      </c>
      <c r="K4199" s="526"/>
      <c r="L4199" s="521" t="s">
        <v>18</v>
      </c>
      <c r="M4199" s="522"/>
      <c r="N4199" s="523" t="s">
        <v>19</v>
      </c>
      <c r="O4199" s="524" t="s">
        <v>8</v>
      </c>
      <c r="P4199" s="525" t="s">
        <v>26</v>
      </c>
      <c r="Q4199" s="526"/>
      <c r="R4199" s="521" t="s">
        <v>24</v>
      </c>
      <c r="S4199" s="522"/>
      <c r="T4199" s="523" t="s">
        <v>19</v>
      </c>
      <c r="U4199" s="524"/>
      <c r="V4199" s="309"/>
      <c r="W4199" s="309"/>
      <c r="X4199" s="689"/>
      <c r="Y4199" s="690"/>
      <c r="Z4199" s="689"/>
      <c r="AA4199" s="690"/>
      <c r="AB4199" s="689"/>
      <c r="AC4199" s="690"/>
      <c r="AD4199" s="525" t="s">
        <v>48</v>
      </c>
      <c r="AE4199" s="526"/>
      <c r="AF4199" s="521" t="s">
        <v>23</v>
      </c>
      <c r="AG4199" s="522" t="s">
        <v>3</v>
      </c>
      <c r="AH4199" s="563" t="s">
        <v>5</v>
      </c>
      <c r="AI4199" s="564"/>
      <c r="AJ4199" s="525" t="s">
        <v>48</v>
      </c>
      <c r="AK4199" s="526"/>
      <c r="AL4199" s="521" t="s">
        <v>23</v>
      </c>
      <c r="AM4199" s="522" t="s">
        <v>3</v>
      </c>
      <c r="AN4199" s="563" t="s">
        <v>5</v>
      </c>
      <c r="AO4199" s="564"/>
      <c r="AP4199" s="525" t="s">
        <v>48</v>
      </c>
      <c r="AQ4199" s="526"/>
      <c r="AR4199" s="521" t="s">
        <v>23</v>
      </c>
      <c r="AS4199" s="522" t="s">
        <v>3</v>
      </c>
      <c r="AT4199" s="563" t="s">
        <v>5</v>
      </c>
      <c r="AU4199" s="564"/>
      <c r="AV4199" s="525" t="s">
        <v>48</v>
      </c>
      <c r="AW4199" s="526"/>
      <c r="AX4199" s="521" t="s">
        <v>23</v>
      </c>
      <c r="AY4199" s="522" t="s">
        <v>3</v>
      </c>
      <c r="AZ4199" s="563" t="s">
        <v>5</v>
      </c>
      <c r="BA4199" s="564"/>
      <c r="BB4199" s="525" t="s">
        <v>48</v>
      </c>
      <c r="BC4199" s="526"/>
      <c r="BD4199" s="521" t="s">
        <v>23</v>
      </c>
      <c r="BE4199" s="522" t="s">
        <v>3</v>
      </c>
      <c r="BF4199" s="563" t="s">
        <v>5</v>
      </c>
      <c r="BG4199" s="564"/>
      <c r="BH4199" s="525" t="s">
        <v>48</v>
      </c>
      <c r="BI4199" s="526"/>
      <c r="BJ4199" s="521" t="s">
        <v>23</v>
      </c>
      <c r="BK4199" s="522" t="s">
        <v>3</v>
      </c>
      <c r="BL4199" s="563" t="s">
        <v>5</v>
      </c>
      <c r="BM4199" s="564"/>
      <c r="BN4199" s="560"/>
      <c r="BO4199" s="561"/>
      <c r="BP4199" s="562"/>
      <c r="BQ4199" s="692"/>
      <c r="BR4199" s="692"/>
      <c r="BS4199" s="692"/>
      <c r="BT4199" s="274"/>
      <c r="BU4199" s="274"/>
      <c r="BV4199" s="271"/>
    </row>
    <row r="4200" spans="1:74" ht="23.85" hidden="1" customHeight="1" x14ac:dyDescent="0.35">
      <c r="A4200" s="276"/>
      <c r="B4200" s="570" t="str">
        <f>IF(ROSTER!B$8="","",ROSTER!B$8)</f>
        <v/>
      </c>
      <c r="C4200" s="572" t="str">
        <f>IF(ROSTER!C$8="","",ROSTER!C$8)</f>
        <v/>
      </c>
      <c r="D4200" s="573"/>
      <c r="E4200" s="574"/>
      <c r="F4200" s="576">
        <f>IF(E4200="y",1,IF(E4200="S",1,0))</f>
        <v>0</v>
      </c>
      <c r="G4200" s="582">
        <f>IF(E4200="S",1,0)</f>
        <v>0</v>
      </c>
      <c r="H4200" s="578"/>
      <c r="I4200" s="543"/>
      <c r="J4200" s="542"/>
      <c r="K4200" s="580"/>
      <c r="L4200" s="584"/>
      <c r="M4200" s="585"/>
      <c r="N4200" s="588">
        <f>L4200+J4200</f>
        <v>0</v>
      </c>
      <c r="O4200" s="589"/>
      <c r="P4200" s="542"/>
      <c r="Q4200" s="580"/>
      <c r="R4200" s="584"/>
      <c r="S4200" s="585"/>
      <c r="T4200" s="588">
        <f>R4200-P4200</f>
        <v>0</v>
      </c>
      <c r="U4200" s="589"/>
      <c r="V4200" s="310"/>
      <c r="W4200" s="310"/>
      <c r="X4200" s="578"/>
      <c r="Y4200" s="543"/>
      <c r="Z4200" s="542"/>
      <c r="AA4200" s="543"/>
      <c r="AB4200" s="542"/>
      <c r="AC4200" s="543"/>
      <c r="AD4200" s="542"/>
      <c r="AE4200" s="580"/>
      <c r="AF4200" s="584"/>
      <c r="AG4200" s="585"/>
      <c r="AH4200" s="595">
        <f>IF(AD4200=0,0,(AF4200/AD4200)*100)</f>
        <v>0</v>
      </c>
      <c r="AI4200" s="596"/>
      <c r="AJ4200" s="542"/>
      <c r="AK4200" s="580"/>
      <c r="AL4200" s="584"/>
      <c r="AM4200" s="585"/>
      <c r="AN4200" s="595">
        <f>IF(AJ4200=0,0,(AL4200/AJ4200)*100)</f>
        <v>0</v>
      </c>
      <c r="AO4200" s="596"/>
      <c r="AP4200" s="542"/>
      <c r="AQ4200" s="580"/>
      <c r="AR4200" s="584"/>
      <c r="AS4200" s="585"/>
      <c r="AT4200" s="595">
        <f>IF(AP4200=0,0,(AR4200/AP4200)*100)</f>
        <v>0</v>
      </c>
      <c r="AU4200" s="596"/>
      <c r="AV4200" s="599">
        <f>AD4200+AJ4200+AP4200</f>
        <v>0</v>
      </c>
      <c r="AW4200" s="600"/>
      <c r="AX4200" s="630">
        <f>AF4200+AL4200+AR4200</f>
        <v>0</v>
      </c>
      <c r="AY4200" s="631"/>
      <c r="AZ4200" s="595">
        <f>IF(AV4200=0,0,(AX4200/AV4200)*100)</f>
        <v>0</v>
      </c>
      <c r="BA4200" s="596"/>
      <c r="BB4200" s="542"/>
      <c r="BC4200" s="580"/>
      <c r="BD4200" s="584"/>
      <c r="BE4200" s="585"/>
      <c r="BF4200" s="595">
        <f>IF(BB4200=0,0,(BD4200/BB4200)*100)</f>
        <v>0</v>
      </c>
      <c r="BG4200" s="596"/>
      <c r="BH4200" s="599">
        <f>AV4200+BB4200</f>
        <v>0</v>
      </c>
      <c r="BI4200" s="600"/>
      <c r="BJ4200" s="630">
        <f>AX4200+BD4200</f>
        <v>0</v>
      </c>
      <c r="BK4200" s="631"/>
      <c r="BL4200" s="595">
        <f>IF(BH4200=0,0,(BJ4200/BH4200)*100)</f>
        <v>0</v>
      </c>
      <c r="BM4200" s="596"/>
      <c r="BN4200" s="656">
        <f>(AF4200*2)+(AL4200*2)+(AR4200*3)+BD4200</f>
        <v>0</v>
      </c>
      <c r="BO4200" s="657"/>
      <c r="BP4200" s="658"/>
      <c r="BQ4200" s="676">
        <f>IF(BS4200=0,0,50*BR4200/BS4200)</f>
        <v>0</v>
      </c>
      <c r="BR4200" s="662">
        <f>(BN4200*BU$11)+(N4200*BU$12)+(Z4200*BU$13)+(R4200*BU$14)+(X4200*BU$15)+(AB4200*BU$16)</f>
        <v>0</v>
      </c>
      <c r="BS4200" s="662">
        <f>((BB4200-BD4200)*BU$18)+((AV4200-AX4200)*BU$17)+(H4200*BU$19)+(P4200*BU$20)</f>
        <v>0</v>
      </c>
      <c r="BT4200" s="19" t="s">
        <v>75</v>
      </c>
      <c r="BU4200" s="277">
        <f>IF(BQ4195="B",'VALUE POINTS'!L$10,IF('GAME STATS'!BQ4195="C",'VALUE POINTS'!M$10,'VALUE POINTS'!K$10))</f>
        <v>1</v>
      </c>
      <c r="BV4200" s="278"/>
    </row>
    <row r="4201" spans="1:74" ht="23.85" hidden="1" customHeight="1" x14ac:dyDescent="0.35">
      <c r="A4201" s="276"/>
      <c r="B4201" s="571"/>
      <c r="C4201" s="642" t="str">
        <f>IF(ROSTER!D$8="","",ROSTER!D$8)</f>
        <v/>
      </c>
      <c r="D4201" s="643"/>
      <c r="E4201" s="575"/>
      <c r="F4201" s="577"/>
      <c r="G4201" s="583"/>
      <c r="H4201" s="579"/>
      <c r="I4201" s="545"/>
      <c r="J4201" s="544"/>
      <c r="K4201" s="581"/>
      <c r="L4201" s="586"/>
      <c r="M4201" s="587"/>
      <c r="N4201" s="592" t="s">
        <v>16</v>
      </c>
      <c r="O4201" s="603"/>
      <c r="P4201" s="544"/>
      <c r="Q4201" s="581"/>
      <c r="R4201" s="586"/>
      <c r="S4201" s="587"/>
      <c r="T4201" s="592" t="s">
        <v>16</v>
      </c>
      <c r="U4201" s="603"/>
      <c r="V4201" s="311"/>
      <c r="W4201" s="311"/>
      <c r="X4201" s="579"/>
      <c r="Y4201" s="545"/>
      <c r="Z4201" s="544"/>
      <c r="AA4201" s="545"/>
      <c r="AB4201" s="544"/>
      <c r="AC4201" s="545"/>
      <c r="AD4201" s="544"/>
      <c r="AE4201" s="581"/>
      <c r="AF4201" s="586"/>
      <c r="AG4201" s="587"/>
      <c r="AH4201" s="626"/>
      <c r="AI4201" s="627"/>
      <c r="AJ4201" s="544"/>
      <c r="AK4201" s="581"/>
      <c r="AL4201" s="586"/>
      <c r="AM4201" s="587"/>
      <c r="AN4201" s="626"/>
      <c r="AO4201" s="627"/>
      <c r="AP4201" s="544"/>
      <c r="AQ4201" s="581"/>
      <c r="AR4201" s="586"/>
      <c r="AS4201" s="587"/>
      <c r="AT4201" s="626"/>
      <c r="AU4201" s="627"/>
      <c r="AV4201" s="628"/>
      <c r="AW4201" s="629"/>
      <c r="AX4201" s="632"/>
      <c r="AY4201" s="633"/>
      <c r="AZ4201" s="626"/>
      <c r="BA4201" s="627"/>
      <c r="BB4201" s="544"/>
      <c r="BC4201" s="581"/>
      <c r="BD4201" s="586"/>
      <c r="BE4201" s="587"/>
      <c r="BF4201" s="626"/>
      <c r="BG4201" s="627"/>
      <c r="BH4201" s="628"/>
      <c r="BI4201" s="629"/>
      <c r="BJ4201" s="632"/>
      <c r="BK4201" s="633"/>
      <c r="BL4201" s="626"/>
      <c r="BM4201" s="627"/>
      <c r="BN4201" s="678"/>
      <c r="BO4201" s="679"/>
      <c r="BP4201" s="680"/>
      <c r="BQ4201" s="677"/>
      <c r="BR4201" s="663"/>
      <c r="BS4201" s="663"/>
      <c r="BT4201" s="19" t="s">
        <v>76</v>
      </c>
      <c r="BU4201" s="277">
        <f>IF(BQ4195="B",'VALUE POINTS'!L$11,IF('GAME STATS'!BQ4195="C",'VALUE POINTS'!M$11,'VALUE POINTS'!K$11))</f>
        <v>1</v>
      </c>
      <c r="BV4201" s="278"/>
    </row>
    <row r="4202" spans="1:74" ht="21.75" hidden="1" customHeight="1" x14ac:dyDescent="0.35">
      <c r="A4202" s="95"/>
      <c r="B4202" s="570" t="str">
        <f>IF(ROSTER!B$10="","",ROSTER!B$10)</f>
        <v/>
      </c>
      <c r="C4202" s="572" t="str">
        <f>IF(ROSTER!C$10="","",ROSTER!C$10)</f>
        <v/>
      </c>
      <c r="D4202" s="573"/>
      <c r="E4202" s="574"/>
      <c r="F4202" s="576">
        <f>IF(E4202="y",1,IF(E4202="S",1,0))</f>
        <v>0</v>
      </c>
      <c r="G4202" s="582">
        <f>IF(E4202="S",1,0)</f>
        <v>0</v>
      </c>
      <c r="H4202" s="578"/>
      <c r="I4202" s="543"/>
      <c r="J4202" s="542"/>
      <c r="K4202" s="580"/>
      <c r="L4202" s="584"/>
      <c r="M4202" s="585"/>
      <c r="N4202" s="588">
        <f>L4202+J4202</f>
        <v>0</v>
      </c>
      <c r="O4202" s="589"/>
      <c r="P4202" s="542"/>
      <c r="Q4202" s="580"/>
      <c r="R4202" s="584"/>
      <c r="S4202" s="585"/>
      <c r="T4202" s="588">
        <f>R4202-P4202</f>
        <v>0</v>
      </c>
      <c r="U4202" s="589"/>
      <c r="V4202" s="310"/>
      <c r="W4202" s="310"/>
      <c r="X4202" s="578"/>
      <c r="Y4202" s="543"/>
      <c r="Z4202" s="542"/>
      <c r="AA4202" s="543"/>
      <c r="AB4202" s="542"/>
      <c r="AC4202" s="543"/>
      <c r="AD4202" s="542"/>
      <c r="AE4202" s="580"/>
      <c r="AF4202" s="584"/>
      <c r="AG4202" s="585"/>
      <c r="AH4202" s="595">
        <f>IF(AD4202=0,0,(AF4202/AD4202)*100)</f>
        <v>0</v>
      </c>
      <c r="AI4202" s="596"/>
      <c r="AJ4202" s="542"/>
      <c r="AK4202" s="580"/>
      <c r="AL4202" s="584"/>
      <c r="AM4202" s="585"/>
      <c r="AN4202" s="595">
        <f>IF(AJ4202=0,0,(AL4202/AJ4202)*100)</f>
        <v>0</v>
      </c>
      <c r="AO4202" s="596"/>
      <c r="AP4202" s="542"/>
      <c r="AQ4202" s="580"/>
      <c r="AR4202" s="584"/>
      <c r="AS4202" s="585"/>
      <c r="AT4202" s="595">
        <f>IF(AP4202=0,0,(AR4202/AP4202)*100)</f>
        <v>0</v>
      </c>
      <c r="AU4202" s="596"/>
      <c r="AV4202" s="599">
        <f>AD4202+AJ4202+AP4202</f>
        <v>0</v>
      </c>
      <c r="AW4202" s="600"/>
      <c r="AX4202" s="630">
        <f>AF4202+AL4202+AR4202</f>
        <v>0</v>
      </c>
      <c r="AY4202" s="631"/>
      <c r="AZ4202" s="595">
        <f>IF(AV4202=0,0,(AX4202/AV4202)*100)</f>
        <v>0</v>
      </c>
      <c r="BA4202" s="596"/>
      <c r="BB4202" s="542"/>
      <c r="BC4202" s="580"/>
      <c r="BD4202" s="584"/>
      <c r="BE4202" s="585"/>
      <c r="BF4202" s="595">
        <f>IF(BB4202=0,0,(BD4202/BB4202)*100)</f>
        <v>0</v>
      </c>
      <c r="BG4202" s="596"/>
      <c r="BH4202" s="599">
        <f>AV4202+BB4202</f>
        <v>0</v>
      </c>
      <c r="BI4202" s="600"/>
      <c r="BJ4202" s="630">
        <f>AX4202+BD4202</f>
        <v>0</v>
      </c>
      <c r="BK4202" s="631"/>
      <c r="BL4202" s="595">
        <f>IF(BH4202=0,0,(BJ4202/BH4202)*100)</f>
        <v>0</v>
      </c>
      <c r="BM4202" s="596"/>
      <c r="BN4202" s="656">
        <f>(AF4202*2)+(AL4202*2)+(AR4202*3)+BD4202</f>
        <v>0</v>
      </c>
      <c r="BO4202" s="657"/>
      <c r="BP4202" s="658"/>
      <c r="BQ4202" s="676">
        <f>IF(BS4202=0,0,50*BR4202/BS4202)</f>
        <v>0</v>
      </c>
      <c r="BR4202" s="662">
        <f>(BN4202*BU$11)+(N4202*BU$12)+(Z4202*BU$13)+(R4202*BU$14)+(X4202*BU$15)+(AB4202*BU$16)</f>
        <v>0</v>
      </c>
      <c r="BS4202" s="662">
        <f>((BB4202-BD4202)*BU$18)+((AV4202-AX4202)*BU$17)+(H4202*BU$19)+(P4202*BU$20)</f>
        <v>0</v>
      </c>
      <c r="BT4202" s="19" t="s">
        <v>77</v>
      </c>
      <c r="BU4202" s="277">
        <f>IF(BQ4195="B",'VALUE POINTS'!L$12,IF('GAME STATS'!BQ4195="C",'VALUE POINTS'!M$12,'VALUE POINTS'!K$12))</f>
        <v>2</v>
      </c>
      <c r="BV4202" s="278"/>
    </row>
    <row r="4203" spans="1:74" ht="21.75" hidden="1" customHeight="1" x14ac:dyDescent="0.35">
      <c r="A4203" s="95"/>
      <c r="B4203" s="571"/>
      <c r="C4203" s="642" t="str">
        <f>IF(ROSTER!D$10="","",ROSTER!D$10)</f>
        <v/>
      </c>
      <c r="D4203" s="643"/>
      <c r="E4203" s="575"/>
      <c r="F4203" s="577"/>
      <c r="G4203" s="583"/>
      <c r="H4203" s="579"/>
      <c r="I4203" s="545"/>
      <c r="J4203" s="544"/>
      <c r="K4203" s="581"/>
      <c r="L4203" s="586"/>
      <c r="M4203" s="587"/>
      <c r="N4203" s="592" t="s">
        <v>16</v>
      </c>
      <c r="O4203" s="603"/>
      <c r="P4203" s="544"/>
      <c r="Q4203" s="581"/>
      <c r="R4203" s="586"/>
      <c r="S4203" s="587"/>
      <c r="T4203" s="592" t="s">
        <v>16</v>
      </c>
      <c r="U4203" s="603"/>
      <c r="V4203" s="311"/>
      <c r="W4203" s="311"/>
      <c r="X4203" s="579"/>
      <c r="Y4203" s="545"/>
      <c r="Z4203" s="544"/>
      <c r="AA4203" s="545"/>
      <c r="AB4203" s="544"/>
      <c r="AC4203" s="545"/>
      <c r="AD4203" s="544"/>
      <c r="AE4203" s="581"/>
      <c r="AF4203" s="586"/>
      <c r="AG4203" s="587"/>
      <c r="AH4203" s="626"/>
      <c r="AI4203" s="627"/>
      <c r="AJ4203" s="544"/>
      <c r="AK4203" s="581"/>
      <c r="AL4203" s="586"/>
      <c r="AM4203" s="587"/>
      <c r="AN4203" s="626"/>
      <c r="AO4203" s="627"/>
      <c r="AP4203" s="544"/>
      <c r="AQ4203" s="581"/>
      <c r="AR4203" s="586"/>
      <c r="AS4203" s="587"/>
      <c r="AT4203" s="626"/>
      <c r="AU4203" s="627"/>
      <c r="AV4203" s="628"/>
      <c r="AW4203" s="629"/>
      <c r="AX4203" s="632"/>
      <c r="AY4203" s="633"/>
      <c r="AZ4203" s="626"/>
      <c r="BA4203" s="627"/>
      <c r="BB4203" s="544"/>
      <c r="BC4203" s="581"/>
      <c r="BD4203" s="586"/>
      <c r="BE4203" s="587"/>
      <c r="BF4203" s="626"/>
      <c r="BG4203" s="627"/>
      <c r="BH4203" s="628"/>
      <c r="BI4203" s="629"/>
      <c r="BJ4203" s="632"/>
      <c r="BK4203" s="633"/>
      <c r="BL4203" s="626"/>
      <c r="BM4203" s="627"/>
      <c r="BN4203" s="678"/>
      <c r="BO4203" s="679"/>
      <c r="BP4203" s="680"/>
      <c r="BQ4203" s="677"/>
      <c r="BR4203" s="663"/>
      <c r="BS4203" s="663"/>
      <c r="BT4203" s="19" t="s">
        <v>78</v>
      </c>
      <c r="BU4203" s="277">
        <f>IF(BQ4195="B",'VALUE POINTS'!L$13,IF('GAME STATS'!BQ4195="C",'VALUE POINTS'!M$13,'VALUE POINTS'!K$13))</f>
        <v>2</v>
      </c>
      <c r="BV4203" s="278"/>
    </row>
    <row r="4204" spans="1:74" ht="21.75" hidden="1" customHeight="1" x14ac:dyDescent="0.35">
      <c r="A4204" s="95"/>
      <c r="B4204" s="570" t="str">
        <f>IF(ROSTER!B$12="","",ROSTER!B$12)</f>
        <v/>
      </c>
      <c r="C4204" s="572" t="str">
        <f>IF(ROSTER!C$12="","",ROSTER!C$12)</f>
        <v/>
      </c>
      <c r="D4204" s="573"/>
      <c r="E4204" s="574"/>
      <c r="F4204" s="576">
        <f>IF(E4204="y",1,IF(E4204="S",1,0))</f>
        <v>0</v>
      </c>
      <c r="G4204" s="582">
        <f>IF(E4204="S",1,0)</f>
        <v>0</v>
      </c>
      <c r="H4204" s="578"/>
      <c r="I4204" s="543"/>
      <c r="J4204" s="542"/>
      <c r="K4204" s="580"/>
      <c r="L4204" s="584"/>
      <c r="M4204" s="585"/>
      <c r="N4204" s="588">
        <f>L4204+J4204</f>
        <v>0</v>
      </c>
      <c r="O4204" s="589"/>
      <c r="P4204" s="542"/>
      <c r="Q4204" s="580"/>
      <c r="R4204" s="584"/>
      <c r="S4204" s="585"/>
      <c r="T4204" s="588">
        <f>R4204-P4204</f>
        <v>0</v>
      </c>
      <c r="U4204" s="589"/>
      <c r="V4204" s="310"/>
      <c r="W4204" s="310"/>
      <c r="X4204" s="578"/>
      <c r="Y4204" s="543"/>
      <c r="Z4204" s="542"/>
      <c r="AA4204" s="543"/>
      <c r="AB4204" s="542"/>
      <c r="AC4204" s="543"/>
      <c r="AD4204" s="542"/>
      <c r="AE4204" s="580"/>
      <c r="AF4204" s="584"/>
      <c r="AG4204" s="585"/>
      <c r="AH4204" s="595">
        <f>IF(AD4204=0,0,(AF4204/AD4204)*100)</f>
        <v>0</v>
      </c>
      <c r="AI4204" s="596"/>
      <c r="AJ4204" s="542"/>
      <c r="AK4204" s="580"/>
      <c r="AL4204" s="584"/>
      <c r="AM4204" s="585"/>
      <c r="AN4204" s="595">
        <f>IF(AJ4204=0,0,(AL4204/AJ4204)*100)</f>
        <v>0</v>
      </c>
      <c r="AO4204" s="596"/>
      <c r="AP4204" s="542"/>
      <c r="AQ4204" s="580"/>
      <c r="AR4204" s="584"/>
      <c r="AS4204" s="585"/>
      <c r="AT4204" s="595">
        <f>IF(AP4204=0,0,(AR4204/AP4204)*100)</f>
        <v>0</v>
      </c>
      <c r="AU4204" s="596"/>
      <c r="AV4204" s="599">
        <f>AD4204+AJ4204+AP4204</f>
        <v>0</v>
      </c>
      <c r="AW4204" s="600"/>
      <c r="AX4204" s="630">
        <f>AF4204+AL4204+AR4204</f>
        <v>0</v>
      </c>
      <c r="AY4204" s="631"/>
      <c r="AZ4204" s="595">
        <f>IF(AV4204=0,0,(AX4204/AV4204)*100)</f>
        <v>0</v>
      </c>
      <c r="BA4204" s="596"/>
      <c r="BB4204" s="542"/>
      <c r="BC4204" s="580"/>
      <c r="BD4204" s="584"/>
      <c r="BE4204" s="585"/>
      <c r="BF4204" s="595">
        <f>IF(BB4204=0,0,(BD4204/BB4204)*100)</f>
        <v>0</v>
      </c>
      <c r="BG4204" s="596"/>
      <c r="BH4204" s="599">
        <f>AV4204+BB4204</f>
        <v>0</v>
      </c>
      <c r="BI4204" s="600"/>
      <c r="BJ4204" s="630">
        <f>AX4204+BD4204</f>
        <v>0</v>
      </c>
      <c r="BK4204" s="631"/>
      <c r="BL4204" s="595">
        <f>IF(BH4204=0,0,(BJ4204/BH4204)*100)</f>
        <v>0</v>
      </c>
      <c r="BM4204" s="596"/>
      <c r="BN4204" s="656">
        <f>(AF4204*2)+(AL4204*2)+(AR4204*3)+BD4204</f>
        <v>0</v>
      </c>
      <c r="BO4204" s="657"/>
      <c r="BP4204" s="658"/>
      <c r="BQ4204" s="676">
        <f t="shared" ref="BQ4204" si="3256">IF(BS4204=0,0,50*BR4204/BS4204)</f>
        <v>0</v>
      </c>
      <c r="BR4204" s="662">
        <f>(BN4204*BU$11)+(N4204*BU$12)+(Z4204*BU$13)+(R4204*BU$14)+(X4204*BU$15)+(AB4204*BU$16)</f>
        <v>0</v>
      </c>
      <c r="BS4204" s="662">
        <f>((BB4204-BD4204)*BU$18)+((AV4204-AX4204)*BU$17)+(H4204*BU$19)+(P4204*BU$20)</f>
        <v>0</v>
      </c>
      <c r="BT4204" s="19" t="s">
        <v>79</v>
      </c>
      <c r="BU4204" s="277">
        <f>IF(BQ4195="B",'VALUE POINTS'!L$14,IF('GAME STATS'!BQ4195="C",'VALUE POINTS'!M$14,'VALUE POINTS'!K$14))</f>
        <v>2</v>
      </c>
      <c r="BV4204" s="278"/>
    </row>
    <row r="4205" spans="1:74" ht="21.75" hidden="1" customHeight="1" x14ac:dyDescent="0.35">
      <c r="A4205" s="95"/>
      <c r="B4205" s="571"/>
      <c r="C4205" s="642" t="str">
        <f>IF(ROSTER!D$12="","",ROSTER!D$12)</f>
        <v/>
      </c>
      <c r="D4205" s="643"/>
      <c r="E4205" s="575"/>
      <c r="F4205" s="577"/>
      <c r="G4205" s="583"/>
      <c r="H4205" s="579"/>
      <c r="I4205" s="545"/>
      <c r="J4205" s="544"/>
      <c r="K4205" s="581"/>
      <c r="L4205" s="586"/>
      <c r="M4205" s="587"/>
      <c r="N4205" s="592"/>
      <c r="O4205" s="603"/>
      <c r="P4205" s="544"/>
      <c r="Q4205" s="581"/>
      <c r="R4205" s="586"/>
      <c r="S4205" s="587"/>
      <c r="T4205" s="592"/>
      <c r="U4205" s="603"/>
      <c r="V4205" s="311"/>
      <c r="W4205" s="311"/>
      <c r="X4205" s="579"/>
      <c r="Y4205" s="545"/>
      <c r="Z4205" s="544"/>
      <c r="AA4205" s="545"/>
      <c r="AB4205" s="544"/>
      <c r="AC4205" s="545"/>
      <c r="AD4205" s="544"/>
      <c r="AE4205" s="581"/>
      <c r="AF4205" s="586"/>
      <c r="AG4205" s="587"/>
      <c r="AH4205" s="626"/>
      <c r="AI4205" s="627"/>
      <c r="AJ4205" s="544"/>
      <c r="AK4205" s="581"/>
      <c r="AL4205" s="586"/>
      <c r="AM4205" s="587"/>
      <c r="AN4205" s="626"/>
      <c r="AO4205" s="627"/>
      <c r="AP4205" s="544"/>
      <c r="AQ4205" s="581"/>
      <c r="AR4205" s="586"/>
      <c r="AS4205" s="587"/>
      <c r="AT4205" s="626"/>
      <c r="AU4205" s="627"/>
      <c r="AV4205" s="628"/>
      <c r="AW4205" s="629"/>
      <c r="AX4205" s="632"/>
      <c r="AY4205" s="633"/>
      <c r="AZ4205" s="626"/>
      <c r="BA4205" s="627"/>
      <c r="BB4205" s="544"/>
      <c r="BC4205" s="581"/>
      <c r="BD4205" s="586"/>
      <c r="BE4205" s="587"/>
      <c r="BF4205" s="626"/>
      <c r="BG4205" s="627"/>
      <c r="BH4205" s="628"/>
      <c r="BI4205" s="629"/>
      <c r="BJ4205" s="632"/>
      <c r="BK4205" s="633"/>
      <c r="BL4205" s="626"/>
      <c r="BM4205" s="627"/>
      <c r="BN4205" s="678"/>
      <c r="BO4205" s="679"/>
      <c r="BP4205" s="680"/>
      <c r="BQ4205" s="677"/>
      <c r="BR4205" s="663"/>
      <c r="BS4205" s="663"/>
      <c r="BT4205" s="19" t="s">
        <v>80</v>
      </c>
      <c r="BU4205" s="277">
        <f>IF(BQ4195="B",'VALUE POINTS'!L$15,IF('GAME STATS'!BQ4195="C",'VALUE POINTS'!M$15,'VALUE POINTS'!K$15))</f>
        <v>2</v>
      </c>
      <c r="BV4205" s="278"/>
    </row>
    <row r="4206" spans="1:74" ht="21.75" hidden="1" customHeight="1" x14ac:dyDescent="0.35">
      <c r="A4206" s="95"/>
      <c r="B4206" s="570" t="str">
        <f>IF(ROSTER!B$14="","",ROSTER!B$14)</f>
        <v/>
      </c>
      <c r="C4206" s="572" t="str">
        <f>IF(ROSTER!C$14="","",ROSTER!C$14)</f>
        <v/>
      </c>
      <c r="D4206" s="573"/>
      <c r="E4206" s="574"/>
      <c r="F4206" s="576">
        <f>IF(E4206="y",1,IF(E4206="S",1,0))</f>
        <v>0</v>
      </c>
      <c r="G4206" s="582">
        <f>IF(E4206="S",1,0)</f>
        <v>0</v>
      </c>
      <c r="H4206" s="578"/>
      <c r="I4206" s="543"/>
      <c r="J4206" s="542"/>
      <c r="K4206" s="580"/>
      <c r="L4206" s="584"/>
      <c r="M4206" s="585"/>
      <c r="N4206" s="588">
        <f>L4206+J4206</f>
        <v>0</v>
      </c>
      <c r="O4206" s="589"/>
      <c r="P4206" s="542"/>
      <c r="Q4206" s="580"/>
      <c r="R4206" s="584"/>
      <c r="S4206" s="585"/>
      <c r="T4206" s="588">
        <f>R4206-P4206</f>
        <v>0</v>
      </c>
      <c r="U4206" s="589"/>
      <c r="V4206" s="310"/>
      <c r="W4206" s="310"/>
      <c r="X4206" s="578"/>
      <c r="Y4206" s="543"/>
      <c r="Z4206" s="542"/>
      <c r="AA4206" s="543"/>
      <c r="AB4206" s="542"/>
      <c r="AC4206" s="543"/>
      <c r="AD4206" s="542"/>
      <c r="AE4206" s="580"/>
      <c r="AF4206" s="584"/>
      <c r="AG4206" s="585"/>
      <c r="AH4206" s="595">
        <f>IF(AD4206=0,0,(AF4206/AD4206)*100)</f>
        <v>0</v>
      </c>
      <c r="AI4206" s="596"/>
      <c r="AJ4206" s="542"/>
      <c r="AK4206" s="580"/>
      <c r="AL4206" s="584"/>
      <c r="AM4206" s="585"/>
      <c r="AN4206" s="595">
        <f>IF(AJ4206=0,0,(AL4206/AJ4206)*100)</f>
        <v>0</v>
      </c>
      <c r="AO4206" s="596"/>
      <c r="AP4206" s="542"/>
      <c r="AQ4206" s="580"/>
      <c r="AR4206" s="584"/>
      <c r="AS4206" s="585"/>
      <c r="AT4206" s="595">
        <f>IF(AP4206=0,0,(AR4206/AP4206)*100)</f>
        <v>0</v>
      </c>
      <c r="AU4206" s="596"/>
      <c r="AV4206" s="599">
        <f>AD4206+AJ4206+AP4206</f>
        <v>0</v>
      </c>
      <c r="AW4206" s="600"/>
      <c r="AX4206" s="630">
        <f>AF4206+AL4206+AR4206</f>
        <v>0</v>
      </c>
      <c r="AY4206" s="631"/>
      <c r="AZ4206" s="595">
        <f>IF(AV4206=0,0,(AX4206/AV4206)*100)</f>
        <v>0</v>
      </c>
      <c r="BA4206" s="596"/>
      <c r="BB4206" s="542"/>
      <c r="BC4206" s="580"/>
      <c r="BD4206" s="584"/>
      <c r="BE4206" s="585"/>
      <c r="BF4206" s="595">
        <f>IF(BB4206=0,0,(BD4206/BB4206)*100)</f>
        <v>0</v>
      </c>
      <c r="BG4206" s="596"/>
      <c r="BH4206" s="599">
        <f>AV4206+BB4206</f>
        <v>0</v>
      </c>
      <c r="BI4206" s="600"/>
      <c r="BJ4206" s="630">
        <f>AX4206+BD4206</f>
        <v>0</v>
      </c>
      <c r="BK4206" s="631"/>
      <c r="BL4206" s="595">
        <f>IF(BH4206=0,0,(BJ4206/BH4206)*100)</f>
        <v>0</v>
      </c>
      <c r="BM4206" s="596"/>
      <c r="BN4206" s="656">
        <f>(AF4206*2)+(AL4206*2)+(AR4206*3)+BD4206</f>
        <v>0</v>
      </c>
      <c r="BO4206" s="657"/>
      <c r="BP4206" s="658"/>
      <c r="BQ4206" s="676">
        <f t="shared" ref="BQ4206" si="3257">IF(BS4206=0,0,50*BR4206/BS4206)</f>
        <v>0</v>
      </c>
      <c r="BR4206" s="662">
        <f>(BN4206*BU$11)+(N4206*BU$12)+(Z4206*BU$13)+(R4206*BU$14)+(X4206*BU$15)+(AB4206*BU$16)</f>
        <v>0</v>
      </c>
      <c r="BS4206" s="662">
        <f>((BB4206-BD4206)*BU$18)+((AV4206-AX4206)*BU$17)+(H4206*BU$19)+(P4206*BU$20)</f>
        <v>0</v>
      </c>
      <c r="BT4206" s="19" t="s">
        <v>81</v>
      </c>
      <c r="BU4206" s="277">
        <f>IF(BQ4195="B",'VALUE POINTS'!L$16,IF('GAME STATS'!BQ4195="C",'VALUE POINTS'!M$16,'VALUE POINTS'!K$16))</f>
        <v>2</v>
      </c>
      <c r="BV4206" s="278"/>
    </row>
    <row r="4207" spans="1:74" ht="21.75" hidden="1" customHeight="1" x14ac:dyDescent="0.35">
      <c r="A4207" s="95"/>
      <c r="B4207" s="571"/>
      <c r="C4207" s="642" t="str">
        <f>IF(ROSTER!D$14="","",ROSTER!D$14)</f>
        <v/>
      </c>
      <c r="D4207" s="643"/>
      <c r="E4207" s="575"/>
      <c r="F4207" s="577"/>
      <c r="G4207" s="583"/>
      <c r="H4207" s="579"/>
      <c r="I4207" s="545"/>
      <c r="J4207" s="544"/>
      <c r="K4207" s="581"/>
      <c r="L4207" s="586"/>
      <c r="M4207" s="587"/>
      <c r="N4207" s="592"/>
      <c r="O4207" s="603"/>
      <c r="P4207" s="544"/>
      <c r="Q4207" s="581"/>
      <c r="R4207" s="586"/>
      <c r="S4207" s="587"/>
      <c r="T4207" s="592"/>
      <c r="U4207" s="603"/>
      <c r="V4207" s="311"/>
      <c r="W4207" s="311"/>
      <c r="X4207" s="579"/>
      <c r="Y4207" s="545"/>
      <c r="Z4207" s="544"/>
      <c r="AA4207" s="545"/>
      <c r="AB4207" s="544"/>
      <c r="AC4207" s="545"/>
      <c r="AD4207" s="544"/>
      <c r="AE4207" s="581"/>
      <c r="AF4207" s="586"/>
      <c r="AG4207" s="587"/>
      <c r="AH4207" s="626"/>
      <c r="AI4207" s="627"/>
      <c r="AJ4207" s="544"/>
      <c r="AK4207" s="581"/>
      <c r="AL4207" s="586"/>
      <c r="AM4207" s="587"/>
      <c r="AN4207" s="626"/>
      <c r="AO4207" s="627"/>
      <c r="AP4207" s="544"/>
      <c r="AQ4207" s="581"/>
      <c r="AR4207" s="586"/>
      <c r="AS4207" s="587"/>
      <c r="AT4207" s="626"/>
      <c r="AU4207" s="627"/>
      <c r="AV4207" s="628"/>
      <c r="AW4207" s="629"/>
      <c r="AX4207" s="632"/>
      <c r="AY4207" s="633"/>
      <c r="AZ4207" s="626"/>
      <c r="BA4207" s="627"/>
      <c r="BB4207" s="544"/>
      <c r="BC4207" s="581"/>
      <c r="BD4207" s="586"/>
      <c r="BE4207" s="587"/>
      <c r="BF4207" s="626"/>
      <c r="BG4207" s="627"/>
      <c r="BH4207" s="628"/>
      <c r="BI4207" s="629"/>
      <c r="BJ4207" s="632"/>
      <c r="BK4207" s="633"/>
      <c r="BL4207" s="626"/>
      <c r="BM4207" s="627"/>
      <c r="BN4207" s="678"/>
      <c r="BO4207" s="679"/>
      <c r="BP4207" s="680"/>
      <c r="BQ4207" s="677"/>
      <c r="BR4207" s="663"/>
      <c r="BS4207" s="663"/>
      <c r="BT4207" s="19" t="s">
        <v>82</v>
      </c>
      <c r="BU4207" s="277">
        <f>IF(BQ4195="B",'VALUE POINTS'!L$17,IF('GAME STATS'!BQ4195="C",'VALUE POINTS'!M$17,'VALUE POINTS'!K$17))</f>
        <v>1</v>
      </c>
      <c r="BV4207" s="278"/>
    </row>
    <row r="4208" spans="1:74" ht="21.75" hidden="1" customHeight="1" x14ac:dyDescent="0.35">
      <c r="A4208" s="95"/>
      <c r="B4208" s="570" t="str">
        <f>IF(ROSTER!B$16="","",ROSTER!B$16)</f>
        <v/>
      </c>
      <c r="C4208" s="572" t="str">
        <f>IF(ROSTER!C$16="","",ROSTER!C$16)</f>
        <v/>
      </c>
      <c r="D4208" s="573"/>
      <c r="E4208" s="574"/>
      <c r="F4208" s="576">
        <f>IF(E4208="y",1,IF(E4208="S",1,0))</f>
        <v>0</v>
      </c>
      <c r="G4208" s="582">
        <f>IF(E4208="S",1,0)</f>
        <v>0</v>
      </c>
      <c r="H4208" s="578"/>
      <c r="I4208" s="543"/>
      <c r="J4208" s="542"/>
      <c r="K4208" s="580"/>
      <c r="L4208" s="584"/>
      <c r="M4208" s="585"/>
      <c r="N4208" s="588">
        <f>L4208+J4208</f>
        <v>0</v>
      </c>
      <c r="O4208" s="589"/>
      <c r="P4208" s="542"/>
      <c r="Q4208" s="580"/>
      <c r="R4208" s="584"/>
      <c r="S4208" s="585"/>
      <c r="T4208" s="588">
        <f>R4208-P4208</f>
        <v>0</v>
      </c>
      <c r="U4208" s="589"/>
      <c r="V4208" s="310"/>
      <c r="W4208" s="310"/>
      <c r="X4208" s="578"/>
      <c r="Y4208" s="543"/>
      <c r="Z4208" s="542"/>
      <c r="AA4208" s="543"/>
      <c r="AB4208" s="542"/>
      <c r="AC4208" s="543"/>
      <c r="AD4208" s="542"/>
      <c r="AE4208" s="580"/>
      <c r="AF4208" s="584"/>
      <c r="AG4208" s="585"/>
      <c r="AH4208" s="595">
        <f>IF(AD4208=0,0,(AF4208/AD4208)*100)</f>
        <v>0</v>
      </c>
      <c r="AI4208" s="596"/>
      <c r="AJ4208" s="542"/>
      <c r="AK4208" s="580"/>
      <c r="AL4208" s="584"/>
      <c r="AM4208" s="585"/>
      <c r="AN4208" s="595">
        <f>IF(AJ4208=0,0,(AL4208/AJ4208)*100)</f>
        <v>0</v>
      </c>
      <c r="AO4208" s="596"/>
      <c r="AP4208" s="542"/>
      <c r="AQ4208" s="580"/>
      <c r="AR4208" s="584"/>
      <c r="AS4208" s="585"/>
      <c r="AT4208" s="595">
        <f>IF(AP4208=0,0,(AR4208/AP4208)*100)</f>
        <v>0</v>
      </c>
      <c r="AU4208" s="596"/>
      <c r="AV4208" s="599">
        <f>AD4208+AJ4208+AP4208</f>
        <v>0</v>
      </c>
      <c r="AW4208" s="600"/>
      <c r="AX4208" s="630">
        <f>AF4208+AL4208+AR4208</f>
        <v>0</v>
      </c>
      <c r="AY4208" s="631"/>
      <c r="AZ4208" s="595">
        <f>IF(AV4208=0,0,(AX4208/AV4208)*100)</f>
        <v>0</v>
      </c>
      <c r="BA4208" s="596"/>
      <c r="BB4208" s="542"/>
      <c r="BC4208" s="580"/>
      <c r="BD4208" s="584"/>
      <c r="BE4208" s="585"/>
      <c r="BF4208" s="595">
        <f>IF(BB4208=0,0,(BD4208/BB4208)*100)</f>
        <v>0</v>
      </c>
      <c r="BG4208" s="596"/>
      <c r="BH4208" s="599">
        <f>AV4208+BB4208</f>
        <v>0</v>
      </c>
      <c r="BI4208" s="600"/>
      <c r="BJ4208" s="630">
        <f>AX4208+BD4208</f>
        <v>0</v>
      </c>
      <c r="BK4208" s="631"/>
      <c r="BL4208" s="595">
        <f>IF(BH4208=0,0,(BJ4208/BH4208)*100)</f>
        <v>0</v>
      </c>
      <c r="BM4208" s="596"/>
      <c r="BN4208" s="656">
        <f>(AF4208*2)+(AL4208*2)+(AR4208*3)+BD4208</f>
        <v>0</v>
      </c>
      <c r="BO4208" s="657"/>
      <c r="BP4208" s="658"/>
      <c r="BQ4208" s="676">
        <f t="shared" ref="BQ4208" si="3258">IF(BS4208=0,0,50*BR4208/BS4208)</f>
        <v>0</v>
      </c>
      <c r="BR4208" s="662">
        <f>(BN4208*BU$11)+(N4208*BU$12)+(Z4208*BU$13)+(R4208*BU$14)+(X4208*BU$15)+(AB4208*BU$16)</f>
        <v>0</v>
      </c>
      <c r="BS4208" s="662">
        <f>((BB4208-BD4208)*BU$18)+((AV4208-AX4208)*BU$17)+(H4208*BU$19)+(P4208*BU$20)</f>
        <v>0</v>
      </c>
      <c r="BT4208" s="19" t="s">
        <v>83</v>
      </c>
      <c r="BU4208" s="277">
        <f>IF(BQ4195="B",'VALUE POINTS'!L$18,IF('GAME STATS'!BQ4195="C",'VALUE POINTS'!M$18,'VALUE POINTS'!K$18))</f>
        <v>2</v>
      </c>
      <c r="BV4208" s="278"/>
    </row>
    <row r="4209" spans="1:74" ht="21.75" hidden="1" customHeight="1" x14ac:dyDescent="0.35">
      <c r="A4209" s="95"/>
      <c r="B4209" s="571"/>
      <c r="C4209" s="642" t="str">
        <f>IF(ROSTER!D$16="","",ROSTER!D$16)</f>
        <v/>
      </c>
      <c r="D4209" s="643"/>
      <c r="E4209" s="575"/>
      <c r="F4209" s="577"/>
      <c r="G4209" s="583"/>
      <c r="H4209" s="579"/>
      <c r="I4209" s="545"/>
      <c r="J4209" s="544"/>
      <c r="K4209" s="581"/>
      <c r="L4209" s="586"/>
      <c r="M4209" s="587"/>
      <c r="N4209" s="592"/>
      <c r="O4209" s="603"/>
      <c r="P4209" s="544"/>
      <c r="Q4209" s="581"/>
      <c r="R4209" s="586"/>
      <c r="S4209" s="587"/>
      <c r="T4209" s="592"/>
      <c r="U4209" s="603"/>
      <c r="V4209" s="311"/>
      <c r="W4209" s="311"/>
      <c r="X4209" s="579"/>
      <c r="Y4209" s="545"/>
      <c r="Z4209" s="544"/>
      <c r="AA4209" s="545"/>
      <c r="AB4209" s="544"/>
      <c r="AC4209" s="545"/>
      <c r="AD4209" s="544"/>
      <c r="AE4209" s="581"/>
      <c r="AF4209" s="586"/>
      <c r="AG4209" s="587"/>
      <c r="AH4209" s="626"/>
      <c r="AI4209" s="627"/>
      <c r="AJ4209" s="544"/>
      <c r="AK4209" s="581"/>
      <c r="AL4209" s="586"/>
      <c r="AM4209" s="587"/>
      <c r="AN4209" s="626"/>
      <c r="AO4209" s="627"/>
      <c r="AP4209" s="544"/>
      <c r="AQ4209" s="581"/>
      <c r="AR4209" s="586"/>
      <c r="AS4209" s="587"/>
      <c r="AT4209" s="626"/>
      <c r="AU4209" s="627"/>
      <c r="AV4209" s="628"/>
      <c r="AW4209" s="629"/>
      <c r="AX4209" s="632"/>
      <c r="AY4209" s="633"/>
      <c r="AZ4209" s="626"/>
      <c r="BA4209" s="627"/>
      <c r="BB4209" s="544"/>
      <c r="BC4209" s="581"/>
      <c r="BD4209" s="586"/>
      <c r="BE4209" s="587"/>
      <c r="BF4209" s="626"/>
      <c r="BG4209" s="627"/>
      <c r="BH4209" s="628"/>
      <c r="BI4209" s="629"/>
      <c r="BJ4209" s="632"/>
      <c r="BK4209" s="633"/>
      <c r="BL4209" s="626"/>
      <c r="BM4209" s="627"/>
      <c r="BN4209" s="678"/>
      <c r="BO4209" s="679"/>
      <c r="BP4209" s="680"/>
      <c r="BQ4209" s="677"/>
      <c r="BR4209" s="663"/>
      <c r="BS4209" s="663"/>
      <c r="BT4209" s="19" t="s">
        <v>84</v>
      </c>
      <c r="BU4209" s="277">
        <f>IF(BQ4195="B",'VALUE POINTS'!L$19,IF('GAME STATS'!BQ4195="C",'VALUE POINTS'!M$19,'VALUE POINTS'!K$19))</f>
        <v>2</v>
      </c>
      <c r="BV4209" s="278"/>
    </row>
    <row r="4210" spans="1:74" ht="21.75" hidden="1" customHeight="1" x14ac:dyDescent="0.25">
      <c r="A4210" s="95"/>
      <c r="B4210" s="570" t="str">
        <f>IF(ROSTER!B$18="","",ROSTER!B$18)</f>
        <v/>
      </c>
      <c r="C4210" s="572" t="str">
        <f>IF(ROSTER!C$18="","",ROSTER!C$18)</f>
        <v/>
      </c>
      <c r="D4210" s="573"/>
      <c r="E4210" s="574"/>
      <c r="F4210" s="576">
        <f>IF(E4210="y",1,IF(E4210="S",1,0))</f>
        <v>0</v>
      </c>
      <c r="G4210" s="582">
        <f>IF(E4210="S",1,0)</f>
        <v>0</v>
      </c>
      <c r="H4210" s="578"/>
      <c r="I4210" s="543"/>
      <c r="J4210" s="542"/>
      <c r="K4210" s="580"/>
      <c r="L4210" s="584"/>
      <c r="M4210" s="585"/>
      <c r="N4210" s="588">
        <f>L4210+J4210</f>
        <v>0</v>
      </c>
      <c r="O4210" s="589"/>
      <c r="P4210" s="542"/>
      <c r="Q4210" s="580"/>
      <c r="R4210" s="584"/>
      <c r="S4210" s="585"/>
      <c r="T4210" s="588">
        <f>R4210-P4210</f>
        <v>0</v>
      </c>
      <c r="U4210" s="589"/>
      <c r="V4210" s="310"/>
      <c r="W4210" s="310"/>
      <c r="X4210" s="578"/>
      <c r="Y4210" s="543"/>
      <c r="Z4210" s="542"/>
      <c r="AA4210" s="543"/>
      <c r="AB4210" s="542"/>
      <c r="AC4210" s="543"/>
      <c r="AD4210" s="542"/>
      <c r="AE4210" s="580"/>
      <c r="AF4210" s="584"/>
      <c r="AG4210" s="585"/>
      <c r="AH4210" s="595">
        <f>IF(AD4210=0,0,(AF4210/AD4210)*100)</f>
        <v>0</v>
      </c>
      <c r="AI4210" s="596"/>
      <c r="AJ4210" s="542"/>
      <c r="AK4210" s="580"/>
      <c r="AL4210" s="584"/>
      <c r="AM4210" s="585"/>
      <c r="AN4210" s="595">
        <f>IF(AJ4210=0,0,(AL4210/AJ4210)*100)</f>
        <v>0</v>
      </c>
      <c r="AO4210" s="596"/>
      <c r="AP4210" s="542"/>
      <c r="AQ4210" s="580"/>
      <c r="AR4210" s="584"/>
      <c r="AS4210" s="585"/>
      <c r="AT4210" s="595">
        <f>IF(AP4210=0,0,(AR4210/AP4210)*100)</f>
        <v>0</v>
      </c>
      <c r="AU4210" s="596"/>
      <c r="AV4210" s="599">
        <f>AD4210+AJ4210+AP4210</f>
        <v>0</v>
      </c>
      <c r="AW4210" s="600"/>
      <c r="AX4210" s="630">
        <f>AF4210+AL4210+AR4210</f>
        <v>0</v>
      </c>
      <c r="AY4210" s="631"/>
      <c r="AZ4210" s="595">
        <f>IF(AV4210=0,0,(AX4210/AV4210)*100)</f>
        <v>0</v>
      </c>
      <c r="BA4210" s="596"/>
      <c r="BB4210" s="542"/>
      <c r="BC4210" s="580"/>
      <c r="BD4210" s="584"/>
      <c r="BE4210" s="585"/>
      <c r="BF4210" s="595">
        <f>IF(BB4210=0,0,(BD4210/BB4210)*100)</f>
        <v>0</v>
      </c>
      <c r="BG4210" s="596"/>
      <c r="BH4210" s="599">
        <f>AV4210+BB4210</f>
        <v>0</v>
      </c>
      <c r="BI4210" s="600"/>
      <c r="BJ4210" s="630">
        <f>AX4210+BD4210</f>
        <v>0</v>
      </c>
      <c r="BK4210" s="631"/>
      <c r="BL4210" s="595">
        <f>IF(BH4210=0,0,(BJ4210/BH4210)*100)</f>
        <v>0</v>
      </c>
      <c r="BM4210" s="596"/>
      <c r="BN4210" s="656">
        <f>(AF4210*2)+(AL4210*2)+(AR4210*3)+BD4210</f>
        <v>0</v>
      </c>
      <c r="BO4210" s="657"/>
      <c r="BP4210" s="658"/>
      <c r="BQ4210" s="676">
        <f t="shared" ref="BQ4210" si="3259">IF(BS4210=0,0,50*BR4210/BS4210)</f>
        <v>0</v>
      </c>
      <c r="BR4210" s="662">
        <f>(BN4210*BU$11)+(N4210*BU$12)+(Z4210*BU$13)+(R4210*BU$14)+(X4210*BU$15)+(AB4210*BU$16)</f>
        <v>0</v>
      </c>
      <c r="BS4210" s="662">
        <f>((BB4210-BD4210)*BU$18)+((AV4210-AX4210)*BU$17)+(H4210*BU$19)+(P4210*BU$20)</f>
        <v>0</v>
      </c>
      <c r="BT4210" s="15"/>
      <c r="BU4210" s="15"/>
      <c r="BV4210" s="278"/>
    </row>
    <row r="4211" spans="1:74" ht="21.75" hidden="1" customHeight="1" x14ac:dyDescent="0.25">
      <c r="A4211" s="95"/>
      <c r="B4211" s="571"/>
      <c r="C4211" s="642" t="str">
        <f>IF(ROSTER!D$18="","",ROSTER!D$18)</f>
        <v/>
      </c>
      <c r="D4211" s="643"/>
      <c r="E4211" s="575"/>
      <c r="F4211" s="577"/>
      <c r="G4211" s="583"/>
      <c r="H4211" s="579"/>
      <c r="I4211" s="545"/>
      <c r="J4211" s="544"/>
      <c r="K4211" s="581"/>
      <c r="L4211" s="586"/>
      <c r="M4211" s="587"/>
      <c r="N4211" s="592"/>
      <c r="O4211" s="603"/>
      <c r="P4211" s="544"/>
      <c r="Q4211" s="581"/>
      <c r="R4211" s="586"/>
      <c r="S4211" s="587"/>
      <c r="T4211" s="592"/>
      <c r="U4211" s="603"/>
      <c r="V4211" s="311"/>
      <c r="W4211" s="311"/>
      <c r="X4211" s="579"/>
      <c r="Y4211" s="545"/>
      <c r="Z4211" s="544"/>
      <c r="AA4211" s="545"/>
      <c r="AB4211" s="544"/>
      <c r="AC4211" s="545"/>
      <c r="AD4211" s="544"/>
      <c r="AE4211" s="581"/>
      <c r="AF4211" s="586"/>
      <c r="AG4211" s="587"/>
      <c r="AH4211" s="626"/>
      <c r="AI4211" s="627"/>
      <c r="AJ4211" s="544"/>
      <c r="AK4211" s="581"/>
      <c r="AL4211" s="586"/>
      <c r="AM4211" s="587"/>
      <c r="AN4211" s="626"/>
      <c r="AO4211" s="627"/>
      <c r="AP4211" s="544"/>
      <c r="AQ4211" s="581"/>
      <c r="AR4211" s="586"/>
      <c r="AS4211" s="587"/>
      <c r="AT4211" s="626"/>
      <c r="AU4211" s="627"/>
      <c r="AV4211" s="628"/>
      <c r="AW4211" s="629"/>
      <c r="AX4211" s="632"/>
      <c r="AY4211" s="633"/>
      <c r="AZ4211" s="626"/>
      <c r="BA4211" s="627"/>
      <c r="BB4211" s="544"/>
      <c r="BC4211" s="581"/>
      <c r="BD4211" s="586"/>
      <c r="BE4211" s="587"/>
      <c r="BF4211" s="626"/>
      <c r="BG4211" s="627"/>
      <c r="BH4211" s="628"/>
      <c r="BI4211" s="629"/>
      <c r="BJ4211" s="632"/>
      <c r="BK4211" s="633"/>
      <c r="BL4211" s="626"/>
      <c r="BM4211" s="627"/>
      <c r="BN4211" s="678"/>
      <c r="BO4211" s="679"/>
      <c r="BP4211" s="680"/>
      <c r="BQ4211" s="677"/>
      <c r="BR4211" s="663"/>
      <c r="BS4211" s="663"/>
      <c r="BT4211" s="15"/>
      <c r="BU4211" s="15"/>
      <c r="BV4211" s="95"/>
    </row>
    <row r="4212" spans="1:74" ht="21.75" hidden="1" customHeight="1" x14ac:dyDescent="0.25">
      <c r="A4212" s="95"/>
      <c r="B4212" s="570" t="str">
        <f>IF(ROSTER!B$20="","",ROSTER!B$20)</f>
        <v/>
      </c>
      <c r="C4212" s="572" t="str">
        <f>IF(ROSTER!C$20="","",ROSTER!C$20)</f>
        <v/>
      </c>
      <c r="D4212" s="573"/>
      <c r="E4212" s="574"/>
      <c r="F4212" s="576">
        <f>IF(E4212="y",1,IF(E4212="S",1,0))</f>
        <v>0</v>
      </c>
      <c r="G4212" s="582">
        <f>IF(E4212="S",1,0)</f>
        <v>0</v>
      </c>
      <c r="H4212" s="578"/>
      <c r="I4212" s="543"/>
      <c r="J4212" s="542"/>
      <c r="K4212" s="580"/>
      <c r="L4212" s="584"/>
      <c r="M4212" s="585"/>
      <c r="N4212" s="588">
        <f>L4212+J4212</f>
        <v>0</v>
      </c>
      <c r="O4212" s="589"/>
      <c r="P4212" s="542"/>
      <c r="Q4212" s="580"/>
      <c r="R4212" s="584"/>
      <c r="S4212" s="585"/>
      <c r="T4212" s="588">
        <f>R4212-P4212</f>
        <v>0</v>
      </c>
      <c r="U4212" s="589"/>
      <c r="V4212" s="310"/>
      <c r="W4212" s="310"/>
      <c r="X4212" s="578"/>
      <c r="Y4212" s="543"/>
      <c r="Z4212" s="542"/>
      <c r="AA4212" s="543"/>
      <c r="AB4212" s="542"/>
      <c r="AC4212" s="543"/>
      <c r="AD4212" s="542"/>
      <c r="AE4212" s="580"/>
      <c r="AF4212" s="584"/>
      <c r="AG4212" s="585"/>
      <c r="AH4212" s="595">
        <f>IF(AD4212=0,0,(AF4212/AD4212)*100)</f>
        <v>0</v>
      </c>
      <c r="AI4212" s="596"/>
      <c r="AJ4212" s="542"/>
      <c r="AK4212" s="580"/>
      <c r="AL4212" s="584"/>
      <c r="AM4212" s="585"/>
      <c r="AN4212" s="595">
        <f>IF(AJ4212=0,0,(AL4212/AJ4212)*100)</f>
        <v>0</v>
      </c>
      <c r="AO4212" s="596"/>
      <c r="AP4212" s="542"/>
      <c r="AQ4212" s="580"/>
      <c r="AR4212" s="584"/>
      <c r="AS4212" s="585"/>
      <c r="AT4212" s="595">
        <f>IF(AP4212=0,0,(AR4212/AP4212)*100)</f>
        <v>0</v>
      </c>
      <c r="AU4212" s="596"/>
      <c r="AV4212" s="599">
        <f>AD4212+AJ4212+AP4212</f>
        <v>0</v>
      </c>
      <c r="AW4212" s="600"/>
      <c r="AX4212" s="630">
        <f>AF4212+AL4212+AR4212</f>
        <v>0</v>
      </c>
      <c r="AY4212" s="631"/>
      <c r="AZ4212" s="595">
        <f>IF(AV4212=0,0,(AX4212/AV4212)*100)</f>
        <v>0</v>
      </c>
      <c r="BA4212" s="596"/>
      <c r="BB4212" s="542"/>
      <c r="BC4212" s="580"/>
      <c r="BD4212" s="584"/>
      <c r="BE4212" s="585"/>
      <c r="BF4212" s="595">
        <f>IF(BB4212=0,0,(BD4212/BB4212)*100)</f>
        <v>0</v>
      </c>
      <c r="BG4212" s="596"/>
      <c r="BH4212" s="599">
        <f>AV4212+BB4212</f>
        <v>0</v>
      </c>
      <c r="BI4212" s="600"/>
      <c r="BJ4212" s="630">
        <f>AX4212+BD4212</f>
        <v>0</v>
      </c>
      <c r="BK4212" s="631"/>
      <c r="BL4212" s="595">
        <f>IF(BH4212=0,0,(BJ4212/BH4212)*100)</f>
        <v>0</v>
      </c>
      <c r="BM4212" s="596"/>
      <c r="BN4212" s="656">
        <f>(AF4212*2)+(AL4212*2)+(AR4212*3)+BD4212</f>
        <v>0</v>
      </c>
      <c r="BO4212" s="657"/>
      <c r="BP4212" s="658"/>
      <c r="BQ4212" s="676">
        <f t="shared" ref="BQ4212" si="3260">IF(BS4212=0,0,50*BR4212/BS4212)</f>
        <v>0</v>
      </c>
      <c r="BR4212" s="662">
        <f>(BN4212*BU$11)+(N4212*BU$12)+(Z4212*BU$13)+(R4212*BU$14)+(X4212*BU$15)+(AB4212*BU$16)</f>
        <v>0</v>
      </c>
      <c r="BS4212" s="662">
        <f>((BB4212-BD4212)*BU$18)+((AV4212-AX4212)*BU$17)+(H4212*BU$19)+(P4212*BU$20)</f>
        <v>0</v>
      </c>
      <c r="BT4212" s="15"/>
      <c r="BU4212" s="15"/>
      <c r="BV4212" s="95"/>
    </row>
    <row r="4213" spans="1:74" ht="21.75" hidden="1" customHeight="1" x14ac:dyDescent="0.25">
      <c r="A4213" s="95"/>
      <c r="B4213" s="571"/>
      <c r="C4213" s="642" t="str">
        <f>IF(ROSTER!D$20="","",ROSTER!D$20)</f>
        <v/>
      </c>
      <c r="D4213" s="643"/>
      <c r="E4213" s="575"/>
      <c r="F4213" s="577"/>
      <c r="G4213" s="583"/>
      <c r="H4213" s="579"/>
      <c r="I4213" s="545"/>
      <c r="J4213" s="544"/>
      <c r="K4213" s="581"/>
      <c r="L4213" s="586"/>
      <c r="M4213" s="587"/>
      <c r="N4213" s="592"/>
      <c r="O4213" s="603"/>
      <c r="P4213" s="544"/>
      <c r="Q4213" s="581"/>
      <c r="R4213" s="586"/>
      <c r="S4213" s="587"/>
      <c r="T4213" s="592"/>
      <c r="U4213" s="603"/>
      <c r="V4213" s="311"/>
      <c r="W4213" s="311"/>
      <c r="X4213" s="579"/>
      <c r="Y4213" s="545"/>
      <c r="Z4213" s="544"/>
      <c r="AA4213" s="545"/>
      <c r="AB4213" s="544"/>
      <c r="AC4213" s="545"/>
      <c r="AD4213" s="544"/>
      <c r="AE4213" s="581"/>
      <c r="AF4213" s="586"/>
      <c r="AG4213" s="587"/>
      <c r="AH4213" s="626"/>
      <c r="AI4213" s="627"/>
      <c r="AJ4213" s="544"/>
      <c r="AK4213" s="581"/>
      <c r="AL4213" s="586"/>
      <c r="AM4213" s="587"/>
      <c r="AN4213" s="626"/>
      <c r="AO4213" s="627"/>
      <c r="AP4213" s="544"/>
      <c r="AQ4213" s="581"/>
      <c r="AR4213" s="586"/>
      <c r="AS4213" s="587"/>
      <c r="AT4213" s="626"/>
      <c r="AU4213" s="627"/>
      <c r="AV4213" s="628"/>
      <c r="AW4213" s="629"/>
      <c r="AX4213" s="632"/>
      <c r="AY4213" s="633"/>
      <c r="AZ4213" s="626"/>
      <c r="BA4213" s="627"/>
      <c r="BB4213" s="544"/>
      <c r="BC4213" s="581"/>
      <c r="BD4213" s="586"/>
      <c r="BE4213" s="587"/>
      <c r="BF4213" s="626"/>
      <c r="BG4213" s="627"/>
      <c r="BH4213" s="628"/>
      <c r="BI4213" s="629"/>
      <c r="BJ4213" s="632"/>
      <c r="BK4213" s="633"/>
      <c r="BL4213" s="626"/>
      <c r="BM4213" s="627"/>
      <c r="BN4213" s="678"/>
      <c r="BO4213" s="679"/>
      <c r="BP4213" s="680"/>
      <c r="BQ4213" s="677"/>
      <c r="BR4213" s="663"/>
      <c r="BS4213" s="663"/>
      <c r="BT4213" s="15"/>
      <c r="BU4213" s="15"/>
      <c r="BV4213" s="95"/>
    </row>
    <row r="4214" spans="1:74" ht="21.75" hidden="1" customHeight="1" x14ac:dyDescent="0.25">
      <c r="A4214" s="95"/>
      <c r="B4214" s="570" t="str">
        <f>IF(ROSTER!B$22="","",ROSTER!B$22)</f>
        <v/>
      </c>
      <c r="C4214" s="572" t="str">
        <f>IF(ROSTER!C$22="","",ROSTER!C$22)</f>
        <v/>
      </c>
      <c r="D4214" s="573"/>
      <c r="E4214" s="574"/>
      <c r="F4214" s="576">
        <f>IF(E4214="y",1,IF(E4214="S",1,0))</f>
        <v>0</v>
      </c>
      <c r="G4214" s="582">
        <f>IF(E4214="S",1,0)</f>
        <v>0</v>
      </c>
      <c r="H4214" s="578"/>
      <c r="I4214" s="543"/>
      <c r="J4214" s="542"/>
      <c r="K4214" s="580"/>
      <c r="L4214" s="584"/>
      <c r="M4214" s="585"/>
      <c r="N4214" s="588">
        <f>L4214+J4214</f>
        <v>0</v>
      </c>
      <c r="O4214" s="589"/>
      <c r="P4214" s="542"/>
      <c r="Q4214" s="580"/>
      <c r="R4214" s="584"/>
      <c r="S4214" s="585"/>
      <c r="T4214" s="588">
        <f>R4214-P4214</f>
        <v>0</v>
      </c>
      <c r="U4214" s="589"/>
      <c r="V4214" s="310"/>
      <c r="W4214" s="310"/>
      <c r="X4214" s="578"/>
      <c r="Y4214" s="543"/>
      <c r="Z4214" s="542"/>
      <c r="AA4214" s="543"/>
      <c r="AB4214" s="542"/>
      <c r="AC4214" s="543"/>
      <c r="AD4214" s="542"/>
      <c r="AE4214" s="580"/>
      <c r="AF4214" s="584"/>
      <c r="AG4214" s="585"/>
      <c r="AH4214" s="595">
        <f>IF(AD4214=0,0,(AF4214/AD4214)*100)</f>
        <v>0</v>
      </c>
      <c r="AI4214" s="596"/>
      <c r="AJ4214" s="542"/>
      <c r="AK4214" s="580"/>
      <c r="AL4214" s="584"/>
      <c r="AM4214" s="585"/>
      <c r="AN4214" s="595">
        <f>IF(AJ4214=0,0,(AL4214/AJ4214)*100)</f>
        <v>0</v>
      </c>
      <c r="AO4214" s="596"/>
      <c r="AP4214" s="542"/>
      <c r="AQ4214" s="580"/>
      <c r="AR4214" s="584"/>
      <c r="AS4214" s="585"/>
      <c r="AT4214" s="595">
        <f>IF(AP4214=0,0,(AR4214/AP4214)*100)</f>
        <v>0</v>
      </c>
      <c r="AU4214" s="596"/>
      <c r="AV4214" s="599">
        <f>AD4214+AJ4214+AP4214</f>
        <v>0</v>
      </c>
      <c r="AW4214" s="600"/>
      <c r="AX4214" s="630">
        <f>AF4214+AL4214+AR4214</f>
        <v>0</v>
      </c>
      <c r="AY4214" s="631"/>
      <c r="AZ4214" s="595">
        <f>IF(AV4214=0,0,(AX4214/AV4214)*100)</f>
        <v>0</v>
      </c>
      <c r="BA4214" s="596"/>
      <c r="BB4214" s="542"/>
      <c r="BC4214" s="580"/>
      <c r="BD4214" s="584"/>
      <c r="BE4214" s="585"/>
      <c r="BF4214" s="595">
        <f>IF(BB4214=0,0,(BD4214/BB4214)*100)</f>
        <v>0</v>
      </c>
      <c r="BG4214" s="596"/>
      <c r="BH4214" s="599">
        <f>AV4214+BB4214</f>
        <v>0</v>
      </c>
      <c r="BI4214" s="600"/>
      <c r="BJ4214" s="630">
        <f>AX4214+BD4214</f>
        <v>0</v>
      </c>
      <c r="BK4214" s="631"/>
      <c r="BL4214" s="595">
        <f>IF(BH4214=0,0,(BJ4214/BH4214)*100)</f>
        <v>0</v>
      </c>
      <c r="BM4214" s="596"/>
      <c r="BN4214" s="656">
        <f>(AF4214*2)+(AL4214*2)+(AR4214*3)+BD4214</f>
        <v>0</v>
      </c>
      <c r="BO4214" s="657"/>
      <c r="BP4214" s="658"/>
      <c r="BQ4214" s="676">
        <f t="shared" ref="BQ4214" si="3261">IF(BS4214=0,0,50*BR4214/BS4214)</f>
        <v>0</v>
      </c>
      <c r="BR4214" s="662">
        <f>(BN4214*BU$11)+(N4214*BU$12)+(Z4214*BU$13)+(R4214*BU$14)+(X4214*BU$15)+(AB4214*BU$16)</f>
        <v>0</v>
      </c>
      <c r="BS4214" s="662">
        <f>((BB4214-BD4214)*BU$18)+((AV4214-AX4214)*BU$17)+(H4214*BU$19)+(P4214*BU$20)</f>
        <v>0</v>
      </c>
      <c r="BT4214" s="15"/>
      <c r="BU4214" s="15"/>
      <c r="BV4214" s="95"/>
    </row>
    <row r="4215" spans="1:74" ht="21.75" hidden="1" customHeight="1" x14ac:dyDescent="0.25">
      <c r="A4215" s="95"/>
      <c r="B4215" s="571"/>
      <c r="C4215" s="642" t="str">
        <f>IF(ROSTER!D$22="","",ROSTER!D$22)</f>
        <v/>
      </c>
      <c r="D4215" s="643"/>
      <c r="E4215" s="575"/>
      <c r="F4215" s="577"/>
      <c r="G4215" s="583"/>
      <c r="H4215" s="579"/>
      <c r="I4215" s="545"/>
      <c r="J4215" s="544"/>
      <c r="K4215" s="581"/>
      <c r="L4215" s="586"/>
      <c r="M4215" s="587"/>
      <c r="N4215" s="592"/>
      <c r="O4215" s="603"/>
      <c r="P4215" s="544"/>
      <c r="Q4215" s="581"/>
      <c r="R4215" s="586"/>
      <c r="S4215" s="587"/>
      <c r="T4215" s="592"/>
      <c r="U4215" s="603"/>
      <c r="V4215" s="311"/>
      <c r="W4215" s="311"/>
      <c r="X4215" s="579"/>
      <c r="Y4215" s="545"/>
      <c r="Z4215" s="544"/>
      <c r="AA4215" s="545"/>
      <c r="AB4215" s="544"/>
      <c r="AC4215" s="545"/>
      <c r="AD4215" s="544"/>
      <c r="AE4215" s="581"/>
      <c r="AF4215" s="586"/>
      <c r="AG4215" s="587"/>
      <c r="AH4215" s="626"/>
      <c r="AI4215" s="627"/>
      <c r="AJ4215" s="544"/>
      <c r="AK4215" s="581"/>
      <c r="AL4215" s="586"/>
      <c r="AM4215" s="587"/>
      <c r="AN4215" s="626"/>
      <c r="AO4215" s="627"/>
      <c r="AP4215" s="544"/>
      <c r="AQ4215" s="581"/>
      <c r="AR4215" s="586"/>
      <c r="AS4215" s="587"/>
      <c r="AT4215" s="626"/>
      <c r="AU4215" s="627"/>
      <c r="AV4215" s="628"/>
      <c r="AW4215" s="629"/>
      <c r="AX4215" s="632"/>
      <c r="AY4215" s="633"/>
      <c r="AZ4215" s="626"/>
      <c r="BA4215" s="627"/>
      <c r="BB4215" s="544"/>
      <c r="BC4215" s="581"/>
      <c r="BD4215" s="586"/>
      <c r="BE4215" s="587"/>
      <c r="BF4215" s="626"/>
      <c r="BG4215" s="627"/>
      <c r="BH4215" s="628"/>
      <c r="BI4215" s="629"/>
      <c r="BJ4215" s="632"/>
      <c r="BK4215" s="633"/>
      <c r="BL4215" s="626"/>
      <c r="BM4215" s="627"/>
      <c r="BN4215" s="678"/>
      <c r="BO4215" s="679"/>
      <c r="BP4215" s="680"/>
      <c r="BQ4215" s="677"/>
      <c r="BR4215" s="663"/>
      <c r="BS4215" s="663"/>
      <c r="BT4215" s="15"/>
      <c r="BU4215" s="15"/>
      <c r="BV4215" s="95"/>
    </row>
    <row r="4216" spans="1:74" ht="21.75" hidden="1" customHeight="1" x14ac:dyDescent="0.25">
      <c r="A4216" s="95"/>
      <c r="B4216" s="570" t="str">
        <f>IF(ROSTER!B$24="","",ROSTER!B$24)</f>
        <v/>
      </c>
      <c r="C4216" s="572" t="str">
        <f>IF(ROSTER!C$24="","",ROSTER!C$24)</f>
        <v/>
      </c>
      <c r="D4216" s="573"/>
      <c r="E4216" s="574"/>
      <c r="F4216" s="576">
        <f>IF(E4216="y",1,IF(E4216="S",1,0))</f>
        <v>0</v>
      </c>
      <c r="G4216" s="582">
        <f>IF(E4216="S",1,0)</f>
        <v>0</v>
      </c>
      <c r="H4216" s="578"/>
      <c r="I4216" s="543"/>
      <c r="J4216" s="542"/>
      <c r="K4216" s="580"/>
      <c r="L4216" s="584"/>
      <c r="M4216" s="585"/>
      <c r="N4216" s="588">
        <f>L4216+J4216</f>
        <v>0</v>
      </c>
      <c r="O4216" s="589"/>
      <c r="P4216" s="542"/>
      <c r="Q4216" s="580"/>
      <c r="R4216" s="584"/>
      <c r="S4216" s="585"/>
      <c r="T4216" s="588">
        <f>R4216-P4216</f>
        <v>0</v>
      </c>
      <c r="U4216" s="589"/>
      <c r="V4216" s="310"/>
      <c r="W4216" s="310"/>
      <c r="X4216" s="578"/>
      <c r="Y4216" s="543"/>
      <c r="Z4216" s="542"/>
      <c r="AA4216" s="543"/>
      <c r="AB4216" s="542"/>
      <c r="AC4216" s="543"/>
      <c r="AD4216" s="542"/>
      <c r="AE4216" s="580"/>
      <c r="AF4216" s="584"/>
      <c r="AG4216" s="585"/>
      <c r="AH4216" s="595">
        <f>IF(AD4216=0,0,(AF4216/AD4216)*100)</f>
        <v>0</v>
      </c>
      <c r="AI4216" s="596"/>
      <c r="AJ4216" s="542"/>
      <c r="AK4216" s="580"/>
      <c r="AL4216" s="584"/>
      <c r="AM4216" s="585"/>
      <c r="AN4216" s="595">
        <f>IF(AJ4216=0,0,(AL4216/AJ4216)*100)</f>
        <v>0</v>
      </c>
      <c r="AO4216" s="596"/>
      <c r="AP4216" s="542"/>
      <c r="AQ4216" s="580"/>
      <c r="AR4216" s="584"/>
      <c r="AS4216" s="585"/>
      <c r="AT4216" s="595">
        <f>IF(AP4216=0,0,(AR4216/AP4216)*100)</f>
        <v>0</v>
      </c>
      <c r="AU4216" s="596"/>
      <c r="AV4216" s="599">
        <f>AD4216+AJ4216+AP4216</f>
        <v>0</v>
      </c>
      <c r="AW4216" s="600"/>
      <c r="AX4216" s="630">
        <f>AF4216+AL4216+AR4216</f>
        <v>0</v>
      </c>
      <c r="AY4216" s="631"/>
      <c r="AZ4216" s="595">
        <f>IF(AV4216=0,0,(AX4216/AV4216)*100)</f>
        <v>0</v>
      </c>
      <c r="BA4216" s="596"/>
      <c r="BB4216" s="542"/>
      <c r="BC4216" s="580"/>
      <c r="BD4216" s="584"/>
      <c r="BE4216" s="585"/>
      <c r="BF4216" s="595">
        <f>IF(BB4216=0,0,(BD4216/BB4216)*100)</f>
        <v>0</v>
      </c>
      <c r="BG4216" s="596"/>
      <c r="BH4216" s="599">
        <f>AV4216+BB4216</f>
        <v>0</v>
      </c>
      <c r="BI4216" s="600"/>
      <c r="BJ4216" s="630">
        <f>AX4216+BD4216</f>
        <v>0</v>
      </c>
      <c r="BK4216" s="631"/>
      <c r="BL4216" s="595">
        <f>IF(BH4216=0,0,(BJ4216/BH4216)*100)</f>
        <v>0</v>
      </c>
      <c r="BM4216" s="596"/>
      <c r="BN4216" s="656">
        <f>(AF4216*2)+(AL4216*2)+(AR4216*3)+BD4216</f>
        <v>0</v>
      </c>
      <c r="BO4216" s="657"/>
      <c r="BP4216" s="658"/>
      <c r="BQ4216" s="676">
        <f t="shared" ref="BQ4216" si="3262">IF(BS4216=0,0,50*BR4216/BS4216)</f>
        <v>0</v>
      </c>
      <c r="BR4216" s="662">
        <f>(BN4216*BU$11)+(N4216*BU$12)+(Z4216*BU$13)+(R4216*BU$14)+(X4216*BU$15)+(AB4216*BU$16)</f>
        <v>0</v>
      </c>
      <c r="BS4216" s="662">
        <f>((BB4216-BD4216)*BU$18)+((AV4216-AX4216)*BU$17)+(H4216*BU$19)+(P4216*BU$20)</f>
        <v>0</v>
      </c>
      <c r="BT4216" s="15"/>
      <c r="BU4216" s="15"/>
      <c r="BV4216" s="95"/>
    </row>
    <row r="4217" spans="1:74" ht="21.75" hidden="1" customHeight="1" x14ac:dyDescent="0.25">
      <c r="A4217" s="95"/>
      <c r="B4217" s="571"/>
      <c r="C4217" s="642" t="str">
        <f>IF(ROSTER!D$24="","",ROSTER!D$24)</f>
        <v/>
      </c>
      <c r="D4217" s="643"/>
      <c r="E4217" s="575"/>
      <c r="F4217" s="577"/>
      <c r="G4217" s="583"/>
      <c r="H4217" s="579"/>
      <c r="I4217" s="545"/>
      <c r="J4217" s="544"/>
      <c r="K4217" s="581"/>
      <c r="L4217" s="586"/>
      <c r="M4217" s="587"/>
      <c r="N4217" s="592"/>
      <c r="O4217" s="603"/>
      <c r="P4217" s="544"/>
      <c r="Q4217" s="581"/>
      <c r="R4217" s="586"/>
      <c r="S4217" s="587"/>
      <c r="T4217" s="592"/>
      <c r="U4217" s="603"/>
      <c r="V4217" s="311"/>
      <c r="W4217" s="311"/>
      <c r="X4217" s="579"/>
      <c r="Y4217" s="545"/>
      <c r="Z4217" s="544"/>
      <c r="AA4217" s="545"/>
      <c r="AB4217" s="544"/>
      <c r="AC4217" s="545"/>
      <c r="AD4217" s="544"/>
      <c r="AE4217" s="581"/>
      <c r="AF4217" s="586"/>
      <c r="AG4217" s="587"/>
      <c r="AH4217" s="626"/>
      <c r="AI4217" s="627"/>
      <c r="AJ4217" s="544"/>
      <c r="AK4217" s="581"/>
      <c r="AL4217" s="586"/>
      <c r="AM4217" s="587"/>
      <c r="AN4217" s="626"/>
      <c r="AO4217" s="627"/>
      <c r="AP4217" s="544"/>
      <c r="AQ4217" s="581"/>
      <c r="AR4217" s="586"/>
      <c r="AS4217" s="587"/>
      <c r="AT4217" s="626"/>
      <c r="AU4217" s="627"/>
      <c r="AV4217" s="628"/>
      <c r="AW4217" s="629"/>
      <c r="AX4217" s="632"/>
      <c r="AY4217" s="633"/>
      <c r="AZ4217" s="626"/>
      <c r="BA4217" s="627"/>
      <c r="BB4217" s="544"/>
      <c r="BC4217" s="581"/>
      <c r="BD4217" s="586"/>
      <c r="BE4217" s="587"/>
      <c r="BF4217" s="626"/>
      <c r="BG4217" s="627"/>
      <c r="BH4217" s="628"/>
      <c r="BI4217" s="629"/>
      <c r="BJ4217" s="632"/>
      <c r="BK4217" s="633"/>
      <c r="BL4217" s="626"/>
      <c r="BM4217" s="627"/>
      <c r="BN4217" s="678"/>
      <c r="BO4217" s="679"/>
      <c r="BP4217" s="680"/>
      <c r="BQ4217" s="677"/>
      <c r="BR4217" s="663"/>
      <c r="BS4217" s="663"/>
      <c r="BT4217" s="15"/>
      <c r="BU4217" s="15"/>
      <c r="BV4217" s="95"/>
    </row>
    <row r="4218" spans="1:74" ht="21.75" hidden="1" customHeight="1" x14ac:dyDescent="0.25">
      <c r="A4218" s="95"/>
      <c r="B4218" s="570" t="str">
        <f>IF(ROSTER!B$26="","",ROSTER!B$26)</f>
        <v/>
      </c>
      <c r="C4218" s="572" t="str">
        <f>IF(ROSTER!C$26="","",ROSTER!C$26)</f>
        <v/>
      </c>
      <c r="D4218" s="573"/>
      <c r="E4218" s="574"/>
      <c r="F4218" s="576">
        <f>IF(E4218="y",1,IF(E4218="S",1,0))</f>
        <v>0</v>
      </c>
      <c r="G4218" s="582">
        <f>IF(E4218="S",1,0)</f>
        <v>0</v>
      </c>
      <c r="H4218" s="578"/>
      <c r="I4218" s="543"/>
      <c r="J4218" s="542"/>
      <c r="K4218" s="580"/>
      <c r="L4218" s="584"/>
      <c r="M4218" s="585"/>
      <c r="N4218" s="588">
        <f>L4218+J4218</f>
        <v>0</v>
      </c>
      <c r="O4218" s="589"/>
      <c r="P4218" s="542"/>
      <c r="Q4218" s="580"/>
      <c r="R4218" s="584"/>
      <c r="S4218" s="585"/>
      <c r="T4218" s="588">
        <f>R4218-P4218</f>
        <v>0</v>
      </c>
      <c r="U4218" s="589"/>
      <c r="V4218" s="310"/>
      <c r="W4218" s="310"/>
      <c r="X4218" s="578"/>
      <c r="Y4218" s="543"/>
      <c r="Z4218" s="542"/>
      <c r="AA4218" s="543"/>
      <c r="AB4218" s="542"/>
      <c r="AC4218" s="543"/>
      <c r="AD4218" s="542"/>
      <c r="AE4218" s="580"/>
      <c r="AF4218" s="584"/>
      <c r="AG4218" s="585"/>
      <c r="AH4218" s="595">
        <f>IF(AD4218=0,0,(AF4218/AD4218)*100)</f>
        <v>0</v>
      </c>
      <c r="AI4218" s="596"/>
      <c r="AJ4218" s="542"/>
      <c r="AK4218" s="580"/>
      <c r="AL4218" s="584"/>
      <c r="AM4218" s="585"/>
      <c r="AN4218" s="595">
        <f>IF(AJ4218=0,0,(AL4218/AJ4218)*100)</f>
        <v>0</v>
      </c>
      <c r="AO4218" s="596"/>
      <c r="AP4218" s="542"/>
      <c r="AQ4218" s="580"/>
      <c r="AR4218" s="584"/>
      <c r="AS4218" s="585"/>
      <c r="AT4218" s="595">
        <f>IF(AP4218=0,0,(AR4218/AP4218)*100)</f>
        <v>0</v>
      </c>
      <c r="AU4218" s="596"/>
      <c r="AV4218" s="599">
        <f>AD4218+AJ4218+AP4218</f>
        <v>0</v>
      </c>
      <c r="AW4218" s="600"/>
      <c r="AX4218" s="630">
        <f>AF4218+AL4218+AR4218</f>
        <v>0</v>
      </c>
      <c r="AY4218" s="631"/>
      <c r="AZ4218" s="595">
        <f>IF(AV4218=0,0,(AX4218/AV4218)*100)</f>
        <v>0</v>
      </c>
      <c r="BA4218" s="596"/>
      <c r="BB4218" s="542"/>
      <c r="BC4218" s="580"/>
      <c r="BD4218" s="584"/>
      <c r="BE4218" s="585"/>
      <c r="BF4218" s="595">
        <f>IF(BB4218=0,0,(BD4218/BB4218)*100)</f>
        <v>0</v>
      </c>
      <c r="BG4218" s="596"/>
      <c r="BH4218" s="599">
        <f>AV4218+BB4218</f>
        <v>0</v>
      </c>
      <c r="BI4218" s="600"/>
      <c r="BJ4218" s="630">
        <f>AX4218+BD4218</f>
        <v>0</v>
      </c>
      <c r="BK4218" s="631"/>
      <c r="BL4218" s="595">
        <f>IF(BH4218=0,0,(BJ4218/BH4218)*100)</f>
        <v>0</v>
      </c>
      <c r="BM4218" s="596"/>
      <c r="BN4218" s="656">
        <f>(AF4218*2)+(AL4218*2)+(AR4218*3)+BD4218</f>
        <v>0</v>
      </c>
      <c r="BO4218" s="657"/>
      <c r="BP4218" s="658"/>
      <c r="BQ4218" s="676">
        <f t="shared" ref="BQ4218" si="3263">IF(BS4218=0,0,50*BR4218/BS4218)</f>
        <v>0</v>
      </c>
      <c r="BR4218" s="662">
        <f>(BN4218*BU$11)+(N4218*BU$12)+(Z4218*BU$13)+(R4218*BU$14)+(X4218*BU$15)+(AB4218*BU$16)</f>
        <v>0</v>
      </c>
      <c r="BS4218" s="662">
        <f>((BB4218-BD4218)*BU$18)+((AV4218-AX4218)*BU$17)+(H4218*BU$19)+(P4218*BU$20)</f>
        <v>0</v>
      </c>
      <c r="BT4218" s="15"/>
      <c r="BU4218" s="15"/>
      <c r="BV4218" s="95"/>
    </row>
    <row r="4219" spans="1:74" ht="21.75" hidden="1" customHeight="1" x14ac:dyDescent="0.25">
      <c r="A4219" s="95"/>
      <c r="B4219" s="571"/>
      <c r="C4219" s="642" t="str">
        <f>IF(ROSTER!D$26="","",ROSTER!D$26)</f>
        <v/>
      </c>
      <c r="D4219" s="643"/>
      <c r="E4219" s="575"/>
      <c r="F4219" s="577"/>
      <c r="G4219" s="583"/>
      <c r="H4219" s="579"/>
      <c r="I4219" s="545"/>
      <c r="J4219" s="544"/>
      <c r="K4219" s="581"/>
      <c r="L4219" s="586"/>
      <c r="M4219" s="587"/>
      <c r="N4219" s="592"/>
      <c r="O4219" s="603"/>
      <c r="P4219" s="544"/>
      <c r="Q4219" s="581"/>
      <c r="R4219" s="586"/>
      <c r="S4219" s="587"/>
      <c r="T4219" s="592"/>
      <c r="U4219" s="603"/>
      <c r="V4219" s="311"/>
      <c r="W4219" s="311"/>
      <c r="X4219" s="579"/>
      <c r="Y4219" s="545"/>
      <c r="Z4219" s="544"/>
      <c r="AA4219" s="545"/>
      <c r="AB4219" s="544"/>
      <c r="AC4219" s="545"/>
      <c r="AD4219" s="544"/>
      <c r="AE4219" s="581"/>
      <c r="AF4219" s="586"/>
      <c r="AG4219" s="587"/>
      <c r="AH4219" s="626"/>
      <c r="AI4219" s="627"/>
      <c r="AJ4219" s="544"/>
      <c r="AK4219" s="581"/>
      <c r="AL4219" s="586"/>
      <c r="AM4219" s="587"/>
      <c r="AN4219" s="626"/>
      <c r="AO4219" s="627"/>
      <c r="AP4219" s="544"/>
      <c r="AQ4219" s="581"/>
      <c r="AR4219" s="586"/>
      <c r="AS4219" s="587"/>
      <c r="AT4219" s="626"/>
      <c r="AU4219" s="627"/>
      <c r="AV4219" s="628"/>
      <c r="AW4219" s="629"/>
      <c r="AX4219" s="632"/>
      <c r="AY4219" s="633"/>
      <c r="AZ4219" s="626"/>
      <c r="BA4219" s="627"/>
      <c r="BB4219" s="544"/>
      <c r="BC4219" s="581"/>
      <c r="BD4219" s="586"/>
      <c r="BE4219" s="587"/>
      <c r="BF4219" s="626"/>
      <c r="BG4219" s="627"/>
      <c r="BH4219" s="628"/>
      <c r="BI4219" s="629"/>
      <c r="BJ4219" s="632"/>
      <c r="BK4219" s="633"/>
      <c r="BL4219" s="626"/>
      <c r="BM4219" s="627"/>
      <c r="BN4219" s="678"/>
      <c r="BO4219" s="679"/>
      <c r="BP4219" s="680"/>
      <c r="BQ4219" s="677"/>
      <c r="BR4219" s="663"/>
      <c r="BS4219" s="663"/>
      <c r="BT4219" s="15"/>
      <c r="BU4219" s="15"/>
      <c r="BV4219" s="95"/>
    </row>
    <row r="4220" spans="1:74" ht="21.75" hidden="1" customHeight="1" x14ac:dyDescent="0.25">
      <c r="A4220" s="95"/>
      <c r="B4220" s="570" t="str">
        <f>IF(ROSTER!B$28="","",ROSTER!B$28)</f>
        <v/>
      </c>
      <c r="C4220" s="572" t="str">
        <f>IF(ROSTER!C$28="","",ROSTER!C$28)</f>
        <v/>
      </c>
      <c r="D4220" s="573"/>
      <c r="E4220" s="574"/>
      <c r="F4220" s="576">
        <f>IF(E4220="y",1,IF(E4220="S",1,0))</f>
        <v>0</v>
      </c>
      <c r="G4220" s="582">
        <f>IF(E4220="S",1,0)</f>
        <v>0</v>
      </c>
      <c r="H4220" s="578"/>
      <c r="I4220" s="543"/>
      <c r="J4220" s="542"/>
      <c r="K4220" s="580"/>
      <c r="L4220" s="584"/>
      <c r="M4220" s="585"/>
      <c r="N4220" s="588">
        <f>L4220+J4220</f>
        <v>0</v>
      </c>
      <c r="O4220" s="589"/>
      <c r="P4220" s="542"/>
      <c r="Q4220" s="580"/>
      <c r="R4220" s="584"/>
      <c r="S4220" s="585"/>
      <c r="T4220" s="588">
        <f>R4220-P4220</f>
        <v>0</v>
      </c>
      <c r="U4220" s="589"/>
      <c r="V4220" s="310"/>
      <c r="W4220" s="310"/>
      <c r="X4220" s="578"/>
      <c r="Y4220" s="543"/>
      <c r="Z4220" s="542"/>
      <c r="AA4220" s="543"/>
      <c r="AB4220" s="542"/>
      <c r="AC4220" s="543"/>
      <c r="AD4220" s="542"/>
      <c r="AE4220" s="580"/>
      <c r="AF4220" s="584"/>
      <c r="AG4220" s="585"/>
      <c r="AH4220" s="595">
        <f>IF(AD4220=0,0,(AF4220/AD4220)*100)</f>
        <v>0</v>
      </c>
      <c r="AI4220" s="596"/>
      <c r="AJ4220" s="542"/>
      <c r="AK4220" s="580"/>
      <c r="AL4220" s="584"/>
      <c r="AM4220" s="585"/>
      <c r="AN4220" s="595">
        <f>IF(AJ4220=0,0,(AL4220/AJ4220)*100)</f>
        <v>0</v>
      </c>
      <c r="AO4220" s="596"/>
      <c r="AP4220" s="542"/>
      <c r="AQ4220" s="580"/>
      <c r="AR4220" s="584"/>
      <c r="AS4220" s="585"/>
      <c r="AT4220" s="595">
        <f>IF(AP4220=0,0,(AR4220/AP4220)*100)</f>
        <v>0</v>
      </c>
      <c r="AU4220" s="596"/>
      <c r="AV4220" s="599">
        <f>AD4220+AJ4220+AP4220</f>
        <v>0</v>
      </c>
      <c r="AW4220" s="600"/>
      <c r="AX4220" s="630">
        <f>AF4220+AL4220+AR4220</f>
        <v>0</v>
      </c>
      <c r="AY4220" s="631"/>
      <c r="AZ4220" s="595">
        <f>IF(AV4220=0,0,(AX4220/AV4220)*100)</f>
        <v>0</v>
      </c>
      <c r="BA4220" s="596"/>
      <c r="BB4220" s="542"/>
      <c r="BC4220" s="580"/>
      <c r="BD4220" s="584"/>
      <c r="BE4220" s="585"/>
      <c r="BF4220" s="595">
        <f>IF(BB4220=0,0,(BD4220/BB4220)*100)</f>
        <v>0</v>
      </c>
      <c r="BG4220" s="596"/>
      <c r="BH4220" s="599">
        <f>AV4220+BB4220</f>
        <v>0</v>
      </c>
      <c r="BI4220" s="600"/>
      <c r="BJ4220" s="630">
        <f>AX4220+BD4220</f>
        <v>0</v>
      </c>
      <c r="BK4220" s="631"/>
      <c r="BL4220" s="595">
        <f>IF(BH4220=0,0,(BJ4220/BH4220)*100)</f>
        <v>0</v>
      </c>
      <c r="BM4220" s="596"/>
      <c r="BN4220" s="656">
        <f>(AF4220*2)+(AL4220*2)+(AR4220*3)+BD4220</f>
        <v>0</v>
      </c>
      <c r="BO4220" s="657"/>
      <c r="BP4220" s="658"/>
      <c r="BQ4220" s="676">
        <f t="shared" ref="BQ4220" si="3264">IF(BS4220=0,0,50*BR4220/BS4220)</f>
        <v>0</v>
      </c>
      <c r="BR4220" s="662">
        <f>(BN4220*BU$11)+(N4220*BU$12)+(Z4220*BU$13)+(R4220*BU$14)+(X4220*BU$15)+(AB4220*BU$16)</f>
        <v>0</v>
      </c>
      <c r="BS4220" s="662">
        <f>((BB4220-BD4220)*BU$18)+((AV4220-AX4220)*BU$17)+(H4220*BU$19)+(P4220*BU$20)</f>
        <v>0</v>
      </c>
      <c r="BT4220" s="15"/>
      <c r="BU4220" s="15"/>
      <c r="BV4220" s="95"/>
    </row>
    <row r="4221" spans="1:74" ht="21.75" hidden="1" customHeight="1" x14ac:dyDescent="0.25">
      <c r="A4221" s="95"/>
      <c r="B4221" s="571"/>
      <c r="C4221" s="642" t="str">
        <f>IF(ROSTER!D$28="","",ROSTER!D$28)</f>
        <v/>
      </c>
      <c r="D4221" s="643"/>
      <c r="E4221" s="575"/>
      <c r="F4221" s="577"/>
      <c r="G4221" s="583"/>
      <c r="H4221" s="579"/>
      <c r="I4221" s="545"/>
      <c r="J4221" s="544"/>
      <c r="K4221" s="581"/>
      <c r="L4221" s="586"/>
      <c r="M4221" s="587"/>
      <c r="N4221" s="592"/>
      <c r="O4221" s="603"/>
      <c r="P4221" s="544"/>
      <c r="Q4221" s="581"/>
      <c r="R4221" s="586"/>
      <c r="S4221" s="587"/>
      <c r="T4221" s="592"/>
      <c r="U4221" s="603"/>
      <c r="V4221" s="311"/>
      <c r="W4221" s="311"/>
      <c r="X4221" s="579"/>
      <c r="Y4221" s="545"/>
      <c r="Z4221" s="544"/>
      <c r="AA4221" s="545"/>
      <c r="AB4221" s="544"/>
      <c r="AC4221" s="545"/>
      <c r="AD4221" s="544"/>
      <c r="AE4221" s="581"/>
      <c r="AF4221" s="586"/>
      <c r="AG4221" s="587"/>
      <c r="AH4221" s="626"/>
      <c r="AI4221" s="627"/>
      <c r="AJ4221" s="544"/>
      <c r="AK4221" s="581"/>
      <c r="AL4221" s="586"/>
      <c r="AM4221" s="587"/>
      <c r="AN4221" s="626"/>
      <c r="AO4221" s="627"/>
      <c r="AP4221" s="544"/>
      <c r="AQ4221" s="581"/>
      <c r="AR4221" s="586"/>
      <c r="AS4221" s="587"/>
      <c r="AT4221" s="626"/>
      <c r="AU4221" s="627"/>
      <c r="AV4221" s="628"/>
      <c r="AW4221" s="629"/>
      <c r="AX4221" s="632"/>
      <c r="AY4221" s="633"/>
      <c r="AZ4221" s="626"/>
      <c r="BA4221" s="627"/>
      <c r="BB4221" s="544"/>
      <c r="BC4221" s="581"/>
      <c r="BD4221" s="586"/>
      <c r="BE4221" s="587"/>
      <c r="BF4221" s="626"/>
      <c r="BG4221" s="627"/>
      <c r="BH4221" s="628"/>
      <c r="BI4221" s="629"/>
      <c r="BJ4221" s="632"/>
      <c r="BK4221" s="633"/>
      <c r="BL4221" s="626"/>
      <c r="BM4221" s="627"/>
      <c r="BN4221" s="678"/>
      <c r="BO4221" s="679"/>
      <c r="BP4221" s="680"/>
      <c r="BQ4221" s="677"/>
      <c r="BR4221" s="663"/>
      <c r="BS4221" s="663"/>
      <c r="BT4221" s="15"/>
      <c r="BU4221" s="15"/>
      <c r="BV4221" s="95"/>
    </row>
    <row r="4222" spans="1:74" ht="21.75" hidden="1" customHeight="1" x14ac:dyDescent="0.25">
      <c r="A4222" s="95"/>
      <c r="B4222" s="570" t="str">
        <f>IF(ROSTER!B$30="","",ROSTER!B$30)</f>
        <v/>
      </c>
      <c r="C4222" s="572" t="str">
        <f>IF(ROSTER!C$30="","",ROSTER!C$30)</f>
        <v/>
      </c>
      <c r="D4222" s="573"/>
      <c r="E4222" s="574"/>
      <c r="F4222" s="576">
        <f>IF(E4222="y",1,IF(E4222="S",1,0))</f>
        <v>0</v>
      </c>
      <c r="G4222" s="582">
        <f>IF(E4222="S",1,0)</f>
        <v>0</v>
      </c>
      <c r="H4222" s="578"/>
      <c r="I4222" s="543"/>
      <c r="J4222" s="542"/>
      <c r="K4222" s="580"/>
      <c r="L4222" s="584"/>
      <c r="M4222" s="585"/>
      <c r="N4222" s="588">
        <f>L4222+J4222</f>
        <v>0</v>
      </c>
      <c r="O4222" s="589"/>
      <c r="P4222" s="542"/>
      <c r="Q4222" s="580"/>
      <c r="R4222" s="584"/>
      <c r="S4222" s="585"/>
      <c r="T4222" s="588">
        <f>R4222-P4222</f>
        <v>0</v>
      </c>
      <c r="U4222" s="589"/>
      <c r="V4222" s="310"/>
      <c r="W4222" s="310"/>
      <c r="X4222" s="578"/>
      <c r="Y4222" s="543"/>
      <c r="Z4222" s="542"/>
      <c r="AA4222" s="543"/>
      <c r="AB4222" s="542"/>
      <c r="AC4222" s="543"/>
      <c r="AD4222" s="542"/>
      <c r="AE4222" s="580"/>
      <c r="AF4222" s="584"/>
      <c r="AG4222" s="585"/>
      <c r="AH4222" s="595">
        <f>IF(AD4222=0,0,(AF4222/AD4222)*100)</f>
        <v>0</v>
      </c>
      <c r="AI4222" s="596"/>
      <c r="AJ4222" s="542"/>
      <c r="AK4222" s="580"/>
      <c r="AL4222" s="584"/>
      <c r="AM4222" s="585"/>
      <c r="AN4222" s="595">
        <f>IF(AJ4222=0,0,(AL4222/AJ4222)*100)</f>
        <v>0</v>
      </c>
      <c r="AO4222" s="596"/>
      <c r="AP4222" s="542"/>
      <c r="AQ4222" s="580"/>
      <c r="AR4222" s="584"/>
      <c r="AS4222" s="585"/>
      <c r="AT4222" s="595">
        <f>IF(AP4222=0,0,(AR4222/AP4222)*100)</f>
        <v>0</v>
      </c>
      <c r="AU4222" s="596"/>
      <c r="AV4222" s="599">
        <f>AD4222+AJ4222+AP4222</f>
        <v>0</v>
      </c>
      <c r="AW4222" s="600"/>
      <c r="AX4222" s="630">
        <f>AF4222+AL4222+AR4222</f>
        <v>0</v>
      </c>
      <c r="AY4222" s="631"/>
      <c r="AZ4222" s="595">
        <f>IF(AV4222=0,0,(AX4222/AV4222)*100)</f>
        <v>0</v>
      </c>
      <c r="BA4222" s="596"/>
      <c r="BB4222" s="542"/>
      <c r="BC4222" s="580"/>
      <c r="BD4222" s="584"/>
      <c r="BE4222" s="585"/>
      <c r="BF4222" s="595">
        <f>IF(BB4222=0,0,(BD4222/BB4222)*100)</f>
        <v>0</v>
      </c>
      <c r="BG4222" s="596"/>
      <c r="BH4222" s="599">
        <f>AV4222+BB4222</f>
        <v>0</v>
      </c>
      <c r="BI4222" s="600"/>
      <c r="BJ4222" s="630">
        <f>AX4222+BD4222</f>
        <v>0</v>
      </c>
      <c r="BK4222" s="631"/>
      <c r="BL4222" s="595">
        <f>IF(BH4222=0,0,(BJ4222/BH4222)*100)</f>
        <v>0</v>
      </c>
      <c r="BM4222" s="596"/>
      <c r="BN4222" s="656">
        <f>(AF4222*2)+(AL4222*2)+(AR4222*3)+BD4222</f>
        <v>0</v>
      </c>
      <c r="BO4222" s="657"/>
      <c r="BP4222" s="658"/>
      <c r="BQ4222" s="676">
        <f t="shared" ref="BQ4222" si="3265">IF(BS4222=0,0,50*BR4222/BS4222)</f>
        <v>0</v>
      </c>
      <c r="BR4222" s="662">
        <f>(BN4222*BU$11)+(N4222*BU$12)+(Z4222*BU$13)+(R4222*BU$14)+(X4222*BU$15)+(AB4222*BU$16)</f>
        <v>0</v>
      </c>
      <c r="BS4222" s="662">
        <f>((BB4222-BD4222)*BU$18)+((AV4222-AX4222)*BU$17)+(H4222*BU$19)+(P4222*BU$20)</f>
        <v>0</v>
      </c>
      <c r="BT4222" s="15"/>
      <c r="BU4222" s="15"/>
      <c r="BV4222" s="95"/>
    </row>
    <row r="4223" spans="1:74" ht="21.75" hidden="1" customHeight="1" x14ac:dyDescent="0.25">
      <c r="A4223" s="95"/>
      <c r="B4223" s="571"/>
      <c r="C4223" s="642" t="str">
        <f>IF(ROSTER!D$30="","",ROSTER!D$30)</f>
        <v/>
      </c>
      <c r="D4223" s="643"/>
      <c r="E4223" s="575"/>
      <c r="F4223" s="577"/>
      <c r="G4223" s="583"/>
      <c r="H4223" s="579"/>
      <c r="I4223" s="545"/>
      <c r="J4223" s="544"/>
      <c r="K4223" s="581"/>
      <c r="L4223" s="586"/>
      <c r="M4223" s="587"/>
      <c r="N4223" s="592"/>
      <c r="O4223" s="603"/>
      <c r="P4223" s="544"/>
      <c r="Q4223" s="581"/>
      <c r="R4223" s="586"/>
      <c r="S4223" s="587"/>
      <c r="T4223" s="592"/>
      <c r="U4223" s="603"/>
      <c r="V4223" s="311"/>
      <c r="W4223" s="311"/>
      <c r="X4223" s="579"/>
      <c r="Y4223" s="545"/>
      <c r="Z4223" s="544"/>
      <c r="AA4223" s="545"/>
      <c r="AB4223" s="544"/>
      <c r="AC4223" s="545"/>
      <c r="AD4223" s="544"/>
      <c r="AE4223" s="581"/>
      <c r="AF4223" s="586"/>
      <c r="AG4223" s="587"/>
      <c r="AH4223" s="626"/>
      <c r="AI4223" s="627"/>
      <c r="AJ4223" s="544"/>
      <c r="AK4223" s="581"/>
      <c r="AL4223" s="586"/>
      <c r="AM4223" s="587"/>
      <c r="AN4223" s="626"/>
      <c r="AO4223" s="627"/>
      <c r="AP4223" s="544"/>
      <c r="AQ4223" s="581"/>
      <c r="AR4223" s="586"/>
      <c r="AS4223" s="587"/>
      <c r="AT4223" s="626"/>
      <c r="AU4223" s="627"/>
      <c r="AV4223" s="628"/>
      <c r="AW4223" s="629"/>
      <c r="AX4223" s="632"/>
      <c r="AY4223" s="633"/>
      <c r="AZ4223" s="626"/>
      <c r="BA4223" s="627"/>
      <c r="BB4223" s="544"/>
      <c r="BC4223" s="581"/>
      <c r="BD4223" s="586"/>
      <c r="BE4223" s="587"/>
      <c r="BF4223" s="626"/>
      <c r="BG4223" s="627"/>
      <c r="BH4223" s="628"/>
      <c r="BI4223" s="629"/>
      <c r="BJ4223" s="632"/>
      <c r="BK4223" s="633"/>
      <c r="BL4223" s="626"/>
      <c r="BM4223" s="627"/>
      <c r="BN4223" s="678"/>
      <c r="BO4223" s="679"/>
      <c r="BP4223" s="680"/>
      <c r="BQ4223" s="677"/>
      <c r="BR4223" s="663"/>
      <c r="BS4223" s="663"/>
      <c r="BT4223" s="15"/>
      <c r="BU4223" s="15"/>
      <c r="BV4223" s="95"/>
    </row>
    <row r="4224" spans="1:74" ht="21.75" hidden="1" customHeight="1" x14ac:dyDescent="0.25">
      <c r="A4224" s="95"/>
      <c r="B4224" s="570" t="str">
        <f>IF(ROSTER!B$32="","",ROSTER!B$32)</f>
        <v/>
      </c>
      <c r="C4224" s="572" t="str">
        <f>IF(ROSTER!C$32="","",ROSTER!C$32)</f>
        <v/>
      </c>
      <c r="D4224" s="573"/>
      <c r="E4224" s="574"/>
      <c r="F4224" s="576">
        <f>IF(E4224="y",1,IF(E4224="S",1,0))</f>
        <v>0</v>
      </c>
      <c r="G4224" s="582">
        <f>IF(E4224="S",1,0)</f>
        <v>0</v>
      </c>
      <c r="H4224" s="578"/>
      <c r="I4224" s="543"/>
      <c r="J4224" s="542"/>
      <c r="K4224" s="580"/>
      <c r="L4224" s="584"/>
      <c r="M4224" s="585"/>
      <c r="N4224" s="588">
        <f>L4224+J4224</f>
        <v>0</v>
      </c>
      <c r="O4224" s="589"/>
      <c r="P4224" s="542"/>
      <c r="Q4224" s="580"/>
      <c r="R4224" s="584"/>
      <c r="S4224" s="585"/>
      <c r="T4224" s="588">
        <f>R4224-P4224</f>
        <v>0</v>
      </c>
      <c r="U4224" s="589"/>
      <c r="V4224" s="310"/>
      <c r="W4224" s="310"/>
      <c r="X4224" s="578"/>
      <c r="Y4224" s="543"/>
      <c r="Z4224" s="542"/>
      <c r="AA4224" s="543"/>
      <c r="AB4224" s="542"/>
      <c r="AC4224" s="543"/>
      <c r="AD4224" s="542"/>
      <c r="AE4224" s="580"/>
      <c r="AF4224" s="584"/>
      <c r="AG4224" s="585"/>
      <c r="AH4224" s="595">
        <f>IF(AD4224=0,0,(AF4224/AD4224)*100)</f>
        <v>0</v>
      </c>
      <c r="AI4224" s="596"/>
      <c r="AJ4224" s="542"/>
      <c r="AK4224" s="580"/>
      <c r="AL4224" s="584"/>
      <c r="AM4224" s="585"/>
      <c r="AN4224" s="595">
        <f>IF(AJ4224=0,0,(AL4224/AJ4224)*100)</f>
        <v>0</v>
      </c>
      <c r="AO4224" s="596"/>
      <c r="AP4224" s="542"/>
      <c r="AQ4224" s="580"/>
      <c r="AR4224" s="584"/>
      <c r="AS4224" s="585"/>
      <c r="AT4224" s="595">
        <f>IF(AP4224=0,0,(AR4224/AP4224)*100)</f>
        <v>0</v>
      </c>
      <c r="AU4224" s="596"/>
      <c r="AV4224" s="599">
        <f>AD4224+AJ4224+AP4224</f>
        <v>0</v>
      </c>
      <c r="AW4224" s="600"/>
      <c r="AX4224" s="630">
        <f>AF4224+AL4224+AR4224</f>
        <v>0</v>
      </c>
      <c r="AY4224" s="631"/>
      <c r="AZ4224" s="595">
        <f>IF(AV4224=0,0,(AX4224/AV4224)*100)</f>
        <v>0</v>
      </c>
      <c r="BA4224" s="596"/>
      <c r="BB4224" s="542"/>
      <c r="BC4224" s="580"/>
      <c r="BD4224" s="584"/>
      <c r="BE4224" s="585"/>
      <c r="BF4224" s="595">
        <f>IF(BB4224=0,0,(BD4224/BB4224)*100)</f>
        <v>0</v>
      </c>
      <c r="BG4224" s="596"/>
      <c r="BH4224" s="599">
        <f>AV4224+BB4224</f>
        <v>0</v>
      </c>
      <c r="BI4224" s="600"/>
      <c r="BJ4224" s="630">
        <f>AX4224+BD4224</f>
        <v>0</v>
      </c>
      <c r="BK4224" s="631"/>
      <c r="BL4224" s="595">
        <f>IF(BH4224=0,0,(BJ4224/BH4224)*100)</f>
        <v>0</v>
      </c>
      <c r="BM4224" s="596"/>
      <c r="BN4224" s="656">
        <f>(AF4224*2)+(AL4224*2)+(AR4224*3)+BD4224</f>
        <v>0</v>
      </c>
      <c r="BO4224" s="657"/>
      <c r="BP4224" s="658"/>
      <c r="BQ4224" s="676">
        <f t="shared" ref="BQ4224" si="3266">IF(BS4224=0,0,50*BR4224/BS4224)</f>
        <v>0</v>
      </c>
      <c r="BR4224" s="662">
        <f>(BN4224*BU$11)+(N4224*BU$12)+(Z4224*BU$13)+(R4224*BU$14)+(X4224*BU$15)+(AB4224*BU$16)</f>
        <v>0</v>
      </c>
      <c r="BS4224" s="662">
        <f>((BB4224-BD4224)*BU$18)+((AV4224-AX4224)*BU$17)+(H4224*BU$19)+(P4224*BU$20)</f>
        <v>0</v>
      </c>
      <c r="BT4224" s="15"/>
      <c r="BU4224" s="15"/>
      <c r="BV4224" s="95"/>
    </row>
    <row r="4225" spans="1:74" ht="21.75" hidden="1" customHeight="1" x14ac:dyDescent="0.25">
      <c r="A4225" s="95"/>
      <c r="B4225" s="571"/>
      <c r="C4225" s="642" t="str">
        <f>IF(ROSTER!D$32="","",ROSTER!D$32)</f>
        <v/>
      </c>
      <c r="D4225" s="643"/>
      <c r="E4225" s="575"/>
      <c r="F4225" s="577"/>
      <c r="G4225" s="583"/>
      <c r="H4225" s="579"/>
      <c r="I4225" s="545"/>
      <c r="J4225" s="544"/>
      <c r="K4225" s="581"/>
      <c r="L4225" s="586"/>
      <c r="M4225" s="587"/>
      <c r="N4225" s="592"/>
      <c r="O4225" s="603"/>
      <c r="P4225" s="544"/>
      <c r="Q4225" s="581"/>
      <c r="R4225" s="586"/>
      <c r="S4225" s="587"/>
      <c r="T4225" s="592"/>
      <c r="U4225" s="603"/>
      <c r="V4225" s="311"/>
      <c r="W4225" s="311"/>
      <c r="X4225" s="579"/>
      <c r="Y4225" s="545"/>
      <c r="Z4225" s="544"/>
      <c r="AA4225" s="545"/>
      <c r="AB4225" s="544"/>
      <c r="AC4225" s="545"/>
      <c r="AD4225" s="544"/>
      <c r="AE4225" s="581"/>
      <c r="AF4225" s="586"/>
      <c r="AG4225" s="587"/>
      <c r="AH4225" s="626"/>
      <c r="AI4225" s="627"/>
      <c r="AJ4225" s="544"/>
      <c r="AK4225" s="581"/>
      <c r="AL4225" s="586"/>
      <c r="AM4225" s="587"/>
      <c r="AN4225" s="626"/>
      <c r="AO4225" s="627"/>
      <c r="AP4225" s="544"/>
      <c r="AQ4225" s="581"/>
      <c r="AR4225" s="586"/>
      <c r="AS4225" s="587"/>
      <c r="AT4225" s="626"/>
      <c r="AU4225" s="627"/>
      <c r="AV4225" s="628"/>
      <c r="AW4225" s="629"/>
      <c r="AX4225" s="632"/>
      <c r="AY4225" s="633"/>
      <c r="AZ4225" s="626"/>
      <c r="BA4225" s="627"/>
      <c r="BB4225" s="544"/>
      <c r="BC4225" s="581"/>
      <c r="BD4225" s="586"/>
      <c r="BE4225" s="587"/>
      <c r="BF4225" s="626"/>
      <c r="BG4225" s="627"/>
      <c r="BH4225" s="628"/>
      <c r="BI4225" s="629"/>
      <c r="BJ4225" s="632"/>
      <c r="BK4225" s="633"/>
      <c r="BL4225" s="626"/>
      <c r="BM4225" s="627"/>
      <c r="BN4225" s="678"/>
      <c r="BO4225" s="679"/>
      <c r="BP4225" s="680"/>
      <c r="BQ4225" s="677"/>
      <c r="BR4225" s="663"/>
      <c r="BS4225" s="663"/>
      <c r="BT4225" s="15"/>
      <c r="BU4225" s="15"/>
      <c r="BV4225" s="95"/>
    </row>
    <row r="4226" spans="1:74" ht="21.75" hidden="1" customHeight="1" x14ac:dyDescent="0.25">
      <c r="A4226" s="95"/>
      <c r="B4226" s="570" t="str">
        <f>IF(ROSTER!B$34="","",ROSTER!B$34)</f>
        <v/>
      </c>
      <c r="C4226" s="572" t="str">
        <f>IF(ROSTER!C$34="","",ROSTER!C$34)</f>
        <v/>
      </c>
      <c r="D4226" s="573"/>
      <c r="E4226" s="574"/>
      <c r="F4226" s="576">
        <f>IF(E4226="y",1,IF(E4226="S",1,0))</f>
        <v>0</v>
      </c>
      <c r="G4226" s="582">
        <f>IF(E4226="S",1,0)</f>
        <v>0</v>
      </c>
      <c r="H4226" s="578"/>
      <c r="I4226" s="543"/>
      <c r="J4226" s="542"/>
      <c r="K4226" s="580"/>
      <c r="L4226" s="584"/>
      <c r="M4226" s="585"/>
      <c r="N4226" s="588">
        <f>L4226+J4226</f>
        <v>0</v>
      </c>
      <c r="O4226" s="589"/>
      <c r="P4226" s="542"/>
      <c r="Q4226" s="580"/>
      <c r="R4226" s="584"/>
      <c r="S4226" s="585"/>
      <c r="T4226" s="588">
        <f>R4226-P4226</f>
        <v>0</v>
      </c>
      <c r="U4226" s="589"/>
      <c r="V4226" s="310"/>
      <c r="W4226" s="310"/>
      <c r="X4226" s="578"/>
      <c r="Y4226" s="543"/>
      <c r="Z4226" s="542"/>
      <c r="AA4226" s="543"/>
      <c r="AB4226" s="542"/>
      <c r="AC4226" s="543"/>
      <c r="AD4226" s="542"/>
      <c r="AE4226" s="580"/>
      <c r="AF4226" s="584"/>
      <c r="AG4226" s="585"/>
      <c r="AH4226" s="595">
        <f>IF(AD4226=0,0,(AF4226/AD4226)*100)</f>
        <v>0</v>
      </c>
      <c r="AI4226" s="596"/>
      <c r="AJ4226" s="542"/>
      <c r="AK4226" s="580"/>
      <c r="AL4226" s="584"/>
      <c r="AM4226" s="585"/>
      <c r="AN4226" s="595">
        <f>IF(AJ4226=0,0,(AL4226/AJ4226)*100)</f>
        <v>0</v>
      </c>
      <c r="AO4226" s="596"/>
      <c r="AP4226" s="542"/>
      <c r="AQ4226" s="580"/>
      <c r="AR4226" s="584"/>
      <c r="AS4226" s="585"/>
      <c r="AT4226" s="595">
        <f>IF(AP4226=0,0,(AR4226/AP4226)*100)</f>
        <v>0</v>
      </c>
      <c r="AU4226" s="596"/>
      <c r="AV4226" s="599">
        <f>AD4226+AJ4226+AP4226</f>
        <v>0</v>
      </c>
      <c r="AW4226" s="600"/>
      <c r="AX4226" s="630">
        <f>AF4226+AL4226+AR4226</f>
        <v>0</v>
      </c>
      <c r="AY4226" s="631"/>
      <c r="AZ4226" s="595">
        <f>IF(AV4226=0,0,(AX4226/AV4226)*100)</f>
        <v>0</v>
      </c>
      <c r="BA4226" s="596"/>
      <c r="BB4226" s="542"/>
      <c r="BC4226" s="580"/>
      <c r="BD4226" s="584"/>
      <c r="BE4226" s="585"/>
      <c r="BF4226" s="595">
        <f>IF(BB4226=0,0,(BD4226/BB4226)*100)</f>
        <v>0</v>
      </c>
      <c r="BG4226" s="596"/>
      <c r="BH4226" s="599">
        <f>AV4226+BB4226</f>
        <v>0</v>
      </c>
      <c r="BI4226" s="600"/>
      <c r="BJ4226" s="630">
        <f>AX4226+BD4226</f>
        <v>0</v>
      </c>
      <c r="BK4226" s="631"/>
      <c r="BL4226" s="595">
        <f>IF(BH4226=0,0,(BJ4226/BH4226)*100)</f>
        <v>0</v>
      </c>
      <c r="BM4226" s="596"/>
      <c r="BN4226" s="656">
        <f>(AF4226*2)+(AL4226*2)+(AR4226*3)+BD4226</f>
        <v>0</v>
      </c>
      <c r="BO4226" s="657"/>
      <c r="BP4226" s="658"/>
      <c r="BQ4226" s="676">
        <f t="shared" ref="BQ4226" si="3267">IF(BS4226=0,0,50*BR4226/BS4226)</f>
        <v>0</v>
      </c>
      <c r="BR4226" s="662">
        <f>(BN4226*BU$11)+(N4226*BU$12)+(Z4226*BU$13)+(R4226*BU$14)+(X4226*BU$15)+(AB4226*BU$16)</f>
        <v>0</v>
      </c>
      <c r="BS4226" s="662">
        <f>((BB4226-BD4226)*BU$18)+((AV4226-AX4226)*BU$17)+(H4226*BU$19)+(P4226*BU$20)</f>
        <v>0</v>
      </c>
      <c r="BT4226" s="15"/>
      <c r="BU4226" s="15"/>
      <c r="BV4226" s="95"/>
    </row>
    <row r="4227" spans="1:74" ht="21.75" hidden="1" customHeight="1" x14ac:dyDescent="0.25">
      <c r="A4227" s="95"/>
      <c r="B4227" s="571"/>
      <c r="C4227" s="642" t="str">
        <f>IF(ROSTER!D$34="","",ROSTER!D$34)</f>
        <v/>
      </c>
      <c r="D4227" s="643"/>
      <c r="E4227" s="575"/>
      <c r="F4227" s="577"/>
      <c r="G4227" s="583"/>
      <c r="H4227" s="579"/>
      <c r="I4227" s="545"/>
      <c r="J4227" s="544"/>
      <c r="K4227" s="581"/>
      <c r="L4227" s="586"/>
      <c r="M4227" s="587"/>
      <c r="N4227" s="592"/>
      <c r="O4227" s="603"/>
      <c r="P4227" s="544"/>
      <c r="Q4227" s="581"/>
      <c r="R4227" s="586"/>
      <c r="S4227" s="587"/>
      <c r="T4227" s="592"/>
      <c r="U4227" s="603"/>
      <c r="V4227" s="311"/>
      <c r="W4227" s="311"/>
      <c r="X4227" s="579"/>
      <c r="Y4227" s="545"/>
      <c r="Z4227" s="544"/>
      <c r="AA4227" s="545"/>
      <c r="AB4227" s="544"/>
      <c r="AC4227" s="545"/>
      <c r="AD4227" s="544"/>
      <c r="AE4227" s="581"/>
      <c r="AF4227" s="586"/>
      <c r="AG4227" s="587"/>
      <c r="AH4227" s="626"/>
      <c r="AI4227" s="627"/>
      <c r="AJ4227" s="544"/>
      <c r="AK4227" s="581"/>
      <c r="AL4227" s="586"/>
      <c r="AM4227" s="587"/>
      <c r="AN4227" s="626"/>
      <c r="AO4227" s="627"/>
      <c r="AP4227" s="544"/>
      <c r="AQ4227" s="581"/>
      <c r="AR4227" s="586"/>
      <c r="AS4227" s="587"/>
      <c r="AT4227" s="626"/>
      <c r="AU4227" s="627"/>
      <c r="AV4227" s="628"/>
      <c r="AW4227" s="629"/>
      <c r="AX4227" s="632"/>
      <c r="AY4227" s="633"/>
      <c r="AZ4227" s="626"/>
      <c r="BA4227" s="627"/>
      <c r="BB4227" s="544"/>
      <c r="BC4227" s="581"/>
      <c r="BD4227" s="586"/>
      <c r="BE4227" s="587"/>
      <c r="BF4227" s="626"/>
      <c r="BG4227" s="627"/>
      <c r="BH4227" s="628"/>
      <c r="BI4227" s="629"/>
      <c r="BJ4227" s="632"/>
      <c r="BK4227" s="633"/>
      <c r="BL4227" s="626"/>
      <c r="BM4227" s="627"/>
      <c r="BN4227" s="678"/>
      <c r="BO4227" s="679"/>
      <c r="BP4227" s="680"/>
      <c r="BQ4227" s="677"/>
      <c r="BR4227" s="663"/>
      <c r="BS4227" s="663"/>
      <c r="BT4227" s="15"/>
      <c r="BU4227" s="15"/>
      <c r="BV4227" s="95"/>
    </row>
    <row r="4228" spans="1:74" ht="21.75" hidden="1" customHeight="1" x14ac:dyDescent="0.25">
      <c r="A4228" s="95"/>
      <c r="B4228" s="570" t="str">
        <f>IF(ROSTER!B$36="","",ROSTER!B$36)</f>
        <v/>
      </c>
      <c r="C4228" s="572" t="str">
        <f>IF(ROSTER!C$36="","",ROSTER!C$36)</f>
        <v/>
      </c>
      <c r="D4228" s="573"/>
      <c r="E4228" s="574"/>
      <c r="F4228" s="576">
        <f>IF(E4228="y",1,IF(E4228="S",1,0))</f>
        <v>0</v>
      </c>
      <c r="G4228" s="582">
        <f>IF(E4228="S",1,0)</f>
        <v>0</v>
      </c>
      <c r="H4228" s="578"/>
      <c r="I4228" s="543"/>
      <c r="J4228" s="542"/>
      <c r="K4228" s="580"/>
      <c r="L4228" s="584"/>
      <c r="M4228" s="585"/>
      <c r="N4228" s="588">
        <f>L4228+J4228</f>
        <v>0</v>
      </c>
      <c r="O4228" s="589"/>
      <c r="P4228" s="542"/>
      <c r="Q4228" s="580"/>
      <c r="R4228" s="584"/>
      <c r="S4228" s="585"/>
      <c r="T4228" s="588">
        <f>R4228-P4228</f>
        <v>0</v>
      </c>
      <c r="U4228" s="589"/>
      <c r="V4228" s="310"/>
      <c r="W4228" s="310"/>
      <c r="X4228" s="578"/>
      <c r="Y4228" s="543"/>
      <c r="Z4228" s="542"/>
      <c r="AA4228" s="543"/>
      <c r="AB4228" s="542"/>
      <c r="AC4228" s="543"/>
      <c r="AD4228" s="542"/>
      <c r="AE4228" s="580"/>
      <c r="AF4228" s="584"/>
      <c r="AG4228" s="585"/>
      <c r="AH4228" s="595">
        <f>IF(AD4228=0,0,(AF4228/AD4228)*100)</f>
        <v>0</v>
      </c>
      <c r="AI4228" s="596"/>
      <c r="AJ4228" s="542"/>
      <c r="AK4228" s="580"/>
      <c r="AL4228" s="584"/>
      <c r="AM4228" s="585"/>
      <c r="AN4228" s="595">
        <f>IF(AJ4228=0,0,(AL4228/AJ4228)*100)</f>
        <v>0</v>
      </c>
      <c r="AO4228" s="596"/>
      <c r="AP4228" s="542"/>
      <c r="AQ4228" s="580"/>
      <c r="AR4228" s="584"/>
      <c r="AS4228" s="585"/>
      <c r="AT4228" s="595">
        <f>IF(AP4228=0,0,(AR4228/AP4228)*100)</f>
        <v>0</v>
      </c>
      <c r="AU4228" s="596"/>
      <c r="AV4228" s="599">
        <f>AD4228+AJ4228+AP4228</f>
        <v>0</v>
      </c>
      <c r="AW4228" s="600"/>
      <c r="AX4228" s="630">
        <f>AF4228+AL4228+AR4228</f>
        <v>0</v>
      </c>
      <c r="AY4228" s="631"/>
      <c r="AZ4228" s="595">
        <f>IF(AV4228=0,0,(AX4228/AV4228)*100)</f>
        <v>0</v>
      </c>
      <c r="BA4228" s="596"/>
      <c r="BB4228" s="542"/>
      <c r="BC4228" s="580"/>
      <c r="BD4228" s="584"/>
      <c r="BE4228" s="585"/>
      <c r="BF4228" s="595">
        <f>IF(BB4228=0,0,(BD4228/BB4228)*100)</f>
        <v>0</v>
      </c>
      <c r="BG4228" s="596"/>
      <c r="BH4228" s="599">
        <f>AV4228+BB4228</f>
        <v>0</v>
      </c>
      <c r="BI4228" s="600"/>
      <c r="BJ4228" s="630">
        <f>AX4228+BD4228</f>
        <v>0</v>
      </c>
      <c r="BK4228" s="631"/>
      <c r="BL4228" s="595">
        <f>IF(BH4228=0,0,(BJ4228/BH4228)*100)</f>
        <v>0</v>
      </c>
      <c r="BM4228" s="596"/>
      <c r="BN4228" s="656">
        <f>(AF4228*2)+(AL4228*2)+(AR4228*3)+BD4228</f>
        <v>0</v>
      </c>
      <c r="BO4228" s="657"/>
      <c r="BP4228" s="658"/>
      <c r="BQ4228" s="676">
        <f t="shared" ref="BQ4228" si="3268">IF(BS4228=0,0,50*BR4228/BS4228)</f>
        <v>0</v>
      </c>
      <c r="BR4228" s="662">
        <f>(BN4228*BU$11)+(N4228*BU$12)+(Z4228*BU$13)+(R4228*BU$14)+(X4228*BU$15)+(AB4228*BU$16)</f>
        <v>0</v>
      </c>
      <c r="BS4228" s="662">
        <f>((BB4228-BD4228)*BU$18)+((AV4228-AX4228)*BU$17)+(H4228*BU$19)+(P4228*BU$20)</f>
        <v>0</v>
      </c>
      <c r="BT4228" s="15"/>
      <c r="BU4228" s="15"/>
      <c r="BV4228" s="95"/>
    </row>
    <row r="4229" spans="1:74" ht="21.75" hidden="1" customHeight="1" x14ac:dyDescent="0.25">
      <c r="A4229" s="95"/>
      <c r="B4229" s="571"/>
      <c r="C4229" s="642" t="str">
        <f>IF(ROSTER!D$36="","",ROSTER!D$36)</f>
        <v/>
      </c>
      <c r="D4229" s="643"/>
      <c r="E4229" s="575"/>
      <c r="F4229" s="577"/>
      <c r="G4229" s="583"/>
      <c r="H4229" s="579"/>
      <c r="I4229" s="545"/>
      <c r="J4229" s="544"/>
      <c r="K4229" s="581"/>
      <c r="L4229" s="586"/>
      <c r="M4229" s="587"/>
      <c r="N4229" s="592"/>
      <c r="O4229" s="603"/>
      <c r="P4229" s="544"/>
      <c r="Q4229" s="581"/>
      <c r="R4229" s="586"/>
      <c r="S4229" s="587"/>
      <c r="T4229" s="592"/>
      <c r="U4229" s="603"/>
      <c r="V4229" s="311"/>
      <c r="W4229" s="311"/>
      <c r="X4229" s="579"/>
      <c r="Y4229" s="545"/>
      <c r="Z4229" s="544"/>
      <c r="AA4229" s="545"/>
      <c r="AB4229" s="544"/>
      <c r="AC4229" s="545"/>
      <c r="AD4229" s="544"/>
      <c r="AE4229" s="581"/>
      <c r="AF4229" s="586"/>
      <c r="AG4229" s="587"/>
      <c r="AH4229" s="626"/>
      <c r="AI4229" s="627"/>
      <c r="AJ4229" s="544"/>
      <c r="AK4229" s="581"/>
      <c r="AL4229" s="586"/>
      <c r="AM4229" s="587"/>
      <c r="AN4229" s="626"/>
      <c r="AO4229" s="627"/>
      <c r="AP4229" s="544"/>
      <c r="AQ4229" s="581"/>
      <c r="AR4229" s="586"/>
      <c r="AS4229" s="587"/>
      <c r="AT4229" s="626"/>
      <c r="AU4229" s="627"/>
      <c r="AV4229" s="628"/>
      <c r="AW4229" s="629"/>
      <c r="AX4229" s="632"/>
      <c r="AY4229" s="633"/>
      <c r="AZ4229" s="626"/>
      <c r="BA4229" s="627"/>
      <c r="BB4229" s="544"/>
      <c r="BC4229" s="581"/>
      <c r="BD4229" s="586"/>
      <c r="BE4229" s="587"/>
      <c r="BF4229" s="626"/>
      <c r="BG4229" s="627"/>
      <c r="BH4229" s="628"/>
      <c r="BI4229" s="629"/>
      <c r="BJ4229" s="632"/>
      <c r="BK4229" s="633"/>
      <c r="BL4229" s="626"/>
      <c r="BM4229" s="627"/>
      <c r="BN4229" s="678"/>
      <c r="BO4229" s="679"/>
      <c r="BP4229" s="680"/>
      <c r="BQ4229" s="677"/>
      <c r="BR4229" s="663"/>
      <c r="BS4229" s="663"/>
      <c r="BT4229" s="15"/>
      <c r="BU4229" s="15"/>
      <c r="BV4229" s="95"/>
    </row>
    <row r="4230" spans="1:74" ht="21.75" hidden="1" customHeight="1" x14ac:dyDescent="0.25">
      <c r="A4230" s="95"/>
      <c r="B4230" s="570" t="str">
        <f>IF(ROSTER!B$38="","",ROSTER!B$38)</f>
        <v/>
      </c>
      <c r="C4230" s="572" t="str">
        <f>IF(ROSTER!C$38="","",ROSTER!C$38)</f>
        <v/>
      </c>
      <c r="D4230" s="573"/>
      <c r="E4230" s="574"/>
      <c r="F4230" s="576">
        <f>IF(E4230="y",1,IF(E4230="S",1,0))</f>
        <v>0</v>
      </c>
      <c r="G4230" s="582">
        <f>IF(E4230="S",1,0)</f>
        <v>0</v>
      </c>
      <c r="H4230" s="578"/>
      <c r="I4230" s="543"/>
      <c r="J4230" s="542"/>
      <c r="K4230" s="580"/>
      <c r="L4230" s="584"/>
      <c r="M4230" s="585"/>
      <c r="N4230" s="588">
        <f>L4230+J4230</f>
        <v>0</v>
      </c>
      <c r="O4230" s="589"/>
      <c r="P4230" s="542"/>
      <c r="Q4230" s="580"/>
      <c r="R4230" s="584"/>
      <c r="S4230" s="585"/>
      <c r="T4230" s="588">
        <f>R4230-P4230</f>
        <v>0</v>
      </c>
      <c r="U4230" s="589"/>
      <c r="V4230" s="310"/>
      <c r="W4230" s="310"/>
      <c r="X4230" s="578"/>
      <c r="Y4230" s="543"/>
      <c r="Z4230" s="542"/>
      <c r="AA4230" s="543"/>
      <c r="AB4230" s="542"/>
      <c r="AC4230" s="543"/>
      <c r="AD4230" s="542"/>
      <c r="AE4230" s="580"/>
      <c r="AF4230" s="584"/>
      <c r="AG4230" s="585"/>
      <c r="AH4230" s="595">
        <f>IF(AD4230=0,0,(AF4230/AD4230)*100)</f>
        <v>0</v>
      </c>
      <c r="AI4230" s="596"/>
      <c r="AJ4230" s="542"/>
      <c r="AK4230" s="580"/>
      <c r="AL4230" s="584"/>
      <c r="AM4230" s="585"/>
      <c r="AN4230" s="595">
        <f>IF(AJ4230=0,0,(AL4230/AJ4230)*100)</f>
        <v>0</v>
      </c>
      <c r="AO4230" s="596"/>
      <c r="AP4230" s="542"/>
      <c r="AQ4230" s="580"/>
      <c r="AR4230" s="584"/>
      <c r="AS4230" s="585"/>
      <c r="AT4230" s="595">
        <f>IF(AP4230=0,0,(AR4230/AP4230)*100)</f>
        <v>0</v>
      </c>
      <c r="AU4230" s="596"/>
      <c r="AV4230" s="599">
        <f>AD4230+AJ4230+AP4230</f>
        <v>0</v>
      </c>
      <c r="AW4230" s="600"/>
      <c r="AX4230" s="630">
        <f>AF4230+AL4230+AR4230</f>
        <v>0</v>
      </c>
      <c r="AY4230" s="631"/>
      <c r="AZ4230" s="595">
        <f>IF(AV4230=0,0,(AX4230/AV4230)*100)</f>
        <v>0</v>
      </c>
      <c r="BA4230" s="596"/>
      <c r="BB4230" s="542"/>
      <c r="BC4230" s="580"/>
      <c r="BD4230" s="584"/>
      <c r="BE4230" s="585"/>
      <c r="BF4230" s="595">
        <f>IF(BB4230=0,0,(BD4230/BB4230)*100)</f>
        <v>0</v>
      </c>
      <c r="BG4230" s="596"/>
      <c r="BH4230" s="599">
        <f>AV4230+BB4230</f>
        <v>0</v>
      </c>
      <c r="BI4230" s="600"/>
      <c r="BJ4230" s="630">
        <f>AX4230+BD4230</f>
        <v>0</v>
      </c>
      <c r="BK4230" s="631"/>
      <c r="BL4230" s="595">
        <f>IF(BH4230=0,0,(BJ4230/BH4230)*100)</f>
        <v>0</v>
      </c>
      <c r="BM4230" s="596"/>
      <c r="BN4230" s="656">
        <f>(AF4230*2)+(AL4230*2)+(AR4230*3)+BD4230</f>
        <v>0</v>
      </c>
      <c r="BO4230" s="657"/>
      <c r="BP4230" s="658"/>
      <c r="BQ4230" s="676">
        <f t="shared" ref="BQ4230" si="3269">IF(BS4230=0,0,50*BR4230/BS4230)</f>
        <v>0</v>
      </c>
      <c r="BR4230" s="662">
        <f>(BN4230*BU$11)+(N4230*BU$12)+(Z4230*BU$13)+(R4230*BU$14)+(X4230*BU$15)+(AB4230*BU$16)</f>
        <v>0</v>
      </c>
      <c r="BS4230" s="662">
        <f>((BB4230-BD4230)*BU$18)+((AV4230-AX4230)*BU$17)+(H4230*BU$19)+(P4230*BU$20)</f>
        <v>0</v>
      </c>
      <c r="BT4230" s="15"/>
      <c r="BU4230" s="15"/>
      <c r="BV4230" s="95"/>
    </row>
    <row r="4231" spans="1:74" ht="21.75" hidden="1" customHeight="1" x14ac:dyDescent="0.25">
      <c r="A4231" s="95"/>
      <c r="B4231" s="571"/>
      <c r="C4231" s="642" t="str">
        <f>IF(ROSTER!D$38="","",ROSTER!D$38)</f>
        <v/>
      </c>
      <c r="D4231" s="643"/>
      <c r="E4231" s="575"/>
      <c r="F4231" s="577"/>
      <c r="G4231" s="583"/>
      <c r="H4231" s="579"/>
      <c r="I4231" s="545"/>
      <c r="J4231" s="544"/>
      <c r="K4231" s="581"/>
      <c r="L4231" s="586"/>
      <c r="M4231" s="587"/>
      <c r="N4231" s="592"/>
      <c r="O4231" s="603"/>
      <c r="P4231" s="544"/>
      <c r="Q4231" s="581"/>
      <c r="R4231" s="586"/>
      <c r="S4231" s="587"/>
      <c r="T4231" s="592"/>
      <c r="U4231" s="603"/>
      <c r="V4231" s="311"/>
      <c r="W4231" s="311"/>
      <c r="X4231" s="579"/>
      <c r="Y4231" s="545"/>
      <c r="Z4231" s="544"/>
      <c r="AA4231" s="545"/>
      <c r="AB4231" s="544"/>
      <c r="AC4231" s="545"/>
      <c r="AD4231" s="544"/>
      <c r="AE4231" s="581"/>
      <c r="AF4231" s="586"/>
      <c r="AG4231" s="587"/>
      <c r="AH4231" s="626"/>
      <c r="AI4231" s="627"/>
      <c r="AJ4231" s="544"/>
      <c r="AK4231" s="581"/>
      <c r="AL4231" s="586"/>
      <c r="AM4231" s="587"/>
      <c r="AN4231" s="626"/>
      <c r="AO4231" s="627"/>
      <c r="AP4231" s="544"/>
      <c r="AQ4231" s="581"/>
      <c r="AR4231" s="586"/>
      <c r="AS4231" s="587"/>
      <c r="AT4231" s="626"/>
      <c r="AU4231" s="627"/>
      <c r="AV4231" s="628"/>
      <c r="AW4231" s="629"/>
      <c r="AX4231" s="632"/>
      <c r="AY4231" s="633"/>
      <c r="AZ4231" s="626"/>
      <c r="BA4231" s="627"/>
      <c r="BB4231" s="544"/>
      <c r="BC4231" s="581"/>
      <c r="BD4231" s="586"/>
      <c r="BE4231" s="587"/>
      <c r="BF4231" s="626"/>
      <c r="BG4231" s="627"/>
      <c r="BH4231" s="628"/>
      <c r="BI4231" s="629"/>
      <c r="BJ4231" s="632"/>
      <c r="BK4231" s="633"/>
      <c r="BL4231" s="626"/>
      <c r="BM4231" s="627"/>
      <c r="BN4231" s="678"/>
      <c r="BO4231" s="679"/>
      <c r="BP4231" s="680"/>
      <c r="BQ4231" s="677"/>
      <c r="BR4231" s="663"/>
      <c r="BS4231" s="663"/>
      <c r="BT4231" s="15"/>
      <c r="BU4231" s="15"/>
      <c r="BV4231" s="95"/>
    </row>
    <row r="4232" spans="1:74" ht="21.75" hidden="1" customHeight="1" x14ac:dyDescent="0.25">
      <c r="A4232" s="95"/>
      <c r="B4232" s="570" t="str">
        <f>IF(ROSTER!B$40="","",ROSTER!B$40)</f>
        <v/>
      </c>
      <c r="C4232" s="572" t="str">
        <f>IF(ROSTER!C$40="","",ROSTER!C$40)</f>
        <v/>
      </c>
      <c r="D4232" s="573"/>
      <c r="E4232" s="574"/>
      <c r="F4232" s="576">
        <f>IF(E4232="y",1,IF(E4232="S",1,0))</f>
        <v>0</v>
      </c>
      <c r="G4232" s="582">
        <f>IF(E4232="S",1,0)</f>
        <v>0</v>
      </c>
      <c r="H4232" s="578"/>
      <c r="I4232" s="543"/>
      <c r="J4232" s="542"/>
      <c r="K4232" s="580"/>
      <c r="L4232" s="584"/>
      <c r="M4232" s="585"/>
      <c r="N4232" s="588">
        <f>L4232+J4232</f>
        <v>0</v>
      </c>
      <c r="O4232" s="589"/>
      <c r="P4232" s="542"/>
      <c r="Q4232" s="580"/>
      <c r="R4232" s="584"/>
      <c r="S4232" s="585"/>
      <c r="T4232" s="588">
        <f>R4232-P4232</f>
        <v>0</v>
      </c>
      <c r="U4232" s="589"/>
      <c r="V4232" s="310"/>
      <c r="W4232" s="310"/>
      <c r="X4232" s="578"/>
      <c r="Y4232" s="543"/>
      <c r="Z4232" s="542"/>
      <c r="AA4232" s="543"/>
      <c r="AB4232" s="542"/>
      <c r="AC4232" s="543"/>
      <c r="AD4232" s="542"/>
      <c r="AE4232" s="580"/>
      <c r="AF4232" s="584"/>
      <c r="AG4232" s="585"/>
      <c r="AH4232" s="595">
        <f>IF(AD4232=0,0,(AF4232/AD4232)*100)</f>
        <v>0</v>
      </c>
      <c r="AI4232" s="596"/>
      <c r="AJ4232" s="542"/>
      <c r="AK4232" s="580"/>
      <c r="AL4232" s="584"/>
      <c r="AM4232" s="585"/>
      <c r="AN4232" s="595">
        <f>IF(AJ4232=0,0,(AL4232/AJ4232)*100)</f>
        <v>0</v>
      </c>
      <c r="AO4232" s="596"/>
      <c r="AP4232" s="542"/>
      <c r="AQ4232" s="580"/>
      <c r="AR4232" s="584"/>
      <c r="AS4232" s="585"/>
      <c r="AT4232" s="595">
        <f>IF(AP4232=0,0,(AR4232/AP4232)*100)</f>
        <v>0</v>
      </c>
      <c r="AU4232" s="596"/>
      <c r="AV4232" s="599">
        <f>AD4232+AJ4232+AP4232</f>
        <v>0</v>
      </c>
      <c r="AW4232" s="600"/>
      <c r="AX4232" s="630">
        <f>AF4232+AL4232+AR4232</f>
        <v>0</v>
      </c>
      <c r="AY4232" s="631"/>
      <c r="AZ4232" s="595">
        <f>IF(AV4232=0,0,(AX4232/AV4232)*100)</f>
        <v>0</v>
      </c>
      <c r="BA4232" s="596"/>
      <c r="BB4232" s="542"/>
      <c r="BC4232" s="580"/>
      <c r="BD4232" s="584"/>
      <c r="BE4232" s="585"/>
      <c r="BF4232" s="595">
        <f>IF(BB4232=0,0,(BD4232/BB4232)*100)</f>
        <v>0</v>
      </c>
      <c r="BG4232" s="596"/>
      <c r="BH4232" s="599">
        <f>AV4232+BB4232</f>
        <v>0</v>
      </c>
      <c r="BI4232" s="600"/>
      <c r="BJ4232" s="630">
        <f>AX4232+BD4232</f>
        <v>0</v>
      </c>
      <c r="BK4232" s="631"/>
      <c r="BL4232" s="595">
        <f>IF(BH4232=0,0,(BJ4232/BH4232)*100)</f>
        <v>0</v>
      </c>
      <c r="BM4232" s="596"/>
      <c r="BN4232" s="656">
        <f>(AF4232*2)+(AL4232*2)+(AR4232*3)+BD4232</f>
        <v>0</v>
      </c>
      <c r="BO4232" s="657"/>
      <c r="BP4232" s="658"/>
      <c r="BQ4232" s="676">
        <f t="shared" ref="BQ4232" si="3270">IF(BS4232=0,0,50*BR4232/BS4232)</f>
        <v>0</v>
      </c>
      <c r="BR4232" s="662">
        <f>(BN4232*BU$11)+(N4232*BU$12)+(Z4232*BU$13)+(R4232*BU$14)+(X4232*BU$15)+(AB4232*BU$16)</f>
        <v>0</v>
      </c>
      <c r="BS4232" s="662">
        <f>((BB4232-BD4232)*BU$18)+((AV4232-AX4232)*BU$17)+(H4232*BU$19)+(P4232*BU$20)</f>
        <v>0</v>
      </c>
      <c r="BT4232" s="15"/>
      <c r="BU4232" s="15"/>
      <c r="BV4232" s="95"/>
    </row>
    <row r="4233" spans="1:74" ht="21.75" hidden="1" customHeight="1" x14ac:dyDescent="0.25">
      <c r="A4233" s="95"/>
      <c r="B4233" s="571"/>
      <c r="C4233" s="642" t="str">
        <f>IF(ROSTER!D$40="","",ROSTER!D$40)</f>
        <v/>
      </c>
      <c r="D4233" s="643"/>
      <c r="E4233" s="575"/>
      <c r="F4233" s="577"/>
      <c r="G4233" s="583"/>
      <c r="H4233" s="579"/>
      <c r="I4233" s="545"/>
      <c r="J4233" s="544"/>
      <c r="K4233" s="581"/>
      <c r="L4233" s="586"/>
      <c r="M4233" s="587"/>
      <c r="N4233" s="592"/>
      <c r="O4233" s="603"/>
      <c r="P4233" s="544"/>
      <c r="Q4233" s="581"/>
      <c r="R4233" s="586"/>
      <c r="S4233" s="587"/>
      <c r="T4233" s="592"/>
      <c r="U4233" s="603"/>
      <c r="V4233" s="311"/>
      <c r="W4233" s="311"/>
      <c r="X4233" s="579"/>
      <c r="Y4233" s="545"/>
      <c r="Z4233" s="544"/>
      <c r="AA4233" s="545"/>
      <c r="AB4233" s="544"/>
      <c r="AC4233" s="545"/>
      <c r="AD4233" s="544"/>
      <c r="AE4233" s="581"/>
      <c r="AF4233" s="586"/>
      <c r="AG4233" s="587"/>
      <c r="AH4233" s="626"/>
      <c r="AI4233" s="627"/>
      <c r="AJ4233" s="544"/>
      <c r="AK4233" s="581"/>
      <c r="AL4233" s="586"/>
      <c r="AM4233" s="587"/>
      <c r="AN4233" s="626"/>
      <c r="AO4233" s="627"/>
      <c r="AP4233" s="544"/>
      <c r="AQ4233" s="581"/>
      <c r="AR4233" s="586"/>
      <c r="AS4233" s="587"/>
      <c r="AT4233" s="626"/>
      <c r="AU4233" s="627"/>
      <c r="AV4233" s="628"/>
      <c r="AW4233" s="629"/>
      <c r="AX4233" s="632"/>
      <c r="AY4233" s="633"/>
      <c r="AZ4233" s="626"/>
      <c r="BA4233" s="627"/>
      <c r="BB4233" s="544"/>
      <c r="BC4233" s="581"/>
      <c r="BD4233" s="586"/>
      <c r="BE4233" s="587"/>
      <c r="BF4233" s="626"/>
      <c r="BG4233" s="627"/>
      <c r="BH4233" s="628"/>
      <c r="BI4233" s="629"/>
      <c r="BJ4233" s="632"/>
      <c r="BK4233" s="633"/>
      <c r="BL4233" s="626"/>
      <c r="BM4233" s="627"/>
      <c r="BN4233" s="678"/>
      <c r="BO4233" s="679"/>
      <c r="BP4233" s="680"/>
      <c r="BQ4233" s="677"/>
      <c r="BR4233" s="663"/>
      <c r="BS4233" s="663"/>
      <c r="BT4233" s="15"/>
      <c r="BU4233" s="15"/>
      <c r="BV4233" s="95"/>
    </row>
    <row r="4234" spans="1:74" ht="21.75" hidden="1" customHeight="1" x14ac:dyDescent="0.25">
      <c r="A4234" s="95"/>
      <c r="B4234" s="570" t="str">
        <f>IF(ROSTER!B$42="","",ROSTER!B$42)</f>
        <v/>
      </c>
      <c r="C4234" s="572" t="str">
        <f>IF(ROSTER!C$42="","",ROSTER!C$42)</f>
        <v/>
      </c>
      <c r="D4234" s="573"/>
      <c r="E4234" s="574"/>
      <c r="F4234" s="576">
        <f>IF(E4234="y",1,IF(E4234="S",1,0))</f>
        <v>0</v>
      </c>
      <c r="G4234" s="582">
        <f>IF(E4234="S",1,0)</f>
        <v>0</v>
      </c>
      <c r="H4234" s="578"/>
      <c r="I4234" s="543"/>
      <c r="J4234" s="542"/>
      <c r="K4234" s="580"/>
      <c r="L4234" s="584"/>
      <c r="M4234" s="585"/>
      <c r="N4234" s="588">
        <f>L4234+J4234</f>
        <v>0</v>
      </c>
      <c r="O4234" s="589"/>
      <c r="P4234" s="542"/>
      <c r="Q4234" s="580"/>
      <c r="R4234" s="584"/>
      <c r="S4234" s="585"/>
      <c r="T4234" s="588">
        <f>R4234-P4234</f>
        <v>0</v>
      </c>
      <c r="U4234" s="589"/>
      <c r="V4234" s="310"/>
      <c r="W4234" s="310"/>
      <c r="X4234" s="578"/>
      <c r="Y4234" s="543"/>
      <c r="Z4234" s="542"/>
      <c r="AA4234" s="543"/>
      <c r="AB4234" s="542"/>
      <c r="AC4234" s="543"/>
      <c r="AD4234" s="542"/>
      <c r="AE4234" s="580"/>
      <c r="AF4234" s="584"/>
      <c r="AG4234" s="585"/>
      <c r="AH4234" s="595">
        <f>IF(AD4234=0,0,(AF4234/AD4234)*100)</f>
        <v>0</v>
      </c>
      <c r="AI4234" s="596"/>
      <c r="AJ4234" s="542"/>
      <c r="AK4234" s="580"/>
      <c r="AL4234" s="584"/>
      <c r="AM4234" s="585"/>
      <c r="AN4234" s="595">
        <f>IF(AJ4234=0,0,(AL4234/AJ4234)*100)</f>
        <v>0</v>
      </c>
      <c r="AO4234" s="596"/>
      <c r="AP4234" s="542"/>
      <c r="AQ4234" s="580"/>
      <c r="AR4234" s="584"/>
      <c r="AS4234" s="585"/>
      <c r="AT4234" s="595">
        <f>IF(AP4234=0,0,(AR4234/AP4234)*100)</f>
        <v>0</v>
      </c>
      <c r="AU4234" s="596"/>
      <c r="AV4234" s="599">
        <f>AD4234+AJ4234+AP4234</f>
        <v>0</v>
      </c>
      <c r="AW4234" s="600"/>
      <c r="AX4234" s="630">
        <f>AF4234+AL4234+AR4234</f>
        <v>0</v>
      </c>
      <c r="AY4234" s="631"/>
      <c r="AZ4234" s="595">
        <f>IF(AV4234=0,0,(AX4234/AV4234)*100)</f>
        <v>0</v>
      </c>
      <c r="BA4234" s="596"/>
      <c r="BB4234" s="542"/>
      <c r="BC4234" s="580"/>
      <c r="BD4234" s="584"/>
      <c r="BE4234" s="585"/>
      <c r="BF4234" s="595">
        <f>IF(BB4234=0,0,(BD4234/BB4234)*100)</f>
        <v>0</v>
      </c>
      <c r="BG4234" s="596"/>
      <c r="BH4234" s="599">
        <f>AV4234+BB4234</f>
        <v>0</v>
      </c>
      <c r="BI4234" s="600"/>
      <c r="BJ4234" s="630">
        <f>AX4234+BD4234</f>
        <v>0</v>
      </c>
      <c r="BK4234" s="631"/>
      <c r="BL4234" s="595">
        <f>IF(BH4234=0,0,(BJ4234/BH4234)*100)</f>
        <v>0</v>
      </c>
      <c r="BM4234" s="596"/>
      <c r="BN4234" s="656">
        <f>(AF4234*2)+(AL4234*2)+(AR4234*3)+BD4234</f>
        <v>0</v>
      </c>
      <c r="BO4234" s="657"/>
      <c r="BP4234" s="658"/>
      <c r="BQ4234" s="676">
        <f t="shared" ref="BQ4234" si="3271">IF(BS4234=0,0,50*BR4234/BS4234)</f>
        <v>0</v>
      </c>
      <c r="BR4234" s="662">
        <f>(BN4234*BU$11)+(N4234*BU$12)+(Z4234*BU$13)+(R4234*BU$14)+(X4234*BU$15)+(AB4234*BU$16)</f>
        <v>0</v>
      </c>
      <c r="BS4234" s="662">
        <f>((BB4234-BD4234)*BU$18)+((AV4234-AX4234)*BU$17)+(H4234*BU$19)+(P4234*BU$20)</f>
        <v>0</v>
      </c>
      <c r="BT4234" s="15"/>
      <c r="BU4234" s="15"/>
      <c r="BV4234" s="95"/>
    </row>
    <row r="4235" spans="1:74" ht="21.75" hidden="1" customHeight="1" x14ac:dyDescent="0.25">
      <c r="A4235" s="95"/>
      <c r="B4235" s="571"/>
      <c r="C4235" s="642" t="str">
        <f>IF(ROSTER!D$42="","",ROSTER!D$42)</f>
        <v/>
      </c>
      <c r="D4235" s="643"/>
      <c r="E4235" s="575"/>
      <c r="F4235" s="577"/>
      <c r="G4235" s="583"/>
      <c r="H4235" s="579"/>
      <c r="I4235" s="545"/>
      <c r="J4235" s="544"/>
      <c r="K4235" s="581"/>
      <c r="L4235" s="586"/>
      <c r="M4235" s="587"/>
      <c r="N4235" s="592"/>
      <c r="O4235" s="603"/>
      <c r="P4235" s="544"/>
      <c r="Q4235" s="581"/>
      <c r="R4235" s="586"/>
      <c r="S4235" s="587"/>
      <c r="T4235" s="592"/>
      <c r="U4235" s="603"/>
      <c r="V4235" s="311"/>
      <c r="W4235" s="311"/>
      <c r="X4235" s="579"/>
      <c r="Y4235" s="545"/>
      <c r="Z4235" s="544"/>
      <c r="AA4235" s="545"/>
      <c r="AB4235" s="544"/>
      <c r="AC4235" s="545"/>
      <c r="AD4235" s="544"/>
      <c r="AE4235" s="581"/>
      <c r="AF4235" s="586"/>
      <c r="AG4235" s="587"/>
      <c r="AH4235" s="626"/>
      <c r="AI4235" s="627"/>
      <c r="AJ4235" s="544"/>
      <c r="AK4235" s="581"/>
      <c r="AL4235" s="586"/>
      <c r="AM4235" s="587"/>
      <c r="AN4235" s="626"/>
      <c r="AO4235" s="627"/>
      <c r="AP4235" s="544"/>
      <c r="AQ4235" s="581"/>
      <c r="AR4235" s="586"/>
      <c r="AS4235" s="587"/>
      <c r="AT4235" s="626"/>
      <c r="AU4235" s="627"/>
      <c r="AV4235" s="628"/>
      <c r="AW4235" s="629"/>
      <c r="AX4235" s="632"/>
      <c r="AY4235" s="633"/>
      <c r="AZ4235" s="626"/>
      <c r="BA4235" s="627"/>
      <c r="BB4235" s="544"/>
      <c r="BC4235" s="581"/>
      <c r="BD4235" s="586"/>
      <c r="BE4235" s="587"/>
      <c r="BF4235" s="626"/>
      <c r="BG4235" s="627"/>
      <c r="BH4235" s="628"/>
      <c r="BI4235" s="629"/>
      <c r="BJ4235" s="632"/>
      <c r="BK4235" s="633"/>
      <c r="BL4235" s="626"/>
      <c r="BM4235" s="627"/>
      <c r="BN4235" s="678"/>
      <c r="BO4235" s="679"/>
      <c r="BP4235" s="680"/>
      <c r="BQ4235" s="677"/>
      <c r="BR4235" s="663"/>
      <c r="BS4235" s="663"/>
      <c r="BT4235" s="15"/>
      <c r="BU4235" s="15"/>
      <c r="BV4235" s="95"/>
    </row>
    <row r="4236" spans="1:74" ht="21.75" hidden="1" customHeight="1" x14ac:dyDescent="0.25">
      <c r="A4236" s="95"/>
      <c r="B4236" s="570" t="str">
        <f>IF(ROSTER!B$44="","",ROSTER!B$44)</f>
        <v/>
      </c>
      <c r="C4236" s="572" t="str">
        <f>IF(ROSTER!C$44="","",ROSTER!C$44)</f>
        <v/>
      </c>
      <c r="D4236" s="573"/>
      <c r="E4236" s="574"/>
      <c r="F4236" s="576">
        <f>IF(E4236="y",1,IF(E4236="S",1,0))</f>
        <v>0</v>
      </c>
      <c r="G4236" s="582">
        <f>IF(E4236="S",1,0)</f>
        <v>0</v>
      </c>
      <c r="H4236" s="578"/>
      <c r="I4236" s="543"/>
      <c r="J4236" s="542"/>
      <c r="K4236" s="580"/>
      <c r="L4236" s="584"/>
      <c r="M4236" s="585"/>
      <c r="N4236" s="588">
        <f>L4236+J4236</f>
        <v>0</v>
      </c>
      <c r="O4236" s="589"/>
      <c r="P4236" s="542"/>
      <c r="Q4236" s="580"/>
      <c r="R4236" s="584"/>
      <c r="S4236" s="585"/>
      <c r="T4236" s="588">
        <f>R4236-P4236</f>
        <v>0</v>
      </c>
      <c r="U4236" s="589"/>
      <c r="V4236" s="310"/>
      <c r="W4236" s="310"/>
      <c r="X4236" s="578"/>
      <c r="Y4236" s="543"/>
      <c r="Z4236" s="542"/>
      <c r="AA4236" s="543"/>
      <c r="AB4236" s="542"/>
      <c r="AC4236" s="543"/>
      <c r="AD4236" s="542"/>
      <c r="AE4236" s="580"/>
      <c r="AF4236" s="584"/>
      <c r="AG4236" s="585"/>
      <c r="AH4236" s="595">
        <f>IF(AD4236=0,0,(AF4236/AD4236)*100)</f>
        <v>0</v>
      </c>
      <c r="AI4236" s="596"/>
      <c r="AJ4236" s="542"/>
      <c r="AK4236" s="580"/>
      <c r="AL4236" s="584"/>
      <c r="AM4236" s="585"/>
      <c r="AN4236" s="595">
        <f>IF(AJ4236=0,0,(AL4236/AJ4236)*100)</f>
        <v>0</v>
      </c>
      <c r="AO4236" s="596"/>
      <c r="AP4236" s="542"/>
      <c r="AQ4236" s="580"/>
      <c r="AR4236" s="584"/>
      <c r="AS4236" s="585"/>
      <c r="AT4236" s="595">
        <f>IF(AP4236=0,0,(AR4236/AP4236)*100)</f>
        <v>0</v>
      </c>
      <c r="AU4236" s="596"/>
      <c r="AV4236" s="599">
        <f>AD4236+AJ4236+AP4236</f>
        <v>0</v>
      </c>
      <c r="AW4236" s="600"/>
      <c r="AX4236" s="630">
        <f>AF4236+AL4236+AR4236</f>
        <v>0</v>
      </c>
      <c r="AY4236" s="631"/>
      <c r="AZ4236" s="595">
        <f>IF(AV4236=0,0,(AX4236/AV4236)*100)</f>
        <v>0</v>
      </c>
      <c r="BA4236" s="596"/>
      <c r="BB4236" s="542"/>
      <c r="BC4236" s="580"/>
      <c r="BD4236" s="584"/>
      <c r="BE4236" s="585"/>
      <c r="BF4236" s="595">
        <f>IF(BB4236=0,0,(BD4236/BB4236)*100)</f>
        <v>0</v>
      </c>
      <c r="BG4236" s="596"/>
      <c r="BH4236" s="599">
        <f>AV4236+BB4236</f>
        <v>0</v>
      </c>
      <c r="BI4236" s="600"/>
      <c r="BJ4236" s="630">
        <f>AX4236+BD4236</f>
        <v>0</v>
      </c>
      <c r="BK4236" s="631"/>
      <c r="BL4236" s="595">
        <f>IF(BH4236=0,0,(BJ4236/BH4236)*100)</f>
        <v>0</v>
      </c>
      <c r="BM4236" s="596"/>
      <c r="BN4236" s="656">
        <f>(AF4236*2)+(AL4236*2)+(AR4236*3)+BD4236</f>
        <v>0</v>
      </c>
      <c r="BO4236" s="657"/>
      <c r="BP4236" s="658"/>
      <c r="BQ4236" s="676">
        <f t="shared" ref="BQ4236" si="3272">IF(BS4236=0,0,50*BR4236/BS4236)</f>
        <v>0</v>
      </c>
      <c r="BR4236" s="662">
        <f>(BN4236*BU$11)+(N4236*BU$12)+(Z4236*BU$13)+(R4236*BU$14)+(X4236*BU$15)+(AB4236*BU$16)</f>
        <v>0</v>
      </c>
      <c r="BS4236" s="662">
        <f>((BB4236-BD4236)*BU$18)+((AV4236-AX4236)*BU$17)+(H4236*BU$19)+(P4236*BU$20)</f>
        <v>0</v>
      </c>
      <c r="BT4236" s="15"/>
      <c r="BU4236" s="15"/>
      <c r="BV4236" s="95"/>
    </row>
    <row r="4237" spans="1:74" ht="21.75" hidden="1" customHeight="1" x14ac:dyDescent="0.25">
      <c r="A4237" s="95"/>
      <c r="B4237" s="571"/>
      <c r="C4237" s="642" t="str">
        <f>IF(ROSTER!D$44="","",ROSTER!D$44)</f>
        <v/>
      </c>
      <c r="D4237" s="643"/>
      <c r="E4237" s="575"/>
      <c r="F4237" s="577"/>
      <c r="G4237" s="583"/>
      <c r="H4237" s="579"/>
      <c r="I4237" s="545"/>
      <c r="J4237" s="544"/>
      <c r="K4237" s="581"/>
      <c r="L4237" s="586"/>
      <c r="M4237" s="587"/>
      <c r="N4237" s="592"/>
      <c r="O4237" s="603"/>
      <c r="P4237" s="544"/>
      <c r="Q4237" s="581"/>
      <c r="R4237" s="586"/>
      <c r="S4237" s="587"/>
      <c r="T4237" s="592"/>
      <c r="U4237" s="603"/>
      <c r="V4237" s="311"/>
      <c r="W4237" s="311"/>
      <c r="X4237" s="579"/>
      <c r="Y4237" s="545"/>
      <c r="Z4237" s="544"/>
      <c r="AA4237" s="545"/>
      <c r="AB4237" s="544"/>
      <c r="AC4237" s="545"/>
      <c r="AD4237" s="544"/>
      <c r="AE4237" s="581"/>
      <c r="AF4237" s="586"/>
      <c r="AG4237" s="587"/>
      <c r="AH4237" s="626"/>
      <c r="AI4237" s="627"/>
      <c r="AJ4237" s="544"/>
      <c r="AK4237" s="581"/>
      <c r="AL4237" s="586"/>
      <c r="AM4237" s="587"/>
      <c r="AN4237" s="626"/>
      <c r="AO4237" s="627"/>
      <c r="AP4237" s="544"/>
      <c r="AQ4237" s="581"/>
      <c r="AR4237" s="586"/>
      <c r="AS4237" s="587"/>
      <c r="AT4237" s="626"/>
      <c r="AU4237" s="627"/>
      <c r="AV4237" s="628"/>
      <c r="AW4237" s="629"/>
      <c r="AX4237" s="632"/>
      <c r="AY4237" s="633"/>
      <c r="AZ4237" s="626"/>
      <c r="BA4237" s="627"/>
      <c r="BB4237" s="544"/>
      <c r="BC4237" s="581"/>
      <c r="BD4237" s="586"/>
      <c r="BE4237" s="587"/>
      <c r="BF4237" s="626"/>
      <c r="BG4237" s="627"/>
      <c r="BH4237" s="628"/>
      <c r="BI4237" s="629"/>
      <c r="BJ4237" s="632"/>
      <c r="BK4237" s="633"/>
      <c r="BL4237" s="626"/>
      <c r="BM4237" s="627"/>
      <c r="BN4237" s="678"/>
      <c r="BO4237" s="679"/>
      <c r="BP4237" s="680"/>
      <c r="BQ4237" s="677"/>
      <c r="BR4237" s="663"/>
      <c r="BS4237" s="663"/>
      <c r="BT4237" s="15"/>
      <c r="BU4237" s="15"/>
      <c r="BV4237" s="95"/>
    </row>
    <row r="4238" spans="1:74" ht="21.75" hidden="1" customHeight="1" x14ac:dyDescent="0.25">
      <c r="A4238" s="95"/>
      <c r="B4238" s="570" t="str">
        <f>IF(ROSTER!B$46="","",ROSTER!B$46)</f>
        <v/>
      </c>
      <c r="C4238" s="572" t="str">
        <f>IF(ROSTER!C$46="","",ROSTER!C$46)</f>
        <v/>
      </c>
      <c r="D4238" s="573"/>
      <c r="E4238" s="574"/>
      <c r="F4238" s="576">
        <f>IF(E4238="y",1,IF(E4238="S",1,0))</f>
        <v>0</v>
      </c>
      <c r="G4238" s="582">
        <f>IF(E4238="S",1,0)</f>
        <v>0</v>
      </c>
      <c r="H4238" s="578"/>
      <c r="I4238" s="543"/>
      <c r="J4238" s="542"/>
      <c r="K4238" s="580"/>
      <c r="L4238" s="584"/>
      <c r="M4238" s="585"/>
      <c r="N4238" s="588">
        <f>L4238+J4238</f>
        <v>0</v>
      </c>
      <c r="O4238" s="589"/>
      <c r="P4238" s="542"/>
      <c r="Q4238" s="580"/>
      <c r="R4238" s="584"/>
      <c r="S4238" s="585"/>
      <c r="T4238" s="588">
        <f>R4238-P4238</f>
        <v>0</v>
      </c>
      <c r="U4238" s="589"/>
      <c r="V4238" s="310"/>
      <c r="W4238" s="310"/>
      <c r="X4238" s="578"/>
      <c r="Y4238" s="543"/>
      <c r="Z4238" s="542"/>
      <c r="AA4238" s="543"/>
      <c r="AB4238" s="542"/>
      <c r="AC4238" s="543"/>
      <c r="AD4238" s="542"/>
      <c r="AE4238" s="580"/>
      <c r="AF4238" s="584"/>
      <c r="AG4238" s="585"/>
      <c r="AH4238" s="595">
        <f>IF(AD4238=0,0,(AF4238/AD4238)*100)</f>
        <v>0</v>
      </c>
      <c r="AI4238" s="596"/>
      <c r="AJ4238" s="542"/>
      <c r="AK4238" s="580"/>
      <c r="AL4238" s="584"/>
      <c r="AM4238" s="585"/>
      <c r="AN4238" s="595">
        <f>IF(AJ4238=0,0,(AL4238/AJ4238)*100)</f>
        <v>0</v>
      </c>
      <c r="AO4238" s="596"/>
      <c r="AP4238" s="542"/>
      <c r="AQ4238" s="580"/>
      <c r="AR4238" s="584"/>
      <c r="AS4238" s="585"/>
      <c r="AT4238" s="595">
        <f>IF(AP4238=0,0,(AR4238/AP4238)*100)</f>
        <v>0</v>
      </c>
      <c r="AU4238" s="596"/>
      <c r="AV4238" s="599">
        <f>AD4238+AJ4238+AP4238</f>
        <v>0</v>
      </c>
      <c r="AW4238" s="600"/>
      <c r="AX4238" s="630">
        <f>AF4238+AL4238+AR4238</f>
        <v>0</v>
      </c>
      <c r="AY4238" s="631"/>
      <c r="AZ4238" s="595">
        <f>IF(AV4238=0,0,(AX4238/AV4238)*100)</f>
        <v>0</v>
      </c>
      <c r="BA4238" s="596"/>
      <c r="BB4238" s="542"/>
      <c r="BC4238" s="580"/>
      <c r="BD4238" s="584"/>
      <c r="BE4238" s="585"/>
      <c r="BF4238" s="595">
        <f>IF(BB4238=0,0,(BD4238/BB4238)*100)</f>
        <v>0</v>
      </c>
      <c r="BG4238" s="596"/>
      <c r="BH4238" s="599">
        <f>AV4238+BB4238</f>
        <v>0</v>
      </c>
      <c r="BI4238" s="600"/>
      <c r="BJ4238" s="630">
        <f>AX4238+BD4238</f>
        <v>0</v>
      </c>
      <c r="BK4238" s="631"/>
      <c r="BL4238" s="595">
        <f>IF(BH4238=0,0,(BJ4238/BH4238)*100)</f>
        <v>0</v>
      </c>
      <c r="BM4238" s="596"/>
      <c r="BN4238" s="656">
        <f>(AF4238*2)+(AL4238*2)+(AR4238*3)+BD4238</f>
        <v>0</v>
      </c>
      <c r="BO4238" s="657"/>
      <c r="BP4238" s="658"/>
      <c r="BQ4238" s="676">
        <f t="shared" ref="BQ4238" si="3273">IF(BS4238=0,0,50*BR4238/BS4238)</f>
        <v>0</v>
      </c>
      <c r="BR4238" s="708">
        <f>(BN4238*BU$11)+(N4238*BU$12)+(Z4238*BU$13)+(R4238*BU$14)+(X4238*BU$15)+(AB4238*BU$16)</f>
        <v>0</v>
      </c>
      <c r="BS4238" s="662">
        <f>((BB4238-BD4238)*BU$18)+((AV4238-AX4238)*BU$17)+(H4238*BU$19)+(P4238*BU$20)</f>
        <v>0</v>
      </c>
      <c r="BT4238" s="15"/>
      <c r="BU4238" s="15"/>
      <c r="BV4238" s="95"/>
    </row>
    <row r="4239" spans="1:74" ht="22.5" hidden="1" customHeight="1" thickBot="1" x14ac:dyDescent="0.3">
      <c r="A4239" s="95"/>
      <c r="B4239" s="571"/>
      <c r="C4239" s="642" t="str">
        <f>IF(ROSTER!D$46="","",ROSTER!D$46)</f>
        <v/>
      </c>
      <c r="D4239" s="643"/>
      <c r="E4239" s="575"/>
      <c r="F4239" s="577"/>
      <c r="G4239" s="583"/>
      <c r="H4239" s="579"/>
      <c r="I4239" s="545"/>
      <c r="J4239" s="544"/>
      <c r="K4239" s="581"/>
      <c r="L4239" s="586"/>
      <c r="M4239" s="587"/>
      <c r="N4239" s="590"/>
      <c r="O4239" s="591"/>
      <c r="P4239" s="544"/>
      <c r="Q4239" s="581"/>
      <c r="R4239" s="586"/>
      <c r="S4239" s="587"/>
      <c r="T4239" s="592"/>
      <c r="U4239" s="603"/>
      <c r="V4239" s="311"/>
      <c r="W4239" s="311"/>
      <c r="X4239" s="579"/>
      <c r="Y4239" s="545"/>
      <c r="Z4239" s="544"/>
      <c r="AA4239" s="545"/>
      <c r="AB4239" s="544"/>
      <c r="AC4239" s="545"/>
      <c r="AD4239" s="544"/>
      <c r="AE4239" s="581"/>
      <c r="AF4239" s="586"/>
      <c r="AG4239" s="587"/>
      <c r="AH4239" s="597"/>
      <c r="AI4239" s="598"/>
      <c r="AJ4239" s="544"/>
      <c r="AK4239" s="581"/>
      <c r="AL4239" s="586"/>
      <c r="AM4239" s="587"/>
      <c r="AN4239" s="597"/>
      <c r="AO4239" s="598"/>
      <c r="AP4239" s="544"/>
      <c r="AQ4239" s="581"/>
      <c r="AR4239" s="586"/>
      <c r="AS4239" s="587"/>
      <c r="AT4239" s="597"/>
      <c r="AU4239" s="598"/>
      <c r="AV4239" s="601"/>
      <c r="AW4239" s="602"/>
      <c r="AX4239" s="701"/>
      <c r="AY4239" s="702"/>
      <c r="AZ4239" s="597"/>
      <c r="BA4239" s="598"/>
      <c r="BB4239" s="544"/>
      <c r="BC4239" s="581"/>
      <c r="BD4239" s="586"/>
      <c r="BE4239" s="587"/>
      <c r="BF4239" s="597"/>
      <c r="BG4239" s="598"/>
      <c r="BH4239" s="601"/>
      <c r="BI4239" s="602"/>
      <c r="BJ4239" s="701"/>
      <c r="BK4239" s="702"/>
      <c r="BL4239" s="597"/>
      <c r="BM4239" s="598"/>
      <c r="BN4239" s="659"/>
      <c r="BO4239" s="660"/>
      <c r="BP4239" s="661"/>
      <c r="BQ4239" s="682"/>
      <c r="BR4239" s="709"/>
      <c r="BS4239" s="663"/>
      <c r="BT4239" s="15"/>
      <c r="BU4239" s="15"/>
      <c r="BV4239" s="95"/>
    </row>
    <row r="4240" spans="1:74" s="21" customFormat="1" ht="33.4" hidden="1" customHeight="1" x14ac:dyDescent="0.45">
      <c r="A4240" s="98"/>
      <c r="B4240" s="612"/>
      <c r="C4240" s="613"/>
      <c r="D4240" s="613" t="s">
        <v>10</v>
      </c>
      <c r="E4240" s="616"/>
      <c r="F4240" s="279"/>
      <c r="G4240" s="279"/>
      <c r="H4240" s="517">
        <f>SUM(H4200:I4239)</f>
        <v>0</v>
      </c>
      <c r="I4240" s="618"/>
      <c r="J4240" s="517">
        <f>SUM(J4200:K4239)</f>
        <v>0</v>
      </c>
      <c r="K4240" s="618"/>
      <c r="L4240" s="620">
        <f>SUM(L4200:M4239)</f>
        <v>0</v>
      </c>
      <c r="M4240" s="621"/>
      <c r="N4240" s="548">
        <f>L4240+J4240</f>
        <v>0</v>
      </c>
      <c r="O4240" s="518"/>
      <c r="P4240" s="620">
        <f>SUM(P4200:Q4239)</f>
        <v>0</v>
      </c>
      <c r="Q4240" s="618"/>
      <c r="R4240" s="620">
        <f>SUM(R4200:S4239)</f>
        <v>0</v>
      </c>
      <c r="S4240" s="621"/>
      <c r="T4240" s="548">
        <f>R4240-P4240</f>
        <v>0</v>
      </c>
      <c r="U4240" s="518"/>
      <c r="V4240" s="312"/>
      <c r="W4240" s="312"/>
      <c r="X4240" s="620">
        <f>SUM(X4200:Y4239)</f>
        <v>0</v>
      </c>
      <c r="Y4240" s="621"/>
      <c r="Z4240" s="517">
        <f>SUM(Z4200:AA4239)</f>
        <v>0</v>
      </c>
      <c r="AA4240" s="518"/>
      <c r="AB4240" s="517">
        <f>SUM(AB4200:AC4239)</f>
        <v>0</v>
      </c>
      <c r="AC4240" s="518"/>
      <c r="AD4240" s="621">
        <f>SUM(AD4200:AE4239)</f>
        <v>0</v>
      </c>
      <c r="AE4240" s="618"/>
      <c r="AF4240" s="620">
        <f>SUM(AF4200:AG4239)</f>
        <v>0</v>
      </c>
      <c r="AG4240" s="621"/>
      <c r="AH4240" s="548">
        <f>IF(AD4240=0,0,(AF4240/AD4240)*100)</f>
        <v>0</v>
      </c>
      <c r="AI4240" s="518"/>
      <c r="AJ4240" s="620">
        <f>SUM(AJ4200:AK4239)</f>
        <v>0</v>
      </c>
      <c r="AK4240" s="618"/>
      <c r="AL4240" s="620">
        <f>SUM(AL4200:AM4239)</f>
        <v>0</v>
      </c>
      <c r="AM4240" s="621"/>
      <c r="AN4240" s="548">
        <f>IF(AJ4240=0,0,(AL4240/AJ4240)*100)</f>
        <v>0</v>
      </c>
      <c r="AO4240" s="518"/>
      <c r="AP4240" s="620">
        <f>SUM(AP4200:AQ4239)</f>
        <v>0</v>
      </c>
      <c r="AQ4240" s="618"/>
      <c r="AR4240" s="620">
        <f>SUM(AR4200:AS4239)</f>
        <v>0</v>
      </c>
      <c r="AS4240" s="621"/>
      <c r="AT4240" s="548">
        <f>IF(AP4240=0,0,(AR4240/AP4240)*100)</f>
        <v>0</v>
      </c>
      <c r="AU4240" s="518"/>
      <c r="AV4240" s="517">
        <f>AD4240+AJ4240+AP4240</f>
        <v>0</v>
      </c>
      <c r="AW4240" s="618"/>
      <c r="AX4240" s="620">
        <f>AF4240+AL4240+AR4240</f>
        <v>0</v>
      </c>
      <c r="AY4240" s="624"/>
      <c r="AZ4240" s="548">
        <f>IF(AV4240=0,0,(AX4240/AV4240)*100)</f>
        <v>0</v>
      </c>
      <c r="BA4240" s="518"/>
      <c r="BB4240" s="620">
        <f>SUM(BB4200:BC4239)</f>
        <v>0</v>
      </c>
      <c r="BC4240" s="618"/>
      <c r="BD4240" s="620">
        <f>SUM(BD4200:BE4239)</f>
        <v>0</v>
      </c>
      <c r="BE4240" s="621"/>
      <c r="BF4240" s="548">
        <f>IF(BB4240=0,0,(BD4240/BB4240)*100)</f>
        <v>0</v>
      </c>
      <c r="BG4240" s="518"/>
      <c r="BH4240" s="517">
        <f>AV4240+BB4240</f>
        <v>0</v>
      </c>
      <c r="BI4240" s="618"/>
      <c r="BJ4240" s="620">
        <f>AX4240+BD4240</f>
        <v>0</v>
      </c>
      <c r="BK4240" s="624"/>
      <c r="BL4240" s="548">
        <f>IF(BH4240=0,0,(BJ4240/BH4240)*100)</f>
        <v>0</v>
      </c>
      <c r="BM4240" s="664"/>
      <c r="BN4240" s="666">
        <f>SUM(BN4200:BP4239)</f>
        <v>0</v>
      </c>
      <c r="BO4240" s="667"/>
      <c r="BP4240" s="668"/>
      <c r="BQ4240" s="681">
        <f>SUM(BQ4200:BQ4239)</f>
        <v>0</v>
      </c>
      <c r="BR4240" s="685">
        <f>(BN4240*BU$11)+(N4240*BU$12)+(Z4240*BU$13)+(R4240*BU$14)+(X4240*BU$15)+(AB4240*BU$16)</f>
        <v>0</v>
      </c>
      <c r="BS4240" s="683">
        <f>((BB4240-BD4240)*BU$18)+((AV4240-AX4240)*BU$17)+(H4240*BU$19)+(P4240*BU$20)</f>
        <v>0</v>
      </c>
      <c r="BT4240" s="20"/>
      <c r="BU4240" s="20"/>
      <c r="BV4240" s="98"/>
    </row>
    <row r="4241" spans="1:77" s="21" customFormat="1" ht="33.950000000000003" hidden="1" customHeight="1" thickBot="1" x14ac:dyDescent="0.5">
      <c r="A4241" s="98"/>
      <c r="B4241" s="614"/>
      <c r="C4241" s="615"/>
      <c r="D4241" s="615"/>
      <c r="E4241" s="617"/>
      <c r="F4241" s="280"/>
      <c r="G4241" s="280"/>
      <c r="H4241" s="519"/>
      <c r="I4241" s="619"/>
      <c r="J4241" s="519"/>
      <c r="K4241" s="619"/>
      <c r="L4241" s="622"/>
      <c r="M4241" s="623"/>
      <c r="N4241" s="549"/>
      <c r="O4241" s="520"/>
      <c r="P4241" s="622"/>
      <c r="Q4241" s="619"/>
      <c r="R4241" s="622"/>
      <c r="S4241" s="623"/>
      <c r="T4241" s="549"/>
      <c r="U4241" s="520"/>
      <c r="V4241" s="313"/>
      <c r="W4241" s="313"/>
      <c r="X4241" s="622"/>
      <c r="Y4241" s="623"/>
      <c r="Z4241" s="519"/>
      <c r="AA4241" s="520"/>
      <c r="AB4241" s="519"/>
      <c r="AC4241" s="520"/>
      <c r="AD4241" s="623"/>
      <c r="AE4241" s="619"/>
      <c r="AF4241" s="622"/>
      <c r="AG4241" s="623"/>
      <c r="AH4241" s="549"/>
      <c r="AI4241" s="520"/>
      <c r="AJ4241" s="622"/>
      <c r="AK4241" s="619"/>
      <c r="AL4241" s="622"/>
      <c r="AM4241" s="623"/>
      <c r="AN4241" s="549"/>
      <c r="AO4241" s="520"/>
      <c r="AP4241" s="622"/>
      <c r="AQ4241" s="619"/>
      <c r="AR4241" s="622"/>
      <c r="AS4241" s="623"/>
      <c r="AT4241" s="549"/>
      <c r="AU4241" s="520"/>
      <c r="AV4241" s="519"/>
      <c r="AW4241" s="619"/>
      <c r="AX4241" s="622"/>
      <c r="AY4241" s="625"/>
      <c r="AZ4241" s="549"/>
      <c r="BA4241" s="520"/>
      <c r="BB4241" s="622"/>
      <c r="BC4241" s="619"/>
      <c r="BD4241" s="622"/>
      <c r="BE4241" s="623"/>
      <c r="BF4241" s="549"/>
      <c r="BG4241" s="520"/>
      <c r="BH4241" s="519"/>
      <c r="BI4241" s="619"/>
      <c r="BJ4241" s="622"/>
      <c r="BK4241" s="625"/>
      <c r="BL4241" s="549"/>
      <c r="BM4241" s="665"/>
      <c r="BN4241" s="669"/>
      <c r="BO4241" s="670"/>
      <c r="BP4241" s="671"/>
      <c r="BQ4241" s="682"/>
      <c r="BR4241" s="686"/>
      <c r="BS4241" s="684"/>
      <c r="BT4241" s="20"/>
      <c r="BU4241" s="20"/>
      <c r="BV4241" s="98"/>
    </row>
    <row r="4242" spans="1:77" s="21" customFormat="1" ht="33" hidden="1" customHeight="1" thickBot="1" x14ac:dyDescent="0.5">
      <c r="A4242" s="98"/>
      <c r="B4242" s="612"/>
      <c r="C4242" s="613"/>
      <c r="D4242" s="613" t="s">
        <v>13</v>
      </c>
      <c r="E4242" s="616"/>
      <c r="F4242" s="281"/>
      <c r="G4242" s="282"/>
      <c r="H4242" s="528"/>
      <c r="I4242" s="636"/>
      <c r="J4242" s="528"/>
      <c r="K4242" s="636"/>
      <c r="L4242" s="638"/>
      <c r="M4242" s="639"/>
      <c r="N4242" s="548">
        <f>J4242+L4242</f>
        <v>0</v>
      </c>
      <c r="O4242" s="518"/>
      <c r="P4242" s="638"/>
      <c r="Q4242" s="636"/>
      <c r="R4242" s="638"/>
      <c r="S4242" s="639"/>
      <c r="T4242" s="548">
        <f>R4242-P4242</f>
        <v>0</v>
      </c>
      <c r="U4242" s="518"/>
      <c r="V4242" s="312"/>
      <c r="W4242" s="312"/>
      <c r="X4242" s="638"/>
      <c r="Y4242" s="639"/>
      <c r="Z4242" s="528"/>
      <c r="AA4242" s="529"/>
      <c r="AB4242" s="528"/>
      <c r="AC4242" s="529"/>
      <c r="AD4242" s="639"/>
      <c r="AE4242" s="636"/>
      <c r="AF4242" s="638"/>
      <c r="AG4242" s="639"/>
      <c r="AH4242" s="548">
        <f>IF(AD4242=0,0,(AF4242/AD4242)*100)</f>
        <v>0</v>
      </c>
      <c r="AI4242" s="518"/>
      <c r="AJ4242" s="638"/>
      <c r="AK4242" s="636"/>
      <c r="AL4242" s="638"/>
      <c r="AM4242" s="639"/>
      <c r="AN4242" s="548">
        <f>IF(AJ4242=0,0,(AL4242/AJ4242)*100)</f>
        <v>0</v>
      </c>
      <c r="AO4242" s="518"/>
      <c r="AP4242" s="638"/>
      <c r="AQ4242" s="636"/>
      <c r="AR4242" s="638"/>
      <c r="AS4242" s="639"/>
      <c r="AT4242" s="548">
        <f>IF(AP4242=0,0,(AR4242/AP4242)*100)</f>
        <v>0</v>
      </c>
      <c r="AU4242" s="518"/>
      <c r="AV4242" s="517">
        <f>AD4242+AJ4242+AP4242</f>
        <v>0</v>
      </c>
      <c r="AW4242" s="618"/>
      <c r="AX4242" s="620">
        <f>AF4242+AL4242+AR4242</f>
        <v>0</v>
      </c>
      <c r="AY4242" s="624"/>
      <c r="AZ4242" s="548">
        <f>IF(AV4242=0,0,(AX4242/AV4242)*100)</f>
        <v>0</v>
      </c>
      <c r="BA4242" s="518"/>
      <c r="BB4242" s="638"/>
      <c r="BC4242" s="636"/>
      <c r="BD4242" s="638"/>
      <c r="BE4242" s="639"/>
      <c r="BF4242" s="548">
        <f>IF(BB4242=0,0,(BD4242/BB4242)*100)</f>
        <v>0</v>
      </c>
      <c r="BG4242" s="518"/>
      <c r="BH4242" s="517">
        <f>AV4242+BB4242</f>
        <v>0</v>
      </c>
      <c r="BI4242" s="618"/>
      <c r="BJ4242" s="620">
        <f>AX4242+BD4242</f>
        <v>0</v>
      </c>
      <c r="BK4242" s="624"/>
      <c r="BL4242" s="548">
        <f>IF(BH4242=0,0,(BJ4242/BH4242)*100)</f>
        <v>0</v>
      </c>
      <c r="BM4242" s="664"/>
      <c r="BN4242" s="666">
        <f>(AF4242*2)+(AL4242*2)+(AR4242*3)+BD4242</f>
        <v>0</v>
      </c>
      <c r="BO4242" s="667"/>
      <c r="BP4242" s="668"/>
      <c r="BQ4242" s="672"/>
      <c r="BR4242" s="283"/>
      <c r="BS4242" s="284"/>
      <c r="BT4242" s="20"/>
      <c r="BU4242" s="20"/>
      <c r="BV4242" s="98"/>
    </row>
    <row r="4243" spans="1:77" s="21" customFormat="1" ht="33.75" hidden="1" customHeight="1" thickBot="1" x14ac:dyDescent="0.5">
      <c r="A4243" s="98"/>
      <c r="B4243" s="285"/>
      <c r="C4243" s="286"/>
      <c r="D4243" s="634"/>
      <c r="E4243" s="635"/>
      <c r="F4243" s="287"/>
      <c r="G4243" s="287"/>
      <c r="H4243" s="530"/>
      <c r="I4243" s="637"/>
      <c r="J4243" s="530"/>
      <c r="K4243" s="637"/>
      <c r="L4243" s="640"/>
      <c r="M4243" s="641"/>
      <c r="N4243" s="549"/>
      <c r="O4243" s="520"/>
      <c r="P4243" s="640"/>
      <c r="Q4243" s="637"/>
      <c r="R4243" s="640"/>
      <c r="S4243" s="641"/>
      <c r="T4243" s="549"/>
      <c r="U4243" s="520"/>
      <c r="V4243" s="313"/>
      <c r="W4243" s="313"/>
      <c r="X4243" s="640"/>
      <c r="Y4243" s="641"/>
      <c r="Z4243" s="530"/>
      <c r="AA4243" s="531"/>
      <c r="AB4243" s="530"/>
      <c r="AC4243" s="531"/>
      <c r="AD4243" s="641"/>
      <c r="AE4243" s="637"/>
      <c r="AF4243" s="640"/>
      <c r="AG4243" s="641"/>
      <c r="AH4243" s="549"/>
      <c r="AI4243" s="520"/>
      <c r="AJ4243" s="640"/>
      <c r="AK4243" s="637"/>
      <c r="AL4243" s="640"/>
      <c r="AM4243" s="641"/>
      <c r="AN4243" s="549"/>
      <c r="AO4243" s="520"/>
      <c r="AP4243" s="640"/>
      <c r="AQ4243" s="637"/>
      <c r="AR4243" s="640"/>
      <c r="AS4243" s="641"/>
      <c r="AT4243" s="549"/>
      <c r="AU4243" s="520"/>
      <c r="AV4243" s="519"/>
      <c r="AW4243" s="619"/>
      <c r="AX4243" s="622"/>
      <c r="AY4243" s="625"/>
      <c r="AZ4243" s="549"/>
      <c r="BA4243" s="520"/>
      <c r="BB4243" s="640"/>
      <c r="BC4243" s="637"/>
      <c r="BD4243" s="640"/>
      <c r="BE4243" s="641"/>
      <c r="BF4243" s="549"/>
      <c r="BG4243" s="520"/>
      <c r="BH4243" s="519"/>
      <c r="BI4243" s="619"/>
      <c r="BJ4243" s="622"/>
      <c r="BK4243" s="625"/>
      <c r="BL4243" s="549"/>
      <c r="BM4243" s="665"/>
      <c r="BN4243" s="669"/>
      <c r="BO4243" s="670"/>
      <c r="BP4243" s="671"/>
      <c r="BQ4243" s="673"/>
      <c r="BR4243" s="79"/>
      <c r="BS4243" s="79"/>
      <c r="BT4243" s="20"/>
      <c r="BU4243" s="20"/>
      <c r="BV4243" s="98"/>
    </row>
    <row r="4244" spans="1:77" ht="16.5" hidden="1" customHeight="1" thickTop="1" thickBot="1" x14ac:dyDescent="0.5">
      <c r="A4244" s="95"/>
      <c r="B4244" s="288"/>
      <c r="C4244" s="70"/>
      <c r="D4244" s="70"/>
      <c r="E4244" s="70"/>
      <c r="F4244" s="70"/>
      <c r="G4244" s="70"/>
      <c r="H4244" s="70"/>
      <c r="I4244" s="70"/>
      <c r="J4244" s="70"/>
      <c r="K4244" s="70"/>
      <c r="L4244" s="70"/>
      <c r="M4244" s="70"/>
      <c r="N4244" s="70"/>
      <c r="O4244" s="70"/>
      <c r="P4244" s="70"/>
      <c r="Q4244" s="70"/>
      <c r="R4244" s="70"/>
      <c r="S4244" s="70"/>
      <c r="T4244" s="70"/>
      <c r="U4244" s="70"/>
      <c r="V4244" s="70"/>
      <c r="W4244" s="70"/>
      <c r="X4244" s="70"/>
      <c r="Y4244" s="70"/>
      <c r="Z4244" s="70"/>
      <c r="AA4244" s="70"/>
      <c r="AB4244" s="70"/>
      <c r="AC4244" s="70"/>
      <c r="AD4244" s="70"/>
      <c r="AE4244" s="70"/>
      <c r="AF4244" s="70"/>
      <c r="AG4244" s="70"/>
      <c r="AH4244" s="289"/>
      <c r="AI4244" s="289"/>
      <c r="AJ4244" s="70"/>
      <c r="AK4244" s="70"/>
      <c r="AL4244" s="70"/>
      <c r="AM4244" s="70"/>
      <c r="AN4244" s="70"/>
      <c r="AO4244" s="70"/>
      <c r="AP4244" s="70"/>
      <c r="AQ4244" s="70"/>
      <c r="AR4244" s="70"/>
      <c r="AS4244" s="70"/>
      <c r="AT4244" s="70"/>
      <c r="AU4244" s="70"/>
      <c r="AV4244" s="70"/>
      <c r="AW4244" s="70"/>
      <c r="AX4244" s="70"/>
      <c r="AY4244" s="70"/>
      <c r="AZ4244" s="70"/>
      <c r="BA4244" s="70"/>
      <c r="BB4244" s="70"/>
      <c r="BC4244" s="70"/>
      <c r="BD4244" s="70"/>
      <c r="BE4244" s="70"/>
      <c r="BF4244" s="70"/>
      <c r="BG4244" s="70"/>
      <c r="BH4244" s="70"/>
      <c r="BI4244" s="70"/>
      <c r="BJ4244" s="70"/>
      <c r="BK4244" s="70"/>
      <c r="BL4244" s="70"/>
      <c r="BM4244" s="70"/>
      <c r="BN4244" s="70"/>
      <c r="BO4244" s="70"/>
      <c r="BP4244" s="70"/>
      <c r="BQ4244" s="89"/>
      <c r="BR4244" s="674">
        <f>IF((J4240+L4242)=0,0,(J4240/(J4240+L4242)*100)%)</f>
        <v>0</v>
      </c>
      <c r="BS4244" s="675"/>
      <c r="BT4244" s="674">
        <f>IF((L4240+J4242)=0,0,(L4240/(L4240+J4242)*100)%)</f>
        <v>0</v>
      </c>
      <c r="BU4244" s="675"/>
      <c r="BV4244" s="95"/>
    </row>
    <row r="4245" spans="1:77" s="23" customFormat="1" ht="79.5" hidden="1" customHeight="1" thickTop="1" thickBot="1" x14ac:dyDescent="0.55000000000000004">
      <c r="A4245" s="99"/>
      <c r="B4245" s="565" t="s">
        <v>64</v>
      </c>
      <c r="C4245" s="566"/>
      <c r="D4245" s="532" t="s">
        <v>54</v>
      </c>
      <c r="E4245" s="532"/>
      <c r="F4245" s="532"/>
      <c r="G4245" s="654"/>
      <c r="H4245" s="533"/>
      <c r="I4245" s="534"/>
      <c r="J4245" s="535"/>
      <c r="K4245" s="290"/>
      <c r="L4245" s="533"/>
      <c r="M4245" s="534"/>
      <c r="N4245" s="535"/>
      <c r="O4245" s="536" t="s">
        <v>47</v>
      </c>
      <c r="P4245" s="537"/>
      <c r="Q4245" s="537"/>
      <c r="R4245" s="537"/>
      <c r="S4245" s="533"/>
      <c r="T4245" s="534"/>
      <c r="U4245" s="535"/>
      <c r="V4245" s="314"/>
      <c r="W4245" s="314"/>
      <c r="X4245" s="290"/>
      <c r="Y4245" s="533"/>
      <c r="Z4245" s="534"/>
      <c r="AA4245" s="535"/>
      <c r="AB4245" s="536" t="s">
        <v>49</v>
      </c>
      <c r="AC4245" s="537"/>
      <c r="AD4245" s="537"/>
      <c r="AE4245" s="538"/>
      <c r="AF4245" s="533"/>
      <c r="AG4245" s="534"/>
      <c r="AH4245" s="535"/>
      <c r="AI4245" s="290"/>
      <c r="AJ4245" s="533"/>
      <c r="AK4245" s="534"/>
      <c r="AL4245" s="535"/>
      <c r="AM4245" s="536" t="s">
        <v>53</v>
      </c>
      <c r="AN4245" s="537"/>
      <c r="AO4245" s="537"/>
      <c r="AP4245" s="538"/>
      <c r="AQ4245" s="533"/>
      <c r="AR4245" s="534"/>
      <c r="AS4245" s="535"/>
      <c r="AT4245" s="72"/>
      <c r="AU4245" s="533"/>
      <c r="AV4245" s="534"/>
      <c r="AW4245" s="535"/>
      <c r="AX4245" s="291"/>
      <c r="AY4245" s="291"/>
      <c r="AZ4245" s="291"/>
      <c r="BA4245" s="291"/>
      <c r="BB4245" s="567" t="s">
        <v>20</v>
      </c>
      <c r="BC4245" s="567"/>
      <c r="BD4245" s="567"/>
      <c r="BE4245" s="567"/>
      <c r="BF4245" s="568"/>
      <c r="BG4245" s="539">
        <f>BN4240</f>
        <v>0</v>
      </c>
      <c r="BH4245" s="540"/>
      <c r="BI4245" s="541"/>
      <c r="BJ4245" s="292"/>
      <c r="BK4245" s="539">
        <f>BN4242</f>
        <v>0</v>
      </c>
      <c r="BL4245" s="540"/>
      <c r="BM4245" s="541"/>
      <c r="BN4245" s="73"/>
      <c r="BO4245" s="73"/>
      <c r="BP4245" s="73"/>
      <c r="BQ4245" s="90"/>
      <c r="BR4245" s="24"/>
      <c r="BS4245" s="24"/>
      <c r="BT4245" s="22"/>
      <c r="BU4245" s="22"/>
      <c r="BV4245" s="99"/>
    </row>
    <row r="4246" spans="1:77" ht="15.6" hidden="1" customHeight="1" thickTop="1" thickBot="1" x14ac:dyDescent="0.55000000000000004">
      <c r="A4246" s="95"/>
      <c r="B4246" s="293"/>
      <c r="C4246" s="67"/>
      <c r="D4246" s="294"/>
      <c r="E4246" s="294"/>
      <c r="F4246" s="295"/>
      <c r="G4246" s="295"/>
      <c r="H4246" s="296"/>
      <c r="I4246" s="296"/>
      <c r="J4246" s="296"/>
      <c r="K4246" s="296"/>
      <c r="L4246" s="296"/>
      <c r="M4246" s="296"/>
      <c r="N4246" s="296"/>
      <c r="O4246" s="295"/>
      <c r="P4246" s="295"/>
      <c r="Q4246" s="295"/>
      <c r="R4246" s="295"/>
      <c r="S4246" s="296"/>
      <c r="T4246" s="296"/>
      <c r="U4246" s="296"/>
      <c r="V4246" s="296"/>
      <c r="W4246" s="296"/>
      <c r="X4246" s="297"/>
      <c r="Y4246" s="296"/>
      <c r="Z4246" s="296"/>
      <c r="AA4246" s="296"/>
      <c r="AB4246" s="295"/>
      <c r="AC4246" s="295"/>
      <c r="AD4246" s="295"/>
      <c r="AE4246" s="295"/>
      <c r="AF4246" s="296"/>
      <c r="AG4246" s="296"/>
      <c r="AH4246" s="296"/>
      <c r="AI4246" s="296"/>
      <c r="AJ4246" s="297"/>
      <c r="AK4246" s="297"/>
      <c r="AL4246" s="296"/>
      <c r="AM4246" s="295"/>
      <c r="AN4246" s="295"/>
      <c r="AO4246" s="295"/>
      <c r="AP4246" s="295"/>
      <c r="AQ4246" s="296"/>
      <c r="AR4246" s="296"/>
      <c r="AS4246" s="296"/>
      <c r="AT4246" s="296"/>
      <c r="AU4246" s="296"/>
      <c r="AV4246" s="72"/>
      <c r="AW4246" s="72"/>
      <c r="AX4246" s="74"/>
      <c r="AY4246" s="74"/>
      <c r="AZ4246" s="74"/>
      <c r="BA4246" s="74"/>
      <c r="BB4246" s="295"/>
      <c r="BC4246" s="298"/>
      <c r="BD4246" s="298"/>
      <c r="BE4246" s="299"/>
      <c r="BF4246" s="300"/>
      <c r="BG4246" s="301"/>
      <c r="BH4246" s="301"/>
      <c r="BI4246" s="72"/>
      <c r="BJ4246" s="302"/>
      <c r="BK4246" s="303"/>
      <c r="BL4246" s="303"/>
      <c r="BM4246" s="72"/>
      <c r="BN4246" s="74"/>
      <c r="BO4246" s="74"/>
      <c r="BP4246" s="74"/>
      <c r="BQ4246" s="91"/>
      <c r="BR4246" s="25"/>
      <c r="BS4246" s="25"/>
      <c r="BT4246" s="15"/>
      <c r="BU4246" s="15"/>
      <c r="BV4246" s="95"/>
    </row>
    <row r="4247" spans="1:77" s="23" customFormat="1" ht="79.5" hidden="1" customHeight="1" thickTop="1" thickBot="1" x14ac:dyDescent="0.55000000000000004">
      <c r="A4247" s="99"/>
      <c r="B4247" s="569" t="s">
        <v>46</v>
      </c>
      <c r="C4247" s="567"/>
      <c r="D4247" s="532" t="s">
        <v>55</v>
      </c>
      <c r="E4247" s="532"/>
      <c r="F4247" s="532"/>
      <c r="G4247" s="654"/>
      <c r="H4247" s="539">
        <f>H4245</f>
        <v>0</v>
      </c>
      <c r="I4247" s="540"/>
      <c r="J4247" s="541"/>
      <c r="K4247" s="290"/>
      <c r="L4247" s="539">
        <f>L4245</f>
        <v>0</v>
      </c>
      <c r="M4247" s="540"/>
      <c r="N4247" s="541"/>
      <c r="O4247" s="536" t="s">
        <v>51</v>
      </c>
      <c r="P4247" s="537"/>
      <c r="Q4247" s="537"/>
      <c r="R4247" s="537"/>
      <c r="S4247" s="539">
        <f>S4245-H4245</f>
        <v>0</v>
      </c>
      <c r="T4247" s="540"/>
      <c r="U4247" s="541"/>
      <c r="V4247" s="315"/>
      <c r="W4247" s="315"/>
      <c r="X4247" s="290"/>
      <c r="Y4247" s="539">
        <f>Y4245-L4245</f>
        <v>0</v>
      </c>
      <c r="Z4247" s="540"/>
      <c r="AA4247" s="541"/>
      <c r="AB4247" s="536" t="s">
        <v>50</v>
      </c>
      <c r="AC4247" s="537"/>
      <c r="AD4247" s="537"/>
      <c r="AE4247" s="538"/>
      <c r="AF4247" s="539">
        <f>AF4245-S4245</f>
        <v>0</v>
      </c>
      <c r="AG4247" s="540"/>
      <c r="AH4247" s="541"/>
      <c r="AI4247" s="290"/>
      <c r="AJ4247" s="539">
        <f>AJ4245-Y4245</f>
        <v>0</v>
      </c>
      <c r="AK4247" s="540"/>
      <c r="AL4247" s="541"/>
      <c r="AM4247" s="536" t="s">
        <v>52</v>
      </c>
      <c r="AN4247" s="537"/>
      <c r="AO4247" s="537"/>
      <c r="AP4247" s="538"/>
      <c r="AQ4247" s="539">
        <f>AQ4245-AF4245</f>
        <v>0</v>
      </c>
      <c r="AR4247" s="540"/>
      <c r="AS4247" s="541"/>
      <c r="AT4247" s="72"/>
      <c r="AU4247" s="539">
        <f>AU4245-AJ4245</f>
        <v>0</v>
      </c>
      <c r="AV4247" s="540"/>
      <c r="AW4247" s="541"/>
      <c r="AX4247" s="291"/>
      <c r="AY4247" s="291"/>
      <c r="AZ4247" s="291"/>
      <c r="BA4247" s="291"/>
      <c r="BB4247" s="567" t="s">
        <v>45</v>
      </c>
      <c r="BC4247" s="567"/>
      <c r="BD4247" s="567"/>
      <c r="BE4247" s="567"/>
      <c r="BF4247" s="568"/>
      <c r="BG4247" s="539">
        <f>BG4245-AQ4245</f>
        <v>0</v>
      </c>
      <c r="BH4247" s="540"/>
      <c r="BI4247" s="541"/>
      <c r="BJ4247" s="304"/>
      <c r="BK4247" s="539">
        <f>BK4245-AU4245</f>
        <v>0</v>
      </c>
      <c r="BL4247" s="540"/>
      <c r="BM4247" s="541"/>
      <c r="BN4247" s="73"/>
      <c r="BO4247" s="73"/>
      <c r="BP4247" s="73"/>
      <c r="BQ4247" s="90"/>
      <c r="BR4247" s="24"/>
      <c r="BS4247" s="24"/>
      <c r="BT4247" s="22"/>
      <c r="BU4247" s="22"/>
      <c r="BV4247" s="99"/>
      <c r="BY4247" s="21"/>
    </row>
    <row r="4248" spans="1:77" ht="18.75" hidden="1" customHeight="1" thickTop="1" thickBot="1" x14ac:dyDescent="0.5">
      <c r="A4248" s="95"/>
      <c r="B4248" s="305"/>
      <c r="C4248" s="71"/>
      <c r="D4248" s="71"/>
      <c r="E4248" s="71"/>
      <c r="F4248" s="92"/>
      <c r="G4248" s="92"/>
      <c r="H4248" s="71"/>
      <c r="I4248" s="71"/>
      <c r="J4248" s="71"/>
      <c r="K4248" s="71"/>
      <c r="L4248" s="71"/>
      <c r="M4248" s="71"/>
      <c r="N4248" s="71"/>
      <c r="O4248" s="71"/>
      <c r="P4248" s="71"/>
      <c r="Q4248" s="71"/>
      <c r="R4248" s="71"/>
      <c r="S4248" s="71"/>
      <c r="T4248" s="71"/>
      <c r="U4248" s="71"/>
      <c r="V4248" s="71"/>
      <c r="W4248" s="71"/>
      <c r="X4248" s="71"/>
      <c r="Y4248" s="71"/>
      <c r="Z4248" s="71"/>
      <c r="AA4248" s="71"/>
      <c r="AB4248" s="71"/>
      <c r="AC4248" s="71"/>
      <c r="AD4248" s="71"/>
      <c r="AE4248" s="71"/>
      <c r="AF4248" s="71"/>
      <c r="AG4248" s="71"/>
      <c r="AH4248" s="306"/>
      <c r="AI4248" s="306"/>
      <c r="AJ4248" s="71"/>
      <c r="AK4248" s="71"/>
      <c r="AL4248" s="71"/>
      <c r="AM4248" s="71"/>
      <c r="AN4248" s="71"/>
      <c r="AO4248" s="71"/>
      <c r="AP4248" s="71"/>
      <c r="AQ4248" s="71"/>
      <c r="AR4248" s="71"/>
      <c r="AS4248" s="71"/>
      <c r="AT4248" s="71"/>
      <c r="AU4248" s="71"/>
      <c r="AV4248" s="71"/>
      <c r="AW4248" s="71"/>
      <c r="AX4248" s="71"/>
      <c r="AY4248" s="71"/>
      <c r="AZ4248" s="71"/>
      <c r="BA4248" s="71"/>
      <c r="BB4248" s="71"/>
      <c r="BC4248" s="703" t="s">
        <v>153</v>
      </c>
      <c r="BD4248" s="703"/>
      <c r="BE4248" s="703"/>
      <c r="BF4248" s="703"/>
      <c r="BG4248" s="703"/>
      <c r="BH4248" s="703"/>
      <c r="BI4248" s="703"/>
      <c r="BJ4248" s="703"/>
      <c r="BK4248" s="703"/>
      <c r="BL4248" s="703"/>
      <c r="BM4248" s="703"/>
      <c r="BN4248" s="703"/>
      <c r="BO4248" s="703"/>
      <c r="BP4248" s="703"/>
      <c r="BQ4248" s="318"/>
      <c r="BR4248" s="319"/>
      <c r="BS4248" s="319"/>
      <c r="BT4248" s="15"/>
      <c r="BU4248" s="15"/>
      <c r="BV4248" s="95"/>
    </row>
    <row r="4249" spans="1:77" s="93" customFormat="1" ht="13.5" hidden="1" customHeight="1" thickTop="1" x14ac:dyDescent="0.45">
      <c r="A4249" s="95"/>
      <c r="B4249" s="99"/>
      <c r="C4249" s="95"/>
      <c r="D4249" s="95"/>
      <c r="E4249" s="95"/>
      <c r="F4249" s="96"/>
      <c r="G4249" s="96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254"/>
      <c r="AI4249" s="254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5"/>
      <c r="BL4249" s="95"/>
      <c r="BM4249" s="95"/>
      <c r="BN4249" s="95"/>
      <c r="BO4249" s="95"/>
      <c r="BP4249" s="95"/>
      <c r="BQ4249" s="97"/>
      <c r="BR4249" s="97"/>
      <c r="BS4249" s="97"/>
      <c r="BT4249" s="95"/>
      <c r="BU4249" s="95"/>
      <c r="BV4249" s="95"/>
    </row>
    <row r="4250" spans="1:77" s="17" customFormat="1" ht="33.75" hidden="1" x14ac:dyDescent="0.5">
      <c r="A4250" s="255"/>
      <c r="B4250" s="604" t="s">
        <v>9</v>
      </c>
      <c r="C4250" s="604"/>
      <c r="D4250" s="604"/>
      <c r="E4250" s="604"/>
      <c r="F4250" s="604"/>
      <c r="G4250" s="604"/>
      <c r="H4250" s="604"/>
      <c r="I4250" s="604"/>
      <c r="J4250" s="604"/>
      <c r="K4250" s="604"/>
      <c r="L4250" s="604"/>
      <c r="M4250" s="604"/>
      <c r="N4250" s="604"/>
      <c r="O4250" s="604"/>
      <c r="P4250" s="604"/>
      <c r="Q4250" s="604"/>
      <c r="R4250" s="604"/>
      <c r="S4250" s="604"/>
      <c r="T4250" s="604"/>
      <c r="U4250" s="604"/>
      <c r="V4250" s="604"/>
      <c r="W4250" s="604"/>
      <c r="X4250" s="604"/>
      <c r="Y4250" s="604"/>
      <c r="Z4250" s="604"/>
      <c r="AA4250" s="604"/>
      <c r="AB4250" s="604"/>
      <c r="AC4250" s="604"/>
      <c r="AD4250" s="604"/>
      <c r="AE4250" s="604"/>
      <c r="AF4250" s="604"/>
      <c r="AG4250" s="604"/>
      <c r="AH4250" s="604"/>
      <c r="AI4250" s="604"/>
      <c r="AJ4250" s="604"/>
      <c r="AK4250" s="604"/>
      <c r="AL4250" s="604"/>
      <c r="AM4250" s="604"/>
      <c r="AN4250" s="604"/>
      <c r="AO4250" s="604"/>
      <c r="AP4250" s="604"/>
      <c r="AQ4250" s="604"/>
      <c r="AR4250" s="604"/>
      <c r="AS4250" s="604"/>
      <c r="AT4250" s="604"/>
      <c r="AU4250" s="604"/>
      <c r="AV4250" s="604"/>
      <c r="AW4250" s="604"/>
      <c r="AX4250" s="604"/>
      <c r="AY4250" s="604"/>
      <c r="AZ4250" s="604"/>
      <c r="BA4250" s="604"/>
      <c r="BB4250" s="604"/>
      <c r="BC4250" s="604"/>
      <c r="BD4250" s="604"/>
      <c r="BE4250" s="604"/>
      <c r="BF4250" s="604"/>
      <c r="BG4250" s="604"/>
      <c r="BH4250" s="604"/>
      <c r="BI4250" s="604"/>
      <c r="BJ4250" s="604"/>
      <c r="BK4250" s="604"/>
      <c r="BL4250" s="604"/>
      <c r="BM4250" s="604"/>
      <c r="BN4250" s="604"/>
      <c r="BO4250" s="604"/>
      <c r="BP4250" s="604"/>
      <c r="BQ4250" s="256"/>
      <c r="BR4250" s="256"/>
      <c r="BS4250" s="256"/>
      <c r="BT4250" s="257"/>
      <c r="BU4250" s="257"/>
      <c r="BV4250" s="255"/>
    </row>
    <row r="4251" spans="1:77" ht="10.9" hidden="1" customHeight="1" x14ac:dyDescent="0.45">
      <c r="A4251" s="95"/>
      <c r="B4251" s="258"/>
      <c r="C4251" s="62"/>
      <c r="D4251" s="62"/>
      <c r="E4251" s="62"/>
      <c r="F4251" s="63"/>
      <c r="G4251" s="63"/>
      <c r="H4251" s="62"/>
      <c r="I4251" s="62"/>
      <c r="J4251" s="62"/>
      <c r="K4251" s="62"/>
      <c r="L4251" s="62"/>
      <c r="M4251" s="62"/>
      <c r="N4251" s="62"/>
      <c r="O4251" s="62"/>
      <c r="P4251" s="62"/>
      <c r="Q4251" s="62"/>
      <c r="R4251" s="62"/>
      <c r="S4251" s="62"/>
      <c r="T4251" s="62"/>
      <c r="U4251" s="62"/>
      <c r="V4251" s="62"/>
      <c r="W4251" s="62"/>
      <c r="X4251" s="62"/>
      <c r="Y4251" s="62"/>
      <c r="Z4251" s="62"/>
      <c r="AA4251" s="62"/>
      <c r="AB4251" s="62"/>
      <c r="AC4251" s="62"/>
      <c r="AD4251" s="62"/>
      <c r="AE4251" s="62"/>
      <c r="AF4251" s="62"/>
      <c r="AG4251" s="62"/>
      <c r="AH4251" s="259"/>
      <c r="AI4251" s="259"/>
      <c r="AJ4251" s="62"/>
      <c r="AK4251" s="62"/>
      <c r="AL4251" s="62"/>
      <c r="AM4251" s="62"/>
      <c r="AN4251" s="62"/>
      <c r="AO4251" s="62"/>
      <c r="AP4251" s="62"/>
      <c r="AQ4251" s="62"/>
      <c r="AR4251" s="62"/>
      <c r="AS4251" s="62"/>
      <c r="AT4251" s="62"/>
      <c r="AU4251" s="62"/>
      <c r="AV4251" s="62"/>
      <c r="AW4251" s="62"/>
      <c r="AX4251" s="62"/>
      <c r="AY4251" s="62"/>
      <c r="AZ4251" s="62"/>
      <c r="BA4251" s="62"/>
      <c r="BB4251" s="62"/>
      <c r="BC4251" s="62"/>
      <c r="BD4251" s="62"/>
      <c r="BE4251" s="62"/>
      <c r="BF4251" s="62"/>
      <c r="BG4251" s="62"/>
      <c r="BH4251" s="62"/>
      <c r="BI4251" s="62"/>
      <c r="BJ4251" s="62"/>
      <c r="BK4251" s="62"/>
      <c r="BL4251" s="62"/>
      <c r="BM4251" s="62"/>
      <c r="BN4251" s="62"/>
      <c r="BO4251" s="62"/>
      <c r="BP4251" s="94"/>
      <c r="BQ4251" s="87"/>
      <c r="BR4251" s="94"/>
      <c r="BS4251" s="94"/>
      <c r="BT4251" s="15"/>
      <c r="BU4251" s="15"/>
      <c r="BV4251" s="95"/>
    </row>
    <row r="4252" spans="1:77" s="18" customFormat="1" ht="36.75" hidden="1" customHeight="1" x14ac:dyDescent="0.45">
      <c r="A4252" s="260"/>
      <c r="B4252" s="258"/>
      <c r="C4252" s="261"/>
      <c r="D4252" s="262" t="s">
        <v>10</v>
      </c>
      <c r="E4252" s="605" t="str">
        <f>IF(ROSTER!D$3="","",ROSTER!D$3)</f>
        <v/>
      </c>
      <c r="F4252" s="605"/>
      <c r="G4252" s="605"/>
      <c r="H4252" s="605"/>
      <c r="I4252" s="605"/>
      <c r="J4252" s="605"/>
      <c r="K4252" s="605"/>
      <c r="L4252" s="605"/>
      <c r="M4252" s="605"/>
      <c r="N4252" s="605"/>
      <c r="O4252" s="605"/>
      <c r="P4252" s="605"/>
      <c r="Q4252" s="605"/>
      <c r="R4252" s="605"/>
      <c r="S4252" s="605"/>
      <c r="T4252" s="605"/>
      <c r="U4252" s="605"/>
      <c r="V4252" s="605"/>
      <c r="W4252" s="605"/>
      <c r="X4252" s="605"/>
      <c r="Y4252" s="605"/>
      <c r="Z4252" s="605"/>
      <c r="AA4252" s="605"/>
      <c r="AB4252" s="605"/>
      <c r="AC4252" s="605"/>
      <c r="AD4252" s="605"/>
      <c r="AE4252" s="605"/>
      <c r="AF4252" s="316"/>
      <c r="AG4252" s="606" t="s">
        <v>11</v>
      </c>
      <c r="AH4252" s="606"/>
      <c r="AI4252" s="606"/>
      <c r="AJ4252" s="606"/>
      <c r="AK4252" s="606"/>
      <c r="AL4252" s="606"/>
      <c r="AM4252" s="606"/>
      <c r="AN4252" s="607"/>
      <c r="AO4252" s="607"/>
      <c r="AP4252" s="607"/>
      <c r="AQ4252" s="607"/>
      <c r="AR4252" s="607"/>
      <c r="AS4252" s="607"/>
      <c r="AT4252" s="607"/>
      <c r="AU4252" s="607"/>
      <c r="AV4252" s="607"/>
      <c r="AW4252" s="607"/>
      <c r="AX4252" s="607"/>
      <c r="AY4252" s="607"/>
      <c r="AZ4252" s="607"/>
      <c r="BA4252" s="607"/>
      <c r="BB4252" s="607"/>
      <c r="BC4252" s="607"/>
      <c r="BD4252" s="607"/>
      <c r="BE4252" s="607"/>
      <c r="BF4252" s="607"/>
      <c r="BG4252" s="607"/>
      <c r="BH4252" s="607"/>
      <c r="BI4252" s="607"/>
      <c r="BJ4252" s="607"/>
      <c r="BK4252" s="607"/>
      <c r="BL4252" s="607"/>
      <c r="BM4252" s="607"/>
      <c r="BN4252" s="607"/>
      <c r="BO4252" s="607"/>
      <c r="BP4252" s="94"/>
      <c r="BQ4252" s="88" t="s">
        <v>130</v>
      </c>
      <c r="BR4252" s="94"/>
      <c r="BS4252" s="94"/>
      <c r="BT4252" s="263"/>
      <c r="BU4252" s="263"/>
      <c r="BV4252" s="260"/>
    </row>
    <row r="4253" spans="1:77" ht="8.85" hidden="1" customHeight="1" x14ac:dyDescent="0.45">
      <c r="A4253" s="96"/>
      <c r="B4253" s="258"/>
      <c r="C4253" s="259" t="s">
        <v>39</v>
      </c>
      <c r="D4253" s="259"/>
      <c r="E4253" s="259"/>
      <c r="F4253" s="63"/>
      <c r="G4253" s="63"/>
      <c r="H4253" s="259"/>
      <c r="I4253" s="259"/>
      <c r="J4253" s="317"/>
      <c r="K4253" s="317"/>
      <c r="L4253" s="317"/>
      <c r="M4253" s="317"/>
      <c r="N4253" s="317"/>
      <c r="O4253" s="317"/>
      <c r="P4253" s="317"/>
      <c r="Q4253" s="317"/>
      <c r="R4253" s="317"/>
      <c r="S4253" s="317"/>
      <c r="T4253" s="317"/>
      <c r="U4253" s="317"/>
      <c r="V4253" s="317"/>
      <c r="W4253" s="317"/>
      <c r="X4253" s="317"/>
      <c r="Y4253" s="317"/>
      <c r="Z4253" s="317"/>
      <c r="AA4253" s="317"/>
      <c r="AB4253" s="317"/>
      <c r="AC4253" s="317"/>
      <c r="AD4253" s="317"/>
      <c r="AE4253" s="317"/>
      <c r="AF4253" s="317"/>
      <c r="AG4253" s="317"/>
      <c r="AH4253" s="317"/>
      <c r="AI4253" s="259"/>
      <c r="AJ4253" s="264"/>
      <c r="AK4253" s="265"/>
      <c r="AL4253" s="265"/>
      <c r="AM4253" s="265"/>
      <c r="AN4253" s="265"/>
      <c r="AO4253" s="265"/>
      <c r="AP4253" s="265"/>
      <c r="AQ4253" s="266"/>
      <c r="AR4253" s="266"/>
      <c r="AS4253" s="266"/>
      <c r="AT4253" s="266"/>
      <c r="AU4253" s="266"/>
      <c r="AV4253" s="266"/>
      <c r="AW4253" s="266"/>
      <c r="AX4253" s="266"/>
      <c r="AY4253" s="266"/>
      <c r="AZ4253" s="266"/>
      <c r="BA4253" s="266"/>
      <c r="BB4253" s="266"/>
      <c r="BC4253" s="266"/>
      <c r="BD4253" s="266"/>
      <c r="BE4253" s="266"/>
      <c r="BF4253" s="266"/>
      <c r="BG4253" s="266"/>
      <c r="BH4253" s="266"/>
      <c r="BI4253" s="266"/>
      <c r="BJ4253" s="266"/>
      <c r="BK4253" s="266"/>
      <c r="BL4253" s="266"/>
      <c r="BM4253" s="266"/>
      <c r="BN4253" s="266"/>
      <c r="BO4253" s="266"/>
      <c r="BP4253" s="266"/>
      <c r="BQ4253" s="267"/>
      <c r="BR4253" s="267"/>
      <c r="BS4253" s="267"/>
      <c r="BT4253" s="268"/>
      <c r="BU4253" s="268"/>
      <c r="BV4253" s="96"/>
    </row>
    <row r="4254" spans="1:77" s="18" customFormat="1" ht="33.75" hidden="1" x14ac:dyDescent="0.45">
      <c r="A4254" s="260"/>
      <c r="B4254" s="258"/>
      <c r="C4254" s="608" t="s">
        <v>38</v>
      </c>
      <c r="D4254" s="608"/>
      <c r="E4254" s="607"/>
      <c r="F4254" s="607"/>
      <c r="G4254" s="607"/>
      <c r="H4254" s="607"/>
      <c r="I4254" s="607"/>
      <c r="J4254" s="607"/>
      <c r="K4254" s="607"/>
      <c r="L4254" s="607"/>
      <c r="M4254" s="607"/>
      <c r="N4254" s="607"/>
      <c r="O4254" s="607"/>
      <c r="P4254" s="607"/>
      <c r="Q4254" s="607"/>
      <c r="R4254" s="607"/>
      <c r="S4254" s="607"/>
      <c r="T4254" s="607"/>
      <c r="U4254" s="607"/>
      <c r="V4254" s="607"/>
      <c r="W4254" s="607"/>
      <c r="X4254" s="607"/>
      <c r="Y4254" s="607"/>
      <c r="Z4254" s="607"/>
      <c r="AA4254" s="607"/>
      <c r="AB4254" s="607"/>
      <c r="AC4254" s="607"/>
      <c r="AD4254" s="607"/>
      <c r="AE4254" s="607"/>
      <c r="AF4254" s="316"/>
      <c r="AG4254" s="609" t="s">
        <v>21</v>
      </c>
      <c r="AH4254" s="609"/>
      <c r="AI4254" s="609"/>
      <c r="AJ4254" s="609"/>
      <c r="AK4254" s="607"/>
      <c r="AL4254" s="607"/>
      <c r="AM4254" s="607"/>
      <c r="AN4254" s="607"/>
      <c r="AO4254" s="607"/>
      <c r="AP4254" s="607"/>
      <c r="AQ4254" s="607"/>
      <c r="AR4254" s="607"/>
      <c r="AS4254" s="607"/>
      <c r="AT4254" s="607"/>
      <c r="AU4254" s="607"/>
      <c r="AV4254" s="607"/>
      <c r="AW4254" s="607"/>
      <c r="AX4254" s="607"/>
      <c r="AY4254" s="607"/>
      <c r="AZ4254" s="607"/>
      <c r="BA4254" s="607"/>
      <c r="BB4254" s="607"/>
      <c r="BC4254" s="610" t="s">
        <v>12</v>
      </c>
      <c r="BD4254" s="610"/>
      <c r="BE4254" s="610"/>
      <c r="BF4254" s="611"/>
      <c r="BG4254" s="611"/>
      <c r="BH4254" s="611"/>
      <c r="BI4254" s="611"/>
      <c r="BJ4254" s="611"/>
      <c r="BK4254" s="611"/>
      <c r="BL4254" s="611"/>
      <c r="BM4254" s="611"/>
      <c r="BN4254" s="611"/>
      <c r="BO4254" s="611"/>
      <c r="BP4254" s="64"/>
      <c r="BQ4254" s="307"/>
      <c r="BR4254" s="65"/>
      <c r="BS4254" s="65"/>
      <c r="BT4254" s="270">
        <f>IF(BF4254=0,0,1)</f>
        <v>0</v>
      </c>
      <c r="BU4254" s="18">
        <f>IF((BG4304+BK4304)&gt;(AQ4304+AU4304),1,0)</f>
        <v>0</v>
      </c>
      <c r="BV4254" s="271"/>
    </row>
    <row r="4255" spans="1:77" ht="9.6" hidden="1" customHeight="1" x14ac:dyDescent="0.45">
      <c r="A4255" s="95"/>
      <c r="B4255" s="258"/>
      <c r="C4255" s="62"/>
      <c r="D4255" s="62"/>
      <c r="E4255" s="62"/>
      <c r="F4255" s="63"/>
      <c r="G4255" s="63"/>
      <c r="H4255" s="62"/>
      <c r="I4255" s="62"/>
      <c r="J4255" s="62"/>
      <c r="K4255" s="62"/>
      <c r="L4255" s="62"/>
      <c r="M4255" s="62"/>
      <c r="N4255" s="62"/>
      <c r="O4255" s="62"/>
      <c r="P4255" s="62"/>
      <c r="Q4255" s="62"/>
      <c r="R4255" s="62"/>
      <c r="S4255" s="62"/>
      <c r="T4255" s="62"/>
      <c r="U4255" s="62"/>
      <c r="V4255" s="62"/>
      <c r="W4255" s="62"/>
      <c r="X4255" s="62"/>
      <c r="Y4255" s="62"/>
      <c r="Z4255" s="62"/>
      <c r="AA4255" s="62"/>
      <c r="AB4255" s="62"/>
      <c r="AC4255" s="62"/>
      <c r="AD4255" s="62"/>
      <c r="AE4255" s="62"/>
      <c r="AF4255" s="62"/>
      <c r="AG4255" s="62"/>
      <c r="AH4255" s="259"/>
      <c r="AI4255" s="259"/>
      <c r="AJ4255" s="62"/>
      <c r="AK4255" s="62"/>
      <c r="AL4255" s="62"/>
      <c r="AM4255" s="62"/>
      <c r="AN4255" s="62"/>
      <c r="AO4255" s="62"/>
      <c r="AP4255" s="62"/>
      <c r="AQ4255" s="62"/>
      <c r="AR4255" s="62"/>
      <c r="AS4255" s="62"/>
      <c r="AT4255" s="62"/>
      <c r="AU4255" s="62"/>
      <c r="AV4255" s="62"/>
      <c r="AW4255" s="62"/>
      <c r="AX4255" s="62"/>
      <c r="AY4255" s="62"/>
      <c r="AZ4255" s="62"/>
      <c r="BA4255" s="62"/>
      <c r="BB4255" s="62"/>
      <c r="BC4255" s="62"/>
      <c r="BD4255" s="62"/>
      <c r="BE4255" s="62"/>
      <c r="BF4255" s="62"/>
      <c r="BG4255" s="62"/>
      <c r="BH4255" s="62"/>
      <c r="BI4255" s="62"/>
      <c r="BJ4255" s="62"/>
      <c r="BK4255" s="62"/>
      <c r="BL4255" s="62"/>
      <c r="BM4255" s="62"/>
      <c r="BN4255" s="62"/>
      <c r="BO4255" s="62"/>
      <c r="BP4255" s="62"/>
      <c r="BQ4255" s="66"/>
      <c r="BR4255" s="66"/>
      <c r="BS4255" s="66"/>
      <c r="BT4255" s="15"/>
      <c r="BU4255" s="15"/>
      <c r="BV4255" s="95"/>
    </row>
    <row r="4256" spans="1:77" ht="8.85" hidden="1" customHeight="1" thickBot="1" x14ac:dyDescent="0.5">
      <c r="A4256" s="95"/>
      <c r="B4256" s="113"/>
      <c r="C4256" s="67"/>
      <c r="D4256" s="67"/>
      <c r="E4256" s="67"/>
      <c r="F4256" s="68"/>
      <c r="G4256" s="68"/>
      <c r="H4256" s="67"/>
      <c r="I4256" s="67"/>
      <c r="J4256" s="67"/>
      <c r="K4256" s="67"/>
      <c r="L4256" s="67"/>
      <c r="M4256" s="67"/>
      <c r="N4256" s="67"/>
      <c r="O4256" s="67"/>
      <c r="P4256" s="67"/>
      <c r="Q4256" s="67"/>
      <c r="R4256" s="67"/>
      <c r="S4256" s="67"/>
      <c r="T4256" s="67"/>
      <c r="U4256" s="67"/>
      <c r="V4256" s="67"/>
      <c r="W4256" s="67"/>
      <c r="X4256" s="67"/>
      <c r="Y4256" s="67"/>
      <c r="Z4256" s="67"/>
      <c r="AA4256" s="67"/>
      <c r="AB4256" s="67"/>
      <c r="AC4256" s="67"/>
      <c r="AD4256" s="67"/>
      <c r="AE4256" s="67"/>
      <c r="AF4256" s="67"/>
      <c r="AG4256" s="67"/>
      <c r="AH4256" s="272"/>
      <c r="AI4256" s="272"/>
      <c r="AJ4256" s="67"/>
      <c r="AK4256" s="67"/>
      <c r="AL4256" s="67"/>
      <c r="AM4256" s="67"/>
      <c r="AN4256" s="67"/>
      <c r="AO4256" s="67"/>
      <c r="AP4256" s="67"/>
      <c r="AQ4256" s="67"/>
      <c r="AR4256" s="67"/>
      <c r="AS4256" s="67"/>
      <c r="AT4256" s="67"/>
      <c r="AU4256" s="67"/>
      <c r="AV4256" s="67"/>
      <c r="AW4256" s="67"/>
      <c r="AX4256" s="67"/>
      <c r="AY4256" s="67"/>
      <c r="AZ4256" s="67"/>
      <c r="BA4256" s="67"/>
      <c r="BB4256" s="67"/>
      <c r="BC4256" s="67"/>
      <c r="BD4256" s="67"/>
      <c r="BE4256" s="67"/>
      <c r="BF4256" s="67"/>
      <c r="BG4256" s="67"/>
      <c r="BH4256" s="67"/>
      <c r="BI4256" s="67"/>
      <c r="BJ4256" s="67"/>
      <c r="BK4256" s="67"/>
      <c r="BL4256" s="67"/>
      <c r="BM4256" s="67"/>
      <c r="BN4256" s="67"/>
      <c r="BO4256" s="67"/>
      <c r="BP4256" s="67"/>
      <c r="BQ4256" s="69"/>
      <c r="BR4256" s="69"/>
      <c r="BS4256" s="69"/>
      <c r="BT4256" s="15"/>
      <c r="BU4256" s="15"/>
      <c r="BV4256" s="95"/>
    </row>
    <row r="4257" spans="1:74" s="18" customFormat="1" ht="40.5" hidden="1" customHeight="1" thickTop="1" x14ac:dyDescent="0.4">
      <c r="A4257" s="271"/>
      <c r="B4257" s="652" t="s">
        <v>0</v>
      </c>
      <c r="C4257" s="648" t="s">
        <v>1</v>
      </c>
      <c r="D4257" s="649"/>
      <c r="E4257" s="273" t="s">
        <v>28</v>
      </c>
      <c r="F4257" s="546" t="s">
        <v>100</v>
      </c>
      <c r="G4257" s="546" t="s">
        <v>101</v>
      </c>
      <c r="H4257" s="704" t="s">
        <v>41</v>
      </c>
      <c r="I4257" s="705"/>
      <c r="J4257" s="554" t="s">
        <v>7</v>
      </c>
      <c r="K4257" s="554"/>
      <c r="L4257" s="554"/>
      <c r="M4257" s="554"/>
      <c r="N4257" s="554"/>
      <c r="O4257" s="554"/>
      <c r="P4257" s="554" t="s">
        <v>2</v>
      </c>
      <c r="Q4257" s="554"/>
      <c r="R4257" s="554"/>
      <c r="S4257" s="554"/>
      <c r="T4257" s="554"/>
      <c r="U4257" s="554"/>
      <c r="V4257" s="308"/>
      <c r="W4257" s="308"/>
      <c r="X4257" s="687" t="s">
        <v>35</v>
      </c>
      <c r="Y4257" s="688"/>
      <c r="Z4257" s="687" t="s">
        <v>36</v>
      </c>
      <c r="AA4257" s="688"/>
      <c r="AB4257" s="687" t="s">
        <v>44</v>
      </c>
      <c r="AC4257" s="688"/>
      <c r="AD4257" s="554" t="s">
        <v>6</v>
      </c>
      <c r="AE4257" s="554"/>
      <c r="AF4257" s="554"/>
      <c r="AG4257" s="554"/>
      <c r="AH4257" s="554"/>
      <c r="AI4257" s="554"/>
      <c r="AJ4257" s="554" t="s">
        <v>68</v>
      </c>
      <c r="AK4257" s="554"/>
      <c r="AL4257" s="554"/>
      <c r="AM4257" s="554"/>
      <c r="AN4257" s="554"/>
      <c r="AO4257" s="554"/>
      <c r="AP4257" s="554" t="s">
        <v>69</v>
      </c>
      <c r="AQ4257" s="554"/>
      <c r="AR4257" s="554"/>
      <c r="AS4257" s="554"/>
      <c r="AT4257" s="554"/>
      <c r="AU4257" s="554"/>
      <c r="AV4257" s="554" t="s">
        <v>70</v>
      </c>
      <c r="AW4257" s="554"/>
      <c r="AX4257" s="554"/>
      <c r="AY4257" s="554"/>
      <c r="AZ4257" s="554"/>
      <c r="BA4257" s="556"/>
      <c r="BB4257" s="554" t="s">
        <v>4</v>
      </c>
      <c r="BC4257" s="554"/>
      <c r="BD4257" s="554"/>
      <c r="BE4257" s="554"/>
      <c r="BF4257" s="554"/>
      <c r="BG4257" s="555"/>
      <c r="BH4257" s="554" t="s">
        <v>71</v>
      </c>
      <c r="BI4257" s="554"/>
      <c r="BJ4257" s="554"/>
      <c r="BK4257" s="554"/>
      <c r="BL4257" s="554"/>
      <c r="BM4257" s="556"/>
      <c r="BN4257" s="557" t="s">
        <v>25</v>
      </c>
      <c r="BO4257" s="558"/>
      <c r="BP4257" s="559"/>
      <c r="BQ4257" s="691" t="s">
        <v>110</v>
      </c>
      <c r="BR4257" s="691" t="s">
        <v>86</v>
      </c>
      <c r="BS4257" s="691" t="s">
        <v>87</v>
      </c>
      <c r="BT4257" s="274"/>
      <c r="BU4257" s="274"/>
      <c r="BV4257" s="271"/>
    </row>
    <row r="4258" spans="1:74" s="18" customFormat="1" ht="41.25" hidden="1" customHeight="1" x14ac:dyDescent="0.4">
      <c r="A4258" s="271"/>
      <c r="B4258" s="653"/>
      <c r="C4258" s="650"/>
      <c r="D4258" s="651"/>
      <c r="E4258" s="275" t="s">
        <v>102</v>
      </c>
      <c r="F4258" s="547"/>
      <c r="G4258" s="547"/>
      <c r="H4258" s="706"/>
      <c r="I4258" s="707"/>
      <c r="J4258" s="525" t="s">
        <v>17</v>
      </c>
      <c r="K4258" s="526"/>
      <c r="L4258" s="521" t="s">
        <v>18</v>
      </c>
      <c r="M4258" s="522"/>
      <c r="N4258" s="523" t="s">
        <v>19</v>
      </c>
      <c r="O4258" s="524" t="s">
        <v>8</v>
      </c>
      <c r="P4258" s="525" t="s">
        <v>26</v>
      </c>
      <c r="Q4258" s="526"/>
      <c r="R4258" s="521" t="s">
        <v>24</v>
      </c>
      <c r="S4258" s="522"/>
      <c r="T4258" s="523" t="s">
        <v>19</v>
      </c>
      <c r="U4258" s="524"/>
      <c r="V4258" s="309"/>
      <c r="W4258" s="309"/>
      <c r="X4258" s="689"/>
      <c r="Y4258" s="690"/>
      <c r="Z4258" s="689"/>
      <c r="AA4258" s="690"/>
      <c r="AB4258" s="689"/>
      <c r="AC4258" s="690"/>
      <c r="AD4258" s="525" t="s">
        <v>48</v>
      </c>
      <c r="AE4258" s="526"/>
      <c r="AF4258" s="521" t="s">
        <v>23</v>
      </c>
      <c r="AG4258" s="522" t="s">
        <v>3</v>
      </c>
      <c r="AH4258" s="563" t="s">
        <v>5</v>
      </c>
      <c r="AI4258" s="564"/>
      <c r="AJ4258" s="525" t="s">
        <v>48</v>
      </c>
      <c r="AK4258" s="526"/>
      <c r="AL4258" s="521" t="s">
        <v>23</v>
      </c>
      <c r="AM4258" s="522" t="s">
        <v>3</v>
      </c>
      <c r="AN4258" s="563" t="s">
        <v>5</v>
      </c>
      <c r="AO4258" s="564"/>
      <c r="AP4258" s="525" t="s">
        <v>48</v>
      </c>
      <c r="AQ4258" s="526"/>
      <c r="AR4258" s="521" t="s">
        <v>23</v>
      </c>
      <c r="AS4258" s="522" t="s">
        <v>3</v>
      </c>
      <c r="AT4258" s="563" t="s">
        <v>5</v>
      </c>
      <c r="AU4258" s="564"/>
      <c r="AV4258" s="525" t="s">
        <v>48</v>
      </c>
      <c r="AW4258" s="526"/>
      <c r="AX4258" s="521" t="s">
        <v>23</v>
      </c>
      <c r="AY4258" s="522" t="s">
        <v>3</v>
      </c>
      <c r="AZ4258" s="563" t="s">
        <v>5</v>
      </c>
      <c r="BA4258" s="564"/>
      <c r="BB4258" s="525" t="s">
        <v>48</v>
      </c>
      <c r="BC4258" s="526"/>
      <c r="BD4258" s="521" t="s">
        <v>23</v>
      </c>
      <c r="BE4258" s="522" t="s">
        <v>3</v>
      </c>
      <c r="BF4258" s="563" t="s">
        <v>5</v>
      </c>
      <c r="BG4258" s="564"/>
      <c r="BH4258" s="525" t="s">
        <v>48</v>
      </c>
      <c r="BI4258" s="526"/>
      <c r="BJ4258" s="521" t="s">
        <v>23</v>
      </c>
      <c r="BK4258" s="522" t="s">
        <v>3</v>
      </c>
      <c r="BL4258" s="563" t="s">
        <v>5</v>
      </c>
      <c r="BM4258" s="564"/>
      <c r="BN4258" s="560"/>
      <c r="BO4258" s="561"/>
      <c r="BP4258" s="562"/>
      <c r="BQ4258" s="692"/>
      <c r="BR4258" s="692"/>
      <c r="BS4258" s="692"/>
      <c r="BT4258" s="274"/>
      <c r="BU4258" s="274"/>
      <c r="BV4258" s="271"/>
    </row>
    <row r="4259" spans="1:74" ht="23.85" hidden="1" customHeight="1" x14ac:dyDescent="0.35">
      <c r="A4259" s="276"/>
      <c r="B4259" s="570" t="str">
        <f>IF(ROSTER!B$8="","",ROSTER!B$8)</f>
        <v/>
      </c>
      <c r="C4259" s="572" t="str">
        <f>IF(ROSTER!C$8="","",ROSTER!C$8)</f>
        <v/>
      </c>
      <c r="D4259" s="573"/>
      <c r="E4259" s="574"/>
      <c r="F4259" s="576">
        <f>IF(E4259="y",1,IF(E4259="S",1,0))</f>
        <v>0</v>
      </c>
      <c r="G4259" s="582">
        <f>IF(E4259="S",1,0)</f>
        <v>0</v>
      </c>
      <c r="H4259" s="578"/>
      <c r="I4259" s="543"/>
      <c r="J4259" s="542"/>
      <c r="K4259" s="580"/>
      <c r="L4259" s="584"/>
      <c r="M4259" s="585"/>
      <c r="N4259" s="588">
        <f>L4259+J4259</f>
        <v>0</v>
      </c>
      <c r="O4259" s="589"/>
      <c r="P4259" s="542"/>
      <c r="Q4259" s="580"/>
      <c r="R4259" s="584"/>
      <c r="S4259" s="585"/>
      <c r="T4259" s="588">
        <f>R4259-P4259</f>
        <v>0</v>
      </c>
      <c r="U4259" s="589"/>
      <c r="V4259" s="310"/>
      <c r="W4259" s="310"/>
      <c r="X4259" s="578"/>
      <c r="Y4259" s="543"/>
      <c r="Z4259" s="542"/>
      <c r="AA4259" s="543"/>
      <c r="AB4259" s="542"/>
      <c r="AC4259" s="543"/>
      <c r="AD4259" s="542"/>
      <c r="AE4259" s="580"/>
      <c r="AF4259" s="584"/>
      <c r="AG4259" s="585"/>
      <c r="AH4259" s="595">
        <f>IF(AD4259=0,0,(AF4259/AD4259)*100)</f>
        <v>0</v>
      </c>
      <c r="AI4259" s="596"/>
      <c r="AJ4259" s="542"/>
      <c r="AK4259" s="580"/>
      <c r="AL4259" s="584"/>
      <c r="AM4259" s="585"/>
      <c r="AN4259" s="595">
        <f>IF(AJ4259=0,0,(AL4259/AJ4259)*100)</f>
        <v>0</v>
      </c>
      <c r="AO4259" s="596"/>
      <c r="AP4259" s="542"/>
      <c r="AQ4259" s="580"/>
      <c r="AR4259" s="584"/>
      <c r="AS4259" s="585"/>
      <c r="AT4259" s="595">
        <f>IF(AP4259=0,0,(AR4259/AP4259)*100)</f>
        <v>0</v>
      </c>
      <c r="AU4259" s="596"/>
      <c r="AV4259" s="599">
        <f>AD4259+AJ4259+AP4259</f>
        <v>0</v>
      </c>
      <c r="AW4259" s="600"/>
      <c r="AX4259" s="630">
        <f>AF4259+AL4259+AR4259</f>
        <v>0</v>
      </c>
      <c r="AY4259" s="631"/>
      <c r="AZ4259" s="595">
        <f>IF(AV4259=0,0,(AX4259/AV4259)*100)</f>
        <v>0</v>
      </c>
      <c r="BA4259" s="596"/>
      <c r="BB4259" s="542"/>
      <c r="BC4259" s="580"/>
      <c r="BD4259" s="584"/>
      <c r="BE4259" s="585"/>
      <c r="BF4259" s="595">
        <f>IF(BB4259=0,0,(BD4259/BB4259)*100)</f>
        <v>0</v>
      </c>
      <c r="BG4259" s="596"/>
      <c r="BH4259" s="599">
        <f>AV4259+BB4259</f>
        <v>0</v>
      </c>
      <c r="BI4259" s="600"/>
      <c r="BJ4259" s="630">
        <f>AX4259+BD4259</f>
        <v>0</v>
      </c>
      <c r="BK4259" s="631"/>
      <c r="BL4259" s="595">
        <f>IF(BH4259=0,0,(BJ4259/BH4259)*100)</f>
        <v>0</v>
      </c>
      <c r="BM4259" s="596"/>
      <c r="BN4259" s="656">
        <f>(AF4259*2)+(AL4259*2)+(AR4259*3)+BD4259</f>
        <v>0</v>
      </c>
      <c r="BO4259" s="657"/>
      <c r="BP4259" s="658"/>
      <c r="BQ4259" s="676">
        <f>IF(BS4259=0,0,50*BR4259/BS4259)</f>
        <v>0</v>
      </c>
      <c r="BR4259" s="662">
        <f>(BN4259*BU$11)+(N4259*BU$12)+(Z4259*BU$13)+(R4259*BU$14)+(X4259*BU$15)+(AB4259*BU$16)</f>
        <v>0</v>
      </c>
      <c r="BS4259" s="662">
        <f>((BB4259-BD4259)*BU$18)+((AV4259-AX4259)*BU$17)+(H4259*BU$19)+(P4259*BU$20)</f>
        <v>0</v>
      </c>
      <c r="BT4259" s="19" t="s">
        <v>75</v>
      </c>
      <c r="BU4259" s="277">
        <f>IF(BQ4254="B",'VALUE POINTS'!L$10,IF('GAME STATS'!BQ4254="C",'VALUE POINTS'!M$10,'VALUE POINTS'!K$10))</f>
        <v>1</v>
      </c>
      <c r="BV4259" s="278"/>
    </row>
    <row r="4260" spans="1:74" ht="23.85" hidden="1" customHeight="1" x14ac:dyDescent="0.35">
      <c r="A4260" s="276"/>
      <c r="B4260" s="571"/>
      <c r="C4260" s="642" t="str">
        <f>IF(ROSTER!D$8="","",ROSTER!D$8)</f>
        <v/>
      </c>
      <c r="D4260" s="643"/>
      <c r="E4260" s="575"/>
      <c r="F4260" s="577"/>
      <c r="G4260" s="583"/>
      <c r="H4260" s="579"/>
      <c r="I4260" s="545"/>
      <c r="J4260" s="544"/>
      <c r="K4260" s="581"/>
      <c r="L4260" s="586"/>
      <c r="M4260" s="587"/>
      <c r="N4260" s="592" t="s">
        <v>16</v>
      </c>
      <c r="O4260" s="603"/>
      <c r="P4260" s="544"/>
      <c r="Q4260" s="581"/>
      <c r="R4260" s="586"/>
      <c r="S4260" s="587"/>
      <c r="T4260" s="592" t="s">
        <v>16</v>
      </c>
      <c r="U4260" s="603"/>
      <c r="V4260" s="311"/>
      <c r="W4260" s="311"/>
      <c r="X4260" s="579"/>
      <c r="Y4260" s="545"/>
      <c r="Z4260" s="544"/>
      <c r="AA4260" s="545"/>
      <c r="AB4260" s="544"/>
      <c r="AC4260" s="545"/>
      <c r="AD4260" s="544"/>
      <c r="AE4260" s="581"/>
      <c r="AF4260" s="586"/>
      <c r="AG4260" s="587"/>
      <c r="AH4260" s="626"/>
      <c r="AI4260" s="627"/>
      <c r="AJ4260" s="544"/>
      <c r="AK4260" s="581"/>
      <c r="AL4260" s="586"/>
      <c r="AM4260" s="587"/>
      <c r="AN4260" s="626"/>
      <c r="AO4260" s="627"/>
      <c r="AP4260" s="544"/>
      <c r="AQ4260" s="581"/>
      <c r="AR4260" s="586"/>
      <c r="AS4260" s="587"/>
      <c r="AT4260" s="626"/>
      <c r="AU4260" s="627"/>
      <c r="AV4260" s="628"/>
      <c r="AW4260" s="629"/>
      <c r="AX4260" s="632"/>
      <c r="AY4260" s="633"/>
      <c r="AZ4260" s="626"/>
      <c r="BA4260" s="627"/>
      <c r="BB4260" s="544"/>
      <c r="BC4260" s="581"/>
      <c r="BD4260" s="586"/>
      <c r="BE4260" s="587"/>
      <c r="BF4260" s="626"/>
      <c r="BG4260" s="627"/>
      <c r="BH4260" s="628"/>
      <c r="BI4260" s="629"/>
      <c r="BJ4260" s="632"/>
      <c r="BK4260" s="633"/>
      <c r="BL4260" s="626"/>
      <c r="BM4260" s="627"/>
      <c r="BN4260" s="678"/>
      <c r="BO4260" s="679"/>
      <c r="BP4260" s="680"/>
      <c r="BQ4260" s="677"/>
      <c r="BR4260" s="663"/>
      <c r="BS4260" s="663"/>
      <c r="BT4260" s="19" t="s">
        <v>76</v>
      </c>
      <c r="BU4260" s="277">
        <f>IF(BQ4254="B",'VALUE POINTS'!L$11,IF('GAME STATS'!BQ4254="C",'VALUE POINTS'!M$11,'VALUE POINTS'!K$11))</f>
        <v>1</v>
      </c>
      <c r="BV4260" s="278"/>
    </row>
    <row r="4261" spans="1:74" ht="21.75" hidden="1" customHeight="1" x14ac:dyDescent="0.35">
      <c r="A4261" s="95"/>
      <c r="B4261" s="570" t="str">
        <f>IF(ROSTER!B$10="","",ROSTER!B$10)</f>
        <v/>
      </c>
      <c r="C4261" s="572" t="str">
        <f>IF(ROSTER!C$10="","",ROSTER!C$10)</f>
        <v/>
      </c>
      <c r="D4261" s="573"/>
      <c r="E4261" s="574"/>
      <c r="F4261" s="576">
        <f>IF(E4261="y",1,IF(E4261="S",1,0))</f>
        <v>0</v>
      </c>
      <c r="G4261" s="582">
        <f>IF(E4261="S",1,0)</f>
        <v>0</v>
      </c>
      <c r="H4261" s="578"/>
      <c r="I4261" s="543"/>
      <c r="J4261" s="542"/>
      <c r="K4261" s="580"/>
      <c r="L4261" s="584"/>
      <c r="M4261" s="585"/>
      <c r="N4261" s="588">
        <f>L4261+J4261</f>
        <v>0</v>
      </c>
      <c r="O4261" s="589"/>
      <c r="P4261" s="542"/>
      <c r="Q4261" s="580"/>
      <c r="R4261" s="584"/>
      <c r="S4261" s="585"/>
      <c r="T4261" s="588">
        <f>R4261-P4261</f>
        <v>0</v>
      </c>
      <c r="U4261" s="589"/>
      <c r="V4261" s="310"/>
      <c r="W4261" s="310"/>
      <c r="X4261" s="578"/>
      <c r="Y4261" s="543"/>
      <c r="Z4261" s="542"/>
      <c r="AA4261" s="543"/>
      <c r="AB4261" s="542"/>
      <c r="AC4261" s="543"/>
      <c r="AD4261" s="542"/>
      <c r="AE4261" s="580"/>
      <c r="AF4261" s="584"/>
      <c r="AG4261" s="585"/>
      <c r="AH4261" s="595">
        <f>IF(AD4261=0,0,(AF4261/AD4261)*100)</f>
        <v>0</v>
      </c>
      <c r="AI4261" s="596"/>
      <c r="AJ4261" s="542"/>
      <c r="AK4261" s="580"/>
      <c r="AL4261" s="584"/>
      <c r="AM4261" s="585"/>
      <c r="AN4261" s="595">
        <f>IF(AJ4261=0,0,(AL4261/AJ4261)*100)</f>
        <v>0</v>
      </c>
      <c r="AO4261" s="596"/>
      <c r="AP4261" s="542"/>
      <c r="AQ4261" s="580"/>
      <c r="AR4261" s="584"/>
      <c r="AS4261" s="585"/>
      <c r="AT4261" s="595">
        <f>IF(AP4261=0,0,(AR4261/AP4261)*100)</f>
        <v>0</v>
      </c>
      <c r="AU4261" s="596"/>
      <c r="AV4261" s="599">
        <f>AD4261+AJ4261+AP4261</f>
        <v>0</v>
      </c>
      <c r="AW4261" s="600"/>
      <c r="AX4261" s="630">
        <f>AF4261+AL4261+AR4261</f>
        <v>0</v>
      </c>
      <c r="AY4261" s="631"/>
      <c r="AZ4261" s="595">
        <f>IF(AV4261=0,0,(AX4261/AV4261)*100)</f>
        <v>0</v>
      </c>
      <c r="BA4261" s="596"/>
      <c r="BB4261" s="542"/>
      <c r="BC4261" s="580"/>
      <c r="BD4261" s="584"/>
      <c r="BE4261" s="585"/>
      <c r="BF4261" s="595">
        <f>IF(BB4261=0,0,(BD4261/BB4261)*100)</f>
        <v>0</v>
      </c>
      <c r="BG4261" s="596"/>
      <c r="BH4261" s="599">
        <f>AV4261+BB4261</f>
        <v>0</v>
      </c>
      <c r="BI4261" s="600"/>
      <c r="BJ4261" s="630">
        <f>AX4261+BD4261</f>
        <v>0</v>
      </c>
      <c r="BK4261" s="631"/>
      <c r="BL4261" s="595">
        <f>IF(BH4261=0,0,(BJ4261/BH4261)*100)</f>
        <v>0</v>
      </c>
      <c r="BM4261" s="596"/>
      <c r="BN4261" s="656">
        <f>(AF4261*2)+(AL4261*2)+(AR4261*3)+BD4261</f>
        <v>0</v>
      </c>
      <c r="BO4261" s="657"/>
      <c r="BP4261" s="658"/>
      <c r="BQ4261" s="676">
        <f>IF(BS4261=0,0,50*BR4261/BS4261)</f>
        <v>0</v>
      </c>
      <c r="BR4261" s="662">
        <f>(BN4261*BU$11)+(N4261*BU$12)+(Z4261*BU$13)+(R4261*BU$14)+(X4261*BU$15)+(AB4261*BU$16)</f>
        <v>0</v>
      </c>
      <c r="BS4261" s="662">
        <f>((BB4261-BD4261)*BU$18)+((AV4261-AX4261)*BU$17)+(H4261*BU$19)+(P4261*BU$20)</f>
        <v>0</v>
      </c>
      <c r="BT4261" s="19" t="s">
        <v>77</v>
      </c>
      <c r="BU4261" s="277">
        <f>IF(BQ4254="B",'VALUE POINTS'!L$12,IF('GAME STATS'!BQ4254="C",'VALUE POINTS'!M$12,'VALUE POINTS'!K$12))</f>
        <v>2</v>
      </c>
      <c r="BV4261" s="278"/>
    </row>
    <row r="4262" spans="1:74" ht="21.75" hidden="1" customHeight="1" x14ac:dyDescent="0.35">
      <c r="A4262" s="95"/>
      <c r="B4262" s="571"/>
      <c r="C4262" s="642" t="str">
        <f>IF(ROSTER!D$10="","",ROSTER!D$10)</f>
        <v/>
      </c>
      <c r="D4262" s="643"/>
      <c r="E4262" s="575"/>
      <c r="F4262" s="577"/>
      <c r="G4262" s="583"/>
      <c r="H4262" s="579"/>
      <c r="I4262" s="545"/>
      <c r="J4262" s="544"/>
      <c r="K4262" s="581"/>
      <c r="L4262" s="586"/>
      <c r="M4262" s="587"/>
      <c r="N4262" s="592" t="s">
        <v>16</v>
      </c>
      <c r="O4262" s="603"/>
      <c r="P4262" s="544"/>
      <c r="Q4262" s="581"/>
      <c r="R4262" s="586"/>
      <c r="S4262" s="587"/>
      <c r="T4262" s="592" t="s">
        <v>16</v>
      </c>
      <c r="U4262" s="603"/>
      <c r="V4262" s="311"/>
      <c r="W4262" s="311"/>
      <c r="X4262" s="579"/>
      <c r="Y4262" s="545"/>
      <c r="Z4262" s="544"/>
      <c r="AA4262" s="545"/>
      <c r="AB4262" s="544"/>
      <c r="AC4262" s="545"/>
      <c r="AD4262" s="544"/>
      <c r="AE4262" s="581"/>
      <c r="AF4262" s="586"/>
      <c r="AG4262" s="587"/>
      <c r="AH4262" s="626"/>
      <c r="AI4262" s="627"/>
      <c r="AJ4262" s="544"/>
      <c r="AK4262" s="581"/>
      <c r="AL4262" s="586"/>
      <c r="AM4262" s="587"/>
      <c r="AN4262" s="626"/>
      <c r="AO4262" s="627"/>
      <c r="AP4262" s="544"/>
      <c r="AQ4262" s="581"/>
      <c r="AR4262" s="586"/>
      <c r="AS4262" s="587"/>
      <c r="AT4262" s="626"/>
      <c r="AU4262" s="627"/>
      <c r="AV4262" s="628"/>
      <c r="AW4262" s="629"/>
      <c r="AX4262" s="632"/>
      <c r="AY4262" s="633"/>
      <c r="AZ4262" s="626"/>
      <c r="BA4262" s="627"/>
      <c r="BB4262" s="544"/>
      <c r="BC4262" s="581"/>
      <c r="BD4262" s="586"/>
      <c r="BE4262" s="587"/>
      <c r="BF4262" s="626"/>
      <c r="BG4262" s="627"/>
      <c r="BH4262" s="628"/>
      <c r="BI4262" s="629"/>
      <c r="BJ4262" s="632"/>
      <c r="BK4262" s="633"/>
      <c r="BL4262" s="626"/>
      <c r="BM4262" s="627"/>
      <c r="BN4262" s="678"/>
      <c r="BO4262" s="679"/>
      <c r="BP4262" s="680"/>
      <c r="BQ4262" s="677"/>
      <c r="BR4262" s="663"/>
      <c r="BS4262" s="663"/>
      <c r="BT4262" s="19" t="s">
        <v>78</v>
      </c>
      <c r="BU4262" s="277">
        <f>IF(BQ4254="B",'VALUE POINTS'!L$13,IF('GAME STATS'!BQ4254="C",'VALUE POINTS'!M$13,'VALUE POINTS'!K$13))</f>
        <v>2</v>
      </c>
      <c r="BV4262" s="278"/>
    </row>
    <row r="4263" spans="1:74" ht="21.75" hidden="1" customHeight="1" x14ac:dyDescent="0.35">
      <c r="A4263" s="95"/>
      <c r="B4263" s="570" t="str">
        <f>IF(ROSTER!B$12="","",ROSTER!B$12)</f>
        <v/>
      </c>
      <c r="C4263" s="572" t="str">
        <f>IF(ROSTER!C$12="","",ROSTER!C$12)</f>
        <v/>
      </c>
      <c r="D4263" s="573"/>
      <c r="E4263" s="574"/>
      <c r="F4263" s="576">
        <f>IF(E4263="y",1,IF(E4263="S",1,0))</f>
        <v>0</v>
      </c>
      <c r="G4263" s="582">
        <f>IF(E4263="S",1,0)</f>
        <v>0</v>
      </c>
      <c r="H4263" s="578"/>
      <c r="I4263" s="543"/>
      <c r="J4263" s="542"/>
      <c r="K4263" s="580"/>
      <c r="L4263" s="584"/>
      <c r="M4263" s="585"/>
      <c r="N4263" s="588">
        <f>L4263+J4263</f>
        <v>0</v>
      </c>
      <c r="O4263" s="589"/>
      <c r="P4263" s="542"/>
      <c r="Q4263" s="580"/>
      <c r="R4263" s="584"/>
      <c r="S4263" s="585"/>
      <c r="T4263" s="588">
        <f>R4263-P4263</f>
        <v>0</v>
      </c>
      <c r="U4263" s="589"/>
      <c r="V4263" s="310"/>
      <c r="W4263" s="310"/>
      <c r="X4263" s="578"/>
      <c r="Y4263" s="543"/>
      <c r="Z4263" s="542"/>
      <c r="AA4263" s="543"/>
      <c r="AB4263" s="542"/>
      <c r="AC4263" s="543"/>
      <c r="AD4263" s="542"/>
      <c r="AE4263" s="580"/>
      <c r="AF4263" s="584"/>
      <c r="AG4263" s="585"/>
      <c r="AH4263" s="595">
        <f>IF(AD4263=0,0,(AF4263/AD4263)*100)</f>
        <v>0</v>
      </c>
      <c r="AI4263" s="596"/>
      <c r="AJ4263" s="542"/>
      <c r="AK4263" s="580"/>
      <c r="AL4263" s="584"/>
      <c r="AM4263" s="585"/>
      <c r="AN4263" s="595">
        <f>IF(AJ4263=0,0,(AL4263/AJ4263)*100)</f>
        <v>0</v>
      </c>
      <c r="AO4263" s="596"/>
      <c r="AP4263" s="542"/>
      <c r="AQ4263" s="580"/>
      <c r="AR4263" s="584"/>
      <c r="AS4263" s="585"/>
      <c r="AT4263" s="595">
        <f>IF(AP4263=0,0,(AR4263/AP4263)*100)</f>
        <v>0</v>
      </c>
      <c r="AU4263" s="596"/>
      <c r="AV4263" s="599">
        <f>AD4263+AJ4263+AP4263</f>
        <v>0</v>
      </c>
      <c r="AW4263" s="600"/>
      <c r="AX4263" s="630">
        <f>AF4263+AL4263+AR4263</f>
        <v>0</v>
      </c>
      <c r="AY4263" s="631"/>
      <c r="AZ4263" s="595">
        <f>IF(AV4263=0,0,(AX4263/AV4263)*100)</f>
        <v>0</v>
      </c>
      <c r="BA4263" s="596"/>
      <c r="BB4263" s="542"/>
      <c r="BC4263" s="580"/>
      <c r="BD4263" s="584"/>
      <c r="BE4263" s="585"/>
      <c r="BF4263" s="595">
        <f>IF(BB4263=0,0,(BD4263/BB4263)*100)</f>
        <v>0</v>
      </c>
      <c r="BG4263" s="596"/>
      <c r="BH4263" s="599">
        <f>AV4263+BB4263</f>
        <v>0</v>
      </c>
      <c r="BI4263" s="600"/>
      <c r="BJ4263" s="630">
        <f>AX4263+BD4263</f>
        <v>0</v>
      </c>
      <c r="BK4263" s="631"/>
      <c r="BL4263" s="595">
        <f>IF(BH4263=0,0,(BJ4263/BH4263)*100)</f>
        <v>0</v>
      </c>
      <c r="BM4263" s="596"/>
      <c r="BN4263" s="656">
        <f>(AF4263*2)+(AL4263*2)+(AR4263*3)+BD4263</f>
        <v>0</v>
      </c>
      <c r="BO4263" s="657"/>
      <c r="BP4263" s="658"/>
      <c r="BQ4263" s="676">
        <f t="shared" ref="BQ4263" si="3274">IF(BS4263=0,0,50*BR4263/BS4263)</f>
        <v>0</v>
      </c>
      <c r="BR4263" s="662">
        <f>(BN4263*BU$11)+(N4263*BU$12)+(Z4263*BU$13)+(R4263*BU$14)+(X4263*BU$15)+(AB4263*BU$16)</f>
        <v>0</v>
      </c>
      <c r="BS4263" s="662">
        <f>((BB4263-BD4263)*BU$18)+((AV4263-AX4263)*BU$17)+(H4263*BU$19)+(P4263*BU$20)</f>
        <v>0</v>
      </c>
      <c r="BT4263" s="19" t="s">
        <v>79</v>
      </c>
      <c r="BU4263" s="277">
        <f>IF(BQ4254="B",'VALUE POINTS'!L$14,IF('GAME STATS'!BQ4254="C",'VALUE POINTS'!M$14,'VALUE POINTS'!K$14))</f>
        <v>2</v>
      </c>
      <c r="BV4263" s="278"/>
    </row>
    <row r="4264" spans="1:74" ht="21.75" hidden="1" customHeight="1" x14ac:dyDescent="0.35">
      <c r="A4264" s="95"/>
      <c r="B4264" s="571"/>
      <c r="C4264" s="642" t="str">
        <f>IF(ROSTER!D$12="","",ROSTER!D$12)</f>
        <v/>
      </c>
      <c r="D4264" s="643"/>
      <c r="E4264" s="575"/>
      <c r="F4264" s="577"/>
      <c r="G4264" s="583"/>
      <c r="H4264" s="579"/>
      <c r="I4264" s="545"/>
      <c r="J4264" s="544"/>
      <c r="K4264" s="581"/>
      <c r="L4264" s="586"/>
      <c r="M4264" s="587"/>
      <c r="N4264" s="592"/>
      <c r="O4264" s="603"/>
      <c r="P4264" s="544"/>
      <c r="Q4264" s="581"/>
      <c r="R4264" s="586"/>
      <c r="S4264" s="587"/>
      <c r="T4264" s="592"/>
      <c r="U4264" s="603"/>
      <c r="V4264" s="311"/>
      <c r="W4264" s="311"/>
      <c r="X4264" s="579"/>
      <c r="Y4264" s="545"/>
      <c r="Z4264" s="544"/>
      <c r="AA4264" s="545"/>
      <c r="AB4264" s="544"/>
      <c r="AC4264" s="545"/>
      <c r="AD4264" s="544"/>
      <c r="AE4264" s="581"/>
      <c r="AF4264" s="586"/>
      <c r="AG4264" s="587"/>
      <c r="AH4264" s="626"/>
      <c r="AI4264" s="627"/>
      <c r="AJ4264" s="544"/>
      <c r="AK4264" s="581"/>
      <c r="AL4264" s="586"/>
      <c r="AM4264" s="587"/>
      <c r="AN4264" s="626"/>
      <c r="AO4264" s="627"/>
      <c r="AP4264" s="544"/>
      <c r="AQ4264" s="581"/>
      <c r="AR4264" s="586"/>
      <c r="AS4264" s="587"/>
      <c r="AT4264" s="626"/>
      <c r="AU4264" s="627"/>
      <c r="AV4264" s="628"/>
      <c r="AW4264" s="629"/>
      <c r="AX4264" s="632"/>
      <c r="AY4264" s="633"/>
      <c r="AZ4264" s="626"/>
      <c r="BA4264" s="627"/>
      <c r="BB4264" s="544"/>
      <c r="BC4264" s="581"/>
      <c r="BD4264" s="586"/>
      <c r="BE4264" s="587"/>
      <c r="BF4264" s="626"/>
      <c r="BG4264" s="627"/>
      <c r="BH4264" s="628"/>
      <c r="BI4264" s="629"/>
      <c r="BJ4264" s="632"/>
      <c r="BK4264" s="633"/>
      <c r="BL4264" s="626"/>
      <c r="BM4264" s="627"/>
      <c r="BN4264" s="678"/>
      <c r="BO4264" s="679"/>
      <c r="BP4264" s="680"/>
      <c r="BQ4264" s="677"/>
      <c r="BR4264" s="663"/>
      <c r="BS4264" s="663"/>
      <c r="BT4264" s="19" t="s">
        <v>80</v>
      </c>
      <c r="BU4264" s="277">
        <f>IF(BQ4254="B",'VALUE POINTS'!L$15,IF('GAME STATS'!BQ4254="C",'VALUE POINTS'!M$15,'VALUE POINTS'!K$15))</f>
        <v>2</v>
      </c>
      <c r="BV4264" s="278"/>
    </row>
    <row r="4265" spans="1:74" ht="21.75" hidden="1" customHeight="1" x14ac:dyDescent="0.35">
      <c r="A4265" s="95"/>
      <c r="B4265" s="570" t="str">
        <f>IF(ROSTER!B$14="","",ROSTER!B$14)</f>
        <v/>
      </c>
      <c r="C4265" s="572" t="str">
        <f>IF(ROSTER!C$14="","",ROSTER!C$14)</f>
        <v/>
      </c>
      <c r="D4265" s="573"/>
      <c r="E4265" s="574"/>
      <c r="F4265" s="576">
        <f>IF(E4265="y",1,IF(E4265="S",1,0))</f>
        <v>0</v>
      </c>
      <c r="G4265" s="582">
        <f>IF(E4265="S",1,0)</f>
        <v>0</v>
      </c>
      <c r="H4265" s="578"/>
      <c r="I4265" s="543"/>
      <c r="J4265" s="542"/>
      <c r="K4265" s="580"/>
      <c r="L4265" s="584"/>
      <c r="M4265" s="585"/>
      <c r="N4265" s="588">
        <f>L4265+J4265</f>
        <v>0</v>
      </c>
      <c r="O4265" s="589"/>
      <c r="P4265" s="542"/>
      <c r="Q4265" s="580"/>
      <c r="R4265" s="584"/>
      <c r="S4265" s="585"/>
      <c r="T4265" s="588">
        <f>R4265-P4265</f>
        <v>0</v>
      </c>
      <c r="U4265" s="589"/>
      <c r="V4265" s="310"/>
      <c r="W4265" s="310"/>
      <c r="X4265" s="578"/>
      <c r="Y4265" s="543"/>
      <c r="Z4265" s="542"/>
      <c r="AA4265" s="543"/>
      <c r="AB4265" s="542"/>
      <c r="AC4265" s="543"/>
      <c r="AD4265" s="542"/>
      <c r="AE4265" s="580"/>
      <c r="AF4265" s="584"/>
      <c r="AG4265" s="585"/>
      <c r="AH4265" s="595">
        <f>IF(AD4265=0,0,(AF4265/AD4265)*100)</f>
        <v>0</v>
      </c>
      <c r="AI4265" s="596"/>
      <c r="AJ4265" s="542"/>
      <c r="AK4265" s="580"/>
      <c r="AL4265" s="584"/>
      <c r="AM4265" s="585"/>
      <c r="AN4265" s="595">
        <f>IF(AJ4265=0,0,(AL4265/AJ4265)*100)</f>
        <v>0</v>
      </c>
      <c r="AO4265" s="596"/>
      <c r="AP4265" s="542"/>
      <c r="AQ4265" s="580"/>
      <c r="AR4265" s="584"/>
      <c r="AS4265" s="585"/>
      <c r="AT4265" s="595">
        <f>IF(AP4265=0,0,(AR4265/AP4265)*100)</f>
        <v>0</v>
      </c>
      <c r="AU4265" s="596"/>
      <c r="AV4265" s="599">
        <f>AD4265+AJ4265+AP4265</f>
        <v>0</v>
      </c>
      <c r="AW4265" s="600"/>
      <c r="AX4265" s="630">
        <f>AF4265+AL4265+AR4265</f>
        <v>0</v>
      </c>
      <c r="AY4265" s="631"/>
      <c r="AZ4265" s="595">
        <f>IF(AV4265=0,0,(AX4265/AV4265)*100)</f>
        <v>0</v>
      </c>
      <c r="BA4265" s="596"/>
      <c r="BB4265" s="542"/>
      <c r="BC4265" s="580"/>
      <c r="BD4265" s="584"/>
      <c r="BE4265" s="585"/>
      <c r="BF4265" s="595">
        <f>IF(BB4265=0,0,(BD4265/BB4265)*100)</f>
        <v>0</v>
      </c>
      <c r="BG4265" s="596"/>
      <c r="BH4265" s="599">
        <f>AV4265+BB4265</f>
        <v>0</v>
      </c>
      <c r="BI4265" s="600"/>
      <c r="BJ4265" s="630">
        <f>AX4265+BD4265</f>
        <v>0</v>
      </c>
      <c r="BK4265" s="631"/>
      <c r="BL4265" s="595">
        <f>IF(BH4265=0,0,(BJ4265/BH4265)*100)</f>
        <v>0</v>
      </c>
      <c r="BM4265" s="596"/>
      <c r="BN4265" s="656">
        <f>(AF4265*2)+(AL4265*2)+(AR4265*3)+BD4265</f>
        <v>0</v>
      </c>
      <c r="BO4265" s="657"/>
      <c r="BP4265" s="658"/>
      <c r="BQ4265" s="676">
        <f t="shared" ref="BQ4265" si="3275">IF(BS4265=0,0,50*BR4265/BS4265)</f>
        <v>0</v>
      </c>
      <c r="BR4265" s="662">
        <f>(BN4265*BU$11)+(N4265*BU$12)+(Z4265*BU$13)+(R4265*BU$14)+(X4265*BU$15)+(AB4265*BU$16)</f>
        <v>0</v>
      </c>
      <c r="BS4265" s="662">
        <f>((BB4265-BD4265)*BU$18)+((AV4265-AX4265)*BU$17)+(H4265*BU$19)+(P4265*BU$20)</f>
        <v>0</v>
      </c>
      <c r="BT4265" s="19" t="s">
        <v>81</v>
      </c>
      <c r="BU4265" s="277">
        <f>IF(BQ4254="B",'VALUE POINTS'!L$16,IF('GAME STATS'!BQ4254="C",'VALUE POINTS'!M$16,'VALUE POINTS'!K$16))</f>
        <v>2</v>
      </c>
      <c r="BV4265" s="278"/>
    </row>
    <row r="4266" spans="1:74" ht="21.75" hidden="1" customHeight="1" x14ac:dyDescent="0.35">
      <c r="A4266" s="95"/>
      <c r="B4266" s="571"/>
      <c r="C4266" s="642" t="str">
        <f>IF(ROSTER!D$14="","",ROSTER!D$14)</f>
        <v/>
      </c>
      <c r="D4266" s="643"/>
      <c r="E4266" s="575"/>
      <c r="F4266" s="577"/>
      <c r="G4266" s="583"/>
      <c r="H4266" s="579"/>
      <c r="I4266" s="545"/>
      <c r="J4266" s="544"/>
      <c r="K4266" s="581"/>
      <c r="L4266" s="586"/>
      <c r="M4266" s="587"/>
      <c r="N4266" s="592"/>
      <c r="O4266" s="603"/>
      <c r="P4266" s="544"/>
      <c r="Q4266" s="581"/>
      <c r="R4266" s="586"/>
      <c r="S4266" s="587"/>
      <c r="T4266" s="592"/>
      <c r="U4266" s="603"/>
      <c r="V4266" s="311"/>
      <c r="W4266" s="311"/>
      <c r="X4266" s="579"/>
      <c r="Y4266" s="545"/>
      <c r="Z4266" s="544"/>
      <c r="AA4266" s="545"/>
      <c r="AB4266" s="544"/>
      <c r="AC4266" s="545"/>
      <c r="AD4266" s="544"/>
      <c r="AE4266" s="581"/>
      <c r="AF4266" s="586"/>
      <c r="AG4266" s="587"/>
      <c r="AH4266" s="626"/>
      <c r="AI4266" s="627"/>
      <c r="AJ4266" s="544"/>
      <c r="AK4266" s="581"/>
      <c r="AL4266" s="586"/>
      <c r="AM4266" s="587"/>
      <c r="AN4266" s="626"/>
      <c r="AO4266" s="627"/>
      <c r="AP4266" s="544"/>
      <c r="AQ4266" s="581"/>
      <c r="AR4266" s="586"/>
      <c r="AS4266" s="587"/>
      <c r="AT4266" s="626"/>
      <c r="AU4266" s="627"/>
      <c r="AV4266" s="628"/>
      <c r="AW4266" s="629"/>
      <c r="AX4266" s="632"/>
      <c r="AY4266" s="633"/>
      <c r="AZ4266" s="626"/>
      <c r="BA4266" s="627"/>
      <c r="BB4266" s="544"/>
      <c r="BC4266" s="581"/>
      <c r="BD4266" s="586"/>
      <c r="BE4266" s="587"/>
      <c r="BF4266" s="626"/>
      <c r="BG4266" s="627"/>
      <c r="BH4266" s="628"/>
      <c r="BI4266" s="629"/>
      <c r="BJ4266" s="632"/>
      <c r="BK4266" s="633"/>
      <c r="BL4266" s="626"/>
      <c r="BM4266" s="627"/>
      <c r="BN4266" s="678"/>
      <c r="BO4266" s="679"/>
      <c r="BP4266" s="680"/>
      <c r="BQ4266" s="677"/>
      <c r="BR4266" s="663"/>
      <c r="BS4266" s="663"/>
      <c r="BT4266" s="19" t="s">
        <v>82</v>
      </c>
      <c r="BU4266" s="277">
        <f>IF(BQ4254="B",'VALUE POINTS'!L$17,IF('GAME STATS'!BQ4254="C",'VALUE POINTS'!M$17,'VALUE POINTS'!K$17))</f>
        <v>1</v>
      </c>
      <c r="BV4266" s="278"/>
    </row>
    <row r="4267" spans="1:74" ht="21.75" hidden="1" customHeight="1" x14ac:dyDescent="0.35">
      <c r="A4267" s="95"/>
      <c r="B4267" s="570" t="str">
        <f>IF(ROSTER!B$16="","",ROSTER!B$16)</f>
        <v/>
      </c>
      <c r="C4267" s="572" t="str">
        <f>IF(ROSTER!C$16="","",ROSTER!C$16)</f>
        <v/>
      </c>
      <c r="D4267" s="573"/>
      <c r="E4267" s="574"/>
      <c r="F4267" s="576">
        <f>IF(E4267="y",1,IF(E4267="S",1,0))</f>
        <v>0</v>
      </c>
      <c r="G4267" s="582">
        <f>IF(E4267="S",1,0)</f>
        <v>0</v>
      </c>
      <c r="H4267" s="578"/>
      <c r="I4267" s="543"/>
      <c r="J4267" s="542"/>
      <c r="K4267" s="580"/>
      <c r="L4267" s="584"/>
      <c r="M4267" s="585"/>
      <c r="N4267" s="588">
        <f>L4267+J4267</f>
        <v>0</v>
      </c>
      <c r="O4267" s="589"/>
      <c r="P4267" s="542"/>
      <c r="Q4267" s="580"/>
      <c r="R4267" s="584"/>
      <c r="S4267" s="585"/>
      <c r="T4267" s="588">
        <f>R4267-P4267</f>
        <v>0</v>
      </c>
      <c r="U4267" s="589"/>
      <c r="V4267" s="310"/>
      <c r="W4267" s="310"/>
      <c r="X4267" s="578"/>
      <c r="Y4267" s="543"/>
      <c r="Z4267" s="542"/>
      <c r="AA4267" s="543"/>
      <c r="AB4267" s="542"/>
      <c r="AC4267" s="543"/>
      <c r="AD4267" s="542"/>
      <c r="AE4267" s="580"/>
      <c r="AF4267" s="584"/>
      <c r="AG4267" s="585"/>
      <c r="AH4267" s="595">
        <f>IF(AD4267=0,0,(AF4267/AD4267)*100)</f>
        <v>0</v>
      </c>
      <c r="AI4267" s="596"/>
      <c r="AJ4267" s="542"/>
      <c r="AK4267" s="580"/>
      <c r="AL4267" s="584"/>
      <c r="AM4267" s="585"/>
      <c r="AN4267" s="595">
        <f>IF(AJ4267=0,0,(AL4267/AJ4267)*100)</f>
        <v>0</v>
      </c>
      <c r="AO4267" s="596"/>
      <c r="AP4267" s="542"/>
      <c r="AQ4267" s="580"/>
      <c r="AR4267" s="584"/>
      <c r="AS4267" s="585"/>
      <c r="AT4267" s="595">
        <f>IF(AP4267=0,0,(AR4267/AP4267)*100)</f>
        <v>0</v>
      </c>
      <c r="AU4267" s="596"/>
      <c r="AV4267" s="599">
        <f>AD4267+AJ4267+AP4267</f>
        <v>0</v>
      </c>
      <c r="AW4267" s="600"/>
      <c r="AX4267" s="630">
        <f>AF4267+AL4267+AR4267</f>
        <v>0</v>
      </c>
      <c r="AY4267" s="631"/>
      <c r="AZ4267" s="595">
        <f>IF(AV4267=0,0,(AX4267/AV4267)*100)</f>
        <v>0</v>
      </c>
      <c r="BA4267" s="596"/>
      <c r="BB4267" s="542"/>
      <c r="BC4267" s="580"/>
      <c r="BD4267" s="584"/>
      <c r="BE4267" s="585"/>
      <c r="BF4267" s="595">
        <f>IF(BB4267=0,0,(BD4267/BB4267)*100)</f>
        <v>0</v>
      </c>
      <c r="BG4267" s="596"/>
      <c r="BH4267" s="599">
        <f>AV4267+BB4267</f>
        <v>0</v>
      </c>
      <c r="BI4267" s="600"/>
      <c r="BJ4267" s="630">
        <f>AX4267+BD4267</f>
        <v>0</v>
      </c>
      <c r="BK4267" s="631"/>
      <c r="BL4267" s="595">
        <f>IF(BH4267=0,0,(BJ4267/BH4267)*100)</f>
        <v>0</v>
      </c>
      <c r="BM4267" s="596"/>
      <c r="BN4267" s="656">
        <f>(AF4267*2)+(AL4267*2)+(AR4267*3)+BD4267</f>
        <v>0</v>
      </c>
      <c r="BO4267" s="657"/>
      <c r="BP4267" s="658"/>
      <c r="BQ4267" s="676">
        <f t="shared" ref="BQ4267" si="3276">IF(BS4267=0,0,50*BR4267/BS4267)</f>
        <v>0</v>
      </c>
      <c r="BR4267" s="662">
        <f>(BN4267*BU$11)+(N4267*BU$12)+(Z4267*BU$13)+(R4267*BU$14)+(X4267*BU$15)+(AB4267*BU$16)</f>
        <v>0</v>
      </c>
      <c r="BS4267" s="662">
        <f>((BB4267-BD4267)*BU$18)+((AV4267-AX4267)*BU$17)+(H4267*BU$19)+(P4267*BU$20)</f>
        <v>0</v>
      </c>
      <c r="BT4267" s="19" t="s">
        <v>83</v>
      </c>
      <c r="BU4267" s="277">
        <f>IF(BQ4254="B",'VALUE POINTS'!L$18,IF('GAME STATS'!BQ4254="C",'VALUE POINTS'!M$18,'VALUE POINTS'!K$18))</f>
        <v>2</v>
      </c>
      <c r="BV4267" s="278"/>
    </row>
    <row r="4268" spans="1:74" ht="21.75" hidden="1" customHeight="1" x14ac:dyDescent="0.35">
      <c r="A4268" s="95"/>
      <c r="B4268" s="571"/>
      <c r="C4268" s="642" t="str">
        <f>IF(ROSTER!D$16="","",ROSTER!D$16)</f>
        <v/>
      </c>
      <c r="D4268" s="643"/>
      <c r="E4268" s="575"/>
      <c r="F4268" s="577"/>
      <c r="G4268" s="583"/>
      <c r="H4268" s="579"/>
      <c r="I4268" s="545"/>
      <c r="J4268" s="544"/>
      <c r="K4268" s="581"/>
      <c r="L4268" s="586"/>
      <c r="M4268" s="587"/>
      <c r="N4268" s="592"/>
      <c r="O4268" s="603"/>
      <c r="P4268" s="544"/>
      <c r="Q4268" s="581"/>
      <c r="R4268" s="586"/>
      <c r="S4268" s="587"/>
      <c r="T4268" s="592"/>
      <c r="U4268" s="603"/>
      <c r="V4268" s="311"/>
      <c r="W4268" s="311"/>
      <c r="X4268" s="579"/>
      <c r="Y4268" s="545"/>
      <c r="Z4268" s="544"/>
      <c r="AA4268" s="545"/>
      <c r="AB4268" s="544"/>
      <c r="AC4268" s="545"/>
      <c r="AD4268" s="544"/>
      <c r="AE4268" s="581"/>
      <c r="AF4268" s="586"/>
      <c r="AG4268" s="587"/>
      <c r="AH4268" s="626"/>
      <c r="AI4268" s="627"/>
      <c r="AJ4268" s="544"/>
      <c r="AK4268" s="581"/>
      <c r="AL4268" s="586"/>
      <c r="AM4268" s="587"/>
      <c r="AN4268" s="626"/>
      <c r="AO4268" s="627"/>
      <c r="AP4268" s="544"/>
      <c r="AQ4268" s="581"/>
      <c r="AR4268" s="586"/>
      <c r="AS4268" s="587"/>
      <c r="AT4268" s="626"/>
      <c r="AU4268" s="627"/>
      <c r="AV4268" s="628"/>
      <c r="AW4268" s="629"/>
      <c r="AX4268" s="632"/>
      <c r="AY4268" s="633"/>
      <c r="AZ4268" s="626"/>
      <c r="BA4268" s="627"/>
      <c r="BB4268" s="544"/>
      <c r="BC4268" s="581"/>
      <c r="BD4268" s="586"/>
      <c r="BE4268" s="587"/>
      <c r="BF4268" s="626"/>
      <c r="BG4268" s="627"/>
      <c r="BH4268" s="628"/>
      <c r="BI4268" s="629"/>
      <c r="BJ4268" s="632"/>
      <c r="BK4268" s="633"/>
      <c r="BL4268" s="626"/>
      <c r="BM4268" s="627"/>
      <c r="BN4268" s="678"/>
      <c r="BO4268" s="679"/>
      <c r="BP4268" s="680"/>
      <c r="BQ4268" s="677"/>
      <c r="BR4268" s="663"/>
      <c r="BS4268" s="663"/>
      <c r="BT4268" s="19" t="s">
        <v>84</v>
      </c>
      <c r="BU4268" s="277">
        <f>IF(BQ4254="B",'VALUE POINTS'!L$19,IF('GAME STATS'!BQ4254="C",'VALUE POINTS'!M$19,'VALUE POINTS'!K$19))</f>
        <v>2</v>
      </c>
      <c r="BV4268" s="278"/>
    </row>
    <row r="4269" spans="1:74" ht="21.75" hidden="1" customHeight="1" x14ac:dyDescent="0.25">
      <c r="A4269" s="95"/>
      <c r="B4269" s="570" t="str">
        <f>IF(ROSTER!B$18="","",ROSTER!B$18)</f>
        <v/>
      </c>
      <c r="C4269" s="572" t="str">
        <f>IF(ROSTER!C$18="","",ROSTER!C$18)</f>
        <v/>
      </c>
      <c r="D4269" s="573"/>
      <c r="E4269" s="574"/>
      <c r="F4269" s="576">
        <f>IF(E4269="y",1,IF(E4269="S",1,0))</f>
        <v>0</v>
      </c>
      <c r="G4269" s="582">
        <f>IF(E4269="S",1,0)</f>
        <v>0</v>
      </c>
      <c r="H4269" s="578"/>
      <c r="I4269" s="543"/>
      <c r="J4269" s="542"/>
      <c r="K4269" s="580"/>
      <c r="L4269" s="584"/>
      <c r="M4269" s="585"/>
      <c r="N4269" s="588">
        <f>L4269+J4269</f>
        <v>0</v>
      </c>
      <c r="O4269" s="589"/>
      <c r="P4269" s="542"/>
      <c r="Q4269" s="580"/>
      <c r="R4269" s="584"/>
      <c r="S4269" s="585"/>
      <c r="T4269" s="588">
        <f>R4269-P4269</f>
        <v>0</v>
      </c>
      <c r="U4269" s="589"/>
      <c r="V4269" s="310"/>
      <c r="W4269" s="310"/>
      <c r="X4269" s="578"/>
      <c r="Y4269" s="543"/>
      <c r="Z4269" s="542"/>
      <c r="AA4269" s="543"/>
      <c r="AB4269" s="542"/>
      <c r="AC4269" s="543"/>
      <c r="AD4269" s="542"/>
      <c r="AE4269" s="580"/>
      <c r="AF4269" s="584"/>
      <c r="AG4269" s="585"/>
      <c r="AH4269" s="595">
        <f>IF(AD4269=0,0,(AF4269/AD4269)*100)</f>
        <v>0</v>
      </c>
      <c r="AI4269" s="596"/>
      <c r="AJ4269" s="542"/>
      <c r="AK4269" s="580"/>
      <c r="AL4269" s="584"/>
      <c r="AM4269" s="585"/>
      <c r="AN4269" s="595">
        <f>IF(AJ4269=0,0,(AL4269/AJ4269)*100)</f>
        <v>0</v>
      </c>
      <c r="AO4269" s="596"/>
      <c r="AP4269" s="542"/>
      <c r="AQ4269" s="580"/>
      <c r="AR4269" s="584"/>
      <c r="AS4269" s="585"/>
      <c r="AT4269" s="595">
        <f>IF(AP4269=0,0,(AR4269/AP4269)*100)</f>
        <v>0</v>
      </c>
      <c r="AU4269" s="596"/>
      <c r="AV4269" s="599">
        <f>AD4269+AJ4269+AP4269</f>
        <v>0</v>
      </c>
      <c r="AW4269" s="600"/>
      <c r="AX4269" s="630">
        <f>AF4269+AL4269+AR4269</f>
        <v>0</v>
      </c>
      <c r="AY4269" s="631"/>
      <c r="AZ4269" s="595">
        <f>IF(AV4269=0,0,(AX4269/AV4269)*100)</f>
        <v>0</v>
      </c>
      <c r="BA4269" s="596"/>
      <c r="BB4269" s="542"/>
      <c r="BC4269" s="580"/>
      <c r="BD4269" s="584"/>
      <c r="BE4269" s="585"/>
      <c r="BF4269" s="595">
        <f>IF(BB4269=0,0,(BD4269/BB4269)*100)</f>
        <v>0</v>
      </c>
      <c r="BG4269" s="596"/>
      <c r="BH4269" s="599">
        <f>AV4269+BB4269</f>
        <v>0</v>
      </c>
      <c r="BI4269" s="600"/>
      <c r="BJ4269" s="630">
        <f>AX4269+BD4269</f>
        <v>0</v>
      </c>
      <c r="BK4269" s="631"/>
      <c r="BL4269" s="595">
        <f>IF(BH4269=0,0,(BJ4269/BH4269)*100)</f>
        <v>0</v>
      </c>
      <c r="BM4269" s="596"/>
      <c r="BN4269" s="656">
        <f>(AF4269*2)+(AL4269*2)+(AR4269*3)+BD4269</f>
        <v>0</v>
      </c>
      <c r="BO4269" s="657"/>
      <c r="BP4269" s="658"/>
      <c r="BQ4269" s="676">
        <f t="shared" ref="BQ4269" si="3277">IF(BS4269=0,0,50*BR4269/BS4269)</f>
        <v>0</v>
      </c>
      <c r="BR4269" s="662">
        <f>(BN4269*BU$11)+(N4269*BU$12)+(Z4269*BU$13)+(R4269*BU$14)+(X4269*BU$15)+(AB4269*BU$16)</f>
        <v>0</v>
      </c>
      <c r="BS4269" s="662">
        <f>((BB4269-BD4269)*BU$18)+((AV4269-AX4269)*BU$17)+(H4269*BU$19)+(P4269*BU$20)</f>
        <v>0</v>
      </c>
      <c r="BT4269" s="15"/>
      <c r="BU4269" s="15"/>
      <c r="BV4269" s="278"/>
    </row>
    <row r="4270" spans="1:74" ht="21.75" hidden="1" customHeight="1" x14ac:dyDescent="0.25">
      <c r="A4270" s="95"/>
      <c r="B4270" s="571"/>
      <c r="C4270" s="642" t="str">
        <f>IF(ROSTER!D$18="","",ROSTER!D$18)</f>
        <v/>
      </c>
      <c r="D4270" s="643"/>
      <c r="E4270" s="575"/>
      <c r="F4270" s="577"/>
      <c r="G4270" s="583"/>
      <c r="H4270" s="579"/>
      <c r="I4270" s="545"/>
      <c r="J4270" s="544"/>
      <c r="K4270" s="581"/>
      <c r="L4270" s="586"/>
      <c r="M4270" s="587"/>
      <c r="N4270" s="592"/>
      <c r="O4270" s="603"/>
      <c r="P4270" s="544"/>
      <c r="Q4270" s="581"/>
      <c r="R4270" s="586"/>
      <c r="S4270" s="587"/>
      <c r="T4270" s="592"/>
      <c r="U4270" s="603"/>
      <c r="V4270" s="311"/>
      <c r="W4270" s="311"/>
      <c r="X4270" s="579"/>
      <c r="Y4270" s="545"/>
      <c r="Z4270" s="544"/>
      <c r="AA4270" s="545"/>
      <c r="AB4270" s="544"/>
      <c r="AC4270" s="545"/>
      <c r="AD4270" s="544"/>
      <c r="AE4270" s="581"/>
      <c r="AF4270" s="586"/>
      <c r="AG4270" s="587"/>
      <c r="AH4270" s="626"/>
      <c r="AI4270" s="627"/>
      <c r="AJ4270" s="544"/>
      <c r="AK4270" s="581"/>
      <c r="AL4270" s="586"/>
      <c r="AM4270" s="587"/>
      <c r="AN4270" s="626"/>
      <c r="AO4270" s="627"/>
      <c r="AP4270" s="544"/>
      <c r="AQ4270" s="581"/>
      <c r="AR4270" s="586"/>
      <c r="AS4270" s="587"/>
      <c r="AT4270" s="626"/>
      <c r="AU4270" s="627"/>
      <c r="AV4270" s="628"/>
      <c r="AW4270" s="629"/>
      <c r="AX4270" s="632"/>
      <c r="AY4270" s="633"/>
      <c r="AZ4270" s="626"/>
      <c r="BA4270" s="627"/>
      <c r="BB4270" s="544"/>
      <c r="BC4270" s="581"/>
      <c r="BD4270" s="586"/>
      <c r="BE4270" s="587"/>
      <c r="BF4270" s="626"/>
      <c r="BG4270" s="627"/>
      <c r="BH4270" s="628"/>
      <c r="BI4270" s="629"/>
      <c r="BJ4270" s="632"/>
      <c r="BK4270" s="633"/>
      <c r="BL4270" s="626"/>
      <c r="BM4270" s="627"/>
      <c r="BN4270" s="678"/>
      <c r="BO4270" s="679"/>
      <c r="BP4270" s="680"/>
      <c r="BQ4270" s="677"/>
      <c r="BR4270" s="663"/>
      <c r="BS4270" s="663"/>
      <c r="BT4270" s="15"/>
      <c r="BU4270" s="15"/>
      <c r="BV4270" s="95"/>
    </row>
    <row r="4271" spans="1:74" ht="21.75" hidden="1" customHeight="1" x14ac:dyDescent="0.25">
      <c r="A4271" s="95"/>
      <c r="B4271" s="570" t="str">
        <f>IF(ROSTER!B$20="","",ROSTER!B$20)</f>
        <v/>
      </c>
      <c r="C4271" s="572" t="str">
        <f>IF(ROSTER!C$20="","",ROSTER!C$20)</f>
        <v/>
      </c>
      <c r="D4271" s="573"/>
      <c r="E4271" s="574"/>
      <c r="F4271" s="576">
        <f>IF(E4271="y",1,IF(E4271="S",1,0))</f>
        <v>0</v>
      </c>
      <c r="G4271" s="582">
        <f>IF(E4271="S",1,0)</f>
        <v>0</v>
      </c>
      <c r="H4271" s="578"/>
      <c r="I4271" s="543"/>
      <c r="J4271" s="542"/>
      <c r="K4271" s="580"/>
      <c r="L4271" s="584"/>
      <c r="M4271" s="585"/>
      <c r="N4271" s="588">
        <f>L4271+J4271</f>
        <v>0</v>
      </c>
      <c r="O4271" s="589"/>
      <c r="P4271" s="542"/>
      <c r="Q4271" s="580"/>
      <c r="R4271" s="584"/>
      <c r="S4271" s="585"/>
      <c r="T4271" s="588">
        <f>R4271-P4271</f>
        <v>0</v>
      </c>
      <c r="U4271" s="589"/>
      <c r="V4271" s="310"/>
      <c r="W4271" s="310"/>
      <c r="X4271" s="578"/>
      <c r="Y4271" s="543"/>
      <c r="Z4271" s="542"/>
      <c r="AA4271" s="543"/>
      <c r="AB4271" s="542"/>
      <c r="AC4271" s="543"/>
      <c r="AD4271" s="542"/>
      <c r="AE4271" s="580"/>
      <c r="AF4271" s="584"/>
      <c r="AG4271" s="585"/>
      <c r="AH4271" s="595">
        <f>IF(AD4271=0,0,(AF4271/AD4271)*100)</f>
        <v>0</v>
      </c>
      <c r="AI4271" s="596"/>
      <c r="AJ4271" s="542"/>
      <c r="AK4271" s="580"/>
      <c r="AL4271" s="584"/>
      <c r="AM4271" s="585"/>
      <c r="AN4271" s="595">
        <f>IF(AJ4271=0,0,(AL4271/AJ4271)*100)</f>
        <v>0</v>
      </c>
      <c r="AO4271" s="596"/>
      <c r="AP4271" s="542"/>
      <c r="AQ4271" s="580"/>
      <c r="AR4271" s="584"/>
      <c r="AS4271" s="585"/>
      <c r="AT4271" s="595">
        <f>IF(AP4271=0,0,(AR4271/AP4271)*100)</f>
        <v>0</v>
      </c>
      <c r="AU4271" s="596"/>
      <c r="AV4271" s="599">
        <f>AD4271+AJ4271+AP4271</f>
        <v>0</v>
      </c>
      <c r="AW4271" s="600"/>
      <c r="AX4271" s="630">
        <f>AF4271+AL4271+AR4271</f>
        <v>0</v>
      </c>
      <c r="AY4271" s="631"/>
      <c r="AZ4271" s="595">
        <f>IF(AV4271=0,0,(AX4271/AV4271)*100)</f>
        <v>0</v>
      </c>
      <c r="BA4271" s="596"/>
      <c r="BB4271" s="542"/>
      <c r="BC4271" s="580"/>
      <c r="BD4271" s="584"/>
      <c r="BE4271" s="585"/>
      <c r="BF4271" s="595">
        <f>IF(BB4271=0,0,(BD4271/BB4271)*100)</f>
        <v>0</v>
      </c>
      <c r="BG4271" s="596"/>
      <c r="BH4271" s="599">
        <f>AV4271+BB4271</f>
        <v>0</v>
      </c>
      <c r="BI4271" s="600"/>
      <c r="BJ4271" s="630">
        <f>AX4271+BD4271</f>
        <v>0</v>
      </c>
      <c r="BK4271" s="631"/>
      <c r="BL4271" s="595">
        <f>IF(BH4271=0,0,(BJ4271/BH4271)*100)</f>
        <v>0</v>
      </c>
      <c r="BM4271" s="596"/>
      <c r="BN4271" s="656">
        <f>(AF4271*2)+(AL4271*2)+(AR4271*3)+BD4271</f>
        <v>0</v>
      </c>
      <c r="BO4271" s="657"/>
      <c r="BP4271" s="658"/>
      <c r="BQ4271" s="676">
        <f t="shared" ref="BQ4271" si="3278">IF(BS4271=0,0,50*BR4271/BS4271)</f>
        <v>0</v>
      </c>
      <c r="BR4271" s="662">
        <f>(BN4271*BU$11)+(N4271*BU$12)+(Z4271*BU$13)+(R4271*BU$14)+(X4271*BU$15)+(AB4271*BU$16)</f>
        <v>0</v>
      </c>
      <c r="BS4271" s="662">
        <f>((BB4271-BD4271)*BU$18)+((AV4271-AX4271)*BU$17)+(H4271*BU$19)+(P4271*BU$20)</f>
        <v>0</v>
      </c>
      <c r="BT4271" s="15"/>
      <c r="BU4271" s="15"/>
      <c r="BV4271" s="95"/>
    </row>
    <row r="4272" spans="1:74" ht="21.75" hidden="1" customHeight="1" x14ac:dyDescent="0.25">
      <c r="A4272" s="95"/>
      <c r="B4272" s="571"/>
      <c r="C4272" s="642" t="str">
        <f>IF(ROSTER!D$20="","",ROSTER!D$20)</f>
        <v/>
      </c>
      <c r="D4272" s="643"/>
      <c r="E4272" s="575"/>
      <c r="F4272" s="577"/>
      <c r="G4272" s="583"/>
      <c r="H4272" s="579"/>
      <c r="I4272" s="545"/>
      <c r="J4272" s="544"/>
      <c r="K4272" s="581"/>
      <c r="L4272" s="586"/>
      <c r="M4272" s="587"/>
      <c r="N4272" s="592"/>
      <c r="O4272" s="603"/>
      <c r="P4272" s="544"/>
      <c r="Q4272" s="581"/>
      <c r="R4272" s="586"/>
      <c r="S4272" s="587"/>
      <c r="T4272" s="592"/>
      <c r="U4272" s="603"/>
      <c r="V4272" s="311"/>
      <c r="W4272" s="311"/>
      <c r="X4272" s="579"/>
      <c r="Y4272" s="545"/>
      <c r="Z4272" s="544"/>
      <c r="AA4272" s="545"/>
      <c r="AB4272" s="544"/>
      <c r="AC4272" s="545"/>
      <c r="AD4272" s="544"/>
      <c r="AE4272" s="581"/>
      <c r="AF4272" s="586"/>
      <c r="AG4272" s="587"/>
      <c r="AH4272" s="626"/>
      <c r="AI4272" s="627"/>
      <c r="AJ4272" s="544"/>
      <c r="AK4272" s="581"/>
      <c r="AL4272" s="586"/>
      <c r="AM4272" s="587"/>
      <c r="AN4272" s="626"/>
      <c r="AO4272" s="627"/>
      <c r="AP4272" s="544"/>
      <c r="AQ4272" s="581"/>
      <c r="AR4272" s="586"/>
      <c r="AS4272" s="587"/>
      <c r="AT4272" s="626"/>
      <c r="AU4272" s="627"/>
      <c r="AV4272" s="628"/>
      <c r="AW4272" s="629"/>
      <c r="AX4272" s="632"/>
      <c r="AY4272" s="633"/>
      <c r="AZ4272" s="626"/>
      <c r="BA4272" s="627"/>
      <c r="BB4272" s="544"/>
      <c r="BC4272" s="581"/>
      <c r="BD4272" s="586"/>
      <c r="BE4272" s="587"/>
      <c r="BF4272" s="626"/>
      <c r="BG4272" s="627"/>
      <c r="BH4272" s="628"/>
      <c r="BI4272" s="629"/>
      <c r="BJ4272" s="632"/>
      <c r="BK4272" s="633"/>
      <c r="BL4272" s="626"/>
      <c r="BM4272" s="627"/>
      <c r="BN4272" s="678"/>
      <c r="BO4272" s="679"/>
      <c r="BP4272" s="680"/>
      <c r="BQ4272" s="677"/>
      <c r="BR4272" s="663"/>
      <c r="BS4272" s="663"/>
      <c r="BT4272" s="15"/>
      <c r="BU4272" s="15"/>
      <c r="BV4272" s="95"/>
    </row>
    <row r="4273" spans="1:74" ht="21.75" hidden="1" customHeight="1" x14ac:dyDescent="0.25">
      <c r="A4273" s="95"/>
      <c r="B4273" s="570" t="str">
        <f>IF(ROSTER!B$22="","",ROSTER!B$22)</f>
        <v/>
      </c>
      <c r="C4273" s="572" t="str">
        <f>IF(ROSTER!C$22="","",ROSTER!C$22)</f>
        <v/>
      </c>
      <c r="D4273" s="573"/>
      <c r="E4273" s="574"/>
      <c r="F4273" s="576">
        <f>IF(E4273="y",1,IF(E4273="S",1,0))</f>
        <v>0</v>
      </c>
      <c r="G4273" s="582">
        <f>IF(E4273="S",1,0)</f>
        <v>0</v>
      </c>
      <c r="H4273" s="578"/>
      <c r="I4273" s="543"/>
      <c r="J4273" s="542"/>
      <c r="K4273" s="580"/>
      <c r="L4273" s="584"/>
      <c r="M4273" s="585"/>
      <c r="N4273" s="588">
        <f>L4273+J4273</f>
        <v>0</v>
      </c>
      <c r="O4273" s="589"/>
      <c r="P4273" s="542"/>
      <c r="Q4273" s="580"/>
      <c r="R4273" s="584"/>
      <c r="S4273" s="585"/>
      <c r="T4273" s="588">
        <f>R4273-P4273</f>
        <v>0</v>
      </c>
      <c r="U4273" s="589"/>
      <c r="V4273" s="310"/>
      <c r="W4273" s="310"/>
      <c r="X4273" s="578"/>
      <c r="Y4273" s="543"/>
      <c r="Z4273" s="542"/>
      <c r="AA4273" s="543"/>
      <c r="AB4273" s="542"/>
      <c r="AC4273" s="543"/>
      <c r="AD4273" s="542"/>
      <c r="AE4273" s="580"/>
      <c r="AF4273" s="584"/>
      <c r="AG4273" s="585"/>
      <c r="AH4273" s="595">
        <f>IF(AD4273=0,0,(AF4273/AD4273)*100)</f>
        <v>0</v>
      </c>
      <c r="AI4273" s="596"/>
      <c r="AJ4273" s="542"/>
      <c r="AK4273" s="580"/>
      <c r="AL4273" s="584"/>
      <c r="AM4273" s="585"/>
      <c r="AN4273" s="595">
        <f>IF(AJ4273=0,0,(AL4273/AJ4273)*100)</f>
        <v>0</v>
      </c>
      <c r="AO4273" s="596"/>
      <c r="AP4273" s="542"/>
      <c r="AQ4273" s="580"/>
      <c r="AR4273" s="584"/>
      <c r="AS4273" s="585"/>
      <c r="AT4273" s="595">
        <f>IF(AP4273=0,0,(AR4273/AP4273)*100)</f>
        <v>0</v>
      </c>
      <c r="AU4273" s="596"/>
      <c r="AV4273" s="599">
        <f>AD4273+AJ4273+AP4273</f>
        <v>0</v>
      </c>
      <c r="AW4273" s="600"/>
      <c r="AX4273" s="630">
        <f>AF4273+AL4273+AR4273</f>
        <v>0</v>
      </c>
      <c r="AY4273" s="631"/>
      <c r="AZ4273" s="595">
        <f>IF(AV4273=0,0,(AX4273/AV4273)*100)</f>
        <v>0</v>
      </c>
      <c r="BA4273" s="596"/>
      <c r="BB4273" s="542"/>
      <c r="BC4273" s="580"/>
      <c r="BD4273" s="584"/>
      <c r="BE4273" s="585"/>
      <c r="BF4273" s="595">
        <f>IF(BB4273=0,0,(BD4273/BB4273)*100)</f>
        <v>0</v>
      </c>
      <c r="BG4273" s="596"/>
      <c r="BH4273" s="599">
        <f>AV4273+BB4273</f>
        <v>0</v>
      </c>
      <c r="BI4273" s="600"/>
      <c r="BJ4273" s="630">
        <f>AX4273+BD4273</f>
        <v>0</v>
      </c>
      <c r="BK4273" s="631"/>
      <c r="BL4273" s="595">
        <f>IF(BH4273=0,0,(BJ4273/BH4273)*100)</f>
        <v>0</v>
      </c>
      <c r="BM4273" s="596"/>
      <c r="BN4273" s="656">
        <f>(AF4273*2)+(AL4273*2)+(AR4273*3)+BD4273</f>
        <v>0</v>
      </c>
      <c r="BO4273" s="657"/>
      <c r="BP4273" s="658"/>
      <c r="BQ4273" s="676">
        <f t="shared" ref="BQ4273" si="3279">IF(BS4273=0,0,50*BR4273/BS4273)</f>
        <v>0</v>
      </c>
      <c r="BR4273" s="662">
        <f>(BN4273*BU$11)+(N4273*BU$12)+(Z4273*BU$13)+(R4273*BU$14)+(X4273*BU$15)+(AB4273*BU$16)</f>
        <v>0</v>
      </c>
      <c r="BS4273" s="662">
        <f>((BB4273-BD4273)*BU$18)+((AV4273-AX4273)*BU$17)+(H4273*BU$19)+(P4273*BU$20)</f>
        <v>0</v>
      </c>
      <c r="BT4273" s="15"/>
      <c r="BU4273" s="15"/>
      <c r="BV4273" s="95"/>
    </row>
    <row r="4274" spans="1:74" ht="21.75" hidden="1" customHeight="1" x14ac:dyDescent="0.25">
      <c r="A4274" s="95"/>
      <c r="B4274" s="571"/>
      <c r="C4274" s="642" t="str">
        <f>IF(ROSTER!D$22="","",ROSTER!D$22)</f>
        <v/>
      </c>
      <c r="D4274" s="643"/>
      <c r="E4274" s="575"/>
      <c r="F4274" s="577"/>
      <c r="G4274" s="583"/>
      <c r="H4274" s="579"/>
      <c r="I4274" s="545"/>
      <c r="J4274" s="544"/>
      <c r="K4274" s="581"/>
      <c r="L4274" s="586"/>
      <c r="M4274" s="587"/>
      <c r="N4274" s="592"/>
      <c r="O4274" s="603"/>
      <c r="P4274" s="544"/>
      <c r="Q4274" s="581"/>
      <c r="R4274" s="586"/>
      <c r="S4274" s="587"/>
      <c r="T4274" s="592"/>
      <c r="U4274" s="603"/>
      <c r="V4274" s="311"/>
      <c r="W4274" s="311"/>
      <c r="X4274" s="579"/>
      <c r="Y4274" s="545"/>
      <c r="Z4274" s="544"/>
      <c r="AA4274" s="545"/>
      <c r="AB4274" s="544"/>
      <c r="AC4274" s="545"/>
      <c r="AD4274" s="544"/>
      <c r="AE4274" s="581"/>
      <c r="AF4274" s="586"/>
      <c r="AG4274" s="587"/>
      <c r="AH4274" s="626"/>
      <c r="AI4274" s="627"/>
      <c r="AJ4274" s="544"/>
      <c r="AK4274" s="581"/>
      <c r="AL4274" s="586"/>
      <c r="AM4274" s="587"/>
      <c r="AN4274" s="626"/>
      <c r="AO4274" s="627"/>
      <c r="AP4274" s="544"/>
      <c r="AQ4274" s="581"/>
      <c r="AR4274" s="586"/>
      <c r="AS4274" s="587"/>
      <c r="AT4274" s="626"/>
      <c r="AU4274" s="627"/>
      <c r="AV4274" s="628"/>
      <c r="AW4274" s="629"/>
      <c r="AX4274" s="632"/>
      <c r="AY4274" s="633"/>
      <c r="AZ4274" s="626"/>
      <c r="BA4274" s="627"/>
      <c r="BB4274" s="544"/>
      <c r="BC4274" s="581"/>
      <c r="BD4274" s="586"/>
      <c r="BE4274" s="587"/>
      <c r="BF4274" s="626"/>
      <c r="BG4274" s="627"/>
      <c r="BH4274" s="628"/>
      <c r="BI4274" s="629"/>
      <c r="BJ4274" s="632"/>
      <c r="BK4274" s="633"/>
      <c r="BL4274" s="626"/>
      <c r="BM4274" s="627"/>
      <c r="BN4274" s="678"/>
      <c r="BO4274" s="679"/>
      <c r="BP4274" s="680"/>
      <c r="BQ4274" s="677"/>
      <c r="BR4274" s="663"/>
      <c r="BS4274" s="663"/>
      <c r="BT4274" s="15"/>
      <c r="BU4274" s="15"/>
      <c r="BV4274" s="95"/>
    </row>
    <row r="4275" spans="1:74" ht="21.75" hidden="1" customHeight="1" x14ac:dyDescent="0.25">
      <c r="A4275" s="95"/>
      <c r="B4275" s="570" t="str">
        <f>IF(ROSTER!B$24="","",ROSTER!B$24)</f>
        <v/>
      </c>
      <c r="C4275" s="572" t="str">
        <f>IF(ROSTER!C$24="","",ROSTER!C$24)</f>
        <v/>
      </c>
      <c r="D4275" s="573"/>
      <c r="E4275" s="574"/>
      <c r="F4275" s="576">
        <f>IF(E4275="y",1,IF(E4275="S",1,0))</f>
        <v>0</v>
      </c>
      <c r="G4275" s="582">
        <f>IF(E4275="S",1,0)</f>
        <v>0</v>
      </c>
      <c r="H4275" s="578"/>
      <c r="I4275" s="543"/>
      <c r="J4275" s="542"/>
      <c r="K4275" s="580"/>
      <c r="L4275" s="584"/>
      <c r="M4275" s="585"/>
      <c r="N4275" s="588">
        <f>L4275+J4275</f>
        <v>0</v>
      </c>
      <c r="O4275" s="589"/>
      <c r="P4275" s="542"/>
      <c r="Q4275" s="580"/>
      <c r="R4275" s="584"/>
      <c r="S4275" s="585"/>
      <c r="T4275" s="588">
        <f>R4275-P4275</f>
        <v>0</v>
      </c>
      <c r="U4275" s="589"/>
      <c r="V4275" s="310"/>
      <c r="W4275" s="310"/>
      <c r="X4275" s="578"/>
      <c r="Y4275" s="543"/>
      <c r="Z4275" s="542"/>
      <c r="AA4275" s="543"/>
      <c r="AB4275" s="542"/>
      <c r="AC4275" s="543"/>
      <c r="AD4275" s="542"/>
      <c r="AE4275" s="580"/>
      <c r="AF4275" s="584"/>
      <c r="AG4275" s="585"/>
      <c r="AH4275" s="595">
        <f>IF(AD4275=0,0,(AF4275/AD4275)*100)</f>
        <v>0</v>
      </c>
      <c r="AI4275" s="596"/>
      <c r="AJ4275" s="542"/>
      <c r="AK4275" s="580"/>
      <c r="AL4275" s="584"/>
      <c r="AM4275" s="585"/>
      <c r="AN4275" s="595">
        <f>IF(AJ4275=0,0,(AL4275/AJ4275)*100)</f>
        <v>0</v>
      </c>
      <c r="AO4275" s="596"/>
      <c r="AP4275" s="542"/>
      <c r="AQ4275" s="580"/>
      <c r="AR4275" s="584"/>
      <c r="AS4275" s="585"/>
      <c r="AT4275" s="595">
        <f>IF(AP4275=0,0,(AR4275/AP4275)*100)</f>
        <v>0</v>
      </c>
      <c r="AU4275" s="596"/>
      <c r="AV4275" s="599">
        <f>AD4275+AJ4275+AP4275</f>
        <v>0</v>
      </c>
      <c r="AW4275" s="600"/>
      <c r="AX4275" s="630">
        <f>AF4275+AL4275+AR4275</f>
        <v>0</v>
      </c>
      <c r="AY4275" s="631"/>
      <c r="AZ4275" s="595">
        <f>IF(AV4275=0,0,(AX4275/AV4275)*100)</f>
        <v>0</v>
      </c>
      <c r="BA4275" s="596"/>
      <c r="BB4275" s="542"/>
      <c r="BC4275" s="580"/>
      <c r="BD4275" s="584"/>
      <c r="BE4275" s="585"/>
      <c r="BF4275" s="595">
        <f>IF(BB4275=0,0,(BD4275/BB4275)*100)</f>
        <v>0</v>
      </c>
      <c r="BG4275" s="596"/>
      <c r="BH4275" s="599">
        <f>AV4275+BB4275</f>
        <v>0</v>
      </c>
      <c r="BI4275" s="600"/>
      <c r="BJ4275" s="630">
        <f>AX4275+BD4275</f>
        <v>0</v>
      </c>
      <c r="BK4275" s="631"/>
      <c r="BL4275" s="595">
        <f>IF(BH4275=0,0,(BJ4275/BH4275)*100)</f>
        <v>0</v>
      </c>
      <c r="BM4275" s="596"/>
      <c r="BN4275" s="656">
        <f>(AF4275*2)+(AL4275*2)+(AR4275*3)+BD4275</f>
        <v>0</v>
      </c>
      <c r="BO4275" s="657"/>
      <c r="BP4275" s="658"/>
      <c r="BQ4275" s="676">
        <f t="shared" ref="BQ4275" si="3280">IF(BS4275=0,0,50*BR4275/BS4275)</f>
        <v>0</v>
      </c>
      <c r="BR4275" s="662">
        <f>(BN4275*BU$11)+(N4275*BU$12)+(Z4275*BU$13)+(R4275*BU$14)+(X4275*BU$15)+(AB4275*BU$16)</f>
        <v>0</v>
      </c>
      <c r="BS4275" s="662">
        <f>((BB4275-BD4275)*BU$18)+((AV4275-AX4275)*BU$17)+(H4275*BU$19)+(P4275*BU$20)</f>
        <v>0</v>
      </c>
      <c r="BT4275" s="15"/>
      <c r="BU4275" s="15"/>
      <c r="BV4275" s="95"/>
    </row>
    <row r="4276" spans="1:74" ht="21.75" hidden="1" customHeight="1" x14ac:dyDescent="0.25">
      <c r="A4276" s="95"/>
      <c r="B4276" s="571"/>
      <c r="C4276" s="642" t="str">
        <f>IF(ROSTER!D$24="","",ROSTER!D$24)</f>
        <v/>
      </c>
      <c r="D4276" s="643"/>
      <c r="E4276" s="575"/>
      <c r="F4276" s="577"/>
      <c r="G4276" s="583"/>
      <c r="H4276" s="579"/>
      <c r="I4276" s="545"/>
      <c r="J4276" s="544"/>
      <c r="K4276" s="581"/>
      <c r="L4276" s="586"/>
      <c r="M4276" s="587"/>
      <c r="N4276" s="592"/>
      <c r="O4276" s="603"/>
      <c r="P4276" s="544"/>
      <c r="Q4276" s="581"/>
      <c r="R4276" s="586"/>
      <c r="S4276" s="587"/>
      <c r="T4276" s="592"/>
      <c r="U4276" s="603"/>
      <c r="V4276" s="311"/>
      <c r="W4276" s="311"/>
      <c r="X4276" s="579"/>
      <c r="Y4276" s="545"/>
      <c r="Z4276" s="544"/>
      <c r="AA4276" s="545"/>
      <c r="AB4276" s="544"/>
      <c r="AC4276" s="545"/>
      <c r="AD4276" s="544"/>
      <c r="AE4276" s="581"/>
      <c r="AF4276" s="586"/>
      <c r="AG4276" s="587"/>
      <c r="AH4276" s="626"/>
      <c r="AI4276" s="627"/>
      <c r="AJ4276" s="544"/>
      <c r="AK4276" s="581"/>
      <c r="AL4276" s="586"/>
      <c r="AM4276" s="587"/>
      <c r="AN4276" s="626"/>
      <c r="AO4276" s="627"/>
      <c r="AP4276" s="544"/>
      <c r="AQ4276" s="581"/>
      <c r="AR4276" s="586"/>
      <c r="AS4276" s="587"/>
      <c r="AT4276" s="626"/>
      <c r="AU4276" s="627"/>
      <c r="AV4276" s="628"/>
      <c r="AW4276" s="629"/>
      <c r="AX4276" s="632"/>
      <c r="AY4276" s="633"/>
      <c r="AZ4276" s="626"/>
      <c r="BA4276" s="627"/>
      <c r="BB4276" s="544"/>
      <c r="BC4276" s="581"/>
      <c r="BD4276" s="586"/>
      <c r="BE4276" s="587"/>
      <c r="BF4276" s="626"/>
      <c r="BG4276" s="627"/>
      <c r="BH4276" s="628"/>
      <c r="BI4276" s="629"/>
      <c r="BJ4276" s="632"/>
      <c r="BK4276" s="633"/>
      <c r="BL4276" s="626"/>
      <c r="BM4276" s="627"/>
      <c r="BN4276" s="678"/>
      <c r="BO4276" s="679"/>
      <c r="BP4276" s="680"/>
      <c r="BQ4276" s="677"/>
      <c r="BR4276" s="663"/>
      <c r="BS4276" s="663"/>
      <c r="BT4276" s="15"/>
      <c r="BU4276" s="15"/>
      <c r="BV4276" s="95"/>
    </row>
    <row r="4277" spans="1:74" ht="21.75" hidden="1" customHeight="1" x14ac:dyDescent="0.25">
      <c r="A4277" s="95"/>
      <c r="B4277" s="570" t="str">
        <f>IF(ROSTER!B$26="","",ROSTER!B$26)</f>
        <v/>
      </c>
      <c r="C4277" s="572" t="str">
        <f>IF(ROSTER!C$26="","",ROSTER!C$26)</f>
        <v/>
      </c>
      <c r="D4277" s="573"/>
      <c r="E4277" s="574"/>
      <c r="F4277" s="576">
        <f>IF(E4277="y",1,IF(E4277="S",1,0))</f>
        <v>0</v>
      </c>
      <c r="G4277" s="582">
        <f>IF(E4277="S",1,0)</f>
        <v>0</v>
      </c>
      <c r="H4277" s="578"/>
      <c r="I4277" s="543"/>
      <c r="J4277" s="542"/>
      <c r="K4277" s="580"/>
      <c r="L4277" s="584"/>
      <c r="M4277" s="585"/>
      <c r="N4277" s="588">
        <f>L4277+J4277</f>
        <v>0</v>
      </c>
      <c r="O4277" s="589"/>
      <c r="P4277" s="542"/>
      <c r="Q4277" s="580"/>
      <c r="R4277" s="584"/>
      <c r="S4277" s="585"/>
      <c r="T4277" s="588">
        <f>R4277-P4277</f>
        <v>0</v>
      </c>
      <c r="U4277" s="589"/>
      <c r="V4277" s="310"/>
      <c r="W4277" s="310"/>
      <c r="X4277" s="578"/>
      <c r="Y4277" s="543"/>
      <c r="Z4277" s="542"/>
      <c r="AA4277" s="543"/>
      <c r="AB4277" s="542"/>
      <c r="AC4277" s="543"/>
      <c r="AD4277" s="542"/>
      <c r="AE4277" s="580"/>
      <c r="AF4277" s="584"/>
      <c r="AG4277" s="585"/>
      <c r="AH4277" s="595">
        <f>IF(AD4277=0,0,(AF4277/AD4277)*100)</f>
        <v>0</v>
      </c>
      <c r="AI4277" s="596"/>
      <c r="AJ4277" s="542"/>
      <c r="AK4277" s="580"/>
      <c r="AL4277" s="584"/>
      <c r="AM4277" s="585"/>
      <c r="AN4277" s="595">
        <f>IF(AJ4277=0,0,(AL4277/AJ4277)*100)</f>
        <v>0</v>
      </c>
      <c r="AO4277" s="596"/>
      <c r="AP4277" s="542"/>
      <c r="AQ4277" s="580"/>
      <c r="AR4277" s="584"/>
      <c r="AS4277" s="585"/>
      <c r="AT4277" s="595">
        <f>IF(AP4277=0,0,(AR4277/AP4277)*100)</f>
        <v>0</v>
      </c>
      <c r="AU4277" s="596"/>
      <c r="AV4277" s="599">
        <f>AD4277+AJ4277+AP4277</f>
        <v>0</v>
      </c>
      <c r="AW4277" s="600"/>
      <c r="AX4277" s="630">
        <f>AF4277+AL4277+AR4277</f>
        <v>0</v>
      </c>
      <c r="AY4277" s="631"/>
      <c r="AZ4277" s="595">
        <f>IF(AV4277=0,0,(AX4277/AV4277)*100)</f>
        <v>0</v>
      </c>
      <c r="BA4277" s="596"/>
      <c r="BB4277" s="542"/>
      <c r="BC4277" s="580"/>
      <c r="BD4277" s="584"/>
      <c r="BE4277" s="585"/>
      <c r="BF4277" s="595">
        <f>IF(BB4277=0,0,(BD4277/BB4277)*100)</f>
        <v>0</v>
      </c>
      <c r="BG4277" s="596"/>
      <c r="BH4277" s="599">
        <f>AV4277+BB4277</f>
        <v>0</v>
      </c>
      <c r="BI4277" s="600"/>
      <c r="BJ4277" s="630">
        <f>AX4277+BD4277</f>
        <v>0</v>
      </c>
      <c r="BK4277" s="631"/>
      <c r="BL4277" s="595">
        <f>IF(BH4277=0,0,(BJ4277/BH4277)*100)</f>
        <v>0</v>
      </c>
      <c r="BM4277" s="596"/>
      <c r="BN4277" s="656">
        <f>(AF4277*2)+(AL4277*2)+(AR4277*3)+BD4277</f>
        <v>0</v>
      </c>
      <c r="BO4277" s="657"/>
      <c r="BP4277" s="658"/>
      <c r="BQ4277" s="676">
        <f t="shared" ref="BQ4277" si="3281">IF(BS4277=0,0,50*BR4277/BS4277)</f>
        <v>0</v>
      </c>
      <c r="BR4277" s="662">
        <f>(BN4277*BU$11)+(N4277*BU$12)+(Z4277*BU$13)+(R4277*BU$14)+(X4277*BU$15)+(AB4277*BU$16)</f>
        <v>0</v>
      </c>
      <c r="BS4277" s="662">
        <f>((BB4277-BD4277)*BU$18)+((AV4277-AX4277)*BU$17)+(H4277*BU$19)+(P4277*BU$20)</f>
        <v>0</v>
      </c>
      <c r="BT4277" s="15"/>
      <c r="BU4277" s="15"/>
      <c r="BV4277" s="95"/>
    </row>
    <row r="4278" spans="1:74" ht="21.75" hidden="1" customHeight="1" x14ac:dyDescent="0.25">
      <c r="A4278" s="95"/>
      <c r="B4278" s="571"/>
      <c r="C4278" s="642" t="str">
        <f>IF(ROSTER!D$26="","",ROSTER!D$26)</f>
        <v/>
      </c>
      <c r="D4278" s="643"/>
      <c r="E4278" s="575"/>
      <c r="F4278" s="577"/>
      <c r="G4278" s="583"/>
      <c r="H4278" s="579"/>
      <c r="I4278" s="545"/>
      <c r="J4278" s="544"/>
      <c r="K4278" s="581"/>
      <c r="L4278" s="586"/>
      <c r="M4278" s="587"/>
      <c r="N4278" s="592"/>
      <c r="O4278" s="603"/>
      <c r="P4278" s="544"/>
      <c r="Q4278" s="581"/>
      <c r="R4278" s="586"/>
      <c r="S4278" s="587"/>
      <c r="T4278" s="592"/>
      <c r="U4278" s="603"/>
      <c r="V4278" s="311"/>
      <c r="W4278" s="311"/>
      <c r="X4278" s="579"/>
      <c r="Y4278" s="545"/>
      <c r="Z4278" s="544"/>
      <c r="AA4278" s="545"/>
      <c r="AB4278" s="544"/>
      <c r="AC4278" s="545"/>
      <c r="AD4278" s="544"/>
      <c r="AE4278" s="581"/>
      <c r="AF4278" s="586"/>
      <c r="AG4278" s="587"/>
      <c r="AH4278" s="626"/>
      <c r="AI4278" s="627"/>
      <c r="AJ4278" s="544"/>
      <c r="AK4278" s="581"/>
      <c r="AL4278" s="586"/>
      <c r="AM4278" s="587"/>
      <c r="AN4278" s="626"/>
      <c r="AO4278" s="627"/>
      <c r="AP4278" s="544"/>
      <c r="AQ4278" s="581"/>
      <c r="AR4278" s="586"/>
      <c r="AS4278" s="587"/>
      <c r="AT4278" s="626"/>
      <c r="AU4278" s="627"/>
      <c r="AV4278" s="628"/>
      <c r="AW4278" s="629"/>
      <c r="AX4278" s="632"/>
      <c r="AY4278" s="633"/>
      <c r="AZ4278" s="626"/>
      <c r="BA4278" s="627"/>
      <c r="BB4278" s="544"/>
      <c r="BC4278" s="581"/>
      <c r="BD4278" s="586"/>
      <c r="BE4278" s="587"/>
      <c r="BF4278" s="626"/>
      <c r="BG4278" s="627"/>
      <c r="BH4278" s="628"/>
      <c r="BI4278" s="629"/>
      <c r="BJ4278" s="632"/>
      <c r="BK4278" s="633"/>
      <c r="BL4278" s="626"/>
      <c r="BM4278" s="627"/>
      <c r="BN4278" s="678"/>
      <c r="BO4278" s="679"/>
      <c r="BP4278" s="680"/>
      <c r="BQ4278" s="677"/>
      <c r="BR4278" s="663"/>
      <c r="BS4278" s="663"/>
      <c r="BT4278" s="15"/>
      <c r="BU4278" s="15"/>
      <c r="BV4278" s="95"/>
    </row>
    <row r="4279" spans="1:74" ht="21.75" hidden="1" customHeight="1" x14ac:dyDescent="0.25">
      <c r="A4279" s="95"/>
      <c r="B4279" s="570" t="str">
        <f>IF(ROSTER!B$28="","",ROSTER!B$28)</f>
        <v/>
      </c>
      <c r="C4279" s="572" t="str">
        <f>IF(ROSTER!C$28="","",ROSTER!C$28)</f>
        <v/>
      </c>
      <c r="D4279" s="573"/>
      <c r="E4279" s="574"/>
      <c r="F4279" s="576">
        <f>IF(E4279="y",1,IF(E4279="S",1,0))</f>
        <v>0</v>
      </c>
      <c r="G4279" s="582">
        <f>IF(E4279="S",1,0)</f>
        <v>0</v>
      </c>
      <c r="H4279" s="578"/>
      <c r="I4279" s="543"/>
      <c r="J4279" s="542"/>
      <c r="K4279" s="580"/>
      <c r="L4279" s="584"/>
      <c r="M4279" s="585"/>
      <c r="N4279" s="588">
        <f>L4279+J4279</f>
        <v>0</v>
      </c>
      <c r="O4279" s="589"/>
      <c r="P4279" s="542"/>
      <c r="Q4279" s="580"/>
      <c r="R4279" s="584"/>
      <c r="S4279" s="585"/>
      <c r="T4279" s="588">
        <f>R4279-P4279</f>
        <v>0</v>
      </c>
      <c r="U4279" s="589"/>
      <c r="V4279" s="310"/>
      <c r="W4279" s="310"/>
      <c r="X4279" s="578"/>
      <c r="Y4279" s="543"/>
      <c r="Z4279" s="542"/>
      <c r="AA4279" s="543"/>
      <c r="AB4279" s="542"/>
      <c r="AC4279" s="543"/>
      <c r="AD4279" s="542"/>
      <c r="AE4279" s="580"/>
      <c r="AF4279" s="584"/>
      <c r="AG4279" s="585"/>
      <c r="AH4279" s="595">
        <f>IF(AD4279=0,0,(AF4279/AD4279)*100)</f>
        <v>0</v>
      </c>
      <c r="AI4279" s="596"/>
      <c r="AJ4279" s="542"/>
      <c r="AK4279" s="580"/>
      <c r="AL4279" s="584"/>
      <c r="AM4279" s="585"/>
      <c r="AN4279" s="595">
        <f>IF(AJ4279=0,0,(AL4279/AJ4279)*100)</f>
        <v>0</v>
      </c>
      <c r="AO4279" s="596"/>
      <c r="AP4279" s="542"/>
      <c r="AQ4279" s="580"/>
      <c r="AR4279" s="584"/>
      <c r="AS4279" s="585"/>
      <c r="AT4279" s="595">
        <f>IF(AP4279=0,0,(AR4279/AP4279)*100)</f>
        <v>0</v>
      </c>
      <c r="AU4279" s="596"/>
      <c r="AV4279" s="599">
        <f>AD4279+AJ4279+AP4279</f>
        <v>0</v>
      </c>
      <c r="AW4279" s="600"/>
      <c r="AX4279" s="630">
        <f>AF4279+AL4279+AR4279</f>
        <v>0</v>
      </c>
      <c r="AY4279" s="631"/>
      <c r="AZ4279" s="595">
        <f>IF(AV4279=0,0,(AX4279/AV4279)*100)</f>
        <v>0</v>
      </c>
      <c r="BA4279" s="596"/>
      <c r="BB4279" s="542"/>
      <c r="BC4279" s="580"/>
      <c r="BD4279" s="584"/>
      <c r="BE4279" s="585"/>
      <c r="BF4279" s="595">
        <f>IF(BB4279=0,0,(BD4279/BB4279)*100)</f>
        <v>0</v>
      </c>
      <c r="BG4279" s="596"/>
      <c r="BH4279" s="599">
        <f>AV4279+BB4279</f>
        <v>0</v>
      </c>
      <c r="BI4279" s="600"/>
      <c r="BJ4279" s="630">
        <f>AX4279+BD4279</f>
        <v>0</v>
      </c>
      <c r="BK4279" s="631"/>
      <c r="BL4279" s="595">
        <f>IF(BH4279=0,0,(BJ4279/BH4279)*100)</f>
        <v>0</v>
      </c>
      <c r="BM4279" s="596"/>
      <c r="BN4279" s="656">
        <f>(AF4279*2)+(AL4279*2)+(AR4279*3)+BD4279</f>
        <v>0</v>
      </c>
      <c r="BO4279" s="657"/>
      <c r="BP4279" s="658"/>
      <c r="BQ4279" s="676">
        <f t="shared" ref="BQ4279" si="3282">IF(BS4279=0,0,50*BR4279/BS4279)</f>
        <v>0</v>
      </c>
      <c r="BR4279" s="662">
        <f>(BN4279*BU$11)+(N4279*BU$12)+(Z4279*BU$13)+(R4279*BU$14)+(X4279*BU$15)+(AB4279*BU$16)</f>
        <v>0</v>
      </c>
      <c r="BS4279" s="662">
        <f>((BB4279-BD4279)*BU$18)+((AV4279-AX4279)*BU$17)+(H4279*BU$19)+(P4279*BU$20)</f>
        <v>0</v>
      </c>
      <c r="BT4279" s="15"/>
      <c r="BU4279" s="15"/>
      <c r="BV4279" s="95"/>
    </row>
    <row r="4280" spans="1:74" ht="21.75" hidden="1" customHeight="1" x14ac:dyDescent="0.25">
      <c r="A4280" s="95"/>
      <c r="B4280" s="571"/>
      <c r="C4280" s="642" t="str">
        <f>IF(ROSTER!D$28="","",ROSTER!D$28)</f>
        <v/>
      </c>
      <c r="D4280" s="643"/>
      <c r="E4280" s="575"/>
      <c r="F4280" s="577"/>
      <c r="G4280" s="583"/>
      <c r="H4280" s="579"/>
      <c r="I4280" s="545"/>
      <c r="J4280" s="544"/>
      <c r="K4280" s="581"/>
      <c r="L4280" s="586"/>
      <c r="M4280" s="587"/>
      <c r="N4280" s="592"/>
      <c r="O4280" s="603"/>
      <c r="P4280" s="544"/>
      <c r="Q4280" s="581"/>
      <c r="R4280" s="586"/>
      <c r="S4280" s="587"/>
      <c r="T4280" s="592"/>
      <c r="U4280" s="603"/>
      <c r="V4280" s="311"/>
      <c r="W4280" s="311"/>
      <c r="X4280" s="579"/>
      <c r="Y4280" s="545"/>
      <c r="Z4280" s="544"/>
      <c r="AA4280" s="545"/>
      <c r="AB4280" s="544"/>
      <c r="AC4280" s="545"/>
      <c r="AD4280" s="544"/>
      <c r="AE4280" s="581"/>
      <c r="AF4280" s="586"/>
      <c r="AG4280" s="587"/>
      <c r="AH4280" s="626"/>
      <c r="AI4280" s="627"/>
      <c r="AJ4280" s="544"/>
      <c r="AK4280" s="581"/>
      <c r="AL4280" s="586"/>
      <c r="AM4280" s="587"/>
      <c r="AN4280" s="626"/>
      <c r="AO4280" s="627"/>
      <c r="AP4280" s="544"/>
      <c r="AQ4280" s="581"/>
      <c r="AR4280" s="586"/>
      <c r="AS4280" s="587"/>
      <c r="AT4280" s="626"/>
      <c r="AU4280" s="627"/>
      <c r="AV4280" s="628"/>
      <c r="AW4280" s="629"/>
      <c r="AX4280" s="632"/>
      <c r="AY4280" s="633"/>
      <c r="AZ4280" s="626"/>
      <c r="BA4280" s="627"/>
      <c r="BB4280" s="544"/>
      <c r="BC4280" s="581"/>
      <c r="BD4280" s="586"/>
      <c r="BE4280" s="587"/>
      <c r="BF4280" s="626"/>
      <c r="BG4280" s="627"/>
      <c r="BH4280" s="628"/>
      <c r="BI4280" s="629"/>
      <c r="BJ4280" s="632"/>
      <c r="BK4280" s="633"/>
      <c r="BL4280" s="626"/>
      <c r="BM4280" s="627"/>
      <c r="BN4280" s="678"/>
      <c r="BO4280" s="679"/>
      <c r="BP4280" s="680"/>
      <c r="BQ4280" s="677"/>
      <c r="BR4280" s="663"/>
      <c r="BS4280" s="663"/>
      <c r="BT4280" s="15"/>
      <c r="BU4280" s="15"/>
      <c r="BV4280" s="95"/>
    </row>
    <row r="4281" spans="1:74" ht="21.75" hidden="1" customHeight="1" x14ac:dyDescent="0.25">
      <c r="A4281" s="95"/>
      <c r="B4281" s="570" t="str">
        <f>IF(ROSTER!B$30="","",ROSTER!B$30)</f>
        <v/>
      </c>
      <c r="C4281" s="572" t="str">
        <f>IF(ROSTER!C$30="","",ROSTER!C$30)</f>
        <v/>
      </c>
      <c r="D4281" s="573"/>
      <c r="E4281" s="574"/>
      <c r="F4281" s="576">
        <f>IF(E4281="y",1,IF(E4281="S",1,0))</f>
        <v>0</v>
      </c>
      <c r="G4281" s="582">
        <f>IF(E4281="S",1,0)</f>
        <v>0</v>
      </c>
      <c r="H4281" s="578"/>
      <c r="I4281" s="543"/>
      <c r="J4281" s="542"/>
      <c r="K4281" s="580"/>
      <c r="L4281" s="584"/>
      <c r="M4281" s="585"/>
      <c r="N4281" s="588">
        <f>L4281+J4281</f>
        <v>0</v>
      </c>
      <c r="O4281" s="589"/>
      <c r="P4281" s="542"/>
      <c r="Q4281" s="580"/>
      <c r="R4281" s="584"/>
      <c r="S4281" s="585"/>
      <c r="T4281" s="588">
        <f>R4281-P4281</f>
        <v>0</v>
      </c>
      <c r="U4281" s="589"/>
      <c r="V4281" s="310"/>
      <c r="W4281" s="310"/>
      <c r="X4281" s="578"/>
      <c r="Y4281" s="543"/>
      <c r="Z4281" s="542"/>
      <c r="AA4281" s="543"/>
      <c r="AB4281" s="542"/>
      <c r="AC4281" s="543"/>
      <c r="AD4281" s="542"/>
      <c r="AE4281" s="580"/>
      <c r="AF4281" s="584"/>
      <c r="AG4281" s="585"/>
      <c r="AH4281" s="595">
        <f>IF(AD4281=0,0,(AF4281/AD4281)*100)</f>
        <v>0</v>
      </c>
      <c r="AI4281" s="596"/>
      <c r="AJ4281" s="542"/>
      <c r="AK4281" s="580"/>
      <c r="AL4281" s="584"/>
      <c r="AM4281" s="585"/>
      <c r="AN4281" s="595">
        <f>IF(AJ4281=0,0,(AL4281/AJ4281)*100)</f>
        <v>0</v>
      </c>
      <c r="AO4281" s="596"/>
      <c r="AP4281" s="542"/>
      <c r="AQ4281" s="580"/>
      <c r="AR4281" s="584"/>
      <c r="AS4281" s="585"/>
      <c r="AT4281" s="595">
        <f>IF(AP4281=0,0,(AR4281/AP4281)*100)</f>
        <v>0</v>
      </c>
      <c r="AU4281" s="596"/>
      <c r="AV4281" s="599">
        <f>AD4281+AJ4281+AP4281</f>
        <v>0</v>
      </c>
      <c r="AW4281" s="600"/>
      <c r="AX4281" s="630">
        <f>AF4281+AL4281+AR4281</f>
        <v>0</v>
      </c>
      <c r="AY4281" s="631"/>
      <c r="AZ4281" s="595">
        <f>IF(AV4281=0,0,(AX4281/AV4281)*100)</f>
        <v>0</v>
      </c>
      <c r="BA4281" s="596"/>
      <c r="BB4281" s="542"/>
      <c r="BC4281" s="580"/>
      <c r="BD4281" s="584"/>
      <c r="BE4281" s="585"/>
      <c r="BF4281" s="595">
        <f>IF(BB4281=0,0,(BD4281/BB4281)*100)</f>
        <v>0</v>
      </c>
      <c r="BG4281" s="596"/>
      <c r="BH4281" s="599">
        <f>AV4281+BB4281</f>
        <v>0</v>
      </c>
      <c r="BI4281" s="600"/>
      <c r="BJ4281" s="630">
        <f>AX4281+BD4281</f>
        <v>0</v>
      </c>
      <c r="BK4281" s="631"/>
      <c r="BL4281" s="595">
        <f>IF(BH4281=0,0,(BJ4281/BH4281)*100)</f>
        <v>0</v>
      </c>
      <c r="BM4281" s="596"/>
      <c r="BN4281" s="656">
        <f>(AF4281*2)+(AL4281*2)+(AR4281*3)+BD4281</f>
        <v>0</v>
      </c>
      <c r="BO4281" s="657"/>
      <c r="BP4281" s="658"/>
      <c r="BQ4281" s="676">
        <f t="shared" ref="BQ4281" si="3283">IF(BS4281=0,0,50*BR4281/BS4281)</f>
        <v>0</v>
      </c>
      <c r="BR4281" s="662">
        <f>(BN4281*BU$11)+(N4281*BU$12)+(Z4281*BU$13)+(R4281*BU$14)+(X4281*BU$15)+(AB4281*BU$16)</f>
        <v>0</v>
      </c>
      <c r="BS4281" s="662">
        <f>((BB4281-BD4281)*BU$18)+((AV4281-AX4281)*BU$17)+(H4281*BU$19)+(P4281*BU$20)</f>
        <v>0</v>
      </c>
      <c r="BT4281" s="15"/>
      <c r="BU4281" s="15"/>
      <c r="BV4281" s="95"/>
    </row>
    <row r="4282" spans="1:74" ht="21.75" hidden="1" customHeight="1" x14ac:dyDescent="0.25">
      <c r="A4282" s="95"/>
      <c r="B4282" s="571"/>
      <c r="C4282" s="642" t="str">
        <f>IF(ROSTER!D$30="","",ROSTER!D$30)</f>
        <v/>
      </c>
      <c r="D4282" s="643"/>
      <c r="E4282" s="575"/>
      <c r="F4282" s="577"/>
      <c r="G4282" s="583"/>
      <c r="H4282" s="579"/>
      <c r="I4282" s="545"/>
      <c r="J4282" s="544"/>
      <c r="K4282" s="581"/>
      <c r="L4282" s="586"/>
      <c r="M4282" s="587"/>
      <c r="N4282" s="592"/>
      <c r="O4282" s="603"/>
      <c r="P4282" s="544"/>
      <c r="Q4282" s="581"/>
      <c r="R4282" s="586"/>
      <c r="S4282" s="587"/>
      <c r="T4282" s="592"/>
      <c r="U4282" s="603"/>
      <c r="V4282" s="311"/>
      <c r="W4282" s="311"/>
      <c r="X4282" s="579"/>
      <c r="Y4282" s="545"/>
      <c r="Z4282" s="544"/>
      <c r="AA4282" s="545"/>
      <c r="AB4282" s="544"/>
      <c r="AC4282" s="545"/>
      <c r="AD4282" s="544"/>
      <c r="AE4282" s="581"/>
      <c r="AF4282" s="586"/>
      <c r="AG4282" s="587"/>
      <c r="AH4282" s="626"/>
      <c r="AI4282" s="627"/>
      <c r="AJ4282" s="544"/>
      <c r="AK4282" s="581"/>
      <c r="AL4282" s="586"/>
      <c r="AM4282" s="587"/>
      <c r="AN4282" s="626"/>
      <c r="AO4282" s="627"/>
      <c r="AP4282" s="544"/>
      <c r="AQ4282" s="581"/>
      <c r="AR4282" s="586"/>
      <c r="AS4282" s="587"/>
      <c r="AT4282" s="626"/>
      <c r="AU4282" s="627"/>
      <c r="AV4282" s="628"/>
      <c r="AW4282" s="629"/>
      <c r="AX4282" s="632"/>
      <c r="AY4282" s="633"/>
      <c r="AZ4282" s="626"/>
      <c r="BA4282" s="627"/>
      <c r="BB4282" s="544"/>
      <c r="BC4282" s="581"/>
      <c r="BD4282" s="586"/>
      <c r="BE4282" s="587"/>
      <c r="BF4282" s="626"/>
      <c r="BG4282" s="627"/>
      <c r="BH4282" s="628"/>
      <c r="BI4282" s="629"/>
      <c r="BJ4282" s="632"/>
      <c r="BK4282" s="633"/>
      <c r="BL4282" s="626"/>
      <c r="BM4282" s="627"/>
      <c r="BN4282" s="678"/>
      <c r="BO4282" s="679"/>
      <c r="BP4282" s="680"/>
      <c r="BQ4282" s="677"/>
      <c r="BR4282" s="663"/>
      <c r="BS4282" s="663"/>
      <c r="BT4282" s="15"/>
      <c r="BU4282" s="15"/>
      <c r="BV4282" s="95"/>
    </row>
    <row r="4283" spans="1:74" ht="21.75" hidden="1" customHeight="1" x14ac:dyDescent="0.25">
      <c r="A4283" s="95"/>
      <c r="B4283" s="570" t="str">
        <f>IF(ROSTER!B$32="","",ROSTER!B$32)</f>
        <v/>
      </c>
      <c r="C4283" s="572" t="str">
        <f>IF(ROSTER!C$32="","",ROSTER!C$32)</f>
        <v/>
      </c>
      <c r="D4283" s="573"/>
      <c r="E4283" s="574"/>
      <c r="F4283" s="576">
        <f>IF(E4283="y",1,IF(E4283="S",1,0))</f>
        <v>0</v>
      </c>
      <c r="G4283" s="582">
        <f>IF(E4283="S",1,0)</f>
        <v>0</v>
      </c>
      <c r="H4283" s="578"/>
      <c r="I4283" s="543"/>
      <c r="J4283" s="542"/>
      <c r="K4283" s="580"/>
      <c r="L4283" s="584"/>
      <c r="M4283" s="585"/>
      <c r="N4283" s="588">
        <f>L4283+J4283</f>
        <v>0</v>
      </c>
      <c r="O4283" s="589"/>
      <c r="P4283" s="542"/>
      <c r="Q4283" s="580"/>
      <c r="R4283" s="584"/>
      <c r="S4283" s="585"/>
      <c r="T4283" s="588">
        <f>R4283-P4283</f>
        <v>0</v>
      </c>
      <c r="U4283" s="589"/>
      <c r="V4283" s="310"/>
      <c r="W4283" s="310"/>
      <c r="X4283" s="578"/>
      <c r="Y4283" s="543"/>
      <c r="Z4283" s="542"/>
      <c r="AA4283" s="543"/>
      <c r="AB4283" s="542"/>
      <c r="AC4283" s="543"/>
      <c r="AD4283" s="542"/>
      <c r="AE4283" s="580"/>
      <c r="AF4283" s="584"/>
      <c r="AG4283" s="585"/>
      <c r="AH4283" s="595">
        <f>IF(AD4283=0,0,(AF4283/AD4283)*100)</f>
        <v>0</v>
      </c>
      <c r="AI4283" s="596"/>
      <c r="AJ4283" s="542"/>
      <c r="AK4283" s="580"/>
      <c r="AL4283" s="584"/>
      <c r="AM4283" s="585"/>
      <c r="AN4283" s="595">
        <f>IF(AJ4283=0,0,(AL4283/AJ4283)*100)</f>
        <v>0</v>
      </c>
      <c r="AO4283" s="596"/>
      <c r="AP4283" s="542"/>
      <c r="AQ4283" s="580"/>
      <c r="AR4283" s="584"/>
      <c r="AS4283" s="585"/>
      <c r="AT4283" s="595">
        <f>IF(AP4283=0,0,(AR4283/AP4283)*100)</f>
        <v>0</v>
      </c>
      <c r="AU4283" s="596"/>
      <c r="AV4283" s="599">
        <f>AD4283+AJ4283+AP4283</f>
        <v>0</v>
      </c>
      <c r="AW4283" s="600"/>
      <c r="AX4283" s="630">
        <f>AF4283+AL4283+AR4283</f>
        <v>0</v>
      </c>
      <c r="AY4283" s="631"/>
      <c r="AZ4283" s="595">
        <f>IF(AV4283=0,0,(AX4283/AV4283)*100)</f>
        <v>0</v>
      </c>
      <c r="BA4283" s="596"/>
      <c r="BB4283" s="542"/>
      <c r="BC4283" s="580"/>
      <c r="BD4283" s="584"/>
      <c r="BE4283" s="585"/>
      <c r="BF4283" s="595">
        <f>IF(BB4283=0,0,(BD4283/BB4283)*100)</f>
        <v>0</v>
      </c>
      <c r="BG4283" s="596"/>
      <c r="BH4283" s="599">
        <f>AV4283+BB4283</f>
        <v>0</v>
      </c>
      <c r="BI4283" s="600"/>
      <c r="BJ4283" s="630">
        <f>AX4283+BD4283</f>
        <v>0</v>
      </c>
      <c r="BK4283" s="631"/>
      <c r="BL4283" s="595">
        <f>IF(BH4283=0,0,(BJ4283/BH4283)*100)</f>
        <v>0</v>
      </c>
      <c r="BM4283" s="596"/>
      <c r="BN4283" s="656">
        <f>(AF4283*2)+(AL4283*2)+(AR4283*3)+BD4283</f>
        <v>0</v>
      </c>
      <c r="BO4283" s="657"/>
      <c r="BP4283" s="658"/>
      <c r="BQ4283" s="676">
        <f t="shared" ref="BQ4283" si="3284">IF(BS4283=0,0,50*BR4283/BS4283)</f>
        <v>0</v>
      </c>
      <c r="BR4283" s="662">
        <f>(BN4283*BU$11)+(N4283*BU$12)+(Z4283*BU$13)+(R4283*BU$14)+(X4283*BU$15)+(AB4283*BU$16)</f>
        <v>0</v>
      </c>
      <c r="BS4283" s="662">
        <f>((BB4283-BD4283)*BU$18)+((AV4283-AX4283)*BU$17)+(H4283*BU$19)+(P4283*BU$20)</f>
        <v>0</v>
      </c>
      <c r="BT4283" s="15"/>
      <c r="BU4283" s="15"/>
      <c r="BV4283" s="95"/>
    </row>
    <row r="4284" spans="1:74" ht="21.75" hidden="1" customHeight="1" x14ac:dyDescent="0.25">
      <c r="A4284" s="95"/>
      <c r="B4284" s="571"/>
      <c r="C4284" s="642" t="str">
        <f>IF(ROSTER!D$32="","",ROSTER!D$32)</f>
        <v/>
      </c>
      <c r="D4284" s="643"/>
      <c r="E4284" s="575"/>
      <c r="F4284" s="577"/>
      <c r="G4284" s="583"/>
      <c r="H4284" s="579"/>
      <c r="I4284" s="545"/>
      <c r="J4284" s="544"/>
      <c r="K4284" s="581"/>
      <c r="L4284" s="586"/>
      <c r="M4284" s="587"/>
      <c r="N4284" s="592"/>
      <c r="O4284" s="603"/>
      <c r="P4284" s="544"/>
      <c r="Q4284" s="581"/>
      <c r="R4284" s="586"/>
      <c r="S4284" s="587"/>
      <c r="T4284" s="592"/>
      <c r="U4284" s="603"/>
      <c r="V4284" s="311"/>
      <c r="W4284" s="311"/>
      <c r="X4284" s="579"/>
      <c r="Y4284" s="545"/>
      <c r="Z4284" s="544"/>
      <c r="AA4284" s="545"/>
      <c r="AB4284" s="544"/>
      <c r="AC4284" s="545"/>
      <c r="AD4284" s="544"/>
      <c r="AE4284" s="581"/>
      <c r="AF4284" s="586"/>
      <c r="AG4284" s="587"/>
      <c r="AH4284" s="626"/>
      <c r="AI4284" s="627"/>
      <c r="AJ4284" s="544"/>
      <c r="AK4284" s="581"/>
      <c r="AL4284" s="586"/>
      <c r="AM4284" s="587"/>
      <c r="AN4284" s="626"/>
      <c r="AO4284" s="627"/>
      <c r="AP4284" s="544"/>
      <c r="AQ4284" s="581"/>
      <c r="AR4284" s="586"/>
      <c r="AS4284" s="587"/>
      <c r="AT4284" s="626"/>
      <c r="AU4284" s="627"/>
      <c r="AV4284" s="628"/>
      <c r="AW4284" s="629"/>
      <c r="AX4284" s="632"/>
      <c r="AY4284" s="633"/>
      <c r="AZ4284" s="626"/>
      <c r="BA4284" s="627"/>
      <c r="BB4284" s="544"/>
      <c r="BC4284" s="581"/>
      <c r="BD4284" s="586"/>
      <c r="BE4284" s="587"/>
      <c r="BF4284" s="626"/>
      <c r="BG4284" s="627"/>
      <c r="BH4284" s="628"/>
      <c r="BI4284" s="629"/>
      <c r="BJ4284" s="632"/>
      <c r="BK4284" s="633"/>
      <c r="BL4284" s="626"/>
      <c r="BM4284" s="627"/>
      <c r="BN4284" s="678"/>
      <c r="BO4284" s="679"/>
      <c r="BP4284" s="680"/>
      <c r="BQ4284" s="677"/>
      <c r="BR4284" s="663"/>
      <c r="BS4284" s="663"/>
      <c r="BT4284" s="15"/>
      <c r="BU4284" s="15"/>
      <c r="BV4284" s="95"/>
    </row>
    <row r="4285" spans="1:74" ht="21.75" hidden="1" customHeight="1" x14ac:dyDescent="0.25">
      <c r="A4285" s="95"/>
      <c r="B4285" s="570" t="str">
        <f>IF(ROSTER!B$34="","",ROSTER!B$34)</f>
        <v/>
      </c>
      <c r="C4285" s="572" t="str">
        <f>IF(ROSTER!C$34="","",ROSTER!C$34)</f>
        <v/>
      </c>
      <c r="D4285" s="573"/>
      <c r="E4285" s="574"/>
      <c r="F4285" s="576">
        <f>IF(E4285="y",1,IF(E4285="S",1,0))</f>
        <v>0</v>
      </c>
      <c r="G4285" s="582">
        <f>IF(E4285="S",1,0)</f>
        <v>0</v>
      </c>
      <c r="H4285" s="578"/>
      <c r="I4285" s="543"/>
      <c r="J4285" s="542"/>
      <c r="K4285" s="580"/>
      <c r="L4285" s="584"/>
      <c r="M4285" s="585"/>
      <c r="N4285" s="588">
        <f>L4285+J4285</f>
        <v>0</v>
      </c>
      <c r="O4285" s="589"/>
      <c r="P4285" s="542"/>
      <c r="Q4285" s="580"/>
      <c r="R4285" s="584"/>
      <c r="S4285" s="585"/>
      <c r="T4285" s="588">
        <f>R4285-P4285</f>
        <v>0</v>
      </c>
      <c r="U4285" s="589"/>
      <c r="V4285" s="310"/>
      <c r="W4285" s="310"/>
      <c r="X4285" s="578"/>
      <c r="Y4285" s="543"/>
      <c r="Z4285" s="542"/>
      <c r="AA4285" s="543"/>
      <c r="AB4285" s="542"/>
      <c r="AC4285" s="543"/>
      <c r="AD4285" s="542"/>
      <c r="AE4285" s="580"/>
      <c r="AF4285" s="584"/>
      <c r="AG4285" s="585"/>
      <c r="AH4285" s="595">
        <f>IF(AD4285=0,0,(AF4285/AD4285)*100)</f>
        <v>0</v>
      </c>
      <c r="AI4285" s="596"/>
      <c r="AJ4285" s="542"/>
      <c r="AK4285" s="580"/>
      <c r="AL4285" s="584"/>
      <c r="AM4285" s="585"/>
      <c r="AN4285" s="595">
        <f>IF(AJ4285=0,0,(AL4285/AJ4285)*100)</f>
        <v>0</v>
      </c>
      <c r="AO4285" s="596"/>
      <c r="AP4285" s="542"/>
      <c r="AQ4285" s="580"/>
      <c r="AR4285" s="584"/>
      <c r="AS4285" s="585"/>
      <c r="AT4285" s="595">
        <f>IF(AP4285=0,0,(AR4285/AP4285)*100)</f>
        <v>0</v>
      </c>
      <c r="AU4285" s="596"/>
      <c r="AV4285" s="599">
        <f>AD4285+AJ4285+AP4285</f>
        <v>0</v>
      </c>
      <c r="AW4285" s="600"/>
      <c r="AX4285" s="630">
        <f>AF4285+AL4285+AR4285</f>
        <v>0</v>
      </c>
      <c r="AY4285" s="631"/>
      <c r="AZ4285" s="595">
        <f>IF(AV4285=0,0,(AX4285/AV4285)*100)</f>
        <v>0</v>
      </c>
      <c r="BA4285" s="596"/>
      <c r="BB4285" s="542"/>
      <c r="BC4285" s="580"/>
      <c r="BD4285" s="584"/>
      <c r="BE4285" s="585"/>
      <c r="BF4285" s="595">
        <f>IF(BB4285=0,0,(BD4285/BB4285)*100)</f>
        <v>0</v>
      </c>
      <c r="BG4285" s="596"/>
      <c r="BH4285" s="599">
        <f>AV4285+BB4285</f>
        <v>0</v>
      </c>
      <c r="BI4285" s="600"/>
      <c r="BJ4285" s="630">
        <f>AX4285+BD4285</f>
        <v>0</v>
      </c>
      <c r="BK4285" s="631"/>
      <c r="BL4285" s="595">
        <f>IF(BH4285=0,0,(BJ4285/BH4285)*100)</f>
        <v>0</v>
      </c>
      <c r="BM4285" s="596"/>
      <c r="BN4285" s="656">
        <f>(AF4285*2)+(AL4285*2)+(AR4285*3)+BD4285</f>
        <v>0</v>
      </c>
      <c r="BO4285" s="657"/>
      <c r="BP4285" s="658"/>
      <c r="BQ4285" s="676">
        <f t="shared" ref="BQ4285" si="3285">IF(BS4285=0,0,50*BR4285/BS4285)</f>
        <v>0</v>
      </c>
      <c r="BR4285" s="662">
        <f>(BN4285*BU$11)+(N4285*BU$12)+(Z4285*BU$13)+(R4285*BU$14)+(X4285*BU$15)+(AB4285*BU$16)</f>
        <v>0</v>
      </c>
      <c r="BS4285" s="662">
        <f>((BB4285-BD4285)*BU$18)+((AV4285-AX4285)*BU$17)+(H4285*BU$19)+(P4285*BU$20)</f>
        <v>0</v>
      </c>
      <c r="BT4285" s="15"/>
      <c r="BU4285" s="15"/>
      <c r="BV4285" s="95"/>
    </row>
    <row r="4286" spans="1:74" ht="21.75" hidden="1" customHeight="1" x14ac:dyDescent="0.25">
      <c r="A4286" s="95"/>
      <c r="B4286" s="571"/>
      <c r="C4286" s="642" t="str">
        <f>IF(ROSTER!D$34="","",ROSTER!D$34)</f>
        <v/>
      </c>
      <c r="D4286" s="643"/>
      <c r="E4286" s="575"/>
      <c r="F4286" s="577"/>
      <c r="G4286" s="583"/>
      <c r="H4286" s="579"/>
      <c r="I4286" s="545"/>
      <c r="J4286" s="544"/>
      <c r="K4286" s="581"/>
      <c r="L4286" s="586"/>
      <c r="M4286" s="587"/>
      <c r="N4286" s="592"/>
      <c r="O4286" s="603"/>
      <c r="P4286" s="544"/>
      <c r="Q4286" s="581"/>
      <c r="R4286" s="586"/>
      <c r="S4286" s="587"/>
      <c r="T4286" s="592"/>
      <c r="U4286" s="603"/>
      <c r="V4286" s="311"/>
      <c r="W4286" s="311"/>
      <c r="X4286" s="579"/>
      <c r="Y4286" s="545"/>
      <c r="Z4286" s="544"/>
      <c r="AA4286" s="545"/>
      <c r="AB4286" s="544"/>
      <c r="AC4286" s="545"/>
      <c r="AD4286" s="544"/>
      <c r="AE4286" s="581"/>
      <c r="AF4286" s="586"/>
      <c r="AG4286" s="587"/>
      <c r="AH4286" s="626"/>
      <c r="AI4286" s="627"/>
      <c r="AJ4286" s="544"/>
      <c r="AK4286" s="581"/>
      <c r="AL4286" s="586"/>
      <c r="AM4286" s="587"/>
      <c r="AN4286" s="626"/>
      <c r="AO4286" s="627"/>
      <c r="AP4286" s="544"/>
      <c r="AQ4286" s="581"/>
      <c r="AR4286" s="586"/>
      <c r="AS4286" s="587"/>
      <c r="AT4286" s="626"/>
      <c r="AU4286" s="627"/>
      <c r="AV4286" s="628"/>
      <c r="AW4286" s="629"/>
      <c r="AX4286" s="632"/>
      <c r="AY4286" s="633"/>
      <c r="AZ4286" s="626"/>
      <c r="BA4286" s="627"/>
      <c r="BB4286" s="544"/>
      <c r="BC4286" s="581"/>
      <c r="BD4286" s="586"/>
      <c r="BE4286" s="587"/>
      <c r="BF4286" s="626"/>
      <c r="BG4286" s="627"/>
      <c r="BH4286" s="628"/>
      <c r="BI4286" s="629"/>
      <c r="BJ4286" s="632"/>
      <c r="BK4286" s="633"/>
      <c r="BL4286" s="626"/>
      <c r="BM4286" s="627"/>
      <c r="BN4286" s="678"/>
      <c r="BO4286" s="679"/>
      <c r="BP4286" s="680"/>
      <c r="BQ4286" s="677"/>
      <c r="BR4286" s="663"/>
      <c r="BS4286" s="663"/>
      <c r="BT4286" s="15"/>
      <c r="BU4286" s="15"/>
      <c r="BV4286" s="95"/>
    </row>
    <row r="4287" spans="1:74" ht="21.75" hidden="1" customHeight="1" x14ac:dyDescent="0.25">
      <c r="A4287" s="95"/>
      <c r="B4287" s="570" t="str">
        <f>IF(ROSTER!B$36="","",ROSTER!B$36)</f>
        <v/>
      </c>
      <c r="C4287" s="572" t="str">
        <f>IF(ROSTER!C$36="","",ROSTER!C$36)</f>
        <v/>
      </c>
      <c r="D4287" s="573"/>
      <c r="E4287" s="574"/>
      <c r="F4287" s="576">
        <f>IF(E4287="y",1,IF(E4287="S",1,0))</f>
        <v>0</v>
      </c>
      <c r="G4287" s="582">
        <f>IF(E4287="S",1,0)</f>
        <v>0</v>
      </c>
      <c r="H4287" s="578"/>
      <c r="I4287" s="543"/>
      <c r="J4287" s="542"/>
      <c r="K4287" s="580"/>
      <c r="L4287" s="584"/>
      <c r="M4287" s="585"/>
      <c r="N4287" s="588">
        <f>L4287+J4287</f>
        <v>0</v>
      </c>
      <c r="O4287" s="589"/>
      <c r="P4287" s="542"/>
      <c r="Q4287" s="580"/>
      <c r="R4287" s="584"/>
      <c r="S4287" s="585"/>
      <c r="T4287" s="588">
        <f>R4287-P4287</f>
        <v>0</v>
      </c>
      <c r="U4287" s="589"/>
      <c r="V4287" s="310"/>
      <c r="W4287" s="310"/>
      <c r="X4287" s="578"/>
      <c r="Y4287" s="543"/>
      <c r="Z4287" s="542"/>
      <c r="AA4287" s="543"/>
      <c r="AB4287" s="542"/>
      <c r="AC4287" s="543"/>
      <c r="AD4287" s="542"/>
      <c r="AE4287" s="580"/>
      <c r="AF4287" s="584"/>
      <c r="AG4287" s="585"/>
      <c r="AH4287" s="595">
        <f>IF(AD4287=0,0,(AF4287/AD4287)*100)</f>
        <v>0</v>
      </c>
      <c r="AI4287" s="596"/>
      <c r="AJ4287" s="542"/>
      <c r="AK4287" s="580"/>
      <c r="AL4287" s="584"/>
      <c r="AM4287" s="585"/>
      <c r="AN4287" s="595">
        <f>IF(AJ4287=0,0,(AL4287/AJ4287)*100)</f>
        <v>0</v>
      </c>
      <c r="AO4287" s="596"/>
      <c r="AP4287" s="542"/>
      <c r="AQ4287" s="580"/>
      <c r="AR4287" s="584"/>
      <c r="AS4287" s="585"/>
      <c r="AT4287" s="595">
        <f>IF(AP4287=0,0,(AR4287/AP4287)*100)</f>
        <v>0</v>
      </c>
      <c r="AU4287" s="596"/>
      <c r="AV4287" s="599">
        <f>AD4287+AJ4287+AP4287</f>
        <v>0</v>
      </c>
      <c r="AW4287" s="600"/>
      <c r="AX4287" s="630">
        <f>AF4287+AL4287+AR4287</f>
        <v>0</v>
      </c>
      <c r="AY4287" s="631"/>
      <c r="AZ4287" s="595">
        <f>IF(AV4287=0,0,(AX4287/AV4287)*100)</f>
        <v>0</v>
      </c>
      <c r="BA4287" s="596"/>
      <c r="BB4287" s="542"/>
      <c r="BC4287" s="580"/>
      <c r="BD4287" s="584"/>
      <c r="BE4287" s="585"/>
      <c r="BF4287" s="595">
        <f>IF(BB4287=0,0,(BD4287/BB4287)*100)</f>
        <v>0</v>
      </c>
      <c r="BG4287" s="596"/>
      <c r="BH4287" s="599">
        <f>AV4287+BB4287</f>
        <v>0</v>
      </c>
      <c r="BI4287" s="600"/>
      <c r="BJ4287" s="630">
        <f>AX4287+BD4287</f>
        <v>0</v>
      </c>
      <c r="BK4287" s="631"/>
      <c r="BL4287" s="595">
        <f>IF(BH4287=0,0,(BJ4287/BH4287)*100)</f>
        <v>0</v>
      </c>
      <c r="BM4287" s="596"/>
      <c r="BN4287" s="656">
        <f>(AF4287*2)+(AL4287*2)+(AR4287*3)+BD4287</f>
        <v>0</v>
      </c>
      <c r="BO4287" s="657"/>
      <c r="BP4287" s="658"/>
      <c r="BQ4287" s="676">
        <f t="shared" ref="BQ4287" si="3286">IF(BS4287=0,0,50*BR4287/BS4287)</f>
        <v>0</v>
      </c>
      <c r="BR4287" s="662">
        <f>(BN4287*BU$11)+(N4287*BU$12)+(Z4287*BU$13)+(R4287*BU$14)+(X4287*BU$15)+(AB4287*BU$16)</f>
        <v>0</v>
      </c>
      <c r="BS4287" s="662">
        <f>((BB4287-BD4287)*BU$18)+((AV4287-AX4287)*BU$17)+(H4287*BU$19)+(P4287*BU$20)</f>
        <v>0</v>
      </c>
      <c r="BT4287" s="15"/>
      <c r="BU4287" s="15"/>
      <c r="BV4287" s="95"/>
    </row>
    <row r="4288" spans="1:74" ht="21.75" hidden="1" customHeight="1" x14ac:dyDescent="0.25">
      <c r="A4288" s="95"/>
      <c r="B4288" s="571"/>
      <c r="C4288" s="642" t="str">
        <f>IF(ROSTER!D$36="","",ROSTER!D$36)</f>
        <v/>
      </c>
      <c r="D4288" s="643"/>
      <c r="E4288" s="575"/>
      <c r="F4288" s="577"/>
      <c r="G4288" s="583"/>
      <c r="H4288" s="579"/>
      <c r="I4288" s="545"/>
      <c r="J4288" s="544"/>
      <c r="K4288" s="581"/>
      <c r="L4288" s="586"/>
      <c r="M4288" s="587"/>
      <c r="N4288" s="592"/>
      <c r="O4288" s="603"/>
      <c r="P4288" s="544"/>
      <c r="Q4288" s="581"/>
      <c r="R4288" s="586"/>
      <c r="S4288" s="587"/>
      <c r="T4288" s="592"/>
      <c r="U4288" s="603"/>
      <c r="V4288" s="311"/>
      <c r="W4288" s="311"/>
      <c r="X4288" s="579"/>
      <c r="Y4288" s="545"/>
      <c r="Z4288" s="544"/>
      <c r="AA4288" s="545"/>
      <c r="AB4288" s="544"/>
      <c r="AC4288" s="545"/>
      <c r="AD4288" s="544"/>
      <c r="AE4288" s="581"/>
      <c r="AF4288" s="586"/>
      <c r="AG4288" s="587"/>
      <c r="AH4288" s="626"/>
      <c r="AI4288" s="627"/>
      <c r="AJ4288" s="544"/>
      <c r="AK4288" s="581"/>
      <c r="AL4288" s="586"/>
      <c r="AM4288" s="587"/>
      <c r="AN4288" s="626"/>
      <c r="AO4288" s="627"/>
      <c r="AP4288" s="544"/>
      <c r="AQ4288" s="581"/>
      <c r="AR4288" s="586"/>
      <c r="AS4288" s="587"/>
      <c r="AT4288" s="626"/>
      <c r="AU4288" s="627"/>
      <c r="AV4288" s="628"/>
      <c r="AW4288" s="629"/>
      <c r="AX4288" s="632"/>
      <c r="AY4288" s="633"/>
      <c r="AZ4288" s="626"/>
      <c r="BA4288" s="627"/>
      <c r="BB4288" s="544"/>
      <c r="BC4288" s="581"/>
      <c r="BD4288" s="586"/>
      <c r="BE4288" s="587"/>
      <c r="BF4288" s="626"/>
      <c r="BG4288" s="627"/>
      <c r="BH4288" s="628"/>
      <c r="BI4288" s="629"/>
      <c r="BJ4288" s="632"/>
      <c r="BK4288" s="633"/>
      <c r="BL4288" s="626"/>
      <c r="BM4288" s="627"/>
      <c r="BN4288" s="678"/>
      <c r="BO4288" s="679"/>
      <c r="BP4288" s="680"/>
      <c r="BQ4288" s="677"/>
      <c r="BR4288" s="663"/>
      <c r="BS4288" s="663"/>
      <c r="BT4288" s="15"/>
      <c r="BU4288" s="15"/>
      <c r="BV4288" s="95"/>
    </row>
    <row r="4289" spans="1:74" ht="21.75" hidden="1" customHeight="1" x14ac:dyDescent="0.25">
      <c r="A4289" s="95"/>
      <c r="B4289" s="570" t="str">
        <f>IF(ROSTER!B$38="","",ROSTER!B$38)</f>
        <v/>
      </c>
      <c r="C4289" s="572" t="str">
        <f>IF(ROSTER!C$38="","",ROSTER!C$38)</f>
        <v/>
      </c>
      <c r="D4289" s="573"/>
      <c r="E4289" s="574"/>
      <c r="F4289" s="576">
        <f>IF(E4289="y",1,IF(E4289="S",1,0))</f>
        <v>0</v>
      </c>
      <c r="G4289" s="582">
        <f>IF(E4289="S",1,0)</f>
        <v>0</v>
      </c>
      <c r="H4289" s="578"/>
      <c r="I4289" s="543"/>
      <c r="J4289" s="542"/>
      <c r="K4289" s="580"/>
      <c r="L4289" s="584"/>
      <c r="M4289" s="585"/>
      <c r="N4289" s="588">
        <f>L4289+J4289</f>
        <v>0</v>
      </c>
      <c r="O4289" s="589"/>
      <c r="P4289" s="542"/>
      <c r="Q4289" s="580"/>
      <c r="R4289" s="584"/>
      <c r="S4289" s="585"/>
      <c r="T4289" s="588">
        <f>R4289-P4289</f>
        <v>0</v>
      </c>
      <c r="U4289" s="589"/>
      <c r="V4289" s="310"/>
      <c r="W4289" s="310"/>
      <c r="X4289" s="578"/>
      <c r="Y4289" s="543"/>
      <c r="Z4289" s="542"/>
      <c r="AA4289" s="543"/>
      <c r="AB4289" s="542"/>
      <c r="AC4289" s="543"/>
      <c r="AD4289" s="542"/>
      <c r="AE4289" s="580"/>
      <c r="AF4289" s="584"/>
      <c r="AG4289" s="585"/>
      <c r="AH4289" s="595">
        <f>IF(AD4289=0,0,(AF4289/AD4289)*100)</f>
        <v>0</v>
      </c>
      <c r="AI4289" s="596"/>
      <c r="AJ4289" s="542"/>
      <c r="AK4289" s="580"/>
      <c r="AL4289" s="584"/>
      <c r="AM4289" s="585"/>
      <c r="AN4289" s="595">
        <f>IF(AJ4289=0,0,(AL4289/AJ4289)*100)</f>
        <v>0</v>
      </c>
      <c r="AO4289" s="596"/>
      <c r="AP4289" s="542"/>
      <c r="AQ4289" s="580"/>
      <c r="AR4289" s="584"/>
      <c r="AS4289" s="585"/>
      <c r="AT4289" s="595">
        <f>IF(AP4289=0,0,(AR4289/AP4289)*100)</f>
        <v>0</v>
      </c>
      <c r="AU4289" s="596"/>
      <c r="AV4289" s="599">
        <f>AD4289+AJ4289+AP4289</f>
        <v>0</v>
      </c>
      <c r="AW4289" s="600"/>
      <c r="AX4289" s="630">
        <f>AF4289+AL4289+AR4289</f>
        <v>0</v>
      </c>
      <c r="AY4289" s="631"/>
      <c r="AZ4289" s="595">
        <f>IF(AV4289=0,0,(AX4289/AV4289)*100)</f>
        <v>0</v>
      </c>
      <c r="BA4289" s="596"/>
      <c r="BB4289" s="542"/>
      <c r="BC4289" s="580"/>
      <c r="BD4289" s="584"/>
      <c r="BE4289" s="585"/>
      <c r="BF4289" s="595">
        <f>IF(BB4289=0,0,(BD4289/BB4289)*100)</f>
        <v>0</v>
      </c>
      <c r="BG4289" s="596"/>
      <c r="BH4289" s="599">
        <f>AV4289+BB4289</f>
        <v>0</v>
      </c>
      <c r="BI4289" s="600"/>
      <c r="BJ4289" s="630">
        <f>AX4289+BD4289</f>
        <v>0</v>
      </c>
      <c r="BK4289" s="631"/>
      <c r="BL4289" s="595">
        <f>IF(BH4289=0,0,(BJ4289/BH4289)*100)</f>
        <v>0</v>
      </c>
      <c r="BM4289" s="596"/>
      <c r="BN4289" s="656">
        <f>(AF4289*2)+(AL4289*2)+(AR4289*3)+BD4289</f>
        <v>0</v>
      </c>
      <c r="BO4289" s="657"/>
      <c r="BP4289" s="658"/>
      <c r="BQ4289" s="676">
        <f t="shared" ref="BQ4289" si="3287">IF(BS4289=0,0,50*BR4289/BS4289)</f>
        <v>0</v>
      </c>
      <c r="BR4289" s="662">
        <f>(BN4289*BU$11)+(N4289*BU$12)+(Z4289*BU$13)+(R4289*BU$14)+(X4289*BU$15)+(AB4289*BU$16)</f>
        <v>0</v>
      </c>
      <c r="BS4289" s="662">
        <f>((BB4289-BD4289)*BU$18)+((AV4289-AX4289)*BU$17)+(H4289*BU$19)+(P4289*BU$20)</f>
        <v>0</v>
      </c>
      <c r="BT4289" s="15"/>
      <c r="BU4289" s="15"/>
      <c r="BV4289" s="95"/>
    </row>
    <row r="4290" spans="1:74" ht="21.75" hidden="1" customHeight="1" x14ac:dyDescent="0.25">
      <c r="A4290" s="95"/>
      <c r="B4290" s="571"/>
      <c r="C4290" s="642" t="str">
        <f>IF(ROSTER!D$38="","",ROSTER!D$38)</f>
        <v/>
      </c>
      <c r="D4290" s="643"/>
      <c r="E4290" s="575"/>
      <c r="F4290" s="577"/>
      <c r="G4290" s="583"/>
      <c r="H4290" s="579"/>
      <c r="I4290" s="545"/>
      <c r="J4290" s="544"/>
      <c r="K4290" s="581"/>
      <c r="L4290" s="586"/>
      <c r="M4290" s="587"/>
      <c r="N4290" s="592"/>
      <c r="O4290" s="603"/>
      <c r="P4290" s="544"/>
      <c r="Q4290" s="581"/>
      <c r="R4290" s="586"/>
      <c r="S4290" s="587"/>
      <c r="T4290" s="592"/>
      <c r="U4290" s="603"/>
      <c r="V4290" s="311"/>
      <c r="W4290" s="311"/>
      <c r="X4290" s="579"/>
      <c r="Y4290" s="545"/>
      <c r="Z4290" s="544"/>
      <c r="AA4290" s="545"/>
      <c r="AB4290" s="544"/>
      <c r="AC4290" s="545"/>
      <c r="AD4290" s="544"/>
      <c r="AE4290" s="581"/>
      <c r="AF4290" s="586"/>
      <c r="AG4290" s="587"/>
      <c r="AH4290" s="626"/>
      <c r="AI4290" s="627"/>
      <c r="AJ4290" s="544"/>
      <c r="AK4290" s="581"/>
      <c r="AL4290" s="586"/>
      <c r="AM4290" s="587"/>
      <c r="AN4290" s="626"/>
      <c r="AO4290" s="627"/>
      <c r="AP4290" s="544"/>
      <c r="AQ4290" s="581"/>
      <c r="AR4290" s="586"/>
      <c r="AS4290" s="587"/>
      <c r="AT4290" s="626"/>
      <c r="AU4290" s="627"/>
      <c r="AV4290" s="628"/>
      <c r="AW4290" s="629"/>
      <c r="AX4290" s="632"/>
      <c r="AY4290" s="633"/>
      <c r="AZ4290" s="626"/>
      <c r="BA4290" s="627"/>
      <c r="BB4290" s="544"/>
      <c r="BC4290" s="581"/>
      <c r="BD4290" s="586"/>
      <c r="BE4290" s="587"/>
      <c r="BF4290" s="626"/>
      <c r="BG4290" s="627"/>
      <c r="BH4290" s="628"/>
      <c r="BI4290" s="629"/>
      <c r="BJ4290" s="632"/>
      <c r="BK4290" s="633"/>
      <c r="BL4290" s="626"/>
      <c r="BM4290" s="627"/>
      <c r="BN4290" s="678"/>
      <c r="BO4290" s="679"/>
      <c r="BP4290" s="680"/>
      <c r="BQ4290" s="677"/>
      <c r="BR4290" s="663"/>
      <c r="BS4290" s="663"/>
      <c r="BT4290" s="15"/>
      <c r="BU4290" s="15"/>
      <c r="BV4290" s="95"/>
    </row>
    <row r="4291" spans="1:74" ht="21.75" hidden="1" customHeight="1" x14ac:dyDescent="0.25">
      <c r="A4291" s="95"/>
      <c r="B4291" s="570" t="str">
        <f>IF(ROSTER!B$40="","",ROSTER!B$40)</f>
        <v/>
      </c>
      <c r="C4291" s="572" t="str">
        <f>IF(ROSTER!C$40="","",ROSTER!C$40)</f>
        <v/>
      </c>
      <c r="D4291" s="573"/>
      <c r="E4291" s="574"/>
      <c r="F4291" s="576">
        <f>IF(E4291="y",1,IF(E4291="S",1,0))</f>
        <v>0</v>
      </c>
      <c r="G4291" s="582">
        <f>IF(E4291="S",1,0)</f>
        <v>0</v>
      </c>
      <c r="H4291" s="578"/>
      <c r="I4291" s="543"/>
      <c r="J4291" s="542"/>
      <c r="K4291" s="580"/>
      <c r="L4291" s="584"/>
      <c r="M4291" s="585"/>
      <c r="N4291" s="588">
        <f>L4291+J4291</f>
        <v>0</v>
      </c>
      <c r="O4291" s="589"/>
      <c r="P4291" s="542"/>
      <c r="Q4291" s="580"/>
      <c r="R4291" s="584"/>
      <c r="S4291" s="585"/>
      <c r="T4291" s="588">
        <f>R4291-P4291</f>
        <v>0</v>
      </c>
      <c r="U4291" s="589"/>
      <c r="V4291" s="310"/>
      <c r="W4291" s="310"/>
      <c r="X4291" s="578"/>
      <c r="Y4291" s="543"/>
      <c r="Z4291" s="542"/>
      <c r="AA4291" s="543"/>
      <c r="AB4291" s="542"/>
      <c r="AC4291" s="543"/>
      <c r="AD4291" s="542"/>
      <c r="AE4291" s="580"/>
      <c r="AF4291" s="584"/>
      <c r="AG4291" s="585"/>
      <c r="AH4291" s="595">
        <f>IF(AD4291=0,0,(AF4291/AD4291)*100)</f>
        <v>0</v>
      </c>
      <c r="AI4291" s="596"/>
      <c r="AJ4291" s="542"/>
      <c r="AK4291" s="580"/>
      <c r="AL4291" s="584"/>
      <c r="AM4291" s="585"/>
      <c r="AN4291" s="595">
        <f>IF(AJ4291=0,0,(AL4291/AJ4291)*100)</f>
        <v>0</v>
      </c>
      <c r="AO4291" s="596"/>
      <c r="AP4291" s="542"/>
      <c r="AQ4291" s="580"/>
      <c r="AR4291" s="584"/>
      <c r="AS4291" s="585"/>
      <c r="AT4291" s="595">
        <f>IF(AP4291=0,0,(AR4291/AP4291)*100)</f>
        <v>0</v>
      </c>
      <c r="AU4291" s="596"/>
      <c r="AV4291" s="599">
        <f>AD4291+AJ4291+AP4291</f>
        <v>0</v>
      </c>
      <c r="AW4291" s="600"/>
      <c r="AX4291" s="630">
        <f>AF4291+AL4291+AR4291</f>
        <v>0</v>
      </c>
      <c r="AY4291" s="631"/>
      <c r="AZ4291" s="595">
        <f>IF(AV4291=0,0,(AX4291/AV4291)*100)</f>
        <v>0</v>
      </c>
      <c r="BA4291" s="596"/>
      <c r="BB4291" s="542"/>
      <c r="BC4291" s="580"/>
      <c r="BD4291" s="584"/>
      <c r="BE4291" s="585"/>
      <c r="BF4291" s="595">
        <f>IF(BB4291=0,0,(BD4291/BB4291)*100)</f>
        <v>0</v>
      </c>
      <c r="BG4291" s="596"/>
      <c r="BH4291" s="599">
        <f>AV4291+BB4291</f>
        <v>0</v>
      </c>
      <c r="BI4291" s="600"/>
      <c r="BJ4291" s="630">
        <f>AX4291+BD4291</f>
        <v>0</v>
      </c>
      <c r="BK4291" s="631"/>
      <c r="BL4291" s="595">
        <f>IF(BH4291=0,0,(BJ4291/BH4291)*100)</f>
        <v>0</v>
      </c>
      <c r="BM4291" s="596"/>
      <c r="BN4291" s="656">
        <f>(AF4291*2)+(AL4291*2)+(AR4291*3)+BD4291</f>
        <v>0</v>
      </c>
      <c r="BO4291" s="657"/>
      <c r="BP4291" s="658"/>
      <c r="BQ4291" s="676">
        <f t="shared" ref="BQ4291" si="3288">IF(BS4291=0,0,50*BR4291/BS4291)</f>
        <v>0</v>
      </c>
      <c r="BR4291" s="662">
        <f>(BN4291*BU$11)+(N4291*BU$12)+(Z4291*BU$13)+(R4291*BU$14)+(X4291*BU$15)+(AB4291*BU$16)</f>
        <v>0</v>
      </c>
      <c r="BS4291" s="662">
        <f>((BB4291-BD4291)*BU$18)+((AV4291-AX4291)*BU$17)+(H4291*BU$19)+(P4291*BU$20)</f>
        <v>0</v>
      </c>
      <c r="BT4291" s="15"/>
      <c r="BU4291" s="15"/>
      <c r="BV4291" s="95"/>
    </row>
    <row r="4292" spans="1:74" ht="21.75" hidden="1" customHeight="1" x14ac:dyDescent="0.25">
      <c r="A4292" s="95"/>
      <c r="B4292" s="571"/>
      <c r="C4292" s="642" t="str">
        <f>IF(ROSTER!D$40="","",ROSTER!D$40)</f>
        <v/>
      </c>
      <c r="D4292" s="643"/>
      <c r="E4292" s="575"/>
      <c r="F4292" s="577"/>
      <c r="G4292" s="583"/>
      <c r="H4292" s="579"/>
      <c r="I4292" s="545"/>
      <c r="J4292" s="544"/>
      <c r="K4292" s="581"/>
      <c r="L4292" s="586"/>
      <c r="M4292" s="587"/>
      <c r="N4292" s="592"/>
      <c r="O4292" s="603"/>
      <c r="P4292" s="544"/>
      <c r="Q4292" s="581"/>
      <c r="R4292" s="586"/>
      <c r="S4292" s="587"/>
      <c r="T4292" s="592"/>
      <c r="U4292" s="603"/>
      <c r="V4292" s="311"/>
      <c r="W4292" s="311"/>
      <c r="X4292" s="579"/>
      <c r="Y4292" s="545"/>
      <c r="Z4292" s="544"/>
      <c r="AA4292" s="545"/>
      <c r="AB4292" s="544"/>
      <c r="AC4292" s="545"/>
      <c r="AD4292" s="544"/>
      <c r="AE4292" s="581"/>
      <c r="AF4292" s="586"/>
      <c r="AG4292" s="587"/>
      <c r="AH4292" s="626"/>
      <c r="AI4292" s="627"/>
      <c r="AJ4292" s="544"/>
      <c r="AK4292" s="581"/>
      <c r="AL4292" s="586"/>
      <c r="AM4292" s="587"/>
      <c r="AN4292" s="626"/>
      <c r="AO4292" s="627"/>
      <c r="AP4292" s="544"/>
      <c r="AQ4292" s="581"/>
      <c r="AR4292" s="586"/>
      <c r="AS4292" s="587"/>
      <c r="AT4292" s="626"/>
      <c r="AU4292" s="627"/>
      <c r="AV4292" s="628"/>
      <c r="AW4292" s="629"/>
      <c r="AX4292" s="632"/>
      <c r="AY4292" s="633"/>
      <c r="AZ4292" s="626"/>
      <c r="BA4292" s="627"/>
      <c r="BB4292" s="544"/>
      <c r="BC4292" s="581"/>
      <c r="BD4292" s="586"/>
      <c r="BE4292" s="587"/>
      <c r="BF4292" s="626"/>
      <c r="BG4292" s="627"/>
      <c r="BH4292" s="628"/>
      <c r="BI4292" s="629"/>
      <c r="BJ4292" s="632"/>
      <c r="BK4292" s="633"/>
      <c r="BL4292" s="626"/>
      <c r="BM4292" s="627"/>
      <c r="BN4292" s="678"/>
      <c r="BO4292" s="679"/>
      <c r="BP4292" s="680"/>
      <c r="BQ4292" s="677"/>
      <c r="BR4292" s="663"/>
      <c r="BS4292" s="663"/>
      <c r="BT4292" s="15"/>
      <c r="BU4292" s="15"/>
      <c r="BV4292" s="95"/>
    </row>
    <row r="4293" spans="1:74" ht="21.75" hidden="1" customHeight="1" x14ac:dyDescent="0.25">
      <c r="A4293" s="95"/>
      <c r="B4293" s="570" t="str">
        <f>IF(ROSTER!B$42="","",ROSTER!B$42)</f>
        <v/>
      </c>
      <c r="C4293" s="572" t="str">
        <f>IF(ROSTER!C$42="","",ROSTER!C$42)</f>
        <v/>
      </c>
      <c r="D4293" s="573"/>
      <c r="E4293" s="574"/>
      <c r="F4293" s="576">
        <f>IF(E4293="y",1,IF(E4293="S",1,0))</f>
        <v>0</v>
      </c>
      <c r="G4293" s="582">
        <f>IF(E4293="S",1,0)</f>
        <v>0</v>
      </c>
      <c r="H4293" s="578"/>
      <c r="I4293" s="543"/>
      <c r="J4293" s="542"/>
      <c r="K4293" s="580"/>
      <c r="L4293" s="584"/>
      <c r="M4293" s="585"/>
      <c r="N4293" s="588">
        <f>L4293+J4293</f>
        <v>0</v>
      </c>
      <c r="O4293" s="589"/>
      <c r="P4293" s="542"/>
      <c r="Q4293" s="580"/>
      <c r="R4293" s="584"/>
      <c r="S4293" s="585"/>
      <c r="T4293" s="588">
        <f>R4293-P4293</f>
        <v>0</v>
      </c>
      <c r="U4293" s="589"/>
      <c r="V4293" s="310"/>
      <c r="W4293" s="310"/>
      <c r="X4293" s="578"/>
      <c r="Y4293" s="543"/>
      <c r="Z4293" s="542"/>
      <c r="AA4293" s="543"/>
      <c r="AB4293" s="542"/>
      <c r="AC4293" s="543"/>
      <c r="AD4293" s="542"/>
      <c r="AE4293" s="580"/>
      <c r="AF4293" s="584"/>
      <c r="AG4293" s="585"/>
      <c r="AH4293" s="595">
        <f>IF(AD4293=0,0,(AF4293/AD4293)*100)</f>
        <v>0</v>
      </c>
      <c r="AI4293" s="596"/>
      <c r="AJ4293" s="542"/>
      <c r="AK4293" s="580"/>
      <c r="AL4293" s="584"/>
      <c r="AM4293" s="585"/>
      <c r="AN4293" s="595">
        <f>IF(AJ4293=0,0,(AL4293/AJ4293)*100)</f>
        <v>0</v>
      </c>
      <c r="AO4293" s="596"/>
      <c r="AP4293" s="542"/>
      <c r="AQ4293" s="580"/>
      <c r="AR4293" s="584"/>
      <c r="AS4293" s="585"/>
      <c r="AT4293" s="595">
        <f>IF(AP4293=0,0,(AR4293/AP4293)*100)</f>
        <v>0</v>
      </c>
      <c r="AU4293" s="596"/>
      <c r="AV4293" s="599">
        <f>AD4293+AJ4293+AP4293</f>
        <v>0</v>
      </c>
      <c r="AW4293" s="600"/>
      <c r="AX4293" s="630">
        <f>AF4293+AL4293+AR4293</f>
        <v>0</v>
      </c>
      <c r="AY4293" s="631"/>
      <c r="AZ4293" s="595">
        <f>IF(AV4293=0,0,(AX4293/AV4293)*100)</f>
        <v>0</v>
      </c>
      <c r="BA4293" s="596"/>
      <c r="BB4293" s="542"/>
      <c r="BC4293" s="580"/>
      <c r="BD4293" s="584"/>
      <c r="BE4293" s="585"/>
      <c r="BF4293" s="595">
        <f>IF(BB4293=0,0,(BD4293/BB4293)*100)</f>
        <v>0</v>
      </c>
      <c r="BG4293" s="596"/>
      <c r="BH4293" s="599">
        <f>AV4293+BB4293</f>
        <v>0</v>
      </c>
      <c r="BI4293" s="600"/>
      <c r="BJ4293" s="630">
        <f>AX4293+BD4293</f>
        <v>0</v>
      </c>
      <c r="BK4293" s="631"/>
      <c r="BL4293" s="595">
        <f>IF(BH4293=0,0,(BJ4293/BH4293)*100)</f>
        <v>0</v>
      </c>
      <c r="BM4293" s="596"/>
      <c r="BN4293" s="656">
        <f>(AF4293*2)+(AL4293*2)+(AR4293*3)+BD4293</f>
        <v>0</v>
      </c>
      <c r="BO4293" s="657"/>
      <c r="BP4293" s="658"/>
      <c r="BQ4293" s="676">
        <f t="shared" ref="BQ4293" si="3289">IF(BS4293=0,0,50*BR4293/BS4293)</f>
        <v>0</v>
      </c>
      <c r="BR4293" s="662">
        <f>(BN4293*BU$11)+(N4293*BU$12)+(Z4293*BU$13)+(R4293*BU$14)+(X4293*BU$15)+(AB4293*BU$16)</f>
        <v>0</v>
      </c>
      <c r="BS4293" s="662">
        <f>((BB4293-BD4293)*BU$18)+((AV4293-AX4293)*BU$17)+(H4293*BU$19)+(P4293*BU$20)</f>
        <v>0</v>
      </c>
      <c r="BT4293" s="15"/>
      <c r="BU4293" s="15"/>
      <c r="BV4293" s="95"/>
    </row>
    <row r="4294" spans="1:74" ht="21.75" hidden="1" customHeight="1" x14ac:dyDescent="0.25">
      <c r="A4294" s="95"/>
      <c r="B4294" s="571"/>
      <c r="C4294" s="642" t="str">
        <f>IF(ROSTER!D$42="","",ROSTER!D$42)</f>
        <v/>
      </c>
      <c r="D4294" s="643"/>
      <c r="E4294" s="575"/>
      <c r="F4294" s="577"/>
      <c r="G4294" s="583"/>
      <c r="H4294" s="579"/>
      <c r="I4294" s="545"/>
      <c r="J4294" s="544"/>
      <c r="K4294" s="581"/>
      <c r="L4294" s="586"/>
      <c r="M4294" s="587"/>
      <c r="N4294" s="592"/>
      <c r="O4294" s="603"/>
      <c r="P4294" s="544"/>
      <c r="Q4294" s="581"/>
      <c r="R4294" s="586"/>
      <c r="S4294" s="587"/>
      <c r="T4294" s="592"/>
      <c r="U4294" s="603"/>
      <c r="V4294" s="311"/>
      <c r="W4294" s="311"/>
      <c r="X4294" s="579"/>
      <c r="Y4294" s="545"/>
      <c r="Z4294" s="544"/>
      <c r="AA4294" s="545"/>
      <c r="AB4294" s="544"/>
      <c r="AC4294" s="545"/>
      <c r="AD4294" s="544"/>
      <c r="AE4294" s="581"/>
      <c r="AF4294" s="586"/>
      <c r="AG4294" s="587"/>
      <c r="AH4294" s="626"/>
      <c r="AI4294" s="627"/>
      <c r="AJ4294" s="544"/>
      <c r="AK4294" s="581"/>
      <c r="AL4294" s="586"/>
      <c r="AM4294" s="587"/>
      <c r="AN4294" s="626"/>
      <c r="AO4294" s="627"/>
      <c r="AP4294" s="544"/>
      <c r="AQ4294" s="581"/>
      <c r="AR4294" s="586"/>
      <c r="AS4294" s="587"/>
      <c r="AT4294" s="626"/>
      <c r="AU4294" s="627"/>
      <c r="AV4294" s="628"/>
      <c r="AW4294" s="629"/>
      <c r="AX4294" s="632"/>
      <c r="AY4294" s="633"/>
      <c r="AZ4294" s="626"/>
      <c r="BA4294" s="627"/>
      <c r="BB4294" s="544"/>
      <c r="BC4294" s="581"/>
      <c r="BD4294" s="586"/>
      <c r="BE4294" s="587"/>
      <c r="BF4294" s="626"/>
      <c r="BG4294" s="627"/>
      <c r="BH4294" s="628"/>
      <c r="BI4294" s="629"/>
      <c r="BJ4294" s="632"/>
      <c r="BK4294" s="633"/>
      <c r="BL4294" s="626"/>
      <c r="BM4294" s="627"/>
      <c r="BN4294" s="678"/>
      <c r="BO4294" s="679"/>
      <c r="BP4294" s="680"/>
      <c r="BQ4294" s="677"/>
      <c r="BR4294" s="663"/>
      <c r="BS4294" s="663"/>
      <c r="BT4294" s="15"/>
      <c r="BU4294" s="15"/>
      <c r="BV4294" s="95"/>
    </row>
    <row r="4295" spans="1:74" ht="21.75" hidden="1" customHeight="1" x14ac:dyDescent="0.25">
      <c r="A4295" s="95"/>
      <c r="B4295" s="570" t="str">
        <f>IF(ROSTER!B$44="","",ROSTER!B$44)</f>
        <v/>
      </c>
      <c r="C4295" s="572" t="str">
        <f>IF(ROSTER!C$44="","",ROSTER!C$44)</f>
        <v/>
      </c>
      <c r="D4295" s="573"/>
      <c r="E4295" s="574"/>
      <c r="F4295" s="576">
        <f>IF(E4295="y",1,IF(E4295="S",1,0))</f>
        <v>0</v>
      </c>
      <c r="G4295" s="582">
        <f>IF(E4295="S",1,0)</f>
        <v>0</v>
      </c>
      <c r="H4295" s="578"/>
      <c r="I4295" s="543"/>
      <c r="J4295" s="542"/>
      <c r="K4295" s="580"/>
      <c r="L4295" s="584"/>
      <c r="M4295" s="585"/>
      <c r="N4295" s="588">
        <f>L4295+J4295</f>
        <v>0</v>
      </c>
      <c r="O4295" s="589"/>
      <c r="P4295" s="542"/>
      <c r="Q4295" s="580"/>
      <c r="R4295" s="584"/>
      <c r="S4295" s="585"/>
      <c r="T4295" s="588">
        <f>R4295-P4295</f>
        <v>0</v>
      </c>
      <c r="U4295" s="589"/>
      <c r="V4295" s="310"/>
      <c r="W4295" s="310"/>
      <c r="X4295" s="578"/>
      <c r="Y4295" s="543"/>
      <c r="Z4295" s="542"/>
      <c r="AA4295" s="543"/>
      <c r="AB4295" s="542"/>
      <c r="AC4295" s="543"/>
      <c r="AD4295" s="542"/>
      <c r="AE4295" s="580"/>
      <c r="AF4295" s="584"/>
      <c r="AG4295" s="585"/>
      <c r="AH4295" s="595">
        <f>IF(AD4295=0,0,(AF4295/AD4295)*100)</f>
        <v>0</v>
      </c>
      <c r="AI4295" s="596"/>
      <c r="AJ4295" s="542"/>
      <c r="AK4295" s="580"/>
      <c r="AL4295" s="584"/>
      <c r="AM4295" s="585"/>
      <c r="AN4295" s="595">
        <f>IF(AJ4295=0,0,(AL4295/AJ4295)*100)</f>
        <v>0</v>
      </c>
      <c r="AO4295" s="596"/>
      <c r="AP4295" s="542"/>
      <c r="AQ4295" s="580"/>
      <c r="AR4295" s="584"/>
      <c r="AS4295" s="585"/>
      <c r="AT4295" s="595">
        <f>IF(AP4295=0,0,(AR4295/AP4295)*100)</f>
        <v>0</v>
      </c>
      <c r="AU4295" s="596"/>
      <c r="AV4295" s="599">
        <f>AD4295+AJ4295+AP4295</f>
        <v>0</v>
      </c>
      <c r="AW4295" s="600"/>
      <c r="AX4295" s="630">
        <f>AF4295+AL4295+AR4295</f>
        <v>0</v>
      </c>
      <c r="AY4295" s="631"/>
      <c r="AZ4295" s="595">
        <f>IF(AV4295=0,0,(AX4295/AV4295)*100)</f>
        <v>0</v>
      </c>
      <c r="BA4295" s="596"/>
      <c r="BB4295" s="542"/>
      <c r="BC4295" s="580"/>
      <c r="BD4295" s="584"/>
      <c r="BE4295" s="585"/>
      <c r="BF4295" s="595">
        <f>IF(BB4295=0,0,(BD4295/BB4295)*100)</f>
        <v>0</v>
      </c>
      <c r="BG4295" s="596"/>
      <c r="BH4295" s="599">
        <f>AV4295+BB4295</f>
        <v>0</v>
      </c>
      <c r="BI4295" s="600"/>
      <c r="BJ4295" s="630">
        <f>AX4295+BD4295</f>
        <v>0</v>
      </c>
      <c r="BK4295" s="631"/>
      <c r="BL4295" s="595">
        <f>IF(BH4295=0,0,(BJ4295/BH4295)*100)</f>
        <v>0</v>
      </c>
      <c r="BM4295" s="596"/>
      <c r="BN4295" s="656">
        <f>(AF4295*2)+(AL4295*2)+(AR4295*3)+BD4295</f>
        <v>0</v>
      </c>
      <c r="BO4295" s="657"/>
      <c r="BP4295" s="658"/>
      <c r="BQ4295" s="676">
        <f t="shared" ref="BQ4295" si="3290">IF(BS4295=0,0,50*BR4295/BS4295)</f>
        <v>0</v>
      </c>
      <c r="BR4295" s="662">
        <f>(BN4295*BU$11)+(N4295*BU$12)+(Z4295*BU$13)+(R4295*BU$14)+(X4295*BU$15)+(AB4295*BU$16)</f>
        <v>0</v>
      </c>
      <c r="BS4295" s="662">
        <f>((BB4295-BD4295)*BU$18)+((AV4295-AX4295)*BU$17)+(H4295*BU$19)+(P4295*BU$20)</f>
        <v>0</v>
      </c>
      <c r="BT4295" s="15"/>
      <c r="BU4295" s="15"/>
      <c r="BV4295" s="95"/>
    </row>
    <row r="4296" spans="1:74" ht="21.75" hidden="1" customHeight="1" x14ac:dyDescent="0.25">
      <c r="A4296" s="95"/>
      <c r="B4296" s="571"/>
      <c r="C4296" s="642" t="str">
        <f>IF(ROSTER!D$44="","",ROSTER!D$44)</f>
        <v/>
      </c>
      <c r="D4296" s="643"/>
      <c r="E4296" s="575"/>
      <c r="F4296" s="577"/>
      <c r="G4296" s="583"/>
      <c r="H4296" s="579"/>
      <c r="I4296" s="545"/>
      <c r="J4296" s="544"/>
      <c r="K4296" s="581"/>
      <c r="L4296" s="586"/>
      <c r="M4296" s="587"/>
      <c r="N4296" s="592"/>
      <c r="O4296" s="603"/>
      <c r="P4296" s="544"/>
      <c r="Q4296" s="581"/>
      <c r="R4296" s="586"/>
      <c r="S4296" s="587"/>
      <c r="T4296" s="592"/>
      <c r="U4296" s="603"/>
      <c r="V4296" s="311"/>
      <c r="W4296" s="311"/>
      <c r="X4296" s="579"/>
      <c r="Y4296" s="545"/>
      <c r="Z4296" s="544"/>
      <c r="AA4296" s="545"/>
      <c r="AB4296" s="544"/>
      <c r="AC4296" s="545"/>
      <c r="AD4296" s="544"/>
      <c r="AE4296" s="581"/>
      <c r="AF4296" s="586"/>
      <c r="AG4296" s="587"/>
      <c r="AH4296" s="626"/>
      <c r="AI4296" s="627"/>
      <c r="AJ4296" s="544"/>
      <c r="AK4296" s="581"/>
      <c r="AL4296" s="586"/>
      <c r="AM4296" s="587"/>
      <c r="AN4296" s="626"/>
      <c r="AO4296" s="627"/>
      <c r="AP4296" s="544"/>
      <c r="AQ4296" s="581"/>
      <c r="AR4296" s="586"/>
      <c r="AS4296" s="587"/>
      <c r="AT4296" s="626"/>
      <c r="AU4296" s="627"/>
      <c r="AV4296" s="628"/>
      <c r="AW4296" s="629"/>
      <c r="AX4296" s="632"/>
      <c r="AY4296" s="633"/>
      <c r="AZ4296" s="626"/>
      <c r="BA4296" s="627"/>
      <c r="BB4296" s="544"/>
      <c r="BC4296" s="581"/>
      <c r="BD4296" s="586"/>
      <c r="BE4296" s="587"/>
      <c r="BF4296" s="626"/>
      <c r="BG4296" s="627"/>
      <c r="BH4296" s="628"/>
      <c r="BI4296" s="629"/>
      <c r="BJ4296" s="632"/>
      <c r="BK4296" s="633"/>
      <c r="BL4296" s="626"/>
      <c r="BM4296" s="627"/>
      <c r="BN4296" s="678"/>
      <c r="BO4296" s="679"/>
      <c r="BP4296" s="680"/>
      <c r="BQ4296" s="677"/>
      <c r="BR4296" s="663"/>
      <c r="BS4296" s="663"/>
      <c r="BT4296" s="15"/>
      <c r="BU4296" s="15"/>
      <c r="BV4296" s="95"/>
    </row>
    <row r="4297" spans="1:74" ht="21.75" hidden="1" customHeight="1" x14ac:dyDescent="0.25">
      <c r="A4297" s="95"/>
      <c r="B4297" s="570" t="str">
        <f>IF(ROSTER!B$46="","",ROSTER!B$46)</f>
        <v/>
      </c>
      <c r="C4297" s="572" t="str">
        <f>IF(ROSTER!C$46="","",ROSTER!C$46)</f>
        <v/>
      </c>
      <c r="D4297" s="573"/>
      <c r="E4297" s="574"/>
      <c r="F4297" s="576">
        <f>IF(E4297="y",1,IF(E4297="S",1,0))</f>
        <v>0</v>
      </c>
      <c r="G4297" s="582">
        <f>IF(E4297="S",1,0)</f>
        <v>0</v>
      </c>
      <c r="H4297" s="578"/>
      <c r="I4297" s="543"/>
      <c r="J4297" s="542"/>
      <c r="K4297" s="580"/>
      <c r="L4297" s="584"/>
      <c r="M4297" s="585"/>
      <c r="N4297" s="588">
        <f>L4297+J4297</f>
        <v>0</v>
      </c>
      <c r="O4297" s="589"/>
      <c r="P4297" s="542"/>
      <c r="Q4297" s="580"/>
      <c r="R4297" s="584"/>
      <c r="S4297" s="585"/>
      <c r="T4297" s="588">
        <f>R4297-P4297</f>
        <v>0</v>
      </c>
      <c r="U4297" s="589"/>
      <c r="V4297" s="310"/>
      <c r="W4297" s="310"/>
      <c r="X4297" s="578"/>
      <c r="Y4297" s="543"/>
      <c r="Z4297" s="542"/>
      <c r="AA4297" s="543"/>
      <c r="AB4297" s="542"/>
      <c r="AC4297" s="543"/>
      <c r="AD4297" s="542"/>
      <c r="AE4297" s="580"/>
      <c r="AF4297" s="584"/>
      <c r="AG4297" s="585"/>
      <c r="AH4297" s="595">
        <f>IF(AD4297=0,0,(AF4297/AD4297)*100)</f>
        <v>0</v>
      </c>
      <c r="AI4297" s="596"/>
      <c r="AJ4297" s="542"/>
      <c r="AK4297" s="580"/>
      <c r="AL4297" s="584"/>
      <c r="AM4297" s="585"/>
      <c r="AN4297" s="595">
        <f>IF(AJ4297=0,0,(AL4297/AJ4297)*100)</f>
        <v>0</v>
      </c>
      <c r="AO4297" s="596"/>
      <c r="AP4297" s="542"/>
      <c r="AQ4297" s="580"/>
      <c r="AR4297" s="584"/>
      <c r="AS4297" s="585"/>
      <c r="AT4297" s="595">
        <f>IF(AP4297=0,0,(AR4297/AP4297)*100)</f>
        <v>0</v>
      </c>
      <c r="AU4297" s="596"/>
      <c r="AV4297" s="599">
        <f>AD4297+AJ4297+AP4297</f>
        <v>0</v>
      </c>
      <c r="AW4297" s="600"/>
      <c r="AX4297" s="630">
        <f>AF4297+AL4297+AR4297</f>
        <v>0</v>
      </c>
      <c r="AY4297" s="631"/>
      <c r="AZ4297" s="595">
        <f>IF(AV4297=0,0,(AX4297/AV4297)*100)</f>
        <v>0</v>
      </c>
      <c r="BA4297" s="596"/>
      <c r="BB4297" s="542"/>
      <c r="BC4297" s="580"/>
      <c r="BD4297" s="584"/>
      <c r="BE4297" s="585"/>
      <c r="BF4297" s="595">
        <f>IF(BB4297=0,0,(BD4297/BB4297)*100)</f>
        <v>0</v>
      </c>
      <c r="BG4297" s="596"/>
      <c r="BH4297" s="599">
        <f>AV4297+BB4297</f>
        <v>0</v>
      </c>
      <c r="BI4297" s="600"/>
      <c r="BJ4297" s="630">
        <f>AX4297+BD4297</f>
        <v>0</v>
      </c>
      <c r="BK4297" s="631"/>
      <c r="BL4297" s="595">
        <f>IF(BH4297=0,0,(BJ4297/BH4297)*100)</f>
        <v>0</v>
      </c>
      <c r="BM4297" s="596"/>
      <c r="BN4297" s="656">
        <f>(AF4297*2)+(AL4297*2)+(AR4297*3)+BD4297</f>
        <v>0</v>
      </c>
      <c r="BO4297" s="657"/>
      <c r="BP4297" s="658"/>
      <c r="BQ4297" s="676">
        <f t="shared" ref="BQ4297" si="3291">IF(BS4297=0,0,50*BR4297/BS4297)</f>
        <v>0</v>
      </c>
      <c r="BR4297" s="708">
        <f>(BN4297*BU$11)+(N4297*BU$12)+(Z4297*BU$13)+(R4297*BU$14)+(X4297*BU$15)+(AB4297*BU$16)</f>
        <v>0</v>
      </c>
      <c r="BS4297" s="662">
        <f>((BB4297-BD4297)*BU$18)+((AV4297-AX4297)*BU$17)+(H4297*BU$19)+(P4297*BU$20)</f>
        <v>0</v>
      </c>
      <c r="BT4297" s="15"/>
      <c r="BU4297" s="15"/>
      <c r="BV4297" s="95"/>
    </row>
    <row r="4298" spans="1:74" ht="22.5" hidden="1" customHeight="1" thickBot="1" x14ac:dyDescent="0.3">
      <c r="A4298" s="95"/>
      <c r="B4298" s="571"/>
      <c r="C4298" s="642" t="str">
        <f>IF(ROSTER!D$46="","",ROSTER!D$46)</f>
        <v/>
      </c>
      <c r="D4298" s="643"/>
      <c r="E4298" s="575"/>
      <c r="F4298" s="577"/>
      <c r="G4298" s="583"/>
      <c r="H4298" s="579"/>
      <c r="I4298" s="545"/>
      <c r="J4298" s="544"/>
      <c r="K4298" s="581"/>
      <c r="L4298" s="586"/>
      <c r="M4298" s="587"/>
      <c r="N4298" s="590"/>
      <c r="O4298" s="591"/>
      <c r="P4298" s="544"/>
      <c r="Q4298" s="581"/>
      <c r="R4298" s="586"/>
      <c r="S4298" s="587"/>
      <c r="T4298" s="592"/>
      <c r="U4298" s="603"/>
      <c r="V4298" s="311"/>
      <c r="W4298" s="311"/>
      <c r="X4298" s="579"/>
      <c r="Y4298" s="545"/>
      <c r="Z4298" s="544"/>
      <c r="AA4298" s="545"/>
      <c r="AB4298" s="544"/>
      <c r="AC4298" s="545"/>
      <c r="AD4298" s="544"/>
      <c r="AE4298" s="581"/>
      <c r="AF4298" s="586"/>
      <c r="AG4298" s="587"/>
      <c r="AH4298" s="597"/>
      <c r="AI4298" s="598"/>
      <c r="AJ4298" s="544"/>
      <c r="AK4298" s="581"/>
      <c r="AL4298" s="586"/>
      <c r="AM4298" s="587"/>
      <c r="AN4298" s="597"/>
      <c r="AO4298" s="598"/>
      <c r="AP4298" s="544"/>
      <c r="AQ4298" s="581"/>
      <c r="AR4298" s="586"/>
      <c r="AS4298" s="587"/>
      <c r="AT4298" s="597"/>
      <c r="AU4298" s="598"/>
      <c r="AV4298" s="601"/>
      <c r="AW4298" s="602"/>
      <c r="AX4298" s="701"/>
      <c r="AY4298" s="702"/>
      <c r="AZ4298" s="597"/>
      <c r="BA4298" s="598"/>
      <c r="BB4298" s="544"/>
      <c r="BC4298" s="581"/>
      <c r="BD4298" s="586"/>
      <c r="BE4298" s="587"/>
      <c r="BF4298" s="597"/>
      <c r="BG4298" s="598"/>
      <c r="BH4298" s="601"/>
      <c r="BI4298" s="602"/>
      <c r="BJ4298" s="701"/>
      <c r="BK4298" s="702"/>
      <c r="BL4298" s="597"/>
      <c r="BM4298" s="598"/>
      <c r="BN4298" s="659"/>
      <c r="BO4298" s="660"/>
      <c r="BP4298" s="661"/>
      <c r="BQ4298" s="682"/>
      <c r="BR4298" s="709"/>
      <c r="BS4298" s="663"/>
      <c r="BT4298" s="15"/>
      <c r="BU4298" s="15"/>
      <c r="BV4298" s="95"/>
    </row>
    <row r="4299" spans="1:74" s="21" customFormat="1" ht="33.4" hidden="1" customHeight="1" x14ac:dyDescent="0.45">
      <c r="A4299" s="98"/>
      <c r="B4299" s="612"/>
      <c r="C4299" s="613"/>
      <c r="D4299" s="613" t="s">
        <v>10</v>
      </c>
      <c r="E4299" s="616"/>
      <c r="F4299" s="279"/>
      <c r="G4299" s="279"/>
      <c r="H4299" s="517">
        <f>SUM(H4259:I4298)</f>
        <v>0</v>
      </c>
      <c r="I4299" s="618"/>
      <c r="J4299" s="517">
        <f>SUM(J4259:K4298)</f>
        <v>0</v>
      </c>
      <c r="K4299" s="618"/>
      <c r="L4299" s="620">
        <f>SUM(L4259:M4298)</f>
        <v>0</v>
      </c>
      <c r="M4299" s="621"/>
      <c r="N4299" s="548">
        <f>L4299+J4299</f>
        <v>0</v>
      </c>
      <c r="O4299" s="518"/>
      <c r="P4299" s="620">
        <f>SUM(P4259:Q4298)</f>
        <v>0</v>
      </c>
      <c r="Q4299" s="618"/>
      <c r="R4299" s="620">
        <f>SUM(R4259:S4298)</f>
        <v>0</v>
      </c>
      <c r="S4299" s="621"/>
      <c r="T4299" s="548">
        <f>R4299-P4299</f>
        <v>0</v>
      </c>
      <c r="U4299" s="518"/>
      <c r="V4299" s="312"/>
      <c r="W4299" s="312"/>
      <c r="X4299" s="620">
        <f>SUM(X4259:Y4298)</f>
        <v>0</v>
      </c>
      <c r="Y4299" s="621"/>
      <c r="Z4299" s="517">
        <f>SUM(Z4259:AA4298)</f>
        <v>0</v>
      </c>
      <c r="AA4299" s="518"/>
      <c r="AB4299" s="517">
        <f>SUM(AB4259:AC4298)</f>
        <v>0</v>
      </c>
      <c r="AC4299" s="518"/>
      <c r="AD4299" s="621">
        <f>SUM(AD4259:AE4298)</f>
        <v>0</v>
      </c>
      <c r="AE4299" s="618"/>
      <c r="AF4299" s="620">
        <f>SUM(AF4259:AG4298)</f>
        <v>0</v>
      </c>
      <c r="AG4299" s="621"/>
      <c r="AH4299" s="548">
        <f>IF(AD4299=0,0,(AF4299/AD4299)*100)</f>
        <v>0</v>
      </c>
      <c r="AI4299" s="518"/>
      <c r="AJ4299" s="620">
        <f>SUM(AJ4259:AK4298)</f>
        <v>0</v>
      </c>
      <c r="AK4299" s="618"/>
      <c r="AL4299" s="620">
        <f>SUM(AL4259:AM4298)</f>
        <v>0</v>
      </c>
      <c r="AM4299" s="621"/>
      <c r="AN4299" s="548">
        <f>IF(AJ4299=0,0,(AL4299/AJ4299)*100)</f>
        <v>0</v>
      </c>
      <c r="AO4299" s="518"/>
      <c r="AP4299" s="620">
        <f>SUM(AP4259:AQ4298)</f>
        <v>0</v>
      </c>
      <c r="AQ4299" s="618"/>
      <c r="AR4299" s="620">
        <f>SUM(AR4259:AS4298)</f>
        <v>0</v>
      </c>
      <c r="AS4299" s="621"/>
      <c r="AT4299" s="548">
        <f>IF(AP4299=0,0,(AR4299/AP4299)*100)</f>
        <v>0</v>
      </c>
      <c r="AU4299" s="518"/>
      <c r="AV4299" s="517">
        <f>AD4299+AJ4299+AP4299</f>
        <v>0</v>
      </c>
      <c r="AW4299" s="618"/>
      <c r="AX4299" s="620">
        <f>AF4299+AL4299+AR4299</f>
        <v>0</v>
      </c>
      <c r="AY4299" s="624"/>
      <c r="AZ4299" s="548">
        <f>IF(AV4299=0,0,(AX4299/AV4299)*100)</f>
        <v>0</v>
      </c>
      <c r="BA4299" s="518"/>
      <c r="BB4299" s="620">
        <f>SUM(BB4259:BC4298)</f>
        <v>0</v>
      </c>
      <c r="BC4299" s="618"/>
      <c r="BD4299" s="620">
        <f>SUM(BD4259:BE4298)</f>
        <v>0</v>
      </c>
      <c r="BE4299" s="621"/>
      <c r="BF4299" s="548">
        <f>IF(BB4299=0,0,(BD4299/BB4299)*100)</f>
        <v>0</v>
      </c>
      <c r="BG4299" s="518"/>
      <c r="BH4299" s="517">
        <f>AV4299+BB4299</f>
        <v>0</v>
      </c>
      <c r="BI4299" s="618"/>
      <c r="BJ4299" s="620">
        <f>AX4299+BD4299</f>
        <v>0</v>
      </c>
      <c r="BK4299" s="624"/>
      <c r="BL4299" s="548">
        <f>IF(BH4299=0,0,(BJ4299/BH4299)*100)</f>
        <v>0</v>
      </c>
      <c r="BM4299" s="664"/>
      <c r="BN4299" s="666">
        <f>SUM(BN4259:BP4298)</f>
        <v>0</v>
      </c>
      <c r="BO4299" s="667"/>
      <c r="BP4299" s="668"/>
      <c r="BQ4299" s="681">
        <f>SUM(BQ4259:BQ4298)</f>
        <v>0</v>
      </c>
      <c r="BR4299" s="685">
        <f>(BN4299*BU$11)+(N4299*BU$12)+(Z4299*BU$13)+(R4299*BU$14)+(X4299*BU$15)+(AB4299*BU$16)</f>
        <v>0</v>
      </c>
      <c r="BS4299" s="683">
        <f>((BB4299-BD4299)*BU$18)+((AV4299-AX4299)*BU$17)+(H4299*BU$19)+(P4299*BU$20)</f>
        <v>0</v>
      </c>
      <c r="BT4299" s="20"/>
      <c r="BU4299" s="20"/>
      <c r="BV4299" s="98"/>
    </row>
    <row r="4300" spans="1:74" s="21" customFormat="1" ht="33.950000000000003" hidden="1" customHeight="1" thickBot="1" x14ac:dyDescent="0.5">
      <c r="A4300" s="98"/>
      <c r="B4300" s="614"/>
      <c r="C4300" s="615"/>
      <c r="D4300" s="615"/>
      <c r="E4300" s="617"/>
      <c r="F4300" s="280"/>
      <c r="G4300" s="280"/>
      <c r="H4300" s="519"/>
      <c r="I4300" s="619"/>
      <c r="J4300" s="519"/>
      <c r="K4300" s="619"/>
      <c r="L4300" s="622"/>
      <c r="M4300" s="623"/>
      <c r="N4300" s="549"/>
      <c r="O4300" s="520"/>
      <c r="P4300" s="622"/>
      <c r="Q4300" s="619"/>
      <c r="R4300" s="622"/>
      <c r="S4300" s="623"/>
      <c r="T4300" s="549"/>
      <c r="U4300" s="520"/>
      <c r="V4300" s="313"/>
      <c r="W4300" s="313"/>
      <c r="X4300" s="622"/>
      <c r="Y4300" s="623"/>
      <c r="Z4300" s="519"/>
      <c r="AA4300" s="520"/>
      <c r="AB4300" s="519"/>
      <c r="AC4300" s="520"/>
      <c r="AD4300" s="623"/>
      <c r="AE4300" s="619"/>
      <c r="AF4300" s="622"/>
      <c r="AG4300" s="623"/>
      <c r="AH4300" s="549"/>
      <c r="AI4300" s="520"/>
      <c r="AJ4300" s="622"/>
      <c r="AK4300" s="619"/>
      <c r="AL4300" s="622"/>
      <c r="AM4300" s="623"/>
      <c r="AN4300" s="549"/>
      <c r="AO4300" s="520"/>
      <c r="AP4300" s="622"/>
      <c r="AQ4300" s="619"/>
      <c r="AR4300" s="622"/>
      <c r="AS4300" s="623"/>
      <c r="AT4300" s="549"/>
      <c r="AU4300" s="520"/>
      <c r="AV4300" s="519"/>
      <c r="AW4300" s="619"/>
      <c r="AX4300" s="622"/>
      <c r="AY4300" s="625"/>
      <c r="AZ4300" s="549"/>
      <c r="BA4300" s="520"/>
      <c r="BB4300" s="622"/>
      <c r="BC4300" s="619"/>
      <c r="BD4300" s="622"/>
      <c r="BE4300" s="623"/>
      <c r="BF4300" s="549"/>
      <c r="BG4300" s="520"/>
      <c r="BH4300" s="519"/>
      <c r="BI4300" s="619"/>
      <c r="BJ4300" s="622"/>
      <c r="BK4300" s="625"/>
      <c r="BL4300" s="549"/>
      <c r="BM4300" s="665"/>
      <c r="BN4300" s="669"/>
      <c r="BO4300" s="670"/>
      <c r="BP4300" s="671"/>
      <c r="BQ4300" s="682"/>
      <c r="BR4300" s="686"/>
      <c r="BS4300" s="684"/>
      <c r="BT4300" s="20"/>
      <c r="BU4300" s="20"/>
      <c r="BV4300" s="98"/>
    </row>
    <row r="4301" spans="1:74" s="21" customFormat="1" ht="33" hidden="1" customHeight="1" thickBot="1" x14ac:dyDescent="0.5">
      <c r="A4301" s="98"/>
      <c r="B4301" s="612"/>
      <c r="C4301" s="613"/>
      <c r="D4301" s="613" t="s">
        <v>13</v>
      </c>
      <c r="E4301" s="616"/>
      <c r="F4301" s="281"/>
      <c r="G4301" s="282"/>
      <c r="H4301" s="528"/>
      <c r="I4301" s="636"/>
      <c r="J4301" s="528"/>
      <c r="K4301" s="636"/>
      <c r="L4301" s="638"/>
      <c r="M4301" s="639"/>
      <c r="N4301" s="548">
        <f>J4301+L4301</f>
        <v>0</v>
      </c>
      <c r="O4301" s="518"/>
      <c r="P4301" s="638"/>
      <c r="Q4301" s="636"/>
      <c r="R4301" s="638"/>
      <c r="S4301" s="639"/>
      <c r="T4301" s="548">
        <f>R4301-P4301</f>
        <v>0</v>
      </c>
      <c r="U4301" s="518"/>
      <c r="V4301" s="312"/>
      <c r="W4301" s="312"/>
      <c r="X4301" s="638"/>
      <c r="Y4301" s="639"/>
      <c r="Z4301" s="528"/>
      <c r="AA4301" s="529"/>
      <c r="AB4301" s="528"/>
      <c r="AC4301" s="529"/>
      <c r="AD4301" s="639"/>
      <c r="AE4301" s="636"/>
      <c r="AF4301" s="638"/>
      <c r="AG4301" s="639"/>
      <c r="AH4301" s="548">
        <f>IF(AD4301=0,0,(AF4301/AD4301)*100)</f>
        <v>0</v>
      </c>
      <c r="AI4301" s="518"/>
      <c r="AJ4301" s="638"/>
      <c r="AK4301" s="636"/>
      <c r="AL4301" s="638"/>
      <c r="AM4301" s="639"/>
      <c r="AN4301" s="548">
        <f>IF(AJ4301=0,0,(AL4301/AJ4301)*100)</f>
        <v>0</v>
      </c>
      <c r="AO4301" s="518"/>
      <c r="AP4301" s="638"/>
      <c r="AQ4301" s="636"/>
      <c r="AR4301" s="638"/>
      <c r="AS4301" s="639"/>
      <c r="AT4301" s="548">
        <f>IF(AP4301=0,0,(AR4301/AP4301)*100)</f>
        <v>0</v>
      </c>
      <c r="AU4301" s="518"/>
      <c r="AV4301" s="517">
        <f>AD4301+AJ4301+AP4301</f>
        <v>0</v>
      </c>
      <c r="AW4301" s="618"/>
      <c r="AX4301" s="620">
        <f>AF4301+AL4301+AR4301</f>
        <v>0</v>
      </c>
      <c r="AY4301" s="624"/>
      <c r="AZ4301" s="548">
        <f>IF(AV4301=0,0,(AX4301/AV4301)*100)</f>
        <v>0</v>
      </c>
      <c r="BA4301" s="518"/>
      <c r="BB4301" s="638"/>
      <c r="BC4301" s="636"/>
      <c r="BD4301" s="638"/>
      <c r="BE4301" s="639"/>
      <c r="BF4301" s="548">
        <f>IF(BB4301=0,0,(BD4301/BB4301)*100)</f>
        <v>0</v>
      </c>
      <c r="BG4301" s="518"/>
      <c r="BH4301" s="517">
        <f>AV4301+BB4301</f>
        <v>0</v>
      </c>
      <c r="BI4301" s="618"/>
      <c r="BJ4301" s="620">
        <f>AX4301+BD4301</f>
        <v>0</v>
      </c>
      <c r="BK4301" s="624"/>
      <c r="BL4301" s="548">
        <f>IF(BH4301=0,0,(BJ4301/BH4301)*100)</f>
        <v>0</v>
      </c>
      <c r="BM4301" s="664"/>
      <c r="BN4301" s="666">
        <f>(AF4301*2)+(AL4301*2)+(AR4301*3)+BD4301</f>
        <v>0</v>
      </c>
      <c r="BO4301" s="667"/>
      <c r="BP4301" s="668"/>
      <c r="BQ4301" s="672"/>
      <c r="BR4301" s="283"/>
      <c r="BS4301" s="284"/>
      <c r="BT4301" s="20"/>
      <c r="BU4301" s="20"/>
      <c r="BV4301" s="98"/>
    </row>
    <row r="4302" spans="1:74" s="21" customFormat="1" ht="33.75" hidden="1" customHeight="1" thickBot="1" x14ac:dyDescent="0.5">
      <c r="A4302" s="98"/>
      <c r="B4302" s="285"/>
      <c r="C4302" s="286"/>
      <c r="D4302" s="634"/>
      <c r="E4302" s="635"/>
      <c r="F4302" s="287"/>
      <c r="G4302" s="287"/>
      <c r="H4302" s="530"/>
      <c r="I4302" s="637"/>
      <c r="J4302" s="530"/>
      <c r="K4302" s="637"/>
      <c r="L4302" s="640"/>
      <c r="M4302" s="641"/>
      <c r="N4302" s="549"/>
      <c r="O4302" s="520"/>
      <c r="P4302" s="640"/>
      <c r="Q4302" s="637"/>
      <c r="R4302" s="640"/>
      <c r="S4302" s="641"/>
      <c r="T4302" s="549"/>
      <c r="U4302" s="520"/>
      <c r="V4302" s="313"/>
      <c r="W4302" s="313"/>
      <c r="X4302" s="640"/>
      <c r="Y4302" s="641"/>
      <c r="Z4302" s="530"/>
      <c r="AA4302" s="531"/>
      <c r="AB4302" s="530"/>
      <c r="AC4302" s="531"/>
      <c r="AD4302" s="641"/>
      <c r="AE4302" s="637"/>
      <c r="AF4302" s="640"/>
      <c r="AG4302" s="641"/>
      <c r="AH4302" s="549"/>
      <c r="AI4302" s="520"/>
      <c r="AJ4302" s="640"/>
      <c r="AK4302" s="637"/>
      <c r="AL4302" s="640"/>
      <c r="AM4302" s="641"/>
      <c r="AN4302" s="549"/>
      <c r="AO4302" s="520"/>
      <c r="AP4302" s="640"/>
      <c r="AQ4302" s="637"/>
      <c r="AR4302" s="640"/>
      <c r="AS4302" s="641"/>
      <c r="AT4302" s="549"/>
      <c r="AU4302" s="520"/>
      <c r="AV4302" s="519"/>
      <c r="AW4302" s="619"/>
      <c r="AX4302" s="622"/>
      <c r="AY4302" s="625"/>
      <c r="AZ4302" s="549"/>
      <c r="BA4302" s="520"/>
      <c r="BB4302" s="640"/>
      <c r="BC4302" s="637"/>
      <c r="BD4302" s="640"/>
      <c r="BE4302" s="641"/>
      <c r="BF4302" s="549"/>
      <c r="BG4302" s="520"/>
      <c r="BH4302" s="519"/>
      <c r="BI4302" s="619"/>
      <c r="BJ4302" s="622"/>
      <c r="BK4302" s="625"/>
      <c r="BL4302" s="549"/>
      <c r="BM4302" s="665"/>
      <c r="BN4302" s="669"/>
      <c r="BO4302" s="670"/>
      <c r="BP4302" s="671"/>
      <c r="BQ4302" s="673"/>
      <c r="BR4302" s="79"/>
      <c r="BS4302" s="79"/>
      <c r="BT4302" s="20"/>
      <c r="BU4302" s="20"/>
      <c r="BV4302" s="98"/>
    </row>
    <row r="4303" spans="1:74" ht="16.5" hidden="1" customHeight="1" thickTop="1" thickBot="1" x14ac:dyDescent="0.5">
      <c r="A4303" s="95"/>
      <c r="B4303" s="288"/>
      <c r="C4303" s="70"/>
      <c r="D4303" s="70"/>
      <c r="E4303" s="70"/>
      <c r="F4303" s="70"/>
      <c r="G4303" s="70"/>
      <c r="H4303" s="70"/>
      <c r="I4303" s="70"/>
      <c r="J4303" s="70"/>
      <c r="K4303" s="70"/>
      <c r="L4303" s="70"/>
      <c r="M4303" s="70"/>
      <c r="N4303" s="70"/>
      <c r="O4303" s="70"/>
      <c r="P4303" s="70"/>
      <c r="Q4303" s="70"/>
      <c r="R4303" s="70"/>
      <c r="S4303" s="70"/>
      <c r="T4303" s="70"/>
      <c r="U4303" s="70"/>
      <c r="V4303" s="70"/>
      <c r="W4303" s="70"/>
      <c r="X4303" s="70"/>
      <c r="Y4303" s="70"/>
      <c r="Z4303" s="70"/>
      <c r="AA4303" s="70"/>
      <c r="AB4303" s="70"/>
      <c r="AC4303" s="70"/>
      <c r="AD4303" s="70"/>
      <c r="AE4303" s="70"/>
      <c r="AF4303" s="70"/>
      <c r="AG4303" s="70"/>
      <c r="AH4303" s="289"/>
      <c r="AI4303" s="289"/>
      <c r="AJ4303" s="70"/>
      <c r="AK4303" s="70"/>
      <c r="AL4303" s="70"/>
      <c r="AM4303" s="70"/>
      <c r="AN4303" s="70"/>
      <c r="AO4303" s="70"/>
      <c r="AP4303" s="70"/>
      <c r="AQ4303" s="70"/>
      <c r="AR4303" s="70"/>
      <c r="AS4303" s="70"/>
      <c r="AT4303" s="70"/>
      <c r="AU4303" s="70"/>
      <c r="AV4303" s="70"/>
      <c r="AW4303" s="70"/>
      <c r="AX4303" s="70"/>
      <c r="AY4303" s="70"/>
      <c r="AZ4303" s="70"/>
      <c r="BA4303" s="70"/>
      <c r="BB4303" s="70"/>
      <c r="BC4303" s="70"/>
      <c r="BD4303" s="70"/>
      <c r="BE4303" s="70"/>
      <c r="BF4303" s="70"/>
      <c r="BG4303" s="70"/>
      <c r="BH4303" s="70"/>
      <c r="BI4303" s="70"/>
      <c r="BJ4303" s="70"/>
      <c r="BK4303" s="70"/>
      <c r="BL4303" s="70"/>
      <c r="BM4303" s="70"/>
      <c r="BN4303" s="70"/>
      <c r="BO4303" s="70"/>
      <c r="BP4303" s="70"/>
      <c r="BQ4303" s="89"/>
      <c r="BR4303" s="674">
        <f>IF((J4299+L4301)=0,0,(J4299/(J4299+L4301)*100)%)</f>
        <v>0</v>
      </c>
      <c r="BS4303" s="675"/>
      <c r="BT4303" s="674">
        <f>IF((L4299+J4301)=0,0,(L4299/(L4299+J4301)*100)%)</f>
        <v>0</v>
      </c>
      <c r="BU4303" s="675"/>
      <c r="BV4303" s="95"/>
    </row>
    <row r="4304" spans="1:74" s="23" customFormat="1" ht="79.5" hidden="1" customHeight="1" thickTop="1" thickBot="1" x14ac:dyDescent="0.55000000000000004">
      <c r="A4304" s="99"/>
      <c r="B4304" s="565" t="s">
        <v>64</v>
      </c>
      <c r="C4304" s="566"/>
      <c r="D4304" s="532" t="s">
        <v>54</v>
      </c>
      <c r="E4304" s="532"/>
      <c r="F4304" s="532"/>
      <c r="G4304" s="654"/>
      <c r="H4304" s="533"/>
      <c r="I4304" s="534"/>
      <c r="J4304" s="535"/>
      <c r="K4304" s="290"/>
      <c r="L4304" s="533"/>
      <c r="M4304" s="534"/>
      <c r="N4304" s="535"/>
      <c r="O4304" s="536" t="s">
        <v>47</v>
      </c>
      <c r="P4304" s="537"/>
      <c r="Q4304" s="537"/>
      <c r="R4304" s="537"/>
      <c r="S4304" s="533"/>
      <c r="T4304" s="534"/>
      <c r="U4304" s="535"/>
      <c r="V4304" s="314"/>
      <c r="W4304" s="314"/>
      <c r="X4304" s="290"/>
      <c r="Y4304" s="533"/>
      <c r="Z4304" s="534"/>
      <c r="AA4304" s="535"/>
      <c r="AB4304" s="536" t="s">
        <v>49</v>
      </c>
      <c r="AC4304" s="537"/>
      <c r="AD4304" s="537"/>
      <c r="AE4304" s="538"/>
      <c r="AF4304" s="533"/>
      <c r="AG4304" s="534"/>
      <c r="AH4304" s="535"/>
      <c r="AI4304" s="290"/>
      <c r="AJ4304" s="533"/>
      <c r="AK4304" s="534"/>
      <c r="AL4304" s="535"/>
      <c r="AM4304" s="536" t="s">
        <v>53</v>
      </c>
      <c r="AN4304" s="537"/>
      <c r="AO4304" s="537"/>
      <c r="AP4304" s="538"/>
      <c r="AQ4304" s="533"/>
      <c r="AR4304" s="534"/>
      <c r="AS4304" s="535"/>
      <c r="AT4304" s="72"/>
      <c r="AU4304" s="533"/>
      <c r="AV4304" s="534"/>
      <c r="AW4304" s="535"/>
      <c r="AX4304" s="291"/>
      <c r="AY4304" s="291"/>
      <c r="AZ4304" s="291"/>
      <c r="BA4304" s="291"/>
      <c r="BB4304" s="567" t="s">
        <v>20</v>
      </c>
      <c r="BC4304" s="567"/>
      <c r="BD4304" s="567"/>
      <c r="BE4304" s="567"/>
      <c r="BF4304" s="568"/>
      <c r="BG4304" s="539">
        <f>BN4299</f>
        <v>0</v>
      </c>
      <c r="BH4304" s="540"/>
      <c r="BI4304" s="541"/>
      <c r="BJ4304" s="292"/>
      <c r="BK4304" s="539">
        <f>BN4301</f>
        <v>0</v>
      </c>
      <c r="BL4304" s="540"/>
      <c r="BM4304" s="541"/>
      <c r="BN4304" s="73"/>
      <c r="BO4304" s="73"/>
      <c r="BP4304" s="73"/>
      <c r="BQ4304" s="90"/>
      <c r="BR4304" s="24"/>
      <c r="BS4304" s="24"/>
      <c r="BT4304" s="22"/>
      <c r="BU4304" s="22"/>
      <c r="BV4304" s="99"/>
    </row>
    <row r="4305" spans="1:77" ht="15.6" hidden="1" customHeight="1" thickTop="1" thickBot="1" x14ac:dyDescent="0.55000000000000004">
      <c r="A4305" s="95"/>
      <c r="B4305" s="293"/>
      <c r="C4305" s="67"/>
      <c r="D4305" s="294"/>
      <c r="E4305" s="294"/>
      <c r="F4305" s="295"/>
      <c r="G4305" s="295"/>
      <c r="H4305" s="296"/>
      <c r="I4305" s="296"/>
      <c r="J4305" s="296"/>
      <c r="K4305" s="296"/>
      <c r="L4305" s="296"/>
      <c r="M4305" s="296"/>
      <c r="N4305" s="296"/>
      <c r="O4305" s="295"/>
      <c r="P4305" s="295"/>
      <c r="Q4305" s="295"/>
      <c r="R4305" s="295"/>
      <c r="S4305" s="296"/>
      <c r="T4305" s="296"/>
      <c r="U4305" s="296"/>
      <c r="V4305" s="296"/>
      <c r="W4305" s="296"/>
      <c r="X4305" s="297"/>
      <c r="Y4305" s="296"/>
      <c r="Z4305" s="296"/>
      <c r="AA4305" s="296"/>
      <c r="AB4305" s="295"/>
      <c r="AC4305" s="295"/>
      <c r="AD4305" s="295"/>
      <c r="AE4305" s="295"/>
      <c r="AF4305" s="296"/>
      <c r="AG4305" s="296"/>
      <c r="AH4305" s="296"/>
      <c r="AI4305" s="296"/>
      <c r="AJ4305" s="297"/>
      <c r="AK4305" s="297"/>
      <c r="AL4305" s="296"/>
      <c r="AM4305" s="295"/>
      <c r="AN4305" s="295"/>
      <c r="AO4305" s="295"/>
      <c r="AP4305" s="295"/>
      <c r="AQ4305" s="296"/>
      <c r="AR4305" s="296"/>
      <c r="AS4305" s="296"/>
      <c r="AT4305" s="296"/>
      <c r="AU4305" s="296"/>
      <c r="AV4305" s="72"/>
      <c r="AW4305" s="72"/>
      <c r="AX4305" s="74"/>
      <c r="AY4305" s="74"/>
      <c r="AZ4305" s="74"/>
      <c r="BA4305" s="74"/>
      <c r="BB4305" s="295"/>
      <c r="BC4305" s="298"/>
      <c r="BD4305" s="298"/>
      <c r="BE4305" s="299"/>
      <c r="BF4305" s="300"/>
      <c r="BG4305" s="301"/>
      <c r="BH4305" s="301"/>
      <c r="BI4305" s="72"/>
      <c r="BJ4305" s="302"/>
      <c r="BK4305" s="303"/>
      <c r="BL4305" s="303"/>
      <c r="BM4305" s="72"/>
      <c r="BN4305" s="74"/>
      <c r="BO4305" s="74"/>
      <c r="BP4305" s="74"/>
      <c r="BQ4305" s="91"/>
      <c r="BR4305" s="25"/>
      <c r="BS4305" s="25"/>
      <c r="BT4305" s="15"/>
      <c r="BU4305" s="15"/>
      <c r="BV4305" s="95"/>
    </row>
    <row r="4306" spans="1:77" s="23" customFormat="1" ht="79.5" hidden="1" customHeight="1" thickTop="1" thickBot="1" x14ac:dyDescent="0.55000000000000004">
      <c r="A4306" s="99"/>
      <c r="B4306" s="569" t="s">
        <v>46</v>
      </c>
      <c r="C4306" s="567"/>
      <c r="D4306" s="532" t="s">
        <v>55</v>
      </c>
      <c r="E4306" s="532"/>
      <c r="F4306" s="532"/>
      <c r="G4306" s="654"/>
      <c r="H4306" s="539">
        <f>H4304</f>
        <v>0</v>
      </c>
      <c r="I4306" s="540"/>
      <c r="J4306" s="541"/>
      <c r="K4306" s="290"/>
      <c r="L4306" s="539">
        <f>L4304</f>
        <v>0</v>
      </c>
      <c r="M4306" s="540"/>
      <c r="N4306" s="541"/>
      <c r="O4306" s="536" t="s">
        <v>51</v>
      </c>
      <c r="P4306" s="537"/>
      <c r="Q4306" s="537"/>
      <c r="R4306" s="537"/>
      <c r="S4306" s="539">
        <f>S4304-H4304</f>
        <v>0</v>
      </c>
      <c r="T4306" s="540"/>
      <c r="U4306" s="541"/>
      <c r="V4306" s="315"/>
      <c r="W4306" s="315"/>
      <c r="X4306" s="290"/>
      <c r="Y4306" s="539">
        <f>Y4304-L4304</f>
        <v>0</v>
      </c>
      <c r="Z4306" s="540"/>
      <c r="AA4306" s="541"/>
      <c r="AB4306" s="536" t="s">
        <v>50</v>
      </c>
      <c r="AC4306" s="537"/>
      <c r="AD4306" s="537"/>
      <c r="AE4306" s="538"/>
      <c r="AF4306" s="539">
        <f>AF4304-S4304</f>
        <v>0</v>
      </c>
      <c r="AG4306" s="540"/>
      <c r="AH4306" s="541"/>
      <c r="AI4306" s="290"/>
      <c r="AJ4306" s="539">
        <f>AJ4304-Y4304</f>
        <v>0</v>
      </c>
      <c r="AK4306" s="540"/>
      <c r="AL4306" s="541"/>
      <c r="AM4306" s="536" t="s">
        <v>52</v>
      </c>
      <c r="AN4306" s="537"/>
      <c r="AO4306" s="537"/>
      <c r="AP4306" s="538"/>
      <c r="AQ4306" s="539">
        <f>AQ4304-AF4304</f>
        <v>0</v>
      </c>
      <c r="AR4306" s="540"/>
      <c r="AS4306" s="541"/>
      <c r="AT4306" s="72"/>
      <c r="AU4306" s="539">
        <f>AU4304-AJ4304</f>
        <v>0</v>
      </c>
      <c r="AV4306" s="540"/>
      <c r="AW4306" s="541"/>
      <c r="AX4306" s="291"/>
      <c r="AY4306" s="291"/>
      <c r="AZ4306" s="291"/>
      <c r="BA4306" s="291"/>
      <c r="BB4306" s="567" t="s">
        <v>45</v>
      </c>
      <c r="BC4306" s="567"/>
      <c r="BD4306" s="567"/>
      <c r="BE4306" s="567"/>
      <c r="BF4306" s="568"/>
      <c r="BG4306" s="539">
        <f>BG4304-AQ4304</f>
        <v>0</v>
      </c>
      <c r="BH4306" s="540"/>
      <c r="BI4306" s="541"/>
      <c r="BJ4306" s="304"/>
      <c r="BK4306" s="539">
        <f>BK4304-AU4304</f>
        <v>0</v>
      </c>
      <c r="BL4306" s="540"/>
      <c r="BM4306" s="541"/>
      <c r="BN4306" s="73"/>
      <c r="BO4306" s="73"/>
      <c r="BP4306" s="73"/>
      <c r="BQ4306" s="90"/>
      <c r="BR4306" s="24"/>
      <c r="BS4306" s="24"/>
      <c r="BT4306" s="22"/>
      <c r="BU4306" s="22"/>
      <c r="BV4306" s="99"/>
      <c r="BY4306" s="21"/>
    </row>
    <row r="4307" spans="1:77" ht="18.75" hidden="1" customHeight="1" thickTop="1" thickBot="1" x14ac:dyDescent="0.5">
      <c r="A4307" s="95"/>
      <c r="B4307" s="305"/>
      <c r="C4307" s="71"/>
      <c r="D4307" s="71"/>
      <c r="E4307" s="71"/>
      <c r="F4307" s="92"/>
      <c r="G4307" s="92"/>
      <c r="H4307" s="71"/>
      <c r="I4307" s="71"/>
      <c r="J4307" s="71"/>
      <c r="K4307" s="71"/>
      <c r="L4307" s="71"/>
      <c r="M4307" s="71"/>
      <c r="N4307" s="71"/>
      <c r="O4307" s="71"/>
      <c r="P4307" s="71"/>
      <c r="Q4307" s="71"/>
      <c r="R4307" s="71"/>
      <c r="S4307" s="71"/>
      <c r="T4307" s="71"/>
      <c r="U4307" s="71"/>
      <c r="V4307" s="71"/>
      <c r="W4307" s="71"/>
      <c r="X4307" s="71"/>
      <c r="Y4307" s="71"/>
      <c r="Z4307" s="71"/>
      <c r="AA4307" s="71"/>
      <c r="AB4307" s="71"/>
      <c r="AC4307" s="71"/>
      <c r="AD4307" s="71"/>
      <c r="AE4307" s="71"/>
      <c r="AF4307" s="71"/>
      <c r="AG4307" s="71"/>
      <c r="AH4307" s="306"/>
      <c r="AI4307" s="306"/>
      <c r="AJ4307" s="71"/>
      <c r="AK4307" s="71"/>
      <c r="AL4307" s="71"/>
      <c r="AM4307" s="71"/>
      <c r="AN4307" s="71"/>
      <c r="AO4307" s="71"/>
      <c r="AP4307" s="71"/>
      <c r="AQ4307" s="71"/>
      <c r="AR4307" s="71"/>
      <c r="AS4307" s="71"/>
      <c r="AT4307" s="71"/>
      <c r="AU4307" s="71"/>
      <c r="AV4307" s="71"/>
      <c r="AW4307" s="71"/>
      <c r="AX4307" s="71"/>
      <c r="AY4307" s="71"/>
      <c r="AZ4307" s="71"/>
      <c r="BA4307" s="71"/>
      <c r="BB4307" s="71"/>
      <c r="BC4307" s="703" t="s">
        <v>153</v>
      </c>
      <c r="BD4307" s="703"/>
      <c r="BE4307" s="703"/>
      <c r="BF4307" s="703"/>
      <c r="BG4307" s="703"/>
      <c r="BH4307" s="703"/>
      <c r="BI4307" s="703"/>
      <c r="BJ4307" s="703"/>
      <c r="BK4307" s="703"/>
      <c r="BL4307" s="703"/>
      <c r="BM4307" s="703"/>
      <c r="BN4307" s="703"/>
      <c r="BO4307" s="703"/>
      <c r="BP4307" s="703"/>
      <c r="BQ4307" s="318"/>
      <c r="BR4307" s="319"/>
      <c r="BS4307" s="319"/>
      <c r="BT4307" s="15"/>
      <c r="BU4307" s="15"/>
      <c r="BV4307" s="95"/>
    </row>
    <row r="4308" spans="1:77" s="93" customFormat="1" ht="13.5" hidden="1" customHeight="1" thickTop="1" x14ac:dyDescent="0.45">
      <c r="A4308" s="95"/>
      <c r="B4308" s="99"/>
      <c r="C4308" s="95"/>
      <c r="D4308" s="95"/>
      <c r="E4308" s="95"/>
      <c r="F4308" s="96"/>
      <c r="G4308" s="96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254"/>
      <c r="AI4308" s="254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5"/>
      <c r="BL4308" s="95"/>
      <c r="BM4308" s="95"/>
      <c r="BN4308" s="95"/>
      <c r="BO4308" s="95"/>
      <c r="BP4308" s="95"/>
      <c r="BQ4308" s="97"/>
      <c r="BR4308" s="97"/>
      <c r="BS4308" s="97"/>
      <c r="BT4308" s="95"/>
      <c r="BU4308" s="95"/>
      <c r="BV4308" s="95"/>
    </row>
    <row r="4309" spans="1:77" s="17" customFormat="1" ht="33.75" hidden="1" x14ac:dyDescent="0.5">
      <c r="A4309" s="255"/>
      <c r="B4309" s="604" t="s">
        <v>9</v>
      </c>
      <c r="C4309" s="604"/>
      <c r="D4309" s="604"/>
      <c r="E4309" s="604"/>
      <c r="F4309" s="604"/>
      <c r="G4309" s="604"/>
      <c r="H4309" s="604"/>
      <c r="I4309" s="604"/>
      <c r="J4309" s="604"/>
      <c r="K4309" s="604"/>
      <c r="L4309" s="604"/>
      <c r="M4309" s="604"/>
      <c r="N4309" s="604"/>
      <c r="O4309" s="604"/>
      <c r="P4309" s="604"/>
      <c r="Q4309" s="604"/>
      <c r="R4309" s="604"/>
      <c r="S4309" s="604"/>
      <c r="T4309" s="604"/>
      <c r="U4309" s="604"/>
      <c r="V4309" s="604"/>
      <c r="W4309" s="604"/>
      <c r="X4309" s="604"/>
      <c r="Y4309" s="604"/>
      <c r="Z4309" s="604"/>
      <c r="AA4309" s="604"/>
      <c r="AB4309" s="604"/>
      <c r="AC4309" s="604"/>
      <c r="AD4309" s="604"/>
      <c r="AE4309" s="604"/>
      <c r="AF4309" s="604"/>
      <c r="AG4309" s="604"/>
      <c r="AH4309" s="604"/>
      <c r="AI4309" s="604"/>
      <c r="AJ4309" s="604"/>
      <c r="AK4309" s="604"/>
      <c r="AL4309" s="604"/>
      <c r="AM4309" s="604"/>
      <c r="AN4309" s="604"/>
      <c r="AO4309" s="604"/>
      <c r="AP4309" s="604"/>
      <c r="AQ4309" s="604"/>
      <c r="AR4309" s="604"/>
      <c r="AS4309" s="604"/>
      <c r="AT4309" s="604"/>
      <c r="AU4309" s="604"/>
      <c r="AV4309" s="604"/>
      <c r="AW4309" s="604"/>
      <c r="AX4309" s="604"/>
      <c r="AY4309" s="604"/>
      <c r="AZ4309" s="604"/>
      <c r="BA4309" s="604"/>
      <c r="BB4309" s="604"/>
      <c r="BC4309" s="604"/>
      <c r="BD4309" s="604"/>
      <c r="BE4309" s="604"/>
      <c r="BF4309" s="604"/>
      <c r="BG4309" s="604"/>
      <c r="BH4309" s="604"/>
      <c r="BI4309" s="604"/>
      <c r="BJ4309" s="604"/>
      <c r="BK4309" s="604"/>
      <c r="BL4309" s="604"/>
      <c r="BM4309" s="604"/>
      <c r="BN4309" s="604"/>
      <c r="BO4309" s="604"/>
      <c r="BP4309" s="604"/>
      <c r="BQ4309" s="256"/>
      <c r="BR4309" s="256"/>
      <c r="BS4309" s="256"/>
      <c r="BT4309" s="257"/>
      <c r="BU4309" s="257"/>
      <c r="BV4309" s="255"/>
    </row>
    <row r="4310" spans="1:77" ht="10.9" hidden="1" customHeight="1" x14ac:dyDescent="0.45">
      <c r="A4310" s="95"/>
      <c r="B4310" s="258"/>
      <c r="C4310" s="62"/>
      <c r="D4310" s="62"/>
      <c r="E4310" s="62"/>
      <c r="F4310" s="63"/>
      <c r="G4310" s="63"/>
      <c r="H4310" s="62"/>
      <c r="I4310" s="62"/>
      <c r="J4310" s="62"/>
      <c r="K4310" s="62"/>
      <c r="L4310" s="62"/>
      <c r="M4310" s="62"/>
      <c r="N4310" s="62"/>
      <c r="O4310" s="62"/>
      <c r="P4310" s="62"/>
      <c r="Q4310" s="62"/>
      <c r="R4310" s="62"/>
      <c r="S4310" s="62"/>
      <c r="T4310" s="62"/>
      <c r="U4310" s="62"/>
      <c r="V4310" s="62"/>
      <c r="W4310" s="62"/>
      <c r="X4310" s="62"/>
      <c r="Y4310" s="62"/>
      <c r="Z4310" s="62"/>
      <c r="AA4310" s="62"/>
      <c r="AB4310" s="62"/>
      <c r="AC4310" s="62"/>
      <c r="AD4310" s="62"/>
      <c r="AE4310" s="62"/>
      <c r="AF4310" s="62"/>
      <c r="AG4310" s="62"/>
      <c r="AH4310" s="259"/>
      <c r="AI4310" s="259"/>
      <c r="AJ4310" s="62"/>
      <c r="AK4310" s="62"/>
      <c r="AL4310" s="62"/>
      <c r="AM4310" s="62"/>
      <c r="AN4310" s="62"/>
      <c r="AO4310" s="62"/>
      <c r="AP4310" s="62"/>
      <c r="AQ4310" s="62"/>
      <c r="AR4310" s="62"/>
      <c r="AS4310" s="62"/>
      <c r="AT4310" s="62"/>
      <c r="AU4310" s="62"/>
      <c r="AV4310" s="62"/>
      <c r="AW4310" s="62"/>
      <c r="AX4310" s="62"/>
      <c r="AY4310" s="62"/>
      <c r="AZ4310" s="62"/>
      <c r="BA4310" s="62"/>
      <c r="BB4310" s="62"/>
      <c r="BC4310" s="62"/>
      <c r="BD4310" s="62"/>
      <c r="BE4310" s="62"/>
      <c r="BF4310" s="62"/>
      <c r="BG4310" s="62"/>
      <c r="BH4310" s="62"/>
      <c r="BI4310" s="62"/>
      <c r="BJ4310" s="62"/>
      <c r="BK4310" s="62"/>
      <c r="BL4310" s="62"/>
      <c r="BM4310" s="62"/>
      <c r="BN4310" s="62"/>
      <c r="BO4310" s="62"/>
      <c r="BP4310" s="94"/>
      <c r="BQ4310" s="87"/>
      <c r="BR4310" s="94"/>
      <c r="BS4310" s="94"/>
      <c r="BT4310" s="15"/>
      <c r="BU4310" s="15"/>
      <c r="BV4310" s="95"/>
    </row>
    <row r="4311" spans="1:77" s="18" customFormat="1" ht="36.75" hidden="1" customHeight="1" x14ac:dyDescent="0.45">
      <c r="A4311" s="260"/>
      <c r="B4311" s="258"/>
      <c r="C4311" s="261"/>
      <c r="D4311" s="262" t="s">
        <v>10</v>
      </c>
      <c r="E4311" s="605" t="str">
        <f>IF(ROSTER!D$3="","",ROSTER!D$3)</f>
        <v/>
      </c>
      <c r="F4311" s="605"/>
      <c r="G4311" s="605"/>
      <c r="H4311" s="605"/>
      <c r="I4311" s="605"/>
      <c r="J4311" s="605"/>
      <c r="K4311" s="605"/>
      <c r="L4311" s="605"/>
      <c r="M4311" s="605"/>
      <c r="N4311" s="605"/>
      <c r="O4311" s="605"/>
      <c r="P4311" s="605"/>
      <c r="Q4311" s="605"/>
      <c r="R4311" s="605"/>
      <c r="S4311" s="605"/>
      <c r="T4311" s="605"/>
      <c r="U4311" s="605"/>
      <c r="V4311" s="605"/>
      <c r="W4311" s="605"/>
      <c r="X4311" s="605"/>
      <c r="Y4311" s="605"/>
      <c r="Z4311" s="605"/>
      <c r="AA4311" s="605"/>
      <c r="AB4311" s="605"/>
      <c r="AC4311" s="605"/>
      <c r="AD4311" s="605"/>
      <c r="AE4311" s="605"/>
      <c r="AF4311" s="316"/>
      <c r="AG4311" s="606" t="s">
        <v>11</v>
      </c>
      <c r="AH4311" s="606"/>
      <c r="AI4311" s="606"/>
      <c r="AJ4311" s="606"/>
      <c r="AK4311" s="606"/>
      <c r="AL4311" s="606"/>
      <c r="AM4311" s="606"/>
      <c r="AN4311" s="607"/>
      <c r="AO4311" s="607"/>
      <c r="AP4311" s="607"/>
      <c r="AQ4311" s="607"/>
      <c r="AR4311" s="607"/>
      <c r="AS4311" s="607"/>
      <c r="AT4311" s="607"/>
      <c r="AU4311" s="607"/>
      <c r="AV4311" s="607"/>
      <c r="AW4311" s="607"/>
      <c r="AX4311" s="607"/>
      <c r="AY4311" s="607"/>
      <c r="AZ4311" s="607"/>
      <c r="BA4311" s="607"/>
      <c r="BB4311" s="607"/>
      <c r="BC4311" s="607"/>
      <c r="BD4311" s="607"/>
      <c r="BE4311" s="607"/>
      <c r="BF4311" s="607"/>
      <c r="BG4311" s="607"/>
      <c r="BH4311" s="607"/>
      <c r="BI4311" s="607"/>
      <c r="BJ4311" s="607"/>
      <c r="BK4311" s="607"/>
      <c r="BL4311" s="607"/>
      <c r="BM4311" s="607"/>
      <c r="BN4311" s="607"/>
      <c r="BO4311" s="607"/>
      <c r="BP4311" s="94"/>
      <c r="BQ4311" s="88" t="s">
        <v>130</v>
      </c>
      <c r="BR4311" s="94"/>
      <c r="BS4311" s="94"/>
      <c r="BT4311" s="263"/>
      <c r="BU4311" s="263"/>
      <c r="BV4311" s="260"/>
    </row>
    <row r="4312" spans="1:77" ht="8.85" hidden="1" customHeight="1" x14ac:dyDescent="0.45">
      <c r="A4312" s="96"/>
      <c r="B4312" s="258"/>
      <c r="C4312" s="259" t="s">
        <v>39</v>
      </c>
      <c r="D4312" s="259"/>
      <c r="E4312" s="259"/>
      <c r="F4312" s="63"/>
      <c r="G4312" s="63"/>
      <c r="H4312" s="259"/>
      <c r="I4312" s="259"/>
      <c r="J4312" s="317"/>
      <c r="K4312" s="317"/>
      <c r="L4312" s="317"/>
      <c r="M4312" s="317"/>
      <c r="N4312" s="317"/>
      <c r="O4312" s="317"/>
      <c r="P4312" s="317"/>
      <c r="Q4312" s="317"/>
      <c r="R4312" s="317"/>
      <c r="S4312" s="317"/>
      <c r="T4312" s="317"/>
      <c r="U4312" s="317"/>
      <c r="V4312" s="317"/>
      <c r="W4312" s="317"/>
      <c r="X4312" s="317"/>
      <c r="Y4312" s="317"/>
      <c r="Z4312" s="317"/>
      <c r="AA4312" s="317"/>
      <c r="AB4312" s="317"/>
      <c r="AC4312" s="317"/>
      <c r="AD4312" s="317"/>
      <c r="AE4312" s="317"/>
      <c r="AF4312" s="317"/>
      <c r="AG4312" s="317"/>
      <c r="AH4312" s="317"/>
      <c r="AI4312" s="259"/>
      <c r="AJ4312" s="264"/>
      <c r="AK4312" s="265"/>
      <c r="AL4312" s="265"/>
      <c r="AM4312" s="265"/>
      <c r="AN4312" s="265"/>
      <c r="AO4312" s="265"/>
      <c r="AP4312" s="265"/>
      <c r="AQ4312" s="266"/>
      <c r="AR4312" s="266"/>
      <c r="AS4312" s="266"/>
      <c r="AT4312" s="266"/>
      <c r="AU4312" s="266"/>
      <c r="AV4312" s="266"/>
      <c r="AW4312" s="266"/>
      <c r="AX4312" s="266"/>
      <c r="AY4312" s="266"/>
      <c r="AZ4312" s="266"/>
      <c r="BA4312" s="266"/>
      <c r="BB4312" s="266"/>
      <c r="BC4312" s="266"/>
      <c r="BD4312" s="266"/>
      <c r="BE4312" s="266"/>
      <c r="BF4312" s="266"/>
      <c r="BG4312" s="266"/>
      <c r="BH4312" s="266"/>
      <c r="BI4312" s="266"/>
      <c r="BJ4312" s="266"/>
      <c r="BK4312" s="266"/>
      <c r="BL4312" s="266"/>
      <c r="BM4312" s="266"/>
      <c r="BN4312" s="266"/>
      <c r="BO4312" s="266"/>
      <c r="BP4312" s="266"/>
      <c r="BQ4312" s="267"/>
      <c r="BR4312" s="267"/>
      <c r="BS4312" s="267"/>
      <c r="BT4312" s="268"/>
      <c r="BU4312" s="268"/>
      <c r="BV4312" s="96"/>
    </row>
    <row r="4313" spans="1:77" s="18" customFormat="1" ht="33.75" hidden="1" x14ac:dyDescent="0.45">
      <c r="A4313" s="260"/>
      <c r="B4313" s="258"/>
      <c r="C4313" s="608" t="s">
        <v>38</v>
      </c>
      <c r="D4313" s="608"/>
      <c r="E4313" s="607"/>
      <c r="F4313" s="607"/>
      <c r="G4313" s="607"/>
      <c r="H4313" s="607"/>
      <c r="I4313" s="607"/>
      <c r="J4313" s="607"/>
      <c r="K4313" s="607"/>
      <c r="L4313" s="607"/>
      <c r="M4313" s="607"/>
      <c r="N4313" s="607"/>
      <c r="O4313" s="607"/>
      <c r="P4313" s="607"/>
      <c r="Q4313" s="607"/>
      <c r="R4313" s="607"/>
      <c r="S4313" s="607"/>
      <c r="T4313" s="607"/>
      <c r="U4313" s="607"/>
      <c r="V4313" s="607"/>
      <c r="W4313" s="607"/>
      <c r="X4313" s="607"/>
      <c r="Y4313" s="607"/>
      <c r="Z4313" s="607"/>
      <c r="AA4313" s="607"/>
      <c r="AB4313" s="607"/>
      <c r="AC4313" s="607"/>
      <c r="AD4313" s="607"/>
      <c r="AE4313" s="607"/>
      <c r="AF4313" s="316"/>
      <c r="AG4313" s="609" t="s">
        <v>21</v>
      </c>
      <c r="AH4313" s="609"/>
      <c r="AI4313" s="609"/>
      <c r="AJ4313" s="609"/>
      <c r="AK4313" s="607"/>
      <c r="AL4313" s="607"/>
      <c r="AM4313" s="607"/>
      <c r="AN4313" s="607"/>
      <c r="AO4313" s="607"/>
      <c r="AP4313" s="607"/>
      <c r="AQ4313" s="607"/>
      <c r="AR4313" s="607"/>
      <c r="AS4313" s="607"/>
      <c r="AT4313" s="607"/>
      <c r="AU4313" s="607"/>
      <c r="AV4313" s="607"/>
      <c r="AW4313" s="607"/>
      <c r="AX4313" s="607"/>
      <c r="AY4313" s="607"/>
      <c r="AZ4313" s="607"/>
      <c r="BA4313" s="607"/>
      <c r="BB4313" s="607"/>
      <c r="BC4313" s="610" t="s">
        <v>12</v>
      </c>
      <c r="BD4313" s="610"/>
      <c r="BE4313" s="610"/>
      <c r="BF4313" s="611"/>
      <c r="BG4313" s="611"/>
      <c r="BH4313" s="611"/>
      <c r="BI4313" s="611"/>
      <c r="BJ4313" s="611"/>
      <c r="BK4313" s="611"/>
      <c r="BL4313" s="611"/>
      <c r="BM4313" s="611"/>
      <c r="BN4313" s="611"/>
      <c r="BO4313" s="611"/>
      <c r="BP4313" s="64"/>
      <c r="BQ4313" s="307"/>
      <c r="BR4313" s="65"/>
      <c r="BS4313" s="65"/>
      <c r="BT4313" s="270">
        <f>IF(BF4313=0,0,1)</f>
        <v>0</v>
      </c>
      <c r="BU4313" s="18">
        <f>IF((BG4363+BK4363)&gt;(AQ4363+AU4363),1,0)</f>
        <v>0</v>
      </c>
      <c r="BV4313" s="271"/>
    </row>
    <row r="4314" spans="1:77" ht="9.6" hidden="1" customHeight="1" x14ac:dyDescent="0.45">
      <c r="A4314" s="95"/>
      <c r="B4314" s="258"/>
      <c r="C4314" s="62"/>
      <c r="D4314" s="62"/>
      <c r="E4314" s="62"/>
      <c r="F4314" s="63"/>
      <c r="G4314" s="63"/>
      <c r="H4314" s="62"/>
      <c r="I4314" s="62"/>
      <c r="J4314" s="62"/>
      <c r="K4314" s="62"/>
      <c r="L4314" s="62"/>
      <c r="M4314" s="62"/>
      <c r="N4314" s="62"/>
      <c r="O4314" s="62"/>
      <c r="P4314" s="62"/>
      <c r="Q4314" s="62"/>
      <c r="R4314" s="62"/>
      <c r="S4314" s="62"/>
      <c r="T4314" s="62"/>
      <c r="U4314" s="62"/>
      <c r="V4314" s="62"/>
      <c r="W4314" s="62"/>
      <c r="X4314" s="62"/>
      <c r="Y4314" s="62"/>
      <c r="Z4314" s="62"/>
      <c r="AA4314" s="62"/>
      <c r="AB4314" s="62"/>
      <c r="AC4314" s="62"/>
      <c r="AD4314" s="62"/>
      <c r="AE4314" s="62"/>
      <c r="AF4314" s="62"/>
      <c r="AG4314" s="62"/>
      <c r="AH4314" s="259"/>
      <c r="AI4314" s="259"/>
      <c r="AJ4314" s="62"/>
      <c r="AK4314" s="62"/>
      <c r="AL4314" s="62"/>
      <c r="AM4314" s="62"/>
      <c r="AN4314" s="62"/>
      <c r="AO4314" s="62"/>
      <c r="AP4314" s="62"/>
      <c r="AQ4314" s="62"/>
      <c r="AR4314" s="62"/>
      <c r="AS4314" s="62"/>
      <c r="AT4314" s="62"/>
      <c r="AU4314" s="62"/>
      <c r="AV4314" s="62"/>
      <c r="AW4314" s="62"/>
      <c r="AX4314" s="62"/>
      <c r="AY4314" s="62"/>
      <c r="AZ4314" s="62"/>
      <c r="BA4314" s="62"/>
      <c r="BB4314" s="62"/>
      <c r="BC4314" s="62"/>
      <c r="BD4314" s="62"/>
      <c r="BE4314" s="62"/>
      <c r="BF4314" s="62"/>
      <c r="BG4314" s="62"/>
      <c r="BH4314" s="62"/>
      <c r="BI4314" s="62"/>
      <c r="BJ4314" s="62"/>
      <c r="BK4314" s="62"/>
      <c r="BL4314" s="62"/>
      <c r="BM4314" s="62"/>
      <c r="BN4314" s="62"/>
      <c r="BO4314" s="62"/>
      <c r="BP4314" s="62"/>
      <c r="BQ4314" s="66"/>
      <c r="BR4314" s="66"/>
      <c r="BS4314" s="66"/>
      <c r="BT4314" s="15"/>
      <c r="BU4314" s="15"/>
      <c r="BV4314" s="95"/>
    </row>
    <row r="4315" spans="1:77" ht="8.85" hidden="1" customHeight="1" thickBot="1" x14ac:dyDescent="0.5">
      <c r="A4315" s="95"/>
      <c r="B4315" s="113"/>
      <c r="C4315" s="67"/>
      <c r="D4315" s="67"/>
      <c r="E4315" s="67"/>
      <c r="F4315" s="68"/>
      <c r="G4315" s="68"/>
      <c r="H4315" s="67"/>
      <c r="I4315" s="67"/>
      <c r="J4315" s="67"/>
      <c r="K4315" s="67"/>
      <c r="L4315" s="67"/>
      <c r="M4315" s="67"/>
      <c r="N4315" s="67"/>
      <c r="O4315" s="67"/>
      <c r="P4315" s="67"/>
      <c r="Q4315" s="67"/>
      <c r="R4315" s="67"/>
      <c r="S4315" s="67"/>
      <c r="T4315" s="67"/>
      <c r="U4315" s="67"/>
      <c r="V4315" s="67"/>
      <c r="W4315" s="67"/>
      <c r="X4315" s="67"/>
      <c r="Y4315" s="67"/>
      <c r="Z4315" s="67"/>
      <c r="AA4315" s="67"/>
      <c r="AB4315" s="67"/>
      <c r="AC4315" s="67"/>
      <c r="AD4315" s="67"/>
      <c r="AE4315" s="67"/>
      <c r="AF4315" s="67"/>
      <c r="AG4315" s="67"/>
      <c r="AH4315" s="272"/>
      <c r="AI4315" s="272"/>
      <c r="AJ4315" s="67"/>
      <c r="AK4315" s="67"/>
      <c r="AL4315" s="67"/>
      <c r="AM4315" s="67"/>
      <c r="AN4315" s="67"/>
      <c r="AO4315" s="67"/>
      <c r="AP4315" s="67"/>
      <c r="AQ4315" s="67"/>
      <c r="AR4315" s="67"/>
      <c r="AS4315" s="67"/>
      <c r="AT4315" s="67"/>
      <c r="AU4315" s="67"/>
      <c r="AV4315" s="67"/>
      <c r="AW4315" s="67"/>
      <c r="AX4315" s="67"/>
      <c r="AY4315" s="67"/>
      <c r="AZ4315" s="67"/>
      <c r="BA4315" s="67"/>
      <c r="BB4315" s="67"/>
      <c r="BC4315" s="67"/>
      <c r="BD4315" s="67"/>
      <c r="BE4315" s="67"/>
      <c r="BF4315" s="67"/>
      <c r="BG4315" s="67"/>
      <c r="BH4315" s="67"/>
      <c r="BI4315" s="67"/>
      <c r="BJ4315" s="67"/>
      <c r="BK4315" s="67"/>
      <c r="BL4315" s="67"/>
      <c r="BM4315" s="67"/>
      <c r="BN4315" s="67"/>
      <c r="BO4315" s="67"/>
      <c r="BP4315" s="67"/>
      <c r="BQ4315" s="69"/>
      <c r="BR4315" s="69"/>
      <c r="BS4315" s="69"/>
      <c r="BT4315" s="15"/>
      <c r="BU4315" s="15"/>
      <c r="BV4315" s="95"/>
    </row>
    <row r="4316" spans="1:77" s="18" customFormat="1" ht="40.5" hidden="1" customHeight="1" thickTop="1" x14ac:dyDescent="0.4">
      <c r="A4316" s="271"/>
      <c r="B4316" s="652" t="s">
        <v>0</v>
      </c>
      <c r="C4316" s="648" t="s">
        <v>1</v>
      </c>
      <c r="D4316" s="649"/>
      <c r="E4316" s="273" t="s">
        <v>28</v>
      </c>
      <c r="F4316" s="546" t="s">
        <v>100</v>
      </c>
      <c r="G4316" s="546" t="s">
        <v>101</v>
      </c>
      <c r="H4316" s="704" t="s">
        <v>41</v>
      </c>
      <c r="I4316" s="705"/>
      <c r="J4316" s="554" t="s">
        <v>7</v>
      </c>
      <c r="K4316" s="554"/>
      <c r="L4316" s="554"/>
      <c r="M4316" s="554"/>
      <c r="N4316" s="554"/>
      <c r="O4316" s="554"/>
      <c r="P4316" s="554" t="s">
        <v>2</v>
      </c>
      <c r="Q4316" s="554"/>
      <c r="R4316" s="554"/>
      <c r="S4316" s="554"/>
      <c r="T4316" s="554"/>
      <c r="U4316" s="554"/>
      <c r="V4316" s="308"/>
      <c r="W4316" s="308"/>
      <c r="X4316" s="687" t="s">
        <v>35</v>
      </c>
      <c r="Y4316" s="688"/>
      <c r="Z4316" s="687" t="s">
        <v>36</v>
      </c>
      <c r="AA4316" s="688"/>
      <c r="AB4316" s="687" t="s">
        <v>44</v>
      </c>
      <c r="AC4316" s="688"/>
      <c r="AD4316" s="554" t="s">
        <v>6</v>
      </c>
      <c r="AE4316" s="554"/>
      <c r="AF4316" s="554"/>
      <c r="AG4316" s="554"/>
      <c r="AH4316" s="554"/>
      <c r="AI4316" s="554"/>
      <c r="AJ4316" s="554" t="s">
        <v>68</v>
      </c>
      <c r="AK4316" s="554"/>
      <c r="AL4316" s="554"/>
      <c r="AM4316" s="554"/>
      <c r="AN4316" s="554"/>
      <c r="AO4316" s="554"/>
      <c r="AP4316" s="554" t="s">
        <v>69</v>
      </c>
      <c r="AQ4316" s="554"/>
      <c r="AR4316" s="554"/>
      <c r="AS4316" s="554"/>
      <c r="AT4316" s="554"/>
      <c r="AU4316" s="554"/>
      <c r="AV4316" s="554" t="s">
        <v>70</v>
      </c>
      <c r="AW4316" s="554"/>
      <c r="AX4316" s="554"/>
      <c r="AY4316" s="554"/>
      <c r="AZ4316" s="554"/>
      <c r="BA4316" s="556"/>
      <c r="BB4316" s="554" t="s">
        <v>4</v>
      </c>
      <c r="BC4316" s="554"/>
      <c r="BD4316" s="554"/>
      <c r="BE4316" s="554"/>
      <c r="BF4316" s="554"/>
      <c r="BG4316" s="555"/>
      <c r="BH4316" s="554" t="s">
        <v>71</v>
      </c>
      <c r="BI4316" s="554"/>
      <c r="BJ4316" s="554"/>
      <c r="BK4316" s="554"/>
      <c r="BL4316" s="554"/>
      <c r="BM4316" s="556"/>
      <c r="BN4316" s="557" t="s">
        <v>25</v>
      </c>
      <c r="BO4316" s="558"/>
      <c r="BP4316" s="559"/>
      <c r="BQ4316" s="691" t="s">
        <v>110</v>
      </c>
      <c r="BR4316" s="691" t="s">
        <v>86</v>
      </c>
      <c r="BS4316" s="691" t="s">
        <v>87</v>
      </c>
      <c r="BT4316" s="274"/>
      <c r="BU4316" s="274"/>
      <c r="BV4316" s="271"/>
    </row>
    <row r="4317" spans="1:77" s="18" customFormat="1" ht="41.25" hidden="1" customHeight="1" x14ac:dyDescent="0.4">
      <c r="A4317" s="271"/>
      <c r="B4317" s="653"/>
      <c r="C4317" s="650"/>
      <c r="D4317" s="651"/>
      <c r="E4317" s="275" t="s">
        <v>102</v>
      </c>
      <c r="F4317" s="547"/>
      <c r="G4317" s="547"/>
      <c r="H4317" s="706"/>
      <c r="I4317" s="707"/>
      <c r="J4317" s="525" t="s">
        <v>17</v>
      </c>
      <c r="K4317" s="526"/>
      <c r="L4317" s="521" t="s">
        <v>18</v>
      </c>
      <c r="M4317" s="522"/>
      <c r="N4317" s="523" t="s">
        <v>19</v>
      </c>
      <c r="O4317" s="524" t="s">
        <v>8</v>
      </c>
      <c r="P4317" s="525" t="s">
        <v>26</v>
      </c>
      <c r="Q4317" s="526"/>
      <c r="R4317" s="521" t="s">
        <v>24</v>
      </c>
      <c r="S4317" s="522"/>
      <c r="T4317" s="523" t="s">
        <v>19</v>
      </c>
      <c r="U4317" s="524"/>
      <c r="V4317" s="309"/>
      <c r="W4317" s="309"/>
      <c r="X4317" s="689"/>
      <c r="Y4317" s="690"/>
      <c r="Z4317" s="689"/>
      <c r="AA4317" s="690"/>
      <c r="AB4317" s="689"/>
      <c r="AC4317" s="690"/>
      <c r="AD4317" s="525" t="s">
        <v>48</v>
      </c>
      <c r="AE4317" s="526"/>
      <c r="AF4317" s="521" t="s">
        <v>23</v>
      </c>
      <c r="AG4317" s="522" t="s">
        <v>3</v>
      </c>
      <c r="AH4317" s="563" t="s">
        <v>5</v>
      </c>
      <c r="AI4317" s="564"/>
      <c r="AJ4317" s="525" t="s">
        <v>48</v>
      </c>
      <c r="AK4317" s="526"/>
      <c r="AL4317" s="521" t="s">
        <v>23</v>
      </c>
      <c r="AM4317" s="522" t="s">
        <v>3</v>
      </c>
      <c r="AN4317" s="563" t="s">
        <v>5</v>
      </c>
      <c r="AO4317" s="564"/>
      <c r="AP4317" s="525" t="s">
        <v>48</v>
      </c>
      <c r="AQ4317" s="526"/>
      <c r="AR4317" s="521" t="s">
        <v>23</v>
      </c>
      <c r="AS4317" s="522" t="s">
        <v>3</v>
      </c>
      <c r="AT4317" s="563" t="s">
        <v>5</v>
      </c>
      <c r="AU4317" s="564"/>
      <c r="AV4317" s="525" t="s">
        <v>48</v>
      </c>
      <c r="AW4317" s="526"/>
      <c r="AX4317" s="521" t="s">
        <v>23</v>
      </c>
      <c r="AY4317" s="522" t="s">
        <v>3</v>
      </c>
      <c r="AZ4317" s="563" t="s">
        <v>5</v>
      </c>
      <c r="BA4317" s="564"/>
      <c r="BB4317" s="525" t="s">
        <v>48</v>
      </c>
      <c r="BC4317" s="526"/>
      <c r="BD4317" s="521" t="s">
        <v>23</v>
      </c>
      <c r="BE4317" s="522" t="s">
        <v>3</v>
      </c>
      <c r="BF4317" s="563" t="s">
        <v>5</v>
      </c>
      <c r="BG4317" s="564"/>
      <c r="BH4317" s="525" t="s">
        <v>48</v>
      </c>
      <c r="BI4317" s="526"/>
      <c r="BJ4317" s="521" t="s">
        <v>23</v>
      </c>
      <c r="BK4317" s="522" t="s">
        <v>3</v>
      </c>
      <c r="BL4317" s="563" t="s">
        <v>5</v>
      </c>
      <c r="BM4317" s="564"/>
      <c r="BN4317" s="560"/>
      <c r="BO4317" s="561"/>
      <c r="BP4317" s="562"/>
      <c r="BQ4317" s="692"/>
      <c r="BR4317" s="692"/>
      <c r="BS4317" s="692"/>
      <c r="BT4317" s="274"/>
      <c r="BU4317" s="274"/>
      <c r="BV4317" s="271"/>
    </row>
    <row r="4318" spans="1:77" ht="23.85" hidden="1" customHeight="1" x14ac:dyDescent="0.35">
      <c r="A4318" s="276"/>
      <c r="B4318" s="570" t="str">
        <f>IF(ROSTER!B$8="","",ROSTER!B$8)</f>
        <v/>
      </c>
      <c r="C4318" s="572" t="str">
        <f>IF(ROSTER!C$8="","",ROSTER!C$8)</f>
        <v/>
      </c>
      <c r="D4318" s="573"/>
      <c r="E4318" s="574"/>
      <c r="F4318" s="576">
        <f>IF(E4318="y",1,IF(E4318="S",1,0))</f>
        <v>0</v>
      </c>
      <c r="G4318" s="582">
        <f>IF(E4318="S",1,0)</f>
        <v>0</v>
      </c>
      <c r="H4318" s="578"/>
      <c r="I4318" s="543"/>
      <c r="J4318" s="542"/>
      <c r="K4318" s="580"/>
      <c r="L4318" s="584"/>
      <c r="M4318" s="585"/>
      <c r="N4318" s="588">
        <f>L4318+J4318</f>
        <v>0</v>
      </c>
      <c r="O4318" s="589"/>
      <c r="P4318" s="542"/>
      <c r="Q4318" s="580"/>
      <c r="R4318" s="584"/>
      <c r="S4318" s="585"/>
      <c r="T4318" s="588">
        <f>R4318-P4318</f>
        <v>0</v>
      </c>
      <c r="U4318" s="589"/>
      <c r="V4318" s="310"/>
      <c r="W4318" s="310"/>
      <c r="X4318" s="578"/>
      <c r="Y4318" s="543"/>
      <c r="Z4318" s="542"/>
      <c r="AA4318" s="543"/>
      <c r="AB4318" s="542"/>
      <c r="AC4318" s="543"/>
      <c r="AD4318" s="542"/>
      <c r="AE4318" s="580"/>
      <c r="AF4318" s="584"/>
      <c r="AG4318" s="585"/>
      <c r="AH4318" s="595">
        <f>IF(AD4318=0,0,(AF4318/AD4318)*100)</f>
        <v>0</v>
      </c>
      <c r="AI4318" s="596"/>
      <c r="AJ4318" s="542"/>
      <c r="AK4318" s="580"/>
      <c r="AL4318" s="584"/>
      <c r="AM4318" s="585"/>
      <c r="AN4318" s="595">
        <f>IF(AJ4318=0,0,(AL4318/AJ4318)*100)</f>
        <v>0</v>
      </c>
      <c r="AO4318" s="596"/>
      <c r="AP4318" s="542"/>
      <c r="AQ4318" s="580"/>
      <c r="AR4318" s="584"/>
      <c r="AS4318" s="585"/>
      <c r="AT4318" s="595">
        <f>IF(AP4318=0,0,(AR4318/AP4318)*100)</f>
        <v>0</v>
      </c>
      <c r="AU4318" s="596"/>
      <c r="AV4318" s="599">
        <f>AD4318+AJ4318+AP4318</f>
        <v>0</v>
      </c>
      <c r="AW4318" s="600"/>
      <c r="AX4318" s="630">
        <f>AF4318+AL4318+AR4318</f>
        <v>0</v>
      </c>
      <c r="AY4318" s="631"/>
      <c r="AZ4318" s="595">
        <f>IF(AV4318=0,0,(AX4318/AV4318)*100)</f>
        <v>0</v>
      </c>
      <c r="BA4318" s="596"/>
      <c r="BB4318" s="542"/>
      <c r="BC4318" s="580"/>
      <c r="BD4318" s="584"/>
      <c r="BE4318" s="585"/>
      <c r="BF4318" s="595">
        <f>IF(BB4318=0,0,(BD4318/BB4318)*100)</f>
        <v>0</v>
      </c>
      <c r="BG4318" s="596"/>
      <c r="BH4318" s="599">
        <f>AV4318+BB4318</f>
        <v>0</v>
      </c>
      <c r="BI4318" s="600"/>
      <c r="BJ4318" s="630">
        <f>AX4318+BD4318</f>
        <v>0</v>
      </c>
      <c r="BK4318" s="631"/>
      <c r="BL4318" s="595">
        <f>IF(BH4318=0,0,(BJ4318/BH4318)*100)</f>
        <v>0</v>
      </c>
      <c r="BM4318" s="596"/>
      <c r="BN4318" s="656">
        <f>(AF4318*2)+(AL4318*2)+(AR4318*3)+BD4318</f>
        <v>0</v>
      </c>
      <c r="BO4318" s="657"/>
      <c r="BP4318" s="658"/>
      <c r="BQ4318" s="676">
        <f>IF(BS4318=0,0,50*BR4318/BS4318)</f>
        <v>0</v>
      </c>
      <c r="BR4318" s="662">
        <f>(BN4318*BU$11)+(N4318*BU$12)+(Z4318*BU$13)+(R4318*BU$14)+(X4318*BU$15)+(AB4318*BU$16)</f>
        <v>0</v>
      </c>
      <c r="BS4318" s="662">
        <f>((BB4318-BD4318)*BU$18)+((AV4318-AX4318)*BU$17)+(H4318*BU$19)+(P4318*BU$20)</f>
        <v>0</v>
      </c>
      <c r="BT4318" s="19" t="s">
        <v>75</v>
      </c>
      <c r="BU4318" s="277">
        <f>IF(BQ4313="B",'VALUE POINTS'!L$10,IF('GAME STATS'!BQ4313="C",'VALUE POINTS'!M$10,'VALUE POINTS'!K$10))</f>
        <v>1</v>
      </c>
      <c r="BV4318" s="278"/>
    </row>
    <row r="4319" spans="1:77" ht="23.85" hidden="1" customHeight="1" x14ac:dyDescent="0.35">
      <c r="A4319" s="276"/>
      <c r="B4319" s="571"/>
      <c r="C4319" s="642" t="str">
        <f>IF(ROSTER!D$8="","",ROSTER!D$8)</f>
        <v/>
      </c>
      <c r="D4319" s="643"/>
      <c r="E4319" s="575"/>
      <c r="F4319" s="577"/>
      <c r="G4319" s="583"/>
      <c r="H4319" s="579"/>
      <c r="I4319" s="545"/>
      <c r="J4319" s="544"/>
      <c r="K4319" s="581"/>
      <c r="L4319" s="586"/>
      <c r="M4319" s="587"/>
      <c r="N4319" s="592" t="s">
        <v>16</v>
      </c>
      <c r="O4319" s="603"/>
      <c r="P4319" s="544"/>
      <c r="Q4319" s="581"/>
      <c r="R4319" s="586"/>
      <c r="S4319" s="587"/>
      <c r="T4319" s="592" t="s">
        <v>16</v>
      </c>
      <c r="U4319" s="603"/>
      <c r="V4319" s="311"/>
      <c r="W4319" s="311"/>
      <c r="X4319" s="579"/>
      <c r="Y4319" s="545"/>
      <c r="Z4319" s="544"/>
      <c r="AA4319" s="545"/>
      <c r="AB4319" s="544"/>
      <c r="AC4319" s="545"/>
      <c r="AD4319" s="544"/>
      <c r="AE4319" s="581"/>
      <c r="AF4319" s="586"/>
      <c r="AG4319" s="587"/>
      <c r="AH4319" s="626"/>
      <c r="AI4319" s="627"/>
      <c r="AJ4319" s="544"/>
      <c r="AK4319" s="581"/>
      <c r="AL4319" s="586"/>
      <c r="AM4319" s="587"/>
      <c r="AN4319" s="626"/>
      <c r="AO4319" s="627"/>
      <c r="AP4319" s="544"/>
      <c r="AQ4319" s="581"/>
      <c r="AR4319" s="586"/>
      <c r="AS4319" s="587"/>
      <c r="AT4319" s="626"/>
      <c r="AU4319" s="627"/>
      <c r="AV4319" s="628"/>
      <c r="AW4319" s="629"/>
      <c r="AX4319" s="632"/>
      <c r="AY4319" s="633"/>
      <c r="AZ4319" s="626"/>
      <c r="BA4319" s="627"/>
      <c r="BB4319" s="544"/>
      <c r="BC4319" s="581"/>
      <c r="BD4319" s="586"/>
      <c r="BE4319" s="587"/>
      <c r="BF4319" s="626"/>
      <c r="BG4319" s="627"/>
      <c r="BH4319" s="628"/>
      <c r="BI4319" s="629"/>
      <c r="BJ4319" s="632"/>
      <c r="BK4319" s="633"/>
      <c r="BL4319" s="626"/>
      <c r="BM4319" s="627"/>
      <c r="BN4319" s="678"/>
      <c r="BO4319" s="679"/>
      <c r="BP4319" s="680"/>
      <c r="BQ4319" s="677"/>
      <c r="BR4319" s="663"/>
      <c r="BS4319" s="663"/>
      <c r="BT4319" s="19" t="s">
        <v>76</v>
      </c>
      <c r="BU4319" s="277">
        <f>IF(BQ4313="B",'VALUE POINTS'!L$11,IF('GAME STATS'!BQ4313="C",'VALUE POINTS'!M$11,'VALUE POINTS'!K$11))</f>
        <v>1</v>
      </c>
      <c r="BV4319" s="278"/>
    </row>
    <row r="4320" spans="1:77" ht="21.75" hidden="1" customHeight="1" x14ac:dyDescent="0.35">
      <c r="A4320" s="95"/>
      <c r="B4320" s="570" t="str">
        <f>IF(ROSTER!B$10="","",ROSTER!B$10)</f>
        <v/>
      </c>
      <c r="C4320" s="572" t="str">
        <f>IF(ROSTER!C$10="","",ROSTER!C$10)</f>
        <v/>
      </c>
      <c r="D4320" s="573"/>
      <c r="E4320" s="574"/>
      <c r="F4320" s="576">
        <f>IF(E4320="y",1,IF(E4320="S",1,0))</f>
        <v>0</v>
      </c>
      <c r="G4320" s="582">
        <f>IF(E4320="S",1,0)</f>
        <v>0</v>
      </c>
      <c r="H4320" s="578"/>
      <c r="I4320" s="543"/>
      <c r="J4320" s="542"/>
      <c r="K4320" s="580"/>
      <c r="L4320" s="584"/>
      <c r="M4320" s="585"/>
      <c r="N4320" s="588">
        <f>L4320+J4320</f>
        <v>0</v>
      </c>
      <c r="O4320" s="589"/>
      <c r="P4320" s="542"/>
      <c r="Q4320" s="580"/>
      <c r="R4320" s="584"/>
      <c r="S4320" s="585"/>
      <c r="T4320" s="588">
        <f>R4320-P4320</f>
        <v>0</v>
      </c>
      <c r="U4320" s="589"/>
      <c r="V4320" s="310"/>
      <c r="W4320" s="310"/>
      <c r="X4320" s="578"/>
      <c r="Y4320" s="543"/>
      <c r="Z4320" s="542"/>
      <c r="AA4320" s="543"/>
      <c r="AB4320" s="542"/>
      <c r="AC4320" s="543"/>
      <c r="AD4320" s="542"/>
      <c r="AE4320" s="580"/>
      <c r="AF4320" s="584"/>
      <c r="AG4320" s="585"/>
      <c r="AH4320" s="595">
        <f>IF(AD4320=0,0,(AF4320/AD4320)*100)</f>
        <v>0</v>
      </c>
      <c r="AI4320" s="596"/>
      <c r="AJ4320" s="542"/>
      <c r="AK4320" s="580"/>
      <c r="AL4320" s="584"/>
      <c r="AM4320" s="585"/>
      <c r="AN4320" s="595">
        <f>IF(AJ4320=0,0,(AL4320/AJ4320)*100)</f>
        <v>0</v>
      </c>
      <c r="AO4320" s="596"/>
      <c r="AP4320" s="542"/>
      <c r="AQ4320" s="580"/>
      <c r="AR4320" s="584"/>
      <c r="AS4320" s="585"/>
      <c r="AT4320" s="595">
        <f>IF(AP4320=0,0,(AR4320/AP4320)*100)</f>
        <v>0</v>
      </c>
      <c r="AU4320" s="596"/>
      <c r="AV4320" s="599">
        <f>AD4320+AJ4320+AP4320</f>
        <v>0</v>
      </c>
      <c r="AW4320" s="600"/>
      <c r="AX4320" s="630">
        <f>AF4320+AL4320+AR4320</f>
        <v>0</v>
      </c>
      <c r="AY4320" s="631"/>
      <c r="AZ4320" s="595">
        <f>IF(AV4320=0,0,(AX4320/AV4320)*100)</f>
        <v>0</v>
      </c>
      <c r="BA4320" s="596"/>
      <c r="BB4320" s="542"/>
      <c r="BC4320" s="580"/>
      <c r="BD4320" s="584"/>
      <c r="BE4320" s="585"/>
      <c r="BF4320" s="595">
        <f>IF(BB4320=0,0,(BD4320/BB4320)*100)</f>
        <v>0</v>
      </c>
      <c r="BG4320" s="596"/>
      <c r="BH4320" s="599">
        <f>AV4320+BB4320</f>
        <v>0</v>
      </c>
      <c r="BI4320" s="600"/>
      <c r="BJ4320" s="630">
        <f>AX4320+BD4320</f>
        <v>0</v>
      </c>
      <c r="BK4320" s="631"/>
      <c r="BL4320" s="595">
        <f>IF(BH4320=0,0,(BJ4320/BH4320)*100)</f>
        <v>0</v>
      </c>
      <c r="BM4320" s="596"/>
      <c r="BN4320" s="656">
        <f>(AF4320*2)+(AL4320*2)+(AR4320*3)+BD4320</f>
        <v>0</v>
      </c>
      <c r="BO4320" s="657"/>
      <c r="BP4320" s="658"/>
      <c r="BQ4320" s="676">
        <f>IF(BS4320=0,0,50*BR4320/BS4320)</f>
        <v>0</v>
      </c>
      <c r="BR4320" s="662">
        <f>(BN4320*BU$11)+(N4320*BU$12)+(Z4320*BU$13)+(R4320*BU$14)+(X4320*BU$15)+(AB4320*BU$16)</f>
        <v>0</v>
      </c>
      <c r="BS4320" s="662">
        <f>((BB4320-BD4320)*BU$18)+((AV4320-AX4320)*BU$17)+(H4320*BU$19)+(P4320*BU$20)</f>
        <v>0</v>
      </c>
      <c r="BT4320" s="19" t="s">
        <v>77</v>
      </c>
      <c r="BU4320" s="277">
        <f>IF(BQ4313="B",'VALUE POINTS'!L$12,IF('GAME STATS'!BQ4313="C",'VALUE POINTS'!M$12,'VALUE POINTS'!K$12))</f>
        <v>2</v>
      </c>
      <c r="BV4320" s="278"/>
    </row>
    <row r="4321" spans="1:74" ht="21.75" hidden="1" customHeight="1" x14ac:dyDescent="0.35">
      <c r="A4321" s="95"/>
      <c r="B4321" s="571"/>
      <c r="C4321" s="642" t="str">
        <f>IF(ROSTER!D$10="","",ROSTER!D$10)</f>
        <v/>
      </c>
      <c r="D4321" s="643"/>
      <c r="E4321" s="575"/>
      <c r="F4321" s="577"/>
      <c r="G4321" s="583"/>
      <c r="H4321" s="579"/>
      <c r="I4321" s="545"/>
      <c r="J4321" s="544"/>
      <c r="K4321" s="581"/>
      <c r="L4321" s="586"/>
      <c r="M4321" s="587"/>
      <c r="N4321" s="592" t="s">
        <v>16</v>
      </c>
      <c r="O4321" s="603"/>
      <c r="P4321" s="544"/>
      <c r="Q4321" s="581"/>
      <c r="R4321" s="586"/>
      <c r="S4321" s="587"/>
      <c r="T4321" s="592" t="s">
        <v>16</v>
      </c>
      <c r="U4321" s="603"/>
      <c r="V4321" s="311"/>
      <c r="W4321" s="311"/>
      <c r="X4321" s="579"/>
      <c r="Y4321" s="545"/>
      <c r="Z4321" s="544"/>
      <c r="AA4321" s="545"/>
      <c r="AB4321" s="544"/>
      <c r="AC4321" s="545"/>
      <c r="AD4321" s="544"/>
      <c r="AE4321" s="581"/>
      <c r="AF4321" s="586"/>
      <c r="AG4321" s="587"/>
      <c r="AH4321" s="626"/>
      <c r="AI4321" s="627"/>
      <c r="AJ4321" s="544"/>
      <c r="AK4321" s="581"/>
      <c r="AL4321" s="586"/>
      <c r="AM4321" s="587"/>
      <c r="AN4321" s="626"/>
      <c r="AO4321" s="627"/>
      <c r="AP4321" s="544"/>
      <c r="AQ4321" s="581"/>
      <c r="AR4321" s="586"/>
      <c r="AS4321" s="587"/>
      <c r="AT4321" s="626"/>
      <c r="AU4321" s="627"/>
      <c r="AV4321" s="628"/>
      <c r="AW4321" s="629"/>
      <c r="AX4321" s="632"/>
      <c r="AY4321" s="633"/>
      <c r="AZ4321" s="626"/>
      <c r="BA4321" s="627"/>
      <c r="BB4321" s="544"/>
      <c r="BC4321" s="581"/>
      <c r="BD4321" s="586"/>
      <c r="BE4321" s="587"/>
      <c r="BF4321" s="626"/>
      <c r="BG4321" s="627"/>
      <c r="BH4321" s="628"/>
      <c r="BI4321" s="629"/>
      <c r="BJ4321" s="632"/>
      <c r="BK4321" s="633"/>
      <c r="BL4321" s="626"/>
      <c r="BM4321" s="627"/>
      <c r="BN4321" s="678"/>
      <c r="BO4321" s="679"/>
      <c r="BP4321" s="680"/>
      <c r="BQ4321" s="677"/>
      <c r="BR4321" s="663"/>
      <c r="BS4321" s="663"/>
      <c r="BT4321" s="19" t="s">
        <v>78</v>
      </c>
      <c r="BU4321" s="277">
        <f>IF(BQ4313="B",'VALUE POINTS'!L$13,IF('GAME STATS'!BQ4313="C",'VALUE POINTS'!M$13,'VALUE POINTS'!K$13))</f>
        <v>2</v>
      </c>
      <c r="BV4321" s="278"/>
    </row>
    <row r="4322" spans="1:74" ht="21.75" hidden="1" customHeight="1" x14ac:dyDescent="0.35">
      <c r="A4322" s="95"/>
      <c r="B4322" s="570" t="str">
        <f>IF(ROSTER!B$12="","",ROSTER!B$12)</f>
        <v/>
      </c>
      <c r="C4322" s="572" t="str">
        <f>IF(ROSTER!C$12="","",ROSTER!C$12)</f>
        <v/>
      </c>
      <c r="D4322" s="573"/>
      <c r="E4322" s="574"/>
      <c r="F4322" s="576">
        <f>IF(E4322="y",1,IF(E4322="S",1,0))</f>
        <v>0</v>
      </c>
      <c r="G4322" s="582">
        <f>IF(E4322="S",1,0)</f>
        <v>0</v>
      </c>
      <c r="H4322" s="578"/>
      <c r="I4322" s="543"/>
      <c r="J4322" s="542"/>
      <c r="K4322" s="580"/>
      <c r="L4322" s="584"/>
      <c r="M4322" s="585"/>
      <c r="N4322" s="588">
        <f>L4322+J4322</f>
        <v>0</v>
      </c>
      <c r="O4322" s="589"/>
      <c r="P4322" s="542"/>
      <c r="Q4322" s="580"/>
      <c r="R4322" s="584"/>
      <c r="S4322" s="585"/>
      <c r="T4322" s="588">
        <f>R4322-P4322</f>
        <v>0</v>
      </c>
      <c r="U4322" s="589"/>
      <c r="V4322" s="310"/>
      <c r="W4322" s="310"/>
      <c r="X4322" s="578"/>
      <c r="Y4322" s="543"/>
      <c r="Z4322" s="542"/>
      <c r="AA4322" s="543"/>
      <c r="AB4322" s="542"/>
      <c r="AC4322" s="543"/>
      <c r="AD4322" s="542"/>
      <c r="AE4322" s="580"/>
      <c r="AF4322" s="584"/>
      <c r="AG4322" s="585"/>
      <c r="AH4322" s="595">
        <f>IF(AD4322=0,0,(AF4322/AD4322)*100)</f>
        <v>0</v>
      </c>
      <c r="AI4322" s="596"/>
      <c r="AJ4322" s="542"/>
      <c r="AK4322" s="580"/>
      <c r="AL4322" s="584"/>
      <c r="AM4322" s="585"/>
      <c r="AN4322" s="595">
        <f>IF(AJ4322=0,0,(AL4322/AJ4322)*100)</f>
        <v>0</v>
      </c>
      <c r="AO4322" s="596"/>
      <c r="AP4322" s="542"/>
      <c r="AQ4322" s="580"/>
      <c r="AR4322" s="584"/>
      <c r="AS4322" s="585"/>
      <c r="AT4322" s="595">
        <f>IF(AP4322=0,0,(AR4322/AP4322)*100)</f>
        <v>0</v>
      </c>
      <c r="AU4322" s="596"/>
      <c r="AV4322" s="599">
        <f>AD4322+AJ4322+AP4322</f>
        <v>0</v>
      </c>
      <c r="AW4322" s="600"/>
      <c r="AX4322" s="630">
        <f>AF4322+AL4322+AR4322</f>
        <v>0</v>
      </c>
      <c r="AY4322" s="631"/>
      <c r="AZ4322" s="595">
        <f>IF(AV4322=0,0,(AX4322/AV4322)*100)</f>
        <v>0</v>
      </c>
      <c r="BA4322" s="596"/>
      <c r="BB4322" s="542"/>
      <c r="BC4322" s="580"/>
      <c r="BD4322" s="584"/>
      <c r="BE4322" s="585"/>
      <c r="BF4322" s="595">
        <f>IF(BB4322=0,0,(BD4322/BB4322)*100)</f>
        <v>0</v>
      </c>
      <c r="BG4322" s="596"/>
      <c r="BH4322" s="599">
        <f>AV4322+BB4322</f>
        <v>0</v>
      </c>
      <c r="BI4322" s="600"/>
      <c r="BJ4322" s="630">
        <f>AX4322+BD4322</f>
        <v>0</v>
      </c>
      <c r="BK4322" s="631"/>
      <c r="BL4322" s="595">
        <f>IF(BH4322=0,0,(BJ4322/BH4322)*100)</f>
        <v>0</v>
      </c>
      <c r="BM4322" s="596"/>
      <c r="BN4322" s="656">
        <f>(AF4322*2)+(AL4322*2)+(AR4322*3)+BD4322</f>
        <v>0</v>
      </c>
      <c r="BO4322" s="657"/>
      <c r="BP4322" s="658"/>
      <c r="BQ4322" s="676">
        <f t="shared" ref="BQ4322" si="3292">IF(BS4322=0,0,50*BR4322/BS4322)</f>
        <v>0</v>
      </c>
      <c r="BR4322" s="662">
        <f>(BN4322*BU$11)+(N4322*BU$12)+(Z4322*BU$13)+(R4322*BU$14)+(X4322*BU$15)+(AB4322*BU$16)</f>
        <v>0</v>
      </c>
      <c r="BS4322" s="662">
        <f>((BB4322-BD4322)*BU$18)+((AV4322-AX4322)*BU$17)+(H4322*BU$19)+(P4322*BU$20)</f>
        <v>0</v>
      </c>
      <c r="BT4322" s="19" t="s">
        <v>79</v>
      </c>
      <c r="BU4322" s="277">
        <f>IF(BQ4313="B",'VALUE POINTS'!L$14,IF('GAME STATS'!BQ4313="C",'VALUE POINTS'!M$14,'VALUE POINTS'!K$14))</f>
        <v>2</v>
      </c>
      <c r="BV4322" s="278"/>
    </row>
    <row r="4323" spans="1:74" ht="21.75" hidden="1" customHeight="1" x14ac:dyDescent="0.35">
      <c r="A4323" s="95"/>
      <c r="B4323" s="571"/>
      <c r="C4323" s="642" t="str">
        <f>IF(ROSTER!D$12="","",ROSTER!D$12)</f>
        <v/>
      </c>
      <c r="D4323" s="643"/>
      <c r="E4323" s="575"/>
      <c r="F4323" s="577"/>
      <c r="G4323" s="583"/>
      <c r="H4323" s="579"/>
      <c r="I4323" s="545"/>
      <c r="J4323" s="544"/>
      <c r="K4323" s="581"/>
      <c r="L4323" s="586"/>
      <c r="M4323" s="587"/>
      <c r="N4323" s="592"/>
      <c r="O4323" s="603"/>
      <c r="P4323" s="544"/>
      <c r="Q4323" s="581"/>
      <c r="R4323" s="586"/>
      <c r="S4323" s="587"/>
      <c r="T4323" s="592"/>
      <c r="U4323" s="603"/>
      <c r="V4323" s="311"/>
      <c r="W4323" s="311"/>
      <c r="X4323" s="579"/>
      <c r="Y4323" s="545"/>
      <c r="Z4323" s="544"/>
      <c r="AA4323" s="545"/>
      <c r="AB4323" s="544"/>
      <c r="AC4323" s="545"/>
      <c r="AD4323" s="544"/>
      <c r="AE4323" s="581"/>
      <c r="AF4323" s="586"/>
      <c r="AG4323" s="587"/>
      <c r="AH4323" s="626"/>
      <c r="AI4323" s="627"/>
      <c r="AJ4323" s="544"/>
      <c r="AK4323" s="581"/>
      <c r="AL4323" s="586"/>
      <c r="AM4323" s="587"/>
      <c r="AN4323" s="626"/>
      <c r="AO4323" s="627"/>
      <c r="AP4323" s="544"/>
      <c r="AQ4323" s="581"/>
      <c r="AR4323" s="586"/>
      <c r="AS4323" s="587"/>
      <c r="AT4323" s="626"/>
      <c r="AU4323" s="627"/>
      <c r="AV4323" s="628"/>
      <c r="AW4323" s="629"/>
      <c r="AX4323" s="632"/>
      <c r="AY4323" s="633"/>
      <c r="AZ4323" s="626"/>
      <c r="BA4323" s="627"/>
      <c r="BB4323" s="544"/>
      <c r="BC4323" s="581"/>
      <c r="BD4323" s="586"/>
      <c r="BE4323" s="587"/>
      <c r="BF4323" s="626"/>
      <c r="BG4323" s="627"/>
      <c r="BH4323" s="628"/>
      <c r="BI4323" s="629"/>
      <c r="BJ4323" s="632"/>
      <c r="BK4323" s="633"/>
      <c r="BL4323" s="626"/>
      <c r="BM4323" s="627"/>
      <c r="BN4323" s="678"/>
      <c r="BO4323" s="679"/>
      <c r="BP4323" s="680"/>
      <c r="BQ4323" s="677"/>
      <c r="BR4323" s="663"/>
      <c r="BS4323" s="663"/>
      <c r="BT4323" s="19" t="s">
        <v>80</v>
      </c>
      <c r="BU4323" s="277">
        <f>IF(BQ4313="B",'VALUE POINTS'!L$15,IF('GAME STATS'!BQ4313="C",'VALUE POINTS'!M$15,'VALUE POINTS'!K$15))</f>
        <v>2</v>
      </c>
      <c r="BV4323" s="278"/>
    </row>
    <row r="4324" spans="1:74" ht="21.75" hidden="1" customHeight="1" x14ac:dyDescent="0.35">
      <c r="A4324" s="95"/>
      <c r="B4324" s="570" t="str">
        <f>IF(ROSTER!B$14="","",ROSTER!B$14)</f>
        <v/>
      </c>
      <c r="C4324" s="572" t="str">
        <f>IF(ROSTER!C$14="","",ROSTER!C$14)</f>
        <v/>
      </c>
      <c r="D4324" s="573"/>
      <c r="E4324" s="574"/>
      <c r="F4324" s="576">
        <f>IF(E4324="y",1,IF(E4324="S",1,0))</f>
        <v>0</v>
      </c>
      <c r="G4324" s="582">
        <f>IF(E4324="S",1,0)</f>
        <v>0</v>
      </c>
      <c r="H4324" s="578"/>
      <c r="I4324" s="543"/>
      <c r="J4324" s="542"/>
      <c r="K4324" s="580"/>
      <c r="L4324" s="584"/>
      <c r="M4324" s="585"/>
      <c r="N4324" s="588">
        <f>L4324+J4324</f>
        <v>0</v>
      </c>
      <c r="O4324" s="589"/>
      <c r="P4324" s="542"/>
      <c r="Q4324" s="580"/>
      <c r="R4324" s="584"/>
      <c r="S4324" s="585"/>
      <c r="T4324" s="588">
        <f>R4324-P4324</f>
        <v>0</v>
      </c>
      <c r="U4324" s="589"/>
      <c r="V4324" s="310"/>
      <c r="W4324" s="310"/>
      <c r="X4324" s="578"/>
      <c r="Y4324" s="543"/>
      <c r="Z4324" s="542"/>
      <c r="AA4324" s="543"/>
      <c r="AB4324" s="542"/>
      <c r="AC4324" s="543"/>
      <c r="AD4324" s="542"/>
      <c r="AE4324" s="580"/>
      <c r="AF4324" s="584"/>
      <c r="AG4324" s="585"/>
      <c r="AH4324" s="595">
        <f>IF(AD4324=0,0,(AF4324/AD4324)*100)</f>
        <v>0</v>
      </c>
      <c r="AI4324" s="596"/>
      <c r="AJ4324" s="542"/>
      <c r="AK4324" s="580"/>
      <c r="AL4324" s="584"/>
      <c r="AM4324" s="585"/>
      <c r="AN4324" s="595">
        <f>IF(AJ4324=0,0,(AL4324/AJ4324)*100)</f>
        <v>0</v>
      </c>
      <c r="AO4324" s="596"/>
      <c r="AP4324" s="542"/>
      <c r="AQ4324" s="580"/>
      <c r="AR4324" s="584"/>
      <c r="AS4324" s="585"/>
      <c r="AT4324" s="595">
        <f>IF(AP4324=0,0,(AR4324/AP4324)*100)</f>
        <v>0</v>
      </c>
      <c r="AU4324" s="596"/>
      <c r="AV4324" s="599">
        <f>AD4324+AJ4324+AP4324</f>
        <v>0</v>
      </c>
      <c r="AW4324" s="600"/>
      <c r="AX4324" s="630">
        <f>AF4324+AL4324+AR4324</f>
        <v>0</v>
      </c>
      <c r="AY4324" s="631"/>
      <c r="AZ4324" s="595">
        <f>IF(AV4324=0,0,(AX4324/AV4324)*100)</f>
        <v>0</v>
      </c>
      <c r="BA4324" s="596"/>
      <c r="BB4324" s="542"/>
      <c r="BC4324" s="580"/>
      <c r="BD4324" s="584"/>
      <c r="BE4324" s="585"/>
      <c r="BF4324" s="595">
        <f>IF(BB4324=0,0,(BD4324/BB4324)*100)</f>
        <v>0</v>
      </c>
      <c r="BG4324" s="596"/>
      <c r="BH4324" s="599">
        <f>AV4324+BB4324</f>
        <v>0</v>
      </c>
      <c r="BI4324" s="600"/>
      <c r="BJ4324" s="630">
        <f>AX4324+BD4324</f>
        <v>0</v>
      </c>
      <c r="BK4324" s="631"/>
      <c r="BL4324" s="595">
        <f>IF(BH4324=0,0,(BJ4324/BH4324)*100)</f>
        <v>0</v>
      </c>
      <c r="BM4324" s="596"/>
      <c r="BN4324" s="656">
        <f>(AF4324*2)+(AL4324*2)+(AR4324*3)+BD4324</f>
        <v>0</v>
      </c>
      <c r="BO4324" s="657"/>
      <c r="BP4324" s="658"/>
      <c r="BQ4324" s="676">
        <f t="shared" ref="BQ4324" si="3293">IF(BS4324=0,0,50*BR4324/BS4324)</f>
        <v>0</v>
      </c>
      <c r="BR4324" s="662">
        <f>(BN4324*BU$11)+(N4324*BU$12)+(Z4324*BU$13)+(R4324*BU$14)+(X4324*BU$15)+(AB4324*BU$16)</f>
        <v>0</v>
      </c>
      <c r="BS4324" s="662">
        <f>((BB4324-BD4324)*BU$18)+((AV4324-AX4324)*BU$17)+(H4324*BU$19)+(P4324*BU$20)</f>
        <v>0</v>
      </c>
      <c r="BT4324" s="19" t="s">
        <v>81</v>
      </c>
      <c r="BU4324" s="277">
        <f>IF(BQ4313="B",'VALUE POINTS'!L$16,IF('GAME STATS'!BQ4313="C",'VALUE POINTS'!M$16,'VALUE POINTS'!K$16))</f>
        <v>2</v>
      </c>
      <c r="BV4324" s="278"/>
    </row>
    <row r="4325" spans="1:74" ht="21.75" hidden="1" customHeight="1" x14ac:dyDescent="0.35">
      <c r="A4325" s="95"/>
      <c r="B4325" s="571"/>
      <c r="C4325" s="642" t="str">
        <f>IF(ROSTER!D$14="","",ROSTER!D$14)</f>
        <v/>
      </c>
      <c r="D4325" s="643"/>
      <c r="E4325" s="575"/>
      <c r="F4325" s="577"/>
      <c r="G4325" s="583"/>
      <c r="H4325" s="579"/>
      <c r="I4325" s="545"/>
      <c r="J4325" s="544"/>
      <c r="K4325" s="581"/>
      <c r="L4325" s="586"/>
      <c r="M4325" s="587"/>
      <c r="N4325" s="592"/>
      <c r="O4325" s="603"/>
      <c r="P4325" s="544"/>
      <c r="Q4325" s="581"/>
      <c r="R4325" s="586"/>
      <c r="S4325" s="587"/>
      <c r="T4325" s="592"/>
      <c r="U4325" s="603"/>
      <c r="V4325" s="311"/>
      <c r="W4325" s="311"/>
      <c r="X4325" s="579"/>
      <c r="Y4325" s="545"/>
      <c r="Z4325" s="544"/>
      <c r="AA4325" s="545"/>
      <c r="AB4325" s="544"/>
      <c r="AC4325" s="545"/>
      <c r="AD4325" s="544"/>
      <c r="AE4325" s="581"/>
      <c r="AF4325" s="586"/>
      <c r="AG4325" s="587"/>
      <c r="AH4325" s="626"/>
      <c r="AI4325" s="627"/>
      <c r="AJ4325" s="544"/>
      <c r="AK4325" s="581"/>
      <c r="AL4325" s="586"/>
      <c r="AM4325" s="587"/>
      <c r="AN4325" s="626"/>
      <c r="AO4325" s="627"/>
      <c r="AP4325" s="544"/>
      <c r="AQ4325" s="581"/>
      <c r="AR4325" s="586"/>
      <c r="AS4325" s="587"/>
      <c r="AT4325" s="626"/>
      <c r="AU4325" s="627"/>
      <c r="AV4325" s="628"/>
      <c r="AW4325" s="629"/>
      <c r="AX4325" s="632"/>
      <c r="AY4325" s="633"/>
      <c r="AZ4325" s="626"/>
      <c r="BA4325" s="627"/>
      <c r="BB4325" s="544"/>
      <c r="BC4325" s="581"/>
      <c r="BD4325" s="586"/>
      <c r="BE4325" s="587"/>
      <c r="BF4325" s="626"/>
      <c r="BG4325" s="627"/>
      <c r="BH4325" s="628"/>
      <c r="BI4325" s="629"/>
      <c r="BJ4325" s="632"/>
      <c r="BK4325" s="633"/>
      <c r="BL4325" s="626"/>
      <c r="BM4325" s="627"/>
      <c r="BN4325" s="678"/>
      <c r="BO4325" s="679"/>
      <c r="BP4325" s="680"/>
      <c r="BQ4325" s="677"/>
      <c r="BR4325" s="663"/>
      <c r="BS4325" s="663"/>
      <c r="BT4325" s="19" t="s">
        <v>82</v>
      </c>
      <c r="BU4325" s="277">
        <f>IF(BQ4313="B",'VALUE POINTS'!L$17,IF('GAME STATS'!BQ4313="C",'VALUE POINTS'!M$17,'VALUE POINTS'!K$17))</f>
        <v>1</v>
      </c>
      <c r="BV4325" s="278"/>
    </row>
    <row r="4326" spans="1:74" ht="21.75" hidden="1" customHeight="1" x14ac:dyDescent="0.35">
      <c r="A4326" s="95"/>
      <c r="B4326" s="570" t="str">
        <f>IF(ROSTER!B$16="","",ROSTER!B$16)</f>
        <v/>
      </c>
      <c r="C4326" s="572" t="str">
        <f>IF(ROSTER!C$16="","",ROSTER!C$16)</f>
        <v/>
      </c>
      <c r="D4326" s="573"/>
      <c r="E4326" s="574"/>
      <c r="F4326" s="576">
        <f>IF(E4326="y",1,IF(E4326="S",1,0))</f>
        <v>0</v>
      </c>
      <c r="G4326" s="582">
        <f>IF(E4326="S",1,0)</f>
        <v>0</v>
      </c>
      <c r="H4326" s="578"/>
      <c r="I4326" s="543"/>
      <c r="J4326" s="542"/>
      <c r="K4326" s="580"/>
      <c r="L4326" s="584"/>
      <c r="M4326" s="585"/>
      <c r="N4326" s="588">
        <f>L4326+J4326</f>
        <v>0</v>
      </c>
      <c r="O4326" s="589"/>
      <c r="P4326" s="542"/>
      <c r="Q4326" s="580"/>
      <c r="R4326" s="584"/>
      <c r="S4326" s="585"/>
      <c r="T4326" s="588">
        <f>R4326-P4326</f>
        <v>0</v>
      </c>
      <c r="U4326" s="589"/>
      <c r="V4326" s="310"/>
      <c r="W4326" s="310"/>
      <c r="X4326" s="578"/>
      <c r="Y4326" s="543"/>
      <c r="Z4326" s="542"/>
      <c r="AA4326" s="543"/>
      <c r="AB4326" s="542"/>
      <c r="AC4326" s="543"/>
      <c r="AD4326" s="542"/>
      <c r="AE4326" s="580"/>
      <c r="AF4326" s="584"/>
      <c r="AG4326" s="585"/>
      <c r="AH4326" s="595">
        <f>IF(AD4326=0,0,(AF4326/AD4326)*100)</f>
        <v>0</v>
      </c>
      <c r="AI4326" s="596"/>
      <c r="AJ4326" s="542"/>
      <c r="AK4326" s="580"/>
      <c r="AL4326" s="584"/>
      <c r="AM4326" s="585"/>
      <c r="AN4326" s="595">
        <f>IF(AJ4326=0,0,(AL4326/AJ4326)*100)</f>
        <v>0</v>
      </c>
      <c r="AO4326" s="596"/>
      <c r="AP4326" s="542"/>
      <c r="AQ4326" s="580"/>
      <c r="AR4326" s="584"/>
      <c r="AS4326" s="585"/>
      <c r="AT4326" s="595">
        <f>IF(AP4326=0,0,(AR4326/AP4326)*100)</f>
        <v>0</v>
      </c>
      <c r="AU4326" s="596"/>
      <c r="AV4326" s="599">
        <f>AD4326+AJ4326+AP4326</f>
        <v>0</v>
      </c>
      <c r="AW4326" s="600"/>
      <c r="AX4326" s="630">
        <f>AF4326+AL4326+AR4326</f>
        <v>0</v>
      </c>
      <c r="AY4326" s="631"/>
      <c r="AZ4326" s="595">
        <f>IF(AV4326=0,0,(AX4326/AV4326)*100)</f>
        <v>0</v>
      </c>
      <c r="BA4326" s="596"/>
      <c r="BB4326" s="542"/>
      <c r="BC4326" s="580"/>
      <c r="BD4326" s="584"/>
      <c r="BE4326" s="585"/>
      <c r="BF4326" s="595">
        <f>IF(BB4326=0,0,(BD4326/BB4326)*100)</f>
        <v>0</v>
      </c>
      <c r="BG4326" s="596"/>
      <c r="BH4326" s="599">
        <f>AV4326+BB4326</f>
        <v>0</v>
      </c>
      <c r="BI4326" s="600"/>
      <c r="BJ4326" s="630">
        <f>AX4326+BD4326</f>
        <v>0</v>
      </c>
      <c r="BK4326" s="631"/>
      <c r="BL4326" s="595">
        <f>IF(BH4326=0,0,(BJ4326/BH4326)*100)</f>
        <v>0</v>
      </c>
      <c r="BM4326" s="596"/>
      <c r="BN4326" s="656">
        <f>(AF4326*2)+(AL4326*2)+(AR4326*3)+BD4326</f>
        <v>0</v>
      </c>
      <c r="BO4326" s="657"/>
      <c r="BP4326" s="658"/>
      <c r="BQ4326" s="676">
        <f t="shared" ref="BQ4326" si="3294">IF(BS4326=0,0,50*BR4326/BS4326)</f>
        <v>0</v>
      </c>
      <c r="BR4326" s="662">
        <f>(BN4326*BU$11)+(N4326*BU$12)+(Z4326*BU$13)+(R4326*BU$14)+(X4326*BU$15)+(AB4326*BU$16)</f>
        <v>0</v>
      </c>
      <c r="BS4326" s="662">
        <f>((BB4326-BD4326)*BU$18)+((AV4326-AX4326)*BU$17)+(H4326*BU$19)+(P4326*BU$20)</f>
        <v>0</v>
      </c>
      <c r="BT4326" s="19" t="s">
        <v>83</v>
      </c>
      <c r="BU4326" s="277">
        <f>IF(BQ4313="B",'VALUE POINTS'!L$18,IF('GAME STATS'!BQ4313="C",'VALUE POINTS'!M$18,'VALUE POINTS'!K$18))</f>
        <v>2</v>
      </c>
      <c r="BV4326" s="278"/>
    </row>
    <row r="4327" spans="1:74" ht="21.75" hidden="1" customHeight="1" x14ac:dyDescent="0.35">
      <c r="A4327" s="95"/>
      <c r="B4327" s="571"/>
      <c r="C4327" s="642" t="str">
        <f>IF(ROSTER!D$16="","",ROSTER!D$16)</f>
        <v/>
      </c>
      <c r="D4327" s="643"/>
      <c r="E4327" s="575"/>
      <c r="F4327" s="577"/>
      <c r="G4327" s="583"/>
      <c r="H4327" s="579"/>
      <c r="I4327" s="545"/>
      <c r="J4327" s="544"/>
      <c r="K4327" s="581"/>
      <c r="L4327" s="586"/>
      <c r="M4327" s="587"/>
      <c r="N4327" s="592"/>
      <c r="O4327" s="603"/>
      <c r="P4327" s="544"/>
      <c r="Q4327" s="581"/>
      <c r="R4327" s="586"/>
      <c r="S4327" s="587"/>
      <c r="T4327" s="592"/>
      <c r="U4327" s="603"/>
      <c r="V4327" s="311"/>
      <c r="W4327" s="311"/>
      <c r="X4327" s="579"/>
      <c r="Y4327" s="545"/>
      <c r="Z4327" s="544"/>
      <c r="AA4327" s="545"/>
      <c r="AB4327" s="544"/>
      <c r="AC4327" s="545"/>
      <c r="AD4327" s="544"/>
      <c r="AE4327" s="581"/>
      <c r="AF4327" s="586"/>
      <c r="AG4327" s="587"/>
      <c r="AH4327" s="626"/>
      <c r="AI4327" s="627"/>
      <c r="AJ4327" s="544"/>
      <c r="AK4327" s="581"/>
      <c r="AL4327" s="586"/>
      <c r="AM4327" s="587"/>
      <c r="AN4327" s="626"/>
      <c r="AO4327" s="627"/>
      <c r="AP4327" s="544"/>
      <c r="AQ4327" s="581"/>
      <c r="AR4327" s="586"/>
      <c r="AS4327" s="587"/>
      <c r="AT4327" s="626"/>
      <c r="AU4327" s="627"/>
      <c r="AV4327" s="628"/>
      <c r="AW4327" s="629"/>
      <c r="AX4327" s="632"/>
      <c r="AY4327" s="633"/>
      <c r="AZ4327" s="626"/>
      <c r="BA4327" s="627"/>
      <c r="BB4327" s="544"/>
      <c r="BC4327" s="581"/>
      <c r="BD4327" s="586"/>
      <c r="BE4327" s="587"/>
      <c r="BF4327" s="626"/>
      <c r="BG4327" s="627"/>
      <c r="BH4327" s="628"/>
      <c r="BI4327" s="629"/>
      <c r="BJ4327" s="632"/>
      <c r="BK4327" s="633"/>
      <c r="BL4327" s="626"/>
      <c r="BM4327" s="627"/>
      <c r="BN4327" s="678"/>
      <c r="BO4327" s="679"/>
      <c r="BP4327" s="680"/>
      <c r="BQ4327" s="677"/>
      <c r="BR4327" s="663"/>
      <c r="BS4327" s="663"/>
      <c r="BT4327" s="19" t="s">
        <v>84</v>
      </c>
      <c r="BU4327" s="277">
        <f>IF(BQ4313="B",'VALUE POINTS'!L$19,IF('GAME STATS'!BQ4313="C",'VALUE POINTS'!M$19,'VALUE POINTS'!K$19))</f>
        <v>2</v>
      </c>
      <c r="BV4327" s="278"/>
    </row>
    <row r="4328" spans="1:74" ht="21.75" hidden="1" customHeight="1" x14ac:dyDescent="0.25">
      <c r="A4328" s="95"/>
      <c r="B4328" s="570" t="str">
        <f>IF(ROSTER!B$18="","",ROSTER!B$18)</f>
        <v/>
      </c>
      <c r="C4328" s="572" t="str">
        <f>IF(ROSTER!C$18="","",ROSTER!C$18)</f>
        <v/>
      </c>
      <c r="D4328" s="573"/>
      <c r="E4328" s="574"/>
      <c r="F4328" s="576">
        <f>IF(E4328="y",1,IF(E4328="S",1,0))</f>
        <v>0</v>
      </c>
      <c r="G4328" s="582">
        <f>IF(E4328="S",1,0)</f>
        <v>0</v>
      </c>
      <c r="H4328" s="578"/>
      <c r="I4328" s="543"/>
      <c r="J4328" s="542"/>
      <c r="K4328" s="580"/>
      <c r="L4328" s="584"/>
      <c r="M4328" s="585"/>
      <c r="N4328" s="588">
        <f>L4328+J4328</f>
        <v>0</v>
      </c>
      <c r="O4328" s="589"/>
      <c r="P4328" s="542"/>
      <c r="Q4328" s="580"/>
      <c r="R4328" s="584"/>
      <c r="S4328" s="585"/>
      <c r="T4328" s="588">
        <f>R4328-P4328</f>
        <v>0</v>
      </c>
      <c r="U4328" s="589"/>
      <c r="V4328" s="310"/>
      <c r="W4328" s="310"/>
      <c r="X4328" s="578"/>
      <c r="Y4328" s="543"/>
      <c r="Z4328" s="542"/>
      <c r="AA4328" s="543"/>
      <c r="AB4328" s="542"/>
      <c r="AC4328" s="543"/>
      <c r="AD4328" s="542"/>
      <c r="AE4328" s="580"/>
      <c r="AF4328" s="584"/>
      <c r="AG4328" s="585"/>
      <c r="AH4328" s="595">
        <f>IF(AD4328=0,0,(AF4328/AD4328)*100)</f>
        <v>0</v>
      </c>
      <c r="AI4328" s="596"/>
      <c r="AJ4328" s="542"/>
      <c r="AK4328" s="580"/>
      <c r="AL4328" s="584"/>
      <c r="AM4328" s="585"/>
      <c r="AN4328" s="595">
        <f>IF(AJ4328=0,0,(AL4328/AJ4328)*100)</f>
        <v>0</v>
      </c>
      <c r="AO4328" s="596"/>
      <c r="AP4328" s="542"/>
      <c r="AQ4328" s="580"/>
      <c r="AR4328" s="584"/>
      <c r="AS4328" s="585"/>
      <c r="AT4328" s="595">
        <f>IF(AP4328=0,0,(AR4328/AP4328)*100)</f>
        <v>0</v>
      </c>
      <c r="AU4328" s="596"/>
      <c r="AV4328" s="599">
        <f>AD4328+AJ4328+AP4328</f>
        <v>0</v>
      </c>
      <c r="AW4328" s="600"/>
      <c r="AX4328" s="630">
        <f>AF4328+AL4328+AR4328</f>
        <v>0</v>
      </c>
      <c r="AY4328" s="631"/>
      <c r="AZ4328" s="595">
        <f>IF(AV4328=0,0,(AX4328/AV4328)*100)</f>
        <v>0</v>
      </c>
      <c r="BA4328" s="596"/>
      <c r="BB4328" s="542"/>
      <c r="BC4328" s="580"/>
      <c r="BD4328" s="584"/>
      <c r="BE4328" s="585"/>
      <c r="BF4328" s="595">
        <f>IF(BB4328=0,0,(BD4328/BB4328)*100)</f>
        <v>0</v>
      </c>
      <c r="BG4328" s="596"/>
      <c r="BH4328" s="599">
        <f>AV4328+BB4328</f>
        <v>0</v>
      </c>
      <c r="BI4328" s="600"/>
      <c r="BJ4328" s="630">
        <f>AX4328+BD4328</f>
        <v>0</v>
      </c>
      <c r="BK4328" s="631"/>
      <c r="BL4328" s="595">
        <f>IF(BH4328=0,0,(BJ4328/BH4328)*100)</f>
        <v>0</v>
      </c>
      <c r="BM4328" s="596"/>
      <c r="BN4328" s="656">
        <f>(AF4328*2)+(AL4328*2)+(AR4328*3)+BD4328</f>
        <v>0</v>
      </c>
      <c r="BO4328" s="657"/>
      <c r="BP4328" s="658"/>
      <c r="BQ4328" s="676">
        <f t="shared" ref="BQ4328" si="3295">IF(BS4328=0,0,50*BR4328/BS4328)</f>
        <v>0</v>
      </c>
      <c r="BR4328" s="662">
        <f>(BN4328*BU$11)+(N4328*BU$12)+(Z4328*BU$13)+(R4328*BU$14)+(X4328*BU$15)+(AB4328*BU$16)</f>
        <v>0</v>
      </c>
      <c r="BS4328" s="662">
        <f>((BB4328-BD4328)*BU$18)+((AV4328-AX4328)*BU$17)+(H4328*BU$19)+(P4328*BU$20)</f>
        <v>0</v>
      </c>
      <c r="BT4328" s="15"/>
      <c r="BU4328" s="15"/>
      <c r="BV4328" s="278"/>
    </row>
    <row r="4329" spans="1:74" ht="21.75" hidden="1" customHeight="1" x14ac:dyDescent="0.25">
      <c r="A4329" s="95"/>
      <c r="B4329" s="571"/>
      <c r="C4329" s="642" t="str">
        <f>IF(ROSTER!D$18="","",ROSTER!D$18)</f>
        <v/>
      </c>
      <c r="D4329" s="643"/>
      <c r="E4329" s="575"/>
      <c r="F4329" s="577"/>
      <c r="G4329" s="583"/>
      <c r="H4329" s="579"/>
      <c r="I4329" s="545"/>
      <c r="J4329" s="544"/>
      <c r="K4329" s="581"/>
      <c r="L4329" s="586"/>
      <c r="M4329" s="587"/>
      <c r="N4329" s="592"/>
      <c r="O4329" s="603"/>
      <c r="P4329" s="544"/>
      <c r="Q4329" s="581"/>
      <c r="R4329" s="586"/>
      <c r="S4329" s="587"/>
      <c r="T4329" s="592"/>
      <c r="U4329" s="603"/>
      <c r="V4329" s="311"/>
      <c r="W4329" s="311"/>
      <c r="X4329" s="579"/>
      <c r="Y4329" s="545"/>
      <c r="Z4329" s="544"/>
      <c r="AA4329" s="545"/>
      <c r="AB4329" s="544"/>
      <c r="AC4329" s="545"/>
      <c r="AD4329" s="544"/>
      <c r="AE4329" s="581"/>
      <c r="AF4329" s="586"/>
      <c r="AG4329" s="587"/>
      <c r="AH4329" s="626"/>
      <c r="AI4329" s="627"/>
      <c r="AJ4329" s="544"/>
      <c r="AK4329" s="581"/>
      <c r="AL4329" s="586"/>
      <c r="AM4329" s="587"/>
      <c r="AN4329" s="626"/>
      <c r="AO4329" s="627"/>
      <c r="AP4329" s="544"/>
      <c r="AQ4329" s="581"/>
      <c r="AR4329" s="586"/>
      <c r="AS4329" s="587"/>
      <c r="AT4329" s="626"/>
      <c r="AU4329" s="627"/>
      <c r="AV4329" s="628"/>
      <c r="AW4329" s="629"/>
      <c r="AX4329" s="632"/>
      <c r="AY4329" s="633"/>
      <c r="AZ4329" s="626"/>
      <c r="BA4329" s="627"/>
      <c r="BB4329" s="544"/>
      <c r="BC4329" s="581"/>
      <c r="BD4329" s="586"/>
      <c r="BE4329" s="587"/>
      <c r="BF4329" s="626"/>
      <c r="BG4329" s="627"/>
      <c r="BH4329" s="628"/>
      <c r="BI4329" s="629"/>
      <c r="BJ4329" s="632"/>
      <c r="BK4329" s="633"/>
      <c r="BL4329" s="626"/>
      <c r="BM4329" s="627"/>
      <c r="BN4329" s="678"/>
      <c r="BO4329" s="679"/>
      <c r="BP4329" s="680"/>
      <c r="BQ4329" s="677"/>
      <c r="BR4329" s="663"/>
      <c r="BS4329" s="663"/>
      <c r="BT4329" s="15"/>
      <c r="BU4329" s="15"/>
      <c r="BV4329" s="95"/>
    </row>
    <row r="4330" spans="1:74" ht="21.75" hidden="1" customHeight="1" x14ac:dyDescent="0.25">
      <c r="A4330" s="95"/>
      <c r="B4330" s="570" t="str">
        <f>IF(ROSTER!B$20="","",ROSTER!B$20)</f>
        <v/>
      </c>
      <c r="C4330" s="572" t="str">
        <f>IF(ROSTER!C$20="","",ROSTER!C$20)</f>
        <v/>
      </c>
      <c r="D4330" s="573"/>
      <c r="E4330" s="574"/>
      <c r="F4330" s="576">
        <f>IF(E4330="y",1,IF(E4330="S",1,0))</f>
        <v>0</v>
      </c>
      <c r="G4330" s="582">
        <f>IF(E4330="S",1,0)</f>
        <v>0</v>
      </c>
      <c r="H4330" s="578"/>
      <c r="I4330" s="543"/>
      <c r="J4330" s="542"/>
      <c r="K4330" s="580"/>
      <c r="L4330" s="584"/>
      <c r="M4330" s="585"/>
      <c r="N4330" s="588">
        <f>L4330+J4330</f>
        <v>0</v>
      </c>
      <c r="O4330" s="589"/>
      <c r="P4330" s="542"/>
      <c r="Q4330" s="580"/>
      <c r="R4330" s="584"/>
      <c r="S4330" s="585"/>
      <c r="T4330" s="588">
        <f>R4330-P4330</f>
        <v>0</v>
      </c>
      <c r="U4330" s="589"/>
      <c r="V4330" s="310"/>
      <c r="W4330" s="310"/>
      <c r="X4330" s="578"/>
      <c r="Y4330" s="543"/>
      <c r="Z4330" s="542"/>
      <c r="AA4330" s="543"/>
      <c r="AB4330" s="542"/>
      <c r="AC4330" s="543"/>
      <c r="AD4330" s="542"/>
      <c r="AE4330" s="580"/>
      <c r="AF4330" s="584"/>
      <c r="AG4330" s="585"/>
      <c r="AH4330" s="595">
        <f>IF(AD4330=0,0,(AF4330/AD4330)*100)</f>
        <v>0</v>
      </c>
      <c r="AI4330" s="596"/>
      <c r="AJ4330" s="542"/>
      <c r="AK4330" s="580"/>
      <c r="AL4330" s="584"/>
      <c r="AM4330" s="585"/>
      <c r="AN4330" s="595">
        <f>IF(AJ4330=0,0,(AL4330/AJ4330)*100)</f>
        <v>0</v>
      </c>
      <c r="AO4330" s="596"/>
      <c r="AP4330" s="542"/>
      <c r="AQ4330" s="580"/>
      <c r="AR4330" s="584"/>
      <c r="AS4330" s="585"/>
      <c r="AT4330" s="595">
        <f>IF(AP4330=0,0,(AR4330/AP4330)*100)</f>
        <v>0</v>
      </c>
      <c r="AU4330" s="596"/>
      <c r="AV4330" s="599">
        <f>AD4330+AJ4330+AP4330</f>
        <v>0</v>
      </c>
      <c r="AW4330" s="600"/>
      <c r="AX4330" s="630">
        <f>AF4330+AL4330+AR4330</f>
        <v>0</v>
      </c>
      <c r="AY4330" s="631"/>
      <c r="AZ4330" s="595">
        <f>IF(AV4330=0,0,(AX4330/AV4330)*100)</f>
        <v>0</v>
      </c>
      <c r="BA4330" s="596"/>
      <c r="BB4330" s="542"/>
      <c r="BC4330" s="580"/>
      <c r="BD4330" s="584"/>
      <c r="BE4330" s="585"/>
      <c r="BF4330" s="595">
        <f>IF(BB4330=0,0,(BD4330/BB4330)*100)</f>
        <v>0</v>
      </c>
      <c r="BG4330" s="596"/>
      <c r="BH4330" s="599">
        <f>AV4330+BB4330</f>
        <v>0</v>
      </c>
      <c r="BI4330" s="600"/>
      <c r="BJ4330" s="630">
        <f>AX4330+BD4330</f>
        <v>0</v>
      </c>
      <c r="BK4330" s="631"/>
      <c r="BL4330" s="595">
        <f>IF(BH4330=0,0,(BJ4330/BH4330)*100)</f>
        <v>0</v>
      </c>
      <c r="BM4330" s="596"/>
      <c r="BN4330" s="656">
        <f>(AF4330*2)+(AL4330*2)+(AR4330*3)+BD4330</f>
        <v>0</v>
      </c>
      <c r="BO4330" s="657"/>
      <c r="BP4330" s="658"/>
      <c r="BQ4330" s="676">
        <f t="shared" ref="BQ4330" si="3296">IF(BS4330=0,0,50*BR4330/BS4330)</f>
        <v>0</v>
      </c>
      <c r="BR4330" s="662">
        <f>(BN4330*BU$11)+(N4330*BU$12)+(Z4330*BU$13)+(R4330*BU$14)+(X4330*BU$15)+(AB4330*BU$16)</f>
        <v>0</v>
      </c>
      <c r="BS4330" s="662">
        <f>((BB4330-BD4330)*BU$18)+((AV4330-AX4330)*BU$17)+(H4330*BU$19)+(P4330*BU$20)</f>
        <v>0</v>
      </c>
      <c r="BT4330" s="15"/>
      <c r="BU4330" s="15"/>
      <c r="BV4330" s="95"/>
    </row>
    <row r="4331" spans="1:74" ht="21.75" hidden="1" customHeight="1" x14ac:dyDescent="0.25">
      <c r="A4331" s="95"/>
      <c r="B4331" s="571"/>
      <c r="C4331" s="642" t="str">
        <f>IF(ROSTER!D$20="","",ROSTER!D$20)</f>
        <v/>
      </c>
      <c r="D4331" s="643"/>
      <c r="E4331" s="575"/>
      <c r="F4331" s="577"/>
      <c r="G4331" s="583"/>
      <c r="H4331" s="579"/>
      <c r="I4331" s="545"/>
      <c r="J4331" s="544"/>
      <c r="K4331" s="581"/>
      <c r="L4331" s="586"/>
      <c r="M4331" s="587"/>
      <c r="N4331" s="592"/>
      <c r="O4331" s="603"/>
      <c r="P4331" s="544"/>
      <c r="Q4331" s="581"/>
      <c r="R4331" s="586"/>
      <c r="S4331" s="587"/>
      <c r="T4331" s="592"/>
      <c r="U4331" s="603"/>
      <c r="V4331" s="311"/>
      <c r="W4331" s="311"/>
      <c r="X4331" s="579"/>
      <c r="Y4331" s="545"/>
      <c r="Z4331" s="544"/>
      <c r="AA4331" s="545"/>
      <c r="AB4331" s="544"/>
      <c r="AC4331" s="545"/>
      <c r="AD4331" s="544"/>
      <c r="AE4331" s="581"/>
      <c r="AF4331" s="586"/>
      <c r="AG4331" s="587"/>
      <c r="AH4331" s="626"/>
      <c r="AI4331" s="627"/>
      <c r="AJ4331" s="544"/>
      <c r="AK4331" s="581"/>
      <c r="AL4331" s="586"/>
      <c r="AM4331" s="587"/>
      <c r="AN4331" s="626"/>
      <c r="AO4331" s="627"/>
      <c r="AP4331" s="544"/>
      <c r="AQ4331" s="581"/>
      <c r="AR4331" s="586"/>
      <c r="AS4331" s="587"/>
      <c r="AT4331" s="626"/>
      <c r="AU4331" s="627"/>
      <c r="AV4331" s="628"/>
      <c r="AW4331" s="629"/>
      <c r="AX4331" s="632"/>
      <c r="AY4331" s="633"/>
      <c r="AZ4331" s="626"/>
      <c r="BA4331" s="627"/>
      <c r="BB4331" s="544"/>
      <c r="BC4331" s="581"/>
      <c r="BD4331" s="586"/>
      <c r="BE4331" s="587"/>
      <c r="BF4331" s="626"/>
      <c r="BG4331" s="627"/>
      <c r="BH4331" s="628"/>
      <c r="BI4331" s="629"/>
      <c r="BJ4331" s="632"/>
      <c r="BK4331" s="633"/>
      <c r="BL4331" s="626"/>
      <c r="BM4331" s="627"/>
      <c r="BN4331" s="678"/>
      <c r="BO4331" s="679"/>
      <c r="BP4331" s="680"/>
      <c r="BQ4331" s="677"/>
      <c r="BR4331" s="663"/>
      <c r="BS4331" s="663"/>
      <c r="BT4331" s="15"/>
      <c r="BU4331" s="15"/>
      <c r="BV4331" s="95"/>
    </row>
    <row r="4332" spans="1:74" ht="21.75" hidden="1" customHeight="1" x14ac:dyDescent="0.25">
      <c r="A4332" s="95"/>
      <c r="B4332" s="570" t="str">
        <f>IF(ROSTER!B$22="","",ROSTER!B$22)</f>
        <v/>
      </c>
      <c r="C4332" s="572" t="str">
        <f>IF(ROSTER!C$22="","",ROSTER!C$22)</f>
        <v/>
      </c>
      <c r="D4332" s="573"/>
      <c r="E4332" s="574"/>
      <c r="F4332" s="576">
        <f>IF(E4332="y",1,IF(E4332="S",1,0))</f>
        <v>0</v>
      </c>
      <c r="G4332" s="582">
        <f>IF(E4332="S",1,0)</f>
        <v>0</v>
      </c>
      <c r="H4332" s="578"/>
      <c r="I4332" s="543"/>
      <c r="J4332" s="542"/>
      <c r="K4332" s="580"/>
      <c r="L4332" s="584"/>
      <c r="M4332" s="585"/>
      <c r="N4332" s="588">
        <f>L4332+J4332</f>
        <v>0</v>
      </c>
      <c r="O4332" s="589"/>
      <c r="P4332" s="542"/>
      <c r="Q4332" s="580"/>
      <c r="R4332" s="584"/>
      <c r="S4332" s="585"/>
      <c r="T4332" s="588">
        <f>R4332-P4332</f>
        <v>0</v>
      </c>
      <c r="U4332" s="589"/>
      <c r="V4332" s="310"/>
      <c r="W4332" s="310"/>
      <c r="X4332" s="578"/>
      <c r="Y4332" s="543"/>
      <c r="Z4332" s="542"/>
      <c r="AA4332" s="543"/>
      <c r="AB4332" s="542"/>
      <c r="AC4332" s="543"/>
      <c r="AD4332" s="542"/>
      <c r="AE4332" s="580"/>
      <c r="AF4332" s="584"/>
      <c r="AG4332" s="585"/>
      <c r="AH4332" s="595">
        <f>IF(AD4332=0,0,(AF4332/AD4332)*100)</f>
        <v>0</v>
      </c>
      <c r="AI4332" s="596"/>
      <c r="AJ4332" s="542"/>
      <c r="AK4332" s="580"/>
      <c r="AL4332" s="584"/>
      <c r="AM4332" s="585"/>
      <c r="AN4332" s="595">
        <f>IF(AJ4332=0,0,(AL4332/AJ4332)*100)</f>
        <v>0</v>
      </c>
      <c r="AO4332" s="596"/>
      <c r="AP4332" s="542"/>
      <c r="AQ4332" s="580"/>
      <c r="AR4332" s="584"/>
      <c r="AS4332" s="585"/>
      <c r="AT4332" s="595">
        <f>IF(AP4332=0,0,(AR4332/AP4332)*100)</f>
        <v>0</v>
      </c>
      <c r="AU4332" s="596"/>
      <c r="AV4332" s="599">
        <f>AD4332+AJ4332+AP4332</f>
        <v>0</v>
      </c>
      <c r="AW4332" s="600"/>
      <c r="AX4332" s="630">
        <f>AF4332+AL4332+AR4332</f>
        <v>0</v>
      </c>
      <c r="AY4332" s="631"/>
      <c r="AZ4332" s="595">
        <f>IF(AV4332=0,0,(AX4332/AV4332)*100)</f>
        <v>0</v>
      </c>
      <c r="BA4332" s="596"/>
      <c r="BB4332" s="542"/>
      <c r="BC4332" s="580"/>
      <c r="BD4332" s="584"/>
      <c r="BE4332" s="585"/>
      <c r="BF4332" s="595">
        <f>IF(BB4332=0,0,(BD4332/BB4332)*100)</f>
        <v>0</v>
      </c>
      <c r="BG4332" s="596"/>
      <c r="BH4332" s="599">
        <f>AV4332+BB4332</f>
        <v>0</v>
      </c>
      <c r="BI4332" s="600"/>
      <c r="BJ4332" s="630">
        <f>AX4332+BD4332</f>
        <v>0</v>
      </c>
      <c r="BK4332" s="631"/>
      <c r="BL4332" s="595">
        <f>IF(BH4332=0,0,(BJ4332/BH4332)*100)</f>
        <v>0</v>
      </c>
      <c r="BM4332" s="596"/>
      <c r="BN4332" s="656">
        <f>(AF4332*2)+(AL4332*2)+(AR4332*3)+BD4332</f>
        <v>0</v>
      </c>
      <c r="BO4332" s="657"/>
      <c r="BP4332" s="658"/>
      <c r="BQ4332" s="676">
        <f t="shared" ref="BQ4332" si="3297">IF(BS4332=0,0,50*BR4332/BS4332)</f>
        <v>0</v>
      </c>
      <c r="BR4332" s="662">
        <f>(BN4332*BU$11)+(N4332*BU$12)+(Z4332*BU$13)+(R4332*BU$14)+(X4332*BU$15)+(AB4332*BU$16)</f>
        <v>0</v>
      </c>
      <c r="BS4332" s="662">
        <f>((BB4332-BD4332)*BU$18)+((AV4332-AX4332)*BU$17)+(H4332*BU$19)+(P4332*BU$20)</f>
        <v>0</v>
      </c>
      <c r="BT4332" s="15"/>
      <c r="BU4332" s="15"/>
      <c r="BV4332" s="95"/>
    </row>
    <row r="4333" spans="1:74" ht="21.75" hidden="1" customHeight="1" x14ac:dyDescent="0.25">
      <c r="A4333" s="95"/>
      <c r="B4333" s="571"/>
      <c r="C4333" s="642" t="str">
        <f>IF(ROSTER!D$22="","",ROSTER!D$22)</f>
        <v/>
      </c>
      <c r="D4333" s="643"/>
      <c r="E4333" s="575"/>
      <c r="F4333" s="577"/>
      <c r="G4333" s="583"/>
      <c r="H4333" s="579"/>
      <c r="I4333" s="545"/>
      <c r="J4333" s="544"/>
      <c r="K4333" s="581"/>
      <c r="L4333" s="586"/>
      <c r="M4333" s="587"/>
      <c r="N4333" s="592"/>
      <c r="O4333" s="603"/>
      <c r="P4333" s="544"/>
      <c r="Q4333" s="581"/>
      <c r="R4333" s="586"/>
      <c r="S4333" s="587"/>
      <c r="T4333" s="592"/>
      <c r="U4333" s="603"/>
      <c r="V4333" s="311"/>
      <c r="W4333" s="311"/>
      <c r="X4333" s="579"/>
      <c r="Y4333" s="545"/>
      <c r="Z4333" s="544"/>
      <c r="AA4333" s="545"/>
      <c r="AB4333" s="544"/>
      <c r="AC4333" s="545"/>
      <c r="AD4333" s="544"/>
      <c r="AE4333" s="581"/>
      <c r="AF4333" s="586"/>
      <c r="AG4333" s="587"/>
      <c r="AH4333" s="626"/>
      <c r="AI4333" s="627"/>
      <c r="AJ4333" s="544"/>
      <c r="AK4333" s="581"/>
      <c r="AL4333" s="586"/>
      <c r="AM4333" s="587"/>
      <c r="AN4333" s="626"/>
      <c r="AO4333" s="627"/>
      <c r="AP4333" s="544"/>
      <c r="AQ4333" s="581"/>
      <c r="AR4333" s="586"/>
      <c r="AS4333" s="587"/>
      <c r="AT4333" s="626"/>
      <c r="AU4333" s="627"/>
      <c r="AV4333" s="628"/>
      <c r="AW4333" s="629"/>
      <c r="AX4333" s="632"/>
      <c r="AY4333" s="633"/>
      <c r="AZ4333" s="626"/>
      <c r="BA4333" s="627"/>
      <c r="BB4333" s="544"/>
      <c r="BC4333" s="581"/>
      <c r="BD4333" s="586"/>
      <c r="BE4333" s="587"/>
      <c r="BF4333" s="626"/>
      <c r="BG4333" s="627"/>
      <c r="BH4333" s="628"/>
      <c r="BI4333" s="629"/>
      <c r="BJ4333" s="632"/>
      <c r="BK4333" s="633"/>
      <c r="BL4333" s="626"/>
      <c r="BM4333" s="627"/>
      <c r="BN4333" s="678"/>
      <c r="BO4333" s="679"/>
      <c r="BP4333" s="680"/>
      <c r="BQ4333" s="677"/>
      <c r="BR4333" s="663"/>
      <c r="BS4333" s="663"/>
      <c r="BT4333" s="15"/>
      <c r="BU4333" s="15"/>
      <c r="BV4333" s="95"/>
    </row>
    <row r="4334" spans="1:74" ht="21.75" hidden="1" customHeight="1" x14ac:dyDescent="0.25">
      <c r="A4334" s="95"/>
      <c r="B4334" s="570" t="str">
        <f>IF(ROSTER!B$24="","",ROSTER!B$24)</f>
        <v/>
      </c>
      <c r="C4334" s="572" t="str">
        <f>IF(ROSTER!C$24="","",ROSTER!C$24)</f>
        <v/>
      </c>
      <c r="D4334" s="573"/>
      <c r="E4334" s="574"/>
      <c r="F4334" s="576">
        <f>IF(E4334="y",1,IF(E4334="S",1,0))</f>
        <v>0</v>
      </c>
      <c r="G4334" s="582">
        <f>IF(E4334="S",1,0)</f>
        <v>0</v>
      </c>
      <c r="H4334" s="578"/>
      <c r="I4334" s="543"/>
      <c r="J4334" s="542"/>
      <c r="K4334" s="580"/>
      <c r="L4334" s="584"/>
      <c r="M4334" s="585"/>
      <c r="N4334" s="588">
        <f>L4334+J4334</f>
        <v>0</v>
      </c>
      <c r="O4334" s="589"/>
      <c r="P4334" s="542"/>
      <c r="Q4334" s="580"/>
      <c r="R4334" s="584"/>
      <c r="S4334" s="585"/>
      <c r="T4334" s="588">
        <f>R4334-P4334</f>
        <v>0</v>
      </c>
      <c r="U4334" s="589"/>
      <c r="V4334" s="310"/>
      <c r="W4334" s="310"/>
      <c r="X4334" s="578"/>
      <c r="Y4334" s="543"/>
      <c r="Z4334" s="542"/>
      <c r="AA4334" s="543"/>
      <c r="AB4334" s="542"/>
      <c r="AC4334" s="543"/>
      <c r="AD4334" s="542"/>
      <c r="AE4334" s="580"/>
      <c r="AF4334" s="584"/>
      <c r="AG4334" s="585"/>
      <c r="AH4334" s="595">
        <f>IF(AD4334=0,0,(AF4334/AD4334)*100)</f>
        <v>0</v>
      </c>
      <c r="AI4334" s="596"/>
      <c r="AJ4334" s="542"/>
      <c r="AK4334" s="580"/>
      <c r="AL4334" s="584"/>
      <c r="AM4334" s="585"/>
      <c r="AN4334" s="595">
        <f>IF(AJ4334=0,0,(AL4334/AJ4334)*100)</f>
        <v>0</v>
      </c>
      <c r="AO4334" s="596"/>
      <c r="AP4334" s="542"/>
      <c r="AQ4334" s="580"/>
      <c r="AR4334" s="584"/>
      <c r="AS4334" s="585"/>
      <c r="AT4334" s="595">
        <f>IF(AP4334=0,0,(AR4334/AP4334)*100)</f>
        <v>0</v>
      </c>
      <c r="AU4334" s="596"/>
      <c r="AV4334" s="599">
        <f>AD4334+AJ4334+AP4334</f>
        <v>0</v>
      </c>
      <c r="AW4334" s="600"/>
      <c r="AX4334" s="630">
        <f>AF4334+AL4334+AR4334</f>
        <v>0</v>
      </c>
      <c r="AY4334" s="631"/>
      <c r="AZ4334" s="595">
        <f>IF(AV4334=0,0,(AX4334/AV4334)*100)</f>
        <v>0</v>
      </c>
      <c r="BA4334" s="596"/>
      <c r="BB4334" s="542"/>
      <c r="BC4334" s="580"/>
      <c r="BD4334" s="584"/>
      <c r="BE4334" s="585"/>
      <c r="BF4334" s="595">
        <f>IF(BB4334=0,0,(BD4334/BB4334)*100)</f>
        <v>0</v>
      </c>
      <c r="BG4334" s="596"/>
      <c r="BH4334" s="599">
        <f>AV4334+BB4334</f>
        <v>0</v>
      </c>
      <c r="BI4334" s="600"/>
      <c r="BJ4334" s="630">
        <f>AX4334+BD4334</f>
        <v>0</v>
      </c>
      <c r="BK4334" s="631"/>
      <c r="BL4334" s="595">
        <f>IF(BH4334=0,0,(BJ4334/BH4334)*100)</f>
        <v>0</v>
      </c>
      <c r="BM4334" s="596"/>
      <c r="BN4334" s="656">
        <f>(AF4334*2)+(AL4334*2)+(AR4334*3)+BD4334</f>
        <v>0</v>
      </c>
      <c r="BO4334" s="657"/>
      <c r="BP4334" s="658"/>
      <c r="BQ4334" s="676">
        <f t="shared" ref="BQ4334" si="3298">IF(BS4334=0,0,50*BR4334/BS4334)</f>
        <v>0</v>
      </c>
      <c r="BR4334" s="662">
        <f>(BN4334*BU$11)+(N4334*BU$12)+(Z4334*BU$13)+(R4334*BU$14)+(X4334*BU$15)+(AB4334*BU$16)</f>
        <v>0</v>
      </c>
      <c r="BS4334" s="662">
        <f>((BB4334-BD4334)*BU$18)+((AV4334-AX4334)*BU$17)+(H4334*BU$19)+(P4334*BU$20)</f>
        <v>0</v>
      </c>
      <c r="BT4334" s="15"/>
      <c r="BU4334" s="15"/>
      <c r="BV4334" s="95"/>
    </row>
    <row r="4335" spans="1:74" ht="21.75" hidden="1" customHeight="1" x14ac:dyDescent="0.25">
      <c r="A4335" s="95"/>
      <c r="B4335" s="571"/>
      <c r="C4335" s="642" t="str">
        <f>IF(ROSTER!D$24="","",ROSTER!D$24)</f>
        <v/>
      </c>
      <c r="D4335" s="643"/>
      <c r="E4335" s="575"/>
      <c r="F4335" s="577"/>
      <c r="G4335" s="583"/>
      <c r="H4335" s="579"/>
      <c r="I4335" s="545"/>
      <c r="J4335" s="544"/>
      <c r="K4335" s="581"/>
      <c r="L4335" s="586"/>
      <c r="M4335" s="587"/>
      <c r="N4335" s="592"/>
      <c r="O4335" s="603"/>
      <c r="P4335" s="544"/>
      <c r="Q4335" s="581"/>
      <c r="R4335" s="586"/>
      <c r="S4335" s="587"/>
      <c r="T4335" s="592"/>
      <c r="U4335" s="603"/>
      <c r="V4335" s="311"/>
      <c r="W4335" s="311"/>
      <c r="X4335" s="579"/>
      <c r="Y4335" s="545"/>
      <c r="Z4335" s="544"/>
      <c r="AA4335" s="545"/>
      <c r="AB4335" s="544"/>
      <c r="AC4335" s="545"/>
      <c r="AD4335" s="544"/>
      <c r="AE4335" s="581"/>
      <c r="AF4335" s="586"/>
      <c r="AG4335" s="587"/>
      <c r="AH4335" s="626"/>
      <c r="AI4335" s="627"/>
      <c r="AJ4335" s="544"/>
      <c r="AK4335" s="581"/>
      <c r="AL4335" s="586"/>
      <c r="AM4335" s="587"/>
      <c r="AN4335" s="626"/>
      <c r="AO4335" s="627"/>
      <c r="AP4335" s="544"/>
      <c r="AQ4335" s="581"/>
      <c r="AR4335" s="586"/>
      <c r="AS4335" s="587"/>
      <c r="AT4335" s="626"/>
      <c r="AU4335" s="627"/>
      <c r="AV4335" s="628"/>
      <c r="AW4335" s="629"/>
      <c r="AX4335" s="632"/>
      <c r="AY4335" s="633"/>
      <c r="AZ4335" s="626"/>
      <c r="BA4335" s="627"/>
      <c r="BB4335" s="544"/>
      <c r="BC4335" s="581"/>
      <c r="BD4335" s="586"/>
      <c r="BE4335" s="587"/>
      <c r="BF4335" s="626"/>
      <c r="BG4335" s="627"/>
      <c r="BH4335" s="628"/>
      <c r="BI4335" s="629"/>
      <c r="BJ4335" s="632"/>
      <c r="BK4335" s="633"/>
      <c r="BL4335" s="626"/>
      <c r="BM4335" s="627"/>
      <c r="BN4335" s="678"/>
      <c r="BO4335" s="679"/>
      <c r="BP4335" s="680"/>
      <c r="BQ4335" s="677"/>
      <c r="BR4335" s="663"/>
      <c r="BS4335" s="663"/>
      <c r="BT4335" s="15"/>
      <c r="BU4335" s="15"/>
      <c r="BV4335" s="95"/>
    </row>
    <row r="4336" spans="1:74" ht="21.75" hidden="1" customHeight="1" x14ac:dyDescent="0.25">
      <c r="A4336" s="95"/>
      <c r="B4336" s="570" t="str">
        <f>IF(ROSTER!B$26="","",ROSTER!B$26)</f>
        <v/>
      </c>
      <c r="C4336" s="572" t="str">
        <f>IF(ROSTER!C$26="","",ROSTER!C$26)</f>
        <v/>
      </c>
      <c r="D4336" s="573"/>
      <c r="E4336" s="574"/>
      <c r="F4336" s="576">
        <f>IF(E4336="y",1,IF(E4336="S",1,0))</f>
        <v>0</v>
      </c>
      <c r="G4336" s="582">
        <f>IF(E4336="S",1,0)</f>
        <v>0</v>
      </c>
      <c r="H4336" s="578"/>
      <c r="I4336" s="543"/>
      <c r="J4336" s="542"/>
      <c r="K4336" s="580"/>
      <c r="L4336" s="584"/>
      <c r="M4336" s="585"/>
      <c r="N4336" s="588">
        <f>L4336+J4336</f>
        <v>0</v>
      </c>
      <c r="O4336" s="589"/>
      <c r="P4336" s="542"/>
      <c r="Q4336" s="580"/>
      <c r="R4336" s="584"/>
      <c r="S4336" s="585"/>
      <c r="T4336" s="588">
        <f>R4336-P4336</f>
        <v>0</v>
      </c>
      <c r="U4336" s="589"/>
      <c r="V4336" s="310"/>
      <c r="W4336" s="310"/>
      <c r="X4336" s="578"/>
      <c r="Y4336" s="543"/>
      <c r="Z4336" s="542"/>
      <c r="AA4336" s="543"/>
      <c r="AB4336" s="542"/>
      <c r="AC4336" s="543"/>
      <c r="AD4336" s="542"/>
      <c r="AE4336" s="580"/>
      <c r="AF4336" s="584"/>
      <c r="AG4336" s="585"/>
      <c r="AH4336" s="595">
        <f>IF(AD4336=0,0,(AF4336/AD4336)*100)</f>
        <v>0</v>
      </c>
      <c r="AI4336" s="596"/>
      <c r="AJ4336" s="542"/>
      <c r="AK4336" s="580"/>
      <c r="AL4336" s="584"/>
      <c r="AM4336" s="585"/>
      <c r="AN4336" s="595">
        <f>IF(AJ4336=0,0,(AL4336/AJ4336)*100)</f>
        <v>0</v>
      </c>
      <c r="AO4336" s="596"/>
      <c r="AP4336" s="542"/>
      <c r="AQ4336" s="580"/>
      <c r="AR4336" s="584"/>
      <c r="AS4336" s="585"/>
      <c r="AT4336" s="595">
        <f>IF(AP4336=0,0,(AR4336/AP4336)*100)</f>
        <v>0</v>
      </c>
      <c r="AU4336" s="596"/>
      <c r="AV4336" s="599">
        <f>AD4336+AJ4336+AP4336</f>
        <v>0</v>
      </c>
      <c r="AW4336" s="600"/>
      <c r="AX4336" s="630">
        <f>AF4336+AL4336+AR4336</f>
        <v>0</v>
      </c>
      <c r="AY4336" s="631"/>
      <c r="AZ4336" s="595">
        <f>IF(AV4336=0,0,(AX4336/AV4336)*100)</f>
        <v>0</v>
      </c>
      <c r="BA4336" s="596"/>
      <c r="BB4336" s="542"/>
      <c r="BC4336" s="580"/>
      <c r="BD4336" s="584"/>
      <c r="BE4336" s="585"/>
      <c r="BF4336" s="595">
        <f>IF(BB4336=0,0,(BD4336/BB4336)*100)</f>
        <v>0</v>
      </c>
      <c r="BG4336" s="596"/>
      <c r="BH4336" s="599">
        <f>AV4336+BB4336</f>
        <v>0</v>
      </c>
      <c r="BI4336" s="600"/>
      <c r="BJ4336" s="630">
        <f>AX4336+BD4336</f>
        <v>0</v>
      </c>
      <c r="BK4336" s="631"/>
      <c r="BL4336" s="595">
        <f>IF(BH4336=0,0,(BJ4336/BH4336)*100)</f>
        <v>0</v>
      </c>
      <c r="BM4336" s="596"/>
      <c r="BN4336" s="656">
        <f>(AF4336*2)+(AL4336*2)+(AR4336*3)+BD4336</f>
        <v>0</v>
      </c>
      <c r="BO4336" s="657"/>
      <c r="BP4336" s="658"/>
      <c r="BQ4336" s="676">
        <f t="shared" ref="BQ4336" si="3299">IF(BS4336=0,0,50*BR4336/BS4336)</f>
        <v>0</v>
      </c>
      <c r="BR4336" s="662">
        <f>(BN4336*BU$11)+(N4336*BU$12)+(Z4336*BU$13)+(R4336*BU$14)+(X4336*BU$15)+(AB4336*BU$16)</f>
        <v>0</v>
      </c>
      <c r="BS4336" s="662">
        <f>((BB4336-BD4336)*BU$18)+((AV4336-AX4336)*BU$17)+(H4336*BU$19)+(P4336*BU$20)</f>
        <v>0</v>
      </c>
      <c r="BT4336" s="15"/>
      <c r="BU4336" s="15"/>
      <c r="BV4336" s="95"/>
    </row>
    <row r="4337" spans="1:74" ht="21.75" hidden="1" customHeight="1" x14ac:dyDescent="0.25">
      <c r="A4337" s="95"/>
      <c r="B4337" s="571"/>
      <c r="C4337" s="642" t="str">
        <f>IF(ROSTER!D$26="","",ROSTER!D$26)</f>
        <v/>
      </c>
      <c r="D4337" s="643"/>
      <c r="E4337" s="575"/>
      <c r="F4337" s="577"/>
      <c r="G4337" s="583"/>
      <c r="H4337" s="579"/>
      <c r="I4337" s="545"/>
      <c r="J4337" s="544"/>
      <c r="K4337" s="581"/>
      <c r="L4337" s="586"/>
      <c r="M4337" s="587"/>
      <c r="N4337" s="592"/>
      <c r="O4337" s="603"/>
      <c r="P4337" s="544"/>
      <c r="Q4337" s="581"/>
      <c r="R4337" s="586"/>
      <c r="S4337" s="587"/>
      <c r="T4337" s="592"/>
      <c r="U4337" s="603"/>
      <c r="V4337" s="311"/>
      <c r="W4337" s="311"/>
      <c r="X4337" s="579"/>
      <c r="Y4337" s="545"/>
      <c r="Z4337" s="544"/>
      <c r="AA4337" s="545"/>
      <c r="AB4337" s="544"/>
      <c r="AC4337" s="545"/>
      <c r="AD4337" s="544"/>
      <c r="AE4337" s="581"/>
      <c r="AF4337" s="586"/>
      <c r="AG4337" s="587"/>
      <c r="AH4337" s="626"/>
      <c r="AI4337" s="627"/>
      <c r="AJ4337" s="544"/>
      <c r="AK4337" s="581"/>
      <c r="AL4337" s="586"/>
      <c r="AM4337" s="587"/>
      <c r="AN4337" s="626"/>
      <c r="AO4337" s="627"/>
      <c r="AP4337" s="544"/>
      <c r="AQ4337" s="581"/>
      <c r="AR4337" s="586"/>
      <c r="AS4337" s="587"/>
      <c r="AT4337" s="626"/>
      <c r="AU4337" s="627"/>
      <c r="AV4337" s="628"/>
      <c r="AW4337" s="629"/>
      <c r="AX4337" s="632"/>
      <c r="AY4337" s="633"/>
      <c r="AZ4337" s="626"/>
      <c r="BA4337" s="627"/>
      <c r="BB4337" s="544"/>
      <c r="BC4337" s="581"/>
      <c r="BD4337" s="586"/>
      <c r="BE4337" s="587"/>
      <c r="BF4337" s="626"/>
      <c r="BG4337" s="627"/>
      <c r="BH4337" s="628"/>
      <c r="BI4337" s="629"/>
      <c r="BJ4337" s="632"/>
      <c r="BK4337" s="633"/>
      <c r="BL4337" s="626"/>
      <c r="BM4337" s="627"/>
      <c r="BN4337" s="678"/>
      <c r="BO4337" s="679"/>
      <c r="BP4337" s="680"/>
      <c r="BQ4337" s="677"/>
      <c r="BR4337" s="663"/>
      <c r="BS4337" s="663"/>
      <c r="BT4337" s="15"/>
      <c r="BU4337" s="15"/>
      <c r="BV4337" s="95"/>
    </row>
    <row r="4338" spans="1:74" ht="21.75" hidden="1" customHeight="1" x14ac:dyDescent="0.25">
      <c r="A4338" s="95"/>
      <c r="B4338" s="570" t="str">
        <f>IF(ROSTER!B$28="","",ROSTER!B$28)</f>
        <v/>
      </c>
      <c r="C4338" s="572" t="str">
        <f>IF(ROSTER!C$28="","",ROSTER!C$28)</f>
        <v/>
      </c>
      <c r="D4338" s="573"/>
      <c r="E4338" s="574"/>
      <c r="F4338" s="576">
        <f>IF(E4338="y",1,IF(E4338="S",1,0))</f>
        <v>0</v>
      </c>
      <c r="G4338" s="582">
        <f>IF(E4338="S",1,0)</f>
        <v>0</v>
      </c>
      <c r="H4338" s="578"/>
      <c r="I4338" s="543"/>
      <c r="J4338" s="542"/>
      <c r="K4338" s="580"/>
      <c r="L4338" s="584"/>
      <c r="M4338" s="585"/>
      <c r="N4338" s="588">
        <f>L4338+J4338</f>
        <v>0</v>
      </c>
      <c r="O4338" s="589"/>
      <c r="P4338" s="542"/>
      <c r="Q4338" s="580"/>
      <c r="R4338" s="584"/>
      <c r="S4338" s="585"/>
      <c r="T4338" s="588">
        <f>R4338-P4338</f>
        <v>0</v>
      </c>
      <c r="U4338" s="589"/>
      <c r="V4338" s="310"/>
      <c r="W4338" s="310"/>
      <c r="X4338" s="578"/>
      <c r="Y4338" s="543"/>
      <c r="Z4338" s="542"/>
      <c r="AA4338" s="543"/>
      <c r="AB4338" s="542"/>
      <c r="AC4338" s="543"/>
      <c r="AD4338" s="542"/>
      <c r="AE4338" s="580"/>
      <c r="AF4338" s="584"/>
      <c r="AG4338" s="585"/>
      <c r="AH4338" s="595">
        <f>IF(AD4338=0,0,(AF4338/AD4338)*100)</f>
        <v>0</v>
      </c>
      <c r="AI4338" s="596"/>
      <c r="AJ4338" s="542"/>
      <c r="AK4338" s="580"/>
      <c r="AL4338" s="584"/>
      <c r="AM4338" s="585"/>
      <c r="AN4338" s="595">
        <f>IF(AJ4338=0,0,(AL4338/AJ4338)*100)</f>
        <v>0</v>
      </c>
      <c r="AO4338" s="596"/>
      <c r="AP4338" s="542"/>
      <c r="AQ4338" s="580"/>
      <c r="AR4338" s="584"/>
      <c r="AS4338" s="585"/>
      <c r="AT4338" s="595">
        <f>IF(AP4338=0,0,(AR4338/AP4338)*100)</f>
        <v>0</v>
      </c>
      <c r="AU4338" s="596"/>
      <c r="AV4338" s="599">
        <f>AD4338+AJ4338+AP4338</f>
        <v>0</v>
      </c>
      <c r="AW4338" s="600"/>
      <c r="AX4338" s="630">
        <f>AF4338+AL4338+AR4338</f>
        <v>0</v>
      </c>
      <c r="AY4338" s="631"/>
      <c r="AZ4338" s="595">
        <f>IF(AV4338=0,0,(AX4338/AV4338)*100)</f>
        <v>0</v>
      </c>
      <c r="BA4338" s="596"/>
      <c r="BB4338" s="542"/>
      <c r="BC4338" s="580"/>
      <c r="BD4338" s="584"/>
      <c r="BE4338" s="585"/>
      <c r="BF4338" s="595">
        <f>IF(BB4338=0,0,(BD4338/BB4338)*100)</f>
        <v>0</v>
      </c>
      <c r="BG4338" s="596"/>
      <c r="BH4338" s="599">
        <f>AV4338+BB4338</f>
        <v>0</v>
      </c>
      <c r="BI4338" s="600"/>
      <c r="BJ4338" s="630">
        <f>AX4338+BD4338</f>
        <v>0</v>
      </c>
      <c r="BK4338" s="631"/>
      <c r="BL4338" s="595">
        <f>IF(BH4338=0,0,(BJ4338/BH4338)*100)</f>
        <v>0</v>
      </c>
      <c r="BM4338" s="596"/>
      <c r="BN4338" s="656">
        <f>(AF4338*2)+(AL4338*2)+(AR4338*3)+BD4338</f>
        <v>0</v>
      </c>
      <c r="BO4338" s="657"/>
      <c r="BP4338" s="658"/>
      <c r="BQ4338" s="676">
        <f t="shared" ref="BQ4338" si="3300">IF(BS4338=0,0,50*BR4338/BS4338)</f>
        <v>0</v>
      </c>
      <c r="BR4338" s="662">
        <f>(BN4338*BU$11)+(N4338*BU$12)+(Z4338*BU$13)+(R4338*BU$14)+(X4338*BU$15)+(AB4338*BU$16)</f>
        <v>0</v>
      </c>
      <c r="BS4338" s="662">
        <f>((BB4338-BD4338)*BU$18)+((AV4338-AX4338)*BU$17)+(H4338*BU$19)+(P4338*BU$20)</f>
        <v>0</v>
      </c>
      <c r="BT4338" s="15"/>
      <c r="BU4338" s="15"/>
      <c r="BV4338" s="95"/>
    </row>
    <row r="4339" spans="1:74" ht="21.75" hidden="1" customHeight="1" x14ac:dyDescent="0.25">
      <c r="A4339" s="95"/>
      <c r="B4339" s="571"/>
      <c r="C4339" s="642" t="str">
        <f>IF(ROSTER!D$28="","",ROSTER!D$28)</f>
        <v/>
      </c>
      <c r="D4339" s="643"/>
      <c r="E4339" s="575"/>
      <c r="F4339" s="577"/>
      <c r="G4339" s="583"/>
      <c r="H4339" s="579"/>
      <c r="I4339" s="545"/>
      <c r="J4339" s="544"/>
      <c r="K4339" s="581"/>
      <c r="L4339" s="586"/>
      <c r="M4339" s="587"/>
      <c r="N4339" s="592"/>
      <c r="O4339" s="603"/>
      <c r="P4339" s="544"/>
      <c r="Q4339" s="581"/>
      <c r="R4339" s="586"/>
      <c r="S4339" s="587"/>
      <c r="T4339" s="592"/>
      <c r="U4339" s="603"/>
      <c r="V4339" s="311"/>
      <c r="W4339" s="311"/>
      <c r="X4339" s="579"/>
      <c r="Y4339" s="545"/>
      <c r="Z4339" s="544"/>
      <c r="AA4339" s="545"/>
      <c r="AB4339" s="544"/>
      <c r="AC4339" s="545"/>
      <c r="AD4339" s="544"/>
      <c r="AE4339" s="581"/>
      <c r="AF4339" s="586"/>
      <c r="AG4339" s="587"/>
      <c r="AH4339" s="626"/>
      <c r="AI4339" s="627"/>
      <c r="AJ4339" s="544"/>
      <c r="AK4339" s="581"/>
      <c r="AL4339" s="586"/>
      <c r="AM4339" s="587"/>
      <c r="AN4339" s="626"/>
      <c r="AO4339" s="627"/>
      <c r="AP4339" s="544"/>
      <c r="AQ4339" s="581"/>
      <c r="AR4339" s="586"/>
      <c r="AS4339" s="587"/>
      <c r="AT4339" s="626"/>
      <c r="AU4339" s="627"/>
      <c r="AV4339" s="628"/>
      <c r="AW4339" s="629"/>
      <c r="AX4339" s="632"/>
      <c r="AY4339" s="633"/>
      <c r="AZ4339" s="626"/>
      <c r="BA4339" s="627"/>
      <c r="BB4339" s="544"/>
      <c r="BC4339" s="581"/>
      <c r="BD4339" s="586"/>
      <c r="BE4339" s="587"/>
      <c r="BF4339" s="626"/>
      <c r="BG4339" s="627"/>
      <c r="BH4339" s="628"/>
      <c r="BI4339" s="629"/>
      <c r="BJ4339" s="632"/>
      <c r="BK4339" s="633"/>
      <c r="BL4339" s="626"/>
      <c r="BM4339" s="627"/>
      <c r="BN4339" s="678"/>
      <c r="BO4339" s="679"/>
      <c r="BP4339" s="680"/>
      <c r="BQ4339" s="677"/>
      <c r="BR4339" s="663"/>
      <c r="BS4339" s="663"/>
      <c r="BT4339" s="15"/>
      <c r="BU4339" s="15"/>
      <c r="BV4339" s="95"/>
    </row>
    <row r="4340" spans="1:74" ht="21.75" hidden="1" customHeight="1" x14ac:dyDescent="0.25">
      <c r="A4340" s="95"/>
      <c r="B4340" s="570" t="str">
        <f>IF(ROSTER!B$30="","",ROSTER!B$30)</f>
        <v/>
      </c>
      <c r="C4340" s="572" t="str">
        <f>IF(ROSTER!C$30="","",ROSTER!C$30)</f>
        <v/>
      </c>
      <c r="D4340" s="573"/>
      <c r="E4340" s="574"/>
      <c r="F4340" s="576">
        <f>IF(E4340="y",1,IF(E4340="S",1,0))</f>
        <v>0</v>
      </c>
      <c r="G4340" s="582">
        <f>IF(E4340="S",1,0)</f>
        <v>0</v>
      </c>
      <c r="H4340" s="578"/>
      <c r="I4340" s="543"/>
      <c r="J4340" s="542"/>
      <c r="K4340" s="580"/>
      <c r="L4340" s="584"/>
      <c r="M4340" s="585"/>
      <c r="N4340" s="588">
        <f>L4340+J4340</f>
        <v>0</v>
      </c>
      <c r="O4340" s="589"/>
      <c r="P4340" s="542"/>
      <c r="Q4340" s="580"/>
      <c r="R4340" s="584"/>
      <c r="S4340" s="585"/>
      <c r="T4340" s="588">
        <f>R4340-P4340</f>
        <v>0</v>
      </c>
      <c r="U4340" s="589"/>
      <c r="V4340" s="310"/>
      <c r="W4340" s="310"/>
      <c r="X4340" s="578"/>
      <c r="Y4340" s="543"/>
      <c r="Z4340" s="542"/>
      <c r="AA4340" s="543"/>
      <c r="AB4340" s="542"/>
      <c r="AC4340" s="543"/>
      <c r="AD4340" s="542"/>
      <c r="AE4340" s="580"/>
      <c r="AF4340" s="584"/>
      <c r="AG4340" s="585"/>
      <c r="AH4340" s="595">
        <f>IF(AD4340=0,0,(AF4340/AD4340)*100)</f>
        <v>0</v>
      </c>
      <c r="AI4340" s="596"/>
      <c r="AJ4340" s="542"/>
      <c r="AK4340" s="580"/>
      <c r="AL4340" s="584"/>
      <c r="AM4340" s="585"/>
      <c r="AN4340" s="595">
        <f>IF(AJ4340=0,0,(AL4340/AJ4340)*100)</f>
        <v>0</v>
      </c>
      <c r="AO4340" s="596"/>
      <c r="AP4340" s="542"/>
      <c r="AQ4340" s="580"/>
      <c r="AR4340" s="584"/>
      <c r="AS4340" s="585"/>
      <c r="AT4340" s="595">
        <f>IF(AP4340=0,0,(AR4340/AP4340)*100)</f>
        <v>0</v>
      </c>
      <c r="AU4340" s="596"/>
      <c r="AV4340" s="599">
        <f>AD4340+AJ4340+AP4340</f>
        <v>0</v>
      </c>
      <c r="AW4340" s="600"/>
      <c r="AX4340" s="630">
        <f>AF4340+AL4340+AR4340</f>
        <v>0</v>
      </c>
      <c r="AY4340" s="631"/>
      <c r="AZ4340" s="595">
        <f>IF(AV4340=0,0,(AX4340/AV4340)*100)</f>
        <v>0</v>
      </c>
      <c r="BA4340" s="596"/>
      <c r="BB4340" s="542"/>
      <c r="BC4340" s="580"/>
      <c r="BD4340" s="584"/>
      <c r="BE4340" s="585"/>
      <c r="BF4340" s="595">
        <f>IF(BB4340=0,0,(BD4340/BB4340)*100)</f>
        <v>0</v>
      </c>
      <c r="BG4340" s="596"/>
      <c r="BH4340" s="599">
        <f>AV4340+BB4340</f>
        <v>0</v>
      </c>
      <c r="BI4340" s="600"/>
      <c r="BJ4340" s="630">
        <f>AX4340+BD4340</f>
        <v>0</v>
      </c>
      <c r="BK4340" s="631"/>
      <c r="BL4340" s="595">
        <f>IF(BH4340=0,0,(BJ4340/BH4340)*100)</f>
        <v>0</v>
      </c>
      <c r="BM4340" s="596"/>
      <c r="BN4340" s="656">
        <f>(AF4340*2)+(AL4340*2)+(AR4340*3)+BD4340</f>
        <v>0</v>
      </c>
      <c r="BO4340" s="657"/>
      <c r="BP4340" s="658"/>
      <c r="BQ4340" s="676">
        <f t="shared" ref="BQ4340" si="3301">IF(BS4340=0,0,50*BR4340/BS4340)</f>
        <v>0</v>
      </c>
      <c r="BR4340" s="662">
        <f>(BN4340*BU$11)+(N4340*BU$12)+(Z4340*BU$13)+(R4340*BU$14)+(X4340*BU$15)+(AB4340*BU$16)</f>
        <v>0</v>
      </c>
      <c r="BS4340" s="662">
        <f>((BB4340-BD4340)*BU$18)+((AV4340-AX4340)*BU$17)+(H4340*BU$19)+(P4340*BU$20)</f>
        <v>0</v>
      </c>
      <c r="BT4340" s="15"/>
      <c r="BU4340" s="15"/>
      <c r="BV4340" s="95"/>
    </row>
    <row r="4341" spans="1:74" ht="21.75" hidden="1" customHeight="1" x14ac:dyDescent="0.25">
      <c r="A4341" s="95"/>
      <c r="B4341" s="571"/>
      <c r="C4341" s="642" t="str">
        <f>IF(ROSTER!D$30="","",ROSTER!D$30)</f>
        <v/>
      </c>
      <c r="D4341" s="643"/>
      <c r="E4341" s="575"/>
      <c r="F4341" s="577"/>
      <c r="G4341" s="583"/>
      <c r="H4341" s="579"/>
      <c r="I4341" s="545"/>
      <c r="J4341" s="544"/>
      <c r="K4341" s="581"/>
      <c r="L4341" s="586"/>
      <c r="M4341" s="587"/>
      <c r="N4341" s="592"/>
      <c r="O4341" s="603"/>
      <c r="P4341" s="544"/>
      <c r="Q4341" s="581"/>
      <c r="R4341" s="586"/>
      <c r="S4341" s="587"/>
      <c r="T4341" s="592"/>
      <c r="U4341" s="603"/>
      <c r="V4341" s="311"/>
      <c r="W4341" s="311"/>
      <c r="X4341" s="579"/>
      <c r="Y4341" s="545"/>
      <c r="Z4341" s="544"/>
      <c r="AA4341" s="545"/>
      <c r="AB4341" s="544"/>
      <c r="AC4341" s="545"/>
      <c r="AD4341" s="544"/>
      <c r="AE4341" s="581"/>
      <c r="AF4341" s="586"/>
      <c r="AG4341" s="587"/>
      <c r="AH4341" s="626"/>
      <c r="AI4341" s="627"/>
      <c r="AJ4341" s="544"/>
      <c r="AK4341" s="581"/>
      <c r="AL4341" s="586"/>
      <c r="AM4341" s="587"/>
      <c r="AN4341" s="626"/>
      <c r="AO4341" s="627"/>
      <c r="AP4341" s="544"/>
      <c r="AQ4341" s="581"/>
      <c r="AR4341" s="586"/>
      <c r="AS4341" s="587"/>
      <c r="AT4341" s="626"/>
      <c r="AU4341" s="627"/>
      <c r="AV4341" s="628"/>
      <c r="AW4341" s="629"/>
      <c r="AX4341" s="632"/>
      <c r="AY4341" s="633"/>
      <c r="AZ4341" s="626"/>
      <c r="BA4341" s="627"/>
      <c r="BB4341" s="544"/>
      <c r="BC4341" s="581"/>
      <c r="BD4341" s="586"/>
      <c r="BE4341" s="587"/>
      <c r="BF4341" s="626"/>
      <c r="BG4341" s="627"/>
      <c r="BH4341" s="628"/>
      <c r="BI4341" s="629"/>
      <c r="BJ4341" s="632"/>
      <c r="BK4341" s="633"/>
      <c r="BL4341" s="626"/>
      <c r="BM4341" s="627"/>
      <c r="BN4341" s="678"/>
      <c r="BO4341" s="679"/>
      <c r="BP4341" s="680"/>
      <c r="BQ4341" s="677"/>
      <c r="BR4341" s="663"/>
      <c r="BS4341" s="663"/>
      <c r="BT4341" s="15"/>
      <c r="BU4341" s="15"/>
      <c r="BV4341" s="95"/>
    </row>
    <row r="4342" spans="1:74" ht="21.75" hidden="1" customHeight="1" x14ac:dyDescent="0.25">
      <c r="A4342" s="95"/>
      <c r="B4342" s="570" t="str">
        <f>IF(ROSTER!B$32="","",ROSTER!B$32)</f>
        <v/>
      </c>
      <c r="C4342" s="572" t="str">
        <f>IF(ROSTER!C$32="","",ROSTER!C$32)</f>
        <v/>
      </c>
      <c r="D4342" s="573"/>
      <c r="E4342" s="574"/>
      <c r="F4342" s="576">
        <f>IF(E4342="y",1,IF(E4342="S",1,0))</f>
        <v>0</v>
      </c>
      <c r="G4342" s="582">
        <f>IF(E4342="S",1,0)</f>
        <v>0</v>
      </c>
      <c r="H4342" s="578"/>
      <c r="I4342" s="543"/>
      <c r="J4342" s="542"/>
      <c r="K4342" s="580"/>
      <c r="L4342" s="584"/>
      <c r="M4342" s="585"/>
      <c r="N4342" s="588">
        <f>L4342+J4342</f>
        <v>0</v>
      </c>
      <c r="O4342" s="589"/>
      <c r="P4342" s="542"/>
      <c r="Q4342" s="580"/>
      <c r="R4342" s="584"/>
      <c r="S4342" s="585"/>
      <c r="T4342" s="588">
        <f>R4342-P4342</f>
        <v>0</v>
      </c>
      <c r="U4342" s="589"/>
      <c r="V4342" s="310"/>
      <c r="W4342" s="310"/>
      <c r="X4342" s="578"/>
      <c r="Y4342" s="543"/>
      <c r="Z4342" s="542"/>
      <c r="AA4342" s="543"/>
      <c r="AB4342" s="542"/>
      <c r="AC4342" s="543"/>
      <c r="AD4342" s="542"/>
      <c r="AE4342" s="580"/>
      <c r="AF4342" s="584"/>
      <c r="AG4342" s="585"/>
      <c r="AH4342" s="595">
        <f>IF(AD4342=0,0,(AF4342/AD4342)*100)</f>
        <v>0</v>
      </c>
      <c r="AI4342" s="596"/>
      <c r="AJ4342" s="542"/>
      <c r="AK4342" s="580"/>
      <c r="AL4342" s="584"/>
      <c r="AM4342" s="585"/>
      <c r="AN4342" s="595">
        <f>IF(AJ4342=0,0,(AL4342/AJ4342)*100)</f>
        <v>0</v>
      </c>
      <c r="AO4342" s="596"/>
      <c r="AP4342" s="542"/>
      <c r="AQ4342" s="580"/>
      <c r="AR4342" s="584"/>
      <c r="AS4342" s="585"/>
      <c r="AT4342" s="595">
        <f>IF(AP4342=0,0,(AR4342/AP4342)*100)</f>
        <v>0</v>
      </c>
      <c r="AU4342" s="596"/>
      <c r="AV4342" s="599">
        <f>AD4342+AJ4342+AP4342</f>
        <v>0</v>
      </c>
      <c r="AW4342" s="600"/>
      <c r="AX4342" s="630">
        <f>AF4342+AL4342+AR4342</f>
        <v>0</v>
      </c>
      <c r="AY4342" s="631"/>
      <c r="AZ4342" s="595">
        <f>IF(AV4342=0,0,(AX4342/AV4342)*100)</f>
        <v>0</v>
      </c>
      <c r="BA4342" s="596"/>
      <c r="BB4342" s="542"/>
      <c r="BC4342" s="580"/>
      <c r="BD4342" s="584"/>
      <c r="BE4342" s="585"/>
      <c r="BF4342" s="595">
        <f>IF(BB4342=0,0,(BD4342/BB4342)*100)</f>
        <v>0</v>
      </c>
      <c r="BG4342" s="596"/>
      <c r="BH4342" s="599">
        <f>AV4342+BB4342</f>
        <v>0</v>
      </c>
      <c r="BI4342" s="600"/>
      <c r="BJ4342" s="630">
        <f>AX4342+BD4342</f>
        <v>0</v>
      </c>
      <c r="BK4342" s="631"/>
      <c r="BL4342" s="595">
        <f>IF(BH4342=0,0,(BJ4342/BH4342)*100)</f>
        <v>0</v>
      </c>
      <c r="BM4342" s="596"/>
      <c r="BN4342" s="656">
        <f>(AF4342*2)+(AL4342*2)+(AR4342*3)+BD4342</f>
        <v>0</v>
      </c>
      <c r="BO4342" s="657"/>
      <c r="BP4342" s="658"/>
      <c r="BQ4342" s="676">
        <f t="shared" ref="BQ4342" si="3302">IF(BS4342=0,0,50*BR4342/BS4342)</f>
        <v>0</v>
      </c>
      <c r="BR4342" s="662">
        <f>(BN4342*BU$11)+(N4342*BU$12)+(Z4342*BU$13)+(R4342*BU$14)+(X4342*BU$15)+(AB4342*BU$16)</f>
        <v>0</v>
      </c>
      <c r="BS4342" s="662">
        <f>((BB4342-BD4342)*BU$18)+((AV4342-AX4342)*BU$17)+(H4342*BU$19)+(P4342*BU$20)</f>
        <v>0</v>
      </c>
      <c r="BT4342" s="15"/>
      <c r="BU4342" s="15"/>
      <c r="BV4342" s="95"/>
    </row>
    <row r="4343" spans="1:74" ht="21.75" hidden="1" customHeight="1" x14ac:dyDescent="0.25">
      <c r="A4343" s="95"/>
      <c r="B4343" s="571"/>
      <c r="C4343" s="642" t="str">
        <f>IF(ROSTER!D$32="","",ROSTER!D$32)</f>
        <v/>
      </c>
      <c r="D4343" s="643"/>
      <c r="E4343" s="575"/>
      <c r="F4343" s="577"/>
      <c r="G4343" s="583"/>
      <c r="H4343" s="579"/>
      <c r="I4343" s="545"/>
      <c r="J4343" s="544"/>
      <c r="K4343" s="581"/>
      <c r="L4343" s="586"/>
      <c r="M4343" s="587"/>
      <c r="N4343" s="592"/>
      <c r="O4343" s="603"/>
      <c r="P4343" s="544"/>
      <c r="Q4343" s="581"/>
      <c r="R4343" s="586"/>
      <c r="S4343" s="587"/>
      <c r="T4343" s="592"/>
      <c r="U4343" s="603"/>
      <c r="V4343" s="311"/>
      <c r="W4343" s="311"/>
      <c r="X4343" s="579"/>
      <c r="Y4343" s="545"/>
      <c r="Z4343" s="544"/>
      <c r="AA4343" s="545"/>
      <c r="AB4343" s="544"/>
      <c r="AC4343" s="545"/>
      <c r="AD4343" s="544"/>
      <c r="AE4343" s="581"/>
      <c r="AF4343" s="586"/>
      <c r="AG4343" s="587"/>
      <c r="AH4343" s="626"/>
      <c r="AI4343" s="627"/>
      <c r="AJ4343" s="544"/>
      <c r="AK4343" s="581"/>
      <c r="AL4343" s="586"/>
      <c r="AM4343" s="587"/>
      <c r="AN4343" s="626"/>
      <c r="AO4343" s="627"/>
      <c r="AP4343" s="544"/>
      <c r="AQ4343" s="581"/>
      <c r="AR4343" s="586"/>
      <c r="AS4343" s="587"/>
      <c r="AT4343" s="626"/>
      <c r="AU4343" s="627"/>
      <c r="AV4343" s="628"/>
      <c r="AW4343" s="629"/>
      <c r="AX4343" s="632"/>
      <c r="AY4343" s="633"/>
      <c r="AZ4343" s="626"/>
      <c r="BA4343" s="627"/>
      <c r="BB4343" s="544"/>
      <c r="BC4343" s="581"/>
      <c r="BD4343" s="586"/>
      <c r="BE4343" s="587"/>
      <c r="BF4343" s="626"/>
      <c r="BG4343" s="627"/>
      <c r="BH4343" s="628"/>
      <c r="BI4343" s="629"/>
      <c r="BJ4343" s="632"/>
      <c r="BK4343" s="633"/>
      <c r="BL4343" s="626"/>
      <c r="BM4343" s="627"/>
      <c r="BN4343" s="678"/>
      <c r="BO4343" s="679"/>
      <c r="BP4343" s="680"/>
      <c r="BQ4343" s="677"/>
      <c r="BR4343" s="663"/>
      <c r="BS4343" s="663"/>
      <c r="BT4343" s="15"/>
      <c r="BU4343" s="15"/>
      <c r="BV4343" s="95"/>
    </row>
    <row r="4344" spans="1:74" ht="21.75" hidden="1" customHeight="1" x14ac:dyDescent="0.25">
      <c r="A4344" s="95"/>
      <c r="B4344" s="570" t="str">
        <f>IF(ROSTER!B$34="","",ROSTER!B$34)</f>
        <v/>
      </c>
      <c r="C4344" s="572" t="str">
        <f>IF(ROSTER!C$34="","",ROSTER!C$34)</f>
        <v/>
      </c>
      <c r="D4344" s="573"/>
      <c r="E4344" s="574"/>
      <c r="F4344" s="576">
        <f>IF(E4344="y",1,IF(E4344="S",1,0))</f>
        <v>0</v>
      </c>
      <c r="G4344" s="582">
        <f>IF(E4344="S",1,0)</f>
        <v>0</v>
      </c>
      <c r="H4344" s="578"/>
      <c r="I4344" s="543"/>
      <c r="J4344" s="542"/>
      <c r="K4344" s="580"/>
      <c r="L4344" s="584"/>
      <c r="M4344" s="585"/>
      <c r="N4344" s="588">
        <f>L4344+J4344</f>
        <v>0</v>
      </c>
      <c r="O4344" s="589"/>
      <c r="P4344" s="542"/>
      <c r="Q4344" s="580"/>
      <c r="R4344" s="584"/>
      <c r="S4344" s="585"/>
      <c r="T4344" s="588">
        <f>R4344-P4344</f>
        <v>0</v>
      </c>
      <c r="U4344" s="589"/>
      <c r="V4344" s="310"/>
      <c r="W4344" s="310"/>
      <c r="X4344" s="578"/>
      <c r="Y4344" s="543"/>
      <c r="Z4344" s="542"/>
      <c r="AA4344" s="543"/>
      <c r="AB4344" s="542"/>
      <c r="AC4344" s="543"/>
      <c r="AD4344" s="542"/>
      <c r="AE4344" s="580"/>
      <c r="AF4344" s="584"/>
      <c r="AG4344" s="585"/>
      <c r="AH4344" s="595">
        <f>IF(AD4344=0,0,(AF4344/AD4344)*100)</f>
        <v>0</v>
      </c>
      <c r="AI4344" s="596"/>
      <c r="AJ4344" s="542"/>
      <c r="AK4344" s="580"/>
      <c r="AL4344" s="584"/>
      <c r="AM4344" s="585"/>
      <c r="AN4344" s="595">
        <f>IF(AJ4344=0,0,(AL4344/AJ4344)*100)</f>
        <v>0</v>
      </c>
      <c r="AO4344" s="596"/>
      <c r="AP4344" s="542"/>
      <c r="AQ4344" s="580"/>
      <c r="AR4344" s="584"/>
      <c r="AS4344" s="585"/>
      <c r="AT4344" s="595">
        <f>IF(AP4344=0,0,(AR4344/AP4344)*100)</f>
        <v>0</v>
      </c>
      <c r="AU4344" s="596"/>
      <c r="AV4344" s="599">
        <f>AD4344+AJ4344+AP4344</f>
        <v>0</v>
      </c>
      <c r="AW4344" s="600"/>
      <c r="AX4344" s="630">
        <f>AF4344+AL4344+AR4344</f>
        <v>0</v>
      </c>
      <c r="AY4344" s="631"/>
      <c r="AZ4344" s="595">
        <f>IF(AV4344=0,0,(AX4344/AV4344)*100)</f>
        <v>0</v>
      </c>
      <c r="BA4344" s="596"/>
      <c r="BB4344" s="542"/>
      <c r="BC4344" s="580"/>
      <c r="BD4344" s="584"/>
      <c r="BE4344" s="585"/>
      <c r="BF4344" s="595">
        <f>IF(BB4344=0,0,(BD4344/BB4344)*100)</f>
        <v>0</v>
      </c>
      <c r="BG4344" s="596"/>
      <c r="BH4344" s="599">
        <f>AV4344+BB4344</f>
        <v>0</v>
      </c>
      <c r="BI4344" s="600"/>
      <c r="BJ4344" s="630">
        <f>AX4344+BD4344</f>
        <v>0</v>
      </c>
      <c r="BK4344" s="631"/>
      <c r="BL4344" s="595">
        <f>IF(BH4344=0,0,(BJ4344/BH4344)*100)</f>
        <v>0</v>
      </c>
      <c r="BM4344" s="596"/>
      <c r="BN4344" s="656">
        <f>(AF4344*2)+(AL4344*2)+(AR4344*3)+BD4344</f>
        <v>0</v>
      </c>
      <c r="BO4344" s="657"/>
      <c r="BP4344" s="658"/>
      <c r="BQ4344" s="676">
        <f t="shared" ref="BQ4344" si="3303">IF(BS4344=0,0,50*BR4344/BS4344)</f>
        <v>0</v>
      </c>
      <c r="BR4344" s="662">
        <f>(BN4344*BU$11)+(N4344*BU$12)+(Z4344*BU$13)+(R4344*BU$14)+(X4344*BU$15)+(AB4344*BU$16)</f>
        <v>0</v>
      </c>
      <c r="BS4344" s="662">
        <f>((BB4344-BD4344)*BU$18)+((AV4344-AX4344)*BU$17)+(H4344*BU$19)+(P4344*BU$20)</f>
        <v>0</v>
      </c>
      <c r="BT4344" s="15"/>
      <c r="BU4344" s="15"/>
      <c r="BV4344" s="95"/>
    </row>
    <row r="4345" spans="1:74" ht="21.75" hidden="1" customHeight="1" x14ac:dyDescent="0.25">
      <c r="A4345" s="95"/>
      <c r="B4345" s="571"/>
      <c r="C4345" s="642" t="str">
        <f>IF(ROSTER!D$34="","",ROSTER!D$34)</f>
        <v/>
      </c>
      <c r="D4345" s="643"/>
      <c r="E4345" s="575"/>
      <c r="F4345" s="577"/>
      <c r="G4345" s="583"/>
      <c r="H4345" s="579"/>
      <c r="I4345" s="545"/>
      <c r="J4345" s="544"/>
      <c r="K4345" s="581"/>
      <c r="L4345" s="586"/>
      <c r="M4345" s="587"/>
      <c r="N4345" s="592"/>
      <c r="O4345" s="603"/>
      <c r="P4345" s="544"/>
      <c r="Q4345" s="581"/>
      <c r="R4345" s="586"/>
      <c r="S4345" s="587"/>
      <c r="T4345" s="592"/>
      <c r="U4345" s="603"/>
      <c r="V4345" s="311"/>
      <c r="W4345" s="311"/>
      <c r="X4345" s="579"/>
      <c r="Y4345" s="545"/>
      <c r="Z4345" s="544"/>
      <c r="AA4345" s="545"/>
      <c r="AB4345" s="544"/>
      <c r="AC4345" s="545"/>
      <c r="AD4345" s="544"/>
      <c r="AE4345" s="581"/>
      <c r="AF4345" s="586"/>
      <c r="AG4345" s="587"/>
      <c r="AH4345" s="626"/>
      <c r="AI4345" s="627"/>
      <c r="AJ4345" s="544"/>
      <c r="AK4345" s="581"/>
      <c r="AL4345" s="586"/>
      <c r="AM4345" s="587"/>
      <c r="AN4345" s="626"/>
      <c r="AO4345" s="627"/>
      <c r="AP4345" s="544"/>
      <c r="AQ4345" s="581"/>
      <c r="AR4345" s="586"/>
      <c r="AS4345" s="587"/>
      <c r="AT4345" s="626"/>
      <c r="AU4345" s="627"/>
      <c r="AV4345" s="628"/>
      <c r="AW4345" s="629"/>
      <c r="AX4345" s="632"/>
      <c r="AY4345" s="633"/>
      <c r="AZ4345" s="626"/>
      <c r="BA4345" s="627"/>
      <c r="BB4345" s="544"/>
      <c r="BC4345" s="581"/>
      <c r="BD4345" s="586"/>
      <c r="BE4345" s="587"/>
      <c r="BF4345" s="626"/>
      <c r="BG4345" s="627"/>
      <c r="BH4345" s="628"/>
      <c r="BI4345" s="629"/>
      <c r="BJ4345" s="632"/>
      <c r="BK4345" s="633"/>
      <c r="BL4345" s="626"/>
      <c r="BM4345" s="627"/>
      <c r="BN4345" s="678"/>
      <c r="BO4345" s="679"/>
      <c r="BP4345" s="680"/>
      <c r="BQ4345" s="677"/>
      <c r="BR4345" s="663"/>
      <c r="BS4345" s="663"/>
      <c r="BT4345" s="15"/>
      <c r="BU4345" s="15"/>
      <c r="BV4345" s="95"/>
    </row>
    <row r="4346" spans="1:74" ht="21.75" hidden="1" customHeight="1" x14ac:dyDescent="0.25">
      <c r="A4346" s="95"/>
      <c r="B4346" s="570" t="str">
        <f>IF(ROSTER!B$36="","",ROSTER!B$36)</f>
        <v/>
      </c>
      <c r="C4346" s="572" t="str">
        <f>IF(ROSTER!C$36="","",ROSTER!C$36)</f>
        <v/>
      </c>
      <c r="D4346" s="573"/>
      <c r="E4346" s="574"/>
      <c r="F4346" s="576">
        <f>IF(E4346="y",1,IF(E4346="S",1,0))</f>
        <v>0</v>
      </c>
      <c r="G4346" s="582">
        <f>IF(E4346="S",1,0)</f>
        <v>0</v>
      </c>
      <c r="H4346" s="578"/>
      <c r="I4346" s="543"/>
      <c r="J4346" s="542"/>
      <c r="K4346" s="580"/>
      <c r="L4346" s="584"/>
      <c r="M4346" s="585"/>
      <c r="N4346" s="588">
        <f>L4346+J4346</f>
        <v>0</v>
      </c>
      <c r="O4346" s="589"/>
      <c r="P4346" s="542"/>
      <c r="Q4346" s="580"/>
      <c r="R4346" s="584"/>
      <c r="S4346" s="585"/>
      <c r="T4346" s="588">
        <f>R4346-P4346</f>
        <v>0</v>
      </c>
      <c r="U4346" s="589"/>
      <c r="V4346" s="310"/>
      <c r="W4346" s="310"/>
      <c r="X4346" s="578"/>
      <c r="Y4346" s="543"/>
      <c r="Z4346" s="542"/>
      <c r="AA4346" s="543"/>
      <c r="AB4346" s="542"/>
      <c r="AC4346" s="543"/>
      <c r="AD4346" s="542"/>
      <c r="AE4346" s="580"/>
      <c r="AF4346" s="584"/>
      <c r="AG4346" s="585"/>
      <c r="AH4346" s="595">
        <f>IF(AD4346=0,0,(AF4346/AD4346)*100)</f>
        <v>0</v>
      </c>
      <c r="AI4346" s="596"/>
      <c r="AJ4346" s="542"/>
      <c r="AK4346" s="580"/>
      <c r="AL4346" s="584"/>
      <c r="AM4346" s="585"/>
      <c r="AN4346" s="595">
        <f>IF(AJ4346=0,0,(AL4346/AJ4346)*100)</f>
        <v>0</v>
      </c>
      <c r="AO4346" s="596"/>
      <c r="AP4346" s="542"/>
      <c r="AQ4346" s="580"/>
      <c r="AR4346" s="584"/>
      <c r="AS4346" s="585"/>
      <c r="AT4346" s="595">
        <f>IF(AP4346=0,0,(AR4346/AP4346)*100)</f>
        <v>0</v>
      </c>
      <c r="AU4346" s="596"/>
      <c r="AV4346" s="599">
        <f>AD4346+AJ4346+AP4346</f>
        <v>0</v>
      </c>
      <c r="AW4346" s="600"/>
      <c r="AX4346" s="630">
        <f>AF4346+AL4346+AR4346</f>
        <v>0</v>
      </c>
      <c r="AY4346" s="631"/>
      <c r="AZ4346" s="595">
        <f>IF(AV4346=0,0,(AX4346/AV4346)*100)</f>
        <v>0</v>
      </c>
      <c r="BA4346" s="596"/>
      <c r="BB4346" s="542"/>
      <c r="BC4346" s="580"/>
      <c r="BD4346" s="584"/>
      <c r="BE4346" s="585"/>
      <c r="BF4346" s="595">
        <f>IF(BB4346=0,0,(BD4346/BB4346)*100)</f>
        <v>0</v>
      </c>
      <c r="BG4346" s="596"/>
      <c r="BH4346" s="599">
        <f>AV4346+BB4346</f>
        <v>0</v>
      </c>
      <c r="BI4346" s="600"/>
      <c r="BJ4346" s="630">
        <f>AX4346+BD4346</f>
        <v>0</v>
      </c>
      <c r="BK4346" s="631"/>
      <c r="BL4346" s="595">
        <f>IF(BH4346=0,0,(BJ4346/BH4346)*100)</f>
        <v>0</v>
      </c>
      <c r="BM4346" s="596"/>
      <c r="BN4346" s="656">
        <f>(AF4346*2)+(AL4346*2)+(AR4346*3)+BD4346</f>
        <v>0</v>
      </c>
      <c r="BO4346" s="657"/>
      <c r="BP4346" s="658"/>
      <c r="BQ4346" s="676">
        <f t="shared" ref="BQ4346" si="3304">IF(BS4346=0,0,50*BR4346/BS4346)</f>
        <v>0</v>
      </c>
      <c r="BR4346" s="662">
        <f>(BN4346*BU$11)+(N4346*BU$12)+(Z4346*BU$13)+(R4346*BU$14)+(X4346*BU$15)+(AB4346*BU$16)</f>
        <v>0</v>
      </c>
      <c r="BS4346" s="662">
        <f>((BB4346-BD4346)*BU$18)+((AV4346-AX4346)*BU$17)+(H4346*BU$19)+(P4346*BU$20)</f>
        <v>0</v>
      </c>
      <c r="BT4346" s="15"/>
      <c r="BU4346" s="15"/>
      <c r="BV4346" s="95"/>
    </row>
    <row r="4347" spans="1:74" ht="21.75" hidden="1" customHeight="1" x14ac:dyDescent="0.25">
      <c r="A4347" s="95"/>
      <c r="B4347" s="571"/>
      <c r="C4347" s="642" t="str">
        <f>IF(ROSTER!D$36="","",ROSTER!D$36)</f>
        <v/>
      </c>
      <c r="D4347" s="643"/>
      <c r="E4347" s="575"/>
      <c r="F4347" s="577"/>
      <c r="G4347" s="583"/>
      <c r="H4347" s="579"/>
      <c r="I4347" s="545"/>
      <c r="J4347" s="544"/>
      <c r="K4347" s="581"/>
      <c r="L4347" s="586"/>
      <c r="M4347" s="587"/>
      <c r="N4347" s="592"/>
      <c r="O4347" s="603"/>
      <c r="P4347" s="544"/>
      <c r="Q4347" s="581"/>
      <c r="R4347" s="586"/>
      <c r="S4347" s="587"/>
      <c r="T4347" s="592"/>
      <c r="U4347" s="603"/>
      <c r="V4347" s="311"/>
      <c r="W4347" s="311"/>
      <c r="X4347" s="579"/>
      <c r="Y4347" s="545"/>
      <c r="Z4347" s="544"/>
      <c r="AA4347" s="545"/>
      <c r="AB4347" s="544"/>
      <c r="AC4347" s="545"/>
      <c r="AD4347" s="544"/>
      <c r="AE4347" s="581"/>
      <c r="AF4347" s="586"/>
      <c r="AG4347" s="587"/>
      <c r="AH4347" s="626"/>
      <c r="AI4347" s="627"/>
      <c r="AJ4347" s="544"/>
      <c r="AK4347" s="581"/>
      <c r="AL4347" s="586"/>
      <c r="AM4347" s="587"/>
      <c r="AN4347" s="626"/>
      <c r="AO4347" s="627"/>
      <c r="AP4347" s="544"/>
      <c r="AQ4347" s="581"/>
      <c r="AR4347" s="586"/>
      <c r="AS4347" s="587"/>
      <c r="AT4347" s="626"/>
      <c r="AU4347" s="627"/>
      <c r="AV4347" s="628"/>
      <c r="AW4347" s="629"/>
      <c r="AX4347" s="632"/>
      <c r="AY4347" s="633"/>
      <c r="AZ4347" s="626"/>
      <c r="BA4347" s="627"/>
      <c r="BB4347" s="544"/>
      <c r="BC4347" s="581"/>
      <c r="BD4347" s="586"/>
      <c r="BE4347" s="587"/>
      <c r="BF4347" s="626"/>
      <c r="BG4347" s="627"/>
      <c r="BH4347" s="628"/>
      <c r="BI4347" s="629"/>
      <c r="BJ4347" s="632"/>
      <c r="BK4347" s="633"/>
      <c r="BL4347" s="626"/>
      <c r="BM4347" s="627"/>
      <c r="BN4347" s="678"/>
      <c r="BO4347" s="679"/>
      <c r="BP4347" s="680"/>
      <c r="BQ4347" s="677"/>
      <c r="BR4347" s="663"/>
      <c r="BS4347" s="663"/>
      <c r="BT4347" s="15"/>
      <c r="BU4347" s="15"/>
      <c r="BV4347" s="95"/>
    </row>
    <row r="4348" spans="1:74" ht="21.75" hidden="1" customHeight="1" x14ac:dyDescent="0.25">
      <c r="A4348" s="95"/>
      <c r="B4348" s="570" t="str">
        <f>IF(ROSTER!B$38="","",ROSTER!B$38)</f>
        <v/>
      </c>
      <c r="C4348" s="572" t="str">
        <f>IF(ROSTER!C$38="","",ROSTER!C$38)</f>
        <v/>
      </c>
      <c r="D4348" s="573"/>
      <c r="E4348" s="574"/>
      <c r="F4348" s="576">
        <f>IF(E4348="y",1,IF(E4348="S",1,0))</f>
        <v>0</v>
      </c>
      <c r="G4348" s="582">
        <f>IF(E4348="S",1,0)</f>
        <v>0</v>
      </c>
      <c r="H4348" s="578"/>
      <c r="I4348" s="543"/>
      <c r="J4348" s="542"/>
      <c r="K4348" s="580"/>
      <c r="L4348" s="584"/>
      <c r="M4348" s="585"/>
      <c r="N4348" s="588">
        <f>L4348+J4348</f>
        <v>0</v>
      </c>
      <c r="O4348" s="589"/>
      <c r="P4348" s="542"/>
      <c r="Q4348" s="580"/>
      <c r="R4348" s="584"/>
      <c r="S4348" s="585"/>
      <c r="T4348" s="588">
        <f>R4348-P4348</f>
        <v>0</v>
      </c>
      <c r="U4348" s="589"/>
      <c r="V4348" s="310"/>
      <c r="W4348" s="310"/>
      <c r="X4348" s="578"/>
      <c r="Y4348" s="543"/>
      <c r="Z4348" s="542"/>
      <c r="AA4348" s="543"/>
      <c r="AB4348" s="542"/>
      <c r="AC4348" s="543"/>
      <c r="AD4348" s="542"/>
      <c r="AE4348" s="580"/>
      <c r="AF4348" s="584"/>
      <c r="AG4348" s="585"/>
      <c r="AH4348" s="595">
        <f>IF(AD4348=0,0,(AF4348/AD4348)*100)</f>
        <v>0</v>
      </c>
      <c r="AI4348" s="596"/>
      <c r="AJ4348" s="542"/>
      <c r="AK4348" s="580"/>
      <c r="AL4348" s="584"/>
      <c r="AM4348" s="585"/>
      <c r="AN4348" s="595">
        <f>IF(AJ4348=0,0,(AL4348/AJ4348)*100)</f>
        <v>0</v>
      </c>
      <c r="AO4348" s="596"/>
      <c r="AP4348" s="542"/>
      <c r="AQ4348" s="580"/>
      <c r="AR4348" s="584"/>
      <c r="AS4348" s="585"/>
      <c r="AT4348" s="595">
        <f>IF(AP4348=0,0,(AR4348/AP4348)*100)</f>
        <v>0</v>
      </c>
      <c r="AU4348" s="596"/>
      <c r="AV4348" s="599">
        <f>AD4348+AJ4348+AP4348</f>
        <v>0</v>
      </c>
      <c r="AW4348" s="600"/>
      <c r="AX4348" s="630">
        <f>AF4348+AL4348+AR4348</f>
        <v>0</v>
      </c>
      <c r="AY4348" s="631"/>
      <c r="AZ4348" s="595">
        <f>IF(AV4348=0,0,(AX4348/AV4348)*100)</f>
        <v>0</v>
      </c>
      <c r="BA4348" s="596"/>
      <c r="BB4348" s="542"/>
      <c r="BC4348" s="580"/>
      <c r="BD4348" s="584"/>
      <c r="BE4348" s="585"/>
      <c r="BF4348" s="595">
        <f>IF(BB4348=0,0,(BD4348/BB4348)*100)</f>
        <v>0</v>
      </c>
      <c r="BG4348" s="596"/>
      <c r="BH4348" s="599">
        <f>AV4348+BB4348</f>
        <v>0</v>
      </c>
      <c r="BI4348" s="600"/>
      <c r="BJ4348" s="630">
        <f>AX4348+BD4348</f>
        <v>0</v>
      </c>
      <c r="BK4348" s="631"/>
      <c r="BL4348" s="595">
        <f>IF(BH4348=0,0,(BJ4348/BH4348)*100)</f>
        <v>0</v>
      </c>
      <c r="BM4348" s="596"/>
      <c r="BN4348" s="656">
        <f>(AF4348*2)+(AL4348*2)+(AR4348*3)+BD4348</f>
        <v>0</v>
      </c>
      <c r="BO4348" s="657"/>
      <c r="BP4348" s="658"/>
      <c r="BQ4348" s="676">
        <f t="shared" ref="BQ4348" si="3305">IF(BS4348=0,0,50*BR4348/BS4348)</f>
        <v>0</v>
      </c>
      <c r="BR4348" s="662">
        <f>(BN4348*BU$11)+(N4348*BU$12)+(Z4348*BU$13)+(R4348*BU$14)+(X4348*BU$15)+(AB4348*BU$16)</f>
        <v>0</v>
      </c>
      <c r="BS4348" s="662">
        <f>((BB4348-BD4348)*BU$18)+((AV4348-AX4348)*BU$17)+(H4348*BU$19)+(P4348*BU$20)</f>
        <v>0</v>
      </c>
      <c r="BT4348" s="15"/>
      <c r="BU4348" s="15"/>
      <c r="BV4348" s="95"/>
    </row>
    <row r="4349" spans="1:74" ht="21.75" hidden="1" customHeight="1" x14ac:dyDescent="0.25">
      <c r="A4349" s="95"/>
      <c r="B4349" s="571"/>
      <c r="C4349" s="642" t="str">
        <f>IF(ROSTER!D$38="","",ROSTER!D$38)</f>
        <v/>
      </c>
      <c r="D4349" s="643"/>
      <c r="E4349" s="575"/>
      <c r="F4349" s="577"/>
      <c r="G4349" s="583"/>
      <c r="H4349" s="579"/>
      <c r="I4349" s="545"/>
      <c r="J4349" s="544"/>
      <c r="K4349" s="581"/>
      <c r="L4349" s="586"/>
      <c r="M4349" s="587"/>
      <c r="N4349" s="592"/>
      <c r="O4349" s="603"/>
      <c r="P4349" s="544"/>
      <c r="Q4349" s="581"/>
      <c r="R4349" s="586"/>
      <c r="S4349" s="587"/>
      <c r="T4349" s="592"/>
      <c r="U4349" s="603"/>
      <c r="V4349" s="311"/>
      <c r="W4349" s="311"/>
      <c r="X4349" s="579"/>
      <c r="Y4349" s="545"/>
      <c r="Z4349" s="544"/>
      <c r="AA4349" s="545"/>
      <c r="AB4349" s="544"/>
      <c r="AC4349" s="545"/>
      <c r="AD4349" s="544"/>
      <c r="AE4349" s="581"/>
      <c r="AF4349" s="586"/>
      <c r="AG4349" s="587"/>
      <c r="AH4349" s="626"/>
      <c r="AI4349" s="627"/>
      <c r="AJ4349" s="544"/>
      <c r="AK4349" s="581"/>
      <c r="AL4349" s="586"/>
      <c r="AM4349" s="587"/>
      <c r="AN4349" s="626"/>
      <c r="AO4349" s="627"/>
      <c r="AP4349" s="544"/>
      <c r="AQ4349" s="581"/>
      <c r="AR4349" s="586"/>
      <c r="AS4349" s="587"/>
      <c r="AT4349" s="626"/>
      <c r="AU4349" s="627"/>
      <c r="AV4349" s="628"/>
      <c r="AW4349" s="629"/>
      <c r="AX4349" s="632"/>
      <c r="AY4349" s="633"/>
      <c r="AZ4349" s="626"/>
      <c r="BA4349" s="627"/>
      <c r="BB4349" s="544"/>
      <c r="BC4349" s="581"/>
      <c r="BD4349" s="586"/>
      <c r="BE4349" s="587"/>
      <c r="BF4349" s="626"/>
      <c r="BG4349" s="627"/>
      <c r="BH4349" s="628"/>
      <c r="BI4349" s="629"/>
      <c r="BJ4349" s="632"/>
      <c r="BK4349" s="633"/>
      <c r="BL4349" s="626"/>
      <c r="BM4349" s="627"/>
      <c r="BN4349" s="678"/>
      <c r="BO4349" s="679"/>
      <c r="BP4349" s="680"/>
      <c r="BQ4349" s="677"/>
      <c r="BR4349" s="663"/>
      <c r="BS4349" s="663"/>
      <c r="BT4349" s="15"/>
      <c r="BU4349" s="15"/>
      <c r="BV4349" s="95"/>
    </row>
    <row r="4350" spans="1:74" ht="21.75" hidden="1" customHeight="1" x14ac:dyDescent="0.25">
      <c r="A4350" s="95"/>
      <c r="B4350" s="570" t="str">
        <f>IF(ROSTER!B$40="","",ROSTER!B$40)</f>
        <v/>
      </c>
      <c r="C4350" s="572" t="str">
        <f>IF(ROSTER!C$40="","",ROSTER!C$40)</f>
        <v/>
      </c>
      <c r="D4350" s="573"/>
      <c r="E4350" s="574"/>
      <c r="F4350" s="576">
        <f>IF(E4350="y",1,IF(E4350="S",1,0))</f>
        <v>0</v>
      </c>
      <c r="G4350" s="582">
        <f>IF(E4350="S",1,0)</f>
        <v>0</v>
      </c>
      <c r="H4350" s="578"/>
      <c r="I4350" s="543"/>
      <c r="J4350" s="542"/>
      <c r="K4350" s="580"/>
      <c r="L4350" s="584"/>
      <c r="M4350" s="585"/>
      <c r="N4350" s="588">
        <f>L4350+J4350</f>
        <v>0</v>
      </c>
      <c r="O4350" s="589"/>
      <c r="P4350" s="542"/>
      <c r="Q4350" s="580"/>
      <c r="R4350" s="584"/>
      <c r="S4350" s="585"/>
      <c r="T4350" s="588">
        <f>R4350-P4350</f>
        <v>0</v>
      </c>
      <c r="U4350" s="589"/>
      <c r="V4350" s="310"/>
      <c r="W4350" s="310"/>
      <c r="X4350" s="578"/>
      <c r="Y4350" s="543"/>
      <c r="Z4350" s="542"/>
      <c r="AA4350" s="543"/>
      <c r="AB4350" s="542"/>
      <c r="AC4350" s="543"/>
      <c r="AD4350" s="542"/>
      <c r="AE4350" s="580"/>
      <c r="AF4350" s="584"/>
      <c r="AG4350" s="585"/>
      <c r="AH4350" s="595">
        <f>IF(AD4350=0,0,(AF4350/AD4350)*100)</f>
        <v>0</v>
      </c>
      <c r="AI4350" s="596"/>
      <c r="AJ4350" s="542"/>
      <c r="AK4350" s="580"/>
      <c r="AL4350" s="584"/>
      <c r="AM4350" s="585"/>
      <c r="AN4350" s="595">
        <f>IF(AJ4350=0,0,(AL4350/AJ4350)*100)</f>
        <v>0</v>
      </c>
      <c r="AO4350" s="596"/>
      <c r="AP4350" s="542"/>
      <c r="AQ4350" s="580"/>
      <c r="AR4350" s="584"/>
      <c r="AS4350" s="585"/>
      <c r="AT4350" s="595">
        <f>IF(AP4350=0,0,(AR4350/AP4350)*100)</f>
        <v>0</v>
      </c>
      <c r="AU4350" s="596"/>
      <c r="AV4350" s="599">
        <f>AD4350+AJ4350+AP4350</f>
        <v>0</v>
      </c>
      <c r="AW4350" s="600"/>
      <c r="AX4350" s="630">
        <f>AF4350+AL4350+AR4350</f>
        <v>0</v>
      </c>
      <c r="AY4350" s="631"/>
      <c r="AZ4350" s="595">
        <f>IF(AV4350=0,0,(AX4350/AV4350)*100)</f>
        <v>0</v>
      </c>
      <c r="BA4350" s="596"/>
      <c r="BB4350" s="542"/>
      <c r="BC4350" s="580"/>
      <c r="BD4350" s="584"/>
      <c r="BE4350" s="585"/>
      <c r="BF4350" s="595">
        <f>IF(BB4350=0,0,(BD4350/BB4350)*100)</f>
        <v>0</v>
      </c>
      <c r="BG4350" s="596"/>
      <c r="BH4350" s="599">
        <f>AV4350+BB4350</f>
        <v>0</v>
      </c>
      <c r="BI4350" s="600"/>
      <c r="BJ4350" s="630">
        <f>AX4350+BD4350</f>
        <v>0</v>
      </c>
      <c r="BK4350" s="631"/>
      <c r="BL4350" s="595">
        <f>IF(BH4350=0,0,(BJ4350/BH4350)*100)</f>
        <v>0</v>
      </c>
      <c r="BM4350" s="596"/>
      <c r="BN4350" s="656">
        <f>(AF4350*2)+(AL4350*2)+(AR4350*3)+BD4350</f>
        <v>0</v>
      </c>
      <c r="BO4350" s="657"/>
      <c r="BP4350" s="658"/>
      <c r="BQ4350" s="676">
        <f t="shared" ref="BQ4350" si="3306">IF(BS4350=0,0,50*BR4350/BS4350)</f>
        <v>0</v>
      </c>
      <c r="BR4350" s="662">
        <f>(BN4350*BU$11)+(N4350*BU$12)+(Z4350*BU$13)+(R4350*BU$14)+(X4350*BU$15)+(AB4350*BU$16)</f>
        <v>0</v>
      </c>
      <c r="BS4350" s="662">
        <f>((BB4350-BD4350)*BU$18)+((AV4350-AX4350)*BU$17)+(H4350*BU$19)+(P4350*BU$20)</f>
        <v>0</v>
      </c>
      <c r="BT4350" s="15"/>
      <c r="BU4350" s="15"/>
      <c r="BV4350" s="95"/>
    </row>
    <row r="4351" spans="1:74" ht="21.75" hidden="1" customHeight="1" x14ac:dyDescent="0.25">
      <c r="A4351" s="95"/>
      <c r="B4351" s="571"/>
      <c r="C4351" s="642" t="str">
        <f>IF(ROSTER!D$40="","",ROSTER!D$40)</f>
        <v/>
      </c>
      <c r="D4351" s="643"/>
      <c r="E4351" s="575"/>
      <c r="F4351" s="577"/>
      <c r="G4351" s="583"/>
      <c r="H4351" s="579"/>
      <c r="I4351" s="545"/>
      <c r="J4351" s="544"/>
      <c r="K4351" s="581"/>
      <c r="L4351" s="586"/>
      <c r="M4351" s="587"/>
      <c r="N4351" s="592"/>
      <c r="O4351" s="603"/>
      <c r="P4351" s="544"/>
      <c r="Q4351" s="581"/>
      <c r="R4351" s="586"/>
      <c r="S4351" s="587"/>
      <c r="T4351" s="592"/>
      <c r="U4351" s="603"/>
      <c r="V4351" s="311"/>
      <c r="W4351" s="311"/>
      <c r="X4351" s="579"/>
      <c r="Y4351" s="545"/>
      <c r="Z4351" s="544"/>
      <c r="AA4351" s="545"/>
      <c r="AB4351" s="544"/>
      <c r="AC4351" s="545"/>
      <c r="AD4351" s="544"/>
      <c r="AE4351" s="581"/>
      <c r="AF4351" s="586"/>
      <c r="AG4351" s="587"/>
      <c r="AH4351" s="626"/>
      <c r="AI4351" s="627"/>
      <c r="AJ4351" s="544"/>
      <c r="AK4351" s="581"/>
      <c r="AL4351" s="586"/>
      <c r="AM4351" s="587"/>
      <c r="AN4351" s="626"/>
      <c r="AO4351" s="627"/>
      <c r="AP4351" s="544"/>
      <c r="AQ4351" s="581"/>
      <c r="AR4351" s="586"/>
      <c r="AS4351" s="587"/>
      <c r="AT4351" s="626"/>
      <c r="AU4351" s="627"/>
      <c r="AV4351" s="628"/>
      <c r="AW4351" s="629"/>
      <c r="AX4351" s="632"/>
      <c r="AY4351" s="633"/>
      <c r="AZ4351" s="626"/>
      <c r="BA4351" s="627"/>
      <c r="BB4351" s="544"/>
      <c r="BC4351" s="581"/>
      <c r="BD4351" s="586"/>
      <c r="BE4351" s="587"/>
      <c r="BF4351" s="626"/>
      <c r="BG4351" s="627"/>
      <c r="BH4351" s="628"/>
      <c r="BI4351" s="629"/>
      <c r="BJ4351" s="632"/>
      <c r="BK4351" s="633"/>
      <c r="BL4351" s="626"/>
      <c r="BM4351" s="627"/>
      <c r="BN4351" s="678"/>
      <c r="BO4351" s="679"/>
      <c r="BP4351" s="680"/>
      <c r="BQ4351" s="677"/>
      <c r="BR4351" s="663"/>
      <c r="BS4351" s="663"/>
      <c r="BT4351" s="15"/>
      <c r="BU4351" s="15"/>
      <c r="BV4351" s="95"/>
    </row>
    <row r="4352" spans="1:74" ht="21.75" hidden="1" customHeight="1" x14ac:dyDescent="0.25">
      <c r="A4352" s="95"/>
      <c r="B4352" s="570" t="str">
        <f>IF(ROSTER!B$42="","",ROSTER!B$42)</f>
        <v/>
      </c>
      <c r="C4352" s="572" t="str">
        <f>IF(ROSTER!C$42="","",ROSTER!C$42)</f>
        <v/>
      </c>
      <c r="D4352" s="573"/>
      <c r="E4352" s="574"/>
      <c r="F4352" s="576">
        <f>IF(E4352="y",1,IF(E4352="S",1,0))</f>
        <v>0</v>
      </c>
      <c r="G4352" s="582">
        <f>IF(E4352="S",1,0)</f>
        <v>0</v>
      </c>
      <c r="H4352" s="578"/>
      <c r="I4352" s="543"/>
      <c r="J4352" s="542"/>
      <c r="K4352" s="580"/>
      <c r="L4352" s="584"/>
      <c r="M4352" s="585"/>
      <c r="N4352" s="588">
        <f>L4352+J4352</f>
        <v>0</v>
      </c>
      <c r="O4352" s="589"/>
      <c r="P4352" s="542"/>
      <c r="Q4352" s="580"/>
      <c r="R4352" s="584"/>
      <c r="S4352" s="585"/>
      <c r="T4352" s="588">
        <f>R4352-P4352</f>
        <v>0</v>
      </c>
      <c r="U4352" s="589"/>
      <c r="V4352" s="310"/>
      <c r="W4352" s="310"/>
      <c r="X4352" s="578"/>
      <c r="Y4352" s="543"/>
      <c r="Z4352" s="542"/>
      <c r="AA4352" s="543"/>
      <c r="AB4352" s="542"/>
      <c r="AC4352" s="543"/>
      <c r="AD4352" s="542"/>
      <c r="AE4352" s="580"/>
      <c r="AF4352" s="584"/>
      <c r="AG4352" s="585"/>
      <c r="AH4352" s="595">
        <f>IF(AD4352=0,0,(AF4352/AD4352)*100)</f>
        <v>0</v>
      </c>
      <c r="AI4352" s="596"/>
      <c r="AJ4352" s="542"/>
      <c r="AK4352" s="580"/>
      <c r="AL4352" s="584"/>
      <c r="AM4352" s="585"/>
      <c r="AN4352" s="595">
        <f>IF(AJ4352=0,0,(AL4352/AJ4352)*100)</f>
        <v>0</v>
      </c>
      <c r="AO4352" s="596"/>
      <c r="AP4352" s="542"/>
      <c r="AQ4352" s="580"/>
      <c r="AR4352" s="584"/>
      <c r="AS4352" s="585"/>
      <c r="AT4352" s="595">
        <f>IF(AP4352=0,0,(AR4352/AP4352)*100)</f>
        <v>0</v>
      </c>
      <c r="AU4352" s="596"/>
      <c r="AV4352" s="599">
        <f>AD4352+AJ4352+AP4352</f>
        <v>0</v>
      </c>
      <c r="AW4352" s="600"/>
      <c r="AX4352" s="630">
        <f>AF4352+AL4352+AR4352</f>
        <v>0</v>
      </c>
      <c r="AY4352" s="631"/>
      <c r="AZ4352" s="595">
        <f>IF(AV4352=0,0,(AX4352/AV4352)*100)</f>
        <v>0</v>
      </c>
      <c r="BA4352" s="596"/>
      <c r="BB4352" s="542"/>
      <c r="BC4352" s="580"/>
      <c r="BD4352" s="584"/>
      <c r="BE4352" s="585"/>
      <c r="BF4352" s="595">
        <f>IF(BB4352=0,0,(BD4352/BB4352)*100)</f>
        <v>0</v>
      </c>
      <c r="BG4352" s="596"/>
      <c r="BH4352" s="599">
        <f>AV4352+BB4352</f>
        <v>0</v>
      </c>
      <c r="BI4352" s="600"/>
      <c r="BJ4352" s="630">
        <f>AX4352+BD4352</f>
        <v>0</v>
      </c>
      <c r="BK4352" s="631"/>
      <c r="BL4352" s="595">
        <f>IF(BH4352=0,0,(BJ4352/BH4352)*100)</f>
        <v>0</v>
      </c>
      <c r="BM4352" s="596"/>
      <c r="BN4352" s="656">
        <f>(AF4352*2)+(AL4352*2)+(AR4352*3)+BD4352</f>
        <v>0</v>
      </c>
      <c r="BO4352" s="657"/>
      <c r="BP4352" s="658"/>
      <c r="BQ4352" s="676">
        <f t="shared" ref="BQ4352" si="3307">IF(BS4352=0,0,50*BR4352/BS4352)</f>
        <v>0</v>
      </c>
      <c r="BR4352" s="662">
        <f>(BN4352*BU$11)+(N4352*BU$12)+(Z4352*BU$13)+(R4352*BU$14)+(X4352*BU$15)+(AB4352*BU$16)</f>
        <v>0</v>
      </c>
      <c r="BS4352" s="662">
        <f>((BB4352-BD4352)*BU$18)+((AV4352-AX4352)*BU$17)+(H4352*BU$19)+(P4352*BU$20)</f>
        <v>0</v>
      </c>
      <c r="BT4352" s="15"/>
      <c r="BU4352" s="15"/>
      <c r="BV4352" s="95"/>
    </row>
    <row r="4353" spans="1:77" ht="21.75" hidden="1" customHeight="1" x14ac:dyDescent="0.25">
      <c r="A4353" s="95"/>
      <c r="B4353" s="571"/>
      <c r="C4353" s="642" t="str">
        <f>IF(ROSTER!D$42="","",ROSTER!D$42)</f>
        <v/>
      </c>
      <c r="D4353" s="643"/>
      <c r="E4353" s="575"/>
      <c r="F4353" s="577"/>
      <c r="G4353" s="583"/>
      <c r="H4353" s="579"/>
      <c r="I4353" s="545"/>
      <c r="J4353" s="544"/>
      <c r="K4353" s="581"/>
      <c r="L4353" s="586"/>
      <c r="M4353" s="587"/>
      <c r="N4353" s="592"/>
      <c r="O4353" s="603"/>
      <c r="P4353" s="544"/>
      <c r="Q4353" s="581"/>
      <c r="R4353" s="586"/>
      <c r="S4353" s="587"/>
      <c r="T4353" s="592"/>
      <c r="U4353" s="603"/>
      <c r="V4353" s="311"/>
      <c r="W4353" s="311"/>
      <c r="X4353" s="579"/>
      <c r="Y4353" s="545"/>
      <c r="Z4353" s="544"/>
      <c r="AA4353" s="545"/>
      <c r="AB4353" s="544"/>
      <c r="AC4353" s="545"/>
      <c r="AD4353" s="544"/>
      <c r="AE4353" s="581"/>
      <c r="AF4353" s="586"/>
      <c r="AG4353" s="587"/>
      <c r="AH4353" s="626"/>
      <c r="AI4353" s="627"/>
      <c r="AJ4353" s="544"/>
      <c r="AK4353" s="581"/>
      <c r="AL4353" s="586"/>
      <c r="AM4353" s="587"/>
      <c r="AN4353" s="626"/>
      <c r="AO4353" s="627"/>
      <c r="AP4353" s="544"/>
      <c r="AQ4353" s="581"/>
      <c r="AR4353" s="586"/>
      <c r="AS4353" s="587"/>
      <c r="AT4353" s="626"/>
      <c r="AU4353" s="627"/>
      <c r="AV4353" s="628"/>
      <c r="AW4353" s="629"/>
      <c r="AX4353" s="632"/>
      <c r="AY4353" s="633"/>
      <c r="AZ4353" s="626"/>
      <c r="BA4353" s="627"/>
      <c r="BB4353" s="544"/>
      <c r="BC4353" s="581"/>
      <c r="BD4353" s="586"/>
      <c r="BE4353" s="587"/>
      <c r="BF4353" s="626"/>
      <c r="BG4353" s="627"/>
      <c r="BH4353" s="628"/>
      <c r="BI4353" s="629"/>
      <c r="BJ4353" s="632"/>
      <c r="BK4353" s="633"/>
      <c r="BL4353" s="626"/>
      <c r="BM4353" s="627"/>
      <c r="BN4353" s="678"/>
      <c r="BO4353" s="679"/>
      <c r="BP4353" s="680"/>
      <c r="BQ4353" s="677"/>
      <c r="BR4353" s="663"/>
      <c r="BS4353" s="663"/>
      <c r="BT4353" s="15"/>
      <c r="BU4353" s="15"/>
      <c r="BV4353" s="95"/>
    </row>
    <row r="4354" spans="1:77" ht="21.75" hidden="1" customHeight="1" x14ac:dyDescent="0.25">
      <c r="A4354" s="95"/>
      <c r="B4354" s="570" t="str">
        <f>IF(ROSTER!B$44="","",ROSTER!B$44)</f>
        <v/>
      </c>
      <c r="C4354" s="572" t="str">
        <f>IF(ROSTER!C$44="","",ROSTER!C$44)</f>
        <v/>
      </c>
      <c r="D4354" s="573"/>
      <c r="E4354" s="574"/>
      <c r="F4354" s="576">
        <f>IF(E4354="y",1,IF(E4354="S",1,0))</f>
        <v>0</v>
      </c>
      <c r="G4354" s="582">
        <f>IF(E4354="S",1,0)</f>
        <v>0</v>
      </c>
      <c r="H4354" s="578"/>
      <c r="I4354" s="543"/>
      <c r="J4354" s="542"/>
      <c r="K4354" s="580"/>
      <c r="L4354" s="584"/>
      <c r="M4354" s="585"/>
      <c r="N4354" s="588">
        <f>L4354+J4354</f>
        <v>0</v>
      </c>
      <c r="O4354" s="589"/>
      <c r="P4354" s="542"/>
      <c r="Q4354" s="580"/>
      <c r="R4354" s="584"/>
      <c r="S4354" s="585"/>
      <c r="T4354" s="588">
        <f>R4354-P4354</f>
        <v>0</v>
      </c>
      <c r="U4354" s="589"/>
      <c r="V4354" s="310"/>
      <c r="W4354" s="310"/>
      <c r="X4354" s="578"/>
      <c r="Y4354" s="543"/>
      <c r="Z4354" s="542"/>
      <c r="AA4354" s="543"/>
      <c r="AB4354" s="542"/>
      <c r="AC4354" s="543"/>
      <c r="AD4354" s="542"/>
      <c r="AE4354" s="580"/>
      <c r="AF4354" s="584"/>
      <c r="AG4354" s="585"/>
      <c r="AH4354" s="595">
        <f>IF(AD4354=0,0,(AF4354/AD4354)*100)</f>
        <v>0</v>
      </c>
      <c r="AI4354" s="596"/>
      <c r="AJ4354" s="542"/>
      <c r="AK4354" s="580"/>
      <c r="AL4354" s="584"/>
      <c r="AM4354" s="585"/>
      <c r="AN4354" s="595">
        <f>IF(AJ4354=0,0,(AL4354/AJ4354)*100)</f>
        <v>0</v>
      </c>
      <c r="AO4354" s="596"/>
      <c r="AP4354" s="542"/>
      <c r="AQ4354" s="580"/>
      <c r="AR4354" s="584"/>
      <c r="AS4354" s="585"/>
      <c r="AT4354" s="595">
        <f>IF(AP4354=0,0,(AR4354/AP4354)*100)</f>
        <v>0</v>
      </c>
      <c r="AU4354" s="596"/>
      <c r="AV4354" s="599">
        <f>AD4354+AJ4354+AP4354</f>
        <v>0</v>
      </c>
      <c r="AW4354" s="600"/>
      <c r="AX4354" s="630">
        <f>AF4354+AL4354+AR4354</f>
        <v>0</v>
      </c>
      <c r="AY4354" s="631"/>
      <c r="AZ4354" s="595">
        <f>IF(AV4354=0,0,(AX4354/AV4354)*100)</f>
        <v>0</v>
      </c>
      <c r="BA4354" s="596"/>
      <c r="BB4354" s="542"/>
      <c r="BC4354" s="580"/>
      <c r="BD4354" s="584"/>
      <c r="BE4354" s="585"/>
      <c r="BF4354" s="595">
        <f>IF(BB4354=0,0,(BD4354/BB4354)*100)</f>
        <v>0</v>
      </c>
      <c r="BG4354" s="596"/>
      <c r="BH4354" s="599">
        <f>AV4354+BB4354</f>
        <v>0</v>
      </c>
      <c r="BI4354" s="600"/>
      <c r="BJ4354" s="630">
        <f>AX4354+BD4354</f>
        <v>0</v>
      </c>
      <c r="BK4354" s="631"/>
      <c r="BL4354" s="595">
        <f>IF(BH4354=0,0,(BJ4354/BH4354)*100)</f>
        <v>0</v>
      </c>
      <c r="BM4354" s="596"/>
      <c r="BN4354" s="656">
        <f>(AF4354*2)+(AL4354*2)+(AR4354*3)+BD4354</f>
        <v>0</v>
      </c>
      <c r="BO4354" s="657"/>
      <c r="BP4354" s="658"/>
      <c r="BQ4354" s="676">
        <f t="shared" ref="BQ4354" si="3308">IF(BS4354=0,0,50*BR4354/BS4354)</f>
        <v>0</v>
      </c>
      <c r="BR4354" s="662">
        <f>(BN4354*BU$11)+(N4354*BU$12)+(Z4354*BU$13)+(R4354*BU$14)+(X4354*BU$15)+(AB4354*BU$16)</f>
        <v>0</v>
      </c>
      <c r="BS4354" s="662">
        <f>((BB4354-BD4354)*BU$18)+((AV4354-AX4354)*BU$17)+(H4354*BU$19)+(P4354*BU$20)</f>
        <v>0</v>
      </c>
      <c r="BT4354" s="15"/>
      <c r="BU4354" s="15"/>
      <c r="BV4354" s="95"/>
    </row>
    <row r="4355" spans="1:77" ht="21.75" hidden="1" customHeight="1" x14ac:dyDescent="0.25">
      <c r="A4355" s="95"/>
      <c r="B4355" s="571"/>
      <c r="C4355" s="642" t="str">
        <f>IF(ROSTER!D$44="","",ROSTER!D$44)</f>
        <v/>
      </c>
      <c r="D4355" s="643"/>
      <c r="E4355" s="575"/>
      <c r="F4355" s="577"/>
      <c r="G4355" s="583"/>
      <c r="H4355" s="579"/>
      <c r="I4355" s="545"/>
      <c r="J4355" s="544"/>
      <c r="K4355" s="581"/>
      <c r="L4355" s="586"/>
      <c r="M4355" s="587"/>
      <c r="N4355" s="592"/>
      <c r="O4355" s="603"/>
      <c r="P4355" s="544"/>
      <c r="Q4355" s="581"/>
      <c r="R4355" s="586"/>
      <c r="S4355" s="587"/>
      <c r="T4355" s="592"/>
      <c r="U4355" s="603"/>
      <c r="V4355" s="311"/>
      <c r="W4355" s="311"/>
      <c r="X4355" s="579"/>
      <c r="Y4355" s="545"/>
      <c r="Z4355" s="544"/>
      <c r="AA4355" s="545"/>
      <c r="AB4355" s="544"/>
      <c r="AC4355" s="545"/>
      <c r="AD4355" s="544"/>
      <c r="AE4355" s="581"/>
      <c r="AF4355" s="586"/>
      <c r="AG4355" s="587"/>
      <c r="AH4355" s="626"/>
      <c r="AI4355" s="627"/>
      <c r="AJ4355" s="544"/>
      <c r="AK4355" s="581"/>
      <c r="AL4355" s="586"/>
      <c r="AM4355" s="587"/>
      <c r="AN4355" s="626"/>
      <c r="AO4355" s="627"/>
      <c r="AP4355" s="544"/>
      <c r="AQ4355" s="581"/>
      <c r="AR4355" s="586"/>
      <c r="AS4355" s="587"/>
      <c r="AT4355" s="626"/>
      <c r="AU4355" s="627"/>
      <c r="AV4355" s="628"/>
      <c r="AW4355" s="629"/>
      <c r="AX4355" s="632"/>
      <c r="AY4355" s="633"/>
      <c r="AZ4355" s="626"/>
      <c r="BA4355" s="627"/>
      <c r="BB4355" s="544"/>
      <c r="BC4355" s="581"/>
      <c r="BD4355" s="586"/>
      <c r="BE4355" s="587"/>
      <c r="BF4355" s="626"/>
      <c r="BG4355" s="627"/>
      <c r="BH4355" s="628"/>
      <c r="BI4355" s="629"/>
      <c r="BJ4355" s="632"/>
      <c r="BK4355" s="633"/>
      <c r="BL4355" s="626"/>
      <c r="BM4355" s="627"/>
      <c r="BN4355" s="678"/>
      <c r="BO4355" s="679"/>
      <c r="BP4355" s="680"/>
      <c r="BQ4355" s="677"/>
      <c r="BR4355" s="663"/>
      <c r="BS4355" s="663"/>
      <c r="BT4355" s="15"/>
      <c r="BU4355" s="15"/>
      <c r="BV4355" s="95"/>
    </row>
    <row r="4356" spans="1:77" ht="21.75" hidden="1" customHeight="1" x14ac:dyDescent="0.25">
      <c r="A4356" s="95"/>
      <c r="B4356" s="570" t="str">
        <f>IF(ROSTER!B$46="","",ROSTER!B$46)</f>
        <v/>
      </c>
      <c r="C4356" s="572" t="str">
        <f>IF(ROSTER!C$46="","",ROSTER!C$46)</f>
        <v/>
      </c>
      <c r="D4356" s="573"/>
      <c r="E4356" s="574"/>
      <c r="F4356" s="576">
        <f>IF(E4356="y",1,IF(E4356="S",1,0))</f>
        <v>0</v>
      </c>
      <c r="G4356" s="582">
        <f>IF(E4356="S",1,0)</f>
        <v>0</v>
      </c>
      <c r="H4356" s="578"/>
      <c r="I4356" s="543"/>
      <c r="J4356" s="542"/>
      <c r="K4356" s="580"/>
      <c r="L4356" s="584"/>
      <c r="M4356" s="585"/>
      <c r="N4356" s="588">
        <f>L4356+J4356</f>
        <v>0</v>
      </c>
      <c r="O4356" s="589"/>
      <c r="P4356" s="542"/>
      <c r="Q4356" s="580"/>
      <c r="R4356" s="584"/>
      <c r="S4356" s="585"/>
      <c r="T4356" s="588">
        <f>R4356-P4356</f>
        <v>0</v>
      </c>
      <c r="U4356" s="589"/>
      <c r="V4356" s="310"/>
      <c r="W4356" s="310"/>
      <c r="X4356" s="578"/>
      <c r="Y4356" s="543"/>
      <c r="Z4356" s="542"/>
      <c r="AA4356" s="543"/>
      <c r="AB4356" s="542"/>
      <c r="AC4356" s="543"/>
      <c r="AD4356" s="542"/>
      <c r="AE4356" s="580"/>
      <c r="AF4356" s="584"/>
      <c r="AG4356" s="585"/>
      <c r="AH4356" s="595">
        <f>IF(AD4356=0,0,(AF4356/AD4356)*100)</f>
        <v>0</v>
      </c>
      <c r="AI4356" s="596"/>
      <c r="AJ4356" s="542"/>
      <c r="AK4356" s="580"/>
      <c r="AL4356" s="584"/>
      <c r="AM4356" s="585"/>
      <c r="AN4356" s="595">
        <f>IF(AJ4356=0,0,(AL4356/AJ4356)*100)</f>
        <v>0</v>
      </c>
      <c r="AO4356" s="596"/>
      <c r="AP4356" s="542"/>
      <c r="AQ4356" s="580"/>
      <c r="AR4356" s="584"/>
      <c r="AS4356" s="585"/>
      <c r="AT4356" s="595">
        <f>IF(AP4356=0,0,(AR4356/AP4356)*100)</f>
        <v>0</v>
      </c>
      <c r="AU4356" s="596"/>
      <c r="AV4356" s="599">
        <f>AD4356+AJ4356+AP4356</f>
        <v>0</v>
      </c>
      <c r="AW4356" s="600"/>
      <c r="AX4356" s="630">
        <f>AF4356+AL4356+AR4356</f>
        <v>0</v>
      </c>
      <c r="AY4356" s="631"/>
      <c r="AZ4356" s="595">
        <f>IF(AV4356=0,0,(AX4356/AV4356)*100)</f>
        <v>0</v>
      </c>
      <c r="BA4356" s="596"/>
      <c r="BB4356" s="542"/>
      <c r="BC4356" s="580"/>
      <c r="BD4356" s="584"/>
      <c r="BE4356" s="585"/>
      <c r="BF4356" s="595">
        <f>IF(BB4356=0,0,(BD4356/BB4356)*100)</f>
        <v>0</v>
      </c>
      <c r="BG4356" s="596"/>
      <c r="BH4356" s="599">
        <f>AV4356+BB4356</f>
        <v>0</v>
      </c>
      <c r="BI4356" s="600"/>
      <c r="BJ4356" s="630">
        <f>AX4356+BD4356</f>
        <v>0</v>
      </c>
      <c r="BK4356" s="631"/>
      <c r="BL4356" s="595">
        <f>IF(BH4356=0,0,(BJ4356/BH4356)*100)</f>
        <v>0</v>
      </c>
      <c r="BM4356" s="596"/>
      <c r="BN4356" s="656">
        <f>(AF4356*2)+(AL4356*2)+(AR4356*3)+BD4356</f>
        <v>0</v>
      </c>
      <c r="BO4356" s="657"/>
      <c r="BP4356" s="658"/>
      <c r="BQ4356" s="676">
        <f t="shared" ref="BQ4356" si="3309">IF(BS4356=0,0,50*BR4356/BS4356)</f>
        <v>0</v>
      </c>
      <c r="BR4356" s="708">
        <f>(BN4356*BU$11)+(N4356*BU$12)+(Z4356*BU$13)+(R4356*BU$14)+(X4356*BU$15)+(AB4356*BU$16)</f>
        <v>0</v>
      </c>
      <c r="BS4356" s="662">
        <f>((BB4356-BD4356)*BU$18)+((AV4356-AX4356)*BU$17)+(H4356*BU$19)+(P4356*BU$20)</f>
        <v>0</v>
      </c>
      <c r="BT4356" s="15"/>
      <c r="BU4356" s="15"/>
      <c r="BV4356" s="95"/>
    </row>
    <row r="4357" spans="1:77" ht="22.5" hidden="1" customHeight="1" thickBot="1" x14ac:dyDescent="0.3">
      <c r="A4357" s="95"/>
      <c r="B4357" s="571"/>
      <c r="C4357" s="642" t="str">
        <f>IF(ROSTER!D$46="","",ROSTER!D$46)</f>
        <v/>
      </c>
      <c r="D4357" s="643"/>
      <c r="E4357" s="575"/>
      <c r="F4357" s="577"/>
      <c r="G4357" s="583"/>
      <c r="H4357" s="579"/>
      <c r="I4357" s="545"/>
      <c r="J4357" s="544"/>
      <c r="K4357" s="581"/>
      <c r="L4357" s="586"/>
      <c r="M4357" s="587"/>
      <c r="N4357" s="590"/>
      <c r="O4357" s="591"/>
      <c r="P4357" s="544"/>
      <c r="Q4357" s="581"/>
      <c r="R4357" s="586"/>
      <c r="S4357" s="587"/>
      <c r="T4357" s="592"/>
      <c r="U4357" s="603"/>
      <c r="V4357" s="311"/>
      <c r="W4357" s="311"/>
      <c r="X4357" s="579"/>
      <c r="Y4357" s="545"/>
      <c r="Z4357" s="544"/>
      <c r="AA4357" s="545"/>
      <c r="AB4357" s="544"/>
      <c r="AC4357" s="545"/>
      <c r="AD4357" s="544"/>
      <c r="AE4357" s="581"/>
      <c r="AF4357" s="586"/>
      <c r="AG4357" s="587"/>
      <c r="AH4357" s="597"/>
      <c r="AI4357" s="598"/>
      <c r="AJ4357" s="544"/>
      <c r="AK4357" s="581"/>
      <c r="AL4357" s="586"/>
      <c r="AM4357" s="587"/>
      <c r="AN4357" s="597"/>
      <c r="AO4357" s="598"/>
      <c r="AP4357" s="544"/>
      <c r="AQ4357" s="581"/>
      <c r="AR4357" s="586"/>
      <c r="AS4357" s="587"/>
      <c r="AT4357" s="597"/>
      <c r="AU4357" s="598"/>
      <c r="AV4357" s="601"/>
      <c r="AW4357" s="602"/>
      <c r="AX4357" s="701"/>
      <c r="AY4357" s="702"/>
      <c r="AZ4357" s="597"/>
      <c r="BA4357" s="598"/>
      <c r="BB4357" s="544"/>
      <c r="BC4357" s="581"/>
      <c r="BD4357" s="586"/>
      <c r="BE4357" s="587"/>
      <c r="BF4357" s="597"/>
      <c r="BG4357" s="598"/>
      <c r="BH4357" s="601"/>
      <c r="BI4357" s="602"/>
      <c r="BJ4357" s="701"/>
      <c r="BK4357" s="702"/>
      <c r="BL4357" s="597"/>
      <c r="BM4357" s="598"/>
      <c r="BN4357" s="659"/>
      <c r="BO4357" s="660"/>
      <c r="BP4357" s="661"/>
      <c r="BQ4357" s="682"/>
      <c r="BR4357" s="709"/>
      <c r="BS4357" s="663"/>
      <c r="BT4357" s="15"/>
      <c r="BU4357" s="15"/>
      <c r="BV4357" s="95"/>
    </row>
    <row r="4358" spans="1:77" s="21" customFormat="1" ht="33.4" hidden="1" customHeight="1" x14ac:dyDescent="0.45">
      <c r="A4358" s="98"/>
      <c r="B4358" s="612"/>
      <c r="C4358" s="613"/>
      <c r="D4358" s="613" t="s">
        <v>10</v>
      </c>
      <c r="E4358" s="616"/>
      <c r="F4358" s="279"/>
      <c r="G4358" s="279"/>
      <c r="H4358" s="517">
        <f>SUM(H4318:I4357)</f>
        <v>0</v>
      </c>
      <c r="I4358" s="618"/>
      <c r="J4358" s="517">
        <f>SUM(J4318:K4357)</f>
        <v>0</v>
      </c>
      <c r="K4358" s="618"/>
      <c r="L4358" s="620">
        <f>SUM(L4318:M4357)</f>
        <v>0</v>
      </c>
      <c r="M4358" s="621"/>
      <c r="N4358" s="548">
        <f>L4358+J4358</f>
        <v>0</v>
      </c>
      <c r="O4358" s="518"/>
      <c r="P4358" s="620">
        <f>SUM(P4318:Q4357)</f>
        <v>0</v>
      </c>
      <c r="Q4358" s="618"/>
      <c r="R4358" s="620">
        <f>SUM(R4318:S4357)</f>
        <v>0</v>
      </c>
      <c r="S4358" s="621"/>
      <c r="T4358" s="548">
        <f>R4358-P4358</f>
        <v>0</v>
      </c>
      <c r="U4358" s="518"/>
      <c r="V4358" s="312"/>
      <c r="W4358" s="312"/>
      <c r="X4358" s="620">
        <f>SUM(X4318:Y4357)</f>
        <v>0</v>
      </c>
      <c r="Y4358" s="621"/>
      <c r="Z4358" s="517">
        <f>SUM(Z4318:AA4357)</f>
        <v>0</v>
      </c>
      <c r="AA4358" s="518"/>
      <c r="AB4358" s="517">
        <f>SUM(AB4318:AC4357)</f>
        <v>0</v>
      </c>
      <c r="AC4358" s="518"/>
      <c r="AD4358" s="621">
        <f>SUM(AD4318:AE4357)</f>
        <v>0</v>
      </c>
      <c r="AE4358" s="618"/>
      <c r="AF4358" s="620">
        <f>SUM(AF4318:AG4357)</f>
        <v>0</v>
      </c>
      <c r="AG4358" s="621"/>
      <c r="AH4358" s="548">
        <f>IF(AD4358=0,0,(AF4358/AD4358)*100)</f>
        <v>0</v>
      </c>
      <c r="AI4358" s="518"/>
      <c r="AJ4358" s="620">
        <f>SUM(AJ4318:AK4357)</f>
        <v>0</v>
      </c>
      <c r="AK4358" s="618"/>
      <c r="AL4358" s="620">
        <f>SUM(AL4318:AM4357)</f>
        <v>0</v>
      </c>
      <c r="AM4358" s="621"/>
      <c r="AN4358" s="548">
        <f>IF(AJ4358=0,0,(AL4358/AJ4358)*100)</f>
        <v>0</v>
      </c>
      <c r="AO4358" s="518"/>
      <c r="AP4358" s="620">
        <f>SUM(AP4318:AQ4357)</f>
        <v>0</v>
      </c>
      <c r="AQ4358" s="618"/>
      <c r="AR4358" s="620">
        <f>SUM(AR4318:AS4357)</f>
        <v>0</v>
      </c>
      <c r="AS4358" s="621"/>
      <c r="AT4358" s="548">
        <f>IF(AP4358=0,0,(AR4358/AP4358)*100)</f>
        <v>0</v>
      </c>
      <c r="AU4358" s="518"/>
      <c r="AV4358" s="517">
        <f>AD4358+AJ4358+AP4358</f>
        <v>0</v>
      </c>
      <c r="AW4358" s="618"/>
      <c r="AX4358" s="620">
        <f>AF4358+AL4358+AR4358</f>
        <v>0</v>
      </c>
      <c r="AY4358" s="624"/>
      <c r="AZ4358" s="548">
        <f>IF(AV4358=0,0,(AX4358/AV4358)*100)</f>
        <v>0</v>
      </c>
      <c r="BA4358" s="518"/>
      <c r="BB4358" s="620">
        <f>SUM(BB4318:BC4357)</f>
        <v>0</v>
      </c>
      <c r="BC4358" s="618"/>
      <c r="BD4358" s="620">
        <f>SUM(BD4318:BE4357)</f>
        <v>0</v>
      </c>
      <c r="BE4358" s="621"/>
      <c r="BF4358" s="548">
        <f>IF(BB4358=0,0,(BD4358/BB4358)*100)</f>
        <v>0</v>
      </c>
      <c r="BG4358" s="518"/>
      <c r="BH4358" s="517">
        <f>AV4358+BB4358</f>
        <v>0</v>
      </c>
      <c r="BI4358" s="618"/>
      <c r="BJ4358" s="620">
        <f>AX4358+BD4358</f>
        <v>0</v>
      </c>
      <c r="BK4358" s="624"/>
      <c r="BL4358" s="548">
        <f>IF(BH4358=0,0,(BJ4358/BH4358)*100)</f>
        <v>0</v>
      </c>
      <c r="BM4358" s="664"/>
      <c r="BN4358" s="666">
        <f>SUM(BN4318:BP4357)</f>
        <v>0</v>
      </c>
      <c r="BO4358" s="667"/>
      <c r="BP4358" s="668"/>
      <c r="BQ4358" s="681">
        <f>SUM(BQ4318:BQ4357)</f>
        <v>0</v>
      </c>
      <c r="BR4358" s="685">
        <f>(BN4358*BU$11)+(N4358*BU$12)+(Z4358*BU$13)+(R4358*BU$14)+(X4358*BU$15)+(AB4358*BU$16)</f>
        <v>0</v>
      </c>
      <c r="BS4358" s="683">
        <f>((BB4358-BD4358)*BU$18)+((AV4358-AX4358)*BU$17)+(H4358*BU$19)+(P4358*BU$20)</f>
        <v>0</v>
      </c>
      <c r="BT4358" s="20"/>
      <c r="BU4358" s="20"/>
      <c r="BV4358" s="98"/>
    </row>
    <row r="4359" spans="1:77" s="21" customFormat="1" ht="33.950000000000003" hidden="1" customHeight="1" thickBot="1" x14ac:dyDescent="0.5">
      <c r="A4359" s="98"/>
      <c r="B4359" s="614"/>
      <c r="C4359" s="615"/>
      <c r="D4359" s="615"/>
      <c r="E4359" s="617"/>
      <c r="F4359" s="280"/>
      <c r="G4359" s="280"/>
      <c r="H4359" s="519"/>
      <c r="I4359" s="619"/>
      <c r="J4359" s="519"/>
      <c r="K4359" s="619"/>
      <c r="L4359" s="622"/>
      <c r="M4359" s="623"/>
      <c r="N4359" s="549"/>
      <c r="O4359" s="520"/>
      <c r="P4359" s="622"/>
      <c r="Q4359" s="619"/>
      <c r="R4359" s="622"/>
      <c r="S4359" s="623"/>
      <c r="T4359" s="549"/>
      <c r="U4359" s="520"/>
      <c r="V4359" s="313"/>
      <c r="W4359" s="313"/>
      <c r="X4359" s="622"/>
      <c r="Y4359" s="623"/>
      <c r="Z4359" s="519"/>
      <c r="AA4359" s="520"/>
      <c r="AB4359" s="519"/>
      <c r="AC4359" s="520"/>
      <c r="AD4359" s="623"/>
      <c r="AE4359" s="619"/>
      <c r="AF4359" s="622"/>
      <c r="AG4359" s="623"/>
      <c r="AH4359" s="549"/>
      <c r="AI4359" s="520"/>
      <c r="AJ4359" s="622"/>
      <c r="AK4359" s="619"/>
      <c r="AL4359" s="622"/>
      <c r="AM4359" s="623"/>
      <c r="AN4359" s="549"/>
      <c r="AO4359" s="520"/>
      <c r="AP4359" s="622"/>
      <c r="AQ4359" s="619"/>
      <c r="AR4359" s="622"/>
      <c r="AS4359" s="623"/>
      <c r="AT4359" s="549"/>
      <c r="AU4359" s="520"/>
      <c r="AV4359" s="519"/>
      <c r="AW4359" s="619"/>
      <c r="AX4359" s="622"/>
      <c r="AY4359" s="625"/>
      <c r="AZ4359" s="549"/>
      <c r="BA4359" s="520"/>
      <c r="BB4359" s="622"/>
      <c r="BC4359" s="619"/>
      <c r="BD4359" s="622"/>
      <c r="BE4359" s="623"/>
      <c r="BF4359" s="549"/>
      <c r="BG4359" s="520"/>
      <c r="BH4359" s="519"/>
      <c r="BI4359" s="619"/>
      <c r="BJ4359" s="622"/>
      <c r="BK4359" s="625"/>
      <c r="BL4359" s="549"/>
      <c r="BM4359" s="665"/>
      <c r="BN4359" s="669"/>
      <c r="BO4359" s="670"/>
      <c r="BP4359" s="671"/>
      <c r="BQ4359" s="682"/>
      <c r="BR4359" s="686"/>
      <c r="BS4359" s="684"/>
      <c r="BT4359" s="20"/>
      <c r="BU4359" s="20"/>
      <c r="BV4359" s="98"/>
    </row>
    <row r="4360" spans="1:77" s="21" customFormat="1" ht="33" hidden="1" customHeight="1" thickBot="1" x14ac:dyDescent="0.5">
      <c r="A4360" s="98"/>
      <c r="B4360" s="612"/>
      <c r="C4360" s="613"/>
      <c r="D4360" s="613" t="s">
        <v>13</v>
      </c>
      <c r="E4360" s="616"/>
      <c r="F4360" s="281"/>
      <c r="G4360" s="282"/>
      <c r="H4360" s="528"/>
      <c r="I4360" s="636"/>
      <c r="J4360" s="528"/>
      <c r="K4360" s="636"/>
      <c r="L4360" s="638"/>
      <c r="M4360" s="639"/>
      <c r="N4360" s="548">
        <f>J4360+L4360</f>
        <v>0</v>
      </c>
      <c r="O4360" s="518"/>
      <c r="P4360" s="638"/>
      <c r="Q4360" s="636"/>
      <c r="R4360" s="638"/>
      <c r="S4360" s="639"/>
      <c r="T4360" s="548">
        <f>R4360-P4360</f>
        <v>0</v>
      </c>
      <c r="U4360" s="518"/>
      <c r="V4360" s="312"/>
      <c r="W4360" s="312"/>
      <c r="X4360" s="638"/>
      <c r="Y4360" s="639"/>
      <c r="Z4360" s="528"/>
      <c r="AA4360" s="529"/>
      <c r="AB4360" s="528"/>
      <c r="AC4360" s="529"/>
      <c r="AD4360" s="639"/>
      <c r="AE4360" s="636"/>
      <c r="AF4360" s="638"/>
      <c r="AG4360" s="639"/>
      <c r="AH4360" s="548">
        <f>IF(AD4360=0,0,(AF4360/AD4360)*100)</f>
        <v>0</v>
      </c>
      <c r="AI4360" s="518"/>
      <c r="AJ4360" s="638"/>
      <c r="AK4360" s="636"/>
      <c r="AL4360" s="638"/>
      <c r="AM4360" s="639"/>
      <c r="AN4360" s="548">
        <f>IF(AJ4360=0,0,(AL4360/AJ4360)*100)</f>
        <v>0</v>
      </c>
      <c r="AO4360" s="518"/>
      <c r="AP4360" s="638"/>
      <c r="AQ4360" s="636"/>
      <c r="AR4360" s="638"/>
      <c r="AS4360" s="639"/>
      <c r="AT4360" s="548">
        <f>IF(AP4360=0,0,(AR4360/AP4360)*100)</f>
        <v>0</v>
      </c>
      <c r="AU4360" s="518"/>
      <c r="AV4360" s="517">
        <f>AD4360+AJ4360+AP4360</f>
        <v>0</v>
      </c>
      <c r="AW4360" s="618"/>
      <c r="AX4360" s="620">
        <f>AF4360+AL4360+AR4360</f>
        <v>0</v>
      </c>
      <c r="AY4360" s="624"/>
      <c r="AZ4360" s="548">
        <f>IF(AV4360=0,0,(AX4360/AV4360)*100)</f>
        <v>0</v>
      </c>
      <c r="BA4360" s="518"/>
      <c r="BB4360" s="638"/>
      <c r="BC4360" s="636"/>
      <c r="BD4360" s="638"/>
      <c r="BE4360" s="639"/>
      <c r="BF4360" s="548">
        <f>IF(BB4360=0,0,(BD4360/BB4360)*100)</f>
        <v>0</v>
      </c>
      <c r="BG4360" s="518"/>
      <c r="BH4360" s="517">
        <f>AV4360+BB4360</f>
        <v>0</v>
      </c>
      <c r="BI4360" s="618"/>
      <c r="BJ4360" s="620">
        <f>AX4360+BD4360</f>
        <v>0</v>
      </c>
      <c r="BK4360" s="624"/>
      <c r="BL4360" s="548">
        <f>IF(BH4360=0,0,(BJ4360/BH4360)*100)</f>
        <v>0</v>
      </c>
      <c r="BM4360" s="664"/>
      <c r="BN4360" s="666">
        <f>(AF4360*2)+(AL4360*2)+(AR4360*3)+BD4360</f>
        <v>0</v>
      </c>
      <c r="BO4360" s="667"/>
      <c r="BP4360" s="668"/>
      <c r="BQ4360" s="672"/>
      <c r="BR4360" s="283"/>
      <c r="BS4360" s="284"/>
      <c r="BT4360" s="20"/>
      <c r="BU4360" s="20"/>
      <c r="BV4360" s="98"/>
    </row>
    <row r="4361" spans="1:77" s="21" customFormat="1" ht="33.75" hidden="1" customHeight="1" thickBot="1" x14ac:dyDescent="0.5">
      <c r="A4361" s="98"/>
      <c r="B4361" s="285"/>
      <c r="C4361" s="286"/>
      <c r="D4361" s="634"/>
      <c r="E4361" s="635"/>
      <c r="F4361" s="287"/>
      <c r="G4361" s="287"/>
      <c r="H4361" s="530"/>
      <c r="I4361" s="637"/>
      <c r="J4361" s="530"/>
      <c r="K4361" s="637"/>
      <c r="L4361" s="640"/>
      <c r="M4361" s="641"/>
      <c r="N4361" s="549"/>
      <c r="O4361" s="520"/>
      <c r="P4361" s="640"/>
      <c r="Q4361" s="637"/>
      <c r="R4361" s="640"/>
      <c r="S4361" s="641"/>
      <c r="T4361" s="549"/>
      <c r="U4361" s="520"/>
      <c r="V4361" s="313"/>
      <c r="W4361" s="313"/>
      <c r="X4361" s="640"/>
      <c r="Y4361" s="641"/>
      <c r="Z4361" s="530"/>
      <c r="AA4361" s="531"/>
      <c r="AB4361" s="530"/>
      <c r="AC4361" s="531"/>
      <c r="AD4361" s="641"/>
      <c r="AE4361" s="637"/>
      <c r="AF4361" s="640"/>
      <c r="AG4361" s="641"/>
      <c r="AH4361" s="549"/>
      <c r="AI4361" s="520"/>
      <c r="AJ4361" s="640"/>
      <c r="AK4361" s="637"/>
      <c r="AL4361" s="640"/>
      <c r="AM4361" s="641"/>
      <c r="AN4361" s="549"/>
      <c r="AO4361" s="520"/>
      <c r="AP4361" s="640"/>
      <c r="AQ4361" s="637"/>
      <c r="AR4361" s="640"/>
      <c r="AS4361" s="641"/>
      <c r="AT4361" s="549"/>
      <c r="AU4361" s="520"/>
      <c r="AV4361" s="519"/>
      <c r="AW4361" s="619"/>
      <c r="AX4361" s="622"/>
      <c r="AY4361" s="625"/>
      <c r="AZ4361" s="549"/>
      <c r="BA4361" s="520"/>
      <c r="BB4361" s="640"/>
      <c r="BC4361" s="637"/>
      <c r="BD4361" s="640"/>
      <c r="BE4361" s="641"/>
      <c r="BF4361" s="549"/>
      <c r="BG4361" s="520"/>
      <c r="BH4361" s="519"/>
      <c r="BI4361" s="619"/>
      <c r="BJ4361" s="622"/>
      <c r="BK4361" s="625"/>
      <c r="BL4361" s="549"/>
      <c r="BM4361" s="665"/>
      <c r="BN4361" s="669"/>
      <c r="BO4361" s="670"/>
      <c r="BP4361" s="671"/>
      <c r="BQ4361" s="673"/>
      <c r="BR4361" s="79"/>
      <c r="BS4361" s="79"/>
      <c r="BT4361" s="20"/>
      <c r="BU4361" s="20"/>
      <c r="BV4361" s="98"/>
    </row>
    <row r="4362" spans="1:77" ht="16.5" hidden="1" customHeight="1" thickTop="1" thickBot="1" x14ac:dyDescent="0.5">
      <c r="A4362" s="95"/>
      <c r="B4362" s="288"/>
      <c r="C4362" s="70"/>
      <c r="D4362" s="70"/>
      <c r="E4362" s="70"/>
      <c r="F4362" s="70"/>
      <c r="G4362" s="70"/>
      <c r="H4362" s="70"/>
      <c r="I4362" s="70"/>
      <c r="J4362" s="70"/>
      <c r="K4362" s="70"/>
      <c r="L4362" s="70"/>
      <c r="M4362" s="70"/>
      <c r="N4362" s="70"/>
      <c r="O4362" s="70"/>
      <c r="P4362" s="70"/>
      <c r="Q4362" s="70"/>
      <c r="R4362" s="70"/>
      <c r="S4362" s="70"/>
      <c r="T4362" s="70"/>
      <c r="U4362" s="70"/>
      <c r="V4362" s="70"/>
      <c r="W4362" s="70"/>
      <c r="X4362" s="70"/>
      <c r="Y4362" s="70"/>
      <c r="Z4362" s="70"/>
      <c r="AA4362" s="70"/>
      <c r="AB4362" s="70"/>
      <c r="AC4362" s="70"/>
      <c r="AD4362" s="70"/>
      <c r="AE4362" s="70"/>
      <c r="AF4362" s="70"/>
      <c r="AG4362" s="70"/>
      <c r="AH4362" s="289"/>
      <c r="AI4362" s="289"/>
      <c r="AJ4362" s="70"/>
      <c r="AK4362" s="70"/>
      <c r="AL4362" s="70"/>
      <c r="AM4362" s="70"/>
      <c r="AN4362" s="70"/>
      <c r="AO4362" s="70"/>
      <c r="AP4362" s="70"/>
      <c r="AQ4362" s="70"/>
      <c r="AR4362" s="70"/>
      <c r="AS4362" s="70"/>
      <c r="AT4362" s="70"/>
      <c r="AU4362" s="70"/>
      <c r="AV4362" s="70"/>
      <c r="AW4362" s="70"/>
      <c r="AX4362" s="70"/>
      <c r="AY4362" s="70"/>
      <c r="AZ4362" s="70"/>
      <c r="BA4362" s="70"/>
      <c r="BB4362" s="70"/>
      <c r="BC4362" s="70"/>
      <c r="BD4362" s="70"/>
      <c r="BE4362" s="70"/>
      <c r="BF4362" s="70"/>
      <c r="BG4362" s="70"/>
      <c r="BH4362" s="70"/>
      <c r="BI4362" s="70"/>
      <c r="BJ4362" s="70"/>
      <c r="BK4362" s="70"/>
      <c r="BL4362" s="70"/>
      <c r="BM4362" s="70"/>
      <c r="BN4362" s="70"/>
      <c r="BO4362" s="70"/>
      <c r="BP4362" s="70"/>
      <c r="BQ4362" s="89"/>
      <c r="BR4362" s="674">
        <f>IF((J4358+L4360)=0,0,(J4358/(J4358+L4360)*100)%)</f>
        <v>0</v>
      </c>
      <c r="BS4362" s="675"/>
      <c r="BT4362" s="674">
        <f>IF((L4358+J4360)=0,0,(L4358/(L4358+J4360)*100)%)</f>
        <v>0</v>
      </c>
      <c r="BU4362" s="675"/>
      <c r="BV4362" s="95"/>
    </row>
    <row r="4363" spans="1:77" s="23" customFormat="1" ht="79.5" hidden="1" customHeight="1" thickTop="1" thickBot="1" x14ac:dyDescent="0.55000000000000004">
      <c r="A4363" s="99"/>
      <c r="B4363" s="565" t="s">
        <v>64</v>
      </c>
      <c r="C4363" s="566"/>
      <c r="D4363" s="532" t="s">
        <v>54</v>
      </c>
      <c r="E4363" s="532"/>
      <c r="F4363" s="532"/>
      <c r="G4363" s="654"/>
      <c r="H4363" s="533"/>
      <c r="I4363" s="534"/>
      <c r="J4363" s="535"/>
      <c r="K4363" s="290"/>
      <c r="L4363" s="533"/>
      <c r="M4363" s="534"/>
      <c r="N4363" s="535"/>
      <c r="O4363" s="536" t="s">
        <v>47</v>
      </c>
      <c r="P4363" s="537"/>
      <c r="Q4363" s="537"/>
      <c r="R4363" s="537"/>
      <c r="S4363" s="533"/>
      <c r="T4363" s="534"/>
      <c r="U4363" s="535"/>
      <c r="V4363" s="314"/>
      <c r="W4363" s="314"/>
      <c r="X4363" s="290"/>
      <c r="Y4363" s="533"/>
      <c r="Z4363" s="534"/>
      <c r="AA4363" s="535"/>
      <c r="AB4363" s="536" t="s">
        <v>49</v>
      </c>
      <c r="AC4363" s="537"/>
      <c r="AD4363" s="537"/>
      <c r="AE4363" s="538"/>
      <c r="AF4363" s="533"/>
      <c r="AG4363" s="534"/>
      <c r="AH4363" s="535"/>
      <c r="AI4363" s="290"/>
      <c r="AJ4363" s="533"/>
      <c r="AK4363" s="534"/>
      <c r="AL4363" s="535"/>
      <c r="AM4363" s="536" t="s">
        <v>53</v>
      </c>
      <c r="AN4363" s="537"/>
      <c r="AO4363" s="537"/>
      <c r="AP4363" s="538"/>
      <c r="AQ4363" s="533"/>
      <c r="AR4363" s="534"/>
      <c r="AS4363" s="535"/>
      <c r="AT4363" s="72"/>
      <c r="AU4363" s="533"/>
      <c r="AV4363" s="534"/>
      <c r="AW4363" s="535"/>
      <c r="AX4363" s="291"/>
      <c r="AY4363" s="291"/>
      <c r="AZ4363" s="291"/>
      <c r="BA4363" s="291"/>
      <c r="BB4363" s="567" t="s">
        <v>20</v>
      </c>
      <c r="BC4363" s="567"/>
      <c r="BD4363" s="567"/>
      <c r="BE4363" s="567"/>
      <c r="BF4363" s="568"/>
      <c r="BG4363" s="539">
        <f>BN4358</f>
        <v>0</v>
      </c>
      <c r="BH4363" s="540"/>
      <c r="BI4363" s="541"/>
      <c r="BJ4363" s="292"/>
      <c r="BK4363" s="539">
        <f>BN4360</f>
        <v>0</v>
      </c>
      <c r="BL4363" s="540"/>
      <c r="BM4363" s="541"/>
      <c r="BN4363" s="73"/>
      <c r="BO4363" s="73"/>
      <c r="BP4363" s="73"/>
      <c r="BQ4363" s="90"/>
      <c r="BR4363" s="24"/>
      <c r="BS4363" s="24"/>
      <c r="BT4363" s="22"/>
      <c r="BU4363" s="22"/>
      <c r="BV4363" s="99"/>
    </row>
    <row r="4364" spans="1:77" ht="15.6" hidden="1" customHeight="1" thickTop="1" thickBot="1" x14ac:dyDescent="0.55000000000000004">
      <c r="A4364" s="95"/>
      <c r="B4364" s="293"/>
      <c r="C4364" s="67"/>
      <c r="D4364" s="294"/>
      <c r="E4364" s="294"/>
      <c r="F4364" s="295"/>
      <c r="G4364" s="295"/>
      <c r="H4364" s="296"/>
      <c r="I4364" s="296"/>
      <c r="J4364" s="296"/>
      <c r="K4364" s="296"/>
      <c r="L4364" s="296"/>
      <c r="M4364" s="296"/>
      <c r="N4364" s="296"/>
      <c r="O4364" s="295"/>
      <c r="P4364" s="295"/>
      <c r="Q4364" s="295"/>
      <c r="R4364" s="295"/>
      <c r="S4364" s="296"/>
      <c r="T4364" s="296"/>
      <c r="U4364" s="296"/>
      <c r="V4364" s="296"/>
      <c r="W4364" s="296"/>
      <c r="X4364" s="297"/>
      <c r="Y4364" s="296"/>
      <c r="Z4364" s="296"/>
      <c r="AA4364" s="296"/>
      <c r="AB4364" s="295"/>
      <c r="AC4364" s="295"/>
      <c r="AD4364" s="295"/>
      <c r="AE4364" s="295"/>
      <c r="AF4364" s="296"/>
      <c r="AG4364" s="296"/>
      <c r="AH4364" s="296"/>
      <c r="AI4364" s="296"/>
      <c r="AJ4364" s="297"/>
      <c r="AK4364" s="297"/>
      <c r="AL4364" s="296"/>
      <c r="AM4364" s="295"/>
      <c r="AN4364" s="295"/>
      <c r="AO4364" s="295"/>
      <c r="AP4364" s="295"/>
      <c r="AQ4364" s="296"/>
      <c r="AR4364" s="296"/>
      <c r="AS4364" s="296"/>
      <c r="AT4364" s="296"/>
      <c r="AU4364" s="296"/>
      <c r="AV4364" s="72"/>
      <c r="AW4364" s="72"/>
      <c r="AX4364" s="74"/>
      <c r="AY4364" s="74"/>
      <c r="AZ4364" s="74"/>
      <c r="BA4364" s="74"/>
      <c r="BB4364" s="295"/>
      <c r="BC4364" s="298"/>
      <c r="BD4364" s="298"/>
      <c r="BE4364" s="299"/>
      <c r="BF4364" s="300"/>
      <c r="BG4364" s="301"/>
      <c r="BH4364" s="301"/>
      <c r="BI4364" s="72"/>
      <c r="BJ4364" s="302"/>
      <c r="BK4364" s="303"/>
      <c r="BL4364" s="303"/>
      <c r="BM4364" s="72"/>
      <c r="BN4364" s="74"/>
      <c r="BO4364" s="74"/>
      <c r="BP4364" s="74"/>
      <c r="BQ4364" s="91"/>
      <c r="BR4364" s="25"/>
      <c r="BS4364" s="25"/>
      <c r="BT4364" s="15"/>
      <c r="BU4364" s="15"/>
      <c r="BV4364" s="95"/>
    </row>
    <row r="4365" spans="1:77" s="23" customFormat="1" ht="79.5" hidden="1" customHeight="1" thickTop="1" thickBot="1" x14ac:dyDescent="0.55000000000000004">
      <c r="A4365" s="99"/>
      <c r="B4365" s="569" t="s">
        <v>46</v>
      </c>
      <c r="C4365" s="567"/>
      <c r="D4365" s="532" t="s">
        <v>55</v>
      </c>
      <c r="E4365" s="532"/>
      <c r="F4365" s="532"/>
      <c r="G4365" s="654"/>
      <c r="H4365" s="539">
        <f>H4363</f>
        <v>0</v>
      </c>
      <c r="I4365" s="540"/>
      <c r="J4365" s="541"/>
      <c r="K4365" s="290"/>
      <c r="L4365" s="539">
        <f>L4363</f>
        <v>0</v>
      </c>
      <c r="M4365" s="540"/>
      <c r="N4365" s="541"/>
      <c r="O4365" s="536" t="s">
        <v>51</v>
      </c>
      <c r="P4365" s="537"/>
      <c r="Q4365" s="537"/>
      <c r="R4365" s="537"/>
      <c r="S4365" s="539">
        <f>S4363-H4363</f>
        <v>0</v>
      </c>
      <c r="T4365" s="540"/>
      <c r="U4365" s="541"/>
      <c r="V4365" s="315"/>
      <c r="W4365" s="315"/>
      <c r="X4365" s="290"/>
      <c r="Y4365" s="539">
        <f>Y4363-L4363</f>
        <v>0</v>
      </c>
      <c r="Z4365" s="540"/>
      <c r="AA4365" s="541"/>
      <c r="AB4365" s="536" t="s">
        <v>50</v>
      </c>
      <c r="AC4365" s="537"/>
      <c r="AD4365" s="537"/>
      <c r="AE4365" s="538"/>
      <c r="AF4365" s="539">
        <f>AF4363-S4363</f>
        <v>0</v>
      </c>
      <c r="AG4365" s="540"/>
      <c r="AH4365" s="541"/>
      <c r="AI4365" s="290"/>
      <c r="AJ4365" s="539">
        <f>AJ4363-Y4363</f>
        <v>0</v>
      </c>
      <c r="AK4365" s="540"/>
      <c r="AL4365" s="541"/>
      <c r="AM4365" s="536" t="s">
        <v>52</v>
      </c>
      <c r="AN4365" s="537"/>
      <c r="AO4365" s="537"/>
      <c r="AP4365" s="538"/>
      <c r="AQ4365" s="539">
        <f>AQ4363-AF4363</f>
        <v>0</v>
      </c>
      <c r="AR4365" s="540"/>
      <c r="AS4365" s="541"/>
      <c r="AT4365" s="72"/>
      <c r="AU4365" s="539">
        <f>AU4363-AJ4363</f>
        <v>0</v>
      </c>
      <c r="AV4365" s="540"/>
      <c r="AW4365" s="541"/>
      <c r="AX4365" s="291"/>
      <c r="AY4365" s="291"/>
      <c r="AZ4365" s="291"/>
      <c r="BA4365" s="291"/>
      <c r="BB4365" s="567" t="s">
        <v>45</v>
      </c>
      <c r="BC4365" s="567"/>
      <c r="BD4365" s="567"/>
      <c r="BE4365" s="567"/>
      <c r="BF4365" s="568"/>
      <c r="BG4365" s="539">
        <f>BG4363-AQ4363</f>
        <v>0</v>
      </c>
      <c r="BH4365" s="540"/>
      <c r="BI4365" s="541"/>
      <c r="BJ4365" s="304"/>
      <c r="BK4365" s="539">
        <f>BK4363-AU4363</f>
        <v>0</v>
      </c>
      <c r="BL4365" s="540"/>
      <c r="BM4365" s="541"/>
      <c r="BN4365" s="73"/>
      <c r="BO4365" s="73"/>
      <c r="BP4365" s="73"/>
      <c r="BQ4365" s="90"/>
      <c r="BR4365" s="24"/>
      <c r="BS4365" s="24"/>
      <c r="BT4365" s="22"/>
      <c r="BU4365" s="22"/>
      <c r="BV4365" s="99"/>
      <c r="BY4365" s="21"/>
    </row>
    <row r="4366" spans="1:77" ht="18.75" hidden="1" customHeight="1" thickTop="1" thickBot="1" x14ac:dyDescent="0.5">
      <c r="A4366" s="95"/>
      <c r="B4366" s="305"/>
      <c r="C4366" s="71"/>
      <c r="D4366" s="71"/>
      <c r="E4366" s="71"/>
      <c r="F4366" s="92"/>
      <c r="G4366" s="92"/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71"/>
      <c r="T4366" s="71"/>
      <c r="U4366" s="71"/>
      <c r="V4366" s="71"/>
      <c r="W4366" s="71"/>
      <c r="X4366" s="71"/>
      <c r="Y4366" s="71"/>
      <c r="Z4366" s="71"/>
      <c r="AA4366" s="71"/>
      <c r="AB4366" s="71"/>
      <c r="AC4366" s="71"/>
      <c r="AD4366" s="71"/>
      <c r="AE4366" s="71"/>
      <c r="AF4366" s="71"/>
      <c r="AG4366" s="71"/>
      <c r="AH4366" s="306"/>
      <c r="AI4366" s="306"/>
      <c r="AJ4366" s="71"/>
      <c r="AK4366" s="71"/>
      <c r="AL4366" s="71"/>
      <c r="AM4366" s="71"/>
      <c r="AN4366" s="71"/>
      <c r="AO4366" s="71"/>
      <c r="AP4366" s="71"/>
      <c r="AQ4366" s="71"/>
      <c r="AR4366" s="71"/>
      <c r="AS4366" s="71"/>
      <c r="AT4366" s="71"/>
      <c r="AU4366" s="71"/>
      <c r="AV4366" s="71"/>
      <c r="AW4366" s="71"/>
      <c r="AX4366" s="71"/>
      <c r="AY4366" s="71"/>
      <c r="AZ4366" s="71"/>
      <c r="BA4366" s="71"/>
      <c r="BB4366" s="71"/>
      <c r="BC4366" s="703" t="s">
        <v>153</v>
      </c>
      <c r="BD4366" s="703"/>
      <c r="BE4366" s="703"/>
      <c r="BF4366" s="703"/>
      <c r="BG4366" s="703"/>
      <c r="BH4366" s="703"/>
      <c r="BI4366" s="703"/>
      <c r="BJ4366" s="703"/>
      <c r="BK4366" s="703"/>
      <c r="BL4366" s="703"/>
      <c r="BM4366" s="703"/>
      <c r="BN4366" s="703"/>
      <c r="BO4366" s="703"/>
      <c r="BP4366" s="703"/>
      <c r="BQ4366" s="318"/>
      <c r="BR4366" s="319"/>
      <c r="BS4366" s="319"/>
      <c r="BT4366" s="15"/>
      <c r="BU4366" s="15"/>
      <c r="BV4366" s="95"/>
    </row>
    <row r="4367" spans="1:77" s="93" customFormat="1" ht="13.5" hidden="1" customHeight="1" thickTop="1" x14ac:dyDescent="0.45">
      <c r="A4367" s="95"/>
      <c r="B4367" s="99"/>
      <c r="C4367" s="95"/>
      <c r="D4367" s="95"/>
      <c r="E4367" s="95"/>
      <c r="F4367" s="96"/>
      <c r="G4367" s="96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254"/>
      <c r="AI4367" s="254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5"/>
      <c r="BL4367" s="95"/>
      <c r="BM4367" s="95"/>
      <c r="BN4367" s="95"/>
      <c r="BO4367" s="95"/>
      <c r="BP4367" s="95"/>
      <c r="BQ4367" s="97"/>
      <c r="BR4367" s="97"/>
      <c r="BS4367" s="97"/>
      <c r="BT4367" s="95"/>
      <c r="BU4367" s="95"/>
      <c r="BV4367" s="95"/>
    </row>
    <row r="4368" spans="1:77" s="17" customFormat="1" ht="33.75" hidden="1" x14ac:dyDescent="0.5">
      <c r="A4368" s="255"/>
      <c r="B4368" s="604" t="s">
        <v>9</v>
      </c>
      <c r="C4368" s="604"/>
      <c r="D4368" s="604"/>
      <c r="E4368" s="604"/>
      <c r="F4368" s="604"/>
      <c r="G4368" s="604"/>
      <c r="H4368" s="604"/>
      <c r="I4368" s="604"/>
      <c r="J4368" s="604"/>
      <c r="K4368" s="604"/>
      <c r="L4368" s="604"/>
      <c r="M4368" s="604"/>
      <c r="N4368" s="604"/>
      <c r="O4368" s="604"/>
      <c r="P4368" s="604"/>
      <c r="Q4368" s="604"/>
      <c r="R4368" s="604"/>
      <c r="S4368" s="604"/>
      <c r="T4368" s="604"/>
      <c r="U4368" s="604"/>
      <c r="V4368" s="604"/>
      <c r="W4368" s="604"/>
      <c r="X4368" s="604"/>
      <c r="Y4368" s="604"/>
      <c r="Z4368" s="604"/>
      <c r="AA4368" s="604"/>
      <c r="AB4368" s="604"/>
      <c r="AC4368" s="604"/>
      <c r="AD4368" s="604"/>
      <c r="AE4368" s="604"/>
      <c r="AF4368" s="604"/>
      <c r="AG4368" s="604"/>
      <c r="AH4368" s="604"/>
      <c r="AI4368" s="604"/>
      <c r="AJ4368" s="604"/>
      <c r="AK4368" s="604"/>
      <c r="AL4368" s="604"/>
      <c r="AM4368" s="604"/>
      <c r="AN4368" s="604"/>
      <c r="AO4368" s="604"/>
      <c r="AP4368" s="604"/>
      <c r="AQ4368" s="604"/>
      <c r="AR4368" s="604"/>
      <c r="AS4368" s="604"/>
      <c r="AT4368" s="604"/>
      <c r="AU4368" s="604"/>
      <c r="AV4368" s="604"/>
      <c r="AW4368" s="604"/>
      <c r="AX4368" s="604"/>
      <c r="AY4368" s="604"/>
      <c r="AZ4368" s="604"/>
      <c r="BA4368" s="604"/>
      <c r="BB4368" s="604"/>
      <c r="BC4368" s="604"/>
      <c r="BD4368" s="604"/>
      <c r="BE4368" s="604"/>
      <c r="BF4368" s="604"/>
      <c r="BG4368" s="604"/>
      <c r="BH4368" s="604"/>
      <c r="BI4368" s="604"/>
      <c r="BJ4368" s="604"/>
      <c r="BK4368" s="604"/>
      <c r="BL4368" s="604"/>
      <c r="BM4368" s="604"/>
      <c r="BN4368" s="604"/>
      <c r="BO4368" s="604"/>
      <c r="BP4368" s="604"/>
      <c r="BQ4368" s="256"/>
      <c r="BR4368" s="256"/>
      <c r="BS4368" s="256"/>
      <c r="BT4368" s="257"/>
      <c r="BU4368" s="257"/>
      <c r="BV4368" s="255"/>
    </row>
    <row r="4369" spans="1:74" ht="10.9" hidden="1" customHeight="1" x14ac:dyDescent="0.45">
      <c r="A4369" s="95"/>
      <c r="B4369" s="258"/>
      <c r="C4369" s="62"/>
      <c r="D4369" s="62"/>
      <c r="E4369" s="62"/>
      <c r="F4369" s="63"/>
      <c r="G4369" s="63"/>
      <c r="H4369" s="62"/>
      <c r="I4369" s="62"/>
      <c r="J4369" s="62"/>
      <c r="K4369" s="62"/>
      <c r="L4369" s="62"/>
      <c r="M4369" s="62"/>
      <c r="N4369" s="62"/>
      <c r="O4369" s="62"/>
      <c r="P4369" s="62"/>
      <c r="Q4369" s="62"/>
      <c r="R4369" s="62"/>
      <c r="S4369" s="62"/>
      <c r="T4369" s="62"/>
      <c r="U4369" s="62"/>
      <c r="V4369" s="62"/>
      <c r="W4369" s="62"/>
      <c r="X4369" s="62"/>
      <c r="Y4369" s="62"/>
      <c r="Z4369" s="62"/>
      <c r="AA4369" s="62"/>
      <c r="AB4369" s="62"/>
      <c r="AC4369" s="62"/>
      <c r="AD4369" s="62"/>
      <c r="AE4369" s="62"/>
      <c r="AF4369" s="62"/>
      <c r="AG4369" s="62"/>
      <c r="AH4369" s="259"/>
      <c r="AI4369" s="259"/>
      <c r="AJ4369" s="62"/>
      <c r="AK4369" s="62"/>
      <c r="AL4369" s="62"/>
      <c r="AM4369" s="62"/>
      <c r="AN4369" s="62"/>
      <c r="AO4369" s="62"/>
      <c r="AP4369" s="62"/>
      <c r="AQ4369" s="62"/>
      <c r="AR4369" s="62"/>
      <c r="AS4369" s="62"/>
      <c r="AT4369" s="62"/>
      <c r="AU4369" s="62"/>
      <c r="AV4369" s="62"/>
      <c r="AW4369" s="62"/>
      <c r="AX4369" s="62"/>
      <c r="AY4369" s="62"/>
      <c r="AZ4369" s="62"/>
      <c r="BA4369" s="62"/>
      <c r="BB4369" s="62"/>
      <c r="BC4369" s="62"/>
      <c r="BD4369" s="62"/>
      <c r="BE4369" s="62"/>
      <c r="BF4369" s="62"/>
      <c r="BG4369" s="62"/>
      <c r="BH4369" s="62"/>
      <c r="BI4369" s="62"/>
      <c r="BJ4369" s="62"/>
      <c r="BK4369" s="62"/>
      <c r="BL4369" s="62"/>
      <c r="BM4369" s="62"/>
      <c r="BN4369" s="62"/>
      <c r="BO4369" s="62"/>
      <c r="BP4369" s="94"/>
      <c r="BQ4369" s="87"/>
      <c r="BR4369" s="94"/>
      <c r="BS4369" s="94"/>
      <c r="BT4369" s="15"/>
      <c r="BU4369" s="15"/>
      <c r="BV4369" s="95"/>
    </row>
    <row r="4370" spans="1:74" s="18" customFormat="1" ht="36.75" hidden="1" customHeight="1" x14ac:dyDescent="0.45">
      <c r="A4370" s="260"/>
      <c r="B4370" s="258"/>
      <c r="C4370" s="261"/>
      <c r="D4370" s="262" t="s">
        <v>10</v>
      </c>
      <c r="E4370" s="605" t="str">
        <f>IF(ROSTER!D$3="","",ROSTER!D$3)</f>
        <v/>
      </c>
      <c r="F4370" s="605"/>
      <c r="G4370" s="605"/>
      <c r="H4370" s="605"/>
      <c r="I4370" s="605"/>
      <c r="J4370" s="605"/>
      <c r="K4370" s="605"/>
      <c r="L4370" s="605"/>
      <c r="M4370" s="605"/>
      <c r="N4370" s="605"/>
      <c r="O4370" s="605"/>
      <c r="P4370" s="605"/>
      <c r="Q4370" s="605"/>
      <c r="R4370" s="605"/>
      <c r="S4370" s="605"/>
      <c r="T4370" s="605"/>
      <c r="U4370" s="605"/>
      <c r="V4370" s="605"/>
      <c r="W4370" s="605"/>
      <c r="X4370" s="605"/>
      <c r="Y4370" s="605"/>
      <c r="Z4370" s="605"/>
      <c r="AA4370" s="605"/>
      <c r="AB4370" s="605"/>
      <c r="AC4370" s="605"/>
      <c r="AD4370" s="605"/>
      <c r="AE4370" s="605"/>
      <c r="AF4370" s="316"/>
      <c r="AG4370" s="606" t="s">
        <v>11</v>
      </c>
      <c r="AH4370" s="606"/>
      <c r="AI4370" s="606"/>
      <c r="AJ4370" s="606"/>
      <c r="AK4370" s="606"/>
      <c r="AL4370" s="606"/>
      <c r="AM4370" s="606"/>
      <c r="AN4370" s="607"/>
      <c r="AO4370" s="607"/>
      <c r="AP4370" s="607"/>
      <c r="AQ4370" s="607"/>
      <c r="AR4370" s="607"/>
      <c r="AS4370" s="607"/>
      <c r="AT4370" s="607"/>
      <c r="AU4370" s="607"/>
      <c r="AV4370" s="607"/>
      <c r="AW4370" s="607"/>
      <c r="AX4370" s="607"/>
      <c r="AY4370" s="607"/>
      <c r="AZ4370" s="607"/>
      <c r="BA4370" s="607"/>
      <c r="BB4370" s="607"/>
      <c r="BC4370" s="607"/>
      <c r="BD4370" s="607"/>
      <c r="BE4370" s="607"/>
      <c r="BF4370" s="607"/>
      <c r="BG4370" s="607"/>
      <c r="BH4370" s="607"/>
      <c r="BI4370" s="607"/>
      <c r="BJ4370" s="607"/>
      <c r="BK4370" s="607"/>
      <c r="BL4370" s="607"/>
      <c r="BM4370" s="607"/>
      <c r="BN4370" s="607"/>
      <c r="BO4370" s="607"/>
      <c r="BP4370" s="94"/>
      <c r="BQ4370" s="88" t="s">
        <v>130</v>
      </c>
      <c r="BR4370" s="94"/>
      <c r="BS4370" s="94"/>
      <c r="BT4370" s="263"/>
      <c r="BU4370" s="263"/>
      <c r="BV4370" s="260"/>
    </row>
    <row r="4371" spans="1:74" ht="8.85" hidden="1" customHeight="1" x14ac:dyDescent="0.45">
      <c r="A4371" s="96"/>
      <c r="B4371" s="258"/>
      <c r="C4371" s="259" t="s">
        <v>39</v>
      </c>
      <c r="D4371" s="259"/>
      <c r="E4371" s="259"/>
      <c r="F4371" s="63"/>
      <c r="G4371" s="63"/>
      <c r="H4371" s="259"/>
      <c r="I4371" s="259"/>
      <c r="J4371" s="317"/>
      <c r="K4371" s="317"/>
      <c r="L4371" s="317"/>
      <c r="M4371" s="317"/>
      <c r="N4371" s="317"/>
      <c r="O4371" s="317"/>
      <c r="P4371" s="317"/>
      <c r="Q4371" s="317"/>
      <c r="R4371" s="317"/>
      <c r="S4371" s="317"/>
      <c r="T4371" s="317"/>
      <c r="U4371" s="317"/>
      <c r="V4371" s="317"/>
      <c r="W4371" s="317"/>
      <c r="X4371" s="317"/>
      <c r="Y4371" s="317"/>
      <c r="Z4371" s="317"/>
      <c r="AA4371" s="317"/>
      <c r="AB4371" s="317"/>
      <c r="AC4371" s="317"/>
      <c r="AD4371" s="317"/>
      <c r="AE4371" s="317"/>
      <c r="AF4371" s="317"/>
      <c r="AG4371" s="317"/>
      <c r="AH4371" s="317"/>
      <c r="AI4371" s="259"/>
      <c r="AJ4371" s="264"/>
      <c r="AK4371" s="265"/>
      <c r="AL4371" s="265"/>
      <c r="AM4371" s="265"/>
      <c r="AN4371" s="265"/>
      <c r="AO4371" s="265"/>
      <c r="AP4371" s="265"/>
      <c r="AQ4371" s="266"/>
      <c r="AR4371" s="266"/>
      <c r="AS4371" s="266"/>
      <c r="AT4371" s="266"/>
      <c r="AU4371" s="266"/>
      <c r="AV4371" s="266"/>
      <c r="AW4371" s="266"/>
      <c r="AX4371" s="266"/>
      <c r="AY4371" s="266"/>
      <c r="AZ4371" s="266"/>
      <c r="BA4371" s="266"/>
      <c r="BB4371" s="266"/>
      <c r="BC4371" s="266"/>
      <c r="BD4371" s="266"/>
      <c r="BE4371" s="266"/>
      <c r="BF4371" s="266"/>
      <c r="BG4371" s="266"/>
      <c r="BH4371" s="266"/>
      <c r="BI4371" s="266"/>
      <c r="BJ4371" s="266"/>
      <c r="BK4371" s="266"/>
      <c r="BL4371" s="266"/>
      <c r="BM4371" s="266"/>
      <c r="BN4371" s="266"/>
      <c r="BO4371" s="266"/>
      <c r="BP4371" s="266"/>
      <c r="BQ4371" s="267"/>
      <c r="BR4371" s="267"/>
      <c r="BS4371" s="267"/>
      <c r="BT4371" s="268"/>
      <c r="BU4371" s="268"/>
      <c r="BV4371" s="96"/>
    </row>
    <row r="4372" spans="1:74" s="18" customFormat="1" ht="33.75" hidden="1" x14ac:dyDescent="0.45">
      <c r="A4372" s="260"/>
      <c r="B4372" s="258"/>
      <c r="C4372" s="608" t="s">
        <v>38</v>
      </c>
      <c r="D4372" s="608"/>
      <c r="E4372" s="607"/>
      <c r="F4372" s="607"/>
      <c r="G4372" s="607"/>
      <c r="H4372" s="607"/>
      <c r="I4372" s="607"/>
      <c r="J4372" s="607"/>
      <c r="K4372" s="607"/>
      <c r="L4372" s="607"/>
      <c r="M4372" s="607"/>
      <c r="N4372" s="607"/>
      <c r="O4372" s="607"/>
      <c r="P4372" s="607"/>
      <c r="Q4372" s="607"/>
      <c r="R4372" s="607"/>
      <c r="S4372" s="607"/>
      <c r="T4372" s="607"/>
      <c r="U4372" s="607"/>
      <c r="V4372" s="607"/>
      <c r="W4372" s="607"/>
      <c r="X4372" s="607"/>
      <c r="Y4372" s="607"/>
      <c r="Z4372" s="607"/>
      <c r="AA4372" s="607"/>
      <c r="AB4372" s="607"/>
      <c r="AC4372" s="607"/>
      <c r="AD4372" s="607"/>
      <c r="AE4372" s="607"/>
      <c r="AF4372" s="316"/>
      <c r="AG4372" s="609" t="s">
        <v>21</v>
      </c>
      <c r="AH4372" s="609"/>
      <c r="AI4372" s="609"/>
      <c r="AJ4372" s="609"/>
      <c r="AK4372" s="607"/>
      <c r="AL4372" s="607"/>
      <c r="AM4372" s="607"/>
      <c r="AN4372" s="607"/>
      <c r="AO4372" s="607"/>
      <c r="AP4372" s="607"/>
      <c r="AQ4372" s="607"/>
      <c r="AR4372" s="607"/>
      <c r="AS4372" s="607"/>
      <c r="AT4372" s="607"/>
      <c r="AU4372" s="607"/>
      <c r="AV4372" s="607"/>
      <c r="AW4372" s="607"/>
      <c r="AX4372" s="607"/>
      <c r="AY4372" s="607"/>
      <c r="AZ4372" s="607"/>
      <c r="BA4372" s="607"/>
      <c r="BB4372" s="607"/>
      <c r="BC4372" s="610" t="s">
        <v>12</v>
      </c>
      <c r="BD4372" s="610"/>
      <c r="BE4372" s="610"/>
      <c r="BF4372" s="611"/>
      <c r="BG4372" s="611"/>
      <c r="BH4372" s="611"/>
      <c r="BI4372" s="611"/>
      <c r="BJ4372" s="611"/>
      <c r="BK4372" s="611"/>
      <c r="BL4372" s="611"/>
      <c r="BM4372" s="611"/>
      <c r="BN4372" s="611"/>
      <c r="BO4372" s="611"/>
      <c r="BP4372" s="64"/>
      <c r="BQ4372" s="307"/>
      <c r="BR4372" s="65"/>
      <c r="BS4372" s="65"/>
      <c r="BT4372" s="270">
        <f>IF(BF4372=0,0,1)</f>
        <v>0</v>
      </c>
      <c r="BU4372" s="18">
        <f>IF((BG4422+BK4422)&gt;(AQ4422+AU4422),1,0)</f>
        <v>0</v>
      </c>
      <c r="BV4372" s="271"/>
    </row>
    <row r="4373" spans="1:74" ht="9.6" hidden="1" customHeight="1" x14ac:dyDescent="0.45">
      <c r="A4373" s="95"/>
      <c r="B4373" s="258"/>
      <c r="C4373" s="62"/>
      <c r="D4373" s="62"/>
      <c r="E4373" s="62"/>
      <c r="F4373" s="63"/>
      <c r="G4373" s="63"/>
      <c r="H4373" s="62"/>
      <c r="I4373" s="62"/>
      <c r="J4373" s="62"/>
      <c r="K4373" s="62"/>
      <c r="L4373" s="62"/>
      <c r="M4373" s="62"/>
      <c r="N4373" s="62"/>
      <c r="O4373" s="62"/>
      <c r="P4373" s="62"/>
      <c r="Q4373" s="62"/>
      <c r="R4373" s="62"/>
      <c r="S4373" s="62"/>
      <c r="T4373" s="62"/>
      <c r="U4373" s="62"/>
      <c r="V4373" s="62"/>
      <c r="W4373" s="62"/>
      <c r="X4373" s="62"/>
      <c r="Y4373" s="62"/>
      <c r="Z4373" s="62"/>
      <c r="AA4373" s="62"/>
      <c r="AB4373" s="62"/>
      <c r="AC4373" s="62"/>
      <c r="AD4373" s="62"/>
      <c r="AE4373" s="62"/>
      <c r="AF4373" s="62"/>
      <c r="AG4373" s="62"/>
      <c r="AH4373" s="259"/>
      <c r="AI4373" s="259"/>
      <c r="AJ4373" s="62"/>
      <c r="AK4373" s="62"/>
      <c r="AL4373" s="62"/>
      <c r="AM4373" s="62"/>
      <c r="AN4373" s="62"/>
      <c r="AO4373" s="62"/>
      <c r="AP4373" s="62"/>
      <c r="AQ4373" s="62"/>
      <c r="AR4373" s="62"/>
      <c r="AS4373" s="62"/>
      <c r="AT4373" s="62"/>
      <c r="AU4373" s="62"/>
      <c r="AV4373" s="62"/>
      <c r="AW4373" s="62"/>
      <c r="AX4373" s="62"/>
      <c r="AY4373" s="62"/>
      <c r="AZ4373" s="62"/>
      <c r="BA4373" s="62"/>
      <c r="BB4373" s="62"/>
      <c r="BC4373" s="62"/>
      <c r="BD4373" s="62"/>
      <c r="BE4373" s="62"/>
      <c r="BF4373" s="62"/>
      <c r="BG4373" s="62"/>
      <c r="BH4373" s="62"/>
      <c r="BI4373" s="62"/>
      <c r="BJ4373" s="62"/>
      <c r="BK4373" s="62"/>
      <c r="BL4373" s="62"/>
      <c r="BM4373" s="62"/>
      <c r="BN4373" s="62"/>
      <c r="BO4373" s="62"/>
      <c r="BP4373" s="62"/>
      <c r="BQ4373" s="66"/>
      <c r="BR4373" s="66"/>
      <c r="BS4373" s="66"/>
      <c r="BT4373" s="15"/>
      <c r="BU4373" s="15"/>
      <c r="BV4373" s="95"/>
    </row>
    <row r="4374" spans="1:74" ht="8.85" hidden="1" customHeight="1" thickBot="1" x14ac:dyDescent="0.5">
      <c r="A4374" s="95"/>
      <c r="B4374" s="113"/>
      <c r="C4374" s="67"/>
      <c r="D4374" s="67"/>
      <c r="E4374" s="67"/>
      <c r="F4374" s="68"/>
      <c r="G4374" s="68"/>
      <c r="H4374" s="67"/>
      <c r="I4374" s="67"/>
      <c r="J4374" s="67"/>
      <c r="K4374" s="67"/>
      <c r="L4374" s="67"/>
      <c r="M4374" s="67"/>
      <c r="N4374" s="67"/>
      <c r="O4374" s="67"/>
      <c r="P4374" s="67"/>
      <c r="Q4374" s="67"/>
      <c r="R4374" s="67"/>
      <c r="S4374" s="67"/>
      <c r="T4374" s="67"/>
      <c r="U4374" s="67"/>
      <c r="V4374" s="67"/>
      <c r="W4374" s="67"/>
      <c r="X4374" s="67"/>
      <c r="Y4374" s="67"/>
      <c r="Z4374" s="67"/>
      <c r="AA4374" s="67"/>
      <c r="AB4374" s="67"/>
      <c r="AC4374" s="67"/>
      <c r="AD4374" s="67"/>
      <c r="AE4374" s="67"/>
      <c r="AF4374" s="67"/>
      <c r="AG4374" s="67"/>
      <c r="AH4374" s="272"/>
      <c r="AI4374" s="272"/>
      <c r="AJ4374" s="67"/>
      <c r="AK4374" s="67"/>
      <c r="AL4374" s="67"/>
      <c r="AM4374" s="67"/>
      <c r="AN4374" s="67"/>
      <c r="AO4374" s="67"/>
      <c r="AP4374" s="67"/>
      <c r="AQ4374" s="67"/>
      <c r="AR4374" s="67"/>
      <c r="AS4374" s="67"/>
      <c r="AT4374" s="67"/>
      <c r="AU4374" s="67"/>
      <c r="AV4374" s="67"/>
      <c r="AW4374" s="67"/>
      <c r="AX4374" s="67"/>
      <c r="AY4374" s="67"/>
      <c r="AZ4374" s="67"/>
      <c r="BA4374" s="67"/>
      <c r="BB4374" s="67"/>
      <c r="BC4374" s="67"/>
      <c r="BD4374" s="67"/>
      <c r="BE4374" s="67"/>
      <c r="BF4374" s="67"/>
      <c r="BG4374" s="67"/>
      <c r="BH4374" s="67"/>
      <c r="BI4374" s="67"/>
      <c r="BJ4374" s="67"/>
      <c r="BK4374" s="67"/>
      <c r="BL4374" s="67"/>
      <c r="BM4374" s="67"/>
      <c r="BN4374" s="67"/>
      <c r="BO4374" s="67"/>
      <c r="BP4374" s="67"/>
      <c r="BQ4374" s="69"/>
      <c r="BR4374" s="69"/>
      <c r="BS4374" s="69"/>
      <c r="BT4374" s="15"/>
      <c r="BU4374" s="15"/>
      <c r="BV4374" s="95"/>
    </row>
    <row r="4375" spans="1:74" s="18" customFormat="1" ht="40.5" hidden="1" customHeight="1" thickTop="1" x14ac:dyDescent="0.4">
      <c r="A4375" s="271"/>
      <c r="B4375" s="652" t="s">
        <v>0</v>
      </c>
      <c r="C4375" s="648" t="s">
        <v>1</v>
      </c>
      <c r="D4375" s="649"/>
      <c r="E4375" s="273" t="s">
        <v>28</v>
      </c>
      <c r="F4375" s="546" t="s">
        <v>100</v>
      </c>
      <c r="G4375" s="546" t="s">
        <v>101</v>
      </c>
      <c r="H4375" s="704" t="s">
        <v>41</v>
      </c>
      <c r="I4375" s="705"/>
      <c r="J4375" s="554" t="s">
        <v>7</v>
      </c>
      <c r="K4375" s="554"/>
      <c r="L4375" s="554"/>
      <c r="M4375" s="554"/>
      <c r="N4375" s="554"/>
      <c r="O4375" s="554"/>
      <c r="P4375" s="554" t="s">
        <v>2</v>
      </c>
      <c r="Q4375" s="554"/>
      <c r="R4375" s="554"/>
      <c r="S4375" s="554"/>
      <c r="T4375" s="554"/>
      <c r="U4375" s="554"/>
      <c r="V4375" s="308"/>
      <c r="W4375" s="308"/>
      <c r="X4375" s="687" t="s">
        <v>35</v>
      </c>
      <c r="Y4375" s="688"/>
      <c r="Z4375" s="687" t="s">
        <v>36</v>
      </c>
      <c r="AA4375" s="688"/>
      <c r="AB4375" s="687" t="s">
        <v>44</v>
      </c>
      <c r="AC4375" s="688"/>
      <c r="AD4375" s="554" t="s">
        <v>6</v>
      </c>
      <c r="AE4375" s="554"/>
      <c r="AF4375" s="554"/>
      <c r="AG4375" s="554"/>
      <c r="AH4375" s="554"/>
      <c r="AI4375" s="554"/>
      <c r="AJ4375" s="554" t="s">
        <v>68</v>
      </c>
      <c r="AK4375" s="554"/>
      <c r="AL4375" s="554"/>
      <c r="AM4375" s="554"/>
      <c r="AN4375" s="554"/>
      <c r="AO4375" s="554"/>
      <c r="AP4375" s="554" t="s">
        <v>69</v>
      </c>
      <c r="AQ4375" s="554"/>
      <c r="AR4375" s="554"/>
      <c r="AS4375" s="554"/>
      <c r="AT4375" s="554"/>
      <c r="AU4375" s="554"/>
      <c r="AV4375" s="554" t="s">
        <v>70</v>
      </c>
      <c r="AW4375" s="554"/>
      <c r="AX4375" s="554"/>
      <c r="AY4375" s="554"/>
      <c r="AZ4375" s="554"/>
      <c r="BA4375" s="556"/>
      <c r="BB4375" s="554" t="s">
        <v>4</v>
      </c>
      <c r="BC4375" s="554"/>
      <c r="BD4375" s="554"/>
      <c r="BE4375" s="554"/>
      <c r="BF4375" s="554"/>
      <c r="BG4375" s="555"/>
      <c r="BH4375" s="554" t="s">
        <v>71</v>
      </c>
      <c r="BI4375" s="554"/>
      <c r="BJ4375" s="554"/>
      <c r="BK4375" s="554"/>
      <c r="BL4375" s="554"/>
      <c r="BM4375" s="556"/>
      <c r="BN4375" s="557" t="s">
        <v>25</v>
      </c>
      <c r="BO4375" s="558"/>
      <c r="BP4375" s="559"/>
      <c r="BQ4375" s="691" t="s">
        <v>110</v>
      </c>
      <c r="BR4375" s="691" t="s">
        <v>86</v>
      </c>
      <c r="BS4375" s="691" t="s">
        <v>87</v>
      </c>
      <c r="BT4375" s="274"/>
      <c r="BU4375" s="274"/>
      <c r="BV4375" s="271"/>
    </row>
    <row r="4376" spans="1:74" s="18" customFormat="1" ht="41.25" hidden="1" customHeight="1" x14ac:dyDescent="0.4">
      <c r="A4376" s="271"/>
      <c r="B4376" s="653"/>
      <c r="C4376" s="650"/>
      <c r="D4376" s="651"/>
      <c r="E4376" s="275" t="s">
        <v>102</v>
      </c>
      <c r="F4376" s="547"/>
      <c r="G4376" s="547"/>
      <c r="H4376" s="706"/>
      <c r="I4376" s="707"/>
      <c r="J4376" s="525" t="s">
        <v>17</v>
      </c>
      <c r="K4376" s="526"/>
      <c r="L4376" s="521" t="s">
        <v>18</v>
      </c>
      <c r="M4376" s="522"/>
      <c r="N4376" s="523" t="s">
        <v>19</v>
      </c>
      <c r="O4376" s="524" t="s">
        <v>8</v>
      </c>
      <c r="P4376" s="525" t="s">
        <v>26</v>
      </c>
      <c r="Q4376" s="526"/>
      <c r="R4376" s="521" t="s">
        <v>24</v>
      </c>
      <c r="S4376" s="522"/>
      <c r="T4376" s="523" t="s">
        <v>19</v>
      </c>
      <c r="U4376" s="524"/>
      <c r="V4376" s="309"/>
      <c r="W4376" s="309"/>
      <c r="X4376" s="689"/>
      <c r="Y4376" s="690"/>
      <c r="Z4376" s="689"/>
      <c r="AA4376" s="690"/>
      <c r="AB4376" s="689"/>
      <c r="AC4376" s="690"/>
      <c r="AD4376" s="525" t="s">
        <v>48</v>
      </c>
      <c r="AE4376" s="526"/>
      <c r="AF4376" s="521" t="s">
        <v>23</v>
      </c>
      <c r="AG4376" s="522" t="s">
        <v>3</v>
      </c>
      <c r="AH4376" s="563" t="s">
        <v>5</v>
      </c>
      <c r="AI4376" s="564"/>
      <c r="AJ4376" s="525" t="s">
        <v>48</v>
      </c>
      <c r="AK4376" s="526"/>
      <c r="AL4376" s="521" t="s">
        <v>23</v>
      </c>
      <c r="AM4376" s="522" t="s">
        <v>3</v>
      </c>
      <c r="AN4376" s="563" t="s">
        <v>5</v>
      </c>
      <c r="AO4376" s="564"/>
      <c r="AP4376" s="525" t="s">
        <v>48</v>
      </c>
      <c r="AQ4376" s="526"/>
      <c r="AR4376" s="521" t="s">
        <v>23</v>
      </c>
      <c r="AS4376" s="522" t="s">
        <v>3</v>
      </c>
      <c r="AT4376" s="563" t="s">
        <v>5</v>
      </c>
      <c r="AU4376" s="564"/>
      <c r="AV4376" s="525" t="s">
        <v>48</v>
      </c>
      <c r="AW4376" s="526"/>
      <c r="AX4376" s="521" t="s">
        <v>23</v>
      </c>
      <c r="AY4376" s="522" t="s">
        <v>3</v>
      </c>
      <c r="AZ4376" s="563" t="s">
        <v>5</v>
      </c>
      <c r="BA4376" s="564"/>
      <c r="BB4376" s="525" t="s">
        <v>48</v>
      </c>
      <c r="BC4376" s="526"/>
      <c r="BD4376" s="521" t="s">
        <v>23</v>
      </c>
      <c r="BE4376" s="522" t="s">
        <v>3</v>
      </c>
      <c r="BF4376" s="563" t="s">
        <v>5</v>
      </c>
      <c r="BG4376" s="564"/>
      <c r="BH4376" s="525" t="s">
        <v>48</v>
      </c>
      <c r="BI4376" s="526"/>
      <c r="BJ4376" s="521" t="s">
        <v>23</v>
      </c>
      <c r="BK4376" s="522" t="s">
        <v>3</v>
      </c>
      <c r="BL4376" s="563" t="s">
        <v>5</v>
      </c>
      <c r="BM4376" s="564"/>
      <c r="BN4376" s="560"/>
      <c r="BO4376" s="561"/>
      <c r="BP4376" s="562"/>
      <c r="BQ4376" s="692"/>
      <c r="BR4376" s="692"/>
      <c r="BS4376" s="692"/>
      <c r="BT4376" s="274"/>
      <c r="BU4376" s="274"/>
      <c r="BV4376" s="271"/>
    </row>
    <row r="4377" spans="1:74" ht="23.85" hidden="1" customHeight="1" x14ac:dyDescent="0.35">
      <c r="A4377" s="276"/>
      <c r="B4377" s="570" t="str">
        <f>IF(ROSTER!B$8="","",ROSTER!B$8)</f>
        <v/>
      </c>
      <c r="C4377" s="572" t="str">
        <f>IF(ROSTER!C$8="","",ROSTER!C$8)</f>
        <v/>
      </c>
      <c r="D4377" s="573"/>
      <c r="E4377" s="574"/>
      <c r="F4377" s="576">
        <f>IF(E4377="y",1,IF(E4377="S",1,0))</f>
        <v>0</v>
      </c>
      <c r="G4377" s="582">
        <f>IF(E4377="S",1,0)</f>
        <v>0</v>
      </c>
      <c r="H4377" s="578"/>
      <c r="I4377" s="543"/>
      <c r="J4377" s="542"/>
      <c r="K4377" s="580"/>
      <c r="L4377" s="584"/>
      <c r="M4377" s="585"/>
      <c r="N4377" s="588">
        <f>L4377+J4377</f>
        <v>0</v>
      </c>
      <c r="O4377" s="589"/>
      <c r="P4377" s="542"/>
      <c r="Q4377" s="580"/>
      <c r="R4377" s="584"/>
      <c r="S4377" s="585"/>
      <c r="T4377" s="588">
        <f>R4377-P4377</f>
        <v>0</v>
      </c>
      <c r="U4377" s="589"/>
      <c r="V4377" s="310"/>
      <c r="W4377" s="310"/>
      <c r="X4377" s="578"/>
      <c r="Y4377" s="543"/>
      <c r="Z4377" s="542"/>
      <c r="AA4377" s="543"/>
      <c r="AB4377" s="542"/>
      <c r="AC4377" s="543"/>
      <c r="AD4377" s="542"/>
      <c r="AE4377" s="580"/>
      <c r="AF4377" s="584"/>
      <c r="AG4377" s="585"/>
      <c r="AH4377" s="595">
        <f>IF(AD4377=0,0,(AF4377/AD4377)*100)</f>
        <v>0</v>
      </c>
      <c r="AI4377" s="596"/>
      <c r="AJ4377" s="542"/>
      <c r="AK4377" s="580"/>
      <c r="AL4377" s="584"/>
      <c r="AM4377" s="585"/>
      <c r="AN4377" s="595">
        <f>IF(AJ4377=0,0,(AL4377/AJ4377)*100)</f>
        <v>0</v>
      </c>
      <c r="AO4377" s="596"/>
      <c r="AP4377" s="542"/>
      <c r="AQ4377" s="580"/>
      <c r="AR4377" s="584"/>
      <c r="AS4377" s="585"/>
      <c r="AT4377" s="595">
        <f>IF(AP4377=0,0,(AR4377/AP4377)*100)</f>
        <v>0</v>
      </c>
      <c r="AU4377" s="596"/>
      <c r="AV4377" s="599">
        <f>AD4377+AJ4377+AP4377</f>
        <v>0</v>
      </c>
      <c r="AW4377" s="600"/>
      <c r="AX4377" s="630">
        <f>AF4377+AL4377+AR4377</f>
        <v>0</v>
      </c>
      <c r="AY4377" s="631"/>
      <c r="AZ4377" s="595">
        <f>IF(AV4377=0,0,(AX4377/AV4377)*100)</f>
        <v>0</v>
      </c>
      <c r="BA4377" s="596"/>
      <c r="BB4377" s="542"/>
      <c r="BC4377" s="580"/>
      <c r="BD4377" s="584"/>
      <c r="BE4377" s="585"/>
      <c r="BF4377" s="595">
        <f>IF(BB4377=0,0,(BD4377/BB4377)*100)</f>
        <v>0</v>
      </c>
      <c r="BG4377" s="596"/>
      <c r="BH4377" s="599">
        <f>AV4377+BB4377</f>
        <v>0</v>
      </c>
      <c r="BI4377" s="600"/>
      <c r="BJ4377" s="630">
        <f>AX4377+BD4377</f>
        <v>0</v>
      </c>
      <c r="BK4377" s="631"/>
      <c r="BL4377" s="595">
        <f>IF(BH4377=0,0,(BJ4377/BH4377)*100)</f>
        <v>0</v>
      </c>
      <c r="BM4377" s="596"/>
      <c r="BN4377" s="656">
        <f>(AF4377*2)+(AL4377*2)+(AR4377*3)+BD4377</f>
        <v>0</v>
      </c>
      <c r="BO4377" s="657"/>
      <c r="BP4377" s="658"/>
      <c r="BQ4377" s="676">
        <f>IF(BS4377=0,0,50*BR4377/BS4377)</f>
        <v>0</v>
      </c>
      <c r="BR4377" s="662">
        <f>(BN4377*BU$11)+(N4377*BU$12)+(Z4377*BU$13)+(R4377*BU$14)+(X4377*BU$15)+(AB4377*BU$16)</f>
        <v>0</v>
      </c>
      <c r="BS4377" s="662">
        <f>((BB4377-BD4377)*BU$18)+((AV4377-AX4377)*BU$17)+(H4377*BU$19)+(P4377*BU$20)</f>
        <v>0</v>
      </c>
      <c r="BT4377" s="19" t="s">
        <v>75</v>
      </c>
      <c r="BU4377" s="277">
        <f>IF(BQ4372="B",'VALUE POINTS'!L$10,IF('GAME STATS'!BQ4372="C",'VALUE POINTS'!M$10,'VALUE POINTS'!K$10))</f>
        <v>1</v>
      </c>
      <c r="BV4377" s="278"/>
    </row>
    <row r="4378" spans="1:74" ht="23.85" hidden="1" customHeight="1" x14ac:dyDescent="0.35">
      <c r="A4378" s="276"/>
      <c r="B4378" s="571"/>
      <c r="C4378" s="642" t="str">
        <f>IF(ROSTER!D$8="","",ROSTER!D$8)</f>
        <v/>
      </c>
      <c r="D4378" s="643"/>
      <c r="E4378" s="575"/>
      <c r="F4378" s="577"/>
      <c r="G4378" s="583"/>
      <c r="H4378" s="579"/>
      <c r="I4378" s="545"/>
      <c r="J4378" s="544"/>
      <c r="K4378" s="581"/>
      <c r="L4378" s="586"/>
      <c r="M4378" s="587"/>
      <c r="N4378" s="592" t="s">
        <v>16</v>
      </c>
      <c r="O4378" s="603"/>
      <c r="P4378" s="544"/>
      <c r="Q4378" s="581"/>
      <c r="R4378" s="586"/>
      <c r="S4378" s="587"/>
      <c r="T4378" s="592" t="s">
        <v>16</v>
      </c>
      <c r="U4378" s="603"/>
      <c r="V4378" s="311"/>
      <c r="W4378" s="311"/>
      <c r="X4378" s="579"/>
      <c r="Y4378" s="545"/>
      <c r="Z4378" s="544"/>
      <c r="AA4378" s="545"/>
      <c r="AB4378" s="544"/>
      <c r="AC4378" s="545"/>
      <c r="AD4378" s="544"/>
      <c r="AE4378" s="581"/>
      <c r="AF4378" s="586"/>
      <c r="AG4378" s="587"/>
      <c r="AH4378" s="626"/>
      <c r="AI4378" s="627"/>
      <c r="AJ4378" s="544"/>
      <c r="AK4378" s="581"/>
      <c r="AL4378" s="586"/>
      <c r="AM4378" s="587"/>
      <c r="AN4378" s="626"/>
      <c r="AO4378" s="627"/>
      <c r="AP4378" s="544"/>
      <c r="AQ4378" s="581"/>
      <c r="AR4378" s="586"/>
      <c r="AS4378" s="587"/>
      <c r="AT4378" s="626"/>
      <c r="AU4378" s="627"/>
      <c r="AV4378" s="628"/>
      <c r="AW4378" s="629"/>
      <c r="AX4378" s="632"/>
      <c r="AY4378" s="633"/>
      <c r="AZ4378" s="626"/>
      <c r="BA4378" s="627"/>
      <c r="BB4378" s="544"/>
      <c r="BC4378" s="581"/>
      <c r="BD4378" s="586"/>
      <c r="BE4378" s="587"/>
      <c r="BF4378" s="626"/>
      <c r="BG4378" s="627"/>
      <c r="BH4378" s="628"/>
      <c r="BI4378" s="629"/>
      <c r="BJ4378" s="632"/>
      <c r="BK4378" s="633"/>
      <c r="BL4378" s="626"/>
      <c r="BM4378" s="627"/>
      <c r="BN4378" s="678"/>
      <c r="BO4378" s="679"/>
      <c r="BP4378" s="680"/>
      <c r="BQ4378" s="677"/>
      <c r="BR4378" s="663"/>
      <c r="BS4378" s="663"/>
      <c r="BT4378" s="19" t="s">
        <v>76</v>
      </c>
      <c r="BU4378" s="277">
        <f>IF(BQ4372="B",'VALUE POINTS'!L$11,IF('GAME STATS'!BQ4372="C",'VALUE POINTS'!M$11,'VALUE POINTS'!K$11))</f>
        <v>1</v>
      </c>
      <c r="BV4378" s="278"/>
    </row>
    <row r="4379" spans="1:74" ht="21.75" hidden="1" customHeight="1" x14ac:dyDescent="0.35">
      <c r="A4379" s="95"/>
      <c r="B4379" s="570" t="str">
        <f>IF(ROSTER!B$10="","",ROSTER!B$10)</f>
        <v/>
      </c>
      <c r="C4379" s="572" t="str">
        <f>IF(ROSTER!C$10="","",ROSTER!C$10)</f>
        <v/>
      </c>
      <c r="D4379" s="573"/>
      <c r="E4379" s="574"/>
      <c r="F4379" s="576">
        <f>IF(E4379="y",1,IF(E4379="S",1,0))</f>
        <v>0</v>
      </c>
      <c r="G4379" s="582">
        <f>IF(E4379="S",1,0)</f>
        <v>0</v>
      </c>
      <c r="H4379" s="578"/>
      <c r="I4379" s="543"/>
      <c r="J4379" s="542"/>
      <c r="K4379" s="580"/>
      <c r="L4379" s="584"/>
      <c r="M4379" s="585"/>
      <c r="N4379" s="588">
        <f>L4379+J4379</f>
        <v>0</v>
      </c>
      <c r="O4379" s="589"/>
      <c r="P4379" s="542"/>
      <c r="Q4379" s="580"/>
      <c r="R4379" s="584"/>
      <c r="S4379" s="585"/>
      <c r="T4379" s="588">
        <f>R4379-P4379</f>
        <v>0</v>
      </c>
      <c r="U4379" s="589"/>
      <c r="V4379" s="310"/>
      <c r="W4379" s="310"/>
      <c r="X4379" s="578"/>
      <c r="Y4379" s="543"/>
      <c r="Z4379" s="542"/>
      <c r="AA4379" s="543"/>
      <c r="AB4379" s="542"/>
      <c r="AC4379" s="543"/>
      <c r="AD4379" s="542"/>
      <c r="AE4379" s="580"/>
      <c r="AF4379" s="584"/>
      <c r="AG4379" s="585"/>
      <c r="AH4379" s="595">
        <f>IF(AD4379=0,0,(AF4379/AD4379)*100)</f>
        <v>0</v>
      </c>
      <c r="AI4379" s="596"/>
      <c r="AJ4379" s="542"/>
      <c r="AK4379" s="580"/>
      <c r="AL4379" s="584"/>
      <c r="AM4379" s="585"/>
      <c r="AN4379" s="595">
        <f>IF(AJ4379=0,0,(AL4379/AJ4379)*100)</f>
        <v>0</v>
      </c>
      <c r="AO4379" s="596"/>
      <c r="AP4379" s="542"/>
      <c r="AQ4379" s="580"/>
      <c r="AR4379" s="584"/>
      <c r="AS4379" s="585"/>
      <c r="AT4379" s="595">
        <f>IF(AP4379=0,0,(AR4379/AP4379)*100)</f>
        <v>0</v>
      </c>
      <c r="AU4379" s="596"/>
      <c r="AV4379" s="599">
        <f>AD4379+AJ4379+AP4379</f>
        <v>0</v>
      </c>
      <c r="AW4379" s="600"/>
      <c r="AX4379" s="630">
        <f>AF4379+AL4379+AR4379</f>
        <v>0</v>
      </c>
      <c r="AY4379" s="631"/>
      <c r="AZ4379" s="595">
        <f>IF(AV4379=0,0,(AX4379/AV4379)*100)</f>
        <v>0</v>
      </c>
      <c r="BA4379" s="596"/>
      <c r="BB4379" s="542"/>
      <c r="BC4379" s="580"/>
      <c r="BD4379" s="584"/>
      <c r="BE4379" s="585"/>
      <c r="BF4379" s="595">
        <f>IF(BB4379=0,0,(BD4379/BB4379)*100)</f>
        <v>0</v>
      </c>
      <c r="BG4379" s="596"/>
      <c r="BH4379" s="599">
        <f>AV4379+BB4379</f>
        <v>0</v>
      </c>
      <c r="BI4379" s="600"/>
      <c r="BJ4379" s="630">
        <f>AX4379+BD4379</f>
        <v>0</v>
      </c>
      <c r="BK4379" s="631"/>
      <c r="BL4379" s="595">
        <f>IF(BH4379=0,0,(BJ4379/BH4379)*100)</f>
        <v>0</v>
      </c>
      <c r="BM4379" s="596"/>
      <c r="BN4379" s="656">
        <f>(AF4379*2)+(AL4379*2)+(AR4379*3)+BD4379</f>
        <v>0</v>
      </c>
      <c r="BO4379" s="657"/>
      <c r="BP4379" s="658"/>
      <c r="BQ4379" s="676">
        <f>IF(BS4379=0,0,50*BR4379/BS4379)</f>
        <v>0</v>
      </c>
      <c r="BR4379" s="662">
        <f>(BN4379*BU$11)+(N4379*BU$12)+(Z4379*BU$13)+(R4379*BU$14)+(X4379*BU$15)+(AB4379*BU$16)</f>
        <v>0</v>
      </c>
      <c r="BS4379" s="662">
        <f>((BB4379-BD4379)*BU$18)+((AV4379-AX4379)*BU$17)+(H4379*BU$19)+(P4379*BU$20)</f>
        <v>0</v>
      </c>
      <c r="BT4379" s="19" t="s">
        <v>77</v>
      </c>
      <c r="BU4379" s="277">
        <f>IF(BQ4372="B",'VALUE POINTS'!L$12,IF('GAME STATS'!BQ4372="C",'VALUE POINTS'!M$12,'VALUE POINTS'!K$12))</f>
        <v>2</v>
      </c>
      <c r="BV4379" s="278"/>
    </row>
    <row r="4380" spans="1:74" ht="21.75" hidden="1" customHeight="1" x14ac:dyDescent="0.35">
      <c r="A4380" s="95"/>
      <c r="B4380" s="571"/>
      <c r="C4380" s="642" t="str">
        <f>IF(ROSTER!D$10="","",ROSTER!D$10)</f>
        <v/>
      </c>
      <c r="D4380" s="643"/>
      <c r="E4380" s="575"/>
      <c r="F4380" s="577"/>
      <c r="G4380" s="583"/>
      <c r="H4380" s="579"/>
      <c r="I4380" s="545"/>
      <c r="J4380" s="544"/>
      <c r="K4380" s="581"/>
      <c r="L4380" s="586"/>
      <c r="M4380" s="587"/>
      <c r="N4380" s="592" t="s">
        <v>16</v>
      </c>
      <c r="O4380" s="603"/>
      <c r="P4380" s="544"/>
      <c r="Q4380" s="581"/>
      <c r="R4380" s="586"/>
      <c r="S4380" s="587"/>
      <c r="T4380" s="592" t="s">
        <v>16</v>
      </c>
      <c r="U4380" s="603"/>
      <c r="V4380" s="311"/>
      <c r="W4380" s="311"/>
      <c r="X4380" s="579"/>
      <c r="Y4380" s="545"/>
      <c r="Z4380" s="544"/>
      <c r="AA4380" s="545"/>
      <c r="AB4380" s="544"/>
      <c r="AC4380" s="545"/>
      <c r="AD4380" s="544"/>
      <c r="AE4380" s="581"/>
      <c r="AF4380" s="586"/>
      <c r="AG4380" s="587"/>
      <c r="AH4380" s="626"/>
      <c r="AI4380" s="627"/>
      <c r="AJ4380" s="544"/>
      <c r="AK4380" s="581"/>
      <c r="AL4380" s="586"/>
      <c r="AM4380" s="587"/>
      <c r="AN4380" s="626"/>
      <c r="AO4380" s="627"/>
      <c r="AP4380" s="544"/>
      <c r="AQ4380" s="581"/>
      <c r="AR4380" s="586"/>
      <c r="AS4380" s="587"/>
      <c r="AT4380" s="626"/>
      <c r="AU4380" s="627"/>
      <c r="AV4380" s="628"/>
      <c r="AW4380" s="629"/>
      <c r="AX4380" s="632"/>
      <c r="AY4380" s="633"/>
      <c r="AZ4380" s="626"/>
      <c r="BA4380" s="627"/>
      <c r="BB4380" s="544"/>
      <c r="BC4380" s="581"/>
      <c r="BD4380" s="586"/>
      <c r="BE4380" s="587"/>
      <c r="BF4380" s="626"/>
      <c r="BG4380" s="627"/>
      <c r="BH4380" s="628"/>
      <c r="BI4380" s="629"/>
      <c r="BJ4380" s="632"/>
      <c r="BK4380" s="633"/>
      <c r="BL4380" s="626"/>
      <c r="BM4380" s="627"/>
      <c r="BN4380" s="678"/>
      <c r="BO4380" s="679"/>
      <c r="BP4380" s="680"/>
      <c r="BQ4380" s="677"/>
      <c r="BR4380" s="663"/>
      <c r="BS4380" s="663"/>
      <c r="BT4380" s="19" t="s">
        <v>78</v>
      </c>
      <c r="BU4380" s="277">
        <f>IF(BQ4372="B",'VALUE POINTS'!L$13,IF('GAME STATS'!BQ4372="C",'VALUE POINTS'!M$13,'VALUE POINTS'!K$13))</f>
        <v>2</v>
      </c>
      <c r="BV4380" s="278"/>
    </row>
    <row r="4381" spans="1:74" ht="21.75" hidden="1" customHeight="1" x14ac:dyDescent="0.35">
      <c r="A4381" s="95"/>
      <c r="B4381" s="570" t="str">
        <f>IF(ROSTER!B$12="","",ROSTER!B$12)</f>
        <v/>
      </c>
      <c r="C4381" s="572" t="str">
        <f>IF(ROSTER!C$12="","",ROSTER!C$12)</f>
        <v/>
      </c>
      <c r="D4381" s="573"/>
      <c r="E4381" s="574"/>
      <c r="F4381" s="576">
        <f>IF(E4381="y",1,IF(E4381="S",1,0))</f>
        <v>0</v>
      </c>
      <c r="G4381" s="582">
        <f>IF(E4381="S",1,0)</f>
        <v>0</v>
      </c>
      <c r="H4381" s="578"/>
      <c r="I4381" s="543"/>
      <c r="J4381" s="542"/>
      <c r="K4381" s="580"/>
      <c r="L4381" s="584"/>
      <c r="M4381" s="585"/>
      <c r="N4381" s="588">
        <f>L4381+J4381</f>
        <v>0</v>
      </c>
      <c r="O4381" s="589"/>
      <c r="P4381" s="542"/>
      <c r="Q4381" s="580"/>
      <c r="R4381" s="584"/>
      <c r="S4381" s="585"/>
      <c r="T4381" s="588">
        <f>R4381-P4381</f>
        <v>0</v>
      </c>
      <c r="U4381" s="589"/>
      <c r="V4381" s="310"/>
      <c r="W4381" s="310"/>
      <c r="X4381" s="578"/>
      <c r="Y4381" s="543"/>
      <c r="Z4381" s="542"/>
      <c r="AA4381" s="543"/>
      <c r="AB4381" s="542"/>
      <c r="AC4381" s="543"/>
      <c r="AD4381" s="542"/>
      <c r="AE4381" s="580"/>
      <c r="AF4381" s="584"/>
      <c r="AG4381" s="585"/>
      <c r="AH4381" s="595">
        <f>IF(AD4381=0,0,(AF4381/AD4381)*100)</f>
        <v>0</v>
      </c>
      <c r="AI4381" s="596"/>
      <c r="AJ4381" s="542"/>
      <c r="AK4381" s="580"/>
      <c r="AL4381" s="584"/>
      <c r="AM4381" s="585"/>
      <c r="AN4381" s="595">
        <f>IF(AJ4381=0,0,(AL4381/AJ4381)*100)</f>
        <v>0</v>
      </c>
      <c r="AO4381" s="596"/>
      <c r="AP4381" s="542"/>
      <c r="AQ4381" s="580"/>
      <c r="AR4381" s="584"/>
      <c r="AS4381" s="585"/>
      <c r="AT4381" s="595">
        <f>IF(AP4381=0,0,(AR4381/AP4381)*100)</f>
        <v>0</v>
      </c>
      <c r="AU4381" s="596"/>
      <c r="AV4381" s="599">
        <f>AD4381+AJ4381+AP4381</f>
        <v>0</v>
      </c>
      <c r="AW4381" s="600"/>
      <c r="AX4381" s="630">
        <f>AF4381+AL4381+AR4381</f>
        <v>0</v>
      </c>
      <c r="AY4381" s="631"/>
      <c r="AZ4381" s="595">
        <f>IF(AV4381=0,0,(AX4381/AV4381)*100)</f>
        <v>0</v>
      </c>
      <c r="BA4381" s="596"/>
      <c r="BB4381" s="542"/>
      <c r="BC4381" s="580"/>
      <c r="BD4381" s="584"/>
      <c r="BE4381" s="585"/>
      <c r="BF4381" s="595">
        <f>IF(BB4381=0,0,(BD4381/BB4381)*100)</f>
        <v>0</v>
      </c>
      <c r="BG4381" s="596"/>
      <c r="BH4381" s="599">
        <f>AV4381+BB4381</f>
        <v>0</v>
      </c>
      <c r="BI4381" s="600"/>
      <c r="BJ4381" s="630">
        <f>AX4381+BD4381</f>
        <v>0</v>
      </c>
      <c r="BK4381" s="631"/>
      <c r="BL4381" s="595">
        <f>IF(BH4381=0,0,(BJ4381/BH4381)*100)</f>
        <v>0</v>
      </c>
      <c r="BM4381" s="596"/>
      <c r="BN4381" s="656">
        <f>(AF4381*2)+(AL4381*2)+(AR4381*3)+BD4381</f>
        <v>0</v>
      </c>
      <c r="BO4381" s="657"/>
      <c r="BP4381" s="658"/>
      <c r="BQ4381" s="676">
        <f t="shared" ref="BQ4381" si="3310">IF(BS4381=0,0,50*BR4381/BS4381)</f>
        <v>0</v>
      </c>
      <c r="BR4381" s="662">
        <f>(BN4381*BU$11)+(N4381*BU$12)+(Z4381*BU$13)+(R4381*BU$14)+(X4381*BU$15)+(AB4381*BU$16)</f>
        <v>0</v>
      </c>
      <c r="BS4381" s="662">
        <f>((BB4381-BD4381)*BU$18)+((AV4381-AX4381)*BU$17)+(H4381*BU$19)+(P4381*BU$20)</f>
        <v>0</v>
      </c>
      <c r="BT4381" s="19" t="s">
        <v>79</v>
      </c>
      <c r="BU4381" s="277">
        <f>IF(BQ4372="B",'VALUE POINTS'!L$14,IF('GAME STATS'!BQ4372="C",'VALUE POINTS'!M$14,'VALUE POINTS'!K$14))</f>
        <v>2</v>
      </c>
      <c r="BV4381" s="278"/>
    </row>
    <row r="4382" spans="1:74" ht="21.75" hidden="1" customHeight="1" x14ac:dyDescent="0.35">
      <c r="A4382" s="95"/>
      <c r="B4382" s="571"/>
      <c r="C4382" s="642" t="str">
        <f>IF(ROSTER!D$12="","",ROSTER!D$12)</f>
        <v/>
      </c>
      <c r="D4382" s="643"/>
      <c r="E4382" s="575"/>
      <c r="F4382" s="577"/>
      <c r="G4382" s="583"/>
      <c r="H4382" s="579"/>
      <c r="I4382" s="545"/>
      <c r="J4382" s="544"/>
      <c r="K4382" s="581"/>
      <c r="L4382" s="586"/>
      <c r="M4382" s="587"/>
      <c r="N4382" s="592"/>
      <c r="O4382" s="603"/>
      <c r="P4382" s="544"/>
      <c r="Q4382" s="581"/>
      <c r="R4382" s="586"/>
      <c r="S4382" s="587"/>
      <c r="T4382" s="592"/>
      <c r="U4382" s="603"/>
      <c r="V4382" s="311"/>
      <c r="W4382" s="311"/>
      <c r="X4382" s="579"/>
      <c r="Y4382" s="545"/>
      <c r="Z4382" s="544"/>
      <c r="AA4382" s="545"/>
      <c r="AB4382" s="544"/>
      <c r="AC4382" s="545"/>
      <c r="AD4382" s="544"/>
      <c r="AE4382" s="581"/>
      <c r="AF4382" s="586"/>
      <c r="AG4382" s="587"/>
      <c r="AH4382" s="626"/>
      <c r="AI4382" s="627"/>
      <c r="AJ4382" s="544"/>
      <c r="AK4382" s="581"/>
      <c r="AL4382" s="586"/>
      <c r="AM4382" s="587"/>
      <c r="AN4382" s="626"/>
      <c r="AO4382" s="627"/>
      <c r="AP4382" s="544"/>
      <c r="AQ4382" s="581"/>
      <c r="AR4382" s="586"/>
      <c r="AS4382" s="587"/>
      <c r="AT4382" s="626"/>
      <c r="AU4382" s="627"/>
      <c r="AV4382" s="628"/>
      <c r="AW4382" s="629"/>
      <c r="AX4382" s="632"/>
      <c r="AY4382" s="633"/>
      <c r="AZ4382" s="626"/>
      <c r="BA4382" s="627"/>
      <c r="BB4382" s="544"/>
      <c r="BC4382" s="581"/>
      <c r="BD4382" s="586"/>
      <c r="BE4382" s="587"/>
      <c r="BF4382" s="626"/>
      <c r="BG4382" s="627"/>
      <c r="BH4382" s="628"/>
      <c r="BI4382" s="629"/>
      <c r="BJ4382" s="632"/>
      <c r="BK4382" s="633"/>
      <c r="BL4382" s="626"/>
      <c r="BM4382" s="627"/>
      <c r="BN4382" s="678"/>
      <c r="BO4382" s="679"/>
      <c r="BP4382" s="680"/>
      <c r="BQ4382" s="677"/>
      <c r="BR4382" s="663"/>
      <c r="BS4382" s="663"/>
      <c r="BT4382" s="19" t="s">
        <v>80</v>
      </c>
      <c r="BU4382" s="277">
        <f>IF(BQ4372="B",'VALUE POINTS'!L$15,IF('GAME STATS'!BQ4372="C",'VALUE POINTS'!M$15,'VALUE POINTS'!K$15))</f>
        <v>2</v>
      </c>
      <c r="BV4382" s="278"/>
    </row>
    <row r="4383" spans="1:74" ht="21.75" hidden="1" customHeight="1" x14ac:dyDescent="0.35">
      <c r="A4383" s="95"/>
      <c r="B4383" s="570" t="str">
        <f>IF(ROSTER!B$14="","",ROSTER!B$14)</f>
        <v/>
      </c>
      <c r="C4383" s="572" t="str">
        <f>IF(ROSTER!C$14="","",ROSTER!C$14)</f>
        <v/>
      </c>
      <c r="D4383" s="573"/>
      <c r="E4383" s="574"/>
      <c r="F4383" s="576">
        <f>IF(E4383="y",1,IF(E4383="S",1,0))</f>
        <v>0</v>
      </c>
      <c r="G4383" s="582">
        <f>IF(E4383="S",1,0)</f>
        <v>0</v>
      </c>
      <c r="H4383" s="578"/>
      <c r="I4383" s="543"/>
      <c r="J4383" s="542"/>
      <c r="K4383" s="580"/>
      <c r="L4383" s="584"/>
      <c r="M4383" s="585"/>
      <c r="N4383" s="588">
        <f>L4383+J4383</f>
        <v>0</v>
      </c>
      <c r="O4383" s="589"/>
      <c r="P4383" s="542"/>
      <c r="Q4383" s="580"/>
      <c r="R4383" s="584"/>
      <c r="S4383" s="585"/>
      <c r="T4383" s="588">
        <f>R4383-P4383</f>
        <v>0</v>
      </c>
      <c r="U4383" s="589"/>
      <c r="V4383" s="310"/>
      <c r="W4383" s="310"/>
      <c r="X4383" s="578"/>
      <c r="Y4383" s="543"/>
      <c r="Z4383" s="542"/>
      <c r="AA4383" s="543"/>
      <c r="AB4383" s="542"/>
      <c r="AC4383" s="543"/>
      <c r="AD4383" s="542"/>
      <c r="AE4383" s="580"/>
      <c r="AF4383" s="584"/>
      <c r="AG4383" s="585"/>
      <c r="AH4383" s="595">
        <f>IF(AD4383=0,0,(AF4383/AD4383)*100)</f>
        <v>0</v>
      </c>
      <c r="AI4383" s="596"/>
      <c r="AJ4383" s="542"/>
      <c r="AK4383" s="580"/>
      <c r="AL4383" s="584"/>
      <c r="AM4383" s="585"/>
      <c r="AN4383" s="595">
        <f>IF(AJ4383=0,0,(AL4383/AJ4383)*100)</f>
        <v>0</v>
      </c>
      <c r="AO4383" s="596"/>
      <c r="AP4383" s="542"/>
      <c r="AQ4383" s="580"/>
      <c r="AR4383" s="584"/>
      <c r="AS4383" s="585"/>
      <c r="AT4383" s="595">
        <f>IF(AP4383=0,0,(AR4383/AP4383)*100)</f>
        <v>0</v>
      </c>
      <c r="AU4383" s="596"/>
      <c r="AV4383" s="599">
        <f>AD4383+AJ4383+AP4383</f>
        <v>0</v>
      </c>
      <c r="AW4383" s="600"/>
      <c r="AX4383" s="630">
        <f>AF4383+AL4383+AR4383</f>
        <v>0</v>
      </c>
      <c r="AY4383" s="631"/>
      <c r="AZ4383" s="595">
        <f>IF(AV4383=0,0,(AX4383/AV4383)*100)</f>
        <v>0</v>
      </c>
      <c r="BA4383" s="596"/>
      <c r="BB4383" s="542"/>
      <c r="BC4383" s="580"/>
      <c r="BD4383" s="584"/>
      <c r="BE4383" s="585"/>
      <c r="BF4383" s="595">
        <f>IF(BB4383=0,0,(BD4383/BB4383)*100)</f>
        <v>0</v>
      </c>
      <c r="BG4383" s="596"/>
      <c r="BH4383" s="599">
        <f>AV4383+BB4383</f>
        <v>0</v>
      </c>
      <c r="BI4383" s="600"/>
      <c r="BJ4383" s="630">
        <f>AX4383+BD4383</f>
        <v>0</v>
      </c>
      <c r="BK4383" s="631"/>
      <c r="BL4383" s="595">
        <f>IF(BH4383=0,0,(BJ4383/BH4383)*100)</f>
        <v>0</v>
      </c>
      <c r="BM4383" s="596"/>
      <c r="BN4383" s="656">
        <f>(AF4383*2)+(AL4383*2)+(AR4383*3)+BD4383</f>
        <v>0</v>
      </c>
      <c r="BO4383" s="657"/>
      <c r="BP4383" s="658"/>
      <c r="BQ4383" s="676">
        <f t="shared" ref="BQ4383" si="3311">IF(BS4383=0,0,50*BR4383/BS4383)</f>
        <v>0</v>
      </c>
      <c r="BR4383" s="662">
        <f>(BN4383*BU$11)+(N4383*BU$12)+(Z4383*BU$13)+(R4383*BU$14)+(X4383*BU$15)+(AB4383*BU$16)</f>
        <v>0</v>
      </c>
      <c r="BS4383" s="662">
        <f>((BB4383-BD4383)*BU$18)+((AV4383-AX4383)*BU$17)+(H4383*BU$19)+(P4383*BU$20)</f>
        <v>0</v>
      </c>
      <c r="BT4383" s="19" t="s">
        <v>81</v>
      </c>
      <c r="BU4383" s="277">
        <f>IF(BQ4372="B",'VALUE POINTS'!L$16,IF('GAME STATS'!BQ4372="C",'VALUE POINTS'!M$16,'VALUE POINTS'!K$16))</f>
        <v>2</v>
      </c>
      <c r="BV4383" s="278"/>
    </row>
    <row r="4384" spans="1:74" ht="21.75" hidden="1" customHeight="1" x14ac:dyDescent="0.35">
      <c r="A4384" s="95"/>
      <c r="B4384" s="571"/>
      <c r="C4384" s="642" t="str">
        <f>IF(ROSTER!D$14="","",ROSTER!D$14)</f>
        <v/>
      </c>
      <c r="D4384" s="643"/>
      <c r="E4384" s="575"/>
      <c r="F4384" s="577"/>
      <c r="G4384" s="583"/>
      <c r="H4384" s="579"/>
      <c r="I4384" s="545"/>
      <c r="J4384" s="544"/>
      <c r="K4384" s="581"/>
      <c r="L4384" s="586"/>
      <c r="M4384" s="587"/>
      <c r="N4384" s="592"/>
      <c r="O4384" s="603"/>
      <c r="P4384" s="544"/>
      <c r="Q4384" s="581"/>
      <c r="R4384" s="586"/>
      <c r="S4384" s="587"/>
      <c r="T4384" s="592"/>
      <c r="U4384" s="603"/>
      <c r="V4384" s="311"/>
      <c r="W4384" s="311"/>
      <c r="X4384" s="579"/>
      <c r="Y4384" s="545"/>
      <c r="Z4384" s="544"/>
      <c r="AA4384" s="545"/>
      <c r="AB4384" s="544"/>
      <c r="AC4384" s="545"/>
      <c r="AD4384" s="544"/>
      <c r="AE4384" s="581"/>
      <c r="AF4384" s="586"/>
      <c r="AG4384" s="587"/>
      <c r="AH4384" s="626"/>
      <c r="AI4384" s="627"/>
      <c r="AJ4384" s="544"/>
      <c r="AK4384" s="581"/>
      <c r="AL4384" s="586"/>
      <c r="AM4384" s="587"/>
      <c r="AN4384" s="626"/>
      <c r="AO4384" s="627"/>
      <c r="AP4384" s="544"/>
      <c r="AQ4384" s="581"/>
      <c r="AR4384" s="586"/>
      <c r="AS4384" s="587"/>
      <c r="AT4384" s="626"/>
      <c r="AU4384" s="627"/>
      <c r="AV4384" s="628"/>
      <c r="AW4384" s="629"/>
      <c r="AX4384" s="632"/>
      <c r="AY4384" s="633"/>
      <c r="AZ4384" s="626"/>
      <c r="BA4384" s="627"/>
      <c r="BB4384" s="544"/>
      <c r="BC4384" s="581"/>
      <c r="BD4384" s="586"/>
      <c r="BE4384" s="587"/>
      <c r="BF4384" s="626"/>
      <c r="BG4384" s="627"/>
      <c r="BH4384" s="628"/>
      <c r="BI4384" s="629"/>
      <c r="BJ4384" s="632"/>
      <c r="BK4384" s="633"/>
      <c r="BL4384" s="626"/>
      <c r="BM4384" s="627"/>
      <c r="BN4384" s="678"/>
      <c r="BO4384" s="679"/>
      <c r="BP4384" s="680"/>
      <c r="BQ4384" s="677"/>
      <c r="BR4384" s="663"/>
      <c r="BS4384" s="663"/>
      <c r="BT4384" s="19" t="s">
        <v>82</v>
      </c>
      <c r="BU4384" s="277">
        <f>IF(BQ4372="B",'VALUE POINTS'!L$17,IF('GAME STATS'!BQ4372="C",'VALUE POINTS'!M$17,'VALUE POINTS'!K$17))</f>
        <v>1</v>
      </c>
      <c r="BV4384" s="278"/>
    </row>
    <row r="4385" spans="1:74" ht="21.75" hidden="1" customHeight="1" x14ac:dyDescent="0.35">
      <c r="A4385" s="95"/>
      <c r="B4385" s="570" t="str">
        <f>IF(ROSTER!B$16="","",ROSTER!B$16)</f>
        <v/>
      </c>
      <c r="C4385" s="572" t="str">
        <f>IF(ROSTER!C$16="","",ROSTER!C$16)</f>
        <v/>
      </c>
      <c r="D4385" s="573"/>
      <c r="E4385" s="574"/>
      <c r="F4385" s="576">
        <f>IF(E4385="y",1,IF(E4385="S",1,0))</f>
        <v>0</v>
      </c>
      <c r="G4385" s="582">
        <f>IF(E4385="S",1,0)</f>
        <v>0</v>
      </c>
      <c r="H4385" s="578"/>
      <c r="I4385" s="543"/>
      <c r="J4385" s="542"/>
      <c r="K4385" s="580"/>
      <c r="L4385" s="584"/>
      <c r="M4385" s="585"/>
      <c r="N4385" s="588">
        <f>L4385+J4385</f>
        <v>0</v>
      </c>
      <c r="O4385" s="589"/>
      <c r="P4385" s="542"/>
      <c r="Q4385" s="580"/>
      <c r="R4385" s="584"/>
      <c r="S4385" s="585"/>
      <c r="T4385" s="588">
        <f>R4385-P4385</f>
        <v>0</v>
      </c>
      <c r="U4385" s="589"/>
      <c r="V4385" s="310"/>
      <c r="W4385" s="310"/>
      <c r="X4385" s="578"/>
      <c r="Y4385" s="543"/>
      <c r="Z4385" s="542"/>
      <c r="AA4385" s="543"/>
      <c r="AB4385" s="542"/>
      <c r="AC4385" s="543"/>
      <c r="AD4385" s="542"/>
      <c r="AE4385" s="580"/>
      <c r="AF4385" s="584"/>
      <c r="AG4385" s="585"/>
      <c r="AH4385" s="595">
        <f>IF(AD4385=0,0,(AF4385/AD4385)*100)</f>
        <v>0</v>
      </c>
      <c r="AI4385" s="596"/>
      <c r="AJ4385" s="542"/>
      <c r="AK4385" s="580"/>
      <c r="AL4385" s="584"/>
      <c r="AM4385" s="585"/>
      <c r="AN4385" s="595">
        <f>IF(AJ4385=0,0,(AL4385/AJ4385)*100)</f>
        <v>0</v>
      </c>
      <c r="AO4385" s="596"/>
      <c r="AP4385" s="542"/>
      <c r="AQ4385" s="580"/>
      <c r="AR4385" s="584"/>
      <c r="AS4385" s="585"/>
      <c r="AT4385" s="595">
        <f>IF(AP4385=0,0,(AR4385/AP4385)*100)</f>
        <v>0</v>
      </c>
      <c r="AU4385" s="596"/>
      <c r="AV4385" s="599">
        <f>AD4385+AJ4385+AP4385</f>
        <v>0</v>
      </c>
      <c r="AW4385" s="600"/>
      <c r="AX4385" s="630">
        <f>AF4385+AL4385+AR4385</f>
        <v>0</v>
      </c>
      <c r="AY4385" s="631"/>
      <c r="AZ4385" s="595">
        <f>IF(AV4385=0,0,(AX4385/AV4385)*100)</f>
        <v>0</v>
      </c>
      <c r="BA4385" s="596"/>
      <c r="BB4385" s="542"/>
      <c r="BC4385" s="580"/>
      <c r="BD4385" s="584"/>
      <c r="BE4385" s="585"/>
      <c r="BF4385" s="595">
        <f>IF(BB4385=0,0,(BD4385/BB4385)*100)</f>
        <v>0</v>
      </c>
      <c r="BG4385" s="596"/>
      <c r="BH4385" s="599">
        <f>AV4385+BB4385</f>
        <v>0</v>
      </c>
      <c r="BI4385" s="600"/>
      <c r="BJ4385" s="630">
        <f>AX4385+BD4385</f>
        <v>0</v>
      </c>
      <c r="BK4385" s="631"/>
      <c r="BL4385" s="595">
        <f>IF(BH4385=0,0,(BJ4385/BH4385)*100)</f>
        <v>0</v>
      </c>
      <c r="BM4385" s="596"/>
      <c r="BN4385" s="656">
        <f>(AF4385*2)+(AL4385*2)+(AR4385*3)+BD4385</f>
        <v>0</v>
      </c>
      <c r="BO4385" s="657"/>
      <c r="BP4385" s="658"/>
      <c r="BQ4385" s="676">
        <f t="shared" ref="BQ4385" si="3312">IF(BS4385=0,0,50*BR4385/BS4385)</f>
        <v>0</v>
      </c>
      <c r="BR4385" s="662">
        <f>(BN4385*BU$11)+(N4385*BU$12)+(Z4385*BU$13)+(R4385*BU$14)+(X4385*BU$15)+(AB4385*BU$16)</f>
        <v>0</v>
      </c>
      <c r="BS4385" s="662">
        <f>((BB4385-BD4385)*BU$18)+((AV4385-AX4385)*BU$17)+(H4385*BU$19)+(P4385*BU$20)</f>
        <v>0</v>
      </c>
      <c r="BT4385" s="19" t="s">
        <v>83</v>
      </c>
      <c r="BU4385" s="277">
        <f>IF(BQ4372="B",'VALUE POINTS'!L$18,IF('GAME STATS'!BQ4372="C",'VALUE POINTS'!M$18,'VALUE POINTS'!K$18))</f>
        <v>2</v>
      </c>
      <c r="BV4385" s="278"/>
    </row>
    <row r="4386" spans="1:74" ht="21.75" hidden="1" customHeight="1" x14ac:dyDescent="0.35">
      <c r="A4386" s="95"/>
      <c r="B4386" s="571"/>
      <c r="C4386" s="642" t="str">
        <f>IF(ROSTER!D$16="","",ROSTER!D$16)</f>
        <v/>
      </c>
      <c r="D4386" s="643"/>
      <c r="E4386" s="575"/>
      <c r="F4386" s="577"/>
      <c r="G4386" s="583"/>
      <c r="H4386" s="579"/>
      <c r="I4386" s="545"/>
      <c r="J4386" s="544"/>
      <c r="K4386" s="581"/>
      <c r="L4386" s="586"/>
      <c r="M4386" s="587"/>
      <c r="N4386" s="592"/>
      <c r="O4386" s="603"/>
      <c r="P4386" s="544"/>
      <c r="Q4386" s="581"/>
      <c r="R4386" s="586"/>
      <c r="S4386" s="587"/>
      <c r="T4386" s="592"/>
      <c r="U4386" s="603"/>
      <c r="V4386" s="311"/>
      <c r="W4386" s="311"/>
      <c r="X4386" s="579"/>
      <c r="Y4386" s="545"/>
      <c r="Z4386" s="544"/>
      <c r="AA4386" s="545"/>
      <c r="AB4386" s="544"/>
      <c r="AC4386" s="545"/>
      <c r="AD4386" s="544"/>
      <c r="AE4386" s="581"/>
      <c r="AF4386" s="586"/>
      <c r="AG4386" s="587"/>
      <c r="AH4386" s="626"/>
      <c r="AI4386" s="627"/>
      <c r="AJ4386" s="544"/>
      <c r="AK4386" s="581"/>
      <c r="AL4386" s="586"/>
      <c r="AM4386" s="587"/>
      <c r="AN4386" s="626"/>
      <c r="AO4386" s="627"/>
      <c r="AP4386" s="544"/>
      <c r="AQ4386" s="581"/>
      <c r="AR4386" s="586"/>
      <c r="AS4386" s="587"/>
      <c r="AT4386" s="626"/>
      <c r="AU4386" s="627"/>
      <c r="AV4386" s="628"/>
      <c r="AW4386" s="629"/>
      <c r="AX4386" s="632"/>
      <c r="AY4386" s="633"/>
      <c r="AZ4386" s="626"/>
      <c r="BA4386" s="627"/>
      <c r="BB4386" s="544"/>
      <c r="BC4386" s="581"/>
      <c r="BD4386" s="586"/>
      <c r="BE4386" s="587"/>
      <c r="BF4386" s="626"/>
      <c r="BG4386" s="627"/>
      <c r="BH4386" s="628"/>
      <c r="BI4386" s="629"/>
      <c r="BJ4386" s="632"/>
      <c r="BK4386" s="633"/>
      <c r="BL4386" s="626"/>
      <c r="BM4386" s="627"/>
      <c r="BN4386" s="678"/>
      <c r="BO4386" s="679"/>
      <c r="BP4386" s="680"/>
      <c r="BQ4386" s="677"/>
      <c r="BR4386" s="663"/>
      <c r="BS4386" s="663"/>
      <c r="BT4386" s="19" t="s">
        <v>84</v>
      </c>
      <c r="BU4386" s="277">
        <f>IF(BQ4372="B",'VALUE POINTS'!L$19,IF('GAME STATS'!BQ4372="C",'VALUE POINTS'!M$19,'VALUE POINTS'!K$19))</f>
        <v>2</v>
      </c>
      <c r="BV4386" s="278"/>
    </row>
    <row r="4387" spans="1:74" ht="21.75" hidden="1" customHeight="1" x14ac:dyDescent="0.25">
      <c r="A4387" s="95"/>
      <c r="B4387" s="570" t="str">
        <f>IF(ROSTER!B$18="","",ROSTER!B$18)</f>
        <v/>
      </c>
      <c r="C4387" s="572" t="str">
        <f>IF(ROSTER!C$18="","",ROSTER!C$18)</f>
        <v/>
      </c>
      <c r="D4387" s="573"/>
      <c r="E4387" s="574"/>
      <c r="F4387" s="576">
        <f>IF(E4387="y",1,IF(E4387="S",1,0))</f>
        <v>0</v>
      </c>
      <c r="G4387" s="582">
        <f>IF(E4387="S",1,0)</f>
        <v>0</v>
      </c>
      <c r="H4387" s="578"/>
      <c r="I4387" s="543"/>
      <c r="J4387" s="542"/>
      <c r="K4387" s="580"/>
      <c r="L4387" s="584"/>
      <c r="M4387" s="585"/>
      <c r="N4387" s="588">
        <f>L4387+J4387</f>
        <v>0</v>
      </c>
      <c r="O4387" s="589"/>
      <c r="P4387" s="542"/>
      <c r="Q4387" s="580"/>
      <c r="R4387" s="584"/>
      <c r="S4387" s="585"/>
      <c r="T4387" s="588">
        <f>R4387-P4387</f>
        <v>0</v>
      </c>
      <c r="U4387" s="589"/>
      <c r="V4387" s="310"/>
      <c r="W4387" s="310"/>
      <c r="X4387" s="578"/>
      <c r="Y4387" s="543"/>
      <c r="Z4387" s="542"/>
      <c r="AA4387" s="543"/>
      <c r="AB4387" s="542"/>
      <c r="AC4387" s="543"/>
      <c r="AD4387" s="542"/>
      <c r="AE4387" s="580"/>
      <c r="AF4387" s="584"/>
      <c r="AG4387" s="585"/>
      <c r="AH4387" s="595">
        <f>IF(AD4387=0,0,(AF4387/AD4387)*100)</f>
        <v>0</v>
      </c>
      <c r="AI4387" s="596"/>
      <c r="AJ4387" s="542"/>
      <c r="AK4387" s="580"/>
      <c r="AL4387" s="584"/>
      <c r="AM4387" s="585"/>
      <c r="AN4387" s="595">
        <f>IF(AJ4387=0,0,(AL4387/AJ4387)*100)</f>
        <v>0</v>
      </c>
      <c r="AO4387" s="596"/>
      <c r="AP4387" s="542"/>
      <c r="AQ4387" s="580"/>
      <c r="AR4387" s="584"/>
      <c r="AS4387" s="585"/>
      <c r="AT4387" s="595">
        <f>IF(AP4387=0,0,(AR4387/AP4387)*100)</f>
        <v>0</v>
      </c>
      <c r="AU4387" s="596"/>
      <c r="AV4387" s="599">
        <f>AD4387+AJ4387+AP4387</f>
        <v>0</v>
      </c>
      <c r="AW4387" s="600"/>
      <c r="AX4387" s="630">
        <f>AF4387+AL4387+AR4387</f>
        <v>0</v>
      </c>
      <c r="AY4387" s="631"/>
      <c r="AZ4387" s="595">
        <f>IF(AV4387=0,0,(AX4387/AV4387)*100)</f>
        <v>0</v>
      </c>
      <c r="BA4387" s="596"/>
      <c r="BB4387" s="542"/>
      <c r="BC4387" s="580"/>
      <c r="BD4387" s="584"/>
      <c r="BE4387" s="585"/>
      <c r="BF4387" s="595">
        <f>IF(BB4387=0,0,(BD4387/BB4387)*100)</f>
        <v>0</v>
      </c>
      <c r="BG4387" s="596"/>
      <c r="BH4387" s="599">
        <f>AV4387+BB4387</f>
        <v>0</v>
      </c>
      <c r="BI4387" s="600"/>
      <c r="BJ4387" s="630">
        <f>AX4387+BD4387</f>
        <v>0</v>
      </c>
      <c r="BK4387" s="631"/>
      <c r="BL4387" s="595">
        <f>IF(BH4387=0,0,(BJ4387/BH4387)*100)</f>
        <v>0</v>
      </c>
      <c r="BM4387" s="596"/>
      <c r="BN4387" s="656">
        <f>(AF4387*2)+(AL4387*2)+(AR4387*3)+BD4387</f>
        <v>0</v>
      </c>
      <c r="BO4387" s="657"/>
      <c r="BP4387" s="658"/>
      <c r="BQ4387" s="676">
        <f t="shared" ref="BQ4387" si="3313">IF(BS4387=0,0,50*BR4387/BS4387)</f>
        <v>0</v>
      </c>
      <c r="BR4387" s="662">
        <f>(BN4387*BU$11)+(N4387*BU$12)+(Z4387*BU$13)+(R4387*BU$14)+(X4387*BU$15)+(AB4387*BU$16)</f>
        <v>0</v>
      </c>
      <c r="BS4387" s="662">
        <f>((BB4387-BD4387)*BU$18)+((AV4387-AX4387)*BU$17)+(H4387*BU$19)+(P4387*BU$20)</f>
        <v>0</v>
      </c>
      <c r="BT4387" s="15"/>
      <c r="BU4387" s="15"/>
      <c r="BV4387" s="278"/>
    </row>
    <row r="4388" spans="1:74" ht="21.75" hidden="1" customHeight="1" x14ac:dyDescent="0.25">
      <c r="A4388" s="95"/>
      <c r="B4388" s="571"/>
      <c r="C4388" s="642" t="str">
        <f>IF(ROSTER!D$18="","",ROSTER!D$18)</f>
        <v/>
      </c>
      <c r="D4388" s="643"/>
      <c r="E4388" s="575"/>
      <c r="F4388" s="577"/>
      <c r="G4388" s="583"/>
      <c r="H4388" s="579"/>
      <c r="I4388" s="545"/>
      <c r="J4388" s="544"/>
      <c r="K4388" s="581"/>
      <c r="L4388" s="586"/>
      <c r="M4388" s="587"/>
      <c r="N4388" s="592"/>
      <c r="O4388" s="603"/>
      <c r="P4388" s="544"/>
      <c r="Q4388" s="581"/>
      <c r="R4388" s="586"/>
      <c r="S4388" s="587"/>
      <c r="T4388" s="592"/>
      <c r="U4388" s="603"/>
      <c r="V4388" s="311"/>
      <c r="W4388" s="311"/>
      <c r="X4388" s="579"/>
      <c r="Y4388" s="545"/>
      <c r="Z4388" s="544"/>
      <c r="AA4388" s="545"/>
      <c r="AB4388" s="544"/>
      <c r="AC4388" s="545"/>
      <c r="AD4388" s="544"/>
      <c r="AE4388" s="581"/>
      <c r="AF4388" s="586"/>
      <c r="AG4388" s="587"/>
      <c r="AH4388" s="626"/>
      <c r="AI4388" s="627"/>
      <c r="AJ4388" s="544"/>
      <c r="AK4388" s="581"/>
      <c r="AL4388" s="586"/>
      <c r="AM4388" s="587"/>
      <c r="AN4388" s="626"/>
      <c r="AO4388" s="627"/>
      <c r="AP4388" s="544"/>
      <c r="AQ4388" s="581"/>
      <c r="AR4388" s="586"/>
      <c r="AS4388" s="587"/>
      <c r="AT4388" s="626"/>
      <c r="AU4388" s="627"/>
      <c r="AV4388" s="628"/>
      <c r="AW4388" s="629"/>
      <c r="AX4388" s="632"/>
      <c r="AY4388" s="633"/>
      <c r="AZ4388" s="626"/>
      <c r="BA4388" s="627"/>
      <c r="BB4388" s="544"/>
      <c r="BC4388" s="581"/>
      <c r="BD4388" s="586"/>
      <c r="BE4388" s="587"/>
      <c r="BF4388" s="626"/>
      <c r="BG4388" s="627"/>
      <c r="BH4388" s="628"/>
      <c r="BI4388" s="629"/>
      <c r="BJ4388" s="632"/>
      <c r="BK4388" s="633"/>
      <c r="BL4388" s="626"/>
      <c r="BM4388" s="627"/>
      <c r="BN4388" s="678"/>
      <c r="BO4388" s="679"/>
      <c r="BP4388" s="680"/>
      <c r="BQ4388" s="677"/>
      <c r="BR4388" s="663"/>
      <c r="BS4388" s="663"/>
      <c r="BT4388" s="15"/>
      <c r="BU4388" s="15"/>
      <c r="BV4388" s="95"/>
    </row>
    <row r="4389" spans="1:74" ht="21.75" hidden="1" customHeight="1" x14ac:dyDescent="0.25">
      <c r="A4389" s="95"/>
      <c r="B4389" s="570" t="str">
        <f>IF(ROSTER!B$20="","",ROSTER!B$20)</f>
        <v/>
      </c>
      <c r="C4389" s="572" t="str">
        <f>IF(ROSTER!C$20="","",ROSTER!C$20)</f>
        <v/>
      </c>
      <c r="D4389" s="573"/>
      <c r="E4389" s="574"/>
      <c r="F4389" s="576">
        <f>IF(E4389="y",1,IF(E4389="S",1,0))</f>
        <v>0</v>
      </c>
      <c r="G4389" s="582">
        <f>IF(E4389="S",1,0)</f>
        <v>0</v>
      </c>
      <c r="H4389" s="578"/>
      <c r="I4389" s="543"/>
      <c r="J4389" s="542"/>
      <c r="K4389" s="580"/>
      <c r="L4389" s="584"/>
      <c r="M4389" s="585"/>
      <c r="N4389" s="588">
        <f>L4389+J4389</f>
        <v>0</v>
      </c>
      <c r="O4389" s="589"/>
      <c r="P4389" s="542"/>
      <c r="Q4389" s="580"/>
      <c r="R4389" s="584"/>
      <c r="S4389" s="585"/>
      <c r="T4389" s="588">
        <f>R4389-P4389</f>
        <v>0</v>
      </c>
      <c r="U4389" s="589"/>
      <c r="V4389" s="310"/>
      <c r="W4389" s="310"/>
      <c r="X4389" s="578"/>
      <c r="Y4389" s="543"/>
      <c r="Z4389" s="542"/>
      <c r="AA4389" s="543"/>
      <c r="AB4389" s="542"/>
      <c r="AC4389" s="543"/>
      <c r="AD4389" s="542"/>
      <c r="AE4389" s="580"/>
      <c r="AF4389" s="584"/>
      <c r="AG4389" s="585"/>
      <c r="AH4389" s="595">
        <f>IF(AD4389=0,0,(AF4389/AD4389)*100)</f>
        <v>0</v>
      </c>
      <c r="AI4389" s="596"/>
      <c r="AJ4389" s="542"/>
      <c r="AK4389" s="580"/>
      <c r="AL4389" s="584"/>
      <c r="AM4389" s="585"/>
      <c r="AN4389" s="595">
        <f>IF(AJ4389=0,0,(AL4389/AJ4389)*100)</f>
        <v>0</v>
      </c>
      <c r="AO4389" s="596"/>
      <c r="AP4389" s="542"/>
      <c r="AQ4389" s="580"/>
      <c r="AR4389" s="584"/>
      <c r="AS4389" s="585"/>
      <c r="AT4389" s="595">
        <f>IF(AP4389=0,0,(AR4389/AP4389)*100)</f>
        <v>0</v>
      </c>
      <c r="AU4389" s="596"/>
      <c r="AV4389" s="599">
        <f>AD4389+AJ4389+AP4389</f>
        <v>0</v>
      </c>
      <c r="AW4389" s="600"/>
      <c r="AX4389" s="630">
        <f>AF4389+AL4389+AR4389</f>
        <v>0</v>
      </c>
      <c r="AY4389" s="631"/>
      <c r="AZ4389" s="595">
        <f>IF(AV4389=0,0,(AX4389/AV4389)*100)</f>
        <v>0</v>
      </c>
      <c r="BA4389" s="596"/>
      <c r="BB4389" s="542"/>
      <c r="BC4389" s="580"/>
      <c r="BD4389" s="584"/>
      <c r="BE4389" s="585"/>
      <c r="BF4389" s="595">
        <f>IF(BB4389=0,0,(BD4389/BB4389)*100)</f>
        <v>0</v>
      </c>
      <c r="BG4389" s="596"/>
      <c r="BH4389" s="599">
        <f>AV4389+BB4389</f>
        <v>0</v>
      </c>
      <c r="BI4389" s="600"/>
      <c r="BJ4389" s="630">
        <f>AX4389+BD4389</f>
        <v>0</v>
      </c>
      <c r="BK4389" s="631"/>
      <c r="BL4389" s="595">
        <f>IF(BH4389=0,0,(BJ4389/BH4389)*100)</f>
        <v>0</v>
      </c>
      <c r="BM4389" s="596"/>
      <c r="BN4389" s="656">
        <f>(AF4389*2)+(AL4389*2)+(AR4389*3)+BD4389</f>
        <v>0</v>
      </c>
      <c r="BO4389" s="657"/>
      <c r="BP4389" s="658"/>
      <c r="BQ4389" s="676">
        <f t="shared" ref="BQ4389" si="3314">IF(BS4389=0,0,50*BR4389/BS4389)</f>
        <v>0</v>
      </c>
      <c r="BR4389" s="662">
        <f>(BN4389*BU$11)+(N4389*BU$12)+(Z4389*BU$13)+(R4389*BU$14)+(X4389*BU$15)+(AB4389*BU$16)</f>
        <v>0</v>
      </c>
      <c r="BS4389" s="662">
        <f>((BB4389-BD4389)*BU$18)+((AV4389-AX4389)*BU$17)+(H4389*BU$19)+(P4389*BU$20)</f>
        <v>0</v>
      </c>
      <c r="BT4389" s="15"/>
      <c r="BU4389" s="15"/>
      <c r="BV4389" s="95"/>
    </row>
    <row r="4390" spans="1:74" ht="21.75" hidden="1" customHeight="1" x14ac:dyDescent="0.25">
      <c r="A4390" s="95"/>
      <c r="B4390" s="571"/>
      <c r="C4390" s="642" t="str">
        <f>IF(ROSTER!D$20="","",ROSTER!D$20)</f>
        <v/>
      </c>
      <c r="D4390" s="643"/>
      <c r="E4390" s="575"/>
      <c r="F4390" s="577"/>
      <c r="G4390" s="583"/>
      <c r="H4390" s="579"/>
      <c r="I4390" s="545"/>
      <c r="J4390" s="544"/>
      <c r="K4390" s="581"/>
      <c r="L4390" s="586"/>
      <c r="M4390" s="587"/>
      <c r="N4390" s="592"/>
      <c r="O4390" s="603"/>
      <c r="P4390" s="544"/>
      <c r="Q4390" s="581"/>
      <c r="R4390" s="586"/>
      <c r="S4390" s="587"/>
      <c r="T4390" s="592"/>
      <c r="U4390" s="603"/>
      <c r="V4390" s="311"/>
      <c r="W4390" s="311"/>
      <c r="X4390" s="579"/>
      <c r="Y4390" s="545"/>
      <c r="Z4390" s="544"/>
      <c r="AA4390" s="545"/>
      <c r="AB4390" s="544"/>
      <c r="AC4390" s="545"/>
      <c r="AD4390" s="544"/>
      <c r="AE4390" s="581"/>
      <c r="AF4390" s="586"/>
      <c r="AG4390" s="587"/>
      <c r="AH4390" s="626"/>
      <c r="AI4390" s="627"/>
      <c r="AJ4390" s="544"/>
      <c r="AK4390" s="581"/>
      <c r="AL4390" s="586"/>
      <c r="AM4390" s="587"/>
      <c r="AN4390" s="626"/>
      <c r="AO4390" s="627"/>
      <c r="AP4390" s="544"/>
      <c r="AQ4390" s="581"/>
      <c r="AR4390" s="586"/>
      <c r="AS4390" s="587"/>
      <c r="AT4390" s="626"/>
      <c r="AU4390" s="627"/>
      <c r="AV4390" s="628"/>
      <c r="AW4390" s="629"/>
      <c r="AX4390" s="632"/>
      <c r="AY4390" s="633"/>
      <c r="AZ4390" s="626"/>
      <c r="BA4390" s="627"/>
      <c r="BB4390" s="544"/>
      <c r="BC4390" s="581"/>
      <c r="BD4390" s="586"/>
      <c r="BE4390" s="587"/>
      <c r="BF4390" s="626"/>
      <c r="BG4390" s="627"/>
      <c r="BH4390" s="628"/>
      <c r="BI4390" s="629"/>
      <c r="BJ4390" s="632"/>
      <c r="BK4390" s="633"/>
      <c r="BL4390" s="626"/>
      <c r="BM4390" s="627"/>
      <c r="BN4390" s="678"/>
      <c r="BO4390" s="679"/>
      <c r="BP4390" s="680"/>
      <c r="BQ4390" s="677"/>
      <c r="BR4390" s="663"/>
      <c r="BS4390" s="663"/>
      <c r="BT4390" s="15"/>
      <c r="BU4390" s="15"/>
      <c r="BV4390" s="95"/>
    </row>
    <row r="4391" spans="1:74" ht="21.75" hidden="1" customHeight="1" x14ac:dyDescent="0.25">
      <c r="A4391" s="95"/>
      <c r="B4391" s="570" t="str">
        <f>IF(ROSTER!B$22="","",ROSTER!B$22)</f>
        <v/>
      </c>
      <c r="C4391" s="572" t="str">
        <f>IF(ROSTER!C$22="","",ROSTER!C$22)</f>
        <v/>
      </c>
      <c r="D4391" s="573"/>
      <c r="E4391" s="574"/>
      <c r="F4391" s="576">
        <f>IF(E4391="y",1,IF(E4391="S",1,0))</f>
        <v>0</v>
      </c>
      <c r="G4391" s="582">
        <f>IF(E4391="S",1,0)</f>
        <v>0</v>
      </c>
      <c r="H4391" s="578"/>
      <c r="I4391" s="543"/>
      <c r="J4391" s="542"/>
      <c r="K4391" s="580"/>
      <c r="L4391" s="584"/>
      <c r="M4391" s="585"/>
      <c r="N4391" s="588">
        <f>L4391+J4391</f>
        <v>0</v>
      </c>
      <c r="O4391" s="589"/>
      <c r="P4391" s="542"/>
      <c r="Q4391" s="580"/>
      <c r="R4391" s="584"/>
      <c r="S4391" s="585"/>
      <c r="T4391" s="588">
        <f>R4391-P4391</f>
        <v>0</v>
      </c>
      <c r="U4391" s="589"/>
      <c r="V4391" s="310"/>
      <c r="W4391" s="310"/>
      <c r="X4391" s="578"/>
      <c r="Y4391" s="543"/>
      <c r="Z4391" s="542"/>
      <c r="AA4391" s="543"/>
      <c r="AB4391" s="542"/>
      <c r="AC4391" s="543"/>
      <c r="AD4391" s="542"/>
      <c r="AE4391" s="580"/>
      <c r="AF4391" s="584"/>
      <c r="AG4391" s="585"/>
      <c r="AH4391" s="595">
        <f>IF(AD4391=0,0,(AF4391/AD4391)*100)</f>
        <v>0</v>
      </c>
      <c r="AI4391" s="596"/>
      <c r="AJ4391" s="542"/>
      <c r="AK4391" s="580"/>
      <c r="AL4391" s="584"/>
      <c r="AM4391" s="585"/>
      <c r="AN4391" s="595">
        <f>IF(AJ4391=0,0,(AL4391/AJ4391)*100)</f>
        <v>0</v>
      </c>
      <c r="AO4391" s="596"/>
      <c r="AP4391" s="542"/>
      <c r="AQ4391" s="580"/>
      <c r="AR4391" s="584"/>
      <c r="AS4391" s="585"/>
      <c r="AT4391" s="595">
        <f>IF(AP4391=0,0,(AR4391/AP4391)*100)</f>
        <v>0</v>
      </c>
      <c r="AU4391" s="596"/>
      <c r="AV4391" s="599">
        <f>AD4391+AJ4391+AP4391</f>
        <v>0</v>
      </c>
      <c r="AW4391" s="600"/>
      <c r="AX4391" s="630">
        <f>AF4391+AL4391+AR4391</f>
        <v>0</v>
      </c>
      <c r="AY4391" s="631"/>
      <c r="AZ4391" s="595">
        <f>IF(AV4391=0,0,(AX4391/AV4391)*100)</f>
        <v>0</v>
      </c>
      <c r="BA4391" s="596"/>
      <c r="BB4391" s="542"/>
      <c r="BC4391" s="580"/>
      <c r="BD4391" s="584"/>
      <c r="BE4391" s="585"/>
      <c r="BF4391" s="595">
        <f>IF(BB4391=0,0,(BD4391/BB4391)*100)</f>
        <v>0</v>
      </c>
      <c r="BG4391" s="596"/>
      <c r="BH4391" s="599">
        <f>AV4391+BB4391</f>
        <v>0</v>
      </c>
      <c r="BI4391" s="600"/>
      <c r="BJ4391" s="630">
        <f>AX4391+BD4391</f>
        <v>0</v>
      </c>
      <c r="BK4391" s="631"/>
      <c r="BL4391" s="595">
        <f>IF(BH4391=0,0,(BJ4391/BH4391)*100)</f>
        <v>0</v>
      </c>
      <c r="BM4391" s="596"/>
      <c r="BN4391" s="656">
        <f>(AF4391*2)+(AL4391*2)+(AR4391*3)+BD4391</f>
        <v>0</v>
      </c>
      <c r="BO4391" s="657"/>
      <c r="BP4391" s="658"/>
      <c r="BQ4391" s="676">
        <f t="shared" ref="BQ4391" si="3315">IF(BS4391=0,0,50*BR4391/BS4391)</f>
        <v>0</v>
      </c>
      <c r="BR4391" s="662">
        <f>(BN4391*BU$11)+(N4391*BU$12)+(Z4391*BU$13)+(R4391*BU$14)+(X4391*BU$15)+(AB4391*BU$16)</f>
        <v>0</v>
      </c>
      <c r="BS4391" s="662">
        <f>((BB4391-BD4391)*BU$18)+((AV4391-AX4391)*BU$17)+(H4391*BU$19)+(P4391*BU$20)</f>
        <v>0</v>
      </c>
      <c r="BT4391" s="15"/>
      <c r="BU4391" s="15"/>
      <c r="BV4391" s="95"/>
    </row>
    <row r="4392" spans="1:74" ht="21.75" hidden="1" customHeight="1" x14ac:dyDescent="0.25">
      <c r="A4392" s="95"/>
      <c r="B4392" s="571"/>
      <c r="C4392" s="642" t="str">
        <f>IF(ROSTER!D$22="","",ROSTER!D$22)</f>
        <v/>
      </c>
      <c r="D4392" s="643"/>
      <c r="E4392" s="575"/>
      <c r="F4392" s="577"/>
      <c r="G4392" s="583"/>
      <c r="H4392" s="579"/>
      <c r="I4392" s="545"/>
      <c r="J4392" s="544"/>
      <c r="K4392" s="581"/>
      <c r="L4392" s="586"/>
      <c r="M4392" s="587"/>
      <c r="N4392" s="592"/>
      <c r="O4392" s="603"/>
      <c r="P4392" s="544"/>
      <c r="Q4392" s="581"/>
      <c r="R4392" s="586"/>
      <c r="S4392" s="587"/>
      <c r="T4392" s="592"/>
      <c r="U4392" s="603"/>
      <c r="V4392" s="311"/>
      <c r="W4392" s="311"/>
      <c r="X4392" s="579"/>
      <c r="Y4392" s="545"/>
      <c r="Z4392" s="544"/>
      <c r="AA4392" s="545"/>
      <c r="AB4392" s="544"/>
      <c r="AC4392" s="545"/>
      <c r="AD4392" s="544"/>
      <c r="AE4392" s="581"/>
      <c r="AF4392" s="586"/>
      <c r="AG4392" s="587"/>
      <c r="AH4392" s="626"/>
      <c r="AI4392" s="627"/>
      <c r="AJ4392" s="544"/>
      <c r="AK4392" s="581"/>
      <c r="AL4392" s="586"/>
      <c r="AM4392" s="587"/>
      <c r="AN4392" s="626"/>
      <c r="AO4392" s="627"/>
      <c r="AP4392" s="544"/>
      <c r="AQ4392" s="581"/>
      <c r="AR4392" s="586"/>
      <c r="AS4392" s="587"/>
      <c r="AT4392" s="626"/>
      <c r="AU4392" s="627"/>
      <c r="AV4392" s="628"/>
      <c r="AW4392" s="629"/>
      <c r="AX4392" s="632"/>
      <c r="AY4392" s="633"/>
      <c r="AZ4392" s="626"/>
      <c r="BA4392" s="627"/>
      <c r="BB4392" s="544"/>
      <c r="BC4392" s="581"/>
      <c r="BD4392" s="586"/>
      <c r="BE4392" s="587"/>
      <c r="BF4392" s="626"/>
      <c r="BG4392" s="627"/>
      <c r="BH4392" s="628"/>
      <c r="BI4392" s="629"/>
      <c r="BJ4392" s="632"/>
      <c r="BK4392" s="633"/>
      <c r="BL4392" s="626"/>
      <c r="BM4392" s="627"/>
      <c r="BN4392" s="678"/>
      <c r="BO4392" s="679"/>
      <c r="BP4392" s="680"/>
      <c r="BQ4392" s="677"/>
      <c r="BR4392" s="663"/>
      <c r="BS4392" s="663"/>
      <c r="BT4392" s="15"/>
      <c r="BU4392" s="15"/>
      <c r="BV4392" s="95"/>
    </row>
    <row r="4393" spans="1:74" ht="21.75" hidden="1" customHeight="1" x14ac:dyDescent="0.25">
      <c r="A4393" s="95"/>
      <c r="B4393" s="570" t="str">
        <f>IF(ROSTER!B$24="","",ROSTER!B$24)</f>
        <v/>
      </c>
      <c r="C4393" s="572" t="str">
        <f>IF(ROSTER!C$24="","",ROSTER!C$24)</f>
        <v/>
      </c>
      <c r="D4393" s="573"/>
      <c r="E4393" s="574"/>
      <c r="F4393" s="576">
        <f>IF(E4393="y",1,IF(E4393="S",1,0))</f>
        <v>0</v>
      </c>
      <c r="G4393" s="582">
        <f>IF(E4393="S",1,0)</f>
        <v>0</v>
      </c>
      <c r="H4393" s="578"/>
      <c r="I4393" s="543"/>
      <c r="J4393" s="542"/>
      <c r="K4393" s="580"/>
      <c r="L4393" s="584"/>
      <c r="M4393" s="585"/>
      <c r="N4393" s="588">
        <f>L4393+J4393</f>
        <v>0</v>
      </c>
      <c r="O4393" s="589"/>
      <c r="P4393" s="542"/>
      <c r="Q4393" s="580"/>
      <c r="R4393" s="584"/>
      <c r="S4393" s="585"/>
      <c r="T4393" s="588">
        <f>R4393-P4393</f>
        <v>0</v>
      </c>
      <c r="U4393" s="589"/>
      <c r="V4393" s="310"/>
      <c r="W4393" s="310"/>
      <c r="X4393" s="578"/>
      <c r="Y4393" s="543"/>
      <c r="Z4393" s="542"/>
      <c r="AA4393" s="543"/>
      <c r="AB4393" s="542"/>
      <c r="AC4393" s="543"/>
      <c r="AD4393" s="542"/>
      <c r="AE4393" s="580"/>
      <c r="AF4393" s="584"/>
      <c r="AG4393" s="585"/>
      <c r="AH4393" s="595">
        <f>IF(AD4393=0,0,(AF4393/AD4393)*100)</f>
        <v>0</v>
      </c>
      <c r="AI4393" s="596"/>
      <c r="AJ4393" s="542"/>
      <c r="AK4393" s="580"/>
      <c r="AL4393" s="584"/>
      <c r="AM4393" s="585"/>
      <c r="AN4393" s="595">
        <f>IF(AJ4393=0,0,(AL4393/AJ4393)*100)</f>
        <v>0</v>
      </c>
      <c r="AO4393" s="596"/>
      <c r="AP4393" s="542"/>
      <c r="AQ4393" s="580"/>
      <c r="AR4393" s="584"/>
      <c r="AS4393" s="585"/>
      <c r="AT4393" s="595">
        <f>IF(AP4393=0,0,(AR4393/AP4393)*100)</f>
        <v>0</v>
      </c>
      <c r="AU4393" s="596"/>
      <c r="AV4393" s="599">
        <f>AD4393+AJ4393+AP4393</f>
        <v>0</v>
      </c>
      <c r="AW4393" s="600"/>
      <c r="AX4393" s="630">
        <f>AF4393+AL4393+AR4393</f>
        <v>0</v>
      </c>
      <c r="AY4393" s="631"/>
      <c r="AZ4393" s="595">
        <f>IF(AV4393=0,0,(AX4393/AV4393)*100)</f>
        <v>0</v>
      </c>
      <c r="BA4393" s="596"/>
      <c r="BB4393" s="542"/>
      <c r="BC4393" s="580"/>
      <c r="BD4393" s="584"/>
      <c r="BE4393" s="585"/>
      <c r="BF4393" s="595">
        <f>IF(BB4393=0,0,(BD4393/BB4393)*100)</f>
        <v>0</v>
      </c>
      <c r="BG4393" s="596"/>
      <c r="BH4393" s="599">
        <f>AV4393+BB4393</f>
        <v>0</v>
      </c>
      <c r="BI4393" s="600"/>
      <c r="BJ4393" s="630">
        <f>AX4393+BD4393</f>
        <v>0</v>
      </c>
      <c r="BK4393" s="631"/>
      <c r="BL4393" s="595">
        <f>IF(BH4393=0,0,(BJ4393/BH4393)*100)</f>
        <v>0</v>
      </c>
      <c r="BM4393" s="596"/>
      <c r="BN4393" s="656">
        <f>(AF4393*2)+(AL4393*2)+(AR4393*3)+BD4393</f>
        <v>0</v>
      </c>
      <c r="BO4393" s="657"/>
      <c r="BP4393" s="658"/>
      <c r="BQ4393" s="676">
        <f t="shared" ref="BQ4393" si="3316">IF(BS4393=0,0,50*BR4393/BS4393)</f>
        <v>0</v>
      </c>
      <c r="BR4393" s="662">
        <f>(BN4393*BU$11)+(N4393*BU$12)+(Z4393*BU$13)+(R4393*BU$14)+(X4393*BU$15)+(AB4393*BU$16)</f>
        <v>0</v>
      </c>
      <c r="BS4393" s="662">
        <f>((BB4393-BD4393)*BU$18)+((AV4393-AX4393)*BU$17)+(H4393*BU$19)+(P4393*BU$20)</f>
        <v>0</v>
      </c>
      <c r="BT4393" s="15"/>
      <c r="BU4393" s="15"/>
      <c r="BV4393" s="95"/>
    </row>
    <row r="4394" spans="1:74" ht="21.75" hidden="1" customHeight="1" x14ac:dyDescent="0.25">
      <c r="A4394" s="95"/>
      <c r="B4394" s="571"/>
      <c r="C4394" s="642" t="str">
        <f>IF(ROSTER!D$24="","",ROSTER!D$24)</f>
        <v/>
      </c>
      <c r="D4394" s="643"/>
      <c r="E4394" s="575"/>
      <c r="F4394" s="577"/>
      <c r="G4394" s="583"/>
      <c r="H4394" s="579"/>
      <c r="I4394" s="545"/>
      <c r="J4394" s="544"/>
      <c r="K4394" s="581"/>
      <c r="L4394" s="586"/>
      <c r="M4394" s="587"/>
      <c r="N4394" s="592"/>
      <c r="O4394" s="603"/>
      <c r="P4394" s="544"/>
      <c r="Q4394" s="581"/>
      <c r="R4394" s="586"/>
      <c r="S4394" s="587"/>
      <c r="T4394" s="592"/>
      <c r="U4394" s="603"/>
      <c r="V4394" s="311"/>
      <c r="W4394" s="311"/>
      <c r="X4394" s="579"/>
      <c r="Y4394" s="545"/>
      <c r="Z4394" s="544"/>
      <c r="AA4394" s="545"/>
      <c r="AB4394" s="544"/>
      <c r="AC4394" s="545"/>
      <c r="AD4394" s="544"/>
      <c r="AE4394" s="581"/>
      <c r="AF4394" s="586"/>
      <c r="AG4394" s="587"/>
      <c r="AH4394" s="626"/>
      <c r="AI4394" s="627"/>
      <c r="AJ4394" s="544"/>
      <c r="AK4394" s="581"/>
      <c r="AL4394" s="586"/>
      <c r="AM4394" s="587"/>
      <c r="AN4394" s="626"/>
      <c r="AO4394" s="627"/>
      <c r="AP4394" s="544"/>
      <c r="AQ4394" s="581"/>
      <c r="AR4394" s="586"/>
      <c r="AS4394" s="587"/>
      <c r="AT4394" s="626"/>
      <c r="AU4394" s="627"/>
      <c r="AV4394" s="628"/>
      <c r="AW4394" s="629"/>
      <c r="AX4394" s="632"/>
      <c r="AY4394" s="633"/>
      <c r="AZ4394" s="626"/>
      <c r="BA4394" s="627"/>
      <c r="BB4394" s="544"/>
      <c r="BC4394" s="581"/>
      <c r="BD4394" s="586"/>
      <c r="BE4394" s="587"/>
      <c r="BF4394" s="626"/>
      <c r="BG4394" s="627"/>
      <c r="BH4394" s="628"/>
      <c r="BI4394" s="629"/>
      <c r="BJ4394" s="632"/>
      <c r="BK4394" s="633"/>
      <c r="BL4394" s="626"/>
      <c r="BM4394" s="627"/>
      <c r="BN4394" s="678"/>
      <c r="BO4394" s="679"/>
      <c r="BP4394" s="680"/>
      <c r="BQ4394" s="677"/>
      <c r="BR4394" s="663"/>
      <c r="BS4394" s="663"/>
      <c r="BT4394" s="15"/>
      <c r="BU4394" s="15"/>
      <c r="BV4394" s="95"/>
    </row>
    <row r="4395" spans="1:74" ht="21.75" hidden="1" customHeight="1" x14ac:dyDescent="0.25">
      <c r="A4395" s="95"/>
      <c r="B4395" s="570" t="str">
        <f>IF(ROSTER!B$26="","",ROSTER!B$26)</f>
        <v/>
      </c>
      <c r="C4395" s="572" t="str">
        <f>IF(ROSTER!C$26="","",ROSTER!C$26)</f>
        <v/>
      </c>
      <c r="D4395" s="573"/>
      <c r="E4395" s="574"/>
      <c r="F4395" s="576">
        <f>IF(E4395="y",1,IF(E4395="S",1,0))</f>
        <v>0</v>
      </c>
      <c r="G4395" s="582">
        <f>IF(E4395="S",1,0)</f>
        <v>0</v>
      </c>
      <c r="H4395" s="578"/>
      <c r="I4395" s="543"/>
      <c r="J4395" s="542"/>
      <c r="K4395" s="580"/>
      <c r="L4395" s="584"/>
      <c r="M4395" s="585"/>
      <c r="N4395" s="588">
        <f>L4395+J4395</f>
        <v>0</v>
      </c>
      <c r="O4395" s="589"/>
      <c r="P4395" s="542"/>
      <c r="Q4395" s="580"/>
      <c r="R4395" s="584"/>
      <c r="S4395" s="585"/>
      <c r="T4395" s="588">
        <f>R4395-P4395</f>
        <v>0</v>
      </c>
      <c r="U4395" s="589"/>
      <c r="V4395" s="310"/>
      <c r="W4395" s="310"/>
      <c r="X4395" s="578"/>
      <c r="Y4395" s="543"/>
      <c r="Z4395" s="542"/>
      <c r="AA4395" s="543"/>
      <c r="AB4395" s="542"/>
      <c r="AC4395" s="543"/>
      <c r="AD4395" s="542"/>
      <c r="AE4395" s="580"/>
      <c r="AF4395" s="584"/>
      <c r="AG4395" s="585"/>
      <c r="AH4395" s="595">
        <f>IF(AD4395=0,0,(AF4395/AD4395)*100)</f>
        <v>0</v>
      </c>
      <c r="AI4395" s="596"/>
      <c r="AJ4395" s="542"/>
      <c r="AK4395" s="580"/>
      <c r="AL4395" s="584"/>
      <c r="AM4395" s="585"/>
      <c r="AN4395" s="595">
        <f>IF(AJ4395=0,0,(AL4395/AJ4395)*100)</f>
        <v>0</v>
      </c>
      <c r="AO4395" s="596"/>
      <c r="AP4395" s="542"/>
      <c r="AQ4395" s="580"/>
      <c r="AR4395" s="584"/>
      <c r="AS4395" s="585"/>
      <c r="AT4395" s="595">
        <f>IF(AP4395=0,0,(AR4395/AP4395)*100)</f>
        <v>0</v>
      </c>
      <c r="AU4395" s="596"/>
      <c r="AV4395" s="599">
        <f>AD4395+AJ4395+AP4395</f>
        <v>0</v>
      </c>
      <c r="AW4395" s="600"/>
      <c r="AX4395" s="630">
        <f>AF4395+AL4395+AR4395</f>
        <v>0</v>
      </c>
      <c r="AY4395" s="631"/>
      <c r="AZ4395" s="595">
        <f>IF(AV4395=0,0,(AX4395/AV4395)*100)</f>
        <v>0</v>
      </c>
      <c r="BA4395" s="596"/>
      <c r="BB4395" s="542"/>
      <c r="BC4395" s="580"/>
      <c r="BD4395" s="584"/>
      <c r="BE4395" s="585"/>
      <c r="BF4395" s="595">
        <f>IF(BB4395=0,0,(BD4395/BB4395)*100)</f>
        <v>0</v>
      </c>
      <c r="BG4395" s="596"/>
      <c r="BH4395" s="599">
        <f>AV4395+BB4395</f>
        <v>0</v>
      </c>
      <c r="BI4395" s="600"/>
      <c r="BJ4395" s="630">
        <f>AX4395+BD4395</f>
        <v>0</v>
      </c>
      <c r="BK4395" s="631"/>
      <c r="BL4395" s="595">
        <f>IF(BH4395=0,0,(BJ4395/BH4395)*100)</f>
        <v>0</v>
      </c>
      <c r="BM4395" s="596"/>
      <c r="BN4395" s="656">
        <f>(AF4395*2)+(AL4395*2)+(AR4395*3)+BD4395</f>
        <v>0</v>
      </c>
      <c r="BO4395" s="657"/>
      <c r="BP4395" s="658"/>
      <c r="BQ4395" s="676">
        <f t="shared" ref="BQ4395" si="3317">IF(BS4395=0,0,50*BR4395/BS4395)</f>
        <v>0</v>
      </c>
      <c r="BR4395" s="662">
        <f>(BN4395*BU$11)+(N4395*BU$12)+(Z4395*BU$13)+(R4395*BU$14)+(X4395*BU$15)+(AB4395*BU$16)</f>
        <v>0</v>
      </c>
      <c r="BS4395" s="662">
        <f>((BB4395-BD4395)*BU$18)+((AV4395-AX4395)*BU$17)+(H4395*BU$19)+(P4395*BU$20)</f>
        <v>0</v>
      </c>
      <c r="BT4395" s="15"/>
      <c r="BU4395" s="15"/>
      <c r="BV4395" s="95"/>
    </row>
    <row r="4396" spans="1:74" ht="21.75" hidden="1" customHeight="1" x14ac:dyDescent="0.25">
      <c r="A4396" s="95"/>
      <c r="B4396" s="571"/>
      <c r="C4396" s="642" t="str">
        <f>IF(ROSTER!D$26="","",ROSTER!D$26)</f>
        <v/>
      </c>
      <c r="D4396" s="643"/>
      <c r="E4396" s="575"/>
      <c r="F4396" s="577"/>
      <c r="G4396" s="583"/>
      <c r="H4396" s="579"/>
      <c r="I4396" s="545"/>
      <c r="J4396" s="544"/>
      <c r="K4396" s="581"/>
      <c r="L4396" s="586"/>
      <c r="M4396" s="587"/>
      <c r="N4396" s="592"/>
      <c r="O4396" s="603"/>
      <c r="P4396" s="544"/>
      <c r="Q4396" s="581"/>
      <c r="R4396" s="586"/>
      <c r="S4396" s="587"/>
      <c r="T4396" s="592"/>
      <c r="U4396" s="603"/>
      <c r="V4396" s="311"/>
      <c r="W4396" s="311"/>
      <c r="X4396" s="579"/>
      <c r="Y4396" s="545"/>
      <c r="Z4396" s="544"/>
      <c r="AA4396" s="545"/>
      <c r="AB4396" s="544"/>
      <c r="AC4396" s="545"/>
      <c r="AD4396" s="544"/>
      <c r="AE4396" s="581"/>
      <c r="AF4396" s="586"/>
      <c r="AG4396" s="587"/>
      <c r="AH4396" s="626"/>
      <c r="AI4396" s="627"/>
      <c r="AJ4396" s="544"/>
      <c r="AK4396" s="581"/>
      <c r="AL4396" s="586"/>
      <c r="AM4396" s="587"/>
      <c r="AN4396" s="626"/>
      <c r="AO4396" s="627"/>
      <c r="AP4396" s="544"/>
      <c r="AQ4396" s="581"/>
      <c r="AR4396" s="586"/>
      <c r="AS4396" s="587"/>
      <c r="AT4396" s="626"/>
      <c r="AU4396" s="627"/>
      <c r="AV4396" s="628"/>
      <c r="AW4396" s="629"/>
      <c r="AX4396" s="632"/>
      <c r="AY4396" s="633"/>
      <c r="AZ4396" s="626"/>
      <c r="BA4396" s="627"/>
      <c r="BB4396" s="544"/>
      <c r="BC4396" s="581"/>
      <c r="BD4396" s="586"/>
      <c r="BE4396" s="587"/>
      <c r="BF4396" s="626"/>
      <c r="BG4396" s="627"/>
      <c r="BH4396" s="628"/>
      <c r="BI4396" s="629"/>
      <c r="BJ4396" s="632"/>
      <c r="BK4396" s="633"/>
      <c r="BL4396" s="626"/>
      <c r="BM4396" s="627"/>
      <c r="BN4396" s="678"/>
      <c r="BO4396" s="679"/>
      <c r="BP4396" s="680"/>
      <c r="BQ4396" s="677"/>
      <c r="BR4396" s="663"/>
      <c r="BS4396" s="663"/>
      <c r="BT4396" s="15"/>
      <c r="BU4396" s="15"/>
      <c r="BV4396" s="95"/>
    </row>
    <row r="4397" spans="1:74" ht="21.75" hidden="1" customHeight="1" x14ac:dyDescent="0.25">
      <c r="A4397" s="95"/>
      <c r="B4397" s="570" t="str">
        <f>IF(ROSTER!B$28="","",ROSTER!B$28)</f>
        <v/>
      </c>
      <c r="C4397" s="572" t="str">
        <f>IF(ROSTER!C$28="","",ROSTER!C$28)</f>
        <v/>
      </c>
      <c r="D4397" s="573"/>
      <c r="E4397" s="574"/>
      <c r="F4397" s="576">
        <f>IF(E4397="y",1,IF(E4397="S",1,0))</f>
        <v>0</v>
      </c>
      <c r="G4397" s="582">
        <f>IF(E4397="S",1,0)</f>
        <v>0</v>
      </c>
      <c r="H4397" s="578"/>
      <c r="I4397" s="543"/>
      <c r="J4397" s="542"/>
      <c r="K4397" s="580"/>
      <c r="L4397" s="584"/>
      <c r="M4397" s="585"/>
      <c r="N4397" s="588">
        <f>L4397+J4397</f>
        <v>0</v>
      </c>
      <c r="O4397" s="589"/>
      <c r="P4397" s="542"/>
      <c r="Q4397" s="580"/>
      <c r="R4397" s="584"/>
      <c r="S4397" s="585"/>
      <c r="T4397" s="588">
        <f>R4397-P4397</f>
        <v>0</v>
      </c>
      <c r="U4397" s="589"/>
      <c r="V4397" s="310"/>
      <c r="W4397" s="310"/>
      <c r="X4397" s="578"/>
      <c r="Y4397" s="543"/>
      <c r="Z4397" s="542"/>
      <c r="AA4397" s="543"/>
      <c r="AB4397" s="542"/>
      <c r="AC4397" s="543"/>
      <c r="AD4397" s="542"/>
      <c r="AE4397" s="580"/>
      <c r="AF4397" s="584"/>
      <c r="AG4397" s="585"/>
      <c r="AH4397" s="595">
        <f>IF(AD4397=0,0,(AF4397/AD4397)*100)</f>
        <v>0</v>
      </c>
      <c r="AI4397" s="596"/>
      <c r="AJ4397" s="542"/>
      <c r="AK4397" s="580"/>
      <c r="AL4397" s="584"/>
      <c r="AM4397" s="585"/>
      <c r="AN4397" s="595">
        <f>IF(AJ4397=0,0,(AL4397/AJ4397)*100)</f>
        <v>0</v>
      </c>
      <c r="AO4397" s="596"/>
      <c r="AP4397" s="542"/>
      <c r="AQ4397" s="580"/>
      <c r="AR4397" s="584"/>
      <c r="AS4397" s="585"/>
      <c r="AT4397" s="595">
        <f>IF(AP4397=0,0,(AR4397/AP4397)*100)</f>
        <v>0</v>
      </c>
      <c r="AU4397" s="596"/>
      <c r="AV4397" s="599">
        <f>AD4397+AJ4397+AP4397</f>
        <v>0</v>
      </c>
      <c r="AW4397" s="600"/>
      <c r="AX4397" s="630">
        <f>AF4397+AL4397+AR4397</f>
        <v>0</v>
      </c>
      <c r="AY4397" s="631"/>
      <c r="AZ4397" s="595">
        <f>IF(AV4397=0,0,(AX4397/AV4397)*100)</f>
        <v>0</v>
      </c>
      <c r="BA4397" s="596"/>
      <c r="BB4397" s="542"/>
      <c r="BC4397" s="580"/>
      <c r="BD4397" s="584"/>
      <c r="BE4397" s="585"/>
      <c r="BF4397" s="595">
        <f>IF(BB4397=0,0,(BD4397/BB4397)*100)</f>
        <v>0</v>
      </c>
      <c r="BG4397" s="596"/>
      <c r="BH4397" s="599">
        <f>AV4397+BB4397</f>
        <v>0</v>
      </c>
      <c r="BI4397" s="600"/>
      <c r="BJ4397" s="630">
        <f>AX4397+BD4397</f>
        <v>0</v>
      </c>
      <c r="BK4397" s="631"/>
      <c r="BL4397" s="595">
        <f>IF(BH4397=0,0,(BJ4397/BH4397)*100)</f>
        <v>0</v>
      </c>
      <c r="BM4397" s="596"/>
      <c r="BN4397" s="656">
        <f>(AF4397*2)+(AL4397*2)+(AR4397*3)+BD4397</f>
        <v>0</v>
      </c>
      <c r="BO4397" s="657"/>
      <c r="BP4397" s="658"/>
      <c r="BQ4397" s="676">
        <f t="shared" ref="BQ4397" si="3318">IF(BS4397=0,0,50*BR4397/BS4397)</f>
        <v>0</v>
      </c>
      <c r="BR4397" s="662">
        <f>(BN4397*BU$11)+(N4397*BU$12)+(Z4397*BU$13)+(R4397*BU$14)+(X4397*BU$15)+(AB4397*BU$16)</f>
        <v>0</v>
      </c>
      <c r="BS4397" s="662">
        <f>((BB4397-BD4397)*BU$18)+((AV4397-AX4397)*BU$17)+(H4397*BU$19)+(P4397*BU$20)</f>
        <v>0</v>
      </c>
      <c r="BT4397" s="15"/>
      <c r="BU4397" s="15"/>
      <c r="BV4397" s="95"/>
    </row>
    <row r="4398" spans="1:74" ht="21.75" hidden="1" customHeight="1" x14ac:dyDescent="0.25">
      <c r="A4398" s="95"/>
      <c r="B4398" s="571"/>
      <c r="C4398" s="642" t="str">
        <f>IF(ROSTER!D$28="","",ROSTER!D$28)</f>
        <v/>
      </c>
      <c r="D4398" s="643"/>
      <c r="E4398" s="575"/>
      <c r="F4398" s="577"/>
      <c r="G4398" s="583"/>
      <c r="H4398" s="579"/>
      <c r="I4398" s="545"/>
      <c r="J4398" s="544"/>
      <c r="K4398" s="581"/>
      <c r="L4398" s="586"/>
      <c r="M4398" s="587"/>
      <c r="N4398" s="592"/>
      <c r="O4398" s="603"/>
      <c r="P4398" s="544"/>
      <c r="Q4398" s="581"/>
      <c r="R4398" s="586"/>
      <c r="S4398" s="587"/>
      <c r="T4398" s="592"/>
      <c r="U4398" s="603"/>
      <c r="V4398" s="311"/>
      <c r="W4398" s="311"/>
      <c r="X4398" s="579"/>
      <c r="Y4398" s="545"/>
      <c r="Z4398" s="544"/>
      <c r="AA4398" s="545"/>
      <c r="AB4398" s="544"/>
      <c r="AC4398" s="545"/>
      <c r="AD4398" s="544"/>
      <c r="AE4398" s="581"/>
      <c r="AF4398" s="586"/>
      <c r="AG4398" s="587"/>
      <c r="AH4398" s="626"/>
      <c r="AI4398" s="627"/>
      <c r="AJ4398" s="544"/>
      <c r="AK4398" s="581"/>
      <c r="AL4398" s="586"/>
      <c r="AM4398" s="587"/>
      <c r="AN4398" s="626"/>
      <c r="AO4398" s="627"/>
      <c r="AP4398" s="544"/>
      <c r="AQ4398" s="581"/>
      <c r="AR4398" s="586"/>
      <c r="AS4398" s="587"/>
      <c r="AT4398" s="626"/>
      <c r="AU4398" s="627"/>
      <c r="AV4398" s="628"/>
      <c r="AW4398" s="629"/>
      <c r="AX4398" s="632"/>
      <c r="AY4398" s="633"/>
      <c r="AZ4398" s="626"/>
      <c r="BA4398" s="627"/>
      <c r="BB4398" s="544"/>
      <c r="BC4398" s="581"/>
      <c r="BD4398" s="586"/>
      <c r="BE4398" s="587"/>
      <c r="BF4398" s="626"/>
      <c r="BG4398" s="627"/>
      <c r="BH4398" s="628"/>
      <c r="BI4398" s="629"/>
      <c r="BJ4398" s="632"/>
      <c r="BK4398" s="633"/>
      <c r="BL4398" s="626"/>
      <c r="BM4398" s="627"/>
      <c r="BN4398" s="678"/>
      <c r="BO4398" s="679"/>
      <c r="BP4398" s="680"/>
      <c r="BQ4398" s="677"/>
      <c r="BR4398" s="663"/>
      <c r="BS4398" s="663"/>
      <c r="BT4398" s="15"/>
      <c r="BU4398" s="15"/>
      <c r="BV4398" s="95"/>
    </row>
    <row r="4399" spans="1:74" ht="21.75" hidden="1" customHeight="1" x14ac:dyDescent="0.25">
      <c r="A4399" s="95"/>
      <c r="B4399" s="570" t="str">
        <f>IF(ROSTER!B$30="","",ROSTER!B$30)</f>
        <v/>
      </c>
      <c r="C4399" s="572" t="str">
        <f>IF(ROSTER!C$30="","",ROSTER!C$30)</f>
        <v/>
      </c>
      <c r="D4399" s="573"/>
      <c r="E4399" s="574"/>
      <c r="F4399" s="576">
        <f>IF(E4399="y",1,IF(E4399="S",1,0))</f>
        <v>0</v>
      </c>
      <c r="G4399" s="582">
        <f>IF(E4399="S",1,0)</f>
        <v>0</v>
      </c>
      <c r="H4399" s="578"/>
      <c r="I4399" s="543"/>
      <c r="J4399" s="542"/>
      <c r="K4399" s="580"/>
      <c r="L4399" s="584"/>
      <c r="M4399" s="585"/>
      <c r="N4399" s="588">
        <f>L4399+J4399</f>
        <v>0</v>
      </c>
      <c r="O4399" s="589"/>
      <c r="P4399" s="542"/>
      <c r="Q4399" s="580"/>
      <c r="R4399" s="584"/>
      <c r="S4399" s="585"/>
      <c r="T4399" s="588">
        <f>R4399-P4399</f>
        <v>0</v>
      </c>
      <c r="U4399" s="589"/>
      <c r="V4399" s="310"/>
      <c r="W4399" s="310"/>
      <c r="X4399" s="578"/>
      <c r="Y4399" s="543"/>
      <c r="Z4399" s="542"/>
      <c r="AA4399" s="543"/>
      <c r="AB4399" s="542"/>
      <c r="AC4399" s="543"/>
      <c r="AD4399" s="542"/>
      <c r="AE4399" s="580"/>
      <c r="AF4399" s="584"/>
      <c r="AG4399" s="585"/>
      <c r="AH4399" s="595">
        <f>IF(AD4399=0,0,(AF4399/AD4399)*100)</f>
        <v>0</v>
      </c>
      <c r="AI4399" s="596"/>
      <c r="AJ4399" s="542"/>
      <c r="AK4399" s="580"/>
      <c r="AL4399" s="584"/>
      <c r="AM4399" s="585"/>
      <c r="AN4399" s="595">
        <f>IF(AJ4399=0,0,(AL4399/AJ4399)*100)</f>
        <v>0</v>
      </c>
      <c r="AO4399" s="596"/>
      <c r="AP4399" s="542"/>
      <c r="AQ4399" s="580"/>
      <c r="AR4399" s="584"/>
      <c r="AS4399" s="585"/>
      <c r="AT4399" s="595">
        <f>IF(AP4399=0,0,(AR4399/AP4399)*100)</f>
        <v>0</v>
      </c>
      <c r="AU4399" s="596"/>
      <c r="AV4399" s="599">
        <f>AD4399+AJ4399+AP4399</f>
        <v>0</v>
      </c>
      <c r="AW4399" s="600"/>
      <c r="AX4399" s="630">
        <f>AF4399+AL4399+AR4399</f>
        <v>0</v>
      </c>
      <c r="AY4399" s="631"/>
      <c r="AZ4399" s="595">
        <f>IF(AV4399=0,0,(AX4399/AV4399)*100)</f>
        <v>0</v>
      </c>
      <c r="BA4399" s="596"/>
      <c r="BB4399" s="542"/>
      <c r="BC4399" s="580"/>
      <c r="BD4399" s="584"/>
      <c r="BE4399" s="585"/>
      <c r="BF4399" s="595">
        <f>IF(BB4399=0,0,(BD4399/BB4399)*100)</f>
        <v>0</v>
      </c>
      <c r="BG4399" s="596"/>
      <c r="BH4399" s="599">
        <f>AV4399+BB4399</f>
        <v>0</v>
      </c>
      <c r="BI4399" s="600"/>
      <c r="BJ4399" s="630">
        <f>AX4399+BD4399</f>
        <v>0</v>
      </c>
      <c r="BK4399" s="631"/>
      <c r="BL4399" s="595">
        <f>IF(BH4399=0,0,(BJ4399/BH4399)*100)</f>
        <v>0</v>
      </c>
      <c r="BM4399" s="596"/>
      <c r="BN4399" s="656">
        <f>(AF4399*2)+(AL4399*2)+(AR4399*3)+BD4399</f>
        <v>0</v>
      </c>
      <c r="BO4399" s="657"/>
      <c r="BP4399" s="658"/>
      <c r="BQ4399" s="676">
        <f t="shared" ref="BQ4399" si="3319">IF(BS4399=0,0,50*BR4399/BS4399)</f>
        <v>0</v>
      </c>
      <c r="BR4399" s="662">
        <f>(BN4399*BU$11)+(N4399*BU$12)+(Z4399*BU$13)+(R4399*BU$14)+(X4399*BU$15)+(AB4399*BU$16)</f>
        <v>0</v>
      </c>
      <c r="BS4399" s="662">
        <f>((BB4399-BD4399)*BU$18)+((AV4399-AX4399)*BU$17)+(H4399*BU$19)+(P4399*BU$20)</f>
        <v>0</v>
      </c>
      <c r="BT4399" s="15"/>
      <c r="BU4399" s="15"/>
      <c r="BV4399" s="95"/>
    </row>
    <row r="4400" spans="1:74" ht="21.75" hidden="1" customHeight="1" x14ac:dyDescent="0.25">
      <c r="A4400" s="95"/>
      <c r="B4400" s="571"/>
      <c r="C4400" s="642" t="str">
        <f>IF(ROSTER!D$30="","",ROSTER!D$30)</f>
        <v/>
      </c>
      <c r="D4400" s="643"/>
      <c r="E4400" s="575"/>
      <c r="F4400" s="577"/>
      <c r="G4400" s="583"/>
      <c r="H4400" s="579"/>
      <c r="I4400" s="545"/>
      <c r="J4400" s="544"/>
      <c r="K4400" s="581"/>
      <c r="L4400" s="586"/>
      <c r="M4400" s="587"/>
      <c r="N4400" s="592"/>
      <c r="O4400" s="603"/>
      <c r="P4400" s="544"/>
      <c r="Q4400" s="581"/>
      <c r="R4400" s="586"/>
      <c r="S4400" s="587"/>
      <c r="T4400" s="592"/>
      <c r="U4400" s="603"/>
      <c r="V4400" s="311"/>
      <c r="W4400" s="311"/>
      <c r="X4400" s="579"/>
      <c r="Y4400" s="545"/>
      <c r="Z4400" s="544"/>
      <c r="AA4400" s="545"/>
      <c r="AB4400" s="544"/>
      <c r="AC4400" s="545"/>
      <c r="AD4400" s="544"/>
      <c r="AE4400" s="581"/>
      <c r="AF4400" s="586"/>
      <c r="AG4400" s="587"/>
      <c r="AH4400" s="626"/>
      <c r="AI4400" s="627"/>
      <c r="AJ4400" s="544"/>
      <c r="AK4400" s="581"/>
      <c r="AL4400" s="586"/>
      <c r="AM4400" s="587"/>
      <c r="AN4400" s="626"/>
      <c r="AO4400" s="627"/>
      <c r="AP4400" s="544"/>
      <c r="AQ4400" s="581"/>
      <c r="AR4400" s="586"/>
      <c r="AS4400" s="587"/>
      <c r="AT4400" s="626"/>
      <c r="AU4400" s="627"/>
      <c r="AV4400" s="628"/>
      <c r="AW4400" s="629"/>
      <c r="AX4400" s="632"/>
      <c r="AY4400" s="633"/>
      <c r="AZ4400" s="626"/>
      <c r="BA4400" s="627"/>
      <c r="BB4400" s="544"/>
      <c r="BC4400" s="581"/>
      <c r="BD4400" s="586"/>
      <c r="BE4400" s="587"/>
      <c r="BF4400" s="626"/>
      <c r="BG4400" s="627"/>
      <c r="BH4400" s="628"/>
      <c r="BI4400" s="629"/>
      <c r="BJ4400" s="632"/>
      <c r="BK4400" s="633"/>
      <c r="BL4400" s="626"/>
      <c r="BM4400" s="627"/>
      <c r="BN4400" s="678"/>
      <c r="BO4400" s="679"/>
      <c r="BP4400" s="680"/>
      <c r="BQ4400" s="677"/>
      <c r="BR4400" s="663"/>
      <c r="BS4400" s="663"/>
      <c r="BT4400" s="15"/>
      <c r="BU4400" s="15"/>
      <c r="BV4400" s="95"/>
    </row>
    <row r="4401" spans="1:74" ht="21.75" hidden="1" customHeight="1" x14ac:dyDescent="0.25">
      <c r="A4401" s="95"/>
      <c r="B4401" s="570" t="str">
        <f>IF(ROSTER!B$32="","",ROSTER!B$32)</f>
        <v/>
      </c>
      <c r="C4401" s="572" t="str">
        <f>IF(ROSTER!C$32="","",ROSTER!C$32)</f>
        <v/>
      </c>
      <c r="D4401" s="573"/>
      <c r="E4401" s="574"/>
      <c r="F4401" s="576">
        <f>IF(E4401="y",1,IF(E4401="S",1,0))</f>
        <v>0</v>
      </c>
      <c r="G4401" s="582">
        <f>IF(E4401="S",1,0)</f>
        <v>0</v>
      </c>
      <c r="H4401" s="578"/>
      <c r="I4401" s="543"/>
      <c r="J4401" s="542"/>
      <c r="K4401" s="580"/>
      <c r="L4401" s="584"/>
      <c r="M4401" s="585"/>
      <c r="N4401" s="588">
        <f>L4401+J4401</f>
        <v>0</v>
      </c>
      <c r="O4401" s="589"/>
      <c r="P4401" s="542"/>
      <c r="Q4401" s="580"/>
      <c r="R4401" s="584"/>
      <c r="S4401" s="585"/>
      <c r="T4401" s="588">
        <f>R4401-P4401</f>
        <v>0</v>
      </c>
      <c r="U4401" s="589"/>
      <c r="V4401" s="310"/>
      <c r="W4401" s="310"/>
      <c r="X4401" s="578"/>
      <c r="Y4401" s="543"/>
      <c r="Z4401" s="542"/>
      <c r="AA4401" s="543"/>
      <c r="AB4401" s="542"/>
      <c r="AC4401" s="543"/>
      <c r="AD4401" s="542"/>
      <c r="AE4401" s="580"/>
      <c r="AF4401" s="584"/>
      <c r="AG4401" s="585"/>
      <c r="AH4401" s="595">
        <f>IF(AD4401=0,0,(AF4401/AD4401)*100)</f>
        <v>0</v>
      </c>
      <c r="AI4401" s="596"/>
      <c r="AJ4401" s="542"/>
      <c r="AK4401" s="580"/>
      <c r="AL4401" s="584"/>
      <c r="AM4401" s="585"/>
      <c r="AN4401" s="595">
        <f>IF(AJ4401=0,0,(AL4401/AJ4401)*100)</f>
        <v>0</v>
      </c>
      <c r="AO4401" s="596"/>
      <c r="AP4401" s="542"/>
      <c r="AQ4401" s="580"/>
      <c r="AR4401" s="584"/>
      <c r="AS4401" s="585"/>
      <c r="AT4401" s="595">
        <f>IF(AP4401=0,0,(AR4401/AP4401)*100)</f>
        <v>0</v>
      </c>
      <c r="AU4401" s="596"/>
      <c r="AV4401" s="599">
        <f>AD4401+AJ4401+AP4401</f>
        <v>0</v>
      </c>
      <c r="AW4401" s="600"/>
      <c r="AX4401" s="630">
        <f>AF4401+AL4401+AR4401</f>
        <v>0</v>
      </c>
      <c r="AY4401" s="631"/>
      <c r="AZ4401" s="595">
        <f>IF(AV4401=0,0,(AX4401/AV4401)*100)</f>
        <v>0</v>
      </c>
      <c r="BA4401" s="596"/>
      <c r="BB4401" s="542"/>
      <c r="BC4401" s="580"/>
      <c r="BD4401" s="584"/>
      <c r="BE4401" s="585"/>
      <c r="BF4401" s="595">
        <f>IF(BB4401=0,0,(BD4401/BB4401)*100)</f>
        <v>0</v>
      </c>
      <c r="BG4401" s="596"/>
      <c r="BH4401" s="599">
        <f>AV4401+BB4401</f>
        <v>0</v>
      </c>
      <c r="BI4401" s="600"/>
      <c r="BJ4401" s="630">
        <f>AX4401+BD4401</f>
        <v>0</v>
      </c>
      <c r="BK4401" s="631"/>
      <c r="BL4401" s="595">
        <f>IF(BH4401=0,0,(BJ4401/BH4401)*100)</f>
        <v>0</v>
      </c>
      <c r="BM4401" s="596"/>
      <c r="BN4401" s="656">
        <f>(AF4401*2)+(AL4401*2)+(AR4401*3)+BD4401</f>
        <v>0</v>
      </c>
      <c r="BO4401" s="657"/>
      <c r="BP4401" s="658"/>
      <c r="BQ4401" s="676">
        <f t="shared" ref="BQ4401" si="3320">IF(BS4401=0,0,50*BR4401/BS4401)</f>
        <v>0</v>
      </c>
      <c r="BR4401" s="662">
        <f>(BN4401*BU$11)+(N4401*BU$12)+(Z4401*BU$13)+(R4401*BU$14)+(X4401*BU$15)+(AB4401*BU$16)</f>
        <v>0</v>
      </c>
      <c r="BS4401" s="662">
        <f>((BB4401-BD4401)*BU$18)+((AV4401-AX4401)*BU$17)+(H4401*BU$19)+(P4401*BU$20)</f>
        <v>0</v>
      </c>
      <c r="BT4401" s="15"/>
      <c r="BU4401" s="15"/>
      <c r="BV4401" s="95"/>
    </row>
    <row r="4402" spans="1:74" ht="21.75" hidden="1" customHeight="1" x14ac:dyDescent="0.25">
      <c r="A4402" s="95"/>
      <c r="B4402" s="571"/>
      <c r="C4402" s="642" t="str">
        <f>IF(ROSTER!D$32="","",ROSTER!D$32)</f>
        <v/>
      </c>
      <c r="D4402" s="643"/>
      <c r="E4402" s="575"/>
      <c r="F4402" s="577"/>
      <c r="G4402" s="583"/>
      <c r="H4402" s="579"/>
      <c r="I4402" s="545"/>
      <c r="J4402" s="544"/>
      <c r="K4402" s="581"/>
      <c r="L4402" s="586"/>
      <c r="M4402" s="587"/>
      <c r="N4402" s="592"/>
      <c r="O4402" s="603"/>
      <c r="P4402" s="544"/>
      <c r="Q4402" s="581"/>
      <c r="R4402" s="586"/>
      <c r="S4402" s="587"/>
      <c r="T4402" s="592"/>
      <c r="U4402" s="603"/>
      <c r="V4402" s="311"/>
      <c r="W4402" s="311"/>
      <c r="X4402" s="579"/>
      <c r="Y4402" s="545"/>
      <c r="Z4402" s="544"/>
      <c r="AA4402" s="545"/>
      <c r="AB4402" s="544"/>
      <c r="AC4402" s="545"/>
      <c r="AD4402" s="544"/>
      <c r="AE4402" s="581"/>
      <c r="AF4402" s="586"/>
      <c r="AG4402" s="587"/>
      <c r="AH4402" s="626"/>
      <c r="AI4402" s="627"/>
      <c r="AJ4402" s="544"/>
      <c r="AK4402" s="581"/>
      <c r="AL4402" s="586"/>
      <c r="AM4402" s="587"/>
      <c r="AN4402" s="626"/>
      <c r="AO4402" s="627"/>
      <c r="AP4402" s="544"/>
      <c r="AQ4402" s="581"/>
      <c r="AR4402" s="586"/>
      <c r="AS4402" s="587"/>
      <c r="AT4402" s="626"/>
      <c r="AU4402" s="627"/>
      <c r="AV4402" s="628"/>
      <c r="AW4402" s="629"/>
      <c r="AX4402" s="632"/>
      <c r="AY4402" s="633"/>
      <c r="AZ4402" s="626"/>
      <c r="BA4402" s="627"/>
      <c r="BB4402" s="544"/>
      <c r="BC4402" s="581"/>
      <c r="BD4402" s="586"/>
      <c r="BE4402" s="587"/>
      <c r="BF4402" s="626"/>
      <c r="BG4402" s="627"/>
      <c r="BH4402" s="628"/>
      <c r="BI4402" s="629"/>
      <c r="BJ4402" s="632"/>
      <c r="BK4402" s="633"/>
      <c r="BL4402" s="626"/>
      <c r="BM4402" s="627"/>
      <c r="BN4402" s="678"/>
      <c r="BO4402" s="679"/>
      <c r="BP4402" s="680"/>
      <c r="BQ4402" s="677"/>
      <c r="BR4402" s="663"/>
      <c r="BS4402" s="663"/>
      <c r="BT4402" s="15"/>
      <c r="BU4402" s="15"/>
      <c r="BV4402" s="95"/>
    </row>
    <row r="4403" spans="1:74" ht="21.75" hidden="1" customHeight="1" x14ac:dyDescent="0.25">
      <c r="A4403" s="95"/>
      <c r="B4403" s="570" t="str">
        <f>IF(ROSTER!B$34="","",ROSTER!B$34)</f>
        <v/>
      </c>
      <c r="C4403" s="572" t="str">
        <f>IF(ROSTER!C$34="","",ROSTER!C$34)</f>
        <v/>
      </c>
      <c r="D4403" s="573"/>
      <c r="E4403" s="574"/>
      <c r="F4403" s="576">
        <f>IF(E4403="y",1,IF(E4403="S",1,0))</f>
        <v>0</v>
      </c>
      <c r="G4403" s="582">
        <f>IF(E4403="S",1,0)</f>
        <v>0</v>
      </c>
      <c r="H4403" s="578"/>
      <c r="I4403" s="543"/>
      <c r="J4403" s="542"/>
      <c r="K4403" s="580"/>
      <c r="L4403" s="584"/>
      <c r="M4403" s="585"/>
      <c r="N4403" s="588">
        <f>L4403+J4403</f>
        <v>0</v>
      </c>
      <c r="O4403" s="589"/>
      <c r="P4403" s="542"/>
      <c r="Q4403" s="580"/>
      <c r="R4403" s="584"/>
      <c r="S4403" s="585"/>
      <c r="T4403" s="588">
        <f>R4403-P4403</f>
        <v>0</v>
      </c>
      <c r="U4403" s="589"/>
      <c r="V4403" s="310"/>
      <c r="W4403" s="310"/>
      <c r="X4403" s="578"/>
      <c r="Y4403" s="543"/>
      <c r="Z4403" s="542"/>
      <c r="AA4403" s="543"/>
      <c r="AB4403" s="542"/>
      <c r="AC4403" s="543"/>
      <c r="AD4403" s="542"/>
      <c r="AE4403" s="580"/>
      <c r="AF4403" s="584"/>
      <c r="AG4403" s="585"/>
      <c r="AH4403" s="595">
        <f>IF(AD4403=0,0,(AF4403/AD4403)*100)</f>
        <v>0</v>
      </c>
      <c r="AI4403" s="596"/>
      <c r="AJ4403" s="542"/>
      <c r="AK4403" s="580"/>
      <c r="AL4403" s="584"/>
      <c r="AM4403" s="585"/>
      <c r="AN4403" s="595">
        <f>IF(AJ4403=0,0,(AL4403/AJ4403)*100)</f>
        <v>0</v>
      </c>
      <c r="AO4403" s="596"/>
      <c r="AP4403" s="542"/>
      <c r="AQ4403" s="580"/>
      <c r="AR4403" s="584"/>
      <c r="AS4403" s="585"/>
      <c r="AT4403" s="595">
        <f>IF(AP4403=0,0,(AR4403/AP4403)*100)</f>
        <v>0</v>
      </c>
      <c r="AU4403" s="596"/>
      <c r="AV4403" s="599">
        <f>AD4403+AJ4403+AP4403</f>
        <v>0</v>
      </c>
      <c r="AW4403" s="600"/>
      <c r="AX4403" s="630">
        <f>AF4403+AL4403+AR4403</f>
        <v>0</v>
      </c>
      <c r="AY4403" s="631"/>
      <c r="AZ4403" s="595">
        <f>IF(AV4403=0,0,(AX4403/AV4403)*100)</f>
        <v>0</v>
      </c>
      <c r="BA4403" s="596"/>
      <c r="BB4403" s="542"/>
      <c r="BC4403" s="580"/>
      <c r="BD4403" s="584"/>
      <c r="BE4403" s="585"/>
      <c r="BF4403" s="595">
        <f>IF(BB4403=0,0,(BD4403/BB4403)*100)</f>
        <v>0</v>
      </c>
      <c r="BG4403" s="596"/>
      <c r="BH4403" s="599">
        <f>AV4403+BB4403</f>
        <v>0</v>
      </c>
      <c r="BI4403" s="600"/>
      <c r="BJ4403" s="630">
        <f>AX4403+BD4403</f>
        <v>0</v>
      </c>
      <c r="BK4403" s="631"/>
      <c r="BL4403" s="595">
        <f>IF(BH4403=0,0,(BJ4403/BH4403)*100)</f>
        <v>0</v>
      </c>
      <c r="BM4403" s="596"/>
      <c r="BN4403" s="656">
        <f>(AF4403*2)+(AL4403*2)+(AR4403*3)+BD4403</f>
        <v>0</v>
      </c>
      <c r="BO4403" s="657"/>
      <c r="BP4403" s="658"/>
      <c r="BQ4403" s="676">
        <f t="shared" ref="BQ4403" si="3321">IF(BS4403=0,0,50*BR4403/BS4403)</f>
        <v>0</v>
      </c>
      <c r="BR4403" s="662">
        <f>(BN4403*BU$11)+(N4403*BU$12)+(Z4403*BU$13)+(R4403*BU$14)+(X4403*BU$15)+(AB4403*BU$16)</f>
        <v>0</v>
      </c>
      <c r="BS4403" s="662">
        <f>((BB4403-BD4403)*BU$18)+((AV4403-AX4403)*BU$17)+(H4403*BU$19)+(P4403*BU$20)</f>
        <v>0</v>
      </c>
      <c r="BT4403" s="15"/>
      <c r="BU4403" s="15"/>
      <c r="BV4403" s="95"/>
    </row>
    <row r="4404" spans="1:74" ht="21.75" hidden="1" customHeight="1" x14ac:dyDescent="0.25">
      <c r="A4404" s="95"/>
      <c r="B4404" s="571"/>
      <c r="C4404" s="642" t="str">
        <f>IF(ROSTER!D$34="","",ROSTER!D$34)</f>
        <v/>
      </c>
      <c r="D4404" s="643"/>
      <c r="E4404" s="575"/>
      <c r="F4404" s="577"/>
      <c r="G4404" s="583"/>
      <c r="H4404" s="579"/>
      <c r="I4404" s="545"/>
      <c r="J4404" s="544"/>
      <c r="K4404" s="581"/>
      <c r="L4404" s="586"/>
      <c r="M4404" s="587"/>
      <c r="N4404" s="592"/>
      <c r="O4404" s="603"/>
      <c r="P4404" s="544"/>
      <c r="Q4404" s="581"/>
      <c r="R4404" s="586"/>
      <c r="S4404" s="587"/>
      <c r="T4404" s="592"/>
      <c r="U4404" s="603"/>
      <c r="V4404" s="311"/>
      <c r="W4404" s="311"/>
      <c r="X4404" s="579"/>
      <c r="Y4404" s="545"/>
      <c r="Z4404" s="544"/>
      <c r="AA4404" s="545"/>
      <c r="AB4404" s="544"/>
      <c r="AC4404" s="545"/>
      <c r="AD4404" s="544"/>
      <c r="AE4404" s="581"/>
      <c r="AF4404" s="586"/>
      <c r="AG4404" s="587"/>
      <c r="AH4404" s="626"/>
      <c r="AI4404" s="627"/>
      <c r="AJ4404" s="544"/>
      <c r="AK4404" s="581"/>
      <c r="AL4404" s="586"/>
      <c r="AM4404" s="587"/>
      <c r="AN4404" s="626"/>
      <c r="AO4404" s="627"/>
      <c r="AP4404" s="544"/>
      <c r="AQ4404" s="581"/>
      <c r="AR4404" s="586"/>
      <c r="AS4404" s="587"/>
      <c r="AT4404" s="626"/>
      <c r="AU4404" s="627"/>
      <c r="AV4404" s="628"/>
      <c r="AW4404" s="629"/>
      <c r="AX4404" s="632"/>
      <c r="AY4404" s="633"/>
      <c r="AZ4404" s="626"/>
      <c r="BA4404" s="627"/>
      <c r="BB4404" s="544"/>
      <c r="BC4404" s="581"/>
      <c r="BD4404" s="586"/>
      <c r="BE4404" s="587"/>
      <c r="BF4404" s="626"/>
      <c r="BG4404" s="627"/>
      <c r="BH4404" s="628"/>
      <c r="BI4404" s="629"/>
      <c r="BJ4404" s="632"/>
      <c r="BK4404" s="633"/>
      <c r="BL4404" s="626"/>
      <c r="BM4404" s="627"/>
      <c r="BN4404" s="678"/>
      <c r="BO4404" s="679"/>
      <c r="BP4404" s="680"/>
      <c r="BQ4404" s="677"/>
      <c r="BR4404" s="663"/>
      <c r="BS4404" s="663"/>
      <c r="BT4404" s="15"/>
      <c r="BU4404" s="15"/>
      <c r="BV4404" s="95"/>
    </row>
    <row r="4405" spans="1:74" ht="21.75" hidden="1" customHeight="1" x14ac:dyDescent="0.25">
      <c r="A4405" s="95"/>
      <c r="B4405" s="570" t="str">
        <f>IF(ROSTER!B$36="","",ROSTER!B$36)</f>
        <v/>
      </c>
      <c r="C4405" s="572" t="str">
        <f>IF(ROSTER!C$36="","",ROSTER!C$36)</f>
        <v/>
      </c>
      <c r="D4405" s="573"/>
      <c r="E4405" s="574"/>
      <c r="F4405" s="576">
        <f>IF(E4405="y",1,IF(E4405="S",1,0))</f>
        <v>0</v>
      </c>
      <c r="G4405" s="582">
        <f>IF(E4405="S",1,0)</f>
        <v>0</v>
      </c>
      <c r="H4405" s="578"/>
      <c r="I4405" s="543"/>
      <c r="J4405" s="542"/>
      <c r="K4405" s="580"/>
      <c r="L4405" s="584"/>
      <c r="M4405" s="585"/>
      <c r="N4405" s="588">
        <f>L4405+J4405</f>
        <v>0</v>
      </c>
      <c r="O4405" s="589"/>
      <c r="P4405" s="542"/>
      <c r="Q4405" s="580"/>
      <c r="R4405" s="584"/>
      <c r="S4405" s="585"/>
      <c r="T4405" s="588">
        <f>R4405-P4405</f>
        <v>0</v>
      </c>
      <c r="U4405" s="589"/>
      <c r="V4405" s="310"/>
      <c r="W4405" s="310"/>
      <c r="X4405" s="578"/>
      <c r="Y4405" s="543"/>
      <c r="Z4405" s="542"/>
      <c r="AA4405" s="543"/>
      <c r="AB4405" s="542"/>
      <c r="AC4405" s="543"/>
      <c r="AD4405" s="542"/>
      <c r="AE4405" s="580"/>
      <c r="AF4405" s="584"/>
      <c r="AG4405" s="585"/>
      <c r="AH4405" s="595">
        <f>IF(AD4405=0,0,(AF4405/AD4405)*100)</f>
        <v>0</v>
      </c>
      <c r="AI4405" s="596"/>
      <c r="AJ4405" s="542"/>
      <c r="AK4405" s="580"/>
      <c r="AL4405" s="584"/>
      <c r="AM4405" s="585"/>
      <c r="AN4405" s="595">
        <f>IF(AJ4405=0,0,(AL4405/AJ4405)*100)</f>
        <v>0</v>
      </c>
      <c r="AO4405" s="596"/>
      <c r="AP4405" s="542"/>
      <c r="AQ4405" s="580"/>
      <c r="AR4405" s="584"/>
      <c r="AS4405" s="585"/>
      <c r="AT4405" s="595">
        <f>IF(AP4405=0,0,(AR4405/AP4405)*100)</f>
        <v>0</v>
      </c>
      <c r="AU4405" s="596"/>
      <c r="AV4405" s="599">
        <f>AD4405+AJ4405+AP4405</f>
        <v>0</v>
      </c>
      <c r="AW4405" s="600"/>
      <c r="AX4405" s="630">
        <f>AF4405+AL4405+AR4405</f>
        <v>0</v>
      </c>
      <c r="AY4405" s="631"/>
      <c r="AZ4405" s="595">
        <f>IF(AV4405=0,0,(AX4405/AV4405)*100)</f>
        <v>0</v>
      </c>
      <c r="BA4405" s="596"/>
      <c r="BB4405" s="542"/>
      <c r="BC4405" s="580"/>
      <c r="BD4405" s="584"/>
      <c r="BE4405" s="585"/>
      <c r="BF4405" s="595">
        <f>IF(BB4405=0,0,(BD4405/BB4405)*100)</f>
        <v>0</v>
      </c>
      <c r="BG4405" s="596"/>
      <c r="BH4405" s="599">
        <f>AV4405+BB4405</f>
        <v>0</v>
      </c>
      <c r="BI4405" s="600"/>
      <c r="BJ4405" s="630">
        <f>AX4405+BD4405</f>
        <v>0</v>
      </c>
      <c r="BK4405" s="631"/>
      <c r="BL4405" s="595">
        <f>IF(BH4405=0,0,(BJ4405/BH4405)*100)</f>
        <v>0</v>
      </c>
      <c r="BM4405" s="596"/>
      <c r="BN4405" s="656">
        <f>(AF4405*2)+(AL4405*2)+(AR4405*3)+BD4405</f>
        <v>0</v>
      </c>
      <c r="BO4405" s="657"/>
      <c r="BP4405" s="658"/>
      <c r="BQ4405" s="676">
        <f t="shared" ref="BQ4405" si="3322">IF(BS4405=0,0,50*BR4405/BS4405)</f>
        <v>0</v>
      </c>
      <c r="BR4405" s="662">
        <f>(BN4405*BU$11)+(N4405*BU$12)+(Z4405*BU$13)+(R4405*BU$14)+(X4405*BU$15)+(AB4405*BU$16)</f>
        <v>0</v>
      </c>
      <c r="BS4405" s="662">
        <f>((BB4405-BD4405)*BU$18)+((AV4405-AX4405)*BU$17)+(H4405*BU$19)+(P4405*BU$20)</f>
        <v>0</v>
      </c>
      <c r="BT4405" s="15"/>
      <c r="BU4405" s="15"/>
      <c r="BV4405" s="95"/>
    </row>
    <row r="4406" spans="1:74" ht="21.75" hidden="1" customHeight="1" x14ac:dyDescent="0.25">
      <c r="A4406" s="95"/>
      <c r="B4406" s="571"/>
      <c r="C4406" s="642" t="str">
        <f>IF(ROSTER!D$36="","",ROSTER!D$36)</f>
        <v/>
      </c>
      <c r="D4406" s="643"/>
      <c r="E4406" s="575"/>
      <c r="F4406" s="577"/>
      <c r="G4406" s="583"/>
      <c r="H4406" s="579"/>
      <c r="I4406" s="545"/>
      <c r="J4406" s="544"/>
      <c r="K4406" s="581"/>
      <c r="L4406" s="586"/>
      <c r="M4406" s="587"/>
      <c r="N4406" s="592"/>
      <c r="O4406" s="603"/>
      <c r="P4406" s="544"/>
      <c r="Q4406" s="581"/>
      <c r="R4406" s="586"/>
      <c r="S4406" s="587"/>
      <c r="T4406" s="592"/>
      <c r="U4406" s="603"/>
      <c r="V4406" s="311"/>
      <c r="W4406" s="311"/>
      <c r="X4406" s="579"/>
      <c r="Y4406" s="545"/>
      <c r="Z4406" s="544"/>
      <c r="AA4406" s="545"/>
      <c r="AB4406" s="544"/>
      <c r="AC4406" s="545"/>
      <c r="AD4406" s="544"/>
      <c r="AE4406" s="581"/>
      <c r="AF4406" s="586"/>
      <c r="AG4406" s="587"/>
      <c r="AH4406" s="626"/>
      <c r="AI4406" s="627"/>
      <c r="AJ4406" s="544"/>
      <c r="AK4406" s="581"/>
      <c r="AL4406" s="586"/>
      <c r="AM4406" s="587"/>
      <c r="AN4406" s="626"/>
      <c r="AO4406" s="627"/>
      <c r="AP4406" s="544"/>
      <c r="AQ4406" s="581"/>
      <c r="AR4406" s="586"/>
      <c r="AS4406" s="587"/>
      <c r="AT4406" s="626"/>
      <c r="AU4406" s="627"/>
      <c r="AV4406" s="628"/>
      <c r="AW4406" s="629"/>
      <c r="AX4406" s="632"/>
      <c r="AY4406" s="633"/>
      <c r="AZ4406" s="626"/>
      <c r="BA4406" s="627"/>
      <c r="BB4406" s="544"/>
      <c r="BC4406" s="581"/>
      <c r="BD4406" s="586"/>
      <c r="BE4406" s="587"/>
      <c r="BF4406" s="626"/>
      <c r="BG4406" s="627"/>
      <c r="BH4406" s="628"/>
      <c r="BI4406" s="629"/>
      <c r="BJ4406" s="632"/>
      <c r="BK4406" s="633"/>
      <c r="BL4406" s="626"/>
      <c r="BM4406" s="627"/>
      <c r="BN4406" s="678"/>
      <c r="BO4406" s="679"/>
      <c r="BP4406" s="680"/>
      <c r="BQ4406" s="677"/>
      <c r="BR4406" s="663"/>
      <c r="BS4406" s="663"/>
      <c r="BT4406" s="15"/>
      <c r="BU4406" s="15"/>
      <c r="BV4406" s="95"/>
    </row>
    <row r="4407" spans="1:74" ht="21.75" hidden="1" customHeight="1" x14ac:dyDescent="0.25">
      <c r="A4407" s="95"/>
      <c r="B4407" s="570" t="str">
        <f>IF(ROSTER!B$38="","",ROSTER!B$38)</f>
        <v/>
      </c>
      <c r="C4407" s="572" t="str">
        <f>IF(ROSTER!C$38="","",ROSTER!C$38)</f>
        <v/>
      </c>
      <c r="D4407" s="573"/>
      <c r="E4407" s="574"/>
      <c r="F4407" s="576">
        <f>IF(E4407="y",1,IF(E4407="S",1,0))</f>
        <v>0</v>
      </c>
      <c r="G4407" s="582">
        <f>IF(E4407="S",1,0)</f>
        <v>0</v>
      </c>
      <c r="H4407" s="578"/>
      <c r="I4407" s="543"/>
      <c r="J4407" s="542"/>
      <c r="K4407" s="580"/>
      <c r="L4407" s="584"/>
      <c r="M4407" s="585"/>
      <c r="N4407" s="588">
        <f>L4407+J4407</f>
        <v>0</v>
      </c>
      <c r="O4407" s="589"/>
      <c r="P4407" s="542"/>
      <c r="Q4407" s="580"/>
      <c r="R4407" s="584"/>
      <c r="S4407" s="585"/>
      <c r="T4407" s="588">
        <f>R4407-P4407</f>
        <v>0</v>
      </c>
      <c r="U4407" s="589"/>
      <c r="V4407" s="310"/>
      <c r="W4407" s="310"/>
      <c r="X4407" s="578"/>
      <c r="Y4407" s="543"/>
      <c r="Z4407" s="542"/>
      <c r="AA4407" s="543"/>
      <c r="AB4407" s="542"/>
      <c r="AC4407" s="543"/>
      <c r="AD4407" s="542"/>
      <c r="AE4407" s="580"/>
      <c r="AF4407" s="584"/>
      <c r="AG4407" s="585"/>
      <c r="AH4407" s="595">
        <f>IF(AD4407=0,0,(AF4407/AD4407)*100)</f>
        <v>0</v>
      </c>
      <c r="AI4407" s="596"/>
      <c r="AJ4407" s="542"/>
      <c r="AK4407" s="580"/>
      <c r="AL4407" s="584"/>
      <c r="AM4407" s="585"/>
      <c r="AN4407" s="595">
        <f>IF(AJ4407=0,0,(AL4407/AJ4407)*100)</f>
        <v>0</v>
      </c>
      <c r="AO4407" s="596"/>
      <c r="AP4407" s="542"/>
      <c r="AQ4407" s="580"/>
      <c r="AR4407" s="584"/>
      <c r="AS4407" s="585"/>
      <c r="AT4407" s="595">
        <f>IF(AP4407=0,0,(AR4407/AP4407)*100)</f>
        <v>0</v>
      </c>
      <c r="AU4407" s="596"/>
      <c r="AV4407" s="599">
        <f>AD4407+AJ4407+AP4407</f>
        <v>0</v>
      </c>
      <c r="AW4407" s="600"/>
      <c r="AX4407" s="630">
        <f>AF4407+AL4407+AR4407</f>
        <v>0</v>
      </c>
      <c r="AY4407" s="631"/>
      <c r="AZ4407" s="595">
        <f>IF(AV4407=0,0,(AX4407/AV4407)*100)</f>
        <v>0</v>
      </c>
      <c r="BA4407" s="596"/>
      <c r="BB4407" s="542"/>
      <c r="BC4407" s="580"/>
      <c r="BD4407" s="584"/>
      <c r="BE4407" s="585"/>
      <c r="BF4407" s="595">
        <f>IF(BB4407=0,0,(BD4407/BB4407)*100)</f>
        <v>0</v>
      </c>
      <c r="BG4407" s="596"/>
      <c r="BH4407" s="599">
        <f>AV4407+BB4407</f>
        <v>0</v>
      </c>
      <c r="BI4407" s="600"/>
      <c r="BJ4407" s="630">
        <f>AX4407+BD4407</f>
        <v>0</v>
      </c>
      <c r="BK4407" s="631"/>
      <c r="BL4407" s="595">
        <f>IF(BH4407=0,0,(BJ4407/BH4407)*100)</f>
        <v>0</v>
      </c>
      <c r="BM4407" s="596"/>
      <c r="BN4407" s="656">
        <f>(AF4407*2)+(AL4407*2)+(AR4407*3)+BD4407</f>
        <v>0</v>
      </c>
      <c r="BO4407" s="657"/>
      <c r="BP4407" s="658"/>
      <c r="BQ4407" s="676">
        <f t="shared" ref="BQ4407" si="3323">IF(BS4407=0,0,50*BR4407/BS4407)</f>
        <v>0</v>
      </c>
      <c r="BR4407" s="662">
        <f>(BN4407*BU$11)+(N4407*BU$12)+(Z4407*BU$13)+(R4407*BU$14)+(X4407*BU$15)+(AB4407*BU$16)</f>
        <v>0</v>
      </c>
      <c r="BS4407" s="662">
        <f>((BB4407-BD4407)*BU$18)+((AV4407-AX4407)*BU$17)+(H4407*BU$19)+(P4407*BU$20)</f>
        <v>0</v>
      </c>
      <c r="BT4407" s="15"/>
      <c r="BU4407" s="15"/>
      <c r="BV4407" s="95"/>
    </row>
    <row r="4408" spans="1:74" ht="21.75" hidden="1" customHeight="1" x14ac:dyDescent="0.25">
      <c r="A4408" s="95"/>
      <c r="B4408" s="571"/>
      <c r="C4408" s="642" t="str">
        <f>IF(ROSTER!D$38="","",ROSTER!D$38)</f>
        <v/>
      </c>
      <c r="D4408" s="643"/>
      <c r="E4408" s="575"/>
      <c r="F4408" s="577"/>
      <c r="G4408" s="583"/>
      <c r="H4408" s="579"/>
      <c r="I4408" s="545"/>
      <c r="J4408" s="544"/>
      <c r="K4408" s="581"/>
      <c r="L4408" s="586"/>
      <c r="M4408" s="587"/>
      <c r="N4408" s="592"/>
      <c r="O4408" s="603"/>
      <c r="P4408" s="544"/>
      <c r="Q4408" s="581"/>
      <c r="R4408" s="586"/>
      <c r="S4408" s="587"/>
      <c r="T4408" s="592"/>
      <c r="U4408" s="603"/>
      <c r="V4408" s="311"/>
      <c r="W4408" s="311"/>
      <c r="X4408" s="579"/>
      <c r="Y4408" s="545"/>
      <c r="Z4408" s="544"/>
      <c r="AA4408" s="545"/>
      <c r="AB4408" s="544"/>
      <c r="AC4408" s="545"/>
      <c r="AD4408" s="544"/>
      <c r="AE4408" s="581"/>
      <c r="AF4408" s="586"/>
      <c r="AG4408" s="587"/>
      <c r="AH4408" s="626"/>
      <c r="AI4408" s="627"/>
      <c r="AJ4408" s="544"/>
      <c r="AK4408" s="581"/>
      <c r="AL4408" s="586"/>
      <c r="AM4408" s="587"/>
      <c r="AN4408" s="626"/>
      <c r="AO4408" s="627"/>
      <c r="AP4408" s="544"/>
      <c r="AQ4408" s="581"/>
      <c r="AR4408" s="586"/>
      <c r="AS4408" s="587"/>
      <c r="AT4408" s="626"/>
      <c r="AU4408" s="627"/>
      <c r="AV4408" s="628"/>
      <c r="AW4408" s="629"/>
      <c r="AX4408" s="632"/>
      <c r="AY4408" s="633"/>
      <c r="AZ4408" s="626"/>
      <c r="BA4408" s="627"/>
      <c r="BB4408" s="544"/>
      <c r="BC4408" s="581"/>
      <c r="BD4408" s="586"/>
      <c r="BE4408" s="587"/>
      <c r="BF4408" s="626"/>
      <c r="BG4408" s="627"/>
      <c r="BH4408" s="628"/>
      <c r="BI4408" s="629"/>
      <c r="BJ4408" s="632"/>
      <c r="BK4408" s="633"/>
      <c r="BL4408" s="626"/>
      <c r="BM4408" s="627"/>
      <c r="BN4408" s="678"/>
      <c r="BO4408" s="679"/>
      <c r="BP4408" s="680"/>
      <c r="BQ4408" s="677"/>
      <c r="BR4408" s="663"/>
      <c r="BS4408" s="663"/>
      <c r="BT4408" s="15"/>
      <c r="BU4408" s="15"/>
      <c r="BV4408" s="95"/>
    </row>
    <row r="4409" spans="1:74" ht="21.75" hidden="1" customHeight="1" x14ac:dyDescent="0.25">
      <c r="A4409" s="95"/>
      <c r="B4409" s="570" t="str">
        <f>IF(ROSTER!B$40="","",ROSTER!B$40)</f>
        <v/>
      </c>
      <c r="C4409" s="572" t="str">
        <f>IF(ROSTER!C$40="","",ROSTER!C$40)</f>
        <v/>
      </c>
      <c r="D4409" s="573"/>
      <c r="E4409" s="574"/>
      <c r="F4409" s="576">
        <f>IF(E4409="y",1,IF(E4409="S",1,0))</f>
        <v>0</v>
      </c>
      <c r="G4409" s="582">
        <f>IF(E4409="S",1,0)</f>
        <v>0</v>
      </c>
      <c r="H4409" s="578"/>
      <c r="I4409" s="543"/>
      <c r="J4409" s="542"/>
      <c r="K4409" s="580"/>
      <c r="L4409" s="584"/>
      <c r="M4409" s="585"/>
      <c r="N4409" s="588">
        <f>L4409+J4409</f>
        <v>0</v>
      </c>
      <c r="O4409" s="589"/>
      <c r="P4409" s="542"/>
      <c r="Q4409" s="580"/>
      <c r="R4409" s="584"/>
      <c r="S4409" s="585"/>
      <c r="T4409" s="588">
        <f>R4409-P4409</f>
        <v>0</v>
      </c>
      <c r="U4409" s="589"/>
      <c r="V4409" s="310"/>
      <c r="W4409" s="310"/>
      <c r="X4409" s="578"/>
      <c r="Y4409" s="543"/>
      <c r="Z4409" s="542"/>
      <c r="AA4409" s="543"/>
      <c r="AB4409" s="542"/>
      <c r="AC4409" s="543"/>
      <c r="AD4409" s="542"/>
      <c r="AE4409" s="580"/>
      <c r="AF4409" s="584"/>
      <c r="AG4409" s="585"/>
      <c r="AH4409" s="595">
        <f>IF(AD4409=0,0,(AF4409/AD4409)*100)</f>
        <v>0</v>
      </c>
      <c r="AI4409" s="596"/>
      <c r="AJ4409" s="542"/>
      <c r="AK4409" s="580"/>
      <c r="AL4409" s="584"/>
      <c r="AM4409" s="585"/>
      <c r="AN4409" s="595">
        <f>IF(AJ4409=0,0,(AL4409/AJ4409)*100)</f>
        <v>0</v>
      </c>
      <c r="AO4409" s="596"/>
      <c r="AP4409" s="542"/>
      <c r="AQ4409" s="580"/>
      <c r="AR4409" s="584"/>
      <c r="AS4409" s="585"/>
      <c r="AT4409" s="595">
        <f>IF(AP4409=0,0,(AR4409/AP4409)*100)</f>
        <v>0</v>
      </c>
      <c r="AU4409" s="596"/>
      <c r="AV4409" s="599">
        <f>AD4409+AJ4409+AP4409</f>
        <v>0</v>
      </c>
      <c r="AW4409" s="600"/>
      <c r="AX4409" s="630">
        <f>AF4409+AL4409+AR4409</f>
        <v>0</v>
      </c>
      <c r="AY4409" s="631"/>
      <c r="AZ4409" s="595">
        <f>IF(AV4409=0,0,(AX4409/AV4409)*100)</f>
        <v>0</v>
      </c>
      <c r="BA4409" s="596"/>
      <c r="BB4409" s="542"/>
      <c r="BC4409" s="580"/>
      <c r="BD4409" s="584"/>
      <c r="BE4409" s="585"/>
      <c r="BF4409" s="595">
        <f>IF(BB4409=0,0,(BD4409/BB4409)*100)</f>
        <v>0</v>
      </c>
      <c r="BG4409" s="596"/>
      <c r="BH4409" s="599">
        <f>AV4409+BB4409</f>
        <v>0</v>
      </c>
      <c r="BI4409" s="600"/>
      <c r="BJ4409" s="630">
        <f>AX4409+BD4409</f>
        <v>0</v>
      </c>
      <c r="BK4409" s="631"/>
      <c r="BL4409" s="595">
        <f>IF(BH4409=0,0,(BJ4409/BH4409)*100)</f>
        <v>0</v>
      </c>
      <c r="BM4409" s="596"/>
      <c r="BN4409" s="656">
        <f>(AF4409*2)+(AL4409*2)+(AR4409*3)+BD4409</f>
        <v>0</v>
      </c>
      <c r="BO4409" s="657"/>
      <c r="BP4409" s="658"/>
      <c r="BQ4409" s="676">
        <f t="shared" ref="BQ4409" si="3324">IF(BS4409=0,0,50*BR4409/BS4409)</f>
        <v>0</v>
      </c>
      <c r="BR4409" s="662">
        <f>(BN4409*BU$11)+(N4409*BU$12)+(Z4409*BU$13)+(R4409*BU$14)+(X4409*BU$15)+(AB4409*BU$16)</f>
        <v>0</v>
      </c>
      <c r="BS4409" s="662">
        <f>((BB4409-BD4409)*BU$18)+((AV4409-AX4409)*BU$17)+(H4409*BU$19)+(P4409*BU$20)</f>
        <v>0</v>
      </c>
      <c r="BT4409" s="15"/>
      <c r="BU4409" s="15"/>
      <c r="BV4409" s="95"/>
    </row>
    <row r="4410" spans="1:74" ht="21.75" hidden="1" customHeight="1" x14ac:dyDescent="0.25">
      <c r="A4410" s="95"/>
      <c r="B4410" s="571"/>
      <c r="C4410" s="642" t="str">
        <f>IF(ROSTER!D$40="","",ROSTER!D$40)</f>
        <v/>
      </c>
      <c r="D4410" s="643"/>
      <c r="E4410" s="575"/>
      <c r="F4410" s="577"/>
      <c r="G4410" s="583"/>
      <c r="H4410" s="579"/>
      <c r="I4410" s="545"/>
      <c r="J4410" s="544"/>
      <c r="K4410" s="581"/>
      <c r="L4410" s="586"/>
      <c r="M4410" s="587"/>
      <c r="N4410" s="592"/>
      <c r="O4410" s="603"/>
      <c r="P4410" s="544"/>
      <c r="Q4410" s="581"/>
      <c r="R4410" s="586"/>
      <c r="S4410" s="587"/>
      <c r="T4410" s="592"/>
      <c r="U4410" s="603"/>
      <c r="V4410" s="311"/>
      <c r="W4410" s="311"/>
      <c r="X4410" s="579"/>
      <c r="Y4410" s="545"/>
      <c r="Z4410" s="544"/>
      <c r="AA4410" s="545"/>
      <c r="AB4410" s="544"/>
      <c r="AC4410" s="545"/>
      <c r="AD4410" s="544"/>
      <c r="AE4410" s="581"/>
      <c r="AF4410" s="586"/>
      <c r="AG4410" s="587"/>
      <c r="AH4410" s="626"/>
      <c r="AI4410" s="627"/>
      <c r="AJ4410" s="544"/>
      <c r="AK4410" s="581"/>
      <c r="AL4410" s="586"/>
      <c r="AM4410" s="587"/>
      <c r="AN4410" s="626"/>
      <c r="AO4410" s="627"/>
      <c r="AP4410" s="544"/>
      <c r="AQ4410" s="581"/>
      <c r="AR4410" s="586"/>
      <c r="AS4410" s="587"/>
      <c r="AT4410" s="626"/>
      <c r="AU4410" s="627"/>
      <c r="AV4410" s="628"/>
      <c r="AW4410" s="629"/>
      <c r="AX4410" s="632"/>
      <c r="AY4410" s="633"/>
      <c r="AZ4410" s="626"/>
      <c r="BA4410" s="627"/>
      <c r="BB4410" s="544"/>
      <c r="BC4410" s="581"/>
      <c r="BD4410" s="586"/>
      <c r="BE4410" s="587"/>
      <c r="BF4410" s="626"/>
      <c r="BG4410" s="627"/>
      <c r="BH4410" s="628"/>
      <c r="BI4410" s="629"/>
      <c r="BJ4410" s="632"/>
      <c r="BK4410" s="633"/>
      <c r="BL4410" s="626"/>
      <c r="BM4410" s="627"/>
      <c r="BN4410" s="678"/>
      <c r="BO4410" s="679"/>
      <c r="BP4410" s="680"/>
      <c r="BQ4410" s="677"/>
      <c r="BR4410" s="663"/>
      <c r="BS4410" s="663"/>
      <c r="BT4410" s="15"/>
      <c r="BU4410" s="15"/>
      <c r="BV4410" s="95"/>
    </row>
    <row r="4411" spans="1:74" ht="21.75" hidden="1" customHeight="1" x14ac:dyDescent="0.25">
      <c r="A4411" s="95"/>
      <c r="B4411" s="570" t="str">
        <f>IF(ROSTER!B$42="","",ROSTER!B$42)</f>
        <v/>
      </c>
      <c r="C4411" s="572" t="str">
        <f>IF(ROSTER!C$42="","",ROSTER!C$42)</f>
        <v/>
      </c>
      <c r="D4411" s="573"/>
      <c r="E4411" s="574"/>
      <c r="F4411" s="576">
        <f>IF(E4411="y",1,IF(E4411="S",1,0))</f>
        <v>0</v>
      </c>
      <c r="G4411" s="582">
        <f>IF(E4411="S",1,0)</f>
        <v>0</v>
      </c>
      <c r="H4411" s="578"/>
      <c r="I4411" s="543"/>
      <c r="J4411" s="542"/>
      <c r="K4411" s="580"/>
      <c r="L4411" s="584"/>
      <c r="M4411" s="585"/>
      <c r="N4411" s="588">
        <f>L4411+J4411</f>
        <v>0</v>
      </c>
      <c r="O4411" s="589"/>
      <c r="P4411" s="542"/>
      <c r="Q4411" s="580"/>
      <c r="R4411" s="584"/>
      <c r="S4411" s="585"/>
      <c r="T4411" s="588">
        <f>R4411-P4411</f>
        <v>0</v>
      </c>
      <c r="U4411" s="589"/>
      <c r="V4411" s="310"/>
      <c r="W4411" s="310"/>
      <c r="X4411" s="578"/>
      <c r="Y4411" s="543"/>
      <c r="Z4411" s="542"/>
      <c r="AA4411" s="543"/>
      <c r="AB4411" s="542"/>
      <c r="AC4411" s="543"/>
      <c r="AD4411" s="542"/>
      <c r="AE4411" s="580"/>
      <c r="AF4411" s="584"/>
      <c r="AG4411" s="585"/>
      <c r="AH4411" s="595">
        <f>IF(AD4411=0,0,(AF4411/AD4411)*100)</f>
        <v>0</v>
      </c>
      <c r="AI4411" s="596"/>
      <c r="AJ4411" s="542"/>
      <c r="AK4411" s="580"/>
      <c r="AL4411" s="584"/>
      <c r="AM4411" s="585"/>
      <c r="AN4411" s="595">
        <f>IF(AJ4411=0,0,(AL4411/AJ4411)*100)</f>
        <v>0</v>
      </c>
      <c r="AO4411" s="596"/>
      <c r="AP4411" s="542"/>
      <c r="AQ4411" s="580"/>
      <c r="AR4411" s="584"/>
      <c r="AS4411" s="585"/>
      <c r="AT4411" s="595">
        <f>IF(AP4411=0,0,(AR4411/AP4411)*100)</f>
        <v>0</v>
      </c>
      <c r="AU4411" s="596"/>
      <c r="AV4411" s="599">
        <f>AD4411+AJ4411+AP4411</f>
        <v>0</v>
      </c>
      <c r="AW4411" s="600"/>
      <c r="AX4411" s="630">
        <f>AF4411+AL4411+AR4411</f>
        <v>0</v>
      </c>
      <c r="AY4411" s="631"/>
      <c r="AZ4411" s="595">
        <f>IF(AV4411=0,0,(AX4411/AV4411)*100)</f>
        <v>0</v>
      </c>
      <c r="BA4411" s="596"/>
      <c r="BB4411" s="542"/>
      <c r="BC4411" s="580"/>
      <c r="BD4411" s="584"/>
      <c r="BE4411" s="585"/>
      <c r="BF4411" s="595">
        <f>IF(BB4411=0,0,(BD4411/BB4411)*100)</f>
        <v>0</v>
      </c>
      <c r="BG4411" s="596"/>
      <c r="BH4411" s="599">
        <f>AV4411+BB4411</f>
        <v>0</v>
      </c>
      <c r="BI4411" s="600"/>
      <c r="BJ4411" s="630">
        <f>AX4411+BD4411</f>
        <v>0</v>
      </c>
      <c r="BK4411" s="631"/>
      <c r="BL4411" s="595">
        <f>IF(BH4411=0,0,(BJ4411/BH4411)*100)</f>
        <v>0</v>
      </c>
      <c r="BM4411" s="596"/>
      <c r="BN4411" s="656">
        <f>(AF4411*2)+(AL4411*2)+(AR4411*3)+BD4411</f>
        <v>0</v>
      </c>
      <c r="BO4411" s="657"/>
      <c r="BP4411" s="658"/>
      <c r="BQ4411" s="676">
        <f t="shared" ref="BQ4411" si="3325">IF(BS4411=0,0,50*BR4411/BS4411)</f>
        <v>0</v>
      </c>
      <c r="BR4411" s="662">
        <f>(BN4411*BU$11)+(N4411*BU$12)+(Z4411*BU$13)+(R4411*BU$14)+(X4411*BU$15)+(AB4411*BU$16)</f>
        <v>0</v>
      </c>
      <c r="BS4411" s="662">
        <f>((BB4411-BD4411)*BU$18)+((AV4411-AX4411)*BU$17)+(H4411*BU$19)+(P4411*BU$20)</f>
        <v>0</v>
      </c>
      <c r="BT4411" s="15"/>
      <c r="BU4411" s="15"/>
      <c r="BV4411" s="95"/>
    </row>
    <row r="4412" spans="1:74" ht="21.75" hidden="1" customHeight="1" x14ac:dyDescent="0.25">
      <c r="A4412" s="95"/>
      <c r="B4412" s="571"/>
      <c r="C4412" s="642" t="str">
        <f>IF(ROSTER!D$42="","",ROSTER!D$42)</f>
        <v/>
      </c>
      <c r="D4412" s="643"/>
      <c r="E4412" s="575"/>
      <c r="F4412" s="577"/>
      <c r="G4412" s="583"/>
      <c r="H4412" s="579"/>
      <c r="I4412" s="545"/>
      <c r="J4412" s="544"/>
      <c r="K4412" s="581"/>
      <c r="L4412" s="586"/>
      <c r="M4412" s="587"/>
      <c r="N4412" s="592"/>
      <c r="O4412" s="603"/>
      <c r="P4412" s="544"/>
      <c r="Q4412" s="581"/>
      <c r="R4412" s="586"/>
      <c r="S4412" s="587"/>
      <c r="T4412" s="592"/>
      <c r="U4412" s="603"/>
      <c r="V4412" s="311"/>
      <c r="W4412" s="311"/>
      <c r="X4412" s="579"/>
      <c r="Y4412" s="545"/>
      <c r="Z4412" s="544"/>
      <c r="AA4412" s="545"/>
      <c r="AB4412" s="544"/>
      <c r="AC4412" s="545"/>
      <c r="AD4412" s="544"/>
      <c r="AE4412" s="581"/>
      <c r="AF4412" s="586"/>
      <c r="AG4412" s="587"/>
      <c r="AH4412" s="626"/>
      <c r="AI4412" s="627"/>
      <c r="AJ4412" s="544"/>
      <c r="AK4412" s="581"/>
      <c r="AL4412" s="586"/>
      <c r="AM4412" s="587"/>
      <c r="AN4412" s="626"/>
      <c r="AO4412" s="627"/>
      <c r="AP4412" s="544"/>
      <c r="AQ4412" s="581"/>
      <c r="AR4412" s="586"/>
      <c r="AS4412" s="587"/>
      <c r="AT4412" s="626"/>
      <c r="AU4412" s="627"/>
      <c r="AV4412" s="628"/>
      <c r="AW4412" s="629"/>
      <c r="AX4412" s="632"/>
      <c r="AY4412" s="633"/>
      <c r="AZ4412" s="626"/>
      <c r="BA4412" s="627"/>
      <c r="BB4412" s="544"/>
      <c r="BC4412" s="581"/>
      <c r="BD4412" s="586"/>
      <c r="BE4412" s="587"/>
      <c r="BF4412" s="626"/>
      <c r="BG4412" s="627"/>
      <c r="BH4412" s="628"/>
      <c r="BI4412" s="629"/>
      <c r="BJ4412" s="632"/>
      <c r="BK4412" s="633"/>
      <c r="BL4412" s="626"/>
      <c r="BM4412" s="627"/>
      <c r="BN4412" s="678"/>
      <c r="BO4412" s="679"/>
      <c r="BP4412" s="680"/>
      <c r="BQ4412" s="677"/>
      <c r="BR4412" s="663"/>
      <c r="BS4412" s="663"/>
      <c r="BT4412" s="15"/>
      <c r="BU4412" s="15"/>
      <c r="BV4412" s="95"/>
    </row>
    <row r="4413" spans="1:74" ht="21.75" hidden="1" customHeight="1" x14ac:dyDescent="0.25">
      <c r="A4413" s="95"/>
      <c r="B4413" s="570" t="str">
        <f>IF(ROSTER!B$44="","",ROSTER!B$44)</f>
        <v/>
      </c>
      <c r="C4413" s="572" t="str">
        <f>IF(ROSTER!C$44="","",ROSTER!C$44)</f>
        <v/>
      </c>
      <c r="D4413" s="573"/>
      <c r="E4413" s="574"/>
      <c r="F4413" s="576">
        <f>IF(E4413="y",1,IF(E4413="S",1,0))</f>
        <v>0</v>
      </c>
      <c r="G4413" s="582">
        <f>IF(E4413="S",1,0)</f>
        <v>0</v>
      </c>
      <c r="H4413" s="578"/>
      <c r="I4413" s="543"/>
      <c r="J4413" s="542"/>
      <c r="K4413" s="580"/>
      <c r="L4413" s="584"/>
      <c r="M4413" s="585"/>
      <c r="N4413" s="588">
        <f>L4413+J4413</f>
        <v>0</v>
      </c>
      <c r="O4413" s="589"/>
      <c r="P4413" s="542"/>
      <c r="Q4413" s="580"/>
      <c r="R4413" s="584"/>
      <c r="S4413" s="585"/>
      <c r="T4413" s="588">
        <f>R4413-P4413</f>
        <v>0</v>
      </c>
      <c r="U4413" s="589"/>
      <c r="V4413" s="310"/>
      <c r="W4413" s="310"/>
      <c r="X4413" s="578"/>
      <c r="Y4413" s="543"/>
      <c r="Z4413" s="542"/>
      <c r="AA4413" s="543"/>
      <c r="AB4413" s="542"/>
      <c r="AC4413" s="543"/>
      <c r="AD4413" s="542"/>
      <c r="AE4413" s="580"/>
      <c r="AF4413" s="584"/>
      <c r="AG4413" s="585"/>
      <c r="AH4413" s="595">
        <f>IF(AD4413=0,0,(AF4413/AD4413)*100)</f>
        <v>0</v>
      </c>
      <c r="AI4413" s="596"/>
      <c r="AJ4413" s="542"/>
      <c r="AK4413" s="580"/>
      <c r="AL4413" s="584"/>
      <c r="AM4413" s="585"/>
      <c r="AN4413" s="595">
        <f>IF(AJ4413=0,0,(AL4413/AJ4413)*100)</f>
        <v>0</v>
      </c>
      <c r="AO4413" s="596"/>
      <c r="AP4413" s="542"/>
      <c r="AQ4413" s="580"/>
      <c r="AR4413" s="584"/>
      <c r="AS4413" s="585"/>
      <c r="AT4413" s="595">
        <f>IF(AP4413=0,0,(AR4413/AP4413)*100)</f>
        <v>0</v>
      </c>
      <c r="AU4413" s="596"/>
      <c r="AV4413" s="599">
        <f>AD4413+AJ4413+AP4413</f>
        <v>0</v>
      </c>
      <c r="AW4413" s="600"/>
      <c r="AX4413" s="630">
        <f>AF4413+AL4413+AR4413</f>
        <v>0</v>
      </c>
      <c r="AY4413" s="631"/>
      <c r="AZ4413" s="595">
        <f>IF(AV4413=0,0,(AX4413/AV4413)*100)</f>
        <v>0</v>
      </c>
      <c r="BA4413" s="596"/>
      <c r="BB4413" s="542"/>
      <c r="BC4413" s="580"/>
      <c r="BD4413" s="584"/>
      <c r="BE4413" s="585"/>
      <c r="BF4413" s="595">
        <f>IF(BB4413=0,0,(BD4413/BB4413)*100)</f>
        <v>0</v>
      </c>
      <c r="BG4413" s="596"/>
      <c r="BH4413" s="599">
        <f>AV4413+BB4413</f>
        <v>0</v>
      </c>
      <c r="BI4413" s="600"/>
      <c r="BJ4413" s="630">
        <f>AX4413+BD4413</f>
        <v>0</v>
      </c>
      <c r="BK4413" s="631"/>
      <c r="BL4413" s="595">
        <f>IF(BH4413=0,0,(BJ4413/BH4413)*100)</f>
        <v>0</v>
      </c>
      <c r="BM4413" s="596"/>
      <c r="BN4413" s="656">
        <f>(AF4413*2)+(AL4413*2)+(AR4413*3)+BD4413</f>
        <v>0</v>
      </c>
      <c r="BO4413" s="657"/>
      <c r="BP4413" s="658"/>
      <c r="BQ4413" s="676">
        <f t="shared" ref="BQ4413" si="3326">IF(BS4413=0,0,50*BR4413/BS4413)</f>
        <v>0</v>
      </c>
      <c r="BR4413" s="662">
        <f>(BN4413*BU$11)+(N4413*BU$12)+(Z4413*BU$13)+(R4413*BU$14)+(X4413*BU$15)+(AB4413*BU$16)</f>
        <v>0</v>
      </c>
      <c r="BS4413" s="662">
        <f>((BB4413-BD4413)*BU$18)+((AV4413-AX4413)*BU$17)+(H4413*BU$19)+(P4413*BU$20)</f>
        <v>0</v>
      </c>
      <c r="BT4413" s="15"/>
      <c r="BU4413" s="15"/>
      <c r="BV4413" s="95"/>
    </row>
    <row r="4414" spans="1:74" ht="21.75" hidden="1" customHeight="1" x14ac:dyDescent="0.25">
      <c r="A4414" s="95"/>
      <c r="B4414" s="571"/>
      <c r="C4414" s="642" t="str">
        <f>IF(ROSTER!D$44="","",ROSTER!D$44)</f>
        <v/>
      </c>
      <c r="D4414" s="643"/>
      <c r="E4414" s="575"/>
      <c r="F4414" s="577"/>
      <c r="G4414" s="583"/>
      <c r="H4414" s="579"/>
      <c r="I4414" s="545"/>
      <c r="J4414" s="544"/>
      <c r="K4414" s="581"/>
      <c r="L4414" s="586"/>
      <c r="M4414" s="587"/>
      <c r="N4414" s="592"/>
      <c r="O4414" s="603"/>
      <c r="P4414" s="544"/>
      <c r="Q4414" s="581"/>
      <c r="R4414" s="586"/>
      <c r="S4414" s="587"/>
      <c r="T4414" s="592"/>
      <c r="U4414" s="603"/>
      <c r="V4414" s="311"/>
      <c r="W4414" s="311"/>
      <c r="X4414" s="579"/>
      <c r="Y4414" s="545"/>
      <c r="Z4414" s="544"/>
      <c r="AA4414" s="545"/>
      <c r="AB4414" s="544"/>
      <c r="AC4414" s="545"/>
      <c r="AD4414" s="544"/>
      <c r="AE4414" s="581"/>
      <c r="AF4414" s="586"/>
      <c r="AG4414" s="587"/>
      <c r="AH4414" s="626"/>
      <c r="AI4414" s="627"/>
      <c r="AJ4414" s="544"/>
      <c r="AK4414" s="581"/>
      <c r="AL4414" s="586"/>
      <c r="AM4414" s="587"/>
      <c r="AN4414" s="626"/>
      <c r="AO4414" s="627"/>
      <c r="AP4414" s="544"/>
      <c r="AQ4414" s="581"/>
      <c r="AR4414" s="586"/>
      <c r="AS4414" s="587"/>
      <c r="AT4414" s="626"/>
      <c r="AU4414" s="627"/>
      <c r="AV4414" s="628"/>
      <c r="AW4414" s="629"/>
      <c r="AX4414" s="632"/>
      <c r="AY4414" s="633"/>
      <c r="AZ4414" s="626"/>
      <c r="BA4414" s="627"/>
      <c r="BB4414" s="544"/>
      <c r="BC4414" s="581"/>
      <c r="BD4414" s="586"/>
      <c r="BE4414" s="587"/>
      <c r="BF4414" s="626"/>
      <c r="BG4414" s="627"/>
      <c r="BH4414" s="628"/>
      <c r="BI4414" s="629"/>
      <c r="BJ4414" s="632"/>
      <c r="BK4414" s="633"/>
      <c r="BL4414" s="626"/>
      <c r="BM4414" s="627"/>
      <c r="BN4414" s="678"/>
      <c r="BO4414" s="679"/>
      <c r="BP4414" s="680"/>
      <c r="BQ4414" s="677"/>
      <c r="BR4414" s="663"/>
      <c r="BS4414" s="663"/>
      <c r="BT4414" s="15"/>
      <c r="BU4414" s="15"/>
      <c r="BV4414" s="95"/>
    </row>
    <row r="4415" spans="1:74" ht="21.75" hidden="1" customHeight="1" x14ac:dyDescent="0.25">
      <c r="A4415" s="95"/>
      <c r="B4415" s="570" t="str">
        <f>IF(ROSTER!B$46="","",ROSTER!B$46)</f>
        <v/>
      </c>
      <c r="C4415" s="572" t="str">
        <f>IF(ROSTER!C$46="","",ROSTER!C$46)</f>
        <v/>
      </c>
      <c r="D4415" s="573"/>
      <c r="E4415" s="574"/>
      <c r="F4415" s="576">
        <f>IF(E4415="y",1,IF(E4415="S",1,0))</f>
        <v>0</v>
      </c>
      <c r="G4415" s="582">
        <f>IF(E4415="S",1,0)</f>
        <v>0</v>
      </c>
      <c r="H4415" s="578"/>
      <c r="I4415" s="543"/>
      <c r="J4415" s="542"/>
      <c r="K4415" s="580"/>
      <c r="L4415" s="584"/>
      <c r="M4415" s="585"/>
      <c r="N4415" s="588">
        <f>L4415+J4415</f>
        <v>0</v>
      </c>
      <c r="O4415" s="589"/>
      <c r="P4415" s="542"/>
      <c r="Q4415" s="580"/>
      <c r="R4415" s="584"/>
      <c r="S4415" s="585"/>
      <c r="T4415" s="588">
        <f>R4415-P4415</f>
        <v>0</v>
      </c>
      <c r="U4415" s="589"/>
      <c r="V4415" s="310"/>
      <c r="W4415" s="310"/>
      <c r="X4415" s="578"/>
      <c r="Y4415" s="543"/>
      <c r="Z4415" s="542"/>
      <c r="AA4415" s="543"/>
      <c r="AB4415" s="542"/>
      <c r="AC4415" s="543"/>
      <c r="AD4415" s="542"/>
      <c r="AE4415" s="580"/>
      <c r="AF4415" s="584"/>
      <c r="AG4415" s="585"/>
      <c r="AH4415" s="595">
        <f>IF(AD4415=0,0,(AF4415/AD4415)*100)</f>
        <v>0</v>
      </c>
      <c r="AI4415" s="596"/>
      <c r="AJ4415" s="542"/>
      <c r="AK4415" s="580"/>
      <c r="AL4415" s="584"/>
      <c r="AM4415" s="585"/>
      <c r="AN4415" s="595">
        <f>IF(AJ4415=0,0,(AL4415/AJ4415)*100)</f>
        <v>0</v>
      </c>
      <c r="AO4415" s="596"/>
      <c r="AP4415" s="542"/>
      <c r="AQ4415" s="580"/>
      <c r="AR4415" s="584"/>
      <c r="AS4415" s="585"/>
      <c r="AT4415" s="595">
        <f>IF(AP4415=0,0,(AR4415/AP4415)*100)</f>
        <v>0</v>
      </c>
      <c r="AU4415" s="596"/>
      <c r="AV4415" s="599">
        <f>AD4415+AJ4415+AP4415</f>
        <v>0</v>
      </c>
      <c r="AW4415" s="600"/>
      <c r="AX4415" s="630">
        <f>AF4415+AL4415+AR4415</f>
        <v>0</v>
      </c>
      <c r="AY4415" s="631"/>
      <c r="AZ4415" s="595">
        <f>IF(AV4415=0,0,(AX4415/AV4415)*100)</f>
        <v>0</v>
      </c>
      <c r="BA4415" s="596"/>
      <c r="BB4415" s="542"/>
      <c r="BC4415" s="580"/>
      <c r="BD4415" s="584"/>
      <c r="BE4415" s="585"/>
      <c r="BF4415" s="595">
        <f>IF(BB4415=0,0,(BD4415/BB4415)*100)</f>
        <v>0</v>
      </c>
      <c r="BG4415" s="596"/>
      <c r="BH4415" s="599">
        <f>AV4415+BB4415</f>
        <v>0</v>
      </c>
      <c r="BI4415" s="600"/>
      <c r="BJ4415" s="630">
        <f>AX4415+BD4415</f>
        <v>0</v>
      </c>
      <c r="BK4415" s="631"/>
      <c r="BL4415" s="595">
        <f>IF(BH4415=0,0,(BJ4415/BH4415)*100)</f>
        <v>0</v>
      </c>
      <c r="BM4415" s="596"/>
      <c r="BN4415" s="656">
        <f>(AF4415*2)+(AL4415*2)+(AR4415*3)+BD4415</f>
        <v>0</v>
      </c>
      <c r="BO4415" s="657"/>
      <c r="BP4415" s="658"/>
      <c r="BQ4415" s="676">
        <f t="shared" ref="BQ4415" si="3327">IF(BS4415=0,0,50*BR4415/BS4415)</f>
        <v>0</v>
      </c>
      <c r="BR4415" s="708">
        <f>(BN4415*BU$11)+(N4415*BU$12)+(Z4415*BU$13)+(R4415*BU$14)+(X4415*BU$15)+(AB4415*BU$16)</f>
        <v>0</v>
      </c>
      <c r="BS4415" s="662">
        <f>((BB4415-BD4415)*BU$18)+((AV4415-AX4415)*BU$17)+(H4415*BU$19)+(P4415*BU$20)</f>
        <v>0</v>
      </c>
      <c r="BT4415" s="15"/>
      <c r="BU4415" s="15"/>
      <c r="BV4415" s="95"/>
    </row>
    <row r="4416" spans="1:74" ht="22.5" hidden="1" customHeight="1" thickBot="1" x14ac:dyDescent="0.3">
      <c r="A4416" s="95"/>
      <c r="B4416" s="571"/>
      <c r="C4416" s="642" t="str">
        <f>IF(ROSTER!D$46="","",ROSTER!D$46)</f>
        <v/>
      </c>
      <c r="D4416" s="643"/>
      <c r="E4416" s="575"/>
      <c r="F4416" s="577"/>
      <c r="G4416" s="583"/>
      <c r="H4416" s="579"/>
      <c r="I4416" s="545"/>
      <c r="J4416" s="544"/>
      <c r="K4416" s="581"/>
      <c r="L4416" s="586"/>
      <c r="M4416" s="587"/>
      <c r="N4416" s="590"/>
      <c r="O4416" s="591"/>
      <c r="P4416" s="544"/>
      <c r="Q4416" s="581"/>
      <c r="R4416" s="586"/>
      <c r="S4416" s="587"/>
      <c r="T4416" s="592"/>
      <c r="U4416" s="603"/>
      <c r="V4416" s="311"/>
      <c r="W4416" s="311"/>
      <c r="X4416" s="579"/>
      <c r="Y4416" s="545"/>
      <c r="Z4416" s="544"/>
      <c r="AA4416" s="545"/>
      <c r="AB4416" s="544"/>
      <c r="AC4416" s="545"/>
      <c r="AD4416" s="544"/>
      <c r="AE4416" s="581"/>
      <c r="AF4416" s="586"/>
      <c r="AG4416" s="587"/>
      <c r="AH4416" s="597"/>
      <c r="AI4416" s="598"/>
      <c r="AJ4416" s="544"/>
      <c r="AK4416" s="581"/>
      <c r="AL4416" s="586"/>
      <c r="AM4416" s="587"/>
      <c r="AN4416" s="597"/>
      <c r="AO4416" s="598"/>
      <c r="AP4416" s="544"/>
      <c r="AQ4416" s="581"/>
      <c r="AR4416" s="586"/>
      <c r="AS4416" s="587"/>
      <c r="AT4416" s="597"/>
      <c r="AU4416" s="598"/>
      <c r="AV4416" s="601"/>
      <c r="AW4416" s="602"/>
      <c r="AX4416" s="701"/>
      <c r="AY4416" s="702"/>
      <c r="AZ4416" s="597"/>
      <c r="BA4416" s="598"/>
      <c r="BB4416" s="544"/>
      <c r="BC4416" s="581"/>
      <c r="BD4416" s="586"/>
      <c r="BE4416" s="587"/>
      <c r="BF4416" s="597"/>
      <c r="BG4416" s="598"/>
      <c r="BH4416" s="601"/>
      <c r="BI4416" s="602"/>
      <c r="BJ4416" s="701"/>
      <c r="BK4416" s="702"/>
      <c r="BL4416" s="597"/>
      <c r="BM4416" s="598"/>
      <c r="BN4416" s="659"/>
      <c r="BO4416" s="660"/>
      <c r="BP4416" s="661"/>
      <c r="BQ4416" s="682"/>
      <c r="BR4416" s="709"/>
      <c r="BS4416" s="663"/>
      <c r="BT4416" s="15"/>
      <c r="BU4416" s="15"/>
      <c r="BV4416" s="95"/>
    </row>
    <row r="4417" spans="1:77" s="21" customFormat="1" ht="33.4" hidden="1" customHeight="1" x14ac:dyDescent="0.45">
      <c r="A4417" s="98"/>
      <c r="B4417" s="612"/>
      <c r="C4417" s="613"/>
      <c r="D4417" s="613" t="s">
        <v>10</v>
      </c>
      <c r="E4417" s="616"/>
      <c r="F4417" s="279"/>
      <c r="G4417" s="279"/>
      <c r="H4417" s="517">
        <f>SUM(H4377:I4416)</f>
        <v>0</v>
      </c>
      <c r="I4417" s="618"/>
      <c r="J4417" s="517">
        <f>SUM(J4377:K4416)</f>
        <v>0</v>
      </c>
      <c r="K4417" s="618"/>
      <c r="L4417" s="620">
        <f>SUM(L4377:M4416)</f>
        <v>0</v>
      </c>
      <c r="M4417" s="621"/>
      <c r="N4417" s="548">
        <f>L4417+J4417</f>
        <v>0</v>
      </c>
      <c r="O4417" s="518"/>
      <c r="P4417" s="620">
        <f>SUM(P4377:Q4416)</f>
        <v>0</v>
      </c>
      <c r="Q4417" s="618"/>
      <c r="R4417" s="620">
        <f>SUM(R4377:S4416)</f>
        <v>0</v>
      </c>
      <c r="S4417" s="621"/>
      <c r="T4417" s="548">
        <f>R4417-P4417</f>
        <v>0</v>
      </c>
      <c r="U4417" s="518"/>
      <c r="V4417" s="312"/>
      <c r="W4417" s="312"/>
      <c r="X4417" s="620">
        <f>SUM(X4377:Y4416)</f>
        <v>0</v>
      </c>
      <c r="Y4417" s="621"/>
      <c r="Z4417" s="517">
        <f>SUM(Z4377:AA4416)</f>
        <v>0</v>
      </c>
      <c r="AA4417" s="518"/>
      <c r="AB4417" s="517">
        <f>SUM(AB4377:AC4416)</f>
        <v>0</v>
      </c>
      <c r="AC4417" s="518"/>
      <c r="AD4417" s="621">
        <f>SUM(AD4377:AE4416)</f>
        <v>0</v>
      </c>
      <c r="AE4417" s="618"/>
      <c r="AF4417" s="620">
        <f>SUM(AF4377:AG4416)</f>
        <v>0</v>
      </c>
      <c r="AG4417" s="621"/>
      <c r="AH4417" s="548">
        <f>IF(AD4417=0,0,(AF4417/AD4417)*100)</f>
        <v>0</v>
      </c>
      <c r="AI4417" s="518"/>
      <c r="AJ4417" s="620">
        <f>SUM(AJ4377:AK4416)</f>
        <v>0</v>
      </c>
      <c r="AK4417" s="618"/>
      <c r="AL4417" s="620">
        <f>SUM(AL4377:AM4416)</f>
        <v>0</v>
      </c>
      <c r="AM4417" s="621"/>
      <c r="AN4417" s="548">
        <f>IF(AJ4417=0,0,(AL4417/AJ4417)*100)</f>
        <v>0</v>
      </c>
      <c r="AO4417" s="518"/>
      <c r="AP4417" s="620">
        <f>SUM(AP4377:AQ4416)</f>
        <v>0</v>
      </c>
      <c r="AQ4417" s="618"/>
      <c r="AR4417" s="620">
        <f>SUM(AR4377:AS4416)</f>
        <v>0</v>
      </c>
      <c r="AS4417" s="621"/>
      <c r="AT4417" s="548">
        <f>IF(AP4417=0,0,(AR4417/AP4417)*100)</f>
        <v>0</v>
      </c>
      <c r="AU4417" s="518"/>
      <c r="AV4417" s="517">
        <f>AD4417+AJ4417+AP4417</f>
        <v>0</v>
      </c>
      <c r="AW4417" s="618"/>
      <c r="AX4417" s="620">
        <f>AF4417+AL4417+AR4417</f>
        <v>0</v>
      </c>
      <c r="AY4417" s="624"/>
      <c r="AZ4417" s="548">
        <f>IF(AV4417=0,0,(AX4417/AV4417)*100)</f>
        <v>0</v>
      </c>
      <c r="BA4417" s="518"/>
      <c r="BB4417" s="620">
        <f>SUM(BB4377:BC4416)</f>
        <v>0</v>
      </c>
      <c r="BC4417" s="618"/>
      <c r="BD4417" s="620">
        <f>SUM(BD4377:BE4416)</f>
        <v>0</v>
      </c>
      <c r="BE4417" s="621"/>
      <c r="BF4417" s="548">
        <f>IF(BB4417=0,0,(BD4417/BB4417)*100)</f>
        <v>0</v>
      </c>
      <c r="BG4417" s="518"/>
      <c r="BH4417" s="517">
        <f>AV4417+BB4417</f>
        <v>0</v>
      </c>
      <c r="BI4417" s="618"/>
      <c r="BJ4417" s="620">
        <f>AX4417+BD4417</f>
        <v>0</v>
      </c>
      <c r="BK4417" s="624"/>
      <c r="BL4417" s="548">
        <f>IF(BH4417=0,0,(BJ4417/BH4417)*100)</f>
        <v>0</v>
      </c>
      <c r="BM4417" s="664"/>
      <c r="BN4417" s="666">
        <f>SUM(BN4377:BP4416)</f>
        <v>0</v>
      </c>
      <c r="BO4417" s="667"/>
      <c r="BP4417" s="668"/>
      <c r="BQ4417" s="681">
        <f>SUM(BQ4377:BQ4416)</f>
        <v>0</v>
      </c>
      <c r="BR4417" s="685">
        <f>(BN4417*BU$11)+(N4417*BU$12)+(Z4417*BU$13)+(R4417*BU$14)+(X4417*BU$15)+(AB4417*BU$16)</f>
        <v>0</v>
      </c>
      <c r="BS4417" s="683">
        <f>((BB4417-BD4417)*BU$18)+((AV4417-AX4417)*BU$17)+(H4417*BU$19)+(P4417*BU$20)</f>
        <v>0</v>
      </c>
      <c r="BT4417" s="20"/>
      <c r="BU4417" s="20"/>
      <c r="BV4417" s="98"/>
    </row>
    <row r="4418" spans="1:77" s="21" customFormat="1" ht="33.950000000000003" hidden="1" customHeight="1" thickBot="1" x14ac:dyDescent="0.5">
      <c r="A4418" s="98"/>
      <c r="B4418" s="614"/>
      <c r="C4418" s="615"/>
      <c r="D4418" s="615"/>
      <c r="E4418" s="617"/>
      <c r="F4418" s="280"/>
      <c r="G4418" s="280"/>
      <c r="H4418" s="519"/>
      <c r="I4418" s="619"/>
      <c r="J4418" s="519"/>
      <c r="K4418" s="619"/>
      <c r="L4418" s="622"/>
      <c r="M4418" s="623"/>
      <c r="N4418" s="549"/>
      <c r="O4418" s="520"/>
      <c r="P4418" s="622"/>
      <c r="Q4418" s="619"/>
      <c r="R4418" s="622"/>
      <c r="S4418" s="623"/>
      <c r="T4418" s="549"/>
      <c r="U4418" s="520"/>
      <c r="V4418" s="313"/>
      <c r="W4418" s="313"/>
      <c r="X4418" s="622"/>
      <c r="Y4418" s="623"/>
      <c r="Z4418" s="519"/>
      <c r="AA4418" s="520"/>
      <c r="AB4418" s="519"/>
      <c r="AC4418" s="520"/>
      <c r="AD4418" s="623"/>
      <c r="AE4418" s="619"/>
      <c r="AF4418" s="622"/>
      <c r="AG4418" s="623"/>
      <c r="AH4418" s="549"/>
      <c r="AI4418" s="520"/>
      <c r="AJ4418" s="622"/>
      <c r="AK4418" s="619"/>
      <c r="AL4418" s="622"/>
      <c r="AM4418" s="623"/>
      <c r="AN4418" s="549"/>
      <c r="AO4418" s="520"/>
      <c r="AP4418" s="622"/>
      <c r="AQ4418" s="619"/>
      <c r="AR4418" s="622"/>
      <c r="AS4418" s="623"/>
      <c r="AT4418" s="549"/>
      <c r="AU4418" s="520"/>
      <c r="AV4418" s="519"/>
      <c r="AW4418" s="619"/>
      <c r="AX4418" s="622"/>
      <c r="AY4418" s="625"/>
      <c r="AZ4418" s="549"/>
      <c r="BA4418" s="520"/>
      <c r="BB4418" s="622"/>
      <c r="BC4418" s="619"/>
      <c r="BD4418" s="622"/>
      <c r="BE4418" s="623"/>
      <c r="BF4418" s="549"/>
      <c r="BG4418" s="520"/>
      <c r="BH4418" s="519"/>
      <c r="BI4418" s="619"/>
      <c r="BJ4418" s="622"/>
      <c r="BK4418" s="625"/>
      <c r="BL4418" s="549"/>
      <c r="BM4418" s="665"/>
      <c r="BN4418" s="669"/>
      <c r="BO4418" s="670"/>
      <c r="BP4418" s="671"/>
      <c r="BQ4418" s="682"/>
      <c r="BR4418" s="686"/>
      <c r="BS4418" s="684"/>
      <c r="BT4418" s="20"/>
      <c r="BU4418" s="20"/>
      <c r="BV4418" s="98"/>
    </row>
    <row r="4419" spans="1:77" s="21" customFormat="1" ht="33" hidden="1" customHeight="1" thickBot="1" x14ac:dyDescent="0.5">
      <c r="A4419" s="98"/>
      <c r="B4419" s="612"/>
      <c r="C4419" s="613"/>
      <c r="D4419" s="613" t="s">
        <v>13</v>
      </c>
      <c r="E4419" s="616"/>
      <c r="F4419" s="281"/>
      <c r="G4419" s="282"/>
      <c r="H4419" s="528"/>
      <c r="I4419" s="636"/>
      <c r="J4419" s="528"/>
      <c r="K4419" s="636"/>
      <c r="L4419" s="638"/>
      <c r="M4419" s="639"/>
      <c r="N4419" s="548">
        <f>J4419+L4419</f>
        <v>0</v>
      </c>
      <c r="O4419" s="518"/>
      <c r="P4419" s="638"/>
      <c r="Q4419" s="636"/>
      <c r="R4419" s="638"/>
      <c r="S4419" s="639"/>
      <c r="T4419" s="548">
        <f>R4419-P4419</f>
        <v>0</v>
      </c>
      <c r="U4419" s="518"/>
      <c r="V4419" s="312"/>
      <c r="W4419" s="312"/>
      <c r="X4419" s="638"/>
      <c r="Y4419" s="639"/>
      <c r="Z4419" s="528"/>
      <c r="AA4419" s="529"/>
      <c r="AB4419" s="528"/>
      <c r="AC4419" s="529"/>
      <c r="AD4419" s="639"/>
      <c r="AE4419" s="636"/>
      <c r="AF4419" s="638"/>
      <c r="AG4419" s="639"/>
      <c r="AH4419" s="548">
        <f>IF(AD4419=0,0,(AF4419/AD4419)*100)</f>
        <v>0</v>
      </c>
      <c r="AI4419" s="518"/>
      <c r="AJ4419" s="638"/>
      <c r="AK4419" s="636"/>
      <c r="AL4419" s="638"/>
      <c r="AM4419" s="639"/>
      <c r="AN4419" s="548">
        <f>IF(AJ4419=0,0,(AL4419/AJ4419)*100)</f>
        <v>0</v>
      </c>
      <c r="AO4419" s="518"/>
      <c r="AP4419" s="638"/>
      <c r="AQ4419" s="636"/>
      <c r="AR4419" s="638"/>
      <c r="AS4419" s="639"/>
      <c r="AT4419" s="548">
        <f>IF(AP4419=0,0,(AR4419/AP4419)*100)</f>
        <v>0</v>
      </c>
      <c r="AU4419" s="518"/>
      <c r="AV4419" s="517">
        <f>AD4419+AJ4419+AP4419</f>
        <v>0</v>
      </c>
      <c r="AW4419" s="618"/>
      <c r="AX4419" s="620">
        <f>AF4419+AL4419+AR4419</f>
        <v>0</v>
      </c>
      <c r="AY4419" s="624"/>
      <c r="AZ4419" s="548">
        <f>IF(AV4419=0,0,(AX4419/AV4419)*100)</f>
        <v>0</v>
      </c>
      <c r="BA4419" s="518"/>
      <c r="BB4419" s="638"/>
      <c r="BC4419" s="636"/>
      <c r="BD4419" s="638"/>
      <c r="BE4419" s="639"/>
      <c r="BF4419" s="548">
        <f>IF(BB4419=0,0,(BD4419/BB4419)*100)</f>
        <v>0</v>
      </c>
      <c r="BG4419" s="518"/>
      <c r="BH4419" s="517">
        <f>AV4419+BB4419</f>
        <v>0</v>
      </c>
      <c r="BI4419" s="618"/>
      <c r="BJ4419" s="620">
        <f>AX4419+BD4419</f>
        <v>0</v>
      </c>
      <c r="BK4419" s="624"/>
      <c r="BL4419" s="548">
        <f>IF(BH4419=0,0,(BJ4419/BH4419)*100)</f>
        <v>0</v>
      </c>
      <c r="BM4419" s="664"/>
      <c r="BN4419" s="666">
        <f>(AF4419*2)+(AL4419*2)+(AR4419*3)+BD4419</f>
        <v>0</v>
      </c>
      <c r="BO4419" s="667"/>
      <c r="BP4419" s="668"/>
      <c r="BQ4419" s="672"/>
      <c r="BR4419" s="283"/>
      <c r="BS4419" s="284"/>
      <c r="BT4419" s="20"/>
      <c r="BU4419" s="20"/>
      <c r="BV4419" s="98"/>
    </row>
    <row r="4420" spans="1:77" s="21" customFormat="1" ht="33.75" hidden="1" customHeight="1" thickBot="1" x14ac:dyDescent="0.5">
      <c r="A4420" s="98"/>
      <c r="B4420" s="285"/>
      <c r="C4420" s="286"/>
      <c r="D4420" s="634"/>
      <c r="E4420" s="635"/>
      <c r="F4420" s="287"/>
      <c r="G4420" s="287"/>
      <c r="H4420" s="530"/>
      <c r="I4420" s="637"/>
      <c r="J4420" s="530"/>
      <c r="K4420" s="637"/>
      <c r="L4420" s="640"/>
      <c r="M4420" s="641"/>
      <c r="N4420" s="549"/>
      <c r="O4420" s="520"/>
      <c r="P4420" s="640"/>
      <c r="Q4420" s="637"/>
      <c r="R4420" s="640"/>
      <c r="S4420" s="641"/>
      <c r="T4420" s="549"/>
      <c r="U4420" s="520"/>
      <c r="V4420" s="313"/>
      <c r="W4420" s="313"/>
      <c r="X4420" s="640"/>
      <c r="Y4420" s="641"/>
      <c r="Z4420" s="530"/>
      <c r="AA4420" s="531"/>
      <c r="AB4420" s="530"/>
      <c r="AC4420" s="531"/>
      <c r="AD4420" s="641"/>
      <c r="AE4420" s="637"/>
      <c r="AF4420" s="640"/>
      <c r="AG4420" s="641"/>
      <c r="AH4420" s="549"/>
      <c r="AI4420" s="520"/>
      <c r="AJ4420" s="640"/>
      <c r="AK4420" s="637"/>
      <c r="AL4420" s="640"/>
      <c r="AM4420" s="641"/>
      <c r="AN4420" s="549"/>
      <c r="AO4420" s="520"/>
      <c r="AP4420" s="640"/>
      <c r="AQ4420" s="637"/>
      <c r="AR4420" s="640"/>
      <c r="AS4420" s="641"/>
      <c r="AT4420" s="549"/>
      <c r="AU4420" s="520"/>
      <c r="AV4420" s="519"/>
      <c r="AW4420" s="619"/>
      <c r="AX4420" s="622"/>
      <c r="AY4420" s="625"/>
      <c r="AZ4420" s="549"/>
      <c r="BA4420" s="520"/>
      <c r="BB4420" s="640"/>
      <c r="BC4420" s="637"/>
      <c r="BD4420" s="640"/>
      <c r="BE4420" s="641"/>
      <c r="BF4420" s="549"/>
      <c r="BG4420" s="520"/>
      <c r="BH4420" s="519"/>
      <c r="BI4420" s="619"/>
      <c r="BJ4420" s="622"/>
      <c r="BK4420" s="625"/>
      <c r="BL4420" s="549"/>
      <c r="BM4420" s="665"/>
      <c r="BN4420" s="669"/>
      <c r="BO4420" s="670"/>
      <c r="BP4420" s="671"/>
      <c r="BQ4420" s="673"/>
      <c r="BR4420" s="79"/>
      <c r="BS4420" s="79"/>
      <c r="BT4420" s="20"/>
      <c r="BU4420" s="20"/>
      <c r="BV4420" s="98"/>
    </row>
    <row r="4421" spans="1:77" ht="16.5" hidden="1" customHeight="1" thickTop="1" thickBot="1" x14ac:dyDescent="0.5">
      <c r="A4421" s="95"/>
      <c r="B4421" s="288"/>
      <c r="C4421" s="70"/>
      <c r="D4421" s="70"/>
      <c r="E4421" s="70"/>
      <c r="F4421" s="70"/>
      <c r="G4421" s="70"/>
      <c r="H4421" s="70"/>
      <c r="I4421" s="70"/>
      <c r="J4421" s="70"/>
      <c r="K4421" s="70"/>
      <c r="L4421" s="70"/>
      <c r="M4421" s="70"/>
      <c r="N4421" s="70"/>
      <c r="O4421" s="70"/>
      <c r="P4421" s="70"/>
      <c r="Q4421" s="70"/>
      <c r="R4421" s="70"/>
      <c r="S4421" s="70"/>
      <c r="T4421" s="70"/>
      <c r="U4421" s="70"/>
      <c r="V4421" s="70"/>
      <c r="W4421" s="70"/>
      <c r="X4421" s="70"/>
      <c r="Y4421" s="70"/>
      <c r="Z4421" s="70"/>
      <c r="AA4421" s="70"/>
      <c r="AB4421" s="70"/>
      <c r="AC4421" s="70"/>
      <c r="AD4421" s="70"/>
      <c r="AE4421" s="70"/>
      <c r="AF4421" s="70"/>
      <c r="AG4421" s="70"/>
      <c r="AH4421" s="289"/>
      <c r="AI4421" s="289"/>
      <c r="AJ4421" s="70"/>
      <c r="AK4421" s="70"/>
      <c r="AL4421" s="70"/>
      <c r="AM4421" s="70"/>
      <c r="AN4421" s="70"/>
      <c r="AO4421" s="70"/>
      <c r="AP4421" s="70"/>
      <c r="AQ4421" s="70"/>
      <c r="AR4421" s="70"/>
      <c r="AS4421" s="70"/>
      <c r="AT4421" s="70"/>
      <c r="AU4421" s="70"/>
      <c r="AV4421" s="70"/>
      <c r="AW4421" s="70"/>
      <c r="AX4421" s="70"/>
      <c r="AY4421" s="70"/>
      <c r="AZ4421" s="70"/>
      <c r="BA4421" s="70"/>
      <c r="BB4421" s="70"/>
      <c r="BC4421" s="70"/>
      <c r="BD4421" s="70"/>
      <c r="BE4421" s="70"/>
      <c r="BF4421" s="70"/>
      <c r="BG4421" s="70"/>
      <c r="BH4421" s="70"/>
      <c r="BI4421" s="70"/>
      <c r="BJ4421" s="70"/>
      <c r="BK4421" s="70"/>
      <c r="BL4421" s="70"/>
      <c r="BM4421" s="70"/>
      <c r="BN4421" s="70"/>
      <c r="BO4421" s="70"/>
      <c r="BP4421" s="70"/>
      <c r="BQ4421" s="89"/>
      <c r="BR4421" s="674">
        <f>IF((J4417+L4419)=0,0,(J4417/(J4417+L4419)*100)%)</f>
        <v>0</v>
      </c>
      <c r="BS4421" s="675"/>
      <c r="BT4421" s="674">
        <f>IF((L4417+J4419)=0,0,(L4417/(L4417+J4419)*100)%)</f>
        <v>0</v>
      </c>
      <c r="BU4421" s="675"/>
      <c r="BV4421" s="95"/>
    </row>
    <row r="4422" spans="1:77" s="23" customFormat="1" ht="79.5" hidden="1" customHeight="1" thickTop="1" thickBot="1" x14ac:dyDescent="0.55000000000000004">
      <c r="A4422" s="99"/>
      <c r="B4422" s="565" t="s">
        <v>64</v>
      </c>
      <c r="C4422" s="566"/>
      <c r="D4422" s="532" t="s">
        <v>54</v>
      </c>
      <c r="E4422" s="532"/>
      <c r="F4422" s="532"/>
      <c r="G4422" s="654"/>
      <c r="H4422" s="533"/>
      <c r="I4422" s="534"/>
      <c r="J4422" s="535"/>
      <c r="K4422" s="290"/>
      <c r="L4422" s="533"/>
      <c r="M4422" s="534"/>
      <c r="N4422" s="535"/>
      <c r="O4422" s="536" t="s">
        <v>47</v>
      </c>
      <c r="P4422" s="537"/>
      <c r="Q4422" s="537"/>
      <c r="R4422" s="537"/>
      <c r="S4422" s="533"/>
      <c r="T4422" s="534"/>
      <c r="U4422" s="535"/>
      <c r="V4422" s="314"/>
      <c r="W4422" s="314"/>
      <c r="X4422" s="290"/>
      <c r="Y4422" s="533"/>
      <c r="Z4422" s="534"/>
      <c r="AA4422" s="535"/>
      <c r="AB4422" s="536" t="s">
        <v>49</v>
      </c>
      <c r="AC4422" s="537"/>
      <c r="AD4422" s="537"/>
      <c r="AE4422" s="538"/>
      <c r="AF4422" s="533"/>
      <c r="AG4422" s="534"/>
      <c r="AH4422" s="535"/>
      <c r="AI4422" s="290"/>
      <c r="AJ4422" s="533"/>
      <c r="AK4422" s="534"/>
      <c r="AL4422" s="535"/>
      <c r="AM4422" s="536" t="s">
        <v>53</v>
      </c>
      <c r="AN4422" s="537"/>
      <c r="AO4422" s="537"/>
      <c r="AP4422" s="538"/>
      <c r="AQ4422" s="533"/>
      <c r="AR4422" s="534"/>
      <c r="AS4422" s="535"/>
      <c r="AT4422" s="72"/>
      <c r="AU4422" s="533"/>
      <c r="AV4422" s="534"/>
      <c r="AW4422" s="535"/>
      <c r="AX4422" s="291"/>
      <c r="AY4422" s="291"/>
      <c r="AZ4422" s="291"/>
      <c r="BA4422" s="291"/>
      <c r="BB4422" s="567" t="s">
        <v>20</v>
      </c>
      <c r="BC4422" s="567"/>
      <c r="BD4422" s="567"/>
      <c r="BE4422" s="567"/>
      <c r="BF4422" s="568"/>
      <c r="BG4422" s="539">
        <f>BN4417</f>
        <v>0</v>
      </c>
      <c r="BH4422" s="540"/>
      <c r="BI4422" s="541"/>
      <c r="BJ4422" s="292"/>
      <c r="BK4422" s="539">
        <f>BN4419</f>
        <v>0</v>
      </c>
      <c r="BL4422" s="540"/>
      <c r="BM4422" s="541"/>
      <c r="BN4422" s="73"/>
      <c r="BO4422" s="73"/>
      <c r="BP4422" s="73"/>
      <c r="BQ4422" s="90"/>
      <c r="BR4422" s="24"/>
      <c r="BS4422" s="24"/>
      <c r="BT4422" s="22"/>
      <c r="BU4422" s="22"/>
      <c r="BV4422" s="99"/>
    </row>
    <row r="4423" spans="1:77" ht="15.6" hidden="1" customHeight="1" thickTop="1" thickBot="1" x14ac:dyDescent="0.55000000000000004">
      <c r="A4423" s="95"/>
      <c r="B4423" s="293"/>
      <c r="C4423" s="67"/>
      <c r="D4423" s="294"/>
      <c r="E4423" s="294"/>
      <c r="F4423" s="295"/>
      <c r="G4423" s="295"/>
      <c r="H4423" s="296"/>
      <c r="I4423" s="296"/>
      <c r="J4423" s="296"/>
      <c r="K4423" s="296"/>
      <c r="L4423" s="296"/>
      <c r="M4423" s="296"/>
      <c r="N4423" s="296"/>
      <c r="O4423" s="295"/>
      <c r="P4423" s="295"/>
      <c r="Q4423" s="295"/>
      <c r="R4423" s="295"/>
      <c r="S4423" s="296"/>
      <c r="T4423" s="296"/>
      <c r="U4423" s="296"/>
      <c r="V4423" s="296"/>
      <c r="W4423" s="296"/>
      <c r="X4423" s="297"/>
      <c r="Y4423" s="296"/>
      <c r="Z4423" s="296"/>
      <c r="AA4423" s="296"/>
      <c r="AB4423" s="295"/>
      <c r="AC4423" s="295"/>
      <c r="AD4423" s="295"/>
      <c r="AE4423" s="295"/>
      <c r="AF4423" s="296"/>
      <c r="AG4423" s="296"/>
      <c r="AH4423" s="296"/>
      <c r="AI4423" s="296"/>
      <c r="AJ4423" s="297"/>
      <c r="AK4423" s="297"/>
      <c r="AL4423" s="296"/>
      <c r="AM4423" s="295"/>
      <c r="AN4423" s="295"/>
      <c r="AO4423" s="295"/>
      <c r="AP4423" s="295"/>
      <c r="AQ4423" s="296"/>
      <c r="AR4423" s="296"/>
      <c r="AS4423" s="296"/>
      <c r="AT4423" s="296"/>
      <c r="AU4423" s="296"/>
      <c r="AV4423" s="72"/>
      <c r="AW4423" s="72"/>
      <c r="AX4423" s="74"/>
      <c r="AY4423" s="74"/>
      <c r="AZ4423" s="74"/>
      <c r="BA4423" s="74"/>
      <c r="BB4423" s="295"/>
      <c r="BC4423" s="298"/>
      <c r="BD4423" s="298"/>
      <c r="BE4423" s="299"/>
      <c r="BF4423" s="300"/>
      <c r="BG4423" s="301"/>
      <c r="BH4423" s="301"/>
      <c r="BI4423" s="72"/>
      <c r="BJ4423" s="302"/>
      <c r="BK4423" s="303"/>
      <c r="BL4423" s="303"/>
      <c r="BM4423" s="72"/>
      <c r="BN4423" s="74"/>
      <c r="BO4423" s="74"/>
      <c r="BP4423" s="74"/>
      <c r="BQ4423" s="91"/>
      <c r="BR4423" s="25"/>
      <c r="BS4423" s="25"/>
      <c r="BT4423" s="15"/>
      <c r="BU4423" s="15"/>
      <c r="BV4423" s="95"/>
    </row>
    <row r="4424" spans="1:77" s="23" customFormat="1" ht="79.5" hidden="1" customHeight="1" thickTop="1" thickBot="1" x14ac:dyDescent="0.55000000000000004">
      <c r="A4424" s="99"/>
      <c r="B4424" s="569" t="s">
        <v>46</v>
      </c>
      <c r="C4424" s="567"/>
      <c r="D4424" s="532" t="s">
        <v>55</v>
      </c>
      <c r="E4424" s="532"/>
      <c r="F4424" s="532"/>
      <c r="G4424" s="654"/>
      <c r="H4424" s="539">
        <f>H4422</f>
        <v>0</v>
      </c>
      <c r="I4424" s="540"/>
      <c r="J4424" s="541"/>
      <c r="K4424" s="290"/>
      <c r="L4424" s="539">
        <f>L4422</f>
        <v>0</v>
      </c>
      <c r="M4424" s="540"/>
      <c r="N4424" s="541"/>
      <c r="O4424" s="536" t="s">
        <v>51</v>
      </c>
      <c r="P4424" s="537"/>
      <c r="Q4424" s="537"/>
      <c r="R4424" s="537"/>
      <c r="S4424" s="539">
        <f>S4422-H4422</f>
        <v>0</v>
      </c>
      <c r="T4424" s="540"/>
      <c r="U4424" s="541"/>
      <c r="V4424" s="315"/>
      <c r="W4424" s="315"/>
      <c r="X4424" s="290"/>
      <c r="Y4424" s="539">
        <f>Y4422-L4422</f>
        <v>0</v>
      </c>
      <c r="Z4424" s="540"/>
      <c r="AA4424" s="541"/>
      <c r="AB4424" s="536" t="s">
        <v>50</v>
      </c>
      <c r="AC4424" s="537"/>
      <c r="AD4424" s="537"/>
      <c r="AE4424" s="538"/>
      <c r="AF4424" s="539">
        <f>AF4422-S4422</f>
        <v>0</v>
      </c>
      <c r="AG4424" s="540"/>
      <c r="AH4424" s="541"/>
      <c r="AI4424" s="290"/>
      <c r="AJ4424" s="539">
        <f>AJ4422-Y4422</f>
        <v>0</v>
      </c>
      <c r="AK4424" s="540"/>
      <c r="AL4424" s="541"/>
      <c r="AM4424" s="536" t="s">
        <v>52</v>
      </c>
      <c r="AN4424" s="537"/>
      <c r="AO4424" s="537"/>
      <c r="AP4424" s="538"/>
      <c r="AQ4424" s="539">
        <f>AQ4422-AF4422</f>
        <v>0</v>
      </c>
      <c r="AR4424" s="540"/>
      <c r="AS4424" s="541"/>
      <c r="AT4424" s="72"/>
      <c r="AU4424" s="539">
        <f>AU4422-AJ4422</f>
        <v>0</v>
      </c>
      <c r="AV4424" s="540"/>
      <c r="AW4424" s="541"/>
      <c r="AX4424" s="291"/>
      <c r="AY4424" s="291"/>
      <c r="AZ4424" s="291"/>
      <c r="BA4424" s="291"/>
      <c r="BB4424" s="567" t="s">
        <v>45</v>
      </c>
      <c r="BC4424" s="567"/>
      <c r="BD4424" s="567"/>
      <c r="BE4424" s="567"/>
      <c r="BF4424" s="568"/>
      <c r="BG4424" s="539">
        <f>BG4422-AQ4422</f>
        <v>0</v>
      </c>
      <c r="BH4424" s="540"/>
      <c r="BI4424" s="541"/>
      <c r="BJ4424" s="304"/>
      <c r="BK4424" s="539">
        <f>BK4422-AU4422</f>
        <v>0</v>
      </c>
      <c r="BL4424" s="540"/>
      <c r="BM4424" s="541"/>
      <c r="BN4424" s="73"/>
      <c r="BO4424" s="73"/>
      <c r="BP4424" s="73"/>
      <c r="BQ4424" s="90"/>
      <c r="BR4424" s="24"/>
      <c r="BS4424" s="24"/>
      <c r="BT4424" s="22"/>
      <c r="BU4424" s="22"/>
      <c r="BV4424" s="99"/>
      <c r="BY4424" s="21"/>
    </row>
    <row r="4425" spans="1:77" ht="18.75" hidden="1" customHeight="1" thickTop="1" thickBot="1" x14ac:dyDescent="0.5">
      <c r="A4425" s="95"/>
      <c r="B4425" s="305"/>
      <c r="C4425" s="71"/>
      <c r="D4425" s="71"/>
      <c r="E4425" s="71"/>
      <c r="F4425" s="92"/>
      <c r="G4425" s="92"/>
      <c r="H4425" s="71"/>
      <c r="I4425" s="71"/>
      <c r="J4425" s="71"/>
      <c r="K4425" s="71"/>
      <c r="L4425" s="71"/>
      <c r="M4425" s="71"/>
      <c r="N4425" s="71"/>
      <c r="O4425" s="71"/>
      <c r="P4425" s="71"/>
      <c r="Q4425" s="71"/>
      <c r="R4425" s="71"/>
      <c r="S4425" s="71"/>
      <c r="T4425" s="71"/>
      <c r="U4425" s="71"/>
      <c r="V4425" s="71"/>
      <c r="W4425" s="71"/>
      <c r="X4425" s="71"/>
      <c r="Y4425" s="71"/>
      <c r="Z4425" s="71"/>
      <c r="AA4425" s="71"/>
      <c r="AB4425" s="71"/>
      <c r="AC4425" s="71"/>
      <c r="AD4425" s="71"/>
      <c r="AE4425" s="71"/>
      <c r="AF4425" s="71"/>
      <c r="AG4425" s="71"/>
      <c r="AH4425" s="306"/>
      <c r="AI4425" s="306"/>
      <c r="AJ4425" s="71"/>
      <c r="AK4425" s="71"/>
      <c r="AL4425" s="71"/>
      <c r="AM4425" s="71"/>
      <c r="AN4425" s="71"/>
      <c r="AO4425" s="71"/>
      <c r="AP4425" s="71"/>
      <c r="AQ4425" s="71"/>
      <c r="AR4425" s="71"/>
      <c r="AS4425" s="71"/>
      <c r="AT4425" s="71"/>
      <c r="AU4425" s="71"/>
      <c r="AV4425" s="71"/>
      <c r="AW4425" s="71"/>
      <c r="AX4425" s="71"/>
      <c r="AY4425" s="71"/>
      <c r="AZ4425" s="71"/>
      <c r="BA4425" s="71"/>
      <c r="BB4425" s="71"/>
      <c r="BC4425" s="703" t="s">
        <v>153</v>
      </c>
      <c r="BD4425" s="703"/>
      <c r="BE4425" s="703"/>
      <c r="BF4425" s="703"/>
      <c r="BG4425" s="703"/>
      <c r="BH4425" s="703"/>
      <c r="BI4425" s="703"/>
      <c r="BJ4425" s="703"/>
      <c r="BK4425" s="703"/>
      <c r="BL4425" s="703"/>
      <c r="BM4425" s="703"/>
      <c r="BN4425" s="703"/>
      <c r="BO4425" s="703"/>
      <c r="BP4425" s="703"/>
      <c r="BQ4425" s="318"/>
      <c r="BR4425" s="319"/>
      <c r="BS4425" s="319"/>
      <c r="BT4425" s="15"/>
      <c r="BU4425" s="15"/>
      <c r="BV4425" s="95"/>
    </row>
    <row r="4426" spans="1:77" s="93" customFormat="1" ht="13.5" hidden="1" customHeight="1" thickTop="1" x14ac:dyDescent="0.45">
      <c r="A4426" s="95"/>
      <c r="B4426" s="99"/>
      <c r="C4426" s="95"/>
      <c r="D4426" s="95"/>
      <c r="E4426" s="95"/>
      <c r="F4426" s="96"/>
      <c r="G4426" s="96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254"/>
      <c r="AI4426" s="254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5"/>
      <c r="BL4426" s="95"/>
      <c r="BM4426" s="95"/>
      <c r="BN4426" s="95"/>
      <c r="BO4426" s="95"/>
      <c r="BP4426" s="95"/>
      <c r="BQ4426" s="97"/>
      <c r="BR4426" s="97"/>
      <c r="BS4426" s="97"/>
      <c r="BT4426" s="95"/>
      <c r="BU4426" s="95"/>
      <c r="BV4426" s="95"/>
    </row>
    <row r="4427" spans="1:77" s="17" customFormat="1" ht="33.75" hidden="1" x14ac:dyDescent="0.5">
      <c r="A4427" s="255"/>
      <c r="B4427" s="604" t="s">
        <v>9</v>
      </c>
      <c r="C4427" s="604"/>
      <c r="D4427" s="604"/>
      <c r="E4427" s="604"/>
      <c r="F4427" s="604"/>
      <c r="G4427" s="604"/>
      <c r="H4427" s="604"/>
      <c r="I4427" s="604"/>
      <c r="J4427" s="604"/>
      <c r="K4427" s="604"/>
      <c r="L4427" s="604"/>
      <c r="M4427" s="604"/>
      <c r="N4427" s="604"/>
      <c r="O4427" s="604"/>
      <c r="P4427" s="604"/>
      <c r="Q4427" s="604"/>
      <c r="R4427" s="604"/>
      <c r="S4427" s="604"/>
      <c r="T4427" s="604"/>
      <c r="U4427" s="604"/>
      <c r="V4427" s="604"/>
      <c r="W4427" s="604"/>
      <c r="X4427" s="604"/>
      <c r="Y4427" s="604"/>
      <c r="Z4427" s="604"/>
      <c r="AA4427" s="604"/>
      <c r="AB4427" s="604"/>
      <c r="AC4427" s="604"/>
      <c r="AD4427" s="604"/>
      <c r="AE4427" s="604"/>
      <c r="AF4427" s="604"/>
      <c r="AG4427" s="604"/>
      <c r="AH4427" s="604"/>
      <c r="AI4427" s="604"/>
      <c r="AJ4427" s="604"/>
      <c r="AK4427" s="604"/>
      <c r="AL4427" s="604"/>
      <c r="AM4427" s="604"/>
      <c r="AN4427" s="604"/>
      <c r="AO4427" s="604"/>
      <c r="AP4427" s="604"/>
      <c r="AQ4427" s="604"/>
      <c r="AR4427" s="604"/>
      <c r="AS4427" s="604"/>
      <c r="AT4427" s="604"/>
      <c r="AU4427" s="604"/>
      <c r="AV4427" s="604"/>
      <c r="AW4427" s="604"/>
      <c r="AX4427" s="604"/>
      <c r="AY4427" s="604"/>
      <c r="AZ4427" s="604"/>
      <c r="BA4427" s="604"/>
      <c r="BB4427" s="604"/>
      <c r="BC4427" s="604"/>
      <c r="BD4427" s="604"/>
      <c r="BE4427" s="604"/>
      <c r="BF4427" s="604"/>
      <c r="BG4427" s="604"/>
      <c r="BH4427" s="604"/>
      <c r="BI4427" s="604"/>
      <c r="BJ4427" s="604"/>
      <c r="BK4427" s="604"/>
      <c r="BL4427" s="604"/>
      <c r="BM4427" s="604"/>
      <c r="BN4427" s="604"/>
      <c r="BO4427" s="604"/>
      <c r="BP4427" s="604"/>
      <c r="BQ4427" s="256"/>
      <c r="BR4427" s="256"/>
      <c r="BS4427" s="256"/>
      <c r="BT4427" s="257"/>
      <c r="BU4427" s="257"/>
      <c r="BV4427" s="255"/>
    </row>
    <row r="4428" spans="1:77" ht="10.9" hidden="1" customHeight="1" x14ac:dyDescent="0.45">
      <c r="A4428" s="95"/>
      <c r="B4428" s="258"/>
      <c r="C4428" s="62"/>
      <c r="D4428" s="62"/>
      <c r="E4428" s="62"/>
      <c r="F4428" s="63"/>
      <c r="G4428" s="63"/>
      <c r="H4428" s="62"/>
      <c r="I4428" s="62"/>
      <c r="J4428" s="62"/>
      <c r="K4428" s="62"/>
      <c r="L4428" s="62"/>
      <c r="M4428" s="62"/>
      <c r="N4428" s="62"/>
      <c r="O4428" s="62"/>
      <c r="P4428" s="62"/>
      <c r="Q4428" s="62"/>
      <c r="R4428" s="62"/>
      <c r="S4428" s="62"/>
      <c r="T4428" s="62"/>
      <c r="U4428" s="62"/>
      <c r="V4428" s="62"/>
      <c r="W4428" s="62"/>
      <c r="X4428" s="62"/>
      <c r="Y4428" s="62"/>
      <c r="Z4428" s="62"/>
      <c r="AA4428" s="62"/>
      <c r="AB4428" s="62"/>
      <c r="AC4428" s="62"/>
      <c r="AD4428" s="62"/>
      <c r="AE4428" s="62"/>
      <c r="AF4428" s="62"/>
      <c r="AG4428" s="62"/>
      <c r="AH4428" s="259"/>
      <c r="AI4428" s="259"/>
      <c r="AJ4428" s="62"/>
      <c r="AK4428" s="62"/>
      <c r="AL4428" s="62"/>
      <c r="AM4428" s="62"/>
      <c r="AN4428" s="62"/>
      <c r="AO4428" s="62"/>
      <c r="AP4428" s="62"/>
      <c r="AQ4428" s="62"/>
      <c r="AR4428" s="62"/>
      <c r="AS4428" s="62"/>
      <c r="AT4428" s="62"/>
      <c r="AU4428" s="62"/>
      <c r="AV4428" s="62"/>
      <c r="AW4428" s="62"/>
      <c r="AX4428" s="62"/>
      <c r="AY4428" s="62"/>
      <c r="AZ4428" s="62"/>
      <c r="BA4428" s="62"/>
      <c r="BB4428" s="62"/>
      <c r="BC4428" s="62"/>
      <c r="BD4428" s="62"/>
      <c r="BE4428" s="62"/>
      <c r="BF4428" s="62"/>
      <c r="BG4428" s="62"/>
      <c r="BH4428" s="62"/>
      <c r="BI4428" s="62"/>
      <c r="BJ4428" s="62"/>
      <c r="BK4428" s="62"/>
      <c r="BL4428" s="62"/>
      <c r="BM4428" s="62"/>
      <c r="BN4428" s="62"/>
      <c r="BO4428" s="62"/>
      <c r="BP4428" s="94"/>
      <c r="BQ4428" s="87"/>
      <c r="BR4428" s="94"/>
      <c r="BS4428" s="94"/>
      <c r="BT4428" s="15"/>
      <c r="BU4428" s="15"/>
      <c r="BV4428" s="95"/>
    </row>
    <row r="4429" spans="1:77" s="18" customFormat="1" ht="36.75" hidden="1" customHeight="1" x14ac:dyDescent="0.45">
      <c r="A4429" s="260"/>
      <c r="B4429" s="258"/>
      <c r="C4429" s="261"/>
      <c r="D4429" s="262" t="s">
        <v>10</v>
      </c>
      <c r="E4429" s="605" t="str">
        <f>IF(ROSTER!D$3="","",ROSTER!D$3)</f>
        <v/>
      </c>
      <c r="F4429" s="605"/>
      <c r="G4429" s="605"/>
      <c r="H4429" s="605"/>
      <c r="I4429" s="605"/>
      <c r="J4429" s="605"/>
      <c r="K4429" s="605"/>
      <c r="L4429" s="605"/>
      <c r="M4429" s="605"/>
      <c r="N4429" s="605"/>
      <c r="O4429" s="605"/>
      <c r="P4429" s="605"/>
      <c r="Q4429" s="605"/>
      <c r="R4429" s="605"/>
      <c r="S4429" s="605"/>
      <c r="T4429" s="605"/>
      <c r="U4429" s="605"/>
      <c r="V4429" s="605"/>
      <c r="W4429" s="605"/>
      <c r="X4429" s="605"/>
      <c r="Y4429" s="605"/>
      <c r="Z4429" s="605"/>
      <c r="AA4429" s="605"/>
      <c r="AB4429" s="605"/>
      <c r="AC4429" s="605"/>
      <c r="AD4429" s="605"/>
      <c r="AE4429" s="605"/>
      <c r="AF4429" s="316"/>
      <c r="AG4429" s="606" t="s">
        <v>11</v>
      </c>
      <c r="AH4429" s="606"/>
      <c r="AI4429" s="606"/>
      <c r="AJ4429" s="606"/>
      <c r="AK4429" s="606"/>
      <c r="AL4429" s="606"/>
      <c r="AM4429" s="606"/>
      <c r="AN4429" s="607"/>
      <c r="AO4429" s="607"/>
      <c r="AP4429" s="607"/>
      <c r="AQ4429" s="607"/>
      <c r="AR4429" s="607"/>
      <c r="AS4429" s="607"/>
      <c r="AT4429" s="607"/>
      <c r="AU4429" s="607"/>
      <c r="AV4429" s="607"/>
      <c r="AW4429" s="607"/>
      <c r="AX4429" s="607"/>
      <c r="AY4429" s="607"/>
      <c r="AZ4429" s="607"/>
      <c r="BA4429" s="607"/>
      <c r="BB4429" s="607"/>
      <c r="BC4429" s="607"/>
      <c r="BD4429" s="607"/>
      <c r="BE4429" s="607"/>
      <c r="BF4429" s="607"/>
      <c r="BG4429" s="607"/>
      <c r="BH4429" s="607"/>
      <c r="BI4429" s="607"/>
      <c r="BJ4429" s="607"/>
      <c r="BK4429" s="607"/>
      <c r="BL4429" s="607"/>
      <c r="BM4429" s="607"/>
      <c r="BN4429" s="607"/>
      <c r="BO4429" s="607"/>
      <c r="BP4429" s="94"/>
      <c r="BQ4429" s="88" t="s">
        <v>130</v>
      </c>
      <c r="BR4429" s="94"/>
      <c r="BS4429" s="94"/>
      <c r="BT4429" s="263"/>
      <c r="BU4429" s="263"/>
      <c r="BV4429" s="260"/>
    </row>
    <row r="4430" spans="1:77" ht="8.85" hidden="1" customHeight="1" x14ac:dyDescent="0.45">
      <c r="A4430" s="96"/>
      <c r="B4430" s="258"/>
      <c r="C4430" s="259" t="s">
        <v>39</v>
      </c>
      <c r="D4430" s="259"/>
      <c r="E4430" s="259"/>
      <c r="F4430" s="63"/>
      <c r="G4430" s="63"/>
      <c r="H4430" s="259"/>
      <c r="I4430" s="259"/>
      <c r="J4430" s="317"/>
      <c r="K4430" s="317"/>
      <c r="L4430" s="317"/>
      <c r="M4430" s="317"/>
      <c r="N4430" s="317"/>
      <c r="O4430" s="317"/>
      <c r="P4430" s="317"/>
      <c r="Q4430" s="317"/>
      <c r="R4430" s="317"/>
      <c r="S4430" s="317"/>
      <c r="T4430" s="317"/>
      <c r="U4430" s="317"/>
      <c r="V4430" s="317"/>
      <c r="W4430" s="317"/>
      <c r="X4430" s="317"/>
      <c r="Y4430" s="317"/>
      <c r="Z4430" s="317"/>
      <c r="AA4430" s="317"/>
      <c r="AB4430" s="317"/>
      <c r="AC4430" s="317"/>
      <c r="AD4430" s="317"/>
      <c r="AE4430" s="317"/>
      <c r="AF4430" s="317"/>
      <c r="AG4430" s="317"/>
      <c r="AH4430" s="317"/>
      <c r="AI4430" s="259"/>
      <c r="AJ4430" s="264"/>
      <c r="AK4430" s="265"/>
      <c r="AL4430" s="265"/>
      <c r="AM4430" s="265"/>
      <c r="AN4430" s="265"/>
      <c r="AO4430" s="265"/>
      <c r="AP4430" s="265"/>
      <c r="AQ4430" s="266"/>
      <c r="AR4430" s="266"/>
      <c r="AS4430" s="266"/>
      <c r="AT4430" s="266"/>
      <c r="AU4430" s="266"/>
      <c r="AV4430" s="266"/>
      <c r="AW4430" s="266"/>
      <c r="AX4430" s="266"/>
      <c r="AY4430" s="266"/>
      <c r="AZ4430" s="266"/>
      <c r="BA4430" s="266"/>
      <c r="BB4430" s="266"/>
      <c r="BC4430" s="266"/>
      <c r="BD4430" s="266"/>
      <c r="BE4430" s="266"/>
      <c r="BF4430" s="266"/>
      <c r="BG4430" s="266"/>
      <c r="BH4430" s="266"/>
      <c r="BI4430" s="266"/>
      <c r="BJ4430" s="266"/>
      <c r="BK4430" s="266"/>
      <c r="BL4430" s="266"/>
      <c r="BM4430" s="266"/>
      <c r="BN4430" s="266"/>
      <c r="BO4430" s="266"/>
      <c r="BP4430" s="266"/>
      <c r="BQ4430" s="267"/>
      <c r="BR4430" s="267"/>
      <c r="BS4430" s="267"/>
      <c r="BT4430" s="268"/>
      <c r="BU4430" s="268"/>
      <c r="BV4430" s="96"/>
    </row>
    <row r="4431" spans="1:77" s="18" customFormat="1" ht="33.75" hidden="1" x14ac:dyDescent="0.45">
      <c r="A4431" s="260"/>
      <c r="B4431" s="258"/>
      <c r="C4431" s="608" t="s">
        <v>38</v>
      </c>
      <c r="D4431" s="608"/>
      <c r="E4431" s="607"/>
      <c r="F4431" s="607"/>
      <c r="G4431" s="607"/>
      <c r="H4431" s="607"/>
      <c r="I4431" s="607"/>
      <c r="J4431" s="607"/>
      <c r="K4431" s="607"/>
      <c r="L4431" s="607"/>
      <c r="M4431" s="607"/>
      <c r="N4431" s="607"/>
      <c r="O4431" s="607"/>
      <c r="P4431" s="607"/>
      <c r="Q4431" s="607"/>
      <c r="R4431" s="607"/>
      <c r="S4431" s="607"/>
      <c r="T4431" s="607"/>
      <c r="U4431" s="607"/>
      <c r="V4431" s="607"/>
      <c r="W4431" s="607"/>
      <c r="X4431" s="607"/>
      <c r="Y4431" s="607"/>
      <c r="Z4431" s="607"/>
      <c r="AA4431" s="607"/>
      <c r="AB4431" s="607"/>
      <c r="AC4431" s="607"/>
      <c r="AD4431" s="607"/>
      <c r="AE4431" s="607"/>
      <c r="AF4431" s="316"/>
      <c r="AG4431" s="609" t="s">
        <v>21</v>
      </c>
      <c r="AH4431" s="609"/>
      <c r="AI4431" s="609"/>
      <c r="AJ4431" s="609"/>
      <c r="AK4431" s="607"/>
      <c r="AL4431" s="607"/>
      <c r="AM4431" s="607"/>
      <c r="AN4431" s="607"/>
      <c r="AO4431" s="607"/>
      <c r="AP4431" s="607"/>
      <c r="AQ4431" s="607"/>
      <c r="AR4431" s="607"/>
      <c r="AS4431" s="607"/>
      <c r="AT4431" s="607"/>
      <c r="AU4431" s="607"/>
      <c r="AV4431" s="607"/>
      <c r="AW4431" s="607"/>
      <c r="AX4431" s="607"/>
      <c r="AY4431" s="607"/>
      <c r="AZ4431" s="607"/>
      <c r="BA4431" s="607"/>
      <c r="BB4431" s="607"/>
      <c r="BC4431" s="610" t="s">
        <v>12</v>
      </c>
      <c r="BD4431" s="610"/>
      <c r="BE4431" s="610"/>
      <c r="BF4431" s="611"/>
      <c r="BG4431" s="611"/>
      <c r="BH4431" s="611"/>
      <c r="BI4431" s="611"/>
      <c r="BJ4431" s="611"/>
      <c r="BK4431" s="611"/>
      <c r="BL4431" s="611"/>
      <c r="BM4431" s="611"/>
      <c r="BN4431" s="611"/>
      <c r="BO4431" s="611"/>
      <c r="BP4431" s="64"/>
      <c r="BQ4431" s="307"/>
      <c r="BR4431" s="65"/>
      <c r="BS4431" s="65"/>
      <c r="BT4431" s="270">
        <f>IF(BF4431=0,0,1)</f>
        <v>0</v>
      </c>
      <c r="BU4431" s="18">
        <f>IF((BG4481+BK4481)&gt;(AQ4481+AU4481),1,0)</f>
        <v>0</v>
      </c>
      <c r="BV4431" s="271"/>
    </row>
    <row r="4432" spans="1:77" ht="9.6" hidden="1" customHeight="1" x14ac:dyDescent="0.45">
      <c r="A4432" s="95"/>
      <c r="B4432" s="258"/>
      <c r="C4432" s="62"/>
      <c r="D4432" s="62"/>
      <c r="E4432" s="62"/>
      <c r="F4432" s="63"/>
      <c r="G4432" s="63"/>
      <c r="H4432" s="62"/>
      <c r="I4432" s="62"/>
      <c r="J4432" s="62"/>
      <c r="K4432" s="62"/>
      <c r="L4432" s="62"/>
      <c r="M4432" s="62"/>
      <c r="N4432" s="62"/>
      <c r="O4432" s="62"/>
      <c r="P4432" s="62"/>
      <c r="Q4432" s="62"/>
      <c r="R4432" s="62"/>
      <c r="S4432" s="62"/>
      <c r="T4432" s="62"/>
      <c r="U4432" s="62"/>
      <c r="V4432" s="62"/>
      <c r="W4432" s="62"/>
      <c r="X4432" s="62"/>
      <c r="Y4432" s="62"/>
      <c r="Z4432" s="62"/>
      <c r="AA4432" s="62"/>
      <c r="AB4432" s="62"/>
      <c r="AC4432" s="62"/>
      <c r="AD4432" s="62"/>
      <c r="AE4432" s="62"/>
      <c r="AF4432" s="62"/>
      <c r="AG4432" s="62"/>
      <c r="AH4432" s="259"/>
      <c r="AI4432" s="259"/>
      <c r="AJ4432" s="62"/>
      <c r="AK4432" s="62"/>
      <c r="AL4432" s="62"/>
      <c r="AM4432" s="62"/>
      <c r="AN4432" s="62"/>
      <c r="AO4432" s="62"/>
      <c r="AP4432" s="62"/>
      <c r="AQ4432" s="62"/>
      <c r="AR4432" s="62"/>
      <c r="AS4432" s="62"/>
      <c r="AT4432" s="62"/>
      <c r="AU4432" s="62"/>
      <c r="AV4432" s="62"/>
      <c r="AW4432" s="62"/>
      <c r="AX4432" s="62"/>
      <c r="AY4432" s="62"/>
      <c r="AZ4432" s="62"/>
      <c r="BA4432" s="62"/>
      <c r="BB4432" s="62"/>
      <c r="BC4432" s="62"/>
      <c r="BD4432" s="62"/>
      <c r="BE4432" s="62"/>
      <c r="BF4432" s="62"/>
      <c r="BG4432" s="62"/>
      <c r="BH4432" s="62"/>
      <c r="BI4432" s="62"/>
      <c r="BJ4432" s="62"/>
      <c r="BK4432" s="62"/>
      <c r="BL4432" s="62"/>
      <c r="BM4432" s="62"/>
      <c r="BN4432" s="62"/>
      <c r="BO4432" s="62"/>
      <c r="BP4432" s="62"/>
      <c r="BQ4432" s="66"/>
      <c r="BR4432" s="66"/>
      <c r="BS4432" s="66"/>
      <c r="BT4432" s="15"/>
      <c r="BU4432" s="15"/>
      <c r="BV4432" s="95"/>
    </row>
    <row r="4433" spans="1:74" ht="8.85" hidden="1" customHeight="1" thickBot="1" x14ac:dyDescent="0.5">
      <c r="A4433" s="95"/>
      <c r="B4433" s="113"/>
      <c r="C4433" s="67"/>
      <c r="D4433" s="67"/>
      <c r="E4433" s="67"/>
      <c r="F4433" s="68"/>
      <c r="G4433" s="68"/>
      <c r="H4433" s="67"/>
      <c r="I4433" s="67"/>
      <c r="J4433" s="67"/>
      <c r="K4433" s="67"/>
      <c r="L4433" s="67"/>
      <c r="M4433" s="67"/>
      <c r="N4433" s="67"/>
      <c r="O4433" s="67"/>
      <c r="P4433" s="67"/>
      <c r="Q4433" s="67"/>
      <c r="R4433" s="67"/>
      <c r="S4433" s="67"/>
      <c r="T4433" s="67"/>
      <c r="U4433" s="67"/>
      <c r="V4433" s="67"/>
      <c r="W4433" s="67"/>
      <c r="X4433" s="67"/>
      <c r="Y4433" s="67"/>
      <c r="Z4433" s="67"/>
      <c r="AA4433" s="67"/>
      <c r="AB4433" s="67"/>
      <c r="AC4433" s="67"/>
      <c r="AD4433" s="67"/>
      <c r="AE4433" s="67"/>
      <c r="AF4433" s="67"/>
      <c r="AG4433" s="67"/>
      <c r="AH4433" s="272"/>
      <c r="AI4433" s="272"/>
      <c r="AJ4433" s="67"/>
      <c r="AK4433" s="67"/>
      <c r="AL4433" s="67"/>
      <c r="AM4433" s="67"/>
      <c r="AN4433" s="67"/>
      <c r="AO4433" s="67"/>
      <c r="AP4433" s="67"/>
      <c r="AQ4433" s="67"/>
      <c r="AR4433" s="67"/>
      <c r="AS4433" s="67"/>
      <c r="AT4433" s="67"/>
      <c r="AU4433" s="67"/>
      <c r="AV4433" s="67"/>
      <c r="AW4433" s="67"/>
      <c r="AX4433" s="67"/>
      <c r="AY4433" s="67"/>
      <c r="AZ4433" s="67"/>
      <c r="BA4433" s="67"/>
      <c r="BB4433" s="67"/>
      <c r="BC4433" s="67"/>
      <c r="BD4433" s="67"/>
      <c r="BE4433" s="67"/>
      <c r="BF4433" s="67"/>
      <c r="BG4433" s="67"/>
      <c r="BH4433" s="67"/>
      <c r="BI4433" s="67"/>
      <c r="BJ4433" s="67"/>
      <c r="BK4433" s="67"/>
      <c r="BL4433" s="67"/>
      <c r="BM4433" s="67"/>
      <c r="BN4433" s="67"/>
      <c r="BO4433" s="67"/>
      <c r="BP4433" s="67"/>
      <c r="BQ4433" s="69"/>
      <c r="BR4433" s="69"/>
      <c r="BS4433" s="69"/>
      <c r="BT4433" s="15"/>
      <c r="BU4433" s="15"/>
      <c r="BV4433" s="95"/>
    </row>
    <row r="4434" spans="1:74" s="18" customFormat="1" ht="40.5" hidden="1" customHeight="1" thickTop="1" x14ac:dyDescent="0.4">
      <c r="A4434" s="271"/>
      <c r="B4434" s="652" t="s">
        <v>0</v>
      </c>
      <c r="C4434" s="648" t="s">
        <v>1</v>
      </c>
      <c r="D4434" s="649"/>
      <c r="E4434" s="273" t="s">
        <v>28</v>
      </c>
      <c r="F4434" s="546" t="s">
        <v>100</v>
      </c>
      <c r="G4434" s="546" t="s">
        <v>101</v>
      </c>
      <c r="H4434" s="704" t="s">
        <v>41</v>
      </c>
      <c r="I4434" s="705"/>
      <c r="J4434" s="554" t="s">
        <v>7</v>
      </c>
      <c r="K4434" s="554"/>
      <c r="L4434" s="554"/>
      <c r="M4434" s="554"/>
      <c r="N4434" s="554"/>
      <c r="O4434" s="554"/>
      <c r="P4434" s="554" t="s">
        <v>2</v>
      </c>
      <c r="Q4434" s="554"/>
      <c r="R4434" s="554"/>
      <c r="S4434" s="554"/>
      <c r="T4434" s="554"/>
      <c r="U4434" s="554"/>
      <c r="V4434" s="308"/>
      <c r="W4434" s="308"/>
      <c r="X4434" s="687" t="s">
        <v>35</v>
      </c>
      <c r="Y4434" s="688"/>
      <c r="Z4434" s="687" t="s">
        <v>36</v>
      </c>
      <c r="AA4434" s="688"/>
      <c r="AB4434" s="687" t="s">
        <v>44</v>
      </c>
      <c r="AC4434" s="688"/>
      <c r="AD4434" s="554" t="s">
        <v>6</v>
      </c>
      <c r="AE4434" s="554"/>
      <c r="AF4434" s="554"/>
      <c r="AG4434" s="554"/>
      <c r="AH4434" s="554"/>
      <c r="AI4434" s="554"/>
      <c r="AJ4434" s="554" t="s">
        <v>68</v>
      </c>
      <c r="AK4434" s="554"/>
      <c r="AL4434" s="554"/>
      <c r="AM4434" s="554"/>
      <c r="AN4434" s="554"/>
      <c r="AO4434" s="554"/>
      <c r="AP4434" s="554" t="s">
        <v>69</v>
      </c>
      <c r="AQ4434" s="554"/>
      <c r="AR4434" s="554"/>
      <c r="AS4434" s="554"/>
      <c r="AT4434" s="554"/>
      <c r="AU4434" s="554"/>
      <c r="AV4434" s="554" t="s">
        <v>70</v>
      </c>
      <c r="AW4434" s="554"/>
      <c r="AX4434" s="554"/>
      <c r="AY4434" s="554"/>
      <c r="AZ4434" s="554"/>
      <c r="BA4434" s="556"/>
      <c r="BB4434" s="554" t="s">
        <v>4</v>
      </c>
      <c r="BC4434" s="554"/>
      <c r="BD4434" s="554"/>
      <c r="BE4434" s="554"/>
      <c r="BF4434" s="554"/>
      <c r="BG4434" s="555"/>
      <c r="BH4434" s="554" t="s">
        <v>71</v>
      </c>
      <c r="BI4434" s="554"/>
      <c r="BJ4434" s="554"/>
      <c r="BK4434" s="554"/>
      <c r="BL4434" s="554"/>
      <c r="BM4434" s="556"/>
      <c r="BN4434" s="557" t="s">
        <v>25</v>
      </c>
      <c r="BO4434" s="558"/>
      <c r="BP4434" s="559"/>
      <c r="BQ4434" s="691" t="s">
        <v>110</v>
      </c>
      <c r="BR4434" s="691" t="s">
        <v>86</v>
      </c>
      <c r="BS4434" s="691" t="s">
        <v>87</v>
      </c>
      <c r="BT4434" s="274"/>
      <c r="BU4434" s="274"/>
      <c r="BV4434" s="271"/>
    </row>
    <row r="4435" spans="1:74" s="18" customFormat="1" ht="41.25" hidden="1" customHeight="1" x14ac:dyDescent="0.4">
      <c r="A4435" s="271"/>
      <c r="B4435" s="653"/>
      <c r="C4435" s="650"/>
      <c r="D4435" s="651"/>
      <c r="E4435" s="275" t="s">
        <v>102</v>
      </c>
      <c r="F4435" s="547"/>
      <c r="G4435" s="547"/>
      <c r="H4435" s="706"/>
      <c r="I4435" s="707"/>
      <c r="J4435" s="525" t="s">
        <v>17</v>
      </c>
      <c r="K4435" s="526"/>
      <c r="L4435" s="521" t="s">
        <v>18</v>
      </c>
      <c r="M4435" s="522"/>
      <c r="N4435" s="523" t="s">
        <v>19</v>
      </c>
      <c r="O4435" s="524" t="s">
        <v>8</v>
      </c>
      <c r="P4435" s="525" t="s">
        <v>26</v>
      </c>
      <c r="Q4435" s="526"/>
      <c r="R4435" s="521" t="s">
        <v>24</v>
      </c>
      <c r="S4435" s="522"/>
      <c r="T4435" s="523" t="s">
        <v>19</v>
      </c>
      <c r="U4435" s="524"/>
      <c r="V4435" s="309"/>
      <c r="W4435" s="309"/>
      <c r="X4435" s="689"/>
      <c r="Y4435" s="690"/>
      <c r="Z4435" s="689"/>
      <c r="AA4435" s="690"/>
      <c r="AB4435" s="689"/>
      <c r="AC4435" s="690"/>
      <c r="AD4435" s="525" t="s">
        <v>48</v>
      </c>
      <c r="AE4435" s="526"/>
      <c r="AF4435" s="521" t="s">
        <v>23</v>
      </c>
      <c r="AG4435" s="522" t="s">
        <v>3</v>
      </c>
      <c r="AH4435" s="563" t="s">
        <v>5</v>
      </c>
      <c r="AI4435" s="564"/>
      <c r="AJ4435" s="525" t="s">
        <v>48</v>
      </c>
      <c r="AK4435" s="526"/>
      <c r="AL4435" s="521" t="s">
        <v>23</v>
      </c>
      <c r="AM4435" s="522" t="s">
        <v>3</v>
      </c>
      <c r="AN4435" s="563" t="s">
        <v>5</v>
      </c>
      <c r="AO4435" s="564"/>
      <c r="AP4435" s="525" t="s">
        <v>48</v>
      </c>
      <c r="AQ4435" s="526"/>
      <c r="AR4435" s="521" t="s">
        <v>23</v>
      </c>
      <c r="AS4435" s="522" t="s">
        <v>3</v>
      </c>
      <c r="AT4435" s="563" t="s">
        <v>5</v>
      </c>
      <c r="AU4435" s="564"/>
      <c r="AV4435" s="525" t="s">
        <v>48</v>
      </c>
      <c r="AW4435" s="526"/>
      <c r="AX4435" s="521" t="s">
        <v>23</v>
      </c>
      <c r="AY4435" s="522" t="s">
        <v>3</v>
      </c>
      <c r="AZ4435" s="563" t="s">
        <v>5</v>
      </c>
      <c r="BA4435" s="564"/>
      <c r="BB4435" s="525" t="s">
        <v>48</v>
      </c>
      <c r="BC4435" s="526"/>
      <c r="BD4435" s="521" t="s">
        <v>23</v>
      </c>
      <c r="BE4435" s="522" t="s">
        <v>3</v>
      </c>
      <c r="BF4435" s="563" t="s">
        <v>5</v>
      </c>
      <c r="BG4435" s="564"/>
      <c r="BH4435" s="525" t="s">
        <v>48</v>
      </c>
      <c r="BI4435" s="526"/>
      <c r="BJ4435" s="521" t="s">
        <v>23</v>
      </c>
      <c r="BK4435" s="522" t="s">
        <v>3</v>
      </c>
      <c r="BL4435" s="563" t="s">
        <v>5</v>
      </c>
      <c r="BM4435" s="564"/>
      <c r="BN4435" s="560"/>
      <c r="BO4435" s="561"/>
      <c r="BP4435" s="562"/>
      <c r="BQ4435" s="692"/>
      <c r="BR4435" s="692"/>
      <c r="BS4435" s="692"/>
      <c r="BT4435" s="274"/>
      <c r="BU4435" s="274"/>
      <c r="BV4435" s="271"/>
    </row>
    <row r="4436" spans="1:74" ht="23.85" hidden="1" customHeight="1" x14ac:dyDescent="0.35">
      <c r="A4436" s="276"/>
      <c r="B4436" s="570" t="str">
        <f>IF(ROSTER!B$8="","",ROSTER!B$8)</f>
        <v/>
      </c>
      <c r="C4436" s="572" t="str">
        <f>IF(ROSTER!C$8="","",ROSTER!C$8)</f>
        <v/>
      </c>
      <c r="D4436" s="573"/>
      <c r="E4436" s="574"/>
      <c r="F4436" s="576">
        <f>IF(E4436="y",1,IF(E4436="S",1,0))</f>
        <v>0</v>
      </c>
      <c r="G4436" s="582">
        <f>IF(E4436="S",1,0)</f>
        <v>0</v>
      </c>
      <c r="H4436" s="578"/>
      <c r="I4436" s="543"/>
      <c r="J4436" s="542"/>
      <c r="K4436" s="580"/>
      <c r="L4436" s="584"/>
      <c r="M4436" s="585"/>
      <c r="N4436" s="588">
        <f>L4436+J4436</f>
        <v>0</v>
      </c>
      <c r="O4436" s="589"/>
      <c r="P4436" s="542"/>
      <c r="Q4436" s="580"/>
      <c r="R4436" s="584"/>
      <c r="S4436" s="585"/>
      <c r="T4436" s="588">
        <f>R4436-P4436</f>
        <v>0</v>
      </c>
      <c r="U4436" s="589"/>
      <c r="V4436" s="310"/>
      <c r="W4436" s="310"/>
      <c r="X4436" s="578"/>
      <c r="Y4436" s="543"/>
      <c r="Z4436" s="542"/>
      <c r="AA4436" s="543"/>
      <c r="AB4436" s="542"/>
      <c r="AC4436" s="543"/>
      <c r="AD4436" s="542"/>
      <c r="AE4436" s="580"/>
      <c r="AF4436" s="584"/>
      <c r="AG4436" s="585"/>
      <c r="AH4436" s="595">
        <f>IF(AD4436=0,0,(AF4436/AD4436)*100)</f>
        <v>0</v>
      </c>
      <c r="AI4436" s="596"/>
      <c r="AJ4436" s="542"/>
      <c r="AK4436" s="580"/>
      <c r="AL4436" s="584"/>
      <c r="AM4436" s="585"/>
      <c r="AN4436" s="595">
        <f>IF(AJ4436=0,0,(AL4436/AJ4436)*100)</f>
        <v>0</v>
      </c>
      <c r="AO4436" s="596"/>
      <c r="AP4436" s="542"/>
      <c r="AQ4436" s="580"/>
      <c r="AR4436" s="584"/>
      <c r="AS4436" s="585"/>
      <c r="AT4436" s="595">
        <f>IF(AP4436=0,0,(AR4436/AP4436)*100)</f>
        <v>0</v>
      </c>
      <c r="AU4436" s="596"/>
      <c r="AV4436" s="599">
        <f>AD4436+AJ4436+AP4436</f>
        <v>0</v>
      </c>
      <c r="AW4436" s="600"/>
      <c r="AX4436" s="630">
        <f>AF4436+AL4436+AR4436</f>
        <v>0</v>
      </c>
      <c r="AY4436" s="631"/>
      <c r="AZ4436" s="595">
        <f>IF(AV4436=0,0,(AX4436/AV4436)*100)</f>
        <v>0</v>
      </c>
      <c r="BA4436" s="596"/>
      <c r="BB4436" s="542"/>
      <c r="BC4436" s="580"/>
      <c r="BD4436" s="584"/>
      <c r="BE4436" s="585"/>
      <c r="BF4436" s="595">
        <f>IF(BB4436=0,0,(BD4436/BB4436)*100)</f>
        <v>0</v>
      </c>
      <c r="BG4436" s="596"/>
      <c r="BH4436" s="599">
        <f>AV4436+BB4436</f>
        <v>0</v>
      </c>
      <c r="BI4436" s="600"/>
      <c r="BJ4436" s="630">
        <f>AX4436+BD4436</f>
        <v>0</v>
      </c>
      <c r="BK4436" s="631"/>
      <c r="BL4436" s="595">
        <f>IF(BH4436=0,0,(BJ4436/BH4436)*100)</f>
        <v>0</v>
      </c>
      <c r="BM4436" s="596"/>
      <c r="BN4436" s="656">
        <f>(AF4436*2)+(AL4436*2)+(AR4436*3)+BD4436</f>
        <v>0</v>
      </c>
      <c r="BO4436" s="657"/>
      <c r="BP4436" s="658"/>
      <c r="BQ4436" s="676">
        <f>IF(BS4436=0,0,50*BR4436/BS4436)</f>
        <v>0</v>
      </c>
      <c r="BR4436" s="662">
        <f>(BN4436*BU$11)+(N4436*BU$12)+(Z4436*BU$13)+(R4436*BU$14)+(X4436*BU$15)+(AB4436*BU$16)</f>
        <v>0</v>
      </c>
      <c r="BS4436" s="662">
        <f>((BB4436-BD4436)*BU$18)+((AV4436-AX4436)*BU$17)+(H4436*BU$19)+(P4436*BU$20)</f>
        <v>0</v>
      </c>
      <c r="BT4436" s="19" t="s">
        <v>75</v>
      </c>
      <c r="BU4436" s="277">
        <f>IF(BQ4431="B",'VALUE POINTS'!L$10,IF('GAME STATS'!BQ4431="C",'VALUE POINTS'!M$10,'VALUE POINTS'!K$10))</f>
        <v>1</v>
      </c>
      <c r="BV4436" s="278"/>
    </row>
    <row r="4437" spans="1:74" ht="23.85" hidden="1" customHeight="1" x14ac:dyDescent="0.35">
      <c r="A4437" s="276"/>
      <c r="B4437" s="571"/>
      <c r="C4437" s="642" t="str">
        <f>IF(ROSTER!D$8="","",ROSTER!D$8)</f>
        <v/>
      </c>
      <c r="D4437" s="643"/>
      <c r="E4437" s="575"/>
      <c r="F4437" s="577"/>
      <c r="G4437" s="583"/>
      <c r="H4437" s="579"/>
      <c r="I4437" s="545"/>
      <c r="J4437" s="544"/>
      <c r="K4437" s="581"/>
      <c r="L4437" s="586"/>
      <c r="M4437" s="587"/>
      <c r="N4437" s="592" t="s">
        <v>16</v>
      </c>
      <c r="O4437" s="603"/>
      <c r="P4437" s="544"/>
      <c r="Q4437" s="581"/>
      <c r="R4437" s="586"/>
      <c r="S4437" s="587"/>
      <c r="T4437" s="592" t="s">
        <v>16</v>
      </c>
      <c r="U4437" s="603"/>
      <c r="V4437" s="311"/>
      <c r="W4437" s="311"/>
      <c r="X4437" s="579"/>
      <c r="Y4437" s="545"/>
      <c r="Z4437" s="544"/>
      <c r="AA4437" s="545"/>
      <c r="AB4437" s="544"/>
      <c r="AC4437" s="545"/>
      <c r="AD4437" s="544"/>
      <c r="AE4437" s="581"/>
      <c r="AF4437" s="586"/>
      <c r="AG4437" s="587"/>
      <c r="AH4437" s="626"/>
      <c r="AI4437" s="627"/>
      <c r="AJ4437" s="544"/>
      <c r="AK4437" s="581"/>
      <c r="AL4437" s="586"/>
      <c r="AM4437" s="587"/>
      <c r="AN4437" s="626"/>
      <c r="AO4437" s="627"/>
      <c r="AP4437" s="544"/>
      <c r="AQ4437" s="581"/>
      <c r="AR4437" s="586"/>
      <c r="AS4437" s="587"/>
      <c r="AT4437" s="626"/>
      <c r="AU4437" s="627"/>
      <c r="AV4437" s="628"/>
      <c r="AW4437" s="629"/>
      <c r="AX4437" s="632"/>
      <c r="AY4437" s="633"/>
      <c r="AZ4437" s="626"/>
      <c r="BA4437" s="627"/>
      <c r="BB4437" s="544"/>
      <c r="BC4437" s="581"/>
      <c r="BD4437" s="586"/>
      <c r="BE4437" s="587"/>
      <c r="BF4437" s="626"/>
      <c r="BG4437" s="627"/>
      <c r="BH4437" s="628"/>
      <c r="BI4437" s="629"/>
      <c r="BJ4437" s="632"/>
      <c r="BK4437" s="633"/>
      <c r="BL4437" s="626"/>
      <c r="BM4437" s="627"/>
      <c r="BN4437" s="678"/>
      <c r="BO4437" s="679"/>
      <c r="BP4437" s="680"/>
      <c r="BQ4437" s="677"/>
      <c r="BR4437" s="663"/>
      <c r="BS4437" s="663"/>
      <c r="BT4437" s="19" t="s">
        <v>76</v>
      </c>
      <c r="BU4437" s="277">
        <f>IF(BQ4431="B",'VALUE POINTS'!L$11,IF('GAME STATS'!BQ4431="C",'VALUE POINTS'!M$11,'VALUE POINTS'!K$11))</f>
        <v>1</v>
      </c>
      <c r="BV4437" s="278"/>
    </row>
    <row r="4438" spans="1:74" ht="21.75" hidden="1" customHeight="1" x14ac:dyDescent="0.35">
      <c r="A4438" s="95"/>
      <c r="B4438" s="570" t="str">
        <f>IF(ROSTER!B$10="","",ROSTER!B$10)</f>
        <v/>
      </c>
      <c r="C4438" s="572" t="str">
        <f>IF(ROSTER!C$10="","",ROSTER!C$10)</f>
        <v/>
      </c>
      <c r="D4438" s="573"/>
      <c r="E4438" s="574"/>
      <c r="F4438" s="576">
        <f>IF(E4438="y",1,IF(E4438="S",1,0))</f>
        <v>0</v>
      </c>
      <c r="G4438" s="582">
        <f>IF(E4438="S",1,0)</f>
        <v>0</v>
      </c>
      <c r="H4438" s="578"/>
      <c r="I4438" s="543"/>
      <c r="J4438" s="542"/>
      <c r="K4438" s="580"/>
      <c r="L4438" s="584"/>
      <c r="M4438" s="585"/>
      <c r="N4438" s="588">
        <f>L4438+J4438</f>
        <v>0</v>
      </c>
      <c r="O4438" s="589"/>
      <c r="P4438" s="542"/>
      <c r="Q4438" s="580"/>
      <c r="R4438" s="584"/>
      <c r="S4438" s="585"/>
      <c r="T4438" s="588">
        <f>R4438-P4438</f>
        <v>0</v>
      </c>
      <c r="U4438" s="589"/>
      <c r="V4438" s="310"/>
      <c r="W4438" s="310"/>
      <c r="X4438" s="578"/>
      <c r="Y4438" s="543"/>
      <c r="Z4438" s="542"/>
      <c r="AA4438" s="543"/>
      <c r="AB4438" s="542"/>
      <c r="AC4438" s="543"/>
      <c r="AD4438" s="542"/>
      <c r="AE4438" s="580"/>
      <c r="AF4438" s="584"/>
      <c r="AG4438" s="585"/>
      <c r="AH4438" s="595">
        <f>IF(AD4438=0,0,(AF4438/AD4438)*100)</f>
        <v>0</v>
      </c>
      <c r="AI4438" s="596"/>
      <c r="AJ4438" s="542"/>
      <c r="AK4438" s="580"/>
      <c r="AL4438" s="584"/>
      <c r="AM4438" s="585"/>
      <c r="AN4438" s="595">
        <f>IF(AJ4438=0,0,(AL4438/AJ4438)*100)</f>
        <v>0</v>
      </c>
      <c r="AO4438" s="596"/>
      <c r="AP4438" s="542"/>
      <c r="AQ4438" s="580"/>
      <c r="AR4438" s="584"/>
      <c r="AS4438" s="585"/>
      <c r="AT4438" s="595">
        <f>IF(AP4438=0,0,(AR4438/AP4438)*100)</f>
        <v>0</v>
      </c>
      <c r="AU4438" s="596"/>
      <c r="AV4438" s="599">
        <f>AD4438+AJ4438+AP4438</f>
        <v>0</v>
      </c>
      <c r="AW4438" s="600"/>
      <c r="AX4438" s="630">
        <f>AF4438+AL4438+AR4438</f>
        <v>0</v>
      </c>
      <c r="AY4438" s="631"/>
      <c r="AZ4438" s="595">
        <f>IF(AV4438=0,0,(AX4438/AV4438)*100)</f>
        <v>0</v>
      </c>
      <c r="BA4438" s="596"/>
      <c r="BB4438" s="542"/>
      <c r="BC4438" s="580"/>
      <c r="BD4438" s="584"/>
      <c r="BE4438" s="585"/>
      <c r="BF4438" s="595">
        <f>IF(BB4438=0,0,(BD4438/BB4438)*100)</f>
        <v>0</v>
      </c>
      <c r="BG4438" s="596"/>
      <c r="BH4438" s="599">
        <f>AV4438+BB4438</f>
        <v>0</v>
      </c>
      <c r="BI4438" s="600"/>
      <c r="BJ4438" s="630">
        <f>AX4438+BD4438</f>
        <v>0</v>
      </c>
      <c r="BK4438" s="631"/>
      <c r="BL4438" s="595">
        <f>IF(BH4438=0,0,(BJ4438/BH4438)*100)</f>
        <v>0</v>
      </c>
      <c r="BM4438" s="596"/>
      <c r="BN4438" s="656">
        <f>(AF4438*2)+(AL4438*2)+(AR4438*3)+BD4438</f>
        <v>0</v>
      </c>
      <c r="BO4438" s="657"/>
      <c r="BP4438" s="658"/>
      <c r="BQ4438" s="676">
        <f>IF(BS4438=0,0,50*BR4438/BS4438)</f>
        <v>0</v>
      </c>
      <c r="BR4438" s="662">
        <f>(BN4438*BU$11)+(N4438*BU$12)+(Z4438*BU$13)+(R4438*BU$14)+(X4438*BU$15)+(AB4438*BU$16)</f>
        <v>0</v>
      </c>
      <c r="BS4438" s="662">
        <f>((BB4438-BD4438)*BU$18)+((AV4438-AX4438)*BU$17)+(H4438*BU$19)+(P4438*BU$20)</f>
        <v>0</v>
      </c>
      <c r="BT4438" s="19" t="s">
        <v>77</v>
      </c>
      <c r="BU4438" s="277">
        <f>IF(BQ4431="B",'VALUE POINTS'!L$12,IF('GAME STATS'!BQ4431="C",'VALUE POINTS'!M$12,'VALUE POINTS'!K$12))</f>
        <v>2</v>
      </c>
      <c r="BV4438" s="278"/>
    </row>
    <row r="4439" spans="1:74" ht="21.75" hidden="1" customHeight="1" x14ac:dyDescent="0.35">
      <c r="A4439" s="95"/>
      <c r="B4439" s="571"/>
      <c r="C4439" s="642" t="str">
        <f>IF(ROSTER!D$10="","",ROSTER!D$10)</f>
        <v/>
      </c>
      <c r="D4439" s="643"/>
      <c r="E4439" s="575"/>
      <c r="F4439" s="577"/>
      <c r="G4439" s="583"/>
      <c r="H4439" s="579"/>
      <c r="I4439" s="545"/>
      <c r="J4439" s="544"/>
      <c r="K4439" s="581"/>
      <c r="L4439" s="586"/>
      <c r="M4439" s="587"/>
      <c r="N4439" s="592" t="s">
        <v>16</v>
      </c>
      <c r="O4439" s="603"/>
      <c r="P4439" s="544"/>
      <c r="Q4439" s="581"/>
      <c r="R4439" s="586"/>
      <c r="S4439" s="587"/>
      <c r="T4439" s="592" t="s">
        <v>16</v>
      </c>
      <c r="U4439" s="603"/>
      <c r="V4439" s="311"/>
      <c r="W4439" s="311"/>
      <c r="X4439" s="579"/>
      <c r="Y4439" s="545"/>
      <c r="Z4439" s="544"/>
      <c r="AA4439" s="545"/>
      <c r="AB4439" s="544"/>
      <c r="AC4439" s="545"/>
      <c r="AD4439" s="544"/>
      <c r="AE4439" s="581"/>
      <c r="AF4439" s="586"/>
      <c r="AG4439" s="587"/>
      <c r="AH4439" s="626"/>
      <c r="AI4439" s="627"/>
      <c r="AJ4439" s="544"/>
      <c r="AK4439" s="581"/>
      <c r="AL4439" s="586"/>
      <c r="AM4439" s="587"/>
      <c r="AN4439" s="626"/>
      <c r="AO4439" s="627"/>
      <c r="AP4439" s="544"/>
      <c r="AQ4439" s="581"/>
      <c r="AR4439" s="586"/>
      <c r="AS4439" s="587"/>
      <c r="AT4439" s="626"/>
      <c r="AU4439" s="627"/>
      <c r="AV4439" s="628"/>
      <c r="AW4439" s="629"/>
      <c r="AX4439" s="632"/>
      <c r="AY4439" s="633"/>
      <c r="AZ4439" s="626"/>
      <c r="BA4439" s="627"/>
      <c r="BB4439" s="544"/>
      <c r="BC4439" s="581"/>
      <c r="BD4439" s="586"/>
      <c r="BE4439" s="587"/>
      <c r="BF4439" s="626"/>
      <c r="BG4439" s="627"/>
      <c r="BH4439" s="628"/>
      <c r="BI4439" s="629"/>
      <c r="BJ4439" s="632"/>
      <c r="BK4439" s="633"/>
      <c r="BL4439" s="626"/>
      <c r="BM4439" s="627"/>
      <c r="BN4439" s="678"/>
      <c r="BO4439" s="679"/>
      <c r="BP4439" s="680"/>
      <c r="BQ4439" s="677"/>
      <c r="BR4439" s="663"/>
      <c r="BS4439" s="663"/>
      <c r="BT4439" s="19" t="s">
        <v>78</v>
      </c>
      <c r="BU4439" s="277">
        <f>IF(BQ4431="B",'VALUE POINTS'!L$13,IF('GAME STATS'!BQ4431="C",'VALUE POINTS'!M$13,'VALUE POINTS'!K$13))</f>
        <v>2</v>
      </c>
      <c r="BV4439" s="278"/>
    </row>
    <row r="4440" spans="1:74" ht="21.75" hidden="1" customHeight="1" x14ac:dyDescent="0.35">
      <c r="A4440" s="95"/>
      <c r="B4440" s="570" t="str">
        <f>IF(ROSTER!B$12="","",ROSTER!B$12)</f>
        <v/>
      </c>
      <c r="C4440" s="572" t="str">
        <f>IF(ROSTER!C$12="","",ROSTER!C$12)</f>
        <v/>
      </c>
      <c r="D4440" s="573"/>
      <c r="E4440" s="574"/>
      <c r="F4440" s="576">
        <f>IF(E4440="y",1,IF(E4440="S",1,0))</f>
        <v>0</v>
      </c>
      <c r="G4440" s="582">
        <f>IF(E4440="S",1,0)</f>
        <v>0</v>
      </c>
      <c r="H4440" s="578"/>
      <c r="I4440" s="543"/>
      <c r="J4440" s="542"/>
      <c r="K4440" s="580"/>
      <c r="L4440" s="584"/>
      <c r="M4440" s="585"/>
      <c r="N4440" s="588">
        <f>L4440+J4440</f>
        <v>0</v>
      </c>
      <c r="O4440" s="589"/>
      <c r="P4440" s="542"/>
      <c r="Q4440" s="580"/>
      <c r="R4440" s="584"/>
      <c r="S4440" s="585"/>
      <c r="T4440" s="588">
        <f>R4440-P4440</f>
        <v>0</v>
      </c>
      <c r="U4440" s="589"/>
      <c r="V4440" s="310"/>
      <c r="W4440" s="310"/>
      <c r="X4440" s="578"/>
      <c r="Y4440" s="543"/>
      <c r="Z4440" s="542"/>
      <c r="AA4440" s="543"/>
      <c r="AB4440" s="542"/>
      <c r="AC4440" s="543"/>
      <c r="AD4440" s="542"/>
      <c r="AE4440" s="580"/>
      <c r="AF4440" s="584"/>
      <c r="AG4440" s="585"/>
      <c r="AH4440" s="595">
        <f>IF(AD4440=0,0,(AF4440/AD4440)*100)</f>
        <v>0</v>
      </c>
      <c r="AI4440" s="596"/>
      <c r="AJ4440" s="542"/>
      <c r="AK4440" s="580"/>
      <c r="AL4440" s="584"/>
      <c r="AM4440" s="585"/>
      <c r="AN4440" s="595">
        <f>IF(AJ4440=0,0,(AL4440/AJ4440)*100)</f>
        <v>0</v>
      </c>
      <c r="AO4440" s="596"/>
      <c r="AP4440" s="542"/>
      <c r="AQ4440" s="580"/>
      <c r="AR4440" s="584"/>
      <c r="AS4440" s="585"/>
      <c r="AT4440" s="595">
        <f>IF(AP4440=0,0,(AR4440/AP4440)*100)</f>
        <v>0</v>
      </c>
      <c r="AU4440" s="596"/>
      <c r="AV4440" s="599">
        <f>AD4440+AJ4440+AP4440</f>
        <v>0</v>
      </c>
      <c r="AW4440" s="600"/>
      <c r="AX4440" s="630">
        <f>AF4440+AL4440+AR4440</f>
        <v>0</v>
      </c>
      <c r="AY4440" s="631"/>
      <c r="AZ4440" s="595">
        <f>IF(AV4440=0,0,(AX4440/AV4440)*100)</f>
        <v>0</v>
      </c>
      <c r="BA4440" s="596"/>
      <c r="BB4440" s="542"/>
      <c r="BC4440" s="580"/>
      <c r="BD4440" s="584"/>
      <c r="BE4440" s="585"/>
      <c r="BF4440" s="595">
        <f>IF(BB4440=0,0,(BD4440/BB4440)*100)</f>
        <v>0</v>
      </c>
      <c r="BG4440" s="596"/>
      <c r="BH4440" s="599">
        <f>AV4440+BB4440</f>
        <v>0</v>
      </c>
      <c r="BI4440" s="600"/>
      <c r="BJ4440" s="630">
        <f>AX4440+BD4440</f>
        <v>0</v>
      </c>
      <c r="BK4440" s="631"/>
      <c r="BL4440" s="595">
        <f>IF(BH4440=0,0,(BJ4440/BH4440)*100)</f>
        <v>0</v>
      </c>
      <c r="BM4440" s="596"/>
      <c r="BN4440" s="656">
        <f>(AF4440*2)+(AL4440*2)+(AR4440*3)+BD4440</f>
        <v>0</v>
      </c>
      <c r="BO4440" s="657"/>
      <c r="BP4440" s="658"/>
      <c r="BQ4440" s="676">
        <f t="shared" ref="BQ4440" si="3328">IF(BS4440=0,0,50*BR4440/BS4440)</f>
        <v>0</v>
      </c>
      <c r="BR4440" s="662">
        <f>(BN4440*BU$11)+(N4440*BU$12)+(Z4440*BU$13)+(R4440*BU$14)+(X4440*BU$15)+(AB4440*BU$16)</f>
        <v>0</v>
      </c>
      <c r="BS4440" s="662">
        <f>((BB4440-BD4440)*BU$18)+((AV4440-AX4440)*BU$17)+(H4440*BU$19)+(P4440*BU$20)</f>
        <v>0</v>
      </c>
      <c r="BT4440" s="19" t="s">
        <v>79</v>
      </c>
      <c r="BU4440" s="277">
        <f>IF(BQ4431="B",'VALUE POINTS'!L$14,IF('GAME STATS'!BQ4431="C",'VALUE POINTS'!M$14,'VALUE POINTS'!K$14))</f>
        <v>2</v>
      </c>
      <c r="BV4440" s="278"/>
    </row>
    <row r="4441" spans="1:74" ht="21.75" hidden="1" customHeight="1" x14ac:dyDescent="0.35">
      <c r="A4441" s="95"/>
      <c r="B4441" s="571"/>
      <c r="C4441" s="642" t="str">
        <f>IF(ROSTER!D$12="","",ROSTER!D$12)</f>
        <v/>
      </c>
      <c r="D4441" s="643"/>
      <c r="E4441" s="575"/>
      <c r="F4441" s="577"/>
      <c r="G4441" s="583"/>
      <c r="H4441" s="579"/>
      <c r="I4441" s="545"/>
      <c r="J4441" s="544"/>
      <c r="K4441" s="581"/>
      <c r="L4441" s="586"/>
      <c r="M4441" s="587"/>
      <c r="N4441" s="592"/>
      <c r="O4441" s="603"/>
      <c r="P4441" s="544"/>
      <c r="Q4441" s="581"/>
      <c r="R4441" s="586"/>
      <c r="S4441" s="587"/>
      <c r="T4441" s="592"/>
      <c r="U4441" s="603"/>
      <c r="V4441" s="311"/>
      <c r="W4441" s="311"/>
      <c r="X4441" s="579"/>
      <c r="Y4441" s="545"/>
      <c r="Z4441" s="544"/>
      <c r="AA4441" s="545"/>
      <c r="AB4441" s="544"/>
      <c r="AC4441" s="545"/>
      <c r="AD4441" s="544"/>
      <c r="AE4441" s="581"/>
      <c r="AF4441" s="586"/>
      <c r="AG4441" s="587"/>
      <c r="AH4441" s="626"/>
      <c r="AI4441" s="627"/>
      <c r="AJ4441" s="544"/>
      <c r="AK4441" s="581"/>
      <c r="AL4441" s="586"/>
      <c r="AM4441" s="587"/>
      <c r="AN4441" s="626"/>
      <c r="AO4441" s="627"/>
      <c r="AP4441" s="544"/>
      <c r="AQ4441" s="581"/>
      <c r="AR4441" s="586"/>
      <c r="AS4441" s="587"/>
      <c r="AT4441" s="626"/>
      <c r="AU4441" s="627"/>
      <c r="AV4441" s="628"/>
      <c r="AW4441" s="629"/>
      <c r="AX4441" s="632"/>
      <c r="AY4441" s="633"/>
      <c r="AZ4441" s="626"/>
      <c r="BA4441" s="627"/>
      <c r="BB4441" s="544"/>
      <c r="BC4441" s="581"/>
      <c r="BD4441" s="586"/>
      <c r="BE4441" s="587"/>
      <c r="BF4441" s="626"/>
      <c r="BG4441" s="627"/>
      <c r="BH4441" s="628"/>
      <c r="BI4441" s="629"/>
      <c r="BJ4441" s="632"/>
      <c r="BK4441" s="633"/>
      <c r="BL4441" s="626"/>
      <c r="BM4441" s="627"/>
      <c r="BN4441" s="678"/>
      <c r="BO4441" s="679"/>
      <c r="BP4441" s="680"/>
      <c r="BQ4441" s="677"/>
      <c r="BR4441" s="663"/>
      <c r="BS4441" s="663"/>
      <c r="BT4441" s="19" t="s">
        <v>80</v>
      </c>
      <c r="BU4441" s="277">
        <f>IF(BQ4431="B",'VALUE POINTS'!L$15,IF('GAME STATS'!BQ4431="C",'VALUE POINTS'!M$15,'VALUE POINTS'!K$15))</f>
        <v>2</v>
      </c>
      <c r="BV4441" s="278"/>
    </row>
    <row r="4442" spans="1:74" ht="21.75" hidden="1" customHeight="1" x14ac:dyDescent="0.35">
      <c r="A4442" s="95"/>
      <c r="B4442" s="570" t="str">
        <f>IF(ROSTER!B$14="","",ROSTER!B$14)</f>
        <v/>
      </c>
      <c r="C4442" s="572" t="str">
        <f>IF(ROSTER!C$14="","",ROSTER!C$14)</f>
        <v/>
      </c>
      <c r="D4442" s="573"/>
      <c r="E4442" s="574"/>
      <c r="F4442" s="576">
        <f>IF(E4442="y",1,IF(E4442="S",1,0))</f>
        <v>0</v>
      </c>
      <c r="G4442" s="582">
        <f>IF(E4442="S",1,0)</f>
        <v>0</v>
      </c>
      <c r="H4442" s="578"/>
      <c r="I4442" s="543"/>
      <c r="J4442" s="542"/>
      <c r="K4442" s="580"/>
      <c r="L4442" s="584"/>
      <c r="M4442" s="585"/>
      <c r="N4442" s="588">
        <f>L4442+J4442</f>
        <v>0</v>
      </c>
      <c r="O4442" s="589"/>
      <c r="P4442" s="542"/>
      <c r="Q4442" s="580"/>
      <c r="R4442" s="584"/>
      <c r="S4442" s="585"/>
      <c r="T4442" s="588">
        <f>R4442-P4442</f>
        <v>0</v>
      </c>
      <c r="U4442" s="589"/>
      <c r="V4442" s="310"/>
      <c r="W4442" s="310"/>
      <c r="X4442" s="578"/>
      <c r="Y4442" s="543"/>
      <c r="Z4442" s="542"/>
      <c r="AA4442" s="543"/>
      <c r="AB4442" s="542"/>
      <c r="AC4442" s="543"/>
      <c r="AD4442" s="542"/>
      <c r="AE4442" s="580"/>
      <c r="AF4442" s="584"/>
      <c r="AG4442" s="585"/>
      <c r="AH4442" s="595">
        <f>IF(AD4442=0,0,(AF4442/AD4442)*100)</f>
        <v>0</v>
      </c>
      <c r="AI4442" s="596"/>
      <c r="AJ4442" s="542"/>
      <c r="AK4442" s="580"/>
      <c r="AL4442" s="584"/>
      <c r="AM4442" s="585"/>
      <c r="AN4442" s="595">
        <f>IF(AJ4442=0,0,(AL4442/AJ4442)*100)</f>
        <v>0</v>
      </c>
      <c r="AO4442" s="596"/>
      <c r="AP4442" s="542"/>
      <c r="AQ4442" s="580"/>
      <c r="AR4442" s="584"/>
      <c r="AS4442" s="585"/>
      <c r="AT4442" s="595">
        <f>IF(AP4442=0,0,(AR4442/AP4442)*100)</f>
        <v>0</v>
      </c>
      <c r="AU4442" s="596"/>
      <c r="AV4442" s="599">
        <f>AD4442+AJ4442+AP4442</f>
        <v>0</v>
      </c>
      <c r="AW4442" s="600"/>
      <c r="AX4442" s="630">
        <f>AF4442+AL4442+AR4442</f>
        <v>0</v>
      </c>
      <c r="AY4442" s="631"/>
      <c r="AZ4442" s="595">
        <f>IF(AV4442=0,0,(AX4442/AV4442)*100)</f>
        <v>0</v>
      </c>
      <c r="BA4442" s="596"/>
      <c r="BB4442" s="542"/>
      <c r="BC4442" s="580"/>
      <c r="BD4442" s="584"/>
      <c r="BE4442" s="585"/>
      <c r="BF4442" s="595">
        <f>IF(BB4442=0,0,(BD4442/BB4442)*100)</f>
        <v>0</v>
      </c>
      <c r="BG4442" s="596"/>
      <c r="BH4442" s="599">
        <f>AV4442+BB4442</f>
        <v>0</v>
      </c>
      <c r="BI4442" s="600"/>
      <c r="BJ4442" s="630">
        <f>AX4442+BD4442</f>
        <v>0</v>
      </c>
      <c r="BK4442" s="631"/>
      <c r="BL4442" s="595">
        <f>IF(BH4442=0,0,(BJ4442/BH4442)*100)</f>
        <v>0</v>
      </c>
      <c r="BM4442" s="596"/>
      <c r="BN4442" s="656">
        <f>(AF4442*2)+(AL4442*2)+(AR4442*3)+BD4442</f>
        <v>0</v>
      </c>
      <c r="BO4442" s="657"/>
      <c r="BP4442" s="658"/>
      <c r="BQ4442" s="676">
        <f t="shared" ref="BQ4442" si="3329">IF(BS4442=0,0,50*BR4442/BS4442)</f>
        <v>0</v>
      </c>
      <c r="BR4442" s="662">
        <f>(BN4442*BU$11)+(N4442*BU$12)+(Z4442*BU$13)+(R4442*BU$14)+(X4442*BU$15)+(AB4442*BU$16)</f>
        <v>0</v>
      </c>
      <c r="BS4442" s="662">
        <f>((BB4442-BD4442)*BU$18)+((AV4442-AX4442)*BU$17)+(H4442*BU$19)+(P4442*BU$20)</f>
        <v>0</v>
      </c>
      <c r="BT4442" s="19" t="s">
        <v>81</v>
      </c>
      <c r="BU4442" s="277">
        <f>IF(BQ4431="B",'VALUE POINTS'!L$16,IF('GAME STATS'!BQ4431="C",'VALUE POINTS'!M$16,'VALUE POINTS'!K$16))</f>
        <v>2</v>
      </c>
      <c r="BV4442" s="278"/>
    </row>
    <row r="4443" spans="1:74" ht="21.75" hidden="1" customHeight="1" x14ac:dyDescent="0.35">
      <c r="A4443" s="95"/>
      <c r="B4443" s="571"/>
      <c r="C4443" s="642" t="str">
        <f>IF(ROSTER!D$14="","",ROSTER!D$14)</f>
        <v/>
      </c>
      <c r="D4443" s="643"/>
      <c r="E4443" s="575"/>
      <c r="F4443" s="577"/>
      <c r="G4443" s="583"/>
      <c r="H4443" s="579"/>
      <c r="I4443" s="545"/>
      <c r="J4443" s="544"/>
      <c r="K4443" s="581"/>
      <c r="L4443" s="586"/>
      <c r="M4443" s="587"/>
      <c r="N4443" s="592"/>
      <c r="O4443" s="603"/>
      <c r="P4443" s="544"/>
      <c r="Q4443" s="581"/>
      <c r="R4443" s="586"/>
      <c r="S4443" s="587"/>
      <c r="T4443" s="592"/>
      <c r="U4443" s="603"/>
      <c r="V4443" s="311"/>
      <c r="W4443" s="311"/>
      <c r="X4443" s="579"/>
      <c r="Y4443" s="545"/>
      <c r="Z4443" s="544"/>
      <c r="AA4443" s="545"/>
      <c r="AB4443" s="544"/>
      <c r="AC4443" s="545"/>
      <c r="AD4443" s="544"/>
      <c r="AE4443" s="581"/>
      <c r="AF4443" s="586"/>
      <c r="AG4443" s="587"/>
      <c r="AH4443" s="626"/>
      <c r="AI4443" s="627"/>
      <c r="AJ4443" s="544"/>
      <c r="AK4443" s="581"/>
      <c r="AL4443" s="586"/>
      <c r="AM4443" s="587"/>
      <c r="AN4443" s="626"/>
      <c r="AO4443" s="627"/>
      <c r="AP4443" s="544"/>
      <c r="AQ4443" s="581"/>
      <c r="AR4443" s="586"/>
      <c r="AS4443" s="587"/>
      <c r="AT4443" s="626"/>
      <c r="AU4443" s="627"/>
      <c r="AV4443" s="628"/>
      <c r="AW4443" s="629"/>
      <c r="AX4443" s="632"/>
      <c r="AY4443" s="633"/>
      <c r="AZ4443" s="626"/>
      <c r="BA4443" s="627"/>
      <c r="BB4443" s="544"/>
      <c r="BC4443" s="581"/>
      <c r="BD4443" s="586"/>
      <c r="BE4443" s="587"/>
      <c r="BF4443" s="626"/>
      <c r="BG4443" s="627"/>
      <c r="BH4443" s="628"/>
      <c r="BI4443" s="629"/>
      <c r="BJ4443" s="632"/>
      <c r="BK4443" s="633"/>
      <c r="BL4443" s="626"/>
      <c r="BM4443" s="627"/>
      <c r="BN4443" s="678"/>
      <c r="BO4443" s="679"/>
      <c r="BP4443" s="680"/>
      <c r="BQ4443" s="677"/>
      <c r="BR4443" s="663"/>
      <c r="BS4443" s="663"/>
      <c r="BT4443" s="19" t="s">
        <v>82</v>
      </c>
      <c r="BU4443" s="277">
        <f>IF(BQ4431="B",'VALUE POINTS'!L$17,IF('GAME STATS'!BQ4431="C",'VALUE POINTS'!M$17,'VALUE POINTS'!K$17))</f>
        <v>1</v>
      </c>
      <c r="BV4443" s="278"/>
    </row>
    <row r="4444" spans="1:74" ht="21.75" hidden="1" customHeight="1" x14ac:dyDescent="0.35">
      <c r="A4444" s="95"/>
      <c r="B4444" s="570" t="str">
        <f>IF(ROSTER!B$16="","",ROSTER!B$16)</f>
        <v/>
      </c>
      <c r="C4444" s="572" t="str">
        <f>IF(ROSTER!C$16="","",ROSTER!C$16)</f>
        <v/>
      </c>
      <c r="D4444" s="573"/>
      <c r="E4444" s="574"/>
      <c r="F4444" s="576">
        <f>IF(E4444="y",1,IF(E4444="S",1,0))</f>
        <v>0</v>
      </c>
      <c r="G4444" s="582">
        <f>IF(E4444="S",1,0)</f>
        <v>0</v>
      </c>
      <c r="H4444" s="578"/>
      <c r="I4444" s="543"/>
      <c r="J4444" s="542"/>
      <c r="K4444" s="580"/>
      <c r="L4444" s="584"/>
      <c r="M4444" s="585"/>
      <c r="N4444" s="588">
        <f>L4444+J4444</f>
        <v>0</v>
      </c>
      <c r="O4444" s="589"/>
      <c r="P4444" s="542"/>
      <c r="Q4444" s="580"/>
      <c r="R4444" s="584"/>
      <c r="S4444" s="585"/>
      <c r="T4444" s="588">
        <f>R4444-P4444</f>
        <v>0</v>
      </c>
      <c r="U4444" s="589"/>
      <c r="V4444" s="310"/>
      <c r="W4444" s="310"/>
      <c r="X4444" s="578"/>
      <c r="Y4444" s="543"/>
      <c r="Z4444" s="542"/>
      <c r="AA4444" s="543"/>
      <c r="AB4444" s="542"/>
      <c r="AC4444" s="543"/>
      <c r="AD4444" s="542"/>
      <c r="AE4444" s="580"/>
      <c r="AF4444" s="584"/>
      <c r="AG4444" s="585"/>
      <c r="AH4444" s="595">
        <f>IF(AD4444=0,0,(AF4444/AD4444)*100)</f>
        <v>0</v>
      </c>
      <c r="AI4444" s="596"/>
      <c r="AJ4444" s="542"/>
      <c r="AK4444" s="580"/>
      <c r="AL4444" s="584"/>
      <c r="AM4444" s="585"/>
      <c r="AN4444" s="595">
        <f>IF(AJ4444=0,0,(AL4444/AJ4444)*100)</f>
        <v>0</v>
      </c>
      <c r="AO4444" s="596"/>
      <c r="AP4444" s="542"/>
      <c r="AQ4444" s="580"/>
      <c r="AR4444" s="584"/>
      <c r="AS4444" s="585"/>
      <c r="AT4444" s="595">
        <f>IF(AP4444=0,0,(AR4444/AP4444)*100)</f>
        <v>0</v>
      </c>
      <c r="AU4444" s="596"/>
      <c r="AV4444" s="599">
        <f>AD4444+AJ4444+AP4444</f>
        <v>0</v>
      </c>
      <c r="AW4444" s="600"/>
      <c r="AX4444" s="630">
        <f>AF4444+AL4444+AR4444</f>
        <v>0</v>
      </c>
      <c r="AY4444" s="631"/>
      <c r="AZ4444" s="595">
        <f>IF(AV4444=0,0,(AX4444/AV4444)*100)</f>
        <v>0</v>
      </c>
      <c r="BA4444" s="596"/>
      <c r="BB4444" s="542"/>
      <c r="BC4444" s="580"/>
      <c r="BD4444" s="584"/>
      <c r="BE4444" s="585"/>
      <c r="BF4444" s="595">
        <f>IF(BB4444=0,0,(BD4444/BB4444)*100)</f>
        <v>0</v>
      </c>
      <c r="BG4444" s="596"/>
      <c r="BH4444" s="599">
        <f>AV4444+BB4444</f>
        <v>0</v>
      </c>
      <c r="BI4444" s="600"/>
      <c r="BJ4444" s="630">
        <f>AX4444+BD4444</f>
        <v>0</v>
      </c>
      <c r="BK4444" s="631"/>
      <c r="BL4444" s="595">
        <f>IF(BH4444=0,0,(BJ4444/BH4444)*100)</f>
        <v>0</v>
      </c>
      <c r="BM4444" s="596"/>
      <c r="BN4444" s="656">
        <f>(AF4444*2)+(AL4444*2)+(AR4444*3)+BD4444</f>
        <v>0</v>
      </c>
      <c r="BO4444" s="657"/>
      <c r="BP4444" s="658"/>
      <c r="BQ4444" s="676">
        <f t="shared" ref="BQ4444" si="3330">IF(BS4444=0,0,50*BR4444/BS4444)</f>
        <v>0</v>
      </c>
      <c r="BR4444" s="662">
        <f>(BN4444*BU$11)+(N4444*BU$12)+(Z4444*BU$13)+(R4444*BU$14)+(X4444*BU$15)+(AB4444*BU$16)</f>
        <v>0</v>
      </c>
      <c r="BS4444" s="662">
        <f>((BB4444-BD4444)*BU$18)+((AV4444-AX4444)*BU$17)+(H4444*BU$19)+(P4444*BU$20)</f>
        <v>0</v>
      </c>
      <c r="BT4444" s="19" t="s">
        <v>83</v>
      </c>
      <c r="BU4444" s="277">
        <f>IF(BQ4431="B",'VALUE POINTS'!L$18,IF('GAME STATS'!BQ4431="C",'VALUE POINTS'!M$18,'VALUE POINTS'!K$18))</f>
        <v>2</v>
      </c>
      <c r="BV4444" s="278"/>
    </row>
    <row r="4445" spans="1:74" ht="21.75" hidden="1" customHeight="1" x14ac:dyDescent="0.35">
      <c r="A4445" s="95"/>
      <c r="B4445" s="571"/>
      <c r="C4445" s="642" t="str">
        <f>IF(ROSTER!D$16="","",ROSTER!D$16)</f>
        <v/>
      </c>
      <c r="D4445" s="643"/>
      <c r="E4445" s="575"/>
      <c r="F4445" s="577"/>
      <c r="G4445" s="583"/>
      <c r="H4445" s="579"/>
      <c r="I4445" s="545"/>
      <c r="J4445" s="544"/>
      <c r="K4445" s="581"/>
      <c r="L4445" s="586"/>
      <c r="M4445" s="587"/>
      <c r="N4445" s="592"/>
      <c r="O4445" s="603"/>
      <c r="P4445" s="544"/>
      <c r="Q4445" s="581"/>
      <c r="R4445" s="586"/>
      <c r="S4445" s="587"/>
      <c r="T4445" s="592"/>
      <c r="U4445" s="603"/>
      <c r="V4445" s="311"/>
      <c r="W4445" s="311"/>
      <c r="X4445" s="579"/>
      <c r="Y4445" s="545"/>
      <c r="Z4445" s="544"/>
      <c r="AA4445" s="545"/>
      <c r="AB4445" s="544"/>
      <c r="AC4445" s="545"/>
      <c r="AD4445" s="544"/>
      <c r="AE4445" s="581"/>
      <c r="AF4445" s="586"/>
      <c r="AG4445" s="587"/>
      <c r="AH4445" s="626"/>
      <c r="AI4445" s="627"/>
      <c r="AJ4445" s="544"/>
      <c r="AK4445" s="581"/>
      <c r="AL4445" s="586"/>
      <c r="AM4445" s="587"/>
      <c r="AN4445" s="626"/>
      <c r="AO4445" s="627"/>
      <c r="AP4445" s="544"/>
      <c r="AQ4445" s="581"/>
      <c r="AR4445" s="586"/>
      <c r="AS4445" s="587"/>
      <c r="AT4445" s="626"/>
      <c r="AU4445" s="627"/>
      <c r="AV4445" s="628"/>
      <c r="AW4445" s="629"/>
      <c r="AX4445" s="632"/>
      <c r="AY4445" s="633"/>
      <c r="AZ4445" s="626"/>
      <c r="BA4445" s="627"/>
      <c r="BB4445" s="544"/>
      <c r="BC4445" s="581"/>
      <c r="BD4445" s="586"/>
      <c r="BE4445" s="587"/>
      <c r="BF4445" s="626"/>
      <c r="BG4445" s="627"/>
      <c r="BH4445" s="628"/>
      <c r="BI4445" s="629"/>
      <c r="BJ4445" s="632"/>
      <c r="BK4445" s="633"/>
      <c r="BL4445" s="626"/>
      <c r="BM4445" s="627"/>
      <c r="BN4445" s="678"/>
      <c r="BO4445" s="679"/>
      <c r="BP4445" s="680"/>
      <c r="BQ4445" s="677"/>
      <c r="BR4445" s="663"/>
      <c r="BS4445" s="663"/>
      <c r="BT4445" s="19" t="s">
        <v>84</v>
      </c>
      <c r="BU4445" s="277">
        <f>IF(BQ4431="B",'VALUE POINTS'!L$19,IF('GAME STATS'!BQ4431="C",'VALUE POINTS'!M$19,'VALUE POINTS'!K$19))</f>
        <v>2</v>
      </c>
      <c r="BV4445" s="278"/>
    </row>
    <row r="4446" spans="1:74" ht="21.75" hidden="1" customHeight="1" x14ac:dyDescent="0.25">
      <c r="A4446" s="95"/>
      <c r="B4446" s="570" t="str">
        <f>IF(ROSTER!B$18="","",ROSTER!B$18)</f>
        <v/>
      </c>
      <c r="C4446" s="572" t="str">
        <f>IF(ROSTER!C$18="","",ROSTER!C$18)</f>
        <v/>
      </c>
      <c r="D4446" s="573"/>
      <c r="E4446" s="574"/>
      <c r="F4446" s="576">
        <f>IF(E4446="y",1,IF(E4446="S",1,0))</f>
        <v>0</v>
      </c>
      <c r="G4446" s="582">
        <f>IF(E4446="S",1,0)</f>
        <v>0</v>
      </c>
      <c r="H4446" s="578"/>
      <c r="I4446" s="543"/>
      <c r="J4446" s="542"/>
      <c r="K4446" s="580"/>
      <c r="L4446" s="584"/>
      <c r="M4446" s="585"/>
      <c r="N4446" s="588">
        <f>L4446+J4446</f>
        <v>0</v>
      </c>
      <c r="O4446" s="589"/>
      <c r="P4446" s="542"/>
      <c r="Q4446" s="580"/>
      <c r="R4446" s="584"/>
      <c r="S4446" s="585"/>
      <c r="T4446" s="588">
        <f>R4446-P4446</f>
        <v>0</v>
      </c>
      <c r="U4446" s="589"/>
      <c r="V4446" s="310"/>
      <c r="W4446" s="310"/>
      <c r="X4446" s="578"/>
      <c r="Y4446" s="543"/>
      <c r="Z4446" s="542"/>
      <c r="AA4446" s="543"/>
      <c r="AB4446" s="542"/>
      <c r="AC4446" s="543"/>
      <c r="AD4446" s="542"/>
      <c r="AE4446" s="580"/>
      <c r="AF4446" s="584"/>
      <c r="AG4446" s="585"/>
      <c r="AH4446" s="595">
        <f>IF(AD4446=0,0,(AF4446/AD4446)*100)</f>
        <v>0</v>
      </c>
      <c r="AI4446" s="596"/>
      <c r="AJ4446" s="542"/>
      <c r="AK4446" s="580"/>
      <c r="AL4446" s="584"/>
      <c r="AM4446" s="585"/>
      <c r="AN4446" s="595">
        <f>IF(AJ4446=0,0,(AL4446/AJ4446)*100)</f>
        <v>0</v>
      </c>
      <c r="AO4446" s="596"/>
      <c r="AP4446" s="542"/>
      <c r="AQ4446" s="580"/>
      <c r="AR4446" s="584"/>
      <c r="AS4446" s="585"/>
      <c r="AT4446" s="595">
        <f>IF(AP4446=0,0,(AR4446/AP4446)*100)</f>
        <v>0</v>
      </c>
      <c r="AU4446" s="596"/>
      <c r="AV4446" s="599">
        <f>AD4446+AJ4446+AP4446</f>
        <v>0</v>
      </c>
      <c r="AW4446" s="600"/>
      <c r="AX4446" s="630">
        <f>AF4446+AL4446+AR4446</f>
        <v>0</v>
      </c>
      <c r="AY4446" s="631"/>
      <c r="AZ4446" s="595">
        <f>IF(AV4446=0,0,(AX4446/AV4446)*100)</f>
        <v>0</v>
      </c>
      <c r="BA4446" s="596"/>
      <c r="BB4446" s="542"/>
      <c r="BC4446" s="580"/>
      <c r="BD4446" s="584"/>
      <c r="BE4446" s="585"/>
      <c r="BF4446" s="595">
        <f>IF(BB4446=0,0,(BD4446/BB4446)*100)</f>
        <v>0</v>
      </c>
      <c r="BG4446" s="596"/>
      <c r="BH4446" s="599">
        <f>AV4446+BB4446</f>
        <v>0</v>
      </c>
      <c r="BI4446" s="600"/>
      <c r="BJ4446" s="630">
        <f>AX4446+BD4446</f>
        <v>0</v>
      </c>
      <c r="BK4446" s="631"/>
      <c r="BL4446" s="595">
        <f>IF(BH4446=0,0,(BJ4446/BH4446)*100)</f>
        <v>0</v>
      </c>
      <c r="BM4446" s="596"/>
      <c r="BN4446" s="656">
        <f>(AF4446*2)+(AL4446*2)+(AR4446*3)+BD4446</f>
        <v>0</v>
      </c>
      <c r="BO4446" s="657"/>
      <c r="BP4446" s="658"/>
      <c r="BQ4446" s="676">
        <f t="shared" ref="BQ4446" si="3331">IF(BS4446=0,0,50*BR4446/BS4446)</f>
        <v>0</v>
      </c>
      <c r="BR4446" s="662">
        <f>(BN4446*BU$11)+(N4446*BU$12)+(Z4446*BU$13)+(R4446*BU$14)+(X4446*BU$15)+(AB4446*BU$16)</f>
        <v>0</v>
      </c>
      <c r="BS4446" s="662">
        <f>((BB4446-BD4446)*BU$18)+((AV4446-AX4446)*BU$17)+(H4446*BU$19)+(P4446*BU$20)</f>
        <v>0</v>
      </c>
      <c r="BT4446" s="15"/>
      <c r="BU4446" s="15"/>
      <c r="BV4446" s="278"/>
    </row>
    <row r="4447" spans="1:74" ht="21.75" hidden="1" customHeight="1" x14ac:dyDescent="0.25">
      <c r="A4447" s="95"/>
      <c r="B4447" s="571"/>
      <c r="C4447" s="642" t="str">
        <f>IF(ROSTER!D$18="","",ROSTER!D$18)</f>
        <v/>
      </c>
      <c r="D4447" s="643"/>
      <c r="E4447" s="575"/>
      <c r="F4447" s="577"/>
      <c r="G4447" s="583"/>
      <c r="H4447" s="579"/>
      <c r="I4447" s="545"/>
      <c r="J4447" s="544"/>
      <c r="K4447" s="581"/>
      <c r="L4447" s="586"/>
      <c r="M4447" s="587"/>
      <c r="N4447" s="592"/>
      <c r="O4447" s="603"/>
      <c r="P4447" s="544"/>
      <c r="Q4447" s="581"/>
      <c r="R4447" s="586"/>
      <c r="S4447" s="587"/>
      <c r="T4447" s="592"/>
      <c r="U4447" s="603"/>
      <c r="V4447" s="311"/>
      <c r="W4447" s="311"/>
      <c r="X4447" s="579"/>
      <c r="Y4447" s="545"/>
      <c r="Z4447" s="544"/>
      <c r="AA4447" s="545"/>
      <c r="AB4447" s="544"/>
      <c r="AC4447" s="545"/>
      <c r="AD4447" s="544"/>
      <c r="AE4447" s="581"/>
      <c r="AF4447" s="586"/>
      <c r="AG4447" s="587"/>
      <c r="AH4447" s="626"/>
      <c r="AI4447" s="627"/>
      <c r="AJ4447" s="544"/>
      <c r="AK4447" s="581"/>
      <c r="AL4447" s="586"/>
      <c r="AM4447" s="587"/>
      <c r="AN4447" s="626"/>
      <c r="AO4447" s="627"/>
      <c r="AP4447" s="544"/>
      <c r="AQ4447" s="581"/>
      <c r="AR4447" s="586"/>
      <c r="AS4447" s="587"/>
      <c r="AT4447" s="626"/>
      <c r="AU4447" s="627"/>
      <c r="AV4447" s="628"/>
      <c r="AW4447" s="629"/>
      <c r="AX4447" s="632"/>
      <c r="AY4447" s="633"/>
      <c r="AZ4447" s="626"/>
      <c r="BA4447" s="627"/>
      <c r="BB4447" s="544"/>
      <c r="BC4447" s="581"/>
      <c r="BD4447" s="586"/>
      <c r="BE4447" s="587"/>
      <c r="BF4447" s="626"/>
      <c r="BG4447" s="627"/>
      <c r="BH4447" s="628"/>
      <c r="BI4447" s="629"/>
      <c r="BJ4447" s="632"/>
      <c r="BK4447" s="633"/>
      <c r="BL4447" s="626"/>
      <c r="BM4447" s="627"/>
      <c r="BN4447" s="678"/>
      <c r="BO4447" s="679"/>
      <c r="BP4447" s="680"/>
      <c r="BQ4447" s="677"/>
      <c r="BR4447" s="663"/>
      <c r="BS4447" s="663"/>
      <c r="BT4447" s="15"/>
      <c r="BU4447" s="15"/>
      <c r="BV4447" s="95"/>
    </row>
    <row r="4448" spans="1:74" ht="21.75" hidden="1" customHeight="1" x14ac:dyDescent="0.25">
      <c r="A4448" s="95"/>
      <c r="B4448" s="570" t="str">
        <f>IF(ROSTER!B$20="","",ROSTER!B$20)</f>
        <v/>
      </c>
      <c r="C4448" s="572" t="str">
        <f>IF(ROSTER!C$20="","",ROSTER!C$20)</f>
        <v/>
      </c>
      <c r="D4448" s="573"/>
      <c r="E4448" s="574"/>
      <c r="F4448" s="576">
        <f>IF(E4448="y",1,IF(E4448="S",1,0))</f>
        <v>0</v>
      </c>
      <c r="G4448" s="582">
        <f>IF(E4448="S",1,0)</f>
        <v>0</v>
      </c>
      <c r="H4448" s="578"/>
      <c r="I4448" s="543"/>
      <c r="J4448" s="542"/>
      <c r="K4448" s="580"/>
      <c r="L4448" s="584"/>
      <c r="M4448" s="585"/>
      <c r="N4448" s="588">
        <f>L4448+J4448</f>
        <v>0</v>
      </c>
      <c r="O4448" s="589"/>
      <c r="P4448" s="542"/>
      <c r="Q4448" s="580"/>
      <c r="R4448" s="584"/>
      <c r="S4448" s="585"/>
      <c r="T4448" s="588">
        <f>R4448-P4448</f>
        <v>0</v>
      </c>
      <c r="U4448" s="589"/>
      <c r="V4448" s="310"/>
      <c r="W4448" s="310"/>
      <c r="X4448" s="578"/>
      <c r="Y4448" s="543"/>
      <c r="Z4448" s="542"/>
      <c r="AA4448" s="543"/>
      <c r="AB4448" s="542"/>
      <c r="AC4448" s="543"/>
      <c r="AD4448" s="542"/>
      <c r="AE4448" s="580"/>
      <c r="AF4448" s="584"/>
      <c r="AG4448" s="585"/>
      <c r="AH4448" s="595">
        <f>IF(AD4448=0,0,(AF4448/AD4448)*100)</f>
        <v>0</v>
      </c>
      <c r="AI4448" s="596"/>
      <c r="AJ4448" s="542"/>
      <c r="AK4448" s="580"/>
      <c r="AL4448" s="584"/>
      <c r="AM4448" s="585"/>
      <c r="AN4448" s="595">
        <f>IF(AJ4448=0,0,(AL4448/AJ4448)*100)</f>
        <v>0</v>
      </c>
      <c r="AO4448" s="596"/>
      <c r="AP4448" s="542"/>
      <c r="AQ4448" s="580"/>
      <c r="AR4448" s="584"/>
      <c r="AS4448" s="585"/>
      <c r="AT4448" s="595">
        <f>IF(AP4448=0,0,(AR4448/AP4448)*100)</f>
        <v>0</v>
      </c>
      <c r="AU4448" s="596"/>
      <c r="AV4448" s="599">
        <f>AD4448+AJ4448+AP4448</f>
        <v>0</v>
      </c>
      <c r="AW4448" s="600"/>
      <c r="AX4448" s="630">
        <f>AF4448+AL4448+AR4448</f>
        <v>0</v>
      </c>
      <c r="AY4448" s="631"/>
      <c r="AZ4448" s="595">
        <f>IF(AV4448=0,0,(AX4448/AV4448)*100)</f>
        <v>0</v>
      </c>
      <c r="BA4448" s="596"/>
      <c r="BB4448" s="542"/>
      <c r="BC4448" s="580"/>
      <c r="BD4448" s="584"/>
      <c r="BE4448" s="585"/>
      <c r="BF4448" s="595">
        <f>IF(BB4448=0,0,(BD4448/BB4448)*100)</f>
        <v>0</v>
      </c>
      <c r="BG4448" s="596"/>
      <c r="BH4448" s="599">
        <f>AV4448+BB4448</f>
        <v>0</v>
      </c>
      <c r="BI4448" s="600"/>
      <c r="BJ4448" s="630">
        <f>AX4448+BD4448</f>
        <v>0</v>
      </c>
      <c r="BK4448" s="631"/>
      <c r="BL4448" s="595">
        <f>IF(BH4448=0,0,(BJ4448/BH4448)*100)</f>
        <v>0</v>
      </c>
      <c r="BM4448" s="596"/>
      <c r="BN4448" s="656">
        <f>(AF4448*2)+(AL4448*2)+(AR4448*3)+BD4448</f>
        <v>0</v>
      </c>
      <c r="BO4448" s="657"/>
      <c r="BP4448" s="658"/>
      <c r="BQ4448" s="676">
        <f t="shared" ref="BQ4448" si="3332">IF(BS4448=0,0,50*BR4448/BS4448)</f>
        <v>0</v>
      </c>
      <c r="BR4448" s="662">
        <f>(BN4448*BU$11)+(N4448*BU$12)+(Z4448*BU$13)+(R4448*BU$14)+(X4448*BU$15)+(AB4448*BU$16)</f>
        <v>0</v>
      </c>
      <c r="BS4448" s="662">
        <f>((BB4448-BD4448)*BU$18)+((AV4448-AX4448)*BU$17)+(H4448*BU$19)+(P4448*BU$20)</f>
        <v>0</v>
      </c>
      <c r="BT4448" s="15"/>
      <c r="BU4448" s="15"/>
      <c r="BV4448" s="95"/>
    </row>
    <row r="4449" spans="1:74" ht="21.75" hidden="1" customHeight="1" x14ac:dyDescent="0.25">
      <c r="A4449" s="95"/>
      <c r="B4449" s="571"/>
      <c r="C4449" s="642" t="str">
        <f>IF(ROSTER!D$20="","",ROSTER!D$20)</f>
        <v/>
      </c>
      <c r="D4449" s="643"/>
      <c r="E4449" s="575"/>
      <c r="F4449" s="577"/>
      <c r="G4449" s="583"/>
      <c r="H4449" s="579"/>
      <c r="I4449" s="545"/>
      <c r="J4449" s="544"/>
      <c r="K4449" s="581"/>
      <c r="L4449" s="586"/>
      <c r="M4449" s="587"/>
      <c r="N4449" s="592"/>
      <c r="O4449" s="603"/>
      <c r="P4449" s="544"/>
      <c r="Q4449" s="581"/>
      <c r="R4449" s="586"/>
      <c r="S4449" s="587"/>
      <c r="T4449" s="592"/>
      <c r="U4449" s="603"/>
      <c r="V4449" s="311"/>
      <c r="W4449" s="311"/>
      <c r="X4449" s="579"/>
      <c r="Y4449" s="545"/>
      <c r="Z4449" s="544"/>
      <c r="AA4449" s="545"/>
      <c r="AB4449" s="544"/>
      <c r="AC4449" s="545"/>
      <c r="AD4449" s="544"/>
      <c r="AE4449" s="581"/>
      <c r="AF4449" s="586"/>
      <c r="AG4449" s="587"/>
      <c r="AH4449" s="626"/>
      <c r="AI4449" s="627"/>
      <c r="AJ4449" s="544"/>
      <c r="AK4449" s="581"/>
      <c r="AL4449" s="586"/>
      <c r="AM4449" s="587"/>
      <c r="AN4449" s="626"/>
      <c r="AO4449" s="627"/>
      <c r="AP4449" s="544"/>
      <c r="AQ4449" s="581"/>
      <c r="AR4449" s="586"/>
      <c r="AS4449" s="587"/>
      <c r="AT4449" s="626"/>
      <c r="AU4449" s="627"/>
      <c r="AV4449" s="628"/>
      <c r="AW4449" s="629"/>
      <c r="AX4449" s="632"/>
      <c r="AY4449" s="633"/>
      <c r="AZ4449" s="626"/>
      <c r="BA4449" s="627"/>
      <c r="BB4449" s="544"/>
      <c r="BC4449" s="581"/>
      <c r="BD4449" s="586"/>
      <c r="BE4449" s="587"/>
      <c r="BF4449" s="626"/>
      <c r="BG4449" s="627"/>
      <c r="BH4449" s="628"/>
      <c r="BI4449" s="629"/>
      <c r="BJ4449" s="632"/>
      <c r="BK4449" s="633"/>
      <c r="BL4449" s="626"/>
      <c r="BM4449" s="627"/>
      <c r="BN4449" s="678"/>
      <c r="BO4449" s="679"/>
      <c r="BP4449" s="680"/>
      <c r="BQ4449" s="677"/>
      <c r="BR4449" s="663"/>
      <c r="BS4449" s="663"/>
      <c r="BT4449" s="15"/>
      <c r="BU4449" s="15"/>
      <c r="BV4449" s="95"/>
    </row>
    <row r="4450" spans="1:74" ht="21.75" hidden="1" customHeight="1" x14ac:dyDescent="0.25">
      <c r="A4450" s="95"/>
      <c r="B4450" s="570" t="str">
        <f>IF(ROSTER!B$22="","",ROSTER!B$22)</f>
        <v/>
      </c>
      <c r="C4450" s="572" t="str">
        <f>IF(ROSTER!C$22="","",ROSTER!C$22)</f>
        <v/>
      </c>
      <c r="D4450" s="573"/>
      <c r="E4450" s="574"/>
      <c r="F4450" s="576">
        <f>IF(E4450="y",1,IF(E4450="S",1,0))</f>
        <v>0</v>
      </c>
      <c r="G4450" s="582">
        <f>IF(E4450="S",1,0)</f>
        <v>0</v>
      </c>
      <c r="H4450" s="578"/>
      <c r="I4450" s="543"/>
      <c r="J4450" s="542"/>
      <c r="K4450" s="580"/>
      <c r="L4450" s="584"/>
      <c r="M4450" s="585"/>
      <c r="N4450" s="588">
        <f>L4450+J4450</f>
        <v>0</v>
      </c>
      <c r="O4450" s="589"/>
      <c r="P4450" s="542"/>
      <c r="Q4450" s="580"/>
      <c r="R4450" s="584"/>
      <c r="S4450" s="585"/>
      <c r="T4450" s="588">
        <f>R4450-P4450</f>
        <v>0</v>
      </c>
      <c r="U4450" s="589"/>
      <c r="V4450" s="310"/>
      <c r="W4450" s="310"/>
      <c r="X4450" s="578"/>
      <c r="Y4450" s="543"/>
      <c r="Z4450" s="542"/>
      <c r="AA4450" s="543"/>
      <c r="AB4450" s="542"/>
      <c r="AC4450" s="543"/>
      <c r="AD4450" s="542"/>
      <c r="AE4450" s="580"/>
      <c r="AF4450" s="584"/>
      <c r="AG4450" s="585"/>
      <c r="AH4450" s="595">
        <f>IF(AD4450=0,0,(AF4450/AD4450)*100)</f>
        <v>0</v>
      </c>
      <c r="AI4450" s="596"/>
      <c r="AJ4450" s="542"/>
      <c r="AK4450" s="580"/>
      <c r="AL4450" s="584"/>
      <c r="AM4450" s="585"/>
      <c r="AN4450" s="595">
        <f>IF(AJ4450=0,0,(AL4450/AJ4450)*100)</f>
        <v>0</v>
      </c>
      <c r="AO4450" s="596"/>
      <c r="AP4450" s="542"/>
      <c r="AQ4450" s="580"/>
      <c r="AR4450" s="584"/>
      <c r="AS4450" s="585"/>
      <c r="AT4450" s="595">
        <f>IF(AP4450=0,0,(AR4450/AP4450)*100)</f>
        <v>0</v>
      </c>
      <c r="AU4450" s="596"/>
      <c r="AV4450" s="599">
        <f>AD4450+AJ4450+AP4450</f>
        <v>0</v>
      </c>
      <c r="AW4450" s="600"/>
      <c r="AX4450" s="630">
        <f>AF4450+AL4450+AR4450</f>
        <v>0</v>
      </c>
      <c r="AY4450" s="631"/>
      <c r="AZ4450" s="595">
        <f>IF(AV4450=0,0,(AX4450/AV4450)*100)</f>
        <v>0</v>
      </c>
      <c r="BA4450" s="596"/>
      <c r="BB4450" s="542"/>
      <c r="BC4450" s="580"/>
      <c r="BD4450" s="584"/>
      <c r="BE4450" s="585"/>
      <c r="BF4450" s="595">
        <f>IF(BB4450=0,0,(BD4450/BB4450)*100)</f>
        <v>0</v>
      </c>
      <c r="BG4450" s="596"/>
      <c r="BH4450" s="599">
        <f>AV4450+BB4450</f>
        <v>0</v>
      </c>
      <c r="BI4450" s="600"/>
      <c r="BJ4450" s="630">
        <f>AX4450+BD4450</f>
        <v>0</v>
      </c>
      <c r="BK4450" s="631"/>
      <c r="BL4450" s="595">
        <f>IF(BH4450=0,0,(BJ4450/BH4450)*100)</f>
        <v>0</v>
      </c>
      <c r="BM4450" s="596"/>
      <c r="BN4450" s="656">
        <f>(AF4450*2)+(AL4450*2)+(AR4450*3)+BD4450</f>
        <v>0</v>
      </c>
      <c r="BO4450" s="657"/>
      <c r="BP4450" s="658"/>
      <c r="BQ4450" s="676">
        <f t="shared" ref="BQ4450" si="3333">IF(BS4450=0,0,50*BR4450/BS4450)</f>
        <v>0</v>
      </c>
      <c r="BR4450" s="662">
        <f>(BN4450*BU$11)+(N4450*BU$12)+(Z4450*BU$13)+(R4450*BU$14)+(X4450*BU$15)+(AB4450*BU$16)</f>
        <v>0</v>
      </c>
      <c r="BS4450" s="662">
        <f>((BB4450-BD4450)*BU$18)+((AV4450-AX4450)*BU$17)+(H4450*BU$19)+(P4450*BU$20)</f>
        <v>0</v>
      </c>
      <c r="BT4450" s="15"/>
      <c r="BU4450" s="15"/>
      <c r="BV4450" s="95"/>
    </row>
    <row r="4451" spans="1:74" ht="21.75" hidden="1" customHeight="1" x14ac:dyDescent="0.25">
      <c r="A4451" s="95"/>
      <c r="B4451" s="571"/>
      <c r="C4451" s="642" t="str">
        <f>IF(ROSTER!D$22="","",ROSTER!D$22)</f>
        <v/>
      </c>
      <c r="D4451" s="643"/>
      <c r="E4451" s="575"/>
      <c r="F4451" s="577"/>
      <c r="G4451" s="583"/>
      <c r="H4451" s="579"/>
      <c r="I4451" s="545"/>
      <c r="J4451" s="544"/>
      <c r="K4451" s="581"/>
      <c r="L4451" s="586"/>
      <c r="M4451" s="587"/>
      <c r="N4451" s="592"/>
      <c r="O4451" s="603"/>
      <c r="P4451" s="544"/>
      <c r="Q4451" s="581"/>
      <c r="R4451" s="586"/>
      <c r="S4451" s="587"/>
      <c r="T4451" s="592"/>
      <c r="U4451" s="603"/>
      <c r="V4451" s="311"/>
      <c r="W4451" s="311"/>
      <c r="X4451" s="579"/>
      <c r="Y4451" s="545"/>
      <c r="Z4451" s="544"/>
      <c r="AA4451" s="545"/>
      <c r="AB4451" s="544"/>
      <c r="AC4451" s="545"/>
      <c r="AD4451" s="544"/>
      <c r="AE4451" s="581"/>
      <c r="AF4451" s="586"/>
      <c r="AG4451" s="587"/>
      <c r="AH4451" s="626"/>
      <c r="AI4451" s="627"/>
      <c r="AJ4451" s="544"/>
      <c r="AK4451" s="581"/>
      <c r="AL4451" s="586"/>
      <c r="AM4451" s="587"/>
      <c r="AN4451" s="626"/>
      <c r="AO4451" s="627"/>
      <c r="AP4451" s="544"/>
      <c r="AQ4451" s="581"/>
      <c r="AR4451" s="586"/>
      <c r="AS4451" s="587"/>
      <c r="AT4451" s="626"/>
      <c r="AU4451" s="627"/>
      <c r="AV4451" s="628"/>
      <c r="AW4451" s="629"/>
      <c r="AX4451" s="632"/>
      <c r="AY4451" s="633"/>
      <c r="AZ4451" s="626"/>
      <c r="BA4451" s="627"/>
      <c r="BB4451" s="544"/>
      <c r="BC4451" s="581"/>
      <c r="BD4451" s="586"/>
      <c r="BE4451" s="587"/>
      <c r="BF4451" s="626"/>
      <c r="BG4451" s="627"/>
      <c r="BH4451" s="628"/>
      <c r="BI4451" s="629"/>
      <c r="BJ4451" s="632"/>
      <c r="BK4451" s="633"/>
      <c r="BL4451" s="626"/>
      <c r="BM4451" s="627"/>
      <c r="BN4451" s="678"/>
      <c r="BO4451" s="679"/>
      <c r="BP4451" s="680"/>
      <c r="BQ4451" s="677"/>
      <c r="BR4451" s="663"/>
      <c r="BS4451" s="663"/>
      <c r="BT4451" s="15"/>
      <c r="BU4451" s="15"/>
      <c r="BV4451" s="95"/>
    </row>
    <row r="4452" spans="1:74" ht="21.75" hidden="1" customHeight="1" x14ac:dyDescent="0.25">
      <c r="A4452" s="95"/>
      <c r="B4452" s="570" t="str">
        <f>IF(ROSTER!B$24="","",ROSTER!B$24)</f>
        <v/>
      </c>
      <c r="C4452" s="572" t="str">
        <f>IF(ROSTER!C$24="","",ROSTER!C$24)</f>
        <v/>
      </c>
      <c r="D4452" s="573"/>
      <c r="E4452" s="574"/>
      <c r="F4452" s="576">
        <f>IF(E4452="y",1,IF(E4452="S",1,0))</f>
        <v>0</v>
      </c>
      <c r="G4452" s="582">
        <f>IF(E4452="S",1,0)</f>
        <v>0</v>
      </c>
      <c r="H4452" s="578"/>
      <c r="I4452" s="543"/>
      <c r="J4452" s="542"/>
      <c r="K4452" s="580"/>
      <c r="L4452" s="584"/>
      <c r="M4452" s="585"/>
      <c r="N4452" s="588">
        <f>L4452+J4452</f>
        <v>0</v>
      </c>
      <c r="O4452" s="589"/>
      <c r="P4452" s="542"/>
      <c r="Q4452" s="580"/>
      <c r="R4452" s="584"/>
      <c r="S4452" s="585"/>
      <c r="T4452" s="588">
        <f>R4452-P4452</f>
        <v>0</v>
      </c>
      <c r="U4452" s="589"/>
      <c r="V4452" s="310"/>
      <c r="W4452" s="310"/>
      <c r="X4452" s="578"/>
      <c r="Y4452" s="543"/>
      <c r="Z4452" s="542"/>
      <c r="AA4452" s="543"/>
      <c r="AB4452" s="542"/>
      <c r="AC4452" s="543"/>
      <c r="AD4452" s="542"/>
      <c r="AE4452" s="580"/>
      <c r="AF4452" s="584"/>
      <c r="AG4452" s="585"/>
      <c r="AH4452" s="595">
        <f>IF(AD4452=0,0,(AF4452/AD4452)*100)</f>
        <v>0</v>
      </c>
      <c r="AI4452" s="596"/>
      <c r="AJ4452" s="542"/>
      <c r="AK4452" s="580"/>
      <c r="AL4452" s="584"/>
      <c r="AM4452" s="585"/>
      <c r="AN4452" s="595">
        <f>IF(AJ4452=0,0,(AL4452/AJ4452)*100)</f>
        <v>0</v>
      </c>
      <c r="AO4452" s="596"/>
      <c r="AP4452" s="542"/>
      <c r="AQ4452" s="580"/>
      <c r="AR4452" s="584"/>
      <c r="AS4452" s="585"/>
      <c r="AT4452" s="595">
        <f>IF(AP4452=0,0,(AR4452/AP4452)*100)</f>
        <v>0</v>
      </c>
      <c r="AU4452" s="596"/>
      <c r="AV4452" s="599">
        <f>AD4452+AJ4452+AP4452</f>
        <v>0</v>
      </c>
      <c r="AW4452" s="600"/>
      <c r="AX4452" s="630">
        <f>AF4452+AL4452+AR4452</f>
        <v>0</v>
      </c>
      <c r="AY4452" s="631"/>
      <c r="AZ4452" s="595">
        <f>IF(AV4452=0,0,(AX4452/AV4452)*100)</f>
        <v>0</v>
      </c>
      <c r="BA4452" s="596"/>
      <c r="BB4452" s="542"/>
      <c r="BC4452" s="580"/>
      <c r="BD4452" s="584"/>
      <c r="BE4452" s="585"/>
      <c r="BF4452" s="595">
        <f>IF(BB4452=0,0,(BD4452/BB4452)*100)</f>
        <v>0</v>
      </c>
      <c r="BG4452" s="596"/>
      <c r="BH4452" s="599">
        <f>AV4452+BB4452</f>
        <v>0</v>
      </c>
      <c r="BI4452" s="600"/>
      <c r="BJ4452" s="630">
        <f>AX4452+BD4452</f>
        <v>0</v>
      </c>
      <c r="BK4452" s="631"/>
      <c r="BL4452" s="595">
        <f>IF(BH4452=0,0,(BJ4452/BH4452)*100)</f>
        <v>0</v>
      </c>
      <c r="BM4452" s="596"/>
      <c r="BN4452" s="656">
        <f>(AF4452*2)+(AL4452*2)+(AR4452*3)+BD4452</f>
        <v>0</v>
      </c>
      <c r="BO4452" s="657"/>
      <c r="BP4452" s="658"/>
      <c r="BQ4452" s="676">
        <f t="shared" ref="BQ4452" si="3334">IF(BS4452=0,0,50*BR4452/BS4452)</f>
        <v>0</v>
      </c>
      <c r="BR4452" s="662">
        <f>(BN4452*BU$11)+(N4452*BU$12)+(Z4452*BU$13)+(R4452*BU$14)+(X4452*BU$15)+(AB4452*BU$16)</f>
        <v>0</v>
      </c>
      <c r="BS4452" s="662">
        <f>((BB4452-BD4452)*BU$18)+((AV4452-AX4452)*BU$17)+(H4452*BU$19)+(P4452*BU$20)</f>
        <v>0</v>
      </c>
      <c r="BT4452" s="15"/>
      <c r="BU4452" s="15"/>
      <c r="BV4452" s="95"/>
    </row>
    <row r="4453" spans="1:74" ht="21.75" hidden="1" customHeight="1" x14ac:dyDescent="0.25">
      <c r="A4453" s="95"/>
      <c r="B4453" s="571"/>
      <c r="C4453" s="642" t="str">
        <f>IF(ROSTER!D$24="","",ROSTER!D$24)</f>
        <v/>
      </c>
      <c r="D4453" s="643"/>
      <c r="E4453" s="575"/>
      <c r="F4453" s="577"/>
      <c r="G4453" s="583"/>
      <c r="H4453" s="579"/>
      <c r="I4453" s="545"/>
      <c r="J4453" s="544"/>
      <c r="K4453" s="581"/>
      <c r="L4453" s="586"/>
      <c r="M4453" s="587"/>
      <c r="N4453" s="592"/>
      <c r="O4453" s="603"/>
      <c r="P4453" s="544"/>
      <c r="Q4453" s="581"/>
      <c r="R4453" s="586"/>
      <c r="S4453" s="587"/>
      <c r="T4453" s="592"/>
      <c r="U4453" s="603"/>
      <c r="V4453" s="311"/>
      <c r="W4453" s="311"/>
      <c r="X4453" s="579"/>
      <c r="Y4453" s="545"/>
      <c r="Z4453" s="544"/>
      <c r="AA4453" s="545"/>
      <c r="AB4453" s="544"/>
      <c r="AC4453" s="545"/>
      <c r="AD4453" s="544"/>
      <c r="AE4453" s="581"/>
      <c r="AF4453" s="586"/>
      <c r="AG4453" s="587"/>
      <c r="AH4453" s="626"/>
      <c r="AI4453" s="627"/>
      <c r="AJ4453" s="544"/>
      <c r="AK4453" s="581"/>
      <c r="AL4453" s="586"/>
      <c r="AM4453" s="587"/>
      <c r="AN4453" s="626"/>
      <c r="AO4453" s="627"/>
      <c r="AP4453" s="544"/>
      <c r="AQ4453" s="581"/>
      <c r="AR4453" s="586"/>
      <c r="AS4453" s="587"/>
      <c r="AT4453" s="626"/>
      <c r="AU4453" s="627"/>
      <c r="AV4453" s="628"/>
      <c r="AW4453" s="629"/>
      <c r="AX4453" s="632"/>
      <c r="AY4453" s="633"/>
      <c r="AZ4453" s="626"/>
      <c r="BA4453" s="627"/>
      <c r="BB4453" s="544"/>
      <c r="BC4453" s="581"/>
      <c r="BD4453" s="586"/>
      <c r="BE4453" s="587"/>
      <c r="BF4453" s="626"/>
      <c r="BG4453" s="627"/>
      <c r="BH4453" s="628"/>
      <c r="BI4453" s="629"/>
      <c r="BJ4453" s="632"/>
      <c r="BK4453" s="633"/>
      <c r="BL4453" s="626"/>
      <c r="BM4453" s="627"/>
      <c r="BN4453" s="678"/>
      <c r="BO4453" s="679"/>
      <c r="BP4453" s="680"/>
      <c r="BQ4453" s="677"/>
      <c r="BR4453" s="663"/>
      <c r="BS4453" s="663"/>
      <c r="BT4453" s="15"/>
      <c r="BU4453" s="15"/>
      <c r="BV4453" s="95"/>
    </row>
    <row r="4454" spans="1:74" ht="21.75" hidden="1" customHeight="1" x14ac:dyDescent="0.25">
      <c r="A4454" s="95"/>
      <c r="B4454" s="570" t="str">
        <f>IF(ROSTER!B$26="","",ROSTER!B$26)</f>
        <v/>
      </c>
      <c r="C4454" s="572" t="str">
        <f>IF(ROSTER!C$26="","",ROSTER!C$26)</f>
        <v/>
      </c>
      <c r="D4454" s="573"/>
      <c r="E4454" s="574"/>
      <c r="F4454" s="576">
        <f>IF(E4454="y",1,IF(E4454="S",1,0))</f>
        <v>0</v>
      </c>
      <c r="G4454" s="582">
        <f>IF(E4454="S",1,0)</f>
        <v>0</v>
      </c>
      <c r="H4454" s="578"/>
      <c r="I4454" s="543"/>
      <c r="J4454" s="542"/>
      <c r="K4454" s="580"/>
      <c r="L4454" s="584"/>
      <c r="M4454" s="585"/>
      <c r="N4454" s="588">
        <f>L4454+J4454</f>
        <v>0</v>
      </c>
      <c r="O4454" s="589"/>
      <c r="P4454" s="542"/>
      <c r="Q4454" s="580"/>
      <c r="R4454" s="584"/>
      <c r="S4454" s="585"/>
      <c r="T4454" s="588">
        <f>R4454-P4454</f>
        <v>0</v>
      </c>
      <c r="U4454" s="589"/>
      <c r="V4454" s="310"/>
      <c r="W4454" s="310"/>
      <c r="X4454" s="578"/>
      <c r="Y4454" s="543"/>
      <c r="Z4454" s="542"/>
      <c r="AA4454" s="543"/>
      <c r="AB4454" s="542"/>
      <c r="AC4454" s="543"/>
      <c r="AD4454" s="542"/>
      <c r="AE4454" s="580"/>
      <c r="AF4454" s="584"/>
      <c r="AG4454" s="585"/>
      <c r="AH4454" s="595">
        <f>IF(AD4454=0,0,(AF4454/AD4454)*100)</f>
        <v>0</v>
      </c>
      <c r="AI4454" s="596"/>
      <c r="AJ4454" s="542"/>
      <c r="AK4454" s="580"/>
      <c r="AL4454" s="584"/>
      <c r="AM4454" s="585"/>
      <c r="AN4454" s="595">
        <f>IF(AJ4454=0,0,(AL4454/AJ4454)*100)</f>
        <v>0</v>
      </c>
      <c r="AO4454" s="596"/>
      <c r="AP4454" s="542"/>
      <c r="AQ4454" s="580"/>
      <c r="AR4454" s="584"/>
      <c r="AS4454" s="585"/>
      <c r="AT4454" s="595">
        <f>IF(AP4454=0,0,(AR4454/AP4454)*100)</f>
        <v>0</v>
      </c>
      <c r="AU4454" s="596"/>
      <c r="AV4454" s="599">
        <f>AD4454+AJ4454+AP4454</f>
        <v>0</v>
      </c>
      <c r="AW4454" s="600"/>
      <c r="AX4454" s="630">
        <f>AF4454+AL4454+AR4454</f>
        <v>0</v>
      </c>
      <c r="AY4454" s="631"/>
      <c r="AZ4454" s="595">
        <f>IF(AV4454=0,0,(AX4454/AV4454)*100)</f>
        <v>0</v>
      </c>
      <c r="BA4454" s="596"/>
      <c r="BB4454" s="542"/>
      <c r="BC4454" s="580"/>
      <c r="BD4454" s="584"/>
      <c r="BE4454" s="585"/>
      <c r="BF4454" s="595">
        <f>IF(BB4454=0,0,(BD4454/BB4454)*100)</f>
        <v>0</v>
      </c>
      <c r="BG4454" s="596"/>
      <c r="BH4454" s="599">
        <f>AV4454+BB4454</f>
        <v>0</v>
      </c>
      <c r="BI4454" s="600"/>
      <c r="BJ4454" s="630">
        <f>AX4454+BD4454</f>
        <v>0</v>
      </c>
      <c r="BK4454" s="631"/>
      <c r="BL4454" s="595">
        <f>IF(BH4454=0,0,(BJ4454/BH4454)*100)</f>
        <v>0</v>
      </c>
      <c r="BM4454" s="596"/>
      <c r="BN4454" s="656">
        <f>(AF4454*2)+(AL4454*2)+(AR4454*3)+BD4454</f>
        <v>0</v>
      </c>
      <c r="BO4454" s="657"/>
      <c r="BP4454" s="658"/>
      <c r="BQ4454" s="676">
        <f t="shared" ref="BQ4454" si="3335">IF(BS4454=0,0,50*BR4454/BS4454)</f>
        <v>0</v>
      </c>
      <c r="BR4454" s="662">
        <f>(BN4454*BU$11)+(N4454*BU$12)+(Z4454*BU$13)+(R4454*BU$14)+(X4454*BU$15)+(AB4454*BU$16)</f>
        <v>0</v>
      </c>
      <c r="BS4454" s="662">
        <f>((BB4454-BD4454)*BU$18)+((AV4454-AX4454)*BU$17)+(H4454*BU$19)+(P4454*BU$20)</f>
        <v>0</v>
      </c>
      <c r="BT4454" s="15"/>
      <c r="BU4454" s="15"/>
      <c r="BV4454" s="95"/>
    </row>
    <row r="4455" spans="1:74" ht="21.75" hidden="1" customHeight="1" x14ac:dyDescent="0.25">
      <c r="A4455" s="95"/>
      <c r="B4455" s="571"/>
      <c r="C4455" s="642" t="str">
        <f>IF(ROSTER!D$26="","",ROSTER!D$26)</f>
        <v/>
      </c>
      <c r="D4455" s="643"/>
      <c r="E4455" s="575"/>
      <c r="F4455" s="577"/>
      <c r="G4455" s="583"/>
      <c r="H4455" s="579"/>
      <c r="I4455" s="545"/>
      <c r="J4455" s="544"/>
      <c r="K4455" s="581"/>
      <c r="L4455" s="586"/>
      <c r="M4455" s="587"/>
      <c r="N4455" s="592"/>
      <c r="O4455" s="603"/>
      <c r="P4455" s="544"/>
      <c r="Q4455" s="581"/>
      <c r="R4455" s="586"/>
      <c r="S4455" s="587"/>
      <c r="T4455" s="592"/>
      <c r="U4455" s="603"/>
      <c r="V4455" s="311"/>
      <c r="W4455" s="311"/>
      <c r="X4455" s="579"/>
      <c r="Y4455" s="545"/>
      <c r="Z4455" s="544"/>
      <c r="AA4455" s="545"/>
      <c r="AB4455" s="544"/>
      <c r="AC4455" s="545"/>
      <c r="AD4455" s="544"/>
      <c r="AE4455" s="581"/>
      <c r="AF4455" s="586"/>
      <c r="AG4455" s="587"/>
      <c r="AH4455" s="626"/>
      <c r="AI4455" s="627"/>
      <c r="AJ4455" s="544"/>
      <c r="AK4455" s="581"/>
      <c r="AL4455" s="586"/>
      <c r="AM4455" s="587"/>
      <c r="AN4455" s="626"/>
      <c r="AO4455" s="627"/>
      <c r="AP4455" s="544"/>
      <c r="AQ4455" s="581"/>
      <c r="AR4455" s="586"/>
      <c r="AS4455" s="587"/>
      <c r="AT4455" s="626"/>
      <c r="AU4455" s="627"/>
      <c r="AV4455" s="628"/>
      <c r="AW4455" s="629"/>
      <c r="AX4455" s="632"/>
      <c r="AY4455" s="633"/>
      <c r="AZ4455" s="626"/>
      <c r="BA4455" s="627"/>
      <c r="BB4455" s="544"/>
      <c r="BC4455" s="581"/>
      <c r="BD4455" s="586"/>
      <c r="BE4455" s="587"/>
      <c r="BF4455" s="626"/>
      <c r="BG4455" s="627"/>
      <c r="BH4455" s="628"/>
      <c r="BI4455" s="629"/>
      <c r="BJ4455" s="632"/>
      <c r="BK4455" s="633"/>
      <c r="BL4455" s="626"/>
      <c r="BM4455" s="627"/>
      <c r="BN4455" s="678"/>
      <c r="BO4455" s="679"/>
      <c r="BP4455" s="680"/>
      <c r="BQ4455" s="677"/>
      <c r="BR4455" s="663"/>
      <c r="BS4455" s="663"/>
      <c r="BT4455" s="15"/>
      <c r="BU4455" s="15"/>
      <c r="BV4455" s="95"/>
    </row>
    <row r="4456" spans="1:74" ht="21.75" hidden="1" customHeight="1" x14ac:dyDescent="0.25">
      <c r="A4456" s="95"/>
      <c r="B4456" s="570" t="str">
        <f>IF(ROSTER!B$28="","",ROSTER!B$28)</f>
        <v/>
      </c>
      <c r="C4456" s="572" t="str">
        <f>IF(ROSTER!C$28="","",ROSTER!C$28)</f>
        <v/>
      </c>
      <c r="D4456" s="573"/>
      <c r="E4456" s="574"/>
      <c r="F4456" s="576">
        <f>IF(E4456="y",1,IF(E4456="S",1,0))</f>
        <v>0</v>
      </c>
      <c r="G4456" s="582">
        <f>IF(E4456="S",1,0)</f>
        <v>0</v>
      </c>
      <c r="H4456" s="578"/>
      <c r="I4456" s="543"/>
      <c r="J4456" s="542"/>
      <c r="K4456" s="580"/>
      <c r="L4456" s="584"/>
      <c r="M4456" s="585"/>
      <c r="N4456" s="588">
        <f>L4456+J4456</f>
        <v>0</v>
      </c>
      <c r="O4456" s="589"/>
      <c r="P4456" s="542"/>
      <c r="Q4456" s="580"/>
      <c r="R4456" s="584"/>
      <c r="S4456" s="585"/>
      <c r="T4456" s="588">
        <f>R4456-P4456</f>
        <v>0</v>
      </c>
      <c r="U4456" s="589"/>
      <c r="V4456" s="310"/>
      <c r="W4456" s="310"/>
      <c r="X4456" s="578"/>
      <c r="Y4456" s="543"/>
      <c r="Z4456" s="542"/>
      <c r="AA4456" s="543"/>
      <c r="AB4456" s="542"/>
      <c r="AC4456" s="543"/>
      <c r="AD4456" s="542"/>
      <c r="AE4456" s="580"/>
      <c r="AF4456" s="584"/>
      <c r="AG4456" s="585"/>
      <c r="AH4456" s="595">
        <f>IF(AD4456=0,0,(AF4456/AD4456)*100)</f>
        <v>0</v>
      </c>
      <c r="AI4456" s="596"/>
      <c r="AJ4456" s="542"/>
      <c r="AK4456" s="580"/>
      <c r="AL4456" s="584"/>
      <c r="AM4456" s="585"/>
      <c r="AN4456" s="595">
        <f>IF(AJ4456=0,0,(AL4456/AJ4456)*100)</f>
        <v>0</v>
      </c>
      <c r="AO4456" s="596"/>
      <c r="AP4456" s="542"/>
      <c r="AQ4456" s="580"/>
      <c r="AR4456" s="584"/>
      <c r="AS4456" s="585"/>
      <c r="AT4456" s="595">
        <f>IF(AP4456=0,0,(AR4456/AP4456)*100)</f>
        <v>0</v>
      </c>
      <c r="AU4456" s="596"/>
      <c r="AV4456" s="599">
        <f>AD4456+AJ4456+AP4456</f>
        <v>0</v>
      </c>
      <c r="AW4456" s="600"/>
      <c r="AX4456" s="630">
        <f>AF4456+AL4456+AR4456</f>
        <v>0</v>
      </c>
      <c r="AY4456" s="631"/>
      <c r="AZ4456" s="595">
        <f>IF(AV4456=0,0,(AX4456/AV4456)*100)</f>
        <v>0</v>
      </c>
      <c r="BA4456" s="596"/>
      <c r="BB4456" s="542"/>
      <c r="BC4456" s="580"/>
      <c r="BD4456" s="584"/>
      <c r="BE4456" s="585"/>
      <c r="BF4456" s="595">
        <f>IF(BB4456=0,0,(BD4456/BB4456)*100)</f>
        <v>0</v>
      </c>
      <c r="BG4456" s="596"/>
      <c r="BH4456" s="599">
        <f>AV4456+BB4456</f>
        <v>0</v>
      </c>
      <c r="BI4456" s="600"/>
      <c r="BJ4456" s="630">
        <f>AX4456+BD4456</f>
        <v>0</v>
      </c>
      <c r="BK4456" s="631"/>
      <c r="BL4456" s="595">
        <f>IF(BH4456=0,0,(BJ4456/BH4456)*100)</f>
        <v>0</v>
      </c>
      <c r="BM4456" s="596"/>
      <c r="BN4456" s="656">
        <f>(AF4456*2)+(AL4456*2)+(AR4456*3)+BD4456</f>
        <v>0</v>
      </c>
      <c r="BO4456" s="657"/>
      <c r="BP4456" s="658"/>
      <c r="BQ4456" s="676">
        <f t="shared" ref="BQ4456" si="3336">IF(BS4456=0,0,50*BR4456/BS4456)</f>
        <v>0</v>
      </c>
      <c r="BR4456" s="662">
        <f>(BN4456*BU$11)+(N4456*BU$12)+(Z4456*BU$13)+(R4456*BU$14)+(X4456*BU$15)+(AB4456*BU$16)</f>
        <v>0</v>
      </c>
      <c r="BS4456" s="662">
        <f>((BB4456-BD4456)*BU$18)+((AV4456-AX4456)*BU$17)+(H4456*BU$19)+(P4456*BU$20)</f>
        <v>0</v>
      </c>
      <c r="BT4456" s="15"/>
      <c r="BU4456" s="15"/>
      <c r="BV4456" s="95"/>
    </row>
    <row r="4457" spans="1:74" ht="21.75" hidden="1" customHeight="1" x14ac:dyDescent="0.25">
      <c r="A4457" s="95"/>
      <c r="B4457" s="571"/>
      <c r="C4457" s="642" t="str">
        <f>IF(ROSTER!D$28="","",ROSTER!D$28)</f>
        <v/>
      </c>
      <c r="D4457" s="643"/>
      <c r="E4457" s="575"/>
      <c r="F4457" s="577"/>
      <c r="G4457" s="583"/>
      <c r="H4457" s="579"/>
      <c r="I4457" s="545"/>
      <c r="J4457" s="544"/>
      <c r="K4457" s="581"/>
      <c r="L4457" s="586"/>
      <c r="M4457" s="587"/>
      <c r="N4457" s="592"/>
      <c r="O4457" s="603"/>
      <c r="P4457" s="544"/>
      <c r="Q4457" s="581"/>
      <c r="R4457" s="586"/>
      <c r="S4457" s="587"/>
      <c r="T4457" s="592"/>
      <c r="U4457" s="603"/>
      <c r="V4457" s="311"/>
      <c r="W4457" s="311"/>
      <c r="X4457" s="579"/>
      <c r="Y4457" s="545"/>
      <c r="Z4457" s="544"/>
      <c r="AA4457" s="545"/>
      <c r="AB4457" s="544"/>
      <c r="AC4457" s="545"/>
      <c r="AD4457" s="544"/>
      <c r="AE4457" s="581"/>
      <c r="AF4457" s="586"/>
      <c r="AG4457" s="587"/>
      <c r="AH4457" s="626"/>
      <c r="AI4457" s="627"/>
      <c r="AJ4457" s="544"/>
      <c r="AK4457" s="581"/>
      <c r="AL4457" s="586"/>
      <c r="AM4457" s="587"/>
      <c r="AN4457" s="626"/>
      <c r="AO4457" s="627"/>
      <c r="AP4457" s="544"/>
      <c r="AQ4457" s="581"/>
      <c r="AR4457" s="586"/>
      <c r="AS4457" s="587"/>
      <c r="AT4457" s="626"/>
      <c r="AU4457" s="627"/>
      <c r="AV4457" s="628"/>
      <c r="AW4457" s="629"/>
      <c r="AX4457" s="632"/>
      <c r="AY4457" s="633"/>
      <c r="AZ4457" s="626"/>
      <c r="BA4457" s="627"/>
      <c r="BB4457" s="544"/>
      <c r="BC4457" s="581"/>
      <c r="BD4457" s="586"/>
      <c r="BE4457" s="587"/>
      <c r="BF4457" s="626"/>
      <c r="BG4457" s="627"/>
      <c r="BH4457" s="628"/>
      <c r="BI4457" s="629"/>
      <c r="BJ4457" s="632"/>
      <c r="BK4457" s="633"/>
      <c r="BL4457" s="626"/>
      <c r="BM4457" s="627"/>
      <c r="BN4457" s="678"/>
      <c r="BO4457" s="679"/>
      <c r="BP4457" s="680"/>
      <c r="BQ4457" s="677"/>
      <c r="BR4457" s="663"/>
      <c r="BS4457" s="663"/>
      <c r="BT4457" s="15"/>
      <c r="BU4457" s="15"/>
      <c r="BV4457" s="95"/>
    </row>
    <row r="4458" spans="1:74" ht="21.75" hidden="1" customHeight="1" x14ac:dyDescent="0.25">
      <c r="A4458" s="95"/>
      <c r="B4458" s="570" t="str">
        <f>IF(ROSTER!B$30="","",ROSTER!B$30)</f>
        <v/>
      </c>
      <c r="C4458" s="572" t="str">
        <f>IF(ROSTER!C$30="","",ROSTER!C$30)</f>
        <v/>
      </c>
      <c r="D4458" s="573"/>
      <c r="E4458" s="574"/>
      <c r="F4458" s="576">
        <f>IF(E4458="y",1,IF(E4458="S",1,0))</f>
        <v>0</v>
      </c>
      <c r="G4458" s="582">
        <f>IF(E4458="S",1,0)</f>
        <v>0</v>
      </c>
      <c r="H4458" s="578"/>
      <c r="I4458" s="543"/>
      <c r="J4458" s="542"/>
      <c r="K4458" s="580"/>
      <c r="L4458" s="584"/>
      <c r="M4458" s="585"/>
      <c r="N4458" s="588">
        <f>L4458+J4458</f>
        <v>0</v>
      </c>
      <c r="O4458" s="589"/>
      <c r="P4458" s="542"/>
      <c r="Q4458" s="580"/>
      <c r="R4458" s="584"/>
      <c r="S4458" s="585"/>
      <c r="T4458" s="588">
        <f>R4458-P4458</f>
        <v>0</v>
      </c>
      <c r="U4458" s="589"/>
      <c r="V4458" s="310"/>
      <c r="W4458" s="310"/>
      <c r="X4458" s="578"/>
      <c r="Y4458" s="543"/>
      <c r="Z4458" s="542"/>
      <c r="AA4458" s="543"/>
      <c r="AB4458" s="542"/>
      <c r="AC4458" s="543"/>
      <c r="AD4458" s="542"/>
      <c r="AE4458" s="580"/>
      <c r="AF4458" s="584"/>
      <c r="AG4458" s="585"/>
      <c r="AH4458" s="595">
        <f>IF(AD4458=0,0,(AF4458/AD4458)*100)</f>
        <v>0</v>
      </c>
      <c r="AI4458" s="596"/>
      <c r="AJ4458" s="542"/>
      <c r="AK4458" s="580"/>
      <c r="AL4458" s="584"/>
      <c r="AM4458" s="585"/>
      <c r="AN4458" s="595">
        <f>IF(AJ4458=0,0,(AL4458/AJ4458)*100)</f>
        <v>0</v>
      </c>
      <c r="AO4458" s="596"/>
      <c r="AP4458" s="542"/>
      <c r="AQ4458" s="580"/>
      <c r="AR4458" s="584"/>
      <c r="AS4458" s="585"/>
      <c r="AT4458" s="595">
        <f>IF(AP4458=0,0,(AR4458/AP4458)*100)</f>
        <v>0</v>
      </c>
      <c r="AU4458" s="596"/>
      <c r="AV4458" s="599">
        <f>AD4458+AJ4458+AP4458</f>
        <v>0</v>
      </c>
      <c r="AW4458" s="600"/>
      <c r="AX4458" s="630">
        <f>AF4458+AL4458+AR4458</f>
        <v>0</v>
      </c>
      <c r="AY4458" s="631"/>
      <c r="AZ4458" s="595">
        <f>IF(AV4458=0,0,(AX4458/AV4458)*100)</f>
        <v>0</v>
      </c>
      <c r="BA4458" s="596"/>
      <c r="BB4458" s="542"/>
      <c r="BC4458" s="580"/>
      <c r="BD4458" s="584"/>
      <c r="BE4458" s="585"/>
      <c r="BF4458" s="595">
        <f>IF(BB4458=0,0,(BD4458/BB4458)*100)</f>
        <v>0</v>
      </c>
      <c r="BG4458" s="596"/>
      <c r="BH4458" s="599">
        <f>AV4458+BB4458</f>
        <v>0</v>
      </c>
      <c r="BI4458" s="600"/>
      <c r="BJ4458" s="630">
        <f>AX4458+BD4458</f>
        <v>0</v>
      </c>
      <c r="BK4458" s="631"/>
      <c r="BL4458" s="595">
        <f>IF(BH4458=0,0,(BJ4458/BH4458)*100)</f>
        <v>0</v>
      </c>
      <c r="BM4458" s="596"/>
      <c r="BN4458" s="656">
        <f>(AF4458*2)+(AL4458*2)+(AR4458*3)+BD4458</f>
        <v>0</v>
      </c>
      <c r="BO4458" s="657"/>
      <c r="BP4458" s="658"/>
      <c r="BQ4458" s="676">
        <f t="shared" ref="BQ4458" si="3337">IF(BS4458=0,0,50*BR4458/BS4458)</f>
        <v>0</v>
      </c>
      <c r="BR4458" s="662">
        <f>(BN4458*BU$11)+(N4458*BU$12)+(Z4458*BU$13)+(R4458*BU$14)+(X4458*BU$15)+(AB4458*BU$16)</f>
        <v>0</v>
      </c>
      <c r="BS4458" s="662">
        <f>((BB4458-BD4458)*BU$18)+((AV4458-AX4458)*BU$17)+(H4458*BU$19)+(P4458*BU$20)</f>
        <v>0</v>
      </c>
      <c r="BT4458" s="15"/>
      <c r="BU4458" s="15"/>
      <c r="BV4458" s="95"/>
    </row>
    <row r="4459" spans="1:74" ht="21.75" hidden="1" customHeight="1" x14ac:dyDescent="0.25">
      <c r="A4459" s="95"/>
      <c r="B4459" s="571"/>
      <c r="C4459" s="642" t="str">
        <f>IF(ROSTER!D$30="","",ROSTER!D$30)</f>
        <v/>
      </c>
      <c r="D4459" s="643"/>
      <c r="E4459" s="575"/>
      <c r="F4459" s="577"/>
      <c r="G4459" s="583"/>
      <c r="H4459" s="579"/>
      <c r="I4459" s="545"/>
      <c r="J4459" s="544"/>
      <c r="K4459" s="581"/>
      <c r="L4459" s="586"/>
      <c r="M4459" s="587"/>
      <c r="N4459" s="592"/>
      <c r="O4459" s="603"/>
      <c r="P4459" s="544"/>
      <c r="Q4459" s="581"/>
      <c r="R4459" s="586"/>
      <c r="S4459" s="587"/>
      <c r="T4459" s="592"/>
      <c r="U4459" s="603"/>
      <c r="V4459" s="311"/>
      <c r="W4459" s="311"/>
      <c r="X4459" s="579"/>
      <c r="Y4459" s="545"/>
      <c r="Z4459" s="544"/>
      <c r="AA4459" s="545"/>
      <c r="AB4459" s="544"/>
      <c r="AC4459" s="545"/>
      <c r="AD4459" s="544"/>
      <c r="AE4459" s="581"/>
      <c r="AF4459" s="586"/>
      <c r="AG4459" s="587"/>
      <c r="AH4459" s="626"/>
      <c r="AI4459" s="627"/>
      <c r="AJ4459" s="544"/>
      <c r="AK4459" s="581"/>
      <c r="AL4459" s="586"/>
      <c r="AM4459" s="587"/>
      <c r="AN4459" s="626"/>
      <c r="AO4459" s="627"/>
      <c r="AP4459" s="544"/>
      <c r="AQ4459" s="581"/>
      <c r="AR4459" s="586"/>
      <c r="AS4459" s="587"/>
      <c r="AT4459" s="626"/>
      <c r="AU4459" s="627"/>
      <c r="AV4459" s="628"/>
      <c r="AW4459" s="629"/>
      <c r="AX4459" s="632"/>
      <c r="AY4459" s="633"/>
      <c r="AZ4459" s="626"/>
      <c r="BA4459" s="627"/>
      <c r="BB4459" s="544"/>
      <c r="BC4459" s="581"/>
      <c r="BD4459" s="586"/>
      <c r="BE4459" s="587"/>
      <c r="BF4459" s="626"/>
      <c r="BG4459" s="627"/>
      <c r="BH4459" s="628"/>
      <c r="BI4459" s="629"/>
      <c r="BJ4459" s="632"/>
      <c r="BK4459" s="633"/>
      <c r="BL4459" s="626"/>
      <c r="BM4459" s="627"/>
      <c r="BN4459" s="678"/>
      <c r="BO4459" s="679"/>
      <c r="BP4459" s="680"/>
      <c r="BQ4459" s="677"/>
      <c r="BR4459" s="663"/>
      <c r="BS4459" s="663"/>
      <c r="BT4459" s="15"/>
      <c r="BU4459" s="15"/>
      <c r="BV4459" s="95"/>
    </row>
    <row r="4460" spans="1:74" ht="21.75" hidden="1" customHeight="1" x14ac:dyDescent="0.25">
      <c r="A4460" s="95"/>
      <c r="B4460" s="570" t="str">
        <f>IF(ROSTER!B$32="","",ROSTER!B$32)</f>
        <v/>
      </c>
      <c r="C4460" s="572" t="str">
        <f>IF(ROSTER!C$32="","",ROSTER!C$32)</f>
        <v/>
      </c>
      <c r="D4460" s="573"/>
      <c r="E4460" s="574"/>
      <c r="F4460" s="576">
        <f>IF(E4460="y",1,IF(E4460="S",1,0))</f>
        <v>0</v>
      </c>
      <c r="G4460" s="582">
        <f>IF(E4460="S",1,0)</f>
        <v>0</v>
      </c>
      <c r="H4460" s="578"/>
      <c r="I4460" s="543"/>
      <c r="J4460" s="542"/>
      <c r="K4460" s="580"/>
      <c r="L4460" s="584"/>
      <c r="M4460" s="585"/>
      <c r="N4460" s="588">
        <f>L4460+J4460</f>
        <v>0</v>
      </c>
      <c r="O4460" s="589"/>
      <c r="P4460" s="542"/>
      <c r="Q4460" s="580"/>
      <c r="R4460" s="584"/>
      <c r="S4460" s="585"/>
      <c r="T4460" s="588">
        <f>R4460-P4460</f>
        <v>0</v>
      </c>
      <c r="U4460" s="589"/>
      <c r="V4460" s="310"/>
      <c r="W4460" s="310"/>
      <c r="X4460" s="578"/>
      <c r="Y4460" s="543"/>
      <c r="Z4460" s="542"/>
      <c r="AA4460" s="543"/>
      <c r="AB4460" s="542"/>
      <c r="AC4460" s="543"/>
      <c r="AD4460" s="542"/>
      <c r="AE4460" s="580"/>
      <c r="AF4460" s="584"/>
      <c r="AG4460" s="585"/>
      <c r="AH4460" s="595">
        <f>IF(AD4460=0,0,(AF4460/AD4460)*100)</f>
        <v>0</v>
      </c>
      <c r="AI4460" s="596"/>
      <c r="AJ4460" s="542"/>
      <c r="AK4460" s="580"/>
      <c r="AL4460" s="584"/>
      <c r="AM4460" s="585"/>
      <c r="AN4460" s="595">
        <f>IF(AJ4460=0,0,(AL4460/AJ4460)*100)</f>
        <v>0</v>
      </c>
      <c r="AO4460" s="596"/>
      <c r="AP4460" s="542"/>
      <c r="AQ4460" s="580"/>
      <c r="AR4460" s="584"/>
      <c r="AS4460" s="585"/>
      <c r="AT4460" s="595">
        <f>IF(AP4460=0,0,(AR4460/AP4460)*100)</f>
        <v>0</v>
      </c>
      <c r="AU4460" s="596"/>
      <c r="AV4460" s="599">
        <f>AD4460+AJ4460+AP4460</f>
        <v>0</v>
      </c>
      <c r="AW4460" s="600"/>
      <c r="AX4460" s="630">
        <f>AF4460+AL4460+AR4460</f>
        <v>0</v>
      </c>
      <c r="AY4460" s="631"/>
      <c r="AZ4460" s="595">
        <f>IF(AV4460=0,0,(AX4460/AV4460)*100)</f>
        <v>0</v>
      </c>
      <c r="BA4460" s="596"/>
      <c r="BB4460" s="542"/>
      <c r="BC4460" s="580"/>
      <c r="BD4460" s="584"/>
      <c r="BE4460" s="585"/>
      <c r="BF4460" s="595">
        <f>IF(BB4460=0,0,(BD4460/BB4460)*100)</f>
        <v>0</v>
      </c>
      <c r="BG4460" s="596"/>
      <c r="BH4460" s="599">
        <f>AV4460+BB4460</f>
        <v>0</v>
      </c>
      <c r="BI4460" s="600"/>
      <c r="BJ4460" s="630">
        <f>AX4460+BD4460</f>
        <v>0</v>
      </c>
      <c r="BK4460" s="631"/>
      <c r="BL4460" s="595">
        <f>IF(BH4460=0,0,(BJ4460/BH4460)*100)</f>
        <v>0</v>
      </c>
      <c r="BM4460" s="596"/>
      <c r="BN4460" s="656">
        <f>(AF4460*2)+(AL4460*2)+(AR4460*3)+BD4460</f>
        <v>0</v>
      </c>
      <c r="BO4460" s="657"/>
      <c r="BP4460" s="658"/>
      <c r="BQ4460" s="676">
        <f t="shared" ref="BQ4460" si="3338">IF(BS4460=0,0,50*BR4460/BS4460)</f>
        <v>0</v>
      </c>
      <c r="BR4460" s="662">
        <f>(BN4460*BU$11)+(N4460*BU$12)+(Z4460*BU$13)+(R4460*BU$14)+(X4460*BU$15)+(AB4460*BU$16)</f>
        <v>0</v>
      </c>
      <c r="BS4460" s="662">
        <f>((BB4460-BD4460)*BU$18)+((AV4460-AX4460)*BU$17)+(H4460*BU$19)+(P4460*BU$20)</f>
        <v>0</v>
      </c>
      <c r="BT4460" s="15"/>
      <c r="BU4460" s="15"/>
      <c r="BV4460" s="95"/>
    </row>
    <row r="4461" spans="1:74" ht="21.75" hidden="1" customHeight="1" x14ac:dyDescent="0.25">
      <c r="A4461" s="95"/>
      <c r="B4461" s="571"/>
      <c r="C4461" s="642" t="str">
        <f>IF(ROSTER!D$32="","",ROSTER!D$32)</f>
        <v/>
      </c>
      <c r="D4461" s="643"/>
      <c r="E4461" s="575"/>
      <c r="F4461" s="577"/>
      <c r="G4461" s="583"/>
      <c r="H4461" s="579"/>
      <c r="I4461" s="545"/>
      <c r="J4461" s="544"/>
      <c r="K4461" s="581"/>
      <c r="L4461" s="586"/>
      <c r="M4461" s="587"/>
      <c r="N4461" s="592"/>
      <c r="O4461" s="603"/>
      <c r="P4461" s="544"/>
      <c r="Q4461" s="581"/>
      <c r="R4461" s="586"/>
      <c r="S4461" s="587"/>
      <c r="T4461" s="592"/>
      <c r="U4461" s="603"/>
      <c r="V4461" s="311"/>
      <c r="W4461" s="311"/>
      <c r="X4461" s="579"/>
      <c r="Y4461" s="545"/>
      <c r="Z4461" s="544"/>
      <c r="AA4461" s="545"/>
      <c r="AB4461" s="544"/>
      <c r="AC4461" s="545"/>
      <c r="AD4461" s="544"/>
      <c r="AE4461" s="581"/>
      <c r="AF4461" s="586"/>
      <c r="AG4461" s="587"/>
      <c r="AH4461" s="626"/>
      <c r="AI4461" s="627"/>
      <c r="AJ4461" s="544"/>
      <c r="AK4461" s="581"/>
      <c r="AL4461" s="586"/>
      <c r="AM4461" s="587"/>
      <c r="AN4461" s="626"/>
      <c r="AO4461" s="627"/>
      <c r="AP4461" s="544"/>
      <c r="AQ4461" s="581"/>
      <c r="AR4461" s="586"/>
      <c r="AS4461" s="587"/>
      <c r="AT4461" s="626"/>
      <c r="AU4461" s="627"/>
      <c r="AV4461" s="628"/>
      <c r="AW4461" s="629"/>
      <c r="AX4461" s="632"/>
      <c r="AY4461" s="633"/>
      <c r="AZ4461" s="626"/>
      <c r="BA4461" s="627"/>
      <c r="BB4461" s="544"/>
      <c r="BC4461" s="581"/>
      <c r="BD4461" s="586"/>
      <c r="BE4461" s="587"/>
      <c r="BF4461" s="626"/>
      <c r="BG4461" s="627"/>
      <c r="BH4461" s="628"/>
      <c r="BI4461" s="629"/>
      <c r="BJ4461" s="632"/>
      <c r="BK4461" s="633"/>
      <c r="BL4461" s="626"/>
      <c r="BM4461" s="627"/>
      <c r="BN4461" s="678"/>
      <c r="BO4461" s="679"/>
      <c r="BP4461" s="680"/>
      <c r="BQ4461" s="677"/>
      <c r="BR4461" s="663"/>
      <c r="BS4461" s="663"/>
      <c r="BT4461" s="15"/>
      <c r="BU4461" s="15"/>
      <c r="BV4461" s="95"/>
    </row>
    <row r="4462" spans="1:74" ht="21.75" hidden="1" customHeight="1" x14ac:dyDescent="0.25">
      <c r="A4462" s="95"/>
      <c r="B4462" s="570" t="str">
        <f>IF(ROSTER!B$34="","",ROSTER!B$34)</f>
        <v/>
      </c>
      <c r="C4462" s="572" t="str">
        <f>IF(ROSTER!C$34="","",ROSTER!C$34)</f>
        <v/>
      </c>
      <c r="D4462" s="573"/>
      <c r="E4462" s="574"/>
      <c r="F4462" s="576">
        <f>IF(E4462="y",1,IF(E4462="S",1,0))</f>
        <v>0</v>
      </c>
      <c r="G4462" s="582">
        <f>IF(E4462="S",1,0)</f>
        <v>0</v>
      </c>
      <c r="H4462" s="578"/>
      <c r="I4462" s="543"/>
      <c r="J4462" s="542"/>
      <c r="K4462" s="580"/>
      <c r="L4462" s="584"/>
      <c r="M4462" s="585"/>
      <c r="N4462" s="588">
        <f>L4462+J4462</f>
        <v>0</v>
      </c>
      <c r="O4462" s="589"/>
      <c r="P4462" s="542"/>
      <c r="Q4462" s="580"/>
      <c r="R4462" s="584"/>
      <c r="S4462" s="585"/>
      <c r="T4462" s="588">
        <f>R4462-P4462</f>
        <v>0</v>
      </c>
      <c r="U4462" s="589"/>
      <c r="V4462" s="310"/>
      <c r="W4462" s="310"/>
      <c r="X4462" s="578"/>
      <c r="Y4462" s="543"/>
      <c r="Z4462" s="542"/>
      <c r="AA4462" s="543"/>
      <c r="AB4462" s="542"/>
      <c r="AC4462" s="543"/>
      <c r="AD4462" s="542"/>
      <c r="AE4462" s="580"/>
      <c r="AF4462" s="584"/>
      <c r="AG4462" s="585"/>
      <c r="AH4462" s="595">
        <f>IF(AD4462=0,0,(AF4462/AD4462)*100)</f>
        <v>0</v>
      </c>
      <c r="AI4462" s="596"/>
      <c r="AJ4462" s="542"/>
      <c r="AK4462" s="580"/>
      <c r="AL4462" s="584"/>
      <c r="AM4462" s="585"/>
      <c r="AN4462" s="595">
        <f>IF(AJ4462=0,0,(AL4462/AJ4462)*100)</f>
        <v>0</v>
      </c>
      <c r="AO4462" s="596"/>
      <c r="AP4462" s="542"/>
      <c r="AQ4462" s="580"/>
      <c r="AR4462" s="584"/>
      <c r="AS4462" s="585"/>
      <c r="AT4462" s="595">
        <f>IF(AP4462=0,0,(AR4462/AP4462)*100)</f>
        <v>0</v>
      </c>
      <c r="AU4462" s="596"/>
      <c r="AV4462" s="599">
        <f>AD4462+AJ4462+AP4462</f>
        <v>0</v>
      </c>
      <c r="AW4462" s="600"/>
      <c r="AX4462" s="630">
        <f>AF4462+AL4462+AR4462</f>
        <v>0</v>
      </c>
      <c r="AY4462" s="631"/>
      <c r="AZ4462" s="595">
        <f>IF(AV4462=0,0,(AX4462/AV4462)*100)</f>
        <v>0</v>
      </c>
      <c r="BA4462" s="596"/>
      <c r="BB4462" s="542"/>
      <c r="BC4462" s="580"/>
      <c r="BD4462" s="584"/>
      <c r="BE4462" s="585"/>
      <c r="BF4462" s="595">
        <f>IF(BB4462=0,0,(BD4462/BB4462)*100)</f>
        <v>0</v>
      </c>
      <c r="BG4462" s="596"/>
      <c r="BH4462" s="599">
        <f>AV4462+BB4462</f>
        <v>0</v>
      </c>
      <c r="BI4462" s="600"/>
      <c r="BJ4462" s="630">
        <f>AX4462+BD4462</f>
        <v>0</v>
      </c>
      <c r="BK4462" s="631"/>
      <c r="BL4462" s="595">
        <f>IF(BH4462=0,0,(BJ4462/BH4462)*100)</f>
        <v>0</v>
      </c>
      <c r="BM4462" s="596"/>
      <c r="BN4462" s="656">
        <f>(AF4462*2)+(AL4462*2)+(AR4462*3)+BD4462</f>
        <v>0</v>
      </c>
      <c r="BO4462" s="657"/>
      <c r="BP4462" s="658"/>
      <c r="BQ4462" s="676">
        <f t="shared" ref="BQ4462" si="3339">IF(BS4462=0,0,50*BR4462/BS4462)</f>
        <v>0</v>
      </c>
      <c r="BR4462" s="662">
        <f>(BN4462*BU$11)+(N4462*BU$12)+(Z4462*BU$13)+(R4462*BU$14)+(X4462*BU$15)+(AB4462*BU$16)</f>
        <v>0</v>
      </c>
      <c r="BS4462" s="662">
        <f>((BB4462-BD4462)*BU$18)+((AV4462-AX4462)*BU$17)+(H4462*BU$19)+(P4462*BU$20)</f>
        <v>0</v>
      </c>
      <c r="BT4462" s="15"/>
      <c r="BU4462" s="15"/>
      <c r="BV4462" s="95"/>
    </row>
    <row r="4463" spans="1:74" ht="21.75" hidden="1" customHeight="1" x14ac:dyDescent="0.25">
      <c r="A4463" s="95"/>
      <c r="B4463" s="571"/>
      <c r="C4463" s="642" t="str">
        <f>IF(ROSTER!D$34="","",ROSTER!D$34)</f>
        <v/>
      </c>
      <c r="D4463" s="643"/>
      <c r="E4463" s="575"/>
      <c r="F4463" s="577"/>
      <c r="G4463" s="583"/>
      <c r="H4463" s="579"/>
      <c r="I4463" s="545"/>
      <c r="J4463" s="544"/>
      <c r="K4463" s="581"/>
      <c r="L4463" s="586"/>
      <c r="M4463" s="587"/>
      <c r="N4463" s="592"/>
      <c r="O4463" s="603"/>
      <c r="P4463" s="544"/>
      <c r="Q4463" s="581"/>
      <c r="R4463" s="586"/>
      <c r="S4463" s="587"/>
      <c r="T4463" s="592"/>
      <c r="U4463" s="603"/>
      <c r="V4463" s="311"/>
      <c r="W4463" s="311"/>
      <c r="X4463" s="579"/>
      <c r="Y4463" s="545"/>
      <c r="Z4463" s="544"/>
      <c r="AA4463" s="545"/>
      <c r="AB4463" s="544"/>
      <c r="AC4463" s="545"/>
      <c r="AD4463" s="544"/>
      <c r="AE4463" s="581"/>
      <c r="AF4463" s="586"/>
      <c r="AG4463" s="587"/>
      <c r="AH4463" s="626"/>
      <c r="AI4463" s="627"/>
      <c r="AJ4463" s="544"/>
      <c r="AK4463" s="581"/>
      <c r="AL4463" s="586"/>
      <c r="AM4463" s="587"/>
      <c r="AN4463" s="626"/>
      <c r="AO4463" s="627"/>
      <c r="AP4463" s="544"/>
      <c r="AQ4463" s="581"/>
      <c r="AR4463" s="586"/>
      <c r="AS4463" s="587"/>
      <c r="AT4463" s="626"/>
      <c r="AU4463" s="627"/>
      <c r="AV4463" s="628"/>
      <c r="AW4463" s="629"/>
      <c r="AX4463" s="632"/>
      <c r="AY4463" s="633"/>
      <c r="AZ4463" s="626"/>
      <c r="BA4463" s="627"/>
      <c r="BB4463" s="544"/>
      <c r="BC4463" s="581"/>
      <c r="BD4463" s="586"/>
      <c r="BE4463" s="587"/>
      <c r="BF4463" s="626"/>
      <c r="BG4463" s="627"/>
      <c r="BH4463" s="628"/>
      <c r="BI4463" s="629"/>
      <c r="BJ4463" s="632"/>
      <c r="BK4463" s="633"/>
      <c r="BL4463" s="626"/>
      <c r="BM4463" s="627"/>
      <c r="BN4463" s="678"/>
      <c r="BO4463" s="679"/>
      <c r="BP4463" s="680"/>
      <c r="BQ4463" s="677"/>
      <c r="BR4463" s="663"/>
      <c r="BS4463" s="663"/>
      <c r="BT4463" s="15"/>
      <c r="BU4463" s="15"/>
      <c r="BV4463" s="95"/>
    </row>
    <row r="4464" spans="1:74" ht="21.75" hidden="1" customHeight="1" x14ac:dyDescent="0.25">
      <c r="A4464" s="95"/>
      <c r="B4464" s="570" t="str">
        <f>IF(ROSTER!B$36="","",ROSTER!B$36)</f>
        <v/>
      </c>
      <c r="C4464" s="572" t="str">
        <f>IF(ROSTER!C$36="","",ROSTER!C$36)</f>
        <v/>
      </c>
      <c r="D4464" s="573"/>
      <c r="E4464" s="574"/>
      <c r="F4464" s="576">
        <f>IF(E4464="y",1,IF(E4464="S",1,0))</f>
        <v>0</v>
      </c>
      <c r="G4464" s="582">
        <f>IF(E4464="S",1,0)</f>
        <v>0</v>
      </c>
      <c r="H4464" s="578"/>
      <c r="I4464" s="543"/>
      <c r="J4464" s="542"/>
      <c r="K4464" s="580"/>
      <c r="L4464" s="584"/>
      <c r="M4464" s="585"/>
      <c r="N4464" s="588">
        <f>L4464+J4464</f>
        <v>0</v>
      </c>
      <c r="O4464" s="589"/>
      <c r="P4464" s="542"/>
      <c r="Q4464" s="580"/>
      <c r="R4464" s="584"/>
      <c r="S4464" s="585"/>
      <c r="T4464" s="588">
        <f>R4464-P4464</f>
        <v>0</v>
      </c>
      <c r="U4464" s="589"/>
      <c r="V4464" s="310"/>
      <c r="W4464" s="310"/>
      <c r="X4464" s="578"/>
      <c r="Y4464" s="543"/>
      <c r="Z4464" s="542"/>
      <c r="AA4464" s="543"/>
      <c r="AB4464" s="542"/>
      <c r="AC4464" s="543"/>
      <c r="AD4464" s="542"/>
      <c r="AE4464" s="580"/>
      <c r="AF4464" s="584"/>
      <c r="AG4464" s="585"/>
      <c r="AH4464" s="595">
        <f>IF(AD4464=0,0,(AF4464/AD4464)*100)</f>
        <v>0</v>
      </c>
      <c r="AI4464" s="596"/>
      <c r="AJ4464" s="542"/>
      <c r="AK4464" s="580"/>
      <c r="AL4464" s="584"/>
      <c r="AM4464" s="585"/>
      <c r="AN4464" s="595">
        <f>IF(AJ4464=0,0,(AL4464/AJ4464)*100)</f>
        <v>0</v>
      </c>
      <c r="AO4464" s="596"/>
      <c r="AP4464" s="542"/>
      <c r="AQ4464" s="580"/>
      <c r="AR4464" s="584"/>
      <c r="AS4464" s="585"/>
      <c r="AT4464" s="595">
        <f>IF(AP4464=0,0,(AR4464/AP4464)*100)</f>
        <v>0</v>
      </c>
      <c r="AU4464" s="596"/>
      <c r="AV4464" s="599">
        <f>AD4464+AJ4464+AP4464</f>
        <v>0</v>
      </c>
      <c r="AW4464" s="600"/>
      <c r="AX4464" s="630">
        <f>AF4464+AL4464+AR4464</f>
        <v>0</v>
      </c>
      <c r="AY4464" s="631"/>
      <c r="AZ4464" s="595">
        <f>IF(AV4464=0,0,(AX4464/AV4464)*100)</f>
        <v>0</v>
      </c>
      <c r="BA4464" s="596"/>
      <c r="BB4464" s="542"/>
      <c r="BC4464" s="580"/>
      <c r="BD4464" s="584"/>
      <c r="BE4464" s="585"/>
      <c r="BF4464" s="595">
        <f>IF(BB4464=0,0,(BD4464/BB4464)*100)</f>
        <v>0</v>
      </c>
      <c r="BG4464" s="596"/>
      <c r="BH4464" s="599">
        <f>AV4464+BB4464</f>
        <v>0</v>
      </c>
      <c r="BI4464" s="600"/>
      <c r="BJ4464" s="630">
        <f>AX4464+BD4464</f>
        <v>0</v>
      </c>
      <c r="BK4464" s="631"/>
      <c r="BL4464" s="595">
        <f>IF(BH4464=0,0,(BJ4464/BH4464)*100)</f>
        <v>0</v>
      </c>
      <c r="BM4464" s="596"/>
      <c r="BN4464" s="656">
        <f>(AF4464*2)+(AL4464*2)+(AR4464*3)+BD4464</f>
        <v>0</v>
      </c>
      <c r="BO4464" s="657"/>
      <c r="BP4464" s="658"/>
      <c r="BQ4464" s="676">
        <f t="shared" ref="BQ4464" si="3340">IF(BS4464=0,0,50*BR4464/BS4464)</f>
        <v>0</v>
      </c>
      <c r="BR4464" s="662">
        <f>(BN4464*BU$11)+(N4464*BU$12)+(Z4464*BU$13)+(R4464*BU$14)+(X4464*BU$15)+(AB4464*BU$16)</f>
        <v>0</v>
      </c>
      <c r="BS4464" s="662">
        <f>((BB4464-BD4464)*BU$18)+((AV4464-AX4464)*BU$17)+(H4464*BU$19)+(P4464*BU$20)</f>
        <v>0</v>
      </c>
      <c r="BT4464" s="15"/>
      <c r="BU4464" s="15"/>
      <c r="BV4464" s="95"/>
    </row>
    <row r="4465" spans="1:74" ht="21.75" hidden="1" customHeight="1" x14ac:dyDescent="0.25">
      <c r="A4465" s="95"/>
      <c r="B4465" s="571"/>
      <c r="C4465" s="642" t="str">
        <f>IF(ROSTER!D$36="","",ROSTER!D$36)</f>
        <v/>
      </c>
      <c r="D4465" s="643"/>
      <c r="E4465" s="575"/>
      <c r="F4465" s="577"/>
      <c r="G4465" s="583"/>
      <c r="H4465" s="579"/>
      <c r="I4465" s="545"/>
      <c r="J4465" s="544"/>
      <c r="K4465" s="581"/>
      <c r="L4465" s="586"/>
      <c r="M4465" s="587"/>
      <c r="N4465" s="592"/>
      <c r="O4465" s="603"/>
      <c r="P4465" s="544"/>
      <c r="Q4465" s="581"/>
      <c r="R4465" s="586"/>
      <c r="S4465" s="587"/>
      <c r="T4465" s="592"/>
      <c r="U4465" s="603"/>
      <c r="V4465" s="311"/>
      <c r="W4465" s="311"/>
      <c r="X4465" s="579"/>
      <c r="Y4465" s="545"/>
      <c r="Z4465" s="544"/>
      <c r="AA4465" s="545"/>
      <c r="AB4465" s="544"/>
      <c r="AC4465" s="545"/>
      <c r="AD4465" s="544"/>
      <c r="AE4465" s="581"/>
      <c r="AF4465" s="586"/>
      <c r="AG4465" s="587"/>
      <c r="AH4465" s="626"/>
      <c r="AI4465" s="627"/>
      <c r="AJ4465" s="544"/>
      <c r="AK4465" s="581"/>
      <c r="AL4465" s="586"/>
      <c r="AM4465" s="587"/>
      <c r="AN4465" s="626"/>
      <c r="AO4465" s="627"/>
      <c r="AP4465" s="544"/>
      <c r="AQ4465" s="581"/>
      <c r="AR4465" s="586"/>
      <c r="AS4465" s="587"/>
      <c r="AT4465" s="626"/>
      <c r="AU4465" s="627"/>
      <c r="AV4465" s="628"/>
      <c r="AW4465" s="629"/>
      <c r="AX4465" s="632"/>
      <c r="AY4465" s="633"/>
      <c r="AZ4465" s="626"/>
      <c r="BA4465" s="627"/>
      <c r="BB4465" s="544"/>
      <c r="BC4465" s="581"/>
      <c r="BD4465" s="586"/>
      <c r="BE4465" s="587"/>
      <c r="BF4465" s="626"/>
      <c r="BG4465" s="627"/>
      <c r="BH4465" s="628"/>
      <c r="BI4465" s="629"/>
      <c r="BJ4465" s="632"/>
      <c r="BK4465" s="633"/>
      <c r="BL4465" s="626"/>
      <c r="BM4465" s="627"/>
      <c r="BN4465" s="678"/>
      <c r="BO4465" s="679"/>
      <c r="BP4465" s="680"/>
      <c r="BQ4465" s="677"/>
      <c r="BR4465" s="663"/>
      <c r="BS4465" s="663"/>
      <c r="BT4465" s="15"/>
      <c r="BU4465" s="15"/>
      <c r="BV4465" s="95"/>
    </row>
    <row r="4466" spans="1:74" ht="21.75" hidden="1" customHeight="1" x14ac:dyDescent="0.25">
      <c r="A4466" s="95"/>
      <c r="B4466" s="570" t="str">
        <f>IF(ROSTER!B$38="","",ROSTER!B$38)</f>
        <v/>
      </c>
      <c r="C4466" s="572" t="str">
        <f>IF(ROSTER!C$38="","",ROSTER!C$38)</f>
        <v/>
      </c>
      <c r="D4466" s="573"/>
      <c r="E4466" s="574"/>
      <c r="F4466" s="576">
        <f>IF(E4466="y",1,IF(E4466="S",1,0))</f>
        <v>0</v>
      </c>
      <c r="G4466" s="582">
        <f>IF(E4466="S",1,0)</f>
        <v>0</v>
      </c>
      <c r="H4466" s="578"/>
      <c r="I4466" s="543"/>
      <c r="J4466" s="542"/>
      <c r="K4466" s="580"/>
      <c r="L4466" s="584"/>
      <c r="M4466" s="585"/>
      <c r="N4466" s="588">
        <f>L4466+J4466</f>
        <v>0</v>
      </c>
      <c r="O4466" s="589"/>
      <c r="P4466" s="542"/>
      <c r="Q4466" s="580"/>
      <c r="R4466" s="584"/>
      <c r="S4466" s="585"/>
      <c r="T4466" s="588">
        <f>R4466-P4466</f>
        <v>0</v>
      </c>
      <c r="U4466" s="589"/>
      <c r="V4466" s="310"/>
      <c r="W4466" s="310"/>
      <c r="X4466" s="578"/>
      <c r="Y4466" s="543"/>
      <c r="Z4466" s="542"/>
      <c r="AA4466" s="543"/>
      <c r="AB4466" s="542"/>
      <c r="AC4466" s="543"/>
      <c r="AD4466" s="542"/>
      <c r="AE4466" s="580"/>
      <c r="AF4466" s="584"/>
      <c r="AG4466" s="585"/>
      <c r="AH4466" s="595">
        <f>IF(AD4466=0,0,(AF4466/AD4466)*100)</f>
        <v>0</v>
      </c>
      <c r="AI4466" s="596"/>
      <c r="AJ4466" s="542"/>
      <c r="AK4466" s="580"/>
      <c r="AL4466" s="584"/>
      <c r="AM4466" s="585"/>
      <c r="AN4466" s="595">
        <f>IF(AJ4466=0,0,(AL4466/AJ4466)*100)</f>
        <v>0</v>
      </c>
      <c r="AO4466" s="596"/>
      <c r="AP4466" s="542"/>
      <c r="AQ4466" s="580"/>
      <c r="AR4466" s="584"/>
      <c r="AS4466" s="585"/>
      <c r="AT4466" s="595">
        <f>IF(AP4466=0,0,(AR4466/AP4466)*100)</f>
        <v>0</v>
      </c>
      <c r="AU4466" s="596"/>
      <c r="AV4466" s="599">
        <f>AD4466+AJ4466+AP4466</f>
        <v>0</v>
      </c>
      <c r="AW4466" s="600"/>
      <c r="AX4466" s="630">
        <f>AF4466+AL4466+AR4466</f>
        <v>0</v>
      </c>
      <c r="AY4466" s="631"/>
      <c r="AZ4466" s="595">
        <f>IF(AV4466=0,0,(AX4466/AV4466)*100)</f>
        <v>0</v>
      </c>
      <c r="BA4466" s="596"/>
      <c r="BB4466" s="542"/>
      <c r="BC4466" s="580"/>
      <c r="BD4466" s="584"/>
      <c r="BE4466" s="585"/>
      <c r="BF4466" s="595">
        <f>IF(BB4466=0,0,(BD4466/BB4466)*100)</f>
        <v>0</v>
      </c>
      <c r="BG4466" s="596"/>
      <c r="BH4466" s="599">
        <f>AV4466+BB4466</f>
        <v>0</v>
      </c>
      <c r="BI4466" s="600"/>
      <c r="BJ4466" s="630">
        <f>AX4466+BD4466</f>
        <v>0</v>
      </c>
      <c r="BK4466" s="631"/>
      <c r="BL4466" s="595">
        <f>IF(BH4466=0,0,(BJ4466/BH4466)*100)</f>
        <v>0</v>
      </c>
      <c r="BM4466" s="596"/>
      <c r="BN4466" s="656">
        <f>(AF4466*2)+(AL4466*2)+(AR4466*3)+BD4466</f>
        <v>0</v>
      </c>
      <c r="BO4466" s="657"/>
      <c r="BP4466" s="658"/>
      <c r="BQ4466" s="676">
        <f t="shared" ref="BQ4466" si="3341">IF(BS4466=0,0,50*BR4466/BS4466)</f>
        <v>0</v>
      </c>
      <c r="BR4466" s="662">
        <f>(BN4466*BU$11)+(N4466*BU$12)+(Z4466*BU$13)+(R4466*BU$14)+(X4466*BU$15)+(AB4466*BU$16)</f>
        <v>0</v>
      </c>
      <c r="BS4466" s="662">
        <f>((BB4466-BD4466)*BU$18)+((AV4466-AX4466)*BU$17)+(H4466*BU$19)+(P4466*BU$20)</f>
        <v>0</v>
      </c>
      <c r="BT4466" s="15"/>
      <c r="BU4466" s="15"/>
      <c r="BV4466" s="95"/>
    </row>
    <row r="4467" spans="1:74" ht="21.75" hidden="1" customHeight="1" x14ac:dyDescent="0.25">
      <c r="A4467" s="95"/>
      <c r="B4467" s="571"/>
      <c r="C4467" s="642" t="str">
        <f>IF(ROSTER!D$38="","",ROSTER!D$38)</f>
        <v/>
      </c>
      <c r="D4467" s="643"/>
      <c r="E4467" s="575"/>
      <c r="F4467" s="577"/>
      <c r="G4467" s="583"/>
      <c r="H4467" s="579"/>
      <c r="I4467" s="545"/>
      <c r="J4467" s="544"/>
      <c r="K4467" s="581"/>
      <c r="L4467" s="586"/>
      <c r="M4467" s="587"/>
      <c r="N4467" s="592"/>
      <c r="O4467" s="603"/>
      <c r="P4467" s="544"/>
      <c r="Q4467" s="581"/>
      <c r="R4467" s="586"/>
      <c r="S4467" s="587"/>
      <c r="T4467" s="592"/>
      <c r="U4467" s="603"/>
      <c r="V4467" s="311"/>
      <c r="W4467" s="311"/>
      <c r="X4467" s="579"/>
      <c r="Y4467" s="545"/>
      <c r="Z4467" s="544"/>
      <c r="AA4467" s="545"/>
      <c r="AB4467" s="544"/>
      <c r="AC4467" s="545"/>
      <c r="AD4467" s="544"/>
      <c r="AE4467" s="581"/>
      <c r="AF4467" s="586"/>
      <c r="AG4467" s="587"/>
      <c r="AH4467" s="626"/>
      <c r="AI4467" s="627"/>
      <c r="AJ4467" s="544"/>
      <c r="AK4467" s="581"/>
      <c r="AL4467" s="586"/>
      <c r="AM4467" s="587"/>
      <c r="AN4467" s="626"/>
      <c r="AO4467" s="627"/>
      <c r="AP4467" s="544"/>
      <c r="AQ4467" s="581"/>
      <c r="AR4467" s="586"/>
      <c r="AS4467" s="587"/>
      <c r="AT4467" s="626"/>
      <c r="AU4467" s="627"/>
      <c r="AV4467" s="628"/>
      <c r="AW4467" s="629"/>
      <c r="AX4467" s="632"/>
      <c r="AY4467" s="633"/>
      <c r="AZ4467" s="626"/>
      <c r="BA4467" s="627"/>
      <c r="BB4467" s="544"/>
      <c r="BC4467" s="581"/>
      <c r="BD4467" s="586"/>
      <c r="BE4467" s="587"/>
      <c r="BF4467" s="626"/>
      <c r="BG4467" s="627"/>
      <c r="BH4467" s="628"/>
      <c r="BI4467" s="629"/>
      <c r="BJ4467" s="632"/>
      <c r="BK4467" s="633"/>
      <c r="BL4467" s="626"/>
      <c r="BM4467" s="627"/>
      <c r="BN4467" s="678"/>
      <c r="BO4467" s="679"/>
      <c r="BP4467" s="680"/>
      <c r="BQ4467" s="677"/>
      <c r="BR4467" s="663"/>
      <c r="BS4467" s="663"/>
      <c r="BT4467" s="15"/>
      <c r="BU4467" s="15"/>
      <c r="BV4467" s="95"/>
    </row>
    <row r="4468" spans="1:74" ht="21.75" hidden="1" customHeight="1" x14ac:dyDescent="0.25">
      <c r="A4468" s="95"/>
      <c r="B4468" s="570" t="str">
        <f>IF(ROSTER!B$40="","",ROSTER!B$40)</f>
        <v/>
      </c>
      <c r="C4468" s="572" t="str">
        <f>IF(ROSTER!C$40="","",ROSTER!C$40)</f>
        <v/>
      </c>
      <c r="D4468" s="573"/>
      <c r="E4468" s="574"/>
      <c r="F4468" s="576">
        <f>IF(E4468="y",1,IF(E4468="S",1,0))</f>
        <v>0</v>
      </c>
      <c r="G4468" s="582">
        <f>IF(E4468="S",1,0)</f>
        <v>0</v>
      </c>
      <c r="H4468" s="578"/>
      <c r="I4468" s="543"/>
      <c r="J4468" s="542"/>
      <c r="K4468" s="580"/>
      <c r="L4468" s="584"/>
      <c r="M4468" s="585"/>
      <c r="N4468" s="588">
        <f>L4468+J4468</f>
        <v>0</v>
      </c>
      <c r="O4468" s="589"/>
      <c r="P4468" s="542"/>
      <c r="Q4468" s="580"/>
      <c r="R4468" s="584"/>
      <c r="S4468" s="585"/>
      <c r="T4468" s="588">
        <f>R4468-P4468</f>
        <v>0</v>
      </c>
      <c r="U4468" s="589"/>
      <c r="V4468" s="310"/>
      <c r="W4468" s="310"/>
      <c r="X4468" s="578"/>
      <c r="Y4468" s="543"/>
      <c r="Z4468" s="542"/>
      <c r="AA4468" s="543"/>
      <c r="AB4468" s="542"/>
      <c r="AC4468" s="543"/>
      <c r="AD4468" s="542"/>
      <c r="AE4468" s="580"/>
      <c r="AF4468" s="584"/>
      <c r="AG4468" s="585"/>
      <c r="AH4468" s="595">
        <f>IF(AD4468=0,0,(AF4468/AD4468)*100)</f>
        <v>0</v>
      </c>
      <c r="AI4468" s="596"/>
      <c r="AJ4468" s="542"/>
      <c r="AK4468" s="580"/>
      <c r="AL4468" s="584"/>
      <c r="AM4468" s="585"/>
      <c r="AN4468" s="595">
        <f>IF(AJ4468=0,0,(AL4468/AJ4468)*100)</f>
        <v>0</v>
      </c>
      <c r="AO4468" s="596"/>
      <c r="AP4468" s="542"/>
      <c r="AQ4468" s="580"/>
      <c r="AR4468" s="584"/>
      <c r="AS4468" s="585"/>
      <c r="AT4468" s="595">
        <f>IF(AP4468=0,0,(AR4468/AP4468)*100)</f>
        <v>0</v>
      </c>
      <c r="AU4468" s="596"/>
      <c r="AV4468" s="599">
        <f>AD4468+AJ4468+AP4468</f>
        <v>0</v>
      </c>
      <c r="AW4468" s="600"/>
      <c r="AX4468" s="630">
        <f>AF4468+AL4468+AR4468</f>
        <v>0</v>
      </c>
      <c r="AY4468" s="631"/>
      <c r="AZ4468" s="595">
        <f>IF(AV4468=0,0,(AX4468/AV4468)*100)</f>
        <v>0</v>
      </c>
      <c r="BA4468" s="596"/>
      <c r="BB4468" s="542"/>
      <c r="BC4468" s="580"/>
      <c r="BD4468" s="584"/>
      <c r="BE4468" s="585"/>
      <c r="BF4468" s="595">
        <f>IF(BB4468=0,0,(BD4468/BB4468)*100)</f>
        <v>0</v>
      </c>
      <c r="BG4468" s="596"/>
      <c r="BH4468" s="599">
        <f>AV4468+BB4468</f>
        <v>0</v>
      </c>
      <c r="BI4468" s="600"/>
      <c r="BJ4468" s="630">
        <f>AX4468+BD4468</f>
        <v>0</v>
      </c>
      <c r="BK4468" s="631"/>
      <c r="BL4468" s="595">
        <f>IF(BH4468=0,0,(BJ4468/BH4468)*100)</f>
        <v>0</v>
      </c>
      <c r="BM4468" s="596"/>
      <c r="BN4468" s="656">
        <f>(AF4468*2)+(AL4468*2)+(AR4468*3)+BD4468</f>
        <v>0</v>
      </c>
      <c r="BO4468" s="657"/>
      <c r="BP4468" s="658"/>
      <c r="BQ4468" s="676">
        <f t="shared" ref="BQ4468" si="3342">IF(BS4468=0,0,50*BR4468/BS4468)</f>
        <v>0</v>
      </c>
      <c r="BR4468" s="662">
        <f>(BN4468*BU$11)+(N4468*BU$12)+(Z4468*BU$13)+(R4468*BU$14)+(X4468*BU$15)+(AB4468*BU$16)</f>
        <v>0</v>
      </c>
      <c r="BS4468" s="662">
        <f>((BB4468-BD4468)*BU$18)+((AV4468-AX4468)*BU$17)+(H4468*BU$19)+(P4468*BU$20)</f>
        <v>0</v>
      </c>
      <c r="BT4468" s="15"/>
      <c r="BU4468" s="15"/>
      <c r="BV4468" s="95"/>
    </row>
    <row r="4469" spans="1:74" ht="21.75" hidden="1" customHeight="1" x14ac:dyDescent="0.25">
      <c r="A4469" s="95"/>
      <c r="B4469" s="571"/>
      <c r="C4469" s="642" t="str">
        <f>IF(ROSTER!D$40="","",ROSTER!D$40)</f>
        <v/>
      </c>
      <c r="D4469" s="643"/>
      <c r="E4469" s="575"/>
      <c r="F4469" s="577"/>
      <c r="G4469" s="583"/>
      <c r="H4469" s="579"/>
      <c r="I4469" s="545"/>
      <c r="J4469" s="544"/>
      <c r="K4469" s="581"/>
      <c r="L4469" s="586"/>
      <c r="M4469" s="587"/>
      <c r="N4469" s="592"/>
      <c r="O4469" s="603"/>
      <c r="P4469" s="544"/>
      <c r="Q4469" s="581"/>
      <c r="R4469" s="586"/>
      <c r="S4469" s="587"/>
      <c r="T4469" s="592"/>
      <c r="U4469" s="603"/>
      <c r="V4469" s="311"/>
      <c r="W4469" s="311"/>
      <c r="X4469" s="579"/>
      <c r="Y4469" s="545"/>
      <c r="Z4469" s="544"/>
      <c r="AA4469" s="545"/>
      <c r="AB4469" s="544"/>
      <c r="AC4469" s="545"/>
      <c r="AD4469" s="544"/>
      <c r="AE4469" s="581"/>
      <c r="AF4469" s="586"/>
      <c r="AG4469" s="587"/>
      <c r="AH4469" s="626"/>
      <c r="AI4469" s="627"/>
      <c r="AJ4469" s="544"/>
      <c r="AK4469" s="581"/>
      <c r="AL4469" s="586"/>
      <c r="AM4469" s="587"/>
      <c r="AN4469" s="626"/>
      <c r="AO4469" s="627"/>
      <c r="AP4469" s="544"/>
      <c r="AQ4469" s="581"/>
      <c r="AR4469" s="586"/>
      <c r="AS4469" s="587"/>
      <c r="AT4469" s="626"/>
      <c r="AU4469" s="627"/>
      <c r="AV4469" s="628"/>
      <c r="AW4469" s="629"/>
      <c r="AX4469" s="632"/>
      <c r="AY4469" s="633"/>
      <c r="AZ4469" s="626"/>
      <c r="BA4469" s="627"/>
      <c r="BB4469" s="544"/>
      <c r="BC4469" s="581"/>
      <c r="BD4469" s="586"/>
      <c r="BE4469" s="587"/>
      <c r="BF4469" s="626"/>
      <c r="BG4469" s="627"/>
      <c r="BH4469" s="628"/>
      <c r="BI4469" s="629"/>
      <c r="BJ4469" s="632"/>
      <c r="BK4469" s="633"/>
      <c r="BL4469" s="626"/>
      <c r="BM4469" s="627"/>
      <c r="BN4469" s="678"/>
      <c r="BO4469" s="679"/>
      <c r="BP4469" s="680"/>
      <c r="BQ4469" s="677"/>
      <c r="BR4469" s="663"/>
      <c r="BS4469" s="663"/>
      <c r="BT4469" s="15"/>
      <c r="BU4469" s="15"/>
      <c r="BV4469" s="95"/>
    </row>
    <row r="4470" spans="1:74" ht="21.75" hidden="1" customHeight="1" x14ac:dyDescent="0.25">
      <c r="A4470" s="95"/>
      <c r="B4470" s="570" t="str">
        <f>IF(ROSTER!B$42="","",ROSTER!B$42)</f>
        <v/>
      </c>
      <c r="C4470" s="572" t="str">
        <f>IF(ROSTER!C$42="","",ROSTER!C$42)</f>
        <v/>
      </c>
      <c r="D4470" s="573"/>
      <c r="E4470" s="574"/>
      <c r="F4470" s="576">
        <f>IF(E4470="y",1,IF(E4470="S",1,0))</f>
        <v>0</v>
      </c>
      <c r="G4470" s="582">
        <f>IF(E4470="S",1,0)</f>
        <v>0</v>
      </c>
      <c r="H4470" s="578"/>
      <c r="I4470" s="543"/>
      <c r="J4470" s="542"/>
      <c r="K4470" s="580"/>
      <c r="L4470" s="584"/>
      <c r="M4470" s="585"/>
      <c r="N4470" s="588">
        <f>L4470+J4470</f>
        <v>0</v>
      </c>
      <c r="O4470" s="589"/>
      <c r="P4470" s="542"/>
      <c r="Q4470" s="580"/>
      <c r="R4470" s="584"/>
      <c r="S4470" s="585"/>
      <c r="T4470" s="588">
        <f>R4470-P4470</f>
        <v>0</v>
      </c>
      <c r="U4470" s="589"/>
      <c r="V4470" s="310"/>
      <c r="W4470" s="310"/>
      <c r="X4470" s="578"/>
      <c r="Y4470" s="543"/>
      <c r="Z4470" s="542"/>
      <c r="AA4470" s="543"/>
      <c r="AB4470" s="542"/>
      <c r="AC4470" s="543"/>
      <c r="AD4470" s="542"/>
      <c r="AE4470" s="580"/>
      <c r="AF4470" s="584"/>
      <c r="AG4470" s="585"/>
      <c r="AH4470" s="595">
        <f>IF(AD4470=0,0,(AF4470/AD4470)*100)</f>
        <v>0</v>
      </c>
      <c r="AI4470" s="596"/>
      <c r="AJ4470" s="542"/>
      <c r="AK4470" s="580"/>
      <c r="AL4470" s="584"/>
      <c r="AM4470" s="585"/>
      <c r="AN4470" s="595">
        <f>IF(AJ4470=0,0,(AL4470/AJ4470)*100)</f>
        <v>0</v>
      </c>
      <c r="AO4470" s="596"/>
      <c r="AP4470" s="542"/>
      <c r="AQ4470" s="580"/>
      <c r="AR4470" s="584"/>
      <c r="AS4470" s="585"/>
      <c r="AT4470" s="595">
        <f>IF(AP4470=0,0,(AR4470/AP4470)*100)</f>
        <v>0</v>
      </c>
      <c r="AU4470" s="596"/>
      <c r="AV4470" s="599">
        <f>AD4470+AJ4470+AP4470</f>
        <v>0</v>
      </c>
      <c r="AW4470" s="600"/>
      <c r="AX4470" s="630">
        <f>AF4470+AL4470+AR4470</f>
        <v>0</v>
      </c>
      <c r="AY4470" s="631"/>
      <c r="AZ4470" s="595">
        <f>IF(AV4470=0,0,(AX4470/AV4470)*100)</f>
        <v>0</v>
      </c>
      <c r="BA4470" s="596"/>
      <c r="BB4470" s="542"/>
      <c r="BC4470" s="580"/>
      <c r="BD4470" s="584"/>
      <c r="BE4470" s="585"/>
      <c r="BF4470" s="595">
        <f>IF(BB4470=0,0,(BD4470/BB4470)*100)</f>
        <v>0</v>
      </c>
      <c r="BG4470" s="596"/>
      <c r="BH4470" s="599">
        <f>AV4470+BB4470</f>
        <v>0</v>
      </c>
      <c r="BI4470" s="600"/>
      <c r="BJ4470" s="630">
        <f>AX4470+BD4470</f>
        <v>0</v>
      </c>
      <c r="BK4470" s="631"/>
      <c r="BL4470" s="595">
        <f>IF(BH4470=0,0,(BJ4470/BH4470)*100)</f>
        <v>0</v>
      </c>
      <c r="BM4470" s="596"/>
      <c r="BN4470" s="656">
        <f>(AF4470*2)+(AL4470*2)+(AR4470*3)+BD4470</f>
        <v>0</v>
      </c>
      <c r="BO4470" s="657"/>
      <c r="BP4470" s="658"/>
      <c r="BQ4470" s="676">
        <f t="shared" ref="BQ4470" si="3343">IF(BS4470=0,0,50*BR4470/BS4470)</f>
        <v>0</v>
      </c>
      <c r="BR4470" s="662">
        <f>(BN4470*BU$11)+(N4470*BU$12)+(Z4470*BU$13)+(R4470*BU$14)+(X4470*BU$15)+(AB4470*BU$16)</f>
        <v>0</v>
      </c>
      <c r="BS4470" s="662">
        <f>((BB4470-BD4470)*BU$18)+((AV4470-AX4470)*BU$17)+(H4470*BU$19)+(P4470*BU$20)</f>
        <v>0</v>
      </c>
      <c r="BT4470" s="15"/>
      <c r="BU4470" s="15"/>
      <c r="BV4470" s="95"/>
    </row>
    <row r="4471" spans="1:74" ht="21.75" hidden="1" customHeight="1" x14ac:dyDescent="0.25">
      <c r="A4471" s="95"/>
      <c r="B4471" s="571"/>
      <c r="C4471" s="642" t="str">
        <f>IF(ROSTER!D$42="","",ROSTER!D$42)</f>
        <v/>
      </c>
      <c r="D4471" s="643"/>
      <c r="E4471" s="575"/>
      <c r="F4471" s="577"/>
      <c r="G4471" s="583"/>
      <c r="H4471" s="579"/>
      <c r="I4471" s="545"/>
      <c r="J4471" s="544"/>
      <c r="K4471" s="581"/>
      <c r="L4471" s="586"/>
      <c r="M4471" s="587"/>
      <c r="N4471" s="592"/>
      <c r="O4471" s="603"/>
      <c r="P4471" s="544"/>
      <c r="Q4471" s="581"/>
      <c r="R4471" s="586"/>
      <c r="S4471" s="587"/>
      <c r="T4471" s="592"/>
      <c r="U4471" s="603"/>
      <c r="V4471" s="311"/>
      <c r="W4471" s="311"/>
      <c r="X4471" s="579"/>
      <c r="Y4471" s="545"/>
      <c r="Z4471" s="544"/>
      <c r="AA4471" s="545"/>
      <c r="AB4471" s="544"/>
      <c r="AC4471" s="545"/>
      <c r="AD4471" s="544"/>
      <c r="AE4471" s="581"/>
      <c r="AF4471" s="586"/>
      <c r="AG4471" s="587"/>
      <c r="AH4471" s="626"/>
      <c r="AI4471" s="627"/>
      <c r="AJ4471" s="544"/>
      <c r="AK4471" s="581"/>
      <c r="AL4471" s="586"/>
      <c r="AM4471" s="587"/>
      <c r="AN4471" s="626"/>
      <c r="AO4471" s="627"/>
      <c r="AP4471" s="544"/>
      <c r="AQ4471" s="581"/>
      <c r="AR4471" s="586"/>
      <c r="AS4471" s="587"/>
      <c r="AT4471" s="626"/>
      <c r="AU4471" s="627"/>
      <c r="AV4471" s="628"/>
      <c r="AW4471" s="629"/>
      <c r="AX4471" s="632"/>
      <c r="AY4471" s="633"/>
      <c r="AZ4471" s="626"/>
      <c r="BA4471" s="627"/>
      <c r="BB4471" s="544"/>
      <c r="BC4471" s="581"/>
      <c r="BD4471" s="586"/>
      <c r="BE4471" s="587"/>
      <c r="BF4471" s="626"/>
      <c r="BG4471" s="627"/>
      <c r="BH4471" s="628"/>
      <c r="BI4471" s="629"/>
      <c r="BJ4471" s="632"/>
      <c r="BK4471" s="633"/>
      <c r="BL4471" s="626"/>
      <c r="BM4471" s="627"/>
      <c r="BN4471" s="678"/>
      <c r="BO4471" s="679"/>
      <c r="BP4471" s="680"/>
      <c r="BQ4471" s="677"/>
      <c r="BR4471" s="663"/>
      <c r="BS4471" s="663"/>
      <c r="BT4471" s="15"/>
      <c r="BU4471" s="15"/>
      <c r="BV4471" s="95"/>
    </row>
    <row r="4472" spans="1:74" ht="21.75" hidden="1" customHeight="1" x14ac:dyDescent="0.25">
      <c r="A4472" s="95"/>
      <c r="B4472" s="570" t="str">
        <f>IF(ROSTER!B$44="","",ROSTER!B$44)</f>
        <v/>
      </c>
      <c r="C4472" s="572" t="str">
        <f>IF(ROSTER!C$44="","",ROSTER!C$44)</f>
        <v/>
      </c>
      <c r="D4472" s="573"/>
      <c r="E4472" s="574"/>
      <c r="F4472" s="576">
        <f>IF(E4472="y",1,IF(E4472="S",1,0))</f>
        <v>0</v>
      </c>
      <c r="G4472" s="582">
        <f>IF(E4472="S",1,0)</f>
        <v>0</v>
      </c>
      <c r="H4472" s="578"/>
      <c r="I4472" s="543"/>
      <c r="J4472" s="542"/>
      <c r="K4472" s="580"/>
      <c r="L4472" s="584"/>
      <c r="M4472" s="585"/>
      <c r="N4472" s="588">
        <f>L4472+J4472</f>
        <v>0</v>
      </c>
      <c r="O4472" s="589"/>
      <c r="P4472" s="542"/>
      <c r="Q4472" s="580"/>
      <c r="R4472" s="584"/>
      <c r="S4472" s="585"/>
      <c r="T4472" s="588">
        <f>R4472-P4472</f>
        <v>0</v>
      </c>
      <c r="U4472" s="589"/>
      <c r="V4472" s="310"/>
      <c r="W4472" s="310"/>
      <c r="X4472" s="578"/>
      <c r="Y4472" s="543"/>
      <c r="Z4472" s="542"/>
      <c r="AA4472" s="543"/>
      <c r="AB4472" s="542"/>
      <c r="AC4472" s="543"/>
      <c r="AD4472" s="542"/>
      <c r="AE4472" s="580"/>
      <c r="AF4472" s="584"/>
      <c r="AG4472" s="585"/>
      <c r="AH4472" s="595">
        <f>IF(AD4472=0,0,(AF4472/AD4472)*100)</f>
        <v>0</v>
      </c>
      <c r="AI4472" s="596"/>
      <c r="AJ4472" s="542"/>
      <c r="AK4472" s="580"/>
      <c r="AL4472" s="584"/>
      <c r="AM4472" s="585"/>
      <c r="AN4472" s="595">
        <f>IF(AJ4472=0,0,(AL4472/AJ4472)*100)</f>
        <v>0</v>
      </c>
      <c r="AO4472" s="596"/>
      <c r="AP4472" s="542"/>
      <c r="AQ4472" s="580"/>
      <c r="AR4472" s="584"/>
      <c r="AS4472" s="585"/>
      <c r="AT4472" s="595">
        <f>IF(AP4472=0,0,(AR4472/AP4472)*100)</f>
        <v>0</v>
      </c>
      <c r="AU4472" s="596"/>
      <c r="AV4472" s="599">
        <f>AD4472+AJ4472+AP4472</f>
        <v>0</v>
      </c>
      <c r="AW4472" s="600"/>
      <c r="AX4472" s="630">
        <f>AF4472+AL4472+AR4472</f>
        <v>0</v>
      </c>
      <c r="AY4472" s="631"/>
      <c r="AZ4472" s="595">
        <f>IF(AV4472=0,0,(AX4472/AV4472)*100)</f>
        <v>0</v>
      </c>
      <c r="BA4472" s="596"/>
      <c r="BB4472" s="542"/>
      <c r="BC4472" s="580"/>
      <c r="BD4472" s="584"/>
      <c r="BE4472" s="585"/>
      <c r="BF4472" s="595">
        <f>IF(BB4472=0,0,(BD4472/BB4472)*100)</f>
        <v>0</v>
      </c>
      <c r="BG4472" s="596"/>
      <c r="BH4472" s="599">
        <f>AV4472+BB4472</f>
        <v>0</v>
      </c>
      <c r="BI4472" s="600"/>
      <c r="BJ4472" s="630">
        <f>AX4472+BD4472</f>
        <v>0</v>
      </c>
      <c r="BK4472" s="631"/>
      <c r="BL4472" s="595">
        <f>IF(BH4472=0,0,(BJ4472/BH4472)*100)</f>
        <v>0</v>
      </c>
      <c r="BM4472" s="596"/>
      <c r="BN4472" s="656">
        <f>(AF4472*2)+(AL4472*2)+(AR4472*3)+BD4472</f>
        <v>0</v>
      </c>
      <c r="BO4472" s="657"/>
      <c r="BP4472" s="658"/>
      <c r="BQ4472" s="676">
        <f t="shared" ref="BQ4472" si="3344">IF(BS4472=0,0,50*BR4472/BS4472)</f>
        <v>0</v>
      </c>
      <c r="BR4472" s="662">
        <f>(BN4472*BU$11)+(N4472*BU$12)+(Z4472*BU$13)+(R4472*BU$14)+(X4472*BU$15)+(AB4472*BU$16)</f>
        <v>0</v>
      </c>
      <c r="BS4472" s="662">
        <f>((BB4472-BD4472)*BU$18)+((AV4472-AX4472)*BU$17)+(H4472*BU$19)+(P4472*BU$20)</f>
        <v>0</v>
      </c>
      <c r="BT4472" s="15"/>
      <c r="BU4472" s="15"/>
      <c r="BV4472" s="95"/>
    </row>
    <row r="4473" spans="1:74" ht="21.75" hidden="1" customHeight="1" x14ac:dyDescent="0.25">
      <c r="A4473" s="95"/>
      <c r="B4473" s="571"/>
      <c r="C4473" s="642" t="str">
        <f>IF(ROSTER!D$44="","",ROSTER!D$44)</f>
        <v/>
      </c>
      <c r="D4473" s="643"/>
      <c r="E4473" s="575"/>
      <c r="F4473" s="577"/>
      <c r="G4473" s="583"/>
      <c r="H4473" s="579"/>
      <c r="I4473" s="545"/>
      <c r="J4473" s="544"/>
      <c r="K4473" s="581"/>
      <c r="L4473" s="586"/>
      <c r="M4473" s="587"/>
      <c r="N4473" s="592"/>
      <c r="O4473" s="603"/>
      <c r="P4473" s="544"/>
      <c r="Q4473" s="581"/>
      <c r="R4473" s="586"/>
      <c r="S4473" s="587"/>
      <c r="T4473" s="592"/>
      <c r="U4473" s="603"/>
      <c r="V4473" s="311"/>
      <c r="W4473" s="311"/>
      <c r="X4473" s="579"/>
      <c r="Y4473" s="545"/>
      <c r="Z4473" s="544"/>
      <c r="AA4473" s="545"/>
      <c r="AB4473" s="544"/>
      <c r="AC4473" s="545"/>
      <c r="AD4473" s="544"/>
      <c r="AE4473" s="581"/>
      <c r="AF4473" s="586"/>
      <c r="AG4473" s="587"/>
      <c r="AH4473" s="626"/>
      <c r="AI4473" s="627"/>
      <c r="AJ4473" s="544"/>
      <c r="AK4473" s="581"/>
      <c r="AL4473" s="586"/>
      <c r="AM4473" s="587"/>
      <c r="AN4473" s="626"/>
      <c r="AO4473" s="627"/>
      <c r="AP4473" s="544"/>
      <c r="AQ4473" s="581"/>
      <c r="AR4473" s="586"/>
      <c r="AS4473" s="587"/>
      <c r="AT4473" s="626"/>
      <c r="AU4473" s="627"/>
      <c r="AV4473" s="628"/>
      <c r="AW4473" s="629"/>
      <c r="AX4473" s="632"/>
      <c r="AY4473" s="633"/>
      <c r="AZ4473" s="626"/>
      <c r="BA4473" s="627"/>
      <c r="BB4473" s="544"/>
      <c r="BC4473" s="581"/>
      <c r="BD4473" s="586"/>
      <c r="BE4473" s="587"/>
      <c r="BF4473" s="626"/>
      <c r="BG4473" s="627"/>
      <c r="BH4473" s="628"/>
      <c r="BI4473" s="629"/>
      <c r="BJ4473" s="632"/>
      <c r="BK4473" s="633"/>
      <c r="BL4473" s="626"/>
      <c r="BM4473" s="627"/>
      <c r="BN4473" s="678"/>
      <c r="BO4473" s="679"/>
      <c r="BP4473" s="680"/>
      <c r="BQ4473" s="677"/>
      <c r="BR4473" s="663"/>
      <c r="BS4473" s="663"/>
      <c r="BT4473" s="15"/>
      <c r="BU4473" s="15"/>
      <c r="BV4473" s="95"/>
    </row>
    <row r="4474" spans="1:74" ht="21.75" hidden="1" customHeight="1" x14ac:dyDescent="0.25">
      <c r="A4474" s="95"/>
      <c r="B4474" s="570" t="str">
        <f>IF(ROSTER!B$46="","",ROSTER!B$46)</f>
        <v/>
      </c>
      <c r="C4474" s="572" t="str">
        <f>IF(ROSTER!C$46="","",ROSTER!C$46)</f>
        <v/>
      </c>
      <c r="D4474" s="573"/>
      <c r="E4474" s="574"/>
      <c r="F4474" s="576">
        <f>IF(E4474="y",1,IF(E4474="S",1,0))</f>
        <v>0</v>
      </c>
      <c r="G4474" s="582">
        <f>IF(E4474="S",1,0)</f>
        <v>0</v>
      </c>
      <c r="H4474" s="578"/>
      <c r="I4474" s="543"/>
      <c r="J4474" s="542"/>
      <c r="K4474" s="580"/>
      <c r="L4474" s="584"/>
      <c r="M4474" s="585"/>
      <c r="N4474" s="588">
        <f>L4474+J4474</f>
        <v>0</v>
      </c>
      <c r="O4474" s="589"/>
      <c r="P4474" s="542"/>
      <c r="Q4474" s="580"/>
      <c r="R4474" s="584"/>
      <c r="S4474" s="585"/>
      <c r="T4474" s="588">
        <f>R4474-P4474</f>
        <v>0</v>
      </c>
      <c r="U4474" s="589"/>
      <c r="V4474" s="310"/>
      <c r="W4474" s="310"/>
      <c r="X4474" s="578"/>
      <c r="Y4474" s="543"/>
      <c r="Z4474" s="542"/>
      <c r="AA4474" s="543"/>
      <c r="AB4474" s="542"/>
      <c r="AC4474" s="543"/>
      <c r="AD4474" s="542"/>
      <c r="AE4474" s="580"/>
      <c r="AF4474" s="584"/>
      <c r="AG4474" s="585"/>
      <c r="AH4474" s="595">
        <f>IF(AD4474=0,0,(AF4474/AD4474)*100)</f>
        <v>0</v>
      </c>
      <c r="AI4474" s="596"/>
      <c r="AJ4474" s="542"/>
      <c r="AK4474" s="580"/>
      <c r="AL4474" s="584"/>
      <c r="AM4474" s="585"/>
      <c r="AN4474" s="595">
        <f>IF(AJ4474=0,0,(AL4474/AJ4474)*100)</f>
        <v>0</v>
      </c>
      <c r="AO4474" s="596"/>
      <c r="AP4474" s="542"/>
      <c r="AQ4474" s="580"/>
      <c r="AR4474" s="584"/>
      <c r="AS4474" s="585"/>
      <c r="AT4474" s="595">
        <f>IF(AP4474=0,0,(AR4474/AP4474)*100)</f>
        <v>0</v>
      </c>
      <c r="AU4474" s="596"/>
      <c r="AV4474" s="599">
        <f>AD4474+AJ4474+AP4474</f>
        <v>0</v>
      </c>
      <c r="AW4474" s="600"/>
      <c r="AX4474" s="630">
        <f>AF4474+AL4474+AR4474</f>
        <v>0</v>
      </c>
      <c r="AY4474" s="631"/>
      <c r="AZ4474" s="595">
        <f>IF(AV4474=0,0,(AX4474/AV4474)*100)</f>
        <v>0</v>
      </c>
      <c r="BA4474" s="596"/>
      <c r="BB4474" s="542"/>
      <c r="BC4474" s="580"/>
      <c r="BD4474" s="584"/>
      <c r="BE4474" s="585"/>
      <c r="BF4474" s="595">
        <f>IF(BB4474=0,0,(BD4474/BB4474)*100)</f>
        <v>0</v>
      </c>
      <c r="BG4474" s="596"/>
      <c r="BH4474" s="599">
        <f>AV4474+BB4474</f>
        <v>0</v>
      </c>
      <c r="BI4474" s="600"/>
      <c r="BJ4474" s="630">
        <f>AX4474+BD4474</f>
        <v>0</v>
      </c>
      <c r="BK4474" s="631"/>
      <c r="BL4474" s="595">
        <f>IF(BH4474=0,0,(BJ4474/BH4474)*100)</f>
        <v>0</v>
      </c>
      <c r="BM4474" s="596"/>
      <c r="BN4474" s="656">
        <f>(AF4474*2)+(AL4474*2)+(AR4474*3)+BD4474</f>
        <v>0</v>
      </c>
      <c r="BO4474" s="657"/>
      <c r="BP4474" s="658"/>
      <c r="BQ4474" s="676">
        <f t="shared" ref="BQ4474" si="3345">IF(BS4474=0,0,50*BR4474/BS4474)</f>
        <v>0</v>
      </c>
      <c r="BR4474" s="708">
        <f>(BN4474*BU$11)+(N4474*BU$12)+(Z4474*BU$13)+(R4474*BU$14)+(X4474*BU$15)+(AB4474*BU$16)</f>
        <v>0</v>
      </c>
      <c r="BS4474" s="662">
        <f>((BB4474-BD4474)*BU$18)+((AV4474-AX4474)*BU$17)+(H4474*BU$19)+(P4474*BU$20)</f>
        <v>0</v>
      </c>
      <c r="BT4474" s="15"/>
      <c r="BU4474" s="15"/>
      <c r="BV4474" s="95"/>
    </row>
    <row r="4475" spans="1:74" ht="22.5" hidden="1" customHeight="1" thickBot="1" x14ac:dyDescent="0.3">
      <c r="A4475" s="95"/>
      <c r="B4475" s="571"/>
      <c r="C4475" s="642" t="str">
        <f>IF(ROSTER!D$46="","",ROSTER!D$46)</f>
        <v/>
      </c>
      <c r="D4475" s="643"/>
      <c r="E4475" s="575"/>
      <c r="F4475" s="577"/>
      <c r="G4475" s="583"/>
      <c r="H4475" s="579"/>
      <c r="I4475" s="545"/>
      <c r="J4475" s="544"/>
      <c r="K4475" s="581"/>
      <c r="L4475" s="586"/>
      <c r="M4475" s="587"/>
      <c r="N4475" s="590"/>
      <c r="O4475" s="591"/>
      <c r="P4475" s="544"/>
      <c r="Q4475" s="581"/>
      <c r="R4475" s="586"/>
      <c r="S4475" s="587"/>
      <c r="T4475" s="592"/>
      <c r="U4475" s="603"/>
      <c r="V4475" s="311"/>
      <c r="W4475" s="311"/>
      <c r="X4475" s="579"/>
      <c r="Y4475" s="545"/>
      <c r="Z4475" s="544"/>
      <c r="AA4475" s="545"/>
      <c r="AB4475" s="544"/>
      <c r="AC4475" s="545"/>
      <c r="AD4475" s="544"/>
      <c r="AE4475" s="581"/>
      <c r="AF4475" s="586"/>
      <c r="AG4475" s="587"/>
      <c r="AH4475" s="597"/>
      <c r="AI4475" s="598"/>
      <c r="AJ4475" s="544"/>
      <c r="AK4475" s="581"/>
      <c r="AL4475" s="586"/>
      <c r="AM4475" s="587"/>
      <c r="AN4475" s="597"/>
      <c r="AO4475" s="598"/>
      <c r="AP4475" s="544"/>
      <c r="AQ4475" s="581"/>
      <c r="AR4475" s="586"/>
      <c r="AS4475" s="587"/>
      <c r="AT4475" s="597"/>
      <c r="AU4475" s="598"/>
      <c r="AV4475" s="601"/>
      <c r="AW4475" s="602"/>
      <c r="AX4475" s="701"/>
      <c r="AY4475" s="702"/>
      <c r="AZ4475" s="597"/>
      <c r="BA4475" s="598"/>
      <c r="BB4475" s="544"/>
      <c r="BC4475" s="581"/>
      <c r="BD4475" s="586"/>
      <c r="BE4475" s="587"/>
      <c r="BF4475" s="597"/>
      <c r="BG4475" s="598"/>
      <c r="BH4475" s="601"/>
      <c r="BI4475" s="602"/>
      <c r="BJ4475" s="701"/>
      <c r="BK4475" s="702"/>
      <c r="BL4475" s="597"/>
      <c r="BM4475" s="598"/>
      <c r="BN4475" s="659"/>
      <c r="BO4475" s="660"/>
      <c r="BP4475" s="661"/>
      <c r="BQ4475" s="682"/>
      <c r="BR4475" s="709"/>
      <c r="BS4475" s="663"/>
      <c r="BT4475" s="15"/>
      <c r="BU4475" s="15"/>
      <c r="BV4475" s="95"/>
    </row>
    <row r="4476" spans="1:74" s="21" customFormat="1" ht="33.4" hidden="1" customHeight="1" x14ac:dyDescent="0.45">
      <c r="A4476" s="98"/>
      <c r="B4476" s="612"/>
      <c r="C4476" s="613"/>
      <c r="D4476" s="613" t="s">
        <v>10</v>
      </c>
      <c r="E4476" s="616"/>
      <c r="F4476" s="279"/>
      <c r="G4476" s="279"/>
      <c r="H4476" s="517">
        <f>SUM(H4436:I4475)</f>
        <v>0</v>
      </c>
      <c r="I4476" s="618"/>
      <c r="J4476" s="517">
        <f>SUM(J4436:K4475)</f>
        <v>0</v>
      </c>
      <c r="K4476" s="618"/>
      <c r="L4476" s="620">
        <f>SUM(L4436:M4475)</f>
        <v>0</v>
      </c>
      <c r="M4476" s="621"/>
      <c r="N4476" s="548">
        <f>L4476+J4476</f>
        <v>0</v>
      </c>
      <c r="O4476" s="518"/>
      <c r="P4476" s="620">
        <f>SUM(P4436:Q4475)</f>
        <v>0</v>
      </c>
      <c r="Q4476" s="618"/>
      <c r="R4476" s="620">
        <f>SUM(R4436:S4475)</f>
        <v>0</v>
      </c>
      <c r="S4476" s="621"/>
      <c r="T4476" s="548">
        <f>R4476-P4476</f>
        <v>0</v>
      </c>
      <c r="U4476" s="518"/>
      <c r="V4476" s="312"/>
      <c r="W4476" s="312"/>
      <c r="X4476" s="620">
        <f>SUM(X4436:Y4475)</f>
        <v>0</v>
      </c>
      <c r="Y4476" s="621"/>
      <c r="Z4476" s="517">
        <f>SUM(Z4436:AA4475)</f>
        <v>0</v>
      </c>
      <c r="AA4476" s="518"/>
      <c r="AB4476" s="517">
        <f>SUM(AB4436:AC4475)</f>
        <v>0</v>
      </c>
      <c r="AC4476" s="518"/>
      <c r="AD4476" s="621">
        <f>SUM(AD4436:AE4475)</f>
        <v>0</v>
      </c>
      <c r="AE4476" s="618"/>
      <c r="AF4476" s="620">
        <f>SUM(AF4436:AG4475)</f>
        <v>0</v>
      </c>
      <c r="AG4476" s="621"/>
      <c r="AH4476" s="548">
        <f>IF(AD4476=0,0,(AF4476/AD4476)*100)</f>
        <v>0</v>
      </c>
      <c r="AI4476" s="518"/>
      <c r="AJ4476" s="620">
        <f>SUM(AJ4436:AK4475)</f>
        <v>0</v>
      </c>
      <c r="AK4476" s="618"/>
      <c r="AL4476" s="620">
        <f>SUM(AL4436:AM4475)</f>
        <v>0</v>
      </c>
      <c r="AM4476" s="621"/>
      <c r="AN4476" s="548">
        <f>IF(AJ4476=0,0,(AL4476/AJ4476)*100)</f>
        <v>0</v>
      </c>
      <c r="AO4476" s="518"/>
      <c r="AP4476" s="620">
        <f>SUM(AP4436:AQ4475)</f>
        <v>0</v>
      </c>
      <c r="AQ4476" s="618"/>
      <c r="AR4476" s="620">
        <f>SUM(AR4436:AS4475)</f>
        <v>0</v>
      </c>
      <c r="AS4476" s="621"/>
      <c r="AT4476" s="548">
        <f>IF(AP4476=0,0,(AR4476/AP4476)*100)</f>
        <v>0</v>
      </c>
      <c r="AU4476" s="518"/>
      <c r="AV4476" s="517">
        <f>AD4476+AJ4476+AP4476</f>
        <v>0</v>
      </c>
      <c r="AW4476" s="618"/>
      <c r="AX4476" s="620">
        <f>AF4476+AL4476+AR4476</f>
        <v>0</v>
      </c>
      <c r="AY4476" s="624"/>
      <c r="AZ4476" s="548">
        <f>IF(AV4476=0,0,(AX4476/AV4476)*100)</f>
        <v>0</v>
      </c>
      <c r="BA4476" s="518"/>
      <c r="BB4476" s="620">
        <f>SUM(BB4436:BC4475)</f>
        <v>0</v>
      </c>
      <c r="BC4476" s="618"/>
      <c r="BD4476" s="620">
        <f>SUM(BD4436:BE4475)</f>
        <v>0</v>
      </c>
      <c r="BE4476" s="621"/>
      <c r="BF4476" s="548">
        <f>IF(BB4476=0,0,(BD4476/BB4476)*100)</f>
        <v>0</v>
      </c>
      <c r="BG4476" s="518"/>
      <c r="BH4476" s="517">
        <f>AV4476+BB4476</f>
        <v>0</v>
      </c>
      <c r="BI4476" s="618"/>
      <c r="BJ4476" s="620">
        <f>AX4476+BD4476</f>
        <v>0</v>
      </c>
      <c r="BK4476" s="624"/>
      <c r="BL4476" s="548">
        <f>IF(BH4476=0,0,(BJ4476/BH4476)*100)</f>
        <v>0</v>
      </c>
      <c r="BM4476" s="664"/>
      <c r="BN4476" s="666">
        <f>SUM(BN4436:BP4475)</f>
        <v>0</v>
      </c>
      <c r="BO4476" s="667"/>
      <c r="BP4476" s="668"/>
      <c r="BQ4476" s="681">
        <f>SUM(BQ4436:BQ4475)</f>
        <v>0</v>
      </c>
      <c r="BR4476" s="685">
        <f>(BN4476*BU$11)+(N4476*BU$12)+(Z4476*BU$13)+(R4476*BU$14)+(X4476*BU$15)+(AB4476*BU$16)</f>
        <v>0</v>
      </c>
      <c r="BS4476" s="683">
        <f>((BB4476-BD4476)*BU$18)+((AV4476-AX4476)*BU$17)+(H4476*BU$19)+(P4476*BU$20)</f>
        <v>0</v>
      </c>
      <c r="BT4476" s="20"/>
      <c r="BU4476" s="20"/>
      <c r="BV4476" s="98"/>
    </row>
    <row r="4477" spans="1:74" s="21" customFormat="1" ht="33.950000000000003" hidden="1" customHeight="1" thickBot="1" x14ac:dyDescent="0.5">
      <c r="A4477" s="98"/>
      <c r="B4477" s="614"/>
      <c r="C4477" s="615"/>
      <c r="D4477" s="615"/>
      <c r="E4477" s="617"/>
      <c r="F4477" s="280"/>
      <c r="G4477" s="280"/>
      <c r="H4477" s="519"/>
      <c r="I4477" s="619"/>
      <c r="J4477" s="519"/>
      <c r="K4477" s="619"/>
      <c r="L4477" s="622"/>
      <c r="M4477" s="623"/>
      <c r="N4477" s="549"/>
      <c r="O4477" s="520"/>
      <c r="P4477" s="622"/>
      <c r="Q4477" s="619"/>
      <c r="R4477" s="622"/>
      <c r="S4477" s="623"/>
      <c r="T4477" s="549"/>
      <c r="U4477" s="520"/>
      <c r="V4477" s="313"/>
      <c r="W4477" s="313"/>
      <c r="X4477" s="622"/>
      <c r="Y4477" s="623"/>
      <c r="Z4477" s="519"/>
      <c r="AA4477" s="520"/>
      <c r="AB4477" s="519"/>
      <c r="AC4477" s="520"/>
      <c r="AD4477" s="623"/>
      <c r="AE4477" s="619"/>
      <c r="AF4477" s="622"/>
      <c r="AG4477" s="623"/>
      <c r="AH4477" s="549"/>
      <c r="AI4477" s="520"/>
      <c r="AJ4477" s="622"/>
      <c r="AK4477" s="619"/>
      <c r="AL4477" s="622"/>
      <c r="AM4477" s="623"/>
      <c r="AN4477" s="549"/>
      <c r="AO4477" s="520"/>
      <c r="AP4477" s="622"/>
      <c r="AQ4477" s="619"/>
      <c r="AR4477" s="622"/>
      <c r="AS4477" s="623"/>
      <c r="AT4477" s="549"/>
      <c r="AU4477" s="520"/>
      <c r="AV4477" s="519"/>
      <c r="AW4477" s="619"/>
      <c r="AX4477" s="622"/>
      <c r="AY4477" s="625"/>
      <c r="AZ4477" s="549"/>
      <c r="BA4477" s="520"/>
      <c r="BB4477" s="622"/>
      <c r="BC4477" s="619"/>
      <c r="BD4477" s="622"/>
      <c r="BE4477" s="623"/>
      <c r="BF4477" s="549"/>
      <c r="BG4477" s="520"/>
      <c r="BH4477" s="519"/>
      <c r="BI4477" s="619"/>
      <c r="BJ4477" s="622"/>
      <c r="BK4477" s="625"/>
      <c r="BL4477" s="549"/>
      <c r="BM4477" s="665"/>
      <c r="BN4477" s="669"/>
      <c r="BO4477" s="670"/>
      <c r="BP4477" s="671"/>
      <c r="BQ4477" s="682"/>
      <c r="BR4477" s="686"/>
      <c r="BS4477" s="684"/>
      <c r="BT4477" s="20"/>
      <c r="BU4477" s="20"/>
      <c r="BV4477" s="98"/>
    </row>
    <row r="4478" spans="1:74" s="21" customFormat="1" ht="33" hidden="1" customHeight="1" thickBot="1" x14ac:dyDescent="0.5">
      <c r="A4478" s="98"/>
      <c r="B4478" s="612"/>
      <c r="C4478" s="613"/>
      <c r="D4478" s="613" t="s">
        <v>13</v>
      </c>
      <c r="E4478" s="616"/>
      <c r="F4478" s="281"/>
      <c r="G4478" s="282"/>
      <c r="H4478" s="528"/>
      <c r="I4478" s="636"/>
      <c r="J4478" s="528"/>
      <c r="K4478" s="636"/>
      <c r="L4478" s="638"/>
      <c r="M4478" s="639"/>
      <c r="N4478" s="548">
        <f>J4478+L4478</f>
        <v>0</v>
      </c>
      <c r="O4478" s="518"/>
      <c r="P4478" s="638"/>
      <c r="Q4478" s="636"/>
      <c r="R4478" s="638"/>
      <c r="S4478" s="639"/>
      <c r="T4478" s="548">
        <f>R4478-P4478</f>
        <v>0</v>
      </c>
      <c r="U4478" s="518"/>
      <c r="V4478" s="312"/>
      <c r="W4478" s="312"/>
      <c r="X4478" s="638"/>
      <c r="Y4478" s="639"/>
      <c r="Z4478" s="528"/>
      <c r="AA4478" s="529"/>
      <c r="AB4478" s="528"/>
      <c r="AC4478" s="529"/>
      <c r="AD4478" s="639"/>
      <c r="AE4478" s="636"/>
      <c r="AF4478" s="638"/>
      <c r="AG4478" s="639"/>
      <c r="AH4478" s="548">
        <f>IF(AD4478=0,0,(AF4478/AD4478)*100)</f>
        <v>0</v>
      </c>
      <c r="AI4478" s="518"/>
      <c r="AJ4478" s="638"/>
      <c r="AK4478" s="636"/>
      <c r="AL4478" s="638"/>
      <c r="AM4478" s="639"/>
      <c r="AN4478" s="548">
        <f>IF(AJ4478=0,0,(AL4478/AJ4478)*100)</f>
        <v>0</v>
      </c>
      <c r="AO4478" s="518"/>
      <c r="AP4478" s="638"/>
      <c r="AQ4478" s="636"/>
      <c r="AR4478" s="638"/>
      <c r="AS4478" s="639"/>
      <c r="AT4478" s="548">
        <f>IF(AP4478=0,0,(AR4478/AP4478)*100)</f>
        <v>0</v>
      </c>
      <c r="AU4478" s="518"/>
      <c r="AV4478" s="517">
        <f>AD4478+AJ4478+AP4478</f>
        <v>0</v>
      </c>
      <c r="AW4478" s="618"/>
      <c r="AX4478" s="620">
        <f>AF4478+AL4478+AR4478</f>
        <v>0</v>
      </c>
      <c r="AY4478" s="624"/>
      <c r="AZ4478" s="548">
        <f>IF(AV4478=0,0,(AX4478/AV4478)*100)</f>
        <v>0</v>
      </c>
      <c r="BA4478" s="518"/>
      <c r="BB4478" s="638"/>
      <c r="BC4478" s="636"/>
      <c r="BD4478" s="638"/>
      <c r="BE4478" s="639"/>
      <c r="BF4478" s="548">
        <f>IF(BB4478=0,0,(BD4478/BB4478)*100)</f>
        <v>0</v>
      </c>
      <c r="BG4478" s="518"/>
      <c r="BH4478" s="517">
        <f>AV4478+BB4478</f>
        <v>0</v>
      </c>
      <c r="BI4478" s="618"/>
      <c r="BJ4478" s="620">
        <f>AX4478+BD4478</f>
        <v>0</v>
      </c>
      <c r="BK4478" s="624"/>
      <c r="BL4478" s="548">
        <f>IF(BH4478=0,0,(BJ4478/BH4478)*100)</f>
        <v>0</v>
      </c>
      <c r="BM4478" s="664"/>
      <c r="BN4478" s="666">
        <f>(AF4478*2)+(AL4478*2)+(AR4478*3)+BD4478</f>
        <v>0</v>
      </c>
      <c r="BO4478" s="667"/>
      <c r="BP4478" s="668"/>
      <c r="BQ4478" s="672"/>
      <c r="BR4478" s="283"/>
      <c r="BS4478" s="284"/>
      <c r="BT4478" s="20"/>
      <c r="BU4478" s="20"/>
      <c r="BV4478" s="98"/>
    </row>
    <row r="4479" spans="1:74" s="21" customFormat="1" ht="33.75" hidden="1" customHeight="1" thickBot="1" x14ac:dyDescent="0.5">
      <c r="A4479" s="98"/>
      <c r="B4479" s="285"/>
      <c r="C4479" s="286"/>
      <c r="D4479" s="634"/>
      <c r="E4479" s="635"/>
      <c r="F4479" s="287"/>
      <c r="G4479" s="287"/>
      <c r="H4479" s="530"/>
      <c r="I4479" s="637"/>
      <c r="J4479" s="530"/>
      <c r="K4479" s="637"/>
      <c r="L4479" s="640"/>
      <c r="M4479" s="641"/>
      <c r="N4479" s="549"/>
      <c r="O4479" s="520"/>
      <c r="P4479" s="640"/>
      <c r="Q4479" s="637"/>
      <c r="R4479" s="640"/>
      <c r="S4479" s="641"/>
      <c r="T4479" s="549"/>
      <c r="U4479" s="520"/>
      <c r="V4479" s="313"/>
      <c r="W4479" s="313"/>
      <c r="X4479" s="640"/>
      <c r="Y4479" s="641"/>
      <c r="Z4479" s="530"/>
      <c r="AA4479" s="531"/>
      <c r="AB4479" s="530"/>
      <c r="AC4479" s="531"/>
      <c r="AD4479" s="641"/>
      <c r="AE4479" s="637"/>
      <c r="AF4479" s="640"/>
      <c r="AG4479" s="641"/>
      <c r="AH4479" s="549"/>
      <c r="AI4479" s="520"/>
      <c r="AJ4479" s="640"/>
      <c r="AK4479" s="637"/>
      <c r="AL4479" s="640"/>
      <c r="AM4479" s="641"/>
      <c r="AN4479" s="549"/>
      <c r="AO4479" s="520"/>
      <c r="AP4479" s="640"/>
      <c r="AQ4479" s="637"/>
      <c r="AR4479" s="640"/>
      <c r="AS4479" s="641"/>
      <c r="AT4479" s="549"/>
      <c r="AU4479" s="520"/>
      <c r="AV4479" s="519"/>
      <c r="AW4479" s="619"/>
      <c r="AX4479" s="622"/>
      <c r="AY4479" s="625"/>
      <c r="AZ4479" s="549"/>
      <c r="BA4479" s="520"/>
      <c r="BB4479" s="640"/>
      <c r="BC4479" s="637"/>
      <c r="BD4479" s="640"/>
      <c r="BE4479" s="641"/>
      <c r="BF4479" s="549"/>
      <c r="BG4479" s="520"/>
      <c r="BH4479" s="519"/>
      <c r="BI4479" s="619"/>
      <c r="BJ4479" s="622"/>
      <c r="BK4479" s="625"/>
      <c r="BL4479" s="549"/>
      <c r="BM4479" s="665"/>
      <c r="BN4479" s="669"/>
      <c r="BO4479" s="670"/>
      <c r="BP4479" s="671"/>
      <c r="BQ4479" s="673"/>
      <c r="BR4479" s="79"/>
      <c r="BS4479" s="79"/>
      <c r="BT4479" s="20"/>
      <c r="BU4479" s="20"/>
      <c r="BV4479" s="98"/>
    </row>
    <row r="4480" spans="1:74" ht="16.5" hidden="1" customHeight="1" thickTop="1" thickBot="1" x14ac:dyDescent="0.5">
      <c r="A4480" s="95"/>
      <c r="B4480" s="288"/>
      <c r="C4480" s="70"/>
      <c r="D4480" s="70"/>
      <c r="E4480" s="70"/>
      <c r="F4480" s="70"/>
      <c r="G4480" s="70"/>
      <c r="H4480" s="70"/>
      <c r="I4480" s="70"/>
      <c r="J4480" s="70"/>
      <c r="K4480" s="70"/>
      <c r="L4480" s="70"/>
      <c r="M4480" s="70"/>
      <c r="N4480" s="70"/>
      <c r="O4480" s="70"/>
      <c r="P4480" s="70"/>
      <c r="Q4480" s="70"/>
      <c r="R4480" s="70"/>
      <c r="S4480" s="70"/>
      <c r="T4480" s="70"/>
      <c r="U4480" s="70"/>
      <c r="V4480" s="70"/>
      <c r="W4480" s="70"/>
      <c r="X4480" s="70"/>
      <c r="Y4480" s="70"/>
      <c r="Z4480" s="70"/>
      <c r="AA4480" s="70"/>
      <c r="AB4480" s="70"/>
      <c r="AC4480" s="70"/>
      <c r="AD4480" s="70"/>
      <c r="AE4480" s="70"/>
      <c r="AF4480" s="70"/>
      <c r="AG4480" s="70"/>
      <c r="AH4480" s="289"/>
      <c r="AI4480" s="289"/>
      <c r="AJ4480" s="70"/>
      <c r="AK4480" s="70"/>
      <c r="AL4480" s="70"/>
      <c r="AM4480" s="70"/>
      <c r="AN4480" s="70"/>
      <c r="AO4480" s="70"/>
      <c r="AP4480" s="70"/>
      <c r="AQ4480" s="70"/>
      <c r="AR4480" s="70"/>
      <c r="AS4480" s="70"/>
      <c r="AT4480" s="70"/>
      <c r="AU4480" s="70"/>
      <c r="AV4480" s="70"/>
      <c r="AW4480" s="70"/>
      <c r="AX4480" s="70"/>
      <c r="AY4480" s="70"/>
      <c r="AZ4480" s="70"/>
      <c r="BA4480" s="70"/>
      <c r="BB4480" s="70"/>
      <c r="BC4480" s="70"/>
      <c r="BD4480" s="70"/>
      <c r="BE4480" s="70"/>
      <c r="BF4480" s="70"/>
      <c r="BG4480" s="70"/>
      <c r="BH4480" s="70"/>
      <c r="BI4480" s="70"/>
      <c r="BJ4480" s="70"/>
      <c r="BK4480" s="70"/>
      <c r="BL4480" s="70"/>
      <c r="BM4480" s="70"/>
      <c r="BN4480" s="70"/>
      <c r="BO4480" s="70"/>
      <c r="BP4480" s="70"/>
      <c r="BQ4480" s="89"/>
      <c r="BR4480" s="674">
        <f>IF((J4476+L4478)=0,0,(J4476/(J4476+L4478)*100)%)</f>
        <v>0</v>
      </c>
      <c r="BS4480" s="675"/>
      <c r="BT4480" s="674">
        <f>IF((L4476+J4478)=0,0,(L4476/(L4476+J4478)*100)%)</f>
        <v>0</v>
      </c>
      <c r="BU4480" s="675"/>
      <c r="BV4480" s="95"/>
    </row>
    <row r="4481" spans="1:77" s="23" customFormat="1" ht="79.5" hidden="1" customHeight="1" thickTop="1" thickBot="1" x14ac:dyDescent="0.55000000000000004">
      <c r="A4481" s="99"/>
      <c r="B4481" s="565" t="s">
        <v>64</v>
      </c>
      <c r="C4481" s="566"/>
      <c r="D4481" s="532" t="s">
        <v>54</v>
      </c>
      <c r="E4481" s="532"/>
      <c r="F4481" s="532"/>
      <c r="G4481" s="654"/>
      <c r="H4481" s="533"/>
      <c r="I4481" s="534"/>
      <c r="J4481" s="535"/>
      <c r="K4481" s="290"/>
      <c r="L4481" s="533"/>
      <c r="M4481" s="534"/>
      <c r="N4481" s="535"/>
      <c r="O4481" s="536" t="s">
        <v>47</v>
      </c>
      <c r="P4481" s="537"/>
      <c r="Q4481" s="537"/>
      <c r="R4481" s="537"/>
      <c r="S4481" s="533"/>
      <c r="T4481" s="534"/>
      <c r="U4481" s="535"/>
      <c r="V4481" s="314"/>
      <c r="W4481" s="314"/>
      <c r="X4481" s="290"/>
      <c r="Y4481" s="533"/>
      <c r="Z4481" s="534"/>
      <c r="AA4481" s="535"/>
      <c r="AB4481" s="536" t="s">
        <v>49</v>
      </c>
      <c r="AC4481" s="537"/>
      <c r="AD4481" s="537"/>
      <c r="AE4481" s="538"/>
      <c r="AF4481" s="533"/>
      <c r="AG4481" s="534"/>
      <c r="AH4481" s="535"/>
      <c r="AI4481" s="290"/>
      <c r="AJ4481" s="533"/>
      <c r="AK4481" s="534"/>
      <c r="AL4481" s="535"/>
      <c r="AM4481" s="536" t="s">
        <v>53</v>
      </c>
      <c r="AN4481" s="537"/>
      <c r="AO4481" s="537"/>
      <c r="AP4481" s="538"/>
      <c r="AQ4481" s="533"/>
      <c r="AR4481" s="534"/>
      <c r="AS4481" s="535"/>
      <c r="AT4481" s="72"/>
      <c r="AU4481" s="533"/>
      <c r="AV4481" s="534"/>
      <c r="AW4481" s="535"/>
      <c r="AX4481" s="291"/>
      <c r="AY4481" s="291"/>
      <c r="AZ4481" s="291"/>
      <c r="BA4481" s="291"/>
      <c r="BB4481" s="567" t="s">
        <v>20</v>
      </c>
      <c r="BC4481" s="567"/>
      <c r="BD4481" s="567"/>
      <c r="BE4481" s="567"/>
      <c r="BF4481" s="568"/>
      <c r="BG4481" s="539">
        <f>BN4476</f>
        <v>0</v>
      </c>
      <c r="BH4481" s="540"/>
      <c r="BI4481" s="541"/>
      <c r="BJ4481" s="292"/>
      <c r="BK4481" s="539">
        <f>BN4478</f>
        <v>0</v>
      </c>
      <c r="BL4481" s="540"/>
      <c r="BM4481" s="541"/>
      <c r="BN4481" s="73"/>
      <c r="BO4481" s="73"/>
      <c r="BP4481" s="73"/>
      <c r="BQ4481" s="90"/>
      <c r="BR4481" s="24"/>
      <c r="BS4481" s="24"/>
      <c r="BT4481" s="22"/>
      <c r="BU4481" s="22"/>
      <c r="BV4481" s="99"/>
    </row>
    <row r="4482" spans="1:77" ht="15.6" hidden="1" customHeight="1" thickTop="1" thickBot="1" x14ac:dyDescent="0.55000000000000004">
      <c r="A4482" s="95"/>
      <c r="B4482" s="293"/>
      <c r="C4482" s="67"/>
      <c r="D4482" s="294"/>
      <c r="E4482" s="294"/>
      <c r="F4482" s="295"/>
      <c r="G4482" s="295"/>
      <c r="H4482" s="296"/>
      <c r="I4482" s="296"/>
      <c r="J4482" s="296"/>
      <c r="K4482" s="296"/>
      <c r="L4482" s="296"/>
      <c r="M4482" s="296"/>
      <c r="N4482" s="296"/>
      <c r="O4482" s="295"/>
      <c r="P4482" s="295"/>
      <c r="Q4482" s="295"/>
      <c r="R4482" s="295"/>
      <c r="S4482" s="296"/>
      <c r="T4482" s="296"/>
      <c r="U4482" s="296"/>
      <c r="V4482" s="296"/>
      <c r="W4482" s="296"/>
      <c r="X4482" s="297"/>
      <c r="Y4482" s="296"/>
      <c r="Z4482" s="296"/>
      <c r="AA4482" s="296"/>
      <c r="AB4482" s="295"/>
      <c r="AC4482" s="295"/>
      <c r="AD4482" s="295"/>
      <c r="AE4482" s="295"/>
      <c r="AF4482" s="296"/>
      <c r="AG4482" s="296"/>
      <c r="AH4482" s="296"/>
      <c r="AI4482" s="296"/>
      <c r="AJ4482" s="297"/>
      <c r="AK4482" s="297"/>
      <c r="AL4482" s="296"/>
      <c r="AM4482" s="295"/>
      <c r="AN4482" s="295"/>
      <c r="AO4482" s="295"/>
      <c r="AP4482" s="295"/>
      <c r="AQ4482" s="296"/>
      <c r="AR4482" s="296"/>
      <c r="AS4482" s="296"/>
      <c r="AT4482" s="296"/>
      <c r="AU4482" s="296"/>
      <c r="AV4482" s="72"/>
      <c r="AW4482" s="72"/>
      <c r="AX4482" s="74"/>
      <c r="AY4482" s="74"/>
      <c r="AZ4482" s="74"/>
      <c r="BA4482" s="74"/>
      <c r="BB4482" s="295"/>
      <c r="BC4482" s="298"/>
      <c r="BD4482" s="298"/>
      <c r="BE4482" s="299"/>
      <c r="BF4482" s="300"/>
      <c r="BG4482" s="301"/>
      <c r="BH4482" s="301"/>
      <c r="BI4482" s="72"/>
      <c r="BJ4482" s="302"/>
      <c r="BK4482" s="303"/>
      <c r="BL4482" s="303"/>
      <c r="BM4482" s="72"/>
      <c r="BN4482" s="74"/>
      <c r="BO4482" s="74"/>
      <c r="BP4482" s="74"/>
      <c r="BQ4482" s="91"/>
      <c r="BR4482" s="25"/>
      <c r="BS4482" s="25"/>
      <c r="BT4482" s="15"/>
      <c r="BU4482" s="15"/>
      <c r="BV4482" s="95"/>
    </row>
    <row r="4483" spans="1:77" s="23" customFormat="1" ht="79.5" hidden="1" customHeight="1" thickTop="1" thickBot="1" x14ac:dyDescent="0.55000000000000004">
      <c r="A4483" s="99"/>
      <c r="B4483" s="569" t="s">
        <v>46</v>
      </c>
      <c r="C4483" s="567"/>
      <c r="D4483" s="532" t="s">
        <v>55</v>
      </c>
      <c r="E4483" s="532"/>
      <c r="F4483" s="532"/>
      <c r="G4483" s="654"/>
      <c r="H4483" s="539">
        <f>H4481</f>
        <v>0</v>
      </c>
      <c r="I4483" s="540"/>
      <c r="J4483" s="541"/>
      <c r="K4483" s="290"/>
      <c r="L4483" s="539">
        <f>L4481</f>
        <v>0</v>
      </c>
      <c r="M4483" s="540"/>
      <c r="N4483" s="541"/>
      <c r="O4483" s="536" t="s">
        <v>51</v>
      </c>
      <c r="P4483" s="537"/>
      <c r="Q4483" s="537"/>
      <c r="R4483" s="537"/>
      <c r="S4483" s="539">
        <f>S4481-H4481</f>
        <v>0</v>
      </c>
      <c r="T4483" s="540"/>
      <c r="U4483" s="541"/>
      <c r="V4483" s="315"/>
      <c r="W4483" s="315"/>
      <c r="X4483" s="290"/>
      <c r="Y4483" s="539">
        <f>Y4481-L4481</f>
        <v>0</v>
      </c>
      <c r="Z4483" s="540"/>
      <c r="AA4483" s="541"/>
      <c r="AB4483" s="536" t="s">
        <v>50</v>
      </c>
      <c r="AC4483" s="537"/>
      <c r="AD4483" s="537"/>
      <c r="AE4483" s="538"/>
      <c r="AF4483" s="539">
        <f>AF4481-S4481</f>
        <v>0</v>
      </c>
      <c r="AG4483" s="540"/>
      <c r="AH4483" s="541"/>
      <c r="AI4483" s="290"/>
      <c r="AJ4483" s="539">
        <f>AJ4481-Y4481</f>
        <v>0</v>
      </c>
      <c r="AK4483" s="540"/>
      <c r="AL4483" s="541"/>
      <c r="AM4483" s="536" t="s">
        <v>52</v>
      </c>
      <c r="AN4483" s="537"/>
      <c r="AO4483" s="537"/>
      <c r="AP4483" s="538"/>
      <c r="AQ4483" s="539">
        <f>AQ4481-AF4481</f>
        <v>0</v>
      </c>
      <c r="AR4483" s="540"/>
      <c r="AS4483" s="541"/>
      <c r="AT4483" s="72"/>
      <c r="AU4483" s="539">
        <f>AU4481-AJ4481</f>
        <v>0</v>
      </c>
      <c r="AV4483" s="540"/>
      <c r="AW4483" s="541"/>
      <c r="AX4483" s="291"/>
      <c r="AY4483" s="291"/>
      <c r="AZ4483" s="291"/>
      <c r="BA4483" s="291"/>
      <c r="BB4483" s="567" t="s">
        <v>45</v>
      </c>
      <c r="BC4483" s="567"/>
      <c r="BD4483" s="567"/>
      <c r="BE4483" s="567"/>
      <c r="BF4483" s="568"/>
      <c r="BG4483" s="539">
        <f>BG4481-AQ4481</f>
        <v>0</v>
      </c>
      <c r="BH4483" s="540"/>
      <c r="BI4483" s="541"/>
      <c r="BJ4483" s="304"/>
      <c r="BK4483" s="539">
        <f>BK4481-AU4481</f>
        <v>0</v>
      </c>
      <c r="BL4483" s="540"/>
      <c r="BM4483" s="541"/>
      <c r="BN4483" s="73"/>
      <c r="BO4483" s="73"/>
      <c r="BP4483" s="73"/>
      <c r="BQ4483" s="90"/>
      <c r="BR4483" s="24"/>
      <c r="BS4483" s="24"/>
      <c r="BT4483" s="22"/>
      <c r="BU4483" s="22"/>
      <c r="BV4483" s="99"/>
      <c r="BY4483" s="21"/>
    </row>
    <row r="4484" spans="1:77" ht="18.75" hidden="1" customHeight="1" thickTop="1" thickBot="1" x14ac:dyDescent="0.5">
      <c r="A4484" s="95"/>
      <c r="B4484" s="305"/>
      <c r="C4484" s="71"/>
      <c r="D4484" s="71"/>
      <c r="E4484" s="71"/>
      <c r="F4484" s="92"/>
      <c r="G4484" s="92"/>
      <c r="H4484" s="71"/>
      <c r="I4484" s="71"/>
      <c r="J4484" s="71"/>
      <c r="K4484" s="71"/>
      <c r="L4484" s="71"/>
      <c r="M4484" s="71"/>
      <c r="N4484" s="71"/>
      <c r="O4484" s="71"/>
      <c r="P4484" s="71"/>
      <c r="Q4484" s="71"/>
      <c r="R4484" s="71"/>
      <c r="S4484" s="71"/>
      <c r="T4484" s="71"/>
      <c r="U4484" s="71"/>
      <c r="V4484" s="71"/>
      <c r="W4484" s="71"/>
      <c r="X4484" s="71"/>
      <c r="Y4484" s="71"/>
      <c r="Z4484" s="71"/>
      <c r="AA4484" s="71"/>
      <c r="AB4484" s="71"/>
      <c r="AC4484" s="71"/>
      <c r="AD4484" s="71"/>
      <c r="AE4484" s="71"/>
      <c r="AF4484" s="71"/>
      <c r="AG4484" s="71"/>
      <c r="AH4484" s="306"/>
      <c r="AI4484" s="306"/>
      <c r="AJ4484" s="71"/>
      <c r="AK4484" s="71"/>
      <c r="AL4484" s="71"/>
      <c r="AM4484" s="71"/>
      <c r="AN4484" s="71"/>
      <c r="AO4484" s="71"/>
      <c r="AP4484" s="71"/>
      <c r="AQ4484" s="71"/>
      <c r="AR4484" s="71"/>
      <c r="AS4484" s="71"/>
      <c r="AT4484" s="71"/>
      <c r="AU4484" s="71"/>
      <c r="AV4484" s="71"/>
      <c r="AW4484" s="71"/>
      <c r="AX4484" s="71"/>
      <c r="AY4484" s="71"/>
      <c r="AZ4484" s="71"/>
      <c r="BA4484" s="71"/>
      <c r="BB4484" s="71"/>
      <c r="BC4484" s="703" t="s">
        <v>153</v>
      </c>
      <c r="BD4484" s="703"/>
      <c r="BE4484" s="703"/>
      <c r="BF4484" s="703"/>
      <c r="BG4484" s="703"/>
      <c r="BH4484" s="703"/>
      <c r="BI4484" s="703"/>
      <c r="BJ4484" s="703"/>
      <c r="BK4484" s="703"/>
      <c r="BL4484" s="703"/>
      <c r="BM4484" s="703"/>
      <c r="BN4484" s="703"/>
      <c r="BO4484" s="703"/>
      <c r="BP4484" s="703"/>
      <c r="BQ4484" s="318"/>
      <c r="BR4484" s="319"/>
      <c r="BS4484" s="319"/>
      <c r="BT4484" s="15"/>
      <c r="BU4484" s="15"/>
      <c r="BV4484" s="95"/>
    </row>
    <row r="4485" spans="1:77" s="93" customFormat="1" ht="13.5" hidden="1" customHeight="1" thickTop="1" x14ac:dyDescent="0.45">
      <c r="A4485" s="95"/>
      <c r="B4485" s="99"/>
      <c r="C4485" s="95"/>
      <c r="D4485" s="95"/>
      <c r="E4485" s="95"/>
      <c r="F4485" s="96"/>
      <c r="G4485" s="96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254"/>
      <c r="AI4485" s="254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5"/>
      <c r="BL4485" s="95"/>
      <c r="BM4485" s="95"/>
      <c r="BN4485" s="95"/>
      <c r="BO4485" s="95"/>
      <c r="BP4485" s="95"/>
      <c r="BQ4485" s="97"/>
      <c r="BR4485" s="97"/>
      <c r="BS4485" s="97"/>
      <c r="BT4485" s="95"/>
      <c r="BU4485" s="95"/>
      <c r="BV4485" s="95"/>
    </row>
    <row r="4486" spans="1:77" s="17" customFormat="1" ht="33.75" hidden="1" x14ac:dyDescent="0.5">
      <c r="A4486" s="255"/>
      <c r="B4486" s="604" t="s">
        <v>9</v>
      </c>
      <c r="C4486" s="604"/>
      <c r="D4486" s="604"/>
      <c r="E4486" s="604"/>
      <c r="F4486" s="604"/>
      <c r="G4486" s="604"/>
      <c r="H4486" s="604"/>
      <c r="I4486" s="604"/>
      <c r="J4486" s="604"/>
      <c r="K4486" s="604"/>
      <c r="L4486" s="604"/>
      <c r="M4486" s="604"/>
      <c r="N4486" s="604"/>
      <c r="O4486" s="604"/>
      <c r="P4486" s="604"/>
      <c r="Q4486" s="604"/>
      <c r="R4486" s="604"/>
      <c r="S4486" s="604"/>
      <c r="T4486" s="604"/>
      <c r="U4486" s="604"/>
      <c r="V4486" s="604"/>
      <c r="W4486" s="604"/>
      <c r="X4486" s="604"/>
      <c r="Y4486" s="604"/>
      <c r="Z4486" s="604"/>
      <c r="AA4486" s="604"/>
      <c r="AB4486" s="604"/>
      <c r="AC4486" s="604"/>
      <c r="AD4486" s="604"/>
      <c r="AE4486" s="604"/>
      <c r="AF4486" s="604"/>
      <c r="AG4486" s="604"/>
      <c r="AH4486" s="604"/>
      <c r="AI4486" s="604"/>
      <c r="AJ4486" s="604"/>
      <c r="AK4486" s="604"/>
      <c r="AL4486" s="604"/>
      <c r="AM4486" s="604"/>
      <c r="AN4486" s="604"/>
      <c r="AO4486" s="604"/>
      <c r="AP4486" s="604"/>
      <c r="AQ4486" s="604"/>
      <c r="AR4486" s="604"/>
      <c r="AS4486" s="604"/>
      <c r="AT4486" s="604"/>
      <c r="AU4486" s="604"/>
      <c r="AV4486" s="604"/>
      <c r="AW4486" s="604"/>
      <c r="AX4486" s="604"/>
      <c r="AY4486" s="604"/>
      <c r="AZ4486" s="604"/>
      <c r="BA4486" s="604"/>
      <c r="BB4486" s="604"/>
      <c r="BC4486" s="604"/>
      <c r="BD4486" s="604"/>
      <c r="BE4486" s="604"/>
      <c r="BF4486" s="604"/>
      <c r="BG4486" s="604"/>
      <c r="BH4486" s="604"/>
      <c r="BI4486" s="604"/>
      <c r="BJ4486" s="604"/>
      <c r="BK4486" s="604"/>
      <c r="BL4486" s="604"/>
      <c r="BM4486" s="604"/>
      <c r="BN4486" s="604"/>
      <c r="BO4486" s="604"/>
      <c r="BP4486" s="604"/>
      <c r="BQ4486" s="256"/>
      <c r="BR4486" s="256"/>
      <c r="BS4486" s="256"/>
      <c r="BT4486" s="257"/>
      <c r="BU4486" s="257"/>
      <c r="BV4486" s="255"/>
    </row>
    <row r="4487" spans="1:77" ht="10.9" hidden="1" customHeight="1" x14ac:dyDescent="0.45">
      <c r="A4487" s="95"/>
      <c r="B4487" s="258"/>
      <c r="C4487" s="62"/>
      <c r="D4487" s="62"/>
      <c r="E4487" s="62"/>
      <c r="F4487" s="63"/>
      <c r="G4487" s="63"/>
      <c r="H4487" s="62"/>
      <c r="I4487" s="62"/>
      <c r="J4487" s="62"/>
      <c r="K4487" s="62"/>
      <c r="L4487" s="62"/>
      <c r="M4487" s="62"/>
      <c r="N4487" s="62"/>
      <c r="O4487" s="62"/>
      <c r="P4487" s="62"/>
      <c r="Q4487" s="62"/>
      <c r="R4487" s="62"/>
      <c r="S4487" s="62"/>
      <c r="T4487" s="62"/>
      <c r="U4487" s="62"/>
      <c r="V4487" s="62"/>
      <c r="W4487" s="62"/>
      <c r="X4487" s="62"/>
      <c r="Y4487" s="62"/>
      <c r="Z4487" s="62"/>
      <c r="AA4487" s="62"/>
      <c r="AB4487" s="62"/>
      <c r="AC4487" s="62"/>
      <c r="AD4487" s="62"/>
      <c r="AE4487" s="62"/>
      <c r="AF4487" s="62"/>
      <c r="AG4487" s="62"/>
      <c r="AH4487" s="259"/>
      <c r="AI4487" s="259"/>
      <c r="AJ4487" s="62"/>
      <c r="AK4487" s="62"/>
      <c r="AL4487" s="62"/>
      <c r="AM4487" s="62"/>
      <c r="AN4487" s="62"/>
      <c r="AO4487" s="62"/>
      <c r="AP4487" s="62"/>
      <c r="AQ4487" s="62"/>
      <c r="AR4487" s="62"/>
      <c r="AS4487" s="62"/>
      <c r="AT4487" s="62"/>
      <c r="AU4487" s="62"/>
      <c r="AV4487" s="62"/>
      <c r="AW4487" s="62"/>
      <c r="AX4487" s="62"/>
      <c r="AY4487" s="62"/>
      <c r="AZ4487" s="62"/>
      <c r="BA4487" s="62"/>
      <c r="BB4487" s="62"/>
      <c r="BC4487" s="62"/>
      <c r="BD4487" s="62"/>
      <c r="BE4487" s="62"/>
      <c r="BF4487" s="62"/>
      <c r="BG4487" s="62"/>
      <c r="BH4487" s="62"/>
      <c r="BI4487" s="62"/>
      <c r="BJ4487" s="62"/>
      <c r="BK4487" s="62"/>
      <c r="BL4487" s="62"/>
      <c r="BM4487" s="62"/>
      <c r="BN4487" s="62"/>
      <c r="BO4487" s="62"/>
      <c r="BP4487" s="94"/>
      <c r="BQ4487" s="87"/>
      <c r="BR4487" s="94"/>
      <c r="BS4487" s="94"/>
      <c r="BT4487" s="15"/>
      <c r="BU4487" s="15"/>
      <c r="BV4487" s="95"/>
    </row>
    <row r="4488" spans="1:77" s="18" customFormat="1" ht="36.75" hidden="1" customHeight="1" x14ac:dyDescent="0.45">
      <c r="A4488" s="260"/>
      <c r="B4488" s="258"/>
      <c r="C4488" s="261"/>
      <c r="D4488" s="262" t="s">
        <v>10</v>
      </c>
      <c r="E4488" s="605" t="str">
        <f>IF(ROSTER!D$3="","",ROSTER!D$3)</f>
        <v/>
      </c>
      <c r="F4488" s="605"/>
      <c r="G4488" s="605"/>
      <c r="H4488" s="605"/>
      <c r="I4488" s="605"/>
      <c r="J4488" s="605"/>
      <c r="K4488" s="605"/>
      <c r="L4488" s="605"/>
      <c r="M4488" s="605"/>
      <c r="N4488" s="605"/>
      <c r="O4488" s="605"/>
      <c r="P4488" s="605"/>
      <c r="Q4488" s="605"/>
      <c r="R4488" s="605"/>
      <c r="S4488" s="605"/>
      <c r="T4488" s="605"/>
      <c r="U4488" s="605"/>
      <c r="V4488" s="605"/>
      <c r="W4488" s="605"/>
      <c r="X4488" s="605"/>
      <c r="Y4488" s="605"/>
      <c r="Z4488" s="605"/>
      <c r="AA4488" s="605"/>
      <c r="AB4488" s="605"/>
      <c r="AC4488" s="605"/>
      <c r="AD4488" s="605"/>
      <c r="AE4488" s="605"/>
      <c r="AF4488" s="316"/>
      <c r="AG4488" s="606" t="s">
        <v>11</v>
      </c>
      <c r="AH4488" s="606"/>
      <c r="AI4488" s="606"/>
      <c r="AJ4488" s="606"/>
      <c r="AK4488" s="606"/>
      <c r="AL4488" s="606"/>
      <c r="AM4488" s="606"/>
      <c r="AN4488" s="607"/>
      <c r="AO4488" s="607"/>
      <c r="AP4488" s="607"/>
      <c r="AQ4488" s="607"/>
      <c r="AR4488" s="607"/>
      <c r="AS4488" s="607"/>
      <c r="AT4488" s="607"/>
      <c r="AU4488" s="607"/>
      <c r="AV4488" s="607"/>
      <c r="AW4488" s="607"/>
      <c r="AX4488" s="607"/>
      <c r="AY4488" s="607"/>
      <c r="AZ4488" s="607"/>
      <c r="BA4488" s="607"/>
      <c r="BB4488" s="607"/>
      <c r="BC4488" s="607"/>
      <c r="BD4488" s="607"/>
      <c r="BE4488" s="607"/>
      <c r="BF4488" s="607"/>
      <c r="BG4488" s="607"/>
      <c r="BH4488" s="607"/>
      <c r="BI4488" s="607"/>
      <c r="BJ4488" s="607"/>
      <c r="BK4488" s="607"/>
      <c r="BL4488" s="607"/>
      <c r="BM4488" s="607"/>
      <c r="BN4488" s="607"/>
      <c r="BO4488" s="607"/>
      <c r="BP4488" s="94"/>
      <c r="BQ4488" s="88" t="s">
        <v>130</v>
      </c>
      <c r="BR4488" s="94"/>
      <c r="BS4488" s="94"/>
      <c r="BT4488" s="263"/>
      <c r="BU4488" s="263"/>
      <c r="BV4488" s="260"/>
    </row>
    <row r="4489" spans="1:77" ht="8.85" hidden="1" customHeight="1" x14ac:dyDescent="0.45">
      <c r="A4489" s="96"/>
      <c r="B4489" s="258"/>
      <c r="C4489" s="259" t="s">
        <v>39</v>
      </c>
      <c r="D4489" s="259"/>
      <c r="E4489" s="259"/>
      <c r="F4489" s="63"/>
      <c r="G4489" s="63"/>
      <c r="H4489" s="259"/>
      <c r="I4489" s="259"/>
      <c r="J4489" s="317"/>
      <c r="K4489" s="317"/>
      <c r="L4489" s="317"/>
      <c r="M4489" s="317"/>
      <c r="N4489" s="317"/>
      <c r="O4489" s="317"/>
      <c r="P4489" s="317"/>
      <c r="Q4489" s="317"/>
      <c r="R4489" s="317"/>
      <c r="S4489" s="317"/>
      <c r="T4489" s="317"/>
      <c r="U4489" s="317"/>
      <c r="V4489" s="317"/>
      <c r="W4489" s="317"/>
      <c r="X4489" s="317"/>
      <c r="Y4489" s="317"/>
      <c r="Z4489" s="317"/>
      <c r="AA4489" s="317"/>
      <c r="AB4489" s="317"/>
      <c r="AC4489" s="317"/>
      <c r="AD4489" s="317"/>
      <c r="AE4489" s="317"/>
      <c r="AF4489" s="317"/>
      <c r="AG4489" s="317"/>
      <c r="AH4489" s="317"/>
      <c r="AI4489" s="259"/>
      <c r="AJ4489" s="264"/>
      <c r="AK4489" s="265"/>
      <c r="AL4489" s="265"/>
      <c r="AM4489" s="265"/>
      <c r="AN4489" s="265"/>
      <c r="AO4489" s="265"/>
      <c r="AP4489" s="265"/>
      <c r="AQ4489" s="266"/>
      <c r="AR4489" s="266"/>
      <c r="AS4489" s="266"/>
      <c r="AT4489" s="266"/>
      <c r="AU4489" s="266"/>
      <c r="AV4489" s="266"/>
      <c r="AW4489" s="266"/>
      <c r="AX4489" s="266"/>
      <c r="AY4489" s="266"/>
      <c r="AZ4489" s="266"/>
      <c r="BA4489" s="266"/>
      <c r="BB4489" s="266"/>
      <c r="BC4489" s="266"/>
      <c r="BD4489" s="266"/>
      <c r="BE4489" s="266"/>
      <c r="BF4489" s="266"/>
      <c r="BG4489" s="266"/>
      <c r="BH4489" s="266"/>
      <c r="BI4489" s="266"/>
      <c r="BJ4489" s="266"/>
      <c r="BK4489" s="266"/>
      <c r="BL4489" s="266"/>
      <c r="BM4489" s="266"/>
      <c r="BN4489" s="266"/>
      <c r="BO4489" s="266"/>
      <c r="BP4489" s="266"/>
      <c r="BQ4489" s="267"/>
      <c r="BR4489" s="267"/>
      <c r="BS4489" s="267"/>
      <c r="BT4489" s="268"/>
      <c r="BU4489" s="268"/>
      <c r="BV4489" s="96"/>
    </row>
    <row r="4490" spans="1:77" s="18" customFormat="1" ht="33.75" hidden="1" x14ac:dyDescent="0.45">
      <c r="A4490" s="260"/>
      <c r="B4490" s="258"/>
      <c r="C4490" s="608" t="s">
        <v>38</v>
      </c>
      <c r="D4490" s="608"/>
      <c r="E4490" s="607"/>
      <c r="F4490" s="607"/>
      <c r="G4490" s="607"/>
      <c r="H4490" s="607"/>
      <c r="I4490" s="607"/>
      <c r="J4490" s="607"/>
      <c r="K4490" s="607"/>
      <c r="L4490" s="607"/>
      <c r="M4490" s="607"/>
      <c r="N4490" s="607"/>
      <c r="O4490" s="607"/>
      <c r="P4490" s="607"/>
      <c r="Q4490" s="607"/>
      <c r="R4490" s="607"/>
      <c r="S4490" s="607"/>
      <c r="T4490" s="607"/>
      <c r="U4490" s="607"/>
      <c r="V4490" s="607"/>
      <c r="W4490" s="607"/>
      <c r="X4490" s="607"/>
      <c r="Y4490" s="607"/>
      <c r="Z4490" s="607"/>
      <c r="AA4490" s="607"/>
      <c r="AB4490" s="607"/>
      <c r="AC4490" s="607"/>
      <c r="AD4490" s="607"/>
      <c r="AE4490" s="607"/>
      <c r="AF4490" s="316"/>
      <c r="AG4490" s="609" t="s">
        <v>21</v>
      </c>
      <c r="AH4490" s="609"/>
      <c r="AI4490" s="609"/>
      <c r="AJ4490" s="609"/>
      <c r="AK4490" s="607"/>
      <c r="AL4490" s="607"/>
      <c r="AM4490" s="607"/>
      <c r="AN4490" s="607"/>
      <c r="AO4490" s="607"/>
      <c r="AP4490" s="607"/>
      <c r="AQ4490" s="607"/>
      <c r="AR4490" s="607"/>
      <c r="AS4490" s="607"/>
      <c r="AT4490" s="607"/>
      <c r="AU4490" s="607"/>
      <c r="AV4490" s="607"/>
      <c r="AW4490" s="607"/>
      <c r="AX4490" s="607"/>
      <c r="AY4490" s="607"/>
      <c r="AZ4490" s="607"/>
      <c r="BA4490" s="607"/>
      <c r="BB4490" s="607"/>
      <c r="BC4490" s="610" t="s">
        <v>12</v>
      </c>
      <c r="BD4490" s="610"/>
      <c r="BE4490" s="610"/>
      <c r="BF4490" s="611"/>
      <c r="BG4490" s="611"/>
      <c r="BH4490" s="611"/>
      <c r="BI4490" s="611"/>
      <c r="BJ4490" s="611"/>
      <c r="BK4490" s="611"/>
      <c r="BL4490" s="611"/>
      <c r="BM4490" s="611"/>
      <c r="BN4490" s="611"/>
      <c r="BO4490" s="611"/>
      <c r="BP4490" s="64"/>
      <c r="BQ4490" s="307"/>
      <c r="BR4490" s="65"/>
      <c r="BS4490" s="65"/>
      <c r="BT4490" s="270">
        <f>IF(BF4490=0,0,1)</f>
        <v>0</v>
      </c>
      <c r="BU4490" s="18">
        <f>IF((BG4540+BK4540)&gt;(AQ4540+AU4540),1,0)</f>
        <v>0</v>
      </c>
      <c r="BV4490" s="271"/>
    </row>
    <row r="4491" spans="1:77" ht="9.6" hidden="1" customHeight="1" x14ac:dyDescent="0.45">
      <c r="A4491" s="95"/>
      <c r="B4491" s="258"/>
      <c r="C4491" s="62"/>
      <c r="D4491" s="62"/>
      <c r="E4491" s="62"/>
      <c r="F4491" s="63"/>
      <c r="G4491" s="63"/>
      <c r="H4491" s="62"/>
      <c r="I4491" s="62"/>
      <c r="J4491" s="62"/>
      <c r="K4491" s="62"/>
      <c r="L4491" s="62"/>
      <c r="M4491" s="62"/>
      <c r="N4491" s="62"/>
      <c r="O4491" s="62"/>
      <c r="P4491" s="62"/>
      <c r="Q4491" s="62"/>
      <c r="R4491" s="62"/>
      <c r="S4491" s="62"/>
      <c r="T4491" s="62"/>
      <c r="U4491" s="62"/>
      <c r="V4491" s="62"/>
      <c r="W4491" s="62"/>
      <c r="X4491" s="62"/>
      <c r="Y4491" s="62"/>
      <c r="Z4491" s="62"/>
      <c r="AA4491" s="62"/>
      <c r="AB4491" s="62"/>
      <c r="AC4491" s="62"/>
      <c r="AD4491" s="62"/>
      <c r="AE4491" s="62"/>
      <c r="AF4491" s="62"/>
      <c r="AG4491" s="62"/>
      <c r="AH4491" s="259"/>
      <c r="AI4491" s="259"/>
      <c r="AJ4491" s="62"/>
      <c r="AK4491" s="62"/>
      <c r="AL4491" s="62"/>
      <c r="AM4491" s="62"/>
      <c r="AN4491" s="62"/>
      <c r="AO4491" s="62"/>
      <c r="AP4491" s="62"/>
      <c r="AQ4491" s="62"/>
      <c r="AR4491" s="62"/>
      <c r="AS4491" s="62"/>
      <c r="AT4491" s="62"/>
      <c r="AU4491" s="62"/>
      <c r="AV4491" s="62"/>
      <c r="AW4491" s="62"/>
      <c r="AX4491" s="62"/>
      <c r="AY4491" s="62"/>
      <c r="AZ4491" s="62"/>
      <c r="BA4491" s="62"/>
      <c r="BB4491" s="62"/>
      <c r="BC4491" s="62"/>
      <c r="BD4491" s="62"/>
      <c r="BE4491" s="62"/>
      <c r="BF4491" s="62"/>
      <c r="BG4491" s="62"/>
      <c r="BH4491" s="62"/>
      <c r="BI4491" s="62"/>
      <c r="BJ4491" s="62"/>
      <c r="BK4491" s="62"/>
      <c r="BL4491" s="62"/>
      <c r="BM4491" s="62"/>
      <c r="BN4491" s="62"/>
      <c r="BO4491" s="62"/>
      <c r="BP4491" s="62"/>
      <c r="BQ4491" s="66"/>
      <c r="BR4491" s="66"/>
      <c r="BS4491" s="66"/>
      <c r="BT4491" s="15"/>
      <c r="BU4491" s="15"/>
      <c r="BV4491" s="95"/>
    </row>
    <row r="4492" spans="1:77" ht="8.85" hidden="1" customHeight="1" thickBot="1" x14ac:dyDescent="0.5">
      <c r="A4492" s="95"/>
      <c r="B4492" s="113"/>
      <c r="C4492" s="67"/>
      <c r="D4492" s="67"/>
      <c r="E4492" s="67"/>
      <c r="F4492" s="68"/>
      <c r="G4492" s="68"/>
      <c r="H4492" s="67"/>
      <c r="I4492" s="67"/>
      <c r="J4492" s="67"/>
      <c r="K4492" s="67"/>
      <c r="L4492" s="67"/>
      <c r="M4492" s="67"/>
      <c r="N4492" s="67"/>
      <c r="O4492" s="67"/>
      <c r="P4492" s="67"/>
      <c r="Q4492" s="67"/>
      <c r="R4492" s="67"/>
      <c r="S4492" s="67"/>
      <c r="T4492" s="67"/>
      <c r="U4492" s="67"/>
      <c r="V4492" s="67"/>
      <c r="W4492" s="67"/>
      <c r="X4492" s="67"/>
      <c r="Y4492" s="67"/>
      <c r="Z4492" s="67"/>
      <c r="AA4492" s="67"/>
      <c r="AB4492" s="67"/>
      <c r="AC4492" s="67"/>
      <c r="AD4492" s="67"/>
      <c r="AE4492" s="67"/>
      <c r="AF4492" s="67"/>
      <c r="AG4492" s="67"/>
      <c r="AH4492" s="272"/>
      <c r="AI4492" s="272"/>
      <c r="AJ4492" s="67"/>
      <c r="AK4492" s="67"/>
      <c r="AL4492" s="67"/>
      <c r="AM4492" s="67"/>
      <c r="AN4492" s="67"/>
      <c r="AO4492" s="67"/>
      <c r="AP4492" s="67"/>
      <c r="AQ4492" s="67"/>
      <c r="AR4492" s="67"/>
      <c r="AS4492" s="67"/>
      <c r="AT4492" s="67"/>
      <c r="AU4492" s="67"/>
      <c r="AV4492" s="67"/>
      <c r="AW4492" s="67"/>
      <c r="AX4492" s="67"/>
      <c r="AY4492" s="67"/>
      <c r="AZ4492" s="67"/>
      <c r="BA4492" s="67"/>
      <c r="BB4492" s="67"/>
      <c r="BC4492" s="67"/>
      <c r="BD4492" s="67"/>
      <c r="BE4492" s="67"/>
      <c r="BF4492" s="67"/>
      <c r="BG4492" s="67"/>
      <c r="BH4492" s="67"/>
      <c r="BI4492" s="67"/>
      <c r="BJ4492" s="67"/>
      <c r="BK4492" s="67"/>
      <c r="BL4492" s="67"/>
      <c r="BM4492" s="67"/>
      <c r="BN4492" s="67"/>
      <c r="BO4492" s="67"/>
      <c r="BP4492" s="67"/>
      <c r="BQ4492" s="69"/>
      <c r="BR4492" s="69"/>
      <c r="BS4492" s="69"/>
      <c r="BT4492" s="15"/>
      <c r="BU4492" s="15"/>
      <c r="BV4492" s="95"/>
    </row>
    <row r="4493" spans="1:77" s="18" customFormat="1" ht="40.5" hidden="1" customHeight="1" thickTop="1" x14ac:dyDescent="0.4">
      <c r="A4493" s="271"/>
      <c r="B4493" s="652" t="s">
        <v>0</v>
      </c>
      <c r="C4493" s="648" t="s">
        <v>1</v>
      </c>
      <c r="D4493" s="649"/>
      <c r="E4493" s="273" t="s">
        <v>28</v>
      </c>
      <c r="F4493" s="546" t="s">
        <v>100</v>
      </c>
      <c r="G4493" s="546" t="s">
        <v>101</v>
      </c>
      <c r="H4493" s="704" t="s">
        <v>41</v>
      </c>
      <c r="I4493" s="705"/>
      <c r="J4493" s="554" t="s">
        <v>7</v>
      </c>
      <c r="K4493" s="554"/>
      <c r="L4493" s="554"/>
      <c r="M4493" s="554"/>
      <c r="N4493" s="554"/>
      <c r="O4493" s="554"/>
      <c r="P4493" s="554" t="s">
        <v>2</v>
      </c>
      <c r="Q4493" s="554"/>
      <c r="R4493" s="554"/>
      <c r="S4493" s="554"/>
      <c r="T4493" s="554"/>
      <c r="U4493" s="554"/>
      <c r="V4493" s="308"/>
      <c r="W4493" s="308"/>
      <c r="X4493" s="687" t="s">
        <v>35</v>
      </c>
      <c r="Y4493" s="688"/>
      <c r="Z4493" s="687" t="s">
        <v>36</v>
      </c>
      <c r="AA4493" s="688"/>
      <c r="AB4493" s="687" t="s">
        <v>44</v>
      </c>
      <c r="AC4493" s="688"/>
      <c r="AD4493" s="554" t="s">
        <v>6</v>
      </c>
      <c r="AE4493" s="554"/>
      <c r="AF4493" s="554"/>
      <c r="AG4493" s="554"/>
      <c r="AH4493" s="554"/>
      <c r="AI4493" s="554"/>
      <c r="AJ4493" s="554" t="s">
        <v>68</v>
      </c>
      <c r="AK4493" s="554"/>
      <c r="AL4493" s="554"/>
      <c r="AM4493" s="554"/>
      <c r="AN4493" s="554"/>
      <c r="AO4493" s="554"/>
      <c r="AP4493" s="554" t="s">
        <v>69</v>
      </c>
      <c r="AQ4493" s="554"/>
      <c r="AR4493" s="554"/>
      <c r="AS4493" s="554"/>
      <c r="AT4493" s="554"/>
      <c r="AU4493" s="554"/>
      <c r="AV4493" s="554" t="s">
        <v>70</v>
      </c>
      <c r="AW4493" s="554"/>
      <c r="AX4493" s="554"/>
      <c r="AY4493" s="554"/>
      <c r="AZ4493" s="554"/>
      <c r="BA4493" s="556"/>
      <c r="BB4493" s="554" t="s">
        <v>4</v>
      </c>
      <c r="BC4493" s="554"/>
      <c r="BD4493" s="554"/>
      <c r="BE4493" s="554"/>
      <c r="BF4493" s="554"/>
      <c r="BG4493" s="555"/>
      <c r="BH4493" s="554" t="s">
        <v>71</v>
      </c>
      <c r="BI4493" s="554"/>
      <c r="BJ4493" s="554"/>
      <c r="BK4493" s="554"/>
      <c r="BL4493" s="554"/>
      <c r="BM4493" s="556"/>
      <c r="BN4493" s="557" t="s">
        <v>25</v>
      </c>
      <c r="BO4493" s="558"/>
      <c r="BP4493" s="559"/>
      <c r="BQ4493" s="691" t="s">
        <v>110</v>
      </c>
      <c r="BR4493" s="691" t="s">
        <v>86</v>
      </c>
      <c r="BS4493" s="691" t="s">
        <v>87</v>
      </c>
      <c r="BT4493" s="274"/>
      <c r="BU4493" s="274"/>
      <c r="BV4493" s="271"/>
    </row>
    <row r="4494" spans="1:77" s="18" customFormat="1" ht="41.25" hidden="1" customHeight="1" x14ac:dyDescent="0.4">
      <c r="A4494" s="271"/>
      <c r="B4494" s="653"/>
      <c r="C4494" s="650"/>
      <c r="D4494" s="651"/>
      <c r="E4494" s="275" t="s">
        <v>102</v>
      </c>
      <c r="F4494" s="547"/>
      <c r="G4494" s="547"/>
      <c r="H4494" s="706"/>
      <c r="I4494" s="707"/>
      <c r="J4494" s="525" t="s">
        <v>17</v>
      </c>
      <c r="K4494" s="526"/>
      <c r="L4494" s="521" t="s">
        <v>18</v>
      </c>
      <c r="M4494" s="522"/>
      <c r="N4494" s="523" t="s">
        <v>19</v>
      </c>
      <c r="O4494" s="524" t="s">
        <v>8</v>
      </c>
      <c r="P4494" s="525" t="s">
        <v>26</v>
      </c>
      <c r="Q4494" s="526"/>
      <c r="R4494" s="521" t="s">
        <v>24</v>
      </c>
      <c r="S4494" s="522"/>
      <c r="T4494" s="523" t="s">
        <v>19</v>
      </c>
      <c r="U4494" s="524"/>
      <c r="V4494" s="309"/>
      <c r="W4494" s="309"/>
      <c r="X4494" s="689"/>
      <c r="Y4494" s="690"/>
      <c r="Z4494" s="689"/>
      <c r="AA4494" s="690"/>
      <c r="AB4494" s="689"/>
      <c r="AC4494" s="690"/>
      <c r="AD4494" s="525" t="s">
        <v>48</v>
      </c>
      <c r="AE4494" s="526"/>
      <c r="AF4494" s="521" t="s">
        <v>23</v>
      </c>
      <c r="AG4494" s="522" t="s">
        <v>3</v>
      </c>
      <c r="AH4494" s="563" t="s">
        <v>5</v>
      </c>
      <c r="AI4494" s="564"/>
      <c r="AJ4494" s="525" t="s">
        <v>48</v>
      </c>
      <c r="AK4494" s="526"/>
      <c r="AL4494" s="521" t="s">
        <v>23</v>
      </c>
      <c r="AM4494" s="522" t="s">
        <v>3</v>
      </c>
      <c r="AN4494" s="563" t="s">
        <v>5</v>
      </c>
      <c r="AO4494" s="564"/>
      <c r="AP4494" s="525" t="s">
        <v>48</v>
      </c>
      <c r="AQ4494" s="526"/>
      <c r="AR4494" s="521" t="s">
        <v>23</v>
      </c>
      <c r="AS4494" s="522" t="s">
        <v>3</v>
      </c>
      <c r="AT4494" s="563" t="s">
        <v>5</v>
      </c>
      <c r="AU4494" s="564"/>
      <c r="AV4494" s="525" t="s">
        <v>48</v>
      </c>
      <c r="AW4494" s="526"/>
      <c r="AX4494" s="521" t="s">
        <v>23</v>
      </c>
      <c r="AY4494" s="522" t="s">
        <v>3</v>
      </c>
      <c r="AZ4494" s="563" t="s">
        <v>5</v>
      </c>
      <c r="BA4494" s="564"/>
      <c r="BB4494" s="525" t="s">
        <v>48</v>
      </c>
      <c r="BC4494" s="526"/>
      <c r="BD4494" s="521" t="s">
        <v>23</v>
      </c>
      <c r="BE4494" s="522" t="s">
        <v>3</v>
      </c>
      <c r="BF4494" s="563" t="s">
        <v>5</v>
      </c>
      <c r="BG4494" s="564"/>
      <c r="BH4494" s="525" t="s">
        <v>48</v>
      </c>
      <c r="BI4494" s="526"/>
      <c r="BJ4494" s="521" t="s">
        <v>23</v>
      </c>
      <c r="BK4494" s="522" t="s">
        <v>3</v>
      </c>
      <c r="BL4494" s="563" t="s">
        <v>5</v>
      </c>
      <c r="BM4494" s="564"/>
      <c r="BN4494" s="560"/>
      <c r="BO4494" s="561"/>
      <c r="BP4494" s="562"/>
      <c r="BQ4494" s="692"/>
      <c r="BR4494" s="692"/>
      <c r="BS4494" s="692"/>
      <c r="BT4494" s="274"/>
      <c r="BU4494" s="274"/>
      <c r="BV4494" s="271"/>
    </row>
    <row r="4495" spans="1:77" ht="23.85" hidden="1" customHeight="1" x14ac:dyDescent="0.35">
      <c r="A4495" s="276"/>
      <c r="B4495" s="570" t="str">
        <f>IF(ROSTER!B$8="","",ROSTER!B$8)</f>
        <v/>
      </c>
      <c r="C4495" s="572" t="str">
        <f>IF(ROSTER!C$8="","",ROSTER!C$8)</f>
        <v/>
      </c>
      <c r="D4495" s="573"/>
      <c r="E4495" s="574"/>
      <c r="F4495" s="576">
        <f>IF(E4495="y",1,IF(E4495="S",1,0))</f>
        <v>0</v>
      </c>
      <c r="G4495" s="582">
        <f>IF(E4495="S",1,0)</f>
        <v>0</v>
      </c>
      <c r="H4495" s="578"/>
      <c r="I4495" s="543"/>
      <c r="J4495" s="542"/>
      <c r="K4495" s="580"/>
      <c r="L4495" s="584"/>
      <c r="M4495" s="585"/>
      <c r="N4495" s="588">
        <f>L4495+J4495</f>
        <v>0</v>
      </c>
      <c r="O4495" s="589"/>
      <c r="P4495" s="542"/>
      <c r="Q4495" s="580"/>
      <c r="R4495" s="584"/>
      <c r="S4495" s="585"/>
      <c r="T4495" s="588">
        <f>R4495-P4495</f>
        <v>0</v>
      </c>
      <c r="U4495" s="589"/>
      <c r="V4495" s="310"/>
      <c r="W4495" s="310"/>
      <c r="X4495" s="578"/>
      <c r="Y4495" s="543"/>
      <c r="Z4495" s="542"/>
      <c r="AA4495" s="543"/>
      <c r="AB4495" s="542"/>
      <c r="AC4495" s="543"/>
      <c r="AD4495" s="542"/>
      <c r="AE4495" s="580"/>
      <c r="AF4495" s="584"/>
      <c r="AG4495" s="585"/>
      <c r="AH4495" s="595">
        <f>IF(AD4495=0,0,(AF4495/AD4495)*100)</f>
        <v>0</v>
      </c>
      <c r="AI4495" s="596"/>
      <c r="AJ4495" s="542"/>
      <c r="AK4495" s="580"/>
      <c r="AL4495" s="584"/>
      <c r="AM4495" s="585"/>
      <c r="AN4495" s="595">
        <f>IF(AJ4495=0,0,(AL4495/AJ4495)*100)</f>
        <v>0</v>
      </c>
      <c r="AO4495" s="596"/>
      <c r="AP4495" s="542"/>
      <c r="AQ4495" s="580"/>
      <c r="AR4495" s="584"/>
      <c r="AS4495" s="585"/>
      <c r="AT4495" s="595">
        <f>IF(AP4495=0,0,(AR4495/AP4495)*100)</f>
        <v>0</v>
      </c>
      <c r="AU4495" s="596"/>
      <c r="AV4495" s="599">
        <f>AD4495+AJ4495+AP4495</f>
        <v>0</v>
      </c>
      <c r="AW4495" s="600"/>
      <c r="AX4495" s="630">
        <f>AF4495+AL4495+AR4495</f>
        <v>0</v>
      </c>
      <c r="AY4495" s="631"/>
      <c r="AZ4495" s="595">
        <f>IF(AV4495=0,0,(AX4495/AV4495)*100)</f>
        <v>0</v>
      </c>
      <c r="BA4495" s="596"/>
      <c r="BB4495" s="542"/>
      <c r="BC4495" s="580"/>
      <c r="BD4495" s="584"/>
      <c r="BE4495" s="585"/>
      <c r="BF4495" s="595">
        <f>IF(BB4495=0,0,(BD4495/BB4495)*100)</f>
        <v>0</v>
      </c>
      <c r="BG4495" s="596"/>
      <c r="BH4495" s="599">
        <f>AV4495+BB4495</f>
        <v>0</v>
      </c>
      <c r="BI4495" s="600"/>
      <c r="BJ4495" s="630">
        <f>AX4495+BD4495</f>
        <v>0</v>
      </c>
      <c r="BK4495" s="631"/>
      <c r="BL4495" s="595">
        <f>IF(BH4495=0,0,(BJ4495/BH4495)*100)</f>
        <v>0</v>
      </c>
      <c r="BM4495" s="596"/>
      <c r="BN4495" s="656">
        <f>(AF4495*2)+(AL4495*2)+(AR4495*3)+BD4495</f>
        <v>0</v>
      </c>
      <c r="BO4495" s="657"/>
      <c r="BP4495" s="658"/>
      <c r="BQ4495" s="676">
        <f>IF(BS4495=0,0,50*BR4495/BS4495)</f>
        <v>0</v>
      </c>
      <c r="BR4495" s="662">
        <f>(BN4495*BU$11)+(N4495*BU$12)+(Z4495*BU$13)+(R4495*BU$14)+(X4495*BU$15)+(AB4495*BU$16)</f>
        <v>0</v>
      </c>
      <c r="BS4495" s="662">
        <f>((BB4495-BD4495)*BU$18)+((AV4495-AX4495)*BU$17)+(H4495*BU$19)+(P4495*BU$20)</f>
        <v>0</v>
      </c>
      <c r="BT4495" s="19" t="s">
        <v>75</v>
      </c>
      <c r="BU4495" s="277">
        <f>IF(BQ4490="B",'VALUE POINTS'!L$10,IF('GAME STATS'!BQ4490="C",'VALUE POINTS'!M$10,'VALUE POINTS'!K$10))</f>
        <v>1</v>
      </c>
      <c r="BV4495" s="278"/>
    </row>
    <row r="4496" spans="1:77" ht="23.85" hidden="1" customHeight="1" x14ac:dyDescent="0.35">
      <c r="A4496" s="276"/>
      <c r="B4496" s="571"/>
      <c r="C4496" s="642" t="str">
        <f>IF(ROSTER!D$8="","",ROSTER!D$8)</f>
        <v/>
      </c>
      <c r="D4496" s="643"/>
      <c r="E4496" s="575"/>
      <c r="F4496" s="577"/>
      <c r="G4496" s="583"/>
      <c r="H4496" s="579"/>
      <c r="I4496" s="545"/>
      <c r="J4496" s="544"/>
      <c r="K4496" s="581"/>
      <c r="L4496" s="586"/>
      <c r="M4496" s="587"/>
      <c r="N4496" s="592" t="s">
        <v>16</v>
      </c>
      <c r="O4496" s="603"/>
      <c r="P4496" s="544"/>
      <c r="Q4496" s="581"/>
      <c r="R4496" s="586"/>
      <c r="S4496" s="587"/>
      <c r="T4496" s="592" t="s">
        <v>16</v>
      </c>
      <c r="U4496" s="603"/>
      <c r="V4496" s="311"/>
      <c r="W4496" s="311"/>
      <c r="X4496" s="579"/>
      <c r="Y4496" s="545"/>
      <c r="Z4496" s="544"/>
      <c r="AA4496" s="545"/>
      <c r="AB4496" s="544"/>
      <c r="AC4496" s="545"/>
      <c r="AD4496" s="544"/>
      <c r="AE4496" s="581"/>
      <c r="AF4496" s="586"/>
      <c r="AG4496" s="587"/>
      <c r="AH4496" s="626"/>
      <c r="AI4496" s="627"/>
      <c r="AJ4496" s="544"/>
      <c r="AK4496" s="581"/>
      <c r="AL4496" s="586"/>
      <c r="AM4496" s="587"/>
      <c r="AN4496" s="626"/>
      <c r="AO4496" s="627"/>
      <c r="AP4496" s="544"/>
      <c r="AQ4496" s="581"/>
      <c r="AR4496" s="586"/>
      <c r="AS4496" s="587"/>
      <c r="AT4496" s="626"/>
      <c r="AU4496" s="627"/>
      <c r="AV4496" s="628"/>
      <c r="AW4496" s="629"/>
      <c r="AX4496" s="632"/>
      <c r="AY4496" s="633"/>
      <c r="AZ4496" s="626"/>
      <c r="BA4496" s="627"/>
      <c r="BB4496" s="544"/>
      <c r="BC4496" s="581"/>
      <c r="BD4496" s="586"/>
      <c r="BE4496" s="587"/>
      <c r="BF4496" s="626"/>
      <c r="BG4496" s="627"/>
      <c r="BH4496" s="628"/>
      <c r="BI4496" s="629"/>
      <c r="BJ4496" s="632"/>
      <c r="BK4496" s="633"/>
      <c r="BL4496" s="626"/>
      <c r="BM4496" s="627"/>
      <c r="BN4496" s="678"/>
      <c r="BO4496" s="679"/>
      <c r="BP4496" s="680"/>
      <c r="BQ4496" s="677"/>
      <c r="BR4496" s="663"/>
      <c r="BS4496" s="663"/>
      <c r="BT4496" s="19" t="s">
        <v>76</v>
      </c>
      <c r="BU4496" s="277">
        <f>IF(BQ4490="B",'VALUE POINTS'!L$11,IF('GAME STATS'!BQ4490="C",'VALUE POINTS'!M$11,'VALUE POINTS'!K$11))</f>
        <v>1</v>
      </c>
      <c r="BV4496" s="278"/>
    </row>
    <row r="4497" spans="1:74" ht="21.75" hidden="1" customHeight="1" x14ac:dyDescent="0.35">
      <c r="A4497" s="95"/>
      <c r="B4497" s="570" t="str">
        <f>IF(ROSTER!B$10="","",ROSTER!B$10)</f>
        <v/>
      </c>
      <c r="C4497" s="572" t="str">
        <f>IF(ROSTER!C$10="","",ROSTER!C$10)</f>
        <v/>
      </c>
      <c r="D4497" s="573"/>
      <c r="E4497" s="574"/>
      <c r="F4497" s="576">
        <f>IF(E4497="y",1,IF(E4497="S",1,0))</f>
        <v>0</v>
      </c>
      <c r="G4497" s="582">
        <f>IF(E4497="S",1,0)</f>
        <v>0</v>
      </c>
      <c r="H4497" s="578"/>
      <c r="I4497" s="543"/>
      <c r="J4497" s="542"/>
      <c r="K4497" s="580"/>
      <c r="L4497" s="584"/>
      <c r="M4497" s="585"/>
      <c r="N4497" s="588">
        <f>L4497+J4497</f>
        <v>0</v>
      </c>
      <c r="O4497" s="589"/>
      <c r="P4497" s="542"/>
      <c r="Q4497" s="580"/>
      <c r="R4497" s="584"/>
      <c r="S4497" s="585"/>
      <c r="T4497" s="588">
        <f>R4497-P4497</f>
        <v>0</v>
      </c>
      <c r="U4497" s="589"/>
      <c r="V4497" s="310"/>
      <c r="W4497" s="310"/>
      <c r="X4497" s="578"/>
      <c r="Y4497" s="543"/>
      <c r="Z4497" s="542"/>
      <c r="AA4497" s="543"/>
      <c r="AB4497" s="542"/>
      <c r="AC4497" s="543"/>
      <c r="AD4497" s="542"/>
      <c r="AE4497" s="580"/>
      <c r="AF4497" s="584"/>
      <c r="AG4497" s="585"/>
      <c r="AH4497" s="595">
        <f>IF(AD4497=0,0,(AF4497/AD4497)*100)</f>
        <v>0</v>
      </c>
      <c r="AI4497" s="596"/>
      <c r="AJ4497" s="542"/>
      <c r="AK4497" s="580"/>
      <c r="AL4497" s="584"/>
      <c r="AM4497" s="585"/>
      <c r="AN4497" s="595">
        <f>IF(AJ4497=0,0,(AL4497/AJ4497)*100)</f>
        <v>0</v>
      </c>
      <c r="AO4497" s="596"/>
      <c r="AP4497" s="542"/>
      <c r="AQ4497" s="580"/>
      <c r="AR4497" s="584"/>
      <c r="AS4497" s="585"/>
      <c r="AT4497" s="595">
        <f>IF(AP4497=0,0,(AR4497/AP4497)*100)</f>
        <v>0</v>
      </c>
      <c r="AU4497" s="596"/>
      <c r="AV4497" s="599">
        <f>AD4497+AJ4497+AP4497</f>
        <v>0</v>
      </c>
      <c r="AW4497" s="600"/>
      <c r="AX4497" s="630">
        <f>AF4497+AL4497+AR4497</f>
        <v>0</v>
      </c>
      <c r="AY4497" s="631"/>
      <c r="AZ4497" s="595">
        <f>IF(AV4497=0,0,(AX4497/AV4497)*100)</f>
        <v>0</v>
      </c>
      <c r="BA4497" s="596"/>
      <c r="BB4497" s="542"/>
      <c r="BC4497" s="580"/>
      <c r="BD4497" s="584"/>
      <c r="BE4497" s="585"/>
      <c r="BF4497" s="595">
        <f>IF(BB4497=0,0,(BD4497/BB4497)*100)</f>
        <v>0</v>
      </c>
      <c r="BG4497" s="596"/>
      <c r="BH4497" s="599">
        <f>AV4497+BB4497</f>
        <v>0</v>
      </c>
      <c r="BI4497" s="600"/>
      <c r="BJ4497" s="630">
        <f>AX4497+BD4497</f>
        <v>0</v>
      </c>
      <c r="BK4497" s="631"/>
      <c r="BL4497" s="595">
        <f>IF(BH4497=0,0,(BJ4497/BH4497)*100)</f>
        <v>0</v>
      </c>
      <c r="BM4497" s="596"/>
      <c r="BN4497" s="656">
        <f>(AF4497*2)+(AL4497*2)+(AR4497*3)+BD4497</f>
        <v>0</v>
      </c>
      <c r="BO4497" s="657"/>
      <c r="BP4497" s="658"/>
      <c r="BQ4497" s="676">
        <f>IF(BS4497=0,0,50*BR4497/BS4497)</f>
        <v>0</v>
      </c>
      <c r="BR4497" s="662">
        <f>(BN4497*BU$11)+(N4497*BU$12)+(Z4497*BU$13)+(R4497*BU$14)+(X4497*BU$15)+(AB4497*BU$16)</f>
        <v>0</v>
      </c>
      <c r="BS4497" s="662">
        <f>((BB4497-BD4497)*BU$18)+((AV4497-AX4497)*BU$17)+(H4497*BU$19)+(P4497*BU$20)</f>
        <v>0</v>
      </c>
      <c r="BT4497" s="19" t="s">
        <v>77</v>
      </c>
      <c r="BU4497" s="277">
        <f>IF(BQ4490="B",'VALUE POINTS'!L$12,IF('GAME STATS'!BQ4490="C",'VALUE POINTS'!M$12,'VALUE POINTS'!K$12))</f>
        <v>2</v>
      </c>
      <c r="BV4497" s="278"/>
    </row>
    <row r="4498" spans="1:74" ht="21.75" hidden="1" customHeight="1" x14ac:dyDescent="0.35">
      <c r="A4498" s="95"/>
      <c r="B4498" s="571"/>
      <c r="C4498" s="642" t="str">
        <f>IF(ROSTER!D$10="","",ROSTER!D$10)</f>
        <v/>
      </c>
      <c r="D4498" s="643"/>
      <c r="E4498" s="575"/>
      <c r="F4498" s="577"/>
      <c r="G4498" s="583"/>
      <c r="H4498" s="579"/>
      <c r="I4498" s="545"/>
      <c r="J4498" s="544"/>
      <c r="K4498" s="581"/>
      <c r="L4498" s="586"/>
      <c r="M4498" s="587"/>
      <c r="N4498" s="592" t="s">
        <v>16</v>
      </c>
      <c r="O4498" s="603"/>
      <c r="P4498" s="544"/>
      <c r="Q4498" s="581"/>
      <c r="R4498" s="586"/>
      <c r="S4498" s="587"/>
      <c r="T4498" s="592" t="s">
        <v>16</v>
      </c>
      <c r="U4498" s="603"/>
      <c r="V4498" s="311"/>
      <c r="W4498" s="311"/>
      <c r="X4498" s="579"/>
      <c r="Y4498" s="545"/>
      <c r="Z4498" s="544"/>
      <c r="AA4498" s="545"/>
      <c r="AB4498" s="544"/>
      <c r="AC4498" s="545"/>
      <c r="AD4498" s="544"/>
      <c r="AE4498" s="581"/>
      <c r="AF4498" s="586"/>
      <c r="AG4498" s="587"/>
      <c r="AH4498" s="626"/>
      <c r="AI4498" s="627"/>
      <c r="AJ4498" s="544"/>
      <c r="AK4498" s="581"/>
      <c r="AL4498" s="586"/>
      <c r="AM4498" s="587"/>
      <c r="AN4498" s="626"/>
      <c r="AO4498" s="627"/>
      <c r="AP4498" s="544"/>
      <c r="AQ4498" s="581"/>
      <c r="AR4498" s="586"/>
      <c r="AS4498" s="587"/>
      <c r="AT4498" s="626"/>
      <c r="AU4498" s="627"/>
      <c r="AV4498" s="628"/>
      <c r="AW4498" s="629"/>
      <c r="AX4498" s="632"/>
      <c r="AY4498" s="633"/>
      <c r="AZ4498" s="626"/>
      <c r="BA4498" s="627"/>
      <c r="BB4498" s="544"/>
      <c r="BC4498" s="581"/>
      <c r="BD4498" s="586"/>
      <c r="BE4498" s="587"/>
      <c r="BF4498" s="626"/>
      <c r="BG4498" s="627"/>
      <c r="BH4498" s="628"/>
      <c r="BI4498" s="629"/>
      <c r="BJ4498" s="632"/>
      <c r="BK4498" s="633"/>
      <c r="BL4498" s="626"/>
      <c r="BM4498" s="627"/>
      <c r="BN4498" s="678"/>
      <c r="BO4498" s="679"/>
      <c r="BP4498" s="680"/>
      <c r="BQ4498" s="677"/>
      <c r="BR4498" s="663"/>
      <c r="BS4498" s="663"/>
      <c r="BT4498" s="19" t="s">
        <v>78</v>
      </c>
      <c r="BU4498" s="277">
        <f>IF(BQ4490="B",'VALUE POINTS'!L$13,IF('GAME STATS'!BQ4490="C",'VALUE POINTS'!M$13,'VALUE POINTS'!K$13))</f>
        <v>2</v>
      </c>
      <c r="BV4498" s="278"/>
    </row>
    <row r="4499" spans="1:74" ht="21.75" hidden="1" customHeight="1" x14ac:dyDescent="0.35">
      <c r="A4499" s="95"/>
      <c r="B4499" s="570" t="str">
        <f>IF(ROSTER!B$12="","",ROSTER!B$12)</f>
        <v/>
      </c>
      <c r="C4499" s="572" t="str">
        <f>IF(ROSTER!C$12="","",ROSTER!C$12)</f>
        <v/>
      </c>
      <c r="D4499" s="573"/>
      <c r="E4499" s="574"/>
      <c r="F4499" s="576">
        <f>IF(E4499="y",1,IF(E4499="S",1,0))</f>
        <v>0</v>
      </c>
      <c r="G4499" s="582">
        <f>IF(E4499="S",1,0)</f>
        <v>0</v>
      </c>
      <c r="H4499" s="578"/>
      <c r="I4499" s="543"/>
      <c r="J4499" s="542"/>
      <c r="K4499" s="580"/>
      <c r="L4499" s="584"/>
      <c r="M4499" s="585"/>
      <c r="N4499" s="588">
        <f>L4499+J4499</f>
        <v>0</v>
      </c>
      <c r="O4499" s="589"/>
      <c r="P4499" s="542"/>
      <c r="Q4499" s="580"/>
      <c r="R4499" s="584"/>
      <c r="S4499" s="585"/>
      <c r="T4499" s="588">
        <f>R4499-P4499</f>
        <v>0</v>
      </c>
      <c r="U4499" s="589"/>
      <c r="V4499" s="310"/>
      <c r="W4499" s="310"/>
      <c r="X4499" s="578"/>
      <c r="Y4499" s="543"/>
      <c r="Z4499" s="542"/>
      <c r="AA4499" s="543"/>
      <c r="AB4499" s="542"/>
      <c r="AC4499" s="543"/>
      <c r="AD4499" s="542"/>
      <c r="AE4499" s="580"/>
      <c r="AF4499" s="584"/>
      <c r="AG4499" s="585"/>
      <c r="AH4499" s="595">
        <f>IF(AD4499=0,0,(AF4499/AD4499)*100)</f>
        <v>0</v>
      </c>
      <c r="AI4499" s="596"/>
      <c r="AJ4499" s="542"/>
      <c r="AK4499" s="580"/>
      <c r="AL4499" s="584"/>
      <c r="AM4499" s="585"/>
      <c r="AN4499" s="595">
        <f>IF(AJ4499=0,0,(AL4499/AJ4499)*100)</f>
        <v>0</v>
      </c>
      <c r="AO4499" s="596"/>
      <c r="AP4499" s="542"/>
      <c r="AQ4499" s="580"/>
      <c r="AR4499" s="584"/>
      <c r="AS4499" s="585"/>
      <c r="AT4499" s="595">
        <f>IF(AP4499=0,0,(AR4499/AP4499)*100)</f>
        <v>0</v>
      </c>
      <c r="AU4499" s="596"/>
      <c r="AV4499" s="599">
        <f>AD4499+AJ4499+AP4499</f>
        <v>0</v>
      </c>
      <c r="AW4499" s="600"/>
      <c r="AX4499" s="630">
        <f>AF4499+AL4499+AR4499</f>
        <v>0</v>
      </c>
      <c r="AY4499" s="631"/>
      <c r="AZ4499" s="595">
        <f>IF(AV4499=0,0,(AX4499/AV4499)*100)</f>
        <v>0</v>
      </c>
      <c r="BA4499" s="596"/>
      <c r="BB4499" s="542"/>
      <c r="BC4499" s="580"/>
      <c r="BD4499" s="584"/>
      <c r="BE4499" s="585"/>
      <c r="BF4499" s="595">
        <f>IF(BB4499=0,0,(BD4499/BB4499)*100)</f>
        <v>0</v>
      </c>
      <c r="BG4499" s="596"/>
      <c r="BH4499" s="599">
        <f>AV4499+BB4499</f>
        <v>0</v>
      </c>
      <c r="BI4499" s="600"/>
      <c r="BJ4499" s="630">
        <f>AX4499+BD4499</f>
        <v>0</v>
      </c>
      <c r="BK4499" s="631"/>
      <c r="BL4499" s="595">
        <f>IF(BH4499=0,0,(BJ4499/BH4499)*100)</f>
        <v>0</v>
      </c>
      <c r="BM4499" s="596"/>
      <c r="BN4499" s="656">
        <f>(AF4499*2)+(AL4499*2)+(AR4499*3)+BD4499</f>
        <v>0</v>
      </c>
      <c r="BO4499" s="657"/>
      <c r="BP4499" s="658"/>
      <c r="BQ4499" s="676">
        <f t="shared" ref="BQ4499" si="3346">IF(BS4499=0,0,50*BR4499/BS4499)</f>
        <v>0</v>
      </c>
      <c r="BR4499" s="662">
        <f>(BN4499*BU$11)+(N4499*BU$12)+(Z4499*BU$13)+(R4499*BU$14)+(X4499*BU$15)+(AB4499*BU$16)</f>
        <v>0</v>
      </c>
      <c r="BS4499" s="662">
        <f>((BB4499-BD4499)*BU$18)+((AV4499-AX4499)*BU$17)+(H4499*BU$19)+(P4499*BU$20)</f>
        <v>0</v>
      </c>
      <c r="BT4499" s="19" t="s">
        <v>79</v>
      </c>
      <c r="BU4499" s="277">
        <f>IF(BQ4490="B",'VALUE POINTS'!L$14,IF('GAME STATS'!BQ4490="C",'VALUE POINTS'!M$14,'VALUE POINTS'!K$14))</f>
        <v>2</v>
      </c>
      <c r="BV4499" s="278"/>
    </row>
    <row r="4500" spans="1:74" ht="21.75" hidden="1" customHeight="1" x14ac:dyDescent="0.35">
      <c r="A4500" s="95"/>
      <c r="B4500" s="571"/>
      <c r="C4500" s="642" t="str">
        <f>IF(ROSTER!D$12="","",ROSTER!D$12)</f>
        <v/>
      </c>
      <c r="D4500" s="643"/>
      <c r="E4500" s="575"/>
      <c r="F4500" s="577"/>
      <c r="G4500" s="583"/>
      <c r="H4500" s="579"/>
      <c r="I4500" s="545"/>
      <c r="J4500" s="544"/>
      <c r="K4500" s="581"/>
      <c r="L4500" s="586"/>
      <c r="M4500" s="587"/>
      <c r="N4500" s="592"/>
      <c r="O4500" s="603"/>
      <c r="P4500" s="544"/>
      <c r="Q4500" s="581"/>
      <c r="R4500" s="586"/>
      <c r="S4500" s="587"/>
      <c r="T4500" s="592"/>
      <c r="U4500" s="603"/>
      <c r="V4500" s="311"/>
      <c r="W4500" s="311"/>
      <c r="X4500" s="579"/>
      <c r="Y4500" s="545"/>
      <c r="Z4500" s="544"/>
      <c r="AA4500" s="545"/>
      <c r="AB4500" s="544"/>
      <c r="AC4500" s="545"/>
      <c r="AD4500" s="544"/>
      <c r="AE4500" s="581"/>
      <c r="AF4500" s="586"/>
      <c r="AG4500" s="587"/>
      <c r="AH4500" s="626"/>
      <c r="AI4500" s="627"/>
      <c r="AJ4500" s="544"/>
      <c r="AK4500" s="581"/>
      <c r="AL4500" s="586"/>
      <c r="AM4500" s="587"/>
      <c r="AN4500" s="626"/>
      <c r="AO4500" s="627"/>
      <c r="AP4500" s="544"/>
      <c r="AQ4500" s="581"/>
      <c r="AR4500" s="586"/>
      <c r="AS4500" s="587"/>
      <c r="AT4500" s="626"/>
      <c r="AU4500" s="627"/>
      <c r="AV4500" s="628"/>
      <c r="AW4500" s="629"/>
      <c r="AX4500" s="632"/>
      <c r="AY4500" s="633"/>
      <c r="AZ4500" s="626"/>
      <c r="BA4500" s="627"/>
      <c r="BB4500" s="544"/>
      <c r="BC4500" s="581"/>
      <c r="BD4500" s="586"/>
      <c r="BE4500" s="587"/>
      <c r="BF4500" s="626"/>
      <c r="BG4500" s="627"/>
      <c r="BH4500" s="628"/>
      <c r="BI4500" s="629"/>
      <c r="BJ4500" s="632"/>
      <c r="BK4500" s="633"/>
      <c r="BL4500" s="626"/>
      <c r="BM4500" s="627"/>
      <c r="BN4500" s="678"/>
      <c r="BO4500" s="679"/>
      <c r="BP4500" s="680"/>
      <c r="BQ4500" s="677"/>
      <c r="BR4500" s="663"/>
      <c r="BS4500" s="663"/>
      <c r="BT4500" s="19" t="s">
        <v>80</v>
      </c>
      <c r="BU4500" s="277">
        <f>IF(BQ4490="B",'VALUE POINTS'!L$15,IF('GAME STATS'!BQ4490="C",'VALUE POINTS'!M$15,'VALUE POINTS'!K$15))</f>
        <v>2</v>
      </c>
      <c r="BV4500" s="278"/>
    </row>
    <row r="4501" spans="1:74" ht="21.75" hidden="1" customHeight="1" x14ac:dyDescent="0.35">
      <c r="A4501" s="95"/>
      <c r="B4501" s="570" t="str">
        <f>IF(ROSTER!B$14="","",ROSTER!B$14)</f>
        <v/>
      </c>
      <c r="C4501" s="572" t="str">
        <f>IF(ROSTER!C$14="","",ROSTER!C$14)</f>
        <v/>
      </c>
      <c r="D4501" s="573"/>
      <c r="E4501" s="574"/>
      <c r="F4501" s="576">
        <f>IF(E4501="y",1,IF(E4501="S",1,0))</f>
        <v>0</v>
      </c>
      <c r="G4501" s="582">
        <f>IF(E4501="S",1,0)</f>
        <v>0</v>
      </c>
      <c r="H4501" s="578"/>
      <c r="I4501" s="543"/>
      <c r="J4501" s="542"/>
      <c r="K4501" s="580"/>
      <c r="L4501" s="584"/>
      <c r="M4501" s="585"/>
      <c r="N4501" s="588">
        <f>L4501+J4501</f>
        <v>0</v>
      </c>
      <c r="O4501" s="589"/>
      <c r="P4501" s="542"/>
      <c r="Q4501" s="580"/>
      <c r="R4501" s="584"/>
      <c r="S4501" s="585"/>
      <c r="T4501" s="588">
        <f>R4501-P4501</f>
        <v>0</v>
      </c>
      <c r="U4501" s="589"/>
      <c r="V4501" s="310"/>
      <c r="W4501" s="310"/>
      <c r="X4501" s="578"/>
      <c r="Y4501" s="543"/>
      <c r="Z4501" s="542"/>
      <c r="AA4501" s="543"/>
      <c r="AB4501" s="542"/>
      <c r="AC4501" s="543"/>
      <c r="AD4501" s="542"/>
      <c r="AE4501" s="580"/>
      <c r="AF4501" s="584"/>
      <c r="AG4501" s="585"/>
      <c r="AH4501" s="595">
        <f>IF(AD4501=0,0,(AF4501/AD4501)*100)</f>
        <v>0</v>
      </c>
      <c r="AI4501" s="596"/>
      <c r="AJ4501" s="542"/>
      <c r="AK4501" s="580"/>
      <c r="AL4501" s="584"/>
      <c r="AM4501" s="585"/>
      <c r="AN4501" s="595">
        <f>IF(AJ4501=0,0,(AL4501/AJ4501)*100)</f>
        <v>0</v>
      </c>
      <c r="AO4501" s="596"/>
      <c r="AP4501" s="542"/>
      <c r="AQ4501" s="580"/>
      <c r="AR4501" s="584"/>
      <c r="AS4501" s="585"/>
      <c r="AT4501" s="595">
        <f>IF(AP4501=0,0,(AR4501/AP4501)*100)</f>
        <v>0</v>
      </c>
      <c r="AU4501" s="596"/>
      <c r="AV4501" s="599">
        <f>AD4501+AJ4501+AP4501</f>
        <v>0</v>
      </c>
      <c r="AW4501" s="600"/>
      <c r="AX4501" s="630">
        <f>AF4501+AL4501+AR4501</f>
        <v>0</v>
      </c>
      <c r="AY4501" s="631"/>
      <c r="AZ4501" s="595">
        <f>IF(AV4501=0,0,(AX4501/AV4501)*100)</f>
        <v>0</v>
      </c>
      <c r="BA4501" s="596"/>
      <c r="BB4501" s="542"/>
      <c r="BC4501" s="580"/>
      <c r="BD4501" s="584"/>
      <c r="BE4501" s="585"/>
      <c r="BF4501" s="595">
        <f>IF(BB4501=0,0,(BD4501/BB4501)*100)</f>
        <v>0</v>
      </c>
      <c r="BG4501" s="596"/>
      <c r="BH4501" s="599">
        <f>AV4501+BB4501</f>
        <v>0</v>
      </c>
      <c r="BI4501" s="600"/>
      <c r="BJ4501" s="630">
        <f>AX4501+BD4501</f>
        <v>0</v>
      </c>
      <c r="BK4501" s="631"/>
      <c r="BL4501" s="595">
        <f>IF(BH4501=0,0,(BJ4501/BH4501)*100)</f>
        <v>0</v>
      </c>
      <c r="BM4501" s="596"/>
      <c r="BN4501" s="656">
        <f>(AF4501*2)+(AL4501*2)+(AR4501*3)+BD4501</f>
        <v>0</v>
      </c>
      <c r="BO4501" s="657"/>
      <c r="BP4501" s="658"/>
      <c r="BQ4501" s="676">
        <f t="shared" ref="BQ4501" si="3347">IF(BS4501=0,0,50*BR4501/BS4501)</f>
        <v>0</v>
      </c>
      <c r="BR4501" s="662">
        <f>(BN4501*BU$11)+(N4501*BU$12)+(Z4501*BU$13)+(R4501*BU$14)+(X4501*BU$15)+(AB4501*BU$16)</f>
        <v>0</v>
      </c>
      <c r="BS4501" s="662">
        <f>((BB4501-BD4501)*BU$18)+((AV4501-AX4501)*BU$17)+(H4501*BU$19)+(P4501*BU$20)</f>
        <v>0</v>
      </c>
      <c r="BT4501" s="19" t="s">
        <v>81</v>
      </c>
      <c r="BU4501" s="277">
        <f>IF(BQ4490="B",'VALUE POINTS'!L$16,IF('GAME STATS'!BQ4490="C",'VALUE POINTS'!M$16,'VALUE POINTS'!K$16))</f>
        <v>2</v>
      </c>
      <c r="BV4501" s="278"/>
    </row>
    <row r="4502" spans="1:74" ht="21.75" hidden="1" customHeight="1" x14ac:dyDescent="0.35">
      <c r="A4502" s="95"/>
      <c r="B4502" s="571"/>
      <c r="C4502" s="642" t="str">
        <f>IF(ROSTER!D$14="","",ROSTER!D$14)</f>
        <v/>
      </c>
      <c r="D4502" s="643"/>
      <c r="E4502" s="575"/>
      <c r="F4502" s="577"/>
      <c r="G4502" s="583"/>
      <c r="H4502" s="579"/>
      <c r="I4502" s="545"/>
      <c r="J4502" s="544"/>
      <c r="K4502" s="581"/>
      <c r="L4502" s="586"/>
      <c r="M4502" s="587"/>
      <c r="N4502" s="592"/>
      <c r="O4502" s="603"/>
      <c r="P4502" s="544"/>
      <c r="Q4502" s="581"/>
      <c r="R4502" s="586"/>
      <c r="S4502" s="587"/>
      <c r="T4502" s="592"/>
      <c r="U4502" s="603"/>
      <c r="V4502" s="311"/>
      <c r="W4502" s="311"/>
      <c r="X4502" s="579"/>
      <c r="Y4502" s="545"/>
      <c r="Z4502" s="544"/>
      <c r="AA4502" s="545"/>
      <c r="AB4502" s="544"/>
      <c r="AC4502" s="545"/>
      <c r="AD4502" s="544"/>
      <c r="AE4502" s="581"/>
      <c r="AF4502" s="586"/>
      <c r="AG4502" s="587"/>
      <c r="AH4502" s="626"/>
      <c r="AI4502" s="627"/>
      <c r="AJ4502" s="544"/>
      <c r="AK4502" s="581"/>
      <c r="AL4502" s="586"/>
      <c r="AM4502" s="587"/>
      <c r="AN4502" s="626"/>
      <c r="AO4502" s="627"/>
      <c r="AP4502" s="544"/>
      <c r="AQ4502" s="581"/>
      <c r="AR4502" s="586"/>
      <c r="AS4502" s="587"/>
      <c r="AT4502" s="626"/>
      <c r="AU4502" s="627"/>
      <c r="AV4502" s="628"/>
      <c r="AW4502" s="629"/>
      <c r="AX4502" s="632"/>
      <c r="AY4502" s="633"/>
      <c r="AZ4502" s="626"/>
      <c r="BA4502" s="627"/>
      <c r="BB4502" s="544"/>
      <c r="BC4502" s="581"/>
      <c r="BD4502" s="586"/>
      <c r="BE4502" s="587"/>
      <c r="BF4502" s="626"/>
      <c r="BG4502" s="627"/>
      <c r="BH4502" s="628"/>
      <c r="BI4502" s="629"/>
      <c r="BJ4502" s="632"/>
      <c r="BK4502" s="633"/>
      <c r="BL4502" s="626"/>
      <c r="BM4502" s="627"/>
      <c r="BN4502" s="678"/>
      <c r="BO4502" s="679"/>
      <c r="BP4502" s="680"/>
      <c r="BQ4502" s="677"/>
      <c r="BR4502" s="663"/>
      <c r="BS4502" s="663"/>
      <c r="BT4502" s="19" t="s">
        <v>82</v>
      </c>
      <c r="BU4502" s="277">
        <f>IF(BQ4490="B",'VALUE POINTS'!L$17,IF('GAME STATS'!BQ4490="C",'VALUE POINTS'!M$17,'VALUE POINTS'!K$17))</f>
        <v>1</v>
      </c>
      <c r="BV4502" s="278"/>
    </row>
    <row r="4503" spans="1:74" ht="21.75" hidden="1" customHeight="1" x14ac:dyDescent="0.35">
      <c r="A4503" s="95"/>
      <c r="B4503" s="570" t="str">
        <f>IF(ROSTER!B$16="","",ROSTER!B$16)</f>
        <v/>
      </c>
      <c r="C4503" s="572" t="str">
        <f>IF(ROSTER!C$16="","",ROSTER!C$16)</f>
        <v/>
      </c>
      <c r="D4503" s="573"/>
      <c r="E4503" s="574"/>
      <c r="F4503" s="576">
        <f>IF(E4503="y",1,IF(E4503="S",1,0))</f>
        <v>0</v>
      </c>
      <c r="G4503" s="582">
        <f>IF(E4503="S",1,0)</f>
        <v>0</v>
      </c>
      <c r="H4503" s="578"/>
      <c r="I4503" s="543"/>
      <c r="J4503" s="542"/>
      <c r="K4503" s="580"/>
      <c r="L4503" s="584"/>
      <c r="M4503" s="585"/>
      <c r="N4503" s="588">
        <f>L4503+J4503</f>
        <v>0</v>
      </c>
      <c r="O4503" s="589"/>
      <c r="P4503" s="542"/>
      <c r="Q4503" s="580"/>
      <c r="R4503" s="584"/>
      <c r="S4503" s="585"/>
      <c r="T4503" s="588">
        <f>R4503-P4503</f>
        <v>0</v>
      </c>
      <c r="U4503" s="589"/>
      <c r="V4503" s="310"/>
      <c r="W4503" s="310"/>
      <c r="X4503" s="578"/>
      <c r="Y4503" s="543"/>
      <c r="Z4503" s="542"/>
      <c r="AA4503" s="543"/>
      <c r="AB4503" s="542"/>
      <c r="AC4503" s="543"/>
      <c r="AD4503" s="542"/>
      <c r="AE4503" s="580"/>
      <c r="AF4503" s="584"/>
      <c r="AG4503" s="585"/>
      <c r="AH4503" s="595">
        <f>IF(AD4503=0,0,(AF4503/AD4503)*100)</f>
        <v>0</v>
      </c>
      <c r="AI4503" s="596"/>
      <c r="AJ4503" s="542"/>
      <c r="AK4503" s="580"/>
      <c r="AL4503" s="584"/>
      <c r="AM4503" s="585"/>
      <c r="AN4503" s="595">
        <f>IF(AJ4503=0,0,(AL4503/AJ4503)*100)</f>
        <v>0</v>
      </c>
      <c r="AO4503" s="596"/>
      <c r="AP4503" s="542"/>
      <c r="AQ4503" s="580"/>
      <c r="AR4503" s="584"/>
      <c r="AS4503" s="585"/>
      <c r="AT4503" s="595">
        <f>IF(AP4503=0,0,(AR4503/AP4503)*100)</f>
        <v>0</v>
      </c>
      <c r="AU4503" s="596"/>
      <c r="AV4503" s="599">
        <f>AD4503+AJ4503+AP4503</f>
        <v>0</v>
      </c>
      <c r="AW4503" s="600"/>
      <c r="AX4503" s="630">
        <f>AF4503+AL4503+AR4503</f>
        <v>0</v>
      </c>
      <c r="AY4503" s="631"/>
      <c r="AZ4503" s="595">
        <f>IF(AV4503=0,0,(AX4503/AV4503)*100)</f>
        <v>0</v>
      </c>
      <c r="BA4503" s="596"/>
      <c r="BB4503" s="542"/>
      <c r="BC4503" s="580"/>
      <c r="BD4503" s="584"/>
      <c r="BE4503" s="585"/>
      <c r="BF4503" s="595">
        <f>IF(BB4503=0,0,(BD4503/BB4503)*100)</f>
        <v>0</v>
      </c>
      <c r="BG4503" s="596"/>
      <c r="BH4503" s="599">
        <f>AV4503+BB4503</f>
        <v>0</v>
      </c>
      <c r="BI4503" s="600"/>
      <c r="BJ4503" s="630">
        <f>AX4503+BD4503</f>
        <v>0</v>
      </c>
      <c r="BK4503" s="631"/>
      <c r="BL4503" s="595">
        <f>IF(BH4503=0,0,(BJ4503/BH4503)*100)</f>
        <v>0</v>
      </c>
      <c r="BM4503" s="596"/>
      <c r="BN4503" s="656">
        <f>(AF4503*2)+(AL4503*2)+(AR4503*3)+BD4503</f>
        <v>0</v>
      </c>
      <c r="BO4503" s="657"/>
      <c r="BP4503" s="658"/>
      <c r="BQ4503" s="676">
        <f t="shared" ref="BQ4503" si="3348">IF(BS4503=0,0,50*BR4503/BS4503)</f>
        <v>0</v>
      </c>
      <c r="BR4503" s="662">
        <f>(BN4503*BU$11)+(N4503*BU$12)+(Z4503*BU$13)+(R4503*BU$14)+(X4503*BU$15)+(AB4503*BU$16)</f>
        <v>0</v>
      </c>
      <c r="BS4503" s="662">
        <f>((BB4503-BD4503)*BU$18)+((AV4503-AX4503)*BU$17)+(H4503*BU$19)+(P4503*BU$20)</f>
        <v>0</v>
      </c>
      <c r="BT4503" s="19" t="s">
        <v>83</v>
      </c>
      <c r="BU4503" s="277">
        <f>IF(BQ4490="B",'VALUE POINTS'!L$18,IF('GAME STATS'!BQ4490="C",'VALUE POINTS'!M$18,'VALUE POINTS'!K$18))</f>
        <v>2</v>
      </c>
      <c r="BV4503" s="278"/>
    </row>
    <row r="4504" spans="1:74" ht="21.75" hidden="1" customHeight="1" x14ac:dyDescent="0.35">
      <c r="A4504" s="95"/>
      <c r="B4504" s="571"/>
      <c r="C4504" s="642" t="str">
        <f>IF(ROSTER!D$16="","",ROSTER!D$16)</f>
        <v/>
      </c>
      <c r="D4504" s="643"/>
      <c r="E4504" s="575"/>
      <c r="F4504" s="577"/>
      <c r="G4504" s="583"/>
      <c r="H4504" s="579"/>
      <c r="I4504" s="545"/>
      <c r="J4504" s="544"/>
      <c r="K4504" s="581"/>
      <c r="L4504" s="586"/>
      <c r="M4504" s="587"/>
      <c r="N4504" s="592"/>
      <c r="O4504" s="603"/>
      <c r="P4504" s="544"/>
      <c r="Q4504" s="581"/>
      <c r="R4504" s="586"/>
      <c r="S4504" s="587"/>
      <c r="T4504" s="592"/>
      <c r="U4504" s="603"/>
      <c r="V4504" s="311"/>
      <c r="W4504" s="311"/>
      <c r="X4504" s="579"/>
      <c r="Y4504" s="545"/>
      <c r="Z4504" s="544"/>
      <c r="AA4504" s="545"/>
      <c r="AB4504" s="544"/>
      <c r="AC4504" s="545"/>
      <c r="AD4504" s="544"/>
      <c r="AE4504" s="581"/>
      <c r="AF4504" s="586"/>
      <c r="AG4504" s="587"/>
      <c r="AH4504" s="626"/>
      <c r="AI4504" s="627"/>
      <c r="AJ4504" s="544"/>
      <c r="AK4504" s="581"/>
      <c r="AL4504" s="586"/>
      <c r="AM4504" s="587"/>
      <c r="AN4504" s="626"/>
      <c r="AO4504" s="627"/>
      <c r="AP4504" s="544"/>
      <c r="AQ4504" s="581"/>
      <c r="AR4504" s="586"/>
      <c r="AS4504" s="587"/>
      <c r="AT4504" s="626"/>
      <c r="AU4504" s="627"/>
      <c r="AV4504" s="628"/>
      <c r="AW4504" s="629"/>
      <c r="AX4504" s="632"/>
      <c r="AY4504" s="633"/>
      <c r="AZ4504" s="626"/>
      <c r="BA4504" s="627"/>
      <c r="BB4504" s="544"/>
      <c r="BC4504" s="581"/>
      <c r="BD4504" s="586"/>
      <c r="BE4504" s="587"/>
      <c r="BF4504" s="626"/>
      <c r="BG4504" s="627"/>
      <c r="BH4504" s="628"/>
      <c r="BI4504" s="629"/>
      <c r="BJ4504" s="632"/>
      <c r="BK4504" s="633"/>
      <c r="BL4504" s="626"/>
      <c r="BM4504" s="627"/>
      <c r="BN4504" s="678"/>
      <c r="BO4504" s="679"/>
      <c r="BP4504" s="680"/>
      <c r="BQ4504" s="677"/>
      <c r="BR4504" s="663"/>
      <c r="BS4504" s="663"/>
      <c r="BT4504" s="19" t="s">
        <v>84</v>
      </c>
      <c r="BU4504" s="277">
        <f>IF(BQ4490="B",'VALUE POINTS'!L$19,IF('GAME STATS'!BQ4490="C",'VALUE POINTS'!M$19,'VALUE POINTS'!K$19))</f>
        <v>2</v>
      </c>
      <c r="BV4504" s="278"/>
    </row>
    <row r="4505" spans="1:74" ht="21.75" hidden="1" customHeight="1" x14ac:dyDescent="0.25">
      <c r="A4505" s="95"/>
      <c r="B4505" s="570" t="str">
        <f>IF(ROSTER!B$18="","",ROSTER!B$18)</f>
        <v/>
      </c>
      <c r="C4505" s="572" t="str">
        <f>IF(ROSTER!C$18="","",ROSTER!C$18)</f>
        <v/>
      </c>
      <c r="D4505" s="573"/>
      <c r="E4505" s="574"/>
      <c r="F4505" s="576">
        <f>IF(E4505="y",1,IF(E4505="S",1,0))</f>
        <v>0</v>
      </c>
      <c r="G4505" s="582">
        <f>IF(E4505="S",1,0)</f>
        <v>0</v>
      </c>
      <c r="H4505" s="578"/>
      <c r="I4505" s="543"/>
      <c r="J4505" s="542"/>
      <c r="K4505" s="580"/>
      <c r="L4505" s="584"/>
      <c r="M4505" s="585"/>
      <c r="N4505" s="588">
        <f>L4505+J4505</f>
        <v>0</v>
      </c>
      <c r="O4505" s="589"/>
      <c r="P4505" s="542"/>
      <c r="Q4505" s="580"/>
      <c r="R4505" s="584"/>
      <c r="S4505" s="585"/>
      <c r="T4505" s="588">
        <f>R4505-P4505</f>
        <v>0</v>
      </c>
      <c r="U4505" s="589"/>
      <c r="V4505" s="310"/>
      <c r="W4505" s="310"/>
      <c r="X4505" s="578"/>
      <c r="Y4505" s="543"/>
      <c r="Z4505" s="542"/>
      <c r="AA4505" s="543"/>
      <c r="AB4505" s="542"/>
      <c r="AC4505" s="543"/>
      <c r="AD4505" s="542"/>
      <c r="AE4505" s="580"/>
      <c r="AF4505" s="584"/>
      <c r="AG4505" s="585"/>
      <c r="AH4505" s="595">
        <f>IF(AD4505=0,0,(AF4505/AD4505)*100)</f>
        <v>0</v>
      </c>
      <c r="AI4505" s="596"/>
      <c r="AJ4505" s="542"/>
      <c r="AK4505" s="580"/>
      <c r="AL4505" s="584"/>
      <c r="AM4505" s="585"/>
      <c r="AN4505" s="595">
        <f>IF(AJ4505=0,0,(AL4505/AJ4505)*100)</f>
        <v>0</v>
      </c>
      <c r="AO4505" s="596"/>
      <c r="AP4505" s="542"/>
      <c r="AQ4505" s="580"/>
      <c r="AR4505" s="584"/>
      <c r="AS4505" s="585"/>
      <c r="AT4505" s="595">
        <f>IF(AP4505=0,0,(AR4505/AP4505)*100)</f>
        <v>0</v>
      </c>
      <c r="AU4505" s="596"/>
      <c r="AV4505" s="599">
        <f>AD4505+AJ4505+AP4505</f>
        <v>0</v>
      </c>
      <c r="AW4505" s="600"/>
      <c r="AX4505" s="630">
        <f>AF4505+AL4505+AR4505</f>
        <v>0</v>
      </c>
      <c r="AY4505" s="631"/>
      <c r="AZ4505" s="595">
        <f>IF(AV4505=0,0,(AX4505/AV4505)*100)</f>
        <v>0</v>
      </c>
      <c r="BA4505" s="596"/>
      <c r="BB4505" s="542"/>
      <c r="BC4505" s="580"/>
      <c r="BD4505" s="584"/>
      <c r="BE4505" s="585"/>
      <c r="BF4505" s="595">
        <f>IF(BB4505=0,0,(BD4505/BB4505)*100)</f>
        <v>0</v>
      </c>
      <c r="BG4505" s="596"/>
      <c r="BH4505" s="599">
        <f>AV4505+BB4505</f>
        <v>0</v>
      </c>
      <c r="BI4505" s="600"/>
      <c r="BJ4505" s="630">
        <f>AX4505+BD4505</f>
        <v>0</v>
      </c>
      <c r="BK4505" s="631"/>
      <c r="BL4505" s="595">
        <f>IF(BH4505=0,0,(BJ4505/BH4505)*100)</f>
        <v>0</v>
      </c>
      <c r="BM4505" s="596"/>
      <c r="BN4505" s="656">
        <f>(AF4505*2)+(AL4505*2)+(AR4505*3)+BD4505</f>
        <v>0</v>
      </c>
      <c r="BO4505" s="657"/>
      <c r="BP4505" s="658"/>
      <c r="BQ4505" s="676">
        <f t="shared" ref="BQ4505" si="3349">IF(BS4505=0,0,50*BR4505/BS4505)</f>
        <v>0</v>
      </c>
      <c r="BR4505" s="662">
        <f>(BN4505*BU$11)+(N4505*BU$12)+(Z4505*BU$13)+(R4505*BU$14)+(X4505*BU$15)+(AB4505*BU$16)</f>
        <v>0</v>
      </c>
      <c r="BS4505" s="662">
        <f>((BB4505-BD4505)*BU$18)+((AV4505-AX4505)*BU$17)+(H4505*BU$19)+(P4505*BU$20)</f>
        <v>0</v>
      </c>
      <c r="BT4505" s="15"/>
      <c r="BU4505" s="15"/>
      <c r="BV4505" s="278"/>
    </row>
    <row r="4506" spans="1:74" ht="21.75" hidden="1" customHeight="1" x14ac:dyDescent="0.25">
      <c r="A4506" s="95"/>
      <c r="B4506" s="571"/>
      <c r="C4506" s="642" t="str">
        <f>IF(ROSTER!D$18="","",ROSTER!D$18)</f>
        <v/>
      </c>
      <c r="D4506" s="643"/>
      <c r="E4506" s="575"/>
      <c r="F4506" s="577"/>
      <c r="G4506" s="583"/>
      <c r="H4506" s="579"/>
      <c r="I4506" s="545"/>
      <c r="J4506" s="544"/>
      <c r="K4506" s="581"/>
      <c r="L4506" s="586"/>
      <c r="M4506" s="587"/>
      <c r="N4506" s="592"/>
      <c r="O4506" s="603"/>
      <c r="P4506" s="544"/>
      <c r="Q4506" s="581"/>
      <c r="R4506" s="586"/>
      <c r="S4506" s="587"/>
      <c r="T4506" s="592"/>
      <c r="U4506" s="603"/>
      <c r="V4506" s="311"/>
      <c r="W4506" s="311"/>
      <c r="X4506" s="579"/>
      <c r="Y4506" s="545"/>
      <c r="Z4506" s="544"/>
      <c r="AA4506" s="545"/>
      <c r="AB4506" s="544"/>
      <c r="AC4506" s="545"/>
      <c r="AD4506" s="544"/>
      <c r="AE4506" s="581"/>
      <c r="AF4506" s="586"/>
      <c r="AG4506" s="587"/>
      <c r="AH4506" s="626"/>
      <c r="AI4506" s="627"/>
      <c r="AJ4506" s="544"/>
      <c r="AK4506" s="581"/>
      <c r="AL4506" s="586"/>
      <c r="AM4506" s="587"/>
      <c r="AN4506" s="626"/>
      <c r="AO4506" s="627"/>
      <c r="AP4506" s="544"/>
      <c r="AQ4506" s="581"/>
      <c r="AR4506" s="586"/>
      <c r="AS4506" s="587"/>
      <c r="AT4506" s="626"/>
      <c r="AU4506" s="627"/>
      <c r="AV4506" s="628"/>
      <c r="AW4506" s="629"/>
      <c r="AX4506" s="632"/>
      <c r="AY4506" s="633"/>
      <c r="AZ4506" s="626"/>
      <c r="BA4506" s="627"/>
      <c r="BB4506" s="544"/>
      <c r="BC4506" s="581"/>
      <c r="BD4506" s="586"/>
      <c r="BE4506" s="587"/>
      <c r="BF4506" s="626"/>
      <c r="BG4506" s="627"/>
      <c r="BH4506" s="628"/>
      <c r="BI4506" s="629"/>
      <c r="BJ4506" s="632"/>
      <c r="BK4506" s="633"/>
      <c r="BL4506" s="626"/>
      <c r="BM4506" s="627"/>
      <c r="BN4506" s="678"/>
      <c r="BO4506" s="679"/>
      <c r="BP4506" s="680"/>
      <c r="BQ4506" s="677"/>
      <c r="BR4506" s="663"/>
      <c r="BS4506" s="663"/>
      <c r="BT4506" s="15"/>
      <c r="BU4506" s="15"/>
      <c r="BV4506" s="95"/>
    </row>
    <row r="4507" spans="1:74" ht="21.75" hidden="1" customHeight="1" x14ac:dyDescent="0.25">
      <c r="A4507" s="95"/>
      <c r="B4507" s="570" t="str">
        <f>IF(ROSTER!B$20="","",ROSTER!B$20)</f>
        <v/>
      </c>
      <c r="C4507" s="572" t="str">
        <f>IF(ROSTER!C$20="","",ROSTER!C$20)</f>
        <v/>
      </c>
      <c r="D4507" s="573"/>
      <c r="E4507" s="574"/>
      <c r="F4507" s="576">
        <f>IF(E4507="y",1,IF(E4507="S",1,0))</f>
        <v>0</v>
      </c>
      <c r="G4507" s="582">
        <f>IF(E4507="S",1,0)</f>
        <v>0</v>
      </c>
      <c r="H4507" s="578"/>
      <c r="I4507" s="543"/>
      <c r="J4507" s="542"/>
      <c r="K4507" s="580"/>
      <c r="L4507" s="584"/>
      <c r="M4507" s="585"/>
      <c r="N4507" s="588">
        <f>L4507+J4507</f>
        <v>0</v>
      </c>
      <c r="O4507" s="589"/>
      <c r="P4507" s="542"/>
      <c r="Q4507" s="580"/>
      <c r="R4507" s="584"/>
      <c r="S4507" s="585"/>
      <c r="T4507" s="588">
        <f>R4507-P4507</f>
        <v>0</v>
      </c>
      <c r="U4507" s="589"/>
      <c r="V4507" s="310"/>
      <c r="W4507" s="310"/>
      <c r="X4507" s="578"/>
      <c r="Y4507" s="543"/>
      <c r="Z4507" s="542"/>
      <c r="AA4507" s="543"/>
      <c r="AB4507" s="542"/>
      <c r="AC4507" s="543"/>
      <c r="AD4507" s="542"/>
      <c r="AE4507" s="580"/>
      <c r="AF4507" s="584"/>
      <c r="AG4507" s="585"/>
      <c r="AH4507" s="595">
        <f>IF(AD4507=0,0,(AF4507/AD4507)*100)</f>
        <v>0</v>
      </c>
      <c r="AI4507" s="596"/>
      <c r="AJ4507" s="542"/>
      <c r="AK4507" s="580"/>
      <c r="AL4507" s="584"/>
      <c r="AM4507" s="585"/>
      <c r="AN4507" s="595">
        <f>IF(AJ4507=0,0,(AL4507/AJ4507)*100)</f>
        <v>0</v>
      </c>
      <c r="AO4507" s="596"/>
      <c r="AP4507" s="542"/>
      <c r="AQ4507" s="580"/>
      <c r="AR4507" s="584"/>
      <c r="AS4507" s="585"/>
      <c r="AT4507" s="595">
        <f>IF(AP4507=0,0,(AR4507/AP4507)*100)</f>
        <v>0</v>
      </c>
      <c r="AU4507" s="596"/>
      <c r="AV4507" s="599">
        <f>AD4507+AJ4507+AP4507</f>
        <v>0</v>
      </c>
      <c r="AW4507" s="600"/>
      <c r="AX4507" s="630">
        <f>AF4507+AL4507+AR4507</f>
        <v>0</v>
      </c>
      <c r="AY4507" s="631"/>
      <c r="AZ4507" s="595">
        <f>IF(AV4507=0,0,(AX4507/AV4507)*100)</f>
        <v>0</v>
      </c>
      <c r="BA4507" s="596"/>
      <c r="BB4507" s="542"/>
      <c r="BC4507" s="580"/>
      <c r="BD4507" s="584"/>
      <c r="BE4507" s="585"/>
      <c r="BF4507" s="595">
        <f>IF(BB4507=0,0,(BD4507/BB4507)*100)</f>
        <v>0</v>
      </c>
      <c r="BG4507" s="596"/>
      <c r="BH4507" s="599">
        <f>AV4507+BB4507</f>
        <v>0</v>
      </c>
      <c r="BI4507" s="600"/>
      <c r="BJ4507" s="630">
        <f>AX4507+BD4507</f>
        <v>0</v>
      </c>
      <c r="BK4507" s="631"/>
      <c r="BL4507" s="595">
        <f>IF(BH4507=0,0,(BJ4507/BH4507)*100)</f>
        <v>0</v>
      </c>
      <c r="BM4507" s="596"/>
      <c r="BN4507" s="656">
        <f>(AF4507*2)+(AL4507*2)+(AR4507*3)+BD4507</f>
        <v>0</v>
      </c>
      <c r="BO4507" s="657"/>
      <c r="BP4507" s="658"/>
      <c r="BQ4507" s="676">
        <f t="shared" ref="BQ4507" si="3350">IF(BS4507=0,0,50*BR4507/BS4507)</f>
        <v>0</v>
      </c>
      <c r="BR4507" s="662">
        <f>(BN4507*BU$11)+(N4507*BU$12)+(Z4507*BU$13)+(R4507*BU$14)+(X4507*BU$15)+(AB4507*BU$16)</f>
        <v>0</v>
      </c>
      <c r="BS4507" s="662">
        <f>((BB4507-BD4507)*BU$18)+((AV4507-AX4507)*BU$17)+(H4507*BU$19)+(P4507*BU$20)</f>
        <v>0</v>
      </c>
      <c r="BT4507" s="15"/>
      <c r="BU4507" s="15"/>
      <c r="BV4507" s="95"/>
    </row>
    <row r="4508" spans="1:74" ht="21.75" hidden="1" customHeight="1" x14ac:dyDescent="0.25">
      <c r="A4508" s="95"/>
      <c r="B4508" s="571"/>
      <c r="C4508" s="642" t="str">
        <f>IF(ROSTER!D$20="","",ROSTER!D$20)</f>
        <v/>
      </c>
      <c r="D4508" s="643"/>
      <c r="E4508" s="575"/>
      <c r="F4508" s="577"/>
      <c r="G4508" s="583"/>
      <c r="H4508" s="579"/>
      <c r="I4508" s="545"/>
      <c r="J4508" s="544"/>
      <c r="K4508" s="581"/>
      <c r="L4508" s="586"/>
      <c r="M4508" s="587"/>
      <c r="N4508" s="592"/>
      <c r="O4508" s="603"/>
      <c r="P4508" s="544"/>
      <c r="Q4508" s="581"/>
      <c r="R4508" s="586"/>
      <c r="S4508" s="587"/>
      <c r="T4508" s="592"/>
      <c r="U4508" s="603"/>
      <c r="V4508" s="311"/>
      <c r="W4508" s="311"/>
      <c r="X4508" s="579"/>
      <c r="Y4508" s="545"/>
      <c r="Z4508" s="544"/>
      <c r="AA4508" s="545"/>
      <c r="AB4508" s="544"/>
      <c r="AC4508" s="545"/>
      <c r="AD4508" s="544"/>
      <c r="AE4508" s="581"/>
      <c r="AF4508" s="586"/>
      <c r="AG4508" s="587"/>
      <c r="AH4508" s="626"/>
      <c r="AI4508" s="627"/>
      <c r="AJ4508" s="544"/>
      <c r="AK4508" s="581"/>
      <c r="AL4508" s="586"/>
      <c r="AM4508" s="587"/>
      <c r="AN4508" s="626"/>
      <c r="AO4508" s="627"/>
      <c r="AP4508" s="544"/>
      <c r="AQ4508" s="581"/>
      <c r="AR4508" s="586"/>
      <c r="AS4508" s="587"/>
      <c r="AT4508" s="626"/>
      <c r="AU4508" s="627"/>
      <c r="AV4508" s="628"/>
      <c r="AW4508" s="629"/>
      <c r="AX4508" s="632"/>
      <c r="AY4508" s="633"/>
      <c r="AZ4508" s="626"/>
      <c r="BA4508" s="627"/>
      <c r="BB4508" s="544"/>
      <c r="BC4508" s="581"/>
      <c r="BD4508" s="586"/>
      <c r="BE4508" s="587"/>
      <c r="BF4508" s="626"/>
      <c r="BG4508" s="627"/>
      <c r="BH4508" s="628"/>
      <c r="BI4508" s="629"/>
      <c r="BJ4508" s="632"/>
      <c r="BK4508" s="633"/>
      <c r="BL4508" s="626"/>
      <c r="BM4508" s="627"/>
      <c r="BN4508" s="678"/>
      <c r="BO4508" s="679"/>
      <c r="BP4508" s="680"/>
      <c r="BQ4508" s="677"/>
      <c r="BR4508" s="663"/>
      <c r="BS4508" s="663"/>
      <c r="BT4508" s="15"/>
      <c r="BU4508" s="15"/>
      <c r="BV4508" s="95"/>
    </row>
    <row r="4509" spans="1:74" ht="21.75" hidden="1" customHeight="1" x14ac:dyDescent="0.25">
      <c r="A4509" s="95"/>
      <c r="B4509" s="570" t="str">
        <f>IF(ROSTER!B$22="","",ROSTER!B$22)</f>
        <v/>
      </c>
      <c r="C4509" s="572" t="str">
        <f>IF(ROSTER!C$22="","",ROSTER!C$22)</f>
        <v/>
      </c>
      <c r="D4509" s="573"/>
      <c r="E4509" s="574"/>
      <c r="F4509" s="576">
        <f>IF(E4509="y",1,IF(E4509="S",1,0))</f>
        <v>0</v>
      </c>
      <c r="G4509" s="582">
        <f>IF(E4509="S",1,0)</f>
        <v>0</v>
      </c>
      <c r="H4509" s="578"/>
      <c r="I4509" s="543"/>
      <c r="J4509" s="542"/>
      <c r="K4509" s="580"/>
      <c r="L4509" s="584"/>
      <c r="M4509" s="585"/>
      <c r="N4509" s="588">
        <f>L4509+J4509</f>
        <v>0</v>
      </c>
      <c r="O4509" s="589"/>
      <c r="P4509" s="542"/>
      <c r="Q4509" s="580"/>
      <c r="R4509" s="584"/>
      <c r="S4509" s="585"/>
      <c r="T4509" s="588">
        <f>R4509-P4509</f>
        <v>0</v>
      </c>
      <c r="U4509" s="589"/>
      <c r="V4509" s="310"/>
      <c r="W4509" s="310"/>
      <c r="X4509" s="578"/>
      <c r="Y4509" s="543"/>
      <c r="Z4509" s="542"/>
      <c r="AA4509" s="543"/>
      <c r="AB4509" s="542"/>
      <c r="AC4509" s="543"/>
      <c r="AD4509" s="542"/>
      <c r="AE4509" s="580"/>
      <c r="AF4509" s="584"/>
      <c r="AG4509" s="585"/>
      <c r="AH4509" s="595">
        <f>IF(AD4509=0,0,(AF4509/AD4509)*100)</f>
        <v>0</v>
      </c>
      <c r="AI4509" s="596"/>
      <c r="AJ4509" s="542"/>
      <c r="AK4509" s="580"/>
      <c r="AL4509" s="584"/>
      <c r="AM4509" s="585"/>
      <c r="AN4509" s="595">
        <f>IF(AJ4509=0,0,(AL4509/AJ4509)*100)</f>
        <v>0</v>
      </c>
      <c r="AO4509" s="596"/>
      <c r="AP4509" s="542"/>
      <c r="AQ4509" s="580"/>
      <c r="AR4509" s="584"/>
      <c r="AS4509" s="585"/>
      <c r="AT4509" s="595">
        <f>IF(AP4509=0,0,(AR4509/AP4509)*100)</f>
        <v>0</v>
      </c>
      <c r="AU4509" s="596"/>
      <c r="AV4509" s="599">
        <f>AD4509+AJ4509+AP4509</f>
        <v>0</v>
      </c>
      <c r="AW4509" s="600"/>
      <c r="AX4509" s="630">
        <f>AF4509+AL4509+AR4509</f>
        <v>0</v>
      </c>
      <c r="AY4509" s="631"/>
      <c r="AZ4509" s="595">
        <f>IF(AV4509=0,0,(AX4509/AV4509)*100)</f>
        <v>0</v>
      </c>
      <c r="BA4509" s="596"/>
      <c r="BB4509" s="542"/>
      <c r="BC4509" s="580"/>
      <c r="BD4509" s="584"/>
      <c r="BE4509" s="585"/>
      <c r="BF4509" s="595">
        <f>IF(BB4509=0,0,(BD4509/BB4509)*100)</f>
        <v>0</v>
      </c>
      <c r="BG4509" s="596"/>
      <c r="BH4509" s="599">
        <f>AV4509+BB4509</f>
        <v>0</v>
      </c>
      <c r="BI4509" s="600"/>
      <c r="BJ4509" s="630">
        <f>AX4509+BD4509</f>
        <v>0</v>
      </c>
      <c r="BK4509" s="631"/>
      <c r="BL4509" s="595">
        <f>IF(BH4509=0,0,(BJ4509/BH4509)*100)</f>
        <v>0</v>
      </c>
      <c r="BM4509" s="596"/>
      <c r="BN4509" s="656">
        <f>(AF4509*2)+(AL4509*2)+(AR4509*3)+BD4509</f>
        <v>0</v>
      </c>
      <c r="BO4509" s="657"/>
      <c r="BP4509" s="658"/>
      <c r="BQ4509" s="676">
        <f t="shared" ref="BQ4509" si="3351">IF(BS4509=0,0,50*BR4509/BS4509)</f>
        <v>0</v>
      </c>
      <c r="BR4509" s="662">
        <f>(BN4509*BU$11)+(N4509*BU$12)+(Z4509*BU$13)+(R4509*BU$14)+(X4509*BU$15)+(AB4509*BU$16)</f>
        <v>0</v>
      </c>
      <c r="BS4509" s="662">
        <f>((BB4509-BD4509)*BU$18)+((AV4509-AX4509)*BU$17)+(H4509*BU$19)+(P4509*BU$20)</f>
        <v>0</v>
      </c>
      <c r="BT4509" s="15"/>
      <c r="BU4509" s="15"/>
      <c r="BV4509" s="95"/>
    </row>
    <row r="4510" spans="1:74" ht="21.75" hidden="1" customHeight="1" x14ac:dyDescent="0.25">
      <c r="A4510" s="95"/>
      <c r="B4510" s="571"/>
      <c r="C4510" s="642" t="str">
        <f>IF(ROSTER!D$22="","",ROSTER!D$22)</f>
        <v/>
      </c>
      <c r="D4510" s="643"/>
      <c r="E4510" s="575"/>
      <c r="F4510" s="577"/>
      <c r="G4510" s="583"/>
      <c r="H4510" s="579"/>
      <c r="I4510" s="545"/>
      <c r="J4510" s="544"/>
      <c r="K4510" s="581"/>
      <c r="L4510" s="586"/>
      <c r="M4510" s="587"/>
      <c r="N4510" s="592"/>
      <c r="O4510" s="603"/>
      <c r="P4510" s="544"/>
      <c r="Q4510" s="581"/>
      <c r="R4510" s="586"/>
      <c r="S4510" s="587"/>
      <c r="T4510" s="592"/>
      <c r="U4510" s="603"/>
      <c r="V4510" s="311"/>
      <c r="W4510" s="311"/>
      <c r="X4510" s="579"/>
      <c r="Y4510" s="545"/>
      <c r="Z4510" s="544"/>
      <c r="AA4510" s="545"/>
      <c r="AB4510" s="544"/>
      <c r="AC4510" s="545"/>
      <c r="AD4510" s="544"/>
      <c r="AE4510" s="581"/>
      <c r="AF4510" s="586"/>
      <c r="AG4510" s="587"/>
      <c r="AH4510" s="626"/>
      <c r="AI4510" s="627"/>
      <c r="AJ4510" s="544"/>
      <c r="AK4510" s="581"/>
      <c r="AL4510" s="586"/>
      <c r="AM4510" s="587"/>
      <c r="AN4510" s="626"/>
      <c r="AO4510" s="627"/>
      <c r="AP4510" s="544"/>
      <c r="AQ4510" s="581"/>
      <c r="AR4510" s="586"/>
      <c r="AS4510" s="587"/>
      <c r="AT4510" s="626"/>
      <c r="AU4510" s="627"/>
      <c r="AV4510" s="628"/>
      <c r="AW4510" s="629"/>
      <c r="AX4510" s="632"/>
      <c r="AY4510" s="633"/>
      <c r="AZ4510" s="626"/>
      <c r="BA4510" s="627"/>
      <c r="BB4510" s="544"/>
      <c r="BC4510" s="581"/>
      <c r="BD4510" s="586"/>
      <c r="BE4510" s="587"/>
      <c r="BF4510" s="626"/>
      <c r="BG4510" s="627"/>
      <c r="BH4510" s="628"/>
      <c r="BI4510" s="629"/>
      <c r="BJ4510" s="632"/>
      <c r="BK4510" s="633"/>
      <c r="BL4510" s="626"/>
      <c r="BM4510" s="627"/>
      <c r="BN4510" s="678"/>
      <c r="BO4510" s="679"/>
      <c r="BP4510" s="680"/>
      <c r="BQ4510" s="677"/>
      <c r="BR4510" s="663"/>
      <c r="BS4510" s="663"/>
      <c r="BT4510" s="15"/>
      <c r="BU4510" s="15"/>
      <c r="BV4510" s="95"/>
    </row>
    <row r="4511" spans="1:74" ht="21.75" hidden="1" customHeight="1" x14ac:dyDescent="0.25">
      <c r="A4511" s="95"/>
      <c r="B4511" s="570" t="str">
        <f>IF(ROSTER!B$24="","",ROSTER!B$24)</f>
        <v/>
      </c>
      <c r="C4511" s="572" t="str">
        <f>IF(ROSTER!C$24="","",ROSTER!C$24)</f>
        <v/>
      </c>
      <c r="D4511" s="573"/>
      <c r="E4511" s="574"/>
      <c r="F4511" s="576">
        <f>IF(E4511="y",1,IF(E4511="S",1,0))</f>
        <v>0</v>
      </c>
      <c r="G4511" s="582">
        <f>IF(E4511="S",1,0)</f>
        <v>0</v>
      </c>
      <c r="H4511" s="578"/>
      <c r="I4511" s="543"/>
      <c r="J4511" s="542"/>
      <c r="K4511" s="580"/>
      <c r="L4511" s="584"/>
      <c r="M4511" s="585"/>
      <c r="N4511" s="588">
        <f>L4511+J4511</f>
        <v>0</v>
      </c>
      <c r="O4511" s="589"/>
      <c r="P4511" s="542"/>
      <c r="Q4511" s="580"/>
      <c r="R4511" s="584"/>
      <c r="S4511" s="585"/>
      <c r="T4511" s="588">
        <f>R4511-P4511</f>
        <v>0</v>
      </c>
      <c r="U4511" s="589"/>
      <c r="V4511" s="310"/>
      <c r="W4511" s="310"/>
      <c r="X4511" s="578"/>
      <c r="Y4511" s="543"/>
      <c r="Z4511" s="542"/>
      <c r="AA4511" s="543"/>
      <c r="AB4511" s="542"/>
      <c r="AC4511" s="543"/>
      <c r="AD4511" s="542"/>
      <c r="AE4511" s="580"/>
      <c r="AF4511" s="584"/>
      <c r="AG4511" s="585"/>
      <c r="AH4511" s="595">
        <f>IF(AD4511=0,0,(AF4511/AD4511)*100)</f>
        <v>0</v>
      </c>
      <c r="AI4511" s="596"/>
      <c r="AJ4511" s="542"/>
      <c r="AK4511" s="580"/>
      <c r="AL4511" s="584"/>
      <c r="AM4511" s="585"/>
      <c r="AN4511" s="595">
        <f>IF(AJ4511=0,0,(AL4511/AJ4511)*100)</f>
        <v>0</v>
      </c>
      <c r="AO4511" s="596"/>
      <c r="AP4511" s="542"/>
      <c r="AQ4511" s="580"/>
      <c r="AR4511" s="584"/>
      <c r="AS4511" s="585"/>
      <c r="AT4511" s="595">
        <f>IF(AP4511=0,0,(AR4511/AP4511)*100)</f>
        <v>0</v>
      </c>
      <c r="AU4511" s="596"/>
      <c r="AV4511" s="599">
        <f>AD4511+AJ4511+AP4511</f>
        <v>0</v>
      </c>
      <c r="AW4511" s="600"/>
      <c r="AX4511" s="630">
        <f>AF4511+AL4511+AR4511</f>
        <v>0</v>
      </c>
      <c r="AY4511" s="631"/>
      <c r="AZ4511" s="595">
        <f>IF(AV4511=0,0,(AX4511/AV4511)*100)</f>
        <v>0</v>
      </c>
      <c r="BA4511" s="596"/>
      <c r="BB4511" s="542"/>
      <c r="BC4511" s="580"/>
      <c r="BD4511" s="584"/>
      <c r="BE4511" s="585"/>
      <c r="BF4511" s="595">
        <f>IF(BB4511=0,0,(BD4511/BB4511)*100)</f>
        <v>0</v>
      </c>
      <c r="BG4511" s="596"/>
      <c r="BH4511" s="599">
        <f>AV4511+BB4511</f>
        <v>0</v>
      </c>
      <c r="BI4511" s="600"/>
      <c r="BJ4511" s="630">
        <f>AX4511+BD4511</f>
        <v>0</v>
      </c>
      <c r="BK4511" s="631"/>
      <c r="BL4511" s="595">
        <f>IF(BH4511=0,0,(BJ4511/BH4511)*100)</f>
        <v>0</v>
      </c>
      <c r="BM4511" s="596"/>
      <c r="BN4511" s="656">
        <f>(AF4511*2)+(AL4511*2)+(AR4511*3)+BD4511</f>
        <v>0</v>
      </c>
      <c r="BO4511" s="657"/>
      <c r="BP4511" s="658"/>
      <c r="BQ4511" s="676">
        <f t="shared" ref="BQ4511" si="3352">IF(BS4511=0,0,50*BR4511/BS4511)</f>
        <v>0</v>
      </c>
      <c r="BR4511" s="662">
        <f>(BN4511*BU$11)+(N4511*BU$12)+(Z4511*BU$13)+(R4511*BU$14)+(X4511*BU$15)+(AB4511*BU$16)</f>
        <v>0</v>
      </c>
      <c r="BS4511" s="662">
        <f>((BB4511-BD4511)*BU$18)+((AV4511-AX4511)*BU$17)+(H4511*BU$19)+(P4511*BU$20)</f>
        <v>0</v>
      </c>
      <c r="BT4511" s="15"/>
      <c r="BU4511" s="15"/>
      <c r="BV4511" s="95"/>
    </row>
    <row r="4512" spans="1:74" ht="21.75" hidden="1" customHeight="1" x14ac:dyDescent="0.25">
      <c r="A4512" s="95"/>
      <c r="B4512" s="571"/>
      <c r="C4512" s="642" t="str">
        <f>IF(ROSTER!D$24="","",ROSTER!D$24)</f>
        <v/>
      </c>
      <c r="D4512" s="643"/>
      <c r="E4512" s="575"/>
      <c r="F4512" s="577"/>
      <c r="G4512" s="583"/>
      <c r="H4512" s="579"/>
      <c r="I4512" s="545"/>
      <c r="J4512" s="544"/>
      <c r="K4512" s="581"/>
      <c r="L4512" s="586"/>
      <c r="M4512" s="587"/>
      <c r="N4512" s="592"/>
      <c r="O4512" s="603"/>
      <c r="P4512" s="544"/>
      <c r="Q4512" s="581"/>
      <c r="R4512" s="586"/>
      <c r="S4512" s="587"/>
      <c r="T4512" s="592"/>
      <c r="U4512" s="603"/>
      <c r="V4512" s="311"/>
      <c r="W4512" s="311"/>
      <c r="X4512" s="579"/>
      <c r="Y4512" s="545"/>
      <c r="Z4512" s="544"/>
      <c r="AA4512" s="545"/>
      <c r="AB4512" s="544"/>
      <c r="AC4512" s="545"/>
      <c r="AD4512" s="544"/>
      <c r="AE4512" s="581"/>
      <c r="AF4512" s="586"/>
      <c r="AG4512" s="587"/>
      <c r="AH4512" s="626"/>
      <c r="AI4512" s="627"/>
      <c r="AJ4512" s="544"/>
      <c r="AK4512" s="581"/>
      <c r="AL4512" s="586"/>
      <c r="AM4512" s="587"/>
      <c r="AN4512" s="626"/>
      <c r="AO4512" s="627"/>
      <c r="AP4512" s="544"/>
      <c r="AQ4512" s="581"/>
      <c r="AR4512" s="586"/>
      <c r="AS4512" s="587"/>
      <c r="AT4512" s="626"/>
      <c r="AU4512" s="627"/>
      <c r="AV4512" s="628"/>
      <c r="AW4512" s="629"/>
      <c r="AX4512" s="632"/>
      <c r="AY4512" s="633"/>
      <c r="AZ4512" s="626"/>
      <c r="BA4512" s="627"/>
      <c r="BB4512" s="544"/>
      <c r="BC4512" s="581"/>
      <c r="BD4512" s="586"/>
      <c r="BE4512" s="587"/>
      <c r="BF4512" s="626"/>
      <c r="BG4512" s="627"/>
      <c r="BH4512" s="628"/>
      <c r="BI4512" s="629"/>
      <c r="BJ4512" s="632"/>
      <c r="BK4512" s="633"/>
      <c r="BL4512" s="626"/>
      <c r="BM4512" s="627"/>
      <c r="BN4512" s="678"/>
      <c r="BO4512" s="679"/>
      <c r="BP4512" s="680"/>
      <c r="BQ4512" s="677"/>
      <c r="BR4512" s="663"/>
      <c r="BS4512" s="663"/>
      <c r="BT4512" s="15"/>
      <c r="BU4512" s="15"/>
      <c r="BV4512" s="95"/>
    </row>
    <row r="4513" spans="1:74" ht="21.75" hidden="1" customHeight="1" x14ac:dyDescent="0.25">
      <c r="A4513" s="95"/>
      <c r="B4513" s="570" t="str">
        <f>IF(ROSTER!B$26="","",ROSTER!B$26)</f>
        <v/>
      </c>
      <c r="C4513" s="572" t="str">
        <f>IF(ROSTER!C$26="","",ROSTER!C$26)</f>
        <v/>
      </c>
      <c r="D4513" s="573"/>
      <c r="E4513" s="574"/>
      <c r="F4513" s="576">
        <f>IF(E4513="y",1,IF(E4513="S",1,0))</f>
        <v>0</v>
      </c>
      <c r="G4513" s="582">
        <f>IF(E4513="S",1,0)</f>
        <v>0</v>
      </c>
      <c r="H4513" s="578"/>
      <c r="I4513" s="543"/>
      <c r="J4513" s="542"/>
      <c r="K4513" s="580"/>
      <c r="L4513" s="584"/>
      <c r="M4513" s="585"/>
      <c r="N4513" s="588">
        <f>L4513+J4513</f>
        <v>0</v>
      </c>
      <c r="O4513" s="589"/>
      <c r="P4513" s="542"/>
      <c r="Q4513" s="580"/>
      <c r="R4513" s="584"/>
      <c r="S4513" s="585"/>
      <c r="T4513" s="588">
        <f>R4513-P4513</f>
        <v>0</v>
      </c>
      <c r="U4513" s="589"/>
      <c r="V4513" s="310"/>
      <c r="W4513" s="310"/>
      <c r="X4513" s="578"/>
      <c r="Y4513" s="543"/>
      <c r="Z4513" s="542"/>
      <c r="AA4513" s="543"/>
      <c r="AB4513" s="542"/>
      <c r="AC4513" s="543"/>
      <c r="AD4513" s="542"/>
      <c r="AE4513" s="580"/>
      <c r="AF4513" s="584"/>
      <c r="AG4513" s="585"/>
      <c r="AH4513" s="595">
        <f>IF(AD4513=0,0,(AF4513/AD4513)*100)</f>
        <v>0</v>
      </c>
      <c r="AI4513" s="596"/>
      <c r="AJ4513" s="542"/>
      <c r="AK4513" s="580"/>
      <c r="AL4513" s="584"/>
      <c r="AM4513" s="585"/>
      <c r="AN4513" s="595">
        <f>IF(AJ4513=0,0,(AL4513/AJ4513)*100)</f>
        <v>0</v>
      </c>
      <c r="AO4513" s="596"/>
      <c r="AP4513" s="542"/>
      <c r="AQ4513" s="580"/>
      <c r="AR4513" s="584"/>
      <c r="AS4513" s="585"/>
      <c r="AT4513" s="595">
        <f>IF(AP4513=0,0,(AR4513/AP4513)*100)</f>
        <v>0</v>
      </c>
      <c r="AU4513" s="596"/>
      <c r="AV4513" s="599">
        <f>AD4513+AJ4513+AP4513</f>
        <v>0</v>
      </c>
      <c r="AW4513" s="600"/>
      <c r="AX4513" s="630">
        <f>AF4513+AL4513+AR4513</f>
        <v>0</v>
      </c>
      <c r="AY4513" s="631"/>
      <c r="AZ4513" s="595">
        <f>IF(AV4513=0,0,(AX4513/AV4513)*100)</f>
        <v>0</v>
      </c>
      <c r="BA4513" s="596"/>
      <c r="BB4513" s="542"/>
      <c r="BC4513" s="580"/>
      <c r="BD4513" s="584"/>
      <c r="BE4513" s="585"/>
      <c r="BF4513" s="595">
        <f>IF(BB4513=0,0,(BD4513/BB4513)*100)</f>
        <v>0</v>
      </c>
      <c r="BG4513" s="596"/>
      <c r="BH4513" s="599">
        <f>AV4513+BB4513</f>
        <v>0</v>
      </c>
      <c r="BI4513" s="600"/>
      <c r="BJ4513" s="630">
        <f>AX4513+BD4513</f>
        <v>0</v>
      </c>
      <c r="BK4513" s="631"/>
      <c r="BL4513" s="595">
        <f>IF(BH4513=0,0,(BJ4513/BH4513)*100)</f>
        <v>0</v>
      </c>
      <c r="BM4513" s="596"/>
      <c r="BN4513" s="656">
        <f>(AF4513*2)+(AL4513*2)+(AR4513*3)+BD4513</f>
        <v>0</v>
      </c>
      <c r="BO4513" s="657"/>
      <c r="BP4513" s="658"/>
      <c r="BQ4513" s="676">
        <f t="shared" ref="BQ4513" si="3353">IF(BS4513=0,0,50*BR4513/BS4513)</f>
        <v>0</v>
      </c>
      <c r="BR4513" s="662">
        <f>(BN4513*BU$11)+(N4513*BU$12)+(Z4513*BU$13)+(R4513*BU$14)+(X4513*BU$15)+(AB4513*BU$16)</f>
        <v>0</v>
      </c>
      <c r="BS4513" s="662">
        <f>((BB4513-BD4513)*BU$18)+((AV4513-AX4513)*BU$17)+(H4513*BU$19)+(P4513*BU$20)</f>
        <v>0</v>
      </c>
      <c r="BT4513" s="15"/>
      <c r="BU4513" s="15"/>
      <c r="BV4513" s="95"/>
    </row>
    <row r="4514" spans="1:74" ht="21.75" hidden="1" customHeight="1" x14ac:dyDescent="0.25">
      <c r="A4514" s="95"/>
      <c r="B4514" s="571"/>
      <c r="C4514" s="642" t="str">
        <f>IF(ROSTER!D$26="","",ROSTER!D$26)</f>
        <v/>
      </c>
      <c r="D4514" s="643"/>
      <c r="E4514" s="575"/>
      <c r="F4514" s="577"/>
      <c r="G4514" s="583"/>
      <c r="H4514" s="579"/>
      <c r="I4514" s="545"/>
      <c r="J4514" s="544"/>
      <c r="K4514" s="581"/>
      <c r="L4514" s="586"/>
      <c r="M4514" s="587"/>
      <c r="N4514" s="592"/>
      <c r="O4514" s="603"/>
      <c r="P4514" s="544"/>
      <c r="Q4514" s="581"/>
      <c r="R4514" s="586"/>
      <c r="S4514" s="587"/>
      <c r="T4514" s="592"/>
      <c r="U4514" s="603"/>
      <c r="V4514" s="311"/>
      <c r="W4514" s="311"/>
      <c r="X4514" s="579"/>
      <c r="Y4514" s="545"/>
      <c r="Z4514" s="544"/>
      <c r="AA4514" s="545"/>
      <c r="AB4514" s="544"/>
      <c r="AC4514" s="545"/>
      <c r="AD4514" s="544"/>
      <c r="AE4514" s="581"/>
      <c r="AF4514" s="586"/>
      <c r="AG4514" s="587"/>
      <c r="AH4514" s="626"/>
      <c r="AI4514" s="627"/>
      <c r="AJ4514" s="544"/>
      <c r="AK4514" s="581"/>
      <c r="AL4514" s="586"/>
      <c r="AM4514" s="587"/>
      <c r="AN4514" s="626"/>
      <c r="AO4514" s="627"/>
      <c r="AP4514" s="544"/>
      <c r="AQ4514" s="581"/>
      <c r="AR4514" s="586"/>
      <c r="AS4514" s="587"/>
      <c r="AT4514" s="626"/>
      <c r="AU4514" s="627"/>
      <c r="AV4514" s="628"/>
      <c r="AW4514" s="629"/>
      <c r="AX4514" s="632"/>
      <c r="AY4514" s="633"/>
      <c r="AZ4514" s="626"/>
      <c r="BA4514" s="627"/>
      <c r="BB4514" s="544"/>
      <c r="BC4514" s="581"/>
      <c r="BD4514" s="586"/>
      <c r="BE4514" s="587"/>
      <c r="BF4514" s="626"/>
      <c r="BG4514" s="627"/>
      <c r="BH4514" s="628"/>
      <c r="BI4514" s="629"/>
      <c r="BJ4514" s="632"/>
      <c r="BK4514" s="633"/>
      <c r="BL4514" s="626"/>
      <c r="BM4514" s="627"/>
      <c r="BN4514" s="678"/>
      <c r="BO4514" s="679"/>
      <c r="BP4514" s="680"/>
      <c r="BQ4514" s="677"/>
      <c r="BR4514" s="663"/>
      <c r="BS4514" s="663"/>
      <c r="BT4514" s="15"/>
      <c r="BU4514" s="15"/>
      <c r="BV4514" s="95"/>
    </row>
    <row r="4515" spans="1:74" ht="21.75" hidden="1" customHeight="1" x14ac:dyDescent="0.25">
      <c r="A4515" s="95"/>
      <c r="B4515" s="570" t="str">
        <f>IF(ROSTER!B$28="","",ROSTER!B$28)</f>
        <v/>
      </c>
      <c r="C4515" s="572" t="str">
        <f>IF(ROSTER!C$28="","",ROSTER!C$28)</f>
        <v/>
      </c>
      <c r="D4515" s="573"/>
      <c r="E4515" s="574"/>
      <c r="F4515" s="576">
        <f>IF(E4515="y",1,IF(E4515="S",1,0))</f>
        <v>0</v>
      </c>
      <c r="G4515" s="582">
        <f>IF(E4515="S",1,0)</f>
        <v>0</v>
      </c>
      <c r="H4515" s="578"/>
      <c r="I4515" s="543"/>
      <c r="J4515" s="542"/>
      <c r="K4515" s="580"/>
      <c r="L4515" s="584"/>
      <c r="M4515" s="585"/>
      <c r="N4515" s="588">
        <f>L4515+J4515</f>
        <v>0</v>
      </c>
      <c r="O4515" s="589"/>
      <c r="P4515" s="542"/>
      <c r="Q4515" s="580"/>
      <c r="R4515" s="584"/>
      <c r="S4515" s="585"/>
      <c r="T4515" s="588">
        <f>R4515-P4515</f>
        <v>0</v>
      </c>
      <c r="U4515" s="589"/>
      <c r="V4515" s="310"/>
      <c r="W4515" s="310"/>
      <c r="X4515" s="578"/>
      <c r="Y4515" s="543"/>
      <c r="Z4515" s="542"/>
      <c r="AA4515" s="543"/>
      <c r="AB4515" s="542"/>
      <c r="AC4515" s="543"/>
      <c r="AD4515" s="542"/>
      <c r="AE4515" s="580"/>
      <c r="AF4515" s="584"/>
      <c r="AG4515" s="585"/>
      <c r="AH4515" s="595">
        <f>IF(AD4515=0,0,(AF4515/AD4515)*100)</f>
        <v>0</v>
      </c>
      <c r="AI4515" s="596"/>
      <c r="AJ4515" s="542"/>
      <c r="AK4515" s="580"/>
      <c r="AL4515" s="584"/>
      <c r="AM4515" s="585"/>
      <c r="AN4515" s="595">
        <f>IF(AJ4515=0,0,(AL4515/AJ4515)*100)</f>
        <v>0</v>
      </c>
      <c r="AO4515" s="596"/>
      <c r="AP4515" s="542"/>
      <c r="AQ4515" s="580"/>
      <c r="AR4515" s="584"/>
      <c r="AS4515" s="585"/>
      <c r="AT4515" s="595">
        <f>IF(AP4515=0,0,(AR4515/AP4515)*100)</f>
        <v>0</v>
      </c>
      <c r="AU4515" s="596"/>
      <c r="AV4515" s="599">
        <f>AD4515+AJ4515+AP4515</f>
        <v>0</v>
      </c>
      <c r="AW4515" s="600"/>
      <c r="AX4515" s="630">
        <f>AF4515+AL4515+AR4515</f>
        <v>0</v>
      </c>
      <c r="AY4515" s="631"/>
      <c r="AZ4515" s="595">
        <f>IF(AV4515=0,0,(AX4515/AV4515)*100)</f>
        <v>0</v>
      </c>
      <c r="BA4515" s="596"/>
      <c r="BB4515" s="542"/>
      <c r="BC4515" s="580"/>
      <c r="BD4515" s="584"/>
      <c r="BE4515" s="585"/>
      <c r="BF4515" s="595">
        <f>IF(BB4515=0,0,(BD4515/BB4515)*100)</f>
        <v>0</v>
      </c>
      <c r="BG4515" s="596"/>
      <c r="BH4515" s="599">
        <f>AV4515+BB4515</f>
        <v>0</v>
      </c>
      <c r="BI4515" s="600"/>
      <c r="BJ4515" s="630">
        <f>AX4515+BD4515</f>
        <v>0</v>
      </c>
      <c r="BK4515" s="631"/>
      <c r="BL4515" s="595">
        <f>IF(BH4515=0,0,(BJ4515/BH4515)*100)</f>
        <v>0</v>
      </c>
      <c r="BM4515" s="596"/>
      <c r="BN4515" s="656">
        <f>(AF4515*2)+(AL4515*2)+(AR4515*3)+BD4515</f>
        <v>0</v>
      </c>
      <c r="BO4515" s="657"/>
      <c r="BP4515" s="658"/>
      <c r="BQ4515" s="676">
        <f t="shared" ref="BQ4515" si="3354">IF(BS4515=0,0,50*BR4515/BS4515)</f>
        <v>0</v>
      </c>
      <c r="BR4515" s="662">
        <f>(BN4515*BU$11)+(N4515*BU$12)+(Z4515*BU$13)+(R4515*BU$14)+(X4515*BU$15)+(AB4515*BU$16)</f>
        <v>0</v>
      </c>
      <c r="BS4515" s="662">
        <f>((BB4515-BD4515)*BU$18)+((AV4515-AX4515)*BU$17)+(H4515*BU$19)+(P4515*BU$20)</f>
        <v>0</v>
      </c>
      <c r="BT4515" s="15"/>
      <c r="BU4515" s="15"/>
      <c r="BV4515" s="95"/>
    </row>
    <row r="4516" spans="1:74" ht="21.75" hidden="1" customHeight="1" x14ac:dyDescent="0.25">
      <c r="A4516" s="95"/>
      <c r="B4516" s="571"/>
      <c r="C4516" s="642" t="str">
        <f>IF(ROSTER!D$28="","",ROSTER!D$28)</f>
        <v/>
      </c>
      <c r="D4516" s="643"/>
      <c r="E4516" s="575"/>
      <c r="F4516" s="577"/>
      <c r="G4516" s="583"/>
      <c r="H4516" s="579"/>
      <c r="I4516" s="545"/>
      <c r="J4516" s="544"/>
      <c r="K4516" s="581"/>
      <c r="L4516" s="586"/>
      <c r="M4516" s="587"/>
      <c r="N4516" s="592"/>
      <c r="O4516" s="603"/>
      <c r="P4516" s="544"/>
      <c r="Q4516" s="581"/>
      <c r="R4516" s="586"/>
      <c r="S4516" s="587"/>
      <c r="T4516" s="592"/>
      <c r="U4516" s="603"/>
      <c r="V4516" s="311"/>
      <c r="W4516" s="311"/>
      <c r="X4516" s="579"/>
      <c r="Y4516" s="545"/>
      <c r="Z4516" s="544"/>
      <c r="AA4516" s="545"/>
      <c r="AB4516" s="544"/>
      <c r="AC4516" s="545"/>
      <c r="AD4516" s="544"/>
      <c r="AE4516" s="581"/>
      <c r="AF4516" s="586"/>
      <c r="AG4516" s="587"/>
      <c r="AH4516" s="626"/>
      <c r="AI4516" s="627"/>
      <c r="AJ4516" s="544"/>
      <c r="AK4516" s="581"/>
      <c r="AL4516" s="586"/>
      <c r="AM4516" s="587"/>
      <c r="AN4516" s="626"/>
      <c r="AO4516" s="627"/>
      <c r="AP4516" s="544"/>
      <c r="AQ4516" s="581"/>
      <c r="AR4516" s="586"/>
      <c r="AS4516" s="587"/>
      <c r="AT4516" s="626"/>
      <c r="AU4516" s="627"/>
      <c r="AV4516" s="628"/>
      <c r="AW4516" s="629"/>
      <c r="AX4516" s="632"/>
      <c r="AY4516" s="633"/>
      <c r="AZ4516" s="626"/>
      <c r="BA4516" s="627"/>
      <c r="BB4516" s="544"/>
      <c r="BC4516" s="581"/>
      <c r="BD4516" s="586"/>
      <c r="BE4516" s="587"/>
      <c r="BF4516" s="626"/>
      <c r="BG4516" s="627"/>
      <c r="BH4516" s="628"/>
      <c r="BI4516" s="629"/>
      <c r="BJ4516" s="632"/>
      <c r="BK4516" s="633"/>
      <c r="BL4516" s="626"/>
      <c r="BM4516" s="627"/>
      <c r="BN4516" s="678"/>
      <c r="BO4516" s="679"/>
      <c r="BP4516" s="680"/>
      <c r="BQ4516" s="677"/>
      <c r="BR4516" s="663"/>
      <c r="BS4516" s="663"/>
      <c r="BT4516" s="15"/>
      <c r="BU4516" s="15"/>
      <c r="BV4516" s="95"/>
    </row>
    <row r="4517" spans="1:74" ht="21.75" hidden="1" customHeight="1" x14ac:dyDescent="0.25">
      <c r="A4517" s="95"/>
      <c r="B4517" s="570" t="str">
        <f>IF(ROSTER!B$30="","",ROSTER!B$30)</f>
        <v/>
      </c>
      <c r="C4517" s="572" t="str">
        <f>IF(ROSTER!C$30="","",ROSTER!C$30)</f>
        <v/>
      </c>
      <c r="D4517" s="573"/>
      <c r="E4517" s="574"/>
      <c r="F4517" s="576">
        <f>IF(E4517="y",1,IF(E4517="S",1,0))</f>
        <v>0</v>
      </c>
      <c r="G4517" s="582">
        <f>IF(E4517="S",1,0)</f>
        <v>0</v>
      </c>
      <c r="H4517" s="578"/>
      <c r="I4517" s="543"/>
      <c r="J4517" s="542"/>
      <c r="K4517" s="580"/>
      <c r="L4517" s="584"/>
      <c r="M4517" s="585"/>
      <c r="N4517" s="588">
        <f>L4517+J4517</f>
        <v>0</v>
      </c>
      <c r="O4517" s="589"/>
      <c r="P4517" s="542"/>
      <c r="Q4517" s="580"/>
      <c r="R4517" s="584"/>
      <c r="S4517" s="585"/>
      <c r="T4517" s="588">
        <f>R4517-P4517</f>
        <v>0</v>
      </c>
      <c r="U4517" s="589"/>
      <c r="V4517" s="310"/>
      <c r="W4517" s="310"/>
      <c r="X4517" s="578"/>
      <c r="Y4517" s="543"/>
      <c r="Z4517" s="542"/>
      <c r="AA4517" s="543"/>
      <c r="AB4517" s="542"/>
      <c r="AC4517" s="543"/>
      <c r="AD4517" s="542"/>
      <c r="AE4517" s="580"/>
      <c r="AF4517" s="584"/>
      <c r="AG4517" s="585"/>
      <c r="AH4517" s="595">
        <f>IF(AD4517=0,0,(AF4517/AD4517)*100)</f>
        <v>0</v>
      </c>
      <c r="AI4517" s="596"/>
      <c r="AJ4517" s="542"/>
      <c r="AK4517" s="580"/>
      <c r="AL4517" s="584"/>
      <c r="AM4517" s="585"/>
      <c r="AN4517" s="595">
        <f>IF(AJ4517=0,0,(AL4517/AJ4517)*100)</f>
        <v>0</v>
      </c>
      <c r="AO4517" s="596"/>
      <c r="AP4517" s="542"/>
      <c r="AQ4517" s="580"/>
      <c r="AR4517" s="584"/>
      <c r="AS4517" s="585"/>
      <c r="AT4517" s="595">
        <f>IF(AP4517=0,0,(AR4517/AP4517)*100)</f>
        <v>0</v>
      </c>
      <c r="AU4517" s="596"/>
      <c r="AV4517" s="599">
        <f>AD4517+AJ4517+AP4517</f>
        <v>0</v>
      </c>
      <c r="AW4517" s="600"/>
      <c r="AX4517" s="630">
        <f>AF4517+AL4517+AR4517</f>
        <v>0</v>
      </c>
      <c r="AY4517" s="631"/>
      <c r="AZ4517" s="595">
        <f>IF(AV4517=0,0,(AX4517/AV4517)*100)</f>
        <v>0</v>
      </c>
      <c r="BA4517" s="596"/>
      <c r="BB4517" s="542"/>
      <c r="BC4517" s="580"/>
      <c r="BD4517" s="584"/>
      <c r="BE4517" s="585"/>
      <c r="BF4517" s="595">
        <f>IF(BB4517=0,0,(BD4517/BB4517)*100)</f>
        <v>0</v>
      </c>
      <c r="BG4517" s="596"/>
      <c r="BH4517" s="599">
        <f>AV4517+BB4517</f>
        <v>0</v>
      </c>
      <c r="BI4517" s="600"/>
      <c r="BJ4517" s="630">
        <f>AX4517+BD4517</f>
        <v>0</v>
      </c>
      <c r="BK4517" s="631"/>
      <c r="BL4517" s="595">
        <f>IF(BH4517=0,0,(BJ4517/BH4517)*100)</f>
        <v>0</v>
      </c>
      <c r="BM4517" s="596"/>
      <c r="BN4517" s="656">
        <f>(AF4517*2)+(AL4517*2)+(AR4517*3)+BD4517</f>
        <v>0</v>
      </c>
      <c r="BO4517" s="657"/>
      <c r="BP4517" s="658"/>
      <c r="BQ4517" s="676">
        <f t="shared" ref="BQ4517" si="3355">IF(BS4517=0,0,50*BR4517/BS4517)</f>
        <v>0</v>
      </c>
      <c r="BR4517" s="662">
        <f>(BN4517*BU$11)+(N4517*BU$12)+(Z4517*BU$13)+(R4517*BU$14)+(X4517*BU$15)+(AB4517*BU$16)</f>
        <v>0</v>
      </c>
      <c r="BS4517" s="662">
        <f>((BB4517-BD4517)*BU$18)+((AV4517-AX4517)*BU$17)+(H4517*BU$19)+(P4517*BU$20)</f>
        <v>0</v>
      </c>
      <c r="BT4517" s="15"/>
      <c r="BU4517" s="15"/>
      <c r="BV4517" s="95"/>
    </row>
    <row r="4518" spans="1:74" ht="21.75" hidden="1" customHeight="1" x14ac:dyDescent="0.25">
      <c r="A4518" s="95"/>
      <c r="B4518" s="571"/>
      <c r="C4518" s="642" t="str">
        <f>IF(ROSTER!D$30="","",ROSTER!D$30)</f>
        <v/>
      </c>
      <c r="D4518" s="643"/>
      <c r="E4518" s="575"/>
      <c r="F4518" s="577"/>
      <c r="G4518" s="583"/>
      <c r="H4518" s="579"/>
      <c r="I4518" s="545"/>
      <c r="J4518" s="544"/>
      <c r="K4518" s="581"/>
      <c r="L4518" s="586"/>
      <c r="M4518" s="587"/>
      <c r="N4518" s="592"/>
      <c r="O4518" s="603"/>
      <c r="P4518" s="544"/>
      <c r="Q4518" s="581"/>
      <c r="R4518" s="586"/>
      <c r="S4518" s="587"/>
      <c r="T4518" s="592"/>
      <c r="U4518" s="603"/>
      <c r="V4518" s="311"/>
      <c r="W4518" s="311"/>
      <c r="X4518" s="579"/>
      <c r="Y4518" s="545"/>
      <c r="Z4518" s="544"/>
      <c r="AA4518" s="545"/>
      <c r="AB4518" s="544"/>
      <c r="AC4518" s="545"/>
      <c r="AD4518" s="544"/>
      <c r="AE4518" s="581"/>
      <c r="AF4518" s="586"/>
      <c r="AG4518" s="587"/>
      <c r="AH4518" s="626"/>
      <c r="AI4518" s="627"/>
      <c r="AJ4518" s="544"/>
      <c r="AK4518" s="581"/>
      <c r="AL4518" s="586"/>
      <c r="AM4518" s="587"/>
      <c r="AN4518" s="626"/>
      <c r="AO4518" s="627"/>
      <c r="AP4518" s="544"/>
      <c r="AQ4518" s="581"/>
      <c r="AR4518" s="586"/>
      <c r="AS4518" s="587"/>
      <c r="AT4518" s="626"/>
      <c r="AU4518" s="627"/>
      <c r="AV4518" s="628"/>
      <c r="AW4518" s="629"/>
      <c r="AX4518" s="632"/>
      <c r="AY4518" s="633"/>
      <c r="AZ4518" s="626"/>
      <c r="BA4518" s="627"/>
      <c r="BB4518" s="544"/>
      <c r="BC4518" s="581"/>
      <c r="BD4518" s="586"/>
      <c r="BE4518" s="587"/>
      <c r="BF4518" s="626"/>
      <c r="BG4518" s="627"/>
      <c r="BH4518" s="628"/>
      <c r="BI4518" s="629"/>
      <c r="BJ4518" s="632"/>
      <c r="BK4518" s="633"/>
      <c r="BL4518" s="626"/>
      <c r="BM4518" s="627"/>
      <c r="BN4518" s="678"/>
      <c r="BO4518" s="679"/>
      <c r="BP4518" s="680"/>
      <c r="BQ4518" s="677"/>
      <c r="BR4518" s="663"/>
      <c r="BS4518" s="663"/>
      <c r="BT4518" s="15"/>
      <c r="BU4518" s="15"/>
      <c r="BV4518" s="95"/>
    </row>
    <row r="4519" spans="1:74" ht="21.75" hidden="1" customHeight="1" x14ac:dyDescent="0.25">
      <c r="A4519" s="95"/>
      <c r="B4519" s="570" t="str">
        <f>IF(ROSTER!B$32="","",ROSTER!B$32)</f>
        <v/>
      </c>
      <c r="C4519" s="572" t="str">
        <f>IF(ROSTER!C$32="","",ROSTER!C$32)</f>
        <v/>
      </c>
      <c r="D4519" s="573"/>
      <c r="E4519" s="574"/>
      <c r="F4519" s="576">
        <f>IF(E4519="y",1,IF(E4519="S",1,0))</f>
        <v>0</v>
      </c>
      <c r="G4519" s="582">
        <f>IF(E4519="S",1,0)</f>
        <v>0</v>
      </c>
      <c r="H4519" s="578"/>
      <c r="I4519" s="543"/>
      <c r="J4519" s="542"/>
      <c r="K4519" s="580"/>
      <c r="L4519" s="584"/>
      <c r="M4519" s="585"/>
      <c r="N4519" s="588">
        <f>L4519+J4519</f>
        <v>0</v>
      </c>
      <c r="O4519" s="589"/>
      <c r="P4519" s="542"/>
      <c r="Q4519" s="580"/>
      <c r="R4519" s="584"/>
      <c r="S4519" s="585"/>
      <c r="T4519" s="588">
        <f>R4519-P4519</f>
        <v>0</v>
      </c>
      <c r="U4519" s="589"/>
      <c r="V4519" s="310"/>
      <c r="W4519" s="310"/>
      <c r="X4519" s="578"/>
      <c r="Y4519" s="543"/>
      <c r="Z4519" s="542"/>
      <c r="AA4519" s="543"/>
      <c r="AB4519" s="542"/>
      <c r="AC4519" s="543"/>
      <c r="AD4519" s="542"/>
      <c r="AE4519" s="580"/>
      <c r="AF4519" s="584"/>
      <c r="AG4519" s="585"/>
      <c r="AH4519" s="595">
        <f>IF(AD4519=0,0,(AF4519/AD4519)*100)</f>
        <v>0</v>
      </c>
      <c r="AI4519" s="596"/>
      <c r="AJ4519" s="542"/>
      <c r="AK4519" s="580"/>
      <c r="AL4519" s="584"/>
      <c r="AM4519" s="585"/>
      <c r="AN4519" s="595">
        <f>IF(AJ4519=0,0,(AL4519/AJ4519)*100)</f>
        <v>0</v>
      </c>
      <c r="AO4519" s="596"/>
      <c r="AP4519" s="542"/>
      <c r="AQ4519" s="580"/>
      <c r="AR4519" s="584"/>
      <c r="AS4519" s="585"/>
      <c r="AT4519" s="595">
        <f>IF(AP4519=0,0,(AR4519/AP4519)*100)</f>
        <v>0</v>
      </c>
      <c r="AU4519" s="596"/>
      <c r="AV4519" s="599">
        <f>AD4519+AJ4519+AP4519</f>
        <v>0</v>
      </c>
      <c r="AW4519" s="600"/>
      <c r="AX4519" s="630">
        <f>AF4519+AL4519+AR4519</f>
        <v>0</v>
      </c>
      <c r="AY4519" s="631"/>
      <c r="AZ4519" s="595">
        <f>IF(AV4519=0,0,(AX4519/AV4519)*100)</f>
        <v>0</v>
      </c>
      <c r="BA4519" s="596"/>
      <c r="BB4519" s="542"/>
      <c r="BC4519" s="580"/>
      <c r="BD4519" s="584"/>
      <c r="BE4519" s="585"/>
      <c r="BF4519" s="595">
        <f>IF(BB4519=0,0,(BD4519/BB4519)*100)</f>
        <v>0</v>
      </c>
      <c r="BG4519" s="596"/>
      <c r="BH4519" s="599">
        <f>AV4519+BB4519</f>
        <v>0</v>
      </c>
      <c r="BI4519" s="600"/>
      <c r="BJ4519" s="630">
        <f>AX4519+BD4519</f>
        <v>0</v>
      </c>
      <c r="BK4519" s="631"/>
      <c r="BL4519" s="595">
        <f>IF(BH4519=0,0,(BJ4519/BH4519)*100)</f>
        <v>0</v>
      </c>
      <c r="BM4519" s="596"/>
      <c r="BN4519" s="656">
        <f>(AF4519*2)+(AL4519*2)+(AR4519*3)+BD4519</f>
        <v>0</v>
      </c>
      <c r="BO4519" s="657"/>
      <c r="BP4519" s="658"/>
      <c r="BQ4519" s="676">
        <f t="shared" ref="BQ4519" si="3356">IF(BS4519=0,0,50*BR4519/BS4519)</f>
        <v>0</v>
      </c>
      <c r="BR4519" s="662">
        <f>(BN4519*BU$11)+(N4519*BU$12)+(Z4519*BU$13)+(R4519*BU$14)+(X4519*BU$15)+(AB4519*BU$16)</f>
        <v>0</v>
      </c>
      <c r="BS4519" s="662">
        <f>((BB4519-BD4519)*BU$18)+((AV4519-AX4519)*BU$17)+(H4519*BU$19)+(P4519*BU$20)</f>
        <v>0</v>
      </c>
      <c r="BT4519" s="15"/>
      <c r="BU4519" s="15"/>
      <c r="BV4519" s="95"/>
    </row>
    <row r="4520" spans="1:74" ht="21.75" hidden="1" customHeight="1" x14ac:dyDescent="0.25">
      <c r="A4520" s="95"/>
      <c r="B4520" s="571"/>
      <c r="C4520" s="642" t="str">
        <f>IF(ROSTER!D$32="","",ROSTER!D$32)</f>
        <v/>
      </c>
      <c r="D4520" s="643"/>
      <c r="E4520" s="575"/>
      <c r="F4520" s="577"/>
      <c r="G4520" s="583"/>
      <c r="H4520" s="579"/>
      <c r="I4520" s="545"/>
      <c r="J4520" s="544"/>
      <c r="K4520" s="581"/>
      <c r="L4520" s="586"/>
      <c r="M4520" s="587"/>
      <c r="N4520" s="592"/>
      <c r="O4520" s="603"/>
      <c r="P4520" s="544"/>
      <c r="Q4520" s="581"/>
      <c r="R4520" s="586"/>
      <c r="S4520" s="587"/>
      <c r="T4520" s="592"/>
      <c r="U4520" s="603"/>
      <c r="V4520" s="311"/>
      <c r="W4520" s="311"/>
      <c r="X4520" s="579"/>
      <c r="Y4520" s="545"/>
      <c r="Z4520" s="544"/>
      <c r="AA4520" s="545"/>
      <c r="AB4520" s="544"/>
      <c r="AC4520" s="545"/>
      <c r="AD4520" s="544"/>
      <c r="AE4520" s="581"/>
      <c r="AF4520" s="586"/>
      <c r="AG4520" s="587"/>
      <c r="AH4520" s="626"/>
      <c r="AI4520" s="627"/>
      <c r="AJ4520" s="544"/>
      <c r="AK4520" s="581"/>
      <c r="AL4520" s="586"/>
      <c r="AM4520" s="587"/>
      <c r="AN4520" s="626"/>
      <c r="AO4520" s="627"/>
      <c r="AP4520" s="544"/>
      <c r="AQ4520" s="581"/>
      <c r="AR4520" s="586"/>
      <c r="AS4520" s="587"/>
      <c r="AT4520" s="626"/>
      <c r="AU4520" s="627"/>
      <c r="AV4520" s="628"/>
      <c r="AW4520" s="629"/>
      <c r="AX4520" s="632"/>
      <c r="AY4520" s="633"/>
      <c r="AZ4520" s="626"/>
      <c r="BA4520" s="627"/>
      <c r="BB4520" s="544"/>
      <c r="BC4520" s="581"/>
      <c r="BD4520" s="586"/>
      <c r="BE4520" s="587"/>
      <c r="BF4520" s="626"/>
      <c r="BG4520" s="627"/>
      <c r="BH4520" s="628"/>
      <c r="BI4520" s="629"/>
      <c r="BJ4520" s="632"/>
      <c r="BK4520" s="633"/>
      <c r="BL4520" s="626"/>
      <c r="BM4520" s="627"/>
      <c r="BN4520" s="678"/>
      <c r="BO4520" s="679"/>
      <c r="BP4520" s="680"/>
      <c r="BQ4520" s="677"/>
      <c r="BR4520" s="663"/>
      <c r="BS4520" s="663"/>
      <c r="BT4520" s="15"/>
      <c r="BU4520" s="15"/>
      <c r="BV4520" s="95"/>
    </row>
    <row r="4521" spans="1:74" ht="21.75" hidden="1" customHeight="1" x14ac:dyDescent="0.25">
      <c r="A4521" s="95"/>
      <c r="B4521" s="570" t="str">
        <f>IF(ROSTER!B$34="","",ROSTER!B$34)</f>
        <v/>
      </c>
      <c r="C4521" s="572" t="str">
        <f>IF(ROSTER!C$34="","",ROSTER!C$34)</f>
        <v/>
      </c>
      <c r="D4521" s="573"/>
      <c r="E4521" s="574"/>
      <c r="F4521" s="576">
        <f>IF(E4521="y",1,IF(E4521="S",1,0))</f>
        <v>0</v>
      </c>
      <c r="G4521" s="582">
        <f>IF(E4521="S",1,0)</f>
        <v>0</v>
      </c>
      <c r="H4521" s="578"/>
      <c r="I4521" s="543"/>
      <c r="J4521" s="542"/>
      <c r="K4521" s="580"/>
      <c r="L4521" s="584"/>
      <c r="M4521" s="585"/>
      <c r="N4521" s="588">
        <f>L4521+J4521</f>
        <v>0</v>
      </c>
      <c r="O4521" s="589"/>
      <c r="P4521" s="542"/>
      <c r="Q4521" s="580"/>
      <c r="R4521" s="584"/>
      <c r="S4521" s="585"/>
      <c r="T4521" s="588">
        <f>R4521-P4521</f>
        <v>0</v>
      </c>
      <c r="U4521" s="589"/>
      <c r="V4521" s="310"/>
      <c r="W4521" s="310"/>
      <c r="X4521" s="578"/>
      <c r="Y4521" s="543"/>
      <c r="Z4521" s="542"/>
      <c r="AA4521" s="543"/>
      <c r="AB4521" s="542"/>
      <c r="AC4521" s="543"/>
      <c r="AD4521" s="542"/>
      <c r="AE4521" s="580"/>
      <c r="AF4521" s="584"/>
      <c r="AG4521" s="585"/>
      <c r="AH4521" s="595">
        <f>IF(AD4521=0,0,(AF4521/AD4521)*100)</f>
        <v>0</v>
      </c>
      <c r="AI4521" s="596"/>
      <c r="AJ4521" s="542"/>
      <c r="AK4521" s="580"/>
      <c r="AL4521" s="584"/>
      <c r="AM4521" s="585"/>
      <c r="AN4521" s="595">
        <f>IF(AJ4521=0,0,(AL4521/AJ4521)*100)</f>
        <v>0</v>
      </c>
      <c r="AO4521" s="596"/>
      <c r="AP4521" s="542"/>
      <c r="AQ4521" s="580"/>
      <c r="AR4521" s="584"/>
      <c r="AS4521" s="585"/>
      <c r="AT4521" s="595">
        <f>IF(AP4521=0,0,(AR4521/AP4521)*100)</f>
        <v>0</v>
      </c>
      <c r="AU4521" s="596"/>
      <c r="AV4521" s="599">
        <f>AD4521+AJ4521+AP4521</f>
        <v>0</v>
      </c>
      <c r="AW4521" s="600"/>
      <c r="AX4521" s="630">
        <f>AF4521+AL4521+AR4521</f>
        <v>0</v>
      </c>
      <c r="AY4521" s="631"/>
      <c r="AZ4521" s="595">
        <f>IF(AV4521=0,0,(AX4521/AV4521)*100)</f>
        <v>0</v>
      </c>
      <c r="BA4521" s="596"/>
      <c r="BB4521" s="542"/>
      <c r="BC4521" s="580"/>
      <c r="BD4521" s="584"/>
      <c r="BE4521" s="585"/>
      <c r="BF4521" s="595">
        <f>IF(BB4521=0,0,(BD4521/BB4521)*100)</f>
        <v>0</v>
      </c>
      <c r="BG4521" s="596"/>
      <c r="BH4521" s="599">
        <f>AV4521+BB4521</f>
        <v>0</v>
      </c>
      <c r="BI4521" s="600"/>
      <c r="BJ4521" s="630">
        <f>AX4521+BD4521</f>
        <v>0</v>
      </c>
      <c r="BK4521" s="631"/>
      <c r="BL4521" s="595">
        <f>IF(BH4521=0,0,(BJ4521/BH4521)*100)</f>
        <v>0</v>
      </c>
      <c r="BM4521" s="596"/>
      <c r="BN4521" s="656">
        <f>(AF4521*2)+(AL4521*2)+(AR4521*3)+BD4521</f>
        <v>0</v>
      </c>
      <c r="BO4521" s="657"/>
      <c r="BP4521" s="658"/>
      <c r="BQ4521" s="676">
        <f t="shared" ref="BQ4521" si="3357">IF(BS4521=0,0,50*BR4521/BS4521)</f>
        <v>0</v>
      </c>
      <c r="BR4521" s="662">
        <f>(BN4521*BU$11)+(N4521*BU$12)+(Z4521*BU$13)+(R4521*BU$14)+(X4521*BU$15)+(AB4521*BU$16)</f>
        <v>0</v>
      </c>
      <c r="BS4521" s="662">
        <f>((BB4521-BD4521)*BU$18)+((AV4521-AX4521)*BU$17)+(H4521*BU$19)+(P4521*BU$20)</f>
        <v>0</v>
      </c>
      <c r="BT4521" s="15"/>
      <c r="BU4521" s="15"/>
      <c r="BV4521" s="95"/>
    </row>
    <row r="4522" spans="1:74" ht="21.75" hidden="1" customHeight="1" x14ac:dyDescent="0.25">
      <c r="A4522" s="95"/>
      <c r="B4522" s="571"/>
      <c r="C4522" s="642" t="str">
        <f>IF(ROSTER!D$34="","",ROSTER!D$34)</f>
        <v/>
      </c>
      <c r="D4522" s="643"/>
      <c r="E4522" s="575"/>
      <c r="F4522" s="577"/>
      <c r="G4522" s="583"/>
      <c r="H4522" s="579"/>
      <c r="I4522" s="545"/>
      <c r="J4522" s="544"/>
      <c r="K4522" s="581"/>
      <c r="L4522" s="586"/>
      <c r="M4522" s="587"/>
      <c r="N4522" s="592"/>
      <c r="O4522" s="603"/>
      <c r="P4522" s="544"/>
      <c r="Q4522" s="581"/>
      <c r="R4522" s="586"/>
      <c r="S4522" s="587"/>
      <c r="T4522" s="592"/>
      <c r="U4522" s="603"/>
      <c r="V4522" s="311"/>
      <c r="W4522" s="311"/>
      <c r="X4522" s="579"/>
      <c r="Y4522" s="545"/>
      <c r="Z4522" s="544"/>
      <c r="AA4522" s="545"/>
      <c r="AB4522" s="544"/>
      <c r="AC4522" s="545"/>
      <c r="AD4522" s="544"/>
      <c r="AE4522" s="581"/>
      <c r="AF4522" s="586"/>
      <c r="AG4522" s="587"/>
      <c r="AH4522" s="626"/>
      <c r="AI4522" s="627"/>
      <c r="AJ4522" s="544"/>
      <c r="AK4522" s="581"/>
      <c r="AL4522" s="586"/>
      <c r="AM4522" s="587"/>
      <c r="AN4522" s="626"/>
      <c r="AO4522" s="627"/>
      <c r="AP4522" s="544"/>
      <c r="AQ4522" s="581"/>
      <c r="AR4522" s="586"/>
      <c r="AS4522" s="587"/>
      <c r="AT4522" s="626"/>
      <c r="AU4522" s="627"/>
      <c r="AV4522" s="628"/>
      <c r="AW4522" s="629"/>
      <c r="AX4522" s="632"/>
      <c r="AY4522" s="633"/>
      <c r="AZ4522" s="626"/>
      <c r="BA4522" s="627"/>
      <c r="BB4522" s="544"/>
      <c r="BC4522" s="581"/>
      <c r="BD4522" s="586"/>
      <c r="BE4522" s="587"/>
      <c r="BF4522" s="626"/>
      <c r="BG4522" s="627"/>
      <c r="BH4522" s="628"/>
      <c r="BI4522" s="629"/>
      <c r="BJ4522" s="632"/>
      <c r="BK4522" s="633"/>
      <c r="BL4522" s="626"/>
      <c r="BM4522" s="627"/>
      <c r="BN4522" s="678"/>
      <c r="BO4522" s="679"/>
      <c r="BP4522" s="680"/>
      <c r="BQ4522" s="677"/>
      <c r="BR4522" s="663"/>
      <c r="BS4522" s="663"/>
      <c r="BT4522" s="15"/>
      <c r="BU4522" s="15"/>
      <c r="BV4522" s="95"/>
    </row>
    <row r="4523" spans="1:74" ht="21.75" hidden="1" customHeight="1" x14ac:dyDescent="0.25">
      <c r="A4523" s="95"/>
      <c r="B4523" s="570" t="str">
        <f>IF(ROSTER!B$36="","",ROSTER!B$36)</f>
        <v/>
      </c>
      <c r="C4523" s="572" t="str">
        <f>IF(ROSTER!C$36="","",ROSTER!C$36)</f>
        <v/>
      </c>
      <c r="D4523" s="573"/>
      <c r="E4523" s="574"/>
      <c r="F4523" s="576">
        <f>IF(E4523="y",1,IF(E4523="S",1,0))</f>
        <v>0</v>
      </c>
      <c r="G4523" s="582">
        <f>IF(E4523="S",1,0)</f>
        <v>0</v>
      </c>
      <c r="H4523" s="578"/>
      <c r="I4523" s="543"/>
      <c r="J4523" s="542"/>
      <c r="K4523" s="580"/>
      <c r="L4523" s="584"/>
      <c r="M4523" s="585"/>
      <c r="N4523" s="588">
        <f>L4523+J4523</f>
        <v>0</v>
      </c>
      <c r="O4523" s="589"/>
      <c r="P4523" s="542"/>
      <c r="Q4523" s="580"/>
      <c r="R4523" s="584"/>
      <c r="S4523" s="585"/>
      <c r="T4523" s="588">
        <f>R4523-P4523</f>
        <v>0</v>
      </c>
      <c r="U4523" s="589"/>
      <c r="V4523" s="310"/>
      <c r="W4523" s="310"/>
      <c r="X4523" s="578"/>
      <c r="Y4523" s="543"/>
      <c r="Z4523" s="542"/>
      <c r="AA4523" s="543"/>
      <c r="AB4523" s="542"/>
      <c r="AC4523" s="543"/>
      <c r="AD4523" s="542"/>
      <c r="AE4523" s="580"/>
      <c r="AF4523" s="584"/>
      <c r="AG4523" s="585"/>
      <c r="AH4523" s="595">
        <f>IF(AD4523=0,0,(AF4523/AD4523)*100)</f>
        <v>0</v>
      </c>
      <c r="AI4523" s="596"/>
      <c r="AJ4523" s="542"/>
      <c r="AK4523" s="580"/>
      <c r="AL4523" s="584"/>
      <c r="AM4523" s="585"/>
      <c r="AN4523" s="595">
        <f>IF(AJ4523=0,0,(AL4523/AJ4523)*100)</f>
        <v>0</v>
      </c>
      <c r="AO4523" s="596"/>
      <c r="AP4523" s="542"/>
      <c r="AQ4523" s="580"/>
      <c r="AR4523" s="584"/>
      <c r="AS4523" s="585"/>
      <c r="AT4523" s="595">
        <f>IF(AP4523=0,0,(AR4523/AP4523)*100)</f>
        <v>0</v>
      </c>
      <c r="AU4523" s="596"/>
      <c r="AV4523" s="599">
        <f>AD4523+AJ4523+AP4523</f>
        <v>0</v>
      </c>
      <c r="AW4523" s="600"/>
      <c r="AX4523" s="630">
        <f>AF4523+AL4523+AR4523</f>
        <v>0</v>
      </c>
      <c r="AY4523" s="631"/>
      <c r="AZ4523" s="595">
        <f>IF(AV4523=0,0,(AX4523/AV4523)*100)</f>
        <v>0</v>
      </c>
      <c r="BA4523" s="596"/>
      <c r="BB4523" s="542"/>
      <c r="BC4523" s="580"/>
      <c r="BD4523" s="584"/>
      <c r="BE4523" s="585"/>
      <c r="BF4523" s="595">
        <f>IF(BB4523=0,0,(BD4523/BB4523)*100)</f>
        <v>0</v>
      </c>
      <c r="BG4523" s="596"/>
      <c r="BH4523" s="599">
        <f>AV4523+BB4523</f>
        <v>0</v>
      </c>
      <c r="BI4523" s="600"/>
      <c r="BJ4523" s="630">
        <f>AX4523+BD4523</f>
        <v>0</v>
      </c>
      <c r="BK4523" s="631"/>
      <c r="BL4523" s="595">
        <f>IF(BH4523=0,0,(BJ4523/BH4523)*100)</f>
        <v>0</v>
      </c>
      <c r="BM4523" s="596"/>
      <c r="BN4523" s="656">
        <f>(AF4523*2)+(AL4523*2)+(AR4523*3)+BD4523</f>
        <v>0</v>
      </c>
      <c r="BO4523" s="657"/>
      <c r="BP4523" s="658"/>
      <c r="BQ4523" s="676">
        <f t="shared" ref="BQ4523" si="3358">IF(BS4523=0,0,50*BR4523/BS4523)</f>
        <v>0</v>
      </c>
      <c r="BR4523" s="662">
        <f>(BN4523*BU$11)+(N4523*BU$12)+(Z4523*BU$13)+(R4523*BU$14)+(X4523*BU$15)+(AB4523*BU$16)</f>
        <v>0</v>
      </c>
      <c r="BS4523" s="662">
        <f>((BB4523-BD4523)*BU$18)+((AV4523-AX4523)*BU$17)+(H4523*BU$19)+(P4523*BU$20)</f>
        <v>0</v>
      </c>
      <c r="BT4523" s="15"/>
      <c r="BU4523" s="15"/>
      <c r="BV4523" s="95"/>
    </row>
    <row r="4524" spans="1:74" ht="21.75" hidden="1" customHeight="1" x14ac:dyDescent="0.25">
      <c r="A4524" s="95"/>
      <c r="B4524" s="571"/>
      <c r="C4524" s="642" t="str">
        <f>IF(ROSTER!D$36="","",ROSTER!D$36)</f>
        <v/>
      </c>
      <c r="D4524" s="643"/>
      <c r="E4524" s="575"/>
      <c r="F4524" s="577"/>
      <c r="G4524" s="583"/>
      <c r="H4524" s="579"/>
      <c r="I4524" s="545"/>
      <c r="J4524" s="544"/>
      <c r="K4524" s="581"/>
      <c r="L4524" s="586"/>
      <c r="M4524" s="587"/>
      <c r="N4524" s="592"/>
      <c r="O4524" s="603"/>
      <c r="P4524" s="544"/>
      <c r="Q4524" s="581"/>
      <c r="R4524" s="586"/>
      <c r="S4524" s="587"/>
      <c r="T4524" s="592"/>
      <c r="U4524" s="603"/>
      <c r="V4524" s="311"/>
      <c r="W4524" s="311"/>
      <c r="X4524" s="579"/>
      <c r="Y4524" s="545"/>
      <c r="Z4524" s="544"/>
      <c r="AA4524" s="545"/>
      <c r="AB4524" s="544"/>
      <c r="AC4524" s="545"/>
      <c r="AD4524" s="544"/>
      <c r="AE4524" s="581"/>
      <c r="AF4524" s="586"/>
      <c r="AG4524" s="587"/>
      <c r="AH4524" s="626"/>
      <c r="AI4524" s="627"/>
      <c r="AJ4524" s="544"/>
      <c r="AK4524" s="581"/>
      <c r="AL4524" s="586"/>
      <c r="AM4524" s="587"/>
      <c r="AN4524" s="626"/>
      <c r="AO4524" s="627"/>
      <c r="AP4524" s="544"/>
      <c r="AQ4524" s="581"/>
      <c r="AR4524" s="586"/>
      <c r="AS4524" s="587"/>
      <c r="AT4524" s="626"/>
      <c r="AU4524" s="627"/>
      <c r="AV4524" s="628"/>
      <c r="AW4524" s="629"/>
      <c r="AX4524" s="632"/>
      <c r="AY4524" s="633"/>
      <c r="AZ4524" s="626"/>
      <c r="BA4524" s="627"/>
      <c r="BB4524" s="544"/>
      <c r="BC4524" s="581"/>
      <c r="BD4524" s="586"/>
      <c r="BE4524" s="587"/>
      <c r="BF4524" s="626"/>
      <c r="BG4524" s="627"/>
      <c r="BH4524" s="628"/>
      <c r="BI4524" s="629"/>
      <c r="BJ4524" s="632"/>
      <c r="BK4524" s="633"/>
      <c r="BL4524" s="626"/>
      <c r="BM4524" s="627"/>
      <c r="BN4524" s="678"/>
      <c r="BO4524" s="679"/>
      <c r="BP4524" s="680"/>
      <c r="BQ4524" s="677"/>
      <c r="BR4524" s="663"/>
      <c r="BS4524" s="663"/>
      <c r="BT4524" s="15"/>
      <c r="BU4524" s="15"/>
      <c r="BV4524" s="95"/>
    </row>
    <row r="4525" spans="1:74" ht="21.75" hidden="1" customHeight="1" x14ac:dyDescent="0.25">
      <c r="A4525" s="95"/>
      <c r="B4525" s="570" t="str">
        <f>IF(ROSTER!B$38="","",ROSTER!B$38)</f>
        <v/>
      </c>
      <c r="C4525" s="572" t="str">
        <f>IF(ROSTER!C$38="","",ROSTER!C$38)</f>
        <v/>
      </c>
      <c r="D4525" s="573"/>
      <c r="E4525" s="574"/>
      <c r="F4525" s="576">
        <f>IF(E4525="y",1,IF(E4525="S",1,0))</f>
        <v>0</v>
      </c>
      <c r="G4525" s="582">
        <f>IF(E4525="S",1,0)</f>
        <v>0</v>
      </c>
      <c r="H4525" s="578"/>
      <c r="I4525" s="543"/>
      <c r="J4525" s="542"/>
      <c r="K4525" s="580"/>
      <c r="L4525" s="584"/>
      <c r="M4525" s="585"/>
      <c r="N4525" s="588">
        <f>L4525+J4525</f>
        <v>0</v>
      </c>
      <c r="O4525" s="589"/>
      <c r="P4525" s="542"/>
      <c r="Q4525" s="580"/>
      <c r="R4525" s="584"/>
      <c r="S4525" s="585"/>
      <c r="T4525" s="588">
        <f>R4525-P4525</f>
        <v>0</v>
      </c>
      <c r="U4525" s="589"/>
      <c r="V4525" s="310"/>
      <c r="W4525" s="310"/>
      <c r="X4525" s="578"/>
      <c r="Y4525" s="543"/>
      <c r="Z4525" s="542"/>
      <c r="AA4525" s="543"/>
      <c r="AB4525" s="542"/>
      <c r="AC4525" s="543"/>
      <c r="AD4525" s="542"/>
      <c r="AE4525" s="580"/>
      <c r="AF4525" s="584"/>
      <c r="AG4525" s="585"/>
      <c r="AH4525" s="595">
        <f>IF(AD4525=0,0,(AF4525/AD4525)*100)</f>
        <v>0</v>
      </c>
      <c r="AI4525" s="596"/>
      <c r="AJ4525" s="542"/>
      <c r="AK4525" s="580"/>
      <c r="AL4525" s="584"/>
      <c r="AM4525" s="585"/>
      <c r="AN4525" s="595">
        <f>IF(AJ4525=0,0,(AL4525/AJ4525)*100)</f>
        <v>0</v>
      </c>
      <c r="AO4525" s="596"/>
      <c r="AP4525" s="542"/>
      <c r="AQ4525" s="580"/>
      <c r="AR4525" s="584"/>
      <c r="AS4525" s="585"/>
      <c r="AT4525" s="595">
        <f>IF(AP4525=0,0,(AR4525/AP4525)*100)</f>
        <v>0</v>
      </c>
      <c r="AU4525" s="596"/>
      <c r="AV4525" s="599">
        <f>AD4525+AJ4525+AP4525</f>
        <v>0</v>
      </c>
      <c r="AW4525" s="600"/>
      <c r="AX4525" s="630">
        <f>AF4525+AL4525+AR4525</f>
        <v>0</v>
      </c>
      <c r="AY4525" s="631"/>
      <c r="AZ4525" s="595">
        <f>IF(AV4525=0,0,(AX4525/AV4525)*100)</f>
        <v>0</v>
      </c>
      <c r="BA4525" s="596"/>
      <c r="BB4525" s="542"/>
      <c r="BC4525" s="580"/>
      <c r="BD4525" s="584"/>
      <c r="BE4525" s="585"/>
      <c r="BF4525" s="595">
        <f>IF(BB4525=0,0,(BD4525/BB4525)*100)</f>
        <v>0</v>
      </c>
      <c r="BG4525" s="596"/>
      <c r="BH4525" s="599">
        <f>AV4525+BB4525</f>
        <v>0</v>
      </c>
      <c r="BI4525" s="600"/>
      <c r="BJ4525" s="630">
        <f>AX4525+BD4525</f>
        <v>0</v>
      </c>
      <c r="BK4525" s="631"/>
      <c r="BL4525" s="595">
        <f>IF(BH4525=0,0,(BJ4525/BH4525)*100)</f>
        <v>0</v>
      </c>
      <c r="BM4525" s="596"/>
      <c r="BN4525" s="656">
        <f>(AF4525*2)+(AL4525*2)+(AR4525*3)+BD4525</f>
        <v>0</v>
      </c>
      <c r="BO4525" s="657"/>
      <c r="BP4525" s="658"/>
      <c r="BQ4525" s="676">
        <f t="shared" ref="BQ4525" si="3359">IF(BS4525=0,0,50*BR4525/BS4525)</f>
        <v>0</v>
      </c>
      <c r="BR4525" s="662">
        <f>(BN4525*BU$11)+(N4525*BU$12)+(Z4525*BU$13)+(R4525*BU$14)+(X4525*BU$15)+(AB4525*BU$16)</f>
        <v>0</v>
      </c>
      <c r="BS4525" s="662">
        <f>((BB4525-BD4525)*BU$18)+((AV4525-AX4525)*BU$17)+(H4525*BU$19)+(P4525*BU$20)</f>
        <v>0</v>
      </c>
      <c r="BT4525" s="15"/>
      <c r="BU4525" s="15"/>
      <c r="BV4525" s="95"/>
    </row>
    <row r="4526" spans="1:74" ht="21.75" hidden="1" customHeight="1" x14ac:dyDescent="0.25">
      <c r="A4526" s="95"/>
      <c r="B4526" s="571"/>
      <c r="C4526" s="642" t="str">
        <f>IF(ROSTER!D$38="","",ROSTER!D$38)</f>
        <v/>
      </c>
      <c r="D4526" s="643"/>
      <c r="E4526" s="575"/>
      <c r="F4526" s="577"/>
      <c r="G4526" s="583"/>
      <c r="H4526" s="579"/>
      <c r="I4526" s="545"/>
      <c r="J4526" s="544"/>
      <c r="K4526" s="581"/>
      <c r="L4526" s="586"/>
      <c r="M4526" s="587"/>
      <c r="N4526" s="592"/>
      <c r="O4526" s="603"/>
      <c r="P4526" s="544"/>
      <c r="Q4526" s="581"/>
      <c r="R4526" s="586"/>
      <c r="S4526" s="587"/>
      <c r="T4526" s="592"/>
      <c r="U4526" s="603"/>
      <c r="V4526" s="311"/>
      <c r="W4526" s="311"/>
      <c r="X4526" s="579"/>
      <c r="Y4526" s="545"/>
      <c r="Z4526" s="544"/>
      <c r="AA4526" s="545"/>
      <c r="AB4526" s="544"/>
      <c r="AC4526" s="545"/>
      <c r="AD4526" s="544"/>
      <c r="AE4526" s="581"/>
      <c r="AF4526" s="586"/>
      <c r="AG4526" s="587"/>
      <c r="AH4526" s="626"/>
      <c r="AI4526" s="627"/>
      <c r="AJ4526" s="544"/>
      <c r="AK4526" s="581"/>
      <c r="AL4526" s="586"/>
      <c r="AM4526" s="587"/>
      <c r="AN4526" s="626"/>
      <c r="AO4526" s="627"/>
      <c r="AP4526" s="544"/>
      <c r="AQ4526" s="581"/>
      <c r="AR4526" s="586"/>
      <c r="AS4526" s="587"/>
      <c r="AT4526" s="626"/>
      <c r="AU4526" s="627"/>
      <c r="AV4526" s="628"/>
      <c r="AW4526" s="629"/>
      <c r="AX4526" s="632"/>
      <c r="AY4526" s="633"/>
      <c r="AZ4526" s="626"/>
      <c r="BA4526" s="627"/>
      <c r="BB4526" s="544"/>
      <c r="BC4526" s="581"/>
      <c r="BD4526" s="586"/>
      <c r="BE4526" s="587"/>
      <c r="BF4526" s="626"/>
      <c r="BG4526" s="627"/>
      <c r="BH4526" s="628"/>
      <c r="BI4526" s="629"/>
      <c r="BJ4526" s="632"/>
      <c r="BK4526" s="633"/>
      <c r="BL4526" s="626"/>
      <c r="BM4526" s="627"/>
      <c r="BN4526" s="678"/>
      <c r="BO4526" s="679"/>
      <c r="BP4526" s="680"/>
      <c r="BQ4526" s="677"/>
      <c r="BR4526" s="663"/>
      <c r="BS4526" s="663"/>
      <c r="BT4526" s="15"/>
      <c r="BU4526" s="15"/>
      <c r="BV4526" s="95"/>
    </row>
    <row r="4527" spans="1:74" ht="21.75" hidden="1" customHeight="1" x14ac:dyDescent="0.25">
      <c r="A4527" s="95"/>
      <c r="B4527" s="570" t="str">
        <f>IF(ROSTER!B$40="","",ROSTER!B$40)</f>
        <v/>
      </c>
      <c r="C4527" s="572" t="str">
        <f>IF(ROSTER!C$40="","",ROSTER!C$40)</f>
        <v/>
      </c>
      <c r="D4527" s="573"/>
      <c r="E4527" s="574"/>
      <c r="F4527" s="576">
        <f>IF(E4527="y",1,IF(E4527="S",1,0))</f>
        <v>0</v>
      </c>
      <c r="G4527" s="582">
        <f>IF(E4527="S",1,0)</f>
        <v>0</v>
      </c>
      <c r="H4527" s="578"/>
      <c r="I4527" s="543"/>
      <c r="J4527" s="542"/>
      <c r="K4527" s="580"/>
      <c r="L4527" s="584"/>
      <c r="M4527" s="585"/>
      <c r="N4527" s="588">
        <f>L4527+J4527</f>
        <v>0</v>
      </c>
      <c r="O4527" s="589"/>
      <c r="P4527" s="542"/>
      <c r="Q4527" s="580"/>
      <c r="R4527" s="584"/>
      <c r="S4527" s="585"/>
      <c r="T4527" s="588">
        <f>R4527-P4527</f>
        <v>0</v>
      </c>
      <c r="U4527" s="589"/>
      <c r="V4527" s="310"/>
      <c r="W4527" s="310"/>
      <c r="X4527" s="578"/>
      <c r="Y4527" s="543"/>
      <c r="Z4527" s="542"/>
      <c r="AA4527" s="543"/>
      <c r="AB4527" s="542"/>
      <c r="AC4527" s="543"/>
      <c r="AD4527" s="542"/>
      <c r="AE4527" s="580"/>
      <c r="AF4527" s="584"/>
      <c r="AG4527" s="585"/>
      <c r="AH4527" s="595">
        <f>IF(AD4527=0,0,(AF4527/AD4527)*100)</f>
        <v>0</v>
      </c>
      <c r="AI4527" s="596"/>
      <c r="AJ4527" s="542"/>
      <c r="AK4527" s="580"/>
      <c r="AL4527" s="584"/>
      <c r="AM4527" s="585"/>
      <c r="AN4527" s="595">
        <f>IF(AJ4527=0,0,(AL4527/AJ4527)*100)</f>
        <v>0</v>
      </c>
      <c r="AO4527" s="596"/>
      <c r="AP4527" s="542"/>
      <c r="AQ4527" s="580"/>
      <c r="AR4527" s="584"/>
      <c r="AS4527" s="585"/>
      <c r="AT4527" s="595">
        <f>IF(AP4527=0,0,(AR4527/AP4527)*100)</f>
        <v>0</v>
      </c>
      <c r="AU4527" s="596"/>
      <c r="AV4527" s="599">
        <f>AD4527+AJ4527+AP4527</f>
        <v>0</v>
      </c>
      <c r="AW4527" s="600"/>
      <c r="AX4527" s="630">
        <f>AF4527+AL4527+AR4527</f>
        <v>0</v>
      </c>
      <c r="AY4527" s="631"/>
      <c r="AZ4527" s="595">
        <f>IF(AV4527=0,0,(AX4527/AV4527)*100)</f>
        <v>0</v>
      </c>
      <c r="BA4527" s="596"/>
      <c r="BB4527" s="542"/>
      <c r="BC4527" s="580"/>
      <c r="BD4527" s="584"/>
      <c r="BE4527" s="585"/>
      <c r="BF4527" s="595">
        <f>IF(BB4527=0,0,(BD4527/BB4527)*100)</f>
        <v>0</v>
      </c>
      <c r="BG4527" s="596"/>
      <c r="BH4527" s="599">
        <f>AV4527+BB4527</f>
        <v>0</v>
      </c>
      <c r="BI4527" s="600"/>
      <c r="BJ4527" s="630">
        <f>AX4527+BD4527</f>
        <v>0</v>
      </c>
      <c r="BK4527" s="631"/>
      <c r="BL4527" s="595">
        <f>IF(BH4527=0,0,(BJ4527/BH4527)*100)</f>
        <v>0</v>
      </c>
      <c r="BM4527" s="596"/>
      <c r="BN4527" s="656">
        <f>(AF4527*2)+(AL4527*2)+(AR4527*3)+BD4527</f>
        <v>0</v>
      </c>
      <c r="BO4527" s="657"/>
      <c r="BP4527" s="658"/>
      <c r="BQ4527" s="676">
        <f t="shared" ref="BQ4527" si="3360">IF(BS4527=0,0,50*BR4527/BS4527)</f>
        <v>0</v>
      </c>
      <c r="BR4527" s="662">
        <f>(BN4527*BU$11)+(N4527*BU$12)+(Z4527*BU$13)+(R4527*BU$14)+(X4527*BU$15)+(AB4527*BU$16)</f>
        <v>0</v>
      </c>
      <c r="BS4527" s="662">
        <f>((BB4527-BD4527)*BU$18)+((AV4527-AX4527)*BU$17)+(H4527*BU$19)+(P4527*BU$20)</f>
        <v>0</v>
      </c>
      <c r="BT4527" s="15"/>
      <c r="BU4527" s="15"/>
      <c r="BV4527" s="95"/>
    </row>
    <row r="4528" spans="1:74" ht="21.75" hidden="1" customHeight="1" x14ac:dyDescent="0.25">
      <c r="A4528" s="95"/>
      <c r="B4528" s="571"/>
      <c r="C4528" s="642" t="str">
        <f>IF(ROSTER!D$40="","",ROSTER!D$40)</f>
        <v/>
      </c>
      <c r="D4528" s="643"/>
      <c r="E4528" s="575"/>
      <c r="F4528" s="577"/>
      <c r="G4528" s="583"/>
      <c r="H4528" s="579"/>
      <c r="I4528" s="545"/>
      <c r="J4528" s="544"/>
      <c r="K4528" s="581"/>
      <c r="L4528" s="586"/>
      <c r="M4528" s="587"/>
      <c r="N4528" s="592"/>
      <c r="O4528" s="603"/>
      <c r="P4528" s="544"/>
      <c r="Q4528" s="581"/>
      <c r="R4528" s="586"/>
      <c r="S4528" s="587"/>
      <c r="T4528" s="592"/>
      <c r="U4528" s="603"/>
      <c r="V4528" s="311"/>
      <c r="W4528" s="311"/>
      <c r="X4528" s="579"/>
      <c r="Y4528" s="545"/>
      <c r="Z4528" s="544"/>
      <c r="AA4528" s="545"/>
      <c r="AB4528" s="544"/>
      <c r="AC4528" s="545"/>
      <c r="AD4528" s="544"/>
      <c r="AE4528" s="581"/>
      <c r="AF4528" s="586"/>
      <c r="AG4528" s="587"/>
      <c r="AH4528" s="626"/>
      <c r="AI4528" s="627"/>
      <c r="AJ4528" s="544"/>
      <c r="AK4528" s="581"/>
      <c r="AL4528" s="586"/>
      <c r="AM4528" s="587"/>
      <c r="AN4528" s="626"/>
      <c r="AO4528" s="627"/>
      <c r="AP4528" s="544"/>
      <c r="AQ4528" s="581"/>
      <c r="AR4528" s="586"/>
      <c r="AS4528" s="587"/>
      <c r="AT4528" s="626"/>
      <c r="AU4528" s="627"/>
      <c r="AV4528" s="628"/>
      <c r="AW4528" s="629"/>
      <c r="AX4528" s="632"/>
      <c r="AY4528" s="633"/>
      <c r="AZ4528" s="626"/>
      <c r="BA4528" s="627"/>
      <c r="BB4528" s="544"/>
      <c r="BC4528" s="581"/>
      <c r="BD4528" s="586"/>
      <c r="BE4528" s="587"/>
      <c r="BF4528" s="626"/>
      <c r="BG4528" s="627"/>
      <c r="BH4528" s="628"/>
      <c r="BI4528" s="629"/>
      <c r="BJ4528" s="632"/>
      <c r="BK4528" s="633"/>
      <c r="BL4528" s="626"/>
      <c r="BM4528" s="627"/>
      <c r="BN4528" s="678"/>
      <c r="BO4528" s="679"/>
      <c r="BP4528" s="680"/>
      <c r="BQ4528" s="677"/>
      <c r="BR4528" s="663"/>
      <c r="BS4528" s="663"/>
      <c r="BT4528" s="15"/>
      <c r="BU4528" s="15"/>
      <c r="BV4528" s="95"/>
    </row>
    <row r="4529" spans="1:77" ht="21.75" hidden="1" customHeight="1" x14ac:dyDescent="0.25">
      <c r="A4529" s="95"/>
      <c r="B4529" s="570" t="str">
        <f>IF(ROSTER!B$42="","",ROSTER!B$42)</f>
        <v/>
      </c>
      <c r="C4529" s="572" t="str">
        <f>IF(ROSTER!C$42="","",ROSTER!C$42)</f>
        <v/>
      </c>
      <c r="D4529" s="573"/>
      <c r="E4529" s="574"/>
      <c r="F4529" s="576">
        <f>IF(E4529="y",1,IF(E4529="S",1,0))</f>
        <v>0</v>
      </c>
      <c r="G4529" s="582">
        <f>IF(E4529="S",1,0)</f>
        <v>0</v>
      </c>
      <c r="H4529" s="578"/>
      <c r="I4529" s="543"/>
      <c r="J4529" s="542"/>
      <c r="K4529" s="580"/>
      <c r="L4529" s="584"/>
      <c r="M4529" s="585"/>
      <c r="N4529" s="588">
        <f>L4529+J4529</f>
        <v>0</v>
      </c>
      <c r="O4529" s="589"/>
      <c r="P4529" s="542"/>
      <c r="Q4529" s="580"/>
      <c r="R4529" s="584"/>
      <c r="S4529" s="585"/>
      <c r="T4529" s="588">
        <f>R4529-P4529</f>
        <v>0</v>
      </c>
      <c r="U4529" s="589"/>
      <c r="V4529" s="310"/>
      <c r="W4529" s="310"/>
      <c r="X4529" s="578"/>
      <c r="Y4529" s="543"/>
      <c r="Z4529" s="542"/>
      <c r="AA4529" s="543"/>
      <c r="AB4529" s="542"/>
      <c r="AC4529" s="543"/>
      <c r="AD4529" s="542"/>
      <c r="AE4529" s="580"/>
      <c r="AF4529" s="584"/>
      <c r="AG4529" s="585"/>
      <c r="AH4529" s="595">
        <f>IF(AD4529=0,0,(AF4529/AD4529)*100)</f>
        <v>0</v>
      </c>
      <c r="AI4529" s="596"/>
      <c r="AJ4529" s="542"/>
      <c r="AK4529" s="580"/>
      <c r="AL4529" s="584"/>
      <c r="AM4529" s="585"/>
      <c r="AN4529" s="595">
        <f>IF(AJ4529=0,0,(AL4529/AJ4529)*100)</f>
        <v>0</v>
      </c>
      <c r="AO4529" s="596"/>
      <c r="AP4529" s="542"/>
      <c r="AQ4529" s="580"/>
      <c r="AR4529" s="584"/>
      <c r="AS4529" s="585"/>
      <c r="AT4529" s="595">
        <f>IF(AP4529=0,0,(AR4529/AP4529)*100)</f>
        <v>0</v>
      </c>
      <c r="AU4529" s="596"/>
      <c r="AV4529" s="599">
        <f>AD4529+AJ4529+AP4529</f>
        <v>0</v>
      </c>
      <c r="AW4529" s="600"/>
      <c r="AX4529" s="630">
        <f>AF4529+AL4529+AR4529</f>
        <v>0</v>
      </c>
      <c r="AY4529" s="631"/>
      <c r="AZ4529" s="595">
        <f>IF(AV4529=0,0,(AX4529/AV4529)*100)</f>
        <v>0</v>
      </c>
      <c r="BA4529" s="596"/>
      <c r="BB4529" s="542"/>
      <c r="BC4529" s="580"/>
      <c r="BD4529" s="584"/>
      <c r="BE4529" s="585"/>
      <c r="BF4529" s="595">
        <f>IF(BB4529=0,0,(BD4529/BB4529)*100)</f>
        <v>0</v>
      </c>
      <c r="BG4529" s="596"/>
      <c r="BH4529" s="599">
        <f>AV4529+BB4529</f>
        <v>0</v>
      </c>
      <c r="BI4529" s="600"/>
      <c r="BJ4529" s="630">
        <f>AX4529+BD4529</f>
        <v>0</v>
      </c>
      <c r="BK4529" s="631"/>
      <c r="BL4529" s="595">
        <f>IF(BH4529=0,0,(BJ4529/BH4529)*100)</f>
        <v>0</v>
      </c>
      <c r="BM4529" s="596"/>
      <c r="BN4529" s="656">
        <f>(AF4529*2)+(AL4529*2)+(AR4529*3)+BD4529</f>
        <v>0</v>
      </c>
      <c r="BO4529" s="657"/>
      <c r="BP4529" s="658"/>
      <c r="BQ4529" s="676">
        <f t="shared" ref="BQ4529" si="3361">IF(BS4529=0,0,50*BR4529/BS4529)</f>
        <v>0</v>
      </c>
      <c r="BR4529" s="662">
        <f>(BN4529*BU$11)+(N4529*BU$12)+(Z4529*BU$13)+(R4529*BU$14)+(X4529*BU$15)+(AB4529*BU$16)</f>
        <v>0</v>
      </c>
      <c r="BS4529" s="662">
        <f>((BB4529-BD4529)*BU$18)+((AV4529-AX4529)*BU$17)+(H4529*BU$19)+(P4529*BU$20)</f>
        <v>0</v>
      </c>
      <c r="BT4529" s="15"/>
      <c r="BU4529" s="15"/>
      <c r="BV4529" s="95"/>
    </row>
    <row r="4530" spans="1:77" ht="21.75" hidden="1" customHeight="1" x14ac:dyDescent="0.25">
      <c r="A4530" s="95"/>
      <c r="B4530" s="571"/>
      <c r="C4530" s="642" t="str">
        <f>IF(ROSTER!D$42="","",ROSTER!D$42)</f>
        <v/>
      </c>
      <c r="D4530" s="643"/>
      <c r="E4530" s="575"/>
      <c r="F4530" s="577"/>
      <c r="G4530" s="583"/>
      <c r="H4530" s="579"/>
      <c r="I4530" s="545"/>
      <c r="J4530" s="544"/>
      <c r="K4530" s="581"/>
      <c r="L4530" s="586"/>
      <c r="M4530" s="587"/>
      <c r="N4530" s="592"/>
      <c r="O4530" s="603"/>
      <c r="P4530" s="544"/>
      <c r="Q4530" s="581"/>
      <c r="R4530" s="586"/>
      <c r="S4530" s="587"/>
      <c r="T4530" s="592"/>
      <c r="U4530" s="603"/>
      <c r="V4530" s="311"/>
      <c r="W4530" s="311"/>
      <c r="X4530" s="579"/>
      <c r="Y4530" s="545"/>
      <c r="Z4530" s="544"/>
      <c r="AA4530" s="545"/>
      <c r="AB4530" s="544"/>
      <c r="AC4530" s="545"/>
      <c r="AD4530" s="544"/>
      <c r="AE4530" s="581"/>
      <c r="AF4530" s="586"/>
      <c r="AG4530" s="587"/>
      <c r="AH4530" s="626"/>
      <c r="AI4530" s="627"/>
      <c r="AJ4530" s="544"/>
      <c r="AK4530" s="581"/>
      <c r="AL4530" s="586"/>
      <c r="AM4530" s="587"/>
      <c r="AN4530" s="626"/>
      <c r="AO4530" s="627"/>
      <c r="AP4530" s="544"/>
      <c r="AQ4530" s="581"/>
      <c r="AR4530" s="586"/>
      <c r="AS4530" s="587"/>
      <c r="AT4530" s="626"/>
      <c r="AU4530" s="627"/>
      <c r="AV4530" s="628"/>
      <c r="AW4530" s="629"/>
      <c r="AX4530" s="632"/>
      <c r="AY4530" s="633"/>
      <c r="AZ4530" s="626"/>
      <c r="BA4530" s="627"/>
      <c r="BB4530" s="544"/>
      <c r="BC4530" s="581"/>
      <c r="BD4530" s="586"/>
      <c r="BE4530" s="587"/>
      <c r="BF4530" s="626"/>
      <c r="BG4530" s="627"/>
      <c r="BH4530" s="628"/>
      <c r="BI4530" s="629"/>
      <c r="BJ4530" s="632"/>
      <c r="BK4530" s="633"/>
      <c r="BL4530" s="626"/>
      <c r="BM4530" s="627"/>
      <c r="BN4530" s="678"/>
      <c r="BO4530" s="679"/>
      <c r="BP4530" s="680"/>
      <c r="BQ4530" s="677"/>
      <c r="BR4530" s="663"/>
      <c r="BS4530" s="663"/>
      <c r="BT4530" s="15"/>
      <c r="BU4530" s="15"/>
      <c r="BV4530" s="95"/>
    </row>
    <row r="4531" spans="1:77" ht="21.75" hidden="1" customHeight="1" x14ac:dyDescent="0.25">
      <c r="A4531" s="95"/>
      <c r="B4531" s="570" t="str">
        <f>IF(ROSTER!B$44="","",ROSTER!B$44)</f>
        <v/>
      </c>
      <c r="C4531" s="572" t="str">
        <f>IF(ROSTER!C$44="","",ROSTER!C$44)</f>
        <v/>
      </c>
      <c r="D4531" s="573"/>
      <c r="E4531" s="574"/>
      <c r="F4531" s="576">
        <f>IF(E4531="y",1,IF(E4531="S",1,0))</f>
        <v>0</v>
      </c>
      <c r="G4531" s="582">
        <f>IF(E4531="S",1,0)</f>
        <v>0</v>
      </c>
      <c r="H4531" s="578"/>
      <c r="I4531" s="543"/>
      <c r="J4531" s="542"/>
      <c r="K4531" s="580"/>
      <c r="L4531" s="584"/>
      <c r="M4531" s="585"/>
      <c r="N4531" s="588">
        <f>L4531+J4531</f>
        <v>0</v>
      </c>
      <c r="O4531" s="589"/>
      <c r="P4531" s="542"/>
      <c r="Q4531" s="580"/>
      <c r="R4531" s="584"/>
      <c r="S4531" s="585"/>
      <c r="T4531" s="588">
        <f>R4531-P4531</f>
        <v>0</v>
      </c>
      <c r="U4531" s="589"/>
      <c r="V4531" s="310"/>
      <c r="W4531" s="310"/>
      <c r="X4531" s="578"/>
      <c r="Y4531" s="543"/>
      <c r="Z4531" s="542"/>
      <c r="AA4531" s="543"/>
      <c r="AB4531" s="542"/>
      <c r="AC4531" s="543"/>
      <c r="AD4531" s="542"/>
      <c r="AE4531" s="580"/>
      <c r="AF4531" s="584"/>
      <c r="AG4531" s="585"/>
      <c r="AH4531" s="595">
        <f>IF(AD4531=0,0,(AF4531/AD4531)*100)</f>
        <v>0</v>
      </c>
      <c r="AI4531" s="596"/>
      <c r="AJ4531" s="542"/>
      <c r="AK4531" s="580"/>
      <c r="AL4531" s="584"/>
      <c r="AM4531" s="585"/>
      <c r="AN4531" s="595">
        <f>IF(AJ4531=0,0,(AL4531/AJ4531)*100)</f>
        <v>0</v>
      </c>
      <c r="AO4531" s="596"/>
      <c r="AP4531" s="542"/>
      <c r="AQ4531" s="580"/>
      <c r="AR4531" s="584"/>
      <c r="AS4531" s="585"/>
      <c r="AT4531" s="595">
        <f>IF(AP4531=0,0,(AR4531/AP4531)*100)</f>
        <v>0</v>
      </c>
      <c r="AU4531" s="596"/>
      <c r="AV4531" s="599">
        <f>AD4531+AJ4531+AP4531</f>
        <v>0</v>
      </c>
      <c r="AW4531" s="600"/>
      <c r="AX4531" s="630">
        <f>AF4531+AL4531+AR4531</f>
        <v>0</v>
      </c>
      <c r="AY4531" s="631"/>
      <c r="AZ4531" s="595">
        <f>IF(AV4531=0,0,(AX4531/AV4531)*100)</f>
        <v>0</v>
      </c>
      <c r="BA4531" s="596"/>
      <c r="BB4531" s="542"/>
      <c r="BC4531" s="580"/>
      <c r="BD4531" s="584"/>
      <c r="BE4531" s="585"/>
      <c r="BF4531" s="595">
        <f>IF(BB4531=0,0,(BD4531/BB4531)*100)</f>
        <v>0</v>
      </c>
      <c r="BG4531" s="596"/>
      <c r="BH4531" s="599">
        <f>AV4531+BB4531</f>
        <v>0</v>
      </c>
      <c r="BI4531" s="600"/>
      <c r="BJ4531" s="630">
        <f>AX4531+BD4531</f>
        <v>0</v>
      </c>
      <c r="BK4531" s="631"/>
      <c r="BL4531" s="595">
        <f>IF(BH4531=0,0,(BJ4531/BH4531)*100)</f>
        <v>0</v>
      </c>
      <c r="BM4531" s="596"/>
      <c r="BN4531" s="656">
        <f>(AF4531*2)+(AL4531*2)+(AR4531*3)+BD4531</f>
        <v>0</v>
      </c>
      <c r="BO4531" s="657"/>
      <c r="BP4531" s="658"/>
      <c r="BQ4531" s="676">
        <f t="shared" ref="BQ4531" si="3362">IF(BS4531=0,0,50*BR4531/BS4531)</f>
        <v>0</v>
      </c>
      <c r="BR4531" s="662">
        <f>(BN4531*BU$11)+(N4531*BU$12)+(Z4531*BU$13)+(R4531*BU$14)+(X4531*BU$15)+(AB4531*BU$16)</f>
        <v>0</v>
      </c>
      <c r="BS4531" s="662">
        <f>((BB4531-BD4531)*BU$18)+((AV4531-AX4531)*BU$17)+(H4531*BU$19)+(P4531*BU$20)</f>
        <v>0</v>
      </c>
      <c r="BT4531" s="15"/>
      <c r="BU4531" s="15"/>
      <c r="BV4531" s="95"/>
    </row>
    <row r="4532" spans="1:77" ht="21.75" hidden="1" customHeight="1" x14ac:dyDescent="0.25">
      <c r="A4532" s="95"/>
      <c r="B4532" s="571"/>
      <c r="C4532" s="642" t="str">
        <f>IF(ROSTER!D$44="","",ROSTER!D$44)</f>
        <v/>
      </c>
      <c r="D4532" s="643"/>
      <c r="E4532" s="575"/>
      <c r="F4532" s="577"/>
      <c r="G4532" s="583"/>
      <c r="H4532" s="579"/>
      <c r="I4532" s="545"/>
      <c r="J4532" s="544"/>
      <c r="K4532" s="581"/>
      <c r="L4532" s="586"/>
      <c r="M4532" s="587"/>
      <c r="N4532" s="592"/>
      <c r="O4532" s="603"/>
      <c r="P4532" s="544"/>
      <c r="Q4532" s="581"/>
      <c r="R4532" s="586"/>
      <c r="S4532" s="587"/>
      <c r="T4532" s="592"/>
      <c r="U4532" s="603"/>
      <c r="V4532" s="311"/>
      <c r="W4532" s="311"/>
      <c r="X4532" s="579"/>
      <c r="Y4532" s="545"/>
      <c r="Z4532" s="544"/>
      <c r="AA4532" s="545"/>
      <c r="AB4532" s="544"/>
      <c r="AC4532" s="545"/>
      <c r="AD4532" s="544"/>
      <c r="AE4532" s="581"/>
      <c r="AF4532" s="586"/>
      <c r="AG4532" s="587"/>
      <c r="AH4532" s="626"/>
      <c r="AI4532" s="627"/>
      <c r="AJ4532" s="544"/>
      <c r="AK4532" s="581"/>
      <c r="AL4532" s="586"/>
      <c r="AM4532" s="587"/>
      <c r="AN4532" s="626"/>
      <c r="AO4532" s="627"/>
      <c r="AP4532" s="544"/>
      <c r="AQ4532" s="581"/>
      <c r="AR4532" s="586"/>
      <c r="AS4532" s="587"/>
      <c r="AT4532" s="626"/>
      <c r="AU4532" s="627"/>
      <c r="AV4532" s="628"/>
      <c r="AW4532" s="629"/>
      <c r="AX4532" s="632"/>
      <c r="AY4532" s="633"/>
      <c r="AZ4532" s="626"/>
      <c r="BA4532" s="627"/>
      <c r="BB4532" s="544"/>
      <c r="BC4532" s="581"/>
      <c r="BD4532" s="586"/>
      <c r="BE4532" s="587"/>
      <c r="BF4532" s="626"/>
      <c r="BG4532" s="627"/>
      <c r="BH4532" s="628"/>
      <c r="BI4532" s="629"/>
      <c r="BJ4532" s="632"/>
      <c r="BK4532" s="633"/>
      <c r="BL4532" s="626"/>
      <c r="BM4532" s="627"/>
      <c r="BN4532" s="678"/>
      <c r="BO4532" s="679"/>
      <c r="BP4532" s="680"/>
      <c r="BQ4532" s="677"/>
      <c r="BR4532" s="663"/>
      <c r="BS4532" s="663"/>
      <c r="BT4532" s="15"/>
      <c r="BU4532" s="15"/>
      <c r="BV4532" s="95"/>
    </row>
    <row r="4533" spans="1:77" ht="21.75" hidden="1" customHeight="1" x14ac:dyDescent="0.25">
      <c r="A4533" s="95"/>
      <c r="B4533" s="570" t="str">
        <f>IF(ROSTER!B$46="","",ROSTER!B$46)</f>
        <v/>
      </c>
      <c r="C4533" s="572" t="str">
        <f>IF(ROSTER!C$46="","",ROSTER!C$46)</f>
        <v/>
      </c>
      <c r="D4533" s="573"/>
      <c r="E4533" s="574"/>
      <c r="F4533" s="576">
        <f>IF(E4533="y",1,IF(E4533="S",1,0))</f>
        <v>0</v>
      </c>
      <c r="G4533" s="582">
        <f>IF(E4533="S",1,0)</f>
        <v>0</v>
      </c>
      <c r="H4533" s="578"/>
      <c r="I4533" s="543"/>
      <c r="J4533" s="542"/>
      <c r="K4533" s="580"/>
      <c r="L4533" s="584"/>
      <c r="M4533" s="585"/>
      <c r="N4533" s="588">
        <f>L4533+J4533</f>
        <v>0</v>
      </c>
      <c r="O4533" s="589"/>
      <c r="P4533" s="542"/>
      <c r="Q4533" s="580"/>
      <c r="R4533" s="584"/>
      <c r="S4533" s="585"/>
      <c r="T4533" s="588">
        <f>R4533-P4533</f>
        <v>0</v>
      </c>
      <c r="U4533" s="589"/>
      <c r="V4533" s="310"/>
      <c r="W4533" s="310"/>
      <c r="X4533" s="578"/>
      <c r="Y4533" s="543"/>
      <c r="Z4533" s="542"/>
      <c r="AA4533" s="543"/>
      <c r="AB4533" s="542"/>
      <c r="AC4533" s="543"/>
      <c r="AD4533" s="542"/>
      <c r="AE4533" s="580"/>
      <c r="AF4533" s="584"/>
      <c r="AG4533" s="585"/>
      <c r="AH4533" s="595">
        <f>IF(AD4533=0,0,(AF4533/AD4533)*100)</f>
        <v>0</v>
      </c>
      <c r="AI4533" s="596"/>
      <c r="AJ4533" s="542"/>
      <c r="AK4533" s="580"/>
      <c r="AL4533" s="584"/>
      <c r="AM4533" s="585"/>
      <c r="AN4533" s="595">
        <f>IF(AJ4533=0,0,(AL4533/AJ4533)*100)</f>
        <v>0</v>
      </c>
      <c r="AO4533" s="596"/>
      <c r="AP4533" s="542"/>
      <c r="AQ4533" s="580"/>
      <c r="AR4533" s="584"/>
      <c r="AS4533" s="585"/>
      <c r="AT4533" s="595">
        <f>IF(AP4533=0,0,(AR4533/AP4533)*100)</f>
        <v>0</v>
      </c>
      <c r="AU4533" s="596"/>
      <c r="AV4533" s="599">
        <f>AD4533+AJ4533+AP4533</f>
        <v>0</v>
      </c>
      <c r="AW4533" s="600"/>
      <c r="AX4533" s="630">
        <f>AF4533+AL4533+AR4533</f>
        <v>0</v>
      </c>
      <c r="AY4533" s="631"/>
      <c r="AZ4533" s="595">
        <f>IF(AV4533=0,0,(AX4533/AV4533)*100)</f>
        <v>0</v>
      </c>
      <c r="BA4533" s="596"/>
      <c r="BB4533" s="542"/>
      <c r="BC4533" s="580"/>
      <c r="BD4533" s="584"/>
      <c r="BE4533" s="585"/>
      <c r="BF4533" s="595">
        <f>IF(BB4533=0,0,(BD4533/BB4533)*100)</f>
        <v>0</v>
      </c>
      <c r="BG4533" s="596"/>
      <c r="BH4533" s="599">
        <f>AV4533+BB4533</f>
        <v>0</v>
      </c>
      <c r="BI4533" s="600"/>
      <c r="BJ4533" s="630">
        <f>AX4533+BD4533</f>
        <v>0</v>
      </c>
      <c r="BK4533" s="631"/>
      <c r="BL4533" s="595">
        <f>IF(BH4533=0,0,(BJ4533/BH4533)*100)</f>
        <v>0</v>
      </c>
      <c r="BM4533" s="596"/>
      <c r="BN4533" s="656">
        <f>(AF4533*2)+(AL4533*2)+(AR4533*3)+BD4533</f>
        <v>0</v>
      </c>
      <c r="BO4533" s="657"/>
      <c r="BP4533" s="658"/>
      <c r="BQ4533" s="676">
        <f t="shared" ref="BQ4533" si="3363">IF(BS4533=0,0,50*BR4533/BS4533)</f>
        <v>0</v>
      </c>
      <c r="BR4533" s="708">
        <f>(BN4533*BU$11)+(N4533*BU$12)+(Z4533*BU$13)+(R4533*BU$14)+(X4533*BU$15)+(AB4533*BU$16)</f>
        <v>0</v>
      </c>
      <c r="BS4533" s="662">
        <f>((BB4533-BD4533)*BU$18)+((AV4533-AX4533)*BU$17)+(H4533*BU$19)+(P4533*BU$20)</f>
        <v>0</v>
      </c>
      <c r="BT4533" s="15"/>
      <c r="BU4533" s="15"/>
      <c r="BV4533" s="95"/>
    </row>
    <row r="4534" spans="1:77" ht="22.5" hidden="1" customHeight="1" thickBot="1" x14ac:dyDescent="0.3">
      <c r="A4534" s="95"/>
      <c r="B4534" s="571"/>
      <c r="C4534" s="642" t="str">
        <f>IF(ROSTER!D$46="","",ROSTER!D$46)</f>
        <v/>
      </c>
      <c r="D4534" s="643"/>
      <c r="E4534" s="575"/>
      <c r="F4534" s="577"/>
      <c r="G4534" s="583"/>
      <c r="H4534" s="579"/>
      <c r="I4534" s="545"/>
      <c r="J4534" s="544"/>
      <c r="K4534" s="581"/>
      <c r="L4534" s="586"/>
      <c r="M4534" s="587"/>
      <c r="N4534" s="590"/>
      <c r="O4534" s="591"/>
      <c r="P4534" s="544"/>
      <c r="Q4534" s="581"/>
      <c r="R4534" s="586"/>
      <c r="S4534" s="587"/>
      <c r="T4534" s="592"/>
      <c r="U4534" s="603"/>
      <c r="V4534" s="311"/>
      <c r="W4534" s="311"/>
      <c r="X4534" s="579"/>
      <c r="Y4534" s="545"/>
      <c r="Z4534" s="544"/>
      <c r="AA4534" s="545"/>
      <c r="AB4534" s="544"/>
      <c r="AC4534" s="545"/>
      <c r="AD4534" s="544"/>
      <c r="AE4534" s="581"/>
      <c r="AF4534" s="586"/>
      <c r="AG4534" s="587"/>
      <c r="AH4534" s="597"/>
      <c r="AI4534" s="598"/>
      <c r="AJ4534" s="544"/>
      <c r="AK4534" s="581"/>
      <c r="AL4534" s="586"/>
      <c r="AM4534" s="587"/>
      <c r="AN4534" s="597"/>
      <c r="AO4534" s="598"/>
      <c r="AP4534" s="544"/>
      <c r="AQ4534" s="581"/>
      <c r="AR4534" s="586"/>
      <c r="AS4534" s="587"/>
      <c r="AT4534" s="597"/>
      <c r="AU4534" s="598"/>
      <c r="AV4534" s="601"/>
      <c r="AW4534" s="602"/>
      <c r="AX4534" s="701"/>
      <c r="AY4534" s="702"/>
      <c r="AZ4534" s="597"/>
      <c r="BA4534" s="598"/>
      <c r="BB4534" s="544"/>
      <c r="BC4534" s="581"/>
      <c r="BD4534" s="586"/>
      <c r="BE4534" s="587"/>
      <c r="BF4534" s="597"/>
      <c r="BG4534" s="598"/>
      <c r="BH4534" s="601"/>
      <c r="BI4534" s="602"/>
      <c r="BJ4534" s="701"/>
      <c r="BK4534" s="702"/>
      <c r="BL4534" s="597"/>
      <c r="BM4534" s="598"/>
      <c r="BN4534" s="659"/>
      <c r="BO4534" s="660"/>
      <c r="BP4534" s="661"/>
      <c r="BQ4534" s="682"/>
      <c r="BR4534" s="709"/>
      <c r="BS4534" s="663"/>
      <c r="BT4534" s="15"/>
      <c r="BU4534" s="15"/>
      <c r="BV4534" s="95"/>
    </row>
    <row r="4535" spans="1:77" s="21" customFormat="1" ht="33.4" hidden="1" customHeight="1" x14ac:dyDescent="0.45">
      <c r="A4535" s="98"/>
      <c r="B4535" s="612"/>
      <c r="C4535" s="613"/>
      <c r="D4535" s="613" t="s">
        <v>10</v>
      </c>
      <c r="E4535" s="616"/>
      <c r="F4535" s="279"/>
      <c r="G4535" s="279"/>
      <c r="H4535" s="517">
        <f>SUM(H4495:I4534)</f>
        <v>0</v>
      </c>
      <c r="I4535" s="618"/>
      <c r="J4535" s="517">
        <f>SUM(J4495:K4534)</f>
        <v>0</v>
      </c>
      <c r="K4535" s="618"/>
      <c r="L4535" s="620">
        <f>SUM(L4495:M4534)</f>
        <v>0</v>
      </c>
      <c r="M4535" s="621"/>
      <c r="N4535" s="548">
        <f>L4535+J4535</f>
        <v>0</v>
      </c>
      <c r="O4535" s="518"/>
      <c r="P4535" s="620">
        <f>SUM(P4495:Q4534)</f>
        <v>0</v>
      </c>
      <c r="Q4535" s="618"/>
      <c r="R4535" s="620">
        <f>SUM(R4495:S4534)</f>
        <v>0</v>
      </c>
      <c r="S4535" s="621"/>
      <c r="T4535" s="548">
        <f>R4535-P4535</f>
        <v>0</v>
      </c>
      <c r="U4535" s="518"/>
      <c r="V4535" s="312"/>
      <c r="W4535" s="312"/>
      <c r="X4535" s="620">
        <f>SUM(X4495:Y4534)</f>
        <v>0</v>
      </c>
      <c r="Y4535" s="621"/>
      <c r="Z4535" s="517">
        <f>SUM(Z4495:AA4534)</f>
        <v>0</v>
      </c>
      <c r="AA4535" s="518"/>
      <c r="AB4535" s="517">
        <f>SUM(AB4495:AC4534)</f>
        <v>0</v>
      </c>
      <c r="AC4535" s="518"/>
      <c r="AD4535" s="621">
        <f>SUM(AD4495:AE4534)</f>
        <v>0</v>
      </c>
      <c r="AE4535" s="618"/>
      <c r="AF4535" s="620">
        <f>SUM(AF4495:AG4534)</f>
        <v>0</v>
      </c>
      <c r="AG4535" s="621"/>
      <c r="AH4535" s="548">
        <f>IF(AD4535=0,0,(AF4535/AD4535)*100)</f>
        <v>0</v>
      </c>
      <c r="AI4535" s="518"/>
      <c r="AJ4535" s="620">
        <f>SUM(AJ4495:AK4534)</f>
        <v>0</v>
      </c>
      <c r="AK4535" s="618"/>
      <c r="AL4535" s="620">
        <f>SUM(AL4495:AM4534)</f>
        <v>0</v>
      </c>
      <c r="AM4535" s="621"/>
      <c r="AN4535" s="548">
        <f>IF(AJ4535=0,0,(AL4535/AJ4535)*100)</f>
        <v>0</v>
      </c>
      <c r="AO4535" s="518"/>
      <c r="AP4535" s="620">
        <f>SUM(AP4495:AQ4534)</f>
        <v>0</v>
      </c>
      <c r="AQ4535" s="618"/>
      <c r="AR4535" s="620">
        <f>SUM(AR4495:AS4534)</f>
        <v>0</v>
      </c>
      <c r="AS4535" s="621"/>
      <c r="AT4535" s="548">
        <f>IF(AP4535=0,0,(AR4535/AP4535)*100)</f>
        <v>0</v>
      </c>
      <c r="AU4535" s="518"/>
      <c r="AV4535" s="517">
        <f>AD4535+AJ4535+AP4535</f>
        <v>0</v>
      </c>
      <c r="AW4535" s="618"/>
      <c r="AX4535" s="620">
        <f>AF4535+AL4535+AR4535</f>
        <v>0</v>
      </c>
      <c r="AY4535" s="624"/>
      <c r="AZ4535" s="548">
        <f>IF(AV4535=0,0,(AX4535/AV4535)*100)</f>
        <v>0</v>
      </c>
      <c r="BA4535" s="518"/>
      <c r="BB4535" s="620">
        <f>SUM(BB4495:BC4534)</f>
        <v>0</v>
      </c>
      <c r="BC4535" s="618"/>
      <c r="BD4535" s="620">
        <f>SUM(BD4495:BE4534)</f>
        <v>0</v>
      </c>
      <c r="BE4535" s="621"/>
      <c r="BF4535" s="548">
        <f>IF(BB4535=0,0,(BD4535/BB4535)*100)</f>
        <v>0</v>
      </c>
      <c r="BG4535" s="518"/>
      <c r="BH4535" s="517">
        <f>AV4535+BB4535</f>
        <v>0</v>
      </c>
      <c r="BI4535" s="618"/>
      <c r="BJ4535" s="620">
        <f>AX4535+BD4535</f>
        <v>0</v>
      </c>
      <c r="BK4535" s="624"/>
      <c r="BL4535" s="548">
        <f>IF(BH4535=0,0,(BJ4535/BH4535)*100)</f>
        <v>0</v>
      </c>
      <c r="BM4535" s="664"/>
      <c r="BN4535" s="666">
        <f>SUM(BN4495:BP4534)</f>
        <v>0</v>
      </c>
      <c r="BO4535" s="667"/>
      <c r="BP4535" s="668"/>
      <c r="BQ4535" s="681">
        <f>SUM(BQ4495:BQ4534)</f>
        <v>0</v>
      </c>
      <c r="BR4535" s="685">
        <f>(BN4535*BU$11)+(N4535*BU$12)+(Z4535*BU$13)+(R4535*BU$14)+(X4535*BU$15)+(AB4535*BU$16)</f>
        <v>0</v>
      </c>
      <c r="BS4535" s="683">
        <f>((BB4535-BD4535)*BU$18)+((AV4535-AX4535)*BU$17)+(H4535*BU$19)+(P4535*BU$20)</f>
        <v>0</v>
      </c>
      <c r="BT4535" s="20"/>
      <c r="BU4535" s="20"/>
      <c r="BV4535" s="98"/>
    </row>
    <row r="4536" spans="1:77" s="21" customFormat="1" ht="33.950000000000003" hidden="1" customHeight="1" thickBot="1" x14ac:dyDescent="0.5">
      <c r="A4536" s="98"/>
      <c r="B4536" s="614"/>
      <c r="C4536" s="615"/>
      <c r="D4536" s="615"/>
      <c r="E4536" s="617"/>
      <c r="F4536" s="280"/>
      <c r="G4536" s="280"/>
      <c r="H4536" s="519"/>
      <c r="I4536" s="619"/>
      <c r="J4536" s="519"/>
      <c r="K4536" s="619"/>
      <c r="L4536" s="622"/>
      <c r="M4536" s="623"/>
      <c r="N4536" s="549"/>
      <c r="O4536" s="520"/>
      <c r="P4536" s="622"/>
      <c r="Q4536" s="619"/>
      <c r="R4536" s="622"/>
      <c r="S4536" s="623"/>
      <c r="T4536" s="549"/>
      <c r="U4536" s="520"/>
      <c r="V4536" s="313"/>
      <c r="W4536" s="313"/>
      <c r="X4536" s="622"/>
      <c r="Y4536" s="623"/>
      <c r="Z4536" s="519"/>
      <c r="AA4536" s="520"/>
      <c r="AB4536" s="519"/>
      <c r="AC4536" s="520"/>
      <c r="AD4536" s="623"/>
      <c r="AE4536" s="619"/>
      <c r="AF4536" s="622"/>
      <c r="AG4536" s="623"/>
      <c r="AH4536" s="549"/>
      <c r="AI4536" s="520"/>
      <c r="AJ4536" s="622"/>
      <c r="AK4536" s="619"/>
      <c r="AL4536" s="622"/>
      <c r="AM4536" s="623"/>
      <c r="AN4536" s="549"/>
      <c r="AO4536" s="520"/>
      <c r="AP4536" s="622"/>
      <c r="AQ4536" s="619"/>
      <c r="AR4536" s="622"/>
      <c r="AS4536" s="623"/>
      <c r="AT4536" s="549"/>
      <c r="AU4536" s="520"/>
      <c r="AV4536" s="519"/>
      <c r="AW4536" s="619"/>
      <c r="AX4536" s="622"/>
      <c r="AY4536" s="625"/>
      <c r="AZ4536" s="549"/>
      <c r="BA4536" s="520"/>
      <c r="BB4536" s="622"/>
      <c r="BC4536" s="619"/>
      <c r="BD4536" s="622"/>
      <c r="BE4536" s="623"/>
      <c r="BF4536" s="549"/>
      <c r="BG4536" s="520"/>
      <c r="BH4536" s="519"/>
      <c r="BI4536" s="619"/>
      <c r="BJ4536" s="622"/>
      <c r="BK4536" s="625"/>
      <c r="BL4536" s="549"/>
      <c r="BM4536" s="665"/>
      <c r="BN4536" s="669"/>
      <c r="BO4536" s="670"/>
      <c r="BP4536" s="671"/>
      <c r="BQ4536" s="682"/>
      <c r="BR4536" s="686"/>
      <c r="BS4536" s="684"/>
      <c r="BT4536" s="20"/>
      <c r="BU4536" s="20"/>
      <c r="BV4536" s="98"/>
    </row>
    <row r="4537" spans="1:77" s="21" customFormat="1" ht="33" hidden="1" customHeight="1" thickBot="1" x14ac:dyDescent="0.5">
      <c r="A4537" s="98"/>
      <c r="B4537" s="612"/>
      <c r="C4537" s="613"/>
      <c r="D4537" s="613" t="s">
        <v>13</v>
      </c>
      <c r="E4537" s="616"/>
      <c r="F4537" s="281"/>
      <c r="G4537" s="282"/>
      <c r="H4537" s="528"/>
      <c r="I4537" s="636"/>
      <c r="J4537" s="528"/>
      <c r="K4537" s="636"/>
      <c r="L4537" s="638"/>
      <c r="M4537" s="639"/>
      <c r="N4537" s="548">
        <f>J4537+L4537</f>
        <v>0</v>
      </c>
      <c r="O4537" s="518"/>
      <c r="P4537" s="638"/>
      <c r="Q4537" s="636"/>
      <c r="R4537" s="638"/>
      <c r="S4537" s="639"/>
      <c r="T4537" s="548">
        <f>R4537-P4537</f>
        <v>0</v>
      </c>
      <c r="U4537" s="518"/>
      <c r="V4537" s="312"/>
      <c r="W4537" s="312"/>
      <c r="X4537" s="638"/>
      <c r="Y4537" s="639"/>
      <c r="Z4537" s="528"/>
      <c r="AA4537" s="529"/>
      <c r="AB4537" s="528"/>
      <c r="AC4537" s="529"/>
      <c r="AD4537" s="639"/>
      <c r="AE4537" s="636"/>
      <c r="AF4537" s="638"/>
      <c r="AG4537" s="639"/>
      <c r="AH4537" s="548">
        <f>IF(AD4537=0,0,(AF4537/AD4537)*100)</f>
        <v>0</v>
      </c>
      <c r="AI4537" s="518"/>
      <c r="AJ4537" s="638"/>
      <c r="AK4537" s="636"/>
      <c r="AL4537" s="638"/>
      <c r="AM4537" s="639"/>
      <c r="AN4537" s="548">
        <f>IF(AJ4537=0,0,(AL4537/AJ4537)*100)</f>
        <v>0</v>
      </c>
      <c r="AO4537" s="518"/>
      <c r="AP4537" s="638"/>
      <c r="AQ4537" s="636"/>
      <c r="AR4537" s="638"/>
      <c r="AS4537" s="639"/>
      <c r="AT4537" s="548">
        <f>IF(AP4537=0,0,(AR4537/AP4537)*100)</f>
        <v>0</v>
      </c>
      <c r="AU4537" s="518"/>
      <c r="AV4537" s="517">
        <f>AD4537+AJ4537+AP4537</f>
        <v>0</v>
      </c>
      <c r="AW4537" s="618"/>
      <c r="AX4537" s="620">
        <f>AF4537+AL4537+AR4537</f>
        <v>0</v>
      </c>
      <c r="AY4537" s="624"/>
      <c r="AZ4537" s="548">
        <f>IF(AV4537=0,0,(AX4537/AV4537)*100)</f>
        <v>0</v>
      </c>
      <c r="BA4537" s="518"/>
      <c r="BB4537" s="638"/>
      <c r="BC4537" s="636"/>
      <c r="BD4537" s="638"/>
      <c r="BE4537" s="639"/>
      <c r="BF4537" s="548">
        <f>IF(BB4537=0,0,(BD4537/BB4537)*100)</f>
        <v>0</v>
      </c>
      <c r="BG4537" s="518"/>
      <c r="BH4537" s="517">
        <f>AV4537+BB4537</f>
        <v>0</v>
      </c>
      <c r="BI4537" s="618"/>
      <c r="BJ4537" s="620">
        <f>AX4537+BD4537</f>
        <v>0</v>
      </c>
      <c r="BK4537" s="624"/>
      <c r="BL4537" s="548">
        <f>IF(BH4537=0,0,(BJ4537/BH4537)*100)</f>
        <v>0</v>
      </c>
      <c r="BM4537" s="664"/>
      <c r="BN4537" s="666">
        <f>(AF4537*2)+(AL4537*2)+(AR4537*3)+BD4537</f>
        <v>0</v>
      </c>
      <c r="BO4537" s="667"/>
      <c r="BP4537" s="668"/>
      <c r="BQ4537" s="672"/>
      <c r="BR4537" s="283"/>
      <c r="BS4537" s="284"/>
      <c r="BT4537" s="20"/>
      <c r="BU4537" s="20"/>
      <c r="BV4537" s="98"/>
    </row>
    <row r="4538" spans="1:77" s="21" customFormat="1" ht="33.75" hidden="1" customHeight="1" thickBot="1" x14ac:dyDescent="0.5">
      <c r="A4538" s="98"/>
      <c r="B4538" s="285"/>
      <c r="C4538" s="286"/>
      <c r="D4538" s="634"/>
      <c r="E4538" s="635"/>
      <c r="F4538" s="287"/>
      <c r="G4538" s="287"/>
      <c r="H4538" s="530"/>
      <c r="I4538" s="637"/>
      <c r="J4538" s="530"/>
      <c r="K4538" s="637"/>
      <c r="L4538" s="640"/>
      <c r="M4538" s="641"/>
      <c r="N4538" s="549"/>
      <c r="O4538" s="520"/>
      <c r="P4538" s="640"/>
      <c r="Q4538" s="637"/>
      <c r="R4538" s="640"/>
      <c r="S4538" s="641"/>
      <c r="T4538" s="549"/>
      <c r="U4538" s="520"/>
      <c r="V4538" s="313"/>
      <c r="W4538" s="313"/>
      <c r="X4538" s="640"/>
      <c r="Y4538" s="641"/>
      <c r="Z4538" s="530"/>
      <c r="AA4538" s="531"/>
      <c r="AB4538" s="530"/>
      <c r="AC4538" s="531"/>
      <c r="AD4538" s="641"/>
      <c r="AE4538" s="637"/>
      <c r="AF4538" s="640"/>
      <c r="AG4538" s="641"/>
      <c r="AH4538" s="549"/>
      <c r="AI4538" s="520"/>
      <c r="AJ4538" s="640"/>
      <c r="AK4538" s="637"/>
      <c r="AL4538" s="640"/>
      <c r="AM4538" s="641"/>
      <c r="AN4538" s="549"/>
      <c r="AO4538" s="520"/>
      <c r="AP4538" s="640"/>
      <c r="AQ4538" s="637"/>
      <c r="AR4538" s="640"/>
      <c r="AS4538" s="641"/>
      <c r="AT4538" s="549"/>
      <c r="AU4538" s="520"/>
      <c r="AV4538" s="519"/>
      <c r="AW4538" s="619"/>
      <c r="AX4538" s="622"/>
      <c r="AY4538" s="625"/>
      <c r="AZ4538" s="549"/>
      <c r="BA4538" s="520"/>
      <c r="BB4538" s="640"/>
      <c r="BC4538" s="637"/>
      <c r="BD4538" s="640"/>
      <c r="BE4538" s="641"/>
      <c r="BF4538" s="549"/>
      <c r="BG4538" s="520"/>
      <c r="BH4538" s="519"/>
      <c r="BI4538" s="619"/>
      <c r="BJ4538" s="622"/>
      <c r="BK4538" s="625"/>
      <c r="BL4538" s="549"/>
      <c r="BM4538" s="665"/>
      <c r="BN4538" s="669"/>
      <c r="BO4538" s="670"/>
      <c r="BP4538" s="671"/>
      <c r="BQ4538" s="673"/>
      <c r="BR4538" s="79"/>
      <c r="BS4538" s="79"/>
      <c r="BT4538" s="20"/>
      <c r="BU4538" s="20"/>
      <c r="BV4538" s="98"/>
    </row>
    <row r="4539" spans="1:77" ht="16.5" hidden="1" customHeight="1" thickTop="1" thickBot="1" x14ac:dyDescent="0.5">
      <c r="A4539" s="95"/>
      <c r="B4539" s="288"/>
      <c r="C4539" s="70"/>
      <c r="D4539" s="70"/>
      <c r="E4539" s="70"/>
      <c r="F4539" s="70"/>
      <c r="G4539" s="70"/>
      <c r="H4539" s="70"/>
      <c r="I4539" s="70"/>
      <c r="J4539" s="70"/>
      <c r="K4539" s="70"/>
      <c r="L4539" s="70"/>
      <c r="M4539" s="70"/>
      <c r="N4539" s="70"/>
      <c r="O4539" s="70"/>
      <c r="P4539" s="70"/>
      <c r="Q4539" s="70"/>
      <c r="R4539" s="70"/>
      <c r="S4539" s="70"/>
      <c r="T4539" s="70"/>
      <c r="U4539" s="70"/>
      <c r="V4539" s="70"/>
      <c r="W4539" s="70"/>
      <c r="X4539" s="70"/>
      <c r="Y4539" s="70"/>
      <c r="Z4539" s="70"/>
      <c r="AA4539" s="70"/>
      <c r="AB4539" s="70"/>
      <c r="AC4539" s="70"/>
      <c r="AD4539" s="70"/>
      <c r="AE4539" s="70"/>
      <c r="AF4539" s="70"/>
      <c r="AG4539" s="70"/>
      <c r="AH4539" s="289"/>
      <c r="AI4539" s="289"/>
      <c r="AJ4539" s="70"/>
      <c r="AK4539" s="70"/>
      <c r="AL4539" s="70"/>
      <c r="AM4539" s="70"/>
      <c r="AN4539" s="70"/>
      <c r="AO4539" s="70"/>
      <c r="AP4539" s="70"/>
      <c r="AQ4539" s="70"/>
      <c r="AR4539" s="70"/>
      <c r="AS4539" s="70"/>
      <c r="AT4539" s="70"/>
      <c r="AU4539" s="70"/>
      <c r="AV4539" s="70"/>
      <c r="AW4539" s="70"/>
      <c r="AX4539" s="70"/>
      <c r="AY4539" s="70"/>
      <c r="AZ4539" s="70"/>
      <c r="BA4539" s="70"/>
      <c r="BB4539" s="70"/>
      <c r="BC4539" s="70"/>
      <c r="BD4539" s="70"/>
      <c r="BE4539" s="70"/>
      <c r="BF4539" s="70"/>
      <c r="BG4539" s="70"/>
      <c r="BH4539" s="70"/>
      <c r="BI4539" s="70"/>
      <c r="BJ4539" s="70"/>
      <c r="BK4539" s="70"/>
      <c r="BL4539" s="70"/>
      <c r="BM4539" s="70"/>
      <c r="BN4539" s="70"/>
      <c r="BO4539" s="70"/>
      <c r="BP4539" s="70"/>
      <c r="BQ4539" s="89"/>
      <c r="BR4539" s="674">
        <f>IF((J4535+L4537)=0,0,(J4535/(J4535+L4537)*100)%)</f>
        <v>0</v>
      </c>
      <c r="BS4539" s="675"/>
      <c r="BT4539" s="674">
        <f>IF((L4535+J4537)=0,0,(L4535/(L4535+J4537)*100)%)</f>
        <v>0</v>
      </c>
      <c r="BU4539" s="675"/>
      <c r="BV4539" s="95"/>
    </row>
    <row r="4540" spans="1:77" s="23" customFormat="1" ht="79.5" hidden="1" customHeight="1" thickTop="1" thickBot="1" x14ac:dyDescent="0.55000000000000004">
      <c r="A4540" s="99"/>
      <c r="B4540" s="565" t="s">
        <v>64</v>
      </c>
      <c r="C4540" s="566"/>
      <c r="D4540" s="532" t="s">
        <v>54</v>
      </c>
      <c r="E4540" s="532"/>
      <c r="F4540" s="532"/>
      <c r="G4540" s="654"/>
      <c r="H4540" s="533"/>
      <c r="I4540" s="534"/>
      <c r="J4540" s="535"/>
      <c r="K4540" s="290"/>
      <c r="L4540" s="533"/>
      <c r="M4540" s="534"/>
      <c r="N4540" s="535"/>
      <c r="O4540" s="536" t="s">
        <v>47</v>
      </c>
      <c r="P4540" s="537"/>
      <c r="Q4540" s="537"/>
      <c r="R4540" s="537"/>
      <c r="S4540" s="533"/>
      <c r="T4540" s="534"/>
      <c r="U4540" s="535"/>
      <c r="V4540" s="314"/>
      <c r="W4540" s="314"/>
      <c r="X4540" s="290"/>
      <c r="Y4540" s="533"/>
      <c r="Z4540" s="534"/>
      <c r="AA4540" s="535"/>
      <c r="AB4540" s="536" t="s">
        <v>49</v>
      </c>
      <c r="AC4540" s="537"/>
      <c r="AD4540" s="537"/>
      <c r="AE4540" s="538"/>
      <c r="AF4540" s="533"/>
      <c r="AG4540" s="534"/>
      <c r="AH4540" s="535"/>
      <c r="AI4540" s="290"/>
      <c r="AJ4540" s="533"/>
      <c r="AK4540" s="534"/>
      <c r="AL4540" s="535"/>
      <c r="AM4540" s="536" t="s">
        <v>53</v>
      </c>
      <c r="AN4540" s="537"/>
      <c r="AO4540" s="537"/>
      <c r="AP4540" s="538"/>
      <c r="AQ4540" s="533"/>
      <c r="AR4540" s="534"/>
      <c r="AS4540" s="535"/>
      <c r="AT4540" s="72"/>
      <c r="AU4540" s="533"/>
      <c r="AV4540" s="534"/>
      <c r="AW4540" s="535"/>
      <c r="AX4540" s="291"/>
      <c r="AY4540" s="291"/>
      <c r="AZ4540" s="291"/>
      <c r="BA4540" s="291"/>
      <c r="BB4540" s="567" t="s">
        <v>20</v>
      </c>
      <c r="BC4540" s="567"/>
      <c r="BD4540" s="567"/>
      <c r="BE4540" s="567"/>
      <c r="BF4540" s="568"/>
      <c r="BG4540" s="539">
        <f>BN4535</f>
        <v>0</v>
      </c>
      <c r="BH4540" s="540"/>
      <c r="BI4540" s="541"/>
      <c r="BJ4540" s="292"/>
      <c r="BK4540" s="539">
        <f>BN4537</f>
        <v>0</v>
      </c>
      <c r="BL4540" s="540"/>
      <c r="BM4540" s="541"/>
      <c r="BN4540" s="73"/>
      <c r="BO4540" s="73"/>
      <c r="BP4540" s="73"/>
      <c r="BQ4540" s="90"/>
      <c r="BR4540" s="24"/>
      <c r="BS4540" s="24"/>
      <c r="BT4540" s="22"/>
      <c r="BU4540" s="22"/>
      <c r="BV4540" s="99"/>
    </row>
    <row r="4541" spans="1:77" ht="15.6" hidden="1" customHeight="1" thickTop="1" thickBot="1" x14ac:dyDescent="0.55000000000000004">
      <c r="A4541" s="95"/>
      <c r="B4541" s="293"/>
      <c r="C4541" s="67"/>
      <c r="D4541" s="294"/>
      <c r="E4541" s="294"/>
      <c r="F4541" s="295"/>
      <c r="G4541" s="295"/>
      <c r="H4541" s="296"/>
      <c r="I4541" s="296"/>
      <c r="J4541" s="296"/>
      <c r="K4541" s="296"/>
      <c r="L4541" s="296"/>
      <c r="M4541" s="296"/>
      <c r="N4541" s="296"/>
      <c r="O4541" s="295"/>
      <c r="P4541" s="295"/>
      <c r="Q4541" s="295"/>
      <c r="R4541" s="295"/>
      <c r="S4541" s="296"/>
      <c r="T4541" s="296"/>
      <c r="U4541" s="296"/>
      <c r="V4541" s="296"/>
      <c r="W4541" s="296"/>
      <c r="X4541" s="297"/>
      <c r="Y4541" s="296"/>
      <c r="Z4541" s="296"/>
      <c r="AA4541" s="296"/>
      <c r="AB4541" s="295"/>
      <c r="AC4541" s="295"/>
      <c r="AD4541" s="295"/>
      <c r="AE4541" s="295"/>
      <c r="AF4541" s="296"/>
      <c r="AG4541" s="296"/>
      <c r="AH4541" s="296"/>
      <c r="AI4541" s="296"/>
      <c r="AJ4541" s="297"/>
      <c r="AK4541" s="297"/>
      <c r="AL4541" s="296"/>
      <c r="AM4541" s="295"/>
      <c r="AN4541" s="295"/>
      <c r="AO4541" s="295"/>
      <c r="AP4541" s="295"/>
      <c r="AQ4541" s="296"/>
      <c r="AR4541" s="296"/>
      <c r="AS4541" s="296"/>
      <c r="AT4541" s="296"/>
      <c r="AU4541" s="296"/>
      <c r="AV4541" s="72"/>
      <c r="AW4541" s="72"/>
      <c r="AX4541" s="74"/>
      <c r="AY4541" s="74"/>
      <c r="AZ4541" s="74"/>
      <c r="BA4541" s="74"/>
      <c r="BB4541" s="295"/>
      <c r="BC4541" s="298"/>
      <c r="BD4541" s="298"/>
      <c r="BE4541" s="299"/>
      <c r="BF4541" s="300"/>
      <c r="BG4541" s="301"/>
      <c r="BH4541" s="301"/>
      <c r="BI4541" s="72"/>
      <c r="BJ4541" s="302"/>
      <c r="BK4541" s="303"/>
      <c r="BL4541" s="303"/>
      <c r="BM4541" s="72"/>
      <c r="BN4541" s="74"/>
      <c r="BO4541" s="74"/>
      <c r="BP4541" s="74"/>
      <c r="BQ4541" s="91"/>
      <c r="BR4541" s="25"/>
      <c r="BS4541" s="25"/>
      <c r="BT4541" s="15"/>
      <c r="BU4541" s="15"/>
      <c r="BV4541" s="95"/>
    </row>
    <row r="4542" spans="1:77" s="23" customFormat="1" ht="79.5" hidden="1" customHeight="1" thickTop="1" thickBot="1" x14ac:dyDescent="0.55000000000000004">
      <c r="A4542" s="99"/>
      <c r="B4542" s="569" t="s">
        <v>46</v>
      </c>
      <c r="C4542" s="567"/>
      <c r="D4542" s="532" t="s">
        <v>55</v>
      </c>
      <c r="E4542" s="532"/>
      <c r="F4542" s="532"/>
      <c r="G4542" s="654"/>
      <c r="H4542" s="539">
        <f>H4540</f>
        <v>0</v>
      </c>
      <c r="I4542" s="540"/>
      <c r="J4542" s="541"/>
      <c r="K4542" s="290"/>
      <c r="L4542" s="539">
        <f>L4540</f>
        <v>0</v>
      </c>
      <c r="M4542" s="540"/>
      <c r="N4542" s="541"/>
      <c r="O4542" s="536" t="s">
        <v>51</v>
      </c>
      <c r="P4542" s="537"/>
      <c r="Q4542" s="537"/>
      <c r="R4542" s="537"/>
      <c r="S4542" s="539">
        <f>S4540-H4540</f>
        <v>0</v>
      </c>
      <c r="T4542" s="540"/>
      <c r="U4542" s="541"/>
      <c r="V4542" s="315"/>
      <c r="W4542" s="315"/>
      <c r="X4542" s="290"/>
      <c r="Y4542" s="539">
        <f>Y4540-L4540</f>
        <v>0</v>
      </c>
      <c r="Z4542" s="540"/>
      <c r="AA4542" s="541"/>
      <c r="AB4542" s="536" t="s">
        <v>50</v>
      </c>
      <c r="AC4542" s="537"/>
      <c r="AD4542" s="537"/>
      <c r="AE4542" s="538"/>
      <c r="AF4542" s="539">
        <f>AF4540-S4540</f>
        <v>0</v>
      </c>
      <c r="AG4542" s="540"/>
      <c r="AH4542" s="541"/>
      <c r="AI4542" s="290"/>
      <c r="AJ4542" s="539">
        <f>AJ4540-Y4540</f>
        <v>0</v>
      </c>
      <c r="AK4542" s="540"/>
      <c r="AL4542" s="541"/>
      <c r="AM4542" s="536" t="s">
        <v>52</v>
      </c>
      <c r="AN4542" s="537"/>
      <c r="AO4542" s="537"/>
      <c r="AP4542" s="538"/>
      <c r="AQ4542" s="539">
        <f>AQ4540-AF4540</f>
        <v>0</v>
      </c>
      <c r="AR4542" s="540"/>
      <c r="AS4542" s="541"/>
      <c r="AT4542" s="72"/>
      <c r="AU4542" s="539">
        <f>AU4540-AJ4540</f>
        <v>0</v>
      </c>
      <c r="AV4542" s="540"/>
      <c r="AW4542" s="541"/>
      <c r="AX4542" s="291"/>
      <c r="AY4542" s="291"/>
      <c r="AZ4542" s="291"/>
      <c r="BA4542" s="291"/>
      <c r="BB4542" s="567" t="s">
        <v>45</v>
      </c>
      <c r="BC4542" s="567"/>
      <c r="BD4542" s="567"/>
      <c r="BE4542" s="567"/>
      <c r="BF4542" s="568"/>
      <c r="BG4542" s="539">
        <f>BG4540-AQ4540</f>
        <v>0</v>
      </c>
      <c r="BH4542" s="540"/>
      <c r="BI4542" s="541"/>
      <c r="BJ4542" s="304"/>
      <c r="BK4542" s="539">
        <f>BK4540-AU4540</f>
        <v>0</v>
      </c>
      <c r="BL4542" s="540"/>
      <c r="BM4542" s="541"/>
      <c r="BN4542" s="73"/>
      <c r="BO4542" s="73"/>
      <c r="BP4542" s="73"/>
      <c r="BQ4542" s="90"/>
      <c r="BR4542" s="24"/>
      <c r="BS4542" s="24"/>
      <c r="BT4542" s="22"/>
      <c r="BU4542" s="22"/>
      <c r="BV4542" s="99"/>
      <c r="BY4542" s="21"/>
    </row>
    <row r="4543" spans="1:77" ht="18.75" hidden="1" customHeight="1" thickTop="1" thickBot="1" x14ac:dyDescent="0.5">
      <c r="A4543" s="95"/>
      <c r="B4543" s="305"/>
      <c r="C4543" s="71"/>
      <c r="D4543" s="71"/>
      <c r="E4543" s="71"/>
      <c r="F4543" s="92"/>
      <c r="G4543" s="9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71"/>
      <c r="T4543" s="71"/>
      <c r="U4543" s="71"/>
      <c r="V4543" s="71"/>
      <c r="W4543" s="71"/>
      <c r="X4543" s="71"/>
      <c r="Y4543" s="71"/>
      <c r="Z4543" s="71"/>
      <c r="AA4543" s="71"/>
      <c r="AB4543" s="71"/>
      <c r="AC4543" s="71"/>
      <c r="AD4543" s="71"/>
      <c r="AE4543" s="71"/>
      <c r="AF4543" s="71"/>
      <c r="AG4543" s="71"/>
      <c r="AH4543" s="306"/>
      <c r="AI4543" s="306"/>
      <c r="AJ4543" s="71"/>
      <c r="AK4543" s="71"/>
      <c r="AL4543" s="71"/>
      <c r="AM4543" s="71"/>
      <c r="AN4543" s="71"/>
      <c r="AO4543" s="71"/>
      <c r="AP4543" s="71"/>
      <c r="AQ4543" s="71"/>
      <c r="AR4543" s="71"/>
      <c r="AS4543" s="71"/>
      <c r="AT4543" s="71"/>
      <c r="AU4543" s="71"/>
      <c r="AV4543" s="71"/>
      <c r="AW4543" s="71"/>
      <c r="AX4543" s="71"/>
      <c r="AY4543" s="71"/>
      <c r="AZ4543" s="71"/>
      <c r="BA4543" s="71"/>
      <c r="BB4543" s="71"/>
      <c r="BC4543" s="703" t="s">
        <v>153</v>
      </c>
      <c r="BD4543" s="703"/>
      <c r="BE4543" s="703"/>
      <c r="BF4543" s="703"/>
      <c r="BG4543" s="703"/>
      <c r="BH4543" s="703"/>
      <c r="BI4543" s="703"/>
      <c r="BJ4543" s="703"/>
      <c r="BK4543" s="703"/>
      <c r="BL4543" s="703"/>
      <c r="BM4543" s="703"/>
      <c r="BN4543" s="703"/>
      <c r="BO4543" s="703"/>
      <c r="BP4543" s="703"/>
      <c r="BQ4543" s="318"/>
      <c r="BR4543" s="319"/>
      <c r="BS4543" s="319"/>
      <c r="BT4543" s="15"/>
      <c r="BU4543" s="15"/>
      <c r="BV4543" s="95"/>
    </row>
    <row r="4544" spans="1:77" s="93" customFormat="1" ht="13.5" hidden="1" customHeight="1" thickTop="1" x14ac:dyDescent="0.45">
      <c r="A4544" s="95"/>
      <c r="B4544" s="99"/>
      <c r="C4544" s="95"/>
      <c r="D4544" s="95"/>
      <c r="E4544" s="95"/>
      <c r="F4544" s="96"/>
      <c r="G4544" s="96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254"/>
      <c r="AI4544" s="254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5"/>
      <c r="BL4544" s="95"/>
      <c r="BM4544" s="95"/>
      <c r="BN4544" s="95"/>
      <c r="BO4544" s="95"/>
      <c r="BP4544" s="95"/>
      <c r="BQ4544" s="97"/>
      <c r="BR4544" s="97"/>
      <c r="BS4544" s="97"/>
      <c r="BT4544" s="95"/>
      <c r="BU4544" s="95"/>
      <c r="BV4544" s="95"/>
    </row>
    <row r="4545" spans="1:74" s="17" customFormat="1" ht="33.75" hidden="1" x14ac:dyDescent="0.5">
      <c r="A4545" s="255"/>
      <c r="B4545" s="604" t="s">
        <v>9</v>
      </c>
      <c r="C4545" s="604"/>
      <c r="D4545" s="604"/>
      <c r="E4545" s="604"/>
      <c r="F4545" s="604"/>
      <c r="G4545" s="604"/>
      <c r="H4545" s="604"/>
      <c r="I4545" s="604"/>
      <c r="J4545" s="604"/>
      <c r="K4545" s="604"/>
      <c r="L4545" s="604"/>
      <c r="M4545" s="604"/>
      <c r="N4545" s="604"/>
      <c r="O4545" s="604"/>
      <c r="P4545" s="604"/>
      <c r="Q4545" s="604"/>
      <c r="R4545" s="604"/>
      <c r="S4545" s="604"/>
      <c r="T4545" s="604"/>
      <c r="U4545" s="604"/>
      <c r="V4545" s="604"/>
      <c r="W4545" s="604"/>
      <c r="X4545" s="604"/>
      <c r="Y4545" s="604"/>
      <c r="Z4545" s="604"/>
      <c r="AA4545" s="604"/>
      <c r="AB4545" s="604"/>
      <c r="AC4545" s="604"/>
      <c r="AD4545" s="604"/>
      <c r="AE4545" s="604"/>
      <c r="AF4545" s="604"/>
      <c r="AG4545" s="604"/>
      <c r="AH4545" s="604"/>
      <c r="AI4545" s="604"/>
      <c r="AJ4545" s="604"/>
      <c r="AK4545" s="604"/>
      <c r="AL4545" s="604"/>
      <c r="AM4545" s="604"/>
      <c r="AN4545" s="604"/>
      <c r="AO4545" s="604"/>
      <c r="AP4545" s="604"/>
      <c r="AQ4545" s="604"/>
      <c r="AR4545" s="604"/>
      <c r="AS4545" s="604"/>
      <c r="AT4545" s="604"/>
      <c r="AU4545" s="604"/>
      <c r="AV4545" s="604"/>
      <c r="AW4545" s="604"/>
      <c r="AX4545" s="604"/>
      <c r="AY4545" s="604"/>
      <c r="AZ4545" s="604"/>
      <c r="BA4545" s="604"/>
      <c r="BB4545" s="604"/>
      <c r="BC4545" s="604"/>
      <c r="BD4545" s="604"/>
      <c r="BE4545" s="604"/>
      <c r="BF4545" s="604"/>
      <c r="BG4545" s="604"/>
      <c r="BH4545" s="604"/>
      <c r="BI4545" s="604"/>
      <c r="BJ4545" s="604"/>
      <c r="BK4545" s="604"/>
      <c r="BL4545" s="604"/>
      <c r="BM4545" s="604"/>
      <c r="BN4545" s="604"/>
      <c r="BO4545" s="604"/>
      <c r="BP4545" s="604"/>
      <c r="BQ4545" s="256"/>
      <c r="BR4545" s="256"/>
      <c r="BS4545" s="256"/>
      <c r="BT4545" s="257"/>
      <c r="BU4545" s="257"/>
      <c r="BV4545" s="255"/>
    </row>
    <row r="4546" spans="1:74" ht="10.9" hidden="1" customHeight="1" x14ac:dyDescent="0.45">
      <c r="A4546" s="95"/>
      <c r="B4546" s="258"/>
      <c r="C4546" s="62"/>
      <c r="D4546" s="62"/>
      <c r="E4546" s="62"/>
      <c r="F4546" s="63"/>
      <c r="G4546" s="63"/>
      <c r="H4546" s="62"/>
      <c r="I4546" s="62"/>
      <c r="J4546" s="62"/>
      <c r="K4546" s="62"/>
      <c r="L4546" s="62"/>
      <c r="M4546" s="62"/>
      <c r="N4546" s="62"/>
      <c r="O4546" s="62"/>
      <c r="P4546" s="62"/>
      <c r="Q4546" s="62"/>
      <c r="R4546" s="62"/>
      <c r="S4546" s="62"/>
      <c r="T4546" s="62"/>
      <c r="U4546" s="62"/>
      <c r="V4546" s="62"/>
      <c r="W4546" s="62"/>
      <c r="X4546" s="62"/>
      <c r="Y4546" s="62"/>
      <c r="Z4546" s="62"/>
      <c r="AA4546" s="62"/>
      <c r="AB4546" s="62"/>
      <c r="AC4546" s="62"/>
      <c r="AD4546" s="62"/>
      <c r="AE4546" s="62"/>
      <c r="AF4546" s="62"/>
      <c r="AG4546" s="62"/>
      <c r="AH4546" s="259"/>
      <c r="AI4546" s="259"/>
      <c r="AJ4546" s="62"/>
      <c r="AK4546" s="62"/>
      <c r="AL4546" s="62"/>
      <c r="AM4546" s="62"/>
      <c r="AN4546" s="62"/>
      <c r="AO4546" s="62"/>
      <c r="AP4546" s="62"/>
      <c r="AQ4546" s="62"/>
      <c r="AR4546" s="62"/>
      <c r="AS4546" s="62"/>
      <c r="AT4546" s="62"/>
      <c r="AU4546" s="62"/>
      <c r="AV4546" s="62"/>
      <c r="AW4546" s="62"/>
      <c r="AX4546" s="62"/>
      <c r="AY4546" s="62"/>
      <c r="AZ4546" s="62"/>
      <c r="BA4546" s="62"/>
      <c r="BB4546" s="62"/>
      <c r="BC4546" s="62"/>
      <c r="BD4546" s="62"/>
      <c r="BE4546" s="62"/>
      <c r="BF4546" s="62"/>
      <c r="BG4546" s="62"/>
      <c r="BH4546" s="62"/>
      <c r="BI4546" s="62"/>
      <c r="BJ4546" s="62"/>
      <c r="BK4546" s="62"/>
      <c r="BL4546" s="62"/>
      <c r="BM4546" s="62"/>
      <c r="BN4546" s="62"/>
      <c r="BO4546" s="62"/>
      <c r="BP4546" s="94"/>
      <c r="BQ4546" s="87"/>
      <c r="BR4546" s="94"/>
      <c r="BS4546" s="94"/>
      <c r="BT4546" s="15"/>
      <c r="BU4546" s="15"/>
      <c r="BV4546" s="95"/>
    </row>
    <row r="4547" spans="1:74" s="18" customFormat="1" ht="36.75" hidden="1" customHeight="1" x14ac:dyDescent="0.45">
      <c r="A4547" s="260"/>
      <c r="B4547" s="258"/>
      <c r="C4547" s="261"/>
      <c r="D4547" s="262" t="s">
        <v>10</v>
      </c>
      <c r="E4547" s="605" t="str">
        <f>IF(ROSTER!D$3="","",ROSTER!D$3)</f>
        <v/>
      </c>
      <c r="F4547" s="605"/>
      <c r="G4547" s="605"/>
      <c r="H4547" s="605"/>
      <c r="I4547" s="605"/>
      <c r="J4547" s="605"/>
      <c r="K4547" s="605"/>
      <c r="L4547" s="605"/>
      <c r="M4547" s="605"/>
      <c r="N4547" s="605"/>
      <c r="O4547" s="605"/>
      <c r="P4547" s="605"/>
      <c r="Q4547" s="605"/>
      <c r="R4547" s="605"/>
      <c r="S4547" s="605"/>
      <c r="T4547" s="605"/>
      <c r="U4547" s="605"/>
      <c r="V4547" s="605"/>
      <c r="W4547" s="605"/>
      <c r="X4547" s="605"/>
      <c r="Y4547" s="605"/>
      <c r="Z4547" s="605"/>
      <c r="AA4547" s="605"/>
      <c r="AB4547" s="605"/>
      <c r="AC4547" s="605"/>
      <c r="AD4547" s="605"/>
      <c r="AE4547" s="605"/>
      <c r="AF4547" s="316"/>
      <c r="AG4547" s="606" t="s">
        <v>11</v>
      </c>
      <c r="AH4547" s="606"/>
      <c r="AI4547" s="606"/>
      <c r="AJ4547" s="606"/>
      <c r="AK4547" s="606"/>
      <c r="AL4547" s="606"/>
      <c r="AM4547" s="606"/>
      <c r="AN4547" s="607"/>
      <c r="AO4547" s="607"/>
      <c r="AP4547" s="607"/>
      <c r="AQ4547" s="607"/>
      <c r="AR4547" s="607"/>
      <c r="AS4547" s="607"/>
      <c r="AT4547" s="607"/>
      <c r="AU4547" s="607"/>
      <c r="AV4547" s="607"/>
      <c r="AW4547" s="607"/>
      <c r="AX4547" s="607"/>
      <c r="AY4547" s="607"/>
      <c r="AZ4547" s="607"/>
      <c r="BA4547" s="607"/>
      <c r="BB4547" s="607"/>
      <c r="BC4547" s="607"/>
      <c r="BD4547" s="607"/>
      <c r="BE4547" s="607"/>
      <c r="BF4547" s="607"/>
      <c r="BG4547" s="607"/>
      <c r="BH4547" s="607"/>
      <c r="BI4547" s="607"/>
      <c r="BJ4547" s="607"/>
      <c r="BK4547" s="607"/>
      <c r="BL4547" s="607"/>
      <c r="BM4547" s="607"/>
      <c r="BN4547" s="607"/>
      <c r="BO4547" s="607"/>
      <c r="BP4547" s="94"/>
      <c r="BQ4547" s="88" t="s">
        <v>130</v>
      </c>
      <c r="BR4547" s="94"/>
      <c r="BS4547" s="94"/>
      <c r="BT4547" s="263"/>
      <c r="BU4547" s="263"/>
      <c r="BV4547" s="260"/>
    </row>
    <row r="4548" spans="1:74" ht="8.85" hidden="1" customHeight="1" x14ac:dyDescent="0.45">
      <c r="A4548" s="96"/>
      <c r="B4548" s="258"/>
      <c r="C4548" s="259" t="s">
        <v>39</v>
      </c>
      <c r="D4548" s="259"/>
      <c r="E4548" s="259"/>
      <c r="F4548" s="63"/>
      <c r="G4548" s="63"/>
      <c r="H4548" s="259"/>
      <c r="I4548" s="259"/>
      <c r="J4548" s="317"/>
      <c r="K4548" s="317"/>
      <c r="L4548" s="317"/>
      <c r="M4548" s="317"/>
      <c r="N4548" s="317"/>
      <c r="O4548" s="317"/>
      <c r="P4548" s="317"/>
      <c r="Q4548" s="317"/>
      <c r="R4548" s="317"/>
      <c r="S4548" s="317"/>
      <c r="T4548" s="317"/>
      <c r="U4548" s="317"/>
      <c r="V4548" s="317"/>
      <c r="W4548" s="317"/>
      <c r="X4548" s="317"/>
      <c r="Y4548" s="317"/>
      <c r="Z4548" s="317"/>
      <c r="AA4548" s="317"/>
      <c r="AB4548" s="317"/>
      <c r="AC4548" s="317"/>
      <c r="AD4548" s="317"/>
      <c r="AE4548" s="317"/>
      <c r="AF4548" s="317"/>
      <c r="AG4548" s="317"/>
      <c r="AH4548" s="317"/>
      <c r="AI4548" s="259"/>
      <c r="AJ4548" s="264"/>
      <c r="AK4548" s="265"/>
      <c r="AL4548" s="265"/>
      <c r="AM4548" s="265"/>
      <c r="AN4548" s="265"/>
      <c r="AO4548" s="265"/>
      <c r="AP4548" s="265"/>
      <c r="AQ4548" s="266"/>
      <c r="AR4548" s="266"/>
      <c r="AS4548" s="266"/>
      <c r="AT4548" s="266"/>
      <c r="AU4548" s="266"/>
      <c r="AV4548" s="266"/>
      <c r="AW4548" s="266"/>
      <c r="AX4548" s="266"/>
      <c r="AY4548" s="266"/>
      <c r="AZ4548" s="266"/>
      <c r="BA4548" s="266"/>
      <c r="BB4548" s="266"/>
      <c r="BC4548" s="266"/>
      <c r="BD4548" s="266"/>
      <c r="BE4548" s="266"/>
      <c r="BF4548" s="266"/>
      <c r="BG4548" s="266"/>
      <c r="BH4548" s="266"/>
      <c r="BI4548" s="266"/>
      <c r="BJ4548" s="266"/>
      <c r="BK4548" s="266"/>
      <c r="BL4548" s="266"/>
      <c r="BM4548" s="266"/>
      <c r="BN4548" s="266"/>
      <c r="BO4548" s="266"/>
      <c r="BP4548" s="266"/>
      <c r="BQ4548" s="267"/>
      <c r="BR4548" s="267"/>
      <c r="BS4548" s="267"/>
      <c r="BT4548" s="268"/>
      <c r="BU4548" s="268"/>
      <c r="BV4548" s="96"/>
    </row>
    <row r="4549" spans="1:74" s="18" customFormat="1" ht="33.75" hidden="1" x14ac:dyDescent="0.45">
      <c r="A4549" s="260"/>
      <c r="B4549" s="258"/>
      <c r="C4549" s="608" t="s">
        <v>38</v>
      </c>
      <c r="D4549" s="608"/>
      <c r="E4549" s="607"/>
      <c r="F4549" s="607"/>
      <c r="G4549" s="607"/>
      <c r="H4549" s="607"/>
      <c r="I4549" s="607"/>
      <c r="J4549" s="607"/>
      <c r="K4549" s="607"/>
      <c r="L4549" s="607"/>
      <c r="M4549" s="607"/>
      <c r="N4549" s="607"/>
      <c r="O4549" s="607"/>
      <c r="P4549" s="607"/>
      <c r="Q4549" s="607"/>
      <c r="R4549" s="607"/>
      <c r="S4549" s="607"/>
      <c r="T4549" s="607"/>
      <c r="U4549" s="607"/>
      <c r="V4549" s="607"/>
      <c r="W4549" s="607"/>
      <c r="X4549" s="607"/>
      <c r="Y4549" s="607"/>
      <c r="Z4549" s="607"/>
      <c r="AA4549" s="607"/>
      <c r="AB4549" s="607"/>
      <c r="AC4549" s="607"/>
      <c r="AD4549" s="607"/>
      <c r="AE4549" s="607"/>
      <c r="AF4549" s="316"/>
      <c r="AG4549" s="609" t="s">
        <v>21</v>
      </c>
      <c r="AH4549" s="609"/>
      <c r="AI4549" s="609"/>
      <c r="AJ4549" s="609"/>
      <c r="AK4549" s="607"/>
      <c r="AL4549" s="607"/>
      <c r="AM4549" s="607"/>
      <c r="AN4549" s="607"/>
      <c r="AO4549" s="607"/>
      <c r="AP4549" s="607"/>
      <c r="AQ4549" s="607"/>
      <c r="AR4549" s="607"/>
      <c r="AS4549" s="607"/>
      <c r="AT4549" s="607"/>
      <c r="AU4549" s="607"/>
      <c r="AV4549" s="607"/>
      <c r="AW4549" s="607"/>
      <c r="AX4549" s="607"/>
      <c r="AY4549" s="607"/>
      <c r="AZ4549" s="607"/>
      <c r="BA4549" s="607"/>
      <c r="BB4549" s="607"/>
      <c r="BC4549" s="610" t="s">
        <v>12</v>
      </c>
      <c r="BD4549" s="610"/>
      <c r="BE4549" s="610"/>
      <c r="BF4549" s="611"/>
      <c r="BG4549" s="611"/>
      <c r="BH4549" s="611"/>
      <c r="BI4549" s="611"/>
      <c r="BJ4549" s="611"/>
      <c r="BK4549" s="611"/>
      <c r="BL4549" s="611"/>
      <c r="BM4549" s="611"/>
      <c r="BN4549" s="611"/>
      <c r="BO4549" s="611"/>
      <c r="BP4549" s="64"/>
      <c r="BQ4549" s="307"/>
      <c r="BR4549" s="65"/>
      <c r="BS4549" s="65"/>
      <c r="BT4549" s="270">
        <f>IF(BF4549=0,0,1)</f>
        <v>0</v>
      </c>
      <c r="BU4549" s="18">
        <f>IF((BG4599+BK4599)&gt;(AQ4599+AU4599),1,0)</f>
        <v>0</v>
      </c>
      <c r="BV4549" s="271"/>
    </row>
    <row r="4550" spans="1:74" ht="9.6" hidden="1" customHeight="1" x14ac:dyDescent="0.45">
      <c r="A4550" s="95"/>
      <c r="B4550" s="258"/>
      <c r="C4550" s="62"/>
      <c r="D4550" s="62"/>
      <c r="E4550" s="62"/>
      <c r="F4550" s="63"/>
      <c r="G4550" s="63"/>
      <c r="H4550" s="62"/>
      <c r="I4550" s="62"/>
      <c r="J4550" s="62"/>
      <c r="K4550" s="62"/>
      <c r="L4550" s="62"/>
      <c r="M4550" s="62"/>
      <c r="N4550" s="62"/>
      <c r="O4550" s="62"/>
      <c r="P4550" s="62"/>
      <c r="Q4550" s="62"/>
      <c r="R4550" s="62"/>
      <c r="S4550" s="62"/>
      <c r="T4550" s="62"/>
      <c r="U4550" s="62"/>
      <c r="V4550" s="62"/>
      <c r="W4550" s="62"/>
      <c r="X4550" s="62"/>
      <c r="Y4550" s="62"/>
      <c r="Z4550" s="62"/>
      <c r="AA4550" s="62"/>
      <c r="AB4550" s="62"/>
      <c r="AC4550" s="62"/>
      <c r="AD4550" s="62"/>
      <c r="AE4550" s="62"/>
      <c r="AF4550" s="62"/>
      <c r="AG4550" s="62"/>
      <c r="AH4550" s="259"/>
      <c r="AI4550" s="259"/>
      <c r="AJ4550" s="62"/>
      <c r="AK4550" s="62"/>
      <c r="AL4550" s="62"/>
      <c r="AM4550" s="62"/>
      <c r="AN4550" s="62"/>
      <c r="AO4550" s="62"/>
      <c r="AP4550" s="62"/>
      <c r="AQ4550" s="62"/>
      <c r="AR4550" s="62"/>
      <c r="AS4550" s="62"/>
      <c r="AT4550" s="62"/>
      <c r="AU4550" s="62"/>
      <c r="AV4550" s="62"/>
      <c r="AW4550" s="62"/>
      <c r="AX4550" s="62"/>
      <c r="AY4550" s="62"/>
      <c r="AZ4550" s="62"/>
      <c r="BA4550" s="62"/>
      <c r="BB4550" s="62"/>
      <c r="BC4550" s="62"/>
      <c r="BD4550" s="62"/>
      <c r="BE4550" s="62"/>
      <c r="BF4550" s="62"/>
      <c r="BG4550" s="62"/>
      <c r="BH4550" s="62"/>
      <c r="BI4550" s="62"/>
      <c r="BJ4550" s="62"/>
      <c r="BK4550" s="62"/>
      <c r="BL4550" s="62"/>
      <c r="BM4550" s="62"/>
      <c r="BN4550" s="62"/>
      <c r="BO4550" s="62"/>
      <c r="BP4550" s="62"/>
      <c r="BQ4550" s="66"/>
      <c r="BR4550" s="66"/>
      <c r="BS4550" s="66"/>
      <c r="BT4550" s="15"/>
      <c r="BU4550" s="15"/>
      <c r="BV4550" s="95"/>
    </row>
    <row r="4551" spans="1:74" ht="8.85" hidden="1" customHeight="1" thickBot="1" x14ac:dyDescent="0.5">
      <c r="A4551" s="95"/>
      <c r="B4551" s="113"/>
      <c r="C4551" s="67"/>
      <c r="D4551" s="67"/>
      <c r="E4551" s="67"/>
      <c r="F4551" s="68"/>
      <c r="G4551" s="68"/>
      <c r="H4551" s="67"/>
      <c r="I4551" s="67"/>
      <c r="J4551" s="67"/>
      <c r="K4551" s="67"/>
      <c r="L4551" s="67"/>
      <c r="M4551" s="67"/>
      <c r="N4551" s="67"/>
      <c r="O4551" s="67"/>
      <c r="P4551" s="67"/>
      <c r="Q4551" s="67"/>
      <c r="R4551" s="67"/>
      <c r="S4551" s="67"/>
      <c r="T4551" s="67"/>
      <c r="U4551" s="67"/>
      <c r="V4551" s="67"/>
      <c r="W4551" s="67"/>
      <c r="X4551" s="67"/>
      <c r="Y4551" s="67"/>
      <c r="Z4551" s="67"/>
      <c r="AA4551" s="67"/>
      <c r="AB4551" s="67"/>
      <c r="AC4551" s="67"/>
      <c r="AD4551" s="67"/>
      <c r="AE4551" s="67"/>
      <c r="AF4551" s="67"/>
      <c r="AG4551" s="67"/>
      <c r="AH4551" s="272"/>
      <c r="AI4551" s="272"/>
      <c r="AJ4551" s="67"/>
      <c r="AK4551" s="67"/>
      <c r="AL4551" s="67"/>
      <c r="AM4551" s="67"/>
      <c r="AN4551" s="67"/>
      <c r="AO4551" s="67"/>
      <c r="AP4551" s="67"/>
      <c r="AQ4551" s="67"/>
      <c r="AR4551" s="67"/>
      <c r="AS4551" s="67"/>
      <c r="AT4551" s="67"/>
      <c r="AU4551" s="67"/>
      <c r="AV4551" s="67"/>
      <c r="AW4551" s="67"/>
      <c r="AX4551" s="67"/>
      <c r="AY4551" s="67"/>
      <c r="AZ4551" s="67"/>
      <c r="BA4551" s="67"/>
      <c r="BB4551" s="67"/>
      <c r="BC4551" s="67"/>
      <c r="BD4551" s="67"/>
      <c r="BE4551" s="67"/>
      <c r="BF4551" s="67"/>
      <c r="BG4551" s="67"/>
      <c r="BH4551" s="67"/>
      <c r="BI4551" s="67"/>
      <c r="BJ4551" s="67"/>
      <c r="BK4551" s="67"/>
      <c r="BL4551" s="67"/>
      <c r="BM4551" s="67"/>
      <c r="BN4551" s="67"/>
      <c r="BO4551" s="67"/>
      <c r="BP4551" s="67"/>
      <c r="BQ4551" s="69"/>
      <c r="BR4551" s="69"/>
      <c r="BS4551" s="69"/>
      <c r="BT4551" s="15"/>
      <c r="BU4551" s="15"/>
      <c r="BV4551" s="95"/>
    </row>
    <row r="4552" spans="1:74" s="18" customFormat="1" ht="40.5" hidden="1" customHeight="1" thickTop="1" x14ac:dyDescent="0.4">
      <c r="A4552" s="271"/>
      <c r="B4552" s="652" t="s">
        <v>0</v>
      </c>
      <c r="C4552" s="648" t="s">
        <v>1</v>
      </c>
      <c r="D4552" s="649"/>
      <c r="E4552" s="273" t="s">
        <v>28</v>
      </c>
      <c r="F4552" s="546" t="s">
        <v>100</v>
      </c>
      <c r="G4552" s="546" t="s">
        <v>101</v>
      </c>
      <c r="H4552" s="704" t="s">
        <v>41</v>
      </c>
      <c r="I4552" s="705"/>
      <c r="J4552" s="554" t="s">
        <v>7</v>
      </c>
      <c r="K4552" s="554"/>
      <c r="L4552" s="554"/>
      <c r="M4552" s="554"/>
      <c r="N4552" s="554"/>
      <c r="O4552" s="554"/>
      <c r="P4552" s="554" t="s">
        <v>2</v>
      </c>
      <c r="Q4552" s="554"/>
      <c r="R4552" s="554"/>
      <c r="S4552" s="554"/>
      <c r="T4552" s="554"/>
      <c r="U4552" s="554"/>
      <c r="V4552" s="308"/>
      <c r="W4552" s="308"/>
      <c r="X4552" s="687" t="s">
        <v>35</v>
      </c>
      <c r="Y4552" s="688"/>
      <c r="Z4552" s="687" t="s">
        <v>36</v>
      </c>
      <c r="AA4552" s="688"/>
      <c r="AB4552" s="687" t="s">
        <v>44</v>
      </c>
      <c r="AC4552" s="688"/>
      <c r="AD4552" s="554" t="s">
        <v>6</v>
      </c>
      <c r="AE4552" s="554"/>
      <c r="AF4552" s="554"/>
      <c r="AG4552" s="554"/>
      <c r="AH4552" s="554"/>
      <c r="AI4552" s="554"/>
      <c r="AJ4552" s="554" t="s">
        <v>68</v>
      </c>
      <c r="AK4552" s="554"/>
      <c r="AL4552" s="554"/>
      <c r="AM4552" s="554"/>
      <c r="AN4552" s="554"/>
      <c r="AO4552" s="554"/>
      <c r="AP4552" s="554" t="s">
        <v>69</v>
      </c>
      <c r="AQ4552" s="554"/>
      <c r="AR4552" s="554"/>
      <c r="AS4552" s="554"/>
      <c r="AT4552" s="554"/>
      <c r="AU4552" s="554"/>
      <c r="AV4552" s="554" t="s">
        <v>70</v>
      </c>
      <c r="AW4552" s="554"/>
      <c r="AX4552" s="554"/>
      <c r="AY4552" s="554"/>
      <c r="AZ4552" s="554"/>
      <c r="BA4552" s="556"/>
      <c r="BB4552" s="554" t="s">
        <v>4</v>
      </c>
      <c r="BC4552" s="554"/>
      <c r="BD4552" s="554"/>
      <c r="BE4552" s="554"/>
      <c r="BF4552" s="554"/>
      <c r="BG4552" s="555"/>
      <c r="BH4552" s="554" t="s">
        <v>71</v>
      </c>
      <c r="BI4552" s="554"/>
      <c r="BJ4552" s="554"/>
      <c r="BK4552" s="554"/>
      <c r="BL4552" s="554"/>
      <c r="BM4552" s="556"/>
      <c r="BN4552" s="557" t="s">
        <v>25</v>
      </c>
      <c r="BO4552" s="558"/>
      <c r="BP4552" s="559"/>
      <c r="BQ4552" s="691" t="s">
        <v>110</v>
      </c>
      <c r="BR4552" s="691" t="s">
        <v>86</v>
      </c>
      <c r="BS4552" s="691" t="s">
        <v>87</v>
      </c>
      <c r="BT4552" s="274"/>
      <c r="BU4552" s="274"/>
      <c r="BV4552" s="271"/>
    </row>
    <row r="4553" spans="1:74" s="18" customFormat="1" ht="41.25" hidden="1" customHeight="1" x14ac:dyDescent="0.4">
      <c r="A4553" s="271"/>
      <c r="B4553" s="653"/>
      <c r="C4553" s="650"/>
      <c r="D4553" s="651"/>
      <c r="E4553" s="275" t="s">
        <v>102</v>
      </c>
      <c r="F4553" s="547"/>
      <c r="G4553" s="547"/>
      <c r="H4553" s="706"/>
      <c r="I4553" s="707"/>
      <c r="J4553" s="525" t="s">
        <v>17</v>
      </c>
      <c r="K4553" s="526"/>
      <c r="L4553" s="521" t="s">
        <v>18</v>
      </c>
      <c r="M4553" s="522"/>
      <c r="N4553" s="523" t="s">
        <v>19</v>
      </c>
      <c r="O4553" s="524" t="s">
        <v>8</v>
      </c>
      <c r="P4553" s="525" t="s">
        <v>26</v>
      </c>
      <c r="Q4553" s="526"/>
      <c r="R4553" s="521" t="s">
        <v>24</v>
      </c>
      <c r="S4553" s="522"/>
      <c r="T4553" s="523" t="s">
        <v>19</v>
      </c>
      <c r="U4553" s="524"/>
      <c r="V4553" s="309"/>
      <c r="W4553" s="309"/>
      <c r="X4553" s="689"/>
      <c r="Y4553" s="690"/>
      <c r="Z4553" s="689"/>
      <c r="AA4553" s="690"/>
      <c r="AB4553" s="689"/>
      <c r="AC4553" s="690"/>
      <c r="AD4553" s="525" t="s">
        <v>48</v>
      </c>
      <c r="AE4553" s="526"/>
      <c r="AF4553" s="521" t="s">
        <v>23</v>
      </c>
      <c r="AG4553" s="522" t="s">
        <v>3</v>
      </c>
      <c r="AH4553" s="563" t="s">
        <v>5</v>
      </c>
      <c r="AI4553" s="564"/>
      <c r="AJ4553" s="525" t="s">
        <v>48</v>
      </c>
      <c r="AK4553" s="526"/>
      <c r="AL4553" s="521" t="s">
        <v>23</v>
      </c>
      <c r="AM4553" s="522" t="s">
        <v>3</v>
      </c>
      <c r="AN4553" s="563" t="s">
        <v>5</v>
      </c>
      <c r="AO4553" s="564"/>
      <c r="AP4553" s="525" t="s">
        <v>48</v>
      </c>
      <c r="AQ4553" s="526"/>
      <c r="AR4553" s="521" t="s">
        <v>23</v>
      </c>
      <c r="AS4553" s="522" t="s">
        <v>3</v>
      </c>
      <c r="AT4553" s="563" t="s">
        <v>5</v>
      </c>
      <c r="AU4553" s="564"/>
      <c r="AV4553" s="525" t="s">
        <v>48</v>
      </c>
      <c r="AW4553" s="526"/>
      <c r="AX4553" s="521" t="s">
        <v>23</v>
      </c>
      <c r="AY4553" s="522" t="s">
        <v>3</v>
      </c>
      <c r="AZ4553" s="563" t="s">
        <v>5</v>
      </c>
      <c r="BA4553" s="564"/>
      <c r="BB4553" s="525" t="s">
        <v>48</v>
      </c>
      <c r="BC4553" s="526"/>
      <c r="BD4553" s="521" t="s">
        <v>23</v>
      </c>
      <c r="BE4553" s="522" t="s">
        <v>3</v>
      </c>
      <c r="BF4553" s="563" t="s">
        <v>5</v>
      </c>
      <c r="BG4553" s="564"/>
      <c r="BH4553" s="525" t="s">
        <v>48</v>
      </c>
      <c r="BI4553" s="526"/>
      <c r="BJ4553" s="521" t="s">
        <v>23</v>
      </c>
      <c r="BK4553" s="522" t="s">
        <v>3</v>
      </c>
      <c r="BL4553" s="563" t="s">
        <v>5</v>
      </c>
      <c r="BM4553" s="564"/>
      <c r="BN4553" s="560"/>
      <c r="BO4553" s="561"/>
      <c r="BP4553" s="562"/>
      <c r="BQ4553" s="692"/>
      <c r="BR4553" s="692"/>
      <c r="BS4553" s="692"/>
      <c r="BT4553" s="274"/>
      <c r="BU4553" s="274"/>
      <c r="BV4553" s="271"/>
    </row>
    <row r="4554" spans="1:74" ht="23.85" hidden="1" customHeight="1" x14ac:dyDescent="0.35">
      <c r="A4554" s="276"/>
      <c r="B4554" s="570" t="str">
        <f>IF(ROSTER!B$8="","",ROSTER!B$8)</f>
        <v/>
      </c>
      <c r="C4554" s="572" t="str">
        <f>IF(ROSTER!C$8="","",ROSTER!C$8)</f>
        <v/>
      </c>
      <c r="D4554" s="573"/>
      <c r="E4554" s="574"/>
      <c r="F4554" s="576">
        <f>IF(E4554="y",1,IF(E4554="S",1,0))</f>
        <v>0</v>
      </c>
      <c r="G4554" s="582">
        <f>IF(E4554="S",1,0)</f>
        <v>0</v>
      </c>
      <c r="H4554" s="578"/>
      <c r="I4554" s="543"/>
      <c r="J4554" s="542"/>
      <c r="K4554" s="580"/>
      <c r="L4554" s="584"/>
      <c r="M4554" s="585"/>
      <c r="N4554" s="588">
        <f>L4554+J4554</f>
        <v>0</v>
      </c>
      <c r="O4554" s="589"/>
      <c r="P4554" s="542"/>
      <c r="Q4554" s="580"/>
      <c r="R4554" s="584"/>
      <c r="S4554" s="585"/>
      <c r="T4554" s="588">
        <f>R4554-P4554</f>
        <v>0</v>
      </c>
      <c r="U4554" s="589"/>
      <c r="V4554" s="310"/>
      <c r="W4554" s="310"/>
      <c r="X4554" s="578"/>
      <c r="Y4554" s="543"/>
      <c r="Z4554" s="542"/>
      <c r="AA4554" s="543"/>
      <c r="AB4554" s="542"/>
      <c r="AC4554" s="543"/>
      <c r="AD4554" s="542"/>
      <c r="AE4554" s="580"/>
      <c r="AF4554" s="584"/>
      <c r="AG4554" s="585"/>
      <c r="AH4554" s="595">
        <f>IF(AD4554=0,0,(AF4554/AD4554)*100)</f>
        <v>0</v>
      </c>
      <c r="AI4554" s="596"/>
      <c r="AJ4554" s="542"/>
      <c r="AK4554" s="580"/>
      <c r="AL4554" s="584"/>
      <c r="AM4554" s="585"/>
      <c r="AN4554" s="595">
        <f>IF(AJ4554=0,0,(AL4554/AJ4554)*100)</f>
        <v>0</v>
      </c>
      <c r="AO4554" s="596"/>
      <c r="AP4554" s="542"/>
      <c r="AQ4554" s="580"/>
      <c r="AR4554" s="584"/>
      <c r="AS4554" s="585"/>
      <c r="AT4554" s="595">
        <f>IF(AP4554=0,0,(AR4554/AP4554)*100)</f>
        <v>0</v>
      </c>
      <c r="AU4554" s="596"/>
      <c r="AV4554" s="599">
        <f>AD4554+AJ4554+AP4554</f>
        <v>0</v>
      </c>
      <c r="AW4554" s="600"/>
      <c r="AX4554" s="630">
        <f>AF4554+AL4554+AR4554</f>
        <v>0</v>
      </c>
      <c r="AY4554" s="631"/>
      <c r="AZ4554" s="595">
        <f>IF(AV4554=0,0,(AX4554/AV4554)*100)</f>
        <v>0</v>
      </c>
      <c r="BA4554" s="596"/>
      <c r="BB4554" s="542"/>
      <c r="BC4554" s="580"/>
      <c r="BD4554" s="584"/>
      <c r="BE4554" s="585"/>
      <c r="BF4554" s="595">
        <f>IF(BB4554=0,0,(BD4554/BB4554)*100)</f>
        <v>0</v>
      </c>
      <c r="BG4554" s="596"/>
      <c r="BH4554" s="599">
        <f>AV4554+BB4554</f>
        <v>0</v>
      </c>
      <c r="BI4554" s="600"/>
      <c r="BJ4554" s="630">
        <f>AX4554+BD4554</f>
        <v>0</v>
      </c>
      <c r="BK4554" s="631"/>
      <c r="BL4554" s="595">
        <f>IF(BH4554=0,0,(BJ4554/BH4554)*100)</f>
        <v>0</v>
      </c>
      <c r="BM4554" s="596"/>
      <c r="BN4554" s="656">
        <f>(AF4554*2)+(AL4554*2)+(AR4554*3)+BD4554</f>
        <v>0</v>
      </c>
      <c r="BO4554" s="657"/>
      <c r="BP4554" s="658"/>
      <c r="BQ4554" s="676">
        <f>IF(BS4554=0,0,50*BR4554/BS4554)</f>
        <v>0</v>
      </c>
      <c r="BR4554" s="662">
        <f>(BN4554*BU$11)+(N4554*BU$12)+(Z4554*BU$13)+(R4554*BU$14)+(X4554*BU$15)+(AB4554*BU$16)</f>
        <v>0</v>
      </c>
      <c r="BS4554" s="662">
        <f>((BB4554-BD4554)*BU$18)+((AV4554-AX4554)*BU$17)+(H4554*BU$19)+(P4554*BU$20)</f>
        <v>0</v>
      </c>
      <c r="BT4554" s="19" t="s">
        <v>75</v>
      </c>
      <c r="BU4554" s="277">
        <f>IF(BQ4549="B",'VALUE POINTS'!L$10,IF('GAME STATS'!BQ4549="C",'VALUE POINTS'!M$10,'VALUE POINTS'!K$10))</f>
        <v>1</v>
      </c>
      <c r="BV4554" s="278"/>
    </row>
    <row r="4555" spans="1:74" ht="23.85" hidden="1" customHeight="1" x14ac:dyDescent="0.35">
      <c r="A4555" s="276"/>
      <c r="B4555" s="571"/>
      <c r="C4555" s="642" t="str">
        <f>IF(ROSTER!D$8="","",ROSTER!D$8)</f>
        <v/>
      </c>
      <c r="D4555" s="643"/>
      <c r="E4555" s="575"/>
      <c r="F4555" s="577"/>
      <c r="G4555" s="583"/>
      <c r="H4555" s="579"/>
      <c r="I4555" s="545"/>
      <c r="J4555" s="544"/>
      <c r="K4555" s="581"/>
      <c r="L4555" s="586"/>
      <c r="M4555" s="587"/>
      <c r="N4555" s="592" t="s">
        <v>16</v>
      </c>
      <c r="O4555" s="603"/>
      <c r="P4555" s="544"/>
      <c r="Q4555" s="581"/>
      <c r="R4555" s="586"/>
      <c r="S4555" s="587"/>
      <c r="T4555" s="592" t="s">
        <v>16</v>
      </c>
      <c r="U4555" s="603"/>
      <c r="V4555" s="311"/>
      <c r="W4555" s="311"/>
      <c r="X4555" s="579"/>
      <c r="Y4555" s="545"/>
      <c r="Z4555" s="544"/>
      <c r="AA4555" s="545"/>
      <c r="AB4555" s="544"/>
      <c r="AC4555" s="545"/>
      <c r="AD4555" s="544"/>
      <c r="AE4555" s="581"/>
      <c r="AF4555" s="586"/>
      <c r="AG4555" s="587"/>
      <c r="AH4555" s="626"/>
      <c r="AI4555" s="627"/>
      <c r="AJ4555" s="544"/>
      <c r="AK4555" s="581"/>
      <c r="AL4555" s="586"/>
      <c r="AM4555" s="587"/>
      <c r="AN4555" s="626"/>
      <c r="AO4555" s="627"/>
      <c r="AP4555" s="544"/>
      <c r="AQ4555" s="581"/>
      <c r="AR4555" s="586"/>
      <c r="AS4555" s="587"/>
      <c r="AT4555" s="626"/>
      <c r="AU4555" s="627"/>
      <c r="AV4555" s="628"/>
      <c r="AW4555" s="629"/>
      <c r="AX4555" s="632"/>
      <c r="AY4555" s="633"/>
      <c r="AZ4555" s="626"/>
      <c r="BA4555" s="627"/>
      <c r="BB4555" s="544"/>
      <c r="BC4555" s="581"/>
      <c r="BD4555" s="586"/>
      <c r="BE4555" s="587"/>
      <c r="BF4555" s="626"/>
      <c r="BG4555" s="627"/>
      <c r="BH4555" s="628"/>
      <c r="BI4555" s="629"/>
      <c r="BJ4555" s="632"/>
      <c r="BK4555" s="633"/>
      <c r="BL4555" s="626"/>
      <c r="BM4555" s="627"/>
      <c r="BN4555" s="678"/>
      <c r="BO4555" s="679"/>
      <c r="BP4555" s="680"/>
      <c r="BQ4555" s="677"/>
      <c r="BR4555" s="663"/>
      <c r="BS4555" s="663"/>
      <c r="BT4555" s="19" t="s">
        <v>76</v>
      </c>
      <c r="BU4555" s="277">
        <f>IF(BQ4549="B",'VALUE POINTS'!L$11,IF('GAME STATS'!BQ4549="C",'VALUE POINTS'!M$11,'VALUE POINTS'!K$11))</f>
        <v>1</v>
      </c>
      <c r="BV4555" s="278"/>
    </row>
    <row r="4556" spans="1:74" ht="21.75" hidden="1" customHeight="1" x14ac:dyDescent="0.35">
      <c r="A4556" s="95"/>
      <c r="B4556" s="570" t="str">
        <f>IF(ROSTER!B$10="","",ROSTER!B$10)</f>
        <v/>
      </c>
      <c r="C4556" s="572" t="str">
        <f>IF(ROSTER!C$10="","",ROSTER!C$10)</f>
        <v/>
      </c>
      <c r="D4556" s="573"/>
      <c r="E4556" s="574"/>
      <c r="F4556" s="576">
        <f>IF(E4556="y",1,IF(E4556="S",1,0))</f>
        <v>0</v>
      </c>
      <c r="G4556" s="582">
        <f>IF(E4556="S",1,0)</f>
        <v>0</v>
      </c>
      <c r="H4556" s="578"/>
      <c r="I4556" s="543"/>
      <c r="J4556" s="542"/>
      <c r="K4556" s="580"/>
      <c r="L4556" s="584"/>
      <c r="M4556" s="585"/>
      <c r="N4556" s="588">
        <f>L4556+J4556</f>
        <v>0</v>
      </c>
      <c r="O4556" s="589"/>
      <c r="P4556" s="542"/>
      <c r="Q4556" s="580"/>
      <c r="R4556" s="584"/>
      <c r="S4556" s="585"/>
      <c r="T4556" s="588">
        <f>R4556-P4556</f>
        <v>0</v>
      </c>
      <c r="U4556" s="589"/>
      <c r="V4556" s="310"/>
      <c r="W4556" s="310"/>
      <c r="X4556" s="578"/>
      <c r="Y4556" s="543"/>
      <c r="Z4556" s="542"/>
      <c r="AA4556" s="543"/>
      <c r="AB4556" s="542"/>
      <c r="AC4556" s="543"/>
      <c r="AD4556" s="542"/>
      <c r="AE4556" s="580"/>
      <c r="AF4556" s="584"/>
      <c r="AG4556" s="585"/>
      <c r="AH4556" s="595">
        <f>IF(AD4556=0,0,(AF4556/AD4556)*100)</f>
        <v>0</v>
      </c>
      <c r="AI4556" s="596"/>
      <c r="AJ4556" s="542"/>
      <c r="AK4556" s="580"/>
      <c r="AL4556" s="584"/>
      <c r="AM4556" s="585"/>
      <c r="AN4556" s="595">
        <f>IF(AJ4556=0,0,(AL4556/AJ4556)*100)</f>
        <v>0</v>
      </c>
      <c r="AO4556" s="596"/>
      <c r="AP4556" s="542"/>
      <c r="AQ4556" s="580"/>
      <c r="AR4556" s="584"/>
      <c r="AS4556" s="585"/>
      <c r="AT4556" s="595">
        <f>IF(AP4556=0,0,(AR4556/AP4556)*100)</f>
        <v>0</v>
      </c>
      <c r="AU4556" s="596"/>
      <c r="AV4556" s="599">
        <f>AD4556+AJ4556+AP4556</f>
        <v>0</v>
      </c>
      <c r="AW4556" s="600"/>
      <c r="AX4556" s="630">
        <f>AF4556+AL4556+AR4556</f>
        <v>0</v>
      </c>
      <c r="AY4556" s="631"/>
      <c r="AZ4556" s="595">
        <f>IF(AV4556=0,0,(AX4556/AV4556)*100)</f>
        <v>0</v>
      </c>
      <c r="BA4556" s="596"/>
      <c r="BB4556" s="542"/>
      <c r="BC4556" s="580"/>
      <c r="BD4556" s="584"/>
      <c r="BE4556" s="585"/>
      <c r="BF4556" s="595">
        <f>IF(BB4556=0,0,(BD4556/BB4556)*100)</f>
        <v>0</v>
      </c>
      <c r="BG4556" s="596"/>
      <c r="BH4556" s="599">
        <f>AV4556+BB4556</f>
        <v>0</v>
      </c>
      <c r="BI4556" s="600"/>
      <c r="BJ4556" s="630">
        <f>AX4556+BD4556</f>
        <v>0</v>
      </c>
      <c r="BK4556" s="631"/>
      <c r="BL4556" s="595">
        <f>IF(BH4556=0,0,(BJ4556/BH4556)*100)</f>
        <v>0</v>
      </c>
      <c r="BM4556" s="596"/>
      <c r="BN4556" s="656">
        <f>(AF4556*2)+(AL4556*2)+(AR4556*3)+BD4556</f>
        <v>0</v>
      </c>
      <c r="BO4556" s="657"/>
      <c r="BP4556" s="658"/>
      <c r="BQ4556" s="676">
        <f>IF(BS4556=0,0,50*BR4556/BS4556)</f>
        <v>0</v>
      </c>
      <c r="BR4556" s="662">
        <f>(BN4556*BU$11)+(N4556*BU$12)+(Z4556*BU$13)+(R4556*BU$14)+(X4556*BU$15)+(AB4556*BU$16)</f>
        <v>0</v>
      </c>
      <c r="BS4556" s="662">
        <f>((BB4556-BD4556)*BU$18)+((AV4556-AX4556)*BU$17)+(H4556*BU$19)+(P4556*BU$20)</f>
        <v>0</v>
      </c>
      <c r="BT4556" s="19" t="s">
        <v>77</v>
      </c>
      <c r="BU4556" s="277">
        <f>IF(BQ4549="B",'VALUE POINTS'!L$12,IF('GAME STATS'!BQ4549="C",'VALUE POINTS'!M$12,'VALUE POINTS'!K$12))</f>
        <v>2</v>
      </c>
      <c r="BV4556" s="278"/>
    </row>
    <row r="4557" spans="1:74" ht="21.75" hidden="1" customHeight="1" x14ac:dyDescent="0.35">
      <c r="A4557" s="95"/>
      <c r="B4557" s="571"/>
      <c r="C4557" s="642" t="str">
        <f>IF(ROSTER!D$10="","",ROSTER!D$10)</f>
        <v/>
      </c>
      <c r="D4557" s="643"/>
      <c r="E4557" s="575"/>
      <c r="F4557" s="577"/>
      <c r="G4557" s="583"/>
      <c r="H4557" s="579"/>
      <c r="I4557" s="545"/>
      <c r="J4557" s="544"/>
      <c r="K4557" s="581"/>
      <c r="L4557" s="586"/>
      <c r="M4557" s="587"/>
      <c r="N4557" s="592" t="s">
        <v>16</v>
      </c>
      <c r="O4557" s="603"/>
      <c r="P4557" s="544"/>
      <c r="Q4557" s="581"/>
      <c r="R4557" s="586"/>
      <c r="S4557" s="587"/>
      <c r="T4557" s="592" t="s">
        <v>16</v>
      </c>
      <c r="U4557" s="603"/>
      <c r="V4557" s="311"/>
      <c r="W4557" s="311"/>
      <c r="X4557" s="579"/>
      <c r="Y4557" s="545"/>
      <c r="Z4557" s="544"/>
      <c r="AA4557" s="545"/>
      <c r="AB4557" s="544"/>
      <c r="AC4557" s="545"/>
      <c r="AD4557" s="544"/>
      <c r="AE4557" s="581"/>
      <c r="AF4557" s="586"/>
      <c r="AG4557" s="587"/>
      <c r="AH4557" s="626"/>
      <c r="AI4557" s="627"/>
      <c r="AJ4557" s="544"/>
      <c r="AK4557" s="581"/>
      <c r="AL4557" s="586"/>
      <c r="AM4557" s="587"/>
      <c r="AN4557" s="626"/>
      <c r="AO4557" s="627"/>
      <c r="AP4557" s="544"/>
      <c r="AQ4557" s="581"/>
      <c r="AR4557" s="586"/>
      <c r="AS4557" s="587"/>
      <c r="AT4557" s="626"/>
      <c r="AU4557" s="627"/>
      <c r="AV4557" s="628"/>
      <c r="AW4557" s="629"/>
      <c r="AX4557" s="632"/>
      <c r="AY4557" s="633"/>
      <c r="AZ4557" s="626"/>
      <c r="BA4557" s="627"/>
      <c r="BB4557" s="544"/>
      <c r="BC4557" s="581"/>
      <c r="BD4557" s="586"/>
      <c r="BE4557" s="587"/>
      <c r="BF4557" s="626"/>
      <c r="BG4557" s="627"/>
      <c r="BH4557" s="628"/>
      <c r="BI4557" s="629"/>
      <c r="BJ4557" s="632"/>
      <c r="BK4557" s="633"/>
      <c r="BL4557" s="626"/>
      <c r="BM4557" s="627"/>
      <c r="BN4557" s="678"/>
      <c r="BO4557" s="679"/>
      <c r="BP4557" s="680"/>
      <c r="BQ4557" s="677"/>
      <c r="BR4557" s="663"/>
      <c r="BS4557" s="663"/>
      <c r="BT4557" s="19" t="s">
        <v>78</v>
      </c>
      <c r="BU4557" s="277">
        <f>IF(BQ4549="B",'VALUE POINTS'!L$13,IF('GAME STATS'!BQ4549="C",'VALUE POINTS'!M$13,'VALUE POINTS'!K$13))</f>
        <v>2</v>
      </c>
      <c r="BV4557" s="278"/>
    </row>
    <row r="4558" spans="1:74" ht="21.75" hidden="1" customHeight="1" x14ac:dyDescent="0.35">
      <c r="A4558" s="95"/>
      <c r="B4558" s="570" t="str">
        <f>IF(ROSTER!B$12="","",ROSTER!B$12)</f>
        <v/>
      </c>
      <c r="C4558" s="572" t="str">
        <f>IF(ROSTER!C$12="","",ROSTER!C$12)</f>
        <v/>
      </c>
      <c r="D4558" s="573"/>
      <c r="E4558" s="574"/>
      <c r="F4558" s="576">
        <f>IF(E4558="y",1,IF(E4558="S",1,0))</f>
        <v>0</v>
      </c>
      <c r="G4558" s="582">
        <f>IF(E4558="S",1,0)</f>
        <v>0</v>
      </c>
      <c r="H4558" s="578"/>
      <c r="I4558" s="543"/>
      <c r="J4558" s="542"/>
      <c r="K4558" s="580"/>
      <c r="L4558" s="584"/>
      <c r="M4558" s="585"/>
      <c r="N4558" s="588">
        <f>L4558+J4558</f>
        <v>0</v>
      </c>
      <c r="O4558" s="589"/>
      <c r="P4558" s="542"/>
      <c r="Q4558" s="580"/>
      <c r="R4558" s="584"/>
      <c r="S4558" s="585"/>
      <c r="T4558" s="588">
        <f>R4558-P4558</f>
        <v>0</v>
      </c>
      <c r="U4558" s="589"/>
      <c r="V4558" s="310"/>
      <c r="W4558" s="310"/>
      <c r="X4558" s="578"/>
      <c r="Y4558" s="543"/>
      <c r="Z4558" s="542"/>
      <c r="AA4558" s="543"/>
      <c r="AB4558" s="542"/>
      <c r="AC4558" s="543"/>
      <c r="AD4558" s="542"/>
      <c r="AE4558" s="580"/>
      <c r="AF4558" s="584"/>
      <c r="AG4558" s="585"/>
      <c r="AH4558" s="595">
        <f>IF(AD4558=0,0,(AF4558/AD4558)*100)</f>
        <v>0</v>
      </c>
      <c r="AI4558" s="596"/>
      <c r="AJ4558" s="542"/>
      <c r="AK4558" s="580"/>
      <c r="AL4558" s="584"/>
      <c r="AM4558" s="585"/>
      <c r="AN4558" s="595">
        <f>IF(AJ4558=0,0,(AL4558/AJ4558)*100)</f>
        <v>0</v>
      </c>
      <c r="AO4558" s="596"/>
      <c r="AP4558" s="542"/>
      <c r="AQ4558" s="580"/>
      <c r="AR4558" s="584"/>
      <c r="AS4558" s="585"/>
      <c r="AT4558" s="595">
        <f>IF(AP4558=0,0,(AR4558/AP4558)*100)</f>
        <v>0</v>
      </c>
      <c r="AU4558" s="596"/>
      <c r="AV4558" s="599">
        <f>AD4558+AJ4558+AP4558</f>
        <v>0</v>
      </c>
      <c r="AW4558" s="600"/>
      <c r="AX4558" s="630">
        <f>AF4558+AL4558+AR4558</f>
        <v>0</v>
      </c>
      <c r="AY4558" s="631"/>
      <c r="AZ4558" s="595">
        <f>IF(AV4558=0,0,(AX4558/AV4558)*100)</f>
        <v>0</v>
      </c>
      <c r="BA4558" s="596"/>
      <c r="BB4558" s="542"/>
      <c r="BC4558" s="580"/>
      <c r="BD4558" s="584"/>
      <c r="BE4558" s="585"/>
      <c r="BF4558" s="595">
        <f>IF(BB4558=0,0,(BD4558/BB4558)*100)</f>
        <v>0</v>
      </c>
      <c r="BG4558" s="596"/>
      <c r="BH4558" s="599">
        <f>AV4558+BB4558</f>
        <v>0</v>
      </c>
      <c r="BI4558" s="600"/>
      <c r="BJ4558" s="630">
        <f>AX4558+BD4558</f>
        <v>0</v>
      </c>
      <c r="BK4558" s="631"/>
      <c r="BL4558" s="595">
        <f>IF(BH4558=0,0,(BJ4558/BH4558)*100)</f>
        <v>0</v>
      </c>
      <c r="BM4558" s="596"/>
      <c r="BN4558" s="656">
        <f>(AF4558*2)+(AL4558*2)+(AR4558*3)+BD4558</f>
        <v>0</v>
      </c>
      <c r="BO4558" s="657"/>
      <c r="BP4558" s="658"/>
      <c r="BQ4558" s="676">
        <f t="shared" ref="BQ4558" si="3364">IF(BS4558=0,0,50*BR4558/BS4558)</f>
        <v>0</v>
      </c>
      <c r="BR4558" s="662">
        <f>(BN4558*BU$11)+(N4558*BU$12)+(Z4558*BU$13)+(R4558*BU$14)+(X4558*BU$15)+(AB4558*BU$16)</f>
        <v>0</v>
      </c>
      <c r="BS4558" s="662">
        <f>((BB4558-BD4558)*BU$18)+((AV4558-AX4558)*BU$17)+(H4558*BU$19)+(P4558*BU$20)</f>
        <v>0</v>
      </c>
      <c r="BT4558" s="19" t="s">
        <v>79</v>
      </c>
      <c r="BU4558" s="277">
        <f>IF(BQ4549="B",'VALUE POINTS'!L$14,IF('GAME STATS'!BQ4549="C",'VALUE POINTS'!M$14,'VALUE POINTS'!K$14))</f>
        <v>2</v>
      </c>
      <c r="BV4558" s="278"/>
    </row>
    <row r="4559" spans="1:74" ht="21.75" hidden="1" customHeight="1" x14ac:dyDescent="0.35">
      <c r="A4559" s="95"/>
      <c r="B4559" s="571"/>
      <c r="C4559" s="642" t="str">
        <f>IF(ROSTER!D$12="","",ROSTER!D$12)</f>
        <v/>
      </c>
      <c r="D4559" s="643"/>
      <c r="E4559" s="575"/>
      <c r="F4559" s="577"/>
      <c r="G4559" s="583"/>
      <c r="H4559" s="579"/>
      <c r="I4559" s="545"/>
      <c r="J4559" s="544"/>
      <c r="K4559" s="581"/>
      <c r="L4559" s="586"/>
      <c r="M4559" s="587"/>
      <c r="N4559" s="592"/>
      <c r="O4559" s="603"/>
      <c r="P4559" s="544"/>
      <c r="Q4559" s="581"/>
      <c r="R4559" s="586"/>
      <c r="S4559" s="587"/>
      <c r="T4559" s="592"/>
      <c r="U4559" s="603"/>
      <c r="V4559" s="311"/>
      <c r="W4559" s="311"/>
      <c r="X4559" s="579"/>
      <c r="Y4559" s="545"/>
      <c r="Z4559" s="544"/>
      <c r="AA4559" s="545"/>
      <c r="AB4559" s="544"/>
      <c r="AC4559" s="545"/>
      <c r="AD4559" s="544"/>
      <c r="AE4559" s="581"/>
      <c r="AF4559" s="586"/>
      <c r="AG4559" s="587"/>
      <c r="AH4559" s="626"/>
      <c r="AI4559" s="627"/>
      <c r="AJ4559" s="544"/>
      <c r="AK4559" s="581"/>
      <c r="AL4559" s="586"/>
      <c r="AM4559" s="587"/>
      <c r="AN4559" s="626"/>
      <c r="AO4559" s="627"/>
      <c r="AP4559" s="544"/>
      <c r="AQ4559" s="581"/>
      <c r="AR4559" s="586"/>
      <c r="AS4559" s="587"/>
      <c r="AT4559" s="626"/>
      <c r="AU4559" s="627"/>
      <c r="AV4559" s="628"/>
      <c r="AW4559" s="629"/>
      <c r="AX4559" s="632"/>
      <c r="AY4559" s="633"/>
      <c r="AZ4559" s="626"/>
      <c r="BA4559" s="627"/>
      <c r="BB4559" s="544"/>
      <c r="BC4559" s="581"/>
      <c r="BD4559" s="586"/>
      <c r="BE4559" s="587"/>
      <c r="BF4559" s="626"/>
      <c r="BG4559" s="627"/>
      <c r="BH4559" s="628"/>
      <c r="BI4559" s="629"/>
      <c r="BJ4559" s="632"/>
      <c r="BK4559" s="633"/>
      <c r="BL4559" s="626"/>
      <c r="BM4559" s="627"/>
      <c r="BN4559" s="678"/>
      <c r="BO4559" s="679"/>
      <c r="BP4559" s="680"/>
      <c r="BQ4559" s="677"/>
      <c r="BR4559" s="663"/>
      <c r="BS4559" s="663"/>
      <c r="BT4559" s="19" t="s">
        <v>80</v>
      </c>
      <c r="BU4559" s="277">
        <f>IF(BQ4549="B",'VALUE POINTS'!L$15,IF('GAME STATS'!BQ4549="C",'VALUE POINTS'!M$15,'VALUE POINTS'!K$15))</f>
        <v>2</v>
      </c>
      <c r="BV4559" s="278"/>
    </row>
    <row r="4560" spans="1:74" ht="21.75" hidden="1" customHeight="1" x14ac:dyDescent="0.35">
      <c r="A4560" s="95"/>
      <c r="B4560" s="570" t="str">
        <f>IF(ROSTER!B$14="","",ROSTER!B$14)</f>
        <v/>
      </c>
      <c r="C4560" s="572" t="str">
        <f>IF(ROSTER!C$14="","",ROSTER!C$14)</f>
        <v/>
      </c>
      <c r="D4560" s="573"/>
      <c r="E4560" s="574"/>
      <c r="F4560" s="576">
        <f>IF(E4560="y",1,IF(E4560="S",1,0))</f>
        <v>0</v>
      </c>
      <c r="G4560" s="582">
        <f>IF(E4560="S",1,0)</f>
        <v>0</v>
      </c>
      <c r="H4560" s="578"/>
      <c r="I4560" s="543"/>
      <c r="J4560" s="542"/>
      <c r="K4560" s="580"/>
      <c r="L4560" s="584"/>
      <c r="M4560" s="585"/>
      <c r="N4560" s="588">
        <f>L4560+J4560</f>
        <v>0</v>
      </c>
      <c r="O4560" s="589"/>
      <c r="P4560" s="542"/>
      <c r="Q4560" s="580"/>
      <c r="R4560" s="584"/>
      <c r="S4560" s="585"/>
      <c r="T4560" s="588">
        <f>R4560-P4560</f>
        <v>0</v>
      </c>
      <c r="U4560" s="589"/>
      <c r="V4560" s="310"/>
      <c r="W4560" s="310"/>
      <c r="X4560" s="578"/>
      <c r="Y4560" s="543"/>
      <c r="Z4560" s="542"/>
      <c r="AA4560" s="543"/>
      <c r="AB4560" s="542"/>
      <c r="AC4560" s="543"/>
      <c r="AD4560" s="542"/>
      <c r="AE4560" s="580"/>
      <c r="AF4560" s="584"/>
      <c r="AG4560" s="585"/>
      <c r="AH4560" s="595">
        <f>IF(AD4560=0,0,(AF4560/AD4560)*100)</f>
        <v>0</v>
      </c>
      <c r="AI4560" s="596"/>
      <c r="AJ4560" s="542"/>
      <c r="AK4560" s="580"/>
      <c r="AL4560" s="584"/>
      <c r="AM4560" s="585"/>
      <c r="AN4560" s="595">
        <f>IF(AJ4560=0,0,(AL4560/AJ4560)*100)</f>
        <v>0</v>
      </c>
      <c r="AO4560" s="596"/>
      <c r="AP4560" s="542"/>
      <c r="AQ4560" s="580"/>
      <c r="AR4560" s="584"/>
      <c r="AS4560" s="585"/>
      <c r="AT4560" s="595">
        <f>IF(AP4560=0,0,(AR4560/AP4560)*100)</f>
        <v>0</v>
      </c>
      <c r="AU4560" s="596"/>
      <c r="AV4560" s="599">
        <f>AD4560+AJ4560+AP4560</f>
        <v>0</v>
      </c>
      <c r="AW4560" s="600"/>
      <c r="AX4560" s="630">
        <f>AF4560+AL4560+AR4560</f>
        <v>0</v>
      </c>
      <c r="AY4560" s="631"/>
      <c r="AZ4560" s="595">
        <f>IF(AV4560=0,0,(AX4560/AV4560)*100)</f>
        <v>0</v>
      </c>
      <c r="BA4560" s="596"/>
      <c r="BB4560" s="542"/>
      <c r="BC4560" s="580"/>
      <c r="BD4560" s="584"/>
      <c r="BE4560" s="585"/>
      <c r="BF4560" s="595">
        <f>IF(BB4560=0,0,(BD4560/BB4560)*100)</f>
        <v>0</v>
      </c>
      <c r="BG4560" s="596"/>
      <c r="BH4560" s="599">
        <f>AV4560+BB4560</f>
        <v>0</v>
      </c>
      <c r="BI4560" s="600"/>
      <c r="BJ4560" s="630">
        <f>AX4560+BD4560</f>
        <v>0</v>
      </c>
      <c r="BK4560" s="631"/>
      <c r="BL4560" s="595">
        <f>IF(BH4560=0,0,(BJ4560/BH4560)*100)</f>
        <v>0</v>
      </c>
      <c r="BM4560" s="596"/>
      <c r="BN4560" s="656">
        <f>(AF4560*2)+(AL4560*2)+(AR4560*3)+BD4560</f>
        <v>0</v>
      </c>
      <c r="BO4560" s="657"/>
      <c r="BP4560" s="658"/>
      <c r="BQ4560" s="676">
        <f t="shared" ref="BQ4560" si="3365">IF(BS4560=0,0,50*BR4560/BS4560)</f>
        <v>0</v>
      </c>
      <c r="BR4560" s="662">
        <f>(BN4560*BU$11)+(N4560*BU$12)+(Z4560*BU$13)+(R4560*BU$14)+(X4560*BU$15)+(AB4560*BU$16)</f>
        <v>0</v>
      </c>
      <c r="BS4560" s="662">
        <f>((BB4560-BD4560)*BU$18)+((AV4560-AX4560)*BU$17)+(H4560*BU$19)+(P4560*BU$20)</f>
        <v>0</v>
      </c>
      <c r="BT4560" s="19" t="s">
        <v>81</v>
      </c>
      <c r="BU4560" s="277">
        <f>IF(BQ4549="B",'VALUE POINTS'!L$16,IF('GAME STATS'!BQ4549="C",'VALUE POINTS'!M$16,'VALUE POINTS'!K$16))</f>
        <v>2</v>
      </c>
      <c r="BV4560" s="278"/>
    </row>
    <row r="4561" spans="1:74" ht="21.75" hidden="1" customHeight="1" x14ac:dyDescent="0.35">
      <c r="A4561" s="95"/>
      <c r="B4561" s="571"/>
      <c r="C4561" s="642" t="str">
        <f>IF(ROSTER!D$14="","",ROSTER!D$14)</f>
        <v/>
      </c>
      <c r="D4561" s="643"/>
      <c r="E4561" s="575"/>
      <c r="F4561" s="577"/>
      <c r="G4561" s="583"/>
      <c r="H4561" s="579"/>
      <c r="I4561" s="545"/>
      <c r="J4561" s="544"/>
      <c r="K4561" s="581"/>
      <c r="L4561" s="586"/>
      <c r="M4561" s="587"/>
      <c r="N4561" s="592"/>
      <c r="O4561" s="603"/>
      <c r="P4561" s="544"/>
      <c r="Q4561" s="581"/>
      <c r="R4561" s="586"/>
      <c r="S4561" s="587"/>
      <c r="T4561" s="592"/>
      <c r="U4561" s="603"/>
      <c r="V4561" s="311"/>
      <c r="W4561" s="311"/>
      <c r="X4561" s="579"/>
      <c r="Y4561" s="545"/>
      <c r="Z4561" s="544"/>
      <c r="AA4561" s="545"/>
      <c r="AB4561" s="544"/>
      <c r="AC4561" s="545"/>
      <c r="AD4561" s="544"/>
      <c r="AE4561" s="581"/>
      <c r="AF4561" s="586"/>
      <c r="AG4561" s="587"/>
      <c r="AH4561" s="626"/>
      <c r="AI4561" s="627"/>
      <c r="AJ4561" s="544"/>
      <c r="AK4561" s="581"/>
      <c r="AL4561" s="586"/>
      <c r="AM4561" s="587"/>
      <c r="AN4561" s="626"/>
      <c r="AO4561" s="627"/>
      <c r="AP4561" s="544"/>
      <c r="AQ4561" s="581"/>
      <c r="AR4561" s="586"/>
      <c r="AS4561" s="587"/>
      <c r="AT4561" s="626"/>
      <c r="AU4561" s="627"/>
      <c r="AV4561" s="628"/>
      <c r="AW4561" s="629"/>
      <c r="AX4561" s="632"/>
      <c r="AY4561" s="633"/>
      <c r="AZ4561" s="626"/>
      <c r="BA4561" s="627"/>
      <c r="BB4561" s="544"/>
      <c r="BC4561" s="581"/>
      <c r="BD4561" s="586"/>
      <c r="BE4561" s="587"/>
      <c r="BF4561" s="626"/>
      <c r="BG4561" s="627"/>
      <c r="BH4561" s="628"/>
      <c r="BI4561" s="629"/>
      <c r="BJ4561" s="632"/>
      <c r="BK4561" s="633"/>
      <c r="BL4561" s="626"/>
      <c r="BM4561" s="627"/>
      <c r="BN4561" s="678"/>
      <c r="BO4561" s="679"/>
      <c r="BP4561" s="680"/>
      <c r="BQ4561" s="677"/>
      <c r="BR4561" s="663"/>
      <c r="BS4561" s="663"/>
      <c r="BT4561" s="19" t="s">
        <v>82</v>
      </c>
      <c r="BU4561" s="277">
        <f>IF(BQ4549="B",'VALUE POINTS'!L$17,IF('GAME STATS'!BQ4549="C",'VALUE POINTS'!M$17,'VALUE POINTS'!K$17))</f>
        <v>1</v>
      </c>
      <c r="BV4561" s="278"/>
    </row>
    <row r="4562" spans="1:74" ht="21.75" hidden="1" customHeight="1" x14ac:dyDescent="0.35">
      <c r="A4562" s="95"/>
      <c r="B4562" s="570" t="str">
        <f>IF(ROSTER!B$16="","",ROSTER!B$16)</f>
        <v/>
      </c>
      <c r="C4562" s="572" t="str">
        <f>IF(ROSTER!C$16="","",ROSTER!C$16)</f>
        <v/>
      </c>
      <c r="D4562" s="573"/>
      <c r="E4562" s="574"/>
      <c r="F4562" s="576">
        <f>IF(E4562="y",1,IF(E4562="S",1,0))</f>
        <v>0</v>
      </c>
      <c r="G4562" s="582">
        <f>IF(E4562="S",1,0)</f>
        <v>0</v>
      </c>
      <c r="H4562" s="578"/>
      <c r="I4562" s="543"/>
      <c r="J4562" s="542"/>
      <c r="K4562" s="580"/>
      <c r="L4562" s="584"/>
      <c r="M4562" s="585"/>
      <c r="N4562" s="588">
        <f>L4562+J4562</f>
        <v>0</v>
      </c>
      <c r="O4562" s="589"/>
      <c r="P4562" s="542"/>
      <c r="Q4562" s="580"/>
      <c r="R4562" s="584"/>
      <c r="S4562" s="585"/>
      <c r="T4562" s="588">
        <f>R4562-P4562</f>
        <v>0</v>
      </c>
      <c r="U4562" s="589"/>
      <c r="V4562" s="310"/>
      <c r="W4562" s="310"/>
      <c r="X4562" s="578"/>
      <c r="Y4562" s="543"/>
      <c r="Z4562" s="542"/>
      <c r="AA4562" s="543"/>
      <c r="AB4562" s="542"/>
      <c r="AC4562" s="543"/>
      <c r="AD4562" s="542"/>
      <c r="AE4562" s="580"/>
      <c r="AF4562" s="584"/>
      <c r="AG4562" s="585"/>
      <c r="AH4562" s="595">
        <f>IF(AD4562=0,0,(AF4562/AD4562)*100)</f>
        <v>0</v>
      </c>
      <c r="AI4562" s="596"/>
      <c r="AJ4562" s="542"/>
      <c r="AK4562" s="580"/>
      <c r="AL4562" s="584"/>
      <c r="AM4562" s="585"/>
      <c r="AN4562" s="595">
        <f>IF(AJ4562=0,0,(AL4562/AJ4562)*100)</f>
        <v>0</v>
      </c>
      <c r="AO4562" s="596"/>
      <c r="AP4562" s="542"/>
      <c r="AQ4562" s="580"/>
      <c r="AR4562" s="584"/>
      <c r="AS4562" s="585"/>
      <c r="AT4562" s="595">
        <f>IF(AP4562=0,0,(AR4562/AP4562)*100)</f>
        <v>0</v>
      </c>
      <c r="AU4562" s="596"/>
      <c r="AV4562" s="599">
        <f>AD4562+AJ4562+AP4562</f>
        <v>0</v>
      </c>
      <c r="AW4562" s="600"/>
      <c r="AX4562" s="630">
        <f>AF4562+AL4562+AR4562</f>
        <v>0</v>
      </c>
      <c r="AY4562" s="631"/>
      <c r="AZ4562" s="595">
        <f>IF(AV4562=0,0,(AX4562/AV4562)*100)</f>
        <v>0</v>
      </c>
      <c r="BA4562" s="596"/>
      <c r="BB4562" s="542"/>
      <c r="BC4562" s="580"/>
      <c r="BD4562" s="584"/>
      <c r="BE4562" s="585"/>
      <c r="BF4562" s="595">
        <f>IF(BB4562=0,0,(BD4562/BB4562)*100)</f>
        <v>0</v>
      </c>
      <c r="BG4562" s="596"/>
      <c r="BH4562" s="599">
        <f>AV4562+BB4562</f>
        <v>0</v>
      </c>
      <c r="BI4562" s="600"/>
      <c r="BJ4562" s="630">
        <f>AX4562+BD4562</f>
        <v>0</v>
      </c>
      <c r="BK4562" s="631"/>
      <c r="BL4562" s="595">
        <f>IF(BH4562=0,0,(BJ4562/BH4562)*100)</f>
        <v>0</v>
      </c>
      <c r="BM4562" s="596"/>
      <c r="BN4562" s="656">
        <f>(AF4562*2)+(AL4562*2)+(AR4562*3)+BD4562</f>
        <v>0</v>
      </c>
      <c r="BO4562" s="657"/>
      <c r="BP4562" s="658"/>
      <c r="BQ4562" s="676">
        <f t="shared" ref="BQ4562" si="3366">IF(BS4562=0,0,50*BR4562/BS4562)</f>
        <v>0</v>
      </c>
      <c r="BR4562" s="662">
        <f>(BN4562*BU$11)+(N4562*BU$12)+(Z4562*BU$13)+(R4562*BU$14)+(X4562*BU$15)+(AB4562*BU$16)</f>
        <v>0</v>
      </c>
      <c r="BS4562" s="662">
        <f>((BB4562-BD4562)*BU$18)+((AV4562-AX4562)*BU$17)+(H4562*BU$19)+(P4562*BU$20)</f>
        <v>0</v>
      </c>
      <c r="BT4562" s="19" t="s">
        <v>83</v>
      </c>
      <c r="BU4562" s="277">
        <f>IF(BQ4549="B",'VALUE POINTS'!L$18,IF('GAME STATS'!BQ4549="C",'VALUE POINTS'!M$18,'VALUE POINTS'!K$18))</f>
        <v>2</v>
      </c>
      <c r="BV4562" s="278"/>
    </row>
    <row r="4563" spans="1:74" ht="21.75" hidden="1" customHeight="1" x14ac:dyDescent="0.35">
      <c r="A4563" s="95"/>
      <c r="B4563" s="571"/>
      <c r="C4563" s="642" t="str">
        <f>IF(ROSTER!D$16="","",ROSTER!D$16)</f>
        <v/>
      </c>
      <c r="D4563" s="643"/>
      <c r="E4563" s="575"/>
      <c r="F4563" s="577"/>
      <c r="G4563" s="583"/>
      <c r="H4563" s="579"/>
      <c r="I4563" s="545"/>
      <c r="J4563" s="544"/>
      <c r="K4563" s="581"/>
      <c r="L4563" s="586"/>
      <c r="M4563" s="587"/>
      <c r="N4563" s="592"/>
      <c r="O4563" s="603"/>
      <c r="P4563" s="544"/>
      <c r="Q4563" s="581"/>
      <c r="R4563" s="586"/>
      <c r="S4563" s="587"/>
      <c r="T4563" s="592"/>
      <c r="U4563" s="603"/>
      <c r="V4563" s="311"/>
      <c r="W4563" s="311"/>
      <c r="X4563" s="579"/>
      <c r="Y4563" s="545"/>
      <c r="Z4563" s="544"/>
      <c r="AA4563" s="545"/>
      <c r="AB4563" s="544"/>
      <c r="AC4563" s="545"/>
      <c r="AD4563" s="544"/>
      <c r="AE4563" s="581"/>
      <c r="AF4563" s="586"/>
      <c r="AG4563" s="587"/>
      <c r="AH4563" s="626"/>
      <c r="AI4563" s="627"/>
      <c r="AJ4563" s="544"/>
      <c r="AK4563" s="581"/>
      <c r="AL4563" s="586"/>
      <c r="AM4563" s="587"/>
      <c r="AN4563" s="626"/>
      <c r="AO4563" s="627"/>
      <c r="AP4563" s="544"/>
      <c r="AQ4563" s="581"/>
      <c r="AR4563" s="586"/>
      <c r="AS4563" s="587"/>
      <c r="AT4563" s="626"/>
      <c r="AU4563" s="627"/>
      <c r="AV4563" s="628"/>
      <c r="AW4563" s="629"/>
      <c r="AX4563" s="632"/>
      <c r="AY4563" s="633"/>
      <c r="AZ4563" s="626"/>
      <c r="BA4563" s="627"/>
      <c r="BB4563" s="544"/>
      <c r="BC4563" s="581"/>
      <c r="BD4563" s="586"/>
      <c r="BE4563" s="587"/>
      <c r="BF4563" s="626"/>
      <c r="BG4563" s="627"/>
      <c r="BH4563" s="628"/>
      <c r="BI4563" s="629"/>
      <c r="BJ4563" s="632"/>
      <c r="BK4563" s="633"/>
      <c r="BL4563" s="626"/>
      <c r="BM4563" s="627"/>
      <c r="BN4563" s="678"/>
      <c r="BO4563" s="679"/>
      <c r="BP4563" s="680"/>
      <c r="BQ4563" s="677"/>
      <c r="BR4563" s="663"/>
      <c r="BS4563" s="663"/>
      <c r="BT4563" s="19" t="s">
        <v>84</v>
      </c>
      <c r="BU4563" s="277">
        <f>IF(BQ4549="B",'VALUE POINTS'!L$19,IF('GAME STATS'!BQ4549="C",'VALUE POINTS'!M$19,'VALUE POINTS'!K$19))</f>
        <v>2</v>
      </c>
      <c r="BV4563" s="278"/>
    </row>
    <row r="4564" spans="1:74" ht="21.75" hidden="1" customHeight="1" x14ac:dyDescent="0.25">
      <c r="A4564" s="95"/>
      <c r="B4564" s="570" t="str">
        <f>IF(ROSTER!B$18="","",ROSTER!B$18)</f>
        <v/>
      </c>
      <c r="C4564" s="572" t="str">
        <f>IF(ROSTER!C$18="","",ROSTER!C$18)</f>
        <v/>
      </c>
      <c r="D4564" s="573"/>
      <c r="E4564" s="574"/>
      <c r="F4564" s="576">
        <f>IF(E4564="y",1,IF(E4564="S",1,0))</f>
        <v>0</v>
      </c>
      <c r="G4564" s="582">
        <f>IF(E4564="S",1,0)</f>
        <v>0</v>
      </c>
      <c r="H4564" s="578"/>
      <c r="I4564" s="543"/>
      <c r="J4564" s="542"/>
      <c r="K4564" s="580"/>
      <c r="L4564" s="584"/>
      <c r="M4564" s="585"/>
      <c r="N4564" s="588">
        <f>L4564+J4564</f>
        <v>0</v>
      </c>
      <c r="O4564" s="589"/>
      <c r="P4564" s="542"/>
      <c r="Q4564" s="580"/>
      <c r="R4564" s="584"/>
      <c r="S4564" s="585"/>
      <c r="T4564" s="588">
        <f>R4564-P4564</f>
        <v>0</v>
      </c>
      <c r="U4564" s="589"/>
      <c r="V4564" s="310"/>
      <c r="W4564" s="310"/>
      <c r="X4564" s="578"/>
      <c r="Y4564" s="543"/>
      <c r="Z4564" s="542"/>
      <c r="AA4564" s="543"/>
      <c r="AB4564" s="542"/>
      <c r="AC4564" s="543"/>
      <c r="AD4564" s="542"/>
      <c r="AE4564" s="580"/>
      <c r="AF4564" s="584"/>
      <c r="AG4564" s="585"/>
      <c r="AH4564" s="595">
        <f>IF(AD4564=0,0,(AF4564/AD4564)*100)</f>
        <v>0</v>
      </c>
      <c r="AI4564" s="596"/>
      <c r="AJ4564" s="542"/>
      <c r="AK4564" s="580"/>
      <c r="AL4564" s="584"/>
      <c r="AM4564" s="585"/>
      <c r="AN4564" s="595">
        <f>IF(AJ4564=0,0,(AL4564/AJ4564)*100)</f>
        <v>0</v>
      </c>
      <c r="AO4564" s="596"/>
      <c r="AP4564" s="542"/>
      <c r="AQ4564" s="580"/>
      <c r="AR4564" s="584"/>
      <c r="AS4564" s="585"/>
      <c r="AT4564" s="595">
        <f>IF(AP4564=0,0,(AR4564/AP4564)*100)</f>
        <v>0</v>
      </c>
      <c r="AU4564" s="596"/>
      <c r="AV4564" s="599">
        <f>AD4564+AJ4564+AP4564</f>
        <v>0</v>
      </c>
      <c r="AW4564" s="600"/>
      <c r="AX4564" s="630">
        <f>AF4564+AL4564+AR4564</f>
        <v>0</v>
      </c>
      <c r="AY4564" s="631"/>
      <c r="AZ4564" s="595">
        <f>IF(AV4564=0,0,(AX4564/AV4564)*100)</f>
        <v>0</v>
      </c>
      <c r="BA4564" s="596"/>
      <c r="BB4564" s="542"/>
      <c r="BC4564" s="580"/>
      <c r="BD4564" s="584"/>
      <c r="BE4564" s="585"/>
      <c r="BF4564" s="595">
        <f>IF(BB4564=0,0,(BD4564/BB4564)*100)</f>
        <v>0</v>
      </c>
      <c r="BG4564" s="596"/>
      <c r="BH4564" s="599">
        <f>AV4564+BB4564</f>
        <v>0</v>
      </c>
      <c r="BI4564" s="600"/>
      <c r="BJ4564" s="630">
        <f>AX4564+BD4564</f>
        <v>0</v>
      </c>
      <c r="BK4564" s="631"/>
      <c r="BL4564" s="595">
        <f>IF(BH4564=0,0,(BJ4564/BH4564)*100)</f>
        <v>0</v>
      </c>
      <c r="BM4564" s="596"/>
      <c r="BN4564" s="656">
        <f>(AF4564*2)+(AL4564*2)+(AR4564*3)+BD4564</f>
        <v>0</v>
      </c>
      <c r="BO4564" s="657"/>
      <c r="BP4564" s="658"/>
      <c r="BQ4564" s="676">
        <f t="shared" ref="BQ4564" si="3367">IF(BS4564=0,0,50*BR4564/BS4564)</f>
        <v>0</v>
      </c>
      <c r="BR4564" s="662">
        <f>(BN4564*BU$11)+(N4564*BU$12)+(Z4564*BU$13)+(R4564*BU$14)+(X4564*BU$15)+(AB4564*BU$16)</f>
        <v>0</v>
      </c>
      <c r="BS4564" s="662">
        <f>((BB4564-BD4564)*BU$18)+((AV4564-AX4564)*BU$17)+(H4564*BU$19)+(P4564*BU$20)</f>
        <v>0</v>
      </c>
      <c r="BT4564" s="15"/>
      <c r="BU4564" s="15"/>
      <c r="BV4564" s="278"/>
    </row>
    <row r="4565" spans="1:74" ht="21.75" hidden="1" customHeight="1" x14ac:dyDescent="0.25">
      <c r="A4565" s="95"/>
      <c r="B4565" s="571"/>
      <c r="C4565" s="642" t="str">
        <f>IF(ROSTER!D$18="","",ROSTER!D$18)</f>
        <v/>
      </c>
      <c r="D4565" s="643"/>
      <c r="E4565" s="575"/>
      <c r="F4565" s="577"/>
      <c r="G4565" s="583"/>
      <c r="H4565" s="579"/>
      <c r="I4565" s="545"/>
      <c r="J4565" s="544"/>
      <c r="K4565" s="581"/>
      <c r="L4565" s="586"/>
      <c r="M4565" s="587"/>
      <c r="N4565" s="592"/>
      <c r="O4565" s="603"/>
      <c r="P4565" s="544"/>
      <c r="Q4565" s="581"/>
      <c r="R4565" s="586"/>
      <c r="S4565" s="587"/>
      <c r="T4565" s="592"/>
      <c r="U4565" s="603"/>
      <c r="V4565" s="311"/>
      <c r="W4565" s="311"/>
      <c r="X4565" s="579"/>
      <c r="Y4565" s="545"/>
      <c r="Z4565" s="544"/>
      <c r="AA4565" s="545"/>
      <c r="AB4565" s="544"/>
      <c r="AC4565" s="545"/>
      <c r="AD4565" s="544"/>
      <c r="AE4565" s="581"/>
      <c r="AF4565" s="586"/>
      <c r="AG4565" s="587"/>
      <c r="AH4565" s="626"/>
      <c r="AI4565" s="627"/>
      <c r="AJ4565" s="544"/>
      <c r="AK4565" s="581"/>
      <c r="AL4565" s="586"/>
      <c r="AM4565" s="587"/>
      <c r="AN4565" s="626"/>
      <c r="AO4565" s="627"/>
      <c r="AP4565" s="544"/>
      <c r="AQ4565" s="581"/>
      <c r="AR4565" s="586"/>
      <c r="AS4565" s="587"/>
      <c r="AT4565" s="626"/>
      <c r="AU4565" s="627"/>
      <c r="AV4565" s="628"/>
      <c r="AW4565" s="629"/>
      <c r="AX4565" s="632"/>
      <c r="AY4565" s="633"/>
      <c r="AZ4565" s="626"/>
      <c r="BA4565" s="627"/>
      <c r="BB4565" s="544"/>
      <c r="BC4565" s="581"/>
      <c r="BD4565" s="586"/>
      <c r="BE4565" s="587"/>
      <c r="BF4565" s="626"/>
      <c r="BG4565" s="627"/>
      <c r="BH4565" s="628"/>
      <c r="BI4565" s="629"/>
      <c r="BJ4565" s="632"/>
      <c r="BK4565" s="633"/>
      <c r="BL4565" s="626"/>
      <c r="BM4565" s="627"/>
      <c r="BN4565" s="678"/>
      <c r="BO4565" s="679"/>
      <c r="BP4565" s="680"/>
      <c r="BQ4565" s="677"/>
      <c r="BR4565" s="663"/>
      <c r="BS4565" s="663"/>
      <c r="BT4565" s="15"/>
      <c r="BU4565" s="15"/>
      <c r="BV4565" s="95"/>
    </row>
    <row r="4566" spans="1:74" ht="21.75" hidden="1" customHeight="1" x14ac:dyDescent="0.25">
      <c r="A4566" s="95"/>
      <c r="B4566" s="570" t="str">
        <f>IF(ROSTER!B$20="","",ROSTER!B$20)</f>
        <v/>
      </c>
      <c r="C4566" s="572" t="str">
        <f>IF(ROSTER!C$20="","",ROSTER!C$20)</f>
        <v/>
      </c>
      <c r="D4566" s="573"/>
      <c r="E4566" s="574"/>
      <c r="F4566" s="576">
        <f>IF(E4566="y",1,IF(E4566="S",1,0))</f>
        <v>0</v>
      </c>
      <c r="G4566" s="582">
        <f>IF(E4566="S",1,0)</f>
        <v>0</v>
      </c>
      <c r="H4566" s="578"/>
      <c r="I4566" s="543"/>
      <c r="J4566" s="542"/>
      <c r="K4566" s="580"/>
      <c r="L4566" s="584"/>
      <c r="M4566" s="585"/>
      <c r="N4566" s="588">
        <f>L4566+J4566</f>
        <v>0</v>
      </c>
      <c r="O4566" s="589"/>
      <c r="P4566" s="542"/>
      <c r="Q4566" s="580"/>
      <c r="R4566" s="584"/>
      <c r="S4566" s="585"/>
      <c r="T4566" s="588">
        <f>R4566-P4566</f>
        <v>0</v>
      </c>
      <c r="U4566" s="589"/>
      <c r="V4566" s="310"/>
      <c r="W4566" s="310"/>
      <c r="X4566" s="578"/>
      <c r="Y4566" s="543"/>
      <c r="Z4566" s="542"/>
      <c r="AA4566" s="543"/>
      <c r="AB4566" s="542"/>
      <c r="AC4566" s="543"/>
      <c r="AD4566" s="542"/>
      <c r="AE4566" s="580"/>
      <c r="AF4566" s="584"/>
      <c r="AG4566" s="585"/>
      <c r="AH4566" s="595">
        <f>IF(AD4566=0,0,(AF4566/AD4566)*100)</f>
        <v>0</v>
      </c>
      <c r="AI4566" s="596"/>
      <c r="AJ4566" s="542"/>
      <c r="AK4566" s="580"/>
      <c r="AL4566" s="584"/>
      <c r="AM4566" s="585"/>
      <c r="AN4566" s="595">
        <f>IF(AJ4566=0,0,(AL4566/AJ4566)*100)</f>
        <v>0</v>
      </c>
      <c r="AO4566" s="596"/>
      <c r="AP4566" s="542"/>
      <c r="AQ4566" s="580"/>
      <c r="AR4566" s="584"/>
      <c r="AS4566" s="585"/>
      <c r="AT4566" s="595">
        <f>IF(AP4566=0,0,(AR4566/AP4566)*100)</f>
        <v>0</v>
      </c>
      <c r="AU4566" s="596"/>
      <c r="AV4566" s="599">
        <f>AD4566+AJ4566+AP4566</f>
        <v>0</v>
      </c>
      <c r="AW4566" s="600"/>
      <c r="AX4566" s="630">
        <f>AF4566+AL4566+AR4566</f>
        <v>0</v>
      </c>
      <c r="AY4566" s="631"/>
      <c r="AZ4566" s="595">
        <f>IF(AV4566=0,0,(AX4566/AV4566)*100)</f>
        <v>0</v>
      </c>
      <c r="BA4566" s="596"/>
      <c r="BB4566" s="542"/>
      <c r="BC4566" s="580"/>
      <c r="BD4566" s="584"/>
      <c r="BE4566" s="585"/>
      <c r="BF4566" s="595">
        <f>IF(BB4566=0,0,(BD4566/BB4566)*100)</f>
        <v>0</v>
      </c>
      <c r="BG4566" s="596"/>
      <c r="BH4566" s="599">
        <f>AV4566+BB4566</f>
        <v>0</v>
      </c>
      <c r="BI4566" s="600"/>
      <c r="BJ4566" s="630">
        <f>AX4566+BD4566</f>
        <v>0</v>
      </c>
      <c r="BK4566" s="631"/>
      <c r="BL4566" s="595">
        <f>IF(BH4566=0,0,(BJ4566/BH4566)*100)</f>
        <v>0</v>
      </c>
      <c r="BM4566" s="596"/>
      <c r="BN4566" s="656">
        <f>(AF4566*2)+(AL4566*2)+(AR4566*3)+BD4566</f>
        <v>0</v>
      </c>
      <c r="BO4566" s="657"/>
      <c r="BP4566" s="658"/>
      <c r="BQ4566" s="676">
        <f t="shared" ref="BQ4566" si="3368">IF(BS4566=0,0,50*BR4566/BS4566)</f>
        <v>0</v>
      </c>
      <c r="BR4566" s="662">
        <f>(BN4566*BU$11)+(N4566*BU$12)+(Z4566*BU$13)+(R4566*BU$14)+(X4566*BU$15)+(AB4566*BU$16)</f>
        <v>0</v>
      </c>
      <c r="BS4566" s="662">
        <f>((BB4566-BD4566)*BU$18)+((AV4566-AX4566)*BU$17)+(H4566*BU$19)+(P4566*BU$20)</f>
        <v>0</v>
      </c>
      <c r="BT4566" s="15"/>
      <c r="BU4566" s="15"/>
      <c r="BV4566" s="95"/>
    </row>
    <row r="4567" spans="1:74" ht="21.75" hidden="1" customHeight="1" x14ac:dyDescent="0.25">
      <c r="A4567" s="95"/>
      <c r="B4567" s="571"/>
      <c r="C4567" s="642" t="str">
        <f>IF(ROSTER!D$20="","",ROSTER!D$20)</f>
        <v/>
      </c>
      <c r="D4567" s="643"/>
      <c r="E4567" s="575"/>
      <c r="F4567" s="577"/>
      <c r="G4567" s="583"/>
      <c r="H4567" s="579"/>
      <c r="I4567" s="545"/>
      <c r="J4567" s="544"/>
      <c r="K4567" s="581"/>
      <c r="L4567" s="586"/>
      <c r="M4567" s="587"/>
      <c r="N4567" s="592"/>
      <c r="O4567" s="603"/>
      <c r="P4567" s="544"/>
      <c r="Q4567" s="581"/>
      <c r="R4567" s="586"/>
      <c r="S4567" s="587"/>
      <c r="T4567" s="592"/>
      <c r="U4567" s="603"/>
      <c r="V4567" s="311"/>
      <c r="W4567" s="311"/>
      <c r="X4567" s="579"/>
      <c r="Y4567" s="545"/>
      <c r="Z4567" s="544"/>
      <c r="AA4567" s="545"/>
      <c r="AB4567" s="544"/>
      <c r="AC4567" s="545"/>
      <c r="AD4567" s="544"/>
      <c r="AE4567" s="581"/>
      <c r="AF4567" s="586"/>
      <c r="AG4567" s="587"/>
      <c r="AH4567" s="626"/>
      <c r="AI4567" s="627"/>
      <c r="AJ4567" s="544"/>
      <c r="AK4567" s="581"/>
      <c r="AL4567" s="586"/>
      <c r="AM4567" s="587"/>
      <c r="AN4567" s="626"/>
      <c r="AO4567" s="627"/>
      <c r="AP4567" s="544"/>
      <c r="AQ4567" s="581"/>
      <c r="AR4567" s="586"/>
      <c r="AS4567" s="587"/>
      <c r="AT4567" s="626"/>
      <c r="AU4567" s="627"/>
      <c r="AV4567" s="628"/>
      <c r="AW4567" s="629"/>
      <c r="AX4567" s="632"/>
      <c r="AY4567" s="633"/>
      <c r="AZ4567" s="626"/>
      <c r="BA4567" s="627"/>
      <c r="BB4567" s="544"/>
      <c r="BC4567" s="581"/>
      <c r="BD4567" s="586"/>
      <c r="BE4567" s="587"/>
      <c r="BF4567" s="626"/>
      <c r="BG4567" s="627"/>
      <c r="BH4567" s="628"/>
      <c r="BI4567" s="629"/>
      <c r="BJ4567" s="632"/>
      <c r="BK4567" s="633"/>
      <c r="BL4567" s="626"/>
      <c r="BM4567" s="627"/>
      <c r="BN4567" s="678"/>
      <c r="BO4567" s="679"/>
      <c r="BP4567" s="680"/>
      <c r="BQ4567" s="677"/>
      <c r="BR4567" s="663"/>
      <c r="BS4567" s="663"/>
      <c r="BT4567" s="15"/>
      <c r="BU4567" s="15"/>
      <c r="BV4567" s="95"/>
    </row>
    <row r="4568" spans="1:74" ht="21.75" hidden="1" customHeight="1" x14ac:dyDescent="0.25">
      <c r="A4568" s="95"/>
      <c r="B4568" s="570" t="str">
        <f>IF(ROSTER!B$22="","",ROSTER!B$22)</f>
        <v/>
      </c>
      <c r="C4568" s="572" t="str">
        <f>IF(ROSTER!C$22="","",ROSTER!C$22)</f>
        <v/>
      </c>
      <c r="D4568" s="573"/>
      <c r="E4568" s="574"/>
      <c r="F4568" s="576">
        <f>IF(E4568="y",1,IF(E4568="S",1,0))</f>
        <v>0</v>
      </c>
      <c r="G4568" s="582">
        <f>IF(E4568="S",1,0)</f>
        <v>0</v>
      </c>
      <c r="H4568" s="578"/>
      <c r="I4568" s="543"/>
      <c r="J4568" s="542"/>
      <c r="K4568" s="580"/>
      <c r="L4568" s="584"/>
      <c r="M4568" s="585"/>
      <c r="N4568" s="588">
        <f>L4568+J4568</f>
        <v>0</v>
      </c>
      <c r="O4568" s="589"/>
      <c r="P4568" s="542"/>
      <c r="Q4568" s="580"/>
      <c r="R4568" s="584"/>
      <c r="S4568" s="585"/>
      <c r="T4568" s="588">
        <f>R4568-P4568</f>
        <v>0</v>
      </c>
      <c r="U4568" s="589"/>
      <c r="V4568" s="310"/>
      <c r="W4568" s="310"/>
      <c r="X4568" s="578"/>
      <c r="Y4568" s="543"/>
      <c r="Z4568" s="542"/>
      <c r="AA4568" s="543"/>
      <c r="AB4568" s="542"/>
      <c r="AC4568" s="543"/>
      <c r="AD4568" s="542"/>
      <c r="AE4568" s="580"/>
      <c r="AF4568" s="584"/>
      <c r="AG4568" s="585"/>
      <c r="AH4568" s="595">
        <f>IF(AD4568=0,0,(AF4568/AD4568)*100)</f>
        <v>0</v>
      </c>
      <c r="AI4568" s="596"/>
      <c r="AJ4568" s="542"/>
      <c r="AK4568" s="580"/>
      <c r="AL4568" s="584"/>
      <c r="AM4568" s="585"/>
      <c r="AN4568" s="595">
        <f>IF(AJ4568=0,0,(AL4568/AJ4568)*100)</f>
        <v>0</v>
      </c>
      <c r="AO4568" s="596"/>
      <c r="AP4568" s="542"/>
      <c r="AQ4568" s="580"/>
      <c r="AR4568" s="584"/>
      <c r="AS4568" s="585"/>
      <c r="AT4568" s="595">
        <f>IF(AP4568=0,0,(AR4568/AP4568)*100)</f>
        <v>0</v>
      </c>
      <c r="AU4568" s="596"/>
      <c r="AV4568" s="599">
        <f>AD4568+AJ4568+AP4568</f>
        <v>0</v>
      </c>
      <c r="AW4568" s="600"/>
      <c r="AX4568" s="630">
        <f>AF4568+AL4568+AR4568</f>
        <v>0</v>
      </c>
      <c r="AY4568" s="631"/>
      <c r="AZ4568" s="595">
        <f>IF(AV4568=0,0,(AX4568/AV4568)*100)</f>
        <v>0</v>
      </c>
      <c r="BA4568" s="596"/>
      <c r="BB4568" s="542"/>
      <c r="BC4568" s="580"/>
      <c r="BD4568" s="584"/>
      <c r="BE4568" s="585"/>
      <c r="BF4568" s="595">
        <f>IF(BB4568=0,0,(BD4568/BB4568)*100)</f>
        <v>0</v>
      </c>
      <c r="BG4568" s="596"/>
      <c r="BH4568" s="599">
        <f>AV4568+BB4568</f>
        <v>0</v>
      </c>
      <c r="BI4568" s="600"/>
      <c r="BJ4568" s="630">
        <f>AX4568+BD4568</f>
        <v>0</v>
      </c>
      <c r="BK4568" s="631"/>
      <c r="BL4568" s="595">
        <f>IF(BH4568=0,0,(BJ4568/BH4568)*100)</f>
        <v>0</v>
      </c>
      <c r="BM4568" s="596"/>
      <c r="BN4568" s="656">
        <f>(AF4568*2)+(AL4568*2)+(AR4568*3)+BD4568</f>
        <v>0</v>
      </c>
      <c r="BO4568" s="657"/>
      <c r="BP4568" s="658"/>
      <c r="BQ4568" s="676">
        <f t="shared" ref="BQ4568" si="3369">IF(BS4568=0,0,50*BR4568/BS4568)</f>
        <v>0</v>
      </c>
      <c r="BR4568" s="662">
        <f>(BN4568*BU$11)+(N4568*BU$12)+(Z4568*BU$13)+(R4568*BU$14)+(X4568*BU$15)+(AB4568*BU$16)</f>
        <v>0</v>
      </c>
      <c r="BS4568" s="662">
        <f>((BB4568-BD4568)*BU$18)+((AV4568-AX4568)*BU$17)+(H4568*BU$19)+(P4568*BU$20)</f>
        <v>0</v>
      </c>
      <c r="BT4568" s="15"/>
      <c r="BU4568" s="15"/>
      <c r="BV4568" s="95"/>
    </row>
    <row r="4569" spans="1:74" ht="21.75" hidden="1" customHeight="1" x14ac:dyDescent="0.25">
      <c r="A4569" s="95"/>
      <c r="B4569" s="571"/>
      <c r="C4569" s="642" t="str">
        <f>IF(ROSTER!D$22="","",ROSTER!D$22)</f>
        <v/>
      </c>
      <c r="D4569" s="643"/>
      <c r="E4569" s="575"/>
      <c r="F4569" s="577"/>
      <c r="G4569" s="583"/>
      <c r="H4569" s="579"/>
      <c r="I4569" s="545"/>
      <c r="J4569" s="544"/>
      <c r="K4569" s="581"/>
      <c r="L4569" s="586"/>
      <c r="M4569" s="587"/>
      <c r="N4569" s="592"/>
      <c r="O4569" s="603"/>
      <c r="P4569" s="544"/>
      <c r="Q4569" s="581"/>
      <c r="R4569" s="586"/>
      <c r="S4569" s="587"/>
      <c r="T4569" s="592"/>
      <c r="U4569" s="603"/>
      <c r="V4569" s="311"/>
      <c r="W4569" s="311"/>
      <c r="X4569" s="579"/>
      <c r="Y4569" s="545"/>
      <c r="Z4569" s="544"/>
      <c r="AA4569" s="545"/>
      <c r="AB4569" s="544"/>
      <c r="AC4569" s="545"/>
      <c r="AD4569" s="544"/>
      <c r="AE4569" s="581"/>
      <c r="AF4569" s="586"/>
      <c r="AG4569" s="587"/>
      <c r="AH4569" s="626"/>
      <c r="AI4569" s="627"/>
      <c r="AJ4569" s="544"/>
      <c r="AK4569" s="581"/>
      <c r="AL4569" s="586"/>
      <c r="AM4569" s="587"/>
      <c r="AN4569" s="626"/>
      <c r="AO4569" s="627"/>
      <c r="AP4569" s="544"/>
      <c r="AQ4569" s="581"/>
      <c r="AR4569" s="586"/>
      <c r="AS4569" s="587"/>
      <c r="AT4569" s="626"/>
      <c r="AU4569" s="627"/>
      <c r="AV4569" s="628"/>
      <c r="AW4569" s="629"/>
      <c r="AX4569" s="632"/>
      <c r="AY4569" s="633"/>
      <c r="AZ4569" s="626"/>
      <c r="BA4569" s="627"/>
      <c r="BB4569" s="544"/>
      <c r="BC4569" s="581"/>
      <c r="BD4569" s="586"/>
      <c r="BE4569" s="587"/>
      <c r="BF4569" s="626"/>
      <c r="BG4569" s="627"/>
      <c r="BH4569" s="628"/>
      <c r="BI4569" s="629"/>
      <c r="BJ4569" s="632"/>
      <c r="BK4569" s="633"/>
      <c r="BL4569" s="626"/>
      <c r="BM4569" s="627"/>
      <c r="BN4569" s="678"/>
      <c r="BO4569" s="679"/>
      <c r="BP4569" s="680"/>
      <c r="BQ4569" s="677"/>
      <c r="BR4569" s="663"/>
      <c r="BS4569" s="663"/>
      <c r="BT4569" s="15"/>
      <c r="BU4569" s="15"/>
      <c r="BV4569" s="95"/>
    </row>
    <row r="4570" spans="1:74" ht="21.75" hidden="1" customHeight="1" x14ac:dyDescent="0.25">
      <c r="A4570" s="95"/>
      <c r="B4570" s="570" t="str">
        <f>IF(ROSTER!B$24="","",ROSTER!B$24)</f>
        <v/>
      </c>
      <c r="C4570" s="572" t="str">
        <f>IF(ROSTER!C$24="","",ROSTER!C$24)</f>
        <v/>
      </c>
      <c r="D4570" s="573"/>
      <c r="E4570" s="574"/>
      <c r="F4570" s="576">
        <f>IF(E4570="y",1,IF(E4570="S",1,0))</f>
        <v>0</v>
      </c>
      <c r="G4570" s="582">
        <f>IF(E4570="S",1,0)</f>
        <v>0</v>
      </c>
      <c r="H4570" s="578"/>
      <c r="I4570" s="543"/>
      <c r="J4570" s="542"/>
      <c r="K4570" s="580"/>
      <c r="L4570" s="584"/>
      <c r="M4570" s="585"/>
      <c r="N4570" s="588">
        <f>L4570+J4570</f>
        <v>0</v>
      </c>
      <c r="O4570" s="589"/>
      <c r="P4570" s="542"/>
      <c r="Q4570" s="580"/>
      <c r="R4570" s="584"/>
      <c r="S4570" s="585"/>
      <c r="T4570" s="588">
        <f>R4570-P4570</f>
        <v>0</v>
      </c>
      <c r="U4570" s="589"/>
      <c r="V4570" s="310"/>
      <c r="W4570" s="310"/>
      <c r="X4570" s="578"/>
      <c r="Y4570" s="543"/>
      <c r="Z4570" s="542"/>
      <c r="AA4570" s="543"/>
      <c r="AB4570" s="542"/>
      <c r="AC4570" s="543"/>
      <c r="AD4570" s="542"/>
      <c r="AE4570" s="580"/>
      <c r="AF4570" s="584"/>
      <c r="AG4570" s="585"/>
      <c r="AH4570" s="595">
        <f>IF(AD4570=0,0,(AF4570/AD4570)*100)</f>
        <v>0</v>
      </c>
      <c r="AI4570" s="596"/>
      <c r="AJ4570" s="542"/>
      <c r="AK4570" s="580"/>
      <c r="AL4570" s="584"/>
      <c r="AM4570" s="585"/>
      <c r="AN4570" s="595">
        <f>IF(AJ4570=0,0,(AL4570/AJ4570)*100)</f>
        <v>0</v>
      </c>
      <c r="AO4570" s="596"/>
      <c r="AP4570" s="542"/>
      <c r="AQ4570" s="580"/>
      <c r="AR4570" s="584"/>
      <c r="AS4570" s="585"/>
      <c r="AT4570" s="595">
        <f>IF(AP4570=0,0,(AR4570/AP4570)*100)</f>
        <v>0</v>
      </c>
      <c r="AU4570" s="596"/>
      <c r="AV4570" s="599">
        <f>AD4570+AJ4570+AP4570</f>
        <v>0</v>
      </c>
      <c r="AW4570" s="600"/>
      <c r="AX4570" s="630">
        <f>AF4570+AL4570+AR4570</f>
        <v>0</v>
      </c>
      <c r="AY4570" s="631"/>
      <c r="AZ4570" s="595">
        <f>IF(AV4570=0,0,(AX4570/AV4570)*100)</f>
        <v>0</v>
      </c>
      <c r="BA4570" s="596"/>
      <c r="BB4570" s="542"/>
      <c r="BC4570" s="580"/>
      <c r="BD4570" s="584"/>
      <c r="BE4570" s="585"/>
      <c r="BF4570" s="595">
        <f>IF(BB4570=0,0,(BD4570/BB4570)*100)</f>
        <v>0</v>
      </c>
      <c r="BG4570" s="596"/>
      <c r="BH4570" s="599">
        <f>AV4570+BB4570</f>
        <v>0</v>
      </c>
      <c r="BI4570" s="600"/>
      <c r="BJ4570" s="630">
        <f>AX4570+BD4570</f>
        <v>0</v>
      </c>
      <c r="BK4570" s="631"/>
      <c r="BL4570" s="595">
        <f>IF(BH4570=0,0,(BJ4570/BH4570)*100)</f>
        <v>0</v>
      </c>
      <c r="BM4570" s="596"/>
      <c r="BN4570" s="656">
        <f>(AF4570*2)+(AL4570*2)+(AR4570*3)+BD4570</f>
        <v>0</v>
      </c>
      <c r="BO4570" s="657"/>
      <c r="BP4570" s="658"/>
      <c r="BQ4570" s="676">
        <f t="shared" ref="BQ4570" si="3370">IF(BS4570=0,0,50*BR4570/BS4570)</f>
        <v>0</v>
      </c>
      <c r="BR4570" s="662">
        <f>(BN4570*BU$11)+(N4570*BU$12)+(Z4570*BU$13)+(R4570*BU$14)+(X4570*BU$15)+(AB4570*BU$16)</f>
        <v>0</v>
      </c>
      <c r="BS4570" s="662">
        <f>((BB4570-BD4570)*BU$18)+((AV4570-AX4570)*BU$17)+(H4570*BU$19)+(P4570*BU$20)</f>
        <v>0</v>
      </c>
      <c r="BT4570" s="15"/>
      <c r="BU4570" s="15"/>
      <c r="BV4570" s="95"/>
    </row>
    <row r="4571" spans="1:74" ht="21.75" hidden="1" customHeight="1" x14ac:dyDescent="0.25">
      <c r="A4571" s="95"/>
      <c r="B4571" s="571"/>
      <c r="C4571" s="642" t="str">
        <f>IF(ROSTER!D$24="","",ROSTER!D$24)</f>
        <v/>
      </c>
      <c r="D4571" s="643"/>
      <c r="E4571" s="575"/>
      <c r="F4571" s="577"/>
      <c r="G4571" s="583"/>
      <c r="H4571" s="579"/>
      <c r="I4571" s="545"/>
      <c r="J4571" s="544"/>
      <c r="K4571" s="581"/>
      <c r="L4571" s="586"/>
      <c r="M4571" s="587"/>
      <c r="N4571" s="592"/>
      <c r="O4571" s="603"/>
      <c r="P4571" s="544"/>
      <c r="Q4571" s="581"/>
      <c r="R4571" s="586"/>
      <c r="S4571" s="587"/>
      <c r="T4571" s="592"/>
      <c r="U4571" s="603"/>
      <c r="V4571" s="311"/>
      <c r="W4571" s="311"/>
      <c r="X4571" s="579"/>
      <c r="Y4571" s="545"/>
      <c r="Z4571" s="544"/>
      <c r="AA4571" s="545"/>
      <c r="AB4571" s="544"/>
      <c r="AC4571" s="545"/>
      <c r="AD4571" s="544"/>
      <c r="AE4571" s="581"/>
      <c r="AF4571" s="586"/>
      <c r="AG4571" s="587"/>
      <c r="AH4571" s="626"/>
      <c r="AI4571" s="627"/>
      <c r="AJ4571" s="544"/>
      <c r="AK4571" s="581"/>
      <c r="AL4571" s="586"/>
      <c r="AM4571" s="587"/>
      <c r="AN4571" s="626"/>
      <c r="AO4571" s="627"/>
      <c r="AP4571" s="544"/>
      <c r="AQ4571" s="581"/>
      <c r="AR4571" s="586"/>
      <c r="AS4571" s="587"/>
      <c r="AT4571" s="626"/>
      <c r="AU4571" s="627"/>
      <c r="AV4571" s="628"/>
      <c r="AW4571" s="629"/>
      <c r="AX4571" s="632"/>
      <c r="AY4571" s="633"/>
      <c r="AZ4571" s="626"/>
      <c r="BA4571" s="627"/>
      <c r="BB4571" s="544"/>
      <c r="BC4571" s="581"/>
      <c r="BD4571" s="586"/>
      <c r="BE4571" s="587"/>
      <c r="BF4571" s="626"/>
      <c r="BG4571" s="627"/>
      <c r="BH4571" s="628"/>
      <c r="BI4571" s="629"/>
      <c r="BJ4571" s="632"/>
      <c r="BK4571" s="633"/>
      <c r="BL4571" s="626"/>
      <c r="BM4571" s="627"/>
      <c r="BN4571" s="678"/>
      <c r="BO4571" s="679"/>
      <c r="BP4571" s="680"/>
      <c r="BQ4571" s="677"/>
      <c r="BR4571" s="663"/>
      <c r="BS4571" s="663"/>
      <c r="BT4571" s="15"/>
      <c r="BU4571" s="15"/>
      <c r="BV4571" s="95"/>
    </row>
    <row r="4572" spans="1:74" ht="21.75" hidden="1" customHeight="1" x14ac:dyDescent="0.25">
      <c r="A4572" s="95"/>
      <c r="B4572" s="570" t="str">
        <f>IF(ROSTER!B$26="","",ROSTER!B$26)</f>
        <v/>
      </c>
      <c r="C4572" s="572" t="str">
        <f>IF(ROSTER!C$26="","",ROSTER!C$26)</f>
        <v/>
      </c>
      <c r="D4572" s="573"/>
      <c r="E4572" s="574"/>
      <c r="F4572" s="576">
        <f>IF(E4572="y",1,IF(E4572="S",1,0))</f>
        <v>0</v>
      </c>
      <c r="G4572" s="582">
        <f>IF(E4572="S",1,0)</f>
        <v>0</v>
      </c>
      <c r="H4572" s="578"/>
      <c r="I4572" s="543"/>
      <c r="J4572" s="542"/>
      <c r="K4572" s="580"/>
      <c r="L4572" s="584"/>
      <c r="M4572" s="585"/>
      <c r="N4572" s="588">
        <f>L4572+J4572</f>
        <v>0</v>
      </c>
      <c r="O4572" s="589"/>
      <c r="P4572" s="542"/>
      <c r="Q4572" s="580"/>
      <c r="R4572" s="584"/>
      <c r="S4572" s="585"/>
      <c r="T4572" s="588">
        <f>R4572-P4572</f>
        <v>0</v>
      </c>
      <c r="U4572" s="589"/>
      <c r="V4572" s="310"/>
      <c r="W4572" s="310"/>
      <c r="X4572" s="578"/>
      <c r="Y4572" s="543"/>
      <c r="Z4572" s="542"/>
      <c r="AA4572" s="543"/>
      <c r="AB4572" s="542"/>
      <c r="AC4572" s="543"/>
      <c r="AD4572" s="542"/>
      <c r="AE4572" s="580"/>
      <c r="AF4572" s="584"/>
      <c r="AG4572" s="585"/>
      <c r="AH4572" s="595">
        <f>IF(AD4572=0,0,(AF4572/AD4572)*100)</f>
        <v>0</v>
      </c>
      <c r="AI4572" s="596"/>
      <c r="AJ4572" s="542"/>
      <c r="AK4572" s="580"/>
      <c r="AL4572" s="584"/>
      <c r="AM4572" s="585"/>
      <c r="AN4572" s="595">
        <f>IF(AJ4572=0,0,(AL4572/AJ4572)*100)</f>
        <v>0</v>
      </c>
      <c r="AO4572" s="596"/>
      <c r="AP4572" s="542"/>
      <c r="AQ4572" s="580"/>
      <c r="AR4572" s="584"/>
      <c r="AS4572" s="585"/>
      <c r="AT4572" s="595">
        <f>IF(AP4572=0,0,(AR4572/AP4572)*100)</f>
        <v>0</v>
      </c>
      <c r="AU4572" s="596"/>
      <c r="AV4572" s="599">
        <f>AD4572+AJ4572+AP4572</f>
        <v>0</v>
      </c>
      <c r="AW4572" s="600"/>
      <c r="AX4572" s="630">
        <f>AF4572+AL4572+AR4572</f>
        <v>0</v>
      </c>
      <c r="AY4572" s="631"/>
      <c r="AZ4572" s="595">
        <f>IF(AV4572=0,0,(AX4572/AV4572)*100)</f>
        <v>0</v>
      </c>
      <c r="BA4572" s="596"/>
      <c r="BB4572" s="542"/>
      <c r="BC4572" s="580"/>
      <c r="BD4572" s="584"/>
      <c r="BE4572" s="585"/>
      <c r="BF4572" s="595">
        <f>IF(BB4572=0,0,(BD4572/BB4572)*100)</f>
        <v>0</v>
      </c>
      <c r="BG4572" s="596"/>
      <c r="BH4572" s="599">
        <f>AV4572+BB4572</f>
        <v>0</v>
      </c>
      <c r="BI4572" s="600"/>
      <c r="BJ4572" s="630">
        <f>AX4572+BD4572</f>
        <v>0</v>
      </c>
      <c r="BK4572" s="631"/>
      <c r="BL4572" s="595">
        <f>IF(BH4572=0,0,(BJ4572/BH4572)*100)</f>
        <v>0</v>
      </c>
      <c r="BM4572" s="596"/>
      <c r="BN4572" s="656">
        <f>(AF4572*2)+(AL4572*2)+(AR4572*3)+BD4572</f>
        <v>0</v>
      </c>
      <c r="BO4572" s="657"/>
      <c r="BP4572" s="658"/>
      <c r="BQ4572" s="676">
        <f t="shared" ref="BQ4572" si="3371">IF(BS4572=0,0,50*BR4572/BS4572)</f>
        <v>0</v>
      </c>
      <c r="BR4572" s="662">
        <f>(BN4572*BU$11)+(N4572*BU$12)+(Z4572*BU$13)+(R4572*BU$14)+(X4572*BU$15)+(AB4572*BU$16)</f>
        <v>0</v>
      </c>
      <c r="BS4572" s="662">
        <f>((BB4572-BD4572)*BU$18)+((AV4572-AX4572)*BU$17)+(H4572*BU$19)+(P4572*BU$20)</f>
        <v>0</v>
      </c>
      <c r="BT4572" s="15"/>
      <c r="BU4572" s="15"/>
      <c r="BV4572" s="95"/>
    </row>
    <row r="4573" spans="1:74" ht="21.75" hidden="1" customHeight="1" x14ac:dyDescent="0.25">
      <c r="A4573" s="95"/>
      <c r="B4573" s="571"/>
      <c r="C4573" s="642" t="str">
        <f>IF(ROSTER!D$26="","",ROSTER!D$26)</f>
        <v/>
      </c>
      <c r="D4573" s="643"/>
      <c r="E4573" s="575"/>
      <c r="F4573" s="577"/>
      <c r="G4573" s="583"/>
      <c r="H4573" s="579"/>
      <c r="I4573" s="545"/>
      <c r="J4573" s="544"/>
      <c r="K4573" s="581"/>
      <c r="L4573" s="586"/>
      <c r="M4573" s="587"/>
      <c r="N4573" s="592"/>
      <c r="O4573" s="603"/>
      <c r="P4573" s="544"/>
      <c r="Q4573" s="581"/>
      <c r="R4573" s="586"/>
      <c r="S4573" s="587"/>
      <c r="T4573" s="592"/>
      <c r="U4573" s="603"/>
      <c r="V4573" s="311"/>
      <c r="W4573" s="311"/>
      <c r="X4573" s="579"/>
      <c r="Y4573" s="545"/>
      <c r="Z4573" s="544"/>
      <c r="AA4573" s="545"/>
      <c r="AB4573" s="544"/>
      <c r="AC4573" s="545"/>
      <c r="AD4573" s="544"/>
      <c r="AE4573" s="581"/>
      <c r="AF4573" s="586"/>
      <c r="AG4573" s="587"/>
      <c r="AH4573" s="626"/>
      <c r="AI4573" s="627"/>
      <c r="AJ4573" s="544"/>
      <c r="AK4573" s="581"/>
      <c r="AL4573" s="586"/>
      <c r="AM4573" s="587"/>
      <c r="AN4573" s="626"/>
      <c r="AO4573" s="627"/>
      <c r="AP4573" s="544"/>
      <c r="AQ4573" s="581"/>
      <c r="AR4573" s="586"/>
      <c r="AS4573" s="587"/>
      <c r="AT4573" s="626"/>
      <c r="AU4573" s="627"/>
      <c r="AV4573" s="628"/>
      <c r="AW4573" s="629"/>
      <c r="AX4573" s="632"/>
      <c r="AY4573" s="633"/>
      <c r="AZ4573" s="626"/>
      <c r="BA4573" s="627"/>
      <c r="BB4573" s="544"/>
      <c r="BC4573" s="581"/>
      <c r="BD4573" s="586"/>
      <c r="BE4573" s="587"/>
      <c r="BF4573" s="626"/>
      <c r="BG4573" s="627"/>
      <c r="BH4573" s="628"/>
      <c r="BI4573" s="629"/>
      <c r="BJ4573" s="632"/>
      <c r="BK4573" s="633"/>
      <c r="BL4573" s="626"/>
      <c r="BM4573" s="627"/>
      <c r="BN4573" s="678"/>
      <c r="BO4573" s="679"/>
      <c r="BP4573" s="680"/>
      <c r="BQ4573" s="677"/>
      <c r="BR4573" s="663"/>
      <c r="BS4573" s="663"/>
      <c r="BT4573" s="15"/>
      <c r="BU4573" s="15"/>
      <c r="BV4573" s="95"/>
    </row>
    <row r="4574" spans="1:74" ht="21.75" hidden="1" customHeight="1" x14ac:dyDescent="0.25">
      <c r="A4574" s="95"/>
      <c r="B4574" s="570" t="str">
        <f>IF(ROSTER!B$28="","",ROSTER!B$28)</f>
        <v/>
      </c>
      <c r="C4574" s="572" t="str">
        <f>IF(ROSTER!C$28="","",ROSTER!C$28)</f>
        <v/>
      </c>
      <c r="D4574" s="573"/>
      <c r="E4574" s="574"/>
      <c r="F4574" s="576">
        <f>IF(E4574="y",1,IF(E4574="S",1,0))</f>
        <v>0</v>
      </c>
      <c r="G4574" s="582">
        <f>IF(E4574="S",1,0)</f>
        <v>0</v>
      </c>
      <c r="H4574" s="578"/>
      <c r="I4574" s="543"/>
      <c r="J4574" s="542"/>
      <c r="K4574" s="580"/>
      <c r="L4574" s="584"/>
      <c r="M4574" s="585"/>
      <c r="N4574" s="588">
        <f>L4574+J4574</f>
        <v>0</v>
      </c>
      <c r="O4574" s="589"/>
      <c r="P4574" s="542"/>
      <c r="Q4574" s="580"/>
      <c r="R4574" s="584"/>
      <c r="S4574" s="585"/>
      <c r="T4574" s="588">
        <f>R4574-P4574</f>
        <v>0</v>
      </c>
      <c r="U4574" s="589"/>
      <c r="V4574" s="310"/>
      <c r="W4574" s="310"/>
      <c r="X4574" s="578"/>
      <c r="Y4574" s="543"/>
      <c r="Z4574" s="542"/>
      <c r="AA4574" s="543"/>
      <c r="AB4574" s="542"/>
      <c r="AC4574" s="543"/>
      <c r="AD4574" s="542"/>
      <c r="AE4574" s="580"/>
      <c r="AF4574" s="584"/>
      <c r="AG4574" s="585"/>
      <c r="AH4574" s="595">
        <f>IF(AD4574=0,0,(AF4574/AD4574)*100)</f>
        <v>0</v>
      </c>
      <c r="AI4574" s="596"/>
      <c r="AJ4574" s="542"/>
      <c r="AK4574" s="580"/>
      <c r="AL4574" s="584"/>
      <c r="AM4574" s="585"/>
      <c r="AN4574" s="595">
        <f>IF(AJ4574=0,0,(AL4574/AJ4574)*100)</f>
        <v>0</v>
      </c>
      <c r="AO4574" s="596"/>
      <c r="AP4574" s="542"/>
      <c r="AQ4574" s="580"/>
      <c r="AR4574" s="584"/>
      <c r="AS4574" s="585"/>
      <c r="AT4574" s="595">
        <f>IF(AP4574=0,0,(AR4574/AP4574)*100)</f>
        <v>0</v>
      </c>
      <c r="AU4574" s="596"/>
      <c r="AV4574" s="599">
        <f>AD4574+AJ4574+AP4574</f>
        <v>0</v>
      </c>
      <c r="AW4574" s="600"/>
      <c r="AX4574" s="630">
        <f>AF4574+AL4574+AR4574</f>
        <v>0</v>
      </c>
      <c r="AY4574" s="631"/>
      <c r="AZ4574" s="595">
        <f>IF(AV4574=0,0,(AX4574/AV4574)*100)</f>
        <v>0</v>
      </c>
      <c r="BA4574" s="596"/>
      <c r="BB4574" s="542"/>
      <c r="BC4574" s="580"/>
      <c r="BD4574" s="584"/>
      <c r="BE4574" s="585"/>
      <c r="BF4574" s="595">
        <f>IF(BB4574=0,0,(BD4574/BB4574)*100)</f>
        <v>0</v>
      </c>
      <c r="BG4574" s="596"/>
      <c r="BH4574" s="599">
        <f>AV4574+BB4574</f>
        <v>0</v>
      </c>
      <c r="BI4574" s="600"/>
      <c r="BJ4574" s="630">
        <f>AX4574+BD4574</f>
        <v>0</v>
      </c>
      <c r="BK4574" s="631"/>
      <c r="BL4574" s="595">
        <f>IF(BH4574=0,0,(BJ4574/BH4574)*100)</f>
        <v>0</v>
      </c>
      <c r="BM4574" s="596"/>
      <c r="BN4574" s="656">
        <f>(AF4574*2)+(AL4574*2)+(AR4574*3)+BD4574</f>
        <v>0</v>
      </c>
      <c r="BO4574" s="657"/>
      <c r="BP4574" s="658"/>
      <c r="BQ4574" s="676">
        <f t="shared" ref="BQ4574" si="3372">IF(BS4574=0,0,50*BR4574/BS4574)</f>
        <v>0</v>
      </c>
      <c r="BR4574" s="662">
        <f>(BN4574*BU$11)+(N4574*BU$12)+(Z4574*BU$13)+(R4574*BU$14)+(X4574*BU$15)+(AB4574*BU$16)</f>
        <v>0</v>
      </c>
      <c r="BS4574" s="662">
        <f>((BB4574-BD4574)*BU$18)+((AV4574-AX4574)*BU$17)+(H4574*BU$19)+(P4574*BU$20)</f>
        <v>0</v>
      </c>
      <c r="BT4574" s="15"/>
      <c r="BU4574" s="15"/>
      <c r="BV4574" s="95"/>
    </row>
    <row r="4575" spans="1:74" ht="21.75" hidden="1" customHeight="1" x14ac:dyDescent="0.25">
      <c r="A4575" s="95"/>
      <c r="B4575" s="571"/>
      <c r="C4575" s="642" t="str">
        <f>IF(ROSTER!D$28="","",ROSTER!D$28)</f>
        <v/>
      </c>
      <c r="D4575" s="643"/>
      <c r="E4575" s="575"/>
      <c r="F4575" s="577"/>
      <c r="G4575" s="583"/>
      <c r="H4575" s="579"/>
      <c r="I4575" s="545"/>
      <c r="J4575" s="544"/>
      <c r="K4575" s="581"/>
      <c r="L4575" s="586"/>
      <c r="M4575" s="587"/>
      <c r="N4575" s="592"/>
      <c r="O4575" s="603"/>
      <c r="P4575" s="544"/>
      <c r="Q4575" s="581"/>
      <c r="R4575" s="586"/>
      <c r="S4575" s="587"/>
      <c r="T4575" s="592"/>
      <c r="U4575" s="603"/>
      <c r="V4575" s="311"/>
      <c r="W4575" s="311"/>
      <c r="X4575" s="579"/>
      <c r="Y4575" s="545"/>
      <c r="Z4575" s="544"/>
      <c r="AA4575" s="545"/>
      <c r="AB4575" s="544"/>
      <c r="AC4575" s="545"/>
      <c r="AD4575" s="544"/>
      <c r="AE4575" s="581"/>
      <c r="AF4575" s="586"/>
      <c r="AG4575" s="587"/>
      <c r="AH4575" s="626"/>
      <c r="AI4575" s="627"/>
      <c r="AJ4575" s="544"/>
      <c r="AK4575" s="581"/>
      <c r="AL4575" s="586"/>
      <c r="AM4575" s="587"/>
      <c r="AN4575" s="626"/>
      <c r="AO4575" s="627"/>
      <c r="AP4575" s="544"/>
      <c r="AQ4575" s="581"/>
      <c r="AR4575" s="586"/>
      <c r="AS4575" s="587"/>
      <c r="AT4575" s="626"/>
      <c r="AU4575" s="627"/>
      <c r="AV4575" s="628"/>
      <c r="AW4575" s="629"/>
      <c r="AX4575" s="632"/>
      <c r="AY4575" s="633"/>
      <c r="AZ4575" s="626"/>
      <c r="BA4575" s="627"/>
      <c r="BB4575" s="544"/>
      <c r="BC4575" s="581"/>
      <c r="BD4575" s="586"/>
      <c r="BE4575" s="587"/>
      <c r="BF4575" s="626"/>
      <c r="BG4575" s="627"/>
      <c r="BH4575" s="628"/>
      <c r="BI4575" s="629"/>
      <c r="BJ4575" s="632"/>
      <c r="BK4575" s="633"/>
      <c r="BL4575" s="626"/>
      <c r="BM4575" s="627"/>
      <c r="BN4575" s="678"/>
      <c r="BO4575" s="679"/>
      <c r="BP4575" s="680"/>
      <c r="BQ4575" s="677"/>
      <c r="BR4575" s="663"/>
      <c r="BS4575" s="663"/>
      <c r="BT4575" s="15"/>
      <c r="BU4575" s="15"/>
      <c r="BV4575" s="95"/>
    </row>
    <row r="4576" spans="1:74" ht="21.75" hidden="1" customHeight="1" x14ac:dyDescent="0.25">
      <c r="A4576" s="95"/>
      <c r="B4576" s="570" t="str">
        <f>IF(ROSTER!B$30="","",ROSTER!B$30)</f>
        <v/>
      </c>
      <c r="C4576" s="572" t="str">
        <f>IF(ROSTER!C$30="","",ROSTER!C$30)</f>
        <v/>
      </c>
      <c r="D4576" s="573"/>
      <c r="E4576" s="574"/>
      <c r="F4576" s="576">
        <f>IF(E4576="y",1,IF(E4576="S",1,0))</f>
        <v>0</v>
      </c>
      <c r="G4576" s="582">
        <f>IF(E4576="S",1,0)</f>
        <v>0</v>
      </c>
      <c r="H4576" s="578"/>
      <c r="I4576" s="543"/>
      <c r="J4576" s="542"/>
      <c r="K4576" s="580"/>
      <c r="L4576" s="584"/>
      <c r="M4576" s="585"/>
      <c r="N4576" s="588">
        <f>L4576+J4576</f>
        <v>0</v>
      </c>
      <c r="O4576" s="589"/>
      <c r="P4576" s="542"/>
      <c r="Q4576" s="580"/>
      <c r="R4576" s="584"/>
      <c r="S4576" s="585"/>
      <c r="T4576" s="588">
        <f>R4576-P4576</f>
        <v>0</v>
      </c>
      <c r="U4576" s="589"/>
      <c r="V4576" s="310"/>
      <c r="W4576" s="310"/>
      <c r="X4576" s="578"/>
      <c r="Y4576" s="543"/>
      <c r="Z4576" s="542"/>
      <c r="AA4576" s="543"/>
      <c r="AB4576" s="542"/>
      <c r="AC4576" s="543"/>
      <c r="AD4576" s="542"/>
      <c r="AE4576" s="580"/>
      <c r="AF4576" s="584"/>
      <c r="AG4576" s="585"/>
      <c r="AH4576" s="595">
        <f>IF(AD4576=0,0,(AF4576/AD4576)*100)</f>
        <v>0</v>
      </c>
      <c r="AI4576" s="596"/>
      <c r="AJ4576" s="542"/>
      <c r="AK4576" s="580"/>
      <c r="AL4576" s="584"/>
      <c r="AM4576" s="585"/>
      <c r="AN4576" s="595">
        <f>IF(AJ4576=0,0,(AL4576/AJ4576)*100)</f>
        <v>0</v>
      </c>
      <c r="AO4576" s="596"/>
      <c r="AP4576" s="542"/>
      <c r="AQ4576" s="580"/>
      <c r="AR4576" s="584"/>
      <c r="AS4576" s="585"/>
      <c r="AT4576" s="595">
        <f>IF(AP4576=0,0,(AR4576/AP4576)*100)</f>
        <v>0</v>
      </c>
      <c r="AU4576" s="596"/>
      <c r="AV4576" s="599">
        <f>AD4576+AJ4576+AP4576</f>
        <v>0</v>
      </c>
      <c r="AW4576" s="600"/>
      <c r="AX4576" s="630">
        <f>AF4576+AL4576+AR4576</f>
        <v>0</v>
      </c>
      <c r="AY4576" s="631"/>
      <c r="AZ4576" s="595">
        <f>IF(AV4576=0,0,(AX4576/AV4576)*100)</f>
        <v>0</v>
      </c>
      <c r="BA4576" s="596"/>
      <c r="BB4576" s="542"/>
      <c r="BC4576" s="580"/>
      <c r="BD4576" s="584"/>
      <c r="BE4576" s="585"/>
      <c r="BF4576" s="595">
        <f>IF(BB4576=0,0,(BD4576/BB4576)*100)</f>
        <v>0</v>
      </c>
      <c r="BG4576" s="596"/>
      <c r="BH4576" s="599">
        <f>AV4576+BB4576</f>
        <v>0</v>
      </c>
      <c r="BI4576" s="600"/>
      <c r="BJ4576" s="630">
        <f>AX4576+BD4576</f>
        <v>0</v>
      </c>
      <c r="BK4576" s="631"/>
      <c r="BL4576" s="595">
        <f>IF(BH4576=0,0,(BJ4576/BH4576)*100)</f>
        <v>0</v>
      </c>
      <c r="BM4576" s="596"/>
      <c r="BN4576" s="656">
        <f>(AF4576*2)+(AL4576*2)+(AR4576*3)+BD4576</f>
        <v>0</v>
      </c>
      <c r="BO4576" s="657"/>
      <c r="BP4576" s="658"/>
      <c r="BQ4576" s="676">
        <f t="shared" ref="BQ4576" si="3373">IF(BS4576=0,0,50*BR4576/BS4576)</f>
        <v>0</v>
      </c>
      <c r="BR4576" s="662">
        <f>(BN4576*BU$11)+(N4576*BU$12)+(Z4576*BU$13)+(R4576*BU$14)+(X4576*BU$15)+(AB4576*BU$16)</f>
        <v>0</v>
      </c>
      <c r="BS4576" s="662">
        <f>((BB4576-BD4576)*BU$18)+((AV4576-AX4576)*BU$17)+(H4576*BU$19)+(P4576*BU$20)</f>
        <v>0</v>
      </c>
      <c r="BT4576" s="15"/>
      <c r="BU4576" s="15"/>
      <c r="BV4576" s="95"/>
    </row>
    <row r="4577" spans="1:74" ht="21.75" hidden="1" customHeight="1" x14ac:dyDescent="0.25">
      <c r="A4577" s="95"/>
      <c r="B4577" s="571"/>
      <c r="C4577" s="642" t="str">
        <f>IF(ROSTER!D$30="","",ROSTER!D$30)</f>
        <v/>
      </c>
      <c r="D4577" s="643"/>
      <c r="E4577" s="575"/>
      <c r="F4577" s="577"/>
      <c r="G4577" s="583"/>
      <c r="H4577" s="579"/>
      <c r="I4577" s="545"/>
      <c r="J4577" s="544"/>
      <c r="K4577" s="581"/>
      <c r="L4577" s="586"/>
      <c r="M4577" s="587"/>
      <c r="N4577" s="592"/>
      <c r="O4577" s="603"/>
      <c r="P4577" s="544"/>
      <c r="Q4577" s="581"/>
      <c r="R4577" s="586"/>
      <c r="S4577" s="587"/>
      <c r="T4577" s="592"/>
      <c r="U4577" s="603"/>
      <c r="V4577" s="311"/>
      <c r="W4577" s="311"/>
      <c r="X4577" s="579"/>
      <c r="Y4577" s="545"/>
      <c r="Z4577" s="544"/>
      <c r="AA4577" s="545"/>
      <c r="AB4577" s="544"/>
      <c r="AC4577" s="545"/>
      <c r="AD4577" s="544"/>
      <c r="AE4577" s="581"/>
      <c r="AF4577" s="586"/>
      <c r="AG4577" s="587"/>
      <c r="AH4577" s="626"/>
      <c r="AI4577" s="627"/>
      <c r="AJ4577" s="544"/>
      <c r="AK4577" s="581"/>
      <c r="AL4577" s="586"/>
      <c r="AM4577" s="587"/>
      <c r="AN4577" s="626"/>
      <c r="AO4577" s="627"/>
      <c r="AP4577" s="544"/>
      <c r="AQ4577" s="581"/>
      <c r="AR4577" s="586"/>
      <c r="AS4577" s="587"/>
      <c r="AT4577" s="626"/>
      <c r="AU4577" s="627"/>
      <c r="AV4577" s="628"/>
      <c r="AW4577" s="629"/>
      <c r="AX4577" s="632"/>
      <c r="AY4577" s="633"/>
      <c r="AZ4577" s="626"/>
      <c r="BA4577" s="627"/>
      <c r="BB4577" s="544"/>
      <c r="BC4577" s="581"/>
      <c r="BD4577" s="586"/>
      <c r="BE4577" s="587"/>
      <c r="BF4577" s="626"/>
      <c r="BG4577" s="627"/>
      <c r="BH4577" s="628"/>
      <c r="BI4577" s="629"/>
      <c r="BJ4577" s="632"/>
      <c r="BK4577" s="633"/>
      <c r="BL4577" s="626"/>
      <c r="BM4577" s="627"/>
      <c r="BN4577" s="678"/>
      <c r="BO4577" s="679"/>
      <c r="BP4577" s="680"/>
      <c r="BQ4577" s="677"/>
      <c r="BR4577" s="663"/>
      <c r="BS4577" s="663"/>
      <c r="BT4577" s="15"/>
      <c r="BU4577" s="15"/>
      <c r="BV4577" s="95"/>
    </row>
    <row r="4578" spans="1:74" ht="21.75" hidden="1" customHeight="1" x14ac:dyDescent="0.25">
      <c r="A4578" s="95"/>
      <c r="B4578" s="570" t="str">
        <f>IF(ROSTER!B$32="","",ROSTER!B$32)</f>
        <v/>
      </c>
      <c r="C4578" s="572" t="str">
        <f>IF(ROSTER!C$32="","",ROSTER!C$32)</f>
        <v/>
      </c>
      <c r="D4578" s="573"/>
      <c r="E4578" s="574"/>
      <c r="F4578" s="576">
        <f>IF(E4578="y",1,IF(E4578="S",1,0))</f>
        <v>0</v>
      </c>
      <c r="G4578" s="582">
        <f>IF(E4578="S",1,0)</f>
        <v>0</v>
      </c>
      <c r="H4578" s="578"/>
      <c r="I4578" s="543"/>
      <c r="J4578" s="542"/>
      <c r="K4578" s="580"/>
      <c r="L4578" s="584"/>
      <c r="M4578" s="585"/>
      <c r="N4578" s="588">
        <f>L4578+J4578</f>
        <v>0</v>
      </c>
      <c r="O4578" s="589"/>
      <c r="P4578" s="542"/>
      <c r="Q4578" s="580"/>
      <c r="R4578" s="584"/>
      <c r="S4578" s="585"/>
      <c r="T4578" s="588">
        <f>R4578-P4578</f>
        <v>0</v>
      </c>
      <c r="U4578" s="589"/>
      <c r="V4578" s="310"/>
      <c r="W4578" s="310"/>
      <c r="X4578" s="578"/>
      <c r="Y4578" s="543"/>
      <c r="Z4578" s="542"/>
      <c r="AA4578" s="543"/>
      <c r="AB4578" s="542"/>
      <c r="AC4578" s="543"/>
      <c r="AD4578" s="542"/>
      <c r="AE4578" s="580"/>
      <c r="AF4578" s="584"/>
      <c r="AG4578" s="585"/>
      <c r="AH4578" s="595">
        <f>IF(AD4578=0,0,(AF4578/AD4578)*100)</f>
        <v>0</v>
      </c>
      <c r="AI4578" s="596"/>
      <c r="AJ4578" s="542"/>
      <c r="AK4578" s="580"/>
      <c r="AL4578" s="584"/>
      <c r="AM4578" s="585"/>
      <c r="AN4578" s="595">
        <f>IF(AJ4578=0,0,(AL4578/AJ4578)*100)</f>
        <v>0</v>
      </c>
      <c r="AO4578" s="596"/>
      <c r="AP4578" s="542"/>
      <c r="AQ4578" s="580"/>
      <c r="AR4578" s="584"/>
      <c r="AS4578" s="585"/>
      <c r="AT4578" s="595">
        <f>IF(AP4578=0,0,(AR4578/AP4578)*100)</f>
        <v>0</v>
      </c>
      <c r="AU4578" s="596"/>
      <c r="AV4578" s="599">
        <f>AD4578+AJ4578+AP4578</f>
        <v>0</v>
      </c>
      <c r="AW4578" s="600"/>
      <c r="AX4578" s="630">
        <f>AF4578+AL4578+AR4578</f>
        <v>0</v>
      </c>
      <c r="AY4578" s="631"/>
      <c r="AZ4578" s="595">
        <f>IF(AV4578=0,0,(AX4578/AV4578)*100)</f>
        <v>0</v>
      </c>
      <c r="BA4578" s="596"/>
      <c r="BB4578" s="542"/>
      <c r="BC4578" s="580"/>
      <c r="BD4578" s="584"/>
      <c r="BE4578" s="585"/>
      <c r="BF4578" s="595">
        <f>IF(BB4578=0,0,(BD4578/BB4578)*100)</f>
        <v>0</v>
      </c>
      <c r="BG4578" s="596"/>
      <c r="BH4578" s="599">
        <f>AV4578+BB4578</f>
        <v>0</v>
      </c>
      <c r="BI4578" s="600"/>
      <c r="BJ4578" s="630">
        <f>AX4578+BD4578</f>
        <v>0</v>
      </c>
      <c r="BK4578" s="631"/>
      <c r="BL4578" s="595">
        <f>IF(BH4578=0,0,(BJ4578/BH4578)*100)</f>
        <v>0</v>
      </c>
      <c r="BM4578" s="596"/>
      <c r="BN4578" s="656">
        <f>(AF4578*2)+(AL4578*2)+(AR4578*3)+BD4578</f>
        <v>0</v>
      </c>
      <c r="BO4578" s="657"/>
      <c r="BP4578" s="658"/>
      <c r="BQ4578" s="676">
        <f t="shared" ref="BQ4578" si="3374">IF(BS4578=0,0,50*BR4578/BS4578)</f>
        <v>0</v>
      </c>
      <c r="BR4578" s="662">
        <f>(BN4578*BU$11)+(N4578*BU$12)+(Z4578*BU$13)+(R4578*BU$14)+(X4578*BU$15)+(AB4578*BU$16)</f>
        <v>0</v>
      </c>
      <c r="BS4578" s="662">
        <f>((BB4578-BD4578)*BU$18)+((AV4578-AX4578)*BU$17)+(H4578*BU$19)+(P4578*BU$20)</f>
        <v>0</v>
      </c>
      <c r="BT4578" s="15"/>
      <c r="BU4578" s="15"/>
      <c r="BV4578" s="95"/>
    </row>
    <row r="4579" spans="1:74" ht="21.75" hidden="1" customHeight="1" x14ac:dyDescent="0.25">
      <c r="A4579" s="95"/>
      <c r="B4579" s="571"/>
      <c r="C4579" s="642" t="str">
        <f>IF(ROSTER!D$32="","",ROSTER!D$32)</f>
        <v/>
      </c>
      <c r="D4579" s="643"/>
      <c r="E4579" s="575"/>
      <c r="F4579" s="577"/>
      <c r="G4579" s="583"/>
      <c r="H4579" s="579"/>
      <c r="I4579" s="545"/>
      <c r="J4579" s="544"/>
      <c r="K4579" s="581"/>
      <c r="L4579" s="586"/>
      <c r="M4579" s="587"/>
      <c r="N4579" s="592"/>
      <c r="O4579" s="603"/>
      <c r="P4579" s="544"/>
      <c r="Q4579" s="581"/>
      <c r="R4579" s="586"/>
      <c r="S4579" s="587"/>
      <c r="T4579" s="592"/>
      <c r="U4579" s="603"/>
      <c r="V4579" s="311"/>
      <c r="W4579" s="311"/>
      <c r="X4579" s="579"/>
      <c r="Y4579" s="545"/>
      <c r="Z4579" s="544"/>
      <c r="AA4579" s="545"/>
      <c r="AB4579" s="544"/>
      <c r="AC4579" s="545"/>
      <c r="AD4579" s="544"/>
      <c r="AE4579" s="581"/>
      <c r="AF4579" s="586"/>
      <c r="AG4579" s="587"/>
      <c r="AH4579" s="626"/>
      <c r="AI4579" s="627"/>
      <c r="AJ4579" s="544"/>
      <c r="AK4579" s="581"/>
      <c r="AL4579" s="586"/>
      <c r="AM4579" s="587"/>
      <c r="AN4579" s="626"/>
      <c r="AO4579" s="627"/>
      <c r="AP4579" s="544"/>
      <c r="AQ4579" s="581"/>
      <c r="AR4579" s="586"/>
      <c r="AS4579" s="587"/>
      <c r="AT4579" s="626"/>
      <c r="AU4579" s="627"/>
      <c r="AV4579" s="628"/>
      <c r="AW4579" s="629"/>
      <c r="AX4579" s="632"/>
      <c r="AY4579" s="633"/>
      <c r="AZ4579" s="626"/>
      <c r="BA4579" s="627"/>
      <c r="BB4579" s="544"/>
      <c r="BC4579" s="581"/>
      <c r="BD4579" s="586"/>
      <c r="BE4579" s="587"/>
      <c r="BF4579" s="626"/>
      <c r="BG4579" s="627"/>
      <c r="BH4579" s="628"/>
      <c r="BI4579" s="629"/>
      <c r="BJ4579" s="632"/>
      <c r="BK4579" s="633"/>
      <c r="BL4579" s="626"/>
      <c r="BM4579" s="627"/>
      <c r="BN4579" s="678"/>
      <c r="BO4579" s="679"/>
      <c r="BP4579" s="680"/>
      <c r="BQ4579" s="677"/>
      <c r="BR4579" s="663"/>
      <c r="BS4579" s="663"/>
      <c r="BT4579" s="15"/>
      <c r="BU4579" s="15"/>
      <c r="BV4579" s="95"/>
    </row>
    <row r="4580" spans="1:74" ht="21.75" hidden="1" customHeight="1" x14ac:dyDescent="0.25">
      <c r="A4580" s="95"/>
      <c r="B4580" s="570" t="str">
        <f>IF(ROSTER!B$34="","",ROSTER!B$34)</f>
        <v/>
      </c>
      <c r="C4580" s="572" t="str">
        <f>IF(ROSTER!C$34="","",ROSTER!C$34)</f>
        <v/>
      </c>
      <c r="D4580" s="573"/>
      <c r="E4580" s="574"/>
      <c r="F4580" s="576">
        <f>IF(E4580="y",1,IF(E4580="S",1,0))</f>
        <v>0</v>
      </c>
      <c r="G4580" s="582">
        <f>IF(E4580="S",1,0)</f>
        <v>0</v>
      </c>
      <c r="H4580" s="578"/>
      <c r="I4580" s="543"/>
      <c r="J4580" s="542"/>
      <c r="K4580" s="580"/>
      <c r="L4580" s="584"/>
      <c r="M4580" s="585"/>
      <c r="N4580" s="588">
        <f>L4580+J4580</f>
        <v>0</v>
      </c>
      <c r="O4580" s="589"/>
      <c r="P4580" s="542"/>
      <c r="Q4580" s="580"/>
      <c r="R4580" s="584"/>
      <c r="S4580" s="585"/>
      <c r="T4580" s="588">
        <f>R4580-P4580</f>
        <v>0</v>
      </c>
      <c r="U4580" s="589"/>
      <c r="V4580" s="310"/>
      <c r="W4580" s="310"/>
      <c r="X4580" s="578"/>
      <c r="Y4580" s="543"/>
      <c r="Z4580" s="542"/>
      <c r="AA4580" s="543"/>
      <c r="AB4580" s="542"/>
      <c r="AC4580" s="543"/>
      <c r="AD4580" s="542"/>
      <c r="AE4580" s="580"/>
      <c r="AF4580" s="584"/>
      <c r="AG4580" s="585"/>
      <c r="AH4580" s="595">
        <f>IF(AD4580=0,0,(AF4580/AD4580)*100)</f>
        <v>0</v>
      </c>
      <c r="AI4580" s="596"/>
      <c r="AJ4580" s="542"/>
      <c r="AK4580" s="580"/>
      <c r="AL4580" s="584"/>
      <c r="AM4580" s="585"/>
      <c r="AN4580" s="595">
        <f>IF(AJ4580=0,0,(AL4580/AJ4580)*100)</f>
        <v>0</v>
      </c>
      <c r="AO4580" s="596"/>
      <c r="AP4580" s="542"/>
      <c r="AQ4580" s="580"/>
      <c r="AR4580" s="584"/>
      <c r="AS4580" s="585"/>
      <c r="AT4580" s="595">
        <f>IF(AP4580=0,0,(AR4580/AP4580)*100)</f>
        <v>0</v>
      </c>
      <c r="AU4580" s="596"/>
      <c r="AV4580" s="599">
        <f>AD4580+AJ4580+AP4580</f>
        <v>0</v>
      </c>
      <c r="AW4580" s="600"/>
      <c r="AX4580" s="630">
        <f>AF4580+AL4580+AR4580</f>
        <v>0</v>
      </c>
      <c r="AY4580" s="631"/>
      <c r="AZ4580" s="595">
        <f>IF(AV4580=0,0,(AX4580/AV4580)*100)</f>
        <v>0</v>
      </c>
      <c r="BA4580" s="596"/>
      <c r="BB4580" s="542"/>
      <c r="BC4580" s="580"/>
      <c r="BD4580" s="584"/>
      <c r="BE4580" s="585"/>
      <c r="BF4580" s="595">
        <f>IF(BB4580=0,0,(BD4580/BB4580)*100)</f>
        <v>0</v>
      </c>
      <c r="BG4580" s="596"/>
      <c r="BH4580" s="599">
        <f>AV4580+BB4580</f>
        <v>0</v>
      </c>
      <c r="BI4580" s="600"/>
      <c r="BJ4580" s="630">
        <f>AX4580+BD4580</f>
        <v>0</v>
      </c>
      <c r="BK4580" s="631"/>
      <c r="BL4580" s="595">
        <f>IF(BH4580=0,0,(BJ4580/BH4580)*100)</f>
        <v>0</v>
      </c>
      <c r="BM4580" s="596"/>
      <c r="BN4580" s="656">
        <f>(AF4580*2)+(AL4580*2)+(AR4580*3)+BD4580</f>
        <v>0</v>
      </c>
      <c r="BO4580" s="657"/>
      <c r="BP4580" s="658"/>
      <c r="BQ4580" s="676">
        <f t="shared" ref="BQ4580" si="3375">IF(BS4580=0,0,50*BR4580/BS4580)</f>
        <v>0</v>
      </c>
      <c r="BR4580" s="662">
        <f>(BN4580*BU$11)+(N4580*BU$12)+(Z4580*BU$13)+(R4580*BU$14)+(X4580*BU$15)+(AB4580*BU$16)</f>
        <v>0</v>
      </c>
      <c r="BS4580" s="662">
        <f>((BB4580-BD4580)*BU$18)+((AV4580-AX4580)*BU$17)+(H4580*BU$19)+(P4580*BU$20)</f>
        <v>0</v>
      </c>
      <c r="BT4580" s="15"/>
      <c r="BU4580" s="15"/>
      <c r="BV4580" s="95"/>
    </row>
    <row r="4581" spans="1:74" ht="21.75" hidden="1" customHeight="1" x14ac:dyDescent="0.25">
      <c r="A4581" s="95"/>
      <c r="B4581" s="571"/>
      <c r="C4581" s="642" t="str">
        <f>IF(ROSTER!D$34="","",ROSTER!D$34)</f>
        <v/>
      </c>
      <c r="D4581" s="643"/>
      <c r="E4581" s="575"/>
      <c r="F4581" s="577"/>
      <c r="G4581" s="583"/>
      <c r="H4581" s="579"/>
      <c r="I4581" s="545"/>
      <c r="J4581" s="544"/>
      <c r="K4581" s="581"/>
      <c r="L4581" s="586"/>
      <c r="M4581" s="587"/>
      <c r="N4581" s="592"/>
      <c r="O4581" s="603"/>
      <c r="P4581" s="544"/>
      <c r="Q4581" s="581"/>
      <c r="R4581" s="586"/>
      <c r="S4581" s="587"/>
      <c r="T4581" s="592"/>
      <c r="U4581" s="603"/>
      <c r="V4581" s="311"/>
      <c r="W4581" s="311"/>
      <c r="X4581" s="579"/>
      <c r="Y4581" s="545"/>
      <c r="Z4581" s="544"/>
      <c r="AA4581" s="545"/>
      <c r="AB4581" s="544"/>
      <c r="AC4581" s="545"/>
      <c r="AD4581" s="544"/>
      <c r="AE4581" s="581"/>
      <c r="AF4581" s="586"/>
      <c r="AG4581" s="587"/>
      <c r="AH4581" s="626"/>
      <c r="AI4581" s="627"/>
      <c r="AJ4581" s="544"/>
      <c r="AK4581" s="581"/>
      <c r="AL4581" s="586"/>
      <c r="AM4581" s="587"/>
      <c r="AN4581" s="626"/>
      <c r="AO4581" s="627"/>
      <c r="AP4581" s="544"/>
      <c r="AQ4581" s="581"/>
      <c r="AR4581" s="586"/>
      <c r="AS4581" s="587"/>
      <c r="AT4581" s="626"/>
      <c r="AU4581" s="627"/>
      <c r="AV4581" s="628"/>
      <c r="AW4581" s="629"/>
      <c r="AX4581" s="632"/>
      <c r="AY4581" s="633"/>
      <c r="AZ4581" s="626"/>
      <c r="BA4581" s="627"/>
      <c r="BB4581" s="544"/>
      <c r="BC4581" s="581"/>
      <c r="BD4581" s="586"/>
      <c r="BE4581" s="587"/>
      <c r="BF4581" s="626"/>
      <c r="BG4581" s="627"/>
      <c r="BH4581" s="628"/>
      <c r="BI4581" s="629"/>
      <c r="BJ4581" s="632"/>
      <c r="BK4581" s="633"/>
      <c r="BL4581" s="626"/>
      <c r="BM4581" s="627"/>
      <c r="BN4581" s="678"/>
      <c r="BO4581" s="679"/>
      <c r="BP4581" s="680"/>
      <c r="BQ4581" s="677"/>
      <c r="BR4581" s="663"/>
      <c r="BS4581" s="663"/>
      <c r="BT4581" s="15"/>
      <c r="BU4581" s="15"/>
      <c r="BV4581" s="95"/>
    </row>
    <row r="4582" spans="1:74" ht="21.75" hidden="1" customHeight="1" x14ac:dyDescent="0.25">
      <c r="A4582" s="95"/>
      <c r="B4582" s="570" t="str">
        <f>IF(ROSTER!B$36="","",ROSTER!B$36)</f>
        <v/>
      </c>
      <c r="C4582" s="572" t="str">
        <f>IF(ROSTER!C$36="","",ROSTER!C$36)</f>
        <v/>
      </c>
      <c r="D4582" s="573"/>
      <c r="E4582" s="574"/>
      <c r="F4582" s="576">
        <f>IF(E4582="y",1,IF(E4582="S",1,0))</f>
        <v>0</v>
      </c>
      <c r="G4582" s="582">
        <f>IF(E4582="S",1,0)</f>
        <v>0</v>
      </c>
      <c r="H4582" s="578"/>
      <c r="I4582" s="543"/>
      <c r="J4582" s="542"/>
      <c r="K4582" s="580"/>
      <c r="L4582" s="584"/>
      <c r="M4582" s="585"/>
      <c r="N4582" s="588">
        <f>L4582+J4582</f>
        <v>0</v>
      </c>
      <c r="O4582" s="589"/>
      <c r="P4582" s="542"/>
      <c r="Q4582" s="580"/>
      <c r="R4582" s="584"/>
      <c r="S4582" s="585"/>
      <c r="T4582" s="588">
        <f>R4582-P4582</f>
        <v>0</v>
      </c>
      <c r="U4582" s="589"/>
      <c r="V4582" s="310"/>
      <c r="W4582" s="310"/>
      <c r="X4582" s="578"/>
      <c r="Y4582" s="543"/>
      <c r="Z4582" s="542"/>
      <c r="AA4582" s="543"/>
      <c r="AB4582" s="542"/>
      <c r="AC4582" s="543"/>
      <c r="AD4582" s="542"/>
      <c r="AE4582" s="580"/>
      <c r="AF4582" s="584"/>
      <c r="AG4582" s="585"/>
      <c r="AH4582" s="595">
        <f>IF(AD4582=0,0,(AF4582/AD4582)*100)</f>
        <v>0</v>
      </c>
      <c r="AI4582" s="596"/>
      <c r="AJ4582" s="542"/>
      <c r="AK4582" s="580"/>
      <c r="AL4582" s="584"/>
      <c r="AM4582" s="585"/>
      <c r="AN4582" s="595">
        <f>IF(AJ4582=0,0,(AL4582/AJ4582)*100)</f>
        <v>0</v>
      </c>
      <c r="AO4582" s="596"/>
      <c r="AP4582" s="542"/>
      <c r="AQ4582" s="580"/>
      <c r="AR4582" s="584"/>
      <c r="AS4582" s="585"/>
      <c r="AT4582" s="595">
        <f>IF(AP4582=0,0,(AR4582/AP4582)*100)</f>
        <v>0</v>
      </c>
      <c r="AU4582" s="596"/>
      <c r="AV4582" s="599">
        <f>AD4582+AJ4582+AP4582</f>
        <v>0</v>
      </c>
      <c r="AW4582" s="600"/>
      <c r="AX4582" s="630">
        <f>AF4582+AL4582+AR4582</f>
        <v>0</v>
      </c>
      <c r="AY4582" s="631"/>
      <c r="AZ4582" s="595">
        <f>IF(AV4582=0,0,(AX4582/AV4582)*100)</f>
        <v>0</v>
      </c>
      <c r="BA4582" s="596"/>
      <c r="BB4582" s="542"/>
      <c r="BC4582" s="580"/>
      <c r="BD4582" s="584"/>
      <c r="BE4582" s="585"/>
      <c r="BF4582" s="595">
        <f>IF(BB4582=0,0,(BD4582/BB4582)*100)</f>
        <v>0</v>
      </c>
      <c r="BG4582" s="596"/>
      <c r="BH4582" s="599">
        <f>AV4582+BB4582</f>
        <v>0</v>
      </c>
      <c r="BI4582" s="600"/>
      <c r="BJ4582" s="630">
        <f>AX4582+BD4582</f>
        <v>0</v>
      </c>
      <c r="BK4582" s="631"/>
      <c r="BL4582" s="595">
        <f>IF(BH4582=0,0,(BJ4582/BH4582)*100)</f>
        <v>0</v>
      </c>
      <c r="BM4582" s="596"/>
      <c r="BN4582" s="656">
        <f>(AF4582*2)+(AL4582*2)+(AR4582*3)+BD4582</f>
        <v>0</v>
      </c>
      <c r="BO4582" s="657"/>
      <c r="BP4582" s="658"/>
      <c r="BQ4582" s="676">
        <f t="shared" ref="BQ4582" si="3376">IF(BS4582=0,0,50*BR4582/BS4582)</f>
        <v>0</v>
      </c>
      <c r="BR4582" s="662">
        <f>(BN4582*BU$11)+(N4582*BU$12)+(Z4582*BU$13)+(R4582*BU$14)+(X4582*BU$15)+(AB4582*BU$16)</f>
        <v>0</v>
      </c>
      <c r="BS4582" s="662">
        <f>((BB4582-BD4582)*BU$18)+((AV4582-AX4582)*BU$17)+(H4582*BU$19)+(P4582*BU$20)</f>
        <v>0</v>
      </c>
      <c r="BT4582" s="15"/>
      <c r="BU4582" s="15"/>
      <c r="BV4582" s="95"/>
    </row>
    <row r="4583" spans="1:74" ht="21.75" hidden="1" customHeight="1" x14ac:dyDescent="0.25">
      <c r="A4583" s="95"/>
      <c r="B4583" s="571"/>
      <c r="C4583" s="642" t="str">
        <f>IF(ROSTER!D$36="","",ROSTER!D$36)</f>
        <v/>
      </c>
      <c r="D4583" s="643"/>
      <c r="E4583" s="575"/>
      <c r="F4583" s="577"/>
      <c r="G4583" s="583"/>
      <c r="H4583" s="579"/>
      <c r="I4583" s="545"/>
      <c r="J4583" s="544"/>
      <c r="K4583" s="581"/>
      <c r="L4583" s="586"/>
      <c r="M4583" s="587"/>
      <c r="N4583" s="592"/>
      <c r="O4583" s="603"/>
      <c r="P4583" s="544"/>
      <c r="Q4583" s="581"/>
      <c r="R4583" s="586"/>
      <c r="S4583" s="587"/>
      <c r="T4583" s="592"/>
      <c r="U4583" s="603"/>
      <c r="V4583" s="311"/>
      <c r="W4583" s="311"/>
      <c r="X4583" s="579"/>
      <c r="Y4583" s="545"/>
      <c r="Z4583" s="544"/>
      <c r="AA4583" s="545"/>
      <c r="AB4583" s="544"/>
      <c r="AC4583" s="545"/>
      <c r="AD4583" s="544"/>
      <c r="AE4583" s="581"/>
      <c r="AF4583" s="586"/>
      <c r="AG4583" s="587"/>
      <c r="AH4583" s="626"/>
      <c r="AI4583" s="627"/>
      <c r="AJ4583" s="544"/>
      <c r="AK4583" s="581"/>
      <c r="AL4583" s="586"/>
      <c r="AM4583" s="587"/>
      <c r="AN4583" s="626"/>
      <c r="AO4583" s="627"/>
      <c r="AP4583" s="544"/>
      <c r="AQ4583" s="581"/>
      <c r="AR4583" s="586"/>
      <c r="AS4583" s="587"/>
      <c r="AT4583" s="626"/>
      <c r="AU4583" s="627"/>
      <c r="AV4583" s="628"/>
      <c r="AW4583" s="629"/>
      <c r="AX4583" s="632"/>
      <c r="AY4583" s="633"/>
      <c r="AZ4583" s="626"/>
      <c r="BA4583" s="627"/>
      <c r="BB4583" s="544"/>
      <c r="BC4583" s="581"/>
      <c r="BD4583" s="586"/>
      <c r="BE4583" s="587"/>
      <c r="BF4583" s="626"/>
      <c r="BG4583" s="627"/>
      <c r="BH4583" s="628"/>
      <c r="BI4583" s="629"/>
      <c r="BJ4583" s="632"/>
      <c r="BK4583" s="633"/>
      <c r="BL4583" s="626"/>
      <c r="BM4583" s="627"/>
      <c r="BN4583" s="678"/>
      <c r="BO4583" s="679"/>
      <c r="BP4583" s="680"/>
      <c r="BQ4583" s="677"/>
      <c r="BR4583" s="663"/>
      <c r="BS4583" s="663"/>
      <c r="BT4583" s="15"/>
      <c r="BU4583" s="15"/>
      <c r="BV4583" s="95"/>
    </row>
    <row r="4584" spans="1:74" ht="21.75" hidden="1" customHeight="1" x14ac:dyDescent="0.25">
      <c r="A4584" s="95"/>
      <c r="B4584" s="570" t="str">
        <f>IF(ROSTER!B$38="","",ROSTER!B$38)</f>
        <v/>
      </c>
      <c r="C4584" s="572" t="str">
        <f>IF(ROSTER!C$38="","",ROSTER!C$38)</f>
        <v/>
      </c>
      <c r="D4584" s="573"/>
      <c r="E4584" s="574"/>
      <c r="F4584" s="576">
        <f>IF(E4584="y",1,IF(E4584="S",1,0))</f>
        <v>0</v>
      </c>
      <c r="G4584" s="582">
        <f>IF(E4584="S",1,0)</f>
        <v>0</v>
      </c>
      <c r="H4584" s="578"/>
      <c r="I4584" s="543"/>
      <c r="J4584" s="542"/>
      <c r="K4584" s="580"/>
      <c r="L4584" s="584"/>
      <c r="M4584" s="585"/>
      <c r="N4584" s="588">
        <f>L4584+J4584</f>
        <v>0</v>
      </c>
      <c r="O4584" s="589"/>
      <c r="P4584" s="542"/>
      <c r="Q4584" s="580"/>
      <c r="R4584" s="584"/>
      <c r="S4584" s="585"/>
      <c r="T4584" s="588">
        <f>R4584-P4584</f>
        <v>0</v>
      </c>
      <c r="U4584" s="589"/>
      <c r="V4584" s="310"/>
      <c r="W4584" s="310"/>
      <c r="X4584" s="578"/>
      <c r="Y4584" s="543"/>
      <c r="Z4584" s="542"/>
      <c r="AA4584" s="543"/>
      <c r="AB4584" s="542"/>
      <c r="AC4584" s="543"/>
      <c r="AD4584" s="542"/>
      <c r="AE4584" s="580"/>
      <c r="AF4584" s="584"/>
      <c r="AG4584" s="585"/>
      <c r="AH4584" s="595">
        <f>IF(AD4584=0,0,(AF4584/AD4584)*100)</f>
        <v>0</v>
      </c>
      <c r="AI4584" s="596"/>
      <c r="AJ4584" s="542"/>
      <c r="AK4584" s="580"/>
      <c r="AL4584" s="584"/>
      <c r="AM4584" s="585"/>
      <c r="AN4584" s="595">
        <f>IF(AJ4584=0,0,(AL4584/AJ4584)*100)</f>
        <v>0</v>
      </c>
      <c r="AO4584" s="596"/>
      <c r="AP4584" s="542"/>
      <c r="AQ4584" s="580"/>
      <c r="AR4584" s="584"/>
      <c r="AS4584" s="585"/>
      <c r="AT4584" s="595">
        <f>IF(AP4584=0,0,(AR4584/AP4584)*100)</f>
        <v>0</v>
      </c>
      <c r="AU4584" s="596"/>
      <c r="AV4584" s="599">
        <f>AD4584+AJ4584+AP4584</f>
        <v>0</v>
      </c>
      <c r="AW4584" s="600"/>
      <c r="AX4584" s="630">
        <f>AF4584+AL4584+AR4584</f>
        <v>0</v>
      </c>
      <c r="AY4584" s="631"/>
      <c r="AZ4584" s="595">
        <f>IF(AV4584=0,0,(AX4584/AV4584)*100)</f>
        <v>0</v>
      </c>
      <c r="BA4584" s="596"/>
      <c r="BB4584" s="542"/>
      <c r="BC4584" s="580"/>
      <c r="BD4584" s="584"/>
      <c r="BE4584" s="585"/>
      <c r="BF4584" s="595">
        <f>IF(BB4584=0,0,(BD4584/BB4584)*100)</f>
        <v>0</v>
      </c>
      <c r="BG4584" s="596"/>
      <c r="BH4584" s="599">
        <f>AV4584+BB4584</f>
        <v>0</v>
      </c>
      <c r="BI4584" s="600"/>
      <c r="BJ4584" s="630">
        <f>AX4584+BD4584</f>
        <v>0</v>
      </c>
      <c r="BK4584" s="631"/>
      <c r="BL4584" s="595">
        <f>IF(BH4584=0,0,(BJ4584/BH4584)*100)</f>
        <v>0</v>
      </c>
      <c r="BM4584" s="596"/>
      <c r="BN4584" s="656">
        <f>(AF4584*2)+(AL4584*2)+(AR4584*3)+BD4584</f>
        <v>0</v>
      </c>
      <c r="BO4584" s="657"/>
      <c r="BP4584" s="658"/>
      <c r="BQ4584" s="676">
        <f t="shared" ref="BQ4584" si="3377">IF(BS4584=0,0,50*BR4584/BS4584)</f>
        <v>0</v>
      </c>
      <c r="BR4584" s="662">
        <f>(BN4584*BU$11)+(N4584*BU$12)+(Z4584*BU$13)+(R4584*BU$14)+(X4584*BU$15)+(AB4584*BU$16)</f>
        <v>0</v>
      </c>
      <c r="BS4584" s="662">
        <f>((BB4584-BD4584)*BU$18)+((AV4584-AX4584)*BU$17)+(H4584*BU$19)+(P4584*BU$20)</f>
        <v>0</v>
      </c>
      <c r="BT4584" s="15"/>
      <c r="BU4584" s="15"/>
      <c r="BV4584" s="95"/>
    </row>
    <row r="4585" spans="1:74" ht="21.75" hidden="1" customHeight="1" x14ac:dyDescent="0.25">
      <c r="A4585" s="95"/>
      <c r="B4585" s="571"/>
      <c r="C4585" s="642" t="str">
        <f>IF(ROSTER!D$38="","",ROSTER!D$38)</f>
        <v/>
      </c>
      <c r="D4585" s="643"/>
      <c r="E4585" s="575"/>
      <c r="F4585" s="577"/>
      <c r="G4585" s="583"/>
      <c r="H4585" s="579"/>
      <c r="I4585" s="545"/>
      <c r="J4585" s="544"/>
      <c r="K4585" s="581"/>
      <c r="L4585" s="586"/>
      <c r="M4585" s="587"/>
      <c r="N4585" s="592"/>
      <c r="O4585" s="603"/>
      <c r="P4585" s="544"/>
      <c r="Q4585" s="581"/>
      <c r="R4585" s="586"/>
      <c r="S4585" s="587"/>
      <c r="T4585" s="592"/>
      <c r="U4585" s="603"/>
      <c r="V4585" s="311"/>
      <c r="W4585" s="311"/>
      <c r="X4585" s="579"/>
      <c r="Y4585" s="545"/>
      <c r="Z4585" s="544"/>
      <c r="AA4585" s="545"/>
      <c r="AB4585" s="544"/>
      <c r="AC4585" s="545"/>
      <c r="AD4585" s="544"/>
      <c r="AE4585" s="581"/>
      <c r="AF4585" s="586"/>
      <c r="AG4585" s="587"/>
      <c r="AH4585" s="626"/>
      <c r="AI4585" s="627"/>
      <c r="AJ4585" s="544"/>
      <c r="AK4585" s="581"/>
      <c r="AL4585" s="586"/>
      <c r="AM4585" s="587"/>
      <c r="AN4585" s="626"/>
      <c r="AO4585" s="627"/>
      <c r="AP4585" s="544"/>
      <c r="AQ4585" s="581"/>
      <c r="AR4585" s="586"/>
      <c r="AS4585" s="587"/>
      <c r="AT4585" s="626"/>
      <c r="AU4585" s="627"/>
      <c r="AV4585" s="628"/>
      <c r="AW4585" s="629"/>
      <c r="AX4585" s="632"/>
      <c r="AY4585" s="633"/>
      <c r="AZ4585" s="626"/>
      <c r="BA4585" s="627"/>
      <c r="BB4585" s="544"/>
      <c r="BC4585" s="581"/>
      <c r="BD4585" s="586"/>
      <c r="BE4585" s="587"/>
      <c r="BF4585" s="626"/>
      <c r="BG4585" s="627"/>
      <c r="BH4585" s="628"/>
      <c r="BI4585" s="629"/>
      <c r="BJ4585" s="632"/>
      <c r="BK4585" s="633"/>
      <c r="BL4585" s="626"/>
      <c r="BM4585" s="627"/>
      <c r="BN4585" s="678"/>
      <c r="BO4585" s="679"/>
      <c r="BP4585" s="680"/>
      <c r="BQ4585" s="677"/>
      <c r="BR4585" s="663"/>
      <c r="BS4585" s="663"/>
      <c r="BT4585" s="15"/>
      <c r="BU4585" s="15"/>
      <c r="BV4585" s="95"/>
    </row>
    <row r="4586" spans="1:74" ht="21.75" hidden="1" customHeight="1" x14ac:dyDescent="0.25">
      <c r="A4586" s="95"/>
      <c r="B4586" s="570" t="str">
        <f>IF(ROSTER!B$40="","",ROSTER!B$40)</f>
        <v/>
      </c>
      <c r="C4586" s="572" t="str">
        <f>IF(ROSTER!C$40="","",ROSTER!C$40)</f>
        <v/>
      </c>
      <c r="D4586" s="573"/>
      <c r="E4586" s="574"/>
      <c r="F4586" s="576">
        <f>IF(E4586="y",1,IF(E4586="S",1,0))</f>
        <v>0</v>
      </c>
      <c r="G4586" s="582">
        <f>IF(E4586="S",1,0)</f>
        <v>0</v>
      </c>
      <c r="H4586" s="578"/>
      <c r="I4586" s="543"/>
      <c r="J4586" s="542"/>
      <c r="K4586" s="580"/>
      <c r="L4586" s="584"/>
      <c r="M4586" s="585"/>
      <c r="N4586" s="588">
        <f>L4586+J4586</f>
        <v>0</v>
      </c>
      <c r="O4586" s="589"/>
      <c r="P4586" s="542"/>
      <c r="Q4586" s="580"/>
      <c r="R4586" s="584"/>
      <c r="S4586" s="585"/>
      <c r="T4586" s="588">
        <f>R4586-P4586</f>
        <v>0</v>
      </c>
      <c r="U4586" s="589"/>
      <c r="V4586" s="310"/>
      <c r="W4586" s="310"/>
      <c r="X4586" s="578"/>
      <c r="Y4586" s="543"/>
      <c r="Z4586" s="542"/>
      <c r="AA4586" s="543"/>
      <c r="AB4586" s="542"/>
      <c r="AC4586" s="543"/>
      <c r="AD4586" s="542"/>
      <c r="AE4586" s="580"/>
      <c r="AF4586" s="584"/>
      <c r="AG4586" s="585"/>
      <c r="AH4586" s="595">
        <f>IF(AD4586=0,0,(AF4586/AD4586)*100)</f>
        <v>0</v>
      </c>
      <c r="AI4586" s="596"/>
      <c r="AJ4586" s="542"/>
      <c r="AK4586" s="580"/>
      <c r="AL4586" s="584"/>
      <c r="AM4586" s="585"/>
      <c r="AN4586" s="595">
        <f>IF(AJ4586=0,0,(AL4586/AJ4586)*100)</f>
        <v>0</v>
      </c>
      <c r="AO4586" s="596"/>
      <c r="AP4586" s="542"/>
      <c r="AQ4586" s="580"/>
      <c r="AR4586" s="584"/>
      <c r="AS4586" s="585"/>
      <c r="AT4586" s="595">
        <f>IF(AP4586=0,0,(AR4586/AP4586)*100)</f>
        <v>0</v>
      </c>
      <c r="AU4586" s="596"/>
      <c r="AV4586" s="599">
        <f>AD4586+AJ4586+AP4586</f>
        <v>0</v>
      </c>
      <c r="AW4586" s="600"/>
      <c r="AX4586" s="630">
        <f>AF4586+AL4586+AR4586</f>
        <v>0</v>
      </c>
      <c r="AY4586" s="631"/>
      <c r="AZ4586" s="595">
        <f>IF(AV4586=0,0,(AX4586/AV4586)*100)</f>
        <v>0</v>
      </c>
      <c r="BA4586" s="596"/>
      <c r="BB4586" s="542"/>
      <c r="BC4586" s="580"/>
      <c r="BD4586" s="584"/>
      <c r="BE4586" s="585"/>
      <c r="BF4586" s="595">
        <f>IF(BB4586=0,0,(BD4586/BB4586)*100)</f>
        <v>0</v>
      </c>
      <c r="BG4586" s="596"/>
      <c r="BH4586" s="599">
        <f>AV4586+BB4586</f>
        <v>0</v>
      </c>
      <c r="BI4586" s="600"/>
      <c r="BJ4586" s="630">
        <f>AX4586+BD4586</f>
        <v>0</v>
      </c>
      <c r="BK4586" s="631"/>
      <c r="BL4586" s="595">
        <f>IF(BH4586=0,0,(BJ4586/BH4586)*100)</f>
        <v>0</v>
      </c>
      <c r="BM4586" s="596"/>
      <c r="BN4586" s="656">
        <f>(AF4586*2)+(AL4586*2)+(AR4586*3)+BD4586</f>
        <v>0</v>
      </c>
      <c r="BO4586" s="657"/>
      <c r="BP4586" s="658"/>
      <c r="BQ4586" s="676">
        <f t="shared" ref="BQ4586" si="3378">IF(BS4586=0,0,50*BR4586/BS4586)</f>
        <v>0</v>
      </c>
      <c r="BR4586" s="662">
        <f>(BN4586*BU$11)+(N4586*BU$12)+(Z4586*BU$13)+(R4586*BU$14)+(X4586*BU$15)+(AB4586*BU$16)</f>
        <v>0</v>
      </c>
      <c r="BS4586" s="662">
        <f>((BB4586-BD4586)*BU$18)+((AV4586-AX4586)*BU$17)+(H4586*BU$19)+(P4586*BU$20)</f>
        <v>0</v>
      </c>
      <c r="BT4586" s="15"/>
      <c r="BU4586" s="15"/>
      <c r="BV4586" s="95"/>
    </row>
    <row r="4587" spans="1:74" ht="21.75" hidden="1" customHeight="1" x14ac:dyDescent="0.25">
      <c r="A4587" s="95"/>
      <c r="B4587" s="571"/>
      <c r="C4587" s="642" t="str">
        <f>IF(ROSTER!D$40="","",ROSTER!D$40)</f>
        <v/>
      </c>
      <c r="D4587" s="643"/>
      <c r="E4587" s="575"/>
      <c r="F4587" s="577"/>
      <c r="G4587" s="583"/>
      <c r="H4587" s="579"/>
      <c r="I4587" s="545"/>
      <c r="J4587" s="544"/>
      <c r="K4587" s="581"/>
      <c r="L4587" s="586"/>
      <c r="M4587" s="587"/>
      <c r="N4587" s="592"/>
      <c r="O4587" s="603"/>
      <c r="P4587" s="544"/>
      <c r="Q4587" s="581"/>
      <c r="R4587" s="586"/>
      <c r="S4587" s="587"/>
      <c r="T4587" s="592"/>
      <c r="U4587" s="603"/>
      <c r="V4587" s="311"/>
      <c r="W4587" s="311"/>
      <c r="X4587" s="579"/>
      <c r="Y4587" s="545"/>
      <c r="Z4587" s="544"/>
      <c r="AA4587" s="545"/>
      <c r="AB4587" s="544"/>
      <c r="AC4587" s="545"/>
      <c r="AD4587" s="544"/>
      <c r="AE4587" s="581"/>
      <c r="AF4587" s="586"/>
      <c r="AG4587" s="587"/>
      <c r="AH4587" s="626"/>
      <c r="AI4587" s="627"/>
      <c r="AJ4587" s="544"/>
      <c r="AK4587" s="581"/>
      <c r="AL4587" s="586"/>
      <c r="AM4587" s="587"/>
      <c r="AN4587" s="626"/>
      <c r="AO4587" s="627"/>
      <c r="AP4587" s="544"/>
      <c r="AQ4587" s="581"/>
      <c r="AR4587" s="586"/>
      <c r="AS4587" s="587"/>
      <c r="AT4587" s="626"/>
      <c r="AU4587" s="627"/>
      <c r="AV4587" s="628"/>
      <c r="AW4587" s="629"/>
      <c r="AX4587" s="632"/>
      <c r="AY4587" s="633"/>
      <c r="AZ4587" s="626"/>
      <c r="BA4587" s="627"/>
      <c r="BB4587" s="544"/>
      <c r="BC4587" s="581"/>
      <c r="BD4587" s="586"/>
      <c r="BE4587" s="587"/>
      <c r="BF4587" s="626"/>
      <c r="BG4587" s="627"/>
      <c r="BH4587" s="628"/>
      <c r="BI4587" s="629"/>
      <c r="BJ4587" s="632"/>
      <c r="BK4587" s="633"/>
      <c r="BL4587" s="626"/>
      <c r="BM4587" s="627"/>
      <c r="BN4587" s="678"/>
      <c r="BO4587" s="679"/>
      <c r="BP4587" s="680"/>
      <c r="BQ4587" s="677"/>
      <c r="BR4587" s="663"/>
      <c r="BS4587" s="663"/>
      <c r="BT4587" s="15"/>
      <c r="BU4587" s="15"/>
      <c r="BV4587" s="95"/>
    </row>
    <row r="4588" spans="1:74" ht="21.75" hidden="1" customHeight="1" x14ac:dyDescent="0.25">
      <c r="A4588" s="95"/>
      <c r="B4588" s="570" t="str">
        <f>IF(ROSTER!B$42="","",ROSTER!B$42)</f>
        <v/>
      </c>
      <c r="C4588" s="572" t="str">
        <f>IF(ROSTER!C$42="","",ROSTER!C$42)</f>
        <v/>
      </c>
      <c r="D4588" s="573"/>
      <c r="E4588" s="574"/>
      <c r="F4588" s="576">
        <f>IF(E4588="y",1,IF(E4588="S",1,0))</f>
        <v>0</v>
      </c>
      <c r="G4588" s="582">
        <f>IF(E4588="S",1,0)</f>
        <v>0</v>
      </c>
      <c r="H4588" s="578"/>
      <c r="I4588" s="543"/>
      <c r="J4588" s="542"/>
      <c r="K4588" s="580"/>
      <c r="L4588" s="584"/>
      <c r="M4588" s="585"/>
      <c r="N4588" s="588">
        <f>L4588+J4588</f>
        <v>0</v>
      </c>
      <c r="O4588" s="589"/>
      <c r="P4588" s="542"/>
      <c r="Q4588" s="580"/>
      <c r="R4588" s="584"/>
      <c r="S4588" s="585"/>
      <c r="T4588" s="588">
        <f>R4588-P4588</f>
        <v>0</v>
      </c>
      <c r="U4588" s="589"/>
      <c r="V4588" s="310"/>
      <c r="W4588" s="310"/>
      <c r="X4588" s="578"/>
      <c r="Y4588" s="543"/>
      <c r="Z4588" s="542"/>
      <c r="AA4588" s="543"/>
      <c r="AB4588" s="542"/>
      <c r="AC4588" s="543"/>
      <c r="AD4588" s="542"/>
      <c r="AE4588" s="580"/>
      <c r="AF4588" s="584"/>
      <c r="AG4588" s="585"/>
      <c r="AH4588" s="595">
        <f>IF(AD4588=0,0,(AF4588/AD4588)*100)</f>
        <v>0</v>
      </c>
      <c r="AI4588" s="596"/>
      <c r="AJ4588" s="542"/>
      <c r="AK4588" s="580"/>
      <c r="AL4588" s="584"/>
      <c r="AM4588" s="585"/>
      <c r="AN4588" s="595">
        <f>IF(AJ4588=0,0,(AL4588/AJ4588)*100)</f>
        <v>0</v>
      </c>
      <c r="AO4588" s="596"/>
      <c r="AP4588" s="542"/>
      <c r="AQ4588" s="580"/>
      <c r="AR4588" s="584"/>
      <c r="AS4588" s="585"/>
      <c r="AT4588" s="595">
        <f>IF(AP4588=0,0,(AR4588/AP4588)*100)</f>
        <v>0</v>
      </c>
      <c r="AU4588" s="596"/>
      <c r="AV4588" s="599">
        <f>AD4588+AJ4588+AP4588</f>
        <v>0</v>
      </c>
      <c r="AW4588" s="600"/>
      <c r="AX4588" s="630">
        <f>AF4588+AL4588+AR4588</f>
        <v>0</v>
      </c>
      <c r="AY4588" s="631"/>
      <c r="AZ4588" s="595">
        <f>IF(AV4588=0,0,(AX4588/AV4588)*100)</f>
        <v>0</v>
      </c>
      <c r="BA4588" s="596"/>
      <c r="BB4588" s="542"/>
      <c r="BC4588" s="580"/>
      <c r="BD4588" s="584"/>
      <c r="BE4588" s="585"/>
      <c r="BF4588" s="595">
        <f>IF(BB4588=0,0,(BD4588/BB4588)*100)</f>
        <v>0</v>
      </c>
      <c r="BG4588" s="596"/>
      <c r="BH4588" s="599">
        <f>AV4588+BB4588</f>
        <v>0</v>
      </c>
      <c r="BI4588" s="600"/>
      <c r="BJ4588" s="630">
        <f>AX4588+BD4588</f>
        <v>0</v>
      </c>
      <c r="BK4588" s="631"/>
      <c r="BL4588" s="595">
        <f>IF(BH4588=0,0,(BJ4588/BH4588)*100)</f>
        <v>0</v>
      </c>
      <c r="BM4588" s="596"/>
      <c r="BN4588" s="656">
        <f>(AF4588*2)+(AL4588*2)+(AR4588*3)+BD4588</f>
        <v>0</v>
      </c>
      <c r="BO4588" s="657"/>
      <c r="BP4588" s="658"/>
      <c r="BQ4588" s="676">
        <f t="shared" ref="BQ4588" si="3379">IF(BS4588=0,0,50*BR4588/BS4588)</f>
        <v>0</v>
      </c>
      <c r="BR4588" s="662">
        <f>(BN4588*BU$11)+(N4588*BU$12)+(Z4588*BU$13)+(R4588*BU$14)+(X4588*BU$15)+(AB4588*BU$16)</f>
        <v>0</v>
      </c>
      <c r="BS4588" s="662">
        <f>((BB4588-BD4588)*BU$18)+((AV4588-AX4588)*BU$17)+(H4588*BU$19)+(P4588*BU$20)</f>
        <v>0</v>
      </c>
      <c r="BT4588" s="15"/>
      <c r="BU4588" s="15"/>
      <c r="BV4588" s="95"/>
    </row>
    <row r="4589" spans="1:74" ht="21.75" hidden="1" customHeight="1" x14ac:dyDescent="0.25">
      <c r="A4589" s="95"/>
      <c r="B4589" s="571"/>
      <c r="C4589" s="642" t="str">
        <f>IF(ROSTER!D$42="","",ROSTER!D$42)</f>
        <v/>
      </c>
      <c r="D4589" s="643"/>
      <c r="E4589" s="575"/>
      <c r="F4589" s="577"/>
      <c r="G4589" s="583"/>
      <c r="H4589" s="579"/>
      <c r="I4589" s="545"/>
      <c r="J4589" s="544"/>
      <c r="K4589" s="581"/>
      <c r="L4589" s="586"/>
      <c r="M4589" s="587"/>
      <c r="N4589" s="592"/>
      <c r="O4589" s="603"/>
      <c r="P4589" s="544"/>
      <c r="Q4589" s="581"/>
      <c r="R4589" s="586"/>
      <c r="S4589" s="587"/>
      <c r="T4589" s="592"/>
      <c r="U4589" s="603"/>
      <c r="V4589" s="311"/>
      <c r="W4589" s="311"/>
      <c r="X4589" s="579"/>
      <c r="Y4589" s="545"/>
      <c r="Z4589" s="544"/>
      <c r="AA4589" s="545"/>
      <c r="AB4589" s="544"/>
      <c r="AC4589" s="545"/>
      <c r="AD4589" s="544"/>
      <c r="AE4589" s="581"/>
      <c r="AF4589" s="586"/>
      <c r="AG4589" s="587"/>
      <c r="AH4589" s="626"/>
      <c r="AI4589" s="627"/>
      <c r="AJ4589" s="544"/>
      <c r="AK4589" s="581"/>
      <c r="AL4589" s="586"/>
      <c r="AM4589" s="587"/>
      <c r="AN4589" s="626"/>
      <c r="AO4589" s="627"/>
      <c r="AP4589" s="544"/>
      <c r="AQ4589" s="581"/>
      <c r="AR4589" s="586"/>
      <c r="AS4589" s="587"/>
      <c r="AT4589" s="626"/>
      <c r="AU4589" s="627"/>
      <c r="AV4589" s="628"/>
      <c r="AW4589" s="629"/>
      <c r="AX4589" s="632"/>
      <c r="AY4589" s="633"/>
      <c r="AZ4589" s="626"/>
      <c r="BA4589" s="627"/>
      <c r="BB4589" s="544"/>
      <c r="BC4589" s="581"/>
      <c r="BD4589" s="586"/>
      <c r="BE4589" s="587"/>
      <c r="BF4589" s="626"/>
      <c r="BG4589" s="627"/>
      <c r="BH4589" s="628"/>
      <c r="BI4589" s="629"/>
      <c r="BJ4589" s="632"/>
      <c r="BK4589" s="633"/>
      <c r="BL4589" s="626"/>
      <c r="BM4589" s="627"/>
      <c r="BN4589" s="678"/>
      <c r="BO4589" s="679"/>
      <c r="BP4589" s="680"/>
      <c r="BQ4589" s="677"/>
      <c r="BR4589" s="663"/>
      <c r="BS4589" s="663"/>
      <c r="BT4589" s="15"/>
      <c r="BU4589" s="15"/>
      <c r="BV4589" s="95"/>
    </row>
    <row r="4590" spans="1:74" ht="21.75" hidden="1" customHeight="1" x14ac:dyDescent="0.25">
      <c r="A4590" s="95"/>
      <c r="B4590" s="570" t="str">
        <f>IF(ROSTER!B$44="","",ROSTER!B$44)</f>
        <v/>
      </c>
      <c r="C4590" s="572" t="str">
        <f>IF(ROSTER!C$44="","",ROSTER!C$44)</f>
        <v/>
      </c>
      <c r="D4590" s="573"/>
      <c r="E4590" s="574"/>
      <c r="F4590" s="576">
        <f>IF(E4590="y",1,IF(E4590="S",1,0))</f>
        <v>0</v>
      </c>
      <c r="G4590" s="582">
        <f>IF(E4590="S",1,0)</f>
        <v>0</v>
      </c>
      <c r="H4590" s="578"/>
      <c r="I4590" s="543"/>
      <c r="J4590" s="542"/>
      <c r="K4590" s="580"/>
      <c r="L4590" s="584"/>
      <c r="M4590" s="585"/>
      <c r="N4590" s="588">
        <f>L4590+J4590</f>
        <v>0</v>
      </c>
      <c r="O4590" s="589"/>
      <c r="P4590" s="542"/>
      <c r="Q4590" s="580"/>
      <c r="R4590" s="584"/>
      <c r="S4590" s="585"/>
      <c r="T4590" s="588">
        <f>R4590-P4590</f>
        <v>0</v>
      </c>
      <c r="U4590" s="589"/>
      <c r="V4590" s="310"/>
      <c r="W4590" s="310"/>
      <c r="X4590" s="578"/>
      <c r="Y4590" s="543"/>
      <c r="Z4590" s="542"/>
      <c r="AA4590" s="543"/>
      <c r="AB4590" s="542"/>
      <c r="AC4590" s="543"/>
      <c r="AD4590" s="542"/>
      <c r="AE4590" s="580"/>
      <c r="AF4590" s="584"/>
      <c r="AG4590" s="585"/>
      <c r="AH4590" s="595">
        <f>IF(AD4590=0,0,(AF4590/AD4590)*100)</f>
        <v>0</v>
      </c>
      <c r="AI4590" s="596"/>
      <c r="AJ4590" s="542"/>
      <c r="AK4590" s="580"/>
      <c r="AL4590" s="584"/>
      <c r="AM4590" s="585"/>
      <c r="AN4590" s="595">
        <f>IF(AJ4590=0,0,(AL4590/AJ4590)*100)</f>
        <v>0</v>
      </c>
      <c r="AO4590" s="596"/>
      <c r="AP4590" s="542"/>
      <c r="AQ4590" s="580"/>
      <c r="AR4590" s="584"/>
      <c r="AS4590" s="585"/>
      <c r="AT4590" s="595">
        <f>IF(AP4590=0,0,(AR4590/AP4590)*100)</f>
        <v>0</v>
      </c>
      <c r="AU4590" s="596"/>
      <c r="AV4590" s="599">
        <f>AD4590+AJ4590+AP4590</f>
        <v>0</v>
      </c>
      <c r="AW4590" s="600"/>
      <c r="AX4590" s="630">
        <f>AF4590+AL4590+AR4590</f>
        <v>0</v>
      </c>
      <c r="AY4590" s="631"/>
      <c r="AZ4590" s="595">
        <f>IF(AV4590=0,0,(AX4590/AV4590)*100)</f>
        <v>0</v>
      </c>
      <c r="BA4590" s="596"/>
      <c r="BB4590" s="542"/>
      <c r="BC4590" s="580"/>
      <c r="BD4590" s="584"/>
      <c r="BE4590" s="585"/>
      <c r="BF4590" s="595">
        <f>IF(BB4590=0,0,(BD4590/BB4590)*100)</f>
        <v>0</v>
      </c>
      <c r="BG4590" s="596"/>
      <c r="BH4590" s="599">
        <f>AV4590+BB4590</f>
        <v>0</v>
      </c>
      <c r="BI4590" s="600"/>
      <c r="BJ4590" s="630">
        <f>AX4590+BD4590</f>
        <v>0</v>
      </c>
      <c r="BK4590" s="631"/>
      <c r="BL4590" s="595">
        <f>IF(BH4590=0,0,(BJ4590/BH4590)*100)</f>
        <v>0</v>
      </c>
      <c r="BM4590" s="596"/>
      <c r="BN4590" s="656">
        <f>(AF4590*2)+(AL4590*2)+(AR4590*3)+BD4590</f>
        <v>0</v>
      </c>
      <c r="BO4590" s="657"/>
      <c r="BP4590" s="658"/>
      <c r="BQ4590" s="676">
        <f t="shared" ref="BQ4590" si="3380">IF(BS4590=0,0,50*BR4590/BS4590)</f>
        <v>0</v>
      </c>
      <c r="BR4590" s="662">
        <f>(BN4590*BU$11)+(N4590*BU$12)+(Z4590*BU$13)+(R4590*BU$14)+(X4590*BU$15)+(AB4590*BU$16)</f>
        <v>0</v>
      </c>
      <c r="BS4590" s="662">
        <f>((BB4590-BD4590)*BU$18)+((AV4590-AX4590)*BU$17)+(H4590*BU$19)+(P4590*BU$20)</f>
        <v>0</v>
      </c>
      <c r="BT4590" s="15"/>
      <c r="BU4590" s="15"/>
      <c r="BV4590" s="95"/>
    </row>
    <row r="4591" spans="1:74" ht="21.75" hidden="1" customHeight="1" x14ac:dyDescent="0.25">
      <c r="A4591" s="95"/>
      <c r="B4591" s="571"/>
      <c r="C4591" s="642" t="str">
        <f>IF(ROSTER!D$44="","",ROSTER!D$44)</f>
        <v/>
      </c>
      <c r="D4591" s="643"/>
      <c r="E4591" s="575"/>
      <c r="F4591" s="577"/>
      <c r="G4591" s="583"/>
      <c r="H4591" s="579"/>
      <c r="I4591" s="545"/>
      <c r="J4591" s="544"/>
      <c r="K4591" s="581"/>
      <c r="L4591" s="586"/>
      <c r="M4591" s="587"/>
      <c r="N4591" s="592"/>
      <c r="O4591" s="603"/>
      <c r="P4591" s="544"/>
      <c r="Q4591" s="581"/>
      <c r="R4591" s="586"/>
      <c r="S4591" s="587"/>
      <c r="T4591" s="592"/>
      <c r="U4591" s="603"/>
      <c r="V4591" s="311"/>
      <c r="W4591" s="311"/>
      <c r="X4591" s="579"/>
      <c r="Y4591" s="545"/>
      <c r="Z4591" s="544"/>
      <c r="AA4591" s="545"/>
      <c r="AB4591" s="544"/>
      <c r="AC4591" s="545"/>
      <c r="AD4591" s="544"/>
      <c r="AE4591" s="581"/>
      <c r="AF4591" s="586"/>
      <c r="AG4591" s="587"/>
      <c r="AH4591" s="626"/>
      <c r="AI4591" s="627"/>
      <c r="AJ4591" s="544"/>
      <c r="AK4591" s="581"/>
      <c r="AL4591" s="586"/>
      <c r="AM4591" s="587"/>
      <c r="AN4591" s="626"/>
      <c r="AO4591" s="627"/>
      <c r="AP4591" s="544"/>
      <c r="AQ4591" s="581"/>
      <c r="AR4591" s="586"/>
      <c r="AS4591" s="587"/>
      <c r="AT4591" s="626"/>
      <c r="AU4591" s="627"/>
      <c r="AV4591" s="628"/>
      <c r="AW4591" s="629"/>
      <c r="AX4591" s="632"/>
      <c r="AY4591" s="633"/>
      <c r="AZ4591" s="626"/>
      <c r="BA4591" s="627"/>
      <c r="BB4591" s="544"/>
      <c r="BC4591" s="581"/>
      <c r="BD4591" s="586"/>
      <c r="BE4591" s="587"/>
      <c r="BF4591" s="626"/>
      <c r="BG4591" s="627"/>
      <c r="BH4591" s="628"/>
      <c r="BI4591" s="629"/>
      <c r="BJ4591" s="632"/>
      <c r="BK4591" s="633"/>
      <c r="BL4591" s="626"/>
      <c r="BM4591" s="627"/>
      <c r="BN4591" s="678"/>
      <c r="BO4591" s="679"/>
      <c r="BP4591" s="680"/>
      <c r="BQ4591" s="677"/>
      <c r="BR4591" s="663"/>
      <c r="BS4591" s="663"/>
      <c r="BT4591" s="15"/>
      <c r="BU4591" s="15"/>
      <c r="BV4591" s="95"/>
    </row>
    <row r="4592" spans="1:74" ht="21.75" hidden="1" customHeight="1" x14ac:dyDescent="0.25">
      <c r="A4592" s="95"/>
      <c r="B4592" s="570" t="str">
        <f>IF(ROSTER!B$46="","",ROSTER!B$46)</f>
        <v/>
      </c>
      <c r="C4592" s="572" t="str">
        <f>IF(ROSTER!C$46="","",ROSTER!C$46)</f>
        <v/>
      </c>
      <c r="D4592" s="573"/>
      <c r="E4592" s="574"/>
      <c r="F4592" s="576">
        <f>IF(E4592="y",1,IF(E4592="S",1,0))</f>
        <v>0</v>
      </c>
      <c r="G4592" s="582">
        <f>IF(E4592="S",1,0)</f>
        <v>0</v>
      </c>
      <c r="H4592" s="578"/>
      <c r="I4592" s="543"/>
      <c r="J4592" s="542"/>
      <c r="K4592" s="580"/>
      <c r="L4592" s="584"/>
      <c r="M4592" s="585"/>
      <c r="N4592" s="588">
        <f>L4592+J4592</f>
        <v>0</v>
      </c>
      <c r="O4592" s="589"/>
      <c r="P4592" s="542"/>
      <c r="Q4592" s="580"/>
      <c r="R4592" s="584"/>
      <c r="S4592" s="585"/>
      <c r="T4592" s="588">
        <f>R4592-P4592</f>
        <v>0</v>
      </c>
      <c r="U4592" s="589"/>
      <c r="V4592" s="310"/>
      <c r="W4592" s="310"/>
      <c r="X4592" s="578"/>
      <c r="Y4592" s="543"/>
      <c r="Z4592" s="542"/>
      <c r="AA4592" s="543"/>
      <c r="AB4592" s="542"/>
      <c r="AC4592" s="543"/>
      <c r="AD4592" s="542"/>
      <c r="AE4592" s="580"/>
      <c r="AF4592" s="584"/>
      <c r="AG4592" s="585"/>
      <c r="AH4592" s="595">
        <f>IF(AD4592=0,0,(AF4592/AD4592)*100)</f>
        <v>0</v>
      </c>
      <c r="AI4592" s="596"/>
      <c r="AJ4592" s="542"/>
      <c r="AK4592" s="580"/>
      <c r="AL4592" s="584"/>
      <c r="AM4592" s="585"/>
      <c r="AN4592" s="595">
        <f>IF(AJ4592=0,0,(AL4592/AJ4592)*100)</f>
        <v>0</v>
      </c>
      <c r="AO4592" s="596"/>
      <c r="AP4592" s="542"/>
      <c r="AQ4592" s="580"/>
      <c r="AR4592" s="584"/>
      <c r="AS4592" s="585"/>
      <c r="AT4592" s="595">
        <f>IF(AP4592=0,0,(AR4592/AP4592)*100)</f>
        <v>0</v>
      </c>
      <c r="AU4592" s="596"/>
      <c r="AV4592" s="599">
        <f>AD4592+AJ4592+AP4592</f>
        <v>0</v>
      </c>
      <c r="AW4592" s="600"/>
      <c r="AX4592" s="630">
        <f>AF4592+AL4592+AR4592</f>
        <v>0</v>
      </c>
      <c r="AY4592" s="631"/>
      <c r="AZ4592" s="595">
        <f>IF(AV4592=0,0,(AX4592/AV4592)*100)</f>
        <v>0</v>
      </c>
      <c r="BA4592" s="596"/>
      <c r="BB4592" s="542"/>
      <c r="BC4592" s="580"/>
      <c r="BD4592" s="584"/>
      <c r="BE4592" s="585"/>
      <c r="BF4592" s="595">
        <f>IF(BB4592=0,0,(BD4592/BB4592)*100)</f>
        <v>0</v>
      </c>
      <c r="BG4592" s="596"/>
      <c r="BH4592" s="599">
        <f>AV4592+BB4592</f>
        <v>0</v>
      </c>
      <c r="BI4592" s="600"/>
      <c r="BJ4592" s="630">
        <f>AX4592+BD4592</f>
        <v>0</v>
      </c>
      <c r="BK4592" s="631"/>
      <c r="BL4592" s="595">
        <f>IF(BH4592=0,0,(BJ4592/BH4592)*100)</f>
        <v>0</v>
      </c>
      <c r="BM4592" s="596"/>
      <c r="BN4592" s="656">
        <f>(AF4592*2)+(AL4592*2)+(AR4592*3)+BD4592</f>
        <v>0</v>
      </c>
      <c r="BO4592" s="657"/>
      <c r="BP4592" s="658"/>
      <c r="BQ4592" s="676">
        <f t="shared" ref="BQ4592" si="3381">IF(BS4592=0,0,50*BR4592/BS4592)</f>
        <v>0</v>
      </c>
      <c r="BR4592" s="708">
        <f>(BN4592*BU$11)+(N4592*BU$12)+(Z4592*BU$13)+(R4592*BU$14)+(X4592*BU$15)+(AB4592*BU$16)</f>
        <v>0</v>
      </c>
      <c r="BS4592" s="662">
        <f>((BB4592-BD4592)*BU$18)+((AV4592-AX4592)*BU$17)+(H4592*BU$19)+(P4592*BU$20)</f>
        <v>0</v>
      </c>
      <c r="BT4592" s="15"/>
      <c r="BU4592" s="15"/>
      <c r="BV4592" s="95"/>
    </row>
    <row r="4593" spans="1:77" ht="22.5" hidden="1" customHeight="1" thickBot="1" x14ac:dyDescent="0.3">
      <c r="A4593" s="95"/>
      <c r="B4593" s="571"/>
      <c r="C4593" s="642" t="str">
        <f>IF(ROSTER!D$46="","",ROSTER!D$46)</f>
        <v/>
      </c>
      <c r="D4593" s="643"/>
      <c r="E4593" s="575"/>
      <c r="F4593" s="577"/>
      <c r="G4593" s="583"/>
      <c r="H4593" s="579"/>
      <c r="I4593" s="545"/>
      <c r="J4593" s="544"/>
      <c r="K4593" s="581"/>
      <c r="L4593" s="586"/>
      <c r="M4593" s="587"/>
      <c r="N4593" s="590"/>
      <c r="O4593" s="591"/>
      <c r="P4593" s="544"/>
      <c r="Q4593" s="581"/>
      <c r="R4593" s="586"/>
      <c r="S4593" s="587"/>
      <c r="T4593" s="592"/>
      <c r="U4593" s="603"/>
      <c r="V4593" s="311"/>
      <c r="W4593" s="311"/>
      <c r="X4593" s="579"/>
      <c r="Y4593" s="545"/>
      <c r="Z4593" s="544"/>
      <c r="AA4593" s="545"/>
      <c r="AB4593" s="544"/>
      <c r="AC4593" s="545"/>
      <c r="AD4593" s="544"/>
      <c r="AE4593" s="581"/>
      <c r="AF4593" s="586"/>
      <c r="AG4593" s="587"/>
      <c r="AH4593" s="597"/>
      <c r="AI4593" s="598"/>
      <c r="AJ4593" s="544"/>
      <c r="AK4593" s="581"/>
      <c r="AL4593" s="586"/>
      <c r="AM4593" s="587"/>
      <c r="AN4593" s="597"/>
      <c r="AO4593" s="598"/>
      <c r="AP4593" s="544"/>
      <c r="AQ4593" s="581"/>
      <c r="AR4593" s="586"/>
      <c r="AS4593" s="587"/>
      <c r="AT4593" s="597"/>
      <c r="AU4593" s="598"/>
      <c r="AV4593" s="601"/>
      <c r="AW4593" s="602"/>
      <c r="AX4593" s="701"/>
      <c r="AY4593" s="702"/>
      <c r="AZ4593" s="597"/>
      <c r="BA4593" s="598"/>
      <c r="BB4593" s="544"/>
      <c r="BC4593" s="581"/>
      <c r="BD4593" s="586"/>
      <c r="BE4593" s="587"/>
      <c r="BF4593" s="597"/>
      <c r="BG4593" s="598"/>
      <c r="BH4593" s="601"/>
      <c r="BI4593" s="602"/>
      <c r="BJ4593" s="701"/>
      <c r="BK4593" s="702"/>
      <c r="BL4593" s="597"/>
      <c r="BM4593" s="598"/>
      <c r="BN4593" s="659"/>
      <c r="BO4593" s="660"/>
      <c r="BP4593" s="661"/>
      <c r="BQ4593" s="682"/>
      <c r="BR4593" s="709"/>
      <c r="BS4593" s="663"/>
      <c r="BT4593" s="15"/>
      <c r="BU4593" s="15"/>
      <c r="BV4593" s="95"/>
    </row>
    <row r="4594" spans="1:77" s="21" customFormat="1" ht="33.4" hidden="1" customHeight="1" x14ac:dyDescent="0.45">
      <c r="A4594" s="98"/>
      <c r="B4594" s="612"/>
      <c r="C4594" s="613"/>
      <c r="D4594" s="613" t="s">
        <v>10</v>
      </c>
      <c r="E4594" s="616"/>
      <c r="F4594" s="279"/>
      <c r="G4594" s="279"/>
      <c r="H4594" s="517">
        <f>SUM(H4554:I4593)</f>
        <v>0</v>
      </c>
      <c r="I4594" s="618"/>
      <c r="J4594" s="517">
        <f>SUM(J4554:K4593)</f>
        <v>0</v>
      </c>
      <c r="K4594" s="618"/>
      <c r="L4594" s="620">
        <f>SUM(L4554:M4593)</f>
        <v>0</v>
      </c>
      <c r="M4594" s="621"/>
      <c r="N4594" s="548">
        <f>L4594+J4594</f>
        <v>0</v>
      </c>
      <c r="O4594" s="518"/>
      <c r="P4594" s="620">
        <f>SUM(P4554:Q4593)</f>
        <v>0</v>
      </c>
      <c r="Q4594" s="618"/>
      <c r="R4594" s="620">
        <f>SUM(R4554:S4593)</f>
        <v>0</v>
      </c>
      <c r="S4594" s="621"/>
      <c r="T4594" s="548">
        <f>R4594-P4594</f>
        <v>0</v>
      </c>
      <c r="U4594" s="518"/>
      <c r="V4594" s="312"/>
      <c r="W4594" s="312"/>
      <c r="X4594" s="620">
        <f>SUM(X4554:Y4593)</f>
        <v>0</v>
      </c>
      <c r="Y4594" s="621"/>
      <c r="Z4594" s="517">
        <f>SUM(Z4554:AA4593)</f>
        <v>0</v>
      </c>
      <c r="AA4594" s="518"/>
      <c r="AB4594" s="517">
        <f>SUM(AB4554:AC4593)</f>
        <v>0</v>
      </c>
      <c r="AC4594" s="518"/>
      <c r="AD4594" s="621">
        <f>SUM(AD4554:AE4593)</f>
        <v>0</v>
      </c>
      <c r="AE4594" s="618"/>
      <c r="AF4594" s="620">
        <f>SUM(AF4554:AG4593)</f>
        <v>0</v>
      </c>
      <c r="AG4594" s="621"/>
      <c r="AH4594" s="548">
        <f>IF(AD4594=0,0,(AF4594/AD4594)*100)</f>
        <v>0</v>
      </c>
      <c r="AI4594" s="518"/>
      <c r="AJ4594" s="620">
        <f>SUM(AJ4554:AK4593)</f>
        <v>0</v>
      </c>
      <c r="AK4594" s="618"/>
      <c r="AL4594" s="620">
        <f>SUM(AL4554:AM4593)</f>
        <v>0</v>
      </c>
      <c r="AM4594" s="621"/>
      <c r="AN4594" s="548">
        <f>IF(AJ4594=0,0,(AL4594/AJ4594)*100)</f>
        <v>0</v>
      </c>
      <c r="AO4594" s="518"/>
      <c r="AP4594" s="620">
        <f>SUM(AP4554:AQ4593)</f>
        <v>0</v>
      </c>
      <c r="AQ4594" s="618"/>
      <c r="AR4594" s="620">
        <f>SUM(AR4554:AS4593)</f>
        <v>0</v>
      </c>
      <c r="AS4594" s="621"/>
      <c r="AT4594" s="548">
        <f>IF(AP4594=0,0,(AR4594/AP4594)*100)</f>
        <v>0</v>
      </c>
      <c r="AU4594" s="518"/>
      <c r="AV4594" s="517">
        <f>AD4594+AJ4594+AP4594</f>
        <v>0</v>
      </c>
      <c r="AW4594" s="618"/>
      <c r="AX4594" s="620">
        <f>AF4594+AL4594+AR4594</f>
        <v>0</v>
      </c>
      <c r="AY4594" s="624"/>
      <c r="AZ4594" s="548">
        <f>IF(AV4594=0,0,(AX4594/AV4594)*100)</f>
        <v>0</v>
      </c>
      <c r="BA4594" s="518"/>
      <c r="BB4594" s="620">
        <f>SUM(BB4554:BC4593)</f>
        <v>0</v>
      </c>
      <c r="BC4594" s="618"/>
      <c r="BD4594" s="620">
        <f>SUM(BD4554:BE4593)</f>
        <v>0</v>
      </c>
      <c r="BE4594" s="621"/>
      <c r="BF4594" s="548">
        <f>IF(BB4594=0,0,(BD4594/BB4594)*100)</f>
        <v>0</v>
      </c>
      <c r="BG4594" s="518"/>
      <c r="BH4594" s="517">
        <f>AV4594+BB4594</f>
        <v>0</v>
      </c>
      <c r="BI4594" s="618"/>
      <c r="BJ4594" s="620">
        <f>AX4594+BD4594</f>
        <v>0</v>
      </c>
      <c r="BK4594" s="624"/>
      <c r="BL4594" s="548">
        <f>IF(BH4594=0,0,(BJ4594/BH4594)*100)</f>
        <v>0</v>
      </c>
      <c r="BM4594" s="664"/>
      <c r="BN4594" s="666">
        <f>SUM(BN4554:BP4593)</f>
        <v>0</v>
      </c>
      <c r="BO4594" s="667"/>
      <c r="BP4594" s="668"/>
      <c r="BQ4594" s="681">
        <f>SUM(BQ4554:BQ4593)</f>
        <v>0</v>
      </c>
      <c r="BR4594" s="685">
        <f>(BN4594*BU$11)+(N4594*BU$12)+(Z4594*BU$13)+(R4594*BU$14)+(X4594*BU$15)+(AB4594*BU$16)</f>
        <v>0</v>
      </c>
      <c r="BS4594" s="683">
        <f>((BB4594-BD4594)*BU$18)+((AV4594-AX4594)*BU$17)+(H4594*BU$19)+(P4594*BU$20)</f>
        <v>0</v>
      </c>
      <c r="BT4594" s="20"/>
      <c r="BU4594" s="20"/>
      <c r="BV4594" s="98"/>
    </row>
    <row r="4595" spans="1:77" s="21" customFormat="1" ht="33.950000000000003" hidden="1" customHeight="1" thickBot="1" x14ac:dyDescent="0.5">
      <c r="A4595" s="98"/>
      <c r="B4595" s="614"/>
      <c r="C4595" s="615"/>
      <c r="D4595" s="615"/>
      <c r="E4595" s="617"/>
      <c r="F4595" s="280"/>
      <c r="G4595" s="280"/>
      <c r="H4595" s="519"/>
      <c r="I4595" s="619"/>
      <c r="J4595" s="519"/>
      <c r="K4595" s="619"/>
      <c r="L4595" s="622"/>
      <c r="M4595" s="623"/>
      <c r="N4595" s="549"/>
      <c r="O4595" s="520"/>
      <c r="P4595" s="622"/>
      <c r="Q4595" s="619"/>
      <c r="R4595" s="622"/>
      <c r="S4595" s="623"/>
      <c r="T4595" s="549"/>
      <c r="U4595" s="520"/>
      <c r="V4595" s="313"/>
      <c r="W4595" s="313"/>
      <c r="X4595" s="622"/>
      <c r="Y4595" s="623"/>
      <c r="Z4595" s="519"/>
      <c r="AA4595" s="520"/>
      <c r="AB4595" s="519"/>
      <c r="AC4595" s="520"/>
      <c r="AD4595" s="623"/>
      <c r="AE4595" s="619"/>
      <c r="AF4595" s="622"/>
      <c r="AG4595" s="623"/>
      <c r="AH4595" s="549"/>
      <c r="AI4595" s="520"/>
      <c r="AJ4595" s="622"/>
      <c r="AK4595" s="619"/>
      <c r="AL4595" s="622"/>
      <c r="AM4595" s="623"/>
      <c r="AN4595" s="549"/>
      <c r="AO4595" s="520"/>
      <c r="AP4595" s="622"/>
      <c r="AQ4595" s="619"/>
      <c r="AR4595" s="622"/>
      <c r="AS4595" s="623"/>
      <c r="AT4595" s="549"/>
      <c r="AU4595" s="520"/>
      <c r="AV4595" s="519"/>
      <c r="AW4595" s="619"/>
      <c r="AX4595" s="622"/>
      <c r="AY4595" s="625"/>
      <c r="AZ4595" s="549"/>
      <c r="BA4595" s="520"/>
      <c r="BB4595" s="622"/>
      <c r="BC4595" s="619"/>
      <c r="BD4595" s="622"/>
      <c r="BE4595" s="623"/>
      <c r="BF4595" s="549"/>
      <c r="BG4595" s="520"/>
      <c r="BH4595" s="519"/>
      <c r="BI4595" s="619"/>
      <c r="BJ4595" s="622"/>
      <c r="BK4595" s="625"/>
      <c r="BL4595" s="549"/>
      <c r="BM4595" s="665"/>
      <c r="BN4595" s="669"/>
      <c r="BO4595" s="670"/>
      <c r="BP4595" s="671"/>
      <c r="BQ4595" s="682"/>
      <c r="BR4595" s="686"/>
      <c r="BS4595" s="684"/>
      <c r="BT4595" s="20"/>
      <c r="BU4595" s="20"/>
      <c r="BV4595" s="98"/>
    </row>
    <row r="4596" spans="1:77" s="21" customFormat="1" ht="33" hidden="1" customHeight="1" thickBot="1" x14ac:dyDescent="0.5">
      <c r="A4596" s="98"/>
      <c r="B4596" s="612"/>
      <c r="C4596" s="613"/>
      <c r="D4596" s="613" t="s">
        <v>13</v>
      </c>
      <c r="E4596" s="616"/>
      <c r="F4596" s="281"/>
      <c r="G4596" s="282"/>
      <c r="H4596" s="528"/>
      <c r="I4596" s="636"/>
      <c r="J4596" s="528"/>
      <c r="K4596" s="636"/>
      <c r="L4596" s="638"/>
      <c r="M4596" s="639"/>
      <c r="N4596" s="548">
        <f>J4596+L4596</f>
        <v>0</v>
      </c>
      <c r="O4596" s="518"/>
      <c r="P4596" s="638"/>
      <c r="Q4596" s="636"/>
      <c r="R4596" s="638"/>
      <c r="S4596" s="639"/>
      <c r="T4596" s="548">
        <f>R4596-P4596</f>
        <v>0</v>
      </c>
      <c r="U4596" s="518"/>
      <c r="V4596" s="312"/>
      <c r="W4596" s="312"/>
      <c r="X4596" s="638"/>
      <c r="Y4596" s="639"/>
      <c r="Z4596" s="528"/>
      <c r="AA4596" s="529"/>
      <c r="AB4596" s="528"/>
      <c r="AC4596" s="529"/>
      <c r="AD4596" s="639"/>
      <c r="AE4596" s="636"/>
      <c r="AF4596" s="638"/>
      <c r="AG4596" s="639"/>
      <c r="AH4596" s="548">
        <f>IF(AD4596=0,0,(AF4596/AD4596)*100)</f>
        <v>0</v>
      </c>
      <c r="AI4596" s="518"/>
      <c r="AJ4596" s="638"/>
      <c r="AK4596" s="636"/>
      <c r="AL4596" s="638"/>
      <c r="AM4596" s="639"/>
      <c r="AN4596" s="548">
        <f>IF(AJ4596=0,0,(AL4596/AJ4596)*100)</f>
        <v>0</v>
      </c>
      <c r="AO4596" s="518"/>
      <c r="AP4596" s="638"/>
      <c r="AQ4596" s="636"/>
      <c r="AR4596" s="638"/>
      <c r="AS4596" s="639"/>
      <c r="AT4596" s="548">
        <f>IF(AP4596=0,0,(AR4596/AP4596)*100)</f>
        <v>0</v>
      </c>
      <c r="AU4596" s="518"/>
      <c r="AV4596" s="517">
        <f>AD4596+AJ4596+AP4596</f>
        <v>0</v>
      </c>
      <c r="AW4596" s="618"/>
      <c r="AX4596" s="620">
        <f>AF4596+AL4596+AR4596</f>
        <v>0</v>
      </c>
      <c r="AY4596" s="624"/>
      <c r="AZ4596" s="548">
        <f>IF(AV4596=0,0,(AX4596/AV4596)*100)</f>
        <v>0</v>
      </c>
      <c r="BA4596" s="518"/>
      <c r="BB4596" s="638"/>
      <c r="BC4596" s="636"/>
      <c r="BD4596" s="638"/>
      <c r="BE4596" s="639"/>
      <c r="BF4596" s="548">
        <f>IF(BB4596=0,0,(BD4596/BB4596)*100)</f>
        <v>0</v>
      </c>
      <c r="BG4596" s="518"/>
      <c r="BH4596" s="517">
        <f>AV4596+BB4596</f>
        <v>0</v>
      </c>
      <c r="BI4596" s="618"/>
      <c r="BJ4596" s="620">
        <f>AX4596+BD4596</f>
        <v>0</v>
      </c>
      <c r="BK4596" s="624"/>
      <c r="BL4596" s="548">
        <f>IF(BH4596=0,0,(BJ4596/BH4596)*100)</f>
        <v>0</v>
      </c>
      <c r="BM4596" s="664"/>
      <c r="BN4596" s="666">
        <f>(AF4596*2)+(AL4596*2)+(AR4596*3)+BD4596</f>
        <v>0</v>
      </c>
      <c r="BO4596" s="667"/>
      <c r="BP4596" s="668"/>
      <c r="BQ4596" s="672"/>
      <c r="BR4596" s="283"/>
      <c r="BS4596" s="284"/>
      <c r="BT4596" s="20"/>
      <c r="BU4596" s="20"/>
      <c r="BV4596" s="98"/>
    </row>
    <row r="4597" spans="1:77" s="21" customFormat="1" ht="33.75" hidden="1" customHeight="1" thickBot="1" x14ac:dyDescent="0.5">
      <c r="A4597" s="98"/>
      <c r="B4597" s="285"/>
      <c r="C4597" s="286"/>
      <c r="D4597" s="634"/>
      <c r="E4597" s="635"/>
      <c r="F4597" s="287"/>
      <c r="G4597" s="287"/>
      <c r="H4597" s="530"/>
      <c r="I4597" s="637"/>
      <c r="J4597" s="530"/>
      <c r="K4597" s="637"/>
      <c r="L4597" s="640"/>
      <c r="M4597" s="641"/>
      <c r="N4597" s="549"/>
      <c r="O4597" s="520"/>
      <c r="P4597" s="640"/>
      <c r="Q4597" s="637"/>
      <c r="R4597" s="640"/>
      <c r="S4597" s="641"/>
      <c r="T4597" s="549"/>
      <c r="U4597" s="520"/>
      <c r="V4597" s="313"/>
      <c r="W4597" s="313"/>
      <c r="X4597" s="640"/>
      <c r="Y4597" s="641"/>
      <c r="Z4597" s="530"/>
      <c r="AA4597" s="531"/>
      <c r="AB4597" s="530"/>
      <c r="AC4597" s="531"/>
      <c r="AD4597" s="641"/>
      <c r="AE4597" s="637"/>
      <c r="AF4597" s="640"/>
      <c r="AG4597" s="641"/>
      <c r="AH4597" s="549"/>
      <c r="AI4597" s="520"/>
      <c r="AJ4597" s="640"/>
      <c r="AK4597" s="637"/>
      <c r="AL4597" s="640"/>
      <c r="AM4597" s="641"/>
      <c r="AN4597" s="549"/>
      <c r="AO4597" s="520"/>
      <c r="AP4597" s="640"/>
      <c r="AQ4597" s="637"/>
      <c r="AR4597" s="640"/>
      <c r="AS4597" s="641"/>
      <c r="AT4597" s="549"/>
      <c r="AU4597" s="520"/>
      <c r="AV4597" s="519"/>
      <c r="AW4597" s="619"/>
      <c r="AX4597" s="622"/>
      <c r="AY4597" s="625"/>
      <c r="AZ4597" s="549"/>
      <c r="BA4597" s="520"/>
      <c r="BB4597" s="640"/>
      <c r="BC4597" s="637"/>
      <c r="BD4597" s="640"/>
      <c r="BE4597" s="641"/>
      <c r="BF4597" s="549"/>
      <c r="BG4597" s="520"/>
      <c r="BH4597" s="519"/>
      <c r="BI4597" s="619"/>
      <c r="BJ4597" s="622"/>
      <c r="BK4597" s="625"/>
      <c r="BL4597" s="549"/>
      <c r="BM4597" s="665"/>
      <c r="BN4597" s="669"/>
      <c r="BO4597" s="670"/>
      <c r="BP4597" s="671"/>
      <c r="BQ4597" s="673"/>
      <c r="BR4597" s="79"/>
      <c r="BS4597" s="79"/>
      <c r="BT4597" s="20"/>
      <c r="BU4597" s="20"/>
      <c r="BV4597" s="98"/>
    </row>
    <row r="4598" spans="1:77" ht="16.5" hidden="1" customHeight="1" thickTop="1" thickBot="1" x14ac:dyDescent="0.5">
      <c r="A4598" s="95"/>
      <c r="B4598" s="288"/>
      <c r="C4598" s="70"/>
      <c r="D4598" s="70"/>
      <c r="E4598" s="70"/>
      <c r="F4598" s="70"/>
      <c r="G4598" s="70"/>
      <c r="H4598" s="70"/>
      <c r="I4598" s="70"/>
      <c r="J4598" s="70"/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289"/>
      <c r="AI4598" s="289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  <c r="AV4598" s="70"/>
      <c r="AW4598" s="70"/>
      <c r="AX4598" s="70"/>
      <c r="AY4598" s="70"/>
      <c r="AZ4598" s="70"/>
      <c r="BA4598" s="70"/>
      <c r="BB4598" s="70"/>
      <c r="BC4598" s="70"/>
      <c r="BD4598" s="70"/>
      <c r="BE4598" s="70"/>
      <c r="BF4598" s="70"/>
      <c r="BG4598" s="70"/>
      <c r="BH4598" s="70"/>
      <c r="BI4598" s="70"/>
      <c r="BJ4598" s="70"/>
      <c r="BK4598" s="70"/>
      <c r="BL4598" s="70"/>
      <c r="BM4598" s="70"/>
      <c r="BN4598" s="70"/>
      <c r="BO4598" s="70"/>
      <c r="BP4598" s="70"/>
      <c r="BQ4598" s="89"/>
      <c r="BR4598" s="674">
        <f>IF((J4594+L4596)=0,0,(J4594/(J4594+L4596)*100)%)</f>
        <v>0</v>
      </c>
      <c r="BS4598" s="675"/>
      <c r="BT4598" s="674">
        <f>IF((L4594+J4596)=0,0,(L4594/(L4594+J4596)*100)%)</f>
        <v>0</v>
      </c>
      <c r="BU4598" s="675"/>
      <c r="BV4598" s="95"/>
    </row>
    <row r="4599" spans="1:77" s="23" customFormat="1" ht="79.5" hidden="1" customHeight="1" thickTop="1" thickBot="1" x14ac:dyDescent="0.55000000000000004">
      <c r="A4599" s="99"/>
      <c r="B4599" s="565" t="s">
        <v>64</v>
      </c>
      <c r="C4599" s="566"/>
      <c r="D4599" s="532" t="s">
        <v>54</v>
      </c>
      <c r="E4599" s="532"/>
      <c r="F4599" s="532"/>
      <c r="G4599" s="654"/>
      <c r="H4599" s="533"/>
      <c r="I4599" s="534"/>
      <c r="J4599" s="535"/>
      <c r="K4599" s="290"/>
      <c r="L4599" s="533"/>
      <c r="M4599" s="534"/>
      <c r="N4599" s="535"/>
      <c r="O4599" s="536" t="s">
        <v>47</v>
      </c>
      <c r="P4599" s="537"/>
      <c r="Q4599" s="537"/>
      <c r="R4599" s="537"/>
      <c r="S4599" s="533"/>
      <c r="T4599" s="534"/>
      <c r="U4599" s="535"/>
      <c r="V4599" s="314"/>
      <c r="W4599" s="314"/>
      <c r="X4599" s="290"/>
      <c r="Y4599" s="533"/>
      <c r="Z4599" s="534"/>
      <c r="AA4599" s="535"/>
      <c r="AB4599" s="536" t="s">
        <v>49</v>
      </c>
      <c r="AC4599" s="537"/>
      <c r="AD4599" s="537"/>
      <c r="AE4599" s="538"/>
      <c r="AF4599" s="533"/>
      <c r="AG4599" s="534"/>
      <c r="AH4599" s="535"/>
      <c r="AI4599" s="290"/>
      <c r="AJ4599" s="533"/>
      <c r="AK4599" s="534"/>
      <c r="AL4599" s="535"/>
      <c r="AM4599" s="536" t="s">
        <v>53</v>
      </c>
      <c r="AN4599" s="537"/>
      <c r="AO4599" s="537"/>
      <c r="AP4599" s="538"/>
      <c r="AQ4599" s="533"/>
      <c r="AR4599" s="534"/>
      <c r="AS4599" s="535"/>
      <c r="AT4599" s="72"/>
      <c r="AU4599" s="533"/>
      <c r="AV4599" s="534"/>
      <c r="AW4599" s="535"/>
      <c r="AX4599" s="291"/>
      <c r="AY4599" s="291"/>
      <c r="AZ4599" s="291"/>
      <c r="BA4599" s="291"/>
      <c r="BB4599" s="567" t="s">
        <v>20</v>
      </c>
      <c r="BC4599" s="567"/>
      <c r="BD4599" s="567"/>
      <c r="BE4599" s="567"/>
      <c r="BF4599" s="568"/>
      <c r="BG4599" s="539">
        <f>BN4594</f>
        <v>0</v>
      </c>
      <c r="BH4599" s="540"/>
      <c r="BI4599" s="541"/>
      <c r="BJ4599" s="292"/>
      <c r="BK4599" s="539">
        <f>BN4596</f>
        <v>0</v>
      </c>
      <c r="BL4599" s="540"/>
      <c r="BM4599" s="541"/>
      <c r="BN4599" s="73"/>
      <c r="BO4599" s="73"/>
      <c r="BP4599" s="73"/>
      <c r="BQ4599" s="90"/>
      <c r="BR4599" s="24"/>
      <c r="BS4599" s="24"/>
      <c r="BT4599" s="22"/>
      <c r="BU4599" s="22"/>
      <c r="BV4599" s="99"/>
    </row>
    <row r="4600" spans="1:77" ht="15.6" hidden="1" customHeight="1" thickTop="1" thickBot="1" x14ac:dyDescent="0.55000000000000004">
      <c r="A4600" s="95"/>
      <c r="B4600" s="293"/>
      <c r="C4600" s="67"/>
      <c r="D4600" s="294"/>
      <c r="E4600" s="294"/>
      <c r="F4600" s="295"/>
      <c r="G4600" s="295"/>
      <c r="H4600" s="296"/>
      <c r="I4600" s="296"/>
      <c r="J4600" s="296"/>
      <c r="K4600" s="296"/>
      <c r="L4600" s="296"/>
      <c r="M4600" s="296"/>
      <c r="N4600" s="296"/>
      <c r="O4600" s="295"/>
      <c r="P4600" s="295"/>
      <c r="Q4600" s="295"/>
      <c r="R4600" s="295"/>
      <c r="S4600" s="296"/>
      <c r="T4600" s="296"/>
      <c r="U4600" s="296"/>
      <c r="V4600" s="296"/>
      <c r="W4600" s="296"/>
      <c r="X4600" s="297"/>
      <c r="Y4600" s="296"/>
      <c r="Z4600" s="296"/>
      <c r="AA4600" s="296"/>
      <c r="AB4600" s="295"/>
      <c r="AC4600" s="295"/>
      <c r="AD4600" s="295"/>
      <c r="AE4600" s="295"/>
      <c r="AF4600" s="296"/>
      <c r="AG4600" s="296"/>
      <c r="AH4600" s="296"/>
      <c r="AI4600" s="296"/>
      <c r="AJ4600" s="297"/>
      <c r="AK4600" s="297"/>
      <c r="AL4600" s="296"/>
      <c r="AM4600" s="295"/>
      <c r="AN4600" s="295"/>
      <c r="AO4600" s="295"/>
      <c r="AP4600" s="295"/>
      <c r="AQ4600" s="296"/>
      <c r="AR4600" s="296"/>
      <c r="AS4600" s="296"/>
      <c r="AT4600" s="296"/>
      <c r="AU4600" s="296"/>
      <c r="AV4600" s="72"/>
      <c r="AW4600" s="72"/>
      <c r="AX4600" s="74"/>
      <c r="AY4600" s="74"/>
      <c r="AZ4600" s="74"/>
      <c r="BA4600" s="74"/>
      <c r="BB4600" s="295"/>
      <c r="BC4600" s="298"/>
      <c r="BD4600" s="298"/>
      <c r="BE4600" s="299"/>
      <c r="BF4600" s="300"/>
      <c r="BG4600" s="301"/>
      <c r="BH4600" s="301"/>
      <c r="BI4600" s="72"/>
      <c r="BJ4600" s="302"/>
      <c r="BK4600" s="303"/>
      <c r="BL4600" s="303"/>
      <c r="BM4600" s="72"/>
      <c r="BN4600" s="74"/>
      <c r="BO4600" s="74"/>
      <c r="BP4600" s="74"/>
      <c r="BQ4600" s="91"/>
      <c r="BR4600" s="25"/>
      <c r="BS4600" s="25"/>
      <c r="BT4600" s="15"/>
      <c r="BU4600" s="15"/>
      <c r="BV4600" s="95"/>
    </row>
    <row r="4601" spans="1:77" s="23" customFormat="1" ht="79.5" hidden="1" customHeight="1" thickTop="1" thickBot="1" x14ac:dyDescent="0.55000000000000004">
      <c r="A4601" s="99"/>
      <c r="B4601" s="569" t="s">
        <v>46</v>
      </c>
      <c r="C4601" s="567"/>
      <c r="D4601" s="532" t="s">
        <v>55</v>
      </c>
      <c r="E4601" s="532"/>
      <c r="F4601" s="532"/>
      <c r="G4601" s="654"/>
      <c r="H4601" s="539">
        <f>H4599</f>
        <v>0</v>
      </c>
      <c r="I4601" s="540"/>
      <c r="J4601" s="541"/>
      <c r="K4601" s="290"/>
      <c r="L4601" s="539">
        <f>L4599</f>
        <v>0</v>
      </c>
      <c r="M4601" s="540"/>
      <c r="N4601" s="541"/>
      <c r="O4601" s="536" t="s">
        <v>51</v>
      </c>
      <c r="P4601" s="537"/>
      <c r="Q4601" s="537"/>
      <c r="R4601" s="537"/>
      <c r="S4601" s="539">
        <f>S4599-H4599</f>
        <v>0</v>
      </c>
      <c r="T4601" s="540"/>
      <c r="U4601" s="541"/>
      <c r="V4601" s="315"/>
      <c r="W4601" s="315"/>
      <c r="X4601" s="290"/>
      <c r="Y4601" s="539">
        <f>Y4599-L4599</f>
        <v>0</v>
      </c>
      <c r="Z4601" s="540"/>
      <c r="AA4601" s="541"/>
      <c r="AB4601" s="536" t="s">
        <v>50</v>
      </c>
      <c r="AC4601" s="537"/>
      <c r="AD4601" s="537"/>
      <c r="AE4601" s="538"/>
      <c r="AF4601" s="539">
        <f>AF4599-S4599</f>
        <v>0</v>
      </c>
      <c r="AG4601" s="540"/>
      <c r="AH4601" s="541"/>
      <c r="AI4601" s="290"/>
      <c r="AJ4601" s="539">
        <f>AJ4599-Y4599</f>
        <v>0</v>
      </c>
      <c r="AK4601" s="540"/>
      <c r="AL4601" s="541"/>
      <c r="AM4601" s="536" t="s">
        <v>52</v>
      </c>
      <c r="AN4601" s="537"/>
      <c r="AO4601" s="537"/>
      <c r="AP4601" s="538"/>
      <c r="AQ4601" s="539">
        <f>AQ4599-AF4599</f>
        <v>0</v>
      </c>
      <c r="AR4601" s="540"/>
      <c r="AS4601" s="541"/>
      <c r="AT4601" s="72"/>
      <c r="AU4601" s="539">
        <f>AU4599-AJ4599</f>
        <v>0</v>
      </c>
      <c r="AV4601" s="540"/>
      <c r="AW4601" s="541"/>
      <c r="AX4601" s="291"/>
      <c r="AY4601" s="291"/>
      <c r="AZ4601" s="291"/>
      <c r="BA4601" s="291"/>
      <c r="BB4601" s="567" t="s">
        <v>45</v>
      </c>
      <c r="BC4601" s="567"/>
      <c r="BD4601" s="567"/>
      <c r="BE4601" s="567"/>
      <c r="BF4601" s="568"/>
      <c r="BG4601" s="539">
        <f>BG4599-AQ4599</f>
        <v>0</v>
      </c>
      <c r="BH4601" s="540"/>
      <c r="BI4601" s="541"/>
      <c r="BJ4601" s="304"/>
      <c r="BK4601" s="539">
        <f>BK4599-AU4599</f>
        <v>0</v>
      </c>
      <c r="BL4601" s="540"/>
      <c r="BM4601" s="541"/>
      <c r="BN4601" s="73"/>
      <c r="BO4601" s="73"/>
      <c r="BP4601" s="73"/>
      <c r="BQ4601" s="90"/>
      <c r="BR4601" s="24"/>
      <c r="BS4601" s="24"/>
      <c r="BT4601" s="22"/>
      <c r="BU4601" s="22"/>
      <c r="BV4601" s="99"/>
      <c r="BY4601" s="21"/>
    </row>
    <row r="4602" spans="1:77" ht="18.75" hidden="1" customHeight="1" thickTop="1" thickBot="1" x14ac:dyDescent="0.5">
      <c r="A4602" s="95"/>
      <c r="B4602" s="305"/>
      <c r="C4602" s="71"/>
      <c r="D4602" s="71"/>
      <c r="E4602" s="71"/>
      <c r="F4602" s="92"/>
      <c r="G4602" s="92"/>
      <c r="H4602" s="71"/>
      <c r="I4602" s="71"/>
      <c r="J4602" s="71"/>
      <c r="K4602" s="71"/>
      <c r="L4602" s="71"/>
      <c r="M4602" s="71"/>
      <c r="N4602" s="71"/>
      <c r="O4602" s="71"/>
      <c r="P4602" s="71"/>
      <c r="Q4602" s="71"/>
      <c r="R4602" s="71"/>
      <c r="S4602" s="71"/>
      <c r="T4602" s="71"/>
      <c r="U4602" s="71"/>
      <c r="V4602" s="71"/>
      <c r="W4602" s="71"/>
      <c r="X4602" s="71"/>
      <c r="Y4602" s="71"/>
      <c r="Z4602" s="71"/>
      <c r="AA4602" s="71"/>
      <c r="AB4602" s="71"/>
      <c r="AC4602" s="71"/>
      <c r="AD4602" s="71"/>
      <c r="AE4602" s="71"/>
      <c r="AF4602" s="71"/>
      <c r="AG4602" s="71"/>
      <c r="AH4602" s="306"/>
      <c r="AI4602" s="306"/>
      <c r="AJ4602" s="71"/>
      <c r="AK4602" s="71"/>
      <c r="AL4602" s="71"/>
      <c r="AM4602" s="71"/>
      <c r="AN4602" s="71"/>
      <c r="AO4602" s="71"/>
      <c r="AP4602" s="71"/>
      <c r="AQ4602" s="71"/>
      <c r="AR4602" s="71"/>
      <c r="AS4602" s="71"/>
      <c r="AT4602" s="71"/>
      <c r="AU4602" s="71"/>
      <c r="AV4602" s="71"/>
      <c r="AW4602" s="71"/>
      <c r="AX4602" s="71"/>
      <c r="AY4602" s="71"/>
      <c r="AZ4602" s="71"/>
      <c r="BA4602" s="71"/>
      <c r="BB4602" s="71"/>
      <c r="BC4602" s="703" t="s">
        <v>153</v>
      </c>
      <c r="BD4602" s="703"/>
      <c r="BE4602" s="703"/>
      <c r="BF4602" s="703"/>
      <c r="BG4602" s="703"/>
      <c r="BH4602" s="703"/>
      <c r="BI4602" s="703"/>
      <c r="BJ4602" s="703"/>
      <c r="BK4602" s="703"/>
      <c r="BL4602" s="703"/>
      <c r="BM4602" s="703"/>
      <c r="BN4602" s="703"/>
      <c r="BO4602" s="703"/>
      <c r="BP4602" s="703"/>
      <c r="BQ4602" s="318"/>
      <c r="BR4602" s="319"/>
      <c r="BS4602" s="319"/>
      <c r="BT4602" s="15"/>
      <c r="BU4602" s="15"/>
      <c r="BV4602" s="95"/>
    </row>
    <row r="4603" spans="1:77" s="93" customFormat="1" ht="13.5" hidden="1" customHeight="1" thickTop="1" x14ac:dyDescent="0.45">
      <c r="A4603" s="95"/>
      <c r="B4603" s="99"/>
      <c r="C4603" s="95"/>
      <c r="D4603" s="95"/>
      <c r="E4603" s="95"/>
      <c r="F4603" s="96"/>
      <c r="G4603" s="96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254"/>
      <c r="AI4603" s="254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5"/>
      <c r="BL4603" s="95"/>
      <c r="BM4603" s="95"/>
      <c r="BN4603" s="95"/>
      <c r="BO4603" s="95"/>
      <c r="BP4603" s="95"/>
      <c r="BQ4603" s="97"/>
      <c r="BR4603" s="97"/>
      <c r="BS4603" s="97"/>
      <c r="BT4603" s="95"/>
      <c r="BU4603" s="95"/>
      <c r="BV4603" s="95"/>
    </row>
    <row r="4604" spans="1:77" s="17" customFormat="1" ht="33.75" hidden="1" x14ac:dyDescent="0.5">
      <c r="A4604" s="255"/>
      <c r="B4604" s="604" t="s">
        <v>9</v>
      </c>
      <c r="C4604" s="604"/>
      <c r="D4604" s="604"/>
      <c r="E4604" s="604"/>
      <c r="F4604" s="604"/>
      <c r="G4604" s="604"/>
      <c r="H4604" s="604"/>
      <c r="I4604" s="604"/>
      <c r="J4604" s="604"/>
      <c r="K4604" s="604"/>
      <c r="L4604" s="604"/>
      <c r="M4604" s="604"/>
      <c r="N4604" s="604"/>
      <c r="O4604" s="604"/>
      <c r="P4604" s="604"/>
      <c r="Q4604" s="604"/>
      <c r="R4604" s="604"/>
      <c r="S4604" s="604"/>
      <c r="T4604" s="604"/>
      <c r="U4604" s="604"/>
      <c r="V4604" s="604"/>
      <c r="W4604" s="604"/>
      <c r="X4604" s="604"/>
      <c r="Y4604" s="604"/>
      <c r="Z4604" s="604"/>
      <c r="AA4604" s="604"/>
      <c r="AB4604" s="604"/>
      <c r="AC4604" s="604"/>
      <c r="AD4604" s="604"/>
      <c r="AE4604" s="604"/>
      <c r="AF4604" s="604"/>
      <c r="AG4604" s="604"/>
      <c r="AH4604" s="604"/>
      <c r="AI4604" s="604"/>
      <c r="AJ4604" s="604"/>
      <c r="AK4604" s="604"/>
      <c r="AL4604" s="604"/>
      <c r="AM4604" s="604"/>
      <c r="AN4604" s="604"/>
      <c r="AO4604" s="604"/>
      <c r="AP4604" s="604"/>
      <c r="AQ4604" s="604"/>
      <c r="AR4604" s="604"/>
      <c r="AS4604" s="604"/>
      <c r="AT4604" s="604"/>
      <c r="AU4604" s="604"/>
      <c r="AV4604" s="604"/>
      <c r="AW4604" s="604"/>
      <c r="AX4604" s="604"/>
      <c r="AY4604" s="604"/>
      <c r="AZ4604" s="604"/>
      <c r="BA4604" s="604"/>
      <c r="BB4604" s="604"/>
      <c r="BC4604" s="604"/>
      <c r="BD4604" s="604"/>
      <c r="BE4604" s="604"/>
      <c r="BF4604" s="604"/>
      <c r="BG4604" s="604"/>
      <c r="BH4604" s="604"/>
      <c r="BI4604" s="604"/>
      <c r="BJ4604" s="604"/>
      <c r="BK4604" s="604"/>
      <c r="BL4604" s="604"/>
      <c r="BM4604" s="604"/>
      <c r="BN4604" s="604"/>
      <c r="BO4604" s="604"/>
      <c r="BP4604" s="604"/>
      <c r="BQ4604" s="256"/>
      <c r="BR4604" s="256"/>
      <c r="BS4604" s="256"/>
      <c r="BT4604" s="257"/>
      <c r="BU4604" s="257"/>
      <c r="BV4604" s="255"/>
    </row>
    <row r="4605" spans="1:77" ht="10.9" hidden="1" customHeight="1" x14ac:dyDescent="0.45">
      <c r="A4605" s="95"/>
      <c r="B4605" s="258"/>
      <c r="C4605" s="62"/>
      <c r="D4605" s="62"/>
      <c r="E4605" s="62"/>
      <c r="F4605" s="63"/>
      <c r="G4605" s="63"/>
      <c r="H4605" s="62"/>
      <c r="I4605" s="62"/>
      <c r="J4605" s="62"/>
      <c r="K4605" s="62"/>
      <c r="L4605" s="62"/>
      <c r="M4605" s="62"/>
      <c r="N4605" s="62"/>
      <c r="O4605" s="62"/>
      <c r="P4605" s="62"/>
      <c r="Q4605" s="62"/>
      <c r="R4605" s="62"/>
      <c r="S4605" s="62"/>
      <c r="T4605" s="62"/>
      <c r="U4605" s="62"/>
      <c r="V4605" s="62"/>
      <c r="W4605" s="62"/>
      <c r="X4605" s="62"/>
      <c r="Y4605" s="62"/>
      <c r="Z4605" s="62"/>
      <c r="AA4605" s="62"/>
      <c r="AB4605" s="62"/>
      <c r="AC4605" s="62"/>
      <c r="AD4605" s="62"/>
      <c r="AE4605" s="62"/>
      <c r="AF4605" s="62"/>
      <c r="AG4605" s="62"/>
      <c r="AH4605" s="259"/>
      <c r="AI4605" s="259"/>
      <c r="AJ4605" s="62"/>
      <c r="AK4605" s="62"/>
      <c r="AL4605" s="62"/>
      <c r="AM4605" s="62"/>
      <c r="AN4605" s="62"/>
      <c r="AO4605" s="62"/>
      <c r="AP4605" s="62"/>
      <c r="AQ4605" s="62"/>
      <c r="AR4605" s="62"/>
      <c r="AS4605" s="62"/>
      <c r="AT4605" s="62"/>
      <c r="AU4605" s="62"/>
      <c r="AV4605" s="62"/>
      <c r="AW4605" s="62"/>
      <c r="AX4605" s="62"/>
      <c r="AY4605" s="62"/>
      <c r="AZ4605" s="62"/>
      <c r="BA4605" s="62"/>
      <c r="BB4605" s="62"/>
      <c r="BC4605" s="62"/>
      <c r="BD4605" s="62"/>
      <c r="BE4605" s="62"/>
      <c r="BF4605" s="62"/>
      <c r="BG4605" s="62"/>
      <c r="BH4605" s="62"/>
      <c r="BI4605" s="62"/>
      <c r="BJ4605" s="62"/>
      <c r="BK4605" s="62"/>
      <c r="BL4605" s="62"/>
      <c r="BM4605" s="62"/>
      <c r="BN4605" s="62"/>
      <c r="BO4605" s="62"/>
      <c r="BP4605" s="94"/>
      <c r="BQ4605" s="87"/>
      <c r="BR4605" s="94"/>
      <c r="BS4605" s="94"/>
      <c r="BT4605" s="15"/>
      <c r="BU4605" s="15"/>
      <c r="BV4605" s="95"/>
    </row>
    <row r="4606" spans="1:77" s="18" customFormat="1" ht="36.75" hidden="1" customHeight="1" x14ac:dyDescent="0.45">
      <c r="A4606" s="260"/>
      <c r="B4606" s="258"/>
      <c r="C4606" s="261"/>
      <c r="D4606" s="262" t="s">
        <v>10</v>
      </c>
      <c r="E4606" s="605" t="str">
        <f>IF(ROSTER!D$3="","",ROSTER!D$3)</f>
        <v/>
      </c>
      <c r="F4606" s="605"/>
      <c r="G4606" s="605"/>
      <c r="H4606" s="605"/>
      <c r="I4606" s="605"/>
      <c r="J4606" s="605"/>
      <c r="K4606" s="605"/>
      <c r="L4606" s="605"/>
      <c r="M4606" s="605"/>
      <c r="N4606" s="605"/>
      <c r="O4606" s="605"/>
      <c r="P4606" s="605"/>
      <c r="Q4606" s="605"/>
      <c r="R4606" s="605"/>
      <c r="S4606" s="605"/>
      <c r="T4606" s="605"/>
      <c r="U4606" s="605"/>
      <c r="V4606" s="605"/>
      <c r="W4606" s="605"/>
      <c r="X4606" s="605"/>
      <c r="Y4606" s="605"/>
      <c r="Z4606" s="605"/>
      <c r="AA4606" s="605"/>
      <c r="AB4606" s="605"/>
      <c r="AC4606" s="605"/>
      <c r="AD4606" s="605"/>
      <c r="AE4606" s="605"/>
      <c r="AF4606" s="316"/>
      <c r="AG4606" s="606" t="s">
        <v>11</v>
      </c>
      <c r="AH4606" s="606"/>
      <c r="AI4606" s="606"/>
      <c r="AJ4606" s="606"/>
      <c r="AK4606" s="606"/>
      <c r="AL4606" s="606"/>
      <c r="AM4606" s="606"/>
      <c r="AN4606" s="607"/>
      <c r="AO4606" s="607"/>
      <c r="AP4606" s="607"/>
      <c r="AQ4606" s="607"/>
      <c r="AR4606" s="607"/>
      <c r="AS4606" s="607"/>
      <c r="AT4606" s="607"/>
      <c r="AU4606" s="607"/>
      <c r="AV4606" s="607"/>
      <c r="AW4606" s="607"/>
      <c r="AX4606" s="607"/>
      <c r="AY4606" s="607"/>
      <c r="AZ4606" s="607"/>
      <c r="BA4606" s="607"/>
      <c r="BB4606" s="607"/>
      <c r="BC4606" s="607"/>
      <c r="BD4606" s="607"/>
      <c r="BE4606" s="607"/>
      <c r="BF4606" s="607"/>
      <c r="BG4606" s="607"/>
      <c r="BH4606" s="607"/>
      <c r="BI4606" s="607"/>
      <c r="BJ4606" s="607"/>
      <c r="BK4606" s="607"/>
      <c r="BL4606" s="607"/>
      <c r="BM4606" s="607"/>
      <c r="BN4606" s="607"/>
      <c r="BO4606" s="607"/>
      <c r="BP4606" s="94"/>
      <c r="BQ4606" s="88" t="s">
        <v>130</v>
      </c>
      <c r="BR4606" s="94"/>
      <c r="BS4606" s="94"/>
      <c r="BT4606" s="263"/>
      <c r="BU4606" s="263"/>
      <c r="BV4606" s="260"/>
    </row>
    <row r="4607" spans="1:77" ht="8.85" hidden="1" customHeight="1" x14ac:dyDescent="0.45">
      <c r="A4607" s="96"/>
      <c r="B4607" s="258"/>
      <c r="C4607" s="259" t="s">
        <v>39</v>
      </c>
      <c r="D4607" s="259"/>
      <c r="E4607" s="259"/>
      <c r="F4607" s="63"/>
      <c r="G4607" s="63"/>
      <c r="H4607" s="259"/>
      <c r="I4607" s="259"/>
      <c r="J4607" s="317"/>
      <c r="K4607" s="317"/>
      <c r="L4607" s="317"/>
      <c r="M4607" s="317"/>
      <c r="N4607" s="317"/>
      <c r="O4607" s="317"/>
      <c r="P4607" s="317"/>
      <c r="Q4607" s="317"/>
      <c r="R4607" s="317"/>
      <c r="S4607" s="317"/>
      <c r="T4607" s="317"/>
      <c r="U4607" s="317"/>
      <c r="V4607" s="317"/>
      <c r="W4607" s="317"/>
      <c r="X4607" s="317"/>
      <c r="Y4607" s="317"/>
      <c r="Z4607" s="317"/>
      <c r="AA4607" s="317"/>
      <c r="AB4607" s="317"/>
      <c r="AC4607" s="317"/>
      <c r="AD4607" s="317"/>
      <c r="AE4607" s="317"/>
      <c r="AF4607" s="317"/>
      <c r="AG4607" s="317"/>
      <c r="AH4607" s="317"/>
      <c r="AI4607" s="259"/>
      <c r="AJ4607" s="264"/>
      <c r="AK4607" s="265"/>
      <c r="AL4607" s="265"/>
      <c r="AM4607" s="265"/>
      <c r="AN4607" s="265"/>
      <c r="AO4607" s="265"/>
      <c r="AP4607" s="265"/>
      <c r="AQ4607" s="266"/>
      <c r="AR4607" s="266"/>
      <c r="AS4607" s="266"/>
      <c r="AT4607" s="266"/>
      <c r="AU4607" s="266"/>
      <c r="AV4607" s="266"/>
      <c r="AW4607" s="266"/>
      <c r="AX4607" s="266"/>
      <c r="AY4607" s="266"/>
      <c r="AZ4607" s="266"/>
      <c r="BA4607" s="266"/>
      <c r="BB4607" s="266"/>
      <c r="BC4607" s="266"/>
      <c r="BD4607" s="266"/>
      <c r="BE4607" s="266"/>
      <c r="BF4607" s="266"/>
      <c r="BG4607" s="266"/>
      <c r="BH4607" s="266"/>
      <c r="BI4607" s="266"/>
      <c r="BJ4607" s="266"/>
      <c r="BK4607" s="266"/>
      <c r="BL4607" s="266"/>
      <c r="BM4607" s="266"/>
      <c r="BN4607" s="266"/>
      <c r="BO4607" s="266"/>
      <c r="BP4607" s="266"/>
      <c r="BQ4607" s="267"/>
      <c r="BR4607" s="267"/>
      <c r="BS4607" s="267"/>
      <c r="BT4607" s="268"/>
      <c r="BU4607" s="268"/>
      <c r="BV4607" s="96"/>
    </row>
    <row r="4608" spans="1:77" s="18" customFormat="1" ht="33.75" hidden="1" x14ac:dyDescent="0.45">
      <c r="A4608" s="260"/>
      <c r="B4608" s="258"/>
      <c r="C4608" s="608" t="s">
        <v>38</v>
      </c>
      <c r="D4608" s="608"/>
      <c r="E4608" s="607"/>
      <c r="F4608" s="607"/>
      <c r="G4608" s="607"/>
      <c r="H4608" s="607"/>
      <c r="I4608" s="607"/>
      <c r="J4608" s="607"/>
      <c r="K4608" s="607"/>
      <c r="L4608" s="607"/>
      <c r="M4608" s="607"/>
      <c r="N4608" s="607"/>
      <c r="O4608" s="607"/>
      <c r="P4608" s="607"/>
      <c r="Q4608" s="607"/>
      <c r="R4608" s="607"/>
      <c r="S4608" s="607"/>
      <c r="T4608" s="607"/>
      <c r="U4608" s="607"/>
      <c r="V4608" s="607"/>
      <c r="W4608" s="607"/>
      <c r="X4608" s="607"/>
      <c r="Y4608" s="607"/>
      <c r="Z4608" s="607"/>
      <c r="AA4608" s="607"/>
      <c r="AB4608" s="607"/>
      <c r="AC4608" s="607"/>
      <c r="AD4608" s="607"/>
      <c r="AE4608" s="607"/>
      <c r="AF4608" s="316"/>
      <c r="AG4608" s="609" t="s">
        <v>21</v>
      </c>
      <c r="AH4608" s="609"/>
      <c r="AI4608" s="609"/>
      <c r="AJ4608" s="609"/>
      <c r="AK4608" s="607"/>
      <c r="AL4608" s="607"/>
      <c r="AM4608" s="607"/>
      <c r="AN4608" s="607"/>
      <c r="AO4608" s="607"/>
      <c r="AP4608" s="607"/>
      <c r="AQ4608" s="607"/>
      <c r="AR4608" s="607"/>
      <c r="AS4608" s="607"/>
      <c r="AT4608" s="607"/>
      <c r="AU4608" s="607"/>
      <c r="AV4608" s="607"/>
      <c r="AW4608" s="607"/>
      <c r="AX4608" s="607"/>
      <c r="AY4608" s="607"/>
      <c r="AZ4608" s="607"/>
      <c r="BA4608" s="607"/>
      <c r="BB4608" s="607"/>
      <c r="BC4608" s="610" t="s">
        <v>12</v>
      </c>
      <c r="BD4608" s="610"/>
      <c r="BE4608" s="610"/>
      <c r="BF4608" s="611"/>
      <c r="BG4608" s="611"/>
      <c r="BH4608" s="611"/>
      <c r="BI4608" s="611"/>
      <c r="BJ4608" s="611"/>
      <c r="BK4608" s="611"/>
      <c r="BL4608" s="611"/>
      <c r="BM4608" s="611"/>
      <c r="BN4608" s="611"/>
      <c r="BO4608" s="611"/>
      <c r="BP4608" s="64"/>
      <c r="BQ4608" s="307"/>
      <c r="BR4608" s="65"/>
      <c r="BS4608" s="65"/>
      <c r="BT4608" s="270">
        <f>IF(BF4608=0,0,1)</f>
        <v>0</v>
      </c>
      <c r="BU4608" s="18">
        <f>IF((BG4658+BK4658)&gt;(AQ4658+AU4658),1,0)</f>
        <v>0</v>
      </c>
      <c r="BV4608" s="271"/>
    </row>
    <row r="4609" spans="1:74" ht="9.6" hidden="1" customHeight="1" x14ac:dyDescent="0.45">
      <c r="A4609" s="95"/>
      <c r="B4609" s="258"/>
      <c r="C4609" s="62"/>
      <c r="D4609" s="62"/>
      <c r="E4609" s="62"/>
      <c r="F4609" s="63"/>
      <c r="G4609" s="63"/>
      <c r="H4609" s="62"/>
      <c r="I4609" s="62"/>
      <c r="J4609" s="62"/>
      <c r="K4609" s="62"/>
      <c r="L4609" s="62"/>
      <c r="M4609" s="62"/>
      <c r="N4609" s="62"/>
      <c r="O4609" s="62"/>
      <c r="P4609" s="62"/>
      <c r="Q4609" s="62"/>
      <c r="R4609" s="62"/>
      <c r="S4609" s="62"/>
      <c r="T4609" s="62"/>
      <c r="U4609" s="62"/>
      <c r="V4609" s="62"/>
      <c r="W4609" s="62"/>
      <c r="X4609" s="62"/>
      <c r="Y4609" s="62"/>
      <c r="Z4609" s="62"/>
      <c r="AA4609" s="62"/>
      <c r="AB4609" s="62"/>
      <c r="AC4609" s="62"/>
      <c r="AD4609" s="62"/>
      <c r="AE4609" s="62"/>
      <c r="AF4609" s="62"/>
      <c r="AG4609" s="62"/>
      <c r="AH4609" s="259"/>
      <c r="AI4609" s="259"/>
      <c r="AJ4609" s="62"/>
      <c r="AK4609" s="62"/>
      <c r="AL4609" s="62"/>
      <c r="AM4609" s="62"/>
      <c r="AN4609" s="62"/>
      <c r="AO4609" s="62"/>
      <c r="AP4609" s="62"/>
      <c r="AQ4609" s="62"/>
      <c r="AR4609" s="62"/>
      <c r="AS4609" s="62"/>
      <c r="AT4609" s="62"/>
      <c r="AU4609" s="62"/>
      <c r="AV4609" s="62"/>
      <c r="AW4609" s="62"/>
      <c r="AX4609" s="62"/>
      <c r="AY4609" s="62"/>
      <c r="AZ4609" s="62"/>
      <c r="BA4609" s="62"/>
      <c r="BB4609" s="62"/>
      <c r="BC4609" s="62"/>
      <c r="BD4609" s="62"/>
      <c r="BE4609" s="62"/>
      <c r="BF4609" s="62"/>
      <c r="BG4609" s="62"/>
      <c r="BH4609" s="62"/>
      <c r="BI4609" s="62"/>
      <c r="BJ4609" s="62"/>
      <c r="BK4609" s="62"/>
      <c r="BL4609" s="62"/>
      <c r="BM4609" s="62"/>
      <c r="BN4609" s="62"/>
      <c r="BO4609" s="62"/>
      <c r="BP4609" s="62"/>
      <c r="BQ4609" s="66"/>
      <c r="BR4609" s="66"/>
      <c r="BS4609" s="66"/>
      <c r="BT4609" s="15"/>
      <c r="BU4609" s="15"/>
      <c r="BV4609" s="95"/>
    </row>
    <row r="4610" spans="1:74" ht="8.85" hidden="1" customHeight="1" thickBot="1" x14ac:dyDescent="0.5">
      <c r="A4610" s="95"/>
      <c r="B4610" s="113"/>
      <c r="C4610" s="67"/>
      <c r="D4610" s="67"/>
      <c r="E4610" s="67"/>
      <c r="F4610" s="68"/>
      <c r="G4610" s="68"/>
      <c r="H4610" s="67"/>
      <c r="I4610" s="67"/>
      <c r="J4610" s="67"/>
      <c r="K4610" s="67"/>
      <c r="L4610" s="67"/>
      <c r="M4610" s="67"/>
      <c r="N4610" s="67"/>
      <c r="O4610" s="67"/>
      <c r="P4610" s="67"/>
      <c r="Q4610" s="67"/>
      <c r="R4610" s="67"/>
      <c r="S4610" s="67"/>
      <c r="T4610" s="67"/>
      <c r="U4610" s="67"/>
      <c r="V4610" s="67"/>
      <c r="W4610" s="67"/>
      <c r="X4610" s="67"/>
      <c r="Y4610" s="67"/>
      <c r="Z4610" s="67"/>
      <c r="AA4610" s="67"/>
      <c r="AB4610" s="67"/>
      <c r="AC4610" s="67"/>
      <c r="AD4610" s="67"/>
      <c r="AE4610" s="67"/>
      <c r="AF4610" s="67"/>
      <c r="AG4610" s="67"/>
      <c r="AH4610" s="272"/>
      <c r="AI4610" s="272"/>
      <c r="AJ4610" s="67"/>
      <c r="AK4610" s="67"/>
      <c r="AL4610" s="67"/>
      <c r="AM4610" s="67"/>
      <c r="AN4610" s="67"/>
      <c r="AO4610" s="67"/>
      <c r="AP4610" s="67"/>
      <c r="AQ4610" s="67"/>
      <c r="AR4610" s="67"/>
      <c r="AS4610" s="67"/>
      <c r="AT4610" s="67"/>
      <c r="AU4610" s="67"/>
      <c r="AV4610" s="67"/>
      <c r="AW4610" s="67"/>
      <c r="AX4610" s="67"/>
      <c r="AY4610" s="67"/>
      <c r="AZ4610" s="67"/>
      <c r="BA4610" s="67"/>
      <c r="BB4610" s="67"/>
      <c r="BC4610" s="67"/>
      <c r="BD4610" s="67"/>
      <c r="BE4610" s="67"/>
      <c r="BF4610" s="67"/>
      <c r="BG4610" s="67"/>
      <c r="BH4610" s="67"/>
      <c r="BI4610" s="67"/>
      <c r="BJ4610" s="67"/>
      <c r="BK4610" s="67"/>
      <c r="BL4610" s="67"/>
      <c r="BM4610" s="67"/>
      <c r="BN4610" s="67"/>
      <c r="BO4610" s="67"/>
      <c r="BP4610" s="67"/>
      <c r="BQ4610" s="69"/>
      <c r="BR4610" s="69"/>
      <c r="BS4610" s="69"/>
      <c r="BT4610" s="15"/>
      <c r="BU4610" s="15"/>
      <c r="BV4610" s="95"/>
    </row>
    <row r="4611" spans="1:74" s="18" customFormat="1" ht="40.5" hidden="1" customHeight="1" thickTop="1" x14ac:dyDescent="0.4">
      <c r="A4611" s="271"/>
      <c r="B4611" s="652" t="s">
        <v>0</v>
      </c>
      <c r="C4611" s="648" t="s">
        <v>1</v>
      </c>
      <c r="D4611" s="649"/>
      <c r="E4611" s="273" t="s">
        <v>28</v>
      </c>
      <c r="F4611" s="546" t="s">
        <v>100</v>
      </c>
      <c r="G4611" s="546" t="s">
        <v>101</v>
      </c>
      <c r="H4611" s="704" t="s">
        <v>41</v>
      </c>
      <c r="I4611" s="705"/>
      <c r="J4611" s="554" t="s">
        <v>7</v>
      </c>
      <c r="K4611" s="554"/>
      <c r="L4611" s="554"/>
      <c r="M4611" s="554"/>
      <c r="N4611" s="554"/>
      <c r="O4611" s="554"/>
      <c r="P4611" s="554" t="s">
        <v>2</v>
      </c>
      <c r="Q4611" s="554"/>
      <c r="R4611" s="554"/>
      <c r="S4611" s="554"/>
      <c r="T4611" s="554"/>
      <c r="U4611" s="554"/>
      <c r="V4611" s="308"/>
      <c r="W4611" s="308"/>
      <c r="X4611" s="687" t="s">
        <v>35</v>
      </c>
      <c r="Y4611" s="688"/>
      <c r="Z4611" s="687" t="s">
        <v>36</v>
      </c>
      <c r="AA4611" s="688"/>
      <c r="AB4611" s="687" t="s">
        <v>44</v>
      </c>
      <c r="AC4611" s="688"/>
      <c r="AD4611" s="554" t="s">
        <v>6</v>
      </c>
      <c r="AE4611" s="554"/>
      <c r="AF4611" s="554"/>
      <c r="AG4611" s="554"/>
      <c r="AH4611" s="554"/>
      <c r="AI4611" s="554"/>
      <c r="AJ4611" s="554" t="s">
        <v>68</v>
      </c>
      <c r="AK4611" s="554"/>
      <c r="AL4611" s="554"/>
      <c r="AM4611" s="554"/>
      <c r="AN4611" s="554"/>
      <c r="AO4611" s="554"/>
      <c r="AP4611" s="554" t="s">
        <v>69</v>
      </c>
      <c r="AQ4611" s="554"/>
      <c r="AR4611" s="554"/>
      <c r="AS4611" s="554"/>
      <c r="AT4611" s="554"/>
      <c r="AU4611" s="554"/>
      <c r="AV4611" s="554" t="s">
        <v>70</v>
      </c>
      <c r="AW4611" s="554"/>
      <c r="AX4611" s="554"/>
      <c r="AY4611" s="554"/>
      <c r="AZ4611" s="554"/>
      <c r="BA4611" s="556"/>
      <c r="BB4611" s="554" t="s">
        <v>4</v>
      </c>
      <c r="BC4611" s="554"/>
      <c r="BD4611" s="554"/>
      <c r="BE4611" s="554"/>
      <c r="BF4611" s="554"/>
      <c r="BG4611" s="555"/>
      <c r="BH4611" s="554" t="s">
        <v>71</v>
      </c>
      <c r="BI4611" s="554"/>
      <c r="BJ4611" s="554"/>
      <c r="BK4611" s="554"/>
      <c r="BL4611" s="554"/>
      <c r="BM4611" s="556"/>
      <c r="BN4611" s="557" t="s">
        <v>25</v>
      </c>
      <c r="BO4611" s="558"/>
      <c r="BP4611" s="559"/>
      <c r="BQ4611" s="691" t="s">
        <v>110</v>
      </c>
      <c r="BR4611" s="691" t="s">
        <v>86</v>
      </c>
      <c r="BS4611" s="691" t="s">
        <v>87</v>
      </c>
      <c r="BT4611" s="274"/>
      <c r="BU4611" s="274"/>
      <c r="BV4611" s="271"/>
    </row>
    <row r="4612" spans="1:74" s="18" customFormat="1" ht="41.25" hidden="1" customHeight="1" x14ac:dyDescent="0.4">
      <c r="A4612" s="271"/>
      <c r="B4612" s="653"/>
      <c r="C4612" s="650"/>
      <c r="D4612" s="651"/>
      <c r="E4612" s="275" t="s">
        <v>102</v>
      </c>
      <c r="F4612" s="547"/>
      <c r="G4612" s="547"/>
      <c r="H4612" s="706"/>
      <c r="I4612" s="707"/>
      <c r="J4612" s="525" t="s">
        <v>17</v>
      </c>
      <c r="K4612" s="526"/>
      <c r="L4612" s="521" t="s">
        <v>18</v>
      </c>
      <c r="M4612" s="522"/>
      <c r="N4612" s="523" t="s">
        <v>19</v>
      </c>
      <c r="O4612" s="524" t="s">
        <v>8</v>
      </c>
      <c r="P4612" s="525" t="s">
        <v>26</v>
      </c>
      <c r="Q4612" s="526"/>
      <c r="R4612" s="521" t="s">
        <v>24</v>
      </c>
      <c r="S4612" s="522"/>
      <c r="T4612" s="523" t="s">
        <v>19</v>
      </c>
      <c r="U4612" s="524"/>
      <c r="V4612" s="309"/>
      <c r="W4612" s="309"/>
      <c r="X4612" s="689"/>
      <c r="Y4612" s="690"/>
      <c r="Z4612" s="689"/>
      <c r="AA4612" s="690"/>
      <c r="AB4612" s="689"/>
      <c r="AC4612" s="690"/>
      <c r="AD4612" s="525" t="s">
        <v>48</v>
      </c>
      <c r="AE4612" s="526"/>
      <c r="AF4612" s="521" t="s">
        <v>23</v>
      </c>
      <c r="AG4612" s="522" t="s">
        <v>3</v>
      </c>
      <c r="AH4612" s="563" t="s">
        <v>5</v>
      </c>
      <c r="AI4612" s="564"/>
      <c r="AJ4612" s="525" t="s">
        <v>48</v>
      </c>
      <c r="AK4612" s="526"/>
      <c r="AL4612" s="521" t="s">
        <v>23</v>
      </c>
      <c r="AM4612" s="522" t="s">
        <v>3</v>
      </c>
      <c r="AN4612" s="563" t="s">
        <v>5</v>
      </c>
      <c r="AO4612" s="564"/>
      <c r="AP4612" s="525" t="s">
        <v>48</v>
      </c>
      <c r="AQ4612" s="526"/>
      <c r="AR4612" s="521" t="s">
        <v>23</v>
      </c>
      <c r="AS4612" s="522" t="s">
        <v>3</v>
      </c>
      <c r="AT4612" s="563" t="s">
        <v>5</v>
      </c>
      <c r="AU4612" s="564"/>
      <c r="AV4612" s="525" t="s">
        <v>48</v>
      </c>
      <c r="AW4612" s="526"/>
      <c r="AX4612" s="521" t="s">
        <v>23</v>
      </c>
      <c r="AY4612" s="522" t="s">
        <v>3</v>
      </c>
      <c r="AZ4612" s="563" t="s">
        <v>5</v>
      </c>
      <c r="BA4612" s="564"/>
      <c r="BB4612" s="525" t="s">
        <v>48</v>
      </c>
      <c r="BC4612" s="526"/>
      <c r="BD4612" s="521" t="s">
        <v>23</v>
      </c>
      <c r="BE4612" s="522" t="s">
        <v>3</v>
      </c>
      <c r="BF4612" s="563" t="s">
        <v>5</v>
      </c>
      <c r="BG4612" s="564"/>
      <c r="BH4612" s="525" t="s">
        <v>48</v>
      </c>
      <c r="BI4612" s="526"/>
      <c r="BJ4612" s="521" t="s">
        <v>23</v>
      </c>
      <c r="BK4612" s="522" t="s">
        <v>3</v>
      </c>
      <c r="BL4612" s="563" t="s">
        <v>5</v>
      </c>
      <c r="BM4612" s="564"/>
      <c r="BN4612" s="560"/>
      <c r="BO4612" s="561"/>
      <c r="BP4612" s="562"/>
      <c r="BQ4612" s="692"/>
      <c r="BR4612" s="692"/>
      <c r="BS4612" s="692"/>
      <c r="BT4612" s="274"/>
      <c r="BU4612" s="274"/>
      <c r="BV4612" s="271"/>
    </row>
    <row r="4613" spans="1:74" ht="23.85" hidden="1" customHeight="1" x14ac:dyDescent="0.35">
      <c r="A4613" s="276"/>
      <c r="B4613" s="570" t="str">
        <f>IF(ROSTER!B$8="","",ROSTER!B$8)</f>
        <v/>
      </c>
      <c r="C4613" s="572" t="str">
        <f>IF(ROSTER!C$8="","",ROSTER!C$8)</f>
        <v/>
      </c>
      <c r="D4613" s="573"/>
      <c r="E4613" s="574"/>
      <c r="F4613" s="576">
        <f>IF(E4613="y",1,IF(E4613="S",1,0))</f>
        <v>0</v>
      </c>
      <c r="G4613" s="582">
        <f>IF(E4613="S",1,0)</f>
        <v>0</v>
      </c>
      <c r="H4613" s="578"/>
      <c r="I4613" s="543"/>
      <c r="J4613" s="542"/>
      <c r="K4613" s="580"/>
      <c r="L4613" s="584"/>
      <c r="M4613" s="585"/>
      <c r="N4613" s="588">
        <f>L4613+J4613</f>
        <v>0</v>
      </c>
      <c r="O4613" s="589"/>
      <c r="P4613" s="542"/>
      <c r="Q4613" s="580"/>
      <c r="R4613" s="584"/>
      <c r="S4613" s="585"/>
      <c r="T4613" s="588">
        <f>R4613-P4613</f>
        <v>0</v>
      </c>
      <c r="U4613" s="589"/>
      <c r="V4613" s="310"/>
      <c r="W4613" s="310"/>
      <c r="X4613" s="578"/>
      <c r="Y4613" s="543"/>
      <c r="Z4613" s="542"/>
      <c r="AA4613" s="543"/>
      <c r="AB4613" s="542"/>
      <c r="AC4613" s="543"/>
      <c r="AD4613" s="542"/>
      <c r="AE4613" s="580"/>
      <c r="AF4613" s="584"/>
      <c r="AG4613" s="585"/>
      <c r="AH4613" s="595">
        <f>IF(AD4613=0,0,(AF4613/AD4613)*100)</f>
        <v>0</v>
      </c>
      <c r="AI4613" s="596"/>
      <c r="AJ4613" s="542"/>
      <c r="AK4613" s="580"/>
      <c r="AL4613" s="584"/>
      <c r="AM4613" s="585"/>
      <c r="AN4613" s="595">
        <f>IF(AJ4613=0,0,(AL4613/AJ4613)*100)</f>
        <v>0</v>
      </c>
      <c r="AO4613" s="596"/>
      <c r="AP4613" s="542"/>
      <c r="AQ4613" s="580"/>
      <c r="AR4613" s="584"/>
      <c r="AS4613" s="585"/>
      <c r="AT4613" s="595">
        <f>IF(AP4613=0,0,(AR4613/AP4613)*100)</f>
        <v>0</v>
      </c>
      <c r="AU4613" s="596"/>
      <c r="AV4613" s="599">
        <f>AD4613+AJ4613+AP4613</f>
        <v>0</v>
      </c>
      <c r="AW4613" s="600"/>
      <c r="AX4613" s="630">
        <f>AF4613+AL4613+AR4613</f>
        <v>0</v>
      </c>
      <c r="AY4613" s="631"/>
      <c r="AZ4613" s="595">
        <f>IF(AV4613=0,0,(AX4613/AV4613)*100)</f>
        <v>0</v>
      </c>
      <c r="BA4613" s="596"/>
      <c r="BB4613" s="542"/>
      <c r="BC4613" s="580"/>
      <c r="BD4613" s="584"/>
      <c r="BE4613" s="585"/>
      <c r="BF4613" s="595">
        <f>IF(BB4613=0,0,(BD4613/BB4613)*100)</f>
        <v>0</v>
      </c>
      <c r="BG4613" s="596"/>
      <c r="BH4613" s="599">
        <f>AV4613+BB4613</f>
        <v>0</v>
      </c>
      <c r="BI4613" s="600"/>
      <c r="BJ4613" s="630">
        <f>AX4613+BD4613</f>
        <v>0</v>
      </c>
      <c r="BK4613" s="631"/>
      <c r="BL4613" s="595">
        <f>IF(BH4613=0,0,(BJ4613/BH4613)*100)</f>
        <v>0</v>
      </c>
      <c r="BM4613" s="596"/>
      <c r="BN4613" s="656">
        <f>(AF4613*2)+(AL4613*2)+(AR4613*3)+BD4613</f>
        <v>0</v>
      </c>
      <c r="BO4613" s="657"/>
      <c r="BP4613" s="658"/>
      <c r="BQ4613" s="676">
        <f>IF(BS4613=0,0,50*BR4613/BS4613)</f>
        <v>0</v>
      </c>
      <c r="BR4613" s="662">
        <f>(BN4613*BU$11)+(N4613*BU$12)+(Z4613*BU$13)+(R4613*BU$14)+(X4613*BU$15)+(AB4613*BU$16)</f>
        <v>0</v>
      </c>
      <c r="BS4613" s="662">
        <f>((BB4613-BD4613)*BU$18)+((AV4613-AX4613)*BU$17)+(H4613*BU$19)+(P4613*BU$20)</f>
        <v>0</v>
      </c>
      <c r="BT4613" s="19" t="s">
        <v>75</v>
      </c>
      <c r="BU4613" s="277">
        <f>IF(BQ4608="B",'VALUE POINTS'!L$10,IF('GAME STATS'!BQ4608="C",'VALUE POINTS'!M$10,'VALUE POINTS'!K$10))</f>
        <v>1</v>
      </c>
      <c r="BV4613" s="278"/>
    </row>
    <row r="4614" spans="1:74" ht="23.85" hidden="1" customHeight="1" x14ac:dyDescent="0.35">
      <c r="A4614" s="276"/>
      <c r="B4614" s="571"/>
      <c r="C4614" s="642" t="str">
        <f>IF(ROSTER!D$8="","",ROSTER!D$8)</f>
        <v/>
      </c>
      <c r="D4614" s="643"/>
      <c r="E4614" s="575"/>
      <c r="F4614" s="577"/>
      <c r="G4614" s="583"/>
      <c r="H4614" s="579"/>
      <c r="I4614" s="545"/>
      <c r="J4614" s="544"/>
      <c r="K4614" s="581"/>
      <c r="L4614" s="586"/>
      <c r="M4614" s="587"/>
      <c r="N4614" s="592" t="s">
        <v>16</v>
      </c>
      <c r="O4614" s="603"/>
      <c r="P4614" s="544"/>
      <c r="Q4614" s="581"/>
      <c r="R4614" s="586"/>
      <c r="S4614" s="587"/>
      <c r="T4614" s="592" t="s">
        <v>16</v>
      </c>
      <c r="U4614" s="603"/>
      <c r="V4614" s="311"/>
      <c r="W4614" s="311"/>
      <c r="X4614" s="579"/>
      <c r="Y4614" s="545"/>
      <c r="Z4614" s="544"/>
      <c r="AA4614" s="545"/>
      <c r="AB4614" s="544"/>
      <c r="AC4614" s="545"/>
      <c r="AD4614" s="544"/>
      <c r="AE4614" s="581"/>
      <c r="AF4614" s="586"/>
      <c r="AG4614" s="587"/>
      <c r="AH4614" s="626"/>
      <c r="AI4614" s="627"/>
      <c r="AJ4614" s="544"/>
      <c r="AK4614" s="581"/>
      <c r="AL4614" s="586"/>
      <c r="AM4614" s="587"/>
      <c r="AN4614" s="626"/>
      <c r="AO4614" s="627"/>
      <c r="AP4614" s="544"/>
      <c r="AQ4614" s="581"/>
      <c r="AR4614" s="586"/>
      <c r="AS4614" s="587"/>
      <c r="AT4614" s="626"/>
      <c r="AU4614" s="627"/>
      <c r="AV4614" s="628"/>
      <c r="AW4614" s="629"/>
      <c r="AX4614" s="632"/>
      <c r="AY4614" s="633"/>
      <c r="AZ4614" s="626"/>
      <c r="BA4614" s="627"/>
      <c r="BB4614" s="544"/>
      <c r="BC4614" s="581"/>
      <c r="BD4614" s="586"/>
      <c r="BE4614" s="587"/>
      <c r="BF4614" s="626"/>
      <c r="BG4614" s="627"/>
      <c r="BH4614" s="628"/>
      <c r="BI4614" s="629"/>
      <c r="BJ4614" s="632"/>
      <c r="BK4614" s="633"/>
      <c r="BL4614" s="626"/>
      <c r="BM4614" s="627"/>
      <c r="BN4614" s="678"/>
      <c r="BO4614" s="679"/>
      <c r="BP4614" s="680"/>
      <c r="BQ4614" s="677"/>
      <c r="BR4614" s="663"/>
      <c r="BS4614" s="663"/>
      <c r="BT4614" s="19" t="s">
        <v>76</v>
      </c>
      <c r="BU4614" s="277">
        <f>IF(BQ4608="B",'VALUE POINTS'!L$11,IF('GAME STATS'!BQ4608="C",'VALUE POINTS'!M$11,'VALUE POINTS'!K$11))</f>
        <v>1</v>
      </c>
      <c r="BV4614" s="278"/>
    </row>
    <row r="4615" spans="1:74" ht="21.75" hidden="1" customHeight="1" x14ac:dyDescent="0.35">
      <c r="A4615" s="95"/>
      <c r="B4615" s="570" t="str">
        <f>IF(ROSTER!B$10="","",ROSTER!B$10)</f>
        <v/>
      </c>
      <c r="C4615" s="572" t="str">
        <f>IF(ROSTER!C$10="","",ROSTER!C$10)</f>
        <v/>
      </c>
      <c r="D4615" s="573"/>
      <c r="E4615" s="574"/>
      <c r="F4615" s="576">
        <f>IF(E4615="y",1,IF(E4615="S",1,0))</f>
        <v>0</v>
      </c>
      <c r="G4615" s="582">
        <f>IF(E4615="S",1,0)</f>
        <v>0</v>
      </c>
      <c r="H4615" s="578"/>
      <c r="I4615" s="543"/>
      <c r="J4615" s="542"/>
      <c r="K4615" s="580"/>
      <c r="L4615" s="584"/>
      <c r="M4615" s="585"/>
      <c r="N4615" s="588">
        <f>L4615+J4615</f>
        <v>0</v>
      </c>
      <c r="O4615" s="589"/>
      <c r="P4615" s="542"/>
      <c r="Q4615" s="580"/>
      <c r="R4615" s="584"/>
      <c r="S4615" s="585"/>
      <c r="T4615" s="588">
        <f>R4615-P4615</f>
        <v>0</v>
      </c>
      <c r="U4615" s="589"/>
      <c r="V4615" s="310"/>
      <c r="W4615" s="310"/>
      <c r="X4615" s="578"/>
      <c r="Y4615" s="543"/>
      <c r="Z4615" s="542"/>
      <c r="AA4615" s="543"/>
      <c r="AB4615" s="542"/>
      <c r="AC4615" s="543"/>
      <c r="AD4615" s="542"/>
      <c r="AE4615" s="580"/>
      <c r="AF4615" s="584"/>
      <c r="AG4615" s="585"/>
      <c r="AH4615" s="595">
        <f>IF(AD4615=0,0,(AF4615/AD4615)*100)</f>
        <v>0</v>
      </c>
      <c r="AI4615" s="596"/>
      <c r="AJ4615" s="542"/>
      <c r="AK4615" s="580"/>
      <c r="AL4615" s="584"/>
      <c r="AM4615" s="585"/>
      <c r="AN4615" s="595">
        <f>IF(AJ4615=0,0,(AL4615/AJ4615)*100)</f>
        <v>0</v>
      </c>
      <c r="AO4615" s="596"/>
      <c r="AP4615" s="542"/>
      <c r="AQ4615" s="580"/>
      <c r="AR4615" s="584"/>
      <c r="AS4615" s="585"/>
      <c r="AT4615" s="595">
        <f>IF(AP4615=0,0,(AR4615/AP4615)*100)</f>
        <v>0</v>
      </c>
      <c r="AU4615" s="596"/>
      <c r="AV4615" s="599">
        <f>AD4615+AJ4615+AP4615</f>
        <v>0</v>
      </c>
      <c r="AW4615" s="600"/>
      <c r="AX4615" s="630">
        <f>AF4615+AL4615+AR4615</f>
        <v>0</v>
      </c>
      <c r="AY4615" s="631"/>
      <c r="AZ4615" s="595">
        <f>IF(AV4615=0,0,(AX4615/AV4615)*100)</f>
        <v>0</v>
      </c>
      <c r="BA4615" s="596"/>
      <c r="BB4615" s="542"/>
      <c r="BC4615" s="580"/>
      <c r="BD4615" s="584"/>
      <c r="BE4615" s="585"/>
      <c r="BF4615" s="595">
        <f>IF(BB4615=0,0,(BD4615/BB4615)*100)</f>
        <v>0</v>
      </c>
      <c r="BG4615" s="596"/>
      <c r="BH4615" s="599">
        <f>AV4615+BB4615</f>
        <v>0</v>
      </c>
      <c r="BI4615" s="600"/>
      <c r="BJ4615" s="630">
        <f>AX4615+BD4615</f>
        <v>0</v>
      </c>
      <c r="BK4615" s="631"/>
      <c r="BL4615" s="595">
        <f>IF(BH4615=0,0,(BJ4615/BH4615)*100)</f>
        <v>0</v>
      </c>
      <c r="BM4615" s="596"/>
      <c r="BN4615" s="656">
        <f>(AF4615*2)+(AL4615*2)+(AR4615*3)+BD4615</f>
        <v>0</v>
      </c>
      <c r="BO4615" s="657"/>
      <c r="BP4615" s="658"/>
      <c r="BQ4615" s="676">
        <f>IF(BS4615=0,0,50*BR4615/BS4615)</f>
        <v>0</v>
      </c>
      <c r="BR4615" s="662">
        <f>(BN4615*BU$11)+(N4615*BU$12)+(Z4615*BU$13)+(R4615*BU$14)+(X4615*BU$15)+(AB4615*BU$16)</f>
        <v>0</v>
      </c>
      <c r="BS4615" s="662">
        <f>((BB4615-BD4615)*BU$18)+((AV4615-AX4615)*BU$17)+(H4615*BU$19)+(P4615*BU$20)</f>
        <v>0</v>
      </c>
      <c r="BT4615" s="19" t="s">
        <v>77</v>
      </c>
      <c r="BU4615" s="277">
        <f>IF(BQ4608="B",'VALUE POINTS'!L$12,IF('GAME STATS'!BQ4608="C",'VALUE POINTS'!M$12,'VALUE POINTS'!K$12))</f>
        <v>2</v>
      </c>
      <c r="BV4615" s="278"/>
    </row>
    <row r="4616" spans="1:74" ht="21.75" hidden="1" customHeight="1" x14ac:dyDescent="0.35">
      <c r="A4616" s="95"/>
      <c r="B4616" s="571"/>
      <c r="C4616" s="642" t="str">
        <f>IF(ROSTER!D$10="","",ROSTER!D$10)</f>
        <v/>
      </c>
      <c r="D4616" s="643"/>
      <c r="E4616" s="575"/>
      <c r="F4616" s="577"/>
      <c r="G4616" s="583"/>
      <c r="H4616" s="579"/>
      <c r="I4616" s="545"/>
      <c r="J4616" s="544"/>
      <c r="K4616" s="581"/>
      <c r="L4616" s="586"/>
      <c r="M4616" s="587"/>
      <c r="N4616" s="592" t="s">
        <v>16</v>
      </c>
      <c r="O4616" s="603"/>
      <c r="P4616" s="544"/>
      <c r="Q4616" s="581"/>
      <c r="R4616" s="586"/>
      <c r="S4616" s="587"/>
      <c r="T4616" s="592" t="s">
        <v>16</v>
      </c>
      <c r="U4616" s="603"/>
      <c r="V4616" s="311"/>
      <c r="W4616" s="311"/>
      <c r="X4616" s="579"/>
      <c r="Y4616" s="545"/>
      <c r="Z4616" s="544"/>
      <c r="AA4616" s="545"/>
      <c r="AB4616" s="544"/>
      <c r="AC4616" s="545"/>
      <c r="AD4616" s="544"/>
      <c r="AE4616" s="581"/>
      <c r="AF4616" s="586"/>
      <c r="AG4616" s="587"/>
      <c r="AH4616" s="626"/>
      <c r="AI4616" s="627"/>
      <c r="AJ4616" s="544"/>
      <c r="AK4616" s="581"/>
      <c r="AL4616" s="586"/>
      <c r="AM4616" s="587"/>
      <c r="AN4616" s="626"/>
      <c r="AO4616" s="627"/>
      <c r="AP4616" s="544"/>
      <c r="AQ4616" s="581"/>
      <c r="AR4616" s="586"/>
      <c r="AS4616" s="587"/>
      <c r="AT4616" s="626"/>
      <c r="AU4616" s="627"/>
      <c r="AV4616" s="628"/>
      <c r="AW4616" s="629"/>
      <c r="AX4616" s="632"/>
      <c r="AY4616" s="633"/>
      <c r="AZ4616" s="626"/>
      <c r="BA4616" s="627"/>
      <c r="BB4616" s="544"/>
      <c r="BC4616" s="581"/>
      <c r="BD4616" s="586"/>
      <c r="BE4616" s="587"/>
      <c r="BF4616" s="626"/>
      <c r="BG4616" s="627"/>
      <c r="BH4616" s="628"/>
      <c r="BI4616" s="629"/>
      <c r="BJ4616" s="632"/>
      <c r="BK4616" s="633"/>
      <c r="BL4616" s="626"/>
      <c r="BM4616" s="627"/>
      <c r="BN4616" s="678"/>
      <c r="BO4616" s="679"/>
      <c r="BP4616" s="680"/>
      <c r="BQ4616" s="677"/>
      <c r="BR4616" s="663"/>
      <c r="BS4616" s="663"/>
      <c r="BT4616" s="19" t="s">
        <v>78</v>
      </c>
      <c r="BU4616" s="277">
        <f>IF(BQ4608="B",'VALUE POINTS'!L$13,IF('GAME STATS'!BQ4608="C",'VALUE POINTS'!M$13,'VALUE POINTS'!K$13))</f>
        <v>2</v>
      </c>
      <c r="BV4616" s="278"/>
    </row>
    <row r="4617" spans="1:74" ht="21.75" hidden="1" customHeight="1" x14ac:dyDescent="0.35">
      <c r="A4617" s="95"/>
      <c r="B4617" s="570" t="str">
        <f>IF(ROSTER!B$12="","",ROSTER!B$12)</f>
        <v/>
      </c>
      <c r="C4617" s="572" t="str">
        <f>IF(ROSTER!C$12="","",ROSTER!C$12)</f>
        <v/>
      </c>
      <c r="D4617" s="573"/>
      <c r="E4617" s="574"/>
      <c r="F4617" s="576">
        <f>IF(E4617="y",1,IF(E4617="S",1,0))</f>
        <v>0</v>
      </c>
      <c r="G4617" s="582">
        <f>IF(E4617="S",1,0)</f>
        <v>0</v>
      </c>
      <c r="H4617" s="578"/>
      <c r="I4617" s="543"/>
      <c r="J4617" s="542"/>
      <c r="K4617" s="580"/>
      <c r="L4617" s="584"/>
      <c r="M4617" s="585"/>
      <c r="N4617" s="588">
        <f>L4617+J4617</f>
        <v>0</v>
      </c>
      <c r="O4617" s="589"/>
      <c r="P4617" s="542"/>
      <c r="Q4617" s="580"/>
      <c r="R4617" s="584"/>
      <c r="S4617" s="585"/>
      <c r="T4617" s="588">
        <f>R4617-P4617</f>
        <v>0</v>
      </c>
      <c r="U4617" s="589"/>
      <c r="V4617" s="310"/>
      <c r="W4617" s="310"/>
      <c r="X4617" s="578"/>
      <c r="Y4617" s="543"/>
      <c r="Z4617" s="542"/>
      <c r="AA4617" s="543"/>
      <c r="AB4617" s="542"/>
      <c r="AC4617" s="543"/>
      <c r="AD4617" s="542"/>
      <c r="AE4617" s="580"/>
      <c r="AF4617" s="584"/>
      <c r="AG4617" s="585"/>
      <c r="AH4617" s="595">
        <f>IF(AD4617=0,0,(AF4617/AD4617)*100)</f>
        <v>0</v>
      </c>
      <c r="AI4617" s="596"/>
      <c r="AJ4617" s="542"/>
      <c r="AK4617" s="580"/>
      <c r="AL4617" s="584"/>
      <c r="AM4617" s="585"/>
      <c r="AN4617" s="595">
        <f>IF(AJ4617=0,0,(AL4617/AJ4617)*100)</f>
        <v>0</v>
      </c>
      <c r="AO4617" s="596"/>
      <c r="AP4617" s="542"/>
      <c r="AQ4617" s="580"/>
      <c r="AR4617" s="584"/>
      <c r="AS4617" s="585"/>
      <c r="AT4617" s="595">
        <f>IF(AP4617=0,0,(AR4617/AP4617)*100)</f>
        <v>0</v>
      </c>
      <c r="AU4617" s="596"/>
      <c r="AV4617" s="599">
        <f>AD4617+AJ4617+AP4617</f>
        <v>0</v>
      </c>
      <c r="AW4617" s="600"/>
      <c r="AX4617" s="630">
        <f>AF4617+AL4617+AR4617</f>
        <v>0</v>
      </c>
      <c r="AY4617" s="631"/>
      <c r="AZ4617" s="595">
        <f>IF(AV4617=0,0,(AX4617/AV4617)*100)</f>
        <v>0</v>
      </c>
      <c r="BA4617" s="596"/>
      <c r="BB4617" s="542"/>
      <c r="BC4617" s="580"/>
      <c r="BD4617" s="584"/>
      <c r="BE4617" s="585"/>
      <c r="BF4617" s="595">
        <f>IF(BB4617=0,0,(BD4617/BB4617)*100)</f>
        <v>0</v>
      </c>
      <c r="BG4617" s="596"/>
      <c r="BH4617" s="599">
        <f>AV4617+BB4617</f>
        <v>0</v>
      </c>
      <c r="BI4617" s="600"/>
      <c r="BJ4617" s="630">
        <f>AX4617+BD4617</f>
        <v>0</v>
      </c>
      <c r="BK4617" s="631"/>
      <c r="BL4617" s="595">
        <f>IF(BH4617=0,0,(BJ4617/BH4617)*100)</f>
        <v>0</v>
      </c>
      <c r="BM4617" s="596"/>
      <c r="BN4617" s="656">
        <f>(AF4617*2)+(AL4617*2)+(AR4617*3)+BD4617</f>
        <v>0</v>
      </c>
      <c r="BO4617" s="657"/>
      <c r="BP4617" s="658"/>
      <c r="BQ4617" s="676">
        <f t="shared" ref="BQ4617" si="3382">IF(BS4617=0,0,50*BR4617/BS4617)</f>
        <v>0</v>
      </c>
      <c r="BR4617" s="662">
        <f>(BN4617*BU$11)+(N4617*BU$12)+(Z4617*BU$13)+(R4617*BU$14)+(X4617*BU$15)+(AB4617*BU$16)</f>
        <v>0</v>
      </c>
      <c r="BS4617" s="662">
        <f>((BB4617-BD4617)*BU$18)+((AV4617-AX4617)*BU$17)+(H4617*BU$19)+(P4617*BU$20)</f>
        <v>0</v>
      </c>
      <c r="BT4617" s="19" t="s">
        <v>79</v>
      </c>
      <c r="BU4617" s="277">
        <f>IF(BQ4608="B",'VALUE POINTS'!L$14,IF('GAME STATS'!BQ4608="C",'VALUE POINTS'!M$14,'VALUE POINTS'!K$14))</f>
        <v>2</v>
      </c>
      <c r="BV4617" s="278"/>
    </row>
    <row r="4618" spans="1:74" ht="21.75" hidden="1" customHeight="1" x14ac:dyDescent="0.35">
      <c r="A4618" s="95"/>
      <c r="B4618" s="571"/>
      <c r="C4618" s="642" t="str">
        <f>IF(ROSTER!D$12="","",ROSTER!D$12)</f>
        <v/>
      </c>
      <c r="D4618" s="643"/>
      <c r="E4618" s="575"/>
      <c r="F4618" s="577"/>
      <c r="G4618" s="583"/>
      <c r="H4618" s="579"/>
      <c r="I4618" s="545"/>
      <c r="J4618" s="544"/>
      <c r="K4618" s="581"/>
      <c r="L4618" s="586"/>
      <c r="M4618" s="587"/>
      <c r="N4618" s="592"/>
      <c r="O4618" s="603"/>
      <c r="P4618" s="544"/>
      <c r="Q4618" s="581"/>
      <c r="R4618" s="586"/>
      <c r="S4618" s="587"/>
      <c r="T4618" s="592"/>
      <c r="U4618" s="603"/>
      <c r="V4618" s="311"/>
      <c r="W4618" s="311"/>
      <c r="X4618" s="579"/>
      <c r="Y4618" s="545"/>
      <c r="Z4618" s="544"/>
      <c r="AA4618" s="545"/>
      <c r="AB4618" s="544"/>
      <c r="AC4618" s="545"/>
      <c r="AD4618" s="544"/>
      <c r="AE4618" s="581"/>
      <c r="AF4618" s="586"/>
      <c r="AG4618" s="587"/>
      <c r="AH4618" s="626"/>
      <c r="AI4618" s="627"/>
      <c r="AJ4618" s="544"/>
      <c r="AK4618" s="581"/>
      <c r="AL4618" s="586"/>
      <c r="AM4618" s="587"/>
      <c r="AN4618" s="626"/>
      <c r="AO4618" s="627"/>
      <c r="AP4618" s="544"/>
      <c r="AQ4618" s="581"/>
      <c r="AR4618" s="586"/>
      <c r="AS4618" s="587"/>
      <c r="AT4618" s="626"/>
      <c r="AU4618" s="627"/>
      <c r="AV4618" s="628"/>
      <c r="AW4618" s="629"/>
      <c r="AX4618" s="632"/>
      <c r="AY4618" s="633"/>
      <c r="AZ4618" s="626"/>
      <c r="BA4618" s="627"/>
      <c r="BB4618" s="544"/>
      <c r="BC4618" s="581"/>
      <c r="BD4618" s="586"/>
      <c r="BE4618" s="587"/>
      <c r="BF4618" s="626"/>
      <c r="BG4618" s="627"/>
      <c r="BH4618" s="628"/>
      <c r="BI4618" s="629"/>
      <c r="BJ4618" s="632"/>
      <c r="BK4618" s="633"/>
      <c r="BL4618" s="626"/>
      <c r="BM4618" s="627"/>
      <c r="BN4618" s="678"/>
      <c r="BO4618" s="679"/>
      <c r="BP4618" s="680"/>
      <c r="BQ4618" s="677"/>
      <c r="BR4618" s="663"/>
      <c r="BS4618" s="663"/>
      <c r="BT4618" s="19" t="s">
        <v>80</v>
      </c>
      <c r="BU4618" s="277">
        <f>IF(BQ4608="B",'VALUE POINTS'!L$15,IF('GAME STATS'!BQ4608="C",'VALUE POINTS'!M$15,'VALUE POINTS'!K$15))</f>
        <v>2</v>
      </c>
      <c r="BV4618" s="278"/>
    </row>
    <row r="4619" spans="1:74" ht="21.75" hidden="1" customHeight="1" x14ac:dyDescent="0.35">
      <c r="A4619" s="95"/>
      <c r="B4619" s="570" t="str">
        <f>IF(ROSTER!B$14="","",ROSTER!B$14)</f>
        <v/>
      </c>
      <c r="C4619" s="572" t="str">
        <f>IF(ROSTER!C$14="","",ROSTER!C$14)</f>
        <v/>
      </c>
      <c r="D4619" s="573"/>
      <c r="E4619" s="574"/>
      <c r="F4619" s="576">
        <f>IF(E4619="y",1,IF(E4619="S",1,0))</f>
        <v>0</v>
      </c>
      <c r="G4619" s="582">
        <f>IF(E4619="S",1,0)</f>
        <v>0</v>
      </c>
      <c r="H4619" s="578"/>
      <c r="I4619" s="543"/>
      <c r="J4619" s="542"/>
      <c r="K4619" s="580"/>
      <c r="L4619" s="584"/>
      <c r="M4619" s="585"/>
      <c r="N4619" s="588">
        <f>L4619+J4619</f>
        <v>0</v>
      </c>
      <c r="O4619" s="589"/>
      <c r="P4619" s="542"/>
      <c r="Q4619" s="580"/>
      <c r="R4619" s="584"/>
      <c r="S4619" s="585"/>
      <c r="T4619" s="588">
        <f>R4619-P4619</f>
        <v>0</v>
      </c>
      <c r="U4619" s="589"/>
      <c r="V4619" s="310"/>
      <c r="W4619" s="310"/>
      <c r="X4619" s="578"/>
      <c r="Y4619" s="543"/>
      <c r="Z4619" s="542"/>
      <c r="AA4619" s="543"/>
      <c r="AB4619" s="542"/>
      <c r="AC4619" s="543"/>
      <c r="AD4619" s="542"/>
      <c r="AE4619" s="580"/>
      <c r="AF4619" s="584"/>
      <c r="AG4619" s="585"/>
      <c r="AH4619" s="595">
        <f>IF(AD4619=0,0,(AF4619/AD4619)*100)</f>
        <v>0</v>
      </c>
      <c r="AI4619" s="596"/>
      <c r="AJ4619" s="542"/>
      <c r="AK4619" s="580"/>
      <c r="AL4619" s="584"/>
      <c r="AM4619" s="585"/>
      <c r="AN4619" s="595">
        <f>IF(AJ4619=0,0,(AL4619/AJ4619)*100)</f>
        <v>0</v>
      </c>
      <c r="AO4619" s="596"/>
      <c r="AP4619" s="542"/>
      <c r="AQ4619" s="580"/>
      <c r="AR4619" s="584"/>
      <c r="AS4619" s="585"/>
      <c r="AT4619" s="595">
        <f>IF(AP4619=0,0,(AR4619/AP4619)*100)</f>
        <v>0</v>
      </c>
      <c r="AU4619" s="596"/>
      <c r="AV4619" s="599">
        <f>AD4619+AJ4619+AP4619</f>
        <v>0</v>
      </c>
      <c r="AW4619" s="600"/>
      <c r="AX4619" s="630">
        <f>AF4619+AL4619+AR4619</f>
        <v>0</v>
      </c>
      <c r="AY4619" s="631"/>
      <c r="AZ4619" s="595">
        <f>IF(AV4619=0,0,(AX4619/AV4619)*100)</f>
        <v>0</v>
      </c>
      <c r="BA4619" s="596"/>
      <c r="BB4619" s="542"/>
      <c r="BC4619" s="580"/>
      <c r="BD4619" s="584"/>
      <c r="BE4619" s="585"/>
      <c r="BF4619" s="595">
        <f>IF(BB4619=0,0,(BD4619/BB4619)*100)</f>
        <v>0</v>
      </c>
      <c r="BG4619" s="596"/>
      <c r="BH4619" s="599">
        <f>AV4619+BB4619</f>
        <v>0</v>
      </c>
      <c r="BI4619" s="600"/>
      <c r="BJ4619" s="630">
        <f>AX4619+BD4619</f>
        <v>0</v>
      </c>
      <c r="BK4619" s="631"/>
      <c r="BL4619" s="595">
        <f>IF(BH4619=0,0,(BJ4619/BH4619)*100)</f>
        <v>0</v>
      </c>
      <c r="BM4619" s="596"/>
      <c r="BN4619" s="656">
        <f>(AF4619*2)+(AL4619*2)+(AR4619*3)+BD4619</f>
        <v>0</v>
      </c>
      <c r="BO4619" s="657"/>
      <c r="BP4619" s="658"/>
      <c r="BQ4619" s="676">
        <f t="shared" ref="BQ4619" si="3383">IF(BS4619=0,0,50*BR4619/BS4619)</f>
        <v>0</v>
      </c>
      <c r="BR4619" s="662">
        <f>(BN4619*BU$11)+(N4619*BU$12)+(Z4619*BU$13)+(R4619*BU$14)+(X4619*BU$15)+(AB4619*BU$16)</f>
        <v>0</v>
      </c>
      <c r="BS4619" s="662">
        <f>((BB4619-BD4619)*BU$18)+((AV4619-AX4619)*BU$17)+(H4619*BU$19)+(P4619*BU$20)</f>
        <v>0</v>
      </c>
      <c r="BT4619" s="19" t="s">
        <v>81</v>
      </c>
      <c r="BU4619" s="277">
        <f>IF(BQ4608="B",'VALUE POINTS'!L$16,IF('GAME STATS'!BQ4608="C",'VALUE POINTS'!M$16,'VALUE POINTS'!K$16))</f>
        <v>2</v>
      </c>
      <c r="BV4619" s="278"/>
    </row>
    <row r="4620" spans="1:74" ht="21.75" hidden="1" customHeight="1" x14ac:dyDescent="0.35">
      <c r="A4620" s="95"/>
      <c r="B4620" s="571"/>
      <c r="C4620" s="642" t="str">
        <f>IF(ROSTER!D$14="","",ROSTER!D$14)</f>
        <v/>
      </c>
      <c r="D4620" s="643"/>
      <c r="E4620" s="575"/>
      <c r="F4620" s="577"/>
      <c r="G4620" s="583"/>
      <c r="H4620" s="579"/>
      <c r="I4620" s="545"/>
      <c r="J4620" s="544"/>
      <c r="K4620" s="581"/>
      <c r="L4620" s="586"/>
      <c r="M4620" s="587"/>
      <c r="N4620" s="592"/>
      <c r="O4620" s="603"/>
      <c r="P4620" s="544"/>
      <c r="Q4620" s="581"/>
      <c r="R4620" s="586"/>
      <c r="S4620" s="587"/>
      <c r="T4620" s="592"/>
      <c r="U4620" s="603"/>
      <c r="V4620" s="311"/>
      <c r="W4620" s="311"/>
      <c r="X4620" s="579"/>
      <c r="Y4620" s="545"/>
      <c r="Z4620" s="544"/>
      <c r="AA4620" s="545"/>
      <c r="AB4620" s="544"/>
      <c r="AC4620" s="545"/>
      <c r="AD4620" s="544"/>
      <c r="AE4620" s="581"/>
      <c r="AF4620" s="586"/>
      <c r="AG4620" s="587"/>
      <c r="AH4620" s="626"/>
      <c r="AI4620" s="627"/>
      <c r="AJ4620" s="544"/>
      <c r="AK4620" s="581"/>
      <c r="AL4620" s="586"/>
      <c r="AM4620" s="587"/>
      <c r="AN4620" s="626"/>
      <c r="AO4620" s="627"/>
      <c r="AP4620" s="544"/>
      <c r="AQ4620" s="581"/>
      <c r="AR4620" s="586"/>
      <c r="AS4620" s="587"/>
      <c r="AT4620" s="626"/>
      <c r="AU4620" s="627"/>
      <c r="AV4620" s="628"/>
      <c r="AW4620" s="629"/>
      <c r="AX4620" s="632"/>
      <c r="AY4620" s="633"/>
      <c r="AZ4620" s="626"/>
      <c r="BA4620" s="627"/>
      <c r="BB4620" s="544"/>
      <c r="BC4620" s="581"/>
      <c r="BD4620" s="586"/>
      <c r="BE4620" s="587"/>
      <c r="BF4620" s="626"/>
      <c r="BG4620" s="627"/>
      <c r="BH4620" s="628"/>
      <c r="BI4620" s="629"/>
      <c r="BJ4620" s="632"/>
      <c r="BK4620" s="633"/>
      <c r="BL4620" s="626"/>
      <c r="BM4620" s="627"/>
      <c r="BN4620" s="678"/>
      <c r="BO4620" s="679"/>
      <c r="BP4620" s="680"/>
      <c r="BQ4620" s="677"/>
      <c r="BR4620" s="663"/>
      <c r="BS4620" s="663"/>
      <c r="BT4620" s="19" t="s">
        <v>82</v>
      </c>
      <c r="BU4620" s="277">
        <f>IF(BQ4608="B",'VALUE POINTS'!L$17,IF('GAME STATS'!BQ4608="C",'VALUE POINTS'!M$17,'VALUE POINTS'!K$17))</f>
        <v>1</v>
      </c>
      <c r="BV4620" s="278"/>
    </row>
    <row r="4621" spans="1:74" ht="21.75" hidden="1" customHeight="1" x14ac:dyDescent="0.35">
      <c r="A4621" s="95"/>
      <c r="B4621" s="570" t="str">
        <f>IF(ROSTER!B$16="","",ROSTER!B$16)</f>
        <v/>
      </c>
      <c r="C4621" s="572" t="str">
        <f>IF(ROSTER!C$16="","",ROSTER!C$16)</f>
        <v/>
      </c>
      <c r="D4621" s="573"/>
      <c r="E4621" s="574"/>
      <c r="F4621" s="576">
        <f>IF(E4621="y",1,IF(E4621="S",1,0))</f>
        <v>0</v>
      </c>
      <c r="G4621" s="582">
        <f>IF(E4621="S",1,0)</f>
        <v>0</v>
      </c>
      <c r="H4621" s="578"/>
      <c r="I4621" s="543"/>
      <c r="J4621" s="542"/>
      <c r="K4621" s="580"/>
      <c r="L4621" s="584"/>
      <c r="M4621" s="585"/>
      <c r="N4621" s="588">
        <f>L4621+J4621</f>
        <v>0</v>
      </c>
      <c r="O4621" s="589"/>
      <c r="P4621" s="542"/>
      <c r="Q4621" s="580"/>
      <c r="R4621" s="584"/>
      <c r="S4621" s="585"/>
      <c r="T4621" s="588">
        <f>R4621-P4621</f>
        <v>0</v>
      </c>
      <c r="U4621" s="589"/>
      <c r="V4621" s="310"/>
      <c r="W4621" s="310"/>
      <c r="X4621" s="578"/>
      <c r="Y4621" s="543"/>
      <c r="Z4621" s="542"/>
      <c r="AA4621" s="543"/>
      <c r="AB4621" s="542"/>
      <c r="AC4621" s="543"/>
      <c r="AD4621" s="542"/>
      <c r="AE4621" s="580"/>
      <c r="AF4621" s="584"/>
      <c r="AG4621" s="585"/>
      <c r="AH4621" s="595">
        <f>IF(AD4621=0,0,(AF4621/AD4621)*100)</f>
        <v>0</v>
      </c>
      <c r="AI4621" s="596"/>
      <c r="AJ4621" s="542"/>
      <c r="AK4621" s="580"/>
      <c r="AL4621" s="584"/>
      <c r="AM4621" s="585"/>
      <c r="AN4621" s="595">
        <f>IF(AJ4621=0,0,(AL4621/AJ4621)*100)</f>
        <v>0</v>
      </c>
      <c r="AO4621" s="596"/>
      <c r="AP4621" s="542"/>
      <c r="AQ4621" s="580"/>
      <c r="AR4621" s="584"/>
      <c r="AS4621" s="585"/>
      <c r="AT4621" s="595">
        <f>IF(AP4621=0,0,(AR4621/AP4621)*100)</f>
        <v>0</v>
      </c>
      <c r="AU4621" s="596"/>
      <c r="AV4621" s="599">
        <f>AD4621+AJ4621+AP4621</f>
        <v>0</v>
      </c>
      <c r="AW4621" s="600"/>
      <c r="AX4621" s="630">
        <f>AF4621+AL4621+AR4621</f>
        <v>0</v>
      </c>
      <c r="AY4621" s="631"/>
      <c r="AZ4621" s="595">
        <f>IF(AV4621=0,0,(AX4621/AV4621)*100)</f>
        <v>0</v>
      </c>
      <c r="BA4621" s="596"/>
      <c r="BB4621" s="542"/>
      <c r="BC4621" s="580"/>
      <c r="BD4621" s="584"/>
      <c r="BE4621" s="585"/>
      <c r="BF4621" s="595">
        <f>IF(BB4621=0,0,(BD4621/BB4621)*100)</f>
        <v>0</v>
      </c>
      <c r="BG4621" s="596"/>
      <c r="BH4621" s="599">
        <f>AV4621+BB4621</f>
        <v>0</v>
      </c>
      <c r="BI4621" s="600"/>
      <c r="BJ4621" s="630">
        <f>AX4621+BD4621</f>
        <v>0</v>
      </c>
      <c r="BK4621" s="631"/>
      <c r="BL4621" s="595">
        <f>IF(BH4621=0,0,(BJ4621/BH4621)*100)</f>
        <v>0</v>
      </c>
      <c r="BM4621" s="596"/>
      <c r="BN4621" s="656">
        <f>(AF4621*2)+(AL4621*2)+(AR4621*3)+BD4621</f>
        <v>0</v>
      </c>
      <c r="BO4621" s="657"/>
      <c r="BP4621" s="658"/>
      <c r="BQ4621" s="676">
        <f t="shared" ref="BQ4621" si="3384">IF(BS4621=0,0,50*BR4621/BS4621)</f>
        <v>0</v>
      </c>
      <c r="BR4621" s="662">
        <f>(BN4621*BU$11)+(N4621*BU$12)+(Z4621*BU$13)+(R4621*BU$14)+(X4621*BU$15)+(AB4621*BU$16)</f>
        <v>0</v>
      </c>
      <c r="BS4621" s="662">
        <f>((BB4621-BD4621)*BU$18)+((AV4621-AX4621)*BU$17)+(H4621*BU$19)+(P4621*BU$20)</f>
        <v>0</v>
      </c>
      <c r="BT4621" s="19" t="s">
        <v>83</v>
      </c>
      <c r="BU4621" s="277">
        <f>IF(BQ4608="B",'VALUE POINTS'!L$18,IF('GAME STATS'!BQ4608="C",'VALUE POINTS'!M$18,'VALUE POINTS'!K$18))</f>
        <v>2</v>
      </c>
      <c r="BV4621" s="278"/>
    </row>
    <row r="4622" spans="1:74" ht="21.75" hidden="1" customHeight="1" x14ac:dyDescent="0.35">
      <c r="A4622" s="95"/>
      <c r="B4622" s="571"/>
      <c r="C4622" s="642" t="str">
        <f>IF(ROSTER!D$16="","",ROSTER!D$16)</f>
        <v/>
      </c>
      <c r="D4622" s="643"/>
      <c r="E4622" s="575"/>
      <c r="F4622" s="577"/>
      <c r="G4622" s="583"/>
      <c r="H4622" s="579"/>
      <c r="I4622" s="545"/>
      <c r="J4622" s="544"/>
      <c r="K4622" s="581"/>
      <c r="L4622" s="586"/>
      <c r="M4622" s="587"/>
      <c r="N4622" s="592"/>
      <c r="O4622" s="603"/>
      <c r="P4622" s="544"/>
      <c r="Q4622" s="581"/>
      <c r="R4622" s="586"/>
      <c r="S4622" s="587"/>
      <c r="T4622" s="592"/>
      <c r="U4622" s="603"/>
      <c r="V4622" s="311"/>
      <c r="W4622" s="311"/>
      <c r="X4622" s="579"/>
      <c r="Y4622" s="545"/>
      <c r="Z4622" s="544"/>
      <c r="AA4622" s="545"/>
      <c r="AB4622" s="544"/>
      <c r="AC4622" s="545"/>
      <c r="AD4622" s="544"/>
      <c r="AE4622" s="581"/>
      <c r="AF4622" s="586"/>
      <c r="AG4622" s="587"/>
      <c r="AH4622" s="626"/>
      <c r="AI4622" s="627"/>
      <c r="AJ4622" s="544"/>
      <c r="AK4622" s="581"/>
      <c r="AL4622" s="586"/>
      <c r="AM4622" s="587"/>
      <c r="AN4622" s="626"/>
      <c r="AO4622" s="627"/>
      <c r="AP4622" s="544"/>
      <c r="AQ4622" s="581"/>
      <c r="AR4622" s="586"/>
      <c r="AS4622" s="587"/>
      <c r="AT4622" s="626"/>
      <c r="AU4622" s="627"/>
      <c r="AV4622" s="628"/>
      <c r="AW4622" s="629"/>
      <c r="AX4622" s="632"/>
      <c r="AY4622" s="633"/>
      <c r="AZ4622" s="626"/>
      <c r="BA4622" s="627"/>
      <c r="BB4622" s="544"/>
      <c r="BC4622" s="581"/>
      <c r="BD4622" s="586"/>
      <c r="BE4622" s="587"/>
      <c r="BF4622" s="626"/>
      <c r="BG4622" s="627"/>
      <c r="BH4622" s="628"/>
      <c r="BI4622" s="629"/>
      <c r="BJ4622" s="632"/>
      <c r="BK4622" s="633"/>
      <c r="BL4622" s="626"/>
      <c r="BM4622" s="627"/>
      <c r="BN4622" s="678"/>
      <c r="BO4622" s="679"/>
      <c r="BP4622" s="680"/>
      <c r="BQ4622" s="677"/>
      <c r="BR4622" s="663"/>
      <c r="BS4622" s="663"/>
      <c r="BT4622" s="19" t="s">
        <v>84</v>
      </c>
      <c r="BU4622" s="277">
        <f>IF(BQ4608="B",'VALUE POINTS'!L$19,IF('GAME STATS'!BQ4608="C",'VALUE POINTS'!M$19,'VALUE POINTS'!K$19))</f>
        <v>2</v>
      </c>
      <c r="BV4622" s="278"/>
    </row>
    <row r="4623" spans="1:74" ht="21.75" hidden="1" customHeight="1" x14ac:dyDescent="0.25">
      <c r="A4623" s="95"/>
      <c r="B4623" s="570" t="str">
        <f>IF(ROSTER!B$18="","",ROSTER!B$18)</f>
        <v/>
      </c>
      <c r="C4623" s="572" t="str">
        <f>IF(ROSTER!C$18="","",ROSTER!C$18)</f>
        <v/>
      </c>
      <c r="D4623" s="573"/>
      <c r="E4623" s="574"/>
      <c r="F4623" s="576">
        <f>IF(E4623="y",1,IF(E4623="S",1,0))</f>
        <v>0</v>
      </c>
      <c r="G4623" s="582">
        <f>IF(E4623="S",1,0)</f>
        <v>0</v>
      </c>
      <c r="H4623" s="578"/>
      <c r="I4623" s="543"/>
      <c r="J4623" s="542"/>
      <c r="K4623" s="580"/>
      <c r="L4623" s="584"/>
      <c r="M4623" s="585"/>
      <c r="N4623" s="588">
        <f>L4623+J4623</f>
        <v>0</v>
      </c>
      <c r="O4623" s="589"/>
      <c r="P4623" s="542"/>
      <c r="Q4623" s="580"/>
      <c r="R4623" s="584"/>
      <c r="S4623" s="585"/>
      <c r="T4623" s="588">
        <f>R4623-P4623</f>
        <v>0</v>
      </c>
      <c r="U4623" s="589"/>
      <c r="V4623" s="310"/>
      <c r="W4623" s="310"/>
      <c r="X4623" s="578"/>
      <c r="Y4623" s="543"/>
      <c r="Z4623" s="542"/>
      <c r="AA4623" s="543"/>
      <c r="AB4623" s="542"/>
      <c r="AC4623" s="543"/>
      <c r="AD4623" s="542"/>
      <c r="AE4623" s="580"/>
      <c r="AF4623" s="584"/>
      <c r="AG4623" s="585"/>
      <c r="AH4623" s="595">
        <f>IF(AD4623=0,0,(AF4623/AD4623)*100)</f>
        <v>0</v>
      </c>
      <c r="AI4623" s="596"/>
      <c r="AJ4623" s="542"/>
      <c r="AK4623" s="580"/>
      <c r="AL4623" s="584"/>
      <c r="AM4623" s="585"/>
      <c r="AN4623" s="595">
        <f>IF(AJ4623=0,0,(AL4623/AJ4623)*100)</f>
        <v>0</v>
      </c>
      <c r="AO4623" s="596"/>
      <c r="AP4623" s="542"/>
      <c r="AQ4623" s="580"/>
      <c r="AR4623" s="584"/>
      <c r="AS4623" s="585"/>
      <c r="AT4623" s="595">
        <f>IF(AP4623=0,0,(AR4623/AP4623)*100)</f>
        <v>0</v>
      </c>
      <c r="AU4623" s="596"/>
      <c r="AV4623" s="599">
        <f>AD4623+AJ4623+AP4623</f>
        <v>0</v>
      </c>
      <c r="AW4623" s="600"/>
      <c r="AX4623" s="630">
        <f>AF4623+AL4623+AR4623</f>
        <v>0</v>
      </c>
      <c r="AY4623" s="631"/>
      <c r="AZ4623" s="595">
        <f>IF(AV4623=0,0,(AX4623/AV4623)*100)</f>
        <v>0</v>
      </c>
      <c r="BA4623" s="596"/>
      <c r="BB4623" s="542"/>
      <c r="BC4623" s="580"/>
      <c r="BD4623" s="584"/>
      <c r="BE4623" s="585"/>
      <c r="BF4623" s="595">
        <f>IF(BB4623=0,0,(BD4623/BB4623)*100)</f>
        <v>0</v>
      </c>
      <c r="BG4623" s="596"/>
      <c r="BH4623" s="599">
        <f>AV4623+BB4623</f>
        <v>0</v>
      </c>
      <c r="BI4623" s="600"/>
      <c r="BJ4623" s="630">
        <f>AX4623+BD4623</f>
        <v>0</v>
      </c>
      <c r="BK4623" s="631"/>
      <c r="BL4623" s="595">
        <f>IF(BH4623=0,0,(BJ4623/BH4623)*100)</f>
        <v>0</v>
      </c>
      <c r="BM4623" s="596"/>
      <c r="BN4623" s="656">
        <f>(AF4623*2)+(AL4623*2)+(AR4623*3)+BD4623</f>
        <v>0</v>
      </c>
      <c r="BO4623" s="657"/>
      <c r="BP4623" s="658"/>
      <c r="BQ4623" s="676">
        <f t="shared" ref="BQ4623" si="3385">IF(BS4623=0,0,50*BR4623/BS4623)</f>
        <v>0</v>
      </c>
      <c r="BR4623" s="662">
        <f>(BN4623*BU$11)+(N4623*BU$12)+(Z4623*BU$13)+(R4623*BU$14)+(X4623*BU$15)+(AB4623*BU$16)</f>
        <v>0</v>
      </c>
      <c r="BS4623" s="662">
        <f>((BB4623-BD4623)*BU$18)+((AV4623-AX4623)*BU$17)+(H4623*BU$19)+(P4623*BU$20)</f>
        <v>0</v>
      </c>
      <c r="BT4623" s="15"/>
      <c r="BU4623" s="15"/>
      <c r="BV4623" s="278"/>
    </row>
    <row r="4624" spans="1:74" ht="21.75" hidden="1" customHeight="1" x14ac:dyDescent="0.25">
      <c r="A4624" s="95"/>
      <c r="B4624" s="571"/>
      <c r="C4624" s="642" t="str">
        <f>IF(ROSTER!D$18="","",ROSTER!D$18)</f>
        <v/>
      </c>
      <c r="D4624" s="643"/>
      <c r="E4624" s="575"/>
      <c r="F4624" s="577"/>
      <c r="G4624" s="583"/>
      <c r="H4624" s="579"/>
      <c r="I4624" s="545"/>
      <c r="J4624" s="544"/>
      <c r="K4624" s="581"/>
      <c r="L4624" s="586"/>
      <c r="M4624" s="587"/>
      <c r="N4624" s="592"/>
      <c r="O4624" s="603"/>
      <c r="P4624" s="544"/>
      <c r="Q4624" s="581"/>
      <c r="R4624" s="586"/>
      <c r="S4624" s="587"/>
      <c r="T4624" s="592"/>
      <c r="U4624" s="603"/>
      <c r="V4624" s="311"/>
      <c r="W4624" s="311"/>
      <c r="X4624" s="579"/>
      <c r="Y4624" s="545"/>
      <c r="Z4624" s="544"/>
      <c r="AA4624" s="545"/>
      <c r="AB4624" s="544"/>
      <c r="AC4624" s="545"/>
      <c r="AD4624" s="544"/>
      <c r="AE4624" s="581"/>
      <c r="AF4624" s="586"/>
      <c r="AG4624" s="587"/>
      <c r="AH4624" s="626"/>
      <c r="AI4624" s="627"/>
      <c r="AJ4624" s="544"/>
      <c r="AK4624" s="581"/>
      <c r="AL4624" s="586"/>
      <c r="AM4624" s="587"/>
      <c r="AN4624" s="626"/>
      <c r="AO4624" s="627"/>
      <c r="AP4624" s="544"/>
      <c r="AQ4624" s="581"/>
      <c r="AR4624" s="586"/>
      <c r="AS4624" s="587"/>
      <c r="AT4624" s="626"/>
      <c r="AU4624" s="627"/>
      <c r="AV4624" s="628"/>
      <c r="AW4624" s="629"/>
      <c r="AX4624" s="632"/>
      <c r="AY4624" s="633"/>
      <c r="AZ4624" s="626"/>
      <c r="BA4624" s="627"/>
      <c r="BB4624" s="544"/>
      <c r="BC4624" s="581"/>
      <c r="BD4624" s="586"/>
      <c r="BE4624" s="587"/>
      <c r="BF4624" s="626"/>
      <c r="BG4624" s="627"/>
      <c r="BH4624" s="628"/>
      <c r="BI4624" s="629"/>
      <c r="BJ4624" s="632"/>
      <c r="BK4624" s="633"/>
      <c r="BL4624" s="626"/>
      <c r="BM4624" s="627"/>
      <c r="BN4624" s="678"/>
      <c r="BO4624" s="679"/>
      <c r="BP4624" s="680"/>
      <c r="BQ4624" s="677"/>
      <c r="BR4624" s="663"/>
      <c r="BS4624" s="663"/>
      <c r="BT4624" s="15"/>
      <c r="BU4624" s="15"/>
      <c r="BV4624" s="95"/>
    </row>
    <row r="4625" spans="1:74" ht="21.75" hidden="1" customHeight="1" x14ac:dyDescent="0.25">
      <c r="A4625" s="95"/>
      <c r="B4625" s="570" t="str">
        <f>IF(ROSTER!B$20="","",ROSTER!B$20)</f>
        <v/>
      </c>
      <c r="C4625" s="572" t="str">
        <f>IF(ROSTER!C$20="","",ROSTER!C$20)</f>
        <v/>
      </c>
      <c r="D4625" s="573"/>
      <c r="E4625" s="574"/>
      <c r="F4625" s="576">
        <f>IF(E4625="y",1,IF(E4625="S",1,0))</f>
        <v>0</v>
      </c>
      <c r="G4625" s="582">
        <f>IF(E4625="S",1,0)</f>
        <v>0</v>
      </c>
      <c r="H4625" s="578"/>
      <c r="I4625" s="543"/>
      <c r="J4625" s="542"/>
      <c r="K4625" s="580"/>
      <c r="L4625" s="584"/>
      <c r="M4625" s="585"/>
      <c r="N4625" s="588">
        <f>L4625+J4625</f>
        <v>0</v>
      </c>
      <c r="O4625" s="589"/>
      <c r="P4625" s="542"/>
      <c r="Q4625" s="580"/>
      <c r="R4625" s="584"/>
      <c r="S4625" s="585"/>
      <c r="T4625" s="588">
        <f>R4625-P4625</f>
        <v>0</v>
      </c>
      <c r="U4625" s="589"/>
      <c r="V4625" s="310"/>
      <c r="W4625" s="310"/>
      <c r="X4625" s="578"/>
      <c r="Y4625" s="543"/>
      <c r="Z4625" s="542"/>
      <c r="AA4625" s="543"/>
      <c r="AB4625" s="542"/>
      <c r="AC4625" s="543"/>
      <c r="AD4625" s="542"/>
      <c r="AE4625" s="580"/>
      <c r="AF4625" s="584"/>
      <c r="AG4625" s="585"/>
      <c r="AH4625" s="595">
        <f>IF(AD4625=0,0,(AF4625/AD4625)*100)</f>
        <v>0</v>
      </c>
      <c r="AI4625" s="596"/>
      <c r="AJ4625" s="542"/>
      <c r="AK4625" s="580"/>
      <c r="AL4625" s="584"/>
      <c r="AM4625" s="585"/>
      <c r="AN4625" s="595">
        <f>IF(AJ4625=0,0,(AL4625/AJ4625)*100)</f>
        <v>0</v>
      </c>
      <c r="AO4625" s="596"/>
      <c r="AP4625" s="542"/>
      <c r="AQ4625" s="580"/>
      <c r="AR4625" s="584"/>
      <c r="AS4625" s="585"/>
      <c r="AT4625" s="595">
        <f>IF(AP4625=0,0,(AR4625/AP4625)*100)</f>
        <v>0</v>
      </c>
      <c r="AU4625" s="596"/>
      <c r="AV4625" s="599">
        <f>AD4625+AJ4625+AP4625</f>
        <v>0</v>
      </c>
      <c r="AW4625" s="600"/>
      <c r="AX4625" s="630">
        <f>AF4625+AL4625+AR4625</f>
        <v>0</v>
      </c>
      <c r="AY4625" s="631"/>
      <c r="AZ4625" s="595">
        <f>IF(AV4625=0,0,(AX4625/AV4625)*100)</f>
        <v>0</v>
      </c>
      <c r="BA4625" s="596"/>
      <c r="BB4625" s="542"/>
      <c r="BC4625" s="580"/>
      <c r="BD4625" s="584"/>
      <c r="BE4625" s="585"/>
      <c r="BF4625" s="595">
        <f>IF(BB4625=0,0,(BD4625/BB4625)*100)</f>
        <v>0</v>
      </c>
      <c r="BG4625" s="596"/>
      <c r="BH4625" s="599">
        <f>AV4625+BB4625</f>
        <v>0</v>
      </c>
      <c r="BI4625" s="600"/>
      <c r="BJ4625" s="630">
        <f>AX4625+BD4625</f>
        <v>0</v>
      </c>
      <c r="BK4625" s="631"/>
      <c r="BL4625" s="595">
        <f>IF(BH4625=0,0,(BJ4625/BH4625)*100)</f>
        <v>0</v>
      </c>
      <c r="BM4625" s="596"/>
      <c r="BN4625" s="656">
        <f>(AF4625*2)+(AL4625*2)+(AR4625*3)+BD4625</f>
        <v>0</v>
      </c>
      <c r="BO4625" s="657"/>
      <c r="BP4625" s="658"/>
      <c r="BQ4625" s="676">
        <f t="shared" ref="BQ4625" si="3386">IF(BS4625=0,0,50*BR4625/BS4625)</f>
        <v>0</v>
      </c>
      <c r="BR4625" s="662">
        <f>(BN4625*BU$11)+(N4625*BU$12)+(Z4625*BU$13)+(R4625*BU$14)+(X4625*BU$15)+(AB4625*BU$16)</f>
        <v>0</v>
      </c>
      <c r="BS4625" s="662">
        <f>((BB4625-BD4625)*BU$18)+((AV4625-AX4625)*BU$17)+(H4625*BU$19)+(P4625*BU$20)</f>
        <v>0</v>
      </c>
      <c r="BT4625" s="15"/>
      <c r="BU4625" s="15"/>
      <c r="BV4625" s="95"/>
    </row>
    <row r="4626" spans="1:74" ht="21.75" hidden="1" customHeight="1" x14ac:dyDescent="0.25">
      <c r="A4626" s="95"/>
      <c r="B4626" s="571"/>
      <c r="C4626" s="642" t="str">
        <f>IF(ROSTER!D$20="","",ROSTER!D$20)</f>
        <v/>
      </c>
      <c r="D4626" s="643"/>
      <c r="E4626" s="575"/>
      <c r="F4626" s="577"/>
      <c r="G4626" s="583"/>
      <c r="H4626" s="579"/>
      <c r="I4626" s="545"/>
      <c r="J4626" s="544"/>
      <c r="K4626" s="581"/>
      <c r="L4626" s="586"/>
      <c r="M4626" s="587"/>
      <c r="N4626" s="592"/>
      <c r="O4626" s="603"/>
      <c r="P4626" s="544"/>
      <c r="Q4626" s="581"/>
      <c r="R4626" s="586"/>
      <c r="S4626" s="587"/>
      <c r="T4626" s="592"/>
      <c r="U4626" s="603"/>
      <c r="V4626" s="311"/>
      <c r="W4626" s="311"/>
      <c r="X4626" s="579"/>
      <c r="Y4626" s="545"/>
      <c r="Z4626" s="544"/>
      <c r="AA4626" s="545"/>
      <c r="AB4626" s="544"/>
      <c r="AC4626" s="545"/>
      <c r="AD4626" s="544"/>
      <c r="AE4626" s="581"/>
      <c r="AF4626" s="586"/>
      <c r="AG4626" s="587"/>
      <c r="AH4626" s="626"/>
      <c r="AI4626" s="627"/>
      <c r="AJ4626" s="544"/>
      <c r="AK4626" s="581"/>
      <c r="AL4626" s="586"/>
      <c r="AM4626" s="587"/>
      <c r="AN4626" s="626"/>
      <c r="AO4626" s="627"/>
      <c r="AP4626" s="544"/>
      <c r="AQ4626" s="581"/>
      <c r="AR4626" s="586"/>
      <c r="AS4626" s="587"/>
      <c r="AT4626" s="626"/>
      <c r="AU4626" s="627"/>
      <c r="AV4626" s="628"/>
      <c r="AW4626" s="629"/>
      <c r="AX4626" s="632"/>
      <c r="AY4626" s="633"/>
      <c r="AZ4626" s="626"/>
      <c r="BA4626" s="627"/>
      <c r="BB4626" s="544"/>
      <c r="BC4626" s="581"/>
      <c r="BD4626" s="586"/>
      <c r="BE4626" s="587"/>
      <c r="BF4626" s="626"/>
      <c r="BG4626" s="627"/>
      <c r="BH4626" s="628"/>
      <c r="BI4626" s="629"/>
      <c r="BJ4626" s="632"/>
      <c r="BK4626" s="633"/>
      <c r="BL4626" s="626"/>
      <c r="BM4626" s="627"/>
      <c r="BN4626" s="678"/>
      <c r="BO4626" s="679"/>
      <c r="BP4626" s="680"/>
      <c r="BQ4626" s="677"/>
      <c r="BR4626" s="663"/>
      <c r="BS4626" s="663"/>
      <c r="BT4626" s="15"/>
      <c r="BU4626" s="15"/>
      <c r="BV4626" s="95"/>
    </row>
    <row r="4627" spans="1:74" ht="21.75" hidden="1" customHeight="1" x14ac:dyDescent="0.25">
      <c r="A4627" s="95"/>
      <c r="B4627" s="570" t="str">
        <f>IF(ROSTER!B$22="","",ROSTER!B$22)</f>
        <v/>
      </c>
      <c r="C4627" s="572" t="str">
        <f>IF(ROSTER!C$22="","",ROSTER!C$22)</f>
        <v/>
      </c>
      <c r="D4627" s="573"/>
      <c r="E4627" s="574"/>
      <c r="F4627" s="576">
        <f>IF(E4627="y",1,IF(E4627="S",1,0))</f>
        <v>0</v>
      </c>
      <c r="G4627" s="582">
        <f>IF(E4627="S",1,0)</f>
        <v>0</v>
      </c>
      <c r="H4627" s="578"/>
      <c r="I4627" s="543"/>
      <c r="J4627" s="542"/>
      <c r="K4627" s="580"/>
      <c r="L4627" s="584"/>
      <c r="M4627" s="585"/>
      <c r="N4627" s="588">
        <f>L4627+J4627</f>
        <v>0</v>
      </c>
      <c r="O4627" s="589"/>
      <c r="P4627" s="542"/>
      <c r="Q4627" s="580"/>
      <c r="R4627" s="584"/>
      <c r="S4627" s="585"/>
      <c r="T4627" s="588">
        <f>R4627-P4627</f>
        <v>0</v>
      </c>
      <c r="U4627" s="589"/>
      <c r="V4627" s="310"/>
      <c r="W4627" s="310"/>
      <c r="X4627" s="578"/>
      <c r="Y4627" s="543"/>
      <c r="Z4627" s="542"/>
      <c r="AA4627" s="543"/>
      <c r="AB4627" s="542"/>
      <c r="AC4627" s="543"/>
      <c r="AD4627" s="542"/>
      <c r="AE4627" s="580"/>
      <c r="AF4627" s="584"/>
      <c r="AG4627" s="585"/>
      <c r="AH4627" s="595">
        <f>IF(AD4627=0,0,(AF4627/AD4627)*100)</f>
        <v>0</v>
      </c>
      <c r="AI4627" s="596"/>
      <c r="AJ4627" s="542"/>
      <c r="AK4627" s="580"/>
      <c r="AL4627" s="584"/>
      <c r="AM4627" s="585"/>
      <c r="AN4627" s="595">
        <f>IF(AJ4627=0,0,(AL4627/AJ4627)*100)</f>
        <v>0</v>
      </c>
      <c r="AO4627" s="596"/>
      <c r="AP4627" s="542"/>
      <c r="AQ4627" s="580"/>
      <c r="AR4627" s="584"/>
      <c r="AS4627" s="585"/>
      <c r="AT4627" s="595">
        <f>IF(AP4627=0,0,(AR4627/AP4627)*100)</f>
        <v>0</v>
      </c>
      <c r="AU4627" s="596"/>
      <c r="AV4627" s="599">
        <f>AD4627+AJ4627+AP4627</f>
        <v>0</v>
      </c>
      <c r="AW4627" s="600"/>
      <c r="AX4627" s="630">
        <f>AF4627+AL4627+AR4627</f>
        <v>0</v>
      </c>
      <c r="AY4627" s="631"/>
      <c r="AZ4627" s="595">
        <f>IF(AV4627=0,0,(AX4627/AV4627)*100)</f>
        <v>0</v>
      </c>
      <c r="BA4627" s="596"/>
      <c r="BB4627" s="542"/>
      <c r="BC4627" s="580"/>
      <c r="BD4627" s="584"/>
      <c r="BE4627" s="585"/>
      <c r="BF4627" s="595">
        <f>IF(BB4627=0,0,(BD4627/BB4627)*100)</f>
        <v>0</v>
      </c>
      <c r="BG4627" s="596"/>
      <c r="BH4627" s="599">
        <f>AV4627+BB4627</f>
        <v>0</v>
      </c>
      <c r="BI4627" s="600"/>
      <c r="BJ4627" s="630">
        <f>AX4627+BD4627</f>
        <v>0</v>
      </c>
      <c r="BK4627" s="631"/>
      <c r="BL4627" s="595">
        <f>IF(BH4627=0,0,(BJ4627/BH4627)*100)</f>
        <v>0</v>
      </c>
      <c r="BM4627" s="596"/>
      <c r="BN4627" s="656">
        <f>(AF4627*2)+(AL4627*2)+(AR4627*3)+BD4627</f>
        <v>0</v>
      </c>
      <c r="BO4627" s="657"/>
      <c r="BP4627" s="658"/>
      <c r="BQ4627" s="676">
        <f t="shared" ref="BQ4627" si="3387">IF(BS4627=0,0,50*BR4627/BS4627)</f>
        <v>0</v>
      </c>
      <c r="BR4627" s="662">
        <f>(BN4627*BU$11)+(N4627*BU$12)+(Z4627*BU$13)+(R4627*BU$14)+(X4627*BU$15)+(AB4627*BU$16)</f>
        <v>0</v>
      </c>
      <c r="BS4627" s="662">
        <f>((BB4627-BD4627)*BU$18)+((AV4627-AX4627)*BU$17)+(H4627*BU$19)+(P4627*BU$20)</f>
        <v>0</v>
      </c>
      <c r="BT4627" s="15"/>
      <c r="BU4627" s="15"/>
      <c r="BV4627" s="95"/>
    </row>
    <row r="4628" spans="1:74" ht="21.75" hidden="1" customHeight="1" x14ac:dyDescent="0.25">
      <c r="A4628" s="95"/>
      <c r="B4628" s="571"/>
      <c r="C4628" s="642" t="str">
        <f>IF(ROSTER!D$22="","",ROSTER!D$22)</f>
        <v/>
      </c>
      <c r="D4628" s="643"/>
      <c r="E4628" s="575"/>
      <c r="F4628" s="577"/>
      <c r="G4628" s="583"/>
      <c r="H4628" s="579"/>
      <c r="I4628" s="545"/>
      <c r="J4628" s="544"/>
      <c r="K4628" s="581"/>
      <c r="L4628" s="586"/>
      <c r="M4628" s="587"/>
      <c r="N4628" s="592"/>
      <c r="O4628" s="603"/>
      <c r="P4628" s="544"/>
      <c r="Q4628" s="581"/>
      <c r="R4628" s="586"/>
      <c r="S4628" s="587"/>
      <c r="T4628" s="592"/>
      <c r="U4628" s="603"/>
      <c r="V4628" s="311"/>
      <c r="W4628" s="311"/>
      <c r="X4628" s="579"/>
      <c r="Y4628" s="545"/>
      <c r="Z4628" s="544"/>
      <c r="AA4628" s="545"/>
      <c r="AB4628" s="544"/>
      <c r="AC4628" s="545"/>
      <c r="AD4628" s="544"/>
      <c r="AE4628" s="581"/>
      <c r="AF4628" s="586"/>
      <c r="AG4628" s="587"/>
      <c r="AH4628" s="626"/>
      <c r="AI4628" s="627"/>
      <c r="AJ4628" s="544"/>
      <c r="AK4628" s="581"/>
      <c r="AL4628" s="586"/>
      <c r="AM4628" s="587"/>
      <c r="AN4628" s="626"/>
      <c r="AO4628" s="627"/>
      <c r="AP4628" s="544"/>
      <c r="AQ4628" s="581"/>
      <c r="AR4628" s="586"/>
      <c r="AS4628" s="587"/>
      <c r="AT4628" s="626"/>
      <c r="AU4628" s="627"/>
      <c r="AV4628" s="628"/>
      <c r="AW4628" s="629"/>
      <c r="AX4628" s="632"/>
      <c r="AY4628" s="633"/>
      <c r="AZ4628" s="626"/>
      <c r="BA4628" s="627"/>
      <c r="BB4628" s="544"/>
      <c r="BC4628" s="581"/>
      <c r="BD4628" s="586"/>
      <c r="BE4628" s="587"/>
      <c r="BF4628" s="626"/>
      <c r="BG4628" s="627"/>
      <c r="BH4628" s="628"/>
      <c r="BI4628" s="629"/>
      <c r="BJ4628" s="632"/>
      <c r="BK4628" s="633"/>
      <c r="BL4628" s="626"/>
      <c r="BM4628" s="627"/>
      <c r="BN4628" s="678"/>
      <c r="BO4628" s="679"/>
      <c r="BP4628" s="680"/>
      <c r="BQ4628" s="677"/>
      <c r="BR4628" s="663"/>
      <c r="BS4628" s="663"/>
      <c r="BT4628" s="15"/>
      <c r="BU4628" s="15"/>
      <c r="BV4628" s="95"/>
    </row>
    <row r="4629" spans="1:74" ht="21.75" hidden="1" customHeight="1" x14ac:dyDescent="0.25">
      <c r="A4629" s="95"/>
      <c r="B4629" s="570" t="str">
        <f>IF(ROSTER!B$24="","",ROSTER!B$24)</f>
        <v/>
      </c>
      <c r="C4629" s="572" t="str">
        <f>IF(ROSTER!C$24="","",ROSTER!C$24)</f>
        <v/>
      </c>
      <c r="D4629" s="573"/>
      <c r="E4629" s="574"/>
      <c r="F4629" s="576">
        <f>IF(E4629="y",1,IF(E4629="S",1,0))</f>
        <v>0</v>
      </c>
      <c r="G4629" s="582">
        <f>IF(E4629="S",1,0)</f>
        <v>0</v>
      </c>
      <c r="H4629" s="578"/>
      <c r="I4629" s="543"/>
      <c r="J4629" s="542"/>
      <c r="K4629" s="580"/>
      <c r="L4629" s="584"/>
      <c r="M4629" s="585"/>
      <c r="N4629" s="588">
        <f>L4629+J4629</f>
        <v>0</v>
      </c>
      <c r="O4629" s="589"/>
      <c r="P4629" s="542"/>
      <c r="Q4629" s="580"/>
      <c r="R4629" s="584"/>
      <c r="S4629" s="585"/>
      <c r="T4629" s="588">
        <f>R4629-P4629</f>
        <v>0</v>
      </c>
      <c r="U4629" s="589"/>
      <c r="V4629" s="310"/>
      <c r="W4629" s="310"/>
      <c r="X4629" s="578"/>
      <c r="Y4629" s="543"/>
      <c r="Z4629" s="542"/>
      <c r="AA4629" s="543"/>
      <c r="AB4629" s="542"/>
      <c r="AC4629" s="543"/>
      <c r="AD4629" s="542"/>
      <c r="AE4629" s="580"/>
      <c r="AF4629" s="584"/>
      <c r="AG4629" s="585"/>
      <c r="AH4629" s="595">
        <f>IF(AD4629=0,0,(AF4629/AD4629)*100)</f>
        <v>0</v>
      </c>
      <c r="AI4629" s="596"/>
      <c r="AJ4629" s="542"/>
      <c r="AK4629" s="580"/>
      <c r="AL4629" s="584"/>
      <c r="AM4629" s="585"/>
      <c r="AN4629" s="595">
        <f>IF(AJ4629=0,0,(AL4629/AJ4629)*100)</f>
        <v>0</v>
      </c>
      <c r="AO4629" s="596"/>
      <c r="AP4629" s="542"/>
      <c r="AQ4629" s="580"/>
      <c r="AR4629" s="584"/>
      <c r="AS4629" s="585"/>
      <c r="AT4629" s="595">
        <f>IF(AP4629=0,0,(AR4629/AP4629)*100)</f>
        <v>0</v>
      </c>
      <c r="AU4629" s="596"/>
      <c r="AV4629" s="599">
        <f>AD4629+AJ4629+AP4629</f>
        <v>0</v>
      </c>
      <c r="AW4629" s="600"/>
      <c r="AX4629" s="630">
        <f>AF4629+AL4629+AR4629</f>
        <v>0</v>
      </c>
      <c r="AY4629" s="631"/>
      <c r="AZ4629" s="595">
        <f>IF(AV4629=0,0,(AX4629/AV4629)*100)</f>
        <v>0</v>
      </c>
      <c r="BA4629" s="596"/>
      <c r="BB4629" s="542"/>
      <c r="BC4629" s="580"/>
      <c r="BD4629" s="584"/>
      <c r="BE4629" s="585"/>
      <c r="BF4629" s="595">
        <f>IF(BB4629=0,0,(BD4629/BB4629)*100)</f>
        <v>0</v>
      </c>
      <c r="BG4629" s="596"/>
      <c r="BH4629" s="599">
        <f>AV4629+BB4629</f>
        <v>0</v>
      </c>
      <c r="BI4629" s="600"/>
      <c r="BJ4629" s="630">
        <f>AX4629+BD4629</f>
        <v>0</v>
      </c>
      <c r="BK4629" s="631"/>
      <c r="BL4629" s="595">
        <f>IF(BH4629=0,0,(BJ4629/BH4629)*100)</f>
        <v>0</v>
      </c>
      <c r="BM4629" s="596"/>
      <c r="BN4629" s="656">
        <f>(AF4629*2)+(AL4629*2)+(AR4629*3)+BD4629</f>
        <v>0</v>
      </c>
      <c r="BO4629" s="657"/>
      <c r="BP4629" s="658"/>
      <c r="BQ4629" s="676">
        <f t="shared" ref="BQ4629" si="3388">IF(BS4629=0,0,50*BR4629/BS4629)</f>
        <v>0</v>
      </c>
      <c r="BR4629" s="662">
        <f>(BN4629*BU$11)+(N4629*BU$12)+(Z4629*BU$13)+(R4629*BU$14)+(X4629*BU$15)+(AB4629*BU$16)</f>
        <v>0</v>
      </c>
      <c r="BS4629" s="662">
        <f>((BB4629-BD4629)*BU$18)+((AV4629-AX4629)*BU$17)+(H4629*BU$19)+(P4629*BU$20)</f>
        <v>0</v>
      </c>
      <c r="BT4629" s="15"/>
      <c r="BU4629" s="15"/>
      <c r="BV4629" s="95"/>
    </row>
    <row r="4630" spans="1:74" ht="21.75" hidden="1" customHeight="1" x14ac:dyDescent="0.25">
      <c r="A4630" s="95"/>
      <c r="B4630" s="571"/>
      <c r="C4630" s="642" t="str">
        <f>IF(ROSTER!D$24="","",ROSTER!D$24)</f>
        <v/>
      </c>
      <c r="D4630" s="643"/>
      <c r="E4630" s="575"/>
      <c r="F4630" s="577"/>
      <c r="G4630" s="583"/>
      <c r="H4630" s="579"/>
      <c r="I4630" s="545"/>
      <c r="J4630" s="544"/>
      <c r="K4630" s="581"/>
      <c r="L4630" s="586"/>
      <c r="M4630" s="587"/>
      <c r="N4630" s="592"/>
      <c r="O4630" s="603"/>
      <c r="P4630" s="544"/>
      <c r="Q4630" s="581"/>
      <c r="R4630" s="586"/>
      <c r="S4630" s="587"/>
      <c r="T4630" s="592"/>
      <c r="U4630" s="603"/>
      <c r="V4630" s="311"/>
      <c r="W4630" s="311"/>
      <c r="X4630" s="579"/>
      <c r="Y4630" s="545"/>
      <c r="Z4630" s="544"/>
      <c r="AA4630" s="545"/>
      <c r="AB4630" s="544"/>
      <c r="AC4630" s="545"/>
      <c r="AD4630" s="544"/>
      <c r="AE4630" s="581"/>
      <c r="AF4630" s="586"/>
      <c r="AG4630" s="587"/>
      <c r="AH4630" s="626"/>
      <c r="AI4630" s="627"/>
      <c r="AJ4630" s="544"/>
      <c r="AK4630" s="581"/>
      <c r="AL4630" s="586"/>
      <c r="AM4630" s="587"/>
      <c r="AN4630" s="626"/>
      <c r="AO4630" s="627"/>
      <c r="AP4630" s="544"/>
      <c r="AQ4630" s="581"/>
      <c r="AR4630" s="586"/>
      <c r="AS4630" s="587"/>
      <c r="AT4630" s="626"/>
      <c r="AU4630" s="627"/>
      <c r="AV4630" s="628"/>
      <c r="AW4630" s="629"/>
      <c r="AX4630" s="632"/>
      <c r="AY4630" s="633"/>
      <c r="AZ4630" s="626"/>
      <c r="BA4630" s="627"/>
      <c r="BB4630" s="544"/>
      <c r="BC4630" s="581"/>
      <c r="BD4630" s="586"/>
      <c r="BE4630" s="587"/>
      <c r="BF4630" s="626"/>
      <c r="BG4630" s="627"/>
      <c r="BH4630" s="628"/>
      <c r="BI4630" s="629"/>
      <c r="BJ4630" s="632"/>
      <c r="BK4630" s="633"/>
      <c r="BL4630" s="626"/>
      <c r="BM4630" s="627"/>
      <c r="BN4630" s="678"/>
      <c r="BO4630" s="679"/>
      <c r="BP4630" s="680"/>
      <c r="BQ4630" s="677"/>
      <c r="BR4630" s="663"/>
      <c r="BS4630" s="663"/>
      <c r="BT4630" s="15"/>
      <c r="BU4630" s="15"/>
      <c r="BV4630" s="95"/>
    </row>
    <row r="4631" spans="1:74" ht="21.75" hidden="1" customHeight="1" x14ac:dyDescent="0.25">
      <c r="A4631" s="95"/>
      <c r="B4631" s="570" t="str">
        <f>IF(ROSTER!B$26="","",ROSTER!B$26)</f>
        <v/>
      </c>
      <c r="C4631" s="572" t="str">
        <f>IF(ROSTER!C$26="","",ROSTER!C$26)</f>
        <v/>
      </c>
      <c r="D4631" s="573"/>
      <c r="E4631" s="574"/>
      <c r="F4631" s="576">
        <f>IF(E4631="y",1,IF(E4631="S",1,0))</f>
        <v>0</v>
      </c>
      <c r="G4631" s="582">
        <f>IF(E4631="S",1,0)</f>
        <v>0</v>
      </c>
      <c r="H4631" s="578"/>
      <c r="I4631" s="543"/>
      <c r="J4631" s="542"/>
      <c r="K4631" s="580"/>
      <c r="L4631" s="584"/>
      <c r="M4631" s="585"/>
      <c r="N4631" s="588">
        <f>L4631+J4631</f>
        <v>0</v>
      </c>
      <c r="O4631" s="589"/>
      <c r="P4631" s="542"/>
      <c r="Q4631" s="580"/>
      <c r="R4631" s="584"/>
      <c r="S4631" s="585"/>
      <c r="T4631" s="588">
        <f>R4631-P4631</f>
        <v>0</v>
      </c>
      <c r="U4631" s="589"/>
      <c r="V4631" s="310"/>
      <c r="W4631" s="310"/>
      <c r="X4631" s="578"/>
      <c r="Y4631" s="543"/>
      <c r="Z4631" s="542"/>
      <c r="AA4631" s="543"/>
      <c r="AB4631" s="542"/>
      <c r="AC4631" s="543"/>
      <c r="AD4631" s="542"/>
      <c r="AE4631" s="580"/>
      <c r="AF4631" s="584"/>
      <c r="AG4631" s="585"/>
      <c r="AH4631" s="595">
        <f>IF(AD4631=0,0,(AF4631/AD4631)*100)</f>
        <v>0</v>
      </c>
      <c r="AI4631" s="596"/>
      <c r="AJ4631" s="542"/>
      <c r="AK4631" s="580"/>
      <c r="AL4631" s="584"/>
      <c r="AM4631" s="585"/>
      <c r="AN4631" s="595">
        <f>IF(AJ4631=0,0,(AL4631/AJ4631)*100)</f>
        <v>0</v>
      </c>
      <c r="AO4631" s="596"/>
      <c r="AP4631" s="542"/>
      <c r="AQ4631" s="580"/>
      <c r="AR4631" s="584"/>
      <c r="AS4631" s="585"/>
      <c r="AT4631" s="595">
        <f>IF(AP4631=0,0,(AR4631/AP4631)*100)</f>
        <v>0</v>
      </c>
      <c r="AU4631" s="596"/>
      <c r="AV4631" s="599">
        <f>AD4631+AJ4631+AP4631</f>
        <v>0</v>
      </c>
      <c r="AW4631" s="600"/>
      <c r="AX4631" s="630">
        <f>AF4631+AL4631+AR4631</f>
        <v>0</v>
      </c>
      <c r="AY4631" s="631"/>
      <c r="AZ4631" s="595">
        <f>IF(AV4631=0,0,(AX4631/AV4631)*100)</f>
        <v>0</v>
      </c>
      <c r="BA4631" s="596"/>
      <c r="BB4631" s="542"/>
      <c r="BC4631" s="580"/>
      <c r="BD4631" s="584"/>
      <c r="BE4631" s="585"/>
      <c r="BF4631" s="595">
        <f>IF(BB4631=0,0,(BD4631/BB4631)*100)</f>
        <v>0</v>
      </c>
      <c r="BG4631" s="596"/>
      <c r="BH4631" s="599">
        <f>AV4631+BB4631</f>
        <v>0</v>
      </c>
      <c r="BI4631" s="600"/>
      <c r="BJ4631" s="630">
        <f>AX4631+BD4631</f>
        <v>0</v>
      </c>
      <c r="BK4631" s="631"/>
      <c r="BL4631" s="595">
        <f>IF(BH4631=0,0,(BJ4631/BH4631)*100)</f>
        <v>0</v>
      </c>
      <c r="BM4631" s="596"/>
      <c r="BN4631" s="656">
        <f>(AF4631*2)+(AL4631*2)+(AR4631*3)+BD4631</f>
        <v>0</v>
      </c>
      <c r="BO4631" s="657"/>
      <c r="BP4631" s="658"/>
      <c r="BQ4631" s="676">
        <f t="shared" ref="BQ4631" si="3389">IF(BS4631=0,0,50*BR4631/BS4631)</f>
        <v>0</v>
      </c>
      <c r="BR4631" s="662">
        <f>(BN4631*BU$11)+(N4631*BU$12)+(Z4631*BU$13)+(R4631*BU$14)+(X4631*BU$15)+(AB4631*BU$16)</f>
        <v>0</v>
      </c>
      <c r="BS4631" s="662">
        <f>((BB4631-BD4631)*BU$18)+((AV4631-AX4631)*BU$17)+(H4631*BU$19)+(P4631*BU$20)</f>
        <v>0</v>
      </c>
      <c r="BT4631" s="15"/>
      <c r="BU4631" s="15"/>
      <c r="BV4631" s="95"/>
    </row>
    <row r="4632" spans="1:74" ht="21.75" hidden="1" customHeight="1" x14ac:dyDescent="0.25">
      <c r="A4632" s="95"/>
      <c r="B4632" s="571"/>
      <c r="C4632" s="642" t="str">
        <f>IF(ROSTER!D$26="","",ROSTER!D$26)</f>
        <v/>
      </c>
      <c r="D4632" s="643"/>
      <c r="E4632" s="575"/>
      <c r="F4632" s="577"/>
      <c r="G4632" s="583"/>
      <c r="H4632" s="579"/>
      <c r="I4632" s="545"/>
      <c r="J4632" s="544"/>
      <c r="K4632" s="581"/>
      <c r="L4632" s="586"/>
      <c r="M4632" s="587"/>
      <c r="N4632" s="592"/>
      <c r="O4632" s="603"/>
      <c r="P4632" s="544"/>
      <c r="Q4632" s="581"/>
      <c r="R4632" s="586"/>
      <c r="S4632" s="587"/>
      <c r="T4632" s="592"/>
      <c r="U4632" s="603"/>
      <c r="V4632" s="311"/>
      <c r="W4632" s="311"/>
      <c r="X4632" s="579"/>
      <c r="Y4632" s="545"/>
      <c r="Z4632" s="544"/>
      <c r="AA4632" s="545"/>
      <c r="AB4632" s="544"/>
      <c r="AC4632" s="545"/>
      <c r="AD4632" s="544"/>
      <c r="AE4632" s="581"/>
      <c r="AF4632" s="586"/>
      <c r="AG4632" s="587"/>
      <c r="AH4632" s="626"/>
      <c r="AI4632" s="627"/>
      <c r="AJ4632" s="544"/>
      <c r="AK4632" s="581"/>
      <c r="AL4632" s="586"/>
      <c r="AM4632" s="587"/>
      <c r="AN4632" s="626"/>
      <c r="AO4632" s="627"/>
      <c r="AP4632" s="544"/>
      <c r="AQ4632" s="581"/>
      <c r="AR4632" s="586"/>
      <c r="AS4632" s="587"/>
      <c r="AT4632" s="626"/>
      <c r="AU4632" s="627"/>
      <c r="AV4632" s="628"/>
      <c r="AW4632" s="629"/>
      <c r="AX4632" s="632"/>
      <c r="AY4632" s="633"/>
      <c r="AZ4632" s="626"/>
      <c r="BA4632" s="627"/>
      <c r="BB4632" s="544"/>
      <c r="BC4632" s="581"/>
      <c r="BD4632" s="586"/>
      <c r="BE4632" s="587"/>
      <c r="BF4632" s="626"/>
      <c r="BG4632" s="627"/>
      <c r="BH4632" s="628"/>
      <c r="BI4632" s="629"/>
      <c r="BJ4632" s="632"/>
      <c r="BK4632" s="633"/>
      <c r="BL4632" s="626"/>
      <c r="BM4632" s="627"/>
      <c r="BN4632" s="678"/>
      <c r="BO4632" s="679"/>
      <c r="BP4632" s="680"/>
      <c r="BQ4632" s="677"/>
      <c r="BR4632" s="663"/>
      <c r="BS4632" s="663"/>
      <c r="BT4632" s="15"/>
      <c r="BU4632" s="15"/>
      <c r="BV4632" s="95"/>
    </row>
    <row r="4633" spans="1:74" ht="21.75" hidden="1" customHeight="1" x14ac:dyDescent="0.25">
      <c r="A4633" s="95"/>
      <c r="B4633" s="570" t="str">
        <f>IF(ROSTER!B$28="","",ROSTER!B$28)</f>
        <v/>
      </c>
      <c r="C4633" s="572" t="str">
        <f>IF(ROSTER!C$28="","",ROSTER!C$28)</f>
        <v/>
      </c>
      <c r="D4633" s="573"/>
      <c r="E4633" s="574"/>
      <c r="F4633" s="576">
        <f>IF(E4633="y",1,IF(E4633="S",1,0))</f>
        <v>0</v>
      </c>
      <c r="G4633" s="582">
        <f>IF(E4633="S",1,0)</f>
        <v>0</v>
      </c>
      <c r="H4633" s="578"/>
      <c r="I4633" s="543"/>
      <c r="J4633" s="542"/>
      <c r="K4633" s="580"/>
      <c r="L4633" s="584"/>
      <c r="M4633" s="585"/>
      <c r="N4633" s="588">
        <f>L4633+J4633</f>
        <v>0</v>
      </c>
      <c r="O4633" s="589"/>
      <c r="P4633" s="542"/>
      <c r="Q4633" s="580"/>
      <c r="R4633" s="584"/>
      <c r="S4633" s="585"/>
      <c r="T4633" s="588">
        <f>R4633-P4633</f>
        <v>0</v>
      </c>
      <c r="U4633" s="589"/>
      <c r="V4633" s="310"/>
      <c r="W4633" s="310"/>
      <c r="X4633" s="578"/>
      <c r="Y4633" s="543"/>
      <c r="Z4633" s="542"/>
      <c r="AA4633" s="543"/>
      <c r="AB4633" s="542"/>
      <c r="AC4633" s="543"/>
      <c r="AD4633" s="542"/>
      <c r="AE4633" s="580"/>
      <c r="AF4633" s="584"/>
      <c r="AG4633" s="585"/>
      <c r="AH4633" s="595">
        <f>IF(AD4633=0,0,(AF4633/AD4633)*100)</f>
        <v>0</v>
      </c>
      <c r="AI4633" s="596"/>
      <c r="AJ4633" s="542"/>
      <c r="AK4633" s="580"/>
      <c r="AL4633" s="584"/>
      <c r="AM4633" s="585"/>
      <c r="AN4633" s="595">
        <f>IF(AJ4633=0,0,(AL4633/AJ4633)*100)</f>
        <v>0</v>
      </c>
      <c r="AO4633" s="596"/>
      <c r="AP4633" s="542"/>
      <c r="AQ4633" s="580"/>
      <c r="AR4633" s="584"/>
      <c r="AS4633" s="585"/>
      <c r="AT4633" s="595">
        <f>IF(AP4633=0,0,(AR4633/AP4633)*100)</f>
        <v>0</v>
      </c>
      <c r="AU4633" s="596"/>
      <c r="AV4633" s="599">
        <f>AD4633+AJ4633+AP4633</f>
        <v>0</v>
      </c>
      <c r="AW4633" s="600"/>
      <c r="AX4633" s="630">
        <f>AF4633+AL4633+AR4633</f>
        <v>0</v>
      </c>
      <c r="AY4633" s="631"/>
      <c r="AZ4633" s="595">
        <f>IF(AV4633=0,0,(AX4633/AV4633)*100)</f>
        <v>0</v>
      </c>
      <c r="BA4633" s="596"/>
      <c r="BB4633" s="542"/>
      <c r="BC4633" s="580"/>
      <c r="BD4633" s="584"/>
      <c r="BE4633" s="585"/>
      <c r="BF4633" s="595">
        <f>IF(BB4633=0,0,(BD4633/BB4633)*100)</f>
        <v>0</v>
      </c>
      <c r="BG4633" s="596"/>
      <c r="BH4633" s="599">
        <f>AV4633+BB4633</f>
        <v>0</v>
      </c>
      <c r="BI4633" s="600"/>
      <c r="BJ4633" s="630">
        <f>AX4633+BD4633</f>
        <v>0</v>
      </c>
      <c r="BK4633" s="631"/>
      <c r="BL4633" s="595">
        <f>IF(BH4633=0,0,(BJ4633/BH4633)*100)</f>
        <v>0</v>
      </c>
      <c r="BM4633" s="596"/>
      <c r="BN4633" s="656">
        <f>(AF4633*2)+(AL4633*2)+(AR4633*3)+BD4633</f>
        <v>0</v>
      </c>
      <c r="BO4633" s="657"/>
      <c r="BP4633" s="658"/>
      <c r="BQ4633" s="676">
        <f t="shared" ref="BQ4633" si="3390">IF(BS4633=0,0,50*BR4633/BS4633)</f>
        <v>0</v>
      </c>
      <c r="BR4633" s="662">
        <f>(BN4633*BU$11)+(N4633*BU$12)+(Z4633*BU$13)+(R4633*BU$14)+(X4633*BU$15)+(AB4633*BU$16)</f>
        <v>0</v>
      </c>
      <c r="BS4633" s="662">
        <f>((BB4633-BD4633)*BU$18)+((AV4633-AX4633)*BU$17)+(H4633*BU$19)+(P4633*BU$20)</f>
        <v>0</v>
      </c>
      <c r="BT4633" s="15"/>
      <c r="BU4633" s="15"/>
      <c r="BV4633" s="95"/>
    </row>
    <row r="4634" spans="1:74" ht="21.75" hidden="1" customHeight="1" x14ac:dyDescent="0.25">
      <c r="A4634" s="95"/>
      <c r="B4634" s="571"/>
      <c r="C4634" s="642" t="str">
        <f>IF(ROSTER!D$28="","",ROSTER!D$28)</f>
        <v/>
      </c>
      <c r="D4634" s="643"/>
      <c r="E4634" s="575"/>
      <c r="F4634" s="577"/>
      <c r="G4634" s="583"/>
      <c r="H4634" s="579"/>
      <c r="I4634" s="545"/>
      <c r="J4634" s="544"/>
      <c r="K4634" s="581"/>
      <c r="L4634" s="586"/>
      <c r="M4634" s="587"/>
      <c r="N4634" s="592"/>
      <c r="O4634" s="603"/>
      <c r="P4634" s="544"/>
      <c r="Q4634" s="581"/>
      <c r="R4634" s="586"/>
      <c r="S4634" s="587"/>
      <c r="T4634" s="592"/>
      <c r="U4634" s="603"/>
      <c r="V4634" s="311"/>
      <c r="W4634" s="311"/>
      <c r="X4634" s="579"/>
      <c r="Y4634" s="545"/>
      <c r="Z4634" s="544"/>
      <c r="AA4634" s="545"/>
      <c r="AB4634" s="544"/>
      <c r="AC4634" s="545"/>
      <c r="AD4634" s="544"/>
      <c r="AE4634" s="581"/>
      <c r="AF4634" s="586"/>
      <c r="AG4634" s="587"/>
      <c r="AH4634" s="626"/>
      <c r="AI4634" s="627"/>
      <c r="AJ4634" s="544"/>
      <c r="AK4634" s="581"/>
      <c r="AL4634" s="586"/>
      <c r="AM4634" s="587"/>
      <c r="AN4634" s="626"/>
      <c r="AO4634" s="627"/>
      <c r="AP4634" s="544"/>
      <c r="AQ4634" s="581"/>
      <c r="AR4634" s="586"/>
      <c r="AS4634" s="587"/>
      <c r="AT4634" s="626"/>
      <c r="AU4634" s="627"/>
      <c r="AV4634" s="628"/>
      <c r="AW4634" s="629"/>
      <c r="AX4634" s="632"/>
      <c r="AY4634" s="633"/>
      <c r="AZ4634" s="626"/>
      <c r="BA4634" s="627"/>
      <c r="BB4634" s="544"/>
      <c r="BC4634" s="581"/>
      <c r="BD4634" s="586"/>
      <c r="BE4634" s="587"/>
      <c r="BF4634" s="626"/>
      <c r="BG4634" s="627"/>
      <c r="BH4634" s="628"/>
      <c r="BI4634" s="629"/>
      <c r="BJ4634" s="632"/>
      <c r="BK4634" s="633"/>
      <c r="BL4634" s="626"/>
      <c r="BM4634" s="627"/>
      <c r="BN4634" s="678"/>
      <c r="BO4634" s="679"/>
      <c r="BP4634" s="680"/>
      <c r="BQ4634" s="677"/>
      <c r="BR4634" s="663"/>
      <c r="BS4634" s="663"/>
      <c r="BT4634" s="15"/>
      <c r="BU4634" s="15"/>
      <c r="BV4634" s="95"/>
    </row>
    <row r="4635" spans="1:74" ht="21.75" hidden="1" customHeight="1" x14ac:dyDescent="0.25">
      <c r="A4635" s="95"/>
      <c r="B4635" s="570" t="str">
        <f>IF(ROSTER!B$30="","",ROSTER!B$30)</f>
        <v/>
      </c>
      <c r="C4635" s="572" t="str">
        <f>IF(ROSTER!C$30="","",ROSTER!C$30)</f>
        <v/>
      </c>
      <c r="D4635" s="573"/>
      <c r="E4635" s="574"/>
      <c r="F4635" s="576">
        <f>IF(E4635="y",1,IF(E4635="S",1,0))</f>
        <v>0</v>
      </c>
      <c r="G4635" s="582">
        <f>IF(E4635="S",1,0)</f>
        <v>0</v>
      </c>
      <c r="H4635" s="578"/>
      <c r="I4635" s="543"/>
      <c r="J4635" s="542"/>
      <c r="K4635" s="580"/>
      <c r="L4635" s="584"/>
      <c r="M4635" s="585"/>
      <c r="N4635" s="588">
        <f>L4635+J4635</f>
        <v>0</v>
      </c>
      <c r="O4635" s="589"/>
      <c r="P4635" s="542"/>
      <c r="Q4635" s="580"/>
      <c r="R4635" s="584"/>
      <c r="S4635" s="585"/>
      <c r="T4635" s="588">
        <f>R4635-P4635</f>
        <v>0</v>
      </c>
      <c r="U4635" s="589"/>
      <c r="V4635" s="310"/>
      <c r="W4635" s="310"/>
      <c r="X4635" s="578"/>
      <c r="Y4635" s="543"/>
      <c r="Z4635" s="542"/>
      <c r="AA4635" s="543"/>
      <c r="AB4635" s="542"/>
      <c r="AC4635" s="543"/>
      <c r="AD4635" s="542"/>
      <c r="AE4635" s="580"/>
      <c r="AF4635" s="584"/>
      <c r="AG4635" s="585"/>
      <c r="AH4635" s="595">
        <f>IF(AD4635=0,0,(AF4635/AD4635)*100)</f>
        <v>0</v>
      </c>
      <c r="AI4635" s="596"/>
      <c r="AJ4635" s="542"/>
      <c r="AK4635" s="580"/>
      <c r="AL4635" s="584"/>
      <c r="AM4635" s="585"/>
      <c r="AN4635" s="595">
        <f>IF(AJ4635=0,0,(AL4635/AJ4635)*100)</f>
        <v>0</v>
      </c>
      <c r="AO4635" s="596"/>
      <c r="AP4635" s="542"/>
      <c r="AQ4635" s="580"/>
      <c r="AR4635" s="584"/>
      <c r="AS4635" s="585"/>
      <c r="AT4635" s="595">
        <f>IF(AP4635=0,0,(AR4635/AP4635)*100)</f>
        <v>0</v>
      </c>
      <c r="AU4635" s="596"/>
      <c r="AV4635" s="599">
        <f>AD4635+AJ4635+AP4635</f>
        <v>0</v>
      </c>
      <c r="AW4635" s="600"/>
      <c r="AX4635" s="630">
        <f>AF4635+AL4635+AR4635</f>
        <v>0</v>
      </c>
      <c r="AY4635" s="631"/>
      <c r="AZ4635" s="595">
        <f>IF(AV4635=0,0,(AX4635/AV4635)*100)</f>
        <v>0</v>
      </c>
      <c r="BA4635" s="596"/>
      <c r="BB4635" s="542"/>
      <c r="BC4635" s="580"/>
      <c r="BD4635" s="584"/>
      <c r="BE4635" s="585"/>
      <c r="BF4635" s="595">
        <f>IF(BB4635=0,0,(BD4635/BB4635)*100)</f>
        <v>0</v>
      </c>
      <c r="BG4635" s="596"/>
      <c r="BH4635" s="599">
        <f>AV4635+BB4635</f>
        <v>0</v>
      </c>
      <c r="BI4635" s="600"/>
      <c r="BJ4635" s="630">
        <f>AX4635+BD4635</f>
        <v>0</v>
      </c>
      <c r="BK4635" s="631"/>
      <c r="BL4635" s="595">
        <f>IF(BH4635=0,0,(BJ4635/BH4635)*100)</f>
        <v>0</v>
      </c>
      <c r="BM4635" s="596"/>
      <c r="BN4635" s="656">
        <f>(AF4635*2)+(AL4635*2)+(AR4635*3)+BD4635</f>
        <v>0</v>
      </c>
      <c r="BO4635" s="657"/>
      <c r="BP4635" s="658"/>
      <c r="BQ4635" s="676">
        <f t="shared" ref="BQ4635" si="3391">IF(BS4635=0,0,50*BR4635/BS4635)</f>
        <v>0</v>
      </c>
      <c r="BR4635" s="662">
        <f>(BN4635*BU$11)+(N4635*BU$12)+(Z4635*BU$13)+(R4635*BU$14)+(X4635*BU$15)+(AB4635*BU$16)</f>
        <v>0</v>
      </c>
      <c r="BS4635" s="662">
        <f>((BB4635-BD4635)*BU$18)+((AV4635-AX4635)*BU$17)+(H4635*BU$19)+(P4635*BU$20)</f>
        <v>0</v>
      </c>
      <c r="BT4635" s="15"/>
      <c r="BU4635" s="15"/>
      <c r="BV4635" s="95"/>
    </row>
    <row r="4636" spans="1:74" ht="21.75" hidden="1" customHeight="1" x14ac:dyDescent="0.25">
      <c r="A4636" s="95"/>
      <c r="B4636" s="571"/>
      <c r="C4636" s="642" t="str">
        <f>IF(ROSTER!D$30="","",ROSTER!D$30)</f>
        <v/>
      </c>
      <c r="D4636" s="643"/>
      <c r="E4636" s="575"/>
      <c r="F4636" s="577"/>
      <c r="G4636" s="583"/>
      <c r="H4636" s="579"/>
      <c r="I4636" s="545"/>
      <c r="J4636" s="544"/>
      <c r="K4636" s="581"/>
      <c r="L4636" s="586"/>
      <c r="M4636" s="587"/>
      <c r="N4636" s="592"/>
      <c r="O4636" s="603"/>
      <c r="P4636" s="544"/>
      <c r="Q4636" s="581"/>
      <c r="R4636" s="586"/>
      <c r="S4636" s="587"/>
      <c r="T4636" s="592"/>
      <c r="U4636" s="603"/>
      <c r="V4636" s="311"/>
      <c r="W4636" s="311"/>
      <c r="X4636" s="579"/>
      <c r="Y4636" s="545"/>
      <c r="Z4636" s="544"/>
      <c r="AA4636" s="545"/>
      <c r="AB4636" s="544"/>
      <c r="AC4636" s="545"/>
      <c r="AD4636" s="544"/>
      <c r="AE4636" s="581"/>
      <c r="AF4636" s="586"/>
      <c r="AG4636" s="587"/>
      <c r="AH4636" s="626"/>
      <c r="AI4636" s="627"/>
      <c r="AJ4636" s="544"/>
      <c r="AK4636" s="581"/>
      <c r="AL4636" s="586"/>
      <c r="AM4636" s="587"/>
      <c r="AN4636" s="626"/>
      <c r="AO4636" s="627"/>
      <c r="AP4636" s="544"/>
      <c r="AQ4636" s="581"/>
      <c r="AR4636" s="586"/>
      <c r="AS4636" s="587"/>
      <c r="AT4636" s="626"/>
      <c r="AU4636" s="627"/>
      <c r="AV4636" s="628"/>
      <c r="AW4636" s="629"/>
      <c r="AX4636" s="632"/>
      <c r="AY4636" s="633"/>
      <c r="AZ4636" s="626"/>
      <c r="BA4636" s="627"/>
      <c r="BB4636" s="544"/>
      <c r="BC4636" s="581"/>
      <c r="BD4636" s="586"/>
      <c r="BE4636" s="587"/>
      <c r="BF4636" s="626"/>
      <c r="BG4636" s="627"/>
      <c r="BH4636" s="628"/>
      <c r="BI4636" s="629"/>
      <c r="BJ4636" s="632"/>
      <c r="BK4636" s="633"/>
      <c r="BL4636" s="626"/>
      <c r="BM4636" s="627"/>
      <c r="BN4636" s="678"/>
      <c r="BO4636" s="679"/>
      <c r="BP4636" s="680"/>
      <c r="BQ4636" s="677"/>
      <c r="BR4636" s="663"/>
      <c r="BS4636" s="663"/>
      <c r="BT4636" s="15"/>
      <c r="BU4636" s="15"/>
      <c r="BV4636" s="95"/>
    </row>
    <row r="4637" spans="1:74" ht="21.75" hidden="1" customHeight="1" x14ac:dyDescent="0.25">
      <c r="A4637" s="95"/>
      <c r="B4637" s="570" t="str">
        <f>IF(ROSTER!B$32="","",ROSTER!B$32)</f>
        <v/>
      </c>
      <c r="C4637" s="572" t="str">
        <f>IF(ROSTER!C$32="","",ROSTER!C$32)</f>
        <v/>
      </c>
      <c r="D4637" s="573"/>
      <c r="E4637" s="574"/>
      <c r="F4637" s="576">
        <f>IF(E4637="y",1,IF(E4637="S",1,0))</f>
        <v>0</v>
      </c>
      <c r="G4637" s="582">
        <f>IF(E4637="S",1,0)</f>
        <v>0</v>
      </c>
      <c r="H4637" s="578"/>
      <c r="I4637" s="543"/>
      <c r="J4637" s="542"/>
      <c r="K4637" s="580"/>
      <c r="L4637" s="584"/>
      <c r="M4637" s="585"/>
      <c r="N4637" s="588">
        <f>L4637+J4637</f>
        <v>0</v>
      </c>
      <c r="O4637" s="589"/>
      <c r="P4637" s="542"/>
      <c r="Q4637" s="580"/>
      <c r="R4637" s="584"/>
      <c r="S4637" s="585"/>
      <c r="T4637" s="588">
        <f>R4637-P4637</f>
        <v>0</v>
      </c>
      <c r="U4637" s="589"/>
      <c r="V4637" s="310"/>
      <c r="W4637" s="310"/>
      <c r="X4637" s="578"/>
      <c r="Y4637" s="543"/>
      <c r="Z4637" s="542"/>
      <c r="AA4637" s="543"/>
      <c r="AB4637" s="542"/>
      <c r="AC4637" s="543"/>
      <c r="AD4637" s="542"/>
      <c r="AE4637" s="580"/>
      <c r="AF4637" s="584"/>
      <c r="AG4637" s="585"/>
      <c r="AH4637" s="595">
        <f>IF(AD4637=0,0,(AF4637/AD4637)*100)</f>
        <v>0</v>
      </c>
      <c r="AI4637" s="596"/>
      <c r="AJ4637" s="542"/>
      <c r="AK4637" s="580"/>
      <c r="AL4637" s="584"/>
      <c r="AM4637" s="585"/>
      <c r="AN4637" s="595">
        <f>IF(AJ4637=0,0,(AL4637/AJ4637)*100)</f>
        <v>0</v>
      </c>
      <c r="AO4637" s="596"/>
      <c r="AP4637" s="542"/>
      <c r="AQ4637" s="580"/>
      <c r="AR4637" s="584"/>
      <c r="AS4637" s="585"/>
      <c r="AT4637" s="595">
        <f>IF(AP4637=0,0,(AR4637/AP4637)*100)</f>
        <v>0</v>
      </c>
      <c r="AU4637" s="596"/>
      <c r="AV4637" s="599">
        <f>AD4637+AJ4637+AP4637</f>
        <v>0</v>
      </c>
      <c r="AW4637" s="600"/>
      <c r="AX4637" s="630">
        <f>AF4637+AL4637+AR4637</f>
        <v>0</v>
      </c>
      <c r="AY4637" s="631"/>
      <c r="AZ4637" s="595">
        <f>IF(AV4637=0,0,(AX4637/AV4637)*100)</f>
        <v>0</v>
      </c>
      <c r="BA4637" s="596"/>
      <c r="BB4637" s="542"/>
      <c r="BC4637" s="580"/>
      <c r="BD4637" s="584"/>
      <c r="BE4637" s="585"/>
      <c r="BF4637" s="595">
        <f>IF(BB4637=0,0,(BD4637/BB4637)*100)</f>
        <v>0</v>
      </c>
      <c r="BG4637" s="596"/>
      <c r="BH4637" s="599">
        <f>AV4637+BB4637</f>
        <v>0</v>
      </c>
      <c r="BI4637" s="600"/>
      <c r="BJ4637" s="630">
        <f>AX4637+BD4637</f>
        <v>0</v>
      </c>
      <c r="BK4637" s="631"/>
      <c r="BL4637" s="595">
        <f>IF(BH4637=0,0,(BJ4637/BH4637)*100)</f>
        <v>0</v>
      </c>
      <c r="BM4637" s="596"/>
      <c r="BN4637" s="656">
        <f>(AF4637*2)+(AL4637*2)+(AR4637*3)+BD4637</f>
        <v>0</v>
      </c>
      <c r="BO4637" s="657"/>
      <c r="BP4637" s="658"/>
      <c r="BQ4637" s="676">
        <f t="shared" ref="BQ4637" si="3392">IF(BS4637=0,0,50*BR4637/BS4637)</f>
        <v>0</v>
      </c>
      <c r="BR4637" s="662">
        <f>(BN4637*BU$11)+(N4637*BU$12)+(Z4637*BU$13)+(R4637*BU$14)+(X4637*BU$15)+(AB4637*BU$16)</f>
        <v>0</v>
      </c>
      <c r="BS4637" s="662">
        <f>((BB4637-BD4637)*BU$18)+((AV4637-AX4637)*BU$17)+(H4637*BU$19)+(P4637*BU$20)</f>
        <v>0</v>
      </c>
      <c r="BT4637" s="15"/>
      <c r="BU4637" s="15"/>
      <c r="BV4637" s="95"/>
    </row>
    <row r="4638" spans="1:74" ht="21.75" hidden="1" customHeight="1" x14ac:dyDescent="0.25">
      <c r="A4638" s="95"/>
      <c r="B4638" s="571"/>
      <c r="C4638" s="642" t="str">
        <f>IF(ROSTER!D$32="","",ROSTER!D$32)</f>
        <v/>
      </c>
      <c r="D4638" s="643"/>
      <c r="E4638" s="575"/>
      <c r="F4638" s="577"/>
      <c r="G4638" s="583"/>
      <c r="H4638" s="579"/>
      <c r="I4638" s="545"/>
      <c r="J4638" s="544"/>
      <c r="K4638" s="581"/>
      <c r="L4638" s="586"/>
      <c r="M4638" s="587"/>
      <c r="N4638" s="592"/>
      <c r="O4638" s="603"/>
      <c r="P4638" s="544"/>
      <c r="Q4638" s="581"/>
      <c r="R4638" s="586"/>
      <c r="S4638" s="587"/>
      <c r="T4638" s="592"/>
      <c r="U4638" s="603"/>
      <c r="V4638" s="311"/>
      <c r="W4638" s="311"/>
      <c r="X4638" s="579"/>
      <c r="Y4638" s="545"/>
      <c r="Z4638" s="544"/>
      <c r="AA4638" s="545"/>
      <c r="AB4638" s="544"/>
      <c r="AC4638" s="545"/>
      <c r="AD4638" s="544"/>
      <c r="AE4638" s="581"/>
      <c r="AF4638" s="586"/>
      <c r="AG4638" s="587"/>
      <c r="AH4638" s="626"/>
      <c r="AI4638" s="627"/>
      <c r="AJ4638" s="544"/>
      <c r="AK4638" s="581"/>
      <c r="AL4638" s="586"/>
      <c r="AM4638" s="587"/>
      <c r="AN4638" s="626"/>
      <c r="AO4638" s="627"/>
      <c r="AP4638" s="544"/>
      <c r="AQ4638" s="581"/>
      <c r="AR4638" s="586"/>
      <c r="AS4638" s="587"/>
      <c r="AT4638" s="626"/>
      <c r="AU4638" s="627"/>
      <c r="AV4638" s="628"/>
      <c r="AW4638" s="629"/>
      <c r="AX4638" s="632"/>
      <c r="AY4638" s="633"/>
      <c r="AZ4638" s="626"/>
      <c r="BA4638" s="627"/>
      <c r="BB4638" s="544"/>
      <c r="BC4638" s="581"/>
      <c r="BD4638" s="586"/>
      <c r="BE4638" s="587"/>
      <c r="BF4638" s="626"/>
      <c r="BG4638" s="627"/>
      <c r="BH4638" s="628"/>
      <c r="BI4638" s="629"/>
      <c r="BJ4638" s="632"/>
      <c r="BK4638" s="633"/>
      <c r="BL4638" s="626"/>
      <c r="BM4638" s="627"/>
      <c r="BN4638" s="678"/>
      <c r="BO4638" s="679"/>
      <c r="BP4638" s="680"/>
      <c r="BQ4638" s="677"/>
      <c r="BR4638" s="663"/>
      <c r="BS4638" s="663"/>
      <c r="BT4638" s="15"/>
      <c r="BU4638" s="15"/>
      <c r="BV4638" s="95"/>
    </row>
    <row r="4639" spans="1:74" ht="21.75" hidden="1" customHeight="1" x14ac:dyDescent="0.25">
      <c r="A4639" s="95"/>
      <c r="B4639" s="570" t="str">
        <f>IF(ROSTER!B$34="","",ROSTER!B$34)</f>
        <v/>
      </c>
      <c r="C4639" s="572" t="str">
        <f>IF(ROSTER!C$34="","",ROSTER!C$34)</f>
        <v/>
      </c>
      <c r="D4639" s="573"/>
      <c r="E4639" s="574"/>
      <c r="F4639" s="576">
        <f>IF(E4639="y",1,IF(E4639="S",1,0))</f>
        <v>0</v>
      </c>
      <c r="G4639" s="582">
        <f>IF(E4639="S",1,0)</f>
        <v>0</v>
      </c>
      <c r="H4639" s="578"/>
      <c r="I4639" s="543"/>
      <c r="J4639" s="542"/>
      <c r="K4639" s="580"/>
      <c r="L4639" s="584"/>
      <c r="M4639" s="585"/>
      <c r="N4639" s="588">
        <f>L4639+J4639</f>
        <v>0</v>
      </c>
      <c r="O4639" s="589"/>
      <c r="P4639" s="542"/>
      <c r="Q4639" s="580"/>
      <c r="R4639" s="584"/>
      <c r="S4639" s="585"/>
      <c r="T4639" s="588">
        <f>R4639-P4639</f>
        <v>0</v>
      </c>
      <c r="U4639" s="589"/>
      <c r="V4639" s="310"/>
      <c r="W4639" s="310"/>
      <c r="X4639" s="578"/>
      <c r="Y4639" s="543"/>
      <c r="Z4639" s="542"/>
      <c r="AA4639" s="543"/>
      <c r="AB4639" s="542"/>
      <c r="AC4639" s="543"/>
      <c r="AD4639" s="542"/>
      <c r="AE4639" s="580"/>
      <c r="AF4639" s="584"/>
      <c r="AG4639" s="585"/>
      <c r="AH4639" s="595">
        <f>IF(AD4639=0,0,(AF4639/AD4639)*100)</f>
        <v>0</v>
      </c>
      <c r="AI4639" s="596"/>
      <c r="AJ4639" s="542"/>
      <c r="AK4639" s="580"/>
      <c r="AL4639" s="584"/>
      <c r="AM4639" s="585"/>
      <c r="AN4639" s="595">
        <f>IF(AJ4639=0,0,(AL4639/AJ4639)*100)</f>
        <v>0</v>
      </c>
      <c r="AO4639" s="596"/>
      <c r="AP4639" s="542"/>
      <c r="AQ4639" s="580"/>
      <c r="AR4639" s="584"/>
      <c r="AS4639" s="585"/>
      <c r="AT4639" s="595">
        <f>IF(AP4639=0,0,(AR4639/AP4639)*100)</f>
        <v>0</v>
      </c>
      <c r="AU4639" s="596"/>
      <c r="AV4639" s="599">
        <f>AD4639+AJ4639+AP4639</f>
        <v>0</v>
      </c>
      <c r="AW4639" s="600"/>
      <c r="AX4639" s="630">
        <f>AF4639+AL4639+AR4639</f>
        <v>0</v>
      </c>
      <c r="AY4639" s="631"/>
      <c r="AZ4639" s="595">
        <f>IF(AV4639=0,0,(AX4639/AV4639)*100)</f>
        <v>0</v>
      </c>
      <c r="BA4639" s="596"/>
      <c r="BB4639" s="542"/>
      <c r="BC4639" s="580"/>
      <c r="BD4639" s="584"/>
      <c r="BE4639" s="585"/>
      <c r="BF4639" s="595">
        <f>IF(BB4639=0,0,(BD4639/BB4639)*100)</f>
        <v>0</v>
      </c>
      <c r="BG4639" s="596"/>
      <c r="BH4639" s="599">
        <f>AV4639+BB4639</f>
        <v>0</v>
      </c>
      <c r="BI4639" s="600"/>
      <c r="BJ4639" s="630">
        <f>AX4639+BD4639</f>
        <v>0</v>
      </c>
      <c r="BK4639" s="631"/>
      <c r="BL4639" s="595">
        <f>IF(BH4639=0,0,(BJ4639/BH4639)*100)</f>
        <v>0</v>
      </c>
      <c r="BM4639" s="596"/>
      <c r="BN4639" s="656">
        <f>(AF4639*2)+(AL4639*2)+(AR4639*3)+BD4639</f>
        <v>0</v>
      </c>
      <c r="BO4639" s="657"/>
      <c r="BP4639" s="658"/>
      <c r="BQ4639" s="676">
        <f t="shared" ref="BQ4639" si="3393">IF(BS4639=0,0,50*BR4639/BS4639)</f>
        <v>0</v>
      </c>
      <c r="BR4639" s="662">
        <f>(BN4639*BU$11)+(N4639*BU$12)+(Z4639*BU$13)+(R4639*BU$14)+(X4639*BU$15)+(AB4639*BU$16)</f>
        <v>0</v>
      </c>
      <c r="BS4639" s="662">
        <f>((BB4639-BD4639)*BU$18)+((AV4639-AX4639)*BU$17)+(H4639*BU$19)+(P4639*BU$20)</f>
        <v>0</v>
      </c>
      <c r="BT4639" s="15"/>
      <c r="BU4639" s="15"/>
      <c r="BV4639" s="95"/>
    </row>
    <row r="4640" spans="1:74" ht="21.75" hidden="1" customHeight="1" x14ac:dyDescent="0.25">
      <c r="A4640" s="95"/>
      <c r="B4640" s="571"/>
      <c r="C4640" s="642" t="str">
        <f>IF(ROSTER!D$34="","",ROSTER!D$34)</f>
        <v/>
      </c>
      <c r="D4640" s="643"/>
      <c r="E4640" s="575"/>
      <c r="F4640" s="577"/>
      <c r="G4640" s="583"/>
      <c r="H4640" s="579"/>
      <c r="I4640" s="545"/>
      <c r="J4640" s="544"/>
      <c r="K4640" s="581"/>
      <c r="L4640" s="586"/>
      <c r="M4640" s="587"/>
      <c r="N4640" s="592"/>
      <c r="O4640" s="603"/>
      <c r="P4640" s="544"/>
      <c r="Q4640" s="581"/>
      <c r="R4640" s="586"/>
      <c r="S4640" s="587"/>
      <c r="T4640" s="592"/>
      <c r="U4640" s="603"/>
      <c r="V4640" s="311"/>
      <c r="W4640" s="311"/>
      <c r="X4640" s="579"/>
      <c r="Y4640" s="545"/>
      <c r="Z4640" s="544"/>
      <c r="AA4640" s="545"/>
      <c r="AB4640" s="544"/>
      <c r="AC4640" s="545"/>
      <c r="AD4640" s="544"/>
      <c r="AE4640" s="581"/>
      <c r="AF4640" s="586"/>
      <c r="AG4640" s="587"/>
      <c r="AH4640" s="626"/>
      <c r="AI4640" s="627"/>
      <c r="AJ4640" s="544"/>
      <c r="AK4640" s="581"/>
      <c r="AL4640" s="586"/>
      <c r="AM4640" s="587"/>
      <c r="AN4640" s="626"/>
      <c r="AO4640" s="627"/>
      <c r="AP4640" s="544"/>
      <c r="AQ4640" s="581"/>
      <c r="AR4640" s="586"/>
      <c r="AS4640" s="587"/>
      <c r="AT4640" s="626"/>
      <c r="AU4640" s="627"/>
      <c r="AV4640" s="628"/>
      <c r="AW4640" s="629"/>
      <c r="AX4640" s="632"/>
      <c r="AY4640" s="633"/>
      <c r="AZ4640" s="626"/>
      <c r="BA4640" s="627"/>
      <c r="BB4640" s="544"/>
      <c r="BC4640" s="581"/>
      <c r="BD4640" s="586"/>
      <c r="BE4640" s="587"/>
      <c r="BF4640" s="626"/>
      <c r="BG4640" s="627"/>
      <c r="BH4640" s="628"/>
      <c r="BI4640" s="629"/>
      <c r="BJ4640" s="632"/>
      <c r="BK4640" s="633"/>
      <c r="BL4640" s="626"/>
      <c r="BM4640" s="627"/>
      <c r="BN4640" s="678"/>
      <c r="BO4640" s="679"/>
      <c r="BP4640" s="680"/>
      <c r="BQ4640" s="677"/>
      <c r="BR4640" s="663"/>
      <c r="BS4640" s="663"/>
      <c r="BT4640" s="15"/>
      <c r="BU4640" s="15"/>
      <c r="BV4640" s="95"/>
    </row>
    <row r="4641" spans="1:74" ht="21.75" hidden="1" customHeight="1" x14ac:dyDescent="0.25">
      <c r="A4641" s="95"/>
      <c r="B4641" s="570" t="str">
        <f>IF(ROSTER!B$36="","",ROSTER!B$36)</f>
        <v/>
      </c>
      <c r="C4641" s="572" t="str">
        <f>IF(ROSTER!C$36="","",ROSTER!C$36)</f>
        <v/>
      </c>
      <c r="D4641" s="573"/>
      <c r="E4641" s="574"/>
      <c r="F4641" s="576">
        <f>IF(E4641="y",1,IF(E4641="S",1,0))</f>
        <v>0</v>
      </c>
      <c r="G4641" s="582">
        <f>IF(E4641="S",1,0)</f>
        <v>0</v>
      </c>
      <c r="H4641" s="578"/>
      <c r="I4641" s="543"/>
      <c r="J4641" s="542"/>
      <c r="K4641" s="580"/>
      <c r="L4641" s="584"/>
      <c r="M4641" s="585"/>
      <c r="N4641" s="588">
        <f>L4641+J4641</f>
        <v>0</v>
      </c>
      <c r="O4641" s="589"/>
      <c r="P4641" s="542"/>
      <c r="Q4641" s="580"/>
      <c r="R4641" s="584"/>
      <c r="S4641" s="585"/>
      <c r="T4641" s="588">
        <f>R4641-P4641</f>
        <v>0</v>
      </c>
      <c r="U4641" s="589"/>
      <c r="V4641" s="310"/>
      <c r="W4641" s="310"/>
      <c r="X4641" s="578"/>
      <c r="Y4641" s="543"/>
      <c r="Z4641" s="542"/>
      <c r="AA4641" s="543"/>
      <c r="AB4641" s="542"/>
      <c r="AC4641" s="543"/>
      <c r="AD4641" s="542"/>
      <c r="AE4641" s="580"/>
      <c r="AF4641" s="584"/>
      <c r="AG4641" s="585"/>
      <c r="AH4641" s="595">
        <f>IF(AD4641=0,0,(AF4641/AD4641)*100)</f>
        <v>0</v>
      </c>
      <c r="AI4641" s="596"/>
      <c r="AJ4641" s="542"/>
      <c r="AK4641" s="580"/>
      <c r="AL4641" s="584"/>
      <c r="AM4641" s="585"/>
      <c r="AN4641" s="595">
        <f>IF(AJ4641=0,0,(AL4641/AJ4641)*100)</f>
        <v>0</v>
      </c>
      <c r="AO4641" s="596"/>
      <c r="AP4641" s="542"/>
      <c r="AQ4641" s="580"/>
      <c r="AR4641" s="584"/>
      <c r="AS4641" s="585"/>
      <c r="AT4641" s="595">
        <f>IF(AP4641=0,0,(AR4641/AP4641)*100)</f>
        <v>0</v>
      </c>
      <c r="AU4641" s="596"/>
      <c r="AV4641" s="599">
        <f>AD4641+AJ4641+AP4641</f>
        <v>0</v>
      </c>
      <c r="AW4641" s="600"/>
      <c r="AX4641" s="630">
        <f>AF4641+AL4641+AR4641</f>
        <v>0</v>
      </c>
      <c r="AY4641" s="631"/>
      <c r="AZ4641" s="595">
        <f>IF(AV4641=0,0,(AX4641/AV4641)*100)</f>
        <v>0</v>
      </c>
      <c r="BA4641" s="596"/>
      <c r="BB4641" s="542"/>
      <c r="BC4641" s="580"/>
      <c r="BD4641" s="584"/>
      <c r="BE4641" s="585"/>
      <c r="BF4641" s="595">
        <f>IF(BB4641=0,0,(BD4641/BB4641)*100)</f>
        <v>0</v>
      </c>
      <c r="BG4641" s="596"/>
      <c r="BH4641" s="599">
        <f>AV4641+BB4641</f>
        <v>0</v>
      </c>
      <c r="BI4641" s="600"/>
      <c r="BJ4641" s="630">
        <f>AX4641+BD4641</f>
        <v>0</v>
      </c>
      <c r="BK4641" s="631"/>
      <c r="BL4641" s="595">
        <f>IF(BH4641=0,0,(BJ4641/BH4641)*100)</f>
        <v>0</v>
      </c>
      <c r="BM4641" s="596"/>
      <c r="BN4641" s="656">
        <f>(AF4641*2)+(AL4641*2)+(AR4641*3)+BD4641</f>
        <v>0</v>
      </c>
      <c r="BO4641" s="657"/>
      <c r="BP4641" s="658"/>
      <c r="BQ4641" s="676">
        <f t="shared" ref="BQ4641" si="3394">IF(BS4641=0,0,50*BR4641/BS4641)</f>
        <v>0</v>
      </c>
      <c r="BR4641" s="662">
        <f>(BN4641*BU$11)+(N4641*BU$12)+(Z4641*BU$13)+(R4641*BU$14)+(X4641*BU$15)+(AB4641*BU$16)</f>
        <v>0</v>
      </c>
      <c r="BS4641" s="662">
        <f>((BB4641-BD4641)*BU$18)+((AV4641-AX4641)*BU$17)+(H4641*BU$19)+(P4641*BU$20)</f>
        <v>0</v>
      </c>
      <c r="BT4641" s="15"/>
      <c r="BU4641" s="15"/>
      <c r="BV4641" s="95"/>
    </row>
    <row r="4642" spans="1:74" ht="21.75" hidden="1" customHeight="1" x14ac:dyDescent="0.25">
      <c r="A4642" s="95"/>
      <c r="B4642" s="571"/>
      <c r="C4642" s="642" t="str">
        <f>IF(ROSTER!D$36="","",ROSTER!D$36)</f>
        <v/>
      </c>
      <c r="D4642" s="643"/>
      <c r="E4642" s="575"/>
      <c r="F4642" s="577"/>
      <c r="G4642" s="583"/>
      <c r="H4642" s="579"/>
      <c r="I4642" s="545"/>
      <c r="J4642" s="544"/>
      <c r="K4642" s="581"/>
      <c r="L4642" s="586"/>
      <c r="M4642" s="587"/>
      <c r="N4642" s="592"/>
      <c r="O4642" s="603"/>
      <c r="P4642" s="544"/>
      <c r="Q4642" s="581"/>
      <c r="R4642" s="586"/>
      <c r="S4642" s="587"/>
      <c r="T4642" s="592"/>
      <c r="U4642" s="603"/>
      <c r="V4642" s="311"/>
      <c r="W4642" s="311"/>
      <c r="X4642" s="579"/>
      <c r="Y4642" s="545"/>
      <c r="Z4642" s="544"/>
      <c r="AA4642" s="545"/>
      <c r="AB4642" s="544"/>
      <c r="AC4642" s="545"/>
      <c r="AD4642" s="544"/>
      <c r="AE4642" s="581"/>
      <c r="AF4642" s="586"/>
      <c r="AG4642" s="587"/>
      <c r="AH4642" s="626"/>
      <c r="AI4642" s="627"/>
      <c r="AJ4642" s="544"/>
      <c r="AK4642" s="581"/>
      <c r="AL4642" s="586"/>
      <c r="AM4642" s="587"/>
      <c r="AN4642" s="626"/>
      <c r="AO4642" s="627"/>
      <c r="AP4642" s="544"/>
      <c r="AQ4642" s="581"/>
      <c r="AR4642" s="586"/>
      <c r="AS4642" s="587"/>
      <c r="AT4642" s="626"/>
      <c r="AU4642" s="627"/>
      <c r="AV4642" s="628"/>
      <c r="AW4642" s="629"/>
      <c r="AX4642" s="632"/>
      <c r="AY4642" s="633"/>
      <c r="AZ4642" s="626"/>
      <c r="BA4642" s="627"/>
      <c r="BB4642" s="544"/>
      <c r="BC4642" s="581"/>
      <c r="BD4642" s="586"/>
      <c r="BE4642" s="587"/>
      <c r="BF4642" s="626"/>
      <c r="BG4642" s="627"/>
      <c r="BH4642" s="628"/>
      <c r="BI4642" s="629"/>
      <c r="BJ4642" s="632"/>
      <c r="BK4642" s="633"/>
      <c r="BL4642" s="626"/>
      <c r="BM4642" s="627"/>
      <c r="BN4642" s="678"/>
      <c r="BO4642" s="679"/>
      <c r="BP4642" s="680"/>
      <c r="BQ4642" s="677"/>
      <c r="BR4642" s="663"/>
      <c r="BS4642" s="663"/>
      <c r="BT4642" s="15"/>
      <c r="BU4642" s="15"/>
      <c r="BV4642" s="95"/>
    </row>
    <row r="4643" spans="1:74" ht="21.75" hidden="1" customHeight="1" x14ac:dyDescent="0.25">
      <c r="A4643" s="95"/>
      <c r="B4643" s="570" t="str">
        <f>IF(ROSTER!B$38="","",ROSTER!B$38)</f>
        <v/>
      </c>
      <c r="C4643" s="572" t="str">
        <f>IF(ROSTER!C$38="","",ROSTER!C$38)</f>
        <v/>
      </c>
      <c r="D4643" s="573"/>
      <c r="E4643" s="574"/>
      <c r="F4643" s="576">
        <f>IF(E4643="y",1,IF(E4643="S",1,0))</f>
        <v>0</v>
      </c>
      <c r="G4643" s="582">
        <f>IF(E4643="S",1,0)</f>
        <v>0</v>
      </c>
      <c r="H4643" s="578"/>
      <c r="I4643" s="543"/>
      <c r="J4643" s="542"/>
      <c r="K4643" s="580"/>
      <c r="L4643" s="584"/>
      <c r="M4643" s="585"/>
      <c r="N4643" s="588">
        <f>L4643+J4643</f>
        <v>0</v>
      </c>
      <c r="O4643" s="589"/>
      <c r="P4643" s="542"/>
      <c r="Q4643" s="580"/>
      <c r="R4643" s="584"/>
      <c r="S4643" s="585"/>
      <c r="T4643" s="588">
        <f>R4643-P4643</f>
        <v>0</v>
      </c>
      <c r="U4643" s="589"/>
      <c r="V4643" s="310"/>
      <c r="W4643" s="310"/>
      <c r="X4643" s="578"/>
      <c r="Y4643" s="543"/>
      <c r="Z4643" s="542"/>
      <c r="AA4643" s="543"/>
      <c r="AB4643" s="542"/>
      <c r="AC4643" s="543"/>
      <c r="AD4643" s="542"/>
      <c r="AE4643" s="580"/>
      <c r="AF4643" s="584"/>
      <c r="AG4643" s="585"/>
      <c r="AH4643" s="595">
        <f>IF(AD4643=0,0,(AF4643/AD4643)*100)</f>
        <v>0</v>
      </c>
      <c r="AI4643" s="596"/>
      <c r="AJ4643" s="542"/>
      <c r="AK4643" s="580"/>
      <c r="AL4643" s="584"/>
      <c r="AM4643" s="585"/>
      <c r="AN4643" s="595">
        <f>IF(AJ4643=0,0,(AL4643/AJ4643)*100)</f>
        <v>0</v>
      </c>
      <c r="AO4643" s="596"/>
      <c r="AP4643" s="542"/>
      <c r="AQ4643" s="580"/>
      <c r="AR4643" s="584"/>
      <c r="AS4643" s="585"/>
      <c r="AT4643" s="595">
        <f>IF(AP4643=0,0,(AR4643/AP4643)*100)</f>
        <v>0</v>
      </c>
      <c r="AU4643" s="596"/>
      <c r="AV4643" s="599">
        <f>AD4643+AJ4643+AP4643</f>
        <v>0</v>
      </c>
      <c r="AW4643" s="600"/>
      <c r="AX4643" s="630">
        <f>AF4643+AL4643+AR4643</f>
        <v>0</v>
      </c>
      <c r="AY4643" s="631"/>
      <c r="AZ4643" s="595">
        <f>IF(AV4643=0,0,(AX4643/AV4643)*100)</f>
        <v>0</v>
      </c>
      <c r="BA4643" s="596"/>
      <c r="BB4643" s="542"/>
      <c r="BC4643" s="580"/>
      <c r="BD4643" s="584"/>
      <c r="BE4643" s="585"/>
      <c r="BF4643" s="595">
        <f>IF(BB4643=0,0,(BD4643/BB4643)*100)</f>
        <v>0</v>
      </c>
      <c r="BG4643" s="596"/>
      <c r="BH4643" s="599">
        <f>AV4643+BB4643</f>
        <v>0</v>
      </c>
      <c r="BI4643" s="600"/>
      <c r="BJ4643" s="630">
        <f>AX4643+BD4643</f>
        <v>0</v>
      </c>
      <c r="BK4643" s="631"/>
      <c r="BL4643" s="595">
        <f>IF(BH4643=0,0,(BJ4643/BH4643)*100)</f>
        <v>0</v>
      </c>
      <c r="BM4643" s="596"/>
      <c r="BN4643" s="656">
        <f>(AF4643*2)+(AL4643*2)+(AR4643*3)+BD4643</f>
        <v>0</v>
      </c>
      <c r="BO4643" s="657"/>
      <c r="BP4643" s="658"/>
      <c r="BQ4643" s="676">
        <f t="shared" ref="BQ4643" si="3395">IF(BS4643=0,0,50*BR4643/BS4643)</f>
        <v>0</v>
      </c>
      <c r="BR4643" s="662">
        <f>(BN4643*BU$11)+(N4643*BU$12)+(Z4643*BU$13)+(R4643*BU$14)+(X4643*BU$15)+(AB4643*BU$16)</f>
        <v>0</v>
      </c>
      <c r="BS4643" s="662">
        <f>((BB4643-BD4643)*BU$18)+((AV4643-AX4643)*BU$17)+(H4643*BU$19)+(P4643*BU$20)</f>
        <v>0</v>
      </c>
      <c r="BT4643" s="15"/>
      <c r="BU4643" s="15"/>
      <c r="BV4643" s="95"/>
    </row>
    <row r="4644" spans="1:74" ht="21.75" hidden="1" customHeight="1" x14ac:dyDescent="0.25">
      <c r="A4644" s="95"/>
      <c r="B4644" s="571"/>
      <c r="C4644" s="642" t="str">
        <f>IF(ROSTER!D$38="","",ROSTER!D$38)</f>
        <v/>
      </c>
      <c r="D4644" s="643"/>
      <c r="E4644" s="575"/>
      <c r="F4644" s="577"/>
      <c r="G4644" s="583"/>
      <c r="H4644" s="579"/>
      <c r="I4644" s="545"/>
      <c r="J4644" s="544"/>
      <c r="K4644" s="581"/>
      <c r="L4644" s="586"/>
      <c r="M4644" s="587"/>
      <c r="N4644" s="592"/>
      <c r="O4644" s="603"/>
      <c r="P4644" s="544"/>
      <c r="Q4644" s="581"/>
      <c r="R4644" s="586"/>
      <c r="S4644" s="587"/>
      <c r="T4644" s="592"/>
      <c r="U4644" s="603"/>
      <c r="V4644" s="311"/>
      <c r="W4644" s="311"/>
      <c r="X4644" s="579"/>
      <c r="Y4644" s="545"/>
      <c r="Z4644" s="544"/>
      <c r="AA4644" s="545"/>
      <c r="AB4644" s="544"/>
      <c r="AC4644" s="545"/>
      <c r="AD4644" s="544"/>
      <c r="AE4644" s="581"/>
      <c r="AF4644" s="586"/>
      <c r="AG4644" s="587"/>
      <c r="AH4644" s="626"/>
      <c r="AI4644" s="627"/>
      <c r="AJ4644" s="544"/>
      <c r="AK4644" s="581"/>
      <c r="AL4644" s="586"/>
      <c r="AM4644" s="587"/>
      <c r="AN4644" s="626"/>
      <c r="AO4644" s="627"/>
      <c r="AP4644" s="544"/>
      <c r="AQ4644" s="581"/>
      <c r="AR4644" s="586"/>
      <c r="AS4644" s="587"/>
      <c r="AT4644" s="626"/>
      <c r="AU4644" s="627"/>
      <c r="AV4644" s="628"/>
      <c r="AW4644" s="629"/>
      <c r="AX4644" s="632"/>
      <c r="AY4644" s="633"/>
      <c r="AZ4644" s="626"/>
      <c r="BA4644" s="627"/>
      <c r="BB4644" s="544"/>
      <c r="BC4644" s="581"/>
      <c r="BD4644" s="586"/>
      <c r="BE4644" s="587"/>
      <c r="BF4644" s="626"/>
      <c r="BG4644" s="627"/>
      <c r="BH4644" s="628"/>
      <c r="BI4644" s="629"/>
      <c r="BJ4644" s="632"/>
      <c r="BK4644" s="633"/>
      <c r="BL4644" s="626"/>
      <c r="BM4644" s="627"/>
      <c r="BN4644" s="678"/>
      <c r="BO4644" s="679"/>
      <c r="BP4644" s="680"/>
      <c r="BQ4644" s="677"/>
      <c r="BR4644" s="663"/>
      <c r="BS4644" s="663"/>
      <c r="BT4644" s="15"/>
      <c r="BU4644" s="15"/>
      <c r="BV4644" s="95"/>
    </row>
    <row r="4645" spans="1:74" ht="21.75" hidden="1" customHeight="1" x14ac:dyDescent="0.25">
      <c r="A4645" s="95"/>
      <c r="B4645" s="570" t="str">
        <f>IF(ROSTER!B$40="","",ROSTER!B$40)</f>
        <v/>
      </c>
      <c r="C4645" s="572" t="str">
        <f>IF(ROSTER!C$40="","",ROSTER!C$40)</f>
        <v/>
      </c>
      <c r="D4645" s="573"/>
      <c r="E4645" s="574"/>
      <c r="F4645" s="576">
        <f>IF(E4645="y",1,IF(E4645="S",1,0))</f>
        <v>0</v>
      </c>
      <c r="G4645" s="582">
        <f>IF(E4645="S",1,0)</f>
        <v>0</v>
      </c>
      <c r="H4645" s="578"/>
      <c r="I4645" s="543"/>
      <c r="J4645" s="542"/>
      <c r="K4645" s="580"/>
      <c r="L4645" s="584"/>
      <c r="M4645" s="585"/>
      <c r="N4645" s="588">
        <f>L4645+J4645</f>
        <v>0</v>
      </c>
      <c r="O4645" s="589"/>
      <c r="P4645" s="542"/>
      <c r="Q4645" s="580"/>
      <c r="R4645" s="584"/>
      <c r="S4645" s="585"/>
      <c r="T4645" s="588">
        <f>R4645-P4645</f>
        <v>0</v>
      </c>
      <c r="U4645" s="589"/>
      <c r="V4645" s="310"/>
      <c r="W4645" s="310"/>
      <c r="X4645" s="578"/>
      <c r="Y4645" s="543"/>
      <c r="Z4645" s="542"/>
      <c r="AA4645" s="543"/>
      <c r="AB4645" s="542"/>
      <c r="AC4645" s="543"/>
      <c r="AD4645" s="542"/>
      <c r="AE4645" s="580"/>
      <c r="AF4645" s="584"/>
      <c r="AG4645" s="585"/>
      <c r="AH4645" s="595">
        <f>IF(AD4645=0,0,(AF4645/AD4645)*100)</f>
        <v>0</v>
      </c>
      <c r="AI4645" s="596"/>
      <c r="AJ4645" s="542"/>
      <c r="AK4645" s="580"/>
      <c r="AL4645" s="584"/>
      <c r="AM4645" s="585"/>
      <c r="AN4645" s="595">
        <f>IF(AJ4645=0,0,(AL4645/AJ4645)*100)</f>
        <v>0</v>
      </c>
      <c r="AO4645" s="596"/>
      <c r="AP4645" s="542"/>
      <c r="AQ4645" s="580"/>
      <c r="AR4645" s="584"/>
      <c r="AS4645" s="585"/>
      <c r="AT4645" s="595">
        <f>IF(AP4645=0,0,(AR4645/AP4645)*100)</f>
        <v>0</v>
      </c>
      <c r="AU4645" s="596"/>
      <c r="AV4645" s="599">
        <f>AD4645+AJ4645+AP4645</f>
        <v>0</v>
      </c>
      <c r="AW4645" s="600"/>
      <c r="AX4645" s="630">
        <f>AF4645+AL4645+AR4645</f>
        <v>0</v>
      </c>
      <c r="AY4645" s="631"/>
      <c r="AZ4645" s="595">
        <f>IF(AV4645=0,0,(AX4645/AV4645)*100)</f>
        <v>0</v>
      </c>
      <c r="BA4645" s="596"/>
      <c r="BB4645" s="542"/>
      <c r="BC4645" s="580"/>
      <c r="BD4645" s="584"/>
      <c r="BE4645" s="585"/>
      <c r="BF4645" s="595">
        <f>IF(BB4645=0,0,(BD4645/BB4645)*100)</f>
        <v>0</v>
      </c>
      <c r="BG4645" s="596"/>
      <c r="BH4645" s="599">
        <f>AV4645+BB4645</f>
        <v>0</v>
      </c>
      <c r="BI4645" s="600"/>
      <c r="BJ4645" s="630">
        <f>AX4645+BD4645</f>
        <v>0</v>
      </c>
      <c r="BK4645" s="631"/>
      <c r="BL4645" s="595">
        <f>IF(BH4645=0,0,(BJ4645/BH4645)*100)</f>
        <v>0</v>
      </c>
      <c r="BM4645" s="596"/>
      <c r="BN4645" s="656">
        <f>(AF4645*2)+(AL4645*2)+(AR4645*3)+BD4645</f>
        <v>0</v>
      </c>
      <c r="BO4645" s="657"/>
      <c r="BP4645" s="658"/>
      <c r="BQ4645" s="676">
        <f t="shared" ref="BQ4645" si="3396">IF(BS4645=0,0,50*BR4645/BS4645)</f>
        <v>0</v>
      </c>
      <c r="BR4645" s="662">
        <f>(BN4645*BU$11)+(N4645*BU$12)+(Z4645*BU$13)+(R4645*BU$14)+(X4645*BU$15)+(AB4645*BU$16)</f>
        <v>0</v>
      </c>
      <c r="BS4645" s="662">
        <f>((BB4645-BD4645)*BU$18)+((AV4645-AX4645)*BU$17)+(H4645*BU$19)+(P4645*BU$20)</f>
        <v>0</v>
      </c>
      <c r="BT4645" s="15"/>
      <c r="BU4645" s="15"/>
      <c r="BV4645" s="95"/>
    </row>
    <row r="4646" spans="1:74" ht="21.75" hidden="1" customHeight="1" x14ac:dyDescent="0.25">
      <c r="A4646" s="95"/>
      <c r="B4646" s="571"/>
      <c r="C4646" s="642" t="str">
        <f>IF(ROSTER!D$40="","",ROSTER!D$40)</f>
        <v/>
      </c>
      <c r="D4646" s="643"/>
      <c r="E4646" s="575"/>
      <c r="F4646" s="577"/>
      <c r="G4646" s="583"/>
      <c r="H4646" s="579"/>
      <c r="I4646" s="545"/>
      <c r="J4646" s="544"/>
      <c r="K4646" s="581"/>
      <c r="L4646" s="586"/>
      <c r="M4646" s="587"/>
      <c r="N4646" s="592"/>
      <c r="O4646" s="603"/>
      <c r="P4646" s="544"/>
      <c r="Q4646" s="581"/>
      <c r="R4646" s="586"/>
      <c r="S4646" s="587"/>
      <c r="T4646" s="592"/>
      <c r="U4646" s="603"/>
      <c r="V4646" s="311"/>
      <c r="W4646" s="311"/>
      <c r="X4646" s="579"/>
      <c r="Y4646" s="545"/>
      <c r="Z4646" s="544"/>
      <c r="AA4646" s="545"/>
      <c r="AB4646" s="544"/>
      <c r="AC4646" s="545"/>
      <c r="AD4646" s="544"/>
      <c r="AE4646" s="581"/>
      <c r="AF4646" s="586"/>
      <c r="AG4646" s="587"/>
      <c r="AH4646" s="626"/>
      <c r="AI4646" s="627"/>
      <c r="AJ4646" s="544"/>
      <c r="AK4646" s="581"/>
      <c r="AL4646" s="586"/>
      <c r="AM4646" s="587"/>
      <c r="AN4646" s="626"/>
      <c r="AO4646" s="627"/>
      <c r="AP4646" s="544"/>
      <c r="AQ4646" s="581"/>
      <c r="AR4646" s="586"/>
      <c r="AS4646" s="587"/>
      <c r="AT4646" s="626"/>
      <c r="AU4646" s="627"/>
      <c r="AV4646" s="628"/>
      <c r="AW4646" s="629"/>
      <c r="AX4646" s="632"/>
      <c r="AY4646" s="633"/>
      <c r="AZ4646" s="626"/>
      <c r="BA4646" s="627"/>
      <c r="BB4646" s="544"/>
      <c r="BC4646" s="581"/>
      <c r="BD4646" s="586"/>
      <c r="BE4646" s="587"/>
      <c r="BF4646" s="626"/>
      <c r="BG4646" s="627"/>
      <c r="BH4646" s="628"/>
      <c r="BI4646" s="629"/>
      <c r="BJ4646" s="632"/>
      <c r="BK4646" s="633"/>
      <c r="BL4646" s="626"/>
      <c r="BM4646" s="627"/>
      <c r="BN4646" s="678"/>
      <c r="BO4646" s="679"/>
      <c r="BP4646" s="680"/>
      <c r="BQ4646" s="677"/>
      <c r="BR4646" s="663"/>
      <c r="BS4646" s="663"/>
      <c r="BT4646" s="15"/>
      <c r="BU4646" s="15"/>
      <c r="BV4646" s="95"/>
    </row>
    <row r="4647" spans="1:74" ht="21.75" hidden="1" customHeight="1" x14ac:dyDescent="0.25">
      <c r="A4647" s="95"/>
      <c r="B4647" s="570" t="str">
        <f>IF(ROSTER!B$42="","",ROSTER!B$42)</f>
        <v/>
      </c>
      <c r="C4647" s="572" t="str">
        <f>IF(ROSTER!C$42="","",ROSTER!C$42)</f>
        <v/>
      </c>
      <c r="D4647" s="573"/>
      <c r="E4647" s="574"/>
      <c r="F4647" s="576">
        <f>IF(E4647="y",1,IF(E4647="S",1,0))</f>
        <v>0</v>
      </c>
      <c r="G4647" s="582">
        <f>IF(E4647="S",1,0)</f>
        <v>0</v>
      </c>
      <c r="H4647" s="578"/>
      <c r="I4647" s="543"/>
      <c r="J4647" s="542"/>
      <c r="K4647" s="580"/>
      <c r="L4647" s="584"/>
      <c r="M4647" s="585"/>
      <c r="N4647" s="588">
        <f>L4647+J4647</f>
        <v>0</v>
      </c>
      <c r="O4647" s="589"/>
      <c r="P4647" s="542"/>
      <c r="Q4647" s="580"/>
      <c r="R4647" s="584"/>
      <c r="S4647" s="585"/>
      <c r="T4647" s="588">
        <f>R4647-P4647</f>
        <v>0</v>
      </c>
      <c r="U4647" s="589"/>
      <c r="V4647" s="310"/>
      <c r="W4647" s="310"/>
      <c r="X4647" s="578"/>
      <c r="Y4647" s="543"/>
      <c r="Z4647" s="542"/>
      <c r="AA4647" s="543"/>
      <c r="AB4647" s="542"/>
      <c r="AC4647" s="543"/>
      <c r="AD4647" s="542"/>
      <c r="AE4647" s="580"/>
      <c r="AF4647" s="584"/>
      <c r="AG4647" s="585"/>
      <c r="AH4647" s="595">
        <f>IF(AD4647=0,0,(AF4647/AD4647)*100)</f>
        <v>0</v>
      </c>
      <c r="AI4647" s="596"/>
      <c r="AJ4647" s="542"/>
      <c r="AK4647" s="580"/>
      <c r="AL4647" s="584"/>
      <c r="AM4647" s="585"/>
      <c r="AN4647" s="595">
        <f>IF(AJ4647=0,0,(AL4647/AJ4647)*100)</f>
        <v>0</v>
      </c>
      <c r="AO4647" s="596"/>
      <c r="AP4647" s="542"/>
      <c r="AQ4647" s="580"/>
      <c r="AR4647" s="584"/>
      <c r="AS4647" s="585"/>
      <c r="AT4647" s="595">
        <f>IF(AP4647=0,0,(AR4647/AP4647)*100)</f>
        <v>0</v>
      </c>
      <c r="AU4647" s="596"/>
      <c r="AV4647" s="599">
        <f>AD4647+AJ4647+AP4647</f>
        <v>0</v>
      </c>
      <c r="AW4647" s="600"/>
      <c r="AX4647" s="630">
        <f>AF4647+AL4647+AR4647</f>
        <v>0</v>
      </c>
      <c r="AY4647" s="631"/>
      <c r="AZ4647" s="595">
        <f>IF(AV4647=0,0,(AX4647/AV4647)*100)</f>
        <v>0</v>
      </c>
      <c r="BA4647" s="596"/>
      <c r="BB4647" s="542"/>
      <c r="BC4647" s="580"/>
      <c r="BD4647" s="584"/>
      <c r="BE4647" s="585"/>
      <c r="BF4647" s="595">
        <f>IF(BB4647=0,0,(BD4647/BB4647)*100)</f>
        <v>0</v>
      </c>
      <c r="BG4647" s="596"/>
      <c r="BH4647" s="599">
        <f>AV4647+BB4647</f>
        <v>0</v>
      </c>
      <c r="BI4647" s="600"/>
      <c r="BJ4647" s="630">
        <f>AX4647+BD4647</f>
        <v>0</v>
      </c>
      <c r="BK4647" s="631"/>
      <c r="BL4647" s="595">
        <f>IF(BH4647=0,0,(BJ4647/BH4647)*100)</f>
        <v>0</v>
      </c>
      <c r="BM4647" s="596"/>
      <c r="BN4647" s="656">
        <f>(AF4647*2)+(AL4647*2)+(AR4647*3)+BD4647</f>
        <v>0</v>
      </c>
      <c r="BO4647" s="657"/>
      <c r="BP4647" s="658"/>
      <c r="BQ4647" s="676">
        <f t="shared" ref="BQ4647" si="3397">IF(BS4647=0,0,50*BR4647/BS4647)</f>
        <v>0</v>
      </c>
      <c r="BR4647" s="662">
        <f>(BN4647*BU$11)+(N4647*BU$12)+(Z4647*BU$13)+(R4647*BU$14)+(X4647*BU$15)+(AB4647*BU$16)</f>
        <v>0</v>
      </c>
      <c r="BS4647" s="662">
        <f>((BB4647-BD4647)*BU$18)+((AV4647-AX4647)*BU$17)+(H4647*BU$19)+(P4647*BU$20)</f>
        <v>0</v>
      </c>
      <c r="BT4647" s="15"/>
      <c r="BU4647" s="15"/>
      <c r="BV4647" s="95"/>
    </row>
    <row r="4648" spans="1:74" ht="21.75" hidden="1" customHeight="1" x14ac:dyDescent="0.25">
      <c r="A4648" s="95"/>
      <c r="B4648" s="571"/>
      <c r="C4648" s="642" t="str">
        <f>IF(ROSTER!D$42="","",ROSTER!D$42)</f>
        <v/>
      </c>
      <c r="D4648" s="643"/>
      <c r="E4648" s="575"/>
      <c r="F4648" s="577"/>
      <c r="G4648" s="583"/>
      <c r="H4648" s="579"/>
      <c r="I4648" s="545"/>
      <c r="J4648" s="544"/>
      <c r="K4648" s="581"/>
      <c r="L4648" s="586"/>
      <c r="M4648" s="587"/>
      <c r="N4648" s="592"/>
      <c r="O4648" s="603"/>
      <c r="P4648" s="544"/>
      <c r="Q4648" s="581"/>
      <c r="R4648" s="586"/>
      <c r="S4648" s="587"/>
      <c r="T4648" s="592"/>
      <c r="U4648" s="603"/>
      <c r="V4648" s="311"/>
      <c r="W4648" s="311"/>
      <c r="X4648" s="579"/>
      <c r="Y4648" s="545"/>
      <c r="Z4648" s="544"/>
      <c r="AA4648" s="545"/>
      <c r="AB4648" s="544"/>
      <c r="AC4648" s="545"/>
      <c r="AD4648" s="544"/>
      <c r="AE4648" s="581"/>
      <c r="AF4648" s="586"/>
      <c r="AG4648" s="587"/>
      <c r="AH4648" s="626"/>
      <c r="AI4648" s="627"/>
      <c r="AJ4648" s="544"/>
      <c r="AK4648" s="581"/>
      <c r="AL4648" s="586"/>
      <c r="AM4648" s="587"/>
      <c r="AN4648" s="626"/>
      <c r="AO4648" s="627"/>
      <c r="AP4648" s="544"/>
      <c r="AQ4648" s="581"/>
      <c r="AR4648" s="586"/>
      <c r="AS4648" s="587"/>
      <c r="AT4648" s="626"/>
      <c r="AU4648" s="627"/>
      <c r="AV4648" s="628"/>
      <c r="AW4648" s="629"/>
      <c r="AX4648" s="632"/>
      <c r="AY4648" s="633"/>
      <c r="AZ4648" s="626"/>
      <c r="BA4648" s="627"/>
      <c r="BB4648" s="544"/>
      <c r="BC4648" s="581"/>
      <c r="BD4648" s="586"/>
      <c r="BE4648" s="587"/>
      <c r="BF4648" s="626"/>
      <c r="BG4648" s="627"/>
      <c r="BH4648" s="628"/>
      <c r="BI4648" s="629"/>
      <c r="BJ4648" s="632"/>
      <c r="BK4648" s="633"/>
      <c r="BL4648" s="626"/>
      <c r="BM4648" s="627"/>
      <c r="BN4648" s="678"/>
      <c r="BO4648" s="679"/>
      <c r="BP4648" s="680"/>
      <c r="BQ4648" s="677"/>
      <c r="BR4648" s="663"/>
      <c r="BS4648" s="663"/>
      <c r="BT4648" s="15"/>
      <c r="BU4648" s="15"/>
      <c r="BV4648" s="95"/>
    </row>
    <row r="4649" spans="1:74" ht="21.75" hidden="1" customHeight="1" x14ac:dyDescent="0.25">
      <c r="A4649" s="95"/>
      <c r="B4649" s="570" t="str">
        <f>IF(ROSTER!B$44="","",ROSTER!B$44)</f>
        <v/>
      </c>
      <c r="C4649" s="572" t="str">
        <f>IF(ROSTER!C$44="","",ROSTER!C$44)</f>
        <v/>
      </c>
      <c r="D4649" s="573"/>
      <c r="E4649" s="574"/>
      <c r="F4649" s="576">
        <f>IF(E4649="y",1,IF(E4649="S",1,0))</f>
        <v>0</v>
      </c>
      <c r="G4649" s="582">
        <f>IF(E4649="S",1,0)</f>
        <v>0</v>
      </c>
      <c r="H4649" s="578"/>
      <c r="I4649" s="543"/>
      <c r="J4649" s="542"/>
      <c r="K4649" s="580"/>
      <c r="L4649" s="584"/>
      <c r="M4649" s="585"/>
      <c r="N4649" s="588">
        <f>L4649+J4649</f>
        <v>0</v>
      </c>
      <c r="O4649" s="589"/>
      <c r="P4649" s="542"/>
      <c r="Q4649" s="580"/>
      <c r="R4649" s="584"/>
      <c r="S4649" s="585"/>
      <c r="T4649" s="588">
        <f>R4649-P4649</f>
        <v>0</v>
      </c>
      <c r="U4649" s="589"/>
      <c r="V4649" s="310"/>
      <c r="W4649" s="310"/>
      <c r="X4649" s="578"/>
      <c r="Y4649" s="543"/>
      <c r="Z4649" s="542"/>
      <c r="AA4649" s="543"/>
      <c r="AB4649" s="542"/>
      <c r="AC4649" s="543"/>
      <c r="AD4649" s="542"/>
      <c r="AE4649" s="580"/>
      <c r="AF4649" s="584"/>
      <c r="AG4649" s="585"/>
      <c r="AH4649" s="595">
        <f>IF(AD4649=0,0,(AF4649/AD4649)*100)</f>
        <v>0</v>
      </c>
      <c r="AI4649" s="596"/>
      <c r="AJ4649" s="542"/>
      <c r="AK4649" s="580"/>
      <c r="AL4649" s="584"/>
      <c r="AM4649" s="585"/>
      <c r="AN4649" s="595">
        <f>IF(AJ4649=0,0,(AL4649/AJ4649)*100)</f>
        <v>0</v>
      </c>
      <c r="AO4649" s="596"/>
      <c r="AP4649" s="542"/>
      <c r="AQ4649" s="580"/>
      <c r="AR4649" s="584"/>
      <c r="AS4649" s="585"/>
      <c r="AT4649" s="595">
        <f>IF(AP4649=0,0,(AR4649/AP4649)*100)</f>
        <v>0</v>
      </c>
      <c r="AU4649" s="596"/>
      <c r="AV4649" s="599">
        <f>AD4649+AJ4649+AP4649</f>
        <v>0</v>
      </c>
      <c r="AW4649" s="600"/>
      <c r="AX4649" s="630">
        <f>AF4649+AL4649+AR4649</f>
        <v>0</v>
      </c>
      <c r="AY4649" s="631"/>
      <c r="AZ4649" s="595">
        <f>IF(AV4649=0,0,(AX4649/AV4649)*100)</f>
        <v>0</v>
      </c>
      <c r="BA4649" s="596"/>
      <c r="BB4649" s="542"/>
      <c r="BC4649" s="580"/>
      <c r="BD4649" s="584"/>
      <c r="BE4649" s="585"/>
      <c r="BF4649" s="595">
        <f>IF(BB4649=0,0,(BD4649/BB4649)*100)</f>
        <v>0</v>
      </c>
      <c r="BG4649" s="596"/>
      <c r="BH4649" s="599">
        <f>AV4649+BB4649</f>
        <v>0</v>
      </c>
      <c r="BI4649" s="600"/>
      <c r="BJ4649" s="630">
        <f>AX4649+BD4649</f>
        <v>0</v>
      </c>
      <c r="BK4649" s="631"/>
      <c r="BL4649" s="595">
        <f>IF(BH4649=0,0,(BJ4649/BH4649)*100)</f>
        <v>0</v>
      </c>
      <c r="BM4649" s="596"/>
      <c r="BN4649" s="656">
        <f>(AF4649*2)+(AL4649*2)+(AR4649*3)+BD4649</f>
        <v>0</v>
      </c>
      <c r="BO4649" s="657"/>
      <c r="BP4649" s="658"/>
      <c r="BQ4649" s="676">
        <f t="shared" ref="BQ4649" si="3398">IF(BS4649=0,0,50*BR4649/BS4649)</f>
        <v>0</v>
      </c>
      <c r="BR4649" s="662">
        <f>(BN4649*BU$11)+(N4649*BU$12)+(Z4649*BU$13)+(R4649*BU$14)+(X4649*BU$15)+(AB4649*BU$16)</f>
        <v>0</v>
      </c>
      <c r="BS4649" s="662">
        <f>((BB4649-BD4649)*BU$18)+((AV4649-AX4649)*BU$17)+(H4649*BU$19)+(P4649*BU$20)</f>
        <v>0</v>
      </c>
      <c r="BT4649" s="15"/>
      <c r="BU4649" s="15"/>
      <c r="BV4649" s="95"/>
    </row>
    <row r="4650" spans="1:74" ht="21.75" hidden="1" customHeight="1" x14ac:dyDescent="0.25">
      <c r="A4650" s="95"/>
      <c r="B4650" s="571"/>
      <c r="C4650" s="642" t="str">
        <f>IF(ROSTER!D$44="","",ROSTER!D$44)</f>
        <v/>
      </c>
      <c r="D4650" s="643"/>
      <c r="E4650" s="575"/>
      <c r="F4650" s="577"/>
      <c r="G4650" s="583"/>
      <c r="H4650" s="579"/>
      <c r="I4650" s="545"/>
      <c r="J4650" s="544"/>
      <c r="K4650" s="581"/>
      <c r="L4650" s="586"/>
      <c r="M4650" s="587"/>
      <c r="N4650" s="592"/>
      <c r="O4650" s="603"/>
      <c r="P4650" s="544"/>
      <c r="Q4650" s="581"/>
      <c r="R4650" s="586"/>
      <c r="S4650" s="587"/>
      <c r="T4650" s="592"/>
      <c r="U4650" s="603"/>
      <c r="V4650" s="311"/>
      <c r="W4650" s="311"/>
      <c r="X4650" s="579"/>
      <c r="Y4650" s="545"/>
      <c r="Z4650" s="544"/>
      <c r="AA4650" s="545"/>
      <c r="AB4650" s="544"/>
      <c r="AC4650" s="545"/>
      <c r="AD4650" s="544"/>
      <c r="AE4650" s="581"/>
      <c r="AF4650" s="586"/>
      <c r="AG4650" s="587"/>
      <c r="AH4650" s="626"/>
      <c r="AI4650" s="627"/>
      <c r="AJ4650" s="544"/>
      <c r="AK4650" s="581"/>
      <c r="AL4650" s="586"/>
      <c r="AM4650" s="587"/>
      <c r="AN4650" s="626"/>
      <c r="AO4650" s="627"/>
      <c r="AP4650" s="544"/>
      <c r="AQ4650" s="581"/>
      <c r="AR4650" s="586"/>
      <c r="AS4650" s="587"/>
      <c r="AT4650" s="626"/>
      <c r="AU4650" s="627"/>
      <c r="AV4650" s="628"/>
      <c r="AW4650" s="629"/>
      <c r="AX4650" s="632"/>
      <c r="AY4650" s="633"/>
      <c r="AZ4650" s="626"/>
      <c r="BA4650" s="627"/>
      <c r="BB4650" s="544"/>
      <c r="BC4650" s="581"/>
      <c r="BD4650" s="586"/>
      <c r="BE4650" s="587"/>
      <c r="BF4650" s="626"/>
      <c r="BG4650" s="627"/>
      <c r="BH4650" s="628"/>
      <c r="BI4650" s="629"/>
      <c r="BJ4650" s="632"/>
      <c r="BK4650" s="633"/>
      <c r="BL4650" s="626"/>
      <c r="BM4650" s="627"/>
      <c r="BN4650" s="678"/>
      <c r="BO4650" s="679"/>
      <c r="BP4650" s="680"/>
      <c r="BQ4650" s="677"/>
      <c r="BR4650" s="663"/>
      <c r="BS4650" s="663"/>
      <c r="BT4650" s="15"/>
      <c r="BU4650" s="15"/>
      <c r="BV4650" s="95"/>
    </row>
    <row r="4651" spans="1:74" ht="21.75" hidden="1" customHeight="1" x14ac:dyDescent="0.25">
      <c r="A4651" s="95"/>
      <c r="B4651" s="570" t="str">
        <f>IF(ROSTER!B$46="","",ROSTER!B$46)</f>
        <v/>
      </c>
      <c r="C4651" s="572" t="str">
        <f>IF(ROSTER!C$46="","",ROSTER!C$46)</f>
        <v/>
      </c>
      <c r="D4651" s="573"/>
      <c r="E4651" s="574"/>
      <c r="F4651" s="576">
        <f>IF(E4651="y",1,IF(E4651="S",1,0))</f>
        <v>0</v>
      </c>
      <c r="G4651" s="582">
        <f>IF(E4651="S",1,0)</f>
        <v>0</v>
      </c>
      <c r="H4651" s="578"/>
      <c r="I4651" s="543"/>
      <c r="J4651" s="542"/>
      <c r="K4651" s="580"/>
      <c r="L4651" s="584"/>
      <c r="M4651" s="585"/>
      <c r="N4651" s="588">
        <f>L4651+J4651</f>
        <v>0</v>
      </c>
      <c r="O4651" s="589"/>
      <c r="P4651" s="542"/>
      <c r="Q4651" s="580"/>
      <c r="R4651" s="584"/>
      <c r="S4651" s="585"/>
      <c r="T4651" s="588">
        <f>R4651-P4651</f>
        <v>0</v>
      </c>
      <c r="U4651" s="589"/>
      <c r="V4651" s="310"/>
      <c r="W4651" s="310"/>
      <c r="X4651" s="578"/>
      <c r="Y4651" s="543"/>
      <c r="Z4651" s="542"/>
      <c r="AA4651" s="543"/>
      <c r="AB4651" s="542"/>
      <c r="AC4651" s="543"/>
      <c r="AD4651" s="542"/>
      <c r="AE4651" s="580"/>
      <c r="AF4651" s="584"/>
      <c r="AG4651" s="585"/>
      <c r="AH4651" s="595">
        <f>IF(AD4651=0,0,(AF4651/AD4651)*100)</f>
        <v>0</v>
      </c>
      <c r="AI4651" s="596"/>
      <c r="AJ4651" s="542"/>
      <c r="AK4651" s="580"/>
      <c r="AL4651" s="584"/>
      <c r="AM4651" s="585"/>
      <c r="AN4651" s="595">
        <f>IF(AJ4651=0,0,(AL4651/AJ4651)*100)</f>
        <v>0</v>
      </c>
      <c r="AO4651" s="596"/>
      <c r="AP4651" s="542"/>
      <c r="AQ4651" s="580"/>
      <c r="AR4651" s="584"/>
      <c r="AS4651" s="585"/>
      <c r="AT4651" s="595">
        <f>IF(AP4651=0,0,(AR4651/AP4651)*100)</f>
        <v>0</v>
      </c>
      <c r="AU4651" s="596"/>
      <c r="AV4651" s="599">
        <f>AD4651+AJ4651+AP4651</f>
        <v>0</v>
      </c>
      <c r="AW4651" s="600"/>
      <c r="AX4651" s="630">
        <f>AF4651+AL4651+AR4651</f>
        <v>0</v>
      </c>
      <c r="AY4651" s="631"/>
      <c r="AZ4651" s="595">
        <f>IF(AV4651=0,0,(AX4651/AV4651)*100)</f>
        <v>0</v>
      </c>
      <c r="BA4651" s="596"/>
      <c r="BB4651" s="542"/>
      <c r="BC4651" s="580"/>
      <c r="BD4651" s="584"/>
      <c r="BE4651" s="585"/>
      <c r="BF4651" s="595">
        <f>IF(BB4651=0,0,(BD4651/BB4651)*100)</f>
        <v>0</v>
      </c>
      <c r="BG4651" s="596"/>
      <c r="BH4651" s="599">
        <f>AV4651+BB4651</f>
        <v>0</v>
      </c>
      <c r="BI4651" s="600"/>
      <c r="BJ4651" s="630">
        <f>AX4651+BD4651</f>
        <v>0</v>
      </c>
      <c r="BK4651" s="631"/>
      <c r="BL4651" s="595">
        <f>IF(BH4651=0,0,(BJ4651/BH4651)*100)</f>
        <v>0</v>
      </c>
      <c r="BM4651" s="596"/>
      <c r="BN4651" s="656">
        <f>(AF4651*2)+(AL4651*2)+(AR4651*3)+BD4651</f>
        <v>0</v>
      </c>
      <c r="BO4651" s="657"/>
      <c r="BP4651" s="658"/>
      <c r="BQ4651" s="676">
        <f t="shared" ref="BQ4651" si="3399">IF(BS4651=0,0,50*BR4651/BS4651)</f>
        <v>0</v>
      </c>
      <c r="BR4651" s="708">
        <f>(BN4651*BU$11)+(N4651*BU$12)+(Z4651*BU$13)+(R4651*BU$14)+(X4651*BU$15)+(AB4651*BU$16)</f>
        <v>0</v>
      </c>
      <c r="BS4651" s="662">
        <f>((BB4651-BD4651)*BU$18)+((AV4651-AX4651)*BU$17)+(H4651*BU$19)+(P4651*BU$20)</f>
        <v>0</v>
      </c>
      <c r="BT4651" s="15"/>
      <c r="BU4651" s="15"/>
      <c r="BV4651" s="95"/>
    </row>
    <row r="4652" spans="1:74" ht="22.5" hidden="1" customHeight="1" thickBot="1" x14ac:dyDescent="0.3">
      <c r="A4652" s="95"/>
      <c r="B4652" s="571"/>
      <c r="C4652" s="642" t="str">
        <f>IF(ROSTER!D$46="","",ROSTER!D$46)</f>
        <v/>
      </c>
      <c r="D4652" s="643"/>
      <c r="E4652" s="575"/>
      <c r="F4652" s="577"/>
      <c r="G4652" s="583"/>
      <c r="H4652" s="579"/>
      <c r="I4652" s="545"/>
      <c r="J4652" s="544"/>
      <c r="K4652" s="581"/>
      <c r="L4652" s="586"/>
      <c r="M4652" s="587"/>
      <c r="N4652" s="590"/>
      <c r="O4652" s="591"/>
      <c r="P4652" s="544"/>
      <c r="Q4652" s="581"/>
      <c r="R4652" s="586"/>
      <c r="S4652" s="587"/>
      <c r="T4652" s="592"/>
      <c r="U4652" s="603"/>
      <c r="V4652" s="311"/>
      <c r="W4652" s="311"/>
      <c r="X4652" s="579"/>
      <c r="Y4652" s="545"/>
      <c r="Z4652" s="544"/>
      <c r="AA4652" s="545"/>
      <c r="AB4652" s="544"/>
      <c r="AC4652" s="545"/>
      <c r="AD4652" s="544"/>
      <c r="AE4652" s="581"/>
      <c r="AF4652" s="586"/>
      <c r="AG4652" s="587"/>
      <c r="AH4652" s="597"/>
      <c r="AI4652" s="598"/>
      <c r="AJ4652" s="544"/>
      <c r="AK4652" s="581"/>
      <c r="AL4652" s="586"/>
      <c r="AM4652" s="587"/>
      <c r="AN4652" s="597"/>
      <c r="AO4652" s="598"/>
      <c r="AP4652" s="544"/>
      <c r="AQ4652" s="581"/>
      <c r="AR4652" s="586"/>
      <c r="AS4652" s="587"/>
      <c r="AT4652" s="597"/>
      <c r="AU4652" s="598"/>
      <c r="AV4652" s="601"/>
      <c r="AW4652" s="602"/>
      <c r="AX4652" s="701"/>
      <c r="AY4652" s="702"/>
      <c r="AZ4652" s="597"/>
      <c r="BA4652" s="598"/>
      <c r="BB4652" s="544"/>
      <c r="BC4652" s="581"/>
      <c r="BD4652" s="586"/>
      <c r="BE4652" s="587"/>
      <c r="BF4652" s="597"/>
      <c r="BG4652" s="598"/>
      <c r="BH4652" s="601"/>
      <c r="BI4652" s="602"/>
      <c r="BJ4652" s="701"/>
      <c r="BK4652" s="702"/>
      <c r="BL4652" s="597"/>
      <c r="BM4652" s="598"/>
      <c r="BN4652" s="659"/>
      <c r="BO4652" s="660"/>
      <c r="BP4652" s="661"/>
      <c r="BQ4652" s="682"/>
      <c r="BR4652" s="709"/>
      <c r="BS4652" s="663"/>
      <c r="BT4652" s="15"/>
      <c r="BU4652" s="15"/>
      <c r="BV4652" s="95"/>
    </row>
    <row r="4653" spans="1:74" s="21" customFormat="1" ht="33.4" hidden="1" customHeight="1" x14ac:dyDescent="0.45">
      <c r="A4653" s="98"/>
      <c r="B4653" s="612"/>
      <c r="C4653" s="613"/>
      <c r="D4653" s="613" t="s">
        <v>10</v>
      </c>
      <c r="E4653" s="616"/>
      <c r="F4653" s="279"/>
      <c r="G4653" s="279"/>
      <c r="H4653" s="517">
        <f>SUM(H4613:I4652)</f>
        <v>0</v>
      </c>
      <c r="I4653" s="618"/>
      <c r="J4653" s="517">
        <f>SUM(J4613:K4652)</f>
        <v>0</v>
      </c>
      <c r="K4653" s="618"/>
      <c r="L4653" s="620">
        <f>SUM(L4613:M4652)</f>
        <v>0</v>
      </c>
      <c r="M4653" s="621"/>
      <c r="N4653" s="548">
        <f>L4653+J4653</f>
        <v>0</v>
      </c>
      <c r="O4653" s="518"/>
      <c r="P4653" s="620">
        <f>SUM(P4613:Q4652)</f>
        <v>0</v>
      </c>
      <c r="Q4653" s="618"/>
      <c r="R4653" s="620">
        <f>SUM(R4613:S4652)</f>
        <v>0</v>
      </c>
      <c r="S4653" s="621"/>
      <c r="T4653" s="548">
        <f>R4653-P4653</f>
        <v>0</v>
      </c>
      <c r="U4653" s="518"/>
      <c r="V4653" s="312"/>
      <c r="W4653" s="312"/>
      <c r="X4653" s="620">
        <f>SUM(X4613:Y4652)</f>
        <v>0</v>
      </c>
      <c r="Y4653" s="621"/>
      <c r="Z4653" s="517">
        <f>SUM(Z4613:AA4652)</f>
        <v>0</v>
      </c>
      <c r="AA4653" s="518"/>
      <c r="AB4653" s="517">
        <f>SUM(AB4613:AC4652)</f>
        <v>0</v>
      </c>
      <c r="AC4653" s="518"/>
      <c r="AD4653" s="621">
        <f>SUM(AD4613:AE4652)</f>
        <v>0</v>
      </c>
      <c r="AE4653" s="618"/>
      <c r="AF4653" s="620">
        <f>SUM(AF4613:AG4652)</f>
        <v>0</v>
      </c>
      <c r="AG4653" s="621"/>
      <c r="AH4653" s="548">
        <f>IF(AD4653=0,0,(AF4653/AD4653)*100)</f>
        <v>0</v>
      </c>
      <c r="AI4653" s="518"/>
      <c r="AJ4653" s="620">
        <f>SUM(AJ4613:AK4652)</f>
        <v>0</v>
      </c>
      <c r="AK4653" s="618"/>
      <c r="AL4653" s="620">
        <f>SUM(AL4613:AM4652)</f>
        <v>0</v>
      </c>
      <c r="AM4653" s="621"/>
      <c r="AN4653" s="548">
        <f>IF(AJ4653=0,0,(AL4653/AJ4653)*100)</f>
        <v>0</v>
      </c>
      <c r="AO4653" s="518"/>
      <c r="AP4653" s="620">
        <f>SUM(AP4613:AQ4652)</f>
        <v>0</v>
      </c>
      <c r="AQ4653" s="618"/>
      <c r="AR4653" s="620">
        <f>SUM(AR4613:AS4652)</f>
        <v>0</v>
      </c>
      <c r="AS4653" s="621"/>
      <c r="AT4653" s="548">
        <f>IF(AP4653=0,0,(AR4653/AP4653)*100)</f>
        <v>0</v>
      </c>
      <c r="AU4653" s="518"/>
      <c r="AV4653" s="517">
        <f>AD4653+AJ4653+AP4653</f>
        <v>0</v>
      </c>
      <c r="AW4653" s="618"/>
      <c r="AX4653" s="620">
        <f>AF4653+AL4653+AR4653</f>
        <v>0</v>
      </c>
      <c r="AY4653" s="624"/>
      <c r="AZ4653" s="548">
        <f>IF(AV4653=0,0,(AX4653/AV4653)*100)</f>
        <v>0</v>
      </c>
      <c r="BA4653" s="518"/>
      <c r="BB4653" s="620">
        <f>SUM(BB4613:BC4652)</f>
        <v>0</v>
      </c>
      <c r="BC4653" s="618"/>
      <c r="BD4653" s="620">
        <f>SUM(BD4613:BE4652)</f>
        <v>0</v>
      </c>
      <c r="BE4653" s="621"/>
      <c r="BF4653" s="548">
        <f>IF(BB4653=0,0,(BD4653/BB4653)*100)</f>
        <v>0</v>
      </c>
      <c r="BG4653" s="518"/>
      <c r="BH4653" s="517">
        <f>AV4653+BB4653</f>
        <v>0</v>
      </c>
      <c r="BI4653" s="618"/>
      <c r="BJ4653" s="620">
        <f>AX4653+BD4653</f>
        <v>0</v>
      </c>
      <c r="BK4653" s="624"/>
      <c r="BL4653" s="548">
        <f>IF(BH4653=0,0,(BJ4653/BH4653)*100)</f>
        <v>0</v>
      </c>
      <c r="BM4653" s="664"/>
      <c r="BN4653" s="666">
        <f>SUM(BN4613:BP4652)</f>
        <v>0</v>
      </c>
      <c r="BO4653" s="667"/>
      <c r="BP4653" s="668"/>
      <c r="BQ4653" s="681">
        <f>SUM(BQ4613:BQ4652)</f>
        <v>0</v>
      </c>
      <c r="BR4653" s="685">
        <f>(BN4653*BU$11)+(N4653*BU$12)+(Z4653*BU$13)+(R4653*BU$14)+(X4653*BU$15)+(AB4653*BU$16)</f>
        <v>0</v>
      </c>
      <c r="BS4653" s="683">
        <f>((BB4653-BD4653)*BU$18)+((AV4653-AX4653)*BU$17)+(H4653*BU$19)+(P4653*BU$20)</f>
        <v>0</v>
      </c>
      <c r="BT4653" s="20"/>
      <c r="BU4653" s="20"/>
      <c r="BV4653" s="98"/>
    </row>
    <row r="4654" spans="1:74" s="21" customFormat="1" ht="33.950000000000003" hidden="1" customHeight="1" thickBot="1" x14ac:dyDescent="0.5">
      <c r="A4654" s="98"/>
      <c r="B4654" s="614"/>
      <c r="C4654" s="615"/>
      <c r="D4654" s="615"/>
      <c r="E4654" s="617"/>
      <c r="F4654" s="280"/>
      <c r="G4654" s="280"/>
      <c r="H4654" s="519"/>
      <c r="I4654" s="619"/>
      <c r="J4654" s="519"/>
      <c r="K4654" s="619"/>
      <c r="L4654" s="622"/>
      <c r="M4654" s="623"/>
      <c r="N4654" s="549"/>
      <c r="O4654" s="520"/>
      <c r="P4654" s="622"/>
      <c r="Q4654" s="619"/>
      <c r="R4654" s="622"/>
      <c r="S4654" s="623"/>
      <c r="T4654" s="549"/>
      <c r="U4654" s="520"/>
      <c r="V4654" s="313"/>
      <c r="W4654" s="313"/>
      <c r="X4654" s="622"/>
      <c r="Y4654" s="623"/>
      <c r="Z4654" s="519"/>
      <c r="AA4654" s="520"/>
      <c r="AB4654" s="519"/>
      <c r="AC4654" s="520"/>
      <c r="AD4654" s="623"/>
      <c r="AE4654" s="619"/>
      <c r="AF4654" s="622"/>
      <c r="AG4654" s="623"/>
      <c r="AH4654" s="549"/>
      <c r="AI4654" s="520"/>
      <c r="AJ4654" s="622"/>
      <c r="AK4654" s="619"/>
      <c r="AL4654" s="622"/>
      <c r="AM4654" s="623"/>
      <c r="AN4654" s="549"/>
      <c r="AO4654" s="520"/>
      <c r="AP4654" s="622"/>
      <c r="AQ4654" s="619"/>
      <c r="AR4654" s="622"/>
      <c r="AS4654" s="623"/>
      <c r="AT4654" s="549"/>
      <c r="AU4654" s="520"/>
      <c r="AV4654" s="519"/>
      <c r="AW4654" s="619"/>
      <c r="AX4654" s="622"/>
      <c r="AY4654" s="625"/>
      <c r="AZ4654" s="549"/>
      <c r="BA4654" s="520"/>
      <c r="BB4654" s="622"/>
      <c r="BC4654" s="619"/>
      <c r="BD4654" s="622"/>
      <c r="BE4654" s="623"/>
      <c r="BF4654" s="549"/>
      <c r="BG4654" s="520"/>
      <c r="BH4654" s="519"/>
      <c r="BI4654" s="619"/>
      <c r="BJ4654" s="622"/>
      <c r="BK4654" s="625"/>
      <c r="BL4654" s="549"/>
      <c r="BM4654" s="665"/>
      <c r="BN4654" s="669"/>
      <c r="BO4654" s="670"/>
      <c r="BP4654" s="671"/>
      <c r="BQ4654" s="682"/>
      <c r="BR4654" s="686"/>
      <c r="BS4654" s="684"/>
      <c r="BT4654" s="20"/>
      <c r="BU4654" s="20"/>
      <c r="BV4654" s="98"/>
    </row>
    <row r="4655" spans="1:74" s="21" customFormat="1" ht="33" hidden="1" customHeight="1" thickBot="1" x14ac:dyDescent="0.5">
      <c r="A4655" s="98"/>
      <c r="B4655" s="612"/>
      <c r="C4655" s="613"/>
      <c r="D4655" s="613" t="s">
        <v>13</v>
      </c>
      <c r="E4655" s="616"/>
      <c r="F4655" s="281"/>
      <c r="G4655" s="282"/>
      <c r="H4655" s="528"/>
      <c r="I4655" s="636"/>
      <c r="J4655" s="528"/>
      <c r="K4655" s="636"/>
      <c r="L4655" s="638"/>
      <c r="M4655" s="639"/>
      <c r="N4655" s="548">
        <f>J4655+L4655</f>
        <v>0</v>
      </c>
      <c r="O4655" s="518"/>
      <c r="P4655" s="638"/>
      <c r="Q4655" s="636"/>
      <c r="R4655" s="638"/>
      <c r="S4655" s="639"/>
      <c r="T4655" s="548">
        <f>R4655-P4655</f>
        <v>0</v>
      </c>
      <c r="U4655" s="518"/>
      <c r="V4655" s="312"/>
      <c r="W4655" s="312"/>
      <c r="X4655" s="638"/>
      <c r="Y4655" s="639"/>
      <c r="Z4655" s="528"/>
      <c r="AA4655" s="529"/>
      <c r="AB4655" s="528"/>
      <c r="AC4655" s="529"/>
      <c r="AD4655" s="639"/>
      <c r="AE4655" s="636"/>
      <c r="AF4655" s="638"/>
      <c r="AG4655" s="639"/>
      <c r="AH4655" s="548">
        <f>IF(AD4655=0,0,(AF4655/AD4655)*100)</f>
        <v>0</v>
      </c>
      <c r="AI4655" s="518"/>
      <c r="AJ4655" s="638"/>
      <c r="AK4655" s="636"/>
      <c r="AL4655" s="638"/>
      <c r="AM4655" s="639"/>
      <c r="AN4655" s="548">
        <f>IF(AJ4655=0,0,(AL4655/AJ4655)*100)</f>
        <v>0</v>
      </c>
      <c r="AO4655" s="518"/>
      <c r="AP4655" s="638"/>
      <c r="AQ4655" s="636"/>
      <c r="AR4655" s="638"/>
      <c r="AS4655" s="639"/>
      <c r="AT4655" s="548">
        <f>IF(AP4655=0,0,(AR4655/AP4655)*100)</f>
        <v>0</v>
      </c>
      <c r="AU4655" s="518"/>
      <c r="AV4655" s="517">
        <f>AD4655+AJ4655+AP4655</f>
        <v>0</v>
      </c>
      <c r="AW4655" s="618"/>
      <c r="AX4655" s="620">
        <f>AF4655+AL4655+AR4655</f>
        <v>0</v>
      </c>
      <c r="AY4655" s="624"/>
      <c r="AZ4655" s="548">
        <f>IF(AV4655=0,0,(AX4655/AV4655)*100)</f>
        <v>0</v>
      </c>
      <c r="BA4655" s="518"/>
      <c r="BB4655" s="638"/>
      <c r="BC4655" s="636"/>
      <c r="BD4655" s="638"/>
      <c r="BE4655" s="639"/>
      <c r="BF4655" s="548">
        <f>IF(BB4655=0,0,(BD4655/BB4655)*100)</f>
        <v>0</v>
      </c>
      <c r="BG4655" s="518"/>
      <c r="BH4655" s="517">
        <f>AV4655+BB4655</f>
        <v>0</v>
      </c>
      <c r="BI4655" s="618"/>
      <c r="BJ4655" s="620">
        <f>AX4655+BD4655</f>
        <v>0</v>
      </c>
      <c r="BK4655" s="624"/>
      <c r="BL4655" s="548">
        <f>IF(BH4655=0,0,(BJ4655/BH4655)*100)</f>
        <v>0</v>
      </c>
      <c r="BM4655" s="664"/>
      <c r="BN4655" s="666">
        <f>(AF4655*2)+(AL4655*2)+(AR4655*3)+BD4655</f>
        <v>0</v>
      </c>
      <c r="BO4655" s="667"/>
      <c r="BP4655" s="668"/>
      <c r="BQ4655" s="672"/>
      <c r="BR4655" s="283"/>
      <c r="BS4655" s="284"/>
      <c r="BT4655" s="20"/>
      <c r="BU4655" s="20"/>
      <c r="BV4655" s="98"/>
    </row>
    <row r="4656" spans="1:74" s="21" customFormat="1" ht="33.75" hidden="1" customHeight="1" thickBot="1" x14ac:dyDescent="0.5">
      <c r="A4656" s="98"/>
      <c r="B4656" s="285"/>
      <c r="C4656" s="286"/>
      <c r="D4656" s="634"/>
      <c r="E4656" s="635"/>
      <c r="F4656" s="287"/>
      <c r="G4656" s="287"/>
      <c r="H4656" s="530"/>
      <c r="I4656" s="637"/>
      <c r="J4656" s="530"/>
      <c r="K4656" s="637"/>
      <c r="L4656" s="640"/>
      <c r="M4656" s="641"/>
      <c r="N4656" s="549"/>
      <c r="O4656" s="520"/>
      <c r="P4656" s="640"/>
      <c r="Q4656" s="637"/>
      <c r="R4656" s="640"/>
      <c r="S4656" s="641"/>
      <c r="T4656" s="549"/>
      <c r="U4656" s="520"/>
      <c r="V4656" s="313"/>
      <c r="W4656" s="313"/>
      <c r="X4656" s="640"/>
      <c r="Y4656" s="641"/>
      <c r="Z4656" s="530"/>
      <c r="AA4656" s="531"/>
      <c r="AB4656" s="530"/>
      <c r="AC4656" s="531"/>
      <c r="AD4656" s="641"/>
      <c r="AE4656" s="637"/>
      <c r="AF4656" s="640"/>
      <c r="AG4656" s="641"/>
      <c r="AH4656" s="549"/>
      <c r="AI4656" s="520"/>
      <c r="AJ4656" s="640"/>
      <c r="AK4656" s="637"/>
      <c r="AL4656" s="640"/>
      <c r="AM4656" s="641"/>
      <c r="AN4656" s="549"/>
      <c r="AO4656" s="520"/>
      <c r="AP4656" s="640"/>
      <c r="AQ4656" s="637"/>
      <c r="AR4656" s="640"/>
      <c r="AS4656" s="641"/>
      <c r="AT4656" s="549"/>
      <c r="AU4656" s="520"/>
      <c r="AV4656" s="519"/>
      <c r="AW4656" s="619"/>
      <c r="AX4656" s="622"/>
      <c r="AY4656" s="625"/>
      <c r="AZ4656" s="549"/>
      <c r="BA4656" s="520"/>
      <c r="BB4656" s="640"/>
      <c r="BC4656" s="637"/>
      <c r="BD4656" s="640"/>
      <c r="BE4656" s="641"/>
      <c r="BF4656" s="549"/>
      <c r="BG4656" s="520"/>
      <c r="BH4656" s="519"/>
      <c r="BI4656" s="619"/>
      <c r="BJ4656" s="622"/>
      <c r="BK4656" s="625"/>
      <c r="BL4656" s="549"/>
      <c r="BM4656" s="665"/>
      <c r="BN4656" s="669"/>
      <c r="BO4656" s="670"/>
      <c r="BP4656" s="671"/>
      <c r="BQ4656" s="673"/>
      <c r="BR4656" s="79"/>
      <c r="BS4656" s="79"/>
      <c r="BT4656" s="20"/>
      <c r="BU4656" s="20"/>
      <c r="BV4656" s="98"/>
    </row>
    <row r="4657" spans="1:77" ht="16.5" hidden="1" customHeight="1" thickTop="1" thickBot="1" x14ac:dyDescent="0.5">
      <c r="A4657" s="95"/>
      <c r="B4657" s="288"/>
      <c r="C4657" s="70"/>
      <c r="D4657" s="70"/>
      <c r="E4657" s="70"/>
      <c r="F4657" s="70"/>
      <c r="G4657" s="70"/>
      <c r="H4657" s="70"/>
      <c r="I4657" s="70"/>
      <c r="J4657" s="70"/>
      <c r="K4657" s="70"/>
      <c r="L4657" s="70"/>
      <c r="M4657" s="70"/>
      <c r="N4657" s="70"/>
      <c r="O4657" s="70"/>
      <c r="P4657" s="70"/>
      <c r="Q4657" s="70"/>
      <c r="R4657" s="70"/>
      <c r="S4657" s="70"/>
      <c r="T4657" s="70"/>
      <c r="U4657" s="70"/>
      <c r="V4657" s="70"/>
      <c r="W4657" s="70"/>
      <c r="X4657" s="70"/>
      <c r="Y4657" s="70"/>
      <c r="Z4657" s="70"/>
      <c r="AA4657" s="70"/>
      <c r="AB4657" s="70"/>
      <c r="AC4657" s="70"/>
      <c r="AD4657" s="70"/>
      <c r="AE4657" s="70"/>
      <c r="AF4657" s="70"/>
      <c r="AG4657" s="70"/>
      <c r="AH4657" s="289"/>
      <c r="AI4657" s="289"/>
      <c r="AJ4657" s="70"/>
      <c r="AK4657" s="70"/>
      <c r="AL4657" s="70"/>
      <c r="AM4657" s="70"/>
      <c r="AN4657" s="70"/>
      <c r="AO4657" s="70"/>
      <c r="AP4657" s="70"/>
      <c r="AQ4657" s="70"/>
      <c r="AR4657" s="70"/>
      <c r="AS4657" s="70"/>
      <c r="AT4657" s="70"/>
      <c r="AU4657" s="70"/>
      <c r="AV4657" s="70"/>
      <c r="AW4657" s="70"/>
      <c r="AX4657" s="70"/>
      <c r="AY4657" s="70"/>
      <c r="AZ4657" s="70"/>
      <c r="BA4657" s="70"/>
      <c r="BB4657" s="70"/>
      <c r="BC4657" s="70"/>
      <c r="BD4657" s="70"/>
      <c r="BE4657" s="70"/>
      <c r="BF4657" s="70"/>
      <c r="BG4657" s="70"/>
      <c r="BH4657" s="70"/>
      <c r="BI4657" s="70"/>
      <c r="BJ4657" s="70"/>
      <c r="BK4657" s="70"/>
      <c r="BL4657" s="70"/>
      <c r="BM4657" s="70"/>
      <c r="BN4657" s="70"/>
      <c r="BO4657" s="70"/>
      <c r="BP4657" s="70"/>
      <c r="BQ4657" s="89"/>
      <c r="BR4657" s="674">
        <f>IF((J4653+L4655)=0,0,(J4653/(J4653+L4655)*100)%)</f>
        <v>0</v>
      </c>
      <c r="BS4657" s="675"/>
      <c r="BT4657" s="674">
        <f>IF((L4653+J4655)=0,0,(L4653/(L4653+J4655)*100)%)</f>
        <v>0</v>
      </c>
      <c r="BU4657" s="675"/>
      <c r="BV4657" s="95"/>
    </row>
    <row r="4658" spans="1:77" s="23" customFormat="1" ht="79.5" hidden="1" customHeight="1" thickTop="1" thickBot="1" x14ac:dyDescent="0.55000000000000004">
      <c r="A4658" s="99"/>
      <c r="B4658" s="565" t="s">
        <v>64</v>
      </c>
      <c r="C4658" s="566"/>
      <c r="D4658" s="532" t="s">
        <v>54</v>
      </c>
      <c r="E4658" s="532"/>
      <c r="F4658" s="532"/>
      <c r="G4658" s="654"/>
      <c r="H4658" s="533"/>
      <c r="I4658" s="534"/>
      <c r="J4658" s="535"/>
      <c r="K4658" s="290"/>
      <c r="L4658" s="533"/>
      <c r="M4658" s="534"/>
      <c r="N4658" s="535"/>
      <c r="O4658" s="536" t="s">
        <v>47</v>
      </c>
      <c r="P4658" s="537"/>
      <c r="Q4658" s="537"/>
      <c r="R4658" s="537"/>
      <c r="S4658" s="533"/>
      <c r="T4658" s="534"/>
      <c r="U4658" s="535"/>
      <c r="V4658" s="314"/>
      <c r="W4658" s="314"/>
      <c r="X4658" s="290"/>
      <c r="Y4658" s="533"/>
      <c r="Z4658" s="534"/>
      <c r="AA4658" s="535"/>
      <c r="AB4658" s="536" t="s">
        <v>49</v>
      </c>
      <c r="AC4658" s="537"/>
      <c r="AD4658" s="537"/>
      <c r="AE4658" s="538"/>
      <c r="AF4658" s="533"/>
      <c r="AG4658" s="534"/>
      <c r="AH4658" s="535"/>
      <c r="AI4658" s="290"/>
      <c r="AJ4658" s="533"/>
      <c r="AK4658" s="534"/>
      <c r="AL4658" s="535"/>
      <c r="AM4658" s="536" t="s">
        <v>53</v>
      </c>
      <c r="AN4658" s="537"/>
      <c r="AO4658" s="537"/>
      <c r="AP4658" s="538"/>
      <c r="AQ4658" s="533"/>
      <c r="AR4658" s="534"/>
      <c r="AS4658" s="535"/>
      <c r="AT4658" s="72"/>
      <c r="AU4658" s="533"/>
      <c r="AV4658" s="534"/>
      <c r="AW4658" s="535"/>
      <c r="AX4658" s="291"/>
      <c r="AY4658" s="291"/>
      <c r="AZ4658" s="291"/>
      <c r="BA4658" s="291"/>
      <c r="BB4658" s="567" t="s">
        <v>20</v>
      </c>
      <c r="BC4658" s="567"/>
      <c r="BD4658" s="567"/>
      <c r="BE4658" s="567"/>
      <c r="BF4658" s="568"/>
      <c r="BG4658" s="539">
        <f>BN4653</f>
        <v>0</v>
      </c>
      <c r="BH4658" s="540"/>
      <c r="BI4658" s="541"/>
      <c r="BJ4658" s="292"/>
      <c r="BK4658" s="539">
        <f>BN4655</f>
        <v>0</v>
      </c>
      <c r="BL4658" s="540"/>
      <c r="BM4658" s="541"/>
      <c r="BN4658" s="73"/>
      <c r="BO4658" s="73"/>
      <c r="BP4658" s="73"/>
      <c r="BQ4658" s="90"/>
      <c r="BR4658" s="24"/>
      <c r="BS4658" s="24"/>
      <c r="BT4658" s="22"/>
      <c r="BU4658" s="22"/>
      <c r="BV4658" s="99"/>
    </row>
    <row r="4659" spans="1:77" ht="15.6" hidden="1" customHeight="1" thickTop="1" thickBot="1" x14ac:dyDescent="0.55000000000000004">
      <c r="A4659" s="95"/>
      <c r="B4659" s="293"/>
      <c r="C4659" s="67"/>
      <c r="D4659" s="294"/>
      <c r="E4659" s="294"/>
      <c r="F4659" s="295"/>
      <c r="G4659" s="295"/>
      <c r="H4659" s="296"/>
      <c r="I4659" s="296"/>
      <c r="J4659" s="296"/>
      <c r="K4659" s="296"/>
      <c r="L4659" s="296"/>
      <c r="M4659" s="296"/>
      <c r="N4659" s="296"/>
      <c r="O4659" s="295"/>
      <c r="P4659" s="295"/>
      <c r="Q4659" s="295"/>
      <c r="R4659" s="295"/>
      <c r="S4659" s="296"/>
      <c r="T4659" s="296"/>
      <c r="U4659" s="296"/>
      <c r="V4659" s="296"/>
      <c r="W4659" s="296"/>
      <c r="X4659" s="297"/>
      <c r="Y4659" s="296"/>
      <c r="Z4659" s="296"/>
      <c r="AA4659" s="296"/>
      <c r="AB4659" s="295"/>
      <c r="AC4659" s="295"/>
      <c r="AD4659" s="295"/>
      <c r="AE4659" s="295"/>
      <c r="AF4659" s="296"/>
      <c r="AG4659" s="296"/>
      <c r="AH4659" s="296"/>
      <c r="AI4659" s="296"/>
      <c r="AJ4659" s="297"/>
      <c r="AK4659" s="297"/>
      <c r="AL4659" s="296"/>
      <c r="AM4659" s="295"/>
      <c r="AN4659" s="295"/>
      <c r="AO4659" s="295"/>
      <c r="AP4659" s="295"/>
      <c r="AQ4659" s="296"/>
      <c r="AR4659" s="296"/>
      <c r="AS4659" s="296"/>
      <c r="AT4659" s="296"/>
      <c r="AU4659" s="296"/>
      <c r="AV4659" s="72"/>
      <c r="AW4659" s="72"/>
      <c r="AX4659" s="74"/>
      <c r="AY4659" s="74"/>
      <c r="AZ4659" s="74"/>
      <c r="BA4659" s="74"/>
      <c r="BB4659" s="295"/>
      <c r="BC4659" s="298"/>
      <c r="BD4659" s="298"/>
      <c r="BE4659" s="299"/>
      <c r="BF4659" s="300"/>
      <c r="BG4659" s="301"/>
      <c r="BH4659" s="301"/>
      <c r="BI4659" s="72"/>
      <c r="BJ4659" s="302"/>
      <c r="BK4659" s="303"/>
      <c r="BL4659" s="303"/>
      <c r="BM4659" s="72"/>
      <c r="BN4659" s="74"/>
      <c r="BO4659" s="74"/>
      <c r="BP4659" s="74"/>
      <c r="BQ4659" s="91"/>
      <c r="BR4659" s="25"/>
      <c r="BS4659" s="25"/>
      <c r="BT4659" s="15"/>
      <c r="BU4659" s="15"/>
      <c r="BV4659" s="95"/>
    </row>
    <row r="4660" spans="1:77" s="23" customFormat="1" ht="79.5" hidden="1" customHeight="1" thickTop="1" thickBot="1" x14ac:dyDescent="0.55000000000000004">
      <c r="A4660" s="99"/>
      <c r="B4660" s="569" t="s">
        <v>46</v>
      </c>
      <c r="C4660" s="567"/>
      <c r="D4660" s="532" t="s">
        <v>55</v>
      </c>
      <c r="E4660" s="532"/>
      <c r="F4660" s="532"/>
      <c r="G4660" s="654"/>
      <c r="H4660" s="539">
        <f>H4658</f>
        <v>0</v>
      </c>
      <c r="I4660" s="540"/>
      <c r="J4660" s="541"/>
      <c r="K4660" s="290"/>
      <c r="L4660" s="539">
        <f>L4658</f>
        <v>0</v>
      </c>
      <c r="M4660" s="540"/>
      <c r="N4660" s="541"/>
      <c r="O4660" s="536" t="s">
        <v>51</v>
      </c>
      <c r="P4660" s="537"/>
      <c r="Q4660" s="537"/>
      <c r="R4660" s="537"/>
      <c r="S4660" s="539">
        <f>S4658-H4658</f>
        <v>0</v>
      </c>
      <c r="T4660" s="540"/>
      <c r="U4660" s="541"/>
      <c r="V4660" s="315"/>
      <c r="W4660" s="315"/>
      <c r="X4660" s="290"/>
      <c r="Y4660" s="539">
        <f>Y4658-L4658</f>
        <v>0</v>
      </c>
      <c r="Z4660" s="540"/>
      <c r="AA4660" s="541"/>
      <c r="AB4660" s="536" t="s">
        <v>50</v>
      </c>
      <c r="AC4660" s="537"/>
      <c r="AD4660" s="537"/>
      <c r="AE4660" s="538"/>
      <c r="AF4660" s="539">
        <f>AF4658-S4658</f>
        <v>0</v>
      </c>
      <c r="AG4660" s="540"/>
      <c r="AH4660" s="541"/>
      <c r="AI4660" s="290"/>
      <c r="AJ4660" s="539">
        <f>AJ4658-Y4658</f>
        <v>0</v>
      </c>
      <c r="AK4660" s="540"/>
      <c r="AL4660" s="541"/>
      <c r="AM4660" s="536" t="s">
        <v>52</v>
      </c>
      <c r="AN4660" s="537"/>
      <c r="AO4660" s="537"/>
      <c r="AP4660" s="538"/>
      <c r="AQ4660" s="539">
        <f>AQ4658-AF4658</f>
        <v>0</v>
      </c>
      <c r="AR4660" s="540"/>
      <c r="AS4660" s="541"/>
      <c r="AT4660" s="72"/>
      <c r="AU4660" s="539">
        <f>AU4658-AJ4658</f>
        <v>0</v>
      </c>
      <c r="AV4660" s="540"/>
      <c r="AW4660" s="541"/>
      <c r="AX4660" s="291"/>
      <c r="AY4660" s="291"/>
      <c r="AZ4660" s="291"/>
      <c r="BA4660" s="291"/>
      <c r="BB4660" s="567" t="s">
        <v>45</v>
      </c>
      <c r="BC4660" s="567"/>
      <c r="BD4660" s="567"/>
      <c r="BE4660" s="567"/>
      <c r="BF4660" s="568"/>
      <c r="BG4660" s="539">
        <f>BG4658-AQ4658</f>
        <v>0</v>
      </c>
      <c r="BH4660" s="540"/>
      <c r="BI4660" s="541"/>
      <c r="BJ4660" s="304"/>
      <c r="BK4660" s="539">
        <f>BK4658-AU4658</f>
        <v>0</v>
      </c>
      <c r="BL4660" s="540"/>
      <c r="BM4660" s="541"/>
      <c r="BN4660" s="73"/>
      <c r="BO4660" s="73"/>
      <c r="BP4660" s="73"/>
      <c r="BQ4660" s="90"/>
      <c r="BR4660" s="24"/>
      <c r="BS4660" s="24"/>
      <c r="BT4660" s="22"/>
      <c r="BU4660" s="22"/>
      <c r="BV4660" s="99"/>
      <c r="BY4660" s="21"/>
    </row>
    <row r="4661" spans="1:77" ht="18.75" hidden="1" customHeight="1" thickTop="1" thickBot="1" x14ac:dyDescent="0.5">
      <c r="A4661" s="95"/>
      <c r="B4661" s="305"/>
      <c r="C4661" s="71"/>
      <c r="D4661" s="71"/>
      <c r="E4661" s="71"/>
      <c r="F4661" s="92"/>
      <c r="G4661" s="92"/>
      <c r="H4661" s="71"/>
      <c r="I4661" s="71"/>
      <c r="J4661" s="71"/>
      <c r="K4661" s="71"/>
      <c r="L4661" s="71"/>
      <c r="M4661" s="71"/>
      <c r="N4661" s="71"/>
      <c r="O4661" s="71"/>
      <c r="P4661" s="71"/>
      <c r="Q4661" s="71"/>
      <c r="R4661" s="71"/>
      <c r="S4661" s="71"/>
      <c r="T4661" s="71"/>
      <c r="U4661" s="71"/>
      <c r="V4661" s="71"/>
      <c r="W4661" s="71"/>
      <c r="X4661" s="71"/>
      <c r="Y4661" s="71"/>
      <c r="Z4661" s="71"/>
      <c r="AA4661" s="71"/>
      <c r="AB4661" s="71"/>
      <c r="AC4661" s="71"/>
      <c r="AD4661" s="71"/>
      <c r="AE4661" s="71"/>
      <c r="AF4661" s="71"/>
      <c r="AG4661" s="71"/>
      <c r="AH4661" s="306"/>
      <c r="AI4661" s="306"/>
      <c r="AJ4661" s="71"/>
      <c r="AK4661" s="71"/>
      <c r="AL4661" s="71"/>
      <c r="AM4661" s="71"/>
      <c r="AN4661" s="71"/>
      <c r="AO4661" s="71"/>
      <c r="AP4661" s="71"/>
      <c r="AQ4661" s="71"/>
      <c r="AR4661" s="71"/>
      <c r="AS4661" s="71"/>
      <c r="AT4661" s="71"/>
      <c r="AU4661" s="71"/>
      <c r="AV4661" s="71"/>
      <c r="AW4661" s="71"/>
      <c r="AX4661" s="71"/>
      <c r="AY4661" s="71"/>
      <c r="AZ4661" s="71"/>
      <c r="BA4661" s="71"/>
      <c r="BB4661" s="71"/>
      <c r="BC4661" s="703" t="s">
        <v>153</v>
      </c>
      <c r="BD4661" s="703"/>
      <c r="BE4661" s="703"/>
      <c r="BF4661" s="703"/>
      <c r="BG4661" s="703"/>
      <c r="BH4661" s="703"/>
      <c r="BI4661" s="703"/>
      <c r="BJ4661" s="703"/>
      <c r="BK4661" s="703"/>
      <c r="BL4661" s="703"/>
      <c r="BM4661" s="703"/>
      <c r="BN4661" s="703"/>
      <c r="BO4661" s="703"/>
      <c r="BP4661" s="703"/>
      <c r="BQ4661" s="318"/>
      <c r="BR4661" s="319"/>
      <c r="BS4661" s="319"/>
      <c r="BT4661" s="15"/>
      <c r="BU4661" s="15"/>
      <c r="BV4661" s="95"/>
    </row>
    <row r="4662" spans="1:77" s="93" customFormat="1" ht="13.5" hidden="1" customHeight="1" thickTop="1" x14ac:dyDescent="0.45">
      <c r="A4662" s="95"/>
      <c r="B4662" s="99"/>
      <c r="C4662" s="95"/>
      <c r="D4662" s="95"/>
      <c r="E4662" s="95"/>
      <c r="F4662" s="96"/>
      <c r="G4662" s="96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254"/>
      <c r="AI4662" s="254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5"/>
      <c r="BL4662" s="95"/>
      <c r="BM4662" s="95"/>
      <c r="BN4662" s="95"/>
      <c r="BO4662" s="95"/>
      <c r="BP4662" s="95"/>
      <c r="BQ4662" s="97"/>
      <c r="BR4662" s="97"/>
      <c r="BS4662" s="97"/>
      <c r="BT4662" s="95"/>
      <c r="BU4662" s="95"/>
      <c r="BV4662" s="95"/>
    </row>
    <row r="4663" spans="1:77" s="17" customFormat="1" ht="33.75" hidden="1" x14ac:dyDescent="0.5">
      <c r="A4663" s="255"/>
      <c r="B4663" s="604" t="s">
        <v>9</v>
      </c>
      <c r="C4663" s="604"/>
      <c r="D4663" s="604"/>
      <c r="E4663" s="604"/>
      <c r="F4663" s="604"/>
      <c r="G4663" s="604"/>
      <c r="H4663" s="604"/>
      <c r="I4663" s="604"/>
      <c r="J4663" s="604"/>
      <c r="K4663" s="604"/>
      <c r="L4663" s="604"/>
      <c r="M4663" s="604"/>
      <c r="N4663" s="604"/>
      <c r="O4663" s="604"/>
      <c r="P4663" s="604"/>
      <c r="Q4663" s="604"/>
      <c r="R4663" s="604"/>
      <c r="S4663" s="604"/>
      <c r="T4663" s="604"/>
      <c r="U4663" s="604"/>
      <c r="V4663" s="604"/>
      <c r="W4663" s="604"/>
      <c r="X4663" s="604"/>
      <c r="Y4663" s="604"/>
      <c r="Z4663" s="604"/>
      <c r="AA4663" s="604"/>
      <c r="AB4663" s="604"/>
      <c r="AC4663" s="604"/>
      <c r="AD4663" s="604"/>
      <c r="AE4663" s="604"/>
      <c r="AF4663" s="604"/>
      <c r="AG4663" s="604"/>
      <c r="AH4663" s="604"/>
      <c r="AI4663" s="604"/>
      <c r="AJ4663" s="604"/>
      <c r="AK4663" s="604"/>
      <c r="AL4663" s="604"/>
      <c r="AM4663" s="604"/>
      <c r="AN4663" s="604"/>
      <c r="AO4663" s="604"/>
      <c r="AP4663" s="604"/>
      <c r="AQ4663" s="604"/>
      <c r="AR4663" s="604"/>
      <c r="AS4663" s="604"/>
      <c r="AT4663" s="604"/>
      <c r="AU4663" s="604"/>
      <c r="AV4663" s="604"/>
      <c r="AW4663" s="604"/>
      <c r="AX4663" s="604"/>
      <c r="AY4663" s="604"/>
      <c r="AZ4663" s="604"/>
      <c r="BA4663" s="604"/>
      <c r="BB4663" s="604"/>
      <c r="BC4663" s="604"/>
      <c r="BD4663" s="604"/>
      <c r="BE4663" s="604"/>
      <c r="BF4663" s="604"/>
      <c r="BG4663" s="604"/>
      <c r="BH4663" s="604"/>
      <c r="BI4663" s="604"/>
      <c r="BJ4663" s="604"/>
      <c r="BK4663" s="604"/>
      <c r="BL4663" s="604"/>
      <c r="BM4663" s="604"/>
      <c r="BN4663" s="604"/>
      <c r="BO4663" s="604"/>
      <c r="BP4663" s="604"/>
      <c r="BQ4663" s="256"/>
      <c r="BR4663" s="256"/>
      <c r="BS4663" s="256"/>
      <c r="BT4663" s="257"/>
      <c r="BU4663" s="257"/>
      <c r="BV4663" s="255"/>
    </row>
    <row r="4664" spans="1:77" ht="10.9" hidden="1" customHeight="1" x14ac:dyDescent="0.45">
      <c r="A4664" s="95"/>
      <c r="B4664" s="258"/>
      <c r="C4664" s="62"/>
      <c r="D4664" s="62"/>
      <c r="E4664" s="62"/>
      <c r="F4664" s="63"/>
      <c r="G4664" s="63"/>
      <c r="H4664" s="62"/>
      <c r="I4664" s="62"/>
      <c r="J4664" s="62"/>
      <c r="K4664" s="62"/>
      <c r="L4664" s="62"/>
      <c r="M4664" s="62"/>
      <c r="N4664" s="62"/>
      <c r="O4664" s="62"/>
      <c r="P4664" s="62"/>
      <c r="Q4664" s="62"/>
      <c r="R4664" s="62"/>
      <c r="S4664" s="62"/>
      <c r="T4664" s="62"/>
      <c r="U4664" s="62"/>
      <c r="V4664" s="62"/>
      <c r="W4664" s="62"/>
      <c r="X4664" s="62"/>
      <c r="Y4664" s="62"/>
      <c r="Z4664" s="62"/>
      <c r="AA4664" s="62"/>
      <c r="AB4664" s="62"/>
      <c r="AC4664" s="62"/>
      <c r="AD4664" s="62"/>
      <c r="AE4664" s="62"/>
      <c r="AF4664" s="62"/>
      <c r="AG4664" s="62"/>
      <c r="AH4664" s="259"/>
      <c r="AI4664" s="259"/>
      <c r="AJ4664" s="62"/>
      <c r="AK4664" s="62"/>
      <c r="AL4664" s="62"/>
      <c r="AM4664" s="62"/>
      <c r="AN4664" s="62"/>
      <c r="AO4664" s="62"/>
      <c r="AP4664" s="62"/>
      <c r="AQ4664" s="62"/>
      <c r="AR4664" s="62"/>
      <c r="AS4664" s="62"/>
      <c r="AT4664" s="62"/>
      <c r="AU4664" s="62"/>
      <c r="AV4664" s="62"/>
      <c r="AW4664" s="62"/>
      <c r="AX4664" s="62"/>
      <c r="AY4664" s="62"/>
      <c r="AZ4664" s="62"/>
      <c r="BA4664" s="62"/>
      <c r="BB4664" s="62"/>
      <c r="BC4664" s="62"/>
      <c r="BD4664" s="62"/>
      <c r="BE4664" s="62"/>
      <c r="BF4664" s="62"/>
      <c r="BG4664" s="62"/>
      <c r="BH4664" s="62"/>
      <c r="BI4664" s="62"/>
      <c r="BJ4664" s="62"/>
      <c r="BK4664" s="62"/>
      <c r="BL4664" s="62"/>
      <c r="BM4664" s="62"/>
      <c r="BN4664" s="62"/>
      <c r="BO4664" s="62"/>
      <c r="BP4664" s="94"/>
      <c r="BQ4664" s="87"/>
      <c r="BR4664" s="94"/>
      <c r="BS4664" s="94"/>
      <c r="BT4664" s="15"/>
      <c r="BU4664" s="15"/>
      <c r="BV4664" s="95"/>
    </row>
    <row r="4665" spans="1:77" s="18" customFormat="1" ht="36.75" hidden="1" customHeight="1" x14ac:dyDescent="0.45">
      <c r="A4665" s="260"/>
      <c r="B4665" s="258"/>
      <c r="C4665" s="261"/>
      <c r="D4665" s="262" t="s">
        <v>10</v>
      </c>
      <c r="E4665" s="605" t="str">
        <f>IF(ROSTER!D$3="","",ROSTER!D$3)</f>
        <v/>
      </c>
      <c r="F4665" s="605"/>
      <c r="G4665" s="605"/>
      <c r="H4665" s="605"/>
      <c r="I4665" s="605"/>
      <c r="J4665" s="605"/>
      <c r="K4665" s="605"/>
      <c r="L4665" s="605"/>
      <c r="M4665" s="605"/>
      <c r="N4665" s="605"/>
      <c r="O4665" s="605"/>
      <c r="P4665" s="605"/>
      <c r="Q4665" s="605"/>
      <c r="R4665" s="605"/>
      <c r="S4665" s="605"/>
      <c r="T4665" s="605"/>
      <c r="U4665" s="605"/>
      <c r="V4665" s="605"/>
      <c r="W4665" s="605"/>
      <c r="X4665" s="605"/>
      <c r="Y4665" s="605"/>
      <c r="Z4665" s="605"/>
      <c r="AA4665" s="605"/>
      <c r="AB4665" s="605"/>
      <c r="AC4665" s="605"/>
      <c r="AD4665" s="605"/>
      <c r="AE4665" s="605"/>
      <c r="AF4665" s="316"/>
      <c r="AG4665" s="606" t="s">
        <v>11</v>
      </c>
      <c r="AH4665" s="606"/>
      <c r="AI4665" s="606"/>
      <c r="AJ4665" s="606"/>
      <c r="AK4665" s="606"/>
      <c r="AL4665" s="606"/>
      <c r="AM4665" s="606"/>
      <c r="AN4665" s="607"/>
      <c r="AO4665" s="607"/>
      <c r="AP4665" s="607"/>
      <c r="AQ4665" s="607"/>
      <c r="AR4665" s="607"/>
      <c r="AS4665" s="607"/>
      <c r="AT4665" s="607"/>
      <c r="AU4665" s="607"/>
      <c r="AV4665" s="607"/>
      <c r="AW4665" s="607"/>
      <c r="AX4665" s="607"/>
      <c r="AY4665" s="607"/>
      <c r="AZ4665" s="607"/>
      <c r="BA4665" s="607"/>
      <c r="BB4665" s="607"/>
      <c r="BC4665" s="607"/>
      <c r="BD4665" s="607"/>
      <c r="BE4665" s="607"/>
      <c r="BF4665" s="607"/>
      <c r="BG4665" s="607"/>
      <c r="BH4665" s="607"/>
      <c r="BI4665" s="607"/>
      <c r="BJ4665" s="607"/>
      <c r="BK4665" s="607"/>
      <c r="BL4665" s="607"/>
      <c r="BM4665" s="607"/>
      <c r="BN4665" s="607"/>
      <c r="BO4665" s="607"/>
      <c r="BP4665" s="94"/>
      <c r="BQ4665" s="88" t="s">
        <v>130</v>
      </c>
      <c r="BR4665" s="94"/>
      <c r="BS4665" s="94"/>
      <c r="BT4665" s="263"/>
      <c r="BU4665" s="263"/>
      <c r="BV4665" s="260"/>
    </row>
    <row r="4666" spans="1:77" ht="8.85" hidden="1" customHeight="1" x14ac:dyDescent="0.45">
      <c r="A4666" s="96"/>
      <c r="B4666" s="258"/>
      <c r="C4666" s="259" t="s">
        <v>39</v>
      </c>
      <c r="D4666" s="259"/>
      <c r="E4666" s="259"/>
      <c r="F4666" s="63"/>
      <c r="G4666" s="63"/>
      <c r="H4666" s="259"/>
      <c r="I4666" s="259"/>
      <c r="J4666" s="317"/>
      <c r="K4666" s="317"/>
      <c r="L4666" s="317"/>
      <c r="M4666" s="317"/>
      <c r="N4666" s="317"/>
      <c r="O4666" s="317"/>
      <c r="P4666" s="317"/>
      <c r="Q4666" s="317"/>
      <c r="R4666" s="317"/>
      <c r="S4666" s="317"/>
      <c r="T4666" s="317"/>
      <c r="U4666" s="317"/>
      <c r="V4666" s="317"/>
      <c r="W4666" s="317"/>
      <c r="X4666" s="317"/>
      <c r="Y4666" s="317"/>
      <c r="Z4666" s="317"/>
      <c r="AA4666" s="317"/>
      <c r="AB4666" s="317"/>
      <c r="AC4666" s="317"/>
      <c r="AD4666" s="317"/>
      <c r="AE4666" s="317"/>
      <c r="AF4666" s="317"/>
      <c r="AG4666" s="317"/>
      <c r="AH4666" s="317"/>
      <c r="AI4666" s="259"/>
      <c r="AJ4666" s="264"/>
      <c r="AK4666" s="265"/>
      <c r="AL4666" s="265"/>
      <c r="AM4666" s="265"/>
      <c r="AN4666" s="265"/>
      <c r="AO4666" s="265"/>
      <c r="AP4666" s="265"/>
      <c r="AQ4666" s="266"/>
      <c r="AR4666" s="266"/>
      <c r="AS4666" s="266"/>
      <c r="AT4666" s="266"/>
      <c r="AU4666" s="266"/>
      <c r="AV4666" s="266"/>
      <c r="AW4666" s="266"/>
      <c r="AX4666" s="266"/>
      <c r="AY4666" s="266"/>
      <c r="AZ4666" s="266"/>
      <c r="BA4666" s="266"/>
      <c r="BB4666" s="266"/>
      <c r="BC4666" s="266"/>
      <c r="BD4666" s="266"/>
      <c r="BE4666" s="266"/>
      <c r="BF4666" s="266"/>
      <c r="BG4666" s="266"/>
      <c r="BH4666" s="266"/>
      <c r="BI4666" s="266"/>
      <c r="BJ4666" s="266"/>
      <c r="BK4666" s="266"/>
      <c r="BL4666" s="266"/>
      <c r="BM4666" s="266"/>
      <c r="BN4666" s="266"/>
      <c r="BO4666" s="266"/>
      <c r="BP4666" s="266"/>
      <c r="BQ4666" s="267"/>
      <c r="BR4666" s="267"/>
      <c r="BS4666" s="267"/>
      <c r="BT4666" s="268"/>
      <c r="BU4666" s="268"/>
      <c r="BV4666" s="96"/>
    </row>
    <row r="4667" spans="1:77" s="18" customFormat="1" ht="33.75" hidden="1" x14ac:dyDescent="0.45">
      <c r="A4667" s="260"/>
      <c r="B4667" s="258"/>
      <c r="C4667" s="608" t="s">
        <v>38</v>
      </c>
      <c r="D4667" s="608"/>
      <c r="E4667" s="607"/>
      <c r="F4667" s="607"/>
      <c r="G4667" s="607"/>
      <c r="H4667" s="607"/>
      <c r="I4667" s="607"/>
      <c r="J4667" s="607"/>
      <c r="K4667" s="607"/>
      <c r="L4667" s="607"/>
      <c r="M4667" s="607"/>
      <c r="N4667" s="607"/>
      <c r="O4667" s="607"/>
      <c r="P4667" s="607"/>
      <c r="Q4667" s="607"/>
      <c r="R4667" s="607"/>
      <c r="S4667" s="607"/>
      <c r="T4667" s="607"/>
      <c r="U4667" s="607"/>
      <c r="V4667" s="607"/>
      <c r="W4667" s="607"/>
      <c r="X4667" s="607"/>
      <c r="Y4667" s="607"/>
      <c r="Z4667" s="607"/>
      <c r="AA4667" s="607"/>
      <c r="AB4667" s="607"/>
      <c r="AC4667" s="607"/>
      <c r="AD4667" s="607"/>
      <c r="AE4667" s="607"/>
      <c r="AF4667" s="316"/>
      <c r="AG4667" s="609" t="s">
        <v>21</v>
      </c>
      <c r="AH4667" s="609"/>
      <c r="AI4667" s="609"/>
      <c r="AJ4667" s="609"/>
      <c r="AK4667" s="607"/>
      <c r="AL4667" s="607"/>
      <c r="AM4667" s="607"/>
      <c r="AN4667" s="607"/>
      <c r="AO4667" s="607"/>
      <c r="AP4667" s="607"/>
      <c r="AQ4667" s="607"/>
      <c r="AR4667" s="607"/>
      <c r="AS4667" s="607"/>
      <c r="AT4667" s="607"/>
      <c r="AU4667" s="607"/>
      <c r="AV4667" s="607"/>
      <c r="AW4667" s="607"/>
      <c r="AX4667" s="607"/>
      <c r="AY4667" s="607"/>
      <c r="AZ4667" s="607"/>
      <c r="BA4667" s="607"/>
      <c r="BB4667" s="607"/>
      <c r="BC4667" s="610" t="s">
        <v>12</v>
      </c>
      <c r="BD4667" s="610"/>
      <c r="BE4667" s="610"/>
      <c r="BF4667" s="611"/>
      <c r="BG4667" s="611"/>
      <c r="BH4667" s="611"/>
      <c r="BI4667" s="611"/>
      <c r="BJ4667" s="611"/>
      <c r="BK4667" s="611"/>
      <c r="BL4667" s="611"/>
      <c r="BM4667" s="611"/>
      <c r="BN4667" s="611"/>
      <c r="BO4667" s="611"/>
      <c r="BP4667" s="64"/>
      <c r="BQ4667" s="307"/>
      <c r="BR4667" s="65"/>
      <c r="BS4667" s="65"/>
      <c r="BT4667" s="270">
        <f>IF(BF4667=0,0,1)</f>
        <v>0</v>
      </c>
      <c r="BU4667" s="18">
        <f>IF((BG4717+BK4717)&gt;(AQ4717+AU4717),1,0)</f>
        <v>0</v>
      </c>
      <c r="BV4667" s="271"/>
    </row>
    <row r="4668" spans="1:77" ht="9.6" hidden="1" customHeight="1" x14ac:dyDescent="0.45">
      <c r="A4668" s="95"/>
      <c r="B4668" s="258"/>
      <c r="C4668" s="62"/>
      <c r="D4668" s="62"/>
      <c r="E4668" s="62"/>
      <c r="F4668" s="63"/>
      <c r="G4668" s="63"/>
      <c r="H4668" s="62"/>
      <c r="I4668" s="62"/>
      <c r="J4668" s="62"/>
      <c r="K4668" s="62"/>
      <c r="L4668" s="62"/>
      <c r="M4668" s="62"/>
      <c r="N4668" s="62"/>
      <c r="O4668" s="62"/>
      <c r="P4668" s="62"/>
      <c r="Q4668" s="62"/>
      <c r="R4668" s="62"/>
      <c r="S4668" s="62"/>
      <c r="T4668" s="62"/>
      <c r="U4668" s="62"/>
      <c r="V4668" s="62"/>
      <c r="W4668" s="62"/>
      <c r="X4668" s="62"/>
      <c r="Y4668" s="62"/>
      <c r="Z4668" s="62"/>
      <c r="AA4668" s="62"/>
      <c r="AB4668" s="62"/>
      <c r="AC4668" s="62"/>
      <c r="AD4668" s="62"/>
      <c r="AE4668" s="62"/>
      <c r="AF4668" s="62"/>
      <c r="AG4668" s="62"/>
      <c r="AH4668" s="259"/>
      <c r="AI4668" s="259"/>
      <c r="AJ4668" s="62"/>
      <c r="AK4668" s="62"/>
      <c r="AL4668" s="62"/>
      <c r="AM4668" s="62"/>
      <c r="AN4668" s="62"/>
      <c r="AO4668" s="62"/>
      <c r="AP4668" s="62"/>
      <c r="AQ4668" s="62"/>
      <c r="AR4668" s="62"/>
      <c r="AS4668" s="62"/>
      <c r="AT4668" s="62"/>
      <c r="AU4668" s="62"/>
      <c r="AV4668" s="62"/>
      <c r="AW4668" s="62"/>
      <c r="AX4668" s="62"/>
      <c r="AY4668" s="62"/>
      <c r="AZ4668" s="62"/>
      <c r="BA4668" s="62"/>
      <c r="BB4668" s="62"/>
      <c r="BC4668" s="62"/>
      <c r="BD4668" s="62"/>
      <c r="BE4668" s="62"/>
      <c r="BF4668" s="62"/>
      <c r="BG4668" s="62"/>
      <c r="BH4668" s="62"/>
      <c r="BI4668" s="62"/>
      <c r="BJ4668" s="62"/>
      <c r="BK4668" s="62"/>
      <c r="BL4668" s="62"/>
      <c r="BM4668" s="62"/>
      <c r="BN4668" s="62"/>
      <c r="BO4668" s="62"/>
      <c r="BP4668" s="62"/>
      <c r="BQ4668" s="66"/>
      <c r="BR4668" s="66"/>
      <c r="BS4668" s="66"/>
      <c r="BT4668" s="15"/>
      <c r="BU4668" s="15"/>
      <c r="BV4668" s="95"/>
    </row>
    <row r="4669" spans="1:77" ht="8.85" hidden="1" customHeight="1" thickBot="1" x14ac:dyDescent="0.5">
      <c r="A4669" s="95"/>
      <c r="B4669" s="113"/>
      <c r="C4669" s="67"/>
      <c r="D4669" s="67"/>
      <c r="E4669" s="67"/>
      <c r="F4669" s="68"/>
      <c r="G4669" s="68"/>
      <c r="H4669" s="67"/>
      <c r="I4669" s="67"/>
      <c r="J4669" s="67"/>
      <c r="K4669" s="67"/>
      <c r="L4669" s="67"/>
      <c r="M4669" s="67"/>
      <c r="N4669" s="67"/>
      <c r="O4669" s="67"/>
      <c r="P4669" s="67"/>
      <c r="Q4669" s="67"/>
      <c r="R4669" s="67"/>
      <c r="S4669" s="67"/>
      <c r="T4669" s="67"/>
      <c r="U4669" s="67"/>
      <c r="V4669" s="67"/>
      <c r="W4669" s="67"/>
      <c r="X4669" s="67"/>
      <c r="Y4669" s="67"/>
      <c r="Z4669" s="67"/>
      <c r="AA4669" s="67"/>
      <c r="AB4669" s="67"/>
      <c r="AC4669" s="67"/>
      <c r="AD4669" s="67"/>
      <c r="AE4669" s="67"/>
      <c r="AF4669" s="67"/>
      <c r="AG4669" s="67"/>
      <c r="AH4669" s="272"/>
      <c r="AI4669" s="272"/>
      <c r="AJ4669" s="67"/>
      <c r="AK4669" s="67"/>
      <c r="AL4669" s="67"/>
      <c r="AM4669" s="67"/>
      <c r="AN4669" s="67"/>
      <c r="AO4669" s="67"/>
      <c r="AP4669" s="67"/>
      <c r="AQ4669" s="67"/>
      <c r="AR4669" s="67"/>
      <c r="AS4669" s="67"/>
      <c r="AT4669" s="67"/>
      <c r="AU4669" s="67"/>
      <c r="AV4669" s="67"/>
      <c r="AW4669" s="67"/>
      <c r="AX4669" s="67"/>
      <c r="AY4669" s="67"/>
      <c r="AZ4669" s="67"/>
      <c r="BA4669" s="67"/>
      <c r="BB4669" s="67"/>
      <c r="BC4669" s="67"/>
      <c r="BD4669" s="67"/>
      <c r="BE4669" s="67"/>
      <c r="BF4669" s="67"/>
      <c r="BG4669" s="67"/>
      <c r="BH4669" s="67"/>
      <c r="BI4669" s="67"/>
      <c r="BJ4669" s="67"/>
      <c r="BK4669" s="67"/>
      <c r="BL4669" s="67"/>
      <c r="BM4669" s="67"/>
      <c r="BN4669" s="67"/>
      <c r="BO4669" s="67"/>
      <c r="BP4669" s="67"/>
      <c r="BQ4669" s="69"/>
      <c r="BR4669" s="69"/>
      <c r="BS4669" s="69"/>
      <c r="BT4669" s="15"/>
      <c r="BU4669" s="15"/>
      <c r="BV4669" s="95"/>
    </row>
    <row r="4670" spans="1:77" s="18" customFormat="1" ht="40.5" hidden="1" customHeight="1" thickTop="1" x14ac:dyDescent="0.4">
      <c r="A4670" s="271"/>
      <c r="B4670" s="652" t="s">
        <v>0</v>
      </c>
      <c r="C4670" s="648" t="s">
        <v>1</v>
      </c>
      <c r="D4670" s="649"/>
      <c r="E4670" s="273" t="s">
        <v>28</v>
      </c>
      <c r="F4670" s="546" t="s">
        <v>100</v>
      </c>
      <c r="G4670" s="546" t="s">
        <v>101</v>
      </c>
      <c r="H4670" s="704" t="s">
        <v>41</v>
      </c>
      <c r="I4670" s="705"/>
      <c r="J4670" s="554" t="s">
        <v>7</v>
      </c>
      <c r="K4670" s="554"/>
      <c r="L4670" s="554"/>
      <c r="M4670" s="554"/>
      <c r="N4670" s="554"/>
      <c r="O4670" s="554"/>
      <c r="P4670" s="554" t="s">
        <v>2</v>
      </c>
      <c r="Q4670" s="554"/>
      <c r="R4670" s="554"/>
      <c r="S4670" s="554"/>
      <c r="T4670" s="554"/>
      <c r="U4670" s="554"/>
      <c r="V4670" s="308"/>
      <c r="W4670" s="308"/>
      <c r="X4670" s="687" t="s">
        <v>35</v>
      </c>
      <c r="Y4670" s="688"/>
      <c r="Z4670" s="687" t="s">
        <v>36</v>
      </c>
      <c r="AA4670" s="688"/>
      <c r="AB4670" s="687" t="s">
        <v>44</v>
      </c>
      <c r="AC4670" s="688"/>
      <c r="AD4670" s="554" t="s">
        <v>6</v>
      </c>
      <c r="AE4670" s="554"/>
      <c r="AF4670" s="554"/>
      <c r="AG4670" s="554"/>
      <c r="AH4670" s="554"/>
      <c r="AI4670" s="554"/>
      <c r="AJ4670" s="554" t="s">
        <v>68</v>
      </c>
      <c r="AK4670" s="554"/>
      <c r="AL4670" s="554"/>
      <c r="AM4670" s="554"/>
      <c r="AN4670" s="554"/>
      <c r="AO4670" s="554"/>
      <c r="AP4670" s="554" t="s">
        <v>69</v>
      </c>
      <c r="AQ4670" s="554"/>
      <c r="AR4670" s="554"/>
      <c r="AS4670" s="554"/>
      <c r="AT4670" s="554"/>
      <c r="AU4670" s="554"/>
      <c r="AV4670" s="554" t="s">
        <v>70</v>
      </c>
      <c r="AW4670" s="554"/>
      <c r="AX4670" s="554"/>
      <c r="AY4670" s="554"/>
      <c r="AZ4670" s="554"/>
      <c r="BA4670" s="556"/>
      <c r="BB4670" s="554" t="s">
        <v>4</v>
      </c>
      <c r="BC4670" s="554"/>
      <c r="BD4670" s="554"/>
      <c r="BE4670" s="554"/>
      <c r="BF4670" s="554"/>
      <c r="BG4670" s="555"/>
      <c r="BH4670" s="554" t="s">
        <v>71</v>
      </c>
      <c r="BI4670" s="554"/>
      <c r="BJ4670" s="554"/>
      <c r="BK4670" s="554"/>
      <c r="BL4670" s="554"/>
      <c r="BM4670" s="556"/>
      <c r="BN4670" s="557" t="s">
        <v>25</v>
      </c>
      <c r="BO4670" s="558"/>
      <c r="BP4670" s="559"/>
      <c r="BQ4670" s="691" t="s">
        <v>110</v>
      </c>
      <c r="BR4670" s="691" t="s">
        <v>86</v>
      </c>
      <c r="BS4670" s="691" t="s">
        <v>87</v>
      </c>
      <c r="BT4670" s="274"/>
      <c r="BU4670" s="274"/>
      <c r="BV4670" s="271"/>
    </row>
    <row r="4671" spans="1:77" s="18" customFormat="1" ht="41.25" hidden="1" customHeight="1" x14ac:dyDescent="0.4">
      <c r="A4671" s="271"/>
      <c r="B4671" s="653"/>
      <c r="C4671" s="650"/>
      <c r="D4671" s="651"/>
      <c r="E4671" s="275" t="s">
        <v>102</v>
      </c>
      <c r="F4671" s="547"/>
      <c r="G4671" s="547"/>
      <c r="H4671" s="706"/>
      <c r="I4671" s="707"/>
      <c r="J4671" s="525" t="s">
        <v>17</v>
      </c>
      <c r="K4671" s="526"/>
      <c r="L4671" s="521" t="s">
        <v>18</v>
      </c>
      <c r="M4671" s="522"/>
      <c r="N4671" s="523" t="s">
        <v>19</v>
      </c>
      <c r="O4671" s="524" t="s">
        <v>8</v>
      </c>
      <c r="P4671" s="525" t="s">
        <v>26</v>
      </c>
      <c r="Q4671" s="526"/>
      <c r="R4671" s="521" t="s">
        <v>24</v>
      </c>
      <c r="S4671" s="522"/>
      <c r="T4671" s="523" t="s">
        <v>19</v>
      </c>
      <c r="U4671" s="524"/>
      <c r="V4671" s="309"/>
      <c r="W4671" s="309"/>
      <c r="X4671" s="689"/>
      <c r="Y4671" s="690"/>
      <c r="Z4671" s="689"/>
      <c r="AA4671" s="690"/>
      <c r="AB4671" s="689"/>
      <c r="AC4671" s="690"/>
      <c r="AD4671" s="525" t="s">
        <v>48</v>
      </c>
      <c r="AE4671" s="526"/>
      <c r="AF4671" s="521" t="s">
        <v>23</v>
      </c>
      <c r="AG4671" s="522" t="s">
        <v>3</v>
      </c>
      <c r="AH4671" s="563" t="s">
        <v>5</v>
      </c>
      <c r="AI4671" s="564"/>
      <c r="AJ4671" s="525" t="s">
        <v>48</v>
      </c>
      <c r="AK4671" s="526"/>
      <c r="AL4671" s="521" t="s">
        <v>23</v>
      </c>
      <c r="AM4671" s="522" t="s">
        <v>3</v>
      </c>
      <c r="AN4671" s="563" t="s">
        <v>5</v>
      </c>
      <c r="AO4671" s="564"/>
      <c r="AP4671" s="525" t="s">
        <v>48</v>
      </c>
      <c r="AQ4671" s="526"/>
      <c r="AR4671" s="521" t="s">
        <v>23</v>
      </c>
      <c r="AS4671" s="522" t="s">
        <v>3</v>
      </c>
      <c r="AT4671" s="563" t="s">
        <v>5</v>
      </c>
      <c r="AU4671" s="564"/>
      <c r="AV4671" s="525" t="s">
        <v>48</v>
      </c>
      <c r="AW4671" s="526"/>
      <c r="AX4671" s="521" t="s">
        <v>23</v>
      </c>
      <c r="AY4671" s="522" t="s">
        <v>3</v>
      </c>
      <c r="AZ4671" s="563" t="s">
        <v>5</v>
      </c>
      <c r="BA4671" s="564"/>
      <c r="BB4671" s="525" t="s">
        <v>48</v>
      </c>
      <c r="BC4671" s="526"/>
      <c r="BD4671" s="521" t="s">
        <v>23</v>
      </c>
      <c r="BE4671" s="522" t="s">
        <v>3</v>
      </c>
      <c r="BF4671" s="563" t="s">
        <v>5</v>
      </c>
      <c r="BG4671" s="564"/>
      <c r="BH4671" s="525" t="s">
        <v>48</v>
      </c>
      <c r="BI4671" s="526"/>
      <c r="BJ4671" s="521" t="s">
        <v>23</v>
      </c>
      <c r="BK4671" s="522" t="s">
        <v>3</v>
      </c>
      <c r="BL4671" s="563" t="s">
        <v>5</v>
      </c>
      <c r="BM4671" s="564"/>
      <c r="BN4671" s="560"/>
      <c r="BO4671" s="561"/>
      <c r="BP4671" s="562"/>
      <c r="BQ4671" s="692"/>
      <c r="BR4671" s="692"/>
      <c r="BS4671" s="692"/>
      <c r="BT4671" s="274"/>
      <c r="BU4671" s="274"/>
      <c r="BV4671" s="271"/>
    </row>
    <row r="4672" spans="1:77" ht="23.85" hidden="1" customHeight="1" x14ac:dyDescent="0.35">
      <c r="A4672" s="276"/>
      <c r="B4672" s="570" t="str">
        <f>IF(ROSTER!B$8="","",ROSTER!B$8)</f>
        <v/>
      </c>
      <c r="C4672" s="572" t="str">
        <f>IF(ROSTER!C$8="","",ROSTER!C$8)</f>
        <v/>
      </c>
      <c r="D4672" s="573"/>
      <c r="E4672" s="574"/>
      <c r="F4672" s="576">
        <f>IF(E4672="y",1,IF(E4672="S",1,0))</f>
        <v>0</v>
      </c>
      <c r="G4672" s="582">
        <f>IF(E4672="S",1,0)</f>
        <v>0</v>
      </c>
      <c r="H4672" s="578"/>
      <c r="I4672" s="543"/>
      <c r="J4672" s="542"/>
      <c r="K4672" s="580"/>
      <c r="L4672" s="584"/>
      <c r="M4672" s="585"/>
      <c r="N4672" s="588">
        <f>L4672+J4672</f>
        <v>0</v>
      </c>
      <c r="O4672" s="589"/>
      <c r="P4672" s="542"/>
      <c r="Q4672" s="580"/>
      <c r="R4672" s="584"/>
      <c r="S4672" s="585"/>
      <c r="T4672" s="588">
        <f>R4672-P4672</f>
        <v>0</v>
      </c>
      <c r="U4672" s="589"/>
      <c r="V4672" s="310"/>
      <c r="W4672" s="310"/>
      <c r="X4672" s="578"/>
      <c r="Y4672" s="543"/>
      <c r="Z4672" s="542"/>
      <c r="AA4672" s="543"/>
      <c r="AB4672" s="542"/>
      <c r="AC4672" s="543"/>
      <c r="AD4672" s="542"/>
      <c r="AE4672" s="580"/>
      <c r="AF4672" s="584"/>
      <c r="AG4672" s="585"/>
      <c r="AH4672" s="595">
        <f>IF(AD4672=0,0,(AF4672/AD4672)*100)</f>
        <v>0</v>
      </c>
      <c r="AI4672" s="596"/>
      <c r="AJ4672" s="542"/>
      <c r="AK4672" s="580"/>
      <c r="AL4672" s="584"/>
      <c r="AM4672" s="585"/>
      <c r="AN4672" s="595">
        <f>IF(AJ4672=0,0,(AL4672/AJ4672)*100)</f>
        <v>0</v>
      </c>
      <c r="AO4672" s="596"/>
      <c r="AP4672" s="542"/>
      <c r="AQ4672" s="580"/>
      <c r="AR4672" s="584"/>
      <c r="AS4672" s="585"/>
      <c r="AT4672" s="595">
        <f>IF(AP4672=0,0,(AR4672/AP4672)*100)</f>
        <v>0</v>
      </c>
      <c r="AU4672" s="596"/>
      <c r="AV4672" s="599">
        <f>AD4672+AJ4672+AP4672</f>
        <v>0</v>
      </c>
      <c r="AW4672" s="600"/>
      <c r="AX4672" s="630">
        <f>AF4672+AL4672+AR4672</f>
        <v>0</v>
      </c>
      <c r="AY4672" s="631"/>
      <c r="AZ4672" s="595">
        <f>IF(AV4672=0,0,(AX4672/AV4672)*100)</f>
        <v>0</v>
      </c>
      <c r="BA4672" s="596"/>
      <c r="BB4672" s="542"/>
      <c r="BC4672" s="580"/>
      <c r="BD4672" s="584"/>
      <c r="BE4672" s="585"/>
      <c r="BF4672" s="595">
        <f>IF(BB4672=0,0,(BD4672/BB4672)*100)</f>
        <v>0</v>
      </c>
      <c r="BG4672" s="596"/>
      <c r="BH4672" s="599">
        <f>AV4672+BB4672</f>
        <v>0</v>
      </c>
      <c r="BI4672" s="600"/>
      <c r="BJ4672" s="630">
        <f>AX4672+BD4672</f>
        <v>0</v>
      </c>
      <c r="BK4672" s="631"/>
      <c r="BL4672" s="595">
        <f>IF(BH4672=0,0,(BJ4672/BH4672)*100)</f>
        <v>0</v>
      </c>
      <c r="BM4672" s="596"/>
      <c r="BN4672" s="656">
        <f>(AF4672*2)+(AL4672*2)+(AR4672*3)+BD4672</f>
        <v>0</v>
      </c>
      <c r="BO4672" s="657"/>
      <c r="BP4672" s="658"/>
      <c r="BQ4672" s="676">
        <f>IF(BS4672=0,0,50*BR4672/BS4672)</f>
        <v>0</v>
      </c>
      <c r="BR4672" s="662">
        <f>(BN4672*BU$11)+(N4672*BU$12)+(Z4672*BU$13)+(R4672*BU$14)+(X4672*BU$15)+(AB4672*BU$16)</f>
        <v>0</v>
      </c>
      <c r="BS4672" s="662">
        <f>((BB4672-BD4672)*BU$18)+((AV4672-AX4672)*BU$17)+(H4672*BU$19)+(P4672*BU$20)</f>
        <v>0</v>
      </c>
      <c r="BT4672" s="19" t="s">
        <v>75</v>
      </c>
      <c r="BU4672" s="277">
        <f>IF(BQ4667="B",'VALUE POINTS'!L$10,IF('GAME STATS'!BQ4667="C",'VALUE POINTS'!M$10,'VALUE POINTS'!K$10))</f>
        <v>1</v>
      </c>
      <c r="BV4672" s="278"/>
    </row>
    <row r="4673" spans="1:74" ht="23.85" hidden="1" customHeight="1" x14ac:dyDescent="0.35">
      <c r="A4673" s="276"/>
      <c r="B4673" s="571"/>
      <c r="C4673" s="642" t="str">
        <f>IF(ROSTER!D$8="","",ROSTER!D$8)</f>
        <v/>
      </c>
      <c r="D4673" s="643"/>
      <c r="E4673" s="575"/>
      <c r="F4673" s="577"/>
      <c r="G4673" s="583"/>
      <c r="H4673" s="579"/>
      <c r="I4673" s="545"/>
      <c r="J4673" s="544"/>
      <c r="K4673" s="581"/>
      <c r="L4673" s="586"/>
      <c r="M4673" s="587"/>
      <c r="N4673" s="592" t="s">
        <v>16</v>
      </c>
      <c r="O4673" s="603"/>
      <c r="P4673" s="544"/>
      <c r="Q4673" s="581"/>
      <c r="R4673" s="586"/>
      <c r="S4673" s="587"/>
      <c r="T4673" s="592" t="s">
        <v>16</v>
      </c>
      <c r="U4673" s="603"/>
      <c r="V4673" s="311"/>
      <c r="W4673" s="311"/>
      <c r="X4673" s="579"/>
      <c r="Y4673" s="545"/>
      <c r="Z4673" s="544"/>
      <c r="AA4673" s="545"/>
      <c r="AB4673" s="544"/>
      <c r="AC4673" s="545"/>
      <c r="AD4673" s="544"/>
      <c r="AE4673" s="581"/>
      <c r="AF4673" s="586"/>
      <c r="AG4673" s="587"/>
      <c r="AH4673" s="626"/>
      <c r="AI4673" s="627"/>
      <c r="AJ4673" s="544"/>
      <c r="AK4673" s="581"/>
      <c r="AL4673" s="586"/>
      <c r="AM4673" s="587"/>
      <c r="AN4673" s="626"/>
      <c r="AO4673" s="627"/>
      <c r="AP4673" s="544"/>
      <c r="AQ4673" s="581"/>
      <c r="AR4673" s="586"/>
      <c r="AS4673" s="587"/>
      <c r="AT4673" s="626"/>
      <c r="AU4673" s="627"/>
      <c r="AV4673" s="628"/>
      <c r="AW4673" s="629"/>
      <c r="AX4673" s="632"/>
      <c r="AY4673" s="633"/>
      <c r="AZ4673" s="626"/>
      <c r="BA4673" s="627"/>
      <c r="BB4673" s="544"/>
      <c r="BC4673" s="581"/>
      <c r="BD4673" s="586"/>
      <c r="BE4673" s="587"/>
      <c r="BF4673" s="626"/>
      <c r="BG4673" s="627"/>
      <c r="BH4673" s="628"/>
      <c r="BI4673" s="629"/>
      <c r="BJ4673" s="632"/>
      <c r="BK4673" s="633"/>
      <c r="BL4673" s="626"/>
      <c r="BM4673" s="627"/>
      <c r="BN4673" s="678"/>
      <c r="BO4673" s="679"/>
      <c r="BP4673" s="680"/>
      <c r="BQ4673" s="677"/>
      <c r="BR4673" s="663"/>
      <c r="BS4673" s="663"/>
      <c r="BT4673" s="19" t="s">
        <v>76</v>
      </c>
      <c r="BU4673" s="277">
        <f>IF(BQ4667="B",'VALUE POINTS'!L$11,IF('GAME STATS'!BQ4667="C",'VALUE POINTS'!M$11,'VALUE POINTS'!K$11))</f>
        <v>1</v>
      </c>
      <c r="BV4673" s="278"/>
    </row>
    <row r="4674" spans="1:74" ht="21.75" hidden="1" customHeight="1" x14ac:dyDescent="0.35">
      <c r="A4674" s="95"/>
      <c r="B4674" s="570" t="str">
        <f>IF(ROSTER!B$10="","",ROSTER!B$10)</f>
        <v/>
      </c>
      <c r="C4674" s="572" t="str">
        <f>IF(ROSTER!C$10="","",ROSTER!C$10)</f>
        <v/>
      </c>
      <c r="D4674" s="573"/>
      <c r="E4674" s="574"/>
      <c r="F4674" s="576">
        <f>IF(E4674="y",1,IF(E4674="S",1,0))</f>
        <v>0</v>
      </c>
      <c r="G4674" s="582">
        <f>IF(E4674="S",1,0)</f>
        <v>0</v>
      </c>
      <c r="H4674" s="578"/>
      <c r="I4674" s="543"/>
      <c r="J4674" s="542"/>
      <c r="K4674" s="580"/>
      <c r="L4674" s="584"/>
      <c r="M4674" s="585"/>
      <c r="N4674" s="588">
        <f>L4674+J4674</f>
        <v>0</v>
      </c>
      <c r="O4674" s="589"/>
      <c r="P4674" s="542"/>
      <c r="Q4674" s="580"/>
      <c r="R4674" s="584"/>
      <c r="S4674" s="585"/>
      <c r="T4674" s="588">
        <f>R4674-P4674</f>
        <v>0</v>
      </c>
      <c r="U4674" s="589"/>
      <c r="V4674" s="310"/>
      <c r="W4674" s="310"/>
      <c r="X4674" s="578"/>
      <c r="Y4674" s="543"/>
      <c r="Z4674" s="542"/>
      <c r="AA4674" s="543"/>
      <c r="AB4674" s="542"/>
      <c r="AC4674" s="543"/>
      <c r="AD4674" s="542"/>
      <c r="AE4674" s="580"/>
      <c r="AF4674" s="584"/>
      <c r="AG4674" s="585"/>
      <c r="AH4674" s="595">
        <f>IF(AD4674=0,0,(AF4674/AD4674)*100)</f>
        <v>0</v>
      </c>
      <c r="AI4674" s="596"/>
      <c r="AJ4674" s="542"/>
      <c r="AK4674" s="580"/>
      <c r="AL4674" s="584"/>
      <c r="AM4674" s="585"/>
      <c r="AN4674" s="595">
        <f>IF(AJ4674=0,0,(AL4674/AJ4674)*100)</f>
        <v>0</v>
      </c>
      <c r="AO4674" s="596"/>
      <c r="AP4674" s="542"/>
      <c r="AQ4674" s="580"/>
      <c r="AR4674" s="584"/>
      <c r="AS4674" s="585"/>
      <c r="AT4674" s="595">
        <f>IF(AP4674=0,0,(AR4674/AP4674)*100)</f>
        <v>0</v>
      </c>
      <c r="AU4674" s="596"/>
      <c r="AV4674" s="599">
        <f>AD4674+AJ4674+AP4674</f>
        <v>0</v>
      </c>
      <c r="AW4674" s="600"/>
      <c r="AX4674" s="630">
        <f>AF4674+AL4674+AR4674</f>
        <v>0</v>
      </c>
      <c r="AY4674" s="631"/>
      <c r="AZ4674" s="595">
        <f>IF(AV4674=0,0,(AX4674/AV4674)*100)</f>
        <v>0</v>
      </c>
      <c r="BA4674" s="596"/>
      <c r="BB4674" s="542"/>
      <c r="BC4674" s="580"/>
      <c r="BD4674" s="584"/>
      <c r="BE4674" s="585"/>
      <c r="BF4674" s="595">
        <f>IF(BB4674=0,0,(BD4674/BB4674)*100)</f>
        <v>0</v>
      </c>
      <c r="BG4674" s="596"/>
      <c r="BH4674" s="599">
        <f>AV4674+BB4674</f>
        <v>0</v>
      </c>
      <c r="BI4674" s="600"/>
      <c r="BJ4674" s="630">
        <f>AX4674+BD4674</f>
        <v>0</v>
      </c>
      <c r="BK4674" s="631"/>
      <c r="BL4674" s="595">
        <f>IF(BH4674=0,0,(BJ4674/BH4674)*100)</f>
        <v>0</v>
      </c>
      <c r="BM4674" s="596"/>
      <c r="BN4674" s="656">
        <f>(AF4674*2)+(AL4674*2)+(AR4674*3)+BD4674</f>
        <v>0</v>
      </c>
      <c r="BO4674" s="657"/>
      <c r="BP4674" s="658"/>
      <c r="BQ4674" s="676">
        <f>IF(BS4674=0,0,50*BR4674/BS4674)</f>
        <v>0</v>
      </c>
      <c r="BR4674" s="662">
        <f>(BN4674*BU$11)+(N4674*BU$12)+(Z4674*BU$13)+(R4674*BU$14)+(X4674*BU$15)+(AB4674*BU$16)</f>
        <v>0</v>
      </c>
      <c r="BS4674" s="662">
        <f>((BB4674-BD4674)*BU$18)+((AV4674-AX4674)*BU$17)+(H4674*BU$19)+(P4674*BU$20)</f>
        <v>0</v>
      </c>
      <c r="BT4674" s="19" t="s">
        <v>77</v>
      </c>
      <c r="BU4674" s="277">
        <f>IF(BQ4667="B",'VALUE POINTS'!L$12,IF('GAME STATS'!BQ4667="C",'VALUE POINTS'!M$12,'VALUE POINTS'!K$12))</f>
        <v>2</v>
      </c>
      <c r="BV4674" s="278"/>
    </row>
    <row r="4675" spans="1:74" ht="21.75" hidden="1" customHeight="1" x14ac:dyDescent="0.35">
      <c r="A4675" s="95"/>
      <c r="B4675" s="571"/>
      <c r="C4675" s="642" t="str">
        <f>IF(ROSTER!D$10="","",ROSTER!D$10)</f>
        <v/>
      </c>
      <c r="D4675" s="643"/>
      <c r="E4675" s="575"/>
      <c r="F4675" s="577"/>
      <c r="G4675" s="583"/>
      <c r="H4675" s="579"/>
      <c r="I4675" s="545"/>
      <c r="J4675" s="544"/>
      <c r="K4675" s="581"/>
      <c r="L4675" s="586"/>
      <c r="M4675" s="587"/>
      <c r="N4675" s="592" t="s">
        <v>16</v>
      </c>
      <c r="O4675" s="603"/>
      <c r="P4675" s="544"/>
      <c r="Q4675" s="581"/>
      <c r="R4675" s="586"/>
      <c r="S4675" s="587"/>
      <c r="T4675" s="592" t="s">
        <v>16</v>
      </c>
      <c r="U4675" s="603"/>
      <c r="V4675" s="311"/>
      <c r="W4675" s="311"/>
      <c r="X4675" s="579"/>
      <c r="Y4675" s="545"/>
      <c r="Z4675" s="544"/>
      <c r="AA4675" s="545"/>
      <c r="AB4675" s="544"/>
      <c r="AC4675" s="545"/>
      <c r="AD4675" s="544"/>
      <c r="AE4675" s="581"/>
      <c r="AF4675" s="586"/>
      <c r="AG4675" s="587"/>
      <c r="AH4675" s="626"/>
      <c r="AI4675" s="627"/>
      <c r="AJ4675" s="544"/>
      <c r="AK4675" s="581"/>
      <c r="AL4675" s="586"/>
      <c r="AM4675" s="587"/>
      <c r="AN4675" s="626"/>
      <c r="AO4675" s="627"/>
      <c r="AP4675" s="544"/>
      <c r="AQ4675" s="581"/>
      <c r="AR4675" s="586"/>
      <c r="AS4675" s="587"/>
      <c r="AT4675" s="626"/>
      <c r="AU4675" s="627"/>
      <c r="AV4675" s="628"/>
      <c r="AW4675" s="629"/>
      <c r="AX4675" s="632"/>
      <c r="AY4675" s="633"/>
      <c r="AZ4675" s="626"/>
      <c r="BA4675" s="627"/>
      <c r="BB4675" s="544"/>
      <c r="BC4675" s="581"/>
      <c r="BD4675" s="586"/>
      <c r="BE4675" s="587"/>
      <c r="BF4675" s="626"/>
      <c r="BG4675" s="627"/>
      <c r="BH4675" s="628"/>
      <c r="BI4675" s="629"/>
      <c r="BJ4675" s="632"/>
      <c r="BK4675" s="633"/>
      <c r="BL4675" s="626"/>
      <c r="BM4675" s="627"/>
      <c r="BN4675" s="678"/>
      <c r="BO4675" s="679"/>
      <c r="BP4675" s="680"/>
      <c r="BQ4675" s="677"/>
      <c r="BR4675" s="663"/>
      <c r="BS4675" s="663"/>
      <c r="BT4675" s="19" t="s">
        <v>78</v>
      </c>
      <c r="BU4675" s="277">
        <f>IF(BQ4667="B",'VALUE POINTS'!L$13,IF('GAME STATS'!BQ4667="C",'VALUE POINTS'!M$13,'VALUE POINTS'!K$13))</f>
        <v>2</v>
      </c>
      <c r="BV4675" s="278"/>
    </row>
    <row r="4676" spans="1:74" ht="21.75" hidden="1" customHeight="1" x14ac:dyDescent="0.35">
      <c r="A4676" s="95"/>
      <c r="B4676" s="570" t="str">
        <f>IF(ROSTER!B$12="","",ROSTER!B$12)</f>
        <v/>
      </c>
      <c r="C4676" s="572" t="str">
        <f>IF(ROSTER!C$12="","",ROSTER!C$12)</f>
        <v/>
      </c>
      <c r="D4676" s="573"/>
      <c r="E4676" s="574"/>
      <c r="F4676" s="576">
        <f>IF(E4676="y",1,IF(E4676="S",1,0))</f>
        <v>0</v>
      </c>
      <c r="G4676" s="582">
        <f>IF(E4676="S",1,0)</f>
        <v>0</v>
      </c>
      <c r="H4676" s="578"/>
      <c r="I4676" s="543"/>
      <c r="J4676" s="542"/>
      <c r="K4676" s="580"/>
      <c r="L4676" s="584"/>
      <c r="M4676" s="585"/>
      <c r="N4676" s="588">
        <f>L4676+J4676</f>
        <v>0</v>
      </c>
      <c r="O4676" s="589"/>
      <c r="P4676" s="542"/>
      <c r="Q4676" s="580"/>
      <c r="R4676" s="584"/>
      <c r="S4676" s="585"/>
      <c r="T4676" s="588">
        <f>R4676-P4676</f>
        <v>0</v>
      </c>
      <c r="U4676" s="589"/>
      <c r="V4676" s="310"/>
      <c r="W4676" s="310"/>
      <c r="X4676" s="578"/>
      <c r="Y4676" s="543"/>
      <c r="Z4676" s="542"/>
      <c r="AA4676" s="543"/>
      <c r="AB4676" s="542"/>
      <c r="AC4676" s="543"/>
      <c r="AD4676" s="542"/>
      <c r="AE4676" s="580"/>
      <c r="AF4676" s="584"/>
      <c r="AG4676" s="585"/>
      <c r="AH4676" s="595">
        <f>IF(AD4676=0,0,(AF4676/AD4676)*100)</f>
        <v>0</v>
      </c>
      <c r="AI4676" s="596"/>
      <c r="AJ4676" s="542"/>
      <c r="AK4676" s="580"/>
      <c r="AL4676" s="584"/>
      <c r="AM4676" s="585"/>
      <c r="AN4676" s="595">
        <f>IF(AJ4676=0,0,(AL4676/AJ4676)*100)</f>
        <v>0</v>
      </c>
      <c r="AO4676" s="596"/>
      <c r="AP4676" s="542"/>
      <c r="AQ4676" s="580"/>
      <c r="AR4676" s="584"/>
      <c r="AS4676" s="585"/>
      <c r="AT4676" s="595">
        <f>IF(AP4676=0,0,(AR4676/AP4676)*100)</f>
        <v>0</v>
      </c>
      <c r="AU4676" s="596"/>
      <c r="AV4676" s="599">
        <f>AD4676+AJ4676+AP4676</f>
        <v>0</v>
      </c>
      <c r="AW4676" s="600"/>
      <c r="AX4676" s="630">
        <f>AF4676+AL4676+AR4676</f>
        <v>0</v>
      </c>
      <c r="AY4676" s="631"/>
      <c r="AZ4676" s="595">
        <f>IF(AV4676=0,0,(AX4676/AV4676)*100)</f>
        <v>0</v>
      </c>
      <c r="BA4676" s="596"/>
      <c r="BB4676" s="542"/>
      <c r="BC4676" s="580"/>
      <c r="BD4676" s="584"/>
      <c r="BE4676" s="585"/>
      <c r="BF4676" s="595">
        <f>IF(BB4676=0,0,(BD4676/BB4676)*100)</f>
        <v>0</v>
      </c>
      <c r="BG4676" s="596"/>
      <c r="BH4676" s="599">
        <f>AV4676+BB4676</f>
        <v>0</v>
      </c>
      <c r="BI4676" s="600"/>
      <c r="BJ4676" s="630">
        <f>AX4676+BD4676</f>
        <v>0</v>
      </c>
      <c r="BK4676" s="631"/>
      <c r="BL4676" s="595">
        <f>IF(BH4676=0,0,(BJ4676/BH4676)*100)</f>
        <v>0</v>
      </c>
      <c r="BM4676" s="596"/>
      <c r="BN4676" s="656">
        <f>(AF4676*2)+(AL4676*2)+(AR4676*3)+BD4676</f>
        <v>0</v>
      </c>
      <c r="BO4676" s="657"/>
      <c r="BP4676" s="658"/>
      <c r="BQ4676" s="676">
        <f t="shared" ref="BQ4676" si="3400">IF(BS4676=0,0,50*BR4676/BS4676)</f>
        <v>0</v>
      </c>
      <c r="BR4676" s="662">
        <f>(BN4676*BU$11)+(N4676*BU$12)+(Z4676*BU$13)+(R4676*BU$14)+(X4676*BU$15)+(AB4676*BU$16)</f>
        <v>0</v>
      </c>
      <c r="BS4676" s="662">
        <f>((BB4676-BD4676)*BU$18)+((AV4676-AX4676)*BU$17)+(H4676*BU$19)+(P4676*BU$20)</f>
        <v>0</v>
      </c>
      <c r="BT4676" s="19" t="s">
        <v>79</v>
      </c>
      <c r="BU4676" s="277">
        <f>IF(BQ4667="B",'VALUE POINTS'!L$14,IF('GAME STATS'!BQ4667="C",'VALUE POINTS'!M$14,'VALUE POINTS'!K$14))</f>
        <v>2</v>
      </c>
      <c r="BV4676" s="278"/>
    </row>
    <row r="4677" spans="1:74" ht="21.75" hidden="1" customHeight="1" x14ac:dyDescent="0.35">
      <c r="A4677" s="95"/>
      <c r="B4677" s="571"/>
      <c r="C4677" s="642" t="str">
        <f>IF(ROSTER!D$12="","",ROSTER!D$12)</f>
        <v/>
      </c>
      <c r="D4677" s="643"/>
      <c r="E4677" s="575"/>
      <c r="F4677" s="577"/>
      <c r="G4677" s="583"/>
      <c r="H4677" s="579"/>
      <c r="I4677" s="545"/>
      <c r="J4677" s="544"/>
      <c r="K4677" s="581"/>
      <c r="L4677" s="586"/>
      <c r="M4677" s="587"/>
      <c r="N4677" s="592"/>
      <c r="O4677" s="603"/>
      <c r="P4677" s="544"/>
      <c r="Q4677" s="581"/>
      <c r="R4677" s="586"/>
      <c r="S4677" s="587"/>
      <c r="T4677" s="592"/>
      <c r="U4677" s="603"/>
      <c r="V4677" s="311"/>
      <c r="W4677" s="311"/>
      <c r="X4677" s="579"/>
      <c r="Y4677" s="545"/>
      <c r="Z4677" s="544"/>
      <c r="AA4677" s="545"/>
      <c r="AB4677" s="544"/>
      <c r="AC4677" s="545"/>
      <c r="AD4677" s="544"/>
      <c r="AE4677" s="581"/>
      <c r="AF4677" s="586"/>
      <c r="AG4677" s="587"/>
      <c r="AH4677" s="626"/>
      <c r="AI4677" s="627"/>
      <c r="AJ4677" s="544"/>
      <c r="AK4677" s="581"/>
      <c r="AL4677" s="586"/>
      <c r="AM4677" s="587"/>
      <c r="AN4677" s="626"/>
      <c r="AO4677" s="627"/>
      <c r="AP4677" s="544"/>
      <c r="AQ4677" s="581"/>
      <c r="AR4677" s="586"/>
      <c r="AS4677" s="587"/>
      <c r="AT4677" s="626"/>
      <c r="AU4677" s="627"/>
      <c r="AV4677" s="628"/>
      <c r="AW4677" s="629"/>
      <c r="AX4677" s="632"/>
      <c r="AY4677" s="633"/>
      <c r="AZ4677" s="626"/>
      <c r="BA4677" s="627"/>
      <c r="BB4677" s="544"/>
      <c r="BC4677" s="581"/>
      <c r="BD4677" s="586"/>
      <c r="BE4677" s="587"/>
      <c r="BF4677" s="626"/>
      <c r="BG4677" s="627"/>
      <c r="BH4677" s="628"/>
      <c r="BI4677" s="629"/>
      <c r="BJ4677" s="632"/>
      <c r="BK4677" s="633"/>
      <c r="BL4677" s="626"/>
      <c r="BM4677" s="627"/>
      <c r="BN4677" s="678"/>
      <c r="BO4677" s="679"/>
      <c r="BP4677" s="680"/>
      <c r="BQ4677" s="677"/>
      <c r="BR4677" s="663"/>
      <c r="BS4677" s="663"/>
      <c r="BT4677" s="19" t="s">
        <v>80</v>
      </c>
      <c r="BU4677" s="277">
        <f>IF(BQ4667="B",'VALUE POINTS'!L$15,IF('GAME STATS'!BQ4667="C",'VALUE POINTS'!M$15,'VALUE POINTS'!K$15))</f>
        <v>2</v>
      </c>
      <c r="BV4677" s="278"/>
    </row>
    <row r="4678" spans="1:74" ht="21.75" hidden="1" customHeight="1" x14ac:dyDescent="0.35">
      <c r="A4678" s="95"/>
      <c r="B4678" s="570" t="str">
        <f>IF(ROSTER!B$14="","",ROSTER!B$14)</f>
        <v/>
      </c>
      <c r="C4678" s="572" t="str">
        <f>IF(ROSTER!C$14="","",ROSTER!C$14)</f>
        <v/>
      </c>
      <c r="D4678" s="573"/>
      <c r="E4678" s="574"/>
      <c r="F4678" s="576">
        <f>IF(E4678="y",1,IF(E4678="S",1,0))</f>
        <v>0</v>
      </c>
      <c r="G4678" s="582">
        <f>IF(E4678="S",1,0)</f>
        <v>0</v>
      </c>
      <c r="H4678" s="578"/>
      <c r="I4678" s="543"/>
      <c r="J4678" s="542"/>
      <c r="K4678" s="580"/>
      <c r="L4678" s="584"/>
      <c r="M4678" s="585"/>
      <c r="N4678" s="588">
        <f>L4678+J4678</f>
        <v>0</v>
      </c>
      <c r="O4678" s="589"/>
      <c r="P4678" s="542"/>
      <c r="Q4678" s="580"/>
      <c r="R4678" s="584"/>
      <c r="S4678" s="585"/>
      <c r="T4678" s="588">
        <f>R4678-P4678</f>
        <v>0</v>
      </c>
      <c r="U4678" s="589"/>
      <c r="V4678" s="310"/>
      <c r="W4678" s="310"/>
      <c r="X4678" s="578"/>
      <c r="Y4678" s="543"/>
      <c r="Z4678" s="542"/>
      <c r="AA4678" s="543"/>
      <c r="AB4678" s="542"/>
      <c r="AC4678" s="543"/>
      <c r="AD4678" s="542"/>
      <c r="AE4678" s="580"/>
      <c r="AF4678" s="584"/>
      <c r="AG4678" s="585"/>
      <c r="AH4678" s="595">
        <f>IF(AD4678=0,0,(AF4678/AD4678)*100)</f>
        <v>0</v>
      </c>
      <c r="AI4678" s="596"/>
      <c r="AJ4678" s="542"/>
      <c r="AK4678" s="580"/>
      <c r="AL4678" s="584"/>
      <c r="AM4678" s="585"/>
      <c r="AN4678" s="595">
        <f>IF(AJ4678=0,0,(AL4678/AJ4678)*100)</f>
        <v>0</v>
      </c>
      <c r="AO4678" s="596"/>
      <c r="AP4678" s="542"/>
      <c r="AQ4678" s="580"/>
      <c r="AR4678" s="584"/>
      <c r="AS4678" s="585"/>
      <c r="AT4678" s="595">
        <f>IF(AP4678=0,0,(AR4678/AP4678)*100)</f>
        <v>0</v>
      </c>
      <c r="AU4678" s="596"/>
      <c r="AV4678" s="599">
        <f>AD4678+AJ4678+AP4678</f>
        <v>0</v>
      </c>
      <c r="AW4678" s="600"/>
      <c r="AX4678" s="630">
        <f>AF4678+AL4678+AR4678</f>
        <v>0</v>
      </c>
      <c r="AY4678" s="631"/>
      <c r="AZ4678" s="595">
        <f>IF(AV4678=0,0,(AX4678/AV4678)*100)</f>
        <v>0</v>
      </c>
      <c r="BA4678" s="596"/>
      <c r="BB4678" s="542"/>
      <c r="BC4678" s="580"/>
      <c r="BD4678" s="584"/>
      <c r="BE4678" s="585"/>
      <c r="BF4678" s="595">
        <f>IF(BB4678=0,0,(BD4678/BB4678)*100)</f>
        <v>0</v>
      </c>
      <c r="BG4678" s="596"/>
      <c r="BH4678" s="599">
        <f>AV4678+BB4678</f>
        <v>0</v>
      </c>
      <c r="BI4678" s="600"/>
      <c r="BJ4678" s="630">
        <f>AX4678+BD4678</f>
        <v>0</v>
      </c>
      <c r="BK4678" s="631"/>
      <c r="BL4678" s="595">
        <f>IF(BH4678=0,0,(BJ4678/BH4678)*100)</f>
        <v>0</v>
      </c>
      <c r="BM4678" s="596"/>
      <c r="BN4678" s="656">
        <f>(AF4678*2)+(AL4678*2)+(AR4678*3)+BD4678</f>
        <v>0</v>
      </c>
      <c r="BO4678" s="657"/>
      <c r="BP4678" s="658"/>
      <c r="BQ4678" s="676">
        <f t="shared" ref="BQ4678" si="3401">IF(BS4678=0,0,50*BR4678/BS4678)</f>
        <v>0</v>
      </c>
      <c r="BR4678" s="662">
        <f>(BN4678*BU$11)+(N4678*BU$12)+(Z4678*BU$13)+(R4678*BU$14)+(X4678*BU$15)+(AB4678*BU$16)</f>
        <v>0</v>
      </c>
      <c r="BS4678" s="662">
        <f>((BB4678-BD4678)*BU$18)+((AV4678-AX4678)*BU$17)+(H4678*BU$19)+(P4678*BU$20)</f>
        <v>0</v>
      </c>
      <c r="BT4678" s="19" t="s">
        <v>81</v>
      </c>
      <c r="BU4678" s="277">
        <f>IF(BQ4667="B",'VALUE POINTS'!L$16,IF('GAME STATS'!BQ4667="C",'VALUE POINTS'!M$16,'VALUE POINTS'!K$16))</f>
        <v>2</v>
      </c>
      <c r="BV4678" s="278"/>
    </row>
    <row r="4679" spans="1:74" ht="21.75" hidden="1" customHeight="1" x14ac:dyDescent="0.35">
      <c r="A4679" s="95"/>
      <c r="B4679" s="571"/>
      <c r="C4679" s="642" t="str">
        <f>IF(ROSTER!D$14="","",ROSTER!D$14)</f>
        <v/>
      </c>
      <c r="D4679" s="643"/>
      <c r="E4679" s="575"/>
      <c r="F4679" s="577"/>
      <c r="G4679" s="583"/>
      <c r="H4679" s="579"/>
      <c r="I4679" s="545"/>
      <c r="J4679" s="544"/>
      <c r="K4679" s="581"/>
      <c r="L4679" s="586"/>
      <c r="M4679" s="587"/>
      <c r="N4679" s="592"/>
      <c r="O4679" s="603"/>
      <c r="P4679" s="544"/>
      <c r="Q4679" s="581"/>
      <c r="R4679" s="586"/>
      <c r="S4679" s="587"/>
      <c r="T4679" s="592"/>
      <c r="U4679" s="603"/>
      <c r="V4679" s="311"/>
      <c r="W4679" s="311"/>
      <c r="X4679" s="579"/>
      <c r="Y4679" s="545"/>
      <c r="Z4679" s="544"/>
      <c r="AA4679" s="545"/>
      <c r="AB4679" s="544"/>
      <c r="AC4679" s="545"/>
      <c r="AD4679" s="544"/>
      <c r="AE4679" s="581"/>
      <c r="AF4679" s="586"/>
      <c r="AG4679" s="587"/>
      <c r="AH4679" s="626"/>
      <c r="AI4679" s="627"/>
      <c r="AJ4679" s="544"/>
      <c r="AK4679" s="581"/>
      <c r="AL4679" s="586"/>
      <c r="AM4679" s="587"/>
      <c r="AN4679" s="626"/>
      <c r="AO4679" s="627"/>
      <c r="AP4679" s="544"/>
      <c r="AQ4679" s="581"/>
      <c r="AR4679" s="586"/>
      <c r="AS4679" s="587"/>
      <c r="AT4679" s="626"/>
      <c r="AU4679" s="627"/>
      <c r="AV4679" s="628"/>
      <c r="AW4679" s="629"/>
      <c r="AX4679" s="632"/>
      <c r="AY4679" s="633"/>
      <c r="AZ4679" s="626"/>
      <c r="BA4679" s="627"/>
      <c r="BB4679" s="544"/>
      <c r="BC4679" s="581"/>
      <c r="BD4679" s="586"/>
      <c r="BE4679" s="587"/>
      <c r="BF4679" s="626"/>
      <c r="BG4679" s="627"/>
      <c r="BH4679" s="628"/>
      <c r="BI4679" s="629"/>
      <c r="BJ4679" s="632"/>
      <c r="BK4679" s="633"/>
      <c r="BL4679" s="626"/>
      <c r="BM4679" s="627"/>
      <c r="BN4679" s="678"/>
      <c r="BO4679" s="679"/>
      <c r="BP4679" s="680"/>
      <c r="BQ4679" s="677"/>
      <c r="BR4679" s="663"/>
      <c r="BS4679" s="663"/>
      <c r="BT4679" s="19" t="s">
        <v>82</v>
      </c>
      <c r="BU4679" s="277">
        <f>IF(BQ4667="B",'VALUE POINTS'!L$17,IF('GAME STATS'!BQ4667="C",'VALUE POINTS'!M$17,'VALUE POINTS'!K$17))</f>
        <v>1</v>
      </c>
      <c r="BV4679" s="278"/>
    </row>
    <row r="4680" spans="1:74" ht="21.75" hidden="1" customHeight="1" x14ac:dyDescent="0.35">
      <c r="A4680" s="95"/>
      <c r="B4680" s="570" t="str">
        <f>IF(ROSTER!B$16="","",ROSTER!B$16)</f>
        <v/>
      </c>
      <c r="C4680" s="572" t="str">
        <f>IF(ROSTER!C$16="","",ROSTER!C$16)</f>
        <v/>
      </c>
      <c r="D4680" s="573"/>
      <c r="E4680" s="574"/>
      <c r="F4680" s="576">
        <f>IF(E4680="y",1,IF(E4680="S",1,0))</f>
        <v>0</v>
      </c>
      <c r="G4680" s="582">
        <f>IF(E4680="S",1,0)</f>
        <v>0</v>
      </c>
      <c r="H4680" s="578"/>
      <c r="I4680" s="543"/>
      <c r="J4680" s="542"/>
      <c r="K4680" s="580"/>
      <c r="L4680" s="584"/>
      <c r="M4680" s="585"/>
      <c r="N4680" s="588">
        <f>L4680+J4680</f>
        <v>0</v>
      </c>
      <c r="O4680" s="589"/>
      <c r="P4680" s="542"/>
      <c r="Q4680" s="580"/>
      <c r="R4680" s="584"/>
      <c r="S4680" s="585"/>
      <c r="T4680" s="588">
        <f>R4680-P4680</f>
        <v>0</v>
      </c>
      <c r="U4680" s="589"/>
      <c r="V4680" s="310"/>
      <c r="W4680" s="310"/>
      <c r="X4680" s="578"/>
      <c r="Y4680" s="543"/>
      <c r="Z4680" s="542"/>
      <c r="AA4680" s="543"/>
      <c r="AB4680" s="542"/>
      <c r="AC4680" s="543"/>
      <c r="AD4680" s="542"/>
      <c r="AE4680" s="580"/>
      <c r="AF4680" s="584"/>
      <c r="AG4680" s="585"/>
      <c r="AH4680" s="595">
        <f>IF(AD4680=0,0,(AF4680/AD4680)*100)</f>
        <v>0</v>
      </c>
      <c r="AI4680" s="596"/>
      <c r="AJ4680" s="542"/>
      <c r="AK4680" s="580"/>
      <c r="AL4680" s="584"/>
      <c r="AM4680" s="585"/>
      <c r="AN4680" s="595">
        <f>IF(AJ4680=0,0,(AL4680/AJ4680)*100)</f>
        <v>0</v>
      </c>
      <c r="AO4680" s="596"/>
      <c r="AP4680" s="542"/>
      <c r="AQ4680" s="580"/>
      <c r="AR4680" s="584"/>
      <c r="AS4680" s="585"/>
      <c r="AT4680" s="595">
        <f>IF(AP4680=0,0,(AR4680/AP4680)*100)</f>
        <v>0</v>
      </c>
      <c r="AU4680" s="596"/>
      <c r="AV4680" s="599">
        <f>AD4680+AJ4680+AP4680</f>
        <v>0</v>
      </c>
      <c r="AW4680" s="600"/>
      <c r="AX4680" s="630">
        <f>AF4680+AL4680+AR4680</f>
        <v>0</v>
      </c>
      <c r="AY4680" s="631"/>
      <c r="AZ4680" s="595">
        <f>IF(AV4680=0,0,(AX4680/AV4680)*100)</f>
        <v>0</v>
      </c>
      <c r="BA4680" s="596"/>
      <c r="BB4680" s="542"/>
      <c r="BC4680" s="580"/>
      <c r="BD4680" s="584"/>
      <c r="BE4680" s="585"/>
      <c r="BF4680" s="595">
        <f>IF(BB4680=0,0,(BD4680/BB4680)*100)</f>
        <v>0</v>
      </c>
      <c r="BG4680" s="596"/>
      <c r="BH4680" s="599">
        <f>AV4680+BB4680</f>
        <v>0</v>
      </c>
      <c r="BI4680" s="600"/>
      <c r="BJ4680" s="630">
        <f>AX4680+BD4680</f>
        <v>0</v>
      </c>
      <c r="BK4680" s="631"/>
      <c r="BL4680" s="595">
        <f>IF(BH4680=0,0,(BJ4680/BH4680)*100)</f>
        <v>0</v>
      </c>
      <c r="BM4680" s="596"/>
      <c r="BN4680" s="656">
        <f>(AF4680*2)+(AL4680*2)+(AR4680*3)+BD4680</f>
        <v>0</v>
      </c>
      <c r="BO4680" s="657"/>
      <c r="BP4680" s="658"/>
      <c r="BQ4680" s="676">
        <f t="shared" ref="BQ4680" si="3402">IF(BS4680=0,0,50*BR4680/BS4680)</f>
        <v>0</v>
      </c>
      <c r="BR4680" s="662">
        <f>(BN4680*BU$11)+(N4680*BU$12)+(Z4680*BU$13)+(R4680*BU$14)+(X4680*BU$15)+(AB4680*BU$16)</f>
        <v>0</v>
      </c>
      <c r="BS4680" s="662">
        <f>((BB4680-BD4680)*BU$18)+((AV4680-AX4680)*BU$17)+(H4680*BU$19)+(P4680*BU$20)</f>
        <v>0</v>
      </c>
      <c r="BT4680" s="19" t="s">
        <v>83</v>
      </c>
      <c r="BU4680" s="277">
        <f>IF(BQ4667="B",'VALUE POINTS'!L$18,IF('GAME STATS'!BQ4667="C",'VALUE POINTS'!M$18,'VALUE POINTS'!K$18))</f>
        <v>2</v>
      </c>
      <c r="BV4680" s="278"/>
    </row>
    <row r="4681" spans="1:74" ht="21.75" hidden="1" customHeight="1" x14ac:dyDescent="0.35">
      <c r="A4681" s="95"/>
      <c r="B4681" s="571"/>
      <c r="C4681" s="642" t="str">
        <f>IF(ROSTER!D$16="","",ROSTER!D$16)</f>
        <v/>
      </c>
      <c r="D4681" s="643"/>
      <c r="E4681" s="575"/>
      <c r="F4681" s="577"/>
      <c r="G4681" s="583"/>
      <c r="H4681" s="579"/>
      <c r="I4681" s="545"/>
      <c r="J4681" s="544"/>
      <c r="K4681" s="581"/>
      <c r="L4681" s="586"/>
      <c r="M4681" s="587"/>
      <c r="N4681" s="592"/>
      <c r="O4681" s="603"/>
      <c r="P4681" s="544"/>
      <c r="Q4681" s="581"/>
      <c r="R4681" s="586"/>
      <c r="S4681" s="587"/>
      <c r="T4681" s="592"/>
      <c r="U4681" s="603"/>
      <c r="V4681" s="311"/>
      <c r="W4681" s="311"/>
      <c r="X4681" s="579"/>
      <c r="Y4681" s="545"/>
      <c r="Z4681" s="544"/>
      <c r="AA4681" s="545"/>
      <c r="AB4681" s="544"/>
      <c r="AC4681" s="545"/>
      <c r="AD4681" s="544"/>
      <c r="AE4681" s="581"/>
      <c r="AF4681" s="586"/>
      <c r="AG4681" s="587"/>
      <c r="AH4681" s="626"/>
      <c r="AI4681" s="627"/>
      <c r="AJ4681" s="544"/>
      <c r="AK4681" s="581"/>
      <c r="AL4681" s="586"/>
      <c r="AM4681" s="587"/>
      <c r="AN4681" s="626"/>
      <c r="AO4681" s="627"/>
      <c r="AP4681" s="544"/>
      <c r="AQ4681" s="581"/>
      <c r="AR4681" s="586"/>
      <c r="AS4681" s="587"/>
      <c r="AT4681" s="626"/>
      <c r="AU4681" s="627"/>
      <c r="AV4681" s="628"/>
      <c r="AW4681" s="629"/>
      <c r="AX4681" s="632"/>
      <c r="AY4681" s="633"/>
      <c r="AZ4681" s="626"/>
      <c r="BA4681" s="627"/>
      <c r="BB4681" s="544"/>
      <c r="BC4681" s="581"/>
      <c r="BD4681" s="586"/>
      <c r="BE4681" s="587"/>
      <c r="BF4681" s="626"/>
      <c r="BG4681" s="627"/>
      <c r="BH4681" s="628"/>
      <c r="BI4681" s="629"/>
      <c r="BJ4681" s="632"/>
      <c r="BK4681" s="633"/>
      <c r="BL4681" s="626"/>
      <c r="BM4681" s="627"/>
      <c r="BN4681" s="678"/>
      <c r="BO4681" s="679"/>
      <c r="BP4681" s="680"/>
      <c r="BQ4681" s="677"/>
      <c r="BR4681" s="663"/>
      <c r="BS4681" s="663"/>
      <c r="BT4681" s="19" t="s">
        <v>84</v>
      </c>
      <c r="BU4681" s="277">
        <f>IF(BQ4667="B",'VALUE POINTS'!L$19,IF('GAME STATS'!BQ4667="C",'VALUE POINTS'!M$19,'VALUE POINTS'!K$19))</f>
        <v>2</v>
      </c>
      <c r="BV4681" s="278"/>
    </row>
    <row r="4682" spans="1:74" ht="21.75" hidden="1" customHeight="1" x14ac:dyDescent="0.25">
      <c r="A4682" s="95"/>
      <c r="B4682" s="570" t="str">
        <f>IF(ROSTER!B$18="","",ROSTER!B$18)</f>
        <v/>
      </c>
      <c r="C4682" s="572" t="str">
        <f>IF(ROSTER!C$18="","",ROSTER!C$18)</f>
        <v/>
      </c>
      <c r="D4682" s="573"/>
      <c r="E4682" s="574"/>
      <c r="F4682" s="576">
        <f>IF(E4682="y",1,IF(E4682="S",1,0))</f>
        <v>0</v>
      </c>
      <c r="G4682" s="582">
        <f>IF(E4682="S",1,0)</f>
        <v>0</v>
      </c>
      <c r="H4682" s="578"/>
      <c r="I4682" s="543"/>
      <c r="J4682" s="542"/>
      <c r="K4682" s="580"/>
      <c r="L4682" s="584"/>
      <c r="M4682" s="585"/>
      <c r="N4682" s="588">
        <f>L4682+J4682</f>
        <v>0</v>
      </c>
      <c r="O4682" s="589"/>
      <c r="P4682" s="542"/>
      <c r="Q4682" s="580"/>
      <c r="R4682" s="584"/>
      <c r="S4682" s="585"/>
      <c r="T4682" s="588">
        <f>R4682-P4682</f>
        <v>0</v>
      </c>
      <c r="U4682" s="589"/>
      <c r="V4682" s="310"/>
      <c r="W4682" s="310"/>
      <c r="X4682" s="578"/>
      <c r="Y4682" s="543"/>
      <c r="Z4682" s="542"/>
      <c r="AA4682" s="543"/>
      <c r="AB4682" s="542"/>
      <c r="AC4682" s="543"/>
      <c r="AD4682" s="542"/>
      <c r="AE4682" s="580"/>
      <c r="AF4682" s="584"/>
      <c r="AG4682" s="585"/>
      <c r="AH4682" s="595">
        <f>IF(AD4682=0,0,(AF4682/AD4682)*100)</f>
        <v>0</v>
      </c>
      <c r="AI4682" s="596"/>
      <c r="AJ4682" s="542"/>
      <c r="AK4682" s="580"/>
      <c r="AL4682" s="584"/>
      <c r="AM4682" s="585"/>
      <c r="AN4682" s="595">
        <f>IF(AJ4682=0,0,(AL4682/AJ4682)*100)</f>
        <v>0</v>
      </c>
      <c r="AO4682" s="596"/>
      <c r="AP4682" s="542"/>
      <c r="AQ4682" s="580"/>
      <c r="AR4682" s="584"/>
      <c r="AS4682" s="585"/>
      <c r="AT4682" s="595">
        <f>IF(AP4682=0,0,(AR4682/AP4682)*100)</f>
        <v>0</v>
      </c>
      <c r="AU4682" s="596"/>
      <c r="AV4682" s="599">
        <f>AD4682+AJ4682+AP4682</f>
        <v>0</v>
      </c>
      <c r="AW4682" s="600"/>
      <c r="AX4682" s="630">
        <f>AF4682+AL4682+AR4682</f>
        <v>0</v>
      </c>
      <c r="AY4682" s="631"/>
      <c r="AZ4682" s="595">
        <f>IF(AV4682=0,0,(AX4682/AV4682)*100)</f>
        <v>0</v>
      </c>
      <c r="BA4682" s="596"/>
      <c r="BB4682" s="542"/>
      <c r="BC4682" s="580"/>
      <c r="BD4682" s="584"/>
      <c r="BE4682" s="585"/>
      <c r="BF4682" s="595">
        <f>IF(BB4682=0,0,(BD4682/BB4682)*100)</f>
        <v>0</v>
      </c>
      <c r="BG4682" s="596"/>
      <c r="BH4682" s="599">
        <f>AV4682+BB4682</f>
        <v>0</v>
      </c>
      <c r="BI4682" s="600"/>
      <c r="BJ4682" s="630">
        <f>AX4682+BD4682</f>
        <v>0</v>
      </c>
      <c r="BK4682" s="631"/>
      <c r="BL4682" s="595">
        <f>IF(BH4682=0,0,(BJ4682/BH4682)*100)</f>
        <v>0</v>
      </c>
      <c r="BM4682" s="596"/>
      <c r="BN4682" s="656">
        <f>(AF4682*2)+(AL4682*2)+(AR4682*3)+BD4682</f>
        <v>0</v>
      </c>
      <c r="BO4682" s="657"/>
      <c r="BP4682" s="658"/>
      <c r="BQ4682" s="676">
        <f t="shared" ref="BQ4682" si="3403">IF(BS4682=0,0,50*BR4682/BS4682)</f>
        <v>0</v>
      </c>
      <c r="BR4682" s="662">
        <f>(BN4682*BU$11)+(N4682*BU$12)+(Z4682*BU$13)+(R4682*BU$14)+(X4682*BU$15)+(AB4682*BU$16)</f>
        <v>0</v>
      </c>
      <c r="BS4682" s="662">
        <f>((BB4682-BD4682)*BU$18)+((AV4682-AX4682)*BU$17)+(H4682*BU$19)+(P4682*BU$20)</f>
        <v>0</v>
      </c>
      <c r="BT4682" s="15"/>
      <c r="BU4682" s="15"/>
      <c r="BV4682" s="278"/>
    </row>
    <row r="4683" spans="1:74" ht="21.75" hidden="1" customHeight="1" x14ac:dyDescent="0.25">
      <c r="A4683" s="95"/>
      <c r="B4683" s="571"/>
      <c r="C4683" s="642" t="str">
        <f>IF(ROSTER!D$18="","",ROSTER!D$18)</f>
        <v/>
      </c>
      <c r="D4683" s="643"/>
      <c r="E4683" s="575"/>
      <c r="F4683" s="577"/>
      <c r="G4683" s="583"/>
      <c r="H4683" s="579"/>
      <c r="I4683" s="545"/>
      <c r="J4683" s="544"/>
      <c r="K4683" s="581"/>
      <c r="L4683" s="586"/>
      <c r="M4683" s="587"/>
      <c r="N4683" s="592"/>
      <c r="O4683" s="603"/>
      <c r="P4683" s="544"/>
      <c r="Q4683" s="581"/>
      <c r="R4683" s="586"/>
      <c r="S4683" s="587"/>
      <c r="T4683" s="592"/>
      <c r="U4683" s="603"/>
      <c r="V4683" s="311"/>
      <c r="W4683" s="311"/>
      <c r="X4683" s="579"/>
      <c r="Y4683" s="545"/>
      <c r="Z4683" s="544"/>
      <c r="AA4683" s="545"/>
      <c r="AB4683" s="544"/>
      <c r="AC4683" s="545"/>
      <c r="AD4683" s="544"/>
      <c r="AE4683" s="581"/>
      <c r="AF4683" s="586"/>
      <c r="AG4683" s="587"/>
      <c r="AH4683" s="626"/>
      <c r="AI4683" s="627"/>
      <c r="AJ4683" s="544"/>
      <c r="AK4683" s="581"/>
      <c r="AL4683" s="586"/>
      <c r="AM4683" s="587"/>
      <c r="AN4683" s="626"/>
      <c r="AO4683" s="627"/>
      <c r="AP4683" s="544"/>
      <c r="AQ4683" s="581"/>
      <c r="AR4683" s="586"/>
      <c r="AS4683" s="587"/>
      <c r="AT4683" s="626"/>
      <c r="AU4683" s="627"/>
      <c r="AV4683" s="628"/>
      <c r="AW4683" s="629"/>
      <c r="AX4683" s="632"/>
      <c r="AY4683" s="633"/>
      <c r="AZ4683" s="626"/>
      <c r="BA4683" s="627"/>
      <c r="BB4683" s="544"/>
      <c r="BC4683" s="581"/>
      <c r="BD4683" s="586"/>
      <c r="BE4683" s="587"/>
      <c r="BF4683" s="626"/>
      <c r="BG4683" s="627"/>
      <c r="BH4683" s="628"/>
      <c r="BI4683" s="629"/>
      <c r="BJ4683" s="632"/>
      <c r="BK4683" s="633"/>
      <c r="BL4683" s="626"/>
      <c r="BM4683" s="627"/>
      <c r="BN4683" s="678"/>
      <c r="BO4683" s="679"/>
      <c r="BP4683" s="680"/>
      <c r="BQ4683" s="677"/>
      <c r="BR4683" s="663"/>
      <c r="BS4683" s="663"/>
      <c r="BT4683" s="15"/>
      <c r="BU4683" s="15"/>
      <c r="BV4683" s="95"/>
    </row>
    <row r="4684" spans="1:74" ht="21.75" hidden="1" customHeight="1" x14ac:dyDescent="0.25">
      <c r="A4684" s="95"/>
      <c r="B4684" s="570" t="str">
        <f>IF(ROSTER!B$20="","",ROSTER!B$20)</f>
        <v/>
      </c>
      <c r="C4684" s="572" t="str">
        <f>IF(ROSTER!C$20="","",ROSTER!C$20)</f>
        <v/>
      </c>
      <c r="D4684" s="573"/>
      <c r="E4684" s="574"/>
      <c r="F4684" s="576">
        <f>IF(E4684="y",1,IF(E4684="S",1,0))</f>
        <v>0</v>
      </c>
      <c r="G4684" s="582">
        <f>IF(E4684="S",1,0)</f>
        <v>0</v>
      </c>
      <c r="H4684" s="578"/>
      <c r="I4684" s="543"/>
      <c r="J4684" s="542"/>
      <c r="K4684" s="580"/>
      <c r="L4684" s="584"/>
      <c r="M4684" s="585"/>
      <c r="N4684" s="588">
        <f>L4684+J4684</f>
        <v>0</v>
      </c>
      <c r="O4684" s="589"/>
      <c r="P4684" s="542"/>
      <c r="Q4684" s="580"/>
      <c r="R4684" s="584"/>
      <c r="S4684" s="585"/>
      <c r="T4684" s="588">
        <f>R4684-P4684</f>
        <v>0</v>
      </c>
      <c r="U4684" s="589"/>
      <c r="V4684" s="310"/>
      <c r="W4684" s="310"/>
      <c r="X4684" s="578"/>
      <c r="Y4684" s="543"/>
      <c r="Z4684" s="542"/>
      <c r="AA4684" s="543"/>
      <c r="AB4684" s="542"/>
      <c r="AC4684" s="543"/>
      <c r="AD4684" s="542"/>
      <c r="AE4684" s="580"/>
      <c r="AF4684" s="584"/>
      <c r="AG4684" s="585"/>
      <c r="AH4684" s="595">
        <f>IF(AD4684=0,0,(AF4684/AD4684)*100)</f>
        <v>0</v>
      </c>
      <c r="AI4684" s="596"/>
      <c r="AJ4684" s="542"/>
      <c r="AK4684" s="580"/>
      <c r="AL4684" s="584"/>
      <c r="AM4684" s="585"/>
      <c r="AN4684" s="595">
        <f>IF(AJ4684=0,0,(AL4684/AJ4684)*100)</f>
        <v>0</v>
      </c>
      <c r="AO4684" s="596"/>
      <c r="AP4684" s="542"/>
      <c r="AQ4684" s="580"/>
      <c r="AR4684" s="584"/>
      <c r="AS4684" s="585"/>
      <c r="AT4684" s="595">
        <f>IF(AP4684=0,0,(AR4684/AP4684)*100)</f>
        <v>0</v>
      </c>
      <c r="AU4684" s="596"/>
      <c r="AV4684" s="599">
        <f>AD4684+AJ4684+AP4684</f>
        <v>0</v>
      </c>
      <c r="AW4684" s="600"/>
      <c r="AX4684" s="630">
        <f>AF4684+AL4684+AR4684</f>
        <v>0</v>
      </c>
      <c r="AY4684" s="631"/>
      <c r="AZ4684" s="595">
        <f>IF(AV4684=0,0,(AX4684/AV4684)*100)</f>
        <v>0</v>
      </c>
      <c r="BA4684" s="596"/>
      <c r="BB4684" s="542"/>
      <c r="BC4684" s="580"/>
      <c r="BD4684" s="584"/>
      <c r="BE4684" s="585"/>
      <c r="BF4684" s="595">
        <f>IF(BB4684=0,0,(BD4684/BB4684)*100)</f>
        <v>0</v>
      </c>
      <c r="BG4684" s="596"/>
      <c r="BH4684" s="599">
        <f>AV4684+BB4684</f>
        <v>0</v>
      </c>
      <c r="BI4684" s="600"/>
      <c r="BJ4684" s="630">
        <f>AX4684+BD4684</f>
        <v>0</v>
      </c>
      <c r="BK4684" s="631"/>
      <c r="BL4684" s="595">
        <f>IF(BH4684=0,0,(BJ4684/BH4684)*100)</f>
        <v>0</v>
      </c>
      <c r="BM4684" s="596"/>
      <c r="BN4684" s="656">
        <f>(AF4684*2)+(AL4684*2)+(AR4684*3)+BD4684</f>
        <v>0</v>
      </c>
      <c r="BO4684" s="657"/>
      <c r="BP4684" s="658"/>
      <c r="BQ4684" s="676">
        <f t="shared" ref="BQ4684" si="3404">IF(BS4684=0,0,50*BR4684/BS4684)</f>
        <v>0</v>
      </c>
      <c r="BR4684" s="662">
        <f>(BN4684*BU$11)+(N4684*BU$12)+(Z4684*BU$13)+(R4684*BU$14)+(X4684*BU$15)+(AB4684*BU$16)</f>
        <v>0</v>
      </c>
      <c r="BS4684" s="662">
        <f>((BB4684-BD4684)*BU$18)+((AV4684-AX4684)*BU$17)+(H4684*BU$19)+(P4684*BU$20)</f>
        <v>0</v>
      </c>
      <c r="BT4684" s="15"/>
      <c r="BU4684" s="15"/>
      <c r="BV4684" s="95"/>
    </row>
    <row r="4685" spans="1:74" ht="21.75" hidden="1" customHeight="1" x14ac:dyDescent="0.25">
      <c r="A4685" s="95"/>
      <c r="B4685" s="571"/>
      <c r="C4685" s="642" t="str">
        <f>IF(ROSTER!D$20="","",ROSTER!D$20)</f>
        <v/>
      </c>
      <c r="D4685" s="643"/>
      <c r="E4685" s="575"/>
      <c r="F4685" s="577"/>
      <c r="G4685" s="583"/>
      <c r="H4685" s="579"/>
      <c r="I4685" s="545"/>
      <c r="J4685" s="544"/>
      <c r="K4685" s="581"/>
      <c r="L4685" s="586"/>
      <c r="M4685" s="587"/>
      <c r="N4685" s="592"/>
      <c r="O4685" s="603"/>
      <c r="P4685" s="544"/>
      <c r="Q4685" s="581"/>
      <c r="R4685" s="586"/>
      <c r="S4685" s="587"/>
      <c r="T4685" s="592"/>
      <c r="U4685" s="603"/>
      <c r="V4685" s="311"/>
      <c r="W4685" s="311"/>
      <c r="X4685" s="579"/>
      <c r="Y4685" s="545"/>
      <c r="Z4685" s="544"/>
      <c r="AA4685" s="545"/>
      <c r="AB4685" s="544"/>
      <c r="AC4685" s="545"/>
      <c r="AD4685" s="544"/>
      <c r="AE4685" s="581"/>
      <c r="AF4685" s="586"/>
      <c r="AG4685" s="587"/>
      <c r="AH4685" s="626"/>
      <c r="AI4685" s="627"/>
      <c r="AJ4685" s="544"/>
      <c r="AK4685" s="581"/>
      <c r="AL4685" s="586"/>
      <c r="AM4685" s="587"/>
      <c r="AN4685" s="626"/>
      <c r="AO4685" s="627"/>
      <c r="AP4685" s="544"/>
      <c r="AQ4685" s="581"/>
      <c r="AR4685" s="586"/>
      <c r="AS4685" s="587"/>
      <c r="AT4685" s="626"/>
      <c r="AU4685" s="627"/>
      <c r="AV4685" s="628"/>
      <c r="AW4685" s="629"/>
      <c r="AX4685" s="632"/>
      <c r="AY4685" s="633"/>
      <c r="AZ4685" s="626"/>
      <c r="BA4685" s="627"/>
      <c r="BB4685" s="544"/>
      <c r="BC4685" s="581"/>
      <c r="BD4685" s="586"/>
      <c r="BE4685" s="587"/>
      <c r="BF4685" s="626"/>
      <c r="BG4685" s="627"/>
      <c r="BH4685" s="628"/>
      <c r="BI4685" s="629"/>
      <c r="BJ4685" s="632"/>
      <c r="BK4685" s="633"/>
      <c r="BL4685" s="626"/>
      <c r="BM4685" s="627"/>
      <c r="BN4685" s="678"/>
      <c r="BO4685" s="679"/>
      <c r="BP4685" s="680"/>
      <c r="BQ4685" s="677"/>
      <c r="BR4685" s="663"/>
      <c r="BS4685" s="663"/>
      <c r="BT4685" s="15"/>
      <c r="BU4685" s="15"/>
      <c r="BV4685" s="95"/>
    </row>
    <row r="4686" spans="1:74" ht="21.75" hidden="1" customHeight="1" x14ac:dyDescent="0.25">
      <c r="A4686" s="95"/>
      <c r="B4686" s="570" t="str">
        <f>IF(ROSTER!B$22="","",ROSTER!B$22)</f>
        <v/>
      </c>
      <c r="C4686" s="572" t="str">
        <f>IF(ROSTER!C$22="","",ROSTER!C$22)</f>
        <v/>
      </c>
      <c r="D4686" s="573"/>
      <c r="E4686" s="574"/>
      <c r="F4686" s="576">
        <f>IF(E4686="y",1,IF(E4686="S",1,0))</f>
        <v>0</v>
      </c>
      <c r="G4686" s="582">
        <f>IF(E4686="S",1,0)</f>
        <v>0</v>
      </c>
      <c r="H4686" s="578"/>
      <c r="I4686" s="543"/>
      <c r="J4686" s="542"/>
      <c r="K4686" s="580"/>
      <c r="L4686" s="584"/>
      <c r="M4686" s="585"/>
      <c r="N4686" s="588">
        <f>L4686+J4686</f>
        <v>0</v>
      </c>
      <c r="O4686" s="589"/>
      <c r="P4686" s="542"/>
      <c r="Q4686" s="580"/>
      <c r="R4686" s="584"/>
      <c r="S4686" s="585"/>
      <c r="T4686" s="588">
        <f>R4686-P4686</f>
        <v>0</v>
      </c>
      <c r="U4686" s="589"/>
      <c r="V4686" s="310"/>
      <c r="W4686" s="310"/>
      <c r="X4686" s="578"/>
      <c r="Y4686" s="543"/>
      <c r="Z4686" s="542"/>
      <c r="AA4686" s="543"/>
      <c r="AB4686" s="542"/>
      <c r="AC4686" s="543"/>
      <c r="AD4686" s="542"/>
      <c r="AE4686" s="580"/>
      <c r="AF4686" s="584"/>
      <c r="AG4686" s="585"/>
      <c r="AH4686" s="595">
        <f>IF(AD4686=0,0,(AF4686/AD4686)*100)</f>
        <v>0</v>
      </c>
      <c r="AI4686" s="596"/>
      <c r="AJ4686" s="542"/>
      <c r="AK4686" s="580"/>
      <c r="AL4686" s="584"/>
      <c r="AM4686" s="585"/>
      <c r="AN4686" s="595">
        <f>IF(AJ4686=0,0,(AL4686/AJ4686)*100)</f>
        <v>0</v>
      </c>
      <c r="AO4686" s="596"/>
      <c r="AP4686" s="542"/>
      <c r="AQ4686" s="580"/>
      <c r="AR4686" s="584"/>
      <c r="AS4686" s="585"/>
      <c r="AT4686" s="595">
        <f>IF(AP4686=0,0,(AR4686/AP4686)*100)</f>
        <v>0</v>
      </c>
      <c r="AU4686" s="596"/>
      <c r="AV4686" s="599">
        <f>AD4686+AJ4686+AP4686</f>
        <v>0</v>
      </c>
      <c r="AW4686" s="600"/>
      <c r="AX4686" s="630">
        <f>AF4686+AL4686+AR4686</f>
        <v>0</v>
      </c>
      <c r="AY4686" s="631"/>
      <c r="AZ4686" s="595">
        <f>IF(AV4686=0,0,(AX4686/AV4686)*100)</f>
        <v>0</v>
      </c>
      <c r="BA4686" s="596"/>
      <c r="BB4686" s="542"/>
      <c r="BC4686" s="580"/>
      <c r="BD4686" s="584"/>
      <c r="BE4686" s="585"/>
      <c r="BF4686" s="595">
        <f>IF(BB4686=0,0,(BD4686/BB4686)*100)</f>
        <v>0</v>
      </c>
      <c r="BG4686" s="596"/>
      <c r="BH4686" s="599">
        <f>AV4686+BB4686</f>
        <v>0</v>
      </c>
      <c r="BI4686" s="600"/>
      <c r="BJ4686" s="630">
        <f>AX4686+BD4686</f>
        <v>0</v>
      </c>
      <c r="BK4686" s="631"/>
      <c r="BL4686" s="595">
        <f>IF(BH4686=0,0,(BJ4686/BH4686)*100)</f>
        <v>0</v>
      </c>
      <c r="BM4686" s="596"/>
      <c r="BN4686" s="656">
        <f>(AF4686*2)+(AL4686*2)+(AR4686*3)+BD4686</f>
        <v>0</v>
      </c>
      <c r="BO4686" s="657"/>
      <c r="BP4686" s="658"/>
      <c r="BQ4686" s="676">
        <f t="shared" ref="BQ4686" si="3405">IF(BS4686=0,0,50*BR4686/BS4686)</f>
        <v>0</v>
      </c>
      <c r="BR4686" s="662">
        <f>(BN4686*BU$11)+(N4686*BU$12)+(Z4686*BU$13)+(R4686*BU$14)+(X4686*BU$15)+(AB4686*BU$16)</f>
        <v>0</v>
      </c>
      <c r="BS4686" s="662">
        <f>((BB4686-BD4686)*BU$18)+((AV4686-AX4686)*BU$17)+(H4686*BU$19)+(P4686*BU$20)</f>
        <v>0</v>
      </c>
      <c r="BT4686" s="15"/>
      <c r="BU4686" s="15"/>
      <c r="BV4686" s="95"/>
    </row>
    <row r="4687" spans="1:74" ht="21.75" hidden="1" customHeight="1" x14ac:dyDescent="0.25">
      <c r="A4687" s="95"/>
      <c r="B4687" s="571"/>
      <c r="C4687" s="642" t="str">
        <f>IF(ROSTER!D$22="","",ROSTER!D$22)</f>
        <v/>
      </c>
      <c r="D4687" s="643"/>
      <c r="E4687" s="575"/>
      <c r="F4687" s="577"/>
      <c r="G4687" s="583"/>
      <c r="H4687" s="579"/>
      <c r="I4687" s="545"/>
      <c r="J4687" s="544"/>
      <c r="K4687" s="581"/>
      <c r="L4687" s="586"/>
      <c r="M4687" s="587"/>
      <c r="N4687" s="592"/>
      <c r="O4687" s="603"/>
      <c r="P4687" s="544"/>
      <c r="Q4687" s="581"/>
      <c r="R4687" s="586"/>
      <c r="S4687" s="587"/>
      <c r="T4687" s="592"/>
      <c r="U4687" s="603"/>
      <c r="V4687" s="311"/>
      <c r="W4687" s="311"/>
      <c r="X4687" s="579"/>
      <c r="Y4687" s="545"/>
      <c r="Z4687" s="544"/>
      <c r="AA4687" s="545"/>
      <c r="AB4687" s="544"/>
      <c r="AC4687" s="545"/>
      <c r="AD4687" s="544"/>
      <c r="AE4687" s="581"/>
      <c r="AF4687" s="586"/>
      <c r="AG4687" s="587"/>
      <c r="AH4687" s="626"/>
      <c r="AI4687" s="627"/>
      <c r="AJ4687" s="544"/>
      <c r="AK4687" s="581"/>
      <c r="AL4687" s="586"/>
      <c r="AM4687" s="587"/>
      <c r="AN4687" s="626"/>
      <c r="AO4687" s="627"/>
      <c r="AP4687" s="544"/>
      <c r="AQ4687" s="581"/>
      <c r="AR4687" s="586"/>
      <c r="AS4687" s="587"/>
      <c r="AT4687" s="626"/>
      <c r="AU4687" s="627"/>
      <c r="AV4687" s="628"/>
      <c r="AW4687" s="629"/>
      <c r="AX4687" s="632"/>
      <c r="AY4687" s="633"/>
      <c r="AZ4687" s="626"/>
      <c r="BA4687" s="627"/>
      <c r="BB4687" s="544"/>
      <c r="BC4687" s="581"/>
      <c r="BD4687" s="586"/>
      <c r="BE4687" s="587"/>
      <c r="BF4687" s="626"/>
      <c r="BG4687" s="627"/>
      <c r="BH4687" s="628"/>
      <c r="BI4687" s="629"/>
      <c r="BJ4687" s="632"/>
      <c r="BK4687" s="633"/>
      <c r="BL4687" s="626"/>
      <c r="BM4687" s="627"/>
      <c r="BN4687" s="678"/>
      <c r="BO4687" s="679"/>
      <c r="BP4687" s="680"/>
      <c r="BQ4687" s="677"/>
      <c r="BR4687" s="663"/>
      <c r="BS4687" s="663"/>
      <c r="BT4687" s="15"/>
      <c r="BU4687" s="15"/>
      <c r="BV4687" s="95"/>
    </row>
    <row r="4688" spans="1:74" ht="21.75" hidden="1" customHeight="1" x14ac:dyDescent="0.25">
      <c r="A4688" s="95"/>
      <c r="B4688" s="570" t="str">
        <f>IF(ROSTER!B$24="","",ROSTER!B$24)</f>
        <v/>
      </c>
      <c r="C4688" s="572" t="str">
        <f>IF(ROSTER!C$24="","",ROSTER!C$24)</f>
        <v/>
      </c>
      <c r="D4688" s="573"/>
      <c r="E4688" s="574"/>
      <c r="F4688" s="576">
        <f>IF(E4688="y",1,IF(E4688="S",1,0))</f>
        <v>0</v>
      </c>
      <c r="G4688" s="582">
        <f>IF(E4688="S",1,0)</f>
        <v>0</v>
      </c>
      <c r="H4688" s="578"/>
      <c r="I4688" s="543"/>
      <c r="J4688" s="542"/>
      <c r="K4688" s="580"/>
      <c r="L4688" s="584"/>
      <c r="M4688" s="585"/>
      <c r="N4688" s="588">
        <f>L4688+J4688</f>
        <v>0</v>
      </c>
      <c r="O4688" s="589"/>
      <c r="P4688" s="542"/>
      <c r="Q4688" s="580"/>
      <c r="R4688" s="584"/>
      <c r="S4688" s="585"/>
      <c r="T4688" s="588">
        <f>R4688-P4688</f>
        <v>0</v>
      </c>
      <c r="U4688" s="589"/>
      <c r="V4688" s="310"/>
      <c r="W4688" s="310"/>
      <c r="X4688" s="578"/>
      <c r="Y4688" s="543"/>
      <c r="Z4688" s="542"/>
      <c r="AA4688" s="543"/>
      <c r="AB4688" s="542"/>
      <c r="AC4688" s="543"/>
      <c r="AD4688" s="542"/>
      <c r="AE4688" s="580"/>
      <c r="AF4688" s="584"/>
      <c r="AG4688" s="585"/>
      <c r="AH4688" s="595">
        <f>IF(AD4688=0,0,(AF4688/AD4688)*100)</f>
        <v>0</v>
      </c>
      <c r="AI4688" s="596"/>
      <c r="AJ4688" s="542"/>
      <c r="AK4688" s="580"/>
      <c r="AL4688" s="584"/>
      <c r="AM4688" s="585"/>
      <c r="AN4688" s="595">
        <f>IF(AJ4688=0,0,(AL4688/AJ4688)*100)</f>
        <v>0</v>
      </c>
      <c r="AO4688" s="596"/>
      <c r="AP4688" s="542"/>
      <c r="AQ4688" s="580"/>
      <c r="AR4688" s="584"/>
      <c r="AS4688" s="585"/>
      <c r="AT4688" s="595">
        <f>IF(AP4688=0,0,(AR4688/AP4688)*100)</f>
        <v>0</v>
      </c>
      <c r="AU4688" s="596"/>
      <c r="AV4688" s="599">
        <f>AD4688+AJ4688+AP4688</f>
        <v>0</v>
      </c>
      <c r="AW4688" s="600"/>
      <c r="AX4688" s="630">
        <f>AF4688+AL4688+AR4688</f>
        <v>0</v>
      </c>
      <c r="AY4688" s="631"/>
      <c r="AZ4688" s="595">
        <f>IF(AV4688=0,0,(AX4688/AV4688)*100)</f>
        <v>0</v>
      </c>
      <c r="BA4688" s="596"/>
      <c r="BB4688" s="542"/>
      <c r="BC4688" s="580"/>
      <c r="BD4688" s="584"/>
      <c r="BE4688" s="585"/>
      <c r="BF4688" s="595">
        <f>IF(BB4688=0,0,(BD4688/BB4688)*100)</f>
        <v>0</v>
      </c>
      <c r="BG4688" s="596"/>
      <c r="BH4688" s="599">
        <f>AV4688+BB4688</f>
        <v>0</v>
      </c>
      <c r="BI4688" s="600"/>
      <c r="BJ4688" s="630">
        <f>AX4688+BD4688</f>
        <v>0</v>
      </c>
      <c r="BK4688" s="631"/>
      <c r="BL4688" s="595">
        <f>IF(BH4688=0,0,(BJ4688/BH4688)*100)</f>
        <v>0</v>
      </c>
      <c r="BM4688" s="596"/>
      <c r="BN4688" s="656">
        <f>(AF4688*2)+(AL4688*2)+(AR4688*3)+BD4688</f>
        <v>0</v>
      </c>
      <c r="BO4688" s="657"/>
      <c r="BP4688" s="658"/>
      <c r="BQ4688" s="676">
        <f t="shared" ref="BQ4688" si="3406">IF(BS4688=0,0,50*BR4688/BS4688)</f>
        <v>0</v>
      </c>
      <c r="BR4688" s="662">
        <f>(BN4688*BU$11)+(N4688*BU$12)+(Z4688*BU$13)+(R4688*BU$14)+(X4688*BU$15)+(AB4688*BU$16)</f>
        <v>0</v>
      </c>
      <c r="BS4688" s="662">
        <f>((BB4688-BD4688)*BU$18)+((AV4688-AX4688)*BU$17)+(H4688*BU$19)+(P4688*BU$20)</f>
        <v>0</v>
      </c>
      <c r="BT4688" s="15"/>
      <c r="BU4688" s="15"/>
      <c r="BV4688" s="95"/>
    </row>
    <row r="4689" spans="1:74" ht="21.75" hidden="1" customHeight="1" x14ac:dyDescent="0.25">
      <c r="A4689" s="95"/>
      <c r="B4689" s="571"/>
      <c r="C4689" s="642" t="str">
        <f>IF(ROSTER!D$24="","",ROSTER!D$24)</f>
        <v/>
      </c>
      <c r="D4689" s="643"/>
      <c r="E4689" s="575"/>
      <c r="F4689" s="577"/>
      <c r="G4689" s="583"/>
      <c r="H4689" s="579"/>
      <c r="I4689" s="545"/>
      <c r="J4689" s="544"/>
      <c r="K4689" s="581"/>
      <c r="L4689" s="586"/>
      <c r="M4689" s="587"/>
      <c r="N4689" s="592"/>
      <c r="O4689" s="603"/>
      <c r="P4689" s="544"/>
      <c r="Q4689" s="581"/>
      <c r="R4689" s="586"/>
      <c r="S4689" s="587"/>
      <c r="T4689" s="592"/>
      <c r="U4689" s="603"/>
      <c r="V4689" s="311"/>
      <c r="W4689" s="311"/>
      <c r="X4689" s="579"/>
      <c r="Y4689" s="545"/>
      <c r="Z4689" s="544"/>
      <c r="AA4689" s="545"/>
      <c r="AB4689" s="544"/>
      <c r="AC4689" s="545"/>
      <c r="AD4689" s="544"/>
      <c r="AE4689" s="581"/>
      <c r="AF4689" s="586"/>
      <c r="AG4689" s="587"/>
      <c r="AH4689" s="626"/>
      <c r="AI4689" s="627"/>
      <c r="AJ4689" s="544"/>
      <c r="AK4689" s="581"/>
      <c r="AL4689" s="586"/>
      <c r="AM4689" s="587"/>
      <c r="AN4689" s="626"/>
      <c r="AO4689" s="627"/>
      <c r="AP4689" s="544"/>
      <c r="AQ4689" s="581"/>
      <c r="AR4689" s="586"/>
      <c r="AS4689" s="587"/>
      <c r="AT4689" s="626"/>
      <c r="AU4689" s="627"/>
      <c r="AV4689" s="628"/>
      <c r="AW4689" s="629"/>
      <c r="AX4689" s="632"/>
      <c r="AY4689" s="633"/>
      <c r="AZ4689" s="626"/>
      <c r="BA4689" s="627"/>
      <c r="BB4689" s="544"/>
      <c r="BC4689" s="581"/>
      <c r="BD4689" s="586"/>
      <c r="BE4689" s="587"/>
      <c r="BF4689" s="626"/>
      <c r="BG4689" s="627"/>
      <c r="BH4689" s="628"/>
      <c r="BI4689" s="629"/>
      <c r="BJ4689" s="632"/>
      <c r="BK4689" s="633"/>
      <c r="BL4689" s="626"/>
      <c r="BM4689" s="627"/>
      <c r="BN4689" s="678"/>
      <c r="BO4689" s="679"/>
      <c r="BP4689" s="680"/>
      <c r="BQ4689" s="677"/>
      <c r="BR4689" s="663"/>
      <c r="BS4689" s="663"/>
      <c r="BT4689" s="15"/>
      <c r="BU4689" s="15"/>
      <c r="BV4689" s="95"/>
    </row>
    <row r="4690" spans="1:74" ht="21.75" hidden="1" customHeight="1" x14ac:dyDescent="0.25">
      <c r="A4690" s="95"/>
      <c r="B4690" s="570" t="str">
        <f>IF(ROSTER!B$26="","",ROSTER!B$26)</f>
        <v/>
      </c>
      <c r="C4690" s="572" t="str">
        <f>IF(ROSTER!C$26="","",ROSTER!C$26)</f>
        <v/>
      </c>
      <c r="D4690" s="573"/>
      <c r="E4690" s="574"/>
      <c r="F4690" s="576">
        <f>IF(E4690="y",1,IF(E4690="S",1,0))</f>
        <v>0</v>
      </c>
      <c r="G4690" s="582">
        <f>IF(E4690="S",1,0)</f>
        <v>0</v>
      </c>
      <c r="H4690" s="578"/>
      <c r="I4690" s="543"/>
      <c r="J4690" s="542"/>
      <c r="K4690" s="580"/>
      <c r="L4690" s="584"/>
      <c r="M4690" s="585"/>
      <c r="N4690" s="588">
        <f>L4690+J4690</f>
        <v>0</v>
      </c>
      <c r="O4690" s="589"/>
      <c r="P4690" s="542"/>
      <c r="Q4690" s="580"/>
      <c r="R4690" s="584"/>
      <c r="S4690" s="585"/>
      <c r="T4690" s="588">
        <f>R4690-P4690</f>
        <v>0</v>
      </c>
      <c r="U4690" s="589"/>
      <c r="V4690" s="310"/>
      <c r="W4690" s="310"/>
      <c r="X4690" s="578"/>
      <c r="Y4690" s="543"/>
      <c r="Z4690" s="542"/>
      <c r="AA4690" s="543"/>
      <c r="AB4690" s="542"/>
      <c r="AC4690" s="543"/>
      <c r="AD4690" s="542"/>
      <c r="AE4690" s="580"/>
      <c r="AF4690" s="584"/>
      <c r="AG4690" s="585"/>
      <c r="AH4690" s="595">
        <f>IF(AD4690=0,0,(AF4690/AD4690)*100)</f>
        <v>0</v>
      </c>
      <c r="AI4690" s="596"/>
      <c r="AJ4690" s="542"/>
      <c r="AK4690" s="580"/>
      <c r="AL4690" s="584"/>
      <c r="AM4690" s="585"/>
      <c r="AN4690" s="595">
        <f>IF(AJ4690=0,0,(AL4690/AJ4690)*100)</f>
        <v>0</v>
      </c>
      <c r="AO4690" s="596"/>
      <c r="AP4690" s="542"/>
      <c r="AQ4690" s="580"/>
      <c r="AR4690" s="584"/>
      <c r="AS4690" s="585"/>
      <c r="AT4690" s="595">
        <f>IF(AP4690=0,0,(AR4690/AP4690)*100)</f>
        <v>0</v>
      </c>
      <c r="AU4690" s="596"/>
      <c r="AV4690" s="599">
        <f>AD4690+AJ4690+AP4690</f>
        <v>0</v>
      </c>
      <c r="AW4690" s="600"/>
      <c r="AX4690" s="630">
        <f>AF4690+AL4690+AR4690</f>
        <v>0</v>
      </c>
      <c r="AY4690" s="631"/>
      <c r="AZ4690" s="595">
        <f>IF(AV4690=0,0,(AX4690/AV4690)*100)</f>
        <v>0</v>
      </c>
      <c r="BA4690" s="596"/>
      <c r="BB4690" s="542"/>
      <c r="BC4690" s="580"/>
      <c r="BD4690" s="584"/>
      <c r="BE4690" s="585"/>
      <c r="BF4690" s="595">
        <f>IF(BB4690=0,0,(BD4690/BB4690)*100)</f>
        <v>0</v>
      </c>
      <c r="BG4690" s="596"/>
      <c r="BH4690" s="599">
        <f>AV4690+BB4690</f>
        <v>0</v>
      </c>
      <c r="BI4690" s="600"/>
      <c r="BJ4690" s="630">
        <f>AX4690+BD4690</f>
        <v>0</v>
      </c>
      <c r="BK4690" s="631"/>
      <c r="BL4690" s="595">
        <f>IF(BH4690=0,0,(BJ4690/BH4690)*100)</f>
        <v>0</v>
      </c>
      <c r="BM4690" s="596"/>
      <c r="BN4690" s="656">
        <f>(AF4690*2)+(AL4690*2)+(AR4690*3)+BD4690</f>
        <v>0</v>
      </c>
      <c r="BO4690" s="657"/>
      <c r="BP4690" s="658"/>
      <c r="BQ4690" s="676">
        <f t="shared" ref="BQ4690" si="3407">IF(BS4690=0,0,50*BR4690/BS4690)</f>
        <v>0</v>
      </c>
      <c r="BR4690" s="662">
        <f>(BN4690*BU$11)+(N4690*BU$12)+(Z4690*BU$13)+(R4690*BU$14)+(X4690*BU$15)+(AB4690*BU$16)</f>
        <v>0</v>
      </c>
      <c r="BS4690" s="662">
        <f>((BB4690-BD4690)*BU$18)+((AV4690-AX4690)*BU$17)+(H4690*BU$19)+(P4690*BU$20)</f>
        <v>0</v>
      </c>
      <c r="BT4690" s="15"/>
      <c r="BU4690" s="15"/>
      <c r="BV4690" s="95"/>
    </row>
    <row r="4691" spans="1:74" ht="21.75" hidden="1" customHeight="1" x14ac:dyDescent="0.25">
      <c r="A4691" s="95"/>
      <c r="B4691" s="571"/>
      <c r="C4691" s="642" t="str">
        <f>IF(ROSTER!D$26="","",ROSTER!D$26)</f>
        <v/>
      </c>
      <c r="D4691" s="643"/>
      <c r="E4691" s="575"/>
      <c r="F4691" s="577"/>
      <c r="G4691" s="583"/>
      <c r="H4691" s="579"/>
      <c r="I4691" s="545"/>
      <c r="J4691" s="544"/>
      <c r="K4691" s="581"/>
      <c r="L4691" s="586"/>
      <c r="M4691" s="587"/>
      <c r="N4691" s="592"/>
      <c r="O4691" s="603"/>
      <c r="P4691" s="544"/>
      <c r="Q4691" s="581"/>
      <c r="R4691" s="586"/>
      <c r="S4691" s="587"/>
      <c r="T4691" s="592"/>
      <c r="U4691" s="603"/>
      <c r="V4691" s="311"/>
      <c r="W4691" s="311"/>
      <c r="X4691" s="579"/>
      <c r="Y4691" s="545"/>
      <c r="Z4691" s="544"/>
      <c r="AA4691" s="545"/>
      <c r="AB4691" s="544"/>
      <c r="AC4691" s="545"/>
      <c r="AD4691" s="544"/>
      <c r="AE4691" s="581"/>
      <c r="AF4691" s="586"/>
      <c r="AG4691" s="587"/>
      <c r="AH4691" s="626"/>
      <c r="AI4691" s="627"/>
      <c r="AJ4691" s="544"/>
      <c r="AK4691" s="581"/>
      <c r="AL4691" s="586"/>
      <c r="AM4691" s="587"/>
      <c r="AN4691" s="626"/>
      <c r="AO4691" s="627"/>
      <c r="AP4691" s="544"/>
      <c r="AQ4691" s="581"/>
      <c r="AR4691" s="586"/>
      <c r="AS4691" s="587"/>
      <c r="AT4691" s="626"/>
      <c r="AU4691" s="627"/>
      <c r="AV4691" s="628"/>
      <c r="AW4691" s="629"/>
      <c r="AX4691" s="632"/>
      <c r="AY4691" s="633"/>
      <c r="AZ4691" s="626"/>
      <c r="BA4691" s="627"/>
      <c r="BB4691" s="544"/>
      <c r="BC4691" s="581"/>
      <c r="BD4691" s="586"/>
      <c r="BE4691" s="587"/>
      <c r="BF4691" s="626"/>
      <c r="BG4691" s="627"/>
      <c r="BH4691" s="628"/>
      <c r="BI4691" s="629"/>
      <c r="BJ4691" s="632"/>
      <c r="BK4691" s="633"/>
      <c r="BL4691" s="626"/>
      <c r="BM4691" s="627"/>
      <c r="BN4691" s="678"/>
      <c r="BO4691" s="679"/>
      <c r="BP4691" s="680"/>
      <c r="BQ4691" s="677"/>
      <c r="BR4691" s="663"/>
      <c r="BS4691" s="663"/>
      <c r="BT4691" s="15"/>
      <c r="BU4691" s="15"/>
      <c r="BV4691" s="95"/>
    </row>
    <row r="4692" spans="1:74" ht="21.75" hidden="1" customHeight="1" x14ac:dyDescent="0.25">
      <c r="A4692" s="95"/>
      <c r="B4692" s="570" t="str">
        <f>IF(ROSTER!B$28="","",ROSTER!B$28)</f>
        <v/>
      </c>
      <c r="C4692" s="572" t="str">
        <f>IF(ROSTER!C$28="","",ROSTER!C$28)</f>
        <v/>
      </c>
      <c r="D4692" s="573"/>
      <c r="E4692" s="574"/>
      <c r="F4692" s="576">
        <f>IF(E4692="y",1,IF(E4692="S",1,0))</f>
        <v>0</v>
      </c>
      <c r="G4692" s="582">
        <f>IF(E4692="S",1,0)</f>
        <v>0</v>
      </c>
      <c r="H4692" s="578"/>
      <c r="I4692" s="543"/>
      <c r="J4692" s="542"/>
      <c r="K4692" s="580"/>
      <c r="L4692" s="584"/>
      <c r="M4692" s="585"/>
      <c r="N4692" s="588">
        <f>L4692+J4692</f>
        <v>0</v>
      </c>
      <c r="O4692" s="589"/>
      <c r="P4692" s="542"/>
      <c r="Q4692" s="580"/>
      <c r="R4692" s="584"/>
      <c r="S4692" s="585"/>
      <c r="T4692" s="588">
        <f>R4692-P4692</f>
        <v>0</v>
      </c>
      <c r="U4692" s="589"/>
      <c r="V4692" s="310"/>
      <c r="W4692" s="310"/>
      <c r="X4692" s="578"/>
      <c r="Y4692" s="543"/>
      <c r="Z4692" s="542"/>
      <c r="AA4692" s="543"/>
      <c r="AB4692" s="542"/>
      <c r="AC4692" s="543"/>
      <c r="AD4692" s="542"/>
      <c r="AE4692" s="580"/>
      <c r="AF4692" s="584"/>
      <c r="AG4692" s="585"/>
      <c r="AH4692" s="595">
        <f>IF(AD4692=0,0,(AF4692/AD4692)*100)</f>
        <v>0</v>
      </c>
      <c r="AI4692" s="596"/>
      <c r="AJ4692" s="542"/>
      <c r="AK4692" s="580"/>
      <c r="AL4692" s="584"/>
      <c r="AM4692" s="585"/>
      <c r="AN4692" s="595">
        <f>IF(AJ4692=0,0,(AL4692/AJ4692)*100)</f>
        <v>0</v>
      </c>
      <c r="AO4692" s="596"/>
      <c r="AP4692" s="542"/>
      <c r="AQ4692" s="580"/>
      <c r="AR4692" s="584"/>
      <c r="AS4692" s="585"/>
      <c r="AT4692" s="595">
        <f>IF(AP4692=0,0,(AR4692/AP4692)*100)</f>
        <v>0</v>
      </c>
      <c r="AU4692" s="596"/>
      <c r="AV4692" s="599">
        <f>AD4692+AJ4692+AP4692</f>
        <v>0</v>
      </c>
      <c r="AW4692" s="600"/>
      <c r="AX4692" s="630">
        <f>AF4692+AL4692+AR4692</f>
        <v>0</v>
      </c>
      <c r="AY4692" s="631"/>
      <c r="AZ4692" s="595">
        <f>IF(AV4692=0,0,(AX4692/AV4692)*100)</f>
        <v>0</v>
      </c>
      <c r="BA4692" s="596"/>
      <c r="BB4692" s="542"/>
      <c r="BC4692" s="580"/>
      <c r="BD4692" s="584"/>
      <c r="BE4692" s="585"/>
      <c r="BF4692" s="595">
        <f>IF(BB4692=0,0,(BD4692/BB4692)*100)</f>
        <v>0</v>
      </c>
      <c r="BG4692" s="596"/>
      <c r="BH4692" s="599">
        <f>AV4692+BB4692</f>
        <v>0</v>
      </c>
      <c r="BI4692" s="600"/>
      <c r="BJ4692" s="630">
        <f>AX4692+BD4692</f>
        <v>0</v>
      </c>
      <c r="BK4692" s="631"/>
      <c r="BL4692" s="595">
        <f>IF(BH4692=0,0,(BJ4692/BH4692)*100)</f>
        <v>0</v>
      </c>
      <c r="BM4692" s="596"/>
      <c r="BN4692" s="656">
        <f>(AF4692*2)+(AL4692*2)+(AR4692*3)+BD4692</f>
        <v>0</v>
      </c>
      <c r="BO4692" s="657"/>
      <c r="BP4692" s="658"/>
      <c r="BQ4692" s="676">
        <f t="shared" ref="BQ4692" si="3408">IF(BS4692=0,0,50*BR4692/BS4692)</f>
        <v>0</v>
      </c>
      <c r="BR4692" s="662">
        <f>(BN4692*BU$11)+(N4692*BU$12)+(Z4692*BU$13)+(R4692*BU$14)+(X4692*BU$15)+(AB4692*BU$16)</f>
        <v>0</v>
      </c>
      <c r="BS4692" s="662">
        <f>((BB4692-BD4692)*BU$18)+((AV4692-AX4692)*BU$17)+(H4692*BU$19)+(P4692*BU$20)</f>
        <v>0</v>
      </c>
      <c r="BT4692" s="15"/>
      <c r="BU4692" s="15"/>
      <c r="BV4692" s="95"/>
    </row>
    <row r="4693" spans="1:74" ht="21.75" hidden="1" customHeight="1" x14ac:dyDescent="0.25">
      <c r="A4693" s="95"/>
      <c r="B4693" s="571"/>
      <c r="C4693" s="642" t="str">
        <f>IF(ROSTER!D$28="","",ROSTER!D$28)</f>
        <v/>
      </c>
      <c r="D4693" s="643"/>
      <c r="E4693" s="575"/>
      <c r="F4693" s="577"/>
      <c r="G4693" s="583"/>
      <c r="H4693" s="579"/>
      <c r="I4693" s="545"/>
      <c r="J4693" s="544"/>
      <c r="K4693" s="581"/>
      <c r="L4693" s="586"/>
      <c r="M4693" s="587"/>
      <c r="N4693" s="592"/>
      <c r="O4693" s="603"/>
      <c r="P4693" s="544"/>
      <c r="Q4693" s="581"/>
      <c r="R4693" s="586"/>
      <c r="S4693" s="587"/>
      <c r="T4693" s="592"/>
      <c r="U4693" s="603"/>
      <c r="V4693" s="311"/>
      <c r="W4693" s="311"/>
      <c r="X4693" s="579"/>
      <c r="Y4693" s="545"/>
      <c r="Z4693" s="544"/>
      <c r="AA4693" s="545"/>
      <c r="AB4693" s="544"/>
      <c r="AC4693" s="545"/>
      <c r="AD4693" s="544"/>
      <c r="AE4693" s="581"/>
      <c r="AF4693" s="586"/>
      <c r="AG4693" s="587"/>
      <c r="AH4693" s="626"/>
      <c r="AI4693" s="627"/>
      <c r="AJ4693" s="544"/>
      <c r="AK4693" s="581"/>
      <c r="AL4693" s="586"/>
      <c r="AM4693" s="587"/>
      <c r="AN4693" s="626"/>
      <c r="AO4693" s="627"/>
      <c r="AP4693" s="544"/>
      <c r="AQ4693" s="581"/>
      <c r="AR4693" s="586"/>
      <c r="AS4693" s="587"/>
      <c r="AT4693" s="626"/>
      <c r="AU4693" s="627"/>
      <c r="AV4693" s="628"/>
      <c r="AW4693" s="629"/>
      <c r="AX4693" s="632"/>
      <c r="AY4693" s="633"/>
      <c r="AZ4693" s="626"/>
      <c r="BA4693" s="627"/>
      <c r="BB4693" s="544"/>
      <c r="BC4693" s="581"/>
      <c r="BD4693" s="586"/>
      <c r="BE4693" s="587"/>
      <c r="BF4693" s="626"/>
      <c r="BG4693" s="627"/>
      <c r="BH4693" s="628"/>
      <c r="BI4693" s="629"/>
      <c r="BJ4693" s="632"/>
      <c r="BK4693" s="633"/>
      <c r="BL4693" s="626"/>
      <c r="BM4693" s="627"/>
      <c r="BN4693" s="678"/>
      <c r="BO4693" s="679"/>
      <c r="BP4693" s="680"/>
      <c r="BQ4693" s="677"/>
      <c r="BR4693" s="663"/>
      <c r="BS4693" s="663"/>
      <c r="BT4693" s="15"/>
      <c r="BU4693" s="15"/>
      <c r="BV4693" s="95"/>
    </row>
    <row r="4694" spans="1:74" ht="21.75" hidden="1" customHeight="1" x14ac:dyDescent="0.25">
      <c r="A4694" s="95"/>
      <c r="B4694" s="570" t="str">
        <f>IF(ROSTER!B$30="","",ROSTER!B$30)</f>
        <v/>
      </c>
      <c r="C4694" s="572" t="str">
        <f>IF(ROSTER!C$30="","",ROSTER!C$30)</f>
        <v/>
      </c>
      <c r="D4694" s="573"/>
      <c r="E4694" s="574"/>
      <c r="F4694" s="576">
        <f>IF(E4694="y",1,IF(E4694="S",1,0))</f>
        <v>0</v>
      </c>
      <c r="G4694" s="582">
        <f>IF(E4694="S",1,0)</f>
        <v>0</v>
      </c>
      <c r="H4694" s="578"/>
      <c r="I4694" s="543"/>
      <c r="J4694" s="542"/>
      <c r="K4694" s="580"/>
      <c r="L4694" s="584"/>
      <c r="M4694" s="585"/>
      <c r="N4694" s="588">
        <f>L4694+J4694</f>
        <v>0</v>
      </c>
      <c r="O4694" s="589"/>
      <c r="P4694" s="542"/>
      <c r="Q4694" s="580"/>
      <c r="R4694" s="584"/>
      <c r="S4694" s="585"/>
      <c r="T4694" s="588">
        <f>R4694-P4694</f>
        <v>0</v>
      </c>
      <c r="U4694" s="589"/>
      <c r="V4694" s="310"/>
      <c r="W4694" s="310"/>
      <c r="X4694" s="578"/>
      <c r="Y4694" s="543"/>
      <c r="Z4694" s="542"/>
      <c r="AA4694" s="543"/>
      <c r="AB4694" s="542"/>
      <c r="AC4694" s="543"/>
      <c r="AD4694" s="542"/>
      <c r="AE4694" s="580"/>
      <c r="AF4694" s="584"/>
      <c r="AG4694" s="585"/>
      <c r="AH4694" s="595">
        <f>IF(AD4694=0,0,(AF4694/AD4694)*100)</f>
        <v>0</v>
      </c>
      <c r="AI4694" s="596"/>
      <c r="AJ4694" s="542"/>
      <c r="AK4694" s="580"/>
      <c r="AL4694" s="584"/>
      <c r="AM4694" s="585"/>
      <c r="AN4694" s="595">
        <f>IF(AJ4694=0,0,(AL4694/AJ4694)*100)</f>
        <v>0</v>
      </c>
      <c r="AO4694" s="596"/>
      <c r="AP4694" s="542"/>
      <c r="AQ4694" s="580"/>
      <c r="AR4694" s="584"/>
      <c r="AS4694" s="585"/>
      <c r="AT4694" s="595">
        <f>IF(AP4694=0,0,(AR4694/AP4694)*100)</f>
        <v>0</v>
      </c>
      <c r="AU4694" s="596"/>
      <c r="AV4694" s="599">
        <f>AD4694+AJ4694+AP4694</f>
        <v>0</v>
      </c>
      <c r="AW4694" s="600"/>
      <c r="AX4694" s="630">
        <f>AF4694+AL4694+AR4694</f>
        <v>0</v>
      </c>
      <c r="AY4694" s="631"/>
      <c r="AZ4694" s="595">
        <f>IF(AV4694=0,0,(AX4694/AV4694)*100)</f>
        <v>0</v>
      </c>
      <c r="BA4694" s="596"/>
      <c r="BB4694" s="542"/>
      <c r="BC4694" s="580"/>
      <c r="BD4694" s="584"/>
      <c r="BE4694" s="585"/>
      <c r="BF4694" s="595">
        <f>IF(BB4694=0,0,(BD4694/BB4694)*100)</f>
        <v>0</v>
      </c>
      <c r="BG4694" s="596"/>
      <c r="BH4694" s="599">
        <f>AV4694+BB4694</f>
        <v>0</v>
      </c>
      <c r="BI4694" s="600"/>
      <c r="BJ4694" s="630">
        <f>AX4694+BD4694</f>
        <v>0</v>
      </c>
      <c r="BK4694" s="631"/>
      <c r="BL4694" s="595">
        <f>IF(BH4694=0,0,(BJ4694/BH4694)*100)</f>
        <v>0</v>
      </c>
      <c r="BM4694" s="596"/>
      <c r="BN4694" s="656">
        <f>(AF4694*2)+(AL4694*2)+(AR4694*3)+BD4694</f>
        <v>0</v>
      </c>
      <c r="BO4694" s="657"/>
      <c r="BP4694" s="658"/>
      <c r="BQ4694" s="676">
        <f t="shared" ref="BQ4694" si="3409">IF(BS4694=0,0,50*BR4694/BS4694)</f>
        <v>0</v>
      </c>
      <c r="BR4694" s="662">
        <f>(BN4694*BU$11)+(N4694*BU$12)+(Z4694*BU$13)+(R4694*BU$14)+(X4694*BU$15)+(AB4694*BU$16)</f>
        <v>0</v>
      </c>
      <c r="BS4694" s="662">
        <f>((BB4694-BD4694)*BU$18)+((AV4694-AX4694)*BU$17)+(H4694*BU$19)+(P4694*BU$20)</f>
        <v>0</v>
      </c>
      <c r="BT4694" s="15"/>
      <c r="BU4694" s="15"/>
      <c r="BV4694" s="95"/>
    </row>
    <row r="4695" spans="1:74" ht="21.75" hidden="1" customHeight="1" x14ac:dyDescent="0.25">
      <c r="A4695" s="95"/>
      <c r="B4695" s="571"/>
      <c r="C4695" s="642" t="str">
        <f>IF(ROSTER!D$30="","",ROSTER!D$30)</f>
        <v/>
      </c>
      <c r="D4695" s="643"/>
      <c r="E4695" s="575"/>
      <c r="F4695" s="577"/>
      <c r="G4695" s="583"/>
      <c r="H4695" s="579"/>
      <c r="I4695" s="545"/>
      <c r="J4695" s="544"/>
      <c r="K4695" s="581"/>
      <c r="L4695" s="586"/>
      <c r="M4695" s="587"/>
      <c r="N4695" s="592"/>
      <c r="O4695" s="603"/>
      <c r="P4695" s="544"/>
      <c r="Q4695" s="581"/>
      <c r="R4695" s="586"/>
      <c r="S4695" s="587"/>
      <c r="T4695" s="592"/>
      <c r="U4695" s="603"/>
      <c r="V4695" s="311"/>
      <c r="W4695" s="311"/>
      <c r="X4695" s="579"/>
      <c r="Y4695" s="545"/>
      <c r="Z4695" s="544"/>
      <c r="AA4695" s="545"/>
      <c r="AB4695" s="544"/>
      <c r="AC4695" s="545"/>
      <c r="AD4695" s="544"/>
      <c r="AE4695" s="581"/>
      <c r="AF4695" s="586"/>
      <c r="AG4695" s="587"/>
      <c r="AH4695" s="626"/>
      <c r="AI4695" s="627"/>
      <c r="AJ4695" s="544"/>
      <c r="AK4695" s="581"/>
      <c r="AL4695" s="586"/>
      <c r="AM4695" s="587"/>
      <c r="AN4695" s="626"/>
      <c r="AO4695" s="627"/>
      <c r="AP4695" s="544"/>
      <c r="AQ4695" s="581"/>
      <c r="AR4695" s="586"/>
      <c r="AS4695" s="587"/>
      <c r="AT4695" s="626"/>
      <c r="AU4695" s="627"/>
      <c r="AV4695" s="628"/>
      <c r="AW4695" s="629"/>
      <c r="AX4695" s="632"/>
      <c r="AY4695" s="633"/>
      <c r="AZ4695" s="626"/>
      <c r="BA4695" s="627"/>
      <c r="BB4695" s="544"/>
      <c r="BC4695" s="581"/>
      <c r="BD4695" s="586"/>
      <c r="BE4695" s="587"/>
      <c r="BF4695" s="626"/>
      <c r="BG4695" s="627"/>
      <c r="BH4695" s="628"/>
      <c r="BI4695" s="629"/>
      <c r="BJ4695" s="632"/>
      <c r="BK4695" s="633"/>
      <c r="BL4695" s="626"/>
      <c r="BM4695" s="627"/>
      <c r="BN4695" s="678"/>
      <c r="BO4695" s="679"/>
      <c r="BP4695" s="680"/>
      <c r="BQ4695" s="677"/>
      <c r="BR4695" s="663"/>
      <c r="BS4695" s="663"/>
      <c r="BT4695" s="15"/>
      <c r="BU4695" s="15"/>
      <c r="BV4695" s="95"/>
    </row>
    <row r="4696" spans="1:74" ht="21.75" hidden="1" customHeight="1" x14ac:dyDescent="0.25">
      <c r="A4696" s="95"/>
      <c r="B4696" s="570" t="str">
        <f>IF(ROSTER!B$32="","",ROSTER!B$32)</f>
        <v/>
      </c>
      <c r="C4696" s="572" t="str">
        <f>IF(ROSTER!C$32="","",ROSTER!C$32)</f>
        <v/>
      </c>
      <c r="D4696" s="573"/>
      <c r="E4696" s="574"/>
      <c r="F4696" s="576">
        <f>IF(E4696="y",1,IF(E4696="S",1,0))</f>
        <v>0</v>
      </c>
      <c r="G4696" s="582">
        <f>IF(E4696="S",1,0)</f>
        <v>0</v>
      </c>
      <c r="H4696" s="578"/>
      <c r="I4696" s="543"/>
      <c r="J4696" s="542"/>
      <c r="K4696" s="580"/>
      <c r="L4696" s="584"/>
      <c r="M4696" s="585"/>
      <c r="N4696" s="588">
        <f>L4696+J4696</f>
        <v>0</v>
      </c>
      <c r="O4696" s="589"/>
      <c r="P4696" s="542"/>
      <c r="Q4696" s="580"/>
      <c r="R4696" s="584"/>
      <c r="S4696" s="585"/>
      <c r="T4696" s="588">
        <f>R4696-P4696</f>
        <v>0</v>
      </c>
      <c r="U4696" s="589"/>
      <c r="V4696" s="310"/>
      <c r="W4696" s="310"/>
      <c r="X4696" s="578"/>
      <c r="Y4696" s="543"/>
      <c r="Z4696" s="542"/>
      <c r="AA4696" s="543"/>
      <c r="AB4696" s="542"/>
      <c r="AC4696" s="543"/>
      <c r="AD4696" s="542"/>
      <c r="AE4696" s="580"/>
      <c r="AF4696" s="584"/>
      <c r="AG4696" s="585"/>
      <c r="AH4696" s="595">
        <f>IF(AD4696=0,0,(AF4696/AD4696)*100)</f>
        <v>0</v>
      </c>
      <c r="AI4696" s="596"/>
      <c r="AJ4696" s="542"/>
      <c r="AK4696" s="580"/>
      <c r="AL4696" s="584"/>
      <c r="AM4696" s="585"/>
      <c r="AN4696" s="595">
        <f>IF(AJ4696=0,0,(AL4696/AJ4696)*100)</f>
        <v>0</v>
      </c>
      <c r="AO4696" s="596"/>
      <c r="AP4696" s="542"/>
      <c r="AQ4696" s="580"/>
      <c r="AR4696" s="584"/>
      <c r="AS4696" s="585"/>
      <c r="AT4696" s="595">
        <f>IF(AP4696=0,0,(AR4696/AP4696)*100)</f>
        <v>0</v>
      </c>
      <c r="AU4696" s="596"/>
      <c r="AV4696" s="599">
        <f>AD4696+AJ4696+AP4696</f>
        <v>0</v>
      </c>
      <c r="AW4696" s="600"/>
      <c r="AX4696" s="630">
        <f>AF4696+AL4696+AR4696</f>
        <v>0</v>
      </c>
      <c r="AY4696" s="631"/>
      <c r="AZ4696" s="595">
        <f>IF(AV4696=0,0,(AX4696/AV4696)*100)</f>
        <v>0</v>
      </c>
      <c r="BA4696" s="596"/>
      <c r="BB4696" s="542"/>
      <c r="BC4696" s="580"/>
      <c r="BD4696" s="584"/>
      <c r="BE4696" s="585"/>
      <c r="BF4696" s="595">
        <f>IF(BB4696=0,0,(BD4696/BB4696)*100)</f>
        <v>0</v>
      </c>
      <c r="BG4696" s="596"/>
      <c r="BH4696" s="599">
        <f>AV4696+BB4696</f>
        <v>0</v>
      </c>
      <c r="BI4696" s="600"/>
      <c r="BJ4696" s="630">
        <f>AX4696+BD4696</f>
        <v>0</v>
      </c>
      <c r="BK4696" s="631"/>
      <c r="BL4696" s="595">
        <f>IF(BH4696=0,0,(BJ4696/BH4696)*100)</f>
        <v>0</v>
      </c>
      <c r="BM4696" s="596"/>
      <c r="BN4696" s="656">
        <f>(AF4696*2)+(AL4696*2)+(AR4696*3)+BD4696</f>
        <v>0</v>
      </c>
      <c r="BO4696" s="657"/>
      <c r="BP4696" s="658"/>
      <c r="BQ4696" s="676">
        <f t="shared" ref="BQ4696" si="3410">IF(BS4696=0,0,50*BR4696/BS4696)</f>
        <v>0</v>
      </c>
      <c r="BR4696" s="662">
        <f>(BN4696*BU$11)+(N4696*BU$12)+(Z4696*BU$13)+(R4696*BU$14)+(X4696*BU$15)+(AB4696*BU$16)</f>
        <v>0</v>
      </c>
      <c r="BS4696" s="662">
        <f>((BB4696-BD4696)*BU$18)+((AV4696-AX4696)*BU$17)+(H4696*BU$19)+(P4696*BU$20)</f>
        <v>0</v>
      </c>
      <c r="BT4696" s="15"/>
      <c r="BU4696" s="15"/>
      <c r="BV4696" s="95"/>
    </row>
    <row r="4697" spans="1:74" ht="21.75" hidden="1" customHeight="1" x14ac:dyDescent="0.25">
      <c r="A4697" s="95"/>
      <c r="B4697" s="571"/>
      <c r="C4697" s="642" t="str">
        <f>IF(ROSTER!D$32="","",ROSTER!D$32)</f>
        <v/>
      </c>
      <c r="D4697" s="643"/>
      <c r="E4697" s="575"/>
      <c r="F4697" s="577"/>
      <c r="G4697" s="583"/>
      <c r="H4697" s="579"/>
      <c r="I4697" s="545"/>
      <c r="J4697" s="544"/>
      <c r="K4697" s="581"/>
      <c r="L4697" s="586"/>
      <c r="M4697" s="587"/>
      <c r="N4697" s="592"/>
      <c r="O4697" s="603"/>
      <c r="P4697" s="544"/>
      <c r="Q4697" s="581"/>
      <c r="R4697" s="586"/>
      <c r="S4697" s="587"/>
      <c r="T4697" s="592"/>
      <c r="U4697" s="603"/>
      <c r="V4697" s="311"/>
      <c r="W4697" s="311"/>
      <c r="X4697" s="579"/>
      <c r="Y4697" s="545"/>
      <c r="Z4697" s="544"/>
      <c r="AA4697" s="545"/>
      <c r="AB4697" s="544"/>
      <c r="AC4697" s="545"/>
      <c r="AD4697" s="544"/>
      <c r="AE4697" s="581"/>
      <c r="AF4697" s="586"/>
      <c r="AG4697" s="587"/>
      <c r="AH4697" s="626"/>
      <c r="AI4697" s="627"/>
      <c r="AJ4697" s="544"/>
      <c r="AK4697" s="581"/>
      <c r="AL4697" s="586"/>
      <c r="AM4697" s="587"/>
      <c r="AN4697" s="626"/>
      <c r="AO4697" s="627"/>
      <c r="AP4697" s="544"/>
      <c r="AQ4697" s="581"/>
      <c r="AR4697" s="586"/>
      <c r="AS4697" s="587"/>
      <c r="AT4697" s="626"/>
      <c r="AU4697" s="627"/>
      <c r="AV4697" s="628"/>
      <c r="AW4697" s="629"/>
      <c r="AX4697" s="632"/>
      <c r="AY4697" s="633"/>
      <c r="AZ4697" s="626"/>
      <c r="BA4697" s="627"/>
      <c r="BB4697" s="544"/>
      <c r="BC4697" s="581"/>
      <c r="BD4697" s="586"/>
      <c r="BE4697" s="587"/>
      <c r="BF4697" s="626"/>
      <c r="BG4697" s="627"/>
      <c r="BH4697" s="628"/>
      <c r="BI4697" s="629"/>
      <c r="BJ4697" s="632"/>
      <c r="BK4697" s="633"/>
      <c r="BL4697" s="626"/>
      <c r="BM4697" s="627"/>
      <c r="BN4697" s="678"/>
      <c r="BO4697" s="679"/>
      <c r="BP4697" s="680"/>
      <c r="BQ4697" s="677"/>
      <c r="BR4697" s="663"/>
      <c r="BS4697" s="663"/>
      <c r="BT4697" s="15"/>
      <c r="BU4697" s="15"/>
      <c r="BV4697" s="95"/>
    </row>
    <row r="4698" spans="1:74" ht="21.75" hidden="1" customHeight="1" x14ac:dyDescent="0.25">
      <c r="A4698" s="95"/>
      <c r="B4698" s="570" t="str">
        <f>IF(ROSTER!B$34="","",ROSTER!B$34)</f>
        <v/>
      </c>
      <c r="C4698" s="572" t="str">
        <f>IF(ROSTER!C$34="","",ROSTER!C$34)</f>
        <v/>
      </c>
      <c r="D4698" s="573"/>
      <c r="E4698" s="574"/>
      <c r="F4698" s="576">
        <f>IF(E4698="y",1,IF(E4698="S",1,0))</f>
        <v>0</v>
      </c>
      <c r="G4698" s="582">
        <f>IF(E4698="S",1,0)</f>
        <v>0</v>
      </c>
      <c r="H4698" s="578"/>
      <c r="I4698" s="543"/>
      <c r="J4698" s="542"/>
      <c r="K4698" s="580"/>
      <c r="L4698" s="584"/>
      <c r="M4698" s="585"/>
      <c r="N4698" s="588">
        <f>L4698+J4698</f>
        <v>0</v>
      </c>
      <c r="O4698" s="589"/>
      <c r="P4698" s="542"/>
      <c r="Q4698" s="580"/>
      <c r="R4698" s="584"/>
      <c r="S4698" s="585"/>
      <c r="T4698" s="588">
        <f>R4698-P4698</f>
        <v>0</v>
      </c>
      <c r="U4698" s="589"/>
      <c r="V4698" s="310"/>
      <c r="W4698" s="310"/>
      <c r="X4698" s="578"/>
      <c r="Y4698" s="543"/>
      <c r="Z4698" s="542"/>
      <c r="AA4698" s="543"/>
      <c r="AB4698" s="542"/>
      <c r="AC4698" s="543"/>
      <c r="AD4698" s="542"/>
      <c r="AE4698" s="580"/>
      <c r="AF4698" s="584"/>
      <c r="AG4698" s="585"/>
      <c r="AH4698" s="595">
        <f>IF(AD4698=0,0,(AF4698/AD4698)*100)</f>
        <v>0</v>
      </c>
      <c r="AI4698" s="596"/>
      <c r="AJ4698" s="542"/>
      <c r="AK4698" s="580"/>
      <c r="AL4698" s="584"/>
      <c r="AM4698" s="585"/>
      <c r="AN4698" s="595">
        <f>IF(AJ4698=0,0,(AL4698/AJ4698)*100)</f>
        <v>0</v>
      </c>
      <c r="AO4698" s="596"/>
      <c r="AP4698" s="542"/>
      <c r="AQ4698" s="580"/>
      <c r="AR4698" s="584"/>
      <c r="AS4698" s="585"/>
      <c r="AT4698" s="595">
        <f>IF(AP4698=0,0,(AR4698/AP4698)*100)</f>
        <v>0</v>
      </c>
      <c r="AU4698" s="596"/>
      <c r="AV4698" s="599">
        <f>AD4698+AJ4698+AP4698</f>
        <v>0</v>
      </c>
      <c r="AW4698" s="600"/>
      <c r="AX4698" s="630">
        <f>AF4698+AL4698+AR4698</f>
        <v>0</v>
      </c>
      <c r="AY4698" s="631"/>
      <c r="AZ4698" s="595">
        <f>IF(AV4698=0,0,(AX4698/AV4698)*100)</f>
        <v>0</v>
      </c>
      <c r="BA4698" s="596"/>
      <c r="BB4698" s="542"/>
      <c r="BC4698" s="580"/>
      <c r="BD4698" s="584"/>
      <c r="BE4698" s="585"/>
      <c r="BF4698" s="595">
        <f>IF(BB4698=0,0,(BD4698/BB4698)*100)</f>
        <v>0</v>
      </c>
      <c r="BG4698" s="596"/>
      <c r="BH4698" s="599">
        <f>AV4698+BB4698</f>
        <v>0</v>
      </c>
      <c r="BI4698" s="600"/>
      <c r="BJ4698" s="630">
        <f>AX4698+BD4698</f>
        <v>0</v>
      </c>
      <c r="BK4698" s="631"/>
      <c r="BL4698" s="595">
        <f>IF(BH4698=0,0,(BJ4698/BH4698)*100)</f>
        <v>0</v>
      </c>
      <c r="BM4698" s="596"/>
      <c r="BN4698" s="656">
        <f>(AF4698*2)+(AL4698*2)+(AR4698*3)+BD4698</f>
        <v>0</v>
      </c>
      <c r="BO4698" s="657"/>
      <c r="BP4698" s="658"/>
      <c r="BQ4698" s="676">
        <f t="shared" ref="BQ4698" si="3411">IF(BS4698=0,0,50*BR4698/BS4698)</f>
        <v>0</v>
      </c>
      <c r="BR4698" s="662">
        <f>(BN4698*BU$11)+(N4698*BU$12)+(Z4698*BU$13)+(R4698*BU$14)+(X4698*BU$15)+(AB4698*BU$16)</f>
        <v>0</v>
      </c>
      <c r="BS4698" s="662">
        <f>((BB4698-BD4698)*BU$18)+((AV4698-AX4698)*BU$17)+(H4698*BU$19)+(P4698*BU$20)</f>
        <v>0</v>
      </c>
      <c r="BT4698" s="15"/>
      <c r="BU4698" s="15"/>
      <c r="BV4698" s="95"/>
    </row>
    <row r="4699" spans="1:74" ht="21.75" hidden="1" customHeight="1" x14ac:dyDescent="0.25">
      <c r="A4699" s="95"/>
      <c r="B4699" s="571"/>
      <c r="C4699" s="642" t="str">
        <f>IF(ROSTER!D$34="","",ROSTER!D$34)</f>
        <v/>
      </c>
      <c r="D4699" s="643"/>
      <c r="E4699" s="575"/>
      <c r="F4699" s="577"/>
      <c r="G4699" s="583"/>
      <c r="H4699" s="579"/>
      <c r="I4699" s="545"/>
      <c r="J4699" s="544"/>
      <c r="K4699" s="581"/>
      <c r="L4699" s="586"/>
      <c r="M4699" s="587"/>
      <c r="N4699" s="592"/>
      <c r="O4699" s="603"/>
      <c r="P4699" s="544"/>
      <c r="Q4699" s="581"/>
      <c r="R4699" s="586"/>
      <c r="S4699" s="587"/>
      <c r="T4699" s="592"/>
      <c r="U4699" s="603"/>
      <c r="V4699" s="311"/>
      <c r="W4699" s="311"/>
      <c r="X4699" s="579"/>
      <c r="Y4699" s="545"/>
      <c r="Z4699" s="544"/>
      <c r="AA4699" s="545"/>
      <c r="AB4699" s="544"/>
      <c r="AC4699" s="545"/>
      <c r="AD4699" s="544"/>
      <c r="AE4699" s="581"/>
      <c r="AF4699" s="586"/>
      <c r="AG4699" s="587"/>
      <c r="AH4699" s="626"/>
      <c r="AI4699" s="627"/>
      <c r="AJ4699" s="544"/>
      <c r="AK4699" s="581"/>
      <c r="AL4699" s="586"/>
      <c r="AM4699" s="587"/>
      <c r="AN4699" s="626"/>
      <c r="AO4699" s="627"/>
      <c r="AP4699" s="544"/>
      <c r="AQ4699" s="581"/>
      <c r="AR4699" s="586"/>
      <c r="AS4699" s="587"/>
      <c r="AT4699" s="626"/>
      <c r="AU4699" s="627"/>
      <c r="AV4699" s="628"/>
      <c r="AW4699" s="629"/>
      <c r="AX4699" s="632"/>
      <c r="AY4699" s="633"/>
      <c r="AZ4699" s="626"/>
      <c r="BA4699" s="627"/>
      <c r="BB4699" s="544"/>
      <c r="BC4699" s="581"/>
      <c r="BD4699" s="586"/>
      <c r="BE4699" s="587"/>
      <c r="BF4699" s="626"/>
      <c r="BG4699" s="627"/>
      <c r="BH4699" s="628"/>
      <c r="BI4699" s="629"/>
      <c r="BJ4699" s="632"/>
      <c r="BK4699" s="633"/>
      <c r="BL4699" s="626"/>
      <c r="BM4699" s="627"/>
      <c r="BN4699" s="678"/>
      <c r="BO4699" s="679"/>
      <c r="BP4699" s="680"/>
      <c r="BQ4699" s="677"/>
      <c r="BR4699" s="663"/>
      <c r="BS4699" s="663"/>
      <c r="BT4699" s="15"/>
      <c r="BU4699" s="15"/>
      <c r="BV4699" s="95"/>
    </row>
    <row r="4700" spans="1:74" ht="21.75" hidden="1" customHeight="1" x14ac:dyDescent="0.25">
      <c r="A4700" s="95"/>
      <c r="B4700" s="570" t="str">
        <f>IF(ROSTER!B$36="","",ROSTER!B$36)</f>
        <v/>
      </c>
      <c r="C4700" s="572" t="str">
        <f>IF(ROSTER!C$36="","",ROSTER!C$36)</f>
        <v/>
      </c>
      <c r="D4700" s="573"/>
      <c r="E4700" s="574"/>
      <c r="F4700" s="576">
        <f>IF(E4700="y",1,IF(E4700="S",1,0))</f>
        <v>0</v>
      </c>
      <c r="G4700" s="582">
        <f>IF(E4700="S",1,0)</f>
        <v>0</v>
      </c>
      <c r="H4700" s="578"/>
      <c r="I4700" s="543"/>
      <c r="J4700" s="542"/>
      <c r="K4700" s="580"/>
      <c r="L4700" s="584"/>
      <c r="M4700" s="585"/>
      <c r="N4700" s="588">
        <f>L4700+J4700</f>
        <v>0</v>
      </c>
      <c r="O4700" s="589"/>
      <c r="P4700" s="542"/>
      <c r="Q4700" s="580"/>
      <c r="R4700" s="584"/>
      <c r="S4700" s="585"/>
      <c r="T4700" s="588">
        <f>R4700-P4700</f>
        <v>0</v>
      </c>
      <c r="U4700" s="589"/>
      <c r="V4700" s="310"/>
      <c r="W4700" s="310"/>
      <c r="X4700" s="578"/>
      <c r="Y4700" s="543"/>
      <c r="Z4700" s="542"/>
      <c r="AA4700" s="543"/>
      <c r="AB4700" s="542"/>
      <c r="AC4700" s="543"/>
      <c r="AD4700" s="542"/>
      <c r="AE4700" s="580"/>
      <c r="AF4700" s="584"/>
      <c r="AG4700" s="585"/>
      <c r="AH4700" s="595">
        <f>IF(AD4700=0,0,(AF4700/AD4700)*100)</f>
        <v>0</v>
      </c>
      <c r="AI4700" s="596"/>
      <c r="AJ4700" s="542"/>
      <c r="AK4700" s="580"/>
      <c r="AL4700" s="584"/>
      <c r="AM4700" s="585"/>
      <c r="AN4700" s="595">
        <f>IF(AJ4700=0,0,(AL4700/AJ4700)*100)</f>
        <v>0</v>
      </c>
      <c r="AO4700" s="596"/>
      <c r="AP4700" s="542"/>
      <c r="AQ4700" s="580"/>
      <c r="AR4700" s="584"/>
      <c r="AS4700" s="585"/>
      <c r="AT4700" s="595">
        <f>IF(AP4700=0,0,(AR4700/AP4700)*100)</f>
        <v>0</v>
      </c>
      <c r="AU4700" s="596"/>
      <c r="AV4700" s="599">
        <f>AD4700+AJ4700+AP4700</f>
        <v>0</v>
      </c>
      <c r="AW4700" s="600"/>
      <c r="AX4700" s="630">
        <f>AF4700+AL4700+AR4700</f>
        <v>0</v>
      </c>
      <c r="AY4700" s="631"/>
      <c r="AZ4700" s="595">
        <f>IF(AV4700=0,0,(AX4700/AV4700)*100)</f>
        <v>0</v>
      </c>
      <c r="BA4700" s="596"/>
      <c r="BB4700" s="542"/>
      <c r="BC4700" s="580"/>
      <c r="BD4700" s="584"/>
      <c r="BE4700" s="585"/>
      <c r="BF4700" s="595">
        <f>IF(BB4700=0,0,(BD4700/BB4700)*100)</f>
        <v>0</v>
      </c>
      <c r="BG4700" s="596"/>
      <c r="BH4700" s="599">
        <f>AV4700+BB4700</f>
        <v>0</v>
      </c>
      <c r="BI4700" s="600"/>
      <c r="BJ4700" s="630">
        <f>AX4700+BD4700</f>
        <v>0</v>
      </c>
      <c r="BK4700" s="631"/>
      <c r="BL4700" s="595">
        <f>IF(BH4700=0,0,(BJ4700/BH4700)*100)</f>
        <v>0</v>
      </c>
      <c r="BM4700" s="596"/>
      <c r="BN4700" s="656">
        <f>(AF4700*2)+(AL4700*2)+(AR4700*3)+BD4700</f>
        <v>0</v>
      </c>
      <c r="BO4700" s="657"/>
      <c r="BP4700" s="658"/>
      <c r="BQ4700" s="676">
        <f t="shared" ref="BQ4700" si="3412">IF(BS4700=0,0,50*BR4700/BS4700)</f>
        <v>0</v>
      </c>
      <c r="BR4700" s="662">
        <f>(BN4700*BU$11)+(N4700*BU$12)+(Z4700*BU$13)+(R4700*BU$14)+(X4700*BU$15)+(AB4700*BU$16)</f>
        <v>0</v>
      </c>
      <c r="BS4700" s="662">
        <f>((BB4700-BD4700)*BU$18)+((AV4700-AX4700)*BU$17)+(H4700*BU$19)+(P4700*BU$20)</f>
        <v>0</v>
      </c>
      <c r="BT4700" s="15"/>
      <c r="BU4700" s="15"/>
      <c r="BV4700" s="95"/>
    </row>
    <row r="4701" spans="1:74" ht="21.75" hidden="1" customHeight="1" x14ac:dyDescent="0.25">
      <c r="A4701" s="95"/>
      <c r="B4701" s="571"/>
      <c r="C4701" s="642" t="str">
        <f>IF(ROSTER!D$36="","",ROSTER!D$36)</f>
        <v/>
      </c>
      <c r="D4701" s="643"/>
      <c r="E4701" s="575"/>
      <c r="F4701" s="577"/>
      <c r="G4701" s="583"/>
      <c r="H4701" s="579"/>
      <c r="I4701" s="545"/>
      <c r="J4701" s="544"/>
      <c r="K4701" s="581"/>
      <c r="L4701" s="586"/>
      <c r="M4701" s="587"/>
      <c r="N4701" s="592"/>
      <c r="O4701" s="603"/>
      <c r="P4701" s="544"/>
      <c r="Q4701" s="581"/>
      <c r="R4701" s="586"/>
      <c r="S4701" s="587"/>
      <c r="T4701" s="592"/>
      <c r="U4701" s="603"/>
      <c r="V4701" s="311"/>
      <c r="W4701" s="311"/>
      <c r="X4701" s="579"/>
      <c r="Y4701" s="545"/>
      <c r="Z4701" s="544"/>
      <c r="AA4701" s="545"/>
      <c r="AB4701" s="544"/>
      <c r="AC4701" s="545"/>
      <c r="AD4701" s="544"/>
      <c r="AE4701" s="581"/>
      <c r="AF4701" s="586"/>
      <c r="AG4701" s="587"/>
      <c r="AH4701" s="626"/>
      <c r="AI4701" s="627"/>
      <c r="AJ4701" s="544"/>
      <c r="AK4701" s="581"/>
      <c r="AL4701" s="586"/>
      <c r="AM4701" s="587"/>
      <c r="AN4701" s="626"/>
      <c r="AO4701" s="627"/>
      <c r="AP4701" s="544"/>
      <c r="AQ4701" s="581"/>
      <c r="AR4701" s="586"/>
      <c r="AS4701" s="587"/>
      <c r="AT4701" s="626"/>
      <c r="AU4701" s="627"/>
      <c r="AV4701" s="628"/>
      <c r="AW4701" s="629"/>
      <c r="AX4701" s="632"/>
      <c r="AY4701" s="633"/>
      <c r="AZ4701" s="626"/>
      <c r="BA4701" s="627"/>
      <c r="BB4701" s="544"/>
      <c r="BC4701" s="581"/>
      <c r="BD4701" s="586"/>
      <c r="BE4701" s="587"/>
      <c r="BF4701" s="626"/>
      <c r="BG4701" s="627"/>
      <c r="BH4701" s="628"/>
      <c r="BI4701" s="629"/>
      <c r="BJ4701" s="632"/>
      <c r="BK4701" s="633"/>
      <c r="BL4701" s="626"/>
      <c r="BM4701" s="627"/>
      <c r="BN4701" s="678"/>
      <c r="BO4701" s="679"/>
      <c r="BP4701" s="680"/>
      <c r="BQ4701" s="677"/>
      <c r="BR4701" s="663"/>
      <c r="BS4701" s="663"/>
      <c r="BT4701" s="15"/>
      <c r="BU4701" s="15"/>
      <c r="BV4701" s="95"/>
    </row>
    <row r="4702" spans="1:74" ht="21.75" hidden="1" customHeight="1" x14ac:dyDescent="0.25">
      <c r="A4702" s="95"/>
      <c r="B4702" s="570" t="str">
        <f>IF(ROSTER!B$38="","",ROSTER!B$38)</f>
        <v/>
      </c>
      <c r="C4702" s="572" t="str">
        <f>IF(ROSTER!C$38="","",ROSTER!C$38)</f>
        <v/>
      </c>
      <c r="D4702" s="573"/>
      <c r="E4702" s="574"/>
      <c r="F4702" s="576">
        <f>IF(E4702="y",1,IF(E4702="S",1,0))</f>
        <v>0</v>
      </c>
      <c r="G4702" s="582">
        <f>IF(E4702="S",1,0)</f>
        <v>0</v>
      </c>
      <c r="H4702" s="578"/>
      <c r="I4702" s="543"/>
      <c r="J4702" s="542"/>
      <c r="K4702" s="580"/>
      <c r="L4702" s="584"/>
      <c r="M4702" s="585"/>
      <c r="N4702" s="588">
        <f>L4702+J4702</f>
        <v>0</v>
      </c>
      <c r="O4702" s="589"/>
      <c r="P4702" s="542"/>
      <c r="Q4702" s="580"/>
      <c r="R4702" s="584"/>
      <c r="S4702" s="585"/>
      <c r="T4702" s="588">
        <f>R4702-P4702</f>
        <v>0</v>
      </c>
      <c r="U4702" s="589"/>
      <c r="V4702" s="310"/>
      <c r="W4702" s="310"/>
      <c r="X4702" s="578"/>
      <c r="Y4702" s="543"/>
      <c r="Z4702" s="542"/>
      <c r="AA4702" s="543"/>
      <c r="AB4702" s="542"/>
      <c r="AC4702" s="543"/>
      <c r="AD4702" s="542"/>
      <c r="AE4702" s="580"/>
      <c r="AF4702" s="584"/>
      <c r="AG4702" s="585"/>
      <c r="AH4702" s="595">
        <f>IF(AD4702=0,0,(AF4702/AD4702)*100)</f>
        <v>0</v>
      </c>
      <c r="AI4702" s="596"/>
      <c r="AJ4702" s="542"/>
      <c r="AK4702" s="580"/>
      <c r="AL4702" s="584"/>
      <c r="AM4702" s="585"/>
      <c r="AN4702" s="595">
        <f>IF(AJ4702=0,0,(AL4702/AJ4702)*100)</f>
        <v>0</v>
      </c>
      <c r="AO4702" s="596"/>
      <c r="AP4702" s="542"/>
      <c r="AQ4702" s="580"/>
      <c r="AR4702" s="584"/>
      <c r="AS4702" s="585"/>
      <c r="AT4702" s="595">
        <f>IF(AP4702=0,0,(AR4702/AP4702)*100)</f>
        <v>0</v>
      </c>
      <c r="AU4702" s="596"/>
      <c r="AV4702" s="599">
        <f>AD4702+AJ4702+AP4702</f>
        <v>0</v>
      </c>
      <c r="AW4702" s="600"/>
      <c r="AX4702" s="630">
        <f>AF4702+AL4702+AR4702</f>
        <v>0</v>
      </c>
      <c r="AY4702" s="631"/>
      <c r="AZ4702" s="595">
        <f>IF(AV4702=0,0,(AX4702/AV4702)*100)</f>
        <v>0</v>
      </c>
      <c r="BA4702" s="596"/>
      <c r="BB4702" s="542"/>
      <c r="BC4702" s="580"/>
      <c r="BD4702" s="584"/>
      <c r="BE4702" s="585"/>
      <c r="BF4702" s="595">
        <f>IF(BB4702=0,0,(BD4702/BB4702)*100)</f>
        <v>0</v>
      </c>
      <c r="BG4702" s="596"/>
      <c r="BH4702" s="599">
        <f>AV4702+BB4702</f>
        <v>0</v>
      </c>
      <c r="BI4702" s="600"/>
      <c r="BJ4702" s="630">
        <f>AX4702+BD4702</f>
        <v>0</v>
      </c>
      <c r="BK4702" s="631"/>
      <c r="BL4702" s="595">
        <f>IF(BH4702=0,0,(BJ4702/BH4702)*100)</f>
        <v>0</v>
      </c>
      <c r="BM4702" s="596"/>
      <c r="BN4702" s="656">
        <f>(AF4702*2)+(AL4702*2)+(AR4702*3)+BD4702</f>
        <v>0</v>
      </c>
      <c r="BO4702" s="657"/>
      <c r="BP4702" s="658"/>
      <c r="BQ4702" s="676">
        <f t="shared" ref="BQ4702" si="3413">IF(BS4702=0,0,50*BR4702/BS4702)</f>
        <v>0</v>
      </c>
      <c r="BR4702" s="662">
        <f>(BN4702*BU$11)+(N4702*BU$12)+(Z4702*BU$13)+(R4702*BU$14)+(X4702*BU$15)+(AB4702*BU$16)</f>
        <v>0</v>
      </c>
      <c r="BS4702" s="662">
        <f>((BB4702-BD4702)*BU$18)+((AV4702-AX4702)*BU$17)+(H4702*BU$19)+(P4702*BU$20)</f>
        <v>0</v>
      </c>
      <c r="BT4702" s="15"/>
      <c r="BU4702" s="15"/>
      <c r="BV4702" s="95"/>
    </row>
    <row r="4703" spans="1:74" ht="21.75" hidden="1" customHeight="1" x14ac:dyDescent="0.25">
      <c r="A4703" s="95"/>
      <c r="B4703" s="571"/>
      <c r="C4703" s="642" t="str">
        <f>IF(ROSTER!D$38="","",ROSTER!D$38)</f>
        <v/>
      </c>
      <c r="D4703" s="643"/>
      <c r="E4703" s="575"/>
      <c r="F4703" s="577"/>
      <c r="G4703" s="583"/>
      <c r="H4703" s="579"/>
      <c r="I4703" s="545"/>
      <c r="J4703" s="544"/>
      <c r="K4703" s="581"/>
      <c r="L4703" s="586"/>
      <c r="M4703" s="587"/>
      <c r="N4703" s="592"/>
      <c r="O4703" s="603"/>
      <c r="P4703" s="544"/>
      <c r="Q4703" s="581"/>
      <c r="R4703" s="586"/>
      <c r="S4703" s="587"/>
      <c r="T4703" s="592"/>
      <c r="U4703" s="603"/>
      <c r="V4703" s="311"/>
      <c r="W4703" s="311"/>
      <c r="X4703" s="579"/>
      <c r="Y4703" s="545"/>
      <c r="Z4703" s="544"/>
      <c r="AA4703" s="545"/>
      <c r="AB4703" s="544"/>
      <c r="AC4703" s="545"/>
      <c r="AD4703" s="544"/>
      <c r="AE4703" s="581"/>
      <c r="AF4703" s="586"/>
      <c r="AG4703" s="587"/>
      <c r="AH4703" s="626"/>
      <c r="AI4703" s="627"/>
      <c r="AJ4703" s="544"/>
      <c r="AK4703" s="581"/>
      <c r="AL4703" s="586"/>
      <c r="AM4703" s="587"/>
      <c r="AN4703" s="626"/>
      <c r="AO4703" s="627"/>
      <c r="AP4703" s="544"/>
      <c r="AQ4703" s="581"/>
      <c r="AR4703" s="586"/>
      <c r="AS4703" s="587"/>
      <c r="AT4703" s="626"/>
      <c r="AU4703" s="627"/>
      <c r="AV4703" s="628"/>
      <c r="AW4703" s="629"/>
      <c r="AX4703" s="632"/>
      <c r="AY4703" s="633"/>
      <c r="AZ4703" s="626"/>
      <c r="BA4703" s="627"/>
      <c r="BB4703" s="544"/>
      <c r="BC4703" s="581"/>
      <c r="BD4703" s="586"/>
      <c r="BE4703" s="587"/>
      <c r="BF4703" s="626"/>
      <c r="BG4703" s="627"/>
      <c r="BH4703" s="628"/>
      <c r="BI4703" s="629"/>
      <c r="BJ4703" s="632"/>
      <c r="BK4703" s="633"/>
      <c r="BL4703" s="626"/>
      <c r="BM4703" s="627"/>
      <c r="BN4703" s="678"/>
      <c r="BO4703" s="679"/>
      <c r="BP4703" s="680"/>
      <c r="BQ4703" s="677"/>
      <c r="BR4703" s="663"/>
      <c r="BS4703" s="663"/>
      <c r="BT4703" s="15"/>
      <c r="BU4703" s="15"/>
      <c r="BV4703" s="95"/>
    </row>
    <row r="4704" spans="1:74" ht="21.75" hidden="1" customHeight="1" x14ac:dyDescent="0.25">
      <c r="A4704" s="95"/>
      <c r="B4704" s="570" t="str">
        <f>IF(ROSTER!B$40="","",ROSTER!B$40)</f>
        <v/>
      </c>
      <c r="C4704" s="572" t="str">
        <f>IF(ROSTER!C$40="","",ROSTER!C$40)</f>
        <v/>
      </c>
      <c r="D4704" s="573"/>
      <c r="E4704" s="574"/>
      <c r="F4704" s="576">
        <f>IF(E4704="y",1,IF(E4704="S",1,0))</f>
        <v>0</v>
      </c>
      <c r="G4704" s="582">
        <f>IF(E4704="S",1,0)</f>
        <v>0</v>
      </c>
      <c r="H4704" s="578"/>
      <c r="I4704" s="543"/>
      <c r="J4704" s="542"/>
      <c r="K4704" s="580"/>
      <c r="L4704" s="584"/>
      <c r="M4704" s="585"/>
      <c r="N4704" s="588">
        <f>L4704+J4704</f>
        <v>0</v>
      </c>
      <c r="O4704" s="589"/>
      <c r="P4704" s="542"/>
      <c r="Q4704" s="580"/>
      <c r="R4704" s="584"/>
      <c r="S4704" s="585"/>
      <c r="T4704" s="588">
        <f>R4704-P4704</f>
        <v>0</v>
      </c>
      <c r="U4704" s="589"/>
      <c r="V4704" s="310"/>
      <c r="W4704" s="310"/>
      <c r="X4704" s="578"/>
      <c r="Y4704" s="543"/>
      <c r="Z4704" s="542"/>
      <c r="AA4704" s="543"/>
      <c r="AB4704" s="542"/>
      <c r="AC4704" s="543"/>
      <c r="AD4704" s="542"/>
      <c r="AE4704" s="580"/>
      <c r="AF4704" s="584"/>
      <c r="AG4704" s="585"/>
      <c r="AH4704" s="595">
        <f>IF(AD4704=0,0,(AF4704/AD4704)*100)</f>
        <v>0</v>
      </c>
      <c r="AI4704" s="596"/>
      <c r="AJ4704" s="542"/>
      <c r="AK4704" s="580"/>
      <c r="AL4704" s="584"/>
      <c r="AM4704" s="585"/>
      <c r="AN4704" s="595">
        <f>IF(AJ4704=0,0,(AL4704/AJ4704)*100)</f>
        <v>0</v>
      </c>
      <c r="AO4704" s="596"/>
      <c r="AP4704" s="542"/>
      <c r="AQ4704" s="580"/>
      <c r="AR4704" s="584"/>
      <c r="AS4704" s="585"/>
      <c r="AT4704" s="595">
        <f>IF(AP4704=0,0,(AR4704/AP4704)*100)</f>
        <v>0</v>
      </c>
      <c r="AU4704" s="596"/>
      <c r="AV4704" s="599">
        <f>AD4704+AJ4704+AP4704</f>
        <v>0</v>
      </c>
      <c r="AW4704" s="600"/>
      <c r="AX4704" s="630">
        <f>AF4704+AL4704+AR4704</f>
        <v>0</v>
      </c>
      <c r="AY4704" s="631"/>
      <c r="AZ4704" s="595">
        <f>IF(AV4704=0,0,(AX4704/AV4704)*100)</f>
        <v>0</v>
      </c>
      <c r="BA4704" s="596"/>
      <c r="BB4704" s="542"/>
      <c r="BC4704" s="580"/>
      <c r="BD4704" s="584"/>
      <c r="BE4704" s="585"/>
      <c r="BF4704" s="595">
        <f>IF(BB4704=0,0,(BD4704/BB4704)*100)</f>
        <v>0</v>
      </c>
      <c r="BG4704" s="596"/>
      <c r="BH4704" s="599">
        <f>AV4704+BB4704</f>
        <v>0</v>
      </c>
      <c r="BI4704" s="600"/>
      <c r="BJ4704" s="630">
        <f>AX4704+BD4704</f>
        <v>0</v>
      </c>
      <c r="BK4704" s="631"/>
      <c r="BL4704" s="595">
        <f>IF(BH4704=0,0,(BJ4704/BH4704)*100)</f>
        <v>0</v>
      </c>
      <c r="BM4704" s="596"/>
      <c r="BN4704" s="656">
        <f>(AF4704*2)+(AL4704*2)+(AR4704*3)+BD4704</f>
        <v>0</v>
      </c>
      <c r="BO4704" s="657"/>
      <c r="BP4704" s="658"/>
      <c r="BQ4704" s="676">
        <f t="shared" ref="BQ4704" si="3414">IF(BS4704=0,0,50*BR4704/BS4704)</f>
        <v>0</v>
      </c>
      <c r="BR4704" s="662">
        <f>(BN4704*BU$11)+(N4704*BU$12)+(Z4704*BU$13)+(R4704*BU$14)+(X4704*BU$15)+(AB4704*BU$16)</f>
        <v>0</v>
      </c>
      <c r="BS4704" s="662">
        <f>((BB4704-BD4704)*BU$18)+((AV4704-AX4704)*BU$17)+(H4704*BU$19)+(P4704*BU$20)</f>
        <v>0</v>
      </c>
      <c r="BT4704" s="15"/>
      <c r="BU4704" s="15"/>
      <c r="BV4704" s="95"/>
    </row>
    <row r="4705" spans="1:77" ht="21.75" hidden="1" customHeight="1" x14ac:dyDescent="0.25">
      <c r="A4705" s="95"/>
      <c r="B4705" s="571"/>
      <c r="C4705" s="642" t="str">
        <f>IF(ROSTER!D$40="","",ROSTER!D$40)</f>
        <v/>
      </c>
      <c r="D4705" s="643"/>
      <c r="E4705" s="575"/>
      <c r="F4705" s="577"/>
      <c r="G4705" s="583"/>
      <c r="H4705" s="579"/>
      <c r="I4705" s="545"/>
      <c r="J4705" s="544"/>
      <c r="K4705" s="581"/>
      <c r="L4705" s="586"/>
      <c r="M4705" s="587"/>
      <c r="N4705" s="592"/>
      <c r="O4705" s="603"/>
      <c r="P4705" s="544"/>
      <c r="Q4705" s="581"/>
      <c r="R4705" s="586"/>
      <c r="S4705" s="587"/>
      <c r="T4705" s="592"/>
      <c r="U4705" s="603"/>
      <c r="V4705" s="311"/>
      <c r="W4705" s="311"/>
      <c r="X4705" s="579"/>
      <c r="Y4705" s="545"/>
      <c r="Z4705" s="544"/>
      <c r="AA4705" s="545"/>
      <c r="AB4705" s="544"/>
      <c r="AC4705" s="545"/>
      <c r="AD4705" s="544"/>
      <c r="AE4705" s="581"/>
      <c r="AF4705" s="586"/>
      <c r="AG4705" s="587"/>
      <c r="AH4705" s="626"/>
      <c r="AI4705" s="627"/>
      <c r="AJ4705" s="544"/>
      <c r="AK4705" s="581"/>
      <c r="AL4705" s="586"/>
      <c r="AM4705" s="587"/>
      <c r="AN4705" s="626"/>
      <c r="AO4705" s="627"/>
      <c r="AP4705" s="544"/>
      <c r="AQ4705" s="581"/>
      <c r="AR4705" s="586"/>
      <c r="AS4705" s="587"/>
      <c r="AT4705" s="626"/>
      <c r="AU4705" s="627"/>
      <c r="AV4705" s="628"/>
      <c r="AW4705" s="629"/>
      <c r="AX4705" s="632"/>
      <c r="AY4705" s="633"/>
      <c r="AZ4705" s="626"/>
      <c r="BA4705" s="627"/>
      <c r="BB4705" s="544"/>
      <c r="BC4705" s="581"/>
      <c r="BD4705" s="586"/>
      <c r="BE4705" s="587"/>
      <c r="BF4705" s="626"/>
      <c r="BG4705" s="627"/>
      <c r="BH4705" s="628"/>
      <c r="BI4705" s="629"/>
      <c r="BJ4705" s="632"/>
      <c r="BK4705" s="633"/>
      <c r="BL4705" s="626"/>
      <c r="BM4705" s="627"/>
      <c r="BN4705" s="678"/>
      <c r="BO4705" s="679"/>
      <c r="BP4705" s="680"/>
      <c r="BQ4705" s="677"/>
      <c r="BR4705" s="663"/>
      <c r="BS4705" s="663"/>
      <c r="BT4705" s="15"/>
      <c r="BU4705" s="15"/>
      <c r="BV4705" s="95"/>
    </row>
    <row r="4706" spans="1:77" ht="21.75" hidden="1" customHeight="1" x14ac:dyDescent="0.25">
      <c r="A4706" s="95"/>
      <c r="B4706" s="570" t="str">
        <f>IF(ROSTER!B$42="","",ROSTER!B$42)</f>
        <v/>
      </c>
      <c r="C4706" s="572" t="str">
        <f>IF(ROSTER!C$42="","",ROSTER!C$42)</f>
        <v/>
      </c>
      <c r="D4706" s="573"/>
      <c r="E4706" s="574"/>
      <c r="F4706" s="576">
        <f>IF(E4706="y",1,IF(E4706="S",1,0))</f>
        <v>0</v>
      </c>
      <c r="G4706" s="582">
        <f>IF(E4706="S",1,0)</f>
        <v>0</v>
      </c>
      <c r="H4706" s="578"/>
      <c r="I4706" s="543"/>
      <c r="J4706" s="542"/>
      <c r="K4706" s="580"/>
      <c r="L4706" s="584"/>
      <c r="M4706" s="585"/>
      <c r="N4706" s="588">
        <f>L4706+J4706</f>
        <v>0</v>
      </c>
      <c r="O4706" s="589"/>
      <c r="P4706" s="542"/>
      <c r="Q4706" s="580"/>
      <c r="R4706" s="584"/>
      <c r="S4706" s="585"/>
      <c r="T4706" s="588">
        <f>R4706-P4706</f>
        <v>0</v>
      </c>
      <c r="U4706" s="589"/>
      <c r="V4706" s="310"/>
      <c r="W4706" s="310"/>
      <c r="X4706" s="578"/>
      <c r="Y4706" s="543"/>
      <c r="Z4706" s="542"/>
      <c r="AA4706" s="543"/>
      <c r="AB4706" s="542"/>
      <c r="AC4706" s="543"/>
      <c r="AD4706" s="542"/>
      <c r="AE4706" s="580"/>
      <c r="AF4706" s="584"/>
      <c r="AG4706" s="585"/>
      <c r="AH4706" s="595">
        <f>IF(AD4706=0,0,(AF4706/AD4706)*100)</f>
        <v>0</v>
      </c>
      <c r="AI4706" s="596"/>
      <c r="AJ4706" s="542"/>
      <c r="AK4706" s="580"/>
      <c r="AL4706" s="584"/>
      <c r="AM4706" s="585"/>
      <c r="AN4706" s="595">
        <f>IF(AJ4706=0,0,(AL4706/AJ4706)*100)</f>
        <v>0</v>
      </c>
      <c r="AO4706" s="596"/>
      <c r="AP4706" s="542"/>
      <c r="AQ4706" s="580"/>
      <c r="AR4706" s="584"/>
      <c r="AS4706" s="585"/>
      <c r="AT4706" s="595">
        <f>IF(AP4706=0,0,(AR4706/AP4706)*100)</f>
        <v>0</v>
      </c>
      <c r="AU4706" s="596"/>
      <c r="AV4706" s="599">
        <f>AD4706+AJ4706+AP4706</f>
        <v>0</v>
      </c>
      <c r="AW4706" s="600"/>
      <c r="AX4706" s="630">
        <f>AF4706+AL4706+AR4706</f>
        <v>0</v>
      </c>
      <c r="AY4706" s="631"/>
      <c r="AZ4706" s="595">
        <f>IF(AV4706=0,0,(AX4706/AV4706)*100)</f>
        <v>0</v>
      </c>
      <c r="BA4706" s="596"/>
      <c r="BB4706" s="542"/>
      <c r="BC4706" s="580"/>
      <c r="BD4706" s="584"/>
      <c r="BE4706" s="585"/>
      <c r="BF4706" s="595">
        <f>IF(BB4706=0,0,(BD4706/BB4706)*100)</f>
        <v>0</v>
      </c>
      <c r="BG4706" s="596"/>
      <c r="BH4706" s="599">
        <f>AV4706+BB4706</f>
        <v>0</v>
      </c>
      <c r="BI4706" s="600"/>
      <c r="BJ4706" s="630">
        <f>AX4706+BD4706</f>
        <v>0</v>
      </c>
      <c r="BK4706" s="631"/>
      <c r="BL4706" s="595">
        <f>IF(BH4706=0,0,(BJ4706/BH4706)*100)</f>
        <v>0</v>
      </c>
      <c r="BM4706" s="596"/>
      <c r="BN4706" s="656">
        <f>(AF4706*2)+(AL4706*2)+(AR4706*3)+BD4706</f>
        <v>0</v>
      </c>
      <c r="BO4706" s="657"/>
      <c r="BP4706" s="658"/>
      <c r="BQ4706" s="676">
        <f t="shared" ref="BQ4706" si="3415">IF(BS4706=0,0,50*BR4706/BS4706)</f>
        <v>0</v>
      </c>
      <c r="BR4706" s="662">
        <f>(BN4706*BU$11)+(N4706*BU$12)+(Z4706*BU$13)+(R4706*BU$14)+(X4706*BU$15)+(AB4706*BU$16)</f>
        <v>0</v>
      </c>
      <c r="BS4706" s="662">
        <f>((BB4706-BD4706)*BU$18)+((AV4706-AX4706)*BU$17)+(H4706*BU$19)+(P4706*BU$20)</f>
        <v>0</v>
      </c>
      <c r="BT4706" s="15"/>
      <c r="BU4706" s="15"/>
      <c r="BV4706" s="95"/>
    </row>
    <row r="4707" spans="1:77" ht="21.75" hidden="1" customHeight="1" x14ac:dyDescent="0.25">
      <c r="A4707" s="95"/>
      <c r="B4707" s="571"/>
      <c r="C4707" s="642" t="str">
        <f>IF(ROSTER!D$42="","",ROSTER!D$42)</f>
        <v/>
      </c>
      <c r="D4707" s="643"/>
      <c r="E4707" s="575"/>
      <c r="F4707" s="577"/>
      <c r="G4707" s="583"/>
      <c r="H4707" s="579"/>
      <c r="I4707" s="545"/>
      <c r="J4707" s="544"/>
      <c r="K4707" s="581"/>
      <c r="L4707" s="586"/>
      <c r="M4707" s="587"/>
      <c r="N4707" s="592"/>
      <c r="O4707" s="603"/>
      <c r="P4707" s="544"/>
      <c r="Q4707" s="581"/>
      <c r="R4707" s="586"/>
      <c r="S4707" s="587"/>
      <c r="T4707" s="592"/>
      <c r="U4707" s="603"/>
      <c r="V4707" s="311"/>
      <c r="W4707" s="311"/>
      <c r="X4707" s="579"/>
      <c r="Y4707" s="545"/>
      <c r="Z4707" s="544"/>
      <c r="AA4707" s="545"/>
      <c r="AB4707" s="544"/>
      <c r="AC4707" s="545"/>
      <c r="AD4707" s="544"/>
      <c r="AE4707" s="581"/>
      <c r="AF4707" s="586"/>
      <c r="AG4707" s="587"/>
      <c r="AH4707" s="626"/>
      <c r="AI4707" s="627"/>
      <c r="AJ4707" s="544"/>
      <c r="AK4707" s="581"/>
      <c r="AL4707" s="586"/>
      <c r="AM4707" s="587"/>
      <c r="AN4707" s="626"/>
      <c r="AO4707" s="627"/>
      <c r="AP4707" s="544"/>
      <c r="AQ4707" s="581"/>
      <c r="AR4707" s="586"/>
      <c r="AS4707" s="587"/>
      <c r="AT4707" s="626"/>
      <c r="AU4707" s="627"/>
      <c r="AV4707" s="628"/>
      <c r="AW4707" s="629"/>
      <c r="AX4707" s="632"/>
      <c r="AY4707" s="633"/>
      <c r="AZ4707" s="626"/>
      <c r="BA4707" s="627"/>
      <c r="BB4707" s="544"/>
      <c r="BC4707" s="581"/>
      <c r="BD4707" s="586"/>
      <c r="BE4707" s="587"/>
      <c r="BF4707" s="626"/>
      <c r="BG4707" s="627"/>
      <c r="BH4707" s="628"/>
      <c r="BI4707" s="629"/>
      <c r="BJ4707" s="632"/>
      <c r="BK4707" s="633"/>
      <c r="BL4707" s="626"/>
      <c r="BM4707" s="627"/>
      <c r="BN4707" s="678"/>
      <c r="BO4707" s="679"/>
      <c r="BP4707" s="680"/>
      <c r="BQ4707" s="677"/>
      <c r="BR4707" s="663"/>
      <c r="BS4707" s="663"/>
      <c r="BT4707" s="15"/>
      <c r="BU4707" s="15"/>
      <c r="BV4707" s="95"/>
    </row>
    <row r="4708" spans="1:77" ht="21.75" hidden="1" customHeight="1" x14ac:dyDescent="0.25">
      <c r="A4708" s="95"/>
      <c r="B4708" s="570" t="str">
        <f>IF(ROSTER!B$44="","",ROSTER!B$44)</f>
        <v/>
      </c>
      <c r="C4708" s="572" t="str">
        <f>IF(ROSTER!C$44="","",ROSTER!C$44)</f>
        <v/>
      </c>
      <c r="D4708" s="573"/>
      <c r="E4708" s="574"/>
      <c r="F4708" s="576">
        <f>IF(E4708="y",1,IF(E4708="S",1,0))</f>
        <v>0</v>
      </c>
      <c r="G4708" s="582">
        <f>IF(E4708="S",1,0)</f>
        <v>0</v>
      </c>
      <c r="H4708" s="578"/>
      <c r="I4708" s="543"/>
      <c r="J4708" s="542"/>
      <c r="K4708" s="580"/>
      <c r="L4708" s="584"/>
      <c r="M4708" s="585"/>
      <c r="N4708" s="588">
        <f>L4708+J4708</f>
        <v>0</v>
      </c>
      <c r="O4708" s="589"/>
      <c r="P4708" s="542"/>
      <c r="Q4708" s="580"/>
      <c r="R4708" s="584"/>
      <c r="S4708" s="585"/>
      <c r="T4708" s="588">
        <f>R4708-P4708</f>
        <v>0</v>
      </c>
      <c r="U4708" s="589"/>
      <c r="V4708" s="310"/>
      <c r="W4708" s="310"/>
      <c r="X4708" s="578"/>
      <c r="Y4708" s="543"/>
      <c r="Z4708" s="542"/>
      <c r="AA4708" s="543"/>
      <c r="AB4708" s="542"/>
      <c r="AC4708" s="543"/>
      <c r="AD4708" s="542"/>
      <c r="AE4708" s="580"/>
      <c r="AF4708" s="584"/>
      <c r="AG4708" s="585"/>
      <c r="AH4708" s="595">
        <f>IF(AD4708=0,0,(AF4708/AD4708)*100)</f>
        <v>0</v>
      </c>
      <c r="AI4708" s="596"/>
      <c r="AJ4708" s="542"/>
      <c r="AK4708" s="580"/>
      <c r="AL4708" s="584"/>
      <c r="AM4708" s="585"/>
      <c r="AN4708" s="595">
        <f>IF(AJ4708=0,0,(AL4708/AJ4708)*100)</f>
        <v>0</v>
      </c>
      <c r="AO4708" s="596"/>
      <c r="AP4708" s="542"/>
      <c r="AQ4708" s="580"/>
      <c r="AR4708" s="584"/>
      <c r="AS4708" s="585"/>
      <c r="AT4708" s="595">
        <f>IF(AP4708=0,0,(AR4708/AP4708)*100)</f>
        <v>0</v>
      </c>
      <c r="AU4708" s="596"/>
      <c r="AV4708" s="599">
        <f>AD4708+AJ4708+AP4708</f>
        <v>0</v>
      </c>
      <c r="AW4708" s="600"/>
      <c r="AX4708" s="630">
        <f>AF4708+AL4708+AR4708</f>
        <v>0</v>
      </c>
      <c r="AY4708" s="631"/>
      <c r="AZ4708" s="595">
        <f>IF(AV4708=0,0,(AX4708/AV4708)*100)</f>
        <v>0</v>
      </c>
      <c r="BA4708" s="596"/>
      <c r="BB4708" s="542"/>
      <c r="BC4708" s="580"/>
      <c r="BD4708" s="584"/>
      <c r="BE4708" s="585"/>
      <c r="BF4708" s="595">
        <f>IF(BB4708=0,0,(BD4708/BB4708)*100)</f>
        <v>0</v>
      </c>
      <c r="BG4708" s="596"/>
      <c r="BH4708" s="599">
        <f>AV4708+BB4708</f>
        <v>0</v>
      </c>
      <c r="BI4708" s="600"/>
      <c r="BJ4708" s="630">
        <f>AX4708+BD4708</f>
        <v>0</v>
      </c>
      <c r="BK4708" s="631"/>
      <c r="BL4708" s="595">
        <f>IF(BH4708=0,0,(BJ4708/BH4708)*100)</f>
        <v>0</v>
      </c>
      <c r="BM4708" s="596"/>
      <c r="BN4708" s="656">
        <f>(AF4708*2)+(AL4708*2)+(AR4708*3)+BD4708</f>
        <v>0</v>
      </c>
      <c r="BO4708" s="657"/>
      <c r="BP4708" s="658"/>
      <c r="BQ4708" s="676">
        <f t="shared" ref="BQ4708" si="3416">IF(BS4708=0,0,50*BR4708/BS4708)</f>
        <v>0</v>
      </c>
      <c r="BR4708" s="662">
        <f>(BN4708*BU$11)+(N4708*BU$12)+(Z4708*BU$13)+(R4708*BU$14)+(X4708*BU$15)+(AB4708*BU$16)</f>
        <v>0</v>
      </c>
      <c r="BS4708" s="662">
        <f>((BB4708-BD4708)*BU$18)+((AV4708-AX4708)*BU$17)+(H4708*BU$19)+(P4708*BU$20)</f>
        <v>0</v>
      </c>
      <c r="BT4708" s="15"/>
      <c r="BU4708" s="15"/>
      <c r="BV4708" s="95"/>
    </row>
    <row r="4709" spans="1:77" ht="21.75" hidden="1" customHeight="1" x14ac:dyDescent="0.25">
      <c r="A4709" s="95"/>
      <c r="B4709" s="571"/>
      <c r="C4709" s="642" t="str">
        <f>IF(ROSTER!D$44="","",ROSTER!D$44)</f>
        <v/>
      </c>
      <c r="D4709" s="643"/>
      <c r="E4709" s="575"/>
      <c r="F4709" s="577"/>
      <c r="G4709" s="583"/>
      <c r="H4709" s="579"/>
      <c r="I4709" s="545"/>
      <c r="J4709" s="544"/>
      <c r="K4709" s="581"/>
      <c r="L4709" s="586"/>
      <c r="M4709" s="587"/>
      <c r="N4709" s="592"/>
      <c r="O4709" s="603"/>
      <c r="P4709" s="544"/>
      <c r="Q4709" s="581"/>
      <c r="R4709" s="586"/>
      <c r="S4709" s="587"/>
      <c r="T4709" s="592"/>
      <c r="U4709" s="603"/>
      <c r="V4709" s="311"/>
      <c r="W4709" s="311"/>
      <c r="X4709" s="579"/>
      <c r="Y4709" s="545"/>
      <c r="Z4709" s="544"/>
      <c r="AA4709" s="545"/>
      <c r="AB4709" s="544"/>
      <c r="AC4709" s="545"/>
      <c r="AD4709" s="544"/>
      <c r="AE4709" s="581"/>
      <c r="AF4709" s="586"/>
      <c r="AG4709" s="587"/>
      <c r="AH4709" s="626"/>
      <c r="AI4709" s="627"/>
      <c r="AJ4709" s="544"/>
      <c r="AK4709" s="581"/>
      <c r="AL4709" s="586"/>
      <c r="AM4709" s="587"/>
      <c r="AN4709" s="626"/>
      <c r="AO4709" s="627"/>
      <c r="AP4709" s="544"/>
      <c r="AQ4709" s="581"/>
      <c r="AR4709" s="586"/>
      <c r="AS4709" s="587"/>
      <c r="AT4709" s="626"/>
      <c r="AU4709" s="627"/>
      <c r="AV4709" s="628"/>
      <c r="AW4709" s="629"/>
      <c r="AX4709" s="632"/>
      <c r="AY4709" s="633"/>
      <c r="AZ4709" s="626"/>
      <c r="BA4709" s="627"/>
      <c r="BB4709" s="544"/>
      <c r="BC4709" s="581"/>
      <c r="BD4709" s="586"/>
      <c r="BE4709" s="587"/>
      <c r="BF4709" s="626"/>
      <c r="BG4709" s="627"/>
      <c r="BH4709" s="628"/>
      <c r="BI4709" s="629"/>
      <c r="BJ4709" s="632"/>
      <c r="BK4709" s="633"/>
      <c r="BL4709" s="626"/>
      <c r="BM4709" s="627"/>
      <c r="BN4709" s="678"/>
      <c r="BO4709" s="679"/>
      <c r="BP4709" s="680"/>
      <c r="BQ4709" s="677"/>
      <c r="BR4709" s="663"/>
      <c r="BS4709" s="663"/>
      <c r="BT4709" s="15"/>
      <c r="BU4709" s="15"/>
      <c r="BV4709" s="95"/>
    </row>
    <row r="4710" spans="1:77" ht="21.75" hidden="1" customHeight="1" x14ac:dyDescent="0.25">
      <c r="A4710" s="95"/>
      <c r="B4710" s="570" t="str">
        <f>IF(ROSTER!B$46="","",ROSTER!B$46)</f>
        <v/>
      </c>
      <c r="C4710" s="572" t="str">
        <f>IF(ROSTER!C$46="","",ROSTER!C$46)</f>
        <v/>
      </c>
      <c r="D4710" s="573"/>
      <c r="E4710" s="574"/>
      <c r="F4710" s="576">
        <f>IF(E4710="y",1,IF(E4710="S",1,0))</f>
        <v>0</v>
      </c>
      <c r="G4710" s="582">
        <f>IF(E4710="S",1,0)</f>
        <v>0</v>
      </c>
      <c r="H4710" s="578"/>
      <c r="I4710" s="543"/>
      <c r="J4710" s="542"/>
      <c r="K4710" s="580"/>
      <c r="L4710" s="584"/>
      <c r="M4710" s="585"/>
      <c r="N4710" s="588">
        <f>L4710+J4710</f>
        <v>0</v>
      </c>
      <c r="O4710" s="589"/>
      <c r="P4710" s="542"/>
      <c r="Q4710" s="580"/>
      <c r="R4710" s="584"/>
      <c r="S4710" s="585"/>
      <c r="T4710" s="588">
        <f>R4710-P4710</f>
        <v>0</v>
      </c>
      <c r="U4710" s="589"/>
      <c r="V4710" s="310"/>
      <c r="W4710" s="310"/>
      <c r="X4710" s="578"/>
      <c r="Y4710" s="543"/>
      <c r="Z4710" s="542"/>
      <c r="AA4710" s="543"/>
      <c r="AB4710" s="542"/>
      <c r="AC4710" s="543"/>
      <c r="AD4710" s="542"/>
      <c r="AE4710" s="580"/>
      <c r="AF4710" s="584"/>
      <c r="AG4710" s="585"/>
      <c r="AH4710" s="595">
        <f>IF(AD4710=0,0,(AF4710/AD4710)*100)</f>
        <v>0</v>
      </c>
      <c r="AI4710" s="596"/>
      <c r="AJ4710" s="542"/>
      <c r="AK4710" s="580"/>
      <c r="AL4710" s="584"/>
      <c r="AM4710" s="585"/>
      <c r="AN4710" s="595">
        <f>IF(AJ4710=0,0,(AL4710/AJ4710)*100)</f>
        <v>0</v>
      </c>
      <c r="AO4710" s="596"/>
      <c r="AP4710" s="542"/>
      <c r="AQ4710" s="580"/>
      <c r="AR4710" s="584"/>
      <c r="AS4710" s="585"/>
      <c r="AT4710" s="595">
        <f>IF(AP4710=0,0,(AR4710/AP4710)*100)</f>
        <v>0</v>
      </c>
      <c r="AU4710" s="596"/>
      <c r="AV4710" s="599">
        <f>AD4710+AJ4710+AP4710</f>
        <v>0</v>
      </c>
      <c r="AW4710" s="600"/>
      <c r="AX4710" s="630">
        <f>AF4710+AL4710+AR4710</f>
        <v>0</v>
      </c>
      <c r="AY4710" s="631"/>
      <c r="AZ4710" s="595">
        <f>IF(AV4710=0,0,(AX4710/AV4710)*100)</f>
        <v>0</v>
      </c>
      <c r="BA4710" s="596"/>
      <c r="BB4710" s="542"/>
      <c r="BC4710" s="580"/>
      <c r="BD4710" s="584"/>
      <c r="BE4710" s="585"/>
      <c r="BF4710" s="595">
        <f>IF(BB4710=0,0,(BD4710/BB4710)*100)</f>
        <v>0</v>
      </c>
      <c r="BG4710" s="596"/>
      <c r="BH4710" s="599">
        <f>AV4710+BB4710</f>
        <v>0</v>
      </c>
      <c r="BI4710" s="600"/>
      <c r="BJ4710" s="630">
        <f>AX4710+BD4710</f>
        <v>0</v>
      </c>
      <c r="BK4710" s="631"/>
      <c r="BL4710" s="595">
        <f>IF(BH4710=0,0,(BJ4710/BH4710)*100)</f>
        <v>0</v>
      </c>
      <c r="BM4710" s="596"/>
      <c r="BN4710" s="656">
        <f>(AF4710*2)+(AL4710*2)+(AR4710*3)+BD4710</f>
        <v>0</v>
      </c>
      <c r="BO4710" s="657"/>
      <c r="BP4710" s="658"/>
      <c r="BQ4710" s="676">
        <f t="shared" ref="BQ4710" si="3417">IF(BS4710=0,0,50*BR4710/BS4710)</f>
        <v>0</v>
      </c>
      <c r="BR4710" s="708">
        <f>(BN4710*BU$11)+(N4710*BU$12)+(Z4710*BU$13)+(R4710*BU$14)+(X4710*BU$15)+(AB4710*BU$16)</f>
        <v>0</v>
      </c>
      <c r="BS4710" s="662">
        <f>((BB4710-BD4710)*BU$18)+((AV4710-AX4710)*BU$17)+(H4710*BU$19)+(P4710*BU$20)</f>
        <v>0</v>
      </c>
      <c r="BT4710" s="15"/>
      <c r="BU4710" s="15"/>
      <c r="BV4710" s="95"/>
    </row>
    <row r="4711" spans="1:77" ht="22.5" hidden="1" customHeight="1" thickBot="1" x14ac:dyDescent="0.3">
      <c r="A4711" s="95"/>
      <c r="B4711" s="571"/>
      <c r="C4711" s="642" t="str">
        <f>IF(ROSTER!D$46="","",ROSTER!D$46)</f>
        <v/>
      </c>
      <c r="D4711" s="643"/>
      <c r="E4711" s="575"/>
      <c r="F4711" s="577"/>
      <c r="G4711" s="583"/>
      <c r="H4711" s="579"/>
      <c r="I4711" s="545"/>
      <c r="J4711" s="544"/>
      <c r="K4711" s="581"/>
      <c r="L4711" s="586"/>
      <c r="M4711" s="587"/>
      <c r="N4711" s="590"/>
      <c r="O4711" s="591"/>
      <c r="P4711" s="544"/>
      <c r="Q4711" s="581"/>
      <c r="R4711" s="586"/>
      <c r="S4711" s="587"/>
      <c r="T4711" s="592"/>
      <c r="U4711" s="603"/>
      <c r="V4711" s="311"/>
      <c r="W4711" s="311"/>
      <c r="X4711" s="579"/>
      <c r="Y4711" s="545"/>
      <c r="Z4711" s="544"/>
      <c r="AA4711" s="545"/>
      <c r="AB4711" s="544"/>
      <c r="AC4711" s="545"/>
      <c r="AD4711" s="544"/>
      <c r="AE4711" s="581"/>
      <c r="AF4711" s="586"/>
      <c r="AG4711" s="587"/>
      <c r="AH4711" s="597"/>
      <c r="AI4711" s="598"/>
      <c r="AJ4711" s="544"/>
      <c r="AK4711" s="581"/>
      <c r="AL4711" s="586"/>
      <c r="AM4711" s="587"/>
      <c r="AN4711" s="597"/>
      <c r="AO4711" s="598"/>
      <c r="AP4711" s="544"/>
      <c r="AQ4711" s="581"/>
      <c r="AR4711" s="586"/>
      <c r="AS4711" s="587"/>
      <c r="AT4711" s="597"/>
      <c r="AU4711" s="598"/>
      <c r="AV4711" s="601"/>
      <c r="AW4711" s="602"/>
      <c r="AX4711" s="701"/>
      <c r="AY4711" s="702"/>
      <c r="AZ4711" s="597"/>
      <c r="BA4711" s="598"/>
      <c r="BB4711" s="544"/>
      <c r="BC4711" s="581"/>
      <c r="BD4711" s="586"/>
      <c r="BE4711" s="587"/>
      <c r="BF4711" s="597"/>
      <c r="BG4711" s="598"/>
      <c r="BH4711" s="601"/>
      <c r="BI4711" s="602"/>
      <c r="BJ4711" s="701"/>
      <c r="BK4711" s="702"/>
      <c r="BL4711" s="597"/>
      <c r="BM4711" s="598"/>
      <c r="BN4711" s="659"/>
      <c r="BO4711" s="660"/>
      <c r="BP4711" s="661"/>
      <c r="BQ4711" s="682"/>
      <c r="BR4711" s="709"/>
      <c r="BS4711" s="663"/>
      <c r="BT4711" s="15"/>
      <c r="BU4711" s="15"/>
      <c r="BV4711" s="95"/>
    </row>
    <row r="4712" spans="1:77" s="21" customFormat="1" ht="33.4" hidden="1" customHeight="1" x14ac:dyDescent="0.45">
      <c r="A4712" s="98"/>
      <c r="B4712" s="612"/>
      <c r="C4712" s="613"/>
      <c r="D4712" s="613" t="s">
        <v>10</v>
      </c>
      <c r="E4712" s="616"/>
      <c r="F4712" s="279"/>
      <c r="G4712" s="279"/>
      <c r="H4712" s="517">
        <f>SUM(H4672:I4711)</f>
        <v>0</v>
      </c>
      <c r="I4712" s="618"/>
      <c r="J4712" s="517">
        <f>SUM(J4672:K4711)</f>
        <v>0</v>
      </c>
      <c r="K4712" s="618"/>
      <c r="L4712" s="620">
        <f>SUM(L4672:M4711)</f>
        <v>0</v>
      </c>
      <c r="M4712" s="621"/>
      <c r="N4712" s="548">
        <f>L4712+J4712</f>
        <v>0</v>
      </c>
      <c r="O4712" s="518"/>
      <c r="P4712" s="620">
        <f>SUM(P4672:Q4711)</f>
        <v>0</v>
      </c>
      <c r="Q4712" s="618"/>
      <c r="R4712" s="620">
        <f>SUM(R4672:S4711)</f>
        <v>0</v>
      </c>
      <c r="S4712" s="621"/>
      <c r="T4712" s="548">
        <f>R4712-P4712</f>
        <v>0</v>
      </c>
      <c r="U4712" s="518"/>
      <c r="V4712" s="312"/>
      <c r="W4712" s="312"/>
      <c r="X4712" s="620">
        <f>SUM(X4672:Y4711)</f>
        <v>0</v>
      </c>
      <c r="Y4712" s="621"/>
      <c r="Z4712" s="517">
        <f>SUM(Z4672:AA4711)</f>
        <v>0</v>
      </c>
      <c r="AA4712" s="518"/>
      <c r="AB4712" s="517">
        <f>SUM(AB4672:AC4711)</f>
        <v>0</v>
      </c>
      <c r="AC4712" s="518"/>
      <c r="AD4712" s="621">
        <f>SUM(AD4672:AE4711)</f>
        <v>0</v>
      </c>
      <c r="AE4712" s="618"/>
      <c r="AF4712" s="620">
        <f>SUM(AF4672:AG4711)</f>
        <v>0</v>
      </c>
      <c r="AG4712" s="621"/>
      <c r="AH4712" s="548">
        <f>IF(AD4712=0,0,(AF4712/AD4712)*100)</f>
        <v>0</v>
      </c>
      <c r="AI4712" s="518"/>
      <c r="AJ4712" s="620">
        <f>SUM(AJ4672:AK4711)</f>
        <v>0</v>
      </c>
      <c r="AK4712" s="618"/>
      <c r="AL4712" s="620">
        <f>SUM(AL4672:AM4711)</f>
        <v>0</v>
      </c>
      <c r="AM4712" s="621"/>
      <c r="AN4712" s="548">
        <f>IF(AJ4712=0,0,(AL4712/AJ4712)*100)</f>
        <v>0</v>
      </c>
      <c r="AO4712" s="518"/>
      <c r="AP4712" s="620">
        <f>SUM(AP4672:AQ4711)</f>
        <v>0</v>
      </c>
      <c r="AQ4712" s="618"/>
      <c r="AR4712" s="620">
        <f>SUM(AR4672:AS4711)</f>
        <v>0</v>
      </c>
      <c r="AS4712" s="621"/>
      <c r="AT4712" s="548">
        <f>IF(AP4712=0,0,(AR4712/AP4712)*100)</f>
        <v>0</v>
      </c>
      <c r="AU4712" s="518"/>
      <c r="AV4712" s="517">
        <f>AD4712+AJ4712+AP4712</f>
        <v>0</v>
      </c>
      <c r="AW4712" s="618"/>
      <c r="AX4712" s="620">
        <f>AF4712+AL4712+AR4712</f>
        <v>0</v>
      </c>
      <c r="AY4712" s="624"/>
      <c r="AZ4712" s="548">
        <f>IF(AV4712=0,0,(AX4712/AV4712)*100)</f>
        <v>0</v>
      </c>
      <c r="BA4712" s="518"/>
      <c r="BB4712" s="620">
        <f>SUM(BB4672:BC4711)</f>
        <v>0</v>
      </c>
      <c r="BC4712" s="618"/>
      <c r="BD4712" s="620">
        <f>SUM(BD4672:BE4711)</f>
        <v>0</v>
      </c>
      <c r="BE4712" s="621"/>
      <c r="BF4712" s="548">
        <f>IF(BB4712=0,0,(BD4712/BB4712)*100)</f>
        <v>0</v>
      </c>
      <c r="BG4712" s="518"/>
      <c r="BH4712" s="517">
        <f>AV4712+BB4712</f>
        <v>0</v>
      </c>
      <c r="BI4712" s="618"/>
      <c r="BJ4712" s="620">
        <f>AX4712+BD4712</f>
        <v>0</v>
      </c>
      <c r="BK4712" s="624"/>
      <c r="BL4712" s="548">
        <f>IF(BH4712=0,0,(BJ4712/BH4712)*100)</f>
        <v>0</v>
      </c>
      <c r="BM4712" s="664"/>
      <c r="BN4712" s="666">
        <f>SUM(BN4672:BP4711)</f>
        <v>0</v>
      </c>
      <c r="BO4712" s="667"/>
      <c r="BP4712" s="668"/>
      <c r="BQ4712" s="681">
        <f>SUM(BQ4672:BQ4711)</f>
        <v>0</v>
      </c>
      <c r="BR4712" s="685">
        <f>(BN4712*BU$11)+(N4712*BU$12)+(Z4712*BU$13)+(R4712*BU$14)+(X4712*BU$15)+(AB4712*BU$16)</f>
        <v>0</v>
      </c>
      <c r="BS4712" s="683">
        <f>((BB4712-BD4712)*BU$18)+((AV4712-AX4712)*BU$17)+(H4712*BU$19)+(P4712*BU$20)</f>
        <v>0</v>
      </c>
      <c r="BT4712" s="20"/>
      <c r="BU4712" s="20"/>
      <c r="BV4712" s="98"/>
    </row>
    <row r="4713" spans="1:77" s="21" customFormat="1" ht="33.950000000000003" hidden="1" customHeight="1" thickBot="1" x14ac:dyDescent="0.5">
      <c r="A4713" s="98"/>
      <c r="B4713" s="614"/>
      <c r="C4713" s="615"/>
      <c r="D4713" s="615"/>
      <c r="E4713" s="617"/>
      <c r="F4713" s="280"/>
      <c r="G4713" s="280"/>
      <c r="H4713" s="519"/>
      <c r="I4713" s="619"/>
      <c r="J4713" s="519"/>
      <c r="K4713" s="619"/>
      <c r="L4713" s="622"/>
      <c r="M4713" s="623"/>
      <c r="N4713" s="549"/>
      <c r="O4713" s="520"/>
      <c r="P4713" s="622"/>
      <c r="Q4713" s="619"/>
      <c r="R4713" s="622"/>
      <c r="S4713" s="623"/>
      <c r="T4713" s="549"/>
      <c r="U4713" s="520"/>
      <c r="V4713" s="313"/>
      <c r="W4713" s="313"/>
      <c r="X4713" s="622"/>
      <c r="Y4713" s="623"/>
      <c r="Z4713" s="519"/>
      <c r="AA4713" s="520"/>
      <c r="AB4713" s="519"/>
      <c r="AC4713" s="520"/>
      <c r="AD4713" s="623"/>
      <c r="AE4713" s="619"/>
      <c r="AF4713" s="622"/>
      <c r="AG4713" s="623"/>
      <c r="AH4713" s="549"/>
      <c r="AI4713" s="520"/>
      <c r="AJ4713" s="622"/>
      <c r="AK4713" s="619"/>
      <c r="AL4713" s="622"/>
      <c r="AM4713" s="623"/>
      <c r="AN4713" s="549"/>
      <c r="AO4713" s="520"/>
      <c r="AP4713" s="622"/>
      <c r="AQ4713" s="619"/>
      <c r="AR4713" s="622"/>
      <c r="AS4713" s="623"/>
      <c r="AT4713" s="549"/>
      <c r="AU4713" s="520"/>
      <c r="AV4713" s="519"/>
      <c r="AW4713" s="619"/>
      <c r="AX4713" s="622"/>
      <c r="AY4713" s="625"/>
      <c r="AZ4713" s="549"/>
      <c r="BA4713" s="520"/>
      <c r="BB4713" s="622"/>
      <c r="BC4713" s="619"/>
      <c r="BD4713" s="622"/>
      <c r="BE4713" s="623"/>
      <c r="BF4713" s="549"/>
      <c r="BG4713" s="520"/>
      <c r="BH4713" s="519"/>
      <c r="BI4713" s="619"/>
      <c r="BJ4713" s="622"/>
      <c r="BK4713" s="625"/>
      <c r="BL4713" s="549"/>
      <c r="BM4713" s="665"/>
      <c r="BN4713" s="669"/>
      <c r="BO4713" s="670"/>
      <c r="BP4713" s="671"/>
      <c r="BQ4713" s="682"/>
      <c r="BR4713" s="686"/>
      <c r="BS4713" s="684"/>
      <c r="BT4713" s="20"/>
      <c r="BU4713" s="20"/>
      <c r="BV4713" s="98"/>
    </row>
    <row r="4714" spans="1:77" s="21" customFormat="1" ht="33" hidden="1" customHeight="1" thickBot="1" x14ac:dyDescent="0.5">
      <c r="A4714" s="98"/>
      <c r="B4714" s="612"/>
      <c r="C4714" s="613"/>
      <c r="D4714" s="613" t="s">
        <v>13</v>
      </c>
      <c r="E4714" s="616"/>
      <c r="F4714" s="281"/>
      <c r="G4714" s="282"/>
      <c r="H4714" s="528"/>
      <c r="I4714" s="636"/>
      <c r="J4714" s="528"/>
      <c r="K4714" s="636"/>
      <c r="L4714" s="638"/>
      <c r="M4714" s="639"/>
      <c r="N4714" s="548">
        <f>J4714+L4714</f>
        <v>0</v>
      </c>
      <c r="O4714" s="518"/>
      <c r="P4714" s="638"/>
      <c r="Q4714" s="636"/>
      <c r="R4714" s="638"/>
      <c r="S4714" s="639"/>
      <c r="T4714" s="548">
        <f>R4714-P4714</f>
        <v>0</v>
      </c>
      <c r="U4714" s="518"/>
      <c r="V4714" s="312"/>
      <c r="W4714" s="312"/>
      <c r="X4714" s="638"/>
      <c r="Y4714" s="639"/>
      <c r="Z4714" s="528"/>
      <c r="AA4714" s="529"/>
      <c r="AB4714" s="528"/>
      <c r="AC4714" s="529"/>
      <c r="AD4714" s="639"/>
      <c r="AE4714" s="636"/>
      <c r="AF4714" s="638"/>
      <c r="AG4714" s="639"/>
      <c r="AH4714" s="548">
        <f>IF(AD4714=0,0,(AF4714/AD4714)*100)</f>
        <v>0</v>
      </c>
      <c r="AI4714" s="518"/>
      <c r="AJ4714" s="638"/>
      <c r="AK4714" s="636"/>
      <c r="AL4714" s="638"/>
      <c r="AM4714" s="639"/>
      <c r="AN4714" s="548">
        <f>IF(AJ4714=0,0,(AL4714/AJ4714)*100)</f>
        <v>0</v>
      </c>
      <c r="AO4714" s="518"/>
      <c r="AP4714" s="638"/>
      <c r="AQ4714" s="636"/>
      <c r="AR4714" s="638"/>
      <c r="AS4714" s="639"/>
      <c r="AT4714" s="548">
        <f>IF(AP4714=0,0,(AR4714/AP4714)*100)</f>
        <v>0</v>
      </c>
      <c r="AU4714" s="518"/>
      <c r="AV4714" s="517">
        <f>AD4714+AJ4714+AP4714</f>
        <v>0</v>
      </c>
      <c r="AW4714" s="618"/>
      <c r="AX4714" s="620">
        <f>AF4714+AL4714+AR4714</f>
        <v>0</v>
      </c>
      <c r="AY4714" s="624"/>
      <c r="AZ4714" s="548">
        <f>IF(AV4714=0,0,(AX4714/AV4714)*100)</f>
        <v>0</v>
      </c>
      <c r="BA4714" s="518"/>
      <c r="BB4714" s="638"/>
      <c r="BC4714" s="636"/>
      <c r="BD4714" s="638"/>
      <c r="BE4714" s="639"/>
      <c r="BF4714" s="548">
        <f>IF(BB4714=0,0,(BD4714/BB4714)*100)</f>
        <v>0</v>
      </c>
      <c r="BG4714" s="518"/>
      <c r="BH4714" s="517">
        <f>AV4714+BB4714</f>
        <v>0</v>
      </c>
      <c r="BI4714" s="618"/>
      <c r="BJ4714" s="620">
        <f>AX4714+BD4714</f>
        <v>0</v>
      </c>
      <c r="BK4714" s="624"/>
      <c r="BL4714" s="548">
        <f>IF(BH4714=0,0,(BJ4714/BH4714)*100)</f>
        <v>0</v>
      </c>
      <c r="BM4714" s="664"/>
      <c r="BN4714" s="666">
        <f>(AF4714*2)+(AL4714*2)+(AR4714*3)+BD4714</f>
        <v>0</v>
      </c>
      <c r="BO4714" s="667"/>
      <c r="BP4714" s="668"/>
      <c r="BQ4714" s="672"/>
      <c r="BR4714" s="283"/>
      <c r="BS4714" s="284"/>
      <c r="BT4714" s="20"/>
      <c r="BU4714" s="20"/>
      <c r="BV4714" s="98"/>
    </row>
    <row r="4715" spans="1:77" s="21" customFormat="1" ht="33.75" hidden="1" customHeight="1" thickBot="1" x14ac:dyDescent="0.5">
      <c r="A4715" s="98"/>
      <c r="B4715" s="285"/>
      <c r="C4715" s="286"/>
      <c r="D4715" s="634"/>
      <c r="E4715" s="635"/>
      <c r="F4715" s="287"/>
      <c r="G4715" s="287"/>
      <c r="H4715" s="530"/>
      <c r="I4715" s="637"/>
      <c r="J4715" s="530"/>
      <c r="K4715" s="637"/>
      <c r="L4715" s="640"/>
      <c r="M4715" s="641"/>
      <c r="N4715" s="549"/>
      <c r="O4715" s="520"/>
      <c r="P4715" s="640"/>
      <c r="Q4715" s="637"/>
      <c r="R4715" s="640"/>
      <c r="S4715" s="641"/>
      <c r="T4715" s="549"/>
      <c r="U4715" s="520"/>
      <c r="V4715" s="313"/>
      <c r="W4715" s="313"/>
      <c r="X4715" s="640"/>
      <c r="Y4715" s="641"/>
      <c r="Z4715" s="530"/>
      <c r="AA4715" s="531"/>
      <c r="AB4715" s="530"/>
      <c r="AC4715" s="531"/>
      <c r="AD4715" s="641"/>
      <c r="AE4715" s="637"/>
      <c r="AF4715" s="640"/>
      <c r="AG4715" s="641"/>
      <c r="AH4715" s="549"/>
      <c r="AI4715" s="520"/>
      <c r="AJ4715" s="640"/>
      <c r="AK4715" s="637"/>
      <c r="AL4715" s="640"/>
      <c r="AM4715" s="641"/>
      <c r="AN4715" s="549"/>
      <c r="AO4715" s="520"/>
      <c r="AP4715" s="640"/>
      <c r="AQ4715" s="637"/>
      <c r="AR4715" s="640"/>
      <c r="AS4715" s="641"/>
      <c r="AT4715" s="549"/>
      <c r="AU4715" s="520"/>
      <c r="AV4715" s="519"/>
      <c r="AW4715" s="619"/>
      <c r="AX4715" s="622"/>
      <c r="AY4715" s="625"/>
      <c r="AZ4715" s="549"/>
      <c r="BA4715" s="520"/>
      <c r="BB4715" s="640"/>
      <c r="BC4715" s="637"/>
      <c r="BD4715" s="640"/>
      <c r="BE4715" s="641"/>
      <c r="BF4715" s="549"/>
      <c r="BG4715" s="520"/>
      <c r="BH4715" s="519"/>
      <c r="BI4715" s="619"/>
      <c r="BJ4715" s="622"/>
      <c r="BK4715" s="625"/>
      <c r="BL4715" s="549"/>
      <c r="BM4715" s="665"/>
      <c r="BN4715" s="669"/>
      <c r="BO4715" s="670"/>
      <c r="BP4715" s="671"/>
      <c r="BQ4715" s="673"/>
      <c r="BR4715" s="79"/>
      <c r="BS4715" s="79"/>
      <c r="BT4715" s="20"/>
      <c r="BU4715" s="20"/>
      <c r="BV4715" s="98"/>
    </row>
    <row r="4716" spans="1:77" ht="16.5" hidden="1" customHeight="1" thickTop="1" thickBot="1" x14ac:dyDescent="0.5">
      <c r="A4716" s="95"/>
      <c r="B4716" s="288"/>
      <c r="C4716" s="70"/>
      <c r="D4716" s="70"/>
      <c r="E4716" s="70"/>
      <c r="F4716" s="70"/>
      <c r="G4716" s="70"/>
      <c r="H4716" s="70"/>
      <c r="I4716" s="70"/>
      <c r="J4716" s="70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289"/>
      <c r="AI4716" s="289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89"/>
      <c r="BR4716" s="674">
        <f>IF((J4712+L4714)=0,0,(J4712/(J4712+L4714)*100)%)</f>
        <v>0</v>
      </c>
      <c r="BS4716" s="675"/>
      <c r="BT4716" s="674">
        <f>IF((L4712+J4714)=0,0,(L4712/(L4712+J4714)*100)%)</f>
        <v>0</v>
      </c>
      <c r="BU4716" s="675"/>
      <c r="BV4716" s="95"/>
    </row>
    <row r="4717" spans="1:77" s="23" customFormat="1" ht="79.5" hidden="1" customHeight="1" thickTop="1" thickBot="1" x14ac:dyDescent="0.55000000000000004">
      <c r="A4717" s="99"/>
      <c r="B4717" s="565" t="s">
        <v>64</v>
      </c>
      <c r="C4717" s="566"/>
      <c r="D4717" s="532" t="s">
        <v>54</v>
      </c>
      <c r="E4717" s="532"/>
      <c r="F4717" s="532"/>
      <c r="G4717" s="654"/>
      <c r="H4717" s="533"/>
      <c r="I4717" s="534"/>
      <c r="J4717" s="535"/>
      <c r="K4717" s="290"/>
      <c r="L4717" s="533"/>
      <c r="M4717" s="534"/>
      <c r="N4717" s="535"/>
      <c r="O4717" s="536" t="s">
        <v>47</v>
      </c>
      <c r="P4717" s="537"/>
      <c r="Q4717" s="537"/>
      <c r="R4717" s="537"/>
      <c r="S4717" s="533"/>
      <c r="T4717" s="534"/>
      <c r="U4717" s="535"/>
      <c r="V4717" s="314"/>
      <c r="W4717" s="314"/>
      <c r="X4717" s="290"/>
      <c r="Y4717" s="533"/>
      <c r="Z4717" s="534"/>
      <c r="AA4717" s="535"/>
      <c r="AB4717" s="536" t="s">
        <v>49</v>
      </c>
      <c r="AC4717" s="537"/>
      <c r="AD4717" s="537"/>
      <c r="AE4717" s="538"/>
      <c r="AF4717" s="533"/>
      <c r="AG4717" s="534"/>
      <c r="AH4717" s="535"/>
      <c r="AI4717" s="290"/>
      <c r="AJ4717" s="533"/>
      <c r="AK4717" s="534"/>
      <c r="AL4717" s="535"/>
      <c r="AM4717" s="536" t="s">
        <v>53</v>
      </c>
      <c r="AN4717" s="537"/>
      <c r="AO4717" s="537"/>
      <c r="AP4717" s="538"/>
      <c r="AQ4717" s="533"/>
      <c r="AR4717" s="534"/>
      <c r="AS4717" s="535"/>
      <c r="AT4717" s="72"/>
      <c r="AU4717" s="533"/>
      <c r="AV4717" s="534"/>
      <c r="AW4717" s="535"/>
      <c r="AX4717" s="291"/>
      <c r="AY4717" s="291"/>
      <c r="AZ4717" s="291"/>
      <c r="BA4717" s="291"/>
      <c r="BB4717" s="567" t="s">
        <v>20</v>
      </c>
      <c r="BC4717" s="567"/>
      <c r="BD4717" s="567"/>
      <c r="BE4717" s="567"/>
      <c r="BF4717" s="568"/>
      <c r="BG4717" s="539">
        <f>BN4712</f>
        <v>0</v>
      </c>
      <c r="BH4717" s="540"/>
      <c r="BI4717" s="541"/>
      <c r="BJ4717" s="292"/>
      <c r="BK4717" s="539">
        <f>BN4714</f>
        <v>0</v>
      </c>
      <c r="BL4717" s="540"/>
      <c r="BM4717" s="541"/>
      <c r="BN4717" s="73"/>
      <c r="BO4717" s="73"/>
      <c r="BP4717" s="73"/>
      <c r="BQ4717" s="90"/>
      <c r="BR4717" s="24"/>
      <c r="BS4717" s="24"/>
      <c r="BT4717" s="22"/>
      <c r="BU4717" s="22"/>
      <c r="BV4717" s="99"/>
    </row>
    <row r="4718" spans="1:77" ht="15.6" hidden="1" customHeight="1" thickTop="1" thickBot="1" x14ac:dyDescent="0.55000000000000004">
      <c r="A4718" s="95"/>
      <c r="B4718" s="293"/>
      <c r="C4718" s="67"/>
      <c r="D4718" s="294"/>
      <c r="E4718" s="294"/>
      <c r="F4718" s="295"/>
      <c r="G4718" s="295"/>
      <c r="H4718" s="296"/>
      <c r="I4718" s="296"/>
      <c r="J4718" s="296"/>
      <c r="K4718" s="296"/>
      <c r="L4718" s="296"/>
      <c r="M4718" s="296"/>
      <c r="N4718" s="296"/>
      <c r="O4718" s="295"/>
      <c r="P4718" s="295"/>
      <c r="Q4718" s="295"/>
      <c r="R4718" s="295"/>
      <c r="S4718" s="296"/>
      <c r="T4718" s="296"/>
      <c r="U4718" s="296"/>
      <c r="V4718" s="296"/>
      <c r="W4718" s="296"/>
      <c r="X4718" s="297"/>
      <c r="Y4718" s="296"/>
      <c r="Z4718" s="296"/>
      <c r="AA4718" s="296"/>
      <c r="AB4718" s="295"/>
      <c r="AC4718" s="295"/>
      <c r="AD4718" s="295"/>
      <c r="AE4718" s="295"/>
      <c r="AF4718" s="296"/>
      <c r="AG4718" s="296"/>
      <c r="AH4718" s="296"/>
      <c r="AI4718" s="296"/>
      <c r="AJ4718" s="297"/>
      <c r="AK4718" s="297"/>
      <c r="AL4718" s="296"/>
      <c r="AM4718" s="295"/>
      <c r="AN4718" s="295"/>
      <c r="AO4718" s="295"/>
      <c r="AP4718" s="295"/>
      <c r="AQ4718" s="296"/>
      <c r="AR4718" s="296"/>
      <c r="AS4718" s="296"/>
      <c r="AT4718" s="296"/>
      <c r="AU4718" s="296"/>
      <c r="AV4718" s="72"/>
      <c r="AW4718" s="72"/>
      <c r="AX4718" s="74"/>
      <c r="AY4718" s="74"/>
      <c r="AZ4718" s="74"/>
      <c r="BA4718" s="74"/>
      <c r="BB4718" s="295"/>
      <c r="BC4718" s="298"/>
      <c r="BD4718" s="298"/>
      <c r="BE4718" s="299"/>
      <c r="BF4718" s="300"/>
      <c r="BG4718" s="301"/>
      <c r="BH4718" s="301"/>
      <c r="BI4718" s="72"/>
      <c r="BJ4718" s="302"/>
      <c r="BK4718" s="303"/>
      <c r="BL4718" s="303"/>
      <c r="BM4718" s="72"/>
      <c r="BN4718" s="74"/>
      <c r="BO4718" s="74"/>
      <c r="BP4718" s="74"/>
      <c r="BQ4718" s="91"/>
      <c r="BR4718" s="25"/>
      <c r="BS4718" s="25"/>
      <c r="BT4718" s="15"/>
      <c r="BU4718" s="15"/>
      <c r="BV4718" s="95"/>
    </row>
    <row r="4719" spans="1:77" s="23" customFormat="1" ht="79.5" hidden="1" customHeight="1" thickTop="1" thickBot="1" x14ac:dyDescent="0.55000000000000004">
      <c r="A4719" s="99"/>
      <c r="B4719" s="569" t="s">
        <v>46</v>
      </c>
      <c r="C4719" s="567"/>
      <c r="D4719" s="532" t="s">
        <v>55</v>
      </c>
      <c r="E4719" s="532"/>
      <c r="F4719" s="532"/>
      <c r="G4719" s="654"/>
      <c r="H4719" s="539">
        <f>H4717</f>
        <v>0</v>
      </c>
      <c r="I4719" s="540"/>
      <c r="J4719" s="541"/>
      <c r="K4719" s="290"/>
      <c r="L4719" s="539">
        <f>L4717</f>
        <v>0</v>
      </c>
      <c r="M4719" s="540"/>
      <c r="N4719" s="541"/>
      <c r="O4719" s="536" t="s">
        <v>51</v>
      </c>
      <c r="P4719" s="537"/>
      <c r="Q4719" s="537"/>
      <c r="R4719" s="537"/>
      <c r="S4719" s="539">
        <f>S4717-H4717</f>
        <v>0</v>
      </c>
      <c r="T4719" s="540"/>
      <c r="U4719" s="541"/>
      <c r="V4719" s="315"/>
      <c r="W4719" s="315"/>
      <c r="X4719" s="290"/>
      <c r="Y4719" s="539">
        <f>Y4717-L4717</f>
        <v>0</v>
      </c>
      <c r="Z4719" s="540"/>
      <c r="AA4719" s="541"/>
      <c r="AB4719" s="536" t="s">
        <v>50</v>
      </c>
      <c r="AC4719" s="537"/>
      <c r="AD4719" s="537"/>
      <c r="AE4719" s="538"/>
      <c r="AF4719" s="539">
        <f>AF4717-S4717</f>
        <v>0</v>
      </c>
      <c r="AG4719" s="540"/>
      <c r="AH4719" s="541"/>
      <c r="AI4719" s="290"/>
      <c r="AJ4719" s="539">
        <f>AJ4717-Y4717</f>
        <v>0</v>
      </c>
      <c r="AK4719" s="540"/>
      <c r="AL4719" s="541"/>
      <c r="AM4719" s="536" t="s">
        <v>52</v>
      </c>
      <c r="AN4719" s="537"/>
      <c r="AO4719" s="537"/>
      <c r="AP4719" s="538"/>
      <c r="AQ4719" s="539">
        <f>AQ4717-AF4717</f>
        <v>0</v>
      </c>
      <c r="AR4719" s="540"/>
      <c r="AS4719" s="541"/>
      <c r="AT4719" s="72"/>
      <c r="AU4719" s="539">
        <f>AU4717-AJ4717</f>
        <v>0</v>
      </c>
      <c r="AV4719" s="540"/>
      <c r="AW4719" s="541"/>
      <c r="AX4719" s="291"/>
      <c r="AY4719" s="291"/>
      <c r="AZ4719" s="291"/>
      <c r="BA4719" s="291"/>
      <c r="BB4719" s="567" t="s">
        <v>45</v>
      </c>
      <c r="BC4719" s="567"/>
      <c r="BD4719" s="567"/>
      <c r="BE4719" s="567"/>
      <c r="BF4719" s="568"/>
      <c r="BG4719" s="539">
        <f>BG4717-AQ4717</f>
        <v>0</v>
      </c>
      <c r="BH4719" s="540"/>
      <c r="BI4719" s="541"/>
      <c r="BJ4719" s="304"/>
      <c r="BK4719" s="539">
        <f>BK4717-AU4717</f>
        <v>0</v>
      </c>
      <c r="BL4719" s="540"/>
      <c r="BM4719" s="541"/>
      <c r="BN4719" s="73"/>
      <c r="BO4719" s="73"/>
      <c r="BP4719" s="73"/>
      <c r="BQ4719" s="90"/>
      <c r="BR4719" s="24"/>
      <c r="BS4719" s="24"/>
      <c r="BT4719" s="22"/>
      <c r="BU4719" s="22"/>
      <c r="BV4719" s="99"/>
      <c r="BY4719" s="21"/>
    </row>
    <row r="4720" spans="1:77" ht="18.75" hidden="1" customHeight="1" thickTop="1" thickBot="1" x14ac:dyDescent="0.5">
      <c r="A4720" s="95"/>
      <c r="B4720" s="305"/>
      <c r="C4720" s="71"/>
      <c r="D4720" s="71"/>
      <c r="E4720" s="71"/>
      <c r="F4720" s="92"/>
      <c r="G4720" s="92"/>
      <c r="H4720" s="71"/>
      <c r="I4720" s="71"/>
      <c r="J4720" s="71"/>
      <c r="K4720" s="71"/>
      <c r="L4720" s="71"/>
      <c r="M4720" s="71"/>
      <c r="N4720" s="71"/>
      <c r="O4720" s="71"/>
      <c r="P4720" s="71"/>
      <c r="Q4720" s="71"/>
      <c r="R4720" s="71"/>
      <c r="S4720" s="71"/>
      <c r="T4720" s="71"/>
      <c r="U4720" s="71"/>
      <c r="V4720" s="71"/>
      <c r="W4720" s="71"/>
      <c r="X4720" s="71"/>
      <c r="Y4720" s="71"/>
      <c r="Z4720" s="71"/>
      <c r="AA4720" s="71"/>
      <c r="AB4720" s="71"/>
      <c r="AC4720" s="71"/>
      <c r="AD4720" s="71"/>
      <c r="AE4720" s="71"/>
      <c r="AF4720" s="71"/>
      <c r="AG4720" s="71"/>
      <c r="AH4720" s="306"/>
      <c r="AI4720" s="306"/>
      <c r="AJ4720" s="71"/>
      <c r="AK4720" s="71"/>
      <c r="AL4720" s="71"/>
      <c r="AM4720" s="71"/>
      <c r="AN4720" s="71"/>
      <c r="AO4720" s="71"/>
      <c r="AP4720" s="71"/>
      <c r="AQ4720" s="71"/>
      <c r="AR4720" s="71"/>
      <c r="AS4720" s="71"/>
      <c r="AT4720" s="71"/>
      <c r="AU4720" s="71"/>
      <c r="AV4720" s="71"/>
      <c r="AW4720" s="71"/>
      <c r="AX4720" s="71"/>
      <c r="AY4720" s="71"/>
      <c r="AZ4720" s="71"/>
      <c r="BA4720" s="71"/>
      <c r="BB4720" s="71"/>
      <c r="BC4720" s="703" t="s">
        <v>153</v>
      </c>
      <c r="BD4720" s="703"/>
      <c r="BE4720" s="703"/>
      <c r="BF4720" s="703"/>
      <c r="BG4720" s="703"/>
      <c r="BH4720" s="703"/>
      <c r="BI4720" s="703"/>
      <c r="BJ4720" s="703"/>
      <c r="BK4720" s="703"/>
      <c r="BL4720" s="703"/>
      <c r="BM4720" s="703"/>
      <c r="BN4720" s="703"/>
      <c r="BO4720" s="703"/>
      <c r="BP4720" s="703"/>
      <c r="BQ4720" s="318"/>
      <c r="BR4720" s="319"/>
      <c r="BS4720" s="319"/>
      <c r="BT4720" s="15"/>
      <c r="BU4720" s="15"/>
      <c r="BV4720" s="95"/>
    </row>
    <row r="4721" spans="1:74" s="93" customFormat="1" ht="13.5" hidden="1" customHeight="1" thickTop="1" x14ac:dyDescent="0.45">
      <c r="A4721" s="95"/>
      <c r="B4721" s="99"/>
      <c r="C4721" s="95"/>
      <c r="D4721" s="95"/>
      <c r="E4721" s="95"/>
      <c r="F4721" s="96"/>
      <c r="G4721" s="96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254"/>
      <c r="AI4721" s="254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5"/>
      <c r="BL4721" s="95"/>
      <c r="BM4721" s="95"/>
      <c r="BN4721" s="95"/>
      <c r="BO4721" s="95"/>
      <c r="BP4721" s="95"/>
      <c r="BQ4721" s="97"/>
      <c r="BR4721" s="97"/>
      <c r="BS4721" s="97"/>
      <c r="BT4721" s="95"/>
      <c r="BU4721" s="95"/>
      <c r="BV4721" s="95"/>
    </row>
    <row r="4722" spans="1:74" s="17" customFormat="1" ht="33.75" hidden="1" x14ac:dyDescent="0.5">
      <c r="A4722" s="255"/>
      <c r="B4722" s="604" t="s">
        <v>9</v>
      </c>
      <c r="C4722" s="604"/>
      <c r="D4722" s="604"/>
      <c r="E4722" s="604"/>
      <c r="F4722" s="604"/>
      <c r="G4722" s="604"/>
      <c r="H4722" s="604"/>
      <c r="I4722" s="604"/>
      <c r="J4722" s="604"/>
      <c r="K4722" s="604"/>
      <c r="L4722" s="604"/>
      <c r="M4722" s="604"/>
      <c r="N4722" s="604"/>
      <c r="O4722" s="604"/>
      <c r="P4722" s="604"/>
      <c r="Q4722" s="604"/>
      <c r="R4722" s="604"/>
      <c r="S4722" s="604"/>
      <c r="T4722" s="604"/>
      <c r="U4722" s="604"/>
      <c r="V4722" s="604"/>
      <c r="W4722" s="604"/>
      <c r="X4722" s="604"/>
      <c r="Y4722" s="604"/>
      <c r="Z4722" s="604"/>
      <c r="AA4722" s="604"/>
      <c r="AB4722" s="604"/>
      <c r="AC4722" s="604"/>
      <c r="AD4722" s="604"/>
      <c r="AE4722" s="604"/>
      <c r="AF4722" s="604"/>
      <c r="AG4722" s="604"/>
      <c r="AH4722" s="604"/>
      <c r="AI4722" s="604"/>
      <c r="AJ4722" s="604"/>
      <c r="AK4722" s="604"/>
      <c r="AL4722" s="604"/>
      <c r="AM4722" s="604"/>
      <c r="AN4722" s="604"/>
      <c r="AO4722" s="604"/>
      <c r="AP4722" s="604"/>
      <c r="AQ4722" s="604"/>
      <c r="AR4722" s="604"/>
      <c r="AS4722" s="604"/>
      <c r="AT4722" s="604"/>
      <c r="AU4722" s="604"/>
      <c r="AV4722" s="604"/>
      <c r="AW4722" s="604"/>
      <c r="AX4722" s="604"/>
      <c r="AY4722" s="604"/>
      <c r="AZ4722" s="604"/>
      <c r="BA4722" s="604"/>
      <c r="BB4722" s="604"/>
      <c r="BC4722" s="604"/>
      <c r="BD4722" s="604"/>
      <c r="BE4722" s="604"/>
      <c r="BF4722" s="604"/>
      <c r="BG4722" s="604"/>
      <c r="BH4722" s="604"/>
      <c r="BI4722" s="604"/>
      <c r="BJ4722" s="604"/>
      <c r="BK4722" s="604"/>
      <c r="BL4722" s="604"/>
      <c r="BM4722" s="604"/>
      <c r="BN4722" s="604"/>
      <c r="BO4722" s="604"/>
      <c r="BP4722" s="604"/>
      <c r="BQ4722" s="256"/>
      <c r="BR4722" s="256"/>
      <c r="BS4722" s="256"/>
      <c r="BT4722" s="257"/>
      <c r="BU4722" s="257"/>
      <c r="BV4722" s="255"/>
    </row>
    <row r="4723" spans="1:74" ht="10.9" hidden="1" customHeight="1" x14ac:dyDescent="0.45">
      <c r="A4723" s="95"/>
      <c r="B4723" s="258"/>
      <c r="C4723" s="62"/>
      <c r="D4723" s="62"/>
      <c r="E4723" s="62"/>
      <c r="F4723" s="63"/>
      <c r="G4723" s="63"/>
      <c r="H4723" s="62"/>
      <c r="I4723" s="62"/>
      <c r="J4723" s="62"/>
      <c r="K4723" s="62"/>
      <c r="L4723" s="62"/>
      <c r="M4723" s="62"/>
      <c r="N4723" s="62"/>
      <c r="O4723" s="62"/>
      <c r="P4723" s="62"/>
      <c r="Q4723" s="62"/>
      <c r="R4723" s="62"/>
      <c r="S4723" s="62"/>
      <c r="T4723" s="62"/>
      <c r="U4723" s="62"/>
      <c r="V4723" s="62"/>
      <c r="W4723" s="62"/>
      <c r="X4723" s="62"/>
      <c r="Y4723" s="62"/>
      <c r="Z4723" s="62"/>
      <c r="AA4723" s="62"/>
      <c r="AB4723" s="62"/>
      <c r="AC4723" s="62"/>
      <c r="AD4723" s="62"/>
      <c r="AE4723" s="62"/>
      <c r="AF4723" s="62"/>
      <c r="AG4723" s="62"/>
      <c r="AH4723" s="259"/>
      <c r="AI4723" s="259"/>
      <c r="AJ4723" s="62"/>
      <c r="AK4723" s="62"/>
      <c r="AL4723" s="62"/>
      <c r="AM4723" s="62"/>
      <c r="AN4723" s="62"/>
      <c r="AO4723" s="62"/>
      <c r="AP4723" s="62"/>
      <c r="AQ4723" s="62"/>
      <c r="AR4723" s="62"/>
      <c r="AS4723" s="62"/>
      <c r="AT4723" s="62"/>
      <c r="AU4723" s="62"/>
      <c r="AV4723" s="62"/>
      <c r="AW4723" s="62"/>
      <c r="AX4723" s="62"/>
      <c r="AY4723" s="62"/>
      <c r="AZ4723" s="62"/>
      <c r="BA4723" s="62"/>
      <c r="BB4723" s="62"/>
      <c r="BC4723" s="62"/>
      <c r="BD4723" s="62"/>
      <c r="BE4723" s="62"/>
      <c r="BF4723" s="62"/>
      <c r="BG4723" s="62"/>
      <c r="BH4723" s="62"/>
      <c r="BI4723" s="62"/>
      <c r="BJ4723" s="62"/>
      <c r="BK4723" s="62"/>
      <c r="BL4723" s="62"/>
      <c r="BM4723" s="62"/>
      <c r="BN4723" s="62"/>
      <c r="BO4723" s="62"/>
      <c r="BP4723" s="94"/>
      <c r="BQ4723" s="87"/>
      <c r="BR4723" s="94"/>
      <c r="BS4723" s="94"/>
      <c r="BT4723" s="15"/>
      <c r="BU4723" s="15"/>
      <c r="BV4723" s="95"/>
    </row>
    <row r="4724" spans="1:74" s="18" customFormat="1" ht="36.75" hidden="1" customHeight="1" x14ac:dyDescent="0.45">
      <c r="A4724" s="260"/>
      <c r="B4724" s="258"/>
      <c r="C4724" s="261"/>
      <c r="D4724" s="262" t="s">
        <v>10</v>
      </c>
      <c r="E4724" s="605" t="str">
        <f>IF(ROSTER!D$3="","",ROSTER!D$3)</f>
        <v/>
      </c>
      <c r="F4724" s="605"/>
      <c r="G4724" s="605"/>
      <c r="H4724" s="605"/>
      <c r="I4724" s="605"/>
      <c r="J4724" s="605"/>
      <c r="K4724" s="605"/>
      <c r="L4724" s="605"/>
      <c r="M4724" s="605"/>
      <c r="N4724" s="605"/>
      <c r="O4724" s="605"/>
      <c r="P4724" s="605"/>
      <c r="Q4724" s="605"/>
      <c r="R4724" s="605"/>
      <c r="S4724" s="605"/>
      <c r="T4724" s="605"/>
      <c r="U4724" s="605"/>
      <c r="V4724" s="605"/>
      <c r="W4724" s="605"/>
      <c r="X4724" s="605"/>
      <c r="Y4724" s="605"/>
      <c r="Z4724" s="605"/>
      <c r="AA4724" s="605"/>
      <c r="AB4724" s="605"/>
      <c r="AC4724" s="605"/>
      <c r="AD4724" s="605"/>
      <c r="AE4724" s="605"/>
      <c r="AF4724" s="316"/>
      <c r="AG4724" s="606" t="s">
        <v>11</v>
      </c>
      <c r="AH4724" s="606"/>
      <c r="AI4724" s="606"/>
      <c r="AJ4724" s="606"/>
      <c r="AK4724" s="606"/>
      <c r="AL4724" s="606"/>
      <c r="AM4724" s="606"/>
      <c r="AN4724" s="607"/>
      <c r="AO4724" s="607"/>
      <c r="AP4724" s="607"/>
      <c r="AQ4724" s="607"/>
      <c r="AR4724" s="607"/>
      <c r="AS4724" s="607"/>
      <c r="AT4724" s="607"/>
      <c r="AU4724" s="607"/>
      <c r="AV4724" s="607"/>
      <c r="AW4724" s="607"/>
      <c r="AX4724" s="607"/>
      <c r="AY4724" s="607"/>
      <c r="AZ4724" s="607"/>
      <c r="BA4724" s="607"/>
      <c r="BB4724" s="607"/>
      <c r="BC4724" s="607"/>
      <c r="BD4724" s="607"/>
      <c r="BE4724" s="607"/>
      <c r="BF4724" s="607"/>
      <c r="BG4724" s="607"/>
      <c r="BH4724" s="607"/>
      <c r="BI4724" s="607"/>
      <c r="BJ4724" s="607"/>
      <c r="BK4724" s="607"/>
      <c r="BL4724" s="607"/>
      <c r="BM4724" s="607"/>
      <c r="BN4724" s="607"/>
      <c r="BO4724" s="607"/>
      <c r="BP4724" s="94"/>
      <c r="BQ4724" s="88" t="s">
        <v>130</v>
      </c>
      <c r="BR4724" s="94"/>
      <c r="BS4724" s="94"/>
      <c r="BT4724" s="263"/>
      <c r="BU4724" s="263"/>
      <c r="BV4724" s="260"/>
    </row>
    <row r="4725" spans="1:74" ht="8.85" hidden="1" customHeight="1" x14ac:dyDescent="0.45">
      <c r="A4725" s="96"/>
      <c r="B4725" s="258"/>
      <c r="C4725" s="259" t="s">
        <v>39</v>
      </c>
      <c r="D4725" s="259"/>
      <c r="E4725" s="259"/>
      <c r="F4725" s="63"/>
      <c r="G4725" s="63"/>
      <c r="H4725" s="259"/>
      <c r="I4725" s="259"/>
      <c r="J4725" s="317"/>
      <c r="K4725" s="317"/>
      <c r="L4725" s="317"/>
      <c r="M4725" s="317"/>
      <c r="N4725" s="317"/>
      <c r="O4725" s="317"/>
      <c r="P4725" s="317"/>
      <c r="Q4725" s="317"/>
      <c r="R4725" s="317"/>
      <c r="S4725" s="317"/>
      <c r="T4725" s="317"/>
      <c r="U4725" s="317"/>
      <c r="V4725" s="317"/>
      <c r="W4725" s="317"/>
      <c r="X4725" s="317"/>
      <c r="Y4725" s="317"/>
      <c r="Z4725" s="317"/>
      <c r="AA4725" s="317"/>
      <c r="AB4725" s="317"/>
      <c r="AC4725" s="317"/>
      <c r="AD4725" s="317"/>
      <c r="AE4725" s="317"/>
      <c r="AF4725" s="317"/>
      <c r="AG4725" s="317"/>
      <c r="AH4725" s="317"/>
      <c r="AI4725" s="259"/>
      <c r="AJ4725" s="264"/>
      <c r="AK4725" s="265"/>
      <c r="AL4725" s="265"/>
      <c r="AM4725" s="265"/>
      <c r="AN4725" s="265"/>
      <c r="AO4725" s="265"/>
      <c r="AP4725" s="265"/>
      <c r="AQ4725" s="266"/>
      <c r="AR4725" s="266"/>
      <c r="AS4725" s="266"/>
      <c r="AT4725" s="266"/>
      <c r="AU4725" s="266"/>
      <c r="AV4725" s="266"/>
      <c r="AW4725" s="266"/>
      <c r="AX4725" s="266"/>
      <c r="AY4725" s="266"/>
      <c r="AZ4725" s="266"/>
      <c r="BA4725" s="266"/>
      <c r="BB4725" s="266"/>
      <c r="BC4725" s="266"/>
      <c r="BD4725" s="266"/>
      <c r="BE4725" s="266"/>
      <c r="BF4725" s="266"/>
      <c r="BG4725" s="266"/>
      <c r="BH4725" s="266"/>
      <c r="BI4725" s="266"/>
      <c r="BJ4725" s="266"/>
      <c r="BK4725" s="266"/>
      <c r="BL4725" s="266"/>
      <c r="BM4725" s="266"/>
      <c r="BN4725" s="266"/>
      <c r="BO4725" s="266"/>
      <c r="BP4725" s="266"/>
      <c r="BQ4725" s="267"/>
      <c r="BR4725" s="267"/>
      <c r="BS4725" s="267"/>
      <c r="BT4725" s="268"/>
      <c r="BU4725" s="268"/>
      <c r="BV4725" s="96"/>
    </row>
    <row r="4726" spans="1:74" s="18" customFormat="1" ht="33.75" hidden="1" x14ac:dyDescent="0.45">
      <c r="A4726" s="260"/>
      <c r="B4726" s="258"/>
      <c r="C4726" s="608" t="s">
        <v>38</v>
      </c>
      <c r="D4726" s="608"/>
      <c r="E4726" s="607"/>
      <c r="F4726" s="607"/>
      <c r="G4726" s="607"/>
      <c r="H4726" s="607"/>
      <c r="I4726" s="607"/>
      <c r="J4726" s="607"/>
      <c r="K4726" s="607"/>
      <c r="L4726" s="607"/>
      <c r="M4726" s="607"/>
      <c r="N4726" s="607"/>
      <c r="O4726" s="607"/>
      <c r="P4726" s="607"/>
      <c r="Q4726" s="607"/>
      <c r="R4726" s="607"/>
      <c r="S4726" s="607"/>
      <c r="T4726" s="607"/>
      <c r="U4726" s="607"/>
      <c r="V4726" s="607"/>
      <c r="W4726" s="607"/>
      <c r="X4726" s="607"/>
      <c r="Y4726" s="607"/>
      <c r="Z4726" s="607"/>
      <c r="AA4726" s="607"/>
      <c r="AB4726" s="607"/>
      <c r="AC4726" s="607"/>
      <c r="AD4726" s="607"/>
      <c r="AE4726" s="607"/>
      <c r="AF4726" s="316"/>
      <c r="AG4726" s="609" t="s">
        <v>21</v>
      </c>
      <c r="AH4726" s="609"/>
      <c r="AI4726" s="609"/>
      <c r="AJ4726" s="609"/>
      <c r="AK4726" s="607"/>
      <c r="AL4726" s="607"/>
      <c r="AM4726" s="607"/>
      <c r="AN4726" s="607"/>
      <c r="AO4726" s="607"/>
      <c r="AP4726" s="607"/>
      <c r="AQ4726" s="607"/>
      <c r="AR4726" s="607"/>
      <c r="AS4726" s="607"/>
      <c r="AT4726" s="607"/>
      <c r="AU4726" s="607"/>
      <c r="AV4726" s="607"/>
      <c r="AW4726" s="607"/>
      <c r="AX4726" s="607"/>
      <c r="AY4726" s="607"/>
      <c r="AZ4726" s="607"/>
      <c r="BA4726" s="607"/>
      <c r="BB4726" s="607"/>
      <c r="BC4726" s="610" t="s">
        <v>12</v>
      </c>
      <c r="BD4726" s="610"/>
      <c r="BE4726" s="610"/>
      <c r="BF4726" s="611"/>
      <c r="BG4726" s="611"/>
      <c r="BH4726" s="611"/>
      <c r="BI4726" s="611"/>
      <c r="BJ4726" s="611"/>
      <c r="BK4726" s="611"/>
      <c r="BL4726" s="611"/>
      <c r="BM4726" s="611"/>
      <c r="BN4726" s="611"/>
      <c r="BO4726" s="611"/>
      <c r="BP4726" s="64"/>
      <c r="BQ4726" s="307"/>
      <c r="BR4726" s="65"/>
      <c r="BS4726" s="65"/>
      <c r="BT4726" s="270">
        <f>IF(BF4726=0,0,1)</f>
        <v>0</v>
      </c>
      <c r="BU4726" s="18">
        <f>IF((BG4776+BK4776)&gt;(AQ4776+AU4776),1,0)</f>
        <v>0</v>
      </c>
      <c r="BV4726" s="271"/>
    </row>
    <row r="4727" spans="1:74" ht="9.6" hidden="1" customHeight="1" x14ac:dyDescent="0.45">
      <c r="A4727" s="95"/>
      <c r="B4727" s="258"/>
      <c r="C4727" s="62"/>
      <c r="D4727" s="62"/>
      <c r="E4727" s="62"/>
      <c r="F4727" s="63"/>
      <c r="G4727" s="63"/>
      <c r="H4727" s="62"/>
      <c r="I4727" s="62"/>
      <c r="J4727" s="62"/>
      <c r="K4727" s="62"/>
      <c r="L4727" s="62"/>
      <c r="M4727" s="62"/>
      <c r="N4727" s="62"/>
      <c r="O4727" s="62"/>
      <c r="P4727" s="62"/>
      <c r="Q4727" s="62"/>
      <c r="R4727" s="62"/>
      <c r="S4727" s="62"/>
      <c r="T4727" s="62"/>
      <c r="U4727" s="62"/>
      <c r="V4727" s="62"/>
      <c r="W4727" s="62"/>
      <c r="X4727" s="62"/>
      <c r="Y4727" s="62"/>
      <c r="Z4727" s="62"/>
      <c r="AA4727" s="62"/>
      <c r="AB4727" s="62"/>
      <c r="AC4727" s="62"/>
      <c r="AD4727" s="62"/>
      <c r="AE4727" s="62"/>
      <c r="AF4727" s="62"/>
      <c r="AG4727" s="62"/>
      <c r="AH4727" s="259"/>
      <c r="AI4727" s="259"/>
      <c r="AJ4727" s="62"/>
      <c r="AK4727" s="62"/>
      <c r="AL4727" s="62"/>
      <c r="AM4727" s="62"/>
      <c r="AN4727" s="62"/>
      <c r="AO4727" s="62"/>
      <c r="AP4727" s="62"/>
      <c r="AQ4727" s="62"/>
      <c r="AR4727" s="62"/>
      <c r="AS4727" s="62"/>
      <c r="AT4727" s="62"/>
      <c r="AU4727" s="62"/>
      <c r="AV4727" s="62"/>
      <c r="AW4727" s="62"/>
      <c r="AX4727" s="62"/>
      <c r="AY4727" s="62"/>
      <c r="AZ4727" s="62"/>
      <c r="BA4727" s="62"/>
      <c r="BB4727" s="62"/>
      <c r="BC4727" s="62"/>
      <c r="BD4727" s="62"/>
      <c r="BE4727" s="62"/>
      <c r="BF4727" s="62"/>
      <c r="BG4727" s="62"/>
      <c r="BH4727" s="62"/>
      <c r="BI4727" s="62"/>
      <c r="BJ4727" s="62"/>
      <c r="BK4727" s="62"/>
      <c r="BL4727" s="62"/>
      <c r="BM4727" s="62"/>
      <c r="BN4727" s="62"/>
      <c r="BO4727" s="62"/>
      <c r="BP4727" s="62"/>
      <c r="BQ4727" s="66"/>
      <c r="BR4727" s="66"/>
      <c r="BS4727" s="66"/>
      <c r="BT4727" s="15"/>
      <c r="BU4727" s="15"/>
      <c r="BV4727" s="95"/>
    </row>
    <row r="4728" spans="1:74" ht="8.85" hidden="1" customHeight="1" thickBot="1" x14ac:dyDescent="0.5">
      <c r="A4728" s="95"/>
      <c r="B4728" s="113"/>
      <c r="C4728" s="67"/>
      <c r="D4728" s="67"/>
      <c r="E4728" s="67"/>
      <c r="F4728" s="68"/>
      <c r="G4728" s="68"/>
      <c r="H4728" s="67"/>
      <c r="I4728" s="67"/>
      <c r="J4728" s="67"/>
      <c r="K4728" s="67"/>
      <c r="L4728" s="67"/>
      <c r="M4728" s="67"/>
      <c r="N4728" s="67"/>
      <c r="O4728" s="67"/>
      <c r="P4728" s="67"/>
      <c r="Q4728" s="67"/>
      <c r="R4728" s="67"/>
      <c r="S4728" s="67"/>
      <c r="T4728" s="67"/>
      <c r="U4728" s="67"/>
      <c r="V4728" s="67"/>
      <c r="W4728" s="67"/>
      <c r="X4728" s="67"/>
      <c r="Y4728" s="67"/>
      <c r="Z4728" s="67"/>
      <c r="AA4728" s="67"/>
      <c r="AB4728" s="67"/>
      <c r="AC4728" s="67"/>
      <c r="AD4728" s="67"/>
      <c r="AE4728" s="67"/>
      <c r="AF4728" s="67"/>
      <c r="AG4728" s="67"/>
      <c r="AH4728" s="272"/>
      <c r="AI4728" s="272"/>
      <c r="AJ4728" s="67"/>
      <c r="AK4728" s="67"/>
      <c r="AL4728" s="67"/>
      <c r="AM4728" s="67"/>
      <c r="AN4728" s="67"/>
      <c r="AO4728" s="67"/>
      <c r="AP4728" s="67"/>
      <c r="AQ4728" s="67"/>
      <c r="AR4728" s="67"/>
      <c r="AS4728" s="67"/>
      <c r="AT4728" s="67"/>
      <c r="AU4728" s="67"/>
      <c r="AV4728" s="67"/>
      <c r="AW4728" s="67"/>
      <c r="AX4728" s="67"/>
      <c r="AY4728" s="67"/>
      <c r="AZ4728" s="67"/>
      <c r="BA4728" s="67"/>
      <c r="BB4728" s="67"/>
      <c r="BC4728" s="67"/>
      <c r="BD4728" s="67"/>
      <c r="BE4728" s="67"/>
      <c r="BF4728" s="67"/>
      <c r="BG4728" s="67"/>
      <c r="BH4728" s="67"/>
      <c r="BI4728" s="67"/>
      <c r="BJ4728" s="67"/>
      <c r="BK4728" s="67"/>
      <c r="BL4728" s="67"/>
      <c r="BM4728" s="67"/>
      <c r="BN4728" s="67"/>
      <c r="BO4728" s="67"/>
      <c r="BP4728" s="67"/>
      <c r="BQ4728" s="69"/>
      <c r="BR4728" s="69"/>
      <c r="BS4728" s="69"/>
      <c r="BT4728" s="15"/>
      <c r="BU4728" s="15"/>
      <c r="BV4728" s="95"/>
    </row>
    <row r="4729" spans="1:74" s="18" customFormat="1" ht="40.5" hidden="1" customHeight="1" thickTop="1" x14ac:dyDescent="0.4">
      <c r="A4729" s="271"/>
      <c r="B4729" s="652" t="s">
        <v>0</v>
      </c>
      <c r="C4729" s="648" t="s">
        <v>1</v>
      </c>
      <c r="D4729" s="649"/>
      <c r="E4729" s="273" t="s">
        <v>28</v>
      </c>
      <c r="F4729" s="546" t="s">
        <v>100</v>
      </c>
      <c r="G4729" s="546" t="s">
        <v>101</v>
      </c>
      <c r="H4729" s="704" t="s">
        <v>41</v>
      </c>
      <c r="I4729" s="705"/>
      <c r="J4729" s="554" t="s">
        <v>7</v>
      </c>
      <c r="K4729" s="554"/>
      <c r="L4729" s="554"/>
      <c r="M4729" s="554"/>
      <c r="N4729" s="554"/>
      <c r="O4729" s="554"/>
      <c r="P4729" s="554" t="s">
        <v>2</v>
      </c>
      <c r="Q4729" s="554"/>
      <c r="R4729" s="554"/>
      <c r="S4729" s="554"/>
      <c r="T4729" s="554"/>
      <c r="U4729" s="554"/>
      <c r="V4729" s="308"/>
      <c r="W4729" s="308"/>
      <c r="X4729" s="687" t="s">
        <v>35</v>
      </c>
      <c r="Y4729" s="688"/>
      <c r="Z4729" s="687" t="s">
        <v>36</v>
      </c>
      <c r="AA4729" s="688"/>
      <c r="AB4729" s="687" t="s">
        <v>44</v>
      </c>
      <c r="AC4729" s="688"/>
      <c r="AD4729" s="554" t="s">
        <v>6</v>
      </c>
      <c r="AE4729" s="554"/>
      <c r="AF4729" s="554"/>
      <c r="AG4729" s="554"/>
      <c r="AH4729" s="554"/>
      <c r="AI4729" s="554"/>
      <c r="AJ4729" s="554" t="s">
        <v>68</v>
      </c>
      <c r="AK4729" s="554"/>
      <c r="AL4729" s="554"/>
      <c r="AM4729" s="554"/>
      <c r="AN4729" s="554"/>
      <c r="AO4729" s="554"/>
      <c r="AP4729" s="554" t="s">
        <v>69</v>
      </c>
      <c r="AQ4729" s="554"/>
      <c r="AR4729" s="554"/>
      <c r="AS4729" s="554"/>
      <c r="AT4729" s="554"/>
      <c r="AU4729" s="554"/>
      <c r="AV4729" s="554" t="s">
        <v>70</v>
      </c>
      <c r="AW4729" s="554"/>
      <c r="AX4729" s="554"/>
      <c r="AY4729" s="554"/>
      <c r="AZ4729" s="554"/>
      <c r="BA4729" s="556"/>
      <c r="BB4729" s="554" t="s">
        <v>4</v>
      </c>
      <c r="BC4729" s="554"/>
      <c r="BD4729" s="554"/>
      <c r="BE4729" s="554"/>
      <c r="BF4729" s="554"/>
      <c r="BG4729" s="555"/>
      <c r="BH4729" s="554" t="s">
        <v>71</v>
      </c>
      <c r="BI4729" s="554"/>
      <c r="BJ4729" s="554"/>
      <c r="BK4729" s="554"/>
      <c r="BL4729" s="554"/>
      <c r="BM4729" s="556"/>
      <c r="BN4729" s="557" t="s">
        <v>25</v>
      </c>
      <c r="BO4729" s="558"/>
      <c r="BP4729" s="559"/>
      <c r="BQ4729" s="691" t="s">
        <v>110</v>
      </c>
      <c r="BR4729" s="691" t="s">
        <v>86</v>
      </c>
      <c r="BS4729" s="691" t="s">
        <v>87</v>
      </c>
      <c r="BT4729" s="274"/>
      <c r="BU4729" s="274"/>
      <c r="BV4729" s="271"/>
    </row>
    <row r="4730" spans="1:74" s="18" customFormat="1" ht="41.25" hidden="1" customHeight="1" x14ac:dyDescent="0.4">
      <c r="A4730" s="271"/>
      <c r="B4730" s="653"/>
      <c r="C4730" s="650"/>
      <c r="D4730" s="651"/>
      <c r="E4730" s="275" t="s">
        <v>102</v>
      </c>
      <c r="F4730" s="547"/>
      <c r="G4730" s="547"/>
      <c r="H4730" s="706"/>
      <c r="I4730" s="707"/>
      <c r="J4730" s="525" t="s">
        <v>17</v>
      </c>
      <c r="K4730" s="526"/>
      <c r="L4730" s="521" t="s">
        <v>18</v>
      </c>
      <c r="M4730" s="522"/>
      <c r="N4730" s="523" t="s">
        <v>19</v>
      </c>
      <c r="O4730" s="524" t="s">
        <v>8</v>
      </c>
      <c r="P4730" s="525" t="s">
        <v>26</v>
      </c>
      <c r="Q4730" s="526"/>
      <c r="R4730" s="521" t="s">
        <v>24</v>
      </c>
      <c r="S4730" s="522"/>
      <c r="T4730" s="523" t="s">
        <v>19</v>
      </c>
      <c r="U4730" s="524"/>
      <c r="V4730" s="309"/>
      <c r="W4730" s="309"/>
      <c r="X4730" s="689"/>
      <c r="Y4730" s="690"/>
      <c r="Z4730" s="689"/>
      <c r="AA4730" s="690"/>
      <c r="AB4730" s="689"/>
      <c r="AC4730" s="690"/>
      <c r="AD4730" s="525" t="s">
        <v>48</v>
      </c>
      <c r="AE4730" s="526"/>
      <c r="AF4730" s="521" t="s">
        <v>23</v>
      </c>
      <c r="AG4730" s="522" t="s">
        <v>3</v>
      </c>
      <c r="AH4730" s="563" t="s">
        <v>5</v>
      </c>
      <c r="AI4730" s="564"/>
      <c r="AJ4730" s="525" t="s">
        <v>48</v>
      </c>
      <c r="AK4730" s="526"/>
      <c r="AL4730" s="521" t="s">
        <v>23</v>
      </c>
      <c r="AM4730" s="522" t="s">
        <v>3</v>
      </c>
      <c r="AN4730" s="563" t="s">
        <v>5</v>
      </c>
      <c r="AO4730" s="564"/>
      <c r="AP4730" s="525" t="s">
        <v>48</v>
      </c>
      <c r="AQ4730" s="526"/>
      <c r="AR4730" s="521" t="s">
        <v>23</v>
      </c>
      <c r="AS4730" s="522" t="s">
        <v>3</v>
      </c>
      <c r="AT4730" s="563" t="s">
        <v>5</v>
      </c>
      <c r="AU4730" s="564"/>
      <c r="AV4730" s="525" t="s">
        <v>48</v>
      </c>
      <c r="AW4730" s="526"/>
      <c r="AX4730" s="521" t="s">
        <v>23</v>
      </c>
      <c r="AY4730" s="522" t="s">
        <v>3</v>
      </c>
      <c r="AZ4730" s="563" t="s">
        <v>5</v>
      </c>
      <c r="BA4730" s="564"/>
      <c r="BB4730" s="525" t="s">
        <v>48</v>
      </c>
      <c r="BC4730" s="526"/>
      <c r="BD4730" s="521" t="s">
        <v>23</v>
      </c>
      <c r="BE4730" s="522" t="s">
        <v>3</v>
      </c>
      <c r="BF4730" s="563" t="s">
        <v>5</v>
      </c>
      <c r="BG4730" s="564"/>
      <c r="BH4730" s="525" t="s">
        <v>48</v>
      </c>
      <c r="BI4730" s="526"/>
      <c r="BJ4730" s="521" t="s">
        <v>23</v>
      </c>
      <c r="BK4730" s="522" t="s">
        <v>3</v>
      </c>
      <c r="BL4730" s="563" t="s">
        <v>5</v>
      </c>
      <c r="BM4730" s="564"/>
      <c r="BN4730" s="560"/>
      <c r="BO4730" s="561"/>
      <c r="BP4730" s="562"/>
      <c r="BQ4730" s="692"/>
      <c r="BR4730" s="692"/>
      <c r="BS4730" s="692"/>
      <c r="BT4730" s="274"/>
      <c r="BU4730" s="274"/>
      <c r="BV4730" s="271"/>
    </row>
    <row r="4731" spans="1:74" ht="23.85" hidden="1" customHeight="1" x14ac:dyDescent="0.35">
      <c r="A4731" s="276"/>
      <c r="B4731" s="570" t="str">
        <f>IF(ROSTER!B$8="","",ROSTER!B$8)</f>
        <v/>
      </c>
      <c r="C4731" s="572" t="str">
        <f>IF(ROSTER!C$8="","",ROSTER!C$8)</f>
        <v/>
      </c>
      <c r="D4731" s="573"/>
      <c r="E4731" s="574"/>
      <c r="F4731" s="576">
        <f>IF(E4731="y",1,IF(E4731="S",1,0))</f>
        <v>0</v>
      </c>
      <c r="G4731" s="582">
        <f>IF(E4731="S",1,0)</f>
        <v>0</v>
      </c>
      <c r="H4731" s="578"/>
      <c r="I4731" s="543"/>
      <c r="J4731" s="542"/>
      <c r="K4731" s="580"/>
      <c r="L4731" s="584"/>
      <c r="M4731" s="585"/>
      <c r="N4731" s="588">
        <f>L4731+J4731</f>
        <v>0</v>
      </c>
      <c r="O4731" s="589"/>
      <c r="P4731" s="542"/>
      <c r="Q4731" s="580"/>
      <c r="R4731" s="584"/>
      <c r="S4731" s="585"/>
      <c r="T4731" s="588">
        <f>R4731-P4731</f>
        <v>0</v>
      </c>
      <c r="U4731" s="589"/>
      <c r="V4731" s="310"/>
      <c r="W4731" s="310"/>
      <c r="X4731" s="578"/>
      <c r="Y4731" s="543"/>
      <c r="Z4731" s="542"/>
      <c r="AA4731" s="543"/>
      <c r="AB4731" s="542"/>
      <c r="AC4731" s="543"/>
      <c r="AD4731" s="542"/>
      <c r="AE4731" s="580"/>
      <c r="AF4731" s="584"/>
      <c r="AG4731" s="585"/>
      <c r="AH4731" s="595">
        <f>IF(AD4731=0,0,(AF4731/AD4731)*100)</f>
        <v>0</v>
      </c>
      <c r="AI4731" s="596"/>
      <c r="AJ4731" s="542"/>
      <c r="AK4731" s="580"/>
      <c r="AL4731" s="584"/>
      <c r="AM4731" s="585"/>
      <c r="AN4731" s="595">
        <f>IF(AJ4731=0,0,(AL4731/AJ4731)*100)</f>
        <v>0</v>
      </c>
      <c r="AO4731" s="596"/>
      <c r="AP4731" s="542"/>
      <c r="AQ4731" s="580"/>
      <c r="AR4731" s="584"/>
      <c r="AS4731" s="585"/>
      <c r="AT4731" s="595">
        <f>IF(AP4731=0,0,(AR4731/AP4731)*100)</f>
        <v>0</v>
      </c>
      <c r="AU4731" s="596"/>
      <c r="AV4731" s="599">
        <f>AD4731+AJ4731+AP4731</f>
        <v>0</v>
      </c>
      <c r="AW4731" s="600"/>
      <c r="AX4731" s="630">
        <f>AF4731+AL4731+AR4731</f>
        <v>0</v>
      </c>
      <c r="AY4731" s="631"/>
      <c r="AZ4731" s="595">
        <f>IF(AV4731=0,0,(AX4731/AV4731)*100)</f>
        <v>0</v>
      </c>
      <c r="BA4731" s="596"/>
      <c r="BB4731" s="542"/>
      <c r="BC4731" s="580"/>
      <c r="BD4731" s="584"/>
      <c r="BE4731" s="585"/>
      <c r="BF4731" s="595">
        <f>IF(BB4731=0,0,(BD4731/BB4731)*100)</f>
        <v>0</v>
      </c>
      <c r="BG4731" s="596"/>
      <c r="BH4731" s="599">
        <f>AV4731+BB4731</f>
        <v>0</v>
      </c>
      <c r="BI4731" s="600"/>
      <c r="BJ4731" s="630">
        <f>AX4731+BD4731</f>
        <v>0</v>
      </c>
      <c r="BK4731" s="631"/>
      <c r="BL4731" s="595">
        <f>IF(BH4731=0,0,(BJ4731/BH4731)*100)</f>
        <v>0</v>
      </c>
      <c r="BM4731" s="596"/>
      <c r="BN4731" s="656">
        <f>(AF4731*2)+(AL4731*2)+(AR4731*3)+BD4731</f>
        <v>0</v>
      </c>
      <c r="BO4731" s="657"/>
      <c r="BP4731" s="658"/>
      <c r="BQ4731" s="676">
        <f>IF(BS4731=0,0,50*BR4731/BS4731)</f>
        <v>0</v>
      </c>
      <c r="BR4731" s="662">
        <f>(BN4731*BU$11)+(N4731*BU$12)+(Z4731*BU$13)+(R4731*BU$14)+(X4731*BU$15)+(AB4731*BU$16)</f>
        <v>0</v>
      </c>
      <c r="BS4731" s="662">
        <f>((BB4731-BD4731)*BU$18)+((AV4731-AX4731)*BU$17)+(H4731*BU$19)+(P4731*BU$20)</f>
        <v>0</v>
      </c>
      <c r="BT4731" s="19" t="s">
        <v>75</v>
      </c>
      <c r="BU4731" s="277">
        <f>IF(BQ4726="B",'VALUE POINTS'!L$10,IF('GAME STATS'!BQ4726="C",'VALUE POINTS'!M$10,'VALUE POINTS'!K$10))</f>
        <v>1</v>
      </c>
      <c r="BV4731" s="278"/>
    </row>
    <row r="4732" spans="1:74" ht="23.85" hidden="1" customHeight="1" x14ac:dyDescent="0.35">
      <c r="A4732" s="276"/>
      <c r="B4732" s="571"/>
      <c r="C4732" s="642" t="str">
        <f>IF(ROSTER!D$8="","",ROSTER!D$8)</f>
        <v/>
      </c>
      <c r="D4732" s="643"/>
      <c r="E4732" s="575"/>
      <c r="F4732" s="577"/>
      <c r="G4732" s="583"/>
      <c r="H4732" s="579"/>
      <c r="I4732" s="545"/>
      <c r="J4732" s="544"/>
      <c r="K4732" s="581"/>
      <c r="L4732" s="586"/>
      <c r="M4732" s="587"/>
      <c r="N4732" s="592" t="s">
        <v>16</v>
      </c>
      <c r="O4732" s="603"/>
      <c r="P4732" s="544"/>
      <c r="Q4732" s="581"/>
      <c r="R4732" s="586"/>
      <c r="S4732" s="587"/>
      <c r="T4732" s="592" t="s">
        <v>16</v>
      </c>
      <c r="U4732" s="603"/>
      <c r="V4732" s="311"/>
      <c r="W4732" s="311"/>
      <c r="X4732" s="579"/>
      <c r="Y4732" s="545"/>
      <c r="Z4732" s="544"/>
      <c r="AA4732" s="545"/>
      <c r="AB4732" s="544"/>
      <c r="AC4732" s="545"/>
      <c r="AD4732" s="544"/>
      <c r="AE4732" s="581"/>
      <c r="AF4732" s="586"/>
      <c r="AG4732" s="587"/>
      <c r="AH4732" s="626"/>
      <c r="AI4732" s="627"/>
      <c r="AJ4732" s="544"/>
      <c r="AK4732" s="581"/>
      <c r="AL4732" s="586"/>
      <c r="AM4732" s="587"/>
      <c r="AN4732" s="626"/>
      <c r="AO4732" s="627"/>
      <c r="AP4732" s="544"/>
      <c r="AQ4732" s="581"/>
      <c r="AR4732" s="586"/>
      <c r="AS4732" s="587"/>
      <c r="AT4732" s="626"/>
      <c r="AU4732" s="627"/>
      <c r="AV4732" s="628"/>
      <c r="AW4732" s="629"/>
      <c r="AX4732" s="632"/>
      <c r="AY4732" s="633"/>
      <c r="AZ4732" s="626"/>
      <c r="BA4732" s="627"/>
      <c r="BB4732" s="544"/>
      <c r="BC4732" s="581"/>
      <c r="BD4732" s="586"/>
      <c r="BE4732" s="587"/>
      <c r="BF4732" s="626"/>
      <c r="BG4732" s="627"/>
      <c r="BH4732" s="628"/>
      <c r="BI4732" s="629"/>
      <c r="BJ4732" s="632"/>
      <c r="BK4732" s="633"/>
      <c r="BL4732" s="626"/>
      <c r="BM4732" s="627"/>
      <c r="BN4732" s="678"/>
      <c r="BO4732" s="679"/>
      <c r="BP4732" s="680"/>
      <c r="BQ4732" s="677"/>
      <c r="BR4732" s="663"/>
      <c r="BS4732" s="663"/>
      <c r="BT4732" s="19" t="s">
        <v>76</v>
      </c>
      <c r="BU4732" s="277">
        <f>IF(BQ4726="B",'VALUE POINTS'!L$11,IF('GAME STATS'!BQ4726="C",'VALUE POINTS'!M$11,'VALUE POINTS'!K$11))</f>
        <v>1</v>
      </c>
      <c r="BV4732" s="278"/>
    </row>
    <row r="4733" spans="1:74" ht="21.75" hidden="1" customHeight="1" x14ac:dyDescent="0.35">
      <c r="A4733" s="95"/>
      <c r="B4733" s="570" t="str">
        <f>IF(ROSTER!B$10="","",ROSTER!B$10)</f>
        <v/>
      </c>
      <c r="C4733" s="572" t="str">
        <f>IF(ROSTER!C$10="","",ROSTER!C$10)</f>
        <v/>
      </c>
      <c r="D4733" s="573"/>
      <c r="E4733" s="574"/>
      <c r="F4733" s="576">
        <f>IF(E4733="y",1,IF(E4733="S",1,0))</f>
        <v>0</v>
      </c>
      <c r="G4733" s="582">
        <f>IF(E4733="S",1,0)</f>
        <v>0</v>
      </c>
      <c r="H4733" s="578"/>
      <c r="I4733" s="543"/>
      <c r="J4733" s="542"/>
      <c r="K4733" s="580"/>
      <c r="L4733" s="584"/>
      <c r="M4733" s="585"/>
      <c r="N4733" s="588">
        <f>L4733+J4733</f>
        <v>0</v>
      </c>
      <c r="O4733" s="589"/>
      <c r="P4733" s="542"/>
      <c r="Q4733" s="580"/>
      <c r="R4733" s="584"/>
      <c r="S4733" s="585"/>
      <c r="T4733" s="588">
        <f>R4733-P4733</f>
        <v>0</v>
      </c>
      <c r="U4733" s="589"/>
      <c r="V4733" s="310"/>
      <c r="W4733" s="310"/>
      <c r="X4733" s="578"/>
      <c r="Y4733" s="543"/>
      <c r="Z4733" s="542"/>
      <c r="AA4733" s="543"/>
      <c r="AB4733" s="542"/>
      <c r="AC4733" s="543"/>
      <c r="AD4733" s="542"/>
      <c r="AE4733" s="580"/>
      <c r="AF4733" s="584"/>
      <c r="AG4733" s="585"/>
      <c r="AH4733" s="595">
        <f>IF(AD4733=0,0,(AF4733/AD4733)*100)</f>
        <v>0</v>
      </c>
      <c r="AI4733" s="596"/>
      <c r="AJ4733" s="542"/>
      <c r="AK4733" s="580"/>
      <c r="AL4733" s="584"/>
      <c r="AM4733" s="585"/>
      <c r="AN4733" s="595">
        <f>IF(AJ4733=0,0,(AL4733/AJ4733)*100)</f>
        <v>0</v>
      </c>
      <c r="AO4733" s="596"/>
      <c r="AP4733" s="542"/>
      <c r="AQ4733" s="580"/>
      <c r="AR4733" s="584"/>
      <c r="AS4733" s="585"/>
      <c r="AT4733" s="595">
        <f>IF(AP4733=0,0,(AR4733/AP4733)*100)</f>
        <v>0</v>
      </c>
      <c r="AU4733" s="596"/>
      <c r="AV4733" s="599">
        <f>AD4733+AJ4733+AP4733</f>
        <v>0</v>
      </c>
      <c r="AW4733" s="600"/>
      <c r="AX4733" s="630">
        <f>AF4733+AL4733+AR4733</f>
        <v>0</v>
      </c>
      <c r="AY4733" s="631"/>
      <c r="AZ4733" s="595">
        <f>IF(AV4733=0,0,(AX4733/AV4733)*100)</f>
        <v>0</v>
      </c>
      <c r="BA4733" s="596"/>
      <c r="BB4733" s="542"/>
      <c r="BC4733" s="580"/>
      <c r="BD4733" s="584"/>
      <c r="BE4733" s="585"/>
      <c r="BF4733" s="595">
        <f>IF(BB4733=0,0,(BD4733/BB4733)*100)</f>
        <v>0</v>
      </c>
      <c r="BG4733" s="596"/>
      <c r="BH4733" s="599">
        <f>AV4733+BB4733</f>
        <v>0</v>
      </c>
      <c r="BI4733" s="600"/>
      <c r="BJ4733" s="630">
        <f>AX4733+BD4733</f>
        <v>0</v>
      </c>
      <c r="BK4733" s="631"/>
      <c r="BL4733" s="595">
        <f>IF(BH4733=0,0,(BJ4733/BH4733)*100)</f>
        <v>0</v>
      </c>
      <c r="BM4733" s="596"/>
      <c r="BN4733" s="656">
        <f>(AF4733*2)+(AL4733*2)+(AR4733*3)+BD4733</f>
        <v>0</v>
      </c>
      <c r="BO4733" s="657"/>
      <c r="BP4733" s="658"/>
      <c r="BQ4733" s="676">
        <f>IF(BS4733=0,0,50*BR4733/BS4733)</f>
        <v>0</v>
      </c>
      <c r="BR4733" s="662">
        <f>(BN4733*BU$11)+(N4733*BU$12)+(Z4733*BU$13)+(R4733*BU$14)+(X4733*BU$15)+(AB4733*BU$16)</f>
        <v>0</v>
      </c>
      <c r="BS4733" s="662">
        <f>((BB4733-BD4733)*BU$18)+((AV4733-AX4733)*BU$17)+(H4733*BU$19)+(P4733*BU$20)</f>
        <v>0</v>
      </c>
      <c r="BT4733" s="19" t="s">
        <v>77</v>
      </c>
      <c r="BU4733" s="277">
        <f>IF(BQ4726="B",'VALUE POINTS'!L$12,IF('GAME STATS'!BQ4726="C",'VALUE POINTS'!M$12,'VALUE POINTS'!K$12))</f>
        <v>2</v>
      </c>
      <c r="BV4733" s="278"/>
    </row>
    <row r="4734" spans="1:74" ht="21.75" hidden="1" customHeight="1" x14ac:dyDescent="0.35">
      <c r="A4734" s="95"/>
      <c r="B4734" s="571"/>
      <c r="C4734" s="642" t="str">
        <f>IF(ROSTER!D$10="","",ROSTER!D$10)</f>
        <v/>
      </c>
      <c r="D4734" s="643"/>
      <c r="E4734" s="575"/>
      <c r="F4734" s="577"/>
      <c r="G4734" s="583"/>
      <c r="H4734" s="579"/>
      <c r="I4734" s="545"/>
      <c r="J4734" s="544"/>
      <c r="K4734" s="581"/>
      <c r="L4734" s="586"/>
      <c r="M4734" s="587"/>
      <c r="N4734" s="592" t="s">
        <v>16</v>
      </c>
      <c r="O4734" s="603"/>
      <c r="P4734" s="544"/>
      <c r="Q4734" s="581"/>
      <c r="R4734" s="586"/>
      <c r="S4734" s="587"/>
      <c r="T4734" s="592" t="s">
        <v>16</v>
      </c>
      <c r="U4734" s="603"/>
      <c r="V4734" s="311"/>
      <c r="W4734" s="311"/>
      <c r="X4734" s="579"/>
      <c r="Y4734" s="545"/>
      <c r="Z4734" s="544"/>
      <c r="AA4734" s="545"/>
      <c r="AB4734" s="544"/>
      <c r="AC4734" s="545"/>
      <c r="AD4734" s="544"/>
      <c r="AE4734" s="581"/>
      <c r="AF4734" s="586"/>
      <c r="AG4734" s="587"/>
      <c r="AH4734" s="626"/>
      <c r="AI4734" s="627"/>
      <c r="AJ4734" s="544"/>
      <c r="AK4734" s="581"/>
      <c r="AL4734" s="586"/>
      <c r="AM4734" s="587"/>
      <c r="AN4734" s="626"/>
      <c r="AO4734" s="627"/>
      <c r="AP4734" s="544"/>
      <c r="AQ4734" s="581"/>
      <c r="AR4734" s="586"/>
      <c r="AS4734" s="587"/>
      <c r="AT4734" s="626"/>
      <c r="AU4734" s="627"/>
      <c r="AV4734" s="628"/>
      <c r="AW4734" s="629"/>
      <c r="AX4734" s="632"/>
      <c r="AY4734" s="633"/>
      <c r="AZ4734" s="626"/>
      <c r="BA4734" s="627"/>
      <c r="BB4734" s="544"/>
      <c r="BC4734" s="581"/>
      <c r="BD4734" s="586"/>
      <c r="BE4734" s="587"/>
      <c r="BF4734" s="626"/>
      <c r="BG4734" s="627"/>
      <c r="BH4734" s="628"/>
      <c r="BI4734" s="629"/>
      <c r="BJ4734" s="632"/>
      <c r="BK4734" s="633"/>
      <c r="BL4734" s="626"/>
      <c r="BM4734" s="627"/>
      <c r="BN4734" s="678"/>
      <c r="BO4734" s="679"/>
      <c r="BP4734" s="680"/>
      <c r="BQ4734" s="677"/>
      <c r="BR4734" s="663"/>
      <c r="BS4734" s="663"/>
      <c r="BT4734" s="19" t="s">
        <v>78</v>
      </c>
      <c r="BU4734" s="277">
        <f>IF(BQ4726="B",'VALUE POINTS'!L$13,IF('GAME STATS'!BQ4726="C",'VALUE POINTS'!M$13,'VALUE POINTS'!K$13))</f>
        <v>2</v>
      </c>
      <c r="BV4734" s="278"/>
    </row>
    <row r="4735" spans="1:74" ht="21.75" hidden="1" customHeight="1" x14ac:dyDescent="0.35">
      <c r="A4735" s="95"/>
      <c r="B4735" s="570" t="str">
        <f>IF(ROSTER!B$12="","",ROSTER!B$12)</f>
        <v/>
      </c>
      <c r="C4735" s="572" t="str">
        <f>IF(ROSTER!C$12="","",ROSTER!C$12)</f>
        <v/>
      </c>
      <c r="D4735" s="573"/>
      <c r="E4735" s="574"/>
      <c r="F4735" s="576">
        <f>IF(E4735="y",1,IF(E4735="S",1,0))</f>
        <v>0</v>
      </c>
      <c r="G4735" s="582">
        <f>IF(E4735="S",1,0)</f>
        <v>0</v>
      </c>
      <c r="H4735" s="578"/>
      <c r="I4735" s="543"/>
      <c r="J4735" s="542"/>
      <c r="K4735" s="580"/>
      <c r="L4735" s="584"/>
      <c r="M4735" s="585"/>
      <c r="N4735" s="588">
        <f>L4735+J4735</f>
        <v>0</v>
      </c>
      <c r="O4735" s="589"/>
      <c r="P4735" s="542"/>
      <c r="Q4735" s="580"/>
      <c r="R4735" s="584"/>
      <c r="S4735" s="585"/>
      <c r="T4735" s="588">
        <f>R4735-P4735</f>
        <v>0</v>
      </c>
      <c r="U4735" s="589"/>
      <c r="V4735" s="310"/>
      <c r="W4735" s="310"/>
      <c r="X4735" s="578"/>
      <c r="Y4735" s="543"/>
      <c r="Z4735" s="542"/>
      <c r="AA4735" s="543"/>
      <c r="AB4735" s="542"/>
      <c r="AC4735" s="543"/>
      <c r="AD4735" s="542"/>
      <c r="AE4735" s="580"/>
      <c r="AF4735" s="584"/>
      <c r="AG4735" s="585"/>
      <c r="AH4735" s="595">
        <f>IF(AD4735=0,0,(AF4735/AD4735)*100)</f>
        <v>0</v>
      </c>
      <c r="AI4735" s="596"/>
      <c r="AJ4735" s="542"/>
      <c r="AK4735" s="580"/>
      <c r="AL4735" s="584"/>
      <c r="AM4735" s="585"/>
      <c r="AN4735" s="595">
        <f>IF(AJ4735=0,0,(AL4735/AJ4735)*100)</f>
        <v>0</v>
      </c>
      <c r="AO4735" s="596"/>
      <c r="AP4735" s="542"/>
      <c r="AQ4735" s="580"/>
      <c r="AR4735" s="584"/>
      <c r="AS4735" s="585"/>
      <c r="AT4735" s="595">
        <f>IF(AP4735=0,0,(AR4735/AP4735)*100)</f>
        <v>0</v>
      </c>
      <c r="AU4735" s="596"/>
      <c r="AV4735" s="599">
        <f>AD4735+AJ4735+AP4735</f>
        <v>0</v>
      </c>
      <c r="AW4735" s="600"/>
      <c r="AX4735" s="630">
        <f>AF4735+AL4735+AR4735</f>
        <v>0</v>
      </c>
      <c r="AY4735" s="631"/>
      <c r="AZ4735" s="595">
        <f>IF(AV4735=0,0,(AX4735/AV4735)*100)</f>
        <v>0</v>
      </c>
      <c r="BA4735" s="596"/>
      <c r="BB4735" s="542"/>
      <c r="BC4735" s="580"/>
      <c r="BD4735" s="584"/>
      <c r="BE4735" s="585"/>
      <c r="BF4735" s="595">
        <f>IF(BB4735=0,0,(BD4735/BB4735)*100)</f>
        <v>0</v>
      </c>
      <c r="BG4735" s="596"/>
      <c r="BH4735" s="599">
        <f>AV4735+BB4735</f>
        <v>0</v>
      </c>
      <c r="BI4735" s="600"/>
      <c r="BJ4735" s="630">
        <f>AX4735+BD4735</f>
        <v>0</v>
      </c>
      <c r="BK4735" s="631"/>
      <c r="BL4735" s="595">
        <f>IF(BH4735=0,0,(BJ4735/BH4735)*100)</f>
        <v>0</v>
      </c>
      <c r="BM4735" s="596"/>
      <c r="BN4735" s="656">
        <f>(AF4735*2)+(AL4735*2)+(AR4735*3)+BD4735</f>
        <v>0</v>
      </c>
      <c r="BO4735" s="657"/>
      <c r="BP4735" s="658"/>
      <c r="BQ4735" s="676">
        <f t="shared" ref="BQ4735" si="3418">IF(BS4735=0,0,50*BR4735/BS4735)</f>
        <v>0</v>
      </c>
      <c r="BR4735" s="662">
        <f>(BN4735*BU$11)+(N4735*BU$12)+(Z4735*BU$13)+(R4735*BU$14)+(X4735*BU$15)+(AB4735*BU$16)</f>
        <v>0</v>
      </c>
      <c r="BS4735" s="662">
        <f>((BB4735-BD4735)*BU$18)+((AV4735-AX4735)*BU$17)+(H4735*BU$19)+(P4735*BU$20)</f>
        <v>0</v>
      </c>
      <c r="BT4735" s="19" t="s">
        <v>79</v>
      </c>
      <c r="BU4735" s="277">
        <f>IF(BQ4726="B",'VALUE POINTS'!L$14,IF('GAME STATS'!BQ4726="C",'VALUE POINTS'!M$14,'VALUE POINTS'!K$14))</f>
        <v>2</v>
      </c>
      <c r="BV4735" s="278"/>
    </row>
    <row r="4736" spans="1:74" ht="21.75" hidden="1" customHeight="1" x14ac:dyDescent="0.35">
      <c r="A4736" s="95"/>
      <c r="B4736" s="571"/>
      <c r="C4736" s="642" t="str">
        <f>IF(ROSTER!D$12="","",ROSTER!D$12)</f>
        <v/>
      </c>
      <c r="D4736" s="643"/>
      <c r="E4736" s="575"/>
      <c r="F4736" s="577"/>
      <c r="G4736" s="583"/>
      <c r="H4736" s="579"/>
      <c r="I4736" s="545"/>
      <c r="J4736" s="544"/>
      <c r="K4736" s="581"/>
      <c r="L4736" s="586"/>
      <c r="M4736" s="587"/>
      <c r="N4736" s="592"/>
      <c r="O4736" s="603"/>
      <c r="P4736" s="544"/>
      <c r="Q4736" s="581"/>
      <c r="R4736" s="586"/>
      <c r="S4736" s="587"/>
      <c r="T4736" s="592"/>
      <c r="U4736" s="603"/>
      <c r="V4736" s="311"/>
      <c r="W4736" s="311"/>
      <c r="X4736" s="579"/>
      <c r="Y4736" s="545"/>
      <c r="Z4736" s="544"/>
      <c r="AA4736" s="545"/>
      <c r="AB4736" s="544"/>
      <c r="AC4736" s="545"/>
      <c r="AD4736" s="544"/>
      <c r="AE4736" s="581"/>
      <c r="AF4736" s="586"/>
      <c r="AG4736" s="587"/>
      <c r="AH4736" s="626"/>
      <c r="AI4736" s="627"/>
      <c r="AJ4736" s="544"/>
      <c r="AK4736" s="581"/>
      <c r="AL4736" s="586"/>
      <c r="AM4736" s="587"/>
      <c r="AN4736" s="626"/>
      <c r="AO4736" s="627"/>
      <c r="AP4736" s="544"/>
      <c r="AQ4736" s="581"/>
      <c r="AR4736" s="586"/>
      <c r="AS4736" s="587"/>
      <c r="AT4736" s="626"/>
      <c r="AU4736" s="627"/>
      <c r="AV4736" s="628"/>
      <c r="AW4736" s="629"/>
      <c r="AX4736" s="632"/>
      <c r="AY4736" s="633"/>
      <c r="AZ4736" s="626"/>
      <c r="BA4736" s="627"/>
      <c r="BB4736" s="544"/>
      <c r="BC4736" s="581"/>
      <c r="BD4736" s="586"/>
      <c r="BE4736" s="587"/>
      <c r="BF4736" s="626"/>
      <c r="BG4736" s="627"/>
      <c r="BH4736" s="628"/>
      <c r="BI4736" s="629"/>
      <c r="BJ4736" s="632"/>
      <c r="BK4736" s="633"/>
      <c r="BL4736" s="626"/>
      <c r="BM4736" s="627"/>
      <c r="BN4736" s="678"/>
      <c r="BO4736" s="679"/>
      <c r="BP4736" s="680"/>
      <c r="BQ4736" s="677"/>
      <c r="BR4736" s="663"/>
      <c r="BS4736" s="663"/>
      <c r="BT4736" s="19" t="s">
        <v>80</v>
      </c>
      <c r="BU4736" s="277">
        <f>IF(BQ4726="B",'VALUE POINTS'!L$15,IF('GAME STATS'!BQ4726="C",'VALUE POINTS'!M$15,'VALUE POINTS'!K$15))</f>
        <v>2</v>
      </c>
      <c r="BV4736" s="278"/>
    </row>
    <row r="4737" spans="1:74" ht="21.75" hidden="1" customHeight="1" x14ac:dyDescent="0.35">
      <c r="A4737" s="95"/>
      <c r="B4737" s="570" t="str">
        <f>IF(ROSTER!B$14="","",ROSTER!B$14)</f>
        <v/>
      </c>
      <c r="C4737" s="572" t="str">
        <f>IF(ROSTER!C$14="","",ROSTER!C$14)</f>
        <v/>
      </c>
      <c r="D4737" s="573"/>
      <c r="E4737" s="574"/>
      <c r="F4737" s="576">
        <f>IF(E4737="y",1,IF(E4737="S",1,0))</f>
        <v>0</v>
      </c>
      <c r="G4737" s="582">
        <f>IF(E4737="S",1,0)</f>
        <v>0</v>
      </c>
      <c r="H4737" s="578"/>
      <c r="I4737" s="543"/>
      <c r="J4737" s="542"/>
      <c r="K4737" s="580"/>
      <c r="L4737" s="584"/>
      <c r="M4737" s="585"/>
      <c r="N4737" s="588">
        <f>L4737+J4737</f>
        <v>0</v>
      </c>
      <c r="O4737" s="589"/>
      <c r="P4737" s="542"/>
      <c r="Q4737" s="580"/>
      <c r="R4737" s="584"/>
      <c r="S4737" s="585"/>
      <c r="T4737" s="588">
        <f>R4737-P4737</f>
        <v>0</v>
      </c>
      <c r="U4737" s="589"/>
      <c r="V4737" s="310"/>
      <c r="W4737" s="310"/>
      <c r="X4737" s="578"/>
      <c r="Y4737" s="543"/>
      <c r="Z4737" s="542"/>
      <c r="AA4737" s="543"/>
      <c r="AB4737" s="542"/>
      <c r="AC4737" s="543"/>
      <c r="AD4737" s="542"/>
      <c r="AE4737" s="580"/>
      <c r="AF4737" s="584"/>
      <c r="AG4737" s="585"/>
      <c r="AH4737" s="595">
        <f>IF(AD4737=0,0,(AF4737/AD4737)*100)</f>
        <v>0</v>
      </c>
      <c r="AI4737" s="596"/>
      <c r="AJ4737" s="542"/>
      <c r="AK4737" s="580"/>
      <c r="AL4737" s="584"/>
      <c r="AM4737" s="585"/>
      <c r="AN4737" s="595">
        <f>IF(AJ4737=0,0,(AL4737/AJ4737)*100)</f>
        <v>0</v>
      </c>
      <c r="AO4737" s="596"/>
      <c r="AP4737" s="542"/>
      <c r="AQ4737" s="580"/>
      <c r="AR4737" s="584"/>
      <c r="AS4737" s="585"/>
      <c r="AT4737" s="595">
        <f>IF(AP4737=0,0,(AR4737/AP4737)*100)</f>
        <v>0</v>
      </c>
      <c r="AU4737" s="596"/>
      <c r="AV4737" s="599">
        <f>AD4737+AJ4737+AP4737</f>
        <v>0</v>
      </c>
      <c r="AW4737" s="600"/>
      <c r="AX4737" s="630">
        <f>AF4737+AL4737+AR4737</f>
        <v>0</v>
      </c>
      <c r="AY4737" s="631"/>
      <c r="AZ4737" s="595">
        <f>IF(AV4737=0,0,(AX4737/AV4737)*100)</f>
        <v>0</v>
      </c>
      <c r="BA4737" s="596"/>
      <c r="BB4737" s="542"/>
      <c r="BC4737" s="580"/>
      <c r="BD4737" s="584"/>
      <c r="BE4737" s="585"/>
      <c r="BF4737" s="595">
        <f>IF(BB4737=0,0,(BD4737/BB4737)*100)</f>
        <v>0</v>
      </c>
      <c r="BG4737" s="596"/>
      <c r="BH4737" s="599">
        <f>AV4737+BB4737</f>
        <v>0</v>
      </c>
      <c r="BI4737" s="600"/>
      <c r="BJ4737" s="630">
        <f>AX4737+BD4737</f>
        <v>0</v>
      </c>
      <c r="BK4737" s="631"/>
      <c r="BL4737" s="595">
        <f>IF(BH4737=0,0,(BJ4737/BH4737)*100)</f>
        <v>0</v>
      </c>
      <c r="BM4737" s="596"/>
      <c r="BN4737" s="656">
        <f>(AF4737*2)+(AL4737*2)+(AR4737*3)+BD4737</f>
        <v>0</v>
      </c>
      <c r="BO4737" s="657"/>
      <c r="BP4737" s="658"/>
      <c r="BQ4737" s="676">
        <f t="shared" ref="BQ4737" si="3419">IF(BS4737=0,0,50*BR4737/BS4737)</f>
        <v>0</v>
      </c>
      <c r="BR4737" s="662">
        <f>(BN4737*BU$11)+(N4737*BU$12)+(Z4737*BU$13)+(R4737*BU$14)+(X4737*BU$15)+(AB4737*BU$16)</f>
        <v>0</v>
      </c>
      <c r="BS4737" s="662">
        <f>((BB4737-BD4737)*BU$18)+((AV4737-AX4737)*BU$17)+(H4737*BU$19)+(P4737*BU$20)</f>
        <v>0</v>
      </c>
      <c r="BT4737" s="19" t="s">
        <v>81</v>
      </c>
      <c r="BU4737" s="277">
        <f>IF(BQ4726="B",'VALUE POINTS'!L$16,IF('GAME STATS'!BQ4726="C",'VALUE POINTS'!M$16,'VALUE POINTS'!K$16))</f>
        <v>2</v>
      </c>
      <c r="BV4737" s="278"/>
    </row>
    <row r="4738" spans="1:74" ht="21.75" hidden="1" customHeight="1" x14ac:dyDescent="0.35">
      <c r="A4738" s="95"/>
      <c r="B4738" s="571"/>
      <c r="C4738" s="642" t="str">
        <f>IF(ROSTER!D$14="","",ROSTER!D$14)</f>
        <v/>
      </c>
      <c r="D4738" s="643"/>
      <c r="E4738" s="575"/>
      <c r="F4738" s="577"/>
      <c r="G4738" s="583"/>
      <c r="H4738" s="579"/>
      <c r="I4738" s="545"/>
      <c r="J4738" s="544"/>
      <c r="K4738" s="581"/>
      <c r="L4738" s="586"/>
      <c r="M4738" s="587"/>
      <c r="N4738" s="592"/>
      <c r="O4738" s="603"/>
      <c r="P4738" s="544"/>
      <c r="Q4738" s="581"/>
      <c r="R4738" s="586"/>
      <c r="S4738" s="587"/>
      <c r="T4738" s="592"/>
      <c r="U4738" s="603"/>
      <c r="V4738" s="311"/>
      <c r="W4738" s="311"/>
      <c r="X4738" s="579"/>
      <c r="Y4738" s="545"/>
      <c r="Z4738" s="544"/>
      <c r="AA4738" s="545"/>
      <c r="AB4738" s="544"/>
      <c r="AC4738" s="545"/>
      <c r="AD4738" s="544"/>
      <c r="AE4738" s="581"/>
      <c r="AF4738" s="586"/>
      <c r="AG4738" s="587"/>
      <c r="AH4738" s="626"/>
      <c r="AI4738" s="627"/>
      <c r="AJ4738" s="544"/>
      <c r="AK4738" s="581"/>
      <c r="AL4738" s="586"/>
      <c r="AM4738" s="587"/>
      <c r="AN4738" s="626"/>
      <c r="AO4738" s="627"/>
      <c r="AP4738" s="544"/>
      <c r="AQ4738" s="581"/>
      <c r="AR4738" s="586"/>
      <c r="AS4738" s="587"/>
      <c r="AT4738" s="626"/>
      <c r="AU4738" s="627"/>
      <c r="AV4738" s="628"/>
      <c r="AW4738" s="629"/>
      <c r="AX4738" s="632"/>
      <c r="AY4738" s="633"/>
      <c r="AZ4738" s="626"/>
      <c r="BA4738" s="627"/>
      <c r="BB4738" s="544"/>
      <c r="BC4738" s="581"/>
      <c r="BD4738" s="586"/>
      <c r="BE4738" s="587"/>
      <c r="BF4738" s="626"/>
      <c r="BG4738" s="627"/>
      <c r="BH4738" s="628"/>
      <c r="BI4738" s="629"/>
      <c r="BJ4738" s="632"/>
      <c r="BK4738" s="633"/>
      <c r="BL4738" s="626"/>
      <c r="BM4738" s="627"/>
      <c r="BN4738" s="678"/>
      <c r="BO4738" s="679"/>
      <c r="BP4738" s="680"/>
      <c r="BQ4738" s="677"/>
      <c r="BR4738" s="663"/>
      <c r="BS4738" s="663"/>
      <c r="BT4738" s="19" t="s">
        <v>82</v>
      </c>
      <c r="BU4738" s="277">
        <f>IF(BQ4726="B",'VALUE POINTS'!L$17,IF('GAME STATS'!BQ4726="C",'VALUE POINTS'!M$17,'VALUE POINTS'!K$17))</f>
        <v>1</v>
      </c>
      <c r="BV4738" s="278"/>
    </row>
    <row r="4739" spans="1:74" ht="21.75" hidden="1" customHeight="1" x14ac:dyDescent="0.35">
      <c r="A4739" s="95"/>
      <c r="B4739" s="570" t="str">
        <f>IF(ROSTER!B$16="","",ROSTER!B$16)</f>
        <v/>
      </c>
      <c r="C4739" s="572" t="str">
        <f>IF(ROSTER!C$16="","",ROSTER!C$16)</f>
        <v/>
      </c>
      <c r="D4739" s="573"/>
      <c r="E4739" s="574"/>
      <c r="F4739" s="576">
        <f>IF(E4739="y",1,IF(E4739="S",1,0))</f>
        <v>0</v>
      </c>
      <c r="G4739" s="582">
        <f>IF(E4739="S",1,0)</f>
        <v>0</v>
      </c>
      <c r="H4739" s="578"/>
      <c r="I4739" s="543"/>
      <c r="J4739" s="542"/>
      <c r="K4739" s="580"/>
      <c r="L4739" s="584"/>
      <c r="M4739" s="585"/>
      <c r="N4739" s="588">
        <f>L4739+J4739</f>
        <v>0</v>
      </c>
      <c r="O4739" s="589"/>
      <c r="P4739" s="542"/>
      <c r="Q4739" s="580"/>
      <c r="R4739" s="584"/>
      <c r="S4739" s="585"/>
      <c r="T4739" s="588">
        <f>R4739-P4739</f>
        <v>0</v>
      </c>
      <c r="U4739" s="589"/>
      <c r="V4739" s="310"/>
      <c r="W4739" s="310"/>
      <c r="X4739" s="578"/>
      <c r="Y4739" s="543"/>
      <c r="Z4739" s="542"/>
      <c r="AA4739" s="543"/>
      <c r="AB4739" s="542"/>
      <c r="AC4739" s="543"/>
      <c r="AD4739" s="542"/>
      <c r="AE4739" s="580"/>
      <c r="AF4739" s="584"/>
      <c r="AG4739" s="585"/>
      <c r="AH4739" s="595">
        <f>IF(AD4739=0,0,(AF4739/AD4739)*100)</f>
        <v>0</v>
      </c>
      <c r="AI4739" s="596"/>
      <c r="AJ4739" s="542"/>
      <c r="AK4739" s="580"/>
      <c r="AL4739" s="584"/>
      <c r="AM4739" s="585"/>
      <c r="AN4739" s="595">
        <f>IF(AJ4739=0,0,(AL4739/AJ4739)*100)</f>
        <v>0</v>
      </c>
      <c r="AO4739" s="596"/>
      <c r="AP4739" s="542"/>
      <c r="AQ4739" s="580"/>
      <c r="AR4739" s="584"/>
      <c r="AS4739" s="585"/>
      <c r="AT4739" s="595">
        <f>IF(AP4739=0,0,(AR4739/AP4739)*100)</f>
        <v>0</v>
      </c>
      <c r="AU4739" s="596"/>
      <c r="AV4739" s="599">
        <f>AD4739+AJ4739+AP4739</f>
        <v>0</v>
      </c>
      <c r="AW4739" s="600"/>
      <c r="AX4739" s="630">
        <f>AF4739+AL4739+AR4739</f>
        <v>0</v>
      </c>
      <c r="AY4739" s="631"/>
      <c r="AZ4739" s="595">
        <f>IF(AV4739=0,0,(AX4739/AV4739)*100)</f>
        <v>0</v>
      </c>
      <c r="BA4739" s="596"/>
      <c r="BB4739" s="542"/>
      <c r="BC4739" s="580"/>
      <c r="BD4739" s="584"/>
      <c r="BE4739" s="585"/>
      <c r="BF4739" s="595">
        <f>IF(BB4739=0,0,(BD4739/BB4739)*100)</f>
        <v>0</v>
      </c>
      <c r="BG4739" s="596"/>
      <c r="BH4739" s="599">
        <f>AV4739+BB4739</f>
        <v>0</v>
      </c>
      <c r="BI4739" s="600"/>
      <c r="BJ4739" s="630">
        <f>AX4739+BD4739</f>
        <v>0</v>
      </c>
      <c r="BK4739" s="631"/>
      <c r="BL4739" s="595">
        <f>IF(BH4739=0,0,(BJ4739/BH4739)*100)</f>
        <v>0</v>
      </c>
      <c r="BM4739" s="596"/>
      <c r="BN4739" s="656">
        <f>(AF4739*2)+(AL4739*2)+(AR4739*3)+BD4739</f>
        <v>0</v>
      </c>
      <c r="BO4739" s="657"/>
      <c r="BP4739" s="658"/>
      <c r="BQ4739" s="676">
        <f t="shared" ref="BQ4739" si="3420">IF(BS4739=0,0,50*BR4739/BS4739)</f>
        <v>0</v>
      </c>
      <c r="BR4739" s="662">
        <f>(BN4739*BU$11)+(N4739*BU$12)+(Z4739*BU$13)+(R4739*BU$14)+(X4739*BU$15)+(AB4739*BU$16)</f>
        <v>0</v>
      </c>
      <c r="BS4739" s="662">
        <f>((BB4739-BD4739)*BU$18)+((AV4739-AX4739)*BU$17)+(H4739*BU$19)+(P4739*BU$20)</f>
        <v>0</v>
      </c>
      <c r="BT4739" s="19" t="s">
        <v>83</v>
      </c>
      <c r="BU4739" s="277">
        <f>IF(BQ4726="B",'VALUE POINTS'!L$18,IF('GAME STATS'!BQ4726="C",'VALUE POINTS'!M$18,'VALUE POINTS'!K$18))</f>
        <v>2</v>
      </c>
      <c r="BV4739" s="278"/>
    </row>
    <row r="4740" spans="1:74" ht="21.75" hidden="1" customHeight="1" x14ac:dyDescent="0.35">
      <c r="A4740" s="95"/>
      <c r="B4740" s="571"/>
      <c r="C4740" s="642" t="str">
        <f>IF(ROSTER!D$16="","",ROSTER!D$16)</f>
        <v/>
      </c>
      <c r="D4740" s="643"/>
      <c r="E4740" s="575"/>
      <c r="F4740" s="577"/>
      <c r="G4740" s="583"/>
      <c r="H4740" s="579"/>
      <c r="I4740" s="545"/>
      <c r="J4740" s="544"/>
      <c r="K4740" s="581"/>
      <c r="L4740" s="586"/>
      <c r="M4740" s="587"/>
      <c r="N4740" s="592"/>
      <c r="O4740" s="603"/>
      <c r="P4740" s="544"/>
      <c r="Q4740" s="581"/>
      <c r="R4740" s="586"/>
      <c r="S4740" s="587"/>
      <c r="T4740" s="592"/>
      <c r="U4740" s="603"/>
      <c r="V4740" s="311"/>
      <c r="W4740" s="311"/>
      <c r="X4740" s="579"/>
      <c r="Y4740" s="545"/>
      <c r="Z4740" s="544"/>
      <c r="AA4740" s="545"/>
      <c r="AB4740" s="544"/>
      <c r="AC4740" s="545"/>
      <c r="AD4740" s="544"/>
      <c r="AE4740" s="581"/>
      <c r="AF4740" s="586"/>
      <c r="AG4740" s="587"/>
      <c r="AH4740" s="626"/>
      <c r="AI4740" s="627"/>
      <c r="AJ4740" s="544"/>
      <c r="AK4740" s="581"/>
      <c r="AL4740" s="586"/>
      <c r="AM4740" s="587"/>
      <c r="AN4740" s="626"/>
      <c r="AO4740" s="627"/>
      <c r="AP4740" s="544"/>
      <c r="AQ4740" s="581"/>
      <c r="AR4740" s="586"/>
      <c r="AS4740" s="587"/>
      <c r="AT4740" s="626"/>
      <c r="AU4740" s="627"/>
      <c r="AV4740" s="628"/>
      <c r="AW4740" s="629"/>
      <c r="AX4740" s="632"/>
      <c r="AY4740" s="633"/>
      <c r="AZ4740" s="626"/>
      <c r="BA4740" s="627"/>
      <c r="BB4740" s="544"/>
      <c r="BC4740" s="581"/>
      <c r="BD4740" s="586"/>
      <c r="BE4740" s="587"/>
      <c r="BF4740" s="626"/>
      <c r="BG4740" s="627"/>
      <c r="BH4740" s="628"/>
      <c r="BI4740" s="629"/>
      <c r="BJ4740" s="632"/>
      <c r="BK4740" s="633"/>
      <c r="BL4740" s="626"/>
      <c r="BM4740" s="627"/>
      <c r="BN4740" s="678"/>
      <c r="BO4740" s="679"/>
      <c r="BP4740" s="680"/>
      <c r="BQ4740" s="677"/>
      <c r="BR4740" s="663"/>
      <c r="BS4740" s="663"/>
      <c r="BT4740" s="19" t="s">
        <v>84</v>
      </c>
      <c r="BU4740" s="277">
        <f>IF(BQ4726="B",'VALUE POINTS'!L$19,IF('GAME STATS'!BQ4726="C",'VALUE POINTS'!M$19,'VALUE POINTS'!K$19))</f>
        <v>2</v>
      </c>
      <c r="BV4740" s="278"/>
    </row>
    <row r="4741" spans="1:74" ht="21.75" hidden="1" customHeight="1" x14ac:dyDescent="0.25">
      <c r="A4741" s="95"/>
      <c r="B4741" s="570" t="str">
        <f>IF(ROSTER!B$18="","",ROSTER!B$18)</f>
        <v/>
      </c>
      <c r="C4741" s="572" t="str">
        <f>IF(ROSTER!C$18="","",ROSTER!C$18)</f>
        <v/>
      </c>
      <c r="D4741" s="573"/>
      <c r="E4741" s="574"/>
      <c r="F4741" s="576">
        <f>IF(E4741="y",1,IF(E4741="S",1,0))</f>
        <v>0</v>
      </c>
      <c r="G4741" s="582">
        <f>IF(E4741="S",1,0)</f>
        <v>0</v>
      </c>
      <c r="H4741" s="578"/>
      <c r="I4741" s="543"/>
      <c r="J4741" s="542"/>
      <c r="K4741" s="580"/>
      <c r="L4741" s="584"/>
      <c r="M4741" s="585"/>
      <c r="N4741" s="588">
        <f>L4741+J4741</f>
        <v>0</v>
      </c>
      <c r="O4741" s="589"/>
      <c r="P4741" s="542"/>
      <c r="Q4741" s="580"/>
      <c r="R4741" s="584"/>
      <c r="S4741" s="585"/>
      <c r="T4741" s="588">
        <f>R4741-P4741</f>
        <v>0</v>
      </c>
      <c r="U4741" s="589"/>
      <c r="V4741" s="310"/>
      <c r="W4741" s="310"/>
      <c r="X4741" s="578"/>
      <c r="Y4741" s="543"/>
      <c r="Z4741" s="542"/>
      <c r="AA4741" s="543"/>
      <c r="AB4741" s="542"/>
      <c r="AC4741" s="543"/>
      <c r="AD4741" s="542"/>
      <c r="AE4741" s="580"/>
      <c r="AF4741" s="584"/>
      <c r="AG4741" s="585"/>
      <c r="AH4741" s="595">
        <f>IF(AD4741=0,0,(AF4741/AD4741)*100)</f>
        <v>0</v>
      </c>
      <c r="AI4741" s="596"/>
      <c r="AJ4741" s="542"/>
      <c r="AK4741" s="580"/>
      <c r="AL4741" s="584"/>
      <c r="AM4741" s="585"/>
      <c r="AN4741" s="595">
        <f>IF(AJ4741=0,0,(AL4741/AJ4741)*100)</f>
        <v>0</v>
      </c>
      <c r="AO4741" s="596"/>
      <c r="AP4741" s="542"/>
      <c r="AQ4741" s="580"/>
      <c r="AR4741" s="584"/>
      <c r="AS4741" s="585"/>
      <c r="AT4741" s="595">
        <f>IF(AP4741=0,0,(AR4741/AP4741)*100)</f>
        <v>0</v>
      </c>
      <c r="AU4741" s="596"/>
      <c r="AV4741" s="599">
        <f>AD4741+AJ4741+AP4741</f>
        <v>0</v>
      </c>
      <c r="AW4741" s="600"/>
      <c r="AX4741" s="630">
        <f>AF4741+AL4741+AR4741</f>
        <v>0</v>
      </c>
      <c r="AY4741" s="631"/>
      <c r="AZ4741" s="595">
        <f>IF(AV4741=0,0,(AX4741/AV4741)*100)</f>
        <v>0</v>
      </c>
      <c r="BA4741" s="596"/>
      <c r="BB4741" s="542"/>
      <c r="BC4741" s="580"/>
      <c r="BD4741" s="584"/>
      <c r="BE4741" s="585"/>
      <c r="BF4741" s="595">
        <f>IF(BB4741=0,0,(BD4741/BB4741)*100)</f>
        <v>0</v>
      </c>
      <c r="BG4741" s="596"/>
      <c r="BH4741" s="599">
        <f>AV4741+BB4741</f>
        <v>0</v>
      </c>
      <c r="BI4741" s="600"/>
      <c r="BJ4741" s="630">
        <f>AX4741+BD4741</f>
        <v>0</v>
      </c>
      <c r="BK4741" s="631"/>
      <c r="BL4741" s="595">
        <f>IF(BH4741=0,0,(BJ4741/BH4741)*100)</f>
        <v>0</v>
      </c>
      <c r="BM4741" s="596"/>
      <c r="BN4741" s="656">
        <f>(AF4741*2)+(AL4741*2)+(AR4741*3)+BD4741</f>
        <v>0</v>
      </c>
      <c r="BO4741" s="657"/>
      <c r="BP4741" s="658"/>
      <c r="BQ4741" s="676">
        <f t="shared" ref="BQ4741" si="3421">IF(BS4741=0,0,50*BR4741/BS4741)</f>
        <v>0</v>
      </c>
      <c r="BR4741" s="662">
        <f>(BN4741*BU$11)+(N4741*BU$12)+(Z4741*BU$13)+(R4741*BU$14)+(X4741*BU$15)+(AB4741*BU$16)</f>
        <v>0</v>
      </c>
      <c r="BS4741" s="662">
        <f>((BB4741-BD4741)*BU$18)+((AV4741-AX4741)*BU$17)+(H4741*BU$19)+(P4741*BU$20)</f>
        <v>0</v>
      </c>
      <c r="BT4741" s="15"/>
      <c r="BU4741" s="15"/>
      <c r="BV4741" s="278"/>
    </row>
    <row r="4742" spans="1:74" ht="21.75" hidden="1" customHeight="1" x14ac:dyDescent="0.25">
      <c r="A4742" s="95"/>
      <c r="B4742" s="571"/>
      <c r="C4742" s="642" t="str">
        <f>IF(ROSTER!D$18="","",ROSTER!D$18)</f>
        <v/>
      </c>
      <c r="D4742" s="643"/>
      <c r="E4742" s="575"/>
      <c r="F4742" s="577"/>
      <c r="G4742" s="583"/>
      <c r="H4742" s="579"/>
      <c r="I4742" s="545"/>
      <c r="J4742" s="544"/>
      <c r="K4742" s="581"/>
      <c r="L4742" s="586"/>
      <c r="M4742" s="587"/>
      <c r="N4742" s="592"/>
      <c r="O4742" s="603"/>
      <c r="P4742" s="544"/>
      <c r="Q4742" s="581"/>
      <c r="R4742" s="586"/>
      <c r="S4742" s="587"/>
      <c r="T4742" s="592"/>
      <c r="U4742" s="603"/>
      <c r="V4742" s="311"/>
      <c r="W4742" s="311"/>
      <c r="X4742" s="579"/>
      <c r="Y4742" s="545"/>
      <c r="Z4742" s="544"/>
      <c r="AA4742" s="545"/>
      <c r="AB4742" s="544"/>
      <c r="AC4742" s="545"/>
      <c r="AD4742" s="544"/>
      <c r="AE4742" s="581"/>
      <c r="AF4742" s="586"/>
      <c r="AG4742" s="587"/>
      <c r="AH4742" s="626"/>
      <c r="AI4742" s="627"/>
      <c r="AJ4742" s="544"/>
      <c r="AK4742" s="581"/>
      <c r="AL4742" s="586"/>
      <c r="AM4742" s="587"/>
      <c r="AN4742" s="626"/>
      <c r="AO4742" s="627"/>
      <c r="AP4742" s="544"/>
      <c r="AQ4742" s="581"/>
      <c r="AR4742" s="586"/>
      <c r="AS4742" s="587"/>
      <c r="AT4742" s="626"/>
      <c r="AU4742" s="627"/>
      <c r="AV4742" s="628"/>
      <c r="AW4742" s="629"/>
      <c r="AX4742" s="632"/>
      <c r="AY4742" s="633"/>
      <c r="AZ4742" s="626"/>
      <c r="BA4742" s="627"/>
      <c r="BB4742" s="544"/>
      <c r="BC4742" s="581"/>
      <c r="BD4742" s="586"/>
      <c r="BE4742" s="587"/>
      <c r="BF4742" s="626"/>
      <c r="BG4742" s="627"/>
      <c r="BH4742" s="628"/>
      <c r="BI4742" s="629"/>
      <c r="BJ4742" s="632"/>
      <c r="BK4742" s="633"/>
      <c r="BL4742" s="626"/>
      <c r="BM4742" s="627"/>
      <c r="BN4742" s="678"/>
      <c r="BO4742" s="679"/>
      <c r="BP4742" s="680"/>
      <c r="BQ4742" s="677"/>
      <c r="BR4742" s="663"/>
      <c r="BS4742" s="663"/>
      <c r="BT4742" s="15"/>
      <c r="BU4742" s="15"/>
      <c r="BV4742" s="95"/>
    </row>
    <row r="4743" spans="1:74" ht="21.75" hidden="1" customHeight="1" x14ac:dyDescent="0.25">
      <c r="A4743" s="95"/>
      <c r="B4743" s="570" t="str">
        <f>IF(ROSTER!B$20="","",ROSTER!B$20)</f>
        <v/>
      </c>
      <c r="C4743" s="572" t="str">
        <f>IF(ROSTER!C$20="","",ROSTER!C$20)</f>
        <v/>
      </c>
      <c r="D4743" s="573"/>
      <c r="E4743" s="574"/>
      <c r="F4743" s="576">
        <f>IF(E4743="y",1,IF(E4743="S",1,0))</f>
        <v>0</v>
      </c>
      <c r="G4743" s="582">
        <f>IF(E4743="S",1,0)</f>
        <v>0</v>
      </c>
      <c r="H4743" s="578"/>
      <c r="I4743" s="543"/>
      <c r="J4743" s="542"/>
      <c r="K4743" s="580"/>
      <c r="L4743" s="584"/>
      <c r="M4743" s="585"/>
      <c r="N4743" s="588">
        <f>L4743+J4743</f>
        <v>0</v>
      </c>
      <c r="O4743" s="589"/>
      <c r="P4743" s="542"/>
      <c r="Q4743" s="580"/>
      <c r="R4743" s="584"/>
      <c r="S4743" s="585"/>
      <c r="T4743" s="588">
        <f>R4743-P4743</f>
        <v>0</v>
      </c>
      <c r="U4743" s="589"/>
      <c r="V4743" s="310"/>
      <c r="W4743" s="310"/>
      <c r="X4743" s="578"/>
      <c r="Y4743" s="543"/>
      <c r="Z4743" s="542"/>
      <c r="AA4743" s="543"/>
      <c r="AB4743" s="542"/>
      <c r="AC4743" s="543"/>
      <c r="AD4743" s="542"/>
      <c r="AE4743" s="580"/>
      <c r="AF4743" s="584"/>
      <c r="AG4743" s="585"/>
      <c r="AH4743" s="595">
        <f>IF(AD4743=0,0,(AF4743/AD4743)*100)</f>
        <v>0</v>
      </c>
      <c r="AI4743" s="596"/>
      <c r="AJ4743" s="542"/>
      <c r="AK4743" s="580"/>
      <c r="AL4743" s="584"/>
      <c r="AM4743" s="585"/>
      <c r="AN4743" s="595">
        <f>IF(AJ4743=0,0,(AL4743/AJ4743)*100)</f>
        <v>0</v>
      </c>
      <c r="AO4743" s="596"/>
      <c r="AP4743" s="542"/>
      <c r="AQ4743" s="580"/>
      <c r="AR4743" s="584"/>
      <c r="AS4743" s="585"/>
      <c r="AT4743" s="595">
        <f>IF(AP4743=0,0,(AR4743/AP4743)*100)</f>
        <v>0</v>
      </c>
      <c r="AU4743" s="596"/>
      <c r="AV4743" s="599">
        <f>AD4743+AJ4743+AP4743</f>
        <v>0</v>
      </c>
      <c r="AW4743" s="600"/>
      <c r="AX4743" s="630">
        <f>AF4743+AL4743+AR4743</f>
        <v>0</v>
      </c>
      <c r="AY4743" s="631"/>
      <c r="AZ4743" s="595">
        <f>IF(AV4743=0,0,(AX4743/AV4743)*100)</f>
        <v>0</v>
      </c>
      <c r="BA4743" s="596"/>
      <c r="BB4743" s="542"/>
      <c r="BC4743" s="580"/>
      <c r="BD4743" s="584"/>
      <c r="BE4743" s="585"/>
      <c r="BF4743" s="595">
        <f>IF(BB4743=0,0,(BD4743/BB4743)*100)</f>
        <v>0</v>
      </c>
      <c r="BG4743" s="596"/>
      <c r="BH4743" s="599">
        <f>AV4743+BB4743</f>
        <v>0</v>
      </c>
      <c r="BI4743" s="600"/>
      <c r="BJ4743" s="630">
        <f>AX4743+BD4743</f>
        <v>0</v>
      </c>
      <c r="BK4743" s="631"/>
      <c r="BL4743" s="595">
        <f>IF(BH4743=0,0,(BJ4743/BH4743)*100)</f>
        <v>0</v>
      </c>
      <c r="BM4743" s="596"/>
      <c r="BN4743" s="656">
        <f>(AF4743*2)+(AL4743*2)+(AR4743*3)+BD4743</f>
        <v>0</v>
      </c>
      <c r="BO4743" s="657"/>
      <c r="BP4743" s="658"/>
      <c r="BQ4743" s="676">
        <f t="shared" ref="BQ4743" si="3422">IF(BS4743=0,0,50*BR4743/BS4743)</f>
        <v>0</v>
      </c>
      <c r="BR4743" s="662">
        <f>(BN4743*BU$11)+(N4743*BU$12)+(Z4743*BU$13)+(R4743*BU$14)+(X4743*BU$15)+(AB4743*BU$16)</f>
        <v>0</v>
      </c>
      <c r="BS4743" s="662">
        <f>((BB4743-BD4743)*BU$18)+((AV4743-AX4743)*BU$17)+(H4743*BU$19)+(P4743*BU$20)</f>
        <v>0</v>
      </c>
      <c r="BT4743" s="15"/>
      <c r="BU4743" s="15"/>
      <c r="BV4743" s="95"/>
    </row>
    <row r="4744" spans="1:74" ht="21.75" hidden="1" customHeight="1" x14ac:dyDescent="0.25">
      <c r="A4744" s="95"/>
      <c r="B4744" s="571"/>
      <c r="C4744" s="642" t="str">
        <f>IF(ROSTER!D$20="","",ROSTER!D$20)</f>
        <v/>
      </c>
      <c r="D4744" s="643"/>
      <c r="E4744" s="575"/>
      <c r="F4744" s="577"/>
      <c r="G4744" s="583"/>
      <c r="H4744" s="579"/>
      <c r="I4744" s="545"/>
      <c r="J4744" s="544"/>
      <c r="K4744" s="581"/>
      <c r="L4744" s="586"/>
      <c r="M4744" s="587"/>
      <c r="N4744" s="592"/>
      <c r="O4744" s="603"/>
      <c r="P4744" s="544"/>
      <c r="Q4744" s="581"/>
      <c r="R4744" s="586"/>
      <c r="S4744" s="587"/>
      <c r="T4744" s="592"/>
      <c r="U4744" s="603"/>
      <c r="V4744" s="311"/>
      <c r="W4744" s="311"/>
      <c r="X4744" s="579"/>
      <c r="Y4744" s="545"/>
      <c r="Z4744" s="544"/>
      <c r="AA4744" s="545"/>
      <c r="AB4744" s="544"/>
      <c r="AC4744" s="545"/>
      <c r="AD4744" s="544"/>
      <c r="AE4744" s="581"/>
      <c r="AF4744" s="586"/>
      <c r="AG4744" s="587"/>
      <c r="AH4744" s="626"/>
      <c r="AI4744" s="627"/>
      <c r="AJ4744" s="544"/>
      <c r="AK4744" s="581"/>
      <c r="AL4744" s="586"/>
      <c r="AM4744" s="587"/>
      <c r="AN4744" s="626"/>
      <c r="AO4744" s="627"/>
      <c r="AP4744" s="544"/>
      <c r="AQ4744" s="581"/>
      <c r="AR4744" s="586"/>
      <c r="AS4744" s="587"/>
      <c r="AT4744" s="626"/>
      <c r="AU4744" s="627"/>
      <c r="AV4744" s="628"/>
      <c r="AW4744" s="629"/>
      <c r="AX4744" s="632"/>
      <c r="AY4744" s="633"/>
      <c r="AZ4744" s="626"/>
      <c r="BA4744" s="627"/>
      <c r="BB4744" s="544"/>
      <c r="BC4744" s="581"/>
      <c r="BD4744" s="586"/>
      <c r="BE4744" s="587"/>
      <c r="BF4744" s="626"/>
      <c r="BG4744" s="627"/>
      <c r="BH4744" s="628"/>
      <c r="BI4744" s="629"/>
      <c r="BJ4744" s="632"/>
      <c r="BK4744" s="633"/>
      <c r="BL4744" s="626"/>
      <c r="BM4744" s="627"/>
      <c r="BN4744" s="678"/>
      <c r="BO4744" s="679"/>
      <c r="BP4744" s="680"/>
      <c r="BQ4744" s="677"/>
      <c r="BR4744" s="663"/>
      <c r="BS4744" s="663"/>
      <c r="BT4744" s="15"/>
      <c r="BU4744" s="15"/>
      <c r="BV4744" s="95"/>
    </row>
    <row r="4745" spans="1:74" ht="21.75" hidden="1" customHeight="1" x14ac:dyDescent="0.25">
      <c r="A4745" s="95"/>
      <c r="B4745" s="570" t="str">
        <f>IF(ROSTER!B$22="","",ROSTER!B$22)</f>
        <v/>
      </c>
      <c r="C4745" s="572" t="str">
        <f>IF(ROSTER!C$22="","",ROSTER!C$22)</f>
        <v/>
      </c>
      <c r="D4745" s="573"/>
      <c r="E4745" s="574"/>
      <c r="F4745" s="576">
        <f>IF(E4745="y",1,IF(E4745="S",1,0))</f>
        <v>0</v>
      </c>
      <c r="G4745" s="582">
        <f>IF(E4745="S",1,0)</f>
        <v>0</v>
      </c>
      <c r="H4745" s="578"/>
      <c r="I4745" s="543"/>
      <c r="J4745" s="542"/>
      <c r="K4745" s="580"/>
      <c r="L4745" s="584"/>
      <c r="M4745" s="585"/>
      <c r="N4745" s="588">
        <f>L4745+J4745</f>
        <v>0</v>
      </c>
      <c r="O4745" s="589"/>
      <c r="P4745" s="542"/>
      <c r="Q4745" s="580"/>
      <c r="R4745" s="584"/>
      <c r="S4745" s="585"/>
      <c r="T4745" s="588">
        <f>R4745-P4745</f>
        <v>0</v>
      </c>
      <c r="U4745" s="589"/>
      <c r="V4745" s="310"/>
      <c r="W4745" s="310"/>
      <c r="X4745" s="578"/>
      <c r="Y4745" s="543"/>
      <c r="Z4745" s="542"/>
      <c r="AA4745" s="543"/>
      <c r="AB4745" s="542"/>
      <c r="AC4745" s="543"/>
      <c r="AD4745" s="542"/>
      <c r="AE4745" s="580"/>
      <c r="AF4745" s="584"/>
      <c r="AG4745" s="585"/>
      <c r="AH4745" s="595">
        <f>IF(AD4745=0,0,(AF4745/AD4745)*100)</f>
        <v>0</v>
      </c>
      <c r="AI4745" s="596"/>
      <c r="AJ4745" s="542"/>
      <c r="AK4745" s="580"/>
      <c r="AL4745" s="584"/>
      <c r="AM4745" s="585"/>
      <c r="AN4745" s="595">
        <f>IF(AJ4745=0,0,(AL4745/AJ4745)*100)</f>
        <v>0</v>
      </c>
      <c r="AO4745" s="596"/>
      <c r="AP4745" s="542"/>
      <c r="AQ4745" s="580"/>
      <c r="AR4745" s="584"/>
      <c r="AS4745" s="585"/>
      <c r="AT4745" s="595">
        <f>IF(AP4745=0,0,(AR4745/AP4745)*100)</f>
        <v>0</v>
      </c>
      <c r="AU4745" s="596"/>
      <c r="AV4745" s="599">
        <f>AD4745+AJ4745+AP4745</f>
        <v>0</v>
      </c>
      <c r="AW4745" s="600"/>
      <c r="AX4745" s="630">
        <f>AF4745+AL4745+AR4745</f>
        <v>0</v>
      </c>
      <c r="AY4745" s="631"/>
      <c r="AZ4745" s="595">
        <f>IF(AV4745=0,0,(AX4745/AV4745)*100)</f>
        <v>0</v>
      </c>
      <c r="BA4745" s="596"/>
      <c r="BB4745" s="542"/>
      <c r="BC4745" s="580"/>
      <c r="BD4745" s="584"/>
      <c r="BE4745" s="585"/>
      <c r="BF4745" s="595">
        <f>IF(BB4745=0,0,(BD4745/BB4745)*100)</f>
        <v>0</v>
      </c>
      <c r="BG4745" s="596"/>
      <c r="BH4745" s="599">
        <f>AV4745+BB4745</f>
        <v>0</v>
      </c>
      <c r="BI4745" s="600"/>
      <c r="BJ4745" s="630">
        <f>AX4745+BD4745</f>
        <v>0</v>
      </c>
      <c r="BK4745" s="631"/>
      <c r="BL4745" s="595">
        <f>IF(BH4745=0,0,(BJ4745/BH4745)*100)</f>
        <v>0</v>
      </c>
      <c r="BM4745" s="596"/>
      <c r="BN4745" s="656">
        <f>(AF4745*2)+(AL4745*2)+(AR4745*3)+BD4745</f>
        <v>0</v>
      </c>
      <c r="BO4745" s="657"/>
      <c r="BP4745" s="658"/>
      <c r="BQ4745" s="676">
        <f t="shared" ref="BQ4745" si="3423">IF(BS4745=0,0,50*BR4745/BS4745)</f>
        <v>0</v>
      </c>
      <c r="BR4745" s="662">
        <f>(BN4745*BU$11)+(N4745*BU$12)+(Z4745*BU$13)+(R4745*BU$14)+(X4745*BU$15)+(AB4745*BU$16)</f>
        <v>0</v>
      </c>
      <c r="BS4745" s="662">
        <f>((BB4745-BD4745)*BU$18)+((AV4745-AX4745)*BU$17)+(H4745*BU$19)+(P4745*BU$20)</f>
        <v>0</v>
      </c>
      <c r="BT4745" s="15"/>
      <c r="BU4745" s="15"/>
      <c r="BV4745" s="95"/>
    </row>
    <row r="4746" spans="1:74" ht="21.75" hidden="1" customHeight="1" x14ac:dyDescent="0.25">
      <c r="A4746" s="95"/>
      <c r="B4746" s="571"/>
      <c r="C4746" s="642" t="str">
        <f>IF(ROSTER!D$22="","",ROSTER!D$22)</f>
        <v/>
      </c>
      <c r="D4746" s="643"/>
      <c r="E4746" s="575"/>
      <c r="F4746" s="577"/>
      <c r="G4746" s="583"/>
      <c r="H4746" s="579"/>
      <c r="I4746" s="545"/>
      <c r="J4746" s="544"/>
      <c r="K4746" s="581"/>
      <c r="L4746" s="586"/>
      <c r="M4746" s="587"/>
      <c r="N4746" s="592"/>
      <c r="O4746" s="603"/>
      <c r="P4746" s="544"/>
      <c r="Q4746" s="581"/>
      <c r="R4746" s="586"/>
      <c r="S4746" s="587"/>
      <c r="T4746" s="592"/>
      <c r="U4746" s="603"/>
      <c r="V4746" s="311"/>
      <c r="W4746" s="311"/>
      <c r="X4746" s="579"/>
      <c r="Y4746" s="545"/>
      <c r="Z4746" s="544"/>
      <c r="AA4746" s="545"/>
      <c r="AB4746" s="544"/>
      <c r="AC4746" s="545"/>
      <c r="AD4746" s="544"/>
      <c r="AE4746" s="581"/>
      <c r="AF4746" s="586"/>
      <c r="AG4746" s="587"/>
      <c r="AH4746" s="626"/>
      <c r="AI4746" s="627"/>
      <c r="AJ4746" s="544"/>
      <c r="AK4746" s="581"/>
      <c r="AL4746" s="586"/>
      <c r="AM4746" s="587"/>
      <c r="AN4746" s="626"/>
      <c r="AO4746" s="627"/>
      <c r="AP4746" s="544"/>
      <c r="AQ4746" s="581"/>
      <c r="AR4746" s="586"/>
      <c r="AS4746" s="587"/>
      <c r="AT4746" s="626"/>
      <c r="AU4746" s="627"/>
      <c r="AV4746" s="628"/>
      <c r="AW4746" s="629"/>
      <c r="AX4746" s="632"/>
      <c r="AY4746" s="633"/>
      <c r="AZ4746" s="626"/>
      <c r="BA4746" s="627"/>
      <c r="BB4746" s="544"/>
      <c r="BC4746" s="581"/>
      <c r="BD4746" s="586"/>
      <c r="BE4746" s="587"/>
      <c r="BF4746" s="626"/>
      <c r="BG4746" s="627"/>
      <c r="BH4746" s="628"/>
      <c r="BI4746" s="629"/>
      <c r="BJ4746" s="632"/>
      <c r="BK4746" s="633"/>
      <c r="BL4746" s="626"/>
      <c r="BM4746" s="627"/>
      <c r="BN4746" s="678"/>
      <c r="BO4746" s="679"/>
      <c r="BP4746" s="680"/>
      <c r="BQ4746" s="677"/>
      <c r="BR4746" s="663"/>
      <c r="BS4746" s="663"/>
      <c r="BT4746" s="15"/>
      <c r="BU4746" s="15"/>
      <c r="BV4746" s="95"/>
    </row>
    <row r="4747" spans="1:74" ht="21.75" hidden="1" customHeight="1" x14ac:dyDescent="0.25">
      <c r="A4747" s="95"/>
      <c r="B4747" s="570" t="str">
        <f>IF(ROSTER!B$24="","",ROSTER!B$24)</f>
        <v/>
      </c>
      <c r="C4747" s="572" t="str">
        <f>IF(ROSTER!C$24="","",ROSTER!C$24)</f>
        <v/>
      </c>
      <c r="D4747" s="573"/>
      <c r="E4747" s="574"/>
      <c r="F4747" s="576">
        <f>IF(E4747="y",1,IF(E4747="S",1,0))</f>
        <v>0</v>
      </c>
      <c r="G4747" s="582">
        <f>IF(E4747="S",1,0)</f>
        <v>0</v>
      </c>
      <c r="H4747" s="578"/>
      <c r="I4747" s="543"/>
      <c r="J4747" s="542"/>
      <c r="K4747" s="580"/>
      <c r="L4747" s="584"/>
      <c r="M4747" s="585"/>
      <c r="N4747" s="588">
        <f>L4747+J4747</f>
        <v>0</v>
      </c>
      <c r="O4747" s="589"/>
      <c r="P4747" s="542"/>
      <c r="Q4747" s="580"/>
      <c r="R4747" s="584"/>
      <c r="S4747" s="585"/>
      <c r="T4747" s="588">
        <f>R4747-P4747</f>
        <v>0</v>
      </c>
      <c r="U4747" s="589"/>
      <c r="V4747" s="310"/>
      <c r="W4747" s="310"/>
      <c r="X4747" s="578"/>
      <c r="Y4747" s="543"/>
      <c r="Z4747" s="542"/>
      <c r="AA4747" s="543"/>
      <c r="AB4747" s="542"/>
      <c r="AC4747" s="543"/>
      <c r="AD4747" s="542"/>
      <c r="AE4747" s="580"/>
      <c r="AF4747" s="584"/>
      <c r="AG4747" s="585"/>
      <c r="AH4747" s="595">
        <f>IF(AD4747=0,0,(AF4747/AD4747)*100)</f>
        <v>0</v>
      </c>
      <c r="AI4747" s="596"/>
      <c r="AJ4747" s="542"/>
      <c r="AK4747" s="580"/>
      <c r="AL4747" s="584"/>
      <c r="AM4747" s="585"/>
      <c r="AN4747" s="595">
        <f>IF(AJ4747=0,0,(AL4747/AJ4747)*100)</f>
        <v>0</v>
      </c>
      <c r="AO4747" s="596"/>
      <c r="AP4747" s="542"/>
      <c r="AQ4747" s="580"/>
      <c r="AR4747" s="584"/>
      <c r="AS4747" s="585"/>
      <c r="AT4747" s="595">
        <f>IF(AP4747=0,0,(AR4747/AP4747)*100)</f>
        <v>0</v>
      </c>
      <c r="AU4747" s="596"/>
      <c r="AV4747" s="599">
        <f>AD4747+AJ4747+AP4747</f>
        <v>0</v>
      </c>
      <c r="AW4747" s="600"/>
      <c r="AX4747" s="630">
        <f>AF4747+AL4747+AR4747</f>
        <v>0</v>
      </c>
      <c r="AY4747" s="631"/>
      <c r="AZ4747" s="595">
        <f>IF(AV4747=0,0,(AX4747/AV4747)*100)</f>
        <v>0</v>
      </c>
      <c r="BA4747" s="596"/>
      <c r="BB4747" s="542"/>
      <c r="BC4747" s="580"/>
      <c r="BD4747" s="584"/>
      <c r="BE4747" s="585"/>
      <c r="BF4747" s="595">
        <f>IF(BB4747=0,0,(BD4747/BB4747)*100)</f>
        <v>0</v>
      </c>
      <c r="BG4747" s="596"/>
      <c r="BH4747" s="599">
        <f>AV4747+BB4747</f>
        <v>0</v>
      </c>
      <c r="BI4747" s="600"/>
      <c r="BJ4747" s="630">
        <f>AX4747+BD4747</f>
        <v>0</v>
      </c>
      <c r="BK4747" s="631"/>
      <c r="BL4747" s="595">
        <f>IF(BH4747=0,0,(BJ4747/BH4747)*100)</f>
        <v>0</v>
      </c>
      <c r="BM4747" s="596"/>
      <c r="BN4747" s="656">
        <f>(AF4747*2)+(AL4747*2)+(AR4747*3)+BD4747</f>
        <v>0</v>
      </c>
      <c r="BO4747" s="657"/>
      <c r="BP4747" s="658"/>
      <c r="BQ4747" s="676">
        <f t="shared" ref="BQ4747" si="3424">IF(BS4747=0,0,50*BR4747/BS4747)</f>
        <v>0</v>
      </c>
      <c r="BR4747" s="662">
        <f>(BN4747*BU$11)+(N4747*BU$12)+(Z4747*BU$13)+(R4747*BU$14)+(X4747*BU$15)+(AB4747*BU$16)</f>
        <v>0</v>
      </c>
      <c r="BS4747" s="662">
        <f>((BB4747-BD4747)*BU$18)+((AV4747-AX4747)*BU$17)+(H4747*BU$19)+(P4747*BU$20)</f>
        <v>0</v>
      </c>
      <c r="BT4747" s="15"/>
      <c r="BU4747" s="15"/>
      <c r="BV4747" s="95"/>
    </row>
    <row r="4748" spans="1:74" ht="21.75" hidden="1" customHeight="1" x14ac:dyDescent="0.25">
      <c r="A4748" s="95"/>
      <c r="B4748" s="571"/>
      <c r="C4748" s="642" t="str">
        <f>IF(ROSTER!D$24="","",ROSTER!D$24)</f>
        <v/>
      </c>
      <c r="D4748" s="643"/>
      <c r="E4748" s="575"/>
      <c r="F4748" s="577"/>
      <c r="G4748" s="583"/>
      <c r="H4748" s="579"/>
      <c r="I4748" s="545"/>
      <c r="J4748" s="544"/>
      <c r="K4748" s="581"/>
      <c r="L4748" s="586"/>
      <c r="M4748" s="587"/>
      <c r="N4748" s="592"/>
      <c r="O4748" s="603"/>
      <c r="P4748" s="544"/>
      <c r="Q4748" s="581"/>
      <c r="R4748" s="586"/>
      <c r="S4748" s="587"/>
      <c r="T4748" s="592"/>
      <c r="U4748" s="603"/>
      <c r="V4748" s="311"/>
      <c r="W4748" s="311"/>
      <c r="X4748" s="579"/>
      <c r="Y4748" s="545"/>
      <c r="Z4748" s="544"/>
      <c r="AA4748" s="545"/>
      <c r="AB4748" s="544"/>
      <c r="AC4748" s="545"/>
      <c r="AD4748" s="544"/>
      <c r="AE4748" s="581"/>
      <c r="AF4748" s="586"/>
      <c r="AG4748" s="587"/>
      <c r="AH4748" s="626"/>
      <c r="AI4748" s="627"/>
      <c r="AJ4748" s="544"/>
      <c r="AK4748" s="581"/>
      <c r="AL4748" s="586"/>
      <c r="AM4748" s="587"/>
      <c r="AN4748" s="626"/>
      <c r="AO4748" s="627"/>
      <c r="AP4748" s="544"/>
      <c r="AQ4748" s="581"/>
      <c r="AR4748" s="586"/>
      <c r="AS4748" s="587"/>
      <c r="AT4748" s="626"/>
      <c r="AU4748" s="627"/>
      <c r="AV4748" s="628"/>
      <c r="AW4748" s="629"/>
      <c r="AX4748" s="632"/>
      <c r="AY4748" s="633"/>
      <c r="AZ4748" s="626"/>
      <c r="BA4748" s="627"/>
      <c r="BB4748" s="544"/>
      <c r="BC4748" s="581"/>
      <c r="BD4748" s="586"/>
      <c r="BE4748" s="587"/>
      <c r="BF4748" s="626"/>
      <c r="BG4748" s="627"/>
      <c r="BH4748" s="628"/>
      <c r="BI4748" s="629"/>
      <c r="BJ4748" s="632"/>
      <c r="BK4748" s="633"/>
      <c r="BL4748" s="626"/>
      <c r="BM4748" s="627"/>
      <c r="BN4748" s="678"/>
      <c r="BO4748" s="679"/>
      <c r="BP4748" s="680"/>
      <c r="BQ4748" s="677"/>
      <c r="BR4748" s="663"/>
      <c r="BS4748" s="663"/>
      <c r="BT4748" s="15"/>
      <c r="BU4748" s="15"/>
      <c r="BV4748" s="95"/>
    </row>
    <row r="4749" spans="1:74" ht="21.75" hidden="1" customHeight="1" x14ac:dyDescent="0.25">
      <c r="A4749" s="95"/>
      <c r="B4749" s="570" t="str">
        <f>IF(ROSTER!B$26="","",ROSTER!B$26)</f>
        <v/>
      </c>
      <c r="C4749" s="572" t="str">
        <f>IF(ROSTER!C$26="","",ROSTER!C$26)</f>
        <v/>
      </c>
      <c r="D4749" s="573"/>
      <c r="E4749" s="574"/>
      <c r="F4749" s="576">
        <f>IF(E4749="y",1,IF(E4749="S",1,0))</f>
        <v>0</v>
      </c>
      <c r="G4749" s="582">
        <f>IF(E4749="S",1,0)</f>
        <v>0</v>
      </c>
      <c r="H4749" s="578"/>
      <c r="I4749" s="543"/>
      <c r="J4749" s="542"/>
      <c r="K4749" s="580"/>
      <c r="L4749" s="584"/>
      <c r="M4749" s="585"/>
      <c r="N4749" s="588">
        <f>L4749+J4749</f>
        <v>0</v>
      </c>
      <c r="O4749" s="589"/>
      <c r="P4749" s="542"/>
      <c r="Q4749" s="580"/>
      <c r="R4749" s="584"/>
      <c r="S4749" s="585"/>
      <c r="T4749" s="588">
        <f>R4749-P4749</f>
        <v>0</v>
      </c>
      <c r="U4749" s="589"/>
      <c r="V4749" s="310"/>
      <c r="W4749" s="310"/>
      <c r="X4749" s="578"/>
      <c r="Y4749" s="543"/>
      <c r="Z4749" s="542"/>
      <c r="AA4749" s="543"/>
      <c r="AB4749" s="542"/>
      <c r="AC4749" s="543"/>
      <c r="AD4749" s="542"/>
      <c r="AE4749" s="580"/>
      <c r="AF4749" s="584"/>
      <c r="AG4749" s="585"/>
      <c r="AH4749" s="595">
        <f>IF(AD4749=0,0,(AF4749/AD4749)*100)</f>
        <v>0</v>
      </c>
      <c r="AI4749" s="596"/>
      <c r="AJ4749" s="542"/>
      <c r="AK4749" s="580"/>
      <c r="AL4749" s="584"/>
      <c r="AM4749" s="585"/>
      <c r="AN4749" s="595">
        <f>IF(AJ4749=0,0,(AL4749/AJ4749)*100)</f>
        <v>0</v>
      </c>
      <c r="AO4749" s="596"/>
      <c r="AP4749" s="542"/>
      <c r="AQ4749" s="580"/>
      <c r="AR4749" s="584"/>
      <c r="AS4749" s="585"/>
      <c r="AT4749" s="595">
        <f>IF(AP4749=0,0,(AR4749/AP4749)*100)</f>
        <v>0</v>
      </c>
      <c r="AU4749" s="596"/>
      <c r="AV4749" s="599">
        <f>AD4749+AJ4749+AP4749</f>
        <v>0</v>
      </c>
      <c r="AW4749" s="600"/>
      <c r="AX4749" s="630">
        <f>AF4749+AL4749+AR4749</f>
        <v>0</v>
      </c>
      <c r="AY4749" s="631"/>
      <c r="AZ4749" s="595">
        <f>IF(AV4749=0,0,(AX4749/AV4749)*100)</f>
        <v>0</v>
      </c>
      <c r="BA4749" s="596"/>
      <c r="BB4749" s="542"/>
      <c r="BC4749" s="580"/>
      <c r="BD4749" s="584"/>
      <c r="BE4749" s="585"/>
      <c r="BF4749" s="595">
        <f>IF(BB4749=0,0,(BD4749/BB4749)*100)</f>
        <v>0</v>
      </c>
      <c r="BG4749" s="596"/>
      <c r="BH4749" s="599">
        <f>AV4749+BB4749</f>
        <v>0</v>
      </c>
      <c r="BI4749" s="600"/>
      <c r="BJ4749" s="630">
        <f>AX4749+BD4749</f>
        <v>0</v>
      </c>
      <c r="BK4749" s="631"/>
      <c r="BL4749" s="595">
        <f>IF(BH4749=0,0,(BJ4749/BH4749)*100)</f>
        <v>0</v>
      </c>
      <c r="BM4749" s="596"/>
      <c r="BN4749" s="656">
        <f>(AF4749*2)+(AL4749*2)+(AR4749*3)+BD4749</f>
        <v>0</v>
      </c>
      <c r="BO4749" s="657"/>
      <c r="BP4749" s="658"/>
      <c r="BQ4749" s="676">
        <f t="shared" ref="BQ4749" si="3425">IF(BS4749=0,0,50*BR4749/BS4749)</f>
        <v>0</v>
      </c>
      <c r="BR4749" s="662">
        <f>(BN4749*BU$11)+(N4749*BU$12)+(Z4749*BU$13)+(R4749*BU$14)+(X4749*BU$15)+(AB4749*BU$16)</f>
        <v>0</v>
      </c>
      <c r="BS4749" s="662">
        <f>((BB4749-BD4749)*BU$18)+((AV4749-AX4749)*BU$17)+(H4749*BU$19)+(P4749*BU$20)</f>
        <v>0</v>
      </c>
      <c r="BT4749" s="15"/>
      <c r="BU4749" s="15"/>
      <c r="BV4749" s="95"/>
    </row>
    <row r="4750" spans="1:74" ht="21.75" hidden="1" customHeight="1" x14ac:dyDescent="0.25">
      <c r="A4750" s="95"/>
      <c r="B4750" s="571"/>
      <c r="C4750" s="642" t="str">
        <f>IF(ROSTER!D$26="","",ROSTER!D$26)</f>
        <v/>
      </c>
      <c r="D4750" s="643"/>
      <c r="E4750" s="575"/>
      <c r="F4750" s="577"/>
      <c r="G4750" s="583"/>
      <c r="H4750" s="579"/>
      <c r="I4750" s="545"/>
      <c r="J4750" s="544"/>
      <c r="K4750" s="581"/>
      <c r="L4750" s="586"/>
      <c r="M4750" s="587"/>
      <c r="N4750" s="592"/>
      <c r="O4750" s="603"/>
      <c r="P4750" s="544"/>
      <c r="Q4750" s="581"/>
      <c r="R4750" s="586"/>
      <c r="S4750" s="587"/>
      <c r="T4750" s="592"/>
      <c r="U4750" s="603"/>
      <c r="V4750" s="311"/>
      <c r="W4750" s="311"/>
      <c r="X4750" s="579"/>
      <c r="Y4750" s="545"/>
      <c r="Z4750" s="544"/>
      <c r="AA4750" s="545"/>
      <c r="AB4750" s="544"/>
      <c r="AC4750" s="545"/>
      <c r="AD4750" s="544"/>
      <c r="AE4750" s="581"/>
      <c r="AF4750" s="586"/>
      <c r="AG4750" s="587"/>
      <c r="AH4750" s="626"/>
      <c r="AI4750" s="627"/>
      <c r="AJ4750" s="544"/>
      <c r="AK4750" s="581"/>
      <c r="AL4750" s="586"/>
      <c r="AM4750" s="587"/>
      <c r="AN4750" s="626"/>
      <c r="AO4750" s="627"/>
      <c r="AP4750" s="544"/>
      <c r="AQ4750" s="581"/>
      <c r="AR4750" s="586"/>
      <c r="AS4750" s="587"/>
      <c r="AT4750" s="626"/>
      <c r="AU4750" s="627"/>
      <c r="AV4750" s="628"/>
      <c r="AW4750" s="629"/>
      <c r="AX4750" s="632"/>
      <c r="AY4750" s="633"/>
      <c r="AZ4750" s="626"/>
      <c r="BA4750" s="627"/>
      <c r="BB4750" s="544"/>
      <c r="BC4750" s="581"/>
      <c r="BD4750" s="586"/>
      <c r="BE4750" s="587"/>
      <c r="BF4750" s="626"/>
      <c r="BG4750" s="627"/>
      <c r="BH4750" s="628"/>
      <c r="BI4750" s="629"/>
      <c r="BJ4750" s="632"/>
      <c r="BK4750" s="633"/>
      <c r="BL4750" s="626"/>
      <c r="BM4750" s="627"/>
      <c r="BN4750" s="678"/>
      <c r="BO4750" s="679"/>
      <c r="BP4750" s="680"/>
      <c r="BQ4750" s="677"/>
      <c r="BR4750" s="663"/>
      <c r="BS4750" s="663"/>
      <c r="BT4750" s="15"/>
      <c r="BU4750" s="15"/>
      <c r="BV4750" s="95"/>
    </row>
    <row r="4751" spans="1:74" ht="21.75" hidden="1" customHeight="1" x14ac:dyDescent="0.25">
      <c r="A4751" s="95"/>
      <c r="B4751" s="570" t="str">
        <f>IF(ROSTER!B$28="","",ROSTER!B$28)</f>
        <v/>
      </c>
      <c r="C4751" s="572" t="str">
        <f>IF(ROSTER!C$28="","",ROSTER!C$28)</f>
        <v/>
      </c>
      <c r="D4751" s="573"/>
      <c r="E4751" s="574"/>
      <c r="F4751" s="576">
        <f>IF(E4751="y",1,IF(E4751="S",1,0))</f>
        <v>0</v>
      </c>
      <c r="G4751" s="582">
        <f>IF(E4751="S",1,0)</f>
        <v>0</v>
      </c>
      <c r="H4751" s="578"/>
      <c r="I4751" s="543"/>
      <c r="J4751" s="542"/>
      <c r="K4751" s="580"/>
      <c r="L4751" s="584"/>
      <c r="M4751" s="585"/>
      <c r="N4751" s="588">
        <f>L4751+J4751</f>
        <v>0</v>
      </c>
      <c r="O4751" s="589"/>
      <c r="P4751" s="542"/>
      <c r="Q4751" s="580"/>
      <c r="R4751" s="584"/>
      <c r="S4751" s="585"/>
      <c r="T4751" s="588">
        <f>R4751-P4751</f>
        <v>0</v>
      </c>
      <c r="U4751" s="589"/>
      <c r="V4751" s="310"/>
      <c r="W4751" s="310"/>
      <c r="X4751" s="578"/>
      <c r="Y4751" s="543"/>
      <c r="Z4751" s="542"/>
      <c r="AA4751" s="543"/>
      <c r="AB4751" s="542"/>
      <c r="AC4751" s="543"/>
      <c r="AD4751" s="542"/>
      <c r="AE4751" s="580"/>
      <c r="AF4751" s="584"/>
      <c r="AG4751" s="585"/>
      <c r="AH4751" s="595">
        <f>IF(AD4751=0,0,(AF4751/AD4751)*100)</f>
        <v>0</v>
      </c>
      <c r="AI4751" s="596"/>
      <c r="AJ4751" s="542"/>
      <c r="AK4751" s="580"/>
      <c r="AL4751" s="584"/>
      <c r="AM4751" s="585"/>
      <c r="AN4751" s="595">
        <f>IF(AJ4751=0,0,(AL4751/AJ4751)*100)</f>
        <v>0</v>
      </c>
      <c r="AO4751" s="596"/>
      <c r="AP4751" s="542"/>
      <c r="AQ4751" s="580"/>
      <c r="AR4751" s="584"/>
      <c r="AS4751" s="585"/>
      <c r="AT4751" s="595">
        <f>IF(AP4751=0,0,(AR4751/AP4751)*100)</f>
        <v>0</v>
      </c>
      <c r="AU4751" s="596"/>
      <c r="AV4751" s="599">
        <f>AD4751+AJ4751+AP4751</f>
        <v>0</v>
      </c>
      <c r="AW4751" s="600"/>
      <c r="AX4751" s="630">
        <f>AF4751+AL4751+AR4751</f>
        <v>0</v>
      </c>
      <c r="AY4751" s="631"/>
      <c r="AZ4751" s="595">
        <f>IF(AV4751=0,0,(AX4751/AV4751)*100)</f>
        <v>0</v>
      </c>
      <c r="BA4751" s="596"/>
      <c r="BB4751" s="542"/>
      <c r="BC4751" s="580"/>
      <c r="BD4751" s="584"/>
      <c r="BE4751" s="585"/>
      <c r="BF4751" s="595">
        <f>IF(BB4751=0,0,(BD4751/BB4751)*100)</f>
        <v>0</v>
      </c>
      <c r="BG4751" s="596"/>
      <c r="BH4751" s="599">
        <f>AV4751+BB4751</f>
        <v>0</v>
      </c>
      <c r="BI4751" s="600"/>
      <c r="BJ4751" s="630">
        <f>AX4751+BD4751</f>
        <v>0</v>
      </c>
      <c r="BK4751" s="631"/>
      <c r="BL4751" s="595">
        <f>IF(BH4751=0,0,(BJ4751/BH4751)*100)</f>
        <v>0</v>
      </c>
      <c r="BM4751" s="596"/>
      <c r="BN4751" s="656">
        <f>(AF4751*2)+(AL4751*2)+(AR4751*3)+BD4751</f>
        <v>0</v>
      </c>
      <c r="BO4751" s="657"/>
      <c r="BP4751" s="658"/>
      <c r="BQ4751" s="676">
        <f t="shared" ref="BQ4751" si="3426">IF(BS4751=0,0,50*BR4751/BS4751)</f>
        <v>0</v>
      </c>
      <c r="BR4751" s="662">
        <f>(BN4751*BU$11)+(N4751*BU$12)+(Z4751*BU$13)+(R4751*BU$14)+(X4751*BU$15)+(AB4751*BU$16)</f>
        <v>0</v>
      </c>
      <c r="BS4751" s="662">
        <f>((BB4751-BD4751)*BU$18)+((AV4751-AX4751)*BU$17)+(H4751*BU$19)+(P4751*BU$20)</f>
        <v>0</v>
      </c>
      <c r="BT4751" s="15"/>
      <c r="BU4751" s="15"/>
      <c r="BV4751" s="95"/>
    </row>
    <row r="4752" spans="1:74" ht="21.75" hidden="1" customHeight="1" x14ac:dyDescent="0.25">
      <c r="A4752" s="95"/>
      <c r="B4752" s="571"/>
      <c r="C4752" s="642" t="str">
        <f>IF(ROSTER!D$28="","",ROSTER!D$28)</f>
        <v/>
      </c>
      <c r="D4752" s="643"/>
      <c r="E4752" s="575"/>
      <c r="F4752" s="577"/>
      <c r="G4752" s="583"/>
      <c r="H4752" s="579"/>
      <c r="I4752" s="545"/>
      <c r="J4752" s="544"/>
      <c r="K4752" s="581"/>
      <c r="L4752" s="586"/>
      <c r="M4752" s="587"/>
      <c r="N4752" s="592"/>
      <c r="O4752" s="603"/>
      <c r="P4752" s="544"/>
      <c r="Q4752" s="581"/>
      <c r="R4752" s="586"/>
      <c r="S4752" s="587"/>
      <c r="T4752" s="592"/>
      <c r="U4752" s="603"/>
      <c r="V4752" s="311"/>
      <c r="W4752" s="311"/>
      <c r="X4752" s="579"/>
      <c r="Y4752" s="545"/>
      <c r="Z4752" s="544"/>
      <c r="AA4752" s="545"/>
      <c r="AB4752" s="544"/>
      <c r="AC4752" s="545"/>
      <c r="AD4752" s="544"/>
      <c r="AE4752" s="581"/>
      <c r="AF4752" s="586"/>
      <c r="AG4752" s="587"/>
      <c r="AH4752" s="626"/>
      <c r="AI4752" s="627"/>
      <c r="AJ4752" s="544"/>
      <c r="AK4752" s="581"/>
      <c r="AL4752" s="586"/>
      <c r="AM4752" s="587"/>
      <c r="AN4752" s="626"/>
      <c r="AO4752" s="627"/>
      <c r="AP4752" s="544"/>
      <c r="AQ4752" s="581"/>
      <c r="AR4752" s="586"/>
      <c r="AS4752" s="587"/>
      <c r="AT4752" s="626"/>
      <c r="AU4752" s="627"/>
      <c r="AV4752" s="628"/>
      <c r="AW4752" s="629"/>
      <c r="AX4752" s="632"/>
      <c r="AY4752" s="633"/>
      <c r="AZ4752" s="626"/>
      <c r="BA4752" s="627"/>
      <c r="BB4752" s="544"/>
      <c r="BC4752" s="581"/>
      <c r="BD4752" s="586"/>
      <c r="BE4752" s="587"/>
      <c r="BF4752" s="626"/>
      <c r="BG4752" s="627"/>
      <c r="BH4752" s="628"/>
      <c r="BI4752" s="629"/>
      <c r="BJ4752" s="632"/>
      <c r="BK4752" s="633"/>
      <c r="BL4752" s="626"/>
      <c r="BM4752" s="627"/>
      <c r="BN4752" s="678"/>
      <c r="BO4752" s="679"/>
      <c r="BP4752" s="680"/>
      <c r="BQ4752" s="677"/>
      <c r="BR4752" s="663"/>
      <c r="BS4752" s="663"/>
      <c r="BT4752" s="15"/>
      <c r="BU4752" s="15"/>
      <c r="BV4752" s="95"/>
    </row>
    <row r="4753" spans="1:74" ht="21.75" hidden="1" customHeight="1" x14ac:dyDescent="0.25">
      <c r="A4753" s="95"/>
      <c r="B4753" s="570" t="str">
        <f>IF(ROSTER!B$30="","",ROSTER!B$30)</f>
        <v/>
      </c>
      <c r="C4753" s="572" t="str">
        <f>IF(ROSTER!C$30="","",ROSTER!C$30)</f>
        <v/>
      </c>
      <c r="D4753" s="573"/>
      <c r="E4753" s="574"/>
      <c r="F4753" s="576">
        <f>IF(E4753="y",1,IF(E4753="S",1,0))</f>
        <v>0</v>
      </c>
      <c r="G4753" s="582">
        <f>IF(E4753="S",1,0)</f>
        <v>0</v>
      </c>
      <c r="H4753" s="578"/>
      <c r="I4753" s="543"/>
      <c r="J4753" s="542"/>
      <c r="K4753" s="580"/>
      <c r="L4753" s="584"/>
      <c r="M4753" s="585"/>
      <c r="N4753" s="588">
        <f>L4753+J4753</f>
        <v>0</v>
      </c>
      <c r="O4753" s="589"/>
      <c r="P4753" s="542"/>
      <c r="Q4753" s="580"/>
      <c r="R4753" s="584"/>
      <c r="S4753" s="585"/>
      <c r="T4753" s="588">
        <f>R4753-P4753</f>
        <v>0</v>
      </c>
      <c r="U4753" s="589"/>
      <c r="V4753" s="310"/>
      <c r="W4753" s="310"/>
      <c r="X4753" s="578"/>
      <c r="Y4753" s="543"/>
      <c r="Z4753" s="542"/>
      <c r="AA4753" s="543"/>
      <c r="AB4753" s="542"/>
      <c r="AC4753" s="543"/>
      <c r="AD4753" s="542"/>
      <c r="AE4753" s="580"/>
      <c r="AF4753" s="584"/>
      <c r="AG4753" s="585"/>
      <c r="AH4753" s="595">
        <f>IF(AD4753=0,0,(AF4753/AD4753)*100)</f>
        <v>0</v>
      </c>
      <c r="AI4753" s="596"/>
      <c r="AJ4753" s="542"/>
      <c r="AK4753" s="580"/>
      <c r="AL4753" s="584"/>
      <c r="AM4753" s="585"/>
      <c r="AN4753" s="595">
        <f>IF(AJ4753=0,0,(AL4753/AJ4753)*100)</f>
        <v>0</v>
      </c>
      <c r="AO4753" s="596"/>
      <c r="AP4753" s="542"/>
      <c r="AQ4753" s="580"/>
      <c r="AR4753" s="584"/>
      <c r="AS4753" s="585"/>
      <c r="AT4753" s="595">
        <f>IF(AP4753=0,0,(AR4753/AP4753)*100)</f>
        <v>0</v>
      </c>
      <c r="AU4753" s="596"/>
      <c r="AV4753" s="599">
        <f>AD4753+AJ4753+AP4753</f>
        <v>0</v>
      </c>
      <c r="AW4753" s="600"/>
      <c r="AX4753" s="630">
        <f>AF4753+AL4753+AR4753</f>
        <v>0</v>
      </c>
      <c r="AY4753" s="631"/>
      <c r="AZ4753" s="595">
        <f>IF(AV4753=0,0,(AX4753/AV4753)*100)</f>
        <v>0</v>
      </c>
      <c r="BA4753" s="596"/>
      <c r="BB4753" s="542"/>
      <c r="BC4753" s="580"/>
      <c r="BD4753" s="584"/>
      <c r="BE4753" s="585"/>
      <c r="BF4753" s="595">
        <f>IF(BB4753=0,0,(BD4753/BB4753)*100)</f>
        <v>0</v>
      </c>
      <c r="BG4753" s="596"/>
      <c r="BH4753" s="599">
        <f>AV4753+BB4753</f>
        <v>0</v>
      </c>
      <c r="BI4753" s="600"/>
      <c r="BJ4753" s="630">
        <f>AX4753+BD4753</f>
        <v>0</v>
      </c>
      <c r="BK4753" s="631"/>
      <c r="BL4753" s="595">
        <f>IF(BH4753=0,0,(BJ4753/BH4753)*100)</f>
        <v>0</v>
      </c>
      <c r="BM4753" s="596"/>
      <c r="BN4753" s="656">
        <f>(AF4753*2)+(AL4753*2)+(AR4753*3)+BD4753</f>
        <v>0</v>
      </c>
      <c r="BO4753" s="657"/>
      <c r="BP4753" s="658"/>
      <c r="BQ4753" s="676">
        <f t="shared" ref="BQ4753" si="3427">IF(BS4753=0,0,50*BR4753/BS4753)</f>
        <v>0</v>
      </c>
      <c r="BR4753" s="662">
        <f>(BN4753*BU$11)+(N4753*BU$12)+(Z4753*BU$13)+(R4753*BU$14)+(X4753*BU$15)+(AB4753*BU$16)</f>
        <v>0</v>
      </c>
      <c r="BS4753" s="662">
        <f>((BB4753-BD4753)*BU$18)+((AV4753-AX4753)*BU$17)+(H4753*BU$19)+(P4753*BU$20)</f>
        <v>0</v>
      </c>
      <c r="BT4753" s="15"/>
      <c r="BU4753" s="15"/>
      <c r="BV4753" s="95"/>
    </row>
    <row r="4754" spans="1:74" ht="21.75" hidden="1" customHeight="1" x14ac:dyDescent="0.25">
      <c r="A4754" s="95"/>
      <c r="B4754" s="571"/>
      <c r="C4754" s="642" t="str">
        <f>IF(ROSTER!D$30="","",ROSTER!D$30)</f>
        <v/>
      </c>
      <c r="D4754" s="643"/>
      <c r="E4754" s="575"/>
      <c r="F4754" s="577"/>
      <c r="G4754" s="583"/>
      <c r="H4754" s="579"/>
      <c r="I4754" s="545"/>
      <c r="J4754" s="544"/>
      <c r="K4754" s="581"/>
      <c r="L4754" s="586"/>
      <c r="M4754" s="587"/>
      <c r="N4754" s="592"/>
      <c r="O4754" s="603"/>
      <c r="P4754" s="544"/>
      <c r="Q4754" s="581"/>
      <c r="R4754" s="586"/>
      <c r="S4754" s="587"/>
      <c r="T4754" s="592"/>
      <c r="U4754" s="603"/>
      <c r="V4754" s="311"/>
      <c r="W4754" s="311"/>
      <c r="X4754" s="579"/>
      <c r="Y4754" s="545"/>
      <c r="Z4754" s="544"/>
      <c r="AA4754" s="545"/>
      <c r="AB4754" s="544"/>
      <c r="AC4754" s="545"/>
      <c r="AD4754" s="544"/>
      <c r="AE4754" s="581"/>
      <c r="AF4754" s="586"/>
      <c r="AG4754" s="587"/>
      <c r="AH4754" s="626"/>
      <c r="AI4754" s="627"/>
      <c r="AJ4754" s="544"/>
      <c r="AK4754" s="581"/>
      <c r="AL4754" s="586"/>
      <c r="AM4754" s="587"/>
      <c r="AN4754" s="626"/>
      <c r="AO4754" s="627"/>
      <c r="AP4754" s="544"/>
      <c r="AQ4754" s="581"/>
      <c r="AR4754" s="586"/>
      <c r="AS4754" s="587"/>
      <c r="AT4754" s="626"/>
      <c r="AU4754" s="627"/>
      <c r="AV4754" s="628"/>
      <c r="AW4754" s="629"/>
      <c r="AX4754" s="632"/>
      <c r="AY4754" s="633"/>
      <c r="AZ4754" s="626"/>
      <c r="BA4754" s="627"/>
      <c r="BB4754" s="544"/>
      <c r="BC4754" s="581"/>
      <c r="BD4754" s="586"/>
      <c r="BE4754" s="587"/>
      <c r="BF4754" s="626"/>
      <c r="BG4754" s="627"/>
      <c r="BH4754" s="628"/>
      <c r="BI4754" s="629"/>
      <c r="BJ4754" s="632"/>
      <c r="BK4754" s="633"/>
      <c r="BL4754" s="626"/>
      <c r="BM4754" s="627"/>
      <c r="BN4754" s="678"/>
      <c r="BO4754" s="679"/>
      <c r="BP4754" s="680"/>
      <c r="BQ4754" s="677"/>
      <c r="BR4754" s="663"/>
      <c r="BS4754" s="663"/>
      <c r="BT4754" s="15"/>
      <c r="BU4754" s="15"/>
      <c r="BV4754" s="95"/>
    </row>
    <row r="4755" spans="1:74" ht="21.75" hidden="1" customHeight="1" x14ac:dyDescent="0.25">
      <c r="A4755" s="95"/>
      <c r="B4755" s="570" t="str">
        <f>IF(ROSTER!B$32="","",ROSTER!B$32)</f>
        <v/>
      </c>
      <c r="C4755" s="572" t="str">
        <f>IF(ROSTER!C$32="","",ROSTER!C$32)</f>
        <v/>
      </c>
      <c r="D4755" s="573"/>
      <c r="E4755" s="574"/>
      <c r="F4755" s="576">
        <f>IF(E4755="y",1,IF(E4755="S",1,0))</f>
        <v>0</v>
      </c>
      <c r="G4755" s="582">
        <f>IF(E4755="S",1,0)</f>
        <v>0</v>
      </c>
      <c r="H4755" s="578"/>
      <c r="I4755" s="543"/>
      <c r="J4755" s="542"/>
      <c r="K4755" s="580"/>
      <c r="L4755" s="584"/>
      <c r="M4755" s="585"/>
      <c r="N4755" s="588">
        <f>L4755+J4755</f>
        <v>0</v>
      </c>
      <c r="O4755" s="589"/>
      <c r="P4755" s="542"/>
      <c r="Q4755" s="580"/>
      <c r="R4755" s="584"/>
      <c r="S4755" s="585"/>
      <c r="T4755" s="588">
        <f>R4755-P4755</f>
        <v>0</v>
      </c>
      <c r="U4755" s="589"/>
      <c r="V4755" s="310"/>
      <c r="W4755" s="310"/>
      <c r="X4755" s="578"/>
      <c r="Y4755" s="543"/>
      <c r="Z4755" s="542"/>
      <c r="AA4755" s="543"/>
      <c r="AB4755" s="542"/>
      <c r="AC4755" s="543"/>
      <c r="AD4755" s="542"/>
      <c r="AE4755" s="580"/>
      <c r="AF4755" s="584"/>
      <c r="AG4755" s="585"/>
      <c r="AH4755" s="595">
        <f>IF(AD4755=0,0,(AF4755/AD4755)*100)</f>
        <v>0</v>
      </c>
      <c r="AI4755" s="596"/>
      <c r="AJ4755" s="542"/>
      <c r="AK4755" s="580"/>
      <c r="AL4755" s="584"/>
      <c r="AM4755" s="585"/>
      <c r="AN4755" s="595">
        <f>IF(AJ4755=0,0,(AL4755/AJ4755)*100)</f>
        <v>0</v>
      </c>
      <c r="AO4755" s="596"/>
      <c r="AP4755" s="542"/>
      <c r="AQ4755" s="580"/>
      <c r="AR4755" s="584"/>
      <c r="AS4755" s="585"/>
      <c r="AT4755" s="595">
        <f>IF(AP4755=0,0,(AR4755/AP4755)*100)</f>
        <v>0</v>
      </c>
      <c r="AU4755" s="596"/>
      <c r="AV4755" s="599">
        <f>AD4755+AJ4755+AP4755</f>
        <v>0</v>
      </c>
      <c r="AW4755" s="600"/>
      <c r="AX4755" s="630">
        <f>AF4755+AL4755+AR4755</f>
        <v>0</v>
      </c>
      <c r="AY4755" s="631"/>
      <c r="AZ4755" s="595">
        <f>IF(AV4755=0,0,(AX4755/AV4755)*100)</f>
        <v>0</v>
      </c>
      <c r="BA4755" s="596"/>
      <c r="BB4755" s="542"/>
      <c r="BC4755" s="580"/>
      <c r="BD4755" s="584"/>
      <c r="BE4755" s="585"/>
      <c r="BF4755" s="595">
        <f>IF(BB4755=0,0,(BD4755/BB4755)*100)</f>
        <v>0</v>
      </c>
      <c r="BG4755" s="596"/>
      <c r="BH4755" s="599">
        <f>AV4755+BB4755</f>
        <v>0</v>
      </c>
      <c r="BI4755" s="600"/>
      <c r="BJ4755" s="630">
        <f>AX4755+BD4755</f>
        <v>0</v>
      </c>
      <c r="BK4755" s="631"/>
      <c r="BL4755" s="595">
        <f>IF(BH4755=0,0,(BJ4755/BH4755)*100)</f>
        <v>0</v>
      </c>
      <c r="BM4755" s="596"/>
      <c r="BN4755" s="656">
        <f>(AF4755*2)+(AL4755*2)+(AR4755*3)+BD4755</f>
        <v>0</v>
      </c>
      <c r="BO4755" s="657"/>
      <c r="BP4755" s="658"/>
      <c r="BQ4755" s="676">
        <f t="shared" ref="BQ4755" si="3428">IF(BS4755=0,0,50*BR4755/BS4755)</f>
        <v>0</v>
      </c>
      <c r="BR4755" s="662">
        <f>(BN4755*BU$11)+(N4755*BU$12)+(Z4755*BU$13)+(R4755*BU$14)+(X4755*BU$15)+(AB4755*BU$16)</f>
        <v>0</v>
      </c>
      <c r="BS4755" s="662">
        <f>((BB4755-BD4755)*BU$18)+((AV4755-AX4755)*BU$17)+(H4755*BU$19)+(P4755*BU$20)</f>
        <v>0</v>
      </c>
      <c r="BT4755" s="15"/>
      <c r="BU4755" s="15"/>
      <c r="BV4755" s="95"/>
    </row>
    <row r="4756" spans="1:74" ht="21.75" hidden="1" customHeight="1" x14ac:dyDescent="0.25">
      <c r="A4756" s="95"/>
      <c r="B4756" s="571"/>
      <c r="C4756" s="642" t="str">
        <f>IF(ROSTER!D$32="","",ROSTER!D$32)</f>
        <v/>
      </c>
      <c r="D4756" s="643"/>
      <c r="E4756" s="575"/>
      <c r="F4756" s="577"/>
      <c r="G4756" s="583"/>
      <c r="H4756" s="579"/>
      <c r="I4756" s="545"/>
      <c r="J4756" s="544"/>
      <c r="K4756" s="581"/>
      <c r="L4756" s="586"/>
      <c r="M4756" s="587"/>
      <c r="N4756" s="592"/>
      <c r="O4756" s="603"/>
      <c r="P4756" s="544"/>
      <c r="Q4756" s="581"/>
      <c r="R4756" s="586"/>
      <c r="S4756" s="587"/>
      <c r="T4756" s="592"/>
      <c r="U4756" s="603"/>
      <c r="V4756" s="311"/>
      <c r="W4756" s="311"/>
      <c r="X4756" s="579"/>
      <c r="Y4756" s="545"/>
      <c r="Z4756" s="544"/>
      <c r="AA4756" s="545"/>
      <c r="AB4756" s="544"/>
      <c r="AC4756" s="545"/>
      <c r="AD4756" s="544"/>
      <c r="AE4756" s="581"/>
      <c r="AF4756" s="586"/>
      <c r="AG4756" s="587"/>
      <c r="AH4756" s="626"/>
      <c r="AI4756" s="627"/>
      <c r="AJ4756" s="544"/>
      <c r="AK4756" s="581"/>
      <c r="AL4756" s="586"/>
      <c r="AM4756" s="587"/>
      <c r="AN4756" s="626"/>
      <c r="AO4756" s="627"/>
      <c r="AP4756" s="544"/>
      <c r="AQ4756" s="581"/>
      <c r="AR4756" s="586"/>
      <c r="AS4756" s="587"/>
      <c r="AT4756" s="626"/>
      <c r="AU4756" s="627"/>
      <c r="AV4756" s="628"/>
      <c r="AW4756" s="629"/>
      <c r="AX4756" s="632"/>
      <c r="AY4756" s="633"/>
      <c r="AZ4756" s="626"/>
      <c r="BA4756" s="627"/>
      <c r="BB4756" s="544"/>
      <c r="BC4756" s="581"/>
      <c r="BD4756" s="586"/>
      <c r="BE4756" s="587"/>
      <c r="BF4756" s="626"/>
      <c r="BG4756" s="627"/>
      <c r="BH4756" s="628"/>
      <c r="BI4756" s="629"/>
      <c r="BJ4756" s="632"/>
      <c r="BK4756" s="633"/>
      <c r="BL4756" s="626"/>
      <c r="BM4756" s="627"/>
      <c r="BN4756" s="678"/>
      <c r="BO4756" s="679"/>
      <c r="BP4756" s="680"/>
      <c r="BQ4756" s="677"/>
      <c r="BR4756" s="663"/>
      <c r="BS4756" s="663"/>
      <c r="BT4756" s="15"/>
      <c r="BU4756" s="15"/>
      <c r="BV4756" s="95"/>
    </row>
    <row r="4757" spans="1:74" ht="21.75" hidden="1" customHeight="1" x14ac:dyDescent="0.25">
      <c r="A4757" s="95"/>
      <c r="B4757" s="570" t="str">
        <f>IF(ROSTER!B$34="","",ROSTER!B$34)</f>
        <v/>
      </c>
      <c r="C4757" s="572" t="str">
        <f>IF(ROSTER!C$34="","",ROSTER!C$34)</f>
        <v/>
      </c>
      <c r="D4757" s="573"/>
      <c r="E4757" s="574"/>
      <c r="F4757" s="576">
        <f>IF(E4757="y",1,IF(E4757="S",1,0))</f>
        <v>0</v>
      </c>
      <c r="G4757" s="582">
        <f>IF(E4757="S",1,0)</f>
        <v>0</v>
      </c>
      <c r="H4757" s="578"/>
      <c r="I4757" s="543"/>
      <c r="J4757" s="542"/>
      <c r="K4757" s="580"/>
      <c r="L4757" s="584"/>
      <c r="M4757" s="585"/>
      <c r="N4757" s="588">
        <f>L4757+J4757</f>
        <v>0</v>
      </c>
      <c r="O4757" s="589"/>
      <c r="P4757" s="542"/>
      <c r="Q4757" s="580"/>
      <c r="R4757" s="584"/>
      <c r="S4757" s="585"/>
      <c r="T4757" s="588">
        <f>R4757-P4757</f>
        <v>0</v>
      </c>
      <c r="U4757" s="589"/>
      <c r="V4757" s="310"/>
      <c r="W4757" s="310"/>
      <c r="X4757" s="578"/>
      <c r="Y4757" s="543"/>
      <c r="Z4757" s="542"/>
      <c r="AA4757" s="543"/>
      <c r="AB4757" s="542"/>
      <c r="AC4757" s="543"/>
      <c r="AD4757" s="542"/>
      <c r="AE4757" s="580"/>
      <c r="AF4757" s="584"/>
      <c r="AG4757" s="585"/>
      <c r="AH4757" s="595">
        <f>IF(AD4757=0,0,(AF4757/AD4757)*100)</f>
        <v>0</v>
      </c>
      <c r="AI4757" s="596"/>
      <c r="AJ4757" s="542"/>
      <c r="AK4757" s="580"/>
      <c r="AL4757" s="584"/>
      <c r="AM4757" s="585"/>
      <c r="AN4757" s="595">
        <f>IF(AJ4757=0,0,(AL4757/AJ4757)*100)</f>
        <v>0</v>
      </c>
      <c r="AO4757" s="596"/>
      <c r="AP4757" s="542"/>
      <c r="AQ4757" s="580"/>
      <c r="AR4757" s="584"/>
      <c r="AS4757" s="585"/>
      <c r="AT4757" s="595">
        <f>IF(AP4757=0,0,(AR4757/AP4757)*100)</f>
        <v>0</v>
      </c>
      <c r="AU4757" s="596"/>
      <c r="AV4757" s="599">
        <f>AD4757+AJ4757+AP4757</f>
        <v>0</v>
      </c>
      <c r="AW4757" s="600"/>
      <c r="AX4757" s="630">
        <f>AF4757+AL4757+AR4757</f>
        <v>0</v>
      </c>
      <c r="AY4757" s="631"/>
      <c r="AZ4757" s="595">
        <f>IF(AV4757=0,0,(AX4757/AV4757)*100)</f>
        <v>0</v>
      </c>
      <c r="BA4757" s="596"/>
      <c r="BB4757" s="542"/>
      <c r="BC4757" s="580"/>
      <c r="BD4757" s="584"/>
      <c r="BE4757" s="585"/>
      <c r="BF4757" s="595">
        <f>IF(BB4757=0,0,(BD4757/BB4757)*100)</f>
        <v>0</v>
      </c>
      <c r="BG4757" s="596"/>
      <c r="BH4757" s="599">
        <f>AV4757+BB4757</f>
        <v>0</v>
      </c>
      <c r="BI4757" s="600"/>
      <c r="BJ4757" s="630">
        <f>AX4757+BD4757</f>
        <v>0</v>
      </c>
      <c r="BK4757" s="631"/>
      <c r="BL4757" s="595">
        <f>IF(BH4757=0,0,(BJ4757/BH4757)*100)</f>
        <v>0</v>
      </c>
      <c r="BM4757" s="596"/>
      <c r="BN4757" s="656">
        <f>(AF4757*2)+(AL4757*2)+(AR4757*3)+BD4757</f>
        <v>0</v>
      </c>
      <c r="BO4757" s="657"/>
      <c r="BP4757" s="658"/>
      <c r="BQ4757" s="676">
        <f t="shared" ref="BQ4757" si="3429">IF(BS4757=0,0,50*BR4757/BS4757)</f>
        <v>0</v>
      </c>
      <c r="BR4757" s="662">
        <f>(BN4757*BU$11)+(N4757*BU$12)+(Z4757*BU$13)+(R4757*BU$14)+(X4757*BU$15)+(AB4757*BU$16)</f>
        <v>0</v>
      </c>
      <c r="BS4757" s="662">
        <f>((BB4757-BD4757)*BU$18)+((AV4757-AX4757)*BU$17)+(H4757*BU$19)+(P4757*BU$20)</f>
        <v>0</v>
      </c>
      <c r="BT4757" s="15"/>
      <c r="BU4757" s="15"/>
      <c r="BV4757" s="95"/>
    </row>
    <row r="4758" spans="1:74" ht="21.75" hidden="1" customHeight="1" x14ac:dyDescent="0.25">
      <c r="A4758" s="95"/>
      <c r="B4758" s="571"/>
      <c r="C4758" s="642" t="str">
        <f>IF(ROSTER!D$34="","",ROSTER!D$34)</f>
        <v/>
      </c>
      <c r="D4758" s="643"/>
      <c r="E4758" s="575"/>
      <c r="F4758" s="577"/>
      <c r="G4758" s="583"/>
      <c r="H4758" s="579"/>
      <c r="I4758" s="545"/>
      <c r="J4758" s="544"/>
      <c r="K4758" s="581"/>
      <c r="L4758" s="586"/>
      <c r="M4758" s="587"/>
      <c r="N4758" s="592"/>
      <c r="O4758" s="603"/>
      <c r="P4758" s="544"/>
      <c r="Q4758" s="581"/>
      <c r="R4758" s="586"/>
      <c r="S4758" s="587"/>
      <c r="T4758" s="592"/>
      <c r="U4758" s="603"/>
      <c r="V4758" s="311"/>
      <c r="W4758" s="311"/>
      <c r="X4758" s="579"/>
      <c r="Y4758" s="545"/>
      <c r="Z4758" s="544"/>
      <c r="AA4758" s="545"/>
      <c r="AB4758" s="544"/>
      <c r="AC4758" s="545"/>
      <c r="AD4758" s="544"/>
      <c r="AE4758" s="581"/>
      <c r="AF4758" s="586"/>
      <c r="AG4758" s="587"/>
      <c r="AH4758" s="626"/>
      <c r="AI4758" s="627"/>
      <c r="AJ4758" s="544"/>
      <c r="AK4758" s="581"/>
      <c r="AL4758" s="586"/>
      <c r="AM4758" s="587"/>
      <c r="AN4758" s="626"/>
      <c r="AO4758" s="627"/>
      <c r="AP4758" s="544"/>
      <c r="AQ4758" s="581"/>
      <c r="AR4758" s="586"/>
      <c r="AS4758" s="587"/>
      <c r="AT4758" s="626"/>
      <c r="AU4758" s="627"/>
      <c r="AV4758" s="628"/>
      <c r="AW4758" s="629"/>
      <c r="AX4758" s="632"/>
      <c r="AY4758" s="633"/>
      <c r="AZ4758" s="626"/>
      <c r="BA4758" s="627"/>
      <c r="BB4758" s="544"/>
      <c r="BC4758" s="581"/>
      <c r="BD4758" s="586"/>
      <c r="BE4758" s="587"/>
      <c r="BF4758" s="626"/>
      <c r="BG4758" s="627"/>
      <c r="BH4758" s="628"/>
      <c r="BI4758" s="629"/>
      <c r="BJ4758" s="632"/>
      <c r="BK4758" s="633"/>
      <c r="BL4758" s="626"/>
      <c r="BM4758" s="627"/>
      <c r="BN4758" s="678"/>
      <c r="BO4758" s="679"/>
      <c r="BP4758" s="680"/>
      <c r="BQ4758" s="677"/>
      <c r="BR4758" s="663"/>
      <c r="BS4758" s="663"/>
      <c r="BT4758" s="15"/>
      <c r="BU4758" s="15"/>
      <c r="BV4758" s="95"/>
    </row>
    <row r="4759" spans="1:74" ht="21.75" hidden="1" customHeight="1" x14ac:dyDescent="0.25">
      <c r="A4759" s="95"/>
      <c r="B4759" s="570" t="str">
        <f>IF(ROSTER!B$36="","",ROSTER!B$36)</f>
        <v/>
      </c>
      <c r="C4759" s="572" t="str">
        <f>IF(ROSTER!C$36="","",ROSTER!C$36)</f>
        <v/>
      </c>
      <c r="D4759" s="573"/>
      <c r="E4759" s="574"/>
      <c r="F4759" s="576">
        <f>IF(E4759="y",1,IF(E4759="S",1,0))</f>
        <v>0</v>
      </c>
      <c r="G4759" s="582">
        <f>IF(E4759="S",1,0)</f>
        <v>0</v>
      </c>
      <c r="H4759" s="578"/>
      <c r="I4759" s="543"/>
      <c r="J4759" s="542"/>
      <c r="K4759" s="580"/>
      <c r="L4759" s="584"/>
      <c r="M4759" s="585"/>
      <c r="N4759" s="588">
        <f>L4759+J4759</f>
        <v>0</v>
      </c>
      <c r="O4759" s="589"/>
      <c r="P4759" s="542"/>
      <c r="Q4759" s="580"/>
      <c r="R4759" s="584"/>
      <c r="S4759" s="585"/>
      <c r="T4759" s="588">
        <f>R4759-P4759</f>
        <v>0</v>
      </c>
      <c r="U4759" s="589"/>
      <c r="V4759" s="310"/>
      <c r="W4759" s="310"/>
      <c r="X4759" s="578"/>
      <c r="Y4759" s="543"/>
      <c r="Z4759" s="542"/>
      <c r="AA4759" s="543"/>
      <c r="AB4759" s="542"/>
      <c r="AC4759" s="543"/>
      <c r="AD4759" s="542"/>
      <c r="AE4759" s="580"/>
      <c r="AF4759" s="584"/>
      <c r="AG4759" s="585"/>
      <c r="AH4759" s="595">
        <f>IF(AD4759=0,0,(AF4759/AD4759)*100)</f>
        <v>0</v>
      </c>
      <c r="AI4759" s="596"/>
      <c r="AJ4759" s="542"/>
      <c r="AK4759" s="580"/>
      <c r="AL4759" s="584"/>
      <c r="AM4759" s="585"/>
      <c r="AN4759" s="595">
        <f>IF(AJ4759=0,0,(AL4759/AJ4759)*100)</f>
        <v>0</v>
      </c>
      <c r="AO4759" s="596"/>
      <c r="AP4759" s="542"/>
      <c r="AQ4759" s="580"/>
      <c r="AR4759" s="584"/>
      <c r="AS4759" s="585"/>
      <c r="AT4759" s="595">
        <f>IF(AP4759=0,0,(AR4759/AP4759)*100)</f>
        <v>0</v>
      </c>
      <c r="AU4759" s="596"/>
      <c r="AV4759" s="599">
        <f>AD4759+AJ4759+AP4759</f>
        <v>0</v>
      </c>
      <c r="AW4759" s="600"/>
      <c r="AX4759" s="630">
        <f>AF4759+AL4759+AR4759</f>
        <v>0</v>
      </c>
      <c r="AY4759" s="631"/>
      <c r="AZ4759" s="595">
        <f>IF(AV4759=0,0,(AX4759/AV4759)*100)</f>
        <v>0</v>
      </c>
      <c r="BA4759" s="596"/>
      <c r="BB4759" s="542"/>
      <c r="BC4759" s="580"/>
      <c r="BD4759" s="584"/>
      <c r="BE4759" s="585"/>
      <c r="BF4759" s="595">
        <f>IF(BB4759=0,0,(BD4759/BB4759)*100)</f>
        <v>0</v>
      </c>
      <c r="BG4759" s="596"/>
      <c r="BH4759" s="599">
        <f>AV4759+BB4759</f>
        <v>0</v>
      </c>
      <c r="BI4759" s="600"/>
      <c r="BJ4759" s="630">
        <f>AX4759+BD4759</f>
        <v>0</v>
      </c>
      <c r="BK4759" s="631"/>
      <c r="BL4759" s="595">
        <f>IF(BH4759=0,0,(BJ4759/BH4759)*100)</f>
        <v>0</v>
      </c>
      <c r="BM4759" s="596"/>
      <c r="BN4759" s="656">
        <f>(AF4759*2)+(AL4759*2)+(AR4759*3)+BD4759</f>
        <v>0</v>
      </c>
      <c r="BO4759" s="657"/>
      <c r="BP4759" s="658"/>
      <c r="BQ4759" s="676">
        <f t="shared" ref="BQ4759" si="3430">IF(BS4759=0,0,50*BR4759/BS4759)</f>
        <v>0</v>
      </c>
      <c r="BR4759" s="662">
        <f>(BN4759*BU$11)+(N4759*BU$12)+(Z4759*BU$13)+(R4759*BU$14)+(X4759*BU$15)+(AB4759*BU$16)</f>
        <v>0</v>
      </c>
      <c r="BS4759" s="662">
        <f>((BB4759-BD4759)*BU$18)+((AV4759-AX4759)*BU$17)+(H4759*BU$19)+(P4759*BU$20)</f>
        <v>0</v>
      </c>
      <c r="BT4759" s="15"/>
      <c r="BU4759" s="15"/>
      <c r="BV4759" s="95"/>
    </row>
    <row r="4760" spans="1:74" ht="21.75" hidden="1" customHeight="1" x14ac:dyDescent="0.25">
      <c r="A4760" s="95"/>
      <c r="B4760" s="571"/>
      <c r="C4760" s="642" t="str">
        <f>IF(ROSTER!D$36="","",ROSTER!D$36)</f>
        <v/>
      </c>
      <c r="D4760" s="643"/>
      <c r="E4760" s="575"/>
      <c r="F4760" s="577"/>
      <c r="G4760" s="583"/>
      <c r="H4760" s="579"/>
      <c r="I4760" s="545"/>
      <c r="J4760" s="544"/>
      <c r="K4760" s="581"/>
      <c r="L4760" s="586"/>
      <c r="M4760" s="587"/>
      <c r="N4760" s="592"/>
      <c r="O4760" s="603"/>
      <c r="P4760" s="544"/>
      <c r="Q4760" s="581"/>
      <c r="R4760" s="586"/>
      <c r="S4760" s="587"/>
      <c r="T4760" s="592"/>
      <c r="U4760" s="603"/>
      <c r="V4760" s="311"/>
      <c r="W4760" s="311"/>
      <c r="X4760" s="579"/>
      <c r="Y4760" s="545"/>
      <c r="Z4760" s="544"/>
      <c r="AA4760" s="545"/>
      <c r="AB4760" s="544"/>
      <c r="AC4760" s="545"/>
      <c r="AD4760" s="544"/>
      <c r="AE4760" s="581"/>
      <c r="AF4760" s="586"/>
      <c r="AG4760" s="587"/>
      <c r="AH4760" s="626"/>
      <c r="AI4760" s="627"/>
      <c r="AJ4760" s="544"/>
      <c r="AK4760" s="581"/>
      <c r="AL4760" s="586"/>
      <c r="AM4760" s="587"/>
      <c r="AN4760" s="626"/>
      <c r="AO4760" s="627"/>
      <c r="AP4760" s="544"/>
      <c r="AQ4760" s="581"/>
      <c r="AR4760" s="586"/>
      <c r="AS4760" s="587"/>
      <c r="AT4760" s="626"/>
      <c r="AU4760" s="627"/>
      <c r="AV4760" s="628"/>
      <c r="AW4760" s="629"/>
      <c r="AX4760" s="632"/>
      <c r="AY4760" s="633"/>
      <c r="AZ4760" s="626"/>
      <c r="BA4760" s="627"/>
      <c r="BB4760" s="544"/>
      <c r="BC4760" s="581"/>
      <c r="BD4760" s="586"/>
      <c r="BE4760" s="587"/>
      <c r="BF4760" s="626"/>
      <c r="BG4760" s="627"/>
      <c r="BH4760" s="628"/>
      <c r="BI4760" s="629"/>
      <c r="BJ4760" s="632"/>
      <c r="BK4760" s="633"/>
      <c r="BL4760" s="626"/>
      <c r="BM4760" s="627"/>
      <c r="BN4760" s="678"/>
      <c r="BO4760" s="679"/>
      <c r="BP4760" s="680"/>
      <c r="BQ4760" s="677"/>
      <c r="BR4760" s="663"/>
      <c r="BS4760" s="663"/>
      <c r="BT4760" s="15"/>
      <c r="BU4760" s="15"/>
      <c r="BV4760" s="95"/>
    </row>
    <row r="4761" spans="1:74" ht="21.75" hidden="1" customHeight="1" x14ac:dyDescent="0.25">
      <c r="A4761" s="95"/>
      <c r="B4761" s="570" t="str">
        <f>IF(ROSTER!B$38="","",ROSTER!B$38)</f>
        <v/>
      </c>
      <c r="C4761" s="572" t="str">
        <f>IF(ROSTER!C$38="","",ROSTER!C$38)</f>
        <v/>
      </c>
      <c r="D4761" s="573"/>
      <c r="E4761" s="574"/>
      <c r="F4761" s="576">
        <f>IF(E4761="y",1,IF(E4761="S",1,0))</f>
        <v>0</v>
      </c>
      <c r="G4761" s="582">
        <f>IF(E4761="S",1,0)</f>
        <v>0</v>
      </c>
      <c r="H4761" s="578"/>
      <c r="I4761" s="543"/>
      <c r="J4761" s="542"/>
      <c r="K4761" s="580"/>
      <c r="L4761" s="584"/>
      <c r="M4761" s="585"/>
      <c r="N4761" s="588">
        <f>L4761+J4761</f>
        <v>0</v>
      </c>
      <c r="O4761" s="589"/>
      <c r="P4761" s="542"/>
      <c r="Q4761" s="580"/>
      <c r="R4761" s="584"/>
      <c r="S4761" s="585"/>
      <c r="T4761" s="588">
        <f>R4761-P4761</f>
        <v>0</v>
      </c>
      <c r="U4761" s="589"/>
      <c r="V4761" s="310"/>
      <c r="W4761" s="310"/>
      <c r="X4761" s="578"/>
      <c r="Y4761" s="543"/>
      <c r="Z4761" s="542"/>
      <c r="AA4761" s="543"/>
      <c r="AB4761" s="542"/>
      <c r="AC4761" s="543"/>
      <c r="AD4761" s="542"/>
      <c r="AE4761" s="580"/>
      <c r="AF4761" s="584"/>
      <c r="AG4761" s="585"/>
      <c r="AH4761" s="595">
        <f>IF(AD4761=0,0,(AF4761/AD4761)*100)</f>
        <v>0</v>
      </c>
      <c r="AI4761" s="596"/>
      <c r="AJ4761" s="542"/>
      <c r="AK4761" s="580"/>
      <c r="AL4761" s="584"/>
      <c r="AM4761" s="585"/>
      <c r="AN4761" s="595">
        <f>IF(AJ4761=0,0,(AL4761/AJ4761)*100)</f>
        <v>0</v>
      </c>
      <c r="AO4761" s="596"/>
      <c r="AP4761" s="542"/>
      <c r="AQ4761" s="580"/>
      <c r="AR4761" s="584"/>
      <c r="AS4761" s="585"/>
      <c r="AT4761" s="595">
        <f>IF(AP4761=0,0,(AR4761/AP4761)*100)</f>
        <v>0</v>
      </c>
      <c r="AU4761" s="596"/>
      <c r="AV4761" s="599">
        <f>AD4761+AJ4761+AP4761</f>
        <v>0</v>
      </c>
      <c r="AW4761" s="600"/>
      <c r="AX4761" s="630">
        <f>AF4761+AL4761+AR4761</f>
        <v>0</v>
      </c>
      <c r="AY4761" s="631"/>
      <c r="AZ4761" s="595">
        <f>IF(AV4761=0,0,(AX4761/AV4761)*100)</f>
        <v>0</v>
      </c>
      <c r="BA4761" s="596"/>
      <c r="BB4761" s="542"/>
      <c r="BC4761" s="580"/>
      <c r="BD4761" s="584"/>
      <c r="BE4761" s="585"/>
      <c r="BF4761" s="595">
        <f>IF(BB4761=0,0,(BD4761/BB4761)*100)</f>
        <v>0</v>
      </c>
      <c r="BG4761" s="596"/>
      <c r="BH4761" s="599">
        <f>AV4761+BB4761</f>
        <v>0</v>
      </c>
      <c r="BI4761" s="600"/>
      <c r="BJ4761" s="630">
        <f>AX4761+BD4761</f>
        <v>0</v>
      </c>
      <c r="BK4761" s="631"/>
      <c r="BL4761" s="595">
        <f>IF(BH4761=0,0,(BJ4761/BH4761)*100)</f>
        <v>0</v>
      </c>
      <c r="BM4761" s="596"/>
      <c r="BN4761" s="656">
        <f>(AF4761*2)+(AL4761*2)+(AR4761*3)+BD4761</f>
        <v>0</v>
      </c>
      <c r="BO4761" s="657"/>
      <c r="BP4761" s="658"/>
      <c r="BQ4761" s="676">
        <f t="shared" ref="BQ4761" si="3431">IF(BS4761=0,0,50*BR4761/BS4761)</f>
        <v>0</v>
      </c>
      <c r="BR4761" s="662">
        <f>(BN4761*BU$11)+(N4761*BU$12)+(Z4761*BU$13)+(R4761*BU$14)+(X4761*BU$15)+(AB4761*BU$16)</f>
        <v>0</v>
      </c>
      <c r="BS4761" s="662">
        <f>((BB4761-BD4761)*BU$18)+((AV4761-AX4761)*BU$17)+(H4761*BU$19)+(P4761*BU$20)</f>
        <v>0</v>
      </c>
      <c r="BT4761" s="15"/>
      <c r="BU4761" s="15"/>
      <c r="BV4761" s="95"/>
    </row>
    <row r="4762" spans="1:74" ht="21.75" hidden="1" customHeight="1" x14ac:dyDescent="0.25">
      <c r="A4762" s="95"/>
      <c r="B4762" s="571"/>
      <c r="C4762" s="642" t="str">
        <f>IF(ROSTER!D$38="","",ROSTER!D$38)</f>
        <v/>
      </c>
      <c r="D4762" s="643"/>
      <c r="E4762" s="575"/>
      <c r="F4762" s="577"/>
      <c r="G4762" s="583"/>
      <c r="H4762" s="579"/>
      <c r="I4762" s="545"/>
      <c r="J4762" s="544"/>
      <c r="K4762" s="581"/>
      <c r="L4762" s="586"/>
      <c r="M4762" s="587"/>
      <c r="N4762" s="592"/>
      <c r="O4762" s="603"/>
      <c r="P4762" s="544"/>
      <c r="Q4762" s="581"/>
      <c r="R4762" s="586"/>
      <c r="S4762" s="587"/>
      <c r="T4762" s="592"/>
      <c r="U4762" s="603"/>
      <c r="V4762" s="311"/>
      <c r="W4762" s="311"/>
      <c r="X4762" s="579"/>
      <c r="Y4762" s="545"/>
      <c r="Z4762" s="544"/>
      <c r="AA4762" s="545"/>
      <c r="AB4762" s="544"/>
      <c r="AC4762" s="545"/>
      <c r="AD4762" s="544"/>
      <c r="AE4762" s="581"/>
      <c r="AF4762" s="586"/>
      <c r="AG4762" s="587"/>
      <c r="AH4762" s="626"/>
      <c r="AI4762" s="627"/>
      <c r="AJ4762" s="544"/>
      <c r="AK4762" s="581"/>
      <c r="AL4762" s="586"/>
      <c r="AM4762" s="587"/>
      <c r="AN4762" s="626"/>
      <c r="AO4762" s="627"/>
      <c r="AP4762" s="544"/>
      <c r="AQ4762" s="581"/>
      <c r="AR4762" s="586"/>
      <c r="AS4762" s="587"/>
      <c r="AT4762" s="626"/>
      <c r="AU4762" s="627"/>
      <c r="AV4762" s="628"/>
      <c r="AW4762" s="629"/>
      <c r="AX4762" s="632"/>
      <c r="AY4762" s="633"/>
      <c r="AZ4762" s="626"/>
      <c r="BA4762" s="627"/>
      <c r="BB4762" s="544"/>
      <c r="BC4762" s="581"/>
      <c r="BD4762" s="586"/>
      <c r="BE4762" s="587"/>
      <c r="BF4762" s="626"/>
      <c r="BG4762" s="627"/>
      <c r="BH4762" s="628"/>
      <c r="BI4762" s="629"/>
      <c r="BJ4762" s="632"/>
      <c r="BK4762" s="633"/>
      <c r="BL4762" s="626"/>
      <c r="BM4762" s="627"/>
      <c r="BN4762" s="678"/>
      <c r="BO4762" s="679"/>
      <c r="BP4762" s="680"/>
      <c r="BQ4762" s="677"/>
      <c r="BR4762" s="663"/>
      <c r="BS4762" s="663"/>
      <c r="BT4762" s="15"/>
      <c r="BU4762" s="15"/>
      <c r="BV4762" s="95"/>
    </row>
    <row r="4763" spans="1:74" ht="21.75" hidden="1" customHeight="1" x14ac:dyDescent="0.25">
      <c r="A4763" s="95"/>
      <c r="B4763" s="570" t="str">
        <f>IF(ROSTER!B$40="","",ROSTER!B$40)</f>
        <v/>
      </c>
      <c r="C4763" s="572" t="str">
        <f>IF(ROSTER!C$40="","",ROSTER!C$40)</f>
        <v/>
      </c>
      <c r="D4763" s="573"/>
      <c r="E4763" s="574"/>
      <c r="F4763" s="576">
        <f>IF(E4763="y",1,IF(E4763="S",1,0))</f>
        <v>0</v>
      </c>
      <c r="G4763" s="582">
        <f>IF(E4763="S",1,0)</f>
        <v>0</v>
      </c>
      <c r="H4763" s="578"/>
      <c r="I4763" s="543"/>
      <c r="J4763" s="542"/>
      <c r="K4763" s="580"/>
      <c r="L4763" s="584"/>
      <c r="M4763" s="585"/>
      <c r="N4763" s="588">
        <f>L4763+J4763</f>
        <v>0</v>
      </c>
      <c r="O4763" s="589"/>
      <c r="P4763" s="542"/>
      <c r="Q4763" s="580"/>
      <c r="R4763" s="584"/>
      <c r="S4763" s="585"/>
      <c r="T4763" s="588">
        <f>R4763-P4763</f>
        <v>0</v>
      </c>
      <c r="U4763" s="589"/>
      <c r="V4763" s="310"/>
      <c r="W4763" s="310"/>
      <c r="X4763" s="578"/>
      <c r="Y4763" s="543"/>
      <c r="Z4763" s="542"/>
      <c r="AA4763" s="543"/>
      <c r="AB4763" s="542"/>
      <c r="AC4763" s="543"/>
      <c r="AD4763" s="542"/>
      <c r="AE4763" s="580"/>
      <c r="AF4763" s="584"/>
      <c r="AG4763" s="585"/>
      <c r="AH4763" s="595">
        <f>IF(AD4763=0,0,(AF4763/AD4763)*100)</f>
        <v>0</v>
      </c>
      <c r="AI4763" s="596"/>
      <c r="AJ4763" s="542"/>
      <c r="AK4763" s="580"/>
      <c r="AL4763" s="584"/>
      <c r="AM4763" s="585"/>
      <c r="AN4763" s="595">
        <f>IF(AJ4763=0,0,(AL4763/AJ4763)*100)</f>
        <v>0</v>
      </c>
      <c r="AO4763" s="596"/>
      <c r="AP4763" s="542"/>
      <c r="AQ4763" s="580"/>
      <c r="AR4763" s="584"/>
      <c r="AS4763" s="585"/>
      <c r="AT4763" s="595">
        <f>IF(AP4763=0,0,(AR4763/AP4763)*100)</f>
        <v>0</v>
      </c>
      <c r="AU4763" s="596"/>
      <c r="AV4763" s="599">
        <f>AD4763+AJ4763+AP4763</f>
        <v>0</v>
      </c>
      <c r="AW4763" s="600"/>
      <c r="AX4763" s="630">
        <f>AF4763+AL4763+AR4763</f>
        <v>0</v>
      </c>
      <c r="AY4763" s="631"/>
      <c r="AZ4763" s="595">
        <f>IF(AV4763=0,0,(AX4763/AV4763)*100)</f>
        <v>0</v>
      </c>
      <c r="BA4763" s="596"/>
      <c r="BB4763" s="542"/>
      <c r="BC4763" s="580"/>
      <c r="BD4763" s="584"/>
      <c r="BE4763" s="585"/>
      <c r="BF4763" s="595">
        <f>IF(BB4763=0,0,(BD4763/BB4763)*100)</f>
        <v>0</v>
      </c>
      <c r="BG4763" s="596"/>
      <c r="BH4763" s="599">
        <f>AV4763+BB4763</f>
        <v>0</v>
      </c>
      <c r="BI4763" s="600"/>
      <c r="BJ4763" s="630">
        <f>AX4763+BD4763</f>
        <v>0</v>
      </c>
      <c r="BK4763" s="631"/>
      <c r="BL4763" s="595">
        <f>IF(BH4763=0,0,(BJ4763/BH4763)*100)</f>
        <v>0</v>
      </c>
      <c r="BM4763" s="596"/>
      <c r="BN4763" s="656">
        <f>(AF4763*2)+(AL4763*2)+(AR4763*3)+BD4763</f>
        <v>0</v>
      </c>
      <c r="BO4763" s="657"/>
      <c r="BP4763" s="658"/>
      <c r="BQ4763" s="676">
        <f t="shared" ref="BQ4763" si="3432">IF(BS4763=0,0,50*BR4763/BS4763)</f>
        <v>0</v>
      </c>
      <c r="BR4763" s="662">
        <f>(BN4763*BU$11)+(N4763*BU$12)+(Z4763*BU$13)+(R4763*BU$14)+(X4763*BU$15)+(AB4763*BU$16)</f>
        <v>0</v>
      </c>
      <c r="BS4763" s="662">
        <f>((BB4763-BD4763)*BU$18)+((AV4763-AX4763)*BU$17)+(H4763*BU$19)+(P4763*BU$20)</f>
        <v>0</v>
      </c>
      <c r="BT4763" s="15"/>
      <c r="BU4763" s="15"/>
      <c r="BV4763" s="95"/>
    </row>
    <row r="4764" spans="1:74" ht="21.75" hidden="1" customHeight="1" x14ac:dyDescent="0.25">
      <c r="A4764" s="95"/>
      <c r="B4764" s="571"/>
      <c r="C4764" s="642" t="str">
        <f>IF(ROSTER!D$40="","",ROSTER!D$40)</f>
        <v/>
      </c>
      <c r="D4764" s="643"/>
      <c r="E4764" s="575"/>
      <c r="F4764" s="577"/>
      <c r="G4764" s="583"/>
      <c r="H4764" s="579"/>
      <c r="I4764" s="545"/>
      <c r="J4764" s="544"/>
      <c r="K4764" s="581"/>
      <c r="L4764" s="586"/>
      <c r="M4764" s="587"/>
      <c r="N4764" s="592"/>
      <c r="O4764" s="603"/>
      <c r="P4764" s="544"/>
      <c r="Q4764" s="581"/>
      <c r="R4764" s="586"/>
      <c r="S4764" s="587"/>
      <c r="T4764" s="592"/>
      <c r="U4764" s="603"/>
      <c r="V4764" s="311"/>
      <c r="W4764" s="311"/>
      <c r="X4764" s="579"/>
      <c r="Y4764" s="545"/>
      <c r="Z4764" s="544"/>
      <c r="AA4764" s="545"/>
      <c r="AB4764" s="544"/>
      <c r="AC4764" s="545"/>
      <c r="AD4764" s="544"/>
      <c r="AE4764" s="581"/>
      <c r="AF4764" s="586"/>
      <c r="AG4764" s="587"/>
      <c r="AH4764" s="626"/>
      <c r="AI4764" s="627"/>
      <c r="AJ4764" s="544"/>
      <c r="AK4764" s="581"/>
      <c r="AL4764" s="586"/>
      <c r="AM4764" s="587"/>
      <c r="AN4764" s="626"/>
      <c r="AO4764" s="627"/>
      <c r="AP4764" s="544"/>
      <c r="AQ4764" s="581"/>
      <c r="AR4764" s="586"/>
      <c r="AS4764" s="587"/>
      <c r="AT4764" s="626"/>
      <c r="AU4764" s="627"/>
      <c r="AV4764" s="628"/>
      <c r="AW4764" s="629"/>
      <c r="AX4764" s="632"/>
      <c r="AY4764" s="633"/>
      <c r="AZ4764" s="626"/>
      <c r="BA4764" s="627"/>
      <c r="BB4764" s="544"/>
      <c r="BC4764" s="581"/>
      <c r="BD4764" s="586"/>
      <c r="BE4764" s="587"/>
      <c r="BF4764" s="626"/>
      <c r="BG4764" s="627"/>
      <c r="BH4764" s="628"/>
      <c r="BI4764" s="629"/>
      <c r="BJ4764" s="632"/>
      <c r="BK4764" s="633"/>
      <c r="BL4764" s="626"/>
      <c r="BM4764" s="627"/>
      <c r="BN4764" s="678"/>
      <c r="BO4764" s="679"/>
      <c r="BP4764" s="680"/>
      <c r="BQ4764" s="677"/>
      <c r="BR4764" s="663"/>
      <c r="BS4764" s="663"/>
      <c r="BT4764" s="15"/>
      <c r="BU4764" s="15"/>
      <c r="BV4764" s="95"/>
    </row>
    <row r="4765" spans="1:74" ht="21.75" hidden="1" customHeight="1" x14ac:dyDescent="0.25">
      <c r="A4765" s="95"/>
      <c r="B4765" s="570" t="str">
        <f>IF(ROSTER!B$42="","",ROSTER!B$42)</f>
        <v/>
      </c>
      <c r="C4765" s="572" t="str">
        <f>IF(ROSTER!C$42="","",ROSTER!C$42)</f>
        <v/>
      </c>
      <c r="D4765" s="573"/>
      <c r="E4765" s="574"/>
      <c r="F4765" s="576">
        <f>IF(E4765="y",1,IF(E4765="S",1,0))</f>
        <v>0</v>
      </c>
      <c r="G4765" s="582">
        <f>IF(E4765="S",1,0)</f>
        <v>0</v>
      </c>
      <c r="H4765" s="578"/>
      <c r="I4765" s="543"/>
      <c r="J4765" s="542"/>
      <c r="K4765" s="580"/>
      <c r="L4765" s="584"/>
      <c r="M4765" s="585"/>
      <c r="N4765" s="588">
        <f>L4765+J4765</f>
        <v>0</v>
      </c>
      <c r="O4765" s="589"/>
      <c r="P4765" s="542"/>
      <c r="Q4765" s="580"/>
      <c r="R4765" s="584"/>
      <c r="S4765" s="585"/>
      <c r="T4765" s="588">
        <f>R4765-P4765</f>
        <v>0</v>
      </c>
      <c r="U4765" s="589"/>
      <c r="V4765" s="310"/>
      <c r="W4765" s="310"/>
      <c r="X4765" s="578"/>
      <c r="Y4765" s="543"/>
      <c r="Z4765" s="542"/>
      <c r="AA4765" s="543"/>
      <c r="AB4765" s="542"/>
      <c r="AC4765" s="543"/>
      <c r="AD4765" s="542"/>
      <c r="AE4765" s="580"/>
      <c r="AF4765" s="584"/>
      <c r="AG4765" s="585"/>
      <c r="AH4765" s="595">
        <f>IF(AD4765=0,0,(AF4765/AD4765)*100)</f>
        <v>0</v>
      </c>
      <c r="AI4765" s="596"/>
      <c r="AJ4765" s="542"/>
      <c r="AK4765" s="580"/>
      <c r="AL4765" s="584"/>
      <c r="AM4765" s="585"/>
      <c r="AN4765" s="595">
        <f>IF(AJ4765=0,0,(AL4765/AJ4765)*100)</f>
        <v>0</v>
      </c>
      <c r="AO4765" s="596"/>
      <c r="AP4765" s="542"/>
      <c r="AQ4765" s="580"/>
      <c r="AR4765" s="584"/>
      <c r="AS4765" s="585"/>
      <c r="AT4765" s="595">
        <f>IF(AP4765=0,0,(AR4765/AP4765)*100)</f>
        <v>0</v>
      </c>
      <c r="AU4765" s="596"/>
      <c r="AV4765" s="599">
        <f>AD4765+AJ4765+AP4765</f>
        <v>0</v>
      </c>
      <c r="AW4765" s="600"/>
      <c r="AX4765" s="630">
        <f>AF4765+AL4765+AR4765</f>
        <v>0</v>
      </c>
      <c r="AY4765" s="631"/>
      <c r="AZ4765" s="595">
        <f>IF(AV4765=0,0,(AX4765/AV4765)*100)</f>
        <v>0</v>
      </c>
      <c r="BA4765" s="596"/>
      <c r="BB4765" s="542"/>
      <c r="BC4765" s="580"/>
      <c r="BD4765" s="584"/>
      <c r="BE4765" s="585"/>
      <c r="BF4765" s="595">
        <f>IF(BB4765=0,0,(BD4765/BB4765)*100)</f>
        <v>0</v>
      </c>
      <c r="BG4765" s="596"/>
      <c r="BH4765" s="599">
        <f>AV4765+BB4765</f>
        <v>0</v>
      </c>
      <c r="BI4765" s="600"/>
      <c r="BJ4765" s="630">
        <f>AX4765+BD4765</f>
        <v>0</v>
      </c>
      <c r="BK4765" s="631"/>
      <c r="BL4765" s="595">
        <f>IF(BH4765=0,0,(BJ4765/BH4765)*100)</f>
        <v>0</v>
      </c>
      <c r="BM4765" s="596"/>
      <c r="BN4765" s="656">
        <f>(AF4765*2)+(AL4765*2)+(AR4765*3)+BD4765</f>
        <v>0</v>
      </c>
      <c r="BO4765" s="657"/>
      <c r="BP4765" s="658"/>
      <c r="BQ4765" s="676">
        <f t="shared" ref="BQ4765" si="3433">IF(BS4765=0,0,50*BR4765/BS4765)</f>
        <v>0</v>
      </c>
      <c r="BR4765" s="662">
        <f>(BN4765*BU$11)+(N4765*BU$12)+(Z4765*BU$13)+(R4765*BU$14)+(X4765*BU$15)+(AB4765*BU$16)</f>
        <v>0</v>
      </c>
      <c r="BS4765" s="662">
        <f>((BB4765-BD4765)*BU$18)+((AV4765-AX4765)*BU$17)+(H4765*BU$19)+(P4765*BU$20)</f>
        <v>0</v>
      </c>
      <c r="BT4765" s="15"/>
      <c r="BU4765" s="15"/>
      <c r="BV4765" s="95"/>
    </row>
    <row r="4766" spans="1:74" ht="21.75" hidden="1" customHeight="1" x14ac:dyDescent="0.25">
      <c r="A4766" s="95"/>
      <c r="B4766" s="571"/>
      <c r="C4766" s="642" t="str">
        <f>IF(ROSTER!D$42="","",ROSTER!D$42)</f>
        <v/>
      </c>
      <c r="D4766" s="643"/>
      <c r="E4766" s="575"/>
      <c r="F4766" s="577"/>
      <c r="G4766" s="583"/>
      <c r="H4766" s="579"/>
      <c r="I4766" s="545"/>
      <c r="J4766" s="544"/>
      <c r="K4766" s="581"/>
      <c r="L4766" s="586"/>
      <c r="M4766" s="587"/>
      <c r="N4766" s="592"/>
      <c r="O4766" s="603"/>
      <c r="P4766" s="544"/>
      <c r="Q4766" s="581"/>
      <c r="R4766" s="586"/>
      <c r="S4766" s="587"/>
      <c r="T4766" s="592"/>
      <c r="U4766" s="603"/>
      <c r="V4766" s="311"/>
      <c r="W4766" s="311"/>
      <c r="X4766" s="579"/>
      <c r="Y4766" s="545"/>
      <c r="Z4766" s="544"/>
      <c r="AA4766" s="545"/>
      <c r="AB4766" s="544"/>
      <c r="AC4766" s="545"/>
      <c r="AD4766" s="544"/>
      <c r="AE4766" s="581"/>
      <c r="AF4766" s="586"/>
      <c r="AG4766" s="587"/>
      <c r="AH4766" s="626"/>
      <c r="AI4766" s="627"/>
      <c r="AJ4766" s="544"/>
      <c r="AK4766" s="581"/>
      <c r="AL4766" s="586"/>
      <c r="AM4766" s="587"/>
      <c r="AN4766" s="626"/>
      <c r="AO4766" s="627"/>
      <c r="AP4766" s="544"/>
      <c r="AQ4766" s="581"/>
      <c r="AR4766" s="586"/>
      <c r="AS4766" s="587"/>
      <c r="AT4766" s="626"/>
      <c r="AU4766" s="627"/>
      <c r="AV4766" s="628"/>
      <c r="AW4766" s="629"/>
      <c r="AX4766" s="632"/>
      <c r="AY4766" s="633"/>
      <c r="AZ4766" s="626"/>
      <c r="BA4766" s="627"/>
      <c r="BB4766" s="544"/>
      <c r="BC4766" s="581"/>
      <c r="BD4766" s="586"/>
      <c r="BE4766" s="587"/>
      <c r="BF4766" s="626"/>
      <c r="BG4766" s="627"/>
      <c r="BH4766" s="628"/>
      <c r="BI4766" s="629"/>
      <c r="BJ4766" s="632"/>
      <c r="BK4766" s="633"/>
      <c r="BL4766" s="626"/>
      <c r="BM4766" s="627"/>
      <c r="BN4766" s="678"/>
      <c r="BO4766" s="679"/>
      <c r="BP4766" s="680"/>
      <c r="BQ4766" s="677"/>
      <c r="BR4766" s="663"/>
      <c r="BS4766" s="663"/>
      <c r="BT4766" s="15"/>
      <c r="BU4766" s="15"/>
      <c r="BV4766" s="95"/>
    </row>
    <row r="4767" spans="1:74" ht="21.75" hidden="1" customHeight="1" x14ac:dyDescent="0.25">
      <c r="A4767" s="95"/>
      <c r="B4767" s="570" t="str">
        <f>IF(ROSTER!B$44="","",ROSTER!B$44)</f>
        <v/>
      </c>
      <c r="C4767" s="572" t="str">
        <f>IF(ROSTER!C$44="","",ROSTER!C$44)</f>
        <v/>
      </c>
      <c r="D4767" s="573"/>
      <c r="E4767" s="574"/>
      <c r="F4767" s="576">
        <f>IF(E4767="y",1,IF(E4767="S",1,0))</f>
        <v>0</v>
      </c>
      <c r="G4767" s="582">
        <f>IF(E4767="S",1,0)</f>
        <v>0</v>
      </c>
      <c r="H4767" s="578"/>
      <c r="I4767" s="543"/>
      <c r="J4767" s="542"/>
      <c r="K4767" s="580"/>
      <c r="L4767" s="584"/>
      <c r="M4767" s="585"/>
      <c r="N4767" s="588">
        <f>L4767+J4767</f>
        <v>0</v>
      </c>
      <c r="O4767" s="589"/>
      <c r="P4767" s="542"/>
      <c r="Q4767" s="580"/>
      <c r="R4767" s="584"/>
      <c r="S4767" s="585"/>
      <c r="T4767" s="588">
        <f>R4767-P4767</f>
        <v>0</v>
      </c>
      <c r="U4767" s="589"/>
      <c r="V4767" s="310"/>
      <c r="W4767" s="310"/>
      <c r="X4767" s="578"/>
      <c r="Y4767" s="543"/>
      <c r="Z4767" s="542"/>
      <c r="AA4767" s="543"/>
      <c r="AB4767" s="542"/>
      <c r="AC4767" s="543"/>
      <c r="AD4767" s="542"/>
      <c r="AE4767" s="580"/>
      <c r="AF4767" s="584"/>
      <c r="AG4767" s="585"/>
      <c r="AH4767" s="595">
        <f>IF(AD4767=0,0,(AF4767/AD4767)*100)</f>
        <v>0</v>
      </c>
      <c r="AI4767" s="596"/>
      <c r="AJ4767" s="542"/>
      <c r="AK4767" s="580"/>
      <c r="AL4767" s="584"/>
      <c r="AM4767" s="585"/>
      <c r="AN4767" s="595">
        <f>IF(AJ4767=0,0,(AL4767/AJ4767)*100)</f>
        <v>0</v>
      </c>
      <c r="AO4767" s="596"/>
      <c r="AP4767" s="542"/>
      <c r="AQ4767" s="580"/>
      <c r="AR4767" s="584"/>
      <c r="AS4767" s="585"/>
      <c r="AT4767" s="595">
        <f>IF(AP4767=0,0,(AR4767/AP4767)*100)</f>
        <v>0</v>
      </c>
      <c r="AU4767" s="596"/>
      <c r="AV4767" s="599">
        <f>AD4767+AJ4767+AP4767</f>
        <v>0</v>
      </c>
      <c r="AW4767" s="600"/>
      <c r="AX4767" s="630">
        <f>AF4767+AL4767+AR4767</f>
        <v>0</v>
      </c>
      <c r="AY4767" s="631"/>
      <c r="AZ4767" s="595">
        <f>IF(AV4767=0,0,(AX4767/AV4767)*100)</f>
        <v>0</v>
      </c>
      <c r="BA4767" s="596"/>
      <c r="BB4767" s="542"/>
      <c r="BC4767" s="580"/>
      <c r="BD4767" s="584"/>
      <c r="BE4767" s="585"/>
      <c r="BF4767" s="595">
        <f>IF(BB4767=0,0,(BD4767/BB4767)*100)</f>
        <v>0</v>
      </c>
      <c r="BG4767" s="596"/>
      <c r="BH4767" s="599">
        <f>AV4767+BB4767</f>
        <v>0</v>
      </c>
      <c r="BI4767" s="600"/>
      <c r="BJ4767" s="630">
        <f>AX4767+BD4767</f>
        <v>0</v>
      </c>
      <c r="BK4767" s="631"/>
      <c r="BL4767" s="595">
        <f>IF(BH4767=0,0,(BJ4767/BH4767)*100)</f>
        <v>0</v>
      </c>
      <c r="BM4767" s="596"/>
      <c r="BN4767" s="656">
        <f>(AF4767*2)+(AL4767*2)+(AR4767*3)+BD4767</f>
        <v>0</v>
      </c>
      <c r="BO4767" s="657"/>
      <c r="BP4767" s="658"/>
      <c r="BQ4767" s="676">
        <f t="shared" ref="BQ4767" si="3434">IF(BS4767=0,0,50*BR4767/BS4767)</f>
        <v>0</v>
      </c>
      <c r="BR4767" s="662">
        <f>(BN4767*BU$11)+(N4767*BU$12)+(Z4767*BU$13)+(R4767*BU$14)+(X4767*BU$15)+(AB4767*BU$16)</f>
        <v>0</v>
      </c>
      <c r="BS4767" s="662">
        <f>((BB4767-BD4767)*BU$18)+((AV4767-AX4767)*BU$17)+(H4767*BU$19)+(P4767*BU$20)</f>
        <v>0</v>
      </c>
      <c r="BT4767" s="15"/>
      <c r="BU4767" s="15"/>
      <c r="BV4767" s="95"/>
    </row>
    <row r="4768" spans="1:74" ht="21.75" hidden="1" customHeight="1" x14ac:dyDescent="0.25">
      <c r="A4768" s="95"/>
      <c r="B4768" s="571"/>
      <c r="C4768" s="642" t="str">
        <f>IF(ROSTER!D$44="","",ROSTER!D$44)</f>
        <v/>
      </c>
      <c r="D4768" s="643"/>
      <c r="E4768" s="575"/>
      <c r="F4768" s="577"/>
      <c r="G4768" s="583"/>
      <c r="H4768" s="579"/>
      <c r="I4768" s="545"/>
      <c r="J4768" s="544"/>
      <c r="K4768" s="581"/>
      <c r="L4768" s="586"/>
      <c r="M4768" s="587"/>
      <c r="N4768" s="592"/>
      <c r="O4768" s="603"/>
      <c r="P4768" s="544"/>
      <c r="Q4768" s="581"/>
      <c r="R4768" s="586"/>
      <c r="S4768" s="587"/>
      <c r="T4768" s="592"/>
      <c r="U4768" s="603"/>
      <c r="V4768" s="311"/>
      <c r="W4768" s="311"/>
      <c r="X4768" s="579"/>
      <c r="Y4768" s="545"/>
      <c r="Z4768" s="544"/>
      <c r="AA4768" s="545"/>
      <c r="AB4768" s="544"/>
      <c r="AC4768" s="545"/>
      <c r="AD4768" s="544"/>
      <c r="AE4768" s="581"/>
      <c r="AF4768" s="586"/>
      <c r="AG4768" s="587"/>
      <c r="AH4768" s="626"/>
      <c r="AI4768" s="627"/>
      <c r="AJ4768" s="544"/>
      <c r="AK4768" s="581"/>
      <c r="AL4768" s="586"/>
      <c r="AM4768" s="587"/>
      <c r="AN4768" s="626"/>
      <c r="AO4768" s="627"/>
      <c r="AP4768" s="544"/>
      <c r="AQ4768" s="581"/>
      <c r="AR4768" s="586"/>
      <c r="AS4768" s="587"/>
      <c r="AT4768" s="626"/>
      <c r="AU4768" s="627"/>
      <c r="AV4768" s="628"/>
      <c r="AW4768" s="629"/>
      <c r="AX4768" s="632"/>
      <c r="AY4768" s="633"/>
      <c r="AZ4768" s="626"/>
      <c r="BA4768" s="627"/>
      <c r="BB4768" s="544"/>
      <c r="BC4768" s="581"/>
      <c r="BD4768" s="586"/>
      <c r="BE4768" s="587"/>
      <c r="BF4768" s="626"/>
      <c r="BG4768" s="627"/>
      <c r="BH4768" s="628"/>
      <c r="BI4768" s="629"/>
      <c r="BJ4768" s="632"/>
      <c r="BK4768" s="633"/>
      <c r="BL4768" s="626"/>
      <c r="BM4768" s="627"/>
      <c r="BN4768" s="678"/>
      <c r="BO4768" s="679"/>
      <c r="BP4768" s="680"/>
      <c r="BQ4768" s="677"/>
      <c r="BR4768" s="663"/>
      <c r="BS4768" s="663"/>
      <c r="BT4768" s="15"/>
      <c r="BU4768" s="15"/>
      <c r="BV4768" s="95"/>
    </row>
    <row r="4769" spans="1:77" ht="21.75" hidden="1" customHeight="1" x14ac:dyDescent="0.25">
      <c r="A4769" s="95"/>
      <c r="B4769" s="570" t="str">
        <f>IF(ROSTER!B$46="","",ROSTER!B$46)</f>
        <v/>
      </c>
      <c r="C4769" s="572" t="str">
        <f>IF(ROSTER!C$46="","",ROSTER!C$46)</f>
        <v/>
      </c>
      <c r="D4769" s="573"/>
      <c r="E4769" s="574"/>
      <c r="F4769" s="576">
        <f>IF(E4769="y",1,IF(E4769="S",1,0))</f>
        <v>0</v>
      </c>
      <c r="G4769" s="582">
        <f>IF(E4769="S",1,0)</f>
        <v>0</v>
      </c>
      <c r="H4769" s="578"/>
      <c r="I4769" s="543"/>
      <c r="J4769" s="542"/>
      <c r="K4769" s="580"/>
      <c r="L4769" s="584"/>
      <c r="M4769" s="585"/>
      <c r="N4769" s="588">
        <f>L4769+J4769</f>
        <v>0</v>
      </c>
      <c r="O4769" s="589"/>
      <c r="P4769" s="542"/>
      <c r="Q4769" s="580"/>
      <c r="R4769" s="584"/>
      <c r="S4769" s="585"/>
      <c r="T4769" s="588">
        <f>R4769-P4769</f>
        <v>0</v>
      </c>
      <c r="U4769" s="589"/>
      <c r="V4769" s="310"/>
      <c r="W4769" s="310"/>
      <c r="X4769" s="578"/>
      <c r="Y4769" s="543"/>
      <c r="Z4769" s="542"/>
      <c r="AA4769" s="543"/>
      <c r="AB4769" s="542"/>
      <c r="AC4769" s="543"/>
      <c r="AD4769" s="542"/>
      <c r="AE4769" s="580"/>
      <c r="AF4769" s="584"/>
      <c r="AG4769" s="585"/>
      <c r="AH4769" s="595">
        <f>IF(AD4769=0,0,(AF4769/AD4769)*100)</f>
        <v>0</v>
      </c>
      <c r="AI4769" s="596"/>
      <c r="AJ4769" s="542"/>
      <c r="AK4769" s="580"/>
      <c r="AL4769" s="584"/>
      <c r="AM4769" s="585"/>
      <c r="AN4769" s="595">
        <f>IF(AJ4769=0,0,(AL4769/AJ4769)*100)</f>
        <v>0</v>
      </c>
      <c r="AO4769" s="596"/>
      <c r="AP4769" s="542"/>
      <c r="AQ4769" s="580"/>
      <c r="AR4769" s="584"/>
      <c r="AS4769" s="585"/>
      <c r="AT4769" s="595">
        <f>IF(AP4769=0,0,(AR4769/AP4769)*100)</f>
        <v>0</v>
      </c>
      <c r="AU4769" s="596"/>
      <c r="AV4769" s="599">
        <f>AD4769+AJ4769+AP4769</f>
        <v>0</v>
      </c>
      <c r="AW4769" s="600"/>
      <c r="AX4769" s="630">
        <f>AF4769+AL4769+AR4769</f>
        <v>0</v>
      </c>
      <c r="AY4769" s="631"/>
      <c r="AZ4769" s="595">
        <f>IF(AV4769=0,0,(AX4769/AV4769)*100)</f>
        <v>0</v>
      </c>
      <c r="BA4769" s="596"/>
      <c r="BB4769" s="542"/>
      <c r="BC4769" s="580"/>
      <c r="BD4769" s="584"/>
      <c r="BE4769" s="585"/>
      <c r="BF4769" s="595">
        <f>IF(BB4769=0,0,(BD4769/BB4769)*100)</f>
        <v>0</v>
      </c>
      <c r="BG4769" s="596"/>
      <c r="BH4769" s="599">
        <f>AV4769+BB4769</f>
        <v>0</v>
      </c>
      <c r="BI4769" s="600"/>
      <c r="BJ4769" s="630">
        <f>AX4769+BD4769</f>
        <v>0</v>
      </c>
      <c r="BK4769" s="631"/>
      <c r="BL4769" s="595">
        <f>IF(BH4769=0,0,(BJ4769/BH4769)*100)</f>
        <v>0</v>
      </c>
      <c r="BM4769" s="596"/>
      <c r="BN4769" s="656">
        <f>(AF4769*2)+(AL4769*2)+(AR4769*3)+BD4769</f>
        <v>0</v>
      </c>
      <c r="BO4769" s="657"/>
      <c r="BP4769" s="658"/>
      <c r="BQ4769" s="676">
        <f t="shared" ref="BQ4769" si="3435">IF(BS4769=0,0,50*BR4769/BS4769)</f>
        <v>0</v>
      </c>
      <c r="BR4769" s="708">
        <f>(BN4769*BU$11)+(N4769*BU$12)+(Z4769*BU$13)+(R4769*BU$14)+(X4769*BU$15)+(AB4769*BU$16)</f>
        <v>0</v>
      </c>
      <c r="BS4769" s="662">
        <f>((BB4769-BD4769)*BU$18)+((AV4769-AX4769)*BU$17)+(H4769*BU$19)+(P4769*BU$20)</f>
        <v>0</v>
      </c>
      <c r="BT4769" s="15"/>
      <c r="BU4769" s="15"/>
      <c r="BV4769" s="95"/>
    </row>
    <row r="4770" spans="1:77" ht="22.5" hidden="1" customHeight="1" thickBot="1" x14ac:dyDescent="0.3">
      <c r="A4770" s="95"/>
      <c r="B4770" s="571"/>
      <c r="C4770" s="642" t="str">
        <f>IF(ROSTER!D$46="","",ROSTER!D$46)</f>
        <v/>
      </c>
      <c r="D4770" s="643"/>
      <c r="E4770" s="575"/>
      <c r="F4770" s="577"/>
      <c r="G4770" s="583"/>
      <c r="H4770" s="579"/>
      <c r="I4770" s="545"/>
      <c r="J4770" s="544"/>
      <c r="K4770" s="581"/>
      <c r="L4770" s="586"/>
      <c r="M4770" s="587"/>
      <c r="N4770" s="590"/>
      <c r="O4770" s="591"/>
      <c r="P4770" s="544"/>
      <c r="Q4770" s="581"/>
      <c r="R4770" s="586"/>
      <c r="S4770" s="587"/>
      <c r="T4770" s="592"/>
      <c r="U4770" s="603"/>
      <c r="V4770" s="311"/>
      <c r="W4770" s="311"/>
      <c r="X4770" s="579"/>
      <c r="Y4770" s="545"/>
      <c r="Z4770" s="544"/>
      <c r="AA4770" s="545"/>
      <c r="AB4770" s="544"/>
      <c r="AC4770" s="545"/>
      <c r="AD4770" s="544"/>
      <c r="AE4770" s="581"/>
      <c r="AF4770" s="586"/>
      <c r="AG4770" s="587"/>
      <c r="AH4770" s="597"/>
      <c r="AI4770" s="598"/>
      <c r="AJ4770" s="544"/>
      <c r="AK4770" s="581"/>
      <c r="AL4770" s="586"/>
      <c r="AM4770" s="587"/>
      <c r="AN4770" s="597"/>
      <c r="AO4770" s="598"/>
      <c r="AP4770" s="544"/>
      <c r="AQ4770" s="581"/>
      <c r="AR4770" s="586"/>
      <c r="AS4770" s="587"/>
      <c r="AT4770" s="597"/>
      <c r="AU4770" s="598"/>
      <c r="AV4770" s="601"/>
      <c r="AW4770" s="602"/>
      <c r="AX4770" s="701"/>
      <c r="AY4770" s="702"/>
      <c r="AZ4770" s="597"/>
      <c r="BA4770" s="598"/>
      <c r="BB4770" s="544"/>
      <c r="BC4770" s="581"/>
      <c r="BD4770" s="586"/>
      <c r="BE4770" s="587"/>
      <c r="BF4770" s="597"/>
      <c r="BG4770" s="598"/>
      <c r="BH4770" s="601"/>
      <c r="BI4770" s="602"/>
      <c r="BJ4770" s="701"/>
      <c r="BK4770" s="702"/>
      <c r="BL4770" s="597"/>
      <c r="BM4770" s="598"/>
      <c r="BN4770" s="659"/>
      <c r="BO4770" s="660"/>
      <c r="BP4770" s="661"/>
      <c r="BQ4770" s="682"/>
      <c r="BR4770" s="709"/>
      <c r="BS4770" s="663"/>
      <c r="BT4770" s="15"/>
      <c r="BU4770" s="15"/>
      <c r="BV4770" s="95"/>
    </row>
    <row r="4771" spans="1:77" s="21" customFormat="1" ht="33.4" hidden="1" customHeight="1" x14ac:dyDescent="0.45">
      <c r="A4771" s="98"/>
      <c r="B4771" s="612"/>
      <c r="C4771" s="613"/>
      <c r="D4771" s="613" t="s">
        <v>10</v>
      </c>
      <c r="E4771" s="616"/>
      <c r="F4771" s="279"/>
      <c r="G4771" s="279"/>
      <c r="H4771" s="517">
        <f>SUM(H4731:I4770)</f>
        <v>0</v>
      </c>
      <c r="I4771" s="618"/>
      <c r="J4771" s="517">
        <f>SUM(J4731:K4770)</f>
        <v>0</v>
      </c>
      <c r="K4771" s="618"/>
      <c r="L4771" s="620">
        <f>SUM(L4731:M4770)</f>
        <v>0</v>
      </c>
      <c r="M4771" s="621"/>
      <c r="N4771" s="548">
        <f>L4771+J4771</f>
        <v>0</v>
      </c>
      <c r="O4771" s="518"/>
      <c r="P4771" s="620">
        <f>SUM(P4731:Q4770)</f>
        <v>0</v>
      </c>
      <c r="Q4771" s="618"/>
      <c r="R4771" s="620">
        <f>SUM(R4731:S4770)</f>
        <v>0</v>
      </c>
      <c r="S4771" s="621"/>
      <c r="T4771" s="548">
        <f>R4771-P4771</f>
        <v>0</v>
      </c>
      <c r="U4771" s="518"/>
      <c r="V4771" s="312"/>
      <c r="W4771" s="312"/>
      <c r="X4771" s="620">
        <f>SUM(X4731:Y4770)</f>
        <v>0</v>
      </c>
      <c r="Y4771" s="621"/>
      <c r="Z4771" s="517">
        <f>SUM(Z4731:AA4770)</f>
        <v>0</v>
      </c>
      <c r="AA4771" s="518"/>
      <c r="AB4771" s="517">
        <f>SUM(AB4731:AC4770)</f>
        <v>0</v>
      </c>
      <c r="AC4771" s="518"/>
      <c r="AD4771" s="621">
        <f>SUM(AD4731:AE4770)</f>
        <v>0</v>
      </c>
      <c r="AE4771" s="618"/>
      <c r="AF4771" s="620">
        <f>SUM(AF4731:AG4770)</f>
        <v>0</v>
      </c>
      <c r="AG4771" s="621"/>
      <c r="AH4771" s="548">
        <f>IF(AD4771=0,0,(AF4771/AD4771)*100)</f>
        <v>0</v>
      </c>
      <c r="AI4771" s="518"/>
      <c r="AJ4771" s="620">
        <f>SUM(AJ4731:AK4770)</f>
        <v>0</v>
      </c>
      <c r="AK4771" s="618"/>
      <c r="AL4771" s="620">
        <f>SUM(AL4731:AM4770)</f>
        <v>0</v>
      </c>
      <c r="AM4771" s="621"/>
      <c r="AN4771" s="548">
        <f>IF(AJ4771=0,0,(AL4771/AJ4771)*100)</f>
        <v>0</v>
      </c>
      <c r="AO4771" s="518"/>
      <c r="AP4771" s="620">
        <f>SUM(AP4731:AQ4770)</f>
        <v>0</v>
      </c>
      <c r="AQ4771" s="618"/>
      <c r="AR4771" s="620">
        <f>SUM(AR4731:AS4770)</f>
        <v>0</v>
      </c>
      <c r="AS4771" s="621"/>
      <c r="AT4771" s="548">
        <f>IF(AP4771=0,0,(AR4771/AP4771)*100)</f>
        <v>0</v>
      </c>
      <c r="AU4771" s="518"/>
      <c r="AV4771" s="517">
        <f>AD4771+AJ4771+AP4771</f>
        <v>0</v>
      </c>
      <c r="AW4771" s="618"/>
      <c r="AX4771" s="620">
        <f>AF4771+AL4771+AR4771</f>
        <v>0</v>
      </c>
      <c r="AY4771" s="624"/>
      <c r="AZ4771" s="548">
        <f>IF(AV4771=0,0,(AX4771/AV4771)*100)</f>
        <v>0</v>
      </c>
      <c r="BA4771" s="518"/>
      <c r="BB4771" s="620">
        <f>SUM(BB4731:BC4770)</f>
        <v>0</v>
      </c>
      <c r="BC4771" s="618"/>
      <c r="BD4771" s="620">
        <f>SUM(BD4731:BE4770)</f>
        <v>0</v>
      </c>
      <c r="BE4771" s="621"/>
      <c r="BF4771" s="548">
        <f>IF(BB4771=0,0,(BD4771/BB4771)*100)</f>
        <v>0</v>
      </c>
      <c r="BG4771" s="518"/>
      <c r="BH4771" s="517">
        <f>AV4771+BB4771</f>
        <v>0</v>
      </c>
      <c r="BI4771" s="618"/>
      <c r="BJ4771" s="620">
        <f>AX4771+BD4771</f>
        <v>0</v>
      </c>
      <c r="BK4771" s="624"/>
      <c r="BL4771" s="548">
        <f>IF(BH4771=0,0,(BJ4771/BH4771)*100)</f>
        <v>0</v>
      </c>
      <c r="BM4771" s="664"/>
      <c r="BN4771" s="666">
        <f>SUM(BN4731:BP4770)</f>
        <v>0</v>
      </c>
      <c r="BO4771" s="667"/>
      <c r="BP4771" s="668"/>
      <c r="BQ4771" s="681">
        <f>SUM(BQ4731:BQ4770)</f>
        <v>0</v>
      </c>
      <c r="BR4771" s="685">
        <f>(BN4771*BU$11)+(N4771*BU$12)+(Z4771*BU$13)+(R4771*BU$14)+(X4771*BU$15)+(AB4771*BU$16)</f>
        <v>0</v>
      </c>
      <c r="BS4771" s="683">
        <f>((BB4771-BD4771)*BU$18)+((AV4771-AX4771)*BU$17)+(H4771*BU$19)+(P4771*BU$20)</f>
        <v>0</v>
      </c>
      <c r="BT4771" s="20"/>
      <c r="BU4771" s="20"/>
      <c r="BV4771" s="98"/>
    </row>
    <row r="4772" spans="1:77" s="21" customFormat="1" ht="33.950000000000003" hidden="1" customHeight="1" thickBot="1" x14ac:dyDescent="0.5">
      <c r="A4772" s="98"/>
      <c r="B4772" s="614"/>
      <c r="C4772" s="615"/>
      <c r="D4772" s="615"/>
      <c r="E4772" s="617"/>
      <c r="F4772" s="280"/>
      <c r="G4772" s="280"/>
      <c r="H4772" s="519"/>
      <c r="I4772" s="619"/>
      <c r="J4772" s="519"/>
      <c r="K4772" s="619"/>
      <c r="L4772" s="622"/>
      <c r="M4772" s="623"/>
      <c r="N4772" s="549"/>
      <c r="O4772" s="520"/>
      <c r="P4772" s="622"/>
      <c r="Q4772" s="619"/>
      <c r="R4772" s="622"/>
      <c r="S4772" s="623"/>
      <c r="T4772" s="549"/>
      <c r="U4772" s="520"/>
      <c r="V4772" s="313"/>
      <c r="W4772" s="313"/>
      <c r="X4772" s="622"/>
      <c r="Y4772" s="623"/>
      <c r="Z4772" s="519"/>
      <c r="AA4772" s="520"/>
      <c r="AB4772" s="519"/>
      <c r="AC4772" s="520"/>
      <c r="AD4772" s="623"/>
      <c r="AE4772" s="619"/>
      <c r="AF4772" s="622"/>
      <c r="AG4772" s="623"/>
      <c r="AH4772" s="549"/>
      <c r="AI4772" s="520"/>
      <c r="AJ4772" s="622"/>
      <c r="AK4772" s="619"/>
      <c r="AL4772" s="622"/>
      <c r="AM4772" s="623"/>
      <c r="AN4772" s="549"/>
      <c r="AO4772" s="520"/>
      <c r="AP4772" s="622"/>
      <c r="AQ4772" s="619"/>
      <c r="AR4772" s="622"/>
      <c r="AS4772" s="623"/>
      <c r="AT4772" s="549"/>
      <c r="AU4772" s="520"/>
      <c r="AV4772" s="519"/>
      <c r="AW4772" s="619"/>
      <c r="AX4772" s="622"/>
      <c r="AY4772" s="625"/>
      <c r="AZ4772" s="549"/>
      <c r="BA4772" s="520"/>
      <c r="BB4772" s="622"/>
      <c r="BC4772" s="619"/>
      <c r="BD4772" s="622"/>
      <c r="BE4772" s="623"/>
      <c r="BF4772" s="549"/>
      <c r="BG4772" s="520"/>
      <c r="BH4772" s="519"/>
      <c r="BI4772" s="619"/>
      <c r="BJ4772" s="622"/>
      <c r="BK4772" s="625"/>
      <c r="BL4772" s="549"/>
      <c r="BM4772" s="665"/>
      <c r="BN4772" s="669"/>
      <c r="BO4772" s="670"/>
      <c r="BP4772" s="671"/>
      <c r="BQ4772" s="682"/>
      <c r="BR4772" s="686"/>
      <c r="BS4772" s="684"/>
      <c r="BT4772" s="20"/>
      <c r="BU4772" s="20"/>
      <c r="BV4772" s="98"/>
    </row>
    <row r="4773" spans="1:77" s="21" customFormat="1" ht="33" hidden="1" customHeight="1" thickBot="1" x14ac:dyDescent="0.5">
      <c r="A4773" s="98"/>
      <c r="B4773" s="612"/>
      <c r="C4773" s="613"/>
      <c r="D4773" s="613" t="s">
        <v>13</v>
      </c>
      <c r="E4773" s="616"/>
      <c r="F4773" s="281"/>
      <c r="G4773" s="282"/>
      <c r="H4773" s="528"/>
      <c r="I4773" s="636"/>
      <c r="J4773" s="528"/>
      <c r="K4773" s="636"/>
      <c r="L4773" s="638"/>
      <c r="M4773" s="639"/>
      <c r="N4773" s="548">
        <f>J4773+L4773</f>
        <v>0</v>
      </c>
      <c r="O4773" s="518"/>
      <c r="P4773" s="638"/>
      <c r="Q4773" s="636"/>
      <c r="R4773" s="638"/>
      <c r="S4773" s="639"/>
      <c r="T4773" s="548">
        <f>R4773-P4773</f>
        <v>0</v>
      </c>
      <c r="U4773" s="518"/>
      <c r="V4773" s="312"/>
      <c r="W4773" s="312"/>
      <c r="X4773" s="638"/>
      <c r="Y4773" s="639"/>
      <c r="Z4773" s="528"/>
      <c r="AA4773" s="529"/>
      <c r="AB4773" s="528"/>
      <c r="AC4773" s="529"/>
      <c r="AD4773" s="639"/>
      <c r="AE4773" s="636"/>
      <c r="AF4773" s="638"/>
      <c r="AG4773" s="639"/>
      <c r="AH4773" s="548">
        <f>IF(AD4773=0,0,(AF4773/AD4773)*100)</f>
        <v>0</v>
      </c>
      <c r="AI4773" s="518"/>
      <c r="AJ4773" s="638"/>
      <c r="AK4773" s="636"/>
      <c r="AL4773" s="638"/>
      <c r="AM4773" s="639"/>
      <c r="AN4773" s="548">
        <f>IF(AJ4773=0,0,(AL4773/AJ4773)*100)</f>
        <v>0</v>
      </c>
      <c r="AO4773" s="518"/>
      <c r="AP4773" s="638"/>
      <c r="AQ4773" s="636"/>
      <c r="AR4773" s="638"/>
      <c r="AS4773" s="639"/>
      <c r="AT4773" s="548">
        <f>IF(AP4773=0,0,(AR4773/AP4773)*100)</f>
        <v>0</v>
      </c>
      <c r="AU4773" s="518"/>
      <c r="AV4773" s="517">
        <f>AD4773+AJ4773+AP4773</f>
        <v>0</v>
      </c>
      <c r="AW4773" s="618"/>
      <c r="AX4773" s="620">
        <f>AF4773+AL4773+AR4773</f>
        <v>0</v>
      </c>
      <c r="AY4773" s="624"/>
      <c r="AZ4773" s="548">
        <f>IF(AV4773=0,0,(AX4773/AV4773)*100)</f>
        <v>0</v>
      </c>
      <c r="BA4773" s="518"/>
      <c r="BB4773" s="638"/>
      <c r="BC4773" s="636"/>
      <c r="BD4773" s="638"/>
      <c r="BE4773" s="639"/>
      <c r="BF4773" s="548">
        <f>IF(BB4773=0,0,(BD4773/BB4773)*100)</f>
        <v>0</v>
      </c>
      <c r="BG4773" s="518"/>
      <c r="BH4773" s="517">
        <f>AV4773+BB4773</f>
        <v>0</v>
      </c>
      <c r="BI4773" s="618"/>
      <c r="BJ4773" s="620">
        <f>AX4773+BD4773</f>
        <v>0</v>
      </c>
      <c r="BK4773" s="624"/>
      <c r="BL4773" s="548">
        <f>IF(BH4773=0,0,(BJ4773/BH4773)*100)</f>
        <v>0</v>
      </c>
      <c r="BM4773" s="664"/>
      <c r="BN4773" s="666">
        <f>(AF4773*2)+(AL4773*2)+(AR4773*3)+BD4773</f>
        <v>0</v>
      </c>
      <c r="BO4773" s="667"/>
      <c r="BP4773" s="668"/>
      <c r="BQ4773" s="672"/>
      <c r="BR4773" s="283"/>
      <c r="BS4773" s="284"/>
      <c r="BT4773" s="20"/>
      <c r="BU4773" s="20"/>
      <c r="BV4773" s="98"/>
    </row>
    <row r="4774" spans="1:77" s="21" customFormat="1" ht="33.75" hidden="1" customHeight="1" thickBot="1" x14ac:dyDescent="0.5">
      <c r="A4774" s="98"/>
      <c r="B4774" s="285"/>
      <c r="C4774" s="286"/>
      <c r="D4774" s="634"/>
      <c r="E4774" s="635"/>
      <c r="F4774" s="287"/>
      <c r="G4774" s="287"/>
      <c r="H4774" s="530"/>
      <c r="I4774" s="637"/>
      <c r="J4774" s="530"/>
      <c r="K4774" s="637"/>
      <c r="L4774" s="640"/>
      <c r="M4774" s="641"/>
      <c r="N4774" s="549"/>
      <c r="O4774" s="520"/>
      <c r="P4774" s="640"/>
      <c r="Q4774" s="637"/>
      <c r="R4774" s="640"/>
      <c r="S4774" s="641"/>
      <c r="T4774" s="549"/>
      <c r="U4774" s="520"/>
      <c r="V4774" s="313"/>
      <c r="W4774" s="313"/>
      <c r="X4774" s="640"/>
      <c r="Y4774" s="641"/>
      <c r="Z4774" s="530"/>
      <c r="AA4774" s="531"/>
      <c r="AB4774" s="530"/>
      <c r="AC4774" s="531"/>
      <c r="AD4774" s="641"/>
      <c r="AE4774" s="637"/>
      <c r="AF4774" s="640"/>
      <c r="AG4774" s="641"/>
      <c r="AH4774" s="549"/>
      <c r="AI4774" s="520"/>
      <c r="AJ4774" s="640"/>
      <c r="AK4774" s="637"/>
      <c r="AL4774" s="640"/>
      <c r="AM4774" s="641"/>
      <c r="AN4774" s="549"/>
      <c r="AO4774" s="520"/>
      <c r="AP4774" s="640"/>
      <c r="AQ4774" s="637"/>
      <c r="AR4774" s="640"/>
      <c r="AS4774" s="641"/>
      <c r="AT4774" s="549"/>
      <c r="AU4774" s="520"/>
      <c r="AV4774" s="519"/>
      <c r="AW4774" s="619"/>
      <c r="AX4774" s="622"/>
      <c r="AY4774" s="625"/>
      <c r="AZ4774" s="549"/>
      <c r="BA4774" s="520"/>
      <c r="BB4774" s="640"/>
      <c r="BC4774" s="637"/>
      <c r="BD4774" s="640"/>
      <c r="BE4774" s="641"/>
      <c r="BF4774" s="549"/>
      <c r="BG4774" s="520"/>
      <c r="BH4774" s="519"/>
      <c r="BI4774" s="619"/>
      <c r="BJ4774" s="622"/>
      <c r="BK4774" s="625"/>
      <c r="BL4774" s="549"/>
      <c r="BM4774" s="665"/>
      <c r="BN4774" s="669"/>
      <c r="BO4774" s="670"/>
      <c r="BP4774" s="671"/>
      <c r="BQ4774" s="673"/>
      <c r="BR4774" s="79"/>
      <c r="BS4774" s="79"/>
      <c r="BT4774" s="20"/>
      <c r="BU4774" s="20"/>
      <c r="BV4774" s="98"/>
    </row>
    <row r="4775" spans="1:77" ht="16.5" hidden="1" customHeight="1" thickTop="1" thickBot="1" x14ac:dyDescent="0.5">
      <c r="A4775" s="95"/>
      <c r="B4775" s="288"/>
      <c r="C4775" s="70"/>
      <c r="D4775" s="70"/>
      <c r="E4775" s="70"/>
      <c r="F4775" s="70"/>
      <c r="G4775" s="70"/>
      <c r="H4775" s="70"/>
      <c r="I4775" s="70"/>
      <c r="J4775" s="70"/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289"/>
      <c r="AI4775" s="289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89"/>
      <c r="BR4775" s="674">
        <f>IF((J4771+L4773)=0,0,(J4771/(J4771+L4773)*100)%)</f>
        <v>0</v>
      </c>
      <c r="BS4775" s="675"/>
      <c r="BT4775" s="674">
        <f>IF((L4771+J4773)=0,0,(L4771/(L4771+J4773)*100)%)</f>
        <v>0</v>
      </c>
      <c r="BU4775" s="675"/>
      <c r="BV4775" s="95"/>
    </row>
    <row r="4776" spans="1:77" s="23" customFormat="1" ht="79.5" hidden="1" customHeight="1" thickTop="1" thickBot="1" x14ac:dyDescent="0.55000000000000004">
      <c r="A4776" s="99"/>
      <c r="B4776" s="565" t="s">
        <v>64</v>
      </c>
      <c r="C4776" s="566"/>
      <c r="D4776" s="532" t="s">
        <v>54</v>
      </c>
      <c r="E4776" s="532"/>
      <c r="F4776" s="532"/>
      <c r="G4776" s="654"/>
      <c r="H4776" s="533"/>
      <c r="I4776" s="534"/>
      <c r="J4776" s="535"/>
      <c r="K4776" s="290"/>
      <c r="L4776" s="533"/>
      <c r="M4776" s="534"/>
      <c r="N4776" s="535"/>
      <c r="O4776" s="536" t="s">
        <v>47</v>
      </c>
      <c r="P4776" s="537"/>
      <c r="Q4776" s="537"/>
      <c r="R4776" s="537"/>
      <c r="S4776" s="533"/>
      <c r="T4776" s="534"/>
      <c r="U4776" s="535"/>
      <c r="V4776" s="314"/>
      <c r="W4776" s="314"/>
      <c r="X4776" s="290"/>
      <c r="Y4776" s="533"/>
      <c r="Z4776" s="534"/>
      <c r="AA4776" s="535"/>
      <c r="AB4776" s="536" t="s">
        <v>49</v>
      </c>
      <c r="AC4776" s="537"/>
      <c r="AD4776" s="537"/>
      <c r="AE4776" s="538"/>
      <c r="AF4776" s="533"/>
      <c r="AG4776" s="534"/>
      <c r="AH4776" s="535"/>
      <c r="AI4776" s="290"/>
      <c r="AJ4776" s="533"/>
      <c r="AK4776" s="534"/>
      <c r="AL4776" s="535"/>
      <c r="AM4776" s="536" t="s">
        <v>53</v>
      </c>
      <c r="AN4776" s="537"/>
      <c r="AO4776" s="537"/>
      <c r="AP4776" s="538"/>
      <c r="AQ4776" s="533"/>
      <c r="AR4776" s="534"/>
      <c r="AS4776" s="535"/>
      <c r="AT4776" s="72"/>
      <c r="AU4776" s="533"/>
      <c r="AV4776" s="534"/>
      <c r="AW4776" s="535"/>
      <c r="AX4776" s="291"/>
      <c r="AY4776" s="291"/>
      <c r="AZ4776" s="291"/>
      <c r="BA4776" s="291"/>
      <c r="BB4776" s="567" t="s">
        <v>20</v>
      </c>
      <c r="BC4776" s="567"/>
      <c r="BD4776" s="567"/>
      <c r="BE4776" s="567"/>
      <c r="BF4776" s="568"/>
      <c r="BG4776" s="539">
        <f>BN4771</f>
        <v>0</v>
      </c>
      <c r="BH4776" s="540"/>
      <c r="BI4776" s="541"/>
      <c r="BJ4776" s="292"/>
      <c r="BK4776" s="539">
        <f>BN4773</f>
        <v>0</v>
      </c>
      <c r="BL4776" s="540"/>
      <c r="BM4776" s="541"/>
      <c r="BN4776" s="73"/>
      <c r="BO4776" s="73"/>
      <c r="BP4776" s="73"/>
      <c r="BQ4776" s="90"/>
      <c r="BR4776" s="24"/>
      <c r="BS4776" s="24"/>
      <c r="BT4776" s="22"/>
      <c r="BU4776" s="22"/>
      <c r="BV4776" s="99"/>
    </row>
    <row r="4777" spans="1:77" ht="15.6" hidden="1" customHeight="1" thickTop="1" thickBot="1" x14ac:dyDescent="0.55000000000000004">
      <c r="A4777" s="95"/>
      <c r="B4777" s="293"/>
      <c r="C4777" s="67"/>
      <c r="D4777" s="294"/>
      <c r="E4777" s="294"/>
      <c r="F4777" s="295"/>
      <c r="G4777" s="295"/>
      <c r="H4777" s="296"/>
      <c r="I4777" s="296"/>
      <c r="J4777" s="296"/>
      <c r="K4777" s="296"/>
      <c r="L4777" s="296"/>
      <c r="M4777" s="296"/>
      <c r="N4777" s="296"/>
      <c r="O4777" s="295"/>
      <c r="P4777" s="295"/>
      <c r="Q4777" s="295"/>
      <c r="R4777" s="295"/>
      <c r="S4777" s="296"/>
      <c r="T4777" s="296"/>
      <c r="U4777" s="296"/>
      <c r="V4777" s="296"/>
      <c r="W4777" s="296"/>
      <c r="X4777" s="297"/>
      <c r="Y4777" s="296"/>
      <c r="Z4777" s="296"/>
      <c r="AA4777" s="296"/>
      <c r="AB4777" s="295"/>
      <c r="AC4777" s="295"/>
      <c r="AD4777" s="295"/>
      <c r="AE4777" s="295"/>
      <c r="AF4777" s="296"/>
      <c r="AG4777" s="296"/>
      <c r="AH4777" s="296"/>
      <c r="AI4777" s="296"/>
      <c r="AJ4777" s="297"/>
      <c r="AK4777" s="297"/>
      <c r="AL4777" s="296"/>
      <c r="AM4777" s="295"/>
      <c r="AN4777" s="295"/>
      <c r="AO4777" s="295"/>
      <c r="AP4777" s="295"/>
      <c r="AQ4777" s="296"/>
      <c r="AR4777" s="296"/>
      <c r="AS4777" s="296"/>
      <c r="AT4777" s="296"/>
      <c r="AU4777" s="296"/>
      <c r="AV4777" s="72"/>
      <c r="AW4777" s="72"/>
      <c r="AX4777" s="74"/>
      <c r="AY4777" s="74"/>
      <c r="AZ4777" s="74"/>
      <c r="BA4777" s="74"/>
      <c r="BB4777" s="295"/>
      <c r="BC4777" s="298"/>
      <c r="BD4777" s="298"/>
      <c r="BE4777" s="299"/>
      <c r="BF4777" s="300"/>
      <c r="BG4777" s="301"/>
      <c r="BH4777" s="301"/>
      <c r="BI4777" s="72"/>
      <c r="BJ4777" s="302"/>
      <c r="BK4777" s="303"/>
      <c r="BL4777" s="303"/>
      <c r="BM4777" s="72"/>
      <c r="BN4777" s="74"/>
      <c r="BO4777" s="74"/>
      <c r="BP4777" s="74"/>
      <c r="BQ4777" s="91"/>
      <c r="BR4777" s="25"/>
      <c r="BS4777" s="25"/>
      <c r="BT4777" s="15"/>
      <c r="BU4777" s="15"/>
      <c r="BV4777" s="95"/>
    </row>
    <row r="4778" spans="1:77" s="23" customFormat="1" ht="79.5" hidden="1" customHeight="1" thickTop="1" thickBot="1" x14ac:dyDescent="0.55000000000000004">
      <c r="A4778" s="99"/>
      <c r="B4778" s="569" t="s">
        <v>46</v>
      </c>
      <c r="C4778" s="567"/>
      <c r="D4778" s="532" t="s">
        <v>55</v>
      </c>
      <c r="E4778" s="532"/>
      <c r="F4778" s="532"/>
      <c r="G4778" s="654"/>
      <c r="H4778" s="539">
        <f>H4776</f>
        <v>0</v>
      </c>
      <c r="I4778" s="540"/>
      <c r="J4778" s="541"/>
      <c r="K4778" s="290"/>
      <c r="L4778" s="539">
        <f>L4776</f>
        <v>0</v>
      </c>
      <c r="M4778" s="540"/>
      <c r="N4778" s="541"/>
      <c r="O4778" s="536" t="s">
        <v>51</v>
      </c>
      <c r="P4778" s="537"/>
      <c r="Q4778" s="537"/>
      <c r="R4778" s="537"/>
      <c r="S4778" s="539">
        <f>S4776-H4776</f>
        <v>0</v>
      </c>
      <c r="T4778" s="540"/>
      <c r="U4778" s="541"/>
      <c r="V4778" s="315"/>
      <c r="W4778" s="315"/>
      <c r="X4778" s="290"/>
      <c r="Y4778" s="539">
        <f>Y4776-L4776</f>
        <v>0</v>
      </c>
      <c r="Z4778" s="540"/>
      <c r="AA4778" s="541"/>
      <c r="AB4778" s="536" t="s">
        <v>50</v>
      </c>
      <c r="AC4778" s="537"/>
      <c r="AD4778" s="537"/>
      <c r="AE4778" s="538"/>
      <c r="AF4778" s="539">
        <f>AF4776-S4776</f>
        <v>0</v>
      </c>
      <c r="AG4778" s="540"/>
      <c r="AH4778" s="541"/>
      <c r="AI4778" s="290"/>
      <c r="AJ4778" s="539">
        <f>AJ4776-Y4776</f>
        <v>0</v>
      </c>
      <c r="AK4778" s="540"/>
      <c r="AL4778" s="541"/>
      <c r="AM4778" s="536" t="s">
        <v>52</v>
      </c>
      <c r="AN4778" s="537"/>
      <c r="AO4778" s="537"/>
      <c r="AP4778" s="538"/>
      <c r="AQ4778" s="539">
        <f>AQ4776-AF4776</f>
        <v>0</v>
      </c>
      <c r="AR4778" s="540"/>
      <c r="AS4778" s="541"/>
      <c r="AT4778" s="72"/>
      <c r="AU4778" s="539">
        <f>AU4776-AJ4776</f>
        <v>0</v>
      </c>
      <c r="AV4778" s="540"/>
      <c r="AW4778" s="541"/>
      <c r="AX4778" s="291"/>
      <c r="AY4778" s="291"/>
      <c r="AZ4778" s="291"/>
      <c r="BA4778" s="291"/>
      <c r="BB4778" s="567" t="s">
        <v>45</v>
      </c>
      <c r="BC4778" s="567"/>
      <c r="BD4778" s="567"/>
      <c r="BE4778" s="567"/>
      <c r="BF4778" s="568"/>
      <c r="BG4778" s="539">
        <f>BG4776-AQ4776</f>
        <v>0</v>
      </c>
      <c r="BH4778" s="540"/>
      <c r="BI4778" s="541"/>
      <c r="BJ4778" s="304"/>
      <c r="BK4778" s="539">
        <f>BK4776-AU4776</f>
        <v>0</v>
      </c>
      <c r="BL4778" s="540"/>
      <c r="BM4778" s="541"/>
      <c r="BN4778" s="73"/>
      <c r="BO4778" s="73"/>
      <c r="BP4778" s="73"/>
      <c r="BQ4778" s="90"/>
      <c r="BR4778" s="24"/>
      <c r="BS4778" s="24"/>
      <c r="BT4778" s="22"/>
      <c r="BU4778" s="22"/>
      <c r="BV4778" s="99"/>
      <c r="BY4778" s="21"/>
    </row>
    <row r="4779" spans="1:77" ht="18.75" hidden="1" customHeight="1" thickTop="1" thickBot="1" x14ac:dyDescent="0.5">
      <c r="A4779" s="95"/>
      <c r="B4779" s="305"/>
      <c r="C4779" s="71"/>
      <c r="D4779" s="71"/>
      <c r="E4779" s="71"/>
      <c r="F4779" s="92"/>
      <c r="G4779" s="92"/>
      <c r="H4779" s="71"/>
      <c r="I4779" s="71"/>
      <c r="J4779" s="71"/>
      <c r="K4779" s="71"/>
      <c r="L4779" s="71"/>
      <c r="M4779" s="71"/>
      <c r="N4779" s="71"/>
      <c r="O4779" s="71"/>
      <c r="P4779" s="71"/>
      <c r="Q4779" s="71"/>
      <c r="R4779" s="71"/>
      <c r="S4779" s="71"/>
      <c r="T4779" s="71"/>
      <c r="U4779" s="71"/>
      <c r="V4779" s="71"/>
      <c r="W4779" s="71"/>
      <c r="X4779" s="71"/>
      <c r="Y4779" s="71"/>
      <c r="Z4779" s="71"/>
      <c r="AA4779" s="71"/>
      <c r="AB4779" s="71"/>
      <c r="AC4779" s="71"/>
      <c r="AD4779" s="71"/>
      <c r="AE4779" s="71"/>
      <c r="AF4779" s="71"/>
      <c r="AG4779" s="71"/>
      <c r="AH4779" s="306"/>
      <c r="AI4779" s="306"/>
      <c r="AJ4779" s="71"/>
      <c r="AK4779" s="71"/>
      <c r="AL4779" s="71"/>
      <c r="AM4779" s="71"/>
      <c r="AN4779" s="71"/>
      <c r="AO4779" s="71"/>
      <c r="AP4779" s="71"/>
      <c r="AQ4779" s="71"/>
      <c r="AR4779" s="71"/>
      <c r="AS4779" s="71"/>
      <c r="AT4779" s="71"/>
      <c r="AU4779" s="71"/>
      <c r="AV4779" s="71"/>
      <c r="AW4779" s="71"/>
      <c r="AX4779" s="71"/>
      <c r="AY4779" s="71"/>
      <c r="AZ4779" s="71"/>
      <c r="BA4779" s="71"/>
      <c r="BB4779" s="71"/>
      <c r="BC4779" s="703" t="s">
        <v>153</v>
      </c>
      <c r="BD4779" s="703"/>
      <c r="BE4779" s="703"/>
      <c r="BF4779" s="703"/>
      <c r="BG4779" s="703"/>
      <c r="BH4779" s="703"/>
      <c r="BI4779" s="703"/>
      <c r="BJ4779" s="703"/>
      <c r="BK4779" s="703"/>
      <c r="BL4779" s="703"/>
      <c r="BM4779" s="703"/>
      <c r="BN4779" s="703"/>
      <c r="BO4779" s="703"/>
      <c r="BP4779" s="703"/>
      <c r="BQ4779" s="318"/>
      <c r="BR4779" s="319"/>
      <c r="BS4779" s="319"/>
      <c r="BT4779" s="15"/>
      <c r="BU4779" s="15"/>
      <c r="BV4779" s="95"/>
    </row>
    <row r="4780" spans="1:77" s="93" customFormat="1" ht="13.5" hidden="1" customHeight="1" thickTop="1" x14ac:dyDescent="0.45">
      <c r="A4780" s="95"/>
      <c r="B4780" s="99"/>
      <c r="C4780" s="95"/>
      <c r="D4780" s="95"/>
      <c r="E4780" s="95"/>
      <c r="F4780" s="96"/>
      <c r="G4780" s="96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254"/>
      <c r="AI4780" s="254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5"/>
      <c r="BL4780" s="95"/>
      <c r="BM4780" s="95"/>
      <c r="BN4780" s="95"/>
      <c r="BO4780" s="95"/>
      <c r="BP4780" s="95"/>
      <c r="BQ4780" s="97"/>
      <c r="BR4780" s="97"/>
      <c r="BS4780" s="97"/>
      <c r="BT4780" s="95"/>
      <c r="BU4780" s="95"/>
      <c r="BV4780" s="95"/>
    </row>
    <row r="4781" spans="1:77" s="17" customFormat="1" ht="33.75" hidden="1" x14ac:dyDescent="0.5">
      <c r="A4781" s="255"/>
      <c r="B4781" s="604" t="s">
        <v>9</v>
      </c>
      <c r="C4781" s="604"/>
      <c r="D4781" s="604"/>
      <c r="E4781" s="604"/>
      <c r="F4781" s="604"/>
      <c r="G4781" s="604"/>
      <c r="H4781" s="604"/>
      <c r="I4781" s="604"/>
      <c r="J4781" s="604"/>
      <c r="K4781" s="604"/>
      <c r="L4781" s="604"/>
      <c r="M4781" s="604"/>
      <c r="N4781" s="604"/>
      <c r="O4781" s="604"/>
      <c r="P4781" s="604"/>
      <c r="Q4781" s="604"/>
      <c r="R4781" s="604"/>
      <c r="S4781" s="604"/>
      <c r="T4781" s="604"/>
      <c r="U4781" s="604"/>
      <c r="V4781" s="604"/>
      <c r="W4781" s="604"/>
      <c r="X4781" s="604"/>
      <c r="Y4781" s="604"/>
      <c r="Z4781" s="604"/>
      <c r="AA4781" s="604"/>
      <c r="AB4781" s="604"/>
      <c r="AC4781" s="604"/>
      <c r="AD4781" s="604"/>
      <c r="AE4781" s="604"/>
      <c r="AF4781" s="604"/>
      <c r="AG4781" s="604"/>
      <c r="AH4781" s="604"/>
      <c r="AI4781" s="604"/>
      <c r="AJ4781" s="604"/>
      <c r="AK4781" s="604"/>
      <c r="AL4781" s="604"/>
      <c r="AM4781" s="604"/>
      <c r="AN4781" s="604"/>
      <c r="AO4781" s="604"/>
      <c r="AP4781" s="604"/>
      <c r="AQ4781" s="604"/>
      <c r="AR4781" s="604"/>
      <c r="AS4781" s="604"/>
      <c r="AT4781" s="604"/>
      <c r="AU4781" s="604"/>
      <c r="AV4781" s="604"/>
      <c r="AW4781" s="604"/>
      <c r="AX4781" s="604"/>
      <c r="AY4781" s="604"/>
      <c r="AZ4781" s="604"/>
      <c r="BA4781" s="604"/>
      <c r="BB4781" s="604"/>
      <c r="BC4781" s="604"/>
      <c r="BD4781" s="604"/>
      <c r="BE4781" s="604"/>
      <c r="BF4781" s="604"/>
      <c r="BG4781" s="604"/>
      <c r="BH4781" s="604"/>
      <c r="BI4781" s="604"/>
      <c r="BJ4781" s="604"/>
      <c r="BK4781" s="604"/>
      <c r="BL4781" s="604"/>
      <c r="BM4781" s="604"/>
      <c r="BN4781" s="604"/>
      <c r="BO4781" s="604"/>
      <c r="BP4781" s="604"/>
      <c r="BQ4781" s="256"/>
      <c r="BR4781" s="256"/>
      <c r="BS4781" s="256"/>
      <c r="BT4781" s="257"/>
      <c r="BU4781" s="257"/>
      <c r="BV4781" s="255"/>
    </row>
    <row r="4782" spans="1:77" ht="10.9" hidden="1" customHeight="1" x14ac:dyDescent="0.45">
      <c r="A4782" s="95"/>
      <c r="B4782" s="258"/>
      <c r="C4782" s="62"/>
      <c r="D4782" s="62"/>
      <c r="E4782" s="62"/>
      <c r="F4782" s="63"/>
      <c r="G4782" s="63"/>
      <c r="H4782" s="62"/>
      <c r="I4782" s="62"/>
      <c r="J4782" s="62"/>
      <c r="K4782" s="62"/>
      <c r="L4782" s="62"/>
      <c r="M4782" s="62"/>
      <c r="N4782" s="62"/>
      <c r="O4782" s="62"/>
      <c r="P4782" s="62"/>
      <c r="Q4782" s="62"/>
      <c r="R4782" s="62"/>
      <c r="S4782" s="62"/>
      <c r="T4782" s="62"/>
      <c r="U4782" s="62"/>
      <c r="V4782" s="62"/>
      <c r="W4782" s="62"/>
      <c r="X4782" s="62"/>
      <c r="Y4782" s="62"/>
      <c r="Z4782" s="62"/>
      <c r="AA4782" s="62"/>
      <c r="AB4782" s="62"/>
      <c r="AC4782" s="62"/>
      <c r="AD4782" s="62"/>
      <c r="AE4782" s="62"/>
      <c r="AF4782" s="62"/>
      <c r="AG4782" s="62"/>
      <c r="AH4782" s="259"/>
      <c r="AI4782" s="259"/>
      <c r="AJ4782" s="62"/>
      <c r="AK4782" s="62"/>
      <c r="AL4782" s="62"/>
      <c r="AM4782" s="62"/>
      <c r="AN4782" s="62"/>
      <c r="AO4782" s="62"/>
      <c r="AP4782" s="62"/>
      <c r="AQ4782" s="62"/>
      <c r="AR4782" s="62"/>
      <c r="AS4782" s="62"/>
      <c r="AT4782" s="62"/>
      <c r="AU4782" s="62"/>
      <c r="AV4782" s="62"/>
      <c r="AW4782" s="62"/>
      <c r="AX4782" s="62"/>
      <c r="AY4782" s="62"/>
      <c r="AZ4782" s="62"/>
      <c r="BA4782" s="62"/>
      <c r="BB4782" s="62"/>
      <c r="BC4782" s="62"/>
      <c r="BD4782" s="62"/>
      <c r="BE4782" s="62"/>
      <c r="BF4782" s="62"/>
      <c r="BG4782" s="62"/>
      <c r="BH4782" s="62"/>
      <c r="BI4782" s="62"/>
      <c r="BJ4782" s="62"/>
      <c r="BK4782" s="62"/>
      <c r="BL4782" s="62"/>
      <c r="BM4782" s="62"/>
      <c r="BN4782" s="62"/>
      <c r="BO4782" s="62"/>
      <c r="BP4782" s="94"/>
      <c r="BQ4782" s="87"/>
      <c r="BR4782" s="94"/>
      <c r="BS4782" s="94"/>
      <c r="BT4782" s="15"/>
      <c r="BU4782" s="15"/>
      <c r="BV4782" s="95"/>
    </row>
    <row r="4783" spans="1:77" s="18" customFormat="1" ht="36.75" hidden="1" customHeight="1" x14ac:dyDescent="0.45">
      <c r="A4783" s="260"/>
      <c r="B4783" s="258"/>
      <c r="C4783" s="261"/>
      <c r="D4783" s="262" t="s">
        <v>10</v>
      </c>
      <c r="E4783" s="605" t="str">
        <f>IF(ROSTER!D$3="","",ROSTER!D$3)</f>
        <v/>
      </c>
      <c r="F4783" s="605"/>
      <c r="G4783" s="605"/>
      <c r="H4783" s="605"/>
      <c r="I4783" s="605"/>
      <c r="J4783" s="605"/>
      <c r="K4783" s="605"/>
      <c r="L4783" s="605"/>
      <c r="M4783" s="605"/>
      <c r="N4783" s="605"/>
      <c r="O4783" s="605"/>
      <c r="P4783" s="605"/>
      <c r="Q4783" s="605"/>
      <c r="R4783" s="605"/>
      <c r="S4783" s="605"/>
      <c r="T4783" s="605"/>
      <c r="U4783" s="605"/>
      <c r="V4783" s="605"/>
      <c r="W4783" s="605"/>
      <c r="X4783" s="605"/>
      <c r="Y4783" s="605"/>
      <c r="Z4783" s="605"/>
      <c r="AA4783" s="605"/>
      <c r="AB4783" s="605"/>
      <c r="AC4783" s="605"/>
      <c r="AD4783" s="605"/>
      <c r="AE4783" s="605"/>
      <c r="AF4783" s="316"/>
      <c r="AG4783" s="606" t="s">
        <v>11</v>
      </c>
      <c r="AH4783" s="606"/>
      <c r="AI4783" s="606"/>
      <c r="AJ4783" s="606"/>
      <c r="AK4783" s="606"/>
      <c r="AL4783" s="606"/>
      <c r="AM4783" s="606"/>
      <c r="AN4783" s="607"/>
      <c r="AO4783" s="607"/>
      <c r="AP4783" s="607"/>
      <c r="AQ4783" s="607"/>
      <c r="AR4783" s="607"/>
      <c r="AS4783" s="607"/>
      <c r="AT4783" s="607"/>
      <c r="AU4783" s="607"/>
      <c r="AV4783" s="607"/>
      <c r="AW4783" s="607"/>
      <c r="AX4783" s="607"/>
      <c r="AY4783" s="607"/>
      <c r="AZ4783" s="607"/>
      <c r="BA4783" s="607"/>
      <c r="BB4783" s="607"/>
      <c r="BC4783" s="607"/>
      <c r="BD4783" s="607"/>
      <c r="BE4783" s="607"/>
      <c r="BF4783" s="607"/>
      <c r="BG4783" s="607"/>
      <c r="BH4783" s="607"/>
      <c r="BI4783" s="607"/>
      <c r="BJ4783" s="607"/>
      <c r="BK4783" s="607"/>
      <c r="BL4783" s="607"/>
      <c r="BM4783" s="607"/>
      <c r="BN4783" s="607"/>
      <c r="BO4783" s="607"/>
      <c r="BP4783" s="94"/>
      <c r="BQ4783" s="88" t="s">
        <v>130</v>
      </c>
      <c r="BR4783" s="94"/>
      <c r="BS4783" s="94"/>
      <c r="BT4783" s="263"/>
      <c r="BU4783" s="263"/>
      <c r="BV4783" s="260"/>
    </row>
    <row r="4784" spans="1:77" ht="8.85" hidden="1" customHeight="1" x14ac:dyDescent="0.45">
      <c r="A4784" s="96"/>
      <c r="B4784" s="258"/>
      <c r="C4784" s="259" t="s">
        <v>39</v>
      </c>
      <c r="D4784" s="259"/>
      <c r="E4784" s="259"/>
      <c r="F4784" s="63"/>
      <c r="G4784" s="63"/>
      <c r="H4784" s="259"/>
      <c r="I4784" s="259"/>
      <c r="J4784" s="317"/>
      <c r="K4784" s="317"/>
      <c r="L4784" s="317"/>
      <c r="M4784" s="317"/>
      <c r="N4784" s="317"/>
      <c r="O4784" s="317"/>
      <c r="P4784" s="317"/>
      <c r="Q4784" s="317"/>
      <c r="R4784" s="317"/>
      <c r="S4784" s="317"/>
      <c r="T4784" s="317"/>
      <c r="U4784" s="317"/>
      <c r="V4784" s="317"/>
      <c r="W4784" s="317"/>
      <c r="X4784" s="317"/>
      <c r="Y4784" s="317"/>
      <c r="Z4784" s="317"/>
      <c r="AA4784" s="317"/>
      <c r="AB4784" s="317"/>
      <c r="AC4784" s="317"/>
      <c r="AD4784" s="317"/>
      <c r="AE4784" s="317"/>
      <c r="AF4784" s="317"/>
      <c r="AG4784" s="317"/>
      <c r="AH4784" s="317"/>
      <c r="AI4784" s="259"/>
      <c r="AJ4784" s="264"/>
      <c r="AK4784" s="265"/>
      <c r="AL4784" s="265"/>
      <c r="AM4784" s="265"/>
      <c r="AN4784" s="265"/>
      <c r="AO4784" s="265"/>
      <c r="AP4784" s="265"/>
      <c r="AQ4784" s="266"/>
      <c r="AR4784" s="266"/>
      <c r="AS4784" s="266"/>
      <c r="AT4784" s="266"/>
      <c r="AU4784" s="266"/>
      <c r="AV4784" s="266"/>
      <c r="AW4784" s="266"/>
      <c r="AX4784" s="266"/>
      <c r="AY4784" s="266"/>
      <c r="AZ4784" s="266"/>
      <c r="BA4784" s="266"/>
      <c r="BB4784" s="266"/>
      <c r="BC4784" s="266"/>
      <c r="BD4784" s="266"/>
      <c r="BE4784" s="266"/>
      <c r="BF4784" s="266"/>
      <c r="BG4784" s="266"/>
      <c r="BH4784" s="266"/>
      <c r="BI4784" s="266"/>
      <c r="BJ4784" s="266"/>
      <c r="BK4784" s="266"/>
      <c r="BL4784" s="266"/>
      <c r="BM4784" s="266"/>
      <c r="BN4784" s="266"/>
      <c r="BO4784" s="266"/>
      <c r="BP4784" s="266"/>
      <c r="BQ4784" s="267"/>
      <c r="BR4784" s="267"/>
      <c r="BS4784" s="267"/>
      <c r="BT4784" s="268"/>
      <c r="BU4784" s="268"/>
      <c r="BV4784" s="96"/>
    </row>
    <row r="4785" spans="1:74" s="18" customFormat="1" ht="33.75" hidden="1" x14ac:dyDescent="0.45">
      <c r="A4785" s="260"/>
      <c r="B4785" s="258"/>
      <c r="C4785" s="608" t="s">
        <v>38</v>
      </c>
      <c r="D4785" s="608"/>
      <c r="E4785" s="607"/>
      <c r="F4785" s="607"/>
      <c r="G4785" s="607"/>
      <c r="H4785" s="607"/>
      <c r="I4785" s="607"/>
      <c r="J4785" s="607"/>
      <c r="K4785" s="607"/>
      <c r="L4785" s="607"/>
      <c r="M4785" s="607"/>
      <c r="N4785" s="607"/>
      <c r="O4785" s="607"/>
      <c r="P4785" s="607"/>
      <c r="Q4785" s="607"/>
      <c r="R4785" s="607"/>
      <c r="S4785" s="607"/>
      <c r="T4785" s="607"/>
      <c r="U4785" s="607"/>
      <c r="V4785" s="607"/>
      <c r="W4785" s="607"/>
      <c r="X4785" s="607"/>
      <c r="Y4785" s="607"/>
      <c r="Z4785" s="607"/>
      <c r="AA4785" s="607"/>
      <c r="AB4785" s="607"/>
      <c r="AC4785" s="607"/>
      <c r="AD4785" s="607"/>
      <c r="AE4785" s="607"/>
      <c r="AF4785" s="316"/>
      <c r="AG4785" s="609" t="s">
        <v>21</v>
      </c>
      <c r="AH4785" s="609"/>
      <c r="AI4785" s="609"/>
      <c r="AJ4785" s="609"/>
      <c r="AK4785" s="607"/>
      <c r="AL4785" s="607"/>
      <c r="AM4785" s="607"/>
      <c r="AN4785" s="607"/>
      <c r="AO4785" s="607"/>
      <c r="AP4785" s="607"/>
      <c r="AQ4785" s="607"/>
      <c r="AR4785" s="607"/>
      <c r="AS4785" s="607"/>
      <c r="AT4785" s="607"/>
      <c r="AU4785" s="607"/>
      <c r="AV4785" s="607"/>
      <c r="AW4785" s="607"/>
      <c r="AX4785" s="607"/>
      <c r="AY4785" s="607"/>
      <c r="AZ4785" s="607"/>
      <c r="BA4785" s="607"/>
      <c r="BB4785" s="607"/>
      <c r="BC4785" s="610" t="s">
        <v>12</v>
      </c>
      <c r="BD4785" s="610"/>
      <c r="BE4785" s="610"/>
      <c r="BF4785" s="611"/>
      <c r="BG4785" s="611"/>
      <c r="BH4785" s="611"/>
      <c r="BI4785" s="611"/>
      <c r="BJ4785" s="611"/>
      <c r="BK4785" s="611"/>
      <c r="BL4785" s="611"/>
      <c r="BM4785" s="611"/>
      <c r="BN4785" s="611"/>
      <c r="BO4785" s="611"/>
      <c r="BP4785" s="64"/>
      <c r="BQ4785" s="307"/>
      <c r="BR4785" s="65"/>
      <c r="BS4785" s="65"/>
      <c r="BT4785" s="270">
        <f>IF(BF4785=0,0,1)</f>
        <v>0</v>
      </c>
      <c r="BU4785" s="18">
        <f>IF((BG4835+BK4835)&gt;(AQ4835+AU4835),1,0)</f>
        <v>0</v>
      </c>
      <c r="BV4785" s="271"/>
    </row>
    <row r="4786" spans="1:74" ht="9.6" hidden="1" customHeight="1" x14ac:dyDescent="0.45">
      <c r="A4786" s="95"/>
      <c r="B4786" s="258"/>
      <c r="C4786" s="62"/>
      <c r="D4786" s="62"/>
      <c r="E4786" s="62"/>
      <c r="F4786" s="63"/>
      <c r="G4786" s="63"/>
      <c r="H4786" s="62"/>
      <c r="I4786" s="62"/>
      <c r="J4786" s="62"/>
      <c r="K4786" s="62"/>
      <c r="L4786" s="62"/>
      <c r="M4786" s="62"/>
      <c r="N4786" s="62"/>
      <c r="O4786" s="62"/>
      <c r="P4786" s="62"/>
      <c r="Q4786" s="62"/>
      <c r="R4786" s="62"/>
      <c r="S4786" s="62"/>
      <c r="T4786" s="62"/>
      <c r="U4786" s="62"/>
      <c r="V4786" s="62"/>
      <c r="W4786" s="62"/>
      <c r="X4786" s="62"/>
      <c r="Y4786" s="62"/>
      <c r="Z4786" s="62"/>
      <c r="AA4786" s="62"/>
      <c r="AB4786" s="62"/>
      <c r="AC4786" s="62"/>
      <c r="AD4786" s="62"/>
      <c r="AE4786" s="62"/>
      <c r="AF4786" s="62"/>
      <c r="AG4786" s="62"/>
      <c r="AH4786" s="259"/>
      <c r="AI4786" s="259"/>
      <c r="AJ4786" s="62"/>
      <c r="AK4786" s="62"/>
      <c r="AL4786" s="62"/>
      <c r="AM4786" s="62"/>
      <c r="AN4786" s="62"/>
      <c r="AO4786" s="62"/>
      <c r="AP4786" s="62"/>
      <c r="AQ4786" s="62"/>
      <c r="AR4786" s="62"/>
      <c r="AS4786" s="62"/>
      <c r="AT4786" s="62"/>
      <c r="AU4786" s="62"/>
      <c r="AV4786" s="62"/>
      <c r="AW4786" s="62"/>
      <c r="AX4786" s="62"/>
      <c r="AY4786" s="62"/>
      <c r="AZ4786" s="62"/>
      <c r="BA4786" s="62"/>
      <c r="BB4786" s="62"/>
      <c r="BC4786" s="62"/>
      <c r="BD4786" s="62"/>
      <c r="BE4786" s="62"/>
      <c r="BF4786" s="62"/>
      <c r="BG4786" s="62"/>
      <c r="BH4786" s="62"/>
      <c r="BI4786" s="62"/>
      <c r="BJ4786" s="62"/>
      <c r="BK4786" s="62"/>
      <c r="BL4786" s="62"/>
      <c r="BM4786" s="62"/>
      <c r="BN4786" s="62"/>
      <c r="BO4786" s="62"/>
      <c r="BP4786" s="62"/>
      <c r="BQ4786" s="66"/>
      <c r="BR4786" s="66"/>
      <c r="BS4786" s="66"/>
      <c r="BT4786" s="15"/>
      <c r="BU4786" s="15"/>
      <c r="BV4786" s="95"/>
    </row>
    <row r="4787" spans="1:74" ht="8.85" hidden="1" customHeight="1" thickBot="1" x14ac:dyDescent="0.5">
      <c r="A4787" s="95"/>
      <c r="B4787" s="113"/>
      <c r="C4787" s="67"/>
      <c r="D4787" s="67"/>
      <c r="E4787" s="67"/>
      <c r="F4787" s="68"/>
      <c r="G4787" s="68"/>
      <c r="H4787" s="67"/>
      <c r="I4787" s="67"/>
      <c r="J4787" s="67"/>
      <c r="K4787" s="67"/>
      <c r="L4787" s="67"/>
      <c r="M4787" s="67"/>
      <c r="N4787" s="67"/>
      <c r="O4787" s="67"/>
      <c r="P4787" s="67"/>
      <c r="Q4787" s="67"/>
      <c r="R4787" s="67"/>
      <c r="S4787" s="67"/>
      <c r="T4787" s="67"/>
      <c r="U4787" s="67"/>
      <c r="V4787" s="67"/>
      <c r="W4787" s="67"/>
      <c r="X4787" s="67"/>
      <c r="Y4787" s="67"/>
      <c r="Z4787" s="67"/>
      <c r="AA4787" s="67"/>
      <c r="AB4787" s="67"/>
      <c r="AC4787" s="67"/>
      <c r="AD4787" s="67"/>
      <c r="AE4787" s="67"/>
      <c r="AF4787" s="67"/>
      <c r="AG4787" s="67"/>
      <c r="AH4787" s="272"/>
      <c r="AI4787" s="272"/>
      <c r="AJ4787" s="67"/>
      <c r="AK4787" s="67"/>
      <c r="AL4787" s="67"/>
      <c r="AM4787" s="67"/>
      <c r="AN4787" s="67"/>
      <c r="AO4787" s="67"/>
      <c r="AP4787" s="67"/>
      <c r="AQ4787" s="67"/>
      <c r="AR4787" s="67"/>
      <c r="AS4787" s="67"/>
      <c r="AT4787" s="67"/>
      <c r="AU4787" s="67"/>
      <c r="AV4787" s="67"/>
      <c r="AW4787" s="67"/>
      <c r="AX4787" s="67"/>
      <c r="AY4787" s="67"/>
      <c r="AZ4787" s="67"/>
      <c r="BA4787" s="67"/>
      <c r="BB4787" s="67"/>
      <c r="BC4787" s="67"/>
      <c r="BD4787" s="67"/>
      <c r="BE4787" s="67"/>
      <c r="BF4787" s="67"/>
      <c r="BG4787" s="67"/>
      <c r="BH4787" s="67"/>
      <c r="BI4787" s="67"/>
      <c r="BJ4787" s="67"/>
      <c r="BK4787" s="67"/>
      <c r="BL4787" s="67"/>
      <c r="BM4787" s="67"/>
      <c r="BN4787" s="67"/>
      <c r="BO4787" s="67"/>
      <c r="BP4787" s="67"/>
      <c r="BQ4787" s="69"/>
      <c r="BR4787" s="69"/>
      <c r="BS4787" s="69"/>
      <c r="BT4787" s="15"/>
      <c r="BU4787" s="15"/>
      <c r="BV4787" s="95"/>
    </row>
    <row r="4788" spans="1:74" s="18" customFormat="1" ht="40.5" hidden="1" customHeight="1" thickTop="1" x14ac:dyDescent="0.4">
      <c r="A4788" s="271"/>
      <c r="B4788" s="652" t="s">
        <v>0</v>
      </c>
      <c r="C4788" s="648" t="s">
        <v>1</v>
      </c>
      <c r="D4788" s="649"/>
      <c r="E4788" s="273" t="s">
        <v>28</v>
      </c>
      <c r="F4788" s="546" t="s">
        <v>100</v>
      </c>
      <c r="G4788" s="546" t="s">
        <v>101</v>
      </c>
      <c r="H4788" s="704" t="s">
        <v>41</v>
      </c>
      <c r="I4788" s="705"/>
      <c r="J4788" s="554" t="s">
        <v>7</v>
      </c>
      <c r="K4788" s="554"/>
      <c r="L4788" s="554"/>
      <c r="M4788" s="554"/>
      <c r="N4788" s="554"/>
      <c r="O4788" s="554"/>
      <c r="P4788" s="554" t="s">
        <v>2</v>
      </c>
      <c r="Q4788" s="554"/>
      <c r="R4788" s="554"/>
      <c r="S4788" s="554"/>
      <c r="T4788" s="554"/>
      <c r="U4788" s="554"/>
      <c r="V4788" s="308"/>
      <c r="W4788" s="308"/>
      <c r="X4788" s="687" t="s">
        <v>35</v>
      </c>
      <c r="Y4788" s="688"/>
      <c r="Z4788" s="687" t="s">
        <v>36</v>
      </c>
      <c r="AA4788" s="688"/>
      <c r="AB4788" s="687" t="s">
        <v>44</v>
      </c>
      <c r="AC4788" s="688"/>
      <c r="AD4788" s="554" t="s">
        <v>6</v>
      </c>
      <c r="AE4788" s="554"/>
      <c r="AF4788" s="554"/>
      <c r="AG4788" s="554"/>
      <c r="AH4788" s="554"/>
      <c r="AI4788" s="554"/>
      <c r="AJ4788" s="554" t="s">
        <v>68</v>
      </c>
      <c r="AK4788" s="554"/>
      <c r="AL4788" s="554"/>
      <c r="AM4788" s="554"/>
      <c r="AN4788" s="554"/>
      <c r="AO4788" s="554"/>
      <c r="AP4788" s="554" t="s">
        <v>69</v>
      </c>
      <c r="AQ4788" s="554"/>
      <c r="AR4788" s="554"/>
      <c r="AS4788" s="554"/>
      <c r="AT4788" s="554"/>
      <c r="AU4788" s="554"/>
      <c r="AV4788" s="554" t="s">
        <v>70</v>
      </c>
      <c r="AW4788" s="554"/>
      <c r="AX4788" s="554"/>
      <c r="AY4788" s="554"/>
      <c r="AZ4788" s="554"/>
      <c r="BA4788" s="556"/>
      <c r="BB4788" s="554" t="s">
        <v>4</v>
      </c>
      <c r="BC4788" s="554"/>
      <c r="BD4788" s="554"/>
      <c r="BE4788" s="554"/>
      <c r="BF4788" s="554"/>
      <c r="BG4788" s="555"/>
      <c r="BH4788" s="554" t="s">
        <v>71</v>
      </c>
      <c r="BI4788" s="554"/>
      <c r="BJ4788" s="554"/>
      <c r="BK4788" s="554"/>
      <c r="BL4788" s="554"/>
      <c r="BM4788" s="556"/>
      <c r="BN4788" s="557" t="s">
        <v>25</v>
      </c>
      <c r="BO4788" s="558"/>
      <c r="BP4788" s="559"/>
      <c r="BQ4788" s="691" t="s">
        <v>110</v>
      </c>
      <c r="BR4788" s="691" t="s">
        <v>86</v>
      </c>
      <c r="BS4788" s="691" t="s">
        <v>87</v>
      </c>
      <c r="BT4788" s="274"/>
      <c r="BU4788" s="274"/>
      <c r="BV4788" s="271"/>
    </row>
    <row r="4789" spans="1:74" s="18" customFormat="1" ht="41.25" hidden="1" customHeight="1" x14ac:dyDescent="0.4">
      <c r="A4789" s="271"/>
      <c r="B4789" s="653"/>
      <c r="C4789" s="650"/>
      <c r="D4789" s="651"/>
      <c r="E4789" s="275" t="s">
        <v>102</v>
      </c>
      <c r="F4789" s="547"/>
      <c r="G4789" s="547"/>
      <c r="H4789" s="706"/>
      <c r="I4789" s="707"/>
      <c r="J4789" s="525" t="s">
        <v>17</v>
      </c>
      <c r="K4789" s="526"/>
      <c r="L4789" s="521" t="s">
        <v>18</v>
      </c>
      <c r="M4789" s="522"/>
      <c r="N4789" s="523" t="s">
        <v>19</v>
      </c>
      <c r="O4789" s="524" t="s">
        <v>8</v>
      </c>
      <c r="P4789" s="525" t="s">
        <v>26</v>
      </c>
      <c r="Q4789" s="526"/>
      <c r="R4789" s="521" t="s">
        <v>24</v>
      </c>
      <c r="S4789" s="522"/>
      <c r="T4789" s="523" t="s">
        <v>19</v>
      </c>
      <c r="U4789" s="524"/>
      <c r="V4789" s="309"/>
      <c r="W4789" s="309"/>
      <c r="X4789" s="689"/>
      <c r="Y4789" s="690"/>
      <c r="Z4789" s="689"/>
      <c r="AA4789" s="690"/>
      <c r="AB4789" s="689"/>
      <c r="AC4789" s="690"/>
      <c r="AD4789" s="525" t="s">
        <v>48</v>
      </c>
      <c r="AE4789" s="526"/>
      <c r="AF4789" s="521" t="s">
        <v>23</v>
      </c>
      <c r="AG4789" s="522" t="s">
        <v>3</v>
      </c>
      <c r="AH4789" s="563" t="s">
        <v>5</v>
      </c>
      <c r="AI4789" s="564"/>
      <c r="AJ4789" s="525" t="s">
        <v>48</v>
      </c>
      <c r="AK4789" s="526"/>
      <c r="AL4789" s="521" t="s">
        <v>23</v>
      </c>
      <c r="AM4789" s="522" t="s">
        <v>3</v>
      </c>
      <c r="AN4789" s="563" t="s">
        <v>5</v>
      </c>
      <c r="AO4789" s="564"/>
      <c r="AP4789" s="525" t="s">
        <v>48</v>
      </c>
      <c r="AQ4789" s="526"/>
      <c r="AR4789" s="521" t="s">
        <v>23</v>
      </c>
      <c r="AS4789" s="522" t="s">
        <v>3</v>
      </c>
      <c r="AT4789" s="563" t="s">
        <v>5</v>
      </c>
      <c r="AU4789" s="564"/>
      <c r="AV4789" s="525" t="s">
        <v>48</v>
      </c>
      <c r="AW4789" s="526"/>
      <c r="AX4789" s="521" t="s">
        <v>23</v>
      </c>
      <c r="AY4789" s="522" t="s">
        <v>3</v>
      </c>
      <c r="AZ4789" s="563" t="s">
        <v>5</v>
      </c>
      <c r="BA4789" s="564"/>
      <c r="BB4789" s="525" t="s">
        <v>48</v>
      </c>
      <c r="BC4789" s="526"/>
      <c r="BD4789" s="521" t="s">
        <v>23</v>
      </c>
      <c r="BE4789" s="522" t="s">
        <v>3</v>
      </c>
      <c r="BF4789" s="563" t="s">
        <v>5</v>
      </c>
      <c r="BG4789" s="564"/>
      <c r="BH4789" s="525" t="s">
        <v>48</v>
      </c>
      <c r="BI4789" s="526"/>
      <c r="BJ4789" s="521" t="s">
        <v>23</v>
      </c>
      <c r="BK4789" s="522" t="s">
        <v>3</v>
      </c>
      <c r="BL4789" s="563" t="s">
        <v>5</v>
      </c>
      <c r="BM4789" s="564"/>
      <c r="BN4789" s="560"/>
      <c r="BO4789" s="561"/>
      <c r="BP4789" s="562"/>
      <c r="BQ4789" s="692"/>
      <c r="BR4789" s="692"/>
      <c r="BS4789" s="692"/>
      <c r="BT4789" s="274"/>
      <c r="BU4789" s="274"/>
      <c r="BV4789" s="271"/>
    </row>
    <row r="4790" spans="1:74" ht="23.85" hidden="1" customHeight="1" x14ac:dyDescent="0.35">
      <c r="A4790" s="276"/>
      <c r="B4790" s="570" t="str">
        <f>IF(ROSTER!B$8="","",ROSTER!B$8)</f>
        <v/>
      </c>
      <c r="C4790" s="572" t="str">
        <f>IF(ROSTER!C$8="","",ROSTER!C$8)</f>
        <v/>
      </c>
      <c r="D4790" s="573"/>
      <c r="E4790" s="574"/>
      <c r="F4790" s="576">
        <f>IF(E4790="y",1,IF(E4790="S",1,0))</f>
        <v>0</v>
      </c>
      <c r="G4790" s="582">
        <f>IF(E4790="S",1,0)</f>
        <v>0</v>
      </c>
      <c r="H4790" s="578"/>
      <c r="I4790" s="543"/>
      <c r="J4790" s="542"/>
      <c r="K4790" s="580"/>
      <c r="L4790" s="584"/>
      <c r="M4790" s="585"/>
      <c r="N4790" s="588">
        <f>L4790+J4790</f>
        <v>0</v>
      </c>
      <c r="O4790" s="589"/>
      <c r="P4790" s="542"/>
      <c r="Q4790" s="580"/>
      <c r="R4790" s="584"/>
      <c r="S4790" s="585"/>
      <c r="T4790" s="588">
        <f>R4790-P4790</f>
        <v>0</v>
      </c>
      <c r="U4790" s="589"/>
      <c r="V4790" s="310"/>
      <c r="W4790" s="310"/>
      <c r="X4790" s="578"/>
      <c r="Y4790" s="543"/>
      <c r="Z4790" s="542"/>
      <c r="AA4790" s="543"/>
      <c r="AB4790" s="542"/>
      <c r="AC4790" s="543"/>
      <c r="AD4790" s="542"/>
      <c r="AE4790" s="580"/>
      <c r="AF4790" s="584"/>
      <c r="AG4790" s="585"/>
      <c r="AH4790" s="595">
        <f>IF(AD4790=0,0,(AF4790/AD4790)*100)</f>
        <v>0</v>
      </c>
      <c r="AI4790" s="596"/>
      <c r="AJ4790" s="542"/>
      <c r="AK4790" s="580"/>
      <c r="AL4790" s="584"/>
      <c r="AM4790" s="585"/>
      <c r="AN4790" s="595">
        <f>IF(AJ4790=0,0,(AL4790/AJ4790)*100)</f>
        <v>0</v>
      </c>
      <c r="AO4790" s="596"/>
      <c r="AP4790" s="542"/>
      <c r="AQ4790" s="580"/>
      <c r="AR4790" s="584"/>
      <c r="AS4790" s="585"/>
      <c r="AT4790" s="595">
        <f>IF(AP4790=0,0,(AR4790/AP4790)*100)</f>
        <v>0</v>
      </c>
      <c r="AU4790" s="596"/>
      <c r="AV4790" s="599">
        <f>AD4790+AJ4790+AP4790</f>
        <v>0</v>
      </c>
      <c r="AW4790" s="600"/>
      <c r="AX4790" s="630">
        <f>AF4790+AL4790+AR4790</f>
        <v>0</v>
      </c>
      <c r="AY4790" s="631"/>
      <c r="AZ4790" s="595">
        <f>IF(AV4790=0,0,(AX4790/AV4790)*100)</f>
        <v>0</v>
      </c>
      <c r="BA4790" s="596"/>
      <c r="BB4790" s="542"/>
      <c r="BC4790" s="580"/>
      <c r="BD4790" s="584"/>
      <c r="BE4790" s="585"/>
      <c r="BF4790" s="595">
        <f>IF(BB4790=0,0,(BD4790/BB4790)*100)</f>
        <v>0</v>
      </c>
      <c r="BG4790" s="596"/>
      <c r="BH4790" s="599">
        <f>AV4790+BB4790</f>
        <v>0</v>
      </c>
      <c r="BI4790" s="600"/>
      <c r="BJ4790" s="630">
        <f>AX4790+BD4790</f>
        <v>0</v>
      </c>
      <c r="BK4790" s="631"/>
      <c r="BL4790" s="595">
        <f>IF(BH4790=0,0,(BJ4790/BH4790)*100)</f>
        <v>0</v>
      </c>
      <c r="BM4790" s="596"/>
      <c r="BN4790" s="656">
        <f>(AF4790*2)+(AL4790*2)+(AR4790*3)+BD4790</f>
        <v>0</v>
      </c>
      <c r="BO4790" s="657"/>
      <c r="BP4790" s="658"/>
      <c r="BQ4790" s="676">
        <f>IF(BS4790=0,0,50*BR4790/BS4790)</f>
        <v>0</v>
      </c>
      <c r="BR4790" s="662">
        <f>(BN4790*BU$11)+(N4790*BU$12)+(Z4790*BU$13)+(R4790*BU$14)+(X4790*BU$15)+(AB4790*BU$16)</f>
        <v>0</v>
      </c>
      <c r="BS4790" s="662">
        <f>((BB4790-BD4790)*BU$18)+((AV4790-AX4790)*BU$17)+(H4790*BU$19)+(P4790*BU$20)</f>
        <v>0</v>
      </c>
      <c r="BT4790" s="19" t="s">
        <v>75</v>
      </c>
      <c r="BU4790" s="277">
        <f>IF(BQ4785="B",'VALUE POINTS'!L$10,IF('GAME STATS'!BQ4785="C",'VALUE POINTS'!M$10,'VALUE POINTS'!K$10))</f>
        <v>1</v>
      </c>
      <c r="BV4790" s="278"/>
    </row>
    <row r="4791" spans="1:74" ht="23.85" hidden="1" customHeight="1" x14ac:dyDescent="0.35">
      <c r="A4791" s="276"/>
      <c r="B4791" s="571"/>
      <c r="C4791" s="642" t="str">
        <f>IF(ROSTER!D$8="","",ROSTER!D$8)</f>
        <v/>
      </c>
      <c r="D4791" s="643"/>
      <c r="E4791" s="575"/>
      <c r="F4791" s="577"/>
      <c r="G4791" s="583"/>
      <c r="H4791" s="579"/>
      <c r="I4791" s="545"/>
      <c r="J4791" s="544"/>
      <c r="K4791" s="581"/>
      <c r="L4791" s="586"/>
      <c r="M4791" s="587"/>
      <c r="N4791" s="592" t="s">
        <v>16</v>
      </c>
      <c r="O4791" s="603"/>
      <c r="P4791" s="544"/>
      <c r="Q4791" s="581"/>
      <c r="R4791" s="586"/>
      <c r="S4791" s="587"/>
      <c r="T4791" s="592" t="s">
        <v>16</v>
      </c>
      <c r="U4791" s="603"/>
      <c r="V4791" s="311"/>
      <c r="W4791" s="311"/>
      <c r="X4791" s="579"/>
      <c r="Y4791" s="545"/>
      <c r="Z4791" s="544"/>
      <c r="AA4791" s="545"/>
      <c r="AB4791" s="544"/>
      <c r="AC4791" s="545"/>
      <c r="AD4791" s="544"/>
      <c r="AE4791" s="581"/>
      <c r="AF4791" s="586"/>
      <c r="AG4791" s="587"/>
      <c r="AH4791" s="626"/>
      <c r="AI4791" s="627"/>
      <c r="AJ4791" s="544"/>
      <c r="AK4791" s="581"/>
      <c r="AL4791" s="586"/>
      <c r="AM4791" s="587"/>
      <c r="AN4791" s="626"/>
      <c r="AO4791" s="627"/>
      <c r="AP4791" s="544"/>
      <c r="AQ4791" s="581"/>
      <c r="AR4791" s="586"/>
      <c r="AS4791" s="587"/>
      <c r="AT4791" s="626"/>
      <c r="AU4791" s="627"/>
      <c r="AV4791" s="628"/>
      <c r="AW4791" s="629"/>
      <c r="AX4791" s="632"/>
      <c r="AY4791" s="633"/>
      <c r="AZ4791" s="626"/>
      <c r="BA4791" s="627"/>
      <c r="BB4791" s="544"/>
      <c r="BC4791" s="581"/>
      <c r="BD4791" s="586"/>
      <c r="BE4791" s="587"/>
      <c r="BF4791" s="626"/>
      <c r="BG4791" s="627"/>
      <c r="BH4791" s="628"/>
      <c r="BI4791" s="629"/>
      <c r="BJ4791" s="632"/>
      <c r="BK4791" s="633"/>
      <c r="BL4791" s="626"/>
      <c r="BM4791" s="627"/>
      <c r="BN4791" s="678"/>
      <c r="BO4791" s="679"/>
      <c r="BP4791" s="680"/>
      <c r="BQ4791" s="677"/>
      <c r="BR4791" s="663"/>
      <c r="BS4791" s="663"/>
      <c r="BT4791" s="19" t="s">
        <v>76</v>
      </c>
      <c r="BU4791" s="277">
        <f>IF(BQ4785="B",'VALUE POINTS'!L$11,IF('GAME STATS'!BQ4785="C",'VALUE POINTS'!M$11,'VALUE POINTS'!K$11))</f>
        <v>1</v>
      </c>
      <c r="BV4791" s="278"/>
    </row>
    <row r="4792" spans="1:74" ht="21.75" hidden="1" customHeight="1" x14ac:dyDescent="0.35">
      <c r="A4792" s="95"/>
      <c r="B4792" s="570" t="str">
        <f>IF(ROSTER!B$10="","",ROSTER!B$10)</f>
        <v/>
      </c>
      <c r="C4792" s="572" t="str">
        <f>IF(ROSTER!C$10="","",ROSTER!C$10)</f>
        <v/>
      </c>
      <c r="D4792" s="573"/>
      <c r="E4792" s="574"/>
      <c r="F4792" s="576">
        <f>IF(E4792="y",1,IF(E4792="S",1,0))</f>
        <v>0</v>
      </c>
      <c r="G4792" s="582">
        <f>IF(E4792="S",1,0)</f>
        <v>0</v>
      </c>
      <c r="H4792" s="578"/>
      <c r="I4792" s="543"/>
      <c r="J4792" s="542"/>
      <c r="K4792" s="580"/>
      <c r="L4792" s="584"/>
      <c r="M4792" s="585"/>
      <c r="N4792" s="588">
        <f>L4792+J4792</f>
        <v>0</v>
      </c>
      <c r="O4792" s="589"/>
      <c r="P4792" s="542"/>
      <c r="Q4792" s="580"/>
      <c r="R4792" s="584"/>
      <c r="S4792" s="585"/>
      <c r="T4792" s="588">
        <f>R4792-P4792</f>
        <v>0</v>
      </c>
      <c r="U4792" s="589"/>
      <c r="V4792" s="310"/>
      <c r="W4792" s="310"/>
      <c r="X4792" s="578"/>
      <c r="Y4792" s="543"/>
      <c r="Z4792" s="542"/>
      <c r="AA4792" s="543"/>
      <c r="AB4792" s="542"/>
      <c r="AC4792" s="543"/>
      <c r="AD4792" s="542"/>
      <c r="AE4792" s="580"/>
      <c r="AF4792" s="584"/>
      <c r="AG4792" s="585"/>
      <c r="AH4792" s="595">
        <f>IF(AD4792=0,0,(AF4792/AD4792)*100)</f>
        <v>0</v>
      </c>
      <c r="AI4792" s="596"/>
      <c r="AJ4792" s="542"/>
      <c r="AK4792" s="580"/>
      <c r="AL4792" s="584"/>
      <c r="AM4792" s="585"/>
      <c r="AN4792" s="595">
        <f>IF(AJ4792=0,0,(AL4792/AJ4792)*100)</f>
        <v>0</v>
      </c>
      <c r="AO4792" s="596"/>
      <c r="AP4792" s="542"/>
      <c r="AQ4792" s="580"/>
      <c r="AR4792" s="584"/>
      <c r="AS4792" s="585"/>
      <c r="AT4792" s="595">
        <f>IF(AP4792=0,0,(AR4792/AP4792)*100)</f>
        <v>0</v>
      </c>
      <c r="AU4792" s="596"/>
      <c r="AV4792" s="599">
        <f>AD4792+AJ4792+AP4792</f>
        <v>0</v>
      </c>
      <c r="AW4792" s="600"/>
      <c r="AX4792" s="630">
        <f>AF4792+AL4792+AR4792</f>
        <v>0</v>
      </c>
      <c r="AY4792" s="631"/>
      <c r="AZ4792" s="595">
        <f>IF(AV4792=0,0,(AX4792/AV4792)*100)</f>
        <v>0</v>
      </c>
      <c r="BA4792" s="596"/>
      <c r="BB4792" s="542"/>
      <c r="BC4792" s="580"/>
      <c r="BD4792" s="584"/>
      <c r="BE4792" s="585"/>
      <c r="BF4792" s="595">
        <f>IF(BB4792=0,0,(BD4792/BB4792)*100)</f>
        <v>0</v>
      </c>
      <c r="BG4792" s="596"/>
      <c r="BH4792" s="599">
        <f>AV4792+BB4792</f>
        <v>0</v>
      </c>
      <c r="BI4792" s="600"/>
      <c r="BJ4792" s="630">
        <f>AX4792+BD4792</f>
        <v>0</v>
      </c>
      <c r="BK4792" s="631"/>
      <c r="BL4792" s="595">
        <f>IF(BH4792=0,0,(BJ4792/BH4792)*100)</f>
        <v>0</v>
      </c>
      <c r="BM4792" s="596"/>
      <c r="BN4792" s="656">
        <f>(AF4792*2)+(AL4792*2)+(AR4792*3)+BD4792</f>
        <v>0</v>
      </c>
      <c r="BO4792" s="657"/>
      <c r="BP4792" s="658"/>
      <c r="BQ4792" s="676">
        <f>IF(BS4792=0,0,50*BR4792/BS4792)</f>
        <v>0</v>
      </c>
      <c r="BR4792" s="662">
        <f>(BN4792*BU$11)+(N4792*BU$12)+(Z4792*BU$13)+(R4792*BU$14)+(X4792*BU$15)+(AB4792*BU$16)</f>
        <v>0</v>
      </c>
      <c r="BS4792" s="662">
        <f>((BB4792-BD4792)*BU$18)+((AV4792-AX4792)*BU$17)+(H4792*BU$19)+(P4792*BU$20)</f>
        <v>0</v>
      </c>
      <c r="BT4792" s="19" t="s">
        <v>77</v>
      </c>
      <c r="BU4792" s="277">
        <f>IF(BQ4785="B",'VALUE POINTS'!L$12,IF('GAME STATS'!BQ4785="C",'VALUE POINTS'!M$12,'VALUE POINTS'!K$12))</f>
        <v>2</v>
      </c>
      <c r="BV4792" s="278"/>
    </row>
    <row r="4793" spans="1:74" ht="21.75" hidden="1" customHeight="1" x14ac:dyDescent="0.35">
      <c r="A4793" s="95"/>
      <c r="B4793" s="571"/>
      <c r="C4793" s="642" t="str">
        <f>IF(ROSTER!D$10="","",ROSTER!D$10)</f>
        <v/>
      </c>
      <c r="D4793" s="643"/>
      <c r="E4793" s="575"/>
      <c r="F4793" s="577"/>
      <c r="G4793" s="583"/>
      <c r="H4793" s="579"/>
      <c r="I4793" s="545"/>
      <c r="J4793" s="544"/>
      <c r="K4793" s="581"/>
      <c r="L4793" s="586"/>
      <c r="M4793" s="587"/>
      <c r="N4793" s="592" t="s">
        <v>16</v>
      </c>
      <c r="O4793" s="603"/>
      <c r="P4793" s="544"/>
      <c r="Q4793" s="581"/>
      <c r="R4793" s="586"/>
      <c r="S4793" s="587"/>
      <c r="T4793" s="592" t="s">
        <v>16</v>
      </c>
      <c r="U4793" s="603"/>
      <c r="V4793" s="311"/>
      <c r="W4793" s="311"/>
      <c r="X4793" s="579"/>
      <c r="Y4793" s="545"/>
      <c r="Z4793" s="544"/>
      <c r="AA4793" s="545"/>
      <c r="AB4793" s="544"/>
      <c r="AC4793" s="545"/>
      <c r="AD4793" s="544"/>
      <c r="AE4793" s="581"/>
      <c r="AF4793" s="586"/>
      <c r="AG4793" s="587"/>
      <c r="AH4793" s="626"/>
      <c r="AI4793" s="627"/>
      <c r="AJ4793" s="544"/>
      <c r="AK4793" s="581"/>
      <c r="AL4793" s="586"/>
      <c r="AM4793" s="587"/>
      <c r="AN4793" s="626"/>
      <c r="AO4793" s="627"/>
      <c r="AP4793" s="544"/>
      <c r="AQ4793" s="581"/>
      <c r="AR4793" s="586"/>
      <c r="AS4793" s="587"/>
      <c r="AT4793" s="626"/>
      <c r="AU4793" s="627"/>
      <c r="AV4793" s="628"/>
      <c r="AW4793" s="629"/>
      <c r="AX4793" s="632"/>
      <c r="AY4793" s="633"/>
      <c r="AZ4793" s="626"/>
      <c r="BA4793" s="627"/>
      <c r="BB4793" s="544"/>
      <c r="BC4793" s="581"/>
      <c r="BD4793" s="586"/>
      <c r="BE4793" s="587"/>
      <c r="BF4793" s="626"/>
      <c r="BG4793" s="627"/>
      <c r="BH4793" s="628"/>
      <c r="BI4793" s="629"/>
      <c r="BJ4793" s="632"/>
      <c r="BK4793" s="633"/>
      <c r="BL4793" s="626"/>
      <c r="BM4793" s="627"/>
      <c r="BN4793" s="678"/>
      <c r="BO4793" s="679"/>
      <c r="BP4793" s="680"/>
      <c r="BQ4793" s="677"/>
      <c r="BR4793" s="663"/>
      <c r="BS4793" s="663"/>
      <c r="BT4793" s="19" t="s">
        <v>78</v>
      </c>
      <c r="BU4793" s="277">
        <f>IF(BQ4785="B",'VALUE POINTS'!L$13,IF('GAME STATS'!BQ4785="C",'VALUE POINTS'!M$13,'VALUE POINTS'!K$13))</f>
        <v>2</v>
      </c>
      <c r="BV4793" s="278"/>
    </row>
    <row r="4794" spans="1:74" ht="21.75" hidden="1" customHeight="1" x14ac:dyDescent="0.35">
      <c r="A4794" s="95"/>
      <c r="B4794" s="570" t="str">
        <f>IF(ROSTER!B$12="","",ROSTER!B$12)</f>
        <v/>
      </c>
      <c r="C4794" s="572" t="str">
        <f>IF(ROSTER!C$12="","",ROSTER!C$12)</f>
        <v/>
      </c>
      <c r="D4794" s="573"/>
      <c r="E4794" s="574"/>
      <c r="F4794" s="576">
        <f>IF(E4794="y",1,IF(E4794="S",1,0))</f>
        <v>0</v>
      </c>
      <c r="G4794" s="582">
        <f>IF(E4794="S",1,0)</f>
        <v>0</v>
      </c>
      <c r="H4794" s="578"/>
      <c r="I4794" s="543"/>
      <c r="J4794" s="542"/>
      <c r="K4794" s="580"/>
      <c r="L4794" s="584"/>
      <c r="M4794" s="585"/>
      <c r="N4794" s="588">
        <f>L4794+J4794</f>
        <v>0</v>
      </c>
      <c r="O4794" s="589"/>
      <c r="P4794" s="542"/>
      <c r="Q4794" s="580"/>
      <c r="R4794" s="584"/>
      <c r="S4794" s="585"/>
      <c r="T4794" s="588">
        <f>R4794-P4794</f>
        <v>0</v>
      </c>
      <c r="U4794" s="589"/>
      <c r="V4794" s="310"/>
      <c r="W4794" s="310"/>
      <c r="X4794" s="578"/>
      <c r="Y4794" s="543"/>
      <c r="Z4794" s="542"/>
      <c r="AA4794" s="543"/>
      <c r="AB4794" s="542"/>
      <c r="AC4794" s="543"/>
      <c r="AD4794" s="542"/>
      <c r="AE4794" s="580"/>
      <c r="AF4794" s="584"/>
      <c r="AG4794" s="585"/>
      <c r="AH4794" s="595">
        <f>IF(AD4794=0,0,(AF4794/AD4794)*100)</f>
        <v>0</v>
      </c>
      <c r="AI4794" s="596"/>
      <c r="AJ4794" s="542"/>
      <c r="AK4794" s="580"/>
      <c r="AL4794" s="584"/>
      <c r="AM4794" s="585"/>
      <c r="AN4794" s="595">
        <f>IF(AJ4794=0,0,(AL4794/AJ4794)*100)</f>
        <v>0</v>
      </c>
      <c r="AO4794" s="596"/>
      <c r="AP4794" s="542"/>
      <c r="AQ4794" s="580"/>
      <c r="AR4794" s="584"/>
      <c r="AS4794" s="585"/>
      <c r="AT4794" s="595">
        <f>IF(AP4794=0,0,(AR4794/AP4794)*100)</f>
        <v>0</v>
      </c>
      <c r="AU4794" s="596"/>
      <c r="AV4794" s="599">
        <f>AD4794+AJ4794+AP4794</f>
        <v>0</v>
      </c>
      <c r="AW4794" s="600"/>
      <c r="AX4794" s="630">
        <f>AF4794+AL4794+AR4794</f>
        <v>0</v>
      </c>
      <c r="AY4794" s="631"/>
      <c r="AZ4794" s="595">
        <f>IF(AV4794=0,0,(AX4794/AV4794)*100)</f>
        <v>0</v>
      </c>
      <c r="BA4794" s="596"/>
      <c r="BB4794" s="542"/>
      <c r="BC4794" s="580"/>
      <c r="BD4794" s="584"/>
      <c r="BE4794" s="585"/>
      <c r="BF4794" s="595">
        <f>IF(BB4794=0,0,(BD4794/BB4794)*100)</f>
        <v>0</v>
      </c>
      <c r="BG4794" s="596"/>
      <c r="BH4794" s="599">
        <f>AV4794+BB4794</f>
        <v>0</v>
      </c>
      <c r="BI4794" s="600"/>
      <c r="BJ4794" s="630">
        <f>AX4794+BD4794</f>
        <v>0</v>
      </c>
      <c r="BK4794" s="631"/>
      <c r="BL4794" s="595">
        <f>IF(BH4794=0,0,(BJ4794/BH4794)*100)</f>
        <v>0</v>
      </c>
      <c r="BM4794" s="596"/>
      <c r="BN4794" s="656">
        <f>(AF4794*2)+(AL4794*2)+(AR4794*3)+BD4794</f>
        <v>0</v>
      </c>
      <c r="BO4794" s="657"/>
      <c r="BP4794" s="658"/>
      <c r="BQ4794" s="676">
        <f t="shared" ref="BQ4794" si="3436">IF(BS4794=0,0,50*BR4794/BS4794)</f>
        <v>0</v>
      </c>
      <c r="BR4794" s="662">
        <f>(BN4794*BU$11)+(N4794*BU$12)+(Z4794*BU$13)+(R4794*BU$14)+(X4794*BU$15)+(AB4794*BU$16)</f>
        <v>0</v>
      </c>
      <c r="BS4794" s="662">
        <f>((BB4794-BD4794)*BU$18)+((AV4794-AX4794)*BU$17)+(H4794*BU$19)+(P4794*BU$20)</f>
        <v>0</v>
      </c>
      <c r="BT4794" s="19" t="s">
        <v>79</v>
      </c>
      <c r="BU4794" s="277">
        <f>IF(BQ4785="B",'VALUE POINTS'!L$14,IF('GAME STATS'!BQ4785="C",'VALUE POINTS'!M$14,'VALUE POINTS'!K$14))</f>
        <v>2</v>
      </c>
      <c r="BV4794" s="278"/>
    </row>
    <row r="4795" spans="1:74" ht="21.75" hidden="1" customHeight="1" x14ac:dyDescent="0.35">
      <c r="A4795" s="95"/>
      <c r="B4795" s="571"/>
      <c r="C4795" s="642" t="str">
        <f>IF(ROSTER!D$12="","",ROSTER!D$12)</f>
        <v/>
      </c>
      <c r="D4795" s="643"/>
      <c r="E4795" s="575"/>
      <c r="F4795" s="577"/>
      <c r="G4795" s="583"/>
      <c r="H4795" s="579"/>
      <c r="I4795" s="545"/>
      <c r="J4795" s="544"/>
      <c r="K4795" s="581"/>
      <c r="L4795" s="586"/>
      <c r="M4795" s="587"/>
      <c r="N4795" s="592"/>
      <c r="O4795" s="603"/>
      <c r="P4795" s="544"/>
      <c r="Q4795" s="581"/>
      <c r="R4795" s="586"/>
      <c r="S4795" s="587"/>
      <c r="T4795" s="592"/>
      <c r="U4795" s="603"/>
      <c r="V4795" s="311"/>
      <c r="W4795" s="311"/>
      <c r="X4795" s="579"/>
      <c r="Y4795" s="545"/>
      <c r="Z4795" s="544"/>
      <c r="AA4795" s="545"/>
      <c r="AB4795" s="544"/>
      <c r="AC4795" s="545"/>
      <c r="AD4795" s="544"/>
      <c r="AE4795" s="581"/>
      <c r="AF4795" s="586"/>
      <c r="AG4795" s="587"/>
      <c r="AH4795" s="626"/>
      <c r="AI4795" s="627"/>
      <c r="AJ4795" s="544"/>
      <c r="AK4795" s="581"/>
      <c r="AL4795" s="586"/>
      <c r="AM4795" s="587"/>
      <c r="AN4795" s="626"/>
      <c r="AO4795" s="627"/>
      <c r="AP4795" s="544"/>
      <c r="AQ4795" s="581"/>
      <c r="AR4795" s="586"/>
      <c r="AS4795" s="587"/>
      <c r="AT4795" s="626"/>
      <c r="AU4795" s="627"/>
      <c r="AV4795" s="628"/>
      <c r="AW4795" s="629"/>
      <c r="AX4795" s="632"/>
      <c r="AY4795" s="633"/>
      <c r="AZ4795" s="626"/>
      <c r="BA4795" s="627"/>
      <c r="BB4795" s="544"/>
      <c r="BC4795" s="581"/>
      <c r="BD4795" s="586"/>
      <c r="BE4795" s="587"/>
      <c r="BF4795" s="626"/>
      <c r="BG4795" s="627"/>
      <c r="BH4795" s="628"/>
      <c r="BI4795" s="629"/>
      <c r="BJ4795" s="632"/>
      <c r="BK4795" s="633"/>
      <c r="BL4795" s="626"/>
      <c r="BM4795" s="627"/>
      <c r="BN4795" s="678"/>
      <c r="BO4795" s="679"/>
      <c r="BP4795" s="680"/>
      <c r="BQ4795" s="677"/>
      <c r="BR4795" s="663"/>
      <c r="BS4795" s="663"/>
      <c r="BT4795" s="19" t="s">
        <v>80</v>
      </c>
      <c r="BU4795" s="277">
        <f>IF(BQ4785="B",'VALUE POINTS'!L$15,IF('GAME STATS'!BQ4785="C",'VALUE POINTS'!M$15,'VALUE POINTS'!K$15))</f>
        <v>2</v>
      </c>
      <c r="BV4795" s="278"/>
    </row>
    <row r="4796" spans="1:74" ht="21.75" hidden="1" customHeight="1" x14ac:dyDescent="0.35">
      <c r="A4796" s="95"/>
      <c r="B4796" s="570" t="str">
        <f>IF(ROSTER!B$14="","",ROSTER!B$14)</f>
        <v/>
      </c>
      <c r="C4796" s="572" t="str">
        <f>IF(ROSTER!C$14="","",ROSTER!C$14)</f>
        <v/>
      </c>
      <c r="D4796" s="573"/>
      <c r="E4796" s="574"/>
      <c r="F4796" s="576">
        <f>IF(E4796="y",1,IF(E4796="S",1,0))</f>
        <v>0</v>
      </c>
      <c r="G4796" s="582">
        <f>IF(E4796="S",1,0)</f>
        <v>0</v>
      </c>
      <c r="H4796" s="578"/>
      <c r="I4796" s="543"/>
      <c r="J4796" s="542"/>
      <c r="K4796" s="580"/>
      <c r="L4796" s="584"/>
      <c r="M4796" s="585"/>
      <c r="N4796" s="588">
        <f>L4796+J4796</f>
        <v>0</v>
      </c>
      <c r="O4796" s="589"/>
      <c r="P4796" s="542"/>
      <c r="Q4796" s="580"/>
      <c r="R4796" s="584"/>
      <c r="S4796" s="585"/>
      <c r="T4796" s="588">
        <f>R4796-P4796</f>
        <v>0</v>
      </c>
      <c r="U4796" s="589"/>
      <c r="V4796" s="310"/>
      <c r="W4796" s="310"/>
      <c r="X4796" s="578"/>
      <c r="Y4796" s="543"/>
      <c r="Z4796" s="542"/>
      <c r="AA4796" s="543"/>
      <c r="AB4796" s="542"/>
      <c r="AC4796" s="543"/>
      <c r="AD4796" s="542"/>
      <c r="AE4796" s="580"/>
      <c r="AF4796" s="584"/>
      <c r="AG4796" s="585"/>
      <c r="AH4796" s="595">
        <f>IF(AD4796=0,0,(AF4796/AD4796)*100)</f>
        <v>0</v>
      </c>
      <c r="AI4796" s="596"/>
      <c r="AJ4796" s="542"/>
      <c r="AK4796" s="580"/>
      <c r="AL4796" s="584"/>
      <c r="AM4796" s="585"/>
      <c r="AN4796" s="595">
        <f>IF(AJ4796=0,0,(AL4796/AJ4796)*100)</f>
        <v>0</v>
      </c>
      <c r="AO4796" s="596"/>
      <c r="AP4796" s="542"/>
      <c r="AQ4796" s="580"/>
      <c r="AR4796" s="584"/>
      <c r="AS4796" s="585"/>
      <c r="AT4796" s="595">
        <f>IF(AP4796=0,0,(AR4796/AP4796)*100)</f>
        <v>0</v>
      </c>
      <c r="AU4796" s="596"/>
      <c r="AV4796" s="599">
        <f>AD4796+AJ4796+AP4796</f>
        <v>0</v>
      </c>
      <c r="AW4796" s="600"/>
      <c r="AX4796" s="630">
        <f>AF4796+AL4796+AR4796</f>
        <v>0</v>
      </c>
      <c r="AY4796" s="631"/>
      <c r="AZ4796" s="595">
        <f>IF(AV4796=0,0,(AX4796/AV4796)*100)</f>
        <v>0</v>
      </c>
      <c r="BA4796" s="596"/>
      <c r="BB4796" s="542"/>
      <c r="BC4796" s="580"/>
      <c r="BD4796" s="584"/>
      <c r="BE4796" s="585"/>
      <c r="BF4796" s="595">
        <f>IF(BB4796=0,0,(BD4796/BB4796)*100)</f>
        <v>0</v>
      </c>
      <c r="BG4796" s="596"/>
      <c r="BH4796" s="599">
        <f>AV4796+BB4796</f>
        <v>0</v>
      </c>
      <c r="BI4796" s="600"/>
      <c r="BJ4796" s="630">
        <f>AX4796+BD4796</f>
        <v>0</v>
      </c>
      <c r="BK4796" s="631"/>
      <c r="BL4796" s="595">
        <f>IF(BH4796=0,0,(BJ4796/BH4796)*100)</f>
        <v>0</v>
      </c>
      <c r="BM4796" s="596"/>
      <c r="BN4796" s="656">
        <f>(AF4796*2)+(AL4796*2)+(AR4796*3)+BD4796</f>
        <v>0</v>
      </c>
      <c r="BO4796" s="657"/>
      <c r="BP4796" s="658"/>
      <c r="BQ4796" s="676">
        <f t="shared" ref="BQ4796" si="3437">IF(BS4796=0,0,50*BR4796/BS4796)</f>
        <v>0</v>
      </c>
      <c r="BR4796" s="662">
        <f>(BN4796*BU$11)+(N4796*BU$12)+(Z4796*BU$13)+(R4796*BU$14)+(X4796*BU$15)+(AB4796*BU$16)</f>
        <v>0</v>
      </c>
      <c r="BS4796" s="662">
        <f>((BB4796-BD4796)*BU$18)+((AV4796-AX4796)*BU$17)+(H4796*BU$19)+(P4796*BU$20)</f>
        <v>0</v>
      </c>
      <c r="BT4796" s="19" t="s">
        <v>81</v>
      </c>
      <c r="BU4796" s="277">
        <f>IF(BQ4785="B",'VALUE POINTS'!L$16,IF('GAME STATS'!BQ4785="C",'VALUE POINTS'!M$16,'VALUE POINTS'!K$16))</f>
        <v>2</v>
      </c>
      <c r="BV4796" s="278"/>
    </row>
    <row r="4797" spans="1:74" ht="21.75" hidden="1" customHeight="1" x14ac:dyDescent="0.35">
      <c r="A4797" s="95"/>
      <c r="B4797" s="571"/>
      <c r="C4797" s="642" t="str">
        <f>IF(ROSTER!D$14="","",ROSTER!D$14)</f>
        <v/>
      </c>
      <c r="D4797" s="643"/>
      <c r="E4797" s="575"/>
      <c r="F4797" s="577"/>
      <c r="G4797" s="583"/>
      <c r="H4797" s="579"/>
      <c r="I4797" s="545"/>
      <c r="J4797" s="544"/>
      <c r="K4797" s="581"/>
      <c r="L4797" s="586"/>
      <c r="M4797" s="587"/>
      <c r="N4797" s="592"/>
      <c r="O4797" s="603"/>
      <c r="P4797" s="544"/>
      <c r="Q4797" s="581"/>
      <c r="R4797" s="586"/>
      <c r="S4797" s="587"/>
      <c r="T4797" s="592"/>
      <c r="U4797" s="603"/>
      <c r="V4797" s="311"/>
      <c r="W4797" s="311"/>
      <c r="X4797" s="579"/>
      <c r="Y4797" s="545"/>
      <c r="Z4797" s="544"/>
      <c r="AA4797" s="545"/>
      <c r="AB4797" s="544"/>
      <c r="AC4797" s="545"/>
      <c r="AD4797" s="544"/>
      <c r="AE4797" s="581"/>
      <c r="AF4797" s="586"/>
      <c r="AG4797" s="587"/>
      <c r="AH4797" s="626"/>
      <c r="AI4797" s="627"/>
      <c r="AJ4797" s="544"/>
      <c r="AK4797" s="581"/>
      <c r="AL4797" s="586"/>
      <c r="AM4797" s="587"/>
      <c r="AN4797" s="626"/>
      <c r="AO4797" s="627"/>
      <c r="AP4797" s="544"/>
      <c r="AQ4797" s="581"/>
      <c r="AR4797" s="586"/>
      <c r="AS4797" s="587"/>
      <c r="AT4797" s="626"/>
      <c r="AU4797" s="627"/>
      <c r="AV4797" s="628"/>
      <c r="AW4797" s="629"/>
      <c r="AX4797" s="632"/>
      <c r="AY4797" s="633"/>
      <c r="AZ4797" s="626"/>
      <c r="BA4797" s="627"/>
      <c r="BB4797" s="544"/>
      <c r="BC4797" s="581"/>
      <c r="BD4797" s="586"/>
      <c r="BE4797" s="587"/>
      <c r="BF4797" s="626"/>
      <c r="BG4797" s="627"/>
      <c r="BH4797" s="628"/>
      <c r="BI4797" s="629"/>
      <c r="BJ4797" s="632"/>
      <c r="BK4797" s="633"/>
      <c r="BL4797" s="626"/>
      <c r="BM4797" s="627"/>
      <c r="BN4797" s="678"/>
      <c r="BO4797" s="679"/>
      <c r="BP4797" s="680"/>
      <c r="BQ4797" s="677"/>
      <c r="BR4797" s="663"/>
      <c r="BS4797" s="663"/>
      <c r="BT4797" s="19" t="s">
        <v>82</v>
      </c>
      <c r="BU4797" s="277">
        <f>IF(BQ4785="B",'VALUE POINTS'!L$17,IF('GAME STATS'!BQ4785="C",'VALUE POINTS'!M$17,'VALUE POINTS'!K$17))</f>
        <v>1</v>
      </c>
      <c r="BV4797" s="278"/>
    </row>
    <row r="4798" spans="1:74" ht="21.75" hidden="1" customHeight="1" x14ac:dyDescent="0.35">
      <c r="A4798" s="95"/>
      <c r="B4798" s="570" t="str">
        <f>IF(ROSTER!B$16="","",ROSTER!B$16)</f>
        <v/>
      </c>
      <c r="C4798" s="572" t="str">
        <f>IF(ROSTER!C$16="","",ROSTER!C$16)</f>
        <v/>
      </c>
      <c r="D4798" s="573"/>
      <c r="E4798" s="574"/>
      <c r="F4798" s="576">
        <f>IF(E4798="y",1,IF(E4798="S",1,0))</f>
        <v>0</v>
      </c>
      <c r="G4798" s="582">
        <f>IF(E4798="S",1,0)</f>
        <v>0</v>
      </c>
      <c r="H4798" s="578"/>
      <c r="I4798" s="543"/>
      <c r="J4798" s="542"/>
      <c r="K4798" s="580"/>
      <c r="L4798" s="584"/>
      <c r="M4798" s="585"/>
      <c r="N4798" s="588">
        <f>L4798+J4798</f>
        <v>0</v>
      </c>
      <c r="O4798" s="589"/>
      <c r="P4798" s="542"/>
      <c r="Q4798" s="580"/>
      <c r="R4798" s="584"/>
      <c r="S4798" s="585"/>
      <c r="T4798" s="588">
        <f>R4798-P4798</f>
        <v>0</v>
      </c>
      <c r="U4798" s="589"/>
      <c r="V4798" s="310"/>
      <c r="W4798" s="310"/>
      <c r="X4798" s="578"/>
      <c r="Y4798" s="543"/>
      <c r="Z4798" s="542"/>
      <c r="AA4798" s="543"/>
      <c r="AB4798" s="542"/>
      <c r="AC4798" s="543"/>
      <c r="AD4798" s="542"/>
      <c r="AE4798" s="580"/>
      <c r="AF4798" s="584"/>
      <c r="AG4798" s="585"/>
      <c r="AH4798" s="595">
        <f>IF(AD4798=0,0,(AF4798/AD4798)*100)</f>
        <v>0</v>
      </c>
      <c r="AI4798" s="596"/>
      <c r="AJ4798" s="542"/>
      <c r="AK4798" s="580"/>
      <c r="AL4798" s="584"/>
      <c r="AM4798" s="585"/>
      <c r="AN4798" s="595">
        <f>IF(AJ4798=0,0,(AL4798/AJ4798)*100)</f>
        <v>0</v>
      </c>
      <c r="AO4798" s="596"/>
      <c r="AP4798" s="542"/>
      <c r="AQ4798" s="580"/>
      <c r="AR4798" s="584"/>
      <c r="AS4798" s="585"/>
      <c r="AT4798" s="595">
        <f>IF(AP4798=0,0,(AR4798/AP4798)*100)</f>
        <v>0</v>
      </c>
      <c r="AU4798" s="596"/>
      <c r="AV4798" s="599">
        <f>AD4798+AJ4798+AP4798</f>
        <v>0</v>
      </c>
      <c r="AW4798" s="600"/>
      <c r="AX4798" s="630">
        <f>AF4798+AL4798+AR4798</f>
        <v>0</v>
      </c>
      <c r="AY4798" s="631"/>
      <c r="AZ4798" s="595">
        <f>IF(AV4798=0,0,(AX4798/AV4798)*100)</f>
        <v>0</v>
      </c>
      <c r="BA4798" s="596"/>
      <c r="BB4798" s="542"/>
      <c r="BC4798" s="580"/>
      <c r="BD4798" s="584"/>
      <c r="BE4798" s="585"/>
      <c r="BF4798" s="595">
        <f>IF(BB4798=0,0,(BD4798/BB4798)*100)</f>
        <v>0</v>
      </c>
      <c r="BG4798" s="596"/>
      <c r="BH4798" s="599">
        <f>AV4798+BB4798</f>
        <v>0</v>
      </c>
      <c r="BI4798" s="600"/>
      <c r="BJ4798" s="630">
        <f>AX4798+BD4798</f>
        <v>0</v>
      </c>
      <c r="BK4798" s="631"/>
      <c r="BL4798" s="595">
        <f>IF(BH4798=0,0,(BJ4798/BH4798)*100)</f>
        <v>0</v>
      </c>
      <c r="BM4798" s="596"/>
      <c r="BN4798" s="656">
        <f>(AF4798*2)+(AL4798*2)+(AR4798*3)+BD4798</f>
        <v>0</v>
      </c>
      <c r="BO4798" s="657"/>
      <c r="BP4798" s="658"/>
      <c r="BQ4798" s="676">
        <f t="shared" ref="BQ4798" si="3438">IF(BS4798=0,0,50*BR4798/BS4798)</f>
        <v>0</v>
      </c>
      <c r="BR4798" s="662">
        <f>(BN4798*BU$11)+(N4798*BU$12)+(Z4798*BU$13)+(R4798*BU$14)+(X4798*BU$15)+(AB4798*BU$16)</f>
        <v>0</v>
      </c>
      <c r="BS4798" s="662">
        <f>((BB4798-BD4798)*BU$18)+((AV4798-AX4798)*BU$17)+(H4798*BU$19)+(P4798*BU$20)</f>
        <v>0</v>
      </c>
      <c r="BT4798" s="19" t="s">
        <v>83</v>
      </c>
      <c r="BU4798" s="277">
        <f>IF(BQ4785="B",'VALUE POINTS'!L$18,IF('GAME STATS'!BQ4785="C",'VALUE POINTS'!M$18,'VALUE POINTS'!K$18))</f>
        <v>2</v>
      </c>
      <c r="BV4798" s="278"/>
    </row>
    <row r="4799" spans="1:74" ht="21.75" hidden="1" customHeight="1" x14ac:dyDescent="0.35">
      <c r="A4799" s="95"/>
      <c r="B4799" s="571"/>
      <c r="C4799" s="642" t="str">
        <f>IF(ROSTER!D$16="","",ROSTER!D$16)</f>
        <v/>
      </c>
      <c r="D4799" s="643"/>
      <c r="E4799" s="575"/>
      <c r="F4799" s="577"/>
      <c r="G4799" s="583"/>
      <c r="H4799" s="579"/>
      <c r="I4799" s="545"/>
      <c r="J4799" s="544"/>
      <c r="K4799" s="581"/>
      <c r="L4799" s="586"/>
      <c r="M4799" s="587"/>
      <c r="N4799" s="592"/>
      <c r="O4799" s="603"/>
      <c r="P4799" s="544"/>
      <c r="Q4799" s="581"/>
      <c r="R4799" s="586"/>
      <c r="S4799" s="587"/>
      <c r="T4799" s="592"/>
      <c r="U4799" s="603"/>
      <c r="V4799" s="311"/>
      <c r="W4799" s="311"/>
      <c r="X4799" s="579"/>
      <c r="Y4799" s="545"/>
      <c r="Z4799" s="544"/>
      <c r="AA4799" s="545"/>
      <c r="AB4799" s="544"/>
      <c r="AC4799" s="545"/>
      <c r="AD4799" s="544"/>
      <c r="AE4799" s="581"/>
      <c r="AF4799" s="586"/>
      <c r="AG4799" s="587"/>
      <c r="AH4799" s="626"/>
      <c r="AI4799" s="627"/>
      <c r="AJ4799" s="544"/>
      <c r="AK4799" s="581"/>
      <c r="AL4799" s="586"/>
      <c r="AM4799" s="587"/>
      <c r="AN4799" s="626"/>
      <c r="AO4799" s="627"/>
      <c r="AP4799" s="544"/>
      <c r="AQ4799" s="581"/>
      <c r="AR4799" s="586"/>
      <c r="AS4799" s="587"/>
      <c r="AT4799" s="626"/>
      <c r="AU4799" s="627"/>
      <c r="AV4799" s="628"/>
      <c r="AW4799" s="629"/>
      <c r="AX4799" s="632"/>
      <c r="AY4799" s="633"/>
      <c r="AZ4799" s="626"/>
      <c r="BA4799" s="627"/>
      <c r="BB4799" s="544"/>
      <c r="BC4799" s="581"/>
      <c r="BD4799" s="586"/>
      <c r="BE4799" s="587"/>
      <c r="BF4799" s="626"/>
      <c r="BG4799" s="627"/>
      <c r="BH4799" s="628"/>
      <c r="BI4799" s="629"/>
      <c r="BJ4799" s="632"/>
      <c r="BK4799" s="633"/>
      <c r="BL4799" s="626"/>
      <c r="BM4799" s="627"/>
      <c r="BN4799" s="678"/>
      <c r="BO4799" s="679"/>
      <c r="BP4799" s="680"/>
      <c r="BQ4799" s="677"/>
      <c r="BR4799" s="663"/>
      <c r="BS4799" s="663"/>
      <c r="BT4799" s="19" t="s">
        <v>84</v>
      </c>
      <c r="BU4799" s="277">
        <f>IF(BQ4785="B",'VALUE POINTS'!L$19,IF('GAME STATS'!BQ4785="C",'VALUE POINTS'!M$19,'VALUE POINTS'!K$19))</f>
        <v>2</v>
      </c>
      <c r="BV4799" s="278"/>
    </row>
    <row r="4800" spans="1:74" ht="21.75" hidden="1" customHeight="1" x14ac:dyDescent="0.25">
      <c r="A4800" s="95"/>
      <c r="B4800" s="570" t="str">
        <f>IF(ROSTER!B$18="","",ROSTER!B$18)</f>
        <v/>
      </c>
      <c r="C4800" s="572" t="str">
        <f>IF(ROSTER!C$18="","",ROSTER!C$18)</f>
        <v/>
      </c>
      <c r="D4800" s="573"/>
      <c r="E4800" s="574"/>
      <c r="F4800" s="576">
        <f>IF(E4800="y",1,IF(E4800="S",1,0))</f>
        <v>0</v>
      </c>
      <c r="G4800" s="582">
        <f>IF(E4800="S",1,0)</f>
        <v>0</v>
      </c>
      <c r="H4800" s="578"/>
      <c r="I4800" s="543"/>
      <c r="J4800" s="542"/>
      <c r="K4800" s="580"/>
      <c r="L4800" s="584"/>
      <c r="M4800" s="585"/>
      <c r="N4800" s="588">
        <f>L4800+J4800</f>
        <v>0</v>
      </c>
      <c r="O4800" s="589"/>
      <c r="P4800" s="542"/>
      <c r="Q4800" s="580"/>
      <c r="R4800" s="584"/>
      <c r="S4800" s="585"/>
      <c r="T4800" s="588">
        <f>R4800-P4800</f>
        <v>0</v>
      </c>
      <c r="U4800" s="589"/>
      <c r="V4800" s="310"/>
      <c r="W4800" s="310"/>
      <c r="X4800" s="578"/>
      <c r="Y4800" s="543"/>
      <c r="Z4800" s="542"/>
      <c r="AA4800" s="543"/>
      <c r="AB4800" s="542"/>
      <c r="AC4800" s="543"/>
      <c r="AD4800" s="542"/>
      <c r="AE4800" s="580"/>
      <c r="AF4800" s="584"/>
      <c r="AG4800" s="585"/>
      <c r="AH4800" s="595">
        <f>IF(AD4800=0,0,(AF4800/AD4800)*100)</f>
        <v>0</v>
      </c>
      <c r="AI4800" s="596"/>
      <c r="AJ4800" s="542"/>
      <c r="AK4800" s="580"/>
      <c r="AL4800" s="584"/>
      <c r="AM4800" s="585"/>
      <c r="AN4800" s="595">
        <f>IF(AJ4800=0,0,(AL4800/AJ4800)*100)</f>
        <v>0</v>
      </c>
      <c r="AO4800" s="596"/>
      <c r="AP4800" s="542"/>
      <c r="AQ4800" s="580"/>
      <c r="AR4800" s="584"/>
      <c r="AS4800" s="585"/>
      <c r="AT4800" s="595">
        <f>IF(AP4800=0,0,(AR4800/AP4800)*100)</f>
        <v>0</v>
      </c>
      <c r="AU4800" s="596"/>
      <c r="AV4800" s="599">
        <f>AD4800+AJ4800+AP4800</f>
        <v>0</v>
      </c>
      <c r="AW4800" s="600"/>
      <c r="AX4800" s="630">
        <f>AF4800+AL4800+AR4800</f>
        <v>0</v>
      </c>
      <c r="AY4800" s="631"/>
      <c r="AZ4800" s="595">
        <f>IF(AV4800=0,0,(AX4800/AV4800)*100)</f>
        <v>0</v>
      </c>
      <c r="BA4800" s="596"/>
      <c r="BB4800" s="542"/>
      <c r="BC4800" s="580"/>
      <c r="BD4800" s="584"/>
      <c r="BE4800" s="585"/>
      <c r="BF4800" s="595">
        <f>IF(BB4800=0,0,(BD4800/BB4800)*100)</f>
        <v>0</v>
      </c>
      <c r="BG4800" s="596"/>
      <c r="BH4800" s="599">
        <f>AV4800+BB4800</f>
        <v>0</v>
      </c>
      <c r="BI4800" s="600"/>
      <c r="BJ4800" s="630">
        <f>AX4800+BD4800</f>
        <v>0</v>
      </c>
      <c r="BK4800" s="631"/>
      <c r="BL4800" s="595">
        <f>IF(BH4800=0,0,(BJ4800/BH4800)*100)</f>
        <v>0</v>
      </c>
      <c r="BM4800" s="596"/>
      <c r="BN4800" s="656">
        <f>(AF4800*2)+(AL4800*2)+(AR4800*3)+BD4800</f>
        <v>0</v>
      </c>
      <c r="BO4800" s="657"/>
      <c r="BP4800" s="658"/>
      <c r="BQ4800" s="676">
        <f t="shared" ref="BQ4800" si="3439">IF(BS4800=0,0,50*BR4800/BS4800)</f>
        <v>0</v>
      </c>
      <c r="BR4800" s="662">
        <f>(BN4800*BU$11)+(N4800*BU$12)+(Z4800*BU$13)+(R4800*BU$14)+(X4800*BU$15)+(AB4800*BU$16)</f>
        <v>0</v>
      </c>
      <c r="BS4800" s="662">
        <f>((BB4800-BD4800)*BU$18)+((AV4800-AX4800)*BU$17)+(H4800*BU$19)+(P4800*BU$20)</f>
        <v>0</v>
      </c>
      <c r="BT4800" s="15"/>
      <c r="BU4800" s="15"/>
      <c r="BV4800" s="278"/>
    </row>
    <row r="4801" spans="1:74" ht="21.75" hidden="1" customHeight="1" x14ac:dyDescent="0.25">
      <c r="A4801" s="95"/>
      <c r="B4801" s="571"/>
      <c r="C4801" s="642" t="str">
        <f>IF(ROSTER!D$18="","",ROSTER!D$18)</f>
        <v/>
      </c>
      <c r="D4801" s="643"/>
      <c r="E4801" s="575"/>
      <c r="F4801" s="577"/>
      <c r="G4801" s="583"/>
      <c r="H4801" s="579"/>
      <c r="I4801" s="545"/>
      <c r="J4801" s="544"/>
      <c r="K4801" s="581"/>
      <c r="L4801" s="586"/>
      <c r="M4801" s="587"/>
      <c r="N4801" s="592"/>
      <c r="O4801" s="603"/>
      <c r="P4801" s="544"/>
      <c r="Q4801" s="581"/>
      <c r="R4801" s="586"/>
      <c r="S4801" s="587"/>
      <c r="T4801" s="592"/>
      <c r="U4801" s="603"/>
      <c r="V4801" s="311"/>
      <c r="W4801" s="311"/>
      <c r="X4801" s="579"/>
      <c r="Y4801" s="545"/>
      <c r="Z4801" s="544"/>
      <c r="AA4801" s="545"/>
      <c r="AB4801" s="544"/>
      <c r="AC4801" s="545"/>
      <c r="AD4801" s="544"/>
      <c r="AE4801" s="581"/>
      <c r="AF4801" s="586"/>
      <c r="AG4801" s="587"/>
      <c r="AH4801" s="626"/>
      <c r="AI4801" s="627"/>
      <c r="AJ4801" s="544"/>
      <c r="AK4801" s="581"/>
      <c r="AL4801" s="586"/>
      <c r="AM4801" s="587"/>
      <c r="AN4801" s="626"/>
      <c r="AO4801" s="627"/>
      <c r="AP4801" s="544"/>
      <c r="AQ4801" s="581"/>
      <c r="AR4801" s="586"/>
      <c r="AS4801" s="587"/>
      <c r="AT4801" s="626"/>
      <c r="AU4801" s="627"/>
      <c r="AV4801" s="628"/>
      <c r="AW4801" s="629"/>
      <c r="AX4801" s="632"/>
      <c r="AY4801" s="633"/>
      <c r="AZ4801" s="626"/>
      <c r="BA4801" s="627"/>
      <c r="BB4801" s="544"/>
      <c r="BC4801" s="581"/>
      <c r="BD4801" s="586"/>
      <c r="BE4801" s="587"/>
      <c r="BF4801" s="626"/>
      <c r="BG4801" s="627"/>
      <c r="BH4801" s="628"/>
      <c r="BI4801" s="629"/>
      <c r="BJ4801" s="632"/>
      <c r="BK4801" s="633"/>
      <c r="BL4801" s="626"/>
      <c r="BM4801" s="627"/>
      <c r="BN4801" s="678"/>
      <c r="BO4801" s="679"/>
      <c r="BP4801" s="680"/>
      <c r="BQ4801" s="677"/>
      <c r="BR4801" s="663"/>
      <c r="BS4801" s="663"/>
      <c r="BT4801" s="15"/>
      <c r="BU4801" s="15"/>
      <c r="BV4801" s="95"/>
    </row>
    <row r="4802" spans="1:74" ht="21.75" hidden="1" customHeight="1" x14ac:dyDescent="0.25">
      <c r="A4802" s="95"/>
      <c r="B4802" s="570" t="str">
        <f>IF(ROSTER!B$20="","",ROSTER!B$20)</f>
        <v/>
      </c>
      <c r="C4802" s="572" t="str">
        <f>IF(ROSTER!C$20="","",ROSTER!C$20)</f>
        <v/>
      </c>
      <c r="D4802" s="573"/>
      <c r="E4802" s="574"/>
      <c r="F4802" s="576">
        <f>IF(E4802="y",1,IF(E4802="S",1,0))</f>
        <v>0</v>
      </c>
      <c r="G4802" s="582">
        <f>IF(E4802="S",1,0)</f>
        <v>0</v>
      </c>
      <c r="H4802" s="578"/>
      <c r="I4802" s="543"/>
      <c r="J4802" s="542"/>
      <c r="K4802" s="580"/>
      <c r="L4802" s="584"/>
      <c r="M4802" s="585"/>
      <c r="N4802" s="588">
        <f>L4802+J4802</f>
        <v>0</v>
      </c>
      <c r="O4802" s="589"/>
      <c r="P4802" s="542"/>
      <c r="Q4802" s="580"/>
      <c r="R4802" s="584"/>
      <c r="S4802" s="585"/>
      <c r="T4802" s="588">
        <f>R4802-P4802</f>
        <v>0</v>
      </c>
      <c r="U4802" s="589"/>
      <c r="V4802" s="310"/>
      <c r="W4802" s="310"/>
      <c r="X4802" s="578"/>
      <c r="Y4802" s="543"/>
      <c r="Z4802" s="542"/>
      <c r="AA4802" s="543"/>
      <c r="AB4802" s="542"/>
      <c r="AC4802" s="543"/>
      <c r="AD4802" s="542"/>
      <c r="AE4802" s="580"/>
      <c r="AF4802" s="584"/>
      <c r="AG4802" s="585"/>
      <c r="AH4802" s="595">
        <f>IF(AD4802=0,0,(AF4802/AD4802)*100)</f>
        <v>0</v>
      </c>
      <c r="AI4802" s="596"/>
      <c r="AJ4802" s="542"/>
      <c r="AK4802" s="580"/>
      <c r="AL4802" s="584"/>
      <c r="AM4802" s="585"/>
      <c r="AN4802" s="595">
        <f>IF(AJ4802=0,0,(AL4802/AJ4802)*100)</f>
        <v>0</v>
      </c>
      <c r="AO4802" s="596"/>
      <c r="AP4802" s="542"/>
      <c r="AQ4802" s="580"/>
      <c r="AR4802" s="584"/>
      <c r="AS4802" s="585"/>
      <c r="AT4802" s="595">
        <f>IF(AP4802=0,0,(AR4802/AP4802)*100)</f>
        <v>0</v>
      </c>
      <c r="AU4802" s="596"/>
      <c r="AV4802" s="599">
        <f>AD4802+AJ4802+AP4802</f>
        <v>0</v>
      </c>
      <c r="AW4802" s="600"/>
      <c r="AX4802" s="630">
        <f>AF4802+AL4802+AR4802</f>
        <v>0</v>
      </c>
      <c r="AY4802" s="631"/>
      <c r="AZ4802" s="595">
        <f>IF(AV4802=0,0,(AX4802/AV4802)*100)</f>
        <v>0</v>
      </c>
      <c r="BA4802" s="596"/>
      <c r="BB4802" s="542"/>
      <c r="BC4802" s="580"/>
      <c r="BD4802" s="584"/>
      <c r="BE4802" s="585"/>
      <c r="BF4802" s="595">
        <f>IF(BB4802=0,0,(BD4802/BB4802)*100)</f>
        <v>0</v>
      </c>
      <c r="BG4802" s="596"/>
      <c r="BH4802" s="599">
        <f>AV4802+BB4802</f>
        <v>0</v>
      </c>
      <c r="BI4802" s="600"/>
      <c r="BJ4802" s="630">
        <f>AX4802+BD4802</f>
        <v>0</v>
      </c>
      <c r="BK4802" s="631"/>
      <c r="BL4802" s="595">
        <f>IF(BH4802=0,0,(BJ4802/BH4802)*100)</f>
        <v>0</v>
      </c>
      <c r="BM4802" s="596"/>
      <c r="BN4802" s="656">
        <f>(AF4802*2)+(AL4802*2)+(AR4802*3)+BD4802</f>
        <v>0</v>
      </c>
      <c r="BO4802" s="657"/>
      <c r="BP4802" s="658"/>
      <c r="BQ4802" s="676">
        <f t="shared" ref="BQ4802" si="3440">IF(BS4802=0,0,50*BR4802/BS4802)</f>
        <v>0</v>
      </c>
      <c r="BR4802" s="662">
        <f>(BN4802*BU$11)+(N4802*BU$12)+(Z4802*BU$13)+(R4802*BU$14)+(X4802*BU$15)+(AB4802*BU$16)</f>
        <v>0</v>
      </c>
      <c r="BS4802" s="662">
        <f>((BB4802-BD4802)*BU$18)+((AV4802-AX4802)*BU$17)+(H4802*BU$19)+(P4802*BU$20)</f>
        <v>0</v>
      </c>
      <c r="BT4802" s="15"/>
      <c r="BU4802" s="15"/>
      <c r="BV4802" s="95"/>
    </row>
    <row r="4803" spans="1:74" ht="21.75" hidden="1" customHeight="1" x14ac:dyDescent="0.25">
      <c r="A4803" s="95"/>
      <c r="B4803" s="571"/>
      <c r="C4803" s="642" t="str">
        <f>IF(ROSTER!D$20="","",ROSTER!D$20)</f>
        <v/>
      </c>
      <c r="D4803" s="643"/>
      <c r="E4803" s="575"/>
      <c r="F4803" s="577"/>
      <c r="G4803" s="583"/>
      <c r="H4803" s="579"/>
      <c r="I4803" s="545"/>
      <c r="J4803" s="544"/>
      <c r="K4803" s="581"/>
      <c r="L4803" s="586"/>
      <c r="M4803" s="587"/>
      <c r="N4803" s="592"/>
      <c r="O4803" s="603"/>
      <c r="P4803" s="544"/>
      <c r="Q4803" s="581"/>
      <c r="R4803" s="586"/>
      <c r="S4803" s="587"/>
      <c r="T4803" s="592"/>
      <c r="U4803" s="603"/>
      <c r="V4803" s="311"/>
      <c r="W4803" s="311"/>
      <c r="X4803" s="579"/>
      <c r="Y4803" s="545"/>
      <c r="Z4803" s="544"/>
      <c r="AA4803" s="545"/>
      <c r="AB4803" s="544"/>
      <c r="AC4803" s="545"/>
      <c r="AD4803" s="544"/>
      <c r="AE4803" s="581"/>
      <c r="AF4803" s="586"/>
      <c r="AG4803" s="587"/>
      <c r="AH4803" s="626"/>
      <c r="AI4803" s="627"/>
      <c r="AJ4803" s="544"/>
      <c r="AK4803" s="581"/>
      <c r="AL4803" s="586"/>
      <c r="AM4803" s="587"/>
      <c r="AN4803" s="626"/>
      <c r="AO4803" s="627"/>
      <c r="AP4803" s="544"/>
      <c r="AQ4803" s="581"/>
      <c r="AR4803" s="586"/>
      <c r="AS4803" s="587"/>
      <c r="AT4803" s="626"/>
      <c r="AU4803" s="627"/>
      <c r="AV4803" s="628"/>
      <c r="AW4803" s="629"/>
      <c r="AX4803" s="632"/>
      <c r="AY4803" s="633"/>
      <c r="AZ4803" s="626"/>
      <c r="BA4803" s="627"/>
      <c r="BB4803" s="544"/>
      <c r="BC4803" s="581"/>
      <c r="BD4803" s="586"/>
      <c r="BE4803" s="587"/>
      <c r="BF4803" s="626"/>
      <c r="BG4803" s="627"/>
      <c r="BH4803" s="628"/>
      <c r="BI4803" s="629"/>
      <c r="BJ4803" s="632"/>
      <c r="BK4803" s="633"/>
      <c r="BL4803" s="626"/>
      <c r="BM4803" s="627"/>
      <c r="BN4803" s="678"/>
      <c r="BO4803" s="679"/>
      <c r="BP4803" s="680"/>
      <c r="BQ4803" s="677"/>
      <c r="BR4803" s="663"/>
      <c r="BS4803" s="663"/>
      <c r="BT4803" s="15"/>
      <c r="BU4803" s="15"/>
      <c r="BV4803" s="95"/>
    </row>
    <row r="4804" spans="1:74" ht="21.75" hidden="1" customHeight="1" x14ac:dyDescent="0.25">
      <c r="A4804" s="95"/>
      <c r="B4804" s="570" t="str">
        <f>IF(ROSTER!B$22="","",ROSTER!B$22)</f>
        <v/>
      </c>
      <c r="C4804" s="572" t="str">
        <f>IF(ROSTER!C$22="","",ROSTER!C$22)</f>
        <v/>
      </c>
      <c r="D4804" s="573"/>
      <c r="E4804" s="574"/>
      <c r="F4804" s="576">
        <f>IF(E4804="y",1,IF(E4804="S",1,0))</f>
        <v>0</v>
      </c>
      <c r="G4804" s="582">
        <f>IF(E4804="S",1,0)</f>
        <v>0</v>
      </c>
      <c r="H4804" s="578"/>
      <c r="I4804" s="543"/>
      <c r="J4804" s="542"/>
      <c r="K4804" s="580"/>
      <c r="L4804" s="584"/>
      <c r="M4804" s="585"/>
      <c r="N4804" s="588">
        <f>L4804+J4804</f>
        <v>0</v>
      </c>
      <c r="O4804" s="589"/>
      <c r="P4804" s="542"/>
      <c r="Q4804" s="580"/>
      <c r="R4804" s="584"/>
      <c r="S4804" s="585"/>
      <c r="T4804" s="588">
        <f>R4804-P4804</f>
        <v>0</v>
      </c>
      <c r="U4804" s="589"/>
      <c r="V4804" s="310"/>
      <c r="W4804" s="310"/>
      <c r="X4804" s="578"/>
      <c r="Y4804" s="543"/>
      <c r="Z4804" s="542"/>
      <c r="AA4804" s="543"/>
      <c r="AB4804" s="542"/>
      <c r="AC4804" s="543"/>
      <c r="AD4804" s="542"/>
      <c r="AE4804" s="580"/>
      <c r="AF4804" s="584"/>
      <c r="AG4804" s="585"/>
      <c r="AH4804" s="595">
        <f>IF(AD4804=0,0,(AF4804/AD4804)*100)</f>
        <v>0</v>
      </c>
      <c r="AI4804" s="596"/>
      <c r="AJ4804" s="542"/>
      <c r="AK4804" s="580"/>
      <c r="AL4804" s="584"/>
      <c r="AM4804" s="585"/>
      <c r="AN4804" s="595">
        <f>IF(AJ4804=0,0,(AL4804/AJ4804)*100)</f>
        <v>0</v>
      </c>
      <c r="AO4804" s="596"/>
      <c r="AP4804" s="542"/>
      <c r="AQ4804" s="580"/>
      <c r="AR4804" s="584"/>
      <c r="AS4804" s="585"/>
      <c r="AT4804" s="595">
        <f>IF(AP4804=0,0,(AR4804/AP4804)*100)</f>
        <v>0</v>
      </c>
      <c r="AU4804" s="596"/>
      <c r="AV4804" s="599">
        <f>AD4804+AJ4804+AP4804</f>
        <v>0</v>
      </c>
      <c r="AW4804" s="600"/>
      <c r="AX4804" s="630">
        <f>AF4804+AL4804+AR4804</f>
        <v>0</v>
      </c>
      <c r="AY4804" s="631"/>
      <c r="AZ4804" s="595">
        <f>IF(AV4804=0,0,(AX4804/AV4804)*100)</f>
        <v>0</v>
      </c>
      <c r="BA4804" s="596"/>
      <c r="BB4804" s="542"/>
      <c r="BC4804" s="580"/>
      <c r="BD4804" s="584"/>
      <c r="BE4804" s="585"/>
      <c r="BF4804" s="595">
        <f>IF(BB4804=0,0,(BD4804/BB4804)*100)</f>
        <v>0</v>
      </c>
      <c r="BG4804" s="596"/>
      <c r="BH4804" s="599">
        <f>AV4804+BB4804</f>
        <v>0</v>
      </c>
      <c r="BI4804" s="600"/>
      <c r="BJ4804" s="630">
        <f>AX4804+BD4804</f>
        <v>0</v>
      </c>
      <c r="BK4804" s="631"/>
      <c r="BL4804" s="595">
        <f>IF(BH4804=0,0,(BJ4804/BH4804)*100)</f>
        <v>0</v>
      </c>
      <c r="BM4804" s="596"/>
      <c r="BN4804" s="656">
        <f>(AF4804*2)+(AL4804*2)+(AR4804*3)+BD4804</f>
        <v>0</v>
      </c>
      <c r="BO4804" s="657"/>
      <c r="BP4804" s="658"/>
      <c r="BQ4804" s="676">
        <f t="shared" ref="BQ4804" si="3441">IF(BS4804=0,0,50*BR4804/BS4804)</f>
        <v>0</v>
      </c>
      <c r="BR4804" s="662">
        <f>(BN4804*BU$11)+(N4804*BU$12)+(Z4804*BU$13)+(R4804*BU$14)+(X4804*BU$15)+(AB4804*BU$16)</f>
        <v>0</v>
      </c>
      <c r="BS4804" s="662">
        <f>((BB4804-BD4804)*BU$18)+((AV4804-AX4804)*BU$17)+(H4804*BU$19)+(P4804*BU$20)</f>
        <v>0</v>
      </c>
      <c r="BT4804" s="15"/>
      <c r="BU4804" s="15"/>
      <c r="BV4804" s="95"/>
    </row>
    <row r="4805" spans="1:74" ht="21.75" hidden="1" customHeight="1" x14ac:dyDescent="0.25">
      <c r="A4805" s="95"/>
      <c r="B4805" s="571"/>
      <c r="C4805" s="642" t="str">
        <f>IF(ROSTER!D$22="","",ROSTER!D$22)</f>
        <v/>
      </c>
      <c r="D4805" s="643"/>
      <c r="E4805" s="575"/>
      <c r="F4805" s="577"/>
      <c r="G4805" s="583"/>
      <c r="H4805" s="579"/>
      <c r="I4805" s="545"/>
      <c r="J4805" s="544"/>
      <c r="K4805" s="581"/>
      <c r="L4805" s="586"/>
      <c r="M4805" s="587"/>
      <c r="N4805" s="592"/>
      <c r="O4805" s="603"/>
      <c r="P4805" s="544"/>
      <c r="Q4805" s="581"/>
      <c r="R4805" s="586"/>
      <c r="S4805" s="587"/>
      <c r="T4805" s="592"/>
      <c r="U4805" s="603"/>
      <c r="V4805" s="311"/>
      <c r="W4805" s="311"/>
      <c r="X4805" s="579"/>
      <c r="Y4805" s="545"/>
      <c r="Z4805" s="544"/>
      <c r="AA4805" s="545"/>
      <c r="AB4805" s="544"/>
      <c r="AC4805" s="545"/>
      <c r="AD4805" s="544"/>
      <c r="AE4805" s="581"/>
      <c r="AF4805" s="586"/>
      <c r="AG4805" s="587"/>
      <c r="AH4805" s="626"/>
      <c r="AI4805" s="627"/>
      <c r="AJ4805" s="544"/>
      <c r="AK4805" s="581"/>
      <c r="AL4805" s="586"/>
      <c r="AM4805" s="587"/>
      <c r="AN4805" s="626"/>
      <c r="AO4805" s="627"/>
      <c r="AP4805" s="544"/>
      <c r="AQ4805" s="581"/>
      <c r="AR4805" s="586"/>
      <c r="AS4805" s="587"/>
      <c r="AT4805" s="626"/>
      <c r="AU4805" s="627"/>
      <c r="AV4805" s="628"/>
      <c r="AW4805" s="629"/>
      <c r="AX4805" s="632"/>
      <c r="AY4805" s="633"/>
      <c r="AZ4805" s="626"/>
      <c r="BA4805" s="627"/>
      <c r="BB4805" s="544"/>
      <c r="BC4805" s="581"/>
      <c r="BD4805" s="586"/>
      <c r="BE4805" s="587"/>
      <c r="BF4805" s="626"/>
      <c r="BG4805" s="627"/>
      <c r="BH4805" s="628"/>
      <c r="BI4805" s="629"/>
      <c r="BJ4805" s="632"/>
      <c r="BK4805" s="633"/>
      <c r="BL4805" s="626"/>
      <c r="BM4805" s="627"/>
      <c r="BN4805" s="678"/>
      <c r="BO4805" s="679"/>
      <c r="BP4805" s="680"/>
      <c r="BQ4805" s="677"/>
      <c r="BR4805" s="663"/>
      <c r="BS4805" s="663"/>
      <c r="BT4805" s="15"/>
      <c r="BU4805" s="15"/>
      <c r="BV4805" s="95"/>
    </row>
    <row r="4806" spans="1:74" ht="21.75" hidden="1" customHeight="1" x14ac:dyDescent="0.25">
      <c r="A4806" s="95"/>
      <c r="B4806" s="570" t="str">
        <f>IF(ROSTER!B$24="","",ROSTER!B$24)</f>
        <v/>
      </c>
      <c r="C4806" s="572" t="str">
        <f>IF(ROSTER!C$24="","",ROSTER!C$24)</f>
        <v/>
      </c>
      <c r="D4806" s="573"/>
      <c r="E4806" s="574"/>
      <c r="F4806" s="576">
        <f>IF(E4806="y",1,IF(E4806="S",1,0))</f>
        <v>0</v>
      </c>
      <c r="G4806" s="582">
        <f>IF(E4806="S",1,0)</f>
        <v>0</v>
      </c>
      <c r="H4806" s="578"/>
      <c r="I4806" s="543"/>
      <c r="J4806" s="542"/>
      <c r="K4806" s="580"/>
      <c r="L4806" s="584"/>
      <c r="M4806" s="585"/>
      <c r="N4806" s="588">
        <f>L4806+J4806</f>
        <v>0</v>
      </c>
      <c r="O4806" s="589"/>
      <c r="P4806" s="542"/>
      <c r="Q4806" s="580"/>
      <c r="R4806" s="584"/>
      <c r="S4806" s="585"/>
      <c r="T4806" s="588">
        <f>R4806-P4806</f>
        <v>0</v>
      </c>
      <c r="U4806" s="589"/>
      <c r="V4806" s="310"/>
      <c r="W4806" s="310"/>
      <c r="X4806" s="578"/>
      <c r="Y4806" s="543"/>
      <c r="Z4806" s="542"/>
      <c r="AA4806" s="543"/>
      <c r="AB4806" s="542"/>
      <c r="AC4806" s="543"/>
      <c r="AD4806" s="542"/>
      <c r="AE4806" s="580"/>
      <c r="AF4806" s="584"/>
      <c r="AG4806" s="585"/>
      <c r="AH4806" s="595">
        <f>IF(AD4806=0,0,(AF4806/AD4806)*100)</f>
        <v>0</v>
      </c>
      <c r="AI4806" s="596"/>
      <c r="AJ4806" s="542"/>
      <c r="AK4806" s="580"/>
      <c r="AL4806" s="584"/>
      <c r="AM4806" s="585"/>
      <c r="AN4806" s="595">
        <f>IF(AJ4806=0,0,(AL4806/AJ4806)*100)</f>
        <v>0</v>
      </c>
      <c r="AO4806" s="596"/>
      <c r="AP4806" s="542"/>
      <c r="AQ4806" s="580"/>
      <c r="AR4806" s="584"/>
      <c r="AS4806" s="585"/>
      <c r="AT4806" s="595">
        <f>IF(AP4806=0,0,(AR4806/AP4806)*100)</f>
        <v>0</v>
      </c>
      <c r="AU4806" s="596"/>
      <c r="AV4806" s="599">
        <f>AD4806+AJ4806+AP4806</f>
        <v>0</v>
      </c>
      <c r="AW4806" s="600"/>
      <c r="AX4806" s="630">
        <f>AF4806+AL4806+AR4806</f>
        <v>0</v>
      </c>
      <c r="AY4806" s="631"/>
      <c r="AZ4806" s="595">
        <f>IF(AV4806=0,0,(AX4806/AV4806)*100)</f>
        <v>0</v>
      </c>
      <c r="BA4806" s="596"/>
      <c r="BB4806" s="542"/>
      <c r="BC4806" s="580"/>
      <c r="BD4806" s="584"/>
      <c r="BE4806" s="585"/>
      <c r="BF4806" s="595">
        <f>IF(BB4806=0,0,(BD4806/BB4806)*100)</f>
        <v>0</v>
      </c>
      <c r="BG4806" s="596"/>
      <c r="BH4806" s="599">
        <f>AV4806+BB4806</f>
        <v>0</v>
      </c>
      <c r="BI4806" s="600"/>
      <c r="BJ4806" s="630">
        <f>AX4806+BD4806</f>
        <v>0</v>
      </c>
      <c r="BK4806" s="631"/>
      <c r="BL4806" s="595">
        <f>IF(BH4806=0,0,(BJ4806/BH4806)*100)</f>
        <v>0</v>
      </c>
      <c r="BM4806" s="596"/>
      <c r="BN4806" s="656">
        <f>(AF4806*2)+(AL4806*2)+(AR4806*3)+BD4806</f>
        <v>0</v>
      </c>
      <c r="BO4806" s="657"/>
      <c r="BP4806" s="658"/>
      <c r="BQ4806" s="676">
        <f t="shared" ref="BQ4806" si="3442">IF(BS4806=0,0,50*BR4806/BS4806)</f>
        <v>0</v>
      </c>
      <c r="BR4806" s="662">
        <f>(BN4806*BU$11)+(N4806*BU$12)+(Z4806*BU$13)+(R4806*BU$14)+(X4806*BU$15)+(AB4806*BU$16)</f>
        <v>0</v>
      </c>
      <c r="BS4806" s="662">
        <f>((BB4806-BD4806)*BU$18)+((AV4806-AX4806)*BU$17)+(H4806*BU$19)+(P4806*BU$20)</f>
        <v>0</v>
      </c>
      <c r="BT4806" s="15"/>
      <c r="BU4806" s="15"/>
      <c r="BV4806" s="95"/>
    </row>
    <row r="4807" spans="1:74" ht="21.75" hidden="1" customHeight="1" x14ac:dyDescent="0.25">
      <c r="A4807" s="95"/>
      <c r="B4807" s="571"/>
      <c r="C4807" s="642" t="str">
        <f>IF(ROSTER!D$24="","",ROSTER!D$24)</f>
        <v/>
      </c>
      <c r="D4807" s="643"/>
      <c r="E4807" s="575"/>
      <c r="F4807" s="577"/>
      <c r="G4807" s="583"/>
      <c r="H4807" s="579"/>
      <c r="I4807" s="545"/>
      <c r="J4807" s="544"/>
      <c r="K4807" s="581"/>
      <c r="L4807" s="586"/>
      <c r="M4807" s="587"/>
      <c r="N4807" s="592"/>
      <c r="O4807" s="603"/>
      <c r="P4807" s="544"/>
      <c r="Q4807" s="581"/>
      <c r="R4807" s="586"/>
      <c r="S4807" s="587"/>
      <c r="T4807" s="592"/>
      <c r="U4807" s="603"/>
      <c r="V4807" s="311"/>
      <c r="W4807" s="311"/>
      <c r="X4807" s="579"/>
      <c r="Y4807" s="545"/>
      <c r="Z4807" s="544"/>
      <c r="AA4807" s="545"/>
      <c r="AB4807" s="544"/>
      <c r="AC4807" s="545"/>
      <c r="AD4807" s="544"/>
      <c r="AE4807" s="581"/>
      <c r="AF4807" s="586"/>
      <c r="AG4807" s="587"/>
      <c r="AH4807" s="626"/>
      <c r="AI4807" s="627"/>
      <c r="AJ4807" s="544"/>
      <c r="AK4807" s="581"/>
      <c r="AL4807" s="586"/>
      <c r="AM4807" s="587"/>
      <c r="AN4807" s="626"/>
      <c r="AO4807" s="627"/>
      <c r="AP4807" s="544"/>
      <c r="AQ4807" s="581"/>
      <c r="AR4807" s="586"/>
      <c r="AS4807" s="587"/>
      <c r="AT4807" s="626"/>
      <c r="AU4807" s="627"/>
      <c r="AV4807" s="628"/>
      <c r="AW4807" s="629"/>
      <c r="AX4807" s="632"/>
      <c r="AY4807" s="633"/>
      <c r="AZ4807" s="626"/>
      <c r="BA4807" s="627"/>
      <c r="BB4807" s="544"/>
      <c r="BC4807" s="581"/>
      <c r="BD4807" s="586"/>
      <c r="BE4807" s="587"/>
      <c r="BF4807" s="626"/>
      <c r="BG4807" s="627"/>
      <c r="BH4807" s="628"/>
      <c r="BI4807" s="629"/>
      <c r="BJ4807" s="632"/>
      <c r="BK4807" s="633"/>
      <c r="BL4807" s="626"/>
      <c r="BM4807" s="627"/>
      <c r="BN4807" s="678"/>
      <c r="BO4807" s="679"/>
      <c r="BP4807" s="680"/>
      <c r="BQ4807" s="677"/>
      <c r="BR4807" s="663"/>
      <c r="BS4807" s="663"/>
      <c r="BT4807" s="15"/>
      <c r="BU4807" s="15"/>
      <c r="BV4807" s="95"/>
    </row>
    <row r="4808" spans="1:74" ht="21.75" hidden="1" customHeight="1" x14ac:dyDescent="0.25">
      <c r="A4808" s="95"/>
      <c r="B4808" s="570" t="str">
        <f>IF(ROSTER!B$26="","",ROSTER!B$26)</f>
        <v/>
      </c>
      <c r="C4808" s="572" t="str">
        <f>IF(ROSTER!C$26="","",ROSTER!C$26)</f>
        <v/>
      </c>
      <c r="D4808" s="573"/>
      <c r="E4808" s="574"/>
      <c r="F4808" s="576">
        <f>IF(E4808="y",1,IF(E4808="S",1,0))</f>
        <v>0</v>
      </c>
      <c r="G4808" s="582">
        <f>IF(E4808="S",1,0)</f>
        <v>0</v>
      </c>
      <c r="H4808" s="578"/>
      <c r="I4808" s="543"/>
      <c r="J4808" s="542"/>
      <c r="K4808" s="580"/>
      <c r="L4808" s="584"/>
      <c r="M4808" s="585"/>
      <c r="N4808" s="588">
        <f>L4808+J4808</f>
        <v>0</v>
      </c>
      <c r="O4808" s="589"/>
      <c r="P4808" s="542"/>
      <c r="Q4808" s="580"/>
      <c r="R4808" s="584"/>
      <c r="S4808" s="585"/>
      <c r="T4808" s="588">
        <f>R4808-P4808</f>
        <v>0</v>
      </c>
      <c r="U4808" s="589"/>
      <c r="V4808" s="310"/>
      <c r="W4808" s="310"/>
      <c r="X4808" s="578"/>
      <c r="Y4808" s="543"/>
      <c r="Z4808" s="542"/>
      <c r="AA4808" s="543"/>
      <c r="AB4808" s="542"/>
      <c r="AC4808" s="543"/>
      <c r="AD4808" s="542"/>
      <c r="AE4808" s="580"/>
      <c r="AF4808" s="584"/>
      <c r="AG4808" s="585"/>
      <c r="AH4808" s="595">
        <f>IF(AD4808=0,0,(AF4808/AD4808)*100)</f>
        <v>0</v>
      </c>
      <c r="AI4808" s="596"/>
      <c r="AJ4808" s="542"/>
      <c r="AK4808" s="580"/>
      <c r="AL4808" s="584"/>
      <c r="AM4808" s="585"/>
      <c r="AN4808" s="595">
        <f>IF(AJ4808=0,0,(AL4808/AJ4808)*100)</f>
        <v>0</v>
      </c>
      <c r="AO4808" s="596"/>
      <c r="AP4808" s="542"/>
      <c r="AQ4808" s="580"/>
      <c r="AR4808" s="584"/>
      <c r="AS4808" s="585"/>
      <c r="AT4808" s="595">
        <f>IF(AP4808=0,0,(AR4808/AP4808)*100)</f>
        <v>0</v>
      </c>
      <c r="AU4808" s="596"/>
      <c r="AV4808" s="599">
        <f>AD4808+AJ4808+AP4808</f>
        <v>0</v>
      </c>
      <c r="AW4808" s="600"/>
      <c r="AX4808" s="630">
        <f>AF4808+AL4808+AR4808</f>
        <v>0</v>
      </c>
      <c r="AY4808" s="631"/>
      <c r="AZ4808" s="595">
        <f>IF(AV4808=0,0,(AX4808/AV4808)*100)</f>
        <v>0</v>
      </c>
      <c r="BA4808" s="596"/>
      <c r="BB4808" s="542"/>
      <c r="BC4808" s="580"/>
      <c r="BD4808" s="584"/>
      <c r="BE4808" s="585"/>
      <c r="BF4808" s="595">
        <f>IF(BB4808=0,0,(BD4808/BB4808)*100)</f>
        <v>0</v>
      </c>
      <c r="BG4808" s="596"/>
      <c r="BH4808" s="599">
        <f>AV4808+BB4808</f>
        <v>0</v>
      </c>
      <c r="BI4808" s="600"/>
      <c r="BJ4808" s="630">
        <f>AX4808+BD4808</f>
        <v>0</v>
      </c>
      <c r="BK4808" s="631"/>
      <c r="BL4808" s="595">
        <f>IF(BH4808=0,0,(BJ4808/BH4808)*100)</f>
        <v>0</v>
      </c>
      <c r="BM4808" s="596"/>
      <c r="BN4808" s="656">
        <f>(AF4808*2)+(AL4808*2)+(AR4808*3)+BD4808</f>
        <v>0</v>
      </c>
      <c r="BO4808" s="657"/>
      <c r="BP4808" s="658"/>
      <c r="BQ4808" s="676">
        <f t="shared" ref="BQ4808" si="3443">IF(BS4808=0,0,50*BR4808/BS4808)</f>
        <v>0</v>
      </c>
      <c r="BR4808" s="662">
        <f>(BN4808*BU$11)+(N4808*BU$12)+(Z4808*BU$13)+(R4808*BU$14)+(X4808*BU$15)+(AB4808*BU$16)</f>
        <v>0</v>
      </c>
      <c r="BS4808" s="662">
        <f>((BB4808-BD4808)*BU$18)+((AV4808-AX4808)*BU$17)+(H4808*BU$19)+(P4808*BU$20)</f>
        <v>0</v>
      </c>
      <c r="BT4808" s="15"/>
      <c r="BU4808" s="15"/>
      <c r="BV4808" s="95"/>
    </row>
    <row r="4809" spans="1:74" ht="21.75" hidden="1" customHeight="1" x14ac:dyDescent="0.25">
      <c r="A4809" s="95"/>
      <c r="B4809" s="571"/>
      <c r="C4809" s="642" t="str">
        <f>IF(ROSTER!D$26="","",ROSTER!D$26)</f>
        <v/>
      </c>
      <c r="D4809" s="643"/>
      <c r="E4809" s="575"/>
      <c r="F4809" s="577"/>
      <c r="G4809" s="583"/>
      <c r="H4809" s="579"/>
      <c r="I4809" s="545"/>
      <c r="J4809" s="544"/>
      <c r="K4809" s="581"/>
      <c r="L4809" s="586"/>
      <c r="M4809" s="587"/>
      <c r="N4809" s="592"/>
      <c r="O4809" s="603"/>
      <c r="P4809" s="544"/>
      <c r="Q4809" s="581"/>
      <c r="R4809" s="586"/>
      <c r="S4809" s="587"/>
      <c r="T4809" s="592"/>
      <c r="U4809" s="603"/>
      <c r="V4809" s="311"/>
      <c r="W4809" s="311"/>
      <c r="X4809" s="579"/>
      <c r="Y4809" s="545"/>
      <c r="Z4809" s="544"/>
      <c r="AA4809" s="545"/>
      <c r="AB4809" s="544"/>
      <c r="AC4809" s="545"/>
      <c r="AD4809" s="544"/>
      <c r="AE4809" s="581"/>
      <c r="AF4809" s="586"/>
      <c r="AG4809" s="587"/>
      <c r="AH4809" s="626"/>
      <c r="AI4809" s="627"/>
      <c r="AJ4809" s="544"/>
      <c r="AK4809" s="581"/>
      <c r="AL4809" s="586"/>
      <c r="AM4809" s="587"/>
      <c r="AN4809" s="626"/>
      <c r="AO4809" s="627"/>
      <c r="AP4809" s="544"/>
      <c r="AQ4809" s="581"/>
      <c r="AR4809" s="586"/>
      <c r="AS4809" s="587"/>
      <c r="AT4809" s="626"/>
      <c r="AU4809" s="627"/>
      <c r="AV4809" s="628"/>
      <c r="AW4809" s="629"/>
      <c r="AX4809" s="632"/>
      <c r="AY4809" s="633"/>
      <c r="AZ4809" s="626"/>
      <c r="BA4809" s="627"/>
      <c r="BB4809" s="544"/>
      <c r="BC4809" s="581"/>
      <c r="BD4809" s="586"/>
      <c r="BE4809" s="587"/>
      <c r="BF4809" s="626"/>
      <c r="BG4809" s="627"/>
      <c r="BH4809" s="628"/>
      <c r="BI4809" s="629"/>
      <c r="BJ4809" s="632"/>
      <c r="BK4809" s="633"/>
      <c r="BL4809" s="626"/>
      <c r="BM4809" s="627"/>
      <c r="BN4809" s="678"/>
      <c r="BO4809" s="679"/>
      <c r="BP4809" s="680"/>
      <c r="BQ4809" s="677"/>
      <c r="BR4809" s="663"/>
      <c r="BS4809" s="663"/>
      <c r="BT4809" s="15"/>
      <c r="BU4809" s="15"/>
      <c r="BV4809" s="95"/>
    </row>
    <row r="4810" spans="1:74" ht="21.75" hidden="1" customHeight="1" x14ac:dyDescent="0.25">
      <c r="A4810" s="95"/>
      <c r="B4810" s="570" t="str">
        <f>IF(ROSTER!B$28="","",ROSTER!B$28)</f>
        <v/>
      </c>
      <c r="C4810" s="572" t="str">
        <f>IF(ROSTER!C$28="","",ROSTER!C$28)</f>
        <v/>
      </c>
      <c r="D4810" s="573"/>
      <c r="E4810" s="574"/>
      <c r="F4810" s="576">
        <f>IF(E4810="y",1,IF(E4810="S",1,0))</f>
        <v>0</v>
      </c>
      <c r="G4810" s="582">
        <f>IF(E4810="S",1,0)</f>
        <v>0</v>
      </c>
      <c r="H4810" s="578"/>
      <c r="I4810" s="543"/>
      <c r="J4810" s="542"/>
      <c r="K4810" s="580"/>
      <c r="L4810" s="584"/>
      <c r="M4810" s="585"/>
      <c r="N4810" s="588">
        <f>L4810+J4810</f>
        <v>0</v>
      </c>
      <c r="O4810" s="589"/>
      <c r="P4810" s="542"/>
      <c r="Q4810" s="580"/>
      <c r="R4810" s="584"/>
      <c r="S4810" s="585"/>
      <c r="T4810" s="588">
        <f>R4810-P4810</f>
        <v>0</v>
      </c>
      <c r="U4810" s="589"/>
      <c r="V4810" s="310"/>
      <c r="W4810" s="310"/>
      <c r="X4810" s="578"/>
      <c r="Y4810" s="543"/>
      <c r="Z4810" s="542"/>
      <c r="AA4810" s="543"/>
      <c r="AB4810" s="542"/>
      <c r="AC4810" s="543"/>
      <c r="AD4810" s="542"/>
      <c r="AE4810" s="580"/>
      <c r="AF4810" s="584"/>
      <c r="AG4810" s="585"/>
      <c r="AH4810" s="595">
        <f>IF(AD4810=0,0,(AF4810/AD4810)*100)</f>
        <v>0</v>
      </c>
      <c r="AI4810" s="596"/>
      <c r="AJ4810" s="542"/>
      <c r="AK4810" s="580"/>
      <c r="AL4810" s="584"/>
      <c r="AM4810" s="585"/>
      <c r="AN4810" s="595">
        <f>IF(AJ4810=0,0,(AL4810/AJ4810)*100)</f>
        <v>0</v>
      </c>
      <c r="AO4810" s="596"/>
      <c r="AP4810" s="542"/>
      <c r="AQ4810" s="580"/>
      <c r="AR4810" s="584"/>
      <c r="AS4810" s="585"/>
      <c r="AT4810" s="595">
        <f>IF(AP4810=0,0,(AR4810/AP4810)*100)</f>
        <v>0</v>
      </c>
      <c r="AU4810" s="596"/>
      <c r="AV4810" s="599">
        <f>AD4810+AJ4810+AP4810</f>
        <v>0</v>
      </c>
      <c r="AW4810" s="600"/>
      <c r="AX4810" s="630">
        <f>AF4810+AL4810+AR4810</f>
        <v>0</v>
      </c>
      <c r="AY4810" s="631"/>
      <c r="AZ4810" s="595">
        <f>IF(AV4810=0,0,(AX4810/AV4810)*100)</f>
        <v>0</v>
      </c>
      <c r="BA4810" s="596"/>
      <c r="BB4810" s="542"/>
      <c r="BC4810" s="580"/>
      <c r="BD4810" s="584"/>
      <c r="BE4810" s="585"/>
      <c r="BF4810" s="595">
        <f>IF(BB4810=0,0,(BD4810/BB4810)*100)</f>
        <v>0</v>
      </c>
      <c r="BG4810" s="596"/>
      <c r="BH4810" s="599">
        <f>AV4810+BB4810</f>
        <v>0</v>
      </c>
      <c r="BI4810" s="600"/>
      <c r="BJ4810" s="630">
        <f>AX4810+BD4810</f>
        <v>0</v>
      </c>
      <c r="BK4810" s="631"/>
      <c r="BL4810" s="595">
        <f>IF(BH4810=0,0,(BJ4810/BH4810)*100)</f>
        <v>0</v>
      </c>
      <c r="BM4810" s="596"/>
      <c r="BN4810" s="656">
        <f>(AF4810*2)+(AL4810*2)+(AR4810*3)+BD4810</f>
        <v>0</v>
      </c>
      <c r="BO4810" s="657"/>
      <c r="BP4810" s="658"/>
      <c r="BQ4810" s="676">
        <f t="shared" ref="BQ4810" si="3444">IF(BS4810=0,0,50*BR4810/BS4810)</f>
        <v>0</v>
      </c>
      <c r="BR4810" s="662">
        <f>(BN4810*BU$11)+(N4810*BU$12)+(Z4810*BU$13)+(R4810*BU$14)+(X4810*BU$15)+(AB4810*BU$16)</f>
        <v>0</v>
      </c>
      <c r="BS4810" s="662">
        <f>((BB4810-BD4810)*BU$18)+((AV4810-AX4810)*BU$17)+(H4810*BU$19)+(P4810*BU$20)</f>
        <v>0</v>
      </c>
      <c r="BT4810" s="15"/>
      <c r="BU4810" s="15"/>
      <c r="BV4810" s="95"/>
    </row>
    <row r="4811" spans="1:74" ht="21.75" hidden="1" customHeight="1" x14ac:dyDescent="0.25">
      <c r="A4811" s="95"/>
      <c r="B4811" s="571"/>
      <c r="C4811" s="642" t="str">
        <f>IF(ROSTER!D$28="","",ROSTER!D$28)</f>
        <v/>
      </c>
      <c r="D4811" s="643"/>
      <c r="E4811" s="575"/>
      <c r="F4811" s="577"/>
      <c r="G4811" s="583"/>
      <c r="H4811" s="579"/>
      <c r="I4811" s="545"/>
      <c r="J4811" s="544"/>
      <c r="K4811" s="581"/>
      <c r="L4811" s="586"/>
      <c r="M4811" s="587"/>
      <c r="N4811" s="592"/>
      <c r="O4811" s="603"/>
      <c r="P4811" s="544"/>
      <c r="Q4811" s="581"/>
      <c r="R4811" s="586"/>
      <c r="S4811" s="587"/>
      <c r="T4811" s="592"/>
      <c r="U4811" s="603"/>
      <c r="V4811" s="311"/>
      <c r="W4811" s="311"/>
      <c r="X4811" s="579"/>
      <c r="Y4811" s="545"/>
      <c r="Z4811" s="544"/>
      <c r="AA4811" s="545"/>
      <c r="AB4811" s="544"/>
      <c r="AC4811" s="545"/>
      <c r="AD4811" s="544"/>
      <c r="AE4811" s="581"/>
      <c r="AF4811" s="586"/>
      <c r="AG4811" s="587"/>
      <c r="AH4811" s="626"/>
      <c r="AI4811" s="627"/>
      <c r="AJ4811" s="544"/>
      <c r="AK4811" s="581"/>
      <c r="AL4811" s="586"/>
      <c r="AM4811" s="587"/>
      <c r="AN4811" s="626"/>
      <c r="AO4811" s="627"/>
      <c r="AP4811" s="544"/>
      <c r="AQ4811" s="581"/>
      <c r="AR4811" s="586"/>
      <c r="AS4811" s="587"/>
      <c r="AT4811" s="626"/>
      <c r="AU4811" s="627"/>
      <c r="AV4811" s="628"/>
      <c r="AW4811" s="629"/>
      <c r="AX4811" s="632"/>
      <c r="AY4811" s="633"/>
      <c r="AZ4811" s="626"/>
      <c r="BA4811" s="627"/>
      <c r="BB4811" s="544"/>
      <c r="BC4811" s="581"/>
      <c r="BD4811" s="586"/>
      <c r="BE4811" s="587"/>
      <c r="BF4811" s="626"/>
      <c r="BG4811" s="627"/>
      <c r="BH4811" s="628"/>
      <c r="BI4811" s="629"/>
      <c r="BJ4811" s="632"/>
      <c r="BK4811" s="633"/>
      <c r="BL4811" s="626"/>
      <c r="BM4811" s="627"/>
      <c r="BN4811" s="678"/>
      <c r="BO4811" s="679"/>
      <c r="BP4811" s="680"/>
      <c r="BQ4811" s="677"/>
      <c r="BR4811" s="663"/>
      <c r="BS4811" s="663"/>
      <c r="BT4811" s="15"/>
      <c r="BU4811" s="15"/>
      <c r="BV4811" s="95"/>
    </row>
    <row r="4812" spans="1:74" ht="21.75" hidden="1" customHeight="1" x14ac:dyDescent="0.25">
      <c r="A4812" s="95"/>
      <c r="B4812" s="570" t="str">
        <f>IF(ROSTER!B$30="","",ROSTER!B$30)</f>
        <v/>
      </c>
      <c r="C4812" s="572" t="str">
        <f>IF(ROSTER!C$30="","",ROSTER!C$30)</f>
        <v/>
      </c>
      <c r="D4812" s="573"/>
      <c r="E4812" s="574"/>
      <c r="F4812" s="576">
        <f>IF(E4812="y",1,IF(E4812="S",1,0))</f>
        <v>0</v>
      </c>
      <c r="G4812" s="582">
        <f>IF(E4812="S",1,0)</f>
        <v>0</v>
      </c>
      <c r="H4812" s="578"/>
      <c r="I4812" s="543"/>
      <c r="J4812" s="542"/>
      <c r="K4812" s="580"/>
      <c r="L4812" s="584"/>
      <c r="M4812" s="585"/>
      <c r="N4812" s="588">
        <f>L4812+J4812</f>
        <v>0</v>
      </c>
      <c r="O4812" s="589"/>
      <c r="P4812" s="542"/>
      <c r="Q4812" s="580"/>
      <c r="R4812" s="584"/>
      <c r="S4812" s="585"/>
      <c r="T4812" s="588">
        <f>R4812-P4812</f>
        <v>0</v>
      </c>
      <c r="U4812" s="589"/>
      <c r="V4812" s="310"/>
      <c r="W4812" s="310"/>
      <c r="X4812" s="578"/>
      <c r="Y4812" s="543"/>
      <c r="Z4812" s="542"/>
      <c r="AA4812" s="543"/>
      <c r="AB4812" s="542"/>
      <c r="AC4812" s="543"/>
      <c r="AD4812" s="542"/>
      <c r="AE4812" s="580"/>
      <c r="AF4812" s="584"/>
      <c r="AG4812" s="585"/>
      <c r="AH4812" s="595">
        <f>IF(AD4812=0,0,(AF4812/AD4812)*100)</f>
        <v>0</v>
      </c>
      <c r="AI4812" s="596"/>
      <c r="AJ4812" s="542"/>
      <c r="AK4812" s="580"/>
      <c r="AL4812" s="584"/>
      <c r="AM4812" s="585"/>
      <c r="AN4812" s="595">
        <f>IF(AJ4812=0,0,(AL4812/AJ4812)*100)</f>
        <v>0</v>
      </c>
      <c r="AO4812" s="596"/>
      <c r="AP4812" s="542"/>
      <c r="AQ4812" s="580"/>
      <c r="AR4812" s="584"/>
      <c r="AS4812" s="585"/>
      <c r="AT4812" s="595">
        <f>IF(AP4812=0,0,(AR4812/AP4812)*100)</f>
        <v>0</v>
      </c>
      <c r="AU4812" s="596"/>
      <c r="AV4812" s="599">
        <f>AD4812+AJ4812+AP4812</f>
        <v>0</v>
      </c>
      <c r="AW4812" s="600"/>
      <c r="AX4812" s="630">
        <f>AF4812+AL4812+AR4812</f>
        <v>0</v>
      </c>
      <c r="AY4812" s="631"/>
      <c r="AZ4812" s="595">
        <f>IF(AV4812=0,0,(AX4812/AV4812)*100)</f>
        <v>0</v>
      </c>
      <c r="BA4812" s="596"/>
      <c r="BB4812" s="542"/>
      <c r="BC4812" s="580"/>
      <c r="BD4812" s="584"/>
      <c r="BE4812" s="585"/>
      <c r="BF4812" s="595">
        <f>IF(BB4812=0,0,(BD4812/BB4812)*100)</f>
        <v>0</v>
      </c>
      <c r="BG4812" s="596"/>
      <c r="BH4812" s="599">
        <f>AV4812+BB4812</f>
        <v>0</v>
      </c>
      <c r="BI4812" s="600"/>
      <c r="BJ4812" s="630">
        <f>AX4812+BD4812</f>
        <v>0</v>
      </c>
      <c r="BK4812" s="631"/>
      <c r="BL4812" s="595">
        <f>IF(BH4812=0,0,(BJ4812/BH4812)*100)</f>
        <v>0</v>
      </c>
      <c r="BM4812" s="596"/>
      <c r="BN4812" s="656">
        <f>(AF4812*2)+(AL4812*2)+(AR4812*3)+BD4812</f>
        <v>0</v>
      </c>
      <c r="BO4812" s="657"/>
      <c r="BP4812" s="658"/>
      <c r="BQ4812" s="676">
        <f t="shared" ref="BQ4812" si="3445">IF(BS4812=0,0,50*BR4812/BS4812)</f>
        <v>0</v>
      </c>
      <c r="BR4812" s="662">
        <f>(BN4812*BU$11)+(N4812*BU$12)+(Z4812*BU$13)+(R4812*BU$14)+(X4812*BU$15)+(AB4812*BU$16)</f>
        <v>0</v>
      </c>
      <c r="BS4812" s="662">
        <f>((BB4812-BD4812)*BU$18)+((AV4812-AX4812)*BU$17)+(H4812*BU$19)+(P4812*BU$20)</f>
        <v>0</v>
      </c>
      <c r="BT4812" s="15"/>
      <c r="BU4812" s="15"/>
      <c r="BV4812" s="95"/>
    </row>
    <row r="4813" spans="1:74" ht="21.75" hidden="1" customHeight="1" x14ac:dyDescent="0.25">
      <c r="A4813" s="95"/>
      <c r="B4813" s="571"/>
      <c r="C4813" s="642" t="str">
        <f>IF(ROSTER!D$30="","",ROSTER!D$30)</f>
        <v/>
      </c>
      <c r="D4813" s="643"/>
      <c r="E4813" s="575"/>
      <c r="F4813" s="577"/>
      <c r="G4813" s="583"/>
      <c r="H4813" s="579"/>
      <c r="I4813" s="545"/>
      <c r="J4813" s="544"/>
      <c r="K4813" s="581"/>
      <c r="L4813" s="586"/>
      <c r="M4813" s="587"/>
      <c r="N4813" s="592"/>
      <c r="O4813" s="603"/>
      <c r="P4813" s="544"/>
      <c r="Q4813" s="581"/>
      <c r="R4813" s="586"/>
      <c r="S4813" s="587"/>
      <c r="T4813" s="592"/>
      <c r="U4813" s="603"/>
      <c r="V4813" s="311"/>
      <c r="W4813" s="311"/>
      <c r="X4813" s="579"/>
      <c r="Y4813" s="545"/>
      <c r="Z4813" s="544"/>
      <c r="AA4813" s="545"/>
      <c r="AB4813" s="544"/>
      <c r="AC4813" s="545"/>
      <c r="AD4813" s="544"/>
      <c r="AE4813" s="581"/>
      <c r="AF4813" s="586"/>
      <c r="AG4813" s="587"/>
      <c r="AH4813" s="626"/>
      <c r="AI4813" s="627"/>
      <c r="AJ4813" s="544"/>
      <c r="AK4813" s="581"/>
      <c r="AL4813" s="586"/>
      <c r="AM4813" s="587"/>
      <c r="AN4813" s="626"/>
      <c r="AO4813" s="627"/>
      <c r="AP4813" s="544"/>
      <c r="AQ4813" s="581"/>
      <c r="AR4813" s="586"/>
      <c r="AS4813" s="587"/>
      <c r="AT4813" s="626"/>
      <c r="AU4813" s="627"/>
      <c r="AV4813" s="628"/>
      <c r="AW4813" s="629"/>
      <c r="AX4813" s="632"/>
      <c r="AY4813" s="633"/>
      <c r="AZ4813" s="626"/>
      <c r="BA4813" s="627"/>
      <c r="BB4813" s="544"/>
      <c r="BC4813" s="581"/>
      <c r="BD4813" s="586"/>
      <c r="BE4813" s="587"/>
      <c r="BF4813" s="626"/>
      <c r="BG4813" s="627"/>
      <c r="BH4813" s="628"/>
      <c r="BI4813" s="629"/>
      <c r="BJ4813" s="632"/>
      <c r="BK4813" s="633"/>
      <c r="BL4813" s="626"/>
      <c r="BM4813" s="627"/>
      <c r="BN4813" s="678"/>
      <c r="BO4813" s="679"/>
      <c r="BP4813" s="680"/>
      <c r="BQ4813" s="677"/>
      <c r="BR4813" s="663"/>
      <c r="BS4813" s="663"/>
      <c r="BT4813" s="15"/>
      <c r="BU4813" s="15"/>
      <c r="BV4813" s="95"/>
    </row>
    <row r="4814" spans="1:74" ht="21.75" hidden="1" customHeight="1" x14ac:dyDescent="0.25">
      <c r="A4814" s="95"/>
      <c r="B4814" s="570" t="str">
        <f>IF(ROSTER!B$32="","",ROSTER!B$32)</f>
        <v/>
      </c>
      <c r="C4814" s="572" t="str">
        <f>IF(ROSTER!C$32="","",ROSTER!C$32)</f>
        <v/>
      </c>
      <c r="D4814" s="573"/>
      <c r="E4814" s="574"/>
      <c r="F4814" s="576">
        <f>IF(E4814="y",1,IF(E4814="S",1,0))</f>
        <v>0</v>
      </c>
      <c r="G4814" s="582">
        <f>IF(E4814="S",1,0)</f>
        <v>0</v>
      </c>
      <c r="H4814" s="578"/>
      <c r="I4814" s="543"/>
      <c r="J4814" s="542"/>
      <c r="K4814" s="580"/>
      <c r="L4814" s="584"/>
      <c r="M4814" s="585"/>
      <c r="N4814" s="588">
        <f>L4814+J4814</f>
        <v>0</v>
      </c>
      <c r="O4814" s="589"/>
      <c r="P4814" s="542"/>
      <c r="Q4814" s="580"/>
      <c r="R4814" s="584"/>
      <c r="S4814" s="585"/>
      <c r="T4814" s="588">
        <f>R4814-P4814</f>
        <v>0</v>
      </c>
      <c r="U4814" s="589"/>
      <c r="V4814" s="310"/>
      <c r="W4814" s="310"/>
      <c r="X4814" s="578"/>
      <c r="Y4814" s="543"/>
      <c r="Z4814" s="542"/>
      <c r="AA4814" s="543"/>
      <c r="AB4814" s="542"/>
      <c r="AC4814" s="543"/>
      <c r="AD4814" s="542"/>
      <c r="AE4814" s="580"/>
      <c r="AF4814" s="584"/>
      <c r="AG4814" s="585"/>
      <c r="AH4814" s="595">
        <f>IF(AD4814=0,0,(AF4814/AD4814)*100)</f>
        <v>0</v>
      </c>
      <c r="AI4814" s="596"/>
      <c r="AJ4814" s="542"/>
      <c r="AK4814" s="580"/>
      <c r="AL4814" s="584"/>
      <c r="AM4814" s="585"/>
      <c r="AN4814" s="595">
        <f>IF(AJ4814=0,0,(AL4814/AJ4814)*100)</f>
        <v>0</v>
      </c>
      <c r="AO4814" s="596"/>
      <c r="AP4814" s="542"/>
      <c r="AQ4814" s="580"/>
      <c r="AR4814" s="584"/>
      <c r="AS4814" s="585"/>
      <c r="AT4814" s="595">
        <f>IF(AP4814=0,0,(AR4814/AP4814)*100)</f>
        <v>0</v>
      </c>
      <c r="AU4814" s="596"/>
      <c r="AV4814" s="599">
        <f>AD4814+AJ4814+AP4814</f>
        <v>0</v>
      </c>
      <c r="AW4814" s="600"/>
      <c r="AX4814" s="630">
        <f>AF4814+AL4814+AR4814</f>
        <v>0</v>
      </c>
      <c r="AY4814" s="631"/>
      <c r="AZ4814" s="595">
        <f>IF(AV4814=0,0,(AX4814/AV4814)*100)</f>
        <v>0</v>
      </c>
      <c r="BA4814" s="596"/>
      <c r="BB4814" s="542"/>
      <c r="BC4814" s="580"/>
      <c r="BD4814" s="584"/>
      <c r="BE4814" s="585"/>
      <c r="BF4814" s="595">
        <f>IF(BB4814=0,0,(BD4814/BB4814)*100)</f>
        <v>0</v>
      </c>
      <c r="BG4814" s="596"/>
      <c r="BH4814" s="599">
        <f>AV4814+BB4814</f>
        <v>0</v>
      </c>
      <c r="BI4814" s="600"/>
      <c r="BJ4814" s="630">
        <f>AX4814+BD4814</f>
        <v>0</v>
      </c>
      <c r="BK4814" s="631"/>
      <c r="BL4814" s="595">
        <f>IF(BH4814=0,0,(BJ4814/BH4814)*100)</f>
        <v>0</v>
      </c>
      <c r="BM4814" s="596"/>
      <c r="BN4814" s="656">
        <f>(AF4814*2)+(AL4814*2)+(AR4814*3)+BD4814</f>
        <v>0</v>
      </c>
      <c r="BO4814" s="657"/>
      <c r="BP4814" s="658"/>
      <c r="BQ4814" s="676">
        <f t="shared" ref="BQ4814" si="3446">IF(BS4814=0,0,50*BR4814/BS4814)</f>
        <v>0</v>
      </c>
      <c r="BR4814" s="662">
        <f>(BN4814*BU$11)+(N4814*BU$12)+(Z4814*BU$13)+(R4814*BU$14)+(X4814*BU$15)+(AB4814*BU$16)</f>
        <v>0</v>
      </c>
      <c r="BS4814" s="662">
        <f>((BB4814-BD4814)*BU$18)+((AV4814-AX4814)*BU$17)+(H4814*BU$19)+(P4814*BU$20)</f>
        <v>0</v>
      </c>
      <c r="BT4814" s="15"/>
      <c r="BU4814" s="15"/>
      <c r="BV4814" s="95"/>
    </row>
    <row r="4815" spans="1:74" ht="21.75" hidden="1" customHeight="1" x14ac:dyDescent="0.25">
      <c r="A4815" s="95"/>
      <c r="B4815" s="571"/>
      <c r="C4815" s="642" t="str">
        <f>IF(ROSTER!D$32="","",ROSTER!D$32)</f>
        <v/>
      </c>
      <c r="D4815" s="643"/>
      <c r="E4815" s="575"/>
      <c r="F4815" s="577"/>
      <c r="G4815" s="583"/>
      <c r="H4815" s="579"/>
      <c r="I4815" s="545"/>
      <c r="J4815" s="544"/>
      <c r="K4815" s="581"/>
      <c r="L4815" s="586"/>
      <c r="M4815" s="587"/>
      <c r="N4815" s="592"/>
      <c r="O4815" s="603"/>
      <c r="P4815" s="544"/>
      <c r="Q4815" s="581"/>
      <c r="R4815" s="586"/>
      <c r="S4815" s="587"/>
      <c r="T4815" s="592"/>
      <c r="U4815" s="603"/>
      <c r="V4815" s="311"/>
      <c r="W4815" s="311"/>
      <c r="X4815" s="579"/>
      <c r="Y4815" s="545"/>
      <c r="Z4815" s="544"/>
      <c r="AA4815" s="545"/>
      <c r="AB4815" s="544"/>
      <c r="AC4815" s="545"/>
      <c r="AD4815" s="544"/>
      <c r="AE4815" s="581"/>
      <c r="AF4815" s="586"/>
      <c r="AG4815" s="587"/>
      <c r="AH4815" s="626"/>
      <c r="AI4815" s="627"/>
      <c r="AJ4815" s="544"/>
      <c r="AK4815" s="581"/>
      <c r="AL4815" s="586"/>
      <c r="AM4815" s="587"/>
      <c r="AN4815" s="626"/>
      <c r="AO4815" s="627"/>
      <c r="AP4815" s="544"/>
      <c r="AQ4815" s="581"/>
      <c r="AR4815" s="586"/>
      <c r="AS4815" s="587"/>
      <c r="AT4815" s="626"/>
      <c r="AU4815" s="627"/>
      <c r="AV4815" s="628"/>
      <c r="AW4815" s="629"/>
      <c r="AX4815" s="632"/>
      <c r="AY4815" s="633"/>
      <c r="AZ4815" s="626"/>
      <c r="BA4815" s="627"/>
      <c r="BB4815" s="544"/>
      <c r="BC4815" s="581"/>
      <c r="BD4815" s="586"/>
      <c r="BE4815" s="587"/>
      <c r="BF4815" s="626"/>
      <c r="BG4815" s="627"/>
      <c r="BH4815" s="628"/>
      <c r="BI4815" s="629"/>
      <c r="BJ4815" s="632"/>
      <c r="BK4815" s="633"/>
      <c r="BL4815" s="626"/>
      <c r="BM4815" s="627"/>
      <c r="BN4815" s="678"/>
      <c r="BO4815" s="679"/>
      <c r="BP4815" s="680"/>
      <c r="BQ4815" s="677"/>
      <c r="BR4815" s="663"/>
      <c r="BS4815" s="663"/>
      <c r="BT4815" s="15"/>
      <c r="BU4815" s="15"/>
      <c r="BV4815" s="95"/>
    </row>
    <row r="4816" spans="1:74" ht="21.75" hidden="1" customHeight="1" x14ac:dyDescent="0.25">
      <c r="A4816" s="95"/>
      <c r="B4816" s="570" t="str">
        <f>IF(ROSTER!B$34="","",ROSTER!B$34)</f>
        <v/>
      </c>
      <c r="C4816" s="572" t="str">
        <f>IF(ROSTER!C$34="","",ROSTER!C$34)</f>
        <v/>
      </c>
      <c r="D4816" s="573"/>
      <c r="E4816" s="574"/>
      <c r="F4816" s="576">
        <f>IF(E4816="y",1,IF(E4816="S",1,0))</f>
        <v>0</v>
      </c>
      <c r="G4816" s="582">
        <f>IF(E4816="S",1,0)</f>
        <v>0</v>
      </c>
      <c r="H4816" s="578"/>
      <c r="I4816" s="543"/>
      <c r="J4816" s="542"/>
      <c r="K4816" s="580"/>
      <c r="L4816" s="584"/>
      <c r="M4816" s="585"/>
      <c r="N4816" s="588">
        <f>L4816+J4816</f>
        <v>0</v>
      </c>
      <c r="O4816" s="589"/>
      <c r="P4816" s="542"/>
      <c r="Q4816" s="580"/>
      <c r="R4816" s="584"/>
      <c r="S4816" s="585"/>
      <c r="T4816" s="588">
        <f>R4816-P4816</f>
        <v>0</v>
      </c>
      <c r="U4816" s="589"/>
      <c r="V4816" s="310"/>
      <c r="W4816" s="310"/>
      <c r="X4816" s="578"/>
      <c r="Y4816" s="543"/>
      <c r="Z4816" s="542"/>
      <c r="AA4816" s="543"/>
      <c r="AB4816" s="542"/>
      <c r="AC4816" s="543"/>
      <c r="AD4816" s="542"/>
      <c r="AE4816" s="580"/>
      <c r="AF4816" s="584"/>
      <c r="AG4816" s="585"/>
      <c r="AH4816" s="595">
        <f>IF(AD4816=0,0,(AF4816/AD4816)*100)</f>
        <v>0</v>
      </c>
      <c r="AI4816" s="596"/>
      <c r="AJ4816" s="542"/>
      <c r="AK4816" s="580"/>
      <c r="AL4816" s="584"/>
      <c r="AM4816" s="585"/>
      <c r="AN4816" s="595">
        <f>IF(AJ4816=0,0,(AL4816/AJ4816)*100)</f>
        <v>0</v>
      </c>
      <c r="AO4816" s="596"/>
      <c r="AP4816" s="542"/>
      <c r="AQ4816" s="580"/>
      <c r="AR4816" s="584"/>
      <c r="AS4816" s="585"/>
      <c r="AT4816" s="595">
        <f>IF(AP4816=0,0,(AR4816/AP4816)*100)</f>
        <v>0</v>
      </c>
      <c r="AU4816" s="596"/>
      <c r="AV4816" s="599">
        <f>AD4816+AJ4816+AP4816</f>
        <v>0</v>
      </c>
      <c r="AW4816" s="600"/>
      <c r="AX4816" s="630">
        <f>AF4816+AL4816+AR4816</f>
        <v>0</v>
      </c>
      <c r="AY4816" s="631"/>
      <c r="AZ4816" s="595">
        <f>IF(AV4816=0,0,(AX4816/AV4816)*100)</f>
        <v>0</v>
      </c>
      <c r="BA4816" s="596"/>
      <c r="BB4816" s="542"/>
      <c r="BC4816" s="580"/>
      <c r="BD4816" s="584"/>
      <c r="BE4816" s="585"/>
      <c r="BF4816" s="595">
        <f>IF(BB4816=0,0,(BD4816/BB4816)*100)</f>
        <v>0</v>
      </c>
      <c r="BG4816" s="596"/>
      <c r="BH4816" s="599">
        <f>AV4816+BB4816</f>
        <v>0</v>
      </c>
      <c r="BI4816" s="600"/>
      <c r="BJ4816" s="630">
        <f>AX4816+BD4816</f>
        <v>0</v>
      </c>
      <c r="BK4816" s="631"/>
      <c r="BL4816" s="595">
        <f>IF(BH4816=0,0,(BJ4816/BH4816)*100)</f>
        <v>0</v>
      </c>
      <c r="BM4816" s="596"/>
      <c r="BN4816" s="656">
        <f>(AF4816*2)+(AL4816*2)+(AR4816*3)+BD4816</f>
        <v>0</v>
      </c>
      <c r="BO4816" s="657"/>
      <c r="BP4816" s="658"/>
      <c r="BQ4816" s="676">
        <f t="shared" ref="BQ4816" si="3447">IF(BS4816=0,0,50*BR4816/BS4816)</f>
        <v>0</v>
      </c>
      <c r="BR4816" s="662">
        <f>(BN4816*BU$11)+(N4816*BU$12)+(Z4816*BU$13)+(R4816*BU$14)+(X4816*BU$15)+(AB4816*BU$16)</f>
        <v>0</v>
      </c>
      <c r="BS4816" s="662">
        <f>((BB4816-BD4816)*BU$18)+((AV4816-AX4816)*BU$17)+(H4816*BU$19)+(P4816*BU$20)</f>
        <v>0</v>
      </c>
      <c r="BT4816" s="15"/>
      <c r="BU4816" s="15"/>
      <c r="BV4816" s="95"/>
    </row>
    <row r="4817" spans="1:74" ht="21.75" hidden="1" customHeight="1" x14ac:dyDescent="0.25">
      <c r="A4817" s="95"/>
      <c r="B4817" s="571"/>
      <c r="C4817" s="642" t="str">
        <f>IF(ROSTER!D$34="","",ROSTER!D$34)</f>
        <v/>
      </c>
      <c r="D4817" s="643"/>
      <c r="E4817" s="575"/>
      <c r="F4817" s="577"/>
      <c r="G4817" s="583"/>
      <c r="H4817" s="579"/>
      <c r="I4817" s="545"/>
      <c r="J4817" s="544"/>
      <c r="K4817" s="581"/>
      <c r="L4817" s="586"/>
      <c r="M4817" s="587"/>
      <c r="N4817" s="592"/>
      <c r="O4817" s="603"/>
      <c r="P4817" s="544"/>
      <c r="Q4817" s="581"/>
      <c r="R4817" s="586"/>
      <c r="S4817" s="587"/>
      <c r="T4817" s="592"/>
      <c r="U4817" s="603"/>
      <c r="V4817" s="311"/>
      <c r="W4817" s="311"/>
      <c r="X4817" s="579"/>
      <c r="Y4817" s="545"/>
      <c r="Z4817" s="544"/>
      <c r="AA4817" s="545"/>
      <c r="AB4817" s="544"/>
      <c r="AC4817" s="545"/>
      <c r="AD4817" s="544"/>
      <c r="AE4817" s="581"/>
      <c r="AF4817" s="586"/>
      <c r="AG4817" s="587"/>
      <c r="AH4817" s="626"/>
      <c r="AI4817" s="627"/>
      <c r="AJ4817" s="544"/>
      <c r="AK4817" s="581"/>
      <c r="AL4817" s="586"/>
      <c r="AM4817" s="587"/>
      <c r="AN4817" s="626"/>
      <c r="AO4817" s="627"/>
      <c r="AP4817" s="544"/>
      <c r="AQ4817" s="581"/>
      <c r="AR4817" s="586"/>
      <c r="AS4817" s="587"/>
      <c r="AT4817" s="626"/>
      <c r="AU4817" s="627"/>
      <c r="AV4817" s="628"/>
      <c r="AW4817" s="629"/>
      <c r="AX4817" s="632"/>
      <c r="AY4817" s="633"/>
      <c r="AZ4817" s="626"/>
      <c r="BA4817" s="627"/>
      <c r="BB4817" s="544"/>
      <c r="BC4817" s="581"/>
      <c r="BD4817" s="586"/>
      <c r="BE4817" s="587"/>
      <c r="BF4817" s="626"/>
      <c r="BG4817" s="627"/>
      <c r="BH4817" s="628"/>
      <c r="BI4817" s="629"/>
      <c r="BJ4817" s="632"/>
      <c r="BK4817" s="633"/>
      <c r="BL4817" s="626"/>
      <c r="BM4817" s="627"/>
      <c r="BN4817" s="678"/>
      <c r="BO4817" s="679"/>
      <c r="BP4817" s="680"/>
      <c r="BQ4817" s="677"/>
      <c r="BR4817" s="663"/>
      <c r="BS4817" s="663"/>
      <c r="BT4817" s="15"/>
      <c r="BU4817" s="15"/>
      <c r="BV4817" s="95"/>
    </row>
    <row r="4818" spans="1:74" ht="21.75" hidden="1" customHeight="1" x14ac:dyDescent="0.25">
      <c r="A4818" s="95"/>
      <c r="B4818" s="570" t="str">
        <f>IF(ROSTER!B$36="","",ROSTER!B$36)</f>
        <v/>
      </c>
      <c r="C4818" s="572" t="str">
        <f>IF(ROSTER!C$36="","",ROSTER!C$36)</f>
        <v/>
      </c>
      <c r="D4818" s="573"/>
      <c r="E4818" s="574"/>
      <c r="F4818" s="576">
        <f>IF(E4818="y",1,IF(E4818="S",1,0))</f>
        <v>0</v>
      </c>
      <c r="G4818" s="582">
        <f>IF(E4818="S",1,0)</f>
        <v>0</v>
      </c>
      <c r="H4818" s="578"/>
      <c r="I4818" s="543"/>
      <c r="J4818" s="542"/>
      <c r="K4818" s="580"/>
      <c r="L4818" s="584"/>
      <c r="M4818" s="585"/>
      <c r="N4818" s="588">
        <f>L4818+J4818</f>
        <v>0</v>
      </c>
      <c r="O4818" s="589"/>
      <c r="P4818" s="542"/>
      <c r="Q4818" s="580"/>
      <c r="R4818" s="584"/>
      <c r="S4818" s="585"/>
      <c r="T4818" s="588">
        <f>R4818-P4818</f>
        <v>0</v>
      </c>
      <c r="U4818" s="589"/>
      <c r="V4818" s="310"/>
      <c r="W4818" s="310"/>
      <c r="X4818" s="578"/>
      <c r="Y4818" s="543"/>
      <c r="Z4818" s="542"/>
      <c r="AA4818" s="543"/>
      <c r="AB4818" s="542"/>
      <c r="AC4818" s="543"/>
      <c r="AD4818" s="542"/>
      <c r="AE4818" s="580"/>
      <c r="AF4818" s="584"/>
      <c r="AG4818" s="585"/>
      <c r="AH4818" s="595">
        <f>IF(AD4818=0,0,(AF4818/AD4818)*100)</f>
        <v>0</v>
      </c>
      <c r="AI4818" s="596"/>
      <c r="AJ4818" s="542"/>
      <c r="AK4818" s="580"/>
      <c r="AL4818" s="584"/>
      <c r="AM4818" s="585"/>
      <c r="AN4818" s="595">
        <f>IF(AJ4818=0,0,(AL4818/AJ4818)*100)</f>
        <v>0</v>
      </c>
      <c r="AO4818" s="596"/>
      <c r="AP4818" s="542"/>
      <c r="AQ4818" s="580"/>
      <c r="AR4818" s="584"/>
      <c r="AS4818" s="585"/>
      <c r="AT4818" s="595">
        <f>IF(AP4818=0,0,(AR4818/AP4818)*100)</f>
        <v>0</v>
      </c>
      <c r="AU4818" s="596"/>
      <c r="AV4818" s="599">
        <f>AD4818+AJ4818+AP4818</f>
        <v>0</v>
      </c>
      <c r="AW4818" s="600"/>
      <c r="AX4818" s="630">
        <f>AF4818+AL4818+AR4818</f>
        <v>0</v>
      </c>
      <c r="AY4818" s="631"/>
      <c r="AZ4818" s="595">
        <f>IF(AV4818=0,0,(AX4818/AV4818)*100)</f>
        <v>0</v>
      </c>
      <c r="BA4818" s="596"/>
      <c r="BB4818" s="542"/>
      <c r="BC4818" s="580"/>
      <c r="BD4818" s="584"/>
      <c r="BE4818" s="585"/>
      <c r="BF4818" s="595">
        <f>IF(BB4818=0,0,(BD4818/BB4818)*100)</f>
        <v>0</v>
      </c>
      <c r="BG4818" s="596"/>
      <c r="BH4818" s="599">
        <f>AV4818+BB4818</f>
        <v>0</v>
      </c>
      <c r="BI4818" s="600"/>
      <c r="BJ4818" s="630">
        <f>AX4818+BD4818</f>
        <v>0</v>
      </c>
      <c r="BK4818" s="631"/>
      <c r="BL4818" s="595">
        <f>IF(BH4818=0,0,(BJ4818/BH4818)*100)</f>
        <v>0</v>
      </c>
      <c r="BM4818" s="596"/>
      <c r="BN4818" s="656">
        <f>(AF4818*2)+(AL4818*2)+(AR4818*3)+BD4818</f>
        <v>0</v>
      </c>
      <c r="BO4818" s="657"/>
      <c r="BP4818" s="658"/>
      <c r="BQ4818" s="676">
        <f t="shared" ref="BQ4818" si="3448">IF(BS4818=0,0,50*BR4818/BS4818)</f>
        <v>0</v>
      </c>
      <c r="BR4818" s="662">
        <f>(BN4818*BU$11)+(N4818*BU$12)+(Z4818*BU$13)+(R4818*BU$14)+(X4818*BU$15)+(AB4818*BU$16)</f>
        <v>0</v>
      </c>
      <c r="BS4818" s="662">
        <f>((BB4818-BD4818)*BU$18)+((AV4818-AX4818)*BU$17)+(H4818*BU$19)+(P4818*BU$20)</f>
        <v>0</v>
      </c>
      <c r="BT4818" s="15"/>
      <c r="BU4818" s="15"/>
      <c r="BV4818" s="95"/>
    </row>
    <row r="4819" spans="1:74" ht="21.75" hidden="1" customHeight="1" x14ac:dyDescent="0.25">
      <c r="A4819" s="95"/>
      <c r="B4819" s="571"/>
      <c r="C4819" s="642" t="str">
        <f>IF(ROSTER!D$36="","",ROSTER!D$36)</f>
        <v/>
      </c>
      <c r="D4819" s="643"/>
      <c r="E4819" s="575"/>
      <c r="F4819" s="577"/>
      <c r="G4819" s="583"/>
      <c r="H4819" s="579"/>
      <c r="I4819" s="545"/>
      <c r="J4819" s="544"/>
      <c r="K4819" s="581"/>
      <c r="L4819" s="586"/>
      <c r="M4819" s="587"/>
      <c r="N4819" s="592"/>
      <c r="O4819" s="603"/>
      <c r="P4819" s="544"/>
      <c r="Q4819" s="581"/>
      <c r="R4819" s="586"/>
      <c r="S4819" s="587"/>
      <c r="T4819" s="592"/>
      <c r="U4819" s="603"/>
      <c r="V4819" s="311"/>
      <c r="W4819" s="311"/>
      <c r="X4819" s="579"/>
      <c r="Y4819" s="545"/>
      <c r="Z4819" s="544"/>
      <c r="AA4819" s="545"/>
      <c r="AB4819" s="544"/>
      <c r="AC4819" s="545"/>
      <c r="AD4819" s="544"/>
      <c r="AE4819" s="581"/>
      <c r="AF4819" s="586"/>
      <c r="AG4819" s="587"/>
      <c r="AH4819" s="626"/>
      <c r="AI4819" s="627"/>
      <c r="AJ4819" s="544"/>
      <c r="AK4819" s="581"/>
      <c r="AL4819" s="586"/>
      <c r="AM4819" s="587"/>
      <c r="AN4819" s="626"/>
      <c r="AO4819" s="627"/>
      <c r="AP4819" s="544"/>
      <c r="AQ4819" s="581"/>
      <c r="AR4819" s="586"/>
      <c r="AS4819" s="587"/>
      <c r="AT4819" s="626"/>
      <c r="AU4819" s="627"/>
      <c r="AV4819" s="628"/>
      <c r="AW4819" s="629"/>
      <c r="AX4819" s="632"/>
      <c r="AY4819" s="633"/>
      <c r="AZ4819" s="626"/>
      <c r="BA4819" s="627"/>
      <c r="BB4819" s="544"/>
      <c r="BC4819" s="581"/>
      <c r="BD4819" s="586"/>
      <c r="BE4819" s="587"/>
      <c r="BF4819" s="626"/>
      <c r="BG4819" s="627"/>
      <c r="BH4819" s="628"/>
      <c r="BI4819" s="629"/>
      <c r="BJ4819" s="632"/>
      <c r="BK4819" s="633"/>
      <c r="BL4819" s="626"/>
      <c r="BM4819" s="627"/>
      <c r="BN4819" s="678"/>
      <c r="BO4819" s="679"/>
      <c r="BP4819" s="680"/>
      <c r="BQ4819" s="677"/>
      <c r="BR4819" s="663"/>
      <c r="BS4819" s="663"/>
      <c r="BT4819" s="15"/>
      <c r="BU4819" s="15"/>
      <c r="BV4819" s="95"/>
    </row>
    <row r="4820" spans="1:74" ht="21.75" hidden="1" customHeight="1" x14ac:dyDescent="0.25">
      <c r="A4820" s="95"/>
      <c r="B4820" s="570" t="str">
        <f>IF(ROSTER!B$38="","",ROSTER!B$38)</f>
        <v/>
      </c>
      <c r="C4820" s="572" t="str">
        <f>IF(ROSTER!C$38="","",ROSTER!C$38)</f>
        <v/>
      </c>
      <c r="D4820" s="573"/>
      <c r="E4820" s="574"/>
      <c r="F4820" s="576">
        <f>IF(E4820="y",1,IF(E4820="S",1,0))</f>
        <v>0</v>
      </c>
      <c r="G4820" s="582">
        <f>IF(E4820="S",1,0)</f>
        <v>0</v>
      </c>
      <c r="H4820" s="578"/>
      <c r="I4820" s="543"/>
      <c r="J4820" s="542"/>
      <c r="K4820" s="580"/>
      <c r="L4820" s="584"/>
      <c r="M4820" s="585"/>
      <c r="N4820" s="588">
        <f>L4820+J4820</f>
        <v>0</v>
      </c>
      <c r="O4820" s="589"/>
      <c r="P4820" s="542"/>
      <c r="Q4820" s="580"/>
      <c r="R4820" s="584"/>
      <c r="S4820" s="585"/>
      <c r="T4820" s="588">
        <f>R4820-P4820</f>
        <v>0</v>
      </c>
      <c r="U4820" s="589"/>
      <c r="V4820" s="310"/>
      <c r="W4820" s="310"/>
      <c r="X4820" s="578"/>
      <c r="Y4820" s="543"/>
      <c r="Z4820" s="542"/>
      <c r="AA4820" s="543"/>
      <c r="AB4820" s="542"/>
      <c r="AC4820" s="543"/>
      <c r="AD4820" s="542"/>
      <c r="AE4820" s="580"/>
      <c r="AF4820" s="584"/>
      <c r="AG4820" s="585"/>
      <c r="AH4820" s="595">
        <f>IF(AD4820=0,0,(AF4820/AD4820)*100)</f>
        <v>0</v>
      </c>
      <c r="AI4820" s="596"/>
      <c r="AJ4820" s="542"/>
      <c r="AK4820" s="580"/>
      <c r="AL4820" s="584"/>
      <c r="AM4820" s="585"/>
      <c r="AN4820" s="595">
        <f>IF(AJ4820=0,0,(AL4820/AJ4820)*100)</f>
        <v>0</v>
      </c>
      <c r="AO4820" s="596"/>
      <c r="AP4820" s="542"/>
      <c r="AQ4820" s="580"/>
      <c r="AR4820" s="584"/>
      <c r="AS4820" s="585"/>
      <c r="AT4820" s="595">
        <f>IF(AP4820=0,0,(AR4820/AP4820)*100)</f>
        <v>0</v>
      </c>
      <c r="AU4820" s="596"/>
      <c r="AV4820" s="599">
        <f>AD4820+AJ4820+AP4820</f>
        <v>0</v>
      </c>
      <c r="AW4820" s="600"/>
      <c r="AX4820" s="630">
        <f>AF4820+AL4820+AR4820</f>
        <v>0</v>
      </c>
      <c r="AY4820" s="631"/>
      <c r="AZ4820" s="595">
        <f>IF(AV4820=0,0,(AX4820/AV4820)*100)</f>
        <v>0</v>
      </c>
      <c r="BA4820" s="596"/>
      <c r="BB4820" s="542"/>
      <c r="BC4820" s="580"/>
      <c r="BD4820" s="584"/>
      <c r="BE4820" s="585"/>
      <c r="BF4820" s="595">
        <f>IF(BB4820=0,0,(BD4820/BB4820)*100)</f>
        <v>0</v>
      </c>
      <c r="BG4820" s="596"/>
      <c r="BH4820" s="599">
        <f>AV4820+BB4820</f>
        <v>0</v>
      </c>
      <c r="BI4820" s="600"/>
      <c r="BJ4820" s="630">
        <f>AX4820+BD4820</f>
        <v>0</v>
      </c>
      <c r="BK4820" s="631"/>
      <c r="BL4820" s="595">
        <f>IF(BH4820=0,0,(BJ4820/BH4820)*100)</f>
        <v>0</v>
      </c>
      <c r="BM4820" s="596"/>
      <c r="BN4820" s="656">
        <f>(AF4820*2)+(AL4820*2)+(AR4820*3)+BD4820</f>
        <v>0</v>
      </c>
      <c r="BO4820" s="657"/>
      <c r="BP4820" s="658"/>
      <c r="BQ4820" s="676">
        <f t="shared" ref="BQ4820" si="3449">IF(BS4820=0,0,50*BR4820/BS4820)</f>
        <v>0</v>
      </c>
      <c r="BR4820" s="662">
        <f>(BN4820*BU$11)+(N4820*BU$12)+(Z4820*BU$13)+(R4820*BU$14)+(X4820*BU$15)+(AB4820*BU$16)</f>
        <v>0</v>
      </c>
      <c r="BS4820" s="662">
        <f>((BB4820-BD4820)*BU$18)+((AV4820-AX4820)*BU$17)+(H4820*BU$19)+(P4820*BU$20)</f>
        <v>0</v>
      </c>
      <c r="BT4820" s="15"/>
      <c r="BU4820" s="15"/>
      <c r="BV4820" s="95"/>
    </row>
    <row r="4821" spans="1:74" ht="21.75" hidden="1" customHeight="1" x14ac:dyDescent="0.25">
      <c r="A4821" s="95"/>
      <c r="B4821" s="571"/>
      <c r="C4821" s="642" t="str">
        <f>IF(ROSTER!D$38="","",ROSTER!D$38)</f>
        <v/>
      </c>
      <c r="D4821" s="643"/>
      <c r="E4821" s="575"/>
      <c r="F4821" s="577"/>
      <c r="G4821" s="583"/>
      <c r="H4821" s="579"/>
      <c r="I4821" s="545"/>
      <c r="J4821" s="544"/>
      <c r="K4821" s="581"/>
      <c r="L4821" s="586"/>
      <c r="M4821" s="587"/>
      <c r="N4821" s="592"/>
      <c r="O4821" s="603"/>
      <c r="P4821" s="544"/>
      <c r="Q4821" s="581"/>
      <c r="R4821" s="586"/>
      <c r="S4821" s="587"/>
      <c r="T4821" s="592"/>
      <c r="U4821" s="603"/>
      <c r="V4821" s="311"/>
      <c r="W4821" s="311"/>
      <c r="X4821" s="579"/>
      <c r="Y4821" s="545"/>
      <c r="Z4821" s="544"/>
      <c r="AA4821" s="545"/>
      <c r="AB4821" s="544"/>
      <c r="AC4821" s="545"/>
      <c r="AD4821" s="544"/>
      <c r="AE4821" s="581"/>
      <c r="AF4821" s="586"/>
      <c r="AG4821" s="587"/>
      <c r="AH4821" s="626"/>
      <c r="AI4821" s="627"/>
      <c r="AJ4821" s="544"/>
      <c r="AK4821" s="581"/>
      <c r="AL4821" s="586"/>
      <c r="AM4821" s="587"/>
      <c r="AN4821" s="626"/>
      <c r="AO4821" s="627"/>
      <c r="AP4821" s="544"/>
      <c r="AQ4821" s="581"/>
      <c r="AR4821" s="586"/>
      <c r="AS4821" s="587"/>
      <c r="AT4821" s="626"/>
      <c r="AU4821" s="627"/>
      <c r="AV4821" s="628"/>
      <c r="AW4821" s="629"/>
      <c r="AX4821" s="632"/>
      <c r="AY4821" s="633"/>
      <c r="AZ4821" s="626"/>
      <c r="BA4821" s="627"/>
      <c r="BB4821" s="544"/>
      <c r="BC4821" s="581"/>
      <c r="BD4821" s="586"/>
      <c r="BE4821" s="587"/>
      <c r="BF4821" s="626"/>
      <c r="BG4821" s="627"/>
      <c r="BH4821" s="628"/>
      <c r="BI4821" s="629"/>
      <c r="BJ4821" s="632"/>
      <c r="BK4821" s="633"/>
      <c r="BL4821" s="626"/>
      <c r="BM4821" s="627"/>
      <c r="BN4821" s="678"/>
      <c r="BO4821" s="679"/>
      <c r="BP4821" s="680"/>
      <c r="BQ4821" s="677"/>
      <c r="BR4821" s="663"/>
      <c r="BS4821" s="663"/>
      <c r="BT4821" s="15"/>
      <c r="BU4821" s="15"/>
      <c r="BV4821" s="95"/>
    </row>
    <row r="4822" spans="1:74" ht="21.75" hidden="1" customHeight="1" x14ac:dyDescent="0.25">
      <c r="A4822" s="95"/>
      <c r="B4822" s="570" t="str">
        <f>IF(ROSTER!B$40="","",ROSTER!B$40)</f>
        <v/>
      </c>
      <c r="C4822" s="572" t="str">
        <f>IF(ROSTER!C$40="","",ROSTER!C$40)</f>
        <v/>
      </c>
      <c r="D4822" s="573"/>
      <c r="E4822" s="574"/>
      <c r="F4822" s="576">
        <f>IF(E4822="y",1,IF(E4822="S",1,0))</f>
        <v>0</v>
      </c>
      <c r="G4822" s="582">
        <f>IF(E4822="S",1,0)</f>
        <v>0</v>
      </c>
      <c r="H4822" s="578"/>
      <c r="I4822" s="543"/>
      <c r="J4822" s="542"/>
      <c r="K4822" s="580"/>
      <c r="L4822" s="584"/>
      <c r="M4822" s="585"/>
      <c r="N4822" s="588">
        <f>L4822+J4822</f>
        <v>0</v>
      </c>
      <c r="O4822" s="589"/>
      <c r="P4822" s="542"/>
      <c r="Q4822" s="580"/>
      <c r="R4822" s="584"/>
      <c r="S4822" s="585"/>
      <c r="T4822" s="588">
        <f>R4822-P4822</f>
        <v>0</v>
      </c>
      <c r="U4822" s="589"/>
      <c r="V4822" s="310"/>
      <c r="W4822" s="310"/>
      <c r="X4822" s="578"/>
      <c r="Y4822" s="543"/>
      <c r="Z4822" s="542"/>
      <c r="AA4822" s="543"/>
      <c r="AB4822" s="542"/>
      <c r="AC4822" s="543"/>
      <c r="AD4822" s="542"/>
      <c r="AE4822" s="580"/>
      <c r="AF4822" s="584"/>
      <c r="AG4822" s="585"/>
      <c r="AH4822" s="595">
        <f>IF(AD4822=0,0,(AF4822/AD4822)*100)</f>
        <v>0</v>
      </c>
      <c r="AI4822" s="596"/>
      <c r="AJ4822" s="542"/>
      <c r="AK4822" s="580"/>
      <c r="AL4822" s="584"/>
      <c r="AM4822" s="585"/>
      <c r="AN4822" s="595">
        <f>IF(AJ4822=0,0,(AL4822/AJ4822)*100)</f>
        <v>0</v>
      </c>
      <c r="AO4822" s="596"/>
      <c r="AP4822" s="542"/>
      <c r="AQ4822" s="580"/>
      <c r="AR4822" s="584"/>
      <c r="AS4822" s="585"/>
      <c r="AT4822" s="595">
        <f>IF(AP4822=0,0,(AR4822/AP4822)*100)</f>
        <v>0</v>
      </c>
      <c r="AU4822" s="596"/>
      <c r="AV4822" s="599">
        <f>AD4822+AJ4822+AP4822</f>
        <v>0</v>
      </c>
      <c r="AW4822" s="600"/>
      <c r="AX4822" s="630">
        <f>AF4822+AL4822+AR4822</f>
        <v>0</v>
      </c>
      <c r="AY4822" s="631"/>
      <c r="AZ4822" s="595">
        <f>IF(AV4822=0,0,(AX4822/AV4822)*100)</f>
        <v>0</v>
      </c>
      <c r="BA4822" s="596"/>
      <c r="BB4822" s="542"/>
      <c r="BC4822" s="580"/>
      <c r="BD4822" s="584"/>
      <c r="BE4822" s="585"/>
      <c r="BF4822" s="595">
        <f>IF(BB4822=0,0,(BD4822/BB4822)*100)</f>
        <v>0</v>
      </c>
      <c r="BG4822" s="596"/>
      <c r="BH4822" s="599">
        <f>AV4822+BB4822</f>
        <v>0</v>
      </c>
      <c r="BI4822" s="600"/>
      <c r="BJ4822" s="630">
        <f>AX4822+BD4822</f>
        <v>0</v>
      </c>
      <c r="BK4822" s="631"/>
      <c r="BL4822" s="595">
        <f>IF(BH4822=0,0,(BJ4822/BH4822)*100)</f>
        <v>0</v>
      </c>
      <c r="BM4822" s="596"/>
      <c r="BN4822" s="656">
        <f>(AF4822*2)+(AL4822*2)+(AR4822*3)+BD4822</f>
        <v>0</v>
      </c>
      <c r="BO4822" s="657"/>
      <c r="BP4822" s="658"/>
      <c r="BQ4822" s="676">
        <f t="shared" ref="BQ4822" si="3450">IF(BS4822=0,0,50*BR4822/BS4822)</f>
        <v>0</v>
      </c>
      <c r="BR4822" s="662">
        <f>(BN4822*BU$11)+(N4822*BU$12)+(Z4822*BU$13)+(R4822*BU$14)+(X4822*BU$15)+(AB4822*BU$16)</f>
        <v>0</v>
      </c>
      <c r="BS4822" s="662">
        <f>((BB4822-BD4822)*BU$18)+((AV4822-AX4822)*BU$17)+(H4822*BU$19)+(P4822*BU$20)</f>
        <v>0</v>
      </c>
      <c r="BT4822" s="15"/>
      <c r="BU4822" s="15"/>
      <c r="BV4822" s="95"/>
    </row>
    <row r="4823" spans="1:74" ht="21.75" hidden="1" customHeight="1" x14ac:dyDescent="0.25">
      <c r="A4823" s="95"/>
      <c r="B4823" s="571"/>
      <c r="C4823" s="642" t="str">
        <f>IF(ROSTER!D$40="","",ROSTER!D$40)</f>
        <v/>
      </c>
      <c r="D4823" s="643"/>
      <c r="E4823" s="575"/>
      <c r="F4823" s="577"/>
      <c r="G4823" s="583"/>
      <c r="H4823" s="579"/>
      <c r="I4823" s="545"/>
      <c r="J4823" s="544"/>
      <c r="K4823" s="581"/>
      <c r="L4823" s="586"/>
      <c r="M4823" s="587"/>
      <c r="N4823" s="592"/>
      <c r="O4823" s="603"/>
      <c r="P4823" s="544"/>
      <c r="Q4823" s="581"/>
      <c r="R4823" s="586"/>
      <c r="S4823" s="587"/>
      <c r="T4823" s="592"/>
      <c r="U4823" s="603"/>
      <c r="V4823" s="311"/>
      <c r="W4823" s="311"/>
      <c r="X4823" s="579"/>
      <c r="Y4823" s="545"/>
      <c r="Z4823" s="544"/>
      <c r="AA4823" s="545"/>
      <c r="AB4823" s="544"/>
      <c r="AC4823" s="545"/>
      <c r="AD4823" s="544"/>
      <c r="AE4823" s="581"/>
      <c r="AF4823" s="586"/>
      <c r="AG4823" s="587"/>
      <c r="AH4823" s="626"/>
      <c r="AI4823" s="627"/>
      <c r="AJ4823" s="544"/>
      <c r="AK4823" s="581"/>
      <c r="AL4823" s="586"/>
      <c r="AM4823" s="587"/>
      <c r="AN4823" s="626"/>
      <c r="AO4823" s="627"/>
      <c r="AP4823" s="544"/>
      <c r="AQ4823" s="581"/>
      <c r="AR4823" s="586"/>
      <c r="AS4823" s="587"/>
      <c r="AT4823" s="626"/>
      <c r="AU4823" s="627"/>
      <c r="AV4823" s="628"/>
      <c r="AW4823" s="629"/>
      <c r="AX4823" s="632"/>
      <c r="AY4823" s="633"/>
      <c r="AZ4823" s="626"/>
      <c r="BA4823" s="627"/>
      <c r="BB4823" s="544"/>
      <c r="BC4823" s="581"/>
      <c r="BD4823" s="586"/>
      <c r="BE4823" s="587"/>
      <c r="BF4823" s="626"/>
      <c r="BG4823" s="627"/>
      <c r="BH4823" s="628"/>
      <c r="BI4823" s="629"/>
      <c r="BJ4823" s="632"/>
      <c r="BK4823" s="633"/>
      <c r="BL4823" s="626"/>
      <c r="BM4823" s="627"/>
      <c r="BN4823" s="678"/>
      <c r="BO4823" s="679"/>
      <c r="BP4823" s="680"/>
      <c r="BQ4823" s="677"/>
      <c r="BR4823" s="663"/>
      <c r="BS4823" s="663"/>
      <c r="BT4823" s="15"/>
      <c r="BU4823" s="15"/>
      <c r="BV4823" s="95"/>
    </row>
    <row r="4824" spans="1:74" ht="21.75" hidden="1" customHeight="1" x14ac:dyDescent="0.25">
      <c r="A4824" s="95"/>
      <c r="B4824" s="570" t="str">
        <f>IF(ROSTER!B$42="","",ROSTER!B$42)</f>
        <v/>
      </c>
      <c r="C4824" s="572" t="str">
        <f>IF(ROSTER!C$42="","",ROSTER!C$42)</f>
        <v/>
      </c>
      <c r="D4824" s="573"/>
      <c r="E4824" s="574"/>
      <c r="F4824" s="576">
        <f>IF(E4824="y",1,IF(E4824="S",1,0))</f>
        <v>0</v>
      </c>
      <c r="G4824" s="582">
        <f>IF(E4824="S",1,0)</f>
        <v>0</v>
      </c>
      <c r="H4824" s="578"/>
      <c r="I4824" s="543"/>
      <c r="J4824" s="542"/>
      <c r="K4824" s="580"/>
      <c r="L4824" s="584"/>
      <c r="M4824" s="585"/>
      <c r="N4824" s="588">
        <f>L4824+J4824</f>
        <v>0</v>
      </c>
      <c r="O4824" s="589"/>
      <c r="P4824" s="542"/>
      <c r="Q4824" s="580"/>
      <c r="R4824" s="584"/>
      <c r="S4824" s="585"/>
      <c r="T4824" s="588">
        <f>R4824-P4824</f>
        <v>0</v>
      </c>
      <c r="U4824" s="589"/>
      <c r="V4824" s="310"/>
      <c r="W4824" s="310"/>
      <c r="X4824" s="578"/>
      <c r="Y4824" s="543"/>
      <c r="Z4824" s="542"/>
      <c r="AA4824" s="543"/>
      <c r="AB4824" s="542"/>
      <c r="AC4824" s="543"/>
      <c r="AD4824" s="542"/>
      <c r="AE4824" s="580"/>
      <c r="AF4824" s="584"/>
      <c r="AG4824" s="585"/>
      <c r="AH4824" s="595">
        <f>IF(AD4824=0,0,(AF4824/AD4824)*100)</f>
        <v>0</v>
      </c>
      <c r="AI4824" s="596"/>
      <c r="AJ4824" s="542"/>
      <c r="AK4824" s="580"/>
      <c r="AL4824" s="584"/>
      <c r="AM4824" s="585"/>
      <c r="AN4824" s="595">
        <f>IF(AJ4824=0,0,(AL4824/AJ4824)*100)</f>
        <v>0</v>
      </c>
      <c r="AO4824" s="596"/>
      <c r="AP4824" s="542"/>
      <c r="AQ4824" s="580"/>
      <c r="AR4824" s="584"/>
      <c r="AS4824" s="585"/>
      <c r="AT4824" s="595">
        <f>IF(AP4824=0,0,(AR4824/AP4824)*100)</f>
        <v>0</v>
      </c>
      <c r="AU4824" s="596"/>
      <c r="AV4824" s="599">
        <f>AD4824+AJ4824+AP4824</f>
        <v>0</v>
      </c>
      <c r="AW4824" s="600"/>
      <c r="AX4824" s="630">
        <f>AF4824+AL4824+AR4824</f>
        <v>0</v>
      </c>
      <c r="AY4824" s="631"/>
      <c r="AZ4824" s="595">
        <f>IF(AV4824=0,0,(AX4824/AV4824)*100)</f>
        <v>0</v>
      </c>
      <c r="BA4824" s="596"/>
      <c r="BB4824" s="542"/>
      <c r="BC4824" s="580"/>
      <c r="BD4824" s="584"/>
      <c r="BE4824" s="585"/>
      <c r="BF4824" s="595">
        <f>IF(BB4824=0,0,(BD4824/BB4824)*100)</f>
        <v>0</v>
      </c>
      <c r="BG4824" s="596"/>
      <c r="BH4824" s="599">
        <f>AV4824+BB4824</f>
        <v>0</v>
      </c>
      <c r="BI4824" s="600"/>
      <c r="BJ4824" s="630">
        <f>AX4824+BD4824</f>
        <v>0</v>
      </c>
      <c r="BK4824" s="631"/>
      <c r="BL4824" s="595">
        <f>IF(BH4824=0,0,(BJ4824/BH4824)*100)</f>
        <v>0</v>
      </c>
      <c r="BM4824" s="596"/>
      <c r="BN4824" s="656">
        <f>(AF4824*2)+(AL4824*2)+(AR4824*3)+BD4824</f>
        <v>0</v>
      </c>
      <c r="BO4824" s="657"/>
      <c r="BP4824" s="658"/>
      <c r="BQ4824" s="676">
        <f t="shared" ref="BQ4824" si="3451">IF(BS4824=0,0,50*BR4824/BS4824)</f>
        <v>0</v>
      </c>
      <c r="BR4824" s="662">
        <f>(BN4824*BU$11)+(N4824*BU$12)+(Z4824*BU$13)+(R4824*BU$14)+(X4824*BU$15)+(AB4824*BU$16)</f>
        <v>0</v>
      </c>
      <c r="BS4824" s="662">
        <f>((BB4824-BD4824)*BU$18)+((AV4824-AX4824)*BU$17)+(H4824*BU$19)+(P4824*BU$20)</f>
        <v>0</v>
      </c>
      <c r="BT4824" s="15"/>
      <c r="BU4824" s="15"/>
      <c r="BV4824" s="95"/>
    </row>
    <row r="4825" spans="1:74" ht="21.75" hidden="1" customHeight="1" x14ac:dyDescent="0.25">
      <c r="A4825" s="95"/>
      <c r="B4825" s="571"/>
      <c r="C4825" s="642" t="str">
        <f>IF(ROSTER!D$42="","",ROSTER!D$42)</f>
        <v/>
      </c>
      <c r="D4825" s="643"/>
      <c r="E4825" s="575"/>
      <c r="F4825" s="577"/>
      <c r="G4825" s="583"/>
      <c r="H4825" s="579"/>
      <c r="I4825" s="545"/>
      <c r="J4825" s="544"/>
      <c r="K4825" s="581"/>
      <c r="L4825" s="586"/>
      <c r="M4825" s="587"/>
      <c r="N4825" s="592"/>
      <c r="O4825" s="603"/>
      <c r="P4825" s="544"/>
      <c r="Q4825" s="581"/>
      <c r="R4825" s="586"/>
      <c r="S4825" s="587"/>
      <c r="T4825" s="592"/>
      <c r="U4825" s="603"/>
      <c r="V4825" s="311"/>
      <c r="W4825" s="311"/>
      <c r="X4825" s="579"/>
      <c r="Y4825" s="545"/>
      <c r="Z4825" s="544"/>
      <c r="AA4825" s="545"/>
      <c r="AB4825" s="544"/>
      <c r="AC4825" s="545"/>
      <c r="AD4825" s="544"/>
      <c r="AE4825" s="581"/>
      <c r="AF4825" s="586"/>
      <c r="AG4825" s="587"/>
      <c r="AH4825" s="626"/>
      <c r="AI4825" s="627"/>
      <c r="AJ4825" s="544"/>
      <c r="AK4825" s="581"/>
      <c r="AL4825" s="586"/>
      <c r="AM4825" s="587"/>
      <c r="AN4825" s="626"/>
      <c r="AO4825" s="627"/>
      <c r="AP4825" s="544"/>
      <c r="AQ4825" s="581"/>
      <c r="AR4825" s="586"/>
      <c r="AS4825" s="587"/>
      <c r="AT4825" s="626"/>
      <c r="AU4825" s="627"/>
      <c r="AV4825" s="628"/>
      <c r="AW4825" s="629"/>
      <c r="AX4825" s="632"/>
      <c r="AY4825" s="633"/>
      <c r="AZ4825" s="626"/>
      <c r="BA4825" s="627"/>
      <c r="BB4825" s="544"/>
      <c r="BC4825" s="581"/>
      <c r="BD4825" s="586"/>
      <c r="BE4825" s="587"/>
      <c r="BF4825" s="626"/>
      <c r="BG4825" s="627"/>
      <c r="BH4825" s="628"/>
      <c r="BI4825" s="629"/>
      <c r="BJ4825" s="632"/>
      <c r="BK4825" s="633"/>
      <c r="BL4825" s="626"/>
      <c r="BM4825" s="627"/>
      <c r="BN4825" s="678"/>
      <c r="BO4825" s="679"/>
      <c r="BP4825" s="680"/>
      <c r="BQ4825" s="677"/>
      <c r="BR4825" s="663"/>
      <c r="BS4825" s="663"/>
      <c r="BT4825" s="15"/>
      <c r="BU4825" s="15"/>
      <c r="BV4825" s="95"/>
    </row>
    <row r="4826" spans="1:74" ht="21.75" hidden="1" customHeight="1" x14ac:dyDescent="0.25">
      <c r="A4826" s="95"/>
      <c r="B4826" s="570" t="str">
        <f>IF(ROSTER!B$44="","",ROSTER!B$44)</f>
        <v/>
      </c>
      <c r="C4826" s="572" t="str">
        <f>IF(ROSTER!C$44="","",ROSTER!C$44)</f>
        <v/>
      </c>
      <c r="D4826" s="573"/>
      <c r="E4826" s="574"/>
      <c r="F4826" s="576">
        <f>IF(E4826="y",1,IF(E4826="S",1,0))</f>
        <v>0</v>
      </c>
      <c r="G4826" s="582">
        <f>IF(E4826="S",1,0)</f>
        <v>0</v>
      </c>
      <c r="H4826" s="578"/>
      <c r="I4826" s="543"/>
      <c r="J4826" s="542"/>
      <c r="K4826" s="580"/>
      <c r="L4826" s="584"/>
      <c r="M4826" s="585"/>
      <c r="N4826" s="588">
        <f>L4826+J4826</f>
        <v>0</v>
      </c>
      <c r="O4826" s="589"/>
      <c r="P4826" s="542"/>
      <c r="Q4826" s="580"/>
      <c r="R4826" s="584"/>
      <c r="S4826" s="585"/>
      <c r="T4826" s="588">
        <f>R4826-P4826</f>
        <v>0</v>
      </c>
      <c r="U4826" s="589"/>
      <c r="V4826" s="310"/>
      <c r="W4826" s="310"/>
      <c r="X4826" s="578"/>
      <c r="Y4826" s="543"/>
      <c r="Z4826" s="542"/>
      <c r="AA4826" s="543"/>
      <c r="AB4826" s="542"/>
      <c r="AC4826" s="543"/>
      <c r="AD4826" s="542"/>
      <c r="AE4826" s="580"/>
      <c r="AF4826" s="584"/>
      <c r="AG4826" s="585"/>
      <c r="AH4826" s="595">
        <f>IF(AD4826=0,0,(AF4826/AD4826)*100)</f>
        <v>0</v>
      </c>
      <c r="AI4826" s="596"/>
      <c r="AJ4826" s="542"/>
      <c r="AK4826" s="580"/>
      <c r="AL4826" s="584"/>
      <c r="AM4826" s="585"/>
      <c r="AN4826" s="595">
        <f>IF(AJ4826=0,0,(AL4826/AJ4826)*100)</f>
        <v>0</v>
      </c>
      <c r="AO4826" s="596"/>
      <c r="AP4826" s="542"/>
      <c r="AQ4826" s="580"/>
      <c r="AR4826" s="584"/>
      <c r="AS4826" s="585"/>
      <c r="AT4826" s="595">
        <f>IF(AP4826=0,0,(AR4826/AP4826)*100)</f>
        <v>0</v>
      </c>
      <c r="AU4826" s="596"/>
      <c r="AV4826" s="599">
        <f>AD4826+AJ4826+AP4826</f>
        <v>0</v>
      </c>
      <c r="AW4826" s="600"/>
      <c r="AX4826" s="630">
        <f>AF4826+AL4826+AR4826</f>
        <v>0</v>
      </c>
      <c r="AY4826" s="631"/>
      <c r="AZ4826" s="595">
        <f>IF(AV4826=0,0,(AX4826/AV4826)*100)</f>
        <v>0</v>
      </c>
      <c r="BA4826" s="596"/>
      <c r="BB4826" s="542"/>
      <c r="BC4826" s="580"/>
      <c r="BD4826" s="584"/>
      <c r="BE4826" s="585"/>
      <c r="BF4826" s="595">
        <f>IF(BB4826=0,0,(BD4826/BB4826)*100)</f>
        <v>0</v>
      </c>
      <c r="BG4826" s="596"/>
      <c r="BH4826" s="599">
        <f>AV4826+BB4826</f>
        <v>0</v>
      </c>
      <c r="BI4826" s="600"/>
      <c r="BJ4826" s="630">
        <f>AX4826+BD4826</f>
        <v>0</v>
      </c>
      <c r="BK4826" s="631"/>
      <c r="BL4826" s="595">
        <f>IF(BH4826=0,0,(BJ4826/BH4826)*100)</f>
        <v>0</v>
      </c>
      <c r="BM4826" s="596"/>
      <c r="BN4826" s="656">
        <f>(AF4826*2)+(AL4826*2)+(AR4826*3)+BD4826</f>
        <v>0</v>
      </c>
      <c r="BO4826" s="657"/>
      <c r="BP4826" s="658"/>
      <c r="BQ4826" s="676">
        <f t="shared" ref="BQ4826" si="3452">IF(BS4826=0,0,50*BR4826/BS4826)</f>
        <v>0</v>
      </c>
      <c r="BR4826" s="662">
        <f>(BN4826*BU$11)+(N4826*BU$12)+(Z4826*BU$13)+(R4826*BU$14)+(X4826*BU$15)+(AB4826*BU$16)</f>
        <v>0</v>
      </c>
      <c r="BS4826" s="662">
        <f>((BB4826-BD4826)*BU$18)+((AV4826-AX4826)*BU$17)+(H4826*BU$19)+(P4826*BU$20)</f>
        <v>0</v>
      </c>
      <c r="BT4826" s="15"/>
      <c r="BU4826" s="15"/>
      <c r="BV4826" s="95"/>
    </row>
    <row r="4827" spans="1:74" ht="21.75" hidden="1" customHeight="1" x14ac:dyDescent="0.25">
      <c r="A4827" s="95"/>
      <c r="B4827" s="571"/>
      <c r="C4827" s="642" t="str">
        <f>IF(ROSTER!D$44="","",ROSTER!D$44)</f>
        <v/>
      </c>
      <c r="D4827" s="643"/>
      <c r="E4827" s="575"/>
      <c r="F4827" s="577"/>
      <c r="G4827" s="583"/>
      <c r="H4827" s="579"/>
      <c r="I4827" s="545"/>
      <c r="J4827" s="544"/>
      <c r="K4827" s="581"/>
      <c r="L4827" s="586"/>
      <c r="M4827" s="587"/>
      <c r="N4827" s="592"/>
      <c r="O4827" s="603"/>
      <c r="P4827" s="544"/>
      <c r="Q4827" s="581"/>
      <c r="R4827" s="586"/>
      <c r="S4827" s="587"/>
      <c r="T4827" s="592"/>
      <c r="U4827" s="603"/>
      <c r="V4827" s="311"/>
      <c r="W4827" s="311"/>
      <c r="X4827" s="579"/>
      <c r="Y4827" s="545"/>
      <c r="Z4827" s="544"/>
      <c r="AA4827" s="545"/>
      <c r="AB4827" s="544"/>
      <c r="AC4827" s="545"/>
      <c r="AD4827" s="544"/>
      <c r="AE4827" s="581"/>
      <c r="AF4827" s="586"/>
      <c r="AG4827" s="587"/>
      <c r="AH4827" s="626"/>
      <c r="AI4827" s="627"/>
      <c r="AJ4827" s="544"/>
      <c r="AK4827" s="581"/>
      <c r="AL4827" s="586"/>
      <c r="AM4827" s="587"/>
      <c r="AN4827" s="626"/>
      <c r="AO4827" s="627"/>
      <c r="AP4827" s="544"/>
      <c r="AQ4827" s="581"/>
      <c r="AR4827" s="586"/>
      <c r="AS4827" s="587"/>
      <c r="AT4827" s="626"/>
      <c r="AU4827" s="627"/>
      <c r="AV4827" s="628"/>
      <c r="AW4827" s="629"/>
      <c r="AX4827" s="632"/>
      <c r="AY4827" s="633"/>
      <c r="AZ4827" s="626"/>
      <c r="BA4827" s="627"/>
      <c r="BB4827" s="544"/>
      <c r="BC4827" s="581"/>
      <c r="BD4827" s="586"/>
      <c r="BE4827" s="587"/>
      <c r="BF4827" s="626"/>
      <c r="BG4827" s="627"/>
      <c r="BH4827" s="628"/>
      <c r="BI4827" s="629"/>
      <c r="BJ4827" s="632"/>
      <c r="BK4827" s="633"/>
      <c r="BL4827" s="626"/>
      <c r="BM4827" s="627"/>
      <c r="BN4827" s="678"/>
      <c r="BO4827" s="679"/>
      <c r="BP4827" s="680"/>
      <c r="BQ4827" s="677"/>
      <c r="BR4827" s="663"/>
      <c r="BS4827" s="663"/>
      <c r="BT4827" s="15"/>
      <c r="BU4827" s="15"/>
      <c r="BV4827" s="95"/>
    </row>
    <row r="4828" spans="1:74" ht="21.75" hidden="1" customHeight="1" x14ac:dyDescent="0.25">
      <c r="A4828" s="95"/>
      <c r="B4828" s="570" t="str">
        <f>IF(ROSTER!B$46="","",ROSTER!B$46)</f>
        <v/>
      </c>
      <c r="C4828" s="572" t="str">
        <f>IF(ROSTER!C$46="","",ROSTER!C$46)</f>
        <v/>
      </c>
      <c r="D4828" s="573"/>
      <c r="E4828" s="574"/>
      <c r="F4828" s="576">
        <f>IF(E4828="y",1,IF(E4828="S",1,0))</f>
        <v>0</v>
      </c>
      <c r="G4828" s="582">
        <f>IF(E4828="S",1,0)</f>
        <v>0</v>
      </c>
      <c r="H4828" s="578"/>
      <c r="I4828" s="543"/>
      <c r="J4828" s="542"/>
      <c r="K4828" s="580"/>
      <c r="L4828" s="584"/>
      <c r="M4828" s="585"/>
      <c r="N4828" s="588">
        <f>L4828+J4828</f>
        <v>0</v>
      </c>
      <c r="O4828" s="589"/>
      <c r="P4828" s="542"/>
      <c r="Q4828" s="580"/>
      <c r="R4828" s="584"/>
      <c r="S4828" s="585"/>
      <c r="T4828" s="588">
        <f>R4828-P4828</f>
        <v>0</v>
      </c>
      <c r="U4828" s="589"/>
      <c r="V4828" s="310"/>
      <c r="W4828" s="310"/>
      <c r="X4828" s="578"/>
      <c r="Y4828" s="543"/>
      <c r="Z4828" s="542"/>
      <c r="AA4828" s="543"/>
      <c r="AB4828" s="542"/>
      <c r="AC4828" s="543"/>
      <c r="AD4828" s="542"/>
      <c r="AE4828" s="580"/>
      <c r="AF4828" s="584"/>
      <c r="AG4828" s="585"/>
      <c r="AH4828" s="595">
        <f>IF(AD4828=0,0,(AF4828/AD4828)*100)</f>
        <v>0</v>
      </c>
      <c r="AI4828" s="596"/>
      <c r="AJ4828" s="542"/>
      <c r="AK4828" s="580"/>
      <c r="AL4828" s="584"/>
      <c r="AM4828" s="585"/>
      <c r="AN4828" s="595">
        <f>IF(AJ4828=0,0,(AL4828/AJ4828)*100)</f>
        <v>0</v>
      </c>
      <c r="AO4828" s="596"/>
      <c r="AP4828" s="542"/>
      <c r="AQ4828" s="580"/>
      <c r="AR4828" s="584"/>
      <c r="AS4828" s="585"/>
      <c r="AT4828" s="595">
        <f>IF(AP4828=0,0,(AR4828/AP4828)*100)</f>
        <v>0</v>
      </c>
      <c r="AU4828" s="596"/>
      <c r="AV4828" s="599">
        <f>AD4828+AJ4828+AP4828</f>
        <v>0</v>
      </c>
      <c r="AW4828" s="600"/>
      <c r="AX4828" s="630">
        <f>AF4828+AL4828+AR4828</f>
        <v>0</v>
      </c>
      <c r="AY4828" s="631"/>
      <c r="AZ4828" s="595">
        <f>IF(AV4828=0,0,(AX4828/AV4828)*100)</f>
        <v>0</v>
      </c>
      <c r="BA4828" s="596"/>
      <c r="BB4828" s="542"/>
      <c r="BC4828" s="580"/>
      <c r="BD4828" s="584"/>
      <c r="BE4828" s="585"/>
      <c r="BF4828" s="595">
        <f>IF(BB4828=0,0,(BD4828/BB4828)*100)</f>
        <v>0</v>
      </c>
      <c r="BG4828" s="596"/>
      <c r="BH4828" s="599">
        <f>AV4828+BB4828</f>
        <v>0</v>
      </c>
      <c r="BI4828" s="600"/>
      <c r="BJ4828" s="630">
        <f>AX4828+BD4828</f>
        <v>0</v>
      </c>
      <c r="BK4828" s="631"/>
      <c r="BL4828" s="595">
        <f>IF(BH4828=0,0,(BJ4828/BH4828)*100)</f>
        <v>0</v>
      </c>
      <c r="BM4828" s="596"/>
      <c r="BN4828" s="656">
        <f>(AF4828*2)+(AL4828*2)+(AR4828*3)+BD4828</f>
        <v>0</v>
      </c>
      <c r="BO4828" s="657"/>
      <c r="BP4828" s="658"/>
      <c r="BQ4828" s="676">
        <f t="shared" ref="BQ4828" si="3453">IF(BS4828=0,0,50*BR4828/BS4828)</f>
        <v>0</v>
      </c>
      <c r="BR4828" s="708">
        <f>(BN4828*BU$11)+(N4828*BU$12)+(Z4828*BU$13)+(R4828*BU$14)+(X4828*BU$15)+(AB4828*BU$16)</f>
        <v>0</v>
      </c>
      <c r="BS4828" s="662">
        <f>((BB4828-BD4828)*BU$18)+((AV4828-AX4828)*BU$17)+(H4828*BU$19)+(P4828*BU$20)</f>
        <v>0</v>
      </c>
      <c r="BT4828" s="15"/>
      <c r="BU4828" s="15"/>
      <c r="BV4828" s="95"/>
    </row>
    <row r="4829" spans="1:74" ht="22.5" hidden="1" customHeight="1" thickBot="1" x14ac:dyDescent="0.3">
      <c r="A4829" s="95"/>
      <c r="B4829" s="571"/>
      <c r="C4829" s="642" t="str">
        <f>IF(ROSTER!D$46="","",ROSTER!D$46)</f>
        <v/>
      </c>
      <c r="D4829" s="643"/>
      <c r="E4829" s="575"/>
      <c r="F4829" s="577"/>
      <c r="G4829" s="583"/>
      <c r="H4829" s="579"/>
      <c r="I4829" s="545"/>
      <c r="J4829" s="544"/>
      <c r="K4829" s="581"/>
      <c r="L4829" s="586"/>
      <c r="M4829" s="587"/>
      <c r="N4829" s="590"/>
      <c r="O4829" s="591"/>
      <c r="P4829" s="544"/>
      <c r="Q4829" s="581"/>
      <c r="R4829" s="586"/>
      <c r="S4829" s="587"/>
      <c r="T4829" s="592"/>
      <c r="U4829" s="603"/>
      <c r="V4829" s="311"/>
      <c r="W4829" s="311"/>
      <c r="X4829" s="579"/>
      <c r="Y4829" s="545"/>
      <c r="Z4829" s="544"/>
      <c r="AA4829" s="545"/>
      <c r="AB4829" s="544"/>
      <c r="AC4829" s="545"/>
      <c r="AD4829" s="544"/>
      <c r="AE4829" s="581"/>
      <c r="AF4829" s="586"/>
      <c r="AG4829" s="587"/>
      <c r="AH4829" s="597"/>
      <c r="AI4829" s="598"/>
      <c r="AJ4829" s="544"/>
      <c r="AK4829" s="581"/>
      <c r="AL4829" s="586"/>
      <c r="AM4829" s="587"/>
      <c r="AN4829" s="597"/>
      <c r="AO4829" s="598"/>
      <c r="AP4829" s="544"/>
      <c r="AQ4829" s="581"/>
      <c r="AR4829" s="586"/>
      <c r="AS4829" s="587"/>
      <c r="AT4829" s="597"/>
      <c r="AU4829" s="598"/>
      <c r="AV4829" s="601"/>
      <c r="AW4829" s="602"/>
      <c r="AX4829" s="701"/>
      <c r="AY4829" s="702"/>
      <c r="AZ4829" s="597"/>
      <c r="BA4829" s="598"/>
      <c r="BB4829" s="544"/>
      <c r="BC4829" s="581"/>
      <c r="BD4829" s="586"/>
      <c r="BE4829" s="587"/>
      <c r="BF4829" s="597"/>
      <c r="BG4829" s="598"/>
      <c r="BH4829" s="601"/>
      <c r="BI4829" s="602"/>
      <c r="BJ4829" s="701"/>
      <c r="BK4829" s="702"/>
      <c r="BL4829" s="597"/>
      <c r="BM4829" s="598"/>
      <c r="BN4829" s="659"/>
      <c r="BO4829" s="660"/>
      <c r="BP4829" s="661"/>
      <c r="BQ4829" s="682"/>
      <c r="BR4829" s="709"/>
      <c r="BS4829" s="663"/>
      <c r="BT4829" s="15"/>
      <c r="BU4829" s="15"/>
      <c r="BV4829" s="95"/>
    </row>
    <row r="4830" spans="1:74" s="21" customFormat="1" ht="33.4" hidden="1" customHeight="1" x14ac:dyDescent="0.45">
      <c r="A4830" s="98"/>
      <c r="B4830" s="612"/>
      <c r="C4830" s="613"/>
      <c r="D4830" s="613" t="s">
        <v>10</v>
      </c>
      <c r="E4830" s="616"/>
      <c r="F4830" s="279"/>
      <c r="G4830" s="279"/>
      <c r="H4830" s="517">
        <f>SUM(H4790:I4829)</f>
        <v>0</v>
      </c>
      <c r="I4830" s="618"/>
      <c r="J4830" s="517">
        <f>SUM(J4790:K4829)</f>
        <v>0</v>
      </c>
      <c r="K4830" s="618"/>
      <c r="L4830" s="620">
        <f>SUM(L4790:M4829)</f>
        <v>0</v>
      </c>
      <c r="M4830" s="621"/>
      <c r="N4830" s="548">
        <f>L4830+J4830</f>
        <v>0</v>
      </c>
      <c r="O4830" s="518"/>
      <c r="P4830" s="620">
        <f>SUM(P4790:Q4829)</f>
        <v>0</v>
      </c>
      <c r="Q4830" s="618"/>
      <c r="R4830" s="620">
        <f>SUM(R4790:S4829)</f>
        <v>0</v>
      </c>
      <c r="S4830" s="621"/>
      <c r="T4830" s="548">
        <f>R4830-P4830</f>
        <v>0</v>
      </c>
      <c r="U4830" s="518"/>
      <c r="V4830" s="312"/>
      <c r="W4830" s="312"/>
      <c r="X4830" s="620">
        <f>SUM(X4790:Y4829)</f>
        <v>0</v>
      </c>
      <c r="Y4830" s="621"/>
      <c r="Z4830" s="517">
        <f>SUM(Z4790:AA4829)</f>
        <v>0</v>
      </c>
      <c r="AA4830" s="518"/>
      <c r="AB4830" s="517">
        <f>SUM(AB4790:AC4829)</f>
        <v>0</v>
      </c>
      <c r="AC4830" s="518"/>
      <c r="AD4830" s="621">
        <f>SUM(AD4790:AE4829)</f>
        <v>0</v>
      </c>
      <c r="AE4830" s="618"/>
      <c r="AF4830" s="620">
        <f>SUM(AF4790:AG4829)</f>
        <v>0</v>
      </c>
      <c r="AG4830" s="621"/>
      <c r="AH4830" s="548">
        <f>IF(AD4830=0,0,(AF4830/AD4830)*100)</f>
        <v>0</v>
      </c>
      <c r="AI4830" s="518"/>
      <c r="AJ4830" s="620">
        <f>SUM(AJ4790:AK4829)</f>
        <v>0</v>
      </c>
      <c r="AK4830" s="618"/>
      <c r="AL4830" s="620">
        <f>SUM(AL4790:AM4829)</f>
        <v>0</v>
      </c>
      <c r="AM4830" s="621"/>
      <c r="AN4830" s="548">
        <f>IF(AJ4830=0,0,(AL4830/AJ4830)*100)</f>
        <v>0</v>
      </c>
      <c r="AO4830" s="518"/>
      <c r="AP4830" s="620">
        <f>SUM(AP4790:AQ4829)</f>
        <v>0</v>
      </c>
      <c r="AQ4830" s="618"/>
      <c r="AR4830" s="620">
        <f>SUM(AR4790:AS4829)</f>
        <v>0</v>
      </c>
      <c r="AS4830" s="621"/>
      <c r="AT4830" s="548">
        <f>IF(AP4830=0,0,(AR4830/AP4830)*100)</f>
        <v>0</v>
      </c>
      <c r="AU4830" s="518"/>
      <c r="AV4830" s="517">
        <f>AD4830+AJ4830+AP4830</f>
        <v>0</v>
      </c>
      <c r="AW4830" s="618"/>
      <c r="AX4830" s="620">
        <f>AF4830+AL4830+AR4830</f>
        <v>0</v>
      </c>
      <c r="AY4830" s="624"/>
      <c r="AZ4830" s="548">
        <f>IF(AV4830=0,0,(AX4830/AV4830)*100)</f>
        <v>0</v>
      </c>
      <c r="BA4830" s="518"/>
      <c r="BB4830" s="620">
        <f>SUM(BB4790:BC4829)</f>
        <v>0</v>
      </c>
      <c r="BC4830" s="618"/>
      <c r="BD4830" s="620">
        <f>SUM(BD4790:BE4829)</f>
        <v>0</v>
      </c>
      <c r="BE4830" s="621"/>
      <c r="BF4830" s="548">
        <f>IF(BB4830=0,0,(BD4830/BB4830)*100)</f>
        <v>0</v>
      </c>
      <c r="BG4830" s="518"/>
      <c r="BH4830" s="517">
        <f>AV4830+BB4830</f>
        <v>0</v>
      </c>
      <c r="BI4830" s="618"/>
      <c r="BJ4830" s="620">
        <f>AX4830+BD4830</f>
        <v>0</v>
      </c>
      <c r="BK4830" s="624"/>
      <c r="BL4830" s="548">
        <f>IF(BH4830=0,0,(BJ4830/BH4830)*100)</f>
        <v>0</v>
      </c>
      <c r="BM4830" s="664"/>
      <c r="BN4830" s="666">
        <f>SUM(BN4790:BP4829)</f>
        <v>0</v>
      </c>
      <c r="BO4830" s="667"/>
      <c r="BP4830" s="668"/>
      <c r="BQ4830" s="681">
        <f>SUM(BQ4790:BQ4829)</f>
        <v>0</v>
      </c>
      <c r="BR4830" s="685">
        <f>(BN4830*BU$11)+(N4830*BU$12)+(Z4830*BU$13)+(R4830*BU$14)+(X4830*BU$15)+(AB4830*BU$16)</f>
        <v>0</v>
      </c>
      <c r="BS4830" s="683">
        <f>((BB4830-BD4830)*BU$18)+((AV4830-AX4830)*BU$17)+(H4830*BU$19)+(P4830*BU$20)</f>
        <v>0</v>
      </c>
      <c r="BT4830" s="20"/>
      <c r="BU4830" s="20"/>
      <c r="BV4830" s="98"/>
    </row>
    <row r="4831" spans="1:74" s="21" customFormat="1" ht="33.950000000000003" hidden="1" customHeight="1" thickBot="1" x14ac:dyDescent="0.5">
      <c r="A4831" s="98"/>
      <c r="B4831" s="614"/>
      <c r="C4831" s="615"/>
      <c r="D4831" s="615"/>
      <c r="E4831" s="617"/>
      <c r="F4831" s="280"/>
      <c r="G4831" s="280"/>
      <c r="H4831" s="519"/>
      <c r="I4831" s="619"/>
      <c r="J4831" s="519"/>
      <c r="K4831" s="619"/>
      <c r="L4831" s="622"/>
      <c r="M4831" s="623"/>
      <c r="N4831" s="549"/>
      <c r="O4831" s="520"/>
      <c r="P4831" s="622"/>
      <c r="Q4831" s="619"/>
      <c r="R4831" s="622"/>
      <c r="S4831" s="623"/>
      <c r="T4831" s="549"/>
      <c r="U4831" s="520"/>
      <c r="V4831" s="313"/>
      <c r="W4831" s="313"/>
      <c r="X4831" s="622"/>
      <c r="Y4831" s="623"/>
      <c r="Z4831" s="519"/>
      <c r="AA4831" s="520"/>
      <c r="AB4831" s="519"/>
      <c r="AC4831" s="520"/>
      <c r="AD4831" s="623"/>
      <c r="AE4831" s="619"/>
      <c r="AF4831" s="622"/>
      <c r="AG4831" s="623"/>
      <c r="AH4831" s="549"/>
      <c r="AI4831" s="520"/>
      <c r="AJ4831" s="622"/>
      <c r="AK4831" s="619"/>
      <c r="AL4831" s="622"/>
      <c r="AM4831" s="623"/>
      <c r="AN4831" s="549"/>
      <c r="AO4831" s="520"/>
      <c r="AP4831" s="622"/>
      <c r="AQ4831" s="619"/>
      <c r="AR4831" s="622"/>
      <c r="AS4831" s="623"/>
      <c r="AT4831" s="549"/>
      <c r="AU4831" s="520"/>
      <c r="AV4831" s="519"/>
      <c r="AW4831" s="619"/>
      <c r="AX4831" s="622"/>
      <c r="AY4831" s="625"/>
      <c r="AZ4831" s="549"/>
      <c r="BA4831" s="520"/>
      <c r="BB4831" s="622"/>
      <c r="BC4831" s="619"/>
      <c r="BD4831" s="622"/>
      <c r="BE4831" s="623"/>
      <c r="BF4831" s="549"/>
      <c r="BG4831" s="520"/>
      <c r="BH4831" s="519"/>
      <c r="BI4831" s="619"/>
      <c r="BJ4831" s="622"/>
      <c r="BK4831" s="625"/>
      <c r="BL4831" s="549"/>
      <c r="BM4831" s="665"/>
      <c r="BN4831" s="669"/>
      <c r="BO4831" s="670"/>
      <c r="BP4831" s="671"/>
      <c r="BQ4831" s="682"/>
      <c r="BR4831" s="686"/>
      <c r="BS4831" s="684"/>
      <c r="BT4831" s="20"/>
      <c r="BU4831" s="20"/>
      <c r="BV4831" s="98"/>
    </row>
    <row r="4832" spans="1:74" s="21" customFormat="1" ht="33" hidden="1" customHeight="1" thickBot="1" x14ac:dyDescent="0.5">
      <c r="A4832" s="98"/>
      <c r="B4832" s="612"/>
      <c r="C4832" s="613"/>
      <c r="D4832" s="613" t="s">
        <v>13</v>
      </c>
      <c r="E4832" s="616"/>
      <c r="F4832" s="281"/>
      <c r="G4832" s="282"/>
      <c r="H4832" s="528"/>
      <c r="I4832" s="636"/>
      <c r="J4832" s="528"/>
      <c r="K4832" s="636"/>
      <c r="L4832" s="638"/>
      <c r="M4832" s="639"/>
      <c r="N4832" s="548">
        <f>J4832+L4832</f>
        <v>0</v>
      </c>
      <c r="O4832" s="518"/>
      <c r="P4832" s="638"/>
      <c r="Q4832" s="636"/>
      <c r="R4832" s="638"/>
      <c r="S4832" s="639"/>
      <c r="T4832" s="548">
        <f>R4832-P4832</f>
        <v>0</v>
      </c>
      <c r="U4832" s="518"/>
      <c r="V4832" s="312"/>
      <c r="W4832" s="312"/>
      <c r="X4832" s="638"/>
      <c r="Y4832" s="639"/>
      <c r="Z4832" s="528"/>
      <c r="AA4832" s="529"/>
      <c r="AB4832" s="528"/>
      <c r="AC4832" s="529"/>
      <c r="AD4832" s="639"/>
      <c r="AE4832" s="636"/>
      <c r="AF4832" s="638"/>
      <c r="AG4832" s="639"/>
      <c r="AH4832" s="548">
        <f>IF(AD4832=0,0,(AF4832/AD4832)*100)</f>
        <v>0</v>
      </c>
      <c r="AI4832" s="518"/>
      <c r="AJ4832" s="638"/>
      <c r="AK4832" s="636"/>
      <c r="AL4832" s="638"/>
      <c r="AM4832" s="639"/>
      <c r="AN4832" s="548">
        <f>IF(AJ4832=0,0,(AL4832/AJ4832)*100)</f>
        <v>0</v>
      </c>
      <c r="AO4832" s="518"/>
      <c r="AP4832" s="638"/>
      <c r="AQ4832" s="636"/>
      <c r="AR4832" s="638"/>
      <c r="AS4832" s="639"/>
      <c r="AT4832" s="548">
        <f>IF(AP4832=0,0,(AR4832/AP4832)*100)</f>
        <v>0</v>
      </c>
      <c r="AU4832" s="518"/>
      <c r="AV4832" s="517">
        <f>AD4832+AJ4832+AP4832</f>
        <v>0</v>
      </c>
      <c r="AW4832" s="618"/>
      <c r="AX4832" s="620">
        <f>AF4832+AL4832+AR4832</f>
        <v>0</v>
      </c>
      <c r="AY4832" s="624"/>
      <c r="AZ4832" s="548">
        <f>IF(AV4832=0,0,(AX4832/AV4832)*100)</f>
        <v>0</v>
      </c>
      <c r="BA4832" s="518"/>
      <c r="BB4832" s="638"/>
      <c r="BC4832" s="636"/>
      <c r="BD4832" s="638"/>
      <c r="BE4832" s="639"/>
      <c r="BF4832" s="548">
        <f>IF(BB4832=0,0,(BD4832/BB4832)*100)</f>
        <v>0</v>
      </c>
      <c r="BG4832" s="518"/>
      <c r="BH4832" s="517">
        <f>AV4832+BB4832</f>
        <v>0</v>
      </c>
      <c r="BI4832" s="618"/>
      <c r="BJ4832" s="620">
        <f>AX4832+BD4832</f>
        <v>0</v>
      </c>
      <c r="BK4832" s="624"/>
      <c r="BL4832" s="548">
        <f>IF(BH4832=0,0,(BJ4832/BH4832)*100)</f>
        <v>0</v>
      </c>
      <c r="BM4832" s="664"/>
      <c r="BN4832" s="666">
        <f>(AF4832*2)+(AL4832*2)+(AR4832*3)+BD4832</f>
        <v>0</v>
      </c>
      <c r="BO4832" s="667"/>
      <c r="BP4832" s="668"/>
      <c r="BQ4832" s="672"/>
      <c r="BR4832" s="283"/>
      <c r="BS4832" s="284"/>
      <c r="BT4832" s="20"/>
      <c r="BU4832" s="20"/>
      <c r="BV4832" s="98"/>
    </row>
    <row r="4833" spans="1:77" s="21" customFormat="1" ht="33.75" hidden="1" customHeight="1" thickBot="1" x14ac:dyDescent="0.5">
      <c r="A4833" s="98"/>
      <c r="B4833" s="285"/>
      <c r="C4833" s="286"/>
      <c r="D4833" s="634"/>
      <c r="E4833" s="635"/>
      <c r="F4833" s="287"/>
      <c r="G4833" s="287"/>
      <c r="H4833" s="530"/>
      <c r="I4833" s="637"/>
      <c r="J4833" s="530"/>
      <c r="K4833" s="637"/>
      <c r="L4833" s="640"/>
      <c r="M4833" s="641"/>
      <c r="N4833" s="549"/>
      <c r="O4833" s="520"/>
      <c r="P4833" s="640"/>
      <c r="Q4833" s="637"/>
      <c r="R4833" s="640"/>
      <c r="S4833" s="641"/>
      <c r="T4833" s="549"/>
      <c r="U4833" s="520"/>
      <c r="V4833" s="313"/>
      <c r="W4833" s="313"/>
      <c r="X4833" s="640"/>
      <c r="Y4833" s="641"/>
      <c r="Z4833" s="530"/>
      <c r="AA4833" s="531"/>
      <c r="AB4833" s="530"/>
      <c r="AC4833" s="531"/>
      <c r="AD4833" s="641"/>
      <c r="AE4833" s="637"/>
      <c r="AF4833" s="640"/>
      <c r="AG4833" s="641"/>
      <c r="AH4833" s="549"/>
      <c r="AI4833" s="520"/>
      <c r="AJ4833" s="640"/>
      <c r="AK4833" s="637"/>
      <c r="AL4833" s="640"/>
      <c r="AM4833" s="641"/>
      <c r="AN4833" s="549"/>
      <c r="AO4833" s="520"/>
      <c r="AP4833" s="640"/>
      <c r="AQ4833" s="637"/>
      <c r="AR4833" s="640"/>
      <c r="AS4833" s="641"/>
      <c r="AT4833" s="549"/>
      <c r="AU4833" s="520"/>
      <c r="AV4833" s="519"/>
      <c r="AW4833" s="619"/>
      <c r="AX4833" s="622"/>
      <c r="AY4833" s="625"/>
      <c r="AZ4833" s="549"/>
      <c r="BA4833" s="520"/>
      <c r="BB4833" s="640"/>
      <c r="BC4833" s="637"/>
      <c r="BD4833" s="640"/>
      <c r="BE4833" s="641"/>
      <c r="BF4833" s="549"/>
      <c r="BG4833" s="520"/>
      <c r="BH4833" s="519"/>
      <c r="BI4833" s="619"/>
      <c r="BJ4833" s="622"/>
      <c r="BK4833" s="625"/>
      <c r="BL4833" s="549"/>
      <c r="BM4833" s="665"/>
      <c r="BN4833" s="669"/>
      <c r="BO4833" s="670"/>
      <c r="BP4833" s="671"/>
      <c r="BQ4833" s="673"/>
      <c r="BR4833" s="79"/>
      <c r="BS4833" s="79"/>
      <c r="BT4833" s="20"/>
      <c r="BU4833" s="20"/>
      <c r="BV4833" s="98"/>
    </row>
    <row r="4834" spans="1:77" ht="16.5" hidden="1" customHeight="1" thickTop="1" thickBot="1" x14ac:dyDescent="0.5">
      <c r="A4834" s="95"/>
      <c r="B4834" s="288"/>
      <c r="C4834" s="70"/>
      <c r="D4834" s="70"/>
      <c r="E4834" s="70"/>
      <c r="F4834" s="70"/>
      <c r="G4834" s="70"/>
      <c r="H4834" s="70"/>
      <c r="I4834" s="70"/>
      <c r="J4834" s="70"/>
      <c r="K4834" s="70"/>
      <c r="L4834" s="70"/>
      <c r="M4834" s="70"/>
      <c r="N4834" s="70"/>
      <c r="O4834" s="70"/>
      <c r="P4834" s="70"/>
      <c r="Q4834" s="70"/>
      <c r="R4834" s="70"/>
      <c r="S4834" s="70"/>
      <c r="T4834" s="70"/>
      <c r="U4834" s="70"/>
      <c r="V4834" s="70"/>
      <c r="W4834" s="70"/>
      <c r="X4834" s="70"/>
      <c r="Y4834" s="70"/>
      <c r="Z4834" s="70"/>
      <c r="AA4834" s="70"/>
      <c r="AB4834" s="70"/>
      <c r="AC4834" s="70"/>
      <c r="AD4834" s="70"/>
      <c r="AE4834" s="70"/>
      <c r="AF4834" s="70"/>
      <c r="AG4834" s="70"/>
      <c r="AH4834" s="289"/>
      <c r="AI4834" s="289"/>
      <c r="AJ4834" s="70"/>
      <c r="AK4834" s="70"/>
      <c r="AL4834" s="70"/>
      <c r="AM4834" s="70"/>
      <c r="AN4834" s="70"/>
      <c r="AO4834" s="70"/>
      <c r="AP4834" s="70"/>
      <c r="AQ4834" s="70"/>
      <c r="AR4834" s="70"/>
      <c r="AS4834" s="70"/>
      <c r="AT4834" s="70"/>
      <c r="AU4834" s="70"/>
      <c r="AV4834" s="70"/>
      <c r="AW4834" s="70"/>
      <c r="AX4834" s="70"/>
      <c r="AY4834" s="70"/>
      <c r="AZ4834" s="70"/>
      <c r="BA4834" s="70"/>
      <c r="BB4834" s="70"/>
      <c r="BC4834" s="70"/>
      <c r="BD4834" s="70"/>
      <c r="BE4834" s="70"/>
      <c r="BF4834" s="70"/>
      <c r="BG4834" s="70"/>
      <c r="BH4834" s="70"/>
      <c r="BI4834" s="70"/>
      <c r="BJ4834" s="70"/>
      <c r="BK4834" s="70"/>
      <c r="BL4834" s="70"/>
      <c r="BM4834" s="70"/>
      <c r="BN4834" s="70"/>
      <c r="BO4834" s="70"/>
      <c r="BP4834" s="70"/>
      <c r="BQ4834" s="89"/>
      <c r="BR4834" s="674">
        <f>IF((J4830+L4832)=0,0,(J4830/(J4830+L4832)*100)%)</f>
        <v>0</v>
      </c>
      <c r="BS4834" s="675"/>
      <c r="BT4834" s="674">
        <f>IF((L4830+J4832)=0,0,(L4830/(L4830+J4832)*100)%)</f>
        <v>0</v>
      </c>
      <c r="BU4834" s="675"/>
      <c r="BV4834" s="95"/>
    </row>
    <row r="4835" spans="1:77" s="23" customFormat="1" ht="79.5" hidden="1" customHeight="1" thickTop="1" thickBot="1" x14ac:dyDescent="0.55000000000000004">
      <c r="A4835" s="99"/>
      <c r="B4835" s="565" t="s">
        <v>64</v>
      </c>
      <c r="C4835" s="566"/>
      <c r="D4835" s="532" t="s">
        <v>54</v>
      </c>
      <c r="E4835" s="532"/>
      <c r="F4835" s="532"/>
      <c r="G4835" s="654"/>
      <c r="H4835" s="533"/>
      <c r="I4835" s="534"/>
      <c r="J4835" s="535"/>
      <c r="K4835" s="290"/>
      <c r="L4835" s="533"/>
      <c r="M4835" s="534"/>
      <c r="N4835" s="535"/>
      <c r="O4835" s="536" t="s">
        <v>47</v>
      </c>
      <c r="P4835" s="537"/>
      <c r="Q4835" s="537"/>
      <c r="R4835" s="537"/>
      <c r="S4835" s="533"/>
      <c r="T4835" s="534"/>
      <c r="U4835" s="535"/>
      <c r="V4835" s="314"/>
      <c r="W4835" s="314"/>
      <c r="X4835" s="290"/>
      <c r="Y4835" s="533"/>
      <c r="Z4835" s="534"/>
      <c r="AA4835" s="535"/>
      <c r="AB4835" s="536" t="s">
        <v>49</v>
      </c>
      <c r="AC4835" s="537"/>
      <c r="AD4835" s="537"/>
      <c r="AE4835" s="538"/>
      <c r="AF4835" s="533"/>
      <c r="AG4835" s="534"/>
      <c r="AH4835" s="535"/>
      <c r="AI4835" s="290"/>
      <c r="AJ4835" s="533"/>
      <c r="AK4835" s="534"/>
      <c r="AL4835" s="535"/>
      <c r="AM4835" s="536" t="s">
        <v>53</v>
      </c>
      <c r="AN4835" s="537"/>
      <c r="AO4835" s="537"/>
      <c r="AP4835" s="538"/>
      <c r="AQ4835" s="533"/>
      <c r="AR4835" s="534"/>
      <c r="AS4835" s="535"/>
      <c r="AT4835" s="72"/>
      <c r="AU4835" s="533"/>
      <c r="AV4835" s="534"/>
      <c r="AW4835" s="535"/>
      <c r="AX4835" s="291"/>
      <c r="AY4835" s="291"/>
      <c r="AZ4835" s="291"/>
      <c r="BA4835" s="291"/>
      <c r="BB4835" s="567" t="s">
        <v>20</v>
      </c>
      <c r="BC4835" s="567"/>
      <c r="BD4835" s="567"/>
      <c r="BE4835" s="567"/>
      <c r="BF4835" s="568"/>
      <c r="BG4835" s="539">
        <f>BN4830</f>
        <v>0</v>
      </c>
      <c r="BH4835" s="540"/>
      <c r="BI4835" s="541"/>
      <c r="BJ4835" s="292"/>
      <c r="BK4835" s="539">
        <f>BN4832</f>
        <v>0</v>
      </c>
      <c r="BL4835" s="540"/>
      <c r="BM4835" s="541"/>
      <c r="BN4835" s="73"/>
      <c r="BO4835" s="73"/>
      <c r="BP4835" s="73"/>
      <c r="BQ4835" s="90"/>
      <c r="BR4835" s="24"/>
      <c r="BS4835" s="24"/>
      <c r="BT4835" s="22"/>
      <c r="BU4835" s="22"/>
      <c r="BV4835" s="99"/>
    </row>
    <row r="4836" spans="1:77" ht="15.6" hidden="1" customHeight="1" thickTop="1" thickBot="1" x14ac:dyDescent="0.55000000000000004">
      <c r="A4836" s="95"/>
      <c r="B4836" s="293"/>
      <c r="C4836" s="67"/>
      <c r="D4836" s="294"/>
      <c r="E4836" s="294"/>
      <c r="F4836" s="295"/>
      <c r="G4836" s="295"/>
      <c r="H4836" s="296"/>
      <c r="I4836" s="296"/>
      <c r="J4836" s="296"/>
      <c r="K4836" s="296"/>
      <c r="L4836" s="296"/>
      <c r="M4836" s="296"/>
      <c r="N4836" s="296"/>
      <c r="O4836" s="295"/>
      <c r="P4836" s="295"/>
      <c r="Q4836" s="295"/>
      <c r="R4836" s="295"/>
      <c r="S4836" s="296"/>
      <c r="T4836" s="296"/>
      <c r="U4836" s="296"/>
      <c r="V4836" s="296"/>
      <c r="W4836" s="296"/>
      <c r="X4836" s="297"/>
      <c r="Y4836" s="296"/>
      <c r="Z4836" s="296"/>
      <c r="AA4836" s="296"/>
      <c r="AB4836" s="295"/>
      <c r="AC4836" s="295"/>
      <c r="AD4836" s="295"/>
      <c r="AE4836" s="295"/>
      <c r="AF4836" s="296"/>
      <c r="AG4836" s="296"/>
      <c r="AH4836" s="296"/>
      <c r="AI4836" s="296"/>
      <c r="AJ4836" s="297"/>
      <c r="AK4836" s="297"/>
      <c r="AL4836" s="296"/>
      <c r="AM4836" s="295"/>
      <c r="AN4836" s="295"/>
      <c r="AO4836" s="295"/>
      <c r="AP4836" s="295"/>
      <c r="AQ4836" s="296"/>
      <c r="AR4836" s="296"/>
      <c r="AS4836" s="296"/>
      <c r="AT4836" s="296"/>
      <c r="AU4836" s="296"/>
      <c r="AV4836" s="72"/>
      <c r="AW4836" s="72"/>
      <c r="AX4836" s="74"/>
      <c r="AY4836" s="74"/>
      <c r="AZ4836" s="74"/>
      <c r="BA4836" s="74"/>
      <c r="BB4836" s="295"/>
      <c r="BC4836" s="298"/>
      <c r="BD4836" s="298"/>
      <c r="BE4836" s="299"/>
      <c r="BF4836" s="300"/>
      <c r="BG4836" s="301"/>
      <c r="BH4836" s="301"/>
      <c r="BI4836" s="72"/>
      <c r="BJ4836" s="302"/>
      <c r="BK4836" s="303"/>
      <c r="BL4836" s="303"/>
      <c r="BM4836" s="72"/>
      <c r="BN4836" s="74"/>
      <c r="BO4836" s="74"/>
      <c r="BP4836" s="74"/>
      <c r="BQ4836" s="91"/>
      <c r="BR4836" s="25"/>
      <c r="BS4836" s="25"/>
      <c r="BT4836" s="15"/>
      <c r="BU4836" s="15"/>
      <c r="BV4836" s="95"/>
    </row>
    <row r="4837" spans="1:77" s="23" customFormat="1" ht="79.5" hidden="1" customHeight="1" thickTop="1" thickBot="1" x14ac:dyDescent="0.55000000000000004">
      <c r="A4837" s="99"/>
      <c r="B4837" s="569" t="s">
        <v>46</v>
      </c>
      <c r="C4837" s="567"/>
      <c r="D4837" s="532" t="s">
        <v>55</v>
      </c>
      <c r="E4837" s="532"/>
      <c r="F4837" s="532"/>
      <c r="G4837" s="654"/>
      <c r="H4837" s="539">
        <f>H4835</f>
        <v>0</v>
      </c>
      <c r="I4837" s="540"/>
      <c r="J4837" s="541"/>
      <c r="K4837" s="290"/>
      <c r="L4837" s="539">
        <f>L4835</f>
        <v>0</v>
      </c>
      <c r="M4837" s="540"/>
      <c r="N4837" s="541"/>
      <c r="O4837" s="536" t="s">
        <v>51</v>
      </c>
      <c r="P4837" s="537"/>
      <c r="Q4837" s="537"/>
      <c r="R4837" s="537"/>
      <c r="S4837" s="539">
        <f>S4835-H4835</f>
        <v>0</v>
      </c>
      <c r="T4837" s="540"/>
      <c r="U4837" s="541"/>
      <c r="V4837" s="315"/>
      <c r="W4837" s="315"/>
      <c r="X4837" s="290"/>
      <c r="Y4837" s="539">
        <f>Y4835-L4835</f>
        <v>0</v>
      </c>
      <c r="Z4837" s="540"/>
      <c r="AA4837" s="541"/>
      <c r="AB4837" s="536" t="s">
        <v>50</v>
      </c>
      <c r="AC4837" s="537"/>
      <c r="AD4837" s="537"/>
      <c r="AE4837" s="538"/>
      <c r="AF4837" s="539">
        <f>AF4835-S4835</f>
        <v>0</v>
      </c>
      <c r="AG4837" s="540"/>
      <c r="AH4837" s="541"/>
      <c r="AI4837" s="290"/>
      <c r="AJ4837" s="539">
        <f>AJ4835-Y4835</f>
        <v>0</v>
      </c>
      <c r="AK4837" s="540"/>
      <c r="AL4837" s="541"/>
      <c r="AM4837" s="536" t="s">
        <v>52</v>
      </c>
      <c r="AN4837" s="537"/>
      <c r="AO4837" s="537"/>
      <c r="AP4837" s="538"/>
      <c r="AQ4837" s="539">
        <f>AQ4835-AF4835</f>
        <v>0</v>
      </c>
      <c r="AR4837" s="540"/>
      <c r="AS4837" s="541"/>
      <c r="AT4837" s="72"/>
      <c r="AU4837" s="539">
        <f>AU4835-AJ4835</f>
        <v>0</v>
      </c>
      <c r="AV4837" s="540"/>
      <c r="AW4837" s="541"/>
      <c r="AX4837" s="291"/>
      <c r="AY4837" s="291"/>
      <c r="AZ4837" s="291"/>
      <c r="BA4837" s="291"/>
      <c r="BB4837" s="567" t="s">
        <v>45</v>
      </c>
      <c r="BC4837" s="567"/>
      <c r="BD4837" s="567"/>
      <c r="BE4837" s="567"/>
      <c r="BF4837" s="568"/>
      <c r="BG4837" s="539">
        <f>BG4835-AQ4835</f>
        <v>0</v>
      </c>
      <c r="BH4837" s="540"/>
      <c r="BI4837" s="541"/>
      <c r="BJ4837" s="304"/>
      <c r="BK4837" s="539">
        <f>BK4835-AU4835</f>
        <v>0</v>
      </c>
      <c r="BL4837" s="540"/>
      <c r="BM4837" s="541"/>
      <c r="BN4837" s="73"/>
      <c r="BO4837" s="73"/>
      <c r="BP4837" s="73"/>
      <c r="BQ4837" s="90"/>
      <c r="BR4837" s="24"/>
      <c r="BS4837" s="24"/>
      <c r="BT4837" s="22"/>
      <c r="BU4837" s="22"/>
      <c r="BV4837" s="99"/>
      <c r="BY4837" s="21"/>
    </row>
    <row r="4838" spans="1:77" ht="18.75" hidden="1" customHeight="1" thickTop="1" thickBot="1" x14ac:dyDescent="0.5">
      <c r="A4838" s="95"/>
      <c r="B4838" s="305"/>
      <c r="C4838" s="71"/>
      <c r="D4838" s="71"/>
      <c r="E4838" s="71"/>
      <c r="F4838" s="92"/>
      <c r="G4838" s="92"/>
      <c r="H4838" s="71"/>
      <c r="I4838" s="71"/>
      <c r="J4838" s="71"/>
      <c r="K4838" s="71"/>
      <c r="L4838" s="71"/>
      <c r="M4838" s="71"/>
      <c r="N4838" s="71"/>
      <c r="O4838" s="71"/>
      <c r="P4838" s="71"/>
      <c r="Q4838" s="71"/>
      <c r="R4838" s="71"/>
      <c r="S4838" s="71"/>
      <c r="T4838" s="71"/>
      <c r="U4838" s="71"/>
      <c r="V4838" s="71"/>
      <c r="W4838" s="71"/>
      <c r="X4838" s="71"/>
      <c r="Y4838" s="71"/>
      <c r="Z4838" s="71"/>
      <c r="AA4838" s="71"/>
      <c r="AB4838" s="71"/>
      <c r="AC4838" s="71"/>
      <c r="AD4838" s="71"/>
      <c r="AE4838" s="71"/>
      <c r="AF4838" s="71"/>
      <c r="AG4838" s="71"/>
      <c r="AH4838" s="306"/>
      <c r="AI4838" s="306"/>
      <c r="AJ4838" s="71"/>
      <c r="AK4838" s="71"/>
      <c r="AL4838" s="71"/>
      <c r="AM4838" s="71"/>
      <c r="AN4838" s="71"/>
      <c r="AO4838" s="71"/>
      <c r="AP4838" s="71"/>
      <c r="AQ4838" s="71"/>
      <c r="AR4838" s="71"/>
      <c r="AS4838" s="71"/>
      <c r="AT4838" s="71"/>
      <c r="AU4838" s="71"/>
      <c r="AV4838" s="71"/>
      <c r="AW4838" s="71"/>
      <c r="AX4838" s="71"/>
      <c r="AY4838" s="71"/>
      <c r="AZ4838" s="71"/>
      <c r="BA4838" s="71"/>
      <c r="BB4838" s="71"/>
      <c r="BC4838" s="703" t="s">
        <v>153</v>
      </c>
      <c r="BD4838" s="703"/>
      <c r="BE4838" s="703"/>
      <c r="BF4838" s="703"/>
      <c r="BG4838" s="703"/>
      <c r="BH4838" s="703"/>
      <c r="BI4838" s="703"/>
      <c r="BJ4838" s="703"/>
      <c r="BK4838" s="703"/>
      <c r="BL4838" s="703"/>
      <c r="BM4838" s="703"/>
      <c r="BN4838" s="703"/>
      <c r="BO4838" s="703"/>
      <c r="BP4838" s="703"/>
      <c r="BQ4838" s="318"/>
      <c r="BR4838" s="319"/>
      <c r="BS4838" s="319"/>
      <c r="BT4838" s="15"/>
      <c r="BU4838" s="15"/>
      <c r="BV4838" s="95"/>
    </row>
    <row r="4839" spans="1:77" s="93" customFormat="1" ht="13.5" hidden="1" customHeight="1" thickTop="1" x14ac:dyDescent="0.45">
      <c r="A4839" s="95"/>
      <c r="B4839" s="99"/>
      <c r="C4839" s="95"/>
      <c r="D4839" s="95"/>
      <c r="E4839" s="95"/>
      <c r="F4839" s="96"/>
      <c r="G4839" s="96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254"/>
      <c r="AI4839" s="254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5"/>
      <c r="BL4839" s="95"/>
      <c r="BM4839" s="95"/>
      <c r="BN4839" s="95"/>
      <c r="BO4839" s="95"/>
      <c r="BP4839" s="95"/>
      <c r="BQ4839" s="97"/>
      <c r="BR4839" s="97"/>
      <c r="BS4839" s="97"/>
      <c r="BT4839" s="95"/>
      <c r="BU4839" s="95"/>
      <c r="BV4839" s="95"/>
    </row>
    <row r="4840" spans="1:77" s="17" customFormat="1" ht="33.75" hidden="1" x14ac:dyDescent="0.5">
      <c r="A4840" s="255"/>
      <c r="B4840" s="604" t="s">
        <v>9</v>
      </c>
      <c r="C4840" s="604"/>
      <c r="D4840" s="604"/>
      <c r="E4840" s="604"/>
      <c r="F4840" s="604"/>
      <c r="G4840" s="604"/>
      <c r="H4840" s="604"/>
      <c r="I4840" s="604"/>
      <c r="J4840" s="604"/>
      <c r="K4840" s="604"/>
      <c r="L4840" s="604"/>
      <c r="M4840" s="604"/>
      <c r="N4840" s="604"/>
      <c r="O4840" s="604"/>
      <c r="P4840" s="604"/>
      <c r="Q4840" s="604"/>
      <c r="R4840" s="604"/>
      <c r="S4840" s="604"/>
      <c r="T4840" s="604"/>
      <c r="U4840" s="604"/>
      <c r="V4840" s="604"/>
      <c r="W4840" s="604"/>
      <c r="X4840" s="604"/>
      <c r="Y4840" s="604"/>
      <c r="Z4840" s="604"/>
      <c r="AA4840" s="604"/>
      <c r="AB4840" s="604"/>
      <c r="AC4840" s="604"/>
      <c r="AD4840" s="604"/>
      <c r="AE4840" s="604"/>
      <c r="AF4840" s="604"/>
      <c r="AG4840" s="604"/>
      <c r="AH4840" s="604"/>
      <c r="AI4840" s="604"/>
      <c r="AJ4840" s="604"/>
      <c r="AK4840" s="604"/>
      <c r="AL4840" s="604"/>
      <c r="AM4840" s="604"/>
      <c r="AN4840" s="604"/>
      <c r="AO4840" s="604"/>
      <c r="AP4840" s="604"/>
      <c r="AQ4840" s="604"/>
      <c r="AR4840" s="604"/>
      <c r="AS4840" s="604"/>
      <c r="AT4840" s="604"/>
      <c r="AU4840" s="604"/>
      <c r="AV4840" s="604"/>
      <c r="AW4840" s="604"/>
      <c r="AX4840" s="604"/>
      <c r="AY4840" s="604"/>
      <c r="AZ4840" s="604"/>
      <c r="BA4840" s="604"/>
      <c r="BB4840" s="604"/>
      <c r="BC4840" s="604"/>
      <c r="BD4840" s="604"/>
      <c r="BE4840" s="604"/>
      <c r="BF4840" s="604"/>
      <c r="BG4840" s="604"/>
      <c r="BH4840" s="604"/>
      <c r="BI4840" s="604"/>
      <c r="BJ4840" s="604"/>
      <c r="BK4840" s="604"/>
      <c r="BL4840" s="604"/>
      <c r="BM4840" s="604"/>
      <c r="BN4840" s="604"/>
      <c r="BO4840" s="604"/>
      <c r="BP4840" s="604"/>
      <c r="BQ4840" s="256"/>
      <c r="BR4840" s="256"/>
      <c r="BS4840" s="256"/>
      <c r="BT4840" s="257"/>
      <c r="BU4840" s="257"/>
      <c r="BV4840" s="255"/>
    </row>
    <row r="4841" spans="1:77" ht="10.9" hidden="1" customHeight="1" x14ac:dyDescent="0.45">
      <c r="A4841" s="95"/>
      <c r="B4841" s="258"/>
      <c r="C4841" s="62"/>
      <c r="D4841" s="62"/>
      <c r="E4841" s="62"/>
      <c r="F4841" s="63"/>
      <c r="G4841" s="63"/>
      <c r="H4841" s="62"/>
      <c r="I4841" s="62"/>
      <c r="J4841" s="62"/>
      <c r="K4841" s="62"/>
      <c r="L4841" s="62"/>
      <c r="M4841" s="62"/>
      <c r="N4841" s="62"/>
      <c r="O4841" s="62"/>
      <c r="P4841" s="62"/>
      <c r="Q4841" s="62"/>
      <c r="R4841" s="62"/>
      <c r="S4841" s="62"/>
      <c r="T4841" s="62"/>
      <c r="U4841" s="62"/>
      <c r="V4841" s="62"/>
      <c r="W4841" s="62"/>
      <c r="X4841" s="62"/>
      <c r="Y4841" s="62"/>
      <c r="Z4841" s="62"/>
      <c r="AA4841" s="62"/>
      <c r="AB4841" s="62"/>
      <c r="AC4841" s="62"/>
      <c r="AD4841" s="62"/>
      <c r="AE4841" s="62"/>
      <c r="AF4841" s="62"/>
      <c r="AG4841" s="62"/>
      <c r="AH4841" s="259"/>
      <c r="AI4841" s="259"/>
      <c r="AJ4841" s="62"/>
      <c r="AK4841" s="62"/>
      <c r="AL4841" s="62"/>
      <c r="AM4841" s="62"/>
      <c r="AN4841" s="62"/>
      <c r="AO4841" s="62"/>
      <c r="AP4841" s="62"/>
      <c r="AQ4841" s="62"/>
      <c r="AR4841" s="62"/>
      <c r="AS4841" s="62"/>
      <c r="AT4841" s="62"/>
      <c r="AU4841" s="62"/>
      <c r="AV4841" s="62"/>
      <c r="AW4841" s="62"/>
      <c r="AX4841" s="62"/>
      <c r="AY4841" s="62"/>
      <c r="AZ4841" s="62"/>
      <c r="BA4841" s="62"/>
      <c r="BB4841" s="62"/>
      <c r="BC4841" s="62"/>
      <c r="BD4841" s="62"/>
      <c r="BE4841" s="62"/>
      <c r="BF4841" s="62"/>
      <c r="BG4841" s="62"/>
      <c r="BH4841" s="62"/>
      <c r="BI4841" s="62"/>
      <c r="BJ4841" s="62"/>
      <c r="BK4841" s="62"/>
      <c r="BL4841" s="62"/>
      <c r="BM4841" s="62"/>
      <c r="BN4841" s="62"/>
      <c r="BO4841" s="62"/>
      <c r="BP4841" s="94"/>
      <c r="BQ4841" s="87"/>
      <c r="BR4841" s="94"/>
      <c r="BS4841" s="94"/>
      <c r="BT4841" s="15"/>
      <c r="BU4841" s="15"/>
      <c r="BV4841" s="95"/>
    </row>
    <row r="4842" spans="1:77" s="18" customFormat="1" ht="36.75" hidden="1" customHeight="1" x14ac:dyDescent="0.45">
      <c r="A4842" s="260"/>
      <c r="B4842" s="258"/>
      <c r="C4842" s="261"/>
      <c r="D4842" s="262" t="s">
        <v>10</v>
      </c>
      <c r="E4842" s="605" t="str">
        <f>IF(ROSTER!D$3="","",ROSTER!D$3)</f>
        <v/>
      </c>
      <c r="F4842" s="605"/>
      <c r="G4842" s="605"/>
      <c r="H4842" s="605"/>
      <c r="I4842" s="605"/>
      <c r="J4842" s="605"/>
      <c r="K4842" s="605"/>
      <c r="L4842" s="605"/>
      <c r="M4842" s="605"/>
      <c r="N4842" s="605"/>
      <c r="O4842" s="605"/>
      <c r="P4842" s="605"/>
      <c r="Q4842" s="605"/>
      <c r="R4842" s="605"/>
      <c r="S4842" s="605"/>
      <c r="T4842" s="605"/>
      <c r="U4842" s="605"/>
      <c r="V4842" s="605"/>
      <c r="W4842" s="605"/>
      <c r="X4842" s="605"/>
      <c r="Y4842" s="605"/>
      <c r="Z4842" s="605"/>
      <c r="AA4842" s="605"/>
      <c r="AB4842" s="605"/>
      <c r="AC4842" s="605"/>
      <c r="AD4842" s="605"/>
      <c r="AE4842" s="605"/>
      <c r="AF4842" s="316"/>
      <c r="AG4842" s="606" t="s">
        <v>11</v>
      </c>
      <c r="AH4842" s="606"/>
      <c r="AI4842" s="606"/>
      <c r="AJ4842" s="606"/>
      <c r="AK4842" s="606"/>
      <c r="AL4842" s="606"/>
      <c r="AM4842" s="606"/>
      <c r="AN4842" s="607"/>
      <c r="AO4842" s="607"/>
      <c r="AP4842" s="607"/>
      <c r="AQ4842" s="607"/>
      <c r="AR4842" s="607"/>
      <c r="AS4842" s="607"/>
      <c r="AT4842" s="607"/>
      <c r="AU4842" s="607"/>
      <c r="AV4842" s="607"/>
      <c r="AW4842" s="607"/>
      <c r="AX4842" s="607"/>
      <c r="AY4842" s="607"/>
      <c r="AZ4842" s="607"/>
      <c r="BA4842" s="607"/>
      <c r="BB4842" s="607"/>
      <c r="BC4842" s="607"/>
      <c r="BD4842" s="607"/>
      <c r="BE4842" s="607"/>
      <c r="BF4842" s="607"/>
      <c r="BG4842" s="607"/>
      <c r="BH4842" s="607"/>
      <c r="BI4842" s="607"/>
      <c r="BJ4842" s="607"/>
      <c r="BK4842" s="607"/>
      <c r="BL4842" s="607"/>
      <c r="BM4842" s="607"/>
      <c r="BN4842" s="607"/>
      <c r="BO4842" s="607"/>
      <c r="BP4842" s="94"/>
      <c r="BQ4842" s="88" t="s">
        <v>130</v>
      </c>
      <c r="BR4842" s="94"/>
      <c r="BS4842" s="94"/>
      <c r="BT4842" s="263"/>
      <c r="BU4842" s="263"/>
      <c r="BV4842" s="260"/>
    </row>
    <row r="4843" spans="1:77" ht="8.85" hidden="1" customHeight="1" x14ac:dyDescent="0.45">
      <c r="A4843" s="96"/>
      <c r="B4843" s="258"/>
      <c r="C4843" s="259" t="s">
        <v>39</v>
      </c>
      <c r="D4843" s="259"/>
      <c r="E4843" s="259"/>
      <c r="F4843" s="63"/>
      <c r="G4843" s="63"/>
      <c r="H4843" s="259"/>
      <c r="I4843" s="259"/>
      <c r="J4843" s="317"/>
      <c r="K4843" s="317"/>
      <c r="L4843" s="317"/>
      <c r="M4843" s="317"/>
      <c r="N4843" s="317"/>
      <c r="O4843" s="317"/>
      <c r="P4843" s="317"/>
      <c r="Q4843" s="317"/>
      <c r="R4843" s="317"/>
      <c r="S4843" s="317"/>
      <c r="T4843" s="317"/>
      <c r="U4843" s="317"/>
      <c r="V4843" s="317"/>
      <c r="W4843" s="317"/>
      <c r="X4843" s="317"/>
      <c r="Y4843" s="317"/>
      <c r="Z4843" s="317"/>
      <c r="AA4843" s="317"/>
      <c r="AB4843" s="317"/>
      <c r="AC4843" s="317"/>
      <c r="AD4843" s="317"/>
      <c r="AE4843" s="317"/>
      <c r="AF4843" s="317"/>
      <c r="AG4843" s="317"/>
      <c r="AH4843" s="317"/>
      <c r="AI4843" s="259"/>
      <c r="AJ4843" s="264"/>
      <c r="AK4843" s="265"/>
      <c r="AL4843" s="265"/>
      <c r="AM4843" s="265"/>
      <c r="AN4843" s="265"/>
      <c r="AO4843" s="265"/>
      <c r="AP4843" s="265"/>
      <c r="AQ4843" s="266"/>
      <c r="AR4843" s="266"/>
      <c r="AS4843" s="266"/>
      <c r="AT4843" s="266"/>
      <c r="AU4843" s="266"/>
      <c r="AV4843" s="266"/>
      <c r="AW4843" s="266"/>
      <c r="AX4843" s="266"/>
      <c r="AY4843" s="266"/>
      <c r="AZ4843" s="266"/>
      <c r="BA4843" s="266"/>
      <c r="BB4843" s="266"/>
      <c r="BC4843" s="266"/>
      <c r="BD4843" s="266"/>
      <c r="BE4843" s="266"/>
      <c r="BF4843" s="266"/>
      <c r="BG4843" s="266"/>
      <c r="BH4843" s="266"/>
      <c r="BI4843" s="266"/>
      <c r="BJ4843" s="266"/>
      <c r="BK4843" s="266"/>
      <c r="BL4843" s="266"/>
      <c r="BM4843" s="266"/>
      <c r="BN4843" s="266"/>
      <c r="BO4843" s="266"/>
      <c r="BP4843" s="266"/>
      <c r="BQ4843" s="267"/>
      <c r="BR4843" s="267"/>
      <c r="BS4843" s="267"/>
      <c r="BT4843" s="268"/>
      <c r="BU4843" s="268"/>
      <c r="BV4843" s="96"/>
    </row>
    <row r="4844" spans="1:77" s="18" customFormat="1" ht="33.75" hidden="1" x14ac:dyDescent="0.45">
      <c r="A4844" s="260"/>
      <c r="B4844" s="258"/>
      <c r="C4844" s="608" t="s">
        <v>38</v>
      </c>
      <c r="D4844" s="608"/>
      <c r="E4844" s="607"/>
      <c r="F4844" s="607"/>
      <c r="G4844" s="607"/>
      <c r="H4844" s="607"/>
      <c r="I4844" s="607"/>
      <c r="J4844" s="607"/>
      <c r="K4844" s="607"/>
      <c r="L4844" s="607"/>
      <c r="M4844" s="607"/>
      <c r="N4844" s="607"/>
      <c r="O4844" s="607"/>
      <c r="P4844" s="607"/>
      <c r="Q4844" s="607"/>
      <c r="R4844" s="607"/>
      <c r="S4844" s="607"/>
      <c r="T4844" s="607"/>
      <c r="U4844" s="607"/>
      <c r="V4844" s="607"/>
      <c r="W4844" s="607"/>
      <c r="X4844" s="607"/>
      <c r="Y4844" s="607"/>
      <c r="Z4844" s="607"/>
      <c r="AA4844" s="607"/>
      <c r="AB4844" s="607"/>
      <c r="AC4844" s="607"/>
      <c r="AD4844" s="607"/>
      <c r="AE4844" s="607"/>
      <c r="AF4844" s="316"/>
      <c r="AG4844" s="609" t="s">
        <v>21</v>
      </c>
      <c r="AH4844" s="609"/>
      <c r="AI4844" s="609"/>
      <c r="AJ4844" s="609"/>
      <c r="AK4844" s="607"/>
      <c r="AL4844" s="607"/>
      <c r="AM4844" s="607"/>
      <c r="AN4844" s="607"/>
      <c r="AO4844" s="607"/>
      <c r="AP4844" s="607"/>
      <c r="AQ4844" s="607"/>
      <c r="AR4844" s="607"/>
      <c r="AS4844" s="607"/>
      <c r="AT4844" s="607"/>
      <c r="AU4844" s="607"/>
      <c r="AV4844" s="607"/>
      <c r="AW4844" s="607"/>
      <c r="AX4844" s="607"/>
      <c r="AY4844" s="607"/>
      <c r="AZ4844" s="607"/>
      <c r="BA4844" s="607"/>
      <c r="BB4844" s="607"/>
      <c r="BC4844" s="610" t="s">
        <v>12</v>
      </c>
      <c r="BD4844" s="610"/>
      <c r="BE4844" s="610"/>
      <c r="BF4844" s="611"/>
      <c r="BG4844" s="611"/>
      <c r="BH4844" s="611"/>
      <c r="BI4844" s="611"/>
      <c r="BJ4844" s="611"/>
      <c r="BK4844" s="611"/>
      <c r="BL4844" s="611"/>
      <c r="BM4844" s="611"/>
      <c r="BN4844" s="611"/>
      <c r="BO4844" s="611"/>
      <c r="BP4844" s="64"/>
      <c r="BQ4844" s="307"/>
      <c r="BR4844" s="65"/>
      <c r="BS4844" s="65"/>
      <c r="BT4844" s="270">
        <f>IF(BF4844=0,0,1)</f>
        <v>0</v>
      </c>
      <c r="BU4844" s="18">
        <f>IF((BG4894+BK4894)&gt;(AQ4894+AU4894),1,0)</f>
        <v>0</v>
      </c>
      <c r="BV4844" s="271"/>
    </row>
    <row r="4845" spans="1:77" ht="9.6" hidden="1" customHeight="1" x14ac:dyDescent="0.45">
      <c r="A4845" s="95"/>
      <c r="B4845" s="258"/>
      <c r="C4845" s="62"/>
      <c r="D4845" s="62"/>
      <c r="E4845" s="62"/>
      <c r="F4845" s="63"/>
      <c r="G4845" s="63"/>
      <c r="H4845" s="62"/>
      <c r="I4845" s="62"/>
      <c r="J4845" s="62"/>
      <c r="K4845" s="62"/>
      <c r="L4845" s="62"/>
      <c r="M4845" s="62"/>
      <c r="N4845" s="62"/>
      <c r="O4845" s="62"/>
      <c r="P4845" s="62"/>
      <c r="Q4845" s="62"/>
      <c r="R4845" s="62"/>
      <c r="S4845" s="62"/>
      <c r="T4845" s="62"/>
      <c r="U4845" s="62"/>
      <c r="V4845" s="62"/>
      <c r="W4845" s="62"/>
      <c r="X4845" s="62"/>
      <c r="Y4845" s="62"/>
      <c r="Z4845" s="62"/>
      <c r="AA4845" s="62"/>
      <c r="AB4845" s="62"/>
      <c r="AC4845" s="62"/>
      <c r="AD4845" s="62"/>
      <c r="AE4845" s="62"/>
      <c r="AF4845" s="62"/>
      <c r="AG4845" s="62"/>
      <c r="AH4845" s="259"/>
      <c r="AI4845" s="259"/>
      <c r="AJ4845" s="62"/>
      <c r="AK4845" s="62"/>
      <c r="AL4845" s="62"/>
      <c r="AM4845" s="62"/>
      <c r="AN4845" s="62"/>
      <c r="AO4845" s="62"/>
      <c r="AP4845" s="62"/>
      <c r="AQ4845" s="62"/>
      <c r="AR4845" s="62"/>
      <c r="AS4845" s="62"/>
      <c r="AT4845" s="62"/>
      <c r="AU4845" s="62"/>
      <c r="AV4845" s="62"/>
      <c r="AW4845" s="62"/>
      <c r="AX4845" s="62"/>
      <c r="AY4845" s="62"/>
      <c r="AZ4845" s="62"/>
      <c r="BA4845" s="62"/>
      <c r="BB4845" s="62"/>
      <c r="BC4845" s="62"/>
      <c r="BD4845" s="62"/>
      <c r="BE4845" s="62"/>
      <c r="BF4845" s="62"/>
      <c r="BG4845" s="62"/>
      <c r="BH4845" s="62"/>
      <c r="BI4845" s="62"/>
      <c r="BJ4845" s="62"/>
      <c r="BK4845" s="62"/>
      <c r="BL4845" s="62"/>
      <c r="BM4845" s="62"/>
      <c r="BN4845" s="62"/>
      <c r="BO4845" s="62"/>
      <c r="BP4845" s="62"/>
      <c r="BQ4845" s="66"/>
      <c r="BR4845" s="66"/>
      <c r="BS4845" s="66"/>
      <c r="BT4845" s="15"/>
      <c r="BU4845" s="15"/>
      <c r="BV4845" s="95"/>
    </row>
    <row r="4846" spans="1:77" ht="8.85" hidden="1" customHeight="1" thickBot="1" x14ac:dyDescent="0.5">
      <c r="A4846" s="95"/>
      <c r="B4846" s="113"/>
      <c r="C4846" s="67"/>
      <c r="D4846" s="67"/>
      <c r="E4846" s="67"/>
      <c r="F4846" s="68"/>
      <c r="G4846" s="68"/>
      <c r="H4846" s="67"/>
      <c r="I4846" s="67"/>
      <c r="J4846" s="67"/>
      <c r="K4846" s="67"/>
      <c r="L4846" s="67"/>
      <c r="M4846" s="67"/>
      <c r="N4846" s="67"/>
      <c r="O4846" s="67"/>
      <c r="P4846" s="67"/>
      <c r="Q4846" s="67"/>
      <c r="R4846" s="67"/>
      <c r="S4846" s="67"/>
      <c r="T4846" s="67"/>
      <c r="U4846" s="67"/>
      <c r="V4846" s="67"/>
      <c r="W4846" s="67"/>
      <c r="X4846" s="67"/>
      <c r="Y4846" s="67"/>
      <c r="Z4846" s="67"/>
      <c r="AA4846" s="67"/>
      <c r="AB4846" s="67"/>
      <c r="AC4846" s="67"/>
      <c r="AD4846" s="67"/>
      <c r="AE4846" s="67"/>
      <c r="AF4846" s="67"/>
      <c r="AG4846" s="67"/>
      <c r="AH4846" s="272"/>
      <c r="AI4846" s="272"/>
      <c r="AJ4846" s="67"/>
      <c r="AK4846" s="67"/>
      <c r="AL4846" s="67"/>
      <c r="AM4846" s="67"/>
      <c r="AN4846" s="67"/>
      <c r="AO4846" s="67"/>
      <c r="AP4846" s="67"/>
      <c r="AQ4846" s="67"/>
      <c r="AR4846" s="67"/>
      <c r="AS4846" s="67"/>
      <c r="AT4846" s="67"/>
      <c r="AU4846" s="67"/>
      <c r="AV4846" s="67"/>
      <c r="AW4846" s="67"/>
      <c r="AX4846" s="67"/>
      <c r="AY4846" s="67"/>
      <c r="AZ4846" s="67"/>
      <c r="BA4846" s="67"/>
      <c r="BB4846" s="67"/>
      <c r="BC4846" s="67"/>
      <c r="BD4846" s="67"/>
      <c r="BE4846" s="67"/>
      <c r="BF4846" s="67"/>
      <c r="BG4846" s="67"/>
      <c r="BH4846" s="67"/>
      <c r="BI4846" s="67"/>
      <c r="BJ4846" s="67"/>
      <c r="BK4846" s="67"/>
      <c r="BL4846" s="67"/>
      <c r="BM4846" s="67"/>
      <c r="BN4846" s="67"/>
      <c r="BO4846" s="67"/>
      <c r="BP4846" s="67"/>
      <c r="BQ4846" s="69"/>
      <c r="BR4846" s="69"/>
      <c r="BS4846" s="69"/>
      <c r="BT4846" s="15"/>
      <c r="BU4846" s="15"/>
      <c r="BV4846" s="95"/>
    </row>
    <row r="4847" spans="1:77" s="18" customFormat="1" ht="40.5" hidden="1" customHeight="1" thickTop="1" x14ac:dyDescent="0.4">
      <c r="A4847" s="271"/>
      <c r="B4847" s="652" t="s">
        <v>0</v>
      </c>
      <c r="C4847" s="648" t="s">
        <v>1</v>
      </c>
      <c r="D4847" s="649"/>
      <c r="E4847" s="273" t="s">
        <v>28</v>
      </c>
      <c r="F4847" s="546" t="s">
        <v>100</v>
      </c>
      <c r="G4847" s="546" t="s">
        <v>101</v>
      </c>
      <c r="H4847" s="704" t="s">
        <v>41</v>
      </c>
      <c r="I4847" s="705"/>
      <c r="J4847" s="554" t="s">
        <v>7</v>
      </c>
      <c r="K4847" s="554"/>
      <c r="L4847" s="554"/>
      <c r="M4847" s="554"/>
      <c r="N4847" s="554"/>
      <c r="O4847" s="554"/>
      <c r="P4847" s="554" t="s">
        <v>2</v>
      </c>
      <c r="Q4847" s="554"/>
      <c r="R4847" s="554"/>
      <c r="S4847" s="554"/>
      <c r="T4847" s="554"/>
      <c r="U4847" s="554"/>
      <c r="V4847" s="308"/>
      <c r="W4847" s="308"/>
      <c r="X4847" s="687" t="s">
        <v>35</v>
      </c>
      <c r="Y4847" s="688"/>
      <c r="Z4847" s="687" t="s">
        <v>36</v>
      </c>
      <c r="AA4847" s="688"/>
      <c r="AB4847" s="687" t="s">
        <v>44</v>
      </c>
      <c r="AC4847" s="688"/>
      <c r="AD4847" s="554" t="s">
        <v>6</v>
      </c>
      <c r="AE4847" s="554"/>
      <c r="AF4847" s="554"/>
      <c r="AG4847" s="554"/>
      <c r="AH4847" s="554"/>
      <c r="AI4847" s="554"/>
      <c r="AJ4847" s="554" t="s">
        <v>68</v>
      </c>
      <c r="AK4847" s="554"/>
      <c r="AL4847" s="554"/>
      <c r="AM4847" s="554"/>
      <c r="AN4847" s="554"/>
      <c r="AO4847" s="554"/>
      <c r="AP4847" s="554" t="s">
        <v>69</v>
      </c>
      <c r="AQ4847" s="554"/>
      <c r="AR4847" s="554"/>
      <c r="AS4847" s="554"/>
      <c r="AT4847" s="554"/>
      <c r="AU4847" s="554"/>
      <c r="AV4847" s="554" t="s">
        <v>70</v>
      </c>
      <c r="AW4847" s="554"/>
      <c r="AX4847" s="554"/>
      <c r="AY4847" s="554"/>
      <c r="AZ4847" s="554"/>
      <c r="BA4847" s="556"/>
      <c r="BB4847" s="554" t="s">
        <v>4</v>
      </c>
      <c r="BC4847" s="554"/>
      <c r="BD4847" s="554"/>
      <c r="BE4847" s="554"/>
      <c r="BF4847" s="554"/>
      <c r="BG4847" s="555"/>
      <c r="BH4847" s="554" t="s">
        <v>71</v>
      </c>
      <c r="BI4847" s="554"/>
      <c r="BJ4847" s="554"/>
      <c r="BK4847" s="554"/>
      <c r="BL4847" s="554"/>
      <c r="BM4847" s="556"/>
      <c r="BN4847" s="557" t="s">
        <v>25</v>
      </c>
      <c r="BO4847" s="558"/>
      <c r="BP4847" s="559"/>
      <c r="BQ4847" s="691" t="s">
        <v>110</v>
      </c>
      <c r="BR4847" s="691" t="s">
        <v>86</v>
      </c>
      <c r="BS4847" s="691" t="s">
        <v>87</v>
      </c>
      <c r="BT4847" s="274"/>
      <c r="BU4847" s="274"/>
      <c r="BV4847" s="271"/>
    </row>
    <row r="4848" spans="1:77" s="18" customFormat="1" ht="41.25" hidden="1" customHeight="1" x14ac:dyDescent="0.4">
      <c r="A4848" s="271"/>
      <c r="B4848" s="653"/>
      <c r="C4848" s="650"/>
      <c r="D4848" s="651"/>
      <c r="E4848" s="275" t="s">
        <v>102</v>
      </c>
      <c r="F4848" s="547"/>
      <c r="G4848" s="547"/>
      <c r="H4848" s="706"/>
      <c r="I4848" s="707"/>
      <c r="J4848" s="525" t="s">
        <v>17</v>
      </c>
      <c r="K4848" s="526"/>
      <c r="L4848" s="521" t="s">
        <v>18</v>
      </c>
      <c r="M4848" s="522"/>
      <c r="N4848" s="523" t="s">
        <v>19</v>
      </c>
      <c r="O4848" s="524" t="s">
        <v>8</v>
      </c>
      <c r="P4848" s="525" t="s">
        <v>26</v>
      </c>
      <c r="Q4848" s="526"/>
      <c r="R4848" s="521" t="s">
        <v>24</v>
      </c>
      <c r="S4848" s="522"/>
      <c r="T4848" s="523" t="s">
        <v>19</v>
      </c>
      <c r="U4848" s="524"/>
      <c r="V4848" s="309"/>
      <c r="W4848" s="309"/>
      <c r="X4848" s="689"/>
      <c r="Y4848" s="690"/>
      <c r="Z4848" s="689"/>
      <c r="AA4848" s="690"/>
      <c r="AB4848" s="689"/>
      <c r="AC4848" s="690"/>
      <c r="AD4848" s="525" t="s">
        <v>48</v>
      </c>
      <c r="AE4848" s="526"/>
      <c r="AF4848" s="521" t="s">
        <v>23</v>
      </c>
      <c r="AG4848" s="522" t="s">
        <v>3</v>
      </c>
      <c r="AH4848" s="563" t="s">
        <v>5</v>
      </c>
      <c r="AI4848" s="564"/>
      <c r="AJ4848" s="525" t="s">
        <v>48</v>
      </c>
      <c r="AK4848" s="526"/>
      <c r="AL4848" s="521" t="s">
        <v>23</v>
      </c>
      <c r="AM4848" s="522" t="s">
        <v>3</v>
      </c>
      <c r="AN4848" s="563" t="s">
        <v>5</v>
      </c>
      <c r="AO4848" s="564"/>
      <c r="AP4848" s="525" t="s">
        <v>48</v>
      </c>
      <c r="AQ4848" s="526"/>
      <c r="AR4848" s="521" t="s">
        <v>23</v>
      </c>
      <c r="AS4848" s="522" t="s">
        <v>3</v>
      </c>
      <c r="AT4848" s="563" t="s">
        <v>5</v>
      </c>
      <c r="AU4848" s="564"/>
      <c r="AV4848" s="525" t="s">
        <v>48</v>
      </c>
      <c r="AW4848" s="526"/>
      <c r="AX4848" s="521" t="s">
        <v>23</v>
      </c>
      <c r="AY4848" s="522" t="s">
        <v>3</v>
      </c>
      <c r="AZ4848" s="563" t="s">
        <v>5</v>
      </c>
      <c r="BA4848" s="564"/>
      <c r="BB4848" s="525" t="s">
        <v>48</v>
      </c>
      <c r="BC4848" s="526"/>
      <c r="BD4848" s="521" t="s">
        <v>23</v>
      </c>
      <c r="BE4848" s="522" t="s">
        <v>3</v>
      </c>
      <c r="BF4848" s="563" t="s">
        <v>5</v>
      </c>
      <c r="BG4848" s="564"/>
      <c r="BH4848" s="525" t="s">
        <v>48</v>
      </c>
      <c r="BI4848" s="526"/>
      <c r="BJ4848" s="521" t="s">
        <v>23</v>
      </c>
      <c r="BK4848" s="522" t="s">
        <v>3</v>
      </c>
      <c r="BL4848" s="563" t="s">
        <v>5</v>
      </c>
      <c r="BM4848" s="564"/>
      <c r="BN4848" s="560"/>
      <c r="BO4848" s="561"/>
      <c r="BP4848" s="562"/>
      <c r="BQ4848" s="692"/>
      <c r="BR4848" s="692"/>
      <c r="BS4848" s="692"/>
      <c r="BT4848" s="274"/>
      <c r="BU4848" s="274"/>
      <c r="BV4848" s="271"/>
    </row>
    <row r="4849" spans="1:74" ht="23.85" hidden="1" customHeight="1" x14ac:dyDescent="0.35">
      <c r="A4849" s="276"/>
      <c r="B4849" s="570" t="str">
        <f>IF(ROSTER!B$8="","",ROSTER!B$8)</f>
        <v/>
      </c>
      <c r="C4849" s="572" t="str">
        <f>IF(ROSTER!C$8="","",ROSTER!C$8)</f>
        <v/>
      </c>
      <c r="D4849" s="573"/>
      <c r="E4849" s="574"/>
      <c r="F4849" s="576">
        <f>IF(E4849="y",1,IF(E4849="S",1,0))</f>
        <v>0</v>
      </c>
      <c r="G4849" s="582">
        <f>IF(E4849="S",1,0)</f>
        <v>0</v>
      </c>
      <c r="H4849" s="578"/>
      <c r="I4849" s="543"/>
      <c r="J4849" s="542"/>
      <c r="K4849" s="580"/>
      <c r="L4849" s="584"/>
      <c r="M4849" s="585"/>
      <c r="N4849" s="588">
        <f>L4849+J4849</f>
        <v>0</v>
      </c>
      <c r="O4849" s="589"/>
      <c r="P4849" s="542"/>
      <c r="Q4849" s="580"/>
      <c r="R4849" s="584"/>
      <c r="S4849" s="585"/>
      <c r="T4849" s="588">
        <f>R4849-P4849</f>
        <v>0</v>
      </c>
      <c r="U4849" s="589"/>
      <c r="V4849" s="310"/>
      <c r="W4849" s="310"/>
      <c r="X4849" s="578"/>
      <c r="Y4849" s="543"/>
      <c r="Z4849" s="542"/>
      <c r="AA4849" s="543"/>
      <c r="AB4849" s="542"/>
      <c r="AC4849" s="543"/>
      <c r="AD4849" s="542"/>
      <c r="AE4849" s="580"/>
      <c r="AF4849" s="584"/>
      <c r="AG4849" s="585"/>
      <c r="AH4849" s="595">
        <f>IF(AD4849=0,0,(AF4849/AD4849)*100)</f>
        <v>0</v>
      </c>
      <c r="AI4849" s="596"/>
      <c r="AJ4849" s="542"/>
      <c r="AK4849" s="580"/>
      <c r="AL4849" s="584"/>
      <c r="AM4849" s="585"/>
      <c r="AN4849" s="595">
        <f>IF(AJ4849=0,0,(AL4849/AJ4849)*100)</f>
        <v>0</v>
      </c>
      <c r="AO4849" s="596"/>
      <c r="AP4849" s="542"/>
      <c r="AQ4849" s="580"/>
      <c r="AR4849" s="584"/>
      <c r="AS4849" s="585"/>
      <c r="AT4849" s="595">
        <f>IF(AP4849=0,0,(AR4849/AP4849)*100)</f>
        <v>0</v>
      </c>
      <c r="AU4849" s="596"/>
      <c r="AV4849" s="599">
        <f>AD4849+AJ4849+AP4849</f>
        <v>0</v>
      </c>
      <c r="AW4849" s="600"/>
      <c r="AX4849" s="630">
        <f>AF4849+AL4849+AR4849</f>
        <v>0</v>
      </c>
      <c r="AY4849" s="631"/>
      <c r="AZ4849" s="595">
        <f>IF(AV4849=0,0,(AX4849/AV4849)*100)</f>
        <v>0</v>
      </c>
      <c r="BA4849" s="596"/>
      <c r="BB4849" s="542"/>
      <c r="BC4849" s="580"/>
      <c r="BD4849" s="584"/>
      <c r="BE4849" s="585"/>
      <c r="BF4849" s="595">
        <f>IF(BB4849=0,0,(BD4849/BB4849)*100)</f>
        <v>0</v>
      </c>
      <c r="BG4849" s="596"/>
      <c r="BH4849" s="599">
        <f>AV4849+BB4849</f>
        <v>0</v>
      </c>
      <c r="BI4849" s="600"/>
      <c r="BJ4849" s="630">
        <f>AX4849+BD4849</f>
        <v>0</v>
      </c>
      <c r="BK4849" s="631"/>
      <c r="BL4849" s="595">
        <f>IF(BH4849=0,0,(BJ4849/BH4849)*100)</f>
        <v>0</v>
      </c>
      <c r="BM4849" s="596"/>
      <c r="BN4849" s="656">
        <f>(AF4849*2)+(AL4849*2)+(AR4849*3)+BD4849</f>
        <v>0</v>
      </c>
      <c r="BO4849" s="657"/>
      <c r="BP4849" s="658"/>
      <c r="BQ4849" s="676">
        <f>IF(BS4849=0,0,50*BR4849/BS4849)</f>
        <v>0</v>
      </c>
      <c r="BR4849" s="662">
        <f>(BN4849*BU$11)+(N4849*BU$12)+(Z4849*BU$13)+(R4849*BU$14)+(X4849*BU$15)+(AB4849*BU$16)</f>
        <v>0</v>
      </c>
      <c r="BS4849" s="662">
        <f>((BB4849-BD4849)*BU$18)+((AV4849-AX4849)*BU$17)+(H4849*BU$19)+(P4849*BU$20)</f>
        <v>0</v>
      </c>
      <c r="BT4849" s="19" t="s">
        <v>75</v>
      </c>
      <c r="BU4849" s="277">
        <f>IF(BQ4844="B",'VALUE POINTS'!L$10,IF('GAME STATS'!BQ4844="C",'VALUE POINTS'!M$10,'VALUE POINTS'!K$10))</f>
        <v>1</v>
      </c>
      <c r="BV4849" s="278"/>
    </row>
    <row r="4850" spans="1:74" ht="23.85" hidden="1" customHeight="1" x14ac:dyDescent="0.35">
      <c r="A4850" s="276"/>
      <c r="B4850" s="571"/>
      <c r="C4850" s="642" t="str">
        <f>IF(ROSTER!D$8="","",ROSTER!D$8)</f>
        <v/>
      </c>
      <c r="D4850" s="643"/>
      <c r="E4850" s="575"/>
      <c r="F4850" s="577"/>
      <c r="G4850" s="583"/>
      <c r="H4850" s="579"/>
      <c r="I4850" s="545"/>
      <c r="J4850" s="544"/>
      <c r="K4850" s="581"/>
      <c r="L4850" s="586"/>
      <c r="M4850" s="587"/>
      <c r="N4850" s="592" t="s">
        <v>16</v>
      </c>
      <c r="O4850" s="603"/>
      <c r="P4850" s="544"/>
      <c r="Q4850" s="581"/>
      <c r="R4850" s="586"/>
      <c r="S4850" s="587"/>
      <c r="T4850" s="592" t="s">
        <v>16</v>
      </c>
      <c r="U4850" s="603"/>
      <c r="V4850" s="311"/>
      <c r="W4850" s="311"/>
      <c r="X4850" s="579"/>
      <c r="Y4850" s="545"/>
      <c r="Z4850" s="544"/>
      <c r="AA4850" s="545"/>
      <c r="AB4850" s="544"/>
      <c r="AC4850" s="545"/>
      <c r="AD4850" s="544"/>
      <c r="AE4850" s="581"/>
      <c r="AF4850" s="586"/>
      <c r="AG4850" s="587"/>
      <c r="AH4850" s="626"/>
      <c r="AI4850" s="627"/>
      <c r="AJ4850" s="544"/>
      <c r="AK4850" s="581"/>
      <c r="AL4850" s="586"/>
      <c r="AM4850" s="587"/>
      <c r="AN4850" s="626"/>
      <c r="AO4850" s="627"/>
      <c r="AP4850" s="544"/>
      <c r="AQ4850" s="581"/>
      <c r="AR4850" s="586"/>
      <c r="AS4850" s="587"/>
      <c r="AT4850" s="626"/>
      <c r="AU4850" s="627"/>
      <c r="AV4850" s="628"/>
      <c r="AW4850" s="629"/>
      <c r="AX4850" s="632"/>
      <c r="AY4850" s="633"/>
      <c r="AZ4850" s="626"/>
      <c r="BA4850" s="627"/>
      <c r="BB4850" s="544"/>
      <c r="BC4850" s="581"/>
      <c r="BD4850" s="586"/>
      <c r="BE4850" s="587"/>
      <c r="BF4850" s="626"/>
      <c r="BG4850" s="627"/>
      <c r="BH4850" s="628"/>
      <c r="BI4850" s="629"/>
      <c r="BJ4850" s="632"/>
      <c r="BK4850" s="633"/>
      <c r="BL4850" s="626"/>
      <c r="BM4850" s="627"/>
      <c r="BN4850" s="678"/>
      <c r="BO4850" s="679"/>
      <c r="BP4850" s="680"/>
      <c r="BQ4850" s="677"/>
      <c r="BR4850" s="663"/>
      <c r="BS4850" s="663"/>
      <c r="BT4850" s="19" t="s">
        <v>76</v>
      </c>
      <c r="BU4850" s="277">
        <f>IF(BQ4844="B",'VALUE POINTS'!L$11,IF('GAME STATS'!BQ4844="C",'VALUE POINTS'!M$11,'VALUE POINTS'!K$11))</f>
        <v>1</v>
      </c>
      <c r="BV4850" s="278"/>
    </row>
    <row r="4851" spans="1:74" ht="21.75" hidden="1" customHeight="1" x14ac:dyDescent="0.35">
      <c r="A4851" s="95"/>
      <c r="B4851" s="570" t="str">
        <f>IF(ROSTER!B$10="","",ROSTER!B$10)</f>
        <v/>
      </c>
      <c r="C4851" s="572" t="str">
        <f>IF(ROSTER!C$10="","",ROSTER!C$10)</f>
        <v/>
      </c>
      <c r="D4851" s="573"/>
      <c r="E4851" s="574"/>
      <c r="F4851" s="576">
        <f>IF(E4851="y",1,IF(E4851="S",1,0))</f>
        <v>0</v>
      </c>
      <c r="G4851" s="582">
        <f>IF(E4851="S",1,0)</f>
        <v>0</v>
      </c>
      <c r="H4851" s="578"/>
      <c r="I4851" s="543"/>
      <c r="J4851" s="542"/>
      <c r="K4851" s="580"/>
      <c r="L4851" s="584"/>
      <c r="M4851" s="585"/>
      <c r="N4851" s="588">
        <f>L4851+J4851</f>
        <v>0</v>
      </c>
      <c r="O4851" s="589"/>
      <c r="P4851" s="542"/>
      <c r="Q4851" s="580"/>
      <c r="R4851" s="584"/>
      <c r="S4851" s="585"/>
      <c r="T4851" s="588">
        <f>R4851-P4851</f>
        <v>0</v>
      </c>
      <c r="U4851" s="589"/>
      <c r="V4851" s="310"/>
      <c r="W4851" s="310"/>
      <c r="X4851" s="578"/>
      <c r="Y4851" s="543"/>
      <c r="Z4851" s="542"/>
      <c r="AA4851" s="543"/>
      <c r="AB4851" s="542"/>
      <c r="AC4851" s="543"/>
      <c r="AD4851" s="542"/>
      <c r="AE4851" s="580"/>
      <c r="AF4851" s="584"/>
      <c r="AG4851" s="585"/>
      <c r="AH4851" s="595">
        <f>IF(AD4851=0,0,(AF4851/AD4851)*100)</f>
        <v>0</v>
      </c>
      <c r="AI4851" s="596"/>
      <c r="AJ4851" s="542"/>
      <c r="AK4851" s="580"/>
      <c r="AL4851" s="584"/>
      <c r="AM4851" s="585"/>
      <c r="AN4851" s="595">
        <f>IF(AJ4851=0,0,(AL4851/AJ4851)*100)</f>
        <v>0</v>
      </c>
      <c r="AO4851" s="596"/>
      <c r="AP4851" s="542"/>
      <c r="AQ4851" s="580"/>
      <c r="AR4851" s="584"/>
      <c r="AS4851" s="585"/>
      <c r="AT4851" s="595">
        <f>IF(AP4851=0,0,(AR4851/AP4851)*100)</f>
        <v>0</v>
      </c>
      <c r="AU4851" s="596"/>
      <c r="AV4851" s="599">
        <f>AD4851+AJ4851+AP4851</f>
        <v>0</v>
      </c>
      <c r="AW4851" s="600"/>
      <c r="AX4851" s="630">
        <f>AF4851+AL4851+AR4851</f>
        <v>0</v>
      </c>
      <c r="AY4851" s="631"/>
      <c r="AZ4851" s="595">
        <f>IF(AV4851=0,0,(AX4851/AV4851)*100)</f>
        <v>0</v>
      </c>
      <c r="BA4851" s="596"/>
      <c r="BB4851" s="542"/>
      <c r="BC4851" s="580"/>
      <c r="BD4851" s="584"/>
      <c r="BE4851" s="585"/>
      <c r="BF4851" s="595">
        <f>IF(BB4851=0,0,(BD4851/BB4851)*100)</f>
        <v>0</v>
      </c>
      <c r="BG4851" s="596"/>
      <c r="BH4851" s="599">
        <f>AV4851+BB4851</f>
        <v>0</v>
      </c>
      <c r="BI4851" s="600"/>
      <c r="BJ4851" s="630">
        <f>AX4851+BD4851</f>
        <v>0</v>
      </c>
      <c r="BK4851" s="631"/>
      <c r="BL4851" s="595">
        <f>IF(BH4851=0,0,(BJ4851/BH4851)*100)</f>
        <v>0</v>
      </c>
      <c r="BM4851" s="596"/>
      <c r="BN4851" s="656">
        <f>(AF4851*2)+(AL4851*2)+(AR4851*3)+BD4851</f>
        <v>0</v>
      </c>
      <c r="BO4851" s="657"/>
      <c r="BP4851" s="658"/>
      <c r="BQ4851" s="676">
        <f>IF(BS4851=0,0,50*BR4851/BS4851)</f>
        <v>0</v>
      </c>
      <c r="BR4851" s="662">
        <f>(BN4851*BU$11)+(N4851*BU$12)+(Z4851*BU$13)+(R4851*BU$14)+(X4851*BU$15)+(AB4851*BU$16)</f>
        <v>0</v>
      </c>
      <c r="BS4851" s="662">
        <f>((BB4851-BD4851)*BU$18)+((AV4851-AX4851)*BU$17)+(H4851*BU$19)+(P4851*BU$20)</f>
        <v>0</v>
      </c>
      <c r="BT4851" s="19" t="s">
        <v>77</v>
      </c>
      <c r="BU4851" s="277">
        <f>IF(BQ4844="B",'VALUE POINTS'!L$12,IF('GAME STATS'!BQ4844="C",'VALUE POINTS'!M$12,'VALUE POINTS'!K$12))</f>
        <v>2</v>
      </c>
      <c r="BV4851" s="278"/>
    </row>
    <row r="4852" spans="1:74" ht="21.75" hidden="1" customHeight="1" x14ac:dyDescent="0.35">
      <c r="A4852" s="95"/>
      <c r="B4852" s="571"/>
      <c r="C4852" s="642" t="str">
        <f>IF(ROSTER!D$10="","",ROSTER!D$10)</f>
        <v/>
      </c>
      <c r="D4852" s="643"/>
      <c r="E4852" s="575"/>
      <c r="F4852" s="577"/>
      <c r="G4852" s="583"/>
      <c r="H4852" s="579"/>
      <c r="I4852" s="545"/>
      <c r="J4852" s="544"/>
      <c r="K4852" s="581"/>
      <c r="L4852" s="586"/>
      <c r="M4852" s="587"/>
      <c r="N4852" s="592" t="s">
        <v>16</v>
      </c>
      <c r="O4852" s="603"/>
      <c r="P4852" s="544"/>
      <c r="Q4852" s="581"/>
      <c r="R4852" s="586"/>
      <c r="S4852" s="587"/>
      <c r="T4852" s="592" t="s">
        <v>16</v>
      </c>
      <c r="U4852" s="603"/>
      <c r="V4852" s="311"/>
      <c r="W4852" s="311"/>
      <c r="X4852" s="579"/>
      <c r="Y4852" s="545"/>
      <c r="Z4852" s="544"/>
      <c r="AA4852" s="545"/>
      <c r="AB4852" s="544"/>
      <c r="AC4852" s="545"/>
      <c r="AD4852" s="544"/>
      <c r="AE4852" s="581"/>
      <c r="AF4852" s="586"/>
      <c r="AG4852" s="587"/>
      <c r="AH4852" s="626"/>
      <c r="AI4852" s="627"/>
      <c r="AJ4852" s="544"/>
      <c r="AK4852" s="581"/>
      <c r="AL4852" s="586"/>
      <c r="AM4852" s="587"/>
      <c r="AN4852" s="626"/>
      <c r="AO4852" s="627"/>
      <c r="AP4852" s="544"/>
      <c r="AQ4852" s="581"/>
      <c r="AR4852" s="586"/>
      <c r="AS4852" s="587"/>
      <c r="AT4852" s="626"/>
      <c r="AU4852" s="627"/>
      <c r="AV4852" s="628"/>
      <c r="AW4852" s="629"/>
      <c r="AX4852" s="632"/>
      <c r="AY4852" s="633"/>
      <c r="AZ4852" s="626"/>
      <c r="BA4852" s="627"/>
      <c r="BB4852" s="544"/>
      <c r="BC4852" s="581"/>
      <c r="BD4852" s="586"/>
      <c r="BE4852" s="587"/>
      <c r="BF4852" s="626"/>
      <c r="BG4852" s="627"/>
      <c r="BH4852" s="628"/>
      <c r="BI4852" s="629"/>
      <c r="BJ4852" s="632"/>
      <c r="BK4852" s="633"/>
      <c r="BL4852" s="626"/>
      <c r="BM4852" s="627"/>
      <c r="BN4852" s="678"/>
      <c r="BO4852" s="679"/>
      <c r="BP4852" s="680"/>
      <c r="BQ4852" s="677"/>
      <c r="BR4852" s="663"/>
      <c r="BS4852" s="663"/>
      <c r="BT4852" s="19" t="s">
        <v>78</v>
      </c>
      <c r="BU4852" s="277">
        <f>IF(BQ4844="B",'VALUE POINTS'!L$13,IF('GAME STATS'!BQ4844="C",'VALUE POINTS'!M$13,'VALUE POINTS'!K$13))</f>
        <v>2</v>
      </c>
      <c r="BV4852" s="278"/>
    </row>
    <row r="4853" spans="1:74" ht="21.75" hidden="1" customHeight="1" x14ac:dyDescent="0.35">
      <c r="A4853" s="95"/>
      <c r="B4853" s="570" t="str">
        <f>IF(ROSTER!B$12="","",ROSTER!B$12)</f>
        <v/>
      </c>
      <c r="C4853" s="572" t="str">
        <f>IF(ROSTER!C$12="","",ROSTER!C$12)</f>
        <v/>
      </c>
      <c r="D4853" s="573"/>
      <c r="E4853" s="574"/>
      <c r="F4853" s="576">
        <f>IF(E4853="y",1,IF(E4853="S",1,0))</f>
        <v>0</v>
      </c>
      <c r="G4853" s="582">
        <f>IF(E4853="S",1,0)</f>
        <v>0</v>
      </c>
      <c r="H4853" s="578"/>
      <c r="I4853" s="543"/>
      <c r="J4853" s="542"/>
      <c r="K4853" s="580"/>
      <c r="L4853" s="584"/>
      <c r="M4853" s="585"/>
      <c r="N4853" s="588">
        <f>L4853+J4853</f>
        <v>0</v>
      </c>
      <c r="O4853" s="589"/>
      <c r="P4853" s="542"/>
      <c r="Q4853" s="580"/>
      <c r="R4853" s="584"/>
      <c r="S4853" s="585"/>
      <c r="T4853" s="588">
        <f>R4853-P4853</f>
        <v>0</v>
      </c>
      <c r="U4853" s="589"/>
      <c r="V4853" s="310"/>
      <c r="W4853" s="310"/>
      <c r="X4853" s="578"/>
      <c r="Y4853" s="543"/>
      <c r="Z4853" s="542"/>
      <c r="AA4853" s="543"/>
      <c r="AB4853" s="542"/>
      <c r="AC4853" s="543"/>
      <c r="AD4853" s="542"/>
      <c r="AE4853" s="580"/>
      <c r="AF4853" s="584"/>
      <c r="AG4853" s="585"/>
      <c r="AH4853" s="595">
        <f>IF(AD4853=0,0,(AF4853/AD4853)*100)</f>
        <v>0</v>
      </c>
      <c r="AI4853" s="596"/>
      <c r="AJ4853" s="542"/>
      <c r="AK4853" s="580"/>
      <c r="AL4853" s="584"/>
      <c r="AM4853" s="585"/>
      <c r="AN4853" s="595">
        <f>IF(AJ4853=0,0,(AL4853/AJ4853)*100)</f>
        <v>0</v>
      </c>
      <c r="AO4853" s="596"/>
      <c r="AP4853" s="542"/>
      <c r="AQ4853" s="580"/>
      <c r="AR4853" s="584"/>
      <c r="AS4853" s="585"/>
      <c r="AT4853" s="595">
        <f>IF(AP4853=0,0,(AR4853/AP4853)*100)</f>
        <v>0</v>
      </c>
      <c r="AU4853" s="596"/>
      <c r="AV4853" s="599">
        <f>AD4853+AJ4853+AP4853</f>
        <v>0</v>
      </c>
      <c r="AW4853" s="600"/>
      <c r="AX4853" s="630">
        <f>AF4853+AL4853+AR4853</f>
        <v>0</v>
      </c>
      <c r="AY4853" s="631"/>
      <c r="AZ4853" s="595">
        <f>IF(AV4853=0,0,(AX4853/AV4853)*100)</f>
        <v>0</v>
      </c>
      <c r="BA4853" s="596"/>
      <c r="BB4853" s="542"/>
      <c r="BC4853" s="580"/>
      <c r="BD4853" s="584"/>
      <c r="BE4853" s="585"/>
      <c r="BF4853" s="595">
        <f>IF(BB4853=0,0,(BD4853/BB4853)*100)</f>
        <v>0</v>
      </c>
      <c r="BG4853" s="596"/>
      <c r="BH4853" s="599">
        <f>AV4853+BB4853</f>
        <v>0</v>
      </c>
      <c r="BI4853" s="600"/>
      <c r="BJ4853" s="630">
        <f>AX4853+BD4853</f>
        <v>0</v>
      </c>
      <c r="BK4853" s="631"/>
      <c r="BL4853" s="595">
        <f>IF(BH4853=0,0,(BJ4853/BH4853)*100)</f>
        <v>0</v>
      </c>
      <c r="BM4853" s="596"/>
      <c r="BN4853" s="656">
        <f>(AF4853*2)+(AL4853*2)+(AR4853*3)+BD4853</f>
        <v>0</v>
      </c>
      <c r="BO4853" s="657"/>
      <c r="BP4853" s="658"/>
      <c r="BQ4853" s="676">
        <f t="shared" ref="BQ4853" si="3454">IF(BS4853=0,0,50*BR4853/BS4853)</f>
        <v>0</v>
      </c>
      <c r="BR4853" s="662">
        <f>(BN4853*BU$11)+(N4853*BU$12)+(Z4853*BU$13)+(R4853*BU$14)+(X4853*BU$15)+(AB4853*BU$16)</f>
        <v>0</v>
      </c>
      <c r="BS4853" s="662">
        <f>((BB4853-BD4853)*BU$18)+((AV4853-AX4853)*BU$17)+(H4853*BU$19)+(P4853*BU$20)</f>
        <v>0</v>
      </c>
      <c r="BT4853" s="19" t="s">
        <v>79</v>
      </c>
      <c r="BU4853" s="277">
        <f>IF(BQ4844="B",'VALUE POINTS'!L$14,IF('GAME STATS'!BQ4844="C",'VALUE POINTS'!M$14,'VALUE POINTS'!K$14))</f>
        <v>2</v>
      </c>
      <c r="BV4853" s="278"/>
    </row>
    <row r="4854" spans="1:74" ht="21.75" hidden="1" customHeight="1" x14ac:dyDescent="0.35">
      <c r="A4854" s="95"/>
      <c r="B4854" s="571"/>
      <c r="C4854" s="642" t="str">
        <f>IF(ROSTER!D$12="","",ROSTER!D$12)</f>
        <v/>
      </c>
      <c r="D4854" s="643"/>
      <c r="E4854" s="575"/>
      <c r="F4854" s="577"/>
      <c r="G4854" s="583"/>
      <c r="H4854" s="579"/>
      <c r="I4854" s="545"/>
      <c r="J4854" s="544"/>
      <c r="K4854" s="581"/>
      <c r="L4854" s="586"/>
      <c r="M4854" s="587"/>
      <c r="N4854" s="592"/>
      <c r="O4854" s="603"/>
      <c r="P4854" s="544"/>
      <c r="Q4854" s="581"/>
      <c r="R4854" s="586"/>
      <c r="S4854" s="587"/>
      <c r="T4854" s="592"/>
      <c r="U4854" s="603"/>
      <c r="V4854" s="311"/>
      <c r="W4854" s="311"/>
      <c r="X4854" s="579"/>
      <c r="Y4854" s="545"/>
      <c r="Z4854" s="544"/>
      <c r="AA4854" s="545"/>
      <c r="AB4854" s="544"/>
      <c r="AC4854" s="545"/>
      <c r="AD4854" s="544"/>
      <c r="AE4854" s="581"/>
      <c r="AF4854" s="586"/>
      <c r="AG4854" s="587"/>
      <c r="AH4854" s="626"/>
      <c r="AI4854" s="627"/>
      <c r="AJ4854" s="544"/>
      <c r="AK4854" s="581"/>
      <c r="AL4854" s="586"/>
      <c r="AM4854" s="587"/>
      <c r="AN4854" s="626"/>
      <c r="AO4854" s="627"/>
      <c r="AP4854" s="544"/>
      <c r="AQ4854" s="581"/>
      <c r="AR4854" s="586"/>
      <c r="AS4854" s="587"/>
      <c r="AT4854" s="626"/>
      <c r="AU4854" s="627"/>
      <c r="AV4854" s="628"/>
      <c r="AW4854" s="629"/>
      <c r="AX4854" s="632"/>
      <c r="AY4854" s="633"/>
      <c r="AZ4854" s="626"/>
      <c r="BA4854" s="627"/>
      <c r="BB4854" s="544"/>
      <c r="BC4854" s="581"/>
      <c r="BD4854" s="586"/>
      <c r="BE4854" s="587"/>
      <c r="BF4854" s="626"/>
      <c r="BG4854" s="627"/>
      <c r="BH4854" s="628"/>
      <c r="BI4854" s="629"/>
      <c r="BJ4854" s="632"/>
      <c r="BK4854" s="633"/>
      <c r="BL4854" s="626"/>
      <c r="BM4854" s="627"/>
      <c r="BN4854" s="678"/>
      <c r="BO4854" s="679"/>
      <c r="BP4854" s="680"/>
      <c r="BQ4854" s="677"/>
      <c r="BR4854" s="663"/>
      <c r="BS4854" s="663"/>
      <c r="BT4854" s="19" t="s">
        <v>80</v>
      </c>
      <c r="BU4854" s="277">
        <f>IF(BQ4844="B",'VALUE POINTS'!L$15,IF('GAME STATS'!BQ4844="C",'VALUE POINTS'!M$15,'VALUE POINTS'!K$15))</f>
        <v>2</v>
      </c>
      <c r="BV4854" s="278"/>
    </row>
    <row r="4855" spans="1:74" ht="21.75" hidden="1" customHeight="1" x14ac:dyDescent="0.35">
      <c r="A4855" s="95"/>
      <c r="B4855" s="570" t="str">
        <f>IF(ROSTER!B$14="","",ROSTER!B$14)</f>
        <v/>
      </c>
      <c r="C4855" s="572" t="str">
        <f>IF(ROSTER!C$14="","",ROSTER!C$14)</f>
        <v/>
      </c>
      <c r="D4855" s="573"/>
      <c r="E4855" s="574"/>
      <c r="F4855" s="576">
        <f>IF(E4855="y",1,IF(E4855="S",1,0))</f>
        <v>0</v>
      </c>
      <c r="G4855" s="582">
        <f>IF(E4855="S",1,0)</f>
        <v>0</v>
      </c>
      <c r="H4855" s="578"/>
      <c r="I4855" s="543"/>
      <c r="J4855" s="542"/>
      <c r="K4855" s="580"/>
      <c r="L4855" s="584"/>
      <c r="M4855" s="585"/>
      <c r="N4855" s="588">
        <f>L4855+J4855</f>
        <v>0</v>
      </c>
      <c r="O4855" s="589"/>
      <c r="P4855" s="542"/>
      <c r="Q4855" s="580"/>
      <c r="R4855" s="584"/>
      <c r="S4855" s="585"/>
      <c r="T4855" s="588">
        <f>R4855-P4855</f>
        <v>0</v>
      </c>
      <c r="U4855" s="589"/>
      <c r="V4855" s="310"/>
      <c r="W4855" s="310"/>
      <c r="X4855" s="578"/>
      <c r="Y4855" s="543"/>
      <c r="Z4855" s="542"/>
      <c r="AA4855" s="543"/>
      <c r="AB4855" s="542"/>
      <c r="AC4855" s="543"/>
      <c r="AD4855" s="542"/>
      <c r="AE4855" s="580"/>
      <c r="AF4855" s="584"/>
      <c r="AG4855" s="585"/>
      <c r="AH4855" s="595">
        <f>IF(AD4855=0,0,(AF4855/AD4855)*100)</f>
        <v>0</v>
      </c>
      <c r="AI4855" s="596"/>
      <c r="AJ4855" s="542"/>
      <c r="AK4855" s="580"/>
      <c r="AL4855" s="584"/>
      <c r="AM4855" s="585"/>
      <c r="AN4855" s="595">
        <f>IF(AJ4855=0,0,(AL4855/AJ4855)*100)</f>
        <v>0</v>
      </c>
      <c r="AO4855" s="596"/>
      <c r="AP4855" s="542"/>
      <c r="AQ4855" s="580"/>
      <c r="AR4855" s="584"/>
      <c r="AS4855" s="585"/>
      <c r="AT4855" s="595">
        <f>IF(AP4855=0,0,(AR4855/AP4855)*100)</f>
        <v>0</v>
      </c>
      <c r="AU4855" s="596"/>
      <c r="AV4855" s="599">
        <f>AD4855+AJ4855+AP4855</f>
        <v>0</v>
      </c>
      <c r="AW4855" s="600"/>
      <c r="AX4855" s="630">
        <f>AF4855+AL4855+AR4855</f>
        <v>0</v>
      </c>
      <c r="AY4855" s="631"/>
      <c r="AZ4855" s="595">
        <f>IF(AV4855=0,0,(AX4855/AV4855)*100)</f>
        <v>0</v>
      </c>
      <c r="BA4855" s="596"/>
      <c r="BB4855" s="542"/>
      <c r="BC4855" s="580"/>
      <c r="BD4855" s="584"/>
      <c r="BE4855" s="585"/>
      <c r="BF4855" s="595">
        <f>IF(BB4855=0,0,(BD4855/BB4855)*100)</f>
        <v>0</v>
      </c>
      <c r="BG4855" s="596"/>
      <c r="BH4855" s="599">
        <f>AV4855+BB4855</f>
        <v>0</v>
      </c>
      <c r="BI4855" s="600"/>
      <c r="BJ4855" s="630">
        <f>AX4855+BD4855</f>
        <v>0</v>
      </c>
      <c r="BK4855" s="631"/>
      <c r="BL4855" s="595">
        <f>IF(BH4855=0,0,(BJ4855/BH4855)*100)</f>
        <v>0</v>
      </c>
      <c r="BM4855" s="596"/>
      <c r="BN4855" s="656">
        <f>(AF4855*2)+(AL4855*2)+(AR4855*3)+BD4855</f>
        <v>0</v>
      </c>
      <c r="BO4855" s="657"/>
      <c r="BP4855" s="658"/>
      <c r="BQ4855" s="676">
        <f t="shared" ref="BQ4855" si="3455">IF(BS4855=0,0,50*BR4855/BS4855)</f>
        <v>0</v>
      </c>
      <c r="BR4855" s="662">
        <f>(BN4855*BU$11)+(N4855*BU$12)+(Z4855*BU$13)+(R4855*BU$14)+(X4855*BU$15)+(AB4855*BU$16)</f>
        <v>0</v>
      </c>
      <c r="BS4855" s="662">
        <f>((BB4855-BD4855)*BU$18)+((AV4855-AX4855)*BU$17)+(H4855*BU$19)+(P4855*BU$20)</f>
        <v>0</v>
      </c>
      <c r="BT4855" s="19" t="s">
        <v>81</v>
      </c>
      <c r="BU4855" s="277">
        <f>IF(BQ4844="B",'VALUE POINTS'!L$16,IF('GAME STATS'!BQ4844="C",'VALUE POINTS'!M$16,'VALUE POINTS'!K$16))</f>
        <v>2</v>
      </c>
      <c r="BV4855" s="278"/>
    </row>
    <row r="4856" spans="1:74" ht="21.75" hidden="1" customHeight="1" x14ac:dyDescent="0.35">
      <c r="A4856" s="95"/>
      <c r="B4856" s="571"/>
      <c r="C4856" s="642" t="str">
        <f>IF(ROSTER!D$14="","",ROSTER!D$14)</f>
        <v/>
      </c>
      <c r="D4856" s="643"/>
      <c r="E4856" s="575"/>
      <c r="F4856" s="577"/>
      <c r="G4856" s="583"/>
      <c r="H4856" s="579"/>
      <c r="I4856" s="545"/>
      <c r="J4856" s="544"/>
      <c r="K4856" s="581"/>
      <c r="L4856" s="586"/>
      <c r="M4856" s="587"/>
      <c r="N4856" s="592"/>
      <c r="O4856" s="603"/>
      <c r="P4856" s="544"/>
      <c r="Q4856" s="581"/>
      <c r="R4856" s="586"/>
      <c r="S4856" s="587"/>
      <c r="T4856" s="592"/>
      <c r="U4856" s="603"/>
      <c r="V4856" s="311"/>
      <c r="W4856" s="311"/>
      <c r="X4856" s="579"/>
      <c r="Y4856" s="545"/>
      <c r="Z4856" s="544"/>
      <c r="AA4856" s="545"/>
      <c r="AB4856" s="544"/>
      <c r="AC4856" s="545"/>
      <c r="AD4856" s="544"/>
      <c r="AE4856" s="581"/>
      <c r="AF4856" s="586"/>
      <c r="AG4856" s="587"/>
      <c r="AH4856" s="626"/>
      <c r="AI4856" s="627"/>
      <c r="AJ4856" s="544"/>
      <c r="AK4856" s="581"/>
      <c r="AL4856" s="586"/>
      <c r="AM4856" s="587"/>
      <c r="AN4856" s="626"/>
      <c r="AO4856" s="627"/>
      <c r="AP4856" s="544"/>
      <c r="AQ4856" s="581"/>
      <c r="AR4856" s="586"/>
      <c r="AS4856" s="587"/>
      <c r="AT4856" s="626"/>
      <c r="AU4856" s="627"/>
      <c r="AV4856" s="628"/>
      <c r="AW4856" s="629"/>
      <c r="AX4856" s="632"/>
      <c r="AY4856" s="633"/>
      <c r="AZ4856" s="626"/>
      <c r="BA4856" s="627"/>
      <c r="BB4856" s="544"/>
      <c r="BC4856" s="581"/>
      <c r="BD4856" s="586"/>
      <c r="BE4856" s="587"/>
      <c r="BF4856" s="626"/>
      <c r="BG4856" s="627"/>
      <c r="BH4856" s="628"/>
      <c r="BI4856" s="629"/>
      <c r="BJ4856" s="632"/>
      <c r="BK4856" s="633"/>
      <c r="BL4856" s="626"/>
      <c r="BM4856" s="627"/>
      <c r="BN4856" s="678"/>
      <c r="BO4856" s="679"/>
      <c r="BP4856" s="680"/>
      <c r="BQ4856" s="677"/>
      <c r="BR4856" s="663"/>
      <c r="BS4856" s="663"/>
      <c r="BT4856" s="19" t="s">
        <v>82</v>
      </c>
      <c r="BU4856" s="277">
        <f>IF(BQ4844="B",'VALUE POINTS'!L$17,IF('GAME STATS'!BQ4844="C",'VALUE POINTS'!M$17,'VALUE POINTS'!K$17))</f>
        <v>1</v>
      </c>
      <c r="BV4856" s="278"/>
    </row>
    <row r="4857" spans="1:74" ht="21.75" hidden="1" customHeight="1" x14ac:dyDescent="0.35">
      <c r="A4857" s="95"/>
      <c r="B4857" s="570" t="str">
        <f>IF(ROSTER!B$16="","",ROSTER!B$16)</f>
        <v/>
      </c>
      <c r="C4857" s="572" t="str">
        <f>IF(ROSTER!C$16="","",ROSTER!C$16)</f>
        <v/>
      </c>
      <c r="D4857" s="573"/>
      <c r="E4857" s="574"/>
      <c r="F4857" s="576">
        <f>IF(E4857="y",1,IF(E4857="S",1,0))</f>
        <v>0</v>
      </c>
      <c r="G4857" s="582">
        <f>IF(E4857="S",1,0)</f>
        <v>0</v>
      </c>
      <c r="H4857" s="578"/>
      <c r="I4857" s="543"/>
      <c r="J4857" s="542"/>
      <c r="K4857" s="580"/>
      <c r="L4857" s="584"/>
      <c r="M4857" s="585"/>
      <c r="N4857" s="588">
        <f>L4857+J4857</f>
        <v>0</v>
      </c>
      <c r="O4857" s="589"/>
      <c r="P4857" s="542"/>
      <c r="Q4857" s="580"/>
      <c r="R4857" s="584"/>
      <c r="S4857" s="585"/>
      <c r="T4857" s="588">
        <f>R4857-P4857</f>
        <v>0</v>
      </c>
      <c r="U4857" s="589"/>
      <c r="V4857" s="310"/>
      <c r="W4857" s="310"/>
      <c r="X4857" s="578"/>
      <c r="Y4857" s="543"/>
      <c r="Z4857" s="542"/>
      <c r="AA4857" s="543"/>
      <c r="AB4857" s="542"/>
      <c r="AC4857" s="543"/>
      <c r="AD4857" s="542"/>
      <c r="AE4857" s="580"/>
      <c r="AF4857" s="584"/>
      <c r="AG4857" s="585"/>
      <c r="AH4857" s="595">
        <f>IF(AD4857=0,0,(AF4857/AD4857)*100)</f>
        <v>0</v>
      </c>
      <c r="AI4857" s="596"/>
      <c r="AJ4857" s="542"/>
      <c r="AK4857" s="580"/>
      <c r="AL4857" s="584"/>
      <c r="AM4857" s="585"/>
      <c r="AN4857" s="595">
        <f>IF(AJ4857=0,0,(AL4857/AJ4857)*100)</f>
        <v>0</v>
      </c>
      <c r="AO4857" s="596"/>
      <c r="AP4857" s="542"/>
      <c r="AQ4857" s="580"/>
      <c r="AR4857" s="584"/>
      <c r="AS4857" s="585"/>
      <c r="AT4857" s="595">
        <f>IF(AP4857=0,0,(AR4857/AP4857)*100)</f>
        <v>0</v>
      </c>
      <c r="AU4857" s="596"/>
      <c r="AV4857" s="599">
        <f>AD4857+AJ4857+AP4857</f>
        <v>0</v>
      </c>
      <c r="AW4857" s="600"/>
      <c r="AX4857" s="630">
        <f>AF4857+AL4857+AR4857</f>
        <v>0</v>
      </c>
      <c r="AY4857" s="631"/>
      <c r="AZ4857" s="595">
        <f>IF(AV4857=0,0,(AX4857/AV4857)*100)</f>
        <v>0</v>
      </c>
      <c r="BA4857" s="596"/>
      <c r="BB4857" s="542"/>
      <c r="BC4857" s="580"/>
      <c r="BD4857" s="584"/>
      <c r="BE4857" s="585"/>
      <c r="BF4857" s="595">
        <f>IF(BB4857=0,0,(BD4857/BB4857)*100)</f>
        <v>0</v>
      </c>
      <c r="BG4857" s="596"/>
      <c r="BH4857" s="599">
        <f>AV4857+BB4857</f>
        <v>0</v>
      </c>
      <c r="BI4857" s="600"/>
      <c r="BJ4857" s="630">
        <f>AX4857+BD4857</f>
        <v>0</v>
      </c>
      <c r="BK4857" s="631"/>
      <c r="BL4857" s="595">
        <f>IF(BH4857=0,0,(BJ4857/BH4857)*100)</f>
        <v>0</v>
      </c>
      <c r="BM4857" s="596"/>
      <c r="BN4857" s="656">
        <f>(AF4857*2)+(AL4857*2)+(AR4857*3)+BD4857</f>
        <v>0</v>
      </c>
      <c r="BO4857" s="657"/>
      <c r="BP4857" s="658"/>
      <c r="BQ4857" s="676">
        <f t="shared" ref="BQ4857" si="3456">IF(BS4857=0,0,50*BR4857/BS4857)</f>
        <v>0</v>
      </c>
      <c r="BR4857" s="662">
        <f>(BN4857*BU$11)+(N4857*BU$12)+(Z4857*BU$13)+(R4857*BU$14)+(X4857*BU$15)+(AB4857*BU$16)</f>
        <v>0</v>
      </c>
      <c r="BS4857" s="662">
        <f>((BB4857-BD4857)*BU$18)+((AV4857-AX4857)*BU$17)+(H4857*BU$19)+(P4857*BU$20)</f>
        <v>0</v>
      </c>
      <c r="BT4857" s="19" t="s">
        <v>83</v>
      </c>
      <c r="BU4857" s="277">
        <f>IF(BQ4844="B",'VALUE POINTS'!L$18,IF('GAME STATS'!BQ4844="C",'VALUE POINTS'!M$18,'VALUE POINTS'!K$18))</f>
        <v>2</v>
      </c>
      <c r="BV4857" s="278"/>
    </row>
    <row r="4858" spans="1:74" ht="21.75" hidden="1" customHeight="1" x14ac:dyDescent="0.35">
      <c r="A4858" s="95"/>
      <c r="B4858" s="571"/>
      <c r="C4858" s="642" t="str">
        <f>IF(ROSTER!D$16="","",ROSTER!D$16)</f>
        <v/>
      </c>
      <c r="D4858" s="643"/>
      <c r="E4858" s="575"/>
      <c r="F4858" s="577"/>
      <c r="G4858" s="583"/>
      <c r="H4858" s="579"/>
      <c r="I4858" s="545"/>
      <c r="J4858" s="544"/>
      <c r="K4858" s="581"/>
      <c r="L4858" s="586"/>
      <c r="M4858" s="587"/>
      <c r="N4858" s="592"/>
      <c r="O4858" s="603"/>
      <c r="P4858" s="544"/>
      <c r="Q4858" s="581"/>
      <c r="R4858" s="586"/>
      <c r="S4858" s="587"/>
      <c r="T4858" s="592"/>
      <c r="U4858" s="603"/>
      <c r="V4858" s="311"/>
      <c r="W4858" s="311"/>
      <c r="X4858" s="579"/>
      <c r="Y4858" s="545"/>
      <c r="Z4858" s="544"/>
      <c r="AA4858" s="545"/>
      <c r="AB4858" s="544"/>
      <c r="AC4858" s="545"/>
      <c r="AD4858" s="544"/>
      <c r="AE4858" s="581"/>
      <c r="AF4858" s="586"/>
      <c r="AG4858" s="587"/>
      <c r="AH4858" s="626"/>
      <c r="AI4858" s="627"/>
      <c r="AJ4858" s="544"/>
      <c r="AK4858" s="581"/>
      <c r="AL4858" s="586"/>
      <c r="AM4858" s="587"/>
      <c r="AN4858" s="626"/>
      <c r="AO4858" s="627"/>
      <c r="AP4858" s="544"/>
      <c r="AQ4858" s="581"/>
      <c r="AR4858" s="586"/>
      <c r="AS4858" s="587"/>
      <c r="AT4858" s="626"/>
      <c r="AU4858" s="627"/>
      <c r="AV4858" s="628"/>
      <c r="AW4858" s="629"/>
      <c r="AX4858" s="632"/>
      <c r="AY4858" s="633"/>
      <c r="AZ4858" s="626"/>
      <c r="BA4858" s="627"/>
      <c r="BB4858" s="544"/>
      <c r="BC4858" s="581"/>
      <c r="BD4858" s="586"/>
      <c r="BE4858" s="587"/>
      <c r="BF4858" s="626"/>
      <c r="BG4858" s="627"/>
      <c r="BH4858" s="628"/>
      <c r="BI4858" s="629"/>
      <c r="BJ4858" s="632"/>
      <c r="BK4858" s="633"/>
      <c r="BL4858" s="626"/>
      <c r="BM4858" s="627"/>
      <c r="BN4858" s="678"/>
      <c r="BO4858" s="679"/>
      <c r="BP4858" s="680"/>
      <c r="BQ4858" s="677"/>
      <c r="BR4858" s="663"/>
      <c r="BS4858" s="663"/>
      <c r="BT4858" s="19" t="s">
        <v>84</v>
      </c>
      <c r="BU4858" s="277">
        <f>IF(BQ4844="B",'VALUE POINTS'!L$19,IF('GAME STATS'!BQ4844="C",'VALUE POINTS'!M$19,'VALUE POINTS'!K$19))</f>
        <v>2</v>
      </c>
      <c r="BV4858" s="278"/>
    </row>
    <row r="4859" spans="1:74" ht="21.75" hidden="1" customHeight="1" x14ac:dyDescent="0.25">
      <c r="A4859" s="95"/>
      <c r="B4859" s="570" t="str">
        <f>IF(ROSTER!B$18="","",ROSTER!B$18)</f>
        <v/>
      </c>
      <c r="C4859" s="572" t="str">
        <f>IF(ROSTER!C$18="","",ROSTER!C$18)</f>
        <v/>
      </c>
      <c r="D4859" s="573"/>
      <c r="E4859" s="574"/>
      <c r="F4859" s="576">
        <f>IF(E4859="y",1,IF(E4859="S",1,0))</f>
        <v>0</v>
      </c>
      <c r="G4859" s="582">
        <f>IF(E4859="S",1,0)</f>
        <v>0</v>
      </c>
      <c r="H4859" s="578"/>
      <c r="I4859" s="543"/>
      <c r="J4859" s="542"/>
      <c r="K4859" s="580"/>
      <c r="L4859" s="584"/>
      <c r="M4859" s="585"/>
      <c r="N4859" s="588">
        <f>L4859+J4859</f>
        <v>0</v>
      </c>
      <c r="O4859" s="589"/>
      <c r="P4859" s="542"/>
      <c r="Q4859" s="580"/>
      <c r="R4859" s="584"/>
      <c r="S4859" s="585"/>
      <c r="T4859" s="588">
        <f>R4859-P4859</f>
        <v>0</v>
      </c>
      <c r="U4859" s="589"/>
      <c r="V4859" s="310"/>
      <c r="W4859" s="310"/>
      <c r="X4859" s="578"/>
      <c r="Y4859" s="543"/>
      <c r="Z4859" s="542"/>
      <c r="AA4859" s="543"/>
      <c r="AB4859" s="542"/>
      <c r="AC4859" s="543"/>
      <c r="AD4859" s="542"/>
      <c r="AE4859" s="580"/>
      <c r="AF4859" s="584"/>
      <c r="AG4859" s="585"/>
      <c r="AH4859" s="595">
        <f>IF(AD4859=0,0,(AF4859/AD4859)*100)</f>
        <v>0</v>
      </c>
      <c r="AI4859" s="596"/>
      <c r="AJ4859" s="542"/>
      <c r="AK4859" s="580"/>
      <c r="AL4859" s="584"/>
      <c r="AM4859" s="585"/>
      <c r="AN4859" s="595">
        <f>IF(AJ4859=0,0,(AL4859/AJ4859)*100)</f>
        <v>0</v>
      </c>
      <c r="AO4859" s="596"/>
      <c r="AP4859" s="542"/>
      <c r="AQ4859" s="580"/>
      <c r="AR4859" s="584"/>
      <c r="AS4859" s="585"/>
      <c r="AT4859" s="595">
        <f>IF(AP4859=0,0,(AR4859/AP4859)*100)</f>
        <v>0</v>
      </c>
      <c r="AU4859" s="596"/>
      <c r="AV4859" s="599">
        <f>AD4859+AJ4859+AP4859</f>
        <v>0</v>
      </c>
      <c r="AW4859" s="600"/>
      <c r="AX4859" s="630">
        <f>AF4859+AL4859+AR4859</f>
        <v>0</v>
      </c>
      <c r="AY4859" s="631"/>
      <c r="AZ4859" s="595">
        <f>IF(AV4859=0,0,(AX4859/AV4859)*100)</f>
        <v>0</v>
      </c>
      <c r="BA4859" s="596"/>
      <c r="BB4859" s="542"/>
      <c r="BC4859" s="580"/>
      <c r="BD4859" s="584"/>
      <c r="BE4859" s="585"/>
      <c r="BF4859" s="595">
        <f>IF(BB4859=0,0,(BD4859/BB4859)*100)</f>
        <v>0</v>
      </c>
      <c r="BG4859" s="596"/>
      <c r="BH4859" s="599">
        <f>AV4859+BB4859</f>
        <v>0</v>
      </c>
      <c r="BI4859" s="600"/>
      <c r="BJ4859" s="630">
        <f>AX4859+BD4859</f>
        <v>0</v>
      </c>
      <c r="BK4859" s="631"/>
      <c r="BL4859" s="595">
        <f>IF(BH4859=0,0,(BJ4859/BH4859)*100)</f>
        <v>0</v>
      </c>
      <c r="BM4859" s="596"/>
      <c r="BN4859" s="656">
        <f>(AF4859*2)+(AL4859*2)+(AR4859*3)+BD4859</f>
        <v>0</v>
      </c>
      <c r="BO4859" s="657"/>
      <c r="BP4859" s="658"/>
      <c r="BQ4859" s="676">
        <f t="shared" ref="BQ4859" si="3457">IF(BS4859=0,0,50*BR4859/BS4859)</f>
        <v>0</v>
      </c>
      <c r="BR4859" s="662">
        <f>(BN4859*BU$11)+(N4859*BU$12)+(Z4859*BU$13)+(R4859*BU$14)+(X4859*BU$15)+(AB4859*BU$16)</f>
        <v>0</v>
      </c>
      <c r="BS4859" s="662">
        <f>((BB4859-BD4859)*BU$18)+((AV4859-AX4859)*BU$17)+(H4859*BU$19)+(P4859*BU$20)</f>
        <v>0</v>
      </c>
      <c r="BT4859" s="15"/>
      <c r="BU4859" s="15"/>
      <c r="BV4859" s="278"/>
    </row>
    <row r="4860" spans="1:74" ht="21.75" hidden="1" customHeight="1" x14ac:dyDescent="0.25">
      <c r="A4860" s="95"/>
      <c r="B4860" s="571"/>
      <c r="C4860" s="642" t="str">
        <f>IF(ROSTER!D$18="","",ROSTER!D$18)</f>
        <v/>
      </c>
      <c r="D4860" s="643"/>
      <c r="E4860" s="575"/>
      <c r="F4860" s="577"/>
      <c r="G4860" s="583"/>
      <c r="H4860" s="579"/>
      <c r="I4860" s="545"/>
      <c r="J4860" s="544"/>
      <c r="K4860" s="581"/>
      <c r="L4860" s="586"/>
      <c r="M4860" s="587"/>
      <c r="N4860" s="592"/>
      <c r="O4860" s="603"/>
      <c r="P4860" s="544"/>
      <c r="Q4860" s="581"/>
      <c r="R4860" s="586"/>
      <c r="S4860" s="587"/>
      <c r="T4860" s="592"/>
      <c r="U4860" s="603"/>
      <c r="V4860" s="311"/>
      <c r="W4860" s="311"/>
      <c r="X4860" s="579"/>
      <c r="Y4860" s="545"/>
      <c r="Z4860" s="544"/>
      <c r="AA4860" s="545"/>
      <c r="AB4860" s="544"/>
      <c r="AC4860" s="545"/>
      <c r="AD4860" s="544"/>
      <c r="AE4860" s="581"/>
      <c r="AF4860" s="586"/>
      <c r="AG4860" s="587"/>
      <c r="AH4860" s="626"/>
      <c r="AI4860" s="627"/>
      <c r="AJ4860" s="544"/>
      <c r="AK4860" s="581"/>
      <c r="AL4860" s="586"/>
      <c r="AM4860" s="587"/>
      <c r="AN4860" s="626"/>
      <c r="AO4860" s="627"/>
      <c r="AP4860" s="544"/>
      <c r="AQ4860" s="581"/>
      <c r="AR4860" s="586"/>
      <c r="AS4860" s="587"/>
      <c r="AT4860" s="626"/>
      <c r="AU4860" s="627"/>
      <c r="AV4860" s="628"/>
      <c r="AW4860" s="629"/>
      <c r="AX4860" s="632"/>
      <c r="AY4860" s="633"/>
      <c r="AZ4860" s="626"/>
      <c r="BA4860" s="627"/>
      <c r="BB4860" s="544"/>
      <c r="BC4860" s="581"/>
      <c r="BD4860" s="586"/>
      <c r="BE4860" s="587"/>
      <c r="BF4860" s="626"/>
      <c r="BG4860" s="627"/>
      <c r="BH4860" s="628"/>
      <c r="BI4860" s="629"/>
      <c r="BJ4860" s="632"/>
      <c r="BK4860" s="633"/>
      <c r="BL4860" s="626"/>
      <c r="BM4860" s="627"/>
      <c r="BN4860" s="678"/>
      <c r="BO4860" s="679"/>
      <c r="BP4860" s="680"/>
      <c r="BQ4860" s="677"/>
      <c r="BR4860" s="663"/>
      <c r="BS4860" s="663"/>
      <c r="BT4860" s="15"/>
      <c r="BU4860" s="15"/>
      <c r="BV4860" s="95"/>
    </row>
    <row r="4861" spans="1:74" ht="21.75" hidden="1" customHeight="1" x14ac:dyDescent="0.25">
      <c r="A4861" s="95"/>
      <c r="B4861" s="570" t="str">
        <f>IF(ROSTER!B$20="","",ROSTER!B$20)</f>
        <v/>
      </c>
      <c r="C4861" s="572" t="str">
        <f>IF(ROSTER!C$20="","",ROSTER!C$20)</f>
        <v/>
      </c>
      <c r="D4861" s="573"/>
      <c r="E4861" s="574"/>
      <c r="F4861" s="576">
        <f>IF(E4861="y",1,IF(E4861="S",1,0))</f>
        <v>0</v>
      </c>
      <c r="G4861" s="582">
        <f>IF(E4861="S",1,0)</f>
        <v>0</v>
      </c>
      <c r="H4861" s="578"/>
      <c r="I4861" s="543"/>
      <c r="J4861" s="542"/>
      <c r="K4861" s="580"/>
      <c r="L4861" s="584"/>
      <c r="M4861" s="585"/>
      <c r="N4861" s="588">
        <f>L4861+J4861</f>
        <v>0</v>
      </c>
      <c r="O4861" s="589"/>
      <c r="P4861" s="542"/>
      <c r="Q4861" s="580"/>
      <c r="R4861" s="584"/>
      <c r="S4861" s="585"/>
      <c r="T4861" s="588">
        <f>R4861-P4861</f>
        <v>0</v>
      </c>
      <c r="U4861" s="589"/>
      <c r="V4861" s="310"/>
      <c r="W4861" s="310"/>
      <c r="X4861" s="578"/>
      <c r="Y4861" s="543"/>
      <c r="Z4861" s="542"/>
      <c r="AA4861" s="543"/>
      <c r="AB4861" s="542"/>
      <c r="AC4861" s="543"/>
      <c r="AD4861" s="542"/>
      <c r="AE4861" s="580"/>
      <c r="AF4861" s="584"/>
      <c r="AG4861" s="585"/>
      <c r="AH4861" s="595">
        <f>IF(AD4861=0,0,(AF4861/AD4861)*100)</f>
        <v>0</v>
      </c>
      <c r="AI4861" s="596"/>
      <c r="AJ4861" s="542"/>
      <c r="AK4861" s="580"/>
      <c r="AL4861" s="584"/>
      <c r="AM4861" s="585"/>
      <c r="AN4861" s="595">
        <f>IF(AJ4861=0,0,(AL4861/AJ4861)*100)</f>
        <v>0</v>
      </c>
      <c r="AO4861" s="596"/>
      <c r="AP4861" s="542"/>
      <c r="AQ4861" s="580"/>
      <c r="AR4861" s="584"/>
      <c r="AS4861" s="585"/>
      <c r="AT4861" s="595">
        <f>IF(AP4861=0,0,(AR4861/AP4861)*100)</f>
        <v>0</v>
      </c>
      <c r="AU4861" s="596"/>
      <c r="AV4861" s="599">
        <f>AD4861+AJ4861+AP4861</f>
        <v>0</v>
      </c>
      <c r="AW4861" s="600"/>
      <c r="AX4861" s="630">
        <f>AF4861+AL4861+AR4861</f>
        <v>0</v>
      </c>
      <c r="AY4861" s="631"/>
      <c r="AZ4861" s="595">
        <f>IF(AV4861=0,0,(AX4861/AV4861)*100)</f>
        <v>0</v>
      </c>
      <c r="BA4861" s="596"/>
      <c r="BB4861" s="542"/>
      <c r="BC4861" s="580"/>
      <c r="BD4861" s="584"/>
      <c r="BE4861" s="585"/>
      <c r="BF4861" s="595">
        <f>IF(BB4861=0,0,(BD4861/BB4861)*100)</f>
        <v>0</v>
      </c>
      <c r="BG4861" s="596"/>
      <c r="BH4861" s="599">
        <f>AV4861+BB4861</f>
        <v>0</v>
      </c>
      <c r="BI4861" s="600"/>
      <c r="BJ4861" s="630">
        <f>AX4861+BD4861</f>
        <v>0</v>
      </c>
      <c r="BK4861" s="631"/>
      <c r="BL4861" s="595">
        <f>IF(BH4861=0,0,(BJ4861/BH4861)*100)</f>
        <v>0</v>
      </c>
      <c r="BM4861" s="596"/>
      <c r="BN4861" s="656">
        <f>(AF4861*2)+(AL4861*2)+(AR4861*3)+BD4861</f>
        <v>0</v>
      </c>
      <c r="BO4861" s="657"/>
      <c r="BP4861" s="658"/>
      <c r="BQ4861" s="676">
        <f t="shared" ref="BQ4861" si="3458">IF(BS4861=0,0,50*BR4861/BS4861)</f>
        <v>0</v>
      </c>
      <c r="BR4861" s="662">
        <f>(BN4861*BU$11)+(N4861*BU$12)+(Z4861*BU$13)+(R4861*BU$14)+(X4861*BU$15)+(AB4861*BU$16)</f>
        <v>0</v>
      </c>
      <c r="BS4861" s="662">
        <f>((BB4861-BD4861)*BU$18)+((AV4861-AX4861)*BU$17)+(H4861*BU$19)+(P4861*BU$20)</f>
        <v>0</v>
      </c>
      <c r="BT4861" s="15"/>
      <c r="BU4861" s="15"/>
      <c r="BV4861" s="95"/>
    </row>
    <row r="4862" spans="1:74" ht="21.75" hidden="1" customHeight="1" x14ac:dyDescent="0.25">
      <c r="A4862" s="95"/>
      <c r="B4862" s="571"/>
      <c r="C4862" s="642" t="str">
        <f>IF(ROSTER!D$20="","",ROSTER!D$20)</f>
        <v/>
      </c>
      <c r="D4862" s="643"/>
      <c r="E4862" s="575"/>
      <c r="F4862" s="577"/>
      <c r="G4862" s="583"/>
      <c r="H4862" s="579"/>
      <c r="I4862" s="545"/>
      <c r="J4862" s="544"/>
      <c r="K4862" s="581"/>
      <c r="L4862" s="586"/>
      <c r="M4862" s="587"/>
      <c r="N4862" s="592"/>
      <c r="O4862" s="603"/>
      <c r="P4862" s="544"/>
      <c r="Q4862" s="581"/>
      <c r="R4862" s="586"/>
      <c r="S4862" s="587"/>
      <c r="T4862" s="592"/>
      <c r="U4862" s="603"/>
      <c r="V4862" s="311"/>
      <c r="W4862" s="311"/>
      <c r="X4862" s="579"/>
      <c r="Y4862" s="545"/>
      <c r="Z4862" s="544"/>
      <c r="AA4862" s="545"/>
      <c r="AB4862" s="544"/>
      <c r="AC4862" s="545"/>
      <c r="AD4862" s="544"/>
      <c r="AE4862" s="581"/>
      <c r="AF4862" s="586"/>
      <c r="AG4862" s="587"/>
      <c r="AH4862" s="626"/>
      <c r="AI4862" s="627"/>
      <c r="AJ4862" s="544"/>
      <c r="AK4862" s="581"/>
      <c r="AL4862" s="586"/>
      <c r="AM4862" s="587"/>
      <c r="AN4862" s="626"/>
      <c r="AO4862" s="627"/>
      <c r="AP4862" s="544"/>
      <c r="AQ4862" s="581"/>
      <c r="AR4862" s="586"/>
      <c r="AS4862" s="587"/>
      <c r="AT4862" s="626"/>
      <c r="AU4862" s="627"/>
      <c r="AV4862" s="628"/>
      <c r="AW4862" s="629"/>
      <c r="AX4862" s="632"/>
      <c r="AY4862" s="633"/>
      <c r="AZ4862" s="626"/>
      <c r="BA4862" s="627"/>
      <c r="BB4862" s="544"/>
      <c r="BC4862" s="581"/>
      <c r="BD4862" s="586"/>
      <c r="BE4862" s="587"/>
      <c r="BF4862" s="626"/>
      <c r="BG4862" s="627"/>
      <c r="BH4862" s="628"/>
      <c r="BI4862" s="629"/>
      <c r="BJ4862" s="632"/>
      <c r="BK4862" s="633"/>
      <c r="BL4862" s="626"/>
      <c r="BM4862" s="627"/>
      <c r="BN4862" s="678"/>
      <c r="BO4862" s="679"/>
      <c r="BP4862" s="680"/>
      <c r="BQ4862" s="677"/>
      <c r="BR4862" s="663"/>
      <c r="BS4862" s="663"/>
      <c r="BT4862" s="15"/>
      <c r="BU4862" s="15"/>
      <c r="BV4862" s="95"/>
    </row>
    <row r="4863" spans="1:74" ht="21.75" hidden="1" customHeight="1" x14ac:dyDescent="0.25">
      <c r="A4863" s="95"/>
      <c r="B4863" s="570" t="str">
        <f>IF(ROSTER!B$22="","",ROSTER!B$22)</f>
        <v/>
      </c>
      <c r="C4863" s="572" t="str">
        <f>IF(ROSTER!C$22="","",ROSTER!C$22)</f>
        <v/>
      </c>
      <c r="D4863" s="573"/>
      <c r="E4863" s="574"/>
      <c r="F4863" s="576">
        <f>IF(E4863="y",1,IF(E4863="S",1,0))</f>
        <v>0</v>
      </c>
      <c r="G4863" s="582">
        <f>IF(E4863="S",1,0)</f>
        <v>0</v>
      </c>
      <c r="H4863" s="578"/>
      <c r="I4863" s="543"/>
      <c r="J4863" s="542"/>
      <c r="K4863" s="580"/>
      <c r="L4863" s="584"/>
      <c r="M4863" s="585"/>
      <c r="N4863" s="588">
        <f>L4863+J4863</f>
        <v>0</v>
      </c>
      <c r="O4863" s="589"/>
      <c r="P4863" s="542"/>
      <c r="Q4863" s="580"/>
      <c r="R4863" s="584"/>
      <c r="S4863" s="585"/>
      <c r="T4863" s="588">
        <f>R4863-P4863</f>
        <v>0</v>
      </c>
      <c r="U4863" s="589"/>
      <c r="V4863" s="310"/>
      <c r="W4863" s="310"/>
      <c r="X4863" s="578"/>
      <c r="Y4863" s="543"/>
      <c r="Z4863" s="542"/>
      <c r="AA4863" s="543"/>
      <c r="AB4863" s="542"/>
      <c r="AC4863" s="543"/>
      <c r="AD4863" s="542"/>
      <c r="AE4863" s="580"/>
      <c r="AF4863" s="584"/>
      <c r="AG4863" s="585"/>
      <c r="AH4863" s="595">
        <f>IF(AD4863=0,0,(AF4863/AD4863)*100)</f>
        <v>0</v>
      </c>
      <c r="AI4863" s="596"/>
      <c r="AJ4863" s="542"/>
      <c r="AK4863" s="580"/>
      <c r="AL4863" s="584"/>
      <c r="AM4863" s="585"/>
      <c r="AN4863" s="595">
        <f>IF(AJ4863=0,0,(AL4863/AJ4863)*100)</f>
        <v>0</v>
      </c>
      <c r="AO4863" s="596"/>
      <c r="AP4863" s="542"/>
      <c r="AQ4863" s="580"/>
      <c r="AR4863" s="584"/>
      <c r="AS4863" s="585"/>
      <c r="AT4863" s="595">
        <f>IF(AP4863=0,0,(AR4863/AP4863)*100)</f>
        <v>0</v>
      </c>
      <c r="AU4863" s="596"/>
      <c r="AV4863" s="599">
        <f>AD4863+AJ4863+AP4863</f>
        <v>0</v>
      </c>
      <c r="AW4863" s="600"/>
      <c r="AX4863" s="630">
        <f>AF4863+AL4863+AR4863</f>
        <v>0</v>
      </c>
      <c r="AY4863" s="631"/>
      <c r="AZ4863" s="595">
        <f>IF(AV4863=0,0,(AX4863/AV4863)*100)</f>
        <v>0</v>
      </c>
      <c r="BA4863" s="596"/>
      <c r="BB4863" s="542"/>
      <c r="BC4863" s="580"/>
      <c r="BD4863" s="584"/>
      <c r="BE4863" s="585"/>
      <c r="BF4863" s="595">
        <f>IF(BB4863=0,0,(BD4863/BB4863)*100)</f>
        <v>0</v>
      </c>
      <c r="BG4863" s="596"/>
      <c r="BH4863" s="599">
        <f>AV4863+BB4863</f>
        <v>0</v>
      </c>
      <c r="BI4863" s="600"/>
      <c r="BJ4863" s="630">
        <f>AX4863+BD4863</f>
        <v>0</v>
      </c>
      <c r="BK4863" s="631"/>
      <c r="BL4863" s="595">
        <f>IF(BH4863=0,0,(BJ4863/BH4863)*100)</f>
        <v>0</v>
      </c>
      <c r="BM4863" s="596"/>
      <c r="BN4863" s="656">
        <f>(AF4863*2)+(AL4863*2)+(AR4863*3)+BD4863</f>
        <v>0</v>
      </c>
      <c r="BO4863" s="657"/>
      <c r="BP4863" s="658"/>
      <c r="BQ4863" s="676">
        <f t="shared" ref="BQ4863" si="3459">IF(BS4863=0,0,50*BR4863/BS4863)</f>
        <v>0</v>
      </c>
      <c r="BR4863" s="662">
        <f>(BN4863*BU$11)+(N4863*BU$12)+(Z4863*BU$13)+(R4863*BU$14)+(X4863*BU$15)+(AB4863*BU$16)</f>
        <v>0</v>
      </c>
      <c r="BS4863" s="662">
        <f>((BB4863-BD4863)*BU$18)+((AV4863-AX4863)*BU$17)+(H4863*BU$19)+(P4863*BU$20)</f>
        <v>0</v>
      </c>
      <c r="BT4863" s="15"/>
      <c r="BU4863" s="15"/>
      <c r="BV4863" s="95"/>
    </row>
    <row r="4864" spans="1:74" ht="21.75" hidden="1" customHeight="1" x14ac:dyDescent="0.25">
      <c r="A4864" s="95"/>
      <c r="B4864" s="571"/>
      <c r="C4864" s="642" t="str">
        <f>IF(ROSTER!D$22="","",ROSTER!D$22)</f>
        <v/>
      </c>
      <c r="D4864" s="643"/>
      <c r="E4864" s="575"/>
      <c r="F4864" s="577"/>
      <c r="G4864" s="583"/>
      <c r="H4864" s="579"/>
      <c r="I4864" s="545"/>
      <c r="J4864" s="544"/>
      <c r="K4864" s="581"/>
      <c r="L4864" s="586"/>
      <c r="M4864" s="587"/>
      <c r="N4864" s="592"/>
      <c r="O4864" s="603"/>
      <c r="P4864" s="544"/>
      <c r="Q4864" s="581"/>
      <c r="R4864" s="586"/>
      <c r="S4864" s="587"/>
      <c r="T4864" s="592"/>
      <c r="U4864" s="603"/>
      <c r="V4864" s="311"/>
      <c r="W4864" s="311"/>
      <c r="X4864" s="579"/>
      <c r="Y4864" s="545"/>
      <c r="Z4864" s="544"/>
      <c r="AA4864" s="545"/>
      <c r="AB4864" s="544"/>
      <c r="AC4864" s="545"/>
      <c r="AD4864" s="544"/>
      <c r="AE4864" s="581"/>
      <c r="AF4864" s="586"/>
      <c r="AG4864" s="587"/>
      <c r="AH4864" s="626"/>
      <c r="AI4864" s="627"/>
      <c r="AJ4864" s="544"/>
      <c r="AK4864" s="581"/>
      <c r="AL4864" s="586"/>
      <c r="AM4864" s="587"/>
      <c r="AN4864" s="626"/>
      <c r="AO4864" s="627"/>
      <c r="AP4864" s="544"/>
      <c r="AQ4864" s="581"/>
      <c r="AR4864" s="586"/>
      <c r="AS4864" s="587"/>
      <c r="AT4864" s="626"/>
      <c r="AU4864" s="627"/>
      <c r="AV4864" s="628"/>
      <c r="AW4864" s="629"/>
      <c r="AX4864" s="632"/>
      <c r="AY4864" s="633"/>
      <c r="AZ4864" s="626"/>
      <c r="BA4864" s="627"/>
      <c r="BB4864" s="544"/>
      <c r="BC4864" s="581"/>
      <c r="BD4864" s="586"/>
      <c r="BE4864" s="587"/>
      <c r="BF4864" s="626"/>
      <c r="BG4864" s="627"/>
      <c r="BH4864" s="628"/>
      <c r="BI4864" s="629"/>
      <c r="BJ4864" s="632"/>
      <c r="BK4864" s="633"/>
      <c r="BL4864" s="626"/>
      <c r="BM4864" s="627"/>
      <c r="BN4864" s="678"/>
      <c r="BO4864" s="679"/>
      <c r="BP4864" s="680"/>
      <c r="BQ4864" s="677"/>
      <c r="BR4864" s="663"/>
      <c r="BS4864" s="663"/>
      <c r="BT4864" s="15"/>
      <c r="BU4864" s="15"/>
      <c r="BV4864" s="95"/>
    </row>
    <row r="4865" spans="1:74" ht="21.75" hidden="1" customHeight="1" x14ac:dyDescent="0.25">
      <c r="A4865" s="95"/>
      <c r="B4865" s="570" t="str">
        <f>IF(ROSTER!B$24="","",ROSTER!B$24)</f>
        <v/>
      </c>
      <c r="C4865" s="572" t="str">
        <f>IF(ROSTER!C$24="","",ROSTER!C$24)</f>
        <v/>
      </c>
      <c r="D4865" s="573"/>
      <c r="E4865" s="574"/>
      <c r="F4865" s="576">
        <f>IF(E4865="y",1,IF(E4865="S",1,0))</f>
        <v>0</v>
      </c>
      <c r="G4865" s="582">
        <f>IF(E4865="S",1,0)</f>
        <v>0</v>
      </c>
      <c r="H4865" s="578"/>
      <c r="I4865" s="543"/>
      <c r="J4865" s="542"/>
      <c r="K4865" s="580"/>
      <c r="L4865" s="584"/>
      <c r="M4865" s="585"/>
      <c r="N4865" s="588">
        <f>L4865+J4865</f>
        <v>0</v>
      </c>
      <c r="O4865" s="589"/>
      <c r="P4865" s="542"/>
      <c r="Q4865" s="580"/>
      <c r="R4865" s="584"/>
      <c r="S4865" s="585"/>
      <c r="T4865" s="588">
        <f>R4865-P4865</f>
        <v>0</v>
      </c>
      <c r="U4865" s="589"/>
      <c r="V4865" s="310"/>
      <c r="W4865" s="310"/>
      <c r="X4865" s="578"/>
      <c r="Y4865" s="543"/>
      <c r="Z4865" s="542"/>
      <c r="AA4865" s="543"/>
      <c r="AB4865" s="542"/>
      <c r="AC4865" s="543"/>
      <c r="AD4865" s="542"/>
      <c r="AE4865" s="580"/>
      <c r="AF4865" s="584"/>
      <c r="AG4865" s="585"/>
      <c r="AH4865" s="595">
        <f>IF(AD4865=0,0,(AF4865/AD4865)*100)</f>
        <v>0</v>
      </c>
      <c r="AI4865" s="596"/>
      <c r="AJ4865" s="542"/>
      <c r="AK4865" s="580"/>
      <c r="AL4865" s="584"/>
      <c r="AM4865" s="585"/>
      <c r="AN4865" s="595">
        <f>IF(AJ4865=0,0,(AL4865/AJ4865)*100)</f>
        <v>0</v>
      </c>
      <c r="AO4865" s="596"/>
      <c r="AP4865" s="542"/>
      <c r="AQ4865" s="580"/>
      <c r="AR4865" s="584"/>
      <c r="AS4865" s="585"/>
      <c r="AT4865" s="595">
        <f>IF(AP4865=0,0,(AR4865/AP4865)*100)</f>
        <v>0</v>
      </c>
      <c r="AU4865" s="596"/>
      <c r="AV4865" s="599">
        <f>AD4865+AJ4865+AP4865</f>
        <v>0</v>
      </c>
      <c r="AW4865" s="600"/>
      <c r="AX4865" s="630">
        <f>AF4865+AL4865+AR4865</f>
        <v>0</v>
      </c>
      <c r="AY4865" s="631"/>
      <c r="AZ4865" s="595">
        <f>IF(AV4865=0,0,(AX4865/AV4865)*100)</f>
        <v>0</v>
      </c>
      <c r="BA4865" s="596"/>
      <c r="BB4865" s="542"/>
      <c r="BC4865" s="580"/>
      <c r="BD4865" s="584"/>
      <c r="BE4865" s="585"/>
      <c r="BF4865" s="595">
        <f>IF(BB4865=0,0,(BD4865/BB4865)*100)</f>
        <v>0</v>
      </c>
      <c r="BG4865" s="596"/>
      <c r="BH4865" s="599">
        <f>AV4865+BB4865</f>
        <v>0</v>
      </c>
      <c r="BI4865" s="600"/>
      <c r="BJ4865" s="630">
        <f>AX4865+BD4865</f>
        <v>0</v>
      </c>
      <c r="BK4865" s="631"/>
      <c r="BL4865" s="595">
        <f>IF(BH4865=0,0,(BJ4865/BH4865)*100)</f>
        <v>0</v>
      </c>
      <c r="BM4865" s="596"/>
      <c r="BN4865" s="656">
        <f>(AF4865*2)+(AL4865*2)+(AR4865*3)+BD4865</f>
        <v>0</v>
      </c>
      <c r="BO4865" s="657"/>
      <c r="BP4865" s="658"/>
      <c r="BQ4865" s="676">
        <f t="shared" ref="BQ4865" si="3460">IF(BS4865=0,0,50*BR4865/BS4865)</f>
        <v>0</v>
      </c>
      <c r="BR4865" s="662">
        <f>(BN4865*BU$11)+(N4865*BU$12)+(Z4865*BU$13)+(R4865*BU$14)+(X4865*BU$15)+(AB4865*BU$16)</f>
        <v>0</v>
      </c>
      <c r="BS4865" s="662">
        <f>((BB4865-BD4865)*BU$18)+((AV4865-AX4865)*BU$17)+(H4865*BU$19)+(P4865*BU$20)</f>
        <v>0</v>
      </c>
      <c r="BT4865" s="15"/>
      <c r="BU4865" s="15"/>
      <c r="BV4865" s="95"/>
    </row>
    <row r="4866" spans="1:74" ht="21.75" hidden="1" customHeight="1" x14ac:dyDescent="0.25">
      <c r="A4866" s="95"/>
      <c r="B4866" s="571"/>
      <c r="C4866" s="642" t="str">
        <f>IF(ROSTER!D$24="","",ROSTER!D$24)</f>
        <v/>
      </c>
      <c r="D4866" s="643"/>
      <c r="E4866" s="575"/>
      <c r="F4866" s="577"/>
      <c r="G4866" s="583"/>
      <c r="H4866" s="579"/>
      <c r="I4866" s="545"/>
      <c r="J4866" s="544"/>
      <c r="K4866" s="581"/>
      <c r="L4866" s="586"/>
      <c r="M4866" s="587"/>
      <c r="N4866" s="592"/>
      <c r="O4866" s="603"/>
      <c r="P4866" s="544"/>
      <c r="Q4866" s="581"/>
      <c r="R4866" s="586"/>
      <c r="S4866" s="587"/>
      <c r="T4866" s="592"/>
      <c r="U4866" s="603"/>
      <c r="V4866" s="311"/>
      <c r="W4866" s="311"/>
      <c r="X4866" s="579"/>
      <c r="Y4866" s="545"/>
      <c r="Z4866" s="544"/>
      <c r="AA4866" s="545"/>
      <c r="AB4866" s="544"/>
      <c r="AC4866" s="545"/>
      <c r="AD4866" s="544"/>
      <c r="AE4866" s="581"/>
      <c r="AF4866" s="586"/>
      <c r="AG4866" s="587"/>
      <c r="AH4866" s="626"/>
      <c r="AI4866" s="627"/>
      <c r="AJ4866" s="544"/>
      <c r="AK4866" s="581"/>
      <c r="AL4866" s="586"/>
      <c r="AM4866" s="587"/>
      <c r="AN4866" s="626"/>
      <c r="AO4866" s="627"/>
      <c r="AP4866" s="544"/>
      <c r="AQ4866" s="581"/>
      <c r="AR4866" s="586"/>
      <c r="AS4866" s="587"/>
      <c r="AT4866" s="626"/>
      <c r="AU4866" s="627"/>
      <c r="AV4866" s="628"/>
      <c r="AW4866" s="629"/>
      <c r="AX4866" s="632"/>
      <c r="AY4866" s="633"/>
      <c r="AZ4866" s="626"/>
      <c r="BA4866" s="627"/>
      <c r="BB4866" s="544"/>
      <c r="BC4866" s="581"/>
      <c r="BD4866" s="586"/>
      <c r="BE4866" s="587"/>
      <c r="BF4866" s="626"/>
      <c r="BG4866" s="627"/>
      <c r="BH4866" s="628"/>
      <c r="BI4866" s="629"/>
      <c r="BJ4866" s="632"/>
      <c r="BK4866" s="633"/>
      <c r="BL4866" s="626"/>
      <c r="BM4866" s="627"/>
      <c r="BN4866" s="678"/>
      <c r="BO4866" s="679"/>
      <c r="BP4866" s="680"/>
      <c r="BQ4866" s="677"/>
      <c r="BR4866" s="663"/>
      <c r="BS4866" s="663"/>
      <c r="BT4866" s="15"/>
      <c r="BU4866" s="15"/>
      <c r="BV4866" s="95"/>
    </row>
    <row r="4867" spans="1:74" ht="21.75" hidden="1" customHeight="1" x14ac:dyDescent="0.25">
      <c r="A4867" s="95"/>
      <c r="B4867" s="570" t="str">
        <f>IF(ROSTER!B$26="","",ROSTER!B$26)</f>
        <v/>
      </c>
      <c r="C4867" s="572" t="str">
        <f>IF(ROSTER!C$26="","",ROSTER!C$26)</f>
        <v/>
      </c>
      <c r="D4867" s="573"/>
      <c r="E4867" s="574"/>
      <c r="F4867" s="576">
        <f>IF(E4867="y",1,IF(E4867="S",1,0))</f>
        <v>0</v>
      </c>
      <c r="G4867" s="582">
        <f>IF(E4867="S",1,0)</f>
        <v>0</v>
      </c>
      <c r="H4867" s="578"/>
      <c r="I4867" s="543"/>
      <c r="J4867" s="542"/>
      <c r="K4867" s="580"/>
      <c r="L4867" s="584"/>
      <c r="M4867" s="585"/>
      <c r="N4867" s="588">
        <f>L4867+J4867</f>
        <v>0</v>
      </c>
      <c r="O4867" s="589"/>
      <c r="P4867" s="542"/>
      <c r="Q4867" s="580"/>
      <c r="R4867" s="584"/>
      <c r="S4867" s="585"/>
      <c r="T4867" s="588">
        <f>R4867-P4867</f>
        <v>0</v>
      </c>
      <c r="U4867" s="589"/>
      <c r="V4867" s="310"/>
      <c r="W4867" s="310"/>
      <c r="X4867" s="578"/>
      <c r="Y4867" s="543"/>
      <c r="Z4867" s="542"/>
      <c r="AA4867" s="543"/>
      <c r="AB4867" s="542"/>
      <c r="AC4867" s="543"/>
      <c r="AD4867" s="542"/>
      <c r="AE4867" s="580"/>
      <c r="AF4867" s="584"/>
      <c r="AG4867" s="585"/>
      <c r="AH4867" s="595">
        <f>IF(AD4867=0,0,(AF4867/AD4867)*100)</f>
        <v>0</v>
      </c>
      <c r="AI4867" s="596"/>
      <c r="AJ4867" s="542"/>
      <c r="AK4867" s="580"/>
      <c r="AL4867" s="584"/>
      <c r="AM4867" s="585"/>
      <c r="AN4867" s="595">
        <f>IF(AJ4867=0,0,(AL4867/AJ4867)*100)</f>
        <v>0</v>
      </c>
      <c r="AO4867" s="596"/>
      <c r="AP4867" s="542"/>
      <c r="AQ4867" s="580"/>
      <c r="AR4867" s="584"/>
      <c r="AS4867" s="585"/>
      <c r="AT4867" s="595">
        <f>IF(AP4867=0,0,(AR4867/AP4867)*100)</f>
        <v>0</v>
      </c>
      <c r="AU4867" s="596"/>
      <c r="AV4867" s="599">
        <f>AD4867+AJ4867+AP4867</f>
        <v>0</v>
      </c>
      <c r="AW4867" s="600"/>
      <c r="AX4867" s="630">
        <f>AF4867+AL4867+AR4867</f>
        <v>0</v>
      </c>
      <c r="AY4867" s="631"/>
      <c r="AZ4867" s="595">
        <f>IF(AV4867=0,0,(AX4867/AV4867)*100)</f>
        <v>0</v>
      </c>
      <c r="BA4867" s="596"/>
      <c r="BB4867" s="542"/>
      <c r="BC4867" s="580"/>
      <c r="BD4867" s="584"/>
      <c r="BE4867" s="585"/>
      <c r="BF4867" s="595">
        <f>IF(BB4867=0,0,(BD4867/BB4867)*100)</f>
        <v>0</v>
      </c>
      <c r="BG4867" s="596"/>
      <c r="BH4867" s="599">
        <f>AV4867+BB4867</f>
        <v>0</v>
      </c>
      <c r="BI4867" s="600"/>
      <c r="BJ4867" s="630">
        <f>AX4867+BD4867</f>
        <v>0</v>
      </c>
      <c r="BK4867" s="631"/>
      <c r="BL4867" s="595">
        <f>IF(BH4867=0,0,(BJ4867/BH4867)*100)</f>
        <v>0</v>
      </c>
      <c r="BM4867" s="596"/>
      <c r="BN4867" s="656">
        <f>(AF4867*2)+(AL4867*2)+(AR4867*3)+BD4867</f>
        <v>0</v>
      </c>
      <c r="BO4867" s="657"/>
      <c r="BP4867" s="658"/>
      <c r="BQ4867" s="676">
        <f t="shared" ref="BQ4867" si="3461">IF(BS4867=0,0,50*BR4867/BS4867)</f>
        <v>0</v>
      </c>
      <c r="BR4867" s="662">
        <f>(BN4867*BU$11)+(N4867*BU$12)+(Z4867*BU$13)+(R4867*BU$14)+(X4867*BU$15)+(AB4867*BU$16)</f>
        <v>0</v>
      </c>
      <c r="BS4867" s="662">
        <f>((BB4867-BD4867)*BU$18)+((AV4867-AX4867)*BU$17)+(H4867*BU$19)+(P4867*BU$20)</f>
        <v>0</v>
      </c>
      <c r="BT4867" s="15"/>
      <c r="BU4867" s="15"/>
      <c r="BV4867" s="95"/>
    </row>
    <row r="4868" spans="1:74" ht="21.75" hidden="1" customHeight="1" x14ac:dyDescent="0.25">
      <c r="A4868" s="95"/>
      <c r="B4868" s="571"/>
      <c r="C4868" s="642" t="str">
        <f>IF(ROSTER!D$26="","",ROSTER!D$26)</f>
        <v/>
      </c>
      <c r="D4868" s="643"/>
      <c r="E4868" s="575"/>
      <c r="F4868" s="577"/>
      <c r="G4868" s="583"/>
      <c r="H4868" s="579"/>
      <c r="I4868" s="545"/>
      <c r="J4868" s="544"/>
      <c r="K4868" s="581"/>
      <c r="L4868" s="586"/>
      <c r="M4868" s="587"/>
      <c r="N4868" s="592"/>
      <c r="O4868" s="603"/>
      <c r="P4868" s="544"/>
      <c r="Q4868" s="581"/>
      <c r="R4868" s="586"/>
      <c r="S4868" s="587"/>
      <c r="T4868" s="592"/>
      <c r="U4868" s="603"/>
      <c r="V4868" s="311"/>
      <c r="W4868" s="311"/>
      <c r="X4868" s="579"/>
      <c r="Y4868" s="545"/>
      <c r="Z4868" s="544"/>
      <c r="AA4868" s="545"/>
      <c r="AB4868" s="544"/>
      <c r="AC4868" s="545"/>
      <c r="AD4868" s="544"/>
      <c r="AE4868" s="581"/>
      <c r="AF4868" s="586"/>
      <c r="AG4868" s="587"/>
      <c r="AH4868" s="626"/>
      <c r="AI4868" s="627"/>
      <c r="AJ4868" s="544"/>
      <c r="AK4868" s="581"/>
      <c r="AL4868" s="586"/>
      <c r="AM4868" s="587"/>
      <c r="AN4868" s="626"/>
      <c r="AO4868" s="627"/>
      <c r="AP4868" s="544"/>
      <c r="AQ4868" s="581"/>
      <c r="AR4868" s="586"/>
      <c r="AS4868" s="587"/>
      <c r="AT4868" s="626"/>
      <c r="AU4868" s="627"/>
      <c r="AV4868" s="628"/>
      <c r="AW4868" s="629"/>
      <c r="AX4868" s="632"/>
      <c r="AY4868" s="633"/>
      <c r="AZ4868" s="626"/>
      <c r="BA4868" s="627"/>
      <c r="BB4868" s="544"/>
      <c r="BC4868" s="581"/>
      <c r="BD4868" s="586"/>
      <c r="BE4868" s="587"/>
      <c r="BF4868" s="626"/>
      <c r="BG4868" s="627"/>
      <c r="BH4868" s="628"/>
      <c r="BI4868" s="629"/>
      <c r="BJ4868" s="632"/>
      <c r="BK4868" s="633"/>
      <c r="BL4868" s="626"/>
      <c r="BM4868" s="627"/>
      <c r="BN4868" s="678"/>
      <c r="BO4868" s="679"/>
      <c r="BP4868" s="680"/>
      <c r="BQ4868" s="677"/>
      <c r="BR4868" s="663"/>
      <c r="BS4868" s="663"/>
      <c r="BT4868" s="15"/>
      <c r="BU4868" s="15"/>
      <c r="BV4868" s="95"/>
    </row>
    <row r="4869" spans="1:74" ht="21.75" hidden="1" customHeight="1" x14ac:dyDescent="0.25">
      <c r="A4869" s="95"/>
      <c r="B4869" s="570" t="str">
        <f>IF(ROSTER!B$28="","",ROSTER!B$28)</f>
        <v/>
      </c>
      <c r="C4869" s="572" t="str">
        <f>IF(ROSTER!C$28="","",ROSTER!C$28)</f>
        <v/>
      </c>
      <c r="D4869" s="573"/>
      <c r="E4869" s="574"/>
      <c r="F4869" s="576">
        <f>IF(E4869="y",1,IF(E4869="S",1,0))</f>
        <v>0</v>
      </c>
      <c r="G4869" s="582">
        <f>IF(E4869="S",1,0)</f>
        <v>0</v>
      </c>
      <c r="H4869" s="578"/>
      <c r="I4869" s="543"/>
      <c r="J4869" s="542"/>
      <c r="K4869" s="580"/>
      <c r="L4869" s="584"/>
      <c r="M4869" s="585"/>
      <c r="N4869" s="588">
        <f>L4869+J4869</f>
        <v>0</v>
      </c>
      <c r="O4869" s="589"/>
      <c r="P4869" s="542"/>
      <c r="Q4869" s="580"/>
      <c r="R4869" s="584"/>
      <c r="S4869" s="585"/>
      <c r="T4869" s="588">
        <f>R4869-P4869</f>
        <v>0</v>
      </c>
      <c r="U4869" s="589"/>
      <c r="V4869" s="310"/>
      <c r="W4869" s="310"/>
      <c r="X4869" s="578"/>
      <c r="Y4869" s="543"/>
      <c r="Z4869" s="542"/>
      <c r="AA4869" s="543"/>
      <c r="AB4869" s="542"/>
      <c r="AC4869" s="543"/>
      <c r="AD4869" s="542"/>
      <c r="AE4869" s="580"/>
      <c r="AF4869" s="584"/>
      <c r="AG4869" s="585"/>
      <c r="AH4869" s="595">
        <f>IF(AD4869=0,0,(AF4869/AD4869)*100)</f>
        <v>0</v>
      </c>
      <c r="AI4869" s="596"/>
      <c r="AJ4869" s="542"/>
      <c r="AK4869" s="580"/>
      <c r="AL4869" s="584"/>
      <c r="AM4869" s="585"/>
      <c r="AN4869" s="595">
        <f>IF(AJ4869=0,0,(AL4869/AJ4869)*100)</f>
        <v>0</v>
      </c>
      <c r="AO4869" s="596"/>
      <c r="AP4869" s="542"/>
      <c r="AQ4869" s="580"/>
      <c r="AR4869" s="584"/>
      <c r="AS4869" s="585"/>
      <c r="AT4869" s="595">
        <f>IF(AP4869=0,0,(AR4869/AP4869)*100)</f>
        <v>0</v>
      </c>
      <c r="AU4869" s="596"/>
      <c r="AV4869" s="599">
        <f>AD4869+AJ4869+AP4869</f>
        <v>0</v>
      </c>
      <c r="AW4869" s="600"/>
      <c r="AX4869" s="630">
        <f>AF4869+AL4869+AR4869</f>
        <v>0</v>
      </c>
      <c r="AY4869" s="631"/>
      <c r="AZ4869" s="595">
        <f>IF(AV4869=0,0,(AX4869/AV4869)*100)</f>
        <v>0</v>
      </c>
      <c r="BA4869" s="596"/>
      <c r="BB4869" s="542"/>
      <c r="BC4869" s="580"/>
      <c r="BD4869" s="584"/>
      <c r="BE4869" s="585"/>
      <c r="BF4869" s="595">
        <f>IF(BB4869=0,0,(BD4869/BB4869)*100)</f>
        <v>0</v>
      </c>
      <c r="BG4869" s="596"/>
      <c r="BH4869" s="599">
        <f>AV4869+BB4869</f>
        <v>0</v>
      </c>
      <c r="BI4869" s="600"/>
      <c r="BJ4869" s="630">
        <f>AX4869+BD4869</f>
        <v>0</v>
      </c>
      <c r="BK4869" s="631"/>
      <c r="BL4869" s="595">
        <f>IF(BH4869=0,0,(BJ4869/BH4869)*100)</f>
        <v>0</v>
      </c>
      <c r="BM4869" s="596"/>
      <c r="BN4869" s="656">
        <f>(AF4869*2)+(AL4869*2)+(AR4869*3)+BD4869</f>
        <v>0</v>
      </c>
      <c r="BO4869" s="657"/>
      <c r="BP4869" s="658"/>
      <c r="BQ4869" s="676">
        <f t="shared" ref="BQ4869" si="3462">IF(BS4869=0,0,50*BR4869/BS4869)</f>
        <v>0</v>
      </c>
      <c r="BR4869" s="662">
        <f>(BN4869*BU$11)+(N4869*BU$12)+(Z4869*BU$13)+(R4869*BU$14)+(X4869*BU$15)+(AB4869*BU$16)</f>
        <v>0</v>
      </c>
      <c r="BS4869" s="662">
        <f>((BB4869-BD4869)*BU$18)+((AV4869-AX4869)*BU$17)+(H4869*BU$19)+(P4869*BU$20)</f>
        <v>0</v>
      </c>
      <c r="BT4869" s="15"/>
      <c r="BU4869" s="15"/>
      <c r="BV4869" s="95"/>
    </row>
    <row r="4870" spans="1:74" ht="21.75" hidden="1" customHeight="1" x14ac:dyDescent="0.25">
      <c r="A4870" s="95"/>
      <c r="B4870" s="571"/>
      <c r="C4870" s="642" t="str">
        <f>IF(ROSTER!D$28="","",ROSTER!D$28)</f>
        <v/>
      </c>
      <c r="D4870" s="643"/>
      <c r="E4870" s="575"/>
      <c r="F4870" s="577"/>
      <c r="G4870" s="583"/>
      <c r="H4870" s="579"/>
      <c r="I4870" s="545"/>
      <c r="J4870" s="544"/>
      <c r="K4870" s="581"/>
      <c r="L4870" s="586"/>
      <c r="M4870" s="587"/>
      <c r="N4870" s="592"/>
      <c r="O4870" s="603"/>
      <c r="P4870" s="544"/>
      <c r="Q4870" s="581"/>
      <c r="R4870" s="586"/>
      <c r="S4870" s="587"/>
      <c r="T4870" s="592"/>
      <c r="U4870" s="603"/>
      <c r="V4870" s="311"/>
      <c r="W4870" s="311"/>
      <c r="X4870" s="579"/>
      <c r="Y4870" s="545"/>
      <c r="Z4870" s="544"/>
      <c r="AA4870" s="545"/>
      <c r="AB4870" s="544"/>
      <c r="AC4870" s="545"/>
      <c r="AD4870" s="544"/>
      <c r="AE4870" s="581"/>
      <c r="AF4870" s="586"/>
      <c r="AG4870" s="587"/>
      <c r="AH4870" s="626"/>
      <c r="AI4870" s="627"/>
      <c r="AJ4870" s="544"/>
      <c r="AK4870" s="581"/>
      <c r="AL4870" s="586"/>
      <c r="AM4870" s="587"/>
      <c r="AN4870" s="626"/>
      <c r="AO4870" s="627"/>
      <c r="AP4870" s="544"/>
      <c r="AQ4870" s="581"/>
      <c r="AR4870" s="586"/>
      <c r="AS4870" s="587"/>
      <c r="AT4870" s="626"/>
      <c r="AU4870" s="627"/>
      <c r="AV4870" s="628"/>
      <c r="AW4870" s="629"/>
      <c r="AX4870" s="632"/>
      <c r="AY4870" s="633"/>
      <c r="AZ4870" s="626"/>
      <c r="BA4870" s="627"/>
      <c r="BB4870" s="544"/>
      <c r="BC4870" s="581"/>
      <c r="BD4870" s="586"/>
      <c r="BE4870" s="587"/>
      <c r="BF4870" s="626"/>
      <c r="BG4870" s="627"/>
      <c r="BH4870" s="628"/>
      <c r="BI4870" s="629"/>
      <c r="BJ4870" s="632"/>
      <c r="BK4870" s="633"/>
      <c r="BL4870" s="626"/>
      <c r="BM4870" s="627"/>
      <c r="BN4870" s="678"/>
      <c r="BO4870" s="679"/>
      <c r="BP4870" s="680"/>
      <c r="BQ4870" s="677"/>
      <c r="BR4870" s="663"/>
      <c r="BS4870" s="663"/>
      <c r="BT4870" s="15"/>
      <c r="BU4870" s="15"/>
      <c r="BV4870" s="95"/>
    </row>
    <row r="4871" spans="1:74" ht="21.75" hidden="1" customHeight="1" x14ac:dyDescent="0.25">
      <c r="A4871" s="95"/>
      <c r="B4871" s="570" t="str">
        <f>IF(ROSTER!B$30="","",ROSTER!B$30)</f>
        <v/>
      </c>
      <c r="C4871" s="572" t="str">
        <f>IF(ROSTER!C$30="","",ROSTER!C$30)</f>
        <v/>
      </c>
      <c r="D4871" s="573"/>
      <c r="E4871" s="574"/>
      <c r="F4871" s="576">
        <f>IF(E4871="y",1,IF(E4871="S",1,0))</f>
        <v>0</v>
      </c>
      <c r="G4871" s="582">
        <f>IF(E4871="S",1,0)</f>
        <v>0</v>
      </c>
      <c r="H4871" s="578"/>
      <c r="I4871" s="543"/>
      <c r="J4871" s="542"/>
      <c r="K4871" s="580"/>
      <c r="L4871" s="584"/>
      <c r="M4871" s="585"/>
      <c r="N4871" s="588">
        <f>L4871+J4871</f>
        <v>0</v>
      </c>
      <c r="O4871" s="589"/>
      <c r="P4871" s="542"/>
      <c r="Q4871" s="580"/>
      <c r="R4871" s="584"/>
      <c r="S4871" s="585"/>
      <c r="T4871" s="588">
        <f>R4871-P4871</f>
        <v>0</v>
      </c>
      <c r="U4871" s="589"/>
      <c r="V4871" s="310"/>
      <c r="W4871" s="310"/>
      <c r="X4871" s="578"/>
      <c r="Y4871" s="543"/>
      <c r="Z4871" s="542"/>
      <c r="AA4871" s="543"/>
      <c r="AB4871" s="542"/>
      <c r="AC4871" s="543"/>
      <c r="AD4871" s="542"/>
      <c r="AE4871" s="580"/>
      <c r="AF4871" s="584"/>
      <c r="AG4871" s="585"/>
      <c r="AH4871" s="595">
        <f>IF(AD4871=0,0,(AF4871/AD4871)*100)</f>
        <v>0</v>
      </c>
      <c r="AI4871" s="596"/>
      <c r="AJ4871" s="542"/>
      <c r="AK4871" s="580"/>
      <c r="AL4871" s="584"/>
      <c r="AM4871" s="585"/>
      <c r="AN4871" s="595">
        <f>IF(AJ4871=0,0,(AL4871/AJ4871)*100)</f>
        <v>0</v>
      </c>
      <c r="AO4871" s="596"/>
      <c r="AP4871" s="542"/>
      <c r="AQ4871" s="580"/>
      <c r="AR4871" s="584"/>
      <c r="AS4871" s="585"/>
      <c r="AT4871" s="595">
        <f>IF(AP4871=0,0,(AR4871/AP4871)*100)</f>
        <v>0</v>
      </c>
      <c r="AU4871" s="596"/>
      <c r="AV4871" s="599">
        <f>AD4871+AJ4871+AP4871</f>
        <v>0</v>
      </c>
      <c r="AW4871" s="600"/>
      <c r="AX4871" s="630">
        <f>AF4871+AL4871+AR4871</f>
        <v>0</v>
      </c>
      <c r="AY4871" s="631"/>
      <c r="AZ4871" s="595">
        <f>IF(AV4871=0,0,(AX4871/AV4871)*100)</f>
        <v>0</v>
      </c>
      <c r="BA4871" s="596"/>
      <c r="BB4871" s="542"/>
      <c r="BC4871" s="580"/>
      <c r="BD4871" s="584"/>
      <c r="BE4871" s="585"/>
      <c r="BF4871" s="595">
        <f>IF(BB4871=0,0,(BD4871/BB4871)*100)</f>
        <v>0</v>
      </c>
      <c r="BG4871" s="596"/>
      <c r="BH4871" s="599">
        <f>AV4871+BB4871</f>
        <v>0</v>
      </c>
      <c r="BI4871" s="600"/>
      <c r="BJ4871" s="630">
        <f>AX4871+BD4871</f>
        <v>0</v>
      </c>
      <c r="BK4871" s="631"/>
      <c r="BL4871" s="595">
        <f>IF(BH4871=0,0,(BJ4871/BH4871)*100)</f>
        <v>0</v>
      </c>
      <c r="BM4871" s="596"/>
      <c r="BN4871" s="656">
        <f>(AF4871*2)+(AL4871*2)+(AR4871*3)+BD4871</f>
        <v>0</v>
      </c>
      <c r="BO4871" s="657"/>
      <c r="BP4871" s="658"/>
      <c r="BQ4871" s="676">
        <f t="shared" ref="BQ4871" si="3463">IF(BS4871=0,0,50*BR4871/BS4871)</f>
        <v>0</v>
      </c>
      <c r="BR4871" s="662">
        <f>(BN4871*BU$11)+(N4871*BU$12)+(Z4871*BU$13)+(R4871*BU$14)+(X4871*BU$15)+(AB4871*BU$16)</f>
        <v>0</v>
      </c>
      <c r="BS4871" s="662">
        <f>((BB4871-BD4871)*BU$18)+((AV4871-AX4871)*BU$17)+(H4871*BU$19)+(P4871*BU$20)</f>
        <v>0</v>
      </c>
      <c r="BT4871" s="15"/>
      <c r="BU4871" s="15"/>
      <c r="BV4871" s="95"/>
    </row>
    <row r="4872" spans="1:74" ht="21.75" hidden="1" customHeight="1" x14ac:dyDescent="0.25">
      <c r="A4872" s="95"/>
      <c r="B4872" s="571"/>
      <c r="C4872" s="642" t="str">
        <f>IF(ROSTER!D$30="","",ROSTER!D$30)</f>
        <v/>
      </c>
      <c r="D4872" s="643"/>
      <c r="E4872" s="575"/>
      <c r="F4872" s="577"/>
      <c r="G4872" s="583"/>
      <c r="H4872" s="579"/>
      <c r="I4872" s="545"/>
      <c r="J4872" s="544"/>
      <c r="K4872" s="581"/>
      <c r="L4872" s="586"/>
      <c r="M4872" s="587"/>
      <c r="N4872" s="592"/>
      <c r="O4872" s="603"/>
      <c r="P4872" s="544"/>
      <c r="Q4872" s="581"/>
      <c r="R4872" s="586"/>
      <c r="S4872" s="587"/>
      <c r="T4872" s="592"/>
      <c r="U4872" s="603"/>
      <c r="V4872" s="311"/>
      <c r="W4872" s="311"/>
      <c r="X4872" s="579"/>
      <c r="Y4872" s="545"/>
      <c r="Z4872" s="544"/>
      <c r="AA4872" s="545"/>
      <c r="AB4872" s="544"/>
      <c r="AC4872" s="545"/>
      <c r="AD4872" s="544"/>
      <c r="AE4872" s="581"/>
      <c r="AF4872" s="586"/>
      <c r="AG4872" s="587"/>
      <c r="AH4872" s="626"/>
      <c r="AI4872" s="627"/>
      <c r="AJ4872" s="544"/>
      <c r="AK4872" s="581"/>
      <c r="AL4872" s="586"/>
      <c r="AM4872" s="587"/>
      <c r="AN4872" s="626"/>
      <c r="AO4872" s="627"/>
      <c r="AP4872" s="544"/>
      <c r="AQ4872" s="581"/>
      <c r="AR4872" s="586"/>
      <c r="AS4872" s="587"/>
      <c r="AT4872" s="626"/>
      <c r="AU4872" s="627"/>
      <c r="AV4872" s="628"/>
      <c r="AW4872" s="629"/>
      <c r="AX4872" s="632"/>
      <c r="AY4872" s="633"/>
      <c r="AZ4872" s="626"/>
      <c r="BA4872" s="627"/>
      <c r="BB4872" s="544"/>
      <c r="BC4872" s="581"/>
      <c r="BD4872" s="586"/>
      <c r="BE4872" s="587"/>
      <c r="BF4872" s="626"/>
      <c r="BG4872" s="627"/>
      <c r="BH4872" s="628"/>
      <c r="BI4872" s="629"/>
      <c r="BJ4872" s="632"/>
      <c r="BK4872" s="633"/>
      <c r="BL4872" s="626"/>
      <c r="BM4872" s="627"/>
      <c r="BN4872" s="678"/>
      <c r="BO4872" s="679"/>
      <c r="BP4872" s="680"/>
      <c r="BQ4872" s="677"/>
      <c r="BR4872" s="663"/>
      <c r="BS4872" s="663"/>
      <c r="BT4872" s="15"/>
      <c r="BU4872" s="15"/>
      <c r="BV4872" s="95"/>
    </row>
    <row r="4873" spans="1:74" ht="21.75" hidden="1" customHeight="1" x14ac:dyDescent="0.25">
      <c r="A4873" s="95"/>
      <c r="B4873" s="570" t="str">
        <f>IF(ROSTER!B$32="","",ROSTER!B$32)</f>
        <v/>
      </c>
      <c r="C4873" s="572" t="str">
        <f>IF(ROSTER!C$32="","",ROSTER!C$32)</f>
        <v/>
      </c>
      <c r="D4873" s="573"/>
      <c r="E4873" s="574"/>
      <c r="F4873" s="576">
        <f>IF(E4873="y",1,IF(E4873="S",1,0))</f>
        <v>0</v>
      </c>
      <c r="G4873" s="582">
        <f>IF(E4873="S",1,0)</f>
        <v>0</v>
      </c>
      <c r="H4873" s="578"/>
      <c r="I4873" s="543"/>
      <c r="J4873" s="542"/>
      <c r="K4873" s="580"/>
      <c r="L4873" s="584"/>
      <c r="M4873" s="585"/>
      <c r="N4873" s="588">
        <f>L4873+J4873</f>
        <v>0</v>
      </c>
      <c r="O4873" s="589"/>
      <c r="P4873" s="542"/>
      <c r="Q4873" s="580"/>
      <c r="R4873" s="584"/>
      <c r="S4873" s="585"/>
      <c r="T4873" s="588">
        <f>R4873-P4873</f>
        <v>0</v>
      </c>
      <c r="U4873" s="589"/>
      <c r="V4873" s="310"/>
      <c r="W4873" s="310"/>
      <c r="X4873" s="578"/>
      <c r="Y4873" s="543"/>
      <c r="Z4873" s="542"/>
      <c r="AA4873" s="543"/>
      <c r="AB4873" s="542"/>
      <c r="AC4873" s="543"/>
      <c r="AD4873" s="542"/>
      <c r="AE4873" s="580"/>
      <c r="AF4873" s="584"/>
      <c r="AG4873" s="585"/>
      <c r="AH4873" s="595">
        <f>IF(AD4873=0,0,(AF4873/AD4873)*100)</f>
        <v>0</v>
      </c>
      <c r="AI4873" s="596"/>
      <c r="AJ4873" s="542"/>
      <c r="AK4873" s="580"/>
      <c r="AL4873" s="584"/>
      <c r="AM4873" s="585"/>
      <c r="AN4873" s="595">
        <f>IF(AJ4873=0,0,(AL4873/AJ4873)*100)</f>
        <v>0</v>
      </c>
      <c r="AO4873" s="596"/>
      <c r="AP4873" s="542"/>
      <c r="AQ4873" s="580"/>
      <c r="AR4873" s="584"/>
      <c r="AS4873" s="585"/>
      <c r="AT4873" s="595">
        <f>IF(AP4873=0,0,(AR4873/AP4873)*100)</f>
        <v>0</v>
      </c>
      <c r="AU4873" s="596"/>
      <c r="AV4873" s="599">
        <f>AD4873+AJ4873+AP4873</f>
        <v>0</v>
      </c>
      <c r="AW4873" s="600"/>
      <c r="AX4873" s="630">
        <f>AF4873+AL4873+AR4873</f>
        <v>0</v>
      </c>
      <c r="AY4873" s="631"/>
      <c r="AZ4873" s="595">
        <f>IF(AV4873=0,0,(AX4873/AV4873)*100)</f>
        <v>0</v>
      </c>
      <c r="BA4873" s="596"/>
      <c r="BB4873" s="542"/>
      <c r="BC4873" s="580"/>
      <c r="BD4873" s="584"/>
      <c r="BE4873" s="585"/>
      <c r="BF4873" s="595">
        <f>IF(BB4873=0,0,(BD4873/BB4873)*100)</f>
        <v>0</v>
      </c>
      <c r="BG4873" s="596"/>
      <c r="BH4873" s="599">
        <f>AV4873+BB4873</f>
        <v>0</v>
      </c>
      <c r="BI4873" s="600"/>
      <c r="BJ4873" s="630">
        <f>AX4873+BD4873</f>
        <v>0</v>
      </c>
      <c r="BK4873" s="631"/>
      <c r="BL4873" s="595">
        <f>IF(BH4873=0,0,(BJ4873/BH4873)*100)</f>
        <v>0</v>
      </c>
      <c r="BM4873" s="596"/>
      <c r="BN4873" s="656">
        <f>(AF4873*2)+(AL4873*2)+(AR4873*3)+BD4873</f>
        <v>0</v>
      </c>
      <c r="BO4873" s="657"/>
      <c r="BP4873" s="658"/>
      <c r="BQ4873" s="676">
        <f t="shared" ref="BQ4873" si="3464">IF(BS4873=0,0,50*BR4873/BS4873)</f>
        <v>0</v>
      </c>
      <c r="BR4873" s="662">
        <f>(BN4873*BU$11)+(N4873*BU$12)+(Z4873*BU$13)+(R4873*BU$14)+(X4873*BU$15)+(AB4873*BU$16)</f>
        <v>0</v>
      </c>
      <c r="BS4873" s="662">
        <f>((BB4873-BD4873)*BU$18)+((AV4873-AX4873)*BU$17)+(H4873*BU$19)+(P4873*BU$20)</f>
        <v>0</v>
      </c>
      <c r="BT4873" s="15"/>
      <c r="BU4873" s="15"/>
      <c r="BV4873" s="95"/>
    </row>
    <row r="4874" spans="1:74" ht="21.75" hidden="1" customHeight="1" x14ac:dyDescent="0.25">
      <c r="A4874" s="95"/>
      <c r="B4874" s="571"/>
      <c r="C4874" s="642" t="str">
        <f>IF(ROSTER!D$32="","",ROSTER!D$32)</f>
        <v/>
      </c>
      <c r="D4874" s="643"/>
      <c r="E4874" s="575"/>
      <c r="F4874" s="577"/>
      <c r="G4874" s="583"/>
      <c r="H4874" s="579"/>
      <c r="I4874" s="545"/>
      <c r="J4874" s="544"/>
      <c r="K4874" s="581"/>
      <c r="L4874" s="586"/>
      <c r="M4874" s="587"/>
      <c r="N4874" s="592"/>
      <c r="O4874" s="603"/>
      <c r="P4874" s="544"/>
      <c r="Q4874" s="581"/>
      <c r="R4874" s="586"/>
      <c r="S4874" s="587"/>
      <c r="T4874" s="592"/>
      <c r="U4874" s="603"/>
      <c r="V4874" s="311"/>
      <c r="W4874" s="311"/>
      <c r="X4874" s="579"/>
      <c r="Y4874" s="545"/>
      <c r="Z4874" s="544"/>
      <c r="AA4874" s="545"/>
      <c r="AB4874" s="544"/>
      <c r="AC4874" s="545"/>
      <c r="AD4874" s="544"/>
      <c r="AE4874" s="581"/>
      <c r="AF4874" s="586"/>
      <c r="AG4874" s="587"/>
      <c r="AH4874" s="626"/>
      <c r="AI4874" s="627"/>
      <c r="AJ4874" s="544"/>
      <c r="AK4874" s="581"/>
      <c r="AL4874" s="586"/>
      <c r="AM4874" s="587"/>
      <c r="AN4874" s="626"/>
      <c r="AO4874" s="627"/>
      <c r="AP4874" s="544"/>
      <c r="AQ4874" s="581"/>
      <c r="AR4874" s="586"/>
      <c r="AS4874" s="587"/>
      <c r="AT4874" s="626"/>
      <c r="AU4874" s="627"/>
      <c r="AV4874" s="628"/>
      <c r="AW4874" s="629"/>
      <c r="AX4874" s="632"/>
      <c r="AY4874" s="633"/>
      <c r="AZ4874" s="626"/>
      <c r="BA4874" s="627"/>
      <c r="BB4874" s="544"/>
      <c r="BC4874" s="581"/>
      <c r="BD4874" s="586"/>
      <c r="BE4874" s="587"/>
      <c r="BF4874" s="626"/>
      <c r="BG4874" s="627"/>
      <c r="BH4874" s="628"/>
      <c r="BI4874" s="629"/>
      <c r="BJ4874" s="632"/>
      <c r="BK4874" s="633"/>
      <c r="BL4874" s="626"/>
      <c r="BM4874" s="627"/>
      <c r="BN4874" s="678"/>
      <c r="BO4874" s="679"/>
      <c r="BP4874" s="680"/>
      <c r="BQ4874" s="677"/>
      <c r="BR4874" s="663"/>
      <c r="BS4874" s="663"/>
      <c r="BT4874" s="15"/>
      <c r="BU4874" s="15"/>
      <c r="BV4874" s="95"/>
    </row>
    <row r="4875" spans="1:74" ht="21.75" hidden="1" customHeight="1" x14ac:dyDescent="0.25">
      <c r="A4875" s="95"/>
      <c r="B4875" s="570" t="str">
        <f>IF(ROSTER!B$34="","",ROSTER!B$34)</f>
        <v/>
      </c>
      <c r="C4875" s="572" t="str">
        <f>IF(ROSTER!C$34="","",ROSTER!C$34)</f>
        <v/>
      </c>
      <c r="D4875" s="573"/>
      <c r="E4875" s="574"/>
      <c r="F4875" s="576">
        <f>IF(E4875="y",1,IF(E4875="S",1,0))</f>
        <v>0</v>
      </c>
      <c r="G4875" s="582">
        <f>IF(E4875="S",1,0)</f>
        <v>0</v>
      </c>
      <c r="H4875" s="578"/>
      <c r="I4875" s="543"/>
      <c r="J4875" s="542"/>
      <c r="K4875" s="580"/>
      <c r="L4875" s="584"/>
      <c r="M4875" s="585"/>
      <c r="N4875" s="588">
        <f>L4875+J4875</f>
        <v>0</v>
      </c>
      <c r="O4875" s="589"/>
      <c r="P4875" s="542"/>
      <c r="Q4875" s="580"/>
      <c r="R4875" s="584"/>
      <c r="S4875" s="585"/>
      <c r="T4875" s="588">
        <f>R4875-P4875</f>
        <v>0</v>
      </c>
      <c r="U4875" s="589"/>
      <c r="V4875" s="310"/>
      <c r="W4875" s="310"/>
      <c r="X4875" s="578"/>
      <c r="Y4875" s="543"/>
      <c r="Z4875" s="542"/>
      <c r="AA4875" s="543"/>
      <c r="AB4875" s="542"/>
      <c r="AC4875" s="543"/>
      <c r="AD4875" s="542"/>
      <c r="AE4875" s="580"/>
      <c r="AF4875" s="584"/>
      <c r="AG4875" s="585"/>
      <c r="AH4875" s="595">
        <f>IF(AD4875=0,0,(AF4875/AD4875)*100)</f>
        <v>0</v>
      </c>
      <c r="AI4875" s="596"/>
      <c r="AJ4875" s="542"/>
      <c r="AK4875" s="580"/>
      <c r="AL4875" s="584"/>
      <c r="AM4875" s="585"/>
      <c r="AN4875" s="595">
        <f>IF(AJ4875=0,0,(AL4875/AJ4875)*100)</f>
        <v>0</v>
      </c>
      <c r="AO4875" s="596"/>
      <c r="AP4875" s="542"/>
      <c r="AQ4875" s="580"/>
      <c r="AR4875" s="584"/>
      <c r="AS4875" s="585"/>
      <c r="AT4875" s="595">
        <f>IF(AP4875=0,0,(AR4875/AP4875)*100)</f>
        <v>0</v>
      </c>
      <c r="AU4875" s="596"/>
      <c r="AV4875" s="599">
        <f>AD4875+AJ4875+AP4875</f>
        <v>0</v>
      </c>
      <c r="AW4875" s="600"/>
      <c r="AX4875" s="630">
        <f>AF4875+AL4875+AR4875</f>
        <v>0</v>
      </c>
      <c r="AY4875" s="631"/>
      <c r="AZ4875" s="595">
        <f>IF(AV4875=0,0,(AX4875/AV4875)*100)</f>
        <v>0</v>
      </c>
      <c r="BA4875" s="596"/>
      <c r="BB4875" s="542"/>
      <c r="BC4875" s="580"/>
      <c r="BD4875" s="584"/>
      <c r="BE4875" s="585"/>
      <c r="BF4875" s="595">
        <f>IF(BB4875=0,0,(BD4875/BB4875)*100)</f>
        <v>0</v>
      </c>
      <c r="BG4875" s="596"/>
      <c r="BH4875" s="599">
        <f>AV4875+BB4875</f>
        <v>0</v>
      </c>
      <c r="BI4875" s="600"/>
      <c r="BJ4875" s="630">
        <f>AX4875+BD4875</f>
        <v>0</v>
      </c>
      <c r="BK4875" s="631"/>
      <c r="BL4875" s="595">
        <f>IF(BH4875=0,0,(BJ4875/BH4875)*100)</f>
        <v>0</v>
      </c>
      <c r="BM4875" s="596"/>
      <c r="BN4875" s="656">
        <f>(AF4875*2)+(AL4875*2)+(AR4875*3)+BD4875</f>
        <v>0</v>
      </c>
      <c r="BO4875" s="657"/>
      <c r="BP4875" s="658"/>
      <c r="BQ4875" s="676">
        <f t="shared" ref="BQ4875" si="3465">IF(BS4875=0,0,50*BR4875/BS4875)</f>
        <v>0</v>
      </c>
      <c r="BR4875" s="662">
        <f>(BN4875*BU$11)+(N4875*BU$12)+(Z4875*BU$13)+(R4875*BU$14)+(X4875*BU$15)+(AB4875*BU$16)</f>
        <v>0</v>
      </c>
      <c r="BS4875" s="662">
        <f>((BB4875-BD4875)*BU$18)+((AV4875-AX4875)*BU$17)+(H4875*BU$19)+(P4875*BU$20)</f>
        <v>0</v>
      </c>
      <c r="BT4875" s="15"/>
      <c r="BU4875" s="15"/>
      <c r="BV4875" s="95"/>
    </row>
    <row r="4876" spans="1:74" ht="21.75" hidden="1" customHeight="1" x14ac:dyDescent="0.25">
      <c r="A4876" s="95"/>
      <c r="B4876" s="571"/>
      <c r="C4876" s="642" t="str">
        <f>IF(ROSTER!D$34="","",ROSTER!D$34)</f>
        <v/>
      </c>
      <c r="D4876" s="643"/>
      <c r="E4876" s="575"/>
      <c r="F4876" s="577"/>
      <c r="G4876" s="583"/>
      <c r="H4876" s="579"/>
      <c r="I4876" s="545"/>
      <c r="J4876" s="544"/>
      <c r="K4876" s="581"/>
      <c r="L4876" s="586"/>
      <c r="M4876" s="587"/>
      <c r="N4876" s="592"/>
      <c r="O4876" s="603"/>
      <c r="P4876" s="544"/>
      <c r="Q4876" s="581"/>
      <c r="R4876" s="586"/>
      <c r="S4876" s="587"/>
      <c r="T4876" s="592"/>
      <c r="U4876" s="603"/>
      <c r="V4876" s="311"/>
      <c r="W4876" s="311"/>
      <c r="X4876" s="579"/>
      <c r="Y4876" s="545"/>
      <c r="Z4876" s="544"/>
      <c r="AA4876" s="545"/>
      <c r="AB4876" s="544"/>
      <c r="AC4876" s="545"/>
      <c r="AD4876" s="544"/>
      <c r="AE4876" s="581"/>
      <c r="AF4876" s="586"/>
      <c r="AG4876" s="587"/>
      <c r="AH4876" s="626"/>
      <c r="AI4876" s="627"/>
      <c r="AJ4876" s="544"/>
      <c r="AK4876" s="581"/>
      <c r="AL4876" s="586"/>
      <c r="AM4876" s="587"/>
      <c r="AN4876" s="626"/>
      <c r="AO4876" s="627"/>
      <c r="AP4876" s="544"/>
      <c r="AQ4876" s="581"/>
      <c r="AR4876" s="586"/>
      <c r="AS4876" s="587"/>
      <c r="AT4876" s="626"/>
      <c r="AU4876" s="627"/>
      <c r="AV4876" s="628"/>
      <c r="AW4876" s="629"/>
      <c r="AX4876" s="632"/>
      <c r="AY4876" s="633"/>
      <c r="AZ4876" s="626"/>
      <c r="BA4876" s="627"/>
      <c r="BB4876" s="544"/>
      <c r="BC4876" s="581"/>
      <c r="BD4876" s="586"/>
      <c r="BE4876" s="587"/>
      <c r="BF4876" s="626"/>
      <c r="BG4876" s="627"/>
      <c r="BH4876" s="628"/>
      <c r="BI4876" s="629"/>
      <c r="BJ4876" s="632"/>
      <c r="BK4876" s="633"/>
      <c r="BL4876" s="626"/>
      <c r="BM4876" s="627"/>
      <c r="BN4876" s="678"/>
      <c r="BO4876" s="679"/>
      <c r="BP4876" s="680"/>
      <c r="BQ4876" s="677"/>
      <c r="BR4876" s="663"/>
      <c r="BS4876" s="663"/>
      <c r="BT4876" s="15"/>
      <c r="BU4876" s="15"/>
      <c r="BV4876" s="95"/>
    </row>
    <row r="4877" spans="1:74" ht="21.75" hidden="1" customHeight="1" x14ac:dyDescent="0.25">
      <c r="A4877" s="95"/>
      <c r="B4877" s="570" t="str">
        <f>IF(ROSTER!B$36="","",ROSTER!B$36)</f>
        <v/>
      </c>
      <c r="C4877" s="572" t="str">
        <f>IF(ROSTER!C$36="","",ROSTER!C$36)</f>
        <v/>
      </c>
      <c r="D4877" s="573"/>
      <c r="E4877" s="574"/>
      <c r="F4877" s="576">
        <f>IF(E4877="y",1,IF(E4877="S",1,0))</f>
        <v>0</v>
      </c>
      <c r="G4877" s="582">
        <f>IF(E4877="S",1,0)</f>
        <v>0</v>
      </c>
      <c r="H4877" s="578"/>
      <c r="I4877" s="543"/>
      <c r="J4877" s="542"/>
      <c r="K4877" s="580"/>
      <c r="L4877" s="584"/>
      <c r="M4877" s="585"/>
      <c r="N4877" s="588">
        <f>L4877+J4877</f>
        <v>0</v>
      </c>
      <c r="O4877" s="589"/>
      <c r="P4877" s="542"/>
      <c r="Q4877" s="580"/>
      <c r="R4877" s="584"/>
      <c r="S4877" s="585"/>
      <c r="T4877" s="588">
        <f>R4877-P4877</f>
        <v>0</v>
      </c>
      <c r="U4877" s="589"/>
      <c r="V4877" s="310"/>
      <c r="W4877" s="310"/>
      <c r="X4877" s="578"/>
      <c r="Y4877" s="543"/>
      <c r="Z4877" s="542"/>
      <c r="AA4877" s="543"/>
      <c r="AB4877" s="542"/>
      <c r="AC4877" s="543"/>
      <c r="AD4877" s="542"/>
      <c r="AE4877" s="580"/>
      <c r="AF4877" s="584"/>
      <c r="AG4877" s="585"/>
      <c r="AH4877" s="595">
        <f>IF(AD4877=0,0,(AF4877/AD4877)*100)</f>
        <v>0</v>
      </c>
      <c r="AI4877" s="596"/>
      <c r="AJ4877" s="542"/>
      <c r="AK4877" s="580"/>
      <c r="AL4877" s="584"/>
      <c r="AM4877" s="585"/>
      <c r="AN4877" s="595">
        <f>IF(AJ4877=0,0,(AL4877/AJ4877)*100)</f>
        <v>0</v>
      </c>
      <c r="AO4877" s="596"/>
      <c r="AP4877" s="542"/>
      <c r="AQ4877" s="580"/>
      <c r="AR4877" s="584"/>
      <c r="AS4877" s="585"/>
      <c r="AT4877" s="595">
        <f>IF(AP4877=0,0,(AR4877/AP4877)*100)</f>
        <v>0</v>
      </c>
      <c r="AU4877" s="596"/>
      <c r="AV4877" s="599">
        <f>AD4877+AJ4877+AP4877</f>
        <v>0</v>
      </c>
      <c r="AW4877" s="600"/>
      <c r="AX4877" s="630">
        <f>AF4877+AL4877+AR4877</f>
        <v>0</v>
      </c>
      <c r="AY4877" s="631"/>
      <c r="AZ4877" s="595">
        <f>IF(AV4877=0,0,(AX4877/AV4877)*100)</f>
        <v>0</v>
      </c>
      <c r="BA4877" s="596"/>
      <c r="BB4877" s="542"/>
      <c r="BC4877" s="580"/>
      <c r="BD4877" s="584"/>
      <c r="BE4877" s="585"/>
      <c r="BF4877" s="595">
        <f>IF(BB4877=0,0,(BD4877/BB4877)*100)</f>
        <v>0</v>
      </c>
      <c r="BG4877" s="596"/>
      <c r="BH4877" s="599">
        <f>AV4877+BB4877</f>
        <v>0</v>
      </c>
      <c r="BI4877" s="600"/>
      <c r="BJ4877" s="630">
        <f>AX4877+BD4877</f>
        <v>0</v>
      </c>
      <c r="BK4877" s="631"/>
      <c r="BL4877" s="595">
        <f>IF(BH4877=0,0,(BJ4877/BH4877)*100)</f>
        <v>0</v>
      </c>
      <c r="BM4877" s="596"/>
      <c r="BN4877" s="656">
        <f>(AF4877*2)+(AL4877*2)+(AR4877*3)+BD4877</f>
        <v>0</v>
      </c>
      <c r="BO4877" s="657"/>
      <c r="BP4877" s="658"/>
      <c r="BQ4877" s="676">
        <f t="shared" ref="BQ4877" si="3466">IF(BS4877=0,0,50*BR4877/BS4877)</f>
        <v>0</v>
      </c>
      <c r="BR4877" s="662">
        <f>(BN4877*BU$11)+(N4877*BU$12)+(Z4877*BU$13)+(R4877*BU$14)+(X4877*BU$15)+(AB4877*BU$16)</f>
        <v>0</v>
      </c>
      <c r="BS4877" s="662">
        <f>((BB4877-BD4877)*BU$18)+((AV4877-AX4877)*BU$17)+(H4877*BU$19)+(P4877*BU$20)</f>
        <v>0</v>
      </c>
      <c r="BT4877" s="15"/>
      <c r="BU4877" s="15"/>
      <c r="BV4877" s="95"/>
    </row>
    <row r="4878" spans="1:74" ht="21.75" hidden="1" customHeight="1" x14ac:dyDescent="0.25">
      <c r="A4878" s="95"/>
      <c r="B4878" s="571"/>
      <c r="C4878" s="642" t="str">
        <f>IF(ROSTER!D$36="","",ROSTER!D$36)</f>
        <v/>
      </c>
      <c r="D4878" s="643"/>
      <c r="E4878" s="575"/>
      <c r="F4878" s="577"/>
      <c r="G4878" s="583"/>
      <c r="H4878" s="579"/>
      <c r="I4878" s="545"/>
      <c r="J4878" s="544"/>
      <c r="K4878" s="581"/>
      <c r="L4878" s="586"/>
      <c r="M4878" s="587"/>
      <c r="N4878" s="592"/>
      <c r="O4878" s="603"/>
      <c r="P4878" s="544"/>
      <c r="Q4878" s="581"/>
      <c r="R4878" s="586"/>
      <c r="S4878" s="587"/>
      <c r="T4878" s="592"/>
      <c r="U4878" s="603"/>
      <c r="V4878" s="311"/>
      <c r="W4878" s="311"/>
      <c r="X4878" s="579"/>
      <c r="Y4878" s="545"/>
      <c r="Z4878" s="544"/>
      <c r="AA4878" s="545"/>
      <c r="AB4878" s="544"/>
      <c r="AC4878" s="545"/>
      <c r="AD4878" s="544"/>
      <c r="AE4878" s="581"/>
      <c r="AF4878" s="586"/>
      <c r="AG4878" s="587"/>
      <c r="AH4878" s="626"/>
      <c r="AI4878" s="627"/>
      <c r="AJ4878" s="544"/>
      <c r="AK4878" s="581"/>
      <c r="AL4878" s="586"/>
      <c r="AM4878" s="587"/>
      <c r="AN4878" s="626"/>
      <c r="AO4878" s="627"/>
      <c r="AP4878" s="544"/>
      <c r="AQ4878" s="581"/>
      <c r="AR4878" s="586"/>
      <c r="AS4878" s="587"/>
      <c r="AT4878" s="626"/>
      <c r="AU4878" s="627"/>
      <c r="AV4878" s="628"/>
      <c r="AW4878" s="629"/>
      <c r="AX4878" s="632"/>
      <c r="AY4878" s="633"/>
      <c r="AZ4878" s="626"/>
      <c r="BA4878" s="627"/>
      <c r="BB4878" s="544"/>
      <c r="BC4878" s="581"/>
      <c r="BD4878" s="586"/>
      <c r="BE4878" s="587"/>
      <c r="BF4878" s="626"/>
      <c r="BG4878" s="627"/>
      <c r="BH4878" s="628"/>
      <c r="BI4878" s="629"/>
      <c r="BJ4878" s="632"/>
      <c r="BK4878" s="633"/>
      <c r="BL4878" s="626"/>
      <c r="BM4878" s="627"/>
      <c r="BN4878" s="678"/>
      <c r="BO4878" s="679"/>
      <c r="BP4878" s="680"/>
      <c r="BQ4878" s="677"/>
      <c r="BR4878" s="663"/>
      <c r="BS4878" s="663"/>
      <c r="BT4878" s="15"/>
      <c r="BU4878" s="15"/>
      <c r="BV4878" s="95"/>
    </row>
    <row r="4879" spans="1:74" ht="21.75" hidden="1" customHeight="1" x14ac:dyDescent="0.25">
      <c r="A4879" s="95"/>
      <c r="B4879" s="570" t="str">
        <f>IF(ROSTER!B$38="","",ROSTER!B$38)</f>
        <v/>
      </c>
      <c r="C4879" s="572" t="str">
        <f>IF(ROSTER!C$38="","",ROSTER!C$38)</f>
        <v/>
      </c>
      <c r="D4879" s="573"/>
      <c r="E4879" s="574"/>
      <c r="F4879" s="576">
        <f>IF(E4879="y",1,IF(E4879="S",1,0))</f>
        <v>0</v>
      </c>
      <c r="G4879" s="582">
        <f>IF(E4879="S",1,0)</f>
        <v>0</v>
      </c>
      <c r="H4879" s="578"/>
      <c r="I4879" s="543"/>
      <c r="J4879" s="542"/>
      <c r="K4879" s="580"/>
      <c r="L4879" s="584"/>
      <c r="M4879" s="585"/>
      <c r="N4879" s="588">
        <f>L4879+J4879</f>
        <v>0</v>
      </c>
      <c r="O4879" s="589"/>
      <c r="P4879" s="542"/>
      <c r="Q4879" s="580"/>
      <c r="R4879" s="584"/>
      <c r="S4879" s="585"/>
      <c r="T4879" s="588">
        <f>R4879-P4879</f>
        <v>0</v>
      </c>
      <c r="U4879" s="589"/>
      <c r="V4879" s="310"/>
      <c r="W4879" s="310"/>
      <c r="X4879" s="578"/>
      <c r="Y4879" s="543"/>
      <c r="Z4879" s="542"/>
      <c r="AA4879" s="543"/>
      <c r="AB4879" s="542"/>
      <c r="AC4879" s="543"/>
      <c r="AD4879" s="542"/>
      <c r="AE4879" s="580"/>
      <c r="AF4879" s="584"/>
      <c r="AG4879" s="585"/>
      <c r="AH4879" s="595">
        <f>IF(AD4879=0,0,(AF4879/AD4879)*100)</f>
        <v>0</v>
      </c>
      <c r="AI4879" s="596"/>
      <c r="AJ4879" s="542"/>
      <c r="AK4879" s="580"/>
      <c r="AL4879" s="584"/>
      <c r="AM4879" s="585"/>
      <c r="AN4879" s="595">
        <f>IF(AJ4879=0,0,(AL4879/AJ4879)*100)</f>
        <v>0</v>
      </c>
      <c r="AO4879" s="596"/>
      <c r="AP4879" s="542"/>
      <c r="AQ4879" s="580"/>
      <c r="AR4879" s="584"/>
      <c r="AS4879" s="585"/>
      <c r="AT4879" s="595">
        <f>IF(AP4879=0,0,(AR4879/AP4879)*100)</f>
        <v>0</v>
      </c>
      <c r="AU4879" s="596"/>
      <c r="AV4879" s="599">
        <f>AD4879+AJ4879+AP4879</f>
        <v>0</v>
      </c>
      <c r="AW4879" s="600"/>
      <c r="AX4879" s="630">
        <f>AF4879+AL4879+AR4879</f>
        <v>0</v>
      </c>
      <c r="AY4879" s="631"/>
      <c r="AZ4879" s="595">
        <f>IF(AV4879=0,0,(AX4879/AV4879)*100)</f>
        <v>0</v>
      </c>
      <c r="BA4879" s="596"/>
      <c r="BB4879" s="542"/>
      <c r="BC4879" s="580"/>
      <c r="BD4879" s="584"/>
      <c r="BE4879" s="585"/>
      <c r="BF4879" s="595">
        <f>IF(BB4879=0,0,(BD4879/BB4879)*100)</f>
        <v>0</v>
      </c>
      <c r="BG4879" s="596"/>
      <c r="BH4879" s="599">
        <f>AV4879+BB4879</f>
        <v>0</v>
      </c>
      <c r="BI4879" s="600"/>
      <c r="BJ4879" s="630">
        <f>AX4879+BD4879</f>
        <v>0</v>
      </c>
      <c r="BK4879" s="631"/>
      <c r="BL4879" s="595">
        <f>IF(BH4879=0,0,(BJ4879/BH4879)*100)</f>
        <v>0</v>
      </c>
      <c r="BM4879" s="596"/>
      <c r="BN4879" s="656">
        <f>(AF4879*2)+(AL4879*2)+(AR4879*3)+BD4879</f>
        <v>0</v>
      </c>
      <c r="BO4879" s="657"/>
      <c r="BP4879" s="658"/>
      <c r="BQ4879" s="676">
        <f t="shared" ref="BQ4879" si="3467">IF(BS4879=0,0,50*BR4879/BS4879)</f>
        <v>0</v>
      </c>
      <c r="BR4879" s="662">
        <f>(BN4879*BU$11)+(N4879*BU$12)+(Z4879*BU$13)+(R4879*BU$14)+(X4879*BU$15)+(AB4879*BU$16)</f>
        <v>0</v>
      </c>
      <c r="BS4879" s="662">
        <f>((BB4879-BD4879)*BU$18)+((AV4879-AX4879)*BU$17)+(H4879*BU$19)+(P4879*BU$20)</f>
        <v>0</v>
      </c>
      <c r="BT4879" s="15"/>
      <c r="BU4879" s="15"/>
      <c r="BV4879" s="95"/>
    </row>
    <row r="4880" spans="1:74" ht="21.75" hidden="1" customHeight="1" x14ac:dyDescent="0.25">
      <c r="A4880" s="95"/>
      <c r="B4880" s="571"/>
      <c r="C4880" s="642" t="str">
        <f>IF(ROSTER!D$38="","",ROSTER!D$38)</f>
        <v/>
      </c>
      <c r="D4880" s="643"/>
      <c r="E4880" s="575"/>
      <c r="F4880" s="577"/>
      <c r="G4880" s="583"/>
      <c r="H4880" s="579"/>
      <c r="I4880" s="545"/>
      <c r="J4880" s="544"/>
      <c r="K4880" s="581"/>
      <c r="L4880" s="586"/>
      <c r="M4880" s="587"/>
      <c r="N4880" s="592"/>
      <c r="O4880" s="603"/>
      <c r="P4880" s="544"/>
      <c r="Q4880" s="581"/>
      <c r="R4880" s="586"/>
      <c r="S4880" s="587"/>
      <c r="T4880" s="592"/>
      <c r="U4880" s="603"/>
      <c r="V4880" s="311"/>
      <c r="W4880" s="311"/>
      <c r="X4880" s="579"/>
      <c r="Y4880" s="545"/>
      <c r="Z4880" s="544"/>
      <c r="AA4880" s="545"/>
      <c r="AB4880" s="544"/>
      <c r="AC4880" s="545"/>
      <c r="AD4880" s="544"/>
      <c r="AE4880" s="581"/>
      <c r="AF4880" s="586"/>
      <c r="AG4880" s="587"/>
      <c r="AH4880" s="626"/>
      <c r="AI4880" s="627"/>
      <c r="AJ4880" s="544"/>
      <c r="AK4880" s="581"/>
      <c r="AL4880" s="586"/>
      <c r="AM4880" s="587"/>
      <c r="AN4880" s="626"/>
      <c r="AO4880" s="627"/>
      <c r="AP4880" s="544"/>
      <c r="AQ4880" s="581"/>
      <c r="AR4880" s="586"/>
      <c r="AS4880" s="587"/>
      <c r="AT4880" s="626"/>
      <c r="AU4880" s="627"/>
      <c r="AV4880" s="628"/>
      <c r="AW4880" s="629"/>
      <c r="AX4880" s="632"/>
      <c r="AY4880" s="633"/>
      <c r="AZ4880" s="626"/>
      <c r="BA4880" s="627"/>
      <c r="BB4880" s="544"/>
      <c r="BC4880" s="581"/>
      <c r="BD4880" s="586"/>
      <c r="BE4880" s="587"/>
      <c r="BF4880" s="626"/>
      <c r="BG4880" s="627"/>
      <c r="BH4880" s="628"/>
      <c r="BI4880" s="629"/>
      <c r="BJ4880" s="632"/>
      <c r="BK4880" s="633"/>
      <c r="BL4880" s="626"/>
      <c r="BM4880" s="627"/>
      <c r="BN4880" s="678"/>
      <c r="BO4880" s="679"/>
      <c r="BP4880" s="680"/>
      <c r="BQ4880" s="677"/>
      <c r="BR4880" s="663"/>
      <c r="BS4880" s="663"/>
      <c r="BT4880" s="15"/>
      <c r="BU4880" s="15"/>
      <c r="BV4880" s="95"/>
    </row>
    <row r="4881" spans="1:77" ht="21.75" hidden="1" customHeight="1" x14ac:dyDescent="0.25">
      <c r="A4881" s="95"/>
      <c r="B4881" s="570" t="str">
        <f>IF(ROSTER!B$40="","",ROSTER!B$40)</f>
        <v/>
      </c>
      <c r="C4881" s="572" t="str">
        <f>IF(ROSTER!C$40="","",ROSTER!C$40)</f>
        <v/>
      </c>
      <c r="D4881" s="573"/>
      <c r="E4881" s="574"/>
      <c r="F4881" s="576">
        <f>IF(E4881="y",1,IF(E4881="S",1,0))</f>
        <v>0</v>
      </c>
      <c r="G4881" s="582">
        <f>IF(E4881="S",1,0)</f>
        <v>0</v>
      </c>
      <c r="H4881" s="578"/>
      <c r="I4881" s="543"/>
      <c r="J4881" s="542"/>
      <c r="K4881" s="580"/>
      <c r="L4881" s="584"/>
      <c r="M4881" s="585"/>
      <c r="N4881" s="588">
        <f>L4881+J4881</f>
        <v>0</v>
      </c>
      <c r="O4881" s="589"/>
      <c r="P4881" s="542"/>
      <c r="Q4881" s="580"/>
      <c r="R4881" s="584"/>
      <c r="S4881" s="585"/>
      <c r="T4881" s="588">
        <f>R4881-P4881</f>
        <v>0</v>
      </c>
      <c r="U4881" s="589"/>
      <c r="V4881" s="310"/>
      <c r="W4881" s="310"/>
      <c r="X4881" s="578"/>
      <c r="Y4881" s="543"/>
      <c r="Z4881" s="542"/>
      <c r="AA4881" s="543"/>
      <c r="AB4881" s="542"/>
      <c r="AC4881" s="543"/>
      <c r="AD4881" s="542"/>
      <c r="AE4881" s="580"/>
      <c r="AF4881" s="584"/>
      <c r="AG4881" s="585"/>
      <c r="AH4881" s="595">
        <f>IF(AD4881=0,0,(AF4881/AD4881)*100)</f>
        <v>0</v>
      </c>
      <c r="AI4881" s="596"/>
      <c r="AJ4881" s="542"/>
      <c r="AK4881" s="580"/>
      <c r="AL4881" s="584"/>
      <c r="AM4881" s="585"/>
      <c r="AN4881" s="595">
        <f>IF(AJ4881=0,0,(AL4881/AJ4881)*100)</f>
        <v>0</v>
      </c>
      <c r="AO4881" s="596"/>
      <c r="AP4881" s="542"/>
      <c r="AQ4881" s="580"/>
      <c r="AR4881" s="584"/>
      <c r="AS4881" s="585"/>
      <c r="AT4881" s="595">
        <f>IF(AP4881=0,0,(AR4881/AP4881)*100)</f>
        <v>0</v>
      </c>
      <c r="AU4881" s="596"/>
      <c r="AV4881" s="599">
        <f>AD4881+AJ4881+AP4881</f>
        <v>0</v>
      </c>
      <c r="AW4881" s="600"/>
      <c r="AX4881" s="630">
        <f>AF4881+AL4881+AR4881</f>
        <v>0</v>
      </c>
      <c r="AY4881" s="631"/>
      <c r="AZ4881" s="595">
        <f>IF(AV4881=0,0,(AX4881/AV4881)*100)</f>
        <v>0</v>
      </c>
      <c r="BA4881" s="596"/>
      <c r="BB4881" s="542"/>
      <c r="BC4881" s="580"/>
      <c r="BD4881" s="584"/>
      <c r="BE4881" s="585"/>
      <c r="BF4881" s="595">
        <f>IF(BB4881=0,0,(BD4881/BB4881)*100)</f>
        <v>0</v>
      </c>
      <c r="BG4881" s="596"/>
      <c r="BH4881" s="599">
        <f>AV4881+BB4881</f>
        <v>0</v>
      </c>
      <c r="BI4881" s="600"/>
      <c r="BJ4881" s="630">
        <f>AX4881+BD4881</f>
        <v>0</v>
      </c>
      <c r="BK4881" s="631"/>
      <c r="BL4881" s="595">
        <f>IF(BH4881=0,0,(BJ4881/BH4881)*100)</f>
        <v>0</v>
      </c>
      <c r="BM4881" s="596"/>
      <c r="BN4881" s="656">
        <f>(AF4881*2)+(AL4881*2)+(AR4881*3)+BD4881</f>
        <v>0</v>
      </c>
      <c r="BO4881" s="657"/>
      <c r="BP4881" s="658"/>
      <c r="BQ4881" s="676">
        <f t="shared" ref="BQ4881" si="3468">IF(BS4881=0,0,50*BR4881/BS4881)</f>
        <v>0</v>
      </c>
      <c r="BR4881" s="662">
        <f>(BN4881*BU$11)+(N4881*BU$12)+(Z4881*BU$13)+(R4881*BU$14)+(X4881*BU$15)+(AB4881*BU$16)</f>
        <v>0</v>
      </c>
      <c r="BS4881" s="662">
        <f>((BB4881-BD4881)*BU$18)+((AV4881-AX4881)*BU$17)+(H4881*BU$19)+(P4881*BU$20)</f>
        <v>0</v>
      </c>
      <c r="BT4881" s="15"/>
      <c r="BU4881" s="15"/>
      <c r="BV4881" s="95"/>
    </row>
    <row r="4882" spans="1:77" ht="21.75" hidden="1" customHeight="1" x14ac:dyDescent="0.25">
      <c r="A4882" s="95"/>
      <c r="B4882" s="571"/>
      <c r="C4882" s="642" t="str">
        <f>IF(ROSTER!D$40="","",ROSTER!D$40)</f>
        <v/>
      </c>
      <c r="D4882" s="643"/>
      <c r="E4882" s="575"/>
      <c r="F4882" s="577"/>
      <c r="G4882" s="583"/>
      <c r="H4882" s="579"/>
      <c r="I4882" s="545"/>
      <c r="J4882" s="544"/>
      <c r="K4882" s="581"/>
      <c r="L4882" s="586"/>
      <c r="M4882" s="587"/>
      <c r="N4882" s="592"/>
      <c r="O4882" s="603"/>
      <c r="P4882" s="544"/>
      <c r="Q4882" s="581"/>
      <c r="R4882" s="586"/>
      <c r="S4882" s="587"/>
      <c r="T4882" s="592"/>
      <c r="U4882" s="603"/>
      <c r="V4882" s="311"/>
      <c r="W4882" s="311"/>
      <c r="X4882" s="579"/>
      <c r="Y4882" s="545"/>
      <c r="Z4882" s="544"/>
      <c r="AA4882" s="545"/>
      <c r="AB4882" s="544"/>
      <c r="AC4882" s="545"/>
      <c r="AD4882" s="544"/>
      <c r="AE4882" s="581"/>
      <c r="AF4882" s="586"/>
      <c r="AG4882" s="587"/>
      <c r="AH4882" s="626"/>
      <c r="AI4882" s="627"/>
      <c r="AJ4882" s="544"/>
      <c r="AK4882" s="581"/>
      <c r="AL4882" s="586"/>
      <c r="AM4882" s="587"/>
      <c r="AN4882" s="626"/>
      <c r="AO4882" s="627"/>
      <c r="AP4882" s="544"/>
      <c r="AQ4882" s="581"/>
      <c r="AR4882" s="586"/>
      <c r="AS4882" s="587"/>
      <c r="AT4882" s="626"/>
      <c r="AU4882" s="627"/>
      <c r="AV4882" s="628"/>
      <c r="AW4882" s="629"/>
      <c r="AX4882" s="632"/>
      <c r="AY4882" s="633"/>
      <c r="AZ4882" s="626"/>
      <c r="BA4882" s="627"/>
      <c r="BB4882" s="544"/>
      <c r="BC4882" s="581"/>
      <c r="BD4882" s="586"/>
      <c r="BE4882" s="587"/>
      <c r="BF4882" s="626"/>
      <c r="BG4882" s="627"/>
      <c r="BH4882" s="628"/>
      <c r="BI4882" s="629"/>
      <c r="BJ4882" s="632"/>
      <c r="BK4882" s="633"/>
      <c r="BL4882" s="626"/>
      <c r="BM4882" s="627"/>
      <c r="BN4882" s="678"/>
      <c r="BO4882" s="679"/>
      <c r="BP4882" s="680"/>
      <c r="BQ4882" s="677"/>
      <c r="BR4882" s="663"/>
      <c r="BS4882" s="663"/>
      <c r="BT4882" s="15"/>
      <c r="BU4882" s="15"/>
      <c r="BV4882" s="95"/>
    </row>
    <row r="4883" spans="1:77" ht="21.75" hidden="1" customHeight="1" x14ac:dyDescent="0.25">
      <c r="A4883" s="95"/>
      <c r="B4883" s="570" t="str">
        <f>IF(ROSTER!B$42="","",ROSTER!B$42)</f>
        <v/>
      </c>
      <c r="C4883" s="572" t="str">
        <f>IF(ROSTER!C$42="","",ROSTER!C$42)</f>
        <v/>
      </c>
      <c r="D4883" s="573"/>
      <c r="E4883" s="574"/>
      <c r="F4883" s="576">
        <f>IF(E4883="y",1,IF(E4883="S",1,0))</f>
        <v>0</v>
      </c>
      <c r="G4883" s="582">
        <f>IF(E4883="S",1,0)</f>
        <v>0</v>
      </c>
      <c r="H4883" s="578"/>
      <c r="I4883" s="543"/>
      <c r="J4883" s="542"/>
      <c r="K4883" s="580"/>
      <c r="L4883" s="584"/>
      <c r="M4883" s="585"/>
      <c r="N4883" s="588">
        <f>L4883+J4883</f>
        <v>0</v>
      </c>
      <c r="O4883" s="589"/>
      <c r="P4883" s="542"/>
      <c r="Q4883" s="580"/>
      <c r="R4883" s="584"/>
      <c r="S4883" s="585"/>
      <c r="T4883" s="588">
        <f>R4883-P4883</f>
        <v>0</v>
      </c>
      <c r="U4883" s="589"/>
      <c r="V4883" s="310"/>
      <c r="W4883" s="310"/>
      <c r="X4883" s="578"/>
      <c r="Y4883" s="543"/>
      <c r="Z4883" s="542"/>
      <c r="AA4883" s="543"/>
      <c r="AB4883" s="542"/>
      <c r="AC4883" s="543"/>
      <c r="AD4883" s="542"/>
      <c r="AE4883" s="580"/>
      <c r="AF4883" s="584"/>
      <c r="AG4883" s="585"/>
      <c r="AH4883" s="595">
        <f>IF(AD4883=0,0,(AF4883/AD4883)*100)</f>
        <v>0</v>
      </c>
      <c r="AI4883" s="596"/>
      <c r="AJ4883" s="542"/>
      <c r="AK4883" s="580"/>
      <c r="AL4883" s="584"/>
      <c r="AM4883" s="585"/>
      <c r="AN4883" s="595">
        <f>IF(AJ4883=0,0,(AL4883/AJ4883)*100)</f>
        <v>0</v>
      </c>
      <c r="AO4883" s="596"/>
      <c r="AP4883" s="542"/>
      <c r="AQ4883" s="580"/>
      <c r="AR4883" s="584"/>
      <c r="AS4883" s="585"/>
      <c r="AT4883" s="595">
        <f>IF(AP4883=0,0,(AR4883/AP4883)*100)</f>
        <v>0</v>
      </c>
      <c r="AU4883" s="596"/>
      <c r="AV4883" s="599">
        <f>AD4883+AJ4883+AP4883</f>
        <v>0</v>
      </c>
      <c r="AW4883" s="600"/>
      <c r="AX4883" s="630">
        <f>AF4883+AL4883+AR4883</f>
        <v>0</v>
      </c>
      <c r="AY4883" s="631"/>
      <c r="AZ4883" s="595">
        <f>IF(AV4883=0,0,(AX4883/AV4883)*100)</f>
        <v>0</v>
      </c>
      <c r="BA4883" s="596"/>
      <c r="BB4883" s="542"/>
      <c r="BC4883" s="580"/>
      <c r="BD4883" s="584"/>
      <c r="BE4883" s="585"/>
      <c r="BF4883" s="595">
        <f>IF(BB4883=0,0,(BD4883/BB4883)*100)</f>
        <v>0</v>
      </c>
      <c r="BG4883" s="596"/>
      <c r="BH4883" s="599">
        <f>AV4883+BB4883</f>
        <v>0</v>
      </c>
      <c r="BI4883" s="600"/>
      <c r="BJ4883" s="630">
        <f>AX4883+BD4883</f>
        <v>0</v>
      </c>
      <c r="BK4883" s="631"/>
      <c r="BL4883" s="595">
        <f>IF(BH4883=0,0,(BJ4883/BH4883)*100)</f>
        <v>0</v>
      </c>
      <c r="BM4883" s="596"/>
      <c r="BN4883" s="656">
        <f>(AF4883*2)+(AL4883*2)+(AR4883*3)+BD4883</f>
        <v>0</v>
      </c>
      <c r="BO4883" s="657"/>
      <c r="BP4883" s="658"/>
      <c r="BQ4883" s="676">
        <f t="shared" ref="BQ4883" si="3469">IF(BS4883=0,0,50*BR4883/BS4883)</f>
        <v>0</v>
      </c>
      <c r="BR4883" s="662">
        <f>(BN4883*BU$11)+(N4883*BU$12)+(Z4883*BU$13)+(R4883*BU$14)+(X4883*BU$15)+(AB4883*BU$16)</f>
        <v>0</v>
      </c>
      <c r="BS4883" s="662">
        <f>((BB4883-BD4883)*BU$18)+((AV4883-AX4883)*BU$17)+(H4883*BU$19)+(P4883*BU$20)</f>
        <v>0</v>
      </c>
      <c r="BT4883" s="15"/>
      <c r="BU4883" s="15"/>
      <c r="BV4883" s="95"/>
    </row>
    <row r="4884" spans="1:77" ht="21.75" hidden="1" customHeight="1" x14ac:dyDescent="0.25">
      <c r="A4884" s="95"/>
      <c r="B4884" s="571"/>
      <c r="C4884" s="642" t="str">
        <f>IF(ROSTER!D$42="","",ROSTER!D$42)</f>
        <v/>
      </c>
      <c r="D4884" s="643"/>
      <c r="E4884" s="575"/>
      <c r="F4884" s="577"/>
      <c r="G4884" s="583"/>
      <c r="H4884" s="579"/>
      <c r="I4884" s="545"/>
      <c r="J4884" s="544"/>
      <c r="K4884" s="581"/>
      <c r="L4884" s="586"/>
      <c r="M4884" s="587"/>
      <c r="N4884" s="592"/>
      <c r="O4884" s="603"/>
      <c r="P4884" s="544"/>
      <c r="Q4884" s="581"/>
      <c r="R4884" s="586"/>
      <c r="S4884" s="587"/>
      <c r="T4884" s="592"/>
      <c r="U4884" s="603"/>
      <c r="V4884" s="311"/>
      <c r="W4884" s="311"/>
      <c r="X4884" s="579"/>
      <c r="Y4884" s="545"/>
      <c r="Z4884" s="544"/>
      <c r="AA4884" s="545"/>
      <c r="AB4884" s="544"/>
      <c r="AC4884" s="545"/>
      <c r="AD4884" s="544"/>
      <c r="AE4884" s="581"/>
      <c r="AF4884" s="586"/>
      <c r="AG4884" s="587"/>
      <c r="AH4884" s="626"/>
      <c r="AI4884" s="627"/>
      <c r="AJ4884" s="544"/>
      <c r="AK4884" s="581"/>
      <c r="AL4884" s="586"/>
      <c r="AM4884" s="587"/>
      <c r="AN4884" s="626"/>
      <c r="AO4884" s="627"/>
      <c r="AP4884" s="544"/>
      <c r="AQ4884" s="581"/>
      <c r="AR4884" s="586"/>
      <c r="AS4884" s="587"/>
      <c r="AT4884" s="626"/>
      <c r="AU4884" s="627"/>
      <c r="AV4884" s="628"/>
      <c r="AW4884" s="629"/>
      <c r="AX4884" s="632"/>
      <c r="AY4884" s="633"/>
      <c r="AZ4884" s="626"/>
      <c r="BA4884" s="627"/>
      <c r="BB4884" s="544"/>
      <c r="BC4884" s="581"/>
      <c r="BD4884" s="586"/>
      <c r="BE4884" s="587"/>
      <c r="BF4884" s="626"/>
      <c r="BG4884" s="627"/>
      <c r="BH4884" s="628"/>
      <c r="BI4884" s="629"/>
      <c r="BJ4884" s="632"/>
      <c r="BK4884" s="633"/>
      <c r="BL4884" s="626"/>
      <c r="BM4884" s="627"/>
      <c r="BN4884" s="678"/>
      <c r="BO4884" s="679"/>
      <c r="BP4884" s="680"/>
      <c r="BQ4884" s="677"/>
      <c r="BR4884" s="663"/>
      <c r="BS4884" s="663"/>
      <c r="BT4884" s="15"/>
      <c r="BU4884" s="15"/>
      <c r="BV4884" s="95"/>
    </row>
    <row r="4885" spans="1:77" ht="21.75" hidden="1" customHeight="1" x14ac:dyDescent="0.25">
      <c r="A4885" s="95"/>
      <c r="B4885" s="570" t="str">
        <f>IF(ROSTER!B$44="","",ROSTER!B$44)</f>
        <v/>
      </c>
      <c r="C4885" s="572" t="str">
        <f>IF(ROSTER!C$44="","",ROSTER!C$44)</f>
        <v/>
      </c>
      <c r="D4885" s="573"/>
      <c r="E4885" s="574"/>
      <c r="F4885" s="576">
        <f>IF(E4885="y",1,IF(E4885="S",1,0))</f>
        <v>0</v>
      </c>
      <c r="G4885" s="582">
        <f>IF(E4885="S",1,0)</f>
        <v>0</v>
      </c>
      <c r="H4885" s="578"/>
      <c r="I4885" s="543"/>
      <c r="J4885" s="542"/>
      <c r="K4885" s="580"/>
      <c r="L4885" s="584"/>
      <c r="M4885" s="585"/>
      <c r="N4885" s="588">
        <f>L4885+J4885</f>
        <v>0</v>
      </c>
      <c r="O4885" s="589"/>
      <c r="P4885" s="542"/>
      <c r="Q4885" s="580"/>
      <c r="R4885" s="584"/>
      <c r="S4885" s="585"/>
      <c r="T4885" s="588">
        <f>R4885-P4885</f>
        <v>0</v>
      </c>
      <c r="U4885" s="589"/>
      <c r="V4885" s="310"/>
      <c r="W4885" s="310"/>
      <c r="X4885" s="578"/>
      <c r="Y4885" s="543"/>
      <c r="Z4885" s="542"/>
      <c r="AA4885" s="543"/>
      <c r="AB4885" s="542"/>
      <c r="AC4885" s="543"/>
      <c r="AD4885" s="542"/>
      <c r="AE4885" s="580"/>
      <c r="AF4885" s="584"/>
      <c r="AG4885" s="585"/>
      <c r="AH4885" s="595">
        <f>IF(AD4885=0,0,(AF4885/AD4885)*100)</f>
        <v>0</v>
      </c>
      <c r="AI4885" s="596"/>
      <c r="AJ4885" s="542"/>
      <c r="AK4885" s="580"/>
      <c r="AL4885" s="584"/>
      <c r="AM4885" s="585"/>
      <c r="AN4885" s="595">
        <f>IF(AJ4885=0,0,(AL4885/AJ4885)*100)</f>
        <v>0</v>
      </c>
      <c r="AO4885" s="596"/>
      <c r="AP4885" s="542"/>
      <c r="AQ4885" s="580"/>
      <c r="AR4885" s="584"/>
      <c r="AS4885" s="585"/>
      <c r="AT4885" s="595">
        <f>IF(AP4885=0,0,(AR4885/AP4885)*100)</f>
        <v>0</v>
      </c>
      <c r="AU4885" s="596"/>
      <c r="AV4885" s="599">
        <f>AD4885+AJ4885+AP4885</f>
        <v>0</v>
      </c>
      <c r="AW4885" s="600"/>
      <c r="AX4885" s="630">
        <f>AF4885+AL4885+AR4885</f>
        <v>0</v>
      </c>
      <c r="AY4885" s="631"/>
      <c r="AZ4885" s="595">
        <f>IF(AV4885=0,0,(AX4885/AV4885)*100)</f>
        <v>0</v>
      </c>
      <c r="BA4885" s="596"/>
      <c r="BB4885" s="542"/>
      <c r="BC4885" s="580"/>
      <c r="BD4885" s="584"/>
      <c r="BE4885" s="585"/>
      <c r="BF4885" s="595">
        <f>IF(BB4885=0,0,(BD4885/BB4885)*100)</f>
        <v>0</v>
      </c>
      <c r="BG4885" s="596"/>
      <c r="BH4885" s="599">
        <f>AV4885+BB4885</f>
        <v>0</v>
      </c>
      <c r="BI4885" s="600"/>
      <c r="BJ4885" s="630">
        <f>AX4885+BD4885</f>
        <v>0</v>
      </c>
      <c r="BK4885" s="631"/>
      <c r="BL4885" s="595">
        <f>IF(BH4885=0,0,(BJ4885/BH4885)*100)</f>
        <v>0</v>
      </c>
      <c r="BM4885" s="596"/>
      <c r="BN4885" s="656">
        <f>(AF4885*2)+(AL4885*2)+(AR4885*3)+BD4885</f>
        <v>0</v>
      </c>
      <c r="BO4885" s="657"/>
      <c r="BP4885" s="658"/>
      <c r="BQ4885" s="676">
        <f t="shared" ref="BQ4885" si="3470">IF(BS4885=0,0,50*BR4885/BS4885)</f>
        <v>0</v>
      </c>
      <c r="BR4885" s="662">
        <f>(BN4885*BU$11)+(N4885*BU$12)+(Z4885*BU$13)+(R4885*BU$14)+(X4885*BU$15)+(AB4885*BU$16)</f>
        <v>0</v>
      </c>
      <c r="BS4885" s="662">
        <f>((BB4885-BD4885)*BU$18)+((AV4885-AX4885)*BU$17)+(H4885*BU$19)+(P4885*BU$20)</f>
        <v>0</v>
      </c>
      <c r="BT4885" s="15"/>
      <c r="BU4885" s="15"/>
      <c r="BV4885" s="95"/>
    </row>
    <row r="4886" spans="1:77" ht="21.75" hidden="1" customHeight="1" x14ac:dyDescent="0.25">
      <c r="A4886" s="95"/>
      <c r="B4886" s="571"/>
      <c r="C4886" s="642" t="str">
        <f>IF(ROSTER!D$44="","",ROSTER!D$44)</f>
        <v/>
      </c>
      <c r="D4886" s="643"/>
      <c r="E4886" s="575"/>
      <c r="F4886" s="577"/>
      <c r="G4886" s="583"/>
      <c r="H4886" s="579"/>
      <c r="I4886" s="545"/>
      <c r="J4886" s="544"/>
      <c r="K4886" s="581"/>
      <c r="L4886" s="586"/>
      <c r="M4886" s="587"/>
      <c r="N4886" s="592"/>
      <c r="O4886" s="603"/>
      <c r="P4886" s="544"/>
      <c r="Q4886" s="581"/>
      <c r="R4886" s="586"/>
      <c r="S4886" s="587"/>
      <c r="T4886" s="592"/>
      <c r="U4886" s="603"/>
      <c r="V4886" s="311"/>
      <c r="W4886" s="311"/>
      <c r="X4886" s="579"/>
      <c r="Y4886" s="545"/>
      <c r="Z4886" s="544"/>
      <c r="AA4886" s="545"/>
      <c r="AB4886" s="544"/>
      <c r="AC4886" s="545"/>
      <c r="AD4886" s="544"/>
      <c r="AE4886" s="581"/>
      <c r="AF4886" s="586"/>
      <c r="AG4886" s="587"/>
      <c r="AH4886" s="626"/>
      <c r="AI4886" s="627"/>
      <c r="AJ4886" s="544"/>
      <c r="AK4886" s="581"/>
      <c r="AL4886" s="586"/>
      <c r="AM4886" s="587"/>
      <c r="AN4886" s="626"/>
      <c r="AO4886" s="627"/>
      <c r="AP4886" s="544"/>
      <c r="AQ4886" s="581"/>
      <c r="AR4886" s="586"/>
      <c r="AS4886" s="587"/>
      <c r="AT4886" s="626"/>
      <c r="AU4886" s="627"/>
      <c r="AV4886" s="628"/>
      <c r="AW4886" s="629"/>
      <c r="AX4886" s="632"/>
      <c r="AY4886" s="633"/>
      <c r="AZ4886" s="626"/>
      <c r="BA4886" s="627"/>
      <c r="BB4886" s="544"/>
      <c r="BC4886" s="581"/>
      <c r="BD4886" s="586"/>
      <c r="BE4886" s="587"/>
      <c r="BF4886" s="626"/>
      <c r="BG4886" s="627"/>
      <c r="BH4886" s="628"/>
      <c r="BI4886" s="629"/>
      <c r="BJ4886" s="632"/>
      <c r="BK4886" s="633"/>
      <c r="BL4886" s="626"/>
      <c r="BM4886" s="627"/>
      <c r="BN4886" s="678"/>
      <c r="BO4886" s="679"/>
      <c r="BP4886" s="680"/>
      <c r="BQ4886" s="677"/>
      <c r="BR4886" s="663"/>
      <c r="BS4886" s="663"/>
      <c r="BT4886" s="15"/>
      <c r="BU4886" s="15"/>
      <c r="BV4886" s="95"/>
    </row>
    <row r="4887" spans="1:77" ht="21.75" hidden="1" customHeight="1" x14ac:dyDescent="0.25">
      <c r="A4887" s="95"/>
      <c r="B4887" s="570" t="str">
        <f>IF(ROSTER!B$46="","",ROSTER!B$46)</f>
        <v/>
      </c>
      <c r="C4887" s="572" t="str">
        <f>IF(ROSTER!C$46="","",ROSTER!C$46)</f>
        <v/>
      </c>
      <c r="D4887" s="573"/>
      <c r="E4887" s="574"/>
      <c r="F4887" s="576">
        <f>IF(E4887="y",1,IF(E4887="S",1,0))</f>
        <v>0</v>
      </c>
      <c r="G4887" s="582">
        <f>IF(E4887="S",1,0)</f>
        <v>0</v>
      </c>
      <c r="H4887" s="578"/>
      <c r="I4887" s="543"/>
      <c r="J4887" s="542"/>
      <c r="K4887" s="580"/>
      <c r="L4887" s="584"/>
      <c r="M4887" s="585"/>
      <c r="N4887" s="588">
        <f>L4887+J4887</f>
        <v>0</v>
      </c>
      <c r="O4887" s="589"/>
      <c r="P4887" s="542"/>
      <c r="Q4887" s="580"/>
      <c r="R4887" s="584"/>
      <c r="S4887" s="585"/>
      <c r="T4887" s="588">
        <f>R4887-P4887</f>
        <v>0</v>
      </c>
      <c r="U4887" s="589"/>
      <c r="V4887" s="310"/>
      <c r="W4887" s="310"/>
      <c r="X4887" s="578"/>
      <c r="Y4887" s="543"/>
      <c r="Z4887" s="542"/>
      <c r="AA4887" s="543"/>
      <c r="AB4887" s="542"/>
      <c r="AC4887" s="543"/>
      <c r="AD4887" s="542"/>
      <c r="AE4887" s="580"/>
      <c r="AF4887" s="584"/>
      <c r="AG4887" s="585"/>
      <c r="AH4887" s="595">
        <f>IF(AD4887=0,0,(AF4887/AD4887)*100)</f>
        <v>0</v>
      </c>
      <c r="AI4887" s="596"/>
      <c r="AJ4887" s="542"/>
      <c r="AK4887" s="580"/>
      <c r="AL4887" s="584"/>
      <c r="AM4887" s="585"/>
      <c r="AN4887" s="595">
        <f>IF(AJ4887=0,0,(AL4887/AJ4887)*100)</f>
        <v>0</v>
      </c>
      <c r="AO4887" s="596"/>
      <c r="AP4887" s="542"/>
      <c r="AQ4887" s="580"/>
      <c r="AR4887" s="584"/>
      <c r="AS4887" s="585"/>
      <c r="AT4887" s="595">
        <f>IF(AP4887=0,0,(AR4887/AP4887)*100)</f>
        <v>0</v>
      </c>
      <c r="AU4887" s="596"/>
      <c r="AV4887" s="599">
        <f>AD4887+AJ4887+AP4887</f>
        <v>0</v>
      </c>
      <c r="AW4887" s="600"/>
      <c r="AX4887" s="630">
        <f>AF4887+AL4887+AR4887</f>
        <v>0</v>
      </c>
      <c r="AY4887" s="631"/>
      <c r="AZ4887" s="595">
        <f>IF(AV4887=0,0,(AX4887/AV4887)*100)</f>
        <v>0</v>
      </c>
      <c r="BA4887" s="596"/>
      <c r="BB4887" s="542"/>
      <c r="BC4887" s="580"/>
      <c r="BD4887" s="584"/>
      <c r="BE4887" s="585"/>
      <c r="BF4887" s="595">
        <f>IF(BB4887=0,0,(BD4887/BB4887)*100)</f>
        <v>0</v>
      </c>
      <c r="BG4887" s="596"/>
      <c r="BH4887" s="599">
        <f>AV4887+BB4887</f>
        <v>0</v>
      </c>
      <c r="BI4887" s="600"/>
      <c r="BJ4887" s="630">
        <f>AX4887+BD4887</f>
        <v>0</v>
      </c>
      <c r="BK4887" s="631"/>
      <c r="BL4887" s="595">
        <f>IF(BH4887=0,0,(BJ4887/BH4887)*100)</f>
        <v>0</v>
      </c>
      <c r="BM4887" s="596"/>
      <c r="BN4887" s="656">
        <f>(AF4887*2)+(AL4887*2)+(AR4887*3)+BD4887</f>
        <v>0</v>
      </c>
      <c r="BO4887" s="657"/>
      <c r="BP4887" s="658"/>
      <c r="BQ4887" s="676">
        <f t="shared" ref="BQ4887" si="3471">IF(BS4887=0,0,50*BR4887/BS4887)</f>
        <v>0</v>
      </c>
      <c r="BR4887" s="708">
        <f>(BN4887*BU$11)+(N4887*BU$12)+(Z4887*BU$13)+(R4887*BU$14)+(X4887*BU$15)+(AB4887*BU$16)</f>
        <v>0</v>
      </c>
      <c r="BS4887" s="662">
        <f>((BB4887-BD4887)*BU$18)+((AV4887-AX4887)*BU$17)+(H4887*BU$19)+(P4887*BU$20)</f>
        <v>0</v>
      </c>
      <c r="BT4887" s="15"/>
      <c r="BU4887" s="15"/>
      <c r="BV4887" s="95"/>
    </row>
    <row r="4888" spans="1:77" ht="22.5" hidden="1" customHeight="1" thickBot="1" x14ac:dyDescent="0.3">
      <c r="A4888" s="95"/>
      <c r="B4888" s="571"/>
      <c r="C4888" s="642" t="str">
        <f>IF(ROSTER!D$46="","",ROSTER!D$46)</f>
        <v/>
      </c>
      <c r="D4888" s="643"/>
      <c r="E4888" s="575"/>
      <c r="F4888" s="577"/>
      <c r="G4888" s="583"/>
      <c r="H4888" s="579"/>
      <c r="I4888" s="545"/>
      <c r="J4888" s="544"/>
      <c r="K4888" s="581"/>
      <c r="L4888" s="586"/>
      <c r="M4888" s="587"/>
      <c r="N4888" s="590"/>
      <c r="O4888" s="591"/>
      <c r="P4888" s="544"/>
      <c r="Q4888" s="581"/>
      <c r="R4888" s="586"/>
      <c r="S4888" s="587"/>
      <c r="T4888" s="592"/>
      <c r="U4888" s="603"/>
      <c r="V4888" s="311"/>
      <c r="W4888" s="311"/>
      <c r="X4888" s="579"/>
      <c r="Y4888" s="545"/>
      <c r="Z4888" s="544"/>
      <c r="AA4888" s="545"/>
      <c r="AB4888" s="544"/>
      <c r="AC4888" s="545"/>
      <c r="AD4888" s="544"/>
      <c r="AE4888" s="581"/>
      <c r="AF4888" s="586"/>
      <c r="AG4888" s="587"/>
      <c r="AH4888" s="597"/>
      <c r="AI4888" s="598"/>
      <c r="AJ4888" s="544"/>
      <c r="AK4888" s="581"/>
      <c r="AL4888" s="586"/>
      <c r="AM4888" s="587"/>
      <c r="AN4888" s="597"/>
      <c r="AO4888" s="598"/>
      <c r="AP4888" s="544"/>
      <c r="AQ4888" s="581"/>
      <c r="AR4888" s="586"/>
      <c r="AS4888" s="587"/>
      <c r="AT4888" s="597"/>
      <c r="AU4888" s="598"/>
      <c r="AV4888" s="601"/>
      <c r="AW4888" s="602"/>
      <c r="AX4888" s="701"/>
      <c r="AY4888" s="702"/>
      <c r="AZ4888" s="597"/>
      <c r="BA4888" s="598"/>
      <c r="BB4888" s="544"/>
      <c r="BC4888" s="581"/>
      <c r="BD4888" s="586"/>
      <c r="BE4888" s="587"/>
      <c r="BF4888" s="597"/>
      <c r="BG4888" s="598"/>
      <c r="BH4888" s="601"/>
      <c r="BI4888" s="602"/>
      <c r="BJ4888" s="701"/>
      <c r="BK4888" s="702"/>
      <c r="BL4888" s="597"/>
      <c r="BM4888" s="598"/>
      <c r="BN4888" s="659"/>
      <c r="BO4888" s="660"/>
      <c r="BP4888" s="661"/>
      <c r="BQ4888" s="682"/>
      <c r="BR4888" s="709"/>
      <c r="BS4888" s="663"/>
      <c r="BT4888" s="15"/>
      <c r="BU4888" s="15"/>
      <c r="BV4888" s="95"/>
    </row>
    <row r="4889" spans="1:77" s="21" customFormat="1" ht="33.4" hidden="1" customHeight="1" x14ac:dyDescent="0.45">
      <c r="A4889" s="98"/>
      <c r="B4889" s="612"/>
      <c r="C4889" s="613"/>
      <c r="D4889" s="613" t="s">
        <v>10</v>
      </c>
      <c r="E4889" s="616"/>
      <c r="F4889" s="279"/>
      <c r="G4889" s="279"/>
      <c r="H4889" s="517">
        <f>SUM(H4849:I4888)</f>
        <v>0</v>
      </c>
      <c r="I4889" s="618"/>
      <c r="J4889" s="517">
        <f>SUM(J4849:K4888)</f>
        <v>0</v>
      </c>
      <c r="K4889" s="618"/>
      <c r="L4889" s="620">
        <f>SUM(L4849:M4888)</f>
        <v>0</v>
      </c>
      <c r="M4889" s="621"/>
      <c r="N4889" s="548">
        <f>L4889+J4889</f>
        <v>0</v>
      </c>
      <c r="O4889" s="518"/>
      <c r="P4889" s="620">
        <f>SUM(P4849:Q4888)</f>
        <v>0</v>
      </c>
      <c r="Q4889" s="618"/>
      <c r="R4889" s="620">
        <f>SUM(R4849:S4888)</f>
        <v>0</v>
      </c>
      <c r="S4889" s="621"/>
      <c r="T4889" s="548">
        <f>R4889-P4889</f>
        <v>0</v>
      </c>
      <c r="U4889" s="518"/>
      <c r="V4889" s="312"/>
      <c r="W4889" s="312"/>
      <c r="X4889" s="620">
        <f>SUM(X4849:Y4888)</f>
        <v>0</v>
      </c>
      <c r="Y4889" s="621"/>
      <c r="Z4889" s="517">
        <f>SUM(Z4849:AA4888)</f>
        <v>0</v>
      </c>
      <c r="AA4889" s="518"/>
      <c r="AB4889" s="517">
        <f>SUM(AB4849:AC4888)</f>
        <v>0</v>
      </c>
      <c r="AC4889" s="518"/>
      <c r="AD4889" s="621">
        <f>SUM(AD4849:AE4888)</f>
        <v>0</v>
      </c>
      <c r="AE4889" s="618"/>
      <c r="AF4889" s="620">
        <f>SUM(AF4849:AG4888)</f>
        <v>0</v>
      </c>
      <c r="AG4889" s="621"/>
      <c r="AH4889" s="548">
        <f>IF(AD4889=0,0,(AF4889/AD4889)*100)</f>
        <v>0</v>
      </c>
      <c r="AI4889" s="518"/>
      <c r="AJ4889" s="620">
        <f>SUM(AJ4849:AK4888)</f>
        <v>0</v>
      </c>
      <c r="AK4889" s="618"/>
      <c r="AL4889" s="620">
        <f>SUM(AL4849:AM4888)</f>
        <v>0</v>
      </c>
      <c r="AM4889" s="621"/>
      <c r="AN4889" s="548">
        <f>IF(AJ4889=0,0,(AL4889/AJ4889)*100)</f>
        <v>0</v>
      </c>
      <c r="AO4889" s="518"/>
      <c r="AP4889" s="620">
        <f>SUM(AP4849:AQ4888)</f>
        <v>0</v>
      </c>
      <c r="AQ4889" s="618"/>
      <c r="AR4889" s="620">
        <f>SUM(AR4849:AS4888)</f>
        <v>0</v>
      </c>
      <c r="AS4889" s="621"/>
      <c r="AT4889" s="548">
        <f>IF(AP4889=0,0,(AR4889/AP4889)*100)</f>
        <v>0</v>
      </c>
      <c r="AU4889" s="518"/>
      <c r="AV4889" s="517">
        <f>AD4889+AJ4889+AP4889</f>
        <v>0</v>
      </c>
      <c r="AW4889" s="618"/>
      <c r="AX4889" s="620">
        <f>AF4889+AL4889+AR4889</f>
        <v>0</v>
      </c>
      <c r="AY4889" s="624"/>
      <c r="AZ4889" s="548">
        <f>IF(AV4889=0,0,(AX4889/AV4889)*100)</f>
        <v>0</v>
      </c>
      <c r="BA4889" s="518"/>
      <c r="BB4889" s="620">
        <f>SUM(BB4849:BC4888)</f>
        <v>0</v>
      </c>
      <c r="BC4889" s="618"/>
      <c r="BD4889" s="620">
        <f>SUM(BD4849:BE4888)</f>
        <v>0</v>
      </c>
      <c r="BE4889" s="621"/>
      <c r="BF4889" s="548">
        <f>IF(BB4889=0,0,(BD4889/BB4889)*100)</f>
        <v>0</v>
      </c>
      <c r="BG4889" s="518"/>
      <c r="BH4889" s="517">
        <f>AV4889+BB4889</f>
        <v>0</v>
      </c>
      <c r="BI4889" s="618"/>
      <c r="BJ4889" s="620">
        <f>AX4889+BD4889</f>
        <v>0</v>
      </c>
      <c r="BK4889" s="624"/>
      <c r="BL4889" s="548">
        <f>IF(BH4889=0,0,(BJ4889/BH4889)*100)</f>
        <v>0</v>
      </c>
      <c r="BM4889" s="664"/>
      <c r="BN4889" s="666">
        <f>SUM(BN4849:BP4888)</f>
        <v>0</v>
      </c>
      <c r="BO4889" s="667"/>
      <c r="BP4889" s="668"/>
      <c r="BQ4889" s="681">
        <f>SUM(BQ4849:BQ4888)</f>
        <v>0</v>
      </c>
      <c r="BR4889" s="685">
        <f>(BN4889*BU$11)+(N4889*BU$12)+(Z4889*BU$13)+(R4889*BU$14)+(X4889*BU$15)+(AB4889*BU$16)</f>
        <v>0</v>
      </c>
      <c r="BS4889" s="683">
        <f>((BB4889-BD4889)*BU$18)+((AV4889-AX4889)*BU$17)+(H4889*BU$19)+(P4889*BU$20)</f>
        <v>0</v>
      </c>
      <c r="BT4889" s="20"/>
      <c r="BU4889" s="20"/>
      <c r="BV4889" s="98"/>
    </row>
    <row r="4890" spans="1:77" s="21" customFormat="1" ht="33.950000000000003" hidden="1" customHeight="1" thickBot="1" x14ac:dyDescent="0.5">
      <c r="A4890" s="98"/>
      <c r="B4890" s="614"/>
      <c r="C4890" s="615"/>
      <c r="D4890" s="615"/>
      <c r="E4890" s="617"/>
      <c r="F4890" s="280"/>
      <c r="G4890" s="280"/>
      <c r="H4890" s="519"/>
      <c r="I4890" s="619"/>
      <c r="J4890" s="519"/>
      <c r="K4890" s="619"/>
      <c r="L4890" s="622"/>
      <c r="M4890" s="623"/>
      <c r="N4890" s="549"/>
      <c r="O4890" s="520"/>
      <c r="P4890" s="622"/>
      <c r="Q4890" s="619"/>
      <c r="R4890" s="622"/>
      <c r="S4890" s="623"/>
      <c r="T4890" s="549"/>
      <c r="U4890" s="520"/>
      <c r="V4890" s="313"/>
      <c r="W4890" s="313"/>
      <c r="X4890" s="622"/>
      <c r="Y4890" s="623"/>
      <c r="Z4890" s="519"/>
      <c r="AA4890" s="520"/>
      <c r="AB4890" s="519"/>
      <c r="AC4890" s="520"/>
      <c r="AD4890" s="623"/>
      <c r="AE4890" s="619"/>
      <c r="AF4890" s="622"/>
      <c r="AG4890" s="623"/>
      <c r="AH4890" s="549"/>
      <c r="AI4890" s="520"/>
      <c r="AJ4890" s="622"/>
      <c r="AK4890" s="619"/>
      <c r="AL4890" s="622"/>
      <c r="AM4890" s="623"/>
      <c r="AN4890" s="549"/>
      <c r="AO4890" s="520"/>
      <c r="AP4890" s="622"/>
      <c r="AQ4890" s="619"/>
      <c r="AR4890" s="622"/>
      <c r="AS4890" s="623"/>
      <c r="AT4890" s="549"/>
      <c r="AU4890" s="520"/>
      <c r="AV4890" s="519"/>
      <c r="AW4890" s="619"/>
      <c r="AX4890" s="622"/>
      <c r="AY4890" s="625"/>
      <c r="AZ4890" s="549"/>
      <c r="BA4890" s="520"/>
      <c r="BB4890" s="622"/>
      <c r="BC4890" s="619"/>
      <c r="BD4890" s="622"/>
      <c r="BE4890" s="623"/>
      <c r="BF4890" s="549"/>
      <c r="BG4890" s="520"/>
      <c r="BH4890" s="519"/>
      <c r="BI4890" s="619"/>
      <c r="BJ4890" s="622"/>
      <c r="BK4890" s="625"/>
      <c r="BL4890" s="549"/>
      <c r="BM4890" s="665"/>
      <c r="BN4890" s="669"/>
      <c r="BO4890" s="670"/>
      <c r="BP4890" s="671"/>
      <c r="BQ4890" s="682"/>
      <c r="BR4890" s="686"/>
      <c r="BS4890" s="684"/>
      <c r="BT4890" s="20"/>
      <c r="BU4890" s="20"/>
      <c r="BV4890" s="98"/>
    </row>
    <row r="4891" spans="1:77" s="21" customFormat="1" ht="33" hidden="1" customHeight="1" thickBot="1" x14ac:dyDescent="0.5">
      <c r="A4891" s="98"/>
      <c r="B4891" s="612"/>
      <c r="C4891" s="613"/>
      <c r="D4891" s="613" t="s">
        <v>13</v>
      </c>
      <c r="E4891" s="616"/>
      <c r="F4891" s="281"/>
      <c r="G4891" s="282"/>
      <c r="H4891" s="528"/>
      <c r="I4891" s="636"/>
      <c r="J4891" s="528"/>
      <c r="K4891" s="636"/>
      <c r="L4891" s="638"/>
      <c r="M4891" s="639"/>
      <c r="N4891" s="548">
        <f>J4891+L4891</f>
        <v>0</v>
      </c>
      <c r="O4891" s="518"/>
      <c r="P4891" s="638"/>
      <c r="Q4891" s="636"/>
      <c r="R4891" s="638"/>
      <c r="S4891" s="639"/>
      <c r="T4891" s="548">
        <f>R4891-P4891</f>
        <v>0</v>
      </c>
      <c r="U4891" s="518"/>
      <c r="V4891" s="312"/>
      <c r="W4891" s="312"/>
      <c r="X4891" s="638"/>
      <c r="Y4891" s="639"/>
      <c r="Z4891" s="528"/>
      <c r="AA4891" s="529"/>
      <c r="AB4891" s="528"/>
      <c r="AC4891" s="529"/>
      <c r="AD4891" s="639"/>
      <c r="AE4891" s="636"/>
      <c r="AF4891" s="638"/>
      <c r="AG4891" s="639"/>
      <c r="AH4891" s="548">
        <f>IF(AD4891=0,0,(AF4891/AD4891)*100)</f>
        <v>0</v>
      </c>
      <c r="AI4891" s="518"/>
      <c r="AJ4891" s="638"/>
      <c r="AK4891" s="636"/>
      <c r="AL4891" s="638"/>
      <c r="AM4891" s="639"/>
      <c r="AN4891" s="548">
        <f>IF(AJ4891=0,0,(AL4891/AJ4891)*100)</f>
        <v>0</v>
      </c>
      <c r="AO4891" s="518"/>
      <c r="AP4891" s="638"/>
      <c r="AQ4891" s="636"/>
      <c r="AR4891" s="638"/>
      <c r="AS4891" s="639"/>
      <c r="AT4891" s="548">
        <f>IF(AP4891=0,0,(AR4891/AP4891)*100)</f>
        <v>0</v>
      </c>
      <c r="AU4891" s="518"/>
      <c r="AV4891" s="517">
        <f>AD4891+AJ4891+AP4891</f>
        <v>0</v>
      </c>
      <c r="AW4891" s="618"/>
      <c r="AX4891" s="620">
        <f>AF4891+AL4891+AR4891</f>
        <v>0</v>
      </c>
      <c r="AY4891" s="624"/>
      <c r="AZ4891" s="548">
        <f>IF(AV4891=0,0,(AX4891/AV4891)*100)</f>
        <v>0</v>
      </c>
      <c r="BA4891" s="518"/>
      <c r="BB4891" s="638"/>
      <c r="BC4891" s="636"/>
      <c r="BD4891" s="638"/>
      <c r="BE4891" s="639"/>
      <c r="BF4891" s="548">
        <f>IF(BB4891=0,0,(BD4891/BB4891)*100)</f>
        <v>0</v>
      </c>
      <c r="BG4891" s="518"/>
      <c r="BH4891" s="517">
        <f>AV4891+BB4891</f>
        <v>0</v>
      </c>
      <c r="BI4891" s="618"/>
      <c r="BJ4891" s="620">
        <f>AX4891+BD4891</f>
        <v>0</v>
      </c>
      <c r="BK4891" s="624"/>
      <c r="BL4891" s="548">
        <f>IF(BH4891=0,0,(BJ4891/BH4891)*100)</f>
        <v>0</v>
      </c>
      <c r="BM4891" s="664"/>
      <c r="BN4891" s="666">
        <f>(AF4891*2)+(AL4891*2)+(AR4891*3)+BD4891</f>
        <v>0</v>
      </c>
      <c r="BO4891" s="667"/>
      <c r="BP4891" s="668"/>
      <c r="BQ4891" s="672"/>
      <c r="BR4891" s="283"/>
      <c r="BS4891" s="284"/>
      <c r="BT4891" s="20"/>
      <c r="BU4891" s="20"/>
      <c r="BV4891" s="98"/>
    </row>
    <row r="4892" spans="1:77" s="21" customFormat="1" ht="33.75" hidden="1" customHeight="1" thickBot="1" x14ac:dyDescent="0.5">
      <c r="A4892" s="98"/>
      <c r="B4892" s="285"/>
      <c r="C4892" s="286"/>
      <c r="D4892" s="634"/>
      <c r="E4892" s="635"/>
      <c r="F4892" s="287"/>
      <c r="G4892" s="287"/>
      <c r="H4892" s="530"/>
      <c r="I4892" s="637"/>
      <c r="J4892" s="530"/>
      <c r="K4892" s="637"/>
      <c r="L4892" s="640"/>
      <c r="M4892" s="641"/>
      <c r="N4892" s="549"/>
      <c r="O4892" s="520"/>
      <c r="P4892" s="640"/>
      <c r="Q4892" s="637"/>
      <c r="R4892" s="640"/>
      <c r="S4892" s="641"/>
      <c r="T4892" s="549"/>
      <c r="U4892" s="520"/>
      <c r="V4892" s="313"/>
      <c r="W4892" s="313"/>
      <c r="X4892" s="640"/>
      <c r="Y4892" s="641"/>
      <c r="Z4892" s="530"/>
      <c r="AA4892" s="531"/>
      <c r="AB4892" s="530"/>
      <c r="AC4892" s="531"/>
      <c r="AD4892" s="641"/>
      <c r="AE4892" s="637"/>
      <c r="AF4892" s="640"/>
      <c r="AG4892" s="641"/>
      <c r="AH4892" s="549"/>
      <c r="AI4892" s="520"/>
      <c r="AJ4892" s="640"/>
      <c r="AK4892" s="637"/>
      <c r="AL4892" s="640"/>
      <c r="AM4892" s="641"/>
      <c r="AN4892" s="549"/>
      <c r="AO4892" s="520"/>
      <c r="AP4892" s="640"/>
      <c r="AQ4892" s="637"/>
      <c r="AR4892" s="640"/>
      <c r="AS4892" s="641"/>
      <c r="AT4892" s="549"/>
      <c r="AU4892" s="520"/>
      <c r="AV4892" s="519"/>
      <c r="AW4892" s="619"/>
      <c r="AX4892" s="622"/>
      <c r="AY4892" s="625"/>
      <c r="AZ4892" s="549"/>
      <c r="BA4892" s="520"/>
      <c r="BB4892" s="640"/>
      <c r="BC4892" s="637"/>
      <c r="BD4892" s="640"/>
      <c r="BE4892" s="641"/>
      <c r="BF4892" s="549"/>
      <c r="BG4892" s="520"/>
      <c r="BH4892" s="519"/>
      <c r="BI4892" s="619"/>
      <c r="BJ4892" s="622"/>
      <c r="BK4892" s="625"/>
      <c r="BL4892" s="549"/>
      <c r="BM4892" s="665"/>
      <c r="BN4892" s="669"/>
      <c r="BO4892" s="670"/>
      <c r="BP4892" s="671"/>
      <c r="BQ4892" s="673"/>
      <c r="BR4892" s="79"/>
      <c r="BS4892" s="79"/>
      <c r="BT4892" s="20"/>
      <c r="BU4892" s="20"/>
      <c r="BV4892" s="98"/>
    </row>
    <row r="4893" spans="1:77" ht="16.5" hidden="1" customHeight="1" thickTop="1" thickBot="1" x14ac:dyDescent="0.5">
      <c r="A4893" s="95"/>
      <c r="B4893" s="288"/>
      <c r="C4893" s="70"/>
      <c r="D4893" s="70"/>
      <c r="E4893" s="70"/>
      <c r="F4893" s="70"/>
      <c r="G4893" s="70"/>
      <c r="H4893" s="70"/>
      <c r="I4893" s="70"/>
      <c r="J4893" s="70"/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289"/>
      <c r="AI4893" s="289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89"/>
      <c r="BR4893" s="674">
        <f>IF((J4889+L4891)=0,0,(J4889/(J4889+L4891)*100)%)</f>
        <v>0</v>
      </c>
      <c r="BS4893" s="675"/>
      <c r="BT4893" s="674">
        <f>IF((L4889+J4891)=0,0,(L4889/(L4889+J4891)*100)%)</f>
        <v>0</v>
      </c>
      <c r="BU4893" s="675"/>
      <c r="BV4893" s="95"/>
    </row>
    <row r="4894" spans="1:77" s="23" customFormat="1" ht="79.5" hidden="1" customHeight="1" thickTop="1" thickBot="1" x14ac:dyDescent="0.55000000000000004">
      <c r="A4894" s="99"/>
      <c r="B4894" s="565" t="s">
        <v>64</v>
      </c>
      <c r="C4894" s="566"/>
      <c r="D4894" s="532" t="s">
        <v>54</v>
      </c>
      <c r="E4894" s="532"/>
      <c r="F4894" s="532"/>
      <c r="G4894" s="654"/>
      <c r="H4894" s="533"/>
      <c r="I4894" s="534"/>
      <c r="J4894" s="535"/>
      <c r="K4894" s="290"/>
      <c r="L4894" s="533"/>
      <c r="M4894" s="534"/>
      <c r="N4894" s="535"/>
      <c r="O4894" s="536" t="s">
        <v>47</v>
      </c>
      <c r="P4894" s="537"/>
      <c r="Q4894" s="537"/>
      <c r="R4894" s="537"/>
      <c r="S4894" s="533"/>
      <c r="T4894" s="534"/>
      <c r="U4894" s="535"/>
      <c r="V4894" s="314"/>
      <c r="W4894" s="314"/>
      <c r="X4894" s="290"/>
      <c r="Y4894" s="533"/>
      <c r="Z4894" s="534"/>
      <c r="AA4894" s="535"/>
      <c r="AB4894" s="536" t="s">
        <v>49</v>
      </c>
      <c r="AC4894" s="537"/>
      <c r="AD4894" s="537"/>
      <c r="AE4894" s="538"/>
      <c r="AF4894" s="533"/>
      <c r="AG4894" s="534"/>
      <c r="AH4894" s="535"/>
      <c r="AI4894" s="290"/>
      <c r="AJ4894" s="533"/>
      <c r="AK4894" s="534"/>
      <c r="AL4894" s="535"/>
      <c r="AM4894" s="536" t="s">
        <v>53</v>
      </c>
      <c r="AN4894" s="537"/>
      <c r="AO4894" s="537"/>
      <c r="AP4894" s="538"/>
      <c r="AQ4894" s="533"/>
      <c r="AR4894" s="534"/>
      <c r="AS4894" s="535"/>
      <c r="AT4894" s="72"/>
      <c r="AU4894" s="533"/>
      <c r="AV4894" s="534"/>
      <c r="AW4894" s="535"/>
      <c r="AX4894" s="291"/>
      <c r="AY4894" s="291"/>
      <c r="AZ4894" s="291"/>
      <c r="BA4894" s="291"/>
      <c r="BB4894" s="567" t="s">
        <v>20</v>
      </c>
      <c r="BC4894" s="567"/>
      <c r="BD4894" s="567"/>
      <c r="BE4894" s="567"/>
      <c r="BF4894" s="568"/>
      <c r="BG4894" s="539">
        <f>BN4889</f>
        <v>0</v>
      </c>
      <c r="BH4894" s="540"/>
      <c r="BI4894" s="541"/>
      <c r="BJ4894" s="292"/>
      <c r="BK4894" s="539">
        <f>BN4891</f>
        <v>0</v>
      </c>
      <c r="BL4894" s="540"/>
      <c r="BM4894" s="541"/>
      <c r="BN4894" s="73"/>
      <c r="BO4894" s="73"/>
      <c r="BP4894" s="73"/>
      <c r="BQ4894" s="90"/>
      <c r="BR4894" s="24"/>
      <c r="BS4894" s="24"/>
      <c r="BT4894" s="22"/>
      <c r="BU4894" s="22"/>
      <c r="BV4894" s="99"/>
    </row>
    <row r="4895" spans="1:77" ht="15.6" hidden="1" customHeight="1" thickTop="1" thickBot="1" x14ac:dyDescent="0.55000000000000004">
      <c r="A4895" s="95"/>
      <c r="B4895" s="293"/>
      <c r="C4895" s="67"/>
      <c r="D4895" s="294"/>
      <c r="E4895" s="294"/>
      <c r="F4895" s="295"/>
      <c r="G4895" s="295"/>
      <c r="H4895" s="296"/>
      <c r="I4895" s="296"/>
      <c r="J4895" s="296"/>
      <c r="K4895" s="296"/>
      <c r="L4895" s="296"/>
      <c r="M4895" s="296"/>
      <c r="N4895" s="296"/>
      <c r="O4895" s="295"/>
      <c r="P4895" s="295"/>
      <c r="Q4895" s="295"/>
      <c r="R4895" s="295"/>
      <c r="S4895" s="296"/>
      <c r="T4895" s="296"/>
      <c r="U4895" s="296"/>
      <c r="V4895" s="296"/>
      <c r="W4895" s="296"/>
      <c r="X4895" s="297"/>
      <c r="Y4895" s="296"/>
      <c r="Z4895" s="296"/>
      <c r="AA4895" s="296"/>
      <c r="AB4895" s="295"/>
      <c r="AC4895" s="295"/>
      <c r="AD4895" s="295"/>
      <c r="AE4895" s="295"/>
      <c r="AF4895" s="296"/>
      <c r="AG4895" s="296"/>
      <c r="AH4895" s="296"/>
      <c r="AI4895" s="296"/>
      <c r="AJ4895" s="297"/>
      <c r="AK4895" s="297"/>
      <c r="AL4895" s="296"/>
      <c r="AM4895" s="295"/>
      <c r="AN4895" s="295"/>
      <c r="AO4895" s="295"/>
      <c r="AP4895" s="295"/>
      <c r="AQ4895" s="296"/>
      <c r="AR4895" s="296"/>
      <c r="AS4895" s="296"/>
      <c r="AT4895" s="296"/>
      <c r="AU4895" s="296"/>
      <c r="AV4895" s="72"/>
      <c r="AW4895" s="72"/>
      <c r="AX4895" s="74"/>
      <c r="AY4895" s="74"/>
      <c r="AZ4895" s="74"/>
      <c r="BA4895" s="74"/>
      <c r="BB4895" s="295"/>
      <c r="BC4895" s="298"/>
      <c r="BD4895" s="298"/>
      <c r="BE4895" s="299"/>
      <c r="BF4895" s="300"/>
      <c r="BG4895" s="301"/>
      <c r="BH4895" s="301"/>
      <c r="BI4895" s="72"/>
      <c r="BJ4895" s="302"/>
      <c r="BK4895" s="303"/>
      <c r="BL4895" s="303"/>
      <c r="BM4895" s="72"/>
      <c r="BN4895" s="74"/>
      <c r="BO4895" s="74"/>
      <c r="BP4895" s="74"/>
      <c r="BQ4895" s="91"/>
      <c r="BR4895" s="25"/>
      <c r="BS4895" s="25"/>
      <c r="BT4895" s="15"/>
      <c r="BU4895" s="15"/>
      <c r="BV4895" s="95"/>
    </row>
    <row r="4896" spans="1:77" s="23" customFormat="1" ht="79.5" hidden="1" customHeight="1" thickTop="1" thickBot="1" x14ac:dyDescent="0.55000000000000004">
      <c r="A4896" s="99"/>
      <c r="B4896" s="569" t="s">
        <v>46</v>
      </c>
      <c r="C4896" s="567"/>
      <c r="D4896" s="532" t="s">
        <v>55</v>
      </c>
      <c r="E4896" s="532"/>
      <c r="F4896" s="532"/>
      <c r="G4896" s="654"/>
      <c r="H4896" s="539">
        <f>H4894</f>
        <v>0</v>
      </c>
      <c r="I4896" s="540"/>
      <c r="J4896" s="541"/>
      <c r="K4896" s="290"/>
      <c r="L4896" s="539">
        <f>L4894</f>
        <v>0</v>
      </c>
      <c r="M4896" s="540"/>
      <c r="N4896" s="541"/>
      <c r="O4896" s="536" t="s">
        <v>51</v>
      </c>
      <c r="P4896" s="537"/>
      <c r="Q4896" s="537"/>
      <c r="R4896" s="537"/>
      <c r="S4896" s="539">
        <f>S4894-H4894</f>
        <v>0</v>
      </c>
      <c r="T4896" s="540"/>
      <c r="U4896" s="541"/>
      <c r="V4896" s="315"/>
      <c r="W4896" s="315"/>
      <c r="X4896" s="290"/>
      <c r="Y4896" s="539">
        <f>Y4894-L4894</f>
        <v>0</v>
      </c>
      <c r="Z4896" s="540"/>
      <c r="AA4896" s="541"/>
      <c r="AB4896" s="536" t="s">
        <v>50</v>
      </c>
      <c r="AC4896" s="537"/>
      <c r="AD4896" s="537"/>
      <c r="AE4896" s="538"/>
      <c r="AF4896" s="539">
        <f>AF4894-S4894</f>
        <v>0</v>
      </c>
      <c r="AG4896" s="540"/>
      <c r="AH4896" s="541"/>
      <c r="AI4896" s="290"/>
      <c r="AJ4896" s="539">
        <f>AJ4894-Y4894</f>
        <v>0</v>
      </c>
      <c r="AK4896" s="540"/>
      <c r="AL4896" s="541"/>
      <c r="AM4896" s="536" t="s">
        <v>52</v>
      </c>
      <c r="AN4896" s="537"/>
      <c r="AO4896" s="537"/>
      <c r="AP4896" s="538"/>
      <c r="AQ4896" s="539">
        <f>AQ4894-AF4894</f>
        <v>0</v>
      </c>
      <c r="AR4896" s="540"/>
      <c r="AS4896" s="541"/>
      <c r="AT4896" s="72"/>
      <c r="AU4896" s="539">
        <f>AU4894-AJ4894</f>
        <v>0</v>
      </c>
      <c r="AV4896" s="540"/>
      <c r="AW4896" s="541"/>
      <c r="AX4896" s="291"/>
      <c r="AY4896" s="291"/>
      <c r="AZ4896" s="291"/>
      <c r="BA4896" s="291"/>
      <c r="BB4896" s="567" t="s">
        <v>45</v>
      </c>
      <c r="BC4896" s="567"/>
      <c r="BD4896" s="567"/>
      <c r="BE4896" s="567"/>
      <c r="BF4896" s="568"/>
      <c r="BG4896" s="539">
        <f>BG4894-AQ4894</f>
        <v>0</v>
      </c>
      <c r="BH4896" s="540"/>
      <c r="BI4896" s="541"/>
      <c r="BJ4896" s="304"/>
      <c r="BK4896" s="539">
        <f>BK4894-AU4894</f>
        <v>0</v>
      </c>
      <c r="BL4896" s="540"/>
      <c r="BM4896" s="541"/>
      <c r="BN4896" s="73"/>
      <c r="BO4896" s="73"/>
      <c r="BP4896" s="73"/>
      <c r="BQ4896" s="90"/>
      <c r="BR4896" s="24"/>
      <c r="BS4896" s="24"/>
      <c r="BT4896" s="22"/>
      <c r="BU4896" s="22"/>
      <c r="BV4896" s="99"/>
      <c r="BY4896" s="21"/>
    </row>
    <row r="4897" spans="1:74" ht="18.75" hidden="1" customHeight="1" thickTop="1" thickBot="1" x14ac:dyDescent="0.5">
      <c r="A4897" s="95"/>
      <c r="B4897" s="305"/>
      <c r="C4897" s="71"/>
      <c r="D4897" s="71"/>
      <c r="E4897" s="71"/>
      <c r="F4897" s="92"/>
      <c r="G4897" s="92"/>
      <c r="H4897" s="71"/>
      <c r="I4897" s="71"/>
      <c r="J4897" s="71"/>
      <c r="K4897" s="71"/>
      <c r="L4897" s="71"/>
      <c r="M4897" s="71"/>
      <c r="N4897" s="71"/>
      <c r="O4897" s="71"/>
      <c r="P4897" s="71"/>
      <c r="Q4897" s="71"/>
      <c r="R4897" s="71"/>
      <c r="S4897" s="71"/>
      <c r="T4897" s="71"/>
      <c r="U4897" s="71"/>
      <c r="V4897" s="71"/>
      <c r="W4897" s="71"/>
      <c r="X4897" s="71"/>
      <c r="Y4897" s="71"/>
      <c r="Z4897" s="71"/>
      <c r="AA4897" s="71"/>
      <c r="AB4897" s="71"/>
      <c r="AC4897" s="71"/>
      <c r="AD4897" s="71"/>
      <c r="AE4897" s="71"/>
      <c r="AF4897" s="71"/>
      <c r="AG4897" s="71"/>
      <c r="AH4897" s="306"/>
      <c r="AI4897" s="306"/>
      <c r="AJ4897" s="71"/>
      <c r="AK4897" s="71"/>
      <c r="AL4897" s="71"/>
      <c r="AM4897" s="71"/>
      <c r="AN4897" s="71"/>
      <c r="AO4897" s="71"/>
      <c r="AP4897" s="71"/>
      <c r="AQ4897" s="71"/>
      <c r="AR4897" s="71"/>
      <c r="AS4897" s="71"/>
      <c r="AT4897" s="71"/>
      <c r="AU4897" s="71"/>
      <c r="AV4897" s="71"/>
      <c r="AW4897" s="71"/>
      <c r="AX4897" s="71"/>
      <c r="AY4897" s="71"/>
      <c r="AZ4897" s="71"/>
      <c r="BA4897" s="71"/>
      <c r="BB4897" s="71"/>
      <c r="BC4897" s="703" t="s">
        <v>153</v>
      </c>
      <c r="BD4897" s="703"/>
      <c r="BE4897" s="703"/>
      <c r="BF4897" s="703"/>
      <c r="BG4897" s="703"/>
      <c r="BH4897" s="703"/>
      <c r="BI4897" s="703"/>
      <c r="BJ4897" s="703"/>
      <c r="BK4897" s="703"/>
      <c r="BL4897" s="703"/>
      <c r="BM4897" s="703"/>
      <c r="BN4897" s="703"/>
      <c r="BO4897" s="703"/>
      <c r="BP4897" s="703"/>
      <c r="BQ4897" s="318"/>
      <c r="BR4897" s="319"/>
      <c r="BS4897" s="319"/>
      <c r="BT4897" s="15"/>
      <c r="BU4897" s="15"/>
      <c r="BV4897" s="95"/>
    </row>
    <row r="4898" spans="1:74" s="93" customFormat="1" ht="13.5" hidden="1" customHeight="1" thickTop="1" x14ac:dyDescent="0.45">
      <c r="A4898" s="95"/>
      <c r="B4898" s="99"/>
      <c r="C4898" s="95"/>
      <c r="D4898" s="95"/>
      <c r="E4898" s="95"/>
      <c r="F4898" s="96"/>
      <c r="G4898" s="96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254"/>
      <c r="AI4898" s="254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5"/>
      <c r="BL4898" s="95"/>
      <c r="BM4898" s="95"/>
      <c r="BN4898" s="95"/>
      <c r="BO4898" s="95"/>
      <c r="BP4898" s="95"/>
      <c r="BQ4898" s="97"/>
      <c r="BR4898" s="97"/>
      <c r="BS4898" s="97"/>
      <c r="BT4898" s="95"/>
      <c r="BU4898" s="95"/>
      <c r="BV4898" s="95"/>
    </row>
    <row r="4899" spans="1:74" s="17" customFormat="1" ht="33.75" hidden="1" x14ac:dyDescent="0.5">
      <c r="A4899" s="255"/>
      <c r="B4899" s="604" t="s">
        <v>9</v>
      </c>
      <c r="C4899" s="604"/>
      <c r="D4899" s="604"/>
      <c r="E4899" s="604"/>
      <c r="F4899" s="604"/>
      <c r="G4899" s="604"/>
      <c r="H4899" s="604"/>
      <c r="I4899" s="604"/>
      <c r="J4899" s="604"/>
      <c r="K4899" s="604"/>
      <c r="L4899" s="604"/>
      <c r="M4899" s="604"/>
      <c r="N4899" s="604"/>
      <c r="O4899" s="604"/>
      <c r="P4899" s="604"/>
      <c r="Q4899" s="604"/>
      <c r="R4899" s="604"/>
      <c r="S4899" s="604"/>
      <c r="T4899" s="604"/>
      <c r="U4899" s="604"/>
      <c r="V4899" s="604"/>
      <c r="W4899" s="604"/>
      <c r="X4899" s="604"/>
      <c r="Y4899" s="604"/>
      <c r="Z4899" s="604"/>
      <c r="AA4899" s="604"/>
      <c r="AB4899" s="604"/>
      <c r="AC4899" s="604"/>
      <c r="AD4899" s="604"/>
      <c r="AE4899" s="604"/>
      <c r="AF4899" s="604"/>
      <c r="AG4899" s="604"/>
      <c r="AH4899" s="604"/>
      <c r="AI4899" s="604"/>
      <c r="AJ4899" s="604"/>
      <c r="AK4899" s="604"/>
      <c r="AL4899" s="604"/>
      <c r="AM4899" s="604"/>
      <c r="AN4899" s="604"/>
      <c r="AO4899" s="604"/>
      <c r="AP4899" s="604"/>
      <c r="AQ4899" s="604"/>
      <c r="AR4899" s="604"/>
      <c r="AS4899" s="604"/>
      <c r="AT4899" s="604"/>
      <c r="AU4899" s="604"/>
      <c r="AV4899" s="604"/>
      <c r="AW4899" s="604"/>
      <c r="AX4899" s="604"/>
      <c r="AY4899" s="604"/>
      <c r="AZ4899" s="604"/>
      <c r="BA4899" s="604"/>
      <c r="BB4899" s="604"/>
      <c r="BC4899" s="604"/>
      <c r="BD4899" s="604"/>
      <c r="BE4899" s="604"/>
      <c r="BF4899" s="604"/>
      <c r="BG4899" s="604"/>
      <c r="BH4899" s="604"/>
      <c r="BI4899" s="604"/>
      <c r="BJ4899" s="604"/>
      <c r="BK4899" s="604"/>
      <c r="BL4899" s="604"/>
      <c r="BM4899" s="604"/>
      <c r="BN4899" s="604"/>
      <c r="BO4899" s="604"/>
      <c r="BP4899" s="604"/>
      <c r="BQ4899" s="256"/>
      <c r="BR4899" s="256"/>
      <c r="BS4899" s="256"/>
      <c r="BT4899" s="257"/>
      <c r="BU4899" s="257"/>
      <c r="BV4899" s="255"/>
    </row>
    <row r="4900" spans="1:74" ht="10.9" hidden="1" customHeight="1" x14ac:dyDescent="0.45">
      <c r="A4900" s="95"/>
      <c r="B4900" s="258"/>
      <c r="C4900" s="62"/>
      <c r="D4900" s="62"/>
      <c r="E4900" s="62"/>
      <c r="F4900" s="63"/>
      <c r="G4900" s="63"/>
      <c r="H4900" s="62"/>
      <c r="I4900" s="62"/>
      <c r="J4900" s="62"/>
      <c r="K4900" s="62"/>
      <c r="L4900" s="62"/>
      <c r="M4900" s="62"/>
      <c r="N4900" s="62"/>
      <c r="O4900" s="62"/>
      <c r="P4900" s="62"/>
      <c r="Q4900" s="62"/>
      <c r="R4900" s="62"/>
      <c r="S4900" s="62"/>
      <c r="T4900" s="62"/>
      <c r="U4900" s="62"/>
      <c r="V4900" s="62"/>
      <c r="W4900" s="62"/>
      <c r="X4900" s="62"/>
      <c r="Y4900" s="62"/>
      <c r="Z4900" s="62"/>
      <c r="AA4900" s="62"/>
      <c r="AB4900" s="62"/>
      <c r="AC4900" s="62"/>
      <c r="AD4900" s="62"/>
      <c r="AE4900" s="62"/>
      <c r="AF4900" s="62"/>
      <c r="AG4900" s="62"/>
      <c r="AH4900" s="259"/>
      <c r="AI4900" s="259"/>
      <c r="AJ4900" s="62"/>
      <c r="AK4900" s="62"/>
      <c r="AL4900" s="62"/>
      <c r="AM4900" s="62"/>
      <c r="AN4900" s="62"/>
      <c r="AO4900" s="62"/>
      <c r="AP4900" s="62"/>
      <c r="AQ4900" s="62"/>
      <c r="AR4900" s="62"/>
      <c r="AS4900" s="62"/>
      <c r="AT4900" s="62"/>
      <c r="AU4900" s="62"/>
      <c r="AV4900" s="62"/>
      <c r="AW4900" s="62"/>
      <c r="AX4900" s="62"/>
      <c r="AY4900" s="62"/>
      <c r="AZ4900" s="62"/>
      <c r="BA4900" s="62"/>
      <c r="BB4900" s="62"/>
      <c r="BC4900" s="62"/>
      <c r="BD4900" s="62"/>
      <c r="BE4900" s="62"/>
      <c r="BF4900" s="62"/>
      <c r="BG4900" s="62"/>
      <c r="BH4900" s="62"/>
      <c r="BI4900" s="62"/>
      <c r="BJ4900" s="62"/>
      <c r="BK4900" s="62"/>
      <c r="BL4900" s="62"/>
      <c r="BM4900" s="62"/>
      <c r="BN4900" s="62"/>
      <c r="BO4900" s="62"/>
      <c r="BP4900" s="94"/>
      <c r="BQ4900" s="87"/>
      <c r="BR4900" s="94"/>
      <c r="BS4900" s="94"/>
      <c r="BT4900" s="15"/>
      <c r="BU4900" s="15"/>
      <c r="BV4900" s="95"/>
    </row>
    <row r="4901" spans="1:74" s="18" customFormat="1" ht="36.75" hidden="1" customHeight="1" x14ac:dyDescent="0.45">
      <c r="A4901" s="260"/>
      <c r="B4901" s="258"/>
      <c r="C4901" s="261"/>
      <c r="D4901" s="262" t="s">
        <v>10</v>
      </c>
      <c r="E4901" s="605" t="str">
        <f>IF(ROSTER!D$3="","",ROSTER!D$3)</f>
        <v/>
      </c>
      <c r="F4901" s="605"/>
      <c r="G4901" s="605"/>
      <c r="H4901" s="605"/>
      <c r="I4901" s="605"/>
      <c r="J4901" s="605"/>
      <c r="K4901" s="605"/>
      <c r="L4901" s="605"/>
      <c r="M4901" s="605"/>
      <c r="N4901" s="605"/>
      <c r="O4901" s="605"/>
      <c r="P4901" s="605"/>
      <c r="Q4901" s="605"/>
      <c r="R4901" s="605"/>
      <c r="S4901" s="605"/>
      <c r="T4901" s="605"/>
      <c r="U4901" s="605"/>
      <c r="V4901" s="605"/>
      <c r="W4901" s="605"/>
      <c r="X4901" s="605"/>
      <c r="Y4901" s="605"/>
      <c r="Z4901" s="605"/>
      <c r="AA4901" s="605"/>
      <c r="AB4901" s="605"/>
      <c r="AC4901" s="605"/>
      <c r="AD4901" s="605"/>
      <c r="AE4901" s="605"/>
      <c r="AF4901" s="316"/>
      <c r="AG4901" s="606" t="s">
        <v>11</v>
      </c>
      <c r="AH4901" s="606"/>
      <c r="AI4901" s="606"/>
      <c r="AJ4901" s="606"/>
      <c r="AK4901" s="606"/>
      <c r="AL4901" s="606"/>
      <c r="AM4901" s="606"/>
      <c r="AN4901" s="607"/>
      <c r="AO4901" s="607"/>
      <c r="AP4901" s="607"/>
      <c r="AQ4901" s="607"/>
      <c r="AR4901" s="607"/>
      <c r="AS4901" s="607"/>
      <c r="AT4901" s="607"/>
      <c r="AU4901" s="607"/>
      <c r="AV4901" s="607"/>
      <c r="AW4901" s="607"/>
      <c r="AX4901" s="607"/>
      <c r="AY4901" s="607"/>
      <c r="AZ4901" s="607"/>
      <c r="BA4901" s="607"/>
      <c r="BB4901" s="607"/>
      <c r="BC4901" s="607"/>
      <c r="BD4901" s="607"/>
      <c r="BE4901" s="607"/>
      <c r="BF4901" s="607"/>
      <c r="BG4901" s="607"/>
      <c r="BH4901" s="607"/>
      <c r="BI4901" s="607"/>
      <c r="BJ4901" s="607"/>
      <c r="BK4901" s="607"/>
      <c r="BL4901" s="607"/>
      <c r="BM4901" s="607"/>
      <c r="BN4901" s="607"/>
      <c r="BO4901" s="607"/>
      <c r="BP4901" s="94"/>
      <c r="BQ4901" s="88" t="s">
        <v>130</v>
      </c>
      <c r="BR4901" s="94"/>
      <c r="BS4901" s="94"/>
      <c r="BT4901" s="263"/>
      <c r="BU4901" s="263"/>
      <c r="BV4901" s="260"/>
    </row>
    <row r="4902" spans="1:74" ht="8.85" hidden="1" customHeight="1" x14ac:dyDescent="0.45">
      <c r="A4902" s="96"/>
      <c r="B4902" s="258"/>
      <c r="C4902" s="259" t="s">
        <v>39</v>
      </c>
      <c r="D4902" s="259"/>
      <c r="E4902" s="259"/>
      <c r="F4902" s="63"/>
      <c r="G4902" s="63"/>
      <c r="H4902" s="259"/>
      <c r="I4902" s="259"/>
      <c r="J4902" s="317"/>
      <c r="K4902" s="317"/>
      <c r="L4902" s="317"/>
      <c r="M4902" s="317"/>
      <c r="N4902" s="317"/>
      <c r="O4902" s="317"/>
      <c r="P4902" s="317"/>
      <c r="Q4902" s="317"/>
      <c r="R4902" s="317"/>
      <c r="S4902" s="317"/>
      <c r="T4902" s="317"/>
      <c r="U4902" s="317"/>
      <c r="V4902" s="317"/>
      <c r="W4902" s="317"/>
      <c r="X4902" s="317"/>
      <c r="Y4902" s="317"/>
      <c r="Z4902" s="317"/>
      <c r="AA4902" s="317"/>
      <c r="AB4902" s="317"/>
      <c r="AC4902" s="317"/>
      <c r="AD4902" s="317"/>
      <c r="AE4902" s="317"/>
      <c r="AF4902" s="317"/>
      <c r="AG4902" s="317"/>
      <c r="AH4902" s="317"/>
      <c r="AI4902" s="259"/>
      <c r="AJ4902" s="264"/>
      <c r="AK4902" s="265"/>
      <c r="AL4902" s="265"/>
      <c r="AM4902" s="265"/>
      <c r="AN4902" s="265"/>
      <c r="AO4902" s="265"/>
      <c r="AP4902" s="265"/>
      <c r="AQ4902" s="266"/>
      <c r="AR4902" s="266"/>
      <c r="AS4902" s="266"/>
      <c r="AT4902" s="266"/>
      <c r="AU4902" s="266"/>
      <c r="AV4902" s="266"/>
      <c r="AW4902" s="266"/>
      <c r="AX4902" s="266"/>
      <c r="AY4902" s="266"/>
      <c r="AZ4902" s="266"/>
      <c r="BA4902" s="266"/>
      <c r="BB4902" s="266"/>
      <c r="BC4902" s="266"/>
      <c r="BD4902" s="266"/>
      <c r="BE4902" s="266"/>
      <c r="BF4902" s="266"/>
      <c r="BG4902" s="266"/>
      <c r="BH4902" s="266"/>
      <c r="BI4902" s="266"/>
      <c r="BJ4902" s="266"/>
      <c r="BK4902" s="266"/>
      <c r="BL4902" s="266"/>
      <c r="BM4902" s="266"/>
      <c r="BN4902" s="266"/>
      <c r="BO4902" s="266"/>
      <c r="BP4902" s="266"/>
      <c r="BQ4902" s="267"/>
      <c r="BR4902" s="267"/>
      <c r="BS4902" s="267"/>
      <c r="BT4902" s="268"/>
      <c r="BU4902" s="268"/>
      <c r="BV4902" s="96"/>
    </row>
    <row r="4903" spans="1:74" s="18" customFormat="1" ht="33.75" hidden="1" x14ac:dyDescent="0.45">
      <c r="A4903" s="260"/>
      <c r="B4903" s="258"/>
      <c r="C4903" s="608" t="s">
        <v>38</v>
      </c>
      <c r="D4903" s="608"/>
      <c r="E4903" s="607"/>
      <c r="F4903" s="607"/>
      <c r="G4903" s="607"/>
      <c r="H4903" s="607"/>
      <c r="I4903" s="607"/>
      <c r="J4903" s="607"/>
      <c r="K4903" s="607"/>
      <c r="L4903" s="607"/>
      <c r="M4903" s="607"/>
      <c r="N4903" s="607"/>
      <c r="O4903" s="607"/>
      <c r="P4903" s="607"/>
      <c r="Q4903" s="607"/>
      <c r="R4903" s="607"/>
      <c r="S4903" s="607"/>
      <c r="T4903" s="607"/>
      <c r="U4903" s="607"/>
      <c r="V4903" s="607"/>
      <c r="W4903" s="607"/>
      <c r="X4903" s="607"/>
      <c r="Y4903" s="607"/>
      <c r="Z4903" s="607"/>
      <c r="AA4903" s="607"/>
      <c r="AB4903" s="607"/>
      <c r="AC4903" s="607"/>
      <c r="AD4903" s="607"/>
      <c r="AE4903" s="607"/>
      <c r="AF4903" s="316"/>
      <c r="AG4903" s="609" t="s">
        <v>21</v>
      </c>
      <c r="AH4903" s="609"/>
      <c r="AI4903" s="609"/>
      <c r="AJ4903" s="609"/>
      <c r="AK4903" s="607"/>
      <c r="AL4903" s="607"/>
      <c r="AM4903" s="607"/>
      <c r="AN4903" s="607"/>
      <c r="AO4903" s="607"/>
      <c r="AP4903" s="607"/>
      <c r="AQ4903" s="607"/>
      <c r="AR4903" s="607"/>
      <c r="AS4903" s="607"/>
      <c r="AT4903" s="607"/>
      <c r="AU4903" s="607"/>
      <c r="AV4903" s="607"/>
      <c r="AW4903" s="607"/>
      <c r="AX4903" s="607"/>
      <c r="AY4903" s="607"/>
      <c r="AZ4903" s="607"/>
      <c r="BA4903" s="607"/>
      <c r="BB4903" s="607"/>
      <c r="BC4903" s="610" t="s">
        <v>12</v>
      </c>
      <c r="BD4903" s="610"/>
      <c r="BE4903" s="610"/>
      <c r="BF4903" s="611"/>
      <c r="BG4903" s="611"/>
      <c r="BH4903" s="611"/>
      <c r="BI4903" s="611"/>
      <c r="BJ4903" s="611"/>
      <c r="BK4903" s="611"/>
      <c r="BL4903" s="611"/>
      <c r="BM4903" s="611"/>
      <c r="BN4903" s="611"/>
      <c r="BO4903" s="611"/>
      <c r="BP4903" s="64"/>
      <c r="BQ4903" s="307"/>
      <c r="BR4903" s="65"/>
      <c r="BS4903" s="65"/>
      <c r="BT4903" s="270">
        <f>IF(BF4903=0,0,1)</f>
        <v>0</v>
      </c>
      <c r="BU4903" s="18">
        <f>IF((BG4953+BK4953)&gt;(AQ4953+AU4953),1,0)</f>
        <v>0</v>
      </c>
      <c r="BV4903" s="271"/>
    </row>
    <row r="4904" spans="1:74" ht="9.6" hidden="1" customHeight="1" x14ac:dyDescent="0.45">
      <c r="A4904" s="95"/>
      <c r="B4904" s="258"/>
      <c r="C4904" s="62"/>
      <c r="D4904" s="62"/>
      <c r="E4904" s="62"/>
      <c r="F4904" s="63"/>
      <c r="G4904" s="63"/>
      <c r="H4904" s="62"/>
      <c r="I4904" s="62"/>
      <c r="J4904" s="62"/>
      <c r="K4904" s="62"/>
      <c r="L4904" s="62"/>
      <c r="M4904" s="62"/>
      <c r="N4904" s="62"/>
      <c r="O4904" s="62"/>
      <c r="P4904" s="62"/>
      <c r="Q4904" s="62"/>
      <c r="R4904" s="62"/>
      <c r="S4904" s="62"/>
      <c r="T4904" s="62"/>
      <c r="U4904" s="62"/>
      <c r="V4904" s="62"/>
      <c r="W4904" s="62"/>
      <c r="X4904" s="62"/>
      <c r="Y4904" s="62"/>
      <c r="Z4904" s="62"/>
      <c r="AA4904" s="62"/>
      <c r="AB4904" s="62"/>
      <c r="AC4904" s="62"/>
      <c r="AD4904" s="62"/>
      <c r="AE4904" s="62"/>
      <c r="AF4904" s="62"/>
      <c r="AG4904" s="62"/>
      <c r="AH4904" s="259"/>
      <c r="AI4904" s="259"/>
      <c r="AJ4904" s="62"/>
      <c r="AK4904" s="62"/>
      <c r="AL4904" s="62"/>
      <c r="AM4904" s="62"/>
      <c r="AN4904" s="62"/>
      <c r="AO4904" s="62"/>
      <c r="AP4904" s="62"/>
      <c r="AQ4904" s="62"/>
      <c r="AR4904" s="62"/>
      <c r="AS4904" s="62"/>
      <c r="AT4904" s="62"/>
      <c r="AU4904" s="62"/>
      <c r="AV4904" s="62"/>
      <c r="AW4904" s="62"/>
      <c r="AX4904" s="62"/>
      <c r="AY4904" s="62"/>
      <c r="AZ4904" s="62"/>
      <c r="BA4904" s="62"/>
      <c r="BB4904" s="62"/>
      <c r="BC4904" s="62"/>
      <c r="BD4904" s="62"/>
      <c r="BE4904" s="62"/>
      <c r="BF4904" s="62"/>
      <c r="BG4904" s="62"/>
      <c r="BH4904" s="62"/>
      <c r="BI4904" s="62"/>
      <c r="BJ4904" s="62"/>
      <c r="BK4904" s="62"/>
      <c r="BL4904" s="62"/>
      <c r="BM4904" s="62"/>
      <c r="BN4904" s="62"/>
      <c r="BO4904" s="62"/>
      <c r="BP4904" s="62"/>
      <c r="BQ4904" s="66"/>
      <c r="BR4904" s="66"/>
      <c r="BS4904" s="66"/>
      <c r="BT4904" s="15"/>
      <c r="BU4904" s="15"/>
      <c r="BV4904" s="95"/>
    </row>
    <row r="4905" spans="1:74" ht="8.85" hidden="1" customHeight="1" thickBot="1" x14ac:dyDescent="0.5">
      <c r="A4905" s="95"/>
      <c r="B4905" s="113"/>
      <c r="C4905" s="67"/>
      <c r="D4905" s="67"/>
      <c r="E4905" s="67"/>
      <c r="F4905" s="68"/>
      <c r="G4905" s="68"/>
      <c r="H4905" s="67"/>
      <c r="I4905" s="67"/>
      <c r="J4905" s="67"/>
      <c r="K4905" s="67"/>
      <c r="L4905" s="67"/>
      <c r="M4905" s="67"/>
      <c r="N4905" s="67"/>
      <c r="O4905" s="67"/>
      <c r="P4905" s="67"/>
      <c r="Q4905" s="67"/>
      <c r="R4905" s="67"/>
      <c r="S4905" s="67"/>
      <c r="T4905" s="67"/>
      <c r="U4905" s="67"/>
      <c r="V4905" s="67"/>
      <c r="W4905" s="67"/>
      <c r="X4905" s="67"/>
      <c r="Y4905" s="67"/>
      <c r="Z4905" s="67"/>
      <c r="AA4905" s="67"/>
      <c r="AB4905" s="67"/>
      <c r="AC4905" s="67"/>
      <c r="AD4905" s="67"/>
      <c r="AE4905" s="67"/>
      <c r="AF4905" s="67"/>
      <c r="AG4905" s="67"/>
      <c r="AH4905" s="272"/>
      <c r="AI4905" s="272"/>
      <c r="AJ4905" s="67"/>
      <c r="AK4905" s="67"/>
      <c r="AL4905" s="67"/>
      <c r="AM4905" s="67"/>
      <c r="AN4905" s="67"/>
      <c r="AO4905" s="67"/>
      <c r="AP4905" s="67"/>
      <c r="AQ4905" s="67"/>
      <c r="AR4905" s="67"/>
      <c r="AS4905" s="67"/>
      <c r="AT4905" s="67"/>
      <c r="AU4905" s="67"/>
      <c r="AV4905" s="67"/>
      <c r="AW4905" s="67"/>
      <c r="AX4905" s="67"/>
      <c r="AY4905" s="67"/>
      <c r="AZ4905" s="67"/>
      <c r="BA4905" s="67"/>
      <c r="BB4905" s="67"/>
      <c r="BC4905" s="67"/>
      <c r="BD4905" s="67"/>
      <c r="BE4905" s="67"/>
      <c r="BF4905" s="67"/>
      <c r="BG4905" s="67"/>
      <c r="BH4905" s="67"/>
      <c r="BI4905" s="67"/>
      <c r="BJ4905" s="67"/>
      <c r="BK4905" s="67"/>
      <c r="BL4905" s="67"/>
      <c r="BM4905" s="67"/>
      <c r="BN4905" s="67"/>
      <c r="BO4905" s="67"/>
      <c r="BP4905" s="67"/>
      <c r="BQ4905" s="69"/>
      <c r="BR4905" s="69"/>
      <c r="BS4905" s="69"/>
      <c r="BT4905" s="15"/>
      <c r="BU4905" s="15"/>
      <c r="BV4905" s="95"/>
    </row>
    <row r="4906" spans="1:74" s="18" customFormat="1" ht="40.5" hidden="1" customHeight="1" thickTop="1" x14ac:dyDescent="0.4">
      <c r="A4906" s="271"/>
      <c r="B4906" s="652" t="s">
        <v>0</v>
      </c>
      <c r="C4906" s="648" t="s">
        <v>1</v>
      </c>
      <c r="D4906" s="649"/>
      <c r="E4906" s="273" t="s">
        <v>28</v>
      </c>
      <c r="F4906" s="546" t="s">
        <v>100</v>
      </c>
      <c r="G4906" s="546" t="s">
        <v>101</v>
      </c>
      <c r="H4906" s="704" t="s">
        <v>41</v>
      </c>
      <c r="I4906" s="705"/>
      <c r="J4906" s="554" t="s">
        <v>7</v>
      </c>
      <c r="K4906" s="554"/>
      <c r="L4906" s="554"/>
      <c r="M4906" s="554"/>
      <c r="N4906" s="554"/>
      <c r="O4906" s="554"/>
      <c r="P4906" s="554" t="s">
        <v>2</v>
      </c>
      <c r="Q4906" s="554"/>
      <c r="R4906" s="554"/>
      <c r="S4906" s="554"/>
      <c r="T4906" s="554"/>
      <c r="U4906" s="554"/>
      <c r="V4906" s="308"/>
      <c r="W4906" s="308"/>
      <c r="X4906" s="687" t="s">
        <v>35</v>
      </c>
      <c r="Y4906" s="688"/>
      <c r="Z4906" s="687" t="s">
        <v>36</v>
      </c>
      <c r="AA4906" s="688"/>
      <c r="AB4906" s="687" t="s">
        <v>44</v>
      </c>
      <c r="AC4906" s="688"/>
      <c r="AD4906" s="554" t="s">
        <v>6</v>
      </c>
      <c r="AE4906" s="554"/>
      <c r="AF4906" s="554"/>
      <c r="AG4906" s="554"/>
      <c r="AH4906" s="554"/>
      <c r="AI4906" s="554"/>
      <c r="AJ4906" s="554" t="s">
        <v>68</v>
      </c>
      <c r="AK4906" s="554"/>
      <c r="AL4906" s="554"/>
      <c r="AM4906" s="554"/>
      <c r="AN4906" s="554"/>
      <c r="AO4906" s="554"/>
      <c r="AP4906" s="554" t="s">
        <v>69</v>
      </c>
      <c r="AQ4906" s="554"/>
      <c r="AR4906" s="554"/>
      <c r="AS4906" s="554"/>
      <c r="AT4906" s="554"/>
      <c r="AU4906" s="554"/>
      <c r="AV4906" s="554" t="s">
        <v>70</v>
      </c>
      <c r="AW4906" s="554"/>
      <c r="AX4906" s="554"/>
      <c r="AY4906" s="554"/>
      <c r="AZ4906" s="554"/>
      <c r="BA4906" s="556"/>
      <c r="BB4906" s="554" t="s">
        <v>4</v>
      </c>
      <c r="BC4906" s="554"/>
      <c r="BD4906" s="554"/>
      <c r="BE4906" s="554"/>
      <c r="BF4906" s="554"/>
      <c r="BG4906" s="555"/>
      <c r="BH4906" s="554" t="s">
        <v>71</v>
      </c>
      <c r="BI4906" s="554"/>
      <c r="BJ4906" s="554"/>
      <c r="BK4906" s="554"/>
      <c r="BL4906" s="554"/>
      <c r="BM4906" s="556"/>
      <c r="BN4906" s="557" t="s">
        <v>25</v>
      </c>
      <c r="BO4906" s="558"/>
      <c r="BP4906" s="559"/>
      <c r="BQ4906" s="691" t="s">
        <v>110</v>
      </c>
      <c r="BR4906" s="691" t="s">
        <v>86</v>
      </c>
      <c r="BS4906" s="691" t="s">
        <v>87</v>
      </c>
      <c r="BT4906" s="274"/>
      <c r="BU4906" s="274"/>
      <c r="BV4906" s="271"/>
    </row>
    <row r="4907" spans="1:74" s="18" customFormat="1" ht="41.25" hidden="1" customHeight="1" x14ac:dyDescent="0.4">
      <c r="A4907" s="271"/>
      <c r="B4907" s="653"/>
      <c r="C4907" s="650"/>
      <c r="D4907" s="651"/>
      <c r="E4907" s="275" t="s">
        <v>102</v>
      </c>
      <c r="F4907" s="547"/>
      <c r="G4907" s="547"/>
      <c r="H4907" s="706"/>
      <c r="I4907" s="707"/>
      <c r="J4907" s="525" t="s">
        <v>17</v>
      </c>
      <c r="K4907" s="526"/>
      <c r="L4907" s="521" t="s">
        <v>18</v>
      </c>
      <c r="M4907" s="522"/>
      <c r="N4907" s="523" t="s">
        <v>19</v>
      </c>
      <c r="O4907" s="524" t="s">
        <v>8</v>
      </c>
      <c r="P4907" s="525" t="s">
        <v>26</v>
      </c>
      <c r="Q4907" s="526"/>
      <c r="R4907" s="521" t="s">
        <v>24</v>
      </c>
      <c r="S4907" s="522"/>
      <c r="T4907" s="523" t="s">
        <v>19</v>
      </c>
      <c r="U4907" s="524"/>
      <c r="V4907" s="309"/>
      <c r="W4907" s="309"/>
      <c r="X4907" s="689"/>
      <c r="Y4907" s="690"/>
      <c r="Z4907" s="689"/>
      <c r="AA4907" s="690"/>
      <c r="AB4907" s="689"/>
      <c r="AC4907" s="690"/>
      <c r="AD4907" s="525" t="s">
        <v>48</v>
      </c>
      <c r="AE4907" s="526"/>
      <c r="AF4907" s="521" t="s">
        <v>23</v>
      </c>
      <c r="AG4907" s="522" t="s">
        <v>3</v>
      </c>
      <c r="AH4907" s="563" t="s">
        <v>5</v>
      </c>
      <c r="AI4907" s="564"/>
      <c r="AJ4907" s="525" t="s">
        <v>48</v>
      </c>
      <c r="AK4907" s="526"/>
      <c r="AL4907" s="521" t="s">
        <v>23</v>
      </c>
      <c r="AM4907" s="522" t="s">
        <v>3</v>
      </c>
      <c r="AN4907" s="563" t="s">
        <v>5</v>
      </c>
      <c r="AO4907" s="564"/>
      <c r="AP4907" s="525" t="s">
        <v>48</v>
      </c>
      <c r="AQ4907" s="526"/>
      <c r="AR4907" s="521" t="s">
        <v>23</v>
      </c>
      <c r="AS4907" s="522" t="s">
        <v>3</v>
      </c>
      <c r="AT4907" s="563" t="s">
        <v>5</v>
      </c>
      <c r="AU4907" s="564"/>
      <c r="AV4907" s="525" t="s">
        <v>48</v>
      </c>
      <c r="AW4907" s="526"/>
      <c r="AX4907" s="521" t="s">
        <v>23</v>
      </c>
      <c r="AY4907" s="522" t="s">
        <v>3</v>
      </c>
      <c r="AZ4907" s="563" t="s">
        <v>5</v>
      </c>
      <c r="BA4907" s="564"/>
      <c r="BB4907" s="525" t="s">
        <v>48</v>
      </c>
      <c r="BC4907" s="526"/>
      <c r="BD4907" s="521" t="s">
        <v>23</v>
      </c>
      <c r="BE4907" s="522" t="s">
        <v>3</v>
      </c>
      <c r="BF4907" s="563" t="s">
        <v>5</v>
      </c>
      <c r="BG4907" s="564"/>
      <c r="BH4907" s="525" t="s">
        <v>48</v>
      </c>
      <c r="BI4907" s="526"/>
      <c r="BJ4907" s="521" t="s">
        <v>23</v>
      </c>
      <c r="BK4907" s="522" t="s">
        <v>3</v>
      </c>
      <c r="BL4907" s="563" t="s">
        <v>5</v>
      </c>
      <c r="BM4907" s="564"/>
      <c r="BN4907" s="560"/>
      <c r="BO4907" s="561"/>
      <c r="BP4907" s="562"/>
      <c r="BQ4907" s="692"/>
      <c r="BR4907" s="692"/>
      <c r="BS4907" s="692"/>
      <c r="BT4907" s="274"/>
      <c r="BU4907" s="274"/>
      <c r="BV4907" s="271"/>
    </row>
    <row r="4908" spans="1:74" ht="23.85" hidden="1" customHeight="1" x14ac:dyDescent="0.35">
      <c r="A4908" s="276"/>
      <c r="B4908" s="570" t="str">
        <f>IF(ROSTER!B$8="","",ROSTER!B$8)</f>
        <v/>
      </c>
      <c r="C4908" s="572" t="str">
        <f>IF(ROSTER!C$8="","",ROSTER!C$8)</f>
        <v/>
      </c>
      <c r="D4908" s="573"/>
      <c r="E4908" s="574"/>
      <c r="F4908" s="576">
        <f>IF(E4908="y",1,IF(E4908="S",1,0))</f>
        <v>0</v>
      </c>
      <c r="G4908" s="582">
        <f>IF(E4908="S",1,0)</f>
        <v>0</v>
      </c>
      <c r="H4908" s="578"/>
      <c r="I4908" s="543"/>
      <c r="J4908" s="542"/>
      <c r="K4908" s="580"/>
      <c r="L4908" s="584"/>
      <c r="M4908" s="585"/>
      <c r="N4908" s="588">
        <f>L4908+J4908</f>
        <v>0</v>
      </c>
      <c r="O4908" s="589"/>
      <c r="P4908" s="542"/>
      <c r="Q4908" s="580"/>
      <c r="R4908" s="584"/>
      <c r="S4908" s="585"/>
      <c r="T4908" s="588">
        <f>R4908-P4908</f>
        <v>0</v>
      </c>
      <c r="U4908" s="589"/>
      <c r="V4908" s="310"/>
      <c r="W4908" s="310"/>
      <c r="X4908" s="578"/>
      <c r="Y4908" s="543"/>
      <c r="Z4908" s="542"/>
      <c r="AA4908" s="543"/>
      <c r="AB4908" s="542"/>
      <c r="AC4908" s="543"/>
      <c r="AD4908" s="542"/>
      <c r="AE4908" s="580"/>
      <c r="AF4908" s="584"/>
      <c r="AG4908" s="585"/>
      <c r="AH4908" s="595">
        <f>IF(AD4908=0,0,(AF4908/AD4908)*100)</f>
        <v>0</v>
      </c>
      <c r="AI4908" s="596"/>
      <c r="AJ4908" s="542"/>
      <c r="AK4908" s="580"/>
      <c r="AL4908" s="584"/>
      <c r="AM4908" s="585"/>
      <c r="AN4908" s="595">
        <f>IF(AJ4908=0,0,(AL4908/AJ4908)*100)</f>
        <v>0</v>
      </c>
      <c r="AO4908" s="596"/>
      <c r="AP4908" s="542"/>
      <c r="AQ4908" s="580"/>
      <c r="AR4908" s="584"/>
      <c r="AS4908" s="585"/>
      <c r="AT4908" s="595">
        <f>IF(AP4908=0,0,(AR4908/AP4908)*100)</f>
        <v>0</v>
      </c>
      <c r="AU4908" s="596"/>
      <c r="AV4908" s="599">
        <f>AD4908+AJ4908+AP4908</f>
        <v>0</v>
      </c>
      <c r="AW4908" s="600"/>
      <c r="AX4908" s="630">
        <f>AF4908+AL4908+AR4908</f>
        <v>0</v>
      </c>
      <c r="AY4908" s="631"/>
      <c r="AZ4908" s="595">
        <f>IF(AV4908=0,0,(AX4908/AV4908)*100)</f>
        <v>0</v>
      </c>
      <c r="BA4908" s="596"/>
      <c r="BB4908" s="542"/>
      <c r="BC4908" s="580"/>
      <c r="BD4908" s="584"/>
      <c r="BE4908" s="585"/>
      <c r="BF4908" s="595">
        <f>IF(BB4908=0,0,(BD4908/BB4908)*100)</f>
        <v>0</v>
      </c>
      <c r="BG4908" s="596"/>
      <c r="BH4908" s="599">
        <f>AV4908+BB4908</f>
        <v>0</v>
      </c>
      <c r="BI4908" s="600"/>
      <c r="BJ4908" s="630">
        <f>AX4908+BD4908</f>
        <v>0</v>
      </c>
      <c r="BK4908" s="631"/>
      <c r="BL4908" s="595">
        <f>IF(BH4908=0,0,(BJ4908/BH4908)*100)</f>
        <v>0</v>
      </c>
      <c r="BM4908" s="596"/>
      <c r="BN4908" s="656">
        <f>(AF4908*2)+(AL4908*2)+(AR4908*3)+BD4908</f>
        <v>0</v>
      </c>
      <c r="BO4908" s="657"/>
      <c r="BP4908" s="658"/>
      <c r="BQ4908" s="676">
        <f>IF(BS4908=0,0,50*BR4908/BS4908)</f>
        <v>0</v>
      </c>
      <c r="BR4908" s="662">
        <f>(BN4908*BU$11)+(N4908*BU$12)+(Z4908*BU$13)+(R4908*BU$14)+(X4908*BU$15)+(AB4908*BU$16)</f>
        <v>0</v>
      </c>
      <c r="BS4908" s="662">
        <f>((BB4908-BD4908)*BU$18)+((AV4908-AX4908)*BU$17)+(H4908*BU$19)+(P4908*BU$20)</f>
        <v>0</v>
      </c>
      <c r="BT4908" s="19" t="s">
        <v>75</v>
      </c>
      <c r="BU4908" s="277">
        <f>IF(BQ4903="B",'VALUE POINTS'!L$10,IF('GAME STATS'!BQ4903="C",'VALUE POINTS'!M$10,'VALUE POINTS'!K$10))</f>
        <v>1</v>
      </c>
      <c r="BV4908" s="278"/>
    </row>
    <row r="4909" spans="1:74" ht="23.85" hidden="1" customHeight="1" x14ac:dyDescent="0.35">
      <c r="A4909" s="276"/>
      <c r="B4909" s="571"/>
      <c r="C4909" s="642" t="str">
        <f>IF(ROSTER!D$8="","",ROSTER!D$8)</f>
        <v/>
      </c>
      <c r="D4909" s="643"/>
      <c r="E4909" s="575"/>
      <c r="F4909" s="577"/>
      <c r="G4909" s="583"/>
      <c r="H4909" s="579"/>
      <c r="I4909" s="545"/>
      <c r="J4909" s="544"/>
      <c r="K4909" s="581"/>
      <c r="L4909" s="586"/>
      <c r="M4909" s="587"/>
      <c r="N4909" s="592" t="s">
        <v>16</v>
      </c>
      <c r="O4909" s="603"/>
      <c r="P4909" s="544"/>
      <c r="Q4909" s="581"/>
      <c r="R4909" s="586"/>
      <c r="S4909" s="587"/>
      <c r="T4909" s="592" t="s">
        <v>16</v>
      </c>
      <c r="U4909" s="603"/>
      <c r="V4909" s="311"/>
      <c r="W4909" s="311"/>
      <c r="X4909" s="579"/>
      <c r="Y4909" s="545"/>
      <c r="Z4909" s="544"/>
      <c r="AA4909" s="545"/>
      <c r="AB4909" s="544"/>
      <c r="AC4909" s="545"/>
      <c r="AD4909" s="544"/>
      <c r="AE4909" s="581"/>
      <c r="AF4909" s="586"/>
      <c r="AG4909" s="587"/>
      <c r="AH4909" s="626"/>
      <c r="AI4909" s="627"/>
      <c r="AJ4909" s="544"/>
      <c r="AK4909" s="581"/>
      <c r="AL4909" s="586"/>
      <c r="AM4909" s="587"/>
      <c r="AN4909" s="626"/>
      <c r="AO4909" s="627"/>
      <c r="AP4909" s="544"/>
      <c r="AQ4909" s="581"/>
      <c r="AR4909" s="586"/>
      <c r="AS4909" s="587"/>
      <c r="AT4909" s="626"/>
      <c r="AU4909" s="627"/>
      <c r="AV4909" s="628"/>
      <c r="AW4909" s="629"/>
      <c r="AX4909" s="632"/>
      <c r="AY4909" s="633"/>
      <c r="AZ4909" s="626"/>
      <c r="BA4909" s="627"/>
      <c r="BB4909" s="544"/>
      <c r="BC4909" s="581"/>
      <c r="BD4909" s="586"/>
      <c r="BE4909" s="587"/>
      <c r="BF4909" s="626"/>
      <c r="BG4909" s="627"/>
      <c r="BH4909" s="628"/>
      <c r="BI4909" s="629"/>
      <c r="BJ4909" s="632"/>
      <c r="BK4909" s="633"/>
      <c r="BL4909" s="626"/>
      <c r="BM4909" s="627"/>
      <c r="BN4909" s="678"/>
      <c r="BO4909" s="679"/>
      <c r="BP4909" s="680"/>
      <c r="BQ4909" s="677"/>
      <c r="BR4909" s="663"/>
      <c r="BS4909" s="663"/>
      <c r="BT4909" s="19" t="s">
        <v>76</v>
      </c>
      <c r="BU4909" s="277">
        <f>IF(BQ4903="B",'VALUE POINTS'!L$11,IF('GAME STATS'!BQ4903="C",'VALUE POINTS'!M$11,'VALUE POINTS'!K$11))</f>
        <v>1</v>
      </c>
      <c r="BV4909" s="278"/>
    </row>
    <row r="4910" spans="1:74" ht="21.75" hidden="1" customHeight="1" x14ac:dyDescent="0.35">
      <c r="A4910" s="95"/>
      <c r="B4910" s="570" t="str">
        <f>IF(ROSTER!B$10="","",ROSTER!B$10)</f>
        <v/>
      </c>
      <c r="C4910" s="572" t="str">
        <f>IF(ROSTER!C$10="","",ROSTER!C$10)</f>
        <v/>
      </c>
      <c r="D4910" s="573"/>
      <c r="E4910" s="574"/>
      <c r="F4910" s="576">
        <f>IF(E4910="y",1,IF(E4910="S",1,0))</f>
        <v>0</v>
      </c>
      <c r="G4910" s="582">
        <f>IF(E4910="S",1,0)</f>
        <v>0</v>
      </c>
      <c r="H4910" s="578"/>
      <c r="I4910" s="543"/>
      <c r="J4910" s="542"/>
      <c r="K4910" s="580"/>
      <c r="L4910" s="584"/>
      <c r="M4910" s="585"/>
      <c r="N4910" s="588">
        <f>L4910+J4910</f>
        <v>0</v>
      </c>
      <c r="O4910" s="589"/>
      <c r="P4910" s="542"/>
      <c r="Q4910" s="580"/>
      <c r="R4910" s="584"/>
      <c r="S4910" s="585"/>
      <c r="T4910" s="588">
        <f>R4910-P4910</f>
        <v>0</v>
      </c>
      <c r="U4910" s="589"/>
      <c r="V4910" s="310"/>
      <c r="W4910" s="310"/>
      <c r="X4910" s="578"/>
      <c r="Y4910" s="543"/>
      <c r="Z4910" s="542"/>
      <c r="AA4910" s="543"/>
      <c r="AB4910" s="542"/>
      <c r="AC4910" s="543"/>
      <c r="AD4910" s="542"/>
      <c r="AE4910" s="580"/>
      <c r="AF4910" s="584"/>
      <c r="AG4910" s="585"/>
      <c r="AH4910" s="595">
        <f>IF(AD4910=0,0,(AF4910/AD4910)*100)</f>
        <v>0</v>
      </c>
      <c r="AI4910" s="596"/>
      <c r="AJ4910" s="542"/>
      <c r="AK4910" s="580"/>
      <c r="AL4910" s="584"/>
      <c r="AM4910" s="585"/>
      <c r="AN4910" s="595">
        <f>IF(AJ4910=0,0,(AL4910/AJ4910)*100)</f>
        <v>0</v>
      </c>
      <c r="AO4910" s="596"/>
      <c r="AP4910" s="542"/>
      <c r="AQ4910" s="580"/>
      <c r="AR4910" s="584"/>
      <c r="AS4910" s="585"/>
      <c r="AT4910" s="595">
        <f>IF(AP4910=0,0,(AR4910/AP4910)*100)</f>
        <v>0</v>
      </c>
      <c r="AU4910" s="596"/>
      <c r="AV4910" s="599">
        <f>AD4910+AJ4910+AP4910</f>
        <v>0</v>
      </c>
      <c r="AW4910" s="600"/>
      <c r="AX4910" s="630">
        <f>AF4910+AL4910+AR4910</f>
        <v>0</v>
      </c>
      <c r="AY4910" s="631"/>
      <c r="AZ4910" s="595">
        <f>IF(AV4910=0,0,(AX4910/AV4910)*100)</f>
        <v>0</v>
      </c>
      <c r="BA4910" s="596"/>
      <c r="BB4910" s="542"/>
      <c r="BC4910" s="580"/>
      <c r="BD4910" s="584"/>
      <c r="BE4910" s="585"/>
      <c r="BF4910" s="595">
        <f>IF(BB4910=0,0,(BD4910/BB4910)*100)</f>
        <v>0</v>
      </c>
      <c r="BG4910" s="596"/>
      <c r="BH4910" s="599">
        <f>AV4910+BB4910</f>
        <v>0</v>
      </c>
      <c r="BI4910" s="600"/>
      <c r="BJ4910" s="630">
        <f>AX4910+BD4910</f>
        <v>0</v>
      </c>
      <c r="BK4910" s="631"/>
      <c r="BL4910" s="595">
        <f>IF(BH4910=0,0,(BJ4910/BH4910)*100)</f>
        <v>0</v>
      </c>
      <c r="BM4910" s="596"/>
      <c r="BN4910" s="656">
        <f>(AF4910*2)+(AL4910*2)+(AR4910*3)+BD4910</f>
        <v>0</v>
      </c>
      <c r="BO4910" s="657"/>
      <c r="BP4910" s="658"/>
      <c r="BQ4910" s="676">
        <f>IF(BS4910=0,0,50*BR4910/BS4910)</f>
        <v>0</v>
      </c>
      <c r="BR4910" s="662">
        <f>(BN4910*BU$11)+(N4910*BU$12)+(Z4910*BU$13)+(R4910*BU$14)+(X4910*BU$15)+(AB4910*BU$16)</f>
        <v>0</v>
      </c>
      <c r="BS4910" s="662">
        <f>((BB4910-BD4910)*BU$18)+((AV4910-AX4910)*BU$17)+(H4910*BU$19)+(P4910*BU$20)</f>
        <v>0</v>
      </c>
      <c r="BT4910" s="19" t="s">
        <v>77</v>
      </c>
      <c r="BU4910" s="277">
        <f>IF(BQ4903="B",'VALUE POINTS'!L$12,IF('GAME STATS'!BQ4903="C",'VALUE POINTS'!M$12,'VALUE POINTS'!K$12))</f>
        <v>2</v>
      </c>
      <c r="BV4910" s="278"/>
    </row>
    <row r="4911" spans="1:74" ht="21.75" hidden="1" customHeight="1" x14ac:dyDescent="0.35">
      <c r="A4911" s="95"/>
      <c r="B4911" s="571"/>
      <c r="C4911" s="642" t="str">
        <f>IF(ROSTER!D$10="","",ROSTER!D$10)</f>
        <v/>
      </c>
      <c r="D4911" s="643"/>
      <c r="E4911" s="575"/>
      <c r="F4911" s="577"/>
      <c r="G4911" s="583"/>
      <c r="H4911" s="579"/>
      <c r="I4911" s="545"/>
      <c r="J4911" s="544"/>
      <c r="K4911" s="581"/>
      <c r="L4911" s="586"/>
      <c r="M4911" s="587"/>
      <c r="N4911" s="592" t="s">
        <v>16</v>
      </c>
      <c r="O4911" s="603"/>
      <c r="P4911" s="544"/>
      <c r="Q4911" s="581"/>
      <c r="R4911" s="586"/>
      <c r="S4911" s="587"/>
      <c r="T4911" s="592" t="s">
        <v>16</v>
      </c>
      <c r="U4911" s="603"/>
      <c r="V4911" s="311"/>
      <c r="W4911" s="311"/>
      <c r="X4911" s="579"/>
      <c r="Y4911" s="545"/>
      <c r="Z4911" s="544"/>
      <c r="AA4911" s="545"/>
      <c r="AB4911" s="544"/>
      <c r="AC4911" s="545"/>
      <c r="AD4911" s="544"/>
      <c r="AE4911" s="581"/>
      <c r="AF4911" s="586"/>
      <c r="AG4911" s="587"/>
      <c r="AH4911" s="626"/>
      <c r="AI4911" s="627"/>
      <c r="AJ4911" s="544"/>
      <c r="AK4911" s="581"/>
      <c r="AL4911" s="586"/>
      <c r="AM4911" s="587"/>
      <c r="AN4911" s="626"/>
      <c r="AO4911" s="627"/>
      <c r="AP4911" s="544"/>
      <c r="AQ4911" s="581"/>
      <c r="AR4911" s="586"/>
      <c r="AS4911" s="587"/>
      <c r="AT4911" s="626"/>
      <c r="AU4911" s="627"/>
      <c r="AV4911" s="628"/>
      <c r="AW4911" s="629"/>
      <c r="AX4911" s="632"/>
      <c r="AY4911" s="633"/>
      <c r="AZ4911" s="626"/>
      <c r="BA4911" s="627"/>
      <c r="BB4911" s="544"/>
      <c r="BC4911" s="581"/>
      <c r="BD4911" s="586"/>
      <c r="BE4911" s="587"/>
      <c r="BF4911" s="626"/>
      <c r="BG4911" s="627"/>
      <c r="BH4911" s="628"/>
      <c r="BI4911" s="629"/>
      <c r="BJ4911" s="632"/>
      <c r="BK4911" s="633"/>
      <c r="BL4911" s="626"/>
      <c r="BM4911" s="627"/>
      <c r="BN4911" s="678"/>
      <c r="BO4911" s="679"/>
      <c r="BP4911" s="680"/>
      <c r="BQ4911" s="677"/>
      <c r="BR4911" s="663"/>
      <c r="BS4911" s="663"/>
      <c r="BT4911" s="19" t="s">
        <v>78</v>
      </c>
      <c r="BU4911" s="277">
        <f>IF(BQ4903="B",'VALUE POINTS'!L$13,IF('GAME STATS'!BQ4903="C",'VALUE POINTS'!M$13,'VALUE POINTS'!K$13))</f>
        <v>2</v>
      </c>
      <c r="BV4911" s="278"/>
    </row>
    <row r="4912" spans="1:74" ht="21.75" hidden="1" customHeight="1" x14ac:dyDescent="0.35">
      <c r="A4912" s="95"/>
      <c r="B4912" s="570" t="str">
        <f>IF(ROSTER!B$12="","",ROSTER!B$12)</f>
        <v/>
      </c>
      <c r="C4912" s="572" t="str">
        <f>IF(ROSTER!C$12="","",ROSTER!C$12)</f>
        <v/>
      </c>
      <c r="D4912" s="573"/>
      <c r="E4912" s="574"/>
      <c r="F4912" s="576">
        <f>IF(E4912="y",1,IF(E4912="S",1,0))</f>
        <v>0</v>
      </c>
      <c r="G4912" s="582">
        <f>IF(E4912="S",1,0)</f>
        <v>0</v>
      </c>
      <c r="H4912" s="578"/>
      <c r="I4912" s="543"/>
      <c r="J4912" s="542"/>
      <c r="K4912" s="580"/>
      <c r="L4912" s="584"/>
      <c r="M4912" s="585"/>
      <c r="N4912" s="588">
        <f>L4912+J4912</f>
        <v>0</v>
      </c>
      <c r="O4912" s="589"/>
      <c r="P4912" s="542"/>
      <c r="Q4912" s="580"/>
      <c r="R4912" s="584"/>
      <c r="S4912" s="585"/>
      <c r="T4912" s="588">
        <f>R4912-P4912</f>
        <v>0</v>
      </c>
      <c r="U4912" s="589"/>
      <c r="V4912" s="310"/>
      <c r="W4912" s="310"/>
      <c r="X4912" s="578"/>
      <c r="Y4912" s="543"/>
      <c r="Z4912" s="542"/>
      <c r="AA4912" s="543"/>
      <c r="AB4912" s="542"/>
      <c r="AC4912" s="543"/>
      <c r="AD4912" s="542"/>
      <c r="AE4912" s="580"/>
      <c r="AF4912" s="584"/>
      <c r="AG4912" s="585"/>
      <c r="AH4912" s="595">
        <f>IF(AD4912=0,0,(AF4912/AD4912)*100)</f>
        <v>0</v>
      </c>
      <c r="AI4912" s="596"/>
      <c r="AJ4912" s="542"/>
      <c r="AK4912" s="580"/>
      <c r="AL4912" s="584"/>
      <c r="AM4912" s="585"/>
      <c r="AN4912" s="595">
        <f>IF(AJ4912=0,0,(AL4912/AJ4912)*100)</f>
        <v>0</v>
      </c>
      <c r="AO4912" s="596"/>
      <c r="AP4912" s="542"/>
      <c r="AQ4912" s="580"/>
      <c r="AR4912" s="584"/>
      <c r="AS4912" s="585"/>
      <c r="AT4912" s="595">
        <f>IF(AP4912=0,0,(AR4912/AP4912)*100)</f>
        <v>0</v>
      </c>
      <c r="AU4912" s="596"/>
      <c r="AV4912" s="599">
        <f>AD4912+AJ4912+AP4912</f>
        <v>0</v>
      </c>
      <c r="AW4912" s="600"/>
      <c r="AX4912" s="630">
        <f>AF4912+AL4912+AR4912</f>
        <v>0</v>
      </c>
      <c r="AY4912" s="631"/>
      <c r="AZ4912" s="595">
        <f>IF(AV4912=0,0,(AX4912/AV4912)*100)</f>
        <v>0</v>
      </c>
      <c r="BA4912" s="596"/>
      <c r="BB4912" s="542"/>
      <c r="BC4912" s="580"/>
      <c r="BD4912" s="584"/>
      <c r="BE4912" s="585"/>
      <c r="BF4912" s="595">
        <f>IF(BB4912=0,0,(BD4912/BB4912)*100)</f>
        <v>0</v>
      </c>
      <c r="BG4912" s="596"/>
      <c r="BH4912" s="599">
        <f>AV4912+BB4912</f>
        <v>0</v>
      </c>
      <c r="BI4912" s="600"/>
      <c r="BJ4912" s="630">
        <f>AX4912+BD4912</f>
        <v>0</v>
      </c>
      <c r="BK4912" s="631"/>
      <c r="BL4912" s="595">
        <f>IF(BH4912=0,0,(BJ4912/BH4912)*100)</f>
        <v>0</v>
      </c>
      <c r="BM4912" s="596"/>
      <c r="BN4912" s="656">
        <f>(AF4912*2)+(AL4912*2)+(AR4912*3)+BD4912</f>
        <v>0</v>
      </c>
      <c r="BO4912" s="657"/>
      <c r="BP4912" s="658"/>
      <c r="BQ4912" s="676">
        <f t="shared" ref="BQ4912" si="3472">IF(BS4912=0,0,50*BR4912/BS4912)</f>
        <v>0</v>
      </c>
      <c r="BR4912" s="662">
        <f>(BN4912*BU$11)+(N4912*BU$12)+(Z4912*BU$13)+(R4912*BU$14)+(X4912*BU$15)+(AB4912*BU$16)</f>
        <v>0</v>
      </c>
      <c r="BS4912" s="662">
        <f>((BB4912-BD4912)*BU$18)+((AV4912-AX4912)*BU$17)+(H4912*BU$19)+(P4912*BU$20)</f>
        <v>0</v>
      </c>
      <c r="BT4912" s="19" t="s">
        <v>79</v>
      </c>
      <c r="BU4912" s="277">
        <f>IF(BQ4903="B",'VALUE POINTS'!L$14,IF('GAME STATS'!BQ4903="C",'VALUE POINTS'!M$14,'VALUE POINTS'!K$14))</f>
        <v>2</v>
      </c>
      <c r="BV4912" s="278"/>
    </row>
    <row r="4913" spans="1:74" ht="21.75" hidden="1" customHeight="1" x14ac:dyDescent="0.35">
      <c r="A4913" s="95"/>
      <c r="B4913" s="571"/>
      <c r="C4913" s="642" t="str">
        <f>IF(ROSTER!D$12="","",ROSTER!D$12)</f>
        <v/>
      </c>
      <c r="D4913" s="643"/>
      <c r="E4913" s="575"/>
      <c r="F4913" s="577"/>
      <c r="G4913" s="583"/>
      <c r="H4913" s="579"/>
      <c r="I4913" s="545"/>
      <c r="J4913" s="544"/>
      <c r="K4913" s="581"/>
      <c r="L4913" s="586"/>
      <c r="M4913" s="587"/>
      <c r="N4913" s="592"/>
      <c r="O4913" s="603"/>
      <c r="P4913" s="544"/>
      <c r="Q4913" s="581"/>
      <c r="R4913" s="586"/>
      <c r="S4913" s="587"/>
      <c r="T4913" s="592"/>
      <c r="U4913" s="603"/>
      <c r="V4913" s="311"/>
      <c r="W4913" s="311"/>
      <c r="X4913" s="579"/>
      <c r="Y4913" s="545"/>
      <c r="Z4913" s="544"/>
      <c r="AA4913" s="545"/>
      <c r="AB4913" s="544"/>
      <c r="AC4913" s="545"/>
      <c r="AD4913" s="544"/>
      <c r="AE4913" s="581"/>
      <c r="AF4913" s="586"/>
      <c r="AG4913" s="587"/>
      <c r="AH4913" s="626"/>
      <c r="AI4913" s="627"/>
      <c r="AJ4913" s="544"/>
      <c r="AK4913" s="581"/>
      <c r="AL4913" s="586"/>
      <c r="AM4913" s="587"/>
      <c r="AN4913" s="626"/>
      <c r="AO4913" s="627"/>
      <c r="AP4913" s="544"/>
      <c r="AQ4913" s="581"/>
      <c r="AR4913" s="586"/>
      <c r="AS4913" s="587"/>
      <c r="AT4913" s="626"/>
      <c r="AU4913" s="627"/>
      <c r="AV4913" s="628"/>
      <c r="AW4913" s="629"/>
      <c r="AX4913" s="632"/>
      <c r="AY4913" s="633"/>
      <c r="AZ4913" s="626"/>
      <c r="BA4913" s="627"/>
      <c r="BB4913" s="544"/>
      <c r="BC4913" s="581"/>
      <c r="BD4913" s="586"/>
      <c r="BE4913" s="587"/>
      <c r="BF4913" s="626"/>
      <c r="BG4913" s="627"/>
      <c r="BH4913" s="628"/>
      <c r="BI4913" s="629"/>
      <c r="BJ4913" s="632"/>
      <c r="BK4913" s="633"/>
      <c r="BL4913" s="626"/>
      <c r="BM4913" s="627"/>
      <c r="BN4913" s="678"/>
      <c r="BO4913" s="679"/>
      <c r="BP4913" s="680"/>
      <c r="BQ4913" s="677"/>
      <c r="BR4913" s="663"/>
      <c r="BS4913" s="663"/>
      <c r="BT4913" s="19" t="s">
        <v>80</v>
      </c>
      <c r="BU4913" s="277">
        <f>IF(BQ4903="B",'VALUE POINTS'!L$15,IF('GAME STATS'!BQ4903="C",'VALUE POINTS'!M$15,'VALUE POINTS'!K$15))</f>
        <v>2</v>
      </c>
      <c r="BV4913" s="278"/>
    </row>
    <row r="4914" spans="1:74" ht="21.75" hidden="1" customHeight="1" x14ac:dyDescent="0.35">
      <c r="A4914" s="95"/>
      <c r="B4914" s="570" t="str">
        <f>IF(ROSTER!B$14="","",ROSTER!B$14)</f>
        <v/>
      </c>
      <c r="C4914" s="572" t="str">
        <f>IF(ROSTER!C$14="","",ROSTER!C$14)</f>
        <v/>
      </c>
      <c r="D4914" s="573"/>
      <c r="E4914" s="574"/>
      <c r="F4914" s="576">
        <f>IF(E4914="y",1,IF(E4914="S",1,0))</f>
        <v>0</v>
      </c>
      <c r="G4914" s="582">
        <f>IF(E4914="S",1,0)</f>
        <v>0</v>
      </c>
      <c r="H4914" s="578"/>
      <c r="I4914" s="543"/>
      <c r="J4914" s="542"/>
      <c r="K4914" s="580"/>
      <c r="L4914" s="584"/>
      <c r="M4914" s="585"/>
      <c r="N4914" s="588">
        <f>L4914+J4914</f>
        <v>0</v>
      </c>
      <c r="O4914" s="589"/>
      <c r="P4914" s="542"/>
      <c r="Q4914" s="580"/>
      <c r="R4914" s="584"/>
      <c r="S4914" s="585"/>
      <c r="T4914" s="588">
        <f>R4914-P4914</f>
        <v>0</v>
      </c>
      <c r="U4914" s="589"/>
      <c r="V4914" s="310"/>
      <c r="W4914" s="310"/>
      <c r="X4914" s="578"/>
      <c r="Y4914" s="543"/>
      <c r="Z4914" s="542"/>
      <c r="AA4914" s="543"/>
      <c r="AB4914" s="542"/>
      <c r="AC4914" s="543"/>
      <c r="AD4914" s="542"/>
      <c r="AE4914" s="580"/>
      <c r="AF4914" s="584"/>
      <c r="AG4914" s="585"/>
      <c r="AH4914" s="595">
        <f>IF(AD4914=0,0,(AF4914/AD4914)*100)</f>
        <v>0</v>
      </c>
      <c r="AI4914" s="596"/>
      <c r="AJ4914" s="542"/>
      <c r="AK4914" s="580"/>
      <c r="AL4914" s="584"/>
      <c r="AM4914" s="585"/>
      <c r="AN4914" s="595">
        <f>IF(AJ4914=0,0,(AL4914/AJ4914)*100)</f>
        <v>0</v>
      </c>
      <c r="AO4914" s="596"/>
      <c r="AP4914" s="542"/>
      <c r="AQ4914" s="580"/>
      <c r="AR4914" s="584"/>
      <c r="AS4914" s="585"/>
      <c r="AT4914" s="595">
        <f>IF(AP4914=0,0,(AR4914/AP4914)*100)</f>
        <v>0</v>
      </c>
      <c r="AU4914" s="596"/>
      <c r="AV4914" s="599">
        <f>AD4914+AJ4914+AP4914</f>
        <v>0</v>
      </c>
      <c r="AW4914" s="600"/>
      <c r="AX4914" s="630">
        <f>AF4914+AL4914+AR4914</f>
        <v>0</v>
      </c>
      <c r="AY4914" s="631"/>
      <c r="AZ4914" s="595">
        <f>IF(AV4914=0,0,(AX4914/AV4914)*100)</f>
        <v>0</v>
      </c>
      <c r="BA4914" s="596"/>
      <c r="BB4914" s="542"/>
      <c r="BC4914" s="580"/>
      <c r="BD4914" s="584"/>
      <c r="BE4914" s="585"/>
      <c r="BF4914" s="595">
        <f>IF(BB4914=0,0,(BD4914/BB4914)*100)</f>
        <v>0</v>
      </c>
      <c r="BG4914" s="596"/>
      <c r="BH4914" s="599">
        <f>AV4914+BB4914</f>
        <v>0</v>
      </c>
      <c r="BI4914" s="600"/>
      <c r="BJ4914" s="630">
        <f>AX4914+BD4914</f>
        <v>0</v>
      </c>
      <c r="BK4914" s="631"/>
      <c r="BL4914" s="595">
        <f>IF(BH4914=0,0,(BJ4914/BH4914)*100)</f>
        <v>0</v>
      </c>
      <c r="BM4914" s="596"/>
      <c r="BN4914" s="656">
        <f>(AF4914*2)+(AL4914*2)+(AR4914*3)+BD4914</f>
        <v>0</v>
      </c>
      <c r="BO4914" s="657"/>
      <c r="BP4914" s="658"/>
      <c r="BQ4914" s="676">
        <f t="shared" ref="BQ4914" si="3473">IF(BS4914=0,0,50*BR4914/BS4914)</f>
        <v>0</v>
      </c>
      <c r="BR4914" s="662">
        <f>(BN4914*BU$11)+(N4914*BU$12)+(Z4914*BU$13)+(R4914*BU$14)+(X4914*BU$15)+(AB4914*BU$16)</f>
        <v>0</v>
      </c>
      <c r="BS4914" s="662">
        <f>((BB4914-BD4914)*BU$18)+((AV4914-AX4914)*BU$17)+(H4914*BU$19)+(P4914*BU$20)</f>
        <v>0</v>
      </c>
      <c r="BT4914" s="19" t="s">
        <v>81</v>
      </c>
      <c r="BU4914" s="277">
        <f>IF(BQ4903="B",'VALUE POINTS'!L$16,IF('GAME STATS'!BQ4903="C",'VALUE POINTS'!M$16,'VALUE POINTS'!K$16))</f>
        <v>2</v>
      </c>
      <c r="BV4914" s="278"/>
    </row>
    <row r="4915" spans="1:74" ht="21.75" hidden="1" customHeight="1" x14ac:dyDescent="0.35">
      <c r="A4915" s="95"/>
      <c r="B4915" s="571"/>
      <c r="C4915" s="642" t="str">
        <f>IF(ROSTER!D$14="","",ROSTER!D$14)</f>
        <v/>
      </c>
      <c r="D4915" s="643"/>
      <c r="E4915" s="575"/>
      <c r="F4915" s="577"/>
      <c r="G4915" s="583"/>
      <c r="H4915" s="579"/>
      <c r="I4915" s="545"/>
      <c r="J4915" s="544"/>
      <c r="K4915" s="581"/>
      <c r="L4915" s="586"/>
      <c r="M4915" s="587"/>
      <c r="N4915" s="592"/>
      <c r="O4915" s="603"/>
      <c r="P4915" s="544"/>
      <c r="Q4915" s="581"/>
      <c r="R4915" s="586"/>
      <c r="S4915" s="587"/>
      <c r="T4915" s="592"/>
      <c r="U4915" s="603"/>
      <c r="V4915" s="311"/>
      <c r="W4915" s="311"/>
      <c r="X4915" s="579"/>
      <c r="Y4915" s="545"/>
      <c r="Z4915" s="544"/>
      <c r="AA4915" s="545"/>
      <c r="AB4915" s="544"/>
      <c r="AC4915" s="545"/>
      <c r="AD4915" s="544"/>
      <c r="AE4915" s="581"/>
      <c r="AF4915" s="586"/>
      <c r="AG4915" s="587"/>
      <c r="AH4915" s="626"/>
      <c r="AI4915" s="627"/>
      <c r="AJ4915" s="544"/>
      <c r="AK4915" s="581"/>
      <c r="AL4915" s="586"/>
      <c r="AM4915" s="587"/>
      <c r="AN4915" s="626"/>
      <c r="AO4915" s="627"/>
      <c r="AP4915" s="544"/>
      <c r="AQ4915" s="581"/>
      <c r="AR4915" s="586"/>
      <c r="AS4915" s="587"/>
      <c r="AT4915" s="626"/>
      <c r="AU4915" s="627"/>
      <c r="AV4915" s="628"/>
      <c r="AW4915" s="629"/>
      <c r="AX4915" s="632"/>
      <c r="AY4915" s="633"/>
      <c r="AZ4915" s="626"/>
      <c r="BA4915" s="627"/>
      <c r="BB4915" s="544"/>
      <c r="BC4915" s="581"/>
      <c r="BD4915" s="586"/>
      <c r="BE4915" s="587"/>
      <c r="BF4915" s="626"/>
      <c r="BG4915" s="627"/>
      <c r="BH4915" s="628"/>
      <c r="BI4915" s="629"/>
      <c r="BJ4915" s="632"/>
      <c r="BK4915" s="633"/>
      <c r="BL4915" s="626"/>
      <c r="BM4915" s="627"/>
      <c r="BN4915" s="678"/>
      <c r="BO4915" s="679"/>
      <c r="BP4915" s="680"/>
      <c r="BQ4915" s="677"/>
      <c r="BR4915" s="663"/>
      <c r="BS4915" s="663"/>
      <c r="BT4915" s="19" t="s">
        <v>82</v>
      </c>
      <c r="BU4915" s="277">
        <f>IF(BQ4903="B",'VALUE POINTS'!L$17,IF('GAME STATS'!BQ4903="C",'VALUE POINTS'!M$17,'VALUE POINTS'!K$17))</f>
        <v>1</v>
      </c>
      <c r="BV4915" s="278"/>
    </row>
    <row r="4916" spans="1:74" ht="21.75" hidden="1" customHeight="1" x14ac:dyDescent="0.35">
      <c r="A4916" s="95"/>
      <c r="B4916" s="570" t="str">
        <f>IF(ROSTER!B$16="","",ROSTER!B$16)</f>
        <v/>
      </c>
      <c r="C4916" s="572" t="str">
        <f>IF(ROSTER!C$16="","",ROSTER!C$16)</f>
        <v/>
      </c>
      <c r="D4916" s="573"/>
      <c r="E4916" s="574"/>
      <c r="F4916" s="576">
        <f>IF(E4916="y",1,IF(E4916="S",1,0))</f>
        <v>0</v>
      </c>
      <c r="G4916" s="582">
        <f>IF(E4916="S",1,0)</f>
        <v>0</v>
      </c>
      <c r="H4916" s="578"/>
      <c r="I4916" s="543"/>
      <c r="J4916" s="542"/>
      <c r="K4916" s="580"/>
      <c r="L4916" s="584"/>
      <c r="M4916" s="585"/>
      <c r="N4916" s="588">
        <f>L4916+J4916</f>
        <v>0</v>
      </c>
      <c r="O4916" s="589"/>
      <c r="P4916" s="542"/>
      <c r="Q4916" s="580"/>
      <c r="R4916" s="584"/>
      <c r="S4916" s="585"/>
      <c r="T4916" s="588">
        <f>R4916-P4916</f>
        <v>0</v>
      </c>
      <c r="U4916" s="589"/>
      <c r="V4916" s="310"/>
      <c r="W4916" s="310"/>
      <c r="X4916" s="578"/>
      <c r="Y4916" s="543"/>
      <c r="Z4916" s="542"/>
      <c r="AA4916" s="543"/>
      <c r="AB4916" s="542"/>
      <c r="AC4916" s="543"/>
      <c r="AD4916" s="542"/>
      <c r="AE4916" s="580"/>
      <c r="AF4916" s="584"/>
      <c r="AG4916" s="585"/>
      <c r="AH4916" s="595">
        <f>IF(AD4916=0,0,(AF4916/AD4916)*100)</f>
        <v>0</v>
      </c>
      <c r="AI4916" s="596"/>
      <c r="AJ4916" s="542"/>
      <c r="AK4916" s="580"/>
      <c r="AL4916" s="584"/>
      <c r="AM4916" s="585"/>
      <c r="AN4916" s="595">
        <f>IF(AJ4916=0,0,(AL4916/AJ4916)*100)</f>
        <v>0</v>
      </c>
      <c r="AO4916" s="596"/>
      <c r="AP4916" s="542"/>
      <c r="AQ4916" s="580"/>
      <c r="AR4916" s="584"/>
      <c r="AS4916" s="585"/>
      <c r="AT4916" s="595">
        <f>IF(AP4916=0,0,(AR4916/AP4916)*100)</f>
        <v>0</v>
      </c>
      <c r="AU4916" s="596"/>
      <c r="AV4916" s="599">
        <f>AD4916+AJ4916+AP4916</f>
        <v>0</v>
      </c>
      <c r="AW4916" s="600"/>
      <c r="AX4916" s="630">
        <f>AF4916+AL4916+AR4916</f>
        <v>0</v>
      </c>
      <c r="AY4916" s="631"/>
      <c r="AZ4916" s="595">
        <f>IF(AV4916=0,0,(AX4916/AV4916)*100)</f>
        <v>0</v>
      </c>
      <c r="BA4916" s="596"/>
      <c r="BB4916" s="542"/>
      <c r="BC4916" s="580"/>
      <c r="BD4916" s="584"/>
      <c r="BE4916" s="585"/>
      <c r="BF4916" s="595">
        <f>IF(BB4916=0,0,(BD4916/BB4916)*100)</f>
        <v>0</v>
      </c>
      <c r="BG4916" s="596"/>
      <c r="BH4916" s="599">
        <f>AV4916+BB4916</f>
        <v>0</v>
      </c>
      <c r="BI4916" s="600"/>
      <c r="BJ4916" s="630">
        <f>AX4916+BD4916</f>
        <v>0</v>
      </c>
      <c r="BK4916" s="631"/>
      <c r="BL4916" s="595">
        <f>IF(BH4916=0,0,(BJ4916/BH4916)*100)</f>
        <v>0</v>
      </c>
      <c r="BM4916" s="596"/>
      <c r="BN4916" s="656">
        <f>(AF4916*2)+(AL4916*2)+(AR4916*3)+BD4916</f>
        <v>0</v>
      </c>
      <c r="BO4916" s="657"/>
      <c r="BP4916" s="658"/>
      <c r="BQ4916" s="676">
        <f t="shared" ref="BQ4916" si="3474">IF(BS4916=0,0,50*BR4916/BS4916)</f>
        <v>0</v>
      </c>
      <c r="BR4916" s="662">
        <f>(BN4916*BU$11)+(N4916*BU$12)+(Z4916*BU$13)+(R4916*BU$14)+(X4916*BU$15)+(AB4916*BU$16)</f>
        <v>0</v>
      </c>
      <c r="BS4916" s="662">
        <f>((BB4916-BD4916)*BU$18)+((AV4916-AX4916)*BU$17)+(H4916*BU$19)+(P4916*BU$20)</f>
        <v>0</v>
      </c>
      <c r="BT4916" s="19" t="s">
        <v>83</v>
      </c>
      <c r="BU4916" s="277">
        <f>IF(BQ4903="B",'VALUE POINTS'!L$18,IF('GAME STATS'!BQ4903="C",'VALUE POINTS'!M$18,'VALUE POINTS'!K$18))</f>
        <v>2</v>
      </c>
      <c r="BV4916" s="278"/>
    </row>
    <row r="4917" spans="1:74" ht="21.75" hidden="1" customHeight="1" x14ac:dyDescent="0.35">
      <c r="A4917" s="95"/>
      <c r="B4917" s="571"/>
      <c r="C4917" s="642" t="str">
        <f>IF(ROSTER!D$16="","",ROSTER!D$16)</f>
        <v/>
      </c>
      <c r="D4917" s="643"/>
      <c r="E4917" s="575"/>
      <c r="F4917" s="577"/>
      <c r="G4917" s="583"/>
      <c r="H4917" s="579"/>
      <c r="I4917" s="545"/>
      <c r="J4917" s="544"/>
      <c r="K4917" s="581"/>
      <c r="L4917" s="586"/>
      <c r="M4917" s="587"/>
      <c r="N4917" s="592"/>
      <c r="O4917" s="603"/>
      <c r="P4917" s="544"/>
      <c r="Q4917" s="581"/>
      <c r="R4917" s="586"/>
      <c r="S4917" s="587"/>
      <c r="T4917" s="592"/>
      <c r="U4917" s="603"/>
      <c r="V4917" s="311"/>
      <c r="W4917" s="311"/>
      <c r="X4917" s="579"/>
      <c r="Y4917" s="545"/>
      <c r="Z4917" s="544"/>
      <c r="AA4917" s="545"/>
      <c r="AB4917" s="544"/>
      <c r="AC4917" s="545"/>
      <c r="AD4917" s="544"/>
      <c r="AE4917" s="581"/>
      <c r="AF4917" s="586"/>
      <c r="AG4917" s="587"/>
      <c r="AH4917" s="626"/>
      <c r="AI4917" s="627"/>
      <c r="AJ4917" s="544"/>
      <c r="AK4917" s="581"/>
      <c r="AL4917" s="586"/>
      <c r="AM4917" s="587"/>
      <c r="AN4917" s="626"/>
      <c r="AO4917" s="627"/>
      <c r="AP4917" s="544"/>
      <c r="AQ4917" s="581"/>
      <c r="AR4917" s="586"/>
      <c r="AS4917" s="587"/>
      <c r="AT4917" s="626"/>
      <c r="AU4917" s="627"/>
      <c r="AV4917" s="628"/>
      <c r="AW4917" s="629"/>
      <c r="AX4917" s="632"/>
      <c r="AY4917" s="633"/>
      <c r="AZ4917" s="626"/>
      <c r="BA4917" s="627"/>
      <c r="BB4917" s="544"/>
      <c r="BC4917" s="581"/>
      <c r="BD4917" s="586"/>
      <c r="BE4917" s="587"/>
      <c r="BF4917" s="626"/>
      <c r="BG4917" s="627"/>
      <c r="BH4917" s="628"/>
      <c r="BI4917" s="629"/>
      <c r="BJ4917" s="632"/>
      <c r="BK4917" s="633"/>
      <c r="BL4917" s="626"/>
      <c r="BM4917" s="627"/>
      <c r="BN4917" s="678"/>
      <c r="BO4917" s="679"/>
      <c r="BP4917" s="680"/>
      <c r="BQ4917" s="677"/>
      <c r="BR4917" s="663"/>
      <c r="BS4917" s="663"/>
      <c r="BT4917" s="19" t="s">
        <v>84</v>
      </c>
      <c r="BU4917" s="277">
        <f>IF(BQ4903="B",'VALUE POINTS'!L$19,IF('GAME STATS'!BQ4903="C",'VALUE POINTS'!M$19,'VALUE POINTS'!K$19))</f>
        <v>2</v>
      </c>
      <c r="BV4917" s="278"/>
    </row>
    <row r="4918" spans="1:74" ht="21.75" hidden="1" customHeight="1" x14ac:dyDescent="0.25">
      <c r="A4918" s="95"/>
      <c r="B4918" s="570" t="str">
        <f>IF(ROSTER!B$18="","",ROSTER!B$18)</f>
        <v/>
      </c>
      <c r="C4918" s="572" t="str">
        <f>IF(ROSTER!C$18="","",ROSTER!C$18)</f>
        <v/>
      </c>
      <c r="D4918" s="573"/>
      <c r="E4918" s="574"/>
      <c r="F4918" s="576">
        <f>IF(E4918="y",1,IF(E4918="S",1,0))</f>
        <v>0</v>
      </c>
      <c r="G4918" s="582">
        <f>IF(E4918="S",1,0)</f>
        <v>0</v>
      </c>
      <c r="H4918" s="578"/>
      <c r="I4918" s="543"/>
      <c r="J4918" s="542"/>
      <c r="K4918" s="580"/>
      <c r="L4918" s="584"/>
      <c r="M4918" s="585"/>
      <c r="N4918" s="588">
        <f>L4918+J4918</f>
        <v>0</v>
      </c>
      <c r="O4918" s="589"/>
      <c r="P4918" s="542"/>
      <c r="Q4918" s="580"/>
      <c r="R4918" s="584"/>
      <c r="S4918" s="585"/>
      <c r="T4918" s="588">
        <f>R4918-P4918</f>
        <v>0</v>
      </c>
      <c r="U4918" s="589"/>
      <c r="V4918" s="310"/>
      <c r="W4918" s="310"/>
      <c r="X4918" s="578"/>
      <c r="Y4918" s="543"/>
      <c r="Z4918" s="542"/>
      <c r="AA4918" s="543"/>
      <c r="AB4918" s="542"/>
      <c r="AC4918" s="543"/>
      <c r="AD4918" s="542"/>
      <c r="AE4918" s="580"/>
      <c r="AF4918" s="584"/>
      <c r="AG4918" s="585"/>
      <c r="AH4918" s="595">
        <f>IF(AD4918=0,0,(AF4918/AD4918)*100)</f>
        <v>0</v>
      </c>
      <c r="AI4918" s="596"/>
      <c r="AJ4918" s="542"/>
      <c r="AK4918" s="580"/>
      <c r="AL4918" s="584"/>
      <c r="AM4918" s="585"/>
      <c r="AN4918" s="595">
        <f>IF(AJ4918=0,0,(AL4918/AJ4918)*100)</f>
        <v>0</v>
      </c>
      <c r="AO4918" s="596"/>
      <c r="AP4918" s="542"/>
      <c r="AQ4918" s="580"/>
      <c r="AR4918" s="584"/>
      <c r="AS4918" s="585"/>
      <c r="AT4918" s="595">
        <f>IF(AP4918=0,0,(AR4918/AP4918)*100)</f>
        <v>0</v>
      </c>
      <c r="AU4918" s="596"/>
      <c r="AV4918" s="599">
        <f>AD4918+AJ4918+AP4918</f>
        <v>0</v>
      </c>
      <c r="AW4918" s="600"/>
      <c r="AX4918" s="630">
        <f>AF4918+AL4918+AR4918</f>
        <v>0</v>
      </c>
      <c r="AY4918" s="631"/>
      <c r="AZ4918" s="595">
        <f>IF(AV4918=0,0,(AX4918/AV4918)*100)</f>
        <v>0</v>
      </c>
      <c r="BA4918" s="596"/>
      <c r="BB4918" s="542"/>
      <c r="BC4918" s="580"/>
      <c r="BD4918" s="584"/>
      <c r="BE4918" s="585"/>
      <c r="BF4918" s="595">
        <f>IF(BB4918=0,0,(BD4918/BB4918)*100)</f>
        <v>0</v>
      </c>
      <c r="BG4918" s="596"/>
      <c r="BH4918" s="599">
        <f>AV4918+BB4918</f>
        <v>0</v>
      </c>
      <c r="BI4918" s="600"/>
      <c r="BJ4918" s="630">
        <f>AX4918+BD4918</f>
        <v>0</v>
      </c>
      <c r="BK4918" s="631"/>
      <c r="BL4918" s="595">
        <f>IF(BH4918=0,0,(BJ4918/BH4918)*100)</f>
        <v>0</v>
      </c>
      <c r="BM4918" s="596"/>
      <c r="BN4918" s="656">
        <f>(AF4918*2)+(AL4918*2)+(AR4918*3)+BD4918</f>
        <v>0</v>
      </c>
      <c r="BO4918" s="657"/>
      <c r="BP4918" s="658"/>
      <c r="BQ4918" s="676">
        <f t="shared" ref="BQ4918" si="3475">IF(BS4918=0,0,50*BR4918/BS4918)</f>
        <v>0</v>
      </c>
      <c r="BR4918" s="662">
        <f>(BN4918*BU$11)+(N4918*BU$12)+(Z4918*BU$13)+(R4918*BU$14)+(X4918*BU$15)+(AB4918*BU$16)</f>
        <v>0</v>
      </c>
      <c r="BS4918" s="662">
        <f>((BB4918-BD4918)*BU$18)+((AV4918-AX4918)*BU$17)+(H4918*BU$19)+(P4918*BU$20)</f>
        <v>0</v>
      </c>
      <c r="BT4918" s="15"/>
      <c r="BU4918" s="15"/>
      <c r="BV4918" s="278"/>
    </row>
    <row r="4919" spans="1:74" ht="21.75" hidden="1" customHeight="1" x14ac:dyDescent="0.25">
      <c r="A4919" s="95"/>
      <c r="B4919" s="571"/>
      <c r="C4919" s="642" t="str">
        <f>IF(ROSTER!D$18="","",ROSTER!D$18)</f>
        <v/>
      </c>
      <c r="D4919" s="643"/>
      <c r="E4919" s="575"/>
      <c r="F4919" s="577"/>
      <c r="G4919" s="583"/>
      <c r="H4919" s="579"/>
      <c r="I4919" s="545"/>
      <c r="J4919" s="544"/>
      <c r="K4919" s="581"/>
      <c r="L4919" s="586"/>
      <c r="M4919" s="587"/>
      <c r="N4919" s="592"/>
      <c r="O4919" s="603"/>
      <c r="P4919" s="544"/>
      <c r="Q4919" s="581"/>
      <c r="R4919" s="586"/>
      <c r="S4919" s="587"/>
      <c r="T4919" s="592"/>
      <c r="U4919" s="603"/>
      <c r="V4919" s="311"/>
      <c r="W4919" s="311"/>
      <c r="X4919" s="579"/>
      <c r="Y4919" s="545"/>
      <c r="Z4919" s="544"/>
      <c r="AA4919" s="545"/>
      <c r="AB4919" s="544"/>
      <c r="AC4919" s="545"/>
      <c r="AD4919" s="544"/>
      <c r="AE4919" s="581"/>
      <c r="AF4919" s="586"/>
      <c r="AG4919" s="587"/>
      <c r="AH4919" s="626"/>
      <c r="AI4919" s="627"/>
      <c r="AJ4919" s="544"/>
      <c r="AK4919" s="581"/>
      <c r="AL4919" s="586"/>
      <c r="AM4919" s="587"/>
      <c r="AN4919" s="626"/>
      <c r="AO4919" s="627"/>
      <c r="AP4919" s="544"/>
      <c r="AQ4919" s="581"/>
      <c r="AR4919" s="586"/>
      <c r="AS4919" s="587"/>
      <c r="AT4919" s="626"/>
      <c r="AU4919" s="627"/>
      <c r="AV4919" s="628"/>
      <c r="AW4919" s="629"/>
      <c r="AX4919" s="632"/>
      <c r="AY4919" s="633"/>
      <c r="AZ4919" s="626"/>
      <c r="BA4919" s="627"/>
      <c r="BB4919" s="544"/>
      <c r="BC4919" s="581"/>
      <c r="BD4919" s="586"/>
      <c r="BE4919" s="587"/>
      <c r="BF4919" s="626"/>
      <c r="BG4919" s="627"/>
      <c r="BH4919" s="628"/>
      <c r="BI4919" s="629"/>
      <c r="BJ4919" s="632"/>
      <c r="BK4919" s="633"/>
      <c r="BL4919" s="626"/>
      <c r="BM4919" s="627"/>
      <c r="BN4919" s="678"/>
      <c r="BO4919" s="679"/>
      <c r="BP4919" s="680"/>
      <c r="BQ4919" s="677"/>
      <c r="BR4919" s="663"/>
      <c r="BS4919" s="663"/>
      <c r="BT4919" s="15"/>
      <c r="BU4919" s="15"/>
      <c r="BV4919" s="95"/>
    </row>
    <row r="4920" spans="1:74" ht="21.75" hidden="1" customHeight="1" x14ac:dyDescent="0.25">
      <c r="A4920" s="95"/>
      <c r="B4920" s="570" t="str">
        <f>IF(ROSTER!B$20="","",ROSTER!B$20)</f>
        <v/>
      </c>
      <c r="C4920" s="572" t="str">
        <f>IF(ROSTER!C$20="","",ROSTER!C$20)</f>
        <v/>
      </c>
      <c r="D4920" s="573"/>
      <c r="E4920" s="574"/>
      <c r="F4920" s="576">
        <f>IF(E4920="y",1,IF(E4920="S",1,0))</f>
        <v>0</v>
      </c>
      <c r="G4920" s="582">
        <f>IF(E4920="S",1,0)</f>
        <v>0</v>
      </c>
      <c r="H4920" s="578"/>
      <c r="I4920" s="543"/>
      <c r="J4920" s="542"/>
      <c r="K4920" s="580"/>
      <c r="L4920" s="584"/>
      <c r="M4920" s="585"/>
      <c r="N4920" s="588">
        <f>L4920+J4920</f>
        <v>0</v>
      </c>
      <c r="O4920" s="589"/>
      <c r="P4920" s="542"/>
      <c r="Q4920" s="580"/>
      <c r="R4920" s="584"/>
      <c r="S4920" s="585"/>
      <c r="T4920" s="588">
        <f>R4920-P4920</f>
        <v>0</v>
      </c>
      <c r="U4920" s="589"/>
      <c r="V4920" s="310"/>
      <c r="W4920" s="310"/>
      <c r="X4920" s="578"/>
      <c r="Y4920" s="543"/>
      <c r="Z4920" s="542"/>
      <c r="AA4920" s="543"/>
      <c r="AB4920" s="542"/>
      <c r="AC4920" s="543"/>
      <c r="AD4920" s="542"/>
      <c r="AE4920" s="580"/>
      <c r="AF4920" s="584"/>
      <c r="AG4920" s="585"/>
      <c r="AH4920" s="595">
        <f>IF(AD4920=0,0,(AF4920/AD4920)*100)</f>
        <v>0</v>
      </c>
      <c r="AI4920" s="596"/>
      <c r="AJ4920" s="542"/>
      <c r="AK4920" s="580"/>
      <c r="AL4920" s="584"/>
      <c r="AM4920" s="585"/>
      <c r="AN4920" s="595">
        <f>IF(AJ4920=0,0,(AL4920/AJ4920)*100)</f>
        <v>0</v>
      </c>
      <c r="AO4920" s="596"/>
      <c r="AP4920" s="542"/>
      <c r="AQ4920" s="580"/>
      <c r="AR4920" s="584"/>
      <c r="AS4920" s="585"/>
      <c r="AT4920" s="595">
        <f>IF(AP4920=0,0,(AR4920/AP4920)*100)</f>
        <v>0</v>
      </c>
      <c r="AU4920" s="596"/>
      <c r="AV4920" s="599">
        <f>AD4920+AJ4920+AP4920</f>
        <v>0</v>
      </c>
      <c r="AW4920" s="600"/>
      <c r="AX4920" s="630">
        <f>AF4920+AL4920+AR4920</f>
        <v>0</v>
      </c>
      <c r="AY4920" s="631"/>
      <c r="AZ4920" s="595">
        <f>IF(AV4920=0,0,(AX4920/AV4920)*100)</f>
        <v>0</v>
      </c>
      <c r="BA4920" s="596"/>
      <c r="BB4920" s="542"/>
      <c r="BC4920" s="580"/>
      <c r="BD4920" s="584"/>
      <c r="BE4920" s="585"/>
      <c r="BF4920" s="595">
        <f>IF(BB4920=0,0,(BD4920/BB4920)*100)</f>
        <v>0</v>
      </c>
      <c r="BG4920" s="596"/>
      <c r="BH4920" s="599">
        <f>AV4920+BB4920</f>
        <v>0</v>
      </c>
      <c r="BI4920" s="600"/>
      <c r="BJ4920" s="630">
        <f>AX4920+BD4920</f>
        <v>0</v>
      </c>
      <c r="BK4920" s="631"/>
      <c r="BL4920" s="595">
        <f>IF(BH4920=0,0,(BJ4920/BH4920)*100)</f>
        <v>0</v>
      </c>
      <c r="BM4920" s="596"/>
      <c r="BN4920" s="656">
        <f>(AF4920*2)+(AL4920*2)+(AR4920*3)+BD4920</f>
        <v>0</v>
      </c>
      <c r="BO4920" s="657"/>
      <c r="BP4920" s="658"/>
      <c r="BQ4920" s="676">
        <f t="shared" ref="BQ4920" si="3476">IF(BS4920=0,0,50*BR4920/BS4920)</f>
        <v>0</v>
      </c>
      <c r="BR4920" s="662">
        <f>(BN4920*BU$11)+(N4920*BU$12)+(Z4920*BU$13)+(R4920*BU$14)+(X4920*BU$15)+(AB4920*BU$16)</f>
        <v>0</v>
      </c>
      <c r="BS4920" s="662">
        <f>((BB4920-BD4920)*BU$18)+((AV4920-AX4920)*BU$17)+(H4920*BU$19)+(P4920*BU$20)</f>
        <v>0</v>
      </c>
      <c r="BT4920" s="15"/>
      <c r="BU4920" s="15"/>
      <c r="BV4920" s="95"/>
    </row>
    <row r="4921" spans="1:74" ht="21.75" hidden="1" customHeight="1" x14ac:dyDescent="0.25">
      <c r="A4921" s="95"/>
      <c r="B4921" s="571"/>
      <c r="C4921" s="642" t="str">
        <f>IF(ROSTER!D$20="","",ROSTER!D$20)</f>
        <v/>
      </c>
      <c r="D4921" s="643"/>
      <c r="E4921" s="575"/>
      <c r="F4921" s="577"/>
      <c r="G4921" s="583"/>
      <c r="H4921" s="579"/>
      <c r="I4921" s="545"/>
      <c r="J4921" s="544"/>
      <c r="K4921" s="581"/>
      <c r="L4921" s="586"/>
      <c r="M4921" s="587"/>
      <c r="N4921" s="592"/>
      <c r="O4921" s="603"/>
      <c r="P4921" s="544"/>
      <c r="Q4921" s="581"/>
      <c r="R4921" s="586"/>
      <c r="S4921" s="587"/>
      <c r="T4921" s="592"/>
      <c r="U4921" s="603"/>
      <c r="V4921" s="311"/>
      <c r="W4921" s="311"/>
      <c r="X4921" s="579"/>
      <c r="Y4921" s="545"/>
      <c r="Z4921" s="544"/>
      <c r="AA4921" s="545"/>
      <c r="AB4921" s="544"/>
      <c r="AC4921" s="545"/>
      <c r="AD4921" s="544"/>
      <c r="AE4921" s="581"/>
      <c r="AF4921" s="586"/>
      <c r="AG4921" s="587"/>
      <c r="AH4921" s="626"/>
      <c r="AI4921" s="627"/>
      <c r="AJ4921" s="544"/>
      <c r="AK4921" s="581"/>
      <c r="AL4921" s="586"/>
      <c r="AM4921" s="587"/>
      <c r="AN4921" s="626"/>
      <c r="AO4921" s="627"/>
      <c r="AP4921" s="544"/>
      <c r="AQ4921" s="581"/>
      <c r="AR4921" s="586"/>
      <c r="AS4921" s="587"/>
      <c r="AT4921" s="626"/>
      <c r="AU4921" s="627"/>
      <c r="AV4921" s="628"/>
      <c r="AW4921" s="629"/>
      <c r="AX4921" s="632"/>
      <c r="AY4921" s="633"/>
      <c r="AZ4921" s="626"/>
      <c r="BA4921" s="627"/>
      <c r="BB4921" s="544"/>
      <c r="BC4921" s="581"/>
      <c r="BD4921" s="586"/>
      <c r="BE4921" s="587"/>
      <c r="BF4921" s="626"/>
      <c r="BG4921" s="627"/>
      <c r="BH4921" s="628"/>
      <c r="BI4921" s="629"/>
      <c r="BJ4921" s="632"/>
      <c r="BK4921" s="633"/>
      <c r="BL4921" s="626"/>
      <c r="BM4921" s="627"/>
      <c r="BN4921" s="678"/>
      <c r="BO4921" s="679"/>
      <c r="BP4921" s="680"/>
      <c r="BQ4921" s="677"/>
      <c r="BR4921" s="663"/>
      <c r="BS4921" s="663"/>
      <c r="BT4921" s="15"/>
      <c r="BU4921" s="15"/>
      <c r="BV4921" s="95"/>
    </row>
    <row r="4922" spans="1:74" ht="21.75" hidden="1" customHeight="1" x14ac:dyDescent="0.25">
      <c r="A4922" s="95"/>
      <c r="B4922" s="570" t="str">
        <f>IF(ROSTER!B$22="","",ROSTER!B$22)</f>
        <v/>
      </c>
      <c r="C4922" s="572" t="str">
        <f>IF(ROSTER!C$22="","",ROSTER!C$22)</f>
        <v/>
      </c>
      <c r="D4922" s="573"/>
      <c r="E4922" s="574"/>
      <c r="F4922" s="576">
        <f>IF(E4922="y",1,IF(E4922="S",1,0))</f>
        <v>0</v>
      </c>
      <c r="G4922" s="582">
        <f>IF(E4922="S",1,0)</f>
        <v>0</v>
      </c>
      <c r="H4922" s="578"/>
      <c r="I4922" s="543"/>
      <c r="J4922" s="542"/>
      <c r="K4922" s="580"/>
      <c r="L4922" s="584"/>
      <c r="M4922" s="585"/>
      <c r="N4922" s="588">
        <f>L4922+J4922</f>
        <v>0</v>
      </c>
      <c r="O4922" s="589"/>
      <c r="P4922" s="542"/>
      <c r="Q4922" s="580"/>
      <c r="R4922" s="584"/>
      <c r="S4922" s="585"/>
      <c r="T4922" s="588">
        <f>R4922-P4922</f>
        <v>0</v>
      </c>
      <c r="U4922" s="589"/>
      <c r="V4922" s="310"/>
      <c r="W4922" s="310"/>
      <c r="X4922" s="578"/>
      <c r="Y4922" s="543"/>
      <c r="Z4922" s="542"/>
      <c r="AA4922" s="543"/>
      <c r="AB4922" s="542"/>
      <c r="AC4922" s="543"/>
      <c r="AD4922" s="542"/>
      <c r="AE4922" s="580"/>
      <c r="AF4922" s="584"/>
      <c r="AG4922" s="585"/>
      <c r="AH4922" s="595">
        <f>IF(AD4922=0,0,(AF4922/AD4922)*100)</f>
        <v>0</v>
      </c>
      <c r="AI4922" s="596"/>
      <c r="AJ4922" s="542"/>
      <c r="AK4922" s="580"/>
      <c r="AL4922" s="584"/>
      <c r="AM4922" s="585"/>
      <c r="AN4922" s="595">
        <f>IF(AJ4922=0,0,(AL4922/AJ4922)*100)</f>
        <v>0</v>
      </c>
      <c r="AO4922" s="596"/>
      <c r="AP4922" s="542"/>
      <c r="AQ4922" s="580"/>
      <c r="AR4922" s="584"/>
      <c r="AS4922" s="585"/>
      <c r="AT4922" s="595">
        <f>IF(AP4922=0,0,(AR4922/AP4922)*100)</f>
        <v>0</v>
      </c>
      <c r="AU4922" s="596"/>
      <c r="AV4922" s="599">
        <f>AD4922+AJ4922+AP4922</f>
        <v>0</v>
      </c>
      <c r="AW4922" s="600"/>
      <c r="AX4922" s="630">
        <f>AF4922+AL4922+AR4922</f>
        <v>0</v>
      </c>
      <c r="AY4922" s="631"/>
      <c r="AZ4922" s="595">
        <f>IF(AV4922=0,0,(AX4922/AV4922)*100)</f>
        <v>0</v>
      </c>
      <c r="BA4922" s="596"/>
      <c r="BB4922" s="542"/>
      <c r="BC4922" s="580"/>
      <c r="BD4922" s="584"/>
      <c r="BE4922" s="585"/>
      <c r="BF4922" s="595">
        <f>IF(BB4922=0,0,(BD4922/BB4922)*100)</f>
        <v>0</v>
      </c>
      <c r="BG4922" s="596"/>
      <c r="BH4922" s="599">
        <f>AV4922+BB4922</f>
        <v>0</v>
      </c>
      <c r="BI4922" s="600"/>
      <c r="BJ4922" s="630">
        <f>AX4922+BD4922</f>
        <v>0</v>
      </c>
      <c r="BK4922" s="631"/>
      <c r="BL4922" s="595">
        <f>IF(BH4922=0,0,(BJ4922/BH4922)*100)</f>
        <v>0</v>
      </c>
      <c r="BM4922" s="596"/>
      <c r="BN4922" s="656">
        <f>(AF4922*2)+(AL4922*2)+(AR4922*3)+BD4922</f>
        <v>0</v>
      </c>
      <c r="BO4922" s="657"/>
      <c r="BP4922" s="658"/>
      <c r="BQ4922" s="676">
        <f t="shared" ref="BQ4922" si="3477">IF(BS4922=0,0,50*BR4922/BS4922)</f>
        <v>0</v>
      </c>
      <c r="BR4922" s="662">
        <f>(BN4922*BU$11)+(N4922*BU$12)+(Z4922*BU$13)+(R4922*BU$14)+(X4922*BU$15)+(AB4922*BU$16)</f>
        <v>0</v>
      </c>
      <c r="BS4922" s="662">
        <f>((BB4922-BD4922)*BU$18)+((AV4922-AX4922)*BU$17)+(H4922*BU$19)+(P4922*BU$20)</f>
        <v>0</v>
      </c>
      <c r="BT4922" s="15"/>
      <c r="BU4922" s="15"/>
      <c r="BV4922" s="95"/>
    </row>
    <row r="4923" spans="1:74" ht="21.75" hidden="1" customHeight="1" x14ac:dyDescent="0.25">
      <c r="A4923" s="95"/>
      <c r="B4923" s="571"/>
      <c r="C4923" s="642" t="str">
        <f>IF(ROSTER!D$22="","",ROSTER!D$22)</f>
        <v/>
      </c>
      <c r="D4923" s="643"/>
      <c r="E4923" s="575"/>
      <c r="F4923" s="577"/>
      <c r="G4923" s="583"/>
      <c r="H4923" s="579"/>
      <c r="I4923" s="545"/>
      <c r="J4923" s="544"/>
      <c r="K4923" s="581"/>
      <c r="L4923" s="586"/>
      <c r="M4923" s="587"/>
      <c r="N4923" s="592"/>
      <c r="O4923" s="603"/>
      <c r="P4923" s="544"/>
      <c r="Q4923" s="581"/>
      <c r="R4923" s="586"/>
      <c r="S4923" s="587"/>
      <c r="T4923" s="592"/>
      <c r="U4923" s="603"/>
      <c r="V4923" s="311"/>
      <c r="W4923" s="311"/>
      <c r="X4923" s="579"/>
      <c r="Y4923" s="545"/>
      <c r="Z4923" s="544"/>
      <c r="AA4923" s="545"/>
      <c r="AB4923" s="544"/>
      <c r="AC4923" s="545"/>
      <c r="AD4923" s="544"/>
      <c r="AE4923" s="581"/>
      <c r="AF4923" s="586"/>
      <c r="AG4923" s="587"/>
      <c r="AH4923" s="626"/>
      <c r="AI4923" s="627"/>
      <c r="AJ4923" s="544"/>
      <c r="AK4923" s="581"/>
      <c r="AL4923" s="586"/>
      <c r="AM4923" s="587"/>
      <c r="AN4923" s="626"/>
      <c r="AO4923" s="627"/>
      <c r="AP4923" s="544"/>
      <c r="AQ4923" s="581"/>
      <c r="AR4923" s="586"/>
      <c r="AS4923" s="587"/>
      <c r="AT4923" s="626"/>
      <c r="AU4923" s="627"/>
      <c r="AV4923" s="628"/>
      <c r="AW4923" s="629"/>
      <c r="AX4923" s="632"/>
      <c r="AY4923" s="633"/>
      <c r="AZ4923" s="626"/>
      <c r="BA4923" s="627"/>
      <c r="BB4923" s="544"/>
      <c r="BC4923" s="581"/>
      <c r="BD4923" s="586"/>
      <c r="BE4923" s="587"/>
      <c r="BF4923" s="626"/>
      <c r="BG4923" s="627"/>
      <c r="BH4923" s="628"/>
      <c r="BI4923" s="629"/>
      <c r="BJ4923" s="632"/>
      <c r="BK4923" s="633"/>
      <c r="BL4923" s="626"/>
      <c r="BM4923" s="627"/>
      <c r="BN4923" s="678"/>
      <c r="BO4923" s="679"/>
      <c r="BP4923" s="680"/>
      <c r="BQ4923" s="677"/>
      <c r="BR4923" s="663"/>
      <c r="BS4923" s="663"/>
      <c r="BT4923" s="15"/>
      <c r="BU4923" s="15"/>
      <c r="BV4923" s="95"/>
    </row>
    <row r="4924" spans="1:74" ht="21.75" hidden="1" customHeight="1" x14ac:dyDescent="0.25">
      <c r="A4924" s="95"/>
      <c r="B4924" s="570" t="str">
        <f>IF(ROSTER!B$24="","",ROSTER!B$24)</f>
        <v/>
      </c>
      <c r="C4924" s="572" t="str">
        <f>IF(ROSTER!C$24="","",ROSTER!C$24)</f>
        <v/>
      </c>
      <c r="D4924" s="573"/>
      <c r="E4924" s="574"/>
      <c r="F4924" s="576">
        <f>IF(E4924="y",1,IF(E4924="S",1,0))</f>
        <v>0</v>
      </c>
      <c r="G4924" s="582">
        <f>IF(E4924="S",1,0)</f>
        <v>0</v>
      </c>
      <c r="H4924" s="578"/>
      <c r="I4924" s="543"/>
      <c r="J4924" s="542"/>
      <c r="K4924" s="580"/>
      <c r="L4924" s="584"/>
      <c r="M4924" s="585"/>
      <c r="N4924" s="588">
        <f>L4924+J4924</f>
        <v>0</v>
      </c>
      <c r="O4924" s="589"/>
      <c r="P4924" s="542"/>
      <c r="Q4924" s="580"/>
      <c r="R4924" s="584"/>
      <c r="S4924" s="585"/>
      <c r="T4924" s="588">
        <f>R4924-P4924</f>
        <v>0</v>
      </c>
      <c r="U4924" s="589"/>
      <c r="V4924" s="310"/>
      <c r="W4924" s="310"/>
      <c r="X4924" s="578"/>
      <c r="Y4924" s="543"/>
      <c r="Z4924" s="542"/>
      <c r="AA4924" s="543"/>
      <c r="AB4924" s="542"/>
      <c r="AC4924" s="543"/>
      <c r="AD4924" s="542"/>
      <c r="AE4924" s="580"/>
      <c r="AF4924" s="584"/>
      <c r="AG4924" s="585"/>
      <c r="AH4924" s="595">
        <f>IF(AD4924=0,0,(AF4924/AD4924)*100)</f>
        <v>0</v>
      </c>
      <c r="AI4924" s="596"/>
      <c r="AJ4924" s="542"/>
      <c r="AK4924" s="580"/>
      <c r="AL4924" s="584"/>
      <c r="AM4924" s="585"/>
      <c r="AN4924" s="595">
        <f>IF(AJ4924=0,0,(AL4924/AJ4924)*100)</f>
        <v>0</v>
      </c>
      <c r="AO4924" s="596"/>
      <c r="AP4924" s="542"/>
      <c r="AQ4924" s="580"/>
      <c r="AR4924" s="584"/>
      <c r="AS4924" s="585"/>
      <c r="AT4924" s="595">
        <f>IF(AP4924=0,0,(AR4924/AP4924)*100)</f>
        <v>0</v>
      </c>
      <c r="AU4924" s="596"/>
      <c r="AV4924" s="599">
        <f>AD4924+AJ4924+AP4924</f>
        <v>0</v>
      </c>
      <c r="AW4924" s="600"/>
      <c r="AX4924" s="630">
        <f>AF4924+AL4924+AR4924</f>
        <v>0</v>
      </c>
      <c r="AY4924" s="631"/>
      <c r="AZ4924" s="595">
        <f>IF(AV4924=0,0,(AX4924/AV4924)*100)</f>
        <v>0</v>
      </c>
      <c r="BA4924" s="596"/>
      <c r="BB4924" s="542"/>
      <c r="BC4924" s="580"/>
      <c r="BD4924" s="584"/>
      <c r="BE4924" s="585"/>
      <c r="BF4924" s="595">
        <f>IF(BB4924=0,0,(BD4924/BB4924)*100)</f>
        <v>0</v>
      </c>
      <c r="BG4924" s="596"/>
      <c r="BH4924" s="599">
        <f>AV4924+BB4924</f>
        <v>0</v>
      </c>
      <c r="BI4924" s="600"/>
      <c r="BJ4924" s="630">
        <f>AX4924+BD4924</f>
        <v>0</v>
      </c>
      <c r="BK4924" s="631"/>
      <c r="BL4924" s="595">
        <f>IF(BH4924=0,0,(BJ4924/BH4924)*100)</f>
        <v>0</v>
      </c>
      <c r="BM4924" s="596"/>
      <c r="BN4924" s="656">
        <f>(AF4924*2)+(AL4924*2)+(AR4924*3)+BD4924</f>
        <v>0</v>
      </c>
      <c r="BO4924" s="657"/>
      <c r="BP4924" s="658"/>
      <c r="BQ4924" s="676">
        <f t="shared" ref="BQ4924" si="3478">IF(BS4924=0,0,50*BR4924/BS4924)</f>
        <v>0</v>
      </c>
      <c r="BR4924" s="662">
        <f>(BN4924*BU$11)+(N4924*BU$12)+(Z4924*BU$13)+(R4924*BU$14)+(X4924*BU$15)+(AB4924*BU$16)</f>
        <v>0</v>
      </c>
      <c r="BS4924" s="662">
        <f>((BB4924-BD4924)*BU$18)+((AV4924-AX4924)*BU$17)+(H4924*BU$19)+(P4924*BU$20)</f>
        <v>0</v>
      </c>
      <c r="BT4924" s="15"/>
      <c r="BU4924" s="15"/>
      <c r="BV4924" s="95"/>
    </row>
    <row r="4925" spans="1:74" ht="21.75" hidden="1" customHeight="1" x14ac:dyDescent="0.25">
      <c r="A4925" s="95"/>
      <c r="B4925" s="571"/>
      <c r="C4925" s="642" t="str">
        <f>IF(ROSTER!D$24="","",ROSTER!D$24)</f>
        <v/>
      </c>
      <c r="D4925" s="643"/>
      <c r="E4925" s="575"/>
      <c r="F4925" s="577"/>
      <c r="G4925" s="583"/>
      <c r="H4925" s="579"/>
      <c r="I4925" s="545"/>
      <c r="J4925" s="544"/>
      <c r="K4925" s="581"/>
      <c r="L4925" s="586"/>
      <c r="M4925" s="587"/>
      <c r="N4925" s="592"/>
      <c r="O4925" s="603"/>
      <c r="P4925" s="544"/>
      <c r="Q4925" s="581"/>
      <c r="R4925" s="586"/>
      <c r="S4925" s="587"/>
      <c r="T4925" s="592"/>
      <c r="U4925" s="603"/>
      <c r="V4925" s="311"/>
      <c r="W4925" s="311"/>
      <c r="X4925" s="579"/>
      <c r="Y4925" s="545"/>
      <c r="Z4925" s="544"/>
      <c r="AA4925" s="545"/>
      <c r="AB4925" s="544"/>
      <c r="AC4925" s="545"/>
      <c r="AD4925" s="544"/>
      <c r="AE4925" s="581"/>
      <c r="AF4925" s="586"/>
      <c r="AG4925" s="587"/>
      <c r="AH4925" s="626"/>
      <c r="AI4925" s="627"/>
      <c r="AJ4925" s="544"/>
      <c r="AK4925" s="581"/>
      <c r="AL4925" s="586"/>
      <c r="AM4925" s="587"/>
      <c r="AN4925" s="626"/>
      <c r="AO4925" s="627"/>
      <c r="AP4925" s="544"/>
      <c r="AQ4925" s="581"/>
      <c r="AR4925" s="586"/>
      <c r="AS4925" s="587"/>
      <c r="AT4925" s="626"/>
      <c r="AU4925" s="627"/>
      <c r="AV4925" s="628"/>
      <c r="AW4925" s="629"/>
      <c r="AX4925" s="632"/>
      <c r="AY4925" s="633"/>
      <c r="AZ4925" s="626"/>
      <c r="BA4925" s="627"/>
      <c r="BB4925" s="544"/>
      <c r="BC4925" s="581"/>
      <c r="BD4925" s="586"/>
      <c r="BE4925" s="587"/>
      <c r="BF4925" s="626"/>
      <c r="BG4925" s="627"/>
      <c r="BH4925" s="628"/>
      <c r="BI4925" s="629"/>
      <c r="BJ4925" s="632"/>
      <c r="BK4925" s="633"/>
      <c r="BL4925" s="626"/>
      <c r="BM4925" s="627"/>
      <c r="BN4925" s="678"/>
      <c r="BO4925" s="679"/>
      <c r="BP4925" s="680"/>
      <c r="BQ4925" s="677"/>
      <c r="BR4925" s="663"/>
      <c r="BS4925" s="663"/>
      <c r="BT4925" s="15"/>
      <c r="BU4925" s="15"/>
      <c r="BV4925" s="95"/>
    </row>
    <row r="4926" spans="1:74" ht="21.75" hidden="1" customHeight="1" x14ac:dyDescent="0.25">
      <c r="A4926" s="95"/>
      <c r="B4926" s="570" t="str">
        <f>IF(ROSTER!B$26="","",ROSTER!B$26)</f>
        <v/>
      </c>
      <c r="C4926" s="572" t="str">
        <f>IF(ROSTER!C$26="","",ROSTER!C$26)</f>
        <v/>
      </c>
      <c r="D4926" s="573"/>
      <c r="E4926" s="574"/>
      <c r="F4926" s="576">
        <f>IF(E4926="y",1,IF(E4926="S",1,0))</f>
        <v>0</v>
      </c>
      <c r="G4926" s="582">
        <f>IF(E4926="S",1,0)</f>
        <v>0</v>
      </c>
      <c r="H4926" s="578"/>
      <c r="I4926" s="543"/>
      <c r="J4926" s="542"/>
      <c r="K4926" s="580"/>
      <c r="L4926" s="584"/>
      <c r="M4926" s="585"/>
      <c r="N4926" s="588">
        <f>L4926+J4926</f>
        <v>0</v>
      </c>
      <c r="O4926" s="589"/>
      <c r="P4926" s="542"/>
      <c r="Q4926" s="580"/>
      <c r="R4926" s="584"/>
      <c r="S4926" s="585"/>
      <c r="T4926" s="588">
        <f>R4926-P4926</f>
        <v>0</v>
      </c>
      <c r="U4926" s="589"/>
      <c r="V4926" s="310"/>
      <c r="W4926" s="310"/>
      <c r="X4926" s="578"/>
      <c r="Y4926" s="543"/>
      <c r="Z4926" s="542"/>
      <c r="AA4926" s="543"/>
      <c r="AB4926" s="542"/>
      <c r="AC4926" s="543"/>
      <c r="AD4926" s="542"/>
      <c r="AE4926" s="580"/>
      <c r="AF4926" s="584"/>
      <c r="AG4926" s="585"/>
      <c r="AH4926" s="595">
        <f>IF(AD4926=0,0,(AF4926/AD4926)*100)</f>
        <v>0</v>
      </c>
      <c r="AI4926" s="596"/>
      <c r="AJ4926" s="542"/>
      <c r="AK4926" s="580"/>
      <c r="AL4926" s="584"/>
      <c r="AM4926" s="585"/>
      <c r="AN4926" s="595">
        <f>IF(AJ4926=0,0,(AL4926/AJ4926)*100)</f>
        <v>0</v>
      </c>
      <c r="AO4926" s="596"/>
      <c r="AP4926" s="542"/>
      <c r="AQ4926" s="580"/>
      <c r="AR4926" s="584"/>
      <c r="AS4926" s="585"/>
      <c r="AT4926" s="595">
        <f>IF(AP4926=0,0,(AR4926/AP4926)*100)</f>
        <v>0</v>
      </c>
      <c r="AU4926" s="596"/>
      <c r="AV4926" s="599">
        <f>AD4926+AJ4926+AP4926</f>
        <v>0</v>
      </c>
      <c r="AW4926" s="600"/>
      <c r="AX4926" s="630">
        <f>AF4926+AL4926+AR4926</f>
        <v>0</v>
      </c>
      <c r="AY4926" s="631"/>
      <c r="AZ4926" s="595">
        <f>IF(AV4926=0,0,(AX4926/AV4926)*100)</f>
        <v>0</v>
      </c>
      <c r="BA4926" s="596"/>
      <c r="BB4926" s="542"/>
      <c r="BC4926" s="580"/>
      <c r="BD4926" s="584"/>
      <c r="BE4926" s="585"/>
      <c r="BF4926" s="595">
        <f>IF(BB4926=0,0,(BD4926/BB4926)*100)</f>
        <v>0</v>
      </c>
      <c r="BG4926" s="596"/>
      <c r="BH4926" s="599">
        <f>AV4926+BB4926</f>
        <v>0</v>
      </c>
      <c r="BI4926" s="600"/>
      <c r="BJ4926" s="630">
        <f>AX4926+BD4926</f>
        <v>0</v>
      </c>
      <c r="BK4926" s="631"/>
      <c r="BL4926" s="595">
        <f>IF(BH4926=0,0,(BJ4926/BH4926)*100)</f>
        <v>0</v>
      </c>
      <c r="BM4926" s="596"/>
      <c r="BN4926" s="656">
        <f>(AF4926*2)+(AL4926*2)+(AR4926*3)+BD4926</f>
        <v>0</v>
      </c>
      <c r="BO4926" s="657"/>
      <c r="BP4926" s="658"/>
      <c r="BQ4926" s="676">
        <f t="shared" ref="BQ4926" si="3479">IF(BS4926=0,0,50*BR4926/BS4926)</f>
        <v>0</v>
      </c>
      <c r="BR4926" s="662">
        <f>(BN4926*BU$11)+(N4926*BU$12)+(Z4926*BU$13)+(R4926*BU$14)+(X4926*BU$15)+(AB4926*BU$16)</f>
        <v>0</v>
      </c>
      <c r="BS4926" s="662">
        <f>((BB4926-BD4926)*BU$18)+((AV4926-AX4926)*BU$17)+(H4926*BU$19)+(P4926*BU$20)</f>
        <v>0</v>
      </c>
      <c r="BT4926" s="15"/>
      <c r="BU4926" s="15"/>
      <c r="BV4926" s="95"/>
    </row>
    <row r="4927" spans="1:74" ht="21.75" hidden="1" customHeight="1" x14ac:dyDescent="0.25">
      <c r="A4927" s="95"/>
      <c r="B4927" s="571"/>
      <c r="C4927" s="642" t="str">
        <f>IF(ROSTER!D$26="","",ROSTER!D$26)</f>
        <v/>
      </c>
      <c r="D4927" s="643"/>
      <c r="E4927" s="575"/>
      <c r="F4927" s="577"/>
      <c r="G4927" s="583"/>
      <c r="H4927" s="579"/>
      <c r="I4927" s="545"/>
      <c r="J4927" s="544"/>
      <c r="K4927" s="581"/>
      <c r="L4927" s="586"/>
      <c r="M4927" s="587"/>
      <c r="N4927" s="592"/>
      <c r="O4927" s="603"/>
      <c r="P4927" s="544"/>
      <c r="Q4927" s="581"/>
      <c r="R4927" s="586"/>
      <c r="S4927" s="587"/>
      <c r="T4927" s="592"/>
      <c r="U4927" s="603"/>
      <c r="V4927" s="311"/>
      <c r="W4927" s="311"/>
      <c r="X4927" s="579"/>
      <c r="Y4927" s="545"/>
      <c r="Z4927" s="544"/>
      <c r="AA4927" s="545"/>
      <c r="AB4927" s="544"/>
      <c r="AC4927" s="545"/>
      <c r="AD4927" s="544"/>
      <c r="AE4927" s="581"/>
      <c r="AF4927" s="586"/>
      <c r="AG4927" s="587"/>
      <c r="AH4927" s="626"/>
      <c r="AI4927" s="627"/>
      <c r="AJ4927" s="544"/>
      <c r="AK4927" s="581"/>
      <c r="AL4927" s="586"/>
      <c r="AM4927" s="587"/>
      <c r="AN4927" s="626"/>
      <c r="AO4927" s="627"/>
      <c r="AP4927" s="544"/>
      <c r="AQ4927" s="581"/>
      <c r="AR4927" s="586"/>
      <c r="AS4927" s="587"/>
      <c r="AT4927" s="626"/>
      <c r="AU4927" s="627"/>
      <c r="AV4927" s="628"/>
      <c r="AW4927" s="629"/>
      <c r="AX4927" s="632"/>
      <c r="AY4927" s="633"/>
      <c r="AZ4927" s="626"/>
      <c r="BA4927" s="627"/>
      <c r="BB4927" s="544"/>
      <c r="BC4927" s="581"/>
      <c r="BD4927" s="586"/>
      <c r="BE4927" s="587"/>
      <c r="BF4927" s="626"/>
      <c r="BG4927" s="627"/>
      <c r="BH4927" s="628"/>
      <c r="BI4927" s="629"/>
      <c r="BJ4927" s="632"/>
      <c r="BK4927" s="633"/>
      <c r="BL4927" s="626"/>
      <c r="BM4927" s="627"/>
      <c r="BN4927" s="678"/>
      <c r="BO4927" s="679"/>
      <c r="BP4927" s="680"/>
      <c r="BQ4927" s="677"/>
      <c r="BR4927" s="663"/>
      <c r="BS4927" s="663"/>
      <c r="BT4927" s="15"/>
      <c r="BU4927" s="15"/>
      <c r="BV4927" s="95"/>
    </row>
    <row r="4928" spans="1:74" ht="21.75" hidden="1" customHeight="1" x14ac:dyDescent="0.25">
      <c r="A4928" s="95"/>
      <c r="B4928" s="570" t="str">
        <f>IF(ROSTER!B$28="","",ROSTER!B$28)</f>
        <v/>
      </c>
      <c r="C4928" s="572" t="str">
        <f>IF(ROSTER!C$28="","",ROSTER!C$28)</f>
        <v/>
      </c>
      <c r="D4928" s="573"/>
      <c r="E4928" s="574"/>
      <c r="F4928" s="576">
        <f>IF(E4928="y",1,IF(E4928="S",1,0))</f>
        <v>0</v>
      </c>
      <c r="G4928" s="582">
        <f>IF(E4928="S",1,0)</f>
        <v>0</v>
      </c>
      <c r="H4928" s="578"/>
      <c r="I4928" s="543"/>
      <c r="J4928" s="542"/>
      <c r="K4928" s="580"/>
      <c r="L4928" s="584"/>
      <c r="M4928" s="585"/>
      <c r="N4928" s="588">
        <f>L4928+J4928</f>
        <v>0</v>
      </c>
      <c r="O4928" s="589"/>
      <c r="P4928" s="542"/>
      <c r="Q4928" s="580"/>
      <c r="R4928" s="584"/>
      <c r="S4928" s="585"/>
      <c r="T4928" s="588">
        <f>R4928-P4928</f>
        <v>0</v>
      </c>
      <c r="U4928" s="589"/>
      <c r="V4928" s="310"/>
      <c r="W4928" s="310"/>
      <c r="X4928" s="578"/>
      <c r="Y4928" s="543"/>
      <c r="Z4928" s="542"/>
      <c r="AA4928" s="543"/>
      <c r="AB4928" s="542"/>
      <c r="AC4928" s="543"/>
      <c r="AD4928" s="542"/>
      <c r="AE4928" s="580"/>
      <c r="AF4928" s="584"/>
      <c r="AG4928" s="585"/>
      <c r="AH4928" s="595">
        <f>IF(AD4928=0,0,(AF4928/AD4928)*100)</f>
        <v>0</v>
      </c>
      <c r="AI4928" s="596"/>
      <c r="AJ4928" s="542"/>
      <c r="AK4928" s="580"/>
      <c r="AL4928" s="584"/>
      <c r="AM4928" s="585"/>
      <c r="AN4928" s="595">
        <f>IF(AJ4928=0,0,(AL4928/AJ4928)*100)</f>
        <v>0</v>
      </c>
      <c r="AO4928" s="596"/>
      <c r="AP4928" s="542"/>
      <c r="AQ4928" s="580"/>
      <c r="AR4928" s="584"/>
      <c r="AS4928" s="585"/>
      <c r="AT4928" s="595">
        <f>IF(AP4928=0,0,(AR4928/AP4928)*100)</f>
        <v>0</v>
      </c>
      <c r="AU4928" s="596"/>
      <c r="AV4928" s="599">
        <f>AD4928+AJ4928+AP4928</f>
        <v>0</v>
      </c>
      <c r="AW4928" s="600"/>
      <c r="AX4928" s="630">
        <f>AF4928+AL4928+AR4928</f>
        <v>0</v>
      </c>
      <c r="AY4928" s="631"/>
      <c r="AZ4928" s="595">
        <f>IF(AV4928=0,0,(AX4928/AV4928)*100)</f>
        <v>0</v>
      </c>
      <c r="BA4928" s="596"/>
      <c r="BB4928" s="542"/>
      <c r="BC4928" s="580"/>
      <c r="BD4928" s="584"/>
      <c r="BE4928" s="585"/>
      <c r="BF4928" s="595">
        <f>IF(BB4928=0,0,(BD4928/BB4928)*100)</f>
        <v>0</v>
      </c>
      <c r="BG4928" s="596"/>
      <c r="BH4928" s="599">
        <f>AV4928+BB4928</f>
        <v>0</v>
      </c>
      <c r="BI4928" s="600"/>
      <c r="BJ4928" s="630">
        <f>AX4928+BD4928</f>
        <v>0</v>
      </c>
      <c r="BK4928" s="631"/>
      <c r="BL4928" s="595">
        <f>IF(BH4928=0,0,(BJ4928/BH4928)*100)</f>
        <v>0</v>
      </c>
      <c r="BM4928" s="596"/>
      <c r="BN4928" s="656">
        <f>(AF4928*2)+(AL4928*2)+(AR4928*3)+BD4928</f>
        <v>0</v>
      </c>
      <c r="BO4928" s="657"/>
      <c r="BP4928" s="658"/>
      <c r="BQ4928" s="676">
        <f t="shared" ref="BQ4928" si="3480">IF(BS4928=0,0,50*BR4928/BS4928)</f>
        <v>0</v>
      </c>
      <c r="BR4928" s="662">
        <f>(BN4928*BU$11)+(N4928*BU$12)+(Z4928*BU$13)+(R4928*BU$14)+(X4928*BU$15)+(AB4928*BU$16)</f>
        <v>0</v>
      </c>
      <c r="BS4928" s="662">
        <f>((BB4928-BD4928)*BU$18)+((AV4928-AX4928)*BU$17)+(H4928*BU$19)+(P4928*BU$20)</f>
        <v>0</v>
      </c>
      <c r="BT4928" s="15"/>
      <c r="BU4928" s="15"/>
      <c r="BV4928" s="95"/>
    </row>
    <row r="4929" spans="1:74" ht="21.75" hidden="1" customHeight="1" x14ac:dyDescent="0.25">
      <c r="A4929" s="95"/>
      <c r="B4929" s="571"/>
      <c r="C4929" s="642" t="str">
        <f>IF(ROSTER!D$28="","",ROSTER!D$28)</f>
        <v/>
      </c>
      <c r="D4929" s="643"/>
      <c r="E4929" s="575"/>
      <c r="F4929" s="577"/>
      <c r="G4929" s="583"/>
      <c r="H4929" s="579"/>
      <c r="I4929" s="545"/>
      <c r="J4929" s="544"/>
      <c r="K4929" s="581"/>
      <c r="L4929" s="586"/>
      <c r="M4929" s="587"/>
      <c r="N4929" s="592"/>
      <c r="O4929" s="603"/>
      <c r="P4929" s="544"/>
      <c r="Q4929" s="581"/>
      <c r="R4929" s="586"/>
      <c r="S4929" s="587"/>
      <c r="T4929" s="592"/>
      <c r="U4929" s="603"/>
      <c r="V4929" s="311"/>
      <c r="W4929" s="311"/>
      <c r="X4929" s="579"/>
      <c r="Y4929" s="545"/>
      <c r="Z4929" s="544"/>
      <c r="AA4929" s="545"/>
      <c r="AB4929" s="544"/>
      <c r="AC4929" s="545"/>
      <c r="AD4929" s="544"/>
      <c r="AE4929" s="581"/>
      <c r="AF4929" s="586"/>
      <c r="AG4929" s="587"/>
      <c r="AH4929" s="626"/>
      <c r="AI4929" s="627"/>
      <c r="AJ4929" s="544"/>
      <c r="AK4929" s="581"/>
      <c r="AL4929" s="586"/>
      <c r="AM4929" s="587"/>
      <c r="AN4929" s="626"/>
      <c r="AO4929" s="627"/>
      <c r="AP4929" s="544"/>
      <c r="AQ4929" s="581"/>
      <c r="AR4929" s="586"/>
      <c r="AS4929" s="587"/>
      <c r="AT4929" s="626"/>
      <c r="AU4929" s="627"/>
      <c r="AV4929" s="628"/>
      <c r="AW4929" s="629"/>
      <c r="AX4929" s="632"/>
      <c r="AY4929" s="633"/>
      <c r="AZ4929" s="626"/>
      <c r="BA4929" s="627"/>
      <c r="BB4929" s="544"/>
      <c r="BC4929" s="581"/>
      <c r="BD4929" s="586"/>
      <c r="BE4929" s="587"/>
      <c r="BF4929" s="626"/>
      <c r="BG4929" s="627"/>
      <c r="BH4929" s="628"/>
      <c r="BI4929" s="629"/>
      <c r="BJ4929" s="632"/>
      <c r="BK4929" s="633"/>
      <c r="BL4929" s="626"/>
      <c r="BM4929" s="627"/>
      <c r="BN4929" s="678"/>
      <c r="BO4929" s="679"/>
      <c r="BP4929" s="680"/>
      <c r="BQ4929" s="677"/>
      <c r="BR4929" s="663"/>
      <c r="BS4929" s="663"/>
      <c r="BT4929" s="15"/>
      <c r="BU4929" s="15"/>
      <c r="BV4929" s="95"/>
    </row>
    <row r="4930" spans="1:74" ht="21.75" hidden="1" customHeight="1" x14ac:dyDescent="0.25">
      <c r="A4930" s="95"/>
      <c r="B4930" s="570" t="str">
        <f>IF(ROSTER!B$30="","",ROSTER!B$30)</f>
        <v/>
      </c>
      <c r="C4930" s="572" t="str">
        <f>IF(ROSTER!C$30="","",ROSTER!C$30)</f>
        <v/>
      </c>
      <c r="D4930" s="573"/>
      <c r="E4930" s="574"/>
      <c r="F4930" s="576">
        <f>IF(E4930="y",1,IF(E4930="S",1,0))</f>
        <v>0</v>
      </c>
      <c r="G4930" s="582">
        <f>IF(E4930="S",1,0)</f>
        <v>0</v>
      </c>
      <c r="H4930" s="578"/>
      <c r="I4930" s="543"/>
      <c r="J4930" s="542"/>
      <c r="K4930" s="580"/>
      <c r="L4930" s="584"/>
      <c r="M4930" s="585"/>
      <c r="N4930" s="588">
        <f>L4930+J4930</f>
        <v>0</v>
      </c>
      <c r="O4930" s="589"/>
      <c r="P4930" s="542"/>
      <c r="Q4930" s="580"/>
      <c r="R4930" s="584"/>
      <c r="S4930" s="585"/>
      <c r="T4930" s="588">
        <f>R4930-P4930</f>
        <v>0</v>
      </c>
      <c r="U4930" s="589"/>
      <c r="V4930" s="310"/>
      <c r="W4930" s="310"/>
      <c r="X4930" s="578"/>
      <c r="Y4930" s="543"/>
      <c r="Z4930" s="542"/>
      <c r="AA4930" s="543"/>
      <c r="AB4930" s="542"/>
      <c r="AC4930" s="543"/>
      <c r="AD4930" s="542"/>
      <c r="AE4930" s="580"/>
      <c r="AF4930" s="584"/>
      <c r="AG4930" s="585"/>
      <c r="AH4930" s="595">
        <f>IF(AD4930=0,0,(AF4930/AD4930)*100)</f>
        <v>0</v>
      </c>
      <c r="AI4930" s="596"/>
      <c r="AJ4930" s="542"/>
      <c r="AK4930" s="580"/>
      <c r="AL4930" s="584"/>
      <c r="AM4930" s="585"/>
      <c r="AN4930" s="595">
        <f>IF(AJ4930=0,0,(AL4930/AJ4930)*100)</f>
        <v>0</v>
      </c>
      <c r="AO4930" s="596"/>
      <c r="AP4930" s="542"/>
      <c r="AQ4930" s="580"/>
      <c r="AR4930" s="584"/>
      <c r="AS4930" s="585"/>
      <c r="AT4930" s="595">
        <f>IF(AP4930=0,0,(AR4930/AP4930)*100)</f>
        <v>0</v>
      </c>
      <c r="AU4930" s="596"/>
      <c r="AV4930" s="599">
        <f>AD4930+AJ4930+AP4930</f>
        <v>0</v>
      </c>
      <c r="AW4930" s="600"/>
      <c r="AX4930" s="630">
        <f>AF4930+AL4930+AR4930</f>
        <v>0</v>
      </c>
      <c r="AY4930" s="631"/>
      <c r="AZ4930" s="595">
        <f>IF(AV4930=0,0,(AX4930/AV4930)*100)</f>
        <v>0</v>
      </c>
      <c r="BA4930" s="596"/>
      <c r="BB4930" s="542"/>
      <c r="BC4930" s="580"/>
      <c r="BD4930" s="584"/>
      <c r="BE4930" s="585"/>
      <c r="BF4930" s="595">
        <f>IF(BB4930=0,0,(BD4930/BB4930)*100)</f>
        <v>0</v>
      </c>
      <c r="BG4930" s="596"/>
      <c r="BH4930" s="599">
        <f>AV4930+BB4930</f>
        <v>0</v>
      </c>
      <c r="BI4930" s="600"/>
      <c r="BJ4930" s="630">
        <f>AX4930+BD4930</f>
        <v>0</v>
      </c>
      <c r="BK4930" s="631"/>
      <c r="BL4930" s="595">
        <f>IF(BH4930=0,0,(BJ4930/BH4930)*100)</f>
        <v>0</v>
      </c>
      <c r="BM4930" s="596"/>
      <c r="BN4930" s="656">
        <f>(AF4930*2)+(AL4930*2)+(AR4930*3)+BD4930</f>
        <v>0</v>
      </c>
      <c r="BO4930" s="657"/>
      <c r="BP4930" s="658"/>
      <c r="BQ4930" s="676">
        <f t="shared" ref="BQ4930" si="3481">IF(BS4930=0,0,50*BR4930/BS4930)</f>
        <v>0</v>
      </c>
      <c r="BR4930" s="662">
        <f>(BN4930*BU$11)+(N4930*BU$12)+(Z4930*BU$13)+(R4930*BU$14)+(X4930*BU$15)+(AB4930*BU$16)</f>
        <v>0</v>
      </c>
      <c r="BS4930" s="662">
        <f>((BB4930-BD4930)*BU$18)+((AV4930-AX4930)*BU$17)+(H4930*BU$19)+(P4930*BU$20)</f>
        <v>0</v>
      </c>
      <c r="BT4930" s="15"/>
      <c r="BU4930" s="15"/>
      <c r="BV4930" s="95"/>
    </row>
    <row r="4931" spans="1:74" ht="21.75" hidden="1" customHeight="1" x14ac:dyDescent="0.25">
      <c r="A4931" s="95"/>
      <c r="B4931" s="571"/>
      <c r="C4931" s="642" t="str">
        <f>IF(ROSTER!D$30="","",ROSTER!D$30)</f>
        <v/>
      </c>
      <c r="D4931" s="643"/>
      <c r="E4931" s="575"/>
      <c r="F4931" s="577"/>
      <c r="G4931" s="583"/>
      <c r="H4931" s="579"/>
      <c r="I4931" s="545"/>
      <c r="J4931" s="544"/>
      <c r="K4931" s="581"/>
      <c r="L4931" s="586"/>
      <c r="M4931" s="587"/>
      <c r="N4931" s="592"/>
      <c r="O4931" s="603"/>
      <c r="P4931" s="544"/>
      <c r="Q4931" s="581"/>
      <c r="R4931" s="586"/>
      <c r="S4931" s="587"/>
      <c r="T4931" s="592"/>
      <c r="U4931" s="603"/>
      <c r="V4931" s="311"/>
      <c r="W4931" s="311"/>
      <c r="X4931" s="579"/>
      <c r="Y4931" s="545"/>
      <c r="Z4931" s="544"/>
      <c r="AA4931" s="545"/>
      <c r="AB4931" s="544"/>
      <c r="AC4931" s="545"/>
      <c r="AD4931" s="544"/>
      <c r="AE4931" s="581"/>
      <c r="AF4931" s="586"/>
      <c r="AG4931" s="587"/>
      <c r="AH4931" s="626"/>
      <c r="AI4931" s="627"/>
      <c r="AJ4931" s="544"/>
      <c r="AK4931" s="581"/>
      <c r="AL4931" s="586"/>
      <c r="AM4931" s="587"/>
      <c r="AN4931" s="626"/>
      <c r="AO4931" s="627"/>
      <c r="AP4931" s="544"/>
      <c r="AQ4931" s="581"/>
      <c r="AR4931" s="586"/>
      <c r="AS4931" s="587"/>
      <c r="AT4931" s="626"/>
      <c r="AU4931" s="627"/>
      <c r="AV4931" s="628"/>
      <c r="AW4931" s="629"/>
      <c r="AX4931" s="632"/>
      <c r="AY4931" s="633"/>
      <c r="AZ4931" s="626"/>
      <c r="BA4931" s="627"/>
      <c r="BB4931" s="544"/>
      <c r="BC4931" s="581"/>
      <c r="BD4931" s="586"/>
      <c r="BE4931" s="587"/>
      <c r="BF4931" s="626"/>
      <c r="BG4931" s="627"/>
      <c r="BH4931" s="628"/>
      <c r="BI4931" s="629"/>
      <c r="BJ4931" s="632"/>
      <c r="BK4931" s="633"/>
      <c r="BL4931" s="626"/>
      <c r="BM4931" s="627"/>
      <c r="BN4931" s="678"/>
      <c r="BO4931" s="679"/>
      <c r="BP4931" s="680"/>
      <c r="BQ4931" s="677"/>
      <c r="BR4931" s="663"/>
      <c r="BS4931" s="663"/>
      <c r="BT4931" s="15"/>
      <c r="BU4931" s="15"/>
      <c r="BV4931" s="95"/>
    </row>
    <row r="4932" spans="1:74" ht="21.75" hidden="1" customHeight="1" x14ac:dyDescent="0.25">
      <c r="A4932" s="95"/>
      <c r="B4932" s="570" t="str">
        <f>IF(ROSTER!B$32="","",ROSTER!B$32)</f>
        <v/>
      </c>
      <c r="C4932" s="572" t="str">
        <f>IF(ROSTER!C$32="","",ROSTER!C$32)</f>
        <v/>
      </c>
      <c r="D4932" s="573"/>
      <c r="E4932" s="574"/>
      <c r="F4932" s="576">
        <f>IF(E4932="y",1,IF(E4932="S",1,0))</f>
        <v>0</v>
      </c>
      <c r="G4932" s="582">
        <f>IF(E4932="S",1,0)</f>
        <v>0</v>
      </c>
      <c r="H4932" s="578"/>
      <c r="I4932" s="543"/>
      <c r="J4932" s="542"/>
      <c r="K4932" s="580"/>
      <c r="L4932" s="584"/>
      <c r="M4932" s="585"/>
      <c r="N4932" s="588">
        <f>L4932+J4932</f>
        <v>0</v>
      </c>
      <c r="O4932" s="589"/>
      <c r="P4932" s="542"/>
      <c r="Q4932" s="580"/>
      <c r="R4932" s="584"/>
      <c r="S4932" s="585"/>
      <c r="T4932" s="588">
        <f>R4932-P4932</f>
        <v>0</v>
      </c>
      <c r="U4932" s="589"/>
      <c r="V4932" s="310"/>
      <c r="W4932" s="310"/>
      <c r="X4932" s="578"/>
      <c r="Y4932" s="543"/>
      <c r="Z4932" s="542"/>
      <c r="AA4932" s="543"/>
      <c r="AB4932" s="542"/>
      <c r="AC4932" s="543"/>
      <c r="AD4932" s="542"/>
      <c r="AE4932" s="580"/>
      <c r="AF4932" s="584"/>
      <c r="AG4932" s="585"/>
      <c r="AH4932" s="595">
        <f>IF(AD4932=0,0,(AF4932/AD4932)*100)</f>
        <v>0</v>
      </c>
      <c r="AI4932" s="596"/>
      <c r="AJ4932" s="542"/>
      <c r="AK4932" s="580"/>
      <c r="AL4932" s="584"/>
      <c r="AM4932" s="585"/>
      <c r="AN4932" s="595">
        <f>IF(AJ4932=0,0,(AL4932/AJ4932)*100)</f>
        <v>0</v>
      </c>
      <c r="AO4932" s="596"/>
      <c r="AP4932" s="542"/>
      <c r="AQ4932" s="580"/>
      <c r="AR4932" s="584"/>
      <c r="AS4932" s="585"/>
      <c r="AT4932" s="595">
        <f>IF(AP4932=0,0,(AR4932/AP4932)*100)</f>
        <v>0</v>
      </c>
      <c r="AU4932" s="596"/>
      <c r="AV4932" s="599">
        <f>AD4932+AJ4932+AP4932</f>
        <v>0</v>
      </c>
      <c r="AW4932" s="600"/>
      <c r="AX4932" s="630">
        <f>AF4932+AL4932+AR4932</f>
        <v>0</v>
      </c>
      <c r="AY4932" s="631"/>
      <c r="AZ4932" s="595">
        <f>IF(AV4932=0,0,(AX4932/AV4932)*100)</f>
        <v>0</v>
      </c>
      <c r="BA4932" s="596"/>
      <c r="BB4932" s="542"/>
      <c r="BC4932" s="580"/>
      <c r="BD4932" s="584"/>
      <c r="BE4932" s="585"/>
      <c r="BF4932" s="595">
        <f>IF(BB4932=0,0,(BD4932/BB4932)*100)</f>
        <v>0</v>
      </c>
      <c r="BG4932" s="596"/>
      <c r="BH4932" s="599">
        <f>AV4932+BB4932</f>
        <v>0</v>
      </c>
      <c r="BI4932" s="600"/>
      <c r="BJ4932" s="630">
        <f>AX4932+BD4932</f>
        <v>0</v>
      </c>
      <c r="BK4932" s="631"/>
      <c r="BL4932" s="595">
        <f>IF(BH4932=0,0,(BJ4932/BH4932)*100)</f>
        <v>0</v>
      </c>
      <c r="BM4932" s="596"/>
      <c r="BN4932" s="656">
        <f>(AF4932*2)+(AL4932*2)+(AR4932*3)+BD4932</f>
        <v>0</v>
      </c>
      <c r="BO4932" s="657"/>
      <c r="BP4932" s="658"/>
      <c r="BQ4932" s="676">
        <f t="shared" ref="BQ4932" si="3482">IF(BS4932=0,0,50*BR4932/BS4932)</f>
        <v>0</v>
      </c>
      <c r="BR4932" s="662">
        <f>(BN4932*BU$11)+(N4932*BU$12)+(Z4932*BU$13)+(R4932*BU$14)+(X4932*BU$15)+(AB4932*BU$16)</f>
        <v>0</v>
      </c>
      <c r="BS4932" s="662">
        <f>((BB4932-BD4932)*BU$18)+((AV4932-AX4932)*BU$17)+(H4932*BU$19)+(P4932*BU$20)</f>
        <v>0</v>
      </c>
      <c r="BT4932" s="15"/>
      <c r="BU4932" s="15"/>
      <c r="BV4932" s="95"/>
    </row>
    <row r="4933" spans="1:74" ht="21.75" hidden="1" customHeight="1" x14ac:dyDescent="0.25">
      <c r="A4933" s="95"/>
      <c r="B4933" s="571"/>
      <c r="C4933" s="642" t="str">
        <f>IF(ROSTER!D$32="","",ROSTER!D$32)</f>
        <v/>
      </c>
      <c r="D4933" s="643"/>
      <c r="E4933" s="575"/>
      <c r="F4933" s="577"/>
      <c r="G4933" s="583"/>
      <c r="H4933" s="579"/>
      <c r="I4933" s="545"/>
      <c r="J4933" s="544"/>
      <c r="K4933" s="581"/>
      <c r="L4933" s="586"/>
      <c r="M4933" s="587"/>
      <c r="N4933" s="592"/>
      <c r="O4933" s="603"/>
      <c r="P4933" s="544"/>
      <c r="Q4933" s="581"/>
      <c r="R4933" s="586"/>
      <c r="S4933" s="587"/>
      <c r="T4933" s="592"/>
      <c r="U4933" s="603"/>
      <c r="V4933" s="311"/>
      <c r="W4933" s="311"/>
      <c r="X4933" s="579"/>
      <c r="Y4933" s="545"/>
      <c r="Z4933" s="544"/>
      <c r="AA4933" s="545"/>
      <c r="AB4933" s="544"/>
      <c r="AC4933" s="545"/>
      <c r="AD4933" s="544"/>
      <c r="AE4933" s="581"/>
      <c r="AF4933" s="586"/>
      <c r="AG4933" s="587"/>
      <c r="AH4933" s="626"/>
      <c r="AI4933" s="627"/>
      <c r="AJ4933" s="544"/>
      <c r="AK4933" s="581"/>
      <c r="AL4933" s="586"/>
      <c r="AM4933" s="587"/>
      <c r="AN4933" s="626"/>
      <c r="AO4933" s="627"/>
      <c r="AP4933" s="544"/>
      <c r="AQ4933" s="581"/>
      <c r="AR4933" s="586"/>
      <c r="AS4933" s="587"/>
      <c r="AT4933" s="626"/>
      <c r="AU4933" s="627"/>
      <c r="AV4933" s="628"/>
      <c r="AW4933" s="629"/>
      <c r="AX4933" s="632"/>
      <c r="AY4933" s="633"/>
      <c r="AZ4933" s="626"/>
      <c r="BA4933" s="627"/>
      <c r="BB4933" s="544"/>
      <c r="BC4933" s="581"/>
      <c r="BD4933" s="586"/>
      <c r="BE4933" s="587"/>
      <c r="BF4933" s="626"/>
      <c r="BG4933" s="627"/>
      <c r="BH4933" s="628"/>
      <c r="BI4933" s="629"/>
      <c r="BJ4933" s="632"/>
      <c r="BK4933" s="633"/>
      <c r="BL4933" s="626"/>
      <c r="BM4933" s="627"/>
      <c r="BN4933" s="678"/>
      <c r="BO4933" s="679"/>
      <c r="BP4933" s="680"/>
      <c r="BQ4933" s="677"/>
      <c r="BR4933" s="663"/>
      <c r="BS4933" s="663"/>
      <c r="BT4933" s="15"/>
      <c r="BU4933" s="15"/>
      <c r="BV4933" s="95"/>
    </row>
    <row r="4934" spans="1:74" ht="21.75" hidden="1" customHeight="1" x14ac:dyDescent="0.25">
      <c r="A4934" s="95"/>
      <c r="B4934" s="570" t="str">
        <f>IF(ROSTER!B$34="","",ROSTER!B$34)</f>
        <v/>
      </c>
      <c r="C4934" s="572" t="str">
        <f>IF(ROSTER!C$34="","",ROSTER!C$34)</f>
        <v/>
      </c>
      <c r="D4934" s="573"/>
      <c r="E4934" s="574"/>
      <c r="F4934" s="576">
        <f>IF(E4934="y",1,IF(E4934="S",1,0))</f>
        <v>0</v>
      </c>
      <c r="G4934" s="582">
        <f>IF(E4934="S",1,0)</f>
        <v>0</v>
      </c>
      <c r="H4934" s="578"/>
      <c r="I4934" s="543"/>
      <c r="J4934" s="542"/>
      <c r="K4934" s="580"/>
      <c r="L4934" s="584"/>
      <c r="M4934" s="585"/>
      <c r="N4934" s="588">
        <f>L4934+J4934</f>
        <v>0</v>
      </c>
      <c r="O4934" s="589"/>
      <c r="P4934" s="542"/>
      <c r="Q4934" s="580"/>
      <c r="R4934" s="584"/>
      <c r="S4934" s="585"/>
      <c r="T4934" s="588">
        <f>R4934-P4934</f>
        <v>0</v>
      </c>
      <c r="U4934" s="589"/>
      <c r="V4934" s="310"/>
      <c r="W4934" s="310"/>
      <c r="X4934" s="578"/>
      <c r="Y4934" s="543"/>
      <c r="Z4934" s="542"/>
      <c r="AA4934" s="543"/>
      <c r="AB4934" s="542"/>
      <c r="AC4934" s="543"/>
      <c r="AD4934" s="542"/>
      <c r="AE4934" s="580"/>
      <c r="AF4934" s="584"/>
      <c r="AG4934" s="585"/>
      <c r="AH4934" s="595">
        <f>IF(AD4934=0,0,(AF4934/AD4934)*100)</f>
        <v>0</v>
      </c>
      <c r="AI4934" s="596"/>
      <c r="AJ4934" s="542"/>
      <c r="AK4934" s="580"/>
      <c r="AL4934" s="584"/>
      <c r="AM4934" s="585"/>
      <c r="AN4934" s="595">
        <f>IF(AJ4934=0,0,(AL4934/AJ4934)*100)</f>
        <v>0</v>
      </c>
      <c r="AO4934" s="596"/>
      <c r="AP4934" s="542"/>
      <c r="AQ4934" s="580"/>
      <c r="AR4934" s="584"/>
      <c r="AS4934" s="585"/>
      <c r="AT4934" s="595">
        <f>IF(AP4934=0,0,(AR4934/AP4934)*100)</f>
        <v>0</v>
      </c>
      <c r="AU4934" s="596"/>
      <c r="AV4934" s="599">
        <f>AD4934+AJ4934+AP4934</f>
        <v>0</v>
      </c>
      <c r="AW4934" s="600"/>
      <c r="AX4934" s="630">
        <f>AF4934+AL4934+AR4934</f>
        <v>0</v>
      </c>
      <c r="AY4934" s="631"/>
      <c r="AZ4934" s="595">
        <f>IF(AV4934=0,0,(AX4934/AV4934)*100)</f>
        <v>0</v>
      </c>
      <c r="BA4934" s="596"/>
      <c r="BB4934" s="542"/>
      <c r="BC4934" s="580"/>
      <c r="BD4934" s="584"/>
      <c r="BE4934" s="585"/>
      <c r="BF4934" s="595">
        <f>IF(BB4934=0,0,(BD4934/BB4934)*100)</f>
        <v>0</v>
      </c>
      <c r="BG4934" s="596"/>
      <c r="BH4934" s="599">
        <f>AV4934+BB4934</f>
        <v>0</v>
      </c>
      <c r="BI4934" s="600"/>
      <c r="BJ4934" s="630">
        <f>AX4934+BD4934</f>
        <v>0</v>
      </c>
      <c r="BK4934" s="631"/>
      <c r="BL4934" s="595">
        <f>IF(BH4934=0,0,(BJ4934/BH4934)*100)</f>
        <v>0</v>
      </c>
      <c r="BM4934" s="596"/>
      <c r="BN4934" s="656">
        <f>(AF4934*2)+(AL4934*2)+(AR4934*3)+BD4934</f>
        <v>0</v>
      </c>
      <c r="BO4934" s="657"/>
      <c r="BP4934" s="658"/>
      <c r="BQ4934" s="676">
        <f t="shared" ref="BQ4934" si="3483">IF(BS4934=0,0,50*BR4934/BS4934)</f>
        <v>0</v>
      </c>
      <c r="BR4934" s="662">
        <f>(BN4934*BU$11)+(N4934*BU$12)+(Z4934*BU$13)+(R4934*BU$14)+(X4934*BU$15)+(AB4934*BU$16)</f>
        <v>0</v>
      </c>
      <c r="BS4934" s="662">
        <f>((BB4934-BD4934)*BU$18)+((AV4934-AX4934)*BU$17)+(H4934*BU$19)+(P4934*BU$20)</f>
        <v>0</v>
      </c>
      <c r="BT4934" s="15"/>
      <c r="BU4934" s="15"/>
      <c r="BV4934" s="95"/>
    </row>
    <row r="4935" spans="1:74" ht="21.75" hidden="1" customHeight="1" x14ac:dyDescent="0.25">
      <c r="A4935" s="95"/>
      <c r="B4935" s="571"/>
      <c r="C4935" s="642" t="str">
        <f>IF(ROSTER!D$34="","",ROSTER!D$34)</f>
        <v/>
      </c>
      <c r="D4935" s="643"/>
      <c r="E4935" s="575"/>
      <c r="F4935" s="577"/>
      <c r="G4935" s="583"/>
      <c r="H4935" s="579"/>
      <c r="I4935" s="545"/>
      <c r="J4935" s="544"/>
      <c r="K4935" s="581"/>
      <c r="L4935" s="586"/>
      <c r="M4935" s="587"/>
      <c r="N4935" s="592"/>
      <c r="O4935" s="603"/>
      <c r="P4935" s="544"/>
      <c r="Q4935" s="581"/>
      <c r="R4935" s="586"/>
      <c r="S4935" s="587"/>
      <c r="T4935" s="592"/>
      <c r="U4935" s="603"/>
      <c r="V4935" s="311"/>
      <c r="W4935" s="311"/>
      <c r="X4935" s="579"/>
      <c r="Y4935" s="545"/>
      <c r="Z4935" s="544"/>
      <c r="AA4935" s="545"/>
      <c r="AB4935" s="544"/>
      <c r="AC4935" s="545"/>
      <c r="AD4935" s="544"/>
      <c r="AE4935" s="581"/>
      <c r="AF4935" s="586"/>
      <c r="AG4935" s="587"/>
      <c r="AH4935" s="626"/>
      <c r="AI4935" s="627"/>
      <c r="AJ4935" s="544"/>
      <c r="AK4935" s="581"/>
      <c r="AL4935" s="586"/>
      <c r="AM4935" s="587"/>
      <c r="AN4935" s="626"/>
      <c r="AO4935" s="627"/>
      <c r="AP4935" s="544"/>
      <c r="AQ4935" s="581"/>
      <c r="AR4935" s="586"/>
      <c r="AS4935" s="587"/>
      <c r="AT4935" s="626"/>
      <c r="AU4935" s="627"/>
      <c r="AV4935" s="628"/>
      <c r="AW4935" s="629"/>
      <c r="AX4935" s="632"/>
      <c r="AY4935" s="633"/>
      <c r="AZ4935" s="626"/>
      <c r="BA4935" s="627"/>
      <c r="BB4935" s="544"/>
      <c r="BC4935" s="581"/>
      <c r="BD4935" s="586"/>
      <c r="BE4935" s="587"/>
      <c r="BF4935" s="626"/>
      <c r="BG4935" s="627"/>
      <c r="BH4935" s="628"/>
      <c r="BI4935" s="629"/>
      <c r="BJ4935" s="632"/>
      <c r="BK4935" s="633"/>
      <c r="BL4935" s="626"/>
      <c r="BM4935" s="627"/>
      <c r="BN4935" s="678"/>
      <c r="BO4935" s="679"/>
      <c r="BP4935" s="680"/>
      <c r="BQ4935" s="677"/>
      <c r="BR4935" s="663"/>
      <c r="BS4935" s="663"/>
      <c r="BT4935" s="15"/>
      <c r="BU4935" s="15"/>
      <c r="BV4935" s="95"/>
    </row>
    <row r="4936" spans="1:74" ht="21.75" hidden="1" customHeight="1" x14ac:dyDescent="0.25">
      <c r="A4936" s="95"/>
      <c r="B4936" s="570" t="str">
        <f>IF(ROSTER!B$36="","",ROSTER!B$36)</f>
        <v/>
      </c>
      <c r="C4936" s="572" t="str">
        <f>IF(ROSTER!C$36="","",ROSTER!C$36)</f>
        <v/>
      </c>
      <c r="D4936" s="573"/>
      <c r="E4936" s="574"/>
      <c r="F4936" s="576">
        <f>IF(E4936="y",1,IF(E4936="S",1,0))</f>
        <v>0</v>
      </c>
      <c r="G4936" s="582">
        <f>IF(E4936="S",1,0)</f>
        <v>0</v>
      </c>
      <c r="H4936" s="578"/>
      <c r="I4936" s="543"/>
      <c r="J4936" s="542"/>
      <c r="K4936" s="580"/>
      <c r="L4936" s="584"/>
      <c r="M4936" s="585"/>
      <c r="N4936" s="588">
        <f>L4936+J4936</f>
        <v>0</v>
      </c>
      <c r="O4936" s="589"/>
      <c r="P4936" s="542"/>
      <c r="Q4936" s="580"/>
      <c r="R4936" s="584"/>
      <c r="S4936" s="585"/>
      <c r="T4936" s="588">
        <f>R4936-P4936</f>
        <v>0</v>
      </c>
      <c r="U4936" s="589"/>
      <c r="V4936" s="310"/>
      <c r="W4936" s="310"/>
      <c r="X4936" s="578"/>
      <c r="Y4936" s="543"/>
      <c r="Z4936" s="542"/>
      <c r="AA4936" s="543"/>
      <c r="AB4936" s="542"/>
      <c r="AC4936" s="543"/>
      <c r="AD4936" s="542"/>
      <c r="AE4936" s="580"/>
      <c r="AF4936" s="584"/>
      <c r="AG4936" s="585"/>
      <c r="AH4936" s="595">
        <f>IF(AD4936=0,0,(AF4936/AD4936)*100)</f>
        <v>0</v>
      </c>
      <c r="AI4936" s="596"/>
      <c r="AJ4936" s="542"/>
      <c r="AK4936" s="580"/>
      <c r="AL4936" s="584"/>
      <c r="AM4936" s="585"/>
      <c r="AN4936" s="595">
        <f>IF(AJ4936=0,0,(AL4936/AJ4936)*100)</f>
        <v>0</v>
      </c>
      <c r="AO4936" s="596"/>
      <c r="AP4936" s="542"/>
      <c r="AQ4936" s="580"/>
      <c r="AR4936" s="584"/>
      <c r="AS4936" s="585"/>
      <c r="AT4936" s="595">
        <f>IF(AP4936=0,0,(AR4936/AP4936)*100)</f>
        <v>0</v>
      </c>
      <c r="AU4936" s="596"/>
      <c r="AV4936" s="599">
        <f>AD4936+AJ4936+AP4936</f>
        <v>0</v>
      </c>
      <c r="AW4936" s="600"/>
      <c r="AX4936" s="630">
        <f>AF4936+AL4936+AR4936</f>
        <v>0</v>
      </c>
      <c r="AY4936" s="631"/>
      <c r="AZ4936" s="595">
        <f>IF(AV4936=0,0,(AX4936/AV4936)*100)</f>
        <v>0</v>
      </c>
      <c r="BA4936" s="596"/>
      <c r="BB4936" s="542"/>
      <c r="BC4936" s="580"/>
      <c r="BD4936" s="584"/>
      <c r="BE4936" s="585"/>
      <c r="BF4936" s="595">
        <f>IF(BB4936=0,0,(BD4936/BB4936)*100)</f>
        <v>0</v>
      </c>
      <c r="BG4936" s="596"/>
      <c r="BH4936" s="599">
        <f>AV4936+BB4936</f>
        <v>0</v>
      </c>
      <c r="BI4936" s="600"/>
      <c r="BJ4936" s="630">
        <f>AX4936+BD4936</f>
        <v>0</v>
      </c>
      <c r="BK4936" s="631"/>
      <c r="BL4936" s="595">
        <f>IF(BH4936=0,0,(BJ4936/BH4936)*100)</f>
        <v>0</v>
      </c>
      <c r="BM4936" s="596"/>
      <c r="BN4936" s="656">
        <f>(AF4936*2)+(AL4936*2)+(AR4936*3)+BD4936</f>
        <v>0</v>
      </c>
      <c r="BO4936" s="657"/>
      <c r="BP4936" s="658"/>
      <c r="BQ4936" s="676">
        <f t="shared" ref="BQ4936" si="3484">IF(BS4936=0,0,50*BR4936/BS4936)</f>
        <v>0</v>
      </c>
      <c r="BR4936" s="662">
        <f>(BN4936*BU$11)+(N4936*BU$12)+(Z4936*BU$13)+(R4936*BU$14)+(X4936*BU$15)+(AB4936*BU$16)</f>
        <v>0</v>
      </c>
      <c r="BS4936" s="662">
        <f>((BB4936-BD4936)*BU$18)+((AV4936-AX4936)*BU$17)+(H4936*BU$19)+(P4936*BU$20)</f>
        <v>0</v>
      </c>
      <c r="BT4936" s="15"/>
      <c r="BU4936" s="15"/>
      <c r="BV4936" s="95"/>
    </row>
    <row r="4937" spans="1:74" ht="21.75" hidden="1" customHeight="1" x14ac:dyDescent="0.25">
      <c r="A4937" s="95"/>
      <c r="B4937" s="571"/>
      <c r="C4937" s="642" t="str">
        <f>IF(ROSTER!D$36="","",ROSTER!D$36)</f>
        <v/>
      </c>
      <c r="D4937" s="643"/>
      <c r="E4937" s="575"/>
      <c r="F4937" s="577"/>
      <c r="G4937" s="583"/>
      <c r="H4937" s="579"/>
      <c r="I4937" s="545"/>
      <c r="J4937" s="544"/>
      <c r="K4937" s="581"/>
      <c r="L4937" s="586"/>
      <c r="M4937" s="587"/>
      <c r="N4937" s="592"/>
      <c r="O4937" s="603"/>
      <c r="P4937" s="544"/>
      <c r="Q4937" s="581"/>
      <c r="R4937" s="586"/>
      <c r="S4937" s="587"/>
      <c r="T4937" s="592"/>
      <c r="U4937" s="603"/>
      <c r="V4937" s="311"/>
      <c r="W4937" s="311"/>
      <c r="X4937" s="579"/>
      <c r="Y4937" s="545"/>
      <c r="Z4937" s="544"/>
      <c r="AA4937" s="545"/>
      <c r="AB4937" s="544"/>
      <c r="AC4937" s="545"/>
      <c r="AD4937" s="544"/>
      <c r="AE4937" s="581"/>
      <c r="AF4937" s="586"/>
      <c r="AG4937" s="587"/>
      <c r="AH4937" s="626"/>
      <c r="AI4937" s="627"/>
      <c r="AJ4937" s="544"/>
      <c r="AK4937" s="581"/>
      <c r="AL4937" s="586"/>
      <c r="AM4937" s="587"/>
      <c r="AN4937" s="626"/>
      <c r="AO4937" s="627"/>
      <c r="AP4937" s="544"/>
      <c r="AQ4937" s="581"/>
      <c r="AR4937" s="586"/>
      <c r="AS4937" s="587"/>
      <c r="AT4937" s="626"/>
      <c r="AU4937" s="627"/>
      <c r="AV4937" s="628"/>
      <c r="AW4937" s="629"/>
      <c r="AX4937" s="632"/>
      <c r="AY4937" s="633"/>
      <c r="AZ4937" s="626"/>
      <c r="BA4937" s="627"/>
      <c r="BB4937" s="544"/>
      <c r="BC4937" s="581"/>
      <c r="BD4937" s="586"/>
      <c r="BE4937" s="587"/>
      <c r="BF4937" s="626"/>
      <c r="BG4937" s="627"/>
      <c r="BH4937" s="628"/>
      <c r="BI4937" s="629"/>
      <c r="BJ4937" s="632"/>
      <c r="BK4937" s="633"/>
      <c r="BL4937" s="626"/>
      <c r="BM4937" s="627"/>
      <c r="BN4937" s="678"/>
      <c r="BO4937" s="679"/>
      <c r="BP4937" s="680"/>
      <c r="BQ4937" s="677"/>
      <c r="BR4937" s="663"/>
      <c r="BS4937" s="663"/>
      <c r="BT4937" s="15"/>
      <c r="BU4937" s="15"/>
      <c r="BV4937" s="95"/>
    </row>
    <row r="4938" spans="1:74" ht="21.75" hidden="1" customHeight="1" x14ac:dyDescent="0.25">
      <c r="A4938" s="95"/>
      <c r="B4938" s="570" t="str">
        <f>IF(ROSTER!B$38="","",ROSTER!B$38)</f>
        <v/>
      </c>
      <c r="C4938" s="572" t="str">
        <f>IF(ROSTER!C$38="","",ROSTER!C$38)</f>
        <v/>
      </c>
      <c r="D4938" s="573"/>
      <c r="E4938" s="574"/>
      <c r="F4938" s="576">
        <f>IF(E4938="y",1,IF(E4938="S",1,0))</f>
        <v>0</v>
      </c>
      <c r="G4938" s="582">
        <f>IF(E4938="S",1,0)</f>
        <v>0</v>
      </c>
      <c r="H4938" s="578"/>
      <c r="I4938" s="543"/>
      <c r="J4938" s="542"/>
      <c r="K4938" s="580"/>
      <c r="L4938" s="584"/>
      <c r="M4938" s="585"/>
      <c r="N4938" s="588">
        <f>L4938+J4938</f>
        <v>0</v>
      </c>
      <c r="O4938" s="589"/>
      <c r="P4938" s="542"/>
      <c r="Q4938" s="580"/>
      <c r="R4938" s="584"/>
      <c r="S4938" s="585"/>
      <c r="T4938" s="588">
        <f>R4938-P4938</f>
        <v>0</v>
      </c>
      <c r="U4938" s="589"/>
      <c r="V4938" s="310"/>
      <c r="W4938" s="310"/>
      <c r="X4938" s="578"/>
      <c r="Y4938" s="543"/>
      <c r="Z4938" s="542"/>
      <c r="AA4938" s="543"/>
      <c r="AB4938" s="542"/>
      <c r="AC4938" s="543"/>
      <c r="AD4938" s="542"/>
      <c r="AE4938" s="580"/>
      <c r="AF4938" s="584"/>
      <c r="AG4938" s="585"/>
      <c r="AH4938" s="595">
        <f>IF(AD4938=0,0,(AF4938/AD4938)*100)</f>
        <v>0</v>
      </c>
      <c r="AI4938" s="596"/>
      <c r="AJ4938" s="542"/>
      <c r="AK4938" s="580"/>
      <c r="AL4938" s="584"/>
      <c r="AM4938" s="585"/>
      <c r="AN4938" s="595">
        <f>IF(AJ4938=0,0,(AL4938/AJ4938)*100)</f>
        <v>0</v>
      </c>
      <c r="AO4938" s="596"/>
      <c r="AP4938" s="542"/>
      <c r="AQ4938" s="580"/>
      <c r="AR4938" s="584"/>
      <c r="AS4938" s="585"/>
      <c r="AT4938" s="595">
        <f>IF(AP4938=0,0,(AR4938/AP4938)*100)</f>
        <v>0</v>
      </c>
      <c r="AU4938" s="596"/>
      <c r="AV4938" s="599">
        <f>AD4938+AJ4938+AP4938</f>
        <v>0</v>
      </c>
      <c r="AW4938" s="600"/>
      <c r="AX4938" s="630">
        <f>AF4938+AL4938+AR4938</f>
        <v>0</v>
      </c>
      <c r="AY4938" s="631"/>
      <c r="AZ4938" s="595">
        <f>IF(AV4938=0,0,(AX4938/AV4938)*100)</f>
        <v>0</v>
      </c>
      <c r="BA4938" s="596"/>
      <c r="BB4938" s="542"/>
      <c r="BC4938" s="580"/>
      <c r="BD4938" s="584"/>
      <c r="BE4938" s="585"/>
      <c r="BF4938" s="595">
        <f>IF(BB4938=0,0,(BD4938/BB4938)*100)</f>
        <v>0</v>
      </c>
      <c r="BG4938" s="596"/>
      <c r="BH4938" s="599">
        <f>AV4938+BB4938</f>
        <v>0</v>
      </c>
      <c r="BI4938" s="600"/>
      <c r="BJ4938" s="630">
        <f>AX4938+BD4938</f>
        <v>0</v>
      </c>
      <c r="BK4938" s="631"/>
      <c r="BL4938" s="595">
        <f>IF(BH4938=0,0,(BJ4938/BH4938)*100)</f>
        <v>0</v>
      </c>
      <c r="BM4938" s="596"/>
      <c r="BN4938" s="656">
        <f>(AF4938*2)+(AL4938*2)+(AR4938*3)+BD4938</f>
        <v>0</v>
      </c>
      <c r="BO4938" s="657"/>
      <c r="BP4938" s="658"/>
      <c r="BQ4938" s="676">
        <f t="shared" ref="BQ4938" si="3485">IF(BS4938=0,0,50*BR4938/BS4938)</f>
        <v>0</v>
      </c>
      <c r="BR4938" s="662">
        <f>(BN4938*BU$11)+(N4938*BU$12)+(Z4938*BU$13)+(R4938*BU$14)+(X4938*BU$15)+(AB4938*BU$16)</f>
        <v>0</v>
      </c>
      <c r="BS4938" s="662">
        <f>((BB4938-BD4938)*BU$18)+((AV4938-AX4938)*BU$17)+(H4938*BU$19)+(P4938*BU$20)</f>
        <v>0</v>
      </c>
      <c r="BT4938" s="15"/>
      <c r="BU4938" s="15"/>
      <c r="BV4938" s="95"/>
    </row>
    <row r="4939" spans="1:74" ht="21.75" hidden="1" customHeight="1" x14ac:dyDescent="0.25">
      <c r="A4939" s="95"/>
      <c r="B4939" s="571"/>
      <c r="C4939" s="642" t="str">
        <f>IF(ROSTER!D$38="","",ROSTER!D$38)</f>
        <v/>
      </c>
      <c r="D4939" s="643"/>
      <c r="E4939" s="575"/>
      <c r="F4939" s="577"/>
      <c r="G4939" s="583"/>
      <c r="H4939" s="579"/>
      <c r="I4939" s="545"/>
      <c r="J4939" s="544"/>
      <c r="K4939" s="581"/>
      <c r="L4939" s="586"/>
      <c r="M4939" s="587"/>
      <c r="N4939" s="592"/>
      <c r="O4939" s="603"/>
      <c r="P4939" s="544"/>
      <c r="Q4939" s="581"/>
      <c r="R4939" s="586"/>
      <c r="S4939" s="587"/>
      <c r="T4939" s="592"/>
      <c r="U4939" s="603"/>
      <c r="V4939" s="311"/>
      <c r="W4939" s="311"/>
      <c r="X4939" s="579"/>
      <c r="Y4939" s="545"/>
      <c r="Z4939" s="544"/>
      <c r="AA4939" s="545"/>
      <c r="AB4939" s="544"/>
      <c r="AC4939" s="545"/>
      <c r="AD4939" s="544"/>
      <c r="AE4939" s="581"/>
      <c r="AF4939" s="586"/>
      <c r="AG4939" s="587"/>
      <c r="AH4939" s="626"/>
      <c r="AI4939" s="627"/>
      <c r="AJ4939" s="544"/>
      <c r="AK4939" s="581"/>
      <c r="AL4939" s="586"/>
      <c r="AM4939" s="587"/>
      <c r="AN4939" s="626"/>
      <c r="AO4939" s="627"/>
      <c r="AP4939" s="544"/>
      <c r="AQ4939" s="581"/>
      <c r="AR4939" s="586"/>
      <c r="AS4939" s="587"/>
      <c r="AT4939" s="626"/>
      <c r="AU4939" s="627"/>
      <c r="AV4939" s="628"/>
      <c r="AW4939" s="629"/>
      <c r="AX4939" s="632"/>
      <c r="AY4939" s="633"/>
      <c r="AZ4939" s="626"/>
      <c r="BA4939" s="627"/>
      <c r="BB4939" s="544"/>
      <c r="BC4939" s="581"/>
      <c r="BD4939" s="586"/>
      <c r="BE4939" s="587"/>
      <c r="BF4939" s="626"/>
      <c r="BG4939" s="627"/>
      <c r="BH4939" s="628"/>
      <c r="BI4939" s="629"/>
      <c r="BJ4939" s="632"/>
      <c r="BK4939" s="633"/>
      <c r="BL4939" s="626"/>
      <c r="BM4939" s="627"/>
      <c r="BN4939" s="678"/>
      <c r="BO4939" s="679"/>
      <c r="BP4939" s="680"/>
      <c r="BQ4939" s="677"/>
      <c r="BR4939" s="663"/>
      <c r="BS4939" s="663"/>
      <c r="BT4939" s="15"/>
      <c r="BU4939" s="15"/>
      <c r="BV4939" s="95"/>
    </row>
    <row r="4940" spans="1:74" ht="21.75" hidden="1" customHeight="1" x14ac:dyDescent="0.25">
      <c r="A4940" s="95"/>
      <c r="B4940" s="570" t="str">
        <f>IF(ROSTER!B$40="","",ROSTER!B$40)</f>
        <v/>
      </c>
      <c r="C4940" s="572" t="str">
        <f>IF(ROSTER!C$40="","",ROSTER!C$40)</f>
        <v/>
      </c>
      <c r="D4940" s="573"/>
      <c r="E4940" s="574"/>
      <c r="F4940" s="576">
        <f>IF(E4940="y",1,IF(E4940="S",1,0))</f>
        <v>0</v>
      </c>
      <c r="G4940" s="582">
        <f>IF(E4940="S",1,0)</f>
        <v>0</v>
      </c>
      <c r="H4940" s="578"/>
      <c r="I4940" s="543"/>
      <c r="J4940" s="542"/>
      <c r="K4940" s="580"/>
      <c r="L4940" s="584"/>
      <c r="M4940" s="585"/>
      <c r="N4940" s="588">
        <f>L4940+J4940</f>
        <v>0</v>
      </c>
      <c r="O4940" s="589"/>
      <c r="P4940" s="542"/>
      <c r="Q4940" s="580"/>
      <c r="R4940" s="584"/>
      <c r="S4940" s="585"/>
      <c r="T4940" s="588">
        <f>R4940-P4940</f>
        <v>0</v>
      </c>
      <c r="U4940" s="589"/>
      <c r="V4940" s="310"/>
      <c r="W4940" s="310"/>
      <c r="X4940" s="578"/>
      <c r="Y4940" s="543"/>
      <c r="Z4940" s="542"/>
      <c r="AA4940" s="543"/>
      <c r="AB4940" s="542"/>
      <c r="AC4940" s="543"/>
      <c r="AD4940" s="542"/>
      <c r="AE4940" s="580"/>
      <c r="AF4940" s="584"/>
      <c r="AG4940" s="585"/>
      <c r="AH4940" s="595">
        <f>IF(AD4940=0,0,(AF4940/AD4940)*100)</f>
        <v>0</v>
      </c>
      <c r="AI4940" s="596"/>
      <c r="AJ4940" s="542"/>
      <c r="AK4940" s="580"/>
      <c r="AL4940" s="584"/>
      <c r="AM4940" s="585"/>
      <c r="AN4940" s="595">
        <f>IF(AJ4940=0,0,(AL4940/AJ4940)*100)</f>
        <v>0</v>
      </c>
      <c r="AO4940" s="596"/>
      <c r="AP4940" s="542"/>
      <c r="AQ4940" s="580"/>
      <c r="AR4940" s="584"/>
      <c r="AS4940" s="585"/>
      <c r="AT4940" s="595">
        <f>IF(AP4940=0,0,(AR4940/AP4940)*100)</f>
        <v>0</v>
      </c>
      <c r="AU4940" s="596"/>
      <c r="AV4940" s="599">
        <f>AD4940+AJ4940+AP4940</f>
        <v>0</v>
      </c>
      <c r="AW4940" s="600"/>
      <c r="AX4940" s="630">
        <f>AF4940+AL4940+AR4940</f>
        <v>0</v>
      </c>
      <c r="AY4940" s="631"/>
      <c r="AZ4940" s="595">
        <f>IF(AV4940=0,0,(AX4940/AV4940)*100)</f>
        <v>0</v>
      </c>
      <c r="BA4940" s="596"/>
      <c r="BB4940" s="542"/>
      <c r="BC4940" s="580"/>
      <c r="BD4940" s="584"/>
      <c r="BE4940" s="585"/>
      <c r="BF4940" s="595">
        <f>IF(BB4940=0,0,(BD4940/BB4940)*100)</f>
        <v>0</v>
      </c>
      <c r="BG4940" s="596"/>
      <c r="BH4940" s="599">
        <f>AV4940+BB4940</f>
        <v>0</v>
      </c>
      <c r="BI4940" s="600"/>
      <c r="BJ4940" s="630">
        <f>AX4940+BD4940</f>
        <v>0</v>
      </c>
      <c r="BK4940" s="631"/>
      <c r="BL4940" s="595">
        <f>IF(BH4940=0,0,(BJ4940/BH4940)*100)</f>
        <v>0</v>
      </c>
      <c r="BM4940" s="596"/>
      <c r="BN4940" s="656">
        <f>(AF4940*2)+(AL4940*2)+(AR4940*3)+BD4940</f>
        <v>0</v>
      </c>
      <c r="BO4940" s="657"/>
      <c r="BP4940" s="658"/>
      <c r="BQ4940" s="676">
        <f t="shared" ref="BQ4940" si="3486">IF(BS4940=0,0,50*BR4940/BS4940)</f>
        <v>0</v>
      </c>
      <c r="BR4940" s="662">
        <f>(BN4940*BU$11)+(N4940*BU$12)+(Z4940*BU$13)+(R4940*BU$14)+(X4940*BU$15)+(AB4940*BU$16)</f>
        <v>0</v>
      </c>
      <c r="BS4940" s="662">
        <f>((BB4940-BD4940)*BU$18)+((AV4940-AX4940)*BU$17)+(H4940*BU$19)+(P4940*BU$20)</f>
        <v>0</v>
      </c>
      <c r="BT4940" s="15"/>
      <c r="BU4940" s="15"/>
      <c r="BV4940" s="95"/>
    </row>
    <row r="4941" spans="1:74" ht="21.75" hidden="1" customHeight="1" x14ac:dyDescent="0.25">
      <c r="A4941" s="95"/>
      <c r="B4941" s="571"/>
      <c r="C4941" s="642" t="str">
        <f>IF(ROSTER!D$40="","",ROSTER!D$40)</f>
        <v/>
      </c>
      <c r="D4941" s="643"/>
      <c r="E4941" s="575"/>
      <c r="F4941" s="577"/>
      <c r="G4941" s="583"/>
      <c r="H4941" s="579"/>
      <c r="I4941" s="545"/>
      <c r="J4941" s="544"/>
      <c r="K4941" s="581"/>
      <c r="L4941" s="586"/>
      <c r="M4941" s="587"/>
      <c r="N4941" s="592"/>
      <c r="O4941" s="603"/>
      <c r="P4941" s="544"/>
      <c r="Q4941" s="581"/>
      <c r="R4941" s="586"/>
      <c r="S4941" s="587"/>
      <c r="T4941" s="592"/>
      <c r="U4941" s="603"/>
      <c r="V4941" s="311"/>
      <c r="W4941" s="311"/>
      <c r="X4941" s="579"/>
      <c r="Y4941" s="545"/>
      <c r="Z4941" s="544"/>
      <c r="AA4941" s="545"/>
      <c r="AB4941" s="544"/>
      <c r="AC4941" s="545"/>
      <c r="AD4941" s="544"/>
      <c r="AE4941" s="581"/>
      <c r="AF4941" s="586"/>
      <c r="AG4941" s="587"/>
      <c r="AH4941" s="626"/>
      <c r="AI4941" s="627"/>
      <c r="AJ4941" s="544"/>
      <c r="AK4941" s="581"/>
      <c r="AL4941" s="586"/>
      <c r="AM4941" s="587"/>
      <c r="AN4941" s="626"/>
      <c r="AO4941" s="627"/>
      <c r="AP4941" s="544"/>
      <c r="AQ4941" s="581"/>
      <c r="AR4941" s="586"/>
      <c r="AS4941" s="587"/>
      <c r="AT4941" s="626"/>
      <c r="AU4941" s="627"/>
      <c r="AV4941" s="628"/>
      <c r="AW4941" s="629"/>
      <c r="AX4941" s="632"/>
      <c r="AY4941" s="633"/>
      <c r="AZ4941" s="626"/>
      <c r="BA4941" s="627"/>
      <c r="BB4941" s="544"/>
      <c r="BC4941" s="581"/>
      <c r="BD4941" s="586"/>
      <c r="BE4941" s="587"/>
      <c r="BF4941" s="626"/>
      <c r="BG4941" s="627"/>
      <c r="BH4941" s="628"/>
      <c r="BI4941" s="629"/>
      <c r="BJ4941" s="632"/>
      <c r="BK4941" s="633"/>
      <c r="BL4941" s="626"/>
      <c r="BM4941" s="627"/>
      <c r="BN4941" s="678"/>
      <c r="BO4941" s="679"/>
      <c r="BP4941" s="680"/>
      <c r="BQ4941" s="677"/>
      <c r="BR4941" s="663"/>
      <c r="BS4941" s="663"/>
      <c r="BT4941" s="15"/>
      <c r="BU4941" s="15"/>
      <c r="BV4941" s="95"/>
    </row>
    <row r="4942" spans="1:74" ht="21.75" hidden="1" customHeight="1" x14ac:dyDescent="0.25">
      <c r="A4942" s="95"/>
      <c r="B4942" s="570" t="str">
        <f>IF(ROSTER!B$42="","",ROSTER!B$42)</f>
        <v/>
      </c>
      <c r="C4942" s="572" t="str">
        <f>IF(ROSTER!C$42="","",ROSTER!C$42)</f>
        <v/>
      </c>
      <c r="D4942" s="573"/>
      <c r="E4942" s="574"/>
      <c r="F4942" s="576">
        <f>IF(E4942="y",1,IF(E4942="S",1,0))</f>
        <v>0</v>
      </c>
      <c r="G4942" s="582">
        <f>IF(E4942="S",1,0)</f>
        <v>0</v>
      </c>
      <c r="H4942" s="578"/>
      <c r="I4942" s="543"/>
      <c r="J4942" s="542"/>
      <c r="K4942" s="580"/>
      <c r="L4942" s="584"/>
      <c r="M4942" s="585"/>
      <c r="N4942" s="588">
        <f>L4942+J4942</f>
        <v>0</v>
      </c>
      <c r="O4942" s="589"/>
      <c r="P4942" s="542"/>
      <c r="Q4942" s="580"/>
      <c r="R4942" s="584"/>
      <c r="S4942" s="585"/>
      <c r="T4942" s="588">
        <f>R4942-P4942</f>
        <v>0</v>
      </c>
      <c r="U4942" s="589"/>
      <c r="V4942" s="310"/>
      <c r="W4942" s="310"/>
      <c r="X4942" s="578"/>
      <c r="Y4942" s="543"/>
      <c r="Z4942" s="542"/>
      <c r="AA4942" s="543"/>
      <c r="AB4942" s="542"/>
      <c r="AC4942" s="543"/>
      <c r="AD4942" s="542"/>
      <c r="AE4942" s="580"/>
      <c r="AF4942" s="584"/>
      <c r="AG4942" s="585"/>
      <c r="AH4942" s="595">
        <f>IF(AD4942=0,0,(AF4942/AD4942)*100)</f>
        <v>0</v>
      </c>
      <c r="AI4942" s="596"/>
      <c r="AJ4942" s="542"/>
      <c r="AK4942" s="580"/>
      <c r="AL4942" s="584"/>
      <c r="AM4942" s="585"/>
      <c r="AN4942" s="595">
        <f>IF(AJ4942=0,0,(AL4942/AJ4942)*100)</f>
        <v>0</v>
      </c>
      <c r="AO4942" s="596"/>
      <c r="AP4942" s="542"/>
      <c r="AQ4942" s="580"/>
      <c r="AR4942" s="584"/>
      <c r="AS4942" s="585"/>
      <c r="AT4942" s="595">
        <f>IF(AP4942=0,0,(AR4942/AP4942)*100)</f>
        <v>0</v>
      </c>
      <c r="AU4942" s="596"/>
      <c r="AV4942" s="599">
        <f>AD4942+AJ4942+AP4942</f>
        <v>0</v>
      </c>
      <c r="AW4942" s="600"/>
      <c r="AX4942" s="630">
        <f>AF4942+AL4942+AR4942</f>
        <v>0</v>
      </c>
      <c r="AY4942" s="631"/>
      <c r="AZ4942" s="595">
        <f>IF(AV4942=0,0,(AX4942/AV4942)*100)</f>
        <v>0</v>
      </c>
      <c r="BA4942" s="596"/>
      <c r="BB4942" s="542"/>
      <c r="BC4942" s="580"/>
      <c r="BD4942" s="584"/>
      <c r="BE4942" s="585"/>
      <c r="BF4942" s="595">
        <f>IF(BB4942=0,0,(BD4942/BB4942)*100)</f>
        <v>0</v>
      </c>
      <c r="BG4942" s="596"/>
      <c r="BH4942" s="599">
        <f>AV4942+BB4942</f>
        <v>0</v>
      </c>
      <c r="BI4942" s="600"/>
      <c r="BJ4942" s="630">
        <f>AX4942+BD4942</f>
        <v>0</v>
      </c>
      <c r="BK4942" s="631"/>
      <c r="BL4942" s="595">
        <f>IF(BH4942=0,0,(BJ4942/BH4942)*100)</f>
        <v>0</v>
      </c>
      <c r="BM4942" s="596"/>
      <c r="BN4942" s="656">
        <f>(AF4942*2)+(AL4942*2)+(AR4942*3)+BD4942</f>
        <v>0</v>
      </c>
      <c r="BO4942" s="657"/>
      <c r="BP4942" s="658"/>
      <c r="BQ4942" s="676">
        <f t="shared" ref="BQ4942" si="3487">IF(BS4942=0,0,50*BR4942/BS4942)</f>
        <v>0</v>
      </c>
      <c r="BR4942" s="662">
        <f>(BN4942*BU$11)+(N4942*BU$12)+(Z4942*BU$13)+(R4942*BU$14)+(X4942*BU$15)+(AB4942*BU$16)</f>
        <v>0</v>
      </c>
      <c r="BS4942" s="662">
        <f>((BB4942-BD4942)*BU$18)+((AV4942-AX4942)*BU$17)+(H4942*BU$19)+(P4942*BU$20)</f>
        <v>0</v>
      </c>
      <c r="BT4942" s="15"/>
      <c r="BU4942" s="15"/>
      <c r="BV4942" s="95"/>
    </row>
    <row r="4943" spans="1:74" ht="21.75" hidden="1" customHeight="1" x14ac:dyDescent="0.25">
      <c r="A4943" s="95"/>
      <c r="B4943" s="571"/>
      <c r="C4943" s="642" t="str">
        <f>IF(ROSTER!D$42="","",ROSTER!D$42)</f>
        <v/>
      </c>
      <c r="D4943" s="643"/>
      <c r="E4943" s="575"/>
      <c r="F4943" s="577"/>
      <c r="G4943" s="583"/>
      <c r="H4943" s="579"/>
      <c r="I4943" s="545"/>
      <c r="J4943" s="544"/>
      <c r="K4943" s="581"/>
      <c r="L4943" s="586"/>
      <c r="M4943" s="587"/>
      <c r="N4943" s="592"/>
      <c r="O4943" s="603"/>
      <c r="P4943" s="544"/>
      <c r="Q4943" s="581"/>
      <c r="R4943" s="586"/>
      <c r="S4943" s="587"/>
      <c r="T4943" s="592"/>
      <c r="U4943" s="603"/>
      <c r="V4943" s="311"/>
      <c r="W4943" s="311"/>
      <c r="X4943" s="579"/>
      <c r="Y4943" s="545"/>
      <c r="Z4943" s="544"/>
      <c r="AA4943" s="545"/>
      <c r="AB4943" s="544"/>
      <c r="AC4943" s="545"/>
      <c r="AD4943" s="544"/>
      <c r="AE4943" s="581"/>
      <c r="AF4943" s="586"/>
      <c r="AG4943" s="587"/>
      <c r="AH4943" s="626"/>
      <c r="AI4943" s="627"/>
      <c r="AJ4943" s="544"/>
      <c r="AK4943" s="581"/>
      <c r="AL4943" s="586"/>
      <c r="AM4943" s="587"/>
      <c r="AN4943" s="626"/>
      <c r="AO4943" s="627"/>
      <c r="AP4943" s="544"/>
      <c r="AQ4943" s="581"/>
      <c r="AR4943" s="586"/>
      <c r="AS4943" s="587"/>
      <c r="AT4943" s="626"/>
      <c r="AU4943" s="627"/>
      <c r="AV4943" s="628"/>
      <c r="AW4943" s="629"/>
      <c r="AX4943" s="632"/>
      <c r="AY4943" s="633"/>
      <c r="AZ4943" s="626"/>
      <c r="BA4943" s="627"/>
      <c r="BB4943" s="544"/>
      <c r="BC4943" s="581"/>
      <c r="BD4943" s="586"/>
      <c r="BE4943" s="587"/>
      <c r="BF4943" s="626"/>
      <c r="BG4943" s="627"/>
      <c r="BH4943" s="628"/>
      <c r="BI4943" s="629"/>
      <c r="BJ4943" s="632"/>
      <c r="BK4943" s="633"/>
      <c r="BL4943" s="626"/>
      <c r="BM4943" s="627"/>
      <c r="BN4943" s="678"/>
      <c r="BO4943" s="679"/>
      <c r="BP4943" s="680"/>
      <c r="BQ4943" s="677"/>
      <c r="BR4943" s="663"/>
      <c r="BS4943" s="663"/>
      <c r="BT4943" s="15"/>
      <c r="BU4943" s="15"/>
      <c r="BV4943" s="95"/>
    </row>
    <row r="4944" spans="1:74" ht="21.75" hidden="1" customHeight="1" x14ac:dyDescent="0.25">
      <c r="A4944" s="95"/>
      <c r="B4944" s="570" t="str">
        <f>IF(ROSTER!B$44="","",ROSTER!B$44)</f>
        <v/>
      </c>
      <c r="C4944" s="572" t="str">
        <f>IF(ROSTER!C$44="","",ROSTER!C$44)</f>
        <v/>
      </c>
      <c r="D4944" s="573"/>
      <c r="E4944" s="574"/>
      <c r="F4944" s="576">
        <f>IF(E4944="y",1,IF(E4944="S",1,0))</f>
        <v>0</v>
      </c>
      <c r="G4944" s="582">
        <f>IF(E4944="S",1,0)</f>
        <v>0</v>
      </c>
      <c r="H4944" s="578"/>
      <c r="I4944" s="543"/>
      <c r="J4944" s="542"/>
      <c r="K4944" s="580"/>
      <c r="L4944" s="584"/>
      <c r="M4944" s="585"/>
      <c r="N4944" s="588">
        <f>L4944+J4944</f>
        <v>0</v>
      </c>
      <c r="O4944" s="589"/>
      <c r="P4944" s="542"/>
      <c r="Q4944" s="580"/>
      <c r="R4944" s="584"/>
      <c r="S4944" s="585"/>
      <c r="T4944" s="588">
        <f>R4944-P4944</f>
        <v>0</v>
      </c>
      <c r="U4944" s="589"/>
      <c r="V4944" s="310"/>
      <c r="W4944" s="310"/>
      <c r="X4944" s="578"/>
      <c r="Y4944" s="543"/>
      <c r="Z4944" s="542"/>
      <c r="AA4944" s="543"/>
      <c r="AB4944" s="542"/>
      <c r="AC4944" s="543"/>
      <c r="AD4944" s="542"/>
      <c r="AE4944" s="580"/>
      <c r="AF4944" s="584"/>
      <c r="AG4944" s="585"/>
      <c r="AH4944" s="595">
        <f>IF(AD4944=0,0,(AF4944/AD4944)*100)</f>
        <v>0</v>
      </c>
      <c r="AI4944" s="596"/>
      <c r="AJ4944" s="542"/>
      <c r="AK4944" s="580"/>
      <c r="AL4944" s="584"/>
      <c r="AM4944" s="585"/>
      <c r="AN4944" s="595">
        <f>IF(AJ4944=0,0,(AL4944/AJ4944)*100)</f>
        <v>0</v>
      </c>
      <c r="AO4944" s="596"/>
      <c r="AP4944" s="542"/>
      <c r="AQ4944" s="580"/>
      <c r="AR4944" s="584"/>
      <c r="AS4944" s="585"/>
      <c r="AT4944" s="595">
        <f>IF(AP4944=0,0,(AR4944/AP4944)*100)</f>
        <v>0</v>
      </c>
      <c r="AU4944" s="596"/>
      <c r="AV4944" s="599">
        <f>AD4944+AJ4944+AP4944</f>
        <v>0</v>
      </c>
      <c r="AW4944" s="600"/>
      <c r="AX4944" s="630">
        <f>AF4944+AL4944+AR4944</f>
        <v>0</v>
      </c>
      <c r="AY4944" s="631"/>
      <c r="AZ4944" s="595">
        <f>IF(AV4944=0,0,(AX4944/AV4944)*100)</f>
        <v>0</v>
      </c>
      <c r="BA4944" s="596"/>
      <c r="BB4944" s="542"/>
      <c r="BC4944" s="580"/>
      <c r="BD4944" s="584"/>
      <c r="BE4944" s="585"/>
      <c r="BF4944" s="595">
        <f>IF(BB4944=0,0,(BD4944/BB4944)*100)</f>
        <v>0</v>
      </c>
      <c r="BG4944" s="596"/>
      <c r="BH4944" s="599">
        <f>AV4944+BB4944</f>
        <v>0</v>
      </c>
      <c r="BI4944" s="600"/>
      <c r="BJ4944" s="630">
        <f>AX4944+BD4944</f>
        <v>0</v>
      </c>
      <c r="BK4944" s="631"/>
      <c r="BL4944" s="595">
        <f>IF(BH4944=0,0,(BJ4944/BH4944)*100)</f>
        <v>0</v>
      </c>
      <c r="BM4944" s="596"/>
      <c r="BN4944" s="656">
        <f>(AF4944*2)+(AL4944*2)+(AR4944*3)+BD4944</f>
        <v>0</v>
      </c>
      <c r="BO4944" s="657"/>
      <c r="BP4944" s="658"/>
      <c r="BQ4944" s="676">
        <f t="shared" ref="BQ4944" si="3488">IF(BS4944=0,0,50*BR4944/BS4944)</f>
        <v>0</v>
      </c>
      <c r="BR4944" s="662">
        <f>(BN4944*BU$11)+(N4944*BU$12)+(Z4944*BU$13)+(R4944*BU$14)+(X4944*BU$15)+(AB4944*BU$16)</f>
        <v>0</v>
      </c>
      <c r="BS4944" s="662">
        <f>((BB4944-BD4944)*BU$18)+((AV4944-AX4944)*BU$17)+(H4944*BU$19)+(P4944*BU$20)</f>
        <v>0</v>
      </c>
      <c r="BT4944" s="15"/>
      <c r="BU4944" s="15"/>
      <c r="BV4944" s="95"/>
    </row>
    <row r="4945" spans="1:77" ht="21.75" hidden="1" customHeight="1" x14ac:dyDescent="0.25">
      <c r="A4945" s="95"/>
      <c r="B4945" s="571"/>
      <c r="C4945" s="642" t="str">
        <f>IF(ROSTER!D$44="","",ROSTER!D$44)</f>
        <v/>
      </c>
      <c r="D4945" s="643"/>
      <c r="E4945" s="575"/>
      <c r="F4945" s="577"/>
      <c r="G4945" s="583"/>
      <c r="H4945" s="579"/>
      <c r="I4945" s="545"/>
      <c r="J4945" s="544"/>
      <c r="K4945" s="581"/>
      <c r="L4945" s="586"/>
      <c r="M4945" s="587"/>
      <c r="N4945" s="592"/>
      <c r="O4945" s="603"/>
      <c r="P4945" s="544"/>
      <c r="Q4945" s="581"/>
      <c r="R4945" s="586"/>
      <c r="S4945" s="587"/>
      <c r="T4945" s="592"/>
      <c r="U4945" s="603"/>
      <c r="V4945" s="311"/>
      <c r="W4945" s="311"/>
      <c r="X4945" s="579"/>
      <c r="Y4945" s="545"/>
      <c r="Z4945" s="544"/>
      <c r="AA4945" s="545"/>
      <c r="AB4945" s="544"/>
      <c r="AC4945" s="545"/>
      <c r="AD4945" s="544"/>
      <c r="AE4945" s="581"/>
      <c r="AF4945" s="586"/>
      <c r="AG4945" s="587"/>
      <c r="AH4945" s="626"/>
      <c r="AI4945" s="627"/>
      <c r="AJ4945" s="544"/>
      <c r="AK4945" s="581"/>
      <c r="AL4945" s="586"/>
      <c r="AM4945" s="587"/>
      <c r="AN4945" s="626"/>
      <c r="AO4945" s="627"/>
      <c r="AP4945" s="544"/>
      <c r="AQ4945" s="581"/>
      <c r="AR4945" s="586"/>
      <c r="AS4945" s="587"/>
      <c r="AT4945" s="626"/>
      <c r="AU4945" s="627"/>
      <c r="AV4945" s="628"/>
      <c r="AW4945" s="629"/>
      <c r="AX4945" s="632"/>
      <c r="AY4945" s="633"/>
      <c r="AZ4945" s="626"/>
      <c r="BA4945" s="627"/>
      <c r="BB4945" s="544"/>
      <c r="BC4945" s="581"/>
      <c r="BD4945" s="586"/>
      <c r="BE4945" s="587"/>
      <c r="BF4945" s="626"/>
      <c r="BG4945" s="627"/>
      <c r="BH4945" s="628"/>
      <c r="BI4945" s="629"/>
      <c r="BJ4945" s="632"/>
      <c r="BK4945" s="633"/>
      <c r="BL4945" s="626"/>
      <c r="BM4945" s="627"/>
      <c r="BN4945" s="678"/>
      <c r="BO4945" s="679"/>
      <c r="BP4945" s="680"/>
      <c r="BQ4945" s="677"/>
      <c r="BR4945" s="663"/>
      <c r="BS4945" s="663"/>
      <c r="BT4945" s="15"/>
      <c r="BU4945" s="15"/>
      <c r="BV4945" s="95"/>
    </row>
    <row r="4946" spans="1:77" ht="21.75" hidden="1" customHeight="1" x14ac:dyDescent="0.25">
      <c r="A4946" s="95"/>
      <c r="B4946" s="570" t="str">
        <f>IF(ROSTER!B$46="","",ROSTER!B$46)</f>
        <v/>
      </c>
      <c r="C4946" s="572" t="str">
        <f>IF(ROSTER!C$46="","",ROSTER!C$46)</f>
        <v/>
      </c>
      <c r="D4946" s="573"/>
      <c r="E4946" s="574"/>
      <c r="F4946" s="576">
        <f>IF(E4946="y",1,IF(E4946="S",1,0))</f>
        <v>0</v>
      </c>
      <c r="G4946" s="582">
        <f>IF(E4946="S",1,0)</f>
        <v>0</v>
      </c>
      <c r="H4946" s="578"/>
      <c r="I4946" s="543"/>
      <c r="J4946" s="542"/>
      <c r="K4946" s="580"/>
      <c r="L4946" s="584"/>
      <c r="M4946" s="585"/>
      <c r="N4946" s="588">
        <f>L4946+J4946</f>
        <v>0</v>
      </c>
      <c r="O4946" s="589"/>
      <c r="P4946" s="542"/>
      <c r="Q4946" s="580"/>
      <c r="R4946" s="584"/>
      <c r="S4946" s="585"/>
      <c r="T4946" s="588">
        <f>R4946-P4946</f>
        <v>0</v>
      </c>
      <c r="U4946" s="589"/>
      <c r="V4946" s="310"/>
      <c r="W4946" s="310"/>
      <c r="X4946" s="578"/>
      <c r="Y4946" s="543"/>
      <c r="Z4946" s="542"/>
      <c r="AA4946" s="543"/>
      <c r="AB4946" s="542"/>
      <c r="AC4946" s="543"/>
      <c r="AD4946" s="542"/>
      <c r="AE4946" s="580"/>
      <c r="AF4946" s="584"/>
      <c r="AG4946" s="585"/>
      <c r="AH4946" s="595">
        <f>IF(AD4946=0,0,(AF4946/AD4946)*100)</f>
        <v>0</v>
      </c>
      <c r="AI4946" s="596"/>
      <c r="AJ4946" s="542"/>
      <c r="AK4946" s="580"/>
      <c r="AL4946" s="584"/>
      <c r="AM4946" s="585"/>
      <c r="AN4946" s="595">
        <f>IF(AJ4946=0,0,(AL4946/AJ4946)*100)</f>
        <v>0</v>
      </c>
      <c r="AO4946" s="596"/>
      <c r="AP4946" s="542"/>
      <c r="AQ4946" s="580"/>
      <c r="AR4946" s="584"/>
      <c r="AS4946" s="585"/>
      <c r="AT4946" s="595">
        <f>IF(AP4946=0,0,(AR4946/AP4946)*100)</f>
        <v>0</v>
      </c>
      <c r="AU4946" s="596"/>
      <c r="AV4946" s="599">
        <f>AD4946+AJ4946+AP4946</f>
        <v>0</v>
      </c>
      <c r="AW4946" s="600"/>
      <c r="AX4946" s="630">
        <f>AF4946+AL4946+AR4946</f>
        <v>0</v>
      </c>
      <c r="AY4946" s="631"/>
      <c r="AZ4946" s="595">
        <f>IF(AV4946=0,0,(AX4946/AV4946)*100)</f>
        <v>0</v>
      </c>
      <c r="BA4946" s="596"/>
      <c r="BB4946" s="542"/>
      <c r="BC4946" s="580"/>
      <c r="BD4946" s="584"/>
      <c r="BE4946" s="585"/>
      <c r="BF4946" s="595">
        <f>IF(BB4946=0,0,(BD4946/BB4946)*100)</f>
        <v>0</v>
      </c>
      <c r="BG4946" s="596"/>
      <c r="BH4946" s="599">
        <f>AV4946+BB4946</f>
        <v>0</v>
      </c>
      <c r="BI4946" s="600"/>
      <c r="BJ4946" s="630">
        <f>AX4946+BD4946</f>
        <v>0</v>
      </c>
      <c r="BK4946" s="631"/>
      <c r="BL4946" s="595">
        <f>IF(BH4946=0,0,(BJ4946/BH4946)*100)</f>
        <v>0</v>
      </c>
      <c r="BM4946" s="596"/>
      <c r="BN4946" s="656">
        <f>(AF4946*2)+(AL4946*2)+(AR4946*3)+BD4946</f>
        <v>0</v>
      </c>
      <c r="BO4946" s="657"/>
      <c r="BP4946" s="658"/>
      <c r="BQ4946" s="676">
        <f t="shared" ref="BQ4946" si="3489">IF(BS4946=0,0,50*BR4946/BS4946)</f>
        <v>0</v>
      </c>
      <c r="BR4946" s="708">
        <f>(BN4946*BU$11)+(N4946*BU$12)+(Z4946*BU$13)+(R4946*BU$14)+(X4946*BU$15)+(AB4946*BU$16)</f>
        <v>0</v>
      </c>
      <c r="BS4946" s="662">
        <f>((BB4946-BD4946)*BU$18)+((AV4946-AX4946)*BU$17)+(H4946*BU$19)+(P4946*BU$20)</f>
        <v>0</v>
      </c>
      <c r="BT4946" s="15"/>
      <c r="BU4946" s="15"/>
      <c r="BV4946" s="95"/>
    </row>
    <row r="4947" spans="1:77" ht="22.5" hidden="1" customHeight="1" thickBot="1" x14ac:dyDescent="0.3">
      <c r="A4947" s="95"/>
      <c r="B4947" s="571"/>
      <c r="C4947" s="642" t="str">
        <f>IF(ROSTER!D$46="","",ROSTER!D$46)</f>
        <v/>
      </c>
      <c r="D4947" s="643"/>
      <c r="E4947" s="575"/>
      <c r="F4947" s="577"/>
      <c r="G4947" s="583"/>
      <c r="H4947" s="579"/>
      <c r="I4947" s="545"/>
      <c r="J4947" s="544"/>
      <c r="K4947" s="581"/>
      <c r="L4947" s="586"/>
      <c r="M4947" s="587"/>
      <c r="N4947" s="590"/>
      <c r="O4947" s="591"/>
      <c r="P4947" s="544"/>
      <c r="Q4947" s="581"/>
      <c r="R4947" s="586"/>
      <c r="S4947" s="587"/>
      <c r="T4947" s="592"/>
      <c r="U4947" s="603"/>
      <c r="V4947" s="311"/>
      <c r="W4947" s="311"/>
      <c r="X4947" s="579"/>
      <c r="Y4947" s="545"/>
      <c r="Z4947" s="544"/>
      <c r="AA4947" s="545"/>
      <c r="AB4947" s="544"/>
      <c r="AC4947" s="545"/>
      <c r="AD4947" s="544"/>
      <c r="AE4947" s="581"/>
      <c r="AF4947" s="586"/>
      <c r="AG4947" s="587"/>
      <c r="AH4947" s="597"/>
      <c r="AI4947" s="598"/>
      <c r="AJ4947" s="544"/>
      <c r="AK4947" s="581"/>
      <c r="AL4947" s="586"/>
      <c r="AM4947" s="587"/>
      <c r="AN4947" s="597"/>
      <c r="AO4947" s="598"/>
      <c r="AP4947" s="544"/>
      <c r="AQ4947" s="581"/>
      <c r="AR4947" s="586"/>
      <c r="AS4947" s="587"/>
      <c r="AT4947" s="597"/>
      <c r="AU4947" s="598"/>
      <c r="AV4947" s="601"/>
      <c r="AW4947" s="602"/>
      <c r="AX4947" s="701"/>
      <c r="AY4947" s="702"/>
      <c r="AZ4947" s="597"/>
      <c r="BA4947" s="598"/>
      <c r="BB4947" s="544"/>
      <c r="BC4947" s="581"/>
      <c r="BD4947" s="586"/>
      <c r="BE4947" s="587"/>
      <c r="BF4947" s="597"/>
      <c r="BG4947" s="598"/>
      <c r="BH4947" s="601"/>
      <c r="BI4947" s="602"/>
      <c r="BJ4947" s="701"/>
      <c r="BK4947" s="702"/>
      <c r="BL4947" s="597"/>
      <c r="BM4947" s="598"/>
      <c r="BN4947" s="659"/>
      <c r="BO4947" s="660"/>
      <c r="BP4947" s="661"/>
      <c r="BQ4947" s="682"/>
      <c r="BR4947" s="709"/>
      <c r="BS4947" s="663"/>
      <c r="BT4947" s="15"/>
      <c r="BU4947" s="15"/>
      <c r="BV4947" s="95"/>
    </row>
    <row r="4948" spans="1:77" s="21" customFormat="1" ht="33.4" hidden="1" customHeight="1" x14ac:dyDescent="0.45">
      <c r="A4948" s="98"/>
      <c r="B4948" s="612"/>
      <c r="C4948" s="613"/>
      <c r="D4948" s="613" t="s">
        <v>10</v>
      </c>
      <c r="E4948" s="616"/>
      <c r="F4948" s="279"/>
      <c r="G4948" s="279"/>
      <c r="H4948" s="517">
        <f>SUM(H4908:I4947)</f>
        <v>0</v>
      </c>
      <c r="I4948" s="618"/>
      <c r="J4948" s="517">
        <f>SUM(J4908:K4947)</f>
        <v>0</v>
      </c>
      <c r="K4948" s="618"/>
      <c r="L4948" s="620">
        <f>SUM(L4908:M4947)</f>
        <v>0</v>
      </c>
      <c r="M4948" s="621"/>
      <c r="N4948" s="548">
        <f>L4948+J4948</f>
        <v>0</v>
      </c>
      <c r="O4948" s="518"/>
      <c r="P4948" s="620">
        <f>SUM(P4908:Q4947)</f>
        <v>0</v>
      </c>
      <c r="Q4948" s="618"/>
      <c r="R4948" s="620">
        <f>SUM(R4908:S4947)</f>
        <v>0</v>
      </c>
      <c r="S4948" s="621"/>
      <c r="T4948" s="548">
        <f>R4948-P4948</f>
        <v>0</v>
      </c>
      <c r="U4948" s="518"/>
      <c r="V4948" s="312"/>
      <c r="W4948" s="312"/>
      <c r="X4948" s="620">
        <f>SUM(X4908:Y4947)</f>
        <v>0</v>
      </c>
      <c r="Y4948" s="621"/>
      <c r="Z4948" s="517">
        <f>SUM(Z4908:AA4947)</f>
        <v>0</v>
      </c>
      <c r="AA4948" s="518"/>
      <c r="AB4948" s="517">
        <f>SUM(AB4908:AC4947)</f>
        <v>0</v>
      </c>
      <c r="AC4948" s="518"/>
      <c r="AD4948" s="621">
        <f>SUM(AD4908:AE4947)</f>
        <v>0</v>
      </c>
      <c r="AE4948" s="618"/>
      <c r="AF4948" s="620">
        <f>SUM(AF4908:AG4947)</f>
        <v>0</v>
      </c>
      <c r="AG4948" s="621"/>
      <c r="AH4948" s="548">
        <f>IF(AD4948=0,0,(AF4948/AD4948)*100)</f>
        <v>0</v>
      </c>
      <c r="AI4948" s="518"/>
      <c r="AJ4948" s="620">
        <f>SUM(AJ4908:AK4947)</f>
        <v>0</v>
      </c>
      <c r="AK4948" s="618"/>
      <c r="AL4948" s="620">
        <f>SUM(AL4908:AM4947)</f>
        <v>0</v>
      </c>
      <c r="AM4948" s="621"/>
      <c r="AN4948" s="548">
        <f>IF(AJ4948=0,0,(AL4948/AJ4948)*100)</f>
        <v>0</v>
      </c>
      <c r="AO4948" s="518"/>
      <c r="AP4948" s="620">
        <f>SUM(AP4908:AQ4947)</f>
        <v>0</v>
      </c>
      <c r="AQ4948" s="618"/>
      <c r="AR4948" s="620">
        <f>SUM(AR4908:AS4947)</f>
        <v>0</v>
      </c>
      <c r="AS4948" s="621"/>
      <c r="AT4948" s="548">
        <f>IF(AP4948=0,0,(AR4948/AP4948)*100)</f>
        <v>0</v>
      </c>
      <c r="AU4948" s="518"/>
      <c r="AV4948" s="517">
        <f>AD4948+AJ4948+AP4948</f>
        <v>0</v>
      </c>
      <c r="AW4948" s="618"/>
      <c r="AX4948" s="620">
        <f>AF4948+AL4948+AR4948</f>
        <v>0</v>
      </c>
      <c r="AY4948" s="624"/>
      <c r="AZ4948" s="548">
        <f>IF(AV4948=0,0,(AX4948/AV4948)*100)</f>
        <v>0</v>
      </c>
      <c r="BA4948" s="518"/>
      <c r="BB4948" s="620">
        <f>SUM(BB4908:BC4947)</f>
        <v>0</v>
      </c>
      <c r="BC4948" s="618"/>
      <c r="BD4948" s="620">
        <f>SUM(BD4908:BE4947)</f>
        <v>0</v>
      </c>
      <c r="BE4948" s="621"/>
      <c r="BF4948" s="548">
        <f>IF(BB4948=0,0,(BD4948/BB4948)*100)</f>
        <v>0</v>
      </c>
      <c r="BG4948" s="518"/>
      <c r="BH4948" s="517">
        <f>AV4948+BB4948</f>
        <v>0</v>
      </c>
      <c r="BI4948" s="618"/>
      <c r="BJ4948" s="620">
        <f>AX4948+BD4948</f>
        <v>0</v>
      </c>
      <c r="BK4948" s="624"/>
      <c r="BL4948" s="548">
        <f>IF(BH4948=0,0,(BJ4948/BH4948)*100)</f>
        <v>0</v>
      </c>
      <c r="BM4948" s="664"/>
      <c r="BN4948" s="666">
        <f>SUM(BN4908:BP4947)</f>
        <v>0</v>
      </c>
      <c r="BO4948" s="667"/>
      <c r="BP4948" s="668"/>
      <c r="BQ4948" s="681">
        <f>SUM(BQ4908:BQ4947)</f>
        <v>0</v>
      </c>
      <c r="BR4948" s="685">
        <f>(BN4948*BU$11)+(N4948*BU$12)+(Z4948*BU$13)+(R4948*BU$14)+(X4948*BU$15)+(AB4948*BU$16)</f>
        <v>0</v>
      </c>
      <c r="BS4948" s="683">
        <f>((BB4948-BD4948)*BU$18)+((AV4948-AX4948)*BU$17)+(H4948*BU$19)+(P4948*BU$20)</f>
        <v>0</v>
      </c>
      <c r="BT4948" s="20"/>
      <c r="BU4948" s="20"/>
      <c r="BV4948" s="98"/>
    </row>
    <row r="4949" spans="1:77" s="21" customFormat="1" ht="33.950000000000003" hidden="1" customHeight="1" thickBot="1" x14ac:dyDescent="0.5">
      <c r="A4949" s="98"/>
      <c r="B4949" s="614"/>
      <c r="C4949" s="615"/>
      <c r="D4949" s="615"/>
      <c r="E4949" s="617"/>
      <c r="F4949" s="280"/>
      <c r="G4949" s="280"/>
      <c r="H4949" s="519"/>
      <c r="I4949" s="619"/>
      <c r="J4949" s="519"/>
      <c r="K4949" s="619"/>
      <c r="L4949" s="622"/>
      <c r="M4949" s="623"/>
      <c r="N4949" s="549"/>
      <c r="O4949" s="520"/>
      <c r="P4949" s="622"/>
      <c r="Q4949" s="619"/>
      <c r="R4949" s="622"/>
      <c r="S4949" s="623"/>
      <c r="T4949" s="549"/>
      <c r="U4949" s="520"/>
      <c r="V4949" s="313"/>
      <c r="W4949" s="313"/>
      <c r="X4949" s="622"/>
      <c r="Y4949" s="623"/>
      <c r="Z4949" s="519"/>
      <c r="AA4949" s="520"/>
      <c r="AB4949" s="519"/>
      <c r="AC4949" s="520"/>
      <c r="AD4949" s="623"/>
      <c r="AE4949" s="619"/>
      <c r="AF4949" s="622"/>
      <c r="AG4949" s="623"/>
      <c r="AH4949" s="549"/>
      <c r="AI4949" s="520"/>
      <c r="AJ4949" s="622"/>
      <c r="AK4949" s="619"/>
      <c r="AL4949" s="622"/>
      <c r="AM4949" s="623"/>
      <c r="AN4949" s="549"/>
      <c r="AO4949" s="520"/>
      <c r="AP4949" s="622"/>
      <c r="AQ4949" s="619"/>
      <c r="AR4949" s="622"/>
      <c r="AS4949" s="623"/>
      <c r="AT4949" s="549"/>
      <c r="AU4949" s="520"/>
      <c r="AV4949" s="519"/>
      <c r="AW4949" s="619"/>
      <c r="AX4949" s="622"/>
      <c r="AY4949" s="625"/>
      <c r="AZ4949" s="549"/>
      <c r="BA4949" s="520"/>
      <c r="BB4949" s="622"/>
      <c r="BC4949" s="619"/>
      <c r="BD4949" s="622"/>
      <c r="BE4949" s="623"/>
      <c r="BF4949" s="549"/>
      <c r="BG4949" s="520"/>
      <c r="BH4949" s="519"/>
      <c r="BI4949" s="619"/>
      <c r="BJ4949" s="622"/>
      <c r="BK4949" s="625"/>
      <c r="BL4949" s="549"/>
      <c r="BM4949" s="665"/>
      <c r="BN4949" s="669"/>
      <c r="BO4949" s="670"/>
      <c r="BP4949" s="671"/>
      <c r="BQ4949" s="682"/>
      <c r="BR4949" s="686"/>
      <c r="BS4949" s="684"/>
      <c r="BT4949" s="20"/>
      <c r="BU4949" s="20"/>
      <c r="BV4949" s="98"/>
    </row>
    <row r="4950" spans="1:77" s="21" customFormat="1" ht="33" hidden="1" customHeight="1" thickBot="1" x14ac:dyDescent="0.5">
      <c r="A4950" s="98"/>
      <c r="B4950" s="612"/>
      <c r="C4950" s="613"/>
      <c r="D4950" s="613" t="s">
        <v>13</v>
      </c>
      <c r="E4950" s="616"/>
      <c r="F4950" s="281"/>
      <c r="G4950" s="282"/>
      <c r="H4950" s="528"/>
      <c r="I4950" s="636"/>
      <c r="J4950" s="528"/>
      <c r="K4950" s="636"/>
      <c r="L4950" s="638"/>
      <c r="M4950" s="639"/>
      <c r="N4950" s="548">
        <f>J4950+L4950</f>
        <v>0</v>
      </c>
      <c r="O4950" s="518"/>
      <c r="P4950" s="638"/>
      <c r="Q4950" s="636"/>
      <c r="R4950" s="638"/>
      <c r="S4950" s="639"/>
      <c r="T4950" s="548">
        <f>R4950-P4950</f>
        <v>0</v>
      </c>
      <c r="U4950" s="518"/>
      <c r="V4950" s="312"/>
      <c r="W4950" s="312"/>
      <c r="X4950" s="638"/>
      <c r="Y4950" s="639"/>
      <c r="Z4950" s="528"/>
      <c r="AA4950" s="529"/>
      <c r="AB4950" s="528"/>
      <c r="AC4950" s="529"/>
      <c r="AD4950" s="639"/>
      <c r="AE4950" s="636"/>
      <c r="AF4950" s="638"/>
      <c r="AG4950" s="639"/>
      <c r="AH4950" s="548">
        <f>IF(AD4950=0,0,(AF4950/AD4950)*100)</f>
        <v>0</v>
      </c>
      <c r="AI4950" s="518"/>
      <c r="AJ4950" s="638"/>
      <c r="AK4950" s="636"/>
      <c r="AL4950" s="638"/>
      <c r="AM4950" s="639"/>
      <c r="AN4950" s="548">
        <f>IF(AJ4950=0,0,(AL4950/AJ4950)*100)</f>
        <v>0</v>
      </c>
      <c r="AO4950" s="518"/>
      <c r="AP4950" s="638"/>
      <c r="AQ4950" s="636"/>
      <c r="AR4950" s="638"/>
      <c r="AS4950" s="639"/>
      <c r="AT4950" s="548">
        <f>IF(AP4950=0,0,(AR4950/AP4950)*100)</f>
        <v>0</v>
      </c>
      <c r="AU4950" s="518"/>
      <c r="AV4950" s="517">
        <f>AD4950+AJ4950+AP4950</f>
        <v>0</v>
      </c>
      <c r="AW4950" s="618"/>
      <c r="AX4950" s="620">
        <f>AF4950+AL4950+AR4950</f>
        <v>0</v>
      </c>
      <c r="AY4950" s="624"/>
      <c r="AZ4950" s="548">
        <f>IF(AV4950=0,0,(AX4950/AV4950)*100)</f>
        <v>0</v>
      </c>
      <c r="BA4950" s="518"/>
      <c r="BB4950" s="638"/>
      <c r="BC4950" s="636"/>
      <c r="BD4950" s="638"/>
      <c r="BE4950" s="639"/>
      <c r="BF4950" s="548">
        <f>IF(BB4950=0,0,(BD4950/BB4950)*100)</f>
        <v>0</v>
      </c>
      <c r="BG4950" s="518"/>
      <c r="BH4950" s="517">
        <f>AV4950+BB4950</f>
        <v>0</v>
      </c>
      <c r="BI4950" s="618"/>
      <c r="BJ4950" s="620">
        <f>AX4950+BD4950</f>
        <v>0</v>
      </c>
      <c r="BK4950" s="624"/>
      <c r="BL4950" s="548">
        <f>IF(BH4950=0,0,(BJ4950/BH4950)*100)</f>
        <v>0</v>
      </c>
      <c r="BM4950" s="664"/>
      <c r="BN4950" s="666">
        <f>(AF4950*2)+(AL4950*2)+(AR4950*3)+BD4950</f>
        <v>0</v>
      </c>
      <c r="BO4950" s="667"/>
      <c r="BP4950" s="668"/>
      <c r="BQ4950" s="672"/>
      <c r="BR4950" s="283"/>
      <c r="BS4950" s="284"/>
      <c r="BT4950" s="20"/>
      <c r="BU4950" s="20"/>
      <c r="BV4950" s="98"/>
    </row>
    <row r="4951" spans="1:77" s="21" customFormat="1" ht="33.75" hidden="1" customHeight="1" thickBot="1" x14ac:dyDescent="0.5">
      <c r="A4951" s="98"/>
      <c r="B4951" s="285"/>
      <c r="C4951" s="286"/>
      <c r="D4951" s="634"/>
      <c r="E4951" s="635"/>
      <c r="F4951" s="287"/>
      <c r="G4951" s="287"/>
      <c r="H4951" s="530"/>
      <c r="I4951" s="637"/>
      <c r="J4951" s="530"/>
      <c r="K4951" s="637"/>
      <c r="L4951" s="640"/>
      <c r="M4951" s="641"/>
      <c r="N4951" s="549"/>
      <c r="O4951" s="520"/>
      <c r="P4951" s="640"/>
      <c r="Q4951" s="637"/>
      <c r="R4951" s="640"/>
      <c r="S4951" s="641"/>
      <c r="T4951" s="549"/>
      <c r="U4951" s="520"/>
      <c r="V4951" s="313"/>
      <c r="W4951" s="313"/>
      <c r="X4951" s="640"/>
      <c r="Y4951" s="641"/>
      <c r="Z4951" s="530"/>
      <c r="AA4951" s="531"/>
      <c r="AB4951" s="530"/>
      <c r="AC4951" s="531"/>
      <c r="AD4951" s="641"/>
      <c r="AE4951" s="637"/>
      <c r="AF4951" s="640"/>
      <c r="AG4951" s="641"/>
      <c r="AH4951" s="549"/>
      <c r="AI4951" s="520"/>
      <c r="AJ4951" s="640"/>
      <c r="AK4951" s="637"/>
      <c r="AL4951" s="640"/>
      <c r="AM4951" s="641"/>
      <c r="AN4951" s="549"/>
      <c r="AO4951" s="520"/>
      <c r="AP4951" s="640"/>
      <c r="AQ4951" s="637"/>
      <c r="AR4951" s="640"/>
      <c r="AS4951" s="641"/>
      <c r="AT4951" s="549"/>
      <c r="AU4951" s="520"/>
      <c r="AV4951" s="519"/>
      <c r="AW4951" s="619"/>
      <c r="AX4951" s="622"/>
      <c r="AY4951" s="625"/>
      <c r="AZ4951" s="549"/>
      <c r="BA4951" s="520"/>
      <c r="BB4951" s="640"/>
      <c r="BC4951" s="637"/>
      <c r="BD4951" s="640"/>
      <c r="BE4951" s="641"/>
      <c r="BF4951" s="549"/>
      <c r="BG4951" s="520"/>
      <c r="BH4951" s="519"/>
      <c r="BI4951" s="619"/>
      <c r="BJ4951" s="622"/>
      <c r="BK4951" s="625"/>
      <c r="BL4951" s="549"/>
      <c r="BM4951" s="665"/>
      <c r="BN4951" s="669"/>
      <c r="BO4951" s="670"/>
      <c r="BP4951" s="671"/>
      <c r="BQ4951" s="673"/>
      <c r="BR4951" s="79"/>
      <c r="BS4951" s="79"/>
      <c r="BT4951" s="20"/>
      <c r="BU4951" s="20"/>
      <c r="BV4951" s="98"/>
    </row>
    <row r="4952" spans="1:77" ht="16.5" hidden="1" customHeight="1" thickTop="1" thickBot="1" x14ac:dyDescent="0.5">
      <c r="A4952" s="95"/>
      <c r="B4952" s="288"/>
      <c r="C4952" s="70"/>
      <c r="D4952" s="70"/>
      <c r="E4952" s="70"/>
      <c r="F4952" s="70"/>
      <c r="G4952" s="70"/>
      <c r="H4952" s="70"/>
      <c r="I4952" s="70"/>
      <c r="J4952" s="70"/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289"/>
      <c r="AI4952" s="289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89"/>
      <c r="BR4952" s="674">
        <f>IF((J4948+L4950)=0,0,(J4948/(J4948+L4950)*100)%)</f>
        <v>0</v>
      </c>
      <c r="BS4952" s="675"/>
      <c r="BT4952" s="674">
        <f>IF((L4948+J4950)=0,0,(L4948/(L4948+J4950)*100)%)</f>
        <v>0</v>
      </c>
      <c r="BU4952" s="675"/>
      <c r="BV4952" s="95"/>
    </row>
    <row r="4953" spans="1:77" s="23" customFormat="1" ht="79.5" hidden="1" customHeight="1" thickTop="1" thickBot="1" x14ac:dyDescent="0.55000000000000004">
      <c r="A4953" s="99"/>
      <c r="B4953" s="565" t="s">
        <v>64</v>
      </c>
      <c r="C4953" s="566"/>
      <c r="D4953" s="532" t="s">
        <v>54</v>
      </c>
      <c r="E4953" s="532"/>
      <c r="F4953" s="532"/>
      <c r="G4953" s="654"/>
      <c r="H4953" s="533"/>
      <c r="I4953" s="534"/>
      <c r="J4953" s="535"/>
      <c r="K4953" s="290"/>
      <c r="L4953" s="533"/>
      <c r="M4953" s="534"/>
      <c r="N4953" s="535"/>
      <c r="O4953" s="536" t="s">
        <v>47</v>
      </c>
      <c r="P4953" s="537"/>
      <c r="Q4953" s="537"/>
      <c r="R4953" s="537"/>
      <c r="S4953" s="533"/>
      <c r="T4953" s="534"/>
      <c r="U4953" s="535"/>
      <c r="V4953" s="314"/>
      <c r="W4953" s="314"/>
      <c r="X4953" s="290"/>
      <c r="Y4953" s="533"/>
      <c r="Z4953" s="534"/>
      <c r="AA4953" s="535"/>
      <c r="AB4953" s="536" t="s">
        <v>49</v>
      </c>
      <c r="AC4953" s="537"/>
      <c r="AD4953" s="537"/>
      <c r="AE4953" s="538"/>
      <c r="AF4953" s="533"/>
      <c r="AG4953" s="534"/>
      <c r="AH4953" s="535"/>
      <c r="AI4953" s="290"/>
      <c r="AJ4953" s="533"/>
      <c r="AK4953" s="534"/>
      <c r="AL4953" s="535"/>
      <c r="AM4953" s="536" t="s">
        <v>53</v>
      </c>
      <c r="AN4953" s="537"/>
      <c r="AO4953" s="537"/>
      <c r="AP4953" s="538"/>
      <c r="AQ4953" s="533"/>
      <c r="AR4953" s="534"/>
      <c r="AS4953" s="535"/>
      <c r="AT4953" s="72"/>
      <c r="AU4953" s="533"/>
      <c r="AV4953" s="534"/>
      <c r="AW4953" s="535"/>
      <c r="AX4953" s="291"/>
      <c r="AY4953" s="291"/>
      <c r="AZ4953" s="291"/>
      <c r="BA4953" s="291"/>
      <c r="BB4953" s="567" t="s">
        <v>20</v>
      </c>
      <c r="BC4953" s="567"/>
      <c r="BD4953" s="567"/>
      <c r="BE4953" s="567"/>
      <c r="BF4953" s="568"/>
      <c r="BG4953" s="539">
        <f>BN4948</f>
        <v>0</v>
      </c>
      <c r="BH4953" s="540"/>
      <c r="BI4953" s="541"/>
      <c r="BJ4953" s="292"/>
      <c r="BK4953" s="539">
        <f>BN4950</f>
        <v>0</v>
      </c>
      <c r="BL4953" s="540"/>
      <c r="BM4953" s="541"/>
      <c r="BN4953" s="73"/>
      <c r="BO4953" s="73"/>
      <c r="BP4953" s="73"/>
      <c r="BQ4953" s="90"/>
      <c r="BR4953" s="24"/>
      <c r="BS4953" s="24"/>
      <c r="BT4953" s="22"/>
      <c r="BU4953" s="22"/>
      <c r="BV4953" s="99"/>
    </row>
    <row r="4954" spans="1:77" ht="15.6" hidden="1" customHeight="1" thickTop="1" thickBot="1" x14ac:dyDescent="0.55000000000000004">
      <c r="A4954" s="95"/>
      <c r="B4954" s="293"/>
      <c r="C4954" s="67"/>
      <c r="D4954" s="294"/>
      <c r="E4954" s="294"/>
      <c r="F4954" s="295"/>
      <c r="G4954" s="295"/>
      <c r="H4954" s="296"/>
      <c r="I4954" s="296"/>
      <c r="J4954" s="296"/>
      <c r="K4954" s="296"/>
      <c r="L4954" s="296"/>
      <c r="M4954" s="296"/>
      <c r="N4954" s="296"/>
      <c r="O4954" s="295"/>
      <c r="P4954" s="295"/>
      <c r="Q4954" s="295"/>
      <c r="R4954" s="295"/>
      <c r="S4954" s="296"/>
      <c r="T4954" s="296"/>
      <c r="U4954" s="296"/>
      <c r="V4954" s="296"/>
      <c r="W4954" s="296"/>
      <c r="X4954" s="297"/>
      <c r="Y4954" s="296"/>
      <c r="Z4954" s="296"/>
      <c r="AA4954" s="296"/>
      <c r="AB4954" s="295"/>
      <c r="AC4954" s="295"/>
      <c r="AD4954" s="295"/>
      <c r="AE4954" s="295"/>
      <c r="AF4954" s="296"/>
      <c r="AG4954" s="296"/>
      <c r="AH4954" s="296"/>
      <c r="AI4954" s="296"/>
      <c r="AJ4954" s="297"/>
      <c r="AK4954" s="297"/>
      <c r="AL4954" s="296"/>
      <c r="AM4954" s="295"/>
      <c r="AN4954" s="295"/>
      <c r="AO4954" s="295"/>
      <c r="AP4954" s="295"/>
      <c r="AQ4954" s="296"/>
      <c r="AR4954" s="296"/>
      <c r="AS4954" s="296"/>
      <c r="AT4954" s="296"/>
      <c r="AU4954" s="296"/>
      <c r="AV4954" s="72"/>
      <c r="AW4954" s="72"/>
      <c r="AX4954" s="74"/>
      <c r="AY4954" s="74"/>
      <c r="AZ4954" s="74"/>
      <c r="BA4954" s="74"/>
      <c r="BB4954" s="295"/>
      <c r="BC4954" s="298"/>
      <c r="BD4954" s="298"/>
      <c r="BE4954" s="299"/>
      <c r="BF4954" s="300"/>
      <c r="BG4954" s="301"/>
      <c r="BH4954" s="301"/>
      <c r="BI4954" s="72"/>
      <c r="BJ4954" s="302"/>
      <c r="BK4954" s="303"/>
      <c r="BL4954" s="303"/>
      <c r="BM4954" s="72"/>
      <c r="BN4954" s="74"/>
      <c r="BO4954" s="74"/>
      <c r="BP4954" s="74"/>
      <c r="BQ4954" s="91"/>
      <c r="BR4954" s="25"/>
      <c r="BS4954" s="25"/>
      <c r="BT4954" s="15"/>
      <c r="BU4954" s="15"/>
      <c r="BV4954" s="95"/>
    </row>
    <row r="4955" spans="1:77" s="23" customFormat="1" ht="79.5" hidden="1" customHeight="1" thickTop="1" thickBot="1" x14ac:dyDescent="0.55000000000000004">
      <c r="A4955" s="99"/>
      <c r="B4955" s="569" t="s">
        <v>46</v>
      </c>
      <c r="C4955" s="567"/>
      <c r="D4955" s="532" t="s">
        <v>55</v>
      </c>
      <c r="E4955" s="532"/>
      <c r="F4955" s="532"/>
      <c r="G4955" s="654"/>
      <c r="H4955" s="539">
        <f>H4953</f>
        <v>0</v>
      </c>
      <c r="I4955" s="540"/>
      <c r="J4955" s="541"/>
      <c r="K4955" s="290"/>
      <c r="L4955" s="539">
        <f>L4953</f>
        <v>0</v>
      </c>
      <c r="M4955" s="540"/>
      <c r="N4955" s="541"/>
      <c r="O4955" s="536" t="s">
        <v>51</v>
      </c>
      <c r="P4955" s="537"/>
      <c r="Q4955" s="537"/>
      <c r="R4955" s="537"/>
      <c r="S4955" s="539">
        <f>S4953-H4953</f>
        <v>0</v>
      </c>
      <c r="T4955" s="540"/>
      <c r="U4955" s="541"/>
      <c r="V4955" s="315"/>
      <c r="W4955" s="315"/>
      <c r="X4955" s="290"/>
      <c r="Y4955" s="539">
        <f>Y4953-L4953</f>
        <v>0</v>
      </c>
      <c r="Z4955" s="540"/>
      <c r="AA4955" s="541"/>
      <c r="AB4955" s="536" t="s">
        <v>50</v>
      </c>
      <c r="AC4955" s="537"/>
      <c r="AD4955" s="537"/>
      <c r="AE4955" s="538"/>
      <c r="AF4955" s="539">
        <f>AF4953-S4953</f>
        <v>0</v>
      </c>
      <c r="AG4955" s="540"/>
      <c r="AH4955" s="541"/>
      <c r="AI4955" s="290"/>
      <c r="AJ4955" s="539">
        <f>AJ4953-Y4953</f>
        <v>0</v>
      </c>
      <c r="AK4955" s="540"/>
      <c r="AL4955" s="541"/>
      <c r="AM4955" s="536" t="s">
        <v>52</v>
      </c>
      <c r="AN4955" s="537"/>
      <c r="AO4955" s="537"/>
      <c r="AP4955" s="538"/>
      <c r="AQ4955" s="539">
        <f>AQ4953-AF4953</f>
        <v>0</v>
      </c>
      <c r="AR4955" s="540"/>
      <c r="AS4955" s="541"/>
      <c r="AT4955" s="72"/>
      <c r="AU4955" s="539">
        <f>AU4953-AJ4953</f>
        <v>0</v>
      </c>
      <c r="AV4955" s="540"/>
      <c r="AW4955" s="541"/>
      <c r="AX4955" s="291"/>
      <c r="AY4955" s="291"/>
      <c r="AZ4955" s="291"/>
      <c r="BA4955" s="291"/>
      <c r="BB4955" s="567" t="s">
        <v>45</v>
      </c>
      <c r="BC4955" s="567"/>
      <c r="BD4955" s="567"/>
      <c r="BE4955" s="567"/>
      <c r="BF4955" s="568"/>
      <c r="BG4955" s="539">
        <f>BG4953-AQ4953</f>
        <v>0</v>
      </c>
      <c r="BH4955" s="540"/>
      <c r="BI4955" s="541"/>
      <c r="BJ4955" s="304"/>
      <c r="BK4955" s="539">
        <f>BK4953-AU4953</f>
        <v>0</v>
      </c>
      <c r="BL4955" s="540"/>
      <c r="BM4955" s="541"/>
      <c r="BN4955" s="73"/>
      <c r="BO4955" s="73"/>
      <c r="BP4955" s="73"/>
      <c r="BQ4955" s="90"/>
      <c r="BR4955" s="24"/>
      <c r="BS4955" s="24"/>
      <c r="BT4955" s="22"/>
      <c r="BU4955" s="22"/>
      <c r="BV4955" s="99"/>
      <c r="BY4955" s="21"/>
    </row>
    <row r="4956" spans="1:77" ht="18.75" hidden="1" customHeight="1" thickTop="1" thickBot="1" x14ac:dyDescent="0.5">
      <c r="A4956" s="95"/>
      <c r="B4956" s="305"/>
      <c r="C4956" s="71"/>
      <c r="D4956" s="71"/>
      <c r="E4956" s="71"/>
      <c r="F4956" s="92"/>
      <c r="G4956" s="92"/>
      <c r="H4956" s="71"/>
      <c r="I4956" s="71"/>
      <c r="J4956" s="71"/>
      <c r="K4956" s="71"/>
      <c r="L4956" s="71"/>
      <c r="M4956" s="71"/>
      <c r="N4956" s="71"/>
      <c r="O4956" s="71"/>
      <c r="P4956" s="71"/>
      <c r="Q4956" s="71"/>
      <c r="R4956" s="71"/>
      <c r="S4956" s="71"/>
      <c r="T4956" s="71"/>
      <c r="U4956" s="71"/>
      <c r="V4956" s="71"/>
      <c r="W4956" s="71"/>
      <c r="X4956" s="71"/>
      <c r="Y4956" s="71"/>
      <c r="Z4956" s="71"/>
      <c r="AA4956" s="71"/>
      <c r="AB4956" s="71"/>
      <c r="AC4956" s="71"/>
      <c r="AD4956" s="71"/>
      <c r="AE4956" s="71"/>
      <c r="AF4956" s="71"/>
      <c r="AG4956" s="71"/>
      <c r="AH4956" s="306"/>
      <c r="AI4956" s="306"/>
      <c r="AJ4956" s="71"/>
      <c r="AK4956" s="71"/>
      <c r="AL4956" s="71"/>
      <c r="AM4956" s="71"/>
      <c r="AN4956" s="71"/>
      <c r="AO4956" s="71"/>
      <c r="AP4956" s="71"/>
      <c r="AQ4956" s="71"/>
      <c r="AR4956" s="71"/>
      <c r="AS4956" s="71"/>
      <c r="AT4956" s="71"/>
      <c r="AU4956" s="71"/>
      <c r="AV4956" s="71"/>
      <c r="AW4956" s="71"/>
      <c r="AX4956" s="71"/>
      <c r="AY4956" s="71"/>
      <c r="AZ4956" s="71"/>
      <c r="BA4956" s="71"/>
      <c r="BB4956" s="71"/>
      <c r="BC4956" s="703" t="s">
        <v>153</v>
      </c>
      <c r="BD4956" s="703"/>
      <c r="BE4956" s="703"/>
      <c r="BF4956" s="703"/>
      <c r="BG4956" s="703"/>
      <c r="BH4956" s="703"/>
      <c r="BI4956" s="703"/>
      <c r="BJ4956" s="703"/>
      <c r="BK4956" s="703"/>
      <c r="BL4956" s="703"/>
      <c r="BM4956" s="703"/>
      <c r="BN4956" s="703"/>
      <c r="BO4956" s="703"/>
      <c r="BP4956" s="703"/>
      <c r="BQ4956" s="318"/>
      <c r="BR4956" s="319"/>
      <c r="BS4956" s="319"/>
      <c r="BT4956" s="15"/>
      <c r="BU4956" s="15"/>
      <c r="BV4956" s="95"/>
    </row>
    <row r="4957" spans="1:77" s="93" customFormat="1" ht="13.5" hidden="1" customHeight="1" thickTop="1" x14ac:dyDescent="0.45">
      <c r="A4957" s="95"/>
      <c r="B4957" s="99"/>
      <c r="C4957" s="95"/>
      <c r="D4957" s="95"/>
      <c r="E4957" s="95"/>
      <c r="F4957" s="96"/>
      <c r="G4957" s="96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254"/>
      <c r="AI4957" s="254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5"/>
      <c r="BL4957" s="95"/>
      <c r="BM4957" s="95"/>
      <c r="BN4957" s="95"/>
      <c r="BO4957" s="95"/>
      <c r="BP4957" s="95"/>
      <c r="BQ4957" s="97"/>
      <c r="BR4957" s="97"/>
      <c r="BS4957" s="97"/>
      <c r="BT4957" s="95"/>
      <c r="BU4957" s="95"/>
      <c r="BV4957" s="95"/>
    </row>
    <row r="4958" spans="1:77" s="17" customFormat="1" ht="33.75" hidden="1" x14ac:dyDescent="0.5">
      <c r="A4958" s="255"/>
      <c r="B4958" s="604" t="s">
        <v>9</v>
      </c>
      <c r="C4958" s="604"/>
      <c r="D4958" s="604"/>
      <c r="E4958" s="604"/>
      <c r="F4958" s="604"/>
      <c r="G4958" s="604"/>
      <c r="H4958" s="604"/>
      <c r="I4958" s="604"/>
      <c r="J4958" s="604"/>
      <c r="K4958" s="604"/>
      <c r="L4958" s="604"/>
      <c r="M4958" s="604"/>
      <c r="N4958" s="604"/>
      <c r="O4958" s="604"/>
      <c r="P4958" s="604"/>
      <c r="Q4958" s="604"/>
      <c r="R4958" s="604"/>
      <c r="S4958" s="604"/>
      <c r="T4958" s="604"/>
      <c r="U4958" s="604"/>
      <c r="V4958" s="604"/>
      <c r="W4958" s="604"/>
      <c r="X4958" s="604"/>
      <c r="Y4958" s="604"/>
      <c r="Z4958" s="604"/>
      <c r="AA4958" s="604"/>
      <c r="AB4958" s="604"/>
      <c r="AC4958" s="604"/>
      <c r="AD4958" s="604"/>
      <c r="AE4958" s="604"/>
      <c r="AF4958" s="604"/>
      <c r="AG4958" s="604"/>
      <c r="AH4958" s="604"/>
      <c r="AI4958" s="604"/>
      <c r="AJ4958" s="604"/>
      <c r="AK4958" s="604"/>
      <c r="AL4958" s="604"/>
      <c r="AM4958" s="604"/>
      <c r="AN4958" s="604"/>
      <c r="AO4958" s="604"/>
      <c r="AP4958" s="604"/>
      <c r="AQ4958" s="604"/>
      <c r="AR4958" s="604"/>
      <c r="AS4958" s="604"/>
      <c r="AT4958" s="604"/>
      <c r="AU4958" s="604"/>
      <c r="AV4958" s="604"/>
      <c r="AW4958" s="604"/>
      <c r="AX4958" s="604"/>
      <c r="AY4958" s="604"/>
      <c r="AZ4958" s="604"/>
      <c r="BA4958" s="604"/>
      <c r="BB4958" s="604"/>
      <c r="BC4958" s="604"/>
      <c r="BD4958" s="604"/>
      <c r="BE4958" s="604"/>
      <c r="BF4958" s="604"/>
      <c r="BG4958" s="604"/>
      <c r="BH4958" s="604"/>
      <c r="BI4958" s="604"/>
      <c r="BJ4958" s="604"/>
      <c r="BK4958" s="604"/>
      <c r="BL4958" s="604"/>
      <c r="BM4958" s="604"/>
      <c r="BN4958" s="604"/>
      <c r="BO4958" s="604"/>
      <c r="BP4958" s="604"/>
      <c r="BQ4958" s="256"/>
      <c r="BR4958" s="256"/>
      <c r="BS4958" s="256"/>
      <c r="BT4958" s="257"/>
      <c r="BU4958" s="257"/>
      <c r="BV4958" s="255"/>
    </row>
    <row r="4959" spans="1:77" ht="10.9" hidden="1" customHeight="1" x14ac:dyDescent="0.45">
      <c r="A4959" s="95"/>
      <c r="B4959" s="258"/>
      <c r="C4959" s="62"/>
      <c r="D4959" s="62"/>
      <c r="E4959" s="62"/>
      <c r="F4959" s="63"/>
      <c r="G4959" s="63"/>
      <c r="H4959" s="62"/>
      <c r="I4959" s="62"/>
      <c r="J4959" s="62"/>
      <c r="K4959" s="62"/>
      <c r="L4959" s="62"/>
      <c r="M4959" s="62"/>
      <c r="N4959" s="62"/>
      <c r="O4959" s="62"/>
      <c r="P4959" s="62"/>
      <c r="Q4959" s="62"/>
      <c r="R4959" s="62"/>
      <c r="S4959" s="62"/>
      <c r="T4959" s="62"/>
      <c r="U4959" s="62"/>
      <c r="V4959" s="62"/>
      <c r="W4959" s="62"/>
      <c r="X4959" s="62"/>
      <c r="Y4959" s="62"/>
      <c r="Z4959" s="62"/>
      <c r="AA4959" s="62"/>
      <c r="AB4959" s="62"/>
      <c r="AC4959" s="62"/>
      <c r="AD4959" s="62"/>
      <c r="AE4959" s="62"/>
      <c r="AF4959" s="62"/>
      <c r="AG4959" s="62"/>
      <c r="AH4959" s="259"/>
      <c r="AI4959" s="259"/>
      <c r="AJ4959" s="62"/>
      <c r="AK4959" s="62"/>
      <c r="AL4959" s="62"/>
      <c r="AM4959" s="62"/>
      <c r="AN4959" s="62"/>
      <c r="AO4959" s="62"/>
      <c r="AP4959" s="62"/>
      <c r="AQ4959" s="62"/>
      <c r="AR4959" s="62"/>
      <c r="AS4959" s="62"/>
      <c r="AT4959" s="62"/>
      <c r="AU4959" s="62"/>
      <c r="AV4959" s="62"/>
      <c r="AW4959" s="62"/>
      <c r="AX4959" s="62"/>
      <c r="AY4959" s="62"/>
      <c r="AZ4959" s="62"/>
      <c r="BA4959" s="62"/>
      <c r="BB4959" s="62"/>
      <c r="BC4959" s="62"/>
      <c r="BD4959" s="62"/>
      <c r="BE4959" s="62"/>
      <c r="BF4959" s="62"/>
      <c r="BG4959" s="62"/>
      <c r="BH4959" s="62"/>
      <c r="BI4959" s="62"/>
      <c r="BJ4959" s="62"/>
      <c r="BK4959" s="62"/>
      <c r="BL4959" s="62"/>
      <c r="BM4959" s="62"/>
      <c r="BN4959" s="62"/>
      <c r="BO4959" s="62"/>
      <c r="BP4959" s="94"/>
      <c r="BQ4959" s="87"/>
      <c r="BR4959" s="94"/>
      <c r="BS4959" s="94"/>
      <c r="BT4959" s="15"/>
      <c r="BU4959" s="15"/>
      <c r="BV4959" s="95"/>
    </row>
    <row r="4960" spans="1:77" s="18" customFormat="1" ht="36.75" hidden="1" customHeight="1" x14ac:dyDescent="0.45">
      <c r="A4960" s="260"/>
      <c r="B4960" s="258"/>
      <c r="C4960" s="261"/>
      <c r="D4960" s="262" t="s">
        <v>10</v>
      </c>
      <c r="E4960" s="605" t="str">
        <f>IF(ROSTER!D$3="","",ROSTER!D$3)</f>
        <v/>
      </c>
      <c r="F4960" s="605"/>
      <c r="G4960" s="605"/>
      <c r="H4960" s="605"/>
      <c r="I4960" s="605"/>
      <c r="J4960" s="605"/>
      <c r="K4960" s="605"/>
      <c r="L4960" s="605"/>
      <c r="M4960" s="605"/>
      <c r="N4960" s="605"/>
      <c r="O4960" s="605"/>
      <c r="P4960" s="605"/>
      <c r="Q4960" s="605"/>
      <c r="R4960" s="605"/>
      <c r="S4960" s="605"/>
      <c r="T4960" s="605"/>
      <c r="U4960" s="605"/>
      <c r="V4960" s="605"/>
      <c r="W4960" s="605"/>
      <c r="X4960" s="605"/>
      <c r="Y4960" s="605"/>
      <c r="Z4960" s="605"/>
      <c r="AA4960" s="605"/>
      <c r="AB4960" s="605"/>
      <c r="AC4960" s="605"/>
      <c r="AD4960" s="605"/>
      <c r="AE4960" s="605"/>
      <c r="AF4960" s="316"/>
      <c r="AG4960" s="606" t="s">
        <v>11</v>
      </c>
      <c r="AH4960" s="606"/>
      <c r="AI4960" s="606"/>
      <c r="AJ4960" s="606"/>
      <c r="AK4960" s="606"/>
      <c r="AL4960" s="606"/>
      <c r="AM4960" s="606"/>
      <c r="AN4960" s="607"/>
      <c r="AO4960" s="607"/>
      <c r="AP4960" s="607"/>
      <c r="AQ4960" s="607"/>
      <c r="AR4960" s="607"/>
      <c r="AS4960" s="607"/>
      <c r="AT4960" s="607"/>
      <c r="AU4960" s="607"/>
      <c r="AV4960" s="607"/>
      <c r="AW4960" s="607"/>
      <c r="AX4960" s="607"/>
      <c r="AY4960" s="607"/>
      <c r="AZ4960" s="607"/>
      <c r="BA4960" s="607"/>
      <c r="BB4960" s="607"/>
      <c r="BC4960" s="607"/>
      <c r="BD4960" s="607"/>
      <c r="BE4960" s="607"/>
      <c r="BF4960" s="607"/>
      <c r="BG4960" s="607"/>
      <c r="BH4960" s="607"/>
      <c r="BI4960" s="607"/>
      <c r="BJ4960" s="607"/>
      <c r="BK4960" s="607"/>
      <c r="BL4960" s="607"/>
      <c r="BM4960" s="607"/>
      <c r="BN4960" s="607"/>
      <c r="BO4960" s="607"/>
      <c r="BP4960" s="94"/>
      <c r="BQ4960" s="88" t="s">
        <v>130</v>
      </c>
      <c r="BR4960" s="94"/>
      <c r="BS4960" s="94"/>
      <c r="BT4960" s="263"/>
      <c r="BU4960" s="263"/>
      <c r="BV4960" s="260"/>
    </row>
    <row r="4961" spans="1:74" ht="8.85" hidden="1" customHeight="1" x14ac:dyDescent="0.45">
      <c r="A4961" s="96"/>
      <c r="B4961" s="258"/>
      <c r="C4961" s="259" t="s">
        <v>39</v>
      </c>
      <c r="D4961" s="259"/>
      <c r="E4961" s="259"/>
      <c r="F4961" s="63"/>
      <c r="G4961" s="63"/>
      <c r="H4961" s="259"/>
      <c r="I4961" s="259"/>
      <c r="J4961" s="317"/>
      <c r="K4961" s="317"/>
      <c r="L4961" s="317"/>
      <c r="M4961" s="317"/>
      <c r="N4961" s="317"/>
      <c r="O4961" s="317"/>
      <c r="P4961" s="317"/>
      <c r="Q4961" s="317"/>
      <c r="R4961" s="317"/>
      <c r="S4961" s="317"/>
      <c r="T4961" s="317"/>
      <c r="U4961" s="317"/>
      <c r="V4961" s="317"/>
      <c r="W4961" s="317"/>
      <c r="X4961" s="317"/>
      <c r="Y4961" s="317"/>
      <c r="Z4961" s="317"/>
      <c r="AA4961" s="317"/>
      <c r="AB4961" s="317"/>
      <c r="AC4961" s="317"/>
      <c r="AD4961" s="317"/>
      <c r="AE4961" s="317"/>
      <c r="AF4961" s="317"/>
      <c r="AG4961" s="317"/>
      <c r="AH4961" s="317"/>
      <c r="AI4961" s="259"/>
      <c r="AJ4961" s="264"/>
      <c r="AK4961" s="265"/>
      <c r="AL4961" s="265"/>
      <c r="AM4961" s="265"/>
      <c r="AN4961" s="265"/>
      <c r="AO4961" s="265"/>
      <c r="AP4961" s="265"/>
      <c r="AQ4961" s="266"/>
      <c r="AR4961" s="266"/>
      <c r="AS4961" s="266"/>
      <c r="AT4961" s="266"/>
      <c r="AU4961" s="266"/>
      <c r="AV4961" s="266"/>
      <c r="AW4961" s="266"/>
      <c r="AX4961" s="266"/>
      <c r="AY4961" s="266"/>
      <c r="AZ4961" s="266"/>
      <c r="BA4961" s="266"/>
      <c r="BB4961" s="266"/>
      <c r="BC4961" s="266"/>
      <c r="BD4961" s="266"/>
      <c r="BE4961" s="266"/>
      <c r="BF4961" s="266"/>
      <c r="BG4961" s="266"/>
      <c r="BH4961" s="266"/>
      <c r="BI4961" s="266"/>
      <c r="BJ4961" s="266"/>
      <c r="BK4961" s="266"/>
      <c r="BL4961" s="266"/>
      <c r="BM4961" s="266"/>
      <c r="BN4961" s="266"/>
      <c r="BO4961" s="266"/>
      <c r="BP4961" s="266"/>
      <c r="BQ4961" s="267"/>
      <c r="BR4961" s="267"/>
      <c r="BS4961" s="267"/>
      <c r="BT4961" s="268"/>
      <c r="BU4961" s="268"/>
      <c r="BV4961" s="96"/>
    </row>
    <row r="4962" spans="1:74" s="18" customFormat="1" ht="33.75" hidden="1" x14ac:dyDescent="0.45">
      <c r="A4962" s="260"/>
      <c r="B4962" s="258"/>
      <c r="C4962" s="608" t="s">
        <v>38</v>
      </c>
      <c r="D4962" s="608"/>
      <c r="E4962" s="607"/>
      <c r="F4962" s="607"/>
      <c r="G4962" s="607"/>
      <c r="H4962" s="607"/>
      <c r="I4962" s="607"/>
      <c r="J4962" s="607"/>
      <c r="K4962" s="607"/>
      <c r="L4962" s="607"/>
      <c r="M4962" s="607"/>
      <c r="N4962" s="607"/>
      <c r="O4962" s="607"/>
      <c r="P4962" s="607"/>
      <c r="Q4962" s="607"/>
      <c r="R4962" s="607"/>
      <c r="S4962" s="607"/>
      <c r="T4962" s="607"/>
      <c r="U4962" s="607"/>
      <c r="V4962" s="607"/>
      <c r="W4962" s="607"/>
      <c r="X4962" s="607"/>
      <c r="Y4962" s="607"/>
      <c r="Z4962" s="607"/>
      <c r="AA4962" s="607"/>
      <c r="AB4962" s="607"/>
      <c r="AC4962" s="607"/>
      <c r="AD4962" s="607"/>
      <c r="AE4962" s="607"/>
      <c r="AF4962" s="316"/>
      <c r="AG4962" s="609" t="s">
        <v>21</v>
      </c>
      <c r="AH4962" s="609"/>
      <c r="AI4962" s="609"/>
      <c r="AJ4962" s="609"/>
      <c r="AK4962" s="607"/>
      <c r="AL4962" s="607"/>
      <c r="AM4962" s="607"/>
      <c r="AN4962" s="607"/>
      <c r="AO4962" s="607"/>
      <c r="AP4962" s="607"/>
      <c r="AQ4962" s="607"/>
      <c r="AR4962" s="607"/>
      <c r="AS4962" s="607"/>
      <c r="AT4962" s="607"/>
      <c r="AU4962" s="607"/>
      <c r="AV4962" s="607"/>
      <c r="AW4962" s="607"/>
      <c r="AX4962" s="607"/>
      <c r="AY4962" s="607"/>
      <c r="AZ4962" s="607"/>
      <c r="BA4962" s="607"/>
      <c r="BB4962" s="607"/>
      <c r="BC4962" s="610" t="s">
        <v>12</v>
      </c>
      <c r="BD4962" s="610"/>
      <c r="BE4962" s="610"/>
      <c r="BF4962" s="611"/>
      <c r="BG4962" s="611"/>
      <c r="BH4962" s="611"/>
      <c r="BI4962" s="611"/>
      <c r="BJ4962" s="611"/>
      <c r="BK4962" s="611"/>
      <c r="BL4962" s="611"/>
      <c r="BM4962" s="611"/>
      <c r="BN4962" s="611"/>
      <c r="BO4962" s="611"/>
      <c r="BP4962" s="64"/>
      <c r="BQ4962" s="307"/>
      <c r="BR4962" s="65"/>
      <c r="BS4962" s="65"/>
      <c r="BT4962" s="270">
        <f>IF(BF4962=0,0,1)</f>
        <v>0</v>
      </c>
      <c r="BU4962" s="18">
        <f>IF((BG5012+BK5012)&gt;(AQ5012+AU5012),1,0)</f>
        <v>0</v>
      </c>
      <c r="BV4962" s="271"/>
    </row>
    <row r="4963" spans="1:74" ht="9.6" hidden="1" customHeight="1" x14ac:dyDescent="0.45">
      <c r="A4963" s="95"/>
      <c r="B4963" s="258"/>
      <c r="C4963" s="62"/>
      <c r="D4963" s="62"/>
      <c r="E4963" s="62"/>
      <c r="F4963" s="63"/>
      <c r="G4963" s="63"/>
      <c r="H4963" s="62"/>
      <c r="I4963" s="62"/>
      <c r="J4963" s="62"/>
      <c r="K4963" s="62"/>
      <c r="L4963" s="62"/>
      <c r="M4963" s="62"/>
      <c r="N4963" s="62"/>
      <c r="O4963" s="62"/>
      <c r="P4963" s="62"/>
      <c r="Q4963" s="62"/>
      <c r="R4963" s="62"/>
      <c r="S4963" s="62"/>
      <c r="T4963" s="62"/>
      <c r="U4963" s="62"/>
      <c r="V4963" s="62"/>
      <c r="W4963" s="62"/>
      <c r="X4963" s="62"/>
      <c r="Y4963" s="62"/>
      <c r="Z4963" s="62"/>
      <c r="AA4963" s="62"/>
      <c r="AB4963" s="62"/>
      <c r="AC4963" s="62"/>
      <c r="AD4963" s="62"/>
      <c r="AE4963" s="62"/>
      <c r="AF4963" s="62"/>
      <c r="AG4963" s="62"/>
      <c r="AH4963" s="259"/>
      <c r="AI4963" s="259"/>
      <c r="AJ4963" s="62"/>
      <c r="AK4963" s="62"/>
      <c r="AL4963" s="62"/>
      <c r="AM4963" s="62"/>
      <c r="AN4963" s="62"/>
      <c r="AO4963" s="62"/>
      <c r="AP4963" s="62"/>
      <c r="AQ4963" s="62"/>
      <c r="AR4963" s="62"/>
      <c r="AS4963" s="62"/>
      <c r="AT4963" s="62"/>
      <c r="AU4963" s="62"/>
      <c r="AV4963" s="62"/>
      <c r="AW4963" s="62"/>
      <c r="AX4963" s="62"/>
      <c r="AY4963" s="62"/>
      <c r="AZ4963" s="62"/>
      <c r="BA4963" s="62"/>
      <c r="BB4963" s="62"/>
      <c r="BC4963" s="62"/>
      <c r="BD4963" s="62"/>
      <c r="BE4963" s="62"/>
      <c r="BF4963" s="62"/>
      <c r="BG4963" s="62"/>
      <c r="BH4963" s="62"/>
      <c r="BI4963" s="62"/>
      <c r="BJ4963" s="62"/>
      <c r="BK4963" s="62"/>
      <c r="BL4963" s="62"/>
      <c r="BM4963" s="62"/>
      <c r="BN4963" s="62"/>
      <c r="BO4963" s="62"/>
      <c r="BP4963" s="62"/>
      <c r="BQ4963" s="66"/>
      <c r="BR4963" s="66"/>
      <c r="BS4963" s="66"/>
      <c r="BT4963" s="15"/>
      <c r="BU4963" s="15"/>
      <c r="BV4963" s="95"/>
    </row>
    <row r="4964" spans="1:74" ht="8.85" hidden="1" customHeight="1" thickBot="1" x14ac:dyDescent="0.5">
      <c r="A4964" s="95"/>
      <c r="B4964" s="113"/>
      <c r="C4964" s="67"/>
      <c r="D4964" s="67"/>
      <c r="E4964" s="67"/>
      <c r="F4964" s="68"/>
      <c r="G4964" s="68"/>
      <c r="H4964" s="67"/>
      <c r="I4964" s="67"/>
      <c r="J4964" s="67"/>
      <c r="K4964" s="67"/>
      <c r="L4964" s="67"/>
      <c r="M4964" s="67"/>
      <c r="N4964" s="67"/>
      <c r="O4964" s="67"/>
      <c r="P4964" s="67"/>
      <c r="Q4964" s="67"/>
      <c r="R4964" s="67"/>
      <c r="S4964" s="67"/>
      <c r="T4964" s="67"/>
      <c r="U4964" s="67"/>
      <c r="V4964" s="67"/>
      <c r="W4964" s="67"/>
      <c r="X4964" s="67"/>
      <c r="Y4964" s="67"/>
      <c r="Z4964" s="67"/>
      <c r="AA4964" s="67"/>
      <c r="AB4964" s="67"/>
      <c r="AC4964" s="67"/>
      <c r="AD4964" s="67"/>
      <c r="AE4964" s="67"/>
      <c r="AF4964" s="67"/>
      <c r="AG4964" s="67"/>
      <c r="AH4964" s="272"/>
      <c r="AI4964" s="272"/>
      <c r="AJ4964" s="67"/>
      <c r="AK4964" s="67"/>
      <c r="AL4964" s="67"/>
      <c r="AM4964" s="67"/>
      <c r="AN4964" s="67"/>
      <c r="AO4964" s="67"/>
      <c r="AP4964" s="67"/>
      <c r="AQ4964" s="67"/>
      <c r="AR4964" s="67"/>
      <c r="AS4964" s="67"/>
      <c r="AT4964" s="67"/>
      <c r="AU4964" s="67"/>
      <c r="AV4964" s="67"/>
      <c r="AW4964" s="67"/>
      <c r="AX4964" s="67"/>
      <c r="AY4964" s="67"/>
      <c r="AZ4964" s="67"/>
      <c r="BA4964" s="67"/>
      <c r="BB4964" s="67"/>
      <c r="BC4964" s="67"/>
      <c r="BD4964" s="67"/>
      <c r="BE4964" s="67"/>
      <c r="BF4964" s="67"/>
      <c r="BG4964" s="67"/>
      <c r="BH4964" s="67"/>
      <c r="BI4964" s="67"/>
      <c r="BJ4964" s="67"/>
      <c r="BK4964" s="67"/>
      <c r="BL4964" s="67"/>
      <c r="BM4964" s="67"/>
      <c r="BN4964" s="67"/>
      <c r="BO4964" s="67"/>
      <c r="BP4964" s="67"/>
      <c r="BQ4964" s="69"/>
      <c r="BR4964" s="69"/>
      <c r="BS4964" s="69"/>
      <c r="BT4964" s="15"/>
      <c r="BU4964" s="15"/>
      <c r="BV4964" s="95"/>
    </row>
    <row r="4965" spans="1:74" s="18" customFormat="1" ht="40.5" hidden="1" customHeight="1" thickTop="1" x14ac:dyDescent="0.4">
      <c r="A4965" s="271"/>
      <c r="B4965" s="652" t="s">
        <v>0</v>
      </c>
      <c r="C4965" s="648" t="s">
        <v>1</v>
      </c>
      <c r="D4965" s="649"/>
      <c r="E4965" s="273" t="s">
        <v>28</v>
      </c>
      <c r="F4965" s="546" t="s">
        <v>100</v>
      </c>
      <c r="G4965" s="546" t="s">
        <v>101</v>
      </c>
      <c r="H4965" s="704" t="s">
        <v>41</v>
      </c>
      <c r="I4965" s="705"/>
      <c r="J4965" s="554" t="s">
        <v>7</v>
      </c>
      <c r="K4965" s="554"/>
      <c r="L4965" s="554"/>
      <c r="M4965" s="554"/>
      <c r="N4965" s="554"/>
      <c r="O4965" s="554"/>
      <c r="P4965" s="554" t="s">
        <v>2</v>
      </c>
      <c r="Q4965" s="554"/>
      <c r="R4965" s="554"/>
      <c r="S4965" s="554"/>
      <c r="T4965" s="554"/>
      <c r="U4965" s="554"/>
      <c r="V4965" s="308"/>
      <c r="W4965" s="308"/>
      <c r="X4965" s="687" t="s">
        <v>35</v>
      </c>
      <c r="Y4965" s="688"/>
      <c r="Z4965" s="687" t="s">
        <v>36</v>
      </c>
      <c r="AA4965" s="688"/>
      <c r="AB4965" s="687" t="s">
        <v>44</v>
      </c>
      <c r="AC4965" s="688"/>
      <c r="AD4965" s="554" t="s">
        <v>6</v>
      </c>
      <c r="AE4965" s="554"/>
      <c r="AF4965" s="554"/>
      <c r="AG4965" s="554"/>
      <c r="AH4965" s="554"/>
      <c r="AI4965" s="554"/>
      <c r="AJ4965" s="554" t="s">
        <v>68</v>
      </c>
      <c r="AK4965" s="554"/>
      <c r="AL4965" s="554"/>
      <c r="AM4965" s="554"/>
      <c r="AN4965" s="554"/>
      <c r="AO4965" s="554"/>
      <c r="AP4965" s="554" t="s">
        <v>69</v>
      </c>
      <c r="AQ4965" s="554"/>
      <c r="AR4965" s="554"/>
      <c r="AS4965" s="554"/>
      <c r="AT4965" s="554"/>
      <c r="AU4965" s="554"/>
      <c r="AV4965" s="554" t="s">
        <v>70</v>
      </c>
      <c r="AW4965" s="554"/>
      <c r="AX4965" s="554"/>
      <c r="AY4965" s="554"/>
      <c r="AZ4965" s="554"/>
      <c r="BA4965" s="556"/>
      <c r="BB4965" s="554" t="s">
        <v>4</v>
      </c>
      <c r="BC4965" s="554"/>
      <c r="BD4965" s="554"/>
      <c r="BE4965" s="554"/>
      <c r="BF4965" s="554"/>
      <c r="BG4965" s="555"/>
      <c r="BH4965" s="554" t="s">
        <v>71</v>
      </c>
      <c r="BI4965" s="554"/>
      <c r="BJ4965" s="554"/>
      <c r="BK4965" s="554"/>
      <c r="BL4965" s="554"/>
      <c r="BM4965" s="556"/>
      <c r="BN4965" s="557" t="s">
        <v>25</v>
      </c>
      <c r="BO4965" s="558"/>
      <c r="BP4965" s="559"/>
      <c r="BQ4965" s="691" t="s">
        <v>110</v>
      </c>
      <c r="BR4965" s="691" t="s">
        <v>86</v>
      </c>
      <c r="BS4965" s="691" t="s">
        <v>87</v>
      </c>
      <c r="BT4965" s="274"/>
      <c r="BU4965" s="274"/>
      <c r="BV4965" s="271"/>
    </row>
    <row r="4966" spans="1:74" s="18" customFormat="1" ht="41.25" hidden="1" customHeight="1" x14ac:dyDescent="0.4">
      <c r="A4966" s="271"/>
      <c r="B4966" s="653"/>
      <c r="C4966" s="650"/>
      <c r="D4966" s="651"/>
      <c r="E4966" s="275" t="s">
        <v>102</v>
      </c>
      <c r="F4966" s="547"/>
      <c r="G4966" s="547"/>
      <c r="H4966" s="706"/>
      <c r="I4966" s="707"/>
      <c r="J4966" s="525" t="s">
        <v>17</v>
      </c>
      <c r="K4966" s="526"/>
      <c r="L4966" s="521" t="s">
        <v>18</v>
      </c>
      <c r="M4966" s="522"/>
      <c r="N4966" s="523" t="s">
        <v>19</v>
      </c>
      <c r="O4966" s="524" t="s">
        <v>8</v>
      </c>
      <c r="P4966" s="525" t="s">
        <v>26</v>
      </c>
      <c r="Q4966" s="526"/>
      <c r="R4966" s="521" t="s">
        <v>24</v>
      </c>
      <c r="S4966" s="522"/>
      <c r="T4966" s="523" t="s">
        <v>19</v>
      </c>
      <c r="U4966" s="524"/>
      <c r="V4966" s="309"/>
      <c r="W4966" s="309"/>
      <c r="X4966" s="689"/>
      <c r="Y4966" s="690"/>
      <c r="Z4966" s="689"/>
      <c r="AA4966" s="690"/>
      <c r="AB4966" s="689"/>
      <c r="AC4966" s="690"/>
      <c r="AD4966" s="525" t="s">
        <v>48</v>
      </c>
      <c r="AE4966" s="526"/>
      <c r="AF4966" s="521" t="s">
        <v>23</v>
      </c>
      <c r="AG4966" s="522" t="s">
        <v>3</v>
      </c>
      <c r="AH4966" s="563" t="s">
        <v>5</v>
      </c>
      <c r="AI4966" s="564"/>
      <c r="AJ4966" s="525" t="s">
        <v>48</v>
      </c>
      <c r="AK4966" s="526"/>
      <c r="AL4966" s="521" t="s">
        <v>23</v>
      </c>
      <c r="AM4966" s="522" t="s">
        <v>3</v>
      </c>
      <c r="AN4966" s="563" t="s">
        <v>5</v>
      </c>
      <c r="AO4966" s="564"/>
      <c r="AP4966" s="525" t="s">
        <v>48</v>
      </c>
      <c r="AQ4966" s="526"/>
      <c r="AR4966" s="521" t="s">
        <v>23</v>
      </c>
      <c r="AS4966" s="522" t="s">
        <v>3</v>
      </c>
      <c r="AT4966" s="563" t="s">
        <v>5</v>
      </c>
      <c r="AU4966" s="564"/>
      <c r="AV4966" s="525" t="s">
        <v>48</v>
      </c>
      <c r="AW4966" s="526"/>
      <c r="AX4966" s="521" t="s">
        <v>23</v>
      </c>
      <c r="AY4966" s="522" t="s">
        <v>3</v>
      </c>
      <c r="AZ4966" s="563" t="s">
        <v>5</v>
      </c>
      <c r="BA4966" s="564"/>
      <c r="BB4966" s="525" t="s">
        <v>48</v>
      </c>
      <c r="BC4966" s="526"/>
      <c r="BD4966" s="521" t="s">
        <v>23</v>
      </c>
      <c r="BE4966" s="522" t="s">
        <v>3</v>
      </c>
      <c r="BF4966" s="563" t="s">
        <v>5</v>
      </c>
      <c r="BG4966" s="564"/>
      <c r="BH4966" s="525" t="s">
        <v>48</v>
      </c>
      <c r="BI4966" s="526"/>
      <c r="BJ4966" s="521" t="s">
        <v>23</v>
      </c>
      <c r="BK4966" s="522" t="s">
        <v>3</v>
      </c>
      <c r="BL4966" s="563" t="s">
        <v>5</v>
      </c>
      <c r="BM4966" s="564"/>
      <c r="BN4966" s="560"/>
      <c r="BO4966" s="561"/>
      <c r="BP4966" s="562"/>
      <c r="BQ4966" s="692"/>
      <c r="BR4966" s="692"/>
      <c r="BS4966" s="692"/>
      <c r="BT4966" s="274"/>
      <c r="BU4966" s="274"/>
      <c r="BV4966" s="271"/>
    </row>
    <row r="4967" spans="1:74" ht="23.85" hidden="1" customHeight="1" x14ac:dyDescent="0.35">
      <c r="A4967" s="276"/>
      <c r="B4967" s="570" t="str">
        <f>IF(ROSTER!B$8="","",ROSTER!B$8)</f>
        <v/>
      </c>
      <c r="C4967" s="572" t="str">
        <f>IF(ROSTER!C$8="","",ROSTER!C$8)</f>
        <v/>
      </c>
      <c r="D4967" s="573"/>
      <c r="E4967" s="574"/>
      <c r="F4967" s="576">
        <f>IF(E4967="y",1,IF(E4967="S",1,0))</f>
        <v>0</v>
      </c>
      <c r="G4967" s="582">
        <f>IF(E4967="S",1,0)</f>
        <v>0</v>
      </c>
      <c r="H4967" s="578"/>
      <c r="I4967" s="543"/>
      <c r="J4967" s="542"/>
      <c r="K4967" s="580"/>
      <c r="L4967" s="584"/>
      <c r="M4967" s="585"/>
      <c r="N4967" s="588">
        <f>L4967+J4967</f>
        <v>0</v>
      </c>
      <c r="O4967" s="589"/>
      <c r="P4967" s="542"/>
      <c r="Q4967" s="580"/>
      <c r="R4967" s="584"/>
      <c r="S4967" s="585"/>
      <c r="T4967" s="588">
        <f>R4967-P4967</f>
        <v>0</v>
      </c>
      <c r="U4967" s="589"/>
      <c r="V4967" s="310"/>
      <c r="W4967" s="310"/>
      <c r="X4967" s="578"/>
      <c r="Y4967" s="543"/>
      <c r="Z4967" s="542"/>
      <c r="AA4967" s="543"/>
      <c r="AB4967" s="542"/>
      <c r="AC4967" s="543"/>
      <c r="AD4967" s="542"/>
      <c r="AE4967" s="580"/>
      <c r="AF4967" s="584"/>
      <c r="AG4967" s="585"/>
      <c r="AH4967" s="595">
        <f>IF(AD4967=0,0,(AF4967/AD4967)*100)</f>
        <v>0</v>
      </c>
      <c r="AI4967" s="596"/>
      <c r="AJ4967" s="542"/>
      <c r="AK4967" s="580"/>
      <c r="AL4967" s="584"/>
      <c r="AM4967" s="585"/>
      <c r="AN4967" s="595">
        <f>IF(AJ4967=0,0,(AL4967/AJ4967)*100)</f>
        <v>0</v>
      </c>
      <c r="AO4967" s="596"/>
      <c r="AP4967" s="542"/>
      <c r="AQ4967" s="580"/>
      <c r="AR4967" s="584"/>
      <c r="AS4967" s="585"/>
      <c r="AT4967" s="595">
        <f>IF(AP4967=0,0,(AR4967/AP4967)*100)</f>
        <v>0</v>
      </c>
      <c r="AU4967" s="596"/>
      <c r="AV4967" s="599">
        <f>AD4967+AJ4967+AP4967</f>
        <v>0</v>
      </c>
      <c r="AW4967" s="600"/>
      <c r="AX4967" s="630">
        <f>AF4967+AL4967+AR4967</f>
        <v>0</v>
      </c>
      <c r="AY4967" s="631"/>
      <c r="AZ4967" s="595">
        <f>IF(AV4967=0,0,(AX4967/AV4967)*100)</f>
        <v>0</v>
      </c>
      <c r="BA4967" s="596"/>
      <c r="BB4967" s="542"/>
      <c r="BC4967" s="580"/>
      <c r="BD4967" s="584"/>
      <c r="BE4967" s="585"/>
      <c r="BF4967" s="595">
        <f>IF(BB4967=0,0,(BD4967/BB4967)*100)</f>
        <v>0</v>
      </c>
      <c r="BG4967" s="596"/>
      <c r="BH4967" s="599">
        <f>AV4967+BB4967</f>
        <v>0</v>
      </c>
      <c r="BI4967" s="600"/>
      <c r="BJ4967" s="630">
        <f>AX4967+BD4967</f>
        <v>0</v>
      </c>
      <c r="BK4967" s="631"/>
      <c r="BL4967" s="595">
        <f>IF(BH4967=0,0,(BJ4967/BH4967)*100)</f>
        <v>0</v>
      </c>
      <c r="BM4967" s="596"/>
      <c r="BN4967" s="656">
        <f>(AF4967*2)+(AL4967*2)+(AR4967*3)+BD4967</f>
        <v>0</v>
      </c>
      <c r="BO4967" s="657"/>
      <c r="BP4967" s="658"/>
      <c r="BQ4967" s="676">
        <f>IF(BS4967=0,0,50*BR4967/BS4967)</f>
        <v>0</v>
      </c>
      <c r="BR4967" s="662">
        <f>(BN4967*BU$11)+(N4967*BU$12)+(Z4967*BU$13)+(R4967*BU$14)+(X4967*BU$15)+(AB4967*BU$16)</f>
        <v>0</v>
      </c>
      <c r="BS4967" s="662">
        <f>((BB4967-BD4967)*BU$18)+((AV4967-AX4967)*BU$17)+(H4967*BU$19)+(P4967*BU$20)</f>
        <v>0</v>
      </c>
      <c r="BT4967" s="19" t="s">
        <v>75</v>
      </c>
      <c r="BU4967" s="277">
        <f>IF(BQ4962="B",'VALUE POINTS'!L$10,IF('GAME STATS'!BQ4962="C",'VALUE POINTS'!M$10,'VALUE POINTS'!K$10))</f>
        <v>1</v>
      </c>
      <c r="BV4967" s="278"/>
    </row>
    <row r="4968" spans="1:74" ht="23.85" hidden="1" customHeight="1" x14ac:dyDescent="0.35">
      <c r="A4968" s="276"/>
      <c r="B4968" s="571"/>
      <c r="C4968" s="642" t="str">
        <f>IF(ROSTER!D$8="","",ROSTER!D$8)</f>
        <v/>
      </c>
      <c r="D4968" s="643"/>
      <c r="E4968" s="575"/>
      <c r="F4968" s="577"/>
      <c r="G4968" s="583"/>
      <c r="H4968" s="579"/>
      <c r="I4968" s="545"/>
      <c r="J4968" s="544"/>
      <c r="K4968" s="581"/>
      <c r="L4968" s="586"/>
      <c r="M4968" s="587"/>
      <c r="N4968" s="592" t="s">
        <v>16</v>
      </c>
      <c r="O4968" s="603"/>
      <c r="P4968" s="544"/>
      <c r="Q4968" s="581"/>
      <c r="R4968" s="586"/>
      <c r="S4968" s="587"/>
      <c r="T4968" s="592" t="s">
        <v>16</v>
      </c>
      <c r="U4968" s="603"/>
      <c r="V4968" s="311"/>
      <c r="W4968" s="311"/>
      <c r="X4968" s="579"/>
      <c r="Y4968" s="545"/>
      <c r="Z4968" s="544"/>
      <c r="AA4968" s="545"/>
      <c r="AB4968" s="544"/>
      <c r="AC4968" s="545"/>
      <c r="AD4968" s="544"/>
      <c r="AE4968" s="581"/>
      <c r="AF4968" s="586"/>
      <c r="AG4968" s="587"/>
      <c r="AH4968" s="626"/>
      <c r="AI4968" s="627"/>
      <c r="AJ4968" s="544"/>
      <c r="AK4968" s="581"/>
      <c r="AL4968" s="586"/>
      <c r="AM4968" s="587"/>
      <c r="AN4968" s="626"/>
      <c r="AO4968" s="627"/>
      <c r="AP4968" s="544"/>
      <c r="AQ4968" s="581"/>
      <c r="AR4968" s="586"/>
      <c r="AS4968" s="587"/>
      <c r="AT4968" s="626"/>
      <c r="AU4968" s="627"/>
      <c r="AV4968" s="628"/>
      <c r="AW4968" s="629"/>
      <c r="AX4968" s="632"/>
      <c r="AY4968" s="633"/>
      <c r="AZ4968" s="626"/>
      <c r="BA4968" s="627"/>
      <c r="BB4968" s="544"/>
      <c r="BC4968" s="581"/>
      <c r="BD4968" s="586"/>
      <c r="BE4968" s="587"/>
      <c r="BF4968" s="626"/>
      <c r="BG4968" s="627"/>
      <c r="BH4968" s="628"/>
      <c r="BI4968" s="629"/>
      <c r="BJ4968" s="632"/>
      <c r="BK4968" s="633"/>
      <c r="BL4968" s="626"/>
      <c r="BM4968" s="627"/>
      <c r="BN4968" s="678"/>
      <c r="BO4968" s="679"/>
      <c r="BP4968" s="680"/>
      <c r="BQ4968" s="677"/>
      <c r="BR4968" s="663"/>
      <c r="BS4968" s="663"/>
      <c r="BT4968" s="19" t="s">
        <v>76</v>
      </c>
      <c r="BU4968" s="277">
        <f>IF(BQ4962="B",'VALUE POINTS'!L$11,IF('GAME STATS'!BQ4962="C",'VALUE POINTS'!M$11,'VALUE POINTS'!K$11))</f>
        <v>1</v>
      </c>
      <c r="BV4968" s="278"/>
    </row>
    <row r="4969" spans="1:74" ht="21.75" hidden="1" customHeight="1" x14ac:dyDescent="0.35">
      <c r="A4969" s="95"/>
      <c r="B4969" s="570" t="str">
        <f>IF(ROSTER!B$10="","",ROSTER!B$10)</f>
        <v/>
      </c>
      <c r="C4969" s="572" t="str">
        <f>IF(ROSTER!C$10="","",ROSTER!C$10)</f>
        <v/>
      </c>
      <c r="D4969" s="573"/>
      <c r="E4969" s="574"/>
      <c r="F4969" s="576">
        <f>IF(E4969="y",1,IF(E4969="S",1,0))</f>
        <v>0</v>
      </c>
      <c r="G4969" s="582">
        <f>IF(E4969="S",1,0)</f>
        <v>0</v>
      </c>
      <c r="H4969" s="578"/>
      <c r="I4969" s="543"/>
      <c r="J4969" s="542"/>
      <c r="K4969" s="580"/>
      <c r="L4969" s="584"/>
      <c r="M4969" s="585"/>
      <c r="N4969" s="588">
        <f>L4969+J4969</f>
        <v>0</v>
      </c>
      <c r="O4969" s="589"/>
      <c r="P4969" s="542"/>
      <c r="Q4969" s="580"/>
      <c r="R4969" s="584"/>
      <c r="S4969" s="585"/>
      <c r="T4969" s="588">
        <f>R4969-P4969</f>
        <v>0</v>
      </c>
      <c r="U4969" s="589"/>
      <c r="V4969" s="310"/>
      <c r="W4969" s="310"/>
      <c r="X4969" s="578"/>
      <c r="Y4969" s="543"/>
      <c r="Z4969" s="542"/>
      <c r="AA4969" s="543"/>
      <c r="AB4969" s="542"/>
      <c r="AC4969" s="543"/>
      <c r="AD4969" s="542"/>
      <c r="AE4969" s="580"/>
      <c r="AF4969" s="584"/>
      <c r="AG4969" s="585"/>
      <c r="AH4969" s="595">
        <f>IF(AD4969=0,0,(AF4969/AD4969)*100)</f>
        <v>0</v>
      </c>
      <c r="AI4969" s="596"/>
      <c r="AJ4969" s="542"/>
      <c r="AK4969" s="580"/>
      <c r="AL4969" s="584"/>
      <c r="AM4969" s="585"/>
      <c r="AN4969" s="595">
        <f>IF(AJ4969=0,0,(AL4969/AJ4969)*100)</f>
        <v>0</v>
      </c>
      <c r="AO4969" s="596"/>
      <c r="AP4969" s="542"/>
      <c r="AQ4969" s="580"/>
      <c r="AR4969" s="584"/>
      <c r="AS4969" s="585"/>
      <c r="AT4969" s="595">
        <f>IF(AP4969=0,0,(AR4969/AP4969)*100)</f>
        <v>0</v>
      </c>
      <c r="AU4969" s="596"/>
      <c r="AV4969" s="599">
        <f>AD4969+AJ4969+AP4969</f>
        <v>0</v>
      </c>
      <c r="AW4969" s="600"/>
      <c r="AX4969" s="630">
        <f>AF4969+AL4969+AR4969</f>
        <v>0</v>
      </c>
      <c r="AY4969" s="631"/>
      <c r="AZ4969" s="595">
        <f>IF(AV4969=0,0,(AX4969/AV4969)*100)</f>
        <v>0</v>
      </c>
      <c r="BA4969" s="596"/>
      <c r="BB4969" s="542"/>
      <c r="BC4969" s="580"/>
      <c r="BD4969" s="584"/>
      <c r="BE4969" s="585"/>
      <c r="BF4969" s="595">
        <f>IF(BB4969=0,0,(BD4969/BB4969)*100)</f>
        <v>0</v>
      </c>
      <c r="BG4969" s="596"/>
      <c r="BH4969" s="599">
        <f>AV4969+BB4969</f>
        <v>0</v>
      </c>
      <c r="BI4969" s="600"/>
      <c r="BJ4969" s="630">
        <f>AX4969+BD4969</f>
        <v>0</v>
      </c>
      <c r="BK4969" s="631"/>
      <c r="BL4969" s="595">
        <f>IF(BH4969=0,0,(BJ4969/BH4969)*100)</f>
        <v>0</v>
      </c>
      <c r="BM4969" s="596"/>
      <c r="BN4969" s="656">
        <f>(AF4969*2)+(AL4969*2)+(AR4969*3)+BD4969</f>
        <v>0</v>
      </c>
      <c r="BO4969" s="657"/>
      <c r="BP4969" s="658"/>
      <c r="BQ4969" s="676">
        <f>IF(BS4969=0,0,50*BR4969/BS4969)</f>
        <v>0</v>
      </c>
      <c r="BR4969" s="662">
        <f>(BN4969*BU$11)+(N4969*BU$12)+(Z4969*BU$13)+(R4969*BU$14)+(X4969*BU$15)+(AB4969*BU$16)</f>
        <v>0</v>
      </c>
      <c r="BS4969" s="662">
        <f>((BB4969-BD4969)*BU$18)+((AV4969-AX4969)*BU$17)+(H4969*BU$19)+(P4969*BU$20)</f>
        <v>0</v>
      </c>
      <c r="BT4969" s="19" t="s">
        <v>77</v>
      </c>
      <c r="BU4969" s="277">
        <f>IF(BQ4962="B",'VALUE POINTS'!L$12,IF('GAME STATS'!BQ4962="C",'VALUE POINTS'!M$12,'VALUE POINTS'!K$12))</f>
        <v>2</v>
      </c>
      <c r="BV4969" s="278"/>
    </row>
    <row r="4970" spans="1:74" ht="21.75" hidden="1" customHeight="1" x14ac:dyDescent="0.35">
      <c r="A4970" s="95"/>
      <c r="B4970" s="571"/>
      <c r="C4970" s="642" t="str">
        <f>IF(ROSTER!D$10="","",ROSTER!D$10)</f>
        <v/>
      </c>
      <c r="D4970" s="643"/>
      <c r="E4970" s="575"/>
      <c r="F4970" s="577"/>
      <c r="G4970" s="583"/>
      <c r="H4970" s="579"/>
      <c r="I4970" s="545"/>
      <c r="J4970" s="544"/>
      <c r="K4970" s="581"/>
      <c r="L4970" s="586"/>
      <c r="M4970" s="587"/>
      <c r="N4970" s="592" t="s">
        <v>16</v>
      </c>
      <c r="O4970" s="603"/>
      <c r="P4970" s="544"/>
      <c r="Q4970" s="581"/>
      <c r="R4970" s="586"/>
      <c r="S4970" s="587"/>
      <c r="T4970" s="592" t="s">
        <v>16</v>
      </c>
      <c r="U4970" s="603"/>
      <c r="V4970" s="311"/>
      <c r="W4970" s="311"/>
      <c r="X4970" s="579"/>
      <c r="Y4970" s="545"/>
      <c r="Z4970" s="544"/>
      <c r="AA4970" s="545"/>
      <c r="AB4970" s="544"/>
      <c r="AC4970" s="545"/>
      <c r="AD4970" s="544"/>
      <c r="AE4970" s="581"/>
      <c r="AF4970" s="586"/>
      <c r="AG4970" s="587"/>
      <c r="AH4970" s="626"/>
      <c r="AI4970" s="627"/>
      <c r="AJ4970" s="544"/>
      <c r="AK4970" s="581"/>
      <c r="AL4970" s="586"/>
      <c r="AM4970" s="587"/>
      <c r="AN4970" s="626"/>
      <c r="AO4970" s="627"/>
      <c r="AP4970" s="544"/>
      <c r="AQ4970" s="581"/>
      <c r="AR4970" s="586"/>
      <c r="AS4970" s="587"/>
      <c r="AT4970" s="626"/>
      <c r="AU4970" s="627"/>
      <c r="AV4970" s="628"/>
      <c r="AW4970" s="629"/>
      <c r="AX4970" s="632"/>
      <c r="AY4970" s="633"/>
      <c r="AZ4970" s="626"/>
      <c r="BA4970" s="627"/>
      <c r="BB4970" s="544"/>
      <c r="BC4970" s="581"/>
      <c r="BD4970" s="586"/>
      <c r="BE4970" s="587"/>
      <c r="BF4970" s="626"/>
      <c r="BG4970" s="627"/>
      <c r="BH4970" s="628"/>
      <c r="BI4970" s="629"/>
      <c r="BJ4970" s="632"/>
      <c r="BK4970" s="633"/>
      <c r="BL4970" s="626"/>
      <c r="BM4970" s="627"/>
      <c r="BN4970" s="678"/>
      <c r="BO4970" s="679"/>
      <c r="BP4970" s="680"/>
      <c r="BQ4970" s="677"/>
      <c r="BR4970" s="663"/>
      <c r="BS4970" s="663"/>
      <c r="BT4970" s="19" t="s">
        <v>78</v>
      </c>
      <c r="BU4970" s="277">
        <f>IF(BQ4962="B",'VALUE POINTS'!L$13,IF('GAME STATS'!BQ4962="C",'VALUE POINTS'!M$13,'VALUE POINTS'!K$13))</f>
        <v>2</v>
      </c>
      <c r="BV4970" s="278"/>
    </row>
    <row r="4971" spans="1:74" ht="21.75" hidden="1" customHeight="1" x14ac:dyDescent="0.35">
      <c r="A4971" s="95"/>
      <c r="B4971" s="570" t="str">
        <f>IF(ROSTER!B$12="","",ROSTER!B$12)</f>
        <v/>
      </c>
      <c r="C4971" s="572" t="str">
        <f>IF(ROSTER!C$12="","",ROSTER!C$12)</f>
        <v/>
      </c>
      <c r="D4971" s="573"/>
      <c r="E4971" s="574"/>
      <c r="F4971" s="576">
        <f>IF(E4971="y",1,IF(E4971="S",1,0))</f>
        <v>0</v>
      </c>
      <c r="G4971" s="582">
        <f>IF(E4971="S",1,0)</f>
        <v>0</v>
      </c>
      <c r="H4971" s="578"/>
      <c r="I4971" s="543"/>
      <c r="J4971" s="542"/>
      <c r="K4971" s="580"/>
      <c r="L4971" s="584"/>
      <c r="M4971" s="585"/>
      <c r="N4971" s="588">
        <f>L4971+J4971</f>
        <v>0</v>
      </c>
      <c r="O4971" s="589"/>
      <c r="P4971" s="542"/>
      <c r="Q4971" s="580"/>
      <c r="R4971" s="584"/>
      <c r="S4971" s="585"/>
      <c r="T4971" s="588">
        <f>R4971-P4971</f>
        <v>0</v>
      </c>
      <c r="U4971" s="589"/>
      <c r="V4971" s="310"/>
      <c r="W4971" s="310"/>
      <c r="X4971" s="578"/>
      <c r="Y4971" s="543"/>
      <c r="Z4971" s="542"/>
      <c r="AA4971" s="543"/>
      <c r="AB4971" s="542"/>
      <c r="AC4971" s="543"/>
      <c r="AD4971" s="542"/>
      <c r="AE4971" s="580"/>
      <c r="AF4971" s="584"/>
      <c r="AG4971" s="585"/>
      <c r="AH4971" s="595">
        <f>IF(AD4971=0,0,(AF4971/AD4971)*100)</f>
        <v>0</v>
      </c>
      <c r="AI4971" s="596"/>
      <c r="AJ4971" s="542"/>
      <c r="AK4971" s="580"/>
      <c r="AL4971" s="584"/>
      <c r="AM4971" s="585"/>
      <c r="AN4971" s="595">
        <f>IF(AJ4971=0,0,(AL4971/AJ4971)*100)</f>
        <v>0</v>
      </c>
      <c r="AO4971" s="596"/>
      <c r="AP4971" s="542"/>
      <c r="AQ4971" s="580"/>
      <c r="AR4971" s="584"/>
      <c r="AS4971" s="585"/>
      <c r="AT4971" s="595">
        <f>IF(AP4971=0,0,(AR4971/AP4971)*100)</f>
        <v>0</v>
      </c>
      <c r="AU4971" s="596"/>
      <c r="AV4971" s="599">
        <f>AD4971+AJ4971+AP4971</f>
        <v>0</v>
      </c>
      <c r="AW4971" s="600"/>
      <c r="AX4971" s="630">
        <f>AF4971+AL4971+AR4971</f>
        <v>0</v>
      </c>
      <c r="AY4971" s="631"/>
      <c r="AZ4971" s="595">
        <f>IF(AV4971=0,0,(AX4971/AV4971)*100)</f>
        <v>0</v>
      </c>
      <c r="BA4971" s="596"/>
      <c r="BB4971" s="542"/>
      <c r="BC4971" s="580"/>
      <c r="BD4971" s="584"/>
      <c r="BE4971" s="585"/>
      <c r="BF4971" s="595">
        <f>IF(BB4971=0,0,(BD4971/BB4971)*100)</f>
        <v>0</v>
      </c>
      <c r="BG4971" s="596"/>
      <c r="BH4971" s="599">
        <f>AV4971+BB4971</f>
        <v>0</v>
      </c>
      <c r="BI4971" s="600"/>
      <c r="BJ4971" s="630">
        <f>AX4971+BD4971</f>
        <v>0</v>
      </c>
      <c r="BK4971" s="631"/>
      <c r="BL4971" s="595">
        <f>IF(BH4971=0,0,(BJ4971/BH4971)*100)</f>
        <v>0</v>
      </c>
      <c r="BM4971" s="596"/>
      <c r="BN4971" s="656">
        <f>(AF4971*2)+(AL4971*2)+(AR4971*3)+BD4971</f>
        <v>0</v>
      </c>
      <c r="BO4971" s="657"/>
      <c r="BP4971" s="658"/>
      <c r="BQ4971" s="676">
        <f t="shared" ref="BQ4971" si="3490">IF(BS4971=0,0,50*BR4971/BS4971)</f>
        <v>0</v>
      </c>
      <c r="BR4971" s="662">
        <f>(BN4971*BU$11)+(N4971*BU$12)+(Z4971*BU$13)+(R4971*BU$14)+(X4971*BU$15)+(AB4971*BU$16)</f>
        <v>0</v>
      </c>
      <c r="BS4971" s="662">
        <f>((BB4971-BD4971)*BU$18)+((AV4971-AX4971)*BU$17)+(H4971*BU$19)+(P4971*BU$20)</f>
        <v>0</v>
      </c>
      <c r="BT4971" s="19" t="s">
        <v>79</v>
      </c>
      <c r="BU4971" s="277">
        <f>IF(BQ4962="B",'VALUE POINTS'!L$14,IF('GAME STATS'!BQ4962="C",'VALUE POINTS'!M$14,'VALUE POINTS'!K$14))</f>
        <v>2</v>
      </c>
      <c r="BV4971" s="278"/>
    </row>
    <row r="4972" spans="1:74" ht="21.75" hidden="1" customHeight="1" x14ac:dyDescent="0.35">
      <c r="A4972" s="95"/>
      <c r="B4972" s="571"/>
      <c r="C4972" s="642" t="str">
        <f>IF(ROSTER!D$12="","",ROSTER!D$12)</f>
        <v/>
      </c>
      <c r="D4972" s="643"/>
      <c r="E4972" s="575"/>
      <c r="F4972" s="577"/>
      <c r="G4972" s="583"/>
      <c r="H4972" s="579"/>
      <c r="I4972" s="545"/>
      <c r="J4972" s="544"/>
      <c r="K4972" s="581"/>
      <c r="L4972" s="586"/>
      <c r="M4972" s="587"/>
      <c r="N4972" s="592"/>
      <c r="O4972" s="603"/>
      <c r="P4972" s="544"/>
      <c r="Q4972" s="581"/>
      <c r="R4972" s="586"/>
      <c r="S4972" s="587"/>
      <c r="T4972" s="592"/>
      <c r="U4972" s="603"/>
      <c r="V4972" s="311"/>
      <c r="W4972" s="311"/>
      <c r="X4972" s="579"/>
      <c r="Y4972" s="545"/>
      <c r="Z4972" s="544"/>
      <c r="AA4972" s="545"/>
      <c r="AB4972" s="544"/>
      <c r="AC4972" s="545"/>
      <c r="AD4972" s="544"/>
      <c r="AE4972" s="581"/>
      <c r="AF4972" s="586"/>
      <c r="AG4972" s="587"/>
      <c r="AH4972" s="626"/>
      <c r="AI4972" s="627"/>
      <c r="AJ4972" s="544"/>
      <c r="AK4972" s="581"/>
      <c r="AL4972" s="586"/>
      <c r="AM4972" s="587"/>
      <c r="AN4972" s="626"/>
      <c r="AO4972" s="627"/>
      <c r="AP4972" s="544"/>
      <c r="AQ4972" s="581"/>
      <c r="AR4972" s="586"/>
      <c r="AS4972" s="587"/>
      <c r="AT4972" s="626"/>
      <c r="AU4972" s="627"/>
      <c r="AV4972" s="628"/>
      <c r="AW4972" s="629"/>
      <c r="AX4972" s="632"/>
      <c r="AY4972" s="633"/>
      <c r="AZ4972" s="626"/>
      <c r="BA4972" s="627"/>
      <c r="BB4972" s="544"/>
      <c r="BC4972" s="581"/>
      <c r="BD4972" s="586"/>
      <c r="BE4972" s="587"/>
      <c r="BF4972" s="626"/>
      <c r="BG4972" s="627"/>
      <c r="BH4972" s="628"/>
      <c r="BI4972" s="629"/>
      <c r="BJ4972" s="632"/>
      <c r="BK4972" s="633"/>
      <c r="BL4972" s="626"/>
      <c r="BM4972" s="627"/>
      <c r="BN4972" s="678"/>
      <c r="BO4972" s="679"/>
      <c r="BP4972" s="680"/>
      <c r="BQ4972" s="677"/>
      <c r="BR4972" s="663"/>
      <c r="BS4972" s="663"/>
      <c r="BT4972" s="19" t="s">
        <v>80</v>
      </c>
      <c r="BU4972" s="277">
        <f>IF(BQ4962="B",'VALUE POINTS'!L$15,IF('GAME STATS'!BQ4962="C",'VALUE POINTS'!M$15,'VALUE POINTS'!K$15))</f>
        <v>2</v>
      </c>
      <c r="BV4972" s="278"/>
    </row>
    <row r="4973" spans="1:74" ht="21.75" hidden="1" customHeight="1" x14ac:dyDescent="0.35">
      <c r="A4973" s="95"/>
      <c r="B4973" s="570" t="str">
        <f>IF(ROSTER!B$14="","",ROSTER!B$14)</f>
        <v/>
      </c>
      <c r="C4973" s="572" t="str">
        <f>IF(ROSTER!C$14="","",ROSTER!C$14)</f>
        <v/>
      </c>
      <c r="D4973" s="573"/>
      <c r="E4973" s="574"/>
      <c r="F4973" s="576">
        <f>IF(E4973="y",1,IF(E4973="S",1,0))</f>
        <v>0</v>
      </c>
      <c r="G4973" s="582">
        <f>IF(E4973="S",1,0)</f>
        <v>0</v>
      </c>
      <c r="H4973" s="578"/>
      <c r="I4973" s="543"/>
      <c r="J4973" s="542"/>
      <c r="K4973" s="580"/>
      <c r="L4973" s="584"/>
      <c r="M4973" s="585"/>
      <c r="N4973" s="588">
        <f>L4973+J4973</f>
        <v>0</v>
      </c>
      <c r="O4973" s="589"/>
      <c r="P4973" s="542"/>
      <c r="Q4973" s="580"/>
      <c r="R4973" s="584"/>
      <c r="S4973" s="585"/>
      <c r="T4973" s="588">
        <f>R4973-P4973</f>
        <v>0</v>
      </c>
      <c r="U4973" s="589"/>
      <c r="V4973" s="310"/>
      <c r="W4973" s="310"/>
      <c r="X4973" s="578"/>
      <c r="Y4973" s="543"/>
      <c r="Z4973" s="542"/>
      <c r="AA4973" s="543"/>
      <c r="AB4973" s="542"/>
      <c r="AC4973" s="543"/>
      <c r="AD4973" s="542"/>
      <c r="AE4973" s="580"/>
      <c r="AF4973" s="584"/>
      <c r="AG4973" s="585"/>
      <c r="AH4973" s="595">
        <f>IF(AD4973=0,0,(AF4973/AD4973)*100)</f>
        <v>0</v>
      </c>
      <c r="AI4973" s="596"/>
      <c r="AJ4973" s="542"/>
      <c r="AK4973" s="580"/>
      <c r="AL4973" s="584"/>
      <c r="AM4973" s="585"/>
      <c r="AN4973" s="595">
        <f>IF(AJ4973=0,0,(AL4973/AJ4973)*100)</f>
        <v>0</v>
      </c>
      <c r="AO4973" s="596"/>
      <c r="AP4973" s="542"/>
      <c r="AQ4973" s="580"/>
      <c r="AR4973" s="584"/>
      <c r="AS4973" s="585"/>
      <c r="AT4973" s="595">
        <f>IF(AP4973=0,0,(AR4973/AP4973)*100)</f>
        <v>0</v>
      </c>
      <c r="AU4973" s="596"/>
      <c r="AV4973" s="599">
        <f>AD4973+AJ4973+AP4973</f>
        <v>0</v>
      </c>
      <c r="AW4973" s="600"/>
      <c r="AX4973" s="630">
        <f>AF4973+AL4973+AR4973</f>
        <v>0</v>
      </c>
      <c r="AY4973" s="631"/>
      <c r="AZ4973" s="595">
        <f>IF(AV4973=0,0,(AX4973/AV4973)*100)</f>
        <v>0</v>
      </c>
      <c r="BA4973" s="596"/>
      <c r="BB4973" s="542"/>
      <c r="BC4973" s="580"/>
      <c r="BD4973" s="584"/>
      <c r="BE4973" s="585"/>
      <c r="BF4973" s="595">
        <f>IF(BB4973=0,0,(BD4973/BB4973)*100)</f>
        <v>0</v>
      </c>
      <c r="BG4973" s="596"/>
      <c r="BH4973" s="599">
        <f>AV4973+BB4973</f>
        <v>0</v>
      </c>
      <c r="BI4973" s="600"/>
      <c r="BJ4973" s="630">
        <f>AX4973+BD4973</f>
        <v>0</v>
      </c>
      <c r="BK4973" s="631"/>
      <c r="BL4973" s="595">
        <f>IF(BH4973=0,0,(BJ4973/BH4973)*100)</f>
        <v>0</v>
      </c>
      <c r="BM4973" s="596"/>
      <c r="BN4973" s="656">
        <f>(AF4973*2)+(AL4973*2)+(AR4973*3)+BD4973</f>
        <v>0</v>
      </c>
      <c r="BO4973" s="657"/>
      <c r="BP4973" s="658"/>
      <c r="BQ4973" s="676">
        <f t="shared" ref="BQ4973" si="3491">IF(BS4973=0,0,50*BR4973/BS4973)</f>
        <v>0</v>
      </c>
      <c r="BR4973" s="662">
        <f>(BN4973*BU$11)+(N4973*BU$12)+(Z4973*BU$13)+(R4973*BU$14)+(X4973*BU$15)+(AB4973*BU$16)</f>
        <v>0</v>
      </c>
      <c r="BS4973" s="662">
        <f>((BB4973-BD4973)*BU$18)+((AV4973-AX4973)*BU$17)+(H4973*BU$19)+(P4973*BU$20)</f>
        <v>0</v>
      </c>
      <c r="BT4973" s="19" t="s">
        <v>81</v>
      </c>
      <c r="BU4973" s="277">
        <f>IF(BQ4962="B",'VALUE POINTS'!L$16,IF('GAME STATS'!BQ4962="C",'VALUE POINTS'!M$16,'VALUE POINTS'!K$16))</f>
        <v>2</v>
      </c>
      <c r="BV4973" s="278"/>
    </row>
    <row r="4974" spans="1:74" ht="21.75" hidden="1" customHeight="1" x14ac:dyDescent="0.35">
      <c r="A4974" s="95"/>
      <c r="B4974" s="571"/>
      <c r="C4974" s="642" t="str">
        <f>IF(ROSTER!D$14="","",ROSTER!D$14)</f>
        <v/>
      </c>
      <c r="D4974" s="643"/>
      <c r="E4974" s="575"/>
      <c r="F4974" s="577"/>
      <c r="G4974" s="583"/>
      <c r="H4974" s="579"/>
      <c r="I4974" s="545"/>
      <c r="J4974" s="544"/>
      <c r="K4974" s="581"/>
      <c r="L4974" s="586"/>
      <c r="M4974" s="587"/>
      <c r="N4974" s="592"/>
      <c r="O4974" s="603"/>
      <c r="P4974" s="544"/>
      <c r="Q4974" s="581"/>
      <c r="R4974" s="586"/>
      <c r="S4974" s="587"/>
      <c r="T4974" s="592"/>
      <c r="U4974" s="603"/>
      <c r="V4974" s="311"/>
      <c r="W4974" s="311"/>
      <c r="X4974" s="579"/>
      <c r="Y4974" s="545"/>
      <c r="Z4974" s="544"/>
      <c r="AA4974" s="545"/>
      <c r="AB4974" s="544"/>
      <c r="AC4974" s="545"/>
      <c r="AD4974" s="544"/>
      <c r="AE4974" s="581"/>
      <c r="AF4974" s="586"/>
      <c r="AG4974" s="587"/>
      <c r="AH4974" s="626"/>
      <c r="AI4974" s="627"/>
      <c r="AJ4974" s="544"/>
      <c r="AK4974" s="581"/>
      <c r="AL4974" s="586"/>
      <c r="AM4974" s="587"/>
      <c r="AN4974" s="626"/>
      <c r="AO4974" s="627"/>
      <c r="AP4974" s="544"/>
      <c r="AQ4974" s="581"/>
      <c r="AR4974" s="586"/>
      <c r="AS4974" s="587"/>
      <c r="AT4974" s="626"/>
      <c r="AU4974" s="627"/>
      <c r="AV4974" s="628"/>
      <c r="AW4974" s="629"/>
      <c r="AX4974" s="632"/>
      <c r="AY4974" s="633"/>
      <c r="AZ4974" s="626"/>
      <c r="BA4974" s="627"/>
      <c r="BB4974" s="544"/>
      <c r="BC4974" s="581"/>
      <c r="BD4974" s="586"/>
      <c r="BE4974" s="587"/>
      <c r="BF4974" s="626"/>
      <c r="BG4974" s="627"/>
      <c r="BH4974" s="628"/>
      <c r="BI4974" s="629"/>
      <c r="BJ4974" s="632"/>
      <c r="BK4974" s="633"/>
      <c r="BL4974" s="626"/>
      <c r="BM4974" s="627"/>
      <c r="BN4974" s="678"/>
      <c r="BO4974" s="679"/>
      <c r="BP4974" s="680"/>
      <c r="BQ4974" s="677"/>
      <c r="BR4974" s="663"/>
      <c r="BS4974" s="663"/>
      <c r="BT4974" s="19" t="s">
        <v>82</v>
      </c>
      <c r="BU4974" s="277">
        <f>IF(BQ4962="B",'VALUE POINTS'!L$17,IF('GAME STATS'!BQ4962="C",'VALUE POINTS'!M$17,'VALUE POINTS'!K$17))</f>
        <v>1</v>
      </c>
      <c r="BV4974" s="278"/>
    </row>
    <row r="4975" spans="1:74" ht="21.75" hidden="1" customHeight="1" x14ac:dyDescent="0.35">
      <c r="A4975" s="95"/>
      <c r="B4975" s="570" t="str">
        <f>IF(ROSTER!B$16="","",ROSTER!B$16)</f>
        <v/>
      </c>
      <c r="C4975" s="572" t="str">
        <f>IF(ROSTER!C$16="","",ROSTER!C$16)</f>
        <v/>
      </c>
      <c r="D4975" s="573"/>
      <c r="E4975" s="574"/>
      <c r="F4975" s="576">
        <f>IF(E4975="y",1,IF(E4975="S",1,0))</f>
        <v>0</v>
      </c>
      <c r="G4975" s="582">
        <f>IF(E4975="S",1,0)</f>
        <v>0</v>
      </c>
      <c r="H4975" s="578"/>
      <c r="I4975" s="543"/>
      <c r="J4975" s="542"/>
      <c r="K4975" s="580"/>
      <c r="L4975" s="584"/>
      <c r="M4975" s="585"/>
      <c r="N4975" s="588">
        <f>L4975+J4975</f>
        <v>0</v>
      </c>
      <c r="O4975" s="589"/>
      <c r="P4975" s="542"/>
      <c r="Q4975" s="580"/>
      <c r="R4975" s="584"/>
      <c r="S4975" s="585"/>
      <c r="T4975" s="588">
        <f>R4975-P4975</f>
        <v>0</v>
      </c>
      <c r="U4975" s="589"/>
      <c r="V4975" s="310"/>
      <c r="W4975" s="310"/>
      <c r="X4975" s="578"/>
      <c r="Y4975" s="543"/>
      <c r="Z4975" s="542"/>
      <c r="AA4975" s="543"/>
      <c r="AB4975" s="542"/>
      <c r="AC4975" s="543"/>
      <c r="AD4975" s="542"/>
      <c r="AE4975" s="580"/>
      <c r="AF4975" s="584"/>
      <c r="AG4975" s="585"/>
      <c r="AH4975" s="595">
        <f>IF(AD4975=0,0,(AF4975/AD4975)*100)</f>
        <v>0</v>
      </c>
      <c r="AI4975" s="596"/>
      <c r="AJ4975" s="542"/>
      <c r="AK4975" s="580"/>
      <c r="AL4975" s="584"/>
      <c r="AM4975" s="585"/>
      <c r="AN4975" s="595">
        <f>IF(AJ4975=0,0,(AL4975/AJ4975)*100)</f>
        <v>0</v>
      </c>
      <c r="AO4975" s="596"/>
      <c r="AP4975" s="542"/>
      <c r="AQ4975" s="580"/>
      <c r="AR4975" s="584"/>
      <c r="AS4975" s="585"/>
      <c r="AT4975" s="595">
        <f>IF(AP4975=0,0,(AR4975/AP4975)*100)</f>
        <v>0</v>
      </c>
      <c r="AU4975" s="596"/>
      <c r="AV4975" s="599">
        <f>AD4975+AJ4975+AP4975</f>
        <v>0</v>
      </c>
      <c r="AW4975" s="600"/>
      <c r="AX4975" s="630">
        <f>AF4975+AL4975+AR4975</f>
        <v>0</v>
      </c>
      <c r="AY4975" s="631"/>
      <c r="AZ4975" s="595">
        <f>IF(AV4975=0,0,(AX4975/AV4975)*100)</f>
        <v>0</v>
      </c>
      <c r="BA4975" s="596"/>
      <c r="BB4975" s="542"/>
      <c r="BC4975" s="580"/>
      <c r="BD4975" s="584"/>
      <c r="BE4975" s="585"/>
      <c r="BF4975" s="595">
        <f>IF(BB4975=0,0,(BD4975/BB4975)*100)</f>
        <v>0</v>
      </c>
      <c r="BG4975" s="596"/>
      <c r="BH4975" s="599">
        <f>AV4975+BB4975</f>
        <v>0</v>
      </c>
      <c r="BI4975" s="600"/>
      <c r="BJ4975" s="630">
        <f>AX4975+BD4975</f>
        <v>0</v>
      </c>
      <c r="BK4975" s="631"/>
      <c r="BL4975" s="595">
        <f>IF(BH4975=0,0,(BJ4975/BH4975)*100)</f>
        <v>0</v>
      </c>
      <c r="BM4975" s="596"/>
      <c r="BN4975" s="656">
        <f>(AF4975*2)+(AL4975*2)+(AR4975*3)+BD4975</f>
        <v>0</v>
      </c>
      <c r="BO4975" s="657"/>
      <c r="BP4975" s="658"/>
      <c r="BQ4975" s="676">
        <f t="shared" ref="BQ4975" si="3492">IF(BS4975=0,0,50*BR4975/BS4975)</f>
        <v>0</v>
      </c>
      <c r="BR4975" s="662">
        <f>(BN4975*BU$11)+(N4975*BU$12)+(Z4975*BU$13)+(R4975*BU$14)+(X4975*BU$15)+(AB4975*BU$16)</f>
        <v>0</v>
      </c>
      <c r="BS4975" s="662">
        <f>((BB4975-BD4975)*BU$18)+((AV4975-AX4975)*BU$17)+(H4975*BU$19)+(P4975*BU$20)</f>
        <v>0</v>
      </c>
      <c r="BT4975" s="19" t="s">
        <v>83</v>
      </c>
      <c r="BU4975" s="277">
        <f>IF(BQ4962="B",'VALUE POINTS'!L$18,IF('GAME STATS'!BQ4962="C",'VALUE POINTS'!M$18,'VALUE POINTS'!K$18))</f>
        <v>2</v>
      </c>
      <c r="BV4975" s="278"/>
    </row>
    <row r="4976" spans="1:74" ht="21.75" hidden="1" customHeight="1" x14ac:dyDescent="0.35">
      <c r="A4976" s="95"/>
      <c r="B4976" s="571"/>
      <c r="C4976" s="642" t="str">
        <f>IF(ROSTER!D$16="","",ROSTER!D$16)</f>
        <v/>
      </c>
      <c r="D4976" s="643"/>
      <c r="E4976" s="575"/>
      <c r="F4976" s="577"/>
      <c r="G4976" s="583"/>
      <c r="H4976" s="579"/>
      <c r="I4976" s="545"/>
      <c r="J4976" s="544"/>
      <c r="K4976" s="581"/>
      <c r="L4976" s="586"/>
      <c r="M4976" s="587"/>
      <c r="N4976" s="592"/>
      <c r="O4976" s="603"/>
      <c r="P4976" s="544"/>
      <c r="Q4976" s="581"/>
      <c r="R4976" s="586"/>
      <c r="S4976" s="587"/>
      <c r="T4976" s="592"/>
      <c r="U4976" s="603"/>
      <c r="V4976" s="311"/>
      <c r="W4976" s="311"/>
      <c r="X4976" s="579"/>
      <c r="Y4976" s="545"/>
      <c r="Z4976" s="544"/>
      <c r="AA4976" s="545"/>
      <c r="AB4976" s="544"/>
      <c r="AC4976" s="545"/>
      <c r="AD4976" s="544"/>
      <c r="AE4976" s="581"/>
      <c r="AF4976" s="586"/>
      <c r="AG4976" s="587"/>
      <c r="AH4976" s="626"/>
      <c r="AI4976" s="627"/>
      <c r="AJ4976" s="544"/>
      <c r="AK4976" s="581"/>
      <c r="AL4976" s="586"/>
      <c r="AM4976" s="587"/>
      <c r="AN4976" s="626"/>
      <c r="AO4976" s="627"/>
      <c r="AP4976" s="544"/>
      <c r="AQ4976" s="581"/>
      <c r="AR4976" s="586"/>
      <c r="AS4976" s="587"/>
      <c r="AT4976" s="626"/>
      <c r="AU4976" s="627"/>
      <c r="AV4976" s="628"/>
      <c r="AW4976" s="629"/>
      <c r="AX4976" s="632"/>
      <c r="AY4976" s="633"/>
      <c r="AZ4976" s="626"/>
      <c r="BA4976" s="627"/>
      <c r="BB4976" s="544"/>
      <c r="BC4976" s="581"/>
      <c r="BD4976" s="586"/>
      <c r="BE4976" s="587"/>
      <c r="BF4976" s="626"/>
      <c r="BG4976" s="627"/>
      <c r="BH4976" s="628"/>
      <c r="BI4976" s="629"/>
      <c r="BJ4976" s="632"/>
      <c r="BK4976" s="633"/>
      <c r="BL4976" s="626"/>
      <c r="BM4976" s="627"/>
      <c r="BN4976" s="678"/>
      <c r="BO4976" s="679"/>
      <c r="BP4976" s="680"/>
      <c r="BQ4976" s="677"/>
      <c r="BR4976" s="663"/>
      <c r="BS4976" s="663"/>
      <c r="BT4976" s="19" t="s">
        <v>84</v>
      </c>
      <c r="BU4976" s="277">
        <f>IF(BQ4962="B",'VALUE POINTS'!L$19,IF('GAME STATS'!BQ4962="C",'VALUE POINTS'!M$19,'VALUE POINTS'!K$19))</f>
        <v>2</v>
      </c>
      <c r="BV4976" s="278"/>
    </row>
    <row r="4977" spans="1:74" ht="21.75" hidden="1" customHeight="1" x14ac:dyDescent="0.25">
      <c r="A4977" s="95"/>
      <c r="B4977" s="570" t="str">
        <f>IF(ROSTER!B$18="","",ROSTER!B$18)</f>
        <v/>
      </c>
      <c r="C4977" s="572" t="str">
        <f>IF(ROSTER!C$18="","",ROSTER!C$18)</f>
        <v/>
      </c>
      <c r="D4977" s="573"/>
      <c r="E4977" s="574"/>
      <c r="F4977" s="576">
        <f>IF(E4977="y",1,IF(E4977="S",1,0))</f>
        <v>0</v>
      </c>
      <c r="G4977" s="582">
        <f>IF(E4977="S",1,0)</f>
        <v>0</v>
      </c>
      <c r="H4977" s="578"/>
      <c r="I4977" s="543"/>
      <c r="J4977" s="542"/>
      <c r="K4977" s="580"/>
      <c r="L4977" s="584"/>
      <c r="M4977" s="585"/>
      <c r="N4977" s="588">
        <f>L4977+J4977</f>
        <v>0</v>
      </c>
      <c r="O4977" s="589"/>
      <c r="P4977" s="542"/>
      <c r="Q4977" s="580"/>
      <c r="R4977" s="584"/>
      <c r="S4977" s="585"/>
      <c r="T4977" s="588">
        <f>R4977-P4977</f>
        <v>0</v>
      </c>
      <c r="U4977" s="589"/>
      <c r="V4977" s="310"/>
      <c r="W4977" s="310"/>
      <c r="X4977" s="578"/>
      <c r="Y4977" s="543"/>
      <c r="Z4977" s="542"/>
      <c r="AA4977" s="543"/>
      <c r="AB4977" s="542"/>
      <c r="AC4977" s="543"/>
      <c r="AD4977" s="542"/>
      <c r="AE4977" s="580"/>
      <c r="AF4977" s="584"/>
      <c r="AG4977" s="585"/>
      <c r="AH4977" s="595">
        <f>IF(AD4977=0,0,(AF4977/AD4977)*100)</f>
        <v>0</v>
      </c>
      <c r="AI4977" s="596"/>
      <c r="AJ4977" s="542"/>
      <c r="AK4977" s="580"/>
      <c r="AL4977" s="584"/>
      <c r="AM4977" s="585"/>
      <c r="AN4977" s="595">
        <f>IF(AJ4977=0,0,(AL4977/AJ4977)*100)</f>
        <v>0</v>
      </c>
      <c r="AO4977" s="596"/>
      <c r="AP4977" s="542"/>
      <c r="AQ4977" s="580"/>
      <c r="AR4977" s="584"/>
      <c r="AS4977" s="585"/>
      <c r="AT4977" s="595">
        <f>IF(AP4977=0,0,(AR4977/AP4977)*100)</f>
        <v>0</v>
      </c>
      <c r="AU4977" s="596"/>
      <c r="AV4977" s="599">
        <f>AD4977+AJ4977+AP4977</f>
        <v>0</v>
      </c>
      <c r="AW4977" s="600"/>
      <c r="AX4977" s="630">
        <f>AF4977+AL4977+AR4977</f>
        <v>0</v>
      </c>
      <c r="AY4977" s="631"/>
      <c r="AZ4977" s="595">
        <f>IF(AV4977=0,0,(AX4977/AV4977)*100)</f>
        <v>0</v>
      </c>
      <c r="BA4977" s="596"/>
      <c r="BB4977" s="542"/>
      <c r="BC4977" s="580"/>
      <c r="BD4977" s="584"/>
      <c r="BE4977" s="585"/>
      <c r="BF4977" s="595">
        <f>IF(BB4977=0,0,(BD4977/BB4977)*100)</f>
        <v>0</v>
      </c>
      <c r="BG4977" s="596"/>
      <c r="BH4977" s="599">
        <f>AV4977+BB4977</f>
        <v>0</v>
      </c>
      <c r="BI4977" s="600"/>
      <c r="BJ4977" s="630">
        <f>AX4977+BD4977</f>
        <v>0</v>
      </c>
      <c r="BK4977" s="631"/>
      <c r="BL4977" s="595">
        <f>IF(BH4977=0,0,(BJ4977/BH4977)*100)</f>
        <v>0</v>
      </c>
      <c r="BM4977" s="596"/>
      <c r="BN4977" s="656">
        <f>(AF4977*2)+(AL4977*2)+(AR4977*3)+BD4977</f>
        <v>0</v>
      </c>
      <c r="BO4977" s="657"/>
      <c r="BP4977" s="658"/>
      <c r="BQ4977" s="676">
        <f t="shared" ref="BQ4977" si="3493">IF(BS4977=0,0,50*BR4977/BS4977)</f>
        <v>0</v>
      </c>
      <c r="BR4977" s="662">
        <f>(BN4977*BU$11)+(N4977*BU$12)+(Z4977*BU$13)+(R4977*BU$14)+(X4977*BU$15)+(AB4977*BU$16)</f>
        <v>0</v>
      </c>
      <c r="BS4977" s="662">
        <f>((BB4977-BD4977)*BU$18)+((AV4977-AX4977)*BU$17)+(H4977*BU$19)+(P4977*BU$20)</f>
        <v>0</v>
      </c>
      <c r="BT4977" s="15"/>
      <c r="BU4977" s="15"/>
      <c r="BV4977" s="278"/>
    </row>
    <row r="4978" spans="1:74" ht="21.75" hidden="1" customHeight="1" x14ac:dyDescent="0.25">
      <c r="A4978" s="95"/>
      <c r="B4978" s="571"/>
      <c r="C4978" s="642" t="str">
        <f>IF(ROSTER!D$18="","",ROSTER!D$18)</f>
        <v/>
      </c>
      <c r="D4978" s="643"/>
      <c r="E4978" s="575"/>
      <c r="F4978" s="577"/>
      <c r="G4978" s="583"/>
      <c r="H4978" s="579"/>
      <c r="I4978" s="545"/>
      <c r="J4978" s="544"/>
      <c r="K4978" s="581"/>
      <c r="L4978" s="586"/>
      <c r="M4978" s="587"/>
      <c r="N4978" s="592"/>
      <c r="O4978" s="603"/>
      <c r="P4978" s="544"/>
      <c r="Q4978" s="581"/>
      <c r="R4978" s="586"/>
      <c r="S4978" s="587"/>
      <c r="T4978" s="592"/>
      <c r="U4978" s="603"/>
      <c r="V4978" s="311"/>
      <c r="W4978" s="311"/>
      <c r="X4978" s="579"/>
      <c r="Y4978" s="545"/>
      <c r="Z4978" s="544"/>
      <c r="AA4978" s="545"/>
      <c r="AB4978" s="544"/>
      <c r="AC4978" s="545"/>
      <c r="AD4978" s="544"/>
      <c r="AE4978" s="581"/>
      <c r="AF4978" s="586"/>
      <c r="AG4978" s="587"/>
      <c r="AH4978" s="626"/>
      <c r="AI4978" s="627"/>
      <c r="AJ4978" s="544"/>
      <c r="AK4978" s="581"/>
      <c r="AL4978" s="586"/>
      <c r="AM4978" s="587"/>
      <c r="AN4978" s="626"/>
      <c r="AO4978" s="627"/>
      <c r="AP4978" s="544"/>
      <c r="AQ4978" s="581"/>
      <c r="AR4978" s="586"/>
      <c r="AS4978" s="587"/>
      <c r="AT4978" s="626"/>
      <c r="AU4978" s="627"/>
      <c r="AV4978" s="628"/>
      <c r="AW4978" s="629"/>
      <c r="AX4978" s="632"/>
      <c r="AY4978" s="633"/>
      <c r="AZ4978" s="626"/>
      <c r="BA4978" s="627"/>
      <c r="BB4978" s="544"/>
      <c r="BC4978" s="581"/>
      <c r="BD4978" s="586"/>
      <c r="BE4978" s="587"/>
      <c r="BF4978" s="626"/>
      <c r="BG4978" s="627"/>
      <c r="BH4978" s="628"/>
      <c r="BI4978" s="629"/>
      <c r="BJ4978" s="632"/>
      <c r="BK4978" s="633"/>
      <c r="BL4978" s="626"/>
      <c r="BM4978" s="627"/>
      <c r="BN4978" s="678"/>
      <c r="BO4978" s="679"/>
      <c r="BP4978" s="680"/>
      <c r="BQ4978" s="677"/>
      <c r="BR4978" s="663"/>
      <c r="BS4978" s="663"/>
      <c r="BT4978" s="15"/>
      <c r="BU4978" s="15"/>
      <c r="BV4978" s="95"/>
    </row>
    <row r="4979" spans="1:74" ht="21.75" hidden="1" customHeight="1" x14ac:dyDescent="0.25">
      <c r="A4979" s="95"/>
      <c r="B4979" s="570" t="str">
        <f>IF(ROSTER!B$20="","",ROSTER!B$20)</f>
        <v/>
      </c>
      <c r="C4979" s="572" t="str">
        <f>IF(ROSTER!C$20="","",ROSTER!C$20)</f>
        <v/>
      </c>
      <c r="D4979" s="573"/>
      <c r="E4979" s="574"/>
      <c r="F4979" s="576">
        <f>IF(E4979="y",1,IF(E4979="S",1,0))</f>
        <v>0</v>
      </c>
      <c r="G4979" s="582">
        <f>IF(E4979="S",1,0)</f>
        <v>0</v>
      </c>
      <c r="H4979" s="578"/>
      <c r="I4979" s="543"/>
      <c r="J4979" s="542"/>
      <c r="K4979" s="580"/>
      <c r="L4979" s="584"/>
      <c r="M4979" s="585"/>
      <c r="N4979" s="588">
        <f>L4979+J4979</f>
        <v>0</v>
      </c>
      <c r="O4979" s="589"/>
      <c r="P4979" s="542"/>
      <c r="Q4979" s="580"/>
      <c r="R4979" s="584"/>
      <c r="S4979" s="585"/>
      <c r="T4979" s="588">
        <f>R4979-P4979</f>
        <v>0</v>
      </c>
      <c r="U4979" s="589"/>
      <c r="V4979" s="310"/>
      <c r="W4979" s="310"/>
      <c r="X4979" s="578"/>
      <c r="Y4979" s="543"/>
      <c r="Z4979" s="542"/>
      <c r="AA4979" s="543"/>
      <c r="AB4979" s="542"/>
      <c r="AC4979" s="543"/>
      <c r="AD4979" s="542"/>
      <c r="AE4979" s="580"/>
      <c r="AF4979" s="584"/>
      <c r="AG4979" s="585"/>
      <c r="AH4979" s="595">
        <f>IF(AD4979=0,0,(AF4979/AD4979)*100)</f>
        <v>0</v>
      </c>
      <c r="AI4979" s="596"/>
      <c r="AJ4979" s="542"/>
      <c r="AK4979" s="580"/>
      <c r="AL4979" s="584"/>
      <c r="AM4979" s="585"/>
      <c r="AN4979" s="595">
        <f>IF(AJ4979=0,0,(AL4979/AJ4979)*100)</f>
        <v>0</v>
      </c>
      <c r="AO4979" s="596"/>
      <c r="AP4979" s="542"/>
      <c r="AQ4979" s="580"/>
      <c r="AR4979" s="584"/>
      <c r="AS4979" s="585"/>
      <c r="AT4979" s="595">
        <f>IF(AP4979=0,0,(AR4979/AP4979)*100)</f>
        <v>0</v>
      </c>
      <c r="AU4979" s="596"/>
      <c r="AV4979" s="599">
        <f>AD4979+AJ4979+AP4979</f>
        <v>0</v>
      </c>
      <c r="AW4979" s="600"/>
      <c r="AX4979" s="630">
        <f>AF4979+AL4979+AR4979</f>
        <v>0</v>
      </c>
      <c r="AY4979" s="631"/>
      <c r="AZ4979" s="595">
        <f>IF(AV4979=0,0,(AX4979/AV4979)*100)</f>
        <v>0</v>
      </c>
      <c r="BA4979" s="596"/>
      <c r="BB4979" s="542"/>
      <c r="BC4979" s="580"/>
      <c r="BD4979" s="584"/>
      <c r="BE4979" s="585"/>
      <c r="BF4979" s="595">
        <f>IF(BB4979=0,0,(BD4979/BB4979)*100)</f>
        <v>0</v>
      </c>
      <c r="BG4979" s="596"/>
      <c r="BH4979" s="599">
        <f>AV4979+BB4979</f>
        <v>0</v>
      </c>
      <c r="BI4979" s="600"/>
      <c r="BJ4979" s="630">
        <f>AX4979+BD4979</f>
        <v>0</v>
      </c>
      <c r="BK4979" s="631"/>
      <c r="BL4979" s="595">
        <f>IF(BH4979=0,0,(BJ4979/BH4979)*100)</f>
        <v>0</v>
      </c>
      <c r="BM4979" s="596"/>
      <c r="BN4979" s="656">
        <f>(AF4979*2)+(AL4979*2)+(AR4979*3)+BD4979</f>
        <v>0</v>
      </c>
      <c r="BO4979" s="657"/>
      <c r="BP4979" s="658"/>
      <c r="BQ4979" s="676">
        <f t="shared" ref="BQ4979" si="3494">IF(BS4979=0,0,50*BR4979/BS4979)</f>
        <v>0</v>
      </c>
      <c r="BR4979" s="662">
        <f>(BN4979*BU$11)+(N4979*BU$12)+(Z4979*BU$13)+(R4979*BU$14)+(X4979*BU$15)+(AB4979*BU$16)</f>
        <v>0</v>
      </c>
      <c r="BS4979" s="662">
        <f>((BB4979-BD4979)*BU$18)+((AV4979-AX4979)*BU$17)+(H4979*BU$19)+(P4979*BU$20)</f>
        <v>0</v>
      </c>
      <c r="BT4979" s="15"/>
      <c r="BU4979" s="15"/>
      <c r="BV4979" s="95"/>
    </row>
    <row r="4980" spans="1:74" ht="21.75" hidden="1" customHeight="1" x14ac:dyDescent="0.25">
      <c r="A4980" s="95"/>
      <c r="B4980" s="571"/>
      <c r="C4980" s="642" t="str">
        <f>IF(ROSTER!D$20="","",ROSTER!D$20)</f>
        <v/>
      </c>
      <c r="D4980" s="643"/>
      <c r="E4980" s="575"/>
      <c r="F4980" s="577"/>
      <c r="G4980" s="583"/>
      <c r="H4980" s="579"/>
      <c r="I4980" s="545"/>
      <c r="J4980" s="544"/>
      <c r="K4980" s="581"/>
      <c r="L4980" s="586"/>
      <c r="M4980" s="587"/>
      <c r="N4980" s="592"/>
      <c r="O4980" s="603"/>
      <c r="P4980" s="544"/>
      <c r="Q4980" s="581"/>
      <c r="R4980" s="586"/>
      <c r="S4980" s="587"/>
      <c r="T4980" s="592"/>
      <c r="U4980" s="603"/>
      <c r="V4980" s="311"/>
      <c r="W4980" s="311"/>
      <c r="X4980" s="579"/>
      <c r="Y4980" s="545"/>
      <c r="Z4980" s="544"/>
      <c r="AA4980" s="545"/>
      <c r="AB4980" s="544"/>
      <c r="AC4980" s="545"/>
      <c r="AD4980" s="544"/>
      <c r="AE4980" s="581"/>
      <c r="AF4980" s="586"/>
      <c r="AG4980" s="587"/>
      <c r="AH4980" s="626"/>
      <c r="AI4980" s="627"/>
      <c r="AJ4980" s="544"/>
      <c r="AK4980" s="581"/>
      <c r="AL4980" s="586"/>
      <c r="AM4980" s="587"/>
      <c r="AN4980" s="626"/>
      <c r="AO4980" s="627"/>
      <c r="AP4980" s="544"/>
      <c r="AQ4980" s="581"/>
      <c r="AR4980" s="586"/>
      <c r="AS4980" s="587"/>
      <c r="AT4980" s="626"/>
      <c r="AU4980" s="627"/>
      <c r="AV4980" s="628"/>
      <c r="AW4980" s="629"/>
      <c r="AX4980" s="632"/>
      <c r="AY4980" s="633"/>
      <c r="AZ4980" s="626"/>
      <c r="BA4980" s="627"/>
      <c r="BB4980" s="544"/>
      <c r="BC4980" s="581"/>
      <c r="BD4980" s="586"/>
      <c r="BE4980" s="587"/>
      <c r="BF4980" s="626"/>
      <c r="BG4980" s="627"/>
      <c r="BH4980" s="628"/>
      <c r="BI4980" s="629"/>
      <c r="BJ4980" s="632"/>
      <c r="BK4980" s="633"/>
      <c r="BL4980" s="626"/>
      <c r="BM4980" s="627"/>
      <c r="BN4980" s="678"/>
      <c r="BO4980" s="679"/>
      <c r="BP4980" s="680"/>
      <c r="BQ4980" s="677"/>
      <c r="BR4980" s="663"/>
      <c r="BS4980" s="663"/>
      <c r="BT4980" s="15"/>
      <c r="BU4980" s="15"/>
      <c r="BV4980" s="95"/>
    </row>
    <row r="4981" spans="1:74" ht="21.75" hidden="1" customHeight="1" x14ac:dyDescent="0.25">
      <c r="A4981" s="95"/>
      <c r="B4981" s="570" t="str">
        <f>IF(ROSTER!B$22="","",ROSTER!B$22)</f>
        <v/>
      </c>
      <c r="C4981" s="572" t="str">
        <f>IF(ROSTER!C$22="","",ROSTER!C$22)</f>
        <v/>
      </c>
      <c r="D4981" s="573"/>
      <c r="E4981" s="574"/>
      <c r="F4981" s="576">
        <f>IF(E4981="y",1,IF(E4981="S",1,0))</f>
        <v>0</v>
      </c>
      <c r="G4981" s="582">
        <f>IF(E4981="S",1,0)</f>
        <v>0</v>
      </c>
      <c r="H4981" s="578"/>
      <c r="I4981" s="543"/>
      <c r="J4981" s="542"/>
      <c r="K4981" s="580"/>
      <c r="L4981" s="584"/>
      <c r="M4981" s="585"/>
      <c r="N4981" s="588">
        <f>L4981+J4981</f>
        <v>0</v>
      </c>
      <c r="O4981" s="589"/>
      <c r="P4981" s="542"/>
      <c r="Q4981" s="580"/>
      <c r="R4981" s="584"/>
      <c r="S4981" s="585"/>
      <c r="T4981" s="588">
        <f>R4981-P4981</f>
        <v>0</v>
      </c>
      <c r="U4981" s="589"/>
      <c r="V4981" s="310"/>
      <c r="W4981" s="310"/>
      <c r="X4981" s="578"/>
      <c r="Y4981" s="543"/>
      <c r="Z4981" s="542"/>
      <c r="AA4981" s="543"/>
      <c r="AB4981" s="542"/>
      <c r="AC4981" s="543"/>
      <c r="AD4981" s="542"/>
      <c r="AE4981" s="580"/>
      <c r="AF4981" s="584"/>
      <c r="AG4981" s="585"/>
      <c r="AH4981" s="595">
        <f>IF(AD4981=0,0,(AF4981/AD4981)*100)</f>
        <v>0</v>
      </c>
      <c r="AI4981" s="596"/>
      <c r="AJ4981" s="542"/>
      <c r="AK4981" s="580"/>
      <c r="AL4981" s="584"/>
      <c r="AM4981" s="585"/>
      <c r="AN4981" s="595">
        <f>IF(AJ4981=0,0,(AL4981/AJ4981)*100)</f>
        <v>0</v>
      </c>
      <c r="AO4981" s="596"/>
      <c r="AP4981" s="542"/>
      <c r="AQ4981" s="580"/>
      <c r="AR4981" s="584"/>
      <c r="AS4981" s="585"/>
      <c r="AT4981" s="595">
        <f>IF(AP4981=0,0,(AR4981/AP4981)*100)</f>
        <v>0</v>
      </c>
      <c r="AU4981" s="596"/>
      <c r="AV4981" s="599">
        <f>AD4981+AJ4981+AP4981</f>
        <v>0</v>
      </c>
      <c r="AW4981" s="600"/>
      <c r="AX4981" s="630">
        <f>AF4981+AL4981+AR4981</f>
        <v>0</v>
      </c>
      <c r="AY4981" s="631"/>
      <c r="AZ4981" s="595">
        <f>IF(AV4981=0,0,(AX4981/AV4981)*100)</f>
        <v>0</v>
      </c>
      <c r="BA4981" s="596"/>
      <c r="BB4981" s="542"/>
      <c r="BC4981" s="580"/>
      <c r="BD4981" s="584"/>
      <c r="BE4981" s="585"/>
      <c r="BF4981" s="595">
        <f>IF(BB4981=0,0,(BD4981/BB4981)*100)</f>
        <v>0</v>
      </c>
      <c r="BG4981" s="596"/>
      <c r="BH4981" s="599">
        <f>AV4981+BB4981</f>
        <v>0</v>
      </c>
      <c r="BI4981" s="600"/>
      <c r="BJ4981" s="630">
        <f>AX4981+BD4981</f>
        <v>0</v>
      </c>
      <c r="BK4981" s="631"/>
      <c r="BL4981" s="595">
        <f>IF(BH4981=0,0,(BJ4981/BH4981)*100)</f>
        <v>0</v>
      </c>
      <c r="BM4981" s="596"/>
      <c r="BN4981" s="656">
        <f>(AF4981*2)+(AL4981*2)+(AR4981*3)+BD4981</f>
        <v>0</v>
      </c>
      <c r="BO4981" s="657"/>
      <c r="BP4981" s="658"/>
      <c r="BQ4981" s="676">
        <f t="shared" ref="BQ4981" si="3495">IF(BS4981=0,0,50*BR4981/BS4981)</f>
        <v>0</v>
      </c>
      <c r="BR4981" s="662">
        <f>(BN4981*BU$11)+(N4981*BU$12)+(Z4981*BU$13)+(R4981*BU$14)+(X4981*BU$15)+(AB4981*BU$16)</f>
        <v>0</v>
      </c>
      <c r="BS4981" s="662">
        <f>((BB4981-BD4981)*BU$18)+((AV4981-AX4981)*BU$17)+(H4981*BU$19)+(P4981*BU$20)</f>
        <v>0</v>
      </c>
      <c r="BT4981" s="15"/>
      <c r="BU4981" s="15"/>
      <c r="BV4981" s="95"/>
    </row>
    <row r="4982" spans="1:74" ht="21.75" hidden="1" customHeight="1" x14ac:dyDescent="0.25">
      <c r="A4982" s="95"/>
      <c r="B4982" s="571"/>
      <c r="C4982" s="642" t="str">
        <f>IF(ROSTER!D$22="","",ROSTER!D$22)</f>
        <v/>
      </c>
      <c r="D4982" s="643"/>
      <c r="E4982" s="575"/>
      <c r="F4982" s="577"/>
      <c r="G4982" s="583"/>
      <c r="H4982" s="579"/>
      <c r="I4982" s="545"/>
      <c r="J4982" s="544"/>
      <c r="K4982" s="581"/>
      <c r="L4982" s="586"/>
      <c r="M4982" s="587"/>
      <c r="N4982" s="592"/>
      <c r="O4982" s="603"/>
      <c r="P4982" s="544"/>
      <c r="Q4982" s="581"/>
      <c r="R4982" s="586"/>
      <c r="S4982" s="587"/>
      <c r="T4982" s="592"/>
      <c r="U4982" s="603"/>
      <c r="V4982" s="311"/>
      <c r="W4982" s="311"/>
      <c r="X4982" s="579"/>
      <c r="Y4982" s="545"/>
      <c r="Z4982" s="544"/>
      <c r="AA4982" s="545"/>
      <c r="AB4982" s="544"/>
      <c r="AC4982" s="545"/>
      <c r="AD4982" s="544"/>
      <c r="AE4982" s="581"/>
      <c r="AF4982" s="586"/>
      <c r="AG4982" s="587"/>
      <c r="AH4982" s="626"/>
      <c r="AI4982" s="627"/>
      <c r="AJ4982" s="544"/>
      <c r="AK4982" s="581"/>
      <c r="AL4982" s="586"/>
      <c r="AM4982" s="587"/>
      <c r="AN4982" s="626"/>
      <c r="AO4982" s="627"/>
      <c r="AP4982" s="544"/>
      <c r="AQ4982" s="581"/>
      <c r="AR4982" s="586"/>
      <c r="AS4982" s="587"/>
      <c r="AT4982" s="626"/>
      <c r="AU4982" s="627"/>
      <c r="AV4982" s="628"/>
      <c r="AW4982" s="629"/>
      <c r="AX4982" s="632"/>
      <c r="AY4982" s="633"/>
      <c r="AZ4982" s="626"/>
      <c r="BA4982" s="627"/>
      <c r="BB4982" s="544"/>
      <c r="BC4982" s="581"/>
      <c r="BD4982" s="586"/>
      <c r="BE4982" s="587"/>
      <c r="BF4982" s="626"/>
      <c r="BG4982" s="627"/>
      <c r="BH4982" s="628"/>
      <c r="BI4982" s="629"/>
      <c r="BJ4982" s="632"/>
      <c r="BK4982" s="633"/>
      <c r="BL4982" s="626"/>
      <c r="BM4982" s="627"/>
      <c r="BN4982" s="678"/>
      <c r="BO4982" s="679"/>
      <c r="BP4982" s="680"/>
      <c r="BQ4982" s="677"/>
      <c r="BR4982" s="663"/>
      <c r="BS4982" s="663"/>
      <c r="BT4982" s="15"/>
      <c r="BU4982" s="15"/>
      <c r="BV4982" s="95"/>
    </row>
    <row r="4983" spans="1:74" ht="21.75" hidden="1" customHeight="1" x14ac:dyDescent="0.25">
      <c r="A4983" s="95"/>
      <c r="B4983" s="570" t="str">
        <f>IF(ROSTER!B$24="","",ROSTER!B$24)</f>
        <v/>
      </c>
      <c r="C4983" s="572" t="str">
        <f>IF(ROSTER!C$24="","",ROSTER!C$24)</f>
        <v/>
      </c>
      <c r="D4983" s="573"/>
      <c r="E4983" s="574"/>
      <c r="F4983" s="576">
        <f>IF(E4983="y",1,IF(E4983="S",1,0))</f>
        <v>0</v>
      </c>
      <c r="G4983" s="582">
        <f>IF(E4983="S",1,0)</f>
        <v>0</v>
      </c>
      <c r="H4983" s="578"/>
      <c r="I4983" s="543"/>
      <c r="J4983" s="542"/>
      <c r="K4983" s="580"/>
      <c r="L4983" s="584"/>
      <c r="M4983" s="585"/>
      <c r="N4983" s="588">
        <f>L4983+J4983</f>
        <v>0</v>
      </c>
      <c r="O4983" s="589"/>
      <c r="P4983" s="542"/>
      <c r="Q4983" s="580"/>
      <c r="R4983" s="584"/>
      <c r="S4983" s="585"/>
      <c r="T4983" s="588">
        <f>R4983-P4983</f>
        <v>0</v>
      </c>
      <c r="U4983" s="589"/>
      <c r="V4983" s="310"/>
      <c r="W4983" s="310"/>
      <c r="X4983" s="578"/>
      <c r="Y4983" s="543"/>
      <c r="Z4983" s="542"/>
      <c r="AA4983" s="543"/>
      <c r="AB4983" s="542"/>
      <c r="AC4983" s="543"/>
      <c r="AD4983" s="542"/>
      <c r="AE4983" s="580"/>
      <c r="AF4983" s="584"/>
      <c r="AG4983" s="585"/>
      <c r="AH4983" s="595">
        <f>IF(AD4983=0,0,(AF4983/AD4983)*100)</f>
        <v>0</v>
      </c>
      <c r="AI4983" s="596"/>
      <c r="AJ4983" s="542"/>
      <c r="AK4983" s="580"/>
      <c r="AL4983" s="584"/>
      <c r="AM4983" s="585"/>
      <c r="AN4983" s="595">
        <f>IF(AJ4983=0,0,(AL4983/AJ4983)*100)</f>
        <v>0</v>
      </c>
      <c r="AO4983" s="596"/>
      <c r="AP4983" s="542"/>
      <c r="AQ4983" s="580"/>
      <c r="AR4983" s="584"/>
      <c r="AS4983" s="585"/>
      <c r="AT4983" s="595">
        <f>IF(AP4983=0,0,(AR4983/AP4983)*100)</f>
        <v>0</v>
      </c>
      <c r="AU4983" s="596"/>
      <c r="AV4983" s="599">
        <f>AD4983+AJ4983+AP4983</f>
        <v>0</v>
      </c>
      <c r="AW4983" s="600"/>
      <c r="AX4983" s="630">
        <f>AF4983+AL4983+AR4983</f>
        <v>0</v>
      </c>
      <c r="AY4983" s="631"/>
      <c r="AZ4983" s="595">
        <f>IF(AV4983=0,0,(AX4983/AV4983)*100)</f>
        <v>0</v>
      </c>
      <c r="BA4983" s="596"/>
      <c r="BB4983" s="542"/>
      <c r="BC4983" s="580"/>
      <c r="BD4983" s="584"/>
      <c r="BE4983" s="585"/>
      <c r="BF4983" s="595">
        <f>IF(BB4983=0,0,(BD4983/BB4983)*100)</f>
        <v>0</v>
      </c>
      <c r="BG4983" s="596"/>
      <c r="BH4983" s="599">
        <f>AV4983+BB4983</f>
        <v>0</v>
      </c>
      <c r="BI4983" s="600"/>
      <c r="BJ4983" s="630">
        <f>AX4983+BD4983</f>
        <v>0</v>
      </c>
      <c r="BK4983" s="631"/>
      <c r="BL4983" s="595">
        <f>IF(BH4983=0,0,(BJ4983/BH4983)*100)</f>
        <v>0</v>
      </c>
      <c r="BM4983" s="596"/>
      <c r="BN4983" s="656">
        <f>(AF4983*2)+(AL4983*2)+(AR4983*3)+BD4983</f>
        <v>0</v>
      </c>
      <c r="BO4983" s="657"/>
      <c r="BP4983" s="658"/>
      <c r="BQ4983" s="676">
        <f t="shared" ref="BQ4983" si="3496">IF(BS4983=0,0,50*BR4983/BS4983)</f>
        <v>0</v>
      </c>
      <c r="BR4983" s="662">
        <f>(BN4983*BU$11)+(N4983*BU$12)+(Z4983*BU$13)+(R4983*BU$14)+(X4983*BU$15)+(AB4983*BU$16)</f>
        <v>0</v>
      </c>
      <c r="BS4983" s="662">
        <f>((BB4983-BD4983)*BU$18)+((AV4983-AX4983)*BU$17)+(H4983*BU$19)+(P4983*BU$20)</f>
        <v>0</v>
      </c>
      <c r="BT4983" s="15"/>
      <c r="BU4983" s="15"/>
      <c r="BV4983" s="95"/>
    </row>
    <row r="4984" spans="1:74" ht="21.75" hidden="1" customHeight="1" x14ac:dyDescent="0.25">
      <c r="A4984" s="95"/>
      <c r="B4984" s="571"/>
      <c r="C4984" s="642" t="str">
        <f>IF(ROSTER!D$24="","",ROSTER!D$24)</f>
        <v/>
      </c>
      <c r="D4984" s="643"/>
      <c r="E4984" s="575"/>
      <c r="F4984" s="577"/>
      <c r="G4984" s="583"/>
      <c r="H4984" s="579"/>
      <c r="I4984" s="545"/>
      <c r="J4984" s="544"/>
      <c r="K4984" s="581"/>
      <c r="L4984" s="586"/>
      <c r="M4984" s="587"/>
      <c r="N4984" s="592"/>
      <c r="O4984" s="603"/>
      <c r="P4984" s="544"/>
      <c r="Q4984" s="581"/>
      <c r="R4984" s="586"/>
      <c r="S4984" s="587"/>
      <c r="T4984" s="592"/>
      <c r="U4984" s="603"/>
      <c r="V4984" s="311"/>
      <c r="W4984" s="311"/>
      <c r="X4984" s="579"/>
      <c r="Y4984" s="545"/>
      <c r="Z4984" s="544"/>
      <c r="AA4984" s="545"/>
      <c r="AB4984" s="544"/>
      <c r="AC4984" s="545"/>
      <c r="AD4984" s="544"/>
      <c r="AE4984" s="581"/>
      <c r="AF4984" s="586"/>
      <c r="AG4984" s="587"/>
      <c r="AH4984" s="626"/>
      <c r="AI4984" s="627"/>
      <c r="AJ4984" s="544"/>
      <c r="AK4984" s="581"/>
      <c r="AL4984" s="586"/>
      <c r="AM4984" s="587"/>
      <c r="AN4984" s="626"/>
      <c r="AO4984" s="627"/>
      <c r="AP4984" s="544"/>
      <c r="AQ4984" s="581"/>
      <c r="AR4984" s="586"/>
      <c r="AS4984" s="587"/>
      <c r="AT4984" s="626"/>
      <c r="AU4984" s="627"/>
      <c r="AV4984" s="628"/>
      <c r="AW4984" s="629"/>
      <c r="AX4984" s="632"/>
      <c r="AY4984" s="633"/>
      <c r="AZ4984" s="626"/>
      <c r="BA4984" s="627"/>
      <c r="BB4984" s="544"/>
      <c r="BC4984" s="581"/>
      <c r="BD4984" s="586"/>
      <c r="BE4984" s="587"/>
      <c r="BF4984" s="626"/>
      <c r="BG4984" s="627"/>
      <c r="BH4984" s="628"/>
      <c r="BI4984" s="629"/>
      <c r="BJ4984" s="632"/>
      <c r="BK4984" s="633"/>
      <c r="BL4984" s="626"/>
      <c r="BM4984" s="627"/>
      <c r="BN4984" s="678"/>
      <c r="BO4984" s="679"/>
      <c r="BP4984" s="680"/>
      <c r="BQ4984" s="677"/>
      <c r="BR4984" s="663"/>
      <c r="BS4984" s="663"/>
      <c r="BT4984" s="15"/>
      <c r="BU4984" s="15"/>
      <c r="BV4984" s="95"/>
    </row>
    <row r="4985" spans="1:74" ht="21.75" hidden="1" customHeight="1" x14ac:dyDescent="0.25">
      <c r="A4985" s="95"/>
      <c r="B4985" s="570" t="str">
        <f>IF(ROSTER!B$26="","",ROSTER!B$26)</f>
        <v/>
      </c>
      <c r="C4985" s="572" t="str">
        <f>IF(ROSTER!C$26="","",ROSTER!C$26)</f>
        <v/>
      </c>
      <c r="D4985" s="573"/>
      <c r="E4985" s="574"/>
      <c r="F4985" s="576">
        <f>IF(E4985="y",1,IF(E4985="S",1,0))</f>
        <v>0</v>
      </c>
      <c r="G4985" s="582">
        <f>IF(E4985="S",1,0)</f>
        <v>0</v>
      </c>
      <c r="H4985" s="578"/>
      <c r="I4985" s="543"/>
      <c r="J4985" s="542"/>
      <c r="K4985" s="580"/>
      <c r="L4985" s="584"/>
      <c r="M4985" s="585"/>
      <c r="N4985" s="588">
        <f>L4985+J4985</f>
        <v>0</v>
      </c>
      <c r="O4985" s="589"/>
      <c r="P4985" s="542"/>
      <c r="Q4985" s="580"/>
      <c r="R4985" s="584"/>
      <c r="S4985" s="585"/>
      <c r="T4985" s="588">
        <f>R4985-P4985</f>
        <v>0</v>
      </c>
      <c r="U4985" s="589"/>
      <c r="V4985" s="310"/>
      <c r="W4985" s="310"/>
      <c r="X4985" s="578"/>
      <c r="Y4985" s="543"/>
      <c r="Z4985" s="542"/>
      <c r="AA4985" s="543"/>
      <c r="AB4985" s="542"/>
      <c r="AC4985" s="543"/>
      <c r="AD4985" s="542"/>
      <c r="AE4985" s="580"/>
      <c r="AF4985" s="584"/>
      <c r="AG4985" s="585"/>
      <c r="AH4985" s="595">
        <f>IF(AD4985=0,0,(AF4985/AD4985)*100)</f>
        <v>0</v>
      </c>
      <c r="AI4985" s="596"/>
      <c r="AJ4985" s="542"/>
      <c r="AK4985" s="580"/>
      <c r="AL4985" s="584"/>
      <c r="AM4985" s="585"/>
      <c r="AN4985" s="595">
        <f>IF(AJ4985=0,0,(AL4985/AJ4985)*100)</f>
        <v>0</v>
      </c>
      <c r="AO4985" s="596"/>
      <c r="AP4985" s="542"/>
      <c r="AQ4985" s="580"/>
      <c r="AR4985" s="584"/>
      <c r="AS4985" s="585"/>
      <c r="AT4985" s="595">
        <f>IF(AP4985=0,0,(AR4985/AP4985)*100)</f>
        <v>0</v>
      </c>
      <c r="AU4985" s="596"/>
      <c r="AV4985" s="599">
        <f>AD4985+AJ4985+AP4985</f>
        <v>0</v>
      </c>
      <c r="AW4985" s="600"/>
      <c r="AX4985" s="630">
        <f>AF4985+AL4985+AR4985</f>
        <v>0</v>
      </c>
      <c r="AY4985" s="631"/>
      <c r="AZ4985" s="595">
        <f>IF(AV4985=0,0,(AX4985/AV4985)*100)</f>
        <v>0</v>
      </c>
      <c r="BA4985" s="596"/>
      <c r="BB4985" s="542"/>
      <c r="BC4985" s="580"/>
      <c r="BD4985" s="584"/>
      <c r="BE4985" s="585"/>
      <c r="BF4985" s="595">
        <f>IF(BB4985=0,0,(BD4985/BB4985)*100)</f>
        <v>0</v>
      </c>
      <c r="BG4985" s="596"/>
      <c r="BH4985" s="599">
        <f>AV4985+BB4985</f>
        <v>0</v>
      </c>
      <c r="BI4985" s="600"/>
      <c r="BJ4985" s="630">
        <f>AX4985+BD4985</f>
        <v>0</v>
      </c>
      <c r="BK4985" s="631"/>
      <c r="BL4985" s="595">
        <f>IF(BH4985=0,0,(BJ4985/BH4985)*100)</f>
        <v>0</v>
      </c>
      <c r="BM4985" s="596"/>
      <c r="BN4985" s="656">
        <f>(AF4985*2)+(AL4985*2)+(AR4985*3)+BD4985</f>
        <v>0</v>
      </c>
      <c r="BO4985" s="657"/>
      <c r="BP4985" s="658"/>
      <c r="BQ4985" s="676">
        <f t="shared" ref="BQ4985" si="3497">IF(BS4985=0,0,50*BR4985/BS4985)</f>
        <v>0</v>
      </c>
      <c r="BR4985" s="662">
        <f>(BN4985*BU$11)+(N4985*BU$12)+(Z4985*BU$13)+(R4985*BU$14)+(X4985*BU$15)+(AB4985*BU$16)</f>
        <v>0</v>
      </c>
      <c r="BS4985" s="662">
        <f>((BB4985-BD4985)*BU$18)+((AV4985-AX4985)*BU$17)+(H4985*BU$19)+(P4985*BU$20)</f>
        <v>0</v>
      </c>
      <c r="BT4985" s="15"/>
      <c r="BU4985" s="15"/>
      <c r="BV4985" s="95"/>
    </row>
    <row r="4986" spans="1:74" ht="21.75" hidden="1" customHeight="1" x14ac:dyDescent="0.25">
      <c r="A4986" s="95"/>
      <c r="B4986" s="571"/>
      <c r="C4986" s="642" t="str">
        <f>IF(ROSTER!D$26="","",ROSTER!D$26)</f>
        <v/>
      </c>
      <c r="D4986" s="643"/>
      <c r="E4986" s="575"/>
      <c r="F4986" s="577"/>
      <c r="G4986" s="583"/>
      <c r="H4986" s="579"/>
      <c r="I4986" s="545"/>
      <c r="J4986" s="544"/>
      <c r="K4986" s="581"/>
      <c r="L4986" s="586"/>
      <c r="M4986" s="587"/>
      <c r="N4986" s="592"/>
      <c r="O4986" s="603"/>
      <c r="P4986" s="544"/>
      <c r="Q4986" s="581"/>
      <c r="R4986" s="586"/>
      <c r="S4986" s="587"/>
      <c r="T4986" s="592"/>
      <c r="U4986" s="603"/>
      <c r="V4986" s="311"/>
      <c r="W4986" s="311"/>
      <c r="X4986" s="579"/>
      <c r="Y4986" s="545"/>
      <c r="Z4986" s="544"/>
      <c r="AA4986" s="545"/>
      <c r="AB4986" s="544"/>
      <c r="AC4986" s="545"/>
      <c r="AD4986" s="544"/>
      <c r="AE4986" s="581"/>
      <c r="AF4986" s="586"/>
      <c r="AG4986" s="587"/>
      <c r="AH4986" s="626"/>
      <c r="AI4986" s="627"/>
      <c r="AJ4986" s="544"/>
      <c r="AK4986" s="581"/>
      <c r="AL4986" s="586"/>
      <c r="AM4986" s="587"/>
      <c r="AN4986" s="626"/>
      <c r="AO4986" s="627"/>
      <c r="AP4986" s="544"/>
      <c r="AQ4986" s="581"/>
      <c r="AR4986" s="586"/>
      <c r="AS4986" s="587"/>
      <c r="AT4986" s="626"/>
      <c r="AU4986" s="627"/>
      <c r="AV4986" s="628"/>
      <c r="AW4986" s="629"/>
      <c r="AX4986" s="632"/>
      <c r="AY4986" s="633"/>
      <c r="AZ4986" s="626"/>
      <c r="BA4986" s="627"/>
      <c r="BB4986" s="544"/>
      <c r="BC4986" s="581"/>
      <c r="BD4986" s="586"/>
      <c r="BE4986" s="587"/>
      <c r="BF4986" s="626"/>
      <c r="BG4986" s="627"/>
      <c r="BH4986" s="628"/>
      <c r="BI4986" s="629"/>
      <c r="BJ4986" s="632"/>
      <c r="BK4986" s="633"/>
      <c r="BL4986" s="626"/>
      <c r="BM4986" s="627"/>
      <c r="BN4986" s="678"/>
      <c r="BO4986" s="679"/>
      <c r="BP4986" s="680"/>
      <c r="BQ4986" s="677"/>
      <c r="BR4986" s="663"/>
      <c r="BS4986" s="663"/>
      <c r="BT4986" s="15"/>
      <c r="BU4986" s="15"/>
      <c r="BV4986" s="95"/>
    </row>
    <row r="4987" spans="1:74" ht="21.75" hidden="1" customHeight="1" x14ac:dyDescent="0.25">
      <c r="A4987" s="95"/>
      <c r="B4987" s="570" t="str">
        <f>IF(ROSTER!B$28="","",ROSTER!B$28)</f>
        <v/>
      </c>
      <c r="C4987" s="572" t="str">
        <f>IF(ROSTER!C$28="","",ROSTER!C$28)</f>
        <v/>
      </c>
      <c r="D4987" s="573"/>
      <c r="E4987" s="574"/>
      <c r="F4987" s="576">
        <f>IF(E4987="y",1,IF(E4987="S",1,0))</f>
        <v>0</v>
      </c>
      <c r="G4987" s="582">
        <f>IF(E4987="S",1,0)</f>
        <v>0</v>
      </c>
      <c r="H4987" s="578"/>
      <c r="I4987" s="543"/>
      <c r="J4987" s="542"/>
      <c r="K4987" s="580"/>
      <c r="L4987" s="584"/>
      <c r="M4987" s="585"/>
      <c r="N4987" s="588">
        <f>L4987+J4987</f>
        <v>0</v>
      </c>
      <c r="O4987" s="589"/>
      <c r="P4987" s="542"/>
      <c r="Q4987" s="580"/>
      <c r="R4987" s="584"/>
      <c r="S4987" s="585"/>
      <c r="T4987" s="588">
        <f>R4987-P4987</f>
        <v>0</v>
      </c>
      <c r="U4987" s="589"/>
      <c r="V4987" s="310"/>
      <c r="W4987" s="310"/>
      <c r="X4987" s="578"/>
      <c r="Y4987" s="543"/>
      <c r="Z4987" s="542"/>
      <c r="AA4987" s="543"/>
      <c r="AB4987" s="542"/>
      <c r="AC4987" s="543"/>
      <c r="AD4987" s="542"/>
      <c r="AE4987" s="580"/>
      <c r="AF4987" s="584"/>
      <c r="AG4987" s="585"/>
      <c r="AH4987" s="595">
        <f>IF(AD4987=0,0,(AF4987/AD4987)*100)</f>
        <v>0</v>
      </c>
      <c r="AI4987" s="596"/>
      <c r="AJ4987" s="542"/>
      <c r="AK4987" s="580"/>
      <c r="AL4987" s="584"/>
      <c r="AM4987" s="585"/>
      <c r="AN4987" s="595">
        <f>IF(AJ4987=0,0,(AL4987/AJ4987)*100)</f>
        <v>0</v>
      </c>
      <c r="AO4987" s="596"/>
      <c r="AP4987" s="542"/>
      <c r="AQ4987" s="580"/>
      <c r="AR4987" s="584"/>
      <c r="AS4987" s="585"/>
      <c r="AT4987" s="595">
        <f>IF(AP4987=0,0,(AR4987/AP4987)*100)</f>
        <v>0</v>
      </c>
      <c r="AU4987" s="596"/>
      <c r="AV4987" s="599">
        <f>AD4987+AJ4987+AP4987</f>
        <v>0</v>
      </c>
      <c r="AW4987" s="600"/>
      <c r="AX4987" s="630">
        <f>AF4987+AL4987+AR4987</f>
        <v>0</v>
      </c>
      <c r="AY4987" s="631"/>
      <c r="AZ4987" s="595">
        <f>IF(AV4987=0,0,(AX4987/AV4987)*100)</f>
        <v>0</v>
      </c>
      <c r="BA4987" s="596"/>
      <c r="BB4987" s="542"/>
      <c r="BC4987" s="580"/>
      <c r="BD4987" s="584"/>
      <c r="BE4987" s="585"/>
      <c r="BF4987" s="595">
        <f>IF(BB4987=0,0,(BD4987/BB4987)*100)</f>
        <v>0</v>
      </c>
      <c r="BG4987" s="596"/>
      <c r="BH4987" s="599">
        <f>AV4987+BB4987</f>
        <v>0</v>
      </c>
      <c r="BI4987" s="600"/>
      <c r="BJ4987" s="630">
        <f>AX4987+BD4987</f>
        <v>0</v>
      </c>
      <c r="BK4987" s="631"/>
      <c r="BL4987" s="595">
        <f>IF(BH4987=0,0,(BJ4987/BH4987)*100)</f>
        <v>0</v>
      </c>
      <c r="BM4987" s="596"/>
      <c r="BN4987" s="656">
        <f>(AF4987*2)+(AL4987*2)+(AR4987*3)+BD4987</f>
        <v>0</v>
      </c>
      <c r="BO4987" s="657"/>
      <c r="BP4987" s="658"/>
      <c r="BQ4987" s="676">
        <f t="shared" ref="BQ4987" si="3498">IF(BS4987=0,0,50*BR4987/BS4987)</f>
        <v>0</v>
      </c>
      <c r="BR4987" s="662">
        <f>(BN4987*BU$11)+(N4987*BU$12)+(Z4987*BU$13)+(R4987*BU$14)+(X4987*BU$15)+(AB4987*BU$16)</f>
        <v>0</v>
      </c>
      <c r="BS4987" s="662">
        <f>((BB4987-BD4987)*BU$18)+((AV4987-AX4987)*BU$17)+(H4987*BU$19)+(P4987*BU$20)</f>
        <v>0</v>
      </c>
      <c r="BT4987" s="15"/>
      <c r="BU4987" s="15"/>
      <c r="BV4987" s="95"/>
    </row>
    <row r="4988" spans="1:74" ht="21.75" hidden="1" customHeight="1" x14ac:dyDescent="0.25">
      <c r="A4988" s="95"/>
      <c r="B4988" s="571"/>
      <c r="C4988" s="642" t="str">
        <f>IF(ROSTER!D$28="","",ROSTER!D$28)</f>
        <v/>
      </c>
      <c r="D4988" s="643"/>
      <c r="E4988" s="575"/>
      <c r="F4988" s="577"/>
      <c r="G4988" s="583"/>
      <c r="H4988" s="579"/>
      <c r="I4988" s="545"/>
      <c r="J4988" s="544"/>
      <c r="K4988" s="581"/>
      <c r="L4988" s="586"/>
      <c r="M4988" s="587"/>
      <c r="N4988" s="592"/>
      <c r="O4988" s="603"/>
      <c r="P4988" s="544"/>
      <c r="Q4988" s="581"/>
      <c r="R4988" s="586"/>
      <c r="S4988" s="587"/>
      <c r="T4988" s="592"/>
      <c r="U4988" s="603"/>
      <c r="V4988" s="311"/>
      <c r="W4988" s="311"/>
      <c r="X4988" s="579"/>
      <c r="Y4988" s="545"/>
      <c r="Z4988" s="544"/>
      <c r="AA4988" s="545"/>
      <c r="AB4988" s="544"/>
      <c r="AC4988" s="545"/>
      <c r="AD4988" s="544"/>
      <c r="AE4988" s="581"/>
      <c r="AF4988" s="586"/>
      <c r="AG4988" s="587"/>
      <c r="AH4988" s="626"/>
      <c r="AI4988" s="627"/>
      <c r="AJ4988" s="544"/>
      <c r="AK4988" s="581"/>
      <c r="AL4988" s="586"/>
      <c r="AM4988" s="587"/>
      <c r="AN4988" s="626"/>
      <c r="AO4988" s="627"/>
      <c r="AP4988" s="544"/>
      <c r="AQ4988" s="581"/>
      <c r="AR4988" s="586"/>
      <c r="AS4988" s="587"/>
      <c r="AT4988" s="626"/>
      <c r="AU4988" s="627"/>
      <c r="AV4988" s="628"/>
      <c r="AW4988" s="629"/>
      <c r="AX4988" s="632"/>
      <c r="AY4988" s="633"/>
      <c r="AZ4988" s="626"/>
      <c r="BA4988" s="627"/>
      <c r="BB4988" s="544"/>
      <c r="BC4988" s="581"/>
      <c r="BD4988" s="586"/>
      <c r="BE4988" s="587"/>
      <c r="BF4988" s="626"/>
      <c r="BG4988" s="627"/>
      <c r="BH4988" s="628"/>
      <c r="BI4988" s="629"/>
      <c r="BJ4988" s="632"/>
      <c r="BK4988" s="633"/>
      <c r="BL4988" s="626"/>
      <c r="BM4988" s="627"/>
      <c r="BN4988" s="678"/>
      <c r="BO4988" s="679"/>
      <c r="BP4988" s="680"/>
      <c r="BQ4988" s="677"/>
      <c r="BR4988" s="663"/>
      <c r="BS4988" s="663"/>
      <c r="BT4988" s="15"/>
      <c r="BU4988" s="15"/>
      <c r="BV4988" s="95"/>
    </row>
    <row r="4989" spans="1:74" ht="21.75" hidden="1" customHeight="1" x14ac:dyDescent="0.25">
      <c r="A4989" s="95"/>
      <c r="B4989" s="570" t="str">
        <f>IF(ROSTER!B$30="","",ROSTER!B$30)</f>
        <v/>
      </c>
      <c r="C4989" s="572" t="str">
        <f>IF(ROSTER!C$30="","",ROSTER!C$30)</f>
        <v/>
      </c>
      <c r="D4989" s="573"/>
      <c r="E4989" s="574"/>
      <c r="F4989" s="576">
        <f>IF(E4989="y",1,IF(E4989="S",1,0))</f>
        <v>0</v>
      </c>
      <c r="G4989" s="582">
        <f>IF(E4989="S",1,0)</f>
        <v>0</v>
      </c>
      <c r="H4989" s="578"/>
      <c r="I4989" s="543"/>
      <c r="J4989" s="542"/>
      <c r="K4989" s="580"/>
      <c r="L4989" s="584"/>
      <c r="M4989" s="585"/>
      <c r="N4989" s="588">
        <f>L4989+J4989</f>
        <v>0</v>
      </c>
      <c r="O4989" s="589"/>
      <c r="P4989" s="542"/>
      <c r="Q4989" s="580"/>
      <c r="R4989" s="584"/>
      <c r="S4989" s="585"/>
      <c r="T4989" s="588">
        <f>R4989-P4989</f>
        <v>0</v>
      </c>
      <c r="U4989" s="589"/>
      <c r="V4989" s="310"/>
      <c r="W4989" s="310"/>
      <c r="X4989" s="578"/>
      <c r="Y4989" s="543"/>
      <c r="Z4989" s="542"/>
      <c r="AA4989" s="543"/>
      <c r="AB4989" s="542"/>
      <c r="AC4989" s="543"/>
      <c r="AD4989" s="542"/>
      <c r="AE4989" s="580"/>
      <c r="AF4989" s="584"/>
      <c r="AG4989" s="585"/>
      <c r="AH4989" s="595">
        <f>IF(AD4989=0,0,(AF4989/AD4989)*100)</f>
        <v>0</v>
      </c>
      <c r="AI4989" s="596"/>
      <c r="AJ4989" s="542"/>
      <c r="AK4989" s="580"/>
      <c r="AL4989" s="584"/>
      <c r="AM4989" s="585"/>
      <c r="AN4989" s="595">
        <f>IF(AJ4989=0,0,(AL4989/AJ4989)*100)</f>
        <v>0</v>
      </c>
      <c r="AO4989" s="596"/>
      <c r="AP4989" s="542"/>
      <c r="AQ4989" s="580"/>
      <c r="AR4989" s="584"/>
      <c r="AS4989" s="585"/>
      <c r="AT4989" s="595">
        <f>IF(AP4989=0,0,(AR4989/AP4989)*100)</f>
        <v>0</v>
      </c>
      <c r="AU4989" s="596"/>
      <c r="AV4989" s="599">
        <f>AD4989+AJ4989+AP4989</f>
        <v>0</v>
      </c>
      <c r="AW4989" s="600"/>
      <c r="AX4989" s="630">
        <f>AF4989+AL4989+AR4989</f>
        <v>0</v>
      </c>
      <c r="AY4989" s="631"/>
      <c r="AZ4989" s="595">
        <f>IF(AV4989=0,0,(AX4989/AV4989)*100)</f>
        <v>0</v>
      </c>
      <c r="BA4989" s="596"/>
      <c r="BB4989" s="542"/>
      <c r="BC4989" s="580"/>
      <c r="BD4989" s="584"/>
      <c r="BE4989" s="585"/>
      <c r="BF4989" s="595">
        <f>IF(BB4989=0,0,(BD4989/BB4989)*100)</f>
        <v>0</v>
      </c>
      <c r="BG4989" s="596"/>
      <c r="BH4989" s="599">
        <f>AV4989+BB4989</f>
        <v>0</v>
      </c>
      <c r="BI4989" s="600"/>
      <c r="BJ4989" s="630">
        <f>AX4989+BD4989</f>
        <v>0</v>
      </c>
      <c r="BK4989" s="631"/>
      <c r="BL4989" s="595">
        <f>IF(BH4989=0,0,(BJ4989/BH4989)*100)</f>
        <v>0</v>
      </c>
      <c r="BM4989" s="596"/>
      <c r="BN4989" s="656">
        <f>(AF4989*2)+(AL4989*2)+(AR4989*3)+BD4989</f>
        <v>0</v>
      </c>
      <c r="BO4989" s="657"/>
      <c r="BP4989" s="658"/>
      <c r="BQ4989" s="676">
        <f t="shared" ref="BQ4989" si="3499">IF(BS4989=0,0,50*BR4989/BS4989)</f>
        <v>0</v>
      </c>
      <c r="BR4989" s="662">
        <f>(BN4989*BU$11)+(N4989*BU$12)+(Z4989*BU$13)+(R4989*BU$14)+(X4989*BU$15)+(AB4989*BU$16)</f>
        <v>0</v>
      </c>
      <c r="BS4989" s="662">
        <f>((BB4989-BD4989)*BU$18)+((AV4989-AX4989)*BU$17)+(H4989*BU$19)+(P4989*BU$20)</f>
        <v>0</v>
      </c>
      <c r="BT4989" s="15"/>
      <c r="BU4989" s="15"/>
      <c r="BV4989" s="95"/>
    </row>
    <row r="4990" spans="1:74" ht="21.75" hidden="1" customHeight="1" x14ac:dyDescent="0.25">
      <c r="A4990" s="95"/>
      <c r="B4990" s="571"/>
      <c r="C4990" s="642" t="str">
        <f>IF(ROSTER!D$30="","",ROSTER!D$30)</f>
        <v/>
      </c>
      <c r="D4990" s="643"/>
      <c r="E4990" s="575"/>
      <c r="F4990" s="577"/>
      <c r="G4990" s="583"/>
      <c r="H4990" s="579"/>
      <c r="I4990" s="545"/>
      <c r="J4990" s="544"/>
      <c r="K4990" s="581"/>
      <c r="L4990" s="586"/>
      <c r="M4990" s="587"/>
      <c r="N4990" s="592"/>
      <c r="O4990" s="603"/>
      <c r="P4990" s="544"/>
      <c r="Q4990" s="581"/>
      <c r="R4990" s="586"/>
      <c r="S4990" s="587"/>
      <c r="T4990" s="592"/>
      <c r="U4990" s="603"/>
      <c r="V4990" s="311"/>
      <c r="W4990" s="311"/>
      <c r="X4990" s="579"/>
      <c r="Y4990" s="545"/>
      <c r="Z4990" s="544"/>
      <c r="AA4990" s="545"/>
      <c r="AB4990" s="544"/>
      <c r="AC4990" s="545"/>
      <c r="AD4990" s="544"/>
      <c r="AE4990" s="581"/>
      <c r="AF4990" s="586"/>
      <c r="AG4990" s="587"/>
      <c r="AH4990" s="626"/>
      <c r="AI4990" s="627"/>
      <c r="AJ4990" s="544"/>
      <c r="AK4990" s="581"/>
      <c r="AL4990" s="586"/>
      <c r="AM4990" s="587"/>
      <c r="AN4990" s="626"/>
      <c r="AO4990" s="627"/>
      <c r="AP4990" s="544"/>
      <c r="AQ4990" s="581"/>
      <c r="AR4990" s="586"/>
      <c r="AS4990" s="587"/>
      <c r="AT4990" s="626"/>
      <c r="AU4990" s="627"/>
      <c r="AV4990" s="628"/>
      <c r="AW4990" s="629"/>
      <c r="AX4990" s="632"/>
      <c r="AY4990" s="633"/>
      <c r="AZ4990" s="626"/>
      <c r="BA4990" s="627"/>
      <c r="BB4990" s="544"/>
      <c r="BC4990" s="581"/>
      <c r="BD4990" s="586"/>
      <c r="BE4990" s="587"/>
      <c r="BF4990" s="626"/>
      <c r="BG4990" s="627"/>
      <c r="BH4990" s="628"/>
      <c r="BI4990" s="629"/>
      <c r="BJ4990" s="632"/>
      <c r="BK4990" s="633"/>
      <c r="BL4990" s="626"/>
      <c r="BM4990" s="627"/>
      <c r="BN4990" s="678"/>
      <c r="BO4990" s="679"/>
      <c r="BP4990" s="680"/>
      <c r="BQ4990" s="677"/>
      <c r="BR4990" s="663"/>
      <c r="BS4990" s="663"/>
      <c r="BT4990" s="15"/>
      <c r="BU4990" s="15"/>
      <c r="BV4990" s="95"/>
    </row>
    <row r="4991" spans="1:74" ht="21.75" hidden="1" customHeight="1" x14ac:dyDescent="0.25">
      <c r="A4991" s="95"/>
      <c r="B4991" s="570" t="str">
        <f>IF(ROSTER!B$32="","",ROSTER!B$32)</f>
        <v/>
      </c>
      <c r="C4991" s="572" t="str">
        <f>IF(ROSTER!C$32="","",ROSTER!C$32)</f>
        <v/>
      </c>
      <c r="D4991" s="573"/>
      <c r="E4991" s="574"/>
      <c r="F4991" s="576">
        <f>IF(E4991="y",1,IF(E4991="S",1,0))</f>
        <v>0</v>
      </c>
      <c r="G4991" s="582">
        <f>IF(E4991="S",1,0)</f>
        <v>0</v>
      </c>
      <c r="H4991" s="578"/>
      <c r="I4991" s="543"/>
      <c r="J4991" s="542"/>
      <c r="K4991" s="580"/>
      <c r="L4991" s="584"/>
      <c r="M4991" s="585"/>
      <c r="N4991" s="588">
        <f>L4991+J4991</f>
        <v>0</v>
      </c>
      <c r="O4991" s="589"/>
      <c r="P4991" s="542"/>
      <c r="Q4991" s="580"/>
      <c r="R4991" s="584"/>
      <c r="S4991" s="585"/>
      <c r="T4991" s="588">
        <f>R4991-P4991</f>
        <v>0</v>
      </c>
      <c r="U4991" s="589"/>
      <c r="V4991" s="310"/>
      <c r="W4991" s="310"/>
      <c r="X4991" s="578"/>
      <c r="Y4991" s="543"/>
      <c r="Z4991" s="542"/>
      <c r="AA4991" s="543"/>
      <c r="AB4991" s="542"/>
      <c r="AC4991" s="543"/>
      <c r="AD4991" s="542"/>
      <c r="AE4991" s="580"/>
      <c r="AF4991" s="584"/>
      <c r="AG4991" s="585"/>
      <c r="AH4991" s="595">
        <f>IF(AD4991=0,0,(AF4991/AD4991)*100)</f>
        <v>0</v>
      </c>
      <c r="AI4991" s="596"/>
      <c r="AJ4991" s="542"/>
      <c r="AK4991" s="580"/>
      <c r="AL4991" s="584"/>
      <c r="AM4991" s="585"/>
      <c r="AN4991" s="595">
        <f>IF(AJ4991=0,0,(AL4991/AJ4991)*100)</f>
        <v>0</v>
      </c>
      <c r="AO4991" s="596"/>
      <c r="AP4991" s="542"/>
      <c r="AQ4991" s="580"/>
      <c r="AR4991" s="584"/>
      <c r="AS4991" s="585"/>
      <c r="AT4991" s="595">
        <f>IF(AP4991=0,0,(AR4991/AP4991)*100)</f>
        <v>0</v>
      </c>
      <c r="AU4991" s="596"/>
      <c r="AV4991" s="599">
        <f>AD4991+AJ4991+AP4991</f>
        <v>0</v>
      </c>
      <c r="AW4991" s="600"/>
      <c r="AX4991" s="630">
        <f>AF4991+AL4991+AR4991</f>
        <v>0</v>
      </c>
      <c r="AY4991" s="631"/>
      <c r="AZ4991" s="595">
        <f>IF(AV4991=0,0,(AX4991/AV4991)*100)</f>
        <v>0</v>
      </c>
      <c r="BA4991" s="596"/>
      <c r="BB4991" s="542"/>
      <c r="BC4991" s="580"/>
      <c r="BD4991" s="584"/>
      <c r="BE4991" s="585"/>
      <c r="BF4991" s="595">
        <f>IF(BB4991=0,0,(BD4991/BB4991)*100)</f>
        <v>0</v>
      </c>
      <c r="BG4991" s="596"/>
      <c r="BH4991" s="599">
        <f>AV4991+BB4991</f>
        <v>0</v>
      </c>
      <c r="BI4991" s="600"/>
      <c r="BJ4991" s="630">
        <f>AX4991+BD4991</f>
        <v>0</v>
      </c>
      <c r="BK4991" s="631"/>
      <c r="BL4991" s="595">
        <f>IF(BH4991=0,0,(BJ4991/BH4991)*100)</f>
        <v>0</v>
      </c>
      <c r="BM4991" s="596"/>
      <c r="BN4991" s="656">
        <f>(AF4991*2)+(AL4991*2)+(AR4991*3)+BD4991</f>
        <v>0</v>
      </c>
      <c r="BO4991" s="657"/>
      <c r="BP4991" s="658"/>
      <c r="BQ4991" s="676">
        <f t="shared" ref="BQ4991" si="3500">IF(BS4991=0,0,50*BR4991/BS4991)</f>
        <v>0</v>
      </c>
      <c r="BR4991" s="662">
        <f>(BN4991*BU$11)+(N4991*BU$12)+(Z4991*BU$13)+(R4991*BU$14)+(X4991*BU$15)+(AB4991*BU$16)</f>
        <v>0</v>
      </c>
      <c r="BS4991" s="662">
        <f>((BB4991-BD4991)*BU$18)+((AV4991-AX4991)*BU$17)+(H4991*BU$19)+(P4991*BU$20)</f>
        <v>0</v>
      </c>
      <c r="BT4991" s="15"/>
      <c r="BU4991" s="15"/>
      <c r="BV4991" s="95"/>
    </row>
    <row r="4992" spans="1:74" ht="21.75" hidden="1" customHeight="1" x14ac:dyDescent="0.25">
      <c r="A4992" s="95"/>
      <c r="B4992" s="571"/>
      <c r="C4992" s="642" t="str">
        <f>IF(ROSTER!D$32="","",ROSTER!D$32)</f>
        <v/>
      </c>
      <c r="D4992" s="643"/>
      <c r="E4992" s="575"/>
      <c r="F4992" s="577"/>
      <c r="G4992" s="583"/>
      <c r="H4992" s="579"/>
      <c r="I4992" s="545"/>
      <c r="J4992" s="544"/>
      <c r="K4992" s="581"/>
      <c r="L4992" s="586"/>
      <c r="M4992" s="587"/>
      <c r="N4992" s="592"/>
      <c r="O4992" s="603"/>
      <c r="P4992" s="544"/>
      <c r="Q4992" s="581"/>
      <c r="R4992" s="586"/>
      <c r="S4992" s="587"/>
      <c r="T4992" s="592"/>
      <c r="U4992" s="603"/>
      <c r="V4992" s="311"/>
      <c r="W4992" s="311"/>
      <c r="X4992" s="579"/>
      <c r="Y4992" s="545"/>
      <c r="Z4992" s="544"/>
      <c r="AA4992" s="545"/>
      <c r="AB4992" s="544"/>
      <c r="AC4992" s="545"/>
      <c r="AD4992" s="544"/>
      <c r="AE4992" s="581"/>
      <c r="AF4992" s="586"/>
      <c r="AG4992" s="587"/>
      <c r="AH4992" s="626"/>
      <c r="AI4992" s="627"/>
      <c r="AJ4992" s="544"/>
      <c r="AK4992" s="581"/>
      <c r="AL4992" s="586"/>
      <c r="AM4992" s="587"/>
      <c r="AN4992" s="626"/>
      <c r="AO4992" s="627"/>
      <c r="AP4992" s="544"/>
      <c r="AQ4992" s="581"/>
      <c r="AR4992" s="586"/>
      <c r="AS4992" s="587"/>
      <c r="AT4992" s="626"/>
      <c r="AU4992" s="627"/>
      <c r="AV4992" s="628"/>
      <c r="AW4992" s="629"/>
      <c r="AX4992" s="632"/>
      <c r="AY4992" s="633"/>
      <c r="AZ4992" s="626"/>
      <c r="BA4992" s="627"/>
      <c r="BB4992" s="544"/>
      <c r="BC4992" s="581"/>
      <c r="BD4992" s="586"/>
      <c r="BE4992" s="587"/>
      <c r="BF4992" s="626"/>
      <c r="BG4992" s="627"/>
      <c r="BH4992" s="628"/>
      <c r="BI4992" s="629"/>
      <c r="BJ4992" s="632"/>
      <c r="BK4992" s="633"/>
      <c r="BL4992" s="626"/>
      <c r="BM4992" s="627"/>
      <c r="BN4992" s="678"/>
      <c r="BO4992" s="679"/>
      <c r="BP4992" s="680"/>
      <c r="BQ4992" s="677"/>
      <c r="BR4992" s="663"/>
      <c r="BS4992" s="663"/>
      <c r="BT4992" s="15"/>
      <c r="BU4992" s="15"/>
      <c r="BV4992" s="95"/>
    </row>
    <row r="4993" spans="1:74" ht="21.75" hidden="1" customHeight="1" x14ac:dyDescent="0.25">
      <c r="A4993" s="95"/>
      <c r="B4993" s="570" t="str">
        <f>IF(ROSTER!B$34="","",ROSTER!B$34)</f>
        <v/>
      </c>
      <c r="C4993" s="572" t="str">
        <f>IF(ROSTER!C$34="","",ROSTER!C$34)</f>
        <v/>
      </c>
      <c r="D4993" s="573"/>
      <c r="E4993" s="574"/>
      <c r="F4993" s="576">
        <f>IF(E4993="y",1,IF(E4993="S",1,0))</f>
        <v>0</v>
      </c>
      <c r="G4993" s="582">
        <f>IF(E4993="S",1,0)</f>
        <v>0</v>
      </c>
      <c r="H4993" s="578"/>
      <c r="I4993" s="543"/>
      <c r="J4993" s="542"/>
      <c r="K4993" s="580"/>
      <c r="L4993" s="584"/>
      <c r="M4993" s="585"/>
      <c r="N4993" s="588">
        <f>L4993+J4993</f>
        <v>0</v>
      </c>
      <c r="O4993" s="589"/>
      <c r="P4993" s="542"/>
      <c r="Q4993" s="580"/>
      <c r="R4993" s="584"/>
      <c r="S4993" s="585"/>
      <c r="T4993" s="588">
        <f>R4993-P4993</f>
        <v>0</v>
      </c>
      <c r="U4993" s="589"/>
      <c r="V4993" s="310"/>
      <c r="W4993" s="310"/>
      <c r="X4993" s="578"/>
      <c r="Y4993" s="543"/>
      <c r="Z4993" s="542"/>
      <c r="AA4993" s="543"/>
      <c r="AB4993" s="542"/>
      <c r="AC4993" s="543"/>
      <c r="AD4993" s="542"/>
      <c r="AE4993" s="580"/>
      <c r="AF4993" s="584"/>
      <c r="AG4993" s="585"/>
      <c r="AH4993" s="595">
        <f>IF(AD4993=0,0,(AF4993/AD4993)*100)</f>
        <v>0</v>
      </c>
      <c r="AI4993" s="596"/>
      <c r="AJ4993" s="542"/>
      <c r="AK4993" s="580"/>
      <c r="AL4993" s="584"/>
      <c r="AM4993" s="585"/>
      <c r="AN4993" s="595">
        <f>IF(AJ4993=0,0,(AL4993/AJ4993)*100)</f>
        <v>0</v>
      </c>
      <c r="AO4993" s="596"/>
      <c r="AP4993" s="542"/>
      <c r="AQ4993" s="580"/>
      <c r="AR4993" s="584"/>
      <c r="AS4993" s="585"/>
      <c r="AT4993" s="595">
        <f>IF(AP4993=0,0,(AR4993/AP4993)*100)</f>
        <v>0</v>
      </c>
      <c r="AU4993" s="596"/>
      <c r="AV4993" s="599">
        <f>AD4993+AJ4993+AP4993</f>
        <v>0</v>
      </c>
      <c r="AW4993" s="600"/>
      <c r="AX4993" s="630">
        <f>AF4993+AL4993+AR4993</f>
        <v>0</v>
      </c>
      <c r="AY4993" s="631"/>
      <c r="AZ4993" s="595">
        <f>IF(AV4993=0,0,(AX4993/AV4993)*100)</f>
        <v>0</v>
      </c>
      <c r="BA4993" s="596"/>
      <c r="BB4993" s="542"/>
      <c r="BC4993" s="580"/>
      <c r="BD4993" s="584"/>
      <c r="BE4993" s="585"/>
      <c r="BF4993" s="595">
        <f>IF(BB4993=0,0,(BD4993/BB4993)*100)</f>
        <v>0</v>
      </c>
      <c r="BG4993" s="596"/>
      <c r="BH4993" s="599">
        <f>AV4993+BB4993</f>
        <v>0</v>
      </c>
      <c r="BI4993" s="600"/>
      <c r="BJ4993" s="630">
        <f>AX4993+BD4993</f>
        <v>0</v>
      </c>
      <c r="BK4993" s="631"/>
      <c r="BL4993" s="595">
        <f>IF(BH4993=0,0,(BJ4993/BH4993)*100)</f>
        <v>0</v>
      </c>
      <c r="BM4993" s="596"/>
      <c r="BN4993" s="656">
        <f>(AF4993*2)+(AL4993*2)+(AR4993*3)+BD4993</f>
        <v>0</v>
      </c>
      <c r="BO4993" s="657"/>
      <c r="BP4993" s="658"/>
      <c r="BQ4993" s="676">
        <f t="shared" ref="BQ4993" si="3501">IF(BS4993=0,0,50*BR4993/BS4993)</f>
        <v>0</v>
      </c>
      <c r="BR4993" s="662">
        <f>(BN4993*BU$11)+(N4993*BU$12)+(Z4993*BU$13)+(R4993*BU$14)+(X4993*BU$15)+(AB4993*BU$16)</f>
        <v>0</v>
      </c>
      <c r="BS4993" s="662">
        <f>((BB4993-BD4993)*BU$18)+((AV4993-AX4993)*BU$17)+(H4993*BU$19)+(P4993*BU$20)</f>
        <v>0</v>
      </c>
      <c r="BT4993" s="15"/>
      <c r="BU4993" s="15"/>
      <c r="BV4993" s="95"/>
    </row>
    <row r="4994" spans="1:74" ht="21.75" hidden="1" customHeight="1" x14ac:dyDescent="0.25">
      <c r="A4994" s="95"/>
      <c r="B4994" s="571"/>
      <c r="C4994" s="642" t="str">
        <f>IF(ROSTER!D$34="","",ROSTER!D$34)</f>
        <v/>
      </c>
      <c r="D4994" s="643"/>
      <c r="E4994" s="575"/>
      <c r="F4994" s="577"/>
      <c r="G4994" s="583"/>
      <c r="H4994" s="579"/>
      <c r="I4994" s="545"/>
      <c r="J4994" s="544"/>
      <c r="K4994" s="581"/>
      <c r="L4994" s="586"/>
      <c r="M4994" s="587"/>
      <c r="N4994" s="592"/>
      <c r="O4994" s="603"/>
      <c r="P4994" s="544"/>
      <c r="Q4994" s="581"/>
      <c r="R4994" s="586"/>
      <c r="S4994" s="587"/>
      <c r="T4994" s="592"/>
      <c r="U4994" s="603"/>
      <c r="V4994" s="311"/>
      <c r="W4994" s="311"/>
      <c r="X4994" s="579"/>
      <c r="Y4994" s="545"/>
      <c r="Z4994" s="544"/>
      <c r="AA4994" s="545"/>
      <c r="AB4994" s="544"/>
      <c r="AC4994" s="545"/>
      <c r="AD4994" s="544"/>
      <c r="AE4994" s="581"/>
      <c r="AF4994" s="586"/>
      <c r="AG4994" s="587"/>
      <c r="AH4994" s="626"/>
      <c r="AI4994" s="627"/>
      <c r="AJ4994" s="544"/>
      <c r="AK4994" s="581"/>
      <c r="AL4994" s="586"/>
      <c r="AM4994" s="587"/>
      <c r="AN4994" s="626"/>
      <c r="AO4994" s="627"/>
      <c r="AP4994" s="544"/>
      <c r="AQ4994" s="581"/>
      <c r="AR4994" s="586"/>
      <c r="AS4994" s="587"/>
      <c r="AT4994" s="626"/>
      <c r="AU4994" s="627"/>
      <c r="AV4994" s="628"/>
      <c r="AW4994" s="629"/>
      <c r="AX4994" s="632"/>
      <c r="AY4994" s="633"/>
      <c r="AZ4994" s="626"/>
      <c r="BA4994" s="627"/>
      <c r="BB4994" s="544"/>
      <c r="BC4994" s="581"/>
      <c r="BD4994" s="586"/>
      <c r="BE4994" s="587"/>
      <c r="BF4994" s="626"/>
      <c r="BG4994" s="627"/>
      <c r="BH4994" s="628"/>
      <c r="BI4994" s="629"/>
      <c r="BJ4994" s="632"/>
      <c r="BK4994" s="633"/>
      <c r="BL4994" s="626"/>
      <c r="BM4994" s="627"/>
      <c r="BN4994" s="678"/>
      <c r="BO4994" s="679"/>
      <c r="BP4994" s="680"/>
      <c r="BQ4994" s="677"/>
      <c r="BR4994" s="663"/>
      <c r="BS4994" s="663"/>
      <c r="BT4994" s="15"/>
      <c r="BU4994" s="15"/>
      <c r="BV4994" s="95"/>
    </row>
    <row r="4995" spans="1:74" ht="21.75" hidden="1" customHeight="1" x14ac:dyDescent="0.25">
      <c r="A4995" s="95"/>
      <c r="B4995" s="570" t="str">
        <f>IF(ROSTER!B$36="","",ROSTER!B$36)</f>
        <v/>
      </c>
      <c r="C4995" s="572" t="str">
        <f>IF(ROSTER!C$36="","",ROSTER!C$36)</f>
        <v/>
      </c>
      <c r="D4995" s="573"/>
      <c r="E4995" s="574"/>
      <c r="F4995" s="576">
        <f>IF(E4995="y",1,IF(E4995="S",1,0))</f>
        <v>0</v>
      </c>
      <c r="G4995" s="582">
        <f>IF(E4995="S",1,0)</f>
        <v>0</v>
      </c>
      <c r="H4995" s="578"/>
      <c r="I4995" s="543"/>
      <c r="J4995" s="542"/>
      <c r="K4995" s="580"/>
      <c r="L4995" s="584"/>
      <c r="M4995" s="585"/>
      <c r="N4995" s="588">
        <f>L4995+J4995</f>
        <v>0</v>
      </c>
      <c r="O4995" s="589"/>
      <c r="P4995" s="542"/>
      <c r="Q4995" s="580"/>
      <c r="R4995" s="584"/>
      <c r="S4995" s="585"/>
      <c r="T4995" s="588">
        <f>R4995-P4995</f>
        <v>0</v>
      </c>
      <c r="U4995" s="589"/>
      <c r="V4995" s="310"/>
      <c r="W4995" s="310"/>
      <c r="X4995" s="578"/>
      <c r="Y4995" s="543"/>
      <c r="Z4995" s="542"/>
      <c r="AA4995" s="543"/>
      <c r="AB4995" s="542"/>
      <c r="AC4995" s="543"/>
      <c r="AD4995" s="542"/>
      <c r="AE4995" s="580"/>
      <c r="AF4995" s="584"/>
      <c r="AG4995" s="585"/>
      <c r="AH4995" s="595">
        <f>IF(AD4995=0,0,(AF4995/AD4995)*100)</f>
        <v>0</v>
      </c>
      <c r="AI4995" s="596"/>
      <c r="AJ4995" s="542"/>
      <c r="AK4995" s="580"/>
      <c r="AL4995" s="584"/>
      <c r="AM4995" s="585"/>
      <c r="AN4995" s="595">
        <f>IF(AJ4995=0,0,(AL4995/AJ4995)*100)</f>
        <v>0</v>
      </c>
      <c r="AO4995" s="596"/>
      <c r="AP4995" s="542"/>
      <c r="AQ4995" s="580"/>
      <c r="AR4995" s="584"/>
      <c r="AS4995" s="585"/>
      <c r="AT4995" s="595">
        <f>IF(AP4995=0,0,(AR4995/AP4995)*100)</f>
        <v>0</v>
      </c>
      <c r="AU4995" s="596"/>
      <c r="AV4995" s="599">
        <f>AD4995+AJ4995+AP4995</f>
        <v>0</v>
      </c>
      <c r="AW4995" s="600"/>
      <c r="AX4995" s="630">
        <f>AF4995+AL4995+AR4995</f>
        <v>0</v>
      </c>
      <c r="AY4995" s="631"/>
      <c r="AZ4995" s="595">
        <f>IF(AV4995=0,0,(AX4995/AV4995)*100)</f>
        <v>0</v>
      </c>
      <c r="BA4995" s="596"/>
      <c r="BB4995" s="542"/>
      <c r="BC4995" s="580"/>
      <c r="BD4995" s="584"/>
      <c r="BE4995" s="585"/>
      <c r="BF4995" s="595">
        <f>IF(BB4995=0,0,(BD4995/BB4995)*100)</f>
        <v>0</v>
      </c>
      <c r="BG4995" s="596"/>
      <c r="BH4995" s="599">
        <f>AV4995+BB4995</f>
        <v>0</v>
      </c>
      <c r="BI4995" s="600"/>
      <c r="BJ4995" s="630">
        <f>AX4995+BD4995</f>
        <v>0</v>
      </c>
      <c r="BK4995" s="631"/>
      <c r="BL4995" s="595">
        <f>IF(BH4995=0,0,(BJ4995/BH4995)*100)</f>
        <v>0</v>
      </c>
      <c r="BM4995" s="596"/>
      <c r="BN4995" s="656">
        <f>(AF4995*2)+(AL4995*2)+(AR4995*3)+BD4995</f>
        <v>0</v>
      </c>
      <c r="BO4995" s="657"/>
      <c r="BP4995" s="658"/>
      <c r="BQ4995" s="676">
        <f t="shared" ref="BQ4995" si="3502">IF(BS4995=0,0,50*BR4995/BS4995)</f>
        <v>0</v>
      </c>
      <c r="BR4995" s="662">
        <f>(BN4995*BU$11)+(N4995*BU$12)+(Z4995*BU$13)+(R4995*BU$14)+(X4995*BU$15)+(AB4995*BU$16)</f>
        <v>0</v>
      </c>
      <c r="BS4995" s="662">
        <f>((BB4995-BD4995)*BU$18)+((AV4995-AX4995)*BU$17)+(H4995*BU$19)+(P4995*BU$20)</f>
        <v>0</v>
      </c>
      <c r="BT4995" s="15"/>
      <c r="BU4995" s="15"/>
      <c r="BV4995" s="95"/>
    </row>
    <row r="4996" spans="1:74" ht="21.75" hidden="1" customHeight="1" x14ac:dyDescent="0.25">
      <c r="A4996" s="95"/>
      <c r="B4996" s="571"/>
      <c r="C4996" s="642" t="str">
        <f>IF(ROSTER!D$36="","",ROSTER!D$36)</f>
        <v/>
      </c>
      <c r="D4996" s="643"/>
      <c r="E4996" s="575"/>
      <c r="F4996" s="577"/>
      <c r="G4996" s="583"/>
      <c r="H4996" s="579"/>
      <c r="I4996" s="545"/>
      <c r="J4996" s="544"/>
      <c r="K4996" s="581"/>
      <c r="L4996" s="586"/>
      <c r="M4996" s="587"/>
      <c r="N4996" s="592"/>
      <c r="O4996" s="603"/>
      <c r="P4996" s="544"/>
      <c r="Q4996" s="581"/>
      <c r="R4996" s="586"/>
      <c r="S4996" s="587"/>
      <c r="T4996" s="592"/>
      <c r="U4996" s="603"/>
      <c r="V4996" s="311"/>
      <c r="W4996" s="311"/>
      <c r="X4996" s="579"/>
      <c r="Y4996" s="545"/>
      <c r="Z4996" s="544"/>
      <c r="AA4996" s="545"/>
      <c r="AB4996" s="544"/>
      <c r="AC4996" s="545"/>
      <c r="AD4996" s="544"/>
      <c r="AE4996" s="581"/>
      <c r="AF4996" s="586"/>
      <c r="AG4996" s="587"/>
      <c r="AH4996" s="626"/>
      <c r="AI4996" s="627"/>
      <c r="AJ4996" s="544"/>
      <c r="AK4996" s="581"/>
      <c r="AL4996" s="586"/>
      <c r="AM4996" s="587"/>
      <c r="AN4996" s="626"/>
      <c r="AO4996" s="627"/>
      <c r="AP4996" s="544"/>
      <c r="AQ4996" s="581"/>
      <c r="AR4996" s="586"/>
      <c r="AS4996" s="587"/>
      <c r="AT4996" s="626"/>
      <c r="AU4996" s="627"/>
      <c r="AV4996" s="628"/>
      <c r="AW4996" s="629"/>
      <c r="AX4996" s="632"/>
      <c r="AY4996" s="633"/>
      <c r="AZ4996" s="626"/>
      <c r="BA4996" s="627"/>
      <c r="BB4996" s="544"/>
      <c r="BC4996" s="581"/>
      <c r="BD4996" s="586"/>
      <c r="BE4996" s="587"/>
      <c r="BF4996" s="626"/>
      <c r="BG4996" s="627"/>
      <c r="BH4996" s="628"/>
      <c r="BI4996" s="629"/>
      <c r="BJ4996" s="632"/>
      <c r="BK4996" s="633"/>
      <c r="BL4996" s="626"/>
      <c r="BM4996" s="627"/>
      <c r="BN4996" s="678"/>
      <c r="BO4996" s="679"/>
      <c r="BP4996" s="680"/>
      <c r="BQ4996" s="677"/>
      <c r="BR4996" s="663"/>
      <c r="BS4996" s="663"/>
      <c r="BT4996" s="15"/>
      <c r="BU4996" s="15"/>
      <c r="BV4996" s="95"/>
    </row>
    <row r="4997" spans="1:74" ht="21.75" hidden="1" customHeight="1" x14ac:dyDescent="0.25">
      <c r="A4997" s="95"/>
      <c r="B4997" s="570" t="str">
        <f>IF(ROSTER!B$38="","",ROSTER!B$38)</f>
        <v/>
      </c>
      <c r="C4997" s="572" t="str">
        <f>IF(ROSTER!C$38="","",ROSTER!C$38)</f>
        <v/>
      </c>
      <c r="D4997" s="573"/>
      <c r="E4997" s="574"/>
      <c r="F4997" s="576">
        <f>IF(E4997="y",1,IF(E4997="S",1,0))</f>
        <v>0</v>
      </c>
      <c r="G4997" s="582">
        <f>IF(E4997="S",1,0)</f>
        <v>0</v>
      </c>
      <c r="H4997" s="578"/>
      <c r="I4997" s="543"/>
      <c r="J4997" s="542"/>
      <c r="K4997" s="580"/>
      <c r="L4997" s="584"/>
      <c r="M4997" s="585"/>
      <c r="N4997" s="588">
        <f>L4997+J4997</f>
        <v>0</v>
      </c>
      <c r="O4997" s="589"/>
      <c r="P4997" s="542"/>
      <c r="Q4997" s="580"/>
      <c r="R4997" s="584"/>
      <c r="S4997" s="585"/>
      <c r="T4997" s="588">
        <f>R4997-P4997</f>
        <v>0</v>
      </c>
      <c r="U4997" s="589"/>
      <c r="V4997" s="310"/>
      <c r="W4997" s="310"/>
      <c r="X4997" s="578"/>
      <c r="Y4997" s="543"/>
      <c r="Z4997" s="542"/>
      <c r="AA4997" s="543"/>
      <c r="AB4997" s="542"/>
      <c r="AC4997" s="543"/>
      <c r="AD4997" s="542"/>
      <c r="AE4997" s="580"/>
      <c r="AF4997" s="584"/>
      <c r="AG4997" s="585"/>
      <c r="AH4997" s="595">
        <f>IF(AD4997=0,0,(AF4997/AD4997)*100)</f>
        <v>0</v>
      </c>
      <c r="AI4997" s="596"/>
      <c r="AJ4997" s="542"/>
      <c r="AK4997" s="580"/>
      <c r="AL4997" s="584"/>
      <c r="AM4997" s="585"/>
      <c r="AN4997" s="595">
        <f>IF(AJ4997=0,0,(AL4997/AJ4997)*100)</f>
        <v>0</v>
      </c>
      <c r="AO4997" s="596"/>
      <c r="AP4997" s="542"/>
      <c r="AQ4997" s="580"/>
      <c r="AR4997" s="584"/>
      <c r="AS4997" s="585"/>
      <c r="AT4997" s="595">
        <f>IF(AP4997=0,0,(AR4997/AP4997)*100)</f>
        <v>0</v>
      </c>
      <c r="AU4997" s="596"/>
      <c r="AV4997" s="599">
        <f>AD4997+AJ4997+AP4997</f>
        <v>0</v>
      </c>
      <c r="AW4997" s="600"/>
      <c r="AX4997" s="630">
        <f>AF4997+AL4997+AR4997</f>
        <v>0</v>
      </c>
      <c r="AY4997" s="631"/>
      <c r="AZ4997" s="595">
        <f>IF(AV4997=0,0,(AX4997/AV4997)*100)</f>
        <v>0</v>
      </c>
      <c r="BA4997" s="596"/>
      <c r="BB4997" s="542"/>
      <c r="BC4997" s="580"/>
      <c r="BD4997" s="584"/>
      <c r="BE4997" s="585"/>
      <c r="BF4997" s="595">
        <f>IF(BB4997=0,0,(BD4997/BB4997)*100)</f>
        <v>0</v>
      </c>
      <c r="BG4997" s="596"/>
      <c r="BH4997" s="599">
        <f>AV4997+BB4997</f>
        <v>0</v>
      </c>
      <c r="BI4997" s="600"/>
      <c r="BJ4997" s="630">
        <f>AX4997+BD4997</f>
        <v>0</v>
      </c>
      <c r="BK4997" s="631"/>
      <c r="BL4997" s="595">
        <f>IF(BH4997=0,0,(BJ4997/BH4997)*100)</f>
        <v>0</v>
      </c>
      <c r="BM4997" s="596"/>
      <c r="BN4997" s="656">
        <f>(AF4997*2)+(AL4997*2)+(AR4997*3)+BD4997</f>
        <v>0</v>
      </c>
      <c r="BO4997" s="657"/>
      <c r="BP4997" s="658"/>
      <c r="BQ4997" s="676">
        <f t="shared" ref="BQ4997" si="3503">IF(BS4997=0,0,50*BR4997/BS4997)</f>
        <v>0</v>
      </c>
      <c r="BR4997" s="662">
        <f>(BN4997*BU$11)+(N4997*BU$12)+(Z4997*BU$13)+(R4997*BU$14)+(X4997*BU$15)+(AB4997*BU$16)</f>
        <v>0</v>
      </c>
      <c r="BS4997" s="662">
        <f>((BB4997-BD4997)*BU$18)+((AV4997-AX4997)*BU$17)+(H4997*BU$19)+(P4997*BU$20)</f>
        <v>0</v>
      </c>
      <c r="BT4997" s="15"/>
      <c r="BU4997" s="15"/>
      <c r="BV4997" s="95"/>
    </row>
    <row r="4998" spans="1:74" ht="21.75" hidden="1" customHeight="1" x14ac:dyDescent="0.25">
      <c r="A4998" s="95"/>
      <c r="B4998" s="571"/>
      <c r="C4998" s="642" t="str">
        <f>IF(ROSTER!D$38="","",ROSTER!D$38)</f>
        <v/>
      </c>
      <c r="D4998" s="643"/>
      <c r="E4998" s="575"/>
      <c r="F4998" s="577"/>
      <c r="G4998" s="583"/>
      <c r="H4998" s="579"/>
      <c r="I4998" s="545"/>
      <c r="J4998" s="544"/>
      <c r="K4998" s="581"/>
      <c r="L4998" s="586"/>
      <c r="M4998" s="587"/>
      <c r="N4998" s="592"/>
      <c r="O4998" s="603"/>
      <c r="P4998" s="544"/>
      <c r="Q4998" s="581"/>
      <c r="R4998" s="586"/>
      <c r="S4998" s="587"/>
      <c r="T4998" s="592"/>
      <c r="U4998" s="603"/>
      <c r="V4998" s="311"/>
      <c r="W4998" s="311"/>
      <c r="X4998" s="579"/>
      <c r="Y4998" s="545"/>
      <c r="Z4998" s="544"/>
      <c r="AA4998" s="545"/>
      <c r="AB4998" s="544"/>
      <c r="AC4998" s="545"/>
      <c r="AD4998" s="544"/>
      <c r="AE4998" s="581"/>
      <c r="AF4998" s="586"/>
      <c r="AG4998" s="587"/>
      <c r="AH4998" s="626"/>
      <c r="AI4998" s="627"/>
      <c r="AJ4998" s="544"/>
      <c r="AK4998" s="581"/>
      <c r="AL4998" s="586"/>
      <c r="AM4998" s="587"/>
      <c r="AN4998" s="626"/>
      <c r="AO4998" s="627"/>
      <c r="AP4998" s="544"/>
      <c r="AQ4998" s="581"/>
      <c r="AR4998" s="586"/>
      <c r="AS4998" s="587"/>
      <c r="AT4998" s="626"/>
      <c r="AU4998" s="627"/>
      <c r="AV4998" s="628"/>
      <c r="AW4998" s="629"/>
      <c r="AX4998" s="632"/>
      <c r="AY4998" s="633"/>
      <c r="AZ4998" s="626"/>
      <c r="BA4998" s="627"/>
      <c r="BB4998" s="544"/>
      <c r="BC4998" s="581"/>
      <c r="BD4998" s="586"/>
      <c r="BE4998" s="587"/>
      <c r="BF4998" s="626"/>
      <c r="BG4998" s="627"/>
      <c r="BH4998" s="628"/>
      <c r="BI4998" s="629"/>
      <c r="BJ4998" s="632"/>
      <c r="BK4998" s="633"/>
      <c r="BL4998" s="626"/>
      <c r="BM4998" s="627"/>
      <c r="BN4998" s="678"/>
      <c r="BO4998" s="679"/>
      <c r="BP4998" s="680"/>
      <c r="BQ4998" s="677"/>
      <c r="BR4998" s="663"/>
      <c r="BS4998" s="663"/>
      <c r="BT4998" s="15"/>
      <c r="BU4998" s="15"/>
      <c r="BV4998" s="95"/>
    </row>
    <row r="4999" spans="1:74" ht="21.75" hidden="1" customHeight="1" x14ac:dyDescent="0.25">
      <c r="A4999" s="95"/>
      <c r="B4999" s="570" t="str">
        <f>IF(ROSTER!B$40="","",ROSTER!B$40)</f>
        <v/>
      </c>
      <c r="C4999" s="572" t="str">
        <f>IF(ROSTER!C$40="","",ROSTER!C$40)</f>
        <v/>
      </c>
      <c r="D4999" s="573"/>
      <c r="E4999" s="574"/>
      <c r="F4999" s="576">
        <f>IF(E4999="y",1,IF(E4999="S",1,0))</f>
        <v>0</v>
      </c>
      <c r="G4999" s="582">
        <f>IF(E4999="S",1,0)</f>
        <v>0</v>
      </c>
      <c r="H4999" s="578"/>
      <c r="I4999" s="543"/>
      <c r="J4999" s="542"/>
      <c r="K4999" s="580"/>
      <c r="L4999" s="584"/>
      <c r="M4999" s="585"/>
      <c r="N4999" s="588">
        <f>L4999+J4999</f>
        <v>0</v>
      </c>
      <c r="O4999" s="589"/>
      <c r="P4999" s="542"/>
      <c r="Q4999" s="580"/>
      <c r="R4999" s="584"/>
      <c r="S4999" s="585"/>
      <c r="T4999" s="588">
        <f>R4999-P4999</f>
        <v>0</v>
      </c>
      <c r="U4999" s="589"/>
      <c r="V4999" s="310"/>
      <c r="W4999" s="310"/>
      <c r="X4999" s="578"/>
      <c r="Y4999" s="543"/>
      <c r="Z4999" s="542"/>
      <c r="AA4999" s="543"/>
      <c r="AB4999" s="542"/>
      <c r="AC4999" s="543"/>
      <c r="AD4999" s="542"/>
      <c r="AE4999" s="580"/>
      <c r="AF4999" s="584"/>
      <c r="AG4999" s="585"/>
      <c r="AH4999" s="595">
        <f>IF(AD4999=0,0,(AF4999/AD4999)*100)</f>
        <v>0</v>
      </c>
      <c r="AI4999" s="596"/>
      <c r="AJ4999" s="542"/>
      <c r="AK4999" s="580"/>
      <c r="AL4999" s="584"/>
      <c r="AM4999" s="585"/>
      <c r="AN4999" s="595">
        <f>IF(AJ4999=0,0,(AL4999/AJ4999)*100)</f>
        <v>0</v>
      </c>
      <c r="AO4999" s="596"/>
      <c r="AP4999" s="542"/>
      <c r="AQ4999" s="580"/>
      <c r="AR4999" s="584"/>
      <c r="AS4999" s="585"/>
      <c r="AT4999" s="595">
        <f>IF(AP4999=0,0,(AR4999/AP4999)*100)</f>
        <v>0</v>
      </c>
      <c r="AU4999" s="596"/>
      <c r="AV4999" s="599">
        <f>AD4999+AJ4999+AP4999</f>
        <v>0</v>
      </c>
      <c r="AW4999" s="600"/>
      <c r="AX4999" s="630">
        <f>AF4999+AL4999+AR4999</f>
        <v>0</v>
      </c>
      <c r="AY4999" s="631"/>
      <c r="AZ4999" s="595">
        <f>IF(AV4999=0,0,(AX4999/AV4999)*100)</f>
        <v>0</v>
      </c>
      <c r="BA4999" s="596"/>
      <c r="BB4999" s="542"/>
      <c r="BC4999" s="580"/>
      <c r="BD4999" s="584"/>
      <c r="BE4999" s="585"/>
      <c r="BF4999" s="595">
        <f>IF(BB4999=0,0,(BD4999/BB4999)*100)</f>
        <v>0</v>
      </c>
      <c r="BG4999" s="596"/>
      <c r="BH4999" s="599">
        <f>AV4999+BB4999</f>
        <v>0</v>
      </c>
      <c r="BI4999" s="600"/>
      <c r="BJ4999" s="630">
        <f>AX4999+BD4999</f>
        <v>0</v>
      </c>
      <c r="BK4999" s="631"/>
      <c r="BL4999" s="595">
        <f>IF(BH4999=0,0,(BJ4999/BH4999)*100)</f>
        <v>0</v>
      </c>
      <c r="BM4999" s="596"/>
      <c r="BN4999" s="656">
        <f>(AF4999*2)+(AL4999*2)+(AR4999*3)+BD4999</f>
        <v>0</v>
      </c>
      <c r="BO4999" s="657"/>
      <c r="BP4999" s="658"/>
      <c r="BQ4999" s="676">
        <f t="shared" ref="BQ4999" si="3504">IF(BS4999=0,0,50*BR4999/BS4999)</f>
        <v>0</v>
      </c>
      <c r="BR4999" s="662">
        <f>(BN4999*BU$11)+(N4999*BU$12)+(Z4999*BU$13)+(R4999*BU$14)+(X4999*BU$15)+(AB4999*BU$16)</f>
        <v>0</v>
      </c>
      <c r="BS4999" s="662">
        <f>((BB4999-BD4999)*BU$18)+((AV4999-AX4999)*BU$17)+(H4999*BU$19)+(P4999*BU$20)</f>
        <v>0</v>
      </c>
      <c r="BT4999" s="15"/>
      <c r="BU4999" s="15"/>
      <c r="BV4999" s="95"/>
    </row>
    <row r="5000" spans="1:74" ht="21.75" hidden="1" customHeight="1" x14ac:dyDescent="0.25">
      <c r="A5000" s="95"/>
      <c r="B5000" s="571"/>
      <c r="C5000" s="642" t="str">
        <f>IF(ROSTER!D$40="","",ROSTER!D$40)</f>
        <v/>
      </c>
      <c r="D5000" s="643"/>
      <c r="E5000" s="575"/>
      <c r="F5000" s="577"/>
      <c r="G5000" s="583"/>
      <c r="H5000" s="579"/>
      <c r="I5000" s="545"/>
      <c r="J5000" s="544"/>
      <c r="K5000" s="581"/>
      <c r="L5000" s="586"/>
      <c r="M5000" s="587"/>
      <c r="N5000" s="592"/>
      <c r="O5000" s="603"/>
      <c r="P5000" s="544"/>
      <c r="Q5000" s="581"/>
      <c r="R5000" s="586"/>
      <c r="S5000" s="587"/>
      <c r="T5000" s="592"/>
      <c r="U5000" s="603"/>
      <c r="V5000" s="311"/>
      <c r="W5000" s="311"/>
      <c r="X5000" s="579"/>
      <c r="Y5000" s="545"/>
      <c r="Z5000" s="544"/>
      <c r="AA5000" s="545"/>
      <c r="AB5000" s="544"/>
      <c r="AC5000" s="545"/>
      <c r="AD5000" s="544"/>
      <c r="AE5000" s="581"/>
      <c r="AF5000" s="586"/>
      <c r="AG5000" s="587"/>
      <c r="AH5000" s="626"/>
      <c r="AI5000" s="627"/>
      <c r="AJ5000" s="544"/>
      <c r="AK5000" s="581"/>
      <c r="AL5000" s="586"/>
      <c r="AM5000" s="587"/>
      <c r="AN5000" s="626"/>
      <c r="AO5000" s="627"/>
      <c r="AP5000" s="544"/>
      <c r="AQ5000" s="581"/>
      <c r="AR5000" s="586"/>
      <c r="AS5000" s="587"/>
      <c r="AT5000" s="626"/>
      <c r="AU5000" s="627"/>
      <c r="AV5000" s="628"/>
      <c r="AW5000" s="629"/>
      <c r="AX5000" s="632"/>
      <c r="AY5000" s="633"/>
      <c r="AZ5000" s="626"/>
      <c r="BA5000" s="627"/>
      <c r="BB5000" s="544"/>
      <c r="BC5000" s="581"/>
      <c r="BD5000" s="586"/>
      <c r="BE5000" s="587"/>
      <c r="BF5000" s="626"/>
      <c r="BG5000" s="627"/>
      <c r="BH5000" s="628"/>
      <c r="BI5000" s="629"/>
      <c r="BJ5000" s="632"/>
      <c r="BK5000" s="633"/>
      <c r="BL5000" s="626"/>
      <c r="BM5000" s="627"/>
      <c r="BN5000" s="678"/>
      <c r="BO5000" s="679"/>
      <c r="BP5000" s="680"/>
      <c r="BQ5000" s="677"/>
      <c r="BR5000" s="663"/>
      <c r="BS5000" s="663"/>
      <c r="BT5000" s="15"/>
      <c r="BU5000" s="15"/>
      <c r="BV5000" s="95"/>
    </row>
    <row r="5001" spans="1:74" ht="21.75" hidden="1" customHeight="1" x14ac:dyDescent="0.25">
      <c r="A5001" s="95"/>
      <c r="B5001" s="570" t="str">
        <f>IF(ROSTER!B$42="","",ROSTER!B$42)</f>
        <v/>
      </c>
      <c r="C5001" s="572" t="str">
        <f>IF(ROSTER!C$42="","",ROSTER!C$42)</f>
        <v/>
      </c>
      <c r="D5001" s="573"/>
      <c r="E5001" s="574"/>
      <c r="F5001" s="576">
        <f>IF(E5001="y",1,IF(E5001="S",1,0))</f>
        <v>0</v>
      </c>
      <c r="G5001" s="582">
        <f>IF(E5001="S",1,0)</f>
        <v>0</v>
      </c>
      <c r="H5001" s="578"/>
      <c r="I5001" s="543"/>
      <c r="J5001" s="542"/>
      <c r="K5001" s="580"/>
      <c r="L5001" s="584"/>
      <c r="M5001" s="585"/>
      <c r="N5001" s="588">
        <f>L5001+J5001</f>
        <v>0</v>
      </c>
      <c r="O5001" s="589"/>
      <c r="P5001" s="542"/>
      <c r="Q5001" s="580"/>
      <c r="R5001" s="584"/>
      <c r="S5001" s="585"/>
      <c r="T5001" s="588">
        <f>R5001-P5001</f>
        <v>0</v>
      </c>
      <c r="U5001" s="589"/>
      <c r="V5001" s="310"/>
      <c r="W5001" s="310"/>
      <c r="X5001" s="578"/>
      <c r="Y5001" s="543"/>
      <c r="Z5001" s="542"/>
      <c r="AA5001" s="543"/>
      <c r="AB5001" s="542"/>
      <c r="AC5001" s="543"/>
      <c r="AD5001" s="542"/>
      <c r="AE5001" s="580"/>
      <c r="AF5001" s="584"/>
      <c r="AG5001" s="585"/>
      <c r="AH5001" s="595">
        <f>IF(AD5001=0,0,(AF5001/AD5001)*100)</f>
        <v>0</v>
      </c>
      <c r="AI5001" s="596"/>
      <c r="AJ5001" s="542"/>
      <c r="AK5001" s="580"/>
      <c r="AL5001" s="584"/>
      <c r="AM5001" s="585"/>
      <c r="AN5001" s="595">
        <f>IF(AJ5001=0,0,(AL5001/AJ5001)*100)</f>
        <v>0</v>
      </c>
      <c r="AO5001" s="596"/>
      <c r="AP5001" s="542"/>
      <c r="AQ5001" s="580"/>
      <c r="AR5001" s="584"/>
      <c r="AS5001" s="585"/>
      <c r="AT5001" s="595">
        <f>IF(AP5001=0,0,(AR5001/AP5001)*100)</f>
        <v>0</v>
      </c>
      <c r="AU5001" s="596"/>
      <c r="AV5001" s="599">
        <f>AD5001+AJ5001+AP5001</f>
        <v>0</v>
      </c>
      <c r="AW5001" s="600"/>
      <c r="AX5001" s="630">
        <f>AF5001+AL5001+AR5001</f>
        <v>0</v>
      </c>
      <c r="AY5001" s="631"/>
      <c r="AZ5001" s="595">
        <f>IF(AV5001=0,0,(AX5001/AV5001)*100)</f>
        <v>0</v>
      </c>
      <c r="BA5001" s="596"/>
      <c r="BB5001" s="542"/>
      <c r="BC5001" s="580"/>
      <c r="BD5001" s="584"/>
      <c r="BE5001" s="585"/>
      <c r="BF5001" s="595">
        <f>IF(BB5001=0,0,(BD5001/BB5001)*100)</f>
        <v>0</v>
      </c>
      <c r="BG5001" s="596"/>
      <c r="BH5001" s="599">
        <f>AV5001+BB5001</f>
        <v>0</v>
      </c>
      <c r="BI5001" s="600"/>
      <c r="BJ5001" s="630">
        <f>AX5001+BD5001</f>
        <v>0</v>
      </c>
      <c r="BK5001" s="631"/>
      <c r="BL5001" s="595">
        <f>IF(BH5001=0,0,(BJ5001/BH5001)*100)</f>
        <v>0</v>
      </c>
      <c r="BM5001" s="596"/>
      <c r="BN5001" s="656">
        <f>(AF5001*2)+(AL5001*2)+(AR5001*3)+BD5001</f>
        <v>0</v>
      </c>
      <c r="BO5001" s="657"/>
      <c r="BP5001" s="658"/>
      <c r="BQ5001" s="676">
        <f t="shared" ref="BQ5001" si="3505">IF(BS5001=0,0,50*BR5001/BS5001)</f>
        <v>0</v>
      </c>
      <c r="BR5001" s="662">
        <f>(BN5001*BU$11)+(N5001*BU$12)+(Z5001*BU$13)+(R5001*BU$14)+(X5001*BU$15)+(AB5001*BU$16)</f>
        <v>0</v>
      </c>
      <c r="BS5001" s="662">
        <f>((BB5001-BD5001)*BU$18)+((AV5001-AX5001)*BU$17)+(H5001*BU$19)+(P5001*BU$20)</f>
        <v>0</v>
      </c>
      <c r="BT5001" s="15"/>
      <c r="BU5001" s="15"/>
      <c r="BV5001" s="95"/>
    </row>
    <row r="5002" spans="1:74" ht="21.75" hidden="1" customHeight="1" x14ac:dyDescent="0.25">
      <c r="A5002" s="95"/>
      <c r="B5002" s="571"/>
      <c r="C5002" s="642" t="str">
        <f>IF(ROSTER!D$42="","",ROSTER!D$42)</f>
        <v/>
      </c>
      <c r="D5002" s="643"/>
      <c r="E5002" s="575"/>
      <c r="F5002" s="577"/>
      <c r="G5002" s="583"/>
      <c r="H5002" s="579"/>
      <c r="I5002" s="545"/>
      <c r="J5002" s="544"/>
      <c r="K5002" s="581"/>
      <c r="L5002" s="586"/>
      <c r="M5002" s="587"/>
      <c r="N5002" s="592"/>
      <c r="O5002" s="603"/>
      <c r="P5002" s="544"/>
      <c r="Q5002" s="581"/>
      <c r="R5002" s="586"/>
      <c r="S5002" s="587"/>
      <c r="T5002" s="592"/>
      <c r="U5002" s="603"/>
      <c r="V5002" s="311"/>
      <c r="W5002" s="311"/>
      <c r="X5002" s="579"/>
      <c r="Y5002" s="545"/>
      <c r="Z5002" s="544"/>
      <c r="AA5002" s="545"/>
      <c r="AB5002" s="544"/>
      <c r="AC5002" s="545"/>
      <c r="AD5002" s="544"/>
      <c r="AE5002" s="581"/>
      <c r="AF5002" s="586"/>
      <c r="AG5002" s="587"/>
      <c r="AH5002" s="626"/>
      <c r="AI5002" s="627"/>
      <c r="AJ5002" s="544"/>
      <c r="AK5002" s="581"/>
      <c r="AL5002" s="586"/>
      <c r="AM5002" s="587"/>
      <c r="AN5002" s="626"/>
      <c r="AO5002" s="627"/>
      <c r="AP5002" s="544"/>
      <c r="AQ5002" s="581"/>
      <c r="AR5002" s="586"/>
      <c r="AS5002" s="587"/>
      <c r="AT5002" s="626"/>
      <c r="AU5002" s="627"/>
      <c r="AV5002" s="628"/>
      <c r="AW5002" s="629"/>
      <c r="AX5002" s="632"/>
      <c r="AY5002" s="633"/>
      <c r="AZ5002" s="626"/>
      <c r="BA5002" s="627"/>
      <c r="BB5002" s="544"/>
      <c r="BC5002" s="581"/>
      <c r="BD5002" s="586"/>
      <c r="BE5002" s="587"/>
      <c r="BF5002" s="626"/>
      <c r="BG5002" s="627"/>
      <c r="BH5002" s="628"/>
      <c r="BI5002" s="629"/>
      <c r="BJ5002" s="632"/>
      <c r="BK5002" s="633"/>
      <c r="BL5002" s="626"/>
      <c r="BM5002" s="627"/>
      <c r="BN5002" s="678"/>
      <c r="BO5002" s="679"/>
      <c r="BP5002" s="680"/>
      <c r="BQ5002" s="677"/>
      <c r="BR5002" s="663"/>
      <c r="BS5002" s="663"/>
      <c r="BT5002" s="15"/>
      <c r="BU5002" s="15"/>
      <c r="BV5002" s="95"/>
    </row>
    <row r="5003" spans="1:74" ht="21.75" hidden="1" customHeight="1" x14ac:dyDescent="0.25">
      <c r="A5003" s="95"/>
      <c r="B5003" s="570" t="str">
        <f>IF(ROSTER!B$44="","",ROSTER!B$44)</f>
        <v/>
      </c>
      <c r="C5003" s="572" t="str">
        <f>IF(ROSTER!C$44="","",ROSTER!C$44)</f>
        <v/>
      </c>
      <c r="D5003" s="573"/>
      <c r="E5003" s="574"/>
      <c r="F5003" s="576">
        <f>IF(E5003="y",1,IF(E5003="S",1,0))</f>
        <v>0</v>
      </c>
      <c r="G5003" s="582">
        <f>IF(E5003="S",1,0)</f>
        <v>0</v>
      </c>
      <c r="H5003" s="578"/>
      <c r="I5003" s="543"/>
      <c r="J5003" s="542"/>
      <c r="K5003" s="580"/>
      <c r="L5003" s="584"/>
      <c r="M5003" s="585"/>
      <c r="N5003" s="588">
        <f>L5003+J5003</f>
        <v>0</v>
      </c>
      <c r="O5003" s="589"/>
      <c r="P5003" s="542"/>
      <c r="Q5003" s="580"/>
      <c r="R5003" s="584"/>
      <c r="S5003" s="585"/>
      <c r="T5003" s="588">
        <f>R5003-P5003</f>
        <v>0</v>
      </c>
      <c r="U5003" s="589"/>
      <c r="V5003" s="310"/>
      <c r="W5003" s="310"/>
      <c r="X5003" s="578"/>
      <c r="Y5003" s="543"/>
      <c r="Z5003" s="542"/>
      <c r="AA5003" s="543"/>
      <c r="AB5003" s="542"/>
      <c r="AC5003" s="543"/>
      <c r="AD5003" s="542"/>
      <c r="AE5003" s="580"/>
      <c r="AF5003" s="584"/>
      <c r="AG5003" s="585"/>
      <c r="AH5003" s="595">
        <f>IF(AD5003=0,0,(AF5003/AD5003)*100)</f>
        <v>0</v>
      </c>
      <c r="AI5003" s="596"/>
      <c r="AJ5003" s="542"/>
      <c r="AK5003" s="580"/>
      <c r="AL5003" s="584"/>
      <c r="AM5003" s="585"/>
      <c r="AN5003" s="595">
        <f>IF(AJ5003=0,0,(AL5003/AJ5003)*100)</f>
        <v>0</v>
      </c>
      <c r="AO5003" s="596"/>
      <c r="AP5003" s="542"/>
      <c r="AQ5003" s="580"/>
      <c r="AR5003" s="584"/>
      <c r="AS5003" s="585"/>
      <c r="AT5003" s="595">
        <f>IF(AP5003=0,0,(AR5003/AP5003)*100)</f>
        <v>0</v>
      </c>
      <c r="AU5003" s="596"/>
      <c r="AV5003" s="599">
        <f>AD5003+AJ5003+AP5003</f>
        <v>0</v>
      </c>
      <c r="AW5003" s="600"/>
      <c r="AX5003" s="630">
        <f>AF5003+AL5003+AR5003</f>
        <v>0</v>
      </c>
      <c r="AY5003" s="631"/>
      <c r="AZ5003" s="595">
        <f>IF(AV5003=0,0,(AX5003/AV5003)*100)</f>
        <v>0</v>
      </c>
      <c r="BA5003" s="596"/>
      <c r="BB5003" s="542"/>
      <c r="BC5003" s="580"/>
      <c r="BD5003" s="584"/>
      <c r="BE5003" s="585"/>
      <c r="BF5003" s="595">
        <f>IF(BB5003=0,0,(BD5003/BB5003)*100)</f>
        <v>0</v>
      </c>
      <c r="BG5003" s="596"/>
      <c r="BH5003" s="599">
        <f>AV5003+BB5003</f>
        <v>0</v>
      </c>
      <c r="BI5003" s="600"/>
      <c r="BJ5003" s="630">
        <f>AX5003+BD5003</f>
        <v>0</v>
      </c>
      <c r="BK5003" s="631"/>
      <c r="BL5003" s="595">
        <f>IF(BH5003=0,0,(BJ5003/BH5003)*100)</f>
        <v>0</v>
      </c>
      <c r="BM5003" s="596"/>
      <c r="BN5003" s="656">
        <f>(AF5003*2)+(AL5003*2)+(AR5003*3)+BD5003</f>
        <v>0</v>
      </c>
      <c r="BO5003" s="657"/>
      <c r="BP5003" s="658"/>
      <c r="BQ5003" s="676">
        <f t="shared" ref="BQ5003" si="3506">IF(BS5003=0,0,50*BR5003/BS5003)</f>
        <v>0</v>
      </c>
      <c r="BR5003" s="662">
        <f>(BN5003*BU$11)+(N5003*BU$12)+(Z5003*BU$13)+(R5003*BU$14)+(X5003*BU$15)+(AB5003*BU$16)</f>
        <v>0</v>
      </c>
      <c r="BS5003" s="662">
        <f>((BB5003-BD5003)*BU$18)+((AV5003-AX5003)*BU$17)+(H5003*BU$19)+(P5003*BU$20)</f>
        <v>0</v>
      </c>
      <c r="BT5003" s="15"/>
      <c r="BU5003" s="15"/>
      <c r="BV5003" s="95"/>
    </row>
    <row r="5004" spans="1:74" ht="21.75" hidden="1" customHeight="1" x14ac:dyDescent="0.25">
      <c r="A5004" s="95"/>
      <c r="B5004" s="571"/>
      <c r="C5004" s="642" t="str">
        <f>IF(ROSTER!D$44="","",ROSTER!D$44)</f>
        <v/>
      </c>
      <c r="D5004" s="643"/>
      <c r="E5004" s="575"/>
      <c r="F5004" s="577"/>
      <c r="G5004" s="583"/>
      <c r="H5004" s="579"/>
      <c r="I5004" s="545"/>
      <c r="J5004" s="544"/>
      <c r="K5004" s="581"/>
      <c r="L5004" s="586"/>
      <c r="M5004" s="587"/>
      <c r="N5004" s="592"/>
      <c r="O5004" s="603"/>
      <c r="P5004" s="544"/>
      <c r="Q5004" s="581"/>
      <c r="R5004" s="586"/>
      <c r="S5004" s="587"/>
      <c r="T5004" s="592"/>
      <c r="U5004" s="603"/>
      <c r="V5004" s="311"/>
      <c r="W5004" s="311"/>
      <c r="X5004" s="579"/>
      <c r="Y5004" s="545"/>
      <c r="Z5004" s="544"/>
      <c r="AA5004" s="545"/>
      <c r="AB5004" s="544"/>
      <c r="AC5004" s="545"/>
      <c r="AD5004" s="544"/>
      <c r="AE5004" s="581"/>
      <c r="AF5004" s="586"/>
      <c r="AG5004" s="587"/>
      <c r="AH5004" s="626"/>
      <c r="AI5004" s="627"/>
      <c r="AJ5004" s="544"/>
      <c r="AK5004" s="581"/>
      <c r="AL5004" s="586"/>
      <c r="AM5004" s="587"/>
      <c r="AN5004" s="626"/>
      <c r="AO5004" s="627"/>
      <c r="AP5004" s="544"/>
      <c r="AQ5004" s="581"/>
      <c r="AR5004" s="586"/>
      <c r="AS5004" s="587"/>
      <c r="AT5004" s="626"/>
      <c r="AU5004" s="627"/>
      <c r="AV5004" s="628"/>
      <c r="AW5004" s="629"/>
      <c r="AX5004" s="632"/>
      <c r="AY5004" s="633"/>
      <c r="AZ5004" s="626"/>
      <c r="BA5004" s="627"/>
      <c r="BB5004" s="544"/>
      <c r="BC5004" s="581"/>
      <c r="BD5004" s="586"/>
      <c r="BE5004" s="587"/>
      <c r="BF5004" s="626"/>
      <c r="BG5004" s="627"/>
      <c r="BH5004" s="628"/>
      <c r="BI5004" s="629"/>
      <c r="BJ5004" s="632"/>
      <c r="BK5004" s="633"/>
      <c r="BL5004" s="626"/>
      <c r="BM5004" s="627"/>
      <c r="BN5004" s="678"/>
      <c r="BO5004" s="679"/>
      <c r="BP5004" s="680"/>
      <c r="BQ5004" s="677"/>
      <c r="BR5004" s="663"/>
      <c r="BS5004" s="663"/>
      <c r="BT5004" s="15"/>
      <c r="BU5004" s="15"/>
      <c r="BV5004" s="95"/>
    </row>
    <row r="5005" spans="1:74" ht="21.75" hidden="1" customHeight="1" x14ac:dyDescent="0.25">
      <c r="A5005" s="95"/>
      <c r="B5005" s="570" t="str">
        <f>IF(ROSTER!B$46="","",ROSTER!B$46)</f>
        <v/>
      </c>
      <c r="C5005" s="572" t="str">
        <f>IF(ROSTER!C$46="","",ROSTER!C$46)</f>
        <v/>
      </c>
      <c r="D5005" s="573"/>
      <c r="E5005" s="574"/>
      <c r="F5005" s="576">
        <f>IF(E5005="y",1,IF(E5005="S",1,0))</f>
        <v>0</v>
      </c>
      <c r="G5005" s="582">
        <f>IF(E5005="S",1,0)</f>
        <v>0</v>
      </c>
      <c r="H5005" s="578"/>
      <c r="I5005" s="543"/>
      <c r="J5005" s="542"/>
      <c r="K5005" s="580"/>
      <c r="L5005" s="584"/>
      <c r="M5005" s="585"/>
      <c r="N5005" s="588">
        <f>L5005+J5005</f>
        <v>0</v>
      </c>
      <c r="O5005" s="589"/>
      <c r="P5005" s="542"/>
      <c r="Q5005" s="580"/>
      <c r="R5005" s="584"/>
      <c r="S5005" s="585"/>
      <c r="T5005" s="588">
        <f>R5005-P5005</f>
        <v>0</v>
      </c>
      <c r="U5005" s="589"/>
      <c r="V5005" s="310"/>
      <c r="W5005" s="310"/>
      <c r="X5005" s="578"/>
      <c r="Y5005" s="543"/>
      <c r="Z5005" s="542"/>
      <c r="AA5005" s="543"/>
      <c r="AB5005" s="542"/>
      <c r="AC5005" s="543"/>
      <c r="AD5005" s="542"/>
      <c r="AE5005" s="580"/>
      <c r="AF5005" s="584"/>
      <c r="AG5005" s="585"/>
      <c r="AH5005" s="595">
        <f>IF(AD5005=0,0,(AF5005/AD5005)*100)</f>
        <v>0</v>
      </c>
      <c r="AI5005" s="596"/>
      <c r="AJ5005" s="542"/>
      <c r="AK5005" s="580"/>
      <c r="AL5005" s="584"/>
      <c r="AM5005" s="585"/>
      <c r="AN5005" s="595">
        <f>IF(AJ5005=0,0,(AL5005/AJ5005)*100)</f>
        <v>0</v>
      </c>
      <c r="AO5005" s="596"/>
      <c r="AP5005" s="542"/>
      <c r="AQ5005" s="580"/>
      <c r="AR5005" s="584"/>
      <c r="AS5005" s="585"/>
      <c r="AT5005" s="595">
        <f>IF(AP5005=0,0,(AR5005/AP5005)*100)</f>
        <v>0</v>
      </c>
      <c r="AU5005" s="596"/>
      <c r="AV5005" s="599">
        <f>AD5005+AJ5005+AP5005</f>
        <v>0</v>
      </c>
      <c r="AW5005" s="600"/>
      <c r="AX5005" s="630">
        <f>AF5005+AL5005+AR5005</f>
        <v>0</v>
      </c>
      <c r="AY5005" s="631"/>
      <c r="AZ5005" s="595">
        <f>IF(AV5005=0,0,(AX5005/AV5005)*100)</f>
        <v>0</v>
      </c>
      <c r="BA5005" s="596"/>
      <c r="BB5005" s="542"/>
      <c r="BC5005" s="580"/>
      <c r="BD5005" s="584"/>
      <c r="BE5005" s="585"/>
      <c r="BF5005" s="595">
        <f>IF(BB5005=0,0,(BD5005/BB5005)*100)</f>
        <v>0</v>
      </c>
      <c r="BG5005" s="596"/>
      <c r="BH5005" s="599">
        <f>AV5005+BB5005</f>
        <v>0</v>
      </c>
      <c r="BI5005" s="600"/>
      <c r="BJ5005" s="630">
        <f>AX5005+BD5005</f>
        <v>0</v>
      </c>
      <c r="BK5005" s="631"/>
      <c r="BL5005" s="595">
        <f>IF(BH5005=0,0,(BJ5005/BH5005)*100)</f>
        <v>0</v>
      </c>
      <c r="BM5005" s="596"/>
      <c r="BN5005" s="656">
        <f>(AF5005*2)+(AL5005*2)+(AR5005*3)+BD5005</f>
        <v>0</v>
      </c>
      <c r="BO5005" s="657"/>
      <c r="BP5005" s="658"/>
      <c r="BQ5005" s="676">
        <f t="shared" ref="BQ5005" si="3507">IF(BS5005=0,0,50*BR5005/BS5005)</f>
        <v>0</v>
      </c>
      <c r="BR5005" s="708">
        <f>(BN5005*BU$11)+(N5005*BU$12)+(Z5005*BU$13)+(R5005*BU$14)+(X5005*BU$15)+(AB5005*BU$16)</f>
        <v>0</v>
      </c>
      <c r="BS5005" s="662">
        <f>((BB5005-BD5005)*BU$18)+((AV5005-AX5005)*BU$17)+(H5005*BU$19)+(P5005*BU$20)</f>
        <v>0</v>
      </c>
      <c r="BT5005" s="15"/>
      <c r="BU5005" s="15"/>
      <c r="BV5005" s="95"/>
    </row>
    <row r="5006" spans="1:74" ht="22.5" hidden="1" customHeight="1" thickBot="1" x14ac:dyDescent="0.3">
      <c r="A5006" s="95"/>
      <c r="B5006" s="571"/>
      <c r="C5006" s="642" t="str">
        <f>IF(ROSTER!D$46="","",ROSTER!D$46)</f>
        <v/>
      </c>
      <c r="D5006" s="643"/>
      <c r="E5006" s="575"/>
      <c r="F5006" s="577"/>
      <c r="G5006" s="583"/>
      <c r="H5006" s="579"/>
      <c r="I5006" s="545"/>
      <c r="J5006" s="544"/>
      <c r="K5006" s="581"/>
      <c r="L5006" s="586"/>
      <c r="M5006" s="587"/>
      <c r="N5006" s="590"/>
      <c r="O5006" s="591"/>
      <c r="P5006" s="544"/>
      <c r="Q5006" s="581"/>
      <c r="R5006" s="586"/>
      <c r="S5006" s="587"/>
      <c r="T5006" s="592"/>
      <c r="U5006" s="603"/>
      <c r="V5006" s="311"/>
      <c r="W5006" s="311"/>
      <c r="X5006" s="579"/>
      <c r="Y5006" s="545"/>
      <c r="Z5006" s="544"/>
      <c r="AA5006" s="545"/>
      <c r="AB5006" s="544"/>
      <c r="AC5006" s="545"/>
      <c r="AD5006" s="544"/>
      <c r="AE5006" s="581"/>
      <c r="AF5006" s="586"/>
      <c r="AG5006" s="587"/>
      <c r="AH5006" s="597"/>
      <c r="AI5006" s="598"/>
      <c r="AJ5006" s="544"/>
      <c r="AK5006" s="581"/>
      <c r="AL5006" s="586"/>
      <c r="AM5006" s="587"/>
      <c r="AN5006" s="597"/>
      <c r="AO5006" s="598"/>
      <c r="AP5006" s="544"/>
      <c r="AQ5006" s="581"/>
      <c r="AR5006" s="586"/>
      <c r="AS5006" s="587"/>
      <c r="AT5006" s="597"/>
      <c r="AU5006" s="598"/>
      <c r="AV5006" s="601"/>
      <c r="AW5006" s="602"/>
      <c r="AX5006" s="701"/>
      <c r="AY5006" s="702"/>
      <c r="AZ5006" s="597"/>
      <c r="BA5006" s="598"/>
      <c r="BB5006" s="544"/>
      <c r="BC5006" s="581"/>
      <c r="BD5006" s="586"/>
      <c r="BE5006" s="587"/>
      <c r="BF5006" s="597"/>
      <c r="BG5006" s="598"/>
      <c r="BH5006" s="601"/>
      <c r="BI5006" s="602"/>
      <c r="BJ5006" s="701"/>
      <c r="BK5006" s="702"/>
      <c r="BL5006" s="597"/>
      <c r="BM5006" s="598"/>
      <c r="BN5006" s="659"/>
      <c r="BO5006" s="660"/>
      <c r="BP5006" s="661"/>
      <c r="BQ5006" s="682"/>
      <c r="BR5006" s="709"/>
      <c r="BS5006" s="663"/>
      <c r="BT5006" s="15"/>
      <c r="BU5006" s="15"/>
      <c r="BV5006" s="95"/>
    </row>
    <row r="5007" spans="1:74" s="21" customFormat="1" ht="33.4" hidden="1" customHeight="1" x14ac:dyDescent="0.45">
      <c r="A5007" s="98"/>
      <c r="B5007" s="612"/>
      <c r="C5007" s="613"/>
      <c r="D5007" s="613" t="s">
        <v>10</v>
      </c>
      <c r="E5007" s="616"/>
      <c r="F5007" s="279"/>
      <c r="G5007" s="279"/>
      <c r="H5007" s="517">
        <f>SUM(H4967:I5006)</f>
        <v>0</v>
      </c>
      <c r="I5007" s="618"/>
      <c r="J5007" s="517">
        <f>SUM(J4967:K5006)</f>
        <v>0</v>
      </c>
      <c r="K5007" s="618"/>
      <c r="L5007" s="620">
        <f>SUM(L4967:M5006)</f>
        <v>0</v>
      </c>
      <c r="M5007" s="621"/>
      <c r="N5007" s="548">
        <f>L5007+J5007</f>
        <v>0</v>
      </c>
      <c r="O5007" s="518"/>
      <c r="P5007" s="620">
        <f>SUM(P4967:Q5006)</f>
        <v>0</v>
      </c>
      <c r="Q5007" s="618"/>
      <c r="R5007" s="620">
        <f>SUM(R4967:S5006)</f>
        <v>0</v>
      </c>
      <c r="S5007" s="621"/>
      <c r="T5007" s="548">
        <f>R5007-P5007</f>
        <v>0</v>
      </c>
      <c r="U5007" s="518"/>
      <c r="V5007" s="312"/>
      <c r="W5007" s="312"/>
      <c r="X5007" s="620">
        <f>SUM(X4967:Y5006)</f>
        <v>0</v>
      </c>
      <c r="Y5007" s="621"/>
      <c r="Z5007" s="517">
        <f>SUM(Z4967:AA5006)</f>
        <v>0</v>
      </c>
      <c r="AA5007" s="518"/>
      <c r="AB5007" s="517">
        <f>SUM(AB4967:AC5006)</f>
        <v>0</v>
      </c>
      <c r="AC5007" s="518"/>
      <c r="AD5007" s="621">
        <f>SUM(AD4967:AE5006)</f>
        <v>0</v>
      </c>
      <c r="AE5007" s="618"/>
      <c r="AF5007" s="620">
        <f>SUM(AF4967:AG5006)</f>
        <v>0</v>
      </c>
      <c r="AG5007" s="621"/>
      <c r="AH5007" s="548">
        <f>IF(AD5007=0,0,(AF5007/AD5007)*100)</f>
        <v>0</v>
      </c>
      <c r="AI5007" s="518"/>
      <c r="AJ5007" s="620">
        <f>SUM(AJ4967:AK5006)</f>
        <v>0</v>
      </c>
      <c r="AK5007" s="618"/>
      <c r="AL5007" s="620">
        <f>SUM(AL4967:AM5006)</f>
        <v>0</v>
      </c>
      <c r="AM5007" s="621"/>
      <c r="AN5007" s="548">
        <f>IF(AJ5007=0,0,(AL5007/AJ5007)*100)</f>
        <v>0</v>
      </c>
      <c r="AO5007" s="518"/>
      <c r="AP5007" s="620">
        <f>SUM(AP4967:AQ5006)</f>
        <v>0</v>
      </c>
      <c r="AQ5007" s="618"/>
      <c r="AR5007" s="620">
        <f>SUM(AR4967:AS5006)</f>
        <v>0</v>
      </c>
      <c r="AS5007" s="621"/>
      <c r="AT5007" s="548">
        <f>IF(AP5007=0,0,(AR5007/AP5007)*100)</f>
        <v>0</v>
      </c>
      <c r="AU5007" s="518"/>
      <c r="AV5007" s="517">
        <f>AD5007+AJ5007+AP5007</f>
        <v>0</v>
      </c>
      <c r="AW5007" s="618"/>
      <c r="AX5007" s="620">
        <f>AF5007+AL5007+AR5007</f>
        <v>0</v>
      </c>
      <c r="AY5007" s="624"/>
      <c r="AZ5007" s="548">
        <f>IF(AV5007=0,0,(AX5007/AV5007)*100)</f>
        <v>0</v>
      </c>
      <c r="BA5007" s="518"/>
      <c r="BB5007" s="620">
        <f>SUM(BB4967:BC5006)</f>
        <v>0</v>
      </c>
      <c r="BC5007" s="618"/>
      <c r="BD5007" s="620">
        <f>SUM(BD4967:BE5006)</f>
        <v>0</v>
      </c>
      <c r="BE5007" s="621"/>
      <c r="BF5007" s="548">
        <f>IF(BB5007=0,0,(BD5007/BB5007)*100)</f>
        <v>0</v>
      </c>
      <c r="BG5007" s="518"/>
      <c r="BH5007" s="517">
        <f>AV5007+BB5007</f>
        <v>0</v>
      </c>
      <c r="BI5007" s="618"/>
      <c r="BJ5007" s="620">
        <f>AX5007+BD5007</f>
        <v>0</v>
      </c>
      <c r="BK5007" s="624"/>
      <c r="BL5007" s="548">
        <f>IF(BH5007=0,0,(BJ5007/BH5007)*100)</f>
        <v>0</v>
      </c>
      <c r="BM5007" s="664"/>
      <c r="BN5007" s="666">
        <f>SUM(BN4967:BP5006)</f>
        <v>0</v>
      </c>
      <c r="BO5007" s="667"/>
      <c r="BP5007" s="668"/>
      <c r="BQ5007" s="681">
        <f>SUM(BQ4967:BQ5006)</f>
        <v>0</v>
      </c>
      <c r="BR5007" s="685">
        <f>(BN5007*BU$11)+(N5007*BU$12)+(Z5007*BU$13)+(R5007*BU$14)+(X5007*BU$15)+(AB5007*BU$16)</f>
        <v>0</v>
      </c>
      <c r="BS5007" s="683">
        <f>((BB5007-BD5007)*BU$18)+((AV5007-AX5007)*BU$17)+(H5007*BU$19)+(P5007*BU$20)</f>
        <v>0</v>
      </c>
      <c r="BT5007" s="20"/>
      <c r="BU5007" s="20"/>
      <c r="BV5007" s="98"/>
    </row>
    <row r="5008" spans="1:74" s="21" customFormat="1" ht="33.950000000000003" hidden="1" customHeight="1" thickBot="1" x14ac:dyDescent="0.5">
      <c r="A5008" s="98"/>
      <c r="B5008" s="614"/>
      <c r="C5008" s="615"/>
      <c r="D5008" s="615"/>
      <c r="E5008" s="617"/>
      <c r="F5008" s="280"/>
      <c r="G5008" s="280"/>
      <c r="H5008" s="519"/>
      <c r="I5008" s="619"/>
      <c r="J5008" s="519"/>
      <c r="K5008" s="619"/>
      <c r="L5008" s="622"/>
      <c r="M5008" s="623"/>
      <c r="N5008" s="549"/>
      <c r="O5008" s="520"/>
      <c r="P5008" s="622"/>
      <c r="Q5008" s="619"/>
      <c r="R5008" s="622"/>
      <c r="S5008" s="623"/>
      <c r="T5008" s="549"/>
      <c r="U5008" s="520"/>
      <c r="V5008" s="313"/>
      <c r="W5008" s="313"/>
      <c r="X5008" s="622"/>
      <c r="Y5008" s="623"/>
      <c r="Z5008" s="519"/>
      <c r="AA5008" s="520"/>
      <c r="AB5008" s="519"/>
      <c r="AC5008" s="520"/>
      <c r="AD5008" s="623"/>
      <c r="AE5008" s="619"/>
      <c r="AF5008" s="622"/>
      <c r="AG5008" s="623"/>
      <c r="AH5008" s="549"/>
      <c r="AI5008" s="520"/>
      <c r="AJ5008" s="622"/>
      <c r="AK5008" s="619"/>
      <c r="AL5008" s="622"/>
      <c r="AM5008" s="623"/>
      <c r="AN5008" s="549"/>
      <c r="AO5008" s="520"/>
      <c r="AP5008" s="622"/>
      <c r="AQ5008" s="619"/>
      <c r="AR5008" s="622"/>
      <c r="AS5008" s="623"/>
      <c r="AT5008" s="549"/>
      <c r="AU5008" s="520"/>
      <c r="AV5008" s="519"/>
      <c r="AW5008" s="619"/>
      <c r="AX5008" s="622"/>
      <c r="AY5008" s="625"/>
      <c r="AZ5008" s="549"/>
      <c r="BA5008" s="520"/>
      <c r="BB5008" s="622"/>
      <c r="BC5008" s="619"/>
      <c r="BD5008" s="622"/>
      <c r="BE5008" s="623"/>
      <c r="BF5008" s="549"/>
      <c r="BG5008" s="520"/>
      <c r="BH5008" s="519"/>
      <c r="BI5008" s="619"/>
      <c r="BJ5008" s="622"/>
      <c r="BK5008" s="625"/>
      <c r="BL5008" s="549"/>
      <c r="BM5008" s="665"/>
      <c r="BN5008" s="669"/>
      <c r="BO5008" s="670"/>
      <c r="BP5008" s="671"/>
      <c r="BQ5008" s="682"/>
      <c r="BR5008" s="686"/>
      <c r="BS5008" s="684"/>
      <c r="BT5008" s="20"/>
      <c r="BU5008" s="20"/>
      <c r="BV5008" s="98"/>
    </row>
    <row r="5009" spans="1:77" s="21" customFormat="1" ht="33" hidden="1" customHeight="1" thickBot="1" x14ac:dyDescent="0.5">
      <c r="A5009" s="98"/>
      <c r="B5009" s="612"/>
      <c r="C5009" s="613"/>
      <c r="D5009" s="613" t="s">
        <v>13</v>
      </c>
      <c r="E5009" s="616"/>
      <c r="F5009" s="281"/>
      <c r="G5009" s="282"/>
      <c r="H5009" s="528"/>
      <c r="I5009" s="636"/>
      <c r="J5009" s="528"/>
      <c r="K5009" s="636"/>
      <c r="L5009" s="638"/>
      <c r="M5009" s="639"/>
      <c r="N5009" s="548">
        <f>J5009+L5009</f>
        <v>0</v>
      </c>
      <c r="O5009" s="518"/>
      <c r="P5009" s="638"/>
      <c r="Q5009" s="636"/>
      <c r="R5009" s="638"/>
      <c r="S5009" s="639"/>
      <c r="T5009" s="548">
        <f>R5009-P5009</f>
        <v>0</v>
      </c>
      <c r="U5009" s="518"/>
      <c r="V5009" s="312"/>
      <c r="W5009" s="312"/>
      <c r="X5009" s="638"/>
      <c r="Y5009" s="639"/>
      <c r="Z5009" s="528"/>
      <c r="AA5009" s="529"/>
      <c r="AB5009" s="528"/>
      <c r="AC5009" s="529"/>
      <c r="AD5009" s="639"/>
      <c r="AE5009" s="636"/>
      <c r="AF5009" s="638"/>
      <c r="AG5009" s="639"/>
      <c r="AH5009" s="548">
        <f>IF(AD5009=0,0,(AF5009/AD5009)*100)</f>
        <v>0</v>
      </c>
      <c r="AI5009" s="518"/>
      <c r="AJ5009" s="638"/>
      <c r="AK5009" s="636"/>
      <c r="AL5009" s="638"/>
      <c r="AM5009" s="639"/>
      <c r="AN5009" s="548">
        <f>IF(AJ5009=0,0,(AL5009/AJ5009)*100)</f>
        <v>0</v>
      </c>
      <c r="AO5009" s="518"/>
      <c r="AP5009" s="638"/>
      <c r="AQ5009" s="636"/>
      <c r="AR5009" s="638"/>
      <c r="AS5009" s="639"/>
      <c r="AT5009" s="548">
        <f>IF(AP5009=0,0,(AR5009/AP5009)*100)</f>
        <v>0</v>
      </c>
      <c r="AU5009" s="518"/>
      <c r="AV5009" s="517">
        <f>AD5009+AJ5009+AP5009</f>
        <v>0</v>
      </c>
      <c r="AW5009" s="618"/>
      <c r="AX5009" s="620">
        <f>AF5009+AL5009+AR5009</f>
        <v>0</v>
      </c>
      <c r="AY5009" s="624"/>
      <c r="AZ5009" s="548">
        <f>IF(AV5009=0,0,(AX5009/AV5009)*100)</f>
        <v>0</v>
      </c>
      <c r="BA5009" s="518"/>
      <c r="BB5009" s="638"/>
      <c r="BC5009" s="636"/>
      <c r="BD5009" s="638"/>
      <c r="BE5009" s="639"/>
      <c r="BF5009" s="548">
        <f>IF(BB5009=0,0,(BD5009/BB5009)*100)</f>
        <v>0</v>
      </c>
      <c r="BG5009" s="518"/>
      <c r="BH5009" s="517">
        <f>AV5009+BB5009</f>
        <v>0</v>
      </c>
      <c r="BI5009" s="618"/>
      <c r="BJ5009" s="620">
        <f>AX5009+BD5009</f>
        <v>0</v>
      </c>
      <c r="BK5009" s="624"/>
      <c r="BL5009" s="548">
        <f>IF(BH5009=0,0,(BJ5009/BH5009)*100)</f>
        <v>0</v>
      </c>
      <c r="BM5009" s="664"/>
      <c r="BN5009" s="666">
        <f>(AF5009*2)+(AL5009*2)+(AR5009*3)+BD5009</f>
        <v>0</v>
      </c>
      <c r="BO5009" s="667"/>
      <c r="BP5009" s="668"/>
      <c r="BQ5009" s="672"/>
      <c r="BR5009" s="283"/>
      <c r="BS5009" s="284"/>
      <c r="BT5009" s="20"/>
      <c r="BU5009" s="20"/>
      <c r="BV5009" s="98"/>
    </row>
    <row r="5010" spans="1:77" s="21" customFormat="1" ht="33.75" hidden="1" customHeight="1" thickBot="1" x14ac:dyDescent="0.5">
      <c r="A5010" s="98"/>
      <c r="B5010" s="285"/>
      <c r="C5010" s="286"/>
      <c r="D5010" s="634"/>
      <c r="E5010" s="635"/>
      <c r="F5010" s="287"/>
      <c r="G5010" s="287"/>
      <c r="H5010" s="530"/>
      <c r="I5010" s="637"/>
      <c r="J5010" s="530"/>
      <c r="K5010" s="637"/>
      <c r="L5010" s="640"/>
      <c r="M5010" s="641"/>
      <c r="N5010" s="549"/>
      <c r="O5010" s="520"/>
      <c r="P5010" s="640"/>
      <c r="Q5010" s="637"/>
      <c r="R5010" s="640"/>
      <c r="S5010" s="641"/>
      <c r="T5010" s="549"/>
      <c r="U5010" s="520"/>
      <c r="V5010" s="313"/>
      <c r="W5010" s="313"/>
      <c r="X5010" s="640"/>
      <c r="Y5010" s="641"/>
      <c r="Z5010" s="530"/>
      <c r="AA5010" s="531"/>
      <c r="AB5010" s="530"/>
      <c r="AC5010" s="531"/>
      <c r="AD5010" s="641"/>
      <c r="AE5010" s="637"/>
      <c r="AF5010" s="640"/>
      <c r="AG5010" s="641"/>
      <c r="AH5010" s="549"/>
      <c r="AI5010" s="520"/>
      <c r="AJ5010" s="640"/>
      <c r="AK5010" s="637"/>
      <c r="AL5010" s="640"/>
      <c r="AM5010" s="641"/>
      <c r="AN5010" s="549"/>
      <c r="AO5010" s="520"/>
      <c r="AP5010" s="640"/>
      <c r="AQ5010" s="637"/>
      <c r="AR5010" s="640"/>
      <c r="AS5010" s="641"/>
      <c r="AT5010" s="549"/>
      <c r="AU5010" s="520"/>
      <c r="AV5010" s="519"/>
      <c r="AW5010" s="619"/>
      <c r="AX5010" s="622"/>
      <c r="AY5010" s="625"/>
      <c r="AZ5010" s="549"/>
      <c r="BA5010" s="520"/>
      <c r="BB5010" s="640"/>
      <c r="BC5010" s="637"/>
      <c r="BD5010" s="640"/>
      <c r="BE5010" s="641"/>
      <c r="BF5010" s="549"/>
      <c r="BG5010" s="520"/>
      <c r="BH5010" s="519"/>
      <c r="BI5010" s="619"/>
      <c r="BJ5010" s="622"/>
      <c r="BK5010" s="625"/>
      <c r="BL5010" s="549"/>
      <c r="BM5010" s="665"/>
      <c r="BN5010" s="669"/>
      <c r="BO5010" s="670"/>
      <c r="BP5010" s="671"/>
      <c r="BQ5010" s="673"/>
      <c r="BR5010" s="79"/>
      <c r="BS5010" s="79"/>
      <c r="BT5010" s="20"/>
      <c r="BU5010" s="20"/>
      <c r="BV5010" s="98"/>
    </row>
    <row r="5011" spans="1:77" ht="16.5" hidden="1" customHeight="1" thickTop="1" thickBot="1" x14ac:dyDescent="0.5">
      <c r="A5011" s="95"/>
      <c r="B5011" s="288"/>
      <c r="C5011" s="70"/>
      <c r="D5011" s="70"/>
      <c r="E5011" s="70"/>
      <c r="F5011" s="70"/>
      <c r="G5011" s="70"/>
      <c r="H5011" s="70"/>
      <c r="I5011" s="70"/>
      <c r="J5011" s="70"/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289"/>
      <c r="AI5011" s="289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89"/>
      <c r="BR5011" s="674">
        <f>IF((J5007+L5009)=0,0,(J5007/(J5007+L5009)*100)%)</f>
        <v>0</v>
      </c>
      <c r="BS5011" s="675"/>
      <c r="BT5011" s="674">
        <f>IF((L5007+J5009)=0,0,(L5007/(L5007+J5009)*100)%)</f>
        <v>0</v>
      </c>
      <c r="BU5011" s="675"/>
      <c r="BV5011" s="95"/>
    </row>
    <row r="5012" spans="1:77" s="23" customFormat="1" ht="79.5" hidden="1" customHeight="1" thickTop="1" thickBot="1" x14ac:dyDescent="0.55000000000000004">
      <c r="A5012" s="99"/>
      <c r="B5012" s="565" t="s">
        <v>64</v>
      </c>
      <c r="C5012" s="566"/>
      <c r="D5012" s="532" t="s">
        <v>54</v>
      </c>
      <c r="E5012" s="532"/>
      <c r="F5012" s="532"/>
      <c r="G5012" s="654"/>
      <c r="H5012" s="533"/>
      <c r="I5012" s="534"/>
      <c r="J5012" s="535"/>
      <c r="K5012" s="290"/>
      <c r="L5012" s="533"/>
      <c r="M5012" s="534"/>
      <c r="N5012" s="535"/>
      <c r="O5012" s="536" t="s">
        <v>47</v>
      </c>
      <c r="P5012" s="537"/>
      <c r="Q5012" s="537"/>
      <c r="R5012" s="537"/>
      <c r="S5012" s="533"/>
      <c r="T5012" s="534"/>
      <c r="U5012" s="535"/>
      <c r="V5012" s="314"/>
      <c r="W5012" s="314"/>
      <c r="X5012" s="290"/>
      <c r="Y5012" s="533"/>
      <c r="Z5012" s="534"/>
      <c r="AA5012" s="535"/>
      <c r="AB5012" s="536" t="s">
        <v>49</v>
      </c>
      <c r="AC5012" s="537"/>
      <c r="AD5012" s="537"/>
      <c r="AE5012" s="538"/>
      <c r="AF5012" s="533"/>
      <c r="AG5012" s="534"/>
      <c r="AH5012" s="535"/>
      <c r="AI5012" s="290"/>
      <c r="AJ5012" s="533"/>
      <c r="AK5012" s="534"/>
      <c r="AL5012" s="535"/>
      <c r="AM5012" s="536" t="s">
        <v>53</v>
      </c>
      <c r="AN5012" s="537"/>
      <c r="AO5012" s="537"/>
      <c r="AP5012" s="538"/>
      <c r="AQ5012" s="533"/>
      <c r="AR5012" s="534"/>
      <c r="AS5012" s="535"/>
      <c r="AT5012" s="72"/>
      <c r="AU5012" s="533"/>
      <c r="AV5012" s="534"/>
      <c r="AW5012" s="535"/>
      <c r="AX5012" s="291"/>
      <c r="AY5012" s="291"/>
      <c r="AZ5012" s="291"/>
      <c r="BA5012" s="291"/>
      <c r="BB5012" s="567" t="s">
        <v>20</v>
      </c>
      <c r="BC5012" s="567"/>
      <c r="BD5012" s="567"/>
      <c r="BE5012" s="567"/>
      <c r="BF5012" s="568"/>
      <c r="BG5012" s="539">
        <f>BN5007</f>
        <v>0</v>
      </c>
      <c r="BH5012" s="540"/>
      <c r="BI5012" s="541"/>
      <c r="BJ5012" s="292"/>
      <c r="BK5012" s="539">
        <f>BN5009</f>
        <v>0</v>
      </c>
      <c r="BL5012" s="540"/>
      <c r="BM5012" s="541"/>
      <c r="BN5012" s="73"/>
      <c r="BO5012" s="73"/>
      <c r="BP5012" s="73"/>
      <c r="BQ5012" s="90"/>
      <c r="BR5012" s="24"/>
      <c r="BS5012" s="24"/>
      <c r="BT5012" s="22"/>
      <c r="BU5012" s="22"/>
      <c r="BV5012" s="99"/>
    </row>
    <row r="5013" spans="1:77" ht="15.6" hidden="1" customHeight="1" thickTop="1" thickBot="1" x14ac:dyDescent="0.55000000000000004">
      <c r="A5013" s="95"/>
      <c r="B5013" s="293"/>
      <c r="C5013" s="67"/>
      <c r="D5013" s="294"/>
      <c r="E5013" s="294"/>
      <c r="F5013" s="295"/>
      <c r="G5013" s="295"/>
      <c r="H5013" s="296"/>
      <c r="I5013" s="296"/>
      <c r="J5013" s="296"/>
      <c r="K5013" s="296"/>
      <c r="L5013" s="296"/>
      <c r="M5013" s="296"/>
      <c r="N5013" s="296"/>
      <c r="O5013" s="295"/>
      <c r="P5013" s="295"/>
      <c r="Q5013" s="295"/>
      <c r="R5013" s="295"/>
      <c r="S5013" s="296"/>
      <c r="T5013" s="296"/>
      <c r="U5013" s="296"/>
      <c r="V5013" s="296"/>
      <c r="W5013" s="296"/>
      <c r="X5013" s="297"/>
      <c r="Y5013" s="296"/>
      <c r="Z5013" s="296"/>
      <c r="AA5013" s="296"/>
      <c r="AB5013" s="295"/>
      <c r="AC5013" s="295"/>
      <c r="AD5013" s="295"/>
      <c r="AE5013" s="295"/>
      <c r="AF5013" s="296"/>
      <c r="AG5013" s="296"/>
      <c r="AH5013" s="296"/>
      <c r="AI5013" s="296"/>
      <c r="AJ5013" s="297"/>
      <c r="AK5013" s="297"/>
      <c r="AL5013" s="296"/>
      <c r="AM5013" s="295"/>
      <c r="AN5013" s="295"/>
      <c r="AO5013" s="295"/>
      <c r="AP5013" s="295"/>
      <c r="AQ5013" s="296"/>
      <c r="AR5013" s="296"/>
      <c r="AS5013" s="296"/>
      <c r="AT5013" s="296"/>
      <c r="AU5013" s="296"/>
      <c r="AV5013" s="72"/>
      <c r="AW5013" s="72"/>
      <c r="AX5013" s="74"/>
      <c r="AY5013" s="74"/>
      <c r="AZ5013" s="74"/>
      <c r="BA5013" s="74"/>
      <c r="BB5013" s="295"/>
      <c r="BC5013" s="298"/>
      <c r="BD5013" s="298"/>
      <c r="BE5013" s="299"/>
      <c r="BF5013" s="300"/>
      <c r="BG5013" s="301"/>
      <c r="BH5013" s="301"/>
      <c r="BI5013" s="72"/>
      <c r="BJ5013" s="302"/>
      <c r="BK5013" s="303"/>
      <c r="BL5013" s="303"/>
      <c r="BM5013" s="72"/>
      <c r="BN5013" s="74"/>
      <c r="BO5013" s="74"/>
      <c r="BP5013" s="74"/>
      <c r="BQ5013" s="91"/>
      <c r="BR5013" s="25"/>
      <c r="BS5013" s="25"/>
      <c r="BT5013" s="15"/>
      <c r="BU5013" s="15"/>
      <c r="BV5013" s="95"/>
    </row>
    <row r="5014" spans="1:77" s="23" customFormat="1" ht="79.5" hidden="1" customHeight="1" thickTop="1" thickBot="1" x14ac:dyDescent="0.55000000000000004">
      <c r="A5014" s="99"/>
      <c r="B5014" s="569" t="s">
        <v>46</v>
      </c>
      <c r="C5014" s="567"/>
      <c r="D5014" s="532" t="s">
        <v>55</v>
      </c>
      <c r="E5014" s="532"/>
      <c r="F5014" s="532"/>
      <c r="G5014" s="654"/>
      <c r="H5014" s="539">
        <f>H5012</f>
        <v>0</v>
      </c>
      <c r="I5014" s="540"/>
      <c r="J5014" s="541"/>
      <c r="K5014" s="290"/>
      <c r="L5014" s="539">
        <f>L5012</f>
        <v>0</v>
      </c>
      <c r="M5014" s="540"/>
      <c r="N5014" s="541"/>
      <c r="O5014" s="536" t="s">
        <v>51</v>
      </c>
      <c r="P5014" s="537"/>
      <c r="Q5014" s="537"/>
      <c r="R5014" s="537"/>
      <c r="S5014" s="539">
        <f>S5012-H5012</f>
        <v>0</v>
      </c>
      <c r="T5014" s="540"/>
      <c r="U5014" s="541"/>
      <c r="V5014" s="315"/>
      <c r="W5014" s="315"/>
      <c r="X5014" s="290"/>
      <c r="Y5014" s="539">
        <f>Y5012-L5012</f>
        <v>0</v>
      </c>
      <c r="Z5014" s="540"/>
      <c r="AA5014" s="541"/>
      <c r="AB5014" s="536" t="s">
        <v>50</v>
      </c>
      <c r="AC5014" s="537"/>
      <c r="AD5014" s="537"/>
      <c r="AE5014" s="538"/>
      <c r="AF5014" s="539">
        <f>AF5012-S5012</f>
        <v>0</v>
      </c>
      <c r="AG5014" s="540"/>
      <c r="AH5014" s="541"/>
      <c r="AI5014" s="290"/>
      <c r="AJ5014" s="539">
        <f>AJ5012-Y5012</f>
        <v>0</v>
      </c>
      <c r="AK5014" s="540"/>
      <c r="AL5014" s="541"/>
      <c r="AM5014" s="536" t="s">
        <v>52</v>
      </c>
      <c r="AN5014" s="537"/>
      <c r="AO5014" s="537"/>
      <c r="AP5014" s="538"/>
      <c r="AQ5014" s="539">
        <f>AQ5012-AF5012</f>
        <v>0</v>
      </c>
      <c r="AR5014" s="540"/>
      <c r="AS5014" s="541"/>
      <c r="AT5014" s="72"/>
      <c r="AU5014" s="539">
        <f>AU5012-AJ5012</f>
        <v>0</v>
      </c>
      <c r="AV5014" s="540"/>
      <c r="AW5014" s="541"/>
      <c r="AX5014" s="291"/>
      <c r="AY5014" s="291"/>
      <c r="AZ5014" s="291"/>
      <c r="BA5014" s="291"/>
      <c r="BB5014" s="567" t="s">
        <v>45</v>
      </c>
      <c r="BC5014" s="567"/>
      <c r="BD5014" s="567"/>
      <c r="BE5014" s="567"/>
      <c r="BF5014" s="568"/>
      <c r="BG5014" s="539">
        <f>BG5012-AQ5012</f>
        <v>0</v>
      </c>
      <c r="BH5014" s="540"/>
      <c r="BI5014" s="541"/>
      <c r="BJ5014" s="304"/>
      <c r="BK5014" s="539">
        <f>BK5012-AU5012</f>
        <v>0</v>
      </c>
      <c r="BL5014" s="540"/>
      <c r="BM5014" s="541"/>
      <c r="BN5014" s="73"/>
      <c r="BO5014" s="73"/>
      <c r="BP5014" s="73"/>
      <c r="BQ5014" s="90"/>
      <c r="BR5014" s="24"/>
      <c r="BS5014" s="24"/>
      <c r="BT5014" s="22"/>
      <c r="BU5014" s="22"/>
      <c r="BV5014" s="99"/>
      <c r="BY5014" s="21"/>
    </row>
    <row r="5015" spans="1:77" ht="18.75" hidden="1" customHeight="1" thickTop="1" thickBot="1" x14ac:dyDescent="0.5">
      <c r="A5015" s="95"/>
      <c r="B5015" s="305"/>
      <c r="C5015" s="71"/>
      <c r="D5015" s="71"/>
      <c r="E5015" s="71"/>
      <c r="F5015" s="92"/>
      <c r="G5015" s="92"/>
      <c r="H5015" s="71"/>
      <c r="I5015" s="71"/>
      <c r="J5015" s="71"/>
      <c r="K5015" s="71"/>
      <c r="L5015" s="71"/>
      <c r="M5015" s="71"/>
      <c r="N5015" s="71"/>
      <c r="O5015" s="71"/>
      <c r="P5015" s="71"/>
      <c r="Q5015" s="71"/>
      <c r="R5015" s="71"/>
      <c r="S5015" s="71"/>
      <c r="T5015" s="71"/>
      <c r="U5015" s="71"/>
      <c r="V5015" s="71"/>
      <c r="W5015" s="71"/>
      <c r="X5015" s="71"/>
      <c r="Y5015" s="71"/>
      <c r="Z5015" s="71"/>
      <c r="AA5015" s="71"/>
      <c r="AB5015" s="71"/>
      <c r="AC5015" s="71"/>
      <c r="AD5015" s="71"/>
      <c r="AE5015" s="71"/>
      <c r="AF5015" s="71"/>
      <c r="AG5015" s="71"/>
      <c r="AH5015" s="306"/>
      <c r="AI5015" s="306"/>
      <c r="AJ5015" s="71"/>
      <c r="AK5015" s="71"/>
      <c r="AL5015" s="71"/>
      <c r="AM5015" s="71"/>
      <c r="AN5015" s="71"/>
      <c r="AO5015" s="71"/>
      <c r="AP5015" s="71"/>
      <c r="AQ5015" s="71"/>
      <c r="AR5015" s="71"/>
      <c r="AS5015" s="71"/>
      <c r="AT5015" s="71"/>
      <c r="AU5015" s="71"/>
      <c r="AV5015" s="71"/>
      <c r="AW5015" s="71"/>
      <c r="AX5015" s="71"/>
      <c r="AY5015" s="71"/>
      <c r="AZ5015" s="71"/>
      <c r="BA5015" s="71"/>
      <c r="BB5015" s="71"/>
      <c r="BC5015" s="703" t="s">
        <v>153</v>
      </c>
      <c r="BD5015" s="703"/>
      <c r="BE5015" s="703"/>
      <c r="BF5015" s="703"/>
      <c r="BG5015" s="703"/>
      <c r="BH5015" s="703"/>
      <c r="BI5015" s="703"/>
      <c r="BJ5015" s="703"/>
      <c r="BK5015" s="703"/>
      <c r="BL5015" s="703"/>
      <c r="BM5015" s="703"/>
      <c r="BN5015" s="703"/>
      <c r="BO5015" s="703"/>
      <c r="BP5015" s="703"/>
      <c r="BQ5015" s="318"/>
      <c r="BR5015" s="319"/>
      <c r="BS5015" s="319"/>
      <c r="BT5015" s="15"/>
      <c r="BU5015" s="15"/>
      <c r="BV5015" s="95"/>
    </row>
    <row r="5016" spans="1:77" s="93" customFormat="1" ht="13.5" hidden="1" customHeight="1" thickTop="1" x14ac:dyDescent="0.45">
      <c r="A5016" s="95"/>
      <c r="B5016" s="99"/>
      <c r="C5016" s="95"/>
      <c r="D5016" s="95"/>
      <c r="E5016" s="95"/>
      <c r="F5016" s="96"/>
      <c r="G5016" s="96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254"/>
      <c r="AI5016" s="254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5"/>
      <c r="BL5016" s="95"/>
      <c r="BM5016" s="95"/>
      <c r="BN5016" s="95"/>
      <c r="BO5016" s="95"/>
      <c r="BP5016" s="95"/>
      <c r="BQ5016" s="97"/>
      <c r="BR5016" s="97"/>
      <c r="BS5016" s="97"/>
      <c r="BT5016" s="95"/>
      <c r="BU5016" s="95"/>
      <c r="BV5016" s="95"/>
    </row>
    <row r="5017" spans="1:77" s="17" customFormat="1" ht="33.75" hidden="1" x14ac:dyDescent="0.5">
      <c r="A5017" s="255"/>
      <c r="B5017" s="604" t="s">
        <v>9</v>
      </c>
      <c r="C5017" s="604"/>
      <c r="D5017" s="604"/>
      <c r="E5017" s="604"/>
      <c r="F5017" s="604"/>
      <c r="G5017" s="604"/>
      <c r="H5017" s="604"/>
      <c r="I5017" s="604"/>
      <c r="J5017" s="604"/>
      <c r="K5017" s="604"/>
      <c r="L5017" s="604"/>
      <c r="M5017" s="604"/>
      <c r="N5017" s="604"/>
      <c r="O5017" s="604"/>
      <c r="P5017" s="604"/>
      <c r="Q5017" s="604"/>
      <c r="R5017" s="604"/>
      <c r="S5017" s="604"/>
      <c r="T5017" s="604"/>
      <c r="U5017" s="604"/>
      <c r="V5017" s="604"/>
      <c r="W5017" s="604"/>
      <c r="X5017" s="604"/>
      <c r="Y5017" s="604"/>
      <c r="Z5017" s="604"/>
      <c r="AA5017" s="604"/>
      <c r="AB5017" s="604"/>
      <c r="AC5017" s="604"/>
      <c r="AD5017" s="604"/>
      <c r="AE5017" s="604"/>
      <c r="AF5017" s="604"/>
      <c r="AG5017" s="604"/>
      <c r="AH5017" s="604"/>
      <c r="AI5017" s="604"/>
      <c r="AJ5017" s="604"/>
      <c r="AK5017" s="604"/>
      <c r="AL5017" s="604"/>
      <c r="AM5017" s="604"/>
      <c r="AN5017" s="604"/>
      <c r="AO5017" s="604"/>
      <c r="AP5017" s="604"/>
      <c r="AQ5017" s="604"/>
      <c r="AR5017" s="604"/>
      <c r="AS5017" s="604"/>
      <c r="AT5017" s="604"/>
      <c r="AU5017" s="604"/>
      <c r="AV5017" s="604"/>
      <c r="AW5017" s="604"/>
      <c r="AX5017" s="604"/>
      <c r="AY5017" s="604"/>
      <c r="AZ5017" s="604"/>
      <c r="BA5017" s="604"/>
      <c r="BB5017" s="604"/>
      <c r="BC5017" s="604"/>
      <c r="BD5017" s="604"/>
      <c r="BE5017" s="604"/>
      <c r="BF5017" s="604"/>
      <c r="BG5017" s="604"/>
      <c r="BH5017" s="604"/>
      <c r="BI5017" s="604"/>
      <c r="BJ5017" s="604"/>
      <c r="BK5017" s="604"/>
      <c r="BL5017" s="604"/>
      <c r="BM5017" s="604"/>
      <c r="BN5017" s="604"/>
      <c r="BO5017" s="604"/>
      <c r="BP5017" s="604"/>
      <c r="BQ5017" s="256"/>
      <c r="BR5017" s="256"/>
      <c r="BS5017" s="256"/>
      <c r="BT5017" s="257"/>
      <c r="BU5017" s="257"/>
      <c r="BV5017" s="255"/>
    </row>
    <row r="5018" spans="1:77" ht="10.9" hidden="1" customHeight="1" x14ac:dyDescent="0.45">
      <c r="A5018" s="95"/>
      <c r="B5018" s="258"/>
      <c r="C5018" s="62"/>
      <c r="D5018" s="62"/>
      <c r="E5018" s="62"/>
      <c r="F5018" s="63"/>
      <c r="G5018" s="63"/>
      <c r="H5018" s="62"/>
      <c r="I5018" s="62"/>
      <c r="J5018" s="62"/>
      <c r="K5018" s="62"/>
      <c r="L5018" s="62"/>
      <c r="M5018" s="62"/>
      <c r="N5018" s="62"/>
      <c r="O5018" s="62"/>
      <c r="P5018" s="62"/>
      <c r="Q5018" s="62"/>
      <c r="R5018" s="62"/>
      <c r="S5018" s="62"/>
      <c r="T5018" s="62"/>
      <c r="U5018" s="62"/>
      <c r="V5018" s="62"/>
      <c r="W5018" s="62"/>
      <c r="X5018" s="62"/>
      <c r="Y5018" s="62"/>
      <c r="Z5018" s="62"/>
      <c r="AA5018" s="62"/>
      <c r="AB5018" s="62"/>
      <c r="AC5018" s="62"/>
      <c r="AD5018" s="62"/>
      <c r="AE5018" s="62"/>
      <c r="AF5018" s="62"/>
      <c r="AG5018" s="62"/>
      <c r="AH5018" s="259"/>
      <c r="AI5018" s="259"/>
      <c r="AJ5018" s="62"/>
      <c r="AK5018" s="62"/>
      <c r="AL5018" s="62"/>
      <c r="AM5018" s="62"/>
      <c r="AN5018" s="62"/>
      <c r="AO5018" s="62"/>
      <c r="AP5018" s="62"/>
      <c r="AQ5018" s="62"/>
      <c r="AR5018" s="62"/>
      <c r="AS5018" s="62"/>
      <c r="AT5018" s="62"/>
      <c r="AU5018" s="62"/>
      <c r="AV5018" s="62"/>
      <c r="AW5018" s="62"/>
      <c r="AX5018" s="62"/>
      <c r="AY5018" s="62"/>
      <c r="AZ5018" s="62"/>
      <c r="BA5018" s="62"/>
      <c r="BB5018" s="62"/>
      <c r="BC5018" s="62"/>
      <c r="BD5018" s="62"/>
      <c r="BE5018" s="62"/>
      <c r="BF5018" s="62"/>
      <c r="BG5018" s="62"/>
      <c r="BH5018" s="62"/>
      <c r="BI5018" s="62"/>
      <c r="BJ5018" s="62"/>
      <c r="BK5018" s="62"/>
      <c r="BL5018" s="62"/>
      <c r="BM5018" s="62"/>
      <c r="BN5018" s="62"/>
      <c r="BO5018" s="62"/>
      <c r="BP5018" s="94"/>
      <c r="BQ5018" s="87"/>
      <c r="BR5018" s="94"/>
      <c r="BS5018" s="94"/>
      <c r="BT5018" s="15"/>
      <c r="BU5018" s="15"/>
      <c r="BV5018" s="95"/>
    </row>
    <row r="5019" spans="1:77" s="18" customFormat="1" ht="36.75" hidden="1" customHeight="1" x14ac:dyDescent="0.45">
      <c r="A5019" s="260"/>
      <c r="B5019" s="258"/>
      <c r="C5019" s="261"/>
      <c r="D5019" s="262" t="s">
        <v>10</v>
      </c>
      <c r="E5019" s="605" t="str">
        <f>IF(ROSTER!D$3="","",ROSTER!D$3)</f>
        <v/>
      </c>
      <c r="F5019" s="605"/>
      <c r="G5019" s="605"/>
      <c r="H5019" s="605"/>
      <c r="I5019" s="605"/>
      <c r="J5019" s="605"/>
      <c r="K5019" s="605"/>
      <c r="L5019" s="605"/>
      <c r="M5019" s="605"/>
      <c r="N5019" s="605"/>
      <c r="O5019" s="605"/>
      <c r="P5019" s="605"/>
      <c r="Q5019" s="605"/>
      <c r="R5019" s="605"/>
      <c r="S5019" s="605"/>
      <c r="T5019" s="605"/>
      <c r="U5019" s="605"/>
      <c r="V5019" s="605"/>
      <c r="W5019" s="605"/>
      <c r="X5019" s="605"/>
      <c r="Y5019" s="605"/>
      <c r="Z5019" s="605"/>
      <c r="AA5019" s="605"/>
      <c r="AB5019" s="605"/>
      <c r="AC5019" s="605"/>
      <c r="AD5019" s="605"/>
      <c r="AE5019" s="605"/>
      <c r="AF5019" s="316"/>
      <c r="AG5019" s="606" t="s">
        <v>11</v>
      </c>
      <c r="AH5019" s="606"/>
      <c r="AI5019" s="606"/>
      <c r="AJ5019" s="606"/>
      <c r="AK5019" s="606"/>
      <c r="AL5019" s="606"/>
      <c r="AM5019" s="606"/>
      <c r="AN5019" s="607"/>
      <c r="AO5019" s="607"/>
      <c r="AP5019" s="607"/>
      <c r="AQ5019" s="607"/>
      <c r="AR5019" s="607"/>
      <c r="AS5019" s="607"/>
      <c r="AT5019" s="607"/>
      <c r="AU5019" s="607"/>
      <c r="AV5019" s="607"/>
      <c r="AW5019" s="607"/>
      <c r="AX5019" s="607"/>
      <c r="AY5019" s="607"/>
      <c r="AZ5019" s="607"/>
      <c r="BA5019" s="607"/>
      <c r="BB5019" s="607"/>
      <c r="BC5019" s="607"/>
      <c r="BD5019" s="607"/>
      <c r="BE5019" s="607"/>
      <c r="BF5019" s="607"/>
      <c r="BG5019" s="607"/>
      <c r="BH5019" s="607"/>
      <c r="BI5019" s="607"/>
      <c r="BJ5019" s="607"/>
      <c r="BK5019" s="607"/>
      <c r="BL5019" s="607"/>
      <c r="BM5019" s="607"/>
      <c r="BN5019" s="607"/>
      <c r="BO5019" s="607"/>
      <c r="BP5019" s="94"/>
      <c r="BQ5019" s="88" t="s">
        <v>130</v>
      </c>
      <c r="BR5019" s="94"/>
      <c r="BS5019" s="94"/>
      <c r="BT5019" s="263"/>
      <c r="BU5019" s="263"/>
      <c r="BV5019" s="260"/>
    </row>
    <row r="5020" spans="1:77" ht="8.85" hidden="1" customHeight="1" x14ac:dyDescent="0.45">
      <c r="A5020" s="96"/>
      <c r="B5020" s="258"/>
      <c r="C5020" s="259" t="s">
        <v>39</v>
      </c>
      <c r="D5020" s="259"/>
      <c r="E5020" s="259"/>
      <c r="F5020" s="63"/>
      <c r="G5020" s="63"/>
      <c r="H5020" s="259"/>
      <c r="I5020" s="259"/>
      <c r="J5020" s="317"/>
      <c r="K5020" s="317"/>
      <c r="L5020" s="317"/>
      <c r="M5020" s="317"/>
      <c r="N5020" s="317"/>
      <c r="O5020" s="317"/>
      <c r="P5020" s="317"/>
      <c r="Q5020" s="317"/>
      <c r="R5020" s="317"/>
      <c r="S5020" s="317"/>
      <c r="T5020" s="317"/>
      <c r="U5020" s="317"/>
      <c r="V5020" s="317"/>
      <c r="W5020" s="317"/>
      <c r="X5020" s="317"/>
      <c r="Y5020" s="317"/>
      <c r="Z5020" s="317"/>
      <c r="AA5020" s="317"/>
      <c r="AB5020" s="317"/>
      <c r="AC5020" s="317"/>
      <c r="AD5020" s="317"/>
      <c r="AE5020" s="317"/>
      <c r="AF5020" s="317"/>
      <c r="AG5020" s="317"/>
      <c r="AH5020" s="317"/>
      <c r="AI5020" s="259"/>
      <c r="AJ5020" s="264"/>
      <c r="AK5020" s="265"/>
      <c r="AL5020" s="265"/>
      <c r="AM5020" s="265"/>
      <c r="AN5020" s="265"/>
      <c r="AO5020" s="265"/>
      <c r="AP5020" s="265"/>
      <c r="AQ5020" s="266"/>
      <c r="AR5020" s="266"/>
      <c r="AS5020" s="266"/>
      <c r="AT5020" s="266"/>
      <c r="AU5020" s="266"/>
      <c r="AV5020" s="266"/>
      <c r="AW5020" s="266"/>
      <c r="AX5020" s="266"/>
      <c r="AY5020" s="266"/>
      <c r="AZ5020" s="266"/>
      <c r="BA5020" s="266"/>
      <c r="BB5020" s="266"/>
      <c r="BC5020" s="266"/>
      <c r="BD5020" s="266"/>
      <c r="BE5020" s="266"/>
      <c r="BF5020" s="266"/>
      <c r="BG5020" s="266"/>
      <c r="BH5020" s="266"/>
      <c r="BI5020" s="266"/>
      <c r="BJ5020" s="266"/>
      <c r="BK5020" s="266"/>
      <c r="BL5020" s="266"/>
      <c r="BM5020" s="266"/>
      <c r="BN5020" s="266"/>
      <c r="BO5020" s="266"/>
      <c r="BP5020" s="266"/>
      <c r="BQ5020" s="267"/>
      <c r="BR5020" s="267"/>
      <c r="BS5020" s="267"/>
      <c r="BT5020" s="268"/>
      <c r="BU5020" s="268"/>
      <c r="BV5020" s="96"/>
    </row>
    <row r="5021" spans="1:77" s="18" customFormat="1" ht="33.75" hidden="1" x14ac:dyDescent="0.45">
      <c r="A5021" s="260"/>
      <c r="B5021" s="258"/>
      <c r="C5021" s="608" t="s">
        <v>38</v>
      </c>
      <c r="D5021" s="608"/>
      <c r="E5021" s="607"/>
      <c r="F5021" s="607"/>
      <c r="G5021" s="607"/>
      <c r="H5021" s="607"/>
      <c r="I5021" s="607"/>
      <c r="J5021" s="607"/>
      <c r="K5021" s="607"/>
      <c r="L5021" s="607"/>
      <c r="M5021" s="607"/>
      <c r="N5021" s="607"/>
      <c r="O5021" s="607"/>
      <c r="P5021" s="607"/>
      <c r="Q5021" s="607"/>
      <c r="R5021" s="607"/>
      <c r="S5021" s="607"/>
      <c r="T5021" s="607"/>
      <c r="U5021" s="607"/>
      <c r="V5021" s="607"/>
      <c r="W5021" s="607"/>
      <c r="X5021" s="607"/>
      <c r="Y5021" s="607"/>
      <c r="Z5021" s="607"/>
      <c r="AA5021" s="607"/>
      <c r="AB5021" s="607"/>
      <c r="AC5021" s="607"/>
      <c r="AD5021" s="607"/>
      <c r="AE5021" s="607"/>
      <c r="AF5021" s="316"/>
      <c r="AG5021" s="609" t="s">
        <v>21</v>
      </c>
      <c r="AH5021" s="609"/>
      <c r="AI5021" s="609"/>
      <c r="AJ5021" s="609"/>
      <c r="AK5021" s="607"/>
      <c r="AL5021" s="607"/>
      <c r="AM5021" s="607"/>
      <c r="AN5021" s="607"/>
      <c r="AO5021" s="607"/>
      <c r="AP5021" s="607"/>
      <c r="AQ5021" s="607"/>
      <c r="AR5021" s="607"/>
      <c r="AS5021" s="607"/>
      <c r="AT5021" s="607"/>
      <c r="AU5021" s="607"/>
      <c r="AV5021" s="607"/>
      <c r="AW5021" s="607"/>
      <c r="AX5021" s="607"/>
      <c r="AY5021" s="607"/>
      <c r="AZ5021" s="607"/>
      <c r="BA5021" s="607"/>
      <c r="BB5021" s="607"/>
      <c r="BC5021" s="610" t="s">
        <v>12</v>
      </c>
      <c r="BD5021" s="610"/>
      <c r="BE5021" s="610"/>
      <c r="BF5021" s="611"/>
      <c r="BG5021" s="611"/>
      <c r="BH5021" s="611"/>
      <c r="BI5021" s="611"/>
      <c r="BJ5021" s="611"/>
      <c r="BK5021" s="611"/>
      <c r="BL5021" s="611"/>
      <c r="BM5021" s="611"/>
      <c r="BN5021" s="611"/>
      <c r="BO5021" s="611"/>
      <c r="BP5021" s="64"/>
      <c r="BQ5021" s="307"/>
      <c r="BR5021" s="65"/>
      <c r="BS5021" s="65"/>
      <c r="BT5021" s="270">
        <f>IF(BF5021=0,0,1)</f>
        <v>0</v>
      </c>
      <c r="BU5021" s="18">
        <f>IF((BG5071+BK5071)&gt;(AQ5071+AU5071),1,0)</f>
        <v>0</v>
      </c>
      <c r="BV5021" s="271"/>
    </row>
    <row r="5022" spans="1:77" ht="9.6" hidden="1" customHeight="1" x14ac:dyDescent="0.45">
      <c r="A5022" s="95"/>
      <c r="B5022" s="258"/>
      <c r="C5022" s="62"/>
      <c r="D5022" s="62"/>
      <c r="E5022" s="62"/>
      <c r="F5022" s="63"/>
      <c r="G5022" s="63"/>
      <c r="H5022" s="62"/>
      <c r="I5022" s="62"/>
      <c r="J5022" s="62"/>
      <c r="K5022" s="62"/>
      <c r="L5022" s="62"/>
      <c r="M5022" s="62"/>
      <c r="N5022" s="62"/>
      <c r="O5022" s="62"/>
      <c r="P5022" s="62"/>
      <c r="Q5022" s="62"/>
      <c r="R5022" s="62"/>
      <c r="S5022" s="62"/>
      <c r="T5022" s="62"/>
      <c r="U5022" s="62"/>
      <c r="V5022" s="62"/>
      <c r="W5022" s="62"/>
      <c r="X5022" s="62"/>
      <c r="Y5022" s="62"/>
      <c r="Z5022" s="62"/>
      <c r="AA5022" s="62"/>
      <c r="AB5022" s="62"/>
      <c r="AC5022" s="62"/>
      <c r="AD5022" s="62"/>
      <c r="AE5022" s="62"/>
      <c r="AF5022" s="62"/>
      <c r="AG5022" s="62"/>
      <c r="AH5022" s="259"/>
      <c r="AI5022" s="259"/>
      <c r="AJ5022" s="62"/>
      <c r="AK5022" s="62"/>
      <c r="AL5022" s="62"/>
      <c r="AM5022" s="62"/>
      <c r="AN5022" s="62"/>
      <c r="AO5022" s="62"/>
      <c r="AP5022" s="62"/>
      <c r="AQ5022" s="62"/>
      <c r="AR5022" s="62"/>
      <c r="AS5022" s="62"/>
      <c r="AT5022" s="62"/>
      <c r="AU5022" s="62"/>
      <c r="AV5022" s="62"/>
      <c r="AW5022" s="62"/>
      <c r="AX5022" s="62"/>
      <c r="AY5022" s="62"/>
      <c r="AZ5022" s="62"/>
      <c r="BA5022" s="62"/>
      <c r="BB5022" s="62"/>
      <c r="BC5022" s="62"/>
      <c r="BD5022" s="62"/>
      <c r="BE5022" s="62"/>
      <c r="BF5022" s="62"/>
      <c r="BG5022" s="62"/>
      <c r="BH5022" s="62"/>
      <c r="BI5022" s="62"/>
      <c r="BJ5022" s="62"/>
      <c r="BK5022" s="62"/>
      <c r="BL5022" s="62"/>
      <c r="BM5022" s="62"/>
      <c r="BN5022" s="62"/>
      <c r="BO5022" s="62"/>
      <c r="BP5022" s="62"/>
      <c r="BQ5022" s="66"/>
      <c r="BR5022" s="66"/>
      <c r="BS5022" s="66"/>
      <c r="BT5022" s="15"/>
      <c r="BU5022" s="15"/>
      <c r="BV5022" s="95"/>
    </row>
    <row r="5023" spans="1:77" ht="8.85" hidden="1" customHeight="1" thickBot="1" x14ac:dyDescent="0.5">
      <c r="A5023" s="95"/>
      <c r="B5023" s="113"/>
      <c r="C5023" s="67"/>
      <c r="D5023" s="67"/>
      <c r="E5023" s="67"/>
      <c r="F5023" s="68"/>
      <c r="G5023" s="68"/>
      <c r="H5023" s="67"/>
      <c r="I5023" s="67"/>
      <c r="J5023" s="67"/>
      <c r="K5023" s="67"/>
      <c r="L5023" s="67"/>
      <c r="M5023" s="67"/>
      <c r="N5023" s="67"/>
      <c r="O5023" s="67"/>
      <c r="P5023" s="67"/>
      <c r="Q5023" s="67"/>
      <c r="R5023" s="67"/>
      <c r="S5023" s="67"/>
      <c r="T5023" s="67"/>
      <c r="U5023" s="67"/>
      <c r="V5023" s="67"/>
      <c r="W5023" s="67"/>
      <c r="X5023" s="67"/>
      <c r="Y5023" s="67"/>
      <c r="Z5023" s="67"/>
      <c r="AA5023" s="67"/>
      <c r="AB5023" s="67"/>
      <c r="AC5023" s="67"/>
      <c r="AD5023" s="67"/>
      <c r="AE5023" s="67"/>
      <c r="AF5023" s="67"/>
      <c r="AG5023" s="67"/>
      <c r="AH5023" s="272"/>
      <c r="AI5023" s="272"/>
      <c r="AJ5023" s="67"/>
      <c r="AK5023" s="67"/>
      <c r="AL5023" s="67"/>
      <c r="AM5023" s="67"/>
      <c r="AN5023" s="67"/>
      <c r="AO5023" s="67"/>
      <c r="AP5023" s="67"/>
      <c r="AQ5023" s="67"/>
      <c r="AR5023" s="67"/>
      <c r="AS5023" s="67"/>
      <c r="AT5023" s="67"/>
      <c r="AU5023" s="67"/>
      <c r="AV5023" s="67"/>
      <c r="AW5023" s="67"/>
      <c r="AX5023" s="67"/>
      <c r="AY5023" s="67"/>
      <c r="AZ5023" s="67"/>
      <c r="BA5023" s="67"/>
      <c r="BB5023" s="67"/>
      <c r="BC5023" s="67"/>
      <c r="BD5023" s="67"/>
      <c r="BE5023" s="67"/>
      <c r="BF5023" s="67"/>
      <c r="BG5023" s="67"/>
      <c r="BH5023" s="67"/>
      <c r="BI5023" s="67"/>
      <c r="BJ5023" s="67"/>
      <c r="BK5023" s="67"/>
      <c r="BL5023" s="67"/>
      <c r="BM5023" s="67"/>
      <c r="BN5023" s="67"/>
      <c r="BO5023" s="67"/>
      <c r="BP5023" s="67"/>
      <c r="BQ5023" s="69"/>
      <c r="BR5023" s="69"/>
      <c r="BS5023" s="69"/>
      <c r="BT5023" s="15"/>
      <c r="BU5023" s="15"/>
      <c r="BV5023" s="95"/>
    </row>
    <row r="5024" spans="1:77" s="18" customFormat="1" ht="40.5" hidden="1" customHeight="1" thickTop="1" x14ac:dyDescent="0.4">
      <c r="A5024" s="271"/>
      <c r="B5024" s="652" t="s">
        <v>0</v>
      </c>
      <c r="C5024" s="648" t="s">
        <v>1</v>
      </c>
      <c r="D5024" s="649"/>
      <c r="E5024" s="273" t="s">
        <v>28</v>
      </c>
      <c r="F5024" s="546" t="s">
        <v>100</v>
      </c>
      <c r="G5024" s="546" t="s">
        <v>101</v>
      </c>
      <c r="H5024" s="704" t="s">
        <v>41</v>
      </c>
      <c r="I5024" s="705"/>
      <c r="J5024" s="554" t="s">
        <v>7</v>
      </c>
      <c r="K5024" s="554"/>
      <c r="L5024" s="554"/>
      <c r="M5024" s="554"/>
      <c r="N5024" s="554"/>
      <c r="O5024" s="554"/>
      <c r="P5024" s="554" t="s">
        <v>2</v>
      </c>
      <c r="Q5024" s="554"/>
      <c r="R5024" s="554"/>
      <c r="S5024" s="554"/>
      <c r="T5024" s="554"/>
      <c r="U5024" s="554"/>
      <c r="V5024" s="308"/>
      <c r="W5024" s="308"/>
      <c r="X5024" s="687" t="s">
        <v>35</v>
      </c>
      <c r="Y5024" s="688"/>
      <c r="Z5024" s="687" t="s">
        <v>36</v>
      </c>
      <c r="AA5024" s="688"/>
      <c r="AB5024" s="687" t="s">
        <v>44</v>
      </c>
      <c r="AC5024" s="688"/>
      <c r="AD5024" s="554" t="s">
        <v>6</v>
      </c>
      <c r="AE5024" s="554"/>
      <c r="AF5024" s="554"/>
      <c r="AG5024" s="554"/>
      <c r="AH5024" s="554"/>
      <c r="AI5024" s="554"/>
      <c r="AJ5024" s="554" t="s">
        <v>68</v>
      </c>
      <c r="AK5024" s="554"/>
      <c r="AL5024" s="554"/>
      <c r="AM5024" s="554"/>
      <c r="AN5024" s="554"/>
      <c r="AO5024" s="554"/>
      <c r="AP5024" s="554" t="s">
        <v>69</v>
      </c>
      <c r="AQ5024" s="554"/>
      <c r="AR5024" s="554"/>
      <c r="AS5024" s="554"/>
      <c r="AT5024" s="554"/>
      <c r="AU5024" s="554"/>
      <c r="AV5024" s="554" t="s">
        <v>70</v>
      </c>
      <c r="AW5024" s="554"/>
      <c r="AX5024" s="554"/>
      <c r="AY5024" s="554"/>
      <c r="AZ5024" s="554"/>
      <c r="BA5024" s="556"/>
      <c r="BB5024" s="554" t="s">
        <v>4</v>
      </c>
      <c r="BC5024" s="554"/>
      <c r="BD5024" s="554"/>
      <c r="BE5024" s="554"/>
      <c r="BF5024" s="554"/>
      <c r="BG5024" s="555"/>
      <c r="BH5024" s="554" t="s">
        <v>71</v>
      </c>
      <c r="BI5024" s="554"/>
      <c r="BJ5024" s="554"/>
      <c r="BK5024" s="554"/>
      <c r="BL5024" s="554"/>
      <c r="BM5024" s="556"/>
      <c r="BN5024" s="557" t="s">
        <v>25</v>
      </c>
      <c r="BO5024" s="558"/>
      <c r="BP5024" s="559"/>
      <c r="BQ5024" s="691" t="s">
        <v>110</v>
      </c>
      <c r="BR5024" s="691" t="s">
        <v>86</v>
      </c>
      <c r="BS5024" s="691" t="s">
        <v>87</v>
      </c>
      <c r="BT5024" s="274"/>
      <c r="BU5024" s="274"/>
      <c r="BV5024" s="271"/>
    </row>
    <row r="5025" spans="1:74" s="18" customFormat="1" ht="41.25" hidden="1" customHeight="1" x14ac:dyDescent="0.4">
      <c r="A5025" s="271"/>
      <c r="B5025" s="653"/>
      <c r="C5025" s="650"/>
      <c r="D5025" s="651"/>
      <c r="E5025" s="275" t="s">
        <v>102</v>
      </c>
      <c r="F5025" s="547"/>
      <c r="G5025" s="547"/>
      <c r="H5025" s="706"/>
      <c r="I5025" s="707"/>
      <c r="J5025" s="525" t="s">
        <v>17</v>
      </c>
      <c r="K5025" s="526"/>
      <c r="L5025" s="521" t="s">
        <v>18</v>
      </c>
      <c r="M5025" s="522"/>
      <c r="N5025" s="523" t="s">
        <v>19</v>
      </c>
      <c r="O5025" s="524" t="s">
        <v>8</v>
      </c>
      <c r="P5025" s="525" t="s">
        <v>26</v>
      </c>
      <c r="Q5025" s="526"/>
      <c r="R5025" s="521" t="s">
        <v>24</v>
      </c>
      <c r="S5025" s="522"/>
      <c r="T5025" s="523" t="s">
        <v>19</v>
      </c>
      <c r="U5025" s="524"/>
      <c r="V5025" s="309"/>
      <c r="W5025" s="309"/>
      <c r="X5025" s="689"/>
      <c r="Y5025" s="690"/>
      <c r="Z5025" s="689"/>
      <c r="AA5025" s="690"/>
      <c r="AB5025" s="689"/>
      <c r="AC5025" s="690"/>
      <c r="AD5025" s="525" t="s">
        <v>48</v>
      </c>
      <c r="AE5025" s="526"/>
      <c r="AF5025" s="521" t="s">
        <v>23</v>
      </c>
      <c r="AG5025" s="522" t="s">
        <v>3</v>
      </c>
      <c r="AH5025" s="563" t="s">
        <v>5</v>
      </c>
      <c r="AI5025" s="564"/>
      <c r="AJ5025" s="525" t="s">
        <v>48</v>
      </c>
      <c r="AK5025" s="526"/>
      <c r="AL5025" s="521" t="s">
        <v>23</v>
      </c>
      <c r="AM5025" s="522" t="s">
        <v>3</v>
      </c>
      <c r="AN5025" s="563" t="s">
        <v>5</v>
      </c>
      <c r="AO5025" s="564"/>
      <c r="AP5025" s="525" t="s">
        <v>48</v>
      </c>
      <c r="AQ5025" s="526"/>
      <c r="AR5025" s="521" t="s">
        <v>23</v>
      </c>
      <c r="AS5025" s="522" t="s">
        <v>3</v>
      </c>
      <c r="AT5025" s="563" t="s">
        <v>5</v>
      </c>
      <c r="AU5025" s="564"/>
      <c r="AV5025" s="525" t="s">
        <v>48</v>
      </c>
      <c r="AW5025" s="526"/>
      <c r="AX5025" s="521" t="s">
        <v>23</v>
      </c>
      <c r="AY5025" s="522" t="s">
        <v>3</v>
      </c>
      <c r="AZ5025" s="563" t="s">
        <v>5</v>
      </c>
      <c r="BA5025" s="564"/>
      <c r="BB5025" s="525" t="s">
        <v>48</v>
      </c>
      <c r="BC5025" s="526"/>
      <c r="BD5025" s="521" t="s">
        <v>23</v>
      </c>
      <c r="BE5025" s="522" t="s">
        <v>3</v>
      </c>
      <c r="BF5025" s="563" t="s">
        <v>5</v>
      </c>
      <c r="BG5025" s="564"/>
      <c r="BH5025" s="525" t="s">
        <v>48</v>
      </c>
      <c r="BI5025" s="526"/>
      <c r="BJ5025" s="521" t="s">
        <v>23</v>
      </c>
      <c r="BK5025" s="522" t="s">
        <v>3</v>
      </c>
      <c r="BL5025" s="563" t="s">
        <v>5</v>
      </c>
      <c r="BM5025" s="564"/>
      <c r="BN5025" s="560"/>
      <c r="BO5025" s="561"/>
      <c r="BP5025" s="562"/>
      <c r="BQ5025" s="692"/>
      <c r="BR5025" s="692"/>
      <c r="BS5025" s="692"/>
      <c r="BT5025" s="274"/>
      <c r="BU5025" s="274"/>
      <c r="BV5025" s="271"/>
    </row>
    <row r="5026" spans="1:74" ht="23.85" hidden="1" customHeight="1" x14ac:dyDescent="0.35">
      <c r="A5026" s="276"/>
      <c r="B5026" s="570" t="str">
        <f>IF(ROSTER!B$8="","",ROSTER!B$8)</f>
        <v/>
      </c>
      <c r="C5026" s="572" t="str">
        <f>IF(ROSTER!C$8="","",ROSTER!C$8)</f>
        <v/>
      </c>
      <c r="D5026" s="573"/>
      <c r="E5026" s="574"/>
      <c r="F5026" s="576">
        <f>IF(E5026="y",1,IF(E5026="S",1,0))</f>
        <v>0</v>
      </c>
      <c r="G5026" s="582">
        <f>IF(E5026="S",1,0)</f>
        <v>0</v>
      </c>
      <c r="H5026" s="578"/>
      <c r="I5026" s="543"/>
      <c r="J5026" s="542"/>
      <c r="K5026" s="580"/>
      <c r="L5026" s="584"/>
      <c r="M5026" s="585"/>
      <c r="N5026" s="588">
        <f>L5026+J5026</f>
        <v>0</v>
      </c>
      <c r="O5026" s="589"/>
      <c r="P5026" s="542"/>
      <c r="Q5026" s="580"/>
      <c r="R5026" s="584"/>
      <c r="S5026" s="585"/>
      <c r="T5026" s="588">
        <f>R5026-P5026</f>
        <v>0</v>
      </c>
      <c r="U5026" s="589"/>
      <c r="V5026" s="310"/>
      <c r="W5026" s="310"/>
      <c r="X5026" s="578"/>
      <c r="Y5026" s="543"/>
      <c r="Z5026" s="542"/>
      <c r="AA5026" s="543"/>
      <c r="AB5026" s="542"/>
      <c r="AC5026" s="543"/>
      <c r="AD5026" s="542"/>
      <c r="AE5026" s="580"/>
      <c r="AF5026" s="584"/>
      <c r="AG5026" s="585"/>
      <c r="AH5026" s="595">
        <f>IF(AD5026=0,0,(AF5026/AD5026)*100)</f>
        <v>0</v>
      </c>
      <c r="AI5026" s="596"/>
      <c r="AJ5026" s="542"/>
      <c r="AK5026" s="580"/>
      <c r="AL5026" s="584"/>
      <c r="AM5026" s="585"/>
      <c r="AN5026" s="595">
        <f>IF(AJ5026=0,0,(AL5026/AJ5026)*100)</f>
        <v>0</v>
      </c>
      <c r="AO5026" s="596"/>
      <c r="AP5026" s="542"/>
      <c r="AQ5026" s="580"/>
      <c r="AR5026" s="584"/>
      <c r="AS5026" s="585"/>
      <c r="AT5026" s="595">
        <f>IF(AP5026=0,0,(AR5026/AP5026)*100)</f>
        <v>0</v>
      </c>
      <c r="AU5026" s="596"/>
      <c r="AV5026" s="599">
        <f>AD5026+AJ5026+AP5026</f>
        <v>0</v>
      </c>
      <c r="AW5026" s="600"/>
      <c r="AX5026" s="630">
        <f>AF5026+AL5026+AR5026</f>
        <v>0</v>
      </c>
      <c r="AY5026" s="631"/>
      <c r="AZ5026" s="595">
        <f>IF(AV5026=0,0,(AX5026/AV5026)*100)</f>
        <v>0</v>
      </c>
      <c r="BA5026" s="596"/>
      <c r="BB5026" s="542"/>
      <c r="BC5026" s="580"/>
      <c r="BD5026" s="584"/>
      <c r="BE5026" s="585"/>
      <c r="BF5026" s="595">
        <f>IF(BB5026=0,0,(BD5026/BB5026)*100)</f>
        <v>0</v>
      </c>
      <c r="BG5026" s="596"/>
      <c r="BH5026" s="599">
        <f>AV5026+BB5026</f>
        <v>0</v>
      </c>
      <c r="BI5026" s="600"/>
      <c r="BJ5026" s="630">
        <f>AX5026+BD5026</f>
        <v>0</v>
      </c>
      <c r="BK5026" s="631"/>
      <c r="BL5026" s="595">
        <f>IF(BH5026=0,0,(BJ5026/BH5026)*100)</f>
        <v>0</v>
      </c>
      <c r="BM5026" s="596"/>
      <c r="BN5026" s="656">
        <f>(AF5026*2)+(AL5026*2)+(AR5026*3)+BD5026</f>
        <v>0</v>
      </c>
      <c r="BO5026" s="657"/>
      <c r="BP5026" s="658"/>
      <c r="BQ5026" s="676">
        <f>IF(BS5026=0,0,50*BR5026/BS5026)</f>
        <v>0</v>
      </c>
      <c r="BR5026" s="662">
        <f>(BN5026*BU$11)+(N5026*BU$12)+(Z5026*BU$13)+(R5026*BU$14)+(X5026*BU$15)+(AB5026*BU$16)</f>
        <v>0</v>
      </c>
      <c r="BS5026" s="662">
        <f>((BB5026-BD5026)*BU$18)+((AV5026-AX5026)*BU$17)+(H5026*BU$19)+(P5026*BU$20)</f>
        <v>0</v>
      </c>
      <c r="BT5026" s="19" t="s">
        <v>75</v>
      </c>
      <c r="BU5026" s="277">
        <f>IF(BQ5021="B",'VALUE POINTS'!L$10,IF('GAME STATS'!BQ5021="C",'VALUE POINTS'!M$10,'VALUE POINTS'!K$10))</f>
        <v>1</v>
      </c>
      <c r="BV5026" s="278"/>
    </row>
    <row r="5027" spans="1:74" ht="23.85" hidden="1" customHeight="1" x14ac:dyDescent="0.35">
      <c r="A5027" s="276"/>
      <c r="B5027" s="571"/>
      <c r="C5027" s="642" t="str">
        <f>IF(ROSTER!D$8="","",ROSTER!D$8)</f>
        <v/>
      </c>
      <c r="D5027" s="643"/>
      <c r="E5027" s="575"/>
      <c r="F5027" s="577"/>
      <c r="G5027" s="583"/>
      <c r="H5027" s="579"/>
      <c r="I5027" s="545"/>
      <c r="J5027" s="544"/>
      <c r="K5027" s="581"/>
      <c r="L5027" s="586"/>
      <c r="M5027" s="587"/>
      <c r="N5027" s="592" t="s">
        <v>16</v>
      </c>
      <c r="O5027" s="603"/>
      <c r="P5027" s="544"/>
      <c r="Q5027" s="581"/>
      <c r="R5027" s="586"/>
      <c r="S5027" s="587"/>
      <c r="T5027" s="592" t="s">
        <v>16</v>
      </c>
      <c r="U5027" s="603"/>
      <c r="V5027" s="311"/>
      <c r="W5027" s="311"/>
      <c r="X5027" s="579"/>
      <c r="Y5027" s="545"/>
      <c r="Z5027" s="544"/>
      <c r="AA5027" s="545"/>
      <c r="AB5027" s="544"/>
      <c r="AC5027" s="545"/>
      <c r="AD5027" s="544"/>
      <c r="AE5027" s="581"/>
      <c r="AF5027" s="586"/>
      <c r="AG5027" s="587"/>
      <c r="AH5027" s="626"/>
      <c r="AI5027" s="627"/>
      <c r="AJ5027" s="544"/>
      <c r="AK5027" s="581"/>
      <c r="AL5027" s="586"/>
      <c r="AM5027" s="587"/>
      <c r="AN5027" s="626"/>
      <c r="AO5027" s="627"/>
      <c r="AP5027" s="544"/>
      <c r="AQ5027" s="581"/>
      <c r="AR5027" s="586"/>
      <c r="AS5027" s="587"/>
      <c r="AT5027" s="626"/>
      <c r="AU5027" s="627"/>
      <c r="AV5027" s="628"/>
      <c r="AW5027" s="629"/>
      <c r="AX5027" s="632"/>
      <c r="AY5027" s="633"/>
      <c r="AZ5027" s="626"/>
      <c r="BA5027" s="627"/>
      <c r="BB5027" s="544"/>
      <c r="BC5027" s="581"/>
      <c r="BD5027" s="586"/>
      <c r="BE5027" s="587"/>
      <c r="BF5027" s="626"/>
      <c r="BG5027" s="627"/>
      <c r="BH5027" s="628"/>
      <c r="BI5027" s="629"/>
      <c r="BJ5027" s="632"/>
      <c r="BK5027" s="633"/>
      <c r="BL5027" s="626"/>
      <c r="BM5027" s="627"/>
      <c r="BN5027" s="678"/>
      <c r="BO5027" s="679"/>
      <c r="BP5027" s="680"/>
      <c r="BQ5027" s="677"/>
      <c r="BR5027" s="663"/>
      <c r="BS5027" s="663"/>
      <c r="BT5027" s="19" t="s">
        <v>76</v>
      </c>
      <c r="BU5027" s="277">
        <f>IF(BQ5021="B",'VALUE POINTS'!L$11,IF('GAME STATS'!BQ5021="C",'VALUE POINTS'!M$11,'VALUE POINTS'!K$11))</f>
        <v>1</v>
      </c>
      <c r="BV5027" s="278"/>
    </row>
    <row r="5028" spans="1:74" ht="21.75" hidden="1" customHeight="1" x14ac:dyDescent="0.35">
      <c r="A5028" s="95"/>
      <c r="B5028" s="570" t="str">
        <f>IF(ROSTER!B$10="","",ROSTER!B$10)</f>
        <v/>
      </c>
      <c r="C5028" s="572" t="str">
        <f>IF(ROSTER!C$10="","",ROSTER!C$10)</f>
        <v/>
      </c>
      <c r="D5028" s="573"/>
      <c r="E5028" s="574"/>
      <c r="F5028" s="576">
        <f>IF(E5028="y",1,IF(E5028="S",1,0))</f>
        <v>0</v>
      </c>
      <c r="G5028" s="582">
        <f>IF(E5028="S",1,0)</f>
        <v>0</v>
      </c>
      <c r="H5028" s="578"/>
      <c r="I5028" s="543"/>
      <c r="J5028" s="542"/>
      <c r="K5028" s="580"/>
      <c r="L5028" s="584"/>
      <c r="M5028" s="585"/>
      <c r="N5028" s="588">
        <f>L5028+J5028</f>
        <v>0</v>
      </c>
      <c r="O5028" s="589"/>
      <c r="P5028" s="542"/>
      <c r="Q5028" s="580"/>
      <c r="R5028" s="584"/>
      <c r="S5028" s="585"/>
      <c r="T5028" s="588">
        <f>R5028-P5028</f>
        <v>0</v>
      </c>
      <c r="U5028" s="589"/>
      <c r="V5028" s="310"/>
      <c r="W5028" s="310"/>
      <c r="X5028" s="578"/>
      <c r="Y5028" s="543"/>
      <c r="Z5028" s="542"/>
      <c r="AA5028" s="543"/>
      <c r="AB5028" s="542"/>
      <c r="AC5028" s="543"/>
      <c r="AD5028" s="542"/>
      <c r="AE5028" s="580"/>
      <c r="AF5028" s="584"/>
      <c r="AG5028" s="585"/>
      <c r="AH5028" s="595">
        <f>IF(AD5028=0,0,(AF5028/AD5028)*100)</f>
        <v>0</v>
      </c>
      <c r="AI5028" s="596"/>
      <c r="AJ5028" s="542"/>
      <c r="AK5028" s="580"/>
      <c r="AL5028" s="584"/>
      <c r="AM5028" s="585"/>
      <c r="AN5028" s="595">
        <f>IF(AJ5028=0,0,(AL5028/AJ5028)*100)</f>
        <v>0</v>
      </c>
      <c r="AO5028" s="596"/>
      <c r="AP5028" s="542"/>
      <c r="AQ5028" s="580"/>
      <c r="AR5028" s="584"/>
      <c r="AS5028" s="585"/>
      <c r="AT5028" s="595">
        <f>IF(AP5028=0,0,(AR5028/AP5028)*100)</f>
        <v>0</v>
      </c>
      <c r="AU5028" s="596"/>
      <c r="AV5028" s="599">
        <f>AD5028+AJ5028+AP5028</f>
        <v>0</v>
      </c>
      <c r="AW5028" s="600"/>
      <c r="AX5028" s="630">
        <f>AF5028+AL5028+AR5028</f>
        <v>0</v>
      </c>
      <c r="AY5028" s="631"/>
      <c r="AZ5028" s="595">
        <f>IF(AV5028=0,0,(AX5028/AV5028)*100)</f>
        <v>0</v>
      </c>
      <c r="BA5028" s="596"/>
      <c r="BB5028" s="542"/>
      <c r="BC5028" s="580"/>
      <c r="BD5028" s="584"/>
      <c r="BE5028" s="585"/>
      <c r="BF5028" s="595">
        <f>IF(BB5028=0,0,(BD5028/BB5028)*100)</f>
        <v>0</v>
      </c>
      <c r="BG5028" s="596"/>
      <c r="BH5028" s="599">
        <f>AV5028+BB5028</f>
        <v>0</v>
      </c>
      <c r="BI5028" s="600"/>
      <c r="BJ5028" s="630">
        <f>AX5028+BD5028</f>
        <v>0</v>
      </c>
      <c r="BK5028" s="631"/>
      <c r="BL5028" s="595">
        <f>IF(BH5028=0,0,(BJ5028/BH5028)*100)</f>
        <v>0</v>
      </c>
      <c r="BM5028" s="596"/>
      <c r="BN5028" s="656">
        <f>(AF5028*2)+(AL5028*2)+(AR5028*3)+BD5028</f>
        <v>0</v>
      </c>
      <c r="BO5028" s="657"/>
      <c r="BP5028" s="658"/>
      <c r="BQ5028" s="676">
        <f>IF(BS5028=0,0,50*BR5028/BS5028)</f>
        <v>0</v>
      </c>
      <c r="BR5028" s="662">
        <f>(BN5028*BU$11)+(N5028*BU$12)+(Z5028*BU$13)+(R5028*BU$14)+(X5028*BU$15)+(AB5028*BU$16)</f>
        <v>0</v>
      </c>
      <c r="BS5028" s="662">
        <f>((BB5028-BD5028)*BU$18)+((AV5028-AX5028)*BU$17)+(H5028*BU$19)+(P5028*BU$20)</f>
        <v>0</v>
      </c>
      <c r="BT5028" s="19" t="s">
        <v>77</v>
      </c>
      <c r="BU5028" s="277">
        <f>IF(BQ5021="B",'VALUE POINTS'!L$12,IF('GAME STATS'!BQ5021="C",'VALUE POINTS'!M$12,'VALUE POINTS'!K$12))</f>
        <v>2</v>
      </c>
      <c r="BV5028" s="278"/>
    </row>
    <row r="5029" spans="1:74" ht="21.75" hidden="1" customHeight="1" x14ac:dyDescent="0.35">
      <c r="A5029" s="95"/>
      <c r="B5029" s="571"/>
      <c r="C5029" s="642" t="str">
        <f>IF(ROSTER!D$10="","",ROSTER!D$10)</f>
        <v/>
      </c>
      <c r="D5029" s="643"/>
      <c r="E5029" s="575"/>
      <c r="F5029" s="577"/>
      <c r="G5029" s="583"/>
      <c r="H5029" s="579"/>
      <c r="I5029" s="545"/>
      <c r="J5029" s="544"/>
      <c r="K5029" s="581"/>
      <c r="L5029" s="586"/>
      <c r="M5029" s="587"/>
      <c r="N5029" s="592" t="s">
        <v>16</v>
      </c>
      <c r="O5029" s="603"/>
      <c r="P5029" s="544"/>
      <c r="Q5029" s="581"/>
      <c r="R5029" s="586"/>
      <c r="S5029" s="587"/>
      <c r="T5029" s="592" t="s">
        <v>16</v>
      </c>
      <c r="U5029" s="603"/>
      <c r="V5029" s="311"/>
      <c r="W5029" s="311"/>
      <c r="X5029" s="579"/>
      <c r="Y5029" s="545"/>
      <c r="Z5029" s="544"/>
      <c r="AA5029" s="545"/>
      <c r="AB5029" s="544"/>
      <c r="AC5029" s="545"/>
      <c r="AD5029" s="544"/>
      <c r="AE5029" s="581"/>
      <c r="AF5029" s="586"/>
      <c r="AG5029" s="587"/>
      <c r="AH5029" s="626"/>
      <c r="AI5029" s="627"/>
      <c r="AJ5029" s="544"/>
      <c r="AK5029" s="581"/>
      <c r="AL5029" s="586"/>
      <c r="AM5029" s="587"/>
      <c r="AN5029" s="626"/>
      <c r="AO5029" s="627"/>
      <c r="AP5029" s="544"/>
      <c r="AQ5029" s="581"/>
      <c r="AR5029" s="586"/>
      <c r="AS5029" s="587"/>
      <c r="AT5029" s="626"/>
      <c r="AU5029" s="627"/>
      <c r="AV5029" s="628"/>
      <c r="AW5029" s="629"/>
      <c r="AX5029" s="632"/>
      <c r="AY5029" s="633"/>
      <c r="AZ5029" s="626"/>
      <c r="BA5029" s="627"/>
      <c r="BB5029" s="544"/>
      <c r="BC5029" s="581"/>
      <c r="BD5029" s="586"/>
      <c r="BE5029" s="587"/>
      <c r="BF5029" s="626"/>
      <c r="BG5029" s="627"/>
      <c r="BH5029" s="628"/>
      <c r="BI5029" s="629"/>
      <c r="BJ5029" s="632"/>
      <c r="BK5029" s="633"/>
      <c r="BL5029" s="626"/>
      <c r="BM5029" s="627"/>
      <c r="BN5029" s="678"/>
      <c r="BO5029" s="679"/>
      <c r="BP5029" s="680"/>
      <c r="BQ5029" s="677"/>
      <c r="BR5029" s="663"/>
      <c r="BS5029" s="663"/>
      <c r="BT5029" s="19" t="s">
        <v>78</v>
      </c>
      <c r="BU5029" s="277">
        <f>IF(BQ5021="B",'VALUE POINTS'!L$13,IF('GAME STATS'!BQ5021="C",'VALUE POINTS'!M$13,'VALUE POINTS'!K$13))</f>
        <v>2</v>
      </c>
      <c r="BV5029" s="278"/>
    </row>
    <row r="5030" spans="1:74" ht="21.75" hidden="1" customHeight="1" x14ac:dyDescent="0.35">
      <c r="A5030" s="95"/>
      <c r="B5030" s="570" t="str">
        <f>IF(ROSTER!B$12="","",ROSTER!B$12)</f>
        <v/>
      </c>
      <c r="C5030" s="572" t="str">
        <f>IF(ROSTER!C$12="","",ROSTER!C$12)</f>
        <v/>
      </c>
      <c r="D5030" s="573"/>
      <c r="E5030" s="574"/>
      <c r="F5030" s="576">
        <f>IF(E5030="y",1,IF(E5030="S",1,0))</f>
        <v>0</v>
      </c>
      <c r="G5030" s="582">
        <f>IF(E5030="S",1,0)</f>
        <v>0</v>
      </c>
      <c r="H5030" s="578"/>
      <c r="I5030" s="543"/>
      <c r="J5030" s="542"/>
      <c r="K5030" s="580"/>
      <c r="L5030" s="584"/>
      <c r="M5030" s="585"/>
      <c r="N5030" s="588">
        <f>L5030+J5030</f>
        <v>0</v>
      </c>
      <c r="O5030" s="589"/>
      <c r="P5030" s="542"/>
      <c r="Q5030" s="580"/>
      <c r="R5030" s="584"/>
      <c r="S5030" s="585"/>
      <c r="T5030" s="588">
        <f>R5030-P5030</f>
        <v>0</v>
      </c>
      <c r="U5030" s="589"/>
      <c r="V5030" s="310"/>
      <c r="W5030" s="310"/>
      <c r="X5030" s="578"/>
      <c r="Y5030" s="543"/>
      <c r="Z5030" s="542"/>
      <c r="AA5030" s="543"/>
      <c r="AB5030" s="542"/>
      <c r="AC5030" s="543"/>
      <c r="AD5030" s="542"/>
      <c r="AE5030" s="580"/>
      <c r="AF5030" s="584"/>
      <c r="AG5030" s="585"/>
      <c r="AH5030" s="595">
        <f>IF(AD5030=0,0,(AF5030/AD5030)*100)</f>
        <v>0</v>
      </c>
      <c r="AI5030" s="596"/>
      <c r="AJ5030" s="542"/>
      <c r="AK5030" s="580"/>
      <c r="AL5030" s="584"/>
      <c r="AM5030" s="585"/>
      <c r="AN5030" s="595">
        <f>IF(AJ5030=0,0,(AL5030/AJ5030)*100)</f>
        <v>0</v>
      </c>
      <c r="AO5030" s="596"/>
      <c r="AP5030" s="542"/>
      <c r="AQ5030" s="580"/>
      <c r="AR5030" s="584"/>
      <c r="AS5030" s="585"/>
      <c r="AT5030" s="595">
        <f>IF(AP5030=0,0,(AR5030/AP5030)*100)</f>
        <v>0</v>
      </c>
      <c r="AU5030" s="596"/>
      <c r="AV5030" s="599">
        <f>AD5030+AJ5030+AP5030</f>
        <v>0</v>
      </c>
      <c r="AW5030" s="600"/>
      <c r="AX5030" s="630">
        <f>AF5030+AL5030+AR5030</f>
        <v>0</v>
      </c>
      <c r="AY5030" s="631"/>
      <c r="AZ5030" s="595">
        <f>IF(AV5030=0,0,(AX5030/AV5030)*100)</f>
        <v>0</v>
      </c>
      <c r="BA5030" s="596"/>
      <c r="BB5030" s="542"/>
      <c r="BC5030" s="580"/>
      <c r="BD5030" s="584"/>
      <c r="BE5030" s="585"/>
      <c r="BF5030" s="595">
        <f>IF(BB5030=0,0,(BD5030/BB5030)*100)</f>
        <v>0</v>
      </c>
      <c r="BG5030" s="596"/>
      <c r="BH5030" s="599">
        <f>AV5030+BB5030</f>
        <v>0</v>
      </c>
      <c r="BI5030" s="600"/>
      <c r="BJ5030" s="630">
        <f>AX5030+BD5030</f>
        <v>0</v>
      </c>
      <c r="BK5030" s="631"/>
      <c r="BL5030" s="595">
        <f>IF(BH5030=0,0,(BJ5030/BH5030)*100)</f>
        <v>0</v>
      </c>
      <c r="BM5030" s="596"/>
      <c r="BN5030" s="656">
        <f>(AF5030*2)+(AL5030*2)+(AR5030*3)+BD5030</f>
        <v>0</v>
      </c>
      <c r="BO5030" s="657"/>
      <c r="BP5030" s="658"/>
      <c r="BQ5030" s="676">
        <f t="shared" ref="BQ5030" si="3508">IF(BS5030=0,0,50*BR5030/BS5030)</f>
        <v>0</v>
      </c>
      <c r="BR5030" s="662">
        <f>(BN5030*BU$11)+(N5030*BU$12)+(Z5030*BU$13)+(R5030*BU$14)+(X5030*BU$15)+(AB5030*BU$16)</f>
        <v>0</v>
      </c>
      <c r="BS5030" s="662">
        <f>((BB5030-BD5030)*BU$18)+((AV5030-AX5030)*BU$17)+(H5030*BU$19)+(P5030*BU$20)</f>
        <v>0</v>
      </c>
      <c r="BT5030" s="19" t="s">
        <v>79</v>
      </c>
      <c r="BU5030" s="277">
        <f>IF(BQ5021="B",'VALUE POINTS'!L$14,IF('GAME STATS'!BQ5021="C",'VALUE POINTS'!M$14,'VALUE POINTS'!K$14))</f>
        <v>2</v>
      </c>
      <c r="BV5030" s="278"/>
    </row>
    <row r="5031" spans="1:74" ht="21.75" hidden="1" customHeight="1" x14ac:dyDescent="0.35">
      <c r="A5031" s="95"/>
      <c r="B5031" s="571"/>
      <c r="C5031" s="642" t="str">
        <f>IF(ROSTER!D$12="","",ROSTER!D$12)</f>
        <v/>
      </c>
      <c r="D5031" s="643"/>
      <c r="E5031" s="575"/>
      <c r="F5031" s="577"/>
      <c r="G5031" s="583"/>
      <c r="H5031" s="579"/>
      <c r="I5031" s="545"/>
      <c r="J5031" s="544"/>
      <c r="K5031" s="581"/>
      <c r="L5031" s="586"/>
      <c r="M5031" s="587"/>
      <c r="N5031" s="592"/>
      <c r="O5031" s="603"/>
      <c r="P5031" s="544"/>
      <c r="Q5031" s="581"/>
      <c r="R5031" s="586"/>
      <c r="S5031" s="587"/>
      <c r="T5031" s="592"/>
      <c r="U5031" s="603"/>
      <c r="V5031" s="311"/>
      <c r="W5031" s="311"/>
      <c r="X5031" s="579"/>
      <c r="Y5031" s="545"/>
      <c r="Z5031" s="544"/>
      <c r="AA5031" s="545"/>
      <c r="AB5031" s="544"/>
      <c r="AC5031" s="545"/>
      <c r="AD5031" s="544"/>
      <c r="AE5031" s="581"/>
      <c r="AF5031" s="586"/>
      <c r="AG5031" s="587"/>
      <c r="AH5031" s="626"/>
      <c r="AI5031" s="627"/>
      <c r="AJ5031" s="544"/>
      <c r="AK5031" s="581"/>
      <c r="AL5031" s="586"/>
      <c r="AM5031" s="587"/>
      <c r="AN5031" s="626"/>
      <c r="AO5031" s="627"/>
      <c r="AP5031" s="544"/>
      <c r="AQ5031" s="581"/>
      <c r="AR5031" s="586"/>
      <c r="AS5031" s="587"/>
      <c r="AT5031" s="626"/>
      <c r="AU5031" s="627"/>
      <c r="AV5031" s="628"/>
      <c r="AW5031" s="629"/>
      <c r="AX5031" s="632"/>
      <c r="AY5031" s="633"/>
      <c r="AZ5031" s="626"/>
      <c r="BA5031" s="627"/>
      <c r="BB5031" s="544"/>
      <c r="BC5031" s="581"/>
      <c r="BD5031" s="586"/>
      <c r="BE5031" s="587"/>
      <c r="BF5031" s="626"/>
      <c r="BG5031" s="627"/>
      <c r="BH5031" s="628"/>
      <c r="BI5031" s="629"/>
      <c r="BJ5031" s="632"/>
      <c r="BK5031" s="633"/>
      <c r="BL5031" s="626"/>
      <c r="BM5031" s="627"/>
      <c r="BN5031" s="678"/>
      <c r="BO5031" s="679"/>
      <c r="BP5031" s="680"/>
      <c r="BQ5031" s="677"/>
      <c r="BR5031" s="663"/>
      <c r="BS5031" s="663"/>
      <c r="BT5031" s="19" t="s">
        <v>80</v>
      </c>
      <c r="BU5031" s="277">
        <f>IF(BQ5021="B",'VALUE POINTS'!L$15,IF('GAME STATS'!BQ5021="C",'VALUE POINTS'!M$15,'VALUE POINTS'!K$15))</f>
        <v>2</v>
      </c>
      <c r="BV5031" s="278"/>
    </row>
    <row r="5032" spans="1:74" ht="21.75" hidden="1" customHeight="1" x14ac:dyDescent="0.35">
      <c r="A5032" s="95"/>
      <c r="B5032" s="570" t="str">
        <f>IF(ROSTER!B$14="","",ROSTER!B$14)</f>
        <v/>
      </c>
      <c r="C5032" s="572" t="str">
        <f>IF(ROSTER!C$14="","",ROSTER!C$14)</f>
        <v/>
      </c>
      <c r="D5032" s="573"/>
      <c r="E5032" s="574"/>
      <c r="F5032" s="576">
        <f>IF(E5032="y",1,IF(E5032="S",1,0))</f>
        <v>0</v>
      </c>
      <c r="G5032" s="582">
        <f>IF(E5032="S",1,0)</f>
        <v>0</v>
      </c>
      <c r="H5032" s="578"/>
      <c r="I5032" s="543"/>
      <c r="J5032" s="542"/>
      <c r="K5032" s="580"/>
      <c r="L5032" s="584"/>
      <c r="M5032" s="585"/>
      <c r="N5032" s="588">
        <f>L5032+J5032</f>
        <v>0</v>
      </c>
      <c r="O5032" s="589"/>
      <c r="P5032" s="542"/>
      <c r="Q5032" s="580"/>
      <c r="R5032" s="584"/>
      <c r="S5032" s="585"/>
      <c r="T5032" s="588">
        <f>R5032-P5032</f>
        <v>0</v>
      </c>
      <c r="U5032" s="589"/>
      <c r="V5032" s="310"/>
      <c r="W5032" s="310"/>
      <c r="X5032" s="578"/>
      <c r="Y5032" s="543"/>
      <c r="Z5032" s="542"/>
      <c r="AA5032" s="543"/>
      <c r="AB5032" s="542"/>
      <c r="AC5032" s="543"/>
      <c r="AD5032" s="542"/>
      <c r="AE5032" s="580"/>
      <c r="AF5032" s="584"/>
      <c r="AG5032" s="585"/>
      <c r="AH5032" s="595">
        <f>IF(AD5032=0,0,(AF5032/AD5032)*100)</f>
        <v>0</v>
      </c>
      <c r="AI5032" s="596"/>
      <c r="AJ5032" s="542"/>
      <c r="AK5032" s="580"/>
      <c r="AL5032" s="584"/>
      <c r="AM5032" s="585"/>
      <c r="AN5032" s="595">
        <f>IF(AJ5032=0,0,(AL5032/AJ5032)*100)</f>
        <v>0</v>
      </c>
      <c r="AO5032" s="596"/>
      <c r="AP5032" s="542"/>
      <c r="AQ5032" s="580"/>
      <c r="AR5032" s="584"/>
      <c r="AS5032" s="585"/>
      <c r="AT5032" s="595">
        <f>IF(AP5032=0,0,(AR5032/AP5032)*100)</f>
        <v>0</v>
      </c>
      <c r="AU5032" s="596"/>
      <c r="AV5032" s="599">
        <f>AD5032+AJ5032+AP5032</f>
        <v>0</v>
      </c>
      <c r="AW5032" s="600"/>
      <c r="AX5032" s="630">
        <f>AF5032+AL5032+AR5032</f>
        <v>0</v>
      </c>
      <c r="AY5032" s="631"/>
      <c r="AZ5032" s="595">
        <f>IF(AV5032=0,0,(AX5032/AV5032)*100)</f>
        <v>0</v>
      </c>
      <c r="BA5032" s="596"/>
      <c r="BB5032" s="542"/>
      <c r="BC5032" s="580"/>
      <c r="BD5032" s="584"/>
      <c r="BE5032" s="585"/>
      <c r="BF5032" s="595">
        <f>IF(BB5032=0,0,(BD5032/BB5032)*100)</f>
        <v>0</v>
      </c>
      <c r="BG5032" s="596"/>
      <c r="BH5032" s="599">
        <f>AV5032+BB5032</f>
        <v>0</v>
      </c>
      <c r="BI5032" s="600"/>
      <c r="BJ5032" s="630">
        <f>AX5032+BD5032</f>
        <v>0</v>
      </c>
      <c r="BK5032" s="631"/>
      <c r="BL5032" s="595">
        <f>IF(BH5032=0,0,(BJ5032/BH5032)*100)</f>
        <v>0</v>
      </c>
      <c r="BM5032" s="596"/>
      <c r="BN5032" s="656">
        <f>(AF5032*2)+(AL5032*2)+(AR5032*3)+BD5032</f>
        <v>0</v>
      </c>
      <c r="BO5032" s="657"/>
      <c r="BP5032" s="658"/>
      <c r="BQ5032" s="676">
        <f t="shared" ref="BQ5032" si="3509">IF(BS5032=0,0,50*BR5032/BS5032)</f>
        <v>0</v>
      </c>
      <c r="BR5032" s="662">
        <f>(BN5032*BU$11)+(N5032*BU$12)+(Z5032*BU$13)+(R5032*BU$14)+(X5032*BU$15)+(AB5032*BU$16)</f>
        <v>0</v>
      </c>
      <c r="BS5032" s="662">
        <f>((BB5032-BD5032)*BU$18)+((AV5032-AX5032)*BU$17)+(H5032*BU$19)+(P5032*BU$20)</f>
        <v>0</v>
      </c>
      <c r="BT5032" s="19" t="s">
        <v>81</v>
      </c>
      <c r="BU5032" s="277">
        <f>IF(BQ5021="B",'VALUE POINTS'!L$16,IF('GAME STATS'!BQ5021="C",'VALUE POINTS'!M$16,'VALUE POINTS'!K$16))</f>
        <v>2</v>
      </c>
      <c r="BV5032" s="278"/>
    </row>
    <row r="5033" spans="1:74" ht="21.75" hidden="1" customHeight="1" x14ac:dyDescent="0.35">
      <c r="A5033" s="95"/>
      <c r="B5033" s="571"/>
      <c r="C5033" s="642" t="str">
        <f>IF(ROSTER!D$14="","",ROSTER!D$14)</f>
        <v/>
      </c>
      <c r="D5033" s="643"/>
      <c r="E5033" s="575"/>
      <c r="F5033" s="577"/>
      <c r="G5033" s="583"/>
      <c r="H5033" s="579"/>
      <c r="I5033" s="545"/>
      <c r="J5033" s="544"/>
      <c r="K5033" s="581"/>
      <c r="L5033" s="586"/>
      <c r="M5033" s="587"/>
      <c r="N5033" s="592"/>
      <c r="O5033" s="603"/>
      <c r="P5033" s="544"/>
      <c r="Q5033" s="581"/>
      <c r="R5033" s="586"/>
      <c r="S5033" s="587"/>
      <c r="T5033" s="592"/>
      <c r="U5033" s="603"/>
      <c r="V5033" s="311"/>
      <c r="W5033" s="311"/>
      <c r="X5033" s="579"/>
      <c r="Y5033" s="545"/>
      <c r="Z5033" s="544"/>
      <c r="AA5033" s="545"/>
      <c r="AB5033" s="544"/>
      <c r="AC5033" s="545"/>
      <c r="AD5033" s="544"/>
      <c r="AE5033" s="581"/>
      <c r="AF5033" s="586"/>
      <c r="AG5033" s="587"/>
      <c r="AH5033" s="626"/>
      <c r="AI5033" s="627"/>
      <c r="AJ5033" s="544"/>
      <c r="AK5033" s="581"/>
      <c r="AL5033" s="586"/>
      <c r="AM5033" s="587"/>
      <c r="AN5033" s="626"/>
      <c r="AO5033" s="627"/>
      <c r="AP5033" s="544"/>
      <c r="AQ5033" s="581"/>
      <c r="AR5033" s="586"/>
      <c r="AS5033" s="587"/>
      <c r="AT5033" s="626"/>
      <c r="AU5033" s="627"/>
      <c r="AV5033" s="628"/>
      <c r="AW5033" s="629"/>
      <c r="AX5033" s="632"/>
      <c r="AY5033" s="633"/>
      <c r="AZ5033" s="626"/>
      <c r="BA5033" s="627"/>
      <c r="BB5033" s="544"/>
      <c r="BC5033" s="581"/>
      <c r="BD5033" s="586"/>
      <c r="BE5033" s="587"/>
      <c r="BF5033" s="626"/>
      <c r="BG5033" s="627"/>
      <c r="BH5033" s="628"/>
      <c r="BI5033" s="629"/>
      <c r="BJ5033" s="632"/>
      <c r="BK5033" s="633"/>
      <c r="BL5033" s="626"/>
      <c r="BM5033" s="627"/>
      <c r="BN5033" s="678"/>
      <c r="BO5033" s="679"/>
      <c r="BP5033" s="680"/>
      <c r="BQ5033" s="677"/>
      <c r="BR5033" s="663"/>
      <c r="BS5033" s="663"/>
      <c r="BT5033" s="19" t="s">
        <v>82</v>
      </c>
      <c r="BU5033" s="277">
        <f>IF(BQ5021="B",'VALUE POINTS'!L$17,IF('GAME STATS'!BQ5021="C",'VALUE POINTS'!M$17,'VALUE POINTS'!K$17))</f>
        <v>1</v>
      </c>
      <c r="BV5033" s="278"/>
    </row>
    <row r="5034" spans="1:74" ht="21.75" hidden="1" customHeight="1" x14ac:dyDescent="0.35">
      <c r="A5034" s="95"/>
      <c r="B5034" s="570" t="str">
        <f>IF(ROSTER!B$16="","",ROSTER!B$16)</f>
        <v/>
      </c>
      <c r="C5034" s="572" t="str">
        <f>IF(ROSTER!C$16="","",ROSTER!C$16)</f>
        <v/>
      </c>
      <c r="D5034" s="573"/>
      <c r="E5034" s="574"/>
      <c r="F5034" s="576">
        <f>IF(E5034="y",1,IF(E5034="S",1,0))</f>
        <v>0</v>
      </c>
      <c r="G5034" s="582">
        <f>IF(E5034="S",1,0)</f>
        <v>0</v>
      </c>
      <c r="H5034" s="578"/>
      <c r="I5034" s="543"/>
      <c r="J5034" s="542"/>
      <c r="K5034" s="580"/>
      <c r="L5034" s="584"/>
      <c r="M5034" s="585"/>
      <c r="N5034" s="588">
        <f>L5034+J5034</f>
        <v>0</v>
      </c>
      <c r="O5034" s="589"/>
      <c r="P5034" s="542"/>
      <c r="Q5034" s="580"/>
      <c r="R5034" s="584"/>
      <c r="S5034" s="585"/>
      <c r="T5034" s="588">
        <f>R5034-P5034</f>
        <v>0</v>
      </c>
      <c r="U5034" s="589"/>
      <c r="V5034" s="310"/>
      <c r="W5034" s="310"/>
      <c r="X5034" s="578"/>
      <c r="Y5034" s="543"/>
      <c r="Z5034" s="542"/>
      <c r="AA5034" s="543"/>
      <c r="AB5034" s="542"/>
      <c r="AC5034" s="543"/>
      <c r="AD5034" s="542"/>
      <c r="AE5034" s="580"/>
      <c r="AF5034" s="584"/>
      <c r="AG5034" s="585"/>
      <c r="AH5034" s="595">
        <f>IF(AD5034=0,0,(AF5034/AD5034)*100)</f>
        <v>0</v>
      </c>
      <c r="AI5034" s="596"/>
      <c r="AJ5034" s="542"/>
      <c r="AK5034" s="580"/>
      <c r="AL5034" s="584"/>
      <c r="AM5034" s="585"/>
      <c r="AN5034" s="595">
        <f>IF(AJ5034=0,0,(AL5034/AJ5034)*100)</f>
        <v>0</v>
      </c>
      <c r="AO5034" s="596"/>
      <c r="AP5034" s="542"/>
      <c r="AQ5034" s="580"/>
      <c r="AR5034" s="584"/>
      <c r="AS5034" s="585"/>
      <c r="AT5034" s="595">
        <f>IF(AP5034=0,0,(AR5034/AP5034)*100)</f>
        <v>0</v>
      </c>
      <c r="AU5034" s="596"/>
      <c r="AV5034" s="599">
        <f>AD5034+AJ5034+AP5034</f>
        <v>0</v>
      </c>
      <c r="AW5034" s="600"/>
      <c r="AX5034" s="630">
        <f>AF5034+AL5034+AR5034</f>
        <v>0</v>
      </c>
      <c r="AY5034" s="631"/>
      <c r="AZ5034" s="595">
        <f>IF(AV5034=0,0,(AX5034/AV5034)*100)</f>
        <v>0</v>
      </c>
      <c r="BA5034" s="596"/>
      <c r="BB5034" s="542"/>
      <c r="BC5034" s="580"/>
      <c r="BD5034" s="584"/>
      <c r="BE5034" s="585"/>
      <c r="BF5034" s="595">
        <f>IF(BB5034=0,0,(BD5034/BB5034)*100)</f>
        <v>0</v>
      </c>
      <c r="BG5034" s="596"/>
      <c r="BH5034" s="599">
        <f>AV5034+BB5034</f>
        <v>0</v>
      </c>
      <c r="BI5034" s="600"/>
      <c r="BJ5034" s="630">
        <f>AX5034+BD5034</f>
        <v>0</v>
      </c>
      <c r="BK5034" s="631"/>
      <c r="BL5034" s="595">
        <f>IF(BH5034=0,0,(BJ5034/BH5034)*100)</f>
        <v>0</v>
      </c>
      <c r="BM5034" s="596"/>
      <c r="BN5034" s="656">
        <f>(AF5034*2)+(AL5034*2)+(AR5034*3)+BD5034</f>
        <v>0</v>
      </c>
      <c r="BO5034" s="657"/>
      <c r="BP5034" s="658"/>
      <c r="BQ5034" s="676">
        <f t="shared" ref="BQ5034" si="3510">IF(BS5034=0,0,50*BR5034/BS5034)</f>
        <v>0</v>
      </c>
      <c r="BR5034" s="662">
        <f>(BN5034*BU$11)+(N5034*BU$12)+(Z5034*BU$13)+(R5034*BU$14)+(X5034*BU$15)+(AB5034*BU$16)</f>
        <v>0</v>
      </c>
      <c r="BS5034" s="662">
        <f>((BB5034-BD5034)*BU$18)+((AV5034-AX5034)*BU$17)+(H5034*BU$19)+(P5034*BU$20)</f>
        <v>0</v>
      </c>
      <c r="BT5034" s="19" t="s">
        <v>83</v>
      </c>
      <c r="BU5034" s="277">
        <f>IF(BQ5021="B",'VALUE POINTS'!L$18,IF('GAME STATS'!BQ5021="C",'VALUE POINTS'!M$18,'VALUE POINTS'!K$18))</f>
        <v>2</v>
      </c>
      <c r="BV5034" s="278"/>
    </row>
    <row r="5035" spans="1:74" ht="21.75" hidden="1" customHeight="1" x14ac:dyDescent="0.35">
      <c r="A5035" s="95"/>
      <c r="B5035" s="571"/>
      <c r="C5035" s="642" t="str">
        <f>IF(ROSTER!D$16="","",ROSTER!D$16)</f>
        <v/>
      </c>
      <c r="D5035" s="643"/>
      <c r="E5035" s="575"/>
      <c r="F5035" s="577"/>
      <c r="G5035" s="583"/>
      <c r="H5035" s="579"/>
      <c r="I5035" s="545"/>
      <c r="J5035" s="544"/>
      <c r="K5035" s="581"/>
      <c r="L5035" s="586"/>
      <c r="M5035" s="587"/>
      <c r="N5035" s="592"/>
      <c r="O5035" s="603"/>
      <c r="P5035" s="544"/>
      <c r="Q5035" s="581"/>
      <c r="R5035" s="586"/>
      <c r="S5035" s="587"/>
      <c r="T5035" s="592"/>
      <c r="U5035" s="603"/>
      <c r="V5035" s="311"/>
      <c r="W5035" s="311"/>
      <c r="X5035" s="579"/>
      <c r="Y5035" s="545"/>
      <c r="Z5035" s="544"/>
      <c r="AA5035" s="545"/>
      <c r="AB5035" s="544"/>
      <c r="AC5035" s="545"/>
      <c r="AD5035" s="544"/>
      <c r="AE5035" s="581"/>
      <c r="AF5035" s="586"/>
      <c r="AG5035" s="587"/>
      <c r="AH5035" s="626"/>
      <c r="AI5035" s="627"/>
      <c r="AJ5035" s="544"/>
      <c r="AK5035" s="581"/>
      <c r="AL5035" s="586"/>
      <c r="AM5035" s="587"/>
      <c r="AN5035" s="626"/>
      <c r="AO5035" s="627"/>
      <c r="AP5035" s="544"/>
      <c r="AQ5035" s="581"/>
      <c r="AR5035" s="586"/>
      <c r="AS5035" s="587"/>
      <c r="AT5035" s="626"/>
      <c r="AU5035" s="627"/>
      <c r="AV5035" s="628"/>
      <c r="AW5035" s="629"/>
      <c r="AX5035" s="632"/>
      <c r="AY5035" s="633"/>
      <c r="AZ5035" s="626"/>
      <c r="BA5035" s="627"/>
      <c r="BB5035" s="544"/>
      <c r="BC5035" s="581"/>
      <c r="BD5035" s="586"/>
      <c r="BE5035" s="587"/>
      <c r="BF5035" s="626"/>
      <c r="BG5035" s="627"/>
      <c r="BH5035" s="628"/>
      <c r="BI5035" s="629"/>
      <c r="BJ5035" s="632"/>
      <c r="BK5035" s="633"/>
      <c r="BL5035" s="626"/>
      <c r="BM5035" s="627"/>
      <c r="BN5035" s="678"/>
      <c r="BO5035" s="679"/>
      <c r="BP5035" s="680"/>
      <c r="BQ5035" s="677"/>
      <c r="BR5035" s="663"/>
      <c r="BS5035" s="663"/>
      <c r="BT5035" s="19" t="s">
        <v>84</v>
      </c>
      <c r="BU5035" s="277">
        <f>IF(BQ5021="B",'VALUE POINTS'!L$19,IF('GAME STATS'!BQ5021="C",'VALUE POINTS'!M$19,'VALUE POINTS'!K$19))</f>
        <v>2</v>
      </c>
      <c r="BV5035" s="278"/>
    </row>
    <row r="5036" spans="1:74" ht="21.75" hidden="1" customHeight="1" x14ac:dyDescent="0.25">
      <c r="A5036" s="95"/>
      <c r="B5036" s="570" t="str">
        <f>IF(ROSTER!B$18="","",ROSTER!B$18)</f>
        <v/>
      </c>
      <c r="C5036" s="572" t="str">
        <f>IF(ROSTER!C$18="","",ROSTER!C$18)</f>
        <v/>
      </c>
      <c r="D5036" s="573"/>
      <c r="E5036" s="574"/>
      <c r="F5036" s="576">
        <f>IF(E5036="y",1,IF(E5036="S",1,0))</f>
        <v>0</v>
      </c>
      <c r="G5036" s="582">
        <f>IF(E5036="S",1,0)</f>
        <v>0</v>
      </c>
      <c r="H5036" s="578"/>
      <c r="I5036" s="543"/>
      <c r="J5036" s="542"/>
      <c r="K5036" s="580"/>
      <c r="L5036" s="584"/>
      <c r="M5036" s="585"/>
      <c r="N5036" s="588">
        <f>L5036+J5036</f>
        <v>0</v>
      </c>
      <c r="O5036" s="589"/>
      <c r="P5036" s="542"/>
      <c r="Q5036" s="580"/>
      <c r="R5036" s="584"/>
      <c r="S5036" s="585"/>
      <c r="T5036" s="588">
        <f>R5036-P5036</f>
        <v>0</v>
      </c>
      <c r="U5036" s="589"/>
      <c r="V5036" s="310"/>
      <c r="W5036" s="310"/>
      <c r="X5036" s="578"/>
      <c r="Y5036" s="543"/>
      <c r="Z5036" s="542"/>
      <c r="AA5036" s="543"/>
      <c r="AB5036" s="542"/>
      <c r="AC5036" s="543"/>
      <c r="AD5036" s="542"/>
      <c r="AE5036" s="580"/>
      <c r="AF5036" s="584"/>
      <c r="AG5036" s="585"/>
      <c r="AH5036" s="595">
        <f>IF(AD5036=0,0,(AF5036/AD5036)*100)</f>
        <v>0</v>
      </c>
      <c r="AI5036" s="596"/>
      <c r="AJ5036" s="542"/>
      <c r="AK5036" s="580"/>
      <c r="AL5036" s="584"/>
      <c r="AM5036" s="585"/>
      <c r="AN5036" s="595">
        <f>IF(AJ5036=0,0,(AL5036/AJ5036)*100)</f>
        <v>0</v>
      </c>
      <c r="AO5036" s="596"/>
      <c r="AP5036" s="542"/>
      <c r="AQ5036" s="580"/>
      <c r="AR5036" s="584"/>
      <c r="AS5036" s="585"/>
      <c r="AT5036" s="595">
        <f>IF(AP5036=0,0,(AR5036/AP5036)*100)</f>
        <v>0</v>
      </c>
      <c r="AU5036" s="596"/>
      <c r="AV5036" s="599">
        <f>AD5036+AJ5036+AP5036</f>
        <v>0</v>
      </c>
      <c r="AW5036" s="600"/>
      <c r="AX5036" s="630">
        <f>AF5036+AL5036+AR5036</f>
        <v>0</v>
      </c>
      <c r="AY5036" s="631"/>
      <c r="AZ5036" s="595">
        <f>IF(AV5036=0,0,(AX5036/AV5036)*100)</f>
        <v>0</v>
      </c>
      <c r="BA5036" s="596"/>
      <c r="BB5036" s="542"/>
      <c r="BC5036" s="580"/>
      <c r="BD5036" s="584"/>
      <c r="BE5036" s="585"/>
      <c r="BF5036" s="595">
        <f>IF(BB5036=0,0,(BD5036/BB5036)*100)</f>
        <v>0</v>
      </c>
      <c r="BG5036" s="596"/>
      <c r="BH5036" s="599">
        <f>AV5036+BB5036</f>
        <v>0</v>
      </c>
      <c r="BI5036" s="600"/>
      <c r="BJ5036" s="630">
        <f>AX5036+BD5036</f>
        <v>0</v>
      </c>
      <c r="BK5036" s="631"/>
      <c r="BL5036" s="595">
        <f>IF(BH5036=0,0,(BJ5036/BH5036)*100)</f>
        <v>0</v>
      </c>
      <c r="BM5036" s="596"/>
      <c r="BN5036" s="656">
        <f>(AF5036*2)+(AL5036*2)+(AR5036*3)+BD5036</f>
        <v>0</v>
      </c>
      <c r="BO5036" s="657"/>
      <c r="BP5036" s="658"/>
      <c r="BQ5036" s="676">
        <f t="shared" ref="BQ5036" si="3511">IF(BS5036=0,0,50*BR5036/BS5036)</f>
        <v>0</v>
      </c>
      <c r="BR5036" s="662">
        <f>(BN5036*BU$11)+(N5036*BU$12)+(Z5036*BU$13)+(R5036*BU$14)+(X5036*BU$15)+(AB5036*BU$16)</f>
        <v>0</v>
      </c>
      <c r="BS5036" s="662">
        <f>((BB5036-BD5036)*BU$18)+((AV5036-AX5036)*BU$17)+(H5036*BU$19)+(P5036*BU$20)</f>
        <v>0</v>
      </c>
      <c r="BT5036" s="15"/>
      <c r="BU5036" s="15"/>
      <c r="BV5036" s="278"/>
    </row>
    <row r="5037" spans="1:74" ht="21.75" hidden="1" customHeight="1" x14ac:dyDescent="0.25">
      <c r="A5037" s="95"/>
      <c r="B5037" s="571"/>
      <c r="C5037" s="642" t="str">
        <f>IF(ROSTER!D$18="","",ROSTER!D$18)</f>
        <v/>
      </c>
      <c r="D5037" s="643"/>
      <c r="E5037" s="575"/>
      <c r="F5037" s="577"/>
      <c r="G5037" s="583"/>
      <c r="H5037" s="579"/>
      <c r="I5037" s="545"/>
      <c r="J5037" s="544"/>
      <c r="K5037" s="581"/>
      <c r="L5037" s="586"/>
      <c r="M5037" s="587"/>
      <c r="N5037" s="592"/>
      <c r="O5037" s="603"/>
      <c r="P5037" s="544"/>
      <c r="Q5037" s="581"/>
      <c r="R5037" s="586"/>
      <c r="S5037" s="587"/>
      <c r="T5037" s="592"/>
      <c r="U5037" s="603"/>
      <c r="V5037" s="311"/>
      <c r="W5037" s="311"/>
      <c r="X5037" s="579"/>
      <c r="Y5037" s="545"/>
      <c r="Z5037" s="544"/>
      <c r="AA5037" s="545"/>
      <c r="AB5037" s="544"/>
      <c r="AC5037" s="545"/>
      <c r="AD5037" s="544"/>
      <c r="AE5037" s="581"/>
      <c r="AF5037" s="586"/>
      <c r="AG5037" s="587"/>
      <c r="AH5037" s="626"/>
      <c r="AI5037" s="627"/>
      <c r="AJ5037" s="544"/>
      <c r="AK5037" s="581"/>
      <c r="AL5037" s="586"/>
      <c r="AM5037" s="587"/>
      <c r="AN5037" s="626"/>
      <c r="AO5037" s="627"/>
      <c r="AP5037" s="544"/>
      <c r="AQ5037" s="581"/>
      <c r="AR5037" s="586"/>
      <c r="AS5037" s="587"/>
      <c r="AT5037" s="626"/>
      <c r="AU5037" s="627"/>
      <c r="AV5037" s="628"/>
      <c r="AW5037" s="629"/>
      <c r="AX5037" s="632"/>
      <c r="AY5037" s="633"/>
      <c r="AZ5037" s="626"/>
      <c r="BA5037" s="627"/>
      <c r="BB5037" s="544"/>
      <c r="BC5037" s="581"/>
      <c r="BD5037" s="586"/>
      <c r="BE5037" s="587"/>
      <c r="BF5037" s="626"/>
      <c r="BG5037" s="627"/>
      <c r="BH5037" s="628"/>
      <c r="BI5037" s="629"/>
      <c r="BJ5037" s="632"/>
      <c r="BK5037" s="633"/>
      <c r="BL5037" s="626"/>
      <c r="BM5037" s="627"/>
      <c r="BN5037" s="678"/>
      <c r="BO5037" s="679"/>
      <c r="BP5037" s="680"/>
      <c r="BQ5037" s="677"/>
      <c r="BR5037" s="663"/>
      <c r="BS5037" s="663"/>
      <c r="BT5037" s="15"/>
      <c r="BU5037" s="15"/>
      <c r="BV5037" s="95"/>
    </row>
    <row r="5038" spans="1:74" ht="21.75" hidden="1" customHeight="1" x14ac:dyDescent="0.25">
      <c r="A5038" s="95"/>
      <c r="B5038" s="570" t="str">
        <f>IF(ROSTER!B$20="","",ROSTER!B$20)</f>
        <v/>
      </c>
      <c r="C5038" s="572" t="str">
        <f>IF(ROSTER!C$20="","",ROSTER!C$20)</f>
        <v/>
      </c>
      <c r="D5038" s="573"/>
      <c r="E5038" s="574"/>
      <c r="F5038" s="576">
        <f>IF(E5038="y",1,IF(E5038="S",1,0))</f>
        <v>0</v>
      </c>
      <c r="G5038" s="582">
        <f>IF(E5038="S",1,0)</f>
        <v>0</v>
      </c>
      <c r="H5038" s="578"/>
      <c r="I5038" s="543"/>
      <c r="J5038" s="542"/>
      <c r="K5038" s="580"/>
      <c r="L5038" s="584"/>
      <c r="M5038" s="585"/>
      <c r="N5038" s="588">
        <f>L5038+J5038</f>
        <v>0</v>
      </c>
      <c r="O5038" s="589"/>
      <c r="P5038" s="542"/>
      <c r="Q5038" s="580"/>
      <c r="R5038" s="584"/>
      <c r="S5038" s="585"/>
      <c r="T5038" s="588">
        <f>R5038-P5038</f>
        <v>0</v>
      </c>
      <c r="U5038" s="589"/>
      <c r="V5038" s="310"/>
      <c r="W5038" s="310"/>
      <c r="X5038" s="578"/>
      <c r="Y5038" s="543"/>
      <c r="Z5038" s="542"/>
      <c r="AA5038" s="543"/>
      <c r="AB5038" s="542"/>
      <c r="AC5038" s="543"/>
      <c r="AD5038" s="542"/>
      <c r="AE5038" s="580"/>
      <c r="AF5038" s="584"/>
      <c r="AG5038" s="585"/>
      <c r="AH5038" s="595">
        <f>IF(AD5038=0,0,(AF5038/AD5038)*100)</f>
        <v>0</v>
      </c>
      <c r="AI5038" s="596"/>
      <c r="AJ5038" s="542"/>
      <c r="AK5038" s="580"/>
      <c r="AL5038" s="584"/>
      <c r="AM5038" s="585"/>
      <c r="AN5038" s="595">
        <f>IF(AJ5038=0,0,(AL5038/AJ5038)*100)</f>
        <v>0</v>
      </c>
      <c r="AO5038" s="596"/>
      <c r="AP5038" s="542"/>
      <c r="AQ5038" s="580"/>
      <c r="AR5038" s="584"/>
      <c r="AS5038" s="585"/>
      <c r="AT5038" s="595">
        <f>IF(AP5038=0,0,(AR5038/AP5038)*100)</f>
        <v>0</v>
      </c>
      <c r="AU5038" s="596"/>
      <c r="AV5038" s="599">
        <f>AD5038+AJ5038+AP5038</f>
        <v>0</v>
      </c>
      <c r="AW5038" s="600"/>
      <c r="AX5038" s="630">
        <f>AF5038+AL5038+AR5038</f>
        <v>0</v>
      </c>
      <c r="AY5038" s="631"/>
      <c r="AZ5038" s="595">
        <f>IF(AV5038=0,0,(AX5038/AV5038)*100)</f>
        <v>0</v>
      </c>
      <c r="BA5038" s="596"/>
      <c r="BB5038" s="542"/>
      <c r="BC5038" s="580"/>
      <c r="BD5038" s="584"/>
      <c r="BE5038" s="585"/>
      <c r="BF5038" s="595">
        <f>IF(BB5038=0,0,(BD5038/BB5038)*100)</f>
        <v>0</v>
      </c>
      <c r="BG5038" s="596"/>
      <c r="BH5038" s="599">
        <f>AV5038+BB5038</f>
        <v>0</v>
      </c>
      <c r="BI5038" s="600"/>
      <c r="BJ5038" s="630">
        <f>AX5038+BD5038</f>
        <v>0</v>
      </c>
      <c r="BK5038" s="631"/>
      <c r="BL5038" s="595">
        <f>IF(BH5038=0,0,(BJ5038/BH5038)*100)</f>
        <v>0</v>
      </c>
      <c r="BM5038" s="596"/>
      <c r="BN5038" s="656">
        <f>(AF5038*2)+(AL5038*2)+(AR5038*3)+BD5038</f>
        <v>0</v>
      </c>
      <c r="BO5038" s="657"/>
      <c r="BP5038" s="658"/>
      <c r="BQ5038" s="676">
        <f t="shared" ref="BQ5038" si="3512">IF(BS5038=0,0,50*BR5038/BS5038)</f>
        <v>0</v>
      </c>
      <c r="BR5038" s="662">
        <f>(BN5038*BU$11)+(N5038*BU$12)+(Z5038*BU$13)+(R5038*BU$14)+(X5038*BU$15)+(AB5038*BU$16)</f>
        <v>0</v>
      </c>
      <c r="BS5038" s="662">
        <f>((BB5038-BD5038)*BU$18)+((AV5038-AX5038)*BU$17)+(H5038*BU$19)+(P5038*BU$20)</f>
        <v>0</v>
      </c>
      <c r="BT5038" s="15"/>
      <c r="BU5038" s="15"/>
      <c r="BV5038" s="95"/>
    </row>
    <row r="5039" spans="1:74" ht="21.75" hidden="1" customHeight="1" x14ac:dyDescent="0.25">
      <c r="A5039" s="95"/>
      <c r="B5039" s="571"/>
      <c r="C5039" s="642" t="str">
        <f>IF(ROSTER!D$20="","",ROSTER!D$20)</f>
        <v/>
      </c>
      <c r="D5039" s="643"/>
      <c r="E5039" s="575"/>
      <c r="F5039" s="577"/>
      <c r="G5039" s="583"/>
      <c r="H5039" s="579"/>
      <c r="I5039" s="545"/>
      <c r="J5039" s="544"/>
      <c r="K5039" s="581"/>
      <c r="L5039" s="586"/>
      <c r="M5039" s="587"/>
      <c r="N5039" s="592"/>
      <c r="O5039" s="603"/>
      <c r="P5039" s="544"/>
      <c r="Q5039" s="581"/>
      <c r="R5039" s="586"/>
      <c r="S5039" s="587"/>
      <c r="T5039" s="592"/>
      <c r="U5039" s="603"/>
      <c r="V5039" s="311"/>
      <c r="W5039" s="311"/>
      <c r="X5039" s="579"/>
      <c r="Y5039" s="545"/>
      <c r="Z5039" s="544"/>
      <c r="AA5039" s="545"/>
      <c r="AB5039" s="544"/>
      <c r="AC5039" s="545"/>
      <c r="AD5039" s="544"/>
      <c r="AE5039" s="581"/>
      <c r="AF5039" s="586"/>
      <c r="AG5039" s="587"/>
      <c r="AH5039" s="626"/>
      <c r="AI5039" s="627"/>
      <c r="AJ5039" s="544"/>
      <c r="AK5039" s="581"/>
      <c r="AL5039" s="586"/>
      <c r="AM5039" s="587"/>
      <c r="AN5039" s="626"/>
      <c r="AO5039" s="627"/>
      <c r="AP5039" s="544"/>
      <c r="AQ5039" s="581"/>
      <c r="AR5039" s="586"/>
      <c r="AS5039" s="587"/>
      <c r="AT5039" s="626"/>
      <c r="AU5039" s="627"/>
      <c r="AV5039" s="628"/>
      <c r="AW5039" s="629"/>
      <c r="AX5039" s="632"/>
      <c r="AY5039" s="633"/>
      <c r="AZ5039" s="626"/>
      <c r="BA5039" s="627"/>
      <c r="BB5039" s="544"/>
      <c r="BC5039" s="581"/>
      <c r="BD5039" s="586"/>
      <c r="BE5039" s="587"/>
      <c r="BF5039" s="626"/>
      <c r="BG5039" s="627"/>
      <c r="BH5039" s="628"/>
      <c r="BI5039" s="629"/>
      <c r="BJ5039" s="632"/>
      <c r="BK5039" s="633"/>
      <c r="BL5039" s="626"/>
      <c r="BM5039" s="627"/>
      <c r="BN5039" s="678"/>
      <c r="BO5039" s="679"/>
      <c r="BP5039" s="680"/>
      <c r="BQ5039" s="677"/>
      <c r="BR5039" s="663"/>
      <c r="BS5039" s="663"/>
      <c r="BT5039" s="15"/>
      <c r="BU5039" s="15"/>
      <c r="BV5039" s="95"/>
    </row>
    <row r="5040" spans="1:74" ht="21.75" hidden="1" customHeight="1" x14ac:dyDescent="0.25">
      <c r="A5040" s="95"/>
      <c r="B5040" s="570" t="str">
        <f>IF(ROSTER!B$22="","",ROSTER!B$22)</f>
        <v/>
      </c>
      <c r="C5040" s="572" t="str">
        <f>IF(ROSTER!C$22="","",ROSTER!C$22)</f>
        <v/>
      </c>
      <c r="D5040" s="573"/>
      <c r="E5040" s="574"/>
      <c r="F5040" s="576">
        <f>IF(E5040="y",1,IF(E5040="S",1,0))</f>
        <v>0</v>
      </c>
      <c r="G5040" s="582">
        <f>IF(E5040="S",1,0)</f>
        <v>0</v>
      </c>
      <c r="H5040" s="578"/>
      <c r="I5040" s="543"/>
      <c r="J5040" s="542"/>
      <c r="K5040" s="580"/>
      <c r="L5040" s="584"/>
      <c r="M5040" s="585"/>
      <c r="N5040" s="588">
        <f>L5040+J5040</f>
        <v>0</v>
      </c>
      <c r="O5040" s="589"/>
      <c r="P5040" s="542"/>
      <c r="Q5040" s="580"/>
      <c r="R5040" s="584"/>
      <c r="S5040" s="585"/>
      <c r="T5040" s="588">
        <f>R5040-P5040</f>
        <v>0</v>
      </c>
      <c r="U5040" s="589"/>
      <c r="V5040" s="310"/>
      <c r="W5040" s="310"/>
      <c r="X5040" s="578"/>
      <c r="Y5040" s="543"/>
      <c r="Z5040" s="542"/>
      <c r="AA5040" s="543"/>
      <c r="AB5040" s="542"/>
      <c r="AC5040" s="543"/>
      <c r="AD5040" s="542"/>
      <c r="AE5040" s="580"/>
      <c r="AF5040" s="584"/>
      <c r="AG5040" s="585"/>
      <c r="AH5040" s="595">
        <f>IF(AD5040=0,0,(AF5040/AD5040)*100)</f>
        <v>0</v>
      </c>
      <c r="AI5040" s="596"/>
      <c r="AJ5040" s="542"/>
      <c r="AK5040" s="580"/>
      <c r="AL5040" s="584"/>
      <c r="AM5040" s="585"/>
      <c r="AN5040" s="595">
        <f>IF(AJ5040=0,0,(AL5040/AJ5040)*100)</f>
        <v>0</v>
      </c>
      <c r="AO5040" s="596"/>
      <c r="AP5040" s="542"/>
      <c r="AQ5040" s="580"/>
      <c r="AR5040" s="584"/>
      <c r="AS5040" s="585"/>
      <c r="AT5040" s="595">
        <f>IF(AP5040=0,0,(AR5040/AP5040)*100)</f>
        <v>0</v>
      </c>
      <c r="AU5040" s="596"/>
      <c r="AV5040" s="599">
        <f>AD5040+AJ5040+AP5040</f>
        <v>0</v>
      </c>
      <c r="AW5040" s="600"/>
      <c r="AX5040" s="630">
        <f>AF5040+AL5040+AR5040</f>
        <v>0</v>
      </c>
      <c r="AY5040" s="631"/>
      <c r="AZ5040" s="595">
        <f>IF(AV5040=0,0,(AX5040/AV5040)*100)</f>
        <v>0</v>
      </c>
      <c r="BA5040" s="596"/>
      <c r="BB5040" s="542"/>
      <c r="BC5040" s="580"/>
      <c r="BD5040" s="584"/>
      <c r="BE5040" s="585"/>
      <c r="BF5040" s="595">
        <f>IF(BB5040=0,0,(BD5040/BB5040)*100)</f>
        <v>0</v>
      </c>
      <c r="BG5040" s="596"/>
      <c r="BH5040" s="599">
        <f>AV5040+BB5040</f>
        <v>0</v>
      </c>
      <c r="BI5040" s="600"/>
      <c r="BJ5040" s="630">
        <f>AX5040+BD5040</f>
        <v>0</v>
      </c>
      <c r="BK5040" s="631"/>
      <c r="BL5040" s="595">
        <f>IF(BH5040=0,0,(BJ5040/BH5040)*100)</f>
        <v>0</v>
      </c>
      <c r="BM5040" s="596"/>
      <c r="BN5040" s="656">
        <f>(AF5040*2)+(AL5040*2)+(AR5040*3)+BD5040</f>
        <v>0</v>
      </c>
      <c r="BO5040" s="657"/>
      <c r="BP5040" s="658"/>
      <c r="BQ5040" s="676">
        <f t="shared" ref="BQ5040" si="3513">IF(BS5040=0,0,50*BR5040/BS5040)</f>
        <v>0</v>
      </c>
      <c r="BR5040" s="662">
        <f>(BN5040*BU$11)+(N5040*BU$12)+(Z5040*BU$13)+(R5040*BU$14)+(X5040*BU$15)+(AB5040*BU$16)</f>
        <v>0</v>
      </c>
      <c r="BS5040" s="662">
        <f>((BB5040-BD5040)*BU$18)+((AV5040-AX5040)*BU$17)+(H5040*BU$19)+(P5040*BU$20)</f>
        <v>0</v>
      </c>
      <c r="BT5040" s="15"/>
      <c r="BU5040" s="15"/>
      <c r="BV5040" s="95"/>
    </row>
    <row r="5041" spans="1:74" ht="21.75" hidden="1" customHeight="1" x14ac:dyDescent="0.25">
      <c r="A5041" s="95"/>
      <c r="B5041" s="571"/>
      <c r="C5041" s="642" t="str">
        <f>IF(ROSTER!D$22="","",ROSTER!D$22)</f>
        <v/>
      </c>
      <c r="D5041" s="643"/>
      <c r="E5041" s="575"/>
      <c r="F5041" s="577"/>
      <c r="G5041" s="583"/>
      <c r="H5041" s="579"/>
      <c r="I5041" s="545"/>
      <c r="J5041" s="544"/>
      <c r="K5041" s="581"/>
      <c r="L5041" s="586"/>
      <c r="M5041" s="587"/>
      <c r="N5041" s="592"/>
      <c r="O5041" s="603"/>
      <c r="P5041" s="544"/>
      <c r="Q5041" s="581"/>
      <c r="R5041" s="586"/>
      <c r="S5041" s="587"/>
      <c r="T5041" s="592"/>
      <c r="U5041" s="603"/>
      <c r="V5041" s="311"/>
      <c r="W5041" s="311"/>
      <c r="X5041" s="579"/>
      <c r="Y5041" s="545"/>
      <c r="Z5041" s="544"/>
      <c r="AA5041" s="545"/>
      <c r="AB5041" s="544"/>
      <c r="AC5041" s="545"/>
      <c r="AD5041" s="544"/>
      <c r="AE5041" s="581"/>
      <c r="AF5041" s="586"/>
      <c r="AG5041" s="587"/>
      <c r="AH5041" s="626"/>
      <c r="AI5041" s="627"/>
      <c r="AJ5041" s="544"/>
      <c r="AK5041" s="581"/>
      <c r="AL5041" s="586"/>
      <c r="AM5041" s="587"/>
      <c r="AN5041" s="626"/>
      <c r="AO5041" s="627"/>
      <c r="AP5041" s="544"/>
      <c r="AQ5041" s="581"/>
      <c r="AR5041" s="586"/>
      <c r="AS5041" s="587"/>
      <c r="AT5041" s="626"/>
      <c r="AU5041" s="627"/>
      <c r="AV5041" s="628"/>
      <c r="AW5041" s="629"/>
      <c r="AX5041" s="632"/>
      <c r="AY5041" s="633"/>
      <c r="AZ5041" s="626"/>
      <c r="BA5041" s="627"/>
      <c r="BB5041" s="544"/>
      <c r="BC5041" s="581"/>
      <c r="BD5041" s="586"/>
      <c r="BE5041" s="587"/>
      <c r="BF5041" s="626"/>
      <c r="BG5041" s="627"/>
      <c r="BH5041" s="628"/>
      <c r="BI5041" s="629"/>
      <c r="BJ5041" s="632"/>
      <c r="BK5041" s="633"/>
      <c r="BL5041" s="626"/>
      <c r="BM5041" s="627"/>
      <c r="BN5041" s="678"/>
      <c r="BO5041" s="679"/>
      <c r="BP5041" s="680"/>
      <c r="BQ5041" s="677"/>
      <c r="BR5041" s="663"/>
      <c r="BS5041" s="663"/>
      <c r="BT5041" s="15"/>
      <c r="BU5041" s="15"/>
      <c r="BV5041" s="95"/>
    </row>
    <row r="5042" spans="1:74" ht="21.75" hidden="1" customHeight="1" x14ac:dyDescent="0.25">
      <c r="A5042" s="95"/>
      <c r="B5042" s="570" t="str">
        <f>IF(ROSTER!B$24="","",ROSTER!B$24)</f>
        <v/>
      </c>
      <c r="C5042" s="572" t="str">
        <f>IF(ROSTER!C$24="","",ROSTER!C$24)</f>
        <v/>
      </c>
      <c r="D5042" s="573"/>
      <c r="E5042" s="574"/>
      <c r="F5042" s="576">
        <f>IF(E5042="y",1,IF(E5042="S",1,0))</f>
        <v>0</v>
      </c>
      <c r="G5042" s="582">
        <f>IF(E5042="S",1,0)</f>
        <v>0</v>
      </c>
      <c r="H5042" s="578"/>
      <c r="I5042" s="543"/>
      <c r="J5042" s="542"/>
      <c r="K5042" s="580"/>
      <c r="L5042" s="584"/>
      <c r="M5042" s="585"/>
      <c r="N5042" s="588">
        <f>L5042+J5042</f>
        <v>0</v>
      </c>
      <c r="O5042" s="589"/>
      <c r="P5042" s="542"/>
      <c r="Q5042" s="580"/>
      <c r="R5042" s="584"/>
      <c r="S5042" s="585"/>
      <c r="T5042" s="588">
        <f>R5042-P5042</f>
        <v>0</v>
      </c>
      <c r="U5042" s="589"/>
      <c r="V5042" s="310"/>
      <c r="W5042" s="310"/>
      <c r="X5042" s="578"/>
      <c r="Y5042" s="543"/>
      <c r="Z5042" s="542"/>
      <c r="AA5042" s="543"/>
      <c r="AB5042" s="542"/>
      <c r="AC5042" s="543"/>
      <c r="AD5042" s="542"/>
      <c r="AE5042" s="580"/>
      <c r="AF5042" s="584"/>
      <c r="AG5042" s="585"/>
      <c r="AH5042" s="595">
        <f>IF(AD5042=0,0,(AF5042/AD5042)*100)</f>
        <v>0</v>
      </c>
      <c r="AI5042" s="596"/>
      <c r="AJ5042" s="542"/>
      <c r="AK5042" s="580"/>
      <c r="AL5042" s="584"/>
      <c r="AM5042" s="585"/>
      <c r="AN5042" s="595">
        <f>IF(AJ5042=0,0,(AL5042/AJ5042)*100)</f>
        <v>0</v>
      </c>
      <c r="AO5042" s="596"/>
      <c r="AP5042" s="542"/>
      <c r="AQ5042" s="580"/>
      <c r="AR5042" s="584"/>
      <c r="AS5042" s="585"/>
      <c r="AT5042" s="595">
        <f>IF(AP5042=0,0,(AR5042/AP5042)*100)</f>
        <v>0</v>
      </c>
      <c r="AU5042" s="596"/>
      <c r="AV5042" s="599">
        <f>AD5042+AJ5042+AP5042</f>
        <v>0</v>
      </c>
      <c r="AW5042" s="600"/>
      <c r="AX5042" s="630">
        <f>AF5042+AL5042+AR5042</f>
        <v>0</v>
      </c>
      <c r="AY5042" s="631"/>
      <c r="AZ5042" s="595">
        <f>IF(AV5042=0,0,(AX5042/AV5042)*100)</f>
        <v>0</v>
      </c>
      <c r="BA5042" s="596"/>
      <c r="BB5042" s="542"/>
      <c r="BC5042" s="580"/>
      <c r="BD5042" s="584"/>
      <c r="BE5042" s="585"/>
      <c r="BF5042" s="595">
        <f>IF(BB5042=0,0,(BD5042/BB5042)*100)</f>
        <v>0</v>
      </c>
      <c r="BG5042" s="596"/>
      <c r="BH5042" s="599">
        <f>AV5042+BB5042</f>
        <v>0</v>
      </c>
      <c r="BI5042" s="600"/>
      <c r="BJ5042" s="630">
        <f>AX5042+BD5042</f>
        <v>0</v>
      </c>
      <c r="BK5042" s="631"/>
      <c r="BL5042" s="595">
        <f>IF(BH5042=0,0,(BJ5042/BH5042)*100)</f>
        <v>0</v>
      </c>
      <c r="BM5042" s="596"/>
      <c r="BN5042" s="656">
        <f>(AF5042*2)+(AL5042*2)+(AR5042*3)+BD5042</f>
        <v>0</v>
      </c>
      <c r="BO5042" s="657"/>
      <c r="BP5042" s="658"/>
      <c r="BQ5042" s="676">
        <f t="shared" ref="BQ5042" si="3514">IF(BS5042=0,0,50*BR5042/BS5042)</f>
        <v>0</v>
      </c>
      <c r="BR5042" s="662">
        <f>(BN5042*BU$11)+(N5042*BU$12)+(Z5042*BU$13)+(R5042*BU$14)+(X5042*BU$15)+(AB5042*BU$16)</f>
        <v>0</v>
      </c>
      <c r="BS5042" s="662">
        <f>((BB5042-BD5042)*BU$18)+((AV5042-AX5042)*BU$17)+(H5042*BU$19)+(P5042*BU$20)</f>
        <v>0</v>
      </c>
      <c r="BT5042" s="15"/>
      <c r="BU5042" s="15"/>
      <c r="BV5042" s="95"/>
    </row>
    <row r="5043" spans="1:74" ht="21.75" hidden="1" customHeight="1" x14ac:dyDescent="0.25">
      <c r="A5043" s="95"/>
      <c r="B5043" s="571"/>
      <c r="C5043" s="642" t="str">
        <f>IF(ROSTER!D$24="","",ROSTER!D$24)</f>
        <v/>
      </c>
      <c r="D5043" s="643"/>
      <c r="E5043" s="575"/>
      <c r="F5043" s="577"/>
      <c r="G5043" s="583"/>
      <c r="H5043" s="579"/>
      <c r="I5043" s="545"/>
      <c r="J5043" s="544"/>
      <c r="K5043" s="581"/>
      <c r="L5043" s="586"/>
      <c r="M5043" s="587"/>
      <c r="N5043" s="592"/>
      <c r="O5043" s="603"/>
      <c r="P5043" s="544"/>
      <c r="Q5043" s="581"/>
      <c r="R5043" s="586"/>
      <c r="S5043" s="587"/>
      <c r="T5043" s="592"/>
      <c r="U5043" s="603"/>
      <c r="V5043" s="311"/>
      <c r="W5043" s="311"/>
      <c r="X5043" s="579"/>
      <c r="Y5043" s="545"/>
      <c r="Z5043" s="544"/>
      <c r="AA5043" s="545"/>
      <c r="AB5043" s="544"/>
      <c r="AC5043" s="545"/>
      <c r="AD5043" s="544"/>
      <c r="AE5043" s="581"/>
      <c r="AF5043" s="586"/>
      <c r="AG5043" s="587"/>
      <c r="AH5043" s="626"/>
      <c r="AI5043" s="627"/>
      <c r="AJ5043" s="544"/>
      <c r="AK5043" s="581"/>
      <c r="AL5043" s="586"/>
      <c r="AM5043" s="587"/>
      <c r="AN5043" s="626"/>
      <c r="AO5043" s="627"/>
      <c r="AP5043" s="544"/>
      <c r="AQ5043" s="581"/>
      <c r="AR5043" s="586"/>
      <c r="AS5043" s="587"/>
      <c r="AT5043" s="626"/>
      <c r="AU5043" s="627"/>
      <c r="AV5043" s="628"/>
      <c r="AW5043" s="629"/>
      <c r="AX5043" s="632"/>
      <c r="AY5043" s="633"/>
      <c r="AZ5043" s="626"/>
      <c r="BA5043" s="627"/>
      <c r="BB5043" s="544"/>
      <c r="BC5043" s="581"/>
      <c r="BD5043" s="586"/>
      <c r="BE5043" s="587"/>
      <c r="BF5043" s="626"/>
      <c r="BG5043" s="627"/>
      <c r="BH5043" s="628"/>
      <c r="BI5043" s="629"/>
      <c r="BJ5043" s="632"/>
      <c r="BK5043" s="633"/>
      <c r="BL5043" s="626"/>
      <c r="BM5043" s="627"/>
      <c r="BN5043" s="678"/>
      <c r="BO5043" s="679"/>
      <c r="BP5043" s="680"/>
      <c r="BQ5043" s="677"/>
      <c r="BR5043" s="663"/>
      <c r="BS5043" s="663"/>
      <c r="BT5043" s="15"/>
      <c r="BU5043" s="15"/>
      <c r="BV5043" s="95"/>
    </row>
    <row r="5044" spans="1:74" ht="21.75" hidden="1" customHeight="1" x14ac:dyDescent="0.25">
      <c r="A5044" s="95"/>
      <c r="B5044" s="570" t="str">
        <f>IF(ROSTER!B$26="","",ROSTER!B$26)</f>
        <v/>
      </c>
      <c r="C5044" s="572" t="str">
        <f>IF(ROSTER!C$26="","",ROSTER!C$26)</f>
        <v/>
      </c>
      <c r="D5044" s="573"/>
      <c r="E5044" s="574"/>
      <c r="F5044" s="576">
        <f>IF(E5044="y",1,IF(E5044="S",1,0))</f>
        <v>0</v>
      </c>
      <c r="G5044" s="582">
        <f>IF(E5044="S",1,0)</f>
        <v>0</v>
      </c>
      <c r="H5044" s="578"/>
      <c r="I5044" s="543"/>
      <c r="J5044" s="542"/>
      <c r="K5044" s="580"/>
      <c r="L5044" s="584"/>
      <c r="M5044" s="585"/>
      <c r="N5044" s="588">
        <f>L5044+J5044</f>
        <v>0</v>
      </c>
      <c r="O5044" s="589"/>
      <c r="P5044" s="542"/>
      <c r="Q5044" s="580"/>
      <c r="R5044" s="584"/>
      <c r="S5044" s="585"/>
      <c r="T5044" s="588">
        <f>R5044-P5044</f>
        <v>0</v>
      </c>
      <c r="U5044" s="589"/>
      <c r="V5044" s="310"/>
      <c r="W5044" s="310"/>
      <c r="X5044" s="578"/>
      <c r="Y5044" s="543"/>
      <c r="Z5044" s="542"/>
      <c r="AA5044" s="543"/>
      <c r="AB5044" s="542"/>
      <c r="AC5044" s="543"/>
      <c r="AD5044" s="542"/>
      <c r="AE5044" s="580"/>
      <c r="AF5044" s="584"/>
      <c r="AG5044" s="585"/>
      <c r="AH5044" s="595">
        <f>IF(AD5044=0,0,(AF5044/AD5044)*100)</f>
        <v>0</v>
      </c>
      <c r="AI5044" s="596"/>
      <c r="AJ5044" s="542"/>
      <c r="AK5044" s="580"/>
      <c r="AL5044" s="584"/>
      <c r="AM5044" s="585"/>
      <c r="AN5044" s="595">
        <f>IF(AJ5044=0,0,(AL5044/AJ5044)*100)</f>
        <v>0</v>
      </c>
      <c r="AO5044" s="596"/>
      <c r="AP5044" s="542"/>
      <c r="AQ5044" s="580"/>
      <c r="AR5044" s="584"/>
      <c r="AS5044" s="585"/>
      <c r="AT5044" s="595">
        <f>IF(AP5044=0,0,(AR5044/AP5044)*100)</f>
        <v>0</v>
      </c>
      <c r="AU5044" s="596"/>
      <c r="AV5044" s="599">
        <f>AD5044+AJ5044+AP5044</f>
        <v>0</v>
      </c>
      <c r="AW5044" s="600"/>
      <c r="AX5044" s="630">
        <f>AF5044+AL5044+AR5044</f>
        <v>0</v>
      </c>
      <c r="AY5044" s="631"/>
      <c r="AZ5044" s="595">
        <f>IF(AV5044=0,0,(AX5044/AV5044)*100)</f>
        <v>0</v>
      </c>
      <c r="BA5044" s="596"/>
      <c r="BB5044" s="542"/>
      <c r="BC5044" s="580"/>
      <c r="BD5044" s="584"/>
      <c r="BE5044" s="585"/>
      <c r="BF5044" s="595">
        <f>IF(BB5044=0,0,(BD5044/BB5044)*100)</f>
        <v>0</v>
      </c>
      <c r="BG5044" s="596"/>
      <c r="BH5044" s="599">
        <f>AV5044+BB5044</f>
        <v>0</v>
      </c>
      <c r="BI5044" s="600"/>
      <c r="BJ5044" s="630">
        <f>AX5044+BD5044</f>
        <v>0</v>
      </c>
      <c r="BK5044" s="631"/>
      <c r="BL5044" s="595">
        <f>IF(BH5044=0,0,(BJ5044/BH5044)*100)</f>
        <v>0</v>
      </c>
      <c r="BM5044" s="596"/>
      <c r="BN5044" s="656">
        <f>(AF5044*2)+(AL5044*2)+(AR5044*3)+BD5044</f>
        <v>0</v>
      </c>
      <c r="BO5044" s="657"/>
      <c r="BP5044" s="658"/>
      <c r="BQ5044" s="676">
        <f t="shared" ref="BQ5044" si="3515">IF(BS5044=0,0,50*BR5044/BS5044)</f>
        <v>0</v>
      </c>
      <c r="BR5044" s="662">
        <f>(BN5044*BU$11)+(N5044*BU$12)+(Z5044*BU$13)+(R5044*BU$14)+(X5044*BU$15)+(AB5044*BU$16)</f>
        <v>0</v>
      </c>
      <c r="BS5044" s="662">
        <f>((BB5044-BD5044)*BU$18)+((AV5044-AX5044)*BU$17)+(H5044*BU$19)+(P5044*BU$20)</f>
        <v>0</v>
      </c>
      <c r="BT5044" s="15"/>
      <c r="BU5044" s="15"/>
      <c r="BV5044" s="95"/>
    </row>
    <row r="5045" spans="1:74" ht="21.75" hidden="1" customHeight="1" x14ac:dyDescent="0.25">
      <c r="A5045" s="95"/>
      <c r="B5045" s="571"/>
      <c r="C5045" s="642" t="str">
        <f>IF(ROSTER!D$26="","",ROSTER!D$26)</f>
        <v/>
      </c>
      <c r="D5045" s="643"/>
      <c r="E5045" s="575"/>
      <c r="F5045" s="577"/>
      <c r="G5045" s="583"/>
      <c r="H5045" s="579"/>
      <c r="I5045" s="545"/>
      <c r="J5045" s="544"/>
      <c r="K5045" s="581"/>
      <c r="L5045" s="586"/>
      <c r="M5045" s="587"/>
      <c r="N5045" s="592"/>
      <c r="O5045" s="603"/>
      <c r="P5045" s="544"/>
      <c r="Q5045" s="581"/>
      <c r="R5045" s="586"/>
      <c r="S5045" s="587"/>
      <c r="T5045" s="592"/>
      <c r="U5045" s="603"/>
      <c r="V5045" s="311"/>
      <c r="W5045" s="311"/>
      <c r="X5045" s="579"/>
      <c r="Y5045" s="545"/>
      <c r="Z5045" s="544"/>
      <c r="AA5045" s="545"/>
      <c r="AB5045" s="544"/>
      <c r="AC5045" s="545"/>
      <c r="AD5045" s="544"/>
      <c r="AE5045" s="581"/>
      <c r="AF5045" s="586"/>
      <c r="AG5045" s="587"/>
      <c r="AH5045" s="626"/>
      <c r="AI5045" s="627"/>
      <c r="AJ5045" s="544"/>
      <c r="AK5045" s="581"/>
      <c r="AL5045" s="586"/>
      <c r="AM5045" s="587"/>
      <c r="AN5045" s="626"/>
      <c r="AO5045" s="627"/>
      <c r="AP5045" s="544"/>
      <c r="AQ5045" s="581"/>
      <c r="AR5045" s="586"/>
      <c r="AS5045" s="587"/>
      <c r="AT5045" s="626"/>
      <c r="AU5045" s="627"/>
      <c r="AV5045" s="628"/>
      <c r="AW5045" s="629"/>
      <c r="AX5045" s="632"/>
      <c r="AY5045" s="633"/>
      <c r="AZ5045" s="626"/>
      <c r="BA5045" s="627"/>
      <c r="BB5045" s="544"/>
      <c r="BC5045" s="581"/>
      <c r="BD5045" s="586"/>
      <c r="BE5045" s="587"/>
      <c r="BF5045" s="626"/>
      <c r="BG5045" s="627"/>
      <c r="BH5045" s="628"/>
      <c r="BI5045" s="629"/>
      <c r="BJ5045" s="632"/>
      <c r="BK5045" s="633"/>
      <c r="BL5045" s="626"/>
      <c r="BM5045" s="627"/>
      <c r="BN5045" s="678"/>
      <c r="BO5045" s="679"/>
      <c r="BP5045" s="680"/>
      <c r="BQ5045" s="677"/>
      <c r="BR5045" s="663"/>
      <c r="BS5045" s="663"/>
      <c r="BT5045" s="15"/>
      <c r="BU5045" s="15"/>
      <c r="BV5045" s="95"/>
    </row>
    <row r="5046" spans="1:74" ht="21.75" hidden="1" customHeight="1" x14ac:dyDescent="0.25">
      <c r="A5046" s="95"/>
      <c r="B5046" s="570" t="str">
        <f>IF(ROSTER!B$28="","",ROSTER!B$28)</f>
        <v/>
      </c>
      <c r="C5046" s="572" t="str">
        <f>IF(ROSTER!C$28="","",ROSTER!C$28)</f>
        <v/>
      </c>
      <c r="D5046" s="573"/>
      <c r="E5046" s="574"/>
      <c r="F5046" s="576">
        <f>IF(E5046="y",1,IF(E5046="S",1,0))</f>
        <v>0</v>
      </c>
      <c r="G5046" s="582">
        <f>IF(E5046="S",1,0)</f>
        <v>0</v>
      </c>
      <c r="H5046" s="578"/>
      <c r="I5046" s="543"/>
      <c r="J5046" s="542"/>
      <c r="K5046" s="580"/>
      <c r="L5046" s="584"/>
      <c r="M5046" s="585"/>
      <c r="N5046" s="588">
        <f>L5046+J5046</f>
        <v>0</v>
      </c>
      <c r="O5046" s="589"/>
      <c r="P5046" s="542"/>
      <c r="Q5046" s="580"/>
      <c r="R5046" s="584"/>
      <c r="S5046" s="585"/>
      <c r="T5046" s="588">
        <f>R5046-P5046</f>
        <v>0</v>
      </c>
      <c r="U5046" s="589"/>
      <c r="V5046" s="310"/>
      <c r="W5046" s="310"/>
      <c r="X5046" s="578"/>
      <c r="Y5046" s="543"/>
      <c r="Z5046" s="542"/>
      <c r="AA5046" s="543"/>
      <c r="AB5046" s="542"/>
      <c r="AC5046" s="543"/>
      <c r="AD5046" s="542"/>
      <c r="AE5046" s="580"/>
      <c r="AF5046" s="584"/>
      <c r="AG5046" s="585"/>
      <c r="AH5046" s="595">
        <f>IF(AD5046=0,0,(AF5046/AD5046)*100)</f>
        <v>0</v>
      </c>
      <c r="AI5046" s="596"/>
      <c r="AJ5046" s="542"/>
      <c r="AK5046" s="580"/>
      <c r="AL5046" s="584"/>
      <c r="AM5046" s="585"/>
      <c r="AN5046" s="595">
        <f>IF(AJ5046=0,0,(AL5046/AJ5046)*100)</f>
        <v>0</v>
      </c>
      <c r="AO5046" s="596"/>
      <c r="AP5046" s="542"/>
      <c r="AQ5046" s="580"/>
      <c r="AR5046" s="584"/>
      <c r="AS5046" s="585"/>
      <c r="AT5046" s="595">
        <f>IF(AP5046=0,0,(AR5046/AP5046)*100)</f>
        <v>0</v>
      </c>
      <c r="AU5046" s="596"/>
      <c r="AV5046" s="599">
        <f>AD5046+AJ5046+AP5046</f>
        <v>0</v>
      </c>
      <c r="AW5046" s="600"/>
      <c r="AX5046" s="630">
        <f>AF5046+AL5046+AR5046</f>
        <v>0</v>
      </c>
      <c r="AY5046" s="631"/>
      <c r="AZ5046" s="595">
        <f>IF(AV5046=0,0,(AX5046/AV5046)*100)</f>
        <v>0</v>
      </c>
      <c r="BA5046" s="596"/>
      <c r="BB5046" s="542"/>
      <c r="BC5046" s="580"/>
      <c r="BD5046" s="584"/>
      <c r="BE5046" s="585"/>
      <c r="BF5046" s="595">
        <f>IF(BB5046=0,0,(BD5046/BB5046)*100)</f>
        <v>0</v>
      </c>
      <c r="BG5046" s="596"/>
      <c r="BH5046" s="599">
        <f>AV5046+BB5046</f>
        <v>0</v>
      </c>
      <c r="BI5046" s="600"/>
      <c r="BJ5046" s="630">
        <f>AX5046+BD5046</f>
        <v>0</v>
      </c>
      <c r="BK5046" s="631"/>
      <c r="BL5046" s="595">
        <f>IF(BH5046=0,0,(BJ5046/BH5046)*100)</f>
        <v>0</v>
      </c>
      <c r="BM5046" s="596"/>
      <c r="BN5046" s="656">
        <f>(AF5046*2)+(AL5046*2)+(AR5046*3)+BD5046</f>
        <v>0</v>
      </c>
      <c r="BO5046" s="657"/>
      <c r="BP5046" s="658"/>
      <c r="BQ5046" s="676">
        <f t="shared" ref="BQ5046" si="3516">IF(BS5046=0,0,50*BR5046/BS5046)</f>
        <v>0</v>
      </c>
      <c r="BR5046" s="662">
        <f>(BN5046*BU$11)+(N5046*BU$12)+(Z5046*BU$13)+(R5046*BU$14)+(X5046*BU$15)+(AB5046*BU$16)</f>
        <v>0</v>
      </c>
      <c r="BS5046" s="662">
        <f>((BB5046-BD5046)*BU$18)+((AV5046-AX5046)*BU$17)+(H5046*BU$19)+(P5046*BU$20)</f>
        <v>0</v>
      </c>
      <c r="BT5046" s="15"/>
      <c r="BU5046" s="15"/>
      <c r="BV5046" s="95"/>
    </row>
    <row r="5047" spans="1:74" ht="21.75" hidden="1" customHeight="1" x14ac:dyDescent="0.25">
      <c r="A5047" s="95"/>
      <c r="B5047" s="571"/>
      <c r="C5047" s="642" t="str">
        <f>IF(ROSTER!D$28="","",ROSTER!D$28)</f>
        <v/>
      </c>
      <c r="D5047" s="643"/>
      <c r="E5047" s="575"/>
      <c r="F5047" s="577"/>
      <c r="G5047" s="583"/>
      <c r="H5047" s="579"/>
      <c r="I5047" s="545"/>
      <c r="J5047" s="544"/>
      <c r="K5047" s="581"/>
      <c r="L5047" s="586"/>
      <c r="M5047" s="587"/>
      <c r="N5047" s="592"/>
      <c r="O5047" s="603"/>
      <c r="P5047" s="544"/>
      <c r="Q5047" s="581"/>
      <c r="R5047" s="586"/>
      <c r="S5047" s="587"/>
      <c r="T5047" s="592"/>
      <c r="U5047" s="603"/>
      <c r="V5047" s="311"/>
      <c r="W5047" s="311"/>
      <c r="X5047" s="579"/>
      <c r="Y5047" s="545"/>
      <c r="Z5047" s="544"/>
      <c r="AA5047" s="545"/>
      <c r="AB5047" s="544"/>
      <c r="AC5047" s="545"/>
      <c r="AD5047" s="544"/>
      <c r="AE5047" s="581"/>
      <c r="AF5047" s="586"/>
      <c r="AG5047" s="587"/>
      <c r="AH5047" s="626"/>
      <c r="AI5047" s="627"/>
      <c r="AJ5047" s="544"/>
      <c r="AK5047" s="581"/>
      <c r="AL5047" s="586"/>
      <c r="AM5047" s="587"/>
      <c r="AN5047" s="626"/>
      <c r="AO5047" s="627"/>
      <c r="AP5047" s="544"/>
      <c r="AQ5047" s="581"/>
      <c r="AR5047" s="586"/>
      <c r="AS5047" s="587"/>
      <c r="AT5047" s="626"/>
      <c r="AU5047" s="627"/>
      <c r="AV5047" s="628"/>
      <c r="AW5047" s="629"/>
      <c r="AX5047" s="632"/>
      <c r="AY5047" s="633"/>
      <c r="AZ5047" s="626"/>
      <c r="BA5047" s="627"/>
      <c r="BB5047" s="544"/>
      <c r="BC5047" s="581"/>
      <c r="BD5047" s="586"/>
      <c r="BE5047" s="587"/>
      <c r="BF5047" s="626"/>
      <c r="BG5047" s="627"/>
      <c r="BH5047" s="628"/>
      <c r="BI5047" s="629"/>
      <c r="BJ5047" s="632"/>
      <c r="BK5047" s="633"/>
      <c r="BL5047" s="626"/>
      <c r="BM5047" s="627"/>
      <c r="BN5047" s="678"/>
      <c r="BO5047" s="679"/>
      <c r="BP5047" s="680"/>
      <c r="BQ5047" s="677"/>
      <c r="BR5047" s="663"/>
      <c r="BS5047" s="663"/>
      <c r="BT5047" s="15"/>
      <c r="BU5047" s="15"/>
      <c r="BV5047" s="95"/>
    </row>
    <row r="5048" spans="1:74" ht="21.75" hidden="1" customHeight="1" x14ac:dyDescent="0.25">
      <c r="A5048" s="95"/>
      <c r="B5048" s="570" t="str">
        <f>IF(ROSTER!B$30="","",ROSTER!B$30)</f>
        <v/>
      </c>
      <c r="C5048" s="572" t="str">
        <f>IF(ROSTER!C$30="","",ROSTER!C$30)</f>
        <v/>
      </c>
      <c r="D5048" s="573"/>
      <c r="E5048" s="574"/>
      <c r="F5048" s="576">
        <f>IF(E5048="y",1,IF(E5048="S",1,0))</f>
        <v>0</v>
      </c>
      <c r="G5048" s="582">
        <f>IF(E5048="S",1,0)</f>
        <v>0</v>
      </c>
      <c r="H5048" s="578"/>
      <c r="I5048" s="543"/>
      <c r="J5048" s="542"/>
      <c r="K5048" s="580"/>
      <c r="L5048" s="584"/>
      <c r="M5048" s="585"/>
      <c r="N5048" s="588">
        <f>L5048+J5048</f>
        <v>0</v>
      </c>
      <c r="O5048" s="589"/>
      <c r="P5048" s="542"/>
      <c r="Q5048" s="580"/>
      <c r="R5048" s="584"/>
      <c r="S5048" s="585"/>
      <c r="T5048" s="588">
        <f>R5048-P5048</f>
        <v>0</v>
      </c>
      <c r="U5048" s="589"/>
      <c r="V5048" s="310"/>
      <c r="W5048" s="310"/>
      <c r="X5048" s="578"/>
      <c r="Y5048" s="543"/>
      <c r="Z5048" s="542"/>
      <c r="AA5048" s="543"/>
      <c r="AB5048" s="542"/>
      <c r="AC5048" s="543"/>
      <c r="AD5048" s="542"/>
      <c r="AE5048" s="580"/>
      <c r="AF5048" s="584"/>
      <c r="AG5048" s="585"/>
      <c r="AH5048" s="595">
        <f>IF(AD5048=0,0,(AF5048/AD5048)*100)</f>
        <v>0</v>
      </c>
      <c r="AI5048" s="596"/>
      <c r="AJ5048" s="542"/>
      <c r="AK5048" s="580"/>
      <c r="AL5048" s="584"/>
      <c r="AM5048" s="585"/>
      <c r="AN5048" s="595">
        <f>IF(AJ5048=0,0,(AL5048/AJ5048)*100)</f>
        <v>0</v>
      </c>
      <c r="AO5048" s="596"/>
      <c r="AP5048" s="542"/>
      <c r="AQ5048" s="580"/>
      <c r="AR5048" s="584"/>
      <c r="AS5048" s="585"/>
      <c r="AT5048" s="595">
        <f>IF(AP5048=0,0,(AR5048/AP5048)*100)</f>
        <v>0</v>
      </c>
      <c r="AU5048" s="596"/>
      <c r="AV5048" s="599">
        <f>AD5048+AJ5048+AP5048</f>
        <v>0</v>
      </c>
      <c r="AW5048" s="600"/>
      <c r="AX5048" s="630">
        <f>AF5048+AL5048+AR5048</f>
        <v>0</v>
      </c>
      <c r="AY5048" s="631"/>
      <c r="AZ5048" s="595">
        <f>IF(AV5048=0,0,(AX5048/AV5048)*100)</f>
        <v>0</v>
      </c>
      <c r="BA5048" s="596"/>
      <c r="BB5048" s="542"/>
      <c r="BC5048" s="580"/>
      <c r="BD5048" s="584"/>
      <c r="BE5048" s="585"/>
      <c r="BF5048" s="595">
        <f>IF(BB5048=0,0,(BD5048/BB5048)*100)</f>
        <v>0</v>
      </c>
      <c r="BG5048" s="596"/>
      <c r="BH5048" s="599">
        <f>AV5048+BB5048</f>
        <v>0</v>
      </c>
      <c r="BI5048" s="600"/>
      <c r="BJ5048" s="630">
        <f>AX5048+BD5048</f>
        <v>0</v>
      </c>
      <c r="BK5048" s="631"/>
      <c r="BL5048" s="595">
        <f>IF(BH5048=0,0,(BJ5048/BH5048)*100)</f>
        <v>0</v>
      </c>
      <c r="BM5048" s="596"/>
      <c r="BN5048" s="656">
        <f>(AF5048*2)+(AL5048*2)+(AR5048*3)+BD5048</f>
        <v>0</v>
      </c>
      <c r="BO5048" s="657"/>
      <c r="BP5048" s="658"/>
      <c r="BQ5048" s="676">
        <f t="shared" ref="BQ5048" si="3517">IF(BS5048=0,0,50*BR5048/BS5048)</f>
        <v>0</v>
      </c>
      <c r="BR5048" s="662">
        <f>(BN5048*BU$11)+(N5048*BU$12)+(Z5048*BU$13)+(R5048*BU$14)+(X5048*BU$15)+(AB5048*BU$16)</f>
        <v>0</v>
      </c>
      <c r="BS5048" s="662">
        <f>((BB5048-BD5048)*BU$18)+((AV5048-AX5048)*BU$17)+(H5048*BU$19)+(P5048*BU$20)</f>
        <v>0</v>
      </c>
      <c r="BT5048" s="15"/>
      <c r="BU5048" s="15"/>
      <c r="BV5048" s="95"/>
    </row>
    <row r="5049" spans="1:74" ht="21.75" hidden="1" customHeight="1" x14ac:dyDescent="0.25">
      <c r="A5049" s="95"/>
      <c r="B5049" s="571"/>
      <c r="C5049" s="642" t="str">
        <f>IF(ROSTER!D$30="","",ROSTER!D$30)</f>
        <v/>
      </c>
      <c r="D5049" s="643"/>
      <c r="E5049" s="575"/>
      <c r="F5049" s="577"/>
      <c r="G5049" s="583"/>
      <c r="H5049" s="579"/>
      <c r="I5049" s="545"/>
      <c r="J5049" s="544"/>
      <c r="K5049" s="581"/>
      <c r="L5049" s="586"/>
      <c r="M5049" s="587"/>
      <c r="N5049" s="592"/>
      <c r="O5049" s="603"/>
      <c r="P5049" s="544"/>
      <c r="Q5049" s="581"/>
      <c r="R5049" s="586"/>
      <c r="S5049" s="587"/>
      <c r="T5049" s="592"/>
      <c r="U5049" s="603"/>
      <c r="V5049" s="311"/>
      <c r="W5049" s="311"/>
      <c r="X5049" s="579"/>
      <c r="Y5049" s="545"/>
      <c r="Z5049" s="544"/>
      <c r="AA5049" s="545"/>
      <c r="AB5049" s="544"/>
      <c r="AC5049" s="545"/>
      <c r="AD5049" s="544"/>
      <c r="AE5049" s="581"/>
      <c r="AF5049" s="586"/>
      <c r="AG5049" s="587"/>
      <c r="AH5049" s="626"/>
      <c r="AI5049" s="627"/>
      <c r="AJ5049" s="544"/>
      <c r="AK5049" s="581"/>
      <c r="AL5049" s="586"/>
      <c r="AM5049" s="587"/>
      <c r="AN5049" s="626"/>
      <c r="AO5049" s="627"/>
      <c r="AP5049" s="544"/>
      <c r="AQ5049" s="581"/>
      <c r="AR5049" s="586"/>
      <c r="AS5049" s="587"/>
      <c r="AT5049" s="626"/>
      <c r="AU5049" s="627"/>
      <c r="AV5049" s="628"/>
      <c r="AW5049" s="629"/>
      <c r="AX5049" s="632"/>
      <c r="AY5049" s="633"/>
      <c r="AZ5049" s="626"/>
      <c r="BA5049" s="627"/>
      <c r="BB5049" s="544"/>
      <c r="BC5049" s="581"/>
      <c r="BD5049" s="586"/>
      <c r="BE5049" s="587"/>
      <c r="BF5049" s="626"/>
      <c r="BG5049" s="627"/>
      <c r="BH5049" s="628"/>
      <c r="BI5049" s="629"/>
      <c r="BJ5049" s="632"/>
      <c r="BK5049" s="633"/>
      <c r="BL5049" s="626"/>
      <c r="BM5049" s="627"/>
      <c r="BN5049" s="678"/>
      <c r="BO5049" s="679"/>
      <c r="BP5049" s="680"/>
      <c r="BQ5049" s="677"/>
      <c r="BR5049" s="663"/>
      <c r="BS5049" s="663"/>
      <c r="BT5049" s="15"/>
      <c r="BU5049" s="15"/>
      <c r="BV5049" s="95"/>
    </row>
    <row r="5050" spans="1:74" ht="21.75" hidden="1" customHeight="1" x14ac:dyDescent="0.25">
      <c r="A5050" s="95"/>
      <c r="B5050" s="570" t="str">
        <f>IF(ROSTER!B$32="","",ROSTER!B$32)</f>
        <v/>
      </c>
      <c r="C5050" s="572" t="str">
        <f>IF(ROSTER!C$32="","",ROSTER!C$32)</f>
        <v/>
      </c>
      <c r="D5050" s="573"/>
      <c r="E5050" s="574"/>
      <c r="F5050" s="576">
        <f>IF(E5050="y",1,IF(E5050="S",1,0))</f>
        <v>0</v>
      </c>
      <c r="G5050" s="582">
        <f>IF(E5050="S",1,0)</f>
        <v>0</v>
      </c>
      <c r="H5050" s="578"/>
      <c r="I5050" s="543"/>
      <c r="J5050" s="542"/>
      <c r="K5050" s="580"/>
      <c r="L5050" s="584"/>
      <c r="M5050" s="585"/>
      <c r="N5050" s="588">
        <f>L5050+J5050</f>
        <v>0</v>
      </c>
      <c r="O5050" s="589"/>
      <c r="P5050" s="542"/>
      <c r="Q5050" s="580"/>
      <c r="R5050" s="584"/>
      <c r="S5050" s="585"/>
      <c r="T5050" s="588">
        <f>R5050-P5050</f>
        <v>0</v>
      </c>
      <c r="U5050" s="589"/>
      <c r="V5050" s="310"/>
      <c r="W5050" s="310"/>
      <c r="X5050" s="578"/>
      <c r="Y5050" s="543"/>
      <c r="Z5050" s="542"/>
      <c r="AA5050" s="543"/>
      <c r="AB5050" s="542"/>
      <c r="AC5050" s="543"/>
      <c r="AD5050" s="542"/>
      <c r="AE5050" s="580"/>
      <c r="AF5050" s="584"/>
      <c r="AG5050" s="585"/>
      <c r="AH5050" s="595">
        <f>IF(AD5050=0,0,(AF5050/AD5050)*100)</f>
        <v>0</v>
      </c>
      <c r="AI5050" s="596"/>
      <c r="AJ5050" s="542"/>
      <c r="AK5050" s="580"/>
      <c r="AL5050" s="584"/>
      <c r="AM5050" s="585"/>
      <c r="AN5050" s="595">
        <f>IF(AJ5050=0,0,(AL5050/AJ5050)*100)</f>
        <v>0</v>
      </c>
      <c r="AO5050" s="596"/>
      <c r="AP5050" s="542"/>
      <c r="AQ5050" s="580"/>
      <c r="AR5050" s="584"/>
      <c r="AS5050" s="585"/>
      <c r="AT5050" s="595">
        <f>IF(AP5050=0,0,(AR5050/AP5050)*100)</f>
        <v>0</v>
      </c>
      <c r="AU5050" s="596"/>
      <c r="AV5050" s="599">
        <f>AD5050+AJ5050+AP5050</f>
        <v>0</v>
      </c>
      <c r="AW5050" s="600"/>
      <c r="AX5050" s="630">
        <f>AF5050+AL5050+AR5050</f>
        <v>0</v>
      </c>
      <c r="AY5050" s="631"/>
      <c r="AZ5050" s="595">
        <f>IF(AV5050=0,0,(AX5050/AV5050)*100)</f>
        <v>0</v>
      </c>
      <c r="BA5050" s="596"/>
      <c r="BB5050" s="542"/>
      <c r="BC5050" s="580"/>
      <c r="BD5050" s="584"/>
      <c r="BE5050" s="585"/>
      <c r="BF5050" s="595">
        <f>IF(BB5050=0,0,(BD5050/BB5050)*100)</f>
        <v>0</v>
      </c>
      <c r="BG5050" s="596"/>
      <c r="BH5050" s="599">
        <f>AV5050+BB5050</f>
        <v>0</v>
      </c>
      <c r="BI5050" s="600"/>
      <c r="BJ5050" s="630">
        <f>AX5050+BD5050</f>
        <v>0</v>
      </c>
      <c r="BK5050" s="631"/>
      <c r="BL5050" s="595">
        <f>IF(BH5050=0,0,(BJ5050/BH5050)*100)</f>
        <v>0</v>
      </c>
      <c r="BM5050" s="596"/>
      <c r="BN5050" s="656">
        <f>(AF5050*2)+(AL5050*2)+(AR5050*3)+BD5050</f>
        <v>0</v>
      </c>
      <c r="BO5050" s="657"/>
      <c r="BP5050" s="658"/>
      <c r="BQ5050" s="676">
        <f t="shared" ref="BQ5050" si="3518">IF(BS5050=0,0,50*BR5050/BS5050)</f>
        <v>0</v>
      </c>
      <c r="BR5050" s="662">
        <f>(BN5050*BU$11)+(N5050*BU$12)+(Z5050*BU$13)+(R5050*BU$14)+(X5050*BU$15)+(AB5050*BU$16)</f>
        <v>0</v>
      </c>
      <c r="BS5050" s="662">
        <f>((BB5050-BD5050)*BU$18)+((AV5050-AX5050)*BU$17)+(H5050*BU$19)+(P5050*BU$20)</f>
        <v>0</v>
      </c>
      <c r="BT5050" s="15"/>
      <c r="BU5050" s="15"/>
      <c r="BV5050" s="95"/>
    </row>
    <row r="5051" spans="1:74" ht="21.75" hidden="1" customHeight="1" x14ac:dyDescent="0.25">
      <c r="A5051" s="95"/>
      <c r="B5051" s="571"/>
      <c r="C5051" s="642" t="str">
        <f>IF(ROSTER!D$32="","",ROSTER!D$32)</f>
        <v/>
      </c>
      <c r="D5051" s="643"/>
      <c r="E5051" s="575"/>
      <c r="F5051" s="577"/>
      <c r="G5051" s="583"/>
      <c r="H5051" s="579"/>
      <c r="I5051" s="545"/>
      <c r="J5051" s="544"/>
      <c r="K5051" s="581"/>
      <c r="L5051" s="586"/>
      <c r="M5051" s="587"/>
      <c r="N5051" s="592"/>
      <c r="O5051" s="603"/>
      <c r="P5051" s="544"/>
      <c r="Q5051" s="581"/>
      <c r="R5051" s="586"/>
      <c r="S5051" s="587"/>
      <c r="T5051" s="592"/>
      <c r="U5051" s="603"/>
      <c r="V5051" s="311"/>
      <c r="W5051" s="311"/>
      <c r="X5051" s="579"/>
      <c r="Y5051" s="545"/>
      <c r="Z5051" s="544"/>
      <c r="AA5051" s="545"/>
      <c r="AB5051" s="544"/>
      <c r="AC5051" s="545"/>
      <c r="AD5051" s="544"/>
      <c r="AE5051" s="581"/>
      <c r="AF5051" s="586"/>
      <c r="AG5051" s="587"/>
      <c r="AH5051" s="626"/>
      <c r="AI5051" s="627"/>
      <c r="AJ5051" s="544"/>
      <c r="AK5051" s="581"/>
      <c r="AL5051" s="586"/>
      <c r="AM5051" s="587"/>
      <c r="AN5051" s="626"/>
      <c r="AO5051" s="627"/>
      <c r="AP5051" s="544"/>
      <c r="AQ5051" s="581"/>
      <c r="AR5051" s="586"/>
      <c r="AS5051" s="587"/>
      <c r="AT5051" s="626"/>
      <c r="AU5051" s="627"/>
      <c r="AV5051" s="628"/>
      <c r="AW5051" s="629"/>
      <c r="AX5051" s="632"/>
      <c r="AY5051" s="633"/>
      <c r="AZ5051" s="626"/>
      <c r="BA5051" s="627"/>
      <c r="BB5051" s="544"/>
      <c r="BC5051" s="581"/>
      <c r="BD5051" s="586"/>
      <c r="BE5051" s="587"/>
      <c r="BF5051" s="626"/>
      <c r="BG5051" s="627"/>
      <c r="BH5051" s="628"/>
      <c r="BI5051" s="629"/>
      <c r="BJ5051" s="632"/>
      <c r="BK5051" s="633"/>
      <c r="BL5051" s="626"/>
      <c r="BM5051" s="627"/>
      <c r="BN5051" s="678"/>
      <c r="BO5051" s="679"/>
      <c r="BP5051" s="680"/>
      <c r="BQ5051" s="677"/>
      <c r="BR5051" s="663"/>
      <c r="BS5051" s="663"/>
      <c r="BT5051" s="15"/>
      <c r="BU5051" s="15"/>
      <c r="BV5051" s="95"/>
    </row>
    <row r="5052" spans="1:74" ht="21.75" hidden="1" customHeight="1" x14ac:dyDescent="0.25">
      <c r="A5052" s="95"/>
      <c r="B5052" s="570" t="str">
        <f>IF(ROSTER!B$34="","",ROSTER!B$34)</f>
        <v/>
      </c>
      <c r="C5052" s="572" t="str">
        <f>IF(ROSTER!C$34="","",ROSTER!C$34)</f>
        <v/>
      </c>
      <c r="D5052" s="573"/>
      <c r="E5052" s="574"/>
      <c r="F5052" s="576">
        <f>IF(E5052="y",1,IF(E5052="S",1,0))</f>
        <v>0</v>
      </c>
      <c r="G5052" s="582">
        <f>IF(E5052="S",1,0)</f>
        <v>0</v>
      </c>
      <c r="H5052" s="578"/>
      <c r="I5052" s="543"/>
      <c r="J5052" s="542"/>
      <c r="K5052" s="580"/>
      <c r="L5052" s="584"/>
      <c r="M5052" s="585"/>
      <c r="N5052" s="588">
        <f>L5052+J5052</f>
        <v>0</v>
      </c>
      <c r="O5052" s="589"/>
      <c r="P5052" s="542"/>
      <c r="Q5052" s="580"/>
      <c r="R5052" s="584"/>
      <c r="S5052" s="585"/>
      <c r="T5052" s="588">
        <f>R5052-P5052</f>
        <v>0</v>
      </c>
      <c r="U5052" s="589"/>
      <c r="V5052" s="310"/>
      <c r="W5052" s="310"/>
      <c r="X5052" s="578"/>
      <c r="Y5052" s="543"/>
      <c r="Z5052" s="542"/>
      <c r="AA5052" s="543"/>
      <c r="AB5052" s="542"/>
      <c r="AC5052" s="543"/>
      <c r="AD5052" s="542"/>
      <c r="AE5052" s="580"/>
      <c r="AF5052" s="584"/>
      <c r="AG5052" s="585"/>
      <c r="AH5052" s="595">
        <f>IF(AD5052=0,0,(AF5052/AD5052)*100)</f>
        <v>0</v>
      </c>
      <c r="AI5052" s="596"/>
      <c r="AJ5052" s="542"/>
      <c r="AK5052" s="580"/>
      <c r="AL5052" s="584"/>
      <c r="AM5052" s="585"/>
      <c r="AN5052" s="595">
        <f>IF(AJ5052=0,0,(AL5052/AJ5052)*100)</f>
        <v>0</v>
      </c>
      <c r="AO5052" s="596"/>
      <c r="AP5052" s="542"/>
      <c r="AQ5052" s="580"/>
      <c r="AR5052" s="584"/>
      <c r="AS5052" s="585"/>
      <c r="AT5052" s="595">
        <f>IF(AP5052=0,0,(AR5052/AP5052)*100)</f>
        <v>0</v>
      </c>
      <c r="AU5052" s="596"/>
      <c r="AV5052" s="599">
        <f>AD5052+AJ5052+AP5052</f>
        <v>0</v>
      </c>
      <c r="AW5052" s="600"/>
      <c r="AX5052" s="630">
        <f>AF5052+AL5052+AR5052</f>
        <v>0</v>
      </c>
      <c r="AY5052" s="631"/>
      <c r="AZ5052" s="595">
        <f>IF(AV5052=0,0,(AX5052/AV5052)*100)</f>
        <v>0</v>
      </c>
      <c r="BA5052" s="596"/>
      <c r="BB5052" s="542"/>
      <c r="BC5052" s="580"/>
      <c r="BD5052" s="584"/>
      <c r="BE5052" s="585"/>
      <c r="BF5052" s="595">
        <f>IF(BB5052=0,0,(BD5052/BB5052)*100)</f>
        <v>0</v>
      </c>
      <c r="BG5052" s="596"/>
      <c r="BH5052" s="599">
        <f>AV5052+BB5052</f>
        <v>0</v>
      </c>
      <c r="BI5052" s="600"/>
      <c r="BJ5052" s="630">
        <f>AX5052+BD5052</f>
        <v>0</v>
      </c>
      <c r="BK5052" s="631"/>
      <c r="BL5052" s="595">
        <f>IF(BH5052=0,0,(BJ5052/BH5052)*100)</f>
        <v>0</v>
      </c>
      <c r="BM5052" s="596"/>
      <c r="BN5052" s="656">
        <f>(AF5052*2)+(AL5052*2)+(AR5052*3)+BD5052</f>
        <v>0</v>
      </c>
      <c r="BO5052" s="657"/>
      <c r="BP5052" s="658"/>
      <c r="BQ5052" s="676">
        <f t="shared" ref="BQ5052" si="3519">IF(BS5052=0,0,50*BR5052/BS5052)</f>
        <v>0</v>
      </c>
      <c r="BR5052" s="662">
        <f>(BN5052*BU$11)+(N5052*BU$12)+(Z5052*BU$13)+(R5052*BU$14)+(X5052*BU$15)+(AB5052*BU$16)</f>
        <v>0</v>
      </c>
      <c r="BS5052" s="662">
        <f>((BB5052-BD5052)*BU$18)+((AV5052-AX5052)*BU$17)+(H5052*BU$19)+(P5052*BU$20)</f>
        <v>0</v>
      </c>
      <c r="BT5052" s="15"/>
      <c r="BU5052" s="15"/>
      <c r="BV5052" s="95"/>
    </row>
    <row r="5053" spans="1:74" ht="21.75" hidden="1" customHeight="1" x14ac:dyDescent="0.25">
      <c r="A5053" s="95"/>
      <c r="B5053" s="571"/>
      <c r="C5053" s="642" t="str">
        <f>IF(ROSTER!D$34="","",ROSTER!D$34)</f>
        <v/>
      </c>
      <c r="D5053" s="643"/>
      <c r="E5053" s="575"/>
      <c r="F5053" s="577"/>
      <c r="G5053" s="583"/>
      <c r="H5053" s="579"/>
      <c r="I5053" s="545"/>
      <c r="J5053" s="544"/>
      <c r="K5053" s="581"/>
      <c r="L5053" s="586"/>
      <c r="M5053" s="587"/>
      <c r="N5053" s="592"/>
      <c r="O5053" s="603"/>
      <c r="P5053" s="544"/>
      <c r="Q5053" s="581"/>
      <c r="R5053" s="586"/>
      <c r="S5053" s="587"/>
      <c r="T5053" s="592"/>
      <c r="U5053" s="603"/>
      <c r="V5053" s="311"/>
      <c r="W5053" s="311"/>
      <c r="X5053" s="579"/>
      <c r="Y5053" s="545"/>
      <c r="Z5053" s="544"/>
      <c r="AA5053" s="545"/>
      <c r="AB5053" s="544"/>
      <c r="AC5053" s="545"/>
      <c r="AD5053" s="544"/>
      <c r="AE5053" s="581"/>
      <c r="AF5053" s="586"/>
      <c r="AG5053" s="587"/>
      <c r="AH5053" s="626"/>
      <c r="AI5053" s="627"/>
      <c r="AJ5053" s="544"/>
      <c r="AK5053" s="581"/>
      <c r="AL5053" s="586"/>
      <c r="AM5053" s="587"/>
      <c r="AN5053" s="626"/>
      <c r="AO5053" s="627"/>
      <c r="AP5053" s="544"/>
      <c r="AQ5053" s="581"/>
      <c r="AR5053" s="586"/>
      <c r="AS5053" s="587"/>
      <c r="AT5053" s="626"/>
      <c r="AU5053" s="627"/>
      <c r="AV5053" s="628"/>
      <c r="AW5053" s="629"/>
      <c r="AX5053" s="632"/>
      <c r="AY5053" s="633"/>
      <c r="AZ5053" s="626"/>
      <c r="BA5053" s="627"/>
      <c r="BB5053" s="544"/>
      <c r="BC5053" s="581"/>
      <c r="BD5053" s="586"/>
      <c r="BE5053" s="587"/>
      <c r="BF5053" s="626"/>
      <c r="BG5053" s="627"/>
      <c r="BH5053" s="628"/>
      <c r="BI5053" s="629"/>
      <c r="BJ5053" s="632"/>
      <c r="BK5053" s="633"/>
      <c r="BL5053" s="626"/>
      <c r="BM5053" s="627"/>
      <c r="BN5053" s="678"/>
      <c r="BO5053" s="679"/>
      <c r="BP5053" s="680"/>
      <c r="BQ5053" s="677"/>
      <c r="BR5053" s="663"/>
      <c r="BS5053" s="663"/>
      <c r="BT5053" s="15"/>
      <c r="BU5053" s="15"/>
      <c r="BV5053" s="95"/>
    </row>
    <row r="5054" spans="1:74" ht="21.75" hidden="1" customHeight="1" x14ac:dyDescent="0.25">
      <c r="A5054" s="95"/>
      <c r="B5054" s="570" t="str">
        <f>IF(ROSTER!B$36="","",ROSTER!B$36)</f>
        <v/>
      </c>
      <c r="C5054" s="572" t="str">
        <f>IF(ROSTER!C$36="","",ROSTER!C$36)</f>
        <v/>
      </c>
      <c r="D5054" s="573"/>
      <c r="E5054" s="574"/>
      <c r="F5054" s="576">
        <f>IF(E5054="y",1,IF(E5054="S",1,0))</f>
        <v>0</v>
      </c>
      <c r="G5054" s="582">
        <f>IF(E5054="S",1,0)</f>
        <v>0</v>
      </c>
      <c r="H5054" s="578"/>
      <c r="I5054" s="543"/>
      <c r="J5054" s="542"/>
      <c r="K5054" s="580"/>
      <c r="L5054" s="584"/>
      <c r="M5054" s="585"/>
      <c r="N5054" s="588">
        <f>L5054+J5054</f>
        <v>0</v>
      </c>
      <c r="O5054" s="589"/>
      <c r="P5054" s="542"/>
      <c r="Q5054" s="580"/>
      <c r="R5054" s="584"/>
      <c r="S5054" s="585"/>
      <c r="T5054" s="588">
        <f>R5054-P5054</f>
        <v>0</v>
      </c>
      <c r="U5054" s="589"/>
      <c r="V5054" s="310"/>
      <c r="W5054" s="310"/>
      <c r="X5054" s="578"/>
      <c r="Y5054" s="543"/>
      <c r="Z5054" s="542"/>
      <c r="AA5054" s="543"/>
      <c r="AB5054" s="542"/>
      <c r="AC5054" s="543"/>
      <c r="AD5054" s="542"/>
      <c r="AE5054" s="580"/>
      <c r="AF5054" s="584"/>
      <c r="AG5054" s="585"/>
      <c r="AH5054" s="595">
        <f>IF(AD5054=0,0,(AF5054/AD5054)*100)</f>
        <v>0</v>
      </c>
      <c r="AI5054" s="596"/>
      <c r="AJ5054" s="542"/>
      <c r="AK5054" s="580"/>
      <c r="AL5054" s="584"/>
      <c r="AM5054" s="585"/>
      <c r="AN5054" s="595">
        <f>IF(AJ5054=0,0,(AL5054/AJ5054)*100)</f>
        <v>0</v>
      </c>
      <c r="AO5054" s="596"/>
      <c r="AP5054" s="542"/>
      <c r="AQ5054" s="580"/>
      <c r="AR5054" s="584"/>
      <c r="AS5054" s="585"/>
      <c r="AT5054" s="595">
        <f>IF(AP5054=0,0,(AR5054/AP5054)*100)</f>
        <v>0</v>
      </c>
      <c r="AU5054" s="596"/>
      <c r="AV5054" s="599">
        <f>AD5054+AJ5054+AP5054</f>
        <v>0</v>
      </c>
      <c r="AW5054" s="600"/>
      <c r="AX5054" s="630">
        <f>AF5054+AL5054+AR5054</f>
        <v>0</v>
      </c>
      <c r="AY5054" s="631"/>
      <c r="AZ5054" s="595">
        <f>IF(AV5054=0,0,(AX5054/AV5054)*100)</f>
        <v>0</v>
      </c>
      <c r="BA5054" s="596"/>
      <c r="BB5054" s="542"/>
      <c r="BC5054" s="580"/>
      <c r="BD5054" s="584"/>
      <c r="BE5054" s="585"/>
      <c r="BF5054" s="595">
        <f>IF(BB5054=0,0,(BD5054/BB5054)*100)</f>
        <v>0</v>
      </c>
      <c r="BG5054" s="596"/>
      <c r="BH5054" s="599">
        <f>AV5054+BB5054</f>
        <v>0</v>
      </c>
      <c r="BI5054" s="600"/>
      <c r="BJ5054" s="630">
        <f>AX5054+BD5054</f>
        <v>0</v>
      </c>
      <c r="BK5054" s="631"/>
      <c r="BL5054" s="595">
        <f>IF(BH5054=0,0,(BJ5054/BH5054)*100)</f>
        <v>0</v>
      </c>
      <c r="BM5054" s="596"/>
      <c r="BN5054" s="656">
        <f>(AF5054*2)+(AL5054*2)+(AR5054*3)+BD5054</f>
        <v>0</v>
      </c>
      <c r="BO5054" s="657"/>
      <c r="BP5054" s="658"/>
      <c r="BQ5054" s="676">
        <f t="shared" ref="BQ5054" si="3520">IF(BS5054=0,0,50*BR5054/BS5054)</f>
        <v>0</v>
      </c>
      <c r="BR5054" s="662">
        <f>(BN5054*BU$11)+(N5054*BU$12)+(Z5054*BU$13)+(R5054*BU$14)+(X5054*BU$15)+(AB5054*BU$16)</f>
        <v>0</v>
      </c>
      <c r="BS5054" s="662">
        <f>((BB5054-BD5054)*BU$18)+((AV5054-AX5054)*BU$17)+(H5054*BU$19)+(P5054*BU$20)</f>
        <v>0</v>
      </c>
      <c r="BT5054" s="15"/>
      <c r="BU5054" s="15"/>
      <c r="BV5054" s="95"/>
    </row>
    <row r="5055" spans="1:74" ht="21.75" hidden="1" customHeight="1" x14ac:dyDescent="0.25">
      <c r="A5055" s="95"/>
      <c r="B5055" s="571"/>
      <c r="C5055" s="642" t="str">
        <f>IF(ROSTER!D$36="","",ROSTER!D$36)</f>
        <v/>
      </c>
      <c r="D5055" s="643"/>
      <c r="E5055" s="575"/>
      <c r="F5055" s="577"/>
      <c r="G5055" s="583"/>
      <c r="H5055" s="579"/>
      <c r="I5055" s="545"/>
      <c r="J5055" s="544"/>
      <c r="K5055" s="581"/>
      <c r="L5055" s="586"/>
      <c r="M5055" s="587"/>
      <c r="N5055" s="592"/>
      <c r="O5055" s="603"/>
      <c r="P5055" s="544"/>
      <c r="Q5055" s="581"/>
      <c r="R5055" s="586"/>
      <c r="S5055" s="587"/>
      <c r="T5055" s="592"/>
      <c r="U5055" s="603"/>
      <c r="V5055" s="311"/>
      <c r="W5055" s="311"/>
      <c r="X5055" s="579"/>
      <c r="Y5055" s="545"/>
      <c r="Z5055" s="544"/>
      <c r="AA5055" s="545"/>
      <c r="AB5055" s="544"/>
      <c r="AC5055" s="545"/>
      <c r="AD5055" s="544"/>
      <c r="AE5055" s="581"/>
      <c r="AF5055" s="586"/>
      <c r="AG5055" s="587"/>
      <c r="AH5055" s="626"/>
      <c r="AI5055" s="627"/>
      <c r="AJ5055" s="544"/>
      <c r="AK5055" s="581"/>
      <c r="AL5055" s="586"/>
      <c r="AM5055" s="587"/>
      <c r="AN5055" s="626"/>
      <c r="AO5055" s="627"/>
      <c r="AP5055" s="544"/>
      <c r="AQ5055" s="581"/>
      <c r="AR5055" s="586"/>
      <c r="AS5055" s="587"/>
      <c r="AT5055" s="626"/>
      <c r="AU5055" s="627"/>
      <c r="AV5055" s="628"/>
      <c r="AW5055" s="629"/>
      <c r="AX5055" s="632"/>
      <c r="AY5055" s="633"/>
      <c r="AZ5055" s="626"/>
      <c r="BA5055" s="627"/>
      <c r="BB5055" s="544"/>
      <c r="BC5055" s="581"/>
      <c r="BD5055" s="586"/>
      <c r="BE5055" s="587"/>
      <c r="BF5055" s="626"/>
      <c r="BG5055" s="627"/>
      <c r="BH5055" s="628"/>
      <c r="BI5055" s="629"/>
      <c r="BJ5055" s="632"/>
      <c r="BK5055" s="633"/>
      <c r="BL5055" s="626"/>
      <c r="BM5055" s="627"/>
      <c r="BN5055" s="678"/>
      <c r="BO5055" s="679"/>
      <c r="BP5055" s="680"/>
      <c r="BQ5055" s="677"/>
      <c r="BR5055" s="663"/>
      <c r="BS5055" s="663"/>
      <c r="BT5055" s="15"/>
      <c r="BU5055" s="15"/>
      <c r="BV5055" s="95"/>
    </row>
    <row r="5056" spans="1:74" ht="21.75" hidden="1" customHeight="1" x14ac:dyDescent="0.25">
      <c r="A5056" s="95"/>
      <c r="B5056" s="570" t="str">
        <f>IF(ROSTER!B$38="","",ROSTER!B$38)</f>
        <v/>
      </c>
      <c r="C5056" s="572" t="str">
        <f>IF(ROSTER!C$38="","",ROSTER!C$38)</f>
        <v/>
      </c>
      <c r="D5056" s="573"/>
      <c r="E5056" s="574"/>
      <c r="F5056" s="576">
        <f>IF(E5056="y",1,IF(E5056="S",1,0))</f>
        <v>0</v>
      </c>
      <c r="G5056" s="582">
        <f>IF(E5056="S",1,0)</f>
        <v>0</v>
      </c>
      <c r="H5056" s="578"/>
      <c r="I5056" s="543"/>
      <c r="J5056" s="542"/>
      <c r="K5056" s="580"/>
      <c r="L5056" s="584"/>
      <c r="M5056" s="585"/>
      <c r="N5056" s="588">
        <f>L5056+J5056</f>
        <v>0</v>
      </c>
      <c r="O5056" s="589"/>
      <c r="P5056" s="542"/>
      <c r="Q5056" s="580"/>
      <c r="R5056" s="584"/>
      <c r="S5056" s="585"/>
      <c r="T5056" s="588">
        <f>R5056-P5056</f>
        <v>0</v>
      </c>
      <c r="U5056" s="589"/>
      <c r="V5056" s="310"/>
      <c r="W5056" s="310"/>
      <c r="X5056" s="578"/>
      <c r="Y5056" s="543"/>
      <c r="Z5056" s="542"/>
      <c r="AA5056" s="543"/>
      <c r="AB5056" s="542"/>
      <c r="AC5056" s="543"/>
      <c r="AD5056" s="542"/>
      <c r="AE5056" s="580"/>
      <c r="AF5056" s="584"/>
      <c r="AG5056" s="585"/>
      <c r="AH5056" s="595">
        <f>IF(AD5056=0,0,(AF5056/AD5056)*100)</f>
        <v>0</v>
      </c>
      <c r="AI5056" s="596"/>
      <c r="AJ5056" s="542"/>
      <c r="AK5056" s="580"/>
      <c r="AL5056" s="584"/>
      <c r="AM5056" s="585"/>
      <c r="AN5056" s="595">
        <f>IF(AJ5056=0,0,(AL5056/AJ5056)*100)</f>
        <v>0</v>
      </c>
      <c r="AO5056" s="596"/>
      <c r="AP5056" s="542"/>
      <c r="AQ5056" s="580"/>
      <c r="AR5056" s="584"/>
      <c r="AS5056" s="585"/>
      <c r="AT5056" s="595">
        <f>IF(AP5056=0,0,(AR5056/AP5056)*100)</f>
        <v>0</v>
      </c>
      <c r="AU5056" s="596"/>
      <c r="AV5056" s="599">
        <f>AD5056+AJ5056+AP5056</f>
        <v>0</v>
      </c>
      <c r="AW5056" s="600"/>
      <c r="AX5056" s="630">
        <f>AF5056+AL5056+AR5056</f>
        <v>0</v>
      </c>
      <c r="AY5056" s="631"/>
      <c r="AZ5056" s="595">
        <f>IF(AV5056=0,0,(AX5056/AV5056)*100)</f>
        <v>0</v>
      </c>
      <c r="BA5056" s="596"/>
      <c r="BB5056" s="542"/>
      <c r="BC5056" s="580"/>
      <c r="BD5056" s="584"/>
      <c r="BE5056" s="585"/>
      <c r="BF5056" s="595">
        <f>IF(BB5056=0,0,(BD5056/BB5056)*100)</f>
        <v>0</v>
      </c>
      <c r="BG5056" s="596"/>
      <c r="BH5056" s="599">
        <f>AV5056+BB5056</f>
        <v>0</v>
      </c>
      <c r="BI5056" s="600"/>
      <c r="BJ5056" s="630">
        <f>AX5056+BD5056</f>
        <v>0</v>
      </c>
      <c r="BK5056" s="631"/>
      <c r="BL5056" s="595">
        <f>IF(BH5056=0,0,(BJ5056/BH5056)*100)</f>
        <v>0</v>
      </c>
      <c r="BM5056" s="596"/>
      <c r="BN5056" s="656">
        <f>(AF5056*2)+(AL5056*2)+(AR5056*3)+BD5056</f>
        <v>0</v>
      </c>
      <c r="BO5056" s="657"/>
      <c r="BP5056" s="658"/>
      <c r="BQ5056" s="676">
        <f t="shared" ref="BQ5056" si="3521">IF(BS5056=0,0,50*BR5056/BS5056)</f>
        <v>0</v>
      </c>
      <c r="BR5056" s="662">
        <f>(BN5056*BU$11)+(N5056*BU$12)+(Z5056*BU$13)+(R5056*BU$14)+(X5056*BU$15)+(AB5056*BU$16)</f>
        <v>0</v>
      </c>
      <c r="BS5056" s="662">
        <f>((BB5056-BD5056)*BU$18)+((AV5056-AX5056)*BU$17)+(H5056*BU$19)+(P5056*BU$20)</f>
        <v>0</v>
      </c>
      <c r="BT5056" s="15"/>
      <c r="BU5056" s="15"/>
      <c r="BV5056" s="95"/>
    </row>
    <row r="5057" spans="1:74" ht="21.75" hidden="1" customHeight="1" x14ac:dyDescent="0.25">
      <c r="A5057" s="95"/>
      <c r="B5057" s="571"/>
      <c r="C5057" s="642" t="str">
        <f>IF(ROSTER!D$38="","",ROSTER!D$38)</f>
        <v/>
      </c>
      <c r="D5057" s="643"/>
      <c r="E5057" s="575"/>
      <c r="F5057" s="577"/>
      <c r="G5057" s="583"/>
      <c r="H5057" s="579"/>
      <c r="I5057" s="545"/>
      <c r="J5057" s="544"/>
      <c r="K5057" s="581"/>
      <c r="L5057" s="586"/>
      <c r="M5057" s="587"/>
      <c r="N5057" s="592"/>
      <c r="O5057" s="603"/>
      <c r="P5057" s="544"/>
      <c r="Q5057" s="581"/>
      <c r="R5057" s="586"/>
      <c r="S5057" s="587"/>
      <c r="T5057" s="592"/>
      <c r="U5057" s="603"/>
      <c r="V5057" s="311"/>
      <c r="W5057" s="311"/>
      <c r="X5057" s="579"/>
      <c r="Y5057" s="545"/>
      <c r="Z5057" s="544"/>
      <c r="AA5057" s="545"/>
      <c r="AB5057" s="544"/>
      <c r="AC5057" s="545"/>
      <c r="AD5057" s="544"/>
      <c r="AE5057" s="581"/>
      <c r="AF5057" s="586"/>
      <c r="AG5057" s="587"/>
      <c r="AH5057" s="626"/>
      <c r="AI5057" s="627"/>
      <c r="AJ5057" s="544"/>
      <c r="AK5057" s="581"/>
      <c r="AL5057" s="586"/>
      <c r="AM5057" s="587"/>
      <c r="AN5057" s="626"/>
      <c r="AO5057" s="627"/>
      <c r="AP5057" s="544"/>
      <c r="AQ5057" s="581"/>
      <c r="AR5057" s="586"/>
      <c r="AS5057" s="587"/>
      <c r="AT5057" s="626"/>
      <c r="AU5057" s="627"/>
      <c r="AV5057" s="628"/>
      <c r="AW5057" s="629"/>
      <c r="AX5057" s="632"/>
      <c r="AY5057" s="633"/>
      <c r="AZ5057" s="626"/>
      <c r="BA5057" s="627"/>
      <c r="BB5057" s="544"/>
      <c r="BC5057" s="581"/>
      <c r="BD5057" s="586"/>
      <c r="BE5057" s="587"/>
      <c r="BF5057" s="626"/>
      <c r="BG5057" s="627"/>
      <c r="BH5057" s="628"/>
      <c r="BI5057" s="629"/>
      <c r="BJ5057" s="632"/>
      <c r="BK5057" s="633"/>
      <c r="BL5057" s="626"/>
      <c r="BM5057" s="627"/>
      <c r="BN5057" s="678"/>
      <c r="BO5057" s="679"/>
      <c r="BP5057" s="680"/>
      <c r="BQ5057" s="677"/>
      <c r="BR5057" s="663"/>
      <c r="BS5057" s="663"/>
      <c r="BT5057" s="15"/>
      <c r="BU5057" s="15"/>
      <c r="BV5057" s="95"/>
    </row>
    <row r="5058" spans="1:74" ht="21.75" hidden="1" customHeight="1" x14ac:dyDescent="0.25">
      <c r="A5058" s="95"/>
      <c r="B5058" s="570" t="str">
        <f>IF(ROSTER!B$40="","",ROSTER!B$40)</f>
        <v/>
      </c>
      <c r="C5058" s="572" t="str">
        <f>IF(ROSTER!C$40="","",ROSTER!C$40)</f>
        <v/>
      </c>
      <c r="D5058" s="573"/>
      <c r="E5058" s="574"/>
      <c r="F5058" s="576">
        <f>IF(E5058="y",1,IF(E5058="S",1,0))</f>
        <v>0</v>
      </c>
      <c r="G5058" s="582">
        <f>IF(E5058="S",1,0)</f>
        <v>0</v>
      </c>
      <c r="H5058" s="578"/>
      <c r="I5058" s="543"/>
      <c r="J5058" s="542"/>
      <c r="K5058" s="580"/>
      <c r="L5058" s="584"/>
      <c r="M5058" s="585"/>
      <c r="N5058" s="588">
        <f>L5058+J5058</f>
        <v>0</v>
      </c>
      <c r="O5058" s="589"/>
      <c r="P5058" s="542"/>
      <c r="Q5058" s="580"/>
      <c r="R5058" s="584"/>
      <c r="S5058" s="585"/>
      <c r="T5058" s="588">
        <f>R5058-P5058</f>
        <v>0</v>
      </c>
      <c r="U5058" s="589"/>
      <c r="V5058" s="310"/>
      <c r="W5058" s="310"/>
      <c r="X5058" s="578"/>
      <c r="Y5058" s="543"/>
      <c r="Z5058" s="542"/>
      <c r="AA5058" s="543"/>
      <c r="AB5058" s="542"/>
      <c r="AC5058" s="543"/>
      <c r="AD5058" s="542"/>
      <c r="AE5058" s="580"/>
      <c r="AF5058" s="584"/>
      <c r="AG5058" s="585"/>
      <c r="AH5058" s="595">
        <f>IF(AD5058=0,0,(AF5058/AD5058)*100)</f>
        <v>0</v>
      </c>
      <c r="AI5058" s="596"/>
      <c r="AJ5058" s="542"/>
      <c r="AK5058" s="580"/>
      <c r="AL5058" s="584"/>
      <c r="AM5058" s="585"/>
      <c r="AN5058" s="595">
        <f>IF(AJ5058=0,0,(AL5058/AJ5058)*100)</f>
        <v>0</v>
      </c>
      <c r="AO5058" s="596"/>
      <c r="AP5058" s="542"/>
      <c r="AQ5058" s="580"/>
      <c r="AR5058" s="584"/>
      <c r="AS5058" s="585"/>
      <c r="AT5058" s="595">
        <f>IF(AP5058=0,0,(AR5058/AP5058)*100)</f>
        <v>0</v>
      </c>
      <c r="AU5058" s="596"/>
      <c r="AV5058" s="599">
        <f>AD5058+AJ5058+AP5058</f>
        <v>0</v>
      </c>
      <c r="AW5058" s="600"/>
      <c r="AX5058" s="630">
        <f>AF5058+AL5058+AR5058</f>
        <v>0</v>
      </c>
      <c r="AY5058" s="631"/>
      <c r="AZ5058" s="595">
        <f>IF(AV5058=0,0,(AX5058/AV5058)*100)</f>
        <v>0</v>
      </c>
      <c r="BA5058" s="596"/>
      <c r="BB5058" s="542"/>
      <c r="BC5058" s="580"/>
      <c r="BD5058" s="584"/>
      <c r="BE5058" s="585"/>
      <c r="BF5058" s="595">
        <f>IF(BB5058=0,0,(BD5058/BB5058)*100)</f>
        <v>0</v>
      </c>
      <c r="BG5058" s="596"/>
      <c r="BH5058" s="599">
        <f>AV5058+BB5058</f>
        <v>0</v>
      </c>
      <c r="BI5058" s="600"/>
      <c r="BJ5058" s="630">
        <f>AX5058+BD5058</f>
        <v>0</v>
      </c>
      <c r="BK5058" s="631"/>
      <c r="BL5058" s="595">
        <f>IF(BH5058=0,0,(BJ5058/BH5058)*100)</f>
        <v>0</v>
      </c>
      <c r="BM5058" s="596"/>
      <c r="BN5058" s="656">
        <f>(AF5058*2)+(AL5058*2)+(AR5058*3)+BD5058</f>
        <v>0</v>
      </c>
      <c r="BO5058" s="657"/>
      <c r="BP5058" s="658"/>
      <c r="BQ5058" s="676">
        <f t="shared" ref="BQ5058" si="3522">IF(BS5058=0,0,50*BR5058/BS5058)</f>
        <v>0</v>
      </c>
      <c r="BR5058" s="662">
        <f>(BN5058*BU$11)+(N5058*BU$12)+(Z5058*BU$13)+(R5058*BU$14)+(X5058*BU$15)+(AB5058*BU$16)</f>
        <v>0</v>
      </c>
      <c r="BS5058" s="662">
        <f>((BB5058-BD5058)*BU$18)+((AV5058-AX5058)*BU$17)+(H5058*BU$19)+(P5058*BU$20)</f>
        <v>0</v>
      </c>
      <c r="BT5058" s="15"/>
      <c r="BU5058" s="15"/>
      <c r="BV5058" s="95"/>
    </row>
    <row r="5059" spans="1:74" ht="21.75" hidden="1" customHeight="1" x14ac:dyDescent="0.25">
      <c r="A5059" s="95"/>
      <c r="B5059" s="571"/>
      <c r="C5059" s="642" t="str">
        <f>IF(ROSTER!D$40="","",ROSTER!D$40)</f>
        <v/>
      </c>
      <c r="D5059" s="643"/>
      <c r="E5059" s="575"/>
      <c r="F5059" s="577"/>
      <c r="G5059" s="583"/>
      <c r="H5059" s="579"/>
      <c r="I5059" s="545"/>
      <c r="J5059" s="544"/>
      <c r="K5059" s="581"/>
      <c r="L5059" s="586"/>
      <c r="M5059" s="587"/>
      <c r="N5059" s="592"/>
      <c r="O5059" s="603"/>
      <c r="P5059" s="544"/>
      <c r="Q5059" s="581"/>
      <c r="R5059" s="586"/>
      <c r="S5059" s="587"/>
      <c r="T5059" s="592"/>
      <c r="U5059" s="603"/>
      <c r="V5059" s="311"/>
      <c r="W5059" s="311"/>
      <c r="X5059" s="579"/>
      <c r="Y5059" s="545"/>
      <c r="Z5059" s="544"/>
      <c r="AA5059" s="545"/>
      <c r="AB5059" s="544"/>
      <c r="AC5059" s="545"/>
      <c r="AD5059" s="544"/>
      <c r="AE5059" s="581"/>
      <c r="AF5059" s="586"/>
      <c r="AG5059" s="587"/>
      <c r="AH5059" s="626"/>
      <c r="AI5059" s="627"/>
      <c r="AJ5059" s="544"/>
      <c r="AK5059" s="581"/>
      <c r="AL5059" s="586"/>
      <c r="AM5059" s="587"/>
      <c r="AN5059" s="626"/>
      <c r="AO5059" s="627"/>
      <c r="AP5059" s="544"/>
      <c r="AQ5059" s="581"/>
      <c r="AR5059" s="586"/>
      <c r="AS5059" s="587"/>
      <c r="AT5059" s="626"/>
      <c r="AU5059" s="627"/>
      <c r="AV5059" s="628"/>
      <c r="AW5059" s="629"/>
      <c r="AX5059" s="632"/>
      <c r="AY5059" s="633"/>
      <c r="AZ5059" s="626"/>
      <c r="BA5059" s="627"/>
      <c r="BB5059" s="544"/>
      <c r="BC5059" s="581"/>
      <c r="BD5059" s="586"/>
      <c r="BE5059" s="587"/>
      <c r="BF5059" s="626"/>
      <c r="BG5059" s="627"/>
      <c r="BH5059" s="628"/>
      <c r="BI5059" s="629"/>
      <c r="BJ5059" s="632"/>
      <c r="BK5059" s="633"/>
      <c r="BL5059" s="626"/>
      <c r="BM5059" s="627"/>
      <c r="BN5059" s="678"/>
      <c r="BO5059" s="679"/>
      <c r="BP5059" s="680"/>
      <c r="BQ5059" s="677"/>
      <c r="BR5059" s="663"/>
      <c r="BS5059" s="663"/>
      <c r="BT5059" s="15"/>
      <c r="BU5059" s="15"/>
      <c r="BV5059" s="95"/>
    </row>
    <row r="5060" spans="1:74" ht="21.75" hidden="1" customHeight="1" x14ac:dyDescent="0.25">
      <c r="A5060" s="95"/>
      <c r="B5060" s="570" t="str">
        <f>IF(ROSTER!B$42="","",ROSTER!B$42)</f>
        <v/>
      </c>
      <c r="C5060" s="572" t="str">
        <f>IF(ROSTER!C$42="","",ROSTER!C$42)</f>
        <v/>
      </c>
      <c r="D5060" s="573"/>
      <c r="E5060" s="574"/>
      <c r="F5060" s="576">
        <f>IF(E5060="y",1,IF(E5060="S",1,0))</f>
        <v>0</v>
      </c>
      <c r="G5060" s="582">
        <f>IF(E5060="S",1,0)</f>
        <v>0</v>
      </c>
      <c r="H5060" s="578"/>
      <c r="I5060" s="543"/>
      <c r="J5060" s="542"/>
      <c r="K5060" s="580"/>
      <c r="L5060" s="584"/>
      <c r="M5060" s="585"/>
      <c r="N5060" s="588">
        <f>L5060+J5060</f>
        <v>0</v>
      </c>
      <c r="O5060" s="589"/>
      <c r="P5060" s="542"/>
      <c r="Q5060" s="580"/>
      <c r="R5060" s="584"/>
      <c r="S5060" s="585"/>
      <c r="T5060" s="588">
        <f>R5060-P5060</f>
        <v>0</v>
      </c>
      <c r="U5060" s="589"/>
      <c r="V5060" s="310"/>
      <c r="W5060" s="310"/>
      <c r="X5060" s="578"/>
      <c r="Y5060" s="543"/>
      <c r="Z5060" s="542"/>
      <c r="AA5060" s="543"/>
      <c r="AB5060" s="542"/>
      <c r="AC5060" s="543"/>
      <c r="AD5060" s="542"/>
      <c r="AE5060" s="580"/>
      <c r="AF5060" s="584"/>
      <c r="AG5060" s="585"/>
      <c r="AH5060" s="595">
        <f>IF(AD5060=0,0,(AF5060/AD5060)*100)</f>
        <v>0</v>
      </c>
      <c r="AI5060" s="596"/>
      <c r="AJ5060" s="542"/>
      <c r="AK5060" s="580"/>
      <c r="AL5060" s="584"/>
      <c r="AM5060" s="585"/>
      <c r="AN5060" s="595">
        <f>IF(AJ5060=0,0,(AL5060/AJ5060)*100)</f>
        <v>0</v>
      </c>
      <c r="AO5060" s="596"/>
      <c r="AP5060" s="542"/>
      <c r="AQ5060" s="580"/>
      <c r="AR5060" s="584"/>
      <c r="AS5060" s="585"/>
      <c r="AT5060" s="595">
        <f>IF(AP5060=0,0,(AR5060/AP5060)*100)</f>
        <v>0</v>
      </c>
      <c r="AU5060" s="596"/>
      <c r="AV5060" s="599">
        <f>AD5060+AJ5060+AP5060</f>
        <v>0</v>
      </c>
      <c r="AW5060" s="600"/>
      <c r="AX5060" s="630">
        <f>AF5060+AL5060+AR5060</f>
        <v>0</v>
      </c>
      <c r="AY5060" s="631"/>
      <c r="AZ5060" s="595">
        <f>IF(AV5060=0,0,(AX5060/AV5060)*100)</f>
        <v>0</v>
      </c>
      <c r="BA5060" s="596"/>
      <c r="BB5060" s="542"/>
      <c r="BC5060" s="580"/>
      <c r="BD5060" s="584"/>
      <c r="BE5060" s="585"/>
      <c r="BF5060" s="595">
        <f>IF(BB5060=0,0,(BD5060/BB5060)*100)</f>
        <v>0</v>
      </c>
      <c r="BG5060" s="596"/>
      <c r="BH5060" s="599">
        <f>AV5060+BB5060</f>
        <v>0</v>
      </c>
      <c r="BI5060" s="600"/>
      <c r="BJ5060" s="630">
        <f>AX5060+BD5060</f>
        <v>0</v>
      </c>
      <c r="BK5060" s="631"/>
      <c r="BL5060" s="595">
        <f>IF(BH5060=0,0,(BJ5060/BH5060)*100)</f>
        <v>0</v>
      </c>
      <c r="BM5060" s="596"/>
      <c r="BN5060" s="656">
        <f>(AF5060*2)+(AL5060*2)+(AR5060*3)+BD5060</f>
        <v>0</v>
      </c>
      <c r="BO5060" s="657"/>
      <c r="BP5060" s="658"/>
      <c r="BQ5060" s="676">
        <f t="shared" ref="BQ5060" si="3523">IF(BS5060=0,0,50*BR5060/BS5060)</f>
        <v>0</v>
      </c>
      <c r="BR5060" s="662">
        <f>(BN5060*BU$11)+(N5060*BU$12)+(Z5060*BU$13)+(R5060*BU$14)+(X5060*BU$15)+(AB5060*BU$16)</f>
        <v>0</v>
      </c>
      <c r="BS5060" s="662">
        <f>((BB5060-BD5060)*BU$18)+((AV5060-AX5060)*BU$17)+(H5060*BU$19)+(P5060*BU$20)</f>
        <v>0</v>
      </c>
      <c r="BT5060" s="15"/>
      <c r="BU5060" s="15"/>
      <c r="BV5060" s="95"/>
    </row>
    <row r="5061" spans="1:74" ht="21.75" hidden="1" customHeight="1" x14ac:dyDescent="0.25">
      <c r="A5061" s="95"/>
      <c r="B5061" s="571"/>
      <c r="C5061" s="642" t="str">
        <f>IF(ROSTER!D$42="","",ROSTER!D$42)</f>
        <v/>
      </c>
      <c r="D5061" s="643"/>
      <c r="E5061" s="575"/>
      <c r="F5061" s="577"/>
      <c r="G5061" s="583"/>
      <c r="H5061" s="579"/>
      <c r="I5061" s="545"/>
      <c r="J5061" s="544"/>
      <c r="K5061" s="581"/>
      <c r="L5061" s="586"/>
      <c r="M5061" s="587"/>
      <c r="N5061" s="592"/>
      <c r="O5061" s="603"/>
      <c r="P5061" s="544"/>
      <c r="Q5061" s="581"/>
      <c r="R5061" s="586"/>
      <c r="S5061" s="587"/>
      <c r="T5061" s="592"/>
      <c r="U5061" s="603"/>
      <c r="V5061" s="311"/>
      <c r="W5061" s="311"/>
      <c r="X5061" s="579"/>
      <c r="Y5061" s="545"/>
      <c r="Z5061" s="544"/>
      <c r="AA5061" s="545"/>
      <c r="AB5061" s="544"/>
      <c r="AC5061" s="545"/>
      <c r="AD5061" s="544"/>
      <c r="AE5061" s="581"/>
      <c r="AF5061" s="586"/>
      <c r="AG5061" s="587"/>
      <c r="AH5061" s="626"/>
      <c r="AI5061" s="627"/>
      <c r="AJ5061" s="544"/>
      <c r="AK5061" s="581"/>
      <c r="AL5061" s="586"/>
      <c r="AM5061" s="587"/>
      <c r="AN5061" s="626"/>
      <c r="AO5061" s="627"/>
      <c r="AP5061" s="544"/>
      <c r="AQ5061" s="581"/>
      <c r="AR5061" s="586"/>
      <c r="AS5061" s="587"/>
      <c r="AT5061" s="626"/>
      <c r="AU5061" s="627"/>
      <c r="AV5061" s="628"/>
      <c r="AW5061" s="629"/>
      <c r="AX5061" s="632"/>
      <c r="AY5061" s="633"/>
      <c r="AZ5061" s="626"/>
      <c r="BA5061" s="627"/>
      <c r="BB5061" s="544"/>
      <c r="BC5061" s="581"/>
      <c r="BD5061" s="586"/>
      <c r="BE5061" s="587"/>
      <c r="BF5061" s="626"/>
      <c r="BG5061" s="627"/>
      <c r="BH5061" s="628"/>
      <c r="BI5061" s="629"/>
      <c r="BJ5061" s="632"/>
      <c r="BK5061" s="633"/>
      <c r="BL5061" s="626"/>
      <c r="BM5061" s="627"/>
      <c r="BN5061" s="678"/>
      <c r="BO5061" s="679"/>
      <c r="BP5061" s="680"/>
      <c r="BQ5061" s="677"/>
      <c r="BR5061" s="663"/>
      <c r="BS5061" s="663"/>
      <c r="BT5061" s="15"/>
      <c r="BU5061" s="15"/>
      <c r="BV5061" s="95"/>
    </row>
    <row r="5062" spans="1:74" ht="21.75" hidden="1" customHeight="1" x14ac:dyDescent="0.25">
      <c r="A5062" s="95"/>
      <c r="B5062" s="570" t="str">
        <f>IF(ROSTER!B$44="","",ROSTER!B$44)</f>
        <v/>
      </c>
      <c r="C5062" s="572" t="str">
        <f>IF(ROSTER!C$44="","",ROSTER!C$44)</f>
        <v/>
      </c>
      <c r="D5062" s="573"/>
      <c r="E5062" s="574"/>
      <c r="F5062" s="576">
        <f>IF(E5062="y",1,IF(E5062="S",1,0))</f>
        <v>0</v>
      </c>
      <c r="G5062" s="582">
        <f>IF(E5062="S",1,0)</f>
        <v>0</v>
      </c>
      <c r="H5062" s="578"/>
      <c r="I5062" s="543"/>
      <c r="J5062" s="542"/>
      <c r="K5062" s="580"/>
      <c r="L5062" s="584"/>
      <c r="M5062" s="585"/>
      <c r="N5062" s="588">
        <f>L5062+J5062</f>
        <v>0</v>
      </c>
      <c r="O5062" s="589"/>
      <c r="P5062" s="542"/>
      <c r="Q5062" s="580"/>
      <c r="R5062" s="584"/>
      <c r="S5062" s="585"/>
      <c r="T5062" s="588">
        <f>R5062-P5062</f>
        <v>0</v>
      </c>
      <c r="U5062" s="589"/>
      <c r="V5062" s="310"/>
      <c r="W5062" s="310"/>
      <c r="X5062" s="578"/>
      <c r="Y5062" s="543"/>
      <c r="Z5062" s="542"/>
      <c r="AA5062" s="543"/>
      <c r="AB5062" s="542"/>
      <c r="AC5062" s="543"/>
      <c r="AD5062" s="542"/>
      <c r="AE5062" s="580"/>
      <c r="AF5062" s="584"/>
      <c r="AG5062" s="585"/>
      <c r="AH5062" s="595">
        <f>IF(AD5062=0,0,(AF5062/AD5062)*100)</f>
        <v>0</v>
      </c>
      <c r="AI5062" s="596"/>
      <c r="AJ5062" s="542"/>
      <c r="AK5062" s="580"/>
      <c r="AL5062" s="584"/>
      <c r="AM5062" s="585"/>
      <c r="AN5062" s="595">
        <f>IF(AJ5062=0,0,(AL5062/AJ5062)*100)</f>
        <v>0</v>
      </c>
      <c r="AO5062" s="596"/>
      <c r="AP5062" s="542"/>
      <c r="AQ5062" s="580"/>
      <c r="AR5062" s="584"/>
      <c r="AS5062" s="585"/>
      <c r="AT5062" s="595">
        <f>IF(AP5062=0,0,(AR5062/AP5062)*100)</f>
        <v>0</v>
      </c>
      <c r="AU5062" s="596"/>
      <c r="AV5062" s="599">
        <f>AD5062+AJ5062+AP5062</f>
        <v>0</v>
      </c>
      <c r="AW5062" s="600"/>
      <c r="AX5062" s="630">
        <f>AF5062+AL5062+AR5062</f>
        <v>0</v>
      </c>
      <c r="AY5062" s="631"/>
      <c r="AZ5062" s="595">
        <f>IF(AV5062=0,0,(AX5062/AV5062)*100)</f>
        <v>0</v>
      </c>
      <c r="BA5062" s="596"/>
      <c r="BB5062" s="542"/>
      <c r="BC5062" s="580"/>
      <c r="BD5062" s="584"/>
      <c r="BE5062" s="585"/>
      <c r="BF5062" s="595">
        <f>IF(BB5062=0,0,(BD5062/BB5062)*100)</f>
        <v>0</v>
      </c>
      <c r="BG5062" s="596"/>
      <c r="BH5062" s="599">
        <f>AV5062+BB5062</f>
        <v>0</v>
      </c>
      <c r="BI5062" s="600"/>
      <c r="BJ5062" s="630">
        <f>AX5062+BD5062</f>
        <v>0</v>
      </c>
      <c r="BK5062" s="631"/>
      <c r="BL5062" s="595">
        <f>IF(BH5062=0,0,(BJ5062/BH5062)*100)</f>
        <v>0</v>
      </c>
      <c r="BM5062" s="596"/>
      <c r="BN5062" s="656">
        <f>(AF5062*2)+(AL5062*2)+(AR5062*3)+BD5062</f>
        <v>0</v>
      </c>
      <c r="BO5062" s="657"/>
      <c r="BP5062" s="658"/>
      <c r="BQ5062" s="676">
        <f t="shared" ref="BQ5062" si="3524">IF(BS5062=0,0,50*BR5062/BS5062)</f>
        <v>0</v>
      </c>
      <c r="BR5062" s="662">
        <f>(BN5062*BU$11)+(N5062*BU$12)+(Z5062*BU$13)+(R5062*BU$14)+(X5062*BU$15)+(AB5062*BU$16)</f>
        <v>0</v>
      </c>
      <c r="BS5062" s="662">
        <f>((BB5062-BD5062)*BU$18)+((AV5062-AX5062)*BU$17)+(H5062*BU$19)+(P5062*BU$20)</f>
        <v>0</v>
      </c>
      <c r="BT5062" s="15"/>
      <c r="BU5062" s="15"/>
      <c r="BV5062" s="95"/>
    </row>
    <row r="5063" spans="1:74" ht="21.75" hidden="1" customHeight="1" x14ac:dyDescent="0.25">
      <c r="A5063" s="95"/>
      <c r="B5063" s="571"/>
      <c r="C5063" s="642" t="str">
        <f>IF(ROSTER!D$44="","",ROSTER!D$44)</f>
        <v/>
      </c>
      <c r="D5063" s="643"/>
      <c r="E5063" s="575"/>
      <c r="F5063" s="577"/>
      <c r="G5063" s="583"/>
      <c r="H5063" s="579"/>
      <c r="I5063" s="545"/>
      <c r="J5063" s="544"/>
      <c r="K5063" s="581"/>
      <c r="L5063" s="586"/>
      <c r="M5063" s="587"/>
      <c r="N5063" s="592"/>
      <c r="O5063" s="603"/>
      <c r="P5063" s="544"/>
      <c r="Q5063" s="581"/>
      <c r="R5063" s="586"/>
      <c r="S5063" s="587"/>
      <c r="T5063" s="592"/>
      <c r="U5063" s="603"/>
      <c r="V5063" s="311"/>
      <c r="W5063" s="311"/>
      <c r="X5063" s="579"/>
      <c r="Y5063" s="545"/>
      <c r="Z5063" s="544"/>
      <c r="AA5063" s="545"/>
      <c r="AB5063" s="544"/>
      <c r="AC5063" s="545"/>
      <c r="AD5063" s="544"/>
      <c r="AE5063" s="581"/>
      <c r="AF5063" s="586"/>
      <c r="AG5063" s="587"/>
      <c r="AH5063" s="626"/>
      <c r="AI5063" s="627"/>
      <c r="AJ5063" s="544"/>
      <c r="AK5063" s="581"/>
      <c r="AL5063" s="586"/>
      <c r="AM5063" s="587"/>
      <c r="AN5063" s="626"/>
      <c r="AO5063" s="627"/>
      <c r="AP5063" s="544"/>
      <c r="AQ5063" s="581"/>
      <c r="AR5063" s="586"/>
      <c r="AS5063" s="587"/>
      <c r="AT5063" s="626"/>
      <c r="AU5063" s="627"/>
      <c r="AV5063" s="628"/>
      <c r="AW5063" s="629"/>
      <c r="AX5063" s="632"/>
      <c r="AY5063" s="633"/>
      <c r="AZ5063" s="626"/>
      <c r="BA5063" s="627"/>
      <c r="BB5063" s="544"/>
      <c r="BC5063" s="581"/>
      <c r="BD5063" s="586"/>
      <c r="BE5063" s="587"/>
      <c r="BF5063" s="626"/>
      <c r="BG5063" s="627"/>
      <c r="BH5063" s="628"/>
      <c r="BI5063" s="629"/>
      <c r="BJ5063" s="632"/>
      <c r="BK5063" s="633"/>
      <c r="BL5063" s="626"/>
      <c r="BM5063" s="627"/>
      <c r="BN5063" s="678"/>
      <c r="BO5063" s="679"/>
      <c r="BP5063" s="680"/>
      <c r="BQ5063" s="677"/>
      <c r="BR5063" s="663"/>
      <c r="BS5063" s="663"/>
      <c r="BT5063" s="15"/>
      <c r="BU5063" s="15"/>
      <c r="BV5063" s="95"/>
    </row>
    <row r="5064" spans="1:74" ht="21.75" hidden="1" customHeight="1" x14ac:dyDescent="0.25">
      <c r="A5064" s="95"/>
      <c r="B5064" s="570" t="str">
        <f>IF(ROSTER!B$46="","",ROSTER!B$46)</f>
        <v/>
      </c>
      <c r="C5064" s="572" t="str">
        <f>IF(ROSTER!C$46="","",ROSTER!C$46)</f>
        <v/>
      </c>
      <c r="D5064" s="573"/>
      <c r="E5064" s="574"/>
      <c r="F5064" s="576">
        <f>IF(E5064="y",1,IF(E5064="S",1,0))</f>
        <v>0</v>
      </c>
      <c r="G5064" s="582">
        <f>IF(E5064="S",1,0)</f>
        <v>0</v>
      </c>
      <c r="H5064" s="578"/>
      <c r="I5064" s="543"/>
      <c r="J5064" s="542"/>
      <c r="K5064" s="580"/>
      <c r="L5064" s="584"/>
      <c r="M5064" s="585"/>
      <c r="N5064" s="588">
        <f>L5064+J5064</f>
        <v>0</v>
      </c>
      <c r="O5064" s="589"/>
      <c r="P5064" s="542"/>
      <c r="Q5064" s="580"/>
      <c r="R5064" s="584"/>
      <c r="S5064" s="585"/>
      <c r="T5064" s="588">
        <f>R5064-P5064</f>
        <v>0</v>
      </c>
      <c r="U5064" s="589"/>
      <c r="V5064" s="310"/>
      <c r="W5064" s="310"/>
      <c r="X5064" s="578"/>
      <c r="Y5064" s="543"/>
      <c r="Z5064" s="542"/>
      <c r="AA5064" s="543"/>
      <c r="AB5064" s="542"/>
      <c r="AC5064" s="543"/>
      <c r="AD5064" s="542"/>
      <c r="AE5064" s="580"/>
      <c r="AF5064" s="584"/>
      <c r="AG5064" s="585"/>
      <c r="AH5064" s="595">
        <f>IF(AD5064=0,0,(AF5064/AD5064)*100)</f>
        <v>0</v>
      </c>
      <c r="AI5064" s="596"/>
      <c r="AJ5064" s="542"/>
      <c r="AK5064" s="580"/>
      <c r="AL5064" s="584"/>
      <c r="AM5064" s="585"/>
      <c r="AN5064" s="595">
        <f>IF(AJ5064=0,0,(AL5064/AJ5064)*100)</f>
        <v>0</v>
      </c>
      <c r="AO5064" s="596"/>
      <c r="AP5064" s="542"/>
      <c r="AQ5064" s="580"/>
      <c r="AR5064" s="584"/>
      <c r="AS5064" s="585"/>
      <c r="AT5064" s="595">
        <f>IF(AP5064=0,0,(AR5064/AP5064)*100)</f>
        <v>0</v>
      </c>
      <c r="AU5064" s="596"/>
      <c r="AV5064" s="599">
        <f>AD5064+AJ5064+AP5064</f>
        <v>0</v>
      </c>
      <c r="AW5064" s="600"/>
      <c r="AX5064" s="630">
        <f>AF5064+AL5064+AR5064</f>
        <v>0</v>
      </c>
      <c r="AY5064" s="631"/>
      <c r="AZ5064" s="595">
        <f>IF(AV5064=0,0,(AX5064/AV5064)*100)</f>
        <v>0</v>
      </c>
      <c r="BA5064" s="596"/>
      <c r="BB5064" s="542"/>
      <c r="BC5064" s="580"/>
      <c r="BD5064" s="584"/>
      <c r="BE5064" s="585"/>
      <c r="BF5064" s="595">
        <f>IF(BB5064=0,0,(BD5064/BB5064)*100)</f>
        <v>0</v>
      </c>
      <c r="BG5064" s="596"/>
      <c r="BH5064" s="599">
        <f>AV5064+BB5064</f>
        <v>0</v>
      </c>
      <c r="BI5064" s="600"/>
      <c r="BJ5064" s="630">
        <f>AX5064+BD5064</f>
        <v>0</v>
      </c>
      <c r="BK5064" s="631"/>
      <c r="BL5064" s="595">
        <f>IF(BH5064=0,0,(BJ5064/BH5064)*100)</f>
        <v>0</v>
      </c>
      <c r="BM5064" s="596"/>
      <c r="BN5064" s="656">
        <f>(AF5064*2)+(AL5064*2)+(AR5064*3)+BD5064</f>
        <v>0</v>
      </c>
      <c r="BO5064" s="657"/>
      <c r="BP5064" s="658"/>
      <c r="BQ5064" s="676">
        <f t="shared" ref="BQ5064" si="3525">IF(BS5064=0,0,50*BR5064/BS5064)</f>
        <v>0</v>
      </c>
      <c r="BR5064" s="708">
        <f>(BN5064*BU$11)+(N5064*BU$12)+(Z5064*BU$13)+(R5064*BU$14)+(X5064*BU$15)+(AB5064*BU$16)</f>
        <v>0</v>
      </c>
      <c r="BS5064" s="662">
        <f>((BB5064-BD5064)*BU$18)+((AV5064-AX5064)*BU$17)+(H5064*BU$19)+(P5064*BU$20)</f>
        <v>0</v>
      </c>
      <c r="BT5064" s="15"/>
      <c r="BU5064" s="15"/>
      <c r="BV5064" s="95"/>
    </row>
    <row r="5065" spans="1:74" ht="22.5" hidden="1" customHeight="1" thickBot="1" x14ac:dyDescent="0.3">
      <c r="A5065" s="95"/>
      <c r="B5065" s="571"/>
      <c r="C5065" s="642" t="str">
        <f>IF(ROSTER!D$46="","",ROSTER!D$46)</f>
        <v/>
      </c>
      <c r="D5065" s="643"/>
      <c r="E5065" s="575"/>
      <c r="F5065" s="577"/>
      <c r="G5065" s="583"/>
      <c r="H5065" s="579"/>
      <c r="I5065" s="545"/>
      <c r="J5065" s="544"/>
      <c r="K5065" s="581"/>
      <c r="L5065" s="586"/>
      <c r="M5065" s="587"/>
      <c r="N5065" s="590"/>
      <c r="O5065" s="591"/>
      <c r="P5065" s="544"/>
      <c r="Q5065" s="581"/>
      <c r="R5065" s="586"/>
      <c r="S5065" s="587"/>
      <c r="T5065" s="592"/>
      <c r="U5065" s="603"/>
      <c r="V5065" s="311"/>
      <c r="W5065" s="311"/>
      <c r="X5065" s="579"/>
      <c r="Y5065" s="545"/>
      <c r="Z5065" s="544"/>
      <c r="AA5065" s="545"/>
      <c r="AB5065" s="544"/>
      <c r="AC5065" s="545"/>
      <c r="AD5065" s="544"/>
      <c r="AE5065" s="581"/>
      <c r="AF5065" s="586"/>
      <c r="AG5065" s="587"/>
      <c r="AH5065" s="597"/>
      <c r="AI5065" s="598"/>
      <c r="AJ5065" s="544"/>
      <c r="AK5065" s="581"/>
      <c r="AL5065" s="586"/>
      <c r="AM5065" s="587"/>
      <c r="AN5065" s="597"/>
      <c r="AO5065" s="598"/>
      <c r="AP5065" s="544"/>
      <c r="AQ5065" s="581"/>
      <c r="AR5065" s="586"/>
      <c r="AS5065" s="587"/>
      <c r="AT5065" s="597"/>
      <c r="AU5065" s="598"/>
      <c r="AV5065" s="601"/>
      <c r="AW5065" s="602"/>
      <c r="AX5065" s="701"/>
      <c r="AY5065" s="702"/>
      <c r="AZ5065" s="597"/>
      <c r="BA5065" s="598"/>
      <c r="BB5065" s="544"/>
      <c r="BC5065" s="581"/>
      <c r="BD5065" s="586"/>
      <c r="BE5065" s="587"/>
      <c r="BF5065" s="597"/>
      <c r="BG5065" s="598"/>
      <c r="BH5065" s="601"/>
      <c r="BI5065" s="602"/>
      <c r="BJ5065" s="701"/>
      <c r="BK5065" s="702"/>
      <c r="BL5065" s="597"/>
      <c r="BM5065" s="598"/>
      <c r="BN5065" s="659"/>
      <c r="BO5065" s="660"/>
      <c r="BP5065" s="661"/>
      <c r="BQ5065" s="682"/>
      <c r="BR5065" s="709"/>
      <c r="BS5065" s="663"/>
      <c r="BT5065" s="15"/>
      <c r="BU5065" s="15"/>
      <c r="BV5065" s="95"/>
    </row>
    <row r="5066" spans="1:74" s="21" customFormat="1" ht="33.4" hidden="1" customHeight="1" x14ac:dyDescent="0.45">
      <c r="A5066" s="98"/>
      <c r="B5066" s="612"/>
      <c r="C5066" s="613"/>
      <c r="D5066" s="613" t="s">
        <v>10</v>
      </c>
      <c r="E5066" s="616"/>
      <c r="F5066" s="279"/>
      <c r="G5066" s="279"/>
      <c r="H5066" s="517">
        <f>SUM(H5026:I5065)</f>
        <v>0</v>
      </c>
      <c r="I5066" s="618"/>
      <c r="J5066" s="517">
        <f>SUM(J5026:K5065)</f>
        <v>0</v>
      </c>
      <c r="K5066" s="618"/>
      <c r="L5066" s="620">
        <f>SUM(L5026:M5065)</f>
        <v>0</v>
      </c>
      <c r="M5066" s="621"/>
      <c r="N5066" s="548">
        <f>L5066+J5066</f>
        <v>0</v>
      </c>
      <c r="O5066" s="518"/>
      <c r="P5066" s="620">
        <f>SUM(P5026:Q5065)</f>
        <v>0</v>
      </c>
      <c r="Q5066" s="618"/>
      <c r="R5066" s="620">
        <f>SUM(R5026:S5065)</f>
        <v>0</v>
      </c>
      <c r="S5066" s="621"/>
      <c r="T5066" s="548">
        <f>R5066-P5066</f>
        <v>0</v>
      </c>
      <c r="U5066" s="518"/>
      <c r="V5066" s="312"/>
      <c r="W5066" s="312"/>
      <c r="X5066" s="620">
        <f>SUM(X5026:Y5065)</f>
        <v>0</v>
      </c>
      <c r="Y5066" s="621"/>
      <c r="Z5066" s="517">
        <f>SUM(Z5026:AA5065)</f>
        <v>0</v>
      </c>
      <c r="AA5066" s="518"/>
      <c r="AB5066" s="517">
        <f>SUM(AB5026:AC5065)</f>
        <v>0</v>
      </c>
      <c r="AC5066" s="518"/>
      <c r="AD5066" s="621">
        <f>SUM(AD5026:AE5065)</f>
        <v>0</v>
      </c>
      <c r="AE5066" s="618"/>
      <c r="AF5066" s="620">
        <f>SUM(AF5026:AG5065)</f>
        <v>0</v>
      </c>
      <c r="AG5066" s="621"/>
      <c r="AH5066" s="548">
        <f>IF(AD5066=0,0,(AF5066/AD5066)*100)</f>
        <v>0</v>
      </c>
      <c r="AI5066" s="518"/>
      <c r="AJ5066" s="620">
        <f>SUM(AJ5026:AK5065)</f>
        <v>0</v>
      </c>
      <c r="AK5066" s="618"/>
      <c r="AL5066" s="620">
        <f>SUM(AL5026:AM5065)</f>
        <v>0</v>
      </c>
      <c r="AM5066" s="621"/>
      <c r="AN5066" s="548">
        <f>IF(AJ5066=0,0,(AL5066/AJ5066)*100)</f>
        <v>0</v>
      </c>
      <c r="AO5066" s="518"/>
      <c r="AP5066" s="620">
        <f>SUM(AP5026:AQ5065)</f>
        <v>0</v>
      </c>
      <c r="AQ5066" s="618"/>
      <c r="AR5066" s="620">
        <f>SUM(AR5026:AS5065)</f>
        <v>0</v>
      </c>
      <c r="AS5066" s="621"/>
      <c r="AT5066" s="548">
        <f>IF(AP5066=0,0,(AR5066/AP5066)*100)</f>
        <v>0</v>
      </c>
      <c r="AU5066" s="518"/>
      <c r="AV5066" s="517">
        <f>AD5066+AJ5066+AP5066</f>
        <v>0</v>
      </c>
      <c r="AW5066" s="618"/>
      <c r="AX5066" s="620">
        <f>AF5066+AL5066+AR5066</f>
        <v>0</v>
      </c>
      <c r="AY5066" s="624"/>
      <c r="AZ5066" s="548">
        <f>IF(AV5066=0,0,(AX5066/AV5066)*100)</f>
        <v>0</v>
      </c>
      <c r="BA5066" s="518"/>
      <c r="BB5066" s="620">
        <f>SUM(BB5026:BC5065)</f>
        <v>0</v>
      </c>
      <c r="BC5066" s="618"/>
      <c r="BD5066" s="620">
        <f>SUM(BD5026:BE5065)</f>
        <v>0</v>
      </c>
      <c r="BE5066" s="621"/>
      <c r="BF5066" s="548">
        <f>IF(BB5066=0,0,(BD5066/BB5066)*100)</f>
        <v>0</v>
      </c>
      <c r="BG5066" s="518"/>
      <c r="BH5066" s="517">
        <f>AV5066+BB5066</f>
        <v>0</v>
      </c>
      <c r="BI5066" s="618"/>
      <c r="BJ5066" s="620">
        <f>AX5066+BD5066</f>
        <v>0</v>
      </c>
      <c r="BK5066" s="624"/>
      <c r="BL5066" s="548">
        <f>IF(BH5066=0,0,(BJ5066/BH5066)*100)</f>
        <v>0</v>
      </c>
      <c r="BM5066" s="664"/>
      <c r="BN5066" s="666">
        <f>SUM(BN5026:BP5065)</f>
        <v>0</v>
      </c>
      <c r="BO5066" s="667"/>
      <c r="BP5066" s="668"/>
      <c r="BQ5066" s="681">
        <f>SUM(BQ5026:BQ5065)</f>
        <v>0</v>
      </c>
      <c r="BR5066" s="685">
        <f>(BN5066*BU$11)+(N5066*BU$12)+(Z5066*BU$13)+(R5066*BU$14)+(X5066*BU$15)+(AB5066*BU$16)</f>
        <v>0</v>
      </c>
      <c r="BS5066" s="683">
        <f>((BB5066-BD5066)*BU$18)+((AV5066-AX5066)*BU$17)+(H5066*BU$19)+(P5066*BU$20)</f>
        <v>0</v>
      </c>
      <c r="BT5066" s="20"/>
      <c r="BU5066" s="20"/>
      <c r="BV5066" s="98"/>
    </row>
    <row r="5067" spans="1:74" s="21" customFormat="1" ht="33.950000000000003" hidden="1" customHeight="1" thickBot="1" x14ac:dyDescent="0.5">
      <c r="A5067" s="98"/>
      <c r="B5067" s="614"/>
      <c r="C5067" s="615"/>
      <c r="D5067" s="615"/>
      <c r="E5067" s="617"/>
      <c r="F5067" s="280"/>
      <c r="G5067" s="280"/>
      <c r="H5067" s="519"/>
      <c r="I5067" s="619"/>
      <c r="J5067" s="519"/>
      <c r="K5067" s="619"/>
      <c r="L5067" s="622"/>
      <c r="M5067" s="623"/>
      <c r="N5067" s="549"/>
      <c r="O5067" s="520"/>
      <c r="P5067" s="622"/>
      <c r="Q5067" s="619"/>
      <c r="R5067" s="622"/>
      <c r="S5067" s="623"/>
      <c r="T5067" s="549"/>
      <c r="U5067" s="520"/>
      <c r="V5067" s="313"/>
      <c r="W5067" s="313"/>
      <c r="X5067" s="622"/>
      <c r="Y5067" s="623"/>
      <c r="Z5067" s="519"/>
      <c r="AA5067" s="520"/>
      <c r="AB5067" s="519"/>
      <c r="AC5067" s="520"/>
      <c r="AD5067" s="623"/>
      <c r="AE5067" s="619"/>
      <c r="AF5067" s="622"/>
      <c r="AG5067" s="623"/>
      <c r="AH5067" s="549"/>
      <c r="AI5067" s="520"/>
      <c r="AJ5067" s="622"/>
      <c r="AK5067" s="619"/>
      <c r="AL5067" s="622"/>
      <c r="AM5067" s="623"/>
      <c r="AN5067" s="549"/>
      <c r="AO5067" s="520"/>
      <c r="AP5067" s="622"/>
      <c r="AQ5067" s="619"/>
      <c r="AR5067" s="622"/>
      <c r="AS5067" s="623"/>
      <c r="AT5067" s="549"/>
      <c r="AU5067" s="520"/>
      <c r="AV5067" s="519"/>
      <c r="AW5067" s="619"/>
      <c r="AX5067" s="622"/>
      <c r="AY5067" s="625"/>
      <c r="AZ5067" s="549"/>
      <c r="BA5067" s="520"/>
      <c r="BB5067" s="622"/>
      <c r="BC5067" s="619"/>
      <c r="BD5067" s="622"/>
      <c r="BE5067" s="623"/>
      <c r="BF5067" s="549"/>
      <c r="BG5067" s="520"/>
      <c r="BH5067" s="519"/>
      <c r="BI5067" s="619"/>
      <c r="BJ5067" s="622"/>
      <c r="BK5067" s="625"/>
      <c r="BL5067" s="549"/>
      <c r="BM5067" s="665"/>
      <c r="BN5067" s="669"/>
      <c r="BO5067" s="670"/>
      <c r="BP5067" s="671"/>
      <c r="BQ5067" s="682"/>
      <c r="BR5067" s="686"/>
      <c r="BS5067" s="684"/>
      <c r="BT5067" s="20"/>
      <c r="BU5067" s="20"/>
      <c r="BV5067" s="98"/>
    </row>
    <row r="5068" spans="1:74" s="21" customFormat="1" ht="33" hidden="1" customHeight="1" thickBot="1" x14ac:dyDescent="0.5">
      <c r="A5068" s="98"/>
      <c r="B5068" s="612"/>
      <c r="C5068" s="613"/>
      <c r="D5068" s="613" t="s">
        <v>13</v>
      </c>
      <c r="E5068" s="616"/>
      <c r="F5068" s="281"/>
      <c r="G5068" s="282"/>
      <c r="H5068" s="528"/>
      <c r="I5068" s="636"/>
      <c r="J5068" s="528"/>
      <c r="K5068" s="636"/>
      <c r="L5068" s="638"/>
      <c r="M5068" s="639"/>
      <c r="N5068" s="548">
        <f>J5068+L5068</f>
        <v>0</v>
      </c>
      <c r="O5068" s="518"/>
      <c r="P5068" s="638"/>
      <c r="Q5068" s="636"/>
      <c r="R5068" s="638"/>
      <c r="S5068" s="639"/>
      <c r="T5068" s="548">
        <f>R5068-P5068</f>
        <v>0</v>
      </c>
      <c r="U5068" s="518"/>
      <c r="V5068" s="312"/>
      <c r="W5068" s="312"/>
      <c r="X5068" s="638"/>
      <c r="Y5068" s="639"/>
      <c r="Z5068" s="528"/>
      <c r="AA5068" s="529"/>
      <c r="AB5068" s="528"/>
      <c r="AC5068" s="529"/>
      <c r="AD5068" s="639"/>
      <c r="AE5068" s="636"/>
      <c r="AF5068" s="638"/>
      <c r="AG5068" s="639"/>
      <c r="AH5068" s="548">
        <f>IF(AD5068=0,0,(AF5068/AD5068)*100)</f>
        <v>0</v>
      </c>
      <c r="AI5068" s="518"/>
      <c r="AJ5068" s="638"/>
      <c r="AK5068" s="636"/>
      <c r="AL5068" s="638"/>
      <c r="AM5068" s="639"/>
      <c r="AN5068" s="548">
        <f>IF(AJ5068=0,0,(AL5068/AJ5068)*100)</f>
        <v>0</v>
      </c>
      <c r="AO5068" s="518"/>
      <c r="AP5068" s="638"/>
      <c r="AQ5068" s="636"/>
      <c r="AR5068" s="638"/>
      <c r="AS5068" s="639"/>
      <c r="AT5068" s="548">
        <f>IF(AP5068=0,0,(AR5068/AP5068)*100)</f>
        <v>0</v>
      </c>
      <c r="AU5068" s="518"/>
      <c r="AV5068" s="517">
        <f>AD5068+AJ5068+AP5068</f>
        <v>0</v>
      </c>
      <c r="AW5068" s="618"/>
      <c r="AX5068" s="620">
        <f>AF5068+AL5068+AR5068</f>
        <v>0</v>
      </c>
      <c r="AY5068" s="624"/>
      <c r="AZ5068" s="548">
        <f>IF(AV5068=0,0,(AX5068/AV5068)*100)</f>
        <v>0</v>
      </c>
      <c r="BA5068" s="518"/>
      <c r="BB5068" s="638"/>
      <c r="BC5068" s="636"/>
      <c r="BD5068" s="638"/>
      <c r="BE5068" s="639"/>
      <c r="BF5068" s="548">
        <f>IF(BB5068=0,0,(BD5068/BB5068)*100)</f>
        <v>0</v>
      </c>
      <c r="BG5068" s="518"/>
      <c r="BH5068" s="517">
        <f>AV5068+BB5068</f>
        <v>0</v>
      </c>
      <c r="BI5068" s="618"/>
      <c r="BJ5068" s="620">
        <f>AX5068+BD5068</f>
        <v>0</v>
      </c>
      <c r="BK5068" s="624"/>
      <c r="BL5068" s="548">
        <f>IF(BH5068=0,0,(BJ5068/BH5068)*100)</f>
        <v>0</v>
      </c>
      <c r="BM5068" s="664"/>
      <c r="BN5068" s="666">
        <f>(AF5068*2)+(AL5068*2)+(AR5068*3)+BD5068</f>
        <v>0</v>
      </c>
      <c r="BO5068" s="667"/>
      <c r="BP5068" s="668"/>
      <c r="BQ5068" s="672"/>
      <c r="BR5068" s="283"/>
      <c r="BS5068" s="284"/>
      <c r="BT5068" s="20"/>
      <c r="BU5068" s="20"/>
      <c r="BV5068" s="98"/>
    </row>
    <row r="5069" spans="1:74" s="21" customFormat="1" ht="33.75" hidden="1" customHeight="1" thickBot="1" x14ac:dyDescent="0.5">
      <c r="A5069" s="98"/>
      <c r="B5069" s="285"/>
      <c r="C5069" s="286"/>
      <c r="D5069" s="634"/>
      <c r="E5069" s="635"/>
      <c r="F5069" s="287"/>
      <c r="G5069" s="287"/>
      <c r="H5069" s="530"/>
      <c r="I5069" s="637"/>
      <c r="J5069" s="530"/>
      <c r="K5069" s="637"/>
      <c r="L5069" s="640"/>
      <c r="M5069" s="641"/>
      <c r="N5069" s="549"/>
      <c r="O5069" s="520"/>
      <c r="P5069" s="640"/>
      <c r="Q5069" s="637"/>
      <c r="R5069" s="640"/>
      <c r="S5069" s="641"/>
      <c r="T5069" s="549"/>
      <c r="U5069" s="520"/>
      <c r="V5069" s="313"/>
      <c r="W5069" s="313"/>
      <c r="X5069" s="640"/>
      <c r="Y5069" s="641"/>
      <c r="Z5069" s="530"/>
      <c r="AA5069" s="531"/>
      <c r="AB5069" s="530"/>
      <c r="AC5069" s="531"/>
      <c r="AD5069" s="641"/>
      <c r="AE5069" s="637"/>
      <c r="AF5069" s="640"/>
      <c r="AG5069" s="641"/>
      <c r="AH5069" s="549"/>
      <c r="AI5069" s="520"/>
      <c r="AJ5069" s="640"/>
      <c r="AK5069" s="637"/>
      <c r="AL5069" s="640"/>
      <c r="AM5069" s="641"/>
      <c r="AN5069" s="549"/>
      <c r="AO5069" s="520"/>
      <c r="AP5069" s="640"/>
      <c r="AQ5069" s="637"/>
      <c r="AR5069" s="640"/>
      <c r="AS5069" s="641"/>
      <c r="AT5069" s="549"/>
      <c r="AU5069" s="520"/>
      <c r="AV5069" s="519"/>
      <c r="AW5069" s="619"/>
      <c r="AX5069" s="622"/>
      <c r="AY5069" s="625"/>
      <c r="AZ5069" s="549"/>
      <c r="BA5069" s="520"/>
      <c r="BB5069" s="640"/>
      <c r="BC5069" s="637"/>
      <c r="BD5069" s="640"/>
      <c r="BE5069" s="641"/>
      <c r="BF5069" s="549"/>
      <c r="BG5069" s="520"/>
      <c r="BH5069" s="519"/>
      <c r="BI5069" s="619"/>
      <c r="BJ5069" s="622"/>
      <c r="BK5069" s="625"/>
      <c r="BL5069" s="549"/>
      <c r="BM5069" s="665"/>
      <c r="BN5069" s="669"/>
      <c r="BO5069" s="670"/>
      <c r="BP5069" s="671"/>
      <c r="BQ5069" s="673"/>
      <c r="BR5069" s="79"/>
      <c r="BS5069" s="79"/>
      <c r="BT5069" s="20"/>
      <c r="BU5069" s="20"/>
      <c r="BV5069" s="98"/>
    </row>
    <row r="5070" spans="1:74" ht="16.5" hidden="1" customHeight="1" thickTop="1" thickBot="1" x14ac:dyDescent="0.5">
      <c r="A5070" s="95"/>
      <c r="B5070" s="288"/>
      <c r="C5070" s="70"/>
      <c r="D5070" s="70"/>
      <c r="E5070" s="70"/>
      <c r="F5070" s="70"/>
      <c r="G5070" s="70"/>
      <c r="H5070" s="70"/>
      <c r="I5070" s="70"/>
      <c r="J5070" s="70"/>
      <c r="K5070" s="70"/>
      <c r="L5070" s="70"/>
      <c r="M5070" s="70"/>
      <c r="N5070" s="70"/>
      <c r="O5070" s="70"/>
      <c r="P5070" s="70"/>
      <c r="Q5070" s="70"/>
      <c r="R5070" s="70"/>
      <c r="S5070" s="70"/>
      <c r="T5070" s="70"/>
      <c r="U5070" s="70"/>
      <c r="V5070" s="70"/>
      <c r="W5070" s="70"/>
      <c r="X5070" s="70"/>
      <c r="Y5070" s="70"/>
      <c r="Z5070" s="70"/>
      <c r="AA5070" s="70"/>
      <c r="AB5070" s="70"/>
      <c r="AC5070" s="70"/>
      <c r="AD5070" s="70"/>
      <c r="AE5070" s="70"/>
      <c r="AF5070" s="70"/>
      <c r="AG5070" s="70"/>
      <c r="AH5070" s="289"/>
      <c r="AI5070" s="289"/>
      <c r="AJ5070" s="70"/>
      <c r="AK5070" s="70"/>
      <c r="AL5070" s="70"/>
      <c r="AM5070" s="70"/>
      <c r="AN5070" s="70"/>
      <c r="AO5070" s="70"/>
      <c r="AP5070" s="70"/>
      <c r="AQ5070" s="70"/>
      <c r="AR5070" s="70"/>
      <c r="AS5070" s="70"/>
      <c r="AT5070" s="70"/>
      <c r="AU5070" s="70"/>
      <c r="AV5070" s="70"/>
      <c r="AW5070" s="70"/>
      <c r="AX5070" s="70"/>
      <c r="AY5070" s="70"/>
      <c r="AZ5070" s="70"/>
      <c r="BA5070" s="70"/>
      <c r="BB5070" s="70"/>
      <c r="BC5070" s="70"/>
      <c r="BD5070" s="70"/>
      <c r="BE5070" s="70"/>
      <c r="BF5070" s="70"/>
      <c r="BG5070" s="70"/>
      <c r="BH5070" s="70"/>
      <c r="BI5070" s="70"/>
      <c r="BJ5070" s="70"/>
      <c r="BK5070" s="70"/>
      <c r="BL5070" s="70"/>
      <c r="BM5070" s="70"/>
      <c r="BN5070" s="70"/>
      <c r="BO5070" s="70"/>
      <c r="BP5070" s="70"/>
      <c r="BQ5070" s="89"/>
      <c r="BR5070" s="674">
        <f>IF((J5066+L5068)=0,0,(J5066/(J5066+L5068)*100)%)</f>
        <v>0</v>
      </c>
      <c r="BS5070" s="675"/>
      <c r="BT5070" s="674">
        <f>IF((L5066+J5068)=0,0,(L5066/(L5066+J5068)*100)%)</f>
        <v>0</v>
      </c>
      <c r="BU5070" s="675"/>
      <c r="BV5070" s="95"/>
    </row>
    <row r="5071" spans="1:74" s="23" customFormat="1" ht="79.5" hidden="1" customHeight="1" thickTop="1" thickBot="1" x14ac:dyDescent="0.55000000000000004">
      <c r="A5071" s="99"/>
      <c r="B5071" s="565" t="s">
        <v>64</v>
      </c>
      <c r="C5071" s="566"/>
      <c r="D5071" s="532" t="s">
        <v>54</v>
      </c>
      <c r="E5071" s="532"/>
      <c r="F5071" s="532"/>
      <c r="G5071" s="654"/>
      <c r="H5071" s="533"/>
      <c r="I5071" s="534"/>
      <c r="J5071" s="535"/>
      <c r="K5071" s="290"/>
      <c r="L5071" s="533"/>
      <c r="M5071" s="534"/>
      <c r="N5071" s="535"/>
      <c r="O5071" s="536" t="s">
        <v>47</v>
      </c>
      <c r="P5071" s="537"/>
      <c r="Q5071" s="537"/>
      <c r="R5071" s="537"/>
      <c r="S5071" s="533"/>
      <c r="T5071" s="534"/>
      <c r="U5071" s="535"/>
      <c r="V5071" s="314"/>
      <c r="W5071" s="314"/>
      <c r="X5071" s="290"/>
      <c r="Y5071" s="533"/>
      <c r="Z5071" s="534"/>
      <c r="AA5071" s="535"/>
      <c r="AB5071" s="536" t="s">
        <v>49</v>
      </c>
      <c r="AC5071" s="537"/>
      <c r="AD5071" s="537"/>
      <c r="AE5071" s="538"/>
      <c r="AF5071" s="533"/>
      <c r="AG5071" s="534"/>
      <c r="AH5071" s="535"/>
      <c r="AI5071" s="290"/>
      <c r="AJ5071" s="533"/>
      <c r="AK5071" s="534"/>
      <c r="AL5071" s="535"/>
      <c r="AM5071" s="536" t="s">
        <v>53</v>
      </c>
      <c r="AN5071" s="537"/>
      <c r="AO5071" s="537"/>
      <c r="AP5071" s="538"/>
      <c r="AQ5071" s="533"/>
      <c r="AR5071" s="534"/>
      <c r="AS5071" s="535"/>
      <c r="AT5071" s="72"/>
      <c r="AU5071" s="533"/>
      <c r="AV5071" s="534"/>
      <c r="AW5071" s="535"/>
      <c r="AX5071" s="291"/>
      <c r="AY5071" s="291"/>
      <c r="AZ5071" s="291"/>
      <c r="BA5071" s="291"/>
      <c r="BB5071" s="567" t="s">
        <v>20</v>
      </c>
      <c r="BC5071" s="567"/>
      <c r="BD5071" s="567"/>
      <c r="BE5071" s="567"/>
      <c r="BF5071" s="568"/>
      <c r="BG5071" s="539">
        <f>BN5066</f>
        <v>0</v>
      </c>
      <c r="BH5071" s="540"/>
      <c r="BI5071" s="541"/>
      <c r="BJ5071" s="292"/>
      <c r="BK5071" s="539">
        <f>BN5068</f>
        <v>0</v>
      </c>
      <c r="BL5071" s="540"/>
      <c r="BM5071" s="541"/>
      <c r="BN5071" s="73"/>
      <c r="BO5071" s="73"/>
      <c r="BP5071" s="73"/>
      <c r="BQ5071" s="90"/>
      <c r="BR5071" s="24"/>
      <c r="BS5071" s="24"/>
      <c r="BT5071" s="22"/>
      <c r="BU5071" s="22"/>
      <c r="BV5071" s="99"/>
    </row>
    <row r="5072" spans="1:74" ht="15.6" hidden="1" customHeight="1" thickTop="1" thickBot="1" x14ac:dyDescent="0.55000000000000004">
      <c r="A5072" s="95"/>
      <c r="B5072" s="293"/>
      <c r="C5072" s="67"/>
      <c r="D5072" s="294"/>
      <c r="E5072" s="294"/>
      <c r="F5072" s="295"/>
      <c r="G5072" s="295"/>
      <c r="H5072" s="296"/>
      <c r="I5072" s="296"/>
      <c r="J5072" s="296"/>
      <c r="K5072" s="296"/>
      <c r="L5072" s="296"/>
      <c r="M5072" s="296"/>
      <c r="N5072" s="296"/>
      <c r="O5072" s="295"/>
      <c r="P5072" s="295"/>
      <c r="Q5072" s="295"/>
      <c r="R5072" s="295"/>
      <c r="S5072" s="296"/>
      <c r="T5072" s="296"/>
      <c r="U5072" s="296"/>
      <c r="V5072" s="296"/>
      <c r="W5072" s="296"/>
      <c r="X5072" s="297"/>
      <c r="Y5072" s="296"/>
      <c r="Z5072" s="296"/>
      <c r="AA5072" s="296"/>
      <c r="AB5072" s="295"/>
      <c r="AC5072" s="295"/>
      <c r="AD5072" s="295"/>
      <c r="AE5072" s="295"/>
      <c r="AF5072" s="296"/>
      <c r="AG5072" s="296"/>
      <c r="AH5072" s="296"/>
      <c r="AI5072" s="296"/>
      <c r="AJ5072" s="297"/>
      <c r="AK5072" s="297"/>
      <c r="AL5072" s="296"/>
      <c r="AM5072" s="295"/>
      <c r="AN5072" s="295"/>
      <c r="AO5072" s="295"/>
      <c r="AP5072" s="295"/>
      <c r="AQ5072" s="296"/>
      <c r="AR5072" s="296"/>
      <c r="AS5072" s="296"/>
      <c r="AT5072" s="296"/>
      <c r="AU5072" s="296"/>
      <c r="AV5072" s="72"/>
      <c r="AW5072" s="72"/>
      <c r="AX5072" s="74"/>
      <c r="AY5072" s="74"/>
      <c r="AZ5072" s="74"/>
      <c r="BA5072" s="74"/>
      <c r="BB5072" s="295"/>
      <c r="BC5072" s="298"/>
      <c r="BD5072" s="298"/>
      <c r="BE5072" s="299"/>
      <c r="BF5072" s="300"/>
      <c r="BG5072" s="301"/>
      <c r="BH5072" s="301"/>
      <c r="BI5072" s="72"/>
      <c r="BJ5072" s="302"/>
      <c r="BK5072" s="303"/>
      <c r="BL5072" s="303"/>
      <c r="BM5072" s="72"/>
      <c r="BN5072" s="74"/>
      <c r="BO5072" s="74"/>
      <c r="BP5072" s="74"/>
      <c r="BQ5072" s="91"/>
      <c r="BR5072" s="25"/>
      <c r="BS5072" s="25"/>
      <c r="BT5072" s="15"/>
      <c r="BU5072" s="15"/>
      <c r="BV5072" s="95"/>
    </row>
    <row r="5073" spans="1:77" s="23" customFormat="1" ht="79.5" hidden="1" customHeight="1" thickTop="1" thickBot="1" x14ac:dyDescent="0.55000000000000004">
      <c r="A5073" s="99"/>
      <c r="B5073" s="569" t="s">
        <v>46</v>
      </c>
      <c r="C5073" s="567"/>
      <c r="D5073" s="532" t="s">
        <v>55</v>
      </c>
      <c r="E5073" s="532"/>
      <c r="F5073" s="532"/>
      <c r="G5073" s="654"/>
      <c r="H5073" s="539">
        <f>H5071</f>
        <v>0</v>
      </c>
      <c r="I5073" s="540"/>
      <c r="J5073" s="541"/>
      <c r="K5073" s="290"/>
      <c r="L5073" s="539">
        <f>L5071</f>
        <v>0</v>
      </c>
      <c r="M5073" s="540"/>
      <c r="N5073" s="541"/>
      <c r="O5073" s="536" t="s">
        <v>51</v>
      </c>
      <c r="P5073" s="537"/>
      <c r="Q5073" s="537"/>
      <c r="R5073" s="537"/>
      <c r="S5073" s="539">
        <f>S5071-H5071</f>
        <v>0</v>
      </c>
      <c r="T5073" s="540"/>
      <c r="U5073" s="541"/>
      <c r="V5073" s="315"/>
      <c r="W5073" s="315"/>
      <c r="X5073" s="290"/>
      <c r="Y5073" s="539">
        <f>Y5071-L5071</f>
        <v>0</v>
      </c>
      <c r="Z5073" s="540"/>
      <c r="AA5073" s="541"/>
      <c r="AB5073" s="536" t="s">
        <v>50</v>
      </c>
      <c r="AC5073" s="537"/>
      <c r="AD5073" s="537"/>
      <c r="AE5073" s="538"/>
      <c r="AF5073" s="539">
        <f>AF5071-S5071</f>
        <v>0</v>
      </c>
      <c r="AG5073" s="540"/>
      <c r="AH5073" s="541"/>
      <c r="AI5073" s="290"/>
      <c r="AJ5073" s="539">
        <f>AJ5071-Y5071</f>
        <v>0</v>
      </c>
      <c r="AK5073" s="540"/>
      <c r="AL5073" s="541"/>
      <c r="AM5073" s="536" t="s">
        <v>52</v>
      </c>
      <c r="AN5073" s="537"/>
      <c r="AO5073" s="537"/>
      <c r="AP5073" s="538"/>
      <c r="AQ5073" s="539">
        <f>AQ5071-AF5071</f>
        <v>0</v>
      </c>
      <c r="AR5073" s="540"/>
      <c r="AS5073" s="541"/>
      <c r="AT5073" s="72"/>
      <c r="AU5073" s="539">
        <f>AU5071-AJ5071</f>
        <v>0</v>
      </c>
      <c r="AV5073" s="540"/>
      <c r="AW5073" s="541"/>
      <c r="AX5073" s="291"/>
      <c r="AY5073" s="291"/>
      <c r="AZ5073" s="291"/>
      <c r="BA5073" s="291"/>
      <c r="BB5073" s="567" t="s">
        <v>45</v>
      </c>
      <c r="BC5073" s="567"/>
      <c r="BD5073" s="567"/>
      <c r="BE5073" s="567"/>
      <c r="BF5073" s="568"/>
      <c r="BG5073" s="539">
        <f>BG5071-AQ5071</f>
        <v>0</v>
      </c>
      <c r="BH5073" s="540"/>
      <c r="BI5073" s="541"/>
      <c r="BJ5073" s="304"/>
      <c r="BK5073" s="539">
        <f>BK5071-AU5071</f>
        <v>0</v>
      </c>
      <c r="BL5073" s="540"/>
      <c r="BM5073" s="541"/>
      <c r="BN5073" s="73"/>
      <c r="BO5073" s="73"/>
      <c r="BP5073" s="73"/>
      <c r="BQ5073" s="90"/>
      <c r="BR5073" s="24"/>
      <c r="BS5073" s="24"/>
      <c r="BT5073" s="22"/>
      <c r="BU5073" s="22"/>
      <c r="BV5073" s="99"/>
      <c r="BY5073" s="21"/>
    </row>
    <row r="5074" spans="1:77" ht="18.75" hidden="1" customHeight="1" thickTop="1" thickBot="1" x14ac:dyDescent="0.5">
      <c r="A5074" s="95"/>
      <c r="B5074" s="305"/>
      <c r="C5074" s="71"/>
      <c r="D5074" s="71"/>
      <c r="E5074" s="71"/>
      <c r="F5074" s="92"/>
      <c r="G5074" s="9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/>
      <c r="R5074" s="71"/>
      <c r="S5074" s="71"/>
      <c r="T5074" s="71"/>
      <c r="U5074" s="71"/>
      <c r="V5074" s="71"/>
      <c r="W5074" s="71"/>
      <c r="X5074" s="71"/>
      <c r="Y5074" s="71"/>
      <c r="Z5074" s="71"/>
      <c r="AA5074" s="71"/>
      <c r="AB5074" s="71"/>
      <c r="AC5074" s="71"/>
      <c r="AD5074" s="71"/>
      <c r="AE5074" s="71"/>
      <c r="AF5074" s="71"/>
      <c r="AG5074" s="71"/>
      <c r="AH5074" s="306"/>
      <c r="AI5074" s="306"/>
      <c r="AJ5074" s="71"/>
      <c r="AK5074" s="71"/>
      <c r="AL5074" s="71"/>
      <c r="AM5074" s="71"/>
      <c r="AN5074" s="71"/>
      <c r="AO5074" s="71"/>
      <c r="AP5074" s="71"/>
      <c r="AQ5074" s="71"/>
      <c r="AR5074" s="71"/>
      <c r="AS5074" s="71"/>
      <c r="AT5074" s="71"/>
      <c r="AU5074" s="71"/>
      <c r="AV5074" s="71"/>
      <c r="AW5074" s="71"/>
      <c r="AX5074" s="71"/>
      <c r="AY5074" s="71"/>
      <c r="AZ5074" s="71"/>
      <c r="BA5074" s="71"/>
      <c r="BB5074" s="71"/>
      <c r="BC5074" s="703" t="s">
        <v>153</v>
      </c>
      <c r="BD5074" s="703"/>
      <c r="BE5074" s="703"/>
      <c r="BF5074" s="703"/>
      <c r="BG5074" s="703"/>
      <c r="BH5074" s="703"/>
      <c r="BI5074" s="703"/>
      <c r="BJ5074" s="703"/>
      <c r="BK5074" s="703"/>
      <c r="BL5074" s="703"/>
      <c r="BM5074" s="703"/>
      <c r="BN5074" s="703"/>
      <c r="BO5074" s="703"/>
      <c r="BP5074" s="703"/>
      <c r="BQ5074" s="318"/>
      <c r="BR5074" s="319"/>
      <c r="BS5074" s="319"/>
      <c r="BT5074" s="15"/>
      <c r="BU5074" s="15"/>
      <c r="BV5074" s="95"/>
    </row>
    <row r="5075" spans="1:77" s="93" customFormat="1" ht="13.5" hidden="1" customHeight="1" thickTop="1" x14ac:dyDescent="0.45">
      <c r="A5075" s="95"/>
      <c r="B5075" s="99"/>
      <c r="C5075" s="95"/>
      <c r="D5075" s="95"/>
      <c r="E5075" s="95"/>
      <c r="F5075" s="96"/>
      <c r="G5075" s="96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254"/>
      <c r="AI5075" s="254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5"/>
      <c r="BL5075" s="95"/>
      <c r="BM5075" s="95"/>
      <c r="BN5075" s="95"/>
      <c r="BO5075" s="95"/>
      <c r="BP5075" s="95"/>
      <c r="BQ5075" s="97"/>
      <c r="BR5075" s="97"/>
      <c r="BS5075" s="97"/>
      <c r="BT5075" s="95"/>
      <c r="BU5075" s="95"/>
      <c r="BV5075" s="95"/>
    </row>
    <row r="5076" spans="1:77" s="17" customFormat="1" ht="33.75" hidden="1" x14ac:dyDescent="0.5">
      <c r="A5076" s="255"/>
      <c r="B5076" s="604" t="s">
        <v>9</v>
      </c>
      <c r="C5076" s="604"/>
      <c r="D5076" s="604"/>
      <c r="E5076" s="604"/>
      <c r="F5076" s="604"/>
      <c r="G5076" s="604"/>
      <c r="H5076" s="604"/>
      <c r="I5076" s="604"/>
      <c r="J5076" s="604"/>
      <c r="K5076" s="604"/>
      <c r="L5076" s="604"/>
      <c r="M5076" s="604"/>
      <c r="N5076" s="604"/>
      <c r="O5076" s="604"/>
      <c r="P5076" s="604"/>
      <c r="Q5076" s="604"/>
      <c r="R5076" s="604"/>
      <c r="S5076" s="604"/>
      <c r="T5076" s="604"/>
      <c r="U5076" s="604"/>
      <c r="V5076" s="604"/>
      <c r="W5076" s="604"/>
      <c r="X5076" s="604"/>
      <c r="Y5076" s="604"/>
      <c r="Z5076" s="604"/>
      <c r="AA5076" s="604"/>
      <c r="AB5076" s="604"/>
      <c r="AC5076" s="604"/>
      <c r="AD5076" s="604"/>
      <c r="AE5076" s="604"/>
      <c r="AF5076" s="604"/>
      <c r="AG5076" s="604"/>
      <c r="AH5076" s="604"/>
      <c r="AI5076" s="604"/>
      <c r="AJ5076" s="604"/>
      <c r="AK5076" s="604"/>
      <c r="AL5076" s="604"/>
      <c r="AM5076" s="604"/>
      <c r="AN5076" s="604"/>
      <c r="AO5076" s="604"/>
      <c r="AP5076" s="604"/>
      <c r="AQ5076" s="604"/>
      <c r="AR5076" s="604"/>
      <c r="AS5076" s="604"/>
      <c r="AT5076" s="604"/>
      <c r="AU5076" s="604"/>
      <c r="AV5076" s="604"/>
      <c r="AW5076" s="604"/>
      <c r="AX5076" s="604"/>
      <c r="AY5076" s="604"/>
      <c r="AZ5076" s="604"/>
      <c r="BA5076" s="604"/>
      <c r="BB5076" s="604"/>
      <c r="BC5076" s="604"/>
      <c r="BD5076" s="604"/>
      <c r="BE5076" s="604"/>
      <c r="BF5076" s="604"/>
      <c r="BG5076" s="604"/>
      <c r="BH5076" s="604"/>
      <c r="BI5076" s="604"/>
      <c r="BJ5076" s="604"/>
      <c r="BK5076" s="604"/>
      <c r="BL5076" s="604"/>
      <c r="BM5076" s="604"/>
      <c r="BN5076" s="604"/>
      <c r="BO5076" s="604"/>
      <c r="BP5076" s="604"/>
      <c r="BQ5076" s="256"/>
      <c r="BR5076" s="256"/>
      <c r="BS5076" s="256"/>
      <c r="BT5076" s="257"/>
      <c r="BU5076" s="257"/>
      <c r="BV5076" s="255"/>
    </row>
    <row r="5077" spans="1:77" ht="10.9" hidden="1" customHeight="1" x14ac:dyDescent="0.45">
      <c r="A5077" s="95"/>
      <c r="B5077" s="258"/>
      <c r="C5077" s="62"/>
      <c r="D5077" s="62"/>
      <c r="E5077" s="62"/>
      <c r="F5077" s="63"/>
      <c r="G5077" s="63"/>
      <c r="H5077" s="62"/>
      <c r="I5077" s="62"/>
      <c r="J5077" s="62"/>
      <c r="K5077" s="62"/>
      <c r="L5077" s="62"/>
      <c r="M5077" s="62"/>
      <c r="N5077" s="62"/>
      <c r="O5077" s="62"/>
      <c r="P5077" s="62"/>
      <c r="Q5077" s="62"/>
      <c r="R5077" s="62"/>
      <c r="S5077" s="62"/>
      <c r="T5077" s="62"/>
      <c r="U5077" s="62"/>
      <c r="V5077" s="62"/>
      <c r="W5077" s="62"/>
      <c r="X5077" s="62"/>
      <c r="Y5077" s="62"/>
      <c r="Z5077" s="62"/>
      <c r="AA5077" s="62"/>
      <c r="AB5077" s="62"/>
      <c r="AC5077" s="62"/>
      <c r="AD5077" s="62"/>
      <c r="AE5077" s="62"/>
      <c r="AF5077" s="62"/>
      <c r="AG5077" s="62"/>
      <c r="AH5077" s="259"/>
      <c r="AI5077" s="259"/>
      <c r="AJ5077" s="62"/>
      <c r="AK5077" s="62"/>
      <c r="AL5077" s="62"/>
      <c r="AM5077" s="62"/>
      <c r="AN5077" s="62"/>
      <c r="AO5077" s="62"/>
      <c r="AP5077" s="62"/>
      <c r="AQ5077" s="62"/>
      <c r="AR5077" s="62"/>
      <c r="AS5077" s="62"/>
      <c r="AT5077" s="62"/>
      <c r="AU5077" s="62"/>
      <c r="AV5077" s="62"/>
      <c r="AW5077" s="62"/>
      <c r="AX5077" s="62"/>
      <c r="AY5077" s="62"/>
      <c r="AZ5077" s="62"/>
      <c r="BA5077" s="62"/>
      <c r="BB5077" s="62"/>
      <c r="BC5077" s="62"/>
      <c r="BD5077" s="62"/>
      <c r="BE5077" s="62"/>
      <c r="BF5077" s="62"/>
      <c r="BG5077" s="62"/>
      <c r="BH5077" s="62"/>
      <c r="BI5077" s="62"/>
      <c r="BJ5077" s="62"/>
      <c r="BK5077" s="62"/>
      <c r="BL5077" s="62"/>
      <c r="BM5077" s="62"/>
      <c r="BN5077" s="62"/>
      <c r="BO5077" s="62"/>
      <c r="BP5077" s="94"/>
      <c r="BQ5077" s="87"/>
      <c r="BR5077" s="94"/>
      <c r="BS5077" s="94"/>
      <c r="BT5077" s="15"/>
      <c r="BU5077" s="15"/>
      <c r="BV5077" s="95"/>
    </row>
    <row r="5078" spans="1:77" s="18" customFormat="1" ht="36.75" hidden="1" customHeight="1" x14ac:dyDescent="0.45">
      <c r="A5078" s="260"/>
      <c r="B5078" s="258"/>
      <c r="C5078" s="261"/>
      <c r="D5078" s="262" t="s">
        <v>10</v>
      </c>
      <c r="E5078" s="605" t="str">
        <f>IF(ROSTER!D$3="","",ROSTER!D$3)</f>
        <v/>
      </c>
      <c r="F5078" s="605"/>
      <c r="G5078" s="605"/>
      <c r="H5078" s="605"/>
      <c r="I5078" s="605"/>
      <c r="J5078" s="605"/>
      <c r="K5078" s="605"/>
      <c r="L5078" s="605"/>
      <c r="M5078" s="605"/>
      <c r="N5078" s="605"/>
      <c r="O5078" s="605"/>
      <c r="P5078" s="605"/>
      <c r="Q5078" s="605"/>
      <c r="R5078" s="605"/>
      <c r="S5078" s="605"/>
      <c r="T5078" s="605"/>
      <c r="U5078" s="605"/>
      <c r="V5078" s="605"/>
      <c r="W5078" s="605"/>
      <c r="X5078" s="605"/>
      <c r="Y5078" s="605"/>
      <c r="Z5078" s="605"/>
      <c r="AA5078" s="605"/>
      <c r="AB5078" s="605"/>
      <c r="AC5078" s="605"/>
      <c r="AD5078" s="605"/>
      <c r="AE5078" s="605"/>
      <c r="AF5078" s="316"/>
      <c r="AG5078" s="606" t="s">
        <v>11</v>
      </c>
      <c r="AH5078" s="606"/>
      <c r="AI5078" s="606"/>
      <c r="AJ5078" s="606"/>
      <c r="AK5078" s="606"/>
      <c r="AL5078" s="606"/>
      <c r="AM5078" s="606"/>
      <c r="AN5078" s="607"/>
      <c r="AO5078" s="607"/>
      <c r="AP5078" s="607"/>
      <c r="AQ5078" s="607"/>
      <c r="AR5078" s="607"/>
      <c r="AS5078" s="607"/>
      <c r="AT5078" s="607"/>
      <c r="AU5078" s="607"/>
      <c r="AV5078" s="607"/>
      <c r="AW5078" s="607"/>
      <c r="AX5078" s="607"/>
      <c r="AY5078" s="607"/>
      <c r="AZ5078" s="607"/>
      <c r="BA5078" s="607"/>
      <c r="BB5078" s="607"/>
      <c r="BC5078" s="607"/>
      <c r="BD5078" s="607"/>
      <c r="BE5078" s="607"/>
      <c r="BF5078" s="607"/>
      <c r="BG5078" s="607"/>
      <c r="BH5078" s="607"/>
      <c r="BI5078" s="607"/>
      <c r="BJ5078" s="607"/>
      <c r="BK5078" s="607"/>
      <c r="BL5078" s="607"/>
      <c r="BM5078" s="607"/>
      <c r="BN5078" s="607"/>
      <c r="BO5078" s="607"/>
      <c r="BP5078" s="94"/>
      <c r="BQ5078" s="88" t="s">
        <v>130</v>
      </c>
      <c r="BR5078" s="94"/>
      <c r="BS5078" s="94"/>
      <c r="BT5078" s="263"/>
      <c r="BU5078" s="263"/>
      <c r="BV5078" s="260"/>
    </row>
    <row r="5079" spans="1:77" ht="8.85" hidden="1" customHeight="1" x14ac:dyDescent="0.45">
      <c r="A5079" s="96"/>
      <c r="B5079" s="258"/>
      <c r="C5079" s="259" t="s">
        <v>39</v>
      </c>
      <c r="D5079" s="259"/>
      <c r="E5079" s="259"/>
      <c r="F5079" s="63"/>
      <c r="G5079" s="63"/>
      <c r="H5079" s="259"/>
      <c r="I5079" s="259"/>
      <c r="J5079" s="317"/>
      <c r="K5079" s="317"/>
      <c r="L5079" s="317"/>
      <c r="M5079" s="317"/>
      <c r="N5079" s="317"/>
      <c r="O5079" s="317"/>
      <c r="P5079" s="317"/>
      <c r="Q5079" s="317"/>
      <c r="R5079" s="317"/>
      <c r="S5079" s="317"/>
      <c r="T5079" s="317"/>
      <c r="U5079" s="317"/>
      <c r="V5079" s="317"/>
      <c r="W5079" s="317"/>
      <c r="X5079" s="317"/>
      <c r="Y5079" s="317"/>
      <c r="Z5079" s="317"/>
      <c r="AA5079" s="317"/>
      <c r="AB5079" s="317"/>
      <c r="AC5079" s="317"/>
      <c r="AD5079" s="317"/>
      <c r="AE5079" s="317"/>
      <c r="AF5079" s="317"/>
      <c r="AG5079" s="317"/>
      <c r="AH5079" s="317"/>
      <c r="AI5079" s="259"/>
      <c r="AJ5079" s="264"/>
      <c r="AK5079" s="265"/>
      <c r="AL5079" s="265"/>
      <c r="AM5079" s="265"/>
      <c r="AN5079" s="265"/>
      <c r="AO5079" s="265"/>
      <c r="AP5079" s="265"/>
      <c r="AQ5079" s="266"/>
      <c r="AR5079" s="266"/>
      <c r="AS5079" s="266"/>
      <c r="AT5079" s="266"/>
      <c r="AU5079" s="266"/>
      <c r="AV5079" s="266"/>
      <c r="AW5079" s="266"/>
      <c r="AX5079" s="266"/>
      <c r="AY5079" s="266"/>
      <c r="AZ5079" s="266"/>
      <c r="BA5079" s="266"/>
      <c r="BB5079" s="266"/>
      <c r="BC5079" s="266"/>
      <c r="BD5079" s="266"/>
      <c r="BE5079" s="266"/>
      <c r="BF5079" s="266"/>
      <c r="BG5079" s="266"/>
      <c r="BH5079" s="266"/>
      <c r="BI5079" s="266"/>
      <c r="BJ5079" s="266"/>
      <c r="BK5079" s="266"/>
      <c r="BL5079" s="266"/>
      <c r="BM5079" s="266"/>
      <c r="BN5079" s="266"/>
      <c r="BO5079" s="266"/>
      <c r="BP5079" s="266"/>
      <c r="BQ5079" s="267"/>
      <c r="BR5079" s="267"/>
      <c r="BS5079" s="267"/>
      <c r="BT5079" s="268"/>
      <c r="BU5079" s="268"/>
      <c r="BV5079" s="96"/>
    </row>
    <row r="5080" spans="1:77" s="18" customFormat="1" ht="33.75" hidden="1" x14ac:dyDescent="0.45">
      <c r="A5080" s="260"/>
      <c r="B5080" s="258"/>
      <c r="C5080" s="608" t="s">
        <v>38</v>
      </c>
      <c r="D5080" s="608"/>
      <c r="E5080" s="607"/>
      <c r="F5080" s="607"/>
      <c r="G5080" s="607"/>
      <c r="H5080" s="607"/>
      <c r="I5080" s="607"/>
      <c r="J5080" s="607"/>
      <c r="K5080" s="607"/>
      <c r="L5080" s="607"/>
      <c r="M5080" s="607"/>
      <c r="N5080" s="607"/>
      <c r="O5080" s="607"/>
      <c r="P5080" s="607"/>
      <c r="Q5080" s="607"/>
      <c r="R5080" s="607"/>
      <c r="S5080" s="607"/>
      <c r="T5080" s="607"/>
      <c r="U5080" s="607"/>
      <c r="V5080" s="607"/>
      <c r="W5080" s="607"/>
      <c r="X5080" s="607"/>
      <c r="Y5080" s="607"/>
      <c r="Z5080" s="607"/>
      <c r="AA5080" s="607"/>
      <c r="AB5080" s="607"/>
      <c r="AC5080" s="607"/>
      <c r="AD5080" s="607"/>
      <c r="AE5080" s="607"/>
      <c r="AF5080" s="316"/>
      <c r="AG5080" s="609" t="s">
        <v>21</v>
      </c>
      <c r="AH5080" s="609"/>
      <c r="AI5080" s="609"/>
      <c r="AJ5080" s="609"/>
      <c r="AK5080" s="607"/>
      <c r="AL5080" s="607"/>
      <c r="AM5080" s="607"/>
      <c r="AN5080" s="607"/>
      <c r="AO5080" s="607"/>
      <c r="AP5080" s="607"/>
      <c r="AQ5080" s="607"/>
      <c r="AR5080" s="607"/>
      <c r="AS5080" s="607"/>
      <c r="AT5080" s="607"/>
      <c r="AU5080" s="607"/>
      <c r="AV5080" s="607"/>
      <c r="AW5080" s="607"/>
      <c r="AX5080" s="607"/>
      <c r="AY5080" s="607"/>
      <c r="AZ5080" s="607"/>
      <c r="BA5080" s="607"/>
      <c r="BB5080" s="607"/>
      <c r="BC5080" s="610" t="s">
        <v>12</v>
      </c>
      <c r="BD5080" s="610"/>
      <c r="BE5080" s="610"/>
      <c r="BF5080" s="611"/>
      <c r="BG5080" s="611"/>
      <c r="BH5080" s="611"/>
      <c r="BI5080" s="611"/>
      <c r="BJ5080" s="611"/>
      <c r="BK5080" s="611"/>
      <c r="BL5080" s="611"/>
      <c r="BM5080" s="611"/>
      <c r="BN5080" s="611"/>
      <c r="BO5080" s="611"/>
      <c r="BP5080" s="64"/>
      <c r="BQ5080" s="307"/>
      <c r="BR5080" s="65"/>
      <c r="BS5080" s="65"/>
      <c r="BT5080" s="270">
        <f>IF(BF5080=0,0,1)</f>
        <v>0</v>
      </c>
      <c r="BU5080" s="18">
        <f>IF((BG5130+BK5130)&gt;(AQ5130+AU5130),1,0)</f>
        <v>0</v>
      </c>
      <c r="BV5080" s="271"/>
    </row>
    <row r="5081" spans="1:77" ht="9.6" hidden="1" customHeight="1" x14ac:dyDescent="0.45">
      <c r="A5081" s="95"/>
      <c r="B5081" s="258"/>
      <c r="C5081" s="62"/>
      <c r="D5081" s="62"/>
      <c r="E5081" s="62"/>
      <c r="F5081" s="63"/>
      <c r="G5081" s="63"/>
      <c r="H5081" s="62"/>
      <c r="I5081" s="62"/>
      <c r="J5081" s="62"/>
      <c r="K5081" s="62"/>
      <c r="L5081" s="62"/>
      <c r="M5081" s="62"/>
      <c r="N5081" s="62"/>
      <c r="O5081" s="62"/>
      <c r="P5081" s="62"/>
      <c r="Q5081" s="62"/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62"/>
      <c r="AC5081" s="62"/>
      <c r="AD5081" s="62"/>
      <c r="AE5081" s="62"/>
      <c r="AF5081" s="62"/>
      <c r="AG5081" s="62"/>
      <c r="AH5081" s="259"/>
      <c r="AI5081" s="259"/>
      <c r="AJ5081" s="62"/>
      <c r="AK5081" s="62"/>
      <c r="AL5081" s="62"/>
      <c r="AM5081" s="62"/>
      <c r="AN5081" s="62"/>
      <c r="AO5081" s="62"/>
      <c r="AP5081" s="62"/>
      <c r="AQ5081" s="62"/>
      <c r="AR5081" s="62"/>
      <c r="AS5081" s="62"/>
      <c r="AT5081" s="62"/>
      <c r="AU5081" s="62"/>
      <c r="AV5081" s="62"/>
      <c r="AW5081" s="62"/>
      <c r="AX5081" s="62"/>
      <c r="AY5081" s="62"/>
      <c r="AZ5081" s="62"/>
      <c r="BA5081" s="62"/>
      <c r="BB5081" s="62"/>
      <c r="BC5081" s="62"/>
      <c r="BD5081" s="62"/>
      <c r="BE5081" s="62"/>
      <c r="BF5081" s="62"/>
      <c r="BG5081" s="62"/>
      <c r="BH5081" s="62"/>
      <c r="BI5081" s="62"/>
      <c r="BJ5081" s="62"/>
      <c r="BK5081" s="62"/>
      <c r="BL5081" s="62"/>
      <c r="BM5081" s="62"/>
      <c r="BN5081" s="62"/>
      <c r="BO5081" s="62"/>
      <c r="BP5081" s="62"/>
      <c r="BQ5081" s="66"/>
      <c r="BR5081" s="66"/>
      <c r="BS5081" s="66"/>
      <c r="BT5081" s="15"/>
      <c r="BU5081" s="15"/>
      <c r="BV5081" s="95"/>
    </row>
    <row r="5082" spans="1:77" ht="8.85" hidden="1" customHeight="1" thickBot="1" x14ac:dyDescent="0.5">
      <c r="A5082" s="95"/>
      <c r="B5082" s="113"/>
      <c r="C5082" s="67"/>
      <c r="D5082" s="67"/>
      <c r="E5082" s="67"/>
      <c r="F5082" s="68"/>
      <c r="G5082" s="68"/>
      <c r="H5082" s="67"/>
      <c r="I5082" s="67"/>
      <c r="J5082" s="67"/>
      <c r="K5082" s="67"/>
      <c r="L5082" s="67"/>
      <c r="M5082" s="67"/>
      <c r="N5082" s="67"/>
      <c r="O5082" s="67"/>
      <c r="P5082" s="67"/>
      <c r="Q5082" s="67"/>
      <c r="R5082" s="67"/>
      <c r="S5082" s="67"/>
      <c r="T5082" s="67"/>
      <c r="U5082" s="67"/>
      <c r="V5082" s="67"/>
      <c r="W5082" s="67"/>
      <c r="X5082" s="67"/>
      <c r="Y5082" s="67"/>
      <c r="Z5082" s="67"/>
      <c r="AA5082" s="67"/>
      <c r="AB5082" s="67"/>
      <c r="AC5082" s="67"/>
      <c r="AD5082" s="67"/>
      <c r="AE5082" s="67"/>
      <c r="AF5082" s="67"/>
      <c r="AG5082" s="67"/>
      <c r="AH5082" s="272"/>
      <c r="AI5082" s="272"/>
      <c r="AJ5082" s="67"/>
      <c r="AK5082" s="67"/>
      <c r="AL5082" s="67"/>
      <c r="AM5082" s="67"/>
      <c r="AN5082" s="67"/>
      <c r="AO5082" s="67"/>
      <c r="AP5082" s="67"/>
      <c r="AQ5082" s="67"/>
      <c r="AR5082" s="67"/>
      <c r="AS5082" s="67"/>
      <c r="AT5082" s="67"/>
      <c r="AU5082" s="67"/>
      <c r="AV5082" s="67"/>
      <c r="AW5082" s="67"/>
      <c r="AX5082" s="67"/>
      <c r="AY5082" s="67"/>
      <c r="AZ5082" s="67"/>
      <c r="BA5082" s="67"/>
      <c r="BB5082" s="67"/>
      <c r="BC5082" s="67"/>
      <c r="BD5082" s="67"/>
      <c r="BE5082" s="67"/>
      <c r="BF5082" s="67"/>
      <c r="BG5082" s="67"/>
      <c r="BH5082" s="67"/>
      <c r="BI5082" s="67"/>
      <c r="BJ5082" s="67"/>
      <c r="BK5082" s="67"/>
      <c r="BL5082" s="67"/>
      <c r="BM5082" s="67"/>
      <c r="BN5082" s="67"/>
      <c r="BO5082" s="67"/>
      <c r="BP5082" s="67"/>
      <c r="BQ5082" s="69"/>
      <c r="BR5082" s="69"/>
      <c r="BS5082" s="69"/>
      <c r="BT5082" s="15"/>
      <c r="BU5082" s="15"/>
      <c r="BV5082" s="95"/>
    </row>
    <row r="5083" spans="1:77" s="18" customFormat="1" ht="40.5" hidden="1" customHeight="1" thickTop="1" x14ac:dyDescent="0.4">
      <c r="A5083" s="271"/>
      <c r="B5083" s="652" t="s">
        <v>0</v>
      </c>
      <c r="C5083" s="648" t="s">
        <v>1</v>
      </c>
      <c r="D5083" s="649"/>
      <c r="E5083" s="273" t="s">
        <v>28</v>
      </c>
      <c r="F5083" s="546" t="s">
        <v>100</v>
      </c>
      <c r="G5083" s="546" t="s">
        <v>101</v>
      </c>
      <c r="H5083" s="704" t="s">
        <v>41</v>
      </c>
      <c r="I5083" s="705"/>
      <c r="J5083" s="554" t="s">
        <v>7</v>
      </c>
      <c r="K5083" s="554"/>
      <c r="L5083" s="554"/>
      <c r="M5083" s="554"/>
      <c r="N5083" s="554"/>
      <c r="O5083" s="554"/>
      <c r="P5083" s="554" t="s">
        <v>2</v>
      </c>
      <c r="Q5083" s="554"/>
      <c r="R5083" s="554"/>
      <c r="S5083" s="554"/>
      <c r="T5083" s="554"/>
      <c r="U5083" s="554"/>
      <c r="V5083" s="308"/>
      <c r="W5083" s="308"/>
      <c r="X5083" s="687" t="s">
        <v>35</v>
      </c>
      <c r="Y5083" s="688"/>
      <c r="Z5083" s="687" t="s">
        <v>36</v>
      </c>
      <c r="AA5083" s="688"/>
      <c r="AB5083" s="687" t="s">
        <v>44</v>
      </c>
      <c r="AC5083" s="688"/>
      <c r="AD5083" s="554" t="s">
        <v>6</v>
      </c>
      <c r="AE5083" s="554"/>
      <c r="AF5083" s="554"/>
      <c r="AG5083" s="554"/>
      <c r="AH5083" s="554"/>
      <c r="AI5083" s="554"/>
      <c r="AJ5083" s="554" t="s">
        <v>68</v>
      </c>
      <c r="AK5083" s="554"/>
      <c r="AL5083" s="554"/>
      <c r="AM5083" s="554"/>
      <c r="AN5083" s="554"/>
      <c r="AO5083" s="554"/>
      <c r="AP5083" s="554" t="s">
        <v>69</v>
      </c>
      <c r="AQ5083" s="554"/>
      <c r="AR5083" s="554"/>
      <c r="AS5083" s="554"/>
      <c r="AT5083" s="554"/>
      <c r="AU5083" s="554"/>
      <c r="AV5083" s="554" t="s">
        <v>70</v>
      </c>
      <c r="AW5083" s="554"/>
      <c r="AX5083" s="554"/>
      <c r="AY5083" s="554"/>
      <c r="AZ5083" s="554"/>
      <c r="BA5083" s="556"/>
      <c r="BB5083" s="554" t="s">
        <v>4</v>
      </c>
      <c r="BC5083" s="554"/>
      <c r="BD5083" s="554"/>
      <c r="BE5083" s="554"/>
      <c r="BF5083" s="554"/>
      <c r="BG5083" s="555"/>
      <c r="BH5083" s="554" t="s">
        <v>71</v>
      </c>
      <c r="BI5083" s="554"/>
      <c r="BJ5083" s="554"/>
      <c r="BK5083" s="554"/>
      <c r="BL5083" s="554"/>
      <c r="BM5083" s="556"/>
      <c r="BN5083" s="557" t="s">
        <v>25</v>
      </c>
      <c r="BO5083" s="558"/>
      <c r="BP5083" s="559"/>
      <c r="BQ5083" s="691" t="s">
        <v>110</v>
      </c>
      <c r="BR5083" s="691" t="s">
        <v>86</v>
      </c>
      <c r="BS5083" s="691" t="s">
        <v>87</v>
      </c>
      <c r="BT5083" s="274"/>
      <c r="BU5083" s="274"/>
      <c r="BV5083" s="271"/>
    </row>
    <row r="5084" spans="1:77" s="18" customFormat="1" ht="41.25" hidden="1" customHeight="1" x14ac:dyDescent="0.4">
      <c r="A5084" s="271"/>
      <c r="B5084" s="653"/>
      <c r="C5084" s="650"/>
      <c r="D5084" s="651"/>
      <c r="E5084" s="275" t="s">
        <v>102</v>
      </c>
      <c r="F5084" s="547"/>
      <c r="G5084" s="547"/>
      <c r="H5084" s="706"/>
      <c r="I5084" s="707"/>
      <c r="J5084" s="525" t="s">
        <v>17</v>
      </c>
      <c r="K5084" s="526"/>
      <c r="L5084" s="521" t="s">
        <v>18</v>
      </c>
      <c r="M5084" s="522"/>
      <c r="N5084" s="523" t="s">
        <v>19</v>
      </c>
      <c r="O5084" s="524" t="s">
        <v>8</v>
      </c>
      <c r="P5084" s="525" t="s">
        <v>26</v>
      </c>
      <c r="Q5084" s="526"/>
      <c r="R5084" s="521" t="s">
        <v>24</v>
      </c>
      <c r="S5084" s="522"/>
      <c r="T5084" s="523" t="s">
        <v>19</v>
      </c>
      <c r="U5084" s="524"/>
      <c r="V5084" s="309"/>
      <c r="W5084" s="309"/>
      <c r="X5084" s="689"/>
      <c r="Y5084" s="690"/>
      <c r="Z5084" s="689"/>
      <c r="AA5084" s="690"/>
      <c r="AB5084" s="689"/>
      <c r="AC5084" s="690"/>
      <c r="AD5084" s="525" t="s">
        <v>48</v>
      </c>
      <c r="AE5084" s="526"/>
      <c r="AF5084" s="521" t="s">
        <v>23</v>
      </c>
      <c r="AG5084" s="522" t="s">
        <v>3</v>
      </c>
      <c r="AH5084" s="563" t="s">
        <v>5</v>
      </c>
      <c r="AI5084" s="564"/>
      <c r="AJ5084" s="525" t="s">
        <v>48</v>
      </c>
      <c r="AK5084" s="526"/>
      <c r="AL5084" s="521" t="s">
        <v>23</v>
      </c>
      <c r="AM5084" s="522" t="s">
        <v>3</v>
      </c>
      <c r="AN5084" s="563" t="s">
        <v>5</v>
      </c>
      <c r="AO5084" s="564"/>
      <c r="AP5084" s="525" t="s">
        <v>48</v>
      </c>
      <c r="AQ5084" s="526"/>
      <c r="AR5084" s="521" t="s">
        <v>23</v>
      </c>
      <c r="AS5084" s="522" t="s">
        <v>3</v>
      </c>
      <c r="AT5084" s="563" t="s">
        <v>5</v>
      </c>
      <c r="AU5084" s="564"/>
      <c r="AV5084" s="525" t="s">
        <v>48</v>
      </c>
      <c r="AW5084" s="526"/>
      <c r="AX5084" s="521" t="s">
        <v>23</v>
      </c>
      <c r="AY5084" s="522" t="s">
        <v>3</v>
      </c>
      <c r="AZ5084" s="563" t="s">
        <v>5</v>
      </c>
      <c r="BA5084" s="564"/>
      <c r="BB5084" s="525" t="s">
        <v>48</v>
      </c>
      <c r="BC5084" s="526"/>
      <c r="BD5084" s="521" t="s">
        <v>23</v>
      </c>
      <c r="BE5084" s="522" t="s">
        <v>3</v>
      </c>
      <c r="BF5084" s="563" t="s">
        <v>5</v>
      </c>
      <c r="BG5084" s="564"/>
      <c r="BH5084" s="525" t="s">
        <v>48</v>
      </c>
      <c r="BI5084" s="526"/>
      <c r="BJ5084" s="521" t="s">
        <v>23</v>
      </c>
      <c r="BK5084" s="522" t="s">
        <v>3</v>
      </c>
      <c r="BL5084" s="563" t="s">
        <v>5</v>
      </c>
      <c r="BM5084" s="564"/>
      <c r="BN5084" s="560"/>
      <c r="BO5084" s="561"/>
      <c r="BP5084" s="562"/>
      <c r="BQ5084" s="692"/>
      <c r="BR5084" s="692"/>
      <c r="BS5084" s="692"/>
      <c r="BT5084" s="274"/>
      <c r="BU5084" s="274"/>
      <c r="BV5084" s="271"/>
    </row>
    <row r="5085" spans="1:77" ht="23.85" hidden="1" customHeight="1" x14ac:dyDescent="0.35">
      <c r="A5085" s="276"/>
      <c r="B5085" s="570" t="str">
        <f>IF(ROSTER!B$8="","",ROSTER!B$8)</f>
        <v/>
      </c>
      <c r="C5085" s="572" t="str">
        <f>IF(ROSTER!C$8="","",ROSTER!C$8)</f>
        <v/>
      </c>
      <c r="D5085" s="573"/>
      <c r="E5085" s="574"/>
      <c r="F5085" s="576">
        <f>IF(E5085="y",1,IF(E5085="S",1,0))</f>
        <v>0</v>
      </c>
      <c r="G5085" s="582">
        <f>IF(E5085="S",1,0)</f>
        <v>0</v>
      </c>
      <c r="H5085" s="578"/>
      <c r="I5085" s="543"/>
      <c r="J5085" s="542"/>
      <c r="K5085" s="580"/>
      <c r="L5085" s="584"/>
      <c r="M5085" s="585"/>
      <c r="N5085" s="588">
        <f>L5085+J5085</f>
        <v>0</v>
      </c>
      <c r="O5085" s="589"/>
      <c r="P5085" s="542"/>
      <c r="Q5085" s="580"/>
      <c r="R5085" s="584"/>
      <c r="S5085" s="585"/>
      <c r="T5085" s="588">
        <f>R5085-P5085</f>
        <v>0</v>
      </c>
      <c r="U5085" s="589"/>
      <c r="V5085" s="310"/>
      <c r="W5085" s="310"/>
      <c r="X5085" s="578"/>
      <c r="Y5085" s="543"/>
      <c r="Z5085" s="542"/>
      <c r="AA5085" s="543"/>
      <c r="AB5085" s="542"/>
      <c r="AC5085" s="543"/>
      <c r="AD5085" s="542"/>
      <c r="AE5085" s="580"/>
      <c r="AF5085" s="584"/>
      <c r="AG5085" s="585"/>
      <c r="AH5085" s="595">
        <f>IF(AD5085=0,0,(AF5085/AD5085)*100)</f>
        <v>0</v>
      </c>
      <c r="AI5085" s="596"/>
      <c r="AJ5085" s="542"/>
      <c r="AK5085" s="580"/>
      <c r="AL5085" s="584"/>
      <c r="AM5085" s="585"/>
      <c r="AN5085" s="595">
        <f>IF(AJ5085=0,0,(AL5085/AJ5085)*100)</f>
        <v>0</v>
      </c>
      <c r="AO5085" s="596"/>
      <c r="AP5085" s="542"/>
      <c r="AQ5085" s="580"/>
      <c r="AR5085" s="584"/>
      <c r="AS5085" s="585"/>
      <c r="AT5085" s="595">
        <f>IF(AP5085=0,0,(AR5085/AP5085)*100)</f>
        <v>0</v>
      </c>
      <c r="AU5085" s="596"/>
      <c r="AV5085" s="599">
        <f>AD5085+AJ5085+AP5085</f>
        <v>0</v>
      </c>
      <c r="AW5085" s="600"/>
      <c r="AX5085" s="630">
        <f>AF5085+AL5085+AR5085</f>
        <v>0</v>
      </c>
      <c r="AY5085" s="631"/>
      <c r="AZ5085" s="595">
        <f>IF(AV5085=0,0,(AX5085/AV5085)*100)</f>
        <v>0</v>
      </c>
      <c r="BA5085" s="596"/>
      <c r="BB5085" s="542"/>
      <c r="BC5085" s="580"/>
      <c r="BD5085" s="584"/>
      <c r="BE5085" s="585"/>
      <c r="BF5085" s="595">
        <f>IF(BB5085=0,0,(BD5085/BB5085)*100)</f>
        <v>0</v>
      </c>
      <c r="BG5085" s="596"/>
      <c r="BH5085" s="599">
        <f>AV5085+BB5085</f>
        <v>0</v>
      </c>
      <c r="BI5085" s="600"/>
      <c r="BJ5085" s="630">
        <f>AX5085+BD5085</f>
        <v>0</v>
      </c>
      <c r="BK5085" s="631"/>
      <c r="BL5085" s="595">
        <f>IF(BH5085=0,0,(BJ5085/BH5085)*100)</f>
        <v>0</v>
      </c>
      <c r="BM5085" s="596"/>
      <c r="BN5085" s="656">
        <f>(AF5085*2)+(AL5085*2)+(AR5085*3)+BD5085</f>
        <v>0</v>
      </c>
      <c r="BO5085" s="657"/>
      <c r="BP5085" s="658"/>
      <c r="BQ5085" s="676">
        <f>IF(BS5085=0,0,50*BR5085/BS5085)</f>
        <v>0</v>
      </c>
      <c r="BR5085" s="662">
        <f>(BN5085*BU$11)+(N5085*BU$12)+(Z5085*BU$13)+(R5085*BU$14)+(X5085*BU$15)+(AB5085*BU$16)</f>
        <v>0</v>
      </c>
      <c r="BS5085" s="662">
        <f>((BB5085-BD5085)*BU$18)+((AV5085-AX5085)*BU$17)+(H5085*BU$19)+(P5085*BU$20)</f>
        <v>0</v>
      </c>
      <c r="BT5085" s="19" t="s">
        <v>75</v>
      </c>
      <c r="BU5085" s="277">
        <f>IF(BQ5080="B",'VALUE POINTS'!L$10,IF('GAME STATS'!BQ5080="C",'VALUE POINTS'!M$10,'VALUE POINTS'!K$10))</f>
        <v>1</v>
      </c>
      <c r="BV5085" s="278"/>
    </row>
    <row r="5086" spans="1:77" ht="23.85" hidden="1" customHeight="1" x14ac:dyDescent="0.35">
      <c r="A5086" s="276"/>
      <c r="B5086" s="571"/>
      <c r="C5086" s="642" t="str">
        <f>IF(ROSTER!D$8="","",ROSTER!D$8)</f>
        <v/>
      </c>
      <c r="D5086" s="643"/>
      <c r="E5086" s="575"/>
      <c r="F5086" s="577"/>
      <c r="G5086" s="583"/>
      <c r="H5086" s="579"/>
      <c r="I5086" s="545"/>
      <c r="J5086" s="544"/>
      <c r="K5086" s="581"/>
      <c r="L5086" s="586"/>
      <c r="M5086" s="587"/>
      <c r="N5086" s="592" t="s">
        <v>16</v>
      </c>
      <c r="O5086" s="603"/>
      <c r="P5086" s="544"/>
      <c r="Q5086" s="581"/>
      <c r="R5086" s="586"/>
      <c r="S5086" s="587"/>
      <c r="T5086" s="592" t="s">
        <v>16</v>
      </c>
      <c r="U5086" s="603"/>
      <c r="V5086" s="311"/>
      <c r="W5086" s="311"/>
      <c r="X5086" s="579"/>
      <c r="Y5086" s="545"/>
      <c r="Z5086" s="544"/>
      <c r="AA5086" s="545"/>
      <c r="AB5086" s="544"/>
      <c r="AC5086" s="545"/>
      <c r="AD5086" s="544"/>
      <c r="AE5086" s="581"/>
      <c r="AF5086" s="586"/>
      <c r="AG5086" s="587"/>
      <c r="AH5086" s="626"/>
      <c r="AI5086" s="627"/>
      <c r="AJ5086" s="544"/>
      <c r="AK5086" s="581"/>
      <c r="AL5086" s="586"/>
      <c r="AM5086" s="587"/>
      <c r="AN5086" s="626"/>
      <c r="AO5086" s="627"/>
      <c r="AP5086" s="544"/>
      <c r="AQ5086" s="581"/>
      <c r="AR5086" s="586"/>
      <c r="AS5086" s="587"/>
      <c r="AT5086" s="626"/>
      <c r="AU5086" s="627"/>
      <c r="AV5086" s="628"/>
      <c r="AW5086" s="629"/>
      <c r="AX5086" s="632"/>
      <c r="AY5086" s="633"/>
      <c r="AZ5086" s="626"/>
      <c r="BA5086" s="627"/>
      <c r="BB5086" s="544"/>
      <c r="BC5086" s="581"/>
      <c r="BD5086" s="586"/>
      <c r="BE5086" s="587"/>
      <c r="BF5086" s="626"/>
      <c r="BG5086" s="627"/>
      <c r="BH5086" s="628"/>
      <c r="BI5086" s="629"/>
      <c r="BJ5086" s="632"/>
      <c r="BK5086" s="633"/>
      <c r="BL5086" s="626"/>
      <c r="BM5086" s="627"/>
      <c r="BN5086" s="678"/>
      <c r="BO5086" s="679"/>
      <c r="BP5086" s="680"/>
      <c r="BQ5086" s="677"/>
      <c r="BR5086" s="663"/>
      <c r="BS5086" s="663"/>
      <c r="BT5086" s="19" t="s">
        <v>76</v>
      </c>
      <c r="BU5086" s="277">
        <f>IF(BQ5080="B",'VALUE POINTS'!L$11,IF('GAME STATS'!BQ5080="C",'VALUE POINTS'!M$11,'VALUE POINTS'!K$11))</f>
        <v>1</v>
      </c>
      <c r="BV5086" s="278"/>
    </row>
    <row r="5087" spans="1:77" ht="21.75" hidden="1" customHeight="1" x14ac:dyDescent="0.35">
      <c r="A5087" s="95"/>
      <c r="B5087" s="570" t="str">
        <f>IF(ROSTER!B$10="","",ROSTER!B$10)</f>
        <v/>
      </c>
      <c r="C5087" s="572" t="str">
        <f>IF(ROSTER!C$10="","",ROSTER!C$10)</f>
        <v/>
      </c>
      <c r="D5087" s="573"/>
      <c r="E5087" s="574"/>
      <c r="F5087" s="576">
        <f>IF(E5087="y",1,IF(E5087="S",1,0))</f>
        <v>0</v>
      </c>
      <c r="G5087" s="582">
        <f>IF(E5087="S",1,0)</f>
        <v>0</v>
      </c>
      <c r="H5087" s="578"/>
      <c r="I5087" s="543"/>
      <c r="J5087" s="542"/>
      <c r="K5087" s="580"/>
      <c r="L5087" s="584"/>
      <c r="M5087" s="585"/>
      <c r="N5087" s="588">
        <f>L5087+J5087</f>
        <v>0</v>
      </c>
      <c r="O5087" s="589"/>
      <c r="P5087" s="542"/>
      <c r="Q5087" s="580"/>
      <c r="R5087" s="584"/>
      <c r="S5087" s="585"/>
      <c r="T5087" s="588">
        <f>R5087-P5087</f>
        <v>0</v>
      </c>
      <c r="U5087" s="589"/>
      <c r="V5087" s="310"/>
      <c r="W5087" s="310"/>
      <c r="X5087" s="578"/>
      <c r="Y5087" s="543"/>
      <c r="Z5087" s="542"/>
      <c r="AA5087" s="543"/>
      <c r="AB5087" s="542"/>
      <c r="AC5087" s="543"/>
      <c r="AD5087" s="542"/>
      <c r="AE5087" s="580"/>
      <c r="AF5087" s="584"/>
      <c r="AG5087" s="585"/>
      <c r="AH5087" s="595">
        <f>IF(AD5087=0,0,(AF5087/AD5087)*100)</f>
        <v>0</v>
      </c>
      <c r="AI5087" s="596"/>
      <c r="AJ5087" s="542"/>
      <c r="AK5087" s="580"/>
      <c r="AL5087" s="584"/>
      <c r="AM5087" s="585"/>
      <c r="AN5087" s="595">
        <f>IF(AJ5087=0,0,(AL5087/AJ5087)*100)</f>
        <v>0</v>
      </c>
      <c r="AO5087" s="596"/>
      <c r="AP5087" s="542"/>
      <c r="AQ5087" s="580"/>
      <c r="AR5087" s="584"/>
      <c r="AS5087" s="585"/>
      <c r="AT5087" s="595">
        <f>IF(AP5087=0,0,(AR5087/AP5087)*100)</f>
        <v>0</v>
      </c>
      <c r="AU5087" s="596"/>
      <c r="AV5087" s="599">
        <f>AD5087+AJ5087+AP5087</f>
        <v>0</v>
      </c>
      <c r="AW5087" s="600"/>
      <c r="AX5087" s="630">
        <f>AF5087+AL5087+AR5087</f>
        <v>0</v>
      </c>
      <c r="AY5087" s="631"/>
      <c r="AZ5087" s="595">
        <f>IF(AV5087=0,0,(AX5087/AV5087)*100)</f>
        <v>0</v>
      </c>
      <c r="BA5087" s="596"/>
      <c r="BB5087" s="542"/>
      <c r="BC5087" s="580"/>
      <c r="BD5087" s="584"/>
      <c r="BE5087" s="585"/>
      <c r="BF5087" s="595">
        <f>IF(BB5087=0,0,(BD5087/BB5087)*100)</f>
        <v>0</v>
      </c>
      <c r="BG5087" s="596"/>
      <c r="BH5087" s="599">
        <f>AV5087+BB5087</f>
        <v>0</v>
      </c>
      <c r="BI5087" s="600"/>
      <c r="BJ5087" s="630">
        <f>AX5087+BD5087</f>
        <v>0</v>
      </c>
      <c r="BK5087" s="631"/>
      <c r="BL5087" s="595">
        <f>IF(BH5087=0,0,(BJ5087/BH5087)*100)</f>
        <v>0</v>
      </c>
      <c r="BM5087" s="596"/>
      <c r="BN5087" s="656">
        <f>(AF5087*2)+(AL5087*2)+(AR5087*3)+BD5087</f>
        <v>0</v>
      </c>
      <c r="BO5087" s="657"/>
      <c r="BP5087" s="658"/>
      <c r="BQ5087" s="676">
        <f>IF(BS5087=0,0,50*BR5087/BS5087)</f>
        <v>0</v>
      </c>
      <c r="BR5087" s="662">
        <f>(BN5087*BU$11)+(N5087*BU$12)+(Z5087*BU$13)+(R5087*BU$14)+(X5087*BU$15)+(AB5087*BU$16)</f>
        <v>0</v>
      </c>
      <c r="BS5087" s="662">
        <f>((BB5087-BD5087)*BU$18)+((AV5087-AX5087)*BU$17)+(H5087*BU$19)+(P5087*BU$20)</f>
        <v>0</v>
      </c>
      <c r="BT5087" s="19" t="s">
        <v>77</v>
      </c>
      <c r="BU5087" s="277">
        <f>IF(BQ5080="B",'VALUE POINTS'!L$12,IF('GAME STATS'!BQ5080="C",'VALUE POINTS'!M$12,'VALUE POINTS'!K$12))</f>
        <v>2</v>
      </c>
      <c r="BV5087" s="278"/>
    </row>
    <row r="5088" spans="1:77" ht="21.75" hidden="1" customHeight="1" x14ac:dyDescent="0.35">
      <c r="A5088" s="95"/>
      <c r="B5088" s="571"/>
      <c r="C5088" s="642" t="str">
        <f>IF(ROSTER!D$10="","",ROSTER!D$10)</f>
        <v/>
      </c>
      <c r="D5088" s="643"/>
      <c r="E5088" s="575"/>
      <c r="F5088" s="577"/>
      <c r="G5088" s="583"/>
      <c r="H5088" s="579"/>
      <c r="I5088" s="545"/>
      <c r="J5088" s="544"/>
      <c r="K5088" s="581"/>
      <c r="L5088" s="586"/>
      <c r="M5088" s="587"/>
      <c r="N5088" s="592" t="s">
        <v>16</v>
      </c>
      <c r="O5088" s="603"/>
      <c r="P5088" s="544"/>
      <c r="Q5088" s="581"/>
      <c r="R5088" s="586"/>
      <c r="S5088" s="587"/>
      <c r="T5088" s="592" t="s">
        <v>16</v>
      </c>
      <c r="U5088" s="603"/>
      <c r="V5088" s="311"/>
      <c r="W5088" s="311"/>
      <c r="X5088" s="579"/>
      <c r="Y5088" s="545"/>
      <c r="Z5088" s="544"/>
      <c r="AA5088" s="545"/>
      <c r="AB5088" s="544"/>
      <c r="AC5088" s="545"/>
      <c r="AD5088" s="544"/>
      <c r="AE5088" s="581"/>
      <c r="AF5088" s="586"/>
      <c r="AG5088" s="587"/>
      <c r="AH5088" s="626"/>
      <c r="AI5088" s="627"/>
      <c r="AJ5088" s="544"/>
      <c r="AK5088" s="581"/>
      <c r="AL5088" s="586"/>
      <c r="AM5088" s="587"/>
      <c r="AN5088" s="626"/>
      <c r="AO5088" s="627"/>
      <c r="AP5088" s="544"/>
      <c r="AQ5088" s="581"/>
      <c r="AR5088" s="586"/>
      <c r="AS5088" s="587"/>
      <c r="AT5088" s="626"/>
      <c r="AU5088" s="627"/>
      <c r="AV5088" s="628"/>
      <c r="AW5088" s="629"/>
      <c r="AX5088" s="632"/>
      <c r="AY5088" s="633"/>
      <c r="AZ5088" s="626"/>
      <c r="BA5088" s="627"/>
      <c r="BB5088" s="544"/>
      <c r="BC5088" s="581"/>
      <c r="BD5088" s="586"/>
      <c r="BE5088" s="587"/>
      <c r="BF5088" s="626"/>
      <c r="BG5088" s="627"/>
      <c r="BH5088" s="628"/>
      <c r="BI5088" s="629"/>
      <c r="BJ5088" s="632"/>
      <c r="BK5088" s="633"/>
      <c r="BL5088" s="626"/>
      <c r="BM5088" s="627"/>
      <c r="BN5088" s="678"/>
      <c r="BO5088" s="679"/>
      <c r="BP5088" s="680"/>
      <c r="BQ5088" s="677"/>
      <c r="BR5088" s="663"/>
      <c r="BS5088" s="663"/>
      <c r="BT5088" s="19" t="s">
        <v>78</v>
      </c>
      <c r="BU5088" s="277">
        <f>IF(BQ5080="B",'VALUE POINTS'!L$13,IF('GAME STATS'!BQ5080="C",'VALUE POINTS'!M$13,'VALUE POINTS'!K$13))</f>
        <v>2</v>
      </c>
      <c r="BV5088" s="278"/>
    </row>
    <row r="5089" spans="1:74" ht="21.75" hidden="1" customHeight="1" x14ac:dyDescent="0.35">
      <c r="A5089" s="95"/>
      <c r="B5089" s="570" t="str">
        <f>IF(ROSTER!B$12="","",ROSTER!B$12)</f>
        <v/>
      </c>
      <c r="C5089" s="572" t="str">
        <f>IF(ROSTER!C$12="","",ROSTER!C$12)</f>
        <v/>
      </c>
      <c r="D5089" s="573"/>
      <c r="E5089" s="574"/>
      <c r="F5089" s="576">
        <f>IF(E5089="y",1,IF(E5089="S",1,0))</f>
        <v>0</v>
      </c>
      <c r="G5089" s="582">
        <f>IF(E5089="S",1,0)</f>
        <v>0</v>
      </c>
      <c r="H5089" s="578"/>
      <c r="I5089" s="543"/>
      <c r="J5089" s="542"/>
      <c r="K5089" s="580"/>
      <c r="L5089" s="584"/>
      <c r="M5089" s="585"/>
      <c r="N5089" s="588">
        <f>L5089+J5089</f>
        <v>0</v>
      </c>
      <c r="O5089" s="589"/>
      <c r="P5089" s="542"/>
      <c r="Q5089" s="580"/>
      <c r="R5089" s="584"/>
      <c r="S5089" s="585"/>
      <c r="T5089" s="588">
        <f>R5089-P5089</f>
        <v>0</v>
      </c>
      <c r="U5089" s="589"/>
      <c r="V5089" s="310"/>
      <c r="W5089" s="310"/>
      <c r="X5089" s="578"/>
      <c r="Y5089" s="543"/>
      <c r="Z5089" s="542"/>
      <c r="AA5089" s="543"/>
      <c r="AB5089" s="542"/>
      <c r="AC5089" s="543"/>
      <c r="AD5089" s="542"/>
      <c r="AE5089" s="580"/>
      <c r="AF5089" s="584"/>
      <c r="AG5089" s="585"/>
      <c r="AH5089" s="595">
        <f>IF(AD5089=0,0,(AF5089/AD5089)*100)</f>
        <v>0</v>
      </c>
      <c r="AI5089" s="596"/>
      <c r="AJ5089" s="542"/>
      <c r="AK5089" s="580"/>
      <c r="AL5089" s="584"/>
      <c r="AM5089" s="585"/>
      <c r="AN5089" s="595">
        <f>IF(AJ5089=0,0,(AL5089/AJ5089)*100)</f>
        <v>0</v>
      </c>
      <c r="AO5089" s="596"/>
      <c r="AP5089" s="542"/>
      <c r="AQ5089" s="580"/>
      <c r="AR5089" s="584"/>
      <c r="AS5089" s="585"/>
      <c r="AT5089" s="595">
        <f>IF(AP5089=0,0,(AR5089/AP5089)*100)</f>
        <v>0</v>
      </c>
      <c r="AU5089" s="596"/>
      <c r="AV5089" s="599">
        <f>AD5089+AJ5089+AP5089</f>
        <v>0</v>
      </c>
      <c r="AW5089" s="600"/>
      <c r="AX5089" s="630">
        <f>AF5089+AL5089+AR5089</f>
        <v>0</v>
      </c>
      <c r="AY5089" s="631"/>
      <c r="AZ5089" s="595">
        <f>IF(AV5089=0,0,(AX5089/AV5089)*100)</f>
        <v>0</v>
      </c>
      <c r="BA5089" s="596"/>
      <c r="BB5089" s="542"/>
      <c r="BC5089" s="580"/>
      <c r="BD5089" s="584"/>
      <c r="BE5089" s="585"/>
      <c r="BF5089" s="595">
        <f>IF(BB5089=0,0,(BD5089/BB5089)*100)</f>
        <v>0</v>
      </c>
      <c r="BG5089" s="596"/>
      <c r="BH5089" s="599">
        <f>AV5089+BB5089</f>
        <v>0</v>
      </c>
      <c r="BI5089" s="600"/>
      <c r="BJ5089" s="630">
        <f>AX5089+BD5089</f>
        <v>0</v>
      </c>
      <c r="BK5089" s="631"/>
      <c r="BL5089" s="595">
        <f>IF(BH5089=0,0,(BJ5089/BH5089)*100)</f>
        <v>0</v>
      </c>
      <c r="BM5089" s="596"/>
      <c r="BN5089" s="656">
        <f>(AF5089*2)+(AL5089*2)+(AR5089*3)+BD5089</f>
        <v>0</v>
      </c>
      <c r="BO5089" s="657"/>
      <c r="BP5089" s="658"/>
      <c r="BQ5089" s="676">
        <f t="shared" ref="BQ5089" si="3526">IF(BS5089=0,0,50*BR5089/BS5089)</f>
        <v>0</v>
      </c>
      <c r="BR5089" s="662">
        <f>(BN5089*BU$11)+(N5089*BU$12)+(Z5089*BU$13)+(R5089*BU$14)+(X5089*BU$15)+(AB5089*BU$16)</f>
        <v>0</v>
      </c>
      <c r="BS5089" s="662">
        <f>((BB5089-BD5089)*BU$18)+((AV5089-AX5089)*BU$17)+(H5089*BU$19)+(P5089*BU$20)</f>
        <v>0</v>
      </c>
      <c r="BT5089" s="19" t="s">
        <v>79</v>
      </c>
      <c r="BU5089" s="277">
        <f>IF(BQ5080="B",'VALUE POINTS'!L$14,IF('GAME STATS'!BQ5080="C",'VALUE POINTS'!M$14,'VALUE POINTS'!K$14))</f>
        <v>2</v>
      </c>
      <c r="BV5089" s="278"/>
    </row>
    <row r="5090" spans="1:74" ht="21.75" hidden="1" customHeight="1" x14ac:dyDescent="0.35">
      <c r="A5090" s="95"/>
      <c r="B5090" s="571"/>
      <c r="C5090" s="642" t="str">
        <f>IF(ROSTER!D$12="","",ROSTER!D$12)</f>
        <v/>
      </c>
      <c r="D5090" s="643"/>
      <c r="E5090" s="575"/>
      <c r="F5090" s="577"/>
      <c r="G5090" s="583"/>
      <c r="H5090" s="579"/>
      <c r="I5090" s="545"/>
      <c r="J5090" s="544"/>
      <c r="K5090" s="581"/>
      <c r="L5090" s="586"/>
      <c r="M5090" s="587"/>
      <c r="N5090" s="592"/>
      <c r="O5090" s="603"/>
      <c r="P5090" s="544"/>
      <c r="Q5090" s="581"/>
      <c r="R5090" s="586"/>
      <c r="S5090" s="587"/>
      <c r="T5090" s="592"/>
      <c r="U5090" s="603"/>
      <c r="V5090" s="311"/>
      <c r="W5090" s="311"/>
      <c r="X5090" s="579"/>
      <c r="Y5090" s="545"/>
      <c r="Z5090" s="544"/>
      <c r="AA5090" s="545"/>
      <c r="AB5090" s="544"/>
      <c r="AC5090" s="545"/>
      <c r="AD5090" s="544"/>
      <c r="AE5090" s="581"/>
      <c r="AF5090" s="586"/>
      <c r="AG5090" s="587"/>
      <c r="AH5090" s="626"/>
      <c r="AI5090" s="627"/>
      <c r="AJ5090" s="544"/>
      <c r="AK5090" s="581"/>
      <c r="AL5090" s="586"/>
      <c r="AM5090" s="587"/>
      <c r="AN5090" s="626"/>
      <c r="AO5090" s="627"/>
      <c r="AP5090" s="544"/>
      <c r="AQ5090" s="581"/>
      <c r="AR5090" s="586"/>
      <c r="AS5090" s="587"/>
      <c r="AT5090" s="626"/>
      <c r="AU5090" s="627"/>
      <c r="AV5090" s="628"/>
      <c r="AW5090" s="629"/>
      <c r="AX5090" s="632"/>
      <c r="AY5090" s="633"/>
      <c r="AZ5090" s="626"/>
      <c r="BA5090" s="627"/>
      <c r="BB5090" s="544"/>
      <c r="BC5090" s="581"/>
      <c r="BD5090" s="586"/>
      <c r="BE5090" s="587"/>
      <c r="BF5090" s="626"/>
      <c r="BG5090" s="627"/>
      <c r="BH5090" s="628"/>
      <c r="BI5090" s="629"/>
      <c r="BJ5090" s="632"/>
      <c r="BK5090" s="633"/>
      <c r="BL5090" s="626"/>
      <c r="BM5090" s="627"/>
      <c r="BN5090" s="678"/>
      <c r="BO5090" s="679"/>
      <c r="BP5090" s="680"/>
      <c r="BQ5090" s="677"/>
      <c r="BR5090" s="663"/>
      <c r="BS5090" s="663"/>
      <c r="BT5090" s="19" t="s">
        <v>80</v>
      </c>
      <c r="BU5090" s="277">
        <f>IF(BQ5080="B",'VALUE POINTS'!L$15,IF('GAME STATS'!BQ5080="C",'VALUE POINTS'!M$15,'VALUE POINTS'!K$15))</f>
        <v>2</v>
      </c>
      <c r="BV5090" s="278"/>
    </row>
    <row r="5091" spans="1:74" ht="21.75" hidden="1" customHeight="1" x14ac:dyDescent="0.35">
      <c r="A5091" s="95"/>
      <c r="B5091" s="570" t="str">
        <f>IF(ROSTER!B$14="","",ROSTER!B$14)</f>
        <v/>
      </c>
      <c r="C5091" s="572" t="str">
        <f>IF(ROSTER!C$14="","",ROSTER!C$14)</f>
        <v/>
      </c>
      <c r="D5091" s="573"/>
      <c r="E5091" s="574"/>
      <c r="F5091" s="576">
        <f>IF(E5091="y",1,IF(E5091="S",1,0))</f>
        <v>0</v>
      </c>
      <c r="G5091" s="582">
        <f>IF(E5091="S",1,0)</f>
        <v>0</v>
      </c>
      <c r="H5091" s="578"/>
      <c r="I5091" s="543"/>
      <c r="J5091" s="542"/>
      <c r="K5091" s="580"/>
      <c r="L5091" s="584"/>
      <c r="M5091" s="585"/>
      <c r="N5091" s="588">
        <f>L5091+J5091</f>
        <v>0</v>
      </c>
      <c r="O5091" s="589"/>
      <c r="P5091" s="542"/>
      <c r="Q5091" s="580"/>
      <c r="R5091" s="584"/>
      <c r="S5091" s="585"/>
      <c r="T5091" s="588">
        <f>R5091-P5091</f>
        <v>0</v>
      </c>
      <c r="U5091" s="589"/>
      <c r="V5091" s="310"/>
      <c r="W5091" s="310"/>
      <c r="X5091" s="578"/>
      <c r="Y5091" s="543"/>
      <c r="Z5091" s="542"/>
      <c r="AA5091" s="543"/>
      <c r="AB5091" s="542"/>
      <c r="AC5091" s="543"/>
      <c r="AD5091" s="542"/>
      <c r="AE5091" s="580"/>
      <c r="AF5091" s="584"/>
      <c r="AG5091" s="585"/>
      <c r="AH5091" s="595">
        <f>IF(AD5091=0,0,(AF5091/AD5091)*100)</f>
        <v>0</v>
      </c>
      <c r="AI5091" s="596"/>
      <c r="AJ5091" s="542"/>
      <c r="AK5091" s="580"/>
      <c r="AL5091" s="584"/>
      <c r="AM5091" s="585"/>
      <c r="AN5091" s="595">
        <f>IF(AJ5091=0,0,(AL5091/AJ5091)*100)</f>
        <v>0</v>
      </c>
      <c r="AO5091" s="596"/>
      <c r="AP5091" s="542"/>
      <c r="AQ5091" s="580"/>
      <c r="AR5091" s="584"/>
      <c r="AS5091" s="585"/>
      <c r="AT5091" s="595">
        <f>IF(AP5091=0,0,(AR5091/AP5091)*100)</f>
        <v>0</v>
      </c>
      <c r="AU5091" s="596"/>
      <c r="AV5091" s="599">
        <f>AD5091+AJ5091+AP5091</f>
        <v>0</v>
      </c>
      <c r="AW5091" s="600"/>
      <c r="AX5091" s="630">
        <f>AF5091+AL5091+AR5091</f>
        <v>0</v>
      </c>
      <c r="AY5091" s="631"/>
      <c r="AZ5091" s="595">
        <f>IF(AV5091=0,0,(AX5091/AV5091)*100)</f>
        <v>0</v>
      </c>
      <c r="BA5091" s="596"/>
      <c r="BB5091" s="542"/>
      <c r="BC5091" s="580"/>
      <c r="BD5091" s="584"/>
      <c r="BE5091" s="585"/>
      <c r="BF5091" s="595">
        <f>IF(BB5091=0,0,(BD5091/BB5091)*100)</f>
        <v>0</v>
      </c>
      <c r="BG5091" s="596"/>
      <c r="BH5091" s="599">
        <f>AV5091+BB5091</f>
        <v>0</v>
      </c>
      <c r="BI5091" s="600"/>
      <c r="BJ5091" s="630">
        <f>AX5091+BD5091</f>
        <v>0</v>
      </c>
      <c r="BK5091" s="631"/>
      <c r="BL5091" s="595">
        <f>IF(BH5091=0,0,(BJ5091/BH5091)*100)</f>
        <v>0</v>
      </c>
      <c r="BM5091" s="596"/>
      <c r="BN5091" s="656">
        <f>(AF5091*2)+(AL5091*2)+(AR5091*3)+BD5091</f>
        <v>0</v>
      </c>
      <c r="BO5091" s="657"/>
      <c r="BP5091" s="658"/>
      <c r="BQ5091" s="676">
        <f t="shared" ref="BQ5091" si="3527">IF(BS5091=0,0,50*BR5091/BS5091)</f>
        <v>0</v>
      </c>
      <c r="BR5091" s="662">
        <f>(BN5091*BU$11)+(N5091*BU$12)+(Z5091*BU$13)+(R5091*BU$14)+(X5091*BU$15)+(AB5091*BU$16)</f>
        <v>0</v>
      </c>
      <c r="BS5091" s="662">
        <f>((BB5091-BD5091)*BU$18)+((AV5091-AX5091)*BU$17)+(H5091*BU$19)+(P5091*BU$20)</f>
        <v>0</v>
      </c>
      <c r="BT5091" s="19" t="s">
        <v>81</v>
      </c>
      <c r="BU5091" s="277">
        <f>IF(BQ5080="B",'VALUE POINTS'!L$16,IF('GAME STATS'!BQ5080="C",'VALUE POINTS'!M$16,'VALUE POINTS'!K$16))</f>
        <v>2</v>
      </c>
      <c r="BV5091" s="278"/>
    </row>
    <row r="5092" spans="1:74" ht="21.75" hidden="1" customHeight="1" x14ac:dyDescent="0.35">
      <c r="A5092" s="95"/>
      <c r="B5092" s="571"/>
      <c r="C5092" s="642" t="str">
        <f>IF(ROSTER!D$14="","",ROSTER!D$14)</f>
        <v/>
      </c>
      <c r="D5092" s="643"/>
      <c r="E5092" s="575"/>
      <c r="F5092" s="577"/>
      <c r="G5092" s="583"/>
      <c r="H5092" s="579"/>
      <c r="I5092" s="545"/>
      <c r="J5092" s="544"/>
      <c r="K5092" s="581"/>
      <c r="L5092" s="586"/>
      <c r="M5092" s="587"/>
      <c r="N5092" s="592"/>
      <c r="O5092" s="603"/>
      <c r="P5092" s="544"/>
      <c r="Q5092" s="581"/>
      <c r="R5092" s="586"/>
      <c r="S5092" s="587"/>
      <c r="T5092" s="592"/>
      <c r="U5092" s="603"/>
      <c r="V5092" s="311"/>
      <c r="W5092" s="311"/>
      <c r="X5092" s="579"/>
      <c r="Y5092" s="545"/>
      <c r="Z5092" s="544"/>
      <c r="AA5092" s="545"/>
      <c r="AB5092" s="544"/>
      <c r="AC5092" s="545"/>
      <c r="AD5092" s="544"/>
      <c r="AE5092" s="581"/>
      <c r="AF5092" s="586"/>
      <c r="AG5092" s="587"/>
      <c r="AH5092" s="626"/>
      <c r="AI5092" s="627"/>
      <c r="AJ5092" s="544"/>
      <c r="AK5092" s="581"/>
      <c r="AL5092" s="586"/>
      <c r="AM5092" s="587"/>
      <c r="AN5092" s="626"/>
      <c r="AO5092" s="627"/>
      <c r="AP5092" s="544"/>
      <c r="AQ5092" s="581"/>
      <c r="AR5092" s="586"/>
      <c r="AS5092" s="587"/>
      <c r="AT5092" s="626"/>
      <c r="AU5092" s="627"/>
      <c r="AV5092" s="628"/>
      <c r="AW5092" s="629"/>
      <c r="AX5092" s="632"/>
      <c r="AY5092" s="633"/>
      <c r="AZ5092" s="626"/>
      <c r="BA5092" s="627"/>
      <c r="BB5092" s="544"/>
      <c r="BC5092" s="581"/>
      <c r="BD5092" s="586"/>
      <c r="BE5092" s="587"/>
      <c r="BF5092" s="626"/>
      <c r="BG5092" s="627"/>
      <c r="BH5092" s="628"/>
      <c r="BI5092" s="629"/>
      <c r="BJ5092" s="632"/>
      <c r="BK5092" s="633"/>
      <c r="BL5092" s="626"/>
      <c r="BM5092" s="627"/>
      <c r="BN5092" s="678"/>
      <c r="BO5092" s="679"/>
      <c r="BP5092" s="680"/>
      <c r="BQ5092" s="677"/>
      <c r="BR5092" s="663"/>
      <c r="BS5092" s="663"/>
      <c r="BT5092" s="19" t="s">
        <v>82</v>
      </c>
      <c r="BU5092" s="277">
        <f>IF(BQ5080="B",'VALUE POINTS'!L$17,IF('GAME STATS'!BQ5080="C",'VALUE POINTS'!M$17,'VALUE POINTS'!K$17))</f>
        <v>1</v>
      </c>
      <c r="BV5092" s="278"/>
    </row>
    <row r="5093" spans="1:74" ht="21.75" hidden="1" customHeight="1" x14ac:dyDescent="0.35">
      <c r="A5093" s="95"/>
      <c r="B5093" s="570" t="str">
        <f>IF(ROSTER!B$16="","",ROSTER!B$16)</f>
        <v/>
      </c>
      <c r="C5093" s="572" t="str">
        <f>IF(ROSTER!C$16="","",ROSTER!C$16)</f>
        <v/>
      </c>
      <c r="D5093" s="573"/>
      <c r="E5093" s="574"/>
      <c r="F5093" s="576">
        <f>IF(E5093="y",1,IF(E5093="S",1,0))</f>
        <v>0</v>
      </c>
      <c r="G5093" s="582">
        <f>IF(E5093="S",1,0)</f>
        <v>0</v>
      </c>
      <c r="H5093" s="578"/>
      <c r="I5093" s="543"/>
      <c r="J5093" s="542"/>
      <c r="K5093" s="580"/>
      <c r="L5093" s="584"/>
      <c r="M5093" s="585"/>
      <c r="N5093" s="588">
        <f>L5093+J5093</f>
        <v>0</v>
      </c>
      <c r="O5093" s="589"/>
      <c r="P5093" s="542"/>
      <c r="Q5093" s="580"/>
      <c r="R5093" s="584"/>
      <c r="S5093" s="585"/>
      <c r="T5093" s="588">
        <f>R5093-P5093</f>
        <v>0</v>
      </c>
      <c r="U5093" s="589"/>
      <c r="V5093" s="310"/>
      <c r="W5093" s="310"/>
      <c r="X5093" s="578"/>
      <c r="Y5093" s="543"/>
      <c r="Z5093" s="542"/>
      <c r="AA5093" s="543"/>
      <c r="AB5093" s="542"/>
      <c r="AC5093" s="543"/>
      <c r="AD5093" s="542"/>
      <c r="AE5093" s="580"/>
      <c r="AF5093" s="584"/>
      <c r="AG5093" s="585"/>
      <c r="AH5093" s="595">
        <f>IF(AD5093=0,0,(AF5093/AD5093)*100)</f>
        <v>0</v>
      </c>
      <c r="AI5093" s="596"/>
      <c r="AJ5093" s="542"/>
      <c r="AK5093" s="580"/>
      <c r="AL5093" s="584"/>
      <c r="AM5093" s="585"/>
      <c r="AN5093" s="595">
        <f>IF(AJ5093=0,0,(AL5093/AJ5093)*100)</f>
        <v>0</v>
      </c>
      <c r="AO5093" s="596"/>
      <c r="AP5093" s="542"/>
      <c r="AQ5093" s="580"/>
      <c r="AR5093" s="584"/>
      <c r="AS5093" s="585"/>
      <c r="AT5093" s="595">
        <f>IF(AP5093=0,0,(AR5093/AP5093)*100)</f>
        <v>0</v>
      </c>
      <c r="AU5093" s="596"/>
      <c r="AV5093" s="599">
        <f>AD5093+AJ5093+AP5093</f>
        <v>0</v>
      </c>
      <c r="AW5093" s="600"/>
      <c r="AX5093" s="630">
        <f>AF5093+AL5093+AR5093</f>
        <v>0</v>
      </c>
      <c r="AY5093" s="631"/>
      <c r="AZ5093" s="595">
        <f>IF(AV5093=0,0,(AX5093/AV5093)*100)</f>
        <v>0</v>
      </c>
      <c r="BA5093" s="596"/>
      <c r="BB5093" s="542"/>
      <c r="BC5093" s="580"/>
      <c r="BD5093" s="584"/>
      <c r="BE5093" s="585"/>
      <c r="BF5093" s="595">
        <f>IF(BB5093=0,0,(BD5093/BB5093)*100)</f>
        <v>0</v>
      </c>
      <c r="BG5093" s="596"/>
      <c r="BH5093" s="599">
        <f>AV5093+BB5093</f>
        <v>0</v>
      </c>
      <c r="BI5093" s="600"/>
      <c r="BJ5093" s="630">
        <f>AX5093+BD5093</f>
        <v>0</v>
      </c>
      <c r="BK5093" s="631"/>
      <c r="BL5093" s="595">
        <f>IF(BH5093=0,0,(BJ5093/BH5093)*100)</f>
        <v>0</v>
      </c>
      <c r="BM5093" s="596"/>
      <c r="BN5093" s="656">
        <f>(AF5093*2)+(AL5093*2)+(AR5093*3)+BD5093</f>
        <v>0</v>
      </c>
      <c r="BO5093" s="657"/>
      <c r="BP5093" s="658"/>
      <c r="BQ5093" s="676">
        <f t="shared" ref="BQ5093" si="3528">IF(BS5093=0,0,50*BR5093/BS5093)</f>
        <v>0</v>
      </c>
      <c r="BR5093" s="662">
        <f>(BN5093*BU$11)+(N5093*BU$12)+(Z5093*BU$13)+(R5093*BU$14)+(X5093*BU$15)+(AB5093*BU$16)</f>
        <v>0</v>
      </c>
      <c r="BS5093" s="662">
        <f>((BB5093-BD5093)*BU$18)+((AV5093-AX5093)*BU$17)+(H5093*BU$19)+(P5093*BU$20)</f>
        <v>0</v>
      </c>
      <c r="BT5093" s="19" t="s">
        <v>83</v>
      </c>
      <c r="BU5093" s="277">
        <f>IF(BQ5080="B",'VALUE POINTS'!L$18,IF('GAME STATS'!BQ5080="C",'VALUE POINTS'!M$18,'VALUE POINTS'!K$18))</f>
        <v>2</v>
      </c>
      <c r="BV5093" s="278"/>
    </row>
    <row r="5094" spans="1:74" ht="21.75" hidden="1" customHeight="1" x14ac:dyDescent="0.35">
      <c r="A5094" s="95"/>
      <c r="B5094" s="571"/>
      <c r="C5094" s="642" t="str">
        <f>IF(ROSTER!D$16="","",ROSTER!D$16)</f>
        <v/>
      </c>
      <c r="D5094" s="643"/>
      <c r="E5094" s="575"/>
      <c r="F5094" s="577"/>
      <c r="G5094" s="583"/>
      <c r="H5094" s="579"/>
      <c r="I5094" s="545"/>
      <c r="J5094" s="544"/>
      <c r="K5094" s="581"/>
      <c r="L5094" s="586"/>
      <c r="M5094" s="587"/>
      <c r="N5094" s="592"/>
      <c r="O5094" s="603"/>
      <c r="P5094" s="544"/>
      <c r="Q5094" s="581"/>
      <c r="R5094" s="586"/>
      <c r="S5094" s="587"/>
      <c r="T5094" s="592"/>
      <c r="U5094" s="603"/>
      <c r="V5094" s="311"/>
      <c r="W5094" s="311"/>
      <c r="X5094" s="579"/>
      <c r="Y5094" s="545"/>
      <c r="Z5094" s="544"/>
      <c r="AA5094" s="545"/>
      <c r="AB5094" s="544"/>
      <c r="AC5094" s="545"/>
      <c r="AD5094" s="544"/>
      <c r="AE5094" s="581"/>
      <c r="AF5094" s="586"/>
      <c r="AG5094" s="587"/>
      <c r="AH5094" s="626"/>
      <c r="AI5094" s="627"/>
      <c r="AJ5094" s="544"/>
      <c r="AK5094" s="581"/>
      <c r="AL5094" s="586"/>
      <c r="AM5094" s="587"/>
      <c r="AN5094" s="626"/>
      <c r="AO5094" s="627"/>
      <c r="AP5094" s="544"/>
      <c r="AQ5094" s="581"/>
      <c r="AR5094" s="586"/>
      <c r="AS5094" s="587"/>
      <c r="AT5094" s="626"/>
      <c r="AU5094" s="627"/>
      <c r="AV5094" s="628"/>
      <c r="AW5094" s="629"/>
      <c r="AX5094" s="632"/>
      <c r="AY5094" s="633"/>
      <c r="AZ5094" s="626"/>
      <c r="BA5094" s="627"/>
      <c r="BB5094" s="544"/>
      <c r="BC5094" s="581"/>
      <c r="BD5094" s="586"/>
      <c r="BE5094" s="587"/>
      <c r="BF5094" s="626"/>
      <c r="BG5094" s="627"/>
      <c r="BH5094" s="628"/>
      <c r="BI5094" s="629"/>
      <c r="BJ5094" s="632"/>
      <c r="BK5094" s="633"/>
      <c r="BL5094" s="626"/>
      <c r="BM5094" s="627"/>
      <c r="BN5094" s="678"/>
      <c r="BO5094" s="679"/>
      <c r="BP5094" s="680"/>
      <c r="BQ5094" s="677"/>
      <c r="BR5094" s="663"/>
      <c r="BS5094" s="663"/>
      <c r="BT5094" s="19" t="s">
        <v>84</v>
      </c>
      <c r="BU5094" s="277">
        <f>IF(BQ5080="B",'VALUE POINTS'!L$19,IF('GAME STATS'!BQ5080="C",'VALUE POINTS'!M$19,'VALUE POINTS'!K$19))</f>
        <v>2</v>
      </c>
      <c r="BV5094" s="278"/>
    </row>
    <row r="5095" spans="1:74" ht="21.75" hidden="1" customHeight="1" x14ac:dyDescent="0.25">
      <c r="A5095" s="95"/>
      <c r="B5095" s="570" t="str">
        <f>IF(ROSTER!B$18="","",ROSTER!B$18)</f>
        <v/>
      </c>
      <c r="C5095" s="572" t="str">
        <f>IF(ROSTER!C$18="","",ROSTER!C$18)</f>
        <v/>
      </c>
      <c r="D5095" s="573"/>
      <c r="E5095" s="574"/>
      <c r="F5095" s="576">
        <f>IF(E5095="y",1,IF(E5095="S",1,0))</f>
        <v>0</v>
      </c>
      <c r="G5095" s="582">
        <f>IF(E5095="S",1,0)</f>
        <v>0</v>
      </c>
      <c r="H5095" s="578"/>
      <c r="I5095" s="543"/>
      <c r="J5095" s="542"/>
      <c r="K5095" s="580"/>
      <c r="L5095" s="584"/>
      <c r="M5095" s="585"/>
      <c r="N5095" s="588">
        <f>L5095+J5095</f>
        <v>0</v>
      </c>
      <c r="O5095" s="589"/>
      <c r="P5095" s="542"/>
      <c r="Q5095" s="580"/>
      <c r="R5095" s="584"/>
      <c r="S5095" s="585"/>
      <c r="T5095" s="588">
        <f>R5095-P5095</f>
        <v>0</v>
      </c>
      <c r="U5095" s="589"/>
      <c r="V5095" s="310"/>
      <c r="W5095" s="310"/>
      <c r="X5095" s="578"/>
      <c r="Y5095" s="543"/>
      <c r="Z5095" s="542"/>
      <c r="AA5095" s="543"/>
      <c r="AB5095" s="542"/>
      <c r="AC5095" s="543"/>
      <c r="AD5095" s="542"/>
      <c r="AE5095" s="580"/>
      <c r="AF5095" s="584"/>
      <c r="AG5095" s="585"/>
      <c r="AH5095" s="595">
        <f>IF(AD5095=0,0,(AF5095/AD5095)*100)</f>
        <v>0</v>
      </c>
      <c r="AI5095" s="596"/>
      <c r="AJ5095" s="542"/>
      <c r="AK5095" s="580"/>
      <c r="AL5095" s="584"/>
      <c r="AM5095" s="585"/>
      <c r="AN5095" s="595">
        <f>IF(AJ5095=0,0,(AL5095/AJ5095)*100)</f>
        <v>0</v>
      </c>
      <c r="AO5095" s="596"/>
      <c r="AP5095" s="542"/>
      <c r="AQ5095" s="580"/>
      <c r="AR5095" s="584"/>
      <c r="AS5095" s="585"/>
      <c r="AT5095" s="595">
        <f>IF(AP5095=0,0,(AR5095/AP5095)*100)</f>
        <v>0</v>
      </c>
      <c r="AU5095" s="596"/>
      <c r="AV5095" s="599">
        <f>AD5095+AJ5095+AP5095</f>
        <v>0</v>
      </c>
      <c r="AW5095" s="600"/>
      <c r="AX5095" s="630">
        <f>AF5095+AL5095+AR5095</f>
        <v>0</v>
      </c>
      <c r="AY5095" s="631"/>
      <c r="AZ5095" s="595">
        <f>IF(AV5095=0,0,(AX5095/AV5095)*100)</f>
        <v>0</v>
      </c>
      <c r="BA5095" s="596"/>
      <c r="BB5095" s="542"/>
      <c r="BC5095" s="580"/>
      <c r="BD5095" s="584"/>
      <c r="BE5095" s="585"/>
      <c r="BF5095" s="595">
        <f>IF(BB5095=0,0,(BD5095/BB5095)*100)</f>
        <v>0</v>
      </c>
      <c r="BG5095" s="596"/>
      <c r="BH5095" s="599">
        <f>AV5095+BB5095</f>
        <v>0</v>
      </c>
      <c r="BI5095" s="600"/>
      <c r="BJ5095" s="630">
        <f>AX5095+BD5095</f>
        <v>0</v>
      </c>
      <c r="BK5095" s="631"/>
      <c r="BL5095" s="595">
        <f>IF(BH5095=0,0,(BJ5095/BH5095)*100)</f>
        <v>0</v>
      </c>
      <c r="BM5095" s="596"/>
      <c r="BN5095" s="656">
        <f>(AF5095*2)+(AL5095*2)+(AR5095*3)+BD5095</f>
        <v>0</v>
      </c>
      <c r="BO5095" s="657"/>
      <c r="BP5095" s="658"/>
      <c r="BQ5095" s="676">
        <f t="shared" ref="BQ5095" si="3529">IF(BS5095=0,0,50*BR5095/BS5095)</f>
        <v>0</v>
      </c>
      <c r="BR5095" s="662">
        <f>(BN5095*BU$11)+(N5095*BU$12)+(Z5095*BU$13)+(R5095*BU$14)+(X5095*BU$15)+(AB5095*BU$16)</f>
        <v>0</v>
      </c>
      <c r="BS5095" s="662">
        <f>((BB5095-BD5095)*BU$18)+((AV5095-AX5095)*BU$17)+(H5095*BU$19)+(P5095*BU$20)</f>
        <v>0</v>
      </c>
      <c r="BT5095" s="15"/>
      <c r="BU5095" s="15"/>
      <c r="BV5095" s="278"/>
    </row>
    <row r="5096" spans="1:74" ht="21.75" hidden="1" customHeight="1" x14ac:dyDescent="0.25">
      <c r="A5096" s="95"/>
      <c r="B5096" s="571"/>
      <c r="C5096" s="642" t="str">
        <f>IF(ROSTER!D$18="","",ROSTER!D$18)</f>
        <v/>
      </c>
      <c r="D5096" s="643"/>
      <c r="E5096" s="575"/>
      <c r="F5096" s="577"/>
      <c r="G5096" s="583"/>
      <c r="H5096" s="579"/>
      <c r="I5096" s="545"/>
      <c r="J5096" s="544"/>
      <c r="K5096" s="581"/>
      <c r="L5096" s="586"/>
      <c r="M5096" s="587"/>
      <c r="N5096" s="592"/>
      <c r="O5096" s="603"/>
      <c r="P5096" s="544"/>
      <c r="Q5096" s="581"/>
      <c r="R5096" s="586"/>
      <c r="S5096" s="587"/>
      <c r="T5096" s="592"/>
      <c r="U5096" s="603"/>
      <c r="V5096" s="311"/>
      <c r="W5096" s="311"/>
      <c r="X5096" s="579"/>
      <c r="Y5096" s="545"/>
      <c r="Z5096" s="544"/>
      <c r="AA5096" s="545"/>
      <c r="AB5096" s="544"/>
      <c r="AC5096" s="545"/>
      <c r="AD5096" s="544"/>
      <c r="AE5096" s="581"/>
      <c r="AF5096" s="586"/>
      <c r="AG5096" s="587"/>
      <c r="AH5096" s="626"/>
      <c r="AI5096" s="627"/>
      <c r="AJ5096" s="544"/>
      <c r="AK5096" s="581"/>
      <c r="AL5096" s="586"/>
      <c r="AM5096" s="587"/>
      <c r="AN5096" s="626"/>
      <c r="AO5096" s="627"/>
      <c r="AP5096" s="544"/>
      <c r="AQ5096" s="581"/>
      <c r="AR5096" s="586"/>
      <c r="AS5096" s="587"/>
      <c r="AT5096" s="626"/>
      <c r="AU5096" s="627"/>
      <c r="AV5096" s="628"/>
      <c r="AW5096" s="629"/>
      <c r="AX5096" s="632"/>
      <c r="AY5096" s="633"/>
      <c r="AZ5096" s="626"/>
      <c r="BA5096" s="627"/>
      <c r="BB5096" s="544"/>
      <c r="BC5096" s="581"/>
      <c r="BD5096" s="586"/>
      <c r="BE5096" s="587"/>
      <c r="BF5096" s="626"/>
      <c r="BG5096" s="627"/>
      <c r="BH5096" s="628"/>
      <c r="BI5096" s="629"/>
      <c r="BJ5096" s="632"/>
      <c r="BK5096" s="633"/>
      <c r="BL5096" s="626"/>
      <c r="BM5096" s="627"/>
      <c r="BN5096" s="678"/>
      <c r="BO5096" s="679"/>
      <c r="BP5096" s="680"/>
      <c r="BQ5096" s="677"/>
      <c r="BR5096" s="663"/>
      <c r="BS5096" s="663"/>
      <c r="BT5096" s="15"/>
      <c r="BU5096" s="15"/>
      <c r="BV5096" s="95"/>
    </row>
    <row r="5097" spans="1:74" ht="21.75" hidden="1" customHeight="1" x14ac:dyDescent="0.25">
      <c r="A5097" s="95"/>
      <c r="B5097" s="570" t="str">
        <f>IF(ROSTER!B$20="","",ROSTER!B$20)</f>
        <v/>
      </c>
      <c r="C5097" s="572" t="str">
        <f>IF(ROSTER!C$20="","",ROSTER!C$20)</f>
        <v/>
      </c>
      <c r="D5097" s="573"/>
      <c r="E5097" s="574"/>
      <c r="F5097" s="576">
        <f>IF(E5097="y",1,IF(E5097="S",1,0))</f>
        <v>0</v>
      </c>
      <c r="G5097" s="582">
        <f>IF(E5097="S",1,0)</f>
        <v>0</v>
      </c>
      <c r="H5097" s="578"/>
      <c r="I5097" s="543"/>
      <c r="J5097" s="542"/>
      <c r="K5097" s="580"/>
      <c r="L5097" s="584"/>
      <c r="M5097" s="585"/>
      <c r="N5097" s="588">
        <f>L5097+J5097</f>
        <v>0</v>
      </c>
      <c r="O5097" s="589"/>
      <c r="P5097" s="542"/>
      <c r="Q5097" s="580"/>
      <c r="R5097" s="584"/>
      <c r="S5097" s="585"/>
      <c r="T5097" s="588">
        <f>R5097-P5097</f>
        <v>0</v>
      </c>
      <c r="U5097" s="589"/>
      <c r="V5097" s="310"/>
      <c r="W5097" s="310"/>
      <c r="X5097" s="578"/>
      <c r="Y5097" s="543"/>
      <c r="Z5097" s="542"/>
      <c r="AA5097" s="543"/>
      <c r="AB5097" s="542"/>
      <c r="AC5097" s="543"/>
      <c r="AD5097" s="542"/>
      <c r="AE5097" s="580"/>
      <c r="AF5097" s="584"/>
      <c r="AG5097" s="585"/>
      <c r="AH5097" s="595">
        <f>IF(AD5097=0,0,(AF5097/AD5097)*100)</f>
        <v>0</v>
      </c>
      <c r="AI5097" s="596"/>
      <c r="AJ5097" s="542"/>
      <c r="AK5097" s="580"/>
      <c r="AL5097" s="584"/>
      <c r="AM5097" s="585"/>
      <c r="AN5097" s="595">
        <f>IF(AJ5097=0,0,(AL5097/AJ5097)*100)</f>
        <v>0</v>
      </c>
      <c r="AO5097" s="596"/>
      <c r="AP5097" s="542"/>
      <c r="AQ5097" s="580"/>
      <c r="AR5097" s="584"/>
      <c r="AS5097" s="585"/>
      <c r="AT5097" s="595">
        <f>IF(AP5097=0,0,(AR5097/AP5097)*100)</f>
        <v>0</v>
      </c>
      <c r="AU5097" s="596"/>
      <c r="AV5097" s="599">
        <f>AD5097+AJ5097+AP5097</f>
        <v>0</v>
      </c>
      <c r="AW5097" s="600"/>
      <c r="AX5097" s="630">
        <f>AF5097+AL5097+AR5097</f>
        <v>0</v>
      </c>
      <c r="AY5097" s="631"/>
      <c r="AZ5097" s="595">
        <f>IF(AV5097=0,0,(AX5097/AV5097)*100)</f>
        <v>0</v>
      </c>
      <c r="BA5097" s="596"/>
      <c r="BB5097" s="542"/>
      <c r="BC5097" s="580"/>
      <c r="BD5097" s="584"/>
      <c r="BE5097" s="585"/>
      <c r="BF5097" s="595">
        <f>IF(BB5097=0,0,(BD5097/BB5097)*100)</f>
        <v>0</v>
      </c>
      <c r="BG5097" s="596"/>
      <c r="BH5097" s="599">
        <f>AV5097+BB5097</f>
        <v>0</v>
      </c>
      <c r="BI5097" s="600"/>
      <c r="BJ5097" s="630">
        <f>AX5097+BD5097</f>
        <v>0</v>
      </c>
      <c r="BK5097" s="631"/>
      <c r="BL5097" s="595">
        <f>IF(BH5097=0,0,(BJ5097/BH5097)*100)</f>
        <v>0</v>
      </c>
      <c r="BM5097" s="596"/>
      <c r="BN5097" s="656">
        <f>(AF5097*2)+(AL5097*2)+(AR5097*3)+BD5097</f>
        <v>0</v>
      </c>
      <c r="BO5097" s="657"/>
      <c r="BP5097" s="658"/>
      <c r="BQ5097" s="676">
        <f t="shared" ref="BQ5097" si="3530">IF(BS5097=0,0,50*BR5097/BS5097)</f>
        <v>0</v>
      </c>
      <c r="BR5097" s="662">
        <f>(BN5097*BU$11)+(N5097*BU$12)+(Z5097*BU$13)+(R5097*BU$14)+(X5097*BU$15)+(AB5097*BU$16)</f>
        <v>0</v>
      </c>
      <c r="BS5097" s="662">
        <f>((BB5097-BD5097)*BU$18)+((AV5097-AX5097)*BU$17)+(H5097*BU$19)+(P5097*BU$20)</f>
        <v>0</v>
      </c>
      <c r="BT5097" s="15"/>
      <c r="BU5097" s="15"/>
      <c r="BV5097" s="95"/>
    </row>
    <row r="5098" spans="1:74" ht="21.75" hidden="1" customHeight="1" x14ac:dyDescent="0.25">
      <c r="A5098" s="95"/>
      <c r="B5098" s="571"/>
      <c r="C5098" s="642" t="str">
        <f>IF(ROSTER!D$20="","",ROSTER!D$20)</f>
        <v/>
      </c>
      <c r="D5098" s="643"/>
      <c r="E5098" s="575"/>
      <c r="F5098" s="577"/>
      <c r="G5098" s="583"/>
      <c r="H5098" s="579"/>
      <c r="I5098" s="545"/>
      <c r="J5098" s="544"/>
      <c r="K5098" s="581"/>
      <c r="L5098" s="586"/>
      <c r="M5098" s="587"/>
      <c r="N5098" s="592"/>
      <c r="O5098" s="603"/>
      <c r="P5098" s="544"/>
      <c r="Q5098" s="581"/>
      <c r="R5098" s="586"/>
      <c r="S5098" s="587"/>
      <c r="T5098" s="592"/>
      <c r="U5098" s="603"/>
      <c r="V5098" s="311"/>
      <c r="W5098" s="311"/>
      <c r="X5098" s="579"/>
      <c r="Y5098" s="545"/>
      <c r="Z5098" s="544"/>
      <c r="AA5098" s="545"/>
      <c r="AB5098" s="544"/>
      <c r="AC5098" s="545"/>
      <c r="AD5098" s="544"/>
      <c r="AE5098" s="581"/>
      <c r="AF5098" s="586"/>
      <c r="AG5098" s="587"/>
      <c r="AH5098" s="626"/>
      <c r="AI5098" s="627"/>
      <c r="AJ5098" s="544"/>
      <c r="AK5098" s="581"/>
      <c r="AL5098" s="586"/>
      <c r="AM5098" s="587"/>
      <c r="AN5098" s="626"/>
      <c r="AO5098" s="627"/>
      <c r="AP5098" s="544"/>
      <c r="AQ5098" s="581"/>
      <c r="AR5098" s="586"/>
      <c r="AS5098" s="587"/>
      <c r="AT5098" s="626"/>
      <c r="AU5098" s="627"/>
      <c r="AV5098" s="628"/>
      <c r="AW5098" s="629"/>
      <c r="AX5098" s="632"/>
      <c r="AY5098" s="633"/>
      <c r="AZ5098" s="626"/>
      <c r="BA5098" s="627"/>
      <c r="BB5098" s="544"/>
      <c r="BC5098" s="581"/>
      <c r="BD5098" s="586"/>
      <c r="BE5098" s="587"/>
      <c r="BF5098" s="626"/>
      <c r="BG5098" s="627"/>
      <c r="BH5098" s="628"/>
      <c r="BI5098" s="629"/>
      <c r="BJ5098" s="632"/>
      <c r="BK5098" s="633"/>
      <c r="BL5098" s="626"/>
      <c r="BM5098" s="627"/>
      <c r="BN5098" s="678"/>
      <c r="BO5098" s="679"/>
      <c r="BP5098" s="680"/>
      <c r="BQ5098" s="677"/>
      <c r="BR5098" s="663"/>
      <c r="BS5098" s="663"/>
      <c r="BT5098" s="15"/>
      <c r="BU5098" s="15"/>
      <c r="BV5098" s="95"/>
    </row>
    <row r="5099" spans="1:74" ht="21.75" hidden="1" customHeight="1" x14ac:dyDescent="0.25">
      <c r="A5099" s="95"/>
      <c r="B5099" s="570" t="str">
        <f>IF(ROSTER!B$22="","",ROSTER!B$22)</f>
        <v/>
      </c>
      <c r="C5099" s="572" t="str">
        <f>IF(ROSTER!C$22="","",ROSTER!C$22)</f>
        <v/>
      </c>
      <c r="D5099" s="573"/>
      <c r="E5099" s="574"/>
      <c r="F5099" s="576">
        <f>IF(E5099="y",1,IF(E5099="S",1,0))</f>
        <v>0</v>
      </c>
      <c r="G5099" s="582">
        <f>IF(E5099="S",1,0)</f>
        <v>0</v>
      </c>
      <c r="H5099" s="578"/>
      <c r="I5099" s="543"/>
      <c r="J5099" s="542"/>
      <c r="K5099" s="580"/>
      <c r="L5099" s="584"/>
      <c r="M5099" s="585"/>
      <c r="N5099" s="588">
        <f>L5099+J5099</f>
        <v>0</v>
      </c>
      <c r="O5099" s="589"/>
      <c r="P5099" s="542"/>
      <c r="Q5099" s="580"/>
      <c r="R5099" s="584"/>
      <c r="S5099" s="585"/>
      <c r="T5099" s="588">
        <f>R5099-P5099</f>
        <v>0</v>
      </c>
      <c r="U5099" s="589"/>
      <c r="V5099" s="310"/>
      <c r="W5099" s="310"/>
      <c r="X5099" s="578"/>
      <c r="Y5099" s="543"/>
      <c r="Z5099" s="542"/>
      <c r="AA5099" s="543"/>
      <c r="AB5099" s="542"/>
      <c r="AC5099" s="543"/>
      <c r="AD5099" s="542"/>
      <c r="AE5099" s="580"/>
      <c r="AF5099" s="584"/>
      <c r="AG5099" s="585"/>
      <c r="AH5099" s="595">
        <f>IF(AD5099=0,0,(AF5099/AD5099)*100)</f>
        <v>0</v>
      </c>
      <c r="AI5099" s="596"/>
      <c r="AJ5099" s="542"/>
      <c r="AK5099" s="580"/>
      <c r="AL5099" s="584"/>
      <c r="AM5099" s="585"/>
      <c r="AN5099" s="595">
        <f>IF(AJ5099=0,0,(AL5099/AJ5099)*100)</f>
        <v>0</v>
      </c>
      <c r="AO5099" s="596"/>
      <c r="AP5099" s="542"/>
      <c r="AQ5099" s="580"/>
      <c r="AR5099" s="584"/>
      <c r="AS5099" s="585"/>
      <c r="AT5099" s="595">
        <f>IF(AP5099=0,0,(AR5099/AP5099)*100)</f>
        <v>0</v>
      </c>
      <c r="AU5099" s="596"/>
      <c r="AV5099" s="599">
        <f>AD5099+AJ5099+AP5099</f>
        <v>0</v>
      </c>
      <c r="AW5099" s="600"/>
      <c r="AX5099" s="630">
        <f>AF5099+AL5099+AR5099</f>
        <v>0</v>
      </c>
      <c r="AY5099" s="631"/>
      <c r="AZ5099" s="595">
        <f>IF(AV5099=0,0,(AX5099/AV5099)*100)</f>
        <v>0</v>
      </c>
      <c r="BA5099" s="596"/>
      <c r="BB5099" s="542"/>
      <c r="BC5099" s="580"/>
      <c r="BD5099" s="584"/>
      <c r="BE5099" s="585"/>
      <c r="BF5099" s="595">
        <f>IF(BB5099=0,0,(BD5099/BB5099)*100)</f>
        <v>0</v>
      </c>
      <c r="BG5099" s="596"/>
      <c r="BH5099" s="599">
        <f>AV5099+BB5099</f>
        <v>0</v>
      </c>
      <c r="BI5099" s="600"/>
      <c r="BJ5099" s="630">
        <f>AX5099+BD5099</f>
        <v>0</v>
      </c>
      <c r="BK5099" s="631"/>
      <c r="BL5099" s="595">
        <f>IF(BH5099=0,0,(BJ5099/BH5099)*100)</f>
        <v>0</v>
      </c>
      <c r="BM5099" s="596"/>
      <c r="BN5099" s="656">
        <f>(AF5099*2)+(AL5099*2)+(AR5099*3)+BD5099</f>
        <v>0</v>
      </c>
      <c r="BO5099" s="657"/>
      <c r="BP5099" s="658"/>
      <c r="BQ5099" s="676">
        <f t="shared" ref="BQ5099" si="3531">IF(BS5099=0,0,50*BR5099/BS5099)</f>
        <v>0</v>
      </c>
      <c r="BR5099" s="662">
        <f>(BN5099*BU$11)+(N5099*BU$12)+(Z5099*BU$13)+(R5099*BU$14)+(X5099*BU$15)+(AB5099*BU$16)</f>
        <v>0</v>
      </c>
      <c r="BS5099" s="662">
        <f>((BB5099-BD5099)*BU$18)+((AV5099-AX5099)*BU$17)+(H5099*BU$19)+(P5099*BU$20)</f>
        <v>0</v>
      </c>
      <c r="BT5099" s="15"/>
      <c r="BU5099" s="15"/>
      <c r="BV5099" s="95"/>
    </row>
    <row r="5100" spans="1:74" ht="21.75" hidden="1" customHeight="1" x14ac:dyDescent="0.25">
      <c r="A5100" s="95"/>
      <c r="B5100" s="571"/>
      <c r="C5100" s="642" t="str">
        <f>IF(ROSTER!D$22="","",ROSTER!D$22)</f>
        <v/>
      </c>
      <c r="D5100" s="643"/>
      <c r="E5100" s="575"/>
      <c r="F5100" s="577"/>
      <c r="G5100" s="583"/>
      <c r="H5100" s="579"/>
      <c r="I5100" s="545"/>
      <c r="J5100" s="544"/>
      <c r="K5100" s="581"/>
      <c r="L5100" s="586"/>
      <c r="M5100" s="587"/>
      <c r="N5100" s="592"/>
      <c r="O5100" s="603"/>
      <c r="P5100" s="544"/>
      <c r="Q5100" s="581"/>
      <c r="R5100" s="586"/>
      <c r="S5100" s="587"/>
      <c r="T5100" s="592"/>
      <c r="U5100" s="603"/>
      <c r="V5100" s="311"/>
      <c r="W5100" s="311"/>
      <c r="X5100" s="579"/>
      <c r="Y5100" s="545"/>
      <c r="Z5100" s="544"/>
      <c r="AA5100" s="545"/>
      <c r="AB5100" s="544"/>
      <c r="AC5100" s="545"/>
      <c r="AD5100" s="544"/>
      <c r="AE5100" s="581"/>
      <c r="AF5100" s="586"/>
      <c r="AG5100" s="587"/>
      <c r="AH5100" s="626"/>
      <c r="AI5100" s="627"/>
      <c r="AJ5100" s="544"/>
      <c r="AK5100" s="581"/>
      <c r="AL5100" s="586"/>
      <c r="AM5100" s="587"/>
      <c r="AN5100" s="626"/>
      <c r="AO5100" s="627"/>
      <c r="AP5100" s="544"/>
      <c r="AQ5100" s="581"/>
      <c r="AR5100" s="586"/>
      <c r="AS5100" s="587"/>
      <c r="AT5100" s="626"/>
      <c r="AU5100" s="627"/>
      <c r="AV5100" s="628"/>
      <c r="AW5100" s="629"/>
      <c r="AX5100" s="632"/>
      <c r="AY5100" s="633"/>
      <c r="AZ5100" s="626"/>
      <c r="BA5100" s="627"/>
      <c r="BB5100" s="544"/>
      <c r="BC5100" s="581"/>
      <c r="BD5100" s="586"/>
      <c r="BE5100" s="587"/>
      <c r="BF5100" s="626"/>
      <c r="BG5100" s="627"/>
      <c r="BH5100" s="628"/>
      <c r="BI5100" s="629"/>
      <c r="BJ5100" s="632"/>
      <c r="BK5100" s="633"/>
      <c r="BL5100" s="626"/>
      <c r="BM5100" s="627"/>
      <c r="BN5100" s="678"/>
      <c r="BO5100" s="679"/>
      <c r="BP5100" s="680"/>
      <c r="BQ5100" s="677"/>
      <c r="BR5100" s="663"/>
      <c r="BS5100" s="663"/>
      <c r="BT5100" s="15"/>
      <c r="BU5100" s="15"/>
      <c r="BV5100" s="95"/>
    </row>
    <row r="5101" spans="1:74" ht="21.75" hidden="1" customHeight="1" x14ac:dyDescent="0.25">
      <c r="A5101" s="95"/>
      <c r="B5101" s="570" t="str">
        <f>IF(ROSTER!B$24="","",ROSTER!B$24)</f>
        <v/>
      </c>
      <c r="C5101" s="572" t="str">
        <f>IF(ROSTER!C$24="","",ROSTER!C$24)</f>
        <v/>
      </c>
      <c r="D5101" s="573"/>
      <c r="E5101" s="574"/>
      <c r="F5101" s="576">
        <f>IF(E5101="y",1,IF(E5101="S",1,0))</f>
        <v>0</v>
      </c>
      <c r="G5101" s="582">
        <f>IF(E5101="S",1,0)</f>
        <v>0</v>
      </c>
      <c r="H5101" s="578"/>
      <c r="I5101" s="543"/>
      <c r="J5101" s="542"/>
      <c r="K5101" s="580"/>
      <c r="L5101" s="584"/>
      <c r="M5101" s="585"/>
      <c r="N5101" s="588">
        <f>L5101+J5101</f>
        <v>0</v>
      </c>
      <c r="O5101" s="589"/>
      <c r="P5101" s="542"/>
      <c r="Q5101" s="580"/>
      <c r="R5101" s="584"/>
      <c r="S5101" s="585"/>
      <c r="T5101" s="588">
        <f>R5101-P5101</f>
        <v>0</v>
      </c>
      <c r="U5101" s="589"/>
      <c r="V5101" s="310"/>
      <c r="W5101" s="310"/>
      <c r="X5101" s="578"/>
      <c r="Y5101" s="543"/>
      <c r="Z5101" s="542"/>
      <c r="AA5101" s="543"/>
      <c r="AB5101" s="542"/>
      <c r="AC5101" s="543"/>
      <c r="AD5101" s="542"/>
      <c r="AE5101" s="580"/>
      <c r="AF5101" s="584"/>
      <c r="AG5101" s="585"/>
      <c r="AH5101" s="595">
        <f>IF(AD5101=0,0,(AF5101/AD5101)*100)</f>
        <v>0</v>
      </c>
      <c r="AI5101" s="596"/>
      <c r="AJ5101" s="542"/>
      <c r="AK5101" s="580"/>
      <c r="AL5101" s="584"/>
      <c r="AM5101" s="585"/>
      <c r="AN5101" s="595">
        <f>IF(AJ5101=0,0,(AL5101/AJ5101)*100)</f>
        <v>0</v>
      </c>
      <c r="AO5101" s="596"/>
      <c r="AP5101" s="542"/>
      <c r="AQ5101" s="580"/>
      <c r="AR5101" s="584"/>
      <c r="AS5101" s="585"/>
      <c r="AT5101" s="595">
        <f>IF(AP5101=0,0,(AR5101/AP5101)*100)</f>
        <v>0</v>
      </c>
      <c r="AU5101" s="596"/>
      <c r="AV5101" s="599">
        <f>AD5101+AJ5101+AP5101</f>
        <v>0</v>
      </c>
      <c r="AW5101" s="600"/>
      <c r="AX5101" s="630">
        <f>AF5101+AL5101+AR5101</f>
        <v>0</v>
      </c>
      <c r="AY5101" s="631"/>
      <c r="AZ5101" s="595">
        <f>IF(AV5101=0,0,(AX5101/AV5101)*100)</f>
        <v>0</v>
      </c>
      <c r="BA5101" s="596"/>
      <c r="BB5101" s="542"/>
      <c r="BC5101" s="580"/>
      <c r="BD5101" s="584"/>
      <c r="BE5101" s="585"/>
      <c r="BF5101" s="595">
        <f>IF(BB5101=0,0,(BD5101/BB5101)*100)</f>
        <v>0</v>
      </c>
      <c r="BG5101" s="596"/>
      <c r="BH5101" s="599">
        <f>AV5101+BB5101</f>
        <v>0</v>
      </c>
      <c r="BI5101" s="600"/>
      <c r="BJ5101" s="630">
        <f>AX5101+BD5101</f>
        <v>0</v>
      </c>
      <c r="BK5101" s="631"/>
      <c r="BL5101" s="595">
        <f>IF(BH5101=0,0,(BJ5101/BH5101)*100)</f>
        <v>0</v>
      </c>
      <c r="BM5101" s="596"/>
      <c r="BN5101" s="656">
        <f>(AF5101*2)+(AL5101*2)+(AR5101*3)+BD5101</f>
        <v>0</v>
      </c>
      <c r="BO5101" s="657"/>
      <c r="BP5101" s="658"/>
      <c r="BQ5101" s="676">
        <f t="shared" ref="BQ5101" si="3532">IF(BS5101=0,0,50*BR5101/BS5101)</f>
        <v>0</v>
      </c>
      <c r="BR5101" s="662">
        <f>(BN5101*BU$11)+(N5101*BU$12)+(Z5101*BU$13)+(R5101*BU$14)+(X5101*BU$15)+(AB5101*BU$16)</f>
        <v>0</v>
      </c>
      <c r="BS5101" s="662">
        <f>((BB5101-BD5101)*BU$18)+((AV5101-AX5101)*BU$17)+(H5101*BU$19)+(P5101*BU$20)</f>
        <v>0</v>
      </c>
      <c r="BT5101" s="15"/>
      <c r="BU5101" s="15"/>
      <c r="BV5101" s="95"/>
    </row>
    <row r="5102" spans="1:74" ht="21.75" hidden="1" customHeight="1" x14ac:dyDescent="0.25">
      <c r="A5102" s="95"/>
      <c r="B5102" s="571"/>
      <c r="C5102" s="642" t="str">
        <f>IF(ROSTER!D$24="","",ROSTER!D$24)</f>
        <v/>
      </c>
      <c r="D5102" s="643"/>
      <c r="E5102" s="575"/>
      <c r="F5102" s="577"/>
      <c r="G5102" s="583"/>
      <c r="H5102" s="579"/>
      <c r="I5102" s="545"/>
      <c r="J5102" s="544"/>
      <c r="K5102" s="581"/>
      <c r="L5102" s="586"/>
      <c r="M5102" s="587"/>
      <c r="N5102" s="592"/>
      <c r="O5102" s="603"/>
      <c r="P5102" s="544"/>
      <c r="Q5102" s="581"/>
      <c r="R5102" s="586"/>
      <c r="S5102" s="587"/>
      <c r="T5102" s="592"/>
      <c r="U5102" s="603"/>
      <c r="V5102" s="311"/>
      <c r="W5102" s="311"/>
      <c r="X5102" s="579"/>
      <c r="Y5102" s="545"/>
      <c r="Z5102" s="544"/>
      <c r="AA5102" s="545"/>
      <c r="AB5102" s="544"/>
      <c r="AC5102" s="545"/>
      <c r="AD5102" s="544"/>
      <c r="AE5102" s="581"/>
      <c r="AF5102" s="586"/>
      <c r="AG5102" s="587"/>
      <c r="AH5102" s="626"/>
      <c r="AI5102" s="627"/>
      <c r="AJ5102" s="544"/>
      <c r="AK5102" s="581"/>
      <c r="AL5102" s="586"/>
      <c r="AM5102" s="587"/>
      <c r="AN5102" s="626"/>
      <c r="AO5102" s="627"/>
      <c r="AP5102" s="544"/>
      <c r="AQ5102" s="581"/>
      <c r="AR5102" s="586"/>
      <c r="AS5102" s="587"/>
      <c r="AT5102" s="626"/>
      <c r="AU5102" s="627"/>
      <c r="AV5102" s="628"/>
      <c r="AW5102" s="629"/>
      <c r="AX5102" s="632"/>
      <c r="AY5102" s="633"/>
      <c r="AZ5102" s="626"/>
      <c r="BA5102" s="627"/>
      <c r="BB5102" s="544"/>
      <c r="BC5102" s="581"/>
      <c r="BD5102" s="586"/>
      <c r="BE5102" s="587"/>
      <c r="BF5102" s="626"/>
      <c r="BG5102" s="627"/>
      <c r="BH5102" s="628"/>
      <c r="BI5102" s="629"/>
      <c r="BJ5102" s="632"/>
      <c r="BK5102" s="633"/>
      <c r="BL5102" s="626"/>
      <c r="BM5102" s="627"/>
      <c r="BN5102" s="678"/>
      <c r="BO5102" s="679"/>
      <c r="BP5102" s="680"/>
      <c r="BQ5102" s="677"/>
      <c r="BR5102" s="663"/>
      <c r="BS5102" s="663"/>
      <c r="BT5102" s="15"/>
      <c r="BU5102" s="15"/>
      <c r="BV5102" s="95"/>
    </row>
    <row r="5103" spans="1:74" ht="21.75" hidden="1" customHeight="1" x14ac:dyDescent="0.25">
      <c r="A5103" s="95"/>
      <c r="B5103" s="570" t="str">
        <f>IF(ROSTER!B$26="","",ROSTER!B$26)</f>
        <v/>
      </c>
      <c r="C5103" s="572" t="str">
        <f>IF(ROSTER!C$26="","",ROSTER!C$26)</f>
        <v/>
      </c>
      <c r="D5103" s="573"/>
      <c r="E5103" s="574"/>
      <c r="F5103" s="576">
        <f>IF(E5103="y",1,IF(E5103="S",1,0))</f>
        <v>0</v>
      </c>
      <c r="G5103" s="582">
        <f>IF(E5103="S",1,0)</f>
        <v>0</v>
      </c>
      <c r="H5103" s="578"/>
      <c r="I5103" s="543"/>
      <c r="J5103" s="542"/>
      <c r="K5103" s="580"/>
      <c r="L5103" s="584"/>
      <c r="M5103" s="585"/>
      <c r="N5103" s="588">
        <f>L5103+J5103</f>
        <v>0</v>
      </c>
      <c r="O5103" s="589"/>
      <c r="P5103" s="542"/>
      <c r="Q5103" s="580"/>
      <c r="R5103" s="584"/>
      <c r="S5103" s="585"/>
      <c r="T5103" s="588">
        <f>R5103-P5103</f>
        <v>0</v>
      </c>
      <c r="U5103" s="589"/>
      <c r="V5103" s="310"/>
      <c r="W5103" s="310"/>
      <c r="X5103" s="578"/>
      <c r="Y5103" s="543"/>
      <c r="Z5103" s="542"/>
      <c r="AA5103" s="543"/>
      <c r="AB5103" s="542"/>
      <c r="AC5103" s="543"/>
      <c r="AD5103" s="542"/>
      <c r="AE5103" s="580"/>
      <c r="AF5103" s="584"/>
      <c r="AG5103" s="585"/>
      <c r="AH5103" s="595">
        <f>IF(AD5103=0,0,(AF5103/AD5103)*100)</f>
        <v>0</v>
      </c>
      <c r="AI5103" s="596"/>
      <c r="AJ5103" s="542"/>
      <c r="AK5103" s="580"/>
      <c r="AL5103" s="584"/>
      <c r="AM5103" s="585"/>
      <c r="AN5103" s="595">
        <f>IF(AJ5103=0,0,(AL5103/AJ5103)*100)</f>
        <v>0</v>
      </c>
      <c r="AO5103" s="596"/>
      <c r="AP5103" s="542"/>
      <c r="AQ5103" s="580"/>
      <c r="AR5103" s="584"/>
      <c r="AS5103" s="585"/>
      <c r="AT5103" s="595">
        <f>IF(AP5103=0,0,(AR5103/AP5103)*100)</f>
        <v>0</v>
      </c>
      <c r="AU5103" s="596"/>
      <c r="AV5103" s="599">
        <f>AD5103+AJ5103+AP5103</f>
        <v>0</v>
      </c>
      <c r="AW5103" s="600"/>
      <c r="AX5103" s="630">
        <f>AF5103+AL5103+AR5103</f>
        <v>0</v>
      </c>
      <c r="AY5103" s="631"/>
      <c r="AZ5103" s="595">
        <f>IF(AV5103=0,0,(AX5103/AV5103)*100)</f>
        <v>0</v>
      </c>
      <c r="BA5103" s="596"/>
      <c r="BB5103" s="542"/>
      <c r="BC5103" s="580"/>
      <c r="BD5103" s="584"/>
      <c r="BE5103" s="585"/>
      <c r="BF5103" s="595">
        <f>IF(BB5103=0,0,(BD5103/BB5103)*100)</f>
        <v>0</v>
      </c>
      <c r="BG5103" s="596"/>
      <c r="BH5103" s="599">
        <f>AV5103+BB5103</f>
        <v>0</v>
      </c>
      <c r="BI5103" s="600"/>
      <c r="BJ5103" s="630">
        <f>AX5103+BD5103</f>
        <v>0</v>
      </c>
      <c r="BK5103" s="631"/>
      <c r="BL5103" s="595">
        <f>IF(BH5103=0,0,(BJ5103/BH5103)*100)</f>
        <v>0</v>
      </c>
      <c r="BM5103" s="596"/>
      <c r="BN5103" s="656">
        <f>(AF5103*2)+(AL5103*2)+(AR5103*3)+BD5103</f>
        <v>0</v>
      </c>
      <c r="BO5103" s="657"/>
      <c r="BP5103" s="658"/>
      <c r="BQ5103" s="676">
        <f t="shared" ref="BQ5103" si="3533">IF(BS5103=0,0,50*BR5103/BS5103)</f>
        <v>0</v>
      </c>
      <c r="BR5103" s="662">
        <f>(BN5103*BU$11)+(N5103*BU$12)+(Z5103*BU$13)+(R5103*BU$14)+(X5103*BU$15)+(AB5103*BU$16)</f>
        <v>0</v>
      </c>
      <c r="BS5103" s="662">
        <f>((BB5103-BD5103)*BU$18)+((AV5103-AX5103)*BU$17)+(H5103*BU$19)+(P5103*BU$20)</f>
        <v>0</v>
      </c>
      <c r="BT5103" s="15"/>
      <c r="BU5103" s="15"/>
      <c r="BV5103" s="95"/>
    </row>
    <row r="5104" spans="1:74" ht="21.75" hidden="1" customHeight="1" x14ac:dyDescent="0.25">
      <c r="A5104" s="95"/>
      <c r="B5104" s="571"/>
      <c r="C5104" s="642" t="str">
        <f>IF(ROSTER!D$26="","",ROSTER!D$26)</f>
        <v/>
      </c>
      <c r="D5104" s="643"/>
      <c r="E5104" s="575"/>
      <c r="F5104" s="577"/>
      <c r="G5104" s="583"/>
      <c r="H5104" s="579"/>
      <c r="I5104" s="545"/>
      <c r="J5104" s="544"/>
      <c r="K5104" s="581"/>
      <c r="L5104" s="586"/>
      <c r="M5104" s="587"/>
      <c r="N5104" s="592"/>
      <c r="O5104" s="603"/>
      <c r="P5104" s="544"/>
      <c r="Q5104" s="581"/>
      <c r="R5104" s="586"/>
      <c r="S5104" s="587"/>
      <c r="T5104" s="592"/>
      <c r="U5104" s="603"/>
      <c r="V5104" s="311"/>
      <c r="W5104" s="311"/>
      <c r="X5104" s="579"/>
      <c r="Y5104" s="545"/>
      <c r="Z5104" s="544"/>
      <c r="AA5104" s="545"/>
      <c r="AB5104" s="544"/>
      <c r="AC5104" s="545"/>
      <c r="AD5104" s="544"/>
      <c r="AE5104" s="581"/>
      <c r="AF5104" s="586"/>
      <c r="AG5104" s="587"/>
      <c r="AH5104" s="626"/>
      <c r="AI5104" s="627"/>
      <c r="AJ5104" s="544"/>
      <c r="AK5104" s="581"/>
      <c r="AL5104" s="586"/>
      <c r="AM5104" s="587"/>
      <c r="AN5104" s="626"/>
      <c r="AO5104" s="627"/>
      <c r="AP5104" s="544"/>
      <c r="AQ5104" s="581"/>
      <c r="AR5104" s="586"/>
      <c r="AS5104" s="587"/>
      <c r="AT5104" s="626"/>
      <c r="AU5104" s="627"/>
      <c r="AV5104" s="628"/>
      <c r="AW5104" s="629"/>
      <c r="AX5104" s="632"/>
      <c r="AY5104" s="633"/>
      <c r="AZ5104" s="626"/>
      <c r="BA5104" s="627"/>
      <c r="BB5104" s="544"/>
      <c r="BC5104" s="581"/>
      <c r="BD5104" s="586"/>
      <c r="BE5104" s="587"/>
      <c r="BF5104" s="626"/>
      <c r="BG5104" s="627"/>
      <c r="BH5104" s="628"/>
      <c r="BI5104" s="629"/>
      <c r="BJ5104" s="632"/>
      <c r="BK5104" s="633"/>
      <c r="BL5104" s="626"/>
      <c r="BM5104" s="627"/>
      <c r="BN5104" s="678"/>
      <c r="BO5104" s="679"/>
      <c r="BP5104" s="680"/>
      <c r="BQ5104" s="677"/>
      <c r="BR5104" s="663"/>
      <c r="BS5104" s="663"/>
      <c r="BT5104" s="15"/>
      <c r="BU5104" s="15"/>
      <c r="BV5104" s="95"/>
    </row>
    <row r="5105" spans="1:74" ht="21.75" hidden="1" customHeight="1" x14ac:dyDescent="0.25">
      <c r="A5105" s="95"/>
      <c r="B5105" s="570" t="str">
        <f>IF(ROSTER!B$28="","",ROSTER!B$28)</f>
        <v/>
      </c>
      <c r="C5105" s="572" t="str">
        <f>IF(ROSTER!C$28="","",ROSTER!C$28)</f>
        <v/>
      </c>
      <c r="D5105" s="573"/>
      <c r="E5105" s="574"/>
      <c r="F5105" s="576">
        <f>IF(E5105="y",1,IF(E5105="S",1,0))</f>
        <v>0</v>
      </c>
      <c r="G5105" s="582">
        <f>IF(E5105="S",1,0)</f>
        <v>0</v>
      </c>
      <c r="H5105" s="578"/>
      <c r="I5105" s="543"/>
      <c r="J5105" s="542"/>
      <c r="K5105" s="580"/>
      <c r="L5105" s="584"/>
      <c r="M5105" s="585"/>
      <c r="N5105" s="588">
        <f>L5105+J5105</f>
        <v>0</v>
      </c>
      <c r="O5105" s="589"/>
      <c r="P5105" s="542"/>
      <c r="Q5105" s="580"/>
      <c r="R5105" s="584"/>
      <c r="S5105" s="585"/>
      <c r="T5105" s="588">
        <f>R5105-P5105</f>
        <v>0</v>
      </c>
      <c r="U5105" s="589"/>
      <c r="V5105" s="310"/>
      <c r="W5105" s="310"/>
      <c r="X5105" s="578"/>
      <c r="Y5105" s="543"/>
      <c r="Z5105" s="542"/>
      <c r="AA5105" s="543"/>
      <c r="AB5105" s="542"/>
      <c r="AC5105" s="543"/>
      <c r="AD5105" s="542"/>
      <c r="AE5105" s="580"/>
      <c r="AF5105" s="584"/>
      <c r="AG5105" s="585"/>
      <c r="AH5105" s="595">
        <f>IF(AD5105=0,0,(AF5105/AD5105)*100)</f>
        <v>0</v>
      </c>
      <c r="AI5105" s="596"/>
      <c r="AJ5105" s="542"/>
      <c r="AK5105" s="580"/>
      <c r="AL5105" s="584"/>
      <c r="AM5105" s="585"/>
      <c r="AN5105" s="595">
        <f>IF(AJ5105=0,0,(AL5105/AJ5105)*100)</f>
        <v>0</v>
      </c>
      <c r="AO5105" s="596"/>
      <c r="AP5105" s="542"/>
      <c r="AQ5105" s="580"/>
      <c r="AR5105" s="584"/>
      <c r="AS5105" s="585"/>
      <c r="AT5105" s="595">
        <f>IF(AP5105=0,0,(AR5105/AP5105)*100)</f>
        <v>0</v>
      </c>
      <c r="AU5105" s="596"/>
      <c r="AV5105" s="599">
        <f>AD5105+AJ5105+AP5105</f>
        <v>0</v>
      </c>
      <c r="AW5105" s="600"/>
      <c r="AX5105" s="630">
        <f>AF5105+AL5105+AR5105</f>
        <v>0</v>
      </c>
      <c r="AY5105" s="631"/>
      <c r="AZ5105" s="595">
        <f>IF(AV5105=0,0,(AX5105/AV5105)*100)</f>
        <v>0</v>
      </c>
      <c r="BA5105" s="596"/>
      <c r="BB5105" s="542"/>
      <c r="BC5105" s="580"/>
      <c r="BD5105" s="584"/>
      <c r="BE5105" s="585"/>
      <c r="BF5105" s="595">
        <f>IF(BB5105=0,0,(BD5105/BB5105)*100)</f>
        <v>0</v>
      </c>
      <c r="BG5105" s="596"/>
      <c r="BH5105" s="599">
        <f>AV5105+BB5105</f>
        <v>0</v>
      </c>
      <c r="BI5105" s="600"/>
      <c r="BJ5105" s="630">
        <f>AX5105+BD5105</f>
        <v>0</v>
      </c>
      <c r="BK5105" s="631"/>
      <c r="BL5105" s="595">
        <f>IF(BH5105=0,0,(BJ5105/BH5105)*100)</f>
        <v>0</v>
      </c>
      <c r="BM5105" s="596"/>
      <c r="BN5105" s="656">
        <f>(AF5105*2)+(AL5105*2)+(AR5105*3)+BD5105</f>
        <v>0</v>
      </c>
      <c r="BO5105" s="657"/>
      <c r="BP5105" s="658"/>
      <c r="BQ5105" s="676">
        <f t="shared" ref="BQ5105" si="3534">IF(BS5105=0,0,50*BR5105/BS5105)</f>
        <v>0</v>
      </c>
      <c r="BR5105" s="662">
        <f>(BN5105*BU$11)+(N5105*BU$12)+(Z5105*BU$13)+(R5105*BU$14)+(X5105*BU$15)+(AB5105*BU$16)</f>
        <v>0</v>
      </c>
      <c r="BS5105" s="662">
        <f>((BB5105-BD5105)*BU$18)+((AV5105-AX5105)*BU$17)+(H5105*BU$19)+(P5105*BU$20)</f>
        <v>0</v>
      </c>
      <c r="BT5105" s="15"/>
      <c r="BU5105" s="15"/>
      <c r="BV5105" s="95"/>
    </row>
    <row r="5106" spans="1:74" ht="21.75" hidden="1" customHeight="1" x14ac:dyDescent="0.25">
      <c r="A5106" s="95"/>
      <c r="B5106" s="571"/>
      <c r="C5106" s="642" t="str">
        <f>IF(ROSTER!D$28="","",ROSTER!D$28)</f>
        <v/>
      </c>
      <c r="D5106" s="643"/>
      <c r="E5106" s="575"/>
      <c r="F5106" s="577"/>
      <c r="G5106" s="583"/>
      <c r="H5106" s="579"/>
      <c r="I5106" s="545"/>
      <c r="J5106" s="544"/>
      <c r="K5106" s="581"/>
      <c r="L5106" s="586"/>
      <c r="M5106" s="587"/>
      <c r="N5106" s="592"/>
      <c r="O5106" s="603"/>
      <c r="P5106" s="544"/>
      <c r="Q5106" s="581"/>
      <c r="R5106" s="586"/>
      <c r="S5106" s="587"/>
      <c r="T5106" s="592"/>
      <c r="U5106" s="603"/>
      <c r="V5106" s="311"/>
      <c r="W5106" s="311"/>
      <c r="X5106" s="579"/>
      <c r="Y5106" s="545"/>
      <c r="Z5106" s="544"/>
      <c r="AA5106" s="545"/>
      <c r="AB5106" s="544"/>
      <c r="AC5106" s="545"/>
      <c r="AD5106" s="544"/>
      <c r="AE5106" s="581"/>
      <c r="AF5106" s="586"/>
      <c r="AG5106" s="587"/>
      <c r="AH5106" s="626"/>
      <c r="AI5106" s="627"/>
      <c r="AJ5106" s="544"/>
      <c r="AK5106" s="581"/>
      <c r="AL5106" s="586"/>
      <c r="AM5106" s="587"/>
      <c r="AN5106" s="626"/>
      <c r="AO5106" s="627"/>
      <c r="AP5106" s="544"/>
      <c r="AQ5106" s="581"/>
      <c r="AR5106" s="586"/>
      <c r="AS5106" s="587"/>
      <c r="AT5106" s="626"/>
      <c r="AU5106" s="627"/>
      <c r="AV5106" s="628"/>
      <c r="AW5106" s="629"/>
      <c r="AX5106" s="632"/>
      <c r="AY5106" s="633"/>
      <c r="AZ5106" s="626"/>
      <c r="BA5106" s="627"/>
      <c r="BB5106" s="544"/>
      <c r="BC5106" s="581"/>
      <c r="BD5106" s="586"/>
      <c r="BE5106" s="587"/>
      <c r="BF5106" s="626"/>
      <c r="BG5106" s="627"/>
      <c r="BH5106" s="628"/>
      <c r="BI5106" s="629"/>
      <c r="BJ5106" s="632"/>
      <c r="BK5106" s="633"/>
      <c r="BL5106" s="626"/>
      <c r="BM5106" s="627"/>
      <c r="BN5106" s="678"/>
      <c r="BO5106" s="679"/>
      <c r="BP5106" s="680"/>
      <c r="BQ5106" s="677"/>
      <c r="BR5106" s="663"/>
      <c r="BS5106" s="663"/>
      <c r="BT5106" s="15"/>
      <c r="BU5106" s="15"/>
      <c r="BV5106" s="95"/>
    </row>
    <row r="5107" spans="1:74" ht="21.75" hidden="1" customHeight="1" x14ac:dyDescent="0.25">
      <c r="A5107" s="95"/>
      <c r="B5107" s="570" t="str">
        <f>IF(ROSTER!B$30="","",ROSTER!B$30)</f>
        <v/>
      </c>
      <c r="C5107" s="572" t="str">
        <f>IF(ROSTER!C$30="","",ROSTER!C$30)</f>
        <v/>
      </c>
      <c r="D5107" s="573"/>
      <c r="E5107" s="574"/>
      <c r="F5107" s="576">
        <f>IF(E5107="y",1,IF(E5107="S",1,0))</f>
        <v>0</v>
      </c>
      <c r="G5107" s="582">
        <f>IF(E5107="S",1,0)</f>
        <v>0</v>
      </c>
      <c r="H5107" s="578"/>
      <c r="I5107" s="543"/>
      <c r="J5107" s="542"/>
      <c r="K5107" s="580"/>
      <c r="L5107" s="584"/>
      <c r="M5107" s="585"/>
      <c r="N5107" s="588">
        <f>L5107+J5107</f>
        <v>0</v>
      </c>
      <c r="O5107" s="589"/>
      <c r="P5107" s="542"/>
      <c r="Q5107" s="580"/>
      <c r="R5107" s="584"/>
      <c r="S5107" s="585"/>
      <c r="T5107" s="588">
        <f>R5107-P5107</f>
        <v>0</v>
      </c>
      <c r="U5107" s="589"/>
      <c r="V5107" s="310"/>
      <c r="W5107" s="310"/>
      <c r="X5107" s="578"/>
      <c r="Y5107" s="543"/>
      <c r="Z5107" s="542"/>
      <c r="AA5107" s="543"/>
      <c r="AB5107" s="542"/>
      <c r="AC5107" s="543"/>
      <c r="AD5107" s="542"/>
      <c r="AE5107" s="580"/>
      <c r="AF5107" s="584"/>
      <c r="AG5107" s="585"/>
      <c r="AH5107" s="595">
        <f>IF(AD5107=0,0,(AF5107/AD5107)*100)</f>
        <v>0</v>
      </c>
      <c r="AI5107" s="596"/>
      <c r="AJ5107" s="542"/>
      <c r="AK5107" s="580"/>
      <c r="AL5107" s="584"/>
      <c r="AM5107" s="585"/>
      <c r="AN5107" s="595">
        <f>IF(AJ5107=0,0,(AL5107/AJ5107)*100)</f>
        <v>0</v>
      </c>
      <c r="AO5107" s="596"/>
      <c r="AP5107" s="542"/>
      <c r="AQ5107" s="580"/>
      <c r="AR5107" s="584"/>
      <c r="AS5107" s="585"/>
      <c r="AT5107" s="595">
        <f>IF(AP5107=0,0,(AR5107/AP5107)*100)</f>
        <v>0</v>
      </c>
      <c r="AU5107" s="596"/>
      <c r="AV5107" s="599">
        <f>AD5107+AJ5107+AP5107</f>
        <v>0</v>
      </c>
      <c r="AW5107" s="600"/>
      <c r="AX5107" s="630">
        <f>AF5107+AL5107+AR5107</f>
        <v>0</v>
      </c>
      <c r="AY5107" s="631"/>
      <c r="AZ5107" s="595">
        <f>IF(AV5107=0,0,(AX5107/AV5107)*100)</f>
        <v>0</v>
      </c>
      <c r="BA5107" s="596"/>
      <c r="BB5107" s="542"/>
      <c r="BC5107" s="580"/>
      <c r="BD5107" s="584"/>
      <c r="BE5107" s="585"/>
      <c r="BF5107" s="595">
        <f>IF(BB5107=0,0,(BD5107/BB5107)*100)</f>
        <v>0</v>
      </c>
      <c r="BG5107" s="596"/>
      <c r="BH5107" s="599">
        <f>AV5107+BB5107</f>
        <v>0</v>
      </c>
      <c r="BI5107" s="600"/>
      <c r="BJ5107" s="630">
        <f>AX5107+BD5107</f>
        <v>0</v>
      </c>
      <c r="BK5107" s="631"/>
      <c r="BL5107" s="595">
        <f>IF(BH5107=0,0,(BJ5107/BH5107)*100)</f>
        <v>0</v>
      </c>
      <c r="BM5107" s="596"/>
      <c r="BN5107" s="656">
        <f>(AF5107*2)+(AL5107*2)+(AR5107*3)+BD5107</f>
        <v>0</v>
      </c>
      <c r="BO5107" s="657"/>
      <c r="BP5107" s="658"/>
      <c r="BQ5107" s="676">
        <f t="shared" ref="BQ5107" si="3535">IF(BS5107=0,0,50*BR5107/BS5107)</f>
        <v>0</v>
      </c>
      <c r="BR5107" s="662">
        <f>(BN5107*BU$11)+(N5107*BU$12)+(Z5107*BU$13)+(R5107*BU$14)+(X5107*BU$15)+(AB5107*BU$16)</f>
        <v>0</v>
      </c>
      <c r="BS5107" s="662">
        <f>((BB5107-BD5107)*BU$18)+((AV5107-AX5107)*BU$17)+(H5107*BU$19)+(P5107*BU$20)</f>
        <v>0</v>
      </c>
      <c r="BT5107" s="15"/>
      <c r="BU5107" s="15"/>
      <c r="BV5107" s="95"/>
    </row>
    <row r="5108" spans="1:74" ht="21.75" hidden="1" customHeight="1" x14ac:dyDescent="0.25">
      <c r="A5108" s="95"/>
      <c r="B5108" s="571"/>
      <c r="C5108" s="642" t="str">
        <f>IF(ROSTER!D$30="","",ROSTER!D$30)</f>
        <v/>
      </c>
      <c r="D5108" s="643"/>
      <c r="E5108" s="575"/>
      <c r="F5108" s="577"/>
      <c r="G5108" s="583"/>
      <c r="H5108" s="579"/>
      <c r="I5108" s="545"/>
      <c r="J5108" s="544"/>
      <c r="K5108" s="581"/>
      <c r="L5108" s="586"/>
      <c r="M5108" s="587"/>
      <c r="N5108" s="592"/>
      <c r="O5108" s="603"/>
      <c r="P5108" s="544"/>
      <c r="Q5108" s="581"/>
      <c r="R5108" s="586"/>
      <c r="S5108" s="587"/>
      <c r="T5108" s="592"/>
      <c r="U5108" s="603"/>
      <c r="V5108" s="311"/>
      <c r="W5108" s="311"/>
      <c r="X5108" s="579"/>
      <c r="Y5108" s="545"/>
      <c r="Z5108" s="544"/>
      <c r="AA5108" s="545"/>
      <c r="AB5108" s="544"/>
      <c r="AC5108" s="545"/>
      <c r="AD5108" s="544"/>
      <c r="AE5108" s="581"/>
      <c r="AF5108" s="586"/>
      <c r="AG5108" s="587"/>
      <c r="AH5108" s="626"/>
      <c r="AI5108" s="627"/>
      <c r="AJ5108" s="544"/>
      <c r="AK5108" s="581"/>
      <c r="AL5108" s="586"/>
      <c r="AM5108" s="587"/>
      <c r="AN5108" s="626"/>
      <c r="AO5108" s="627"/>
      <c r="AP5108" s="544"/>
      <c r="AQ5108" s="581"/>
      <c r="AR5108" s="586"/>
      <c r="AS5108" s="587"/>
      <c r="AT5108" s="626"/>
      <c r="AU5108" s="627"/>
      <c r="AV5108" s="628"/>
      <c r="AW5108" s="629"/>
      <c r="AX5108" s="632"/>
      <c r="AY5108" s="633"/>
      <c r="AZ5108" s="626"/>
      <c r="BA5108" s="627"/>
      <c r="BB5108" s="544"/>
      <c r="BC5108" s="581"/>
      <c r="BD5108" s="586"/>
      <c r="BE5108" s="587"/>
      <c r="BF5108" s="626"/>
      <c r="BG5108" s="627"/>
      <c r="BH5108" s="628"/>
      <c r="BI5108" s="629"/>
      <c r="BJ5108" s="632"/>
      <c r="BK5108" s="633"/>
      <c r="BL5108" s="626"/>
      <c r="BM5108" s="627"/>
      <c r="BN5108" s="678"/>
      <c r="BO5108" s="679"/>
      <c r="BP5108" s="680"/>
      <c r="BQ5108" s="677"/>
      <c r="BR5108" s="663"/>
      <c r="BS5108" s="663"/>
      <c r="BT5108" s="15"/>
      <c r="BU5108" s="15"/>
      <c r="BV5108" s="95"/>
    </row>
    <row r="5109" spans="1:74" ht="21.75" hidden="1" customHeight="1" x14ac:dyDescent="0.25">
      <c r="A5109" s="95"/>
      <c r="B5109" s="570" t="str">
        <f>IF(ROSTER!B$32="","",ROSTER!B$32)</f>
        <v/>
      </c>
      <c r="C5109" s="572" t="str">
        <f>IF(ROSTER!C$32="","",ROSTER!C$32)</f>
        <v/>
      </c>
      <c r="D5109" s="573"/>
      <c r="E5109" s="574"/>
      <c r="F5109" s="576">
        <f>IF(E5109="y",1,IF(E5109="S",1,0))</f>
        <v>0</v>
      </c>
      <c r="G5109" s="582">
        <f>IF(E5109="S",1,0)</f>
        <v>0</v>
      </c>
      <c r="H5109" s="578"/>
      <c r="I5109" s="543"/>
      <c r="J5109" s="542"/>
      <c r="K5109" s="580"/>
      <c r="L5109" s="584"/>
      <c r="M5109" s="585"/>
      <c r="N5109" s="588">
        <f>L5109+J5109</f>
        <v>0</v>
      </c>
      <c r="O5109" s="589"/>
      <c r="P5109" s="542"/>
      <c r="Q5109" s="580"/>
      <c r="R5109" s="584"/>
      <c r="S5109" s="585"/>
      <c r="T5109" s="588">
        <f>R5109-P5109</f>
        <v>0</v>
      </c>
      <c r="U5109" s="589"/>
      <c r="V5109" s="310"/>
      <c r="W5109" s="310"/>
      <c r="X5109" s="578"/>
      <c r="Y5109" s="543"/>
      <c r="Z5109" s="542"/>
      <c r="AA5109" s="543"/>
      <c r="AB5109" s="542"/>
      <c r="AC5109" s="543"/>
      <c r="AD5109" s="542"/>
      <c r="AE5109" s="580"/>
      <c r="AF5109" s="584"/>
      <c r="AG5109" s="585"/>
      <c r="AH5109" s="595">
        <f>IF(AD5109=0,0,(AF5109/AD5109)*100)</f>
        <v>0</v>
      </c>
      <c r="AI5109" s="596"/>
      <c r="AJ5109" s="542"/>
      <c r="AK5109" s="580"/>
      <c r="AL5109" s="584"/>
      <c r="AM5109" s="585"/>
      <c r="AN5109" s="595">
        <f>IF(AJ5109=0,0,(AL5109/AJ5109)*100)</f>
        <v>0</v>
      </c>
      <c r="AO5109" s="596"/>
      <c r="AP5109" s="542"/>
      <c r="AQ5109" s="580"/>
      <c r="AR5109" s="584"/>
      <c r="AS5109" s="585"/>
      <c r="AT5109" s="595">
        <f>IF(AP5109=0,0,(AR5109/AP5109)*100)</f>
        <v>0</v>
      </c>
      <c r="AU5109" s="596"/>
      <c r="AV5109" s="599">
        <f>AD5109+AJ5109+AP5109</f>
        <v>0</v>
      </c>
      <c r="AW5109" s="600"/>
      <c r="AX5109" s="630">
        <f>AF5109+AL5109+AR5109</f>
        <v>0</v>
      </c>
      <c r="AY5109" s="631"/>
      <c r="AZ5109" s="595">
        <f>IF(AV5109=0,0,(AX5109/AV5109)*100)</f>
        <v>0</v>
      </c>
      <c r="BA5109" s="596"/>
      <c r="BB5109" s="542"/>
      <c r="BC5109" s="580"/>
      <c r="BD5109" s="584"/>
      <c r="BE5109" s="585"/>
      <c r="BF5109" s="595">
        <f>IF(BB5109=0,0,(BD5109/BB5109)*100)</f>
        <v>0</v>
      </c>
      <c r="BG5109" s="596"/>
      <c r="BH5109" s="599">
        <f>AV5109+BB5109</f>
        <v>0</v>
      </c>
      <c r="BI5109" s="600"/>
      <c r="BJ5109" s="630">
        <f>AX5109+BD5109</f>
        <v>0</v>
      </c>
      <c r="BK5109" s="631"/>
      <c r="BL5109" s="595">
        <f>IF(BH5109=0,0,(BJ5109/BH5109)*100)</f>
        <v>0</v>
      </c>
      <c r="BM5109" s="596"/>
      <c r="BN5109" s="656">
        <f>(AF5109*2)+(AL5109*2)+(AR5109*3)+BD5109</f>
        <v>0</v>
      </c>
      <c r="BO5109" s="657"/>
      <c r="BP5109" s="658"/>
      <c r="BQ5109" s="676">
        <f t="shared" ref="BQ5109" si="3536">IF(BS5109=0,0,50*BR5109/BS5109)</f>
        <v>0</v>
      </c>
      <c r="BR5109" s="662">
        <f>(BN5109*BU$11)+(N5109*BU$12)+(Z5109*BU$13)+(R5109*BU$14)+(X5109*BU$15)+(AB5109*BU$16)</f>
        <v>0</v>
      </c>
      <c r="BS5109" s="662">
        <f>((BB5109-BD5109)*BU$18)+((AV5109-AX5109)*BU$17)+(H5109*BU$19)+(P5109*BU$20)</f>
        <v>0</v>
      </c>
      <c r="BT5109" s="15"/>
      <c r="BU5109" s="15"/>
      <c r="BV5109" s="95"/>
    </row>
    <row r="5110" spans="1:74" ht="21.75" hidden="1" customHeight="1" x14ac:dyDescent="0.25">
      <c r="A5110" s="95"/>
      <c r="B5110" s="571"/>
      <c r="C5110" s="642" t="str">
        <f>IF(ROSTER!D$32="","",ROSTER!D$32)</f>
        <v/>
      </c>
      <c r="D5110" s="643"/>
      <c r="E5110" s="575"/>
      <c r="F5110" s="577"/>
      <c r="G5110" s="583"/>
      <c r="H5110" s="579"/>
      <c r="I5110" s="545"/>
      <c r="J5110" s="544"/>
      <c r="K5110" s="581"/>
      <c r="L5110" s="586"/>
      <c r="M5110" s="587"/>
      <c r="N5110" s="592"/>
      <c r="O5110" s="603"/>
      <c r="P5110" s="544"/>
      <c r="Q5110" s="581"/>
      <c r="R5110" s="586"/>
      <c r="S5110" s="587"/>
      <c r="T5110" s="592"/>
      <c r="U5110" s="603"/>
      <c r="V5110" s="311"/>
      <c r="W5110" s="311"/>
      <c r="X5110" s="579"/>
      <c r="Y5110" s="545"/>
      <c r="Z5110" s="544"/>
      <c r="AA5110" s="545"/>
      <c r="AB5110" s="544"/>
      <c r="AC5110" s="545"/>
      <c r="AD5110" s="544"/>
      <c r="AE5110" s="581"/>
      <c r="AF5110" s="586"/>
      <c r="AG5110" s="587"/>
      <c r="AH5110" s="626"/>
      <c r="AI5110" s="627"/>
      <c r="AJ5110" s="544"/>
      <c r="AK5110" s="581"/>
      <c r="AL5110" s="586"/>
      <c r="AM5110" s="587"/>
      <c r="AN5110" s="626"/>
      <c r="AO5110" s="627"/>
      <c r="AP5110" s="544"/>
      <c r="AQ5110" s="581"/>
      <c r="AR5110" s="586"/>
      <c r="AS5110" s="587"/>
      <c r="AT5110" s="626"/>
      <c r="AU5110" s="627"/>
      <c r="AV5110" s="628"/>
      <c r="AW5110" s="629"/>
      <c r="AX5110" s="632"/>
      <c r="AY5110" s="633"/>
      <c r="AZ5110" s="626"/>
      <c r="BA5110" s="627"/>
      <c r="BB5110" s="544"/>
      <c r="BC5110" s="581"/>
      <c r="BD5110" s="586"/>
      <c r="BE5110" s="587"/>
      <c r="BF5110" s="626"/>
      <c r="BG5110" s="627"/>
      <c r="BH5110" s="628"/>
      <c r="BI5110" s="629"/>
      <c r="BJ5110" s="632"/>
      <c r="BK5110" s="633"/>
      <c r="BL5110" s="626"/>
      <c r="BM5110" s="627"/>
      <c r="BN5110" s="678"/>
      <c r="BO5110" s="679"/>
      <c r="BP5110" s="680"/>
      <c r="BQ5110" s="677"/>
      <c r="BR5110" s="663"/>
      <c r="BS5110" s="663"/>
      <c r="BT5110" s="15"/>
      <c r="BU5110" s="15"/>
      <c r="BV5110" s="95"/>
    </row>
    <row r="5111" spans="1:74" ht="21.75" hidden="1" customHeight="1" x14ac:dyDescent="0.25">
      <c r="A5111" s="95"/>
      <c r="B5111" s="570" t="str">
        <f>IF(ROSTER!B$34="","",ROSTER!B$34)</f>
        <v/>
      </c>
      <c r="C5111" s="572" t="str">
        <f>IF(ROSTER!C$34="","",ROSTER!C$34)</f>
        <v/>
      </c>
      <c r="D5111" s="573"/>
      <c r="E5111" s="574"/>
      <c r="F5111" s="576">
        <f>IF(E5111="y",1,IF(E5111="S",1,0))</f>
        <v>0</v>
      </c>
      <c r="G5111" s="582">
        <f>IF(E5111="S",1,0)</f>
        <v>0</v>
      </c>
      <c r="H5111" s="578"/>
      <c r="I5111" s="543"/>
      <c r="J5111" s="542"/>
      <c r="K5111" s="580"/>
      <c r="L5111" s="584"/>
      <c r="M5111" s="585"/>
      <c r="N5111" s="588">
        <f>L5111+J5111</f>
        <v>0</v>
      </c>
      <c r="O5111" s="589"/>
      <c r="P5111" s="542"/>
      <c r="Q5111" s="580"/>
      <c r="R5111" s="584"/>
      <c r="S5111" s="585"/>
      <c r="T5111" s="588">
        <f>R5111-P5111</f>
        <v>0</v>
      </c>
      <c r="U5111" s="589"/>
      <c r="V5111" s="310"/>
      <c r="W5111" s="310"/>
      <c r="X5111" s="578"/>
      <c r="Y5111" s="543"/>
      <c r="Z5111" s="542"/>
      <c r="AA5111" s="543"/>
      <c r="AB5111" s="542"/>
      <c r="AC5111" s="543"/>
      <c r="AD5111" s="542"/>
      <c r="AE5111" s="580"/>
      <c r="AF5111" s="584"/>
      <c r="AG5111" s="585"/>
      <c r="AH5111" s="595">
        <f>IF(AD5111=0,0,(AF5111/AD5111)*100)</f>
        <v>0</v>
      </c>
      <c r="AI5111" s="596"/>
      <c r="AJ5111" s="542"/>
      <c r="AK5111" s="580"/>
      <c r="AL5111" s="584"/>
      <c r="AM5111" s="585"/>
      <c r="AN5111" s="595">
        <f>IF(AJ5111=0,0,(AL5111/AJ5111)*100)</f>
        <v>0</v>
      </c>
      <c r="AO5111" s="596"/>
      <c r="AP5111" s="542"/>
      <c r="AQ5111" s="580"/>
      <c r="AR5111" s="584"/>
      <c r="AS5111" s="585"/>
      <c r="AT5111" s="595">
        <f>IF(AP5111=0,0,(AR5111/AP5111)*100)</f>
        <v>0</v>
      </c>
      <c r="AU5111" s="596"/>
      <c r="AV5111" s="599">
        <f>AD5111+AJ5111+AP5111</f>
        <v>0</v>
      </c>
      <c r="AW5111" s="600"/>
      <c r="AX5111" s="630">
        <f>AF5111+AL5111+AR5111</f>
        <v>0</v>
      </c>
      <c r="AY5111" s="631"/>
      <c r="AZ5111" s="595">
        <f>IF(AV5111=0,0,(AX5111/AV5111)*100)</f>
        <v>0</v>
      </c>
      <c r="BA5111" s="596"/>
      <c r="BB5111" s="542"/>
      <c r="BC5111" s="580"/>
      <c r="BD5111" s="584"/>
      <c r="BE5111" s="585"/>
      <c r="BF5111" s="595">
        <f>IF(BB5111=0,0,(BD5111/BB5111)*100)</f>
        <v>0</v>
      </c>
      <c r="BG5111" s="596"/>
      <c r="BH5111" s="599">
        <f>AV5111+BB5111</f>
        <v>0</v>
      </c>
      <c r="BI5111" s="600"/>
      <c r="BJ5111" s="630">
        <f>AX5111+BD5111</f>
        <v>0</v>
      </c>
      <c r="BK5111" s="631"/>
      <c r="BL5111" s="595">
        <f>IF(BH5111=0,0,(BJ5111/BH5111)*100)</f>
        <v>0</v>
      </c>
      <c r="BM5111" s="596"/>
      <c r="BN5111" s="656">
        <f>(AF5111*2)+(AL5111*2)+(AR5111*3)+BD5111</f>
        <v>0</v>
      </c>
      <c r="BO5111" s="657"/>
      <c r="BP5111" s="658"/>
      <c r="BQ5111" s="676">
        <f t="shared" ref="BQ5111" si="3537">IF(BS5111=0,0,50*BR5111/BS5111)</f>
        <v>0</v>
      </c>
      <c r="BR5111" s="662">
        <f>(BN5111*BU$11)+(N5111*BU$12)+(Z5111*BU$13)+(R5111*BU$14)+(X5111*BU$15)+(AB5111*BU$16)</f>
        <v>0</v>
      </c>
      <c r="BS5111" s="662">
        <f>((BB5111-BD5111)*BU$18)+((AV5111-AX5111)*BU$17)+(H5111*BU$19)+(P5111*BU$20)</f>
        <v>0</v>
      </c>
      <c r="BT5111" s="15"/>
      <c r="BU5111" s="15"/>
      <c r="BV5111" s="95"/>
    </row>
    <row r="5112" spans="1:74" ht="21.75" hidden="1" customHeight="1" x14ac:dyDescent="0.25">
      <c r="A5112" s="95"/>
      <c r="B5112" s="571"/>
      <c r="C5112" s="642" t="str">
        <f>IF(ROSTER!D$34="","",ROSTER!D$34)</f>
        <v/>
      </c>
      <c r="D5112" s="643"/>
      <c r="E5112" s="575"/>
      <c r="F5112" s="577"/>
      <c r="G5112" s="583"/>
      <c r="H5112" s="579"/>
      <c r="I5112" s="545"/>
      <c r="J5112" s="544"/>
      <c r="K5112" s="581"/>
      <c r="L5112" s="586"/>
      <c r="M5112" s="587"/>
      <c r="N5112" s="592"/>
      <c r="O5112" s="603"/>
      <c r="P5112" s="544"/>
      <c r="Q5112" s="581"/>
      <c r="R5112" s="586"/>
      <c r="S5112" s="587"/>
      <c r="T5112" s="592"/>
      <c r="U5112" s="603"/>
      <c r="V5112" s="311"/>
      <c r="W5112" s="311"/>
      <c r="X5112" s="579"/>
      <c r="Y5112" s="545"/>
      <c r="Z5112" s="544"/>
      <c r="AA5112" s="545"/>
      <c r="AB5112" s="544"/>
      <c r="AC5112" s="545"/>
      <c r="AD5112" s="544"/>
      <c r="AE5112" s="581"/>
      <c r="AF5112" s="586"/>
      <c r="AG5112" s="587"/>
      <c r="AH5112" s="626"/>
      <c r="AI5112" s="627"/>
      <c r="AJ5112" s="544"/>
      <c r="AK5112" s="581"/>
      <c r="AL5112" s="586"/>
      <c r="AM5112" s="587"/>
      <c r="AN5112" s="626"/>
      <c r="AO5112" s="627"/>
      <c r="AP5112" s="544"/>
      <c r="AQ5112" s="581"/>
      <c r="AR5112" s="586"/>
      <c r="AS5112" s="587"/>
      <c r="AT5112" s="626"/>
      <c r="AU5112" s="627"/>
      <c r="AV5112" s="628"/>
      <c r="AW5112" s="629"/>
      <c r="AX5112" s="632"/>
      <c r="AY5112" s="633"/>
      <c r="AZ5112" s="626"/>
      <c r="BA5112" s="627"/>
      <c r="BB5112" s="544"/>
      <c r="BC5112" s="581"/>
      <c r="BD5112" s="586"/>
      <c r="BE5112" s="587"/>
      <c r="BF5112" s="626"/>
      <c r="BG5112" s="627"/>
      <c r="BH5112" s="628"/>
      <c r="BI5112" s="629"/>
      <c r="BJ5112" s="632"/>
      <c r="BK5112" s="633"/>
      <c r="BL5112" s="626"/>
      <c r="BM5112" s="627"/>
      <c r="BN5112" s="678"/>
      <c r="BO5112" s="679"/>
      <c r="BP5112" s="680"/>
      <c r="BQ5112" s="677"/>
      <c r="BR5112" s="663"/>
      <c r="BS5112" s="663"/>
      <c r="BT5112" s="15"/>
      <c r="BU5112" s="15"/>
      <c r="BV5112" s="95"/>
    </row>
    <row r="5113" spans="1:74" ht="21.75" hidden="1" customHeight="1" x14ac:dyDescent="0.25">
      <c r="A5113" s="95"/>
      <c r="B5113" s="570" t="str">
        <f>IF(ROSTER!B$36="","",ROSTER!B$36)</f>
        <v/>
      </c>
      <c r="C5113" s="572" t="str">
        <f>IF(ROSTER!C$36="","",ROSTER!C$36)</f>
        <v/>
      </c>
      <c r="D5113" s="573"/>
      <c r="E5113" s="574"/>
      <c r="F5113" s="576">
        <f>IF(E5113="y",1,IF(E5113="S",1,0))</f>
        <v>0</v>
      </c>
      <c r="G5113" s="582">
        <f>IF(E5113="S",1,0)</f>
        <v>0</v>
      </c>
      <c r="H5113" s="578"/>
      <c r="I5113" s="543"/>
      <c r="J5113" s="542"/>
      <c r="K5113" s="580"/>
      <c r="L5113" s="584"/>
      <c r="M5113" s="585"/>
      <c r="N5113" s="588">
        <f>L5113+J5113</f>
        <v>0</v>
      </c>
      <c r="O5113" s="589"/>
      <c r="P5113" s="542"/>
      <c r="Q5113" s="580"/>
      <c r="R5113" s="584"/>
      <c r="S5113" s="585"/>
      <c r="T5113" s="588">
        <f>R5113-P5113</f>
        <v>0</v>
      </c>
      <c r="U5113" s="589"/>
      <c r="V5113" s="310"/>
      <c r="W5113" s="310"/>
      <c r="X5113" s="578"/>
      <c r="Y5113" s="543"/>
      <c r="Z5113" s="542"/>
      <c r="AA5113" s="543"/>
      <c r="AB5113" s="542"/>
      <c r="AC5113" s="543"/>
      <c r="AD5113" s="542"/>
      <c r="AE5113" s="580"/>
      <c r="AF5113" s="584"/>
      <c r="AG5113" s="585"/>
      <c r="AH5113" s="595">
        <f>IF(AD5113=0,0,(AF5113/AD5113)*100)</f>
        <v>0</v>
      </c>
      <c r="AI5113" s="596"/>
      <c r="AJ5113" s="542"/>
      <c r="AK5113" s="580"/>
      <c r="AL5113" s="584"/>
      <c r="AM5113" s="585"/>
      <c r="AN5113" s="595">
        <f>IF(AJ5113=0,0,(AL5113/AJ5113)*100)</f>
        <v>0</v>
      </c>
      <c r="AO5113" s="596"/>
      <c r="AP5113" s="542"/>
      <c r="AQ5113" s="580"/>
      <c r="AR5113" s="584"/>
      <c r="AS5113" s="585"/>
      <c r="AT5113" s="595">
        <f>IF(AP5113=0,0,(AR5113/AP5113)*100)</f>
        <v>0</v>
      </c>
      <c r="AU5113" s="596"/>
      <c r="AV5113" s="599">
        <f>AD5113+AJ5113+AP5113</f>
        <v>0</v>
      </c>
      <c r="AW5113" s="600"/>
      <c r="AX5113" s="630">
        <f>AF5113+AL5113+AR5113</f>
        <v>0</v>
      </c>
      <c r="AY5113" s="631"/>
      <c r="AZ5113" s="595">
        <f>IF(AV5113=0,0,(AX5113/AV5113)*100)</f>
        <v>0</v>
      </c>
      <c r="BA5113" s="596"/>
      <c r="BB5113" s="542"/>
      <c r="BC5113" s="580"/>
      <c r="BD5113" s="584"/>
      <c r="BE5113" s="585"/>
      <c r="BF5113" s="595">
        <f>IF(BB5113=0,0,(BD5113/BB5113)*100)</f>
        <v>0</v>
      </c>
      <c r="BG5113" s="596"/>
      <c r="BH5113" s="599">
        <f>AV5113+BB5113</f>
        <v>0</v>
      </c>
      <c r="BI5113" s="600"/>
      <c r="BJ5113" s="630">
        <f>AX5113+BD5113</f>
        <v>0</v>
      </c>
      <c r="BK5113" s="631"/>
      <c r="BL5113" s="595">
        <f>IF(BH5113=0,0,(BJ5113/BH5113)*100)</f>
        <v>0</v>
      </c>
      <c r="BM5113" s="596"/>
      <c r="BN5113" s="656">
        <f>(AF5113*2)+(AL5113*2)+(AR5113*3)+BD5113</f>
        <v>0</v>
      </c>
      <c r="BO5113" s="657"/>
      <c r="BP5113" s="658"/>
      <c r="BQ5113" s="676">
        <f t="shared" ref="BQ5113" si="3538">IF(BS5113=0,0,50*BR5113/BS5113)</f>
        <v>0</v>
      </c>
      <c r="BR5113" s="662">
        <f>(BN5113*BU$11)+(N5113*BU$12)+(Z5113*BU$13)+(R5113*BU$14)+(X5113*BU$15)+(AB5113*BU$16)</f>
        <v>0</v>
      </c>
      <c r="BS5113" s="662">
        <f>((BB5113-BD5113)*BU$18)+((AV5113-AX5113)*BU$17)+(H5113*BU$19)+(P5113*BU$20)</f>
        <v>0</v>
      </c>
      <c r="BT5113" s="15"/>
      <c r="BU5113" s="15"/>
      <c r="BV5113" s="95"/>
    </row>
    <row r="5114" spans="1:74" ht="21.75" hidden="1" customHeight="1" x14ac:dyDescent="0.25">
      <c r="A5114" s="95"/>
      <c r="B5114" s="571"/>
      <c r="C5114" s="642" t="str">
        <f>IF(ROSTER!D$36="","",ROSTER!D$36)</f>
        <v/>
      </c>
      <c r="D5114" s="643"/>
      <c r="E5114" s="575"/>
      <c r="F5114" s="577"/>
      <c r="G5114" s="583"/>
      <c r="H5114" s="579"/>
      <c r="I5114" s="545"/>
      <c r="J5114" s="544"/>
      <c r="K5114" s="581"/>
      <c r="L5114" s="586"/>
      <c r="M5114" s="587"/>
      <c r="N5114" s="592"/>
      <c r="O5114" s="603"/>
      <c r="P5114" s="544"/>
      <c r="Q5114" s="581"/>
      <c r="R5114" s="586"/>
      <c r="S5114" s="587"/>
      <c r="T5114" s="592"/>
      <c r="U5114" s="603"/>
      <c r="V5114" s="311"/>
      <c r="W5114" s="311"/>
      <c r="X5114" s="579"/>
      <c r="Y5114" s="545"/>
      <c r="Z5114" s="544"/>
      <c r="AA5114" s="545"/>
      <c r="AB5114" s="544"/>
      <c r="AC5114" s="545"/>
      <c r="AD5114" s="544"/>
      <c r="AE5114" s="581"/>
      <c r="AF5114" s="586"/>
      <c r="AG5114" s="587"/>
      <c r="AH5114" s="626"/>
      <c r="AI5114" s="627"/>
      <c r="AJ5114" s="544"/>
      <c r="AK5114" s="581"/>
      <c r="AL5114" s="586"/>
      <c r="AM5114" s="587"/>
      <c r="AN5114" s="626"/>
      <c r="AO5114" s="627"/>
      <c r="AP5114" s="544"/>
      <c r="AQ5114" s="581"/>
      <c r="AR5114" s="586"/>
      <c r="AS5114" s="587"/>
      <c r="AT5114" s="626"/>
      <c r="AU5114" s="627"/>
      <c r="AV5114" s="628"/>
      <c r="AW5114" s="629"/>
      <c r="AX5114" s="632"/>
      <c r="AY5114" s="633"/>
      <c r="AZ5114" s="626"/>
      <c r="BA5114" s="627"/>
      <c r="BB5114" s="544"/>
      <c r="BC5114" s="581"/>
      <c r="BD5114" s="586"/>
      <c r="BE5114" s="587"/>
      <c r="BF5114" s="626"/>
      <c r="BG5114" s="627"/>
      <c r="BH5114" s="628"/>
      <c r="BI5114" s="629"/>
      <c r="BJ5114" s="632"/>
      <c r="BK5114" s="633"/>
      <c r="BL5114" s="626"/>
      <c r="BM5114" s="627"/>
      <c r="BN5114" s="678"/>
      <c r="BO5114" s="679"/>
      <c r="BP5114" s="680"/>
      <c r="BQ5114" s="677"/>
      <c r="BR5114" s="663"/>
      <c r="BS5114" s="663"/>
      <c r="BT5114" s="15"/>
      <c r="BU5114" s="15"/>
      <c r="BV5114" s="95"/>
    </row>
    <row r="5115" spans="1:74" ht="21.75" hidden="1" customHeight="1" x14ac:dyDescent="0.25">
      <c r="A5115" s="95"/>
      <c r="B5115" s="570" t="str">
        <f>IF(ROSTER!B$38="","",ROSTER!B$38)</f>
        <v/>
      </c>
      <c r="C5115" s="572" t="str">
        <f>IF(ROSTER!C$38="","",ROSTER!C$38)</f>
        <v/>
      </c>
      <c r="D5115" s="573"/>
      <c r="E5115" s="574"/>
      <c r="F5115" s="576">
        <f>IF(E5115="y",1,IF(E5115="S",1,0))</f>
        <v>0</v>
      </c>
      <c r="G5115" s="582">
        <f>IF(E5115="S",1,0)</f>
        <v>0</v>
      </c>
      <c r="H5115" s="578"/>
      <c r="I5115" s="543"/>
      <c r="J5115" s="542"/>
      <c r="K5115" s="580"/>
      <c r="L5115" s="584"/>
      <c r="M5115" s="585"/>
      <c r="N5115" s="588">
        <f>L5115+J5115</f>
        <v>0</v>
      </c>
      <c r="O5115" s="589"/>
      <c r="P5115" s="542"/>
      <c r="Q5115" s="580"/>
      <c r="R5115" s="584"/>
      <c r="S5115" s="585"/>
      <c r="T5115" s="588">
        <f>R5115-P5115</f>
        <v>0</v>
      </c>
      <c r="U5115" s="589"/>
      <c r="V5115" s="310"/>
      <c r="W5115" s="310"/>
      <c r="X5115" s="578"/>
      <c r="Y5115" s="543"/>
      <c r="Z5115" s="542"/>
      <c r="AA5115" s="543"/>
      <c r="AB5115" s="542"/>
      <c r="AC5115" s="543"/>
      <c r="AD5115" s="542"/>
      <c r="AE5115" s="580"/>
      <c r="AF5115" s="584"/>
      <c r="AG5115" s="585"/>
      <c r="AH5115" s="595">
        <f>IF(AD5115=0,0,(AF5115/AD5115)*100)</f>
        <v>0</v>
      </c>
      <c r="AI5115" s="596"/>
      <c r="AJ5115" s="542"/>
      <c r="AK5115" s="580"/>
      <c r="AL5115" s="584"/>
      <c r="AM5115" s="585"/>
      <c r="AN5115" s="595">
        <f>IF(AJ5115=0,0,(AL5115/AJ5115)*100)</f>
        <v>0</v>
      </c>
      <c r="AO5115" s="596"/>
      <c r="AP5115" s="542"/>
      <c r="AQ5115" s="580"/>
      <c r="AR5115" s="584"/>
      <c r="AS5115" s="585"/>
      <c r="AT5115" s="595">
        <f>IF(AP5115=0,0,(AR5115/AP5115)*100)</f>
        <v>0</v>
      </c>
      <c r="AU5115" s="596"/>
      <c r="AV5115" s="599">
        <f>AD5115+AJ5115+AP5115</f>
        <v>0</v>
      </c>
      <c r="AW5115" s="600"/>
      <c r="AX5115" s="630">
        <f>AF5115+AL5115+AR5115</f>
        <v>0</v>
      </c>
      <c r="AY5115" s="631"/>
      <c r="AZ5115" s="595">
        <f>IF(AV5115=0,0,(AX5115/AV5115)*100)</f>
        <v>0</v>
      </c>
      <c r="BA5115" s="596"/>
      <c r="BB5115" s="542"/>
      <c r="BC5115" s="580"/>
      <c r="BD5115" s="584"/>
      <c r="BE5115" s="585"/>
      <c r="BF5115" s="595">
        <f>IF(BB5115=0,0,(BD5115/BB5115)*100)</f>
        <v>0</v>
      </c>
      <c r="BG5115" s="596"/>
      <c r="BH5115" s="599">
        <f>AV5115+BB5115</f>
        <v>0</v>
      </c>
      <c r="BI5115" s="600"/>
      <c r="BJ5115" s="630">
        <f>AX5115+BD5115</f>
        <v>0</v>
      </c>
      <c r="BK5115" s="631"/>
      <c r="BL5115" s="595">
        <f>IF(BH5115=0,0,(BJ5115/BH5115)*100)</f>
        <v>0</v>
      </c>
      <c r="BM5115" s="596"/>
      <c r="BN5115" s="656">
        <f>(AF5115*2)+(AL5115*2)+(AR5115*3)+BD5115</f>
        <v>0</v>
      </c>
      <c r="BO5115" s="657"/>
      <c r="BP5115" s="658"/>
      <c r="BQ5115" s="676">
        <f t="shared" ref="BQ5115" si="3539">IF(BS5115=0,0,50*BR5115/BS5115)</f>
        <v>0</v>
      </c>
      <c r="BR5115" s="662">
        <f>(BN5115*BU$11)+(N5115*BU$12)+(Z5115*BU$13)+(R5115*BU$14)+(X5115*BU$15)+(AB5115*BU$16)</f>
        <v>0</v>
      </c>
      <c r="BS5115" s="662">
        <f>((BB5115-BD5115)*BU$18)+((AV5115-AX5115)*BU$17)+(H5115*BU$19)+(P5115*BU$20)</f>
        <v>0</v>
      </c>
      <c r="BT5115" s="15"/>
      <c r="BU5115" s="15"/>
      <c r="BV5115" s="95"/>
    </row>
    <row r="5116" spans="1:74" ht="21.75" hidden="1" customHeight="1" x14ac:dyDescent="0.25">
      <c r="A5116" s="95"/>
      <c r="B5116" s="571"/>
      <c r="C5116" s="642" t="str">
        <f>IF(ROSTER!D$38="","",ROSTER!D$38)</f>
        <v/>
      </c>
      <c r="D5116" s="643"/>
      <c r="E5116" s="575"/>
      <c r="F5116" s="577"/>
      <c r="G5116" s="583"/>
      <c r="H5116" s="579"/>
      <c r="I5116" s="545"/>
      <c r="J5116" s="544"/>
      <c r="K5116" s="581"/>
      <c r="L5116" s="586"/>
      <c r="M5116" s="587"/>
      <c r="N5116" s="592"/>
      <c r="O5116" s="603"/>
      <c r="P5116" s="544"/>
      <c r="Q5116" s="581"/>
      <c r="R5116" s="586"/>
      <c r="S5116" s="587"/>
      <c r="T5116" s="592"/>
      <c r="U5116" s="603"/>
      <c r="V5116" s="311"/>
      <c r="W5116" s="311"/>
      <c r="X5116" s="579"/>
      <c r="Y5116" s="545"/>
      <c r="Z5116" s="544"/>
      <c r="AA5116" s="545"/>
      <c r="AB5116" s="544"/>
      <c r="AC5116" s="545"/>
      <c r="AD5116" s="544"/>
      <c r="AE5116" s="581"/>
      <c r="AF5116" s="586"/>
      <c r="AG5116" s="587"/>
      <c r="AH5116" s="626"/>
      <c r="AI5116" s="627"/>
      <c r="AJ5116" s="544"/>
      <c r="AK5116" s="581"/>
      <c r="AL5116" s="586"/>
      <c r="AM5116" s="587"/>
      <c r="AN5116" s="626"/>
      <c r="AO5116" s="627"/>
      <c r="AP5116" s="544"/>
      <c r="AQ5116" s="581"/>
      <c r="AR5116" s="586"/>
      <c r="AS5116" s="587"/>
      <c r="AT5116" s="626"/>
      <c r="AU5116" s="627"/>
      <c r="AV5116" s="628"/>
      <c r="AW5116" s="629"/>
      <c r="AX5116" s="632"/>
      <c r="AY5116" s="633"/>
      <c r="AZ5116" s="626"/>
      <c r="BA5116" s="627"/>
      <c r="BB5116" s="544"/>
      <c r="BC5116" s="581"/>
      <c r="BD5116" s="586"/>
      <c r="BE5116" s="587"/>
      <c r="BF5116" s="626"/>
      <c r="BG5116" s="627"/>
      <c r="BH5116" s="628"/>
      <c r="BI5116" s="629"/>
      <c r="BJ5116" s="632"/>
      <c r="BK5116" s="633"/>
      <c r="BL5116" s="626"/>
      <c r="BM5116" s="627"/>
      <c r="BN5116" s="678"/>
      <c r="BO5116" s="679"/>
      <c r="BP5116" s="680"/>
      <c r="BQ5116" s="677"/>
      <c r="BR5116" s="663"/>
      <c r="BS5116" s="663"/>
      <c r="BT5116" s="15"/>
      <c r="BU5116" s="15"/>
      <c r="BV5116" s="95"/>
    </row>
    <row r="5117" spans="1:74" ht="21.75" hidden="1" customHeight="1" x14ac:dyDescent="0.25">
      <c r="A5117" s="95"/>
      <c r="B5117" s="570" t="str">
        <f>IF(ROSTER!B$40="","",ROSTER!B$40)</f>
        <v/>
      </c>
      <c r="C5117" s="572" t="str">
        <f>IF(ROSTER!C$40="","",ROSTER!C$40)</f>
        <v/>
      </c>
      <c r="D5117" s="573"/>
      <c r="E5117" s="574"/>
      <c r="F5117" s="576">
        <f>IF(E5117="y",1,IF(E5117="S",1,0))</f>
        <v>0</v>
      </c>
      <c r="G5117" s="582">
        <f>IF(E5117="S",1,0)</f>
        <v>0</v>
      </c>
      <c r="H5117" s="578"/>
      <c r="I5117" s="543"/>
      <c r="J5117" s="542"/>
      <c r="K5117" s="580"/>
      <c r="L5117" s="584"/>
      <c r="M5117" s="585"/>
      <c r="N5117" s="588">
        <f>L5117+J5117</f>
        <v>0</v>
      </c>
      <c r="O5117" s="589"/>
      <c r="P5117" s="542"/>
      <c r="Q5117" s="580"/>
      <c r="R5117" s="584"/>
      <c r="S5117" s="585"/>
      <c r="T5117" s="588">
        <f>R5117-P5117</f>
        <v>0</v>
      </c>
      <c r="U5117" s="589"/>
      <c r="V5117" s="310"/>
      <c r="W5117" s="310"/>
      <c r="X5117" s="578"/>
      <c r="Y5117" s="543"/>
      <c r="Z5117" s="542"/>
      <c r="AA5117" s="543"/>
      <c r="AB5117" s="542"/>
      <c r="AC5117" s="543"/>
      <c r="AD5117" s="542"/>
      <c r="AE5117" s="580"/>
      <c r="AF5117" s="584"/>
      <c r="AG5117" s="585"/>
      <c r="AH5117" s="595">
        <f>IF(AD5117=0,0,(AF5117/AD5117)*100)</f>
        <v>0</v>
      </c>
      <c r="AI5117" s="596"/>
      <c r="AJ5117" s="542"/>
      <c r="AK5117" s="580"/>
      <c r="AL5117" s="584"/>
      <c r="AM5117" s="585"/>
      <c r="AN5117" s="595">
        <f>IF(AJ5117=0,0,(AL5117/AJ5117)*100)</f>
        <v>0</v>
      </c>
      <c r="AO5117" s="596"/>
      <c r="AP5117" s="542"/>
      <c r="AQ5117" s="580"/>
      <c r="AR5117" s="584"/>
      <c r="AS5117" s="585"/>
      <c r="AT5117" s="595">
        <f>IF(AP5117=0,0,(AR5117/AP5117)*100)</f>
        <v>0</v>
      </c>
      <c r="AU5117" s="596"/>
      <c r="AV5117" s="599">
        <f>AD5117+AJ5117+AP5117</f>
        <v>0</v>
      </c>
      <c r="AW5117" s="600"/>
      <c r="AX5117" s="630">
        <f>AF5117+AL5117+AR5117</f>
        <v>0</v>
      </c>
      <c r="AY5117" s="631"/>
      <c r="AZ5117" s="595">
        <f>IF(AV5117=0,0,(AX5117/AV5117)*100)</f>
        <v>0</v>
      </c>
      <c r="BA5117" s="596"/>
      <c r="BB5117" s="542"/>
      <c r="BC5117" s="580"/>
      <c r="BD5117" s="584"/>
      <c r="BE5117" s="585"/>
      <c r="BF5117" s="595">
        <f>IF(BB5117=0,0,(BD5117/BB5117)*100)</f>
        <v>0</v>
      </c>
      <c r="BG5117" s="596"/>
      <c r="BH5117" s="599">
        <f>AV5117+BB5117</f>
        <v>0</v>
      </c>
      <c r="BI5117" s="600"/>
      <c r="BJ5117" s="630">
        <f>AX5117+BD5117</f>
        <v>0</v>
      </c>
      <c r="BK5117" s="631"/>
      <c r="BL5117" s="595">
        <f>IF(BH5117=0,0,(BJ5117/BH5117)*100)</f>
        <v>0</v>
      </c>
      <c r="BM5117" s="596"/>
      <c r="BN5117" s="656">
        <f>(AF5117*2)+(AL5117*2)+(AR5117*3)+BD5117</f>
        <v>0</v>
      </c>
      <c r="BO5117" s="657"/>
      <c r="BP5117" s="658"/>
      <c r="BQ5117" s="676">
        <f t="shared" ref="BQ5117" si="3540">IF(BS5117=0,0,50*BR5117/BS5117)</f>
        <v>0</v>
      </c>
      <c r="BR5117" s="662">
        <f>(BN5117*BU$11)+(N5117*BU$12)+(Z5117*BU$13)+(R5117*BU$14)+(X5117*BU$15)+(AB5117*BU$16)</f>
        <v>0</v>
      </c>
      <c r="BS5117" s="662">
        <f>((BB5117-BD5117)*BU$18)+((AV5117-AX5117)*BU$17)+(H5117*BU$19)+(P5117*BU$20)</f>
        <v>0</v>
      </c>
      <c r="BT5117" s="15"/>
      <c r="BU5117" s="15"/>
      <c r="BV5117" s="95"/>
    </row>
    <row r="5118" spans="1:74" ht="21.75" hidden="1" customHeight="1" x14ac:dyDescent="0.25">
      <c r="A5118" s="95"/>
      <c r="B5118" s="571"/>
      <c r="C5118" s="642" t="str">
        <f>IF(ROSTER!D$40="","",ROSTER!D$40)</f>
        <v/>
      </c>
      <c r="D5118" s="643"/>
      <c r="E5118" s="575"/>
      <c r="F5118" s="577"/>
      <c r="G5118" s="583"/>
      <c r="H5118" s="579"/>
      <c r="I5118" s="545"/>
      <c r="J5118" s="544"/>
      <c r="K5118" s="581"/>
      <c r="L5118" s="586"/>
      <c r="M5118" s="587"/>
      <c r="N5118" s="592"/>
      <c r="O5118" s="603"/>
      <c r="P5118" s="544"/>
      <c r="Q5118" s="581"/>
      <c r="R5118" s="586"/>
      <c r="S5118" s="587"/>
      <c r="T5118" s="592"/>
      <c r="U5118" s="603"/>
      <c r="V5118" s="311"/>
      <c r="W5118" s="311"/>
      <c r="X5118" s="579"/>
      <c r="Y5118" s="545"/>
      <c r="Z5118" s="544"/>
      <c r="AA5118" s="545"/>
      <c r="AB5118" s="544"/>
      <c r="AC5118" s="545"/>
      <c r="AD5118" s="544"/>
      <c r="AE5118" s="581"/>
      <c r="AF5118" s="586"/>
      <c r="AG5118" s="587"/>
      <c r="AH5118" s="626"/>
      <c r="AI5118" s="627"/>
      <c r="AJ5118" s="544"/>
      <c r="AK5118" s="581"/>
      <c r="AL5118" s="586"/>
      <c r="AM5118" s="587"/>
      <c r="AN5118" s="626"/>
      <c r="AO5118" s="627"/>
      <c r="AP5118" s="544"/>
      <c r="AQ5118" s="581"/>
      <c r="AR5118" s="586"/>
      <c r="AS5118" s="587"/>
      <c r="AT5118" s="626"/>
      <c r="AU5118" s="627"/>
      <c r="AV5118" s="628"/>
      <c r="AW5118" s="629"/>
      <c r="AX5118" s="632"/>
      <c r="AY5118" s="633"/>
      <c r="AZ5118" s="626"/>
      <c r="BA5118" s="627"/>
      <c r="BB5118" s="544"/>
      <c r="BC5118" s="581"/>
      <c r="BD5118" s="586"/>
      <c r="BE5118" s="587"/>
      <c r="BF5118" s="626"/>
      <c r="BG5118" s="627"/>
      <c r="BH5118" s="628"/>
      <c r="BI5118" s="629"/>
      <c r="BJ5118" s="632"/>
      <c r="BK5118" s="633"/>
      <c r="BL5118" s="626"/>
      <c r="BM5118" s="627"/>
      <c r="BN5118" s="678"/>
      <c r="BO5118" s="679"/>
      <c r="BP5118" s="680"/>
      <c r="BQ5118" s="677"/>
      <c r="BR5118" s="663"/>
      <c r="BS5118" s="663"/>
      <c r="BT5118" s="15"/>
      <c r="BU5118" s="15"/>
      <c r="BV5118" s="95"/>
    </row>
    <row r="5119" spans="1:74" ht="21.75" hidden="1" customHeight="1" x14ac:dyDescent="0.25">
      <c r="A5119" s="95"/>
      <c r="B5119" s="570" t="str">
        <f>IF(ROSTER!B$42="","",ROSTER!B$42)</f>
        <v/>
      </c>
      <c r="C5119" s="572" t="str">
        <f>IF(ROSTER!C$42="","",ROSTER!C$42)</f>
        <v/>
      </c>
      <c r="D5119" s="573"/>
      <c r="E5119" s="574"/>
      <c r="F5119" s="576">
        <f>IF(E5119="y",1,IF(E5119="S",1,0))</f>
        <v>0</v>
      </c>
      <c r="G5119" s="582">
        <f>IF(E5119="S",1,0)</f>
        <v>0</v>
      </c>
      <c r="H5119" s="578"/>
      <c r="I5119" s="543"/>
      <c r="J5119" s="542"/>
      <c r="K5119" s="580"/>
      <c r="L5119" s="584"/>
      <c r="M5119" s="585"/>
      <c r="N5119" s="588">
        <f>L5119+J5119</f>
        <v>0</v>
      </c>
      <c r="O5119" s="589"/>
      <c r="P5119" s="542"/>
      <c r="Q5119" s="580"/>
      <c r="R5119" s="584"/>
      <c r="S5119" s="585"/>
      <c r="T5119" s="588">
        <f>R5119-P5119</f>
        <v>0</v>
      </c>
      <c r="U5119" s="589"/>
      <c r="V5119" s="310"/>
      <c r="W5119" s="310"/>
      <c r="X5119" s="578"/>
      <c r="Y5119" s="543"/>
      <c r="Z5119" s="542"/>
      <c r="AA5119" s="543"/>
      <c r="AB5119" s="542"/>
      <c r="AC5119" s="543"/>
      <c r="AD5119" s="542"/>
      <c r="AE5119" s="580"/>
      <c r="AF5119" s="584"/>
      <c r="AG5119" s="585"/>
      <c r="AH5119" s="595">
        <f>IF(AD5119=0,0,(AF5119/AD5119)*100)</f>
        <v>0</v>
      </c>
      <c r="AI5119" s="596"/>
      <c r="AJ5119" s="542"/>
      <c r="AK5119" s="580"/>
      <c r="AL5119" s="584"/>
      <c r="AM5119" s="585"/>
      <c r="AN5119" s="595">
        <f>IF(AJ5119=0,0,(AL5119/AJ5119)*100)</f>
        <v>0</v>
      </c>
      <c r="AO5119" s="596"/>
      <c r="AP5119" s="542"/>
      <c r="AQ5119" s="580"/>
      <c r="AR5119" s="584"/>
      <c r="AS5119" s="585"/>
      <c r="AT5119" s="595">
        <f>IF(AP5119=0,0,(AR5119/AP5119)*100)</f>
        <v>0</v>
      </c>
      <c r="AU5119" s="596"/>
      <c r="AV5119" s="599">
        <f>AD5119+AJ5119+AP5119</f>
        <v>0</v>
      </c>
      <c r="AW5119" s="600"/>
      <c r="AX5119" s="630">
        <f>AF5119+AL5119+AR5119</f>
        <v>0</v>
      </c>
      <c r="AY5119" s="631"/>
      <c r="AZ5119" s="595">
        <f>IF(AV5119=0,0,(AX5119/AV5119)*100)</f>
        <v>0</v>
      </c>
      <c r="BA5119" s="596"/>
      <c r="BB5119" s="542"/>
      <c r="BC5119" s="580"/>
      <c r="BD5119" s="584"/>
      <c r="BE5119" s="585"/>
      <c r="BF5119" s="595">
        <f>IF(BB5119=0,0,(BD5119/BB5119)*100)</f>
        <v>0</v>
      </c>
      <c r="BG5119" s="596"/>
      <c r="BH5119" s="599">
        <f>AV5119+BB5119</f>
        <v>0</v>
      </c>
      <c r="BI5119" s="600"/>
      <c r="BJ5119" s="630">
        <f>AX5119+BD5119</f>
        <v>0</v>
      </c>
      <c r="BK5119" s="631"/>
      <c r="BL5119" s="595">
        <f>IF(BH5119=0,0,(BJ5119/BH5119)*100)</f>
        <v>0</v>
      </c>
      <c r="BM5119" s="596"/>
      <c r="BN5119" s="656">
        <f>(AF5119*2)+(AL5119*2)+(AR5119*3)+BD5119</f>
        <v>0</v>
      </c>
      <c r="BO5119" s="657"/>
      <c r="BP5119" s="658"/>
      <c r="BQ5119" s="676">
        <f t="shared" ref="BQ5119" si="3541">IF(BS5119=0,0,50*BR5119/BS5119)</f>
        <v>0</v>
      </c>
      <c r="BR5119" s="662">
        <f>(BN5119*BU$11)+(N5119*BU$12)+(Z5119*BU$13)+(R5119*BU$14)+(X5119*BU$15)+(AB5119*BU$16)</f>
        <v>0</v>
      </c>
      <c r="BS5119" s="662">
        <f>((BB5119-BD5119)*BU$18)+((AV5119-AX5119)*BU$17)+(H5119*BU$19)+(P5119*BU$20)</f>
        <v>0</v>
      </c>
      <c r="BT5119" s="15"/>
      <c r="BU5119" s="15"/>
      <c r="BV5119" s="95"/>
    </row>
    <row r="5120" spans="1:74" ht="21.75" hidden="1" customHeight="1" x14ac:dyDescent="0.25">
      <c r="A5120" s="95"/>
      <c r="B5120" s="571"/>
      <c r="C5120" s="642" t="str">
        <f>IF(ROSTER!D$42="","",ROSTER!D$42)</f>
        <v/>
      </c>
      <c r="D5120" s="643"/>
      <c r="E5120" s="575"/>
      <c r="F5120" s="577"/>
      <c r="G5120" s="583"/>
      <c r="H5120" s="579"/>
      <c r="I5120" s="545"/>
      <c r="J5120" s="544"/>
      <c r="K5120" s="581"/>
      <c r="L5120" s="586"/>
      <c r="M5120" s="587"/>
      <c r="N5120" s="592"/>
      <c r="O5120" s="603"/>
      <c r="P5120" s="544"/>
      <c r="Q5120" s="581"/>
      <c r="R5120" s="586"/>
      <c r="S5120" s="587"/>
      <c r="T5120" s="592"/>
      <c r="U5120" s="603"/>
      <c r="V5120" s="311"/>
      <c r="W5120" s="311"/>
      <c r="X5120" s="579"/>
      <c r="Y5120" s="545"/>
      <c r="Z5120" s="544"/>
      <c r="AA5120" s="545"/>
      <c r="AB5120" s="544"/>
      <c r="AC5120" s="545"/>
      <c r="AD5120" s="544"/>
      <c r="AE5120" s="581"/>
      <c r="AF5120" s="586"/>
      <c r="AG5120" s="587"/>
      <c r="AH5120" s="626"/>
      <c r="AI5120" s="627"/>
      <c r="AJ5120" s="544"/>
      <c r="AK5120" s="581"/>
      <c r="AL5120" s="586"/>
      <c r="AM5120" s="587"/>
      <c r="AN5120" s="626"/>
      <c r="AO5120" s="627"/>
      <c r="AP5120" s="544"/>
      <c r="AQ5120" s="581"/>
      <c r="AR5120" s="586"/>
      <c r="AS5120" s="587"/>
      <c r="AT5120" s="626"/>
      <c r="AU5120" s="627"/>
      <c r="AV5120" s="628"/>
      <c r="AW5120" s="629"/>
      <c r="AX5120" s="632"/>
      <c r="AY5120" s="633"/>
      <c r="AZ5120" s="626"/>
      <c r="BA5120" s="627"/>
      <c r="BB5120" s="544"/>
      <c r="BC5120" s="581"/>
      <c r="BD5120" s="586"/>
      <c r="BE5120" s="587"/>
      <c r="BF5120" s="626"/>
      <c r="BG5120" s="627"/>
      <c r="BH5120" s="628"/>
      <c r="BI5120" s="629"/>
      <c r="BJ5120" s="632"/>
      <c r="BK5120" s="633"/>
      <c r="BL5120" s="626"/>
      <c r="BM5120" s="627"/>
      <c r="BN5120" s="678"/>
      <c r="BO5120" s="679"/>
      <c r="BP5120" s="680"/>
      <c r="BQ5120" s="677"/>
      <c r="BR5120" s="663"/>
      <c r="BS5120" s="663"/>
      <c r="BT5120" s="15"/>
      <c r="BU5120" s="15"/>
      <c r="BV5120" s="95"/>
    </row>
    <row r="5121" spans="1:77" ht="21.75" hidden="1" customHeight="1" x14ac:dyDescent="0.25">
      <c r="A5121" s="95"/>
      <c r="B5121" s="570" t="str">
        <f>IF(ROSTER!B$44="","",ROSTER!B$44)</f>
        <v/>
      </c>
      <c r="C5121" s="572" t="str">
        <f>IF(ROSTER!C$44="","",ROSTER!C$44)</f>
        <v/>
      </c>
      <c r="D5121" s="573"/>
      <c r="E5121" s="574"/>
      <c r="F5121" s="576">
        <f>IF(E5121="y",1,IF(E5121="S",1,0))</f>
        <v>0</v>
      </c>
      <c r="G5121" s="582">
        <f>IF(E5121="S",1,0)</f>
        <v>0</v>
      </c>
      <c r="H5121" s="578"/>
      <c r="I5121" s="543"/>
      <c r="J5121" s="542"/>
      <c r="K5121" s="580"/>
      <c r="L5121" s="584"/>
      <c r="M5121" s="585"/>
      <c r="N5121" s="588">
        <f>L5121+J5121</f>
        <v>0</v>
      </c>
      <c r="O5121" s="589"/>
      <c r="P5121" s="542"/>
      <c r="Q5121" s="580"/>
      <c r="R5121" s="584"/>
      <c r="S5121" s="585"/>
      <c r="T5121" s="588">
        <f>R5121-P5121</f>
        <v>0</v>
      </c>
      <c r="U5121" s="589"/>
      <c r="V5121" s="310"/>
      <c r="W5121" s="310"/>
      <c r="X5121" s="578"/>
      <c r="Y5121" s="543"/>
      <c r="Z5121" s="542"/>
      <c r="AA5121" s="543"/>
      <c r="AB5121" s="542"/>
      <c r="AC5121" s="543"/>
      <c r="AD5121" s="542"/>
      <c r="AE5121" s="580"/>
      <c r="AF5121" s="584"/>
      <c r="AG5121" s="585"/>
      <c r="AH5121" s="595">
        <f>IF(AD5121=0,0,(AF5121/AD5121)*100)</f>
        <v>0</v>
      </c>
      <c r="AI5121" s="596"/>
      <c r="AJ5121" s="542"/>
      <c r="AK5121" s="580"/>
      <c r="AL5121" s="584"/>
      <c r="AM5121" s="585"/>
      <c r="AN5121" s="595">
        <f>IF(AJ5121=0,0,(AL5121/AJ5121)*100)</f>
        <v>0</v>
      </c>
      <c r="AO5121" s="596"/>
      <c r="AP5121" s="542"/>
      <c r="AQ5121" s="580"/>
      <c r="AR5121" s="584"/>
      <c r="AS5121" s="585"/>
      <c r="AT5121" s="595">
        <f>IF(AP5121=0,0,(AR5121/AP5121)*100)</f>
        <v>0</v>
      </c>
      <c r="AU5121" s="596"/>
      <c r="AV5121" s="599">
        <f>AD5121+AJ5121+AP5121</f>
        <v>0</v>
      </c>
      <c r="AW5121" s="600"/>
      <c r="AX5121" s="630">
        <f>AF5121+AL5121+AR5121</f>
        <v>0</v>
      </c>
      <c r="AY5121" s="631"/>
      <c r="AZ5121" s="595">
        <f>IF(AV5121=0,0,(AX5121/AV5121)*100)</f>
        <v>0</v>
      </c>
      <c r="BA5121" s="596"/>
      <c r="BB5121" s="542"/>
      <c r="BC5121" s="580"/>
      <c r="BD5121" s="584"/>
      <c r="BE5121" s="585"/>
      <c r="BF5121" s="595">
        <f>IF(BB5121=0,0,(BD5121/BB5121)*100)</f>
        <v>0</v>
      </c>
      <c r="BG5121" s="596"/>
      <c r="BH5121" s="599">
        <f>AV5121+BB5121</f>
        <v>0</v>
      </c>
      <c r="BI5121" s="600"/>
      <c r="BJ5121" s="630">
        <f>AX5121+BD5121</f>
        <v>0</v>
      </c>
      <c r="BK5121" s="631"/>
      <c r="BL5121" s="595">
        <f>IF(BH5121=0,0,(BJ5121/BH5121)*100)</f>
        <v>0</v>
      </c>
      <c r="BM5121" s="596"/>
      <c r="BN5121" s="656">
        <f>(AF5121*2)+(AL5121*2)+(AR5121*3)+BD5121</f>
        <v>0</v>
      </c>
      <c r="BO5121" s="657"/>
      <c r="BP5121" s="658"/>
      <c r="BQ5121" s="676">
        <f t="shared" ref="BQ5121" si="3542">IF(BS5121=0,0,50*BR5121/BS5121)</f>
        <v>0</v>
      </c>
      <c r="BR5121" s="662">
        <f>(BN5121*BU$11)+(N5121*BU$12)+(Z5121*BU$13)+(R5121*BU$14)+(X5121*BU$15)+(AB5121*BU$16)</f>
        <v>0</v>
      </c>
      <c r="BS5121" s="662">
        <f>((BB5121-BD5121)*BU$18)+((AV5121-AX5121)*BU$17)+(H5121*BU$19)+(P5121*BU$20)</f>
        <v>0</v>
      </c>
      <c r="BT5121" s="15"/>
      <c r="BU5121" s="15"/>
      <c r="BV5121" s="95"/>
    </row>
    <row r="5122" spans="1:77" ht="21.75" hidden="1" customHeight="1" x14ac:dyDescent="0.25">
      <c r="A5122" s="95"/>
      <c r="B5122" s="571"/>
      <c r="C5122" s="642" t="str">
        <f>IF(ROSTER!D$44="","",ROSTER!D$44)</f>
        <v/>
      </c>
      <c r="D5122" s="643"/>
      <c r="E5122" s="575"/>
      <c r="F5122" s="577"/>
      <c r="G5122" s="583"/>
      <c r="H5122" s="579"/>
      <c r="I5122" s="545"/>
      <c r="J5122" s="544"/>
      <c r="K5122" s="581"/>
      <c r="L5122" s="586"/>
      <c r="M5122" s="587"/>
      <c r="N5122" s="592"/>
      <c r="O5122" s="603"/>
      <c r="P5122" s="544"/>
      <c r="Q5122" s="581"/>
      <c r="R5122" s="586"/>
      <c r="S5122" s="587"/>
      <c r="T5122" s="592"/>
      <c r="U5122" s="603"/>
      <c r="V5122" s="311"/>
      <c r="W5122" s="311"/>
      <c r="X5122" s="579"/>
      <c r="Y5122" s="545"/>
      <c r="Z5122" s="544"/>
      <c r="AA5122" s="545"/>
      <c r="AB5122" s="544"/>
      <c r="AC5122" s="545"/>
      <c r="AD5122" s="544"/>
      <c r="AE5122" s="581"/>
      <c r="AF5122" s="586"/>
      <c r="AG5122" s="587"/>
      <c r="AH5122" s="626"/>
      <c r="AI5122" s="627"/>
      <c r="AJ5122" s="544"/>
      <c r="AK5122" s="581"/>
      <c r="AL5122" s="586"/>
      <c r="AM5122" s="587"/>
      <c r="AN5122" s="626"/>
      <c r="AO5122" s="627"/>
      <c r="AP5122" s="544"/>
      <c r="AQ5122" s="581"/>
      <c r="AR5122" s="586"/>
      <c r="AS5122" s="587"/>
      <c r="AT5122" s="626"/>
      <c r="AU5122" s="627"/>
      <c r="AV5122" s="628"/>
      <c r="AW5122" s="629"/>
      <c r="AX5122" s="632"/>
      <c r="AY5122" s="633"/>
      <c r="AZ5122" s="626"/>
      <c r="BA5122" s="627"/>
      <c r="BB5122" s="544"/>
      <c r="BC5122" s="581"/>
      <c r="BD5122" s="586"/>
      <c r="BE5122" s="587"/>
      <c r="BF5122" s="626"/>
      <c r="BG5122" s="627"/>
      <c r="BH5122" s="628"/>
      <c r="BI5122" s="629"/>
      <c r="BJ5122" s="632"/>
      <c r="BK5122" s="633"/>
      <c r="BL5122" s="626"/>
      <c r="BM5122" s="627"/>
      <c r="BN5122" s="678"/>
      <c r="BO5122" s="679"/>
      <c r="BP5122" s="680"/>
      <c r="BQ5122" s="677"/>
      <c r="BR5122" s="663"/>
      <c r="BS5122" s="663"/>
      <c r="BT5122" s="15"/>
      <c r="BU5122" s="15"/>
      <c r="BV5122" s="95"/>
    </row>
    <row r="5123" spans="1:77" ht="21.75" hidden="1" customHeight="1" x14ac:dyDescent="0.25">
      <c r="A5123" s="95"/>
      <c r="B5123" s="570" t="str">
        <f>IF(ROSTER!B$46="","",ROSTER!B$46)</f>
        <v/>
      </c>
      <c r="C5123" s="572" t="str">
        <f>IF(ROSTER!C$46="","",ROSTER!C$46)</f>
        <v/>
      </c>
      <c r="D5123" s="573"/>
      <c r="E5123" s="574"/>
      <c r="F5123" s="576">
        <f>IF(E5123="y",1,IF(E5123="S",1,0))</f>
        <v>0</v>
      </c>
      <c r="G5123" s="582">
        <f>IF(E5123="S",1,0)</f>
        <v>0</v>
      </c>
      <c r="H5123" s="578"/>
      <c r="I5123" s="543"/>
      <c r="J5123" s="542"/>
      <c r="K5123" s="580"/>
      <c r="L5123" s="584"/>
      <c r="M5123" s="585"/>
      <c r="N5123" s="588">
        <f>L5123+J5123</f>
        <v>0</v>
      </c>
      <c r="O5123" s="589"/>
      <c r="P5123" s="542"/>
      <c r="Q5123" s="580"/>
      <c r="R5123" s="584"/>
      <c r="S5123" s="585"/>
      <c r="T5123" s="588">
        <f>R5123-P5123</f>
        <v>0</v>
      </c>
      <c r="U5123" s="589"/>
      <c r="V5123" s="310"/>
      <c r="W5123" s="310"/>
      <c r="X5123" s="578"/>
      <c r="Y5123" s="543"/>
      <c r="Z5123" s="542"/>
      <c r="AA5123" s="543"/>
      <c r="AB5123" s="542"/>
      <c r="AC5123" s="543"/>
      <c r="AD5123" s="542"/>
      <c r="AE5123" s="580"/>
      <c r="AF5123" s="584"/>
      <c r="AG5123" s="585"/>
      <c r="AH5123" s="595">
        <f>IF(AD5123=0,0,(AF5123/AD5123)*100)</f>
        <v>0</v>
      </c>
      <c r="AI5123" s="596"/>
      <c r="AJ5123" s="542"/>
      <c r="AK5123" s="580"/>
      <c r="AL5123" s="584"/>
      <c r="AM5123" s="585"/>
      <c r="AN5123" s="595">
        <f>IF(AJ5123=0,0,(AL5123/AJ5123)*100)</f>
        <v>0</v>
      </c>
      <c r="AO5123" s="596"/>
      <c r="AP5123" s="542"/>
      <c r="AQ5123" s="580"/>
      <c r="AR5123" s="584"/>
      <c r="AS5123" s="585"/>
      <c r="AT5123" s="595">
        <f>IF(AP5123=0,0,(AR5123/AP5123)*100)</f>
        <v>0</v>
      </c>
      <c r="AU5123" s="596"/>
      <c r="AV5123" s="599">
        <f>AD5123+AJ5123+AP5123</f>
        <v>0</v>
      </c>
      <c r="AW5123" s="600"/>
      <c r="AX5123" s="630">
        <f>AF5123+AL5123+AR5123</f>
        <v>0</v>
      </c>
      <c r="AY5123" s="631"/>
      <c r="AZ5123" s="595">
        <f>IF(AV5123=0,0,(AX5123/AV5123)*100)</f>
        <v>0</v>
      </c>
      <c r="BA5123" s="596"/>
      <c r="BB5123" s="542"/>
      <c r="BC5123" s="580"/>
      <c r="BD5123" s="584"/>
      <c r="BE5123" s="585"/>
      <c r="BF5123" s="595">
        <f>IF(BB5123=0,0,(BD5123/BB5123)*100)</f>
        <v>0</v>
      </c>
      <c r="BG5123" s="596"/>
      <c r="BH5123" s="599">
        <f>AV5123+BB5123</f>
        <v>0</v>
      </c>
      <c r="BI5123" s="600"/>
      <c r="BJ5123" s="630">
        <f>AX5123+BD5123</f>
        <v>0</v>
      </c>
      <c r="BK5123" s="631"/>
      <c r="BL5123" s="595">
        <f>IF(BH5123=0,0,(BJ5123/BH5123)*100)</f>
        <v>0</v>
      </c>
      <c r="BM5123" s="596"/>
      <c r="BN5123" s="656">
        <f>(AF5123*2)+(AL5123*2)+(AR5123*3)+BD5123</f>
        <v>0</v>
      </c>
      <c r="BO5123" s="657"/>
      <c r="BP5123" s="658"/>
      <c r="BQ5123" s="676">
        <f t="shared" ref="BQ5123" si="3543">IF(BS5123=0,0,50*BR5123/BS5123)</f>
        <v>0</v>
      </c>
      <c r="BR5123" s="708">
        <f>(BN5123*BU$11)+(N5123*BU$12)+(Z5123*BU$13)+(R5123*BU$14)+(X5123*BU$15)+(AB5123*BU$16)</f>
        <v>0</v>
      </c>
      <c r="BS5123" s="662">
        <f>((BB5123-BD5123)*BU$18)+((AV5123-AX5123)*BU$17)+(H5123*BU$19)+(P5123*BU$20)</f>
        <v>0</v>
      </c>
      <c r="BT5123" s="15"/>
      <c r="BU5123" s="15"/>
      <c r="BV5123" s="95"/>
    </row>
    <row r="5124" spans="1:77" ht="22.5" hidden="1" customHeight="1" thickBot="1" x14ac:dyDescent="0.3">
      <c r="A5124" s="95"/>
      <c r="B5124" s="571"/>
      <c r="C5124" s="642" t="str">
        <f>IF(ROSTER!D$46="","",ROSTER!D$46)</f>
        <v/>
      </c>
      <c r="D5124" s="643"/>
      <c r="E5124" s="575"/>
      <c r="F5124" s="577"/>
      <c r="G5124" s="583"/>
      <c r="H5124" s="579"/>
      <c r="I5124" s="545"/>
      <c r="J5124" s="544"/>
      <c r="K5124" s="581"/>
      <c r="L5124" s="586"/>
      <c r="M5124" s="587"/>
      <c r="N5124" s="590"/>
      <c r="O5124" s="591"/>
      <c r="P5124" s="544"/>
      <c r="Q5124" s="581"/>
      <c r="R5124" s="586"/>
      <c r="S5124" s="587"/>
      <c r="T5124" s="592"/>
      <c r="U5124" s="603"/>
      <c r="V5124" s="311"/>
      <c r="W5124" s="311"/>
      <c r="X5124" s="579"/>
      <c r="Y5124" s="545"/>
      <c r="Z5124" s="544"/>
      <c r="AA5124" s="545"/>
      <c r="AB5124" s="544"/>
      <c r="AC5124" s="545"/>
      <c r="AD5124" s="544"/>
      <c r="AE5124" s="581"/>
      <c r="AF5124" s="586"/>
      <c r="AG5124" s="587"/>
      <c r="AH5124" s="597"/>
      <c r="AI5124" s="598"/>
      <c r="AJ5124" s="544"/>
      <c r="AK5124" s="581"/>
      <c r="AL5124" s="586"/>
      <c r="AM5124" s="587"/>
      <c r="AN5124" s="597"/>
      <c r="AO5124" s="598"/>
      <c r="AP5124" s="544"/>
      <c r="AQ5124" s="581"/>
      <c r="AR5124" s="586"/>
      <c r="AS5124" s="587"/>
      <c r="AT5124" s="597"/>
      <c r="AU5124" s="598"/>
      <c r="AV5124" s="601"/>
      <c r="AW5124" s="602"/>
      <c r="AX5124" s="701"/>
      <c r="AY5124" s="702"/>
      <c r="AZ5124" s="597"/>
      <c r="BA5124" s="598"/>
      <c r="BB5124" s="544"/>
      <c r="BC5124" s="581"/>
      <c r="BD5124" s="586"/>
      <c r="BE5124" s="587"/>
      <c r="BF5124" s="597"/>
      <c r="BG5124" s="598"/>
      <c r="BH5124" s="601"/>
      <c r="BI5124" s="602"/>
      <c r="BJ5124" s="701"/>
      <c r="BK5124" s="702"/>
      <c r="BL5124" s="597"/>
      <c r="BM5124" s="598"/>
      <c r="BN5124" s="659"/>
      <c r="BO5124" s="660"/>
      <c r="BP5124" s="661"/>
      <c r="BQ5124" s="682"/>
      <c r="BR5124" s="709"/>
      <c r="BS5124" s="663"/>
      <c r="BT5124" s="15"/>
      <c r="BU5124" s="15"/>
      <c r="BV5124" s="95"/>
    </row>
    <row r="5125" spans="1:77" s="21" customFormat="1" ht="33.4" hidden="1" customHeight="1" x14ac:dyDescent="0.45">
      <c r="A5125" s="98"/>
      <c r="B5125" s="612"/>
      <c r="C5125" s="613"/>
      <c r="D5125" s="613" t="s">
        <v>10</v>
      </c>
      <c r="E5125" s="616"/>
      <c r="F5125" s="279"/>
      <c r="G5125" s="279"/>
      <c r="H5125" s="517">
        <f>SUM(H5085:I5124)</f>
        <v>0</v>
      </c>
      <c r="I5125" s="618"/>
      <c r="J5125" s="517">
        <f>SUM(J5085:K5124)</f>
        <v>0</v>
      </c>
      <c r="K5125" s="618"/>
      <c r="L5125" s="620">
        <f>SUM(L5085:M5124)</f>
        <v>0</v>
      </c>
      <c r="M5125" s="621"/>
      <c r="N5125" s="548">
        <f>L5125+J5125</f>
        <v>0</v>
      </c>
      <c r="O5125" s="518"/>
      <c r="P5125" s="620">
        <f>SUM(P5085:Q5124)</f>
        <v>0</v>
      </c>
      <c r="Q5125" s="618"/>
      <c r="R5125" s="620">
        <f>SUM(R5085:S5124)</f>
        <v>0</v>
      </c>
      <c r="S5125" s="621"/>
      <c r="T5125" s="548">
        <f>R5125-P5125</f>
        <v>0</v>
      </c>
      <c r="U5125" s="518"/>
      <c r="V5125" s="312"/>
      <c r="W5125" s="312"/>
      <c r="X5125" s="620">
        <f>SUM(X5085:Y5124)</f>
        <v>0</v>
      </c>
      <c r="Y5125" s="621"/>
      <c r="Z5125" s="517">
        <f>SUM(Z5085:AA5124)</f>
        <v>0</v>
      </c>
      <c r="AA5125" s="518"/>
      <c r="AB5125" s="517">
        <f>SUM(AB5085:AC5124)</f>
        <v>0</v>
      </c>
      <c r="AC5125" s="518"/>
      <c r="AD5125" s="621">
        <f>SUM(AD5085:AE5124)</f>
        <v>0</v>
      </c>
      <c r="AE5125" s="618"/>
      <c r="AF5125" s="620">
        <f>SUM(AF5085:AG5124)</f>
        <v>0</v>
      </c>
      <c r="AG5125" s="621"/>
      <c r="AH5125" s="548">
        <f>IF(AD5125=0,0,(AF5125/AD5125)*100)</f>
        <v>0</v>
      </c>
      <c r="AI5125" s="518"/>
      <c r="AJ5125" s="620">
        <f>SUM(AJ5085:AK5124)</f>
        <v>0</v>
      </c>
      <c r="AK5125" s="618"/>
      <c r="AL5125" s="620">
        <f>SUM(AL5085:AM5124)</f>
        <v>0</v>
      </c>
      <c r="AM5125" s="621"/>
      <c r="AN5125" s="548">
        <f>IF(AJ5125=0,0,(AL5125/AJ5125)*100)</f>
        <v>0</v>
      </c>
      <c r="AO5125" s="518"/>
      <c r="AP5125" s="620">
        <f>SUM(AP5085:AQ5124)</f>
        <v>0</v>
      </c>
      <c r="AQ5125" s="618"/>
      <c r="AR5125" s="620">
        <f>SUM(AR5085:AS5124)</f>
        <v>0</v>
      </c>
      <c r="AS5125" s="621"/>
      <c r="AT5125" s="548">
        <f>IF(AP5125=0,0,(AR5125/AP5125)*100)</f>
        <v>0</v>
      </c>
      <c r="AU5125" s="518"/>
      <c r="AV5125" s="517">
        <f>AD5125+AJ5125+AP5125</f>
        <v>0</v>
      </c>
      <c r="AW5125" s="618"/>
      <c r="AX5125" s="620">
        <f>AF5125+AL5125+AR5125</f>
        <v>0</v>
      </c>
      <c r="AY5125" s="624"/>
      <c r="AZ5125" s="548">
        <f>IF(AV5125=0,0,(AX5125/AV5125)*100)</f>
        <v>0</v>
      </c>
      <c r="BA5125" s="518"/>
      <c r="BB5125" s="620">
        <f>SUM(BB5085:BC5124)</f>
        <v>0</v>
      </c>
      <c r="BC5125" s="618"/>
      <c r="BD5125" s="620">
        <f>SUM(BD5085:BE5124)</f>
        <v>0</v>
      </c>
      <c r="BE5125" s="621"/>
      <c r="BF5125" s="548">
        <f>IF(BB5125=0,0,(BD5125/BB5125)*100)</f>
        <v>0</v>
      </c>
      <c r="BG5125" s="518"/>
      <c r="BH5125" s="517">
        <f>AV5125+BB5125</f>
        <v>0</v>
      </c>
      <c r="BI5125" s="618"/>
      <c r="BJ5125" s="620">
        <f>AX5125+BD5125</f>
        <v>0</v>
      </c>
      <c r="BK5125" s="624"/>
      <c r="BL5125" s="548">
        <f>IF(BH5125=0,0,(BJ5125/BH5125)*100)</f>
        <v>0</v>
      </c>
      <c r="BM5125" s="664"/>
      <c r="BN5125" s="666">
        <f>SUM(BN5085:BP5124)</f>
        <v>0</v>
      </c>
      <c r="BO5125" s="667"/>
      <c r="BP5125" s="668"/>
      <c r="BQ5125" s="681">
        <f>SUM(BQ5085:BQ5124)</f>
        <v>0</v>
      </c>
      <c r="BR5125" s="685">
        <f>(BN5125*BU$11)+(N5125*BU$12)+(Z5125*BU$13)+(R5125*BU$14)+(X5125*BU$15)+(AB5125*BU$16)</f>
        <v>0</v>
      </c>
      <c r="BS5125" s="683">
        <f>((BB5125-BD5125)*BU$18)+((AV5125-AX5125)*BU$17)+(H5125*BU$19)+(P5125*BU$20)</f>
        <v>0</v>
      </c>
      <c r="BT5125" s="20"/>
      <c r="BU5125" s="20"/>
      <c r="BV5125" s="98"/>
    </row>
    <row r="5126" spans="1:77" s="21" customFormat="1" ht="33.950000000000003" hidden="1" customHeight="1" thickBot="1" x14ac:dyDescent="0.5">
      <c r="A5126" s="98"/>
      <c r="B5126" s="614"/>
      <c r="C5126" s="615"/>
      <c r="D5126" s="615"/>
      <c r="E5126" s="617"/>
      <c r="F5126" s="280"/>
      <c r="G5126" s="280"/>
      <c r="H5126" s="519"/>
      <c r="I5126" s="619"/>
      <c r="J5126" s="519"/>
      <c r="K5126" s="619"/>
      <c r="L5126" s="622"/>
      <c r="M5126" s="623"/>
      <c r="N5126" s="549"/>
      <c r="O5126" s="520"/>
      <c r="P5126" s="622"/>
      <c r="Q5126" s="619"/>
      <c r="R5126" s="622"/>
      <c r="S5126" s="623"/>
      <c r="T5126" s="549"/>
      <c r="U5126" s="520"/>
      <c r="V5126" s="313"/>
      <c r="W5126" s="313"/>
      <c r="X5126" s="622"/>
      <c r="Y5126" s="623"/>
      <c r="Z5126" s="519"/>
      <c r="AA5126" s="520"/>
      <c r="AB5126" s="519"/>
      <c r="AC5126" s="520"/>
      <c r="AD5126" s="623"/>
      <c r="AE5126" s="619"/>
      <c r="AF5126" s="622"/>
      <c r="AG5126" s="623"/>
      <c r="AH5126" s="549"/>
      <c r="AI5126" s="520"/>
      <c r="AJ5126" s="622"/>
      <c r="AK5126" s="619"/>
      <c r="AL5126" s="622"/>
      <c r="AM5126" s="623"/>
      <c r="AN5126" s="549"/>
      <c r="AO5126" s="520"/>
      <c r="AP5126" s="622"/>
      <c r="AQ5126" s="619"/>
      <c r="AR5126" s="622"/>
      <c r="AS5126" s="623"/>
      <c r="AT5126" s="549"/>
      <c r="AU5126" s="520"/>
      <c r="AV5126" s="519"/>
      <c r="AW5126" s="619"/>
      <c r="AX5126" s="622"/>
      <c r="AY5126" s="625"/>
      <c r="AZ5126" s="549"/>
      <c r="BA5126" s="520"/>
      <c r="BB5126" s="622"/>
      <c r="BC5126" s="619"/>
      <c r="BD5126" s="622"/>
      <c r="BE5126" s="623"/>
      <c r="BF5126" s="549"/>
      <c r="BG5126" s="520"/>
      <c r="BH5126" s="519"/>
      <c r="BI5126" s="619"/>
      <c r="BJ5126" s="622"/>
      <c r="BK5126" s="625"/>
      <c r="BL5126" s="549"/>
      <c r="BM5126" s="665"/>
      <c r="BN5126" s="669"/>
      <c r="BO5126" s="670"/>
      <c r="BP5126" s="671"/>
      <c r="BQ5126" s="682"/>
      <c r="BR5126" s="686"/>
      <c r="BS5126" s="684"/>
      <c r="BT5126" s="20"/>
      <c r="BU5126" s="20"/>
      <c r="BV5126" s="98"/>
    </row>
    <row r="5127" spans="1:77" s="21" customFormat="1" ht="33" hidden="1" customHeight="1" thickBot="1" x14ac:dyDescent="0.5">
      <c r="A5127" s="98"/>
      <c r="B5127" s="612"/>
      <c r="C5127" s="613"/>
      <c r="D5127" s="613" t="s">
        <v>13</v>
      </c>
      <c r="E5127" s="616"/>
      <c r="F5127" s="281"/>
      <c r="G5127" s="282"/>
      <c r="H5127" s="528"/>
      <c r="I5127" s="636"/>
      <c r="J5127" s="528"/>
      <c r="K5127" s="636"/>
      <c r="L5127" s="638"/>
      <c r="M5127" s="639"/>
      <c r="N5127" s="548">
        <f>J5127+L5127</f>
        <v>0</v>
      </c>
      <c r="O5127" s="518"/>
      <c r="P5127" s="638"/>
      <c r="Q5127" s="636"/>
      <c r="R5127" s="638"/>
      <c r="S5127" s="639"/>
      <c r="T5127" s="548">
        <f>R5127-P5127</f>
        <v>0</v>
      </c>
      <c r="U5127" s="518"/>
      <c r="V5127" s="312"/>
      <c r="W5127" s="312"/>
      <c r="X5127" s="638"/>
      <c r="Y5127" s="639"/>
      <c r="Z5127" s="528"/>
      <c r="AA5127" s="529"/>
      <c r="AB5127" s="528"/>
      <c r="AC5127" s="529"/>
      <c r="AD5127" s="639"/>
      <c r="AE5127" s="636"/>
      <c r="AF5127" s="638"/>
      <c r="AG5127" s="639"/>
      <c r="AH5127" s="548">
        <f>IF(AD5127=0,0,(AF5127/AD5127)*100)</f>
        <v>0</v>
      </c>
      <c r="AI5127" s="518"/>
      <c r="AJ5127" s="638"/>
      <c r="AK5127" s="636"/>
      <c r="AL5127" s="638"/>
      <c r="AM5127" s="639"/>
      <c r="AN5127" s="548">
        <f>IF(AJ5127=0,0,(AL5127/AJ5127)*100)</f>
        <v>0</v>
      </c>
      <c r="AO5127" s="518"/>
      <c r="AP5127" s="638"/>
      <c r="AQ5127" s="636"/>
      <c r="AR5127" s="638"/>
      <c r="AS5127" s="639"/>
      <c r="AT5127" s="548">
        <f>IF(AP5127=0,0,(AR5127/AP5127)*100)</f>
        <v>0</v>
      </c>
      <c r="AU5127" s="518"/>
      <c r="AV5127" s="517">
        <f>AD5127+AJ5127+AP5127</f>
        <v>0</v>
      </c>
      <c r="AW5127" s="618"/>
      <c r="AX5127" s="620">
        <f>AF5127+AL5127+AR5127</f>
        <v>0</v>
      </c>
      <c r="AY5127" s="624"/>
      <c r="AZ5127" s="548">
        <f>IF(AV5127=0,0,(AX5127/AV5127)*100)</f>
        <v>0</v>
      </c>
      <c r="BA5127" s="518"/>
      <c r="BB5127" s="638"/>
      <c r="BC5127" s="636"/>
      <c r="BD5127" s="638"/>
      <c r="BE5127" s="639"/>
      <c r="BF5127" s="548">
        <f>IF(BB5127=0,0,(BD5127/BB5127)*100)</f>
        <v>0</v>
      </c>
      <c r="BG5127" s="518"/>
      <c r="BH5127" s="517">
        <f>AV5127+BB5127</f>
        <v>0</v>
      </c>
      <c r="BI5127" s="618"/>
      <c r="BJ5127" s="620">
        <f>AX5127+BD5127</f>
        <v>0</v>
      </c>
      <c r="BK5127" s="624"/>
      <c r="BL5127" s="548">
        <f>IF(BH5127=0,0,(BJ5127/BH5127)*100)</f>
        <v>0</v>
      </c>
      <c r="BM5127" s="664"/>
      <c r="BN5127" s="666">
        <f>(AF5127*2)+(AL5127*2)+(AR5127*3)+BD5127</f>
        <v>0</v>
      </c>
      <c r="BO5127" s="667"/>
      <c r="BP5127" s="668"/>
      <c r="BQ5127" s="672"/>
      <c r="BR5127" s="283"/>
      <c r="BS5127" s="284"/>
      <c r="BT5127" s="20"/>
      <c r="BU5127" s="20"/>
      <c r="BV5127" s="98"/>
    </row>
    <row r="5128" spans="1:77" s="21" customFormat="1" ht="33.75" hidden="1" customHeight="1" thickBot="1" x14ac:dyDescent="0.5">
      <c r="A5128" s="98"/>
      <c r="B5128" s="285"/>
      <c r="C5128" s="286"/>
      <c r="D5128" s="634"/>
      <c r="E5128" s="635"/>
      <c r="F5128" s="287"/>
      <c r="G5128" s="287"/>
      <c r="H5128" s="530"/>
      <c r="I5128" s="637"/>
      <c r="J5128" s="530"/>
      <c r="K5128" s="637"/>
      <c r="L5128" s="640"/>
      <c r="M5128" s="641"/>
      <c r="N5128" s="549"/>
      <c r="O5128" s="520"/>
      <c r="P5128" s="640"/>
      <c r="Q5128" s="637"/>
      <c r="R5128" s="640"/>
      <c r="S5128" s="641"/>
      <c r="T5128" s="549"/>
      <c r="U5128" s="520"/>
      <c r="V5128" s="313"/>
      <c r="W5128" s="313"/>
      <c r="X5128" s="640"/>
      <c r="Y5128" s="641"/>
      <c r="Z5128" s="530"/>
      <c r="AA5128" s="531"/>
      <c r="AB5128" s="530"/>
      <c r="AC5128" s="531"/>
      <c r="AD5128" s="641"/>
      <c r="AE5128" s="637"/>
      <c r="AF5128" s="640"/>
      <c r="AG5128" s="641"/>
      <c r="AH5128" s="549"/>
      <c r="AI5128" s="520"/>
      <c r="AJ5128" s="640"/>
      <c r="AK5128" s="637"/>
      <c r="AL5128" s="640"/>
      <c r="AM5128" s="641"/>
      <c r="AN5128" s="549"/>
      <c r="AO5128" s="520"/>
      <c r="AP5128" s="640"/>
      <c r="AQ5128" s="637"/>
      <c r="AR5128" s="640"/>
      <c r="AS5128" s="641"/>
      <c r="AT5128" s="549"/>
      <c r="AU5128" s="520"/>
      <c r="AV5128" s="519"/>
      <c r="AW5128" s="619"/>
      <c r="AX5128" s="622"/>
      <c r="AY5128" s="625"/>
      <c r="AZ5128" s="549"/>
      <c r="BA5128" s="520"/>
      <c r="BB5128" s="640"/>
      <c r="BC5128" s="637"/>
      <c r="BD5128" s="640"/>
      <c r="BE5128" s="641"/>
      <c r="BF5128" s="549"/>
      <c r="BG5128" s="520"/>
      <c r="BH5128" s="519"/>
      <c r="BI5128" s="619"/>
      <c r="BJ5128" s="622"/>
      <c r="BK5128" s="625"/>
      <c r="BL5128" s="549"/>
      <c r="BM5128" s="665"/>
      <c r="BN5128" s="669"/>
      <c r="BO5128" s="670"/>
      <c r="BP5128" s="671"/>
      <c r="BQ5128" s="673"/>
      <c r="BR5128" s="79"/>
      <c r="BS5128" s="79"/>
      <c r="BT5128" s="20"/>
      <c r="BU5128" s="20"/>
      <c r="BV5128" s="98"/>
    </row>
    <row r="5129" spans="1:77" ht="16.5" hidden="1" customHeight="1" thickTop="1" thickBot="1" x14ac:dyDescent="0.5">
      <c r="A5129" s="95"/>
      <c r="B5129" s="288"/>
      <c r="C5129" s="70"/>
      <c r="D5129" s="70"/>
      <c r="E5129" s="70"/>
      <c r="F5129" s="70"/>
      <c r="G5129" s="70"/>
      <c r="H5129" s="70"/>
      <c r="I5129" s="70"/>
      <c r="J5129" s="70"/>
      <c r="K5129" s="70"/>
      <c r="L5129" s="70"/>
      <c r="M5129" s="70"/>
      <c r="N5129" s="70"/>
      <c r="O5129" s="70"/>
      <c r="P5129" s="70"/>
      <c r="Q5129" s="70"/>
      <c r="R5129" s="70"/>
      <c r="S5129" s="70"/>
      <c r="T5129" s="70"/>
      <c r="U5129" s="70"/>
      <c r="V5129" s="70"/>
      <c r="W5129" s="70"/>
      <c r="X5129" s="70"/>
      <c r="Y5129" s="70"/>
      <c r="Z5129" s="70"/>
      <c r="AA5129" s="70"/>
      <c r="AB5129" s="70"/>
      <c r="AC5129" s="70"/>
      <c r="AD5129" s="70"/>
      <c r="AE5129" s="70"/>
      <c r="AF5129" s="70"/>
      <c r="AG5129" s="70"/>
      <c r="AH5129" s="289"/>
      <c r="AI5129" s="289"/>
      <c r="AJ5129" s="70"/>
      <c r="AK5129" s="70"/>
      <c r="AL5129" s="70"/>
      <c r="AM5129" s="70"/>
      <c r="AN5129" s="70"/>
      <c r="AO5129" s="70"/>
      <c r="AP5129" s="70"/>
      <c r="AQ5129" s="70"/>
      <c r="AR5129" s="70"/>
      <c r="AS5129" s="70"/>
      <c r="AT5129" s="70"/>
      <c r="AU5129" s="70"/>
      <c r="AV5129" s="70"/>
      <c r="AW5129" s="70"/>
      <c r="AX5129" s="70"/>
      <c r="AY5129" s="70"/>
      <c r="AZ5129" s="70"/>
      <c r="BA5129" s="70"/>
      <c r="BB5129" s="70"/>
      <c r="BC5129" s="70"/>
      <c r="BD5129" s="70"/>
      <c r="BE5129" s="70"/>
      <c r="BF5129" s="70"/>
      <c r="BG5129" s="70"/>
      <c r="BH5129" s="70"/>
      <c r="BI5129" s="70"/>
      <c r="BJ5129" s="70"/>
      <c r="BK5129" s="70"/>
      <c r="BL5129" s="70"/>
      <c r="BM5129" s="70"/>
      <c r="BN5129" s="70"/>
      <c r="BO5129" s="70"/>
      <c r="BP5129" s="70"/>
      <c r="BQ5129" s="89"/>
      <c r="BR5129" s="674">
        <f>IF((J5125+L5127)=0,0,(J5125/(J5125+L5127)*100)%)</f>
        <v>0</v>
      </c>
      <c r="BS5129" s="675"/>
      <c r="BT5129" s="674">
        <f>IF((L5125+J5127)=0,0,(L5125/(L5125+J5127)*100)%)</f>
        <v>0</v>
      </c>
      <c r="BU5129" s="675"/>
      <c r="BV5129" s="95"/>
    </row>
    <row r="5130" spans="1:77" s="23" customFormat="1" ht="79.5" hidden="1" customHeight="1" thickTop="1" thickBot="1" x14ac:dyDescent="0.55000000000000004">
      <c r="A5130" s="99"/>
      <c r="B5130" s="565" t="s">
        <v>64</v>
      </c>
      <c r="C5130" s="566"/>
      <c r="D5130" s="532" t="s">
        <v>54</v>
      </c>
      <c r="E5130" s="532"/>
      <c r="F5130" s="532"/>
      <c r="G5130" s="654"/>
      <c r="H5130" s="533"/>
      <c r="I5130" s="534"/>
      <c r="J5130" s="535"/>
      <c r="K5130" s="290"/>
      <c r="L5130" s="533"/>
      <c r="M5130" s="534"/>
      <c r="N5130" s="535"/>
      <c r="O5130" s="536" t="s">
        <v>47</v>
      </c>
      <c r="P5130" s="537"/>
      <c r="Q5130" s="537"/>
      <c r="R5130" s="537"/>
      <c r="S5130" s="533"/>
      <c r="T5130" s="534"/>
      <c r="U5130" s="535"/>
      <c r="V5130" s="314"/>
      <c r="W5130" s="314"/>
      <c r="X5130" s="290"/>
      <c r="Y5130" s="533"/>
      <c r="Z5130" s="534"/>
      <c r="AA5130" s="535"/>
      <c r="AB5130" s="536" t="s">
        <v>49</v>
      </c>
      <c r="AC5130" s="537"/>
      <c r="AD5130" s="537"/>
      <c r="AE5130" s="538"/>
      <c r="AF5130" s="533"/>
      <c r="AG5130" s="534"/>
      <c r="AH5130" s="535"/>
      <c r="AI5130" s="290"/>
      <c r="AJ5130" s="533"/>
      <c r="AK5130" s="534"/>
      <c r="AL5130" s="535"/>
      <c r="AM5130" s="536" t="s">
        <v>53</v>
      </c>
      <c r="AN5130" s="537"/>
      <c r="AO5130" s="537"/>
      <c r="AP5130" s="538"/>
      <c r="AQ5130" s="533"/>
      <c r="AR5130" s="534"/>
      <c r="AS5130" s="535"/>
      <c r="AT5130" s="72"/>
      <c r="AU5130" s="533"/>
      <c r="AV5130" s="534"/>
      <c r="AW5130" s="535"/>
      <c r="AX5130" s="291"/>
      <c r="AY5130" s="291"/>
      <c r="AZ5130" s="291"/>
      <c r="BA5130" s="291"/>
      <c r="BB5130" s="567" t="s">
        <v>20</v>
      </c>
      <c r="BC5130" s="567"/>
      <c r="BD5130" s="567"/>
      <c r="BE5130" s="567"/>
      <c r="BF5130" s="568"/>
      <c r="BG5130" s="539">
        <f>BN5125</f>
        <v>0</v>
      </c>
      <c r="BH5130" s="540"/>
      <c r="BI5130" s="541"/>
      <c r="BJ5130" s="292"/>
      <c r="BK5130" s="539">
        <f>BN5127</f>
        <v>0</v>
      </c>
      <c r="BL5130" s="540"/>
      <c r="BM5130" s="541"/>
      <c r="BN5130" s="73"/>
      <c r="BO5130" s="73"/>
      <c r="BP5130" s="73"/>
      <c r="BQ5130" s="90"/>
      <c r="BR5130" s="24"/>
      <c r="BS5130" s="24"/>
      <c r="BT5130" s="22"/>
      <c r="BU5130" s="22"/>
      <c r="BV5130" s="99"/>
    </row>
    <row r="5131" spans="1:77" ht="15.6" hidden="1" customHeight="1" thickTop="1" thickBot="1" x14ac:dyDescent="0.55000000000000004">
      <c r="A5131" s="95"/>
      <c r="B5131" s="293"/>
      <c r="C5131" s="67"/>
      <c r="D5131" s="294"/>
      <c r="E5131" s="294"/>
      <c r="F5131" s="295"/>
      <c r="G5131" s="295"/>
      <c r="H5131" s="296"/>
      <c r="I5131" s="296"/>
      <c r="J5131" s="296"/>
      <c r="K5131" s="296"/>
      <c r="L5131" s="296"/>
      <c r="M5131" s="296"/>
      <c r="N5131" s="296"/>
      <c r="O5131" s="295"/>
      <c r="P5131" s="295"/>
      <c r="Q5131" s="295"/>
      <c r="R5131" s="295"/>
      <c r="S5131" s="296"/>
      <c r="T5131" s="296"/>
      <c r="U5131" s="296"/>
      <c r="V5131" s="296"/>
      <c r="W5131" s="296"/>
      <c r="X5131" s="297"/>
      <c r="Y5131" s="296"/>
      <c r="Z5131" s="296"/>
      <c r="AA5131" s="296"/>
      <c r="AB5131" s="295"/>
      <c r="AC5131" s="295"/>
      <c r="AD5131" s="295"/>
      <c r="AE5131" s="295"/>
      <c r="AF5131" s="296"/>
      <c r="AG5131" s="296"/>
      <c r="AH5131" s="296"/>
      <c r="AI5131" s="296"/>
      <c r="AJ5131" s="297"/>
      <c r="AK5131" s="297"/>
      <c r="AL5131" s="296"/>
      <c r="AM5131" s="295"/>
      <c r="AN5131" s="295"/>
      <c r="AO5131" s="295"/>
      <c r="AP5131" s="295"/>
      <c r="AQ5131" s="296"/>
      <c r="AR5131" s="296"/>
      <c r="AS5131" s="296"/>
      <c r="AT5131" s="296"/>
      <c r="AU5131" s="296"/>
      <c r="AV5131" s="72"/>
      <c r="AW5131" s="72"/>
      <c r="AX5131" s="74"/>
      <c r="AY5131" s="74"/>
      <c r="AZ5131" s="74"/>
      <c r="BA5131" s="74"/>
      <c r="BB5131" s="295"/>
      <c r="BC5131" s="298"/>
      <c r="BD5131" s="298"/>
      <c r="BE5131" s="299"/>
      <c r="BF5131" s="300"/>
      <c r="BG5131" s="301"/>
      <c r="BH5131" s="301"/>
      <c r="BI5131" s="72"/>
      <c r="BJ5131" s="302"/>
      <c r="BK5131" s="303"/>
      <c r="BL5131" s="303"/>
      <c r="BM5131" s="72"/>
      <c r="BN5131" s="74"/>
      <c r="BO5131" s="74"/>
      <c r="BP5131" s="74"/>
      <c r="BQ5131" s="91"/>
      <c r="BR5131" s="25"/>
      <c r="BS5131" s="25"/>
      <c r="BT5131" s="15"/>
      <c r="BU5131" s="15"/>
      <c r="BV5131" s="95"/>
    </row>
    <row r="5132" spans="1:77" s="23" customFormat="1" ht="79.5" hidden="1" customHeight="1" thickTop="1" thickBot="1" x14ac:dyDescent="0.55000000000000004">
      <c r="A5132" s="99"/>
      <c r="B5132" s="569" t="s">
        <v>46</v>
      </c>
      <c r="C5132" s="567"/>
      <c r="D5132" s="532" t="s">
        <v>55</v>
      </c>
      <c r="E5132" s="532"/>
      <c r="F5132" s="532"/>
      <c r="G5132" s="654"/>
      <c r="H5132" s="539">
        <f>H5130</f>
        <v>0</v>
      </c>
      <c r="I5132" s="540"/>
      <c r="J5132" s="541"/>
      <c r="K5132" s="290"/>
      <c r="L5132" s="539">
        <f>L5130</f>
        <v>0</v>
      </c>
      <c r="M5132" s="540"/>
      <c r="N5132" s="541"/>
      <c r="O5132" s="536" t="s">
        <v>51</v>
      </c>
      <c r="P5132" s="537"/>
      <c r="Q5132" s="537"/>
      <c r="R5132" s="537"/>
      <c r="S5132" s="539">
        <f>S5130-H5130</f>
        <v>0</v>
      </c>
      <c r="T5132" s="540"/>
      <c r="U5132" s="541"/>
      <c r="V5132" s="315"/>
      <c r="W5132" s="315"/>
      <c r="X5132" s="290"/>
      <c r="Y5132" s="539">
        <f>Y5130-L5130</f>
        <v>0</v>
      </c>
      <c r="Z5132" s="540"/>
      <c r="AA5132" s="541"/>
      <c r="AB5132" s="536" t="s">
        <v>50</v>
      </c>
      <c r="AC5132" s="537"/>
      <c r="AD5132" s="537"/>
      <c r="AE5132" s="538"/>
      <c r="AF5132" s="539">
        <f>AF5130-S5130</f>
        <v>0</v>
      </c>
      <c r="AG5132" s="540"/>
      <c r="AH5132" s="541"/>
      <c r="AI5132" s="290"/>
      <c r="AJ5132" s="539">
        <f>AJ5130-Y5130</f>
        <v>0</v>
      </c>
      <c r="AK5132" s="540"/>
      <c r="AL5132" s="541"/>
      <c r="AM5132" s="536" t="s">
        <v>52</v>
      </c>
      <c r="AN5132" s="537"/>
      <c r="AO5132" s="537"/>
      <c r="AP5132" s="538"/>
      <c r="AQ5132" s="539">
        <f>AQ5130-AF5130</f>
        <v>0</v>
      </c>
      <c r="AR5132" s="540"/>
      <c r="AS5132" s="541"/>
      <c r="AT5132" s="72"/>
      <c r="AU5132" s="539">
        <f>AU5130-AJ5130</f>
        <v>0</v>
      </c>
      <c r="AV5132" s="540"/>
      <c r="AW5132" s="541"/>
      <c r="AX5132" s="291"/>
      <c r="AY5132" s="291"/>
      <c r="AZ5132" s="291"/>
      <c r="BA5132" s="291"/>
      <c r="BB5132" s="567" t="s">
        <v>45</v>
      </c>
      <c r="BC5132" s="567"/>
      <c r="BD5132" s="567"/>
      <c r="BE5132" s="567"/>
      <c r="BF5132" s="568"/>
      <c r="BG5132" s="539">
        <f>BG5130-AQ5130</f>
        <v>0</v>
      </c>
      <c r="BH5132" s="540"/>
      <c r="BI5132" s="541"/>
      <c r="BJ5132" s="304"/>
      <c r="BK5132" s="539">
        <f>BK5130-AU5130</f>
        <v>0</v>
      </c>
      <c r="BL5132" s="540"/>
      <c r="BM5132" s="541"/>
      <c r="BN5132" s="73"/>
      <c r="BO5132" s="73"/>
      <c r="BP5132" s="73"/>
      <c r="BQ5132" s="90"/>
      <c r="BR5132" s="24"/>
      <c r="BS5132" s="24"/>
      <c r="BT5132" s="22"/>
      <c r="BU5132" s="22"/>
      <c r="BV5132" s="99"/>
      <c r="BY5132" s="21"/>
    </row>
    <row r="5133" spans="1:77" ht="18.75" hidden="1" customHeight="1" thickTop="1" thickBot="1" x14ac:dyDescent="0.5">
      <c r="A5133" s="95"/>
      <c r="B5133" s="305"/>
      <c r="C5133" s="71"/>
      <c r="D5133" s="71"/>
      <c r="E5133" s="71"/>
      <c r="F5133" s="92"/>
      <c r="G5133" s="92"/>
      <c r="H5133" s="71"/>
      <c r="I5133" s="71"/>
      <c r="J5133" s="71"/>
      <c r="K5133" s="71"/>
      <c r="L5133" s="71"/>
      <c r="M5133" s="71"/>
      <c r="N5133" s="71"/>
      <c r="O5133" s="71"/>
      <c r="P5133" s="71"/>
      <c r="Q5133" s="71"/>
      <c r="R5133" s="71"/>
      <c r="S5133" s="71"/>
      <c r="T5133" s="71"/>
      <c r="U5133" s="71"/>
      <c r="V5133" s="71"/>
      <c r="W5133" s="71"/>
      <c r="X5133" s="71"/>
      <c r="Y5133" s="71"/>
      <c r="Z5133" s="71"/>
      <c r="AA5133" s="71"/>
      <c r="AB5133" s="71"/>
      <c r="AC5133" s="71"/>
      <c r="AD5133" s="71"/>
      <c r="AE5133" s="71"/>
      <c r="AF5133" s="71"/>
      <c r="AG5133" s="71"/>
      <c r="AH5133" s="306"/>
      <c r="AI5133" s="306"/>
      <c r="AJ5133" s="71"/>
      <c r="AK5133" s="71"/>
      <c r="AL5133" s="71"/>
      <c r="AM5133" s="71"/>
      <c r="AN5133" s="71"/>
      <c r="AO5133" s="71"/>
      <c r="AP5133" s="71"/>
      <c r="AQ5133" s="71"/>
      <c r="AR5133" s="71"/>
      <c r="AS5133" s="71"/>
      <c r="AT5133" s="71"/>
      <c r="AU5133" s="71"/>
      <c r="AV5133" s="71"/>
      <c r="AW5133" s="71"/>
      <c r="AX5133" s="71"/>
      <c r="AY5133" s="71"/>
      <c r="AZ5133" s="71"/>
      <c r="BA5133" s="71"/>
      <c r="BB5133" s="71"/>
      <c r="BC5133" s="703" t="s">
        <v>153</v>
      </c>
      <c r="BD5133" s="703"/>
      <c r="BE5133" s="703"/>
      <c r="BF5133" s="703"/>
      <c r="BG5133" s="703"/>
      <c r="BH5133" s="703"/>
      <c r="BI5133" s="703"/>
      <c r="BJ5133" s="703"/>
      <c r="BK5133" s="703"/>
      <c r="BL5133" s="703"/>
      <c r="BM5133" s="703"/>
      <c r="BN5133" s="703"/>
      <c r="BO5133" s="703"/>
      <c r="BP5133" s="703"/>
      <c r="BQ5133" s="318"/>
      <c r="BR5133" s="319"/>
      <c r="BS5133" s="319"/>
      <c r="BT5133" s="15"/>
      <c r="BU5133" s="15"/>
      <c r="BV5133" s="95"/>
    </row>
    <row r="5134" spans="1:77" s="93" customFormat="1" ht="13.5" hidden="1" customHeight="1" thickTop="1" x14ac:dyDescent="0.45">
      <c r="A5134" s="95"/>
      <c r="B5134" s="99"/>
      <c r="C5134" s="95"/>
      <c r="D5134" s="95"/>
      <c r="E5134" s="95"/>
      <c r="F5134" s="96"/>
      <c r="G5134" s="96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254"/>
      <c r="AI5134" s="254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5"/>
      <c r="BL5134" s="95"/>
      <c r="BM5134" s="95"/>
      <c r="BN5134" s="95"/>
      <c r="BO5134" s="95"/>
      <c r="BP5134" s="95"/>
      <c r="BQ5134" s="97"/>
      <c r="BR5134" s="97"/>
      <c r="BS5134" s="97"/>
      <c r="BT5134" s="95"/>
      <c r="BU5134" s="95"/>
      <c r="BV5134" s="95"/>
    </row>
    <row r="5135" spans="1:77" s="17" customFormat="1" ht="33.75" hidden="1" x14ac:dyDescent="0.5">
      <c r="A5135" s="255"/>
      <c r="B5135" s="604" t="s">
        <v>9</v>
      </c>
      <c r="C5135" s="604"/>
      <c r="D5135" s="604"/>
      <c r="E5135" s="604"/>
      <c r="F5135" s="604"/>
      <c r="G5135" s="604"/>
      <c r="H5135" s="604"/>
      <c r="I5135" s="604"/>
      <c r="J5135" s="604"/>
      <c r="K5135" s="604"/>
      <c r="L5135" s="604"/>
      <c r="M5135" s="604"/>
      <c r="N5135" s="604"/>
      <c r="O5135" s="604"/>
      <c r="P5135" s="604"/>
      <c r="Q5135" s="604"/>
      <c r="R5135" s="604"/>
      <c r="S5135" s="604"/>
      <c r="T5135" s="604"/>
      <c r="U5135" s="604"/>
      <c r="V5135" s="604"/>
      <c r="W5135" s="604"/>
      <c r="X5135" s="604"/>
      <c r="Y5135" s="604"/>
      <c r="Z5135" s="604"/>
      <c r="AA5135" s="604"/>
      <c r="AB5135" s="604"/>
      <c r="AC5135" s="604"/>
      <c r="AD5135" s="604"/>
      <c r="AE5135" s="604"/>
      <c r="AF5135" s="604"/>
      <c r="AG5135" s="604"/>
      <c r="AH5135" s="604"/>
      <c r="AI5135" s="604"/>
      <c r="AJ5135" s="604"/>
      <c r="AK5135" s="604"/>
      <c r="AL5135" s="604"/>
      <c r="AM5135" s="604"/>
      <c r="AN5135" s="604"/>
      <c r="AO5135" s="604"/>
      <c r="AP5135" s="604"/>
      <c r="AQ5135" s="604"/>
      <c r="AR5135" s="604"/>
      <c r="AS5135" s="604"/>
      <c r="AT5135" s="604"/>
      <c r="AU5135" s="604"/>
      <c r="AV5135" s="604"/>
      <c r="AW5135" s="604"/>
      <c r="AX5135" s="604"/>
      <c r="AY5135" s="604"/>
      <c r="AZ5135" s="604"/>
      <c r="BA5135" s="604"/>
      <c r="BB5135" s="604"/>
      <c r="BC5135" s="604"/>
      <c r="BD5135" s="604"/>
      <c r="BE5135" s="604"/>
      <c r="BF5135" s="604"/>
      <c r="BG5135" s="604"/>
      <c r="BH5135" s="604"/>
      <c r="BI5135" s="604"/>
      <c r="BJ5135" s="604"/>
      <c r="BK5135" s="604"/>
      <c r="BL5135" s="604"/>
      <c r="BM5135" s="604"/>
      <c r="BN5135" s="604"/>
      <c r="BO5135" s="604"/>
      <c r="BP5135" s="604"/>
      <c r="BQ5135" s="256"/>
      <c r="BR5135" s="256"/>
      <c r="BS5135" s="256"/>
      <c r="BT5135" s="257"/>
      <c r="BU5135" s="257"/>
      <c r="BV5135" s="255"/>
    </row>
    <row r="5136" spans="1:77" ht="10.9" hidden="1" customHeight="1" x14ac:dyDescent="0.45">
      <c r="A5136" s="95"/>
      <c r="B5136" s="258"/>
      <c r="C5136" s="62"/>
      <c r="D5136" s="62"/>
      <c r="E5136" s="62"/>
      <c r="F5136" s="63"/>
      <c r="G5136" s="63"/>
      <c r="H5136" s="62"/>
      <c r="I5136" s="62"/>
      <c r="J5136" s="62"/>
      <c r="K5136" s="62"/>
      <c r="L5136" s="62"/>
      <c r="M5136" s="62"/>
      <c r="N5136" s="62"/>
      <c r="O5136" s="62"/>
      <c r="P5136" s="62"/>
      <c r="Q5136" s="62"/>
      <c r="R5136" s="62"/>
      <c r="S5136" s="62"/>
      <c r="T5136" s="62"/>
      <c r="U5136" s="62"/>
      <c r="V5136" s="62"/>
      <c r="W5136" s="62"/>
      <c r="X5136" s="62"/>
      <c r="Y5136" s="62"/>
      <c r="Z5136" s="62"/>
      <c r="AA5136" s="62"/>
      <c r="AB5136" s="62"/>
      <c r="AC5136" s="62"/>
      <c r="AD5136" s="62"/>
      <c r="AE5136" s="62"/>
      <c r="AF5136" s="62"/>
      <c r="AG5136" s="62"/>
      <c r="AH5136" s="259"/>
      <c r="AI5136" s="259"/>
      <c r="AJ5136" s="62"/>
      <c r="AK5136" s="62"/>
      <c r="AL5136" s="62"/>
      <c r="AM5136" s="62"/>
      <c r="AN5136" s="62"/>
      <c r="AO5136" s="62"/>
      <c r="AP5136" s="62"/>
      <c r="AQ5136" s="62"/>
      <c r="AR5136" s="62"/>
      <c r="AS5136" s="62"/>
      <c r="AT5136" s="62"/>
      <c r="AU5136" s="62"/>
      <c r="AV5136" s="62"/>
      <c r="AW5136" s="62"/>
      <c r="AX5136" s="62"/>
      <c r="AY5136" s="62"/>
      <c r="AZ5136" s="62"/>
      <c r="BA5136" s="62"/>
      <c r="BB5136" s="62"/>
      <c r="BC5136" s="62"/>
      <c r="BD5136" s="62"/>
      <c r="BE5136" s="62"/>
      <c r="BF5136" s="62"/>
      <c r="BG5136" s="62"/>
      <c r="BH5136" s="62"/>
      <c r="BI5136" s="62"/>
      <c r="BJ5136" s="62"/>
      <c r="BK5136" s="62"/>
      <c r="BL5136" s="62"/>
      <c r="BM5136" s="62"/>
      <c r="BN5136" s="62"/>
      <c r="BO5136" s="62"/>
      <c r="BP5136" s="94"/>
      <c r="BQ5136" s="87"/>
      <c r="BR5136" s="94"/>
      <c r="BS5136" s="94"/>
      <c r="BT5136" s="15"/>
      <c r="BU5136" s="15"/>
      <c r="BV5136" s="95"/>
    </row>
    <row r="5137" spans="1:74" s="18" customFormat="1" ht="36.75" hidden="1" customHeight="1" x14ac:dyDescent="0.45">
      <c r="A5137" s="260"/>
      <c r="B5137" s="258"/>
      <c r="C5137" s="261"/>
      <c r="D5137" s="262" t="s">
        <v>10</v>
      </c>
      <c r="E5137" s="605" t="str">
        <f>IF(ROSTER!D$3="","",ROSTER!D$3)</f>
        <v/>
      </c>
      <c r="F5137" s="605"/>
      <c r="G5137" s="605"/>
      <c r="H5137" s="605"/>
      <c r="I5137" s="605"/>
      <c r="J5137" s="605"/>
      <c r="K5137" s="605"/>
      <c r="L5137" s="605"/>
      <c r="M5137" s="605"/>
      <c r="N5137" s="605"/>
      <c r="O5137" s="605"/>
      <c r="P5137" s="605"/>
      <c r="Q5137" s="605"/>
      <c r="R5137" s="605"/>
      <c r="S5137" s="605"/>
      <c r="T5137" s="605"/>
      <c r="U5137" s="605"/>
      <c r="V5137" s="605"/>
      <c r="W5137" s="605"/>
      <c r="X5137" s="605"/>
      <c r="Y5137" s="605"/>
      <c r="Z5137" s="605"/>
      <c r="AA5137" s="605"/>
      <c r="AB5137" s="605"/>
      <c r="AC5137" s="605"/>
      <c r="AD5137" s="605"/>
      <c r="AE5137" s="605"/>
      <c r="AF5137" s="316"/>
      <c r="AG5137" s="606" t="s">
        <v>11</v>
      </c>
      <c r="AH5137" s="606"/>
      <c r="AI5137" s="606"/>
      <c r="AJ5137" s="606"/>
      <c r="AK5137" s="606"/>
      <c r="AL5137" s="606"/>
      <c r="AM5137" s="606"/>
      <c r="AN5137" s="607"/>
      <c r="AO5137" s="607"/>
      <c r="AP5137" s="607"/>
      <c r="AQ5137" s="607"/>
      <c r="AR5137" s="607"/>
      <c r="AS5137" s="607"/>
      <c r="AT5137" s="607"/>
      <c r="AU5137" s="607"/>
      <c r="AV5137" s="607"/>
      <c r="AW5137" s="607"/>
      <c r="AX5137" s="607"/>
      <c r="AY5137" s="607"/>
      <c r="AZ5137" s="607"/>
      <c r="BA5137" s="607"/>
      <c r="BB5137" s="607"/>
      <c r="BC5137" s="607"/>
      <c r="BD5137" s="607"/>
      <c r="BE5137" s="607"/>
      <c r="BF5137" s="607"/>
      <c r="BG5137" s="607"/>
      <c r="BH5137" s="607"/>
      <c r="BI5137" s="607"/>
      <c r="BJ5137" s="607"/>
      <c r="BK5137" s="607"/>
      <c r="BL5137" s="607"/>
      <c r="BM5137" s="607"/>
      <c r="BN5137" s="607"/>
      <c r="BO5137" s="607"/>
      <c r="BP5137" s="94"/>
      <c r="BQ5137" s="88" t="s">
        <v>130</v>
      </c>
      <c r="BR5137" s="94"/>
      <c r="BS5137" s="94"/>
      <c r="BT5137" s="263"/>
      <c r="BU5137" s="263"/>
      <c r="BV5137" s="260"/>
    </row>
    <row r="5138" spans="1:74" ht="8.85" hidden="1" customHeight="1" x14ac:dyDescent="0.45">
      <c r="A5138" s="96"/>
      <c r="B5138" s="258"/>
      <c r="C5138" s="259" t="s">
        <v>39</v>
      </c>
      <c r="D5138" s="259"/>
      <c r="E5138" s="259"/>
      <c r="F5138" s="63"/>
      <c r="G5138" s="63"/>
      <c r="H5138" s="259"/>
      <c r="I5138" s="259"/>
      <c r="J5138" s="317"/>
      <c r="K5138" s="317"/>
      <c r="L5138" s="317"/>
      <c r="M5138" s="317"/>
      <c r="N5138" s="317"/>
      <c r="O5138" s="317"/>
      <c r="P5138" s="317"/>
      <c r="Q5138" s="317"/>
      <c r="R5138" s="317"/>
      <c r="S5138" s="317"/>
      <c r="T5138" s="317"/>
      <c r="U5138" s="317"/>
      <c r="V5138" s="317"/>
      <c r="W5138" s="317"/>
      <c r="X5138" s="317"/>
      <c r="Y5138" s="317"/>
      <c r="Z5138" s="317"/>
      <c r="AA5138" s="317"/>
      <c r="AB5138" s="317"/>
      <c r="AC5138" s="317"/>
      <c r="AD5138" s="317"/>
      <c r="AE5138" s="317"/>
      <c r="AF5138" s="317"/>
      <c r="AG5138" s="317"/>
      <c r="AH5138" s="317"/>
      <c r="AI5138" s="259"/>
      <c r="AJ5138" s="264"/>
      <c r="AK5138" s="265"/>
      <c r="AL5138" s="265"/>
      <c r="AM5138" s="265"/>
      <c r="AN5138" s="265"/>
      <c r="AO5138" s="265"/>
      <c r="AP5138" s="265"/>
      <c r="AQ5138" s="266"/>
      <c r="AR5138" s="266"/>
      <c r="AS5138" s="266"/>
      <c r="AT5138" s="266"/>
      <c r="AU5138" s="266"/>
      <c r="AV5138" s="266"/>
      <c r="AW5138" s="266"/>
      <c r="AX5138" s="266"/>
      <c r="AY5138" s="266"/>
      <c r="AZ5138" s="266"/>
      <c r="BA5138" s="266"/>
      <c r="BB5138" s="266"/>
      <c r="BC5138" s="266"/>
      <c r="BD5138" s="266"/>
      <c r="BE5138" s="266"/>
      <c r="BF5138" s="266"/>
      <c r="BG5138" s="266"/>
      <c r="BH5138" s="266"/>
      <c r="BI5138" s="266"/>
      <c r="BJ5138" s="266"/>
      <c r="BK5138" s="266"/>
      <c r="BL5138" s="266"/>
      <c r="BM5138" s="266"/>
      <c r="BN5138" s="266"/>
      <c r="BO5138" s="266"/>
      <c r="BP5138" s="266"/>
      <c r="BQ5138" s="267"/>
      <c r="BR5138" s="267"/>
      <c r="BS5138" s="267"/>
      <c r="BT5138" s="268"/>
      <c r="BU5138" s="268"/>
      <c r="BV5138" s="96"/>
    </row>
    <row r="5139" spans="1:74" s="18" customFormat="1" ht="33.75" hidden="1" x14ac:dyDescent="0.45">
      <c r="A5139" s="260"/>
      <c r="B5139" s="258"/>
      <c r="C5139" s="608" t="s">
        <v>38</v>
      </c>
      <c r="D5139" s="608"/>
      <c r="E5139" s="607"/>
      <c r="F5139" s="607"/>
      <c r="G5139" s="607"/>
      <c r="H5139" s="607"/>
      <c r="I5139" s="607"/>
      <c r="J5139" s="607"/>
      <c r="K5139" s="607"/>
      <c r="L5139" s="607"/>
      <c r="M5139" s="607"/>
      <c r="N5139" s="607"/>
      <c r="O5139" s="607"/>
      <c r="P5139" s="607"/>
      <c r="Q5139" s="607"/>
      <c r="R5139" s="607"/>
      <c r="S5139" s="607"/>
      <c r="T5139" s="607"/>
      <c r="U5139" s="607"/>
      <c r="V5139" s="607"/>
      <c r="W5139" s="607"/>
      <c r="X5139" s="607"/>
      <c r="Y5139" s="607"/>
      <c r="Z5139" s="607"/>
      <c r="AA5139" s="607"/>
      <c r="AB5139" s="607"/>
      <c r="AC5139" s="607"/>
      <c r="AD5139" s="607"/>
      <c r="AE5139" s="607"/>
      <c r="AF5139" s="316"/>
      <c r="AG5139" s="609" t="s">
        <v>21</v>
      </c>
      <c r="AH5139" s="609"/>
      <c r="AI5139" s="609"/>
      <c r="AJ5139" s="609"/>
      <c r="AK5139" s="607"/>
      <c r="AL5139" s="607"/>
      <c r="AM5139" s="607"/>
      <c r="AN5139" s="607"/>
      <c r="AO5139" s="607"/>
      <c r="AP5139" s="607"/>
      <c r="AQ5139" s="607"/>
      <c r="AR5139" s="607"/>
      <c r="AS5139" s="607"/>
      <c r="AT5139" s="607"/>
      <c r="AU5139" s="607"/>
      <c r="AV5139" s="607"/>
      <c r="AW5139" s="607"/>
      <c r="AX5139" s="607"/>
      <c r="AY5139" s="607"/>
      <c r="AZ5139" s="607"/>
      <c r="BA5139" s="607"/>
      <c r="BB5139" s="607"/>
      <c r="BC5139" s="610" t="s">
        <v>12</v>
      </c>
      <c r="BD5139" s="610"/>
      <c r="BE5139" s="610"/>
      <c r="BF5139" s="611"/>
      <c r="BG5139" s="611"/>
      <c r="BH5139" s="611"/>
      <c r="BI5139" s="611"/>
      <c r="BJ5139" s="611"/>
      <c r="BK5139" s="611"/>
      <c r="BL5139" s="611"/>
      <c r="BM5139" s="611"/>
      <c r="BN5139" s="611"/>
      <c r="BO5139" s="611"/>
      <c r="BP5139" s="64"/>
      <c r="BQ5139" s="307"/>
      <c r="BR5139" s="65"/>
      <c r="BS5139" s="65"/>
      <c r="BT5139" s="270">
        <f>IF(BF5139=0,0,1)</f>
        <v>0</v>
      </c>
      <c r="BU5139" s="18">
        <f>IF((BG5189+BK5189)&gt;(AQ5189+AU5189),1,0)</f>
        <v>0</v>
      </c>
      <c r="BV5139" s="271"/>
    </row>
    <row r="5140" spans="1:74" ht="9.6" hidden="1" customHeight="1" x14ac:dyDescent="0.45">
      <c r="A5140" s="95"/>
      <c r="B5140" s="258"/>
      <c r="C5140" s="62"/>
      <c r="D5140" s="62"/>
      <c r="E5140" s="62"/>
      <c r="F5140" s="63"/>
      <c r="G5140" s="63"/>
      <c r="H5140" s="62"/>
      <c r="I5140" s="62"/>
      <c r="J5140" s="62"/>
      <c r="K5140" s="62"/>
      <c r="L5140" s="62"/>
      <c r="M5140" s="62"/>
      <c r="N5140" s="62"/>
      <c r="O5140" s="62"/>
      <c r="P5140" s="62"/>
      <c r="Q5140" s="62"/>
      <c r="R5140" s="62"/>
      <c r="S5140" s="62"/>
      <c r="T5140" s="62"/>
      <c r="U5140" s="62"/>
      <c r="V5140" s="62"/>
      <c r="W5140" s="62"/>
      <c r="X5140" s="62"/>
      <c r="Y5140" s="62"/>
      <c r="Z5140" s="62"/>
      <c r="AA5140" s="62"/>
      <c r="AB5140" s="62"/>
      <c r="AC5140" s="62"/>
      <c r="AD5140" s="62"/>
      <c r="AE5140" s="62"/>
      <c r="AF5140" s="62"/>
      <c r="AG5140" s="62"/>
      <c r="AH5140" s="259"/>
      <c r="AI5140" s="259"/>
      <c r="AJ5140" s="62"/>
      <c r="AK5140" s="62"/>
      <c r="AL5140" s="62"/>
      <c r="AM5140" s="62"/>
      <c r="AN5140" s="62"/>
      <c r="AO5140" s="62"/>
      <c r="AP5140" s="62"/>
      <c r="AQ5140" s="62"/>
      <c r="AR5140" s="62"/>
      <c r="AS5140" s="62"/>
      <c r="AT5140" s="62"/>
      <c r="AU5140" s="62"/>
      <c r="AV5140" s="62"/>
      <c r="AW5140" s="62"/>
      <c r="AX5140" s="62"/>
      <c r="AY5140" s="62"/>
      <c r="AZ5140" s="62"/>
      <c r="BA5140" s="62"/>
      <c r="BB5140" s="62"/>
      <c r="BC5140" s="62"/>
      <c r="BD5140" s="62"/>
      <c r="BE5140" s="62"/>
      <c r="BF5140" s="62"/>
      <c r="BG5140" s="62"/>
      <c r="BH5140" s="62"/>
      <c r="BI5140" s="62"/>
      <c r="BJ5140" s="62"/>
      <c r="BK5140" s="62"/>
      <c r="BL5140" s="62"/>
      <c r="BM5140" s="62"/>
      <c r="BN5140" s="62"/>
      <c r="BO5140" s="62"/>
      <c r="BP5140" s="62"/>
      <c r="BQ5140" s="66"/>
      <c r="BR5140" s="66"/>
      <c r="BS5140" s="66"/>
      <c r="BT5140" s="15"/>
      <c r="BU5140" s="15"/>
      <c r="BV5140" s="95"/>
    </row>
    <row r="5141" spans="1:74" ht="8.85" hidden="1" customHeight="1" thickBot="1" x14ac:dyDescent="0.5">
      <c r="A5141" s="95"/>
      <c r="B5141" s="113"/>
      <c r="C5141" s="67"/>
      <c r="D5141" s="67"/>
      <c r="E5141" s="67"/>
      <c r="F5141" s="68"/>
      <c r="G5141" s="68"/>
      <c r="H5141" s="67"/>
      <c r="I5141" s="67"/>
      <c r="J5141" s="67"/>
      <c r="K5141" s="67"/>
      <c r="L5141" s="67"/>
      <c r="M5141" s="67"/>
      <c r="N5141" s="67"/>
      <c r="O5141" s="67"/>
      <c r="P5141" s="67"/>
      <c r="Q5141" s="67"/>
      <c r="R5141" s="67"/>
      <c r="S5141" s="67"/>
      <c r="T5141" s="67"/>
      <c r="U5141" s="67"/>
      <c r="V5141" s="67"/>
      <c r="W5141" s="67"/>
      <c r="X5141" s="67"/>
      <c r="Y5141" s="67"/>
      <c r="Z5141" s="67"/>
      <c r="AA5141" s="67"/>
      <c r="AB5141" s="67"/>
      <c r="AC5141" s="67"/>
      <c r="AD5141" s="67"/>
      <c r="AE5141" s="67"/>
      <c r="AF5141" s="67"/>
      <c r="AG5141" s="67"/>
      <c r="AH5141" s="272"/>
      <c r="AI5141" s="272"/>
      <c r="AJ5141" s="67"/>
      <c r="AK5141" s="67"/>
      <c r="AL5141" s="67"/>
      <c r="AM5141" s="67"/>
      <c r="AN5141" s="67"/>
      <c r="AO5141" s="67"/>
      <c r="AP5141" s="67"/>
      <c r="AQ5141" s="67"/>
      <c r="AR5141" s="67"/>
      <c r="AS5141" s="67"/>
      <c r="AT5141" s="67"/>
      <c r="AU5141" s="67"/>
      <c r="AV5141" s="67"/>
      <c r="AW5141" s="67"/>
      <c r="AX5141" s="67"/>
      <c r="AY5141" s="67"/>
      <c r="AZ5141" s="67"/>
      <c r="BA5141" s="67"/>
      <c r="BB5141" s="67"/>
      <c r="BC5141" s="67"/>
      <c r="BD5141" s="67"/>
      <c r="BE5141" s="67"/>
      <c r="BF5141" s="67"/>
      <c r="BG5141" s="67"/>
      <c r="BH5141" s="67"/>
      <c r="BI5141" s="67"/>
      <c r="BJ5141" s="67"/>
      <c r="BK5141" s="67"/>
      <c r="BL5141" s="67"/>
      <c r="BM5141" s="67"/>
      <c r="BN5141" s="67"/>
      <c r="BO5141" s="67"/>
      <c r="BP5141" s="67"/>
      <c r="BQ5141" s="69"/>
      <c r="BR5141" s="69"/>
      <c r="BS5141" s="69"/>
      <c r="BT5141" s="15"/>
      <c r="BU5141" s="15"/>
      <c r="BV5141" s="95"/>
    </row>
    <row r="5142" spans="1:74" s="18" customFormat="1" ht="40.5" hidden="1" customHeight="1" thickTop="1" x14ac:dyDescent="0.4">
      <c r="A5142" s="271"/>
      <c r="B5142" s="652" t="s">
        <v>0</v>
      </c>
      <c r="C5142" s="648" t="s">
        <v>1</v>
      </c>
      <c r="D5142" s="649"/>
      <c r="E5142" s="273" t="s">
        <v>28</v>
      </c>
      <c r="F5142" s="546" t="s">
        <v>100</v>
      </c>
      <c r="G5142" s="546" t="s">
        <v>101</v>
      </c>
      <c r="H5142" s="704" t="s">
        <v>41</v>
      </c>
      <c r="I5142" s="705"/>
      <c r="J5142" s="554" t="s">
        <v>7</v>
      </c>
      <c r="K5142" s="554"/>
      <c r="L5142" s="554"/>
      <c r="M5142" s="554"/>
      <c r="N5142" s="554"/>
      <c r="O5142" s="554"/>
      <c r="P5142" s="554" t="s">
        <v>2</v>
      </c>
      <c r="Q5142" s="554"/>
      <c r="R5142" s="554"/>
      <c r="S5142" s="554"/>
      <c r="T5142" s="554"/>
      <c r="U5142" s="554"/>
      <c r="V5142" s="308"/>
      <c r="W5142" s="308"/>
      <c r="X5142" s="687" t="s">
        <v>35</v>
      </c>
      <c r="Y5142" s="688"/>
      <c r="Z5142" s="687" t="s">
        <v>36</v>
      </c>
      <c r="AA5142" s="688"/>
      <c r="AB5142" s="687" t="s">
        <v>44</v>
      </c>
      <c r="AC5142" s="688"/>
      <c r="AD5142" s="554" t="s">
        <v>6</v>
      </c>
      <c r="AE5142" s="554"/>
      <c r="AF5142" s="554"/>
      <c r="AG5142" s="554"/>
      <c r="AH5142" s="554"/>
      <c r="AI5142" s="554"/>
      <c r="AJ5142" s="554" t="s">
        <v>68</v>
      </c>
      <c r="AK5142" s="554"/>
      <c r="AL5142" s="554"/>
      <c r="AM5142" s="554"/>
      <c r="AN5142" s="554"/>
      <c r="AO5142" s="554"/>
      <c r="AP5142" s="554" t="s">
        <v>69</v>
      </c>
      <c r="AQ5142" s="554"/>
      <c r="AR5142" s="554"/>
      <c r="AS5142" s="554"/>
      <c r="AT5142" s="554"/>
      <c r="AU5142" s="554"/>
      <c r="AV5142" s="554" t="s">
        <v>70</v>
      </c>
      <c r="AW5142" s="554"/>
      <c r="AX5142" s="554"/>
      <c r="AY5142" s="554"/>
      <c r="AZ5142" s="554"/>
      <c r="BA5142" s="556"/>
      <c r="BB5142" s="554" t="s">
        <v>4</v>
      </c>
      <c r="BC5142" s="554"/>
      <c r="BD5142" s="554"/>
      <c r="BE5142" s="554"/>
      <c r="BF5142" s="554"/>
      <c r="BG5142" s="555"/>
      <c r="BH5142" s="554" t="s">
        <v>71</v>
      </c>
      <c r="BI5142" s="554"/>
      <c r="BJ5142" s="554"/>
      <c r="BK5142" s="554"/>
      <c r="BL5142" s="554"/>
      <c r="BM5142" s="556"/>
      <c r="BN5142" s="557" t="s">
        <v>25</v>
      </c>
      <c r="BO5142" s="558"/>
      <c r="BP5142" s="559"/>
      <c r="BQ5142" s="691" t="s">
        <v>110</v>
      </c>
      <c r="BR5142" s="691" t="s">
        <v>86</v>
      </c>
      <c r="BS5142" s="691" t="s">
        <v>87</v>
      </c>
      <c r="BT5142" s="274"/>
      <c r="BU5142" s="274"/>
      <c r="BV5142" s="271"/>
    </row>
    <row r="5143" spans="1:74" s="18" customFormat="1" ht="41.25" hidden="1" customHeight="1" x14ac:dyDescent="0.4">
      <c r="A5143" s="271"/>
      <c r="B5143" s="653"/>
      <c r="C5143" s="650"/>
      <c r="D5143" s="651"/>
      <c r="E5143" s="275" t="s">
        <v>102</v>
      </c>
      <c r="F5143" s="547"/>
      <c r="G5143" s="547"/>
      <c r="H5143" s="706"/>
      <c r="I5143" s="707"/>
      <c r="J5143" s="525" t="s">
        <v>17</v>
      </c>
      <c r="K5143" s="526"/>
      <c r="L5143" s="521" t="s">
        <v>18</v>
      </c>
      <c r="M5143" s="522"/>
      <c r="N5143" s="523" t="s">
        <v>19</v>
      </c>
      <c r="O5143" s="524" t="s">
        <v>8</v>
      </c>
      <c r="P5143" s="525" t="s">
        <v>26</v>
      </c>
      <c r="Q5143" s="526"/>
      <c r="R5143" s="521" t="s">
        <v>24</v>
      </c>
      <c r="S5143" s="522"/>
      <c r="T5143" s="523" t="s">
        <v>19</v>
      </c>
      <c r="U5143" s="524"/>
      <c r="V5143" s="309"/>
      <c r="W5143" s="309"/>
      <c r="X5143" s="689"/>
      <c r="Y5143" s="690"/>
      <c r="Z5143" s="689"/>
      <c r="AA5143" s="690"/>
      <c r="AB5143" s="689"/>
      <c r="AC5143" s="690"/>
      <c r="AD5143" s="525" t="s">
        <v>48</v>
      </c>
      <c r="AE5143" s="526"/>
      <c r="AF5143" s="521" t="s">
        <v>23</v>
      </c>
      <c r="AG5143" s="522" t="s">
        <v>3</v>
      </c>
      <c r="AH5143" s="563" t="s">
        <v>5</v>
      </c>
      <c r="AI5143" s="564"/>
      <c r="AJ5143" s="525" t="s">
        <v>48</v>
      </c>
      <c r="AK5143" s="526"/>
      <c r="AL5143" s="521" t="s">
        <v>23</v>
      </c>
      <c r="AM5143" s="522" t="s">
        <v>3</v>
      </c>
      <c r="AN5143" s="563" t="s">
        <v>5</v>
      </c>
      <c r="AO5143" s="564"/>
      <c r="AP5143" s="525" t="s">
        <v>48</v>
      </c>
      <c r="AQ5143" s="526"/>
      <c r="AR5143" s="521" t="s">
        <v>23</v>
      </c>
      <c r="AS5143" s="522" t="s">
        <v>3</v>
      </c>
      <c r="AT5143" s="563" t="s">
        <v>5</v>
      </c>
      <c r="AU5143" s="564"/>
      <c r="AV5143" s="525" t="s">
        <v>48</v>
      </c>
      <c r="AW5143" s="526"/>
      <c r="AX5143" s="521" t="s">
        <v>23</v>
      </c>
      <c r="AY5143" s="522" t="s">
        <v>3</v>
      </c>
      <c r="AZ5143" s="563" t="s">
        <v>5</v>
      </c>
      <c r="BA5143" s="564"/>
      <c r="BB5143" s="525" t="s">
        <v>48</v>
      </c>
      <c r="BC5143" s="526"/>
      <c r="BD5143" s="521" t="s">
        <v>23</v>
      </c>
      <c r="BE5143" s="522" t="s">
        <v>3</v>
      </c>
      <c r="BF5143" s="563" t="s">
        <v>5</v>
      </c>
      <c r="BG5143" s="564"/>
      <c r="BH5143" s="525" t="s">
        <v>48</v>
      </c>
      <c r="BI5143" s="526"/>
      <c r="BJ5143" s="521" t="s">
        <v>23</v>
      </c>
      <c r="BK5143" s="522" t="s">
        <v>3</v>
      </c>
      <c r="BL5143" s="563" t="s">
        <v>5</v>
      </c>
      <c r="BM5143" s="564"/>
      <c r="BN5143" s="560"/>
      <c r="BO5143" s="561"/>
      <c r="BP5143" s="562"/>
      <c r="BQ5143" s="692"/>
      <c r="BR5143" s="692"/>
      <c r="BS5143" s="692"/>
      <c r="BT5143" s="274"/>
      <c r="BU5143" s="274"/>
      <c r="BV5143" s="271"/>
    </row>
    <row r="5144" spans="1:74" ht="23.85" hidden="1" customHeight="1" x14ac:dyDescent="0.35">
      <c r="A5144" s="276"/>
      <c r="B5144" s="570" t="str">
        <f>IF(ROSTER!B$8="","",ROSTER!B$8)</f>
        <v/>
      </c>
      <c r="C5144" s="572" t="str">
        <f>IF(ROSTER!C$8="","",ROSTER!C$8)</f>
        <v/>
      </c>
      <c r="D5144" s="573"/>
      <c r="E5144" s="574"/>
      <c r="F5144" s="576">
        <f>IF(E5144="y",1,IF(E5144="S",1,0))</f>
        <v>0</v>
      </c>
      <c r="G5144" s="582">
        <f>IF(E5144="S",1,0)</f>
        <v>0</v>
      </c>
      <c r="H5144" s="578"/>
      <c r="I5144" s="543"/>
      <c r="J5144" s="542"/>
      <c r="K5144" s="580"/>
      <c r="L5144" s="584"/>
      <c r="M5144" s="585"/>
      <c r="N5144" s="588">
        <f>L5144+J5144</f>
        <v>0</v>
      </c>
      <c r="O5144" s="589"/>
      <c r="P5144" s="542"/>
      <c r="Q5144" s="580"/>
      <c r="R5144" s="584"/>
      <c r="S5144" s="585"/>
      <c r="T5144" s="588">
        <f>R5144-P5144</f>
        <v>0</v>
      </c>
      <c r="U5144" s="589"/>
      <c r="V5144" s="310"/>
      <c r="W5144" s="310"/>
      <c r="X5144" s="578"/>
      <c r="Y5144" s="543"/>
      <c r="Z5144" s="542"/>
      <c r="AA5144" s="543"/>
      <c r="AB5144" s="542"/>
      <c r="AC5144" s="543"/>
      <c r="AD5144" s="542"/>
      <c r="AE5144" s="580"/>
      <c r="AF5144" s="584"/>
      <c r="AG5144" s="585"/>
      <c r="AH5144" s="595">
        <f>IF(AD5144=0,0,(AF5144/AD5144)*100)</f>
        <v>0</v>
      </c>
      <c r="AI5144" s="596"/>
      <c r="AJ5144" s="542"/>
      <c r="AK5144" s="580"/>
      <c r="AL5144" s="584"/>
      <c r="AM5144" s="585"/>
      <c r="AN5144" s="595">
        <f>IF(AJ5144=0,0,(AL5144/AJ5144)*100)</f>
        <v>0</v>
      </c>
      <c r="AO5144" s="596"/>
      <c r="AP5144" s="542"/>
      <c r="AQ5144" s="580"/>
      <c r="AR5144" s="584"/>
      <c r="AS5144" s="585"/>
      <c r="AT5144" s="595">
        <f>IF(AP5144=0,0,(AR5144/AP5144)*100)</f>
        <v>0</v>
      </c>
      <c r="AU5144" s="596"/>
      <c r="AV5144" s="599">
        <f>AD5144+AJ5144+AP5144</f>
        <v>0</v>
      </c>
      <c r="AW5144" s="600"/>
      <c r="AX5144" s="630">
        <f>AF5144+AL5144+AR5144</f>
        <v>0</v>
      </c>
      <c r="AY5144" s="631"/>
      <c r="AZ5144" s="595">
        <f>IF(AV5144=0,0,(AX5144/AV5144)*100)</f>
        <v>0</v>
      </c>
      <c r="BA5144" s="596"/>
      <c r="BB5144" s="542"/>
      <c r="BC5144" s="580"/>
      <c r="BD5144" s="584"/>
      <c r="BE5144" s="585"/>
      <c r="BF5144" s="595">
        <f>IF(BB5144=0,0,(BD5144/BB5144)*100)</f>
        <v>0</v>
      </c>
      <c r="BG5144" s="596"/>
      <c r="BH5144" s="599">
        <f>AV5144+BB5144</f>
        <v>0</v>
      </c>
      <c r="BI5144" s="600"/>
      <c r="BJ5144" s="630">
        <f>AX5144+BD5144</f>
        <v>0</v>
      </c>
      <c r="BK5144" s="631"/>
      <c r="BL5144" s="595">
        <f>IF(BH5144=0,0,(BJ5144/BH5144)*100)</f>
        <v>0</v>
      </c>
      <c r="BM5144" s="596"/>
      <c r="BN5144" s="656">
        <f>(AF5144*2)+(AL5144*2)+(AR5144*3)+BD5144</f>
        <v>0</v>
      </c>
      <c r="BO5144" s="657"/>
      <c r="BP5144" s="658"/>
      <c r="BQ5144" s="676">
        <f>IF(BS5144=0,0,50*BR5144/BS5144)</f>
        <v>0</v>
      </c>
      <c r="BR5144" s="662">
        <f>(BN5144*BU$11)+(N5144*BU$12)+(Z5144*BU$13)+(R5144*BU$14)+(X5144*BU$15)+(AB5144*BU$16)</f>
        <v>0</v>
      </c>
      <c r="BS5144" s="662">
        <f>((BB5144-BD5144)*BU$18)+((AV5144-AX5144)*BU$17)+(H5144*BU$19)+(P5144*BU$20)</f>
        <v>0</v>
      </c>
      <c r="BT5144" s="19" t="s">
        <v>75</v>
      </c>
      <c r="BU5144" s="277">
        <f>IF(BQ5139="B",'VALUE POINTS'!L$10,IF('GAME STATS'!BQ5139="C",'VALUE POINTS'!M$10,'VALUE POINTS'!K$10))</f>
        <v>1</v>
      </c>
      <c r="BV5144" s="278"/>
    </row>
    <row r="5145" spans="1:74" ht="23.85" hidden="1" customHeight="1" x14ac:dyDescent="0.35">
      <c r="A5145" s="276"/>
      <c r="B5145" s="571"/>
      <c r="C5145" s="642" t="str">
        <f>IF(ROSTER!D$8="","",ROSTER!D$8)</f>
        <v/>
      </c>
      <c r="D5145" s="643"/>
      <c r="E5145" s="575"/>
      <c r="F5145" s="577"/>
      <c r="G5145" s="583"/>
      <c r="H5145" s="579"/>
      <c r="I5145" s="545"/>
      <c r="J5145" s="544"/>
      <c r="K5145" s="581"/>
      <c r="L5145" s="586"/>
      <c r="M5145" s="587"/>
      <c r="N5145" s="592" t="s">
        <v>16</v>
      </c>
      <c r="O5145" s="603"/>
      <c r="P5145" s="544"/>
      <c r="Q5145" s="581"/>
      <c r="R5145" s="586"/>
      <c r="S5145" s="587"/>
      <c r="T5145" s="592" t="s">
        <v>16</v>
      </c>
      <c r="U5145" s="603"/>
      <c r="V5145" s="311"/>
      <c r="W5145" s="311"/>
      <c r="X5145" s="579"/>
      <c r="Y5145" s="545"/>
      <c r="Z5145" s="544"/>
      <c r="AA5145" s="545"/>
      <c r="AB5145" s="544"/>
      <c r="AC5145" s="545"/>
      <c r="AD5145" s="544"/>
      <c r="AE5145" s="581"/>
      <c r="AF5145" s="586"/>
      <c r="AG5145" s="587"/>
      <c r="AH5145" s="626"/>
      <c r="AI5145" s="627"/>
      <c r="AJ5145" s="544"/>
      <c r="AK5145" s="581"/>
      <c r="AL5145" s="586"/>
      <c r="AM5145" s="587"/>
      <c r="AN5145" s="626"/>
      <c r="AO5145" s="627"/>
      <c r="AP5145" s="544"/>
      <c r="AQ5145" s="581"/>
      <c r="AR5145" s="586"/>
      <c r="AS5145" s="587"/>
      <c r="AT5145" s="626"/>
      <c r="AU5145" s="627"/>
      <c r="AV5145" s="628"/>
      <c r="AW5145" s="629"/>
      <c r="AX5145" s="632"/>
      <c r="AY5145" s="633"/>
      <c r="AZ5145" s="626"/>
      <c r="BA5145" s="627"/>
      <c r="BB5145" s="544"/>
      <c r="BC5145" s="581"/>
      <c r="BD5145" s="586"/>
      <c r="BE5145" s="587"/>
      <c r="BF5145" s="626"/>
      <c r="BG5145" s="627"/>
      <c r="BH5145" s="628"/>
      <c r="BI5145" s="629"/>
      <c r="BJ5145" s="632"/>
      <c r="BK5145" s="633"/>
      <c r="BL5145" s="626"/>
      <c r="BM5145" s="627"/>
      <c r="BN5145" s="678"/>
      <c r="BO5145" s="679"/>
      <c r="BP5145" s="680"/>
      <c r="BQ5145" s="677"/>
      <c r="BR5145" s="663"/>
      <c r="BS5145" s="663"/>
      <c r="BT5145" s="19" t="s">
        <v>76</v>
      </c>
      <c r="BU5145" s="277">
        <f>IF(BQ5139="B",'VALUE POINTS'!L$11,IF('GAME STATS'!BQ5139="C",'VALUE POINTS'!M$11,'VALUE POINTS'!K$11))</f>
        <v>1</v>
      </c>
      <c r="BV5145" s="278"/>
    </row>
    <row r="5146" spans="1:74" ht="21.75" hidden="1" customHeight="1" x14ac:dyDescent="0.35">
      <c r="A5146" s="95"/>
      <c r="B5146" s="570" t="str">
        <f>IF(ROSTER!B$10="","",ROSTER!B$10)</f>
        <v/>
      </c>
      <c r="C5146" s="572" t="str">
        <f>IF(ROSTER!C$10="","",ROSTER!C$10)</f>
        <v/>
      </c>
      <c r="D5146" s="573"/>
      <c r="E5146" s="574"/>
      <c r="F5146" s="576">
        <f>IF(E5146="y",1,IF(E5146="S",1,0))</f>
        <v>0</v>
      </c>
      <c r="G5146" s="582">
        <f>IF(E5146="S",1,0)</f>
        <v>0</v>
      </c>
      <c r="H5146" s="578"/>
      <c r="I5146" s="543"/>
      <c r="J5146" s="542"/>
      <c r="K5146" s="580"/>
      <c r="L5146" s="584"/>
      <c r="M5146" s="585"/>
      <c r="N5146" s="588">
        <f>L5146+J5146</f>
        <v>0</v>
      </c>
      <c r="O5146" s="589"/>
      <c r="P5146" s="542"/>
      <c r="Q5146" s="580"/>
      <c r="R5146" s="584"/>
      <c r="S5146" s="585"/>
      <c r="T5146" s="588">
        <f>R5146-P5146</f>
        <v>0</v>
      </c>
      <c r="U5146" s="589"/>
      <c r="V5146" s="310"/>
      <c r="W5146" s="310"/>
      <c r="X5146" s="578"/>
      <c r="Y5146" s="543"/>
      <c r="Z5146" s="542"/>
      <c r="AA5146" s="543"/>
      <c r="AB5146" s="542"/>
      <c r="AC5146" s="543"/>
      <c r="AD5146" s="542"/>
      <c r="AE5146" s="580"/>
      <c r="AF5146" s="584"/>
      <c r="AG5146" s="585"/>
      <c r="AH5146" s="595">
        <f>IF(AD5146=0,0,(AF5146/AD5146)*100)</f>
        <v>0</v>
      </c>
      <c r="AI5146" s="596"/>
      <c r="AJ5146" s="542"/>
      <c r="AK5146" s="580"/>
      <c r="AL5146" s="584"/>
      <c r="AM5146" s="585"/>
      <c r="AN5146" s="595">
        <f>IF(AJ5146=0,0,(AL5146/AJ5146)*100)</f>
        <v>0</v>
      </c>
      <c r="AO5146" s="596"/>
      <c r="AP5146" s="542"/>
      <c r="AQ5146" s="580"/>
      <c r="AR5146" s="584"/>
      <c r="AS5146" s="585"/>
      <c r="AT5146" s="595">
        <f>IF(AP5146=0,0,(AR5146/AP5146)*100)</f>
        <v>0</v>
      </c>
      <c r="AU5146" s="596"/>
      <c r="AV5146" s="599">
        <f>AD5146+AJ5146+AP5146</f>
        <v>0</v>
      </c>
      <c r="AW5146" s="600"/>
      <c r="AX5146" s="630">
        <f>AF5146+AL5146+AR5146</f>
        <v>0</v>
      </c>
      <c r="AY5146" s="631"/>
      <c r="AZ5146" s="595">
        <f>IF(AV5146=0,0,(AX5146/AV5146)*100)</f>
        <v>0</v>
      </c>
      <c r="BA5146" s="596"/>
      <c r="BB5146" s="542"/>
      <c r="BC5146" s="580"/>
      <c r="BD5146" s="584"/>
      <c r="BE5146" s="585"/>
      <c r="BF5146" s="595">
        <f>IF(BB5146=0,0,(BD5146/BB5146)*100)</f>
        <v>0</v>
      </c>
      <c r="BG5146" s="596"/>
      <c r="BH5146" s="599">
        <f>AV5146+BB5146</f>
        <v>0</v>
      </c>
      <c r="BI5146" s="600"/>
      <c r="BJ5146" s="630">
        <f>AX5146+BD5146</f>
        <v>0</v>
      </c>
      <c r="BK5146" s="631"/>
      <c r="BL5146" s="595">
        <f>IF(BH5146=0,0,(BJ5146/BH5146)*100)</f>
        <v>0</v>
      </c>
      <c r="BM5146" s="596"/>
      <c r="BN5146" s="656">
        <f>(AF5146*2)+(AL5146*2)+(AR5146*3)+BD5146</f>
        <v>0</v>
      </c>
      <c r="BO5146" s="657"/>
      <c r="BP5146" s="658"/>
      <c r="BQ5146" s="676">
        <f>IF(BS5146=0,0,50*BR5146/BS5146)</f>
        <v>0</v>
      </c>
      <c r="BR5146" s="662">
        <f>(BN5146*BU$11)+(N5146*BU$12)+(Z5146*BU$13)+(R5146*BU$14)+(X5146*BU$15)+(AB5146*BU$16)</f>
        <v>0</v>
      </c>
      <c r="BS5146" s="662">
        <f>((BB5146-BD5146)*BU$18)+((AV5146-AX5146)*BU$17)+(H5146*BU$19)+(P5146*BU$20)</f>
        <v>0</v>
      </c>
      <c r="BT5146" s="19" t="s">
        <v>77</v>
      </c>
      <c r="BU5146" s="277">
        <f>IF(BQ5139="B",'VALUE POINTS'!L$12,IF('GAME STATS'!BQ5139="C",'VALUE POINTS'!M$12,'VALUE POINTS'!K$12))</f>
        <v>2</v>
      </c>
      <c r="BV5146" s="278"/>
    </row>
    <row r="5147" spans="1:74" ht="21.75" hidden="1" customHeight="1" x14ac:dyDescent="0.35">
      <c r="A5147" s="95"/>
      <c r="B5147" s="571"/>
      <c r="C5147" s="642" t="str">
        <f>IF(ROSTER!D$10="","",ROSTER!D$10)</f>
        <v/>
      </c>
      <c r="D5147" s="643"/>
      <c r="E5147" s="575"/>
      <c r="F5147" s="577"/>
      <c r="G5147" s="583"/>
      <c r="H5147" s="579"/>
      <c r="I5147" s="545"/>
      <c r="J5147" s="544"/>
      <c r="K5147" s="581"/>
      <c r="L5147" s="586"/>
      <c r="M5147" s="587"/>
      <c r="N5147" s="592" t="s">
        <v>16</v>
      </c>
      <c r="O5147" s="603"/>
      <c r="P5147" s="544"/>
      <c r="Q5147" s="581"/>
      <c r="R5147" s="586"/>
      <c r="S5147" s="587"/>
      <c r="T5147" s="592" t="s">
        <v>16</v>
      </c>
      <c r="U5147" s="603"/>
      <c r="V5147" s="311"/>
      <c r="W5147" s="311"/>
      <c r="X5147" s="579"/>
      <c r="Y5147" s="545"/>
      <c r="Z5147" s="544"/>
      <c r="AA5147" s="545"/>
      <c r="AB5147" s="544"/>
      <c r="AC5147" s="545"/>
      <c r="AD5147" s="544"/>
      <c r="AE5147" s="581"/>
      <c r="AF5147" s="586"/>
      <c r="AG5147" s="587"/>
      <c r="AH5147" s="626"/>
      <c r="AI5147" s="627"/>
      <c r="AJ5147" s="544"/>
      <c r="AK5147" s="581"/>
      <c r="AL5147" s="586"/>
      <c r="AM5147" s="587"/>
      <c r="AN5147" s="626"/>
      <c r="AO5147" s="627"/>
      <c r="AP5147" s="544"/>
      <c r="AQ5147" s="581"/>
      <c r="AR5147" s="586"/>
      <c r="AS5147" s="587"/>
      <c r="AT5147" s="626"/>
      <c r="AU5147" s="627"/>
      <c r="AV5147" s="628"/>
      <c r="AW5147" s="629"/>
      <c r="AX5147" s="632"/>
      <c r="AY5147" s="633"/>
      <c r="AZ5147" s="626"/>
      <c r="BA5147" s="627"/>
      <c r="BB5147" s="544"/>
      <c r="BC5147" s="581"/>
      <c r="BD5147" s="586"/>
      <c r="BE5147" s="587"/>
      <c r="BF5147" s="626"/>
      <c r="BG5147" s="627"/>
      <c r="BH5147" s="628"/>
      <c r="BI5147" s="629"/>
      <c r="BJ5147" s="632"/>
      <c r="BK5147" s="633"/>
      <c r="BL5147" s="626"/>
      <c r="BM5147" s="627"/>
      <c r="BN5147" s="678"/>
      <c r="BO5147" s="679"/>
      <c r="BP5147" s="680"/>
      <c r="BQ5147" s="677"/>
      <c r="BR5147" s="663"/>
      <c r="BS5147" s="663"/>
      <c r="BT5147" s="19" t="s">
        <v>78</v>
      </c>
      <c r="BU5147" s="277">
        <f>IF(BQ5139="B",'VALUE POINTS'!L$13,IF('GAME STATS'!BQ5139="C",'VALUE POINTS'!M$13,'VALUE POINTS'!K$13))</f>
        <v>2</v>
      </c>
      <c r="BV5147" s="278"/>
    </row>
    <row r="5148" spans="1:74" ht="21.75" hidden="1" customHeight="1" x14ac:dyDescent="0.35">
      <c r="A5148" s="95"/>
      <c r="B5148" s="570" t="str">
        <f>IF(ROSTER!B$12="","",ROSTER!B$12)</f>
        <v/>
      </c>
      <c r="C5148" s="572" t="str">
        <f>IF(ROSTER!C$12="","",ROSTER!C$12)</f>
        <v/>
      </c>
      <c r="D5148" s="573"/>
      <c r="E5148" s="574"/>
      <c r="F5148" s="576">
        <f>IF(E5148="y",1,IF(E5148="S",1,0))</f>
        <v>0</v>
      </c>
      <c r="G5148" s="582">
        <f>IF(E5148="S",1,0)</f>
        <v>0</v>
      </c>
      <c r="H5148" s="578"/>
      <c r="I5148" s="543"/>
      <c r="J5148" s="542"/>
      <c r="K5148" s="580"/>
      <c r="L5148" s="584"/>
      <c r="M5148" s="585"/>
      <c r="N5148" s="588">
        <f>L5148+J5148</f>
        <v>0</v>
      </c>
      <c r="O5148" s="589"/>
      <c r="P5148" s="542"/>
      <c r="Q5148" s="580"/>
      <c r="R5148" s="584"/>
      <c r="S5148" s="585"/>
      <c r="T5148" s="588">
        <f>R5148-P5148</f>
        <v>0</v>
      </c>
      <c r="U5148" s="589"/>
      <c r="V5148" s="310"/>
      <c r="W5148" s="310"/>
      <c r="X5148" s="578"/>
      <c r="Y5148" s="543"/>
      <c r="Z5148" s="542"/>
      <c r="AA5148" s="543"/>
      <c r="AB5148" s="542"/>
      <c r="AC5148" s="543"/>
      <c r="AD5148" s="542"/>
      <c r="AE5148" s="580"/>
      <c r="AF5148" s="584"/>
      <c r="AG5148" s="585"/>
      <c r="AH5148" s="595">
        <f>IF(AD5148=0,0,(AF5148/AD5148)*100)</f>
        <v>0</v>
      </c>
      <c r="AI5148" s="596"/>
      <c r="AJ5148" s="542"/>
      <c r="AK5148" s="580"/>
      <c r="AL5148" s="584"/>
      <c r="AM5148" s="585"/>
      <c r="AN5148" s="595">
        <f>IF(AJ5148=0,0,(AL5148/AJ5148)*100)</f>
        <v>0</v>
      </c>
      <c r="AO5148" s="596"/>
      <c r="AP5148" s="542"/>
      <c r="AQ5148" s="580"/>
      <c r="AR5148" s="584"/>
      <c r="AS5148" s="585"/>
      <c r="AT5148" s="595">
        <f>IF(AP5148=0,0,(AR5148/AP5148)*100)</f>
        <v>0</v>
      </c>
      <c r="AU5148" s="596"/>
      <c r="AV5148" s="599">
        <f>AD5148+AJ5148+AP5148</f>
        <v>0</v>
      </c>
      <c r="AW5148" s="600"/>
      <c r="AX5148" s="630">
        <f>AF5148+AL5148+AR5148</f>
        <v>0</v>
      </c>
      <c r="AY5148" s="631"/>
      <c r="AZ5148" s="595">
        <f>IF(AV5148=0,0,(AX5148/AV5148)*100)</f>
        <v>0</v>
      </c>
      <c r="BA5148" s="596"/>
      <c r="BB5148" s="542"/>
      <c r="BC5148" s="580"/>
      <c r="BD5148" s="584"/>
      <c r="BE5148" s="585"/>
      <c r="BF5148" s="595">
        <f>IF(BB5148=0,0,(BD5148/BB5148)*100)</f>
        <v>0</v>
      </c>
      <c r="BG5148" s="596"/>
      <c r="BH5148" s="599">
        <f>AV5148+BB5148</f>
        <v>0</v>
      </c>
      <c r="BI5148" s="600"/>
      <c r="BJ5148" s="630">
        <f>AX5148+BD5148</f>
        <v>0</v>
      </c>
      <c r="BK5148" s="631"/>
      <c r="BL5148" s="595">
        <f>IF(BH5148=0,0,(BJ5148/BH5148)*100)</f>
        <v>0</v>
      </c>
      <c r="BM5148" s="596"/>
      <c r="BN5148" s="656">
        <f>(AF5148*2)+(AL5148*2)+(AR5148*3)+BD5148</f>
        <v>0</v>
      </c>
      <c r="BO5148" s="657"/>
      <c r="BP5148" s="658"/>
      <c r="BQ5148" s="676">
        <f t="shared" ref="BQ5148" si="3544">IF(BS5148=0,0,50*BR5148/BS5148)</f>
        <v>0</v>
      </c>
      <c r="BR5148" s="662">
        <f>(BN5148*BU$11)+(N5148*BU$12)+(Z5148*BU$13)+(R5148*BU$14)+(X5148*BU$15)+(AB5148*BU$16)</f>
        <v>0</v>
      </c>
      <c r="BS5148" s="662">
        <f>((BB5148-BD5148)*BU$18)+((AV5148-AX5148)*BU$17)+(H5148*BU$19)+(P5148*BU$20)</f>
        <v>0</v>
      </c>
      <c r="BT5148" s="19" t="s">
        <v>79</v>
      </c>
      <c r="BU5148" s="277">
        <f>IF(BQ5139="B",'VALUE POINTS'!L$14,IF('GAME STATS'!BQ5139="C",'VALUE POINTS'!M$14,'VALUE POINTS'!K$14))</f>
        <v>2</v>
      </c>
      <c r="BV5148" s="278"/>
    </row>
    <row r="5149" spans="1:74" ht="21.75" hidden="1" customHeight="1" x14ac:dyDescent="0.35">
      <c r="A5149" s="95"/>
      <c r="B5149" s="571"/>
      <c r="C5149" s="642" t="str">
        <f>IF(ROSTER!D$12="","",ROSTER!D$12)</f>
        <v/>
      </c>
      <c r="D5149" s="643"/>
      <c r="E5149" s="575"/>
      <c r="F5149" s="577"/>
      <c r="G5149" s="583"/>
      <c r="H5149" s="579"/>
      <c r="I5149" s="545"/>
      <c r="J5149" s="544"/>
      <c r="K5149" s="581"/>
      <c r="L5149" s="586"/>
      <c r="M5149" s="587"/>
      <c r="N5149" s="592"/>
      <c r="O5149" s="603"/>
      <c r="P5149" s="544"/>
      <c r="Q5149" s="581"/>
      <c r="R5149" s="586"/>
      <c r="S5149" s="587"/>
      <c r="T5149" s="592"/>
      <c r="U5149" s="603"/>
      <c r="V5149" s="311"/>
      <c r="W5149" s="311"/>
      <c r="X5149" s="579"/>
      <c r="Y5149" s="545"/>
      <c r="Z5149" s="544"/>
      <c r="AA5149" s="545"/>
      <c r="AB5149" s="544"/>
      <c r="AC5149" s="545"/>
      <c r="AD5149" s="544"/>
      <c r="AE5149" s="581"/>
      <c r="AF5149" s="586"/>
      <c r="AG5149" s="587"/>
      <c r="AH5149" s="626"/>
      <c r="AI5149" s="627"/>
      <c r="AJ5149" s="544"/>
      <c r="AK5149" s="581"/>
      <c r="AL5149" s="586"/>
      <c r="AM5149" s="587"/>
      <c r="AN5149" s="626"/>
      <c r="AO5149" s="627"/>
      <c r="AP5149" s="544"/>
      <c r="AQ5149" s="581"/>
      <c r="AR5149" s="586"/>
      <c r="AS5149" s="587"/>
      <c r="AT5149" s="626"/>
      <c r="AU5149" s="627"/>
      <c r="AV5149" s="628"/>
      <c r="AW5149" s="629"/>
      <c r="AX5149" s="632"/>
      <c r="AY5149" s="633"/>
      <c r="AZ5149" s="626"/>
      <c r="BA5149" s="627"/>
      <c r="BB5149" s="544"/>
      <c r="BC5149" s="581"/>
      <c r="BD5149" s="586"/>
      <c r="BE5149" s="587"/>
      <c r="BF5149" s="626"/>
      <c r="BG5149" s="627"/>
      <c r="BH5149" s="628"/>
      <c r="BI5149" s="629"/>
      <c r="BJ5149" s="632"/>
      <c r="BK5149" s="633"/>
      <c r="BL5149" s="626"/>
      <c r="BM5149" s="627"/>
      <c r="BN5149" s="678"/>
      <c r="BO5149" s="679"/>
      <c r="BP5149" s="680"/>
      <c r="BQ5149" s="677"/>
      <c r="BR5149" s="663"/>
      <c r="BS5149" s="663"/>
      <c r="BT5149" s="19" t="s">
        <v>80</v>
      </c>
      <c r="BU5149" s="277">
        <f>IF(BQ5139="B",'VALUE POINTS'!L$15,IF('GAME STATS'!BQ5139="C",'VALUE POINTS'!M$15,'VALUE POINTS'!K$15))</f>
        <v>2</v>
      </c>
      <c r="BV5149" s="278"/>
    </row>
    <row r="5150" spans="1:74" ht="21.75" hidden="1" customHeight="1" x14ac:dyDescent="0.35">
      <c r="A5150" s="95"/>
      <c r="B5150" s="570" t="str">
        <f>IF(ROSTER!B$14="","",ROSTER!B$14)</f>
        <v/>
      </c>
      <c r="C5150" s="572" t="str">
        <f>IF(ROSTER!C$14="","",ROSTER!C$14)</f>
        <v/>
      </c>
      <c r="D5150" s="573"/>
      <c r="E5150" s="574"/>
      <c r="F5150" s="576">
        <f>IF(E5150="y",1,IF(E5150="S",1,0))</f>
        <v>0</v>
      </c>
      <c r="G5150" s="582">
        <f>IF(E5150="S",1,0)</f>
        <v>0</v>
      </c>
      <c r="H5150" s="578"/>
      <c r="I5150" s="543"/>
      <c r="J5150" s="542"/>
      <c r="K5150" s="580"/>
      <c r="L5150" s="584"/>
      <c r="M5150" s="585"/>
      <c r="N5150" s="588">
        <f>L5150+J5150</f>
        <v>0</v>
      </c>
      <c r="O5150" s="589"/>
      <c r="P5150" s="542"/>
      <c r="Q5150" s="580"/>
      <c r="R5150" s="584"/>
      <c r="S5150" s="585"/>
      <c r="T5150" s="588">
        <f>R5150-P5150</f>
        <v>0</v>
      </c>
      <c r="U5150" s="589"/>
      <c r="V5150" s="310"/>
      <c r="W5150" s="310"/>
      <c r="X5150" s="578"/>
      <c r="Y5150" s="543"/>
      <c r="Z5150" s="542"/>
      <c r="AA5150" s="543"/>
      <c r="AB5150" s="542"/>
      <c r="AC5150" s="543"/>
      <c r="AD5150" s="542"/>
      <c r="AE5150" s="580"/>
      <c r="AF5150" s="584"/>
      <c r="AG5150" s="585"/>
      <c r="AH5150" s="595">
        <f>IF(AD5150=0,0,(AF5150/AD5150)*100)</f>
        <v>0</v>
      </c>
      <c r="AI5150" s="596"/>
      <c r="AJ5150" s="542"/>
      <c r="AK5150" s="580"/>
      <c r="AL5150" s="584"/>
      <c r="AM5150" s="585"/>
      <c r="AN5150" s="595">
        <f>IF(AJ5150=0,0,(AL5150/AJ5150)*100)</f>
        <v>0</v>
      </c>
      <c r="AO5150" s="596"/>
      <c r="AP5150" s="542"/>
      <c r="AQ5150" s="580"/>
      <c r="AR5150" s="584"/>
      <c r="AS5150" s="585"/>
      <c r="AT5150" s="595">
        <f>IF(AP5150=0,0,(AR5150/AP5150)*100)</f>
        <v>0</v>
      </c>
      <c r="AU5150" s="596"/>
      <c r="AV5150" s="599">
        <f>AD5150+AJ5150+AP5150</f>
        <v>0</v>
      </c>
      <c r="AW5150" s="600"/>
      <c r="AX5150" s="630">
        <f>AF5150+AL5150+AR5150</f>
        <v>0</v>
      </c>
      <c r="AY5150" s="631"/>
      <c r="AZ5150" s="595">
        <f>IF(AV5150=0,0,(AX5150/AV5150)*100)</f>
        <v>0</v>
      </c>
      <c r="BA5150" s="596"/>
      <c r="BB5150" s="542"/>
      <c r="BC5150" s="580"/>
      <c r="BD5150" s="584"/>
      <c r="BE5150" s="585"/>
      <c r="BF5150" s="595">
        <f>IF(BB5150=0,0,(BD5150/BB5150)*100)</f>
        <v>0</v>
      </c>
      <c r="BG5150" s="596"/>
      <c r="BH5150" s="599">
        <f>AV5150+BB5150</f>
        <v>0</v>
      </c>
      <c r="BI5150" s="600"/>
      <c r="BJ5150" s="630">
        <f>AX5150+BD5150</f>
        <v>0</v>
      </c>
      <c r="BK5150" s="631"/>
      <c r="BL5150" s="595">
        <f>IF(BH5150=0,0,(BJ5150/BH5150)*100)</f>
        <v>0</v>
      </c>
      <c r="BM5150" s="596"/>
      <c r="BN5150" s="656">
        <f>(AF5150*2)+(AL5150*2)+(AR5150*3)+BD5150</f>
        <v>0</v>
      </c>
      <c r="BO5150" s="657"/>
      <c r="BP5150" s="658"/>
      <c r="BQ5150" s="676">
        <f t="shared" ref="BQ5150" si="3545">IF(BS5150=0,0,50*BR5150/BS5150)</f>
        <v>0</v>
      </c>
      <c r="BR5150" s="662">
        <f>(BN5150*BU$11)+(N5150*BU$12)+(Z5150*BU$13)+(R5150*BU$14)+(X5150*BU$15)+(AB5150*BU$16)</f>
        <v>0</v>
      </c>
      <c r="BS5150" s="662">
        <f>((BB5150-BD5150)*BU$18)+((AV5150-AX5150)*BU$17)+(H5150*BU$19)+(P5150*BU$20)</f>
        <v>0</v>
      </c>
      <c r="BT5150" s="19" t="s">
        <v>81</v>
      </c>
      <c r="BU5150" s="277">
        <f>IF(BQ5139="B",'VALUE POINTS'!L$16,IF('GAME STATS'!BQ5139="C",'VALUE POINTS'!M$16,'VALUE POINTS'!K$16))</f>
        <v>2</v>
      </c>
      <c r="BV5150" s="278"/>
    </row>
    <row r="5151" spans="1:74" ht="21.75" hidden="1" customHeight="1" x14ac:dyDescent="0.35">
      <c r="A5151" s="95"/>
      <c r="B5151" s="571"/>
      <c r="C5151" s="642" t="str">
        <f>IF(ROSTER!D$14="","",ROSTER!D$14)</f>
        <v/>
      </c>
      <c r="D5151" s="643"/>
      <c r="E5151" s="575"/>
      <c r="F5151" s="577"/>
      <c r="G5151" s="583"/>
      <c r="H5151" s="579"/>
      <c r="I5151" s="545"/>
      <c r="J5151" s="544"/>
      <c r="K5151" s="581"/>
      <c r="L5151" s="586"/>
      <c r="M5151" s="587"/>
      <c r="N5151" s="592"/>
      <c r="O5151" s="603"/>
      <c r="P5151" s="544"/>
      <c r="Q5151" s="581"/>
      <c r="R5151" s="586"/>
      <c r="S5151" s="587"/>
      <c r="T5151" s="592"/>
      <c r="U5151" s="603"/>
      <c r="V5151" s="311"/>
      <c r="W5151" s="311"/>
      <c r="X5151" s="579"/>
      <c r="Y5151" s="545"/>
      <c r="Z5151" s="544"/>
      <c r="AA5151" s="545"/>
      <c r="AB5151" s="544"/>
      <c r="AC5151" s="545"/>
      <c r="AD5151" s="544"/>
      <c r="AE5151" s="581"/>
      <c r="AF5151" s="586"/>
      <c r="AG5151" s="587"/>
      <c r="AH5151" s="626"/>
      <c r="AI5151" s="627"/>
      <c r="AJ5151" s="544"/>
      <c r="AK5151" s="581"/>
      <c r="AL5151" s="586"/>
      <c r="AM5151" s="587"/>
      <c r="AN5151" s="626"/>
      <c r="AO5151" s="627"/>
      <c r="AP5151" s="544"/>
      <c r="AQ5151" s="581"/>
      <c r="AR5151" s="586"/>
      <c r="AS5151" s="587"/>
      <c r="AT5151" s="626"/>
      <c r="AU5151" s="627"/>
      <c r="AV5151" s="628"/>
      <c r="AW5151" s="629"/>
      <c r="AX5151" s="632"/>
      <c r="AY5151" s="633"/>
      <c r="AZ5151" s="626"/>
      <c r="BA5151" s="627"/>
      <c r="BB5151" s="544"/>
      <c r="BC5151" s="581"/>
      <c r="BD5151" s="586"/>
      <c r="BE5151" s="587"/>
      <c r="BF5151" s="626"/>
      <c r="BG5151" s="627"/>
      <c r="BH5151" s="628"/>
      <c r="BI5151" s="629"/>
      <c r="BJ5151" s="632"/>
      <c r="BK5151" s="633"/>
      <c r="BL5151" s="626"/>
      <c r="BM5151" s="627"/>
      <c r="BN5151" s="678"/>
      <c r="BO5151" s="679"/>
      <c r="BP5151" s="680"/>
      <c r="BQ5151" s="677"/>
      <c r="BR5151" s="663"/>
      <c r="BS5151" s="663"/>
      <c r="BT5151" s="19" t="s">
        <v>82</v>
      </c>
      <c r="BU5151" s="277">
        <f>IF(BQ5139="B",'VALUE POINTS'!L$17,IF('GAME STATS'!BQ5139="C",'VALUE POINTS'!M$17,'VALUE POINTS'!K$17))</f>
        <v>1</v>
      </c>
      <c r="BV5151" s="278"/>
    </row>
    <row r="5152" spans="1:74" ht="21.75" hidden="1" customHeight="1" x14ac:dyDescent="0.35">
      <c r="A5152" s="95"/>
      <c r="B5152" s="570" t="str">
        <f>IF(ROSTER!B$16="","",ROSTER!B$16)</f>
        <v/>
      </c>
      <c r="C5152" s="572" t="str">
        <f>IF(ROSTER!C$16="","",ROSTER!C$16)</f>
        <v/>
      </c>
      <c r="D5152" s="573"/>
      <c r="E5152" s="574"/>
      <c r="F5152" s="576">
        <f>IF(E5152="y",1,IF(E5152="S",1,0))</f>
        <v>0</v>
      </c>
      <c r="G5152" s="582">
        <f>IF(E5152="S",1,0)</f>
        <v>0</v>
      </c>
      <c r="H5152" s="578"/>
      <c r="I5152" s="543"/>
      <c r="J5152" s="542"/>
      <c r="K5152" s="580"/>
      <c r="L5152" s="584"/>
      <c r="M5152" s="585"/>
      <c r="N5152" s="588">
        <f>L5152+J5152</f>
        <v>0</v>
      </c>
      <c r="O5152" s="589"/>
      <c r="P5152" s="542"/>
      <c r="Q5152" s="580"/>
      <c r="R5152" s="584"/>
      <c r="S5152" s="585"/>
      <c r="T5152" s="588">
        <f>R5152-P5152</f>
        <v>0</v>
      </c>
      <c r="U5152" s="589"/>
      <c r="V5152" s="310"/>
      <c r="W5152" s="310"/>
      <c r="X5152" s="578"/>
      <c r="Y5152" s="543"/>
      <c r="Z5152" s="542"/>
      <c r="AA5152" s="543"/>
      <c r="AB5152" s="542"/>
      <c r="AC5152" s="543"/>
      <c r="AD5152" s="542"/>
      <c r="AE5152" s="580"/>
      <c r="AF5152" s="584"/>
      <c r="AG5152" s="585"/>
      <c r="AH5152" s="595">
        <f>IF(AD5152=0,0,(AF5152/AD5152)*100)</f>
        <v>0</v>
      </c>
      <c r="AI5152" s="596"/>
      <c r="AJ5152" s="542"/>
      <c r="AK5152" s="580"/>
      <c r="AL5152" s="584"/>
      <c r="AM5152" s="585"/>
      <c r="AN5152" s="595">
        <f>IF(AJ5152=0,0,(AL5152/AJ5152)*100)</f>
        <v>0</v>
      </c>
      <c r="AO5152" s="596"/>
      <c r="AP5152" s="542"/>
      <c r="AQ5152" s="580"/>
      <c r="AR5152" s="584"/>
      <c r="AS5152" s="585"/>
      <c r="AT5152" s="595">
        <f>IF(AP5152=0,0,(AR5152/AP5152)*100)</f>
        <v>0</v>
      </c>
      <c r="AU5152" s="596"/>
      <c r="AV5152" s="599">
        <f>AD5152+AJ5152+AP5152</f>
        <v>0</v>
      </c>
      <c r="AW5152" s="600"/>
      <c r="AX5152" s="630">
        <f>AF5152+AL5152+AR5152</f>
        <v>0</v>
      </c>
      <c r="AY5152" s="631"/>
      <c r="AZ5152" s="595">
        <f>IF(AV5152=0,0,(AX5152/AV5152)*100)</f>
        <v>0</v>
      </c>
      <c r="BA5152" s="596"/>
      <c r="BB5152" s="542"/>
      <c r="BC5152" s="580"/>
      <c r="BD5152" s="584"/>
      <c r="BE5152" s="585"/>
      <c r="BF5152" s="595">
        <f>IF(BB5152=0,0,(BD5152/BB5152)*100)</f>
        <v>0</v>
      </c>
      <c r="BG5152" s="596"/>
      <c r="BH5152" s="599">
        <f>AV5152+BB5152</f>
        <v>0</v>
      </c>
      <c r="BI5152" s="600"/>
      <c r="BJ5152" s="630">
        <f>AX5152+BD5152</f>
        <v>0</v>
      </c>
      <c r="BK5152" s="631"/>
      <c r="BL5152" s="595">
        <f>IF(BH5152=0,0,(BJ5152/BH5152)*100)</f>
        <v>0</v>
      </c>
      <c r="BM5152" s="596"/>
      <c r="BN5152" s="656">
        <f>(AF5152*2)+(AL5152*2)+(AR5152*3)+BD5152</f>
        <v>0</v>
      </c>
      <c r="BO5152" s="657"/>
      <c r="BP5152" s="658"/>
      <c r="BQ5152" s="676">
        <f t="shared" ref="BQ5152" si="3546">IF(BS5152=0,0,50*BR5152/BS5152)</f>
        <v>0</v>
      </c>
      <c r="BR5152" s="662">
        <f>(BN5152*BU$11)+(N5152*BU$12)+(Z5152*BU$13)+(R5152*BU$14)+(X5152*BU$15)+(AB5152*BU$16)</f>
        <v>0</v>
      </c>
      <c r="BS5152" s="662">
        <f>((BB5152-BD5152)*BU$18)+((AV5152-AX5152)*BU$17)+(H5152*BU$19)+(P5152*BU$20)</f>
        <v>0</v>
      </c>
      <c r="BT5152" s="19" t="s">
        <v>83</v>
      </c>
      <c r="BU5152" s="277">
        <f>IF(BQ5139="B",'VALUE POINTS'!L$18,IF('GAME STATS'!BQ5139="C",'VALUE POINTS'!M$18,'VALUE POINTS'!K$18))</f>
        <v>2</v>
      </c>
      <c r="BV5152" s="278"/>
    </row>
    <row r="5153" spans="1:74" ht="21.75" hidden="1" customHeight="1" x14ac:dyDescent="0.35">
      <c r="A5153" s="95"/>
      <c r="B5153" s="571"/>
      <c r="C5153" s="642" t="str">
        <f>IF(ROSTER!D$16="","",ROSTER!D$16)</f>
        <v/>
      </c>
      <c r="D5153" s="643"/>
      <c r="E5153" s="575"/>
      <c r="F5153" s="577"/>
      <c r="G5153" s="583"/>
      <c r="H5153" s="579"/>
      <c r="I5153" s="545"/>
      <c r="J5153" s="544"/>
      <c r="K5153" s="581"/>
      <c r="L5153" s="586"/>
      <c r="M5153" s="587"/>
      <c r="N5153" s="592"/>
      <c r="O5153" s="603"/>
      <c r="P5153" s="544"/>
      <c r="Q5153" s="581"/>
      <c r="R5153" s="586"/>
      <c r="S5153" s="587"/>
      <c r="T5153" s="592"/>
      <c r="U5153" s="603"/>
      <c r="V5153" s="311"/>
      <c r="W5153" s="311"/>
      <c r="X5153" s="579"/>
      <c r="Y5153" s="545"/>
      <c r="Z5153" s="544"/>
      <c r="AA5153" s="545"/>
      <c r="AB5153" s="544"/>
      <c r="AC5153" s="545"/>
      <c r="AD5153" s="544"/>
      <c r="AE5153" s="581"/>
      <c r="AF5153" s="586"/>
      <c r="AG5153" s="587"/>
      <c r="AH5153" s="626"/>
      <c r="AI5153" s="627"/>
      <c r="AJ5153" s="544"/>
      <c r="AK5153" s="581"/>
      <c r="AL5153" s="586"/>
      <c r="AM5153" s="587"/>
      <c r="AN5153" s="626"/>
      <c r="AO5153" s="627"/>
      <c r="AP5153" s="544"/>
      <c r="AQ5153" s="581"/>
      <c r="AR5153" s="586"/>
      <c r="AS5153" s="587"/>
      <c r="AT5153" s="626"/>
      <c r="AU5153" s="627"/>
      <c r="AV5153" s="628"/>
      <c r="AW5153" s="629"/>
      <c r="AX5153" s="632"/>
      <c r="AY5153" s="633"/>
      <c r="AZ5153" s="626"/>
      <c r="BA5153" s="627"/>
      <c r="BB5153" s="544"/>
      <c r="BC5153" s="581"/>
      <c r="BD5153" s="586"/>
      <c r="BE5153" s="587"/>
      <c r="BF5153" s="626"/>
      <c r="BG5153" s="627"/>
      <c r="BH5153" s="628"/>
      <c r="BI5153" s="629"/>
      <c r="BJ5153" s="632"/>
      <c r="BK5153" s="633"/>
      <c r="BL5153" s="626"/>
      <c r="BM5153" s="627"/>
      <c r="BN5153" s="678"/>
      <c r="BO5153" s="679"/>
      <c r="BP5153" s="680"/>
      <c r="BQ5153" s="677"/>
      <c r="BR5153" s="663"/>
      <c r="BS5153" s="663"/>
      <c r="BT5153" s="19" t="s">
        <v>84</v>
      </c>
      <c r="BU5153" s="277">
        <f>IF(BQ5139="B",'VALUE POINTS'!L$19,IF('GAME STATS'!BQ5139="C",'VALUE POINTS'!M$19,'VALUE POINTS'!K$19))</f>
        <v>2</v>
      </c>
      <c r="BV5153" s="278"/>
    </row>
    <row r="5154" spans="1:74" ht="21.75" hidden="1" customHeight="1" x14ac:dyDescent="0.25">
      <c r="A5154" s="95"/>
      <c r="B5154" s="570" t="str">
        <f>IF(ROSTER!B$18="","",ROSTER!B$18)</f>
        <v/>
      </c>
      <c r="C5154" s="572" t="str">
        <f>IF(ROSTER!C$18="","",ROSTER!C$18)</f>
        <v/>
      </c>
      <c r="D5154" s="573"/>
      <c r="E5154" s="574"/>
      <c r="F5154" s="576">
        <f>IF(E5154="y",1,IF(E5154="S",1,0))</f>
        <v>0</v>
      </c>
      <c r="G5154" s="582">
        <f>IF(E5154="S",1,0)</f>
        <v>0</v>
      </c>
      <c r="H5154" s="578"/>
      <c r="I5154" s="543"/>
      <c r="J5154" s="542"/>
      <c r="K5154" s="580"/>
      <c r="L5154" s="584"/>
      <c r="M5154" s="585"/>
      <c r="N5154" s="588">
        <f>L5154+J5154</f>
        <v>0</v>
      </c>
      <c r="O5154" s="589"/>
      <c r="P5154" s="542"/>
      <c r="Q5154" s="580"/>
      <c r="R5154" s="584"/>
      <c r="S5154" s="585"/>
      <c r="T5154" s="588">
        <f>R5154-P5154</f>
        <v>0</v>
      </c>
      <c r="U5154" s="589"/>
      <c r="V5154" s="310"/>
      <c r="W5154" s="310"/>
      <c r="X5154" s="578"/>
      <c r="Y5154" s="543"/>
      <c r="Z5154" s="542"/>
      <c r="AA5154" s="543"/>
      <c r="AB5154" s="542"/>
      <c r="AC5154" s="543"/>
      <c r="AD5154" s="542"/>
      <c r="AE5154" s="580"/>
      <c r="AF5154" s="584"/>
      <c r="AG5154" s="585"/>
      <c r="AH5154" s="595">
        <f>IF(AD5154=0,0,(AF5154/AD5154)*100)</f>
        <v>0</v>
      </c>
      <c r="AI5154" s="596"/>
      <c r="AJ5154" s="542"/>
      <c r="AK5154" s="580"/>
      <c r="AL5154" s="584"/>
      <c r="AM5154" s="585"/>
      <c r="AN5154" s="595">
        <f>IF(AJ5154=0,0,(AL5154/AJ5154)*100)</f>
        <v>0</v>
      </c>
      <c r="AO5154" s="596"/>
      <c r="AP5154" s="542"/>
      <c r="AQ5154" s="580"/>
      <c r="AR5154" s="584"/>
      <c r="AS5154" s="585"/>
      <c r="AT5154" s="595">
        <f>IF(AP5154=0,0,(AR5154/AP5154)*100)</f>
        <v>0</v>
      </c>
      <c r="AU5154" s="596"/>
      <c r="AV5154" s="599">
        <f>AD5154+AJ5154+AP5154</f>
        <v>0</v>
      </c>
      <c r="AW5154" s="600"/>
      <c r="AX5154" s="630">
        <f>AF5154+AL5154+AR5154</f>
        <v>0</v>
      </c>
      <c r="AY5154" s="631"/>
      <c r="AZ5154" s="595">
        <f>IF(AV5154=0,0,(AX5154/AV5154)*100)</f>
        <v>0</v>
      </c>
      <c r="BA5154" s="596"/>
      <c r="BB5154" s="542"/>
      <c r="BC5154" s="580"/>
      <c r="BD5154" s="584"/>
      <c r="BE5154" s="585"/>
      <c r="BF5154" s="595">
        <f>IF(BB5154=0,0,(BD5154/BB5154)*100)</f>
        <v>0</v>
      </c>
      <c r="BG5154" s="596"/>
      <c r="BH5154" s="599">
        <f>AV5154+BB5154</f>
        <v>0</v>
      </c>
      <c r="BI5154" s="600"/>
      <c r="BJ5154" s="630">
        <f>AX5154+BD5154</f>
        <v>0</v>
      </c>
      <c r="BK5154" s="631"/>
      <c r="BL5154" s="595">
        <f>IF(BH5154=0,0,(BJ5154/BH5154)*100)</f>
        <v>0</v>
      </c>
      <c r="BM5154" s="596"/>
      <c r="BN5154" s="656">
        <f>(AF5154*2)+(AL5154*2)+(AR5154*3)+BD5154</f>
        <v>0</v>
      </c>
      <c r="BO5154" s="657"/>
      <c r="BP5154" s="658"/>
      <c r="BQ5154" s="676">
        <f t="shared" ref="BQ5154" si="3547">IF(BS5154=0,0,50*BR5154/BS5154)</f>
        <v>0</v>
      </c>
      <c r="BR5154" s="662">
        <f>(BN5154*BU$11)+(N5154*BU$12)+(Z5154*BU$13)+(R5154*BU$14)+(X5154*BU$15)+(AB5154*BU$16)</f>
        <v>0</v>
      </c>
      <c r="BS5154" s="662">
        <f>((BB5154-BD5154)*BU$18)+((AV5154-AX5154)*BU$17)+(H5154*BU$19)+(P5154*BU$20)</f>
        <v>0</v>
      </c>
      <c r="BT5154" s="15"/>
      <c r="BU5154" s="15"/>
      <c r="BV5154" s="278"/>
    </row>
    <row r="5155" spans="1:74" ht="21.75" hidden="1" customHeight="1" x14ac:dyDescent="0.25">
      <c r="A5155" s="95"/>
      <c r="B5155" s="571"/>
      <c r="C5155" s="642" t="str">
        <f>IF(ROSTER!D$18="","",ROSTER!D$18)</f>
        <v/>
      </c>
      <c r="D5155" s="643"/>
      <c r="E5155" s="575"/>
      <c r="F5155" s="577"/>
      <c r="G5155" s="583"/>
      <c r="H5155" s="579"/>
      <c r="I5155" s="545"/>
      <c r="J5155" s="544"/>
      <c r="K5155" s="581"/>
      <c r="L5155" s="586"/>
      <c r="M5155" s="587"/>
      <c r="N5155" s="592"/>
      <c r="O5155" s="603"/>
      <c r="P5155" s="544"/>
      <c r="Q5155" s="581"/>
      <c r="R5155" s="586"/>
      <c r="S5155" s="587"/>
      <c r="T5155" s="592"/>
      <c r="U5155" s="603"/>
      <c r="V5155" s="311"/>
      <c r="W5155" s="311"/>
      <c r="X5155" s="579"/>
      <c r="Y5155" s="545"/>
      <c r="Z5155" s="544"/>
      <c r="AA5155" s="545"/>
      <c r="AB5155" s="544"/>
      <c r="AC5155" s="545"/>
      <c r="AD5155" s="544"/>
      <c r="AE5155" s="581"/>
      <c r="AF5155" s="586"/>
      <c r="AG5155" s="587"/>
      <c r="AH5155" s="626"/>
      <c r="AI5155" s="627"/>
      <c r="AJ5155" s="544"/>
      <c r="AK5155" s="581"/>
      <c r="AL5155" s="586"/>
      <c r="AM5155" s="587"/>
      <c r="AN5155" s="626"/>
      <c r="AO5155" s="627"/>
      <c r="AP5155" s="544"/>
      <c r="AQ5155" s="581"/>
      <c r="AR5155" s="586"/>
      <c r="AS5155" s="587"/>
      <c r="AT5155" s="626"/>
      <c r="AU5155" s="627"/>
      <c r="AV5155" s="628"/>
      <c r="AW5155" s="629"/>
      <c r="AX5155" s="632"/>
      <c r="AY5155" s="633"/>
      <c r="AZ5155" s="626"/>
      <c r="BA5155" s="627"/>
      <c r="BB5155" s="544"/>
      <c r="BC5155" s="581"/>
      <c r="BD5155" s="586"/>
      <c r="BE5155" s="587"/>
      <c r="BF5155" s="626"/>
      <c r="BG5155" s="627"/>
      <c r="BH5155" s="628"/>
      <c r="BI5155" s="629"/>
      <c r="BJ5155" s="632"/>
      <c r="BK5155" s="633"/>
      <c r="BL5155" s="626"/>
      <c r="BM5155" s="627"/>
      <c r="BN5155" s="678"/>
      <c r="BO5155" s="679"/>
      <c r="BP5155" s="680"/>
      <c r="BQ5155" s="677"/>
      <c r="BR5155" s="663"/>
      <c r="BS5155" s="663"/>
      <c r="BT5155" s="15"/>
      <c r="BU5155" s="15"/>
      <c r="BV5155" s="95"/>
    </row>
    <row r="5156" spans="1:74" ht="21.75" hidden="1" customHeight="1" x14ac:dyDescent="0.25">
      <c r="A5156" s="95"/>
      <c r="B5156" s="570" t="str">
        <f>IF(ROSTER!B$20="","",ROSTER!B$20)</f>
        <v/>
      </c>
      <c r="C5156" s="572" t="str">
        <f>IF(ROSTER!C$20="","",ROSTER!C$20)</f>
        <v/>
      </c>
      <c r="D5156" s="573"/>
      <c r="E5156" s="574"/>
      <c r="F5156" s="576">
        <f>IF(E5156="y",1,IF(E5156="S",1,0))</f>
        <v>0</v>
      </c>
      <c r="G5156" s="582">
        <f>IF(E5156="S",1,0)</f>
        <v>0</v>
      </c>
      <c r="H5156" s="578"/>
      <c r="I5156" s="543"/>
      <c r="J5156" s="542"/>
      <c r="K5156" s="580"/>
      <c r="L5156" s="584"/>
      <c r="M5156" s="585"/>
      <c r="N5156" s="588">
        <f>L5156+J5156</f>
        <v>0</v>
      </c>
      <c r="O5156" s="589"/>
      <c r="P5156" s="542"/>
      <c r="Q5156" s="580"/>
      <c r="R5156" s="584"/>
      <c r="S5156" s="585"/>
      <c r="T5156" s="588">
        <f>R5156-P5156</f>
        <v>0</v>
      </c>
      <c r="U5156" s="589"/>
      <c r="V5156" s="310"/>
      <c r="W5156" s="310"/>
      <c r="X5156" s="578"/>
      <c r="Y5156" s="543"/>
      <c r="Z5156" s="542"/>
      <c r="AA5156" s="543"/>
      <c r="AB5156" s="542"/>
      <c r="AC5156" s="543"/>
      <c r="AD5156" s="542"/>
      <c r="AE5156" s="580"/>
      <c r="AF5156" s="584"/>
      <c r="AG5156" s="585"/>
      <c r="AH5156" s="595">
        <f>IF(AD5156=0,0,(AF5156/AD5156)*100)</f>
        <v>0</v>
      </c>
      <c r="AI5156" s="596"/>
      <c r="AJ5156" s="542"/>
      <c r="AK5156" s="580"/>
      <c r="AL5156" s="584"/>
      <c r="AM5156" s="585"/>
      <c r="AN5156" s="595">
        <f>IF(AJ5156=0,0,(AL5156/AJ5156)*100)</f>
        <v>0</v>
      </c>
      <c r="AO5156" s="596"/>
      <c r="AP5156" s="542"/>
      <c r="AQ5156" s="580"/>
      <c r="AR5156" s="584"/>
      <c r="AS5156" s="585"/>
      <c r="AT5156" s="595">
        <f>IF(AP5156=0,0,(AR5156/AP5156)*100)</f>
        <v>0</v>
      </c>
      <c r="AU5156" s="596"/>
      <c r="AV5156" s="599">
        <f>AD5156+AJ5156+AP5156</f>
        <v>0</v>
      </c>
      <c r="AW5156" s="600"/>
      <c r="AX5156" s="630">
        <f>AF5156+AL5156+AR5156</f>
        <v>0</v>
      </c>
      <c r="AY5156" s="631"/>
      <c r="AZ5156" s="595">
        <f>IF(AV5156=0,0,(AX5156/AV5156)*100)</f>
        <v>0</v>
      </c>
      <c r="BA5156" s="596"/>
      <c r="BB5156" s="542"/>
      <c r="BC5156" s="580"/>
      <c r="BD5156" s="584"/>
      <c r="BE5156" s="585"/>
      <c r="BF5156" s="595">
        <f>IF(BB5156=0,0,(BD5156/BB5156)*100)</f>
        <v>0</v>
      </c>
      <c r="BG5156" s="596"/>
      <c r="BH5156" s="599">
        <f>AV5156+BB5156</f>
        <v>0</v>
      </c>
      <c r="BI5156" s="600"/>
      <c r="BJ5156" s="630">
        <f>AX5156+BD5156</f>
        <v>0</v>
      </c>
      <c r="BK5156" s="631"/>
      <c r="BL5156" s="595">
        <f>IF(BH5156=0,0,(BJ5156/BH5156)*100)</f>
        <v>0</v>
      </c>
      <c r="BM5156" s="596"/>
      <c r="BN5156" s="656">
        <f>(AF5156*2)+(AL5156*2)+(AR5156*3)+BD5156</f>
        <v>0</v>
      </c>
      <c r="BO5156" s="657"/>
      <c r="BP5156" s="658"/>
      <c r="BQ5156" s="676">
        <f t="shared" ref="BQ5156" si="3548">IF(BS5156=0,0,50*BR5156/BS5156)</f>
        <v>0</v>
      </c>
      <c r="BR5156" s="662">
        <f>(BN5156*BU$11)+(N5156*BU$12)+(Z5156*BU$13)+(R5156*BU$14)+(X5156*BU$15)+(AB5156*BU$16)</f>
        <v>0</v>
      </c>
      <c r="BS5156" s="662">
        <f>((BB5156-BD5156)*BU$18)+((AV5156-AX5156)*BU$17)+(H5156*BU$19)+(P5156*BU$20)</f>
        <v>0</v>
      </c>
      <c r="BT5156" s="15"/>
      <c r="BU5156" s="15"/>
      <c r="BV5156" s="95"/>
    </row>
    <row r="5157" spans="1:74" ht="21.75" hidden="1" customHeight="1" x14ac:dyDescent="0.25">
      <c r="A5157" s="95"/>
      <c r="B5157" s="571"/>
      <c r="C5157" s="642" t="str">
        <f>IF(ROSTER!D$20="","",ROSTER!D$20)</f>
        <v/>
      </c>
      <c r="D5157" s="643"/>
      <c r="E5157" s="575"/>
      <c r="F5157" s="577"/>
      <c r="G5157" s="583"/>
      <c r="H5157" s="579"/>
      <c r="I5157" s="545"/>
      <c r="J5157" s="544"/>
      <c r="K5157" s="581"/>
      <c r="L5157" s="586"/>
      <c r="M5157" s="587"/>
      <c r="N5157" s="592"/>
      <c r="O5157" s="603"/>
      <c r="P5157" s="544"/>
      <c r="Q5157" s="581"/>
      <c r="R5157" s="586"/>
      <c r="S5157" s="587"/>
      <c r="T5157" s="592"/>
      <c r="U5157" s="603"/>
      <c r="V5157" s="311"/>
      <c r="W5157" s="311"/>
      <c r="X5157" s="579"/>
      <c r="Y5157" s="545"/>
      <c r="Z5157" s="544"/>
      <c r="AA5157" s="545"/>
      <c r="AB5157" s="544"/>
      <c r="AC5157" s="545"/>
      <c r="AD5157" s="544"/>
      <c r="AE5157" s="581"/>
      <c r="AF5157" s="586"/>
      <c r="AG5157" s="587"/>
      <c r="AH5157" s="626"/>
      <c r="AI5157" s="627"/>
      <c r="AJ5157" s="544"/>
      <c r="AK5157" s="581"/>
      <c r="AL5157" s="586"/>
      <c r="AM5157" s="587"/>
      <c r="AN5157" s="626"/>
      <c r="AO5157" s="627"/>
      <c r="AP5157" s="544"/>
      <c r="AQ5157" s="581"/>
      <c r="AR5157" s="586"/>
      <c r="AS5157" s="587"/>
      <c r="AT5157" s="626"/>
      <c r="AU5157" s="627"/>
      <c r="AV5157" s="628"/>
      <c r="AW5157" s="629"/>
      <c r="AX5157" s="632"/>
      <c r="AY5157" s="633"/>
      <c r="AZ5157" s="626"/>
      <c r="BA5157" s="627"/>
      <c r="BB5157" s="544"/>
      <c r="BC5157" s="581"/>
      <c r="BD5157" s="586"/>
      <c r="BE5157" s="587"/>
      <c r="BF5157" s="626"/>
      <c r="BG5157" s="627"/>
      <c r="BH5157" s="628"/>
      <c r="BI5157" s="629"/>
      <c r="BJ5157" s="632"/>
      <c r="BK5157" s="633"/>
      <c r="BL5157" s="626"/>
      <c r="BM5157" s="627"/>
      <c r="BN5157" s="678"/>
      <c r="BO5157" s="679"/>
      <c r="BP5157" s="680"/>
      <c r="BQ5157" s="677"/>
      <c r="BR5157" s="663"/>
      <c r="BS5157" s="663"/>
      <c r="BT5157" s="15"/>
      <c r="BU5157" s="15"/>
      <c r="BV5157" s="95"/>
    </row>
    <row r="5158" spans="1:74" ht="21.75" hidden="1" customHeight="1" x14ac:dyDescent="0.25">
      <c r="A5158" s="95"/>
      <c r="B5158" s="570" t="str">
        <f>IF(ROSTER!B$22="","",ROSTER!B$22)</f>
        <v/>
      </c>
      <c r="C5158" s="572" t="str">
        <f>IF(ROSTER!C$22="","",ROSTER!C$22)</f>
        <v/>
      </c>
      <c r="D5158" s="573"/>
      <c r="E5158" s="574"/>
      <c r="F5158" s="576">
        <f>IF(E5158="y",1,IF(E5158="S",1,0))</f>
        <v>0</v>
      </c>
      <c r="G5158" s="582">
        <f>IF(E5158="S",1,0)</f>
        <v>0</v>
      </c>
      <c r="H5158" s="578"/>
      <c r="I5158" s="543"/>
      <c r="J5158" s="542"/>
      <c r="K5158" s="580"/>
      <c r="L5158" s="584"/>
      <c r="M5158" s="585"/>
      <c r="N5158" s="588">
        <f>L5158+J5158</f>
        <v>0</v>
      </c>
      <c r="O5158" s="589"/>
      <c r="P5158" s="542"/>
      <c r="Q5158" s="580"/>
      <c r="R5158" s="584"/>
      <c r="S5158" s="585"/>
      <c r="T5158" s="588">
        <f>R5158-P5158</f>
        <v>0</v>
      </c>
      <c r="U5158" s="589"/>
      <c r="V5158" s="310"/>
      <c r="W5158" s="310"/>
      <c r="X5158" s="578"/>
      <c r="Y5158" s="543"/>
      <c r="Z5158" s="542"/>
      <c r="AA5158" s="543"/>
      <c r="AB5158" s="542"/>
      <c r="AC5158" s="543"/>
      <c r="AD5158" s="542"/>
      <c r="AE5158" s="580"/>
      <c r="AF5158" s="584"/>
      <c r="AG5158" s="585"/>
      <c r="AH5158" s="595">
        <f>IF(AD5158=0,0,(AF5158/AD5158)*100)</f>
        <v>0</v>
      </c>
      <c r="AI5158" s="596"/>
      <c r="AJ5158" s="542"/>
      <c r="AK5158" s="580"/>
      <c r="AL5158" s="584"/>
      <c r="AM5158" s="585"/>
      <c r="AN5158" s="595">
        <f>IF(AJ5158=0,0,(AL5158/AJ5158)*100)</f>
        <v>0</v>
      </c>
      <c r="AO5158" s="596"/>
      <c r="AP5158" s="542"/>
      <c r="AQ5158" s="580"/>
      <c r="AR5158" s="584"/>
      <c r="AS5158" s="585"/>
      <c r="AT5158" s="595">
        <f>IF(AP5158=0,0,(AR5158/AP5158)*100)</f>
        <v>0</v>
      </c>
      <c r="AU5158" s="596"/>
      <c r="AV5158" s="599">
        <f>AD5158+AJ5158+AP5158</f>
        <v>0</v>
      </c>
      <c r="AW5158" s="600"/>
      <c r="AX5158" s="630">
        <f>AF5158+AL5158+AR5158</f>
        <v>0</v>
      </c>
      <c r="AY5158" s="631"/>
      <c r="AZ5158" s="595">
        <f>IF(AV5158=0,0,(AX5158/AV5158)*100)</f>
        <v>0</v>
      </c>
      <c r="BA5158" s="596"/>
      <c r="BB5158" s="542"/>
      <c r="BC5158" s="580"/>
      <c r="BD5158" s="584"/>
      <c r="BE5158" s="585"/>
      <c r="BF5158" s="595">
        <f>IF(BB5158=0,0,(BD5158/BB5158)*100)</f>
        <v>0</v>
      </c>
      <c r="BG5158" s="596"/>
      <c r="BH5158" s="599">
        <f>AV5158+BB5158</f>
        <v>0</v>
      </c>
      <c r="BI5158" s="600"/>
      <c r="BJ5158" s="630">
        <f>AX5158+BD5158</f>
        <v>0</v>
      </c>
      <c r="BK5158" s="631"/>
      <c r="BL5158" s="595">
        <f>IF(BH5158=0,0,(BJ5158/BH5158)*100)</f>
        <v>0</v>
      </c>
      <c r="BM5158" s="596"/>
      <c r="BN5158" s="656">
        <f>(AF5158*2)+(AL5158*2)+(AR5158*3)+BD5158</f>
        <v>0</v>
      </c>
      <c r="BO5158" s="657"/>
      <c r="BP5158" s="658"/>
      <c r="BQ5158" s="676">
        <f t="shared" ref="BQ5158" si="3549">IF(BS5158=0,0,50*BR5158/BS5158)</f>
        <v>0</v>
      </c>
      <c r="BR5158" s="662">
        <f>(BN5158*BU$11)+(N5158*BU$12)+(Z5158*BU$13)+(R5158*BU$14)+(X5158*BU$15)+(AB5158*BU$16)</f>
        <v>0</v>
      </c>
      <c r="BS5158" s="662">
        <f>((BB5158-BD5158)*BU$18)+((AV5158-AX5158)*BU$17)+(H5158*BU$19)+(P5158*BU$20)</f>
        <v>0</v>
      </c>
      <c r="BT5158" s="15"/>
      <c r="BU5158" s="15"/>
      <c r="BV5158" s="95"/>
    </row>
    <row r="5159" spans="1:74" ht="21.75" hidden="1" customHeight="1" x14ac:dyDescent="0.25">
      <c r="A5159" s="95"/>
      <c r="B5159" s="571"/>
      <c r="C5159" s="642" t="str">
        <f>IF(ROSTER!D$22="","",ROSTER!D$22)</f>
        <v/>
      </c>
      <c r="D5159" s="643"/>
      <c r="E5159" s="575"/>
      <c r="F5159" s="577"/>
      <c r="G5159" s="583"/>
      <c r="H5159" s="579"/>
      <c r="I5159" s="545"/>
      <c r="J5159" s="544"/>
      <c r="K5159" s="581"/>
      <c r="L5159" s="586"/>
      <c r="M5159" s="587"/>
      <c r="N5159" s="592"/>
      <c r="O5159" s="603"/>
      <c r="P5159" s="544"/>
      <c r="Q5159" s="581"/>
      <c r="R5159" s="586"/>
      <c r="S5159" s="587"/>
      <c r="T5159" s="592"/>
      <c r="U5159" s="603"/>
      <c r="V5159" s="311"/>
      <c r="W5159" s="311"/>
      <c r="X5159" s="579"/>
      <c r="Y5159" s="545"/>
      <c r="Z5159" s="544"/>
      <c r="AA5159" s="545"/>
      <c r="AB5159" s="544"/>
      <c r="AC5159" s="545"/>
      <c r="AD5159" s="544"/>
      <c r="AE5159" s="581"/>
      <c r="AF5159" s="586"/>
      <c r="AG5159" s="587"/>
      <c r="AH5159" s="626"/>
      <c r="AI5159" s="627"/>
      <c r="AJ5159" s="544"/>
      <c r="AK5159" s="581"/>
      <c r="AL5159" s="586"/>
      <c r="AM5159" s="587"/>
      <c r="AN5159" s="626"/>
      <c r="AO5159" s="627"/>
      <c r="AP5159" s="544"/>
      <c r="AQ5159" s="581"/>
      <c r="AR5159" s="586"/>
      <c r="AS5159" s="587"/>
      <c r="AT5159" s="626"/>
      <c r="AU5159" s="627"/>
      <c r="AV5159" s="628"/>
      <c r="AW5159" s="629"/>
      <c r="AX5159" s="632"/>
      <c r="AY5159" s="633"/>
      <c r="AZ5159" s="626"/>
      <c r="BA5159" s="627"/>
      <c r="BB5159" s="544"/>
      <c r="BC5159" s="581"/>
      <c r="BD5159" s="586"/>
      <c r="BE5159" s="587"/>
      <c r="BF5159" s="626"/>
      <c r="BG5159" s="627"/>
      <c r="BH5159" s="628"/>
      <c r="BI5159" s="629"/>
      <c r="BJ5159" s="632"/>
      <c r="BK5159" s="633"/>
      <c r="BL5159" s="626"/>
      <c r="BM5159" s="627"/>
      <c r="BN5159" s="678"/>
      <c r="BO5159" s="679"/>
      <c r="BP5159" s="680"/>
      <c r="BQ5159" s="677"/>
      <c r="BR5159" s="663"/>
      <c r="BS5159" s="663"/>
      <c r="BT5159" s="15"/>
      <c r="BU5159" s="15"/>
      <c r="BV5159" s="95"/>
    </row>
    <row r="5160" spans="1:74" ht="21.75" hidden="1" customHeight="1" x14ac:dyDescent="0.25">
      <c r="A5160" s="95"/>
      <c r="B5160" s="570" t="str">
        <f>IF(ROSTER!B$24="","",ROSTER!B$24)</f>
        <v/>
      </c>
      <c r="C5160" s="572" t="str">
        <f>IF(ROSTER!C$24="","",ROSTER!C$24)</f>
        <v/>
      </c>
      <c r="D5160" s="573"/>
      <c r="E5160" s="574"/>
      <c r="F5160" s="576">
        <f>IF(E5160="y",1,IF(E5160="S",1,0))</f>
        <v>0</v>
      </c>
      <c r="G5160" s="582">
        <f>IF(E5160="S",1,0)</f>
        <v>0</v>
      </c>
      <c r="H5160" s="578"/>
      <c r="I5160" s="543"/>
      <c r="J5160" s="542"/>
      <c r="K5160" s="580"/>
      <c r="L5160" s="584"/>
      <c r="M5160" s="585"/>
      <c r="N5160" s="588">
        <f>L5160+J5160</f>
        <v>0</v>
      </c>
      <c r="O5160" s="589"/>
      <c r="P5160" s="542"/>
      <c r="Q5160" s="580"/>
      <c r="R5160" s="584"/>
      <c r="S5160" s="585"/>
      <c r="T5160" s="588">
        <f>R5160-P5160</f>
        <v>0</v>
      </c>
      <c r="U5160" s="589"/>
      <c r="V5160" s="310"/>
      <c r="W5160" s="310"/>
      <c r="X5160" s="578"/>
      <c r="Y5160" s="543"/>
      <c r="Z5160" s="542"/>
      <c r="AA5160" s="543"/>
      <c r="AB5160" s="542"/>
      <c r="AC5160" s="543"/>
      <c r="AD5160" s="542"/>
      <c r="AE5160" s="580"/>
      <c r="AF5160" s="584"/>
      <c r="AG5160" s="585"/>
      <c r="AH5160" s="595">
        <f>IF(AD5160=0,0,(AF5160/AD5160)*100)</f>
        <v>0</v>
      </c>
      <c r="AI5160" s="596"/>
      <c r="AJ5160" s="542"/>
      <c r="AK5160" s="580"/>
      <c r="AL5160" s="584"/>
      <c r="AM5160" s="585"/>
      <c r="AN5160" s="595">
        <f>IF(AJ5160=0,0,(AL5160/AJ5160)*100)</f>
        <v>0</v>
      </c>
      <c r="AO5160" s="596"/>
      <c r="AP5160" s="542"/>
      <c r="AQ5160" s="580"/>
      <c r="AR5160" s="584"/>
      <c r="AS5160" s="585"/>
      <c r="AT5160" s="595">
        <f>IF(AP5160=0,0,(AR5160/AP5160)*100)</f>
        <v>0</v>
      </c>
      <c r="AU5160" s="596"/>
      <c r="AV5160" s="599">
        <f>AD5160+AJ5160+AP5160</f>
        <v>0</v>
      </c>
      <c r="AW5160" s="600"/>
      <c r="AX5160" s="630">
        <f>AF5160+AL5160+AR5160</f>
        <v>0</v>
      </c>
      <c r="AY5160" s="631"/>
      <c r="AZ5160" s="595">
        <f>IF(AV5160=0,0,(AX5160/AV5160)*100)</f>
        <v>0</v>
      </c>
      <c r="BA5160" s="596"/>
      <c r="BB5160" s="542"/>
      <c r="BC5160" s="580"/>
      <c r="BD5160" s="584"/>
      <c r="BE5160" s="585"/>
      <c r="BF5160" s="595">
        <f>IF(BB5160=0,0,(BD5160/BB5160)*100)</f>
        <v>0</v>
      </c>
      <c r="BG5160" s="596"/>
      <c r="BH5160" s="599">
        <f>AV5160+BB5160</f>
        <v>0</v>
      </c>
      <c r="BI5160" s="600"/>
      <c r="BJ5160" s="630">
        <f>AX5160+BD5160</f>
        <v>0</v>
      </c>
      <c r="BK5160" s="631"/>
      <c r="BL5160" s="595">
        <f>IF(BH5160=0,0,(BJ5160/BH5160)*100)</f>
        <v>0</v>
      </c>
      <c r="BM5160" s="596"/>
      <c r="BN5160" s="656">
        <f>(AF5160*2)+(AL5160*2)+(AR5160*3)+BD5160</f>
        <v>0</v>
      </c>
      <c r="BO5160" s="657"/>
      <c r="BP5160" s="658"/>
      <c r="BQ5160" s="676">
        <f t="shared" ref="BQ5160" si="3550">IF(BS5160=0,0,50*BR5160/BS5160)</f>
        <v>0</v>
      </c>
      <c r="BR5160" s="662">
        <f>(BN5160*BU$11)+(N5160*BU$12)+(Z5160*BU$13)+(R5160*BU$14)+(X5160*BU$15)+(AB5160*BU$16)</f>
        <v>0</v>
      </c>
      <c r="BS5160" s="662">
        <f>((BB5160-BD5160)*BU$18)+((AV5160-AX5160)*BU$17)+(H5160*BU$19)+(P5160*BU$20)</f>
        <v>0</v>
      </c>
      <c r="BT5160" s="15"/>
      <c r="BU5160" s="15"/>
      <c r="BV5160" s="95"/>
    </row>
    <row r="5161" spans="1:74" ht="21.75" hidden="1" customHeight="1" x14ac:dyDescent="0.25">
      <c r="A5161" s="95"/>
      <c r="B5161" s="571"/>
      <c r="C5161" s="642" t="str">
        <f>IF(ROSTER!D$24="","",ROSTER!D$24)</f>
        <v/>
      </c>
      <c r="D5161" s="643"/>
      <c r="E5161" s="575"/>
      <c r="F5161" s="577"/>
      <c r="G5161" s="583"/>
      <c r="H5161" s="579"/>
      <c r="I5161" s="545"/>
      <c r="J5161" s="544"/>
      <c r="K5161" s="581"/>
      <c r="L5161" s="586"/>
      <c r="M5161" s="587"/>
      <c r="N5161" s="592"/>
      <c r="O5161" s="603"/>
      <c r="P5161" s="544"/>
      <c r="Q5161" s="581"/>
      <c r="R5161" s="586"/>
      <c r="S5161" s="587"/>
      <c r="T5161" s="592"/>
      <c r="U5161" s="603"/>
      <c r="V5161" s="311"/>
      <c r="W5161" s="311"/>
      <c r="X5161" s="579"/>
      <c r="Y5161" s="545"/>
      <c r="Z5161" s="544"/>
      <c r="AA5161" s="545"/>
      <c r="AB5161" s="544"/>
      <c r="AC5161" s="545"/>
      <c r="AD5161" s="544"/>
      <c r="AE5161" s="581"/>
      <c r="AF5161" s="586"/>
      <c r="AG5161" s="587"/>
      <c r="AH5161" s="626"/>
      <c r="AI5161" s="627"/>
      <c r="AJ5161" s="544"/>
      <c r="AK5161" s="581"/>
      <c r="AL5161" s="586"/>
      <c r="AM5161" s="587"/>
      <c r="AN5161" s="626"/>
      <c r="AO5161" s="627"/>
      <c r="AP5161" s="544"/>
      <c r="AQ5161" s="581"/>
      <c r="AR5161" s="586"/>
      <c r="AS5161" s="587"/>
      <c r="AT5161" s="626"/>
      <c r="AU5161" s="627"/>
      <c r="AV5161" s="628"/>
      <c r="AW5161" s="629"/>
      <c r="AX5161" s="632"/>
      <c r="AY5161" s="633"/>
      <c r="AZ5161" s="626"/>
      <c r="BA5161" s="627"/>
      <c r="BB5161" s="544"/>
      <c r="BC5161" s="581"/>
      <c r="BD5161" s="586"/>
      <c r="BE5161" s="587"/>
      <c r="BF5161" s="626"/>
      <c r="BG5161" s="627"/>
      <c r="BH5161" s="628"/>
      <c r="BI5161" s="629"/>
      <c r="BJ5161" s="632"/>
      <c r="BK5161" s="633"/>
      <c r="BL5161" s="626"/>
      <c r="BM5161" s="627"/>
      <c r="BN5161" s="678"/>
      <c r="BO5161" s="679"/>
      <c r="BP5161" s="680"/>
      <c r="BQ5161" s="677"/>
      <c r="BR5161" s="663"/>
      <c r="BS5161" s="663"/>
      <c r="BT5161" s="15"/>
      <c r="BU5161" s="15"/>
      <c r="BV5161" s="95"/>
    </row>
    <row r="5162" spans="1:74" ht="21.75" hidden="1" customHeight="1" x14ac:dyDescent="0.25">
      <c r="A5162" s="95"/>
      <c r="B5162" s="570" t="str">
        <f>IF(ROSTER!B$26="","",ROSTER!B$26)</f>
        <v/>
      </c>
      <c r="C5162" s="572" t="str">
        <f>IF(ROSTER!C$26="","",ROSTER!C$26)</f>
        <v/>
      </c>
      <c r="D5162" s="573"/>
      <c r="E5162" s="574"/>
      <c r="F5162" s="576">
        <f>IF(E5162="y",1,IF(E5162="S",1,0))</f>
        <v>0</v>
      </c>
      <c r="G5162" s="582">
        <f>IF(E5162="S",1,0)</f>
        <v>0</v>
      </c>
      <c r="H5162" s="578"/>
      <c r="I5162" s="543"/>
      <c r="J5162" s="542"/>
      <c r="K5162" s="580"/>
      <c r="L5162" s="584"/>
      <c r="M5162" s="585"/>
      <c r="N5162" s="588">
        <f>L5162+J5162</f>
        <v>0</v>
      </c>
      <c r="O5162" s="589"/>
      <c r="P5162" s="542"/>
      <c r="Q5162" s="580"/>
      <c r="R5162" s="584"/>
      <c r="S5162" s="585"/>
      <c r="T5162" s="588">
        <f>R5162-P5162</f>
        <v>0</v>
      </c>
      <c r="U5162" s="589"/>
      <c r="V5162" s="310"/>
      <c r="W5162" s="310"/>
      <c r="X5162" s="578"/>
      <c r="Y5162" s="543"/>
      <c r="Z5162" s="542"/>
      <c r="AA5162" s="543"/>
      <c r="AB5162" s="542"/>
      <c r="AC5162" s="543"/>
      <c r="AD5162" s="542"/>
      <c r="AE5162" s="580"/>
      <c r="AF5162" s="584"/>
      <c r="AG5162" s="585"/>
      <c r="AH5162" s="595">
        <f>IF(AD5162=0,0,(AF5162/AD5162)*100)</f>
        <v>0</v>
      </c>
      <c r="AI5162" s="596"/>
      <c r="AJ5162" s="542"/>
      <c r="AK5162" s="580"/>
      <c r="AL5162" s="584"/>
      <c r="AM5162" s="585"/>
      <c r="AN5162" s="595">
        <f>IF(AJ5162=0,0,(AL5162/AJ5162)*100)</f>
        <v>0</v>
      </c>
      <c r="AO5162" s="596"/>
      <c r="AP5162" s="542"/>
      <c r="AQ5162" s="580"/>
      <c r="AR5162" s="584"/>
      <c r="AS5162" s="585"/>
      <c r="AT5162" s="595">
        <f>IF(AP5162=0,0,(AR5162/AP5162)*100)</f>
        <v>0</v>
      </c>
      <c r="AU5162" s="596"/>
      <c r="AV5162" s="599">
        <f>AD5162+AJ5162+AP5162</f>
        <v>0</v>
      </c>
      <c r="AW5162" s="600"/>
      <c r="AX5162" s="630">
        <f>AF5162+AL5162+AR5162</f>
        <v>0</v>
      </c>
      <c r="AY5162" s="631"/>
      <c r="AZ5162" s="595">
        <f>IF(AV5162=0,0,(AX5162/AV5162)*100)</f>
        <v>0</v>
      </c>
      <c r="BA5162" s="596"/>
      <c r="BB5162" s="542"/>
      <c r="BC5162" s="580"/>
      <c r="BD5162" s="584"/>
      <c r="BE5162" s="585"/>
      <c r="BF5162" s="595">
        <f>IF(BB5162=0,0,(BD5162/BB5162)*100)</f>
        <v>0</v>
      </c>
      <c r="BG5162" s="596"/>
      <c r="BH5162" s="599">
        <f>AV5162+BB5162</f>
        <v>0</v>
      </c>
      <c r="BI5162" s="600"/>
      <c r="BJ5162" s="630">
        <f>AX5162+BD5162</f>
        <v>0</v>
      </c>
      <c r="BK5162" s="631"/>
      <c r="BL5162" s="595">
        <f>IF(BH5162=0,0,(BJ5162/BH5162)*100)</f>
        <v>0</v>
      </c>
      <c r="BM5162" s="596"/>
      <c r="BN5162" s="656">
        <f>(AF5162*2)+(AL5162*2)+(AR5162*3)+BD5162</f>
        <v>0</v>
      </c>
      <c r="BO5162" s="657"/>
      <c r="BP5162" s="658"/>
      <c r="BQ5162" s="676">
        <f t="shared" ref="BQ5162" si="3551">IF(BS5162=0,0,50*BR5162/BS5162)</f>
        <v>0</v>
      </c>
      <c r="BR5162" s="662">
        <f>(BN5162*BU$11)+(N5162*BU$12)+(Z5162*BU$13)+(R5162*BU$14)+(X5162*BU$15)+(AB5162*BU$16)</f>
        <v>0</v>
      </c>
      <c r="BS5162" s="662">
        <f>((BB5162-BD5162)*BU$18)+((AV5162-AX5162)*BU$17)+(H5162*BU$19)+(P5162*BU$20)</f>
        <v>0</v>
      </c>
      <c r="BT5162" s="15"/>
      <c r="BU5162" s="15"/>
      <c r="BV5162" s="95"/>
    </row>
    <row r="5163" spans="1:74" ht="21.75" hidden="1" customHeight="1" x14ac:dyDescent="0.25">
      <c r="A5163" s="95"/>
      <c r="B5163" s="571"/>
      <c r="C5163" s="642" t="str">
        <f>IF(ROSTER!D$26="","",ROSTER!D$26)</f>
        <v/>
      </c>
      <c r="D5163" s="643"/>
      <c r="E5163" s="575"/>
      <c r="F5163" s="577"/>
      <c r="G5163" s="583"/>
      <c r="H5163" s="579"/>
      <c r="I5163" s="545"/>
      <c r="J5163" s="544"/>
      <c r="K5163" s="581"/>
      <c r="L5163" s="586"/>
      <c r="M5163" s="587"/>
      <c r="N5163" s="592"/>
      <c r="O5163" s="603"/>
      <c r="P5163" s="544"/>
      <c r="Q5163" s="581"/>
      <c r="R5163" s="586"/>
      <c r="S5163" s="587"/>
      <c r="T5163" s="592"/>
      <c r="U5163" s="603"/>
      <c r="V5163" s="311"/>
      <c r="W5163" s="311"/>
      <c r="X5163" s="579"/>
      <c r="Y5163" s="545"/>
      <c r="Z5163" s="544"/>
      <c r="AA5163" s="545"/>
      <c r="AB5163" s="544"/>
      <c r="AC5163" s="545"/>
      <c r="AD5163" s="544"/>
      <c r="AE5163" s="581"/>
      <c r="AF5163" s="586"/>
      <c r="AG5163" s="587"/>
      <c r="AH5163" s="626"/>
      <c r="AI5163" s="627"/>
      <c r="AJ5163" s="544"/>
      <c r="AK5163" s="581"/>
      <c r="AL5163" s="586"/>
      <c r="AM5163" s="587"/>
      <c r="AN5163" s="626"/>
      <c r="AO5163" s="627"/>
      <c r="AP5163" s="544"/>
      <c r="AQ5163" s="581"/>
      <c r="AR5163" s="586"/>
      <c r="AS5163" s="587"/>
      <c r="AT5163" s="626"/>
      <c r="AU5163" s="627"/>
      <c r="AV5163" s="628"/>
      <c r="AW5163" s="629"/>
      <c r="AX5163" s="632"/>
      <c r="AY5163" s="633"/>
      <c r="AZ5163" s="626"/>
      <c r="BA5163" s="627"/>
      <c r="BB5163" s="544"/>
      <c r="BC5163" s="581"/>
      <c r="BD5163" s="586"/>
      <c r="BE5163" s="587"/>
      <c r="BF5163" s="626"/>
      <c r="BG5163" s="627"/>
      <c r="BH5163" s="628"/>
      <c r="BI5163" s="629"/>
      <c r="BJ5163" s="632"/>
      <c r="BK5163" s="633"/>
      <c r="BL5163" s="626"/>
      <c r="BM5163" s="627"/>
      <c r="BN5163" s="678"/>
      <c r="BO5163" s="679"/>
      <c r="BP5163" s="680"/>
      <c r="BQ5163" s="677"/>
      <c r="BR5163" s="663"/>
      <c r="BS5163" s="663"/>
      <c r="BT5163" s="15"/>
      <c r="BU5163" s="15"/>
      <c r="BV5163" s="95"/>
    </row>
    <row r="5164" spans="1:74" ht="21.75" hidden="1" customHeight="1" x14ac:dyDescent="0.25">
      <c r="A5164" s="95"/>
      <c r="B5164" s="570" t="str">
        <f>IF(ROSTER!B$28="","",ROSTER!B$28)</f>
        <v/>
      </c>
      <c r="C5164" s="572" t="str">
        <f>IF(ROSTER!C$28="","",ROSTER!C$28)</f>
        <v/>
      </c>
      <c r="D5164" s="573"/>
      <c r="E5164" s="574"/>
      <c r="F5164" s="576">
        <f>IF(E5164="y",1,IF(E5164="S",1,0))</f>
        <v>0</v>
      </c>
      <c r="G5164" s="582">
        <f>IF(E5164="S",1,0)</f>
        <v>0</v>
      </c>
      <c r="H5164" s="578"/>
      <c r="I5164" s="543"/>
      <c r="J5164" s="542"/>
      <c r="K5164" s="580"/>
      <c r="L5164" s="584"/>
      <c r="M5164" s="585"/>
      <c r="N5164" s="588">
        <f>L5164+J5164</f>
        <v>0</v>
      </c>
      <c r="O5164" s="589"/>
      <c r="P5164" s="542"/>
      <c r="Q5164" s="580"/>
      <c r="R5164" s="584"/>
      <c r="S5164" s="585"/>
      <c r="T5164" s="588">
        <f>R5164-P5164</f>
        <v>0</v>
      </c>
      <c r="U5164" s="589"/>
      <c r="V5164" s="310"/>
      <c r="W5164" s="310"/>
      <c r="X5164" s="578"/>
      <c r="Y5164" s="543"/>
      <c r="Z5164" s="542"/>
      <c r="AA5164" s="543"/>
      <c r="AB5164" s="542"/>
      <c r="AC5164" s="543"/>
      <c r="AD5164" s="542"/>
      <c r="AE5164" s="580"/>
      <c r="AF5164" s="584"/>
      <c r="AG5164" s="585"/>
      <c r="AH5164" s="595">
        <f>IF(AD5164=0,0,(AF5164/AD5164)*100)</f>
        <v>0</v>
      </c>
      <c r="AI5164" s="596"/>
      <c r="AJ5164" s="542"/>
      <c r="AK5164" s="580"/>
      <c r="AL5164" s="584"/>
      <c r="AM5164" s="585"/>
      <c r="AN5164" s="595">
        <f>IF(AJ5164=0,0,(AL5164/AJ5164)*100)</f>
        <v>0</v>
      </c>
      <c r="AO5164" s="596"/>
      <c r="AP5164" s="542"/>
      <c r="AQ5164" s="580"/>
      <c r="AR5164" s="584"/>
      <c r="AS5164" s="585"/>
      <c r="AT5164" s="595">
        <f>IF(AP5164=0,0,(AR5164/AP5164)*100)</f>
        <v>0</v>
      </c>
      <c r="AU5164" s="596"/>
      <c r="AV5164" s="599">
        <f>AD5164+AJ5164+AP5164</f>
        <v>0</v>
      </c>
      <c r="AW5164" s="600"/>
      <c r="AX5164" s="630">
        <f>AF5164+AL5164+AR5164</f>
        <v>0</v>
      </c>
      <c r="AY5164" s="631"/>
      <c r="AZ5164" s="595">
        <f>IF(AV5164=0,0,(AX5164/AV5164)*100)</f>
        <v>0</v>
      </c>
      <c r="BA5164" s="596"/>
      <c r="BB5164" s="542"/>
      <c r="BC5164" s="580"/>
      <c r="BD5164" s="584"/>
      <c r="BE5164" s="585"/>
      <c r="BF5164" s="595">
        <f>IF(BB5164=0,0,(BD5164/BB5164)*100)</f>
        <v>0</v>
      </c>
      <c r="BG5164" s="596"/>
      <c r="BH5164" s="599">
        <f>AV5164+BB5164</f>
        <v>0</v>
      </c>
      <c r="BI5164" s="600"/>
      <c r="BJ5164" s="630">
        <f>AX5164+BD5164</f>
        <v>0</v>
      </c>
      <c r="BK5164" s="631"/>
      <c r="BL5164" s="595">
        <f>IF(BH5164=0,0,(BJ5164/BH5164)*100)</f>
        <v>0</v>
      </c>
      <c r="BM5164" s="596"/>
      <c r="BN5164" s="656">
        <f>(AF5164*2)+(AL5164*2)+(AR5164*3)+BD5164</f>
        <v>0</v>
      </c>
      <c r="BO5164" s="657"/>
      <c r="BP5164" s="658"/>
      <c r="BQ5164" s="676">
        <f t="shared" ref="BQ5164" si="3552">IF(BS5164=0,0,50*BR5164/BS5164)</f>
        <v>0</v>
      </c>
      <c r="BR5164" s="662">
        <f>(BN5164*BU$11)+(N5164*BU$12)+(Z5164*BU$13)+(R5164*BU$14)+(X5164*BU$15)+(AB5164*BU$16)</f>
        <v>0</v>
      </c>
      <c r="BS5164" s="662">
        <f>((BB5164-BD5164)*BU$18)+((AV5164-AX5164)*BU$17)+(H5164*BU$19)+(P5164*BU$20)</f>
        <v>0</v>
      </c>
      <c r="BT5164" s="15"/>
      <c r="BU5164" s="15"/>
      <c r="BV5164" s="95"/>
    </row>
    <row r="5165" spans="1:74" ht="21.75" hidden="1" customHeight="1" x14ac:dyDescent="0.25">
      <c r="A5165" s="95"/>
      <c r="B5165" s="571"/>
      <c r="C5165" s="642" t="str">
        <f>IF(ROSTER!D$28="","",ROSTER!D$28)</f>
        <v/>
      </c>
      <c r="D5165" s="643"/>
      <c r="E5165" s="575"/>
      <c r="F5165" s="577"/>
      <c r="G5165" s="583"/>
      <c r="H5165" s="579"/>
      <c r="I5165" s="545"/>
      <c r="J5165" s="544"/>
      <c r="K5165" s="581"/>
      <c r="L5165" s="586"/>
      <c r="M5165" s="587"/>
      <c r="N5165" s="592"/>
      <c r="O5165" s="603"/>
      <c r="P5165" s="544"/>
      <c r="Q5165" s="581"/>
      <c r="R5165" s="586"/>
      <c r="S5165" s="587"/>
      <c r="T5165" s="592"/>
      <c r="U5165" s="603"/>
      <c r="V5165" s="311"/>
      <c r="W5165" s="311"/>
      <c r="X5165" s="579"/>
      <c r="Y5165" s="545"/>
      <c r="Z5165" s="544"/>
      <c r="AA5165" s="545"/>
      <c r="AB5165" s="544"/>
      <c r="AC5165" s="545"/>
      <c r="AD5165" s="544"/>
      <c r="AE5165" s="581"/>
      <c r="AF5165" s="586"/>
      <c r="AG5165" s="587"/>
      <c r="AH5165" s="626"/>
      <c r="AI5165" s="627"/>
      <c r="AJ5165" s="544"/>
      <c r="AK5165" s="581"/>
      <c r="AL5165" s="586"/>
      <c r="AM5165" s="587"/>
      <c r="AN5165" s="626"/>
      <c r="AO5165" s="627"/>
      <c r="AP5165" s="544"/>
      <c r="AQ5165" s="581"/>
      <c r="AR5165" s="586"/>
      <c r="AS5165" s="587"/>
      <c r="AT5165" s="626"/>
      <c r="AU5165" s="627"/>
      <c r="AV5165" s="628"/>
      <c r="AW5165" s="629"/>
      <c r="AX5165" s="632"/>
      <c r="AY5165" s="633"/>
      <c r="AZ5165" s="626"/>
      <c r="BA5165" s="627"/>
      <c r="BB5165" s="544"/>
      <c r="BC5165" s="581"/>
      <c r="BD5165" s="586"/>
      <c r="BE5165" s="587"/>
      <c r="BF5165" s="626"/>
      <c r="BG5165" s="627"/>
      <c r="BH5165" s="628"/>
      <c r="BI5165" s="629"/>
      <c r="BJ5165" s="632"/>
      <c r="BK5165" s="633"/>
      <c r="BL5165" s="626"/>
      <c r="BM5165" s="627"/>
      <c r="BN5165" s="678"/>
      <c r="BO5165" s="679"/>
      <c r="BP5165" s="680"/>
      <c r="BQ5165" s="677"/>
      <c r="BR5165" s="663"/>
      <c r="BS5165" s="663"/>
      <c r="BT5165" s="15"/>
      <c r="BU5165" s="15"/>
      <c r="BV5165" s="95"/>
    </row>
    <row r="5166" spans="1:74" ht="21.75" hidden="1" customHeight="1" x14ac:dyDescent="0.25">
      <c r="A5166" s="95"/>
      <c r="B5166" s="570" t="str">
        <f>IF(ROSTER!B$30="","",ROSTER!B$30)</f>
        <v/>
      </c>
      <c r="C5166" s="572" t="str">
        <f>IF(ROSTER!C$30="","",ROSTER!C$30)</f>
        <v/>
      </c>
      <c r="D5166" s="573"/>
      <c r="E5166" s="574"/>
      <c r="F5166" s="576">
        <f>IF(E5166="y",1,IF(E5166="S",1,0))</f>
        <v>0</v>
      </c>
      <c r="G5166" s="582">
        <f>IF(E5166="S",1,0)</f>
        <v>0</v>
      </c>
      <c r="H5166" s="578"/>
      <c r="I5166" s="543"/>
      <c r="J5166" s="542"/>
      <c r="K5166" s="580"/>
      <c r="L5166" s="584"/>
      <c r="M5166" s="585"/>
      <c r="N5166" s="588">
        <f>L5166+J5166</f>
        <v>0</v>
      </c>
      <c r="O5166" s="589"/>
      <c r="P5166" s="542"/>
      <c r="Q5166" s="580"/>
      <c r="R5166" s="584"/>
      <c r="S5166" s="585"/>
      <c r="T5166" s="588">
        <f>R5166-P5166</f>
        <v>0</v>
      </c>
      <c r="U5166" s="589"/>
      <c r="V5166" s="310"/>
      <c r="W5166" s="310"/>
      <c r="X5166" s="578"/>
      <c r="Y5166" s="543"/>
      <c r="Z5166" s="542"/>
      <c r="AA5166" s="543"/>
      <c r="AB5166" s="542"/>
      <c r="AC5166" s="543"/>
      <c r="AD5166" s="542"/>
      <c r="AE5166" s="580"/>
      <c r="AF5166" s="584"/>
      <c r="AG5166" s="585"/>
      <c r="AH5166" s="595">
        <f>IF(AD5166=0,0,(AF5166/AD5166)*100)</f>
        <v>0</v>
      </c>
      <c r="AI5166" s="596"/>
      <c r="AJ5166" s="542"/>
      <c r="AK5166" s="580"/>
      <c r="AL5166" s="584"/>
      <c r="AM5166" s="585"/>
      <c r="AN5166" s="595">
        <f>IF(AJ5166=0,0,(AL5166/AJ5166)*100)</f>
        <v>0</v>
      </c>
      <c r="AO5166" s="596"/>
      <c r="AP5166" s="542"/>
      <c r="AQ5166" s="580"/>
      <c r="AR5166" s="584"/>
      <c r="AS5166" s="585"/>
      <c r="AT5166" s="595">
        <f>IF(AP5166=0,0,(AR5166/AP5166)*100)</f>
        <v>0</v>
      </c>
      <c r="AU5166" s="596"/>
      <c r="AV5166" s="599">
        <f>AD5166+AJ5166+AP5166</f>
        <v>0</v>
      </c>
      <c r="AW5166" s="600"/>
      <c r="AX5166" s="630">
        <f>AF5166+AL5166+AR5166</f>
        <v>0</v>
      </c>
      <c r="AY5166" s="631"/>
      <c r="AZ5166" s="595">
        <f>IF(AV5166=0,0,(AX5166/AV5166)*100)</f>
        <v>0</v>
      </c>
      <c r="BA5166" s="596"/>
      <c r="BB5166" s="542"/>
      <c r="BC5166" s="580"/>
      <c r="BD5166" s="584"/>
      <c r="BE5166" s="585"/>
      <c r="BF5166" s="595">
        <f>IF(BB5166=0,0,(BD5166/BB5166)*100)</f>
        <v>0</v>
      </c>
      <c r="BG5166" s="596"/>
      <c r="BH5166" s="599">
        <f>AV5166+BB5166</f>
        <v>0</v>
      </c>
      <c r="BI5166" s="600"/>
      <c r="BJ5166" s="630">
        <f>AX5166+BD5166</f>
        <v>0</v>
      </c>
      <c r="BK5166" s="631"/>
      <c r="BL5166" s="595">
        <f>IF(BH5166=0,0,(BJ5166/BH5166)*100)</f>
        <v>0</v>
      </c>
      <c r="BM5166" s="596"/>
      <c r="BN5166" s="656">
        <f>(AF5166*2)+(AL5166*2)+(AR5166*3)+BD5166</f>
        <v>0</v>
      </c>
      <c r="BO5166" s="657"/>
      <c r="BP5166" s="658"/>
      <c r="BQ5166" s="676">
        <f t="shared" ref="BQ5166" si="3553">IF(BS5166=0,0,50*BR5166/BS5166)</f>
        <v>0</v>
      </c>
      <c r="BR5166" s="662">
        <f>(BN5166*BU$11)+(N5166*BU$12)+(Z5166*BU$13)+(R5166*BU$14)+(X5166*BU$15)+(AB5166*BU$16)</f>
        <v>0</v>
      </c>
      <c r="BS5166" s="662">
        <f>((BB5166-BD5166)*BU$18)+((AV5166-AX5166)*BU$17)+(H5166*BU$19)+(P5166*BU$20)</f>
        <v>0</v>
      </c>
      <c r="BT5166" s="15"/>
      <c r="BU5166" s="15"/>
      <c r="BV5166" s="95"/>
    </row>
    <row r="5167" spans="1:74" ht="21.75" hidden="1" customHeight="1" x14ac:dyDescent="0.25">
      <c r="A5167" s="95"/>
      <c r="B5167" s="571"/>
      <c r="C5167" s="642" t="str">
        <f>IF(ROSTER!D$30="","",ROSTER!D$30)</f>
        <v/>
      </c>
      <c r="D5167" s="643"/>
      <c r="E5167" s="575"/>
      <c r="F5167" s="577"/>
      <c r="G5167" s="583"/>
      <c r="H5167" s="579"/>
      <c r="I5167" s="545"/>
      <c r="J5167" s="544"/>
      <c r="K5167" s="581"/>
      <c r="L5167" s="586"/>
      <c r="M5167" s="587"/>
      <c r="N5167" s="592"/>
      <c r="O5167" s="603"/>
      <c r="P5167" s="544"/>
      <c r="Q5167" s="581"/>
      <c r="R5167" s="586"/>
      <c r="S5167" s="587"/>
      <c r="T5167" s="592"/>
      <c r="U5167" s="603"/>
      <c r="V5167" s="311"/>
      <c r="W5167" s="311"/>
      <c r="X5167" s="579"/>
      <c r="Y5167" s="545"/>
      <c r="Z5167" s="544"/>
      <c r="AA5167" s="545"/>
      <c r="AB5167" s="544"/>
      <c r="AC5167" s="545"/>
      <c r="AD5167" s="544"/>
      <c r="AE5167" s="581"/>
      <c r="AF5167" s="586"/>
      <c r="AG5167" s="587"/>
      <c r="AH5167" s="626"/>
      <c r="AI5167" s="627"/>
      <c r="AJ5167" s="544"/>
      <c r="AK5167" s="581"/>
      <c r="AL5167" s="586"/>
      <c r="AM5167" s="587"/>
      <c r="AN5167" s="626"/>
      <c r="AO5167" s="627"/>
      <c r="AP5167" s="544"/>
      <c r="AQ5167" s="581"/>
      <c r="AR5167" s="586"/>
      <c r="AS5167" s="587"/>
      <c r="AT5167" s="626"/>
      <c r="AU5167" s="627"/>
      <c r="AV5167" s="628"/>
      <c r="AW5167" s="629"/>
      <c r="AX5167" s="632"/>
      <c r="AY5167" s="633"/>
      <c r="AZ5167" s="626"/>
      <c r="BA5167" s="627"/>
      <c r="BB5167" s="544"/>
      <c r="BC5167" s="581"/>
      <c r="BD5167" s="586"/>
      <c r="BE5167" s="587"/>
      <c r="BF5167" s="626"/>
      <c r="BG5167" s="627"/>
      <c r="BH5167" s="628"/>
      <c r="BI5167" s="629"/>
      <c r="BJ5167" s="632"/>
      <c r="BK5167" s="633"/>
      <c r="BL5167" s="626"/>
      <c r="BM5167" s="627"/>
      <c r="BN5167" s="678"/>
      <c r="BO5167" s="679"/>
      <c r="BP5167" s="680"/>
      <c r="BQ5167" s="677"/>
      <c r="BR5167" s="663"/>
      <c r="BS5167" s="663"/>
      <c r="BT5167" s="15"/>
      <c r="BU5167" s="15"/>
      <c r="BV5167" s="95"/>
    </row>
    <row r="5168" spans="1:74" ht="21.75" hidden="1" customHeight="1" x14ac:dyDescent="0.25">
      <c r="A5168" s="95"/>
      <c r="B5168" s="570" t="str">
        <f>IF(ROSTER!B$32="","",ROSTER!B$32)</f>
        <v/>
      </c>
      <c r="C5168" s="572" t="str">
        <f>IF(ROSTER!C$32="","",ROSTER!C$32)</f>
        <v/>
      </c>
      <c r="D5168" s="573"/>
      <c r="E5168" s="574"/>
      <c r="F5168" s="576">
        <f>IF(E5168="y",1,IF(E5168="S",1,0))</f>
        <v>0</v>
      </c>
      <c r="G5168" s="582">
        <f>IF(E5168="S",1,0)</f>
        <v>0</v>
      </c>
      <c r="H5168" s="578"/>
      <c r="I5168" s="543"/>
      <c r="J5168" s="542"/>
      <c r="K5168" s="580"/>
      <c r="L5168" s="584"/>
      <c r="M5168" s="585"/>
      <c r="N5168" s="588">
        <f>L5168+J5168</f>
        <v>0</v>
      </c>
      <c r="O5168" s="589"/>
      <c r="P5168" s="542"/>
      <c r="Q5168" s="580"/>
      <c r="R5168" s="584"/>
      <c r="S5168" s="585"/>
      <c r="T5168" s="588">
        <f>R5168-P5168</f>
        <v>0</v>
      </c>
      <c r="U5168" s="589"/>
      <c r="V5168" s="310"/>
      <c r="W5168" s="310"/>
      <c r="X5168" s="578"/>
      <c r="Y5168" s="543"/>
      <c r="Z5168" s="542"/>
      <c r="AA5168" s="543"/>
      <c r="AB5168" s="542"/>
      <c r="AC5168" s="543"/>
      <c r="AD5168" s="542"/>
      <c r="AE5168" s="580"/>
      <c r="AF5168" s="584"/>
      <c r="AG5168" s="585"/>
      <c r="AH5168" s="595">
        <f>IF(AD5168=0,0,(AF5168/AD5168)*100)</f>
        <v>0</v>
      </c>
      <c r="AI5168" s="596"/>
      <c r="AJ5168" s="542"/>
      <c r="AK5168" s="580"/>
      <c r="AL5168" s="584"/>
      <c r="AM5168" s="585"/>
      <c r="AN5168" s="595">
        <f>IF(AJ5168=0,0,(AL5168/AJ5168)*100)</f>
        <v>0</v>
      </c>
      <c r="AO5168" s="596"/>
      <c r="AP5168" s="542"/>
      <c r="AQ5168" s="580"/>
      <c r="AR5168" s="584"/>
      <c r="AS5168" s="585"/>
      <c r="AT5168" s="595">
        <f>IF(AP5168=0,0,(AR5168/AP5168)*100)</f>
        <v>0</v>
      </c>
      <c r="AU5168" s="596"/>
      <c r="AV5168" s="599">
        <f>AD5168+AJ5168+AP5168</f>
        <v>0</v>
      </c>
      <c r="AW5168" s="600"/>
      <c r="AX5168" s="630">
        <f>AF5168+AL5168+AR5168</f>
        <v>0</v>
      </c>
      <c r="AY5168" s="631"/>
      <c r="AZ5168" s="595">
        <f>IF(AV5168=0,0,(AX5168/AV5168)*100)</f>
        <v>0</v>
      </c>
      <c r="BA5168" s="596"/>
      <c r="BB5168" s="542"/>
      <c r="BC5168" s="580"/>
      <c r="BD5168" s="584"/>
      <c r="BE5168" s="585"/>
      <c r="BF5168" s="595">
        <f>IF(BB5168=0,0,(BD5168/BB5168)*100)</f>
        <v>0</v>
      </c>
      <c r="BG5168" s="596"/>
      <c r="BH5168" s="599">
        <f>AV5168+BB5168</f>
        <v>0</v>
      </c>
      <c r="BI5168" s="600"/>
      <c r="BJ5168" s="630">
        <f>AX5168+BD5168</f>
        <v>0</v>
      </c>
      <c r="BK5168" s="631"/>
      <c r="BL5168" s="595">
        <f>IF(BH5168=0,0,(BJ5168/BH5168)*100)</f>
        <v>0</v>
      </c>
      <c r="BM5168" s="596"/>
      <c r="BN5168" s="656">
        <f>(AF5168*2)+(AL5168*2)+(AR5168*3)+BD5168</f>
        <v>0</v>
      </c>
      <c r="BO5168" s="657"/>
      <c r="BP5168" s="658"/>
      <c r="BQ5168" s="676">
        <f t="shared" ref="BQ5168" si="3554">IF(BS5168=0,0,50*BR5168/BS5168)</f>
        <v>0</v>
      </c>
      <c r="BR5168" s="662">
        <f>(BN5168*BU$11)+(N5168*BU$12)+(Z5168*BU$13)+(R5168*BU$14)+(X5168*BU$15)+(AB5168*BU$16)</f>
        <v>0</v>
      </c>
      <c r="BS5168" s="662">
        <f>((BB5168-BD5168)*BU$18)+((AV5168-AX5168)*BU$17)+(H5168*BU$19)+(P5168*BU$20)</f>
        <v>0</v>
      </c>
      <c r="BT5168" s="15"/>
      <c r="BU5168" s="15"/>
      <c r="BV5168" s="95"/>
    </row>
    <row r="5169" spans="1:74" ht="21.75" hidden="1" customHeight="1" x14ac:dyDescent="0.25">
      <c r="A5169" s="95"/>
      <c r="B5169" s="571"/>
      <c r="C5169" s="642" t="str">
        <f>IF(ROSTER!D$32="","",ROSTER!D$32)</f>
        <v/>
      </c>
      <c r="D5169" s="643"/>
      <c r="E5169" s="575"/>
      <c r="F5169" s="577"/>
      <c r="G5169" s="583"/>
      <c r="H5169" s="579"/>
      <c r="I5169" s="545"/>
      <c r="J5169" s="544"/>
      <c r="K5169" s="581"/>
      <c r="L5169" s="586"/>
      <c r="M5169" s="587"/>
      <c r="N5169" s="592"/>
      <c r="O5169" s="603"/>
      <c r="P5169" s="544"/>
      <c r="Q5169" s="581"/>
      <c r="R5169" s="586"/>
      <c r="S5169" s="587"/>
      <c r="T5169" s="592"/>
      <c r="U5169" s="603"/>
      <c r="V5169" s="311"/>
      <c r="W5169" s="311"/>
      <c r="X5169" s="579"/>
      <c r="Y5169" s="545"/>
      <c r="Z5169" s="544"/>
      <c r="AA5169" s="545"/>
      <c r="AB5169" s="544"/>
      <c r="AC5169" s="545"/>
      <c r="AD5169" s="544"/>
      <c r="AE5169" s="581"/>
      <c r="AF5169" s="586"/>
      <c r="AG5169" s="587"/>
      <c r="AH5169" s="626"/>
      <c r="AI5169" s="627"/>
      <c r="AJ5169" s="544"/>
      <c r="AK5169" s="581"/>
      <c r="AL5169" s="586"/>
      <c r="AM5169" s="587"/>
      <c r="AN5169" s="626"/>
      <c r="AO5169" s="627"/>
      <c r="AP5169" s="544"/>
      <c r="AQ5169" s="581"/>
      <c r="AR5169" s="586"/>
      <c r="AS5169" s="587"/>
      <c r="AT5169" s="626"/>
      <c r="AU5169" s="627"/>
      <c r="AV5169" s="628"/>
      <c r="AW5169" s="629"/>
      <c r="AX5169" s="632"/>
      <c r="AY5169" s="633"/>
      <c r="AZ5169" s="626"/>
      <c r="BA5169" s="627"/>
      <c r="BB5169" s="544"/>
      <c r="BC5169" s="581"/>
      <c r="BD5169" s="586"/>
      <c r="BE5169" s="587"/>
      <c r="BF5169" s="626"/>
      <c r="BG5169" s="627"/>
      <c r="BH5169" s="628"/>
      <c r="BI5169" s="629"/>
      <c r="BJ5169" s="632"/>
      <c r="BK5169" s="633"/>
      <c r="BL5169" s="626"/>
      <c r="BM5169" s="627"/>
      <c r="BN5169" s="678"/>
      <c r="BO5169" s="679"/>
      <c r="BP5169" s="680"/>
      <c r="BQ5169" s="677"/>
      <c r="BR5169" s="663"/>
      <c r="BS5169" s="663"/>
      <c r="BT5169" s="15"/>
      <c r="BU5169" s="15"/>
      <c r="BV5169" s="95"/>
    </row>
    <row r="5170" spans="1:74" ht="21.75" hidden="1" customHeight="1" x14ac:dyDescent="0.25">
      <c r="A5170" s="95"/>
      <c r="B5170" s="570" t="str">
        <f>IF(ROSTER!B$34="","",ROSTER!B$34)</f>
        <v/>
      </c>
      <c r="C5170" s="572" t="str">
        <f>IF(ROSTER!C$34="","",ROSTER!C$34)</f>
        <v/>
      </c>
      <c r="D5170" s="573"/>
      <c r="E5170" s="574"/>
      <c r="F5170" s="576">
        <f>IF(E5170="y",1,IF(E5170="S",1,0))</f>
        <v>0</v>
      </c>
      <c r="G5170" s="582">
        <f>IF(E5170="S",1,0)</f>
        <v>0</v>
      </c>
      <c r="H5170" s="578"/>
      <c r="I5170" s="543"/>
      <c r="J5170" s="542"/>
      <c r="K5170" s="580"/>
      <c r="L5170" s="584"/>
      <c r="M5170" s="585"/>
      <c r="N5170" s="588">
        <f>L5170+J5170</f>
        <v>0</v>
      </c>
      <c r="O5170" s="589"/>
      <c r="P5170" s="542"/>
      <c r="Q5170" s="580"/>
      <c r="R5170" s="584"/>
      <c r="S5170" s="585"/>
      <c r="T5170" s="588">
        <f>R5170-P5170</f>
        <v>0</v>
      </c>
      <c r="U5170" s="589"/>
      <c r="V5170" s="310"/>
      <c r="W5170" s="310"/>
      <c r="X5170" s="578"/>
      <c r="Y5170" s="543"/>
      <c r="Z5170" s="542"/>
      <c r="AA5170" s="543"/>
      <c r="AB5170" s="542"/>
      <c r="AC5170" s="543"/>
      <c r="AD5170" s="542"/>
      <c r="AE5170" s="580"/>
      <c r="AF5170" s="584"/>
      <c r="AG5170" s="585"/>
      <c r="AH5170" s="595">
        <f>IF(AD5170=0,0,(AF5170/AD5170)*100)</f>
        <v>0</v>
      </c>
      <c r="AI5170" s="596"/>
      <c r="AJ5170" s="542"/>
      <c r="AK5170" s="580"/>
      <c r="AL5170" s="584"/>
      <c r="AM5170" s="585"/>
      <c r="AN5170" s="595">
        <f>IF(AJ5170=0,0,(AL5170/AJ5170)*100)</f>
        <v>0</v>
      </c>
      <c r="AO5170" s="596"/>
      <c r="AP5170" s="542"/>
      <c r="AQ5170" s="580"/>
      <c r="AR5170" s="584"/>
      <c r="AS5170" s="585"/>
      <c r="AT5170" s="595">
        <f>IF(AP5170=0,0,(AR5170/AP5170)*100)</f>
        <v>0</v>
      </c>
      <c r="AU5170" s="596"/>
      <c r="AV5170" s="599">
        <f>AD5170+AJ5170+AP5170</f>
        <v>0</v>
      </c>
      <c r="AW5170" s="600"/>
      <c r="AX5170" s="630">
        <f>AF5170+AL5170+AR5170</f>
        <v>0</v>
      </c>
      <c r="AY5170" s="631"/>
      <c r="AZ5170" s="595">
        <f>IF(AV5170=0,0,(AX5170/AV5170)*100)</f>
        <v>0</v>
      </c>
      <c r="BA5170" s="596"/>
      <c r="BB5170" s="542"/>
      <c r="BC5170" s="580"/>
      <c r="BD5170" s="584"/>
      <c r="BE5170" s="585"/>
      <c r="BF5170" s="595">
        <f>IF(BB5170=0,0,(BD5170/BB5170)*100)</f>
        <v>0</v>
      </c>
      <c r="BG5170" s="596"/>
      <c r="BH5170" s="599">
        <f>AV5170+BB5170</f>
        <v>0</v>
      </c>
      <c r="BI5170" s="600"/>
      <c r="BJ5170" s="630">
        <f>AX5170+BD5170</f>
        <v>0</v>
      </c>
      <c r="BK5170" s="631"/>
      <c r="BL5170" s="595">
        <f>IF(BH5170=0,0,(BJ5170/BH5170)*100)</f>
        <v>0</v>
      </c>
      <c r="BM5170" s="596"/>
      <c r="BN5170" s="656">
        <f>(AF5170*2)+(AL5170*2)+(AR5170*3)+BD5170</f>
        <v>0</v>
      </c>
      <c r="BO5170" s="657"/>
      <c r="BP5170" s="658"/>
      <c r="BQ5170" s="676">
        <f t="shared" ref="BQ5170" si="3555">IF(BS5170=0,0,50*BR5170/BS5170)</f>
        <v>0</v>
      </c>
      <c r="BR5170" s="662">
        <f>(BN5170*BU$11)+(N5170*BU$12)+(Z5170*BU$13)+(R5170*BU$14)+(X5170*BU$15)+(AB5170*BU$16)</f>
        <v>0</v>
      </c>
      <c r="BS5170" s="662">
        <f>((BB5170-BD5170)*BU$18)+((AV5170-AX5170)*BU$17)+(H5170*BU$19)+(P5170*BU$20)</f>
        <v>0</v>
      </c>
      <c r="BT5170" s="15"/>
      <c r="BU5170" s="15"/>
      <c r="BV5170" s="95"/>
    </row>
    <row r="5171" spans="1:74" ht="21.75" hidden="1" customHeight="1" x14ac:dyDescent="0.25">
      <c r="A5171" s="95"/>
      <c r="B5171" s="571"/>
      <c r="C5171" s="642" t="str">
        <f>IF(ROSTER!D$34="","",ROSTER!D$34)</f>
        <v/>
      </c>
      <c r="D5171" s="643"/>
      <c r="E5171" s="575"/>
      <c r="F5171" s="577"/>
      <c r="G5171" s="583"/>
      <c r="H5171" s="579"/>
      <c r="I5171" s="545"/>
      <c r="J5171" s="544"/>
      <c r="K5171" s="581"/>
      <c r="L5171" s="586"/>
      <c r="M5171" s="587"/>
      <c r="N5171" s="592"/>
      <c r="O5171" s="603"/>
      <c r="P5171" s="544"/>
      <c r="Q5171" s="581"/>
      <c r="R5171" s="586"/>
      <c r="S5171" s="587"/>
      <c r="T5171" s="592"/>
      <c r="U5171" s="603"/>
      <c r="V5171" s="311"/>
      <c r="W5171" s="311"/>
      <c r="X5171" s="579"/>
      <c r="Y5171" s="545"/>
      <c r="Z5171" s="544"/>
      <c r="AA5171" s="545"/>
      <c r="AB5171" s="544"/>
      <c r="AC5171" s="545"/>
      <c r="AD5171" s="544"/>
      <c r="AE5171" s="581"/>
      <c r="AF5171" s="586"/>
      <c r="AG5171" s="587"/>
      <c r="AH5171" s="626"/>
      <c r="AI5171" s="627"/>
      <c r="AJ5171" s="544"/>
      <c r="AK5171" s="581"/>
      <c r="AL5171" s="586"/>
      <c r="AM5171" s="587"/>
      <c r="AN5171" s="626"/>
      <c r="AO5171" s="627"/>
      <c r="AP5171" s="544"/>
      <c r="AQ5171" s="581"/>
      <c r="AR5171" s="586"/>
      <c r="AS5171" s="587"/>
      <c r="AT5171" s="626"/>
      <c r="AU5171" s="627"/>
      <c r="AV5171" s="628"/>
      <c r="AW5171" s="629"/>
      <c r="AX5171" s="632"/>
      <c r="AY5171" s="633"/>
      <c r="AZ5171" s="626"/>
      <c r="BA5171" s="627"/>
      <c r="BB5171" s="544"/>
      <c r="BC5171" s="581"/>
      <c r="BD5171" s="586"/>
      <c r="BE5171" s="587"/>
      <c r="BF5171" s="626"/>
      <c r="BG5171" s="627"/>
      <c r="BH5171" s="628"/>
      <c r="BI5171" s="629"/>
      <c r="BJ5171" s="632"/>
      <c r="BK5171" s="633"/>
      <c r="BL5171" s="626"/>
      <c r="BM5171" s="627"/>
      <c r="BN5171" s="678"/>
      <c r="BO5171" s="679"/>
      <c r="BP5171" s="680"/>
      <c r="BQ5171" s="677"/>
      <c r="BR5171" s="663"/>
      <c r="BS5171" s="663"/>
      <c r="BT5171" s="15"/>
      <c r="BU5171" s="15"/>
      <c r="BV5171" s="95"/>
    </row>
    <row r="5172" spans="1:74" ht="21.75" hidden="1" customHeight="1" x14ac:dyDescent="0.25">
      <c r="A5172" s="95"/>
      <c r="B5172" s="570" t="str">
        <f>IF(ROSTER!B$36="","",ROSTER!B$36)</f>
        <v/>
      </c>
      <c r="C5172" s="572" t="str">
        <f>IF(ROSTER!C$36="","",ROSTER!C$36)</f>
        <v/>
      </c>
      <c r="D5172" s="573"/>
      <c r="E5172" s="574"/>
      <c r="F5172" s="576">
        <f>IF(E5172="y",1,IF(E5172="S",1,0))</f>
        <v>0</v>
      </c>
      <c r="G5172" s="582">
        <f>IF(E5172="S",1,0)</f>
        <v>0</v>
      </c>
      <c r="H5172" s="578"/>
      <c r="I5172" s="543"/>
      <c r="J5172" s="542"/>
      <c r="K5172" s="580"/>
      <c r="L5172" s="584"/>
      <c r="M5172" s="585"/>
      <c r="N5172" s="588">
        <f>L5172+J5172</f>
        <v>0</v>
      </c>
      <c r="O5172" s="589"/>
      <c r="P5172" s="542"/>
      <c r="Q5172" s="580"/>
      <c r="R5172" s="584"/>
      <c r="S5172" s="585"/>
      <c r="T5172" s="588">
        <f>R5172-P5172</f>
        <v>0</v>
      </c>
      <c r="U5172" s="589"/>
      <c r="V5172" s="310"/>
      <c r="W5172" s="310"/>
      <c r="X5172" s="578"/>
      <c r="Y5172" s="543"/>
      <c r="Z5172" s="542"/>
      <c r="AA5172" s="543"/>
      <c r="AB5172" s="542"/>
      <c r="AC5172" s="543"/>
      <c r="AD5172" s="542"/>
      <c r="AE5172" s="580"/>
      <c r="AF5172" s="584"/>
      <c r="AG5172" s="585"/>
      <c r="AH5172" s="595">
        <f>IF(AD5172=0,0,(AF5172/AD5172)*100)</f>
        <v>0</v>
      </c>
      <c r="AI5172" s="596"/>
      <c r="AJ5172" s="542"/>
      <c r="AK5172" s="580"/>
      <c r="AL5172" s="584"/>
      <c r="AM5172" s="585"/>
      <c r="AN5172" s="595">
        <f>IF(AJ5172=0,0,(AL5172/AJ5172)*100)</f>
        <v>0</v>
      </c>
      <c r="AO5172" s="596"/>
      <c r="AP5172" s="542"/>
      <c r="AQ5172" s="580"/>
      <c r="AR5172" s="584"/>
      <c r="AS5172" s="585"/>
      <c r="AT5172" s="595">
        <f>IF(AP5172=0,0,(AR5172/AP5172)*100)</f>
        <v>0</v>
      </c>
      <c r="AU5172" s="596"/>
      <c r="AV5172" s="599">
        <f>AD5172+AJ5172+AP5172</f>
        <v>0</v>
      </c>
      <c r="AW5172" s="600"/>
      <c r="AX5172" s="630">
        <f>AF5172+AL5172+AR5172</f>
        <v>0</v>
      </c>
      <c r="AY5172" s="631"/>
      <c r="AZ5172" s="595">
        <f>IF(AV5172=0,0,(AX5172/AV5172)*100)</f>
        <v>0</v>
      </c>
      <c r="BA5172" s="596"/>
      <c r="BB5172" s="542"/>
      <c r="BC5172" s="580"/>
      <c r="BD5172" s="584"/>
      <c r="BE5172" s="585"/>
      <c r="BF5172" s="595">
        <f>IF(BB5172=0,0,(BD5172/BB5172)*100)</f>
        <v>0</v>
      </c>
      <c r="BG5172" s="596"/>
      <c r="BH5172" s="599">
        <f>AV5172+BB5172</f>
        <v>0</v>
      </c>
      <c r="BI5172" s="600"/>
      <c r="BJ5172" s="630">
        <f>AX5172+BD5172</f>
        <v>0</v>
      </c>
      <c r="BK5172" s="631"/>
      <c r="BL5172" s="595">
        <f>IF(BH5172=0,0,(BJ5172/BH5172)*100)</f>
        <v>0</v>
      </c>
      <c r="BM5172" s="596"/>
      <c r="BN5172" s="656">
        <f>(AF5172*2)+(AL5172*2)+(AR5172*3)+BD5172</f>
        <v>0</v>
      </c>
      <c r="BO5172" s="657"/>
      <c r="BP5172" s="658"/>
      <c r="BQ5172" s="676">
        <f t="shared" ref="BQ5172" si="3556">IF(BS5172=0,0,50*BR5172/BS5172)</f>
        <v>0</v>
      </c>
      <c r="BR5172" s="662">
        <f>(BN5172*BU$11)+(N5172*BU$12)+(Z5172*BU$13)+(R5172*BU$14)+(X5172*BU$15)+(AB5172*BU$16)</f>
        <v>0</v>
      </c>
      <c r="BS5172" s="662">
        <f>((BB5172-BD5172)*BU$18)+((AV5172-AX5172)*BU$17)+(H5172*BU$19)+(P5172*BU$20)</f>
        <v>0</v>
      </c>
      <c r="BT5172" s="15"/>
      <c r="BU5172" s="15"/>
      <c r="BV5172" s="95"/>
    </row>
    <row r="5173" spans="1:74" ht="21.75" hidden="1" customHeight="1" x14ac:dyDescent="0.25">
      <c r="A5173" s="95"/>
      <c r="B5173" s="571"/>
      <c r="C5173" s="642" t="str">
        <f>IF(ROSTER!D$36="","",ROSTER!D$36)</f>
        <v/>
      </c>
      <c r="D5173" s="643"/>
      <c r="E5173" s="575"/>
      <c r="F5173" s="577"/>
      <c r="G5173" s="583"/>
      <c r="H5173" s="579"/>
      <c r="I5173" s="545"/>
      <c r="J5173" s="544"/>
      <c r="K5173" s="581"/>
      <c r="L5173" s="586"/>
      <c r="M5173" s="587"/>
      <c r="N5173" s="592"/>
      <c r="O5173" s="603"/>
      <c r="P5173" s="544"/>
      <c r="Q5173" s="581"/>
      <c r="R5173" s="586"/>
      <c r="S5173" s="587"/>
      <c r="T5173" s="592"/>
      <c r="U5173" s="603"/>
      <c r="V5173" s="311"/>
      <c r="W5173" s="311"/>
      <c r="X5173" s="579"/>
      <c r="Y5173" s="545"/>
      <c r="Z5173" s="544"/>
      <c r="AA5173" s="545"/>
      <c r="AB5173" s="544"/>
      <c r="AC5173" s="545"/>
      <c r="AD5173" s="544"/>
      <c r="AE5173" s="581"/>
      <c r="AF5173" s="586"/>
      <c r="AG5173" s="587"/>
      <c r="AH5173" s="626"/>
      <c r="AI5173" s="627"/>
      <c r="AJ5173" s="544"/>
      <c r="AK5173" s="581"/>
      <c r="AL5173" s="586"/>
      <c r="AM5173" s="587"/>
      <c r="AN5173" s="626"/>
      <c r="AO5173" s="627"/>
      <c r="AP5173" s="544"/>
      <c r="AQ5173" s="581"/>
      <c r="AR5173" s="586"/>
      <c r="AS5173" s="587"/>
      <c r="AT5173" s="626"/>
      <c r="AU5173" s="627"/>
      <c r="AV5173" s="628"/>
      <c r="AW5173" s="629"/>
      <c r="AX5173" s="632"/>
      <c r="AY5173" s="633"/>
      <c r="AZ5173" s="626"/>
      <c r="BA5173" s="627"/>
      <c r="BB5173" s="544"/>
      <c r="BC5173" s="581"/>
      <c r="BD5173" s="586"/>
      <c r="BE5173" s="587"/>
      <c r="BF5173" s="626"/>
      <c r="BG5173" s="627"/>
      <c r="BH5173" s="628"/>
      <c r="BI5173" s="629"/>
      <c r="BJ5173" s="632"/>
      <c r="BK5173" s="633"/>
      <c r="BL5173" s="626"/>
      <c r="BM5173" s="627"/>
      <c r="BN5173" s="678"/>
      <c r="BO5173" s="679"/>
      <c r="BP5173" s="680"/>
      <c r="BQ5173" s="677"/>
      <c r="BR5173" s="663"/>
      <c r="BS5173" s="663"/>
      <c r="BT5173" s="15"/>
      <c r="BU5173" s="15"/>
      <c r="BV5173" s="95"/>
    </row>
    <row r="5174" spans="1:74" ht="21.75" hidden="1" customHeight="1" x14ac:dyDescent="0.25">
      <c r="A5174" s="95"/>
      <c r="B5174" s="570" t="str">
        <f>IF(ROSTER!B$38="","",ROSTER!B$38)</f>
        <v/>
      </c>
      <c r="C5174" s="572" t="str">
        <f>IF(ROSTER!C$38="","",ROSTER!C$38)</f>
        <v/>
      </c>
      <c r="D5174" s="573"/>
      <c r="E5174" s="574"/>
      <c r="F5174" s="576">
        <f>IF(E5174="y",1,IF(E5174="S",1,0))</f>
        <v>0</v>
      </c>
      <c r="G5174" s="582">
        <f>IF(E5174="S",1,0)</f>
        <v>0</v>
      </c>
      <c r="H5174" s="578"/>
      <c r="I5174" s="543"/>
      <c r="J5174" s="542"/>
      <c r="K5174" s="580"/>
      <c r="L5174" s="584"/>
      <c r="M5174" s="585"/>
      <c r="N5174" s="588">
        <f>L5174+J5174</f>
        <v>0</v>
      </c>
      <c r="O5174" s="589"/>
      <c r="P5174" s="542"/>
      <c r="Q5174" s="580"/>
      <c r="R5174" s="584"/>
      <c r="S5174" s="585"/>
      <c r="T5174" s="588">
        <f>R5174-P5174</f>
        <v>0</v>
      </c>
      <c r="U5174" s="589"/>
      <c r="V5174" s="310"/>
      <c r="W5174" s="310"/>
      <c r="X5174" s="578"/>
      <c r="Y5174" s="543"/>
      <c r="Z5174" s="542"/>
      <c r="AA5174" s="543"/>
      <c r="AB5174" s="542"/>
      <c r="AC5174" s="543"/>
      <c r="AD5174" s="542"/>
      <c r="AE5174" s="580"/>
      <c r="AF5174" s="584"/>
      <c r="AG5174" s="585"/>
      <c r="AH5174" s="595">
        <f>IF(AD5174=0,0,(AF5174/AD5174)*100)</f>
        <v>0</v>
      </c>
      <c r="AI5174" s="596"/>
      <c r="AJ5174" s="542"/>
      <c r="AK5174" s="580"/>
      <c r="AL5174" s="584"/>
      <c r="AM5174" s="585"/>
      <c r="AN5174" s="595">
        <f>IF(AJ5174=0,0,(AL5174/AJ5174)*100)</f>
        <v>0</v>
      </c>
      <c r="AO5174" s="596"/>
      <c r="AP5174" s="542"/>
      <c r="AQ5174" s="580"/>
      <c r="AR5174" s="584"/>
      <c r="AS5174" s="585"/>
      <c r="AT5174" s="595">
        <f>IF(AP5174=0,0,(AR5174/AP5174)*100)</f>
        <v>0</v>
      </c>
      <c r="AU5174" s="596"/>
      <c r="AV5174" s="599">
        <f>AD5174+AJ5174+AP5174</f>
        <v>0</v>
      </c>
      <c r="AW5174" s="600"/>
      <c r="AX5174" s="630">
        <f>AF5174+AL5174+AR5174</f>
        <v>0</v>
      </c>
      <c r="AY5174" s="631"/>
      <c r="AZ5174" s="595">
        <f>IF(AV5174=0,0,(AX5174/AV5174)*100)</f>
        <v>0</v>
      </c>
      <c r="BA5174" s="596"/>
      <c r="BB5174" s="542"/>
      <c r="BC5174" s="580"/>
      <c r="BD5174" s="584"/>
      <c r="BE5174" s="585"/>
      <c r="BF5174" s="595">
        <f>IF(BB5174=0,0,(BD5174/BB5174)*100)</f>
        <v>0</v>
      </c>
      <c r="BG5174" s="596"/>
      <c r="BH5174" s="599">
        <f>AV5174+BB5174</f>
        <v>0</v>
      </c>
      <c r="BI5174" s="600"/>
      <c r="BJ5174" s="630">
        <f>AX5174+BD5174</f>
        <v>0</v>
      </c>
      <c r="BK5174" s="631"/>
      <c r="BL5174" s="595">
        <f>IF(BH5174=0,0,(BJ5174/BH5174)*100)</f>
        <v>0</v>
      </c>
      <c r="BM5174" s="596"/>
      <c r="BN5174" s="656">
        <f>(AF5174*2)+(AL5174*2)+(AR5174*3)+BD5174</f>
        <v>0</v>
      </c>
      <c r="BO5174" s="657"/>
      <c r="BP5174" s="658"/>
      <c r="BQ5174" s="676">
        <f t="shared" ref="BQ5174" si="3557">IF(BS5174=0,0,50*BR5174/BS5174)</f>
        <v>0</v>
      </c>
      <c r="BR5174" s="662">
        <f>(BN5174*BU$11)+(N5174*BU$12)+(Z5174*BU$13)+(R5174*BU$14)+(X5174*BU$15)+(AB5174*BU$16)</f>
        <v>0</v>
      </c>
      <c r="BS5174" s="662">
        <f>((BB5174-BD5174)*BU$18)+((AV5174-AX5174)*BU$17)+(H5174*BU$19)+(P5174*BU$20)</f>
        <v>0</v>
      </c>
      <c r="BT5174" s="15"/>
      <c r="BU5174" s="15"/>
      <c r="BV5174" s="95"/>
    </row>
    <row r="5175" spans="1:74" ht="21.75" hidden="1" customHeight="1" x14ac:dyDescent="0.25">
      <c r="A5175" s="95"/>
      <c r="B5175" s="571"/>
      <c r="C5175" s="642" t="str">
        <f>IF(ROSTER!D$38="","",ROSTER!D$38)</f>
        <v/>
      </c>
      <c r="D5175" s="643"/>
      <c r="E5175" s="575"/>
      <c r="F5175" s="577"/>
      <c r="G5175" s="583"/>
      <c r="H5175" s="579"/>
      <c r="I5175" s="545"/>
      <c r="J5175" s="544"/>
      <c r="K5175" s="581"/>
      <c r="L5175" s="586"/>
      <c r="M5175" s="587"/>
      <c r="N5175" s="592"/>
      <c r="O5175" s="603"/>
      <c r="P5175" s="544"/>
      <c r="Q5175" s="581"/>
      <c r="R5175" s="586"/>
      <c r="S5175" s="587"/>
      <c r="T5175" s="592"/>
      <c r="U5175" s="603"/>
      <c r="V5175" s="311"/>
      <c r="W5175" s="311"/>
      <c r="X5175" s="579"/>
      <c r="Y5175" s="545"/>
      <c r="Z5175" s="544"/>
      <c r="AA5175" s="545"/>
      <c r="AB5175" s="544"/>
      <c r="AC5175" s="545"/>
      <c r="AD5175" s="544"/>
      <c r="AE5175" s="581"/>
      <c r="AF5175" s="586"/>
      <c r="AG5175" s="587"/>
      <c r="AH5175" s="626"/>
      <c r="AI5175" s="627"/>
      <c r="AJ5175" s="544"/>
      <c r="AK5175" s="581"/>
      <c r="AL5175" s="586"/>
      <c r="AM5175" s="587"/>
      <c r="AN5175" s="626"/>
      <c r="AO5175" s="627"/>
      <c r="AP5175" s="544"/>
      <c r="AQ5175" s="581"/>
      <c r="AR5175" s="586"/>
      <c r="AS5175" s="587"/>
      <c r="AT5175" s="626"/>
      <c r="AU5175" s="627"/>
      <c r="AV5175" s="628"/>
      <c r="AW5175" s="629"/>
      <c r="AX5175" s="632"/>
      <c r="AY5175" s="633"/>
      <c r="AZ5175" s="626"/>
      <c r="BA5175" s="627"/>
      <c r="BB5175" s="544"/>
      <c r="BC5175" s="581"/>
      <c r="BD5175" s="586"/>
      <c r="BE5175" s="587"/>
      <c r="BF5175" s="626"/>
      <c r="BG5175" s="627"/>
      <c r="BH5175" s="628"/>
      <c r="BI5175" s="629"/>
      <c r="BJ5175" s="632"/>
      <c r="BK5175" s="633"/>
      <c r="BL5175" s="626"/>
      <c r="BM5175" s="627"/>
      <c r="BN5175" s="678"/>
      <c r="BO5175" s="679"/>
      <c r="BP5175" s="680"/>
      <c r="BQ5175" s="677"/>
      <c r="BR5175" s="663"/>
      <c r="BS5175" s="663"/>
      <c r="BT5175" s="15"/>
      <c r="BU5175" s="15"/>
      <c r="BV5175" s="95"/>
    </row>
    <row r="5176" spans="1:74" ht="21.75" hidden="1" customHeight="1" x14ac:dyDescent="0.25">
      <c r="A5176" s="95"/>
      <c r="B5176" s="570" t="str">
        <f>IF(ROSTER!B$40="","",ROSTER!B$40)</f>
        <v/>
      </c>
      <c r="C5176" s="572" t="str">
        <f>IF(ROSTER!C$40="","",ROSTER!C$40)</f>
        <v/>
      </c>
      <c r="D5176" s="573"/>
      <c r="E5176" s="574"/>
      <c r="F5176" s="576">
        <f>IF(E5176="y",1,IF(E5176="S",1,0))</f>
        <v>0</v>
      </c>
      <c r="G5176" s="582">
        <f>IF(E5176="S",1,0)</f>
        <v>0</v>
      </c>
      <c r="H5176" s="578"/>
      <c r="I5176" s="543"/>
      <c r="J5176" s="542"/>
      <c r="K5176" s="580"/>
      <c r="L5176" s="584"/>
      <c r="M5176" s="585"/>
      <c r="N5176" s="588">
        <f>L5176+J5176</f>
        <v>0</v>
      </c>
      <c r="O5176" s="589"/>
      <c r="P5176" s="542"/>
      <c r="Q5176" s="580"/>
      <c r="R5176" s="584"/>
      <c r="S5176" s="585"/>
      <c r="T5176" s="588">
        <f>R5176-P5176</f>
        <v>0</v>
      </c>
      <c r="U5176" s="589"/>
      <c r="V5176" s="310"/>
      <c r="W5176" s="310"/>
      <c r="X5176" s="578"/>
      <c r="Y5176" s="543"/>
      <c r="Z5176" s="542"/>
      <c r="AA5176" s="543"/>
      <c r="AB5176" s="542"/>
      <c r="AC5176" s="543"/>
      <c r="AD5176" s="542"/>
      <c r="AE5176" s="580"/>
      <c r="AF5176" s="584"/>
      <c r="AG5176" s="585"/>
      <c r="AH5176" s="595">
        <f>IF(AD5176=0,0,(AF5176/AD5176)*100)</f>
        <v>0</v>
      </c>
      <c r="AI5176" s="596"/>
      <c r="AJ5176" s="542"/>
      <c r="AK5176" s="580"/>
      <c r="AL5176" s="584"/>
      <c r="AM5176" s="585"/>
      <c r="AN5176" s="595">
        <f>IF(AJ5176=0,0,(AL5176/AJ5176)*100)</f>
        <v>0</v>
      </c>
      <c r="AO5176" s="596"/>
      <c r="AP5176" s="542"/>
      <c r="AQ5176" s="580"/>
      <c r="AR5176" s="584"/>
      <c r="AS5176" s="585"/>
      <c r="AT5176" s="595">
        <f>IF(AP5176=0,0,(AR5176/AP5176)*100)</f>
        <v>0</v>
      </c>
      <c r="AU5176" s="596"/>
      <c r="AV5176" s="599">
        <f>AD5176+AJ5176+AP5176</f>
        <v>0</v>
      </c>
      <c r="AW5176" s="600"/>
      <c r="AX5176" s="630">
        <f>AF5176+AL5176+AR5176</f>
        <v>0</v>
      </c>
      <c r="AY5176" s="631"/>
      <c r="AZ5176" s="595">
        <f>IF(AV5176=0,0,(AX5176/AV5176)*100)</f>
        <v>0</v>
      </c>
      <c r="BA5176" s="596"/>
      <c r="BB5176" s="542"/>
      <c r="BC5176" s="580"/>
      <c r="BD5176" s="584"/>
      <c r="BE5176" s="585"/>
      <c r="BF5176" s="595">
        <f>IF(BB5176=0,0,(BD5176/BB5176)*100)</f>
        <v>0</v>
      </c>
      <c r="BG5176" s="596"/>
      <c r="BH5176" s="599">
        <f>AV5176+BB5176</f>
        <v>0</v>
      </c>
      <c r="BI5176" s="600"/>
      <c r="BJ5176" s="630">
        <f>AX5176+BD5176</f>
        <v>0</v>
      </c>
      <c r="BK5176" s="631"/>
      <c r="BL5176" s="595">
        <f>IF(BH5176=0,0,(BJ5176/BH5176)*100)</f>
        <v>0</v>
      </c>
      <c r="BM5176" s="596"/>
      <c r="BN5176" s="656">
        <f>(AF5176*2)+(AL5176*2)+(AR5176*3)+BD5176</f>
        <v>0</v>
      </c>
      <c r="BO5176" s="657"/>
      <c r="BP5176" s="658"/>
      <c r="BQ5176" s="676">
        <f t="shared" ref="BQ5176" si="3558">IF(BS5176=0,0,50*BR5176/BS5176)</f>
        <v>0</v>
      </c>
      <c r="BR5176" s="662">
        <f>(BN5176*BU$11)+(N5176*BU$12)+(Z5176*BU$13)+(R5176*BU$14)+(X5176*BU$15)+(AB5176*BU$16)</f>
        <v>0</v>
      </c>
      <c r="BS5176" s="662">
        <f>((BB5176-BD5176)*BU$18)+((AV5176-AX5176)*BU$17)+(H5176*BU$19)+(P5176*BU$20)</f>
        <v>0</v>
      </c>
      <c r="BT5176" s="15"/>
      <c r="BU5176" s="15"/>
      <c r="BV5176" s="95"/>
    </row>
    <row r="5177" spans="1:74" ht="21.75" hidden="1" customHeight="1" x14ac:dyDescent="0.25">
      <c r="A5177" s="95"/>
      <c r="B5177" s="571"/>
      <c r="C5177" s="642" t="str">
        <f>IF(ROSTER!D$40="","",ROSTER!D$40)</f>
        <v/>
      </c>
      <c r="D5177" s="643"/>
      <c r="E5177" s="575"/>
      <c r="F5177" s="577"/>
      <c r="G5177" s="583"/>
      <c r="H5177" s="579"/>
      <c r="I5177" s="545"/>
      <c r="J5177" s="544"/>
      <c r="K5177" s="581"/>
      <c r="L5177" s="586"/>
      <c r="M5177" s="587"/>
      <c r="N5177" s="592"/>
      <c r="O5177" s="603"/>
      <c r="P5177" s="544"/>
      <c r="Q5177" s="581"/>
      <c r="R5177" s="586"/>
      <c r="S5177" s="587"/>
      <c r="T5177" s="592"/>
      <c r="U5177" s="603"/>
      <c r="V5177" s="311"/>
      <c r="W5177" s="311"/>
      <c r="X5177" s="579"/>
      <c r="Y5177" s="545"/>
      <c r="Z5177" s="544"/>
      <c r="AA5177" s="545"/>
      <c r="AB5177" s="544"/>
      <c r="AC5177" s="545"/>
      <c r="AD5177" s="544"/>
      <c r="AE5177" s="581"/>
      <c r="AF5177" s="586"/>
      <c r="AG5177" s="587"/>
      <c r="AH5177" s="626"/>
      <c r="AI5177" s="627"/>
      <c r="AJ5177" s="544"/>
      <c r="AK5177" s="581"/>
      <c r="AL5177" s="586"/>
      <c r="AM5177" s="587"/>
      <c r="AN5177" s="626"/>
      <c r="AO5177" s="627"/>
      <c r="AP5177" s="544"/>
      <c r="AQ5177" s="581"/>
      <c r="AR5177" s="586"/>
      <c r="AS5177" s="587"/>
      <c r="AT5177" s="626"/>
      <c r="AU5177" s="627"/>
      <c r="AV5177" s="628"/>
      <c r="AW5177" s="629"/>
      <c r="AX5177" s="632"/>
      <c r="AY5177" s="633"/>
      <c r="AZ5177" s="626"/>
      <c r="BA5177" s="627"/>
      <c r="BB5177" s="544"/>
      <c r="BC5177" s="581"/>
      <c r="BD5177" s="586"/>
      <c r="BE5177" s="587"/>
      <c r="BF5177" s="626"/>
      <c r="BG5177" s="627"/>
      <c r="BH5177" s="628"/>
      <c r="BI5177" s="629"/>
      <c r="BJ5177" s="632"/>
      <c r="BK5177" s="633"/>
      <c r="BL5177" s="626"/>
      <c r="BM5177" s="627"/>
      <c r="BN5177" s="678"/>
      <c r="BO5177" s="679"/>
      <c r="BP5177" s="680"/>
      <c r="BQ5177" s="677"/>
      <c r="BR5177" s="663"/>
      <c r="BS5177" s="663"/>
      <c r="BT5177" s="15"/>
      <c r="BU5177" s="15"/>
      <c r="BV5177" s="95"/>
    </row>
    <row r="5178" spans="1:74" ht="21.75" hidden="1" customHeight="1" x14ac:dyDescent="0.25">
      <c r="A5178" s="95"/>
      <c r="B5178" s="570" t="str">
        <f>IF(ROSTER!B$42="","",ROSTER!B$42)</f>
        <v/>
      </c>
      <c r="C5178" s="572" t="str">
        <f>IF(ROSTER!C$42="","",ROSTER!C$42)</f>
        <v/>
      </c>
      <c r="D5178" s="573"/>
      <c r="E5178" s="574"/>
      <c r="F5178" s="576">
        <f>IF(E5178="y",1,IF(E5178="S",1,0))</f>
        <v>0</v>
      </c>
      <c r="G5178" s="582">
        <f>IF(E5178="S",1,0)</f>
        <v>0</v>
      </c>
      <c r="H5178" s="578"/>
      <c r="I5178" s="543"/>
      <c r="J5178" s="542"/>
      <c r="K5178" s="580"/>
      <c r="L5178" s="584"/>
      <c r="M5178" s="585"/>
      <c r="N5178" s="588">
        <f>L5178+J5178</f>
        <v>0</v>
      </c>
      <c r="O5178" s="589"/>
      <c r="P5178" s="542"/>
      <c r="Q5178" s="580"/>
      <c r="R5178" s="584"/>
      <c r="S5178" s="585"/>
      <c r="T5178" s="588">
        <f>R5178-P5178</f>
        <v>0</v>
      </c>
      <c r="U5178" s="589"/>
      <c r="V5178" s="310"/>
      <c r="W5178" s="310"/>
      <c r="X5178" s="578"/>
      <c r="Y5178" s="543"/>
      <c r="Z5178" s="542"/>
      <c r="AA5178" s="543"/>
      <c r="AB5178" s="542"/>
      <c r="AC5178" s="543"/>
      <c r="AD5178" s="542"/>
      <c r="AE5178" s="580"/>
      <c r="AF5178" s="584"/>
      <c r="AG5178" s="585"/>
      <c r="AH5178" s="595">
        <f>IF(AD5178=0,0,(AF5178/AD5178)*100)</f>
        <v>0</v>
      </c>
      <c r="AI5178" s="596"/>
      <c r="AJ5178" s="542"/>
      <c r="AK5178" s="580"/>
      <c r="AL5178" s="584"/>
      <c r="AM5178" s="585"/>
      <c r="AN5178" s="595">
        <f>IF(AJ5178=0,0,(AL5178/AJ5178)*100)</f>
        <v>0</v>
      </c>
      <c r="AO5178" s="596"/>
      <c r="AP5178" s="542"/>
      <c r="AQ5178" s="580"/>
      <c r="AR5178" s="584"/>
      <c r="AS5178" s="585"/>
      <c r="AT5178" s="595">
        <f>IF(AP5178=0,0,(AR5178/AP5178)*100)</f>
        <v>0</v>
      </c>
      <c r="AU5178" s="596"/>
      <c r="AV5178" s="599">
        <f>AD5178+AJ5178+AP5178</f>
        <v>0</v>
      </c>
      <c r="AW5178" s="600"/>
      <c r="AX5178" s="630">
        <f>AF5178+AL5178+AR5178</f>
        <v>0</v>
      </c>
      <c r="AY5178" s="631"/>
      <c r="AZ5178" s="595">
        <f>IF(AV5178=0,0,(AX5178/AV5178)*100)</f>
        <v>0</v>
      </c>
      <c r="BA5178" s="596"/>
      <c r="BB5178" s="542"/>
      <c r="BC5178" s="580"/>
      <c r="BD5178" s="584"/>
      <c r="BE5178" s="585"/>
      <c r="BF5178" s="595">
        <f>IF(BB5178=0,0,(BD5178/BB5178)*100)</f>
        <v>0</v>
      </c>
      <c r="BG5178" s="596"/>
      <c r="BH5178" s="599">
        <f>AV5178+BB5178</f>
        <v>0</v>
      </c>
      <c r="BI5178" s="600"/>
      <c r="BJ5178" s="630">
        <f>AX5178+BD5178</f>
        <v>0</v>
      </c>
      <c r="BK5178" s="631"/>
      <c r="BL5178" s="595">
        <f>IF(BH5178=0,0,(BJ5178/BH5178)*100)</f>
        <v>0</v>
      </c>
      <c r="BM5178" s="596"/>
      <c r="BN5178" s="656">
        <f>(AF5178*2)+(AL5178*2)+(AR5178*3)+BD5178</f>
        <v>0</v>
      </c>
      <c r="BO5178" s="657"/>
      <c r="BP5178" s="658"/>
      <c r="BQ5178" s="676">
        <f t="shared" ref="BQ5178" si="3559">IF(BS5178=0,0,50*BR5178/BS5178)</f>
        <v>0</v>
      </c>
      <c r="BR5178" s="662">
        <f>(BN5178*BU$11)+(N5178*BU$12)+(Z5178*BU$13)+(R5178*BU$14)+(X5178*BU$15)+(AB5178*BU$16)</f>
        <v>0</v>
      </c>
      <c r="BS5178" s="662">
        <f>((BB5178-BD5178)*BU$18)+((AV5178-AX5178)*BU$17)+(H5178*BU$19)+(P5178*BU$20)</f>
        <v>0</v>
      </c>
      <c r="BT5178" s="15"/>
      <c r="BU5178" s="15"/>
      <c r="BV5178" s="95"/>
    </row>
    <row r="5179" spans="1:74" ht="21.75" hidden="1" customHeight="1" x14ac:dyDescent="0.25">
      <c r="A5179" s="95"/>
      <c r="B5179" s="571"/>
      <c r="C5179" s="642" t="str">
        <f>IF(ROSTER!D$42="","",ROSTER!D$42)</f>
        <v/>
      </c>
      <c r="D5179" s="643"/>
      <c r="E5179" s="575"/>
      <c r="F5179" s="577"/>
      <c r="G5179" s="583"/>
      <c r="H5179" s="579"/>
      <c r="I5179" s="545"/>
      <c r="J5179" s="544"/>
      <c r="K5179" s="581"/>
      <c r="L5179" s="586"/>
      <c r="M5179" s="587"/>
      <c r="N5179" s="592"/>
      <c r="O5179" s="603"/>
      <c r="P5179" s="544"/>
      <c r="Q5179" s="581"/>
      <c r="R5179" s="586"/>
      <c r="S5179" s="587"/>
      <c r="T5179" s="592"/>
      <c r="U5179" s="603"/>
      <c r="V5179" s="311"/>
      <c r="W5179" s="311"/>
      <c r="X5179" s="579"/>
      <c r="Y5179" s="545"/>
      <c r="Z5179" s="544"/>
      <c r="AA5179" s="545"/>
      <c r="AB5179" s="544"/>
      <c r="AC5179" s="545"/>
      <c r="AD5179" s="544"/>
      <c r="AE5179" s="581"/>
      <c r="AF5179" s="586"/>
      <c r="AG5179" s="587"/>
      <c r="AH5179" s="626"/>
      <c r="AI5179" s="627"/>
      <c r="AJ5179" s="544"/>
      <c r="AK5179" s="581"/>
      <c r="AL5179" s="586"/>
      <c r="AM5179" s="587"/>
      <c r="AN5179" s="626"/>
      <c r="AO5179" s="627"/>
      <c r="AP5179" s="544"/>
      <c r="AQ5179" s="581"/>
      <c r="AR5179" s="586"/>
      <c r="AS5179" s="587"/>
      <c r="AT5179" s="626"/>
      <c r="AU5179" s="627"/>
      <c r="AV5179" s="628"/>
      <c r="AW5179" s="629"/>
      <c r="AX5179" s="632"/>
      <c r="AY5179" s="633"/>
      <c r="AZ5179" s="626"/>
      <c r="BA5179" s="627"/>
      <c r="BB5179" s="544"/>
      <c r="BC5179" s="581"/>
      <c r="BD5179" s="586"/>
      <c r="BE5179" s="587"/>
      <c r="BF5179" s="626"/>
      <c r="BG5179" s="627"/>
      <c r="BH5179" s="628"/>
      <c r="BI5179" s="629"/>
      <c r="BJ5179" s="632"/>
      <c r="BK5179" s="633"/>
      <c r="BL5179" s="626"/>
      <c r="BM5179" s="627"/>
      <c r="BN5179" s="678"/>
      <c r="BO5179" s="679"/>
      <c r="BP5179" s="680"/>
      <c r="BQ5179" s="677"/>
      <c r="BR5179" s="663"/>
      <c r="BS5179" s="663"/>
      <c r="BT5179" s="15"/>
      <c r="BU5179" s="15"/>
      <c r="BV5179" s="95"/>
    </row>
    <row r="5180" spans="1:74" ht="21.75" hidden="1" customHeight="1" x14ac:dyDescent="0.25">
      <c r="A5180" s="95"/>
      <c r="B5180" s="570" t="str">
        <f>IF(ROSTER!B$44="","",ROSTER!B$44)</f>
        <v/>
      </c>
      <c r="C5180" s="572" t="str">
        <f>IF(ROSTER!C$44="","",ROSTER!C$44)</f>
        <v/>
      </c>
      <c r="D5180" s="573"/>
      <c r="E5180" s="574"/>
      <c r="F5180" s="576">
        <f>IF(E5180="y",1,IF(E5180="S",1,0))</f>
        <v>0</v>
      </c>
      <c r="G5180" s="582">
        <f>IF(E5180="S",1,0)</f>
        <v>0</v>
      </c>
      <c r="H5180" s="578"/>
      <c r="I5180" s="543"/>
      <c r="J5180" s="542"/>
      <c r="K5180" s="580"/>
      <c r="L5180" s="584"/>
      <c r="M5180" s="585"/>
      <c r="N5180" s="588">
        <f>L5180+J5180</f>
        <v>0</v>
      </c>
      <c r="O5180" s="589"/>
      <c r="P5180" s="542"/>
      <c r="Q5180" s="580"/>
      <c r="R5180" s="584"/>
      <c r="S5180" s="585"/>
      <c r="T5180" s="588">
        <f>R5180-P5180</f>
        <v>0</v>
      </c>
      <c r="U5180" s="589"/>
      <c r="V5180" s="310"/>
      <c r="W5180" s="310"/>
      <c r="X5180" s="578"/>
      <c r="Y5180" s="543"/>
      <c r="Z5180" s="542"/>
      <c r="AA5180" s="543"/>
      <c r="AB5180" s="542"/>
      <c r="AC5180" s="543"/>
      <c r="AD5180" s="542"/>
      <c r="AE5180" s="580"/>
      <c r="AF5180" s="584"/>
      <c r="AG5180" s="585"/>
      <c r="AH5180" s="595">
        <f>IF(AD5180=0,0,(AF5180/AD5180)*100)</f>
        <v>0</v>
      </c>
      <c r="AI5180" s="596"/>
      <c r="AJ5180" s="542"/>
      <c r="AK5180" s="580"/>
      <c r="AL5180" s="584"/>
      <c r="AM5180" s="585"/>
      <c r="AN5180" s="595">
        <f>IF(AJ5180=0,0,(AL5180/AJ5180)*100)</f>
        <v>0</v>
      </c>
      <c r="AO5180" s="596"/>
      <c r="AP5180" s="542"/>
      <c r="AQ5180" s="580"/>
      <c r="AR5180" s="584"/>
      <c r="AS5180" s="585"/>
      <c r="AT5180" s="595">
        <f>IF(AP5180=0,0,(AR5180/AP5180)*100)</f>
        <v>0</v>
      </c>
      <c r="AU5180" s="596"/>
      <c r="AV5180" s="599">
        <f>AD5180+AJ5180+AP5180</f>
        <v>0</v>
      </c>
      <c r="AW5180" s="600"/>
      <c r="AX5180" s="630">
        <f>AF5180+AL5180+AR5180</f>
        <v>0</v>
      </c>
      <c r="AY5180" s="631"/>
      <c r="AZ5180" s="595">
        <f>IF(AV5180=0,0,(AX5180/AV5180)*100)</f>
        <v>0</v>
      </c>
      <c r="BA5180" s="596"/>
      <c r="BB5180" s="542"/>
      <c r="BC5180" s="580"/>
      <c r="BD5180" s="584"/>
      <c r="BE5180" s="585"/>
      <c r="BF5180" s="595">
        <f>IF(BB5180=0,0,(BD5180/BB5180)*100)</f>
        <v>0</v>
      </c>
      <c r="BG5180" s="596"/>
      <c r="BH5180" s="599">
        <f>AV5180+BB5180</f>
        <v>0</v>
      </c>
      <c r="BI5180" s="600"/>
      <c r="BJ5180" s="630">
        <f>AX5180+BD5180</f>
        <v>0</v>
      </c>
      <c r="BK5180" s="631"/>
      <c r="BL5180" s="595">
        <f>IF(BH5180=0,0,(BJ5180/BH5180)*100)</f>
        <v>0</v>
      </c>
      <c r="BM5180" s="596"/>
      <c r="BN5180" s="656">
        <f>(AF5180*2)+(AL5180*2)+(AR5180*3)+BD5180</f>
        <v>0</v>
      </c>
      <c r="BO5180" s="657"/>
      <c r="BP5180" s="658"/>
      <c r="BQ5180" s="676">
        <f t="shared" ref="BQ5180" si="3560">IF(BS5180=0,0,50*BR5180/BS5180)</f>
        <v>0</v>
      </c>
      <c r="BR5180" s="662">
        <f>(BN5180*BU$11)+(N5180*BU$12)+(Z5180*BU$13)+(R5180*BU$14)+(X5180*BU$15)+(AB5180*BU$16)</f>
        <v>0</v>
      </c>
      <c r="BS5180" s="662">
        <f>((BB5180-BD5180)*BU$18)+((AV5180-AX5180)*BU$17)+(H5180*BU$19)+(P5180*BU$20)</f>
        <v>0</v>
      </c>
      <c r="BT5180" s="15"/>
      <c r="BU5180" s="15"/>
      <c r="BV5180" s="95"/>
    </row>
    <row r="5181" spans="1:74" ht="21.75" hidden="1" customHeight="1" x14ac:dyDescent="0.25">
      <c r="A5181" s="95"/>
      <c r="B5181" s="571"/>
      <c r="C5181" s="642" t="str">
        <f>IF(ROSTER!D$44="","",ROSTER!D$44)</f>
        <v/>
      </c>
      <c r="D5181" s="643"/>
      <c r="E5181" s="575"/>
      <c r="F5181" s="577"/>
      <c r="G5181" s="583"/>
      <c r="H5181" s="579"/>
      <c r="I5181" s="545"/>
      <c r="J5181" s="544"/>
      <c r="K5181" s="581"/>
      <c r="L5181" s="586"/>
      <c r="M5181" s="587"/>
      <c r="N5181" s="592"/>
      <c r="O5181" s="603"/>
      <c r="P5181" s="544"/>
      <c r="Q5181" s="581"/>
      <c r="R5181" s="586"/>
      <c r="S5181" s="587"/>
      <c r="T5181" s="592"/>
      <c r="U5181" s="603"/>
      <c r="V5181" s="311"/>
      <c r="W5181" s="311"/>
      <c r="X5181" s="579"/>
      <c r="Y5181" s="545"/>
      <c r="Z5181" s="544"/>
      <c r="AA5181" s="545"/>
      <c r="AB5181" s="544"/>
      <c r="AC5181" s="545"/>
      <c r="AD5181" s="544"/>
      <c r="AE5181" s="581"/>
      <c r="AF5181" s="586"/>
      <c r="AG5181" s="587"/>
      <c r="AH5181" s="626"/>
      <c r="AI5181" s="627"/>
      <c r="AJ5181" s="544"/>
      <c r="AK5181" s="581"/>
      <c r="AL5181" s="586"/>
      <c r="AM5181" s="587"/>
      <c r="AN5181" s="626"/>
      <c r="AO5181" s="627"/>
      <c r="AP5181" s="544"/>
      <c r="AQ5181" s="581"/>
      <c r="AR5181" s="586"/>
      <c r="AS5181" s="587"/>
      <c r="AT5181" s="626"/>
      <c r="AU5181" s="627"/>
      <c r="AV5181" s="628"/>
      <c r="AW5181" s="629"/>
      <c r="AX5181" s="632"/>
      <c r="AY5181" s="633"/>
      <c r="AZ5181" s="626"/>
      <c r="BA5181" s="627"/>
      <c r="BB5181" s="544"/>
      <c r="BC5181" s="581"/>
      <c r="BD5181" s="586"/>
      <c r="BE5181" s="587"/>
      <c r="BF5181" s="626"/>
      <c r="BG5181" s="627"/>
      <c r="BH5181" s="628"/>
      <c r="BI5181" s="629"/>
      <c r="BJ5181" s="632"/>
      <c r="BK5181" s="633"/>
      <c r="BL5181" s="626"/>
      <c r="BM5181" s="627"/>
      <c r="BN5181" s="678"/>
      <c r="BO5181" s="679"/>
      <c r="BP5181" s="680"/>
      <c r="BQ5181" s="677"/>
      <c r="BR5181" s="663"/>
      <c r="BS5181" s="663"/>
      <c r="BT5181" s="15"/>
      <c r="BU5181" s="15"/>
      <c r="BV5181" s="95"/>
    </row>
    <row r="5182" spans="1:74" ht="21.75" hidden="1" customHeight="1" x14ac:dyDescent="0.25">
      <c r="A5182" s="95"/>
      <c r="B5182" s="570" t="str">
        <f>IF(ROSTER!B$46="","",ROSTER!B$46)</f>
        <v/>
      </c>
      <c r="C5182" s="572" t="str">
        <f>IF(ROSTER!C$46="","",ROSTER!C$46)</f>
        <v/>
      </c>
      <c r="D5182" s="573"/>
      <c r="E5182" s="574"/>
      <c r="F5182" s="576">
        <f>IF(E5182="y",1,IF(E5182="S",1,0))</f>
        <v>0</v>
      </c>
      <c r="G5182" s="582">
        <f>IF(E5182="S",1,0)</f>
        <v>0</v>
      </c>
      <c r="H5182" s="578"/>
      <c r="I5182" s="543"/>
      <c r="J5182" s="542"/>
      <c r="K5182" s="580"/>
      <c r="L5182" s="584"/>
      <c r="M5182" s="585"/>
      <c r="N5182" s="588">
        <f>L5182+J5182</f>
        <v>0</v>
      </c>
      <c r="O5182" s="589"/>
      <c r="P5182" s="542"/>
      <c r="Q5182" s="580"/>
      <c r="R5182" s="584"/>
      <c r="S5182" s="585"/>
      <c r="T5182" s="588">
        <f>R5182-P5182</f>
        <v>0</v>
      </c>
      <c r="U5182" s="589"/>
      <c r="V5182" s="310"/>
      <c r="W5182" s="310"/>
      <c r="X5182" s="578"/>
      <c r="Y5182" s="543"/>
      <c r="Z5182" s="542"/>
      <c r="AA5182" s="543"/>
      <c r="AB5182" s="542"/>
      <c r="AC5182" s="543"/>
      <c r="AD5182" s="542"/>
      <c r="AE5182" s="580"/>
      <c r="AF5182" s="584"/>
      <c r="AG5182" s="585"/>
      <c r="AH5182" s="595">
        <f>IF(AD5182=0,0,(AF5182/AD5182)*100)</f>
        <v>0</v>
      </c>
      <c r="AI5182" s="596"/>
      <c r="AJ5182" s="542"/>
      <c r="AK5182" s="580"/>
      <c r="AL5182" s="584"/>
      <c r="AM5182" s="585"/>
      <c r="AN5182" s="595">
        <f>IF(AJ5182=0,0,(AL5182/AJ5182)*100)</f>
        <v>0</v>
      </c>
      <c r="AO5182" s="596"/>
      <c r="AP5182" s="542"/>
      <c r="AQ5182" s="580"/>
      <c r="AR5182" s="584"/>
      <c r="AS5182" s="585"/>
      <c r="AT5182" s="595">
        <f>IF(AP5182=0,0,(AR5182/AP5182)*100)</f>
        <v>0</v>
      </c>
      <c r="AU5182" s="596"/>
      <c r="AV5182" s="599">
        <f>AD5182+AJ5182+AP5182</f>
        <v>0</v>
      </c>
      <c r="AW5182" s="600"/>
      <c r="AX5182" s="630">
        <f>AF5182+AL5182+AR5182</f>
        <v>0</v>
      </c>
      <c r="AY5182" s="631"/>
      <c r="AZ5182" s="595">
        <f>IF(AV5182=0,0,(AX5182/AV5182)*100)</f>
        <v>0</v>
      </c>
      <c r="BA5182" s="596"/>
      <c r="BB5182" s="542"/>
      <c r="BC5182" s="580"/>
      <c r="BD5182" s="584"/>
      <c r="BE5182" s="585"/>
      <c r="BF5182" s="595">
        <f>IF(BB5182=0,0,(BD5182/BB5182)*100)</f>
        <v>0</v>
      </c>
      <c r="BG5182" s="596"/>
      <c r="BH5182" s="599">
        <f>AV5182+BB5182</f>
        <v>0</v>
      </c>
      <c r="BI5182" s="600"/>
      <c r="BJ5182" s="630">
        <f>AX5182+BD5182</f>
        <v>0</v>
      </c>
      <c r="BK5182" s="631"/>
      <c r="BL5182" s="595">
        <f>IF(BH5182=0,0,(BJ5182/BH5182)*100)</f>
        <v>0</v>
      </c>
      <c r="BM5182" s="596"/>
      <c r="BN5182" s="656">
        <f>(AF5182*2)+(AL5182*2)+(AR5182*3)+BD5182</f>
        <v>0</v>
      </c>
      <c r="BO5182" s="657"/>
      <c r="BP5182" s="658"/>
      <c r="BQ5182" s="676">
        <f t="shared" ref="BQ5182" si="3561">IF(BS5182=0,0,50*BR5182/BS5182)</f>
        <v>0</v>
      </c>
      <c r="BR5182" s="708">
        <f>(BN5182*BU$11)+(N5182*BU$12)+(Z5182*BU$13)+(R5182*BU$14)+(X5182*BU$15)+(AB5182*BU$16)</f>
        <v>0</v>
      </c>
      <c r="BS5182" s="662">
        <f>((BB5182-BD5182)*BU$18)+((AV5182-AX5182)*BU$17)+(H5182*BU$19)+(P5182*BU$20)</f>
        <v>0</v>
      </c>
      <c r="BT5182" s="15"/>
      <c r="BU5182" s="15"/>
      <c r="BV5182" s="95"/>
    </row>
    <row r="5183" spans="1:74" ht="22.5" hidden="1" customHeight="1" thickBot="1" x14ac:dyDescent="0.3">
      <c r="A5183" s="95"/>
      <c r="B5183" s="571"/>
      <c r="C5183" s="642" t="str">
        <f>IF(ROSTER!D$46="","",ROSTER!D$46)</f>
        <v/>
      </c>
      <c r="D5183" s="643"/>
      <c r="E5183" s="575"/>
      <c r="F5183" s="577"/>
      <c r="G5183" s="583"/>
      <c r="H5183" s="579"/>
      <c r="I5183" s="545"/>
      <c r="J5183" s="544"/>
      <c r="K5183" s="581"/>
      <c r="L5183" s="586"/>
      <c r="M5183" s="587"/>
      <c r="N5183" s="590"/>
      <c r="O5183" s="591"/>
      <c r="P5183" s="544"/>
      <c r="Q5183" s="581"/>
      <c r="R5183" s="586"/>
      <c r="S5183" s="587"/>
      <c r="T5183" s="592"/>
      <c r="U5183" s="603"/>
      <c r="V5183" s="311"/>
      <c r="W5183" s="311"/>
      <c r="X5183" s="579"/>
      <c r="Y5183" s="545"/>
      <c r="Z5183" s="544"/>
      <c r="AA5183" s="545"/>
      <c r="AB5183" s="544"/>
      <c r="AC5183" s="545"/>
      <c r="AD5183" s="544"/>
      <c r="AE5183" s="581"/>
      <c r="AF5183" s="586"/>
      <c r="AG5183" s="587"/>
      <c r="AH5183" s="597"/>
      <c r="AI5183" s="598"/>
      <c r="AJ5183" s="544"/>
      <c r="AK5183" s="581"/>
      <c r="AL5183" s="586"/>
      <c r="AM5183" s="587"/>
      <c r="AN5183" s="597"/>
      <c r="AO5183" s="598"/>
      <c r="AP5183" s="544"/>
      <c r="AQ5183" s="581"/>
      <c r="AR5183" s="586"/>
      <c r="AS5183" s="587"/>
      <c r="AT5183" s="597"/>
      <c r="AU5183" s="598"/>
      <c r="AV5183" s="601"/>
      <c r="AW5183" s="602"/>
      <c r="AX5183" s="701"/>
      <c r="AY5183" s="702"/>
      <c r="AZ5183" s="597"/>
      <c r="BA5183" s="598"/>
      <c r="BB5183" s="544"/>
      <c r="BC5183" s="581"/>
      <c r="BD5183" s="586"/>
      <c r="BE5183" s="587"/>
      <c r="BF5183" s="597"/>
      <c r="BG5183" s="598"/>
      <c r="BH5183" s="601"/>
      <c r="BI5183" s="602"/>
      <c r="BJ5183" s="701"/>
      <c r="BK5183" s="702"/>
      <c r="BL5183" s="597"/>
      <c r="BM5183" s="598"/>
      <c r="BN5183" s="659"/>
      <c r="BO5183" s="660"/>
      <c r="BP5183" s="661"/>
      <c r="BQ5183" s="682"/>
      <c r="BR5183" s="709"/>
      <c r="BS5183" s="663"/>
      <c r="BT5183" s="15"/>
      <c r="BU5183" s="15"/>
      <c r="BV5183" s="95"/>
    </row>
    <row r="5184" spans="1:74" s="21" customFormat="1" ht="33.4" hidden="1" customHeight="1" x14ac:dyDescent="0.45">
      <c r="A5184" s="98"/>
      <c r="B5184" s="612"/>
      <c r="C5184" s="613"/>
      <c r="D5184" s="613" t="s">
        <v>10</v>
      </c>
      <c r="E5184" s="616"/>
      <c r="F5184" s="279"/>
      <c r="G5184" s="279"/>
      <c r="H5184" s="517">
        <f>SUM(H5144:I5183)</f>
        <v>0</v>
      </c>
      <c r="I5184" s="618"/>
      <c r="J5184" s="517">
        <f>SUM(J5144:K5183)</f>
        <v>0</v>
      </c>
      <c r="K5184" s="618"/>
      <c r="L5184" s="620">
        <f>SUM(L5144:M5183)</f>
        <v>0</v>
      </c>
      <c r="M5184" s="621"/>
      <c r="N5184" s="548">
        <f>L5184+J5184</f>
        <v>0</v>
      </c>
      <c r="O5184" s="518"/>
      <c r="P5184" s="620">
        <f>SUM(P5144:Q5183)</f>
        <v>0</v>
      </c>
      <c r="Q5184" s="618"/>
      <c r="R5184" s="620">
        <f>SUM(R5144:S5183)</f>
        <v>0</v>
      </c>
      <c r="S5184" s="621"/>
      <c r="T5184" s="548">
        <f>R5184-P5184</f>
        <v>0</v>
      </c>
      <c r="U5184" s="518"/>
      <c r="V5184" s="312"/>
      <c r="W5184" s="312"/>
      <c r="X5184" s="620">
        <f>SUM(X5144:Y5183)</f>
        <v>0</v>
      </c>
      <c r="Y5184" s="621"/>
      <c r="Z5184" s="517">
        <f>SUM(Z5144:AA5183)</f>
        <v>0</v>
      </c>
      <c r="AA5184" s="518"/>
      <c r="AB5184" s="517">
        <f>SUM(AB5144:AC5183)</f>
        <v>0</v>
      </c>
      <c r="AC5184" s="518"/>
      <c r="AD5184" s="621">
        <f>SUM(AD5144:AE5183)</f>
        <v>0</v>
      </c>
      <c r="AE5184" s="618"/>
      <c r="AF5184" s="620">
        <f>SUM(AF5144:AG5183)</f>
        <v>0</v>
      </c>
      <c r="AG5184" s="621"/>
      <c r="AH5184" s="548">
        <f>IF(AD5184=0,0,(AF5184/AD5184)*100)</f>
        <v>0</v>
      </c>
      <c r="AI5184" s="518"/>
      <c r="AJ5184" s="620">
        <f>SUM(AJ5144:AK5183)</f>
        <v>0</v>
      </c>
      <c r="AK5184" s="618"/>
      <c r="AL5184" s="620">
        <f>SUM(AL5144:AM5183)</f>
        <v>0</v>
      </c>
      <c r="AM5184" s="621"/>
      <c r="AN5184" s="548">
        <f>IF(AJ5184=0,0,(AL5184/AJ5184)*100)</f>
        <v>0</v>
      </c>
      <c r="AO5184" s="518"/>
      <c r="AP5184" s="620">
        <f>SUM(AP5144:AQ5183)</f>
        <v>0</v>
      </c>
      <c r="AQ5184" s="618"/>
      <c r="AR5184" s="620">
        <f>SUM(AR5144:AS5183)</f>
        <v>0</v>
      </c>
      <c r="AS5184" s="621"/>
      <c r="AT5184" s="548">
        <f>IF(AP5184=0,0,(AR5184/AP5184)*100)</f>
        <v>0</v>
      </c>
      <c r="AU5184" s="518"/>
      <c r="AV5184" s="517">
        <f>AD5184+AJ5184+AP5184</f>
        <v>0</v>
      </c>
      <c r="AW5184" s="618"/>
      <c r="AX5184" s="620">
        <f>AF5184+AL5184+AR5184</f>
        <v>0</v>
      </c>
      <c r="AY5184" s="624"/>
      <c r="AZ5184" s="548">
        <f>IF(AV5184=0,0,(AX5184/AV5184)*100)</f>
        <v>0</v>
      </c>
      <c r="BA5184" s="518"/>
      <c r="BB5184" s="620">
        <f>SUM(BB5144:BC5183)</f>
        <v>0</v>
      </c>
      <c r="BC5184" s="618"/>
      <c r="BD5184" s="620">
        <f>SUM(BD5144:BE5183)</f>
        <v>0</v>
      </c>
      <c r="BE5184" s="621"/>
      <c r="BF5184" s="548">
        <f>IF(BB5184=0,0,(BD5184/BB5184)*100)</f>
        <v>0</v>
      </c>
      <c r="BG5184" s="518"/>
      <c r="BH5184" s="517">
        <f>AV5184+BB5184</f>
        <v>0</v>
      </c>
      <c r="BI5184" s="618"/>
      <c r="BJ5184" s="620">
        <f>AX5184+BD5184</f>
        <v>0</v>
      </c>
      <c r="BK5184" s="624"/>
      <c r="BL5184" s="548">
        <f>IF(BH5184=0,0,(BJ5184/BH5184)*100)</f>
        <v>0</v>
      </c>
      <c r="BM5184" s="664"/>
      <c r="BN5184" s="666">
        <f>SUM(BN5144:BP5183)</f>
        <v>0</v>
      </c>
      <c r="BO5184" s="667"/>
      <c r="BP5184" s="668"/>
      <c r="BQ5184" s="681">
        <f>SUM(BQ5144:BQ5183)</f>
        <v>0</v>
      </c>
      <c r="BR5184" s="685">
        <f>(BN5184*BU$11)+(N5184*BU$12)+(Z5184*BU$13)+(R5184*BU$14)+(X5184*BU$15)+(AB5184*BU$16)</f>
        <v>0</v>
      </c>
      <c r="BS5184" s="683">
        <f>((BB5184-BD5184)*BU$18)+((AV5184-AX5184)*BU$17)+(H5184*BU$19)+(P5184*BU$20)</f>
        <v>0</v>
      </c>
      <c r="BT5184" s="20"/>
      <c r="BU5184" s="20"/>
      <c r="BV5184" s="98"/>
    </row>
    <row r="5185" spans="1:77" s="21" customFormat="1" ht="33.950000000000003" hidden="1" customHeight="1" thickBot="1" x14ac:dyDescent="0.5">
      <c r="A5185" s="98"/>
      <c r="B5185" s="614"/>
      <c r="C5185" s="615"/>
      <c r="D5185" s="615"/>
      <c r="E5185" s="617"/>
      <c r="F5185" s="280"/>
      <c r="G5185" s="280"/>
      <c r="H5185" s="519"/>
      <c r="I5185" s="619"/>
      <c r="J5185" s="519"/>
      <c r="K5185" s="619"/>
      <c r="L5185" s="622"/>
      <c r="M5185" s="623"/>
      <c r="N5185" s="549"/>
      <c r="O5185" s="520"/>
      <c r="P5185" s="622"/>
      <c r="Q5185" s="619"/>
      <c r="R5185" s="622"/>
      <c r="S5185" s="623"/>
      <c r="T5185" s="549"/>
      <c r="U5185" s="520"/>
      <c r="V5185" s="313"/>
      <c r="W5185" s="313"/>
      <c r="X5185" s="622"/>
      <c r="Y5185" s="623"/>
      <c r="Z5185" s="519"/>
      <c r="AA5185" s="520"/>
      <c r="AB5185" s="519"/>
      <c r="AC5185" s="520"/>
      <c r="AD5185" s="623"/>
      <c r="AE5185" s="619"/>
      <c r="AF5185" s="622"/>
      <c r="AG5185" s="623"/>
      <c r="AH5185" s="549"/>
      <c r="AI5185" s="520"/>
      <c r="AJ5185" s="622"/>
      <c r="AK5185" s="619"/>
      <c r="AL5185" s="622"/>
      <c r="AM5185" s="623"/>
      <c r="AN5185" s="549"/>
      <c r="AO5185" s="520"/>
      <c r="AP5185" s="622"/>
      <c r="AQ5185" s="619"/>
      <c r="AR5185" s="622"/>
      <c r="AS5185" s="623"/>
      <c r="AT5185" s="549"/>
      <c r="AU5185" s="520"/>
      <c r="AV5185" s="519"/>
      <c r="AW5185" s="619"/>
      <c r="AX5185" s="622"/>
      <c r="AY5185" s="625"/>
      <c r="AZ5185" s="549"/>
      <c r="BA5185" s="520"/>
      <c r="BB5185" s="622"/>
      <c r="BC5185" s="619"/>
      <c r="BD5185" s="622"/>
      <c r="BE5185" s="623"/>
      <c r="BF5185" s="549"/>
      <c r="BG5185" s="520"/>
      <c r="BH5185" s="519"/>
      <c r="BI5185" s="619"/>
      <c r="BJ5185" s="622"/>
      <c r="BK5185" s="625"/>
      <c r="BL5185" s="549"/>
      <c r="BM5185" s="665"/>
      <c r="BN5185" s="669"/>
      <c r="BO5185" s="670"/>
      <c r="BP5185" s="671"/>
      <c r="BQ5185" s="682"/>
      <c r="BR5185" s="686"/>
      <c r="BS5185" s="684"/>
      <c r="BT5185" s="20"/>
      <c r="BU5185" s="20"/>
      <c r="BV5185" s="98"/>
    </row>
    <row r="5186" spans="1:77" s="21" customFormat="1" ht="33" hidden="1" customHeight="1" thickBot="1" x14ac:dyDescent="0.5">
      <c r="A5186" s="98"/>
      <c r="B5186" s="612"/>
      <c r="C5186" s="613"/>
      <c r="D5186" s="613" t="s">
        <v>13</v>
      </c>
      <c r="E5186" s="616"/>
      <c r="F5186" s="281"/>
      <c r="G5186" s="282"/>
      <c r="H5186" s="528"/>
      <c r="I5186" s="636"/>
      <c r="J5186" s="528"/>
      <c r="K5186" s="636"/>
      <c r="L5186" s="638"/>
      <c r="M5186" s="639"/>
      <c r="N5186" s="548">
        <f>J5186+L5186</f>
        <v>0</v>
      </c>
      <c r="O5186" s="518"/>
      <c r="P5186" s="638"/>
      <c r="Q5186" s="636"/>
      <c r="R5186" s="638"/>
      <c r="S5186" s="639"/>
      <c r="T5186" s="548">
        <f>R5186-P5186</f>
        <v>0</v>
      </c>
      <c r="U5186" s="518"/>
      <c r="V5186" s="312"/>
      <c r="W5186" s="312"/>
      <c r="X5186" s="638"/>
      <c r="Y5186" s="639"/>
      <c r="Z5186" s="528"/>
      <c r="AA5186" s="529"/>
      <c r="AB5186" s="528"/>
      <c r="AC5186" s="529"/>
      <c r="AD5186" s="639"/>
      <c r="AE5186" s="636"/>
      <c r="AF5186" s="638"/>
      <c r="AG5186" s="639"/>
      <c r="AH5186" s="548">
        <f>IF(AD5186=0,0,(AF5186/AD5186)*100)</f>
        <v>0</v>
      </c>
      <c r="AI5186" s="518"/>
      <c r="AJ5186" s="638"/>
      <c r="AK5186" s="636"/>
      <c r="AL5186" s="638"/>
      <c r="AM5186" s="639"/>
      <c r="AN5186" s="548">
        <f>IF(AJ5186=0,0,(AL5186/AJ5186)*100)</f>
        <v>0</v>
      </c>
      <c r="AO5186" s="518"/>
      <c r="AP5186" s="638"/>
      <c r="AQ5186" s="636"/>
      <c r="AR5186" s="638"/>
      <c r="AS5186" s="639"/>
      <c r="AT5186" s="548">
        <f>IF(AP5186=0,0,(AR5186/AP5186)*100)</f>
        <v>0</v>
      </c>
      <c r="AU5186" s="518"/>
      <c r="AV5186" s="517">
        <f>AD5186+AJ5186+AP5186</f>
        <v>0</v>
      </c>
      <c r="AW5186" s="618"/>
      <c r="AX5186" s="620">
        <f>AF5186+AL5186+AR5186</f>
        <v>0</v>
      </c>
      <c r="AY5186" s="624"/>
      <c r="AZ5186" s="548">
        <f>IF(AV5186=0,0,(AX5186/AV5186)*100)</f>
        <v>0</v>
      </c>
      <c r="BA5186" s="518"/>
      <c r="BB5186" s="638"/>
      <c r="BC5186" s="636"/>
      <c r="BD5186" s="638"/>
      <c r="BE5186" s="639"/>
      <c r="BF5186" s="548">
        <f>IF(BB5186=0,0,(BD5186/BB5186)*100)</f>
        <v>0</v>
      </c>
      <c r="BG5186" s="518"/>
      <c r="BH5186" s="517">
        <f>AV5186+BB5186</f>
        <v>0</v>
      </c>
      <c r="BI5186" s="618"/>
      <c r="BJ5186" s="620">
        <f>AX5186+BD5186</f>
        <v>0</v>
      </c>
      <c r="BK5186" s="624"/>
      <c r="BL5186" s="548">
        <f>IF(BH5186=0,0,(BJ5186/BH5186)*100)</f>
        <v>0</v>
      </c>
      <c r="BM5186" s="664"/>
      <c r="BN5186" s="666">
        <f>(AF5186*2)+(AL5186*2)+(AR5186*3)+BD5186</f>
        <v>0</v>
      </c>
      <c r="BO5186" s="667"/>
      <c r="BP5186" s="668"/>
      <c r="BQ5186" s="672"/>
      <c r="BR5186" s="283"/>
      <c r="BS5186" s="284"/>
      <c r="BT5186" s="20"/>
      <c r="BU5186" s="20"/>
      <c r="BV5186" s="98"/>
    </row>
    <row r="5187" spans="1:77" s="21" customFormat="1" ht="33.75" hidden="1" customHeight="1" thickBot="1" x14ac:dyDescent="0.5">
      <c r="A5187" s="98"/>
      <c r="B5187" s="285"/>
      <c r="C5187" s="286"/>
      <c r="D5187" s="634"/>
      <c r="E5187" s="635"/>
      <c r="F5187" s="287"/>
      <c r="G5187" s="287"/>
      <c r="H5187" s="530"/>
      <c r="I5187" s="637"/>
      <c r="J5187" s="530"/>
      <c r="K5187" s="637"/>
      <c r="L5187" s="640"/>
      <c r="M5187" s="641"/>
      <c r="N5187" s="549"/>
      <c r="O5187" s="520"/>
      <c r="P5187" s="640"/>
      <c r="Q5187" s="637"/>
      <c r="R5187" s="640"/>
      <c r="S5187" s="641"/>
      <c r="T5187" s="549"/>
      <c r="U5187" s="520"/>
      <c r="V5187" s="313"/>
      <c r="W5187" s="313"/>
      <c r="X5187" s="640"/>
      <c r="Y5187" s="641"/>
      <c r="Z5187" s="530"/>
      <c r="AA5187" s="531"/>
      <c r="AB5187" s="530"/>
      <c r="AC5187" s="531"/>
      <c r="AD5187" s="641"/>
      <c r="AE5187" s="637"/>
      <c r="AF5187" s="640"/>
      <c r="AG5187" s="641"/>
      <c r="AH5187" s="549"/>
      <c r="AI5187" s="520"/>
      <c r="AJ5187" s="640"/>
      <c r="AK5187" s="637"/>
      <c r="AL5187" s="640"/>
      <c r="AM5187" s="641"/>
      <c r="AN5187" s="549"/>
      <c r="AO5187" s="520"/>
      <c r="AP5187" s="640"/>
      <c r="AQ5187" s="637"/>
      <c r="AR5187" s="640"/>
      <c r="AS5187" s="641"/>
      <c r="AT5187" s="549"/>
      <c r="AU5187" s="520"/>
      <c r="AV5187" s="519"/>
      <c r="AW5187" s="619"/>
      <c r="AX5187" s="622"/>
      <c r="AY5187" s="625"/>
      <c r="AZ5187" s="549"/>
      <c r="BA5187" s="520"/>
      <c r="BB5187" s="640"/>
      <c r="BC5187" s="637"/>
      <c r="BD5187" s="640"/>
      <c r="BE5187" s="641"/>
      <c r="BF5187" s="549"/>
      <c r="BG5187" s="520"/>
      <c r="BH5187" s="519"/>
      <c r="BI5187" s="619"/>
      <c r="BJ5187" s="622"/>
      <c r="BK5187" s="625"/>
      <c r="BL5187" s="549"/>
      <c r="BM5187" s="665"/>
      <c r="BN5187" s="669"/>
      <c r="BO5187" s="670"/>
      <c r="BP5187" s="671"/>
      <c r="BQ5187" s="673"/>
      <c r="BR5187" s="79"/>
      <c r="BS5187" s="79"/>
      <c r="BT5187" s="20"/>
      <c r="BU5187" s="20"/>
      <c r="BV5187" s="98"/>
    </row>
    <row r="5188" spans="1:77" ht="16.5" hidden="1" customHeight="1" thickTop="1" thickBot="1" x14ac:dyDescent="0.5">
      <c r="A5188" s="95"/>
      <c r="B5188" s="288"/>
      <c r="C5188" s="70"/>
      <c r="D5188" s="70"/>
      <c r="E5188" s="70"/>
      <c r="F5188" s="70"/>
      <c r="G5188" s="70"/>
      <c r="H5188" s="70"/>
      <c r="I5188" s="70"/>
      <c r="J5188" s="70"/>
      <c r="K5188" s="70"/>
      <c r="L5188" s="70"/>
      <c r="M5188" s="70"/>
      <c r="N5188" s="70"/>
      <c r="O5188" s="70"/>
      <c r="P5188" s="70"/>
      <c r="Q5188" s="70"/>
      <c r="R5188" s="70"/>
      <c r="S5188" s="70"/>
      <c r="T5188" s="70"/>
      <c r="U5188" s="70"/>
      <c r="V5188" s="70"/>
      <c r="W5188" s="70"/>
      <c r="X5188" s="70"/>
      <c r="Y5188" s="70"/>
      <c r="Z5188" s="70"/>
      <c r="AA5188" s="70"/>
      <c r="AB5188" s="70"/>
      <c r="AC5188" s="70"/>
      <c r="AD5188" s="70"/>
      <c r="AE5188" s="70"/>
      <c r="AF5188" s="70"/>
      <c r="AG5188" s="70"/>
      <c r="AH5188" s="289"/>
      <c r="AI5188" s="289"/>
      <c r="AJ5188" s="70"/>
      <c r="AK5188" s="70"/>
      <c r="AL5188" s="70"/>
      <c r="AM5188" s="70"/>
      <c r="AN5188" s="70"/>
      <c r="AO5188" s="70"/>
      <c r="AP5188" s="70"/>
      <c r="AQ5188" s="70"/>
      <c r="AR5188" s="70"/>
      <c r="AS5188" s="70"/>
      <c r="AT5188" s="70"/>
      <c r="AU5188" s="70"/>
      <c r="AV5188" s="70"/>
      <c r="AW5188" s="70"/>
      <c r="AX5188" s="70"/>
      <c r="AY5188" s="70"/>
      <c r="AZ5188" s="70"/>
      <c r="BA5188" s="70"/>
      <c r="BB5188" s="70"/>
      <c r="BC5188" s="70"/>
      <c r="BD5188" s="70"/>
      <c r="BE5188" s="70"/>
      <c r="BF5188" s="70"/>
      <c r="BG5188" s="70"/>
      <c r="BH5188" s="70"/>
      <c r="BI5188" s="70"/>
      <c r="BJ5188" s="70"/>
      <c r="BK5188" s="70"/>
      <c r="BL5188" s="70"/>
      <c r="BM5188" s="70"/>
      <c r="BN5188" s="70"/>
      <c r="BO5188" s="70"/>
      <c r="BP5188" s="70"/>
      <c r="BQ5188" s="89"/>
      <c r="BR5188" s="674">
        <f>IF((J5184+L5186)=0,0,(J5184/(J5184+L5186)*100)%)</f>
        <v>0</v>
      </c>
      <c r="BS5188" s="675"/>
      <c r="BT5188" s="674">
        <f>IF((L5184+J5186)=0,0,(L5184/(L5184+J5186)*100)%)</f>
        <v>0</v>
      </c>
      <c r="BU5188" s="675"/>
      <c r="BV5188" s="95"/>
    </row>
    <row r="5189" spans="1:77" s="23" customFormat="1" ht="79.5" hidden="1" customHeight="1" thickTop="1" thickBot="1" x14ac:dyDescent="0.55000000000000004">
      <c r="A5189" s="99"/>
      <c r="B5189" s="565" t="s">
        <v>64</v>
      </c>
      <c r="C5189" s="566"/>
      <c r="D5189" s="532" t="s">
        <v>54</v>
      </c>
      <c r="E5189" s="532"/>
      <c r="F5189" s="532"/>
      <c r="G5189" s="654"/>
      <c r="H5189" s="533"/>
      <c r="I5189" s="534"/>
      <c r="J5189" s="535"/>
      <c r="K5189" s="290"/>
      <c r="L5189" s="533"/>
      <c r="M5189" s="534"/>
      <c r="N5189" s="535"/>
      <c r="O5189" s="536" t="s">
        <v>47</v>
      </c>
      <c r="P5189" s="537"/>
      <c r="Q5189" s="537"/>
      <c r="R5189" s="537"/>
      <c r="S5189" s="533"/>
      <c r="T5189" s="534"/>
      <c r="U5189" s="535"/>
      <c r="V5189" s="314"/>
      <c r="W5189" s="314"/>
      <c r="X5189" s="290"/>
      <c r="Y5189" s="533"/>
      <c r="Z5189" s="534"/>
      <c r="AA5189" s="535"/>
      <c r="AB5189" s="536" t="s">
        <v>49</v>
      </c>
      <c r="AC5189" s="537"/>
      <c r="AD5189" s="537"/>
      <c r="AE5189" s="538"/>
      <c r="AF5189" s="533"/>
      <c r="AG5189" s="534"/>
      <c r="AH5189" s="535"/>
      <c r="AI5189" s="290"/>
      <c r="AJ5189" s="533"/>
      <c r="AK5189" s="534"/>
      <c r="AL5189" s="535"/>
      <c r="AM5189" s="536" t="s">
        <v>53</v>
      </c>
      <c r="AN5189" s="537"/>
      <c r="AO5189" s="537"/>
      <c r="AP5189" s="538"/>
      <c r="AQ5189" s="533"/>
      <c r="AR5189" s="534"/>
      <c r="AS5189" s="535"/>
      <c r="AT5189" s="72"/>
      <c r="AU5189" s="533"/>
      <c r="AV5189" s="534"/>
      <c r="AW5189" s="535"/>
      <c r="AX5189" s="291"/>
      <c r="AY5189" s="291"/>
      <c r="AZ5189" s="291"/>
      <c r="BA5189" s="291"/>
      <c r="BB5189" s="567" t="s">
        <v>20</v>
      </c>
      <c r="BC5189" s="567"/>
      <c r="BD5189" s="567"/>
      <c r="BE5189" s="567"/>
      <c r="BF5189" s="568"/>
      <c r="BG5189" s="539">
        <f>BN5184</f>
        <v>0</v>
      </c>
      <c r="BH5189" s="540"/>
      <c r="BI5189" s="541"/>
      <c r="BJ5189" s="292"/>
      <c r="BK5189" s="539">
        <f>BN5186</f>
        <v>0</v>
      </c>
      <c r="BL5189" s="540"/>
      <c r="BM5189" s="541"/>
      <c r="BN5189" s="73"/>
      <c r="BO5189" s="73"/>
      <c r="BP5189" s="73"/>
      <c r="BQ5189" s="90"/>
      <c r="BR5189" s="24"/>
      <c r="BS5189" s="24"/>
      <c r="BT5189" s="22"/>
      <c r="BU5189" s="22"/>
      <c r="BV5189" s="99"/>
    </row>
    <row r="5190" spans="1:77" ht="15.6" hidden="1" customHeight="1" thickTop="1" thickBot="1" x14ac:dyDescent="0.55000000000000004">
      <c r="A5190" s="95"/>
      <c r="B5190" s="293"/>
      <c r="C5190" s="67"/>
      <c r="D5190" s="294"/>
      <c r="E5190" s="294"/>
      <c r="F5190" s="295"/>
      <c r="G5190" s="295"/>
      <c r="H5190" s="296"/>
      <c r="I5190" s="296"/>
      <c r="J5190" s="296"/>
      <c r="K5190" s="296"/>
      <c r="L5190" s="296"/>
      <c r="M5190" s="296"/>
      <c r="N5190" s="296"/>
      <c r="O5190" s="295"/>
      <c r="P5190" s="295"/>
      <c r="Q5190" s="295"/>
      <c r="R5190" s="295"/>
      <c r="S5190" s="296"/>
      <c r="T5190" s="296"/>
      <c r="U5190" s="296"/>
      <c r="V5190" s="296"/>
      <c r="W5190" s="296"/>
      <c r="X5190" s="297"/>
      <c r="Y5190" s="296"/>
      <c r="Z5190" s="296"/>
      <c r="AA5190" s="296"/>
      <c r="AB5190" s="295"/>
      <c r="AC5190" s="295"/>
      <c r="AD5190" s="295"/>
      <c r="AE5190" s="295"/>
      <c r="AF5190" s="296"/>
      <c r="AG5190" s="296"/>
      <c r="AH5190" s="296"/>
      <c r="AI5190" s="296"/>
      <c r="AJ5190" s="297"/>
      <c r="AK5190" s="297"/>
      <c r="AL5190" s="296"/>
      <c r="AM5190" s="295"/>
      <c r="AN5190" s="295"/>
      <c r="AO5190" s="295"/>
      <c r="AP5190" s="295"/>
      <c r="AQ5190" s="296"/>
      <c r="AR5190" s="296"/>
      <c r="AS5190" s="296"/>
      <c r="AT5190" s="296"/>
      <c r="AU5190" s="296"/>
      <c r="AV5190" s="72"/>
      <c r="AW5190" s="72"/>
      <c r="AX5190" s="74"/>
      <c r="AY5190" s="74"/>
      <c r="AZ5190" s="74"/>
      <c r="BA5190" s="74"/>
      <c r="BB5190" s="295"/>
      <c r="BC5190" s="298"/>
      <c r="BD5190" s="298"/>
      <c r="BE5190" s="299"/>
      <c r="BF5190" s="300"/>
      <c r="BG5190" s="301"/>
      <c r="BH5190" s="301"/>
      <c r="BI5190" s="72"/>
      <c r="BJ5190" s="302"/>
      <c r="BK5190" s="303"/>
      <c r="BL5190" s="303"/>
      <c r="BM5190" s="72"/>
      <c r="BN5190" s="74"/>
      <c r="BO5190" s="74"/>
      <c r="BP5190" s="74"/>
      <c r="BQ5190" s="91"/>
      <c r="BR5190" s="25"/>
      <c r="BS5190" s="25"/>
      <c r="BT5190" s="15"/>
      <c r="BU5190" s="15"/>
      <c r="BV5190" s="95"/>
    </row>
    <row r="5191" spans="1:77" s="23" customFormat="1" ht="79.5" hidden="1" customHeight="1" thickTop="1" thickBot="1" x14ac:dyDescent="0.55000000000000004">
      <c r="A5191" s="99"/>
      <c r="B5191" s="569" t="s">
        <v>46</v>
      </c>
      <c r="C5191" s="567"/>
      <c r="D5191" s="532" t="s">
        <v>55</v>
      </c>
      <c r="E5191" s="532"/>
      <c r="F5191" s="532"/>
      <c r="G5191" s="654"/>
      <c r="H5191" s="539">
        <f>H5189</f>
        <v>0</v>
      </c>
      <c r="I5191" s="540"/>
      <c r="J5191" s="541"/>
      <c r="K5191" s="290"/>
      <c r="L5191" s="539">
        <f>L5189</f>
        <v>0</v>
      </c>
      <c r="M5191" s="540"/>
      <c r="N5191" s="541"/>
      <c r="O5191" s="536" t="s">
        <v>51</v>
      </c>
      <c r="P5191" s="537"/>
      <c r="Q5191" s="537"/>
      <c r="R5191" s="537"/>
      <c r="S5191" s="539">
        <f>S5189-H5189</f>
        <v>0</v>
      </c>
      <c r="T5191" s="540"/>
      <c r="U5191" s="541"/>
      <c r="V5191" s="315"/>
      <c r="W5191" s="315"/>
      <c r="X5191" s="290"/>
      <c r="Y5191" s="539">
        <f>Y5189-L5189</f>
        <v>0</v>
      </c>
      <c r="Z5191" s="540"/>
      <c r="AA5191" s="541"/>
      <c r="AB5191" s="536" t="s">
        <v>50</v>
      </c>
      <c r="AC5191" s="537"/>
      <c r="AD5191" s="537"/>
      <c r="AE5191" s="538"/>
      <c r="AF5191" s="539">
        <f>AF5189-S5189</f>
        <v>0</v>
      </c>
      <c r="AG5191" s="540"/>
      <c r="AH5191" s="541"/>
      <c r="AI5191" s="290"/>
      <c r="AJ5191" s="539">
        <f>AJ5189-Y5189</f>
        <v>0</v>
      </c>
      <c r="AK5191" s="540"/>
      <c r="AL5191" s="541"/>
      <c r="AM5191" s="536" t="s">
        <v>52</v>
      </c>
      <c r="AN5191" s="537"/>
      <c r="AO5191" s="537"/>
      <c r="AP5191" s="538"/>
      <c r="AQ5191" s="539">
        <f>AQ5189-AF5189</f>
        <v>0</v>
      </c>
      <c r="AR5191" s="540"/>
      <c r="AS5191" s="541"/>
      <c r="AT5191" s="72"/>
      <c r="AU5191" s="539">
        <f>AU5189-AJ5189</f>
        <v>0</v>
      </c>
      <c r="AV5191" s="540"/>
      <c r="AW5191" s="541"/>
      <c r="AX5191" s="291"/>
      <c r="AY5191" s="291"/>
      <c r="AZ5191" s="291"/>
      <c r="BA5191" s="291"/>
      <c r="BB5191" s="567" t="s">
        <v>45</v>
      </c>
      <c r="BC5191" s="567"/>
      <c r="BD5191" s="567"/>
      <c r="BE5191" s="567"/>
      <c r="BF5191" s="568"/>
      <c r="BG5191" s="539">
        <f>BG5189-AQ5189</f>
        <v>0</v>
      </c>
      <c r="BH5191" s="540"/>
      <c r="BI5191" s="541"/>
      <c r="BJ5191" s="304"/>
      <c r="BK5191" s="539">
        <f>BK5189-AU5189</f>
        <v>0</v>
      </c>
      <c r="BL5191" s="540"/>
      <c r="BM5191" s="541"/>
      <c r="BN5191" s="73"/>
      <c r="BO5191" s="73"/>
      <c r="BP5191" s="73"/>
      <c r="BQ5191" s="90"/>
      <c r="BR5191" s="24"/>
      <c r="BS5191" s="24"/>
      <c r="BT5191" s="22"/>
      <c r="BU5191" s="22"/>
      <c r="BV5191" s="99"/>
      <c r="BY5191" s="21"/>
    </row>
    <row r="5192" spans="1:77" ht="18.75" hidden="1" customHeight="1" thickTop="1" thickBot="1" x14ac:dyDescent="0.5">
      <c r="A5192" s="95"/>
      <c r="B5192" s="305"/>
      <c r="C5192" s="71"/>
      <c r="D5192" s="71"/>
      <c r="E5192" s="71"/>
      <c r="F5192" s="92"/>
      <c r="G5192" s="92"/>
      <c r="H5192" s="71"/>
      <c r="I5192" s="71"/>
      <c r="J5192" s="71"/>
      <c r="K5192" s="71"/>
      <c r="L5192" s="71"/>
      <c r="M5192" s="71"/>
      <c r="N5192" s="71"/>
      <c r="O5192" s="71"/>
      <c r="P5192" s="71"/>
      <c r="Q5192" s="71"/>
      <c r="R5192" s="71"/>
      <c r="S5192" s="71"/>
      <c r="T5192" s="71"/>
      <c r="U5192" s="71"/>
      <c r="V5192" s="71"/>
      <c r="W5192" s="71"/>
      <c r="X5192" s="71"/>
      <c r="Y5192" s="71"/>
      <c r="Z5192" s="71"/>
      <c r="AA5192" s="71"/>
      <c r="AB5192" s="71"/>
      <c r="AC5192" s="71"/>
      <c r="AD5192" s="71"/>
      <c r="AE5192" s="71"/>
      <c r="AF5192" s="71"/>
      <c r="AG5192" s="71"/>
      <c r="AH5192" s="306"/>
      <c r="AI5192" s="306"/>
      <c r="AJ5192" s="71"/>
      <c r="AK5192" s="71"/>
      <c r="AL5192" s="71"/>
      <c r="AM5192" s="71"/>
      <c r="AN5192" s="71"/>
      <c r="AO5192" s="71"/>
      <c r="AP5192" s="71"/>
      <c r="AQ5192" s="71"/>
      <c r="AR5192" s="71"/>
      <c r="AS5192" s="71"/>
      <c r="AT5192" s="71"/>
      <c r="AU5192" s="71"/>
      <c r="AV5192" s="71"/>
      <c r="AW5192" s="71"/>
      <c r="AX5192" s="71"/>
      <c r="AY5192" s="71"/>
      <c r="AZ5192" s="71"/>
      <c r="BA5192" s="71"/>
      <c r="BB5192" s="71"/>
      <c r="BC5192" s="703" t="s">
        <v>153</v>
      </c>
      <c r="BD5192" s="703"/>
      <c r="BE5192" s="703"/>
      <c r="BF5192" s="703"/>
      <c r="BG5192" s="703"/>
      <c r="BH5192" s="703"/>
      <c r="BI5192" s="703"/>
      <c r="BJ5192" s="703"/>
      <c r="BK5192" s="703"/>
      <c r="BL5192" s="703"/>
      <c r="BM5192" s="703"/>
      <c r="BN5192" s="703"/>
      <c r="BO5192" s="703"/>
      <c r="BP5192" s="703"/>
      <c r="BQ5192" s="318"/>
      <c r="BR5192" s="319"/>
      <c r="BS5192" s="319"/>
      <c r="BT5192" s="15"/>
      <c r="BU5192" s="15"/>
      <c r="BV5192" s="95"/>
    </row>
    <row r="5193" spans="1:77" s="93" customFormat="1" ht="13.5" hidden="1" customHeight="1" thickTop="1" x14ac:dyDescent="0.45">
      <c r="A5193" s="95"/>
      <c r="B5193" s="99"/>
      <c r="C5193" s="95"/>
      <c r="D5193" s="95"/>
      <c r="E5193" s="95"/>
      <c r="F5193" s="96"/>
      <c r="G5193" s="96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254"/>
      <c r="AI5193" s="254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5"/>
      <c r="BL5193" s="95"/>
      <c r="BM5193" s="95"/>
      <c r="BN5193" s="95"/>
      <c r="BO5193" s="95"/>
      <c r="BP5193" s="95"/>
      <c r="BQ5193" s="97"/>
      <c r="BR5193" s="97"/>
      <c r="BS5193" s="97"/>
      <c r="BT5193" s="95"/>
      <c r="BU5193" s="95"/>
      <c r="BV5193" s="95"/>
    </row>
    <row r="5194" spans="1:77" s="17" customFormat="1" ht="33.75" hidden="1" x14ac:dyDescent="0.5">
      <c r="A5194" s="255"/>
      <c r="B5194" s="604" t="s">
        <v>9</v>
      </c>
      <c r="C5194" s="604"/>
      <c r="D5194" s="604"/>
      <c r="E5194" s="604"/>
      <c r="F5194" s="604"/>
      <c r="G5194" s="604"/>
      <c r="H5194" s="604"/>
      <c r="I5194" s="604"/>
      <c r="J5194" s="604"/>
      <c r="K5194" s="604"/>
      <c r="L5194" s="604"/>
      <c r="M5194" s="604"/>
      <c r="N5194" s="604"/>
      <c r="O5194" s="604"/>
      <c r="P5194" s="604"/>
      <c r="Q5194" s="604"/>
      <c r="R5194" s="604"/>
      <c r="S5194" s="604"/>
      <c r="T5194" s="604"/>
      <c r="U5194" s="604"/>
      <c r="V5194" s="604"/>
      <c r="W5194" s="604"/>
      <c r="X5194" s="604"/>
      <c r="Y5194" s="604"/>
      <c r="Z5194" s="604"/>
      <c r="AA5194" s="604"/>
      <c r="AB5194" s="604"/>
      <c r="AC5194" s="604"/>
      <c r="AD5194" s="604"/>
      <c r="AE5194" s="604"/>
      <c r="AF5194" s="604"/>
      <c r="AG5194" s="604"/>
      <c r="AH5194" s="604"/>
      <c r="AI5194" s="604"/>
      <c r="AJ5194" s="604"/>
      <c r="AK5194" s="604"/>
      <c r="AL5194" s="604"/>
      <c r="AM5194" s="604"/>
      <c r="AN5194" s="604"/>
      <c r="AO5194" s="604"/>
      <c r="AP5194" s="604"/>
      <c r="AQ5194" s="604"/>
      <c r="AR5194" s="604"/>
      <c r="AS5194" s="604"/>
      <c r="AT5194" s="604"/>
      <c r="AU5194" s="604"/>
      <c r="AV5194" s="604"/>
      <c r="AW5194" s="604"/>
      <c r="AX5194" s="604"/>
      <c r="AY5194" s="604"/>
      <c r="AZ5194" s="604"/>
      <c r="BA5194" s="604"/>
      <c r="BB5194" s="604"/>
      <c r="BC5194" s="604"/>
      <c r="BD5194" s="604"/>
      <c r="BE5194" s="604"/>
      <c r="BF5194" s="604"/>
      <c r="BG5194" s="604"/>
      <c r="BH5194" s="604"/>
      <c r="BI5194" s="604"/>
      <c r="BJ5194" s="604"/>
      <c r="BK5194" s="604"/>
      <c r="BL5194" s="604"/>
      <c r="BM5194" s="604"/>
      <c r="BN5194" s="604"/>
      <c r="BO5194" s="604"/>
      <c r="BP5194" s="604"/>
      <c r="BQ5194" s="256"/>
      <c r="BR5194" s="256"/>
      <c r="BS5194" s="256"/>
      <c r="BT5194" s="257"/>
      <c r="BU5194" s="257"/>
      <c r="BV5194" s="255"/>
    </row>
    <row r="5195" spans="1:77" ht="10.9" hidden="1" customHeight="1" x14ac:dyDescent="0.45">
      <c r="A5195" s="95"/>
      <c r="B5195" s="258"/>
      <c r="C5195" s="62"/>
      <c r="D5195" s="62"/>
      <c r="E5195" s="62"/>
      <c r="F5195" s="63"/>
      <c r="G5195" s="63"/>
      <c r="H5195" s="62"/>
      <c r="I5195" s="62"/>
      <c r="J5195" s="62"/>
      <c r="K5195" s="62"/>
      <c r="L5195" s="62"/>
      <c r="M5195" s="62"/>
      <c r="N5195" s="62"/>
      <c r="O5195" s="62"/>
      <c r="P5195" s="62"/>
      <c r="Q5195" s="62"/>
      <c r="R5195" s="62"/>
      <c r="S5195" s="62"/>
      <c r="T5195" s="62"/>
      <c r="U5195" s="62"/>
      <c r="V5195" s="62"/>
      <c r="W5195" s="62"/>
      <c r="X5195" s="62"/>
      <c r="Y5195" s="62"/>
      <c r="Z5195" s="62"/>
      <c r="AA5195" s="62"/>
      <c r="AB5195" s="62"/>
      <c r="AC5195" s="62"/>
      <c r="AD5195" s="62"/>
      <c r="AE5195" s="62"/>
      <c r="AF5195" s="62"/>
      <c r="AG5195" s="62"/>
      <c r="AH5195" s="259"/>
      <c r="AI5195" s="259"/>
      <c r="AJ5195" s="62"/>
      <c r="AK5195" s="62"/>
      <c r="AL5195" s="62"/>
      <c r="AM5195" s="62"/>
      <c r="AN5195" s="62"/>
      <c r="AO5195" s="62"/>
      <c r="AP5195" s="62"/>
      <c r="AQ5195" s="62"/>
      <c r="AR5195" s="62"/>
      <c r="AS5195" s="62"/>
      <c r="AT5195" s="62"/>
      <c r="AU5195" s="62"/>
      <c r="AV5195" s="62"/>
      <c r="AW5195" s="62"/>
      <c r="AX5195" s="62"/>
      <c r="AY5195" s="62"/>
      <c r="AZ5195" s="62"/>
      <c r="BA5195" s="62"/>
      <c r="BB5195" s="62"/>
      <c r="BC5195" s="62"/>
      <c r="BD5195" s="62"/>
      <c r="BE5195" s="62"/>
      <c r="BF5195" s="62"/>
      <c r="BG5195" s="62"/>
      <c r="BH5195" s="62"/>
      <c r="BI5195" s="62"/>
      <c r="BJ5195" s="62"/>
      <c r="BK5195" s="62"/>
      <c r="BL5195" s="62"/>
      <c r="BM5195" s="62"/>
      <c r="BN5195" s="62"/>
      <c r="BO5195" s="62"/>
      <c r="BP5195" s="94"/>
      <c r="BQ5195" s="87"/>
      <c r="BR5195" s="94"/>
      <c r="BS5195" s="94"/>
      <c r="BT5195" s="15"/>
      <c r="BU5195" s="15"/>
      <c r="BV5195" s="95"/>
    </row>
    <row r="5196" spans="1:77" s="18" customFormat="1" ht="36.75" hidden="1" customHeight="1" x14ac:dyDescent="0.45">
      <c r="A5196" s="260"/>
      <c r="B5196" s="258"/>
      <c r="C5196" s="261"/>
      <c r="D5196" s="262" t="s">
        <v>10</v>
      </c>
      <c r="E5196" s="605" t="str">
        <f>IF(ROSTER!D$3="","",ROSTER!D$3)</f>
        <v/>
      </c>
      <c r="F5196" s="605"/>
      <c r="G5196" s="605"/>
      <c r="H5196" s="605"/>
      <c r="I5196" s="605"/>
      <c r="J5196" s="605"/>
      <c r="K5196" s="605"/>
      <c r="L5196" s="605"/>
      <c r="M5196" s="605"/>
      <c r="N5196" s="605"/>
      <c r="O5196" s="605"/>
      <c r="P5196" s="605"/>
      <c r="Q5196" s="605"/>
      <c r="R5196" s="605"/>
      <c r="S5196" s="605"/>
      <c r="T5196" s="605"/>
      <c r="U5196" s="605"/>
      <c r="V5196" s="605"/>
      <c r="W5196" s="605"/>
      <c r="X5196" s="605"/>
      <c r="Y5196" s="605"/>
      <c r="Z5196" s="605"/>
      <c r="AA5196" s="605"/>
      <c r="AB5196" s="605"/>
      <c r="AC5196" s="605"/>
      <c r="AD5196" s="605"/>
      <c r="AE5196" s="605"/>
      <c r="AF5196" s="316"/>
      <c r="AG5196" s="606" t="s">
        <v>11</v>
      </c>
      <c r="AH5196" s="606"/>
      <c r="AI5196" s="606"/>
      <c r="AJ5196" s="606"/>
      <c r="AK5196" s="606"/>
      <c r="AL5196" s="606"/>
      <c r="AM5196" s="606"/>
      <c r="AN5196" s="607"/>
      <c r="AO5196" s="607"/>
      <c r="AP5196" s="607"/>
      <c r="AQ5196" s="607"/>
      <c r="AR5196" s="607"/>
      <c r="AS5196" s="607"/>
      <c r="AT5196" s="607"/>
      <c r="AU5196" s="607"/>
      <c r="AV5196" s="607"/>
      <c r="AW5196" s="607"/>
      <c r="AX5196" s="607"/>
      <c r="AY5196" s="607"/>
      <c r="AZ5196" s="607"/>
      <c r="BA5196" s="607"/>
      <c r="BB5196" s="607"/>
      <c r="BC5196" s="607"/>
      <c r="BD5196" s="607"/>
      <c r="BE5196" s="607"/>
      <c r="BF5196" s="607"/>
      <c r="BG5196" s="607"/>
      <c r="BH5196" s="607"/>
      <c r="BI5196" s="607"/>
      <c r="BJ5196" s="607"/>
      <c r="BK5196" s="607"/>
      <c r="BL5196" s="607"/>
      <c r="BM5196" s="607"/>
      <c r="BN5196" s="607"/>
      <c r="BO5196" s="607"/>
      <c r="BP5196" s="94"/>
      <c r="BQ5196" s="88" t="s">
        <v>130</v>
      </c>
      <c r="BR5196" s="94"/>
      <c r="BS5196" s="94"/>
      <c r="BT5196" s="263"/>
      <c r="BU5196" s="263"/>
      <c r="BV5196" s="260"/>
    </row>
    <row r="5197" spans="1:77" ht="8.85" hidden="1" customHeight="1" x14ac:dyDescent="0.45">
      <c r="A5197" s="96"/>
      <c r="B5197" s="258"/>
      <c r="C5197" s="259" t="s">
        <v>39</v>
      </c>
      <c r="D5197" s="259"/>
      <c r="E5197" s="259"/>
      <c r="F5197" s="63"/>
      <c r="G5197" s="63"/>
      <c r="H5197" s="259"/>
      <c r="I5197" s="259"/>
      <c r="J5197" s="317"/>
      <c r="K5197" s="317"/>
      <c r="L5197" s="317"/>
      <c r="M5197" s="317"/>
      <c r="N5197" s="317"/>
      <c r="O5197" s="317"/>
      <c r="P5197" s="317"/>
      <c r="Q5197" s="317"/>
      <c r="R5197" s="317"/>
      <c r="S5197" s="317"/>
      <c r="T5197" s="317"/>
      <c r="U5197" s="317"/>
      <c r="V5197" s="317"/>
      <c r="W5197" s="317"/>
      <c r="X5197" s="317"/>
      <c r="Y5197" s="317"/>
      <c r="Z5197" s="317"/>
      <c r="AA5197" s="317"/>
      <c r="AB5197" s="317"/>
      <c r="AC5197" s="317"/>
      <c r="AD5197" s="317"/>
      <c r="AE5197" s="317"/>
      <c r="AF5197" s="317"/>
      <c r="AG5197" s="317"/>
      <c r="AH5197" s="317"/>
      <c r="AI5197" s="259"/>
      <c r="AJ5197" s="264"/>
      <c r="AK5197" s="265"/>
      <c r="AL5197" s="265"/>
      <c r="AM5197" s="265"/>
      <c r="AN5197" s="265"/>
      <c r="AO5197" s="265"/>
      <c r="AP5197" s="265"/>
      <c r="AQ5197" s="266"/>
      <c r="AR5197" s="266"/>
      <c r="AS5197" s="266"/>
      <c r="AT5197" s="266"/>
      <c r="AU5197" s="266"/>
      <c r="AV5197" s="266"/>
      <c r="AW5197" s="266"/>
      <c r="AX5197" s="266"/>
      <c r="AY5197" s="266"/>
      <c r="AZ5197" s="266"/>
      <c r="BA5197" s="266"/>
      <c r="BB5197" s="266"/>
      <c r="BC5197" s="266"/>
      <c r="BD5197" s="266"/>
      <c r="BE5197" s="266"/>
      <c r="BF5197" s="266"/>
      <c r="BG5197" s="266"/>
      <c r="BH5197" s="266"/>
      <c r="BI5197" s="266"/>
      <c r="BJ5197" s="266"/>
      <c r="BK5197" s="266"/>
      <c r="BL5197" s="266"/>
      <c r="BM5197" s="266"/>
      <c r="BN5197" s="266"/>
      <c r="BO5197" s="266"/>
      <c r="BP5197" s="266"/>
      <c r="BQ5197" s="267"/>
      <c r="BR5197" s="267"/>
      <c r="BS5197" s="267"/>
      <c r="BT5197" s="268"/>
      <c r="BU5197" s="268"/>
      <c r="BV5197" s="96"/>
    </row>
    <row r="5198" spans="1:77" s="18" customFormat="1" ht="33.75" hidden="1" x14ac:dyDescent="0.45">
      <c r="A5198" s="260"/>
      <c r="B5198" s="258"/>
      <c r="C5198" s="608" t="s">
        <v>38</v>
      </c>
      <c r="D5198" s="608"/>
      <c r="E5198" s="607"/>
      <c r="F5198" s="607"/>
      <c r="G5198" s="607"/>
      <c r="H5198" s="607"/>
      <c r="I5198" s="607"/>
      <c r="J5198" s="607"/>
      <c r="K5198" s="607"/>
      <c r="L5198" s="607"/>
      <c r="M5198" s="607"/>
      <c r="N5198" s="607"/>
      <c r="O5198" s="607"/>
      <c r="P5198" s="607"/>
      <c r="Q5198" s="607"/>
      <c r="R5198" s="607"/>
      <c r="S5198" s="607"/>
      <c r="T5198" s="607"/>
      <c r="U5198" s="607"/>
      <c r="V5198" s="607"/>
      <c r="W5198" s="607"/>
      <c r="X5198" s="607"/>
      <c r="Y5198" s="607"/>
      <c r="Z5198" s="607"/>
      <c r="AA5198" s="607"/>
      <c r="AB5198" s="607"/>
      <c r="AC5198" s="607"/>
      <c r="AD5198" s="607"/>
      <c r="AE5198" s="607"/>
      <c r="AF5198" s="316"/>
      <c r="AG5198" s="609" t="s">
        <v>21</v>
      </c>
      <c r="AH5198" s="609"/>
      <c r="AI5198" s="609"/>
      <c r="AJ5198" s="609"/>
      <c r="AK5198" s="607"/>
      <c r="AL5198" s="607"/>
      <c r="AM5198" s="607"/>
      <c r="AN5198" s="607"/>
      <c r="AO5198" s="607"/>
      <c r="AP5198" s="607"/>
      <c r="AQ5198" s="607"/>
      <c r="AR5198" s="607"/>
      <c r="AS5198" s="607"/>
      <c r="AT5198" s="607"/>
      <c r="AU5198" s="607"/>
      <c r="AV5198" s="607"/>
      <c r="AW5198" s="607"/>
      <c r="AX5198" s="607"/>
      <c r="AY5198" s="607"/>
      <c r="AZ5198" s="607"/>
      <c r="BA5198" s="607"/>
      <c r="BB5198" s="607"/>
      <c r="BC5198" s="610" t="s">
        <v>12</v>
      </c>
      <c r="BD5198" s="610"/>
      <c r="BE5198" s="610"/>
      <c r="BF5198" s="611"/>
      <c r="BG5198" s="611"/>
      <c r="BH5198" s="611"/>
      <c r="BI5198" s="611"/>
      <c r="BJ5198" s="611"/>
      <c r="BK5198" s="611"/>
      <c r="BL5198" s="611"/>
      <c r="BM5198" s="611"/>
      <c r="BN5198" s="611"/>
      <c r="BO5198" s="611"/>
      <c r="BP5198" s="64"/>
      <c r="BQ5198" s="307"/>
      <c r="BR5198" s="65"/>
      <c r="BS5198" s="65"/>
      <c r="BT5198" s="270">
        <f>IF(BF5198=0,0,1)</f>
        <v>0</v>
      </c>
      <c r="BU5198" s="18">
        <f>IF((BG5248+BK5248)&gt;(AQ5248+AU5248),1,0)</f>
        <v>0</v>
      </c>
      <c r="BV5198" s="271"/>
    </row>
    <row r="5199" spans="1:77" ht="9.6" hidden="1" customHeight="1" x14ac:dyDescent="0.45">
      <c r="A5199" s="95"/>
      <c r="B5199" s="258"/>
      <c r="C5199" s="62"/>
      <c r="D5199" s="62"/>
      <c r="E5199" s="62"/>
      <c r="F5199" s="63"/>
      <c r="G5199" s="63"/>
      <c r="H5199" s="62"/>
      <c r="I5199" s="62"/>
      <c r="J5199" s="62"/>
      <c r="K5199" s="62"/>
      <c r="L5199" s="62"/>
      <c r="M5199" s="62"/>
      <c r="N5199" s="62"/>
      <c r="O5199" s="62"/>
      <c r="P5199" s="62"/>
      <c r="Q5199" s="62"/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2"/>
      <c r="AC5199" s="62"/>
      <c r="AD5199" s="62"/>
      <c r="AE5199" s="62"/>
      <c r="AF5199" s="62"/>
      <c r="AG5199" s="62"/>
      <c r="AH5199" s="259"/>
      <c r="AI5199" s="259"/>
      <c r="AJ5199" s="62"/>
      <c r="AK5199" s="62"/>
      <c r="AL5199" s="62"/>
      <c r="AM5199" s="62"/>
      <c r="AN5199" s="62"/>
      <c r="AO5199" s="62"/>
      <c r="AP5199" s="62"/>
      <c r="AQ5199" s="62"/>
      <c r="AR5199" s="62"/>
      <c r="AS5199" s="62"/>
      <c r="AT5199" s="62"/>
      <c r="AU5199" s="62"/>
      <c r="AV5199" s="62"/>
      <c r="AW5199" s="62"/>
      <c r="AX5199" s="62"/>
      <c r="AY5199" s="62"/>
      <c r="AZ5199" s="62"/>
      <c r="BA5199" s="62"/>
      <c r="BB5199" s="62"/>
      <c r="BC5199" s="62"/>
      <c r="BD5199" s="62"/>
      <c r="BE5199" s="62"/>
      <c r="BF5199" s="62"/>
      <c r="BG5199" s="62"/>
      <c r="BH5199" s="62"/>
      <c r="BI5199" s="62"/>
      <c r="BJ5199" s="62"/>
      <c r="BK5199" s="62"/>
      <c r="BL5199" s="62"/>
      <c r="BM5199" s="62"/>
      <c r="BN5199" s="62"/>
      <c r="BO5199" s="62"/>
      <c r="BP5199" s="62"/>
      <c r="BQ5199" s="66"/>
      <c r="BR5199" s="66"/>
      <c r="BS5199" s="66"/>
      <c r="BT5199" s="15"/>
      <c r="BU5199" s="15"/>
      <c r="BV5199" s="95"/>
    </row>
    <row r="5200" spans="1:77" ht="8.85" hidden="1" customHeight="1" thickBot="1" x14ac:dyDescent="0.5">
      <c r="A5200" s="95"/>
      <c r="B5200" s="113"/>
      <c r="C5200" s="67"/>
      <c r="D5200" s="67"/>
      <c r="E5200" s="67"/>
      <c r="F5200" s="68"/>
      <c r="G5200" s="68"/>
      <c r="H5200" s="67"/>
      <c r="I5200" s="67"/>
      <c r="J5200" s="67"/>
      <c r="K5200" s="67"/>
      <c r="L5200" s="67"/>
      <c r="M5200" s="67"/>
      <c r="N5200" s="67"/>
      <c r="O5200" s="67"/>
      <c r="P5200" s="67"/>
      <c r="Q5200" s="67"/>
      <c r="R5200" s="67"/>
      <c r="S5200" s="67"/>
      <c r="T5200" s="67"/>
      <c r="U5200" s="67"/>
      <c r="V5200" s="67"/>
      <c r="W5200" s="67"/>
      <c r="X5200" s="67"/>
      <c r="Y5200" s="67"/>
      <c r="Z5200" s="67"/>
      <c r="AA5200" s="67"/>
      <c r="AB5200" s="67"/>
      <c r="AC5200" s="67"/>
      <c r="AD5200" s="67"/>
      <c r="AE5200" s="67"/>
      <c r="AF5200" s="67"/>
      <c r="AG5200" s="67"/>
      <c r="AH5200" s="272"/>
      <c r="AI5200" s="272"/>
      <c r="AJ5200" s="67"/>
      <c r="AK5200" s="67"/>
      <c r="AL5200" s="67"/>
      <c r="AM5200" s="67"/>
      <c r="AN5200" s="67"/>
      <c r="AO5200" s="67"/>
      <c r="AP5200" s="67"/>
      <c r="AQ5200" s="67"/>
      <c r="AR5200" s="67"/>
      <c r="AS5200" s="67"/>
      <c r="AT5200" s="67"/>
      <c r="AU5200" s="67"/>
      <c r="AV5200" s="67"/>
      <c r="AW5200" s="67"/>
      <c r="AX5200" s="67"/>
      <c r="AY5200" s="67"/>
      <c r="AZ5200" s="67"/>
      <c r="BA5200" s="67"/>
      <c r="BB5200" s="67"/>
      <c r="BC5200" s="67"/>
      <c r="BD5200" s="67"/>
      <c r="BE5200" s="67"/>
      <c r="BF5200" s="67"/>
      <c r="BG5200" s="67"/>
      <c r="BH5200" s="67"/>
      <c r="BI5200" s="67"/>
      <c r="BJ5200" s="67"/>
      <c r="BK5200" s="67"/>
      <c r="BL5200" s="67"/>
      <c r="BM5200" s="67"/>
      <c r="BN5200" s="67"/>
      <c r="BO5200" s="67"/>
      <c r="BP5200" s="67"/>
      <c r="BQ5200" s="69"/>
      <c r="BR5200" s="69"/>
      <c r="BS5200" s="69"/>
      <c r="BT5200" s="15"/>
      <c r="BU5200" s="15"/>
      <c r="BV5200" s="95"/>
    </row>
    <row r="5201" spans="1:74" s="18" customFormat="1" ht="40.5" hidden="1" customHeight="1" thickTop="1" x14ac:dyDescent="0.4">
      <c r="A5201" s="271"/>
      <c r="B5201" s="652" t="s">
        <v>0</v>
      </c>
      <c r="C5201" s="648" t="s">
        <v>1</v>
      </c>
      <c r="D5201" s="649"/>
      <c r="E5201" s="273" t="s">
        <v>28</v>
      </c>
      <c r="F5201" s="546" t="s">
        <v>100</v>
      </c>
      <c r="G5201" s="546" t="s">
        <v>101</v>
      </c>
      <c r="H5201" s="704" t="s">
        <v>41</v>
      </c>
      <c r="I5201" s="705"/>
      <c r="J5201" s="554" t="s">
        <v>7</v>
      </c>
      <c r="K5201" s="554"/>
      <c r="L5201" s="554"/>
      <c r="M5201" s="554"/>
      <c r="N5201" s="554"/>
      <c r="O5201" s="554"/>
      <c r="P5201" s="554" t="s">
        <v>2</v>
      </c>
      <c r="Q5201" s="554"/>
      <c r="R5201" s="554"/>
      <c r="S5201" s="554"/>
      <c r="T5201" s="554"/>
      <c r="U5201" s="554"/>
      <c r="V5201" s="308"/>
      <c r="W5201" s="308"/>
      <c r="X5201" s="687" t="s">
        <v>35</v>
      </c>
      <c r="Y5201" s="688"/>
      <c r="Z5201" s="687" t="s">
        <v>36</v>
      </c>
      <c r="AA5201" s="688"/>
      <c r="AB5201" s="687" t="s">
        <v>44</v>
      </c>
      <c r="AC5201" s="688"/>
      <c r="AD5201" s="554" t="s">
        <v>6</v>
      </c>
      <c r="AE5201" s="554"/>
      <c r="AF5201" s="554"/>
      <c r="AG5201" s="554"/>
      <c r="AH5201" s="554"/>
      <c r="AI5201" s="554"/>
      <c r="AJ5201" s="554" t="s">
        <v>68</v>
      </c>
      <c r="AK5201" s="554"/>
      <c r="AL5201" s="554"/>
      <c r="AM5201" s="554"/>
      <c r="AN5201" s="554"/>
      <c r="AO5201" s="554"/>
      <c r="AP5201" s="554" t="s">
        <v>69</v>
      </c>
      <c r="AQ5201" s="554"/>
      <c r="AR5201" s="554"/>
      <c r="AS5201" s="554"/>
      <c r="AT5201" s="554"/>
      <c r="AU5201" s="554"/>
      <c r="AV5201" s="554" t="s">
        <v>70</v>
      </c>
      <c r="AW5201" s="554"/>
      <c r="AX5201" s="554"/>
      <c r="AY5201" s="554"/>
      <c r="AZ5201" s="554"/>
      <c r="BA5201" s="556"/>
      <c r="BB5201" s="554" t="s">
        <v>4</v>
      </c>
      <c r="BC5201" s="554"/>
      <c r="BD5201" s="554"/>
      <c r="BE5201" s="554"/>
      <c r="BF5201" s="554"/>
      <c r="BG5201" s="555"/>
      <c r="BH5201" s="554" t="s">
        <v>71</v>
      </c>
      <c r="BI5201" s="554"/>
      <c r="BJ5201" s="554"/>
      <c r="BK5201" s="554"/>
      <c r="BL5201" s="554"/>
      <c r="BM5201" s="556"/>
      <c r="BN5201" s="557" t="s">
        <v>25</v>
      </c>
      <c r="BO5201" s="558"/>
      <c r="BP5201" s="559"/>
      <c r="BQ5201" s="691" t="s">
        <v>110</v>
      </c>
      <c r="BR5201" s="691" t="s">
        <v>86</v>
      </c>
      <c r="BS5201" s="691" t="s">
        <v>87</v>
      </c>
      <c r="BT5201" s="274"/>
      <c r="BU5201" s="274"/>
      <c r="BV5201" s="271"/>
    </row>
    <row r="5202" spans="1:74" s="18" customFormat="1" ht="41.25" hidden="1" customHeight="1" x14ac:dyDescent="0.4">
      <c r="A5202" s="271"/>
      <c r="B5202" s="653"/>
      <c r="C5202" s="650"/>
      <c r="D5202" s="651"/>
      <c r="E5202" s="275" t="s">
        <v>102</v>
      </c>
      <c r="F5202" s="547"/>
      <c r="G5202" s="547"/>
      <c r="H5202" s="706"/>
      <c r="I5202" s="707"/>
      <c r="J5202" s="525" t="s">
        <v>17</v>
      </c>
      <c r="K5202" s="526"/>
      <c r="L5202" s="521" t="s">
        <v>18</v>
      </c>
      <c r="M5202" s="522"/>
      <c r="N5202" s="523" t="s">
        <v>19</v>
      </c>
      <c r="O5202" s="524" t="s">
        <v>8</v>
      </c>
      <c r="P5202" s="525" t="s">
        <v>26</v>
      </c>
      <c r="Q5202" s="526"/>
      <c r="R5202" s="521" t="s">
        <v>24</v>
      </c>
      <c r="S5202" s="522"/>
      <c r="T5202" s="523" t="s">
        <v>19</v>
      </c>
      <c r="U5202" s="524"/>
      <c r="V5202" s="309"/>
      <c r="W5202" s="309"/>
      <c r="X5202" s="689"/>
      <c r="Y5202" s="690"/>
      <c r="Z5202" s="689"/>
      <c r="AA5202" s="690"/>
      <c r="AB5202" s="689"/>
      <c r="AC5202" s="690"/>
      <c r="AD5202" s="525" t="s">
        <v>48</v>
      </c>
      <c r="AE5202" s="526"/>
      <c r="AF5202" s="521" t="s">
        <v>23</v>
      </c>
      <c r="AG5202" s="522" t="s">
        <v>3</v>
      </c>
      <c r="AH5202" s="563" t="s">
        <v>5</v>
      </c>
      <c r="AI5202" s="564"/>
      <c r="AJ5202" s="525" t="s">
        <v>48</v>
      </c>
      <c r="AK5202" s="526"/>
      <c r="AL5202" s="521" t="s">
        <v>23</v>
      </c>
      <c r="AM5202" s="522" t="s">
        <v>3</v>
      </c>
      <c r="AN5202" s="563" t="s">
        <v>5</v>
      </c>
      <c r="AO5202" s="564"/>
      <c r="AP5202" s="525" t="s">
        <v>48</v>
      </c>
      <c r="AQ5202" s="526"/>
      <c r="AR5202" s="521" t="s">
        <v>23</v>
      </c>
      <c r="AS5202" s="522" t="s">
        <v>3</v>
      </c>
      <c r="AT5202" s="563" t="s">
        <v>5</v>
      </c>
      <c r="AU5202" s="564"/>
      <c r="AV5202" s="525" t="s">
        <v>48</v>
      </c>
      <c r="AW5202" s="526"/>
      <c r="AX5202" s="521" t="s">
        <v>23</v>
      </c>
      <c r="AY5202" s="522" t="s">
        <v>3</v>
      </c>
      <c r="AZ5202" s="563" t="s">
        <v>5</v>
      </c>
      <c r="BA5202" s="564"/>
      <c r="BB5202" s="525" t="s">
        <v>48</v>
      </c>
      <c r="BC5202" s="526"/>
      <c r="BD5202" s="521" t="s">
        <v>23</v>
      </c>
      <c r="BE5202" s="522" t="s">
        <v>3</v>
      </c>
      <c r="BF5202" s="563" t="s">
        <v>5</v>
      </c>
      <c r="BG5202" s="564"/>
      <c r="BH5202" s="525" t="s">
        <v>48</v>
      </c>
      <c r="BI5202" s="526"/>
      <c r="BJ5202" s="521" t="s">
        <v>23</v>
      </c>
      <c r="BK5202" s="522" t="s">
        <v>3</v>
      </c>
      <c r="BL5202" s="563" t="s">
        <v>5</v>
      </c>
      <c r="BM5202" s="564"/>
      <c r="BN5202" s="560"/>
      <c r="BO5202" s="561"/>
      <c r="BP5202" s="562"/>
      <c r="BQ5202" s="692"/>
      <c r="BR5202" s="692"/>
      <c r="BS5202" s="692"/>
      <c r="BT5202" s="274"/>
      <c r="BU5202" s="274"/>
      <c r="BV5202" s="271"/>
    </row>
    <row r="5203" spans="1:74" ht="23.85" hidden="1" customHeight="1" x14ac:dyDescent="0.35">
      <c r="A5203" s="276"/>
      <c r="B5203" s="570" t="str">
        <f>IF(ROSTER!B$8="","",ROSTER!B$8)</f>
        <v/>
      </c>
      <c r="C5203" s="572" t="str">
        <f>IF(ROSTER!C$8="","",ROSTER!C$8)</f>
        <v/>
      </c>
      <c r="D5203" s="573"/>
      <c r="E5203" s="574"/>
      <c r="F5203" s="576">
        <f>IF(E5203="y",1,IF(E5203="S",1,0))</f>
        <v>0</v>
      </c>
      <c r="G5203" s="582">
        <f>IF(E5203="S",1,0)</f>
        <v>0</v>
      </c>
      <c r="H5203" s="578"/>
      <c r="I5203" s="543"/>
      <c r="J5203" s="542"/>
      <c r="K5203" s="580"/>
      <c r="L5203" s="584"/>
      <c r="M5203" s="585"/>
      <c r="N5203" s="588">
        <f>L5203+J5203</f>
        <v>0</v>
      </c>
      <c r="O5203" s="589"/>
      <c r="P5203" s="542"/>
      <c r="Q5203" s="580"/>
      <c r="R5203" s="584"/>
      <c r="S5203" s="585"/>
      <c r="T5203" s="588">
        <f>R5203-P5203</f>
        <v>0</v>
      </c>
      <c r="U5203" s="589"/>
      <c r="V5203" s="310"/>
      <c r="W5203" s="310"/>
      <c r="X5203" s="578"/>
      <c r="Y5203" s="543"/>
      <c r="Z5203" s="542"/>
      <c r="AA5203" s="543"/>
      <c r="AB5203" s="542"/>
      <c r="AC5203" s="543"/>
      <c r="AD5203" s="542"/>
      <c r="AE5203" s="580"/>
      <c r="AF5203" s="584"/>
      <c r="AG5203" s="585"/>
      <c r="AH5203" s="595">
        <f>IF(AD5203=0,0,(AF5203/AD5203)*100)</f>
        <v>0</v>
      </c>
      <c r="AI5203" s="596"/>
      <c r="AJ5203" s="542"/>
      <c r="AK5203" s="580"/>
      <c r="AL5203" s="584"/>
      <c r="AM5203" s="585"/>
      <c r="AN5203" s="595">
        <f>IF(AJ5203=0,0,(AL5203/AJ5203)*100)</f>
        <v>0</v>
      </c>
      <c r="AO5203" s="596"/>
      <c r="AP5203" s="542"/>
      <c r="AQ5203" s="580"/>
      <c r="AR5203" s="584"/>
      <c r="AS5203" s="585"/>
      <c r="AT5203" s="595">
        <f>IF(AP5203=0,0,(AR5203/AP5203)*100)</f>
        <v>0</v>
      </c>
      <c r="AU5203" s="596"/>
      <c r="AV5203" s="599">
        <f>AD5203+AJ5203+AP5203</f>
        <v>0</v>
      </c>
      <c r="AW5203" s="600"/>
      <c r="AX5203" s="630">
        <f>AF5203+AL5203+AR5203</f>
        <v>0</v>
      </c>
      <c r="AY5203" s="631"/>
      <c r="AZ5203" s="595">
        <f>IF(AV5203=0,0,(AX5203/AV5203)*100)</f>
        <v>0</v>
      </c>
      <c r="BA5203" s="596"/>
      <c r="BB5203" s="542"/>
      <c r="BC5203" s="580"/>
      <c r="BD5203" s="584"/>
      <c r="BE5203" s="585"/>
      <c r="BF5203" s="595">
        <f>IF(BB5203=0,0,(BD5203/BB5203)*100)</f>
        <v>0</v>
      </c>
      <c r="BG5203" s="596"/>
      <c r="BH5203" s="599">
        <f>AV5203+BB5203</f>
        <v>0</v>
      </c>
      <c r="BI5203" s="600"/>
      <c r="BJ5203" s="630">
        <f>AX5203+BD5203</f>
        <v>0</v>
      </c>
      <c r="BK5203" s="631"/>
      <c r="BL5203" s="595">
        <f>IF(BH5203=0,0,(BJ5203/BH5203)*100)</f>
        <v>0</v>
      </c>
      <c r="BM5203" s="596"/>
      <c r="BN5203" s="656">
        <f>(AF5203*2)+(AL5203*2)+(AR5203*3)+BD5203</f>
        <v>0</v>
      </c>
      <c r="BO5203" s="657"/>
      <c r="BP5203" s="658"/>
      <c r="BQ5203" s="676">
        <f>IF(BS5203=0,0,50*BR5203/BS5203)</f>
        <v>0</v>
      </c>
      <c r="BR5203" s="662">
        <f>(BN5203*BU$11)+(N5203*BU$12)+(Z5203*BU$13)+(R5203*BU$14)+(X5203*BU$15)+(AB5203*BU$16)</f>
        <v>0</v>
      </c>
      <c r="BS5203" s="662">
        <f>((BB5203-BD5203)*BU$18)+((AV5203-AX5203)*BU$17)+(H5203*BU$19)+(P5203*BU$20)</f>
        <v>0</v>
      </c>
      <c r="BT5203" s="19" t="s">
        <v>75</v>
      </c>
      <c r="BU5203" s="277">
        <f>IF(BQ5198="B",'VALUE POINTS'!L$10,IF('GAME STATS'!BQ5198="C",'VALUE POINTS'!M$10,'VALUE POINTS'!K$10))</f>
        <v>1</v>
      </c>
      <c r="BV5203" s="278"/>
    </row>
    <row r="5204" spans="1:74" ht="23.85" hidden="1" customHeight="1" x14ac:dyDescent="0.35">
      <c r="A5204" s="276"/>
      <c r="B5204" s="571"/>
      <c r="C5204" s="642" t="str">
        <f>IF(ROSTER!D$8="","",ROSTER!D$8)</f>
        <v/>
      </c>
      <c r="D5204" s="643"/>
      <c r="E5204" s="575"/>
      <c r="F5204" s="577"/>
      <c r="G5204" s="583"/>
      <c r="H5204" s="579"/>
      <c r="I5204" s="545"/>
      <c r="J5204" s="544"/>
      <c r="K5204" s="581"/>
      <c r="L5204" s="586"/>
      <c r="M5204" s="587"/>
      <c r="N5204" s="592" t="s">
        <v>16</v>
      </c>
      <c r="O5204" s="603"/>
      <c r="P5204" s="544"/>
      <c r="Q5204" s="581"/>
      <c r="R5204" s="586"/>
      <c r="S5204" s="587"/>
      <c r="T5204" s="592" t="s">
        <v>16</v>
      </c>
      <c r="U5204" s="603"/>
      <c r="V5204" s="311"/>
      <c r="W5204" s="311"/>
      <c r="X5204" s="579"/>
      <c r="Y5204" s="545"/>
      <c r="Z5204" s="544"/>
      <c r="AA5204" s="545"/>
      <c r="AB5204" s="544"/>
      <c r="AC5204" s="545"/>
      <c r="AD5204" s="544"/>
      <c r="AE5204" s="581"/>
      <c r="AF5204" s="586"/>
      <c r="AG5204" s="587"/>
      <c r="AH5204" s="626"/>
      <c r="AI5204" s="627"/>
      <c r="AJ5204" s="544"/>
      <c r="AK5204" s="581"/>
      <c r="AL5204" s="586"/>
      <c r="AM5204" s="587"/>
      <c r="AN5204" s="626"/>
      <c r="AO5204" s="627"/>
      <c r="AP5204" s="544"/>
      <c r="AQ5204" s="581"/>
      <c r="AR5204" s="586"/>
      <c r="AS5204" s="587"/>
      <c r="AT5204" s="626"/>
      <c r="AU5204" s="627"/>
      <c r="AV5204" s="628"/>
      <c r="AW5204" s="629"/>
      <c r="AX5204" s="632"/>
      <c r="AY5204" s="633"/>
      <c r="AZ5204" s="626"/>
      <c r="BA5204" s="627"/>
      <c r="BB5204" s="544"/>
      <c r="BC5204" s="581"/>
      <c r="BD5204" s="586"/>
      <c r="BE5204" s="587"/>
      <c r="BF5204" s="626"/>
      <c r="BG5204" s="627"/>
      <c r="BH5204" s="628"/>
      <c r="BI5204" s="629"/>
      <c r="BJ5204" s="632"/>
      <c r="BK5204" s="633"/>
      <c r="BL5204" s="626"/>
      <c r="BM5204" s="627"/>
      <c r="BN5204" s="678"/>
      <c r="BO5204" s="679"/>
      <c r="BP5204" s="680"/>
      <c r="BQ5204" s="677"/>
      <c r="BR5204" s="663"/>
      <c r="BS5204" s="663"/>
      <c r="BT5204" s="19" t="s">
        <v>76</v>
      </c>
      <c r="BU5204" s="277">
        <f>IF(BQ5198="B",'VALUE POINTS'!L$11,IF('GAME STATS'!BQ5198="C",'VALUE POINTS'!M$11,'VALUE POINTS'!K$11))</f>
        <v>1</v>
      </c>
      <c r="BV5204" s="278"/>
    </row>
    <row r="5205" spans="1:74" ht="21.75" hidden="1" customHeight="1" x14ac:dyDescent="0.35">
      <c r="A5205" s="95"/>
      <c r="B5205" s="570" t="str">
        <f>IF(ROSTER!B$10="","",ROSTER!B$10)</f>
        <v/>
      </c>
      <c r="C5205" s="572" t="str">
        <f>IF(ROSTER!C$10="","",ROSTER!C$10)</f>
        <v/>
      </c>
      <c r="D5205" s="573"/>
      <c r="E5205" s="574"/>
      <c r="F5205" s="576">
        <f>IF(E5205="y",1,IF(E5205="S",1,0))</f>
        <v>0</v>
      </c>
      <c r="G5205" s="582">
        <f>IF(E5205="S",1,0)</f>
        <v>0</v>
      </c>
      <c r="H5205" s="578"/>
      <c r="I5205" s="543"/>
      <c r="J5205" s="542"/>
      <c r="K5205" s="580"/>
      <c r="L5205" s="584"/>
      <c r="M5205" s="585"/>
      <c r="N5205" s="588">
        <f>L5205+J5205</f>
        <v>0</v>
      </c>
      <c r="O5205" s="589"/>
      <c r="P5205" s="542"/>
      <c r="Q5205" s="580"/>
      <c r="R5205" s="584"/>
      <c r="S5205" s="585"/>
      <c r="T5205" s="588">
        <f>R5205-P5205</f>
        <v>0</v>
      </c>
      <c r="U5205" s="589"/>
      <c r="V5205" s="310"/>
      <c r="W5205" s="310"/>
      <c r="X5205" s="578"/>
      <c r="Y5205" s="543"/>
      <c r="Z5205" s="542"/>
      <c r="AA5205" s="543"/>
      <c r="AB5205" s="542"/>
      <c r="AC5205" s="543"/>
      <c r="AD5205" s="542"/>
      <c r="AE5205" s="580"/>
      <c r="AF5205" s="584"/>
      <c r="AG5205" s="585"/>
      <c r="AH5205" s="595">
        <f>IF(AD5205=0,0,(AF5205/AD5205)*100)</f>
        <v>0</v>
      </c>
      <c r="AI5205" s="596"/>
      <c r="AJ5205" s="542"/>
      <c r="AK5205" s="580"/>
      <c r="AL5205" s="584"/>
      <c r="AM5205" s="585"/>
      <c r="AN5205" s="595">
        <f>IF(AJ5205=0,0,(AL5205/AJ5205)*100)</f>
        <v>0</v>
      </c>
      <c r="AO5205" s="596"/>
      <c r="AP5205" s="542"/>
      <c r="AQ5205" s="580"/>
      <c r="AR5205" s="584"/>
      <c r="AS5205" s="585"/>
      <c r="AT5205" s="595">
        <f>IF(AP5205=0,0,(AR5205/AP5205)*100)</f>
        <v>0</v>
      </c>
      <c r="AU5205" s="596"/>
      <c r="AV5205" s="599">
        <f>AD5205+AJ5205+AP5205</f>
        <v>0</v>
      </c>
      <c r="AW5205" s="600"/>
      <c r="AX5205" s="630">
        <f>AF5205+AL5205+AR5205</f>
        <v>0</v>
      </c>
      <c r="AY5205" s="631"/>
      <c r="AZ5205" s="595">
        <f>IF(AV5205=0,0,(AX5205/AV5205)*100)</f>
        <v>0</v>
      </c>
      <c r="BA5205" s="596"/>
      <c r="BB5205" s="542"/>
      <c r="BC5205" s="580"/>
      <c r="BD5205" s="584"/>
      <c r="BE5205" s="585"/>
      <c r="BF5205" s="595">
        <f>IF(BB5205=0,0,(BD5205/BB5205)*100)</f>
        <v>0</v>
      </c>
      <c r="BG5205" s="596"/>
      <c r="BH5205" s="599">
        <f>AV5205+BB5205</f>
        <v>0</v>
      </c>
      <c r="BI5205" s="600"/>
      <c r="BJ5205" s="630">
        <f>AX5205+BD5205</f>
        <v>0</v>
      </c>
      <c r="BK5205" s="631"/>
      <c r="BL5205" s="595">
        <f>IF(BH5205=0,0,(BJ5205/BH5205)*100)</f>
        <v>0</v>
      </c>
      <c r="BM5205" s="596"/>
      <c r="BN5205" s="656">
        <f>(AF5205*2)+(AL5205*2)+(AR5205*3)+BD5205</f>
        <v>0</v>
      </c>
      <c r="BO5205" s="657"/>
      <c r="BP5205" s="658"/>
      <c r="BQ5205" s="676">
        <f>IF(BS5205=0,0,50*BR5205/BS5205)</f>
        <v>0</v>
      </c>
      <c r="BR5205" s="662">
        <f>(BN5205*BU$11)+(N5205*BU$12)+(Z5205*BU$13)+(R5205*BU$14)+(X5205*BU$15)+(AB5205*BU$16)</f>
        <v>0</v>
      </c>
      <c r="BS5205" s="662">
        <f>((BB5205-BD5205)*BU$18)+((AV5205-AX5205)*BU$17)+(H5205*BU$19)+(P5205*BU$20)</f>
        <v>0</v>
      </c>
      <c r="BT5205" s="19" t="s">
        <v>77</v>
      </c>
      <c r="BU5205" s="277">
        <f>IF(BQ5198="B",'VALUE POINTS'!L$12,IF('GAME STATS'!BQ5198="C",'VALUE POINTS'!M$12,'VALUE POINTS'!K$12))</f>
        <v>2</v>
      </c>
      <c r="BV5205" s="278"/>
    </row>
    <row r="5206" spans="1:74" ht="21.75" hidden="1" customHeight="1" x14ac:dyDescent="0.35">
      <c r="A5206" s="95"/>
      <c r="B5206" s="571"/>
      <c r="C5206" s="642" t="str">
        <f>IF(ROSTER!D$10="","",ROSTER!D$10)</f>
        <v/>
      </c>
      <c r="D5206" s="643"/>
      <c r="E5206" s="575"/>
      <c r="F5206" s="577"/>
      <c r="G5206" s="583"/>
      <c r="H5206" s="579"/>
      <c r="I5206" s="545"/>
      <c r="J5206" s="544"/>
      <c r="K5206" s="581"/>
      <c r="L5206" s="586"/>
      <c r="M5206" s="587"/>
      <c r="N5206" s="592" t="s">
        <v>16</v>
      </c>
      <c r="O5206" s="603"/>
      <c r="P5206" s="544"/>
      <c r="Q5206" s="581"/>
      <c r="R5206" s="586"/>
      <c r="S5206" s="587"/>
      <c r="T5206" s="592" t="s">
        <v>16</v>
      </c>
      <c r="U5206" s="603"/>
      <c r="V5206" s="311"/>
      <c r="W5206" s="311"/>
      <c r="X5206" s="579"/>
      <c r="Y5206" s="545"/>
      <c r="Z5206" s="544"/>
      <c r="AA5206" s="545"/>
      <c r="AB5206" s="544"/>
      <c r="AC5206" s="545"/>
      <c r="AD5206" s="544"/>
      <c r="AE5206" s="581"/>
      <c r="AF5206" s="586"/>
      <c r="AG5206" s="587"/>
      <c r="AH5206" s="626"/>
      <c r="AI5206" s="627"/>
      <c r="AJ5206" s="544"/>
      <c r="AK5206" s="581"/>
      <c r="AL5206" s="586"/>
      <c r="AM5206" s="587"/>
      <c r="AN5206" s="626"/>
      <c r="AO5206" s="627"/>
      <c r="AP5206" s="544"/>
      <c r="AQ5206" s="581"/>
      <c r="AR5206" s="586"/>
      <c r="AS5206" s="587"/>
      <c r="AT5206" s="626"/>
      <c r="AU5206" s="627"/>
      <c r="AV5206" s="628"/>
      <c r="AW5206" s="629"/>
      <c r="AX5206" s="632"/>
      <c r="AY5206" s="633"/>
      <c r="AZ5206" s="626"/>
      <c r="BA5206" s="627"/>
      <c r="BB5206" s="544"/>
      <c r="BC5206" s="581"/>
      <c r="BD5206" s="586"/>
      <c r="BE5206" s="587"/>
      <c r="BF5206" s="626"/>
      <c r="BG5206" s="627"/>
      <c r="BH5206" s="628"/>
      <c r="BI5206" s="629"/>
      <c r="BJ5206" s="632"/>
      <c r="BK5206" s="633"/>
      <c r="BL5206" s="626"/>
      <c r="BM5206" s="627"/>
      <c r="BN5206" s="678"/>
      <c r="BO5206" s="679"/>
      <c r="BP5206" s="680"/>
      <c r="BQ5206" s="677"/>
      <c r="BR5206" s="663"/>
      <c r="BS5206" s="663"/>
      <c r="BT5206" s="19" t="s">
        <v>78</v>
      </c>
      <c r="BU5206" s="277">
        <f>IF(BQ5198="B",'VALUE POINTS'!L$13,IF('GAME STATS'!BQ5198="C",'VALUE POINTS'!M$13,'VALUE POINTS'!K$13))</f>
        <v>2</v>
      </c>
      <c r="BV5206" s="278"/>
    </row>
    <row r="5207" spans="1:74" ht="21.75" hidden="1" customHeight="1" x14ac:dyDescent="0.35">
      <c r="A5207" s="95"/>
      <c r="B5207" s="570" t="str">
        <f>IF(ROSTER!B$12="","",ROSTER!B$12)</f>
        <v/>
      </c>
      <c r="C5207" s="572" t="str">
        <f>IF(ROSTER!C$12="","",ROSTER!C$12)</f>
        <v/>
      </c>
      <c r="D5207" s="573"/>
      <c r="E5207" s="574"/>
      <c r="F5207" s="576">
        <f>IF(E5207="y",1,IF(E5207="S",1,0))</f>
        <v>0</v>
      </c>
      <c r="G5207" s="582">
        <f>IF(E5207="S",1,0)</f>
        <v>0</v>
      </c>
      <c r="H5207" s="578"/>
      <c r="I5207" s="543"/>
      <c r="J5207" s="542"/>
      <c r="K5207" s="580"/>
      <c r="L5207" s="584"/>
      <c r="M5207" s="585"/>
      <c r="N5207" s="588">
        <f>L5207+J5207</f>
        <v>0</v>
      </c>
      <c r="O5207" s="589"/>
      <c r="P5207" s="542"/>
      <c r="Q5207" s="580"/>
      <c r="R5207" s="584"/>
      <c r="S5207" s="585"/>
      <c r="T5207" s="588">
        <f>R5207-P5207</f>
        <v>0</v>
      </c>
      <c r="U5207" s="589"/>
      <c r="V5207" s="310"/>
      <c r="W5207" s="310"/>
      <c r="X5207" s="578"/>
      <c r="Y5207" s="543"/>
      <c r="Z5207" s="542"/>
      <c r="AA5207" s="543"/>
      <c r="AB5207" s="542"/>
      <c r="AC5207" s="543"/>
      <c r="AD5207" s="542"/>
      <c r="AE5207" s="580"/>
      <c r="AF5207" s="584"/>
      <c r="AG5207" s="585"/>
      <c r="AH5207" s="595">
        <f>IF(AD5207=0,0,(AF5207/AD5207)*100)</f>
        <v>0</v>
      </c>
      <c r="AI5207" s="596"/>
      <c r="AJ5207" s="542"/>
      <c r="AK5207" s="580"/>
      <c r="AL5207" s="584"/>
      <c r="AM5207" s="585"/>
      <c r="AN5207" s="595">
        <f>IF(AJ5207=0,0,(AL5207/AJ5207)*100)</f>
        <v>0</v>
      </c>
      <c r="AO5207" s="596"/>
      <c r="AP5207" s="542"/>
      <c r="AQ5207" s="580"/>
      <c r="AR5207" s="584"/>
      <c r="AS5207" s="585"/>
      <c r="AT5207" s="595">
        <f>IF(AP5207=0,0,(AR5207/AP5207)*100)</f>
        <v>0</v>
      </c>
      <c r="AU5207" s="596"/>
      <c r="AV5207" s="599">
        <f>AD5207+AJ5207+AP5207</f>
        <v>0</v>
      </c>
      <c r="AW5207" s="600"/>
      <c r="AX5207" s="630">
        <f>AF5207+AL5207+AR5207</f>
        <v>0</v>
      </c>
      <c r="AY5207" s="631"/>
      <c r="AZ5207" s="595">
        <f>IF(AV5207=0,0,(AX5207/AV5207)*100)</f>
        <v>0</v>
      </c>
      <c r="BA5207" s="596"/>
      <c r="BB5207" s="542"/>
      <c r="BC5207" s="580"/>
      <c r="BD5207" s="584"/>
      <c r="BE5207" s="585"/>
      <c r="BF5207" s="595">
        <f>IF(BB5207=0,0,(BD5207/BB5207)*100)</f>
        <v>0</v>
      </c>
      <c r="BG5207" s="596"/>
      <c r="BH5207" s="599">
        <f>AV5207+BB5207</f>
        <v>0</v>
      </c>
      <c r="BI5207" s="600"/>
      <c r="BJ5207" s="630">
        <f>AX5207+BD5207</f>
        <v>0</v>
      </c>
      <c r="BK5207" s="631"/>
      <c r="BL5207" s="595">
        <f>IF(BH5207=0,0,(BJ5207/BH5207)*100)</f>
        <v>0</v>
      </c>
      <c r="BM5207" s="596"/>
      <c r="BN5207" s="656">
        <f>(AF5207*2)+(AL5207*2)+(AR5207*3)+BD5207</f>
        <v>0</v>
      </c>
      <c r="BO5207" s="657"/>
      <c r="BP5207" s="658"/>
      <c r="BQ5207" s="676">
        <f t="shared" ref="BQ5207" si="3562">IF(BS5207=0,0,50*BR5207/BS5207)</f>
        <v>0</v>
      </c>
      <c r="BR5207" s="662">
        <f>(BN5207*BU$11)+(N5207*BU$12)+(Z5207*BU$13)+(R5207*BU$14)+(X5207*BU$15)+(AB5207*BU$16)</f>
        <v>0</v>
      </c>
      <c r="BS5207" s="662">
        <f>((BB5207-BD5207)*BU$18)+((AV5207-AX5207)*BU$17)+(H5207*BU$19)+(P5207*BU$20)</f>
        <v>0</v>
      </c>
      <c r="BT5207" s="19" t="s">
        <v>79</v>
      </c>
      <c r="BU5207" s="277">
        <f>IF(BQ5198="B",'VALUE POINTS'!L$14,IF('GAME STATS'!BQ5198="C",'VALUE POINTS'!M$14,'VALUE POINTS'!K$14))</f>
        <v>2</v>
      </c>
      <c r="BV5207" s="278"/>
    </row>
    <row r="5208" spans="1:74" ht="21.75" hidden="1" customHeight="1" x14ac:dyDescent="0.35">
      <c r="A5208" s="95"/>
      <c r="B5208" s="571"/>
      <c r="C5208" s="642" t="str">
        <f>IF(ROSTER!D$12="","",ROSTER!D$12)</f>
        <v/>
      </c>
      <c r="D5208" s="643"/>
      <c r="E5208" s="575"/>
      <c r="F5208" s="577"/>
      <c r="G5208" s="583"/>
      <c r="H5208" s="579"/>
      <c r="I5208" s="545"/>
      <c r="J5208" s="544"/>
      <c r="K5208" s="581"/>
      <c r="L5208" s="586"/>
      <c r="M5208" s="587"/>
      <c r="N5208" s="592"/>
      <c r="O5208" s="603"/>
      <c r="P5208" s="544"/>
      <c r="Q5208" s="581"/>
      <c r="R5208" s="586"/>
      <c r="S5208" s="587"/>
      <c r="T5208" s="592"/>
      <c r="U5208" s="603"/>
      <c r="V5208" s="311"/>
      <c r="W5208" s="311"/>
      <c r="X5208" s="579"/>
      <c r="Y5208" s="545"/>
      <c r="Z5208" s="544"/>
      <c r="AA5208" s="545"/>
      <c r="AB5208" s="544"/>
      <c r="AC5208" s="545"/>
      <c r="AD5208" s="544"/>
      <c r="AE5208" s="581"/>
      <c r="AF5208" s="586"/>
      <c r="AG5208" s="587"/>
      <c r="AH5208" s="626"/>
      <c r="AI5208" s="627"/>
      <c r="AJ5208" s="544"/>
      <c r="AK5208" s="581"/>
      <c r="AL5208" s="586"/>
      <c r="AM5208" s="587"/>
      <c r="AN5208" s="626"/>
      <c r="AO5208" s="627"/>
      <c r="AP5208" s="544"/>
      <c r="AQ5208" s="581"/>
      <c r="AR5208" s="586"/>
      <c r="AS5208" s="587"/>
      <c r="AT5208" s="626"/>
      <c r="AU5208" s="627"/>
      <c r="AV5208" s="628"/>
      <c r="AW5208" s="629"/>
      <c r="AX5208" s="632"/>
      <c r="AY5208" s="633"/>
      <c r="AZ5208" s="626"/>
      <c r="BA5208" s="627"/>
      <c r="BB5208" s="544"/>
      <c r="BC5208" s="581"/>
      <c r="BD5208" s="586"/>
      <c r="BE5208" s="587"/>
      <c r="BF5208" s="626"/>
      <c r="BG5208" s="627"/>
      <c r="BH5208" s="628"/>
      <c r="BI5208" s="629"/>
      <c r="BJ5208" s="632"/>
      <c r="BK5208" s="633"/>
      <c r="BL5208" s="626"/>
      <c r="BM5208" s="627"/>
      <c r="BN5208" s="678"/>
      <c r="BO5208" s="679"/>
      <c r="BP5208" s="680"/>
      <c r="BQ5208" s="677"/>
      <c r="BR5208" s="663"/>
      <c r="BS5208" s="663"/>
      <c r="BT5208" s="19" t="s">
        <v>80</v>
      </c>
      <c r="BU5208" s="277">
        <f>IF(BQ5198="B",'VALUE POINTS'!L$15,IF('GAME STATS'!BQ5198="C",'VALUE POINTS'!M$15,'VALUE POINTS'!K$15))</f>
        <v>2</v>
      </c>
      <c r="BV5208" s="278"/>
    </row>
    <row r="5209" spans="1:74" ht="21.75" hidden="1" customHeight="1" x14ac:dyDescent="0.35">
      <c r="A5209" s="95"/>
      <c r="B5209" s="570" t="str">
        <f>IF(ROSTER!B$14="","",ROSTER!B$14)</f>
        <v/>
      </c>
      <c r="C5209" s="572" t="str">
        <f>IF(ROSTER!C$14="","",ROSTER!C$14)</f>
        <v/>
      </c>
      <c r="D5209" s="573"/>
      <c r="E5209" s="574"/>
      <c r="F5209" s="576">
        <f>IF(E5209="y",1,IF(E5209="S",1,0))</f>
        <v>0</v>
      </c>
      <c r="G5209" s="582">
        <f>IF(E5209="S",1,0)</f>
        <v>0</v>
      </c>
      <c r="H5209" s="578"/>
      <c r="I5209" s="543"/>
      <c r="J5209" s="542"/>
      <c r="K5209" s="580"/>
      <c r="L5209" s="584"/>
      <c r="M5209" s="585"/>
      <c r="N5209" s="588">
        <f>L5209+J5209</f>
        <v>0</v>
      </c>
      <c r="O5209" s="589"/>
      <c r="P5209" s="542"/>
      <c r="Q5209" s="580"/>
      <c r="R5209" s="584"/>
      <c r="S5209" s="585"/>
      <c r="T5209" s="588">
        <f>R5209-P5209</f>
        <v>0</v>
      </c>
      <c r="U5209" s="589"/>
      <c r="V5209" s="310"/>
      <c r="W5209" s="310"/>
      <c r="X5209" s="578"/>
      <c r="Y5209" s="543"/>
      <c r="Z5209" s="542"/>
      <c r="AA5209" s="543"/>
      <c r="AB5209" s="542"/>
      <c r="AC5209" s="543"/>
      <c r="AD5209" s="542"/>
      <c r="AE5209" s="580"/>
      <c r="AF5209" s="584"/>
      <c r="AG5209" s="585"/>
      <c r="AH5209" s="595">
        <f>IF(AD5209=0,0,(AF5209/AD5209)*100)</f>
        <v>0</v>
      </c>
      <c r="AI5209" s="596"/>
      <c r="AJ5209" s="542"/>
      <c r="AK5209" s="580"/>
      <c r="AL5209" s="584"/>
      <c r="AM5209" s="585"/>
      <c r="AN5209" s="595">
        <f>IF(AJ5209=0,0,(AL5209/AJ5209)*100)</f>
        <v>0</v>
      </c>
      <c r="AO5209" s="596"/>
      <c r="AP5209" s="542"/>
      <c r="AQ5209" s="580"/>
      <c r="AR5209" s="584"/>
      <c r="AS5209" s="585"/>
      <c r="AT5209" s="595">
        <f>IF(AP5209=0,0,(AR5209/AP5209)*100)</f>
        <v>0</v>
      </c>
      <c r="AU5209" s="596"/>
      <c r="AV5209" s="599">
        <f>AD5209+AJ5209+AP5209</f>
        <v>0</v>
      </c>
      <c r="AW5209" s="600"/>
      <c r="AX5209" s="630">
        <f>AF5209+AL5209+AR5209</f>
        <v>0</v>
      </c>
      <c r="AY5209" s="631"/>
      <c r="AZ5209" s="595">
        <f>IF(AV5209=0,0,(AX5209/AV5209)*100)</f>
        <v>0</v>
      </c>
      <c r="BA5209" s="596"/>
      <c r="BB5209" s="542"/>
      <c r="BC5209" s="580"/>
      <c r="BD5209" s="584"/>
      <c r="BE5209" s="585"/>
      <c r="BF5209" s="595">
        <f>IF(BB5209=0,0,(BD5209/BB5209)*100)</f>
        <v>0</v>
      </c>
      <c r="BG5209" s="596"/>
      <c r="BH5209" s="599">
        <f>AV5209+BB5209</f>
        <v>0</v>
      </c>
      <c r="BI5209" s="600"/>
      <c r="BJ5209" s="630">
        <f>AX5209+BD5209</f>
        <v>0</v>
      </c>
      <c r="BK5209" s="631"/>
      <c r="BL5209" s="595">
        <f>IF(BH5209=0,0,(BJ5209/BH5209)*100)</f>
        <v>0</v>
      </c>
      <c r="BM5209" s="596"/>
      <c r="BN5209" s="656">
        <f>(AF5209*2)+(AL5209*2)+(AR5209*3)+BD5209</f>
        <v>0</v>
      </c>
      <c r="BO5209" s="657"/>
      <c r="BP5209" s="658"/>
      <c r="BQ5209" s="676">
        <f t="shared" ref="BQ5209" si="3563">IF(BS5209=0,0,50*BR5209/BS5209)</f>
        <v>0</v>
      </c>
      <c r="BR5209" s="662">
        <f>(BN5209*BU$11)+(N5209*BU$12)+(Z5209*BU$13)+(R5209*BU$14)+(X5209*BU$15)+(AB5209*BU$16)</f>
        <v>0</v>
      </c>
      <c r="BS5209" s="662">
        <f>((BB5209-BD5209)*BU$18)+((AV5209-AX5209)*BU$17)+(H5209*BU$19)+(P5209*BU$20)</f>
        <v>0</v>
      </c>
      <c r="BT5209" s="19" t="s">
        <v>81</v>
      </c>
      <c r="BU5209" s="277">
        <f>IF(BQ5198="B",'VALUE POINTS'!L$16,IF('GAME STATS'!BQ5198="C",'VALUE POINTS'!M$16,'VALUE POINTS'!K$16))</f>
        <v>2</v>
      </c>
      <c r="BV5209" s="278"/>
    </row>
    <row r="5210" spans="1:74" ht="21.75" hidden="1" customHeight="1" x14ac:dyDescent="0.35">
      <c r="A5210" s="95"/>
      <c r="B5210" s="571"/>
      <c r="C5210" s="642" t="str">
        <f>IF(ROSTER!D$14="","",ROSTER!D$14)</f>
        <v/>
      </c>
      <c r="D5210" s="643"/>
      <c r="E5210" s="575"/>
      <c r="F5210" s="577"/>
      <c r="G5210" s="583"/>
      <c r="H5210" s="579"/>
      <c r="I5210" s="545"/>
      <c r="J5210" s="544"/>
      <c r="K5210" s="581"/>
      <c r="L5210" s="586"/>
      <c r="M5210" s="587"/>
      <c r="N5210" s="592"/>
      <c r="O5210" s="603"/>
      <c r="P5210" s="544"/>
      <c r="Q5210" s="581"/>
      <c r="R5210" s="586"/>
      <c r="S5210" s="587"/>
      <c r="T5210" s="592"/>
      <c r="U5210" s="603"/>
      <c r="V5210" s="311"/>
      <c r="W5210" s="311"/>
      <c r="X5210" s="579"/>
      <c r="Y5210" s="545"/>
      <c r="Z5210" s="544"/>
      <c r="AA5210" s="545"/>
      <c r="AB5210" s="544"/>
      <c r="AC5210" s="545"/>
      <c r="AD5210" s="544"/>
      <c r="AE5210" s="581"/>
      <c r="AF5210" s="586"/>
      <c r="AG5210" s="587"/>
      <c r="AH5210" s="626"/>
      <c r="AI5210" s="627"/>
      <c r="AJ5210" s="544"/>
      <c r="AK5210" s="581"/>
      <c r="AL5210" s="586"/>
      <c r="AM5210" s="587"/>
      <c r="AN5210" s="626"/>
      <c r="AO5210" s="627"/>
      <c r="AP5210" s="544"/>
      <c r="AQ5210" s="581"/>
      <c r="AR5210" s="586"/>
      <c r="AS5210" s="587"/>
      <c r="AT5210" s="626"/>
      <c r="AU5210" s="627"/>
      <c r="AV5210" s="628"/>
      <c r="AW5210" s="629"/>
      <c r="AX5210" s="632"/>
      <c r="AY5210" s="633"/>
      <c r="AZ5210" s="626"/>
      <c r="BA5210" s="627"/>
      <c r="BB5210" s="544"/>
      <c r="BC5210" s="581"/>
      <c r="BD5210" s="586"/>
      <c r="BE5210" s="587"/>
      <c r="BF5210" s="626"/>
      <c r="BG5210" s="627"/>
      <c r="BH5210" s="628"/>
      <c r="BI5210" s="629"/>
      <c r="BJ5210" s="632"/>
      <c r="BK5210" s="633"/>
      <c r="BL5210" s="626"/>
      <c r="BM5210" s="627"/>
      <c r="BN5210" s="678"/>
      <c r="BO5210" s="679"/>
      <c r="BP5210" s="680"/>
      <c r="BQ5210" s="677"/>
      <c r="BR5210" s="663"/>
      <c r="BS5210" s="663"/>
      <c r="BT5210" s="19" t="s">
        <v>82</v>
      </c>
      <c r="BU5210" s="277">
        <f>IF(BQ5198="B",'VALUE POINTS'!L$17,IF('GAME STATS'!BQ5198="C",'VALUE POINTS'!M$17,'VALUE POINTS'!K$17))</f>
        <v>1</v>
      </c>
      <c r="BV5210" s="278"/>
    </row>
    <row r="5211" spans="1:74" ht="21.75" hidden="1" customHeight="1" x14ac:dyDescent="0.35">
      <c r="A5211" s="95"/>
      <c r="B5211" s="570" t="str">
        <f>IF(ROSTER!B$16="","",ROSTER!B$16)</f>
        <v/>
      </c>
      <c r="C5211" s="572" t="str">
        <f>IF(ROSTER!C$16="","",ROSTER!C$16)</f>
        <v/>
      </c>
      <c r="D5211" s="573"/>
      <c r="E5211" s="574"/>
      <c r="F5211" s="576">
        <f>IF(E5211="y",1,IF(E5211="S",1,0))</f>
        <v>0</v>
      </c>
      <c r="G5211" s="582">
        <f>IF(E5211="S",1,0)</f>
        <v>0</v>
      </c>
      <c r="H5211" s="578"/>
      <c r="I5211" s="543"/>
      <c r="J5211" s="542"/>
      <c r="K5211" s="580"/>
      <c r="L5211" s="584"/>
      <c r="M5211" s="585"/>
      <c r="N5211" s="588">
        <f>L5211+J5211</f>
        <v>0</v>
      </c>
      <c r="O5211" s="589"/>
      <c r="P5211" s="542"/>
      <c r="Q5211" s="580"/>
      <c r="R5211" s="584"/>
      <c r="S5211" s="585"/>
      <c r="T5211" s="588">
        <f>R5211-P5211</f>
        <v>0</v>
      </c>
      <c r="U5211" s="589"/>
      <c r="V5211" s="310"/>
      <c r="W5211" s="310"/>
      <c r="X5211" s="578"/>
      <c r="Y5211" s="543"/>
      <c r="Z5211" s="542"/>
      <c r="AA5211" s="543"/>
      <c r="AB5211" s="542"/>
      <c r="AC5211" s="543"/>
      <c r="AD5211" s="542"/>
      <c r="AE5211" s="580"/>
      <c r="AF5211" s="584"/>
      <c r="AG5211" s="585"/>
      <c r="AH5211" s="595">
        <f>IF(AD5211=0,0,(AF5211/AD5211)*100)</f>
        <v>0</v>
      </c>
      <c r="AI5211" s="596"/>
      <c r="AJ5211" s="542"/>
      <c r="AK5211" s="580"/>
      <c r="AL5211" s="584"/>
      <c r="AM5211" s="585"/>
      <c r="AN5211" s="595">
        <f>IF(AJ5211=0,0,(AL5211/AJ5211)*100)</f>
        <v>0</v>
      </c>
      <c r="AO5211" s="596"/>
      <c r="AP5211" s="542"/>
      <c r="AQ5211" s="580"/>
      <c r="AR5211" s="584"/>
      <c r="AS5211" s="585"/>
      <c r="AT5211" s="595">
        <f>IF(AP5211=0,0,(AR5211/AP5211)*100)</f>
        <v>0</v>
      </c>
      <c r="AU5211" s="596"/>
      <c r="AV5211" s="599">
        <f>AD5211+AJ5211+AP5211</f>
        <v>0</v>
      </c>
      <c r="AW5211" s="600"/>
      <c r="AX5211" s="630">
        <f>AF5211+AL5211+AR5211</f>
        <v>0</v>
      </c>
      <c r="AY5211" s="631"/>
      <c r="AZ5211" s="595">
        <f>IF(AV5211=0,0,(AX5211/AV5211)*100)</f>
        <v>0</v>
      </c>
      <c r="BA5211" s="596"/>
      <c r="BB5211" s="542"/>
      <c r="BC5211" s="580"/>
      <c r="BD5211" s="584"/>
      <c r="BE5211" s="585"/>
      <c r="BF5211" s="595">
        <f>IF(BB5211=0,0,(BD5211/BB5211)*100)</f>
        <v>0</v>
      </c>
      <c r="BG5211" s="596"/>
      <c r="BH5211" s="599">
        <f>AV5211+BB5211</f>
        <v>0</v>
      </c>
      <c r="BI5211" s="600"/>
      <c r="BJ5211" s="630">
        <f>AX5211+BD5211</f>
        <v>0</v>
      </c>
      <c r="BK5211" s="631"/>
      <c r="BL5211" s="595">
        <f>IF(BH5211=0,0,(BJ5211/BH5211)*100)</f>
        <v>0</v>
      </c>
      <c r="BM5211" s="596"/>
      <c r="BN5211" s="656">
        <f>(AF5211*2)+(AL5211*2)+(AR5211*3)+BD5211</f>
        <v>0</v>
      </c>
      <c r="BO5211" s="657"/>
      <c r="BP5211" s="658"/>
      <c r="BQ5211" s="676">
        <f t="shared" ref="BQ5211" si="3564">IF(BS5211=0,0,50*BR5211/BS5211)</f>
        <v>0</v>
      </c>
      <c r="BR5211" s="662">
        <f>(BN5211*BU$11)+(N5211*BU$12)+(Z5211*BU$13)+(R5211*BU$14)+(X5211*BU$15)+(AB5211*BU$16)</f>
        <v>0</v>
      </c>
      <c r="BS5211" s="662">
        <f>((BB5211-BD5211)*BU$18)+((AV5211-AX5211)*BU$17)+(H5211*BU$19)+(P5211*BU$20)</f>
        <v>0</v>
      </c>
      <c r="BT5211" s="19" t="s">
        <v>83</v>
      </c>
      <c r="BU5211" s="277">
        <f>IF(BQ5198="B",'VALUE POINTS'!L$18,IF('GAME STATS'!BQ5198="C",'VALUE POINTS'!M$18,'VALUE POINTS'!K$18))</f>
        <v>2</v>
      </c>
      <c r="BV5211" s="278"/>
    </row>
    <row r="5212" spans="1:74" ht="21.75" hidden="1" customHeight="1" x14ac:dyDescent="0.35">
      <c r="A5212" s="95"/>
      <c r="B5212" s="571"/>
      <c r="C5212" s="642" t="str">
        <f>IF(ROSTER!D$16="","",ROSTER!D$16)</f>
        <v/>
      </c>
      <c r="D5212" s="643"/>
      <c r="E5212" s="575"/>
      <c r="F5212" s="577"/>
      <c r="G5212" s="583"/>
      <c r="H5212" s="579"/>
      <c r="I5212" s="545"/>
      <c r="J5212" s="544"/>
      <c r="K5212" s="581"/>
      <c r="L5212" s="586"/>
      <c r="M5212" s="587"/>
      <c r="N5212" s="592"/>
      <c r="O5212" s="603"/>
      <c r="P5212" s="544"/>
      <c r="Q5212" s="581"/>
      <c r="R5212" s="586"/>
      <c r="S5212" s="587"/>
      <c r="T5212" s="592"/>
      <c r="U5212" s="603"/>
      <c r="V5212" s="311"/>
      <c r="W5212" s="311"/>
      <c r="X5212" s="579"/>
      <c r="Y5212" s="545"/>
      <c r="Z5212" s="544"/>
      <c r="AA5212" s="545"/>
      <c r="AB5212" s="544"/>
      <c r="AC5212" s="545"/>
      <c r="AD5212" s="544"/>
      <c r="AE5212" s="581"/>
      <c r="AF5212" s="586"/>
      <c r="AG5212" s="587"/>
      <c r="AH5212" s="626"/>
      <c r="AI5212" s="627"/>
      <c r="AJ5212" s="544"/>
      <c r="AK5212" s="581"/>
      <c r="AL5212" s="586"/>
      <c r="AM5212" s="587"/>
      <c r="AN5212" s="626"/>
      <c r="AO5212" s="627"/>
      <c r="AP5212" s="544"/>
      <c r="AQ5212" s="581"/>
      <c r="AR5212" s="586"/>
      <c r="AS5212" s="587"/>
      <c r="AT5212" s="626"/>
      <c r="AU5212" s="627"/>
      <c r="AV5212" s="628"/>
      <c r="AW5212" s="629"/>
      <c r="AX5212" s="632"/>
      <c r="AY5212" s="633"/>
      <c r="AZ5212" s="626"/>
      <c r="BA5212" s="627"/>
      <c r="BB5212" s="544"/>
      <c r="BC5212" s="581"/>
      <c r="BD5212" s="586"/>
      <c r="BE5212" s="587"/>
      <c r="BF5212" s="626"/>
      <c r="BG5212" s="627"/>
      <c r="BH5212" s="628"/>
      <c r="BI5212" s="629"/>
      <c r="BJ5212" s="632"/>
      <c r="BK5212" s="633"/>
      <c r="BL5212" s="626"/>
      <c r="BM5212" s="627"/>
      <c r="BN5212" s="678"/>
      <c r="BO5212" s="679"/>
      <c r="BP5212" s="680"/>
      <c r="BQ5212" s="677"/>
      <c r="BR5212" s="663"/>
      <c r="BS5212" s="663"/>
      <c r="BT5212" s="19" t="s">
        <v>84</v>
      </c>
      <c r="BU5212" s="277">
        <f>IF(BQ5198="B",'VALUE POINTS'!L$19,IF('GAME STATS'!BQ5198="C",'VALUE POINTS'!M$19,'VALUE POINTS'!K$19))</f>
        <v>2</v>
      </c>
      <c r="BV5212" s="278"/>
    </row>
    <row r="5213" spans="1:74" ht="21.75" hidden="1" customHeight="1" x14ac:dyDescent="0.25">
      <c r="A5213" s="95"/>
      <c r="B5213" s="570" t="str">
        <f>IF(ROSTER!B$18="","",ROSTER!B$18)</f>
        <v/>
      </c>
      <c r="C5213" s="572" t="str">
        <f>IF(ROSTER!C$18="","",ROSTER!C$18)</f>
        <v/>
      </c>
      <c r="D5213" s="573"/>
      <c r="E5213" s="574"/>
      <c r="F5213" s="576">
        <f>IF(E5213="y",1,IF(E5213="S",1,0))</f>
        <v>0</v>
      </c>
      <c r="G5213" s="582">
        <f>IF(E5213="S",1,0)</f>
        <v>0</v>
      </c>
      <c r="H5213" s="578"/>
      <c r="I5213" s="543"/>
      <c r="J5213" s="542"/>
      <c r="K5213" s="580"/>
      <c r="L5213" s="584"/>
      <c r="M5213" s="585"/>
      <c r="N5213" s="588">
        <f>L5213+J5213</f>
        <v>0</v>
      </c>
      <c r="O5213" s="589"/>
      <c r="P5213" s="542"/>
      <c r="Q5213" s="580"/>
      <c r="R5213" s="584"/>
      <c r="S5213" s="585"/>
      <c r="T5213" s="588">
        <f>R5213-P5213</f>
        <v>0</v>
      </c>
      <c r="U5213" s="589"/>
      <c r="V5213" s="310"/>
      <c r="W5213" s="310"/>
      <c r="X5213" s="578"/>
      <c r="Y5213" s="543"/>
      <c r="Z5213" s="542"/>
      <c r="AA5213" s="543"/>
      <c r="AB5213" s="542"/>
      <c r="AC5213" s="543"/>
      <c r="AD5213" s="542"/>
      <c r="AE5213" s="580"/>
      <c r="AF5213" s="584"/>
      <c r="AG5213" s="585"/>
      <c r="AH5213" s="595">
        <f>IF(AD5213=0,0,(AF5213/AD5213)*100)</f>
        <v>0</v>
      </c>
      <c r="AI5213" s="596"/>
      <c r="AJ5213" s="542"/>
      <c r="AK5213" s="580"/>
      <c r="AL5213" s="584"/>
      <c r="AM5213" s="585"/>
      <c r="AN5213" s="595">
        <f>IF(AJ5213=0,0,(AL5213/AJ5213)*100)</f>
        <v>0</v>
      </c>
      <c r="AO5213" s="596"/>
      <c r="AP5213" s="542"/>
      <c r="AQ5213" s="580"/>
      <c r="AR5213" s="584"/>
      <c r="AS5213" s="585"/>
      <c r="AT5213" s="595">
        <f>IF(AP5213=0,0,(AR5213/AP5213)*100)</f>
        <v>0</v>
      </c>
      <c r="AU5213" s="596"/>
      <c r="AV5213" s="599">
        <f>AD5213+AJ5213+AP5213</f>
        <v>0</v>
      </c>
      <c r="AW5213" s="600"/>
      <c r="AX5213" s="630">
        <f>AF5213+AL5213+AR5213</f>
        <v>0</v>
      </c>
      <c r="AY5213" s="631"/>
      <c r="AZ5213" s="595">
        <f>IF(AV5213=0,0,(AX5213/AV5213)*100)</f>
        <v>0</v>
      </c>
      <c r="BA5213" s="596"/>
      <c r="BB5213" s="542"/>
      <c r="BC5213" s="580"/>
      <c r="BD5213" s="584"/>
      <c r="BE5213" s="585"/>
      <c r="BF5213" s="595">
        <f>IF(BB5213=0,0,(BD5213/BB5213)*100)</f>
        <v>0</v>
      </c>
      <c r="BG5213" s="596"/>
      <c r="BH5213" s="599">
        <f>AV5213+BB5213</f>
        <v>0</v>
      </c>
      <c r="BI5213" s="600"/>
      <c r="BJ5213" s="630">
        <f>AX5213+BD5213</f>
        <v>0</v>
      </c>
      <c r="BK5213" s="631"/>
      <c r="BL5213" s="595">
        <f>IF(BH5213=0,0,(BJ5213/BH5213)*100)</f>
        <v>0</v>
      </c>
      <c r="BM5213" s="596"/>
      <c r="BN5213" s="656">
        <f>(AF5213*2)+(AL5213*2)+(AR5213*3)+BD5213</f>
        <v>0</v>
      </c>
      <c r="BO5213" s="657"/>
      <c r="BP5213" s="658"/>
      <c r="BQ5213" s="676">
        <f t="shared" ref="BQ5213" si="3565">IF(BS5213=0,0,50*BR5213/BS5213)</f>
        <v>0</v>
      </c>
      <c r="BR5213" s="662">
        <f>(BN5213*BU$11)+(N5213*BU$12)+(Z5213*BU$13)+(R5213*BU$14)+(X5213*BU$15)+(AB5213*BU$16)</f>
        <v>0</v>
      </c>
      <c r="BS5213" s="662">
        <f>((BB5213-BD5213)*BU$18)+((AV5213-AX5213)*BU$17)+(H5213*BU$19)+(P5213*BU$20)</f>
        <v>0</v>
      </c>
      <c r="BT5213" s="15"/>
      <c r="BU5213" s="15"/>
      <c r="BV5213" s="278"/>
    </row>
    <row r="5214" spans="1:74" ht="21.75" hidden="1" customHeight="1" x14ac:dyDescent="0.25">
      <c r="A5214" s="95"/>
      <c r="B5214" s="571"/>
      <c r="C5214" s="642" t="str">
        <f>IF(ROSTER!D$18="","",ROSTER!D$18)</f>
        <v/>
      </c>
      <c r="D5214" s="643"/>
      <c r="E5214" s="575"/>
      <c r="F5214" s="577"/>
      <c r="G5214" s="583"/>
      <c r="H5214" s="579"/>
      <c r="I5214" s="545"/>
      <c r="J5214" s="544"/>
      <c r="K5214" s="581"/>
      <c r="L5214" s="586"/>
      <c r="M5214" s="587"/>
      <c r="N5214" s="592"/>
      <c r="O5214" s="603"/>
      <c r="P5214" s="544"/>
      <c r="Q5214" s="581"/>
      <c r="R5214" s="586"/>
      <c r="S5214" s="587"/>
      <c r="T5214" s="592"/>
      <c r="U5214" s="603"/>
      <c r="V5214" s="311"/>
      <c r="W5214" s="311"/>
      <c r="X5214" s="579"/>
      <c r="Y5214" s="545"/>
      <c r="Z5214" s="544"/>
      <c r="AA5214" s="545"/>
      <c r="AB5214" s="544"/>
      <c r="AC5214" s="545"/>
      <c r="AD5214" s="544"/>
      <c r="AE5214" s="581"/>
      <c r="AF5214" s="586"/>
      <c r="AG5214" s="587"/>
      <c r="AH5214" s="626"/>
      <c r="AI5214" s="627"/>
      <c r="AJ5214" s="544"/>
      <c r="AK5214" s="581"/>
      <c r="AL5214" s="586"/>
      <c r="AM5214" s="587"/>
      <c r="AN5214" s="626"/>
      <c r="AO5214" s="627"/>
      <c r="AP5214" s="544"/>
      <c r="AQ5214" s="581"/>
      <c r="AR5214" s="586"/>
      <c r="AS5214" s="587"/>
      <c r="AT5214" s="626"/>
      <c r="AU5214" s="627"/>
      <c r="AV5214" s="628"/>
      <c r="AW5214" s="629"/>
      <c r="AX5214" s="632"/>
      <c r="AY5214" s="633"/>
      <c r="AZ5214" s="626"/>
      <c r="BA5214" s="627"/>
      <c r="BB5214" s="544"/>
      <c r="BC5214" s="581"/>
      <c r="BD5214" s="586"/>
      <c r="BE5214" s="587"/>
      <c r="BF5214" s="626"/>
      <c r="BG5214" s="627"/>
      <c r="BH5214" s="628"/>
      <c r="BI5214" s="629"/>
      <c r="BJ5214" s="632"/>
      <c r="BK5214" s="633"/>
      <c r="BL5214" s="626"/>
      <c r="BM5214" s="627"/>
      <c r="BN5214" s="678"/>
      <c r="BO5214" s="679"/>
      <c r="BP5214" s="680"/>
      <c r="BQ5214" s="677"/>
      <c r="BR5214" s="663"/>
      <c r="BS5214" s="663"/>
      <c r="BT5214" s="15"/>
      <c r="BU5214" s="15"/>
      <c r="BV5214" s="95"/>
    </row>
    <row r="5215" spans="1:74" ht="21.75" hidden="1" customHeight="1" x14ac:dyDescent="0.25">
      <c r="A5215" s="95"/>
      <c r="B5215" s="570" t="str">
        <f>IF(ROSTER!B$20="","",ROSTER!B$20)</f>
        <v/>
      </c>
      <c r="C5215" s="572" t="str">
        <f>IF(ROSTER!C$20="","",ROSTER!C$20)</f>
        <v/>
      </c>
      <c r="D5215" s="573"/>
      <c r="E5215" s="574"/>
      <c r="F5215" s="576">
        <f>IF(E5215="y",1,IF(E5215="S",1,0))</f>
        <v>0</v>
      </c>
      <c r="G5215" s="582">
        <f>IF(E5215="S",1,0)</f>
        <v>0</v>
      </c>
      <c r="H5215" s="578"/>
      <c r="I5215" s="543"/>
      <c r="J5215" s="542"/>
      <c r="K5215" s="580"/>
      <c r="L5215" s="584"/>
      <c r="M5215" s="585"/>
      <c r="N5215" s="588">
        <f>L5215+J5215</f>
        <v>0</v>
      </c>
      <c r="O5215" s="589"/>
      <c r="P5215" s="542"/>
      <c r="Q5215" s="580"/>
      <c r="R5215" s="584"/>
      <c r="S5215" s="585"/>
      <c r="T5215" s="588">
        <f>R5215-P5215</f>
        <v>0</v>
      </c>
      <c r="U5215" s="589"/>
      <c r="V5215" s="310"/>
      <c r="W5215" s="310"/>
      <c r="X5215" s="578"/>
      <c r="Y5215" s="543"/>
      <c r="Z5215" s="542"/>
      <c r="AA5215" s="543"/>
      <c r="AB5215" s="542"/>
      <c r="AC5215" s="543"/>
      <c r="AD5215" s="542"/>
      <c r="AE5215" s="580"/>
      <c r="AF5215" s="584"/>
      <c r="AG5215" s="585"/>
      <c r="AH5215" s="595">
        <f>IF(AD5215=0,0,(AF5215/AD5215)*100)</f>
        <v>0</v>
      </c>
      <c r="AI5215" s="596"/>
      <c r="AJ5215" s="542"/>
      <c r="AK5215" s="580"/>
      <c r="AL5215" s="584"/>
      <c r="AM5215" s="585"/>
      <c r="AN5215" s="595">
        <f>IF(AJ5215=0,0,(AL5215/AJ5215)*100)</f>
        <v>0</v>
      </c>
      <c r="AO5215" s="596"/>
      <c r="AP5215" s="542"/>
      <c r="AQ5215" s="580"/>
      <c r="AR5215" s="584"/>
      <c r="AS5215" s="585"/>
      <c r="AT5215" s="595">
        <f>IF(AP5215=0,0,(AR5215/AP5215)*100)</f>
        <v>0</v>
      </c>
      <c r="AU5215" s="596"/>
      <c r="AV5215" s="599">
        <f>AD5215+AJ5215+AP5215</f>
        <v>0</v>
      </c>
      <c r="AW5215" s="600"/>
      <c r="AX5215" s="630">
        <f>AF5215+AL5215+AR5215</f>
        <v>0</v>
      </c>
      <c r="AY5215" s="631"/>
      <c r="AZ5215" s="595">
        <f>IF(AV5215=0,0,(AX5215/AV5215)*100)</f>
        <v>0</v>
      </c>
      <c r="BA5215" s="596"/>
      <c r="BB5215" s="542"/>
      <c r="BC5215" s="580"/>
      <c r="BD5215" s="584"/>
      <c r="BE5215" s="585"/>
      <c r="BF5215" s="595">
        <f>IF(BB5215=0,0,(BD5215/BB5215)*100)</f>
        <v>0</v>
      </c>
      <c r="BG5215" s="596"/>
      <c r="BH5215" s="599">
        <f>AV5215+BB5215</f>
        <v>0</v>
      </c>
      <c r="BI5215" s="600"/>
      <c r="BJ5215" s="630">
        <f>AX5215+BD5215</f>
        <v>0</v>
      </c>
      <c r="BK5215" s="631"/>
      <c r="BL5215" s="595">
        <f>IF(BH5215=0,0,(BJ5215/BH5215)*100)</f>
        <v>0</v>
      </c>
      <c r="BM5215" s="596"/>
      <c r="BN5215" s="656">
        <f>(AF5215*2)+(AL5215*2)+(AR5215*3)+BD5215</f>
        <v>0</v>
      </c>
      <c r="BO5215" s="657"/>
      <c r="BP5215" s="658"/>
      <c r="BQ5215" s="676">
        <f t="shared" ref="BQ5215" si="3566">IF(BS5215=0,0,50*BR5215/BS5215)</f>
        <v>0</v>
      </c>
      <c r="BR5215" s="662">
        <f>(BN5215*BU$11)+(N5215*BU$12)+(Z5215*BU$13)+(R5215*BU$14)+(X5215*BU$15)+(AB5215*BU$16)</f>
        <v>0</v>
      </c>
      <c r="BS5215" s="662">
        <f>((BB5215-BD5215)*BU$18)+((AV5215-AX5215)*BU$17)+(H5215*BU$19)+(P5215*BU$20)</f>
        <v>0</v>
      </c>
      <c r="BT5215" s="15"/>
      <c r="BU5215" s="15"/>
      <c r="BV5215" s="95"/>
    </row>
    <row r="5216" spans="1:74" ht="21.75" hidden="1" customHeight="1" x14ac:dyDescent="0.25">
      <c r="A5216" s="95"/>
      <c r="B5216" s="571"/>
      <c r="C5216" s="642" t="str">
        <f>IF(ROSTER!D$20="","",ROSTER!D$20)</f>
        <v/>
      </c>
      <c r="D5216" s="643"/>
      <c r="E5216" s="575"/>
      <c r="F5216" s="577"/>
      <c r="G5216" s="583"/>
      <c r="H5216" s="579"/>
      <c r="I5216" s="545"/>
      <c r="J5216" s="544"/>
      <c r="K5216" s="581"/>
      <c r="L5216" s="586"/>
      <c r="M5216" s="587"/>
      <c r="N5216" s="592"/>
      <c r="O5216" s="603"/>
      <c r="P5216" s="544"/>
      <c r="Q5216" s="581"/>
      <c r="R5216" s="586"/>
      <c r="S5216" s="587"/>
      <c r="T5216" s="592"/>
      <c r="U5216" s="603"/>
      <c r="V5216" s="311"/>
      <c r="W5216" s="311"/>
      <c r="X5216" s="579"/>
      <c r="Y5216" s="545"/>
      <c r="Z5216" s="544"/>
      <c r="AA5216" s="545"/>
      <c r="AB5216" s="544"/>
      <c r="AC5216" s="545"/>
      <c r="AD5216" s="544"/>
      <c r="AE5216" s="581"/>
      <c r="AF5216" s="586"/>
      <c r="AG5216" s="587"/>
      <c r="AH5216" s="626"/>
      <c r="AI5216" s="627"/>
      <c r="AJ5216" s="544"/>
      <c r="AK5216" s="581"/>
      <c r="AL5216" s="586"/>
      <c r="AM5216" s="587"/>
      <c r="AN5216" s="626"/>
      <c r="AO5216" s="627"/>
      <c r="AP5216" s="544"/>
      <c r="AQ5216" s="581"/>
      <c r="AR5216" s="586"/>
      <c r="AS5216" s="587"/>
      <c r="AT5216" s="626"/>
      <c r="AU5216" s="627"/>
      <c r="AV5216" s="628"/>
      <c r="AW5216" s="629"/>
      <c r="AX5216" s="632"/>
      <c r="AY5216" s="633"/>
      <c r="AZ5216" s="626"/>
      <c r="BA5216" s="627"/>
      <c r="BB5216" s="544"/>
      <c r="BC5216" s="581"/>
      <c r="BD5216" s="586"/>
      <c r="BE5216" s="587"/>
      <c r="BF5216" s="626"/>
      <c r="BG5216" s="627"/>
      <c r="BH5216" s="628"/>
      <c r="BI5216" s="629"/>
      <c r="BJ5216" s="632"/>
      <c r="BK5216" s="633"/>
      <c r="BL5216" s="626"/>
      <c r="BM5216" s="627"/>
      <c r="BN5216" s="678"/>
      <c r="BO5216" s="679"/>
      <c r="BP5216" s="680"/>
      <c r="BQ5216" s="677"/>
      <c r="BR5216" s="663"/>
      <c r="BS5216" s="663"/>
      <c r="BT5216" s="15"/>
      <c r="BU5216" s="15"/>
      <c r="BV5216" s="95"/>
    </row>
    <row r="5217" spans="1:74" ht="21.75" hidden="1" customHeight="1" x14ac:dyDescent="0.25">
      <c r="A5217" s="95"/>
      <c r="B5217" s="570" t="str">
        <f>IF(ROSTER!B$22="","",ROSTER!B$22)</f>
        <v/>
      </c>
      <c r="C5217" s="572" t="str">
        <f>IF(ROSTER!C$22="","",ROSTER!C$22)</f>
        <v/>
      </c>
      <c r="D5217" s="573"/>
      <c r="E5217" s="574"/>
      <c r="F5217" s="576">
        <f>IF(E5217="y",1,IF(E5217="S",1,0))</f>
        <v>0</v>
      </c>
      <c r="G5217" s="582">
        <f>IF(E5217="S",1,0)</f>
        <v>0</v>
      </c>
      <c r="H5217" s="578"/>
      <c r="I5217" s="543"/>
      <c r="J5217" s="542"/>
      <c r="K5217" s="580"/>
      <c r="L5217" s="584"/>
      <c r="M5217" s="585"/>
      <c r="N5217" s="588">
        <f>L5217+J5217</f>
        <v>0</v>
      </c>
      <c r="O5217" s="589"/>
      <c r="P5217" s="542"/>
      <c r="Q5217" s="580"/>
      <c r="R5217" s="584"/>
      <c r="S5217" s="585"/>
      <c r="T5217" s="588">
        <f>R5217-P5217</f>
        <v>0</v>
      </c>
      <c r="U5217" s="589"/>
      <c r="V5217" s="310"/>
      <c r="W5217" s="310"/>
      <c r="X5217" s="578"/>
      <c r="Y5217" s="543"/>
      <c r="Z5217" s="542"/>
      <c r="AA5217" s="543"/>
      <c r="AB5217" s="542"/>
      <c r="AC5217" s="543"/>
      <c r="AD5217" s="542"/>
      <c r="AE5217" s="580"/>
      <c r="AF5217" s="584"/>
      <c r="AG5217" s="585"/>
      <c r="AH5217" s="595">
        <f>IF(AD5217=0,0,(AF5217/AD5217)*100)</f>
        <v>0</v>
      </c>
      <c r="AI5217" s="596"/>
      <c r="AJ5217" s="542"/>
      <c r="AK5217" s="580"/>
      <c r="AL5217" s="584"/>
      <c r="AM5217" s="585"/>
      <c r="AN5217" s="595">
        <f>IF(AJ5217=0,0,(AL5217/AJ5217)*100)</f>
        <v>0</v>
      </c>
      <c r="AO5217" s="596"/>
      <c r="AP5217" s="542"/>
      <c r="AQ5217" s="580"/>
      <c r="AR5217" s="584"/>
      <c r="AS5217" s="585"/>
      <c r="AT5217" s="595">
        <f>IF(AP5217=0,0,(AR5217/AP5217)*100)</f>
        <v>0</v>
      </c>
      <c r="AU5217" s="596"/>
      <c r="AV5217" s="599">
        <f>AD5217+AJ5217+AP5217</f>
        <v>0</v>
      </c>
      <c r="AW5217" s="600"/>
      <c r="AX5217" s="630">
        <f>AF5217+AL5217+AR5217</f>
        <v>0</v>
      </c>
      <c r="AY5217" s="631"/>
      <c r="AZ5217" s="595">
        <f>IF(AV5217=0,0,(AX5217/AV5217)*100)</f>
        <v>0</v>
      </c>
      <c r="BA5217" s="596"/>
      <c r="BB5217" s="542"/>
      <c r="BC5217" s="580"/>
      <c r="BD5217" s="584"/>
      <c r="BE5217" s="585"/>
      <c r="BF5217" s="595">
        <f>IF(BB5217=0,0,(BD5217/BB5217)*100)</f>
        <v>0</v>
      </c>
      <c r="BG5217" s="596"/>
      <c r="BH5217" s="599">
        <f>AV5217+BB5217</f>
        <v>0</v>
      </c>
      <c r="BI5217" s="600"/>
      <c r="BJ5217" s="630">
        <f>AX5217+BD5217</f>
        <v>0</v>
      </c>
      <c r="BK5217" s="631"/>
      <c r="BL5217" s="595">
        <f>IF(BH5217=0,0,(BJ5217/BH5217)*100)</f>
        <v>0</v>
      </c>
      <c r="BM5217" s="596"/>
      <c r="BN5217" s="656">
        <f>(AF5217*2)+(AL5217*2)+(AR5217*3)+BD5217</f>
        <v>0</v>
      </c>
      <c r="BO5217" s="657"/>
      <c r="BP5217" s="658"/>
      <c r="BQ5217" s="676">
        <f t="shared" ref="BQ5217" si="3567">IF(BS5217=0,0,50*BR5217/BS5217)</f>
        <v>0</v>
      </c>
      <c r="BR5217" s="662">
        <f>(BN5217*BU$11)+(N5217*BU$12)+(Z5217*BU$13)+(R5217*BU$14)+(X5217*BU$15)+(AB5217*BU$16)</f>
        <v>0</v>
      </c>
      <c r="BS5217" s="662">
        <f>((BB5217-BD5217)*BU$18)+((AV5217-AX5217)*BU$17)+(H5217*BU$19)+(P5217*BU$20)</f>
        <v>0</v>
      </c>
      <c r="BT5217" s="15"/>
      <c r="BU5217" s="15"/>
      <c r="BV5217" s="95"/>
    </row>
    <row r="5218" spans="1:74" ht="21.75" hidden="1" customHeight="1" x14ac:dyDescent="0.25">
      <c r="A5218" s="95"/>
      <c r="B5218" s="571"/>
      <c r="C5218" s="642" t="str">
        <f>IF(ROSTER!D$22="","",ROSTER!D$22)</f>
        <v/>
      </c>
      <c r="D5218" s="643"/>
      <c r="E5218" s="575"/>
      <c r="F5218" s="577"/>
      <c r="G5218" s="583"/>
      <c r="H5218" s="579"/>
      <c r="I5218" s="545"/>
      <c r="J5218" s="544"/>
      <c r="K5218" s="581"/>
      <c r="L5218" s="586"/>
      <c r="M5218" s="587"/>
      <c r="N5218" s="592"/>
      <c r="O5218" s="603"/>
      <c r="P5218" s="544"/>
      <c r="Q5218" s="581"/>
      <c r="R5218" s="586"/>
      <c r="S5218" s="587"/>
      <c r="T5218" s="592"/>
      <c r="U5218" s="603"/>
      <c r="V5218" s="311"/>
      <c r="W5218" s="311"/>
      <c r="X5218" s="579"/>
      <c r="Y5218" s="545"/>
      <c r="Z5218" s="544"/>
      <c r="AA5218" s="545"/>
      <c r="AB5218" s="544"/>
      <c r="AC5218" s="545"/>
      <c r="AD5218" s="544"/>
      <c r="AE5218" s="581"/>
      <c r="AF5218" s="586"/>
      <c r="AG5218" s="587"/>
      <c r="AH5218" s="626"/>
      <c r="AI5218" s="627"/>
      <c r="AJ5218" s="544"/>
      <c r="AK5218" s="581"/>
      <c r="AL5218" s="586"/>
      <c r="AM5218" s="587"/>
      <c r="AN5218" s="626"/>
      <c r="AO5218" s="627"/>
      <c r="AP5218" s="544"/>
      <c r="AQ5218" s="581"/>
      <c r="AR5218" s="586"/>
      <c r="AS5218" s="587"/>
      <c r="AT5218" s="626"/>
      <c r="AU5218" s="627"/>
      <c r="AV5218" s="628"/>
      <c r="AW5218" s="629"/>
      <c r="AX5218" s="632"/>
      <c r="AY5218" s="633"/>
      <c r="AZ5218" s="626"/>
      <c r="BA5218" s="627"/>
      <c r="BB5218" s="544"/>
      <c r="BC5218" s="581"/>
      <c r="BD5218" s="586"/>
      <c r="BE5218" s="587"/>
      <c r="BF5218" s="626"/>
      <c r="BG5218" s="627"/>
      <c r="BH5218" s="628"/>
      <c r="BI5218" s="629"/>
      <c r="BJ5218" s="632"/>
      <c r="BK5218" s="633"/>
      <c r="BL5218" s="626"/>
      <c r="BM5218" s="627"/>
      <c r="BN5218" s="678"/>
      <c r="BO5218" s="679"/>
      <c r="BP5218" s="680"/>
      <c r="BQ5218" s="677"/>
      <c r="BR5218" s="663"/>
      <c r="BS5218" s="663"/>
      <c r="BT5218" s="15"/>
      <c r="BU5218" s="15"/>
      <c r="BV5218" s="95"/>
    </row>
    <row r="5219" spans="1:74" ht="21.75" hidden="1" customHeight="1" x14ac:dyDescent="0.25">
      <c r="A5219" s="95"/>
      <c r="B5219" s="570" t="str">
        <f>IF(ROSTER!B$24="","",ROSTER!B$24)</f>
        <v/>
      </c>
      <c r="C5219" s="572" t="str">
        <f>IF(ROSTER!C$24="","",ROSTER!C$24)</f>
        <v/>
      </c>
      <c r="D5219" s="573"/>
      <c r="E5219" s="574"/>
      <c r="F5219" s="576">
        <f>IF(E5219="y",1,IF(E5219="S",1,0))</f>
        <v>0</v>
      </c>
      <c r="G5219" s="582">
        <f>IF(E5219="S",1,0)</f>
        <v>0</v>
      </c>
      <c r="H5219" s="578"/>
      <c r="I5219" s="543"/>
      <c r="J5219" s="542"/>
      <c r="K5219" s="580"/>
      <c r="L5219" s="584"/>
      <c r="M5219" s="585"/>
      <c r="N5219" s="588">
        <f>L5219+J5219</f>
        <v>0</v>
      </c>
      <c r="O5219" s="589"/>
      <c r="P5219" s="542"/>
      <c r="Q5219" s="580"/>
      <c r="R5219" s="584"/>
      <c r="S5219" s="585"/>
      <c r="T5219" s="588">
        <f>R5219-P5219</f>
        <v>0</v>
      </c>
      <c r="U5219" s="589"/>
      <c r="V5219" s="310"/>
      <c r="W5219" s="310"/>
      <c r="X5219" s="578"/>
      <c r="Y5219" s="543"/>
      <c r="Z5219" s="542"/>
      <c r="AA5219" s="543"/>
      <c r="AB5219" s="542"/>
      <c r="AC5219" s="543"/>
      <c r="AD5219" s="542"/>
      <c r="AE5219" s="580"/>
      <c r="AF5219" s="584"/>
      <c r="AG5219" s="585"/>
      <c r="AH5219" s="595">
        <f>IF(AD5219=0,0,(AF5219/AD5219)*100)</f>
        <v>0</v>
      </c>
      <c r="AI5219" s="596"/>
      <c r="AJ5219" s="542"/>
      <c r="AK5219" s="580"/>
      <c r="AL5219" s="584"/>
      <c r="AM5219" s="585"/>
      <c r="AN5219" s="595">
        <f>IF(AJ5219=0,0,(AL5219/AJ5219)*100)</f>
        <v>0</v>
      </c>
      <c r="AO5219" s="596"/>
      <c r="AP5219" s="542"/>
      <c r="AQ5219" s="580"/>
      <c r="AR5219" s="584"/>
      <c r="AS5219" s="585"/>
      <c r="AT5219" s="595">
        <f>IF(AP5219=0,0,(AR5219/AP5219)*100)</f>
        <v>0</v>
      </c>
      <c r="AU5219" s="596"/>
      <c r="AV5219" s="599">
        <f>AD5219+AJ5219+AP5219</f>
        <v>0</v>
      </c>
      <c r="AW5219" s="600"/>
      <c r="AX5219" s="630">
        <f>AF5219+AL5219+AR5219</f>
        <v>0</v>
      </c>
      <c r="AY5219" s="631"/>
      <c r="AZ5219" s="595">
        <f>IF(AV5219=0,0,(AX5219/AV5219)*100)</f>
        <v>0</v>
      </c>
      <c r="BA5219" s="596"/>
      <c r="BB5219" s="542"/>
      <c r="BC5219" s="580"/>
      <c r="BD5219" s="584"/>
      <c r="BE5219" s="585"/>
      <c r="BF5219" s="595">
        <f>IF(BB5219=0,0,(BD5219/BB5219)*100)</f>
        <v>0</v>
      </c>
      <c r="BG5219" s="596"/>
      <c r="BH5219" s="599">
        <f>AV5219+BB5219</f>
        <v>0</v>
      </c>
      <c r="BI5219" s="600"/>
      <c r="BJ5219" s="630">
        <f>AX5219+BD5219</f>
        <v>0</v>
      </c>
      <c r="BK5219" s="631"/>
      <c r="BL5219" s="595">
        <f>IF(BH5219=0,0,(BJ5219/BH5219)*100)</f>
        <v>0</v>
      </c>
      <c r="BM5219" s="596"/>
      <c r="BN5219" s="656">
        <f>(AF5219*2)+(AL5219*2)+(AR5219*3)+BD5219</f>
        <v>0</v>
      </c>
      <c r="BO5219" s="657"/>
      <c r="BP5219" s="658"/>
      <c r="BQ5219" s="676">
        <f t="shared" ref="BQ5219" si="3568">IF(BS5219=0,0,50*BR5219/BS5219)</f>
        <v>0</v>
      </c>
      <c r="BR5219" s="662">
        <f>(BN5219*BU$11)+(N5219*BU$12)+(Z5219*BU$13)+(R5219*BU$14)+(X5219*BU$15)+(AB5219*BU$16)</f>
        <v>0</v>
      </c>
      <c r="BS5219" s="662">
        <f>((BB5219-BD5219)*BU$18)+((AV5219-AX5219)*BU$17)+(H5219*BU$19)+(P5219*BU$20)</f>
        <v>0</v>
      </c>
      <c r="BT5219" s="15"/>
      <c r="BU5219" s="15"/>
      <c r="BV5219" s="95"/>
    </row>
    <row r="5220" spans="1:74" ht="21.75" hidden="1" customHeight="1" x14ac:dyDescent="0.25">
      <c r="A5220" s="95"/>
      <c r="B5220" s="571"/>
      <c r="C5220" s="642" t="str">
        <f>IF(ROSTER!D$24="","",ROSTER!D$24)</f>
        <v/>
      </c>
      <c r="D5220" s="643"/>
      <c r="E5220" s="575"/>
      <c r="F5220" s="577"/>
      <c r="G5220" s="583"/>
      <c r="H5220" s="579"/>
      <c r="I5220" s="545"/>
      <c r="J5220" s="544"/>
      <c r="K5220" s="581"/>
      <c r="L5220" s="586"/>
      <c r="M5220" s="587"/>
      <c r="N5220" s="592"/>
      <c r="O5220" s="603"/>
      <c r="P5220" s="544"/>
      <c r="Q5220" s="581"/>
      <c r="R5220" s="586"/>
      <c r="S5220" s="587"/>
      <c r="T5220" s="592"/>
      <c r="U5220" s="603"/>
      <c r="V5220" s="311"/>
      <c r="W5220" s="311"/>
      <c r="X5220" s="579"/>
      <c r="Y5220" s="545"/>
      <c r="Z5220" s="544"/>
      <c r="AA5220" s="545"/>
      <c r="AB5220" s="544"/>
      <c r="AC5220" s="545"/>
      <c r="AD5220" s="544"/>
      <c r="AE5220" s="581"/>
      <c r="AF5220" s="586"/>
      <c r="AG5220" s="587"/>
      <c r="AH5220" s="626"/>
      <c r="AI5220" s="627"/>
      <c r="AJ5220" s="544"/>
      <c r="AK5220" s="581"/>
      <c r="AL5220" s="586"/>
      <c r="AM5220" s="587"/>
      <c r="AN5220" s="626"/>
      <c r="AO5220" s="627"/>
      <c r="AP5220" s="544"/>
      <c r="AQ5220" s="581"/>
      <c r="AR5220" s="586"/>
      <c r="AS5220" s="587"/>
      <c r="AT5220" s="626"/>
      <c r="AU5220" s="627"/>
      <c r="AV5220" s="628"/>
      <c r="AW5220" s="629"/>
      <c r="AX5220" s="632"/>
      <c r="AY5220" s="633"/>
      <c r="AZ5220" s="626"/>
      <c r="BA5220" s="627"/>
      <c r="BB5220" s="544"/>
      <c r="BC5220" s="581"/>
      <c r="BD5220" s="586"/>
      <c r="BE5220" s="587"/>
      <c r="BF5220" s="626"/>
      <c r="BG5220" s="627"/>
      <c r="BH5220" s="628"/>
      <c r="BI5220" s="629"/>
      <c r="BJ5220" s="632"/>
      <c r="BK5220" s="633"/>
      <c r="BL5220" s="626"/>
      <c r="BM5220" s="627"/>
      <c r="BN5220" s="678"/>
      <c r="BO5220" s="679"/>
      <c r="BP5220" s="680"/>
      <c r="BQ5220" s="677"/>
      <c r="BR5220" s="663"/>
      <c r="BS5220" s="663"/>
      <c r="BT5220" s="15"/>
      <c r="BU5220" s="15"/>
      <c r="BV5220" s="95"/>
    </row>
    <row r="5221" spans="1:74" ht="21.75" hidden="1" customHeight="1" x14ac:dyDescent="0.25">
      <c r="A5221" s="95"/>
      <c r="B5221" s="570" t="str">
        <f>IF(ROSTER!B$26="","",ROSTER!B$26)</f>
        <v/>
      </c>
      <c r="C5221" s="572" t="str">
        <f>IF(ROSTER!C$26="","",ROSTER!C$26)</f>
        <v/>
      </c>
      <c r="D5221" s="573"/>
      <c r="E5221" s="574"/>
      <c r="F5221" s="576">
        <f>IF(E5221="y",1,IF(E5221="S",1,0))</f>
        <v>0</v>
      </c>
      <c r="G5221" s="582">
        <f>IF(E5221="S",1,0)</f>
        <v>0</v>
      </c>
      <c r="H5221" s="578"/>
      <c r="I5221" s="543"/>
      <c r="J5221" s="542"/>
      <c r="K5221" s="580"/>
      <c r="L5221" s="584"/>
      <c r="M5221" s="585"/>
      <c r="N5221" s="588">
        <f>L5221+J5221</f>
        <v>0</v>
      </c>
      <c r="O5221" s="589"/>
      <c r="P5221" s="542"/>
      <c r="Q5221" s="580"/>
      <c r="R5221" s="584"/>
      <c r="S5221" s="585"/>
      <c r="T5221" s="588">
        <f>R5221-P5221</f>
        <v>0</v>
      </c>
      <c r="U5221" s="589"/>
      <c r="V5221" s="310"/>
      <c r="W5221" s="310"/>
      <c r="X5221" s="578"/>
      <c r="Y5221" s="543"/>
      <c r="Z5221" s="542"/>
      <c r="AA5221" s="543"/>
      <c r="AB5221" s="542"/>
      <c r="AC5221" s="543"/>
      <c r="AD5221" s="542"/>
      <c r="AE5221" s="580"/>
      <c r="AF5221" s="584"/>
      <c r="AG5221" s="585"/>
      <c r="AH5221" s="595">
        <f>IF(AD5221=0,0,(AF5221/AD5221)*100)</f>
        <v>0</v>
      </c>
      <c r="AI5221" s="596"/>
      <c r="AJ5221" s="542"/>
      <c r="AK5221" s="580"/>
      <c r="AL5221" s="584"/>
      <c r="AM5221" s="585"/>
      <c r="AN5221" s="595">
        <f>IF(AJ5221=0,0,(AL5221/AJ5221)*100)</f>
        <v>0</v>
      </c>
      <c r="AO5221" s="596"/>
      <c r="AP5221" s="542"/>
      <c r="AQ5221" s="580"/>
      <c r="AR5221" s="584"/>
      <c r="AS5221" s="585"/>
      <c r="AT5221" s="595">
        <f>IF(AP5221=0,0,(AR5221/AP5221)*100)</f>
        <v>0</v>
      </c>
      <c r="AU5221" s="596"/>
      <c r="AV5221" s="599">
        <f>AD5221+AJ5221+AP5221</f>
        <v>0</v>
      </c>
      <c r="AW5221" s="600"/>
      <c r="AX5221" s="630">
        <f>AF5221+AL5221+AR5221</f>
        <v>0</v>
      </c>
      <c r="AY5221" s="631"/>
      <c r="AZ5221" s="595">
        <f>IF(AV5221=0,0,(AX5221/AV5221)*100)</f>
        <v>0</v>
      </c>
      <c r="BA5221" s="596"/>
      <c r="BB5221" s="542"/>
      <c r="BC5221" s="580"/>
      <c r="BD5221" s="584"/>
      <c r="BE5221" s="585"/>
      <c r="BF5221" s="595">
        <f>IF(BB5221=0,0,(BD5221/BB5221)*100)</f>
        <v>0</v>
      </c>
      <c r="BG5221" s="596"/>
      <c r="BH5221" s="599">
        <f>AV5221+BB5221</f>
        <v>0</v>
      </c>
      <c r="BI5221" s="600"/>
      <c r="BJ5221" s="630">
        <f>AX5221+BD5221</f>
        <v>0</v>
      </c>
      <c r="BK5221" s="631"/>
      <c r="BL5221" s="595">
        <f>IF(BH5221=0,0,(BJ5221/BH5221)*100)</f>
        <v>0</v>
      </c>
      <c r="BM5221" s="596"/>
      <c r="BN5221" s="656">
        <f>(AF5221*2)+(AL5221*2)+(AR5221*3)+BD5221</f>
        <v>0</v>
      </c>
      <c r="BO5221" s="657"/>
      <c r="BP5221" s="658"/>
      <c r="BQ5221" s="676">
        <f t="shared" ref="BQ5221" si="3569">IF(BS5221=0,0,50*BR5221/BS5221)</f>
        <v>0</v>
      </c>
      <c r="BR5221" s="662">
        <f>(BN5221*BU$11)+(N5221*BU$12)+(Z5221*BU$13)+(R5221*BU$14)+(X5221*BU$15)+(AB5221*BU$16)</f>
        <v>0</v>
      </c>
      <c r="BS5221" s="662">
        <f>((BB5221-BD5221)*BU$18)+((AV5221-AX5221)*BU$17)+(H5221*BU$19)+(P5221*BU$20)</f>
        <v>0</v>
      </c>
      <c r="BT5221" s="15"/>
      <c r="BU5221" s="15"/>
      <c r="BV5221" s="95"/>
    </row>
    <row r="5222" spans="1:74" ht="21.75" hidden="1" customHeight="1" x14ac:dyDescent="0.25">
      <c r="A5222" s="95"/>
      <c r="B5222" s="571"/>
      <c r="C5222" s="642" t="str">
        <f>IF(ROSTER!D$26="","",ROSTER!D$26)</f>
        <v/>
      </c>
      <c r="D5222" s="643"/>
      <c r="E5222" s="575"/>
      <c r="F5222" s="577"/>
      <c r="G5222" s="583"/>
      <c r="H5222" s="579"/>
      <c r="I5222" s="545"/>
      <c r="J5222" s="544"/>
      <c r="K5222" s="581"/>
      <c r="L5222" s="586"/>
      <c r="M5222" s="587"/>
      <c r="N5222" s="592"/>
      <c r="O5222" s="603"/>
      <c r="P5222" s="544"/>
      <c r="Q5222" s="581"/>
      <c r="R5222" s="586"/>
      <c r="S5222" s="587"/>
      <c r="T5222" s="592"/>
      <c r="U5222" s="603"/>
      <c r="V5222" s="311"/>
      <c r="W5222" s="311"/>
      <c r="X5222" s="579"/>
      <c r="Y5222" s="545"/>
      <c r="Z5222" s="544"/>
      <c r="AA5222" s="545"/>
      <c r="AB5222" s="544"/>
      <c r="AC5222" s="545"/>
      <c r="AD5222" s="544"/>
      <c r="AE5222" s="581"/>
      <c r="AF5222" s="586"/>
      <c r="AG5222" s="587"/>
      <c r="AH5222" s="626"/>
      <c r="AI5222" s="627"/>
      <c r="AJ5222" s="544"/>
      <c r="AK5222" s="581"/>
      <c r="AL5222" s="586"/>
      <c r="AM5222" s="587"/>
      <c r="AN5222" s="626"/>
      <c r="AO5222" s="627"/>
      <c r="AP5222" s="544"/>
      <c r="AQ5222" s="581"/>
      <c r="AR5222" s="586"/>
      <c r="AS5222" s="587"/>
      <c r="AT5222" s="626"/>
      <c r="AU5222" s="627"/>
      <c r="AV5222" s="628"/>
      <c r="AW5222" s="629"/>
      <c r="AX5222" s="632"/>
      <c r="AY5222" s="633"/>
      <c r="AZ5222" s="626"/>
      <c r="BA5222" s="627"/>
      <c r="BB5222" s="544"/>
      <c r="BC5222" s="581"/>
      <c r="BD5222" s="586"/>
      <c r="BE5222" s="587"/>
      <c r="BF5222" s="626"/>
      <c r="BG5222" s="627"/>
      <c r="BH5222" s="628"/>
      <c r="BI5222" s="629"/>
      <c r="BJ5222" s="632"/>
      <c r="BK5222" s="633"/>
      <c r="BL5222" s="626"/>
      <c r="BM5222" s="627"/>
      <c r="BN5222" s="678"/>
      <c r="BO5222" s="679"/>
      <c r="BP5222" s="680"/>
      <c r="BQ5222" s="677"/>
      <c r="BR5222" s="663"/>
      <c r="BS5222" s="663"/>
      <c r="BT5222" s="15"/>
      <c r="BU5222" s="15"/>
      <c r="BV5222" s="95"/>
    </row>
    <row r="5223" spans="1:74" ht="21.75" hidden="1" customHeight="1" x14ac:dyDescent="0.25">
      <c r="A5223" s="95"/>
      <c r="B5223" s="570" t="str">
        <f>IF(ROSTER!B$28="","",ROSTER!B$28)</f>
        <v/>
      </c>
      <c r="C5223" s="572" t="str">
        <f>IF(ROSTER!C$28="","",ROSTER!C$28)</f>
        <v/>
      </c>
      <c r="D5223" s="573"/>
      <c r="E5223" s="574"/>
      <c r="F5223" s="576">
        <f>IF(E5223="y",1,IF(E5223="S",1,0))</f>
        <v>0</v>
      </c>
      <c r="G5223" s="582">
        <f>IF(E5223="S",1,0)</f>
        <v>0</v>
      </c>
      <c r="H5223" s="578"/>
      <c r="I5223" s="543"/>
      <c r="J5223" s="542"/>
      <c r="K5223" s="580"/>
      <c r="L5223" s="584"/>
      <c r="M5223" s="585"/>
      <c r="N5223" s="588">
        <f>L5223+J5223</f>
        <v>0</v>
      </c>
      <c r="O5223" s="589"/>
      <c r="P5223" s="542"/>
      <c r="Q5223" s="580"/>
      <c r="R5223" s="584"/>
      <c r="S5223" s="585"/>
      <c r="T5223" s="588">
        <f>R5223-P5223</f>
        <v>0</v>
      </c>
      <c r="U5223" s="589"/>
      <c r="V5223" s="310"/>
      <c r="W5223" s="310"/>
      <c r="X5223" s="578"/>
      <c r="Y5223" s="543"/>
      <c r="Z5223" s="542"/>
      <c r="AA5223" s="543"/>
      <c r="AB5223" s="542"/>
      <c r="AC5223" s="543"/>
      <c r="AD5223" s="542"/>
      <c r="AE5223" s="580"/>
      <c r="AF5223" s="584"/>
      <c r="AG5223" s="585"/>
      <c r="AH5223" s="595">
        <f>IF(AD5223=0,0,(AF5223/AD5223)*100)</f>
        <v>0</v>
      </c>
      <c r="AI5223" s="596"/>
      <c r="AJ5223" s="542"/>
      <c r="AK5223" s="580"/>
      <c r="AL5223" s="584"/>
      <c r="AM5223" s="585"/>
      <c r="AN5223" s="595">
        <f>IF(AJ5223=0,0,(AL5223/AJ5223)*100)</f>
        <v>0</v>
      </c>
      <c r="AO5223" s="596"/>
      <c r="AP5223" s="542"/>
      <c r="AQ5223" s="580"/>
      <c r="AR5223" s="584"/>
      <c r="AS5223" s="585"/>
      <c r="AT5223" s="595">
        <f>IF(AP5223=0,0,(AR5223/AP5223)*100)</f>
        <v>0</v>
      </c>
      <c r="AU5223" s="596"/>
      <c r="AV5223" s="599">
        <f>AD5223+AJ5223+AP5223</f>
        <v>0</v>
      </c>
      <c r="AW5223" s="600"/>
      <c r="AX5223" s="630">
        <f>AF5223+AL5223+AR5223</f>
        <v>0</v>
      </c>
      <c r="AY5223" s="631"/>
      <c r="AZ5223" s="595">
        <f>IF(AV5223=0,0,(AX5223/AV5223)*100)</f>
        <v>0</v>
      </c>
      <c r="BA5223" s="596"/>
      <c r="BB5223" s="542"/>
      <c r="BC5223" s="580"/>
      <c r="BD5223" s="584"/>
      <c r="BE5223" s="585"/>
      <c r="BF5223" s="595">
        <f>IF(BB5223=0,0,(BD5223/BB5223)*100)</f>
        <v>0</v>
      </c>
      <c r="BG5223" s="596"/>
      <c r="BH5223" s="599">
        <f>AV5223+BB5223</f>
        <v>0</v>
      </c>
      <c r="BI5223" s="600"/>
      <c r="BJ5223" s="630">
        <f>AX5223+BD5223</f>
        <v>0</v>
      </c>
      <c r="BK5223" s="631"/>
      <c r="BL5223" s="595">
        <f>IF(BH5223=0,0,(BJ5223/BH5223)*100)</f>
        <v>0</v>
      </c>
      <c r="BM5223" s="596"/>
      <c r="BN5223" s="656">
        <f>(AF5223*2)+(AL5223*2)+(AR5223*3)+BD5223</f>
        <v>0</v>
      </c>
      <c r="BO5223" s="657"/>
      <c r="BP5223" s="658"/>
      <c r="BQ5223" s="676">
        <f t="shared" ref="BQ5223" si="3570">IF(BS5223=0,0,50*BR5223/BS5223)</f>
        <v>0</v>
      </c>
      <c r="BR5223" s="662">
        <f>(BN5223*BU$11)+(N5223*BU$12)+(Z5223*BU$13)+(R5223*BU$14)+(X5223*BU$15)+(AB5223*BU$16)</f>
        <v>0</v>
      </c>
      <c r="BS5223" s="662">
        <f>((BB5223-BD5223)*BU$18)+((AV5223-AX5223)*BU$17)+(H5223*BU$19)+(P5223*BU$20)</f>
        <v>0</v>
      </c>
      <c r="BT5223" s="15"/>
      <c r="BU5223" s="15"/>
      <c r="BV5223" s="95"/>
    </row>
    <row r="5224" spans="1:74" ht="21.75" hidden="1" customHeight="1" x14ac:dyDescent="0.25">
      <c r="A5224" s="95"/>
      <c r="B5224" s="571"/>
      <c r="C5224" s="642" t="str">
        <f>IF(ROSTER!D$28="","",ROSTER!D$28)</f>
        <v/>
      </c>
      <c r="D5224" s="643"/>
      <c r="E5224" s="575"/>
      <c r="F5224" s="577"/>
      <c r="G5224" s="583"/>
      <c r="H5224" s="579"/>
      <c r="I5224" s="545"/>
      <c r="J5224" s="544"/>
      <c r="K5224" s="581"/>
      <c r="L5224" s="586"/>
      <c r="M5224" s="587"/>
      <c r="N5224" s="592"/>
      <c r="O5224" s="603"/>
      <c r="P5224" s="544"/>
      <c r="Q5224" s="581"/>
      <c r="R5224" s="586"/>
      <c r="S5224" s="587"/>
      <c r="T5224" s="592"/>
      <c r="U5224" s="603"/>
      <c r="V5224" s="311"/>
      <c r="W5224" s="311"/>
      <c r="X5224" s="579"/>
      <c r="Y5224" s="545"/>
      <c r="Z5224" s="544"/>
      <c r="AA5224" s="545"/>
      <c r="AB5224" s="544"/>
      <c r="AC5224" s="545"/>
      <c r="AD5224" s="544"/>
      <c r="AE5224" s="581"/>
      <c r="AF5224" s="586"/>
      <c r="AG5224" s="587"/>
      <c r="AH5224" s="626"/>
      <c r="AI5224" s="627"/>
      <c r="AJ5224" s="544"/>
      <c r="AK5224" s="581"/>
      <c r="AL5224" s="586"/>
      <c r="AM5224" s="587"/>
      <c r="AN5224" s="626"/>
      <c r="AO5224" s="627"/>
      <c r="AP5224" s="544"/>
      <c r="AQ5224" s="581"/>
      <c r="AR5224" s="586"/>
      <c r="AS5224" s="587"/>
      <c r="AT5224" s="626"/>
      <c r="AU5224" s="627"/>
      <c r="AV5224" s="628"/>
      <c r="AW5224" s="629"/>
      <c r="AX5224" s="632"/>
      <c r="AY5224" s="633"/>
      <c r="AZ5224" s="626"/>
      <c r="BA5224" s="627"/>
      <c r="BB5224" s="544"/>
      <c r="BC5224" s="581"/>
      <c r="BD5224" s="586"/>
      <c r="BE5224" s="587"/>
      <c r="BF5224" s="626"/>
      <c r="BG5224" s="627"/>
      <c r="BH5224" s="628"/>
      <c r="BI5224" s="629"/>
      <c r="BJ5224" s="632"/>
      <c r="BK5224" s="633"/>
      <c r="BL5224" s="626"/>
      <c r="BM5224" s="627"/>
      <c r="BN5224" s="678"/>
      <c r="BO5224" s="679"/>
      <c r="BP5224" s="680"/>
      <c r="BQ5224" s="677"/>
      <c r="BR5224" s="663"/>
      <c r="BS5224" s="663"/>
      <c r="BT5224" s="15"/>
      <c r="BU5224" s="15"/>
      <c r="BV5224" s="95"/>
    </row>
    <row r="5225" spans="1:74" ht="21.75" hidden="1" customHeight="1" x14ac:dyDescent="0.25">
      <c r="A5225" s="95"/>
      <c r="B5225" s="570" t="str">
        <f>IF(ROSTER!B$30="","",ROSTER!B$30)</f>
        <v/>
      </c>
      <c r="C5225" s="572" t="str">
        <f>IF(ROSTER!C$30="","",ROSTER!C$30)</f>
        <v/>
      </c>
      <c r="D5225" s="573"/>
      <c r="E5225" s="574"/>
      <c r="F5225" s="576">
        <f>IF(E5225="y",1,IF(E5225="S",1,0))</f>
        <v>0</v>
      </c>
      <c r="G5225" s="582">
        <f>IF(E5225="S",1,0)</f>
        <v>0</v>
      </c>
      <c r="H5225" s="578"/>
      <c r="I5225" s="543"/>
      <c r="J5225" s="542"/>
      <c r="K5225" s="580"/>
      <c r="L5225" s="584"/>
      <c r="M5225" s="585"/>
      <c r="N5225" s="588">
        <f>L5225+J5225</f>
        <v>0</v>
      </c>
      <c r="O5225" s="589"/>
      <c r="P5225" s="542"/>
      <c r="Q5225" s="580"/>
      <c r="R5225" s="584"/>
      <c r="S5225" s="585"/>
      <c r="T5225" s="588">
        <f>R5225-P5225</f>
        <v>0</v>
      </c>
      <c r="U5225" s="589"/>
      <c r="V5225" s="310"/>
      <c r="W5225" s="310"/>
      <c r="X5225" s="578"/>
      <c r="Y5225" s="543"/>
      <c r="Z5225" s="542"/>
      <c r="AA5225" s="543"/>
      <c r="AB5225" s="542"/>
      <c r="AC5225" s="543"/>
      <c r="AD5225" s="542"/>
      <c r="AE5225" s="580"/>
      <c r="AF5225" s="584"/>
      <c r="AG5225" s="585"/>
      <c r="AH5225" s="595">
        <f>IF(AD5225=0,0,(AF5225/AD5225)*100)</f>
        <v>0</v>
      </c>
      <c r="AI5225" s="596"/>
      <c r="AJ5225" s="542"/>
      <c r="AK5225" s="580"/>
      <c r="AL5225" s="584"/>
      <c r="AM5225" s="585"/>
      <c r="AN5225" s="595">
        <f>IF(AJ5225=0,0,(AL5225/AJ5225)*100)</f>
        <v>0</v>
      </c>
      <c r="AO5225" s="596"/>
      <c r="AP5225" s="542"/>
      <c r="AQ5225" s="580"/>
      <c r="AR5225" s="584"/>
      <c r="AS5225" s="585"/>
      <c r="AT5225" s="595">
        <f>IF(AP5225=0,0,(AR5225/AP5225)*100)</f>
        <v>0</v>
      </c>
      <c r="AU5225" s="596"/>
      <c r="AV5225" s="599">
        <f>AD5225+AJ5225+AP5225</f>
        <v>0</v>
      </c>
      <c r="AW5225" s="600"/>
      <c r="AX5225" s="630">
        <f>AF5225+AL5225+AR5225</f>
        <v>0</v>
      </c>
      <c r="AY5225" s="631"/>
      <c r="AZ5225" s="595">
        <f>IF(AV5225=0,0,(AX5225/AV5225)*100)</f>
        <v>0</v>
      </c>
      <c r="BA5225" s="596"/>
      <c r="BB5225" s="542"/>
      <c r="BC5225" s="580"/>
      <c r="BD5225" s="584"/>
      <c r="BE5225" s="585"/>
      <c r="BF5225" s="595">
        <f>IF(BB5225=0,0,(BD5225/BB5225)*100)</f>
        <v>0</v>
      </c>
      <c r="BG5225" s="596"/>
      <c r="BH5225" s="599">
        <f>AV5225+BB5225</f>
        <v>0</v>
      </c>
      <c r="BI5225" s="600"/>
      <c r="BJ5225" s="630">
        <f>AX5225+BD5225</f>
        <v>0</v>
      </c>
      <c r="BK5225" s="631"/>
      <c r="BL5225" s="595">
        <f>IF(BH5225=0,0,(BJ5225/BH5225)*100)</f>
        <v>0</v>
      </c>
      <c r="BM5225" s="596"/>
      <c r="BN5225" s="656">
        <f>(AF5225*2)+(AL5225*2)+(AR5225*3)+BD5225</f>
        <v>0</v>
      </c>
      <c r="BO5225" s="657"/>
      <c r="BP5225" s="658"/>
      <c r="BQ5225" s="676">
        <f t="shared" ref="BQ5225" si="3571">IF(BS5225=0,0,50*BR5225/BS5225)</f>
        <v>0</v>
      </c>
      <c r="BR5225" s="662">
        <f>(BN5225*BU$11)+(N5225*BU$12)+(Z5225*BU$13)+(R5225*BU$14)+(X5225*BU$15)+(AB5225*BU$16)</f>
        <v>0</v>
      </c>
      <c r="BS5225" s="662">
        <f>((BB5225-BD5225)*BU$18)+((AV5225-AX5225)*BU$17)+(H5225*BU$19)+(P5225*BU$20)</f>
        <v>0</v>
      </c>
      <c r="BT5225" s="15"/>
      <c r="BU5225" s="15"/>
      <c r="BV5225" s="95"/>
    </row>
    <row r="5226" spans="1:74" ht="21.75" hidden="1" customHeight="1" x14ac:dyDescent="0.25">
      <c r="A5226" s="95"/>
      <c r="B5226" s="571"/>
      <c r="C5226" s="642" t="str">
        <f>IF(ROSTER!D$30="","",ROSTER!D$30)</f>
        <v/>
      </c>
      <c r="D5226" s="643"/>
      <c r="E5226" s="575"/>
      <c r="F5226" s="577"/>
      <c r="G5226" s="583"/>
      <c r="H5226" s="579"/>
      <c r="I5226" s="545"/>
      <c r="J5226" s="544"/>
      <c r="K5226" s="581"/>
      <c r="L5226" s="586"/>
      <c r="M5226" s="587"/>
      <c r="N5226" s="592"/>
      <c r="O5226" s="603"/>
      <c r="P5226" s="544"/>
      <c r="Q5226" s="581"/>
      <c r="R5226" s="586"/>
      <c r="S5226" s="587"/>
      <c r="T5226" s="592"/>
      <c r="U5226" s="603"/>
      <c r="V5226" s="311"/>
      <c r="W5226" s="311"/>
      <c r="X5226" s="579"/>
      <c r="Y5226" s="545"/>
      <c r="Z5226" s="544"/>
      <c r="AA5226" s="545"/>
      <c r="AB5226" s="544"/>
      <c r="AC5226" s="545"/>
      <c r="AD5226" s="544"/>
      <c r="AE5226" s="581"/>
      <c r="AF5226" s="586"/>
      <c r="AG5226" s="587"/>
      <c r="AH5226" s="626"/>
      <c r="AI5226" s="627"/>
      <c r="AJ5226" s="544"/>
      <c r="AK5226" s="581"/>
      <c r="AL5226" s="586"/>
      <c r="AM5226" s="587"/>
      <c r="AN5226" s="626"/>
      <c r="AO5226" s="627"/>
      <c r="AP5226" s="544"/>
      <c r="AQ5226" s="581"/>
      <c r="AR5226" s="586"/>
      <c r="AS5226" s="587"/>
      <c r="AT5226" s="626"/>
      <c r="AU5226" s="627"/>
      <c r="AV5226" s="628"/>
      <c r="AW5226" s="629"/>
      <c r="AX5226" s="632"/>
      <c r="AY5226" s="633"/>
      <c r="AZ5226" s="626"/>
      <c r="BA5226" s="627"/>
      <c r="BB5226" s="544"/>
      <c r="BC5226" s="581"/>
      <c r="BD5226" s="586"/>
      <c r="BE5226" s="587"/>
      <c r="BF5226" s="626"/>
      <c r="BG5226" s="627"/>
      <c r="BH5226" s="628"/>
      <c r="BI5226" s="629"/>
      <c r="BJ5226" s="632"/>
      <c r="BK5226" s="633"/>
      <c r="BL5226" s="626"/>
      <c r="BM5226" s="627"/>
      <c r="BN5226" s="678"/>
      <c r="BO5226" s="679"/>
      <c r="BP5226" s="680"/>
      <c r="BQ5226" s="677"/>
      <c r="BR5226" s="663"/>
      <c r="BS5226" s="663"/>
      <c r="BT5226" s="15"/>
      <c r="BU5226" s="15"/>
      <c r="BV5226" s="95"/>
    </row>
    <row r="5227" spans="1:74" ht="21.75" hidden="1" customHeight="1" x14ac:dyDescent="0.25">
      <c r="A5227" s="95"/>
      <c r="B5227" s="570" t="str">
        <f>IF(ROSTER!B$32="","",ROSTER!B$32)</f>
        <v/>
      </c>
      <c r="C5227" s="572" t="str">
        <f>IF(ROSTER!C$32="","",ROSTER!C$32)</f>
        <v/>
      </c>
      <c r="D5227" s="573"/>
      <c r="E5227" s="574"/>
      <c r="F5227" s="576">
        <f>IF(E5227="y",1,IF(E5227="S",1,0))</f>
        <v>0</v>
      </c>
      <c r="G5227" s="582">
        <f>IF(E5227="S",1,0)</f>
        <v>0</v>
      </c>
      <c r="H5227" s="578"/>
      <c r="I5227" s="543"/>
      <c r="J5227" s="542"/>
      <c r="K5227" s="580"/>
      <c r="L5227" s="584"/>
      <c r="M5227" s="585"/>
      <c r="N5227" s="588">
        <f>L5227+J5227</f>
        <v>0</v>
      </c>
      <c r="O5227" s="589"/>
      <c r="P5227" s="542"/>
      <c r="Q5227" s="580"/>
      <c r="R5227" s="584"/>
      <c r="S5227" s="585"/>
      <c r="T5227" s="588">
        <f>R5227-P5227</f>
        <v>0</v>
      </c>
      <c r="U5227" s="589"/>
      <c r="V5227" s="310"/>
      <c r="W5227" s="310"/>
      <c r="X5227" s="578"/>
      <c r="Y5227" s="543"/>
      <c r="Z5227" s="542"/>
      <c r="AA5227" s="543"/>
      <c r="AB5227" s="542"/>
      <c r="AC5227" s="543"/>
      <c r="AD5227" s="542"/>
      <c r="AE5227" s="580"/>
      <c r="AF5227" s="584"/>
      <c r="AG5227" s="585"/>
      <c r="AH5227" s="595">
        <f>IF(AD5227=0,0,(AF5227/AD5227)*100)</f>
        <v>0</v>
      </c>
      <c r="AI5227" s="596"/>
      <c r="AJ5227" s="542"/>
      <c r="AK5227" s="580"/>
      <c r="AL5227" s="584"/>
      <c r="AM5227" s="585"/>
      <c r="AN5227" s="595">
        <f>IF(AJ5227=0,0,(AL5227/AJ5227)*100)</f>
        <v>0</v>
      </c>
      <c r="AO5227" s="596"/>
      <c r="AP5227" s="542"/>
      <c r="AQ5227" s="580"/>
      <c r="AR5227" s="584"/>
      <c r="AS5227" s="585"/>
      <c r="AT5227" s="595">
        <f>IF(AP5227=0,0,(AR5227/AP5227)*100)</f>
        <v>0</v>
      </c>
      <c r="AU5227" s="596"/>
      <c r="AV5227" s="599">
        <f>AD5227+AJ5227+AP5227</f>
        <v>0</v>
      </c>
      <c r="AW5227" s="600"/>
      <c r="AX5227" s="630">
        <f>AF5227+AL5227+AR5227</f>
        <v>0</v>
      </c>
      <c r="AY5227" s="631"/>
      <c r="AZ5227" s="595">
        <f>IF(AV5227=0,0,(AX5227/AV5227)*100)</f>
        <v>0</v>
      </c>
      <c r="BA5227" s="596"/>
      <c r="BB5227" s="542"/>
      <c r="BC5227" s="580"/>
      <c r="BD5227" s="584"/>
      <c r="BE5227" s="585"/>
      <c r="BF5227" s="595">
        <f>IF(BB5227=0,0,(BD5227/BB5227)*100)</f>
        <v>0</v>
      </c>
      <c r="BG5227" s="596"/>
      <c r="BH5227" s="599">
        <f>AV5227+BB5227</f>
        <v>0</v>
      </c>
      <c r="BI5227" s="600"/>
      <c r="BJ5227" s="630">
        <f>AX5227+BD5227</f>
        <v>0</v>
      </c>
      <c r="BK5227" s="631"/>
      <c r="BL5227" s="595">
        <f>IF(BH5227=0,0,(BJ5227/BH5227)*100)</f>
        <v>0</v>
      </c>
      <c r="BM5227" s="596"/>
      <c r="BN5227" s="656">
        <f>(AF5227*2)+(AL5227*2)+(AR5227*3)+BD5227</f>
        <v>0</v>
      </c>
      <c r="BO5227" s="657"/>
      <c r="BP5227" s="658"/>
      <c r="BQ5227" s="676">
        <f t="shared" ref="BQ5227" si="3572">IF(BS5227=0,0,50*BR5227/BS5227)</f>
        <v>0</v>
      </c>
      <c r="BR5227" s="662">
        <f>(BN5227*BU$11)+(N5227*BU$12)+(Z5227*BU$13)+(R5227*BU$14)+(X5227*BU$15)+(AB5227*BU$16)</f>
        <v>0</v>
      </c>
      <c r="BS5227" s="662">
        <f>((BB5227-BD5227)*BU$18)+((AV5227-AX5227)*BU$17)+(H5227*BU$19)+(P5227*BU$20)</f>
        <v>0</v>
      </c>
      <c r="BT5227" s="15"/>
      <c r="BU5227" s="15"/>
      <c r="BV5227" s="95"/>
    </row>
    <row r="5228" spans="1:74" ht="21.75" hidden="1" customHeight="1" x14ac:dyDescent="0.25">
      <c r="A5228" s="95"/>
      <c r="B5228" s="571"/>
      <c r="C5228" s="642" t="str">
        <f>IF(ROSTER!D$32="","",ROSTER!D$32)</f>
        <v/>
      </c>
      <c r="D5228" s="643"/>
      <c r="E5228" s="575"/>
      <c r="F5228" s="577"/>
      <c r="G5228" s="583"/>
      <c r="H5228" s="579"/>
      <c r="I5228" s="545"/>
      <c r="J5228" s="544"/>
      <c r="K5228" s="581"/>
      <c r="L5228" s="586"/>
      <c r="M5228" s="587"/>
      <c r="N5228" s="592"/>
      <c r="O5228" s="603"/>
      <c r="P5228" s="544"/>
      <c r="Q5228" s="581"/>
      <c r="R5228" s="586"/>
      <c r="S5228" s="587"/>
      <c r="T5228" s="592"/>
      <c r="U5228" s="603"/>
      <c r="V5228" s="311"/>
      <c r="W5228" s="311"/>
      <c r="X5228" s="579"/>
      <c r="Y5228" s="545"/>
      <c r="Z5228" s="544"/>
      <c r="AA5228" s="545"/>
      <c r="AB5228" s="544"/>
      <c r="AC5228" s="545"/>
      <c r="AD5228" s="544"/>
      <c r="AE5228" s="581"/>
      <c r="AF5228" s="586"/>
      <c r="AG5228" s="587"/>
      <c r="AH5228" s="626"/>
      <c r="AI5228" s="627"/>
      <c r="AJ5228" s="544"/>
      <c r="AK5228" s="581"/>
      <c r="AL5228" s="586"/>
      <c r="AM5228" s="587"/>
      <c r="AN5228" s="626"/>
      <c r="AO5228" s="627"/>
      <c r="AP5228" s="544"/>
      <c r="AQ5228" s="581"/>
      <c r="AR5228" s="586"/>
      <c r="AS5228" s="587"/>
      <c r="AT5228" s="626"/>
      <c r="AU5228" s="627"/>
      <c r="AV5228" s="628"/>
      <c r="AW5228" s="629"/>
      <c r="AX5228" s="632"/>
      <c r="AY5228" s="633"/>
      <c r="AZ5228" s="626"/>
      <c r="BA5228" s="627"/>
      <c r="BB5228" s="544"/>
      <c r="BC5228" s="581"/>
      <c r="BD5228" s="586"/>
      <c r="BE5228" s="587"/>
      <c r="BF5228" s="626"/>
      <c r="BG5228" s="627"/>
      <c r="BH5228" s="628"/>
      <c r="BI5228" s="629"/>
      <c r="BJ5228" s="632"/>
      <c r="BK5228" s="633"/>
      <c r="BL5228" s="626"/>
      <c r="BM5228" s="627"/>
      <c r="BN5228" s="678"/>
      <c r="BO5228" s="679"/>
      <c r="BP5228" s="680"/>
      <c r="BQ5228" s="677"/>
      <c r="BR5228" s="663"/>
      <c r="BS5228" s="663"/>
      <c r="BT5228" s="15"/>
      <c r="BU5228" s="15"/>
      <c r="BV5228" s="95"/>
    </row>
    <row r="5229" spans="1:74" ht="21.75" hidden="1" customHeight="1" x14ac:dyDescent="0.25">
      <c r="A5229" s="95"/>
      <c r="B5229" s="570" t="str">
        <f>IF(ROSTER!B$34="","",ROSTER!B$34)</f>
        <v/>
      </c>
      <c r="C5229" s="572" t="str">
        <f>IF(ROSTER!C$34="","",ROSTER!C$34)</f>
        <v/>
      </c>
      <c r="D5229" s="573"/>
      <c r="E5229" s="574"/>
      <c r="F5229" s="576">
        <f>IF(E5229="y",1,IF(E5229="S",1,0))</f>
        <v>0</v>
      </c>
      <c r="G5229" s="582">
        <f>IF(E5229="S",1,0)</f>
        <v>0</v>
      </c>
      <c r="H5229" s="578"/>
      <c r="I5229" s="543"/>
      <c r="J5229" s="542"/>
      <c r="K5229" s="580"/>
      <c r="L5229" s="584"/>
      <c r="M5229" s="585"/>
      <c r="N5229" s="588">
        <f>L5229+J5229</f>
        <v>0</v>
      </c>
      <c r="O5229" s="589"/>
      <c r="P5229" s="542"/>
      <c r="Q5229" s="580"/>
      <c r="R5229" s="584"/>
      <c r="S5229" s="585"/>
      <c r="T5229" s="588">
        <f>R5229-P5229</f>
        <v>0</v>
      </c>
      <c r="U5229" s="589"/>
      <c r="V5229" s="310"/>
      <c r="W5229" s="310"/>
      <c r="X5229" s="578"/>
      <c r="Y5229" s="543"/>
      <c r="Z5229" s="542"/>
      <c r="AA5229" s="543"/>
      <c r="AB5229" s="542"/>
      <c r="AC5229" s="543"/>
      <c r="AD5229" s="542"/>
      <c r="AE5229" s="580"/>
      <c r="AF5229" s="584"/>
      <c r="AG5229" s="585"/>
      <c r="AH5229" s="595">
        <f>IF(AD5229=0,0,(AF5229/AD5229)*100)</f>
        <v>0</v>
      </c>
      <c r="AI5229" s="596"/>
      <c r="AJ5229" s="542"/>
      <c r="AK5229" s="580"/>
      <c r="AL5229" s="584"/>
      <c r="AM5229" s="585"/>
      <c r="AN5229" s="595">
        <f>IF(AJ5229=0,0,(AL5229/AJ5229)*100)</f>
        <v>0</v>
      </c>
      <c r="AO5229" s="596"/>
      <c r="AP5229" s="542"/>
      <c r="AQ5229" s="580"/>
      <c r="AR5229" s="584"/>
      <c r="AS5229" s="585"/>
      <c r="AT5229" s="595">
        <f>IF(AP5229=0,0,(AR5229/AP5229)*100)</f>
        <v>0</v>
      </c>
      <c r="AU5229" s="596"/>
      <c r="AV5229" s="599">
        <f>AD5229+AJ5229+AP5229</f>
        <v>0</v>
      </c>
      <c r="AW5229" s="600"/>
      <c r="AX5229" s="630">
        <f>AF5229+AL5229+AR5229</f>
        <v>0</v>
      </c>
      <c r="AY5229" s="631"/>
      <c r="AZ5229" s="595">
        <f>IF(AV5229=0,0,(AX5229/AV5229)*100)</f>
        <v>0</v>
      </c>
      <c r="BA5229" s="596"/>
      <c r="BB5229" s="542"/>
      <c r="BC5229" s="580"/>
      <c r="BD5229" s="584"/>
      <c r="BE5229" s="585"/>
      <c r="BF5229" s="595">
        <f>IF(BB5229=0,0,(BD5229/BB5229)*100)</f>
        <v>0</v>
      </c>
      <c r="BG5229" s="596"/>
      <c r="BH5229" s="599">
        <f>AV5229+BB5229</f>
        <v>0</v>
      </c>
      <c r="BI5229" s="600"/>
      <c r="BJ5229" s="630">
        <f>AX5229+BD5229</f>
        <v>0</v>
      </c>
      <c r="BK5229" s="631"/>
      <c r="BL5229" s="595">
        <f>IF(BH5229=0,0,(BJ5229/BH5229)*100)</f>
        <v>0</v>
      </c>
      <c r="BM5229" s="596"/>
      <c r="BN5229" s="656">
        <f>(AF5229*2)+(AL5229*2)+(AR5229*3)+BD5229</f>
        <v>0</v>
      </c>
      <c r="BO5229" s="657"/>
      <c r="BP5229" s="658"/>
      <c r="BQ5229" s="676">
        <f t="shared" ref="BQ5229" si="3573">IF(BS5229=0,0,50*BR5229/BS5229)</f>
        <v>0</v>
      </c>
      <c r="BR5229" s="662">
        <f>(BN5229*BU$11)+(N5229*BU$12)+(Z5229*BU$13)+(R5229*BU$14)+(X5229*BU$15)+(AB5229*BU$16)</f>
        <v>0</v>
      </c>
      <c r="BS5229" s="662">
        <f>((BB5229-BD5229)*BU$18)+((AV5229-AX5229)*BU$17)+(H5229*BU$19)+(P5229*BU$20)</f>
        <v>0</v>
      </c>
      <c r="BT5229" s="15"/>
      <c r="BU5229" s="15"/>
      <c r="BV5229" s="95"/>
    </row>
    <row r="5230" spans="1:74" ht="21.75" hidden="1" customHeight="1" x14ac:dyDescent="0.25">
      <c r="A5230" s="95"/>
      <c r="B5230" s="571"/>
      <c r="C5230" s="642" t="str">
        <f>IF(ROSTER!D$34="","",ROSTER!D$34)</f>
        <v/>
      </c>
      <c r="D5230" s="643"/>
      <c r="E5230" s="575"/>
      <c r="F5230" s="577"/>
      <c r="G5230" s="583"/>
      <c r="H5230" s="579"/>
      <c r="I5230" s="545"/>
      <c r="J5230" s="544"/>
      <c r="K5230" s="581"/>
      <c r="L5230" s="586"/>
      <c r="M5230" s="587"/>
      <c r="N5230" s="592"/>
      <c r="O5230" s="603"/>
      <c r="P5230" s="544"/>
      <c r="Q5230" s="581"/>
      <c r="R5230" s="586"/>
      <c r="S5230" s="587"/>
      <c r="T5230" s="592"/>
      <c r="U5230" s="603"/>
      <c r="V5230" s="311"/>
      <c r="W5230" s="311"/>
      <c r="X5230" s="579"/>
      <c r="Y5230" s="545"/>
      <c r="Z5230" s="544"/>
      <c r="AA5230" s="545"/>
      <c r="AB5230" s="544"/>
      <c r="AC5230" s="545"/>
      <c r="AD5230" s="544"/>
      <c r="AE5230" s="581"/>
      <c r="AF5230" s="586"/>
      <c r="AG5230" s="587"/>
      <c r="AH5230" s="626"/>
      <c r="AI5230" s="627"/>
      <c r="AJ5230" s="544"/>
      <c r="AK5230" s="581"/>
      <c r="AL5230" s="586"/>
      <c r="AM5230" s="587"/>
      <c r="AN5230" s="626"/>
      <c r="AO5230" s="627"/>
      <c r="AP5230" s="544"/>
      <c r="AQ5230" s="581"/>
      <c r="AR5230" s="586"/>
      <c r="AS5230" s="587"/>
      <c r="AT5230" s="626"/>
      <c r="AU5230" s="627"/>
      <c r="AV5230" s="628"/>
      <c r="AW5230" s="629"/>
      <c r="AX5230" s="632"/>
      <c r="AY5230" s="633"/>
      <c r="AZ5230" s="626"/>
      <c r="BA5230" s="627"/>
      <c r="BB5230" s="544"/>
      <c r="BC5230" s="581"/>
      <c r="BD5230" s="586"/>
      <c r="BE5230" s="587"/>
      <c r="BF5230" s="626"/>
      <c r="BG5230" s="627"/>
      <c r="BH5230" s="628"/>
      <c r="BI5230" s="629"/>
      <c r="BJ5230" s="632"/>
      <c r="BK5230" s="633"/>
      <c r="BL5230" s="626"/>
      <c r="BM5230" s="627"/>
      <c r="BN5230" s="678"/>
      <c r="BO5230" s="679"/>
      <c r="BP5230" s="680"/>
      <c r="BQ5230" s="677"/>
      <c r="BR5230" s="663"/>
      <c r="BS5230" s="663"/>
      <c r="BT5230" s="15"/>
      <c r="BU5230" s="15"/>
      <c r="BV5230" s="95"/>
    </row>
    <row r="5231" spans="1:74" ht="21.75" hidden="1" customHeight="1" x14ac:dyDescent="0.25">
      <c r="A5231" s="95"/>
      <c r="B5231" s="570" t="str">
        <f>IF(ROSTER!B$36="","",ROSTER!B$36)</f>
        <v/>
      </c>
      <c r="C5231" s="572" t="str">
        <f>IF(ROSTER!C$36="","",ROSTER!C$36)</f>
        <v/>
      </c>
      <c r="D5231" s="573"/>
      <c r="E5231" s="574"/>
      <c r="F5231" s="576">
        <f>IF(E5231="y",1,IF(E5231="S",1,0))</f>
        <v>0</v>
      </c>
      <c r="G5231" s="582">
        <f>IF(E5231="S",1,0)</f>
        <v>0</v>
      </c>
      <c r="H5231" s="578"/>
      <c r="I5231" s="543"/>
      <c r="J5231" s="542"/>
      <c r="K5231" s="580"/>
      <c r="L5231" s="584"/>
      <c r="M5231" s="585"/>
      <c r="N5231" s="588">
        <f>L5231+J5231</f>
        <v>0</v>
      </c>
      <c r="O5231" s="589"/>
      <c r="P5231" s="542"/>
      <c r="Q5231" s="580"/>
      <c r="R5231" s="584"/>
      <c r="S5231" s="585"/>
      <c r="T5231" s="588">
        <f>R5231-P5231</f>
        <v>0</v>
      </c>
      <c r="U5231" s="589"/>
      <c r="V5231" s="310"/>
      <c r="W5231" s="310"/>
      <c r="X5231" s="578"/>
      <c r="Y5231" s="543"/>
      <c r="Z5231" s="542"/>
      <c r="AA5231" s="543"/>
      <c r="AB5231" s="542"/>
      <c r="AC5231" s="543"/>
      <c r="AD5231" s="542"/>
      <c r="AE5231" s="580"/>
      <c r="AF5231" s="584"/>
      <c r="AG5231" s="585"/>
      <c r="AH5231" s="595">
        <f>IF(AD5231=0,0,(AF5231/AD5231)*100)</f>
        <v>0</v>
      </c>
      <c r="AI5231" s="596"/>
      <c r="AJ5231" s="542"/>
      <c r="AK5231" s="580"/>
      <c r="AL5231" s="584"/>
      <c r="AM5231" s="585"/>
      <c r="AN5231" s="595">
        <f>IF(AJ5231=0,0,(AL5231/AJ5231)*100)</f>
        <v>0</v>
      </c>
      <c r="AO5231" s="596"/>
      <c r="AP5231" s="542"/>
      <c r="AQ5231" s="580"/>
      <c r="AR5231" s="584"/>
      <c r="AS5231" s="585"/>
      <c r="AT5231" s="595">
        <f>IF(AP5231=0,0,(AR5231/AP5231)*100)</f>
        <v>0</v>
      </c>
      <c r="AU5231" s="596"/>
      <c r="AV5231" s="599">
        <f>AD5231+AJ5231+AP5231</f>
        <v>0</v>
      </c>
      <c r="AW5231" s="600"/>
      <c r="AX5231" s="630">
        <f>AF5231+AL5231+AR5231</f>
        <v>0</v>
      </c>
      <c r="AY5231" s="631"/>
      <c r="AZ5231" s="595">
        <f>IF(AV5231=0,0,(AX5231/AV5231)*100)</f>
        <v>0</v>
      </c>
      <c r="BA5231" s="596"/>
      <c r="BB5231" s="542"/>
      <c r="BC5231" s="580"/>
      <c r="BD5231" s="584"/>
      <c r="BE5231" s="585"/>
      <c r="BF5231" s="595">
        <f>IF(BB5231=0,0,(BD5231/BB5231)*100)</f>
        <v>0</v>
      </c>
      <c r="BG5231" s="596"/>
      <c r="BH5231" s="599">
        <f>AV5231+BB5231</f>
        <v>0</v>
      </c>
      <c r="BI5231" s="600"/>
      <c r="BJ5231" s="630">
        <f>AX5231+BD5231</f>
        <v>0</v>
      </c>
      <c r="BK5231" s="631"/>
      <c r="BL5231" s="595">
        <f>IF(BH5231=0,0,(BJ5231/BH5231)*100)</f>
        <v>0</v>
      </c>
      <c r="BM5231" s="596"/>
      <c r="BN5231" s="656">
        <f>(AF5231*2)+(AL5231*2)+(AR5231*3)+BD5231</f>
        <v>0</v>
      </c>
      <c r="BO5231" s="657"/>
      <c r="BP5231" s="658"/>
      <c r="BQ5231" s="676">
        <f t="shared" ref="BQ5231" si="3574">IF(BS5231=0,0,50*BR5231/BS5231)</f>
        <v>0</v>
      </c>
      <c r="BR5231" s="662">
        <f>(BN5231*BU$11)+(N5231*BU$12)+(Z5231*BU$13)+(R5231*BU$14)+(X5231*BU$15)+(AB5231*BU$16)</f>
        <v>0</v>
      </c>
      <c r="BS5231" s="662">
        <f>((BB5231-BD5231)*BU$18)+((AV5231-AX5231)*BU$17)+(H5231*BU$19)+(P5231*BU$20)</f>
        <v>0</v>
      </c>
      <c r="BT5231" s="15"/>
      <c r="BU5231" s="15"/>
      <c r="BV5231" s="95"/>
    </row>
    <row r="5232" spans="1:74" ht="21.75" hidden="1" customHeight="1" x14ac:dyDescent="0.25">
      <c r="A5232" s="95"/>
      <c r="B5232" s="571"/>
      <c r="C5232" s="642" t="str">
        <f>IF(ROSTER!D$36="","",ROSTER!D$36)</f>
        <v/>
      </c>
      <c r="D5232" s="643"/>
      <c r="E5232" s="575"/>
      <c r="F5232" s="577"/>
      <c r="G5232" s="583"/>
      <c r="H5232" s="579"/>
      <c r="I5232" s="545"/>
      <c r="J5232" s="544"/>
      <c r="K5232" s="581"/>
      <c r="L5232" s="586"/>
      <c r="M5232" s="587"/>
      <c r="N5232" s="592"/>
      <c r="O5232" s="603"/>
      <c r="P5232" s="544"/>
      <c r="Q5232" s="581"/>
      <c r="R5232" s="586"/>
      <c r="S5232" s="587"/>
      <c r="T5232" s="592"/>
      <c r="U5232" s="603"/>
      <c r="V5232" s="311"/>
      <c r="W5232" s="311"/>
      <c r="X5232" s="579"/>
      <c r="Y5232" s="545"/>
      <c r="Z5232" s="544"/>
      <c r="AA5232" s="545"/>
      <c r="AB5232" s="544"/>
      <c r="AC5232" s="545"/>
      <c r="AD5232" s="544"/>
      <c r="AE5232" s="581"/>
      <c r="AF5232" s="586"/>
      <c r="AG5232" s="587"/>
      <c r="AH5232" s="626"/>
      <c r="AI5232" s="627"/>
      <c r="AJ5232" s="544"/>
      <c r="AK5232" s="581"/>
      <c r="AL5232" s="586"/>
      <c r="AM5232" s="587"/>
      <c r="AN5232" s="626"/>
      <c r="AO5232" s="627"/>
      <c r="AP5232" s="544"/>
      <c r="AQ5232" s="581"/>
      <c r="AR5232" s="586"/>
      <c r="AS5232" s="587"/>
      <c r="AT5232" s="626"/>
      <c r="AU5232" s="627"/>
      <c r="AV5232" s="628"/>
      <c r="AW5232" s="629"/>
      <c r="AX5232" s="632"/>
      <c r="AY5232" s="633"/>
      <c r="AZ5232" s="626"/>
      <c r="BA5232" s="627"/>
      <c r="BB5232" s="544"/>
      <c r="BC5232" s="581"/>
      <c r="BD5232" s="586"/>
      <c r="BE5232" s="587"/>
      <c r="BF5232" s="626"/>
      <c r="BG5232" s="627"/>
      <c r="BH5232" s="628"/>
      <c r="BI5232" s="629"/>
      <c r="BJ5232" s="632"/>
      <c r="BK5232" s="633"/>
      <c r="BL5232" s="626"/>
      <c r="BM5232" s="627"/>
      <c r="BN5232" s="678"/>
      <c r="BO5232" s="679"/>
      <c r="BP5232" s="680"/>
      <c r="BQ5232" s="677"/>
      <c r="BR5232" s="663"/>
      <c r="BS5232" s="663"/>
      <c r="BT5232" s="15"/>
      <c r="BU5232" s="15"/>
      <c r="BV5232" s="95"/>
    </row>
    <row r="5233" spans="1:74" ht="21.75" hidden="1" customHeight="1" x14ac:dyDescent="0.25">
      <c r="A5233" s="95"/>
      <c r="B5233" s="570" t="str">
        <f>IF(ROSTER!B$38="","",ROSTER!B$38)</f>
        <v/>
      </c>
      <c r="C5233" s="572" t="str">
        <f>IF(ROSTER!C$38="","",ROSTER!C$38)</f>
        <v/>
      </c>
      <c r="D5233" s="573"/>
      <c r="E5233" s="574"/>
      <c r="F5233" s="576">
        <f>IF(E5233="y",1,IF(E5233="S",1,0))</f>
        <v>0</v>
      </c>
      <c r="G5233" s="582">
        <f>IF(E5233="S",1,0)</f>
        <v>0</v>
      </c>
      <c r="H5233" s="578"/>
      <c r="I5233" s="543"/>
      <c r="J5233" s="542"/>
      <c r="K5233" s="580"/>
      <c r="L5233" s="584"/>
      <c r="M5233" s="585"/>
      <c r="N5233" s="588">
        <f>L5233+J5233</f>
        <v>0</v>
      </c>
      <c r="O5233" s="589"/>
      <c r="P5233" s="542"/>
      <c r="Q5233" s="580"/>
      <c r="R5233" s="584"/>
      <c r="S5233" s="585"/>
      <c r="T5233" s="588">
        <f>R5233-P5233</f>
        <v>0</v>
      </c>
      <c r="U5233" s="589"/>
      <c r="V5233" s="310"/>
      <c r="W5233" s="310"/>
      <c r="X5233" s="578"/>
      <c r="Y5233" s="543"/>
      <c r="Z5233" s="542"/>
      <c r="AA5233" s="543"/>
      <c r="AB5233" s="542"/>
      <c r="AC5233" s="543"/>
      <c r="AD5233" s="542"/>
      <c r="AE5233" s="580"/>
      <c r="AF5233" s="584"/>
      <c r="AG5233" s="585"/>
      <c r="AH5233" s="595">
        <f>IF(AD5233=0,0,(AF5233/AD5233)*100)</f>
        <v>0</v>
      </c>
      <c r="AI5233" s="596"/>
      <c r="AJ5233" s="542"/>
      <c r="AK5233" s="580"/>
      <c r="AL5233" s="584"/>
      <c r="AM5233" s="585"/>
      <c r="AN5233" s="595">
        <f>IF(AJ5233=0,0,(AL5233/AJ5233)*100)</f>
        <v>0</v>
      </c>
      <c r="AO5233" s="596"/>
      <c r="AP5233" s="542"/>
      <c r="AQ5233" s="580"/>
      <c r="AR5233" s="584"/>
      <c r="AS5233" s="585"/>
      <c r="AT5233" s="595">
        <f>IF(AP5233=0,0,(AR5233/AP5233)*100)</f>
        <v>0</v>
      </c>
      <c r="AU5233" s="596"/>
      <c r="AV5233" s="599">
        <f>AD5233+AJ5233+AP5233</f>
        <v>0</v>
      </c>
      <c r="AW5233" s="600"/>
      <c r="AX5233" s="630">
        <f>AF5233+AL5233+AR5233</f>
        <v>0</v>
      </c>
      <c r="AY5233" s="631"/>
      <c r="AZ5233" s="595">
        <f>IF(AV5233=0,0,(AX5233/AV5233)*100)</f>
        <v>0</v>
      </c>
      <c r="BA5233" s="596"/>
      <c r="BB5233" s="542"/>
      <c r="BC5233" s="580"/>
      <c r="BD5233" s="584"/>
      <c r="BE5233" s="585"/>
      <c r="BF5233" s="595">
        <f>IF(BB5233=0,0,(BD5233/BB5233)*100)</f>
        <v>0</v>
      </c>
      <c r="BG5233" s="596"/>
      <c r="BH5233" s="599">
        <f>AV5233+BB5233</f>
        <v>0</v>
      </c>
      <c r="BI5233" s="600"/>
      <c r="BJ5233" s="630">
        <f>AX5233+BD5233</f>
        <v>0</v>
      </c>
      <c r="BK5233" s="631"/>
      <c r="BL5233" s="595">
        <f>IF(BH5233=0,0,(BJ5233/BH5233)*100)</f>
        <v>0</v>
      </c>
      <c r="BM5233" s="596"/>
      <c r="BN5233" s="656">
        <f>(AF5233*2)+(AL5233*2)+(AR5233*3)+BD5233</f>
        <v>0</v>
      </c>
      <c r="BO5233" s="657"/>
      <c r="BP5233" s="658"/>
      <c r="BQ5233" s="676">
        <f t="shared" ref="BQ5233" si="3575">IF(BS5233=0,0,50*BR5233/BS5233)</f>
        <v>0</v>
      </c>
      <c r="BR5233" s="662">
        <f>(BN5233*BU$11)+(N5233*BU$12)+(Z5233*BU$13)+(R5233*BU$14)+(X5233*BU$15)+(AB5233*BU$16)</f>
        <v>0</v>
      </c>
      <c r="BS5233" s="662">
        <f>((BB5233-BD5233)*BU$18)+((AV5233-AX5233)*BU$17)+(H5233*BU$19)+(P5233*BU$20)</f>
        <v>0</v>
      </c>
      <c r="BT5233" s="15"/>
      <c r="BU5233" s="15"/>
      <c r="BV5233" s="95"/>
    </row>
    <row r="5234" spans="1:74" ht="21.75" hidden="1" customHeight="1" x14ac:dyDescent="0.25">
      <c r="A5234" s="95"/>
      <c r="B5234" s="571"/>
      <c r="C5234" s="642" t="str">
        <f>IF(ROSTER!D$38="","",ROSTER!D$38)</f>
        <v/>
      </c>
      <c r="D5234" s="643"/>
      <c r="E5234" s="575"/>
      <c r="F5234" s="577"/>
      <c r="G5234" s="583"/>
      <c r="H5234" s="579"/>
      <c r="I5234" s="545"/>
      <c r="J5234" s="544"/>
      <c r="K5234" s="581"/>
      <c r="L5234" s="586"/>
      <c r="M5234" s="587"/>
      <c r="N5234" s="592"/>
      <c r="O5234" s="603"/>
      <c r="P5234" s="544"/>
      <c r="Q5234" s="581"/>
      <c r="R5234" s="586"/>
      <c r="S5234" s="587"/>
      <c r="T5234" s="592"/>
      <c r="U5234" s="603"/>
      <c r="V5234" s="311"/>
      <c r="W5234" s="311"/>
      <c r="X5234" s="579"/>
      <c r="Y5234" s="545"/>
      <c r="Z5234" s="544"/>
      <c r="AA5234" s="545"/>
      <c r="AB5234" s="544"/>
      <c r="AC5234" s="545"/>
      <c r="AD5234" s="544"/>
      <c r="AE5234" s="581"/>
      <c r="AF5234" s="586"/>
      <c r="AG5234" s="587"/>
      <c r="AH5234" s="626"/>
      <c r="AI5234" s="627"/>
      <c r="AJ5234" s="544"/>
      <c r="AK5234" s="581"/>
      <c r="AL5234" s="586"/>
      <c r="AM5234" s="587"/>
      <c r="AN5234" s="626"/>
      <c r="AO5234" s="627"/>
      <c r="AP5234" s="544"/>
      <c r="AQ5234" s="581"/>
      <c r="AR5234" s="586"/>
      <c r="AS5234" s="587"/>
      <c r="AT5234" s="626"/>
      <c r="AU5234" s="627"/>
      <c r="AV5234" s="628"/>
      <c r="AW5234" s="629"/>
      <c r="AX5234" s="632"/>
      <c r="AY5234" s="633"/>
      <c r="AZ5234" s="626"/>
      <c r="BA5234" s="627"/>
      <c r="BB5234" s="544"/>
      <c r="BC5234" s="581"/>
      <c r="BD5234" s="586"/>
      <c r="BE5234" s="587"/>
      <c r="BF5234" s="626"/>
      <c r="BG5234" s="627"/>
      <c r="BH5234" s="628"/>
      <c r="BI5234" s="629"/>
      <c r="BJ5234" s="632"/>
      <c r="BK5234" s="633"/>
      <c r="BL5234" s="626"/>
      <c r="BM5234" s="627"/>
      <c r="BN5234" s="678"/>
      <c r="BO5234" s="679"/>
      <c r="BP5234" s="680"/>
      <c r="BQ5234" s="677"/>
      <c r="BR5234" s="663"/>
      <c r="BS5234" s="663"/>
      <c r="BT5234" s="15"/>
      <c r="BU5234" s="15"/>
      <c r="BV5234" s="95"/>
    </row>
    <row r="5235" spans="1:74" ht="21.75" hidden="1" customHeight="1" x14ac:dyDescent="0.25">
      <c r="A5235" s="95"/>
      <c r="B5235" s="570" t="str">
        <f>IF(ROSTER!B$40="","",ROSTER!B$40)</f>
        <v/>
      </c>
      <c r="C5235" s="572" t="str">
        <f>IF(ROSTER!C$40="","",ROSTER!C$40)</f>
        <v/>
      </c>
      <c r="D5235" s="573"/>
      <c r="E5235" s="574"/>
      <c r="F5235" s="576">
        <f>IF(E5235="y",1,IF(E5235="S",1,0))</f>
        <v>0</v>
      </c>
      <c r="G5235" s="582">
        <f>IF(E5235="S",1,0)</f>
        <v>0</v>
      </c>
      <c r="H5235" s="578"/>
      <c r="I5235" s="543"/>
      <c r="J5235" s="542"/>
      <c r="K5235" s="580"/>
      <c r="L5235" s="584"/>
      <c r="M5235" s="585"/>
      <c r="N5235" s="588">
        <f>L5235+J5235</f>
        <v>0</v>
      </c>
      <c r="O5235" s="589"/>
      <c r="P5235" s="542"/>
      <c r="Q5235" s="580"/>
      <c r="R5235" s="584"/>
      <c r="S5235" s="585"/>
      <c r="T5235" s="588">
        <f>R5235-P5235</f>
        <v>0</v>
      </c>
      <c r="U5235" s="589"/>
      <c r="V5235" s="310"/>
      <c r="W5235" s="310"/>
      <c r="X5235" s="578"/>
      <c r="Y5235" s="543"/>
      <c r="Z5235" s="542"/>
      <c r="AA5235" s="543"/>
      <c r="AB5235" s="542"/>
      <c r="AC5235" s="543"/>
      <c r="AD5235" s="542"/>
      <c r="AE5235" s="580"/>
      <c r="AF5235" s="584"/>
      <c r="AG5235" s="585"/>
      <c r="AH5235" s="595">
        <f>IF(AD5235=0,0,(AF5235/AD5235)*100)</f>
        <v>0</v>
      </c>
      <c r="AI5235" s="596"/>
      <c r="AJ5235" s="542"/>
      <c r="AK5235" s="580"/>
      <c r="AL5235" s="584"/>
      <c r="AM5235" s="585"/>
      <c r="AN5235" s="595">
        <f>IF(AJ5235=0,0,(AL5235/AJ5235)*100)</f>
        <v>0</v>
      </c>
      <c r="AO5235" s="596"/>
      <c r="AP5235" s="542"/>
      <c r="AQ5235" s="580"/>
      <c r="AR5235" s="584"/>
      <c r="AS5235" s="585"/>
      <c r="AT5235" s="595">
        <f>IF(AP5235=0,0,(AR5235/AP5235)*100)</f>
        <v>0</v>
      </c>
      <c r="AU5235" s="596"/>
      <c r="AV5235" s="599">
        <f>AD5235+AJ5235+AP5235</f>
        <v>0</v>
      </c>
      <c r="AW5235" s="600"/>
      <c r="AX5235" s="630">
        <f>AF5235+AL5235+AR5235</f>
        <v>0</v>
      </c>
      <c r="AY5235" s="631"/>
      <c r="AZ5235" s="595">
        <f>IF(AV5235=0,0,(AX5235/AV5235)*100)</f>
        <v>0</v>
      </c>
      <c r="BA5235" s="596"/>
      <c r="BB5235" s="542"/>
      <c r="BC5235" s="580"/>
      <c r="BD5235" s="584"/>
      <c r="BE5235" s="585"/>
      <c r="BF5235" s="595">
        <f>IF(BB5235=0,0,(BD5235/BB5235)*100)</f>
        <v>0</v>
      </c>
      <c r="BG5235" s="596"/>
      <c r="BH5235" s="599">
        <f>AV5235+BB5235</f>
        <v>0</v>
      </c>
      <c r="BI5235" s="600"/>
      <c r="BJ5235" s="630">
        <f>AX5235+BD5235</f>
        <v>0</v>
      </c>
      <c r="BK5235" s="631"/>
      <c r="BL5235" s="595">
        <f>IF(BH5235=0,0,(BJ5235/BH5235)*100)</f>
        <v>0</v>
      </c>
      <c r="BM5235" s="596"/>
      <c r="BN5235" s="656">
        <f>(AF5235*2)+(AL5235*2)+(AR5235*3)+BD5235</f>
        <v>0</v>
      </c>
      <c r="BO5235" s="657"/>
      <c r="BP5235" s="658"/>
      <c r="BQ5235" s="676">
        <f t="shared" ref="BQ5235" si="3576">IF(BS5235=0,0,50*BR5235/BS5235)</f>
        <v>0</v>
      </c>
      <c r="BR5235" s="662">
        <f>(BN5235*BU$11)+(N5235*BU$12)+(Z5235*BU$13)+(R5235*BU$14)+(X5235*BU$15)+(AB5235*BU$16)</f>
        <v>0</v>
      </c>
      <c r="BS5235" s="662">
        <f>((BB5235-BD5235)*BU$18)+((AV5235-AX5235)*BU$17)+(H5235*BU$19)+(P5235*BU$20)</f>
        <v>0</v>
      </c>
      <c r="BT5235" s="15"/>
      <c r="BU5235" s="15"/>
      <c r="BV5235" s="95"/>
    </row>
    <row r="5236" spans="1:74" ht="21.75" hidden="1" customHeight="1" x14ac:dyDescent="0.25">
      <c r="A5236" s="95"/>
      <c r="B5236" s="571"/>
      <c r="C5236" s="642" t="str">
        <f>IF(ROSTER!D$40="","",ROSTER!D$40)</f>
        <v/>
      </c>
      <c r="D5236" s="643"/>
      <c r="E5236" s="575"/>
      <c r="F5236" s="577"/>
      <c r="G5236" s="583"/>
      <c r="H5236" s="579"/>
      <c r="I5236" s="545"/>
      <c r="J5236" s="544"/>
      <c r="K5236" s="581"/>
      <c r="L5236" s="586"/>
      <c r="M5236" s="587"/>
      <c r="N5236" s="592"/>
      <c r="O5236" s="603"/>
      <c r="P5236" s="544"/>
      <c r="Q5236" s="581"/>
      <c r="R5236" s="586"/>
      <c r="S5236" s="587"/>
      <c r="T5236" s="592"/>
      <c r="U5236" s="603"/>
      <c r="V5236" s="311"/>
      <c r="W5236" s="311"/>
      <c r="X5236" s="579"/>
      <c r="Y5236" s="545"/>
      <c r="Z5236" s="544"/>
      <c r="AA5236" s="545"/>
      <c r="AB5236" s="544"/>
      <c r="AC5236" s="545"/>
      <c r="AD5236" s="544"/>
      <c r="AE5236" s="581"/>
      <c r="AF5236" s="586"/>
      <c r="AG5236" s="587"/>
      <c r="AH5236" s="626"/>
      <c r="AI5236" s="627"/>
      <c r="AJ5236" s="544"/>
      <c r="AK5236" s="581"/>
      <c r="AL5236" s="586"/>
      <c r="AM5236" s="587"/>
      <c r="AN5236" s="626"/>
      <c r="AO5236" s="627"/>
      <c r="AP5236" s="544"/>
      <c r="AQ5236" s="581"/>
      <c r="AR5236" s="586"/>
      <c r="AS5236" s="587"/>
      <c r="AT5236" s="626"/>
      <c r="AU5236" s="627"/>
      <c r="AV5236" s="628"/>
      <c r="AW5236" s="629"/>
      <c r="AX5236" s="632"/>
      <c r="AY5236" s="633"/>
      <c r="AZ5236" s="626"/>
      <c r="BA5236" s="627"/>
      <c r="BB5236" s="544"/>
      <c r="BC5236" s="581"/>
      <c r="BD5236" s="586"/>
      <c r="BE5236" s="587"/>
      <c r="BF5236" s="626"/>
      <c r="BG5236" s="627"/>
      <c r="BH5236" s="628"/>
      <c r="BI5236" s="629"/>
      <c r="BJ5236" s="632"/>
      <c r="BK5236" s="633"/>
      <c r="BL5236" s="626"/>
      <c r="BM5236" s="627"/>
      <c r="BN5236" s="678"/>
      <c r="BO5236" s="679"/>
      <c r="BP5236" s="680"/>
      <c r="BQ5236" s="677"/>
      <c r="BR5236" s="663"/>
      <c r="BS5236" s="663"/>
      <c r="BT5236" s="15"/>
      <c r="BU5236" s="15"/>
      <c r="BV5236" s="95"/>
    </row>
    <row r="5237" spans="1:74" ht="21.75" hidden="1" customHeight="1" x14ac:dyDescent="0.25">
      <c r="A5237" s="95"/>
      <c r="B5237" s="570" t="str">
        <f>IF(ROSTER!B$42="","",ROSTER!B$42)</f>
        <v/>
      </c>
      <c r="C5237" s="572" t="str">
        <f>IF(ROSTER!C$42="","",ROSTER!C$42)</f>
        <v/>
      </c>
      <c r="D5237" s="573"/>
      <c r="E5237" s="574"/>
      <c r="F5237" s="576">
        <f>IF(E5237="y",1,IF(E5237="S",1,0))</f>
        <v>0</v>
      </c>
      <c r="G5237" s="582">
        <f>IF(E5237="S",1,0)</f>
        <v>0</v>
      </c>
      <c r="H5237" s="578"/>
      <c r="I5237" s="543"/>
      <c r="J5237" s="542"/>
      <c r="K5237" s="580"/>
      <c r="L5237" s="584"/>
      <c r="M5237" s="585"/>
      <c r="N5237" s="588">
        <f>L5237+J5237</f>
        <v>0</v>
      </c>
      <c r="O5237" s="589"/>
      <c r="P5237" s="542"/>
      <c r="Q5237" s="580"/>
      <c r="R5237" s="584"/>
      <c r="S5237" s="585"/>
      <c r="T5237" s="588">
        <f>R5237-P5237</f>
        <v>0</v>
      </c>
      <c r="U5237" s="589"/>
      <c r="V5237" s="310"/>
      <c r="W5237" s="310"/>
      <c r="X5237" s="578"/>
      <c r="Y5237" s="543"/>
      <c r="Z5237" s="542"/>
      <c r="AA5237" s="543"/>
      <c r="AB5237" s="542"/>
      <c r="AC5237" s="543"/>
      <c r="AD5237" s="542"/>
      <c r="AE5237" s="580"/>
      <c r="AF5237" s="584"/>
      <c r="AG5237" s="585"/>
      <c r="AH5237" s="595">
        <f>IF(AD5237=0,0,(AF5237/AD5237)*100)</f>
        <v>0</v>
      </c>
      <c r="AI5237" s="596"/>
      <c r="AJ5237" s="542"/>
      <c r="AK5237" s="580"/>
      <c r="AL5237" s="584"/>
      <c r="AM5237" s="585"/>
      <c r="AN5237" s="595">
        <f>IF(AJ5237=0,0,(AL5237/AJ5237)*100)</f>
        <v>0</v>
      </c>
      <c r="AO5237" s="596"/>
      <c r="AP5237" s="542"/>
      <c r="AQ5237" s="580"/>
      <c r="AR5237" s="584"/>
      <c r="AS5237" s="585"/>
      <c r="AT5237" s="595">
        <f>IF(AP5237=0,0,(AR5237/AP5237)*100)</f>
        <v>0</v>
      </c>
      <c r="AU5237" s="596"/>
      <c r="AV5237" s="599">
        <f>AD5237+AJ5237+AP5237</f>
        <v>0</v>
      </c>
      <c r="AW5237" s="600"/>
      <c r="AX5237" s="630">
        <f>AF5237+AL5237+AR5237</f>
        <v>0</v>
      </c>
      <c r="AY5237" s="631"/>
      <c r="AZ5237" s="595">
        <f>IF(AV5237=0,0,(AX5237/AV5237)*100)</f>
        <v>0</v>
      </c>
      <c r="BA5237" s="596"/>
      <c r="BB5237" s="542"/>
      <c r="BC5237" s="580"/>
      <c r="BD5237" s="584"/>
      <c r="BE5237" s="585"/>
      <c r="BF5237" s="595">
        <f>IF(BB5237=0,0,(BD5237/BB5237)*100)</f>
        <v>0</v>
      </c>
      <c r="BG5237" s="596"/>
      <c r="BH5237" s="599">
        <f>AV5237+BB5237</f>
        <v>0</v>
      </c>
      <c r="BI5237" s="600"/>
      <c r="BJ5237" s="630">
        <f>AX5237+BD5237</f>
        <v>0</v>
      </c>
      <c r="BK5237" s="631"/>
      <c r="BL5237" s="595">
        <f>IF(BH5237=0,0,(BJ5237/BH5237)*100)</f>
        <v>0</v>
      </c>
      <c r="BM5237" s="596"/>
      <c r="BN5237" s="656">
        <f>(AF5237*2)+(AL5237*2)+(AR5237*3)+BD5237</f>
        <v>0</v>
      </c>
      <c r="BO5237" s="657"/>
      <c r="BP5237" s="658"/>
      <c r="BQ5237" s="676">
        <f t="shared" ref="BQ5237" si="3577">IF(BS5237=0,0,50*BR5237/BS5237)</f>
        <v>0</v>
      </c>
      <c r="BR5237" s="662">
        <f>(BN5237*BU$11)+(N5237*BU$12)+(Z5237*BU$13)+(R5237*BU$14)+(X5237*BU$15)+(AB5237*BU$16)</f>
        <v>0</v>
      </c>
      <c r="BS5237" s="662">
        <f>((BB5237-BD5237)*BU$18)+((AV5237-AX5237)*BU$17)+(H5237*BU$19)+(P5237*BU$20)</f>
        <v>0</v>
      </c>
      <c r="BT5237" s="15"/>
      <c r="BU5237" s="15"/>
      <c r="BV5237" s="95"/>
    </row>
    <row r="5238" spans="1:74" ht="21.75" hidden="1" customHeight="1" x14ac:dyDescent="0.25">
      <c r="A5238" s="95"/>
      <c r="B5238" s="571"/>
      <c r="C5238" s="642" t="str">
        <f>IF(ROSTER!D$42="","",ROSTER!D$42)</f>
        <v/>
      </c>
      <c r="D5238" s="643"/>
      <c r="E5238" s="575"/>
      <c r="F5238" s="577"/>
      <c r="G5238" s="583"/>
      <c r="H5238" s="579"/>
      <c r="I5238" s="545"/>
      <c r="J5238" s="544"/>
      <c r="K5238" s="581"/>
      <c r="L5238" s="586"/>
      <c r="M5238" s="587"/>
      <c r="N5238" s="592"/>
      <c r="O5238" s="603"/>
      <c r="P5238" s="544"/>
      <c r="Q5238" s="581"/>
      <c r="R5238" s="586"/>
      <c r="S5238" s="587"/>
      <c r="T5238" s="592"/>
      <c r="U5238" s="603"/>
      <c r="V5238" s="311"/>
      <c r="W5238" s="311"/>
      <c r="X5238" s="579"/>
      <c r="Y5238" s="545"/>
      <c r="Z5238" s="544"/>
      <c r="AA5238" s="545"/>
      <c r="AB5238" s="544"/>
      <c r="AC5238" s="545"/>
      <c r="AD5238" s="544"/>
      <c r="AE5238" s="581"/>
      <c r="AF5238" s="586"/>
      <c r="AG5238" s="587"/>
      <c r="AH5238" s="626"/>
      <c r="AI5238" s="627"/>
      <c r="AJ5238" s="544"/>
      <c r="AK5238" s="581"/>
      <c r="AL5238" s="586"/>
      <c r="AM5238" s="587"/>
      <c r="AN5238" s="626"/>
      <c r="AO5238" s="627"/>
      <c r="AP5238" s="544"/>
      <c r="AQ5238" s="581"/>
      <c r="AR5238" s="586"/>
      <c r="AS5238" s="587"/>
      <c r="AT5238" s="626"/>
      <c r="AU5238" s="627"/>
      <c r="AV5238" s="628"/>
      <c r="AW5238" s="629"/>
      <c r="AX5238" s="632"/>
      <c r="AY5238" s="633"/>
      <c r="AZ5238" s="626"/>
      <c r="BA5238" s="627"/>
      <c r="BB5238" s="544"/>
      <c r="BC5238" s="581"/>
      <c r="BD5238" s="586"/>
      <c r="BE5238" s="587"/>
      <c r="BF5238" s="626"/>
      <c r="BG5238" s="627"/>
      <c r="BH5238" s="628"/>
      <c r="BI5238" s="629"/>
      <c r="BJ5238" s="632"/>
      <c r="BK5238" s="633"/>
      <c r="BL5238" s="626"/>
      <c r="BM5238" s="627"/>
      <c r="BN5238" s="678"/>
      <c r="BO5238" s="679"/>
      <c r="BP5238" s="680"/>
      <c r="BQ5238" s="677"/>
      <c r="BR5238" s="663"/>
      <c r="BS5238" s="663"/>
      <c r="BT5238" s="15"/>
      <c r="BU5238" s="15"/>
      <c r="BV5238" s="95"/>
    </row>
    <row r="5239" spans="1:74" ht="21.75" hidden="1" customHeight="1" x14ac:dyDescent="0.25">
      <c r="A5239" s="95"/>
      <c r="B5239" s="570" t="str">
        <f>IF(ROSTER!B$44="","",ROSTER!B$44)</f>
        <v/>
      </c>
      <c r="C5239" s="572" t="str">
        <f>IF(ROSTER!C$44="","",ROSTER!C$44)</f>
        <v/>
      </c>
      <c r="D5239" s="573"/>
      <c r="E5239" s="574"/>
      <c r="F5239" s="576">
        <f>IF(E5239="y",1,IF(E5239="S",1,0))</f>
        <v>0</v>
      </c>
      <c r="G5239" s="582">
        <f>IF(E5239="S",1,0)</f>
        <v>0</v>
      </c>
      <c r="H5239" s="578"/>
      <c r="I5239" s="543"/>
      <c r="J5239" s="542"/>
      <c r="K5239" s="580"/>
      <c r="L5239" s="584"/>
      <c r="M5239" s="585"/>
      <c r="N5239" s="588">
        <f>L5239+J5239</f>
        <v>0</v>
      </c>
      <c r="O5239" s="589"/>
      <c r="P5239" s="542"/>
      <c r="Q5239" s="580"/>
      <c r="R5239" s="584"/>
      <c r="S5239" s="585"/>
      <c r="T5239" s="588">
        <f>R5239-P5239</f>
        <v>0</v>
      </c>
      <c r="U5239" s="589"/>
      <c r="V5239" s="310"/>
      <c r="W5239" s="310"/>
      <c r="X5239" s="578"/>
      <c r="Y5239" s="543"/>
      <c r="Z5239" s="542"/>
      <c r="AA5239" s="543"/>
      <c r="AB5239" s="542"/>
      <c r="AC5239" s="543"/>
      <c r="AD5239" s="542"/>
      <c r="AE5239" s="580"/>
      <c r="AF5239" s="584"/>
      <c r="AG5239" s="585"/>
      <c r="AH5239" s="595">
        <f>IF(AD5239=0,0,(AF5239/AD5239)*100)</f>
        <v>0</v>
      </c>
      <c r="AI5239" s="596"/>
      <c r="AJ5239" s="542"/>
      <c r="AK5239" s="580"/>
      <c r="AL5239" s="584"/>
      <c r="AM5239" s="585"/>
      <c r="AN5239" s="595">
        <f>IF(AJ5239=0,0,(AL5239/AJ5239)*100)</f>
        <v>0</v>
      </c>
      <c r="AO5239" s="596"/>
      <c r="AP5239" s="542"/>
      <c r="AQ5239" s="580"/>
      <c r="AR5239" s="584"/>
      <c r="AS5239" s="585"/>
      <c r="AT5239" s="595">
        <f>IF(AP5239=0,0,(AR5239/AP5239)*100)</f>
        <v>0</v>
      </c>
      <c r="AU5239" s="596"/>
      <c r="AV5239" s="599">
        <f>AD5239+AJ5239+AP5239</f>
        <v>0</v>
      </c>
      <c r="AW5239" s="600"/>
      <c r="AX5239" s="630">
        <f>AF5239+AL5239+AR5239</f>
        <v>0</v>
      </c>
      <c r="AY5239" s="631"/>
      <c r="AZ5239" s="595">
        <f>IF(AV5239=0,0,(AX5239/AV5239)*100)</f>
        <v>0</v>
      </c>
      <c r="BA5239" s="596"/>
      <c r="BB5239" s="542"/>
      <c r="BC5239" s="580"/>
      <c r="BD5239" s="584"/>
      <c r="BE5239" s="585"/>
      <c r="BF5239" s="595">
        <f>IF(BB5239=0,0,(BD5239/BB5239)*100)</f>
        <v>0</v>
      </c>
      <c r="BG5239" s="596"/>
      <c r="BH5239" s="599">
        <f>AV5239+BB5239</f>
        <v>0</v>
      </c>
      <c r="BI5239" s="600"/>
      <c r="BJ5239" s="630">
        <f>AX5239+BD5239</f>
        <v>0</v>
      </c>
      <c r="BK5239" s="631"/>
      <c r="BL5239" s="595">
        <f>IF(BH5239=0,0,(BJ5239/BH5239)*100)</f>
        <v>0</v>
      </c>
      <c r="BM5239" s="596"/>
      <c r="BN5239" s="656">
        <f>(AF5239*2)+(AL5239*2)+(AR5239*3)+BD5239</f>
        <v>0</v>
      </c>
      <c r="BO5239" s="657"/>
      <c r="BP5239" s="658"/>
      <c r="BQ5239" s="676">
        <f t="shared" ref="BQ5239" si="3578">IF(BS5239=0,0,50*BR5239/BS5239)</f>
        <v>0</v>
      </c>
      <c r="BR5239" s="662">
        <f>(BN5239*BU$11)+(N5239*BU$12)+(Z5239*BU$13)+(R5239*BU$14)+(X5239*BU$15)+(AB5239*BU$16)</f>
        <v>0</v>
      </c>
      <c r="BS5239" s="662">
        <f>((BB5239-BD5239)*BU$18)+((AV5239-AX5239)*BU$17)+(H5239*BU$19)+(P5239*BU$20)</f>
        <v>0</v>
      </c>
      <c r="BT5239" s="15"/>
      <c r="BU5239" s="15"/>
      <c r="BV5239" s="95"/>
    </row>
    <row r="5240" spans="1:74" ht="21.75" hidden="1" customHeight="1" x14ac:dyDescent="0.25">
      <c r="A5240" s="95"/>
      <c r="B5240" s="571"/>
      <c r="C5240" s="642" t="str">
        <f>IF(ROSTER!D$44="","",ROSTER!D$44)</f>
        <v/>
      </c>
      <c r="D5240" s="643"/>
      <c r="E5240" s="575"/>
      <c r="F5240" s="577"/>
      <c r="G5240" s="583"/>
      <c r="H5240" s="579"/>
      <c r="I5240" s="545"/>
      <c r="J5240" s="544"/>
      <c r="K5240" s="581"/>
      <c r="L5240" s="586"/>
      <c r="M5240" s="587"/>
      <c r="N5240" s="592"/>
      <c r="O5240" s="603"/>
      <c r="P5240" s="544"/>
      <c r="Q5240" s="581"/>
      <c r="R5240" s="586"/>
      <c r="S5240" s="587"/>
      <c r="T5240" s="592"/>
      <c r="U5240" s="603"/>
      <c r="V5240" s="311"/>
      <c r="W5240" s="311"/>
      <c r="X5240" s="579"/>
      <c r="Y5240" s="545"/>
      <c r="Z5240" s="544"/>
      <c r="AA5240" s="545"/>
      <c r="AB5240" s="544"/>
      <c r="AC5240" s="545"/>
      <c r="AD5240" s="544"/>
      <c r="AE5240" s="581"/>
      <c r="AF5240" s="586"/>
      <c r="AG5240" s="587"/>
      <c r="AH5240" s="626"/>
      <c r="AI5240" s="627"/>
      <c r="AJ5240" s="544"/>
      <c r="AK5240" s="581"/>
      <c r="AL5240" s="586"/>
      <c r="AM5240" s="587"/>
      <c r="AN5240" s="626"/>
      <c r="AO5240" s="627"/>
      <c r="AP5240" s="544"/>
      <c r="AQ5240" s="581"/>
      <c r="AR5240" s="586"/>
      <c r="AS5240" s="587"/>
      <c r="AT5240" s="626"/>
      <c r="AU5240" s="627"/>
      <c r="AV5240" s="628"/>
      <c r="AW5240" s="629"/>
      <c r="AX5240" s="632"/>
      <c r="AY5240" s="633"/>
      <c r="AZ5240" s="626"/>
      <c r="BA5240" s="627"/>
      <c r="BB5240" s="544"/>
      <c r="BC5240" s="581"/>
      <c r="BD5240" s="586"/>
      <c r="BE5240" s="587"/>
      <c r="BF5240" s="626"/>
      <c r="BG5240" s="627"/>
      <c r="BH5240" s="628"/>
      <c r="BI5240" s="629"/>
      <c r="BJ5240" s="632"/>
      <c r="BK5240" s="633"/>
      <c r="BL5240" s="626"/>
      <c r="BM5240" s="627"/>
      <c r="BN5240" s="678"/>
      <c r="BO5240" s="679"/>
      <c r="BP5240" s="680"/>
      <c r="BQ5240" s="677"/>
      <c r="BR5240" s="663"/>
      <c r="BS5240" s="663"/>
      <c r="BT5240" s="15"/>
      <c r="BU5240" s="15"/>
      <c r="BV5240" s="95"/>
    </row>
    <row r="5241" spans="1:74" ht="21.75" hidden="1" customHeight="1" x14ac:dyDescent="0.25">
      <c r="A5241" s="95"/>
      <c r="B5241" s="570" t="str">
        <f>IF(ROSTER!B$46="","",ROSTER!B$46)</f>
        <v/>
      </c>
      <c r="C5241" s="572" t="str">
        <f>IF(ROSTER!C$46="","",ROSTER!C$46)</f>
        <v/>
      </c>
      <c r="D5241" s="573"/>
      <c r="E5241" s="574"/>
      <c r="F5241" s="576">
        <f>IF(E5241="y",1,IF(E5241="S",1,0))</f>
        <v>0</v>
      </c>
      <c r="G5241" s="582">
        <f>IF(E5241="S",1,0)</f>
        <v>0</v>
      </c>
      <c r="H5241" s="578"/>
      <c r="I5241" s="543"/>
      <c r="J5241" s="542"/>
      <c r="K5241" s="580"/>
      <c r="L5241" s="584"/>
      <c r="M5241" s="585"/>
      <c r="N5241" s="588">
        <f>L5241+J5241</f>
        <v>0</v>
      </c>
      <c r="O5241" s="589"/>
      <c r="P5241" s="542"/>
      <c r="Q5241" s="580"/>
      <c r="R5241" s="584"/>
      <c r="S5241" s="585"/>
      <c r="T5241" s="588">
        <f>R5241-P5241</f>
        <v>0</v>
      </c>
      <c r="U5241" s="589"/>
      <c r="V5241" s="310"/>
      <c r="W5241" s="310"/>
      <c r="X5241" s="578"/>
      <c r="Y5241" s="543"/>
      <c r="Z5241" s="542"/>
      <c r="AA5241" s="543"/>
      <c r="AB5241" s="542"/>
      <c r="AC5241" s="543"/>
      <c r="AD5241" s="542"/>
      <c r="AE5241" s="580"/>
      <c r="AF5241" s="584"/>
      <c r="AG5241" s="585"/>
      <c r="AH5241" s="595">
        <f>IF(AD5241=0,0,(AF5241/AD5241)*100)</f>
        <v>0</v>
      </c>
      <c r="AI5241" s="596"/>
      <c r="AJ5241" s="542"/>
      <c r="AK5241" s="580"/>
      <c r="AL5241" s="584"/>
      <c r="AM5241" s="585"/>
      <c r="AN5241" s="595">
        <f>IF(AJ5241=0,0,(AL5241/AJ5241)*100)</f>
        <v>0</v>
      </c>
      <c r="AO5241" s="596"/>
      <c r="AP5241" s="542"/>
      <c r="AQ5241" s="580"/>
      <c r="AR5241" s="584"/>
      <c r="AS5241" s="585"/>
      <c r="AT5241" s="595">
        <f>IF(AP5241=0,0,(AR5241/AP5241)*100)</f>
        <v>0</v>
      </c>
      <c r="AU5241" s="596"/>
      <c r="AV5241" s="599">
        <f>AD5241+AJ5241+AP5241</f>
        <v>0</v>
      </c>
      <c r="AW5241" s="600"/>
      <c r="AX5241" s="630">
        <f>AF5241+AL5241+AR5241</f>
        <v>0</v>
      </c>
      <c r="AY5241" s="631"/>
      <c r="AZ5241" s="595">
        <f>IF(AV5241=0,0,(AX5241/AV5241)*100)</f>
        <v>0</v>
      </c>
      <c r="BA5241" s="596"/>
      <c r="BB5241" s="542"/>
      <c r="BC5241" s="580"/>
      <c r="BD5241" s="584"/>
      <c r="BE5241" s="585"/>
      <c r="BF5241" s="595">
        <f>IF(BB5241=0,0,(BD5241/BB5241)*100)</f>
        <v>0</v>
      </c>
      <c r="BG5241" s="596"/>
      <c r="BH5241" s="599">
        <f>AV5241+BB5241</f>
        <v>0</v>
      </c>
      <c r="BI5241" s="600"/>
      <c r="BJ5241" s="630">
        <f>AX5241+BD5241</f>
        <v>0</v>
      </c>
      <c r="BK5241" s="631"/>
      <c r="BL5241" s="595">
        <f>IF(BH5241=0,0,(BJ5241/BH5241)*100)</f>
        <v>0</v>
      </c>
      <c r="BM5241" s="596"/>
      <c r="BN5241" s="656">
        <f>(AF5241*2)+(AL5241*2)+(AR5241*3)+BD5241</f>
        <v>0</v>
      </c>
      <c r="BO5241" s="657"/>
      <c r="BP5241" s="658"/>
      <c r="BQ5241" s="676">
        <f t="shared" ref="BQ5241" si="3579">IF(BS5241=0,0,50*BR5241/BS5241)</f>
        <v>0</v>
      </c>
      <c r="BR5241" s="708">
        <f>(BN5241*BU$11)+(N5241*BU$12)+(Z5241*BU$13)+(R5241*BU$14)+(X5241*BU$15)+(AB5241*BU$16)</f>
        <v>0</v>
      </c>
      <c r="BS5241" s="662">
        <f>((BB5241-BD5241)*BU$18)+((AV5241-AX5241)*BU$17)+(H5241*BU$19)+(P5241*BU$20)</f>
        <v>0</v>
      </c>
      <c r="BT5241" s="15"/>
      <c r="BU5241" s="15"/>
      <c r="BV5241" s="95"/>
    </row>
    <row r="5242" spans="1:74" ht="22.5" hidden="1" customHeight="1" thickBot="1" x14ac:dyDescent="0.3">
      <c r="A5242" s="95"/>
      <c r="B5242" s="571"/>
      <c r="C5242" s="642" t="str">
        <f>IF(ROSTER!D$46="","",ROSTER!D$46)</f>
        <v/>
      </c>
      <c r="D5242" s="643"/>
      <c r="E5242" s="575"/>
      <c r="F5242" s="577"/>
      <c r="G5242" s="583"/>
      <c r="H5242" s="579"/>
      <c r="I5242" s="545"/>
      <c r="J5242" s="544"/>
      <c r="K5242" s="581"/>
      <c r="L5242" s="586"/>
      <c r="M5242" s="587"/>
      <c r="N5242" s="590"/>
      <c r="O5242" s="591"/>
      <c r="P5242" s="544"/>
      <c r="Q5242" s="581"/>
      <c r="R5242" s="586"/>
      <c r="S5242" s="587"/>
      <c r="T5242" s="592"/>
      <c r="U5242" s="603"/>
      <c r="V5242" s="311"/>
      <c r="W5242" s="311"/>
      <c r="X5242" s="579"/>
      <c r="Y5242" s="545"/>
      <c r="Z5242" s="544"/>
      <c r="AA5242" s="545"/>
      <c r="AB5242" s="544"/>
      <c r="AC5242" s="545"/>
      <c r="AD5242" s="544"/>
      <c r="AE5242" s="581"/>
      <c r="AF5242" s="586"/>
      <c r="AG5242" s="587"/>
      <c r="AH5242" s="597"/>
      <c r="AI5242" s="598"/>
      <c r="AJ5242" s="544"/>
      <c r="AK5242" s="581"/>
      <c r="AL5242" s="586"/>
      <c r="AM5242" s="587"/>
      <c r="AN5242" s="597"/>
      <c r="AO5242" s="598"/>
      <c r="AP5242" s="544"/>
      <c r="AQ5242" s="581"/>
      <c r="AR5242" s="586"/>
      <c r="AS5242" s="587"/>
      <c r="AT5242" s="597"/>
      <c r="AU5242" s="598"/>
      <c r="AV5242" s="601"/>
      <c r="AW5242" s="602"/>
      <c r="AX5242" s="701"/>
      <c r="AY5242" s="702"/>
      <c r="AZ5242" s="597"/>
      <c r="BA5242" s="598"/>
      <c r="BB5242" s="544"/>
      <c r="BC5242" s="581"/>
      <c r="BD5242" s="586"/>
      <c r="BE5242" s="587"/>
      <c r="BF5242" s="597"/>
      <c r="BG5242" s="598"/>
      <c r="BH5242" s="601"/>
      <c r="BI5242" s="602"/>
      <c r="BJ5242" s="701"/>
      <c r="BK5242" s="702"/>
      <c r="BL5242" s="597"/>
      <c r="BM5242" s="598"/>
      <c r="BN5242" s="659"/>
      <c r="BO5242" s="660"/>
      <c r="BP5242" s="661"/>
      <c r="BQ5242" s="682"/>
      <c r="BR5242" s="709"/>
      <c r="BS5242" s="663"/>
      <c r="BT5242" s="15"/>
      <c r="BU5242" s="15"/>
      <c r="BV5242" s="95"/>
    </row>
    <row r="5243" spans="1:74" s="21" customFormat="1" ht="33.4" hidden="1" customHeight="1" x14ac:dyDescent="0.45">
      <c r="A5243" s="98"/>
      <c r="B5243" s="612"/>
      <c r="C5243" s="613"/>
      <c r="D5243" s="613" t="s">
        <v>10</v>
      </c>
      <c r="E5243" s="616"/>
      <c r="F5243" s="279"/>
      <c r="G5243" s="279"/>
      <c r="H5243" s="517">
        <f>SUM(H5203:I5242)</f>
        <v>0</v>
      </c>
      <c r="I5243" s="618"/>
      <c r="J5243" s="517">
        <f>SUM(J5203:K5242)</f>
        <v>0</v>
      </c>
      <c r="K5243" s="618"/>
      <c r="L5243" s="620">
        <f>SUM(L5203:M5242)</f>
        <v>0</v>
      </c>
      <c r="M5243" s="621"/>
      <c r="N5243" s="548">
        <f>L5243+J5243</f>
        <v>0</v>
      </c>
      <c r="O5243" s="518"/>
      <c r="P5243" s="620">
        <f>SUM(P5203:Q5242)</f>
        <v>0</v>
      </c>
      <c r="Q5243" s="618"/>
      <c r="R5243" s="620">
        <f>SUM(R5203:S5242)</f>
        <v>0</v>
      </c>
      <c r="S5243" s="621"/>
      <c r="T5243" s="548">
        <f>R5243-P5243</f>
        <v>0</v>
      </c>
      <c r="U5243" s="518"/>
      <c r="V5243" s="312"/>
      <c r="W5243" s="312"/>
      <c r="X5243" s="620">
        <f>SUM(X5203:Y5242)</f>
        <v>0</v>
      </c>
      <c r="Y5243" s="621"/>
      <c r="Z5243" s="517">
        <f>SUM(Z5203:AA5242)</f>
        <v>0</v>
      </c>
      <c r="AA5243" s="518"/>
      <c r="AB5243" s="517">
        <f>SUM(AB5203:AC5242)</f>
        <v>0</v>
      </c>
      <c r="AC5243" s="518"/>
      <c r="AD5243" s="621">
        <f>SUM(AD5203:AE5242)</f>
        <v>0</v>
      </c>
      <c r="AE5243" s="618"/>
      <c r="AF5243" s="620">
        <f>SUM(AF5203:AG5242)</f>
        <v>0</v>
      </c>
      <c r="AG5243" s="621"/>
      <c r="AH5243" s="548">
        <f>IF(AD5243=0,0,(AF5243/AD5243)*100)</f>
        <v>0</v>
      </c>
      <c r="AI5243" s="518"/>
      <c r="AJ5243" s="620">
        <f>SUM(AJ5203:AK5242)</f>
        <v>0</v>
      </c>
      <c r="AK5243" s="618"/>
      <c r="AL5243" s="620">
        <f>SUM(AL5203:AM5242)</f>
        <v>0</v>
      </c>
      <c r="AM5243" s="621"/>
      <c r="AN5243" s="548">
        <f>IF(AJ5243=0,0,(AL5243/AJ5243)*100)</f>
        <v>0</v>
      </c>
      <c r="AO5243" s="518"/>
      <c r="AP5243" s="620">
        <f>SUM(AP5203:AQ5242)</f>
        <v>0</v>
      </c>
      <c r="AQ5243" s="618"/>
      <c r="AR5243" s="620">
        <f>SUM(AR5203:AS5242)</f>
        <v>0</v>
      </c>
      <c r="AS5243" s="621"/>
      <c r="AT5243" s="548">
        <f>IF(AP5243=0,0,(AR5243/AP5243)*100)</f>
        <v>0</v>
      </c>
      <c r="AU5243" s="518"/>
      <c r="AV5243" s="517">
        <f>AD5243+AJ5243+AP5243</f>
        <v>0</v>
      </c>
      <c r="AW5243" s="618"/>
      <c r="AX5243" s="620">
        <f>AF5243+AL5243+AR5243</f>
        <v>0</v>
      </c>
      <c r="AY5243" s="624"/>
      <c r="AZ5243" s="548">
        <f>IF(AV5243=0,0,(AX5243/AV5243)*100)</f>
        <v>0</v>
      </c>
      <c r="BA5243" s="518"/>
      <c r="BB5243" s="620">
        <f>SUM(BB5203:BC5242)</f>
        <v>0</v>
      </c>
      <c r="BC5243" s="618"/>
      <c r="BD5243" s="620">
        <f>SUM(BD5203:BE5242)</f>
        <v>0</v>
      </c>
      <c r="BE5243" s="621"/>
      <c r="BF5243" s="548">
        <f>IF(BB5243=0,0,(BD5243/BB5243)*100)</f>
        <v>0</v>
      </c>
      <c r="BG5243" s="518"/>
      <c r="BH5243" s="517">
        <f>AV5243+BB5243</f>
        <v>0</v>
      </c>
      <c r="BI5243" s="618"/>
      <c r="BJ5243" s="620">
        <f>AX5243+BD5243</f>
        <v>0</v>
      </c>
      <c r="BK5243" s="624"/>
      <c r="BL5243" s="548">
        <f>IF(BH5243=0,0,(BJ5243/BH5243)*100)</f>
        <v>0</v>
      </c>
      <c r="BM5243" s="664"/>
      <c r="BN5243" s="666">
        <f>SUM(BN5203:BP5242)</f>
        <v>0</v>
      </c>
      <c r="BO5243" s="667"/>
      <c r="BP5243" s="668"/>
      <c r="BQ5243" s="681">
        <f>SUM(BQ5203:BQ5242)</f>
        <v>0</v>
      </c>
      <c r="BR5243" s="685">
        <f>(BN5243*BU$11)+(N5243*BU$12)+(Z5243*BU$13)+(R5243*BU$14)+(X5243*BU$15)+(AB5243*BU$16)</f>
        <v>0</v>
      </c>
      <c r="BS5243" s="683">
        <f>((BB5243-BD5243)*BU$18)+((AV5243-AX5243)*BU$17)+(H5243*BU$19)+(P5243*BU$20)</f>
        <v>0</v>
      </c>
      <c r="BT5243" s="20"/>
      <c r="BU5243" s="20"/>
      <c r="BV5243" s="98"/>
    </row>
    <row r="5244" spans="1:74" s="21" customFormat="1" ht="33.950000000000003" hidden="1" customHeight="1" thickBot="1" x14ac:dyDescent="0.5">
      <c r="A5244" s="98"/>
      <c r="B5244" s="614"/>
      <c r="C5244" s="615"/>
      <c r="D5244" s="615"/>
      <c r="E5244" s="617"/>
      <c r="F5244" s="280"/>
      <c r="G5244" s="280"/>
      <c r="H5244" s="519"/>
      <c r="I5244" s="619"/>
      <c r="J5244" s="519"/>
      <c r="K5244" s="619"/>
      <c r="L5244" s="622"/>
      <c r="M5244" s="623"/>
      <c r="N5244" s="549"/>
      <c r="O5244" s="520"/>
      <c r="P5244" s="622"/>
      <c r="Q5244" s="619"/>
      <c r="R5244" s="622"/>
      <c r="S5244" s="623"/>
      <c r="T5244" s="549"/>
      <c r="U5244" s="520"/>
      <c r="V5244" s="313"/>
      <c r="W5244" s="313"/>
      <c r="X5244" s="622"/>
      <c r="Y5244" s="623"/>
      <c r="Z5244" s="519"/>
      <c r="AA5244" s="520"/>
      <c r="AB5244" s="519"/>
      <c r="AC5244" s="520"/>
      <c r="AD5244" s="623"/>
      <c r="AE5244" s="619"/>
      <c r="AF5244" s="622"/>
      <c r="AG5244" s="623"/>
      <c r="AH5244" s="549"/>
      <c r="AI5244" s="520"/>
      <c r="AJ5244" s="622"/>
      <c r="AK5244" s="619"/>
      <c r="AL5244" s="622"/>
      <c r="AM5244" s="623"/>
      <c r="AN5244" s="549"/>
      <c r="AO5244" s="520"/>
      <c r="AP5244" s="622"/>
      <c r="AQ5244" s="619"/>
      <c r="AR5244" s="622"/>
      <c r="AS5244" s="623"/>
      <c r="AT5244" s="549"/>
      <c r="AU5244" s="520"/>
      <c r="AV5244" s="519"/>
      <c r="AW5244" s="619"/>
      <c r="AX5244" s="622"/>
      <c r="AY5244" s="625"/>
      <c r="AZ5244" s="549"/>
      <c r="BA5244" s="520"/>
      <c r="BB5244" s="622"/>
      <c r="BC5244" s="619"/>
      <c r="BD5244" s="622"/>
      <c r="BE5244" s="623"/>
      <c r="BF5244" s="549"/>
      <c r="BG5244" s="520"/>
      <c r="BH5244" s="519"/>
      <c r="BI5244" s="619"/>
      <c r="BJ5244" s="622"/>
      <c r="BK5244" s="625"/>
      <c r="BL5244" s="549"/>
      <c r="BM5244" s="665"/>
      <c r="BN5244" s="669"/>
      <c r="BO5244" s="670"/>
      <c r="BP5244" s="671"/>
      <c r="BQ5244" s="682"/>
      <c r="BR5244" s="686"/>
      <c r="BS5244" s="684"/>
      <c r="BT5244" s="20"/>
      <c r="BU5244" s="20"/>
      <c r="BV5244" s="98"/>
    </row>
    <row r="5245" spans="1:74" s="21" customFormat="1" ht="33" hidden="1" customHeight="1" thickBot="1" x14ac:dyDescent="0.5">
      <c r="A5245" s="98"/>
      <c r="B5245" s="612"/>
      <c r="C5245" s="613"/>
      <c r="D5245" s="613" t="s">
        <v>13</v>
      </c>
      <c r="E5245" s="616"/>
      <c r="F5245" s="281"/>
      <c r="G5245" s="282"/>
      <c r="H5245" s="528"/>
      <c r="I5245" s="636"/>
      <c r="J5245" s="528"/>
      <c r="K5245" s="636"/>
      <c r="L5245" s="638"/>
      <c r="M5245" s="639"/>
      <c r="N5245" s="548">
        <f>J5245+L5245</f>
        <v>0</v>
      </c>
      <c r="O5245" s="518"/>
      <c r="P5245" s="638"/>
      <c r="Q5245" s="636"/>
      <c r="R5245" s="638"/>
      <c r="S5245" s="639"/>
      <c r="T5245" s="548">
        <f>R5245-P5245</f>
        <v>0</v>
      </c>
      <c r="U5245" s="518"/>
      <c r="V5245" s="312"/>
      <c r="W5245" s="312"/>
      <c r="X5245" s="638"/>
      <c r="Y5245" s="639"/>
      <c r="Z5245" s="528"/>
      <c r="AA5245" s="529"/>
      <c r="AB5245" s="528"/>
      <c r="AC5245" s="529"/>
      <c r="AD5245" s="639"/>
      <c r="AE5245" s="636"/>
      <c r="AF5245" s="638"/>
      <c r="AG5245" s="639"/>
      <c r="AH5245" s="548">
        <f>IF(AD5245=0,0,(AF5245/AD5245)*100)</f>
        <v>0</v>
      </c>
      <c r="AI5245" s="518"/>
      <c r="AJ5245" s="638"/>
      <c r="AK5245" s="636"/>
      <c r="AL5245" s="638"/>
      <c r="AM5245" s="639"/>
      <c r="AN5245" s="548">
        <f>IF(AJ5245=0,0,(AL5245/AJ5245)*100)</f>
        <v>0</v>
      </c>
      <c r="AO5245" s="518"/>
      <c r="AP5245" s="638"/>
      <c r="AQ5245" s="636"/>
      <c r="AR5245" s="638"/>
      <c r="AS5245" s="639"/>
      <c r="AT5245" s="548">
        <f>IF(AP5245=0,0,(AR5245/AP5245)*100)</f>
        <v>0</v>
      </c>
      <c r="AU5245" s="518"/>
      <c r="AV5245" s="517">
        <f>AD5245+AJ5245+AP5245</f>
        <v>0</v>
      </c>
      <c r="AW5245" s="618"/>
      <c r="AX5245" s="620">
        <f>AF5245+AL5245+AR5245</f>
        <v>0</v>
      </c>
      <c r="AY5245" s="624"/>
      <c r="AZ5245" s="548">
        <f>IF(AV5245=0,0,(AX5245/AV5245)*100)</f>
        <v>0</v>
      </c>
      <c r="BA5245" s="518"/>
      <c r="BB5245" s="638"/>
      <c r="BC5245" s="636"/>
      <c r="BD5245" s="638"/>
      <c r="BE5245" s="639"/>
      <c r="BF5245" s="548">
        <f>IF(BB5245=0,0,(BD5245/BB5245)*100)</f>
        <v>0</v>
      </c>
      <c r="BG5245" s="518"/>
      <c r="BH5245" s="517">
        <f>AV5245+BB5245</f>
        <v>0</v>
      </c>
      <c r="BI5245" s="618"/>
      <c r="BJ5245" s="620">
        <f>AX5245+BD5245</f>
        <v>0</v>
      </c>
      <c r="BK5245" s="624"/>
      <c r="BL5245" s="548">
        <f>IF(BH5245=0,0,(BJ5245/BH5245)*100)</f>
        <v>0</v>
      </c>
      <c r="BM5245" s="664"/>
      <c r="BN5245" s="666">
        <f>(AF5245*2)+(AL5245*2)+(AR5245*3)+BD5245</f>
        <v>0</v>
      </c>
      <c r="BO5245" s="667"/>
      <c r="BP5245" s="668"/>
      <c r="BQ5245" s="672"/>
      <c r="BR5245" s="283"/>
      <c r="BS5245" s="284"/>
      <c r="BT5245" s="20"/>
      <c r="BU5245" s="20"/>
      <c r="BV5245" s="98"/>
    </row>
    <row r="5246" spans="1:74" s="21" customFormat="1" ht="33.75" hidden="1" customHeight="1" thickBot="1" x14ac:dyDescent="0.5">
      <c r="A5246" s="98"/>
      <c r="B5246" s="285"/>
      <c r="C5246" s="286"/>
      <c r="D5246" s="634"/>
      <c r="E5246" s="635"/>
      <c r="F5246" s="287"/>
      <c r="G5246" s="287"/>
      <c r="H5246" s="530"/>
      <c r="I5246" s="637"/>
      <c r="J5246" s="530"/>
      <c r="K5246" s="637"/>
      <c r="L5246" s="640"/>
      <c r="M5246" s="641"/>
      <c r="N5246" s="549"/>
      <c r="O5246" s="520"/>
      <c r="P5246" s="640"/>
      <c r="Q5246" s="637"/>
      <c r="R5246" s="640"/>
      <c r="S5246" s="641"/>
      <c r="T5246" s="549"/>
      <c r="U5246" s="520"/>
      <c r="V5246" s="313"/>
      <c r="W5246" s="313"/>
      <c r="X5246" s="640"/>
      <c r="Y5246" s="641"/>
      <c r="Z5246" s="530"/>
      <c r="AA5246" s="531"/>
      <c r="AB5246" s="530"/>
      <c r="AC5246" s="531"/>
      <c r="AD5246" s="641"/>
      <c r="AE5246" s="637"/>
      <c r="AF5246" s="640"/>
      <c r="AG5246" s="641"/>
      <c r="AH5246" s="549"/>
      <c r="AI5246" s="520"/>
      <c r="AJ5246" s="640"/>
      <c r="AK5246" s="637"/>
      <c r="AL5246" s="640"/>
      <c r="AM5246" s="641"/>
      <c r="AN5246" s="549"/>
      <c r="AO5246" s="520"/>
      <c r="AP5246" s="640"/>
      <c r="AQ5246" s="637"/>
      <c r="AR5246" s="640"/>
      <c r="AS5246" s="641"/>
      <c r="AT5246" s="549"/>
      <c r="AU5246" s="520"/>
      <c r="AV5246" s="519"/>
      <c r="AW5246" s="619"/>
      <c r="AX5246" s="622"/>
      <c r="AY5246" s="625"/>
      <c r="AZ5246" s="549"/>
      <c r="BA5246" s="520"/>
      <c r="BB5246" s="640"/>
      <c r="BC5246" s="637"/>
      <c r="BD5246" s="640"/>
      <c r="BE5246" s="641"/>
      <c r="BF5246" s="549"/>
      <c r="BG5246" s="520"/>
      <c r="BH5246" s="519"/>
      <c r="BI5246" s="619"/>
      <c r="BJ5246" s="622"/>
      <c r="BK5246" s="625"/>
      <c r="BL5246" s="549"/>
      <c r="BM5246" s="665"/>
      <c r="BN5246" s="669"/>
      <c r="BO5246" s="670"/>
      <c r="BP5246" s="671"/>
      <c r="BQ5246" s="673"/>
      <c r="BR5246" s="79"/>
      <c r="BS5246" s="79"/>
      <c r="BT5246" s="20"/>
      <c r="BU5246" s="20"/>
      <c r="BV5246" s="98"/>
    </row>
    <row r="5247" spans="1:74" ht="16.5" hidden="1" customHeight="1" thickTop="1" thickBot="1" x14ac:dyDescent="0.5">
      <c r="A5247" s="95"/>
      <c r="B5247" s="288"/>
      <c r="C5247" s="70"/>
      <c r="D5247" s="70"/>
      <c r="E5247" s="70"/>
      <c r="F5247" s="70"/>
      <c r="G5247" s="70"/>
      <c r="H5247" s="70"/>
      <c r="I5247" s="70"/>
      <c r="J5247" s="70"/>
      <c r="K5247" s="70"/>
      <c r="L5247" s="70"/>
      <c r="M5247" s="70"/>
      <c r="N5247" s="70"/>
      <c r="O5247" s="70"/>
      <c r="P5247" s="70"/>
      <c r="Q5247" s="70"/>
      <c r="R5247" s="70"/>
      <c r="S5247" s="70"/>
      <c r="T5247" s="70"/>
      <c r="U5247" s="70"/>
      <c r="V5247" s="70"/>
      <c r="W5247" s="70"/>
      <c r="X5247" s="70"/>
      <c r="Y5247" s="70"/>
      <c r="Z5247" s="70"/>
      <c r="AA5247" s="70"/>
      <c r="AB5247" s="70"/>
      <c r="AC5247" s="70"/>
      <c r="AD5247" s="70"/>
      <c r="AE5247" s="70"/>
      <c r="AF5247" s="70"/>
      <c r="AG5247" s="70"/>
      <c r="AH5247" s="289"/>
      <c r="AI5247" s="289"/>
      <c r="AJ5247" s="70"/>
      <c r="AK5247" s="70"/>
      <c r="AL5247" s="70"/>
      <c r="AM5247" s="70"/>
      <c r="AN5247" s="70"/>
      <c r="AO5247" s="70"/>
      <c r="AP5247" s="70"/>
      <c r="AQ5247" s="70"/>
      <c r="AR5247" s="70"/>
      <c r="AS5247" s="70"/>
      <c r="AT5247" s="70"/>
      <c r="AU5247" s="70"/>
      <c r="AV5247" s="70"/>
      <c r="AW5247" s="70"/>
      <c r="AX5247" s="70"/>
      <c r="AY5247" s="70"/>
      <c r="AZ5247" s="70"/>
      <c r="BA5247" s="70"/>
      <c r="BB5247" s="70"/>
      <c r="BC5247" s="70"/>
      <c r="BD5247" s="70"/>
      <c r="BE5247" s="70"/>
      <c r="BF5247" s="70"/>
      <c r="BG5247" s="70"/>
      <c r="BH5247" s="70"/>
      <c r="BI5247" s="70"/>
      <c r="BJ5247" s="70"/>
      <c r="BK5247" s="70"/>
      <c r="BL5247" s="70"/>
      <c r="BM5247" s="70"/>
      <c r="BN5247" s="70"/>
      <c r="BO5247" s="70"/>
      <c r="BP5247" s="70"/>
      <c r="BQ5247" s="89"/>
      <c r="BR5247" s="674">
        <f>IF((J5243+L5245)=0,0,(J5243/(J5243+L5245)*100)%)</f>
        <v>0</v>
      </c>
      <c r="BS5247" s="675"/>
      <c r="BT5247" s="674">
        <f>IF((L5243+J5245)=0,0,(L5243/(L5243+J5245)*100)%)</f>
        <v>0</v>
      </c>
      <c r="BU5247" s="675"/>
      <c r="BV5247" s="95"/>
    </row>
    <row r="5248" spans="1:74" s="23" customFormat="1" ht="79.5" hidden="1" customHeight="1" thickTop="1" thickBot="1" x14ac:dyDescent="0.55000000000000004">
      <c r="A5248" s="99"/>
      <c r="B5248" s="565" t="s">
        <v>64</v>
      </c>
      <c r="C5248" s="566"/>
      <c r="D5248" s="532" t="s">
        <v>54</v>
      </c>
      <c r="E5248" s="532"/>
      <c r="F5248" s="532"/>
      <c r="G5248" s="654"/>
      <c r="H5248" s="533"/>
      <c r="I5248" s="534"/>
      <c r="J5248" s="535"/>
      <c r="K5248" s="290"/>
      <c r="L5248" s="533"/>
      <c r="M5248" s="534"/>
      <c r="N5248" s="535"/>
      <c r="O5248" s="536" t="s">
        <v>47</v>
      </c>
      <c r="P5248" s="537"/>
      <c r="Q5248" s="537"/>
      <c r="R5248" s="537"/>
      <c r="S5248" s="533"/>
      <c r="T5248" s="534"/>
      <c r="U5248" s="535"/>
      <c r="V5248" s="314"/>
      <c r="W5248" s="314"/>
      <c r="X5248" s="290"/>
      <c r="Y5248" s="533"/>
      <c r="Z5248" s="534"/>
      <c r="AA5248" s="535"/>
      <c r="AB5248" s="536" t="s">
        <v>49</v>
      </c>
      <c r="AC5248" s="537"/>
      <c r="AD5248" s="537"/>
      <c r="AE5248" s="538"/>
      <c r="AF5248" s="533"/>
      <c r="AG5248" s="534"/>
      <c r="AH5248" s="535"/>
      <c r="AI5248" s="290"/>
      <c r="AJ5248" s="533"/>
      <c r="AK5248" s="534"/>
      <c r="AL5248" s="535"/>
      <c r="AM5248" s="536" t="s">
        <v>53</v>
      </c>
      <c r="AN5248" s="537"/>
      <c r="AO5248" s="537"/>
      <c r="AP5248" s="538"/>
      <c r="AQ5248" s="533"/>
      <c r="AR5248" s="534"/>
      <c r="AS5248" s="535"/>
      <c r="AT5248" s="72"/>
      <c r="AU5248" s="533"/>
      <c r="AV5248" s="534"/>
      <c r="AW5248" s="535"/>
      <c r="AX5248" s="291"/>
      <c r="AY5248" s="291"/>
      <c r="AZ5248" s="291"/>
      <c r="BA5248" s="291"/>
      <c r="BB5248" s="567" t="s">
        <v>20</v>
      </c>
      <c r="BC5248" s="567"/>
      <c r="BD5248" s="567"/>
      <c r="BE5248" s="567"/>
      <c r="BF5248" s="568"/>
      <c r="BG5248" s="539">
        <f>BN5243</f>
        <v>0</v>
      </c>
      <c r="BH5248" s="540"/>
      <c r="BI5248" s="541"/>
      <c r="BJ5248" s="292"/>
      <c r="BK5248" s="539">
        <f>BN5245</f>
        <v>0</v>
      </c>
      <c r="BL5248" s="540"/>
      <c r="BM5248" s="541"/>
      <c r="BN5248" s="73"/>
      <c r="BO5248" s="73"/>
      <c r="BP5248" s="73"/>
      <c r="BQ5248" s="90"/>
      <c r="BR5248" s="24"/>
      <c r="BS5248" s="24"/>
      <c r="BT5248" s="22"/>
      <c r="BU5248" s="22"/>
      <c r="BV5248" s="99"/>
    </row>
    <row r="5249" spans="1:77" ht="15.6" hidden="1" customHeight="1" thickTop="1" thickBot="1" x14ac:dyDescent="0.55000000000000004">
      <c r="A5249" s="95"/>
      <c r="B5249" s="293"/>
      <c r="C5249" s="67"/>
      <c r="D5249" s="294"/>
      <c r="E5249" s="294"/>
      <c r="F5249" s="295"/>
      <c r="G5249" s="295"/>
      <c r="H5249" s="296"/>
      <c r="I5249" s="296"/>
      <c r="J5249" s="296"/>
      <c r="K5249" s="296"/>
      <c r="L5249" s="296"/>
      <c r="M5249" s="296"/>
      <c r="N5249" s="296"/>
      <c r="O5249" s="295"/>
      <c r="P5249" s="295"/>
      <c r="Q5249" s="295"/>
      <c r="R5249" s="295"/>
      <c r="S5249" s="296"/>
      <c r="T5249" s="296"/>
      <c r="U5249" s="296"/>
      <c r="V5249" s="296"/>
      <c r="W5249" s="296"/>
      <c r="X5249" s="297"/>
      <c r="Y5249" s="296"/>
      <c r="Z5249" s="296"/>
      <c r="AA5249" s="296"/>
      <c r="AB5249" s="295"/>
      <c r="AC5249" s="295"/>
      <c r="AD5249" s="295"/>
      <c r="AE5249" s="295"/>
      <c r="AF5249" s="296"/>
      <c r="AG5249" s="296"/>
      <c r="AH5249" s="296"/>
      <c r="AI5249" s="296"/>
      <c r="AJ5249" s="297"/>
      <c r="AK5249" s="297"/>
      <c r="AL5249" s="296"/>
      <c r="AM5249" s="295"/>
      <c r="AN5249" s="295"/>
      <c r="AO5249" s="295"/>
      <c r="AP5249" s="295"/>
      <c r="AQ5249" s="296"/>
      <c r="AR5249" s="296"/>
      <c r="AS5249" s="296"/>
      <c r="AT5249" s="296"/>
      <c r="AU5249" s="296"/>
      <c r="AV5249" s="72"/>
      <c r="AW5249" s="72"/>
      <c r="AX5249" s="74"/>
      <c r="AY5249" s="74"/>
      <c r="AZ5249" s="74"/>
      <c r="BA5249" s="74"/>
      <c r="BB5249" s="295"/>
      <c r="BC5249" s="298"/>
      <c r="BD5249" s="298"/>
      <c r="BE5249" s="299"/>
      <c r="BF5249" s="300"/>
      <c r="BG5249" s="301"/>
      <c r="BH5249" s="301"/>
      <c r="BI5249" s="72"/>
      <c r="BJ5249" s="302"/>
      <c r="BK5249" s="303"/>
      <c r="BL5249" s="303"/>
      <c r="BM5249" s="72"/>
      <c r="BN5249" s="74"/>
      <c r="BO5249" s="74"/>
      <c r="BP5249" s="74"/>
      <c r="BQ5249" s="91"/>
      <c r="BR5249" s="25"/>
      <c r="BS5249" s="25"/>
      <c r="BT5249" s="15"/>
      <c r="BU5249" s="15"/>
      <c r="BV5249" s="95"/>
    </row>
    <row r="5250" spans="1:77" s="23" customFormat="1" ht="79.5" hidden="1" customHeight="1" thickTop="1" thickBot="1" x14ac:dyDescent="0.55000000000000004">
      <c r="A5250" s="99"/>
      <c r="B5250" s="569" t="s">
        <v>46</v>
      </c>
      <c r="C5250" s="567"/>
      <c r="D5250" s="532" t="s">
        <v>55</v>
      </c>
      <c r="E5250" s="532"/>
      <c r="F5250" s="532"/>
      <c r="G5250" s="654"/>
      <c r="H5250" s="539">
        <f>H5248</f>
        <v>0</v>
      </c>
      <c r="I5250" s="540"/>
      <c r="J5250" s="541"/>
      <c r="K5250" s="290"/>
      <c r="L5250" s="539">
        <f>L5248</f>
        <v>0</v>
      </c>
      <c r="M5250" s="540"/>
      <c r="N5250" s="541"/>
      <c r="O5250" s="536" t="s">
        <v>51</v>
      </c>
      <c r="P5250" s="537"/>
      <c r="Q5250" s="537"/>
      <c r="R5250" s="537"/>
      <c r="S5250" s="539">
        <f>S5248-H5248</f>
        <v>0</v>
      </c>
      <c r="T5250" s="540"/>
      <c r="U5250" s="541"/>
      <c r="V5250" s="315"/>
      <c r="W5250" s="315"/>
      <c r="X5250" s="290"/>
      <c r="Y5250" s="539">
        <f>Y5248-L5248</f>
        <v>0</v>
      </c>
      <c r="Z5250" s="540"/>
      <c r="AA5250" s="541"/>
      <c r="AB5250" s="536" t="s">
        <v>50</v>
      </c>
      <c r="AC5250" s="537"/>
      <c r="AD5250" s="537"/>
      <c r="AE5250" s="538"/>
      <c r="AF5250" s="539">
        <f>AF5248-S5248</f>
        <v>0</v>
      </c>
      <c r="AG5250" s="540"/>
      <c r="AH5250" s="541"/>
      <c r="AI5250" s="290"/>
      <c r="AJ5250" s="539">
        <f>AJ5248-Y5248</f>
        <v>0</v>
      </c>
      <c r="AK5250" s="540"/>
      <c r="AL5250" s="541"/>
      <c r="AM5250" s="536" t="s">
        <v>52</v>
      </c>
      <c r="AN5250" s="537"/>
      <c r="AO5250" s="537"/>
      <c r="AP5250" s="538"/>
      <c r="AQ5250" s="539">
        <f>AQ5248-AF5248</f>
        <v>0</v>
      </c>
      <c r="AR5250" s="540"/>
      <c r="AS5250" s="541"/>
      <c r="AT5250" s="72"/>
      <c r="AU5250" s="539">
        <f>AU5248-AJ5248</f>
        <v>0</v>
      </c>
      <c r="AV5250" s="540"/>
      <c r="AW5250" s="541"/>
      <c r="AX5250" s="291"/>
      <c r="AY5250" s="291"/>
      <c r="AZ5250" s="291"/>
      <c r="BA5250" s="291"/>
      <c r="BB5250" s="567" t="s">
        <v>45</v>
      </c>
      <c r="BC5250" s="567"/>
      <c r="BD5250" s="567"/>
      <c r="BE5250" s="567"/>
      <c r="BF5250" s="568"/>
      <c r="BG5250" s="539">
        <f>BG5248-AQ5248</f>
        <v>0</v>
      </c>
      <c r="BH5250" s="540"/>
      <c r="BI5250" s="541"/>
      <c r="BJ5250" s="304"/>
      <c r="BK5250" s="539">
        <f>BK5248-AU5248</f>
        <v>0</v>
      </c>
      <c r="BL5250" s="540"/>
      <c r="BM5250" s="541"/>
      <c r="BN5250" s="73"/>
      <c r="BO5250" s="73"/>
      <c r="BP5250" s="73"/>
      <c r="BQ5250" s="90"/>
      <c r="BR5250" s="24"/>
      <c r="BS5250" s="24"/>
      <c r="BT5250" s="22"/>
      <c r="BU5250" s="22"/>
      <c r="BV5250" s="99"/>
      <c r="BY5250" s="21"/>
    </row>
    <row r="5251" spans="1:77" ht="18.75" hidden="1" customHeight="1" thickTop="1" thickBot="1" x14ac:dyDescent="0.5">
      <c r="A5251" s="95"/>
      <c r="B5251" s="305"/>
      <c r="C5251" s="71"/>
      <c r="D5251" s="71"/>
      <c r="E5251" s="71"/>
      <c r="F5251" s="92"/>
      <c r="G5251" s="92"/>
      <c r="H5251" s="71"/>
      <c r="I5251" s="71"/>
      <c r="J5251" s="71"/>
      <c r="K5251" s="71"/>
      <c r="L5251" s="71"/>
      <c r="M5251" s="71"/>
      <c r="N5251" s="71"/>
      <c r="O5251" s="71"/>
      <c r="P5251" s="71"/>
      <c r="Q5251" s="71"/>
      <c r="R5251" s="71"/>
      <c r="S5251" s="71"/>
      <c r="T5251" s="71"/>
      <c r="U5251" s="71"/>
      <c r="V5251" s="71"/>
      <c r="W5251" s="71"/>
      <c r="X5251" s="71"/>
      <c r="Y5251" s="71"/>
      <c r="Z5251" s="71"/>
      <c r="AA5251" s="71"/>
      <c r="AB5251" s="71"/>
      <c r="AC5251" s="71"/>
      <c r="AD5251" s="71"/>
      <c r="AE5251" s="71"/>
      <c r="AF5251" s="71"/>
      <c r="AG5251" s="71"/>
      <c r="AH5251" s="306"/>
      <c r="AI5251" s="306"/>
      <c r="AJ5251" s="71"/>
      <c r="AK5251" s="71"/>
      <c r="AL5251" s="71"/>
      <c r="AM5251" s="71"/>
      <c r="AN5251" s="71"/>
      <c r="AO5251" s="71"/>
      <c r="AP5251" s="71"/>
      <c r="AQ5251" s="71"/>
      <c r="AR5251" s="71"/>
      <c r="AS5251" s="71"/>
      <c r="AT5251" s="71"/>
      <c r="AU5251" s="71"/>
      <c r="AV5251" s="71"/>
      <c r="AW5251" s="71"/>
      <c r="AX5251" s="71"/>
      <c r="AY5251" s="71"/>
      <c r="AZ5251" s="71"/>
      <c r="BA5251" s="71"/>
      <c r="BB5251" s="71"/>
      <c r="BC5251" s="703" t="s">
        <v>153</v>
      </c>
      <c r="BD5251" s="703"/>
      <c r="BE5251" s="703"/>
      <c r="BF5251" s="703"/>
      <c r="BG5251" s="703"/>
      <c r="BH5251" s="703"/>
      <c r="BI5251" s="703"/>
      <c r="BJ5251" s="703"/>
      <c r="BK5251" s="703"/>
      <c r="BL5251" s="703"/>
      <c r="BM5251" s="703"/>
      <c r="BN5251" s="703"/>
      <c r="BO5251" s="703"/>
      <c r="BP5251" s="703"/>
      <c r="BQ5251" s="318"/>
      <c r="BR5251" s="319"/>
      <c r="BS5251" s="319"/>
      <c r="BT5251" s="15"/>
      <c r="BU5251" s="15"/>
      <c r="BV5251" s="95"/>
    </row>
    <row r="5252" spans="1:77" s="93" customFormat="1" ht="13.5" hidden="1" customHeight="1" thickTop="1" x14ac:dyDescent="0.45">
      <c r="A5252" s="95"/>
      <c r="B5252" s="99"/>
      <c r="C5252" s="95"/>
      <c r="D5252" s="95"/>
      <c r="E5252" s="95"/>
      <c r="F5252" s="96"/>
      <c r="G5252" s="96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254"/>
      <c r="AI5252" s="254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5"/>
      <c r="BL5252" s="95"/>
      <c r="BM5252" s="95"/>
      <c r="BN5252" s="95"/>
      <c r="BO5252" s="95"/>
      <c r="BP5252" s="95"/>
      <c r="BQ5252" s="97"/>
      <c r="BR5252" s="97"/>
      <c r="BS5252" s="97"/>
      <c r="BT5252" s="95"/>
      <c r="BU5252" s="95"/>
      <c r="BV5252" s="95"/>
    </row>
    <row r="5253" spans="1:77" s="17" customFormat="1" ht="33.75" hidden="1" x14ac:dyDescent="0.5">
      <c r="A5253" s="255"/>
      <c r="B5253" s="604" t="s">
        <v>9</v>
      </c>
      <c r="C5253" s="604"/>
      <c r="D5253" s="604"/>
      <c r="E5253" s="604"/>
      <c r="F5253" s="604"/>
      <c r="G5253" s="604"/>
      <c r="H5253" s="604"/>
      <c r="I5253" s="604"/>
      <c r="J5253" s="604"/>
      <c r="K5253" s="604"/>
      <c r="L5253" s="604"/>
      <c r="M5253" s="604"/>
      <c r="N5253" s="604"/>
      <c r="O5253" s="604"/>
      <c r="P5253" s="604"/>
      <c r="Q5253" s="604"/>
      <c r="R5253" s="604"/>
      <c r="S5253" s="604"/>
      <c r="T5253" s="604"/>
      <c r="U5253" s="604"/>
      <c r="V5253" s="604"/>
      <c r="W5253" s="604"/>
      <c r="X5253" s="604"/>
      <c r="Y5253" s="604"/>
      <c r="Z5253" s="604"/>
      <c r="AA5253" s="604"/>
      <c r="AB5253" s="604"/>
      <c r="AC5253" s="604"/>
      <c r="AD5253" s="604"/>
      <c r="AE5253" s="604"/>
      <c r="AF5253" s="604"/>
      <c r="AG5253" s="604"/>
      <c r="AH5253" s="604"/>
      <c r="AI5253" s="604"/>
      <c r="AJ5253" s="604"/>
      <c r="AK5253" s="604"/>
      <c r="AL5253" s="604"/>
      <c r="AM5253" s="604"/>
      <c r="AN5253" s="604"/>
      <c r="AO5253" s="604"/>
      <c r="AP5253" s="604"/>
      <c r="AQ5253" s="604"/>
      <c r="AR5253" s="604"/>
      <c r="AS5253" s="604"/>
      <c r="AT5253" s="604"/>
      <c r="AU5253" s="604"/>
      <c r="AV5253" s="604"/>
      <c r="AW5253" s="604"/>
      <c r="AX5253" s="604"/>
      <c r="AY5253" s="604"/>
      <c r="AZ5253" s="604"/>
      <c r="BA5253" s="604"/>
      <c r="BB5253" s="604"/>
      <c r="BC5253" s="604"/>
      <c r="BD5253" s="604"/>
      <c r="BE5253" s="604"/>
      <c r="BF5253" s="604"/>
      <c r="BG5253" s="604"/>
      <c r="BH5253" s="604"/>
      <c r="BI5253" s="604"/>
      <c r="BJ5253" s="604"/>
      <c r="BK5253" s="604"/>
      <c r="BL5253" s="604"/>
      <c r="BM5253" s="604"/>
      <c r="BN5253" s="604"/>
      <c r="BO5253" s="604"/>
      <c r="BP5253" s="604"/>
      <c r="BQ5253" s="256"/>
      <c r="BR5253" s="256"/>
      <c r="BS5253" s="256"/>
      <c r="BT5253" s="257"/>
      <c r="BU5253" s="257"/>
      <c r="BV5253" s="255"/>
    </row>
    <row r="5254" spans="1:77" ht="10.9" hidden="1" customHeight="1" x14ac:dyDescent="0.45">
      <c r="A5254" s="95"/>
      <c r="B5254" s="258"/>
      <c r="C5254" s="62"/>
      <c r="D5254" s="62"/>
      <c r="E5254" s="62"/>
      <c r="F5254" s="63"/>
      <c r="G5254" s="63"/>
      <c r="H5254" s="62"/>
      <c r="I5254" s="62"/>
      <c r="J5254" s="62"/>
      <c r="K5254" s="62"/>
      <c r="L5254" s="62"/>
      <c r="M5254" s="62"/>
      <c r="N5254" s="62"/>
      <c r="O5254" s="62"/>
      <c r="P5254" s="62"/>
      <c r="Q5254" s="62"/>
      <c r="R5254" s="62"/>
      <c r="S5254" s="62"/>
      <c r="T5254" s="62"/>
      <c r="U5254" s="62"/>
      <c r="V5254" s="62"/>
      <c r="W5254" s="62"/>
      <c r="X5254" s="62"/>
      <c r="Y5254" s="62"/>
      <c r="Z5254" s="62"/>
      <c r="AA5254" s="62"/>
      <c r="AB5254" s="62"/>
      <c r="AC5254" s="62"/>
      <c r="AD5254" s="62"/>
      <c r="AE5254" s="62"/>
      <c r="AF5254" s="62"/>
      <c r="AG5254" s="62"/>
      <c r="AH5254" s="259"/>
      <c r="AI5254" s="259"/>
      <c r="AJ5254" s="62"/>
      <c r="AK5254" s="62"/>
      <c r="AL5254" s="62"/>
      <c r="AM5254" s="62"/>
      <c r="AN5254" s="62"/>
      <c r="AO5254" s="62"/>
      <c r="AP5254" s="62"/>
      <c r="AQ5254" s="62"/>
      <c r="AR5254" s="62"/>
      <c r="AS5254" s="62"/>
      <c r="AT5254" s="62"/>
      <c r="AU5254" s="62"/>
      <c r="AV5254" s="62"/>
      <c r="AW5254" s="62"/>
      <c r="AX5254" s="62"/>
      <c r="AY5254" s="62"/>
      <c r="AZ5254" s="62"/>
      <c r="BA5254" s="62"/>
      <c r="BB5254" s="62"/>
      <c r="BC5254" s="62"/>
      <c r="BD5254" s="62"/>
      <c r="BE5254" s="62"/>
      <c r="BF5254" s="62"/>
      <c r="BG5254" s="62"/>
      <c r="BH5254" s="62"/>
      <c r="BI5254" s="62"/>
      <c r="BJ5254" s="62"/>
      <c r="BK5254" s="62"/>
      <c r="BL5254" s="62"/>
      <c r="BM5254" s="62"/>
      <c r="BN5254" s="62"/>
      <c r="BO5254" s="62"/>
      <c r="BP5254" s="94"/>
      <c r="BQ5254" s="87"/>
      <c r="BR5254" s="94"/>
      <c r="BS5254" s="94"/>
      <c r="BT5254" s="15"/>
      <c r="BU5254" s="15"/>
      <c r="BV5254" s="95"/>
    </row>
    <row r="5255" spans="1:77" s="18" customFormat="1" ht="36.75" hidden="1" customHeight="1" x14ac:dyDescent="0.45">
      <c r="A5255" s="260"/>
      <c r="B5255" s="258"/>
      <c r="C5255" s="261"/>
      <c r="D5255" s="262" t="s">
        <v>10</v>
      </c>
      <c r="E5255" s="605" t="str">
        <f>IF(ROSTER!D$3="","",ROSTER!D$3)</f>
        <v/>
      </c>
      <c r="F5255" s="605"/>
      <c r="G5255" s="605"/>
      <c r="H5255" s="605"/>
      <c r="I5255" s="605"/>
      <c r="J5255" s="605"/>
      <c r="K5255" s="605"/>
      <c r="L5255" s="605"/>
      <c r="M5255" s="605"/>
      <c r="N5255" s="605"/>
      <c r="O5255" s="605"/>
      <c r="P5255" s="605"/>
      <c r="Q5255" s="605"/>
      <c r="R5255" s="605"/>
      <c r="S5255" s="605"/>
      <c r="T5255" s="605"/>
      <c r="U5255" s="605"/>
      <c r="V5255" s="605"/>
      <c r="W5255" s="605"/>
      <c r="X5255" s="605"/>
      <c r="Y5255" s="605"/>
      <c r="Z5255" s="605"/>
      <c r="AA5255" s="605"/>
      <c r="AB5255" s="605"/>
      <c r="AC5255" s="605"/>
      <c r="AD5255" s="605"/>
      <c r="AE5255" s="605"/>
      <c r="AF5255" s="316"/>
      <c r="AG5255" s="606" t="s">
        <v>11</v>
      </c>
      <c r="AH5255" s="606"/>
      <c r="AI5255" s="606"/>
      <c r="AJ5255" s="606"/>
      <c r="AK5255" s="606"/>
      <c r="AL5255" s="606"/>
      <c r="AM5255" s="606"/>
      <c r="AN5255" s="607"/>
      <c r="AO5255" s="607"/>
      <c r="AP5255" s="607"/>
      <c r="AQ5255" s="607"/>
      <c r="AR5255" s="607"/>
      <c r="AS5255" s="607"/>
      <c r="AT5255" s="607"/>
      <c r="AU5255" s="607"/>
      <c r="AV5255" s="607"/>
      <c r="AW5255" s="607"/>
      <c r="AX5255" s="607"/>
      <c r="AY5255" s="607"/>
      <c r="AZ5255" s="607"/>
      <c r="BA5255" s="607"/>
      <c r="BB5255" s="607"/>
      <c r="BC5255" s="607"/>
      <c r="BD5255" s="607"/>
      <c r="BE5255" s="607"/>
      <c r="BF5255" s="607"/>
      <c r="BG5255" s="607"/>
      <c r="BH5255" s="607"/>
      <c r="BI5255" s="607"/>
      <c r="BJ5255" s="607"/>
      <c r="BK5255" s="607"/>
      <c r="BL5255" s="607"/>
      <c r="BM5255" s="607"/>
      <c r="BN5255" s="607"/>
      <c r="BO5255" s="607"/>
      <c r="BP5255" s="94"/>
      <c r="BQ5255" s="88" t="s">
        <v>130</v>
      </c>
      <c r="BR5255" s="94"/>
      <c r="BS5255" s="94"/>
      <c r="BT5255" s="263"/>
      <c r="BU5255" s="263"/>
      <c r="BV5255" s="260"/>
    </row>
    <row r="5256" spans="1:77" ht="8.85" hidden="1" customHeight="1" x14ac:dyDescent="0.45">
      <c r="A5256" s="96"/>
      <c r="B5256" s="258"/>
      <c r="C5256" s="259" t="s">
        <v>39</v>
      </c>
      <c r="D5256" s="259"/>
      <c r="E5256" s="259"/>
      <c r="F5256" s="63"/>
      <c r="G5256" s="63"/>
      <c r="H5256" s="259"/>
      <c r="I5256" s="259"/>
      <c r="J5256" s="317"/>
      <c r="K5256" s="317"/>
      <c r="L5256" s="317"/>
      <c r="M5256" s="317"/>
      <c r="N5256" s="317"/>
      <c r="O5256" s="317"/>
      <c r="P5256" s="317"/>
      <c r="Q5256" s="317"/>
      <c r="R5256" s="317"/>
      <c r="S5256" s="317"/>
      <c r="T5256" s="317"/>
      <c r="U5256" s="317"/>
      <c r="V5256" s="317"/>
      <c r="W5256" s="317"/>
      <c r="X5256" s="317"/>
      <c r="Y5256" s="317"/>
      <c r="Z5256" s="317"/>
      <c r="AA5256" s="317"/>
      <c r="AB5256" s="317"/>
      <c r="AC5256" s="317"/>
      <c r="AD5256" s="317"/>
      <c r="AE5256" s="317"/>
      <c r="AF5256" s="317"/>
      <c r="AG5256" s="317"/>
      <c r="AH5256" s="317"/>
      <c r="AI5256" s="259"/>
      <c r="AJ5256" s="264"/>
      <c r="AK5256" s="265"/>
      <c r="AL5256" s="265"/>
      <c r="AM5256" s="265"/>
      <c r="AN5256" s="265"/>
      <c r="AO5256" s="265"/>
      <c r="AP5256" s="265"/>
      <c r="AQ5256" s="266"/>
      <c r="AR5256" s="266"/>
      <c r="AS5256" s="266"/>
      <c r="AT5256" s="266"/>
      <c r="AU5256" s="266"/>
      <c r="AV5256" s="266"/>
      <c r="AW5256" s="266"/>
      <c r="AX5256" s="266"/>
      <c r="AY5256" s="266"/>
      <c r="AZ5256" s="266"/>
      <c r="BA5256" s="266"/>
      <c r="BB5256" s="266"/>
      <c r="BC5256" s="266"/>
      <c r="BD5256" s="266"/>
      <c r="BE5256" s="266"/>
      <c r="BF5256" s="266"/>
      <c r="BG5256" s="266"/>
      <c r="BH5256" s="266"/>
      <c r="BI5256" s="266"/>
      <c r="BJ5256" s="266"/>
      <c r="BK5256" s="266"/>
      <c r="BL5256" s="266"/>
      <c r="BM5256" s="266"/>
      <c r="BN5256" s="266"/>
      <c r="BO5256" s="266"/>
      <c r="BP5256" s="266"/>
      <c r="BQ5256" s="267"/>
      <c r="BR5256" s="267"/>
      <c r="BS5256" s="267"/>
      <c r="BT5256" s="268"/>
      <c r="BU5256" s="268"/>
      <c r="BV5256" s="96"/>
    </row>
    <row r="5257" spans="1:77" s="18" customFormat="1" ht="33.75" hidden="1" x14ac:dyDescent="0.45">
      <c r="A5257" s="260"/>
      <c r="B5257" s="258"/>
      <c r="C5257" s="608" t="s">
        <v>38</v>
      </c>
      <c r="D5257" s="608"/>
      <c r="E5257" s="607" t="s">
        <v>39</v>
      </c>
      <c r="F5257" s="607"/>
      <c r="G5257" s="607"/>
      <c r="H5257" s="607"/>
      <c r="I5257" s="607"/>
      <c r="J5257" s="607"/>
      <c r="K5257" s="607"/>
      <c r="L5257" s="607"/>
      <c r="M5257" s="607"/>
      <c r="N5257" s="607"/>
      <c r="O5257" s="607"/>
      <c r="P5257" s="607"/>
      <c r="Q5257" s="607"/>
      <c r="R5257" s="607"/>
      <c r="S5257" s="607"/>
      <c r="T5257" s="607"/>
      <c r="U5257" s="607"/>
      <c r="V5257" s="607"/>
      <c r="W5257" s="607"/>
      <c r="X5257" s="607"/>
      <c r="Y5257" s="607"/>
      <c r="Z5257" s="607"/>
      <c r="AA5257" s="607"/>
      <c r="AB5257" s="607"/>
      <c r="AC5257" s="607"/>
      <c r="AD5257" s="607"/>
      <c r="AE5257" s="607"/>
      <c r="AF5257" s="316"/>
      <c r="AG5257" s="609" t="s">
        <v>21</v>
      </c>
      <c r="AH5257" s="609"/>
      <c r="AI5257" s="609"/>
      <c r="AJ5257" s="609"/>
      <c r="AK5257" s="607"/>
      <c r="AL5257" s="607"/>
      <c r="AM5257" s="607"/>
      <c r="AN5257" s="607"/>
      <c r="AO5257" s="607"/>
      <c r="AP5257" s="607"/>
      <c r="AQ5257" s="607"/>
      <c r="AR5257" s="607"/>
      <c r="AS5257" s="607"/>
      <c r="AT5257" s="607"/>
      <c r="AU5257" s="607"/>
      <c r="AV5257" s="607"/>
      <c r="AW5257" s="607"/>
      <c r="AX5257" s="607"/>
      <c r="AY5257" s="607"/>
      <c r="AZ5257" s="607"/>
      <c r="BA5257" s="607"/>
      <c r="BB5257" s="607"/>
      <c r="BC5257" s="610" t="s">
        <v>12</v>
      </c>
      <c r="BD5257" s="610"/>
      <c r="BE5257" s="610"/>
      <c r="BF5257" s="611"/>
      <c r="BG5257" s="611"/>
      <c r="BH5257" s="611"/>
      <c r="BI5257" s="611"/>
      <c r="BJ5257" s="611"/>
      <c r="BK5257" s="611"/>
      <c r="BL5257" s="611"/>
      <c r="BM5257" s="611"/>
      <c r="BN5257" s="611"/>
      <c r="BO5257" s="611"/>
      <c r="BP5257" s="64"/>
      <c r="BQ5257" s="307"/>
      <c r="BR5257" s="65"/>
      <c r="BS5257" s="65"/>
      <c r="BT5257" s="270">
        <f>IF(BF5257=0,0,1)</f>
        <v>0</v>
      </c>
      <c r="BU5257" s="18">
        <f>IF((BG5307+BK5307)&gt;(AQ5307+AU5307),1,0)</f>
        <v>0</v>
      </c>
      <c r="BV5257" s="271"/>
    </row>
    <row r="5258" spans="1:77" ht="9.6" hidden="1" customHeight="1" x14ac:dyDescent="0.45">
      <c r="A5258" s="95"/>
      <c r="B5258" s="258"/>
      <c r="C5258" s="62"/>
      <c r="D5258" s="62"/>
      <c r="E5258" s="62"/>
      <c r="F5258" s="63"/>
      <c r="G5258" s="63"/>
      <c r="H5258" s="62"/>
      <c r="I5258" s="62"/>
      <c r="J5258" s="62"/>
      <c r="K5258" s="62"/>
      <c r="L5258" s="62"/>
      <c r="M5258" s="62"/>
      <c r="N5258" s="62"/>
      <c r="O5258" s="62"/>
      <c r="P5258" s="62"/>
      <c r="Q5258" s="62"/>
      <c r="R5258" s="62"/>
      <c r="S5258" s="62"/>
      <c r="T5258" s="62"/>
      <c r="U5258" s="62"/>
      <c r="V5258" s="62"/>
      <c r="W5258" s="62"/>
      <c r="X5258" s="62"/>
      <c r="Y5258" s="62"/>
      <c r="Z5258" s="62"/>
      <c r="AA5258" s="62"/>
      <c r="AB5258" s="62"/>
      <c r="AC5258" s="62"/>
      <c r="AD5258" s="62"/>
      <c r="AE5258" s="62"/>
      <c r="AF5258" s="62"/>
      <c r="AG5258" s="62"/>
      <c r="AH5258" s="259"/>
      <c r="AI5258" s="259"/>
      <c r="AJ5258" s="62"/>
      <c r="AK5258" s="62"/>
      <c r="AL5258" s="62"/>
      <c r="AM5258" s="62"/>
      <c r="AN5258" s="62"/>
      <c r="AO5258" s="62"/>
      <c r="AP5258" s="62"/>
      <c r="AQ5258" s="62"/>
      <c r="AR5258" s="62"/>
      <c r="AS5258" s="62"/>
      <c r="AT5258" s="62"/>
      <c r="AU5258" s="62"/>
      <c r="AV5258" s="62"/>
      <c r="AW5258" s="62"/>
      <c r="AX5258" s="62"/>
      <c r="AY5258" s="62"/>
      <c r="AZ5258" s="62"/>
      <c r="BA5258" s="62"/>
      <c r="BB5258" s="62"/>
      <c r="BC5258" s="62"/>
      <c r="BD5258" s="62"/>
      <c r="BE5258" s="62"/>
      <c r="BF5258" s="62"/>
      <c r="BG5258" s="62"/>
      <c r="BH5258" s="62"/>
      <c r="BI5258" s="62"/>
      <c r="BJ5258" s="62"/>
      <c r="BK5258" s="62"/>
      <c r="BL5258" s="62"/>
      <c r="BM5258" s="62"/>
      <c r="BN5258" s="62"/>
      <c r="BO5258" s="62"/>
      <c r="BP5258" s="62"/>
      <c r="BQ5258" s="66"/>
      <c r="BR5258" s="66"/>
      <c r="BS5258" s="66"/>
      <c r="BT5258" s="15"/>
      <c r="BU5258" s="15"/>
      <c r="BV5258" s="95"/>
    </row>
    <row r="5259" spans="1:77" ht="8.85" hidden="1" customHeight="1" thickBot="1" x14ac:dyDescent="0.5">
      <c r="A5259" s="95"/>
      <c r="B5259" s="113"/>
      <c r="C5259" s="67"/>
      <c r="D5259" s="67"/>
      <c r="E5259" s="67"/>
      <c r="F5259" s="68"/>
      <c r="G5259" s="68"/>
      <c r="H5259" s="67"/>
      <c r="I5259" s="67"/>
      <c r="J5259" s="67"/>
      <c r="K5259" s="67"/>
      <c r="L5259" s="67"/>
      <c r="M5259" s="67"/>
      <c r="N5259" s="67"/>
      <c r="O5259" s="67"/>
      <c r="P5259" s="67"/>
      <c r="Q5259" s="67"/>
      <c r="R5259" s="67"/>
      <c r="S5259" s="67"/>
      <c r="T5259" s="67"/>
      <c r="U5259" s="67"/>
      <c r="V5259" s="67"/>
      <c r="W5259" s="67"/>
      <c r="X5259" s="67"/>
      <c r="Y5259" s="67"/>
      <c r="Z5259" s="67"/>
      <c r="AA5259" s="67"/>
      <c r="AB5259" s="67"/>
      <c r="AC5259" s="67"/>
      <c r="AD5259" s="67"/>
      <c r="AE5259" s="67"/>
      <c r="AF5259" s="67"/>
      <c r="AG5259" s="67"/>
      <c r="AH5259" s="272"/>
      <c r="AI5259" s="272"/>
      <c r="AJ5259" s="67"/>
      <c r="AK5259" s="67"/>
      <c r="AL5259" s="67"/>
      <c r="AM5259" s="67"/>
      <c r="AN5259" s="67"/>
      <c r="AO5259" s="67"/>
      <c r="AP5259" s="67"/>
      <c r="AQ5259" s="67"/>
      <c r="AR5259" s="67"/>
      <c r="AS5259" s="67"/>
      <c r="AT5259" s="67"/>
      <c r="AU5259" s="67"/>
      <c r="AV5259" s="67"/>
      <c r="AW5259" s="67"/>
      <c r="AX5259" s="67"/>
      <c r="AY5259" s="67"/>
      <c r="AZ5259" s="67"/>
      <c r="BA5259" s="67"/>
      <c r="BB5259" s="67"/>
      <c r="BC5259" s="67"/>
      <c r="BD5259" s="67"/>
      <c r="BE5259" s="67"/>
      <c r="BF5259" s="67"/>
      <c r="BG5259" s="67"/>
      <c r="BH5259" s="67"/>
      <c r="BI5259" s="67"/>
      <c r="BJ5259" s="67"/>
      <c r="BK5259" s="67"/>
      <c r="BL5259" s="67"/>
      <c r="BM5259" s="67"/>
      <c r="BN5259" s="67"/>
      <c r="BO5259" s="67"/>
      <c r="BP5259" s="67"/>
      <c r="BQ5259" s="69"/>
      <c r="BR5259" s="69"/>
      <c r="BS5259" s="69"/>
      <c r="BT5259" s="15"/>
      <c r="BU5259" s="15"/>
      <c r="BV5259" s="95"/>
    </row>
    <row r="5260" spans="1:77" s="18" customFormat="1" ht="40.5" hidden="1" customHeight="1" thickTop="1" x14ac:dyDescent="0.4">
      <c r="A5260" s="271"/>
      <c r="B5260" s="652" t="s">
        <v>0</v>
      </c>
      <c r="C5260" s="648" t="s">
        <v>1</v>
      </c>
      <c r="D5260" s="649"/>
      <c r="E5260" s="273" t="s">
        <v>28</v>
      </c>
      <c r="F5260" s="546" t="s">
        <v>100</v>
      </c>
      <c r="G5260" s="546" t="s">
        <v>101</v>
      </c>
      <c r="H5260" s="704" t="s">
        <v>41</v>
      </c>
      <c r="I5260" s="705"/>
      <c r="J5260" s="554" t="s">
        <v>7</v>
      </c>
      <c r="K5260" s="554"/>
      <c r="L5260" s="554"/>
      <c r="M5260" s="554"/>
      <c r="N5260" s="554"/>
      <c r="O5260" s="554"/>
      <c r="P5260" s="554" t="s">
        <v>2</v>
      </c>
      <c r="Q5260" s="554"/>
      <c r="R5260" s="554"/>
      <c r="S5260" s="554"/>
      <c r="T5260" s="554"/>
      <c r="U5260" s="554"/>
      <c r="V5260" s="308"/>
      <c r="W5260" s="308"/>
      <c r="X5260" s="687" t="s">
        <v>35</v>
      </c>
      <c r="Y5260" s="688"/>
      <c r="Z5260" s="687" t="s">
        <v>36</v>
      </c>
      <c r="AA5260" s="688"/>
      <c r="AB5260" s="687" t="s">
        <v>44</v>
      </c>
      <c r="AC5260" s="688"/>
      <c r="AD5260" s="554" t="s">
        <v>6</v>
      </c>
      <c r="AE5260" s="554"/>
      <c r="AF5260" s="554"/>
      <c r="AG5260" s="554"/>
      <c r="AH5260" s="554"/>
      <c r="AI5260" s="554"/>
      <c r="AJ5260" s="554" t="s">
        <v>68</v>
      </c>
      <c r="AK5260" s="554"/>
      <c r="AL5260" s="554"/>
      <c r="AM5260" s="554"/>
      <c r="AN5260" s="554"/>
      <c r="AO5260" s="554"/>
      <c r="AP5260" s="554" t="s">
        <v>69</v>
      </c>
      <c r="AQ5260" s="554"/>
      <c r="AR5260" s="554"/>
      <c r="AS5260" s="554"/>
      <c r="AT5260" s="554"/>
      <c r="AU5260" s="554"/>
      <c r="AV5260" s="554" t="s">
        <v>70</v>
      </c>
      <c r="AW5260" s="554"/>
      <c r="AX5260" s="554"/>
      <c r="AY5260" s="554"/>
      <c r="AZ5260" s="554"/>
      <c r="BA5260" s="556"/>
      <c r="BB5260" s="554" t="s">
        <v>4</v>
      </c>
      <c r="BC5260" s="554"/>
      <c r="BD5260" s="554"/>
      <c r="BE5260" s="554"/>
      <c r="BF5260" s="554"/>
      <c r="BG5260" s="555"/>
      <c r="BH5260" s="554" t="s">
        <v>71</v>
      </c>
      <c r="BI5260" s="554"/>
      <c r="BJ5260" s="554"/>
      <c r="BK5260" s="554"/>
      <c r="BL5260" s="554"/>
      <c r="BM5260" s="556"/>
      <c r="BN5260" s="557" t="s">
        <v>25</v>
      </c>
      <c r="BO5260" s="558"/>
      <c r="BP5260" s="559"/>
      <c r="BQ5260" s="691" t="s">
        <v>110</v>
      </c>
      <c r="BR5260" s="691" t="s">
        <v>86</v>
      </c>
      <c r="BS5260" s="691" t="s">
        <v>87</v>
      </c>
      <c r="BT5260" s="274"/>
      <c r="BU5260" s="274"/>
      <c r="BV5260" s="271"/>
    </row>
    <row r="5261" spans="1:77" s="18" customFormat="1" ht="41.25" hidden="1" customHeight="1" x14ac:dyDescent="0.4">
      <c r="A5261" s="271"/>
      <c r="B5261" s="653"/>
      <c r="C5261" s="650"/>
      <c r="D5261" s="651"/>
      <c r="E5261" s="275" t="s">
        <v>102</v>
      </c>
      <c r="F5261" s="547"/>
      <c r="G5261" s="547"/>
      <c r="H5261" s="706"/>
      <c r="I5261" s="707"/>
      <c r="J5261" s="525" t="s">
        <v>17</v>
      </c>
      <c r="K5261" s="526"/>
      <c r="L5261" s="521" t="s">
        <v>18</v>
      </c>
      <c r="M5261" s="522"/>
      <c r="N5261" s="523" t="s">
        <v>19</v>
      </c>
      <c r="O5261" s="524" t="s">
        <v>8</v>
      </c>
      <c r="P5261" s="525" t="s">
        <v>26</v>
      </c>
      <c r="Q5261" s="526"/>
      <c r="R5261" s="521" t="s">
        <v>24</v>
      </c>
      <c r="S5261" s="522"/>
      <c r="T5261" s="523" t="s">
        <v>19</v>
      </c>
      <c r="U5261" s="524"/>
      <c r="V5261" s="309"/>
      <c r="W5261" s="309"/>
      <c r="X5261" s="689"/>
      <c r="Y5261" s="690"/>
      <c r="Z5261" s="689"/>
      <c r="AA5261" s="690"/>
      <c r="AB5261" s="689"/>
      <c r="AC5261" s="690"/>
      <c r="AD5261" s="525" t="s">
        <v>48</v>
      </c>
      <c r="AE5261" s="526"/>
      <c r="AF5261" s="521" t="s">
        <v>23</v>
      </c>
      <c r="AG5261" s="522" t="s">
        <v>3</v>
      </c>
      <c r="AH5261" s="563" t="s">
        <v>5</v>
      </c>
      <c r="AI5261" s="564"/>
      <c r="AJ5261" s="525" t="s">
        <v>48</v>
      </c>
      <c r="AK5261" s="526"/>
      <c r="AL5261" s="521" t="s">
        <v>23</v>
      </c>
      <c r="AM5261" s="522" t="s">
        <v>3</v>
      </c>
      <c r="AN5261" s="563" t="s">
        <v>5</v>
      </c>
      <c r="AO5261" s="564"/>
      <c r="AP5261" s="525" t="s">
        <v>48</v>
      </c>
      <c r="AQ5261" s="526"/>
      <c r="AR5261" s="521" t="s">
        <v>23</v>
      </c>
      <c r="AS5261" s="522" t="s">
        <v>3</v>
      </c>
      <c r="AT5261" s="563" t="s">
        <v>5</v>
      </c>
      <c r="AU5261" s="564"/>
      <c r="AV5261" s="525" t="s">
        <v>48</v>
      </c>
      <c r="AW5261" s="526"/>
      <c r="AX5261" s="521" t="s">
        <v>23</v>
      </c>
      <c r="AY5261" s="522" t="s">
        <v>3</v>
      </c>
      <c r="AZ5261" s="563" t="s">
        <v>5</v>
      </c>
      <c r="BA5261" s="564"/>
      <c r="BB5261" s="525" t="s">
        <v>48</v>
      </c>
      <c r="BC5261" s="526"/>
      <c r="BD5261" s="521" t="s">
        <v>23</v>
      </c>
      <c r="BE5261" s="522" t="s">
        <v>3</v>
      </c>
      <c r="BF5261" s="563" t="s">
        <v>5</v>
      </c>
      <c r="BG5261" s="564"/>
      <c r="BH5261" s="525" t="s">
        <v>48</v>
      </c>
      <c r="BI5261" s="526"/>
      <c r="BJ5261" s="521" t="s">
        <v>23</v>
      </c>
      <c r="BK5261" s="522" t="s">
        <v>3</v>
      </c>
      <c r="BL5261" s="563" t="s">
        <v>5</v>
      </c>
      <c r="BM5261" s="564"/>
      <c r="BN5261" s="560"/>
      <c r="BO5261" s="561"/>
      <c r="BP5261" s="562"/>
      <c r="BQ5261" s="692"/>
      <c r="BR5261" s="692"/>
      <c r="BS5261" s="692"/>
      <c r="BT5261" s="274"/>
      <c r="BU5261" s="274"/>
      <c r="BV5261" s="271"/>
    </row>
    <row r="5262" spans="1:77" ht="23.85" hidden="1" customHeight="1" x14ac:dyDescent="0.35">
      <c r="A5262" s="276"/>
      <c r="B5262" s="570" t="str">
        <f>IF(ROSTER!B$8="","",ROSTER!B$8)</f>
        <v/>
      </c>
      <c r="C5262" s="572" t="str">
        <f>IF(ROSTER!C$8="","",ROSTER!C$8)</f>
        <v/>
      </c>
      <c r="D5262" s="573"/>
      <c r="E5262" s="574"/>
      <c r="F5262" s="576">
        <f>IF(E5262="y",1,IF(E5262="S",1,0))</f>
        <v>0</v>
      </c>
      <c r="G5262" s="582">
        <f>IF(E5262="S",1,0)</f>
        <v>0</v>
      </c>
      <c r="H5262" s="578"/>
      <c r="I5262" s="543"/>
      <c r="J5262" s="542"/>
      <c r="K5262" s="580"/>
      <c r="L5262" s="584"/>
      <c r="M5262" s="585"/>
      <c r="N5262" s="588">
        <f>L5262+J5262</f>
        <v>0</v>
      </c>
      <c r="O5262" s="589"/>
      <c r="P5262" s="542"/>
      <c r="Q5262" s="580"/>
      <c r="R5262" s="584"/>
      <c r="S5262" s="585"/>
      <c r="T5262" s="588">
        <f>R5262-P5262</f>
        <v>0</v>
      </c>
      <c r="U5262" s="589"/>
      <c r="V5262" s="310"/>
      <c r="W5262" s="310"/>
      <c r="X5262" s="578"/>
      <c r="Y5262" s="543"/>
      <c r="Z5262" s="542"/>
      <c r="AA5262" s="543"/>
      <c r="AB5262" s="542"/>
      <c r="AC5262" s="543"/>
      <c r="AD5262" s="542"/>
      <c r="AE5262" s="580"/>
      <c r="AF5262" s="584"/>
      <c r="AG5262" s="585"/>
      <c r="AH5262" s="595">
        <f>IF(AD5262=0,0,(AF5262/AD5262)*100)</f>
        <v>0</v>
      </c>
      <c r="AI5262" s="596"/>
      <c r="AJ5262" s="542"/>
      <c r="AK5262" s="580"/>
      <c r="AL5262" s="584"/>
      <c r="AM5262" s="585"/>
      <c r="AN5262" s="595">
        <f>IF(AJ5262=0,0,(AL5262/AJ5262)*100)</f>
        <v>0</v>
      </c>
      <c r="AO5262" s="596"/>
      <c r="AP5262" s="542"/>
      <c r="AQ5262" s="580"/>
      <c r="AR5262" s="584"/>
      <c r="AS5262" s="585"/>
      <c r="AT5262" s="595">
        <f>IF(AP5262=0,0,(AR5262/AP5262)*100)</f>
        <v>0</v>
      </c>
      <c r="AU5262" s="596"/>
      <c r="AV5262" s="599">
        <f>AD5262+AJ5262+AP5262</f>
        <v>0</v>
      </c>
      <c r="AW5262" s="600"/>
      <c r="AX5262" s="630">
        <f>AF5262+AL5262+AR5262</f>
        <v>0</v>
      </c>
      <c r="AY5262" s="631"/>
      <c r="AZ5262" s="595">
        <f>IF(AV5262=0,0,(AX5262/AV5262)*100)</f>
        <v>0</v>
      </c>
      <c r="BA5262" s="596"/>
      <c r="BB5262" s="542"/>
      <c r="BC5262" s="580"/>
      <c r="BD5262" s="584"/>
      <c r="BE5262" s="585"/>
      <c r="BF5262" s="595">
        <f>IF(BB5262=0,0,(BD5262/BB5262)*100)</f>
        <v>0</v>
      </c>
      <c r="BG5262" s="596"/>
      <c r="BH5262" s="599">
        <f>AV5262+BB5262</f>
        <v>0</v>
      </c>
      <c r="BI5262" s="600"/>
      <c r="BJ5262" s="630">
        <f>AX5262+BD5262</f>
        <v>0</v>
      </c>
      <c r="BK5262" s="631"/>
      <c r="BL5262" s="595">
        <f>IF(BH5262=0,0,(BJ5262/BH5262)*100)</f>
        <v>0</v>
      </c>
      <c r="BM5262" s="596"/>
      <c r="BN5262" s="656">
        <f>(AF5262*2)+(AL5262*2)+(AR5262*3)+BD5262</f>
        <v>0</v>
      </c>
      <c r="BO5262" s="657"/>
      <c r="BP5262" s="658"/>
      <c r="BQ5262" s="676">
        <f>IF(BS5262=0,0,50*BR5262/BS5262)</f>
        <v>0</v>
      </c>
      <c r="BR5262" s="662">
        <f>(BN5262*BU$11)+(N5262*BU$12)+(Z5262*BU$13)+(R5262*BU$14)+(X5262*BU$15)+(AB5262*BU$16)</f>
        <v>0</v>
      </c>
      <c r="BS5262" s="662">
        <f>((BB5262-BD5262)*BU$18)+((AV5262-AX5262)*BU$17)+(H5262*BU$19)+(P5262*BU$20)</f>
        <v>0</v>
      </c>
      <c r="BT5262" s="19" t="s">
        <v>75</v>
      </c>
      <c r="BU5262" s="277">
        <f>IF(BQ5257="B",'VALUE POINTS'!L$10,IF('GAME STATS'!BQ5257="C",'VALUE POINTS'!M$10,'VALUE POINTS'!K$10))</f>
        <v>1</v>
      </c>
      <c r="BV5262" s="278"/>
    </row>
    <row r="5263" spans="1:77" ht="23.85" hidden="1" customHeight="1" x14ac:dyDescent="0.35">
      <c r="A5263" s="276"/>
      <c r="B5263" s="571"/>
      <c r="C5263" s="642" t="str">
        <f>IF(ROSTER!D$8="","",ROSTER!D$8)</f>
        <v/>
      </c>
      <c r="D5263" s="643"/>
      <c r="E5263" s="575"/>
      <c r="F5263" s="577"/>
      <c r="G5263" s="583"/>
      <c r="H5263" s="579"/>
      <c r="I5263" s="545"/>
      <c r="J5263" s="544"/>
      <c r="K5263" s="581"/>
      <c r="L5263" s="586"/>
      <c r="M5263" s="587"/>
      <c r="N5263" s="592" t="s">
        <v>16</v>
      </c>
      <c r="O5263" s="603"/>
      <c r="P5263" s="544"/>
      <c r="Q5263" s="581"/>
      <c r="R5263" s="586"/>
      <c r="S5263" s="587"/>
      <c r="T5263" s="592" t="s">
        <v>16</v>
      </c>
      <c r="U5263" s="603"/>
      <c r="V5263" s="311"/>
      <c r="W5263" s="311"/>
      <c r="X5263" s="579"/>
      <c r="Y5263" s="545"/>
      <c r="Z5263" s="544"/>
      <c r="AA5263" s="545"/>
      <c r="AB5263" s="544"/>
      <c r="AC5263" s="545"/>
      <c r="AD5263" s="544"/>
      <c r="AE5263" s="581"/>
      <c r="AF5263" s="586"/>
      <c r="AG5263" s="587"/>
      <c r="AH5263" s="626"/>
      <c r="AI5263" s="627"/>
      <c r="AJ5263" s="544"/>
      <c r="AK5263" s="581"/>
      <c r="AL5263" s="586"/>
      <c r="AM5263" s="587"/>
      <c r="AN5263" s="626"/>
      <c r="AO5263" s="627"/>
      <c r="AP5263" s="544"/>
      <c r="AQ5263" s="581"/>
      <c r="AR5263" s="586"/>
      <c r="AS5263" s="587"/>
      <c r="AT5263" s="626"/>
      <c r="AU5263" s="627"/>
      <c r="AV5263" s="628"/>
      <c r="AW5263" s="629"/>
      <c r="AX5263" s="632"/>
      <c r="AY5263" s="633"/>
      <c r="AZ5263" s="626"/>
      <c r="BA5263" s="627"/>
      <c r="BB5263" s="544"/>
      <c r="BC5263" s="581"/>
      <c r="BD5263" s="586"/>
      <c r="BE5263" s="587"/>
      <c r="BF5263" s="626"/>
      <c r="BG5263" s="627"/>
      <c r="BH5263" s="628"/>
      <c r="BI5263" s="629"/>
      <c r="BJ5263" s="632"/>
      <c r="BK5263" s="633"/>
      <c r="BL5263" s="626"/>
      <c r="BM5263" s="627"/>
      <c r="BN5263" s="678"/>
      <c r="BO5263" s="679"/>
      <c r="BP5263" s="680"/>
      <c r="BQ5263" s="677"/>
      <c r="BR5263" s="663"/>
      <c r="BS5263" s="663"/>
      <c r="BT5263" s="19" t="s">
        <v>76</v>
      </c>
      <c r="BU5263" s="277">
        <f>IF(BQ5257="B",'VALUE POINTS'!L$11,IF('GAME STATS'!BQ5257="C",'VALUE POINTS'!M$11,'VALUE POINTS'!K$11))</f>
        <v>1</v>
      </c>
      <c r="BV5263" s="278"/>
    </row>
    <row r="5264" spans="1:77" ht="21.75" hidden="1" customHeight="1" x14ac:dyDescent="0.35">
      <c r="A5264" s="95"/>
      <c r="B5264" s="570" t="str">
        <f>IF(ROSTER!B$10="","",ROSTER!B$10)</f>
        <v/>
      </c>
      <c r="C5264" s="572" t="str">
        <f>IF(ROSTER!C$10="","",ROSTER!C$10)</f>
        <v/>
      </c>
      <c r="D5264" s="573"/>
      <c r="E5264" s="574"/>
      <c r="F5264" s="576">
        <f>IF(E5264="y",1,IF(E5264="S",1,0))</f>
        <v>0</v>
      </c>
      <c r="G5264" s="582">
        <f>IF(E5264="S",1,0)</f>
        <v>0</v>
      </c>
      <c r="H5264" s="578"/>
      <c r="I5264" s="543"/>
      <c r="J5264" s="542"/>
      <c r="K5264" s="580"/>
      <c r="L5264" s="584"/>
      <c r="M5264" s="585"/>
      <c r="N5264" s="588">
        <f>L5264+J5264</f>
        <v>0</v>
      </c>
      <c r="O5264" s="589"/>
      <c r="P5264" s="542"/>
      <c r="Q5264" s="580"/>
      <c r="R5264" s="584"/>
      <c r="S5264" s="585"/>
      <c r="T5264" s="588">
        <f>R5264-P5264</f>
        <v>0</v>
      </c>
      <c r="U5264" s="589"/>
      <c r="V5264" s="310"/>
      <c r="W5264" s="310"/>
      <c r="X5264" s="578"/>
      <c r="Y5264" s="543"/>
      <c r="Z5264" s="542"/>
      <c r="AA5264" s="543"/>
      <c r="AB5264" s="542"/>
      <c r="AC5264" s="543"/>
      <c r="AD5264" s="542"/>
      <c r="AE5264" s="580"/>
      <c r="AF5264" s="584"/>
      <c r="AG5264" s="585"/>
      <c r="AH5264" s="595">
        <f>IF(AD5264=0,0,(AF5264/AD5264)*100)</f>
        <v>0</v>
      </c>
      <c r="AI5264" s="596"/>
      <c r="AJ5264" s="542"/>
      <c r="AK5264" s="580"/>
      <c r="AL5264" s="584"/>
      <c r="AM5264" s="585"/>
      <c r="AN5264" s="595">
        <f>IF(AJ5264=0,0,(AL5264/AJ5264)*100)</f>
        <v>0</v>
      </c>
      <c r="AO5264" s="596"/>
      <c r="AP5264" s="542"/>
      <c r="AQ5264" s="580"/>
      <c r="AR5264" s="584"/>
      <c r="AS5264" s="585"/>
      <c r="AT5264" s="595">
        <f>IF(AP5264=0,0,(AR5264/AP5264)*100)</f>
        <v>0</v>
      </c>
      <c r="AU5264" s="596"/>
      <c r="AV5264" s="599">
        <f>AD5264+AJ5264+AP5264</f>
        <v>0</v>
      </c>
      <c r="AW5264" s="600"/>
      <c r="AX5264" s="630">
        <f>AF5264+AL5264+AR5264</f>
        <v>0</v>
      </c>
      <c r="AY5264" s="631"/>
      <c r="AZ5264" s="595">
        <f>IF(AV5264=0,0,(AX5264/AV5264)*100)</f>
        <v>0</v>
      </c>
      <c r="BA5264" s="596"/>
      <c r="BB5264" s="542"/>
      <c r="BC5264" s="580"/>
      <c r="BD5264" s="584"/>
      <c r="BE5264" s="585"/>
      <c r="BF5264" s="595">
        <f>IF(BB5264=0,0,(BD5264/BB5264)*100)</f>
        <v>0</v>
      </c>
      <c r="BG5264" s="596"/>
      <c r="BH5264" s="599">
        <f>AV5264+BB5264</f>
        <v>0</v>
      </c>
      <c r="BI5264" s="600"/>
      <c r="BJ5264" s="630">
        <f>AX5264+BD5264</f>
        <v>0</v>
      </c>
      <c r="BK5264" s="631"/>
      <c r="BL5264" s="595">
        <f>IF(BH5264=0,0,(BJ5264/BH5264)*100)</f>
        <v>0</v>
      </c>
      <c r="BM5264" s="596"/>
      <c r="BN5264" s="656">
        <f>(AF5264*2)+(AL5264*2)+(AR5264*3)+BD5264</f>
        <v>0</v>
      </c>
      <c r="BO5264" s="657"/>
      <c r="BP5264" s="658"/>
      <c r="BQ5264" s="676">
        <f>IF(BS5264=0,0,50*BR5264/BS5264)</f>
        <v>0</v>
      </c>
      <c r="BR5264" s="662">
        <f>(BN5264*BU$11)+(N5264*BU$12)+(Z5264*BU$13)+(R5264*BU$14)+(X5264*BU$15)+(AB5264*BU$16)</f>
        <v>0</v>
      </c>
      <c r="BS5264" s="662">
        <f>((BB5264-BD5264)*BU$18)+((AV5264-AX5264)*BU$17)+(H5264*BU$19)+(P5264*BU$20)</f>
        <v>0</v>
      </c>
      <c r="BT5264" s="19" t="s">
        <v>77</v>
      </c>
      <c r="BU5264" s="277">
        <f>IF(BQ5257="B",'VALUE POINTS'!L$12,IF('GAME STATS'!BQ5257="C",'VALUE POINTS'!M$12,'VALUE POINTS'!K$12))</f>
        <v>2</v>
      </c>
      <c r="BV5264" s="278"/>
    </row>
    <row r="5265" spans="1:74" ht="21.75" hidden="1" customHeight="1" x14ac:dyDescent="0.35">
      <c r="A5265" s="95"/>
      <c r="B5265" s="571"/>
      <c r="C5265" s="642" t="str">
        <f>IF(ROSTER!D$10="","",ROSTER!D$10)</f>
        <v/>
      </c>
      <c r="D5265" s="643"/>
      <c r="E5265" s="575"/>
      <c r="F5265" s="577"/>
      <c r="G5265" s="583"/>
      <c r="H5265" s="579"/>
      <c r="I5265" s="545"/>
      <c r="J5265" s="544"/>
      <c r="K5265" s="581"/>
      <c r="L5265" s="586"/>
      <c r="M5265" s="587"/>
      <c r="N5265" s="592" t="s">
        <v>16</v>
      </c>
      <c r="O5265" s="603"/>
      <c r="P5265" s="544"/>
      <c r="Q5265" s="581"/>
      <c r="R5265" s="586"/>
      <c r="S5265" s="587"/>
      <c r="T5265" s="592" t="s">
        <v>16</v>
      </c>
      <c r="U5265" s="603"/>
      <c r="V5265" s="311"/>
      <c r="W5265" s="311"/>
      <c r="X5265" s="579"/>
      <c r="Y5265" s="545"/>
      <c r="Z5265" s="544"/>
      <c r="AA5265" s="545"/>
      <c r="AB5265" s="544"/>
      <c r="AC5265" s="545"/>
      <c r="AD5265" s="544"/>
      <c r="AE5265" s="581"/>
      <c r="AF5265" s="586"/>
      <c r="AG5265" s="587"/>
      <c r="AH5265" s="626"/>
      <c r="AI5265" s="627"/>
      <c r="AJ5265" s="544"/>
      <c r="AK5265" s="581"/>
      <c r="AL5265" s="586"/>
      <c r="AM5265" s="587"/>
      <c r="AN5265" s="626"/>
      <c r="AO5265" s="627"/>
      <c r="AP5265" s="544"/>
      <c r="AQ5265" s="581"/>
      <c r="AR5265" s="586"/>
      <c r="AS5265" s="587"/>
      <c r="AT5265" s="626"/>
      <c r="AU5265" s="627"/>
      <c r="AV5265" s="628"/>
      <c r="AW5265" s="629"/>
      <c r="AX5265" s="632"/>
      <c r="AY5265" s="633"/>
      <c r="AZ5265" s="626"/>
      <c r="BA5265" s="627"/>
      <c r="BB5265" s="544"/>
      <c r="BC5265" s="581"/>
      <c r="BD5265" s="586"/>
      <c r="BE5265" s="587"/>
      <c r="BF5265" s="626"/>
      <c r="BG5265" s="627"/>
      <c r="BH5265" s="628"/>
      <c r="BI5265" s="629"/>
      <c r="BJ5265" s="632"/>
      <c r="BK5265" s="633"/>
      <c r="BL5265" s="626"/>
      <c r="BM5265" s="627"/>
      <c r="BN5265" s="678"/>
      <c r="BO5265" s="679"/>
      <c r="BP5265" s="680"/>
      <c r="BQ5265" s="677"/>
      <c r="BR5265" s="663"/>
      <c r="BS5265" s="663"/>
      <c r="BT5265" s="19" t="s">
        <v>78</v>
      </c>
      <c r="BU5265" s="277">
        <f>IF(BQ5257="B",'VALUE POINTS'!L$13,IF('GAME STATS'!BQ5257="C",'VALUE POINTS'!M$13,'VALUE POINTS'!K$13))</f>
        <v>2</v>
      </c>
      <c r="BV5265" s="278"/>
    </row>
    <row r="5266" spans="1:74" ht="21.75" hidden="1" customHeight="1" x14ac:dyDescent="0.35">
      <c r="A5266" s="95"/>
      <c r="B5266" s="570" t="str">
        <f>IF(ROSTER!B$12="","",ROSTER!B$12)</f>
        <v/>
      </c>
      <c r="C5266" s="572" t="str">
        <f>IF(ROSTER!C$12="","",ROSTER!C$12)</f>
        <v/>
      </c>
      <c r="D5266" s="573"/>
      <c r="E5266" s="574"/>
      <c r="F5266" s="576">
        <f>IF(E5266="y",1,IF(E5266="S",1,0))</f>
        <v>0</v>
      </c>
      <c r="G5266" s="582">
        <f>IF(E5266="S",1,0)</f>
        <v>0</v>
      </c>
      <c r="H5266" s="578"/>
      <c r="I5266" s="543"/>
      <c r="J5266" s="542"/>
      <c r="K5266" s="580"/>
      <c r="L5266" s="584"/>
      <c r="M5266" s="585"/>
      <c r="N5266" s="588">
        <f>L5266+J5266</f>
        <v>0</v>
      </c>
      <c r="O5266" s="589"/>
      <c r="P5266" s="542"/>
      <c r="Q5266" s="580"/>
      <c r="R5266" s="584"/>
      <c r="S5266" s="585"/>
      <c r="T5266" s="588">
        <f>R5266-P5266</f>
        <v>0</v>
      </c>
      <c r="U5266" s="589"/>
      <c r="V5266" s="310"/>
      <c r="W5266" s="310"/>
      <c r="X5266" s="578"/>
      <c r="Y5266" s="543"/>
      <c r="Z5266" s="542"/>
      <c r="AA5266" s="543"/>
      <c r="AB5266" s="542"/>
      <c r="AC5266" s="543"/>
      <c r="AD5266" s="542"/>
      <c r="AE5266" s="580"/>
      <c r="AF5266" s="584"/>
      <c r="AG5266" s="585"/>
      <c r="AH5266" s="595">
        <f>IF(AD5266=0,0,(AF5266/AD5266)*100)</f>
        <v>0</v>
      </c>
      <c r="AI5266" s="596"/>
      <c r="AJ5266" s="542"/>
      <c r="AK5266" s="580"/>
      <c r="AL5266" s="584"/>
      <c r="AM5266" s="585"/>
      <c r="AN5266" s="595">
        <f>IF(AJ5266=0,0,(AL5266/AJ5266)*100)</f>
        <v>0</v>
      </c>
      <c r="AO5266" s="596"/>
      <c r="AP5266" s="542"/>
      <c r="AQ5266" s="580"/>
      <c r="AR5266" s="584"/>
      <c r="AS5266" s="585"/>
      <c r="AT5266" s="595">
        <f>IF(AP5266=0,0,(AR5266/AP5266)*100)</f>
        <v>0</v>
      </c>
      <c r="AU5266" s="596"/>
      <c r="AV5266" s="599">
        <f>AD5266+AJ5266+AP5266</f>
        <v>0</v>
      </c>
      <c r="AW5266" s="600"/>
      <c r="AX5266" s="630">
        <f>AF5266+AL5266+AR5266</f>
        <v>0</v>
      </c>
      <c r="AY5266" s="631"/>
      <c r="AZ5266" s="595">
        <f>IF(AV5266=0,0,(AX5266/AV5266)*100)</f>
        <v>0</v>
      </c>
      <c r="BA5266" s="596"/>
      <c r="BB5266" s="542"/>
      <c r="BC5266" s="580"/>
      <c r="BD5266" s="584"/>
      <c r="BE5266" s="585"/>
      <c r="BF5266" s="595">
        <f>IF(BB5266=0,0,(BD5266/BB5266)*100)</f>
        <v>0</v>
      </c>
      <c r="BG5266" s="596"/>
      <c r="BH5266" s="599">
        <f>AV5266+BB5266</f>
        <v>0</v>
      </c>
      <c r="BI5266" s="600"/>
      <c r="BJ5266" s="630">
        <f>AX5266+BD5266</f>
        <v>0</v>
      </c>
      <c r="BK5266" s="631"/>
      <c r="BL5266" s="595">
        <f>IF(BH5266=0,0,(BJ5266/BH5266)*100)</f>
        <v>0</v>
      </c>
      <c r="BM5266" s="596"/>
      <c r="BN5266" s="656">
        <f>(AF5266*2)+(AL5266*2)+(AR5266*3)+BD5266</f>
        <v>0</v>
      </c>
      <c r="BO5266" s="657"/>
      <c r="BP5266" s="658"/>
      <c r="BQ5266" s="676">
        <f t="shared" ref="BQ5266" si="3580">IF(BS5266=0,0,50*BR5266/BS5266)</f>
        <v>0</v>
      </c>
      <c r="BR5266" s="662">
        <f>(BN5266*BU$11)+(N5266*BU$12)+(Z5266*BU$13)+(R5266*BU$14)+(X5266*BU$15)+(AB5266*BU$16)</f>
        <v>0</v>
      </c>
      <c r="BS5266" s="662">
        <f>((BB5266-BD5266)*BU$18)+((AV5266-AX5266)*BU$17)+(H5266*BU$19)+(P5266*BU$20)</f>
        <v>0</v>
      </c>
      <c r="BT5266" s="19" t="s">
        <v>79</v>
      </c>
      <c r="BU5266" s="277">
        <f>IF(BQ5257="B",'VALUE POINTS'!L$14,IF('GAME STATS'!BQ5257="C",'VALUE POINTS'!M$14,'VALUE POINTS'!K$14))</f>
        <v>2</v>
      </c>
      <c r="BV5266" s="278"/>
    </row>
    <row r="5267" spans="1:74" ht="21.75" hidden="1" customHeight="1" x14ac:dyDescent="0.35">
      <c r="A5267" s="95"/>
      <c r="B5267" s="571"/>
      <c r="C5267" s="642" t="str">
        <f>IF(ROSTER!D$12="","",ROSTER!D$12)</f>
        <v/>
      </c>
      <c r="D5267" s="643"/>
      <c r="E5267" s="575"/>
      <c r="F5267" s="577"/>
      <c r="G5267" s="583"/>
      <c r="H5267" s="579"/>
      <c r="I5267" s="545"/>
      <c r="J5267" s="544"/>
      <c r="K5267" s="581"/>
      <c r="L5267" s="586"/>
      <c r="M5267" s="587"/>
      <c r="N5267" s="592"/>
      <c r="O5267" s="603"/>
      <c r="P5267" s="544"/>
      <c r="Q5267" s="581"/>
      <c r="R5267" s="586"/>
      <c r="S5267" s="587"/>
      <c r="T5267" s="592"/>
      <c r="U5267" s="603"/>
      <c r="V5267" s="311"/>
      <c r="W5267" s="311"/>
      <c r="X5267" s="579"/>
      <c r="Y5267" s="545"/>
      <c r="Z5267" s="544"/>
      <c r="AA5267" s="545"/>
      <c r="AB5267" s="544"/>
      <c r="AC5267" s="545"/>
      <c r="AD5267" s="544"/>
      <c r="AE5267" s="581"/>
      <c r="AF5267" s="586"/>
      <c r="AG5267" s="587"/>
      <c r="AH5267" s="626"/>
      <c r="AI5267" s="627"/>
      <c r="AJ5267" s="544"/>
      <c r="AK5267" s="581"/>
      <c r="AL5267" s="586"/>
      <c r="AM5267" s="587"/>
      <c r="AN5267" s="626"/>
      <c r="AO5267" s="627"/>
      <c r="AP5267" s="544"/>
      <c r="AQ5267" s="581"/>
      <c r="AR5267" s="586"/>
      <c r="AS5267" s="587"/>
      <c r="AT5267" s="626"/>
      <c r="AU5267" s="627"/>
      <c r="AV5267" s="628"/>
      <c r="AW5267" s="629"/>
      <c r="AX5267" s="632"/>
      <c r="AY5267" s="633"/>
      <c r="AZ5267" s="626"/>
      <c r="BA5267" s="627"/>
      <c r="BB5267" s="544"/>
      <c r="BC5267" s="581"/>
      <c r="BD5267" s="586"/>
      <c r="BE5267" s="587"/>
      <c r="BF5267" s="626"/>
      <c r="BG5267" s="627"/>
      <c r="BH5267" s="628"/>
      <c r="BI5267" s="629"/>
      <c r="BJ5267" s="632"/>
      <c r="BK5267" s="633"/>
      <c r="BL5267" s="626"/>
      <c r="BM5267" s="627"/>
      <c r="BN5267" s="678"/>
      <c r="BO5267" s="679"/>
      <c r="BP5267" s="680"/>
      <c r="BQ5267" s="677"/>
      <c r="BR5267" s="663"/>
      <c r="BS5267" s="663"/>
      <c r="BT5267" s="19" t="s">
        <v>80</v>
      </c>
      <c r="BU5267" s="277">
        <f>IF(BQ5257="B",'VALUE POINTS'!L$15,IF('GAME STATS'!BQ5257="C",'VALUE POINTS'!M$15,'VALUE POINTS'!K$15))</f>
        <v>2</v>
      </c>
      <c r="BV5267" s="278"/>
    </row>
    <row r="5268" spans="1:74" ht="21.75" hidden="1" customHeight="1" x14ac:dyDescent="0.35">
      <c r="A5268" s="95"/>
      <c r="B5268" s="570" t="str">
        <f>IF(ROSTER!B$14="","",ROSTER!B$14)</f>
        <v/>
      </c>
      <c r="C5268" s="572" t="str">
        <f>IF(ROSTER!C$14="","",ROSTER!C$14)</f>
        <v/>
      </c>
      <c r="D5268" s="573"/>
      <c r="E5268" s="574"/>
      <c r="F5268" s="576">
        <f>IF(E5268="y",1,IF(E5268="S",1,0))</f>
        <v>0</v>
      </c>
      <c r="G5268" s="582">
        <f>IF(E5268="S",1,0)</f>
        <v>0</v>
      </c>
      <c r="H5268" s="578"/>
      <c r="I5268" s="543"/>
      <c r="J5268" s="542"/>
      <c r="K5268" s="580"/>
      <c r="L5268" s="584"/>
      <c r="M5268" s="585"/>
      <c r="N5268" s="588">
        <f>L5268+J5268</f>
        <v>0</v>
      </c>
      <c r="O5268" s="589"/>
      <c r="P5268" s="542"/>
      <c r="Q5268" s="580"/>
      <c r="R5268" s="584"/>
      <c r="S5268" s="585"/>
      <c r="T5268" s="588">
        <f>R5268-P5268</f>
        <v>0</v>
      </c>
      <c r="U5268" s="589"/>
      <c r="V5268" s="310"/>
      <c r="W5268" s="310"/>
      <c r="X5268" s="578"/>
      <c r="Y5268" s="543"/>
      <c r="Z5268" s="542"/>
      <c r="AA5268" s="543"/>
      <c r="AB5268" s="542"/>
      <c r="AC5268" s="543"/>
      <c r="AD5268" s="542"/>
      <c r="AE5268" s="580"/>
      <c r="AF5268" s="584"/>
      <c r="AG5268" s="585"/>
      <c r="AH5268" s="595">
        <f>IF(AD5268=0,0,(AF5268/AD5268)*100)</f>
        <v>0</v>
      </c>
      <c r="AI5268" s="596"/>
      <c r="AJ5268" s="542"/>
      <c r="AK5268" s="580"/>
      <c r="AL5268" s="584"/>
      <c r="AM5268" s="585"/>
      <c r="AN5268" s="595">
        <f>IF(AJ5268=0,0,(AL5268/AJ5268)*100)</f>
        <v>0</v>
      </c>
      <c r="AO5268" s="596"/>
      <c r="AP5268" s="542"/>
      <c r="AQ5268" s="580"/>
      <c r="AR5268" s="584"/>
      <c r="AS5268" s="585"/>
      <c r="AT5268" s="595">
        <f>IF(AP5268=0,0,(AR5268/AP5268)*100)</f>
        <v>0</v>
      </c>
      <c r="AU5268" s="596"/>
      <c r="AV5268" s="599">
        <f>AD5268+AJ5268+AP5268</f>
        <v>0</v>
      </c>
      <c r="AW5268" s="600"/>
      <c r="AX5268" s="630">
        <f>AF5268+AL5268+AR5268</f>
        <v>0</v>
      </c>
      <c r="AY5268" s="631"/>
      <c r="AZ5268" s="595">
        <f>IF(AV5268=0,0,(AX5268/AV5268)*100)</f>
        <v>0</v>
      </c>
      <c r="BA5268" s="596"/>
      <c r="BB5268" s="542"/>
      <c r="BC5268" s="580"/>
      <c r="BD5268" s="584"/>
      <c r="BE5268" s="585"/>
      <c r="BF5268" s="595">
        <f>IF(BB5268=0,0,(BD5268/BB5268)*100)</f>
        <v>0</v>
      </c>
      <c r="BG5268" s="596"/>
      <c r="BH5268" s="599">
        <f>AV5268+BB5268</f>
        <v>0</v>
      </c>
      <c r="BI5268" s="600"/>
      <c r="BJ5268" s="630">
        <f>AX5268+BD5268</f>
        <v>0</v>
      </c>
      <c r="BK5268" s="631"/>
      <c r="BL5268" s="595">
        <f>IF(BH5268=0,0,(BJ5268/BH5268)*100)</f>
        <v>0</v>
      </c>
      <c r="BM5268" s="596"/>
      <c r="BN5268" s="656">
        <f>(AF5268*2)+(AL5268*2)+(AR5268*3)+BD5268</f>
        <v>0</v>
      </c>
      <c r="BO5268" s="657"/>
      <c r="BP5268" s="658"/>
      <c r="BQ5268" s="676">
        <f t="shared" ref="BQ5268" si="3581">IF(BS5268=0,0,50*BR5268/BS5268)</f>
        <v>0</v>
      </c>
      <c r="BR5268" s="662">
        <f>(BN5268*BU$11)+(N5268*BU$12)+(Z5268*BU$13)+(R5268*BU$14)+(X5268*BU$15)+(AB5268*BU$16)</f>
        <v>0</v>
      </c>
      <c r="BS5268" s="662">
        <f>((BB5268-BD5268)*BU$18)+((AV5268-AX5268)*BU$17)+(H5268*BU$19)+(P5268*BU$20)</f>
        <v>0</v>
      </c>
      <c r="BT5268" s="19" t="s">
        <v>81</v>
      </c>
      <c r="BU5268" s="277">
        <f>IF(BQ5257="B",'VALUE POINTS'!L$16,IF('GAME STATS'!BQ5257="C",'VALUE POINTS'!M$16,'VALUE POINTS'!K$16))</f>
        <v>2</v>
      </c>
      <c r="BV5268" s="278"/>
    </row>
    <row r="5269" spans="1:74" ht="21.75" hidden="1" customHeight="1" x14ac:dyDescent="0.35">
      <c r="A5269" s="95"/>
      <c r="B5269" s="571"/>
      <c r="C5269" s="642" t="str">
        <f>IF(ROSTER!D$14="","",ROSTER!D$14)</f>
        <v/>
      </c>
      <c r="D5269" s="643"/>
      <c r="E5269" s="575"/>
      <c r="F5269" s="577"/>
      <c r="G5269" s="583"/>
      <c r="H5269" s="579"/>
      <c r="I5269" s="545"/>
      <c r="J5269" s="544"/>
      <c r="K5269" s="581"/>
      <c r="L5269" s="586"/>
      <c r="M5269" s="587"/>
      <c r="N5269" s="592"/>
      <c r="O5269" s="603"/>
      <c r="P5269" s="544"/>
      <c r="Q5269" s="581"/>
      <c r="R5269" s="586"/>
      <c r="S5269" s="587"/>
      <c r="T5269" s="592"/>
      <c r="U5269" s="603"/>
      <c r="V5269" s="311"/>
      <c r="W5269" s="311"/>
      <c r="X5269" s="579"/>
      <c r="Y5269" s="545"/>
      <c r="Z5269" s="544"/>
      <c r="AA5269" s="545"/>
      <c r="AB5269" s="544"/>
      <c r="AC5269" s="545"/>
      <c r="AD5269" s="544"/>
      <c r="AE5269" s="581"/>
      <c r="AF5269" s="586"/>
      <c r="AG5269" s="587"/>
      <c r="AH5269" s="626"/>
      <c r="AI5269" s="627"/>
      <c r="AJ5269" s="544"/>
      <c r="AK5269" s="581"/>
      <c r="AL5269" s="586"/>
      <c r="AM5269" s="587"/>
      <c r="AN5269" s="626"/>
      <c r="AO5269" s="627"/>
      <c r="AP5269" s="544"/>
      <c r="AQ5269" s="581"/>
      <c r="AR5269" s="586"/>
      <c r="AS5269" s="587"/>
      <c r="AT5269" s="626"/>
      <c r="AU5269" s="627"/>
      <c r="AV5269" s="628"/>
      <c r="AW5269" s="629"/>
      <c r="AX5269" s="632"/>
      <c r="AY5269" s="633"/>
      <c r="AZ5269" s="626"/>
      <c r="BA5269" s="627"/>
      <c r="BB5269" s="544"/>
      <c r="BC5269" s="581"/>
      <c r="BD5269" s="586"/>
      <c r="BE5269" s="587"/>
      <c r="BF5269" s="626"/>
      <c r="BG5269" s="627"/>
      <c r="BH5269" s="628"/>
      <c r="BI5269" s="629"/>
      <c r="BJ5269" s="632"/>
      <c r="BK5269" s="633"/>
      <c r="BL5269" s="626"/>
      <c r="BM5269" s="627"/>
      <c r="BN5269" s="678"/>
      <c r="BO5269" s="679"/>
      <c r="BP5269" s="680"/>
      <c r="BQ5269" s="677"/>
      <c r="BR5269" s="663"/>
      <c r="BS5269" s="663"/>
      <c r="BT5269" s="19" t="s">
        <v>82</v>
      </c>
      <c r="BU5269" s="277">
        <f>IF(BQ5257="B",'VALUE POINTS'!L$17,IF('GAME STATS'!BQ5257="C",'VALUE POINTS'!M$17,'VALUE POINTS'!K$17))</f>
        <v>1</v>
      </c>
      <c r="BV5269" s="278"/>
    </row>
    <row r="5270" spans="1:74" ht="21.75" hidden="1" customHeight="1" x14ac:dyDescent="0.35">
      <c r="A5270" s="95"/>
      <c r="B5270" s="570" t="str">
        <f>IF(ROSTER!B$16="","",ROSTER!B$16)</f>
        <v/>
      </c>
      <c r="C5270" s="572" t="str">
        <f>IF(ROSTER!C$16="","",ROSTER!C$16)</f>
        <v/>
      </c>
      <c r="D5270" s="573"/>
      <c r="E5270" s="574"/>
      <c r="F5270" s="576">
        <f>IF(E5270="y",1,IF(E5270="S",1,0))</f>
        <v>0</v>
      </c>
      <c r="G5270" s="582">
        <f>IF(E5270="S",1,0)</f>
        <v>0</v>
      </c>
      <c r="H5270" s="578"/>
      <c r="I5270" s="543"/>
      <c r="J5270" s="542"/>
      <c r="K5270" s="580"/>
      <c r="L5270" s="584"/>
      <c r="M5270" s="585"/>
      <c r="N5270" s="588">
        <f>L5270+J5270</f>
        <v>0</v>
      </c>
      <c r="O5270" s="589"/>
      <c r="P5270" s="542"/>
      <c r="Q5270" s="580"/>
      <c r="R5270" s="584"/>
      <c r="S5270" s="585"/>
      <c r="T5270" s="588">
        <f>R5270-P5270</f>
        <v>0</v>
      </c>
      <c r="U5270" s="589"/>
      <c r="V5270" s="310"/>
      <c r="W5270" s="310"/>
      <c r="X5270" s="578"/>
      <c r="Y5270" s="543"/>
      <c r="Z5270" s="542"/>
      <c r="AA5270" s="543"/>
      <c r="AB5270" s="542"/>
      <c r="AC5270" s="543"/>
      <c r="AD5270" s="542"/>
      <c r="AE5270" s="580"/>
      <c r="AF5270" s="584"/>
      <c r="AG5270" s="585"/>
      <c r="AH5270" s="595">
        <f>IF(AD5270=0,0,(AF5270/AD5270)*100)</f>
        <v>0</v>
      </c>
      <c r="AI5270" s="596"/>
      <c r="AJ5270" s="542"/>
      <c r="AK5270" s="580"/>
      <c r="AL5270" s="584"/>
      <c r="AM5270" s="585"/>
      <c r="AN5270" s="595">
        <f>IF(AJ5270=0,0,(AL5270/AJ5270)*100)</f>
        <v>0</v>
      </c>
      <c r="AO5270" s="596"/>
      <c r="AP5270" s="542"/>
      <c r="AQ5270" s="580"/>
      <c r="AR5270" s="584"/>
      <c r="AS5270" s="585"/>
      <c r="AT5270" s="595">
        <f>IF(AP5270=0,0,(AR5270/AP5270)*100)</f>
        <v>0</v>
      </c>
      <c r="AU5270" s="596"/>
      <c r="AV5270" s="599">
        <f>AD5270+AJ5270+AP5270</f>
        <v>0</v>
      </c>
      <c r="AW5270" s="600"/>
      <c r="AX5270" s="630">
        <f>AF5270+AL5270+AR5270</f>
        <v>0</v>
      </c>
      <c r="AY5270" s="631"/>
      <c r="AZ5270" s="595">
        <f>IF(AV5270=0,0,(AX5270/AV5270)*100)</f>
        <v>0</v>
      </c>
      <c r="BA5270" s="596"/>
      <c r="BB5270" s="542"/>
      <c r="BC5270" s="580"/>
      <c r="BD5270" s="584"/>
      <c r="BE5270" s="585"/>
      <c r="BF5270" s="595">
        <f>IF(BB5270=0,0,(BD5270/BB5270)*100)</f>
        <v>0</v>
      </c>
      <c r="BG5270" s="596"/>
      <c r="BH5270" s="599">
        <f>AV5270+BB5270</f>
        <v>0</v>
      </c>
      <c r="BI5270" s="600"/>
      <c r="BJ5270" s="630">
        <f>AX5270+BD5270</f>
        <v>0</v>
      </c>
      <c r="BK5270" s="631"/>
      <c r="BL5270" s="595">
        <f>IF(BH5270=0,0,(BJ5270/BH5270)*100)</f>
        <v>0</v>
      </c>
      <c r="BM5270" s="596"/>
      <c r="BN5270" s="656">
        <f>(AF5270*2)+(AL5270*2)+(AR5270*3)+BD5270</f>
        <v>0</v>
      </c>
      <c r="BO5270" s="657"/>
      <c r="BP5270" s="658"/>
      <c r="BQ5270" s="676">
        <f t="shared" ref="BQ5270" si="3582">IF(BS5270=0,0,50*BR5270/BS5270)</f>
        <v>0</v>
      </c>
      <c r="BR5270" s="662">
        <f>(BN5270*BU$11)+(N5270*BU$12)+(Z5270*BU$13)+(R5270*BU$14)+(X5270*BU$15)+(AB5270*BU$16)</f>
        <v>0</v>
      </c>
      <c r="BS5270" s="662">
        <f>((BB5270-BD5270)*BU$18)+((AV5270-AX5270)*BU$17)+(H5270*BU$19)+(P5270*BU$20)</f>
        <v>0</v>
      </c>
      <c r="BT5270" s="19" t="s">
        <v>83</v>
      </c>
      <c r="BU5270" s="277">
        <f>IF(BQ5257="B",'VALUE POINTS'!L$18,IF('GAME STATS'!BQ5257="C",'VALUE POINTS'!M$18,'VALUE POINTS'!K$18))</f>
        <v>2</v>
      </c>
      <c r="BV5270" s="278"/>
    </row>
    <row r="5271" spans="1:74" ht="21.75" hidden="1" customHeight="1" x14ac:dyDescent="0.35">
      <c r="A5271" s="95"/>
      <c r="B5271" s="571"/>
      <c r="C5271" s="642" t="str">
        <f>IF(ROSTER!D$16="","",ROSTER!D$16)</f>
        <v/>
      </c>
      <c r="D5271" s="643"/>
      <c r="E5271" s="575"/>
      <c r="F5271" s="577"/>
      <c r="G5271" s="583"/>
      <c r="H5271" s="579"/>
      <c r="I5271" s="545"/>
      <c r="J5271" s="544"/>
      <c r="K5271" s="581"/>
      <c r="L5271" s="586"/>
      <c r="M5271" s="587"/>
      <c r="N5271" s="592"/>
      <c r="O5271" s="603"/>
      <c r="P5271" s="544"/>
      <c r="Q5271" s="581"/>
      <c r="R5271" s="586"/>
      <c r="S5271" s="587"/>
      <c r="T5271" s="592"/>
      <c r="U5271" s="603"/>
      <c r="V5271" s="311"/>
      <c r="W5271" s="311"/>
      <c r="X5271" s="579"/>
      <c r="Y5271" s="545"/>
      <c r="Z5271" s="544"/>
      <c r="AA5271" s="545"/>
      <c r="AB5271" s="544"/>
      <c r="AC5271" s="545"/>
      <c r="AD5271" s="544"/>
      <c r="AE5271" s="581"/>
      <c r="AF5271" s="586"/>
      <c r="AG5271" s="587"/>
      <c r="AH5271" s="626"/>
      <c r="AI5271" s="627"/>
      <c r="AJ5271" s="544"/>
      <c r="AK5271" s="581"/>
      <c r="AL5271" s="586"/>
      <c r="AM5271" s="587"/>
      <c r="AN5271" s="626"/>
      <c r="AO5271" s="627"/>
      <c r="AP5271" s="544"/>
      <c r="AQ5271" s="581"/>
      <c r="AR5271" s="586"/>
      <c r="AS5271" s="587"/>
      <c r="AT5271" s="626"/>
      <c r="AU5271" s="627"/>
      <c r="AV5271" s="628"/>
      <c r="AW5271" s="629"/>
      <c r="AX5271" s="632"/>
      <c r="AY5271" s="633"/>
      <c r="AZ5271" s="626"/>
      <c r="BA5271" s="627"/>
      <c r="BB5271" s="544"/>
      <c r="BC5271" s="581"/>
      <c r="BD5271" s="586"/>
      <c r="BE5271" s="587"/>
      <c r="BF5271" s="626"/>
      <c r="BG5271" s="627"/>
      <c r="BH5271" s="628"/>
      <c r="BI5271" s="629"/>
      <c r="BJ5271" s="632"/>
      <c r="BK5271" s="633"/>
      <c r="BL5271" s="626"/>
      <c r="BM5271" s="627"/>
      <c r="BN5271" s="678"/>
      <c r="BO5271" s="679"/>
      <c r="BP5271" s="680"/>
      <c r="BQ5271" s="677"/>
      <c r="BR5271" s="663"/>
      <c r="BS5271" s="663"/>
      <c r="BT5271" s="19" t="s">
        <v>84</v>
      </c>
      <c r="BU5271" s="277">
        <f>IF(BQ5257="B",'VALUE POINTS'!L$19,IF('GAME STATS'!BQ5257="C",'VALUE POINTS'!M$19,'VALUE POINTS'!K$19))</f>
        <v>2</v>
      </c>
      <c r="BV5271" s="278"/>
    </row>
    <row r="5272" spans="1:74" ht="21.75" hidden="1" customHeight="1" x14ac:dyDescent="0.25">
      <c r="A5272" s="95"/>
      <c r="B5272" s="570" t="str">
        <f>IF(ROSTER!B$18="","",ROSTER!B$18)</f>
        <v/>
      </c>
      <c r="C5272" s="572" t="str">
        <f>IF(ROSTER!C$18="","",ROSTER!C$18)</f>
        <v/>
      </c>
      <c r="D5272" s="573"/>
      <c r="E5272" s="574"/>
      <c r="F5272" s="576">
        <f>IF(E5272="y",1,IF(E5272="S",1,0))</f>
        <v>0</v>
      </c>
      <c r="G5272" s="582">
        <f>IF(E5272="S",1,0)</f>
        <v>0</v>
      </c>
      <c r="H5272" s="578"/>
      <c r="I5272" s="543"/>
      <c r="J5272" s="542"/>
      <c r="K5272" s="580"/>
      <c r="L5272" s="584"/>
      <c r="M5272" s="585"/>
      <c r="N5272" s="588">
        <f>L5272+J5272</f>
        <v>0</v>
      </c>
      <c r="O5272" s="589"/>
      <c r="P5272" s="542"/>
      <c r="Q5272" s="580"/>
      <c r="R5272" s="584"/>
      <c r="S5272" s="585"/>
      <c r="T5272" s="588">
        <f>R5272-P5272</f>
        <v>0</v>
      </c>
      <c r="U5272" s="589"/>
      <c r="V5272" s="310"/>
      <c r="W5272" s="310"/>
      <c r="X5272" s="578"/>
      <c r="Y5272" s="543"/>
      <c r="Z5272" s="542"/>
      <c r="AA5272" s="543"/>
      <c r="AB5272" s="542"/>
      <c r="AC5272" s="543"/>
      <c r="AD5272" s="542"/>
      <c r="AE5272" s="580"/>
      <c r="AF5272" s="584"/>
      <c r="AG5272" s="585"/>
      <c r="AH5272" s="595">
        <f>IF(AD5272=0,0,(AF5272/AD5272)*100)</f>
        <v>0</v>
      </c>
      <c r="AI5272" s="596"/>
      <c r="AJ5272" s="542"/>
      <c r="AK5272" s="580"/>
      <c r="AL5272" s="584"/>
      <c r="AM5272" s="585"/>
      <c r="AN5272" s="595">
        <f>IF(AJ5272=0,0,(AL5272/AJ5272)*100)</f>
        <v>0</v>
      </c>
      <c r="AO5272" s="596"/>
      <c r="AP5272" s="542"/>
      <c r="AQ5272" s="580"/>
      <c r="AR5272" s="584"/>
      <c r="AS5272" s="585"/>
      <c r="AT5272" s="595">
        <f>IF(AP5272=0,0,(AR5272/AP5272)*100)</f>
        <v>0</v>
      </c>
      <c r="AU5272" s="596"/>
      <c r="AV5272" s="599">
        <f>AD5272+AJ5272+AP5272</f>
        <v>0</v>
      </c>
      <c r="AW5272" s="600"/>
      <c r="AX5272" s="630">
        <f>AF5272+AL5272+AR5272</f>
        <v>0</v>
      </c>
      <c r="AY5272" s="631"/>
      <c r="AZ5272" s="595">
        <f>IF(AV5272=0,0,(AX5272/AV5272)*100)</f>
        <v>0</v>
      </c>
      <c r="BA5272" s="596"/>
      <c r="BB5272" s="542"/>
      <c r="BC5272" s="580"/>
      <c r="BD5272" s="584"/>
      <c r="BE5272" s="585"/>
      <c r="BF5272" s="595">
        <f>IF(BB5272=0,0,(BD5272/BB5272)*100)</f>
        <v>0</v>
      </c>
      <c r="BG5272" s="596"/>
      <c r="BH5272" s="599">
        <f>AV5272+BB5272</f>
        <v>0</v>
      </c>
      <c r="BI5272" s="600"/>
      <c r="BJ5272" s="630">
        <f>AX5272+BD5272</f>
        <v>0</v>
      </c>
      <c r="BK5272" s="631"/>
      <c r="BL5272" s="595">
        <f>IF(BH5272=0,0,(BJ5272/BH5272)*100)</f>
        <v>0</v>
      </c>
      <c r="BM5272" s="596"/>
      <c r="BN5272" s="656">
        <f>(AF5272*2)+(AL5272*2)+(AR5272*3)+BD5272</f>
        <v>0</v>
      </c>
      <c r="BO5272" s="657"/>
      <c r="BP5272" s="658"/>
      <c r="BQ5272" s="676">
        <f t="shared" ref="BQ5272" si="3583">IF(BS5272=0,0,50*BR5272/BS5272)</f>
        <v>0</v>
      </c>
      <c r="BR5272" s="662">
        <f>(BN5272*BU$11)+(N5272*BU$12)+(Z5272*BU$13)+(R5272*BU$14)+(X5272*BU$15)+(AB5272*BU$16)</f>
        <v>0</v>
      </c>
      <c r="BS5272" s="662">
        <f>((BB5272-BD5272)*BU$18)+((AV5272-AX5272)*BU$17)+(H5272*BU$19)+(P5272*BU$20)</f>
        <v>0</v>
      </c>
      <c r="BT5272" s="15"/>
      <c r="BU5272" s="15"/>
      <c r="BV5272" s="278"/>
    </row>
    <row r="5273" spans="1:74" ht="21.75" hidden="1" customHeight="1" x14ac:dyDescent="0.25">
      <c r="A5273" s="95"/>
      <c r="B5273" s="571"/>
      <c r="C5273" s="642" t="str">
        <f>IF(ROSTER!D$18="","",ROSTER!D$18)</f>
        <v/>
      </c>
      <c r="D5273" s="643"/>
      <c r="E5273" s="575"/>
      <c r="F5273" s="577"/>
      <c r="G5273" s="583"/>
      <c r="H5273" s="579"/>
      <c r="I5273" s="545"/>
      <c r="J5273" s="544"/>
      <c r="K5273" s="581"/>
      <c r="L5273" s="586"/>
      <c r="M5273" s="587"/>
      <c r="N5273" s="592"/>
      <c r="O5273" s="603"/>
      <c r="P5273" s="544"/>
      <c r="Q5273" s="581"/>
      <c r="R5273" s="586"/>
      <c r="S5273" s="587"/>
      <c r="T5273" s="592"/>
      <c r="U5273" s="603"/>
      <c r="V5273" s="311"/>
      <c r="W5273" s="311"/>
      <c r="X5273" s="579"/>
      <c r="Y5273" s="545"/>
      <c r="Z5273" s="544"/>
      <c r="AA5273" s="545"/>
      <c r="AB5273" s="544"/>
      <c r="AC5273" s="545"/>
      <c r="AD5273" s="544"/>
      <c r="AE5273" s="581"/>
      <c r="AF5273" s="586"/>
      <c r="AG5273" s="587"/>
      <c r="AH5273" s="626"/>
      <c r="AI5273" s="627"/>
      <c r="AJ5273" s="544"/>
      <c r="AK5273" s="581"/>
      <c r="AL5273" s="586"/>
      <c r="AM5273" s="587"/>
      <c r="AN5273" s="626"/>
      <c r="AO5273" s="627"/>
      <c r="AP5273" s="544"/>
      <c r="AQ5273" s="581"/>
      <c r="AR5273" s="586"/>
      <c r="AS5273" s="587"/>
      <c r="AT5273" s="626"/>
      <c r="AU5273" s="627"/>
      <c r="AV5273" s="628"/>
      <c r="AW5273" s="629"/>
      <c r="AX5273" s="632"/>
      <c r="AY5273" s="633"/>
      <c r="AZ5273" s="626"/>
      <c r="BA5273" s="627"/>
      <c r="BB5273" s="544"/>
      <c r="BC5273" s="581"/>
      <c r="BD5273" s="586"/>
      <c r="BE5273" s="587"/>
      <c r="BF5273" s="626"/>
      <c r="BG5273" s="627"/>
      <c r="BH5273" s="628"/>
      <c r="BI5273" s="629"/>
      <c r="BJ5273" s="632"/>
      <c r="BK5273" s="633"/>
      <c r="BL5273" s="626"/>
      <c r="BM5273" s="627"/>
      <c r="BN5273" s="678"/>
      <c r="BO5273" s="679"/>
      <c r="BP5273" s="680"/>
      <c r="BQ5273" s="677"/>
      <c r="BR5273" s="663"/>
      <c r="BS5273" s="663"/>
      <c r="BT5273" s="15"/>
      <c r="BU5273" s="15"/>
      <c r="BV5273" s="95"/>
    </row>
    <row r="5274" spans="1:74" ht="21.75" hidden="1" customHeight="1" x14ac:dyDescent="0.25">
      <c r="A5274" s="95"/>
      <c r="B5274" s="570" t="str">
        <f>IF(ROSTER!B$20="","",ROSTER!B$20)</f>
        <v/>
      </c>
      <c r="C5274" s="572" t="str">
        <f>IF(ROSTER!C$20="","",ROSTER!C$20)</f>
        <v/>
      </c>
      <c r="D5274" s="573"/>
      <c r="E5274" s="574"/>
      <c r="F5274" s="576">
        <f>IF(E5274="y",1,IF(E5274="S",1,0))</f>
        <v>0</v>
      </c>
      <c r="G5274" s="582">
        <f>IF(E5274="S",1,0)</f>
        <v>0</v>
      </c>
      <c r="H5274" s="578"/>
      <c r="I5274" s="543"/>
      <c r="J5274" s="542"/>
      <c r="K5274" s="580"/>
      <c r="L5274" s="584"/>
      <c r="M5274" s="585"/>
      <c r="N5274" s="588">
        <f>L5274+J5274</f>
        <v>0</v>
      </c>
      <c r="O5274" s="589"/>
      <c r="P5274" s="542"/>
      <c r="Q5274" s="580"/>
      <c r="R5274" s="584"/>
      <c r="S5274" s="585"/>
      <c r="T5274" s="588">
        <f>R5274-P5274</f>
        <v>0</v>
      </c>
      <c r="U5274" s="589"/>
      <c r="V5274" s="310"/>
      <c r="W5274" s="310"/>
      <c r="X5274" s="578"/>
      <c r="Y5274" s="543"/>
      <c r="Z5274" s="542"/>
      <c r="AA5274" s="543"/>
      <c r="AB5274" s="542"/>
      <c r="AC5274" s="543"/>
      <c r="AD5274" s="542"/>
      <c r="AE5274" s="580"/>
      <c r="AF5274" s="584"/>
      <c r="AG5274" s="585"/>
      <c r="AH5274" s="595">
        <f>IF(AD5274=0,0,(AF5274/AD5274)*100)</f>
        <v>0</v>
      </c>
      <c r="AI5274" s="596"/>
      <c r="AJ5274" s="542"/>
      <c r="AK5274" s="580"/>
      <c r="AL5274" s="584"/>
      <c r="AM5274" s="585"/>
      <c r="AN5274" s="595">
        <f>IF(AJ5274=0,0,(AL5274/AJ5274)*100)</f>
        <v>0</v>
      </c>
      <c r="AO5274" s="596"/>
      <c r="AP5274" s="542"/>
      <c r="AQ5274" s="580"/>
      <c r="AR5274" s="584"/>
      <c r="AS5274" s="585"/>
      <c r="AT5274" s="595">
        <f>IF(AP5274=0,0,(AR5274/AP5274)*100)</f>
        <v>0</v>
      </c>
      <c r="AU5274" s="596"/>
      <c r="AV5274" s="599">
        <f>AD5274+AJ5274+AP5274</f>
        <v>0</v>
      </c>
      <c r="AW5274" s="600"/>
      <c r="AX5274" s="630">
        <f>AF5274+AL5274+AR5274</f>
        <v>0</v>
      </c>
      <c r="AY5274" s="631"/>
      <c r="AZ5274" s="595">
        <f>IF(AV5274=0,0,(AX5274/AV5274)*100)</f>
        <v>0</v>
      </c>
      <c r="BA5274" s="596"/>
      <c r="BB5274" s="542"/>
      <c r="BC5274" s="580"/>
      <c r="BD5274" s="584"/>
      <c r="BE5274" s="585"/>
      <c r="BF5274" s="595">
        <f>IF(BB5274=0,0,(BD5274/BB5274)*100)</f>
        <v>0</v>
      </c>
      <c r="BG5274" s="596"/>
      <c r="BH5274" s="599">
        <f>AV5274+BB5274</f>
        <v>0</v>
      </c>
      <c r="BI5274" s="600"/>
      <c r="BJ5274" s="630">
        <f>AX5274+BD5274</f>
        <v>0</v>
      </c>
      <c r="BK5274" s="631"/>
      <c r="BL5274" s="595">
        <f>IF(BH5274=0,0,(BJ5274/BH5274)*100)</f>
        <v>0</v>
      </c>
      <c r="BM5274" s="596"/>
      <c r="BN5274" s="656">
        <f>(AF5274*2)+(AL5274*2)+(AR5274*3)+BD5274</f>
        <v>0</v>
      </c>
      <c r="BO5274" s="657"/>
      <c r="BP5274" s="658"/>
      <c r="BQ5274" s="676">
        <f t="shared" ref="BQ5274" si="3584">IF(BS5274=0,0,50*BR5274/BS5274)</f>
        <v>0</v>
      </c>
      <c r="BR5274" s="662">
        <f>(BN5274*BU$11)+(N5274*BU$12)+(Z5274*BU$13)+(R5274*BU$14)+(X5274*BU$15)+(AB5274*BU$16)</f>
        <v>0</v>
      </c>
      <c r="BS5274" s="662">
        <f>((BB5274-BD5274)*BU$18)+((AV5274-AX5274)*BU$17)+(H5274*BU$19)+(P5274*BU$20)</f>
        <v>0</v>
      </c>
      <c r="BT5274" s="15"/>
      <c r="BU5274" s="15"/>
      <c r="BV5274" s="95"/>
    </row>
    <row r="5275" spans="1:74" ht="21.75" hidden="1" customHeight="1" x14ac:dyDescent="0.25">
      <c r="A5275" s="95"/>
      <c r="B5275" s="571"/>
      <c r="C5275" s="642" t="str">
        <f>IF(ROSTER!D$20="","",ROSTER!D$20)</f>
        <v/>
      </c>
      <c r="D5275" s="643"/>
      <c r="E5275" s="575"/>
      <c r="F5275" s="577"/>
      <c r="G5275" s="583"/>
      <c r="H5275" s="579"/>
      <c r="I5275" s="545"/>
      <c r="J5275" s="544"/>
      <c r="K5275" s="581"/>
      <c r="L5275" s="586"/>
      <c r="M5275" s="587"/>
      <c r="N5275" s="592"/>
      <c r="O5275" s="603"/>
      <c r="P5275" s="544"/>
      <c r="Q5275" s="581"/>
      <c r="R5275" s="586"/>
      <c r="S5275" s="587"/>
      <c r="T5275" s="592"/>
      <c r="U5275" s="603"/>
      <c r="V5275" s="311"/>
      <c r="W5275" s="311"/>
      <c r="X5275" s="579"/>
      <c r="Y5275" s="545"/>
      <c r="Z5275" s="544"/>
      <c r="AA5275" s="545"/>
      <c r="AB5275" s="544"/>
      <c r="AC5275" s="545"/>
      <c r="AD5275" s="544"/>
      <c r="AE5275" s="581"/>
      <c r="AF5275" s="586"/>
      <c r="AG5275" s="587"/>
      <c r="AH5275" s="626"/>
      <c r="AI5275" s="627"/>
      <c r="AJ5275" s="544"/>
      <c r="AK5275" s="581"/>
      <c r="AL5275" s="586"/>
      <c r="AM5275" s="587"/>
      <c r="AN5275" s="626"/>
      <c r="AO5275" s="627"/>
      <c r="AP5275" s="544"/>
      <c r="AQ5275" s="581"/>
      <c r="AR5275" s="586"/>
      <c r="AS5275" s="587"/>
      <c r="AT5275" s="626"/>
      <c r="AU5275" s="627"/>
      <c r="AV5275" s="628"/>
      <c r="AW5275" s="629"/>
      <c r="AX5275" s="632"/>
      <c r="AY5275" s="633"/>
      <c r="AZ5275" s="626"/>
      <c r="BA5275" s="627"/>
      <c r="BB5275" s="544"/>
      <c r="BC5275" s="581"/>
      <c r="BD5275" s="586"/>
      <c r="BE5275" s="587"/>
      <c r="BF5275" s="626"/>
      <c r="BG5275" s="627"/>
      <c r="BH5275" s="628"/>
      <c r="BI5275" s="629"/>
      <c r="BJ5275" s="632"/>
      <c r="BK5275" s="633"/>
      <c r="BL5275" s="626"/>
      <c r="BM5275" s="627"/>
      <c r="BN5275" s="678"/>
      <c r="BO5275" s="679"/>
      <c r="BP5275" s="680"/>
      <c r="BQ5275" s="677"/>
      <c r="BR5275" s="663"/>
      <c r="BS5275" s="663"/>
      <c r="BT5275" s="15"/>
      <c r="BU5275" s="15"/>
      <c r="BV5275" s="95"/>
    </row>
    <row r="5276" spans="1:74" ht="21.75" hidden="1" customHeight="1" x14ac:dyDescent="0.25">
      <c r="A5276" s="95"/>
      <c r="B5276" s="570" t="str">
        <f>IF(ROSTER!B$22="","",ROSTER!B$22)</f>
        <v/>
      </c>
      <c r="C5276" s="572" t="str">
        <f>IF(ROSTER!C$22="","",ROSTER!C$22)</f>
        <v/>
      </c>
      <c r="D5276" s="573"/>
      <c r="E5276" s="574"/>
      <c r="F5276" s="576">
        <f>IF(E5276="y",1,IF(E5276="S",1,0))</f>
        <v>0</v>
      </c>
      <c r="G5276" s="582">
        <f>IF(E5276="S",1,0)</f>
        <v>0</v>
      </c>
      <c r="H5276" s="578"/>
      <c r="I5276" s="543"/>
      <c r="J5276" s="542"/>
      <c r="K5276" s="580"/>
      <c r="L5276" s="584"/>
      <c r="M5276" s="585"/>
      <c r="N5276" s="588">
        <f>L5276+J5276</f>
        <v>0</v>
      </c>
      <c r="O5276" s="589"/>
      <c r="P5276" s="542"/>
      <c r="Q5276" s="580"/>
      <c r="R5276" s="584"/>
      <c r="S5276" s="585"/>
      <c r="T5276" s="588">
        <f>R5276-P5276</f>
        <v>0</v>
      </c>
      <c r="U5276" s="589"/>
      <c r="V5276" s="310"/>
      <c r="W5276" s="310"/>
      <c r="X5276" s="578"/>
      <c r="Y5276" s="543"/>
      <c r="Z5276" s="542"/>
      <c r="AA5276" s="543"/>
      <c r="AB5276" s="542"/>
      <c r="AC5276" s="543"/>
      <c r="AD5276" s="542"/>
      <c r="AE5276" s="580"/>
      <c r="AF5276" s="584"/>
      <c r="AG5276" s="585"/>
      <c r="AH5276" s="595">
        <f>IF(AD5276=0,0,(AF5276/AD5276)*100)</f>
        <v>0</v>
      </c>
      <c r="AI5276" s="596"/>
      <c r="AJ5276" s="542"/>
      <c r="AK5276" s="580"/>
      <c r="AL5276" s="584"/>
      <c r="AM5276" s="585"/>
      <c r="AN5276" s="595">
        <f>IF(AJ5276=0,0,(AL5276/AJ5276)*100)</f>
        <v>0</v>
      </c>
      <c r="AO5276" s="596"/>
      <c r="AP5276" s="542"/>
      <c r="AQ5276" s="580"/>
      <c r="AR5276" s="584"/>
      <c r="AS5276" s="585"/>
      <c r="AT5276" s="595">
        <f>IF(AP5276=0,0,(AR5276/AP5276)*100)</f>
        <v>0</v>
      </c>
      <c r="AU5276" s="596"/>
      <c r="AV5276" s="599">
        <f>AD5276+AJ5276+AP5276</f>
        <v>0</v>
      </c>
      <c r="AW5276" s="600"/>
      <c r="AX5276" s="630">
        <f>AF5276+AL5276+AR5276</f>
        <v>0</v>
      </c>
      <c r="AY5276" s="631"/>
      <c r="AZ5276" s="595">
        <f>IF(AV5276=0,0,(AX5276/AV5276)*100)</f>
        <v>0</v>
      </c>
      <c r="BA5276" s="596"/>
      <c r="BB5276" s="542"/>
      <c r="BC5276" s="580"/>
      <c r="BD5276" s="584"/>
      <c r="BE5276" s="585"/>
      <c r="BF5276" s="595">
        <f>IF(BB5276=0,0,(BD5276/BB5276)*100)</f>
        <v>0</v>
      </c>
      <c r="BG5276" s="596"/>
      <c r="BH5276" s="599">
        <f>AV5276+BB5276</f>
        <v>0</v>
      </c>
      <c r="BI5276" s="600"/>
      <c r="BJ5276" s="630">
        <f>AX5276+BD5276</f>
        <v>0</v>
      </c>
      <c r="BK5276" s="631"/>
      <c r="BL5276" s="595">
        <f>IF(BH5276=0,0,(BJ5276/BH5276)*100)</f>
        <v>0</v>
      </c>
      <c r="BM5276" s="596"/>
      <c r="BN5276" s="656">
        <f>(AF5276*2)+(AL5276*2)+(AR5276*3)+BD5276</f>
        <v>0</v>
      </c>
      <c r="BO5276" s="657"/>
      <c r="BP5276" s="658"/>
      <c r="BQ5276" s="676">
        <f t="shared" ref="BQ5276" si="3585">IF(BS5276=0,0,50*BR5276/BS5276)</f>
        <v>0</v>
      </c>
      <c r="BR5276" s="662">
        <f>(BN5276*BU$11)+(N5276*BU$12)+(Z5276*BU$13)+(R5276*BU$14)+(X5276*BU$15)+(AB5276*BU$16)</f>
        <v>0</v>
      </c>
      <c r="BS5276" s="662">
        <f>((BB5276-BD5276)*BU$18)+((AV5276-AX5276)*BU$17)+(H5276*BU$19)+(P5276*BU$20)</f>
        <v>0</v>
      </c>
      <c r="BT5276" s="15"/>
      <c r="BU5276" s="15"/>
      <c r="BV5276" s="95"/>
    </row>
    <row r="5277" spans="1:74" ht="21.75" hidden="1" customHeight="1" x14ac:dyDescent="0.25">
      <c r="A5277" s="95"/>
      <c r="B5277" s="571"/>
      <c r="C5277" s="642" t="str">
        <f>IF(ROSTER!D$22="","",ROSTER!D$22)</f>
        <v/>
      </c>
      <c r="D5277" s="643"/>
      <c r="E5277" s="575"/>
      <c r="F5277" s="577"/>
      <c r="G5277" s="583"/>
      <c r="H5277" s="579"/>
      <c r="I5277" s="545"/>
      <c r="J5277" s="544"/>
      <c r="K5277" s="581"/>
      <c r="L5277" s="586"/>
      <c r="M5277" s="587"/>
      <c r="N5277" s="592"/>
      <c r="O5277" s="603"/>
      <c r="P5277" s="544"/>
      <c r="Q5277" s="581"/>
      <c r="R5277" s="586"/>
      <c r="S5277" s="587"/>
      <c r="T5277" s="592"/>
      <c r="U5277" s="603"/>
      <c r="V5277" s="311"/>
      <c r="W5277" s="311"/>
      <c r="X5277" s="579"/>
      <c r="Y5277" s="545"/>
      <c r="Z5277" s="544"/>
      <c r="AA5277" s="545"/>
      <c r="AB5277" s="544"/>
      <c r="AC5277" s="545"/>
      <c r="AD5277" s="544"/>
      <c r="AE5277" s="581"/>
      <c r="AF5277" s="586"/>
      <c r="AG5277" s="587"/>
      <c r="AH5277" s="626"/>
      <c r="AI5277" s="627"/>
      <c r="AJ5277" s="544"/>
      <c r="AK5277" s="581"/>
      <c r="AL5277" s="586"/>
      <c r="AM5277" s="587"/>
      <c r="AN5277" s="626"/>
      <c r="AO5277" s="627"/>
      <c r="AP5277" s="544"/>
      <c r="AQ5277" s="581"/>
      <c r="AR5277" s="586"/>
      <c r="AS5277" s="587"/>
      <c r="AT5277" s="626"/>
      <c r="AU5277" s="627"/>
      <c r="AV5277" s="628"/>
      <c r="AW5277" s="629"/>
      <c r="AX5277" s="632"/>
      <c r="AY5277" s="633"/>
      <c r="AZ5277" s="626"/>
      <c r="BA5277" s="627"/>
      <c r="BB5277" s="544"/>
      <c r="BC5277" s="581"/>
      <c r="BD5277" s="586"/>
      <c r="BE5277" s="587"/>
      <c r="BF5277" s="626"/>
      <c r="BG5277" s="627"/>
      <c r="BH5277" s="628"/>
      <c r="BI5277" s="629"/>
      <c r="BJ5277" s="632"/>
      <c r="BK5277" s="633"/>
      <c r="BL5277" s="626"/>
      <c r="BM5277" s="627"/>
      <c r="BN5277" s="678"/>
      <c r="BO5277" s="679"/>
      <c r="BP5277" s="680"/>
      <c r="BQ5277" s="677"/>
      <c r="BR5277" s="663"/>
      <c r="BS5277" s="663"/>
      <c r="BT5277" s="15"/>
      <c r="BU5277" s="15"/>
      <c r="BV5277" s="95"/>
    </row>
    <row r="5278" spans="1:74" ht="21.75" hidden="1" customHeight="1" x14ac:dyDescent="0.25">
      <c r="A5278" s="95"/>
      <c r="B5278" s="570" t="str">
        <f>IF(ROSTER!B$24="","",ROSTER!B$24)</f>
        <v/>
      </c>
      <c r="C5278" s="572" t="str">
        <f>IF(ROSTER!C$24="","",ROSTER!C$24)</f>
        <v/>
      </c>
      <c r="D5278" s="573"/>
      <c r="E5278" s="574"/>
      <c r="F5278" s="576">
        <f>IF(E5278="y",1,IF(E5278="S",1,0))</f>
        <v>0</v>
      </c>
      <c r="G5278" s="582">
        <f>IF(E5278="S",1,0)</f>
        <v>0</v>
      </c>
      <c r="H5278" s="578"/>
      <c r="I5278" s="543"/>
      <c r="J5278" s="542"/>
      <c r="K5278" s="580"/>
      <c r="L5278" s="584"/>
      <c r="M5278" s="585"/>
      <c r="N5278" s="588">
        <f>L5278+J5278</f>
        <v>0</v>
      </c>
      <c r="O5278" s="589"/>
      <c r="P5278" s="542"/>
      <c r="Q5278" s="580"/>
      <c r="R5278" s="584"/>
      <c r="S5278" s="585"/>
      <c r="T5278" s="588">
        <f>R5278-P5278</f>
        <v>0</v>
      </c>
      <c r="U5278" s="589"/>
      <c r="V5278" s="310"/>
      <c r="W5278" s="310"/>
      <c r="X5278" s="578"/>
      <c r="Y5278" s="543"/>
      <c r="Z5278" s="542"/>
      <c r="AA5278" s="543"/>
      <c r="AB5278" s="542"/>
      <c r="AC5278" s="543"/>
      <c r="AD5278" s="542"/>
      <c r="AE5278" s="580"/>
      <c r="AF5278" s="584"/>
      <c r="AG5278" s="585"/>
      <c r="AH5278" s="595">
        <f>IF(AD5278=0,0,(AF5278/AD5278)*100)</f>
        <v>0</v>
      </c>
      <c r="AI5278" s="596"/>
      <c r="AJ5278" s="542"/>
      <c r="AK5278" s="580"/>
      <c r="AL5278" s="584"/>
      <c r="AM5278" s="585"/>
      <c r="AN5278" s="595">
        <f>IF(AJ5278=0,0,(AL5278/AJ5278)*100)</f>
        <v>0</v>
      </c>
      <c r="AO5278" s="596"/>
      <c r="AP5278" s="542"/>
      <c r="AQ5278" s="580"/>
      <c r="AR5278" s="584"/>
      <c r="AS5278" s="585"/>
      <c r="AT5278" s="595">
        <f>IF(AP5278=0,0,(AR5278/AP5278)*100)</f>
        <v>0</v>
      </c>
      <c r="AU5278" s="596"/>
      <c r="AV5278" s="599">
        <f>AD5278+AJ5278+AP5278</f>
        <v>0</v>
      </c>
      <c r="AW5278" s="600"/>
      <c r="AX5278" s="630">
        <f>AF5278+AL5278+AR5278</f>
        <v>0</v>
      </c>
      <c r="AY5278" s="631"/>
      <c r="AZ5278" s="595">
        <f>IF(AV5278=0,0,(AX5278/AV5278)*100)</f>
        <v>0</v>
      </c>
      <c r="BA5278" s="596"/>
      <c r="BB5278" s="542"/>
      <c r="BC5278" s="580"/>
      <c r="BD5278" s="584"/>
      <c r="BE5278" s="585"/>
      <c r="BF5278" s="595">
        <f>IF(BB5278=0,0,(BD5278/BB5278)*100)</f>
        <v>0</v>
      </c>
      <c r="BG5278" s="596"/>
      <c r="BH5278" s="599">
        <f>AV5278+BB5278</f>
        <v>0</v>
      </c>
      <c r="BI5278" s="600"/>
      <c r="BJ5278" s="630">
        <f>AX5278+BD5278</f>
        <v>0</v>
      </c>
      <c r="BK5278" s="631"/>
      <c r="BL5278" s="595">
        <f>IF(BH5278=0,0,(BJ5278/BH5278)*100)</f>
        <v>0</v>
      </c>
      <c r="BM5278" s="596"/>
      <c r="BN5278" s="656">
        <f>(AF5278*2)+(AL5278*2)+(AR5278*3)+BD5278</f>
        <v>0</v>
      </c>
      <c r="BO5278" s="657"/>
      <c r="BP5278" s="658"/>
      <c r="BQ5278" s="676">
        <f t="shared" ref="BQ5278" si="3586">IF(BS5278=0,0,50*BR5278/BS5278)</f>
        <v>0</v>
      </c>
      <c r="BR5278" s="662">
        <f>(BN5278*BU$11)+(N5278*BU$12)+(Z5278*BU$13)+(R5278*BU$14)+(X5278*BU$15)+(AB5278*BU$16)</f>
        <v>0</v>
      </c>
      <c r="BS5278" s="662">
        <f>((BB5278-BD5278)*BU$18)+((AV5278-AX5278)*BU$17)+(H5278*BU$19)+(P5278*BU$20)</f>
        <v>0</v>
      </c>
      <c r="BT5278" s="15"/>
      <c r="BU5278" s="15"/>
      <c r="BV5278" s="95"/>
    </row>
    <row r="5279" spans="1:74" ht="21.75" hidden="1" customHeight="1" x14ac:dyDescent="0.25">
      <c r="A5279" s="95"/>
      <c r="B5279" s="571"/>
      <c r="C5279" s="642" t="str">
        <f>IF(ROSTER!D$24="","",ROSTER!D$24)</f>
        <v/>
      </c>
      <c r="D5279" s="643"/>
      <c r="E5279" s="575"/>
      <c r="F5279" s="577"/>
      <c r="G5279" s="583"/>
      <c r="H5279" s="579"/>
      <c r="I5279" s="545"/>
      <c r="J5279" s="544"/>
      <c r="K5279" s="581"/>
      <c r="L5279" s="586"/>
      <c r="M5279" s="587"/>
      <c r="N5279" s="592"/>
      <c r="O5279" s="603"/>
      <c r="P5279" s="544"/>
      <c r="Q5279" s="581"/>
      <c r="R5279" s="586"/>
      <c r="S5279" s="587"/>
      <c r="T5279" s="592"/>
      <c r="U5279" s="603"/>
      <c r="V5279" s="311"/>
      <c r="W5279" s="311"/>
      <c r="X5279" s="579"/>
      <c r="Y5279" s="545"/>
      <c r="Z5279" s="544"/>
      <c r="AA5279" s="545"/>
      <c r="AB5279" s="544"/>
      <c r="AC5279" s="545"/>
      <c r="AD5279" s="544"/>
      <c r="AE5279" s="581"/>
      <c r="AF5279" s="586"/>
      <c r="AG5279" s="587"/>
      <c r="AH5279" s="626"/>
      <c r="AI5279" s="627"/>
      <c r="AJ5279" s="544"/>
      <c r="AK5279" s="581"/>
      <c r="AL5279" s="586"/>
      <c r="AM5279" s="587"/>
      <c r="AN5279" s="626"/>
      <c r="AO5279" s="627"/>
      <c r="AP5279" s="544"/>
      <c r="AQ5279" s="581"/>
      <c r="AR5279" s="586"/>
      <c r="AS5279" s="587"/>
      <c r="AT5279" s="626"/>
      <c r="AU5279" s="627"/>
      <c r="AV5279" s="628"/>
      <c r="AW5279" s="629"/>
      <c r="AX5279" s="632"/>
      <c r="AY5279" s="633"/>
      <c r="AZ5279" s="626"/>
      <c r="BA5279" s="627"/>
      <c r="BB5279" s="544"/>
      <c r="BC5279" s="581"/>
      <c r="BD5279" s="586"/>
      <c r="BE5279" s="587"/>
      <c r="BF5279" s="626"/>
      <c r="BG5279" s="627"/>
      <c r="BH5279" s="628"/>
      <c r="BI5279" s="629"/>
      <c r="BJ5279" s="632"/>
      <c r="BK5279" s="633"/>
      <c r="BL5279" s="626"/>
      <c r="BM5279" s="627"/>
      <c r="BN5279" s="678"/>
      <c r="BO5279" s="679"/>
      <c r="BP5279" s="680"/>
      <c r="BQ5279" s="677"/>
      <c r="BR5279" s="663"/>
      <c r="BS5279" s="663"/>
      <c r="BT5279" s="15"/>
      <c r="BU5279" s="15"/>
      <c r="BV5279" s="95"/>
    </row>
    <row r="5280" spans="1:74" ht="21.75" hidden="1" customHeight="1" x14ac:dyDescent="0.25">
      <c r="A5280" s="95"/>
      <c r="B5280" s="570" t="str">
        <f>IF(ROSTER!B$26="","",ROSTER!B$26)</f>
        <v/>
      </c>
      <c r="C5280" s="572" t="str">
        <f>IF(ROSTER!C$26="","",ROSTER!C$26)</f>
        <v/>
      </c>
      <c r="D5280" s="573"/>
      <c r="E5280" s="574"/>
      <c r="F5280" s="576">
        <f>IF(E5280="y",1,IF(E5280="S",1,0))</f>
        <v>0</v>
      </c>
      <c r="G5280" s="582">
        <f>IF(E5280="S",1,0)</f>
        <v>0</v>
      </c>
      <c r="H5280" s="578"/>
      <c r="I5280" s="543"/>
      <c r="J5280" s="542"/>
      <c r="K5280" s="580"/>
      <c r="L5280" s="584"/>
      <c r="M5280" s="585"/>
      <c r="N5280" s="588">
        <f>L5280+J5280</f>
        <v>0</v>
      </c>
      <c r="O5280" s="589"/>
      <c r="P5280" s="542"/>
      <c r="Q5280" s="580"/>
      <c r="R5280" s="584"/>
      <c r="S5280" s="585"/>
      <c r="T5280" s="588">
        <f>R5280-P5280</f>
        <v>0</v>
      </c>
      <c r="U5280" s="589"/>
      <c r="V5280" s="310"/>
      <c r="W5280" s="310"/>
      <c r="X5280" s="578"/>
      <c r="Y5280" s="543"/>
      <c r="Z5280" s="542"/>
      <c r="AA5280" s="543"/>
      <c r="AB5280" s="542"/>
      <c r="AC5280" s="543"/>
      <c r="AD5280" s="542"/>
      <c r="AE5280" s="580"/>
      <c r="AF5280" s="584"/>
      <c r="AG5280" s="585"/>
      <c r="AH5280" s="595">
        <f>IF(AD5280=0,0,(AF5280/AD5280)*100)</f>
        <v>0</v>
      </c>
      <c r="AI5280" s="596"/>
      <c r="AJ5280" s="542"/>
      <c r="AK5280" s="580"/>
      <c r="AL5280" s="584"/>
      <c r="AM5280" s="585"/>
      <c r="AN5280" s="595">
        <f>IF(AJ5280=0,0,(AL5280/AJ5280)*100)</f>
        <v>0</v>
      </c>
      <c r="AO5280" s="596"/>
      <c r="AP5280" s="542"/>
      <c r="AQ5280" s="580"/>
      <c r="AR5280" s="584"/>
      <c r="AS5280" s="585"/>
      <c r="AT5280" s="595">
        <f>IF(AP5280=0,0,(AR5280/AP5280)*100)</f>
        <v>0</v>
      </c>
      <c r="AU5280" s="596"/>
      <c r="AV5280" s="599">
        <f>AD5280+AJ5280+AP5280</f>
        <v>0</v>
      </c>
      <c r="AW5280" s="600"/>
      <c r="AX5280" s="630">
        <f>AF5280+AL5280+AR5280</f>
        <v>0</v>
      </c>
      <c r="AY5280" s="631"/>
      <c r="AZ5280" s="595">
        <f>IF(AV5280=0,0,(AX5280/AV5280)*100)</f>
        <v>0</v>
      </c>
      <c r="BA5280" s="596"/>
      <c r="BB5280" s="542"/>
      <c r="BC5280" s="580"/>
      <c r="BD5280" s="584"/>
      <c r="BE5280" s="585"/>
      <c r="BF5280" s="595">
        <f>IF(BB5280=0,0,(BD5280/BB5280)*100)</f>
        <v>0</v>
      </c>
      <c r="BG5280" s="596"/>
      <c r="BH5280" s="599">
        <f>AV5280+BB5280</f>
        <v>0</v>
      </c>
      <c r="BI5280" s="600"/>
      <c r="BJ5280" s="630">
        <f>AX5280+BD5280</f>
        <v>0</v>
      </c>
      <c r="BK5280" s="631"/>
      <c r="BL5280" s="595">
        <f>IF(BH5280=0,0,(BJ5280/BH5280)*100)</f>
        <v>0</v>
      </c>
      <c r="BM5280" s="596"/>
      <c r="BN5280" s="656">
        <f>(AF5280*2)+(AL5280*2)+(AR5280*3)+BD5280</f>
        <v>0</v>
      </c>
      <c r="BO5280" s="657"/>
      <c r="BP5280" s="658"/>
      <c r="BQ5280" s="676">
        <f t="shared" ref="BQ5280" si="3587">IF(BS5280=0,0,50*BR5280/BS5280)</f>
        <v>0</v>
      </c>
      <c r="BR5280" s="662">
        <f>(BN5280*BU$11)+(N5280*BU$12)+(Z5280*BU$13)+(R5280*BU$14)+(X5280*BU$15)+(AB5280*BU$16)</f>
        <v>0</v>
      </c>
      <c r="BS5280" s="662">
        <f>((BB5280-BD5280)*BU$18)+((AV5280-AX5280)*BU$17)+(H5280*BU$19)+(P5280*BU$20)</f>
        <v>0</v>
      </c>
      <c r="BT5280" s="15"/>
      <c r="BU5280" s="15"/>
      <c r="BV5280" s="95"/>
    </row>
    <row r="5281" spans="1:74" ht="21.75" hidden="1" customHeight="1" x14ac:dyDescent="0.25">
      <c r="A5281" s="95"/>
      <c r="B5281" s="571"/>
      <c r="C5281" s="642" t="str">
        <f>IF(ROSTER!D$26="","",ROSTER!D$26)</f>
        <v/>
      </c>
      <c r="D5281" s="643"/>
      <c r="E5281" s="575"/>
      <c r="F5281" s="577"/>
      <c r="G5281" s="583"/>
      <c r="H5281" s="579"/>
      <c r="I5281" s="545"/>
      <c r="J5281" s="544"/>
      <c r="K5281" s="581"/>
      <c r="L5281" s="586"/>
      <c r="M5281" s="587"/>
      <c r="N5281" s="592"/>
      <c r="O5281" s="603"/>
      <c r="P5281" s="544"/>
      <c r="Q5281" s="581"/>
      <c r="R5281" s="586"/>
      <c r="S5281" s="587"/>
      <c r="T5281" s="592"/>
      <c r="U5281" s="603"/>
      <c r="V5281" s="311"/>
      <c r="W5281" s="311"/>
      <c r="X5281" s="579"/>
      <c r="Y5281" s="545"/>
      <c r="Z5281" s="544"/>
      <c r="AA5281" s="545"/>
      <c r="AB5281" s="544"/>
      <c r="AC5281" s="545"/>
      <c r="AD5281" s="544"/>
      <c r="AE5281" s="581"/>
      <c r="AF5281" s="586"/>
      <c r="AG5281" s="587"/>
      <c r="AH5281" s="626"/>
      <c r="AI5281" s="627"/>
      <c r="AJ5281" s="544"/>
      <c r="AK5281" s="581"/>
      <c r="AL5281" s="586"/>
      <c r="AM5281" s="587"/>
      <c r="AN5281" s="626"/>
      <c r="AO5281" s="627"/>
      <c r="AP5281" s="544"/>
      <c r="AQ5281" s="581"/>
      <c r="AR5281" s="586"/>
      <c r="AS5281" s="587"/>
      <c r="AT5281" s="626"/>
      <c r="AU5281" s="627"/>
      <c r="AV5281" s="628"/>
      <c r="AW5281" s="629"/>
      <c r="AX5281" s="632"/>
      <c r="AY5281" s="633"/>
      <c r="AZ5281" s="626"/>
      <c r="BA5281" s="627"/>
      <c r="BB5281" s="544"/>
      <c r="BC5281" s="581"/>
      <c r="BD5281" s="586"/>
      <c r="BE5281" s="587"/>
      <c r="BF5281" s="626"/>
      <c r="BG5281" s="627"/>
      <c r="BH5281" s="628"/>
      <c r="BI5281" s="629"/>
      <c r="BJ5281" s="632"/>
      <c r="BK5281" s="633"/>
      <c r="BL5281" s="626"/>
      <c r="BM5281" s="627"/>
      <c r="BN5281" s="678"/>
      <c r="BO5281" s="679"/>
      <c r="BP5281" s="680"/>
      <c r="BQ5281" s="677"/>
      <c r="BR5281" s="663"/>
      <c r="BS5281" s="663"/>
      <c r="BT5281" s="15"/>
      <c r="BU5281" s="15"/>
      <c r="BV5281" s="95"/>
    </row>
    <row r="5282" spans="1:74" ht="21.75" hidden="1" customHeight="1" x14ac:dyDescent="0.25">
      <c r="A5282" s="95"/>
      <c r="B5282" s="570" t="str">
        <f>IF(ROSTER!B$28="","",ROSTER!B$28)</f>
        <v/>
      </c>
      <c r="C5282" s="572" t="str">
        <f>IF(ROSTER!C$28="","",ROSTER!C$28)</f>
        <v/>
      </c>
      <c r="D5282" s="573"/>
      <c r="E5282" s="574"/>
      <c r="F5282" s="576">
        <f>IF(E5282="y",1,IF(E5282="S",1,0))</f>
        <v>0</v>
      </c>
      <c r="G5282" s="582">
        <f>IF(E5282="S",1,0)</f>
        <v>0</v>
      </c>
      <c r="H5282" s="578"/>
      <c r="I5282" s="543"/>
      <c r="J5282" s="542"/>
      <c r="K5282" s="580"/>
      <c r="L5282" s="584"/>
      <c r="M5282" s="585"/>
      <c r="N5282" s="588">
        <f>L5282+J5282</f>
        <v>0</v>
      </c>
      <c r="O5282" s="589"/>
      <c r="P5282" s="542"/>
      <c r="Q5282" s="580"/>
      <c r="R5282" s="584"/>
      <c r="S5282" s="585"/>
      <c r="T5282" s="588">
        <f>R5282-P5282</f>
        <v>0</v>
      </c>
      <c r="U5282" s="589"/>
      <c r="V5282" s="310"/>
      <c r="W5282" s="310"/>
      <c r="X5282" s="578"/>
      <c r="Y5282" s="543"/>
      <c r="Z5282" s="542"/>
      <c r="AA5282" s="543"/>
      <c r="AB5282" s="542"/>
      <c r="AC5282" s="543"/>
      <c r="AD5282" s="542"/>
      <c r="AE5282" s="580"/>
      <c r="AF5282" s="584"/>
      <c r="AG5282" s="585"/>
      <c r="AH5282" s="595">
        <f>IF(AD5282=0,0,(AF5282/AD5282)*100)</f>
        <v>0</v>
      </c>
      <c r="AI5282" s="596"/>
      <c r="AJ5282" s="542"/>
      <c r="AK5282" s="580"/>
      <c r="AL5282" s="584"/>
      <c r="AM5282" s="585"/>
      <c r="AN5282" s="595">
        <f>IF(AJ5282=0,0,(AL5282/AJ5282)*100)</f>
        <v>0</v>
      </c>
      <c r="AO5282" s="596"/>
      <c r="AP5282" s="542"/>
      <c r="AQ5282" s="580"/>
      <c r="AR5282" s="584"/>
      <c r="AS5282" s="585"/>
      <c r="AT5282" s="595">
        <f>IF(AP5282=0,0,(AR5282/AP5282)*100)</f>
        <v>0</v>
      </c>
      <c r="AU5282" s="596"/>
      <c r="AV5282" s="599">
        <f>AD5282+AJ5282+AP5282</f>
        <v>0</v>
      </c>
      <c r="AW5282" s="600"/>
      <c r="AX5282" s="630">
        <f>AF5282+AL5282+AR5282</f>
        <v>0</v>
      </c>
      <c r="AY5282" s="631"/>
      <c r="AZ5282" s="595">
        <f>IF(AV5282=0,0,(AX5282/AV5282)*100)</f>
        <v>0</v>
      </c>
      <c r="BA5282" s="596"/>
      <c r="BB5282" s="542"/>
      <c r="BC5282" s="580"/>
      <c r="BD5282" s="584"/>
      <c r="BE5282" s="585"/>
      <c r="BF5282" s="595">
        <f>IF(BB5282=0,0,(BD5282/BB5282)*100)</f>
        <v>0</v>
      </c>
      <c r="BG5282" s="596"/>
      <c r="BH5282" s="599">
        <f>AV5282+BB5282</f>
        <v>0</v>
      </c>
      <c r="BI5282" s="600"/>
      <c r="BJ5282" s="630">
        <f>AX5282+BD5282</f>
        <v>0</v>
      </c>
      <c r="BK5282" s="631"/>
      <c r="BL5282" s="595">
        <f>IF(BH5282=0,0,(BJ5282/BH5282)*100)</f>
        <v>0</v>
      </c>
      <c r="BM5282" s="596"/>
      <c r="BN5282" s="656">
        <f>(AF5282*2)+(AL5282*2)+(AR5282*3)+BD5282</f>
        <v>0</v>
      </c>
      <c r="BO5282" s="657"/>
      <c r="BP5282" s="658"/>
      <c r="BQ5282" s="676">
        <f t="shared" ref="BQ5282" si="3588">IF(BS5282=0,0,50*BR5282/BS5282)</f>
        <v>0</v>
      </c>
      <c r="BR5282" s="662">
        <f>(BN5282*BU$11)+(N5282*BU$12)+(Z5282*BU$13)+(R5282*BU$14)+(X5282*BU$15)+(AB5282*BU$16)</f>
        <v>0</v>
      </c>
      <c r="BS5282" s="662">
        <f>((BB5282-BD5282)*BU$18)+((AV5282-AX5282)*BU$17)+(H5282*BU$19)+(P5282*BU$20)</f>
        <v>0</v>
      </c>
      <c r="BT5282" s="15"/>
      <c r="BU5282" s="15"/>
      <c r="BV5282" s="95"/>
    </row>
    <row r="5283" spans="1:74" ht="21.75" hidden="1" customHeight="1" x14ac:dyDescent="0.25">
      <c r="A5283" s="95"/>
      <c r="B5283" s="571"/>
      <c r="C5283" s="642" t="str">
        <f>IF(ROSTER!D$28="","",ROSTER!D$28)</f>
        <v/>
      </c>
      <c r="D5283" s="643"/>
      <c r="E5283" s="575"/>
      <c r="F5283" s="577"/>
      <c r="G5283" s="583"/>
      <c r="H5283" s="579"/>
      <c r="I5283" s="545"/>
      <c r="J5283" s="544"/>
      <c r="K5283" s="581"/>
      <c r="L5283" s="586"/>
      <c r="M5283" s="587"/>
      <c r="N5283" s="592"/>
      <c r="O5283" s="603"/>
      <c r="P5283" s="544"/>
      <c r="Q5283" s="581"/>
      <c r="R5283" s="586"/>
      <c r="S5283" s="587"/>
      <c r="T5283" s="592"/>
      <c r="U5283" s="603"/>
      <c r="V5283" s="311"/>
      <c r="W5283" s="311"/>
      <c r="X5283" s="579"/>
      <c r="Y5283" s="545"/>
      <c r="Z5283" s="544"/>
      <c r="AA5283" s="545"/>
      <c r="AB5283" s="544"/>
      <c r="AC5283" s="545"/>
      <c r="AD5283" s="544"/>
      <c r="AE5283" s="581"/>
      <c r="AF5283" s="586"/>
      <c r="AG5283" s="587"/>
      <c r="AH5283" s="626"/>
      <c r="AI5283" s="627"/>
      <c r="AJ5283" s="544"/>
      <c r="AK5283" s="581"/>
      <c r="AL5283" s="586"/>
      <c r="AM5283" s="587"/>
      <c r="AN5283" s="626"/>
      <c r="AO5283" s="627"/>
      <c r="AP5283" s="544"/>
      <c r="AQ5283" s="581"/>
      <c r="AR5283" s="586"/>
      <c r="AS5283" s="587"/>
      <c r="AT5283" s="626"/>
      <c r="AU5283" s="627"/>
      <c r="AV5283" s="628"/>
      <c r="AW5283" s="629"/>
      <c r="AX5283" s="632"/>
      <c r="AY5283" s="633"/>
      <c r="AZ5283" s="626"/>
      <c r="BA5283" s="627"/>
      <c r="BB5283" s="544"/>
      <c r="BC5283" s="581"/>
      <c r="BD5283" s="586"/>
      <c r="BE5283" s="587"/>
      <c r="BF5283" s="626"/>
      <c r="BG5283" s="627"/>
      <c r="BH5283" s="628"/>
      <c r="BI5283" s="629"/>
      <c r="BJ5283" s="632"/>
      <c r="BK5283" s="633"/>
      <c r="BL5283" s="626"/>
      <c r="BM5283" s="627"/>
      <c r="BN5283" s="678"/>
      <c r="BO5283" s="679"/>
      <c r="BP5283" s="680"/>
      <c r="BQ5283" s="677"/>
      <c r="BR5283" s="663"/>
      <c r="BS5283" s="663"/>
      <c r="BT5283" s="15"/>
      <c r="BU5283" s="15"/>
      <c r="BV5283" s="95"/>
    </row>
    <row r="5284" spans="1:74" ht="21.75" hidden="1" customHeight="1" x14ac:dyDescent="0.25">
      <c r="A5284" s="95"/>
      <c r="B5284" s="570" t="str">
        <f>IF(ROSTER!B$30="","",ROSTER!B$30)</f>
        <v/>
      </c>
      <c r="C5284" s="572" t="str">
        <f>IF(ROSTER!C$30="","",ROSTER!C$30)</f>
        <v/>
      </c>
      <c r="D5284" s="573"/>
      <c r="E5284" s="574"/>
      <c r="F5284" s="576">
        <f>IF(E5284="y",1,IF(E5284="S",1,0))</f>
        <v>0</v>
      </c>
      <c r="G5284" s="582">
        <f>IF(E5284="S",1,0)</f>
        <v>0</v>
      </c>
      <c r="H5284" s="578"/>
      <c r="I5284" s="543"/>
      <c r="J5284" s="542"/>
      <c r="K5284" s="580"/>
      <c r="L5284" s="584"/>
      <c r="M5284" s="585"/>
      <c r="N5284" s="588">
        <f>L5284+J5284</f>
        <v>0</v>
      </c>
      <c r="O5284" s="589"/>
      <c r="P5284" s="542"/>
      <c r="Q5284" s="580"/>
      <c r="R5284" s="584"/>
      <c r="S5284" s="585"/>
      <c r="T5284" s="588">
        <f>R5284-P5284</f>
        <v>0</v>
      </c>
      <c r="U5284" s="589"/>
      <c r="V5284" s="310"/>
      <c r="W5284" s="310"/>
      <c r="X5284" s="578"/>
      <c r="Y5284" s="543"/>
      <c r="Z5284" s="542"/>
      <c r="AA5284" s="543"/>
      <c r="AB5284" s="542"/>
      <c r="AC5284" s="543"/>
      <c r="AD5284" s="542"/>
      <c r="AE5284" s="580"/>
      <c r="AF5284" s="584"/>
      <c r="AG5284" s="585"/>
      <c r="AH5284" s="595">
        <f>IF(AD5284=0,0,(AF5284/AD5284)*100)</f>
        <v>0</v>
      </c>
      <c r="AI5284" s="596"/>
      <c r="AJ5284" s="542"/>
      <c r="AK5284" s="580"/>
      <c r="AL5284" s="584"/>
      <c r="AM5284" s="585"/>
      <c r="AN5284" s="595">
        <f>IF(AJ5284=0,0,(AL5284/AJ5284)*100)</f>
        <v>0</v>
      </c>
      <c r="AO5284" s="596"/>
      <c r="AP5284" s="542"/>
      <c r="AQ5284" s="580"/>
      <c r="AR5284" s="584"/>
      <c r="AS5284" s="585"/>
      <c r="AT5284" s="595">
        <f>IF(AP5284=0,0,(AR5284/AP5284)*100)</f>
        <v>0</v>
      </c>
      <c r="AU5284" s="596"/>
      <c r="AV5284" s="599">
        <f>AD5284+AJ5284+AP5284</f>
        <v>0</v>
      </c>
      <c r="AW5284" s="600"/>
      <c r="AX5284" s="630">
        <f>AF5284+AL5284+AR5284</f>
        <v>0</v>
      </c>
      <c r="AY5284" s="631"/>
      <c r="AZ5284" s="595">
        <f>IF(AV5284=0,0,(AX5284/AV5284)*100)</f>
        <v>0</v>
      </c>
      <c r="BA5284" s="596"/>
      <c r="BB5284" s="542"/>
      <c r="BC5284" s="580"/>
      <c r="BD5284" s="584"/>
      <c r="BE5284" s="585"/>
      <c r="BF5284" s="595">
        <f>IF(BB5284=0,0,(BD5284/BB5284)*100)</f>
        <v>0</v>
      </c>
      <c r="BG5284" s="596"/>
      <c r="BH5284" s="599">
        <f>AV5284+BB5284</f>
        <v>0</v>
      </c>
      <c r="BI5284" s="600"/>
      <c r="BJ5284" s="630">
        <f>AX5284+BD5284</f>
        <v>0</v>
      </c>
      <c r="BK5284" s="631"/>
      <c r="BL5284" s="595">
        <f>IF(BH5284=0,0,(BJ5284/BH5284)*100)</f>
        <v>0</v>
      </c>
      <c r="BM5284" s="596"/>
      <c r="BN5284" s="656">
        <f>(AF5284*2)+(AL5284*2)+(AR5284*3)+BD5284</f>
        <v>0</v>
      </c>
      <c r="BO5284" s="657"/>
      <c r="BP5284" s="658"/>
      <c r="BQ5284" s="676">
        <f t="shared" ref="BQ5284" si="3589">IF(BS5284=0,0,50*BR5284/BS5284)</f>
        <v>0</v>
      </c>
      <c r="BR5284" s="662">
        <f>(BN5284*BU$11)+(N5284*BU$12)+(Z5284*BU$13)+(R5284*BU$14)+(X5284*BU$15)+(AB5284*BU$16)</f>
        <v>0</v>
      </c>
      <c r="BS5284" s="662">
        <f>((BB5284-BD5284)*BU$18)+((AV5284-AX5284)*BU$17)+(H5284*BU$19)+(P5284*BU$20)</f>
        <v>0</v>
      </c>
      <c r="BT5284" s="15"/>
      <c r="BU5284" s="15"/>
      <c r="BV5284" s="95"/>
    </row>
    <row r="5285" spans="1:74" ht="21.75" hidden="1" customHeight="1" x14ac:dyDescent="0.25">
      <c r="A5285" s="95"/>
      <c r="B5285" s="571"/>
      <c r="C5285" s="642" t="str">
        <f>IF(ROSTER!D$30="","",ROSTER!D$30)</f>
        <v/>
      </c>
      <c r="D5285" s="643"/>
      <c r="E5285" s="575"/>
      <c r="F5285" s="577"/>
      <c r="G5285" s="583"/>
      <c r="H5285" s="579"/>
      <c r="I5285" s="545"/>
      <c r="J5285" s="544"/>
      <c r="K5285" s="581"/>
      <c r="L5285" s="586"/>
      <c r="M5285" s="587"/>
      <c r="N5285" s="592"/>
      <c r="O5285" s="603"/>
      <c r="P5285" s="544"/>
      <c r="Q5285" s="581"/>
      <c r="R5285" s="586"/>
      <c r="S5285" s="587"/>
      <c r="T5285" s="592"/>
      <c r="U5285" s="603"/>
      <c r="V5285" s="311"/>
      <c r="W5285" s="311"/>
      <c r="X5285" s="579"/>
      <c r="Y5285" s="545"/>
      <c r="Z5285" s="544"/>
      <c r="AA5285" s="545"/>
      <c r="AB5285" s="544"/>
      <c r="AC5285" s="545"/>
      <c r="AD5285" s="544"/>
      <c r="AE5285" s="581"/>
      <c r="AF5285" s="586"/>
      <c r="AG5285" s="587"/>
      <c r="AH5285" s="626"/>
      <c r="AI5285" s="627"/>
      <c r="AJ5285" s="544"/>
      <c r="AK5285" s="581"/>
      <c r="AL5285" s="586"/>
      <c r="AM5285" s="587"/>
      <c r="AN5285" s="626"/>
      <c r="AO5285" s="627"/>
      <c r="AP5285" s="544"/>
      <c r="AQ5285" s="581"/>
      <c r="AR5285" s="586"/>
      <c r="AS5285" s="587"/>
      <c r="AT5285" s="626"/>
      <c r="AU5285" s="627"/>
      <c r="AV5285" s="628"/>
      <c r="AW5285" s="629"/>
      <c r="AX5285" s="632"/>
      <c r="AY5285" s="633"/>
      <c r="AZ5285" s="626"/>
      <c r="BA5285" s="627"/>
      <c r="BB5285" s="544"/>
      <c r="BC5285" s="581"/>
      <c r="BD5285" s="586"/>
      <c r="BE5285" s="587"/>
      <c r="BF5285" s="626"/>
      <c r="BG5285" s="627"/>
      <c r="BH5285" s="628"/>
      <c r="BI5285" s="629"/>
      <c r="BJ5285" s="632"/>
      <c r="BK5285" s="633"/>
      <c r="BL5285" s="626"/>
      <c r="BM5285" s="627"/>
      <c r="BN5285" s="678"/>
      <c r="BO5285" s="679"/>
      <c r="BP5285" s="680"/>
      <c r="BQ5285" s="677"/>
      <c r="BR5285" s="663"/>
      <c r="BS5285" s="663"/>
      <c r="BT5285" s="15"/>
      <c r="BU5285" s="15"/>
      <c r="BV5285" s="95"/>
    </row>
    <row r="5286" spans="1:74" ht="21.75" hidden="1" customHeight="1" x14ac:dyDescent="0.25">
      <c r="A5286" s="95"/>
      <c r="B5286" s="570" t="str">
        <f>IF(ROSTER!B$32="","",ROSTER!B$32)</f>
        <v/>
      </c>
      <c r="C5286" s="572" t="str">
        <f>IF(ROSTER!C$32="","",ROSTER!C$32)</f>
        <v/>
      </c>
      <c r="D5286" s="573"/>
      <c r="E5286" s="574"/>
      <c r="F5286" s="576">
        <f>IF(E5286="y",1,IF(E5286="S",1,0))</f>
        <v>0</v>
      </c>
      <c r="G5286" s="582">
        <f>IF(E5286="S",1,0)</f>
        <v>0</v>
      </c>
      <c r="H5286" s="578"/>
      <c r="I5286" s="543"/>
      <c r="J5286" s="542"/>
      <c r="K5286" s="580"/>
      <c r="L5286" s="584"/>
      <c r="M5286" s="585"/>
      <c r="N5286" s="588">
        <f>L5286+J5286</f>
        <v>0</v>
      </c>
      <c r="O5286" s="589"/>
      <c r="P5286" s="542"/>
      <c r="Q5286" s="580"/>
      <c r="R5286" s="584"/>
      <c r="S5286" s="585"/>
      <c r="T5286" s="588">
        <f>R5286-P5286</f>
        <v>0</v>
      </c>
      <c r="U5286" s="589"/>
      <c r="V5286" s="310"/>
      <c r="W5286" s="310"/>
      <c r="X5286" s="578"/>
      <c r="Y5286" s="543"/>
      <c r="Z5286" s="542"/>
      <c r="AA5286" s="543"/>
      <c r="AB5286" s="542"/>
      <c r="AC5286" s="543"/>
      <c r="AD5286" s="542"/>
      <c r="AE5286" s="580"/>
      <c r="AF5286" s="584"/>
      <c r="AG5286" s="585"/>
      <c r="AH5286" s="595">
        <f>IF(AD5286=0,0,(AF5286/AD5286)*100)</f>
        <v>0</v>
      </c>
      <c r="AI5286" s="596"/>
      <c r="AJ5286" s="542"/>
      <c r="AK5286" s="580"/>
      <c r="AL5286" s="584"/>
      <c r="AM5286" s="585"/>
      <c r="AN5286" s="595">
        <f>IF(AJ5286=0,0,(AL5286/AJ5286)*100)</f>
        <v>0</v>
      </c>
      <c r="AO5286" s="596"/>
      <c r="AP5286" s="542"/>
      <c r="AQ5286" s="580"/>
      <c r="AR5286" s="584"/>
      <c r="AS5286" s="585"/>
      <c r="AT5286" s="595">
        <f>IF(AP5286=0,0,(AR5286/AP5286)*100)</f>
        <v>0</v>
      </c>
      <c r="AU5286" s="596"/>
      <c r="AV5286" s="599">
        <f>AD5286+AJ5286+AP5286</f>
        <v>0</v>
      </c>
      <c r="AW5286" s="600"/>
      <c r="AX5286" s="630">
        <f>AF5286+AL5286+AR5286</f>
        <v>0</v>
      </c>
      <c r="AY5286" s="631"/>
      <c r="AZ5286" s="595">
        <f>IF(AV5286=0,0,(AX5286/AV5286)*100)</f>
        <v>0</v>
      </c>
      <c r="BA5286" s="596"/>
      <c r="BB5286" s="542"/>
      <c r="BC5286" s="580"/>
      <c r="BD5286" s="584"/>
      <c r="BE5286" s="585"/>
      <c r="BF5286" s="595">
        <f>IF(BB5286=0,0,(BD5286/BB5286)*100)</f>
        <v>0</v>
      </c>
      <c r="BG5286" s="596"/>
      <c r="BH5286" s="599">
        <f>AV5286+BB5286</f>
        <v>0</v>
      </c>
      <c r="BI5286" s="600"/>
      <c r="BJ5286" s="630">
        <f>AX5286+BD5286</f>
        <v>0</v>
      </c>
      <c r="BK5286" s="631"/>
      <c r="BL5286" s="595">
        <f>IF(BH5286=0,0,(BJ5286/BH5286)*100)</f>
        <v>0</v>
      </c>
      <c r="BM5286" s="596"/>
      <c r="BN5286" s="656">
        <f>(AF5286*2)+(AL5286*2)+(AR5286*3)+BD5286</f>
        <v>0</v>
      </c>
      <c r="BO5286" s="657"/>
      <c r="BP5286" s="658"/>
      <c r="BQ5286" s="676">
        <f t="shared" ref="BQ5286" si="3590">IF(BS5286=0,0,50*BR5286/BS5286)</f>
        <v>0</v>
      </c>
      <c r="BR5286" s="662">
        <f>(BN5286*BU$11)+(N5286*BU$12)+(Z5286*BU$13)+(R5286*BU$14)+(X5286*BU$15)+(AB5286*BU$16)</f>
        <v>0</v>
      </c>
      <c r="BS5286" s="662">
        <f>((BB5286-BD5286)*BU$18)+((AV5286-AX5286)*BU$17)+(H5286*BU$19)+(P5286*BU$20)</f>
        <v>0</v>
      </c>
      <c r="BT5286" s="15"/>
      <c r="BU5286" s="15"/>
      <c r="BV5286" s="95"/>
    </row>
    <row r="5287" spans="1:74" ht="21.75" hidden="1" customHeight="1" x14ac:dyDescent="0.25">
      <c r="A5287" s="95"/>
      <c r="B5287" s="571"/>
      <c r="C5287" s="642" t="str">
        <f>IF(ROSTER!D$32="","",ROSTER!D$32)</f>
        <v/>
      </c>
      <c r="D5287" s="643"/>
      <c r="E5287" s="575"/>
      <c r="F5287" s="577"/>
      <c r="G5287" s="583"/>
      <c r="H5287" s="579"/>
      <c r="I5287" s="545"/>
      <c r="J5287" s="544"/>
      <c r="K5287" s="581"/>
      <c r="L5287" s="586"/>
      <c r="M5287" s="587"/>
      <c r="N5287" s="592"/>
      <c r="O5287" s="603"/>
      <c r="P5287" s="544"/>
      <c r="Q5287" s="581"/>
      <c r="R5287" s="586"/>
      <c r="S5287" s="587"/>
      <c r="T5287" s="592"/>
      <c r="U5287" s="603"/>
      <c r="V5287" s="311"/>
      <c r="W5287" s="311"/>
      <c r="X5287" s="579"/>
      <c r="Y5287" s="545"/>
      <c r="Z5287" s="544"/>
      <c r="AA5287" s="545"/>
      <c r="AB5287" s="544"/>
      <c r="AC5287" s="545"/>
      <c r="AD5287" s="544"/>
      <c r="AE5287" s="581"/>
      <c r="AF5287" s="586"/>
      <c r="AG5287" s="587"/>
      <c r="AH5287" s="626"/>
      <c r="AI5287" s="627"/>
      <c r="AJ5287" s="544"/>
      <c r="AK5287" s="581"/>
      <c r="AL5287" s="586"/>
      <c r="AM5287" s="587"/>
      <c r="AN5287" s="626"/>
      <c r="AO5287" s="627"/>
      <c r="AP5287" s="544"/>
      <c r="AQ5287" s="581"/>
      <c r="AR5287" s="586"/>
      <c r="AS5287" s="587"/>
      <c r="AT5287" s="626"/>
      <c r="AU5287" s="627"/>
      <c r="AV5287" s="628"/>
      <c r="AW5287" s="629"/>
      <c r="AX5287" s="632"/>
      <c r="AY5287" s="633"/>
      <c r="AZ5287" s="626"/>
      <c r="BA5287" s="627"/>
      <c r="BB5287" s="544"/>
      <c r="BC5287" s="581"/>
      <c r="BD5287" s="586"/>
      <c r="BE5287" s="587"/>
      <c r="BF5287" s="626"/>
      <c r="BG5287" s="627"/>
      <c r="BH5287" s="628"/>
      <c r="BI5287" s="629"/>
      <c r="BJ5287" s="632"/>
      <c r="BK5287" s="633"/>
      <c r="BL5287" s="626"/>
      <c r="BM5287" s="627"/>
      <c r="BN5287" s="678"/>
      <c r="BO5287" s="679"/>
      <c r="BP5287" s="680"/>
      <c r="BQ5287" s="677"/>
      <c r="BR5287" s="663"/>
      <c r="BS5287" s="663"/>
      <c r="BT5287" s="15"/>
      <c r="BU5287" s="15"/>
      <c r="BV5287" s="95"/>
    </row>
    <row r="5288" spans="1:74" ht="21.75" hidden="1" customHeight="1" x14ac:dyDescent="0.25">
      <c r="A5288" s="95"/>
      <c r="B5288" s="570" t="str">
        <f>IF(ROSTER!B$34="","",ROSTER!B$34)</f>
        <v/>
      </c>
      <c r="C5288" s="572" t="str">
        <f>IF(ROSTER!C$34="","",ROSTER!C$34)</f>
        <v/>
      </c>
      <c r="D5288" s="573"/>
      <c r="E5288" s="574"/>
      <c r="F5288" s="576">
        <f>IF(E5288="y",1,IF(E5288="S",1,0))</f>
        <v>0</v>
      </c>
      <c r="G5288" s="582">
        <f>IF(E5288="S",1,0)</f>
        <v>0</v>
      </c>
      <c r="H5288" s="578"/>
      <c r="I5288" s="543"/>
      <c r="J5288" s="542"/>
      <c r="K5288" s="580"/>
      <c r="L5288" s="584"/>
      <c r="M5288" s="585"/>
      <c r="N5288" s="588">
        <f>L5288+J5288</f>
        <v>0</v>
      </c>
      <c r="O5288" s="589"/>
      <c r="P5288" s="542"/>
      <c r="Q5288" s="580"/>
      <c r="R5288" s="584"/>
      <c r="S5288" s="585"/>
      <c r="T5288" s="588">
        <f>R5288-P5288</f>
        <v>0</v>
      </c>
      <c r="U5288" s="589"/>
      <c r="V5288" s="310"/>
      <c r="W5288" s="310"/>
      <c r="X5288" s="578"/>
      <c r="Y5288" s="543"/>
      <c r="Z5288" s="542"/>
      <c r="AA5288" s="543"/>
      <c r="AB5288" s="542"/>
      <c r="AC5288" s="543"/>
      <c r="AD5288" s="542"/>
      <c r="AE5288" s="580"/>
      <c r="AF5288" s="584"/>
      <c r="AG5288" s="585"/>
      <c r="AH5288" s="595">
        <f>IF(AD5288=0,0,(AF5288/AD5288)*100)</f>
        <v>0</v>
      </c>
      <c r="AI5288" s="596"/>
      <c r="AJ5288" s="542"/>
      <c r="AK5288" s="580"/>
      <c r="AL5288" s="584"/>
      <c r="AM5288" s="585"/>
      <c r="AN5288" s="595">
        <f>IF(AJ5288=0,0,(AL5288/AJ5288)*100)</f>
        <v>0</v>
      </c>
      <c r="AO5288" s="596"/>
      <c r="AP5288" s="542"/>
      <c r="AQ5288" s="580"/>
      <c r="AR5288" s="584"/>
      <c r="AS5288" s="585"/>
      <c r="AT5288" s="595">
        <f>IF(AP5288=0,0,(AR5288/AP5288)*100)</f>
        <v>0</v>
      </c>
      <c r="AU5288" s="596"/>
      <c r="AV5288" s="599">
        <f>AD5288+AJ5288+AP5288</f>
        <v>0</v>
      </c>
      <c r="AW5288" s="600"/>
      <c r="AX5288" s="630">
        <f>AF5288+AL5288+AR5288</f>
        <v>0</v>
      </c>
      <c r="AY5288" s="631"/>
      <c r="AZ5288" s="595">
        <f>IF(AV5288=0,0,(AX5288/AV5288)*100)</f>
        <v>0</v>
      </c>
      <c r="BA5288" s="596"/>
      <c r="BB5288" s="542"/>
      <c r="BC5288" s="580"/>
      <c r="BD5288" s="584"/>
      <c r="BE5288" s="585"/>
      <c r="BF5288" s="595">
        <f>IF(BB5288=0,0,(BD5288/BB5288)*100)</f>
        <v>0</v>
      </c>
      <c r="BG5288" s="596"/>
      <c r="BH5288" s="599">
        <f>AV5288+BB5288</f>
        <v>0</v>
      </c>
      <c r="BI5288" s="600"/>
      <c r="BJ5288" s="630">
        <f>AX5288+BD5288</f>
        <v>0</v>
      </c>
      <c r="BK5288" s="631"/>
      <c r="BL5288" s="595">
        <f>IF(BH5288=0,0,(BJ5288/BH5288)*100)</f>
        <v>0</v>
      </c>
      <c r="BM5288" s="596"/>
      <c r="BN5288" s="656">
        <f>(AF5288*2)+(AL5288*2)+(AR5288*3)+BD5288</f>
        <v>0</v>
      </c>
      <c r="BO5288" s="657"/>
      <c r="BP5288" s="658"/>
      <c r="BQ5288" s="676">
        <f t="shared" ref="BQ5288" si="3591">IF(BS5288=0,0,50*BR5288/BS5288)</f>
        <v>0</v>
      </c>
      <c r="BR5288" s="662">
        <f>(BN5288*BU$11)+(N5288*BU$12)+(Z5288*BU$13)+(R5288*BU$14)+(X5288*BU$15)+(AB5288*BU$16)</f>
        <v>0</v>
      </c>
      <c r="BS5288" s="662">
        <f>((BB5288-BD5288)*BU$18)+((AV5288-AX5288)*BU$17)+(H5288*BU$19)+(P5288*BU$20)</f>
        <v>0</v>
      </c>
      <c r="BT5288" s="15"/>
      <c r="BU5288" s="15"/>
      <c r="BV5288" s="95"/>
    </row>
    <row r="5289" spans="1:74" ht="21.75" hidden="1" customHeight="1" x14ac:dyDescent="0.25">
      <c r="A5289" s="95"/>
      <c r="B5289" s="571"/>
      <c r="C5289" s="642" t="str">
        <f>IF(ROSTER!D$34="","",ROSTER!D$34)</f>
        <v/>
      </c>
      <c r="D5289" s="643"/>
      <c r="E5289" s="575"/>
      <c r="F5289" s="577"/>
      <c r="G5289" s="583"/>
      <c r="H5289" s="579"/>
      <c r="I5289" s="545"/>
      <c r="J5289" s="544"/>
      <c r="K5289" s="581"/>
      <c r="L5289" s="586"/>
      <c r="M5289" s="587"/>
      <c r="N5289" s="592"/>
      <c r="O5289" s="603"/>
      <c r="P5289" s="544"/>
      <c r="Q5289" s="581"/>
      <c r="R5289" s="586"/>
      <c r="S5289" s="587"/>
      <c r="T5289" s="592"/>
      <c r="U5289" s="603"/>
      <c r="V5289" s="311"/>
      <c r="W5289" s="311"/>
      <c r="X5289" s="579"/>
      <c r="Y5289" s="545"/>
      <c r="Z5289" s="544"/>
      <c r="AA5289" s="545"/>
      <c r="AB5289" s="544"/>
      <c r="AC5289" s="545"/>
      <c r="AD5289" s="544"/>
      <c r="AE5289" s="581"/>
      <c r="AF5289" s="586"/>
      <c r="AG5289" s="587"/>
      <c r="AH5289" s="626"/>
      <c r="AI5289" s="627"/>
      <c r="AJ5289" s="544"/>
      <c r="AK5289" s="581"/>
      <c r="AL5289" s="586"/>
      <c r="AM5289" s="587"/>
      <c r="AN5289" s="626"/>
      <c r="AO5289" s="627"/>
      <c r="AP5289" s="544"/>
      <c r="AQ5289" s="581"/>
      <c r="AR5289" s="586"/>
      <c r="AS5289" s="587"/>
      <c r="AT5289" s="626"/>
      <c r="AU5289" s="627"/>
      <c r="AV5289" s="628"/>
      <c r="AW5289" s="629"/>
      <c r="AX5289" s="632"/>
      <c r="AY5289" s="633"/>
      <c r="AZ5289" s="626"/>
      <c r="BA5289" s="627"/>
      <c r="BB5289" s="544"/>
      <c r="BC5289" s="581"/>
      <c r="BD5289" s="586"/>
      <c r="BE5289" s="587"/>
      <c r="BF5289" s="626"/>
      <c r="BG5289" s="627"/>
      <c r="BH5289" s="628"/>
      <c r="BI5289" s="629"/>
      <c r="BJ5289" s="632"/>
      <c r="BK5289" s="633"/>
      <c r="BL5289" s="626"/>
      <c r="BM5289" s="627"/>
      <c r="BN5289" s="678"/>
      <c r="BO5289" s="679"/>
      <c r="BP5289" s="680"/>
      <c r="BQ5289" s="677"/>
      <c r="BR5289" s="663"/>
      <c r="BS5289" s="663"/>
      <c r="BT5289" s="15"/>
      <c r="BU5289" s="15"/>
      <c r="BV5289" s="95"/>
    </row>
    <row r="5290" spans="1:74" ht="21.75" hidden="1" customHeight="1" x14ac:dyDescent="0.25">
      <c r="A5290" s="95"/>
      <c r="B5290" s="570" t="str">
        <f>IF(ROSTER!B$36="","",ROSTER!B$36)</f>
        <v/>
      </c>
      <c r="C5290" s="572" t="str">
        <f>IF(ROSTER!C$36="","",ROSTER!C$36)</f>
        <v/>
      </c>
      <c r="D5290" s="573"/>
      <c r="E5290" s="574"/>
      <c r="F5290" s="576">
        <f>IF(E5290="y",1,IF(E5290="S",1,0))</f>
        <v>0</v>
      </c>
      <c r="G5290" s="582">
        <f>IF(E5290="S",1,0)</f>
        <v>0</v>
      </c>
      <c r="H5290" s="578"/>
      <c r="I5290" s="543"/>
      <c r="J5290" s="542"/>
      <c r="K5290" s="580"/>
      <c r="L5290" s="584"/>
      <c r="M5290" s="585"/>
      <c r="N5290" s="588">
        <f>L5290+J5290</f>
        <v>0</v>
      </c>
      <c r="O5290" s="589"/>
      <c r="P5290" s="542"/>
      <c r="Q5290" s="580"/>
      <c r="R5290" s="584"/>
      <c r="S5290" s="585"/>
      <c r="T5290" s="588">
        <f>R5290-P5290</f>
        <v>0</v>
      </c>
      <c r="U5290" s="589"/>
      <c r="V5290" s="310"/>
      <c r="W5290" s="310"/>
      <c r="X5290" s="578"/>
      <c r="Y5290" s="543"/>
      <c r="Z5290" s="542"/>
      <c r="AA5290" s="543"/>
      <c r="AB5290" s="542"/>
      <c r="AC5290" s="543"/>
      <c r="AD5290" s="542"/>
      <c r="AE5290" s="580"/>
      <c r="AF5290" s="584"/>
      <c r="AG5290" s="585"/>
      <c r="AH5290" s="595">
        <f>IF(AD5290=0,0,(AF5290/AD5290)*100)</f>
        <v>0</v>
      </c>
      <c r="AI5290" s="596"/>
      <c r="AJ5290" s="542"/>
      <c r="AK5290" s="580"/>
      <c r="AL5290" s="584"/>
      <c r="AM5290" s="585"/>
      <c r="AN5290" s="595">
        <f>IF(AJ5290=0,0,(AL5290/AJ5290)*100)</f>
        <v>0</v>
      </c>
      <c r="AO5290" s="596"/>
      <c r="AP5290" s="542"/>
      <c r="AQ5290" s="580"/>
      <c r="AR5290" s="584"/>
      <c r="AS5290" s="585"/>
      <c r="AT5290" s="595">
        <f>IF(AP5290=0,0,(AR5290/AP5290)*100)</f>
        <v>0</v>
      </c>
      <c r="AU5290" s="596"/>
      <c r="AV5290" s="599">
        <f>AD5290+AJ5290+AP5290</f>
        <v>0</v>
      </c>
      <c r="AW5290" s="600"/>
      <c r="AX5290" s="630">
        <f>AF5290+AL5290+AR5290</f>
        <v>0</v>
      </c>
      <c r="AY5290" s="631"/>
      <c r="AZ5290" s="595">
        <f>IF(AV5290=0,0,(AX5290/AV5290)*100)</f>
        <v>0</v>
      </c>
      <c r="BA5290" s="596"/>
      <c r="BB5290" s="542"/>
      <c r="BC5290" s="580"/>
      <c r="BD5290" s="584"/>
      <c r="BE5290" s="585"/>
      <c r="BF5290" s="595">
        <f>IF(BB5290=0,0,(BD5290/BB5290)*100)</f>
        <v>0</v>
      </c>
      <c r="BG5290" s="596"/>
      <c r="BH5290" s="599">
        <f>AV5290+BB5290</f>
        <v>0</v>
      </c>
      <c r="BI5290" s="600"/>
      <c r="BJ5290" s="630">
        <f>AX5290+BD5290</f>
        <v>0</v>
      </c>
      <c r="BK5290" s="631"/>
      <c r="BL5290" s="595">
        <f>IF(BH5290=0,0,(BJ5290/BH5290)*100)</f>
        <v>0</v>
      </c>
      <c r="BM5290" s="596"/>
      <c r="BN5290" s="656">
        <f>(AF5290*2)+(AL5290*2)+(AR5290*3)+BD5290</f>
        <v>0</v>
      </c>
      <c r="BO5290" s="657"/>
      <c r="BP5290" s="658"/>
      <c r="BQ5290" s="676">
        <f t="shared" ref="BQ5290" si="3592">IF(BS5290=0,0,50*BR5290/BS5290)</f>
        <v>0</v>
      </c>
      <c r="BR5290" s="662">
        <f>(BN5290*BU$11)+(N5290*BU$12)+(Z5290*BU$13)+(R5290*BU$14)+(X5290*BU$15)+(AB5290*BU$16)</f>
        <v>0</v>
      </c>
      <c r="BS5290" s="662">
        <f>((BB5290-BD5290)*BU$18)+((AV5290-AX5290)*BU$17)+(H5290*BU$19)+(P5290*BU$20)</f>
        <v>0</v>
      </c>
      <c r="BT5290" s="15"/>
      <c r="BU5290" s="15"/>
      <c r="BV5290" s="95"/>
    </row>
    <row r="5291" spans="1:74" ht="21.75" hidden="1" customHeight="1" x14ac:dyDescent="0.25">
      <c r="A5291" s="95"/>
      <c r="B5291" s="571"/>
      <c r="C5291" s="642" t="str">
        <f>IF(ROSTER!D$36="","",ROSTER!D$36)</f>
        <v/>
      </c>
      <c r="D5291" s="643"/>
      <c r="E5291" s="575"/>
      <c r="F5291" s="577"/>
      <c r="G5291" s="583"/>
      <c r="H5291" s="579"/>
      <c r="I5291" s="545"/>
      <c r="J5291" s="544"/>
      <c r="K5291" s="581"/>
      <c r="L5291" s="586"/>
      <c r="M5291" s="587"/>
      <c r="N5291" s="592"/>
      <c r="O5291" s="603"/>
      <c r="P5291" s="544"/>
      <c r="Q5291" s="581"/>
      <c r="R5291" s="586"/>
      <c r="S5291" s="587"/>
      <c r="T5291" s="592"/>
      <c r="U5291" s="603"/>
      <c r="V5291" s="311"/>
      <c r="W5291" s="311"/>
      <c r="X5291" s="579"/>
      <c r="Y5291" s="545"/>
      <c r="Z5291" s="544"/>
      <c r="AA5291" s="545"/>
      <c r="AB5291" s="544"/>
      <c r="AC5291" s="545"/>
      <c r="AD5291" s="544"/>
      <c r="AE5291" s="581"/>
      <c r="AF5291" s="586"/>
      <c r="AG5291" s="587"/>
      <c r="AH5291" s="626"/>
      <c r="AI5291" s="627"/>
      <c r="AJ5291" s="544"/>
      <c r="AK5291" s="581"/>
      <c r="AL5291" s="586"/>
      <c r="AM5291" s="587"/>
      <c r="AN5291" s="626"/>
      <c r="AO5291" s="627"/>
      <c r="AP5291" s="544"/>
      <c r="AQ5291" s="581"/>
      <c r="AR5291" s="586"/>
      <c r="AS5291" s="587"/>
      <c r="AT5291" s="626"/>
      <c r="AU5291" s="627"/>
      <c r="AV5291" s="628"/>
      <c r="AW5291" s="629"/>
      <c r="AX5291" s="632"/>
      <c r="AY5291" s="633"/>
      <c r="AZ5291" s="626"/>
      <c r="BA5291" s="627"/>
      <c r="BB5291" s="544"/>
      <c r="BC5291" s="581"/>
      <c r="BD5291" s="586"/>
      <c r="BE5291" s="587"/>
      <c r="BF5291" s="626"/>
      <c r="BG5291" s="627"/>
      <c r="BH5291" s="628"/>
      <c r="BI5291" s="629"/>
      <c r="BJ5291" s="632"/>
      <c r="BK5291" s="633"/>
      <c r="BL5291" s="626"/>
      <c r="BM5291" s="627"/>
      <c r="BN5291" s="678"/>
      <c r="BO5291" s="679"/>
      <c r="BP5291" s="680"/>
      <c r="BQ5291" s="677"/>
      <c r="BR5291" s="663"/>
      <c r="BS5291" s="663"/>
      <c r="BT5291" s="15"/>
      <c r="BU5291" s="15"/>
      <c r="BV5291" s="95"/>
    </row>
    <row r="5292" spans="1:74" ht="21.75" hidden="1" customHeight="1" x14ac:dyDescent="0.25">
      <c r="A5292" s="95"/>
      <c r="B5292" s="570" t="str">
        <f>IF(ROSTER!B$38="","",ROSTER!B$38)</f>
        <v/>
      </c>
      <c r="C5292" s="572" t="str">
        <f>IF(ROSTER!C$38="","",ROSTER!C$38)</f>
        <v/>
      </c>
      <c r="D5292" s="573"/>
      <c r="E5292" s="574"/>
      <c r="F5292" s="576">
        <f>IF(E5292="y",1,IF(E5292="S",1,0))</f>
        <v>0</v>
      </c>
      <c r="G5292" s="582">
        <f>IF(E5292="S",1,0)</f>
        <v>0</v>
      </c>
      <c r="H5292" s="578"/>
      <c r="I5292" s="543"/>
      <c r="J5292" s="542"/>
      <c r="K5292" s="580"/>
      <c r="L5292" s="584"/>
      <c r="M5292" s="585"/>
      <c r="N5292" s="588">
        <f>L5292+J5292</f>
        <v>0</v>
      </c>
      <c r="O5292" s="589"/>
      <c r="P5292" s="542"/>
      <c r="Q5292" s="580"/>
      <c r="R5292" s="584"/>
      <c r="S5292" s="585"/>
      <c r="T5292" s="588">
        <f>R5292-P5292</f>
        <v>0</v>
      </c>
      <c r="U5292" s="589"/>
      <c r="V5292" s="310"/>
      <c r="W5292" s="310"/>
      <c r="X5292" s="578"/>
      <c r="Y5292" s="543"/>
      <c r="Z5292" s="542"/>
      <c r="AA5292" s="543"/>
      <c r="AB5292" s="542"/>
      <c r="AC5292" s="543"/>
      <c r="AD5292" s="542"/>
      <c r="AE5292" s="580"/>
      <c r="AF5292" s="584"/>
      <c r="AG5292" s="585"/>
      <c r="AH5292" s="595">
        <f>IF(AD5292=0,0,(AF5292/AD5292)*100)</f>
        <v>0</v>
      </c>
      <c r="AI5292" s="596"/>
      <c r="AJ5292" s="542"/>
      <c r="AK5292" s="580"/>
      <c r="AL5292" s="584"/>
      <c r="AM5292" s="585"/>
      <c r="AN5292" s="595">
        <f>IF(AJ5292=0,0,(AL5292/AJ5292)*100)</f>
        <v>0</v>
      </c>
      <c r="AO5292" s="596"/>
      <c r="AP5292" s="542"/>
      <c r="AQ5292" s="580"/>
      <c r="AR5292" s="584"/>
      <c r="AS5292" s="585"/>
      <c r="AT5292" s="595">
        <f>IF(AP5292=0,0,(AR5292/AP5292)*100)</f>
        <v>0</v>
      </c>
      <c r="AU5292" s="596"/>
      <c r="AV5292" s="599">
        <f>AD5292+AJ5292+AP5292</f>
        <v>0</v>
      </c>
      <c r="AW5292" s="600"/>
      <c r="AX5292" s="630">
        <f>AF5292+AL5292+AR5292</f>
        <v>0</v>
      </c>
      <c r="AY5292" s="631"/>
      <c r="AZ5292" s="595">
        <f>IF(AV5292=0,0,(AX5292/AV5292)*100)</f>
        <v>0</v>
      </c>
      <c r="BA5292" s="596"/>
      <c r="BB5292" s="542"/>
      <c r="BC5292" s="580"/>
      <c r="BD5292" s="584"/>
      <c r="BE5292" s="585"/>
      <c r="BF5292" s="595">
        <f>IF(BB5292=0,0,(BD5292/BB5292)*100)</f>
        <v>0</v>
      </c>
      <c r="BG5292" s="596"/>
      <c r="BH5292" s="599">
        <f>AV5292+BB5292</f>
        <v>0</v>
      </c>
      <c r="BI5292" s="600"/>
      <c r="BJ5292" s="630">
        <f>AX5292+BD5292</f>
        <v>0</v>
      </c>
      <c r="BK5292" s="631"/>
      <c r="BL5292" s="595">
        <f>IF(BH5292=0,0,(BJ5292/BH5292)*100)</f>
        <v>0</v>
      </c>
      <c r="BM5292" s="596"/>
      <c r="BN5292" s="656">
        <f>(AF5292*2)+(AL5292*2)+(AR5292*3)+BD5292</f>
        <v>0</v>
      </c>
      <c r="BO5292" s="657"/>
      <c r="BP5292" s="658"/>
      <c r="BQ5292" s="676">
        <f t="shared" ref="BQ5292" si="3593">IF(BS5292=0,0,50*BR5292/BS5292)</f>
        <v>0</v>
      </c>
      <c r="BR5292" s="662">
        <f>(BN5292*BU$11)+(N5292*BU$12)+(Z5292*BU$13)+(R5292*BU$14)+(X5292*BU$15)+(AB5292*BU$16)</f>
        <v>0</v>
      </c>
      <c r="BS5292" s="662">
        <f>((BB5292-BD5292)*BU$18)+((AV5292-AX5292)*BU$17)+(H5292*BU$19)+(P5292*BU$20)</f>
        <v>0</v>
      </c>
      <c r="BT5292" s="15"/>
      <c r="BU5292" s="15"/>
      <c r="BV5292" s="95"/>
    </row>
    <row r="5293" spans="1:74" ht="21.75" hidden="1" customHeight="1" x14ac:dyDescent="0.25">
      <c r="A5293" s="95"/>
      <c r="B5293" s="571"/>
      <c r="C5293" s="642" t="str">
        <f>IF(ROSTER!D$38="","",ROSTER!D$38)</f>
        <v/>
      </c>
      <c r="D5293" s="643"/>
      <c r="E5293" s="575"/>
      <c r="F5293" s="577"/>
      <c r="G5293" s="583"/>
      <c r="H5293" s="579"/>
      <c r="I5293" s="545"/>
      <c r="J5293" s="544"/>
      <c r="K5293" s="581"/>
      <c r="L5293" s="586"/>
      <c r="M5293" s="587"/>
      <c r="N5293" s="592"/>
      <c r="O5293" s="603"/>
      <c r="P5293" s="544"/>
      <c r="Q5293" s="581"/>
      <c r="R5293" s="586"/>
      <c r="S5293" s="587"/>
      <c r="T5293" s="592"/>
      <c r="U5293" s="603"/>
      <c r="V5293" s="311"/>
      <c r="W5293" s="311"/>
      <c r="X5293" s="579"/>
      <c r="Y5293" s="545"/>
      <c r="Z5293" s="544"/>
      <c r="AA5293" s="545"/>
      <c r="AB5293" s="544"/>
      <c r="AC5293" s="545"/>
      <c r="AD5293" s="544"/>
      <c r="AE5293" s="581"/>
      <c r="AF5293" s="586"/>
      <c r="AG5293" s="587"/>
      <c r="AH5293" s="626"/>
      <c r="AI5293" s="627"/>
      <c r="AJ5293" s="544"/>
      <c r="AK5293" s="581"/>
      <c r="AL5293" s="586"/>
      <c r="AM5293" s="587"/>
      <c r="AN5293" s="626"/>
      <c r="AO5293" s="627"/>
      <c r="AP5293" s="544"/>
      <c r="AQ5293" s="581"/>
      <c r="AR5293" s="586"/>
      <c r="AS5293" s="587"/>
      <c r="AT5293" s="626"/>
      <c r="AU5293" s="627"/>
      <c r="AV5293" s="628"/>
      <c r="AW5293" s="629"/>
      <c r="AX5293" s="632"/>
      <c r="AY5293" s="633"/>
      <c r="AZ5293" s="626"/>
      <c r="BA5293" s="627"/>
      <c r="BB5293" s="544"/>
      <c r="BC5293" s="581"/>
      <c r="BD5293" s="586"/>
      <c r="BE5293" s="587"/>
      <c r="BF5293" s="626"/>
      <c r="BG5293" s="627"/>
      <c r="BH5293" s="628"/>
      <c r="BI5293" s="629"/>
      <c r="BJ5293" s="632"/>
      <c r="BK5293" s="633"/>
      <c r="BL5293" s="626"/>
      <c r="BM5293" s="627"/>
      <c r="BN5293" s="678"/>
      <c r="BO5293" s="679"/>
      <c r="BP5293" s="680"/>
      <c r="BQ5293" s="677"/>
      <c r="BR5293" s="663"/>
      <c r="BS5293" s="663"/>
      <c r="BT5293" s="15"/>
      <c r="BU5293" s="15"/>
      <c r="BV5293" s="95"/>
    </row>
    <row r="5294" spans="1:74" ht="21.75" hidden="1" customHeight="1" x14ac:dyDescent="0.25">
      <c r="A5294" s="95"/>
      <c r="B5294" s="570" t="str">
        <f>IF(ROSTER!B$40="","",ROSTER!B$40)</f>
        <v/>
      </c>
      <c r="C5294" s="572" t="str">
        <f>IF(ROSTER!C$40="","",ROSTER!C$40)</f>
        <v/>
      </c>
      <c r="D5294" s="573"/>
      <c r="E5294" s="574"/>
      <c r="F5294" s="576">
        <f>IF(E5294="y",1,IF(E5294="S",1,0))</f>
        <v>0</v>
      </c>
      <c r="G5294" s="582">
        <f>IF(E5294="S",1,0)</f>
        <v>0</v>
      </c>
      <c r="H5294" s="578"/>
      <c r="I5294" s="543"/>
      <c r="J5294" s="542"/>
      <c r="K5294" s="580"/>
      <c r="L5294" s="584"/>
      <c r="M5294" s="585"/>
      <c r="N5294" s="588">
        <f>L5294+J5294</f>
        <v>0</v>
      </c>
      <c r="O5294" s="589"/>
      <c r="P5294" s="542"/>
      <c r="Q5294" s="580"/>
      <c r="R5294" s="584"/>
      <c r="S5294" s="585"/>
      <c r="T5294" s="588">
        <f>R5294-P5294</f>
        <v>0</v>
      </c>
      <c r="U5294" s="589"/>
      <c r="V5294" s="310"/>
      <c r="W5294" s="310"/>
      <c r="X5294" s="578"/>
      <c r="Y5294" s="543"/>
      <c r="Z5294" s="542"/>
      <c r="AA5294" s="543"/>
      <c r="AB5294" s="542"/>
      <c r="AC5294" s="543"/>
      <c r="AD5294" s="542"/>
      <c r="AE5294" s="580"/>
      <c r="AF5294" s="584"/>
      <c r="AG5294" s="585"/>
      <c r="AH5294" s="595">
        <f>IF(AD5294=0,0,(AF5294/AD5294)*100)</f>
        <v>0</v>
      </c>
      <c r="AI5294" s="596"/>
      <c r="AJ5294" s="542"/>
      <c r="AK5294" s="580"/>
      <c r="AL5294" s="584"/>
      <c r="AM5294" s="585"/>
      <c r="AN5294" s="595">
        <f>IF(AJ5294=0,0,(AL5294/AJ5294)*100)</f>
        <v>0</v>
      </c>
      <c r="AO5294" s="596"/>
      <c r="AP5294" s="542"/>
      <c r="AQ5294" s="580"/>
      <c r="AR5294" s="584"/>
      <c r="AS5294" s="585"/>
      <c r="AT5294" s="595">
        <f>IF(AP5294=0,0,(AR5294/AP5294)*100)</f>
        <v>0</v>
      </c>
      <c r="AU5294" s="596"/>
      <c r="AV5294" s="599">
        <f>AD5294+AJ5294+AP5294</f>
        <v>0</v>
      </c>
      <c r="AW5294" s="600"/>
      <c r="AX5294" s="630">
        <f>AF5294+AL5294+AR5294</f>
        <v>0</v>
      </c>
      <c r="AY5294" s="631"/>
      <c r="AZ5294" s="595">
        <f>IF(AV5294=0,0,(AX5294/AV5294)*100)</f>
        <v>0</v>
      </c>
      <c r="BA5294" s="596"/>
      <c r="BB5294" s="542"/>
      <c r="BC5294" s="580"/>
      <c r="BD5294" s="584"/>
      <c r="BE5294" s="585"/>
      <c r="BF5294" s="595">
        <f>IF(BB5294=0,0,(BD5294/BB5294)*100)</f>
        <v>0</v>
      </c>
      <c r="BG5294" s="596"/>
      <c r="BH5294" s="599">
        <f>AV5294+BB5294</f>
        <v>0</v>
      </c>
      <c r="BI5294" s="600"/>
      <c r="BJ5294" s="630">
        <f>AX5294+BD5294</f>
        <v>0</v>
      </c>
      <c r="BK5294" s="631"/>
      <c r="BL5294" s="595">
        <f>IF(BH5294=0,0,(BJ5294/BH5294)*100)</f>
        <v>0</v>
      </c>
      <c r="BM5294" s="596"/>
      <c r="BN5294" s="656">
        <f>(AF5294*2)+(AL5294*2)+(AR5294*3)+BD5294</f>
        <v>0</v>
      </c>
      <c r="BO5294" s="657"/>
      <c r="BP5294" s="658"/>
      <c r="BQ5294" s="676">
        <f t="shared" ref="BQ5294" si="3594">IF(BS5294=0,0,50*BR5294/BS5294)</f>
        <v>0</v>
      </c>
      <c r="BR5294" s="662">
        <f>(BN5294*BU$11)+(N5294*BU$12)+(Z5294*BU$13)+(R5294*BU$14)+(X5294*BU$15)+(AB5294*BU$16)</f>
        <v>0</v>
      </c>
      <c r="BS5294" s="662">
        <f>((BB5294-BD5294)*BU$18)+((AV5294-AX5294)*BU$17)+(H5294*BU$19)+(P5294*BU$20)</f>
        <v>0</v>
      </c>
      <c r="BT5294" s="15"/>
      <c r="BU5294" s="15"/>
      <c r="BV5294" s="95"/>
    </row>
    <row r="5295" spans="1:74" ht="21.75" hidden="1" customHeight="1" x14ac:dyDescent="0.25">
      <c r="A5295" s="95"/>
      <c r="B5295" s="571"/>
      <c r="C5295" s="642" t="str">
        <f>IF(ROSTER!D$40="","",ROSTER!D$40)</f>
        <v/>
      </c>
      <c r="D5295" s="643"/>
      <c r="E5295" s="575"/>
      <c r="F5295" s="577"/>
      <c r="G5295" s="583"/>
      <c r="H5295" s="579"/>
      <c r="I5295" s="545"/>
      <c r="J5295" s="544"/>
      <c r="K5295" s="581"/>
      <c r="L5295" s="586"/>
      <c r="M5295" s="587"/>
      <c r="N5295" s="592"/>
      <c r="O5295" s="603"/>
      <c r="P5295" s="544"/>
      <c r="Q5295" s="581"/>
      <c r="R5295" s="586"/>
      <c r="S5295" s="587"/>
      <c r="T5295" s="592"/>
      <c r="U5295" s="603"/>
      <c r="V5295" s="311"/>
      <c r="W5295" s="311"/>
      <c r="X5295" s="579"/>
      <c r="Y5295" s="545"/>
      <c r="Z5295" s="544"/>
      <c r="AA5295" s="545"/>
      <c r="AB5295" s="544"/>
      <c r="AC5295" s="545"/>
      <c r="AD5295" s="544"/>
      <c r="AE5295" s="581"/>
      <c r="AF5295" s="586"/>
      <c r="AG5295" s="587"/>
      <c r="AH5295" s="626"/>
      <c r="AI5295" s="627"/>
      <c r="AJ5295" s="544"/>
      <c r="AK5295" s="581"/>
      <c r="AL5295" s="586"/>
      <c r="AM5295" s="587"/>
      <c r="AN5295" s="626"/>
      <c r="AO5295" s="627"/>
      <c r="AP5295" s="544"/>
      <c r="AQ5295" s="581"/>
      <c r="AR5295" s="586"/>
      <c r="AS5295" s="587"/>
      <c r="AT5295" s="626"/>
      <c r="AU5295" s="627"/>
      <c r="AV5295" s="628"/>
      <c r="AW5295" s="629"/>
      <c r="AX5295" s="632"/>
      <c r="AY5295" s="633"/>
      <c r="AZ5295" s="626"/>
      <c r="BA5295" s="627"/>
      <c r="BB5295" s="544"/>
      <c r="BC5295" s="581"/>
      <c r="BD5295" s="586"/>
      <c r="BE5295" s="587"/>
      <c r="BF5295" s="626"/>
      <c r="BG5295" s="627"/>
      <c r="BH5295" s="628"/>
      <c r="BI5295" s="629"/>
      <c r="BJ5295" s="632"/>
      <c r="BK5295" s="633"/>
      <c r="BL5295" s="626"/>
      <c r="BM5295" s="627"/>
      <c r="BN5295" s="678"/>
      <c r="BO5295" s="679"/>
      <c r="BP5295" s="680"/>
      <c r="BQ5295" s="677"/>
      <c r="BR5295" s="663"/>
      <c r="BS5295" s="663"/>
      <c r="BT5295" s="15"/>
      <c r="BU5295" s="15"/>
      <c r="BV5295" s="95"/>
    </row>
    <row r="5296" spans="1:74" ht="21.75" hidden="1" customHeight="1" x14ac:dyDescent="0.25">
      <c r="A5296" s="95"/>
      <c r="B5296" s="570" t="str">
        <f>IF(ROSTER!B$42="","",ROSTER!B$42)</f>
        <v/>
      </c>
      <c r="C5296" s="572" t="str">
        <f>IF(ROSTER!C$42="","",ROSTER!C$42)</f>
        <v/>
      </c>
      <c r="D5296" s="573"/>
      <c r="E5296" s="574"/>
      <c r="F5296" s="576">
        <f>IF(E5296="y",1,IF(E5296="S",1,0))</f>
        <v>0</v>
      </c>
      <c r="G5296" s="582">
        <f>IF(E5296="S",1,0)</f>
        <v>0</v>
      </c>
      <c r="H5296" s="578"/>
      <c r="I5296" s="543"/>
      <c r="J5296" s="542"/>
      <c r="K5296" s="580"/>
      <c r="L5296" s="584"/>
      <c r="M5296" s="585"/>
      <c r="N5296" s="588">
        <f>L5296+J5296</f>
        <v>0</v>
      </c>
      <c r="O5296" s="589"/>
      <c r="P5296" s="542"/>
      <c r="Q5296" s="580"/>
      <c r="R5296" s="584"/>
      <c r="S5296" s="585"/>
      <c r="T5296" s="588">
        <f>R5296-P5296</f>
        <v>0</v>
      </c>
      <c r="U5296" s="589"/>
      <c r="V5296" s="310"/>
      <c r="W5296" s="310"/>
      <c r="X5296" s="578"/>
      <c r="Y5296" s="543"/>
      <c r="Z5296" s="542"/>
      <c r="AA5296" s="543"/>
      <c r="AB5296" s="542"/>
      <c r="AC5296" s="543"/>
      <c r="AD5296" s="542"/>
      <c r="AE5296" s="580"/>
      <c r="AF5296" s="584"/>
      <c r="AG5296" s="585"/>
      <c r="AH5296" s="595">
        <f>IF(AD5296=0,0,(AF5296/AD5296)*100)</f>
        <v>0</v>
      </c>
      <c r="AI5296" s="596"/>
      <c r="AJ5296" s="542"/>
      <c r="AK5296" s="580"/>
      <c r="AL5296" s="584"/>
      <c r="AM5296" s="585"/>
      <c r="AN5296" s="595">
        <f>IF(AJ5296=0,0,(AL5296/AJ5296)*100)</f>
        <v>0</v>
      </c>
      <c r="AO5296" s="596"/>
      <c r="AP5296" s="542"/>
      <c r="AQ5296" s="580"/>
      <c r="AR5296" s="584"/>
      <c r="AS5296" s="585"/>
      <c r="AT5296" s="595">
        <f>IF(AP5296=0,0,(AR5296/AP5296)*100)</f>
        <v>0</v>
      </c>
      <c r="AU5296" s="596"/>
      <c r="AV5296" s="599">
        <f>AD5296+AJ5296+AP5296</f>
        <v>0</v>
      </c>
      <c r="AW5296" s="600"/>
      <c r="AX5296" s="630">
        <f>AF5296+AL5296+AR5296</f>
        <v>0</v>
      </c>
      <c r="AY5296" s="631"/>
      <c r="AZ5296" s="595">
        <f>IF(AV5296=0,0,(AX5296/AV5296)*100)</f>
        <v>0</v>
      </c>
      <c r="BA5296" s="596"/>
      <c r="BB5296" s="542"/>
      <c r="BC5296" s="580"/>
      <c r="BD5296" s="584"/>
      <c r="BE5296" s="585"/>
      <c r="BF5296" s="595">
        <f>IF(BB5296=0,0,(BD5296/BB5296)*100)</f>
        <v>0</v>
      </c>
      <c r="BG5296" s="596"/>
      <c r="BH5296" s="599">
        <f>AV5296+BB5296</f>
        <v>0</v>
      </c>
      <c r="BI5296" s="600"/>
      <c r="BJ5296" s="630">
        <f>AX5296+BD5296</f>
        <v>0</v>
      </c>
      <c r="BK5296" s="631"/>
      <c r="BL5296" s="595">
        <f>IF(BH5296=0,0,(BJ5296/BH5296)*100)</f>
        <v>0</v>
      </c>
      <c r="BM5296" s="596"/>
      <c r="BN5296" s="656">
        <f>(AF5296*2)+(AL5296*2)+(AR5296*3)+BD5296</f>
        <v>0</v>
      </c>
      <c r="BO5296" s="657"/>
      <c r="BP5296" s="658"/>
      <c r="BQ5296" s="676">
        <f t="shared" ref="BQ5296" si="3595">IF(BS5296=0,0,50*BR5296/BS5296)</f>
        <v>0</v>
      </c>
      <c r="BR5296" s="662">
        <f>(BN5296*BU$11)+(N5296*BU$12)+(Z5296*BU$13)+(R5296*BU$14)+(X5296*BU$15)+(AB5296*BU$16)</f>
        <v>0</v>
      </c>
      <c r="BS5296" s="662">
        <f>((BB5296-BD5296)*BU$18)+((AV5296-AX5296)*BU$17)+(H5296*BU$19)+(P5296*BU$20)</f>
        <v>0</v>
      </c>
      <c r="BT5296" s="15"/>
      <c r="BU5296" s="15"/>
      <c r="BV5296" s="95"/>
    </row>
    <row r="5297" spans="1:77" ht="21.75" hidden="1" customHeight="1" x14ac:dyDescent="0.25">
      <c r="A5297" s="95"/>
      <c r="B5297" s="571"/>
      <c r="C5297" s="642" t="str">
        <f>IF(ROSTER!D$42="","",ROSTER!D$42)</f>
        <v/>
      </c>
      <c r="D5297" s="643"/>
      <c r="E5297" s="575"/>
      <c r="F5297" s="577"/>
      <c r="G5297" s="583"/>
      <c r="H5297" s="579"/>
      <c r="I5297" s="545"/>
      <c r="J5297" s="544"/>
      <c r="K5297" s="581"/>
      <c r="L5297" s="586"/>
      <c r="M5297" s="587"/>
      <c r="N5297" s="592"/>
      <c r="O5297" s="603"/>
      <c r="P5297" s="544"/>
      <c r="Q5297" s="581"/>
      <c r="R5297" s="586"/>
      <c r="S5297" s="587"/>
      <c r="T5297" s="592"/>
      <c r="U5297" s="603"/>
      <c r="V5297" s="311"/>
      <c r="W5297" s="311"/>
      <c r="X5297" s="579"/>
      <c r="Y5297" s="545"/>
      <c r="Z5297" s="544"/>
      <c r="AA5297" s="545"/>
      <c r="AB5297" s="544"/>
      <c r="AC5297" s="545"/>
      <c r="AD5297" s="544"/>
      <c r="AE5297" s="581"/>
      <c r="AF5297" s="586"/>
      <c r="AG5297" s="587"/>
      <c r="AH5297" s="626"/>
      <c r="AI5297" s="627"/>
      <c r="AJ5297" s="544"/>
      <c r="AK5297" s="581"/>
      <c r="AL5297" s="586"/>
      <c r="AM5297" s="587"/>
      <c r="AN5297" s="626"/>
      <c r="AO5297" s="627"/>
      <c r="AP5297" s="544"/>
      <c r="AQ5297" s="581"/>
      <c r="AR5297" s="586"/>
      <c r="AS5297" s="587"/>
      <c r="AT5297" s="626"/>
      <c r="AU5297" s="627"/>
      <c r="AV5297" s="628"/>
      <c r="AW5297" s="629"/>
      <c r="AX5297" s="632"/>
      <c r="AY5297" s="633"/>
      <c r="AZ5297" s="626"/>
      <c r="BA5297" s="627"/>
      <c r="BB5297" s="544"/>
      <c r="BC5297" s="581"/>
      <c r="BD5297" s="586"/>
      <c r="BE5297" s="587"/>
      <c r="BF5297" s="626"/>
      <c r="BG5297" s="627"/>
      <c r="BH5297" s="628"/>
      <c r="BI5297" s="629"/>
      <c r="BJ5297" s="632"/>
      <c r="BK5297" s="633"/>
      <c r="BL5297" s="626"/>
      <c r="BM5297" s="627"/>
      <c r="BN5297" s="678"/>
      <c r="BO5297" s="679"/>
      <c r="BP5297" s="680"/>
      <c r="BQ5297" s="677"/>
      <c r="BR5297" s="663"/>
      <c r="BS5297" s="663"/>
      <c r="BT5297" s="15"/>
      <c r="BU5297" s="15"/>
      <c r="BV5297" s="95"/>
    </row>
    <row r="5298" spans="1:77" ht="21.75" hidden="1" customHeight="1" x14ac:dyDescent="0.25">
      <c r="A5298" s="95"/>
      <c r="B5298" s="570" t="str">
        <f>IF(ROSTER!B$44="","",ROSTER!B$44)</f>
        <v/>
      </c>
      <c r="C5298" s="572" t="str">
        <f>IF(ROSTER!C$44="","",ROSTER!C$44)</f>
        <v/>
      </c>
      <c r="D5298" s="573"/>
      <c r="E5298" s="574"/>
      <c r="F5298" s="576">
        <f>IF(E5298="y",1,IF(E5298="S",1,0))</f>
        <v>0</v>
      </c>
      <c r="G5298" s="582">
        <f>IF(E5298="S",1,0)</f>
        <v>0</v>
      </c>
      <c r="H5298" s="578"/>
      <c r="I5298" s="543"/>
      <c r="J5298" s="542"/>
      <c r="K5298" s="580"/>
      <c r="L5298" s="584"/>
      <c r="M5298" s="585"/>
      <c r="N5298" s="588">
        <f>L5298+J5298</f>
        <v>0</v>
      </c>
      <c r="O5298" s="589"/>
      <c r="P5298" s="542"/>
      <c r="Q5298" s="580"/>
      <c r="R5298" s="584"/>
      <c r="S5298" s="585"/>
      <c r="T5298" s="588">
        <f>R5298-P5298</f>
        <v>0</v>
      </c>
      <c r="U5298" s="589"/>
      <c r="V5298" s="310"/>
      <c r="W5298" s="310"/>
      <c r="X5298" s="578"/>
      <c r="Y5298" s="543"/>
      <c r="Z5298" s="542"/>
      <c r="AA5298" s="543"/>
      <c r="AB5298" s="542"/>
      <c r="AC5298" s="543"/>
      <c r="AD5298" s="542"/>
      <c r="AE5298" s="580"/>
      <c r="AF5298" s="584"/>
      <c r="AG5298" s="585"/>
      <c r="AH5298" s="595">
        <f>IF(AD5298=0,0,(AF5298/AD5298)*100)</f>
        <v>0</v>
      </c>
      <c r="AI5298" s="596"/>
      <c r="AJ5298" s="542"/>
      <c r="AK5298" s="580"/>
      <c r="AL5298" s="584"/>
      <c r="AM5298" s="585"/>
      <c r="AN5298" s="595">
        <f>IF(AJ5298=0,0,(AL5298/AJ5298)*100)</f>
        <v>0</v>
      </c>
      <c r="AO5298" s="596"/>
      <c r="AP5298" s="542"/>
      <c r="AQ5298" s="580"/>
      <c r="AR5298" s="584"/>
      <c r="AS5298" s="585"/>
      <c r="AT5298" s="595">
        <f>IF(AP5298=0,0,(AR5298/AP5298)*100)</f>
        <v>0</v>
      </c>
      <c r="AU5298" s="596"/>
      <c r="AV5298" s="599">
        <f>AD5298+AJ5298+AP5298</f>
        <v>0</v>
      </c>
      <c r="AW5298" s="600"/>
      <c r="AX5298" s="630">
        <f>AF5298+AL5298+AR5298</f>
        <v>0</v>
      </c>
      <c r="AY5298" s="631"/>
      <c r="AZ5298" s="595">
        <f>IF(AV5298=0,0,(AX5298/AV5298)*100)</f>
        <v>0</v>
      </c>
      <c r="BA5298" s="596"/>
      <c r="BB5298" s="542"/>
      <c r="BC5298" s="580"/>
      <c r="BD5298" s="584"/>
      <c r="BE5298" s="585"/>
      <c r="BF5298" s="595">
        <f>IF(BB5298=0,0,(BD5298/BB5298)*100)</f>
        <v>0</v>
      </c>
      <c r="BG5298" s="596"/>
      <c r="BH5298" s="599">
        <f>AV5298+BB5298</f>
        <v>0</v>
      </c>
      <c r="BI5298" s="600"/>
      <c r="BJ5298" s="630">
        <f>AX5298+BD5298</f>
        <v>0</v>
      </c>
      <c r="BK5298" s="631"/>
      <c r="BL5298" s="595">
        <f>IF(BH5298=0,0,(BJ5298/BH5298)*100)</f>
        <v>0</v>
      </c>
      <c r="BM5298" s="596"/>
      <c r="BN5298" s="656">
        <f>(AF5298*2)+(AL5298*2)+(AR5298*3)+BD5298</f>
        <v>0</v>
      </c>
      <c r="BO5298" s="657"/>
      <c r="BP5298" s="658"/>
      <c r="BQ5298" s="676">
        <f t="shared" ref="BQ5298" si="3596">IF(BS5298=0,0,50*BR5298/BS5298)</f>
        <v>0</v>
      </c>
      <c r="BR5298" s="662">
        <f>(BN5298*BU$11)+(N5298*BU$12)+(Z5298*BU$13)+(R5298*BU$14)+(X5298*BU$15)+(AB5298*BU$16)</f>
        <v>0</v>
      </c>
      <c r="BS5298" s="662">
        <f>((BB5298-BD5298)*BU$18)+((AV5298-AX5298)*BU$17)+(H5298*BU$19)+(P5298*BU$20)</f>
        <v>0</v>
      </c>
      <c r="BT5298" s="15"/>
      <c r="BU5298" s="15"/>
      <c r="BV5298" s="95"/>
    </row>
    <row r="5299" spans="1:77" ht="21.75" hidden="1" customHeight="1" x14ac:dyDescent="0.25">
      <c r="A5299" s="95"/>
      <c r="B5299" s="571"/>
      <c r="C5299" s="642" t="str">
        <f>IF(ROSTER!D$44="","",ROSTER!D$44)</f>
        <v/>
      </c>
      <c r="D5299" s="643"/>
      <c r="E5299" s="575"/>
      <c r="F5299" s="577"/>
      <c r="G5299" s="583"/>
      <c r="H5299" s="579"/>
      <c r="I5299" s="545"/>
      <c r="J5299" s="544"/>
      <c r="K5299" s="581"/>
      <c r="L5299" s="586"/>
      <c r="M5299" s="587"/>
      <c r="N5299" s="592"/>
      <c r="O5299" s="603"/>
      <c r="P5299" s="544"/>
      <c r="Q5299" s="581"/>
      <c r="R5299" s="586"/>
      <c r="S5299" s="587"/>
      <c r="T5299" s="592"/>
      <c r="U5299" s="603"/>
      <c r="V5299" s="311"/>
      <c r="W5299" s="311"/>
      <c r="X5299" s="579"/>
      <c r="Y5299" s="545"/>
      <c r="Z5299" s="544"/>
      <c r="AA5299" s="545"/>
      <c r="AB5299" s="544"/>
      <c r="AC5299" s="545"/>
      <c r="AD5299" s="544"/>
      <c r="AE5299" s="581"/>
      <c r="AF5299" s="586"/>
      <c r="AG5299" s="587"/>
      <c r="AH5299" s="626"/>
      <c r="AI5299" s="627"/>
      <c r="AJ5299" s="544"/>
      <c r="AK5299" s="581"/>
      <c r="AL5299" s="586"/>
      <c r="AM5299" s="587"/>
      <c r="AN5299" s="626"/>
      <c r="AO5299" s="627"/>
      <c r="AP5299" s="544"/>
      <c r="AQ5299" s="581"/>
      <c r="AR5299" s="586"/>
      <c r="AS5299" s="587"/>
      <c r="AT5299" s="626"/>
      <c r="AU5299" s="627"/>
      <c r="AV5299" s="628"/>
      <c r="AW5299" s="629"/>
      <c r="AX5299" s="632"/>
      <c r="AY5299" s="633"/>
      <c r="AZ5299" s="626"/>
      <c r="BA5299" s="627"/>
      <c r="BB5299" s="544"/>
      <c r="BC5299" s="581"/>
      <c r="BD5299" s="586"/>
      <c r="BE5299" s="587"/>
      <c r="BF5299" s="626"/>
      <c r="BG5299" s="627"/>
      <c r="BH5299" s="628"/>
      <c r="BI5299" s="629"/>
      <c r="BJ5299" s="632"/>
      <c r="BK5299" s="633"/>
      <c r="BL5299" s="626"/>
      <c r="BM5299" s="627"/>
      <c r="BN5299" s="678"/>
      <c r="BO5299" s="679"/>
      <c r="BP5299" s="680"/>
      <c r="BQ5299" s="677"/>
      <c r="BR5299" s="663"/>
      <c r="BS5299" s="663"/>
      <c r="BT5299" s="15"/>
      <c r="BU5299" s="15"/>
      <c r="BV5299" s="95"/>
    </row>
    <row r="5300" spans="1:77" ht="21.75" hidden="1" customHeight="1" x14ac:dyDescent="0.25">
      <c r="A5300" s="95"/>
      <c r="B5300" s="570" t="str">
        <f>IF(ROSTER!B$46="","",ROSTER!B$46)</f>
        <v/>
      </c>
      <c r="C5300" s="572" t="str">
        <f>IF(ROSTER!C$46="","",ROSTER!C$46)</f>
        <v/>
      </c>
      <c r="D5300" s="573"/>
      <c r="E5300" s="574"/>
      <c r="F5300" s="576">
        <f>IF(E5300="y",1,IF(E5300="S",1,0))</f>
        <v>0</v>
      </c>
      <c r="G5300" s="582">
        <f>IF(E5300="S",1,0)</f>
        <v>0</v>
      </c>
      <c r="H5300" s="578"/>
      <c r="I5300" s="543"/>
      <c r="J5300" s="542"/>
      <c r="K5300" s="580"/>
      <c r="L5300" s="584"/>
      <c r="M5300" s="585"/>
      <c r="N5300" s="588">
        <f>L5300+J5300</f>
        <v>0</v>
      </c>
      <c r="O5300" s="589"/>
      <c r="P5300" s="542"/>
      <c r="Q5300" s="580"/>
      <c r="R5300" s="584"/>
      <c r="S5300" s="585"/>
      <c r="T5300" s="588">
        <f>R5300-P5300</f>
        <v>0</v>
      </c>
      <c r="U5300" s="589"/>
      <c r="V5300" s="310"/>
      <c r="W5300" s="310"/>
      <c r="X5300" s="578"/>
      <c r="Y5300" s="543"/>
      <c r="Z5300" s="542"/>
      <c r="AA5300" s="543"/>
      <c r="AB5300" s="542"/>
      <c r="AC5300" s="543"/>
      <c r="AD5300" s="542"/>
      <c r="AE5300" s="580"/>
      <c r="AF5300" s="584"/>
      <c r="AG5300" s="585"/>
      <c r="AH5300" s="595">
        <f>IF(AD5300=0,0,(AF5300/AD5300)*100)</f>
        <v>0</v>
      </c>
      <c r="AI5300" s="596"/>
      <c r="AJ5300" s="542"/>
      <c r="AK5300" s="580"/>
      <c r="AL5300" s="584"/>
      <c r="AM5300" s="585"/>
      <c r="AN5300" s="595">
        <f>IF(AJ5300=0,0,(AL5300/AJ5300)*100)</f>
        <v>0</v>
      </c>
      <c r="AO5300" s="596"/>
      <c r="AP5300" s="542"/>
      <c r="AQ5300" s="580"/>
      <c r="AR5300" s="584"/>
      <c r="AS5300" s="585"/>
      <c r="AT5300" s="595">
        <f>IF(AP5300=0,0,(AR5300/AP5300)*100)</f>
        <v>0</v>
      </c>
      <c r="AU5300" s="596"/>
      <c r="AV5300" s="599">
        <f>AD5300+AJ5300+AP5300</f>
        <v>0</v>
      </c>
      <c r="AW5300" s="600"/>
      <c r="AX5300" s="630">
        <f>AF5300+AL5300+AR5300</f>
        <v>0</v>
      </c>
      <c r="AY5300" s="631"/>
      <c r="AZ5300" s="595">
        <f>IF(AV5300=0,0,(AX5300/AV5300)*100)</f>
        <v>0</v>
      </c>
      <c r="BA5300" s="596"/>
      <c r="BB5300" s="542"/>
      <c r="BC5300" s="580"/>
      <c r="BD5300" s="584"/>
      <c r="BE5300" s="585"/>
      <c r="BF5300" s="595">
        <f>IF(BB5300=0,0,(BD5300/BB5300)*100)</f>
        <v>0</v>
      </c>
      <c r="BG5300" s="596"/>
      <c r="BH5300" s="599">
        <f>AV5300+BB5300</f>
        <v>0</v>
      </c>
      <c r="BI5300" s="600"/>
      <c r="BJ5300" s="630">
        <f>AX5300+BD5300</f>
        <v>0</v>
      </c>
      <c r="BK5300" s="631"/>
      <c r="BL5300" s="595">
        <f>IF(BH5300=0,0,(BJ5300/BH5300)*100)</f>
        <v>0</v>
      </c>
      <c r="BM5300" s="596"/>
      <c r="BN5300" s="656">
        <f>(AF5300*2)+(AL5300*2)+(AR5300*3)+BD5300</f>
        <v>0</v>
      </c>
      <c r="BO5300" s="657"/>
      <c r="BP5300" s="658"/>
      <c r="BQ5300" s="676">
        <f t="shared" ref="BQ5300" si="3597">IF(BS5300=0,0,50*BR5300/BS5300)</f>
        <v>0</v>
      </c>
      <c r="BR5300" s="708">
        <f>(BN5300*BU$11)+(N5300*BU$12)+(Z5300*BU$13)+(R5300*BU$14)+(X5300*BU$15)+(AB5300*BU$16)</f>
        <v>0</v>
      </c>
      <c r="BS5300" s="662">
        <f>((BB5300-BD5300)*BU$18)+((AV5300-AX5300)*BU$17)+(H5300*BU$19)+(P5300*BU$20)</f>
        <v>0</v>
      </c>
      <c r="BT5300" s="15"/>
      <c r="BU5300" s="15"/>
      <c r="BV5300" s="95"/>
    </row>
    <row r="5301" spans="1:77" ht="22.5" hidden="1" customHeight="1" thickBot="1" x14ac:dyDescent="0.3">
      <c r="A5301" s="95"/>
      <c r="B5301" s="571"/>
      <c r="C5301" s="642" t="str">
        <f>IF(ROSTER!D$46="","",ROSTER!D$46)</f>
        <v/>
      </c>
      <c r="D5301" s="643"/>
      <c r="E5301" s="575"/>
      <c r="F5301" s="577"/>
      <c r="G5301" s="583"/>
      <c r="H5301" s="579"/>
      <c r="I5301" s="545"/>
      <c r="J5301" s="544"/>
      <c r="K5301" s="581"/>
      <c r="L5301" s="586"/>
      <c r="M5301" s="587"/>
      <c r="N5301" s="590"/>
      <c r="O5301" s="591"/>
      <c r="P5301" s="544"/>
      <c r="Q5301" s="581"/>
      <c r="R5301" s="586"/>
      <c r="S5301" s="587"/>
      <c r="T5301" s="592"/>
      <c r="U5301" s="603"/>
      <c r="V5301" s="311"/>
      <c r="W5301" s="311"/>
      <c r="X5301" s="579"/>
      <c r="Y5301" s="545"/>
      <c r="Z5301" s="544"/>
      <c r="AA5301" s="545"/>
      <c r="AB5301" s="544"/>
      <c r="AC5301" s="545"/>
      <c r="AD5301" s="544"/>
      <c r="AE5301" s="581"/>
      <c r="AF5301" s="586"/>
      <c r="AG5301" s="587"/>
      <c r="AH5301" s="597"/>
      <c r="AI5301" s="598"/>
      <c r="AJ5301" s="544"/>
      <c r="AK5301" s="581"/>
      <c r="AL5301" s="586"/>
      <c r="AM5301" s="587"/>
      <c r="AN5301" s="597"/>
      <c r="AO5301" s="598"/>
      <c r="AP5301" s="544"/>
      <c r="AQ5301" s="581"/>
      <c r="AR5301" s="586"/>
      <c r="AS5301" s="587"/>
      <c r="AT5301" s="597"/>
      <c r="AU5301" s="598"/>
      <c r="AV5301" s="601"/>
      <c r="AW5301" s="602"/>
      <c r="AX5301" s="701"/>
      <c r="AY5301" s="702"/>
      <c r="AZ5301" s="597"/>
      <c r="BA5301" s="598"/>
      <c r="BB5301" s="544"/>
      <c r="BC5301" s="581"/>
      <c r="BD5301" s="586"/>
      <c r="BE5301" s="587"/>
      <c r="BF5301" s="597"/>
      <c r="BG5301" s="598"/>
      <c r="BH5301" s="601"/>
      <c r="BI5301" s="602"/>
      <c r="BJ5301" s="701"/>
      <c r="BK5301" s="702"/>
      <c r="BL5301" s="597"/>
      <c r="BM5301" s="598"/>
      <c r="BN5301" s="659"/>
      <c r="BO5301" s="660"/>
      <c r="BP5301" s="661"/>
      <c r="BQ5301" s="682"/>
      <c r="BR5301" s="709"/>
      <c r="BS5301" s="663"/>
      <c r="BT5301" s="15"/>
      <c r="BU5301" s="15"/>
      <c r="BV5301" s="95"/>
    </row>
    <row r="5302" spans="1:77" s="21" customFormat="1" ht="33.4" hidden="1" customHeight="1" x14ac:dyDescent="0.45">
      <c r="A5302" s="98"/>
      <c r="B5302" s="612"/>
      <c r="C5302" s="613"/>
      <c r="D5302" s="613" t="s">
        <v>10</v>
      </c>
      <c r="E5302" s="616"/>
      <c r="F5302" s="279"/>
      <c r="G5302" s="279"/>
      <c r="H5302" s="517">
        <f>SUM(H5262:I5301)</f>
        <v>0</v>
      </c>
      <c r="I5302" s="618"/>
      <c r="J5302" s="517">
        <f>SUM(J5262:K5301)</f>
        <v>0</v>
      </c>
      <c r="K5302" s="618"/>
      <c r="L5302" s="620">
        <f>SUM(L5262:M5301)</f>
        <v>0</v>
      </c>
      <c r="M5302" s="621"/>
      <c r="N5302" s="548">
        <f>L5302+J5302</f>
        <v>0</v>
      </c>
      <c r="O5302" s="518"/>
      <c r="P5302" s="620">
        <f>SUM(P5262:Q5301)</f>
        <v>0</v>
      </c>
      <c r="Q5302" s="618"/>
      <c r="R5302" s="620">
        <f>SUM(R5262:S5301)</f>
        <v>0</v>
      </c>
      <c r="S5302" s="621"/>
      <c r="T5302" s="548">
        <f>R5302-P5302</f>
        <v>0</v>
      </c>
      <c r="U5302" s="518"/>
      <c r="V5302" s="312"/>
      <c r="W5302" s="312"/>
      <c r="X5302" s="620">
        <f>SUM(X5262:Y5301)</f>
        <v>0</v>
      </c>
      <c r="Y5302" s="621"/>
      <c r="Z5302" s="517">
        <f>SUM(Z5262:AA5301)</f>
        <v>0</v>
      </c>
      <c r="AA5302" s="518"/>
      <c r="AB5302" s="517">
        <f>SUM(AB5262:AC5301)</f>
        <v>0</v>
      </c>
      <c r="AC5302" s="518"/>
      <c r="AD5302" s="621">
        <f>SUM(AD5262:AE5301)</f>
        <v>0</v>
      </c>
      <c r="AE5302" s="618"/>
      <c r="AF5302" s="620">
        <f>SUM(AF5262:AG5301)</f>
        <v>0</v>
      </c>
      <c r="AG5302" s="621"/>
      <c r="AH5302" s="548">
        <f>IF(AD5302=0,0,(AF5302/AD5302)*100)</f>
        <v>0</v>
      </c>
      <c r="AI5302" s="518"/>
      <c r="AJ5302" s="620">
        <f>SUM(AJ5262:AK5301)</f>
        <v>0</v>
      </c>
      <c r="AK5302" s="618"/>
      <c r="AL5302" s="620">
        <f>SUM(AL5262:AM5301)</f>
        <v>0</v>
      </c>
      <c r="AM5302" s="621"/>
      <c r="AN5302" s="548">
        <f>IF(AJ5302=0,0,(AL5302/AJ5302)*100)</f>
        <v>0</v>
      </c>
      <c r="AO5302" s="518"/>
      <c r="AP5302" s="620">
        <f>SUM(AP5262:AQ5301)</f>
        <v>0</v>
      </c>
      <c r="AQ5302" s="618"/>
      <c r="AR5302" s="620">
        <f>SUM(AR5262:AS5301)</f>
        <v>0</v>
      </c>
      <c r="AS5302" s="621"/>
      <c r="AT5302" s="548">
        <f>IF(AP5302=0,0,(AR5302/AP5302)*100)</f>
        <v>0</v>
      </c>
      <c r="AU5302" s="518"/>
      <c r="AV5302" s="517">
        <f>AD5302+AJ5302+AP5302</f>
        <v>0</v>
      </c>
      <c r="AW5302" s="618"/>
      <c r="AX5302" s="620">
        <f>AF5302+AL5302+AR5302</f>
        <v>0</v>
      </c>
      <c r="AY5302" s="624"/>
      <c r="AZ5302" s="548">
        <f>IF(AV5302=0,0,(AX5302/AV5302)*100)</f>
        <v>0</v>
      </c>
      <c r="BA5302" s="518"/>
      <c r="BB5302" s="620">
        <f>SUM(BB5262:BC5301)</f>
        <v>0</v>
      </c>
      <c r="BC5302" s="618"/>
      <c r="BD5302" s="620">
        <f>SUM(BD5262:BE5301)</f>
        <v>0</v>
      </c>
      <c r="BE5302" s="621"/>
      <c r="BF5302" s="548">
        <f>IF(BB5302=0,0,(BD5302/BB5302)*100)</f>
        <v>0</v>
      </c>
      <c r="BG5302" s="518"/>
      <c r="BH5302" s="517">
        <f>AV5302+BB5302</f>
        <v>0</v>
      </c>
      <c r="BI5302" s="618"/>
      <c r="BJ5302" s="620">
        <f>AX5302+BD5302</f>
        <v>0</v>
      </c>
      <c r="BK5302" s="624"/>
      <c r="BL5302" s="548">
        <f>IF(BH5302=0,0,(BJ5302/BH5302)*100)</f>
        <v>0</v>
      </c>
      <c r="BM5302" s="664"/>
      <c r="BN5302" s="666">
        <f>SUM(BN5262:BP5301)</f>
        <v>0</v>
      </c>
      <c r="BO5302" s="667"/>
      <c r="BP5302" s="668"/>
      <c r="BQ5302" s="681">
        <f>SUM(BQ5262:BQ5301)</f>
        <v>0</v>
      </c>
      <c r="BR5302" s="685">
        <f>(BN5302*BU$11)+(N5302*BU$12)+(Z5302*BU$13)+(R5302*BU$14)+(X5302*BU$15)+(AB5302*BU$16)</f>
        <v>0</v>
      </c>
      <c r="BS5302" s="683">
        <f>((BB5302-BD5302)*BU$18)+((AV5302-AX5302)*BU$17)+(H5302*BU$19)+(P5302*BU$20)</f>
        <v>0</v>
      </c>
      <c r="BT5302" s="20"/>
      <c r="BU5302" s="20"/>
      <c r="BV5302" s="98"/>
    </row>
    <row r="5303" spans="1:77" s="21" customFormat="1" ht="33.950000000000003" hidden="1" customHeight="1" thickBot="1" x14ac:dyDescent="0.5">
      <c r="A5303" s="98"/>
      <c r="B5303" s="614"/>
      <c r="C5303" s="615"/>
      <c r="D5303" s="615"/>
      <c r="E5303" s="617"/>
      <c r="F5303" s="280"/>
      <c r="G5303" s="280"/>
      <c r="H5303" s="519"/>
      <c r="I5303" s="619"/>
      <c r="J5303" s="519"/>
      <c r="K5303" s="619"/>
      <c r="L5303" s="622"/>
      <c r="M5303" s="623"/>
      <c r="N5303" s="549"/>
      <c r="O5303" s="520"/>
      <c r="P5303" s="622"/>
      <c r="Q5303" s="619"/>
      <c r="R5303" s="622"/>
      <c r="S5303" s="623"/>
      <c r="T5303" s="549"/>
      <c r="U5303" s="520"/>
      <c r="V5303" s="313"/>
      <c r="W5303" s="313"/>
      <c r="X5303" s="622"/>
      <c r="Y5303" s="623"/>
      <c r="Z5303" s="519"/>
      <c r="AA5303" s="520"/>
      <c r="AB5303" s="519"/>
      <c r="AC5303" s="520"/>
      <c r="AD5303" s="623"/>
      <c r="AE5303" s="619"/>
      <c r="AF5303" s="622"/>
      <c r="AG5303" s="623"/>
      <c r="AH5303" s="549"/>
      <c r="AI5303" s="520"/>
      <c r="AJ5303" s="622"/>
      <c r="AK5303" s="619"/>
      <c r="AL5303" s="622"/>
      <c r="AM5303" s="623"/>
      <c r="AN5303" s="549"/>
      <c r="AO5303" s="520"/>
      <c r="AP5303" s="622"/>
      <c r="AQ5303" s="619"/>
      <c r="AR5303" s="622"/>
      <c r="AS5303" s="623"/>
      <c r="AT5303" s="549"/>
      <c r="AU5303" s="520"/>
      <c r="AV5303" s="519"/>
      <c r="AW5303" s="619"/>
      <c r="AX5303" s="622"/>
      <c r="AY5303" s="625"/>
      <c r="AZ5303" s="549"/>
      <c r="BA5303" s="520"/>
      <c r="BB5303" s="622"/>
      <c r="BC5303" s="619"/>
      <c r="BD5303" s="622"/>
      <c r="BE5303" s="623"/>
      <c r="BF5303" s="549"/>
      <c r="BG5303" s="520"/>
      <c r="BH5303" s="519"/>
      <c r="BI5303" s="619"/>
      <c r="BJ5303" s="622"/>
      <c r="BK5303" s="625"/>
      <c r="BL5303" s="549"/>
      <c r="BM5303" s="665"/>
      <c r="BN5303" s="669"/>
      <c r="BO5303" s="670"/>
      <c r="BP5303" s="671"/>
      <c r="BQ5303" s="682"/>
      <c r="BR5303" s="686"/>
      <c r="BS5303" s="684"/>
      <c r="BT5303" s="20"/>
      <c r="BU5303" s="20"/>
      <c r="BV5303" s="98"/>
    </row>
    <row r="5304" spans="1:77" s="21" customFormat="1" ht="33" hidden="1" customHeight="1" thickBot="1" x14ac:dyDescent="0.5">
      <c r="A5304" s="98"/>
      <c r="B5304" s="612"/>
      <c r="C5304" s="613"/>
      <c r="D5304" s="613" t="s">
        <v>13</v>
      </c>
      <c r="E5304" s="616"/>
      <c r="F5304" s="281"/>
      <c r="G5304" s="282"/>
      <c r="H5304" s="528"/>
      <c r="I5304" s="636"/>
      <c r="J5304" s="528"/>
      <c r="K5304" s="636"/>
      <c r="L5304" s="638"/>
      <c r="M5304" s="639"/>
      <c r="N5304" s="548">
        <f>J5304+L5304</f>
        <v>0</v>
      </c>
      <c r="O5304" s="518"/>
      <c r="P5304" s="638"/>
      <c r="Q5304" s="636"/>
      <c r="R5304" s="638"/>
      <c r="S5304" s="639"/>
      <c r="T5304" s="548">
        <f>R5304-P5304</f>
        <v>0</v>
      </c>
      <c r="U5304" s="518"/>
      <c r="V5304" s="312"/>
      <c r="W5304" s="312"/>
      <c r="X5304" s="638"/>
      <c r="Y5304" s="639"/>
      <c r="Z5304" s="528"/>
      <c r="AA5304" s="529"/>
      <c r="AB5304" s="528"/>
      <c r="AC5304" s="529"/>
      <c r="AD5304" s="639"/>
      <c r="AE5304" s="636"/>
      <c r="AF5304" s="638"/>
      <c r="AG5304" s="639"/>
      <c r="AH5304" s="548">
        <f>IF(AD5304=0,0,(AF5304/AD5304)*100)</f>
        <v>0</v>
      </c>
      <c r="AI5304" s="518"/>
      <c r="AJ5304" s="638"/>
      <c r="AK5304" s="636"/>
      <c r="AL5304" s="638"/>
      <c r="AM5304" s="639"/>
      <c r="AN5304" s="548">
        <f>IF(AJ5304=0,0,(AL5304/AJ5304)*100)</f>
        <v>0</v>
      </c>
      <c r="AO5304" s="518"/>
      <c r="AP5304" s="638"/>
      <c r="AQ5304" s="636"/>
      <c r="AR5304" s="638"/>
      <c r="AS5304" s="639"/>
      <c r="AT5304" s="548">
        <f>IF(AP5304=0,0,(AR5304/AP5304)*100)</f>
        <v>0</v>
      </c>
      <c r="AU5304" s="518"/>
      <c r="AV5304" s="517">
        <f>AD5304+AJ5304+AP5304</f>
        <v>0</v>
      </c>
      <c r="AW5304" s="618"/>
      <c r="AX5304" s="620">
        <f>AF5304+AL5304+AR5304</f>
        <v>0</v>
      </c>
      <c r="AY5304" s="624"/>
      <c r="AZ5304" s="548">
        <f>IF(AV5304=0,0,(AX5304/AV5304)*100)</f>
        <v>0</v>
      </c>
      <c r="BA5304" s="518"/>
      <c r="BB5304" s="638"/>
      <c r="BC5304" s="636"/>
      <c r="BD5304" s="638"/>
      <c r="BE5304" s="639"/>
      <c r="BF5304" s="548">
        <f>IF(BB5304=0,0,(BD5304/BB5304)*100)</f>
        <v>0</v>
      </c>
      <c r="BG5304" s="518"/>
      <c r="BH5304" s="517">
        <f>AV5304+BB5304</f>
        <v>0</v>
      </c>
      <c r="BI5304" s="618"/>
      <c r="BJ5304" s="620">
        <f>AX5304+BD5304</f>
        <v>0</v>
      </c>
      <c r="BK5304" s="624"/>
      <c r="BL5304" s="548">
        <f>IF(BH5304=0,0,(BJ5304/BH5304)*100)</f>
        <v>0</v>
      </c>
      <c r="BM5304" s="664"/>
      <c r="BN5304" s="666">
        <f>(AF5304*2)+(AL5304*2)+(AR5304*3)+BD5304</f>
        <v>0</v>
      </c>
      <c r="BO5304" s="667"/>
      <c r="BP5304" s="668"/>
      <c r="BQ5304" s="672"/>
      <c r="BR5304" s="283"/>
      <c r="BS5304" s="284"/>
      <c r="BT5304" s="20"/>
      <c r="BU5304" s="20"/>
      <c r="BV5304" s="98"/>
    </row>
    <row r="5305" spans="1:77" s="21" customFormat="1" ht="33.75" hidden="1" customHeight="1" thickBot="1" x14ac:dyDescent="0.5">
      <c r="A5305" s="98"/>
      <c r="B5305" s="285"/>
      <c r="C5305" s="286"/>
      <c r="D5305" s="634"/>
      <c r="E5305" s="635"/>
      <c r="F5305" s="287"/>
      <c r="G5305" s="287"/>
      <c r="H5305" s="530"/>
      <c r="I5305" s="637"/>
      <c r="J5305" s="530"/>
      <c r="K5305" s="637"/>
      <c r="L5305" s="640"/>
      <c r="M5305" s="641"/>
      <c r="N5305" s="549"/>
      <c r="O5305" s="520"/>
      <c r="P5305" s="640"/>
      <c r="Q5305" s="637"/>
      <c r="R5305" s="640"/>
      <c r="S5305" s="641"/>
      <c r="T5305" s="549"/>
      <c r="U5305" s="520"/>
      <c r="V5305" s="313"/>
      <c r="W5305" s="313"/>
      <c r="X5305" s="640"/>
      <c r="Y5305" s="641"/>
      <c r="Z5305" s="530"/>
      <c r="AA5305" s="531"/>
      <c r="AB5305" s="530"/>
      <c r="AC5305" s="531"/>
      <c r="AD5305" s="641"/>
      <c r="AE5305" s="637"/>
      <c r="AF5305" s="640"/>
      <c r="AG5305" s="641"/>
      <c r="AH5305" s="549"/>
      <c r="AI5305" s="520"/>
      <c r="AJ5305" s="640"/>
      <c r="AK5305" s="637"/>
      <c r="AL5305" s="640"/>
      <c r="AM5305" s="641"/>
      <c r="AN5305" s="549"/>
      <c r="AO5305" s="520"/>
      <c r="AP5305" s="640"/>
      <c r="AQ5305" s="637"/>
      <c r="AR5305" s="640"/>
      <c r="AS5305" s="641"/>
      <c r="AT5305" s="549"/>
      <c r="AU5305" s="520"/>
      <c r="AV5305" s="519"/>
      <c r="AW5305" s="619"/>
      <c r="AX5305" s="622"/>
      <c r="AY5305" s="625"/>
      <c r="AZ5305" s="549"/>
      <c r="BA5305" s="520"/>
      <c r="BB5305" s="640"/>
      <c r="BC5305" s="637"/>
      <c r="BD5305" s="640"/>
      <c r="BE5305" s="641"/>
      <c r="BF5305" s="549"/>
      <c r="BG5305" s="520"/>
      <c r="BH5305" s="519"/>
      <c r="BI5305" s="619"/>
      <c r="BJ5305" s="622"/>
      <c r="BK5305" s="625"/>
      <c r="BL5305" s="549"/>
      <c r="BM5305" s="665"/>
      <c r="BN5305" s="669"/>
      <c r="BO5305" s="670"/>
      <c r="BP5305" s="671"/>
      <c r="BQ5305" s="673"/>
      <c r="BR5305" s="79"/>
      <c r="BS5305" s="79"/>
      <c r="BT5305" s="20"/>
      <c r="BU5305" s="20"/>
      <c r="BV5305" s="98"/>
    </row>
    <row r="5306" spans="1:77" ht="16.5" hidden="1" customHeight="1" thickTop="1" thickBot="1" x14ac:dyDescent="0.5">
      <c r="A5306" s="95"/>
      <c r="B5306" s="288"/>
      <c r="C5306" s="70"/>
      <c r="D5306" s="70"/>
      <c r="E5306" s="70"/>
      <c r="F5306" s="70"/>
      <c r="G5306" s="70"/>
      <c r="H5306" s="70"/>
      <c r="I5306" s="70"/>
      <c r="J5306" s="70"/>
      <c r="K5306" s="70"/>
      <c r="L5306" s="70"/>
      <c r="M5306" s="70"/>
      <c r="N5306" s="70"/>
      <c r="O5306" s="70"/>
      <c r="P5306" s="70"/>
      <c r="Q5306" s="70"/>
      <c r="R5306" s="70"/>
      <c r="S5306" s="70"/>
      <c r="T5306" s="70"/>
      <c r="U5306" s="70"/>
      <c r="V5306" s="70"/>
      <c r="W5306" s="70"/>
      <c r="X5306" s="70"/>
      <c r="Y5306" s="70"/>
      <c r="Z5306" s="70"/>
      <c r="AA5306" s="70"/>
      <c r="AB5306" s="70"/>
      <c r="AC5306" s="70"/>
      <c r="AD5306" s="70"/>
      <c r="AE5306" s="70"/>
      <c r="AF5306" s="70"/>
      <c r="AG5306" s="70"/>
      <c r="AH5306" s="289"/>
      <c r="AI5306" s="289"/>
      <c r="AJ5306" s="70"/>
      <c r="AK5306" s="70"/>
      <c r="AL5306" s="70"/>
      <c r="AM5306" s="70"/>
      <c r="AN5306" s="70"/>
      <c r="AO5306" s="70"/>
      <c r="AP5306" s="70"/>
      <c r="AQ5306" s="70"/>
      <c r="AR5306" s="70"/>
      <c r="AS5306" s="70"/>
      <c r="AT5306" s="70"/>
      <c r="AU5306" s="70"/>
      <c r="AV5306" s="70"/>
      <c r="AW5306" s="70"/>
      <c r="AX5306" s="70"/>
      <c r="AY5306" s="70"/>
      <c r="AZ5306" s="70"/>
      <c r="BA5306" s="70"/>
      <c r="BB5306" s="70"/>
      <c r="BC5306" s="70"/>
      <c r="BD5306" s="70"/>
      <c r="BE5306" s="70"/>
      <c r="BF5306" s="70"/>
      <c r="BG5306" s="70"/>
      <c r="BH5306" s="70"/>
      <c r="BI5306" s="70"/>
      <c r="BJ5306" s="70"/>
      <c r="BK5306" s="70"/>
      <c r="BL5306" s="70"/>
      <c r="BM5306" s="70"/>
      <c r="BN5306" s="70"/>
      <c r="BO5306" s="70"/>
      <c r="BP5306" s="70"/>
      <c r="BQ5306" s="89"/>
      <c r="BR5306" s="674">
        <f>IF((J5302+L5304)=0,0,(J5302/(J5302+L5304)*100)%)</f>
        <v>0</v>
      </c>
      <c r="BS5306" s="675"/>
      <c r="BT5306" s="674">
        <f>IF((L5302+J5304)=0,0,(L5302/(L5302+J5304)*100)%)</f>
        <v>0</v>
      </c>
      <c r="BU5306" s="675"/>
      <c r="BV5306" s="95"/>
    </row>
    <row r="5307" spans="1:77" s="23" customFormat="1" ht="79.5" hidden="1" customHeight="1" thickTop="1" thickBot="1" x14ac:dyDescent="0.55000000000000004">
      <c r="A5307" s="99"/>
      <c r="B5307" s="565" t="s">
        <v>64</v>
      </c>
      <c r="C5307" s="566"/>
      <c r="D5307" s="532" t="s">
        <v>54</v>
      </c>
      <c r="E5307" s="532"/>
      <c r="F5307" s="532"/>
      <c r="G5307" s="654"/>
      <c r="H5307" s="533"/>
      <c r="I5307" s="534"/>
      <c r="J5307" s="535"/>
      <c r="K5307" s="290"/>
      <c r="L5307" s="533"/>
      <c r="M5307" s="534"/>
      <c r="N5307" s="535"/>
      <c r="O5307" s="536" t="s">
        <v>47</v>
      </c>
      <c r="P5307" s="537"/>
      <c r="Q5307" s="537"/>
      <c r="R5307" s="537"/>
      <c r="S5307" s="533"/>
      <c r="T5307" s="534"/>
      <c r="U5307" s="535"/>
      <c r="V5307" s="314"/>
      <c r="W5307" s="314"/>
      <c r="X5307" s="290"/>
      <c r="Y5307" s="533"/>
      <c r="Z5307" s="534"/>
      <c r="AA5307" s="535"/>
      <c r="AB5307" s="536" t="s">
        <v>49</v>
      </c>
      <c r="AC5307" s="537"/>
      <c r="AD5307" s="537"/>
      <c r="AE5307" s="538"/>
      <c r="AF5307" s="533"/>
      <c r="AG5307" s="534"/>
      <c r="AH5307" s="535"/>
      <c r="AI5307" s="290"/>
      <c r="AJ5307" s="533"/>
      <c r="AK5307" s="534"/>
      <c r="AL5307" s="535"/>
      <c r="AM5307" s="536" t="s">
        <v>53</v>
      </c>
      <c r="AN5307" s="537"/>
      <c r="AO5307" s="537"/>
      <c r="AP5307" s="538"/>
      <c r="AQ5307" s="533"/>
      <c r="AR5307" s="534"/>
      <c r="AS5307" s="535"/>
      <c r="AT5307" s="72"/>
      <c r="AU5307" s="533"/>
      <c r="AV5307" s="534"/>
      <c r="AW5307" s="535"/>
      <c r="AX5307" s="291"/>
      <c r="AY5307" s="291"/>
      <c r="AZ5307" s="291"/>
      <c r="BA5307" s="291"/>
      <c r="BB5307" s="567" t="s">
        <v>20</v>
      </c>
      <c r="BC5307" s="567"/>
      <c r="BD5307" s="567"/>
      <c r="BE5307" s="567"/>
      <c r="BF5307" s="568"/>
      <c r="BG5307" s="539">
        <f>BN5302</f>
        <v>0</v>
      </c>
      <c r="BH5307" s="540"/>
      <c r="BI5307" s="541"/>
      <c r="BJ5307" s="292"/>
      <c r="BK5307" s="539">
        <f>BN5304</f>
        <v>0</v>
      </c>
      <c r="BL5307" s="540"/>
      <c r="BM5307" s="541"/>
      <c r="BN5307" s="73"/>
      <c r="BO5307" s="73"/>
      <c r="BP5307" s="73"/>
      <c r="BQ5307" s="90"/>
      <c r="BR5307" s="24"/>
      <c r="BS5307" s="24"/>
      <c r="BT5307" s="22"/>
      <c r="BU5307" s="22"/>
      <c r="BV5307" s="99"/>
    </row>
    <row r="5308" spans="1:77" ht="15.6" hidden="1" customHeight="1" thickTop="1" thickBot="1" x14ac:dyDescent="0.55000000000000004">
      <c r="A5308" s="95"/>
      <c r="B5308" s="293"/>
      <c r="C5308" s="67"/>
      <c r="D5308" s="294"/>
      <c r="E5308" s="294"/>
      <c r="F5308" s="295"/>
      <c r="G5308" s="295"/>
      <c r="H5308" s="296"/>
      <c r="I5308" s="296"/>
      <c r="J5308" s="296"/>
      <c r="K5308" s="296"/>
      <c r="L5308" s="296"/>
      <c r="M5308" s="296"/>
      <c r="N5308" s="296"/>
      <c r="O5308" s="295"/>
      <c r="P5308" s="295"/>
      <c r="Q5308" s="295"/>
      <c r="R5308" s="295"/>
      <c r="S5308" s="296"/>
      <c r="T5308" s="296"/>
      <c r="U5308" s="296"/>
      <c r="V5308" s="296"/>
      <c r="W5308" s="296"/>
      <c r="X5308" s="297"/>
      <c r="Y5308" s="296"/>
      <c r="Z5308" s="296"/>
      <c r="AA5308" s="296"/>
      <c r="AB5308" s="295"/>
      <c r="AC5308" s="295"/>
      <c r="AD5308" s="295"/>
      <c r="AE5308" s="295"/>
      <c r="AF5308" s="296"/>
      <c r="AG5308" s="296"/>
      <c r="AH5308" s="296"/>
      <c r="AI5308" s="296"/>
      <c r="AJ5308" s="297"/>
      <c r="AK5308" s="297"/>
      <c r="AL5308" s="296"/>
      <c r="AM5308" s="295"/>
      <c r="AN5308" s="295"/>
      <c r="AO5308" s="295"/>
      <c r="AP5308" s="295"/>
      <c r="AQ5308" s="296"/>
      <c r="AR5308" s="296"/>
      <c r="AS5308" s="296"/>
      <c r="AT5308" s="296"/>
      <c r="AU5308" s="296"/>
      <c r="AV5308" s="72"/>
      <c r="AW5308" s="72"/>
      <c r="AX5308" s="74"/>
      <c r="AY5308" s="74"/>
      <c r="AZ5308" s="74"/>
      <c r="BA5308" s="74"/>
      <c r="BB5308" s="295"/>
      <c r="BC5308" s="298"/>
      <c r="BD5308" s="298"/>
      <c r="BE5308" s="299"/>
      <c r="BF5308" s="300"/>
      <c r="BG5308" s="301"/>
      <c r="BH5308" s="301"/>
      <c r="BI5308" s="72"/>
      <c r="BJ5308" s="302"/>
      <c r="BK5308" s="303"/>
      <c r="BL5308" s="303"/>
      <c r="BM5308" s="72"/>
      <c r="BN5308" s="74"/>
      <c r="BO5308" s="74"/>
      <c r="BP5308" s="74"/>
      <c r="BQ5308" s="91"/>
      <c r="BR5308" s="25"/>
      <c r="BS5308" s="25"/>
      <c r="BT5308" s="15"/>
      <c r="BU5308" s="15"/>
      <c r="BV5308" s="95"/>
    </row>
    <row r="5309" spans="1:77" s="23" customFormat="1" ht="79.5" hidden="1" customHeight="1" thickTop="1" thickBot="1" x14ac:dyDescent="0.55000000000000004">
      <c r="A5309" s="99"/>
      <c r="B5309" s="569" t="s">
        <v>46</v>
      </c>
      <c r="C5309" s="567"/>
      <c r="D5309" s="532" t="s">
        <v>55</v>
      </c>
      <c r="E5309" s="532"/>
      <c r="F5309" s="532"/>
      <c r="G5309" s="654"/>
      <c r="H5309" s="539">
        <f>H5307</f>
        <v>0</v>
      </c>
      <c r="I5309" s="540"/>
      <c r="J5309" s="541"/>
      <c r="K5309" s="290"/>
      <c r="L5309" s="539">
        <f>L5307</f>
        <v>0</v>
      </c>
      <c r="M5309" s="540"/>
      <c r="N5309" s="541"/>
      <c r="O5309" s="536" t="s">
        <v>51</v>
      </c>
      <c r="P5309" s="537"/>
      <c r="Q5309" s="537"/>
      <c r="R5309" s="537"/>
      <c r="S5309" s="539">
        <f>S5307-H5307</f>
        <v>0</v>
      </c>
      <c r="T5309" s="540"/>
      <c r="U5309" s="541"/>
      <c r="V5309" s="315"/>
      <c r="W5309" s="315"/>
      <c r="X5309" s="290"/>
      <c r="Y5309" s="539">
        <f>Y5307-L5307</f>
        <v>0</v>
      </c>
      <c r="Z5309" s="540"/>
      <c r="AA5309" s="541"/>
      <c r="AB5309" s="536" t="s">
        <v>50</v>
      </c>
      <c r="AC5309" s="537"/>
      <c r="AD5309" s="537"/>
      <c r="AE5309" s="538"/>
      <c r="AF5309" s="539">
        <f>AF5307-S5307</f>
        <v>0</v>
      </c>
      <c r="AG5309" s="540"/>
      <c r="AH5309" s="541"/>
      <c r="AI5309" s="290"/>
      <c r="AJ5309" s="539">
        <f>AJ5307-Y5307</f>
        <v>0</v>
      </c>
      <c r="AK5309" s="540"/>
      <c r="AL5309" s="541"/>
      <c r="AM5309" s="536" t="s">
        <v>52</v>
      </c>
      <c r="AN5309" s="537"/>
      <c r="AO5309" s="537"/>
      <c r="AP5309" s="538"/>
      <c r="AQ5309" s="539">
        <f>AQ5307-AF5307</f>
        <v>0</v>
      </c>
      <c r="AR5309" s="540"/>
      <c r="AS5309" s="541"/>
      <c r="AT5309" s="72"/>
      <c r="AU5309" s="539">
        <f>AU5307-AJ5307</f>
        <v>0</v>
      </c>
      <c r="AV5309" s="540"/>
      <c r="AW5309" s="541"/>
      <c r="AX5309" s="291"/>
      <c r="AY5309" s="291"/>
      <c r="AZ5309" s="291"/>
      <c r="BA5309" s="291"/>
      <c r="BB5309" s="567" t="s">
        <v>45</v>
      </c>
      <c r="BC5309" s="567"/>
      <c r="BD5309" s="567"/>
      <c r="BE5309" s="567"/>
      <c r="BF5309" s="568"/>
      <c r="BG5309" s="539">
        <f>BG5307-AQ5307</f>
        <v>0</v>
      </c>
      <c r="BH5309" s="540"/>
      <c r="BI5309" s="541"/>
      <c r="BJ5309" s="304"/>
      <c r="BK5309" s="539">
        <f>BK5307-AU5307</f>
        <v>0</v>
      </c>
      <c r="BL5309" s="540"/>
      <c r="BM5309" s="541"/>
      <c r="BN5309" s="73"/>
      <c r="BO5309" s="73"/>
      <c r="BP5309" s="73"/>
      <c r="BQ5309" s="90"/>
      <c r="BR5309" s="24"/>
      <c r="BS5309" s="24"/>
      <c r="BT5309" s="22"/>
      <c r="BU5309" s="22"/>
      <c r="BV5309" s="99"/>
      <c r="BY5309" s="21"/>
    </row>
    <row r="5310" spans="1:77" ht="18.75" hidden="1" customHeight="1" thickTop="1" thickBot="1" x14ac:dyDescent="0.5">
      <c r="A5310" s="95"/>
      <c r="B5310" s="305"/>
      <c r="C5310" s="71"/>
      <c r="D5310" s="71"/>
      <c r="E5310" s="71"/>
      <c r="F5310" s="92"/>
      <c r="G5310" s="92"/>
      <c r="H5310" s="71"/>
      <c r="I5310" s="71"/>
      <c r="J5310" s="71"/>
      <c r="K5310" s="71"/>
      <c r="L5310" s="71"/>
      <c r="M5310" s="71"/>
      <c r="N5310" s="71"/>
      <c r="O5310" s="71"/>
      <c r="P5310" s="71"/>
      <c r="Q5310" s="71"/>
      <c r="R5310" s="71"/>
      <c r="S5310" s="71"/>
      <c r="T5310" s="71"/>
      <c r="U5310" s="71"/>
      <c r="V5310" s="71"/>
      <c r="W5310" s="71"/>
      <c r="X5310" s="71"/>
      <c r="Y5310" s="71"/>
      <c r="Z5310" s="71"/>
      <c r="AA5310" s="71"/>
      <c r="AB5310" s="71"/>
      <c r="AC5310" s="71"/>
      <c r="AD5310" s="71"/>
      <c r="AE5310" s="71"/>
      <c r="AF5310" s="71"/>
      <c r="AG5310" s="71"/>
      <c r="AH5310" s="306"/>
      <c r="AI5310" s="306"/>
      <c r="AJ5310" s="71"/>
      <c r="AK5310" s="71"/>
      <c r="AL5310" s="71"/>
      <c r="AM5310" s="71"/>
      <c r="AN5310" s="71"/>
      <c r="AO5310" s="71"/>
      <c r="AP5310" s="71"/>
      <c r="AQ5310" s="71"/>
      <c r="AR5310" s="71"/>
      <c r="AS5310" s="71"/>
      <c r="AT5310" s="71"/>
      <c r="AU5310" s="71"/>
      <c r="AV5310" s="71"/>
      <c r="AW5310" s="71"/>
      <c r="AX5310" s="71"/>
      <c r="AY5310" s="71"/>
      <c r="AZ5310" s="71"/>
      <c r="BA5310" s="71"/>
      <c r="BB5310" s="71"/>
      <c r="BC5310" s="703" t="s">
        <v>153</v>
      </c>
      <c r="BD5310" s="703"/>
      <c r="BE5310" s="703"/>
      <c r="BF5310" s="703"/>
      <c r="BG5310" s="703"/>
      <c r="BH5310" s="703"/>
      <c r="BI5310" s="703"/>
      <c r="BJ5310" s="703"/>
      <c r="BK5310" s="703"/>
      <c r="BL5310" s="703"/>
      <c r="BM5310" s="703"/>
      <c r="BN5310" s="703"/>
      <c r="BO5310" s="703"/>
      <c r="BP5310" s="703"/>
      <c r="BQ5310" s="318"/>
      <c r="BR5310" s="319"/>
      <c r="BS5310" s="319"/>
      <c r="BT5310" s="15"/>
      <c r="BU5310" s="15"/>
      <c r="BV5310" s="95"/>
    </row>
    <row r="5311" spans="1:77" s="93" customFormat="1" ht="13.5" hidden="1" customHeight="1" thickTop="1" x14ac:dyDescent="0.45">
      <c r="A5311" s="95"/>
      <c r="B5311" s="99"/>
      <c r="C5311" s="95"/>
      <c r="D5311" s="95"/>
      <c r="E5311" s="95"/>
      <c r="F5311" s="96"/>
      <c r="G5311" s="96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254"/>
      <c r="AI5311" s="254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5"/>
      <c r="BL5311" s="95"/>
      <c r="BM5311" s="95"/>
      <c r="BN5311" s="95"/>
      <c r="BO5311" s="95"/>
      <c r="BP5311" s="95"/>
      <c r="BQ5311" s="97"/>
      <c r="BR5311" s="97"/>
      <c r="BS5311" s="97"/>
      <c r="BT5311" s="95"/>
      <c r="BU5311" s="95"/>
      <c r="BV5311" s="95"/>
    </row>
    <row r="5312" spans="1:77" s="17" customFormat="1" ht="33.75" hidden="1" x14ac:dyDescent="0.5">
      <c r="A5312" s="255"/>
      <c r="B5312" s="604" t="s">
        <v>9</v>
      </c>
      <c r="C5312" s="604"/>
      <c r="D5312" s="604"/>
      <c r="E5312" s="604"/>
      <c r="F5312" s="604"/>
      <c r="G5312" s="604"/>
      <c r="H5312" s="604"/>
      <c r="I5312" s="604"/>
      <c r="J5312" s="604"/>
      <c r="K5312" s="604"/>
      <c r="L5312" s="604"/>
      <c r="M5312" s="604"/>
      <c r="N5312" s="604"/>
      <c r="O5312" s="604"/>
      <c r="P5312" s="604"/>
      <c r="Q5312" s="604"/>
      <c r="R5312" s="604"/>
      <c r="S5312" s="604"/>
      <c r="T5312" s="604"/>
      <c r="U5312" s="604"/>
      <c r="V5312" s="604"/>
      <c r="W5312" s="604"/>
      <c r="X5312" s="604"/>
      <c r="Y5312" s="604"/>
      <c r="Z5312" s="604"/>
      <c r="AA5312" s="604"/>
      <c r="AB5312" s="604"/>
      <c r="AC5312" s="604"/>
      <c r="AD5312" s="604"/>
      <c r="AE5312" s="604"/>
      <c r="AF5312" s="604"/>
      <c r="AG5312" s="604"/>
      <c r="AH5312" s="604"/>
      <c r="AI5312" s="604"/>
      <c r="AJ5312" s="604"/>
      <c r="AK5312" s="604"/>
      <c r="AL5312" s="604"/>
      <c r="AM5312" s="604"/>
      <c r="AN5312" s="604"/>
      <c r="AO5312" s="604"/>
      <c r="AP5312" s="604"/>
      <c r="AQ5312" s="604"/>
      <c r="AR5312" s="604"/>
      <c r="AS5312" s="604"/>
      <c r="AT5312" s="604"/>
      <c r="AU5312" s="604"/>
      <c r="AV5312" s="604"/>
      <c r="AW5312" s="604"/>
      <c r="AX5312" s="604"/>
      <c r="AY5312" s="604"/>
      <c r="AZ5312" s="604"/>
      <c r="BA5312" s="604"/>
      <c r="BB5312" s="604"/>
      <c r="BC5312" s="604"/>
      <c r="BD5312" s="604"/>
      <c r="BE5312" s="604"/>
      <c r="BF5312" s="604"/>
      <c r="BG5312" s="604"/>
      <c r="BH5312" s="604"/>
      <c r="BI5312" s="604"/>
      <c r="BJ5312" s="604"/>
      <c r="BK5312" s="604"/>
      <c r="BL5312" s="604"/>
      <c r="BM5312" s="604"/>
      <c r="BN5312" s="604"/>
      <c r="BO5312" s="604"/>
      <c r="BP5312" s="604"/>
      <c r="BQ5312" s="256"/>
      <c r="BR5312" s="256"/>
      <c r="BS5312" s="256"/>
      <c r="BT5312" s="257"/>
      <c r="BU5312" s="257"/>
      <c r="BV5312" s="255"/>
    </row>
    <row r="5313" spans="1:74" ht="10.9" hidden="1" customHeight="1" x14ac:dyDescent="0.45">
      <c r="A5313" s="95"/>
      <c r="B5313" s="258"/>
      <c r="C5313" s="62"/>
      <c r="D5313" s="62"/>
      <c r="E5313" s="62"/>
      <c r="F5313" s="63"/>
      <c r="G5313" s="63"/>
      <c r="H5313" s="62"/>
      <c r="I5313" s="62"/>
      <c r="J5313" s="62"/>
      <c r="K5313" s="62"/>
      <c r="L5313" s="62"/>
      <c r="M5313" s="62"/>
      <c r="N5313" s="62"/>
      <c r="O5313" s="62"/>
      <c r="P5313" s="62"/>
      <c r="Q5313" s="62"/>
      <c r="R5313" s="62"/>
      <c r="S5313" s="62"/>
      <c r="T5313" s="62"/>
      <c r="U5313" s="62"/>
      <c r="V5313" s="62"/>
      <c r="W5313" s="62"/>
      <c r="X5313" s="62"/>
      <c r="Y5313" s="62"/>
      <c r="Z5313" s="62"/>
      <c r="AA5313" s="62"/>
      <c r="AB5313" s="62"/>
      <c r="AC5313" s="62"/>
      <c r="AD5313" s="62"/>
      <c r="AE5313" s="62"/>
      <c r="AF5313" s="62"/>
      <c r="AG5313" s="62"/>
      <c r="AH5313" s="259"/>
      <c r="AI5313" s="259"/>
      <c r="AJ5313" s="62"/>
      <c r="AK5313" s="62"/>
      <c r="AL5313" s="62"/>
      <c r="AM5313" s="62"/>
      <c r="AN5313" s="62"/>
      <c r="AO5313" s="62"/>
      <c r="AP5313" s="62"/>
      <c r="AQ5313" s="62"/>
      <c r="AR5313" s="62"/>
      <c r="AS5313" s="62"/>
      <c r="AT5313" s="62"/>
      <c r="AU5313" s="62"/>
      <c r="AV5313" s="62"/>
      <c r="AW5313" s="62"/>
      <c r="AX5313" s="62"/>
      <c r="AY5313" s="62"/>
      <c r="AZ5313" s="62"/>
      <c r="BA5313" s="62"/>
      <c r="BB5313" s="62"/>
      <c r="BC5313" s="62"/>
      <c r="BD5313" s="62"/>
      <c r="BE5313" s="62"/>
      <c r="BF5313" s="62"/>
      <c r="BG5313" s="62"/>
      <c r="BH5313" s="62"/>
      <c r="BI5313" s="62"/>
      <c r="BJ5313" s="62"/>
      <c r="BK5313" s="62"/>
      <c r="BL5313" s="62"/>
      <c r="BM5313" s="62"/>
      <c r="BN5313" s="62"/>
      <c r="BO5313" s="62"/>
      <c r="BP5313" s="94"/>
      <c r="BQ5313" s="87"/>
      <c r="BR5313" s="94"/>
      <c r="BS5313" s="94"/>
      <c r="BT5313" s="15"/>
      <c r="BU5313" s="15"/>
      <c r="BV5313" s="95"/>
    </row>
    <row r="5314" spans="1:74" s="18" customFormat="1" ht="36.75" hidden="1" customHeight="1" x14ac:dyDescent="0.45">
      <c r="A5314" s="260"/>
      <c r="B5314" s="258"/>
      <c r="C5314" s="261"/>
      <c r="D5314" s="262" t="s">
        <v>10</v>
      </c>
      <c r="E5314" s="605" t="str">
        <f>IF(ROSTER!D$3="","",ROSTER!D$3)</f>
        <v/>
      </c>
      <c r="F5314" s="605"/>
      <c r="G5314" s="605"/>
      <c r="H5314" s="605"/>
      <c r="I5314" s="605"/>
      <c r="J5314" s="605"/>
      <c r="K5314" s="605"/>
      <c r="L5314" s="605"/>
      <c r="M5314" s="605"/>
      <c r="N5314" s="605"/>
      <c r="O5314" s="605"/>
      <c r="P5314" s="605"/>
      <c r="Q5314" s="605"/>
      <c r="R5314" s="605"/>
      <c r="S5314" s="605"/>
      <c r="T5314" s="605"/>
      <c r="U5314" s="605"/>
      <c r="V5314" s="605"/>
      <c r="W5314" s="605"/>
      <c r="X5314" s="605"/>
      <c r="Y5314" s="605"/>
      <c r="Z5314" s="605"/>
      <c r="AA5314" s="605"/>
      <c r="AB5314" s="605"/>
      <c r="AC5314" s="605"/>
      <c r="AD5314" s="605"/>
      <c r="AE5314" s="605"/>
      <c r="AF5314" s="316"/>
      <c r="AG5314" s="606" t="s">
        <v>11</v>
      </c>
      <c r="AH5314" s="606"/>
      <c r="AI5314" s="606"/>
      <c r="AJ5314" s="606"/>
      <c r="AK5314" s="606"/>
      <c r="AL5314" s="606"/>
      <c r="AM5314" s="606"/>
      <c r="AN5314" s="607"/>
      <c r="AO5314" s="607"/>
      <c r="AP5314" s="607"/>
      <c r="AQ5314" s="607"/>
      <c r="AR5314" s="607"/>
      <c r="AS5314" s="607"/>
      <c r="AT5314" s="607"/>
      <c r="AU5314" s="607"/>
      <c r="AV5314" s="607"/>
      <c r="AW5314" s="607"/>
      <c r="AX5314" s="607"/>
      <c r="AY5314" s="607"/>
      <c r="AZ5314" s="607"/>
      <c r="BA5314" s="607"/>
      <c r="BB5314" s="607"/>
      <c r="BC5314" s="607"/>
      <c r="BD5314" s="607"/>
      <c r="BE5314" s="607"/>
      <c r="BF5314" s="607"/>
      <c r="BG5314" s="607"/>
      <c r="BH5314" s="607"/>
      <c r="BI5314" s="607"/>
      <c r="BJ5314" s="607"/>
      <c r="BK5314" s="607"/>
      <c r="BL5314" s="607"/>
      <c r="BM5314" s="607"/>
      <c r="BN5314" s="607"/>
      <c r="BO5314" s="607"/>
      <c r="BP5314" s="94"/>
      <c r="BQ5314" s="88" t="s">
        <v>130</v>
      </c>
      <c r="BR5314" s="94"/>
      <c r="BS5314" s="94"/>
      <c r="BT5314" s="263"/>
      <c r="BU5314" s="263"/>
      <c r="BV5314" s="260"/>
    </row>
    <row r="5315" spans="1:74" ht="8.85" hidden="1" customHeight="1" x14ac:dyDescent="0.45">
      <c r="A5315" s="96"/>
      <c r="B5315" s="258"/>
      <c r="C5315" s="259" t="s">
        <v>39</v>
      </c>
      <c r="D5315" s="259"/>
      <c r="E5315" s="259"/>
      <c r="F5315" s="63"/>
      <c r="G5315" s="63"/>
      <c r="H5315" s="259"/>
      <c r="I5315" s="259"/>
      <c r="J5315" s="317"/>
      <c r="K5315" s="317"/>
      <c r="L5315" s="317"/>
      <c r="M5315" s="317"/>
      <c r="N5315" s="317"/>
      <c r="O5315" s="317"/>
      <c r="P5315" s="317"/>
      <c r="Q5315" s="317"/>
      <c r="R5315" s="317"/>
      <c r="S5315" s="317"/>
      <c r="T5315" s="317"/>
      <c r="U5315" s="317"/>
      <c r="V5315" s="317"/>
      <c r="W5315" s="317"/>
      <c r="X5315" s="317"/>
      <c r="Y5315" s="317"/>
      <c r="Z5315" s="317"/>
      <c r="AA5315" s="317"/>
      <c r="AB5315" s="317"/>
      <c r="AC5315" s="317"/>
      <c r="AD5315" s="317"/>
      <c r="AE5315" s="317"/>
      <c r="AF5315" s="317"/>
      <c r="AG5315" s="317"/>
      <c r="AH5315" s="317"/>
      <c r="AI5315" s="259"/>
      <c r="AJ5315" s="264"/>
      <c r="AK5315" s="265"/>
      <c r="AL5315" s="265"/>
      <c r="AM5315" s="265"/>
      <c r="AN5315" s="265"/>
      <c r="AO5315" s="265"/>
      <c r="AP5315" s="265"/>
      <c r="AQ5315" s="266"/>
      <c r="AR5315" s="266"/>
      <c r="AS5315" s="266"/>
      <c r="AT5315" s="266"/>
      <c r="AU5315" s="266"/>
      <c r="AV5315" s="266"/>
      <c r="AW5315" s="266"/>
      <c r="AX5315" s="266"/>
      <c r="AY5315" s="266"/>
      <c r="AZ5315" s="266"/>
      <c r="BA5315" s="266"/>
      <c r="BB5315" s="266"/>
      <c r="BC5315" s="266"/>
      <c r="BD5315" s="266"/>
      <c r="BE5315" s="266"/>
      <c r="BF5315" s="266"/>
      <c r="BG5315" s="266"/>
      <c r="BH5315" s="266"/>
      <c r="BI5315" s="266"/>
      <c r="BJ5315" s="266"/>
      <c r="BK5315" s="266"/>
      <c r="BL5315" s="266"/>
      <c r="BM5315" s="266"/>
      <c r="BN5315" s="266"/>
      <c r="BO5315" s="266"/>
      <c r="BP5315" s="266"/>
      <c r="BQ5315" s="267"/>
      <c r="BR5315" s="267"/>
      <c r="BS5315" s="267"/>
      <c r="BT5315" s="268"/>
      <c r="BU5315" s="268"/>
      <c r="BV5315" s="96"/>
    </row>
    <row r="5316" spans="1:74" s="18" customFormat="1" ht="33.75" hidden="1" x14ac:dyDescent="0.45">
      <c r="A5316" s="260"/>
      <c r="B5316" s="258"/>
      <c r="C5316" s="608" t="s">
        <v>38</v>
      </c>
      <c r="D5316" s="608"/>
      <c r="E5316" s="607"/>
      <c r="F5316" s="607"/>
      <c r="G5316" s="607"/>
      <c r="H5316" s="607"/>
      <c r="I5316" s="607"/>
      <c r="J5316" s="607"/>
      <c r="K5316" s="607"/>
      <c r="L5316" s="607"/>
      <c r="M5316" s="607"/>
      <c r="N5316" s="607"/>
      <c r="O5316" s="607"/>
      <c r="P5316" s="607"/>
      <c r="Q5316" s="607"/>
      <c r="R5316" s="607"/>
      <c r="S5316" s="607"/>
      <c r="T5316" s="607"/>
      <c r="U5316" s="607"/>
      <c r="V5316" s="607"/>
      <c r="W5316" s="607"/>
      <c r="X5316" s="607"/>
      <c r="Y5316" s="607"/>
      <c r="Z5316" s="607"/>
      <c r="AA5316" s="607"/>
      <c r="AB5316" s="607"/>
      <c r="AC5316" s="607"/>
      <c r="AD5316" s="607"/>
      <c r="AE5316" s="607"/>
      <c r="AF5316" s="316"/>
      <c r="AG5316" s="609" t="s">
        <v>21</v>
      </c>
      <c r="AH5316" s="609"/>
      <c r="AI5316" s="609"/>
      <c r="AJ5316" s="609"/>
      <c r="AK5316" s="607"/>
      <c r="AL5316" s="607"/>
      <c r="AM5316" s="607"/>
      <c r="AN5316" s="607"/>
      <c r="AO5316" s="607"/>
      <c r="AP5316" s="607"/>
      <c r="AQ5316" s="607"/>
      <c r="AR5316" s="607"/>
      <c r="AS5316" s="607"/>
      <c r="AT5316" s="607"/>
      <c r="AU5316" s="607"/>
      <c r="AV5316" s="607"/>
      <c r="AW5316" s="607"/>
      <c r="AX5316" s="607"/>
      <c r="AY5316" s="607"/>
      <c r="AZ5316" s="607"/>
      <c r="BA5316" s="607"/>
      <c r="BB5316" s="607"/>
      <c r="BC5316" s="610" t="s">
        <v>12</v>
      </c>
      <c r="BD5316" s="610"/>
      <c r="BE5316" s="610"/>
      <c r="BF5316" s="611"/>
      <c r="BG5316" s="611"/>
      <c r="BH5316" s="611"/>
      <c r="BI5316" s="611"/>
      <c r="BJ5316" s="611"/>
      <c r="BK5316" s="611"/>
      <c r="BL5316" s="611"/>
      <c r="BM5316" s="611"/>
      <c r="BN5316" s="611"/>
      <c r="BO5316" s="611"/>
      <c r="BP5316" s="64"/>
      <c r="BQ5316" s="307"/>
      <c r="BR5316" s="65"/>
      <c r="BS5316" s="65"/>
      <c r="BT5316" s="270">
        <f>IF(BF5316=0,0,1)</f>
        <v>0</v>
      </c>
      <c r="BU5316" s="18">
        <f>IF((BG5366+BK5366)&gt;(AQ5366+AU5366),1,0)</f>
        <v>0</v>
      </c>
      <c r="BV5316" s="271"/>
    </row>
    <row r="5317" spans="1:74" ht="9.6" hidden="1" customHeight="1" x14ac:dyDescent="0.45">
      <c r="A5317" s="95"/>
      <c r="B5317" s="258"/>
      <c r="C5317" s="62"/>
      <c r="D5317" s="62"/>
      <c r="E5317" s="62"/>
      <c r="F5317" s="63"/>
      <c r="G5317" s="63"/>
      <c r="H5317" s="62"/>
      <c r="I5317" s="62"/>
      <c r="J5317" s="62"/>
      <c r="K5317" s="62"/>
      <c r="L5317" s="62"/>
      <c r="M5317" s="62"/>
      <c r="N5317" s="62"/>
      <c r="O5317" s="62"/>
      <c r="P5317" s="62"/>
      <c r="Q5317" s="62"/>
      <c r="R5317" s="62"/>
      <c r="S5317" s="62"/>
      <c r="T5317" s="62"/>
      <c r="U5317" s="62"/>
      <c r="V5317" s="62"/>
      <c r="W5317" s="62"/>
      <c r="X5317" s="62"/>
      <c r="Y5317" s="62"/>
      <c r="Z5317" s="62"/>
      <c r="AA5317" s="62"/>
      <c r="AB5317" s="62"/>
      <c r="AC5317" s="62"/>
      <c r="AD5317" s="62"/>
      <c r="AE5317" s="62"/>
      <c r="AF5317" s="62"/>
      <c r="AG5317" s="62"/>
      <c r="AH5317" s="259"/>
      <c r="AI5317" s="259"/>
      <c r="AJ5317" s="62"/>
      <c r="AK5317" s="62"/>
      <c r="AL5317" s="62"/>
      <c r="AM5317" s="62"/>
      <c r="AN5317" s="62"/>
      <c r="AO5317" s="62"/>
      <c r="AP5317" s="62"/>
      <c r="AQ5317" s="62"/>
      <c r="AR5317" s="62"/>
      <c r="AS5317" s="62"/>
      <c r="AT5317" s="62"/>
      <c r="AU5317" s="62"/>
      <c r="AV5317" s="62"/>
      <c r="AW5317" s="62"/>
      <c r="AX5317" s="62"/>
      <c r="AY5317" s="62"/>
      <c r="AZ5317" s="62"/>
      <c r="BA5317" s="62"/>
      <c r="BB5317" s="62"/>
      <c r="BC5317" s="62"/>
      <c r="BD5317" s="62"/>
      <c r="BE5317" s="62"/>
      <c r="BF5317" s="62"/>
      <c r="BG5317" s="62"/>
      <c r="BH5317" s="62"/>
      <c r="BI5317" s="62"/>
      <c r="BJ5317" s="62"/>
      <c r="BK5317" s="62"/>
      <c r="BL5317" s="62"/>
      <c r="BM5317" s="62"/>
      <c r="BN5317" s="62"/>
      <c r="BO5317" s="62"/>
      <c r="BP5317" s="62"/>
      <c r="BQ5317" s="66"/>
      <c r="BR5317" s="66"/>
      <c r="BS5317" s="66"/>
      <c r="BT5317" s="15"/>
      <c r="BU5317" s="15"/>
      <c r="BV5317" s="95"/>
    </row>
    <row r="5318" spans="1:74" ht="8.85" hidden="1" customHeight="1" thickBot="1" x14ac:dyDescent="0.5">
      <c r="A5318" s="95"/>
      <c r="B5318" s="113"/>
      <c r="C5318" s="67"/>
      <c r="D5318" s="67"/>
      <c r="E5318" s="67"/>
      <c r="F5318" s="68"/>
      <c r="G5318" s="68"/>
      <c r="H5318" s="67"/>
      <c r="I5318" s="67"/>
      <c r="J5318" s="67"/>
      <c r="K5318" s="67"/>
      <c r="L5318" s="67"/>
      <c r="M5318" s="67"/>
      <c r="N5318" s="67"/>
      <c r="O5318" s="67"/>
      <c r="P5318" s="67"/>
      <c r="Q5318" s="67"/>
      <c r="R5318" s="67"/>
      <c r="S5318" s="67"/>
      <c r="T5318" s="67"/>
      <c r="U5318" s="67"/>
      <c r="V5318" s="67"/>
      <c r="W5318" s="67"/>
      <c r="X5318" s="67"/>
      <c r="Y5318" s="67"/>
      <c r="Z5318" s="67"/>
      <c r="AA5318" s="67"/>
      <c r="AB5318" s="67"/>
      <c r="AC5318" s="67"/>
      <c r="AD5318" s="67"/>
      <c r="AE5318" s="67"/>
      <c r="AF5318" s="67"/>
      <c r="AG5318" s="67"/>
      <c r="AH5318" s="272"/>
      <c r="AI5318" s="272"/>
      <c r="AJ5318" s="67"/>
      <c r="AK5318" s="67"/>
      <c r="AL5318" s="67"/>
      <c r="AM5318" s="67"/>
      <c r="AN5318" s="67"/>
      <c r="AO5318" s="67"/>
      <c r="AP5318" s="67"/>
      <c r="AQ5318" s="67"/>
      <c r="AR5318" s="67"/>
      <c r="AS5318" s="67"/>
      <c r="AT5318" s="67"/>
      <c r="AU5318" s="67"/>
      <c r="AV5318" s="67"/>
      <c r="AW5318" s="67"/>
      <c r="AX5318" s="67"/>
      <c r="AY5318" s="67"/>
      <c r="AZ5318" s="67"/>
      <c r="BA5318" s="67"/>
      <c r="BB5318" s="67"/>
      <c r="BC5318" s="67"/>
      <c r="BD5318" s="67"/>
      <c r="BE5318" s="67"/>
      <c r="BF5318" s="67"/>
      <c r="BG5318" s="67"/>
      <c r="BH5318" s="67"/>
      <c r="BI5318" s="67"/>
      <c r="BJ5318" s="67"/>
      <c r="BK5318" s="67"/>
      <c r="BL5318" s="67"/>
      <c r="BM5318" s="67"/>
      <c r="BN5318" s="67"/>
      <c r="BO5318" s="67"/>
      <c r="BP5318" s="67"/>
      <c r="BQ5318" s="69"/>
      <c r="BR5318" s="69"/>
      <c r="BS5318" s="69"/>
      <c r="BT5318" s="15"/>
      <c r="BU5318" s="15"/>
      <c r="BV5318" s="95"/>
    </row>
    <row r="5319" spans="1:74" s="18" customFormat="1" ht="40.5" hidden="1" customHeight="1" thickTop="1" x14ac:dyDescent="0.4">
      <c r="A5319" s="271"/>
      <c r="B5319" s="652" t="s">
        <v>0</v>
      </c>
      <c r="C5319" s="648" t="s">
        <v>1</v>
      </c>
      <c r="D5319" s="649"/>
      <c r="E5319" s="273" t="s">
        <v>28</v>
      </c>
      <c r="F5319" s="546" t="s">
        <v>100</v>
      </c>
      <c r="G5319" s="546" t="s">
        <v>101</v>
      </c>
      <c r="H5319" s="704" t="s">
        <v>41</v>
      </c>
      <c r="I5319" s="705"/>
      <c r="J5319" s="554" t="s">
        <v>7</v>
      </c>
      <c r="K5319" s="554"/>
      <c r="L5319" s="554"/>
      <c r="M5319" s="554"/>
      <c r="N5319" s="554"/>
      <c r="O5319" s="554"/>
      <c r="P5319" s="554" t="s">
        <v>2</v>
      </c>
      <c r="Q5319" s="554"/>
      <c r="R5319" s="554"/>
      <c r="S5319" s="554"/>
      <c r="T5319" s="554"/>
      <c r="U5319" s="554"/>
      <c r="V5319" s="308"/>
      <c r="W5319" s="308"/>
      <c r="X5319" s="687" t="s">
        <v>35</v>
      </c>
      <c r="Y5319" s="688"/>
      <c r="Z5319" s="687" t="s">
        <v>36</v>
      </c>
      <c r="AA5319" s="688"/>
      <c r="AB5319" s="687" t="s">
        <v>44</v>
      </c>
      <c r="AC5319" s="688"/>
      <c r="AD5319" s="554" t="s">
        <v>6</v>
      </c>
      <c r="AE5319" s="554"/>
      <c r="AF5319" s="554"/>
      <c r="AG5319" s="554"/>
      <c r="AH5319" s="554"/>
      <c r="AI5319" s="554"/>
      <c r="AJ5319" s="554" t="s">
        <v>68</v>
      </c>
      <c r="AK5319" s="554"/>
      <c r="AL5319" s="554"/>
      <c r="AM5319" s="554"/>
      <c r="AN5319" s="554"/>
      <c r="AO5319" s="554"/>
      <c r="AP5319" s="554" t="s">
        <v>69</v>
      </c>
      <c r="AQ5319" s="554"/>
      <c r="AR5319" s="554"/>
      <c r="AS5319" s="554"/>
      <c r="AT5319" s="554"/>
      <c r="AU5319" s="554"/>
      <c r="AV5319" s="554" t="s">
        <v>70</v>
      </c>
      <c r="AW5319" s="554"/>
      <c r="AX5319" s="554"/>
      <c r="AY5319" s="554"/>
      <c r="AZ5319" s="554"/>
      <c r="BA5319" s="556"/>
      <c r="BB5319" s="554" t="s">
        <v>4</v>
      </c>
      <c r="BC5319" s="554"/>
      <c r="BD5319" s="554"/>
      <c r="BE5319" s="554"/>
      <c r="BF5319" s="554"/>
      <c r="BG5319" s="555"/>
      <c r="BH5319" s="554" t="s">
        <v>71</v>
      </c>
      <c r="BI5319" s="554"/>
      <c r="BJ5319" s="554"/>
      <c r="BK5319" s="554"/>
      <c r="BL5319" s="554"/>
      <c r="BM5319" s="556"/>
      <c r="BN5319" s="557" t="s">
        <v>25</v>
      </c>
      <c r="BO5319" s="558"/>
      <c r="BP5319" s="559"/>
      <c r="BQ5319" s="691" t="s">
        <v>110</v>
      </c>
      <c r="BR5319" s="691" t="s">
        <v>86</v>
      </c>
      <c r="BS5319" s="691" t="s">
        <v>87</v>
      </c>
      <c r="BT5319" s="274"/>
      <c r="BU5319" s="274"/>
      <c r="BV5319" s="271"/>
    </row>
    <row r="5320" spans="1:74" s="18" customFormat="1" ht="41.25" hidden="1" customHeight="1" x14ac:dyDescent="0.4">
      <c r="A5320" s="271"/>
      <c r="B5320" s="653"/>
      <c r="C5320" s="650"/>
      <c r="D5320" s="651"/>
      <c r="E5320" s="275" t="s">
        <v>102</v>
      </c>
      <c r="F5320" s="547"/>
      <c r="G5320" s="547"/>
      <c r="H5320" s="706"/>
      <c r="I5320" s="707"/>
      <c r="J5320" s="525" t="s">
        <v>17</v>
      </c>
      <c r="K5320" s="526"/>
      <c r="L5320" s="521" t="s">
        <v>18</v>
      </c>
      <c r="M5320" s="522"/>
      <c r="N5320" s="523" t="s">
        <v>19</v>
      </c>
      <c r="O5320" s="524" t="s">
        <v>8</v>
      </c>
      <c r="P5320" s="525" t="s">
        <v>26</v>
      </c>
      <c r="Q5320" s="526"/>
      <c r="R5320" s="521" t="s">
        <v>24</v>
      </c>
      <c r="S5320" s="522"/>
      <c r="T5320" s="523" t="s">
        <v>19</v>
      </c>
      <c r="U5320" s="524"/>
      <c r="V5320" s="309"/>
      <c r="W5320" s="309"/>
      <c r="X5320" s="689"/>
      <c r="Y5320" s="690"/>
      <c r="Z5320" s="689"/>
      <c r="AA5320" s="690"/>
      <c r="AB5320" s="689"/>
      <c r="AC5320" s="690"/>
      <c r="AD5320" s="525" t="s">
        <v>48</v>
      </c>
      <c r="AE5320" s="526"/>
      <c r="AF5320" s="521" t="s">
        <v>23</v>
      </c>
      <c r="AG5320" s="522" t="s">
        <v>3</v>
      </c>
      <c r="AH5320" s="563" t="s">
        <v>5</v>
      </c>
      <c r="AI5320" s="564"/>
      <c r="AJ5320" s="525" t="s">
        <v>48</v>
      </c>
      <c r="AK5320" s="526"/>
      <c r="AL5320" s="521" t="s">
        <v>23</v>
      </c>
      <c r="AM5320" s="522" t="s">
        <v>3</v>
      </c>
      <c r="AN5320" s="563" t="s">
        <v>5</v>
      </c>
      <c r="AO5320" s="564"/>
      <c r="AP5320" s="525" t="s">
        <v>48</v>
      </c>
      <c r="AQ5320" s="526"/>
      <c r="AR5320" s="521" t="s">
        <v>23</v>
      </c>
      <c r="AS5320" s="522" t="s">
        <v>3</v>
      </c>
      <c r="AT5320" s="563" t="s">
        <v>5</v>
      </c>
      <c r="AU5320" s="564"/>
      <c r="AV5320" s="525" t="s">
        <v>48</v>
      </c>
      <c r="AW5320" s="526"/>
      <c r="AX5320" s="521" t="s">
        <v>23</v>
      </c>
      <c r="AY5320" s="522" t="s">
        <v>3</v>
      </c>
      <c r="AZ5320" s="563" t="s">
        <v>5</v>
      </c>
      <c r="BA5320" s="564"/>
      <c r="BB5320" s="525" t="s">
        <v>48</v>
      </c>
      <c r="BC5320" s="526"/>
      <c r="BD5320" s="521" t="s">
        <v>23</v>
      </c>
      <c r="BE5320" s="522" t="s">
        <v>3</v>
      </c>
      <c r="BF5320" s="563" t="s">
        <v>5</v>
      </c>
      <c r="BG5320" s="564"/>
      <c r="BH5320" s="525" t="s">
        <v>48</v>
      </c>
      <c r="BI5320" s="526"/>
      <c r="BJ5320" s="521" t="s">
        <v>23</v>
      </c>
      <c r="BK5320" s="522" t="s">
        <v>3</v>
      </c>
      <c r="BL5320" s="563" t="s">
        <v>5</v>
      </c>
      <c r="BM5320" s="564"/>
      <c r="BN5320" s="560"/>
      <c r="BO5320" s="561"/>
      <c r="BP5320" s="562"/>
      <c r="BQ5320" s="692"/>
      <c r="BR5320" s="692"/>
      <c r="BS5320" s="692"/>
      <c r="BT5320" s="274"/>
      <c r="BU5320" s="274"/>
      <c r="BV5320" s="271"/>
    </row>
    <row r="5321" spans="1:74" ht="23.85" hidden="1" customHeight="1" x14ac:dyDescent="0.35">
      <c r="A5321" s="276"/>
      <c r="B5321" s="570" t="str">
        <f>IF(ROSTER!B$8="","",ROSTER!B$8)</f>
        <v/>
      </c>
      <c r="C5321" s="572" t="str">
        <f>IF(ROSTER!C$8="","",ROSTER!C$8)</f>
        <v/>
      </c>
      <c r="D5321" s="573"/>
      <c r="E5321" s="574"/>
      <c r="F5321" s="576">
        <f>IF(E5321="y",1,IF(E5321="S",1,0))</f>
        <v>0</v>
      </c>
      <c r="G5321" s="582">
        <f>IF(E5321="S",1,0)</f>
        <v>0</v>
      </c>
      <c r="H5321" s="578"/>
      <c r="I5321" s="543"/>
      <c r="J5321" s="542"/>
      <c r="K5321" s="580"/>
      <c r="L5321" s="584"/>
      <c r="M5321" s="585"/>
      <c r="N5321" s="588">
        <f>L5321+J5321</f>
        <v>0</v>
      </c>
      <c r="O5321" s="589"/>
      <c r="P5321" s="542"/>
      <c r="Q5321" s="580"/>
      <c r="R5321" s="584"/>
      <c r="S5321" s="585"/>
      <c r="T5321" s="588">
        <f>R5321-P5321</f>
        <v>0</v>
      </c>
      <c r="U5321" s="589"/>
      <c r="V5321" s="310"/>
      <c r="W5321" s="310"/>
      <c r="X5321" s="578"/>
      <c r="Y5321" s="543"/>
      <c r="Z5321" s="542"/>
      <c r="AA5321" s="543"/>
      <c r="AB5321" s="542"/>
      <c r="AC5321" s="543"/>
      <c r="AD5321" s="542"/>
      <c r="AE5321" s="580"/>
      <c r="AF5321" s="584"/>
      <c r="AG5321" s="585"/>
      <c r="AH5321" s="595">
        <f>IF(AD5321=0,0,(AF5321/AD5321)*100)</f>
        <v>0</v>
      </c>
      <c r="AI5321" s="596"/>
      <c r="AJ5321" s="542"/>
      <c r="AK5321" s="580"/>
      <c r="AL5321" s="584"/>
      <c r="AM5321" s="585"/>
      <c r="AN5321" s="595">
        <f>IF(AJ5321=0,0,(AL5321/AJ5321)*100)</f>
        <v>0</v>
      </c>
      <c r="AO5321" s="596"/>
      <c r="AP5321" s="542"/>
      <c r="AQ5321" s="580"/>
      <c r="AR5321" s="584"/>
      <c r="AS5321" s="585"/>
      <c r="AT5321" s="595">
        <f>IF(AP5321=0,0,(AR5321/AP5321)*100)</f>
        <v>0</v>
      </c>
      <c r="AU5321" s="596"/>
      <c r="AV5321" s="599">
        <f>AD5321+AJ5321+AP5321</f>
        <v>0</v>
      </c>
      <c r="AW5321" s="600"/>
      <c r="AX5321" s="630">
        <f>AF5321+AL5321+AR5321</f>
        <v>0</v>
      </c>
      <c r="AY5321" s="631"/>
      <c r="AZ5321" s="595">
        <f>IF(AV5321=0,0,(AX5321/AV5321)*100)</f>
        <v>0</v>
      </c>
      <c r="BA5321" s="596"/>
      <c r="BB5321" s="542"/>
      <c r="BC5321" s="580"/>
      <c r="BD5321" s="584"/>
      <c r="BE5321" s="585"/>
      <c r="BF5321" s="595">
        <f>IF(BB5321=0,0,(BD5321/BB5321)*100)</f>
        <v>0</v>
      </c>
      <c r="BG5321" s="596"/>
      <c r="BH5321" s="599">
        <f>AV5321+BB5321</f>
        <v>0</v>
      </c>
      <c r="BI5321" s="600"/>
      <c r="BJ5321" s="630">
        <f>AX5321+BD5321</f>
        <v>0</v>
      </c>
      <c r="BK5321" s="631"/>
      <c r="BL5321" s="595">
        <f>IF(BH5321=0,0,(BJ5321/BH5321)*100)</f>
        <v>0</v>
      </c>
      <c r="BM5321" s="596"/>
      <c r="BN5321" s="656">
        <f>(AF5321*2)+(AL5321*2)+(AR5321*3)+BD5321</f>
        <v>0</v>
      </c>
      <c r="BO5321" s="657"/>
      <c r="BP5321" s="658"/>
      <c r="BQ5321" s="676">
        <f>IF(BS5321=0,0,50*BR5321/BS5321)</f>
        <v>0</v>
      </c>
      <c r="BR5321" s="662">
        <f>(BN5321*BU$11)+(N5321*BU$12)+(Z5321*BU$13)+(R5321*BU$14)+(X5321*BU$15)+(AB5321*BU$16)</f>
        <v>0</v>
      </c>
      <c r="BS5321" s="662">
        <f>((BB5321-BD5321)*BU$18)+((AV5321-AX5321)*BU$17)+(H5321*BU$19)+(P5321*BU$20)</f>
        <v>0</v>
      </c>
      <c r="BT5321" s="19" t="s">
        <v>75</v>
      </c>
      <c r="BU5321" s="277">
        <f>IF(BQ5316="B",'VALUE POINTS'!L$10,IF('GAME STATS'!BQ5316="C",'VALUE POINTS'!M$10,'VALUE POINTS'!K$10))</f>
        <v>1</v>
      </c>
      <c r="BV5321" s="278"/>
    </row>
    <row r="5322" spans="1:74" ht="23.85" hidden="1" customHeight="1" x14ac:dyDescent="0.35">
      <c r="A5322" s="276"/>
      <c r="B5322" s="571"/>
      <c r="C5322" s="642" t="str">
        <f>IF(ROSTER!D$8="","",ROSTER!D$8)</f>
        <v/>
      </c>
      <c r="D5322" s="643"/>
      <c r="E5322" s="575"/>
      <c r="F5322" s="577"/>
      <c r="G5322" s="583"/>
      <c r="H5322" s="579"/>
      <c r="I5322" s="545"/>
      <c r="J5322" s="544"/>
      <c r="K5322" s="581"/>
      <c r="L5322" s="586"/>
      <c r="M5322" s="587"/>
      <c r="N5322" s="592" t="s">
        <v>16</v>
      </c>
      <c r="O5322" s="603"/>
      <c r="P5322" s="544"/>
      <c r="Q5322" s="581"/>
      <c r="R5322" s="586"/>
      <c r="S5322" s="587"/>
      <c r="T5322" s="592" t="s">
        <v>16</v>
      </c>
      <c r="U5322" s="603"/>
      <c r="V5322" s="311"/>
      <c r="W5322" s="311"/>
      <c r="X5322" s="579"/>
      <c r="Y5322" s="545"/>
      <c r="Z5322" s="544"/>
      <c r="AA5322" s="545"/>
      <c r="AB5322" s="544"/>
      <c r="AC5322" s="545"/>
      <c r="AD5322" s="544"/>
      <c r="AE5322" s="581"/>
      <c r="AF5322" s="586"/>
      <c r="AG5322" s="587"/>
      <c r="AH5322" s="626"/>
      <c r="AI5322" s="627"/>
      <c r="AJ5322" s="544"/>
      <c r="AK5322" s="581"/>
      <c r="AL5322" s="586"/>
      <c r="AM5322" s="587"/>
      <c r="AN5322" s="626"/>
      <c r="AO5322" s="627"/>
      <c r="AP5322" s="544"/>
      <c r="AQ5322" s="581"/>
      <c r="AR5322" s="586"/>
      <c r="AS5322" s="587"/>
      <c r="AT5322" s="626"/>
      <c r="AU5322" s="627"/>
      <c r="AV5322" s="628"/>
      <c r="AW5322" s="629"/>
      <c r="AX5322" s="632"/>
      <c r="AY5322" s="633"/>
      <c r="AZ5322" s="626"/>
      <c r="BA5322" s="627"/>
      <c r="BB5322" s="544"/>
      <c r="BC5322" s="581"/>
      <c r="BD5322" s="586"/>
      <c r="BE5322" s="587"/>
      <c r="BF5322" s="626"/>
      <c r="BG5322" s="627"/>
      <c r="BH5322" s="628"/>
      <c r="BI5322" s="629"/>
      <c r="BJ5322" s="632"/>
      <c r="BK5322" s="633"/>
      <c r="BL5322" s="626"/>
      <c r="BM5322" s="627"/>
      <c r="BN5322" s="678"/>
      <c r="BO5322" s="679"/>
      <c r="BP5322" s="680"/>
      <c r="BQ5322" s="677"/>
      <c r="BR5322" s="663"/>
      <c r="BS5322" s="663"/>
      <c r="BT5322" s="19" t="s">
        <v>76</v>
      </c>
      <c r="BU5322" s="277">
        <f>IF(BQ5316="B",'VALUE POINTS'!L$11,IF('GAME STATS'!BQ5316="C",'VALUE POINTS'!M$11,'VALUE POINTS'!K$11))</f>
        <v>1</v>
      </c>
      <c r="BV5322" s="278"/>
    </row>
    <row r="5323" spans="1:74" ht="21.75" hidden="1" customHeight="1" x14ac:dyDescent="0.35">
      <c r="A5323" s="95"/>
      <c r="B5323" s="570" t="str">
        <f>IF(ROSTER!B$10="","",ROSTER!B$10)</f>
        <v/>
      </c>
      <c r="C5323" s="572" t="str">
        <f>IF(ROSTER!C$10="","",ROSTER!C$10)</f>
        <v/>
      </c>
      <c r="D5323" s="573"/>
      <c r="E5323" s="574"/>
      <c r="F5323" s="576">
        <f>IF(E5323="y",1,IF(E5323="S",1,0))</f>
        <v>0</v>
      </c>
      <c r="G5323" s="582">
        <f>IF(E5323="S",1,0)</f>
        <v>0</v>
      </c>
      <c r="H5323" s="578"/>
      <c r="I5323" s="543"/>
      <c r="J5323" s="542"/>
      <c r="K5323" s="580"/>
      <c r="L5323" s="584"/>
      <c r="M5323" s="585"/>
      <c r="N5323" s="588">
        <f>L5323+J5323</f>
        <v>0</v>
      </c>
      <c r="O5323" s="589"/>
      <c r="P5323" s="542"/>
      <c r="Q5323" s="580"/>
      <c r="R5323" s="584"/>
      <c r="S5323" s="585"/>
      <c r="T5323" s="588">
        <f>R5323-P5323</f>
        <v>0</v>
      </c>
      <c r="U5323" s="589"/>
      <c r="V5323" s="310"/>
      <c r="W5323" s="310"/>
      <c r="X5323" s="578"/>
      <c r="Y5323" s="543"/>
      <c r="Z5323" s="542"/>
      <c r="AA5323" s="543"/>
      <c r="AB5323" s="542"/>
      <c r="AC5323" s="543"/>
      <c r="AD5323" s="542"/>
      <c r="AE5323" s="580"/>
      <c r="AF5323" s="584"/>
      <c r="AG5323" s="585"/>
      <c r="AH5323" s="595">
        <f>IF(AD5323=0,0,(AF5323/AD5323)*100)</f>
        <v>0</v>
      </c>
      <c r="AI5323" s="596"/>
      <c r="AJ5323" s="542"/>
      <c r="AK5323" s="580"/>
      <c r="AL5323" s="584"/>
      <c r="AM5323" s="585"/>
      <c r="AN5323" s="595">
        <f>IF(AJ5323=0,0,(AL5323/AJ5323)*100)</f>
        <v>0</v>
      </c>
      <c r="AO5323" s="596"/>
      <c r="AP5323" s="542"/>
      <c r="AQ5323" s="580"/>
      <c r="AR5323" s="584"/>
      <c r="AS5323" s="585"/>
      <c r="AT5323" s="595">
        <f>IF(AP5323=0,0,(AR5323/AP5323)*100)</f>
        <v>0</v>
      </c>
      <c r="AU5323" s="596"/>
      <c r="AV5323" s="599">
        <f>AD5323+AJ5323+AP5323</f>
        <v>0</v>
      </c>
      <c r="AW5323" s="600"/>
      <c r="AX5323" s="630">
        <f>AF5323+AL5323+AR5323</f>
        <v>0</v>
      </c>
      <c r="AY5323" s="631"/>
      <c r="AZ5323" s="595">
        <f>IF(AV5323=0,0,(AX5323/AV5323)*100)</f>
        <v>0</v>
      </c>
      <c r="BA5323" s="596"/>
      <c r="BB5323" s="542"/>
      <c r="BC5323" s="580"/>
      <c r="BD5323" s="584"/>
      <c r="BE5323" s="585"/>
      <c r="BF5323" s="595">
        <f>IF(BB5323=0,0,(BD5323/BB5323)*100)</f>
        <v>0</v>
      </c>
      <c r="BG5323" s="596"/>
      <c r="BH5323" s="599">
        <f>AV5323+BB5323</f>
        <v>0</v>
      </c>
      <c r="BI5323" s="600"/>
      <c r="BJ5323" s="630">
        <f>AX5323+BD5323</f>
        <v>0</v>
      </c>
      <c r="BK5323" s="631"/>
      <c r="BL5323" s="595">
        <f>IF(BH5323=0,0,(BJ5323/BH5323)*100)</f>
        <v>0</v>
      </c>
      <c r="BM5323" s="596"/>
      <c r="BN5323" s="656">
        <f>(AF5323*2)+(AL5323*2)+(AR5323*3)+BD5323</f>
        <v>0</v>
      </c>
      <c r="BO5323" s="657"/>
      <c r="BP5323" s="658"/>
      <c r="BQ5323" s="676">
        <f>IF(BS5323=0,0,50*BR5323/BS5323)</f>
        <v>0</v>
      </c>
      <c r="BR5323" s="662">
        <f>(BN5323*BU$11)+(N5323*BU$12)+(Z5323*BU$13)+(R5323*BU$14)+(X5323*BU$15)+(AB5323*BU$16)</f>
        <v>0</v>
      </c>
      <c r="BS5323" s="662">
        <f>((BB5323-BD5323)*BU$18)+((AV5323-AX5323)*BU$17)+(H5323*BU$19)+(P5323*BU$20)</f>
        <v>0</v>
      </c>
      <c r="BT5323" s="19" t="s">
        <v>77</v>
      </c>
      <c r="BU5323" s="277">
        <f>IF(BQ5316="B",'VALUE POINTS'!L$12,IF('GAME STATS'!BQ5316="C",'VALUE POINTS'!M$12,'VALUE POINTS'!K$12))</f>
        <v>2</v>
      </c>
      <c r="BV5323" s="278"/>
    </row>
    <row r="5324" spans="1:74" ht="21.75" hidden="1" customHeight="1" x14ac:dyDescent="0.35">
      <c r="A5324" s="95"/>
      <c r="B5324" s="571"/>
      <c r="C5324" s="642" t="str">
        <f>IF(ROSTER!D$10="","",ROSTER!D$10)</f>
        <v/>
      </c>
      <c r="D5324" s="643"/>
      <c r="E5324" s="575"/>
      <c r="F5324" s="577"/>
      <c r="G5324" s="583"/>
      <c r="H5324" s="579"/>
      <c r="I5324" s="545"/>
      <c r="J5324" s="544"/>
      <c r="K5324" s="581"/>
      <c r="L5324" s="586"/>
      <c r="M5324" s="587"/>
      <c r="N5324" s="592" t="s">
        <v>16</v>
      </c>
      <c r="O5324" s="603"/>
      <c r="P5324" s="544"/>
      <c r="Q5324" s="581"/>
      <c r="R5324" s="586"/>
      <c r="S5324" s="587"/>
      <c r="T5324" s="592" t="s">
        <v>16</v>
      </c>
      <c r="U5324" s="603"/>
      <c r="V5324" s="311"/>
      <c r="W5324" s="311"/>
      <c r="X5324" s="579"/>
      <c r="Y5324" s="545"/>
      <c r="Z5324" s="544"/>
      <c r="AA5324" s="545"/>
      <c r="AB5324" s="544"/>
      <c r="AC5324" s="545"/>
      <c r="AD5324" s="544"/>
      <c r="AE5324" s="581"/>
      <c r="AF5324" s="586"/>
      <c r="AG5324" s="587"/>
      <c r="AH5324" s="626"/>
      <c r="AI5324" s="627"/>
      <c r="AJ5324" s="544"/>
      <c r="AK5324" s="581"/>
      <c r="AL5324" s="586"/>
      <c r="AM5324" s="587"/>
      <c r="AN5324" s="626"/>
      <c r="AO5324" s="627"/>
      <c r="AP5324" s="544"/>
      <c r="AQ5324" s="581"/>
      <c r="AR5324" s="586"/>
      <c r="AS5324" s="587"/>
      <c r="AT5324" s="626"/>
      <c r="AU5324" s="627"/>
      <c r="AV5324" s="628"/>
      <c r="AW5324" s="629"/>
      <c r="AX5324" s="632"/>
      <c r="AY5324" s="633"/>
      <c r="AZ5324" s="626"/>
      <c r="BA5324" s="627"/>
      <c r="BB5324" s="544"/>
      <c r="BC5324" s="581"/>
      <c r="BD5324" s="586"/>
      <c r="BE5324" s="587"/>
      <c r="BF5324" s="626"/>
      <c r="BG5324" s="627"/>
      <c r="BH5324" s="628"/>
      <c r="BI5324" s="629"/>
      <c r="BJ5324" s="632"/>
      <c r="BK5324" s="633"/>
      <c r="BL5324" s="626"/>
      <c r="BM5324" s="627"/>
      <c r="BN5324" s="678"/>
      <c r="BO5324" s="679"/>
      <c r="BP5324" s="680"/>
      <c r="BQ5324" s="677"/>
      <c r="BR5324" s="663"/>
      <c r="BS5324" s="663"/>
      <c r="BT5324" s="19" t="s">
        <v>78</v>
      </c>
      <c r="BU5324" s="277">
        <f>IF(BQ5316="B",'VALUE POINTS'!L$13,IF('GAME STATS'!BQ5316="C",'VALUE POINTS'!M$13,'VALUE POINTS'!K$13))</f>
        <v>2</v>
      </c>
      <c r="BV5324" s="278"/>
    </row>
    <row r="5325" spans="1:74" ht="21.75" hidden="1" customHeight="1" x14ac:dyDescent="0.35">
      <c r="A5325" s="95"/>
      <c r="B5325" s="570" t="str">
        <f>IF(ROSTER!B$12="","",ROSTER!B$12)</f>
        <v/>
      </c>
      <c r="C5325" s="572" t="str">
        <f>IF(ROSTER!C$12="","",ROSTER!C$12)</f>
        <v/>
      </c>
      <c r="D5325" s="573"/>
      <c r="E5325" s="574"/>
      <c r="F5325" s="576">
        <f>IF(E5325="y",1,IF(E5325="S",1,0))</f>
        <v>0</v>
      </c>
      <c r="G5325" s="582">
        <f>IF(E5325="S",1,0)</f>
        <v>0</v>
      </c>
      <c r="H5325" s="578"/>
      <c r="I5325" s="543"/>
      <c r="J5325" s="542"/>
      <c r="K5325" s="580"/>
      <c r="L5325" s="584"/>
      <c r="M5325" s="585"/>
      <c r="N5325" s="588">
        <f>L5325+J5325</f>
        <v>0</v>
      </c>
      <c r="O5325" s="589"/>
      <c r="P5325" s="542"/>
      <c r="Q5325" s="580"/>
      <c r="R5325" s="584"/>
      <c r="S5325" s="585"/>
      <c r="T5325" s="588">
        <f>R5325-P5325</f>
        <v>0</v>
      </c>
      <c r="U5325" s="589"/>
      <c r="V5325" s="310"/>
      <c r="W5325" s="310"/>
      <c r="X5325" s="578"/>
      <c r="Y5325" s="543"/>
      <c r="Z5325" s="542"/>
      <c r="AA5325" s="543"/>
      <c r="AB5325" s="542"/>
      <c r="AC5325" s="543"/>
      <c r="AD5325" s="542"/>
      <c r="AE5325" s="580"/>
      <c r="AF5325" s="584"/>
      <c r="AG5325" s="585"/>
      <c r="AH5325" s="595">
        <f>IF(AD5325=0,0,(AF5325/AD5325)*100)</f>
        <v>0</v>
      </c>
      <c r="AI5325" s="596"/>
      <c r="AJ5325" s="542"/>
      <c r="AK5325" s="580"/>
      <c r="AL5325" s="584"/>
      <c r="AM5325" s="585"/>
      <c r="AN5325" s="595">
        <f>IF(AJ5325=0,0,(AL5325/AJ5325)*100)</f>
        <v>0</v>
      </c>
      <c r="AO5325" s="596"/>
      <c r="AP5325" s="542"/>
      <c r="AQ5325" s="580"/>
      <c r="AR5325" s="584"/>
      <c r="AS5325" s="585"/>
      <c r="AT5325" s="595">
        <f>IF(AP5325=0,0,(AR5325/AP5325)*100)</f>
        <v>0</v>
      </c>
      <c r="AU5325" s="596"/>
      <c r="AV5325" s="599">
        <f>AD5325+AJ5325+AP5325</f>
        <v>0</v>
      </c>
      <c r="AW5325" s="600"/>
      <c r="AX5325" s="630">
        <f>AF5325+AL5325+AR5325</f>
        <v>0</v>
      </c>
      <c r="AY5325" s="631"/>
      <c r="AZ5325" s="595">
        <f>IF(AV5325=0,0,(AX5325/AV5325)*100)</f>
        <v>0</v>
      </c>
      <c r="BA5325" s="596"/>
      <c r="BB5325" s="542"/>
      <c r="BC5325" s="580"/>
      <c r="BD5325" s="584"/>
      <c r="BE5325" s="585"/>
      <c r="BF5325" s="595">
        <f>IF(BB5325=0,0,(BD5325/BB5325)*100)</f>
        <v>0</v>
      </c>
      <c r="BG5325" s="596"/>
      <c r="BH5325" s="599">
        <f>AV5325+BB5325</f>
        <v>0</v>
      </c>
      <c r="BI5325" s="600"/>
      <c r="BJ5325" s="630">
        <f>AX5325+BD5325</f>
        <v>0</v>
      </c>
      <c r="BK5325" s="631"/>
      <c r="BL5325" s="595">
        <f>IF(BH5325=0,0,(BJ5325/BH5325)*100)</f>
        <v>0</v>
      </c>
      <c r="BM5325" s="596"/>
      <c r="BN5325" s="656">
        <f>(AF5325*2)+(AL5325*2)+(AR5325*3)+BD5325</f>
        <v>0</v>
      </c>
      <c r="BO5325" s="657"/>
      <c r="BP5325" s="658"/>
      <c r="BQ5325" s="676">
        <f t="shared" ref="BQ5325" si="3598">IF(BS5325=0,0,50*BR5325/BS5325)</f>
        <v>0</v>
      </c>
      <c r="BR5325" s="662">
        <f>(BN5325*BU$11)+(N5325*BU$12)+(Z5325*BU$13)+(R5325*BU$14)+(X5325*BU$15)+(AB5325*BU$16)</f>
        <v>0</v>
      </c>
      <c r="BS5325" s="662">
        <f>((BB5325-BD5325)*BU$18)+((AV5325-AX5325)*BU$17)+(H5325*BU$19)+(P5325*BU$20)</f>
        <v>0</v>
      </c>
      <c r="BT5325" s="19" t="s">
        <v>79</v>
      </c>
      <c r="BU5325" s="277">
        <f>IF(BQ5316="B",'VALUE POINTS'!L$14,IF('GAME STATS'!BQ5316="C",'VALUE POINTS'!M$14,'VALUE POINTS'!K$14))</f>
        <v>2</v>
      </c>
      <c r="BV5325" s="278"/>
    </row>
    <row r="5326" spans="1:74" ht="21.75" hidden="1" customHeight="1" x14ac:dyDescent="0.35">
      <c r="A5326" s="95"/>
      <c r="B5326" s="571"/>
      <c r="C5326" s="642" t="str">
        <f>IF(ROSTER!D$12="","",ROSTER!D$12)</f>
        <v/>
      </c>
      <c r="D5326" s="643"/>
      <c r="E5326" s="575"/>
      <c r="F5326" s="577"/>
      <c r="G5326" s="583"/>
      <c r="H5326" s="579"/>
      <c r="I5326" s="545"/>
      <c r="J5326" s="544"/>
      <c r="K5326" s="581"/>
      <c r="L5326" s="586"/>
      <c r="M5326" s="587"/>
      <c r="N5326" s="592"/>
      <c r="O5326" s="603"/>
      <c r="P5326" s="544"/>
      <c r="Q5326" s="581"/>
      <c r="R5326" s="586"/>
      <c r="S5326" s="587"/>
      <c r="T5326" s="592"/>
      <c r="U5326" s="603"/>
      <c r="V5326" s="311"/>
      <c r="W5326" s="311"/>
      <c r="X5326" s="579"/>
      <c r="Y5326" s="545"/>
      <c r="Z5326" s="544"/>
      <c r="AA5326" s="545"/>
      <c r="AB5326" s="544"/>
      <c r="AC5326" s="545"/>
      <c r="AD5326" s="544"/>
      <c r="AE5326" s="581"/>
      <c r="AF5326" s="586"/>
      <c r="AG5326" s="587"/>
      <c r="AH5326" s="626"/>
      <c r="AI5326" s="627"/>
      <c r="AJ5326" s="544"/>
      <c r="AK5326" s="581"/>
      <c r="AL5326" s="586"/>
      <c r="AM5326" s="587"/>
      <c r="AN5326" s="626"/>
      <c r="AO5326" s="627"/>
      <c r="AP5326" s="544"/>
      <c r="AQ5326" s="581"/>
      <c r="AR5326" s="586"/>
      <c r="AS5326" s="587"/>
      <c r="AT5326" s="626"/>
      <c r="AU5326" s="627"/>
      <c r="AV5326" s="628"/>
      <c r="AW5326" s="629"/>
      <c r="AX5326" s="632"/>
      <c r="AY5326" s="633"/>
      <c r="AZ5326" s="626"/>
      <c r="BA5326" s="627"/>
      <c r="BB5326" s="544"/>
      <c r="BC5326" s="581"/>
      <c r="BD5326" s="586"/>
      <c r="BE5326" s="587"/>
      <c r="BF5326" s="626"/>
      <c r="BG5326" s="627"/>
      <c r="BH5326" s="628"/>
      <c r="BI5326" s="629"/>
      <c r="BJ5326" s="632"/>
      <c r="BK5326" s="633"/>
      <c r="BL5326" s="626"/>
      <c r="BM5326" s="627"/>
      <c r="BN5326" s="678"/>
      <c r="BO5326" s="679"/>
      <c r="BP5326" s="680"/>
      <c r="BQ5326" s="677"/>
      <c r="BR5326" s="663"/>
      <c r="BS5326" s="663"/>
      <c r="BT5326" s="19" t="s">
        <v>80</v>
      </c>
      <c r="BU5326" s="277">
        <f>IF(BQ5316="B",'VALUE POINTS'!L$15,IF('GAME STATS'!BQ5316="C",'VALUE POINTS'!M$15,'VALUE POINTS'!K$15))</f>
        <v>2</v>
      </c>
      <c r="BV5326" s="278"/>
    </row>
    <row r="5327" spans="1:74" ht="21.75" hidden="1" customHeight="1" x14ac:dyDescent="0.35">
      <c r="A5327" s="95"/>
      <c r="B5327" s="570" t="str">
        <f>IF(ROSTER!B$14="","",ROSTER!B$14)</f>
        <v/>
      </c>
      <c r="C5327" s="572" t="str">
        <f>IF(ROSTER!C$14="","",ROSTER!C$14)</f>
        <v/>
      </c>
      <c r="D5327" s="573"/>
      <c r="E5327" s="574"/>
      <c r="F5327" s="576">
        <f>IF(E5327="y",1,IF(E5327="S",1,0))</f>
        <v>0</v>
      </c>
      <c r="G5327" s="582">
        <f>IF(E5327="S",1,0)</f>
        <v>0</v>
      </c>
      <c r="H5327" s="578"/>
      <c r="I5327" s="543"/>
      <c r="J5327" s="542"/>
      <c r="K5327" s="580"/>
      <c r="L5327" s="584"/>
      <c r="M5327" s="585"/>
      <c r="N5327" s="588">
        <f>L5327+J5327</f>
        <v>0</v>
      </c>
      <c r="O5327" s="589"/>
      <c r="P5327" s="542"/>
      <c r="Q5327" s="580"/>
      <c r="R5327" s="584"/>
      <c r="S5327" s="585"/>
      <c r="T5327" s="588">
        <f>R5327-P5327</f>
        <v>0</v>
      </c>
      <c r="U5327" s="589"/>
      <c r="V5327" s="310"/>
      <c r="W5327" s="310"/>
      <c r="X5327" s="578"/>
      <c r="Y5327" s="543"/>
      <c r="Z5327" s="542"/>
      <c r="AA5327" s="543"/>
      <c r="AB5327" s="542"/>
      <c r="AC5327" s="543"/>
      <c r="AD5327" s="542"/>
      <c r="AE5327" s="580"/>
      <c r="AF5327" s="584"/>
      <c r="AG5327" s="585"/>
      <c r="AH5327" s="595">
        <f>IF(AD5327=0,0,(AF5327/AD5327)*100)</f>
        <v>0</v>
      </c>
      <c r="AI5327" s="596"/>
      <c r="AJ5327" s="542"/>
      <c r="AK5327" s="580"/>
      <c r="AL5327" s="584"/>
      <c r="AM5327" s="585"/>
      <c r="AN5327" s="595">
        <f>IF(AJ5327=0,0,(AL5327/AJ5327)*100)</f>
        <v>0</v>
      </c>
      <c r="AO5327" s="596"/>
      <c r="AP5327" s="542"/>
      <c r="AQ5327" s="580"/>
      <c r="AR5327" s="584"/>
      <c r="AS5327" s="585"/>
      <c r="AT5327" s="595">
        <f>IF(AP5327=0,0,(AR5327/AP5327)*100)</f>
        <v>0</v>
      </c>
      <c r="AU5327" s="596"/>
      <c r="AV5327" s="599">
        <f>AD5327+AJ5327+AP5327</f>
        <v>0</v>
      </c>
      <c r="AW5327" s="600"/>
      <c r="AX5327" s="630">
        <f>AF5327+AL5327+AR5327</f>
        <v>0</v>
      </c>
      <c r="AY5327" s="631"/>
      <c r="AZ5327" s="595">
        <f>IF(AV5327=0,0,(AX5327/AV5327)*100)</f>
        <v>0</v>
      </c>
      <c r="BA5327" s="596"/>
      <c r="BB5327" s="542"/>
      <c r="BC5327" s="580"/>
      <c r="BD5327" s="584"/>
      <c r="BE5327" s="585"/>
      <c r="BF5327" s="595">
        <f>IF(BB5327=0,0,(BD5327/BB5327)*100)</f>
        <v>0</v>
      </c>
      <c r="BG5327" s="596"/>
      <c r="BH5327" s="599">
        <f>AV5327+BB5327</f>
        <v>0</v>
      </c>
      <c r="BI5327" s="600"/>
      <c r="BJ5327" s="630">
        <f>AX5327+BD5327</f>
        <v>0</v>
      </c>
      <c r="BK5327" s="631"/>
      <c r="BL5327" s="595">
        <f>IF(BH5327=0,0,(BJ5327/BH5327)*100)</f>
        <v>0</v>
      </c>
      <c r="BM5327" s="596"/>
      <c r="BN5327" s="656">
        <f>(AF5327*2)+(AL5327*2)+(AR5327*3)+BD5327</f>
        <v>0</v>
      </c>
      <c r="BO5327" s="657"/>
      <c r="BP5327" s="658"/>
      <c r="BQ5327" s="676">
        <f t="shared" ref="BQ5327" si="3599">IF(BS5327=0,0,50*BR5327/BS5327)</f>
        <v>0</v>
      </c>
      <c r="BR5327" s="662">
        <f>(BN5327*BU$11)+(N5327*BU$12)+(Z5327*BU$13)+(R5327*BU$14)+(X5327*BU$15)+(AB5327*BU$16)</f>
        <v>0</v>
      </c>
      <c r="BS5327" s="662">
        <f>((BB5327-BD5327)*BU$18)+((AV5327-AX5327)*BU$17)+(H5327*BU$19)+(P5327*BU$20)</f>
        <v>0</v>
      </c>
      <c r="BT5327" s="19" t="s">
        <v>81</v>
      </c>
      <c r="BU5327" s="277">
        <f>IF(BQ5316="B",'VALUE POINTS'!L$16,IF('GAME STATS'!BQ5316="C",'VALUE POINTS'!M$16,'VALUE POINTS'!K$16))</f>
        <v>2</v>
      </c>
      <c r="BV5327" s="278"/>
    </row>
    <row r="5328" spans="1:74" ht="21.75" hidden="1" customHeight="1" x14ac:dyDescent="0.35">
      <c r="A5328" s="95"/>
      <c r="B5328" s="571"/>
      <c r="C5328" s="642" t="str">
        <f>IF(ROSTER!D$14="","",ROSTER!D$14)</f>
        <v/>
      </c>
      <c r="D5328" s="643"/>
      <c r="E5328" s="575"/>
      <c r="F5328" s="577"/>
      <c r="G5328" s="583"/>
      <c r="H5328" s="579"/>
      <c r="I5328" s="545"/>
      <c r="J5328" s="544"/>
      <c r="K5328" s="581"/>
      <c r="L5328" s="586"/>
      <c r="M5328" s="587"/>
      <c r="N5328" s="592"/>
      <c r="O5328" s="603"/>
      <c r="P5328" s="544"/>
      <c r="Q5328" s="581"/>
      <c r="R5328" s="586"/>
      <c r="S5328" s="587"/>
      <c r="T5328" s="592"/>
      <c r="U5328" s="603"/>
      <c r="V5328" s="311"/>
      <c r="W5328" s="311"/>
      <c r="X5328" s="579"/>
      <c r="Y5328" s="545"/>
      <c r="Z5328" s="544"/>
      <c r="AA5328" s="545"/>
      <c r="AB5328" s="544"/>
      <c r="AC5328" s="545"/>
      <c r="AD5328" s="544"/>
      <c r="AE5328" s="581"/>
      <c r="AF5328" s="586"/>
      <c r="AG5328" s="587"/>
      <c r="AH5328" s="626"/>
      <c r="AI5328" s="627"/>
      <c r="AJ5328" s="544"/>
      <c r="AK5328" s="581"/>
      <c r="AL5328" s="586"/>
      <c r="AM5328" s="587"/>
      <c r="AN5328" s="626"/>
      <c r="AO5328" s="627"/>
      <c r="AP5328" s="544"/>
      <c r="AQ5328" s="581"/>
      <c r="AR5328" s="586"/>
      <c r="AS5328" s="587"/>
      <c r="AT5328" s="626"/>
      <c r="AU5328" s="627"/>
      <c r="AV5328" s="628"/>
      <c r="AW5328" s="629"/>
      <c r="AX5328" s="632"/>
      <c r="AY5328" s="633"/>
      <c r="AZ5328" s="626"/>
      <c r="BA5328" s="627"/>
      <c r="BB5328" s="544"/>
      <c r="BC5328" s="581"/>
      <c r="BD5328" s="586"/>
      <c r="BE5328" s="587"/>
      <c r="BF5328" s="626"/>
      <c r="BG5328" s="627"/>
      <c r="BH5328" s="628"/>
      <c r="BI5328" s="629"/>
      <c r="BJ5328" s="632"/>
      <c r="BK5328" s="633"/>
      <c r="BL5328" s="626"/>
      <c r="BM5328" s="627"/>
      <c r="BN5328" s="678"/>
      <c r="BO5328" s="679"/>
      <c r="BP5328" s="680"/>
      <c r="BQ5328" s="677"/>
      <c r="BR5328" s="663"/>
      <c r="BS5328" s="663"/>
      <c r="BT5328" s="19" t="s">
        <v>82</v>
      </c>
      <c r="BU5328" s="277">
        <f>IF(BQ5316="B",'VALUE POINTS'!L$17,IF('GAME STATS'!BQ5316="C",'VALUE POINTS'!M$17,'VALUE POINTS'!K$17))</f>
        <v>1</v>
      </c>
      <c r="BV5328" s="278"/>
    </row>
    <row r="5329" spans="1:74" ht="21.75" hidden="1" customHeight="1" x14ac:dyDescent="0.35">
      <c r="A5329" s="95"/>
      <c r="B5329" s="570" t="str">
        <f>IF(ROSTER!B$16="","",ROSTER!B$16)</f>
        <v/>
      </c>
      <c r="C5329" s="572" t="str">
        <f>IF(ROSTER!C$16="","",ROSTER!C$16)</f>
        <v/>
      </c>
      <c r="D5329" s="573"/>
      <c r="E5329" s="574"/>
      <c r="F5329" s="576">
        <f>IF(E5329="y",1,IF(E5329="S",1,0))</f>
        <v>0</v>
      </c>
      <c r="G5329" s="582">
        <f>IF(E5329="S",1,0)</f>
        <v>0</v>
      </c>
      <c r="H5329" s="578"/>
      <c r="I5329" s="543"/>
      <c r="J5329" s="542"/>
      <c r="K5329" s="580"/>
      <c r="L5329" s="584"/>
      <c r="M5329" s="585"/>
      <c r="N5329" s="588">
        <f>L5329+J5329</f>
        <v>0</v>
      </c>
      <c r="O5329" s="589"/>
      <c r="P5329" s="542"/>
      <c r="Q5329" s="580"/>
      <c r="R5329" s="584"/>
      <c r="S5329" s="585"/>
      <c r="T5329" s="588">
        <f>R5329-P5329</f>
        <v>0</v>
      </c>
      <c r="U5329" s="589"/>
      <c r="V5329" s="310"/>
      <c r="W5329" s="310"/>
      <c r="X5329" s="578"/>
      <c r="Y5329" s="543"/>
      <c r="Z5329" s="542"/>
      <c r="AA5329" s="543"/>
      <c r="AB5329" s="542"/>
      <c r="AC5329" s="543"/>
      <c r="AD5329" s="542"/>
      <c r="AE5329" s="580"/>
      <c r="AF5329" s="584"/>
      <c r="AG5329" s="585"/>
      <c r="AH5329" s="595">
        <f>IF(AD5329=0,0,(AF5329/AD5329)*100)</f>
        <v>0</v>
      </c>
      <c r="AI5329" s="596"/>
      <c r="AJ5329" s="542"/>
      <c r="AK5329" s="580"/>
      <c r="AL5329" s="584"/>
      <c r="AM5329" s="585"/>
      <c r="AN5329" s="595">
        <f>IF(AJ5329=0,0,(AL5329/AJ5329)*100)</f>
        <v>0</v>
      </c>
      <c r="AO5329" s="596"/>
      <c r="AP5329" s="542"/>
      <c r="AQ5329" s="580"/>
      <c r="AR5329" s="584"/>
      <c r="AS5329" s="585"/>
      <c r="AT5329" s="595">
        <f>IF(AP5329=0,0,(AR5329/AP5329)*100)</f>
        <v>0</v>
      </c>
      <c r="AU5329" s="596"/>
      <c r="AV5329" s="599">
        <f>AD5329+AJ5329+AP5329</f>
        <v>0</v>
      </c>
      <c r="AW5329" s="600"/>
      <c r="AX5329" s="630">
        <f>AF5329+AL5329+AR5329</f>
        <v>0</v>
      </c>
      <c r="AY5329" s="631"/>
      <c r="AZ5329" s="595">
        <f>IF(AV5329=0,0,(AX5329/AV5329)*100)</f>
        <v>0</v>
      </c>
      <c r="BA5329" s="596"/>
      <c r="BB5329" s="542"/>
      <c r="BC5329" s="580"/>
      <c r="BD5329" s="584"/>
      <c r="BE5329" s="585"/>
      <c r="BF5329" s="595">
        <f>IF(BB5329=0,0,(BD5329/BB5329)*100)</f>
        <v>0</v>
      </c>
      <c r="BG5329" s="596"/>
      <c r="BH5329" s="599">
        <f>AV5329+BB5329</f>
        <v>0</v>
      </c>
      <c r="BI5329" s="600"/>
      <c r="BJ5329" s="630">
        <f>AX5329+BD5329</f>
        <v>0</v>
      </c>
      <c r="BK5329" s="631"/>
      <c r="BL5329" s="595">
        <f>IF(BH5329=0,0,(BJ5329/BH5329)*100)</f>
        <v>0</v>
      </c>
      <c r="BM5329" s="596"/>
      <c r="BN5329" s="656">
        <f>(AF5329*2)+(AL5329*2)+(AR5329*3)+BD5329</f>
        <v>0</v>
      </c>
      <c r="BO5329" s="657"/>
      <c r="BP5329" s="658"/>
      <c r="BQ5329" s="676">
        <f t="shared" ref="BQ5329" si="3600">IF(BS5329=0,0,50*BR5329/BS5329)</f>
        <v>0</v>
      </c>
      <c r="BR5329" s="662">
        <f>(BN5329*BU$11)+(N5329*BU$12)+(Z5329*BU$13)+(R5329*BU$14)+(X5329*BU$15)+(AB5329*BU$16)</f>
        <v>0</v>
      </c>
      <c r="BS5329" s="662">
        <f>((BB5329-BD5329)*BU$18)+((AV5329-AX5329)*BU$17)+(H5329*BU$19)+(P5329*BU$20)</f>
        <v>0</v>
      </c>
      <c r="BT5329" s="19" t="s">
        <v>83</v>
      </c>
      <c r="BU5329" s="277">
        <f>IF(BQ5316="B",'VALUE POINTS'!L$18,IF('GAME STATS'!BQ5316="C",'VALUE POINTS'!M$18,'VALUE POINTS'!K$18))</f>
        <v>2</v>
      </c>
      <c r="BV5329" s="278"/>
    </row>
    <row r="5330" spans="1:74" ht="21.75" hidden="1" customHeight="1" x14ac:dyDescent="0.35">
      <c r="A5330" s="95"/>
      <c r="B5330" s="571"/>
      <c r="C5330" s="642" t="str">
        <f>IF(ROSTER!D$16="","",ROSTER!D$16)</f>
        <v/>
      </c>
      <c r="D5330" s="643"/>
      <c r="E5330" s="575"/>
      <c r="F5330" s="577"/>
      <c r="G5330" s="583"/>
      <c r="H5330" s="579"/>
      <c r="I5330" s="545"/>
      <c r="J5330" s="544"/>
      <c r="K5330" s="581"/>
      <c r="L5330" s="586"/>
      <c r="M5330" s="587"/>
      <c r="N5330" s="592"/>
      <c r="O5330" s="603"/>
      <c r="P5330" s="544"/>
      <c r="Q5330" s="581"/>
      <c r="R5330" s="586"/>
      <c r="S5330" s="587"/>
      <c r="T5330" s="592"/>
      <c r="U5330" s="603"/>
      <c r="V5330" s="311"/>
      <c r="W5330" s="311"/>
      <c r="X5330" s="579"/>
      <c r="Y5330" s="545"/>
      <c r="Z5330" s="544"/>
      <c r="AA5330" s="545"/>
      <c r="AB5330" s="544"/>
      <c r="AC5330" s="545"/>
      <c r="AD5330" s="544"/>
      <c r="AE5330" s="581"/>
      <c r="AF5330" s="586"/>
      <c r="AG5330" s="587"/>
      <c r="AH5330" s="626"/>
      <c r="AI5330" s="627"/>
      <c r="AJ5330" s="544"/>
      <c r="AK5330" s="581"/>
      <c r="AL5330" s="586"/>
      <c r="AM5330" s="587"/>
      <c r="AN5330" s="626"/>
      <c r="AO5330" s="627"/>
      <c r="AP5330" s="544"/>
      <c r="AQ5330" s="581"/>
      <c r="AR5330" s="586"/>
      <c r="AS5330" s="587"/>
      <c r="AT5330" s="626"/>
      <c r="AU5330" s="627"/>
      <c r="AV5330" s="628"/>
      <c r="AW5330" s="629"/>
      <c r="AX5330" s="632"/>
      <c r="AY5330" s="633"/>
      <c r="AZ5330" s="626"/>
      <c r="BA5330" s="627"/>
      <c r="BB5330" s="544"/>
      <c r="BC5330" s="581"/>
      <c r="BD5330" s="586"/>
      <c r="BE5330" s="587"/>
      <c r="BF5330" s="626"/>
      <c r="BG5330" s="627"/>
      <c r="BH5330" s="628"/>
      <c r="BI5330" s="629"/>
      <c r="BJ5330" s="632"/>
      <c r="BK5330" s="633"/>
      <c r="BL5330" s="626"/>
      <c r="BM5330" s="627"/>
      <c r="BN5330" s="678"/>
      <c r="BO5330" s="679"/>
      <c r="BP5330" s="680"/>
      <c r="BQ5330" s="677"/>
      <c r="BR5330" s="663"/>
      <c r="BS5330" s="663"/>
      <c r="BT5330" s="19" t="s">
        <v>84</v>
      </c>
      <c r="BU5330" s="277">
        <f>IF(BQ5316="B",'VALUE POINTS'!L$19,IF('GAME STATS'!BQ5316="C",'VALUE POINTS'!M$19,'VALUE POINTS'!K$19))</f>
        <v>2</v>
      </c>
      <c r="BV5330" s="278"/>
    </row>
    <row r="5331" spans="1:74" ht="21.75" hidden="1" customHeight="1" x14ac:dyDescent="0.25">
      <c r="A5331" s="95"/>
      <c r="B5331" s="570" t="str">
        <f>IF(ROSTER!B$18="","",ROSTER!B$18)</f>
        <v/>
      </c>
      <c r="C5331" s="572" t="str">
        <f>IF(ROSTER!C$18="","",ROSTER!C$18)</f>
        <v/>
      </c>
      <c r="D5331" s="573"/>
      <c r="E5331" s="574"/>
      <c r="F5331" s="576">
        <f>IF(E5331="y",1,IF(E5331="S",1,0))</f>
        <v>0</v>
      </c>
      <c r="G5331" s="582">
        <f>IF(E5331="S",1,0)</f>
        <v>0</v>
      </c>
      <c r="H5331" s="578"/>
      <c r="I5331" s="543"/>
      <c r="J5331" s="542"/>
      <c r="K5331" s="580"/>
      <c r="L5331" s="584"/>
      <c r="M5331" s="585"/>
      <c r="N5331" s="588">
        <f>L5331+J5331</f>
        <v>0</v>
      </c>
      <c r="O5331" s="589"/>
      <c r="P5331" s="542"/>
      <c r="Q5331" s="580"/>
      <c r="R5331" s="584"/>
      <c r="S5331" s="585"/>
      <c r="T5331" s="588">
        <f>R5331-P5331</f>
        <v>0</v>
      </c>
      <c r="U5331" s="589"/>
      <c r="V5331" s="310"/>
      <c r="W5331" s="310"/>
      <c r="X5331" s="578"/>
      <c r="Y5331" s="543"/>
      <c r="Z5331" s="542"/>
      <c r="AA5331" s="543"/>
      <c r="AB5331" s="542"/>
      <c r="AC5331" s="543"/>
      <c r="AD5331" s="542"/>
      <c r="AE5331" s="580"/>
      <c r="AF5331" s="584"/>
      <c r="AG5331" s="585"/>
      <c r="AH5331" s="595">
        <f>IF(AD5331=0,0,(AF5331/AD5331)*100)</f>
        <v>0</v>
      </c>
      <c r="AI5331" s="596"/>
      <c r="AJ5331" s="542"/>
      <c r="AK5331" s="580"/>
      <c r="AL5331" s="584"/>
      <c r="AM5331" s="585"/>
      <c r="AN5331" s="595">
        <f>IF(AJ5331=0,0,(AL5331/AJ5331)*100)</f>
        <v>0</v>
      </c>
      <c r="AO5331" s="596"/>
      <c r="AP5331" s="542"/>
      <c r="AQ5331" s="580"/>
      <c r="AR5331" s="584"/>
      <c r="AS5331" s="585"/>
      <c r="AT5331" s="595">
        <f>IF(AP5331=0,0,(AR5331/AP5331)*100)</f>
        <v>0</v>
      </c>
      <c r="AU5331" s="596"/>
      <c r="AV5331" s="599">
        <f>AD5331+AJ5331+AP5331</f>
        <v>0</v>
      </c>
      <c r="AW5331" s="600"/>
      <c r="AX5331" s="630">
        <f>AF5331+AL5331+AR5331</f>
        <v>0</v>
      </c>
      <c r="AY5331" s="631"/>
      <c r="AZ5331" s="595">
        <f>IF(AV5331=0,0,(AX5331/AV5331)*100)</f>
        <v>0</v>
      </c>
      <c r="BA5331" s="596"/>
      <c r="BB5331" s="542"/>
      <c r="BC5331" s="580"/>
      <c r="BD5331" s="584"/>
      <c r="BE5331" s="585"/>
      <c r="BF5331" s="595">
        <f>IF(BB5331=0,0,(BD5331/BB5331)*100)</f>
        <v>0</v>
      </c>
      <c r="BG5331" s="596"/>
      <c r="BH5331" s="599">
        <f>AV5331+BB5331</f>
        <v>0</v>
      </c>
      <c r="BI5331" s="600"/>
      <c r="BJ5331" s="630">
        <f>AX5331+BD5331</f>
        <v>0</v>
      </c>
      <c r="BK5331" s="631"/>
      <c r="BL5331" s="595">
        <f>IF(BH5331=0,0,(BJ5331/BH5331)*100)</f>
        <v>0</v>
      </c>
      <c r="BM5331" s="596"/>
      <c r="BN5331" s="656">
        <f>(AF5331*2)+(AL5331*2)+(AR5331*3)+BD5331</f>
        <v>0</v>
      </c>
      <c r="BO5331" s="657"/>
      <c r="BP5331" s="658"/>
      <c r="BQ5331" s="676">
        <f t="shared" ref="BQ5331" si="3601">IF(BS5331=0,0,50*BR5331/BS5331)</f>
        <v>0</v>
      </c>
      <c r="BR5331" s="662">
        <f>(BN5331*BU$11)+(N5331*BU$12)+(Z5331*BU$13)+(R5331*BU$14)+(X5331*BU$15)+(AB5331*BU$16)</f>
        <v>0</v>
      </c>
      <c r="BS5331" s="662">
        <f>((BB5331-BD5331)*BU$18)+((AV5331-AX5331)*BU$17)+(H5331*BU$19)+(P5331*BU$20)</f>
        <v>0</v>
      </c>
      <c r="BT5331" s="15"/>
      <c r="BU5331" s="15"/>
      <c r="BV5331" s="278"/>
    </row>
    <row r="5332" spans="1:74" ht="21.75" hidden="1" customHeight="1" x14ac:dyDescent="0.25">
      <c r="A5332" s="95"/>
      <c r="B5332" s="571"/>
      <c r="C5332" s="642" t="str">
        <f>IF(ROSTER!D$18="","",ROSTER!D$18)</f>
        <v/>
      </c>
      <c r="D5332" s="643"/>
      <c r="E5332" s="575"/>
      <c r="F5332" s="577"/>
      <c r="G5332" s="583"/>
      <c r="H5332" s="579"/>
      <c r="I5332" s="545"/>
      <c r="J5332" s="544"/>
      <c r="K5332" s="581"/>
      <c r="L5332" s="586"/>
      <c r="M5332" s="587"/>
      <c r="N5332" s="592"/>
      <c r="O5332" s="603"/>
      <c r="P5332" s="544"/>
      <c r="Q5332" s="581"/>
      <c r="R5332" s="586"/>
      <c r="S5332" s="587"/>
      <c r="T5332" s="592"/>
      <c r="U5332" s="603"/>
      <c r="V5332" s="311"/>
      <c r="W5332" s="311"/>
      <c r="X5332" s="579"/>
      <c r="Y5332" s="545"/>
      <c r="Z5332" s="544"/>
      <c r="AA5332" s="545"/>
      <c r="AB5332" s="544"/>
      <c r="AC5332" s="545"/>
      <c r="AD5332" s="544"/>
      <c r="AE5332" s="581"/>
      <c r="AF5332" s="586"/>
      <c r="AG5332" s="587"/>
      <c r="AH5332" s="626"/>
      <c r="AI5332" s="627"/>
      <c r="AJ5332" s="544"/>
      <c r="AK5332" s="581"/>
      <c r="AL5332" s="586"/>
      <c r="AM5332" s="587"/>
      <c r="AN5332" s="626"/>
      <c r="AO5332" s="627"/>
      <c r="AP5332" s="544"/>
      <c r="AQ5332" s="581"/>
      <c r="AR5332" s="586"/>
      <c r="AS5332" s="587"/>
      <c r="AT5332" s="626"/>
      <c r="AU5332" s="627"/>
      <c r="AV5332" s="628"/>
      <c r="AW5332" s="629"/>
      <c r="AX5332" s="632"/>
      <c r="AY5332" s="633"/>
      <c r="AZ5332" s="626"/>
      <c r="BA5332" s="627"/>
      <c r="BB5332" s="544"/>
      <c r="BC5332" s="581"/>
      <c r="BD5332" s="586"/>
      <c r="BE5332" s="587"/>
      <c r="BF5332" s="626"/>
      <c r="BG5332" s="627"/>
      <c r="BH5332" s="628"/>
      <c r="BI5332" s="629"/>
      <c r="BJ5332" s="632"/>
      <c r="BK5332" s="633"/>
      <c r="BL5332" s="626"/>
      <c r="BM5332" s="627"/>
      <c r="BN5332" s="678"/>
      <c r="BO5332" s="679"/>
      <c r="BP5332" s="680"/>
      <c r="BQ5332" s="677"/>
      <c r="BR5332" s="663"/>
      <c r="BS5332" s="663"/>
      <c r="BT5332" s="15"/>
      <c r="BU5332" s="15"/>
      <c r="BV5332" s="95"/>
    </row>
    <row r="5333" spans="1:74" ht="21.75" hidden="1" customHeight="1" x14ac:dyDescent="0.25">
      <c r="A5333" s="95"/>
      <c r="B5333" s="570" t="str">
        <f>IF(ROSTER!B$20="","",ROSTER!B$20)</f>
        <v/>
      </c>
      <c r="C5333" s="572" t="str">
        <f>IF(ROSTER!C$20="","",ROSTER!C$20)</f>
        <v/>
      </c>
      <c r="D5333" s="573"/>
      <c r="E5333" s="574"/>
      <c r="F5333" s="576">
        <f>IF(E5333="y",1,IF(E5333="S",1,0))</f>
        <v>0</v>
      </c>
      <c r="G5333" s="582">
        <f>IF(E5333="S",1,0)</f>
        <v>0</v>
      </c>
      <c r="H5333" s="578"/>
      <c r="I5333" s="543"/>
      <c r="J5333" s="542"/>
      <c r="K5333" s="580"/>
      <c r="L5333" s="584"/>
      <c r="M5333" s="585"/>
      <c r="N5333" s="588">
        <f>L5333+J5333</f>
        <v>0</v>
      </c>
      <c r="O5333" s="589"/>
      <c r="P5333" s="542"/>
      <c r="Q5333" s="580"/>
      <c r="R5333" s="584"/>
      <c r="S5333" s="585"/>
      <c r="T5333" s="588">
        <f>R5333-P5333</f>
        <v>0</v>
      </c>
      <c r="U5333" s="589"/>
      <c r="V5333" s="310"/>
      <c r="W5333" s="310"/>
      <c r="X5333" s="578"/>
      <c r="Y5333" s="543"/>
      <c r="Z5333" s="542"/>
      <c r="AA5333" s="543"/>
      <c r="AB5333" s="542"/>
      <c r="AC5333" s="543"/>
      <c r="AD5333" s="542"/>
      <c r="AE5333" s="580"/>
      <c r="AF5333" s="584"/>
      <c r="AG5333" s="585"/>
      <c r="AH5333" s="595">
        <f>IF(AD5333=0,0,(AF5333/AD5333)*100)</f>
        <v>0</v>
      </c>
      <c r="AI5333" s="596"/>
      <c r="AJ5333" s="542"/>
      <c r="AK5333" s="580"/>
      <c r="AL5333" s="584"/>
      <c r="AM5333" s="585"/>
      <c r="AN5333" s="595">
        <f>IF(AJ5333=0,0,(AL5333/AJ5333)*100)</f>
        <v>0</v>
      </c>
      <c r="AO5333" s="596"/>
      <c r="AP5333" s="542"/>
      <c r="AQ5333" s="580"/>
      <c r="AR5333" s="584"/>
      <c r="AS5333" s="585"/>
      <c r="AT5333" s="595">
        <f>IF(AP5333=0,0,(AR5333/AP5333)*100)</f>
        <v>0</v>
      </c>
      <c r="AU5333" s="596"/>
      <c r="AV5333" s="599">
        <f>AD5333+AJ5333+AP5333</f>
        <v>0</v>
      </c>
      <c r="AW5333" s="600"/>
      <c r="AX5333" s="630">
        <f>AF5333+AL5333+AR5333</f>
        <v>0</v>
      </c>
      <c r="AY5333" s="631"/>
      <c r="AZ5333" s="595">
        <f>IF(AV5333=0,0,(AX5333/AV5333)*100)</f>
        <v>0</v>
      </c>
      <c r="BA5333" s="596"/>
      <c r="BB5333" s="542"/>
      <c r="BC5333" s="580"/>
      <c r="BD5333" s="584"/>
      <c r="BE5333" s="585"/>
      <c r="BF5333" s="595">
        <f>IF(BB5333=0,0,(BD5333/BB5333)*100)</f>
        <v>0</v>
      </c>
      <c r="BG5333" s="596"/>
      <c r="BH5333" s="599">
        <f>AV5333+BB5333</f>
        <v>0</v>
      </c>
      <c r="BI5333" s="600"/>
      <c r="BJ5333" s="630">
        <f>AX5333+BD5333</f>
        <v>0</v>
      </c>
      <c r="BK5333" s="631"/>
      <c r="BL5333" s="595">
        <f>IF(BH5333=0,0,(BJ5333/BH5333)*100)</f>
        <v>0</v>
      </c>
      <c r="BM5333" s="596"/>
      <c r="BN5333" s="656">
        <f>(AF5333*2)+(AL5333*2)+(AR5333*3)+BD5333</f>
        <v>0</v>
      </c>
      <c r="BO5333" s="657"/>
      <c r="BP5333" s="658"/>
      <c r="BQ5333" s="676">
        <f t="shared" ref="BQ5333" si="3602">IF(BS5333=0,0,50*BR5333/BS5333)</f>
        <v>0</v>
      </c>
      <c r="BR5333" s="662">
        <f>(BN5333*BU$11)+(N5333*BU$12)+(Z5333*BU$13)+(R5333*BU$14)+(X5333*BU$15)+(AB5333*BU$16)</f>
        <v>0</v>
      </c>
      <c r="BS5333" s="662">
        <f>((BB5333-BD5333)*BU$18)+((AV5333-AX5333)*BU$17)+(H5333*BU$19)+(P5333*BU$20)</f>
        <v>0</v>
      </c>
      <c r="BT5333" s="15"/>
      <c r="BU5333" s="15"/>
      <c r="BV5333" s="95"/>
    </row>
    <row r="5334" spans="1:74" ht="21.75" hidden="1" customHeight="1" x14ac:dyDescent="0.25">
      <c r="A5334" s="95"/>
      <c r="B5334" s="571"/>
      <c r="C5334" s="642" t="str">
        <f>IF(ROSTER!D$20="","",ROSTER!D$20)</f>
        <v/>
      </c>
      <c r="D5334" s="643"/>
      <c r="E5334" s="575"/>
      <c r="F5334" s="577"/>
      <c r="G5334" s="583"/>
      <c r="H5334" s="579"/>
      <c r="I5334" s="545"/>
      <c r="J5334" s="544"/>
      <c r="K5334" s="581"/>
      <c r="L5334" s="586"/>
      <c r="M5334" s="587"/>
      <c r="N5334" s="592"/>
      <c r="O5334" s="603"/>
      <c r="P5334" s="544"/>
      <c r="Q5334" s="581"/>
      <c r="R5334" s="586"/>
      <c r="S5334" s="587"/>
      <c r="T5334" s="592"/>
      <c r="U5334" s="603"/>
      <c r="V5334" s="311"/>
      <c r="W5334" s="311"/>
      <c r="X5334" s="579"/>
      <c r="Y5334" s="545"/>
      <c r="Z5334" s="544"/>
      <c r="AA5334" s="545"/>
      <c r="AB5334" s="544"/>
      <c r="AC5334" s="545"/>
      <c r="AD5334" s="544"/>
      <c r="AE5334" s="581"/>
      <c r="AF5334" s="586"/>
      <c r="AG5334" s="587"/>
      <c r="AH5334" s="626"/>
      <c r="AI5334" s="627"/>
      <c r="AJ5334" s="544"/>
      <c r="AK5334" s="581"/>
      <c r="AL5334" s="586"/>
      <c r="AM5334" s="587"/>
      <c r="AN5334" s="626"/>
      <c r="AO5334" s="627"/>
      <c r="AP5334" s="544"/>
      <c r="AQ5334" s="581"/>
      <c r="AR5334" s="586"/>
      <c r="AS5334" s="587"/>
      <c r="AT5334" s="626"/>
      <c r="AU5334" s="627"/>
      <c r="AV5334" s="628"/>
      <c r="AW5334" s="629"/>
      <c r="AX5334" s="632"/>
      <c r="AY5334" s="633"/>
      <c r="AZ5334" s="626"/>
      <c r="BA5334" s="627"/>
      <c r="BB5334" s="544"/>
      <c r="BC5334" s="581"/>
      <c r="BD5334" s="586"/>
      <c r="BE5334" s="587"/>
      <c r="BF5334" s="626"/>
      <c r="BG5334" s="627"/>
      <c r="BH5334" s="628"/>
      <c r="BI5334" s="629"/>
      <c r="BJ5334" s="632"/>
      <c r="BK5334" s="633"/>
      <c r="BL5334" s="626"/>
      <c r="BM5334" s="627"/>
      <c r="BN5334" s="678"/>
      <c r="BO5334" s="679"/>
      <c r="BP5334" s="680"/>
      <c r="BQ5334" s="677"/>
      <c r="BR5334" s="663"/>
      <c r="BS5334" s="663"/>
      <c r="BT5334" s="15"/>
      <c r="BU5334" s="15"/>
      <c r="BV5334" s="95"/>
    </row>
    <row r="5335" spans="1:74" ht="21.75" hidden="1" customHeight="1" x14ac:dyDescent="0.25">
      <c r="A5335" s="95"/>
      <c r="B5335" s="570" t="str">
        <f>IF(ROSTER!B$22="","",ROSTER!B$22)</f>
        <v/>
      </c>
      <c r="C5335" s="572" t="str">
        <f>IF(ROSTER!C$22="","",ROSTER!C$22)</f>
        <v/>
      </c>
      <c r="D5335" s="573"/>
      <c r="E5335" s="574"/>
      <c r="F5335" s="576">
        <f>IF(E5335="y",1,IF(E5335="S",1,0))</f>
        <v>0</v>
      </c>
      <c r="G5335" s="582">
        <f>IF(E5335="S",1,0)</f>
        <v>0</v>
      </c>
      <c r="H5335" s="578"/>
      <c r="I5335" s="543"/>
      <c r="J5335" s="542"/>
      <c r="K5335" s="580"/>
      <c r="L5335" s="584"/>
      <c r="M5335" s="585"/>
      <c r="N5335" s="588">
        <f>L5335+J5335</f>
        <v>0</v>
      </c>
      <c r="O5335" s="589"/>
      <c r="P5335" s="542"/>
      <c r="Q5335" s="580"/>
      <c r="R5335" s="584"/>
      <c r="S5335" s="585"/>
      <c r="T5335" s="588">
        <f>R5335-P5335</f>
        <v>0</v>
      </c>
      <c r="U5335" s="589"/>
      <c r="V5335" s="310"/>
      <c r="W5335" s="310"/>
      <c r="X5335" s="578"/>
      <c r="Y5335" s="543"/>
      <c r="Z5335" s="542"/>
      <c r="AA5335" s="543"/>
      <c r="AB5335" s="542"/>
      <c r="AC5335" s="543"/>
      <c r="AD5335" s="542"/>
      <c r="AE5335" s="580"/>
      <c r="AF5335" s="584"/>
      <c r="AG5335" s="585"/>
      <c r="AH5335" s="595">
        <f>IF(AD5335=0,0,(AF5335/AD5335)*100)</f>
        <v>0</v>
      </c>
      <c r="AI5335" s="596"/>
      <c r="AJ5335" s="542"/>
      <c r="AK5335" s="580"/>
      <c r="AL5335" s="584"/>
      <c r="AM5335" s="585"/>
      <c r="AN5335" s="595">
        <f>IF(AJ5335=0,0,(AL5335/AJ5335)*100)</f>
        <v>0</v>
      </c>
      <c r="AO5335" s="596"/>
      <c r="AP5335" s="542"/>
      <c r="AQ5335" s="580"/>
      <c r="AR5335" s="584"/>
      <c r="AS5335" s="585"/>
      <c r="AT5335" s="595">
        <f>IF(AP5335=0,0,(AR5335/AP5335)*100)</f>
        <v>0</v>
      </c>
      <c r="AU5335" s="596"/>
      <c r="AV5335" s="599">
        <f>AD5335+AJ5335+AP5335</f>
        <v>0</v>
      </c>
      <c r="AW5335" s="600"/>
      <c r="AX5335" s="630">
        <f>AF5335+AL5335+AR5335</f>
        <v>0</v>
      </c>
      <c r="AY5335" s="631"/>
      <c r="AZ5335" s="595">
        <f>IF(AV5335=0,0,(AX5335/AV5335)*100)</f>
        <v>0</v>
      </c>
      <c r="BA5335" s="596"/>
      <c r="BB5335" s="542"/>
      <c r="BC5335" s="580"/>
      <c r="BD5335" s="584"/>
      <c r="BE5335" s="585"/>
      <c r="BF5335" s="595">
        <f>IF(BB5335=0,0,(BD5335/BB5335)*100)</f>
        <v>0</v>
      </c>
      <c r="BG5335" s="596"/>
      <c r="BH5335" s="599">
        <f>AV5335+BB5335</f>
        <v>0</v>
      </c>
      <c r="BI5335" s="600"/>
      <c r="BJ5335" s="630">
        <f>AX5335+BD5335</f>
        <v>0</v>
      </c>
      <c r="BK5335" s="631"/>
      <c r="BL5335" s="595">
        <f>IF(BH5335=0,0,(BJ5335/BH5335)*100)</f>
        <v>0</v>
      </c>
      <c r="BM5335" s="596"/>
      <c r="BN5335" s="656">
        <f>(AF5335*2)+(AL5335*2)+(AR5335*3)+BD5335</f>
        <v>0</v>
      </c>
      <c r="BO5335" s="657"/>
      <c r="BP5335" s="658"/>
      <c r="BQ5335" s="676">
        <f t="shared" ref="BQ5335" si="3603">IF(BS5335=0,0,50*BR5335/BS5335)</f>
        <v>0</v>
      </c>
      <c r="BR5335" s="662">
        <f>(BN5335*BU$11)+(N5335*BU$12)+(Z5335*BU$13)+(R5335*BU$14)+(X5335*BU$15)+(AB5335*BU$16)</f>
        <v>0</v>
      </c>
      <c r="BS5335" s="662">
        <f>((BB5335-BD5335)*BU$18)+((AV5335-AX5335)*BU$17)+(H5335*BU$19)+(P5335*BU$20)</f>
        <v>0</v>
      </c>
      <c r="BT5335" s="15"/>
      <c r="BU5335" s="15"/>
      <c r="BV5335" s="95"/>
    </row>
    <row r="5336" spans="1:74" ht="21.75" hidden="1" customHeight="1" x14ac:dyDescent="0.25">
      <c r="A5336" s="95"/>
      <c r="B5336" s="571"/>
      <c r="C5336" s="642" t="str">
        <f>IF(ROSTER!D$22="","",ROSTER!D$22)</f>
        <v/>
      </c>
      <c r="D5336" s="643"/>
      <c r="E5336" s="575"/>
      <c r="F5336" s="577"/>
      <c r="G5336" s="583"/>
      <c r="H5336" s="579"/>
      <c r="I5336" s="545"/>
      <c r="J5336" s="544"/>
      <c r="K5336" s="581"/>
      <c r="L5336" s="586"/>
      <c r="M5336" s="587"/>
      <c r="N5336" s="592"/>
      <c r="O5336" s="603"/>
      <c r="P5336" s="544"/>
      <c r="Q5336" s="581"/>
      <c r="R5336" s="586"/>
      <c r="S5336" s="587"/>
      <c r="T5336" s="592"/>
      <c r="U5336" s="603"/>
      <c r="V5336" s="311"/>
      <c r="W5336" s="311"/>
      <c r="X5336" s="579"/>
      <c r="Y5336" s="545"/>
      <c r="Z5336" s="544"/>
      <c r="AA5336" s="545"/>
      <c r="AB5336" s="544"/>
      <c r="AC5336" s="545"/>
      <c r="AD5336" s="544"/>
      <c r="AE5336" s="581"/>
      <c r="AF5336" s="586"/>
      <c r="AG5336" s="587"/>
      <c r="AH5336" s="626"/>
      <c r="AI5336" s="627"/>
      <c r="AJ5336" s="544"/>
      <c r="AK5336" s="581"/>
      <c r="AL5336" s="586"/>
      <c r="AM5336" s="587"/>
      <c r="AN5336" s="626"/>
      <c r="AO5336" s="627"/>
      <c r="AP5336" s="544"/>
      <c r="AQ5336" s="581"/>
      <c r="AR5336" s="586"/>
      <c r="AS5336" s="587"/>
      <c r="AT5336" s="626"/>
      <c r="AU5336" s="627"/>
      <c r="AV5336" s="628"/>
      <c r="AW5336" s="629"/>
      <c r="AX5336" s="632"/>
      <c r="AY5336" s="633"/>
      <c r="AZ5336" s="626"/>
      <c r="BA5336" s="627"/>
      <c r="BB5336" s="544"/>
      <c r="BC5336" s="581"/>
      <c r="BD5336" s="586"/>
      <c r="BE5336" s="587"/>
      <c r="BF5336" s="626"/>
      <c r="BG5336" s="627"/>
      <c r="BH5336" s="628"/>
      <c r="BI5336" s="629"/>
      <c r="BJ5336" s="632"/>
      <c r="BK5336" s="633"/>
      <c r="BL5336" s="626"/>
      <c r="BM5336" s="627"/>
      <c r="BN5336" s="678"/>
      <c r="BO5336" s="679"/>
      <c r="BP5336" s="680"/>
      <c r="BQ5336" s="677"/>
      <c r="BR5336" s="663"/>
      <c r="BS5336" s="663"/>
      <c r="BT5336" s="15"/>
      <c r="BU5336" s="15"/>
      <c r="BV5336" s="95"/>
    </row>
    <row r="5337" spans="1:74" ht="21.75" hidden="1" customHeight="1" x14ac:dyDescent="0.25">
      <c r="A5337" s="95"/>
      <c r="B5337" s="570" t="str">
        <f>IF(ROSTER!B$24="","",ROSTER!B$24)</f>
        <v/>
      </c>
      <c r="C5337" s="572" t="str">
        <f>IF(ROSTER!C$24="","",ROSTER!C$24)</f>
        <v/>
      </c>
      <c r="D5337" s="573"/>
      <c r="E5337" s="574"/>
      <c r="F5337" s="576">
        <f>IF(E5337="y",1,IF(E5337="S",1,0))</f>
        <v>0</v>
      </c>
      <c r="G5337" s="582">
        <f>IF(E5337="S",1,0)</f>
        <v>0</v>
      </c>
      <c r="H5337" s="578"/>
      <c r="I5337" s="543"/>
      <c r="J5337" s="542"/>
      <c r="K5337" s="580"/>
      <c r="L5337" s="584"/>
      <c r="M5337" s="585"/>
      <c r="N5337" s="588">
        <f>L5337+J5337</f>
        <v>0</v>
      </c>
      <c r="O5337" s="589"/>
      <c r="P5337" s="542"/>
      <c r="Q5337" s="580"/>
      <c r="R5337" s="584"/>
      <c r="S5337" s="585"/>
      <c r="T5337" s="588">
        <f>R5337-P5337</f>
        <v>0</v>
      </c>
      <c r="U5337" s="589"/>
      <c r="V5337" s="310"/>
      <c r="W5337" s="310"/>
      <c r="X5337" s="578"/>
      <c r="Y5337" s="543"/>
      <c r="Z5337" s="542"/>
      <c r="AA5337" s="543"/>
      <c r="AB5337" s="542"/>
      <c r="AC5337" s="543"/>
      <c r="AD5337" s="542"/>
      <c r="AE5337" s="580"/>
      <c r="AF5337" s="584"/>
      <c r="AG5337" s="585"/>
      <c r="AH5337" s="595">
        <f>IF(AD5337=0,0,(AF5337/AD5337)*100)</f>
        <v>0</v>
      </c>
      <c r="AI5337" s="596"/>
      <c r="AJ5337" s="542"/>
      <c r="AK5337" s="580"/>
      <c r="AL5337" s="584"/>
      <c r="AM5337" s="585"/>
      <c r="AN5337" s="595">
        <f>IF(AJ5337=0,0,(AL5337/AJ5337)*100)</f>
        <v>0</v>
      </c>
      <c r="AO5337" s="596"/>
      <c r="AP5337" s="542"/>
      <c r="AQ5337" s="580"/>
      <c r="AR5337" s="584"/>
      <c r="AS5337" s="585"/>
      <c r="AT5337" s="595">
        <f>IF(AP5337=0,0,(AR5337/AP5337)*100)</f>
        <v>0</v>
      </c>
      <c r="AU5337" s="596"/>
      <c r="AV5337" s="599">
        <f>AD5337+AJ5337+AP5337</f>
        <v>0</v>
      </c>
      <c r="AW5337" s="600"/>
      <c r="AX5337" s="630">
        <f>AF5337+AL5337+AR5337</f>
        <v>0</v>
      </c>
      <c r="AY5337" s="631"/>
      <c r="AZ5337" s="595">
        <f>IF(AV5337=0,0,(AX5337/AV5337)*100)</f>
        <v>0</v>
      </c>
      <c r="BA5337" s="596"/>
      <c r="BB5337" s="542"/>
      <c r="BC5337" s="580"/>
      <c r="BD5337" s="584"/>
      <c r="BE5337" s="585"/>
      <c r="BF5337" s="595">
        <f>IF(BB5337=0,0,(BD5337/BB5337)*100)</f>
        <v>0</v>
      </c>
      <c r="BG5337" s="596"/>
      <c r="BH5337" s="599">
        <f>AV5337+BB5337</f>
        <v>0</v>
      </c>
      <c r="BI5337" s="600"/>
      <c r="BJ5337" s="630">
        <f>AX5337+BD5337</f>
        <v>0</v>
      </c>
      <c r="BK5337" s="631"/>
      <c r="BL5337" s="595">
        <f>IF(BH5337=0,0,(BJ5337/BH5337)*100)</f>
        <v>0</v>
      </c>
      <c r="BM5337" s="596"/>
      <c r="BN5337" s="656">
        <f>(AF5337*2)+(AL5337*2)+(AR5337*3)+BD5337</f>
        <v>0</v>
      </c>
      <c r="BO5337" s="657"/>
      <c r="BP5337" s="658"/>
      <c r="BQ5337" s="676">
        <f t="shared" ref="BQ5337" si="3604">IF(BS5337=0,0,50*BR5337/BS5337)</f>
        <v>0</v>
      </c>
      <c r="BR5337" s="662">
        <f>(BN5337*BU$11)+(N5337*BU$12)+(Z5337*BU$13)+(R5337*BU$14)+(X5337*BU$15)+(AB5337*BU$16)</f>
        <v>0</v>
      </c>
      <c r="BS5337" s="662">
        <f>((BB5337-BD5337)*BU$18)+((AV5337-AX5337)*BU$17)+(H5337*BU$19)+(P5337*BU$20)</f>
        <v>0</v>
      </c>
      <c r="BT5337" s="15"/>
      <c r="BU5337" s="15"/>
      <c r="BV5337" s="95"/>
    </row>
    <row r="5338" spans="1:74" ht="21.75" hidden="1" customHeight="1" x14ac:dyDescent="0.25">
      <c r="A5338" s="95"/>
      <c r="B5338" s="571"/>
      <c r="C5338" s="642" t="str">
        <f>IF(ROSTER!D$24="","",ROSTER!D$24)</f>
        <v/>
      </c>
      <c r="D5338" s="643"/>
      <c r="E5338" s="575"/>
      <c r="F5338" s="577"/>
      <c r="G5338" s="583"/>
      <c r="H5338" s="579"/>
      <c r="I5338" s="545"/>
      <c r="J5338" s="544"/>
      <c r="K5338" s="581"/>
      <c r="L5338" s="586"/>
      <c r="M5338" s="587"/>
      <c r="N5338" s="592"/>
      <c r="O5338" s="603"/>
      <c r="P5338" s="544"/>
      <c r="Q5338" s="581"/>
      <c r="R5338" s="586"/>
      <c r="S5338" s="587"/>
      <c r="T5338" s="592"/>
      <c r="U5338" s="603"/>
      <c r="V5338" s="311"/>
      <c r="W5338" s="311"/>
      <c r="X5338" s="579"/>
      <c r="Y5338" s="545"/>
      <c r="Z5338" s="544"/>
      <c r="AA5338" s="545"/>
      <c r="AB5338" s="544"/>
      <c r="AC5338" s="545"/>
      <c r="AD5338" s="544"/>
      <c r="AE5338" s="581"/>
      <c r="AF5338" s="586"/>
      <c r="AG5338" s="587"/>
      <c r="AH5338" s="626"/>
      <c r="AI5338" s="627"/>
      <c r="AJ5338" s="544"/>
      <c r="AK5338" s="581"/>
      <c r="AL5338" s="586"/>
      <c r="AM5338" s="587"/>
      <c r="AN5338" s="626"/>
      <c r="AO5338" s="627"/>
      <c r="AP5338" s="544"/>
      <c r="AQ5338" s="581"/>
      <c r="AR5338" s="586"/>
      <c r="AS5338" s="587"/>
      <c r="AT5338" s="626"/>
      <c r="AU5338" s="627"/>
      <c r="AV5338" s="628"/>
      <c r="AW5338" s="629"/>
      <c r="AX5338" s="632"/>
      <c r="AY5338" s="633"/>
      <c r="AZ5338" s="626"/>
      <c r="BA5338" s="627"/>
      <c r="BB5338" s="544"/>
      <c r="BC5338" s="581"/>
      <c r="BD5338" s="586"/>
      <c r="BE5338" s="587"/>
      <c r="BF5338" s="626"/>
      <c r="BG5338" s="627"/>
      <c r="BH5338" s="628"/>
      <c r="BI5338" s="629"/>
      <c r="BJ5338" s="632"/>
      <c r="BK5338" s="633"/>
      <c r="BL5338" s="626"/>
      <c r="BM5338" s="627"/>
      <c r="BN5338" s="678"/>
      <c r="BO5338" s="679"/>
      <c r="BP5338" s="680"/>
      <c r="BQ5338" s="677"/>
      <c r="BR5338" s="663"/>
      <c r="BS5338" s="663"/>
      <c r="BT5338" s="15"/>
      <c r="BU5338" s="15"/>
      <c r="BV5338" s="95"/>
    </row>
    <row r="5339" spans="1:74" ht="21.75" hidden="1" customHeight="1" x14ac:dyDescent="0.25">
      <c r="A5339" s="95"/>
      <c r="B5339" s="570" t="str">
        <f>IF(ROSTER!B$26="","",ROSTER!B$26)</f>
        <v/>
      </c>
      <c r="C5339" s="572" t="str">
        <f>IF(ROSTER!C$26="","",ROSTER!C$26)</f>
        <v/>
      </c>
      <c r="D5339" s="573"/>
      <c r="E5339" s="574"/>
      <c r="F5339" s="576">
        <f>IF(E5339="y",1,IF(E5339="S",1,0))</f>
        <v>0</v>
      </c>
      <c r="G5339" s="582">
        <f>IF(E5339="S",1,0)</f>
        <v>0</v>
      </c>
      <c r="H5339" s="578"/>
      <c r="I5339" s="543"/>
      <c r="J5339" s="542"/>
      <c r="K5339" s="580"/>
      <c r="L5339" s="584"/>
      <c r="M5339" s="585"/>
      <c r="N5339" s="588">
        <f>L5339+J5339</f>
        <v>0</v>
      </c>
      <c r="O5339" s="589"/>
      <c r="P5339" s="542"/>
      <c r="Q5339" s="580"/>
      <c r="R5339" s="584"/>
      <c r="S5339" s="585"/>
      <c r="T5339" s="588">
        <f>R5339-P5339</f>
        <v>0</v>
      </c>
      <c r="U5339" s="589"/>
      <c r="V5339" s="310"/>
      <c r="W5339" s="310"/>
      <c r="X5339" s="578"/>
      <c r="Y5339" s="543"/>
      <c r="Z5339" s="542"/>
      <c r="AA5339" s="543"/>
      <c r="AB5339" s="542"/>
      <c r="AC5339" s="543"/>
      <c r="AD5339" s="542"/>
      <c r="AE5339" s="580"/>
      <c r="AF5339" s="584"/>
      <c r="AG5339" s="585"/>
      <c r="AH5339" s="595">
        <f>IF(AD5339=0,0,(AF5339/AD5339)*100)</f>
        <v>0</v>
      </c>
      <c r="AI5339" s="596"/>
      <c r="AJ5339" s="542"/>
      <c r="AK5339" s="580"/>
      <c r="AL5339" s="584"/>
      <c r="AM5339" s="585"/>
      <c r="AN5339" s="595">
        <f>IF(AJ5339=0,0,(AL5339/AJ5339)*100)</f>
        <v>0</v>
      </c>
      <c r="AO5339" s="596"/>
      <c r="AP5339" s="542"/>
      <c r="AQ5339" s="580"/>
      <c r="AR5339" s="584"/>
      <c r="AS5339" s="585"/>
      <c r="AT5339" s="595">
        <f>IF(AP5339=0,0,(AR5339/AP5339)*100)</f>
        <v>0</v>
      </c>
      <c r="AU5339" s="596"/>
      <c r="AV5339" s="599">
        <f>AD5339+AJ5339+AP5339</f>
        <v>0</v>
      </c>
      <c r="AW5339" s="600"/>
      <c r="AX5339" s="630">
        <f>AF5339+AL5339+AR5339</f>
        <v>0</v>
      </c>
      <c r="AY5339" s="631"/>
      <c r="AZ5339" s="595">
        <f>IF(AV5339=0,0,(AX5339/AV5339)*100)</f>
        <v>0</v>
      </c>
      <c r="BA5339" s="596"/>
      <c r="BB5339" s="542"/>
      <c r="BC5339" s="580"/>
      <c r="BD5339" s="584"/>
      <c r="BE5339" s="585"/>
      <c r="BF5339" s="595">
        <f>IF(BB5339=0,0,(BD5339/BB5339)*100)</f>
        <v>0</v>
      </c>
      <c r="BG5339" s="596"/>
      <c r="BH5339" s="599">
        <f>AV5339+BB5339</f>
        <v>0</v>
      </c>
      <c r="BI5339" s="600"/>
      <c r="BJ5339" s="630">
        <f>AX5339+BD5339</f>
        <v>0</v>
      </c>
      <c r="BK5339" s="631"/>
      <c r="BL5339" s="595">
        <f>IF(BH5339=0,0,(BJ5339/BH5339)*100)</f>
        <v>0</v>
      </c>
      <c r="BM5339" s="596"/>
      <c r="BN5339" s="656">
        <f>(AF5339*2)+(AL5339*2)+(AR5339*3)+BD5339</f>
        <v>0</v>
      </c>
      <c r="BO5339" s="657"/>
      <c r="BP5339" s="658"/>
      <c r="BQ5339" s="676">
        <f t="shared" ref="BQ5339" si="3605">IF(BS5339=0,0,50*BR5339/BS5339)</f>
        <v>0</v>
      </c>
      <c r="BR5339" s="662">
        <f>(BN5339*BU$11)+(N5339*BU$12)+(Z5339*BU$13)+(R5339*BU$14)+(X5339*BU$15)+(AB5339*BU$16)</f>
        <v>0</v>
      </c>
      <c r="BS5339" s="662">
        <f>((BB5339-BD5339)*BU$18)+((AV5339-AX5339)*BU$17)+(H5339*BU$19)+(P5339*BU$20)</f>
        <v>0</v>
      </c>
      <c r="BT5339" s="15"/>
      <c r="BU5339" s="15"/>
      <c r="BV5339" s="95"/>
    </row>
    <row r="5340" spans="1:74" ht="21.75" hidden="1" customHeight="1" x14ac:dyDescent="0.25">
      <c r="A5340" s="95"/>
      <c r="B5340" s="571"/>
      <c r="C5340" s="642" t="str">
        <f>IF(ROSTER!D$26="","",ROSTER!D$26)</f>
        <v/>
      </c>
      <c r="D5340" s="643"/>
      <c r="E5340" s="575"/>
      <c r="F5340" s="577"/>
      <c r="G5340" s="583"/>
      <c r="H5340" s="579"/>
      <c r="I5340" s="545"/>
      <c r="J5340" s="544"/>
      <c r="K5340" s="581"/>
      <c r="L5340" s="586"/>
      <c r="M5340" s="587"/>
      <c r="N5340" s="592"/>
      <c r="O5340" s="603"/>
      <c r="P5340" s="544"/>
      <c r="Q5340" s="581"/>
      <c r="R5340" s="586"/>
      <c r="S5340" s="587"/>
      <c r="T5340" s="592"/>
      <c r="U5340" s="603"/>
      <c r="V5340" s="311"/>
      <c r="W5340" s="311"/>
      <c r="X5340" s="579"/>
      <c r="Y5340" s="545"/>
      <c r="Z5340" s="544"/>
      <c r="AA5340" s="545"/>
      <c r="AB5340" s="544"/>
      <c r="AC5340" s="545"/>
      <c r="AD5340" s="544"/>
      <c r="AE5340" s="581"/>
      <c r="AF5340" s="586"/>
      <c r="AG5340" s="587"/>
      <c r="AH5340" s="626"/>
      <c r="AI5340" s="627"/>
      <c r="AJ5340" s="544"/>
      <c r="AK5340" s="581"/>
      <c r="AL5340" s="586"/>
      <c r="AM5340" s="587"/>
      <c r="AN5340" s="626"/>
      <c r="AO5340" s="627"/>
      <c r="AP5340" s="544"/>
      <c r="AQ5340" s="581"/>
      <c r="AR5340" s="586"/>
      <c r="AS5340" s="587"/>
      <c r="AT5340" s="626"/>
      <c r="AU5340" s="627"/>
      <c r="AV5340" s="628"/>
      <c r="AW5340" s="629"/>
      <c r="AX5340" s="632"/>
      <c r="AY5340" s="633"/>
      <c r="AZ5340" s="626"/>
      <c r="BA5340" s="627"/>
      <c r="BB5340" s="544"/>
      <c r="BC5340" s="581"/>
      <c r="BD5340" s="586"/>
      <c r="BE5340" s="587"/>
      <c r="BF5340" s="626"/>
      <c r="BG5340" s="627"/>
      <c r="BH5340" s="628"/>
      <c r="BI5340" s="629"/>
      <c r="BJ5340" s="632"/>
      <c r="BK5340" s="633"/>
      <c r="BL5340" s="626"/>
      <c r="BM5340" s="627"/>
      <c r="BN5340" s="678"/>
      <c r="BO5340" s="679"/>
      <c r="BP5340" s="680"/>
      <c r="BQ5340" s="677"/>
      <c r="BR5340" s="663"/>
      <c r="BS5340" s="663"/>
      <c r="BT5340" s="15"/>
      <c r="BU5340" s="15"/>
      <c r="BV5340" s="95"/>
    </row>
    <row r="5341" spans="1:74" ht="21.75" hidden="1" customHeight="1" x14ac:dyDescent="0.25">
      <c r="A5341" s="95"/>
      <c r="B5341" s="570" t="str">
        <f>IF(ROSTER!B$28="","",ROSTER!B$28)</f>
        <v/>
      </c>
      <c r="C5341" s="572" t="str">
        <f>IF(ROSTER!C$28="","",ROSTER!C$28)</f>
        <v/>
      </c>
      <c r="D5341" s="573"/>
      <c r="E5341" s="574"/>
      <c r="F5341" s="576">
        <f>IF(E5341="y",1,IF(E5341="S",1,0))</f>
        <v>0</v>
      </c>
      <c r="G5341" s="582">
        <f>IF(E5341="S",1,0)</f>
        <v>0</v>
      </c>
      <c r="H5341" s="578"/>
      <c r="I5341" s="543"/>
      <c r="J5341" s="542"/>
      <c r="K5341" s="580"/>
      <c r="L5341" s="584"/>
      <c r="M5341" s="585"/>
      <c r="N5341" s="588">
        <f>L5341+J5341</f>
        <v>0</v>
      </c>
      <c r="O5341" s="589"/>
      <c r="P5341" s="542"/>
      <c r="Q5341" s="580"/>
      <c r="R5341" s="584"/>
      <c r="S5341" s="585"/>
      <c r="T5341" s="588">
        <f>R5341-P5341</f>
        <v>0</v>
      </c>
      <c r="U5341" s="589"/>
      <c r="V5341" s="310"/>
      <c r="W5341" s="310"/>
      <c r="X5341" s="578"/>
      <c r="Y5341" s="543"/>
      <c r="Z5341" s="542"/>
      <c r="AA5341" s="543"/>
      <c r="AB5341" s="542"/>
      <c r="AC5341" s="543"/>
      <c r="AD5341" s="542"/>
      <c r="AE5341" s="580"/>
      <c r="AF5341" s="584"/>
      <c r="AG5341" s="585"/>
      <c r="AH5341" s="595">
        <f>IF(AD5341=0,0,(AF5341/AD5341)*100)</f>
        <v>0</v>
      </c>
      <c r="AI5341" s="596"/>
      <c r="AJ5341" s="542"/>
      <c r="AK5341" s="580"/>
      <c r="AL5341" s="584"/>
      <c r="AM5341" s="585"/>
      <c r="AN5341" s="595">
        <f>IF(AJ5341=0,0,(AL5341/AJ5341)*100)</f>
        <v>0</v>
      </c>
      <c r="AO5341" s="596"/>
      <c r="AP5341" s="542"/>
      <c r="AQ5341" s="580"/>
      <c r="AR5341" s="584"/>
      <c r="AS5341" s="585"/>
      <c r="AT5341" s="595">
        <f>IF(AP5341=0,0,(AR5341/AP5341)*100)</f>
        <v>0</v>
      </c>
      <c r="AU5341" s="596"/>
      <c r="AV5341" s="599">
        <f>AD5341+AJ5341+AP5341</f>
        <v>0</v>
      </c>
      <c r="AW5341" s="600"/>
      <c r="AX5341" s="630">
        <f>AF5341+AL5341+AR5341</f>
        <v>0</v>
      </c>
      <c r="AY5341" s="631"/>
      <c r="AZ5341" s="595">
        <f>IF(AV5341=0,0,(AX5341/AV5341)*100)</f>
        <v>0</v>
      </c>
      <c r="BA5341" s="596"/>
      <c r="BB5341" s="542"/>
      <c r="BC5341" s="580"/>
      <c r="BD5341" s="584"/>
      <c r="BE5341" s="585"/>
      <c r="BF5341" s="595">
        <f>IF(BB5341=0,0,(BD5341/BB5341)*100)</f>
        <v>0</v>
      </c>
      <c r="BG5341" s="596"/>
      <c r="BH5341" s="599">
        <f>AV5341+BB5341</f>
        <v>0</v>
      </c>
      <c r="BI5341" s="600"/>
      <c r="BJ5341" s="630">
        <f>AX5341+BD5341</f>
        <v>0</v>
      </c>
      <c r="BK5341" s="631"/>
      <c r="BL5341" s="595">
        <f>IF(BH5341=0,0,(BJ5341/BH5341)*100)</f>
        <v>0</v>
      </c>
      <c r="BM5341" s="596"/>
      <c r="BN5341" s="656">
        <f>(AF5341*2)+(AL5341*2)+(AR5341*3)+BD5341</f>
        <v>0</v>
      </c>
      <c r="BO5341" s="657"/>
      <c r="BP5341" s="658"/>
      <c r="BQ5341" s="676">
        <f t="shared" ref="BQ5341" si="3606">IF(BS5341=0,0,50*BR5341/BS5341)</f>
        <v>0</v>
      </c>
      <c r="BR5341" s="662">
        <f>(BN5341*BU$11)+(N5341*BU$12)+(Z5341*BU$13)+(R5341*BU$14)+(X5341*BU$15)+(AB5341*BU$16)</f>
        <v>0</v>
      </c>
      <c r="BS5341" s="662">
        <f>((BB5341-BD5341)*BU$18)+((AV5341-AX5341)*BU$17)+(H5341*BU$19)+(P5341*BU$20)</f>
        <v>0</v>
      </c>
      <c r="BT5341" s="15"/>
      <c r="BU5341" s="15"/>
      <c r="BV5341" s="95"/>
    </row>
    <row r="5342" spans="1:74" ht="21.75" hidden="1" customHeight="1" x14ac:dyDescent="0.25">
      <c r="A5342" s="95"/>
      <c r="B5342" s="571"/>
      <c r="C5342" s="642" t="str">
        <f>IF(ROSTER!D$28="","",ROSTER!D$28)</f>
        <v/>
      </c>
      <c r="D5342" s="643"/>
      <c r="E5342" s="575"/>
      <c r="F5342" s="577"/>
      <c r="G5342" s="583"/>
      <c r="H5342" s="579"/>
      <c r="I5342" s="545"/>
      <c r="J5342" s="544"/>
      <c r="K5342" s="581"/>
      <c r="L5342" s="586"/>
      <c r="M5342" s="587"/>
      <c r="N5342" s="592"/>
      <c r="O5342" s="603"/>
      <c r="P5342" s="544"/>
      <c r="Q5342" s="581"/>
      <c r="R5342" s="586"/>
      <c r="S5342" s="587"/>
      <c r="T5342" s="592"/>
      <c r="U5342" s="603"/>
      <c r="V5342" s="311"/>
      <c r="W5342" s="311"/>
      <c r="X5342" s="579"/>
      <c r="Y5342" s="545"/>
      <c r="Z5342" s="544"/>
      <c r="AA5342" s="545"/>
      <c r="AB5342" s="544"/>
      <c r="AC5342" s="545"/>
      <c r="AD5342" s="544"/>
      <c r="AE5342" s="581"/>
      <c r="AF5342" s="586"/>
      <c r="AG5342" s="587"/>
      <c r="AH5342" s="626"/>
      <c r="AI5342" s="627"/>
      <c r="AJ5342" s="544"/>
      <c r="AK5342" s="581"/>
      <c r="AL5342" s="586"/>
      <c r="AM5342" s="587"/>
      <c r="AN5342" s="626"/>
      <c r="AO5342" s="627"/>
      <c r="AP5342" s="544"/>
      <c r="AQ5342" s="581"/>
      <c r="AR5342" s="586"/>
      <c r="AS5342" s="587"/>
      <c r="AT5342" s="626"/>
      <c r="AU5342" s="627"/>
      <c r="AV5342" s="628"/>
      <c r="AW5342" s="629"/>
      <c r="AX5342" s="632"/>
      <c r="AY5342" s="633"/>
      <c r="AZ5342" s="626"/>
      <c r="BA5342" s="627"/>
      <c r="BB5342" s="544"/>
      <c r="BC5342" s="581"/>
      <c r="BD5342" s="586"/>
      <c r="BE5342" s="587"/>
      <c r="BF5342" s="626"/>
      <c r="BG5342" s="627"/>
      <c r="BH5342" s="628"/>
      <c r="BI5342" s="629"/>
      <c r="BJ5342" s="632"/>
      <c r="BK5342" s="633"/>
      <c r="BL5342" s="626"/>
      <c r="BM5342" s="627"/>
      <c r="BN5342" s="678"/>
      <c r="BO5342" s="679"/>
      <c r="BP5342" s="680"/>
      <c r="BQ5342" s="677"/>
      <c r="BR5342" s="663"/>
      <c r="BS5342" s="663"/>
      <c r="BT5342" s="15"/>
      <c r="BU5342" s="15"/>
      <c r="BV5342" s="95"/>
    </row>
    <row r="5343" spans="1:74" ht="21.75" hidden="1" customHeight="1" x14ac:dyDescent="0.25">
      <c r="A5343" s="95"/>
      <c r="B5343" s="570" t="str">
        <f>IF(ROSTER!B$30="","",ROSTER!B$30)</f>
        <v/>
      </c>
      <c r="C5343" s="572" t="str">
        <f>IF(ROSTER!C$30="","",ROSTER!C$30)</f>
        <v/>
      </c>
      <c r="D5343" s="573"/>
      <c r="E5343" s="574"/>
      <c r="F5343" s="576">
        <f>IF(E5343="y",1,IF(E5343="S",1,0))</f>
        <v>0</v>
      </c>
      <c r="G5343" s="582">
        <f>IF(E5343="S",1,0)</f>
        <v>0</v>
      </c>
      <c r="H5343" s="578"/>
      <c r="I5343" s="543"/>
      <c r="J5343" s="542"/>
      <c r="K5343" s="580"/>
      <c r="L5343" s="584"/>
      <c r="M5343" s="585"/>
      <c r="N5343" s="588">
        <f>L5343+J5343</f>
        <v>0</v>
      </c>
      <c r="O5343" s="589"/>
      <c r="P5343" s="542"/>
      <c r="Q5343" s="580"/>
      <c r="R5343" s="584"/>
      <c r="S5343" s="585"/>
      <c r="T5343" s="588">
        <f>R5343-P5343</f>
        <v>0</v>
      </c>
      <c r="U5343" s="589"/>
      <c r="V5343" s="310"/>
      <c r="W5343" s="310"/>
      <c r="X5343" s="578"/>
      <c r="Y5343" s="543"/>
      <c r="Z5343" s="542"/>
      <c r="AA5343" s="543"/>
      <c r="AB5343" s="542"/>
      <c r="AC5343" s="543"/>
      <c r="AD5343" s="542"/>
      <c r="AE5343" s="580"/>
      <c r="AF5343" s="584"/>
      <c r="AG5343" s="585"/>
      <c r="AH5343" s="595">
        <f>IF(AD5343=0,0,(AF5343/AD5343)*100)</f>
        <v>0</v>
      </c>
      <c r="AI5343" s="596"/>
      <c r="AJ5343" s="542"/>
      <c r="AK5343" s="580"/>
      <c r="AL5343" s="584"/>
      <c r="AM5343" s="585"/>
      <c r="AN5343" s="595">
        <f>IF(AJ5343=0,0,(AL5343/AJ5343)*100)</f>
        <v>0</v>
      </c>
      <c r="AO5343" s="596"/>
      <c r="AP5343" s="542"/>
      <c r="AQ5343" s="580"/>
      <c r="AR5343" s="584"/>
      <c r="AS5343" s="585"/>
      <c r="AT5343" s="595">
        <f>IF(AP5343=0,0,(AR5343/AP5343)*100)</f>
        <v>0</v>
      </c>
      <c r="AU5343" s="596"/>
      <c r="AV5343" s="599">
        <f>AD5343+AJ5343+AP5343</f>
        <v>0</v>
      </c>
      <c r="AW5343" s="600"/>
      <c r="AX5343" s="630">
        <f>AF5343+AL5343+AR5343</f>
        <v>0</v>
      </c>
      <c r="AY5343" s="631"/>
      <c r="AZ5343" s="595">
        <f>IF(AV5343=0,0,(AX5343/AV5343)*100)</f>
        <v>0</v>
      </c>
      <c r="BA5343" s="596"/>
      <c r="BB5343" s="542"/>
      <c r="BC5343" s="580"/>
      <c r="BD5343" s="584"/>
      <c r="BE5343" s="585"/>
      <c r="BF5343" s="595">
        <f>IF(BB5343=0,0,(BD5343/BB5343)*100)</f>
        <v>0</v>
      </c>
      <c r="BG5343" s="596"/>
      <c r="BH5343" s="599">
        <f>AV5343+BB5343</f>
        <v>0</v>
      </c>
      <c r="BI5343" s="600"/>
      <c r="BJ5343" s="630">
        <f>AX5343+BD5343</f>
        <v>0</v>
      </c>
      <c r="BK5343" s="631"/>
      <c r="BL5343" s="595">
        <f>IF(BH5343=0,0,(BJ5343/BH5343)*100)</f>
        <v>0</v>
      </c>
      <c r="BM5343" s="596"/>
      <c r="BN5343" s="656">
        <f>(AF5343*2)+(AL5343*2)+(AR5343*3)+BD5343</f>
        <v>0</v>
      </c>
      <c r="BO5343" s="657"/>
      <c r="BP5343" s="658"/>
      <c r="BQ5343" s="676">
        <f t="shared" ref="BQ5343" si="3607">IF(BS5343=0,0,50*BR5343/BS5343)</f>
        <v>0</v>
      </c>
      <c r="BR5343" s="662">
        <f>(BN5343*BU$11)+(N5343*BU$12)+(Z5343*BU$13)+(R5343*BU$14)+(X5343*BU$15)+(AB5343*BU$16)</f>
        <v>0</v>
      </c>
      <c r="BS5343" s="662">
        <f>((BB5343-BD5343)*BU$18)+((AV5343-AX5343)*BU$17)+(H5343*BU$19)+(P5343*BU$20)</f>
        <v>0</v>
      </c>
      <c r="BT5343" s="15"/>
      <c r="BU5343" s="15"/>
      <c r="BV5343" s="95"/>
    </row>
    <row r="5344" spans="1:74" ht="21.75" hidden="1" customHeight="1" x14ac:dyDescent="0.25">
      <c r="A5344" s="95"/>
      <c r="B5344" s="571"/>
      <c r="C5344" s="642" t="str">
        <f>IF(ROSTER!D$30="","",ROSTER!D$30)</f>
        <v/>
      </c>
      <c r="D5344" s="643"/>
      <c r="E5344" s="575"/>
      <c r="F5344" s="577"/>
      <c r="G5344" s="583"/>
      <c r="H5344" s="579"/>
      <c r="I5344" s="545"/>
      <c r="J5344" s="544"/>
      <c r="K5344" s="581"/>
      <c r="L5344" s="586"/>
      <c r="M5344" s="587"/>
      <c r="N5344" s="592"/>
      <c r="O5344" s="603"/>
      <c r="P5344" s="544"/>
      <c r="Q5344" s="581"/>
      <c r="R5344" s="586"/>
      <c r="S5344" s="587"/>
      <c r="T5344" s="592"/>
      <c r="U5344" s="603"/>
      <c r="V5344" s="311"/>
      <c r="W5344" s="311"/>
      <c r="X5344" s="579"/>
      <c r="Y5344" s="545"/>
      <c r="Z5344" s="544"/>
      <c r="AA5344" s="545"/>
      <c r="AB5344" s="544"/>
      <c r="AC5344" s="545"/>
      <c r="AD5344" s="544"/>
      <c r="AE5344" s="581"/>
      <c r="AF5344" s="586"/>
      <c r="AG5344" s="587"/>
      <c r="AH5344" s="626"/>
      <c r="AI5344" s="627"/>
      <c r="AJ5344" s="544"/>
      <c r="AK5344" s="581"/>
      <c r="AL5344" s="586"/>
      <c r="AM5344" s="587"/>
      <c r="AN5344" s="626"/>
      <c r="AO5344" s="627"/>
      <c r="AP5344" s="544"/>
      <c r="AQ5344" s="581"/>
      <c r="AR5344" s="586"/>
      <c r="AS5344" s="587"/>
      <c r="AT5344" s="626"/>
      <c r="AU5344" s="627"/>
      <c r="AV5344" s="628"/>
      <c r="AW5344" s="629"/>
      <c r="AX5344" s="632"/>
      <c r="AY5344" s="633"/>
      <c r="AZ5344" s="626"/>
      <c r="BA5344" s="627"/>
      <c r="BB5344" s="544"/>
      <c r="BC5344" s="581"/>
      <c r="BD5344" s="586"/>
      <c r="BE5344" s="587"/>
      <c r="BF5344" s="626"/>
      <c r="BG5344" s="627"/>
      <c r="BH5344" s="628"/>
      <c r="BI5344" s="629"/>
      <c r="BJ5344" s="632"/>
      <c r="BK5344" s="633"/>
      <c r="BL5344" s="626"/>
      <c r="BM5344" s="627"/>
      <c r="BN5344" s="678"/>
      <c r="BO5344" s="679"/>
      <c r="BP5344" s="680"/>
      <c r="BQ5344" s="677"/>
      <c r="BR5344" s="663"/>
      <c r="BS5344" s="663"/>
      <c r="BT5344" s="15"/>
      <c r="BU5344" s="15"/>
      <c r="BV5344" s="95"/>
    </row>
    <row r="5345" spans="1:74" ht="21.75" hidden="1" customHeight="1" x14ac:dyDescent="0.25">
      <c r="A5345" s="95"/>
      <c r="B5345" s="570" t="str">
        <f>IF(ROSTER!B$32="","",ROSTER!B$32)</f>
        <v/>
      </c>
      <c r="C5345" s="572" t="str">
        <f>IF(ROSTER!C$32="","",ROSTER!C$32)</f>
        <v/>
      </c>
      <c r="D5345" s="573"/>
      <c r="E5345" s="574"/>
      <c r="F5345" s="576">
        <f>IF(E5345="y",1,IF(E5345="S",1,0))</f>
        <v>0</v>
      </c>
      <c r="G5345" s="582">
        <f>IF(E5345="S",1,0)</f>
        <v>0</v>
      </c>
      <c r="H5345" s="578"/>
      <c r="I5345" s="543"/>
      <c r="J5345" s="542"/>
      <c r="K5345" s="580"/>
      <c r="L5345" s="584"/>
      <c r="M5345" s="585"/>
      <c r="N5345" s="588">
        <f>L5345+J5345</f>
        <v>0</v>
      </c>
      <c r="O5345" s="589"/>
      <c r="P5345" s="542"/>
      <c r="Q5345" s="580"/>
      <c r="R5345" s="584"/>
      <c r="S5345" s="585"/>
      <c r="T5345" s="588">
        <f>R5345-P5345</f>
        <v>0</v>
      </c>
      <c r="U5345" s="589"/>
      <c r="V5345" s="310"/>
      <c r="W5345" s="310"/>
      <c r="X5345" s="578"/>
      <c r="Y5345" s="543"/>
      <c r="Z5345" s="542"/>
      <c r="AA5345" s="543"/>
      <c r="AB5345" s="542"/>
      <c r="AC5345" s="543"/>
      <c r="AD5345" s="542"/>
      <c r="AE5345" s="580"/>
      <c r="AF5345" s="584"/>
      <c r="AG5345" s="585"/>
      <c r="AH5345" s="595">
        <f>IF(AD5345=0,0,(AF5345/AD5345)*100)</f>
        <v>0</v>
      </c>
      <c r="AI5345" s="596"/>
      <c r="AJ5345" s="542"/>
      <c r="AK5345" s="580"/>
      <c r="AL5345" s="584"/>
      <c r="AM5345" s="585"/>
      <c r="AN5345" s="595">
        <f>IF(AJ5345=0,0,(AL5345/AJ5345)*100)</f>
        <v>0</v>
      </c>
      <c r="AO5345" s="596"/>
      <c r="AP5345" s="542"/>
      <c r="AQ5345" s="580"/>
      <c r="AR5345" s="584"/>
      <c r="AS5345" s="585"/>
      <c r="AT5345" s="595">
        <f>IF(AP5345=0,0,(AR5345/AP5345)*100)</f>
        <v>0</v>
      </c>
      <c r="AU5345" s="596"/>
      <c r="AV5345" s="599">
        <f>AD5345+AJ5345+AP5345</f>
        <v>0</v>
      </c>
      <c r="AW5345" s="600"/>
      <c r="AX5345" s="630">
        <f>AF5345+AL5345+AR5345</f>
        <v>0</v>
      </c>
      <c r="AY5345" s="631"/>
      <c r="AZ5345" s="595">
        <f>IF(AV5345=0,0,(AX5345/AV5345)*100)</f>
        <v>0</v>
      </c>
      <c r="BA5345" s="596"/>
      <c r="BB5345" s="542"/>
      <c r="BC5345" s="580"/>
      <c r="BD5345" s="584"/>
      <c r="BE5345" s="585"/>
      <c r="BF5345" s="595">
        <f>IF(BB5345=0,0,(BD5345/BB5345)*100)</f>
        <v>0</v>
      </c>
      <c r="BG5345" s="596"/>
      <c r="BH5345" s="599">
        <f>AV5345+BB5345</f>
        <v>0</v>
      </c>
      <c r="BI5345" s="600"/>
      <c r="BJ5345" s="630">
        <f>AX5345+BD5345</f>
        <v>0</v>
      </c>
      <c r="BK5345" s="631"/>
      <c r="BL5345" s="595">
        <f>IF(BH5345=0,0,(BJ5345/BH5345)*100)</f>
        <v>0</v>
      </c>
      <c r="BM5345" s="596"/>
      <c r="BN5345" s="656">
        <f>(AF5345*2)+(AL5345*2)+(AR5345*3)+BD5345</f>
        <v>0</v>
      </c>
      <c r="BO5345" s="657"/>
      <c r="BP5345" s="658"/>
      <c r="BQ5345" s="676">
        <f t="shared" ref="BQ5345" si="3608">IF(BS5345=0,0,50*BR5345/BS5345)</f>
        <v>0</v>
      </c>
      <c r="BR5345" s="662">
        <f>(BN5345*BU$11)+(N5345*BU$12)+(Z5345*BU$13)+(R5345*BU$14)+(X5345*BU$15)+(AB5345*BU$16)</f>
        <v>0</v>
      </c>
      <c r="BS5345" s="662">
        <f>((BB5345-BD5345)*BU$18)+((AV5345-AX5345)*BU$17)+(H5345*BU$19)+(P5345*BU$20)</f>
        <v>0</v>
      </c>
      <c r="BT5345" s="15"/>
      <c r="BU5345" s="15"/>
      <c r="BV5345" s="95"/>
    </row>
    <row r="5346" spans="1:74" ht="21.75" hidden="1" customHeight="1" x14ac:dyDescent="0.25">
      <c r="A5346" s="95"/>
      <c r="B5346" s="571"/>
      <c r="C5346" s="642" t="str">
        <f>IF(ROSTER!D$32="","",ROSTER!D$32)</f>
        <v/>
      </c>
      <c r="D5346" s="643"/>
      <c r="E5346" s="575"/>
      <c r="F5346" s="577"/>
      <c r="G5346" s="583"/>
      <c r="H5346" s="579"/>
      <c r="I5346" s="545"/>
      <c r="J5346" s="544"/>
      <c r="K5346" s="581"/>
      <c r="L5346" s="586"/>
      <c r="M5346" s="587"/>
      <c r="N5346" s="592"/>
      <c r="O5346" s="603"/>
      <c r="P5346" s="544"/>
      <c r="Q5346" s="581"/>
      <c r="R5346" s="586"/>
      <c r="S5346" s="587"/>
      <c r="T5346" s="592"/>
      <c r="U5346" s="603"/>
      <c r="V5346" s="311"/>
      <c r="W5346" s="311"/>
      <c r="X5346" s="579"/>
      <c r="Y5346" s="545"/>
      <c r="Z5346" s="544"/>
      <c r="AA5346" s="545"/>
      <c r="AB5346" s="544"/>
      <c r="AC5346" s="545"/>
      <c r="AD5346" s="544"/>
      <c r="AE5346" s="581"/>
      <c r="AF5346" s="586"/>
      <c r="AG5346" s="587"/>
      <c r="AH5346" s="626"/>
      <c r="AI5346" s="627"/>
      <c r="AJ5346" s="544"/>
      <c r="AK5346" s="581"/>
      <c r="AL5346" s="586"/>
      <c r="AM5346" s="587"/>
      <c r="AN5346" s="626"/>
      <c r="AO5346" s="627"/>
      <c r="AP5346" s="544"/>
      <c r="AQ5346" s="581"/>
      <c r="AR5346" s="586"/>
      <c r="AS5346" s="587"/>
      <c r="AT5346" s="626"/>
      <c r="AU5346" s="627"/>
      <c r="AV5346" s="628"/>
      <c r="AW5346" s="629"/>
      <c r="AX5346" s="632"/>
      <c r="AY5346" s="633"/>
      <c r="AZ5346" s="626"/>
      <c r="BA5346" s="627"/>
      <c r="BB5346" s="544"/>
      <c r="BC5346" s="581"/>
      <c r="BD5346" s="586"/>
      <c r="BE5346" s="587"/>
      <c r="BF5346" s="626"/>
      <c r="BG5346" s="627"/>
      <c r="BH5346" s="628"/>
      <c r="BI5346" s="629"/>
      <c r="BJ5346" s="632"/>
      <c r="BK5346" s="633"/>
      <c r="BL5346" s="626"/>
      <c r="BM5346" s="627"/>
      <c r="BN5346" s="678"/>
      <c r="BO5346" s="679"/>
      <c r="BP5346" s="680"/>
      <c r="BQ5346" s="677"/>
      <c r="BR5346" s="663"/>
      <c r="BS5346" s="663"/>
      <c r="BT5346" s="15"/>
      <c r="BU5346" s="15"/>
      <c r="BV5346" s="95"/>
    </row>
    <row r="5347" spans="1:74" ht="21.75" hidden="1" customHeight="1" x14ac:dyDescent="0.25">
      <c r="A5347" s="95"/>
      <c r="B5347" s="570" t="str">
        <f>IF(ROSTER!B$34="","",ROSTER!B$34)</f>
        <v/>
      </c>
      <c r="C5347" s="572" t="str">
        <f>IF(ROSTER!C$34="","",ROSTER!C$34)</f>
        <v/>
      </c>
      <c r="D5347" s="573"/>
      <c r="E5347" s="574"/>
      <c r="F5347" s="576">
        <f>IF(E5347="y",1,IF(E5347="S",1,0))</f>
        <v>0</v>
      </c>
      <c r="G5347" s="582">
        <f>IF(E5347="S",1,0)</f>
        <v>0</v>
      </c>
      <c r="H5347" s="578"/>
      <c r="I5347" s="543"/>
      <c r="J5347" s="542"/>
      <c r="K5347" s="580"/>
      <c r="L5347" s="584"/>
      <c r="M5347" s="585"/>
      <c r="N5347" s="588">
        <f>L5347+J5347</f>
        <v>0</v>
      </c>
      <c r="O5347" s="589"/>
      <c r="P5347" s="542"/>
      <c r="Q5347" s="580"/>
      <c r="R5347" s="584"/>
      <c r="S5347" s="585"/>
      <c r="T5347" s="588">
        <f>R5347-P5347</f>
        <v>0</v>
      </c>
      <c r="U5347" s="589"/>
      <c r="V5347" s="310"/>
      <c r="W5347" s="310"/>
      <c r="X5347" s="578"/>
      <c r="Y5347" s="543"/>
      <c r="Z5347" s="542"/>
      <c r="AA5347" s="543"/>
      <c r="AB5347" s="542"/>
      <c r="AC5347" s="543"/>
      <c r="AD5347" s="542"/>
      <c r="AE5347" s="580"/>
      <c r="AF5347" s="584"/>
      <c r="AG5347" s="585"/>
      <c r="AH5347" s="595">
        <f>IF(AD5347=0,0,(AF5347/AD5347)*100)</f>
        <v>0</v>
      </c>
      <c r="AI5347" s="596"/>
      <c r="AJ5347" s="542"/>
      <c r="AK5347" s="580"/>
      <c r="AL5347" s="584"/>
      <c r="AM5347" s="585"/>
      <c r="AN5347" s="595">
        <f>IF(AJ5347=0,0,(AL5347/AJ5347)*100)</f>
        <v>0</v>
      </c>
      <c r="AO5347" s="596"/>
      <c r="AP5347" s="542"/>
      <c r="AQ5347" s="580"/>
      <c r="AR5347" s="584"/>
      <c r="AS5347" s="585"/>
      <c r="AT5347" s="595">
        <f>IF(AP5347=0,0,(AR5347/AP5347)*100)</f>
        <v>0</v>
      </c>
      <c r="AU5347" s="596"/>
      <c r="AV5347" s="599">
        <f>AD5347+AJ5347+AP5347</f>
        <v>0</v>
      </c>
      <c r="AW5347" s="600"/>
      <c r="AX5347" s="630">
        <f>AF5347+AL5347+AR5347</f>
        <v>0</v>
      </c>
      <c r="AY5347" s="631"/>
      <c r="AZ5347" s="595">
        <f>IF(AV5347=0,0,(AX5347/AV5347)*100)</f>
        <v>0</v>
      </c>
      <c r="BA5347" s="596"/>
      <c r="BB5347" s="542"/>
      <c r="BC5347" s="580"/>
      <c r="BD5347" s="584"/>
      <c r="BE5347" s="585"/>
      <c r="BF5347" s="595">
        <f>IF(BB5347=0,0,(BD5347/BB5347)*100)</f>
        <v>0</v>
      </c>
      <c r="BG5347" s="596"/>
      <c r="BH5347" s="599">
        <f>AV5347+BB5347</f>
        <v>0</v>
      </c>
      <c r="BI5347" s="600"/>
      <c r="BJ5347" s="630">
        <f>AX5347+BD5347</f>
        <v>0</v>
      </c>
      <c r="BK5347" s="631"/>
      <c r="BL5347" s="595">
        <f>IF(BH5347=0,0,(BJ5347/BH5347)*100)</f>
        <v>0</v>
      </c>
      <c r="BM5347" s="596"/>
      <c r="BN5347" s="656">
        <f>(AF5347*2)+(AL5347*2)+(AR5347*3)+BD5347</f>
        <v>0</v>
      </c>
      <c r="BO5347" s="657"/>
      <c r="BP5347" s="658"/>
      <c r="BQ5347" s="676">
        <f t="shared" ref="BQ5347" si="3609">IF(BS5347=0,0,50*BR5347/BS5347)</f>
        <v>0</v>
      </c>
      <c r="BR5347" s="662">
        <f>(BN5347*BU$11)+(N5347*BU$12)+(Z5347*BU$13)+(R5347*BU$14)+(X5347*BU$15)+(AB5347*BU$16)</f>
        <v>0</v>
      </c>
      <c r="BS5347" s="662">
        <f>((BB5347-BD5347)*BU$18)+((AV5347-AX5347)*BU$17)+(H5347*BU$19)+(P5347*BU$20)</f>
        <v>0</v>
      </c>
      <c r="BT5347" s="15"/>
      <c r="BU5347" s="15"/>
      <c r="BV5347" s="95"/>
    </row>
    <row r="5348" spans="1:74" ht="21.75" hidden="1" customHeight="1" x14ac:dyDescent="0.25">
      <c r="A5348" s="95"/>
      <c r="B5348" s="571"/>
      <c r="C5348" s="642" t="str">
        <f>IF(ROSTER!D$34="","",ROSTER!D$34)</f>
        <v/>
      </c>
      <c r="D5348" s="643"/>
      <c r="E5348" s="575"/>
      <c r="F5348" s="577"/>
      <c r="G5348" s="583"/>
      <c r="H5348" s="579"/>
      <c r="I5348" s="545"/>
      <c r="J5348" s="544"/>
      <c r="K5348" s="581"/>
      <c r="L5348" s="586"/>
      <c r="M5348" s="587"/>
      <c r="N5348" s="592"/>
      <c r="O5348" s="603"/>
      <c r="P5348" s="544"/>
      <c r="Q5348" s="581"/>
      <c r="R5348" s="586"/>
      <c r="S5348" s="587"/>
      <c r="T5348" s="592"/>
      <c r="U5348" s="603"/>
      <c r="V5348" s="311"/>
      <c r="W5348" s="311"/>
      <c r="X5348" s="579"/>
      <c r="Y5348" s="545"/>
      <c r="Z5348" s="544"/>
      <c r="AA5348" s="545"/>
      <c r="AB5348" s="544"/>
      <c r="AC5348" s="545"/>
      <c r="AD5348" s="544"/>
      <c r="AE5348" s="581"/>
      <c r="AF5348" s="586"/>
      <c r="AG5348" s="587"/>
      <c r="AH5348" s="626"/>
      <c r="AI5348" s="627"/>
      <c r="AJ5348" s="544"/>
      <c r="AK5348" s="581"/>
      <c r="AL5348" s="586"/>
      <c r="AM5348" s="587"/>
      <c r="AN5348" s="626"/>
      <c r="AO5348" s="627"/>
      <c r="AP5348" s="544"/>
      <c r="AQ5348" s="581"/>
      <c r="AR5348" s="586"/>
      <c r="AS5348" s="587"/>
      <c r="AT5348" s="626"/>
      <c r="AU5348" s="627"/>
      <c r="AV5348" s="628"/>
      <c r="AW5348" s="629"/>
      <c r="AX5348" s="632"/>
      <c r="AY5348" s="633"/>
      <c r="AZ5348" s="626"/>
      <c r="BA5348" s="627"/>
      <c r="BB5348" s="544"/>
      <c r="BC5348" s="581"/>
      <c r="BD5348" s="586"/>
      <c r="BE5348" s="587"/>
      <c r="BF5348" s="626"/>
      <c r="BG5348" s="627"/>
      <c r="BH5348" s="628"/>
      <c r="BI5348" s="629"/>
      <c r="BJ5348" s="632"/>
      <c r="BK5348" s="633"/>
      <c r="BL5348" s="626"/>
      <c r="BM5348" s="627"/>
      <c r="BN5348" s="678"/>
      <c r="BO5348" s="679"/>
      <c r="BP5348" s="680"/>
      <c r="BQ5348" s="677"/>
      <c r="BR5348" s="663"/>
      <c r="BS5348" s="663"/>
      <c r="BT5348" s="15"/>
      <c r="BU5348" s="15"/>
      <c r="BV5348" s="95"/>
    </row>
    <row r="5349" spans="1:74" ht="21.75" hidden="1" customHeight="1" x14ac:dyDescent="0.25">
      <c r="A5349" s="95"/>
      <c r="B5349" s="570" t="str">
        <f>IF(ROSTER!B$36="","",ROSTER!B$36)</f>
        <v/>
      </c>
      <c r="C5349" s="572" t="str">
        <f>IF(ROSTER!C$36="","",ROSTER!C$36)</f>
        <v/>
      </c>
      <c r="D5349" s="573"/>
      <c r="E5349" s="574"/>
      <c r="F5349" s="576">
        <f>IF(E5349="y",1,IF(E5349="S",1,0))</f>
        <v>0</v>
      </c>
      <c r="G5349" s="582">
        <f>IF(E5349="S",1,0)</f>
        <v>0</v>
      </c>
      <c r="H5349" s="578"/>
      <c r="I5349" s="543"/>
      <c r="J5349" s="542"/>
      <c r="K5349" s="580"/>
      <c r="L5349" s="584"/>
      <c r="M5349" s="585"/>
      <c r="N5349" s="588">
        <f>L5349+J5349</f>
        <v>0</v>
      </c>
      <c r="O5349" s="589"/>
      <c r="P5349" s="542"/>
      <c r="Q5349" s="580"/>
      <c r="R5349" s="584"/>
      <c r="S5349" s="585"/>
      <c r="T5349" s="588">
        <f>R5349-P5349</f>
        <v>0</v>
      </c>
      <c r="U5349" s="589"/>
      <c r="V5349" s="310"/>
      <c r="W5349" s="310"/>
      <c r="X5349" s="578"/>
      <c r="Y5349" s="543"/>
      <c r="Z5349" s="542"/>
      <c r="AA5349" s="543"/>
      <c r="AB5349" s="542"/>
      <c r="AC5349" s="543"/>
      <c r="AD5349" s="542"/>
      <c r="AE5349" s="580"/>
      <c r="AF5349" s="584"/>
      <c r="AG5349" s="585"/>
      <c r="AH5349" s="595">
        <f>IF(AD5349=0,0,(AF5349/AD5349)*100)</f>
        <v>0</v>
      </c>
      <c r="AI5349" s="596"/>
      <c r="AJ5349" s="542"/>
      <c r="AK5349" s="580"/>
      <c r="AL5349" s="584"/>
      <c r="AM5349" s="585"/>
      <c r="AN5349" s="595">
        <f>IF(AJ5349=0,0,(AL5349/AJ5349)*100)</f>
        <v>0</v>
      </c>
      <c r="AO5349" s="596"/>
      <c r="AP5349" s="542"/>
      <c r="AQ5349" s="580"/>
      <c r="AR5349" s="584"/>
      <c r="AS5349" s="585"/>
      <c r="AT5349" s="595">
        <f>IF(AP5349=0,0,(AR5349/AP5349)*100)</f>
        <v>0</v>
      </c>
      <c r="AU5349" s="596"/>
      <c r="AV5349" s="599">
        <f>AD5349+AJ5349+AP5349</f>
        <v>0</v>
      </c>
      <c r="AW5349" s="600"/>
      <c r="AX5349" s="630">
        <f>AF5349+AL5349+AR5349</f>
        <v>0</v>
      </c>
      <c r="AY5349" s="631"/>
      <c r="AZ5349" s="595">
        <f>IF(AV5349=0,0,(AX5349/AV5349)*100)</f>
        <v>0</v>
      </c>
      <c r="BA5349" s="596"/>
      <c r="BB5349" s="542"/>
      <c r="BC5349" s="580"/>
      <c r="BD5349" s="584"/>
      <c r="BE5349" s="585"/>
      <c r="BF5349" s="595">
        <f>IF(BB5349=0,0,(BD5349/BB5349)*100)</f>
        <v>0</v>
      </c>
      <c r="BG5349" s="596"/>
      <c r="BH5349" s="599">
        <f>AV5349+BB5349</f>
        <v>0</v>
      </c>
      <c r="BI5349" s="600"/>
      <c r="BJ5349" s="630">
        <f>AX5349+BD5349</f>
        <v>0</v>
      </c>
      <c r="BK5349" s="631"/>
      <c r="BL5349" s="595">
        <f>IF(BH5349=0,0,(BJ5349/BH5349)*100)</f>
        <v>0</v>
      </c>
      <c r="BM5349" s="596"/>
      <c r="BN5349" s="656">
        <f>(AF5349*2)+(AL5349*2)+(AR5349*3)+BD5349</f>
        <v>0</v>
      </c>
      <c r="BO5349" s="657"/>
      <c r="BP5349" s="658"/>
      <c r="BQ5349" s="676">
        <f t="shared" ref="BQ5349" si="3610">IF(BS5349=0,0,50*BR5349/BS5349)</f>
        <v>0</v>
      </c>
      <c r="BR5349" s="662">
        <f>(BN5349*BU$11)+(N5349*BU$12)+(Z5349*BU$13)+(R5349*BU$14)+(X5349*BU$15)+(AB5349*BU$16)</f>
        <v>0</v>
      </c>
      <c r="BS5349" s="662">
        <f>((BB5349-BD5349)*BU$18)+((AV5349-AX5349)*BU$17)+(H5349*BU$19)+(P5349*BU$20)</f>
        <v>0</v>
      </c>
      <c r="BT5349" s="15"/>
      <c r="BU5349" s="15"/>
      <c r="BV5349" s="95"/>
    </row>
    <row r="5350" spans="1:74" ht="21.75" hidden="1" customHeight="1" x14ac:dyDescent="0.25">
      <c r="A5350" s="95"/>
      <c r="B5350" s="571"/>
      <c r="C5350" s="642" t="str">
        <f>IF(ROSTER!D$36="","",ROSTER!D$36)</f>
        <v/>
      </c>
      <c r="D5350" s="643"/>
      <c r="E5350" s="575"/>
      <c r="F5350" s="577"/>
      <c r="G5350" s="583"/>
      <c r="H5350" s="579"/>
      <c r="I5350" s="545"/>
      <c r="J5350" s="544"/>
      <c r="K5350" s="581"/>
      <c r="L5350" s="586"/>
      <c r="M5350" s="587"/>
      <c r="N5350" s="592"/>
      <c r="O5350" s="603"/>
      <c r="P5350" s="544"/>
      <c r="Q5350" s="581"/>
      <c r="R5350" s="586"/>
      <c r="S5350" s="587"/>
      <c r="T5350" s="592"/>
      <c r="U5350" s="603"/>
      <c r="V5350" s="311"/>
      <c r="W5350" s="311"/>
      <c r="X5350" s="579"/>
      <c r="Y5350" s="545"/>
      <c r="Z5350" s="544"/>
      <c r="AA5350" s="545"/>
      <c r="AB5350" s="544"/>
      <c r="AC5350" s="545"/>
      <c r="AD5350" s="544"/>
      <c r="AE5350" s="581"/>
      <c r="AF5350" s="586"/>
      <c r="AG5350" s="587"/>
      <c r="AH5350" s="626"/>
      <c r="AI5350" s="627"/>
      <c r="AJ5350" s="544"/>
      <c r="AK5350" s="581"/>
      <c r="AL5350" s="586"/>
      <c r="AM5350" s="587"/>
      <c r="AN5350" s="626"/>
      <c r="AO5350" s="627"/>
      <c r="AP5350" s="544"/>
      <c r="AQ5350" s="581"/>
      <c r="AR5350" s="586"/>
      <c r="AS5350" s="587"/>
      <c r="AT5350" s="626"/>
      <c r="AU5350" s="627"/>
      <c r="AV5350" s="628"/>
      <c r="AW5350" s="629"/>
      <c r="AX5350" s="632"/>
      <c r="AY5350" s="633"/>
      <c r="AZ5350" s="626"/>
      <c r="BA5350" s="627"/>
      <c r="BB5350" s="544"/>
      <c r="BC5350" s="581"/>
      <c r="BD5350" s="586"/>
      <c r="BE5350" s="587"/>
      <c r="BF5350" s="626"/>
      <c r="BG5350" s="627"/>
      <c r="BH5350" s="628"/>
      <c r="BI5350" s="629"/>
      <c r="BJ5350" s="632"/>
      <c r="BK5350" s="633"/>
      <c r="BL5350" s="626"/>
      <c r="BM5350" s="627"/>
      <c r="BN5350" s="678"/>
      <c r="BO5350" s="679"/>
      <c r="BP5350" s="680"/>
      <c r="BQ5350" s="677"/>
      <c r="BR5350" s="663"/>
      <c r="BS5350" s="663"/>
      <c r="BT5350" s="15"/>
      <c r="BU5350" s="15"/>
      <c r="BV5350" s="95"/>
    </row>
    <row r="5351" spans="1:74" ht="21.75" hidden="1" customHeight="1" x14ac:dyDescent="0.25">
      <c r="A5351" s="95"/>
      <c r="B5351" s="570" t="str">
        <f>IF(ROSTER!B$38="","",ROSTER!B$38)</f>
        <v/>
      </c>
      <c r="C5351" s="572" t="str">
        <f>IF(ROSTER!C$38="","",ROSTER!C$38)</f>
        <v/>
      </c>
      <c r="D5351" s="573"/>
      <c r="E5351" s="574"/>
      <c r="F5351" s="576">
        <f>IF(E5351="y",1,IF(E5351="S",1,0))</f>
        <v>0</v>
      </c>
      <c r="G5351" s="582">
        <f>IF(E5351="S",1,0)</f>
        <v>0</v>
      </c>
      <c r="H5351" s="578"/>
      <c r="I5351" s="543"/>
      <c r="J5351" s="542"/>
      <c r="K5351" s="580"/>
      <c r="L5351" s="584"/>
      <c r="M5351" s="585"/>
      <c r="N5351" s="588">
        <f>L5351+J5351</f>
        <v>0</v>
      </c>
      <c r="O5351" s="589"/>
      <c r="P5351" s="542"/>
      <c r="Q5351" s="580"/>
      <c r="R5351" s="584"/>
      <c r="S5351" s="585"/>
      <c r="T5351" s="588">
        <f>R5351-P5351</f>
        <v>0</v>
      </c>
      <c r="U5351" s="589"/>
      <c r="V5351" s="310"/>
      <c r="W5351" s="310"/>
      <c r="X5351" s="578"/>
      <c r="Y5351" s="543"/>
      <c r="Z5351" s="542"/>
      <c r="AA5351" s="543"/>
      <c r="AB5351" s="542"/>
      <c r="AC5351" s="543"/>
      <c r="AD5351" s="542"/>
      <c r="AE5351" s="580"/>
      <c r="AF5351" s="584"/>
      <c r="AG5351" s="585"/>
      <c r="AH5351" s="595">
        <f>IF(AD5351=0,0,(AF5351/AD5351)*100)</f>
        <v>0</v>
      </c>
      <c r="AI5351" s="596"/>
      <c r="AJ5351" s="542"/>
      <c r="AK5351" s="580"/>
      <c r="AL5351" s="584"/>
      <c r="AM5351" s="585"/>
      <c r="AN5351" s="595">
        <f>IF(AJ5351=0,0,(AL5351/AJ5351)*100)</f>
        <v>0</v>
      </c>
      <c r="AO5351" s="596"/>
      <c r="AP5351" s="542"/>
      <c r="AQ5351" s="580"/>
      <c r="AR5351" s="584"/>
      <c r="AS5351" s="585"/>
      <c r="AT5351" s="595">
        <f>IF(AP5351=0,0,(AR5351/AP5351)*100)</f>
        <v>0</v>
      </c>
      <c r="AU5351" s="596"/>
      <c r="AV5351" s="599">
        <f>AD5351+AJ5351+AP5351</f>
        <v>0</v>
      </c>
      <c r="AW5351" s="600"/>
      <c r="AX5351" s="630">
        <f>AF5351+AL5351+AR5351</f>
        <v>0</v>
      </c>
      <c r="AY5351" s="631"/>
      <c r="AZ5351" s="595">
        <f>IF(AV5351=0,0,(AX5351/AV5351)*100)</f>
        <v>0</v>
      </c>
      <c r="BA5351" s="596"/>
      <c r="BB5351" s="542"/>
      <c r="BC5351" s="580"/>
      <c r="BD5351" s="584"/>
      <c r="BE5351" s="585"/>
      <c r="BF5351" s="595">
        <f>IF(BB5351=0,0,(BD5351/BB5351)*100)</f>
        <v>0</v>
      </c>
      <c r="BG5351" s="596"/>
      <c r="BH5351" s="599">
        <f>AV5351+BB5351</f>
        <v>0</v>
      </c>
      <c r="BI5351" s="600"/>
      <c r="BJ5351" s="630">
        <f>AX5351+BD5351</f>
        <v>0</v>
      </c>
      <c r="BK5351" s="631"/>
      <c r="BL5351" s="595">
        <f>IF(BH5351=0,0,(BJ5351/BH5351)*100)</f>
        <v>0</v>
      </c>
      <c r="BM5351" s="596"/>
      <c r="BN5351" s="656">
        <f>(AF5351*2)+(AL5351*2)+(AR5351*3)+BD5351</f>
        <v>0</v>
      </c>
      <c r="BO5351" s="657"/>
      <c r="BP5351" s="658"/>
      <c r="BQ5351" s="676">
        <f t="shared" ref="BQ5351" si="3611">IF(BS5351=0,0,50*BR5351/BS5351)</f>
        <v>0</v>
      </c>
      <c r="BR5351" s="662">
        <f>(BN5351*BU$11)+(N5351*BU$12)+(Z5351*BU$13)+(R5351*BU$14)+(X5351*BU$15)+(AB5351*BU$16)</f>
        <v>0</v>
      </c>
      <c r="BS5351" s="662">
        <f>((BB5351-BD5351)*BU$18)+((AV5351-AX5351)*BU$17)+(H5351*BU$19)+(P5351*BU$20)</f>
        <v>0</v>
      </c>
      <c r="BT5351" s="15"/>
      <c r="BU5351" s="15"/>
      <c r="BV5351" s="95"/>
    </row>
    <row r="5352" spans="1:74" ht="21.75" hidden="1" customHeight="1" x14ac:dyDescent="0.25">
      <c r="A5352" s="95"/>
      <c r="B5352" s="571"/>
      <c r="C5352" s="642" t="str">
        <f>IF(ROSTER!D$38="","",ROSTER!D$38)</f>
        <v/>
      </c>
      <c r="D5352" s="643"/>
      <c r="E5352" s="575"/>
      <c r="F5352" s="577"/>
      <c r="G5352" s="583"/>
      <c r="H5352" s="579"/>
      <c r="I5352" s="545"/>
      <c r="J5352" s="544"/>
      <c r="K5352" s="581"/>
      <c r="L5352" s="586"/>
      <c r="M5352" s="587"/>
      <c r="N5352" s="592"/>
      <c r="O5352" s="603"/>
      <c r="P5352" s="544"/>
      <c r="Q5352" s="581"/>
      <c r="R5352" s="586"/>
      <c r="S5352" s="587"/>
      <c r="T5352" s="592"/>
      <c r="U5352" s="603"/>
      <c r="V5352" s="311"/>
      <c r="W5352" s="311"/>
      <c r="X5352" s="579"/>
      <c r="Y5352" s="545"/>
      <c r="Z5352" s="544"/>
      <c r="AA5352" s="545"/>
      <c r="AB5352" s="544"/>
      <c r="AC5352" s="545"/>
      <c r="AD5352" s="544"/>
      <c r="AE5352" s="581"/>
      <c r="AF5352" s="586"/>
      <c r="AG5352" s="587"/>
      <c r="AH5352" s="626"/>
      <c r="AI5352" s="627"/>
      <c r="AJ5352" s="544"/>
      <c r="AK5352" s="581"/>
      <c r="AL5352" s="586"/>
      <c r="AM5352" s="587"/>
      <c r="AN5352" s="626"/>
      <c r="AO5352" s="627"/>
      <c r="AP5352" s="544"/>
      <c r="AQ5352" s="581"/>
      <c r="AR5352" s="586"/>
      <c r="AS5352" s="587"/>
      <c r="AT5352" s="626"/>
      <c r="AU5352" s="627"/>
      <c r="AV5352" s="628"/>
      <c r="AW5352" s="629"/>
      <c r="AX5352" s="632"/>
      <c r="AY5352" s="633"/>
      <c r="AZ5352" s="626"/>
      <c r="BA5352" s="627"/>
      <c r="BB5352" s="544"/>
      <c r="BC5352" s="581"/>
      <c r="BD5352" s="586"/>
      <c r="BE5352" s="587"/>
      <c r="BF5352" s="626"/>
      <c r="BG5352" s="627"/>
      <c r="BH5352" s="628"/>
      <c r="BI5352" s="629"/>
      <c r="BJ5352" s="632"/>
      <c r="BK5352" s="633"/>
      <c r="BL5352" s="626"/>
      <c r="BM5352" s="627"/>
      <c r="BN5352" s="678"/>
      <c r="BO5352" s="679"/>
      <c r="BP5352" s="680"/>
      <c r="BQ5352" s="677"/>
      <c r="BR5352" s="663"/>
      <c r="BS5352" s="663"/>
      <c r="BT5352" s="15"/>
      <c r="BU5352" s="15"/>
      <c r="BV5352" s="95"/>
    </row>
    <row r="5353" spans="1:74" ht="21.75" hidden="1" customHeight="1" x14ac:dyDescent="0.25">
      <c r="A5353" s="95"/>
      <c r="B5353" s="570" t="str">
        <f>IF(ROSTER!B$40="","",ROSTER!B$40)</f>
        <v/>
      </c>
      <c r="C5353" s="572" t="str">
        <f>IF(ROSTER!C$40="","",ROSTER!C$40)</f>
        <v/>
      </c>
      <c r="D5353" s="573"/>
      <c r="E5353" s="574"/>
      <c r="F5353" s="576">
        <f>IF(E5353="y",1,IF(E5353="S",1,0))</f>
        <v>0</v>
      </c>
      <c r="G5353" s="582">
        <f>IF(E5353="S",1,0)</f>
        <v>0</v>
      </c>
      <c r="H5353" s="578"/>
      <c r="I5353" s="543"/>
      <c r="J5353" s="542"/>
      <c r="K5353" s="580"/>
      <c r="L5353" s="584"/>
      <c r="M5353" s="585"/>
      <c r="N5353" s="588">
        <f>L5353+J5353</f>
        <v>0</v>
      </c>
      <c r="O5353" s="589"/>
      <c r="P5353" s="542"/>
      <c r="Q5353" s="580"/>
      <c r="R5353" s="584"/>
      <c r="S5353" s="585"/>
      <c r="T5353" s="588">
        <f>R5353-P5353</f>
        <v>0</v>
      </c>
      <c r="U5353" s="589"/>
      <c r="V5353" s="310"/>
      <c r="W5353" s="310"/>
      <c r="X5353" s="578"/>
      <c r="Y5353" s="543"/>
      <c r="Z5353" s="542"/>
      <c r="AA5353" s="543"/>
      <c r="AB5353" s="542"/>
      <c r="AC5353" s="543"/>
      <c r="AD5353" s="542"/>
      <c r="AE5353" s="580"/>
      <c r="AF5353" s="584"/>
      <c r="AG5353" s="585"/>
      <c r="AH5353" s="595">
        <f>IF(AD5353=0,0,(AF5353/AD5353)*100)</f>
        <v>0</v>
      </c>
      <c r="AI5353" s="596"/>
      <c r="AJ5353" s="542"/>
      <c r="AK5353" s="580"/>
      <c r="AL5353" s="584"/>
      <c r="AM5353" s="585"/>
      <c r="AN5353" s="595">
        <f>IF(AJ5353=0,0,(AL5353/AJ5353)*100)</f>
        <v>0</v>
      </c>
      <c r="AO5353" s="596"/>
      <c r="AP5353" s="542"/>
      <c r="AQ5353" s="580"/>
      <c r="AR5353" s="584"/>
      <c r="AS5353" s="585"/>
      <c r="AT5353" s="595">
        <f>IF(AP5353=0,0,(AR5353/AP5353)*100)</f>
        <v>0</v>
      </c>
      <c r="AU5353" s="596"/>
      <c r="AV5353" s="599">
        <f>AD5353+AJ5353+AP5353</f>
        <v>0</v>
      </c>
      <c r="AW5353" s="600"/>
      <c r="AX5353" s="630">
        <f>AF5353+AL5353+AR5353</f>
        <v>0</v>
      </c>
      <c r="AY5353" s="631"/>
      <c r="AZ5353" s="595">
        <f>IF(AV5353=0,0,(AX5353/AV5353)*100)</f>
        <v>0</v>
      </c>
      <c r="BA5353" s="596"/>
      <c r="BB5353" s="542"/>
      <c r="BC5353" s="580"/>
      <c r="BD5353" s="584"/>
      <c r="BE5353" s="585"/>
      <c r="BF5353" s="595">
        <f>IF(BB5353=0,0,(BD5353/BB5353)*100)</f>
        <v>0</v>
      </c>
      <c r="BG5353" s="596"/>
      <c r="BH5353" s="599">
        <f>AV5353+BB5353</f>
        <v>0</v>
      </c>
      <c r="BI5353" s="600"/>
      <c r="BJ5353" s="630">
        <f>AX5353+BD5353</f>
        <v>0</v>
      </c>
      <c r="BK5353" s="631"/>
      <c r="BL5353" s="595">
        <f>IF(BH5353=0,0,(BJ5353/BH5353)*100)</f>
        <v>0</v>
      </c>
      <c r="BM5353" s="596"/>
      <c r="BN5353" s="656">
        <f>(AF5353*2)+(AL5353*2)+(AR5353*3)+BD5353</f>
        <v>0</v>
      </c>
      <c r="BO5353" s="657"/>
      <c r="BP5353" s="658"/>
      <c r="BQ5353" s="676">
        <f t="shared" ref="BQ5353" si="3612">IF(BS5353=0,0,50*BR5353/BS5353)</f>
        <v>0</v>
      </c>
      <c r="BR5353" s="662">
        <f>(BN5353*BU$11)+(N5353*BU$12)+(Z5353*BU$13)+(R5353*BU$14)+(X5353*BU$15)+(AB5353*BU$16)</f>
        <v>0</v>
      </c>
      <c r="BS5353" s="662">
        <f>((BB5353-BD5353)*BU$18)+((AV5353-AX5353)*BU$17)+(H5353*BU$19)+(P5353*BU$20)</f>
        <v>0</v>
      </c>
      <c r="BT5353" s="15"/>
      <c r="BU5353" s="15"/>
      <c r="BV5353" s="95"/>
    </row>
    <row r="5354" spans="1:74" ht="21.75" hidden="1" customHeight="1" x14ac:dyDescent="0.25">
      <c r="A5354" s="95"/>
      <c r="B5354" s="571"/>
      <c r="C5354" s="642" t="str">
        <f>IF(ROSTER!D$40="","",ROSTER!D$40)</f>
        <v/>
      </c>
      <c r="D5354" s="643"/>
      <c r="E5354" s="575"/>
      <c r="F5354" s="577"/>
      <c r="G5354" s="583"/>
      <c r="H5354" s="579"/>
      <c r="I5354" s="545"/>
      <c r="J5354" s="544"/>
      <c r="K5354" s="581"/>
      <c r="L5354" s="586"/>
      <c r="M5354" s="587"/>
      <c r="N5354" s="592"/>
      <c r="O5354" s="603"/>
      <c r="P5354" s="544"/>
      <c r="Q5354" s="581"/>
      <c r="R5354" s="586"/>
      <c r="S5354" s="587"/>
      <c r="T5354" s="592"/>
      <c r="U5354" s="603"/>
      <c r="V5354" s="311"/>
      <c r="W5354" s="311"/>
      <c r="X5354" s="579"/>
      <c r="Y5354" s="545"/>
      <c r="Z5354" s="544"/>
      <c r="AA5354" s="545"/>
      <c r="AB5354" s="544"/>
      <c r="AC5354" s="545"/>
      <c r="AD5354" s="544"/>
      <c r="AE5354" s="581"/>
      <c r="AF5354" s="586"/>
      <c r="AG5354" s="587"/>
      <c r="AH5354" s="626"/>
      <c r="AI5354" s="627"/>
      <c r="AJ5354" s="544"/>
      <c r="AK5354" s="581"/>
      <c r="AL5354" s="586"/>
      <c r="AM5354" s="587"/>
      <c r="AN5354" s="626"/>
      <c r="AO5354" s="627"/>
      <c r="AP5354" s="544"/>
      <c r="AQ5354" s="581"/>
      <c r="AR5354" s="586"/>
      <c r="AS5354" s="587"/>
      <c r="AT5354" s="626"/>
      <c r="AU5354" s="627"/>
      <c r="AV5354" s="628"/>
      <c r="AW5354" s="629"/>
      <c r="AX5354" s="632"/>
      <c r="AY5354" s="633"/>
      <c r="AZ5354" s="626"/>
      <c r="BA5354" s="627"/>
      <c r="BB5354" s="544"/>
      <c r="BC5354" s="581"/>
      <c r="BD5354" s="586"/>
      <c r="BE5354" s="587"/>
      <c r="BF5354" s="626"/>
      <c r="BG5354" s="627"/>
      <c r="BH5354" s="628"/>
      <c r="BI5354" s="629"/>
      <c r="BJ5354" s="632"/>
      <c r="BK5354" s="633"/>
      <c r="BL5354" s="626"/>
      <c r="BM5354" s="627"/>
      <c r="BN5354" s="678"/>
      <c r="BO5354" s="679"/>
      <c r="BP5354" s="680"/>
      <c r="BQ5354" s="677"/>
      <c r="BR5354" s="663"/>
      <c r="BS5354" s="663"/>
      <c r="BT5354" s="15"/>
      <c r="BU5354" s="15"/>
      <c r="BV5354" s="95"/>
    </row>
    <row r="5355" spans="1:74" ht="21.75" hidden="1" customHeight="1" x14ac:dyDescent="0.25">
      <c r="A5355" s="95"/>
      <c r="B5355" s="570" t="str">
        <f>IF(ROSTER!B$42="","",ROSTER!B$42)</f>
        <v/>
      </c>
      <c r="C5355" s="572" t="str">
        <f>IF(ROSTER!C$42="","",ROSTER!C$42)</f>
        <v/>
      </c>
      <c r="D5355" s="573"/>
      <c r="E5355" s="574"/>
      <c r="F5355" s="576">
        <f>IF(E5355="y",1,IF(E5355="S",1,0))</f>
        <v>0</v>
      </c>
      <c r="G5355" s="582">
        <f>IF(E5355="S",1,0)</f>
        <v>0</v>
      </c>
      <c r="H5355" s="578"/>
      <c r="I5355" s="543"/>
      <c r="J5355" s="542"/>
      <c r="K5355" s="580"/>
      <c r="L5355" s="584"/>
      <c r="M5355" s="585"/>
      <c r="N5355" s="588">
        <f>L5355+J5355</f>
        <v>0</v>
      </c>
      <c r="O5355" s="589"/>
      <c r="P5355" s="542"/>
      <c r="Q5355" s="580"/>
      <c r="R5355" s="584"/>
      <c r="S5355" s="585"/>
      <c r="T5355" s="588">
        <f>R5355-P5355</f>
        <v>0</v>
      </c>
      <c r="U5355" s="589"/>
      <c r="V5355" s="310"/>
      <c r="W5355" s="310"/>
      <c r="X5355" s="578"/>
      <c r="Y5355" s="543"/>
      <c r="Z5355" s="542"/>
      <c r="AA5355" s="543"/>
      <c r="AB5355" s="542"/>
      <c r="AC5355" s="543"/>
      <c r="AD5355" s="542"/>
      <c r="AE5355" s="580"/>
      <c r="AF5355" s="584"/>
      <c r="AG5355" s="585"/>
      <c r="AH5355" s="595">
        <f>IF(AD5355=0,0,(AF5355/AD5355)*100)</f>
        <v>0</v>
      </c>
      <c r="AI5355" s="596"/>
      <c r="AJ5355" s="542"/>
      <c r="AK5355" s="580"/>
      <c r="AL5355" s="584"/>
      <c r="AM5355" s="585"/>
      <c r="AN5355" s="595">
        <f>IF(AJ5355=0,0,(AL5355/AJ5355)*100)</f>
        <v>0</v>
      </c>
      <c r="AO5355" s="596"/>
      <c r="AP5355" s="542"/>
      <c r="AQ5355" s="580"/>
      <c r="AR5355" s="584"/>
      <c r="AS5355" s="585"/>
      <c r="AT5355" s="595">
        <f>IF(AP5355=0,0,(AR5355/AP5355)*100)</f>
        <v>0</v>
      </c>
      <c r="AU5355" s="596"/>
      <c r="AV5355" s="599">
        <f>AD5355+AJ5355+AP5355</f>
        <v>0</v>
      </c>
      <c r="AW5355" s="600"/>
      <c r="AX5355" s="630">
        <f>AF5355+AL5355+AR5355</f>
        <v>0</v>
      </c>
      <c r="AY5355" s="631"/>
      <c r="AZ5355" s="595">
        <f>IF(AV5355=0,0,(AX5355/AV5355)*100)</f>
        <v>0</v>
      </c>
      <c r="BA5355" s="596"/>
      <c r="BB5355" s="542"/>
      <c r="BC5355" s="580"/>
      <c r="BD5355" s="584"/>
      <c r="BE5355" s="585"/>
      <c r="BF5355" s="595">
        <f>IF(BB5355=0,0,(BD5355/BB5355)*100)</f>
        <v>0</v>
      </c>
      <c r="BG5355" s="596"/>
      <c r="BH5355" s="599">
        <f>AV5355+BB5355</f>
        <v>0</v>
      </c>
      <c r="BI5355" s="600"/>
      <c r="BJ5355" s="630">
        <f>AX5355+BD5355</f>
        <v>0</v>
      </c>
      <c r="BK5355" s="631"/>
      <c r="BL5355" s="595">
        <f>IF(BH5355=0,0,(BJ5355/BH5355)*100)</f>
        <v>0</v>
      </c>
      <c r="BM5355" s="596"/>
      <c r="BN5355" s="656">
        <f>(AF5355*2)+(AL5355*2)+(AR5355*3)+BD5355</f>
        <v>0</v>
      </c>
      <c r="BO5355" s="657"/>
      <c r="BP5355" s="658"/>
      <c r="BQ5355" s="676">
        <f t="shared" ref="BQ5355" si="3613">IF(BS5355=0,0,50*BR5355/BS5355)</f>
        <v>0</v>
      </c>
      <c r="BR5355" s="662">
        <f>(BN5355*BU$11)+(N5355*BU$12)+(Z5355*BU$13)+(R5355*BU$14)+(X5355*BU$15)+(AB5355*BU$16)</f>
        <v>0</v>
      </c>
      <c r="BS5355" s="662">
        <f>((BB5355-BD5355)*BU$18)+((AV5355-AX5355)*BU$17)+(H5355*BU$19)+(P5355*BU$20)</f>
        <v>0</v>
      </c>
      <c r="BT5355" s="15"/>
      <c r="BU5355" s="15"/>
      <c r="BV5355" s="95"/>
    </row>
    <row r="5356" spans="1:74" ht="21.75" hidden="1" customHeight="1" x14ac:dyDescent="0.25">
      <c r="A5356" s="95"/>
      <c r="B5356" s="571"/>
      <c r="C5356" s="642" t="str">
        <f>IF(ROSTER!D$42="","",ROSTER!D$42)</f>
        <v/>
      </c>
      <c r="D5356" s="643"/>
      <c r="E5356" s="575"/>
      <c r="F5356" s="577"/>
      <c r="G5356" s="583"/>
      <c r="H5356" s="579"/>
      <c r="I5356" s="545"/>
      <c r="J5356" s="544"/>
      <c r="K5356" s="581"/>
      <c r="L5356" s="586"/>
      <c r="M5356" s="587"/>
      <c r="N5356" s="592"/>
      <c r="O5356" s="603"/>
      <c r="P5356" s="544"/>
      <c r="Q5356" s="581"/>
      <c r="R5356" s="586"/>
      <c r="S5356" s="587"/>
      <c r="T5356" s="592"/>
      <c r="U5356" s="603"/>
      <c r="V5356" s="311"/>
      <c r="W5356" s="311"/>
      <c r="X5356" s="579"/>
      <c r="Y5356" s="545"/>
      <c r="Z5356" s="544"/>
      <c r="AA5356" s="545"/>
      <c r="AB5356" s="544"/>
      <c r="AC5356" s="545"/>
      <c r="AD5356" s="544"/>
      <c r="AE5356" s="581"/>
      <c r="AF5356" s="586"/>
      <c r="AG5356" s="587"/>
      <c r="AH5356" s="626"/>
      <c r="AI5356" s="627"/>
      <c r="AJ5356" s="544"/>
      <c r="AK5356" s="581"/>
      <c r="AL5356" s="586"/>
      <c r="AM5356" s="587"/>
      <c r="AN5356" s="626"/>
      <c r="AO5356" s="627"/>
      <c r="AP5356" s="544"/>
      <c r="AQ5356" s="581"/>
      <c r="AR5356" s="586"/>
      <c r="AS5356" s="587"/>
      <c r="AT5356" s="626"/>
      <c r="AU5356" s="627"/>
      <c r="AV5356" s="628"/>
      <c r="AW5356" s="629"/>
      <c r="AX5356" s="632"/>
      <c r="AY5356" s="633"/>
      <c r="AZ5356" s="626"/>
      <c r="BA5356" s="627"/>
      <c r="BB5356" s="544"/>
      <c r="BC5356" s="581"/>
      <c r="BD5356" s="586"/>
      <c r="BE5356" s="587"/>
      <c r="BF5356" s="626"/>
      <c r="BG5356" s="627"/>
      <c r="BH5356" s="628"/>
      <c r="BI5356" s="629"/>
      <c r="BJ5356" s="632"/>
      <c r="BK5356" s="633"/>
      <c r="BL5356" s="626"/>
      <c r="BM5356" s="627"/>
      <c r="BN5356" s="678"/>
      <c r="BO5356" s="679"/>
      <c r="BP5356" s="680"/>
      <c r="BQ5356" s="677"/>
      <c r="BR5356" s="663"/>
      <c r="BS5356" s="663"/>
      <c r="BT5356" s="15"/>
      <c r="BU5356" s="15"/>
      <c r="BV5356" s="95"/>
    </row>
    <row r="5357" spans="1:74" ht="21.75" hidden="1" customHeight="1" x14ac:dyDescent="0.25">
      <c r="A5357" s="95"/>
      <c r="B5357" s="570" t="str">
        <f>IF(ROSTER!B$44="","",ROSTER!B$44)</f>
        <v/>
      </c>
      <c r="C5357" s="572" t="str">
        <f>IF(ROSTER!C$44="","",ROSTER!C$44)</f>
        <v/>
      </c>
      <c r="D5357" s="573"/>
      <c r="E5357" s="574"/>
      <c r="F5357" s="576">
        <f>IF(E5357="y",1,IF(E5357="S",1,0))</f>
        <v>0</v>
      </c>
      <c r="G5357" s="582">
        <f>IF(E5357="S",1,0)</f>
        <v>0</v>
      </c>
      <c r="H5357" s="578"/>
      <c r="I5357" s="543"/>
      <c r="J5357" s="542"/>
      <c r="K5357" s="580"/>
      <c r="L5357" s="584"/>
      <c r="M5357" s="585"/>
      <c r="N5357" s="588">
        <f>L5357+J5357</f>
        <v>0</v>
      </c>
      <c r="O5357" s="589"/>
      <c r="P5357" s="542"/>
      <c r="Q5357" s="580"/>
      <c r="R5357" s="584"/>
      <c r="S5357" s="585"/>
      <c r="T5357" s="588">
        <f>R5357-P5357</f>
        <v>0</v>
      </c>
      <c r="U5357" s="589"/>
      <c r="V5357" s="310"/>
      <c r="W5357" s="310"/>
      <c r="X5357" s="578"/>
      <c r="Y5357" s="543"/>
      <c r="Z5357" s="542"/>
      <c r="AA5357" s="543"/>
      <c r="AB5357" s="542"/>
      <c r="AC5357" s="543"/>
      <c r="AD5357" s="542"/>
      <c r="AE5357" s="580"/>
      <c r="AF5357" s="584"/>
      <c r="AG5357" s="585"/>
      <c r="AH5357" s="595">
        <f>IF(AD5357=0,0,(AF5357/AD5357)*100)</f>
        <v>0</v>
      </c>
      <c r="AI5357" s="596"/>
      <c r="AJ5357" s="542"/>
      <c r="AK5357" s="580"/>
      <c r="AL5357" s="584"/>
      <c r="AM5357" s="585"/>
      <c r="AN5357" s="595">
        <f>IF(AJ5357=0,0,(AL5357/AJ5357)*100)</f>
        <v>0</v>
      </c>
      <c r="AO5357" s="596"/>
      <c r="AP5357" s="542"/>
      <c r="AQ5357" s="580"/>
      <c r="AR5357" s="584"/>
      <c r="AS5357" s="585"/>
      <c r="AT5357" s="595">
        <f>IF(AP5357=0,0,(AR5357/AP5357)*100)</f>
        <v>0</v>
      </c>
      <c r="AU5357" s="596"/>
      <c r="AV5357" s="599">
        <f>AD5357+AJ5357+AP5357</f>
        <v>0</v>
      </c>
      <c r="AW5357" s="600"/>
      <c r="AX5357" s="630">
        <f>AF5357+AL5357+AR5357</f>
        <v>0</v>
      </c>
      <c r="AY5357" s="631"/>
      <c r="AZ5357" s="595">
        <f>IF(AV5357=0,0,(AX5357/AV5357)*100)</f>
        <v>0</v>
      </c>
      <c r="BA5357" s="596"/>
      <c r="BB5357" s="542"/>
      <c r="BC5357" s="580"/>
      <c r="BD5357" s="584"/>
      <c r="BE5357" s="585"/>
      <c r="BF5357" s="595">
        <f>IF(BB5357=0,0,(BD5357/BB5357)*100)</f>
        <v>0</v>
      </c>
      <c r="BG5357" s="596"/>
      <c r="BH5357" s="599">
        <f>AV5357+BB5357</f>
        <v>0</v>
      </c>
      <c r="BI5357" s="600"/>
      <c r="BJ5357" s="630">
        <f>AX5357+BD5357</f>
        <v>0</v>
      </c>
      <c r="BK5357" s="631"/>
      <c r="BL5357" s="595">
        <f>IF(BH5357=0,0,(BJ5357/BH5357)*100)</f>
        <v>0</v>
      </c>
      <c r="BM5357" s="596"/>
      <c r="BN5357" s="656">
        <f>(AF5357*2)+(AL5357*2)+(AR5357*3)+BD5357</f>
        <v>0</v>
      </c>
      <c r="BO5357" s="657"/>
      <c r="BP5357" s="658"/>
      <c r="BQ5357" s="676">
        <f t="shared" ref="BQ5357" si="3614">IF(BS5357=0,0,50*BR5357/BS5357)</f>
        <v>0</v>
      </c>
      <c r="BR5357" s="662">
        <f>(BN5357*BU$11)+(N5357*BU$12)+(Z5357*BU$13)+(R5357*BU$14)+(X5357*BU$15)+(AB5357*BU$16)</f>
        <v>0</v>
      </c>
      <c r="BS5357" s="662">
        <f>((BB5357-BD5357)*BU$18)+((AV5357-AX5357)*BU$17)+(H5357*BU$19)+(P5357*BU$20)</f>
        <v>0</v>
      </c>
      <c r="BT5357" s="15"/>
      <c r="BU5357" s="15"/>
      <c r="BV5357" s="95"/>
    </row>
    <row r="5358" spans="1:74" ht="21.75" hidden="1" customHeight="1" x14ac:dyDescent="0.25">
      <c r="A5358" s="95"/>
      <c r="B5358" s="571"/>
      <c r="C5358" s="642" t="str">
        <f>IF(ROSTER!D$44="","",ROSTER!D$44)</f>
        <v/>
      </c>
      <c r="D5358" s="643"/>
      <c r="E5358" s="575"/>
      <c r="F5358" s="577"/>
      <c r="G5358" s="583"/>
      <c r="H5358" s="579"/>
      <c r="I5358" s="545"/>
      <c r="J5358" s="544"/>
      <c r="K5358" s="581"/>
      <c r="L5358" s="586"/>
      <c r="M5358" s="587"/>
      <c r="N5358" s="592"/>
      <c r="O5358" s="603"/>
      <c r="P5358" s="544"/>
      <c r="Q5358" s="581"/>
      <c r="R5358" s="586"/>
      <c r="S5358" s="587"/>
      <c r="T5358" s="592"/>
      <c r="U5358" s="603"/>
      <c r="V5358" s="311"/>
      <c r="W5358" s="311"/>
      <c r="X5358" s="579"/>
      <c r="Y5358" s="545"/>
      <c r="Z5358" s="544"/>
      <c r="AA5358" s="545"/>
      <c r="AB5358" s="544"/>
      <c r="AC5358" s="545"/>
      <c r="AD5358" s="544"/>
      <c r="AE5358" s="581"/>
      <c r="AF5358" s="586"/>
      <c r="AG5358" s="587"/>
      <c r="AH5358" s="626"/>
      <c r="AI5358" s="627"/>
      <c r="AJ5358" s="544"/>
      <c r="AK5358" s="581"/>
      <c r="AL5358" s="586"/>
      <c r="AM5358" s="587"/>
      <c r="AN5358" s="626"/>
      <c r="AO5358" s="627"/>
      <c r="AP5358" s="544"/>
      <c r="AQ5358" s="581"/>
      <c r="AR5358" s="586"/>
      <c r="AS5358" s="587"/>
      <c r="AT5358" s="626"/>
      <c r="AU5358" s="627"/>
      <c r="AV5358" s="628"/>
      <c r="AW5358" s="629"/>
      <c r="AX5358" s="632"/>
      <c r="AY5358" s="633"/>
      <c r="AZ5358" s="626"/>
      <c r="BA5358" s="627"/>
      <c r="BB5358" s="544"/>
      <c r="BC5358" s="581"/>
      <c r="BD5358" s="586"/>
      <c r="BE5358" s="587"/>
      <c r="BF5358" s="626"/>
      <c r="BG5358" s="627"/>
      <c r="BH5358" s="628"/>
      <c r="BI5358" s="629"/>
      <c r="BJ5358" s="632"/>
      <c r="BK5358" s="633"/>
      <c r="BL5358" s="626"/>
      <c r="BM5358" s="627"/>
      <c r="BN5358" s="678"/>
      <c r="BO5358" s="679"/>
      <c r="BP5358" s="680"/>
      <c r="BQ5358" s="677"/>
      <c r="BR5358" s="663"/>
      <c r="BS5358" s="663"/>
      <c r="BT5358" s="15"/>
      <c r="BU5358" s="15"/>
      <c r="BV5358" s="95"/>
    </row>
    <row r="5359" spans="1:74" ht="21.75" hidden="1" customHeight="1" x14ac:dyDescent="0.25">
      <c r="A5359" s="95"/>
      <c r="B5359" s="570" t="str">
        <f>IF(ROSTER!B$46="","",ROSTER!B$46)</f>
        <v/>
      </c>
      <c r="C5359" s="572" t="str">
        <f>IF(ROSTER!C$46="","",ROSTER!C$46)</f>
        <v/>
      </c>
      <c r="D5359" s="573"/>
      <c r="E5359" s="574"/>
      <c r="F5359" s="576">
        <f>IF(E5359="y",1,IF(E5359="S",1,0))</f>
        <v>0</v>
      </c>
      <c r="G5359" s="582">
        <f>IF(E5359="S",1,0)</f>
        <v>0</v>
      </c>
      <c r="H5359" s="578"/>
      <c r="I5359" s="543"/>
      <c r="J5359" s="542"/>
      <c r="K5359" s="580"/>
      <c r="L5359" s="584"/>
      <c r="M5359" s="585"/>
      <c r="N5359" s="588">
        <f>L5359+J5359</f>
        <v>0</v>
      </c>
      <c r="O5359" s="589"/>
      <c r="P5359" s="542"/>
      <c r="Q5359" s="580"/>
      <c r="R5359" s="584"/>
      <c r="S5359" s="585"/>
      <c r="T5359" s="588">
        <f>R5359-P5359</f>
        <v>0</v>
      </c>
      <c r="U5359" s="589"/>
      <c r="V5359" s="310"/>
      <c r="W5359" s="310"/>
      <c r="X5359" s="578"/>
      <c r="Y5359" s="543"/>
      <c r="Z5359" s="542"/>
      <c r="AA5359" s="543"/>
      <c r="AB5359" s="542"/>
      <c r="AC5359" s="543"/>
      <c r="AD5359" s="542"/>
      <c r="AE5359" s="580"/>
      <c r="AF5359" s="584"/>
      <c r="AG5359" s="585"/>
      <c r="AH5359" s="595">
        <f>IF(AD5359=0,0,(AF5359/AD5359)*100)</f>
        <v>0</v>
      </c>
      <c r="AI5359" s="596"/>
      <c r="AJ5359" s="542"/>
      <c r="AK5359" s="580"/>
      <c r="AL5359" s="584"/>
      <c r="AM5359" s="585"/>
      <c r="AN5359" s="595">
        <f>IF(AJ5359=0,0,(AL5359/AJ5359)*100)</f>
        <v>0</v>
      </c>
      <c r="AO5359" s="596"/>
      <c r="AP5359" s="542"/>
      <c r="AQ5359" s="580"/>
      <c r="AR5359" s="584"/>
      <c r="AS5359" s="585"/>
      <c r="AT5359" s="595">
        <f>IF(AP5359=0,0,(AR5359/AP5359)*100)</f>
        <v>0</v>
      </c>
      <c r="AU5359" s="596"/>
      <c r="AV5359" s="599">
        <f>AD5359+AJ5359+AP5359</f>
        <v>0</v>
      </c>
      <c r="AW5359" s="600"/>
      <c r="AX5359" s="630">
        <f>AF5359+AL5359+AR5359</f>
        <v>0</v>
      </c>
      <c r="AY5359" s="631"/>
      <c r="AZ5359" s="595">
        <f>IF(AV5359=0,0,(AX5359/AV5359)*100)</f>
        <v>0</v>
      </c>
      <c r="BA5359" s="596"/>
      <c r="BB5359" s="542"/>
      <c r="BC5359" s="580"/>
      <c r="BD5359" s="584"/>
      <c r="BE5359" s="585"/>
      <c r="BF5359" s="595">
        <f>IF(BB5359=0,0,(BD5359/BB5359)*100)</f>
        <v>0</v>
      </c>
      <c r="BG5359" s="596"/>
      <c r="BH5359" s="599">
        <f>AV5359+BB5359</f>
        <v>0</v>
      </c>
      <c r="BI5359" s="600"/>
      <c r="BJ5359" s="630">
        <f>AX5359+BD5359</f>
        <v>0</v>
      </c>
      <c r="BK5359" s="631"/>
      <c r="BL5359" s="595">
        <f>IF(BH5359=0,0,(BJ5359/BH5359)*100)</f>
        <v>0</v>
      </c>
      <c r="BM5359" s="596"/>
      <c r="BN5359" s="656">
        <f>(AF5359*2)+(AL5359*2)+(AR5359*3)+BD5359</f>
        <v>0</v>
      </c>
      <c r="BO5359" s="657"/>
      <c r="BP5359" s="658"/>
      <c r="BQ5359" s="676">
        <f t="shared" ref="BQ5359" si="3615">IF(BS5359=0,0,50*BR5359/BS5359)</f>
        <v>0</v>
      </c>
      <c r="BR5359" s="708">
        <f>(BN5359*BU$11)+(N5359*BU$12)+(Z5359*BU$13)+(R5359*BU$14)+(X5359*BU$15)+(AB5359*BU$16)</f>
        <v>0</v>
      </c>
      <c r="BS5359" s="662">
        <f>((BB5359-BD5359)*BU$18)+((AV5359-AX5359)*BU$17)+(H5359*BU$19)+(P5359*BU$20)</f>
        <v>0</v>
      </c>
      <c r="BT5359" s="15"/>
      <c r="BU5359" s="15"/>
      <c r="BV5359" s="95"/>
    </row>
    <row r="5360" spans="1:74" ht="22.5" hidden="1" customHeight="1" thickBot="1" x14ac:dyDescent="0.3">
      <c r="A5360" s="95"/>
      <c r="B5360" s="571"/>
      <c r="C5360" s="642" t="str">
        <f>IF(ROSTER!D$46="","",ROSTER!D$46)</f>
        <v/>
      </c>
      <c r="D5360" s="643"/>
      <c r="E5360" s="575"/>
      <c r="F5360" s="577"/>
      <c r="G5360" s="583"/>
      <c r="H5360" s="579"/>
      <c r="I5360" s="545"/>
      <c r="J5360" s="544"/>
      <c r="K5360" s="581"/>
      <c r="L5360" s="586"/>
      <c r="M5360" s="587"/>
      <c r="N5360" s="590"/>
      <c r="O5360" s="591"/>
      <c r="P5360" s="544"/>
      <c r="Q5360" s="581"/>
      <c r="R5360" s="586"/>
      <c r="S5360" s="587"/>
      <c r="T5360" s="592"/>
      <c r="U5360" s="603"/>
      <c r="V5360" s="311"/>
      <c r="W5360" s="311"/>
      <c r="X5360" s="579"/>
      <c r="Y5360" s="545"/>
      <c r="Z5360" s="544"/>
      <c r="AA5360" s="545"/>
      <c r="AB5360" s="544"/>
      <c r="AC5360" s="545"/>
      <c r="AD5360" s="544"/>
      <c r="AE5360" s="581"/>
      <c r="AF5360" s="586"/>
      <c r="AG5360" s="587"/>
      <c r="AH5360" s="597"/>
      <c r="AI5360" s="598"/>
      <c r="AJ5360" s="544"/>
      <c r="AK5360" s="581"/>
      <c r="AL5360" s="586"/>
      <c r="AM5360" s="587"/>
      <c r="AN5360" s="597"/>
      <c r="AO5360" s="598"/>
      <c r="AP5360" s="544"/>
      <c r="AQ5360" s="581"/>
      <c r="AR5360" s="586"/>
      <c r="AS5360" s="587"/>
      <c r="AT5360" s="597"/>
      <c r="AU5360" s="598"/>
      <c r="AV5360" s="601"/>
      <c r="AW5360" s="602"/>
      <c r="AX5360" s="701"/>
      <c r="AY5360" s="702"/>
      <c r="AZ5360" s="597"/>
      <c r="BA5360" s="598"/>
      <c r="BB5360" s="544"/>
      <c r="BC5360" s="581"/>
      <c r="BD5360" s="586"/>
      <c r="BE5360" s="587"/>
      <c r="BF5360" s="597"/>
      <c r="BG5360" s="598"/>
      <c r="BH5360" s="601"/>
      <c r="BI5360" s="602"/>
      <c r="BJ5360" s="701"/>
      <c r="BK5360" s="702"/>
      <c r="BL5360" s="597"/>
      <c r="BM5360" s="598"/>
      <c r="BN5360" s="659"/>
      <c r="BO5360" s="660"/>
      <c r="BP5360" s="661"/>
      <c r="BQ5360" s="682"/>
      <c r="BR5360" s="709"/>
      <c r="BS5360" s="663"/>
      <c r="BT5360" s="15"/>
      <c r="BU5360" s="15"/>
      <c r="BV5360" s="95"/>
    </row>
    <row r="5361" spans="1:77" s="21" customFormat="1" ht="33.4" hidden="1" customHeight="1" x14ac:dyDescent="0.45">
      <c r="A5361" s="98"/>
      <c r="B5361" s="612"/>
      <c r="C5361" s="613"/>
      <c r="D5361" s="613" t="s">
        <v>10</v>
      </c>
      <c r="E5361" s="616"/>
      <c r="F5361" s="279"/>
      <c r="G5361" s="279"/>
      <c r="H5361" s="517">
        <f>SUM(H5321:I5360)</f>
        <v>0</v>
      </c>
      <c r="I5361" s="618"/>
      <c r="J5361" s="517">
        <f>SUM(J5321:K5360)</f>
        <v>0</v>
      </c>
      <c r="K5361" s="618"/>
      <c r="L5361" s="620">
        <f>SUM(L5321:M5360)</f>
        <v>0</v>
      </c>
      <c r="M5361" s="621"/>
      <c r="N5361" s="548">
        <f>L5361+J5361</f>
        <v>0</v>
      </c>
      <c r="O5361" s="518"/>
      <c r="P5361" s="620">
        <f>SUM(P5321:Q5360)</f>
        <v>0</v>
      </c>
      <c r="Q5361" s="618"/>
      <c r="R5361" s="620">
        <f>SUM(R5321:S5360)</f>
        <v>0</v>
      </c>
      <c r="S5361" s="621"/>
      <c r="T5361" s="548">
        <f>R5361-P5361</f>
        <v>0</v>
      </c>
      <c r="U5361" s="518"/>
      <c r="V5361" s="312"/>
      <c r="W5361" s="312"/>
      <c r="X5361" s="620">
        <f>SUM(X5321:Y5360)</f>
        <v>0</v>
      </c>
      <c r="Y5361" s="621"/>
      <c r="Z5361" s="517">
        <f>SUM(Z5321:AA5360)</f>
        <v>0</v>
      </c>
      <c r="AA5361" s="518"/>
      <c r="AB5361" s="517">
        <f>SUM(AB5321:AC5360)</f>
        <v>0</v>
      </c>
      <c r="AC5361" s="518"/>
      <c r="AD5361" s="621">
        <f>SUM(AD5321:AE5360)</f>
        <v>0</v>
      </c>
      <c r="AE5361" s="618"/>
      <c r="AF5361" s="620">
        <f>SUM(AF5321:AG5360)</f>
        <v>0</v>
      </c>
      <c r="AG5361" s="621"/>
      <c r="AH5361" s="548">
        <f>IF(AD5361=0,0,(AF5361/AD5361)*100)</f>
        <v>0</v>
      </c>
      <c r="AI5361" s="518"/>
      <c r="AJ5361" s="620">
        <f>SUM(AJ5321:AK5360)</f>
        <v>0</v>
      </c>
      <c r="AK5361" s="618"/>
      <c r="AL5361" s="620">
        <f>SUM(AL5321:AM5360)</f>
        <v>0</v>
      </c>
      <c r="AM5361" s="621"/>
      <c r="AN5361" s="548">
        <f>IF(AJ5361=0,0,(AL5361/AJ5361)*100)</f>
        <v>0</v>
      </c>
      <c r="AO5361" s="518"/>
      <c r="AP5361" s="620">
        <f>SUM(AP5321:AQ5360)</f>
        <v>0</v>
      </c>
      <c r="AQ5361" s="618"/>
      <c r="AR5361" s="620">
        <f>SUM(AR5321:AS5360)</f>
        <v>0</v>
      </c>
      <c r="AS5361" s="621"/>
      <c r="AT5361" s="548">
        <f>IF(AP5361=0,0,(AR5361/AP5361)*100)</f>
        <v>0</v>
      </c>
      <c r="AU5361" s="518"/>
      <c r="AV5361" s="517">
        <f>AD5361+AJ5361+AP5361</f>
        <v>0</v>
      </c>
      <c r="AW5361" s="618"/>
      <c r="AX5361" s="620">
        <f>AF5361+AL5361+AR5361</f>
        <v>0</v>
      </c>
      <c r="AY5361" s="624"/>
      <c r="AZ5361" s="548">
        <f>IF(AV5361=0,0,(AX5361/AV5361)*100)</f>
        <v>0</v>
      </c>
      <c r="BA5361" s="518"/>
      <c r="BB5361" s="620">
        <f>SUM(BB5321:BC5360)</f>
        <v>0</v>
      </c>
      <c r="BC5361" s="618"/>
      <c r="BD5361" s="620">
        <f>SUM(BD5321:BE5360)</f>
        <v>0</v>
      </c>
      <c r="BE5361" s="621"/>
      <c r="BF5361" s="548">
        <f>IF(BB5361=0,0,(BD5361/BB5361)*100)</f>
        <v>0</v>
      </c>
      <c r="BG5361" s="518"/>
      <c r="BH5361" s="517">
        <f>AV5361+BB5361</f>
        <v>0</v>
      </c>
      <c r="BI5361" s="618"/>
      <c r="BJ5361" s="620">
        <f>AX5361+BD5361</f>
        <v>0</v>
      </c>
      <c r="BK5361" s="624"/>
      <c r="BL5361" s="548">
        <f>IF(BH5361=0,0,(BJ5361/BH5361)*100)</f>
        <v>0</v>
      </c>
      <c r="BM5361" s="664"/>
      <c r="BN5361" s="666">
        <f>SUM(BN5321:BP5360)</f>
        <v>0</v>
      </c>
      <c r="BO5361" s="667"/>
      <c r="BP5361" s="668"/>
      <c r="BQ5361" s="681">
        <f>SUM(BQ5321:BQ5360)</f>
        <v>0</v>
      </c>
      <c r="BR5361" s="685">
        <f>(BN5361*BU$11)+(N5361*BU$12)+(Z5361*BU$13)+(R5361*BU$14)+(X5361*BU$15)+(AB5361*BU$16)</f>
        <v>0</v>
      </c>
      <c r="BS5361" s="683">
        <f>((BB5361-BD5361)*BU$18)+((AV5361-AX5361)*BU$17)+(H5361*BU$19)+(P5361*BU$20)</f>
        <v>0</v>
      </c>
      <c r="BT5361" s="20"/>
      <c r="BU5361" s="20"/>
      <c r="BV5361" s="98"/>
    </row>
    <row r="5362" spans="1:77" s="21" customFormat="1" ht="33.950000000000003" hidden="1" customHeight="1" thickBot="1" x14ac:dyDescent="0.5">
      <c r="A5362" s="98"/>
      <c r="B5362" s="614"/>
      <c r="C5362" s="615"/>
      <c r="D5362" s="615"/>
      <c r="E5362" s="617"/>
      <c r="F5362" s="280"/>
      <c r="G5362" s="280"/>
      <c r="H5362" s="519"/>
      <c r="I5362" s="619"/>
      <c r="J5362" s="519"/>
      <c r="K5362" s="619"/>
      <c r="L5362" s="622"/>
      <c r="M5362" s="623"/>
      <c r="N5362" s="549"/>
      <c r="O5362" s="520"/>
      <c r="P5362" s="622"/>
      <c r="Q5362" s="619"/>
      <c r="R5362" s="622"/>
      <c r="S5362" s="623"/>
      <c r="T5362" s="549"/>
      <c r="U5362" s="520"/>
      <c r="V5362" s="313"/>
      <c r="W5362" s="313"/>
      <c r="X5362" s="622"/>
      <c r="Y5362" s="623"/>
      <c r="Z5362" s="519"/>
      <c r="AA5362" s="520"/>
      <c r="AB5362" s="519"/>
      <c r="AC5362" s="520"/>
      <c r="AD5362" s="623"/>
      <c r="AE5362" s="619"/>
      <c r="AF5362" s="622"/>
      <c r="AG5362" s="623"/>
      <c r="AH5362" s="549"/>
      <c r="AI5362" s="520"/>
      <c r="AJ5362" s="622"/>
      <c r="AK5362" s="619"/>
      <c r="AL5362" s="622"/>
      <c r="AM5362" s="623"/>
      <c r="AN5362" s="549"/>
      <c r="AO5362" s="520"/>
      <c r="AP5362" s="622"/>
      <c r="AQ5362" s="619"/>
      <c r="AR5362" s="622"/>
      <c r="AS5362" s="623"/>
      <c r="AT5362" s="549"/>
      <c r="AU5362" s="520"/>
      <c r="AV5362" s="519"/>
      <c r="AW5362" s="619"/>
      <c r="AX5362" s="622"/>
      <c r="AY5362" s="625"/>
      <c r="AZ5362" s="549"/>
      <c r="BA5362" s="520"/>
      <c r="BB5362" s="622"/>
      <c r="BC5362" s="619"/>
      <c r="BD5362" s="622"/>
      <c r="BE5362" s="623"/>
      <c r="BF5362" s="549"/>
      <c r="BG5362" s="520"/>
      <c r="BH5362" s="519"/>
      <c r="BI5362" s="619"/>
      <c r="BJ5362" s="622"/>
      <c r="BK5362" s="625"/>
      <c r="BL5362" s="549"/>
      <c r="BM5362" s="665"/>
      <c r="BN5362" s="669"/>
      <c r="BO5362" s="670"/>
      <c r="BP5362" s="671"/>
      <c r="BQ5362" s="682"/>
      <c r="BR5362" s="686"/>
      <c r="BS5362" s="684"/>
      <c r="BT5362" s="20"/>
      <c r="BU5362" s="20"/>
      <c r="BV5362" s="98"/>
    </row>
    <row r="5363" spans="1:77" s="21" customFormat="1" ht="33" hidden="1" customHeight="1" thickBot="1" x14ac:dyDescent="0.5">
      <c r="A5363" s="98"/>
      <c r="B5363" s="612"/>
      <c r="C5363" s="613"/>
      <c r="D5363" s="613" t="s">
        <v>13</v>
      </c>
      <c r="E5363" s="616"/>
      <c r="F5363" s="281"/>
      <c r="G5363" s="282"/>
      <c r="H5363" s="528"/>
      <c r="I5363" s="636"/>
      <c r="J5363" s="528"/>
      <c r="K5363" s="636"/>
      <c r="L5363" s="638"/>
      <c r="M5363" s="639"/>
      <c r="N5363" s="548">
        <f>J5363+L5363</f>
        <v>0</v>
      </c>
      <c r="O5363" s="518"/>
      <c r="P5363" s="638"/>
      <c r="Q5363" s="636"/>
      <c r="R5363" s="638"/>
      <c r="S5363" s="639"/>
      <c r="T5363" s="548">
        <f>R5363-P5363</f>
        <v>0</v>
      </c>
      <c r="U5363" s="518"/>
      <c r="V5363" s="312"/>
      <c r="W5363" s="312"/>
      <c r="X5363" s="638"/>
      <c r="Y5363" s="639"/>
      <c r="Z5363" s="528"/>
      <c r="AA5363" s="529"/>
      <c r="AB5363" s="528"/>
      <c r="AC5363" s="529"/>
      <c r="AD5363" s="639"/>
      <c r="AE5363" s="636"/>
      <c r="AF5363" s="638"/>
      <c r="AG5363" s="639"/>
      <c r="AH5363" s="548">
        <f>IF(AD5363=0,0,(AF5363/AD5363)*100)</f>
        <v>0</v>
      </c>
      <c r="AI5363" s="518"/>
      <c r="AJ5363" s="638"/>
      <c r="AK5363" s="636"/>
      <c r="AL5363" s="638"/>
      <c r="AM5363" s="639"/>
      <c r="AN5363" s="548">
        <f>IF(AJ5363=0,0,(AL5363/AJ5363)*100)</f>
        <v>0</v>
      </c>
      <c r="AO5363" s="518"/>
      <c r="AP5363" s="638"/>
      <c r="AQ5363" s="636"/>
      <c r="AR5363" s="638"/>
      <c r="AS5363" s="639"/>
      <c r="AT5363" s="548">
        <f>IF(AP5363=0,0,(AR5363/AP5363)*100)</f>
        <v>0</v>
      </c>
      <c r="AU5363" s="518"/>
      <c r="AV5363" s="517">
        <f>AD5363+AJ5363+AP5363</f>
        <v>0</v>
      </c>
      <c r="AW5363" s="618"/>
      <c r="AX5363" s="620">
        <f>AF5363+AL5363+AR5363</f>
        <v>0</v>
      </c>
      <c r="AY5363" s="624"/>
      <c r="AZ5363" s="548">
        <f>IF(AV5363=0,0,(AX5363/AV5363)*100)</f>
        <v>0</v>
      </c>
      <c r="BA5363" s="518"/>
      <c r="BB5363" s="638"/>
      <c r="BC5363" s="636"/>
      <c r="BD5363" s="638"/>
      <c r="BE5363" s="639"/>
      <c r="BF5363" s="548">
        <f>IF(BB5363=0,0,(BD5363/BB5363)*100)</f>
        <v>0</v>
      </c>
      <c r="BG5363" s="518"/>
      <c r="BH5363" s="517">
        <f>AV5363+BB5363</f>
        <v>0</v>
      </c>
      <c r="BI5363" s="618"/>
      <c r="BJ5363" s="620">
        <f>AX5363+BD5363</f>
        <v>0</v>
      </c>
      <c r="BK5363" s="624"/>
      <c r="BL5363" s="548">
        <f>IF(BH5363=0,0,(BJ5363/BH5363)*100)</f>
        <v>0</v>
      </c>
      <c r="BM5363" s="664"/>
      <c r="BN5363" s="666">
        <f>(AF5363*2)+(AL5363*2)+(AR5363*3)+BD5363</f>
        <v>0</v>
      </c>
      <c r="BO5363" s="667"/>
      <c r="BP5363" s="668"/>
      <c r="BQ5363" s="672"/>
      <c r="BR5363" s="283"/>
      <c r="BS5363" s="284"/>
      <c r="BT5363" s="20"/>
      <c r="BU5363" s="20"/>
      <c r="BV5363" s="98"/>
    </row>
    <row r="5364" spans="1:77" s="21" customFormat="1" ht="33.75" hidden="1" customHeight="1" thickBot="1" x14ac:dyDescent="0.5">
      <c r="A5364" s="98"/>
      <c r="B5364" s="285"/>
      <c r="C5364" s="286"/>
      <c r="D5364" s="634"/>
      <c r="E5364" s="635"/>
      <c r="F5364" s="287"/>
      <c r="G5364" s="287"/>
      <c r="H5364" s="530"/>
      <c r="I5364" s="637"/>
      <c r="J5364" s="530"/>
      <c r="K5364" s="637"/>
      <c r="L5364" s="640"/>
      <c r="M5364" s="641"/>
      <c r="N5364" s="549"/>
      <c r="O5364" s="520"/>
      <c r="P5364" s="640"/>
      <c r="Q5364" s="637"/>
      <c r="R5364" s="640"/>
      <c r="S5364" s="641"/>
      <c r="T5364" s="549"/>
      <c r="U5364" s="520"/>
      <c r="V5364" s="313"/>
      <c r="W5364" s="313"/>
      <c r="X5364" s="640"/>
      <c r="Y5364" s="641"/>
      <c r="Z5364" s="530"/>
      <c r="AA5364" s="531"/>
      <c r="AB5364" s="530"/>
      <c r="AC5364" s="531"/>
      <c r="AD5364" s="641"/>
      <c r="AE5364" s="637"/>
      <c r="AF5364" s="640"/>
      <c r="AG5364" s="641"/>
      <c r="AH5364" s="549"/>
      <c r="AI5364" s="520"/>
      <c r="AJ5364" s="640"/>
      <c r="AK5364" s="637"/>
      <c r="AL5364" s="640"/>
      <c r="AM5364" s="641"/>
      <c r="AN5364" s="549"/>
      <c r="AO5364" s="520"/>
      <c r="AP5364" s="640"/>
      <c r="AQ5364" s="637"/>
      <c r="AR5364" s="640"/>
      <c r="AS5364" s="641"/>
      <c r="AT5364" s="549"/>
      <c r="AU5364" s="520"/>
      <c r="AV5364" s="519"/>
      <c r="AW5364" s="619"/>
      <c r="AX5364" s="622"/>
      <c r="AY5364" s="625"/>
      <c r="AZ5364" s="549"/>
      <c r="BA5364" s="520"/>
      <c r="BB5364" s="640"/>
      <c r="BC5364" s="637"/>
      <c r="BD5364" s="640"/>
      <c r="BE5364" s="641"/>
      <c r="BF5364" s="549"/>
      <c r="BG5364" s="520"/>
      <c r="BH5364" s="519"/>
      <c r="BI5364" s="619"/>
      <c r="BJ5364" s="622"/>
      <c r="BK5364" s="625"/>
      <c r="BL5364" s="549"/>
      <c r="BM5364" s="665"/>
      <c r="BN5364" s="669"/>
      <c r="BO5364" s="670"/>
      <c r="BP5364" s="671"/>
      <c r="BQ5364" s="673"/>
      <c r="BR5364" s="79"/>
      <c r="BS5364" s="79"/>
      <c r="BT5364" s="20"/>
      <c r="BU5364" s="20"/>
      <c r="BV5364" s="98"/>
    </row>
    <row r="5365" spans="1:77" ht="16.5" hidden="1" customHeight="1" thickTop="1" thickBot="1" x14ac:dyDescent="0.5">
      <c r="A5365" s="95"/>
      <c r="B5365" s="288"/>
      <c r="C5365" s="70"/>
      <c r="D5365" s="70"/>
      <c r="E5365" s="70"/>
      <c r="F5365" s="70"/>
      <c r="G5365" s="70"/>
      <c r="H5365" s="70"/>
      <c r="I5365" s="70"/>
      <c r="J5365" s="70"/>
      <c r="K5365" s="70"/>
      <c r="L5365" s="70"/>
      <c r="M5365" s="70"/>
      <c r="N5365" s="70"/>
      <c r="O5365" s="70"/>
      <c r="P5365" s="70"/>
      <c r="Q5365" s="70"/>
      <c r="R5365" s="70"/>
      <c r="S5365" s="70"/>
      <c r="T5365" s="70"/>
      <c r="U5365" s="70"/>
      <c r="V5365" s="70"/>
      <c r="W5365" s="70"/>
      <c r="X5365" s="70"/>
      <c r="Y5365" s="70"/>
      <c r="Z5365" s="70"/>
      <c r="AA5365" s="70"/>
      <c r="AB5365" s="70"/>
      <c r="AC5365" s="70"/>
      <c r="AD5365" s="70"/>
      <c r="AE5365" s="70"/>
      <c r="AF5365" s="70"/>
      <c r="AG5365" s="70"/>
      <c r="AH5365" s="289"/>
      <c r="AI5365" s="289"/>
      <c r="AJ5365" s="70"/>
      <c r="AK5365" s="70"/>
      <c r="AL5365" s="70"/>
      <c r="AM5365" s="70"/>
      <c r="AN5365" s="70"/>
      <c r="AO5365" s="70"/>
      <c r="AP5365" s="70"/>
      <c r="AQ5365" s="70"/>
      <c r="AR5365" s="70"/>
      <c r="AS5365" s="70"/>
      <c r="AT5365" s="70"/>
      <c r="AU5365" s="70"/>
      <c r="AV5365" s="70"/>
      <c r="AW5365" s="70"/>
      <c r="AX5365" s="70"/>
      <c r="AY5365" s="70"/>
      <c r="AZ5365" s="70"/>
      <c r="BA5365" s="70"/>
      <c r="BB5365" s="70"/>
      <c r="BC5365" s="70"/>
      <c r="BD5365" s="70"/>
      <c r="BE5365" s="70"/>
      <c r="BF5365" s="70"/>
      <c r="BG5365" s="70"/>
      <c r="BH5365" s="70"/>
      <c r="BI5365" s="70"/>
      <c r="BJ5365" s="70"/>
      <c r="BK5365" s="70"/>
      <c r="BL5365" s="70"/>
      <c r="BM5365" s="70"/>
      <c r="BN5365" s="70"/>
      <c r="BO5365" s="70"/>
      <c r="BP5365" s="70"/>
      <c r="BQ5365" s="89"/>
      <c r="BR5365" s="674">
        <f>IF((J5361+L5363)=0,0,(J5361/(J5361+L5363)*100)%)</f>
        <v>0</v>
      </c>
      <c r="BS5365" s="675"/>
      <c r="BT5365" s="674">
        <f>IF((L5361+J5363)=0,0,(L5361/(L5361+J5363)*100)%)</f>
        <v>0</v>
      </c>
      <c r="BU5365" s="675"/>
      <c r="BV5365" s="95"/>
    </row>
    <row r="5366" spans="1:77" s="23" customFormat="1" ht="79.5" hidden="1" customHeight="1" thickTop="1" thickBot="1" x14ac:dyDescent="0.55000000000000004">
      <c r="A5366" s="99"/>
      <c r="B5366" s="565" t="s">
        <v>64</v>
      </c>
      <c r="C5366" s="566"/>
      <c r="D5366" s="532" t="s">
        <v>54</v>
      </c>
      <c r="E5366" s="532"/>
      <c r="F5366" s="532"/>
      <c r="G5366" s="654"/>
      <c r="H5366" s="533"/>
      <c r="I5366" s="534"/>
      <c r="J5366" s="535"/>
      <c r="K5366" s="290"/>
      <c r="L5366" s="533"/>
      <c r="M5366" s="534"/>
      <c r="N5366" s="535"/>
      <c r="O5366" s="536" t="s">
        <v>47</v>
      </c>
      <c r="P5366" s="537"/>
      <c r="Q5366" s="537"/>
      <c r="R5366" s="537"/>
      <c r="S5366" s="533"/>
      <c r="T5366" s="534"/>
      <c r="U5366" s="535"/>
      <c r="V5366" s="314"/>
      <c r="W5366" s="314"/>
      <c r="X5366" s="290"/>
      <c r="Y5366" s="533"/>
      <c r="Z5366" s="534"/>
      <c r="AA5366" s="535"/>
      <c r="AB5366" s="536" t="s">
        <v>49</v>
      </c>
      <c r="AC5366" s="537"/>
      <c r="AD5366" s="537"/>
      <c r="AE5366" s="538"/>
      <c r="AF5366" s="533"/>
      <c r="AG5366" s="534"/>
      <c r="AH5366" s="535"/>
      <c r="AI5366" s="290"/>
      <c r="AJ5366" s="533"/>
      <c r="AK5366" s="534"/>
      <c r="AL5366" s="535"/>
      <c r="AM5366" s="536" t="s">
        <v>53</v>
      </c>
      <c r="AN5366" s="537"/>
      <c r="AO5366" s="537"/>
      <c r="AP5366" s="538"/>
      <c r="AQ5366" s="533"/>
      <c r="AR5366" s="534"/>
      <c r="AS5366" s="535"/>
      <c r="AT5366" s="72"/>
      <c r="AU5366" s="533"/>
      <c r="AV5366" s="534"/>
      <c r="AW5366" s="535"/>
      <c r="AX5366" s="291"/>
      <c r="AY5366" s="291"/>
      <c r="AZ5366" s="291"/>
      <c r="BA5366" s="291"/>
      <c r="BB5366" s="567" t="s">
        <v>20</v>
      </c>
      <c r="BC5366" s="567"/>
      <c r="BD5366" s="567"/>
      <c r="BE5366" s="567"/>
      <c r="BF5366" s="568"/>
      <c r="BG5366" s="539">
        <f>BN5361</f>
        <v>0</v>
      </c>
      <c r="BH5366" s="540"/>
      <c r="BI5366" s="541"/>
      <c r="BJ5366" s="292"/>
      <c r="BK5366" s="539">
        <f>BN5363</f>
        <v>0</v>
      </c>
      <c r="BL5366" s="540"/>
      <c r="BM5366" s="541"/>
      <c r="BN5366" s="73"/>
      <c r="BO5366" s="73"/>
      <c r="BP5366" s="73"/>
      <c r="BQ5366" s="90"/>
      <c r="BR5366" s="24"/>
      <c r="BS5366" s="24"/>
      <c r="BT5366" s="22"/>
      <c r="BU5366" s="22"/>
      <c r="BV5366" s="99"/>
    </row>
    <row r="5367" spans="1:77" ht="15.6" hidden="1" customHeight="1" thickTop="1" thickBot="1" x14ac:dyDescent="0.55000000000000004">
      <c r="A5367" s="95"/>
      <c r="B5367" s="293"/>
      <c r="C5367" s="67"/>
      <c r="D5367" s="294"/>
      <c r="E5367" s="294"/>
      <c r="F5367" s="295"/>
      <c r="G5367" s="295"/>
      <c r="H5367" s="296"/>
      <c r="I5367" s="296"/>
      <c r="J5367" s="296"/>
      <c r="K5367" s="296"/>
      <c r="L5367" s="296"/>
      <c r="M5367" s="296"/>
      <c r="N5367" s="296"/>
      <c r="O5367" s="295"/>
      <c r="P5367" s="295"/>
      <c r="Q5367" s="295"/>
      <c r="R5367" s="295"/>
      <c r="S5367" s="296"/>
      <c r="T5367" s="296"/>
      <c r="U5367" s="296"/>
      <c r="V5367" s="296"/>
      <c r="W5367" s="296"/>
      <c r="X5367" s="297"/>
      <c r="Y5367" s="296"/>
      <c r="Z5367" s="296"/>
      <c r="AA5367" s="296"/>
      <c r="AB5367" s="295"/>
      <c r="AC5367" s="295"/>
      <c r="AD5367" s="295"/>
      <c r="AE5367" s="295"/>
      <c r="AF5367" s="296"/>
      <c r="AG5367" s="296"/>
      <c r="AH5367" s="296"/>
      <c r="AI5367" s="296"/>
      <c r="AJ5367" s="297"/>
      <c r="AK5367" s="297"/>
      <c r="AL5367" s="296"/>
      <c r="AM5367" s="295"/>
      <c r="AN5367" s="295"/>
      <c r="AO5367" s="295"/>
      <c r="AP5367" s="295"/>
      <c r="AQ5367" s="296"/>
      <c r="AR5367" s="296"/>
      <c r="AS5367" s="296"/>
      <c r="AT5367" s="296"/>
      <c r="AU5367" s="296"/>
      <c r="AV5367" s="72"/>
      <c r="AW5367" s="72"/>
      <c r="AX5367" s="74"/>
      <c r="AY5367" s="74"/>
      <c r="AZ5367" s="74"/>
      <c r="BA5367" s="74"/>
      <c r="BB5367" s="295"/>
      <c r="BC5367" s="298"/>
      <c r="BD5367" s="298"/>
      <c r="BE5367" s="299"/>
      <c r="BF5367" s="300"/>
      <c r="BG5367" s="301"/>
      <c r="BH5367" s="301"/>
      <c r="BI5367" s="72"/>
      <c r="BJ5367" s="302"/>
      <c r="BK5367" s="303"/>
      <c r="BL5367" s="303"/>
      <c r="BM5367" s="72"/>
      <c r="BN5367" s="74"/>
      <c r="BO5367" s="74"/>
      <c r="BP5367" s="74"/>
      <c r="BQ5367" s="91"/>
      <c r="BR5367" s="25"/>
      <c r="BS5367" s="25"/>
      <c r="BT5367" s="15"/>
      <c r="BU5367" s="15"/>
      <c r="BV5367" s="95"/>
    </row>
    <row r="5368" spans="1:77" s="23" customFormat="1" ht="79.5" hidden="1" customHeight="1" thickTop="1" thickBot="1" x14ac:dyDescent="0.55000000000000004">
      <c r="A5368" s="99"/>
      <c r="B5368" s="569" t="s">
        <v>46</v>
      </c>
      <c r="C5368" s="567"/>
      <c r="D5368" s="532" t="s">
        <v>55</v>
      </c>
      <c r="E5368" s="532"/>
      <c r="F5368" s="532"/>
      <c r="G5368" s="654"/>
      <c r="H5368" s="539">
        <f>H5366</f>
        <v>0</v>
      </c>
      <c r="I5368" s="540"/>
      <c r="J5368" s="541"/>
      <c r="K5368" s="290"/>
      <c r="L5368" s="539">
        <f>L5366</f>
        <v>0</v>
      </c>
      <c r="M5368" s="540"/>
      <c r="N5368" s="541"/>
      <c r="O5368" s="536" t="s">
        <v>51</v>
      </c>
      <c r="P5368" s="537"/>
      <c r="Q5368" s="537"/>
      <c r="R5368" s="537"/>
      <c r="S5368" s="539">
        <f>S5366-H5366</f>
        <v>0</v>
      </c>
      <c r="T5368" s="540"/>
      <c r="U5368" s="541"/>
      <c r="V5368" s="315"/>
      <c r="W5368" s="315"/>
      <c r="X5368" s="290"/>
      <c r="Y5368" s="539">
        <f>Y5366-L5366</f>
        <v>0</v>
      </c>
      <c r="Z5368" s="540"/>
      <c r="AA5368" s="541"/>
      <c r="AB5368" s="536" t="s">
        <v>50</v>
      </c>
      <c r="AC5368" s="537"/>
      <c r="AD5368" s="537"/>
      <c r="AE5368" s="538"/>
      <c r="AF5368" s="539">
        <f>AF5366-S5366</f>
        <v>0</v>
      </c>
      <c r="AG5368" s="540"/>
      <c r="AH5368" s="541"/>
      <c r="AI5368" s="290"/>
      <c r="AJ5368" s="539">
        <f>AJ5366-Y5366</f>
        <v>0</v>
      </c>
      <c r="AK5368" s="540"/>
      <c r="AL5368" s="541"/>
      <c r="AM5368" s="536" t="s">
        <v>52</v>
      </c>
      <c r="AN5368" s="537"/>
      <c r="AO5368" s="537"/>
      <c r="AP5368" s="538"/>
      <c r="AQ5368" s="539">
        <f>AQ5366-AF5366</f>
        <v>0</v>
      </c>
      <c r="AR5368" s="540"/>
      <c r="AS5368" s="541"/>
      <c r="AT5368" s="72"/>
      <c r="AU5368" s="539">
        <f>AU5366-AJ5366</f>
        <v>0</v>
      </c>
      <c r="AV5368" s="540"/>
      <c r="AW5368" s="541"/>
      <c r="AX5368" s="291"/>
      <c r="AY5368" s="291"/>
      <c r="AZ5368" s="291"/>
      <c r="BA5368" s="291"/>
      <c r="BB5368" s="567" t="s">
        <v>45</v>
      </c>
      <c r="BC5368" s="567"/>
      <c r="BD5368" s="567"/>
      <c r="BE5368" s="567"/>
      <c r="BF5368" s="568"/>
      <c r="BG5368" s="539">
        <f>BG5366-AQ5366</f>
        <v>0</v>
      </c>
      <c r="BH5368" s="540"/>
      <c r="BI5368" s="541"/>
      <c r="BJ5368" s="304"/>
      <c r="BK5368" s="539">
        <f>BK5366-AU5366</f>
        <v>0</v>
      </c>
      <c r="BL5368" s="540"/>
      <c r="BM5368" s="541"/>
      <c r="BN5368" s="73"/>
      <c r="BO5368" s="73"/>
      <c r="BP5368" s="73"/>
      <c r="BQ5368" s="90"/>
      <c r="BR5368" s="24"/>
      <c r="BS5368" s="24"/>
      <c r="BT5368" s="22"/>
      <c r="BU5368" s="22"/>
      <c r="BV5368" s="99"/>
      <c r="BY5368" s="21"/>
    </row>
    <row r="5369" spans="1:77" ht="18.75" hidden="1" customHeight="1" thickTop="1" thickBot="1" x14ac:dyDescent="0.5">
      <c r="A5369" s="95"/>
      <c r="B5369" s="305"/>
      <c r="C5369" s="71"/>
      <c r="D5369" s="71"/>
      <c r="E5369" s="71"/>
      <c r="F5369" s="92"/>
      <c r="G5369" s="92"/>
      <c r="H5369" s="71"/>
      <c r="I5369" s="71"/>
      <c r="J5369" s="71"/>
      <c r="K5369" s="71"/>
      <c r="L5369" s="71"/>
      <c r="M5369" s="71"/>
      <c r="N5369" s="71"/>
      <c r="O5369" s="71"/>
      <c r="P5369" s="71"/>
      <c r="Q5369" s="71"/>
      <c r="R5369" s="71"/>
      <c r="S5369" s="71"/>
      <c r="T5369" s="71"/>
      <c r="U5369" s="71"/>
      <c r="V5369" s="71"/>
      <c r="W5369" s="71"/>
      <c r="X5369" s="71"/>
      <c r="Y5369" s="71"/>
      <c r="Z5369" s="71"/>
      <c r="AA5369" s="71"/>
      <c r="AB5369" s="71"/>
      <c r="AC5369" s="71"/>
      <c r="AD5369" s="71"/>
      <c r="AE5369" s="71"/>
      <c r="AF5369" s="71"/>
      <c r="AG5369" s="71"/>
      <c r="AH5369" s="306"/>
      <c r="AI5369" s="306"/>
      <c r="AJ5369" s="71"/>
      <c r="AK5369" s="71"/>
      <c r="AL5369" s="71"/>
      <c r="AM5369" s="71"/>
      <c r="AN5369" s="71"/>
      <c r="AO5369" s="71"/>
      <c r="AP5369" s="71"/>
      <c r="AQ5369" s="71"/>
      <c r="AR5369" s="71"/>
      <c r="AS5369" s="71"/>
      <c r="AT5369" s="71"/>
      <c r="AU5369" s="71"/>
      <c r="AV5369" s="71"/>
      <c r="AW5369" s="71"/>
      <c r="AX5369" s="71"/>
      <c r="AY5369" s="71"/>
      <c r="AZ5369" s="71"/>
      <c r="BA5369" s="71"/>
      <c r="BB5369" s="71"/>
      <c r="BC5369" s="703" t="s">
        <v>153</v>
      </c>
      <c r="BD5369" s="703"/>
      <c r="BE5369" s="703"/>
      <c r="BF5369" s="703"/>
      <c r="BG5369" s="703"/>
      <c r="BH5369" s="703"/>
      <c r="BI5369" s="703"/>
      <c r="BJ5369" s="703"/>
      <c r="BK5369" s="703"/>
      <c r="BL5369" s="703"/>
      <c r="BM5369" s="703"/>
      <c r="BN5369" s="703"/>
      <c r="BO5369" s="703"/>
      <c r="BP5369" s="703"/>
      <c r="BQ5369" s="318"/>
      <c r="BR5369" s="319"/>
      <c r="BS5369" s="319"/>
      <c r="BT5369" s="15"/>
      <c r="BU5369" s="15"/>
      <c r="BV5369" s="95"/>
    </row>
    <row r="5370" spans="1:77" s="93" customFormat="1" ht="13.5" hidden="1" customHeight="1" thickTop="1" x14ac:dyDescent="0.45">
      <c r="A5370" s="95"/>
      <c r="B5370" s="99"/>
      <c r="C5370" s="95"/>
      <c r="D5370" s="95"/>
      <c r="E5370" s="95"/>
      <c r="F5370" s="96"/>
      <c r="G5370" s="96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254"/>
      <c r="AI5370" s="254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5"/>
      <c r="BL5370" s="95"/>
      <c r="BM5370" s="95"/>
      <c r="BN5370" s="95"/>
      <c r="BO5370" s="95"/>
      <c r="BP5370" s="95"/>
      <c r="BQ5370" s="97"/>
      <c r="BR5370" s="97"/>
      <c r="BS5370" s="97"/>
      <c r="BT5370" s="95"/>
      <c r="BU5370" s="95"/>
      <c r="BV5370" s="95"/>
    </row>
    <row r="5371" spans="1:77" s="17" customFormat="1" ht="33.75" hidden="1" x14ac:dyDescent="0.5">
      <c r="A5371" s="255"/>
      <c r="B5371" s="604" t="s">
        <v>9</v>
      </c>
      <c r="C5371" s="604"/>
      <c r="D5371" s="604"/>
      <c r="E5371" s="604"/>
      <c r="F5371" s="604"/>
      <c r="G5371" s="604"/>
      <c r="H5371" s="604"/>
      <c r="I5371" s="604"/>
      <c r="J5371" s="604"/>
      <c r="K5371" s="604"/>
      <c r="L5371" s="604"/>
      <c r="M5371" s="604"/>
      <c r="N5371" s="604"/>
      <c r="O5371" s="604"/>
      <c r="P5371" s="604"/>
      <c r="Q5371" s="604"/>
      <c r="R5371" s="604"/>
      <c r="S5371" s="604"/>
      <c r="T5371" s="604"/>
      <c r="U5371" s="604"/>
      <c r="V5371" s="604"/>
      <c r="W5371" s="604"/>
      <c r="X5371" s="604"/>
      <c r="Y5371" s="604"/>
      <c r="Z5371" s="604"/>
      <c r="AA5371" s="604"/>
      <c r="AB5371" s="604"/>
      <c r="AC5371" s="604"/>
      <c r="AD5371" s="604"/>
      <c r="AE5371" s="604"/>
      <c r="AF5371" s="604"/>
      <c r="AG5371" s="604"/>
      <c r="AH5371" s="604"/>
      <c r="AI5371" s="604"/>
      <c r="AJ5371" s="604"/>
      <c r="AK5371" s="604"/>
      <c r="AL5371" s="604"/>
      <c r="AM5371" s="604"/>
      <c r="AN5371" s="604"/>
      <c r="AO5371" s="604"/>
      <c r="AP5371" s="604"/>
      <c r="AQ5371" s="604"/>
      <c r="AR5371" s="604"/>
      <c r="AS5371" s="604"/>
      <c r="AT5371" s="604"/>
      <c r="AU5371" s="604"/>
      <c r="AV5371" s="604"/>
      <c r="AW5371" s="604"/>
      <c r="AX5371" s="604"/>
      <c r="AY5371" s="604"/>
      <c r="AZ5371" s="604"/>
      <c r="BA5371" s="604"/>
      <c r="BB5371" s="604"/>
      <c r="BC5371" s="604"/>
      <c r="BD5371" s="604"/>
      <c r="BE5371" s="604"/>
      <c r="BF5371" s="604"/>
      <c r="BG5371" s="604"/>
      <c r="BH5371" s="604"/>
      <c r="BI5371" s="604"/>
      <c r="BJ5371" s="604"/>
      <c r="BK5371" s="604"/>
      <c r="BL5371" s="604"/>
      <c r="BM5371" s="604"/>
      <c r="BN5371" s="604"/>
      <c r="BO5371" s="604"/>
      <c r="BP5371" s="604"/>
      <c r="BQ5371" s="256"/>
      <c r="BR5371" s="256"/>
      <c r="BS5371" s="256"/>
      <c r="BT5371" s="257"/>
      <c r="BU5371" s="257"/>
      <c r="BV5371" s="255"/>
    </row>
    <row r="5372" spans="1:77" ht="10.9" hidden="1" customHeight="1" x14ac:dyDescent="0.45">
      <c r="A5372" s="95"/>
      <c r="B5372" s="258"/>
      <c r="C5372" s="62"/>
      <c r="D5372" s="62"/>
      <c r="E5372" s="62"/>
      <c r="F5372" s="63"/>
      <c r="G5372" s="63"/>
      <c r="H5372" s="62"/>
      <c r="I5372" s="62"/>
      <c r="J5372" s="62"/>
      <c r="K5372" s="62"/>
      <c r="L5372" s="62"/>
      <c r="M5372" s="62"/>
      <c r="N5372" s="62"/>
      <c r="O5372" s="62"/>
      <c r="P5372" s="62"/>
      <c r="Q5372" s="62"/>
      <c r="R5372" s="62"/>
      <c r="S5372" s="62"/>
      <c r="T5372" s="62"/>
      <c r="U5372" s="62"/>
      <c r="V5372" s="62"/>
      <c r="W5372" s="62"/>
      <c r="X5372" s="62"/>
      <c r="Y5372" s="62"/>
      <c r="Z5372" s="62"/>
      <c r="AA5372" s="62"/>
      <c r="AB5372" s="62"/>
      <c r="AC5372" s="62"/>
      <c r="AD5372" s="62"/>
      <c r="AE5372" s="62"/>
      <c r="AF5372" s="62"/>
      <c r="AG5372" s="62"/>
      <c r="AH5372" s="259"/>
      <c r="AI5372" s="259"/>
      <c r="AJ5372" s="62"/>
      <c r="AK5372" s="62"/>
      <c r="AL5372" s="62"/>
      <c r="AM5372" s="62"/>
      <c r="AN5372" s="62"/>
      <c r="AO5372" s="62"/>
      <c r="AP5372" s="62"/>
      <c r="AQ5372" s="62"/>
      <c r="AR5372" s="62"/>
      <c r="AS5372" s="62"/>
      <c r="AT5372" s="62"/>
      <c r="AU5372" s="62"/>
      <c r="AV5372" s="62"/>
      <c r="AW5372" s="62"/>
      <c r="AX5372" s="62"/>
      <c r="AY5372" s="62"/>
      <c r="AZ5372" s="62"/>
      <c r="BA5372" s="62"/>
      <c r="BB5372" s="62"/>
      <c r="BC5372" s="62"/>
      <c r="BD5372" s="62"/>
      <c r="BE5372" s="62"/>
      <c r="BF5372" s="62"/>
      <c r="BG5372" s="62"/>
      <c r="BH5372" s="62"/>
      <c r="BI5372" s="62"/>
      <c r="BJ5372" s="62"/>
      <c r="BK5372" s="62"/>
      <c r="BL5372" s="62"/>
      <c r="BM5372" s="62"/>
      <c r="BN5372" s="62"/>
      <c r="BO5372" s="62"/>
      <c r="BP5372" s="94"/>
      <c r="BQ5372" s="87"/>
      <c r="BR5372" s="94"/>
      <c r="BS5372" s="94"/>
      <c r="BT5372" s="15"/>
      <c r="BU5372" s="15"/>
      <c r="BV5372" s="95"/>
    </row>
    <row r="5373" spans="1:77" s="18" customFormat="1" ht="36.75" hidden="1" customHeight="1" x14ac:dyDescent="0.45">
      <c r="A5373" s="260"/>
      <c r="B5373" s="258"/>
      <c r="C5373" s="261"/>
      <c r="D5373" s="262" t="s">
        <v>10</v>
      </c>
      <c r="E5373" s="605" t="str">
        <f>IF(ROSTER!D$3="","",ROSTER!D$3)</f>
        <v/>
      </c>
      <c r="F5373" s="605"/>
      <c r="G5373" s="605"/>
      <c r="H5373" s="605"/>
      <c r="I5373" s="605"/>
      <c r="J5373" s="605"/>
      <c r="K5373" s="605"/>
      <c r="L5373" s="605"/>
      <c r="M5373" s="605"/>
      <c r="N5373" s="605"/>
      <c r="O5373" s="605"/>
      <c r="P5373" s="605"/>
      <c r="Q5373" s="605"/>
      <c r="R5373" s="605"/>
      <c r="S5373" s="605"/>
      <c r="T5373" s="605"/>
      <c r="U5373" s="605"/>
      <c r="V5373" s="605"/>
      <c r="W5373" s="605"/>
      <c r="X5373" s="605"/>
      <c r="Y5373" s="605"/>
      <c r="Z5373" s="605"/>
      <c r="AA5373" s="605"/>
      <c r="AB5373" s="605"/>
      <c r="AC5373" s="605"/>
      <c r="AD5373" s="605"/>
      <c r="AE5373" s="605"/>
      <c r="AF5373" s="316"/>
      <c r="AG5373" s="606" t="s">
        <v>11</v>
      </c>
      <c r="AH5373" s="606"/>
      <c r="AI5373" s="606"/>
      <c r="AJ5373" s="606"/>
      <c r="AK5373" s="606"/>
      <c r="AL5373" s="606"/>
      <c r="AM5373" s="606"/>
      <c r="AN5373" s="607"/>
      <c r="AO5373" s="607"/>
      <c r="AP5373" s="607"/>
      <c r="AQ5373" s="607"/>
      <c r="AR5373" s="607"/>
      <c r="AS5373" s="607"/>
      <c r="AT5373" s="607"/>
      <c r="AU5373" s="607"/>
      <c r="AV5373" s="607"/>
      <c r="AW5373" s="607"/>
      <c r="AX5373" s="607"/>
      <c r="AY5373" s="607"/>
      <c r="AZ5373" s="607"/>
      <c r="BA5373" s="607"/>
      <c r="BB5373" s="607"/>
      <c r="BC5373" s="607"/>
      <c r="BD5373" s="607"/>
      <c r="BE5373" s="607"/>
      <c r="BF5373" s="607"/>
      <c r="BG5373" s="607"/>
      <c r="BH5373" s="607"/>
      <c r="BI5373" s="607"/>
      <c r="BJ5373" s="607"/>
      <c r="BK5373" s="607"/>
      <c r="BL5373" s="607"/>
      <c r="BM5373" s="607"/>
      <c r="BN5373" s="607"/>
      <c r="BO5373" s="607"/>
      <c r="BP5373" s="94"/>
      <c r="BQ5373" s="88" t="s">
        <v>130</v>
      </c>
      <c r="BR5373" s="94"/>
      <c r="BS5373" s="94"/>
      <c r="BT5373" s="263"/>
      <c r="BU5373" s="263"/>
      <c r="BV5373" s="260"/>
    </row>
    <row r="5374" spans="1:77" ht="8.85" hidden="1" customHeight="1" x14ac:dyDescent="0.45">
      <c r="A5374" s="96"/>
      <c r="B5374" s="258"/>
      <c r="C5374" s="259" t="s">
        <v>39</v>
      </c>
      <c r="D5374" s="259"/>
      <c r="E5374" s="259"/>
      <c r="F5374" s="63"/>
      <c r="G5374" s="63"/>
      <c r="H5374" s="259"/>
      <c r="I5374" s="259"/>
      <c r="J5374" s="317"/>
      <c r="K5374" s="317"/>
      <c r="L5374" s="317"/>
      <c r="M5374" s="317"/>
      <c r="N5374" s="317"/>
      <c r="O5374" s="317"/>
      <c r="P5374" s="317"/>
      <c r="Q5374" s="317"/>
      <c r="R5374" s="317"/>
      <c r="S5374" s="317"/>
      <c r="T5374" s="317"/>
      <c r="U5374" s="317"/>
      <c r="V5374" s="317"/>
      <c r="W5374" s="317"/>
      <c r="X5374" s="317"/>
      <c r="Y5374" s="317"/>
      <c r="Z5374" s="317"/>
      <c r="AA5374" s="317"/>
      <c r="AB5374" s="317"/>
      <c r="AC5374" s="317"/>
      <c r="AD5374" s="317"/>
      <c r="AE5374" s="317"/>
      <c r="AF5374" s="317"/>
      <c r="AG5374" s="317"/>
      <c r="AH5374" s="317"/>
      <c r="AI5374" s="259"/>
      <c r="AJ5374" s="264"/>
      <c r="AK5374" s="265"/>
      <c r="AL5374" s="265"/>
      <c r="AM5374" s="265"/>
      <c r="AN5374" s="265"/>
      <c r="AO5374" s="265"/>
      <c r="AP5374" s="265"/>
      <c r="AQ5374" s="266"/>
      <c r="AR5374" s="266"/>
      <c r="AS5374" s="266"/>
      <c r="AT5374" s="266"/>
      <c r="AU5374" s="266"/>
      <c r="AV5374" s="266"/>
      <c r="AW5374" s="266"/>
      <c r="AX5374" s="266"/>
      <c r="AY5374" s="266"/>
      <c r="AZ5374" s="266"/>
      <c r="BA5374" s="266"/>
      <c r="BB5374" s="266"/>
      <c r="BC5374" s="266"/>
      <c r="BD5374" s="266"/>
      <c r="BE5374" s="266"/>
      <c r="BF5374" s="266"/>
      <c r="BG5374" s="266"/>
      <c r="BH5374" s="266"/>
      <c r="BI5374" s="266"/>
      <c r="BJ5374" s="266"/>
      <c r="BK5374" s="266"/>
      <c r="BL5374" s="266"/>
      <c r="BM5374" s="266"/>
      <c r="BN5374" s="266"/>
      <c r="BO5374" s="266"/>
      <c r="BP5374" s="266"/>
      <c r="BQ5374" s="267"/>
      <c r="BR5374" s="267"/>
      <c r="BS5374" s="267"/>
      <c r="BT5374" s="268"/>
      <c r="BU5374" s="268"/>
      <c r="BV5374" s="96"/>
    </row>
    <row r="5375" spans="1:77" s="18" customFormat="1" ht="33.75" hidden="1" x14ac:dyDescent="0.45">
      <c r="A5375" s="260"/>
      <c r="B5375" s="258"/>
      <c r="C5375" s="608" t="s">
        <v>38</v>
      </c>
      <c r="D5375" s="608"/>
      <c r="E5375" s="607"/>
      <c r="F5375" s="607"/>
      <c r="G5375" s="607"/>
      <c r="H5375" s="607"/>
      <c r="I5375" s="607"/>
      <c r="J5375" s="607"/>
      <c r="K5375" s="607"/>
      <c r="L5375" s="607"/>
      <c r="M5375" s="607"/>
      <c r="N5375" s="607"/>
      <c r="O5375" s="607"/>
      <c r="P5375" s="607"/>
      <c r="Q5375" s="607"/>
      <c r="R5375" s="607"/>
      <c r="S5375" s="607"/>
      <c r="T5375" s="607"/>
      <c r="U5375" s="607"/>
      <c r="V5375" s="607"/>
      <c r="W5375" s="607"/>
      <c r="X5375" s="607"/>
      <c r="Y5375" s="607"/>
      <c r="Z5375" s="607"/>
      <c r="AA5375" s="607"/>
      <c r="AB5375" s="607"/>
      <c r="AC5375" s="607"/>
      <c r="AD5375" s="607"/>
      <c r="AE5375" s="607"/>
      <c r="AF5375" s="316"/>
      <c r="AG5375" s="609" t="s">
        <v>21</v>
      </c>
      <c r="AH5375" s="609"/>
      <c r="AI5375" s="609"/>
      <c r="AJ5375" s="609"/>
      <c r="AK5375" s="607"/>
      <c r="AL5375" s="607"/>
      <c r="AM5375" s="607"/>
      <c r="AN5375" s="607"/>
      <c r="AO5375" s="607"/>
      <c r="AP5375" s="607"/>
      <c r="AQ5375" s="607"/>
      <c r="AR5375" s="607"/>
      <c r="AS5375" s="607"/>
      <c r="AT5375" s="607"/>
      <c r="AU5375" s="607"/>
      <c r="AV5375" s="607"/>
      <c r="AW5375" s="607"/>
      <c r="AX5375" s="607"/>
      <c r="AY5375" s="607"/>
      <c r="AZ5375" s="607"/>
      <c r="BA5375" s="607"/>
      <c r="BB5375" s="607"/>
      <c r="BC5375" s="610" t="s">
        <v>12</v>
      </c>
      <c r="BD5375" s="610"/>
      <c r="BE5375" s="610"/>
      <c r="BF5375" s="611"/>
      <c r="BG5375" s="611"/>
      <c r="BH5375" s="611"/>
      <c r="BI5375" s="611"/>
      <c r="BJ5375" s="611"/>
      <c r="BK5375" s="611"/>
      <c r="BL5375" s="611"/>
      <c r="BM5375" s="611"/>
      <c r="BN5375" s="611"/>
      <c r="BO5375" s="611"/>
      <c r="BP5375" s="64"/>
      <c r="BQ5375" s="307"/>
      <c r="BR5375" s="65"/>
      <c r="BS5375" s="65"/>
      <c r="BT5375" s="270">
        <f>IF(BF5375=0,0,1)</f>
        <v>0</v>
      </c>
      <c r="BU5375" s="18">
        <f>IF((BG5425+BK5425)&gt;(AQ5425+AU5425),1,0)</f>
        <v>0</v>
      </c>
      <c r="BV5375" s="271"/>
    </row>
    <row r="5376" spans="1:77" ht="9.6" hidden="1" customHeight="1" x14ac:dyDescent="0.45">
      <c r="A5376" s="95"/>
      <c r="B5376" s="258"/>
      <c r="C5376" s="62"/>
      <c r="D5376" s="62"/>
      <c r="E5376" s="62"/>
      <c r="F5376" s="63"/>
      <c r="G5376" s="63"/>
      <c r="H5376" s="62"/>
      <c r="I5376" s="62"/>
      <c r="J5376" s="62"/>
      <c r="K5376" s="62"/>
      <c r="L5376" s="62"/>
      <c r="M5376" s="62"/>
      <c r="N5376" s="62"/>
      <c r="O5376" s="62"/>
      <c r="P5376" s="62"/>
      <c r="Q5376" s="62"/>
      <c r="R5376" s="62"/>
      <c r="S5376" s="62"/>
      <c r="T5376" s="62"/>
      <c r="U5376" s="62"/>
      <c r="V5376" s="62"/>
      <c r="W5376" s="62"/>
      <c r="X5376" s="62"/>
      <c r="Y5376" s="62"/>
      <c r="Z5376" s="62"/>
      <c r="AA5376" s="62"/>
      <c r="AB5376" s="62"/>
      <c r="AC5376" s="62"/>
      <c r="AD5376" s="62"/>
      <c r="AE5376" s="62"/>
      <c r="AF5376" s="62"/>
      <c r="AG5376" s="62"/>
      <c r="AH5376" s="259"/>
      <c r="AI5376" s="259"/>
      <c r="AJ5376" s="62"/>
      <c r="AK5376" s="62"/>
      <c r="AL5376" s="62"/>
      <c r="AM5376" s="62"/>
      <c r="AN5376" s="62"/>
      <c r="AO5376" s="62"/>
      <c r="AP5376" s="62"/>
      <c r="AQ5376" s="62"/>
      <c r="AR5376" s="62"/>
      <c r="AS5376" s="62"/>
      <c r="AT5376" s="62"/>
      <c r="AU5376" s="62"/>
      <c r="AV5376" s="62"/>
      <c r="AW5376" s="62"/>
      <c r="AX5376" s="62"/>
      <c r="AY5376" s="62"/>
      <c r="AZ5376" s="62"/>
      <c r="BA5376" s="62"/>
      <c r="BB5376" s="62"/>
      <c r="BC5376" s="62"/>
      <c r="BD5376" s="62"/>
      <c r="BE5376" s="62"/>
      <c r="BF5376" s="62"/>
      <c r="BG5376" s="62"/>
      <c r="BH5376" s="62"/>
      <c r="BI5376" s="62"/>
      <c r="BJ5376" s="62"/>
      <c r="BK5376" s="62"/>
      <c r="BL5376" s="62"/>
      <c r="BM5376" s="62"/>
      <c r="BN5376" s="62"/>
      <c r="BO5376" s="62"/>
      <c r="BP5376" s="62"/>
      <c r="BQ5376" s="66"/>
      <c r="BR5376" s="66"/>
      <c r="BS5376" s="66"/>
      <c r="BT5376" s="15"/>
      <c r="BU5376" s="15"/>
      <c r="BV5376" s="95"/>
    </row>
    <row r="5377" spans="1:74" ht="8.85" hidden="1" customHeight="1" thickBot="1" x14ac:dyDescent="0.5">
      <c r="A5377" s="95"/>
      <c r="B5377" s="113"/>
      <c r="C5377" s="67"/>
      <c r="D5377" s="67"/>
      <c r="E5377" s="67"/>
      <c r="F5377" s="68"/>
      <c r="G5377" s="68"/>
      <c r="H5377" s="67"/>
      <c r="I5377" s="67"/>
      <c r="J5377" s="67"/>
      <c r="K5377" s="67"/>
      <c r="L5377" s="67"/>
      <c r="M5377" s="67"/>
      <c r="N5377" s="67"/>
      <c r="O5377" s="67"/>
      <c r="P5377" s="67"/>
      <c r="Q5377" s="67"/>
      <c r="R5377" s="67"/>
      <c r="S5377" s="67"/>
      <c r="T5377" s="67"/>
      <c r="U5377" s="67"/>
      <c r="V5377" s="67"/>
      <c r="W5377" s="67"/>
      <c r="X5377" s="67"/>
      <c r="Y5377" s="67"/>
      <c r="Z5377" s="67"/>
      <c r="AA5377" s="67"/>
      <c r="AB5377" s="67"/>
      <c r="AC5377" s="67"/>
      <c r="AD5377" s="67"/>
      <c r="AE5377" s="67"/>
      <c r="AF5377" s="67"/>
      <c r="AG5377" s="67"/>
      <c r="AH5377" s="272"/>
      <c r="AI5377" s="272"/>
      <c r="AJ5377" s="67"/>
      <c r="AK5377" s="67"/>
      <c r="AL5377" s="67"/>
      <c r="AM5377" s="67"/>
      <c r="AN5377" s="67"/>
      <c r="AO5377" s="67"/>
      <c r="AP5377" s="67"/>
      <c r="AQ5377" s="67"/>
      <c r="AR5377" s="67"/>
      <c r="AS5377" s="67"/>
      <c r="AT5377" s="67"/>
      <c r="AU5377" s="67"/>
      <c r="AV5377" s="67"/>
      <c r="AW5377" s="67"/>
      <c r="AX5377" s="67"/>
      <c r="AY5377" s="67"/>
      <c r="AZ5377" s="67"/>
      <c r="BA5377" s="67"/>
      <c r="BB5377" s="67"/>
      <c r="BC5377" s="67"/>
      <c r="BD5377" s="67"/>
      <c r="BE5377" s="67"/>
      <c r="BF5377" s="67"/>
      <c r="BG5377" s="67"/>
      <c r="BH5377" s="67"/>
      <c r="BI5377" s="67"/>
      <c r="BJ5377" s="67"/>
      <c r="BK5377" s="67"/>
      <c r="BL5377" s="67"/>
      <c r="BM5377" s="67"/>
      <c r="BN5377" s="67"/>
      <c r="BO5377" s="67"/>
      <c r="BP5377" s="67"/>
      <c r="BQ5377" s="69"/>
      <c r="BR5377" s="69"/>
      <c r="BS5377" s="69"/>
      <c r="BT5377" s="15"/>
      <c r="BU5377" s="15"/>
      <c r="BV5377" s="95"/>
    </row>
    <row r="5378" spans="1:74" s="18" customFormat="1" ht="40.5" hidden="1" customHeight="1" thickTop="1" x14ac:dyDescent="0.4">
      <c r="A5378" s="271"/>
      <c r="B5378" s="652" t="s">
        <v>0</v>
      </c>
      <c r="C5378" s="648" t="s">
        <v>1</v>
      </c>
      <c r="D5378" s="649"/>
      <c r="E5378" s="273" t="s">
        <v>28</v>
      </c>
      <c r="F5378" s="546" t="s">
        <v>100</v>
      </c>
      <c r="G5378" s="546" t="s">
        <v>101</v>
      </c>
      <c r="H5378" s="704" t="s">
        <v>41</v>
      </c>
      <c r="I5378" s="705"/>
      <c r="J5378" s="554" t="s">
        <v>7</v>
      </c>
      <c r="K5378" s="554"/>
      <c r="L5378" s="554"/>
      <c r="M5378" s="554"/>
      <c r="N5378" s="554"/>
      <c r="O5378" s="554"/>
      <c r="P5378" s="554" t="s">
        <v>2</v>
      </c>
      <c r="Q5378" s="554"/>
      <c r="R5378" s="554"/>
      <c r="S5378" s="554"/>
      <c r="T5378" s="554"/>
      <c r="U5378" s="554"/>
      <c r="V5378" s="308"/>
      <c r="W5378" s="308"/>
      <c r="X5378" s="687" t="s">
        <v>35</v>
      </c>
      <c r="Y5378" s="688"/>
      <c r="Z5378" s="687" t="s">
        <v>36</v>
      </c>
      <c r="AA5378" s="688"/>
      <c r="AB5378" s="687" t="s">
        <v>44</v>
      </c>
      <c r="AC5378" s="688"/>
      <c r="AD5378" s="554" t="s">
        <v>6</v>
      </c>
      <c r="AE5378" s="554"/>
      <c r="AF5378" s="554"/>
      <c r="AG5378" s="554"/>
      <c r="AH5378" s="554"/>
      <c r="AI5378" s="554"/>
      <c r="AJ5378" s="554" t="s">
        <v>68</v>
      </c>
      <c r="AK5378" s="554"/>
      <c r="AL5378" s="554"/>
      <c r="AM5378" s="554"/>
      <c r="AN5378" s="554"/>
      <c r="AO5378" s="554"/>
      <c r="AP5378" s="554" t="s">
        <v>69</v>
      </c>
      <c r="AQ5378" s="554"/>
      <c r="AR5378" s="554"/>
      <c r="AS5378" s="554"/>
      <c r="AT5378" s="554"/>
      <c r="AU5378" s="554"/>
      <c r="AV5378" s="554" t="s">
        <v>70</v>
      </c>
      <c r="AW5378" s="554"/>
      <c r="AX5378" s="554"/>
      <c r="AY5378" s="554"/>
      <c r="AZ5378" s="554"/>
      <c r="BA5378" s="556"/>
      <c r="BB5378" s="554" t="s">
        <v>4</v>
      </c>
      <c r="BC5378" s="554"/>
      <c r="BD5378" s="554"/>
      <c r="BE5378" s="554"/>
      <c r="BF5378" s="554"/>
      <c r="BG5378" s="555"/>
      <c r="BH5378" s="554" t="s">
        <v>71</v>
      </c>
      <c r="BI5378" s="554"/>
      <c r="BJ5378" s="554"/>
      <c r="BK5378" s="554"/>
      <c r="BL5378" s="554"/>
      <c r="BM5378" s="556"/>
      <c r="BN5378" s="557" t="s">
        <v>25</v>
      </c>
      <c r="BO5378" s="558"/>
      <c r="BP5378" s="559"/>
      <c r="BQ5378" s="691" t="s">
        <v>110</v>
      </c>
      <c r="BR5378" s="691" t="s">
        <v>86</v>
      </c>
      <c r="BS5378" s="691" t="s">
        <v>87</v>
      </c>
      <c r="BT5378" s="274"/>
      <c r="BU5378" s="274"/>
      <c r="BV5378" s="271"/>
    </row>
    <row r="5379" spans="1:74" s="18" customFormat="1" ht="41.25" hidden="1" customHeight="1" x14ac:dyDescent="0.4">
      <c r="A5379" s="271"/>
      <c r="B5379" s="653"/>
      <c r="C5379" s="650"/>
      <c r="D5379" s="651"/>
      <c r="E5379" s="275" t="s">
        <v>102</v>
      </c>
      <c r="F5379" s="547"/>
      <c r="G5379" s="547"/>
      <c r="H5379" s="706"/>
      <c r="I5379" s="707"/>
      <c r="J5379" s="525" t="s">
        <v>17</v>
      </c>
      <c r="K5379" s="526"/>
      <c r="L5379" s="521" t="s">
        <v>18</v>
      </c>
      <c r="M5379" s="522"/>
      <c r="N5379" s="523" t="s">
        <v>19</v>
      </c>
      <c r="O5379" s="524" t="s">
        <v>8</v>
      </c>
      <c r="P5379" s="525" t="s">
        <v>26</v>
      </c>
      <c r="Q5379" s="526"/>
      <c r="R5379" s="521" t="s">
        <v>24</v>
      </c>
      <c r="S5379" s="522"/>
      <c r="T5379" s="523" t="s">
        <v>19</v>
      </c>
      <c r="U5379" s="524"/>
      <c r="V5379" s="309"/>
      <c r="W5379" s="309"/>
      <c r="X5379" s="689"/>
      <c r="Y5379" s="690"/>
      <c r="Z5379" s="689"/>
      <c r="AA5379" s="690"/>
      <c r="AB5379" s="689"/>
      <c r="AC5379" s="690"/>
      <c r="AD5379" s="525" t="s">
        <v>48</v>
      </c>
      <c r="AE5379" s="526"/>
      <c r="AF5379" s="521" t="s">
        <v>23</v>
      </c>
      <c r="AG5379" s="522" t="s">
        <v>3</v>
      </c>
      <c r="AH5379" s="563" t="s">
        <v>5</v>
      </c>
      <c r="AI5379" s="564"/>
      <c r="AJ5379" s="525" t="s">
        <v>48</v>
      </c>
      <c r="AK5379" s="526"/>
      <c r="AL5379" s="521" t="s">
        <v>23</v>
      </c>
      <c r="AM5379" s="522" t="s">
        <v>3</v>
      </c>
      <c r="AN5379" s="563" t="s">
        <v>5</v>
      </c>
      <c r="AO5379" s="564"/>
      <c r="AP5379" s="525" t="s">
        <v>48</v>
      </c>
      <c r="AQ5379" s="526"/>
      <c r="AR5379" s="521" t="s">
        <v>23</v>
      </c>
      <c r="AS5379" s="522" t="s">
        <v>3</v>
      </c>
      <c r="AT5379" s="563" t="s">
        <v>5</v>
      </c>
      <c r="AU5379" s="564"/>
      <c r="AV5379" s="525" t="s">
        <v>48</v>
      </c>
      <c r="AW5379" s="526"/>
      <c r="AX5379" s="521" t="s">
        <v>23</v>
      </c>
      <c r="AY5379" s="522" t="s">
        <v>3</v>
      </c>
      <c r="AZ5379" s="563" t="s">
        <v>5</v>
      </c>
      <c r="BA5379" s="564"/>
      <c r="BB5379" s="525" t="s">
        <v>48</v>
      </c>
      <c r="BC5379" s="526"/>
      <c r="BD5379" s="521" t="s">
        <v>23</v>
      </c>
      <c r="BE5379" s="522" t="s">
        <v>3</v>
      </c>
      <c r="BF5379" s="563" t="s">
        <v>5</v>
      </c>
      <c r="BG5379" s="564"/>
      <c r="BH5379" s="525" t="s">
        <v>48</v>
      </c>
      <c r="BI5379" s="526"/>
      <c r="BJ5379" s="521" t="s">
        <v>23</v>
      </c>
      <c r="BK5379" s="522" t="s">
        <v>3</v>
      </c>
      <c r="BL5379" s="563" t="s">
        <v>5</v>
      </c>
      <c r="BM5379" s="564"/>
      <c r="BN5379" s="560"/>
      <c r="BO5379" s="561"/>
      <c r="BP5379" s="562"/>
      <c r="BQ5379" s="692"/>
      <c r="BR5379" s="692"/>
      <c r="BS5379" s="692"/>
      <c r="BT5379" s="274"/>
      <c r="BU5379" s="274"/>
      <c r="BV5379" s="271"/>
    </row>
    <row r="5380" spans="1:74" ht="23.85" hidden="1" customHeight="1" x14ac:dyDescent="0.35">
      <c r="A5380" s="276"/>
      <c r="B5380" s="570" t="str">
        <f>IF(ROSTER!B$8="","",ROSTER!B$8)</f>
        <v/>
      </c>
      <c r="C5380" s="572" t="str">
        <f>IF(ROSTER!C$8="","",ROSTER!C$8)</f>
        <v/>
      </c>
      <c r="D5380" s="573"/>
      <c r="E5380" s="574"/>
      <c r="F5380" s="576">
        <f>IF(E5380="y",1,IF(E5380="S",1,0))</f>
        <v>0</v>
      </c>
      <c r="G5380" s="582">
        <f>IF(E5380="S",1,0)</f>
        <v>0</v>
      </c>
      <c r="H5380" s="578"/>
      <c r="I5380" s="543"/>
      <c r="J5380" s="542"/>
      <c r="K5380" s="580"/>
      <c r="L5380" s="584"/>
      <c r="M5380" s="585"/>
      <c r="N5380" s="588">
        <f>L5380+J5380</f>
        <v>0</v>
      </c>
      <c r="O5380" s="589"/>
      <c r="P5380" s="542"/>
      <c r="Q5380" s="580"/>
      <c r="R5380" s="584"/>
      <c r="S5380" s="585"/>
      <c r="T5380" s="588">
        <f>R5380-P5380</f>
        <v>0</v>
      </c>
      <c r="U5380" s="589"/>
      <c r="V5380" s="310"/>
      <c r="W5380" s="310"/>
      <c r="X5380" s="578"/>
      <c r="Y5380" s="543"/>
      <c r="Z5380" s="542"/>
      <c r="AA5380" s="543"/>
      <c r="AB5380" s="542"/>
      <c r="AC5380" s="543"/>
      <c r="AD5380" s="542"/>
      <c r="AE5380" s="580"/>
      <c r="AF5380" s="584"/>
      <c r="AG5380" s="585"/>
      <c r="AH5380" s="595">
        <f>IF(AD5380=0,0,(AF5380/AD5380)*100)</f>
        <v>0</v>
      </c>
      <c r="AI5380" s="596"/>
      <c r="AJ5380" s="542"/>
      <c r="AK5380" s="580"/>
      <c r="AL5380" s="584"/>
      <c r="AM5380" s="585"/>
      <c r="AN5380" s="595">
        <f>IF(AJ5380=0,0,(AL5380/AJ5380)*100)</f>
        <v>0</v>
      </c>
      <c r="AO5380" s="596"/>
      <c r="AP5380" s="542"/>
      <c r="AQ5380" s="580"/>
      <c r="AR5380" s="584"/>
      <c r="AS5380" s="585"/>
      <c r="AT5380" s="595">
        <f>IF(AP5380=0,0,(AR5380/AP5380)*100)</f>
        <v>0</v>
      </c>
      <c r="AU5380" s="596"/>
      <c r="AV5380" s="599">
        <f>AD5380+AJ5380+AP5380</f>
        <v>0</v>
      </c>
      <c r="AW5380" s="600"/>
      <c r="AX5380" s="630">
        <f>AF5380+AL5380+AR5380</f>
        <v>0</v>
      </c>
      <c r="AY5380" s="631"/>
      <c r="AZ5380" s="595">
        <f>IF(AV5380=0,0,(AX5380/AV5380)*100)</f>
        <v>0</v>
      </c>
      <c r="BA5380" s="596"/>
      <c r="BB5380" s="542"/>
      <c r="BC5380" s="580"/>
      <c r="BD5380" s="584"/>
      <c r="BE5380" s="585"/>
      <c r="BF5380" s="595">
        <f>IF(BB5380=0,0,(BD5380/BB5380)*100)</f>
        <v>0</v>
      </c>
      <c r="BG5380" s="596"/>
      <c r="BH5380" s="599">
        <f>AV5380+BB5380</f>
        <v>0</v>
      </c>
      <c r="BI5380" s="600"/>
      <c r="BJ5380" s="630">
        <f>AX5380+BD5380</f>
        <v>0</v>
      </c>
      <c r="BK5380" s="631"/>
      <c r="BL5380" s="595">
        <f>IF(BH5380=0,0,(BJ5380/BH5380)*100)</f>
        <v>0</v>
      </c>
      <c r="BM5380" s="596"/>
      <c r="BN5380" s="656">
        <f>(AF5380*2)+(AL5380*2)+(AR5380*3)+BD5380</f>
        <v>0</v>
      </c>
      <c r="BO5380" s="657"/>
      <c r="BP5380" s="658"/>
      <c r="BQ5380" s="676">
        <f>IF(BS5380=0,0,50*BR5380/BS5380)</f>
        <v>0</v>
      </c>
      <c r="BR5380" s="662">
        <f>(BN5380*BU$11)+(N5380*BU$12)+(Z5380*BU$13)+(R5380*BU$14)+(X5380*BU$15)+(AB5380*BU$16)</f>
        <v>0</v>
      </c>
      <c r="BS5380" s="662">
        <f>((BB5380-BD5380)*BU$18)+((AV5380-AX5380)*BU$17)+(H5380*BU$19)+(P5380*BU$20)</f>
        <v>0</v>
      </c>
      <c r="BT5380" s="19" t="s">
        <v>75</v>
      </c>
      <c r="BU5380" s="277">
        <f>IF(BQ5375="B",'VALUE POINTS'!L$10,IF('GAME STATS'!BQ5375="C",'VALUE POINTS'!M$10,'VALUE POINTS'!K$10))</f>
        <v>1</v>
      </c>
      <c r="BV5380" s="278"/>
    </row>
    <row r="5381" spans="1:74" ht="23.85" hidden="1" customHeight="1" x14ac:dyDescent="0.35">
      <c r="A5381" s="276"/>
      <c r="B5381" s="571"/>
      <c r="C5381" s="642" t="str">
        <f>IF(ROSTER!D$8="","",ROSTER!D$8)</f>
        <v/>
      </c>
      <c r="D5381" s="643"/>
      <c r="E5381" s="575"/>
      <c r="F5381" s="577"/>
      <c r="G5381" s="583"/>
      <c r="H5381" s="579"/>
      <c r="I5381" s="545"/>
      <c r="J5381" s="544"/>
      <c r="K5381" s="581"/>
      <c r="L5381" s="586"/>
      <c r="M5381" s="587"/>
      <c r="N5381" s="592" t="s">
        <v>16</v>
      </c>
      <c r="O5381" s="603"/>
      <c r="P5381" s="544"/>
      <c r="Q5381" s="581"/>
      <c r="R5381" s="586"/>
      <c r="S5381" s="587"/>
      <c r="T5381" s="592" t="s">
        <v>16</v>
      </c>
      <c r="U5381" s="603"/>
      <c r="V5381" s="311"/>
      <c r="W5381" s="311"/>
      <c r="X5381" s="579"/>
      <c r="Y5381" s="545"/>
      <c r="Z5381" s="544"/>
      <c r="AA5381" s="545"/>
      <c r="AB5381" s="544"/>
      <c r="AC5381" s="545"/>
      <c r="AD5381" s="544"/>
      <c r="AE5381" s="581"/>
      <c r="AF5381" s="586"/>
      <c r="AG5381" s="587"/>
      <c r="AH5381" s="626"/>
      <c r="AI5381" s="627"/>
      <c r="AJ5381" s="544"/>
      <c r="AK5381" s="581"/>
      <c r="AL5381" s="586"/>
      <c r="AM5381" s="587"/>
      <c r="AN5381" s="626"/>
      <c r="AO5381" s="627"/>
      <c r="AP5381" s="544"/>
      <c r="AQ5381" s="581"/>
      <c r="AR5381" s="586"/>
      <c r="AS5381" s="587"/>
      <c r="AT5381" s="626"/>
      <c r="AU5381" s="627"/>
      <c r="AV5381" s="628"/>
      <c r="AW5381" s="629"/>
      <c r="AX5381" s="632"/>
      <c r="AY5381" s="633"/>
      <c r="AZ5381" s="626"/>
      <c r="BA5381" s="627"/>
      <c r="BB5381" s="544"/>
      <c r="BC5381" s="581"/>
      <c r="BD5381" s="586"/>
      <c r="BE5381" s="587"/>
      <c r="BF5381" s="626"/>
      <c r="BG5381" s="627"/>
      <c r="BH5381" s="628"/>
      <c r="BI5381" s="629"/>
      <c r="BJ5381" s="632"/>
      <c r="BK5381" s="633"/>
      <c r="BL5381" s="626"/>
      <c r="BM5381" s="627"/>
      <c r="BN5381" s="678"/>
      <c r="BO5381" s="679"/>
      <c r="BP5381" s="680"/>
      <c r="BQ5381" s="677"/>
      <c r="BR5381" s="663"/>
      <c r="BS5381" s="663"/>
      <c r="BT5381" s="19" t="s">
        <v>76</v>
      </c>
      <c r="BU5381" s="277">
        <f>IF(BQ5375="B",'VALUE POINTS'!L$11,IF('GAME STATS'!BQ5375="C",'VALUE POINTS'!M$11,'VALUE POINTS'!K$11))</f>
        <v>1</v>
      </c>
      <c r="BV5381" s="278"/>
    </row>
    <row r="5382" spans="1:74" ht="21.75" hidden="1" customHeight="1" x14ac:dyDescent="0.35">
      <c r="A5382" s="95"/>
      <c r="B5382" s="570" t="str">
        <f>IF(ROSTER!B$10="","",ROSTER!B$10)</f>
        <v/>
      </c>
      <c r="C5382" s="572" t="str">
        <f>IF(ROSTER!C$10="","",ROSTER!C$10)</f>
        <v/>
      </c>
      <c r="D5382" s="573"/>
      <c r="E5382" s="574"/>
      <c r="F5382" s="576">
        <f>IF(E5382="y",1,IF(E5382="S",1,0))</f>
        <v>0</v>
      </c>
      <c r="G5382" s="582">
        <f>IF(E5382="S",1,0)</f>
        <v>0</v>
      </c>
      <c r="H5382" s="578"/>
      <c r="I5382" s="543"/>
      <c r="J5382" s="542"/>
      <c r="K5382" s="580"/>
      <c r="L5382" s="584"/>
      <c r="M5382" s="585"/>
      <c r="N5382" s="588">
        <f>L5382+J5382</f>
        <v>0</v>
      </c>
      <c r="O5382" s="589"/>
      <c r="P5382" s="542"/>
      <c r="Q5382" s="580"/>
      <c r="R5382" s="584"/>
      <c r="S5382" s="585"/>
      <c r="T5382" s="588">
        <f>R5382-P5382</f>
        <v>0</v>
      </c>
      <c r="U5382" s="589"/>
      <c r="V5382" s="310"/>
      <c r="W5382" s="310"/>
      <c r="X5382" s="578"/>
      <c r="Y5382" s="543"/>
      <c r="Z5382" s="542"/>
      <c r="AA5382" s="543"/>
      <c r="AB5382" s="542"/>
      <c r="AC5382" s="543"/>
      <c r="AD5382" s="542"/>
      <c r="AE5382" s="580"/>
      <c r="AF5382" s="584"/>
      <c r="AG5382" s="585"/>
      <c r="AH5382" s="595">
        <f>IF(AD5382=0,0,(AF5382/AD5382)*100)</f>
        <v>0</v>
      </c>
      <c r="AI5382" s="596"/>
      <c r="AJ5382" s="542"/>
      <c r="AK5382" s="580"/>
      <c r="AL5382" s="584"/>
      <c r="AM5382" s="585"/>
      <c r="AN5382" s="595">
        <f>IF(AJ5382=0,0,(AL5382/AJ5382)*100)</f>
        <v>0</v>
      </c>
      <c r="AO5382" s="596"/>
      <c r="AP5382" s="542"/>
      <c r="AQ5382" s="580"/>
      <c r="AR5382" s="584"/>
      <c r="AS5382" s="585"/>
      <c r="AT5382" s="595">
        <f>IF(AP5382=0,0,(AR5382/AP5382)*100)</f>
        <v>0</v>
      </c>
      <c r="AU5382" s="596"/>
      <c r="AV5382" s="599">
        <f>AD5382+AJ5382+AP5382</f>
        <v>0</v>
      </c>
      <c r="AW5382" s="600"/>
      <c r="AX5382" s="630">
        <f>AF5382+AL5382+AR5382</f>
        <v>0</v>
      </c>
      <c r="AY5382" s="631"/>
      <c r="AZ5382" s="595">
        <f>IF(AV5382=0,0,(AX5382/AV5382)*100)</f>
        <v>0</v>
      </c>
      <c r="BA5382" s="596"/>
      <c r="BB5382" s="542"/>
      <c r="BC5382" s="580"/>
      <c r="BD5382" s="584"/>
      <c r="BE5382" s="585"/>
      <c r="BF5382" s="595">
        <f>IF(BB5382=0,0,(BD5382/BB5382)*100)</f>
        <v>0</v>
      </c>
      <c r="BG5382" s="596"/>
      <c r="BH5382" s="599">
        <f>AV5382+BB5382</f>
        <v>0</v>
      </c>
      <c r="BI5382" s="600"/>
      <c r="BJ5382" s="630">
        <f>AX5382+BD5382</f>
        <v>0</v>
      </c>
      <c r="BK5382" s="631"/>
      <c r="BL5382" s="595">
        <f>IF(BH5382=0,0,(BJ5382/BH5382)*100)</f>
        <v>0</v>
      </c>
      <c r="BM5382" s="596"/>
      <c r="BN5382" s="656">
        <f>(AF5382*2)+(AL5382*2)+(AR5382*3)+BD5382</f>
        <v>0</v>
      </c>
      <c r="BO5382" s="657"/>
      <c r="BP5382" s="658"/>
      <c r="BQ5382" s="676">
        <f>IF(BS5382=0,0,50*BR5382/BS5382)</f>
        <v>0</v>
      </c>
      <c r="BR5382" s="662">
        <f>(BN5382*BU$11)+(N5382*BU$12)+(Z5382*BU$13)+(R5382*BU$14)+(X5382*BU$15)+(AB5382*BU$16)</f>
        <v>0</v>
      </c>
      <c r="BS5382" s="662">
        <f>((BB5382-BD5382)*BU$18)+((AV5382-AX5382)*BU$17)+(H5382*BU$19)+(P5382*BU$20)</f>
        <v>0</v>
      </c>
      <c r="BT5382" s="19" t="s">
        <v>77</v>
      </c>
      <c r="BU5382" s="277">
        <f>IF(BQ5375="B",'VALUE POINTS'!L$12,IF('GAME STATS'!BQ5375="C",'VALUE POINTS'!M$12,'VALUE POINTS'!K$12))</f>
        <v>2</v>
      </c>
      <c r="BV5382" s="278"/>
    </row>
    <row r="5383" spans="1:74" ht="21.75" hidden="1" customHeight="1" x14ac:dyDescent="0.35">
      <c r="A5383" s="95"/>
      <c r="B5383" s="571"/>
      <c r="C5383" s="642" t="str">
        <f>IF(ROSTER!D$10="","",ROSTER!D$10)</f>
        <v/>
      </c>
      <c r="D5383" s="643"/>
      <c r="E5383" s="575"/>
      <c r="F5383" s="577"/>
      <c r="G5383" s="583"/>
      <c r="H5383" s="579"/>
      <c r="I5383" s="545"/>
      <c r="J5383" s="544"/>
      <c r="K5383" s="581"/>
      <c r="L5383" s="586"/>
      <c r="M5383" s="587"/>
      <c r="N5383" s="592" t="s">
        <v>16</v>
      </c>
      <c r="O5383" s="603"/>
      <c r="P5383" s="544"/>
      <c r="Q5383" s="581"/>
      <c r="R5383" s="586"/>
      <c r="S5383" s="587"/>
      <c r="T5383" s="592" t="s">
        <v>16</v>
      </c>
      <c r="U5383" s="603"/>
      <c r="V5383" s="311"/>
      <c r="W5383" s="311"/>
      <c r="X5383" s="579"/>
      <c r="Y5383" s="545"/>
      <c r="Z5383" s="544"/>
      <c r="AA5383" s="545"/>
      <c r="AB5383" s="544"/>
      <c r="AC5383" s="545"/>
      <c r="AD5383" s="544"/>
      <c r="AE5383" s="581"/>
      <c r="AF5383" s="586"/>
      <c r="AG5383" s="587"/>
      <c r="AH5383" s="626"/>
      <c r="AI5383" s="627"/>
      <c r="AJ5383" s="544"/>
      <c r="AK5383" s="581"/>
      <c r="AL5383" s="586"/>
      <c r="AM5383" s="587"/>
      <c r="AN5383" s="626"/>
      <c r="AO5383" s="627"/>
      <c r="AP5383" s="544"/>
      <c r="AQ5383" s="581"/>
      <c r="AR5383" s="586"/>
      <c r="AS5383" s="587"/>
      <c r="AT5383" s="626"/>
      <c r="AU5383" s="627"/>
      <c r="AV5383" s="628"/>
      <c r="AW5383" s="629"/>
      <c r="AX5383" s="632"/>
      <c r="AY5383" s="633"/>
      <c r="AZ5383" s="626"/>
      <c r="BA5383" s="627"/>
      <c r="BB5383" s="544"/>
      <c r="BC5383" s="581"/>
      <c r="BD5383" s="586"/>
      <c r="BE5383" s="587"/>
      <c r="BF5383" s="626"/>
      <c r="BG5383" s="627"/>
      <c r="BH5383" s="628"/>
      <c r="BI5383" s="629"/>
      <c r="BJ5383" s="632"/>
      <c r="BK5383" s="633"/>
      <c r="BL5383" s="626"/>
      <c r="BM5383" s="627"/>
      <c r="BN5383" s="678"/>
      <c r="BO5383" s="679"/>
      <c r="BP5383" s="680"/>
      <c r="BQ5383" s="677"/>
      <c r="BR5383" s="663"/>
      <c r="BS5383" s="663"/>
      <c r="BT5383" s="19" t="s">
        <v>78</v>
      </c>
      <c r="BU5383" s="277">
        <f>IF(BQ5375="B",'VALUE POINTS'!L$13,IF('GAME STATS'!BQ5375="C",'VALUE POINTS'!M$13,'VALUE POINTS'!K$13))</f>
        <v>2</v>
      </c>
      <c r="BV5383" s="278"/>
    </row>
    <row r="5384" spans="1:74" ht="21.75" hidden="1" customHeight="1" x14ac:dyDescent="0.35">
      <c r="A5384" s="95"/>
      <c r="B5384" s="570" t="str">
        <f>IF(ROSTER!B$12="","",ROSTER!B$12)</f>
        <v/>
      </c>
      <c r="C5384" s="572" t="str">
        <f>IF(ROSTER!C$12="","",ROSTER!C$12)</f>
        <v/>
      </c>
      <c r="D5384" s="573"/>
      <c r="E5384" s="574"/>
      <c r="F5384" s="576">
        <f>IF(E5384="y",1,IF(E5384="S",1,0))</f>
        <v>0</v>
      </c>
      <c r="G5384" s="582">
        <f>IF(E5384="S",1,0)</f>
        <v>0</v>
      </c>
      <c r="H5384" s="578"/>
      <c r="I5384" s="543"/>
      <c r="J5384" s="542"/>
      <c r="K5384" s="580"/>
      <c r="L5384" s="584"/>
      <c r="M5384" s="585"/>
      <c r="N5384" s="588">
        <f>L5384+J5384</f>
        <v>0</v>
      </c>
      <c r="O5384" s="589"/>
      <c r="P5384" s="542"/>
      <c r="Q5384" s="580"/>
      <c r="R5384" s="584"/>
      <c r="S5384" s="585"/>
      <c r="T5384" s="588">
        <f>R5384-P5384</f>
        <v>0</v>
      </c>
      <c r="U5384" s="589"/>
      <c r="V5384" s="310"/>
      <c r="W5384" s="310"/>
      <c r="X5384" s="578"/>
      <c r="Y5384" s="543"/>
      <c r="Z5384" s="542"/>
      <c r="AA5384" s="543"/>
      <c r="AB5384" s="542"/>
      <c r="AC5384" s="543"/>
      <c r="AD5384" s="542"/>
      <c r="AE5384" s="580"/>
      <c r="AF5384" s="584"/>
      <c r="AG5384" s="585"/>
      <c r="AH5384" s="595">
        <f>IF(AD5384=0,0,(AF5384/AD5384)*100)</f>
        <v>0</v>
      </c>
      <c r="AI5384" s="596"/>
      <c r="AJ5384" s="542"/>
      <c r="AK5384" s="580"/>
      <c r="AL5384" s="584"/>
      <c r="AM5384" s="585"/>
      <c r="AN5384" s="595">
        <f>IF(AJ5384=0,0,(AL5384/AJ5384)*100)</f>
        <v>0</v>
      </c>
      <c r="AO5384" s="596"/>
      <c r="AP5384" s="542"/>
      <c r="AQ5384" s="580"/>
      <c r="AR5384" s="584"/>
      <c r="AS5384" s="585"/>
      <c r="AT5384" s="595">
        <f>IF(AP5384=0,0,(AR5384/AP5384)*100)</f>
        <v>0</v>
      </c>
      <c r="AU5384" s="596"/>
      <c r="AV5384" s="599">
        <f>AD5384+AJ5384+AP5384</f>
        <v>0</v>
      </c>
      <c r="AW5384" s="600"/>
      <c r="AX5384" s="630">
        <f>AF5384+AL5384+AR5384</f>
        <v>0</v>
      </c>
      <c r="AY5384" s="631"/>
      <c r="AZ5384" s="595">
        <f>IF(AV5384=0,0,(AX5384/AV5384)*100)</f>
        <v>0</v>
      </c>
      <c r="BA5384" s="596"/>
      <c r="BB5384" s="542"/>
      <c r="BC5384" s="580"/>
      <c r="BD5384" s="584"/>
      <c r="BE5384" s="585"/>
      <c r="BF5384" s="595">
        <f>IF(BB5384=0,0,(BD5384/BB5384)*100)</f>
        <v>0</v>
      </c>
      <c r="BG5384" s="596"/>
      <c r="BH5384" s="599">
        <f>AV5384+BB5384</f>
        <v>0</v>
      </c>
      <c r="BI5384" s="600"/>
      <c r="BJ5384" s="630">
        <f>AX5384+BD5384</f>
        <v>0</v>
      </c>
      <c r="BK5384" s="631"/>
      <c r="BL5384" s="595">
        <f>IF(BH5384=0,0,(BJ5384/BH5384)*100)</f>
        <v>0</v>
      </c>
      <c r="BM5384" s="596"/>
      <c r="BN5384" s="656">
        <f>(AF5384*2)+(AL5384*2)+(AR5384*3)+BD5384</f>
        <v>0</v>
      </c>
      <c r="BO5384" s="657"/>
      <c r="BP5384" s="658"/>
      <c r="BQ5384" s="676">
        <f t="shared" ref="BQ5384" si="3616">IF(BS5384=0,0,50*BR5384/BS5384)</f>
        <v>0</v>
      </c>
      <c r="BR5384" s="662">
        <f>(BN5384*BU$11)+(N5384*BU$12)+(Z5384*BU$13)+(R5384*BU$14)+(X5384*BU$15)+(AB5384*BU$16)</f>
        <v>0</v>
      </c>
      <c r="BS5384" s="662">
        <f>((BB5384-BD5384)*BU$18)+((AV5384-AX5384)*BU$17)+(H5384*BU$19)+(P5384*BU$20)</f>
        <v>0</v>
      </c>
      <c r="BT5384" s="19" t="s">
        <v>79</v>
      </c>
      <c r="BU5384" s="277">
        <f>IF(BQ5375="B",'VALUE POINTS'!L$14,IF('GAME STATS'!BQ5375="C",'VALUE POINTS'!M$14,'VALUE POINTS'!K$14))</f>
        <v>2</v>
      </c>
      <c r="BV5384" s="278"/>
    </row>
    <row r="5385" spans="1:74" ht="21.75" hidden="1" customHeight="1" x14ac:dyDescent="0.35">
      <c r="A5385" s="95"/>
      <c r="B5385" s="571"/>
      <c r="C5385" s="642" t="str">
        <f>IF(ROSTER!D$12="","",ROSTER!D$12)</f>
        <v/>
      </c>
      <c r="D5385" s="643"/>
      <c r="E5385" s="575"/>
      <c r="F5385" s="577"/>
      <c r="G5385" s="583"/>
      <c r="H5385" s="579"/>
      <c r="I5385" s="545"/>
      <c r="J5385" s="544"/>
      <c r="K5385" s="581"/>
      <c r="L5385" s="586"/>
      <c r="M5385" s="587"/>
      <c r="N5385" s="592"/>
      <c r="O5385" s="603"/>
      <c r="P5385" s="544"/>
      <c r="Q5385" s="581"/>
      <c r="R5385" s="586"/>
      <c r="S5385" s="587"/>
      <c r="T5385" s="592"/>
      <c r="U5385" s="603"/>
      <c r="V5385" s="311"/>
      <c r="W5385" s="311"/>
      <c r="X5385" s="579"/>
      <c r="Y5385" s="545"/>
      <c r="Z5385" s="544"/>
      <c r="AA5385" s="545"/>
      <c r="AB5385" s="544"/>
      <c r="AC5385" s="545"/>
      <c r="AD5385" s="544"/>
      <c r="AE5385" s="581"/>
      <c r="AF5385" s="586"/>
      <c r="AG5385" s="587"/>
      <c r="AH5385" s="626"/>
      <c r="AI5385" s="627"/>
      <c r="AJ5385" s="544"/>
      <c r="AK5385" s="581"/>
      <c r="AL5385" s="586"/>
      <c r="AM5385" s="587"/>
      <c r="AN5385" s="626"/>
      <c r="AO5385" s="627"/>
      <c r="AP5385" s="544"/>
      <c r="AQ5385" s="581"/>
      <c r="AR5385" s="586"/>
      <c r="AS5385" s="587"/>
      <c r="AT5385" s="626"/>
      <c r="AU5385" s="627"/>
      <c r="AV5385" s="628"/>
      <c r="AW5385" s="629"/>
      <c r="AX5385" s="632"/>
      <c r="AY5385" s="633"/>
      <c r="AZ5385" s="626"/>
      <c r="BA5385" s="627"/>
      <c r="BB5385" s="544"/>
      <c r="BC5385" s="581"/>
      <c r="BD5385" s="586"/>
      <c r="BE5385" s="587"/>
      <c r="BF5385" s="626"/>
      <c r="BG5385" s="627"/>
      <c r="BH5385" s="628"/>
      <c r="BI5385" s="629"/>
      <c r="BJ5385" s="632"/>
      <c r="BK5385" s="633"/>
      <c r="BL5385" s="626"/>
      <c r="BM5385" s="627"/>
      <c r="BN5385" s="678"/>
      <c r="BO5385" s="679"/>
      <c r="BP5385" s="680"/>
      <c r="BQ5385" s="677"/>
      <c r="BR5385" s="663"/>
      <c r="BS5385" s="663"/>
      <c r="BT5385" s="19" t="s">
        <v>80</v>
      </c>
      <c r="BU5385" s="277">
        <f>IF(BQ5375="B",'VALUE POINTS'!L$15,IF('GAME STATS'!BQ5375="C",'VALUE POINTS'!M$15,'VALUE POINTS'!K$15))</f>
        <v>2</v>
      </c>
      <c r="BV5385" s="278"/>
    </row>
    <row r="5386" spans="1:74" ht="21.75" hidden="1" customHeight="1" x14ac:dyDescent="0.35">
      <c r="A5386" s="95"/>
      <c r="B5386" s="570" t="str">
        <f>IF(ROSTER!B$14="","",ROSTER!B$14)</f>
        <v/>
      </c>
      <c r="C5386" s="572" t="str">
        <f>IF(ROSTER!C$14="","",ROSTER!C$14)</f>
        <v/>
      </c>
      <c r="D5386" s="573"/>
      <c r="E5386" s="574"/>
      <c r="F5386" s="576">
        <f>IF(E5386="y",1,IF(E5386="S",1,0))</f>
        <v>0</v>
      </c>
      <c r="G5386" s="582">
        <f>IF(E5386="S",1,0)</f>
        <v>0</v>
      </c>
      <c r="H5386" s="578"/>
      <c r="I5386" s="543"/>
      <c r="J5386" s="542"/>
      <c r="K5386" s="580"/>
      <c r="L5386" s="584"/>
      <c r="M5386" s="585"/>
      <c r="N5386" s="588">
        <f>L5386+J5386</f>
        <v>0</v>
      </c>
      <c r="O5386" s="589"/>
      <c r="P5386" s="542"/>
      <c r="Q5386" s="580"/>
      <c r="R5386" s="584"/>
      <c r="S5386" s="585"/>
      <c r="T5386" s="588">
        <f>R5386-P5386</f>
        <v>0</v>
      </c>
      <c r="U5386" s="589"/>
      <c r="V5386" s="310"/>
      <c r="W5386" s="310"/>
      <c r="X5386" s="578"/>
      <c r="Y5386" s="543"/>
      <c r="Z5386" s="542"/>
      <c r="AA5386" s="543"/>
      <c r="AB5386" s="542"/>
      <c r="AC5386" s="543"/>
      <c r="AD5386" s="542"/>
      <c r="AE5386" s="580"/>
      <c r="AF5386" s="584"/>
      <c r="AG5386" s="585"/>
      <c r="AH5386" s="595">
        <f>IF(AD5386=0,0,(AF5386/AD5386)*100)</f>
        <v>0</v>
      </c>
      <c r="AI5386" s="596"/>
      <c r="AJ5386" s="542"/>
      <c r="AK5386" s="580"/>
      <c r="AL5386" s="584"/>
      <c r="AM5386" s="585"/>
      <c r="AN5386" s="595">
        <f>IF(AJ5386=0,0,(AL5386/AJ5386)*100)</f>
        <v>0</v>
      </c>
      <c r="AO5386" s="596"/>
      <c r="AP5386" s="542"/>
      <c r="AQ5386" s="580"/>
      <c r="AR5386" s="584"/>
      <c r="AS5386" s="585"/>
      <c r="AT5386" s="595">
        <f>IF(AP5386=0,0,(AR5386/AP5386)*100)</f>
        <v>0</v>
      </c>
      <c r="AU5386" s="596"/>
      <c r="AV5386" s="599">
        <f>AD5386+AJ5386+AP5386</f>
        <v>0</v>
      </c>
      <c r="AW5386" s="600"/>
      <c r="AX5386" s="630">
        <f>AF5386+AL5386+AR5386</f>
        <v>0</v>
      </c>
      <c r="AY5386" s="631"/>
      <c r="AZ5386" s="595">
        <f>IF(AV5386=0,0,(AX5386/AV5386)*100)</f>
        <v>0</v>
      </c>
      <c r="BA5386" s="596"/>
      <c r="BB5386" s="542"/>
      <c r="BC5386" s="580"/>
      <c r="BD5386" s="584"/>
      <c r="BE5386" s="585"/>
      <c r="BF5386" s="595">
        <f>IF(BB5386=0,0,(BD5386/BB5386)*100)</f>
        <v>0</v>
      </c>
      <c r="BG5386" s="596"/>
      <c r="BH5386" s="599">
        <f>AV5386+BB5386</f>
        <v>0</v>
      </c>
      <c r="BI5386" s="600"/>
      <c r="BJ5386" s="630">
        <f>AX5386+BD5386</f>
        <v>0</v>
      </c>
      <c r="BK5386" s="631"/>
      <c r="BL5386" s="595">
        <f>IF(BH5386=0,0,(BJ5386/BH5386)*100)</f>
        <v>0</v>
      </c>
      <c r="BM5386" s="596"/>
      <c r="BN5386" s="656">
        <f>(AF5386*2)+(AL5386*2)+(AR5386*3)+BD5386</f>
        <v>0</v>
      </c>
      <c r="BO5386" s="657"/>
      <c r="BP5386" s="658"/>
      <c r="BQ5386" s="676">
        <f t="shared" ref="BQ5386" si="3617">IF(BS5386=0,0,50*BR5386/BS5386)</f>
        <v>0</v>
      </c>
      <c r="BR5386" s="662">
        <f>(BN5386*BU$11)+(N5386*BU$12)+(Z5386*BU$13)+(R5386*BU$14)+(X5386*BU$15)+(AB5386*BU$16)</f>
        <v>0</v>
      </c>
      <c r="BS5386" s="662">
        <f>((BB5386-BD5386)*BU$18)+((AV5386-AX5386)*BU$17)+(H5386*BU$19)+(P5386*BU$20)</f>
        <v>0</v>
      </c>
      <c r="BT5386" s="19" t="s">
        <v>81</v>
      </c>
      <c r="BU5386" s="277">
        <f>IF(BQ5375="B",'VALUE POINTS'!L$16,IF('GAME STATS'!BQ5375="C",'VALUE POINTS'!M$16,'VALUE POINTS'!K$16))</f>
        <v>2</v>
      </c>
      <c r="BV5386" s="278"/>
    </row>
    <row r="5387" spans="1:74" ht="21.75" hidden="1" customHeight="1" x14ac:dyDescent="0.35">
      <c r="A5387" s="95"/>
      <c r="B5387" s="571"/>
      <c r="C5387" s="642" t="str">
        <f>IF(ROSTER!D$14="","",ROSTER!D$14)</f>
        <v/>
      </c>
      <c r="D5387" s="643"/>
      <c r="E5387" s="575"/>
      <c r="F5387" s="577"/>
      <c r="G5387" s="583"/>
      <c r="H5387" s="579"/>
      <c r="I5387" s="545"/>
      <c r="J5387" s="544"/>
      <c r="K5387" s="581"/>
      <c r="L5387" s="586"/>
      <c r="M5387" s="587"/>
      <c r="N5387" s="592"/>
      <c r="O5387" s="603"/>
      <c r="P5387" s="544"/>
      <c r="Q5387" s="581"/>
      <c r="R5387" s="586"/>
      <c r="S5387" s="587"/>
      <c r="T5387" s="592"/>
      <c r="U5387" s="603"/>
      <c r="V5387" s="311"/>
      <c r="W5387" s="311"/>
      <c r="X5387" s="579"/>
      <c r="Y5387" s="545"/>
      <c r="Z5387" s="544"/>
      <c r="AA5387" s="545"/>
      <c r="AB5387" s="544"/>
      <c r="AC5387" s="545"/>
      <c r="AD5387" s="544"/>
      <c r="AE5387" s="581"/>
      <c r="AF5387" s="586"/>
      <c r="AG5387" s="587"/>
      <c r="AH5387" s="626"/>
      <c r="AI5387" s="627"/>
      <c r="AJ5387" s="544"/>
      <c r="AK5387" s="581"/>
      <c r="AL5387" s="586"/>
      <c r="AM5387" s="587"/>
      <c r="AN5387" s="626"/>
      <c r="AO5387" s="627"/>
      <c r="AP5387" s="544"/>
      <c r="AQ5387" s="581"/>
      <c r="AR5387" s="586"/>
      <c r="AS5387" s="587"/>
      <c r="AT5387" s="626"/>
      <c r="AU5387" s="627"/>
      <c r="AV5387" s="628"/>
      <c r="AW5387" s="629"/>
      <c r="AX5387" s="632"/>
      <c r="AY5387" s="633"/>
      <c r="AZ5387" s="626"/>
      <c r="BA5387" s="627"/>
      <c r="BB5387" s="544"/>
      <c r="BC5387" s="581"/>
      <c r="BD5387" s="586"/>
      <c r="BE5387" s="587"/>
      <c r="BF5387" s="626"/>
      <c r="BG5387" s="627"/>
      <c r="BH5387" s="628"/>
      <c r="BI5387" s="629"/>
      <c r="BJ5387" s="632"/>
      <c r="BK5387" s="633"/>
      <c r="BL5387" s="626"/>
      <c r="BM5387" s="627"/>
      <c r="BN5387" s="678"/>
      <c r="BO5387" s="679"/>
      <c r="BP5387" s="680"/>
      <c r="BQ5387" s="677"/>
      <c r="BR5387" s="663"/>
      <c r="BS5387" s="663"/>
      <c r="BT5387" s="19" t="s">
        <v>82</v>
      </c>
      <c r="BU5387" s="277">
        <f>IF(BQ5375="B",'VALUE POINTS'!L$17,IF('GAME STATS'!BQ5375="C",'VALUE POINTS'!M$17,'VALUE POINTS'!K$17))</f>
        <v>1</v>
      </c>
      <c r="BV5387" s="278"/>
    </row>
    <row r="5388" spans="1:74" ht="21.75" hidden="1" customHeight="1" x14ac:dyDescent="0.35">
      <c r="A5388" s="95"/>
      <c r="B5388" s="570" t="str">
        <f>IF(ROSTER!B$16="","",ROSTER!B$16)</f>
        <v/>
      </c>
      <c r="C5388" s="572" t="str">
        <f>IF(ROSTER!C$16="","",ROSTER!C$16)</f>
        <v/>
      </c>
      <c r="D5388" s="573"/>
      <c r="E5388" s="574"/>
      <c r="F5388" s="576">
        <f>IF(E5388="y",1,IF(E5388="S",1,0))</f>
        <v>0</v>
      </c>
      <c r="G5388" s="582">
        <f>IF(E5388="S",1,0)</f>
        <v>0</v>
      </c>
      <c r="H5388" s="578"/>
      <c r="I5388" s="543"/>
      <c r="J5388" s="542"/>
      <c r="K5388" s="580"/>
      <c r="L5388" s="584"/>
      <c r="M5388" s="585"/>
      <c r="N5388" s="588">
        <f>L5388+J5388</f>
        <v>0</v>
      </c>
      <c r="O5388" s="589"/>
      <c r="P5388" s="542"/>
      <c r="Q5388" s="580"/>
      <c r="R5388" s="584"/>
      <c r="S5388" s="585"/>
      <c r="T5388" s="588">
        <f>R5388-P5388</f>
        <v>0</v>
      </c>
      <c r="U5388" s="589"/>
      <c r="V5388" s="310"/>
      <c r="W5388" s="310"/>
      <c r="X5388" s="578"/>
      <c r="Y5388" s="543"/>
      <c r="Z5388" s="542"/>
      <c r="AA5388" s="543"/>
      <c r="AB5388" s="542"/>
      <c r="AC5388" s="543"/>
      <c r="AD5388" s="542"/>
      <c r="AE5388" s="580"/>
      <c r="AF5388" s="584"/>
      <c r="AG5388" s="585"/>
      <c r="AH5388" s="595">
        <f>IF(AD5388=0,0,(AF5388/AD5388)*100)</f>
        <v>0</v>
      </c>
      <c r="AI5388" s="596"/>
      <c r="AJ5388" s="542"/>
      <c r="AK5388" s="580"/>
      <c r="AL5388" s="584"/>
      <c r="AM5388" s="585"/>
      <c r="AN5388" s="595">
        <f>IF(AJ5388=0,0,(AL5388/AJ5388)*100)</f>
        <v>0</v>
      </c>
      <c r="AO5388" s="596"/>
      <c r="AP5388" s="542"/>
      <c r="AQ5388" s="580"/>
      <c r="AR5388" s="584"/>
      <c r="AS5388" s="585"/>
      <c r="AT5388" s="595">
        <f>IF(AP5388=0,0,(AR5388/AP5388)*100)</f>
        <v>0</v>
      </c>
      <c r="AU5388" s="596"/>
      <c r="AV5388" s="599">
        <f>AD5388+AJ5388+AP5388</f>
        <v>0</v>
      </c>
      <c r="AW5388" s="600"/>
      <c r="AX5388" s="630">
        <f>AF5388+AL5388+AR5388</f>
        <v>0</v>
      </c>
      <c r="AY5388" s="631"/>
      <c r="AZ5388" s="595">
        <f>IF(AV5388=0,0,(AX5388/AV5388)*100)</f>
        <v>0</v>
      </c>
      <c r="BA5388" s="596"/>
      <c r="BB5388" s="542"/>
      <c r="BC5388" s="580"/>
      <c r="BD5388" s="584"/>
      <c r="BE5388" s="585"/>
      <c r="BF5388" s="595">
        <f>IF(BB5388=0,0,(BD5388/BB5388)*100)</f>
        <v>0</v>
      </c>
      <c r="BG5388" s="596"/>
      <c r="BH5388" s="599">
        <f>AV5388+BB5388</f>
        <v>0</v>
      </c>
      <c r="BI5388" s="600"/>
      <c r="BJ5388" s="630">
        <f>AX5388+BD5388</f>
        <v>0</v>
      </c>
      <c r="BK5388" s="631"/>
      <c r="BL5388" s="595">
        <f>IF(BH5388=0,0,(BJ5388/BH5388)*100)</f>
        <v>0</v>
      </c>
      <c r="BM5388" s="596"/>
      <c r="BN5388" s="656">
        <f>(AF5388*2)+(AL5388*2)+(AR5388*3)+BD5388</f>
        <v>0</v>
      </c>
      <c r="BO5388" s="657"/>
      <c r="BP5388" s="658"/>
      <c r="BQ5388" s="676">
        <f t="shared" ref="BQ5388" si="3618">IF(BS5388=0,0,50*BR5388/BS5388)</f>
        <v>0</v>
      </c>
      <c r="BR5388" s="662">
        <f>(BN5388*BU$11)+(N5388*BU$12)+(Z5388*BU$13)+(R5388*BU$14)+(X5388*BU$15)+(AB5388*BU$16)</f>
        <v>0</v>
      </c>
      <c r="BS5388" s="662">
        <f>((BB5388-BD5388)*BU$18)+((AV5388-AX5388)*BU$17)+(H5388*BU$19)+(P5388*BU$20)</f>
        <v>0</v>
      </c>
      <c r="BT5388" s="19" t="s">
        <v>83</v>
      </c>
      <c r="BU5388" s="277">
        <f>IF(BQ5375="B",'VALUE POINTS'!L$18,IF('GAME STATS'!BQ5375="C",'VALUE POINTS'!M$18,'VALUE POINTS'!K$18))</f>
        <v>2</v>
      </c>
      <c r="BV5388" s="278"/>
    </row>
    <row r="5389" spans="1:74" ht="21.75" hidden="1" customHeight="1" x14ac:dyDescent="0.35">
      <c r="A5389" s="95"/>
      <c r="B5389" s="571"/>
      <c r="C5389" s="642" t="str">
        <f>IF(ROSTER!D$16="","",ROSTER!D$16)</f>
        <v/>
      </c>
      <c r="D5389" s="643"/>
      <c r="E5389" s="575"/>
      <c r="F5389" s="577"/>
      <c r="G5389" s="583"/>
      <c r="H5389" s="579"/>
      <c r="I5389" s="545"/>
      <c r="J5389" s="544"/>
      <c r="K5389" s="581"/>
      <c r="L5389" s="586"/>
      <c r="M5389" s="587"/>
      <c r="N5389" s="592"/>
      <c r="O5389" s="603"/>
      <c r="P5389" s="544"/>
      <c r="Q5389" s="581"/>
      <c r="R5389" s="586"/>
      <c r="S5389" s="587"/>
      <c r="T5389" s="592"/>
      <c r="U5389" s="603"/>
      <c r="V5389" s="311"/>
      <c r="W5389" s="311"/>
      <c r="X5389" s="579"/>
      <c r="Y5389" s="545"/>
      <c r="Z5389" s="544"/>
      <c r="AA5389" s="545"/>
      <c r="AB5389" s="544"/>
      <c r="AC5389" s="545"/>
      <c r="AD5389" s="544"/>
      <c r="AE5389" s="581"/>
      <c r="AF5389" s="586"/>
      <c r="AG5389" s="587"/>
      <c r="AH5389" s="626"/>
      <c r="AI5389" s="627"/>
      <c r="AJ5389" s="544"/>
      <c r="AK5389" s="581"/>
      <c r="AL5389" s="586"/>
      <c r="AM5389" s="587"/>
      <c r="AN5389" s="626"/>
      <c r="AO5389" s="627"/>
      <c r="AP5389" s="544"/>
      <c r="AQ5389" s="581"/>
      <c r="AR5389" s="586"/>
      <c r="AS5389" s="587"/>
      <c r="AT5389" s="626"/>
      <c r="AU5389" s="627"/>
      <c r="AV5389" s="628"/>
      <c r="AW5389" s="629"/>
      <c r="AX5389" s="632"/>
      <c r="AY5389" s="633"/>
      <c r="AZ5389" s="626"/>
      <c r="BA5389" s="627"/>
      <c r="BB5389" s="544"/>
      <c r="BC5389" s="581"/>
      <c r="BD5389" s="586"/>
      <c r="BE5389" s="587"/>
      <c r="BF5389" s="626"/>
      <c r="BG5389" s="627"/>
      <c r="BH5389" s="628"/>
      <c r="BI5389" s="629"/>
      <c r="BJ5389" s="632"/>
      <c r="BK5389" s="633"/>
      <c r="BL5389" s="626"/>
      <c r="BM5389" s="627"/>
      <c r="BN5389" s="678"/>
      <c r="BO5389" s="679"/>
      <c r="BP5389" s="680"/>
      <c r="BQ5389" s="677"/>
      <c r="BR5389" s="663"/>
      <c r="BS5389" s="663"/>
      <c r="BT5389" s="19" t="s">
        <v>84</v>
      </c>
      <c r="BU5389" s="277">
        <f>IF(BQ5375="B",'VALUE POINTS'!L$19,IF('GAME STATS'!BQ5375="C",'VALUE POINTS'!M$19,'VALUE POINTS'!K$19))</f>
        <v>2</v>
      </c>
      <c r="BV5389" s="278"/>
    </row>
    <row r="5390" spans="1:74" ht="21.75" hidden="1" customHeight="1" x14ac:dyDescent="0.25">
      <c r="A5390" s="95"/>
      <c r="B5390" s="570" t="str">
        <f>IF(ROSTER!B$18="","",ROSTER!B$18)</f>
        <v/>
      </c>
      <c r="C5390" s="572" t="str">
        <f>IF(ROSTER!C$18="","",ROSTER!C$18)</f>
        <v/>
      </c>
      <c r="D5390" s="573"/>
      <c r="E5390" s="574"/>
      <c r="F5390" s="576">
        <f>IF(E5390="y",1,IF(E5390="S",1,0))</f>
        <v>0</v>
      </c>
      <c r="G5390" s="582">
        <f>IF(E5390="S",1,0)</f>
        <v>0</v>
      </c>
      <c r="H5390" s="578"/>
      <c r="I5390" s="543"/>
      <c r="J5390" s="542"/>
      <c r="K5390" s="580"/>
      <c r="L5390" s="584"/>
      <c r="M5390" s="585"/>
      <c r="N5390" s="588">
        <f>L5390+J5390</f>
        <v>0</v>
      </c>
      <c r="O5390" s="589"/>
      <c r="P5390" s="542"/>
      <c r="Q5390" s="580"/>
      <c r="R5390" s="584"/>
      <c r="S5390" s="585"/>
      <c r="T5390" s="588">
        <f>R5390-P5390</f>
        <v>0</v>
      </c>
      <c r="U5390" s="589"/>
      <c r="V5390" s="310"/>
      <c r="W5390" s="310"/>
      <c r="X5390" s="578"/>
      <c r="Y5390" s="543"/>
      <c r="Z5390" s="542"/>
      <c r="AA5390" s="543"/>
      <c r="AB5390" s="542"/>
      <c r="AC5390" s="543"/>
      <c r="AD5390" s="542"/>
      <c r="AE5390" s="580"/>
      <c r="AF5390" s="584"/>
      <c r="AG5390" s="585"/>
      <c r="AH5390" s="595">
        <f>IF(AD5390=0,0,(AF5390/AD5390)*100)</f>
        <v>0</v>
      </c>
      <c r="AI5390" s="596"/>
      <c r="AJ5390" s="542"/>
      <c r="AK5390" s="580"/>
      <c r="AL5390" s="584"/>
      <c r="AM5390" s="585"/>
      <c r="AN5390" s="595">
        <f>IF(AJ5390=0,0,(AL5390/AJ5390)*100)</f>
        <v>0</v>
      </c>
      <c r="AO5390" s="596"/>
      <c r="AP5390" s="542"/>
      <c r="AQ5390" s="580"/>
      <c r="AR5390" s="584"/>
      <c r="AS5390" s="585"/>
      <c r="AT5390" s="595">
        <f>IF(AP5390=0,0,(AR5390/AP5390)*100)</f>
        <v>0</v>
      </c>
      <c r="AU5390" s="596"/>
      <c r="AV5390" s="599">
        <f>AD5390+AJ5390+AP5390</f>
        <v>0</v>
      </c>
      <c r="AW5390" s="600"/>
      <c r="AX5390" s="630">
        <f>AF5390+AL5390+AR5390</f>
        <v>0</v>
      </c>
      <c r="AY5390" s="631"/>
      <c r="AZ5390" s="595">
        <f>IF(AV5390=0,0,(AX5390/AV5390)*100)</f>
        <v>0</v>
      </c>
      <c r="BA5390" s="596"/>
      <c r="BB5390" s="542"/>
      <c r="BC5390" s="580"/>
      <c r="BD5390" s="584"/>
      <c r="BE5390" s="585"/>
      <c r="BF5390" s="595">
        <f>IF(BB5390=0,0,(BD5390/BB5390)*100)</f>
        <v>0</v>
      </c>
      <c r="BG5390" s="596"/>
      <c r="BH5390" s="599">
        <f>AV5390+BB5390</f>
        <v>0</v>
      </c>
      <c r="BI5390" s="600"/>
      <c r="BJ5390" s="630">
        <f>AX5390+BD5390</f>
        <v>0</v>
      </c>
      <c r="BK5390" s="631"/>
      <c r="BL5390" s="595">
        <f>IF(BH5390=0,0,(BJ5390/BH5390)*100)</f>
        <v>0</v>
      </c>
      <c r="BM5390" s="596"/>
      <c r="BN5390" s="656">
        <f>(AF5390*2)+(AL5390*2)+(AR5390*3)+BD5390</f>
        <v>0</v>
      </c>
      <c r="BO5390" s="657"/>
      <c r="BP5390" s="658"/>
      <c r="BQ5390" s="676">
        <f t="shared" ref="BQ5390" si="3619">IF(BS5390=0,0,50*BR5390/BS5390)</f>
        <v>0</v>
      </c>
      <c r="BR5390" s="662">
        <f>(BN5390*BU$11)+(N5390*BU$12)+(Z5390*BU$13)+(R5390*BU$14)+(X5390*BU$15)+(AB5390*BU$16)</f>
        <v>0</v>
      </c>
      <c r="BS5390" s="662">
        <f>((BB5390-BD5390)*BU$18)+((AV5390-AX5390)*BU$17)+(H5390*BU$19)+(P5390*BU$20)</f>
        <v>0</v>
      </c>
      <c r="BT5390" s="15"/>
      <c r="BU5390" s="15"/>
      <c r="BV5390" s="278"/>
    </row>
    <row r="5391" spans="1:74" ht="21.75" hidden="1" customHeight="1" x14ac:dyDescent="0.25">
      <c r="A5391" s="95"/>
      <c r="B5391" s="571"/>
      <c r="C5391" s="642" t="str">
        <f>IF(ROSTER!D$18="","",ROSTER!D$18)</f>
        <v/>
      </c>
      <c r="D5391" s="643"/>
      <c r="E5391" s="575"/>
      <c r="F5391" s="577"/>
      <c r="G5391" s="583"/>
      <c r="H5391" s="579"/>
      <c r="I5391" s="545"/>
      <c r="J5391" s="544"/>
      <c r="K5391" s="581"/>
      <c r="L5391" s="586"/>
      <c r="M5391" s="587"/>
      <c r="N5391" s="592"/>
      <c r="O5391" s="603"/>
      <c r="P5391" s="544"/>
      <c r="Q5391" s="581"/>
      <c r="R5391" s="586"/>
      <c r="S5391" s="587"/>
      <c r="T5391" s="592"/>
      <c r="U5391" s="603"/>
      <c r="V5391" s="311"/>
      <c r="W5391" s="311"/>
      <c r="X5391" s="579"/>
      <c r="Y5391" s="545"/>
      <c r="Z5391" s="544"/>
      <c r="AA5391" s="545"/>
      <c r="AB5391" s="544"/>
      <c r="AC5391" s="545"/>
      <c r="AD5391" s="544"/>
      <c r="AE5391" s="581"/>
      <c r="AF5391" s="586"/>
      <c r="AG5391" s="587"/>
      <c r="AH5391" s="626"/>
      <c r="AI5391" s="627"/>
      <c r="AJ5391" s="544"/>
      <c r="AK5391" s="581"/>
      <c r="AL5391" s="586"/>
      <c r="AM5391" s="587"/>
      <c r="AN5391" s="626"/>
      <c r="AO5391" s="627"/>
      <c r="AP5391" s="544"/>
      <c r="AQ5391" s="581"/>
      <c r="AR5391" s="586"/>
      <c r="AS5391" s="587"/>
      <c r="AT5391" s="626"/>
      <c r="AU5391" s="627"/>
      <c r="AV5391" s="628"/>
      <c r="AW5391" s="629"/>
      <c r="AX5391" s="632"/>
      <c r="AY5391" s="633"/>
      <c r="AZ5391" s="626"/>
      <c r="BA5391" s="627"/>
      <c r="BB5391" s="544"/>
      <c r="BC5391" s="581"/>
      <c r="BD5391" s="586"/>
      <c r="BE5391" s="587"/>
      <c r="BF5391" s="626"/>
      <c r="BG5391" s="627"/>
      <c r="BH5391" s="628"/>
      <c r="BI5391" s="629"/>
      <c r="BJ5391" s="632"/>
      <c r="BK5391" s="633"/>
      <c r="BL5391" s="626"/>
      <c r="BM5391" s="627"/>
      <c r="BN5391" s="678"/>
      <c r="BO5391" s="679"/>
      <c r="BP5391" s="680"/>
      <c r="BQ5391" s="677"/>
      <c r="BR5391" s="663"/>
      <c r="BS5391" s="663"/>
      <c r="BT5391" s="15"/>
      <c r="BU5391" s="15"/>
      <c r="BV5391" s="95"/>
    </row>
    <row r="5392" spans="1:74" ht="21.75" hidden="1" customHeight="1" x14ac:dyDescent="0.25">
      <c r="A5392" s="95"/>
      <c r="B5392" s="570" t="str">
        <f>IF(ROSTER!B$20="","",ROSTER!B$20)</f>
        <v/>
      </c>
      <c r="C5392" s="572" t="str">
        <f>IF(ROSTER!C$20="","",ROSTER!C$20)</f>
        <v/>
      </c>
      <c r="D5392" s="573"/>
      <c r="E5392" s="574"/>
      <c r="F5392" s="576">
        <f>IF(E5392="y",1,IF(E5392="S",1,0))</f>
        <v>0</v>
      </c>
      <c r="G5392" s="582">
        <f>IF(E5392="S",1,0)</f>
        <v>0</v>
      </c>
      <c r="H5392" s="578"/>
      <c r="I5392" s="543"/>
      <c r="J5392" s="542"/>
      <c r="K5392" s="580"/>
      <c r="L5392" s="584"/>
      <c r="M5392" s="585"/>
      <c r="N5392" s="588">
        <f>L5392+J5392</f>
        <v>0</v>
      </c>
      <c r="O5392" s="589"/>
      <c r="P5392" s="542"/>
      <c r="Q5392" s="580"/>
      <c r="R5392" s="584"/>
      <c r="S5392" s="585"/>
      <c r="T5392" s="588">
        <f>R5392-P5392</f>
        <v>0</v>
      </c>
      <c r="U5392" s="589"/>
      <c r="V5392" s="310"/>
      <c r="W5392" s="310"/>
      <c r="X5392" s="578"/>
      <c r="Y5392" s="543"/>
      <c r="Z5392" s="542"/>
      <c r="AA5392" s="543"/>
      <c r="AB5392" s="542"/>
      <c r="AC5392" s="543"/>
      <c r="AD5392" s="542"/>
      <c r="AE5392" s="580"/>
      <c r="AF5392" s="584"/>
      <c r="AG5392" s="585"/>
      <c r="AH5392" s="595">
        <f>IF(AD5392=0,0,(AF5392/AD5392)*100)</f>
        <v>0</v>
      </c>
      <c r="AI5392" s="596"/>
      <c r="AJ5392" s="542"/>
      <c r="AK5392" s="580"/>
      <c r="AL5392" s="584"/>
      <c r="AM5392" s="585"/>
      <c r="AN5392" s="595">
        <f>IF(AJ5392=0,0,(AL5392/AJ5392)*100)</f>
        <v>0</v>
      </c>
      <c r="AO5392" s="596"/>
      <c r="AP5392" s="542"/>
      <c r="AQ5392" s="580"/>
      <c r="AR5392" s="584"/>
      <c r="AS5392" s="585"/>
      <c r="AT5392" s="595">
        <f>IF(AP5392=0,0,(AR5392/AP5392)*100)</f>
        <v>0</v>
      </c>
      <c r="AU5392" s="596"/>
      <c r="AV5392" s="599">
        <f>AD5392+AJ5392+AP5392</f>
        <v>0</v>
      </c>
      <c r="AW5392" s="600"/>
      <c r="AX5392" s="630">
        <f>AF5392+AL5392+AR5392</f>
        <v>0</v>
      </c>
      <c r="AY5392" s="631"/>
      <c r="AZ5392" s="595">
        <f>IF(AV5392=0,0,(AX5392/AV5392)*100)</f>
        <v>0</v>
      </c>
      <c r="BA5392" s="596"/>
      <c r="BB5392" s="542"/>
      <c r="BC5392" s="580"/>
      <c r="BD5392" s="584"/>
      <c r="BE5392" s="585"/>
      <c r="BF5392" s="595">
        <f>IF(BB5392=0,0,(BD5392/BB5392)*100)</f>
        <v>0</v>
      </c>
      <c r="BG5392" s="596"/>
      <c r="BH5392" s="599">
        <f>AV5392+BB5392</f>
        <v>0</v>
      </c>
      <c r="BI5392" s="600"/>
      <c r="BJ5392" s="630">
        <f>AX5392+BD5392</f>
        <v>0</v>
      </c>
      <c r="BK5392" s="631"/>
      <c r="BL5392" s="595">
        <f>IF(BH5392=0,0,(BJ5392/BH5392)*100)</f>
        <v>0</v>
      </c>
      <c r="BM5392" s="596"/>
      <c r="BN5392" s="656">
        <f>(AF5392*2)+(AL5392*2)+(AR5392*3)+BD5392</f>
        <v>0</v>
      </c>
      <c r="BO5392" s="657"/>
      <c r="BP5392" s="658"/>
      <c r="BQ5392" s="676">
        <f t="shared" ref="BQ5392" si="3620">IF(BS5392=0,0,50*BR5392/BS5392)</f>
        <v>0</v>
      </c>
      <c r="BR5392" s="662">
        <f>(BN5392*BU$11)+(N5392*BU$12)+(Z5392*BU$13)+(R5392*BU$14)+(X5392*BU$15)+(AB5392*BU$16)</f>
        <v>0</v>
      </c>
      <c r="BS5392" s="662">
        <f>((BB5392-BD5392)*BU$18)+((AV5392-AX5392)*BU$17)+(H5392*BU$19)+(P5392*BU$20)</f>
        <v>0</v>
      </c>
      <c r="BT5392" s="15"/>
      <c r="BU5392" s="15"/>
      <c r="BV5392" s="95"/>
    </row>
    <row r="5393" spans="1:74" ht="21.75" hidden="1" customHeight="1" x14ac:dyDescent="0.25">
      <c r="A5393" s="95"/>
      <c r="B5393" s="571"/>
      <c r="C5393" s="642" t="str">
        <f>IF(ROSTER!D$20="","",ROSTER!D$20)</f>
        <v/>
      </c>
      <c r="D5393" s="643"/>
      <c r="E5393" s="575"/>
      <c r="F5393" s="577"/>
      <c r="G5393" s="583"/>
      <c r="H5393" s="579"/>
      <c r="I5393" s="545"/>
      <c r="J5393" s="544"/>
      <c r="K5393" s="581"/>
      <c r="L5393" s="586"/>
      <c r="M5393" s="587"/>
      <c r="N5393" s="592"/>
      <c r="O5393" s="603"/>
      <c r="P5393" s="544"/>
      <c r="Q5393" s="581"/>
      <c r="R5393" s="586"/>
      <c r="S5393" s="587"/>
      <c r="T5393" s="592"/>
      <c r="U5393" s="603"/>
      <c r="V5393" s="311"/>
      <c r="W5393" s="311"/>
      <c r="X5393" s="579"/>
      <c r="Y5393" s="545"/>
      <c r="Z5393" s="544"/>
      <c r="AA5393" s="545"/>
      <c r="AB5393" s="544"/>
      <c r="AC5393" s="545"/>
      <c r="AD5393" s="544"/>
      <c r="AE5393" s="581"/>
      <c r="AF5393" s="586"/>
      <c r="AG5393" s="587"/>
      <c r="AH5393" s="626"/>
      <c r="AI5393" s="627"/>
      <c r="AJ5393" s="544"/>
      <c r="AK5393" s="581"/>
      <c r="AL5393" s="586"/>
      <c r="AM5393" s="587"/>
      <c r="AN5393" s="626"/>
      <c r="AO5393" s="627"/>
      <c r="AP5393" s="544"/>
      <c r="AQ5393" s="581"/>
      <c r="AR5393" s="586"/>
      <c r="AS5393" s="587"/>
      <c r="AT5393" s="626"/>
      <c r="AU5393" s="627"/>
      <c r="AV5393" s="628"/>
      <c r="AW5393" s="629"/>
      <c r="AX5393" s="632"/>
      <c r="AY5393" s="633"/>
      <c r="AZ5393" s="626"/>
      <c r="BA5393" s="627"/>
      <c r="BB5393" s="544"/>
      <c r="BC5393" s="581"/>
      <c r="BD5393" s="586"/>
      <c r="BE5393" s="587"/>
      <c r="BF5393" s="626"/>
      <c r="BG5393" s="627"/>
      <c r="BH5393" s="628"/>
      <c r="BI5393" s="629"/>
      <c r="BJ5393" s="632"/>
      <c r="BK5393" s="633"/>
      <c r="BL5393" s="626"/>
      <c r="BM5393" s="627"/>
      <c r="BN5393" s="678"/>
      <c r="BO5393" s="679"/>
      <c r="BP5393" s="680"/>
      <c r="BQ5393" s="677"/>
      <c r="BR5393" s="663"/>
      <c r="BS5393" s="663"/>
      <c r="BT5393" s="15"/>
      <c r="BU5393" s="15"/>
      <c r="BV5393" s="95"/>
    </row>
    <row r="5394" spans="1:74" ht="21.75" hidden="1" customHeight="1" x14ac:dyDescent="0.25">
      <c r="A5394" s="95"/>
      <c r="B5394" s="570" t="str">
        <f>IF(ROSTER!B$22="","",ROSTER!B$22)</f>
        <v/>
      </c>
      <c r="C5394" s="572" t="str">
        <f>IF(ROSTER!C$22="","",ROSTER!C$22)</f>
        <v/>
      </c>
      <c r="D5394" s="573"/>
      <c r="E5394" s="574"/>
      <c r="F5394" s="576">
        <f>IF(E5394="y",1,IF(E5394="S",1,0))</f>
        <v>0</v>
      </c>
      <c r="G5394" s="582">
        <f>IF(E5394="S",1,0)</f>
        <v>0</v>
      </c>
      <c r="H5394" s="578"/>
      <c r="I5394" s="543"/>
      <c r="J5394" s="542"/>
      <c r="K5394" s="580"/>
      <c r="L5394" s="584"/>
      <c r="M5394" s="585"/>
      <c r="N5394" s="588">
        <f>L5394+J5394</f>
        <v>0</v>
      </c>
      <c r="O5394" s="589"/>
      <c r="P5394" s="542"/>
      <c r="Q5394" s="580"/>
      <c r="R5394" s="584"/>
      <c r="S5394" s="585"/>
      <c r="T5394" s="588">
        <f>R5394-P5394</f>
        <v>0</v>
      </c>
      <c r="U5394" s="589"/>
      <c r="V5394" s="310"/>
      <c r="W5394" s="310"/>
      <c r="X5394" s="578"/>
      <c r="Y5394" s="543"/>
      <c r="Z5394" s="542"/>
      <c r="AA5394" s="543"/>
      <c r="AB5394" s="542"/>
      <c r="AC5394" s="543"/>
      <c r="AD5394" s="542"/>
      <c r="AE5394" s="580"/>
      <c r="AF5394" s="584"/>
      <c r="AG5394" s="585"/>
      <c r="AH5394" s="595">
        <f>IF(AD5394=0,0,(AF5394/AD5394)*100)</f>
        <v>0</v>
      </c>
      <c r="AI5394" s="596"/>
      <c r="AJ5394" s="542"/>
      <c r="AK5394" s="580"/>
      <c r="AL5394" s="584"/>
      <c r="AM5394" s="585"/>
      <c r="AN5394" s="595">
        <f>IF(AJ5394=0,0,(AL5394/AJ5394)*100)</f>
        <v>0</v>
      </c>
      <c r="AO5394" s="596"/>
      <c r="AP5394" s="542"/>
      <c r="AQ5394" s="580"/>
      <c r="AR5394" s="584"/>
      <c r="AS5394" s="585"/>
      <c r="AT5394" s="595">
        <f>IF(AP5394=0,0,(AR5394/AP5394)*100)</f>
        <v>0</v>
      </c>
      <c r="AU5394" s="596"/>
      <c r="AV5394" s="599">
        <f>AD5394+AJ5394+AP5394</f>
        <v>0</v>
      </c>
      <c r="AW5394" s="600"/>
      <c r="AX5394" s="630">
        <f>AF5394+AL5394+AR5394</f>
        <v>0</v>
      </c>
      <c r="AY5394" s="631"/>
      <c r="AZ5394" s="595">
        <f>IF(AV5394=0,0,(AX5394/AV5394)*100)</f>
        <v>0</v>
      </c>
      <c r="BA5394" s="596"/>
      <c r="BB5394" s="542"/>
      <c r="BC5394" s="580"/>
      <c r="BD5394" s="584"/>
      <c r="BE5394" s="585"/>
      <c r="BF5394" s="595">
        <f>IF(BB5394=0,0,(BD5394/BB5394)*100)</f>
        <v>0</v>
      </c>
      <c r="BG5394" s="596"/>
      <c r="BH5394" s="599">
        <f>AV5394+BB5394</f>
        <v>0</v>
      </c>
      <c r="BI5394" s="600"/>
      <c r="BJ5394" s="630">
        <f>AX5394+BD5394</f>
        <v>0</v>
      </c>
      <c r="BK5394" s="631"/>
      <c r="BL5394" s="595">
        <f>IF(BH5394=0,0,(BJ5394/BH5394)*100)</f>
        <v>0</v>
      </c>
      <c r="BM5394" s="596"/>
      <c r="BN5394" s="656">
        <f>(AF5394*2)+(AL5394*2)+(AR5394*3)+BD5394</f>
        <v>0</v>
      </c>
      <c r="BO5394" s="657"/>
      <c r="BP5394" s="658"/>
      <c r="BQ5394" s="676">
        <f t="shared" ref="BQ5394" si="3621">IF(BS5394=0,0,50*BR5394/BS5394)</f>
        <v>0</v>
      </c>
      <c r="BR5394" s="662">
        <f>(BN5394*BU$11)+(N5394*BU$12)+(Z5394*BU$13)+(R5394*BU$14)+(X5394*BU$15)+(AB5394*BU$16)</f>
        <v>0</v>
      </c>
      <c r="BS5394" s="662">
        <f>((BB5394-BD5394)*BU$18)+((AV5394-AX5394)*BU$17)+(H5394*BU$19)+(P5394*BU$20)</f>
        <v>0</v>
      </c>
      <c r="BT5394" s="15"/>
      <c r="BU5394" s="15"/>
      <c r="BV5394" s="95"/>
    </row>
    <row r="5395" spans="1:74" ht="21.75" hidden="1" customHeight="1" x14ac:dyDescent="0.25">
      <c r="A5395" s="95"/>
      <c r="B5395" s="571"/>
      <c r="C5395" s="642" t="str">
        <f>IF(ROSTER!D$22="","",ROSTER!D$22)</f>
        <v/>
      </c>
      <c r="D5395" s="643"/>
      <c r="E5395" s="575"/>
      <c r="F5395" s="577"/>
      <c r="G5395" s="583"/>
      <c r="H5395" s="579"/>
      <c r="I5395" s="545"/>
      <c r="J5395" s="544"/>
      <c r="K5395" s="581"/>
      <c r="L5395" s="586"/>
      <c r="M5395" s="587"/>
      <c r="N5395" s="592"/>
      <c r="O5395" s="603"/>
      <c r="P5395" s="544"/>
      <c r="Q5395" s="581"/>
      <c r="R5395" s="586"/>
      <c r="S5395" s="587"/>
      <c r="T5395" s="592"/>
      <c r="U5395" s="603"/>
      <c r="V5395" s="311"/>
      <c r="W5395" s="311"/>
      <c r="X5395" s="579"/>
      <c r="Y5395" s="545"/>
      <c r="Z5395" s="544"/>
      <c r="AA5395" s="545"/>
      <c r="AB5395" s="544"/>
      <c r="AC5395" s="545"/>
      <c r="AD5395" s="544"/>
      <c r="AE5395" s="581"/>
      <c r="AF5395" s="586"/>
      <c r="AG5395" s="587"/>
      <c r="AH5395" s="626"/>
      <c r="AI5395" s="627"/>
      <c r="AJ5395" s="544"/>
      <c r="AK5395" s="581"/>
      <c r="AL5395" s="586"/>
      <c r="AM5395" s="587"/>
      <c r="AN5395" s="626"/>
      <c r="AO5395" s="627"/>
      <c r="AP5395" s="544"/>
      <c r="AQ5395" s="581"/>
      <c r="AR5395" s="586"/>
      <c r="AS5395" s="587"/>
      <c r="AT5395" s="626"/>
      <c r="AU5395" s="627"/>
      <c r="AV5395" s="628"/>
      <c r="AW5395" s="629"/>
      <c r="AX5395" s="632"/>
      <c r="AY5395" s="633"/>
      <c r="AZ5395" s="626"/>
      <c r="BA5395" s="627"/>
      <c r="BB5395" s="544"/>
      <c r="BC5395" s="581"/>
      <c r="BD5395" s="586"/>
      <c r="BE5395" s="587"/>
      <c r="BF5395" s="626"/>
      <c r="BG5395" s="627"/>
      <c r="BH5395" s="628"/>
      <c r="BI5395" s="629"/>
      <c r="BJ5395" s="632"/>
      <c r="BK5395" s="633"/>
      <c r="BL5395" s="626"/>
      <c r="BM5395" s="627"/>
      <c r="BN5395" s="678"/>
      <c r="BO5395" s="679"/>
      <c r="BP5395" s="680"/>
      <c r="BQ5395" s="677"/>
      <c r="BR5395" s="663"/>
      <c r="BS5395" s="663"/>
      <c r="BT5395" s="15"/>
      <c r="BU5395" s="15"/>
      <c r="BV5395" s="95"/>
    </row>
    <row r="5396" spans="1:74" ht="21.75" hidden="1" customHeight="1" x14ac:dyDescent="0.25">
      <c r="A5396" s="95"/>
      <c r="B5396" s="570" t="str">
        <f>IF(ROSTER!B$24="","",ROSTER!B$24)</f>
        <v/>
      </c>
      <c r="C5396" s="572" t="str">
        <f>IF(ROSTER!C$24="","",ROSTER!C$24)</f>
        <v/>
      </c>
      <c r="D5396" s="573"/>
      <c r="E5396" s="574"/>
      <c r="F5396" s="576">
        <f>IF(E5396="y",1,IF(E5396="S",1,0))</f>
        <v>0</v>
      </c>
      <c r="G5396" s="582">
        <f>IF(E5396="S",1,0)</f>
        <v>0</v>
      </c>
      <c r="H5396" s="578"/>
      <c r="I5396" s="543"/>
      <c r="J5396" s="542"/>
      <c r="K5396" s="580"/>
      <c r="L5396" s="584"/>
      <c r="M5396" s="585"/>
      <c r="N5396" s="588">
        <f>L5396+J5396</f>
        <v>0</v>
      </c>
      <c r="O5396" s="589"/>
      <c r="P5396" s="542"/>
      <c r="Q5396" s="580"/>
      <c r="R5396" s="584"/>
      <c r="S5396" s="585"/>
      <c r="T5396" s="588">
        <f>R5396-P5396</f>
        <v>0</v>
      </c>
      <c r="U5396" s="589"/>
      <c r="V5396" s="310"/>
      <c r="W5396" s="310"/>
      <c r="X5396" s="578"/>
      <c r="Y5396" s="543"/>
      <c r="Z5396" s="542"/>
      <c r="AA5396" s="543"/>
      <c r="AB5396" s="542"/>
      <c r="AC5396" s="543"/>
      <c r="AD5396" s="542"/>
      <c r="AE5396" s="580"/>
      <c r="AF5396" s="584"/>
      <c r="AG5396" s="585"/>
      <c r="AH5396" s="595">
        <f>IF(AD5396=0,0,(AF5396/AD5396)*100)</f>
        <v>0</v>
      </c>
      <c r="AI5396" s="596"/>
      <c r="AJ5396" s="542"/>
      <c r="AK5396" s="580"/>
      <c r="AL5396" s="584"/>
      <c r="AM5396" s="585"/>
      <c r="AN5396" s="595">
        <f>IF(AJ5396=0,0,(AL5396/AJ5396)*100)</f>
        <v>0</v>
      </c>
      <c r="AO5396" s="596"/>
      <c r="AP5396" s="542"/>
      <c r="AQ5396" s="580"/>
      <c r="AR5396" s="584"/>
      <c r="AS5396" s="585"/>
      <c r="AT5396" s="595">
        <f>IF(AP5396=0,0,(AR5396/AP5396)*100)</f>
        <v>0</v>
      </c>
      <c r="AU5396" s="596"/>
      <c r="AV5396" s="599">
        <f>AD5396+AJ5396+AP5396</f>
        <v>0</v>
      </c>
      <c r="AW5396" s="600"/>
      <c r="AX5396" s="630">
        <f>AF5396+AL5396+AR5396</f>
        <v>0</v>
      </c>
      <c r="AY5396" s="631"/>
      <c r="AZ5396" s="595">
        <f>IF(AV5396=0,0,(AX5396/AV5396)*100)</f>
        <v>0</v>
      </c>
      <c r="BA5396" s="596"/>
      <c r="BB5396" s="542"/>
      <c r="BC5396" s="580"/>
      <c r="BD5396" s="584"/>
      <c r="BE5396" s="585"/>
      <c r="BF5396" s="595">
        <f>IF(BB5396=0,0,(BD5396/BB5396)*100)</f>
        <v>0</v>
      </c>
      <c r="BG5396" s="596"/>
      <c r="BH5396" s="599">
        <f>AV5396+BB5396</f>
        <v>0</v>
      </c>
      <c r="BI5396" s="600"/>
      <c r="BJ5396" s="630">
        <f>AX5396+BD5396</f>
        <v>0</v>
      </c>
      <c r="BK5396" s="631"/>
      <c r="BL5396" s="595">
        <f>IF(BH5396=0,0,(BJ5396/BH5396)*100)</f>
        <v>0</v>
      </c>
      <c r="BM5396" s="596"/>
      <c r="BN5396" s="656">
        <f>(AF5396*2)+(AL5396*2)+(AR5396*3)+BD5396</f>
        <v>0</v>
      </c>
      <c r="BO5396" s="657"/>
      <c r="BP5396" s="658"/>
      <c r="BQ5396" s="676">
        <f t="shared" ref="BQ5396" si="3622">IF(BS5396=0,0,50*BR5396/BS5396)</f>
        <v>0</v>
      </c>
      <c r="BR5396" s="662">
        <f>(BN5396*BU$11)+(N5396*BU$12)+(Z5396*BU$13)+(R5396*BU$14)+(X5396*BU$15)+(AB5396*BU$16)</f>
        <v>0</v>
      </c>
      <c r="BS5396" s="662">
        <f>((BB5396-BD5396)*BU$18)+((AV5396-AX5396)*BU$17)+(H5396*BU$19)+(P5396*BU$20)</f>
        <v>0</v>
      </c>
      <c r="BT5396" s="15"/>
      <c r="BU5396" s="15"/>
      <c r="BV5396" s="95"/>
    </row>
    <row r="5397" spans="1:74" ht="21.75" hidden="1" customHeight="1" x14ac:dyDescent="0.25">
      <c r="A5397" s="95"/>
      <c r="B5397" s="571"/>
      <c r="C5397" s="642" t="str">
        <f>IF(ROSTER!D$24="","",ROSTER!D$24)</f>
        <v/>
      </c>
      <c r="D5397" s="643"/>
      <c r="E5397" s="575"/>
      <c r="F5397" s="577"/>
      <c r="G5397" s="583"/>
      <c r="H5397" s="579"/>
      <c r="I5397" s="545"/>
      <c r="J5397" s="544"/>
      <c r="K5397" s="581"/>
      <c r="L5397" s="586"/>
      <c r="M5397" s="587"/>
      <c r="N5397" s="592"/>
      <c r="O5397" s="603"/>
      <c r="P5397" s="544"/>
      <c r="Q5397" s="581"/>
      <c r="R5397" s="586"/>
      <c r="S5397" s="587"/>
      <c r="T5397" s="592"/>
      <c r="U5397" s="603"/>
      <c r="V5397" s="311"/>
      <c r="W5397" s="311"/>
      <c r="X5397" s="579"/>
      <c r="Y5397" s="545"/>
      <c r="Z5397" s="544"/>
      <c r="AA5397" s="545"/>
      <c r="AB5397" s="544"/>
      <c r="AC5397" s="545"/>
      <c r="AD5397" s="544"/>
      <c r="AE5397" s="581"/>
      <c r="AF5397" s="586"/>
      <c r="AG5397" s="587"/>
      <c r="AH5397" s="626"/>
      <c r="AI5397" s="627"/>
      <c r="AJ5397" s="544"/>
      <c r="AK5397" s="581"/>
      <c r="AL5397" s="586"/>
      <c r="AM5397" s="587"/>
      <c r="AN5397" s="626"/>
      <c r="AO5397" s="627"/>
      <c r="AP5397" s="544"/>
      <c r="AQ5397" s="581"/>
      <c r="AR5397" s="586"/>
      <c r="AS5397" s="587"/>
      <c r="AT5397" s="626"/>
      <c r="AU5397" s="627"/>
      <c r="AV5397" s="628"/>
      <c r="AW5397" s="629"/>
      <c r="AX5397" s="632"/>
      <c r="AY5397" s="633"/>
      <c r="AZ5397" s="626"/>
      <c r="BA5397" s="627"/>
      <c r="BB5397" s="544"/>
      <c r="BC5397" s="581"/>
      <c r="BD5397" s="586"/>
      <c r="BE5397" s="587"/>
      <c r="BF5397" s="626"/>
      <c r="BG5397" s="627"/>
      <c r="BH5397" s="628"/>
      <c r="BI5397" s="629"/>
      <c r="BJ5397" s="632"/>
      <c r="BK5397" s="633"/>
      <c r="BL5397" s="626"/>
      <c r="BM5397" s="627"/>
      <c r="BN5397" s="678"/>
      <c r="BO5397" s="679"/>
      <c r="BP5397" s="680"/>
      <c r="BQ5397" s="677"/>
      <c r="BR5397" s="663"/>
      <c r="BS5397" s="663"/>
      <c r="BT5397" s="15"/>
      <c r="BU5397" s="15"/>
      <c r="BV5397" s="95"/>
    </row>
    <row r="5398" spans="1:74" ht="21.75" hidden="1" customHeight="1" x14ac:dyDescent="0.25">
      <c r="A5398" s="95"/>
      <c r="B5398" s="570" t="str">
        <f>IF(ROSTER!B$26="","",ROSTER!B$26)</f>
        <v/>
      </c>
      <c r="C5398" s="572" t="str">
        <f>IF(ROSTER!C$26="","",ROSTER!C$26)</f>
        <v/>
      </c>
      <c r="D5398" s="573"/>
      <c r="E5398" s="574"/>
      <c r="F5398" s="576">
        <f>IF(E5398="y",1,IF(E5398="S",1,0))</f>
        <v>0</v>
      </c>
      <c r="G5398" s="582">
        <f>IF(E5398="S",1,0)</f>
        <v>0</v>
      </c>
      <c r="H5398" s="578"/>
      <c r="I5398" s="543"/>
      <c r="J5398" s="542"/>
      <c r="K5398" s="580"/>
      <c r="L5398" s="584"/>
      <c r="M5398" s="585"/>
      <c r="N5398" s="588">
        <f>L5398+J5398</f>
        <v>0</v>
      </c>
      <c r="O5398" s="589"/>
      <c r="P5398" s="542"/>
      <c r="Q5398" s="580"/>
      <c r="R5398" s="584"/>
      <c r="S5398" s="585"/>
      <c r="T5398" s="588">
        <f>R5398-P5398</f>
        <v>0</v>
      </c>
      <c r="U5398" s="589"/>
      <c r="V5398" s="310"/>
      <c r="W5398" s="310"/>
      <c r="X5398" s="578"/>
      <c r="Y5398" s="543"/>
      <c r="Z5398" s="542"/>
      <c r="AA5398" s="543"/>
      <c r="AB5398" s="542"/>
      <c r="AC5398" s="543"/>
      <c r="AD5398" s="542"/>
      <c r="AE5398" s="580"/>
      <c r="AF5398" s="584"/>
      <c r="AG5398" s="585"/>
      <c r="AH5398" s="595">
        <f>IF(AD5398=0,0,(AF5398/AD5398)*100)</f>
        <v>0</v>
      </c>
      <c r="AI5398" s="596"/>
      <c r="AJ5398" s="542"/>
      <c r="AK5398" s="580"/>
      <c r="AL5398" s="584"/>
      <c r="AM5398" s="585"/>
      <c r="AN5398" s="595">
        <f>IF(AJ5398=0,0,(AL5398/AJ5398)*100)</f>
        <v>0</v>
      </c>
      <c r="AO5398" s="596"/>
      <c r="AP5398" s="542"/>
      <c r="AQ5398" s="580"/>
      <c r="AR5398" s="584"/>
      <c r="AS5398" s="585"/>
      <c r="AT5398" s="595">
        <f>IF(AP5398=0,0,(AR5398/AP5398)*100)</f>
        <v>0</v>
      </c>
      <c r="AU5398" s="596"/>
      <c r="AV5398" s="599">
        <f>AD5398+AJ5398+AP5398</f>
        <v>0</v>
      </c>
      <c r="AW5398" s="600"/>
      <c r="AX5398" s="630">
        <f>AF5398+AL5398+AR5398</f>
        <v>0</v>
      </c>
      <c r="AY5398" s="631"/>
      <c r="AZ5398" s="595">
        <f>IF(AV5398=0,0,(AX5398/AV5398)*100)</f>
        <v>0</v>
      </c>
      <c r="BA5398" s="596"/>
      <c r="BB5398" s="542"/>
      <c r="BC5398" s="580"/>
      <c r="BD5398" s="584"/>
      <c r="BE5398" s="585"/>
      <c r="BF5398" s="595">
        <f>IF(BB5398=0,0,(BD5398/BB5398)*100)</f>
        <v>0</v>
      </c>
      <c r="BG5398" s="596"/>
      <c r="BH5398" s="599">
        <f>AV5398+BB5398</f>
        <v>0</v>
      </c>
      <c r="BI5398" s="600"/>
      <c r="BJ5398" s="630">
        <f>AX5398+BD5398</f>
        <v>0</v>
      </c>
      <c r="BK5398" s="631"/>
      <c r="BL5398" s="595">
        <f>IF(BH5398=0,0,(BJ5398/BH5398)*100)</f>
        <v>0</v>
      </c>
      <c r="BM5398" s="596"/>
      <c r="BN5398" s="656">
        <f>(AF5398*2)+(AL5398*2)+(AR5398*3)+BD5398</f>
        <v>0</v>
      </c>
      <c r="BO5398" s="657"/>
      <c r="BP5398" s="658"/>
      <c r="BQ5398" s="676">
        <f t="shared" ref="BQ5398" si="3623">IF(BS5398=0,0,50*BR5398/BS5398)</f>
        <v>0</v>
      </c>
      <c r="BR5398" s="662">
        <f>(BN5398*BU$11)+(N5398*BU$12)+(Z5398*BU$13)+(R5398*BU$14)+(X5398*BU$15)+(AB5398*BU$16)</f>
        <v>0</v>
      </c>
      <c r="BS5398" s="662">
        <f>((BB5398-BD5398)*BU$18)+((AV5398-AX5398)*BU$17)+(H5398*BU$19)+(P5398*BU$20)</f>
        <v>0</v>
      </c>
      <c r="BT5398" s="15"/>
      <c r="BU5398" s="15"/>
      <c r="BV5398" s="95"/>
    </row>
    <row r="5399" spans="1:74" ht="21.75" hidden="1" customHeight="1" x14ac:dyDescent="0.25">
      <c r="A5399" s="95"/>
      <c r="B5399" s="571"/>
      <c r="C5399" s="642" t="str">
        <f>IF(ROSTER!D$26="","",ROSTER!D$26)</f>
        <v/>
      </c>
      <c r="D5399" s="643"/>
      <c r="E5399" s="575"/>
      <c r="F5399" s="577"/>
      <c r="G5399" s="583"/>
      <c r="H5399" s="579"/>
      <c r="I5399" s="545"/>
      <c r="J5399" s="544"/>
      <c r="K5399" s="581"/>
      <c r="L5399" s="586"/>
      <c r="M5399" s="587"/>
      <c r="N5399" s="592"/>
      <c r="O5399" s="603"/>
      <c r="P5399" s="544"/>
      <c r="Q5399" s="581"/>
      <c r="R5399" s="586"/>
      <c r="S5399" s="587"/>
      <c r="T5399" s="592"/>
      <c r="U5399" s="603"/>
      <c r="V5399" s="311"/>
      <c r="W5399" s="311"/>
      <c r="X5399" s="579"/>
      <c r="Y5399" s="545"/>
      <c r="Z5399" s="544"/>
      <c r="AA5399" s="545"/>
      <c r="AB5399" s="544"/>
      <c r="AC5399" s="545"/>
      <c r="AD5399" s="544"/>
      <c r="AE5399" s="581"/>
      <c r="AF5399" s="586"/>
      <c r="AG5399" s="587"/>
      <c r="AH5399" s="626"/>
      <c r="AI5399" s="627"/>
      <c r="AJ5399" s="544"/>
      <c r="AK5399" s="581"/>
      <c r="AL5399" s="586"/>
      <c r="AM5399" s="587"/>
      <c r="AN5399" s="626"/>
      <c r="AO5399" s="627"/>
      <c r="AP5399" s="544"/>
      <c r="AQ5399" s="581"/>
      <c r="AR5399" s="586"/>
      <c r="AS5399" s="587"/>
      <c r="AT5399" s="626"/>
      <c r="AU5399" s="627"/>
      <c r="AV5399" s="628"/>
      <c r="AW5399" s="629"/>
      <c r="AX5399" s="632"/>
      <c r="AY5399" s="633"/>
      <c r="AZ5399" s="626"/>
      <c r="BA5399" s="627"/>
      <c r="BB5399" s="544"/>
      <c r="BC5399" s="581"/>
      <c r="BD5399" s="586"/>
      <c r="BE5399" s="587"/>
      <c r="BF5399" s="626"/>
      <c r="BG5399" s="627"/>
      <c r="BH5399" s="628"/>
      <c r="BI5399" s="629"/>
      <c r="BJ5399" s="632"/>
      <c r="BK5399" s="633"/>
      <c r="BL5399" s="626"/>
      <c r="BM5399" s="627"/>
      <c r="BN5399" s="678"/>
      <c r="BO5399" s="679"/>
      <c r="BP5399" s="680"/>
      <c r="BQ5399" s="677"/>
      <c r="BR5399" s="663"/>
      <c r="BS5399" s="663"/>
      <c r="BT5399" s="15"/>
      <c r="BU5399" s="15"/>
      <c r="BV5399" s="95"/>
    </row>
    <row r="5400" spans="1:74" ht="21.75" hidden="1" customHeight="1" x14ac:dyDescent="0.25">
      <c r="A5400" s="95"/>
      <c r="B5400" s="570" t="str">
        <f>IF(ROSTER!B$28="","",ROSTER!B$28)</f>
        <v/>
      </c>
      <c r="C5400" s="572" t="str">
        <f>IF(ROSTER!C$28="","",ROSTER!C$28)</f>
        <v/>
      </c>
      <c r="D5400" s="573"/>
      <c r="E5400" s="574"/>
      <c r="F5400" s="576">
        <f>IF(E5400="y",1,IF(E5400="S",1,0))</f>
        <v>0</v>
      </c>
      <c r="G5400" s="582">
        <f>IF(E5400="S",1,0)</f>
        <v>0</v>
      </c>
      <c r="H5400" s="578"/>
      <c r="I5400" s="543"/>
      <c r="J5400" s="542"/>
      <c r="K5400" s="580"/>
      <c r="L5400" s="584"/>
      <c r="M5400" s="585"/>
      <c r="N5400" s="588">
        <f>L5400+J5400</f>
        <v>0</v>
      </c>
      <c r="O5400" s="589"/>
      <c r="P5400" s="542"/>
      <c r="Q5400" s="580"/>
      <c r="R5400" s="584"/>
      <c r="S5400" s="585"/>
      <c r="T5400" s="588">
        <f>R5400-P5400</f>
        <v>0</v>
      </c>
      <c r="U5400" s="589"/>
      <c r="V5400" s="310"/>
      <c r="W5400" s="310"/>
      <c r="X5400" s="578"/>
      <c r="Y5400" s="543"/>
      <c r="Z5400" s="542"/>
      <c r="AA5400" s="543"/>
      <c r="AB5400" s="542"/>
      <c r="AC5400" s="543"/>
      <c r="AD5400" s="542"/>
      <c r="AE5400" s="580"/>
      <c r="AF5400" s="584"/>
      <c r="AG5400" s="585"/>
      <c r="AH5400" s="595">
        <f>IF(AD5400=0,0,(AF5400/AD5400)*100)</f>
        <v>0</v>
      </c>
      <c r="AI5400" s="596"/>
      <c r="AJ5400" s="542"/>
      <c r="AK5400" s="580"/>
      <c r="AL5400" s="584"/>
      <c r="AM5400" s="585"/>
      <c r="AN5400" s="595">
        <f>IF(AJ5400=0,0,(AL5400/AJ5400)*100)</f>
        <v>0</v>
      </c>
      <c r="AO5400" s="596"/>
      <c r="AP5400" s="542"/>
      <c r="AQ5400" s="580"/>
      <c r="AR5400" s="584"/>
      <c r="AS5400" s="585"/>
      <c r="AT5400" s="595">
        <f>IF(AP5400=0,0,(AR5400/AP5400)*100)</f>
        <v>0</v>
      </c>
      <c r="AU5400" s="596"/>
      <c r="AV5400" s="599">
        <f>AD5400+AJ5400+AP5400</f>
        <v>0</v>
      </c>
      <c r="AW5400" s="600"/>
      <c r="AX5400" s="630">
        <f>AF5400+AL5400+AR5400</f>
        <v>0</v>
      </c>
      <c r="AY5400" s="631"/>
      <c r="AZ5400" s="595">
        <f>IF(AV5400=0,0,(AX5400/AV5400)*100)</f>
        <v>0</v>
      </c>
      <c r="BA5400" s="596"/>
      <c r="BB5400" s="542"/>
      <c r="BC5400" s="580"/>
      <c r="BD5400" s="584"/>
      <c r="BE5400" s="585"/>
      <c r="BF5400" s="595">
        <f>IF(BB5400=0,0,(BD5400/BB5400)*100)</f>
        <v>0</v>
      </c>
      <c r="BG5400" s="596"/>
      <c r="BH5400" s="599">
        <f>AV5400+BB5400</f>
        <v>0</v>
      </c>
      <c r="BI5400" s="600"/>
      <c r="BJ5400" s="630">
        <f>AX5400+BD5400</f>
        <v>0</v>
      </c>
      <c r="BK5400" s="631"/>
      <c r="BL5400" s="595">
        <f>IF(BH5400=0,0,(BJ5400/BH5400)*100)</f>
        <v>0</v>
      </c>
      <c r="BM5400" s="596"/>
      <c r="BN5400" s="656">
        <f>(AF5400*2)+(AL5400*2)+(AR5400*3)+BD5400</f>
        <v>0</v>
      </c>
      <c r="BO5400" s="657"/>
      <c r="BP5400" s="658"/>
      <c r="BQ5400" s="676">
        <f t="shared" ref="BQ5400" si="3624">IF(BS5400=0,0,50*BR5400/BS5400)</f>
        <v>0</v>
      </c>
      <c r="BR5400" s="662">
        <f>(BN5400*BU$11)+(N5400*BU$12)+(Z5400*BU$13)+(R5400*BU$14)+(X5400*BU$15)+(AB5400*BU$16)</f>
        <v>0</v>
      </c>
      <c r="BS5400" s="662">
        <f>((BB5400-BD5400)*BU$18)+((AV5400-AX5400)*BU$17)+(H5400*BU$19)+(P5400*BU$20)</f>
        <v>0</v>
      </c>
      <c r="BT5400" s="15"/>
      <c r="BU5400" s="15"/>
      <c r="BV5400" s="95"/>
    </row>
    <row r="5401" spans="1:74" ht="21.75" hidden="1" customHeight="1" x14ac:dyDescent="0.25">
      <c r="A5401" s="95"/>
      <c r="B5401" s="571"/>
      <c r="C5401" s="642" t="str">
        <f>IF(ROSTER!D$28="","",ROSTER!D$28)</f>
        <v/>
      </c>
      <c r="D5401" s="643"/>
      <c r="E5401" s="575"/>
      <c r="F5401" s="577"/>
      <c r="G5401" s="583"/>
      <c r="H5401" s="579"/>
      <c r="I5401" s="545"/>
      <c r="J5401" s="544"/>
      <c r="K5401" s="581"/>
      <c r="L5401" s="586"/>
      <c r="M5401" s="587"/>
      <c r="N5401" s="592"/>
      <c r="O5401" s="603"/>
      <c r="P5401" s="544"/>
      <c r="Q5401" s="581"/>
      <c r="R5401" s="586"/>
      <c r="S5401" s="587"/>
      <c r="T5401" s="592"/>
      <c r="U5401" s="603"/>
      <c r="V5401" s="311"/>
      <c r="W5401" s="311"/>
      <c r="X5401" s="579"/>
      <c r="Y5401" s="545"/>
      <c r="Z5401" s="544"/>
      <c r="AA5401" s="545"/>
      <c r="AB5401" s="544"/>
      <c r="AC5401" s="545"/>
      <c r="AD5401" s="544"/>
      <c r="AE5401" s="581"/>
      <c r="AF5401" s="586"/>
      <c r="AG5401" s="587"/>
      <c r="AH5401" s="626"/>
      <c r="AI5401" s="627"/>
      <c r="AJ5401" s="544"/>
      <c r="AK5401" s="581"/>
      <c r="AL5401" s="586"/>
      <c r="AM5401" s="587"/>
      <c r="AN5401" s="626"/>
      <c r="AO5401" s="627"/>
      <c r="AP5401" s="544"/>
      <c r="AQ5401" s="581"/>
      <c r="AR5401" s="586"/>
      <c r="AS5401" s="587"/>
      <c r="AT5401" s="626"/>
      <c r="AU5401" s="627"/>
      <c r="AV5401" s="628"/>
      <c r="AW5401" s="629"/>
      <c r="AX5401" s="632"/>
      <c r="AY5401" s="633"/>
      <c r="AZ5401" s="626"/>
      <c r="BA5401" s="627"/>
      <c r="BB5401" s="544"/>
      <c r="BC5401" s="581"/>
      <c r="BD5401" s="586"/>
      <c r="BE5401" s="587"/>
      <c r="BF5401" s="626"/>
      <c r="BG5401" s="627"/>
      <c r="BH5401" s="628"/>
      <c r="BI5401" s="629"/>
      <c r="BJ5401" s="632"/>
      <c r="BK5401" s="633"/>
      <c r="BL5401" s="626"/>
      <c r="BM5401" s="627"/>
      <c r="BN5401" s="678"/>
      <c r="BO5401" s="679"/>
      <c r="BP5401" s="680"/>
      <c r="BQ5401" s="677"/>
      <c r="BR5401" s="663"/>
      <c r="BS5401" s="663"/>
      <c r="BT5401" s="15"/>
      <c r="BU5401" s="15"/>
      <c r="BV5401" s="95"/>
    </row>
    <row r="5402" spans="1:74" ht="21.75" hidden="1" customHeight="1" x14ac:dyDescent="0.25">
      <c r="A5402" s="95"/>
      <c r="B5402" s="570" t="str">
        <f>IF(ROSTER!B$30="","",ROSTER!B$30)</f>
        <v/>
      </c>
      <c r="C5402" s="572" t="str">
        <f>IF(ROSTER!C$30="","",ROSTER!C$30)</f>
        <v/>
      </c>
      <c r="D5402" s="573"/>
      <c r="E5402" s="574"/>
      <c r="F5402" s="576">
        <f>IF(E5402="y",1,IF(E5402="S",1,0))</f>
        <v>0</v>
      </c>
      <c r="G5402" s="582">
        <f>IF(E5402="S",1,0)</f>
        <v>0</v>
      </c>
      <c r="H5402" s="578"/>
      <c r="I5402" s="543"/>
      <c r="J5402" s="542"/>
      <c r="K5402" s="580"/>
      <c r="L5402" s="584"/>
      <c r="M5402" s="585"/>
      <c r="N5402" s="588">
        <f>L5402+J5402</f>
        <v>0</v>
      </c>
      <c r="O5402" s="589"/>
      <c r="P5402" s="542"/>
      <c r="Q5402" s="580"/>
      <c r="R5402" s="584"/>
      <c r="S5402" s="585"/>
      <c r="T5402" s="588">
        <f>R5402-P5402</f>
        <v>0</v>
      </c>
      <c r="U5402" s="589"/>
      <c r="V5402" s="310"/>
      <c r="W5402" s="310"/>
      <c r="X5402" s="578"/>
      <c r="Y5402" s="543"/>
      <c r="Z5402" s="542"/>
      <c r="AA5402" s="543"/>
      <c r="AB5402" s="542"/>
      <c r="AC5402" s="543"/>
      <c r="AD5402" s="542"/>
      <c r="AE5402" s="580"/>
      <c r="AF5402" s="584"/>
      <c r="AG5402" s="585"/>
      <c r="AH5402" s="595">
        <f>IF(AD5402=0,0,(AF5402/AD5402)*100)</f>
        <v>0</v>
      </c>
      <c r="AI5402" s="596"/>
      <c r="AJ5402" s="542"/>
      <c r="AK5402" s="580"/>
      <c r="AL5402" s="584"/>
      <c r="AM5402" s="585"/>
      <c r="AN5402" s="595">
        <f>IF(AJ5402=0,0,(AL5402/AJ5402)*100)</f>
        <v>0</v>
      </c>
      <c r="AO5402" s="596"/>
      <c r="AP5402" s="542"/>
      <c r="AQ5402" s="580"/>
      <c r="AR5402" s="584"/>
      <c r="AS5402" s="585"/>
      <c r="AT5402" s="595">
        <f>IF(AP5402=0,0,(AR5402/AP5402)*100)</f>
        <v>0</v>
      </c>
      <c r="AU5402" s="596"/>
      <c r="AV5402" s="599">
        <f>AD5402+AJ5402+AP5402</f>
        <v>0</v>
      </c>
      <c r="AW5402" s="600"/>
      <c r="AX5402" s="630">
        <f>AF5402+AL5402+AR5402</f>
        <v>0</v>
      </c>
      <c r="AY5402" s="631"/>
      <c r="AZ5402" s="595">
        <f>IF(AV5402=0,0,(AX5402/AV5402)*100)</f>
        <v>0</v>
      </c>
      <c r="BA5402" s="596"/>
      <c r="BB5402" s="542"/>
      <c r="BC5402" s="580"/>
      <c r="BD5402" s="584"/>
      <c r="BE5402" s="585"/>
      <c r="BF5402" s="595">
        <f>IF(BB5402=0,0,(BD5402/BB5402)*100)</f>
        <v>0</v>
      </c>
      <c r="BG5402" s="596"/>
      <c r="BH5402" s="599">
        <f>AV5402+BB5402</f>
        <v>0</v>
      </c>
      <c r="BI5402" s="600"/>
      <c r="BJ5402" s="630">
        <f>AX5402+BD5402</f>
        <v>0</v>
      </c>
      <c r="BK5402" s="631"/>
      <c r="BL5402" s="595">
        <f>IF(BH5402=0,0,(BJ5402/BH5402)*100)</f>
        <v>0</v>
      </c>
      <c r="BM5402" s="596"/>
      <c r="BN5402" s="656">
        <f>(AF5402*2)+(AL5402*2)+(AR5402*3)+BD5402</f>
        <v>0</v>
      </c>
      <c r="BO5402" s="657"/>
      <c r="BP5402" s="658"/>
      <c r="BQ5402" s="676">
        <f t="shared" ref="BQ5402" si="3625">IF(BS5402=0,0,50*BR5402/BS5402)</f>
        <v>0</v>
      </c>
      <c r="BR5402" s="662">
        <f>(BN5402*BU$11)+(N5402*BU$12)+(Z5402*BU$13)+(R5402*BU$14)+(X5402*BU$15)+(AB5402*BU$16)</f>
        <v>0</v>
      </c>
      <c r="BS5402" s="662">
        <f>((BB5402-BD5402)*BU$18)+((AV5402-AX5402)*BU$17)+(H5402*BU$19)+(P5402*BU$20)</f>
        <v>0</v>
      </c>
      <c r="BT5402" s="15"/>
      <c r="BU5402" s="15"/>
      <c r="BV5402" s="95"/>
    </row>
    <row r="5403" spans="1:74" ht="21.75" hidden="1" customHeight="1" x14ac:dyDescent="0.25">
      <c r="A5403" s="95"/>
      <c r="B5403" s="571"/>
      <c r="C5403" s="642" t="str">
        <f>IF(ROSTER!D$30="","",ROSTER!D$30)</f>
        <v/>
      </c>
      <c r="D5403" s="643"/>
      <c r="E5403" s="575"/>
      <c r="F5403" s="577"/>
      <c r="G5403" s="583"/>
      <c r="H5403" s="579"/>
      <c r="I5403" s="545"/>
      <c r="J5403" s="544"/>
      <c r="K5403" s="581"/>
      <c r="L5403" s="586"/>
      <c r="M5403" s="587"/>
      <c r="N5403" s="592"/>
      <c r="O5403" s="603"/>
      <c r="P5403" s="544"/>
      <c r="Q5403" s="581"/>
      <c r="R5403" s="586"/>
      <c r="S5403" s="587"/>
      <c r="T5403" s="592"/>
      <c r="U5403" s="603"/>
      <c r="V5403" s="311"/>
      <c r="W5403" s="311"/>
      <c r="X5403" s="579"/>
      <c r="Y5403" s="545"/>
      <c r="Z5403" s="544"/>
      <c r="AA5403" s="545"/>
      <c r="AB5403" s="544"/>
      <c r="AC5403" s="545"/>
      <c r="AD5403" s="544"/>
      <c r="AE5403" s="581"/>
      <c r="AF5403" s="586"/>
      <c r="AG5403" s="587"/>
      <c r="AH5403" s="626"/>
      <c r="AI5403" s="627"/>
      <c r="AJ5403" s="544"/>
      <c r="AK5403" s="581"/>
      <c r="AL5403" s="586"/>
      <c r="AM5403" s="587"/>
      <c r="AN5403" s="626"/>
      <c r="AO5403" s="627"/>
      <c r="AP5403" s="544"/>
      <c r="AQ5403" s="581"/>
      <c r="AR5403" s="586"/>
      <c r="AS5403" s="587"/>
      <c r="AT5403" s="626"/>
      <c r="AU5403" s="627"/>
      <c r="AV5403" s="628"/>
      <c r="AW5403" s="629"/>
      <c r="AX5403" s="632"/>
      <c r="AY5403" s="633"/>
      <c r="AZ5403" s="626"/>
      <c r="BA5403" s="627"/>
      <c r="BB5403" s="544"/>
      <c r="BC5403" s="581"/>
      <c r="BD5403" s="586"/>
      <c r="BE5403" s="587"/>
      <c r="BF5403" s="626"/>
      <c r="BG5403" s="627"/>
      <c r="BH5403" s="628"/>
      <c r="BI5403" s="629"/>
      <c r="BJ5403" s="632"/>
      <c r="BK5403" s="633"/>
      <c r="BL5403" s="626"/>
      <c r="BM5403" s="627"/>
      <c r="BN5403" s="678"/>
      <c r="BO5403" s="679"/>
      <c r="BP5403" s="680"/>
      <c r="BQ5403" s="677"/>
      <c r="BR5403" s="663"/>
      <c r="BS5403" s="663"/>
      <c r="BT5403" s="15"/>
      <c r="BU5403" s="15"/>
      <c r="BV5403" s="95"/>
    </row>
    <row r="5404" spans="1:74" ht="21.75" hidden="1" customHeight="1" x14ac:dyDescent="0.25">
      <c r="A5404" s="95"/>
      <c r="B5404" s="570" t="str">
        <f>IF(ROSTER!B$32="","",ROSTER!B$32)</f>
        <v/>
      </c>
      <c r="C5404" s="572" t="str">
        <f>IF(ROSTER!C$32="","",ROSTER!C$32)</f>
        <v/>
      </c>
      <c r="D5404" s="573"/>
      <c r="E5404" s="574"/>
      <c r="F5404" s="576">
        <f>IF(E5404="y",1,IF(E5404="S",1,0))</f>
        <v>0</v>
      </c>
      <c r="G5404" s="582">
        <f>IF(E5404="S",1,0)</f>
        <v>0</v>
      </c>
      <c r="H5404" s="578"/>
      <c r="I5404" s="543"/>
      <c r="J5404" s="542"/>
      <c r="K5404" s="580"/>
      <c r="L5404" s="584"/>
      <c r="M5404" s="585"/>
      <c r="N5404" s="588">
        <f>L5404+J5404</f>
        <v>0</v>
      </c>
      <c r="O5404" s="589"/>
      <c r="P5404" s="542"/>
      <c r="Q5404" s="580"/>
      <c r="R5404" s="584"/>
      <c r="S5404" s="585"/>
      <c r="T5404" s="588">
        <f>R5404-P5404</f>
        <v>0</v>
      </c>
      <c r="U5404" s="589"/>
      <c r="V5404" s="310"/>
      <c r="W5404" s="310"/>
      <c r="X5404" s="578"/>
      <c r="Y5404" s="543"/>
      <c r="Z5404" s="542"/>
      <c r="AA5404" s="543"/>
      <c r="AB5404" s="542"/>
      <c r="AC5404" s="543"/>
      <c r="AD5404" s="542"/>
      <c r="AE5404" s="580"/>
      <c r="AF5404" s="584"/>
      <c r="AG5404" s="585"/>
      <c r="AH5404" s="595">
        <f>IF(AD5404=0,0,(AF5404/AD5404)*100)</f>
        <v>0</v>
      </c>
      <c r="AI5404" s="596"/>
      <c r="AJ5404" s="542"/>
      <c r="AK5404" s="580"/>
      <c r="AL5404" s="584"/>
      <c r="AM5404" s="585"/>
      <c r="AN5404" s="595">
        <f>IF(AJ5404=0,0,(AL5404/AJ5404)*100)</f>
        <v>0</v>
      </c>
      <c r="AO5404" s="596"/>
      <c r="AP5404" s="542"/>
      <c r="AQ5404" s="580"/>
      <c r="AR5404" s="584"/>
      <c r="AS5404" s="585"/>
      <c r="AT5404" s="595">
        <f>IF(AP5404=0,0,(AR5404/AP5404)*100)</f>
        <v>0</v>
      </c>
      <c r="AU5404" s="596"/>
      <c r="AV5404" s="599">
        <f>AD5404+AJ5404+AP5404</f>
        <v>0</v>
      </c>
      <c r="AW5404" s="600"/>
      <c r="AX5404" s="630">
        <f>AF5404+AL5404+AR5404</f>
        <v>0</v>
      </c>
      <c r="AY5404" s="631"/>
      <c r="AZ5404" s="595">
        <f>IF(AV5404=0,0,(AX5404/AV5404)*100)</f>
        <v>0</v>
      </c>
      <c r="BA5404" s="596"/>
      <c r="BB5404" s="542"/>
      <c r="BC5404" s="580"/>
      <c r="BD5404" s="584"/>
      <c r="BE5404" s="585"/>
      <c r="BF5404" s="595">
        <f>IF(BB5404=0,0,(BD5404/BB5404)*100)</f>
        <v>0</v>
      </c>
      <c r="BG5404" s="596"/>
      <c r="BH5404" s="599">
        <f>AV5404+BB5404</f>
        <v>0</v>
      </c>
      <c r="BI5404" s="600"/>
      <c r="BJ5404" s="630">
        <f>AX5404+BD5404</f>
        <v>0</v>
      </c>
      <c r="BK5404" s="631"/>
      <c r="BL5404" s="595">
        <f>IF(BH5404=0,0,(BJ5404/BH5404)*100)</f>
        <v>0</v>
      </c>
      <c r="BM5404" s="596"/>
      <c r="BN5404" s="656">
        <f>(AF5404*2)+(AL5404*2)+(AR5404*3)+BD5404</f>
        <v>0</v>
      </c>
      <c r="BO5404" s="657"/>
      <c r="BP5404" s="658"/>
      <c r="BQ5404" s="676">
        <f t="shared" ref="BQ5404" si="3626">IF(BS5404=0,0,50*BR5404/BS5404)</f>
        <v>0</v>
      </c>
      <c r="BR5404" s="662">
        <f>(BN5404*BU$11)+(N5404*BU$12)+(Z5404*BU$13)+(R5404*BU$14)+(X5404*BU$15)+(AB5404*BU$16)</f>
        <v>0</v>
      </c>
      <c r="BS5404" s="662">
        <f>((BB5404-BD5404)*BU$18)+((AV5404-AX5404)*BU$17)+(H5404*BU$19)+(P5404*BU$20)</f>
        <v>0</v>
      </c>
      <c r="BT5404" s="15"/>
      <c r="BU5404" s="15"/>
      <c r="BV5404" s="95"/>
    </row>
    <row r="5405" spans="1:74" ht="21.75" hidden="1" customHeight="1" x14ac:dyDescent="0.25">
      <c r="A5405" s="95"/>
      <c r="B5405" s="571"/>
      <c r="C5405" s="642" t="str">
        <f>IF(ROSTER!D$32="","",ROSTER!D$32)</f>
        <v/>
      </c>
      <c r="D5405" s="643"/>
      <c r="E5405" s="575"/>
      <c r="F5405" s="577"/>
      <c r="G5405" s="583"/>
      <c r="H5405" s="579"/>
      <c r="I5405" s="545"/>
      <c r="J5405" s="544"/>
      <c r="K5405" s="581"/>
      <c r="L5405" s="586"/>
      <c r="M5405" s="587"/>
      <c r="N5405" s="592"/>
      <c r="O5405" s="603"/>
      <c r="P5405" s="544"/>
      <c r="Q5405" s="581"/>
      <c r="R5405" s="586"/>
      <c r="S5405" s="587"/>
      <c r="T5405" s="592"/>
      <c r="U5405" s="603"/>
      <c r="V5405" s="311"/>
      <c r="W5405" s="311"/>
      <c r="X5405" s="579"/>
      <c r="Y5405" s="545"/>
      <c r="Z5405" s="544"/>
      <c r="AA5405" s="545"/>
      <c r="AB5405" s="544"/>
      <c r="AC5405" s="545"/>
      <c r="AD5405" s="544"/>
      <c r="AE5405" s="581"/>
      <c r="AF5405" s="586"/>
      <c r="AG5405" s="587"/>
      <c r="AH5405" s="626"/>
      <c r="AI5405" s="627"/>
      <c r="AJ5405" s="544"/>
      <c r="AK5405" s="581"/>
      <c r="AL5405" s="586"/>
      <c r="AM5405" s="587"/>
      <c r="AN5405" s="626"/>
      <c r="AO5405" s="627"/>
      <c r="AP5405" s="544"/>
      <c r="AQ5405" s="581"/>
      <c r="AR5405" s="586"/>
      <c r="AS5405" s="587"/>
      <c r="AT5405" s="626"/>
      <c r="AU5405" s="627"/>
      <c r="AV5405" s="628"/>
      <c r="AW5405" s="629"/>
      <c r="AX5405" s="632"/>
      <c r="AY5405" s="633"/>
      <c r="AZ5405" s="626"/>
      <c r="BA5405" s="627"/>
      <c r="BB5405" s="544"/>
      <c r="BC5405" s="581"/>
      <c r="BD5405" s="586"/>
      <c r="BE5405" s="587"/>
      <c r="BF5405" s="626"/>
      <c r="BG5405" s="627"/>
      <c r="BH5405" s="628"/>
      <c r="BI5405" s="629"/>
      <c r="BJ5405" s="632"/>
      <c r="BK5405" s="633"/>
      <c r="BL5405" s="626"/>
      <c r="BM5405" s="627"/>
      <c r="BN5405" s="678"/>
      <c r="BO5405" s="679"/>
      <c r="BP5405" s="680"/>
      <c r="BQ5405" s="677"/>
      <c r="BR5405" s="663"/>
      <c r="BS5405" s="663"/>
      <c r="BT5405" s="15"/>
      <c r="BU5405" s="15"/>
      <c r="BV5405" s="95"/>
    </row>
    <row r="5406" spans="1:74" ht="21.75" hidden="1" customHeight="1" x14ac:dyDescent="0.25">
      <c r="A5406" s="95"/>
      <c r="B5406" s="570" t="str">
        <f>IF(ROSTER!B$34="","",ROSTER!B$34)</f>
        <v/>
      </c>
      <c r="C5406" s="572" t="str">
        <f>IF(ROSTER!C$34="","",ROSTER!C$34)</f>
        <v/>
      </c>
      <c r="D5406" s="573"/>
      <c r="E5406" s="574"/>
      <c r="F5406" s="576">
        <f>IF(E5406="y",1,IF(E5406="S",1,0))</f>
        <v>0</v>
      </c>
      <c r="G5406" s="582">
        <f>IF(E5406="S",1,0)</f>
        <v>0</v>
      </c>
      <c r="H5406" s="578"/>
      <c r="I5406" s="543"/>
      <c r="J5406" s="542"/>
      <c r="K5406" s="580"/>
      <c r="L5406" s="584"/>
      <c r="M5406" s="585"/>
      <c r="N5406" s="588">
        <f>L5406+J5406</f>
        <v>0</v>
      </c>
      <c r="O5406" s="589"/>
      <c r="P5406" s="542"/>
      <c r="Q5406" s="580"/>
      <c r="R5406" s="584"/>
      <c r="S5406" s="585"/>
      <c r="T5406" s="588">
        <f>R5406-P5406</f>
        <v>0</v>
      </c>
      <c r="U5406" s="589"/>
      <c r="V5406" s="310"/>
      <c r="W5406" s="310"/>
      <c r="X5406" s="578"/>
      <c r="Y5406" s="543"/>
      <c r="Z5406" s="542"/>
      <c r="AA5406" s="543"/>
      <c r="AB5406" s="542"/>
      <c r="AC5406" s="543"/>
      <c r="AD5406" s="542"/>
      <c r="AE5406" s="580"/>
      <c r="AF5406" s="584"/>
      <c r="AG5406" s="585"/>
      <c r="AH5406" s="595">
        <f>IF(AD5406=0,0,(AF5406/AD5406)*100)</f>
        <v>0</v>
      </c>
      <c r="AI5406" s="596"/>
      <c r="AJ5406" s="542"/>
      <c r="AK5406" s="580"/>
      <c r="AL5406" s="584"/>
      <c r="AM5406" s="585"/>
      <c r="AN5406" s="595">
        <f>IF(AJ5406=0,0,(AL5406/AJ5406)*100)</f>
        <v>0</v>
      </c>
      <c r="AO5406" s="596"/>
      <c r="AP5406" s="542"/>
      <c r="AQ5406" s="580"/>
      <c r="AR5406" s="584"/>
      <c r="AS5406" s="585"/>
      <c r="AT5406" s="595">
        <f>IF(AP5406=0,0,(AR5406/AP5406)*100)</f>
        <v>0</v>
      </c>
      <c r="AU5406" s="596"/>
      <c r="AV5406" s="599">
        <f>AD5406+AJ5406+AP5406</f>
        <v>0</v>
      </c>
      <c r="AW5406" s="600"/>
      <c r="AX5406" s="630">
        <f>AF5406+AL5406+AR5406</f>
        <v>0</v>
      </c>
      <c r="AY5406" s="631"/>
      <c r="AZ5406" s="595">
        <f>IF(AV5406=0,0,(AX5406/AV5406)*100)</f>
        <v>0</v>
      </c>
      <c r="BA5406" s="596"/>
      <c r="BB5406" s="542"/>
      <c r="BC5406" s="580"/>
      <c r="BD5406" s="584"/>
      <c r="BE5406" s="585"/>
      <c r="BF5406" s="595">
        <f>IF(BB5406=0,0,(BD5406/BB5406)*100)</f>
        <v>0</v>
      </c>
      <c r="BG5406" s="596"/>
      <c r="BH5406" s="599">
        <f>AV5406+BB5406</f>
        <v>0</v>
      </c>
      <c r="BI5406" s="600"/>
      <c r="BJ5406" s="630">
        <f>AX5406+BD5406</f>
        <v>0</v>
      </c>
      <c r="BK5406" s="631"/>
      <c r="BL5406" s="595">
        <f>IF(BH5406=0,0,(BJ5406/BH5406)*100)</f>
        <v>0</v>
      </c>
      <c r="BM5406" s="596"/>
      <c r="BN5406" s="656">
        <f>(AF5406*2)+(AL5406*2)+(AR5406*3)+BD5406</f>
        <v>0</v>
      </c>
      <c r="BO5406" s="657"/>
      <c r="BP5406" s="658"/>
      <c r="BQ5406" s="676">
        <f t="shared" ref="BQ5406" si="3627">IF(BS5406=0,0,50*BR5406/BS5406)</f>
        <v>0</v>
      </c>
      <c r="BR5406" s="662">
        <f>(BN5406*BU$11)+(N5406*BU$12)+(Z5406*BU$13)+(R5406*BU$14)+(X5406*BU$15)+(AB5406*BU$16)</f>
        <v>0</v>
      </c>
      <c r="BS5406" s="662">
        <f>((BB5406-BD5406)*BU$18)+((AV5406-AX5406)*BU$17)+(H5406*BU$19)+(P5406*BU$20)</f>
        <v>0</v>
      </c>
      <c r="BT5406" s="15"/>
      <c r="BU5406" s="15"/>
      <c r="BV5406" s="95"/>
    </row>
    <row r="5407" spans="1:74" ht="21.75" hidden="1" customHeight="1" x14ac:dyDescent="0.25">
      <c r="A5407" s="95"/>
      <c r="B5407" s="571"/>
      <c r="C5407" s="642" t="str">
        <f>IF(ROSTER!D$34="","",ROSTER!D$34)</f>
        <v/>
      </c>
      <c r="D5407" s="643"/>
      <c r="E5407" s="575"/>
      <c r="F5407" s="577"/>
      <c r="G5407" s="583"/>
      <c r="H5407" s="579"/>
      <c r="I5407" s="545"/>
      <c r="J5407" s="544"/>
      <c r="K5407" s="581"/>
      <c r="L5407" s="586"/>
      <c r="M5407" s="587"/>
      <c r="N5407" s="592"/>
      <c r="O5407" s="603"/>
      <c r="P5407" s="544"/>
      <c r="Q5407" s="581"/>
      <c r="R5407" s="586"/>
      <c r="S5407" s="587"/>
      <c r="T5407" s="592"/>
      <c r="U5407" s="603"/>
      <c r="V5407" s="311"/>
      <c r="W5407" s="311"/>
      <c r="X5407" s="579"/>
      <c r="Y5407" s="545"/>
      <c r="Z5407" s="544"/>
      <c r="AA5407" s="545"/>
      <c r="AB5407" s="544"/>
      <c r="AC5407" s="545"/>
      <c r="AD5407" s="544"/>
      <c r="AE5407" s="581"/>
      <c r="AF5407" s="586"/>
      <c r="AG5407" s="587"/>
      <c r="AH5407" s="626"/>
      <c r="AI5407" s="627"/>
      <c r="AJ5407" s="544"/>
      <c r="AK5407" s="581"/>
      <c r="AL5407" s="586"/>
      <c r="AM5407" s="587"/>
      <c r="AN5407" s="626"/>
      <c r="AO5407" s="627"/>
      <c r="AP5407" s="544"/>
      <c r="AQ5407" s="581"/>
      <c r="AR5407" s="586"/>
      <c r="AS5407" s="587"/>
      <c r="AT5407" s="626"/>
      <c r="AU5407" s="627"/>
      <c r="AV5407" s="628"/>
      <c r="AW5407" s="629"/>
      <c r="AX5407" s="632"/>
      <c r="AY5407" s="633"/>
      <c r="AZ5407" s="626"/>
      <c r="BA5407" s="627"/>
      <c r="BB5407" s="544"/>
      <c r="BC5407" s="581"/>
      <c r="BD5407" s="586"/>
      <c r="BE5407" s="587"/>
      <c r="BF5407" s="626"/>
      <c r="BG5407" s="627"/>
      <c r="BH5407" s="628"/>
      <c r="BI5407" s="629"/>
      <c r="BJ5407" s="632"/>
      <c r="BK5407" s="633"/>
      <c r="BL5407" s="626"/>
      <c r="BM5407" s="627"/>
      <c r="BN5407" s="678"/>
      <c r="BO5407" s="679"/>
      <c r="BP5407" s="680"/>
      <c r="BQ5407" s="677"/>
      <c r="BR5407" s="663"/>
      <c r="BS5407" s="663"/>
      <c r="BT5407" s="15"/>
      <c r="BU5407" s="15"/>
      <c r="BV5407" s="95"/>
    </row>
    <row r="5408" spans="1:74" ht="21.75" hidden="1" customHeight="1" x14ac:dyDescent="0.25">
      <c r="A5408" s="95"/>
      <c r="B5408" s="570" t="str">
        <f>IF(ROSTER!B$36="","",ROSTER!B$36)</f>
        <v/>
      </c>
      <c r="C5408" s="572" t="str">
        <f>IF(ROSTER!C$36="","",ROSTER!C$36)</f>
        <v/>
      </c>
      <c r="D5408" s="573"/>
      <c r="E5408" s="574"/>
      <c r="F5408" s="576">
        <f>IF(E5408="y",1,IF(E5408="S",1,0))</f>
        <v>0</v>
      </c>
      <c r="G5408" s="582">
        <f>IF(E5408="S",1,0)</f>
        <v>0</v>
      </c>
      <c r="H5408" s="578"/>
      <c r="I5408" s="543"/>
      <c r="J5408" s="542"/>
      <c r="K5408" s="580"/>
      <c r="L5408" s="584"/>
      <c r="M5408" s="585"/>
      <c r="N5408" s="588">
        <f>L5408+J5408</f>
        <v>0</v>
      </c>
      <c r="O5408" s="589"/>
      <c r="P5408" s="542"/>
      <c r="Q5408" s="580"/>
      <c r="R5408" s="584"/>
      <c r="S5408" s="585"/>
      <c r="T5408" s="588">
        <f>R5408-P5408</f>
        <v>0</v>
      </c>
      <c r="U5408" s="589"/>
      <c r="V5408" s="310"/>
      <c r="W5408" s="310"/>
      <c r="X5408" s="578"/>
      <c r="Y5408" s="543"/>
      <c r="Z5408" s="542"/>
      <c r="AA5408" s="543"/>
      <c r="AB5408" s="542"/>
      <c r="AC5408" s="543"/>
      <c r="AD5408" s="542"/>
      <c r="AE5408" s="580"/>
      <c r="AF5408" s="584"/>
      <c r="AG5408" s="585"/>
      <c r="AH5408" s="595">
        <f>IF(AD5408=0,0,(AF5408/AD5408)*100)</f>
        <v>0</v>
      </c>
      <c r="AI5408" s="596"/>
      <c r="AJ5408" s="542"/>
      <c r="AK5408" s="580"/>
      <c r="AL5408" s="584"/>
      <c r="AM5408" s="585"/>
      <c r="AN5408" s="595">
        <f>IF(AJ5408=0,0,(AL5408/AJ5408)*100)</f>
        <v>0</v>
      </c>
      <c r="AO5408" s="596"/>
      <c r="AP5408" s="542"/>
      <c r="AQ5408" s="580"/>
      <c r="AR5408" s="584"/>
      <c r="AS5408" s="585"/>
      <c r="AT5408" s="595">
        <f>IF(AP5408=0,0,(AR5408/AP5408)*100)</f>
        <v>0</v>
      </c>
      <c r="AU5408" s="596"/>
      <c r="AV5408" s="599">
        <f>AD5408+AJ5408+AP5408</f>
        <v>0</v>
      </c>
      <c r="AW5408" s="600"/>
      <c r="AX5408" s="630">
        <f>AF5408+AL5408+AR5408</f>
        <v>0</v>
      </c>
      <c r="AY5408" s="631"/>
      <c r="AZ5408" s="595">
        <f>IF(AV5408=0,0,(AX5408/AV5408)*100)</f>
        <v>0</v>
      </c>
      <c r="BA5408" s="596"/>
      <c r="BB5408" s="542"/>
      <c r="BC5408" s="580"/>
      <c r="BD5408" s="584"/>
      <c r="BE5408" s="585"/>
      <c r="BF5408" s="595">
        <f>IF(BB5408=0,0,(BD5408/BB5408)*100)</f>
        <v>0</v>
      </c>
      <c r="BG5408" s="596"/>
      <c r="BH5408" s="599">
        <f>AV5408+BB5408</f>
        <v>0</v>
      </c>
      <c r="BI5408" s="600"/>
      <c r="BJ5408" s="630">
        <f>AX5408+BD5408</f>
        <v>0</v>
      </c>
      <c r="BK5408" s="631"/>
      <c r="BL5408" s="595">
        <f>IF(BH5408=0,0,(BJ5408/BH5408)*100)</f>
        <v>0</v>
      </c>
      <c r="BM5408" s="596"/>
      <c r="BN5408" s="656">
        <f>(AF5408*2)+(AL5408*2)+(AR5408*3)+BD5408</f>
        <v>0</v>
      </c>
      <c r="BO5408" s="657"/>
      <c r="BP5408" s="658"/>
      <c r="BQ5408" s="676">
        <f t="shared" ref="BQ5408" si="3628">IF(BS5408=0,0,50*BR5408/BS5408)</f>
        <v>0</v>
      </c>
      <c r="BR5408" s="662">
        <f>(BN5408*BU$11)+(N5408*BU$12)+(Z5408*BU$13)+(R5408*BU$14)+(X5408*BU$15)+(AB5408*BU$16)</f>
        <v>0</v>
      </c>
      <c r="BS5408" s="662">
        <f>((BB5408-BD5408)*BU$18)+((AV5408-AX5408)*BU$17)+(H5408*BU$19)+(P5408*BU$20)</f>
        <v>0</v>
      </c>
      <c r="BT5408" s="15"/>
      <c r="BU5408" s="15"/>
      <c r="BV5408" s="95"/>
    </row>
    <row r="5409" spans="1:74" ht="21.75" hidden="1" customHeight="1" x14ac:dyDescent="0.25">
      <c r="A5409" s="95"/>
      <c r="B5409" s="571"/>
      <c r="C5409" s="642" t="str">
        <f>IF(ROSTER!D$36="","",ROSTER!D$36)</f>
        <v/>
      </c>
      <c r="D5409" s="643"/>
      <c r="E5409" s="575"/>
      <c r="F5409" s="577"/>
      <c r="G5409" s="583"/>
      <c r="H5409" s="579"/>
      <c r="I5409" s="545"/>
      <c r="J5409" s="544"/>
      <c r="K5409" s="581"/>
      <c r="L5409" s="586"/>
      <c r="M5409" s="587"/>
      <c r="N5409" s="592"/>
      <c r="O5409" s="603"/>
      <c r="P5409" s="544"/>
      <c r="Q5409" s="581"/>
      <c r="R5409" s="586"/>
      <c r="S5409" s="587"/>
      <c r="T5409" s="592"/>
      <c r="U5409" s="603"/>
      <c r="V5409" s="311"/>
      <c r="W5409" s="311"/>
      <c r="X5409" s="579"/>
      <c r="Y5409" s="545"/>
      <c r="Z5409" s="544"/>
      <c r="AA5409" s="545"/>
      <c r="AB5409" s="544"/>
      <c r="AC5409" s="545"/>
      <c r="AD5409" s="544"/>
      <c r="AE5409" s="581"/>
      <c r="AF5409" s="586"/>
      <c r="AG5409" s="587"/>
      <c r="AH5409" s="626"/>
      <c r="AI5409" s="627"/>
      <c r="AJ5409" s="544"/>
      <c r="AK5409" s="581"/>
      <c r="AL5409" s="586"/>
      <c r="AM5409" s="587"/>
      <c r="AN5409" s="626"/>
      <c r="AO5409" s="627"/>
      <c r="AP5409" s="544"/>
      <c r="AQ5409" s="581"/>
      <c r="AR5409" s="586"/>
      <c r="AS5409" s="587"/>
      <c r="AT5409" s="626"/>
      <c r="AU5409" s="627"/>
      <c r="AV5409" s="628"/>
      <c r="AW5409" s="629"/>
      <c r="AX5409" s="632"/>
      <c r="AY5409" s="633"/>
      <c r="AZ5409" s="626"/>
      <c r="BA5409" s="627"/>
      <c r="BB5409" s="544"/>
      <c r="BC5409" s="581"/>
      <c r="BD5409" s="586"/>
      <c r="BE5409" s="587"/>
      <c r="BF5409" s="626"/>
      <c r="BG5409" s="627"/>
      <c r="BH5409" s="628"/>
      <c r="BI5409" s="629"/>
      <c r="BJ5409" s="632"/>
      <c r="BK5409" s="633"/>
      <c r="BL5409" s="626"/>
      <c r="BM5409" s="627"/>
      <c r="BN5409" s="678"/>
      <c r="BO5409" s="679"/>
      <c r="BP5409" s="680"/>
      <c r="BQ5409" s="677"/>
      <c r="BR5409" s="663"/>
      <c r="BS5409" s="663"/>
      <c r="BT5409" s="15"/>
      <c r="BU5409" s="15"/>
      <c r="BV5409" s="95"/>
    </row>
    <row r="5410" spans="1:74" ht="21.75" hidden="1" customHeight="1" x14ac:dyDescent="0.25">
      <c r="A5410" s="95"/>
      <c r="B5410" s="570" t="str">
        <f>IF(ROSTER!B$38="","",ROSTER!B$38)</f>
        <v/>
      </c>
      <c r="C5410" s="572" t="str">
        <f>IF(ROSTER!C$38="","",ROSTER!C$38)</f>
        <v/>
      </c>
      <c r="D5410" s="573"/>
      <c r="E5410" s="574"/>
      <c r="F5410" s="576">
        <f>IF(E5410="y",1,IF(E5410="S",1,0))</f>
        <v>0</v>
      </c>
      <c r="G5410" s="582">
        <f>IF(E5410="S",1,0)</f>
        <v>0</v>
      </c>
      <c r="H5410" s="578"/>
      <c r="I5410" s="543"/>
      <c r="J5410" s="542"/>
      <c r="K5410" s="580"/>
      <c r="L5410" s="584"/>
      <c r="M5410" s="585"/>
      <c r="N5410" s="588">
        <f>L5410+J5410</f>
        <v>0</v>
      </c>
      <c r="O5410" s="589"/>
      <c r="P5410" s="542"/>
      <c r="Q5410" s="580"/>
      <c r="R5410" s="584"/>
      <c r="S5410" s="585"/>
      <c r="T5410" s="588">
        <f>R5410-P5410</f>
        <v>0</v>
      </c>
      <c r="U5410" s="589"/>
      <c r="V5410" s="310"/>
      <c r="W5410" s="310"/>
      <c r="X5410" s="578"/>
      <c r="Y5410" s="543"/>
      <c r="Z5410" s="542"/>
      <c r="AA5410" s="543"/>
      <c r="AB5410" s="542"/>
      <c r="AC5410" s="543"/>
      <c r="AD5410" s="542"/>
      <c r="AE5410" s="580"/>
      <c r="AF5410" s="584"/>
      <c r="AG5410" s="585"/>
      <c r="AH5410" s="595">
        <f>IF(AD5410=0,0,(AF5410/AD5410)*100)</f>
        <v>0</v>
      </c>
      <c r="AI5410" s="596"/>
      <c r="AJ5410" s="542"/>
      <c r="AK5410" s="580"/>
      <c r="AL5410" s="584"/>
      <c r="AM5410" s="585"/>
      <c r="AN5410" s="595">
        <f>IF(AJ5410=0,0,(AL5410/AJ5410)*100)</f>
        <v>0</v>
      </c>
      <c r="AO5410" s="596"/>
      <c r="AP5410" s="542"/>
      <c r="AQ5410" s="580"/>
      <c r="AR5410" s="584"/>
      <c r="AS5410" s="585"/>
      <c r="AT5410" s="595">
        <f>IF(AP5410=0,0,(AR5410/AP5410)*100)</f>
        <v>0</v>
      </c>
      <c r="AU5410" s="596"/>
      <c r="AV5410" s="599">
        <f>AD5410+AJ5410+AP5410</f>
        <v>0</v>
      </c>
      <c r="AW5410" s="600"/>
      <c r="AX5410" s="630">
        <f>AF5410+AL5410+AR5410</f>
        <v>0</v>
      </c>
      <c r="AY5410" s="631"/>
      <c r="AZ5410" s="595">
        <f>IF(AV5410=0,0,(AX5410/AV5410)*100)</f>
        <v>0</v>
      </c>
      <c r="BA5410" s="596"/>
      <c r="BB5410" s="542"/>
      <c r="BC5410" s="580"/>
      <c r="BD5410" s="584"/>
      <c r="BE5410" s="585"/>
      <c r="BF5410" s="595">
        <f>IF(BB5410=0,0,(BD5410/BB5410)*100)</f>
        <v>0</v>
      </c>
      <c r="BG5410" s="596"/>
      <c r="BH5410" s="599">
        <f>AV5410+BB5410</f>
        <v>0</v>
      </c>
      <c r="BI5410" s="600"/>
      <c r="BJ5410" s="630">
        <f>AX5410+BD5410</f>
        <v>0</v>
      </c>
      <c r="BK5410" s="631"/>
      <c r="BL5410" s="595">
        <f>IF(BH5410=0,0,(BJ5410/BH5410)*100)</f>
        <v>0</v>
      </c>
      <c r="BM5410" s="596"/>
      <c r="BN5410" s="656">
        <f>(AF5410*2)+(AL5410*2)+(AR5410*3)+BD5410</f>
        <v>0</v>
      </c>
      <c r="BO5410" s="657"/>
      <c r="BP5410" s="658"/>
      <c r="BQ5410" s="676">
        <f t="shared" ref="BQ5410" si="3629">IF(BS5410=0,0,50*BR5410/BS5410)</f>
        <v>0</v>
      </c>
      <c r="BR5410" s="662">
        <f>(BN5410*BU$11)+(N5410*BU$12)+(Z5410*BU$13)+(R5410*BU$14)+(X5410*BU$15)+(AB5410*BU$16)</f>
        <v>0</v>
      </c>
      <c r="BS5410" s="662">
        <f>((BB5410-BD5410)*BU$18)+((AV5410-AX5410)*BU$17)+(H5410*BU$19)+(P5410*BU$20)</f>
        <v>0</v>
      </c>
      <c r="BT5410" s="15"/>
      <c r="BU5410" s="15"/>
      <c r="BV5410" s="95"/>
    </row>
    <row r="5411" spans="1:74" ht="21.75" hidden="1" customHeight="1" x14ac:dyDescent="0.25">
      <c r="A5411" s="95"/>
      <c r="B5411" s="571"/>
      <c r="C5411" s="642" t="str">
        <f>IF(ROSTER!D$38="","",ROSTER!D$38)</f>
        <v/>
      </c>
      <c r="D5411" s="643"/>
      <c r="E5411" s="575"/>
      <c r="F5411" s="577"/>
      <c r="G5411" s="583"/>
      <c r="H5411" s="579"/>
      <c r="I5411" s="545"/>
      <c r="J5411" s="544"/>
      <c r="K5411" s="581"/>
      <c r="L5411" s="586"/>
      <c r="M5411" s="587"/>
      <c r="N5411" s="592"/>
      <c r="O5411" s="603"/>
      <c r="P5411" s="544"/>
      <c r="Q5411" s="581"/>
      <c r="R5411" s="586"/>
      <c r="S5411" s="587"/>
      <c r="T5411" s="592"/>
      <c r="U5411" s="603"/>
      <c r="V5411" s="311"/>
      <c r="W5411" s="311"/>
      <c r="X5411" s="579"/>
      <c r="Y5411" s="545"/>
      <c r="Z5411" s="544"/>
      <c r="AA5411" s="545"/>
      <c r="AB5411" s="544"/>
      <c r="AC5411" s="545"/>
      <c r="AD5411" s="544"/>
      <c r="AE5411" s="581"/>
      <c r="AF5411" s="586"/>
      <c r="AG5411" s="587"/>
      <c r="AH5411" s="626"/>
      <c r="AI5411" s="627"/>
      <c r="AJ5411" s="544"/>
      <c r="AK5411" s="581"/>
      <c r="AL5411" s="586"/>
      <c r="AM5411" s="587"/>
      <c r="AN5411" s="626"/>
      <c r="AO5411" s="627"/>
      <c r="AP5411" s="544"/>
      <c r="AQ5411" s="581"/>
      <c r="AR5411" s="586"/>
      <c r="AS5411" s="587"/>
      <c r="AT5411" s="626"/>
      <c r="AU5411" s="627"/>
      <c r="AV5411" s="628"/>
      <c r="AW5411" s="629"/>
      <c r="AX5411" s="632"/>
      <c r="AY5411" s="633"/>
      <c r="AZ5411" s="626"/>
      <c r="BA5411" s="627"/>
      <c r="BB5411" s="544"/>
      <c r="BC5411" s="581"/>
      <c r="BD5411" s="586"/>
      <c r="BE5411" s="587"/>
      <c r="BF5411" s="626"/>
      <c r="BG5411" s="627"/>
      <c r="BH5411" s="628"/>
      <c r="BI5411" s="629"/>
      <c r="BJ5411" s="632"/>
      <c r="BK5411" s="633"/>
      <c r="BL5411" s="626"/>
      <c r="BM5411" s="627"/>
      <c r="BN5411" s="678"/>
      <c r="BO5411" s="679"/>
      <c r="BP5411" s="680"/>
      <c r="BQ5411" s="677"/>
      <c r="BR5411" s="663"/>
      <c r="BS5411" s="663"/>
      <c r="BT5411" s="15"/>
      <c r="BU5411" s="15"/>
      <c r="BV5411" s="95"/>
    </row>
    <row r="5412" spans="1:74" ht="21.75" hidden="1" customHeight="1" x14ac:dyDescent="0.25">
      <c r="A5412" s="95"/>
      <c r="B5412" s="570" t="str">
        <f>IF(ROSTER!B$40="","",ROSTER!B$40)</f>
        <v/>
      </c>
      <c r="C5412" s="572" t="str">
        <f>IF(ROSTER!C$40="","",ROSTER!C$40)</f>
        <v/>
      </c>
      <c r="D5412" s="573"/>
      <c r="E5412" s="574"/>
      <c r="F5412" s="576">
        <f>IF(E5412="y",1,IF(E5412="S",1,0))</f>
        <v>0</v>
      </c>
      <c r="G5412" s="582">
        <f>IF(E5412="S",1,0)</f>
        <v>0</v>
      </c>
      <c r="H5412" s="578"/>
      <c r="I5412" s="543"/>
      <c r="J5412" s="542"/>
      <c r="K5412" s="580"/>
      <c r="L5412" s="584"/>
      <c r="M5412" s="585"/>
      <c r="N5412" s="588">
        <f>L5412+J5412</f>
        <v>0</v>
      </c>
      <c r="O5412" s="589"/>
      <c r="P5412" s="542"/>
      <c r="Q5412" s="580"/>
      <c r="R5412" s="584"/>
      <c r="S5412" s="585"/>
      <c r="T5412" s="588">
        <f>R5412-P5412</f>
        <v>0</v>
      </c>
      <c r="U5412" s="589"/>
      <c r="V5412" s="310"/>
      <c r="W5412" s="310"/>
      <c r="X5412" s="578"/>
      <c r="Y5412" s="543"/>
      <c r="Z5412" s="542"/>
      <c r="AA5412" s="543"/>
      <c r="AB5412" s="542"/>
      <c r="AC5412" s="543"/>
      <c r="AD5412" s="542"/>
      <c r="AE5412" s="580"/>
      <c r="AF5412" s="584"/>
      <c r="AG5412" s="585"/>
      <c r="AH5412" s="595">
        <f>IF(AD5412=0,0,(AF5412/AD5412)*100)</f>
        <v>0</v>
      </c>
      <c r="AI5412" s="596"/>
      <c r="AJ5412" s="542"/>
      <c r="AK5412" s="580"/>
      <c r="AL5412" s="584"/>
      <c r="AM5412" s="585"/>
      <c r="AN5412" s="595">
        <f>IF(AJ5412=0,0,(AL5412/AJ5412)*100)</f>
        <v>0</v>
      </c>
      <c r="AO5412" s="596"/>
      <c r="AP5412" s="542"/>
      <c r="AQ5412" s="580"/>
      <c r="AR5412" s="584"/>
      <c r="AS5412" s="585"/>
      <c r="AT5412" s="595">
        <f>IF(AP5412=0,0,(AR5412/AP5412)*100)</f>
        <v>0</v>
      </c>
      <c r="AU5412" s="596"/>
      <c r="AV5412" s="599">
        <f>AD5412+AJ5412+AP5412</f>
        <v>0</v>
      </c>
      <c r="AW5412" s="600"/>
      <c r="AX5412" s="630">
        <f>AF5412+AL5412+AR5412</f>
        <v>0</v>
      </c>
      <c r="AY5412" s="631"/>
      <c r="AZ5412" s="595">
        <f>IF(AV5412=0,0,(AX5412/AV5412)*100)</f>
        <v>0</v>
      </c>
      <c r="BA5412" s="596"/>
      <c r="BB5412" s="542"/>
      <c r="BC5412" s="580"/>
      <c r="BD5412" s="584"/>
      <c r="BE5412" s="585"/>
      <c r="BF5412" s="595">
        <f>IF(BB5412=0,0,(BD5412/BB5412)*100)</f>
        <v>0</v>
      </c>
      <c r="BG5412" s="596"/>
      <c r="BH5412" s="599">
        <f>AV5412+BB5412</f>
        <v>0</v>
      </c>
      <c r="BI5412" s="600"/>
      <c r="BJ5412" s="630">
        <f>AX5412+BD5412</f>
        <v>0</v>
      </c>
      <c r="BK5412" s="631"/>
      <c r="BL5412" s="595">
        <f>IF(BH5412=0,0,(BJ5412/BH5412)*100)</f>
        <v>0</v>
      </c>
      <c r="BM5412" s="596"/>
      <c r="BN5412" s="656">
        <f>(AF5412*2)+(AL5412*2)+(AR5412*3)+BD5412</f>
        <v>0</v>
      </c>
      <c r="BO5412" s="657"/>
      <c r="BP5412" s="658"/>
      <c r="BQ5412" s="676">
        <f t="shared" ref="BQ5412" si="3630">IF(BS5412=0,0,50*BR5412/BS5412)</f>
        <v>0</v>
      </c>
      <c r="BR5412" s="662">
        <f>(BN5412*BU$11)+(N5412*BU$12)+(Z5412*BU$13)+(R5412*BU$14)+(X5412*BU$15)+(AB5412*BU$16)</f>
        <v>0</v>
      </c>
      <c r="BS5412" s="662">
        <f>((BB5412-BD5412)*BU$18)+((AV5412-AX5412)*BU$17)+(H5412*BU$19)+(P5412*BU$20)</f>
        <v>0</v>
      </c>
      <c r="BT5412" s="15"/>
      <c r="BU5412" s="15"/>
      <c r="BV5412" s="95"/>
    </row>
    <row r="5413" spans="1:74" ht="21.75" hidden="1" customHeight="1" x14ac:dyDescent="0.25">
      <c r="A5413" s="95"/>
      <c r="B5413" s="571"/>
      <c r="C5413" s="642" t="str">
        <f>IF(ROSTER!D$40="","",ROSTER!D$40)</f>
        <v/>
      </c>
      <c r="D5413" s="643"/>
      <c r="E5413" s="575"/>
      <c r="F5413" s="577"/>
      <c r="G5413" s="583"/>
      <c r="H5413" s="579"/>
      <c r="I5413" s="545"/>
      <c r="J5413" s="544"/>
      <c r="K5413" s="581"/>
      <c r="L5413" s="586"/>
      <c r="M5413" s="587"/>
      <c r="N5413" s="592"/>
      <c r="O5413" s="603"/>
      <c r="P5413" s="544"/>
      <c r="Q5413" s="581"/>
      <c r="R5413" s="586"/>
      <c r="S5413" s="587"/>
      <c r="T5413" s="592"/>
      <c r="U5413" s="603"/>
      <c r="V5413" s="311"/>
      <c r="W5413" s="311"/>
      <c r="X5413" s="579"/>
      <c r="Y5413" s="545"/>
      <c r="Z5413" s="544"/>
      <c r="AA5413" s="545"/>
      <c r="AB5413" s="544"/>
      <c r="AC5413" s="545"/>
      <c r="AD5413" s="544"/>
      <c r="AE5413" s="581"/>
      <c r="AF5413" s="586"/>
      <c r="AG5413" s="587"/>
      <c r="AH5413" s="626"/>
      <c r="AI5413" s="627"/>
      <c r="AJ5413" s="544"/>
      <c r="AK5413" s="581"/>
      <c r="AL5413" s="586"/>
      <c r="AM5413" s="587"/>
      <c r="AN5413" s="626"/>
      <c r="AO5413" s="627"/>
      <c r="AP5413" s="544"/>
      <c r="AQ5413" s="581"/>
      <c r="AR5413" s="586"/>
      <c r="AS5413" s="587"/>
      <c r="AT5413" s="626"/>
      <c r="AU5413" s="627"/>
      <c r="AV5413" s="628"/>
      <c r="AW5413" s="629"/>
      <c r="AX5413" s="632"/>
      <c r="AY5413" s="633"/>
      <c r="AZ5413" s="626"/>
      <c r="BA5413" s="627"/>
      <c r="BB5413" s="544"/>
      <c r="BC5413" s="581"/>
      <c r="BD5413" s="586"/>
      <c r="BE5413" s="587"/>
      <c r="BF5413" s="626"/>
      <c r="BG5413" s="627"/>
      <c r="BH5413" s="628"/>
      <c r="BI5413" s="629"/>
      <c r="BJ5413" s="632"/>
      <c r="BK5413" s="633"/>
      <c r="BL5413" s="626"/>
      <c r="BM5413" s="627"/>
      <c r="BN5413" s="678"/>
      <c r="BO5413" s="679"/>
      <c r="BP5413" s="680"/>
      <c r="BQ5413" s="677"/>
      <c r="BR5413" s="663"/>
      <c r="BS5413" s="663"/>
      <c r="BT5413" s="15"/>
      <c r="BU5413" s="15"/>
      <c r="BV5413" s="95"/>
    </row>
    <row r="5414" spans="1:74" ht="21.75" hidden="1" customHeight="1" x14ac:dyDescent="0.25">
      <c r="A5414" s="95"/>
      <c r="B5414" s="570" t="str">
        <f>IF(ROSTER!B$42="","",ROSTER!B$42)</f>
        <v/>
      </c>
      <c r="C5414" s="572" t="str">
        <f>IF(ROSTER!C$42="","",ROSTER!C$42)</f>
        <v/>
      </c>
      <c r="D5414" s="573"/>
      <c r="E5414" s="574"/>
      <c r="F5414" s="576">
        <f>IF(E5414="y",1,IF(E5414="S",1,0))</f>
        <v>0</v>
      </c>
      <c r="G5414" s="582">
        <f>IF(E5414="S",1,0)</f>
        <v>0</v>
      </c>
      <c r="H5414" s="578"/>
      <c r="I5414" s="543"/>
      <c r="J5414" s="542"/>
      <c r="K5414" s="580"/>
      <c r="L5414" s="584"/>
      <c r="M5414" s="585"/>
      <c r="N5414" s="588">
        <f>L5414+J5414</f>
        <v>0</v>
      </c>
      <c r="O5414" s="589"/>
      <c r="P5414" s="542"/>
      <c r="Q5414" s="580"/>
      <c r="R5414" s="584"/>
      <c r="S5414" s="585"/>
      <c r="T5414" s="588">
        <f>R5414-P5414</f>
        <v>0</v>
      </c>
      <c r="U5414" s="589"/>
      <c r="V5414" s="310"/>
      <c r="W5414" s="310"/>
      <c r="X5414" s="578"/>
      <c r="Y5414" s="543"/>
      <c r="Z5414" s="542"/>
      <c r="AA5414" s="543"/>
      <c r="AB5414" s="542"/>
      <c r="AC5414" s="543"/>
      <c r="AD5414" s="542"/>
      <c r="AE5414" s="580"/>
      <c r="AF5414" s="584"/>
      <c r="AG5414" s="585"/>
      <c r="AH5414" s="595">
        <f>IF(AD5414=0,0,(AF5414/AD5414)*100)</f>
        <v>0</v>
      </c>
      <c r="AI5414" s="596"/>
      <c r="AJ5414" s="542"/>
      <c r="AK5414" s="580"/>
      <c r="AL5414" s="584"/>
      <c r="AM5414" s="585"/>
      <c r="AN5414" s="595">
        <f>IF(AJ5414=0,0,(AL5414/AJ5414)*100)</f>
        <v>0</v>
      </c>
      <c r="AO5414" s="596"/>
      <c r="AP5414" s="542"/>
      <c r="AQ5414" s="580"/>
      <c r="AR5414" s="584"/>
      <c r="AS5414" s="585"/>
      <c r="AT5414" s="595">
        <f>IF(AP5414=0,0,(AR5414/AP5414)*100)</f>
        <v>0</v>
      </c>
      <c r="AU5414" s="596"/>
      <c r="AV5414" s="599">
        <f>AD5414+AJ5414+AP5414</f>
        <v>0</v>
      </c>
      <c r="AW5414" s="600"/>
      <c r="AX5414" s="630">
        <f>AF5414+AL5414+AR5414</f>
        <v>0</v>
      </c>
      <c r="AY5414" s="631"/>
      <c r="AZ5414" s="595">
        <f>IF(AV5414=0,0,(AX5414/AV5414)*100)</f>
        <v>0</v>
      </c>
      <c r="BA5414" s="596"/>
      <c r="BB5414" s="542"/>
      <c r="BC5414" s="580"/>
      <c r="BD5414" s="584"/>
      <c r="BE5414" s="585"/>
      <c r="BF5414" s="595">
        <f>IF(BB5414=0,0,(BD5414/BB5414)*100)</f>
        <v>0</v>
      </c>
      <c r="BG5414" s="596"/>
      <c r="BH5414" s="599">
        <f>AV5414+BB5414</f>
        <v>0</v>
      </c>
      <c r="BI5414" s="600"/>
      <c r="BJ5414" s="630">
        <f>AX5414+BD5414</f>
        <v>0</v>
      </c>
      <c r="BK5414" s="631"/>
      <c r="BL5414" s="595">
        <f>IF(BH5414=0,0,(BJ5414/BH5414)*100)</f>
        <v>0</v>
      </c>
      <c r="BM5414" s="596"/>
      <c r="BN5414" s="656">
        <f>(AF5414*2)+(AL5414*2)+(AR5414*3)+BD5414</f>
        <v>0</v>
      </c>
      <c r="BO5414" s="657"/>
      <c r="BP5414" s="658"/>
      <c r="BQ5414" s="676">
        <f t="shared" ref="BQ5414" si="3631">IF(BS5414=0,0,50*BR5414/BS5414)</f>
        <v>0</v>
      </c>
      <c r="BR5414" s="662">
        <f>(BN5414*BU$11)+(N5414*BU$12)+(Z5414*BU$13)+(R5414*BU$14)+(X5414*BU$15)+(AB5414*BU$16)</f>
        <v>0</v>
      </c>
      <c r="BS5414" s="662">
        <f>((BB5414-BD5414)*BU$18)+((AV5414-AX5414)*BU$17)+(H5414*BU$19)+(P5414*BU$20)</f>
        <v>0</v>
      </c>
      <c r="BT5414" s="15"/>
      <c r="BU5414" s="15"/>
      <c r="BV5414" s="95"/>
    </row>
    <row r="5415" spans="1:74" ht="21.75" hidden="1" customHeight="1" x14ac:dyDescent="0.25">
      <c r="A5415" s="95"/>
      <c r="B5415" s="571"/>
      <c r="C5415" s="642" t="str">
        <f>IF(ROSTER!D$42="","",ROSTER!D$42)</f>
        <v/>
      </c>
      <c r="D5415" s="643"/>
      <c r="E5415" s="575"/>
      <c r="F5415" s="577"/>
      <c r="G5415" s="583"/>
      <c r="H5415" s="579"/>
      <c r="I5415" s="545"/>
      <c r="J5415" s="544"/>
      <c r="K5415" s="581"/>
      <c r="L5415" s="586"/>
      <c r="M5415" s="587"/>
      <c r="N5415" s="592"/>
      <c r="O5415" s="603"/>
      <c r="P5415" s="544"/>
      <c r="Q5415" s="581"/>
      <c r="R5415" s="586"/>
      <c r="S5415" s="587"/>
      <c r="T5415" s="592"/>
      <c r="U5415" s="603"/>
      <c r="V5415" s="311"/>
      <c r="W5415" s="311"/>
      <c r="X5415" s="579"/>
      <c r="Y5415" s="545"/>
      <c r="Z5415" s="544"/>
      <c r="AA5415" s="545"/>
      <c r="AB5415" s="544"/>
      <c r="AC5415" s="545"/>
      <c r="AD5415" s="544"/>
      <c r="AE5415" s="581"/>
      <c r="AF5415" s="586"/>
      <c r="AG5415" s="587"/>
      <c r="AH5415" s="626"/>
      <c r="AI5415" s="627"/>
      <c r="AJ5415" s="544"/>
      <c r="AK5415" s="581"/>
      <c r="AL5415" s="586"/>
      <c r="AM5415" s="587"/>
      <c r="AN5415" s="626"/>
      <c r="AO5415" s="627"/>
      <c r="AP5415" s="544"/>
      <c r="AQ5415" s="581"/>
      <c r="AR5415" s="586"/>
      <c r="AS5415" s="587"/>
      <c r="AT5415" s="626"/>
      <c r="AU5415" s="627"/>
      <c r="AV5415" s="628"/>
      <c r="AW5415" s="629"/>
      <c r="AX5415" s="632"/>
      <c r="AY5415" s="633"/>
      <c r="AZ5415" s="626"/>
      <c r="BA5415" s="627"/>
      <c r="BB5415" s="544"/>
      <c r="BC5415" s="581"/>
      <c r="BD5415" s="586"/>
      <c r="BE5415" s="587"/>
      <c r="BF5415" s="626"/>
      <c r="BG5415" s="627"/>
      <c r="BH5415" s="628"/>
      <c r="BI5415" s="629"/>
      <c r="BJ5415" s="632"/>
      <c r="BK5415" s="633"/>
      <c r="BL5415" s="626"/>
      <c r="BM5415" s="627"/>
      <c r="BN5415" s="678"/>
      <c r="BO5415" s="679"/>
      <c r="BP5415" s="680"/>
      <c r="BQ5415" s="677"/>
      <c r="BR5415" s="663"/>
      <c r="BS5415" s="663"/>
      <c r="BT5415" s="15"/>
      <c r="BU5415" s="15"/>
      <c r="BV5415" s="95"/>
    </row>
    <row r="5416" spans="1:74" ht="21.75" hidden="1" customHeight="1" x14ac:dyDescent="0.25">
      <c r="A5416" s="95"/>
      <c r="B5416" s="570" t="str">
        <f>IF(ROSTER!B$44="","",ROSTER!B$44)</f>
        <v/>
      </c>
      <c r="C5416" s="572" t="str">
        <f>IF(ROSTER!C$44="","",ROSTER!C$44)</f>
        <v/>
      </c>
      <c r="D5416" s="573"/>
      <c r="E5416" s="574"/>
      <c r="F5416" s="576">
        <f>IF(E5416="y",1,IF(E5416="S",1,0))</f>
        <v>0</v>
      </c>
      <c r="G5416" s="582">
        <f>IF(E5416="S",1,0)</f>
        <v>0</v>
      </c>
      <c r="H5416" s="578"/>
      <c r="I5416" s="543"/>
      <c r="J5416" s="542"/>
      <c r="K5416" s="580"/>
      <c r="L5416" s="584"/>
      <c r="M5416" s="585"/>
      <c r="N5416" s="588">
        <f>L5416+J5416</f>
        <v>0</v>
      </c>
      <c r="O5416" s="589"/>
      <c r="P5416" s="542"/>
      <c r="Q5416" s="580"/>
      <c r="R5416" s="584"/>
      <c r="S5416" s="585"/>
      <c r="T5416" s="588">
        <f>R5416-P5416</f>
        <v>0</v>
      </c>
      <c r="U5416" s="589"/>
      <c r="V5416" s="310"/>
      <c r="W5416" s="310"/>
      <c r="X5416" s="578"/>
      <c r="Y5416" s="543"/>
      <c r="Z5416" s="542"/>
      <c r="AA5416" s="543"/>
      <c r="AB5416" s="542"/>
      <c r="AC5416" s="543"/>
      <c r="AD5416" s="542"/>
      <c r="AE5416" s="580"/>
      <c r="AF5416" s="584"/>
      <c r="AG5416" s="585"/>
      <c r="AH5416" s="595">
        <f>IF(AD5416=0,0,(AF5416/AD5416)*100)</f>
        <v>0</v>
      </c>
      <c r="AI5416" s="596"/>
      <c r="AJ5416" s="542"/>
      <c r="AK5416" s="580"/>
      <c r="AL5416" s="584"/>
      <c r="AM5416" s="585"/>
      <c r="AN5416" s="595">
        <f>IF(AJ5416=0,0,(AL5416/AJ5416)*100)</f>
        <v>0</v>
      </c>
      <c r="AO5416" s="596"/>
      <c r="AP5416" s="542"/>
      <c r="AQ5416" s="580"/>
      <c r="AR5416" s="584"/>
      <c r="AS5416" s="585"/>
      <c r="AT5416" s="595">
        <f>IF(AP5416=0,0,(AR5416/AP5416)*100)</f>
        <v>0</v>
      </c>
      <c r="AU5416" s="596"/>
      <c r="AV5416" s="599">
        <f>AD5416+AJ5416+AP5416</f>
        <v>0</v>
      </c>
      <c r="AW5416" s="600"/>
      <c r="AX5416" s="630">
        <f>AF5416+AL5416+AR5416</f>
        <v>0</v>
      </c>
      <c r="AY5416" s="631"/>
      <c r="AZ5416" s="595">
        <f>IF(AV5416=0,0,(AX5416/AV5416)*100)</f>
        <v>0</v>
      </c>
      <c r="BA5416" s="596"/>
      <c r="BB5416" s="542"/>
      <c r="BC5416" s="580"/>
      <c r="BD5416" s="584"/>
      <c r="BE5416" s="585"/>
      <c r="BF5416" s="595">
        <f>IF(BB5416=0,0,(BD5416/BB5416)*100)</f>
        <v>0</v>
      </c>
      <c r="BG5416" s="596"/>
      <c r="BH5416" s="599">
        <f>AV5416+BB5416</f>
        <v>0</v>
      </c>
      <c r="BI5416" s="600"/>
      <c r="BJ5416" s="630">
        <f>AX5416+BD5416</f>
        <v>0</v>
      </c>
      <c r="BK5416" s="631"/>
      <c r="BL5416" s="595">
        <f>IF(BH5416=0,0,(BJ5416/BH5416)*100)</f>
        <v>0</v>
      </c>
      <c r="BM5416" s="596"/>
      <c r="BN5416" s="656">
        <f>(AF5416*2)+(AL5416*2)+(AR5416*3)+BD5416</f>
        <v>0</v>
      </c>
      <c r="BO5416" s="657"/>
      <c r="BP5416" s="658"/>
      <c r="BQ5416" s="676">
        <f t="shared" ref="BQ5416" si="3632">IF(BS5416=0,0,50*BR5416/BS5416)</f>
        <v>0</v>
      </c>
      <c r="BR5416" s="662">
        <f>(BN5416*BU$11)+(N5416*BU$12)+(Z5416*BU$13)+(R5416*BU$14)+(X5416*BU$15)+(AB5416*BU$16)</f>
        <v>0</v>
      </c>
      <c r="BS5416" s="662">
        <f>((BB5416-BD5416)*BU$18)+((AV5416-AX5416)*BU$17)+(H5416*BU$19)+(P5416*BU$20)</f>
        <v>0</v>
      </c>
      <c r="BT5416" s="15"/>
      <c r="BU5416" s="15"/>
      <c r="BV5416" s="95"/>
    </row>
    <row r="5417" spans="1:74" ht="21.75" hidden="1" customHeight="1" x14ac:dyDescent="0.25">
      <c r="A5417" s="95"/>
      <c r="B5417" s="571"/>
      <c r="C5417" s="642" t="str">
        <f>IF(ROSTER!D$44="","",ROSTER!D$44)</f>
        <v/>
      </c>
      <c r="D5417" s="643"/>
      <c r="E5417" s="575"/>
      <c r="F5417" s="577"/>
      <c r="G5417" s="583"/>
      <c r="H5417" s="579"/>
      <c r="I5417" s="545"/>
      <c r="J5417" s="544"/>
      <c r="K5417" s="581"/>
      <c r="L5417" s="586"/>
      <c r="M5417" s="587"/>
      <c r="N5417" s="592"/>
      <c r="O5417" s="603"/>
      <c r="P5417" s="544"/>
      <c r="Q5417" s="581"/>
      <c r="R5417" s="586"/>
      <c r="S5417" s="587"/>
      <c r="T5417" s="592"/>
      <c r="U5417" s="603"/>
      <c r="V5417" s="311"/>
      <c r="W5417" s="311"/>
      <c r="X5417" s="579"/>
      <c r="Y5417" s="545"/>
      <c r="Z5417" s="544"/>
      <c r="AA5417" s="545"/>
      <c r="AB5417" s="544"/>
      <c r="AC5417" s="545"/>
      <c r="AD5417" s="544"/>
      <c r="AE5417" s="581"/>
      <c r="AF5417" s="586"/>
      <c r="AG5417" s="587"/>
      <c r="AH5417" s="626"/>
      <c r="AI5417" s="627"/>
      <c r="AJ5417" s="544"/>
      <c r="AK5417" s="581"/>
      <c r="AL5417" s="586"/>
      <c r="AM5417" s="587"/>
      <c r="AN5417" s="626"/>
      <c r="AO5417" s="627"/>
      <c r="AP5417" s="544"/>
      <c r="AQ5417" s="581"/>
      <c r="AR5417" s="586"/>
      <c r="AS5417" s="587"/>
      <c r="AT5417" s="626"/>
      <c r="AU5417" s="627"/>
      <c r="AV5417" s="628"/>
      <c r="AW5417" s="629"/>
      <c r="AX5417" s="632"/>
      <c r="AY5417" s="633"/>
      <c r="AZ5417" s="626"/>
      <c r="BA5417" s="627"/>
      <c r="BB5417" s="544"/>
      <c r="BC5417" s="581"/>
      <c r="BD5417" s="586"/>
      <c r="BE5417" s="587"/>
      <c r="BF5417" s="626"/>
      <c r="BG5417" s="627"/>
      <c r="BH5417" s="628"/>
      <c r="BI5417" s="629"/>
      <c r="BJ5417" s="632"/>
      <c r="BK5417" s="633"/>
      <c r="BL5417" s="626"/>
      <c r="BM5417" s="627"/>
      <c r="BN5417" s="678"/>
      <c r="BO5417" s="679"/>
      <c r="BP5417" s="680"/>
      <c r="BQ5417" s="677"/>
      <c r="BR5417" s="663"/>
      <c r="BS5417" s="663"/>
      <c r="BT5417" s="15"/>
      <c r="BU5417" s="15"/>
      <c r="BV5417" s="95"/>
    </row>
    <row r="5418" spans="1:74" ht="21.75" hidden="1" customHeight="1" x14ac:dyDescent="0.25">
      <c r="A5418" s="95"/>
      <c r="B5418" s="570" t="str">
        <f>IF(ROSTER!B$46="","",ROSTER!B$46)</f>
        <v/>
      </c>
      <c r="C5418" s="572" t="str">
        <f>IF(ROSTER!C$46="","",ROSTER!C$46)</f>
        <v/>
      </c>
      <c r="D5418" s="573"/>
      <c r="E5418" s="574"/>
      <c r="F5418" s="576">
        <f>IF(E5418="y",1,IF(E5418="S",1,0))</f>
        <v>0</v>
      </c>
      <c r="G5418" s="582">
        <f>IF(E5418="S",1,0)</f>
        <v>0</v>
      </c>
      <c r="H5418" s="578"/>
      <c r="I5418" s="543"/>
      <c r="J5418" s="542"/>
      <c r="K5418" s="580"/>
      <c r="L5418" s="584"/>
      <c r="M5418" s="585"/>
      <c r="N5418" s="588">
        <f>L5418+J5418</f>
        <v>0</v>
      </c>
      <c r="O5418" s="589"/>
      <c r="P5418" s="542"/>
      <c r="Q5418" s="580"/>
      <c r="R5418" s="584"/>
      <c r="S5418" s="585"/>
      <c r="T5418" s="588">
        <f>R5418-P5418</f>
        <v>0</v>
      </c>
      <c r="U5418" s="589"/>
      <c r="V5418" s="310"/>
      <c r="W5418" s="310"/>
      <c r="X5418" s="578"/>
      <c r="Y5418" s="543"/>
      <c r="Z5418" s="542"/>
      <c r="AA5418" s="543"/>
      <c r="AB5418" s="542"/>
      <c r="AC5418" s="543"/>
      <c r="AD5418" s="542"/>
      <c r="AE5418" s="580"/>
      <c r="AF5418" s="584"/>
      <c r="AG5418" s="585"/>
      <c r="AH5418" s="595">
        <f>IF(AD5418=0,0,(AF5418/AD5418)*100)</f>
        <v>0</v>
      </c>
      <c r="AI5418" s="596"/>
      <c r="AJ5418" s="542"/>
      <c r="AK5418" s="580"/>
      <c r="AL5418" s="584"/>
      <c r="AM5418" s="585"/>
      <c r="AN5418" s="595">
        <f>IF(AJ5418=0,0,(AL5418/AJ5418)*100)</f>
        <v>0</v>
      </c>
      <c r="AO5418" s="596"/>
      <c r="AP5418" s="542"/>
      <c r="AQ5418" s="580"/>
      <c r="AR5418" s="584"/>
      <c r="AS5418" s="585"/>
      <c r="AT5418" s="595">
        <f>IF(AP5418=0,0,(AR5418/AP5418)*100)</f>
        <v>0</v>
      </c>
      <c r="AU5418" s="596"/>
      <c r="AV5418" s="599">
        <f>AD5418+AJ5418+AP5418</f>
        <v>0</v>
      </c>
      <c r="AW5418" s="600"/>
      <c r="AX5418" s="630">
        <f>AF5418+AL5418+AR5418</f>
        <v>0</v>
      </c>
      <c r="AY5418" s="631"/>
      <c r="AZ5418" s="595">
        <f>IF(AV5418=0,0,(AX5418/AV5418)*100)</f>
        <v>0</v>
      </c>
      <c r="BA5418" s="596"/>
      <c r="BB5418" s="542"/>
      <c r="BC5418" s="580"/>
      <c r="BD5418" s="584"/>
      <c r="BE5418" s="585"/>
      <c r="BF5418" s="595">
        <f>IF(BB5418=0,0,(BD5418/BB5418)*100)</f>
        <v>0</v>
      </c>
      <c r="BG5418" s="596"/>
      <c r="BH5418" s="599">
        <f>AV5418+BB5418</f>
        <v>0</v>
      </c>
      <c r="BI5418" s="600"/>
      <c r="BJ5418" s="630">
        <f>AX5418+BD5418</f>
        <v>0</v>
      </c>
      <c r="BK5418" s="631"/>
      <c r="BL5418" s="595">
        <f>IF(BH5418=0,0,(BJ5418/BH5418)*100)</f>
        <v>0</v>
      </c>
      <c r="BM5418" s="596"/>
      <c r="BN5418" s="656">
        <f>(AF5418*2)+(AL5418*2)+(AR5418*3)+BD5418</f>
        <v>0</v>
      </c>
      <c r="BO5418" s="657"/>
      <c r="BP5418" s="658"/>
      <c r="BQ5418" s="676">
        <f t="shared" ref="BQ5418" si="3633">IF(BS5418=0,0,50*BR5418/BS5418)</f>
        <v>0</v>
      </c>
      <c r="BR5418" s="708">
        <f>(BN5418*BU$11)+(N5418*BU$12)+(Z5418*BU$13)+(R5418*BU$14)+(X5418*BU$15)+(AB5418*BU$16)</f>
        <v>0</v>
      </c>
      <c r="BS5418" s="662">
        <f>((BB5418-BD5418)*BU$18)+((AV5418-AX5418)*BU$17)+(H5418*BU$19)+(P5418*BU$20)</f>
        <v>0</v>
      </c>
      <c r="BT5418" s="15"/>
      <c r="BU5418" s="15"/>
      <c r="BV5418" s="95"/>
    </row>
    <row r="5419" spans="1:74" ht="22.5" hidden="1" customHeight="1" thickBot="1" x14ac:dyDescent="0.3">
      <c r="A5419" s="95"/>
      <c r="B5419" s="571"/>
      <c r="C5419" s="642" t="str">
        <f>IF(ROSTER!D$46="","",ROSTER!D$46)</f>
        <v/>
      </c>
      <c r="D5419" s="643"/>
      <c r="E5419" s="575"/>
      <c r="F5419" s="577"/>
      <c r="G5419" s="583"/>
      <c r="H5419" s="579"/>
      <c r="I5419" s="545"/>
      <c r="J5419" s="544"/>
      <c r="K5419" s="581"/>
      <c r="L5419" s="586"/>
      <c r="M5419" s="587"/>
      <c r="N5419" s="590"/>
      <c r="O5419" s="591"/>
      <c r="P5419" s="544"/>
      <c r="Q5419" s="581"/>
      <c r="R5419" s="586"/>
      <c r="S5419" s="587"/>
      <c r="T5419" s="592"/>
      <c r="U5419" s="603"/>
      <c r="V5419" s="311"/>
      <c r="W5419" s="311"/>
      <c r="X5419" s="579"/>
      <c r="Y5419" s="545"/>
      <c r="Z5419" s="544"/>
      <c r="AA5419" s="545"/>
      <c r="AB5419" s="544"/>
      <c r="AC5419" s="545"/>
      <c r="AD5419" s="544"/>
      <c r="AE5419" s="581"/>
      <c r="AF5419" s="586"/>
      <c r="AG5419" s="587"/>
      <c r="AH5419" s="597"/>
      <c r="AI5419" s="598"/>
      <c r="AJ5419" s="544"/>
      <c r="AK5419" s="581"/>
      <c r="AL5419" s="586"/>
      <c r="AM5419" s="587"/>
      <c r="AN5419" s="597"/>
      <c r="AO5419" s="598"/>
      <c r="AP5419" s="544"/>
      <c r="AQ5419" s="581"/>
      <c r="AR5419" s="586"/>
      <c r="AS5419" s="587"/>
      <c r="AT5419" s="597"/>
      <c r="AU5419" s="598"/>
      <c r="AV5419" s="601"/>
      <c r="AW5419" s="602"/>
      <c r="AX5419" s="701"/>
      <c r="AY5419" s="702"/>
      <c r="AZ5419" s="597"/>
      <c r="BA5419" s="598"/>
      <c r="BB5419" s="544"/>
      <c r="BC5419" s="581"/>
      <c r="BD5419" s="586"/>
      <c r="BE5419" s="587"/>
      <c r="BF5419" s="597"/>
      <c r="BG5419" s="598"/>
      <c r="BH5419" s="601"/>
      <c r="BI5419" s="602"/>
      <c r="BJ5419" s="701"/>
      <c r="BK5419" s="702"/>
      <c r="BL5419" s="597"/>
      <c r="BM5419" s="598"/>
      <c r="BN5419" s="659"/>
      <c r="BO5419" s="660"/>
      <c r="BP5419" s="661"/>
      <c r="BQ5419" s="682"/>
      <c r="BR5419" s="709"/>
      <c r="BS5419" s="663"/>
      <c r="BT5419" s="15"/>
      <c r="BU5419" s="15"/>
      <c r="BV5419" s="95"/>
    </row>
    <row r="5420" spans="1:74" s="21" customFormat="1" ht="33.4" hidden="1" customHeight="1" x14ac:dyDescent="0.45">
      <c r="A5420" s="98"/>
      <c r="B5420" s="612"/>
      <c r="C5420" s="613"/>
      <c r="D5420" s="613" t="s">
        <v>10</v>
      </c>
      <c r="E5420" s="616"/>
      <c r="F5420" s="279"/>
      <c r="G5420" s="279"/>
      <c r="H5420" s="517">
        <f>SUM(H5380:I5419)</f>
        <v>0</v>
      </c>
      <c r="I5420" s="618"/>
      <c r="J5420" s="517">
        <f>SUM(J5380:K5419)</f>
        <v>0</v>
      </c>
      <c r="K5420" s="618"/>
      <c r="L5420" s="620">
        <f>SUM(L5380:M5419)</f>
        <v>0</v>
      </c>
      <c r="M5420" s="621"/>
      <c r="N5420" s="548">
        <f>L5420+J5420</f>
        <v>0</v>
      </c>
      <c r="O5420" s="518"/>
      <c r="P5420" s="620">
        <f>SUM(P5380:Q5419)</f>
        <v>0</v>
      </c>
      <c r="Q5420" s="618"/>
      <c r="R5420" s="620">
        <f>SUM(R5380:S5419)</f>
        <v>0</v>
      </c>
      <c r="S5420" s="621"/>
      <c r="T5420" s="548">
        <f>R5420-P5420</f>
        <v>0</v>
      </c>
      <c r="U5420" s="518"/>
      <c r="V5420" s="312"/>
      <c r="W5420" s="312"/>
      <c r="X5420" s="620">
        <f>SUM(X5380:Y5419)</f>
        <v>0</v>
      </c>
      <c r="Y5420" s="621"/>
      <c r="Z5420" s="517">
        <f>SUM(Z5380:AA5419)</f>
        <v>0</v>
      </c>
      <c r="AA5420" s="518"/>
      <c r="AB5420" s="517">
        <f>SUM(AB5380:AC5419)</f>
        <v>0</v>
      </c>
      <c r="AC5420" s="518"/>
      <c r="AD5420" s="621">
        <f>SUM(AD5380:AE5419)</f>
        <v>0</v>
      </c>
      <c r="AE5420" s="618"/>
      <c r="AF5420" s="620">
        <f>SUM(AF5380:AG5419)</f>
        <v>0</v>
      </c>
      <c r="AG5420" s="621"/>
      <c r="AH5420" s="548">
        <f>IF(AD5420=0,0,(AF5420/AD5420)*100)</f>
        <v>0</v>
      </c>
      <c r="AI5420" s="518"/>
      <c r="AJ5420" s="620">
        <f>SUM(AJ5380:AK5419)</f>
        <v>0</v>
      </c>
      <c r="AK5420" s="618"/>
      <c r="AL5420" s="620">
        <f>SUM(AL5380:AM5419)</f>
        <v>0</v>
      </c>
      <c r="AM5420" s="621"/>
      <c r="AN5420" s="548">
        <f>IF(AJ5420=0,0,(AL5420/AJ5420)*100)</f>
        <v>0</v>
      </c>
      <c r="AO5420" s="518"/>
      <c r="AP5420" s="620">
        <f>SUM(AP5380:AQ5419)</f>
        <v>0</v>
      </c>
      <c r="AQ5420" s="618"/>
      <c r="AR5420" s="620">
        <f>SUM(AR5380:AS5419)</f>
        <v>0</v>
      </c>
      <c r="AS5420" s="621"/>
      <c r="AT5420" s="548">
        <f>IF(AP5420=0,0,(AR5420/AP5420)*100)</f>
        <v>0</v>
      </c>
      <c r="AU5420" s="518"/>
      <c r="AV5420" s="517">
        <f>AD5420+AJ5420+AP5420</f>
        <v>0</v>
      </c>
      <c r="AW5420" s="618"/>
      <c r="AX5420" s="620">
        <f>AF5420+AL5420+AR5420</f>
        <v>0</v>
      </c>
      <c r="AY5420" s="624"/>
      <c r="AZ5420" s="548">
        <f>IF(AV5420=0,0,(AX5420/AV5420)*100)</f>
        <v>0</v>
      </c>
      <c r="BA5420" s="518"/>
      <c r="BB5420" s="620">
        <f>SUM(BB5380:BC5419)</f>
        <v>0</v>
      </c>
      <c r="BC5420" s="618"/>
      <c r="BD5420" s="620">
        <f>SUM(BD5380:BE5419)</f>
        <v>0</v>
      </c>
      <c r="BE5420" s="621"/>
      <c r="BF5420" s="548">
        <f>IF(BB5420=0,0,(BD5420/BB5420)*100)</f>
        <v>0</v>
      </c>
      <c r="BG5420" s="518"/>
      <c r="BH5420" s="517">
        <f>AV5420+BB5420</f>
        <v>0</v>
      </c>
      <c r="BI5420" s="618"/>
      <c r="BJ5420" s="620">
        <f>AX5420+BD5420</f>
        <v>0</v>
      </c>
      <c r="BK5420" s="624"/>
      <c r="BL5420" s="548">
        <f>IF(BH5420=0,0,(BJ5420/BH5420)*100)</f>
        <v>0</v>
      </c>
      <c r="BM5420" s="664"/>
      <c r="BN5420" s="666">
        <f>SUM(BN5380:BP5419)</f>
        <v>0</v>
      </c>
      <c r="BO5420" s="667"/>
      <c r="BP5420" s="668"/>
      <c r="BQ5420" s="681">
        <f>SUM(BQ5380:BQ5419)</f>
        <v>0</v>
      </c>
      <c r="BR5420" s="685">
        <f>(BN5420*BU$11)+(N5420*BU$12)+(Z5420*BU$13)+(R5420*BU$14)+(X5420*BU$15)+(AB5420*BU$16)</f>
        <v>0</v>
      </c>
      <c r="BS5420" s="683">
        <f>((BB5420-BD5420)*BU$18)+((AV5420-AX5420)*BU$17)+(H5420*BU$19)+(P5420*BU$20)</f>
        <v>0</v>
      </c>
      <c r="BT5420" s="20"/>
      <c r="BU5420" s="20"/>
      <c r="BV5420" s="98"/>
    </row>
    <row r="5421" spans="1:74" s="21" customFormat="1" ht="33.950000000000003" hidden="1" customHeight="1" thickBot="1" x14ac:dyDescent="0.5">
      <c r="A5421" s="98"/>
      <c r="B5421" s="614"/>
      <c r="C5421" s="615"/>
      <c r="D5421" s="615"/>
      <c r="E5421" s="617"/>
      <c r="F5421" s="280"/>
      <c r="G5421" s="280"/>
      <c r="H5421" s="519"/>
      <c r="I5421" s="619"/>
      <c r="J5421" s="519"/>
      <c r="K5421" s="619"/>
      <c r="L5421" s="622"/>
      <c r="M5421" s="623"/>
      <c r="N5421" s="549"/>
      <c r="O5421" s="520"/>
      <c r="P5421" s="622"/>
      <c r="Q5421" s="619"/>
      <c r="R5421" s="622"/>
      <c r="S5421" s="623"/>
      <c r="T5421" s="549"/>
      <c r="U5421" s="520"/>
      <c r="V5421" s="313"/>
      <c r="W5421" s="313"/>
      <c r="X5421" s="622"/>
      <c r="Y5421" s="623"/>
      <c r="Z5421" s="519"/>
      <c r="AA5421" s="520"/>
      <c r="AB5421" s="519"/>
      <c r="AC5421" s="520"/>
      <c r="AD5421" s="623"/>
      <c r="AE5421" s="619"/>
      <c r="AF5421" s="622"/>
      <c r="AG5421" s="623"/>
      <c r="AH5421" s="549"/>
      <c r="AI5421" s="520"/>
      <c r="AJ5421" s="622"/>
      <c r="AK5421" s="619"/>
      <c r="AL5421" s="622"/>
      <c r="AM5421" s="623"/>
      <c r="AN5421" s="549"/>
      <c r="AO5421" s="520"/>
      <c r="AP5421" s="622"/>
      <c r="AQ5421" s="619"/>
      <c r="AR5421" s="622"/>
      <c r="AS5421" s="623"/>
      <c r="AT5421" s="549"/>
      <c r="AU5421" s="520"/>
      <c r="AV5421" s="519"/>
      <c r="AW5421" s="619"/>
      <c r="AX5421" s="622"/>
      <c r="AY5421" s="625"/>
      <c r="AZ5421" s="549"/>
      <c r="BA5421" s="520"/>
      <c r="BB5421" s="622"/>
      <c r="BC5421" s="619"/>
      <c r="BD5421" s="622"/>
      <c r="BE5421" s="623"/>
      <c r="BF5421" s="549"/>
      <c r="BG5421" s="520"/>
      <c r="BH5421" s="519"/>
      <c r="BI5421" s="619"/>
      <c r="BJ5421" s="622"/>
      <c r="BK5421" s="625"/>
      <c r="BL5421" s="549"/>
      <c r="BM5421" s="665"/>
      <c r="BN5421" s="669"/>
      <c r="BO5421" s="670"/>
      <c r="BP5421" s="671"/>
      <c r="BQ5421" s="682"/>
      <c r="BR5421" s="686"/>
      <c r="BS5421" s="684"/>
      <c r="BT5421" s="20"/>
      <c r="BU5421" s="20"/>
      <c r="BV5421" s="98"/>
    </row>
    <row r="5422" spans="1:74" s="21" customFormat="1" ht="33" hidden="1" customHeight="1" thickBot="1" x14ac:dyDescent="0.5">
      <c r="A5422" s="98"/>
      <c r="B5422" s="612"/>
      <c r="C5422" s="613"/>
      <c r="D5422" s="613" t="s">
        <v>13</v>
      </c>
      <c r="E5422" s="616"/>
      <c r="F5422" s="281"/>
      <c r="G5422" s="282"/>
      <c r="H5422" s="528"/>
      <c r="I5422" s="636"/>
      <c r="J5422" s="528"/>
      <c r="K5422" s="636"/>
      <c r="L5422" s="638"/>
      <c r="M5422" s="639"/>
      <c r="N5422" s="548">
        <f>J5422+L5422</f>
        <v>0</v>
      </c>
      <c r="O5422" s="518"/>
      <c r="P5422" s="638"/>
      <c r="Q5422" s="636"/>
      <c r="R5422" s="638"/>
      <c r="S5422" s="639"/>
      <c r="T5422" s="548">
        <f>R5422-P5422</f>
        <v>0</v>
      </c>
      <c r="U5422" s="518"/>
      <c r="V5422" s="312"/>
      <c r="W5422" s="312"/>
      <c r="X5422" s="638"/>
      <c r="Y5422" s="639"/>
      <c r="Z5422" s="528"/>
      <c r="AA5422" s="529"/>
      <c r="AB5422" s="528"/>
      <c r="AC5422" s="529"/>
      <c r="AD5422" s="639"/>
      <c r="AE5422" s="636"/>
      <c r="AF5422" s="638"/>
      <c r="AG5422" s="639"/>
      <c r="AH5422" s="548">
        <f>IF(AD5422=0,0,(AF5422/AD5422)*100)</f>
        <v>0</v>
      </c>
      <c r="AI5422" s="518"/>
      <c r="AJ5422" s="638"/>
      <c r="AK5422" s="636"/>
      <c r="AL5422" s="638"/>
      <c r="AM5422" s="639"/>
      <c r="AN5422" s="548">
        <f>IF(AJ5422=0,0,(AL5422/AJ5422)*100)</f>
        <v>0</v>
      </c>
      <c r="AO5422" s="518"/>
      <c r="AP5422" s="638"/>
      <c r="AQ5422" s="636"/>
      <c r="AR5422" s="638"/>
      <c r="AS5422" s="639"/>
      <c r="AT5422" s="548">
        <f>IF(AP5422=0,0,(AR5422/AP5422)*100)</f>
        <v>0</v>
      </c>
      <c r="AU5422" s="518"/>
      <c r="AV5422" s="517">
        <f>AD5422+AJ5422+AP5422</f>
        <v>0</v>
      </c>
      <c r="AW5422" s="618"/>
      <c r="AX5422" s="620">
        <f>AF5422+AL5422+AR5422</f>
        <v>0</v>
      </c>
      <c r="AY5422" s="624"/>
      <c r="AZ5422" s="548">
        <f>IF(AV5422=0,0,(AX5422/AV5422)*100)</f>
        <v>0</v>
      </c>
      <c r="BA5422" s="518"/>
      <c r="BB5422" s="638"/>
      <c r="BC5422" s="636"/>
      <c r="BD5422" s="638"/>
      <c r="BE5422" s="639"/>
      <c r="BF5422" s="548">
        <f>IF(BB5422=0,0,(BD5422/BB5422)*100)</f>
        <v>0</v>
      </c>
      <c r="BG5422" s="518"/>
      <c r="BH5422" s="517">
        <f>AV5422+BB5422</f>
        <v>0</v>
      </c>
      <c r="BI5422" s="618"/>
      <c r="BJ5422" s="620">
        <f>AX5422+BD5422</f>
        <v>0</v>
      </c>
      <c r="BK5422" s="624"/>
      <c r="BL5422" s="548">
        <f>IF(BH5422=0,0,(BJ5422/BH5422)*100)</f>
        <v>0</v>
      </c>
      <c r="BM5422" s="664"/>
      <c r="BN5422" s="666">
        <f>(AF5422*2)+(AL5422*2)+(AR5422*3)+BD5422</f>
        <v>0</v>
      </c>
      <c r="BO5422" s="667"/>
      <c r="BP5422" s="668"/>
      <c r="BQ5422" s="672"/>
      <c r="BR5422" s="283"/>
      <c r="BS5422" s="284"/>
      <c r="BT5422" s="20"/>
      <c r="BU5422" s="20"/>
      <c r="BV5422" s="98"/>
    </row>
    <row r="5423" spans="1:74" s="21" customFormat="1" ht="33.75" hidden="1" customHeight="1" thickBot="1" x14ac:dyDescent="0.5">
      <c r="A5423" s="98"/>
      <c r="B5423" s="285"/>
      <c r="C5423" s="286"/>
      <c r="D5423" s="634"/>
      <c r="E5423" s="635"/>
      <c r="F5423" s="287"/>
      <c r="G5423" s="287"/>
      <c r="H5423" s="530"/>
      <c r="I5423" s="637"/>
      <c r="J5423" s="530"/>
      <c r="K5423" s="637"/>
      <c r="L5423" s="640"/>
      <c r="M5423" s="641"/>
      <c r="N5423" s="549"/>
      <c r="O5423" s="520"/>
      <c r="P5423" s="640"/>
      <c r="Q5423" s="637"/>
      <c r="R5423" s="640"/>
      <c r="S5423" s="641"/>
      <c r="T5423" s="549"/>
      <c r="U5423" s="520"/>
      <c r="V5423" s="313"/>
      <c r="W5423" s="313"/>
      <c r="X5423" s="640"/>
      <c r="Y5423" s="641"/>
      <c r="Z5423" s="530"/>
      <c r="AA5423" s="531"/>
      <c r="AB5423" s="530"/>
      <c r="AC5423" s="531"/>
      <c r="AD5423" s="641"/>
      <c r="AE5423" s="637"/>
      <c r="AF5423" s="640"/>
      <c r="AG5423" s="641"/>
      <c r="AH5423" s="549"/>
      <c r="AI5423" s="520"/>
      <c r="AJ5423" s="640"/>
      <c r="AK5423" s="637"/>
      <c r="AL5423" s="640"/>
      <c r="AM5423" s="641"/>
      <c r="AN5423" s="549"/>
      <c r="AO5423" s="520"/>
      <c r="AP5423" s="640"/>
      <c r="AQ5423" s="637"/>
      <c r="AR5423" s="640"/>
      <c r="AS5423" s="641"/>
      <c r="AT5423" s="549"/>
      <c r="AU5423" s="520"/>
      <c r="AV5423" s="519"/>
      <c r="AW5423" s="619"/>
      <c r="AX5423" s="622"/>
      <c r="AY5423" s="625"/>
      <c r="AZ5423" s="549"/>
      <c r="BA5423" s="520"/>
      <c r="BB5423" s="640"/>
      <c r="BC5423" s="637"/>
      <c r="BD5423" s="640"/>
      <c r="BE5423" s="641"/>
      <c r="BF5423" s="549"/>
      <c r="BG5423" s="520"/>
      <c r="BH5423" s="519"/>
      <c r="BI5423" s="619"/>
      <c r="BJ5423" s="622"/>
      <c r="BK5423" s="625"/>
      <c r="BL5423" s="549"/>
      <c r="BM5423" s="665"/>
      <c r="BN5423" s="669"/>
      <c r="BO5423" s="670"/>
      <c r="BP5423" s="671"/>
      <c r="BQ5423" s="673"/>
      <c r="BR5423" s="79"/>
      <c r="BS5423" s="79"/>
      <c r="BT5423" s="20"/>
      <c r="BU5423" s="20"/>
      <c r="BV5423" s="98"/>
    </row>
    <row r="5424" spans="1:74" ht="16.5" hidden="1" customHeight="1" thickTop="1" thickBot="1" x14ac:dyDescent="0.5">
      <c r="A5424" s="95"/>
      <c r="B5424" s="288"/>
      <c r="C5424" s="70"/>
      <c r="D5424" s="70"/>
      <c r="E5424" s="70"/>
      <c r="F5424" s="70"/>
      <c r="G5424" s="70"/>
      <c r="H5424" s="70"/>
      <c r="I5424" s="70"/>
      <c r="J5424" s="70"/>
      <c r="K5424" s="70"/>
      <c r="L5424" s="70"/>
      <c r="M5424" s="70"/>
      <c r="N5424" s="70"/>
      <c r="O5424" s="70"/>
      <c r="P5424" s="70"/>
      <c r="Q5424" s="70"/>
      <c r="R5424" s="70"/>
      <c r="S5424" s="70"/>
      <c r="T5424" s="70"/>
      <c r="U5424" s="70"/>
      <c r="V5424" s="70"/>
      <c r="W5424" s="70"/>
      <c r="X5424" s="70"/>
      <c r="Y5424" s="70"/>
      <c r="Z5424" s="70"/>
      <c r="AA5424" s="70"/>
      <c r="AB5424" s="70"/>
      <c r="AC5424" s="70"/>
      <c r="AD5424" s="70"/>
      <c r="AE5424" s="70"/>
      <c r="AF5424" s="70"/>
      <c r="AG5424" s="70"/>
      <c r="AH5424" s="289"/>
      <c r="AI5424" s="289"/>
      <c r="AJ5424" s="70"/>
      <c r="AK5424" s="70"/>
      <c r="AL5424" s="70"/>
      <c r="AM5424" s="70"/>
      <c r="AN5424" s="70"/>
      <c r="AO5424" s="70"/>
      <c r="AP5424" s="70"/>
      <c r="AQ5424" s="70"/>
      <c r="AR5424" s="70"/>
      <c r="AS5424" s="70"/>
      <c r="AT5424" s="70"/>
      <c r="AU5424" s="70"/>
      <c r="AV5424" s="70"/>
      <c r="AW5424" s="70"/>
      <c r="AX5424" s="70"/>
      <c r="AY5424" s="70"/>
      <c r="AZ5424" s="70"/>
      <c r="BA5424" s="70"/>
      <c r="BB5424" s="70"/>
      <c r="BC5424" s="70"/>
      <c r="BD5424" s="70"/>
      <c r="BE5424" s="70"/>
      <c r="BF5424" s="70"/>
      <c r="BG5424" s="70"/>
      <c r="BH5424" s="70"/>
      <c r="BI5424" s="70"/>
      <c r="BJ5424" s="70"/>
      <c r="BK5424" s="70"/>
      <c r="BL5424" s="70"/>
      <c r="BM5424" s="70"/>
      <c r="BN5424" s="70"/>
      <c r="BO5424" s="70"/>
      <c r="BP5424" s="70"/>
      <c r="BQ5424" s="89"/>
      <c r="BR5424" s="674">
        <f>IF((J5420+L5422)=0,0,(J5420/(J5420+L5422)*100)%)</f>
        <v>0</v>
      </c>
      <c r="BS5424" s="675"/>
      <c r="BT5424" s="674">
        <f>IF((L5420+J5422)=0,0,(L5420/(L5420+J5422)*100)%)</f>
        <v>0</v>
      </c>
      <c r="BU5424" s="675"/>
      <c r="BV5424" s="95"/>
    </row>
    <row r="5425" spans="1:77" s="23" customFormat="1" ht="79.5" hidden="1" customHeight="1" thickTop="1" thickBot="1" x14ac:dyDescent="0.55000000000000004">
      <c r="A5425" s="99"/>
      <c r="B5425" s="565" t="s">
        <v>64</v>
      </c>
      <c r="C5425" s="566"/>
      <c r="D5425" s="532" t="s">
        <v>54</v>
      </c>
      <c r="E5425" s="532"/>
      <c r="F5425" s="532"/>
      <c r="G5425" s="654"/>
      <c r="H5425" s="533"/>
      <c r="I5425" s="534"/>
      <c r="J5425" s="535"/>
      <c r="K5425" s="290"/>
      <c r="L5425" s="533"/>
      <c r="M5425" s="534"/>
      <c r="N5425" s="535"/>
      <c r="O5425" s="536" t="s">
        <v>47</v>
      </c>
      <c r="P5425" s="537"/>
      <c r="Q5425" s="537"/>
      <c r="R5425" s="537"/>
      <c r="S5425" s="533"/>
      <c r="T5425" s="534"/>
      <c r="U5425" s="535"/>
      <c r="V5425" s="314"/>
      <c r="W5425" s="314"/>
      <c r="X5425" s="290"/>
      <c r="Y5425" s="533"/>
      <c r="Z5425" s="534"/>
      <c r="AA5425" s="535"/>
      <c r="AB5425" s="536" t="s">
        <v>49</v>
      </c>
      <c r="AC5425" s="537"/>
      <c r="AD5425" s="537"/>
      <c r="AE5425" s="538"/>
      <c r="AF5425" s="533"/>
      <c r="AG5425" s="534"/>
      <c r="AH5425" s="535"/>
      <c r="AI5425" s="290"/>
      <c r="AJ5425" s="533"/>
      <c r="AK5425" s="534"/>
      <c r="AL5425" s="535"/>
      <c r="AM5425" s="536" t="s">
        <v>53</v>
      </c>
      <c r="AN5425" s="537"/>
      <c r="AO5425" s="537"/>
      <c r="AP5425" s="538"/>
      <c r="AQ5425" s="533"/>
      <c r="AR5425" s="534"/>
      <c r="AS5425" s="535"/>
      <c r="AT5425" s="72"/>
      <c r="AU5425" s="533"/>
      <c r="AV5425" s="534"/>
      <c r="AW5425" s="535"/>
      <c r="AX5425" s="291"/>
      <c r="AY5425" s="291"/>
      <c r="AZ5425" s="291"/>
      <c r="BA5425" s="291"/>
      <c r="BB5425" s="567" t="s">
        <v>20</v>
      </c>
      <c r="BC5425" s="567"/>
      <c r="BD5425" s="567"/>
      <c r="BE5425" s="567"/>
      <c r="BF5425" s="568"/>
      <c r="BG5425" s="539">
        <f>BN5420</f>
        <v>0</v>
      </c>
      <c r="BH5425" s="540"/>
      <c r="BI5425" s="541"/>
      <c r="BJ5425" s="292"/>
      <c r="BK5425" s="539">
        <f>BN5422</f>
        <v>0</v>
      </c>
      <c r="BL5425" s="540"/>
      <c r="BM5425" s="541"/>
      <c r="BN5425" s="73"/>
      <c r="BO5425" s="73"/>
      <c r="BP5425" s="73"/>
      <c r="BQ5425" s="90"/>
      <c r="BR5425" s="24"/>
      <c r="BS5425" s="24"/>
      <c r="BT5425" s="22"/>
      <c r="BU5425" s="22"/>
      <c r="BV5425" s="99"/>
    </row>
    <row r="5426" spans="1:77" ht="15.6" hidden="1" customHeight="1" thickTop="1" thickBot="1" x14ac:dyDescent="0.55000000000000004">
      <c r="A5426" s="95"/>
      <c r="B5426" s="293"/>
      <c r="C5426" s="67"/>
      <c r="D5426" s="294"/>
      <c r="E5426" s="294"/>
      <c r="F5426" s="295"/>
      <c r="G5426" s="295"/>
      <c r="H5426" s="296"/>
      <c r="I5426" s="296"/>
      <c r="J5426" s="296"/>
      <c r="K5426" s="296"/>
      <c r="L5426" s="296"/>
      <c r="M5426" s="296"/>
      <c r="N5426" s="296"/>
      <c r="O5426" s="295"/>
      <c r="P5426" s="295"/>
      <c r="Q5426" s="295"/>
      <c r="R5426" s="295"/>
      <c r="S5426" s="296"/>
      <c r="T5426" s="296"/>
      <c r="U5426" s="296"/>
      <c r="V5426" s="296"/>
      <c r="W5426" s="296"/>
      <c r="X5426" s="297"/>
      <c r="Y5426" s="296"/>
      <c r="Z5426" s="296"/>
      <c r="AA5426" s="296"/>
      <c r="AB5426" s="295"/>
      <c r="AC5426" s="295"/>
      <c r="AD5426" s="295"/>
      <c r="AE5426" s="295"/>
      <c r="AF5426" s="296"/>
      <c r="AG5426" s="296"/>
      <c r="AH5426" s="296"/>
      <c r="AI5426" s="296"/>
      <c r="AJ5426" s="297"/>
      <c r="AK5426" s="297"/>
      <c r="AL5426" s="296"/>
      <c r="AM5426" s="295"/>
      <c r="AN5426" s="295"/>
      <c r="AO5426" s="295"/>
      <c r="AP5426" s="295"/>
      <c r="AQ5426" s="296"/>
      <c r="AR5426" s="296"/>
      <c r="AS5426" s="296"/>
      <c r="AT5426" s="296"/>
      <c r="AU5426" s="296"/>
      <c r="AV5426" s="72"/>
      <c r="AW5426" s="72"/>
      <c r="AX5426" s="74"/>
      <c r="AY5426" s="74"/>
      <c r="AZ5426" s="74"/>
      <c r="BA5426" s="74"/>
      <c r="BB5426" s="295"/>
      <c r="BC5426" s="298"/>
      <c r="BD5426" s="298"/>
      <c r="BE5426" s="299"/>
      <c r="BF5426" s="300"/>
      <c r="BG5426" s="301"/>
      <c r="BH5426" s="301"/>
      <c r="BI5426" s="72"/>
      <c r="BJ5426" s="302"/>
      <c r="BK5426" s="303"/>
      <c r="BL5426" s="303"/>
      <c r="BM5426" s="72"/>
      <c r="BN5426" s="74"/>
      <c r="BO5426" s="74"/>
      <c r="BP5426" s="74"/>
      <c r="BQ5426" s="91"/>
      <c r="BR5426" s="25"/>
      <c r="BS5426" s="25"/>
      <c r="BT5426" s="15"/>
      <c r="BU5426" s="15"/>
      <c r="BV5426" s="95"/>
    </row>
    <row r="5427" spans="1:77" s="23" customFormat="1" ht="79.5" hidden="1" customHeight="1" thickTop="1" thickBot="1" x14ac:dyDescent="0.55000000000000004">
      <c r="A5427" s="99"/>
      <c r="B5427" s="569" t="s">
        <v>46</v>
      </c>
      <c r="C5427" s="567"/>
      <c r="D5427" s="532" t="s">
        <v>55</v>
      </c>
      <c r="E5427" s="532"/>
      <c r="F5427" s="532"/>
      <c r="G5427" s="654"/>
      <c r="H5427" s="539">
        <f>H5425</f>
        <v>0</v>
      </c>
      <c r="I5427" s="540"/>
      <c r="J5427" s="541"/>
      <c r="K5427" s="290"/>
      <c r="L5427" s="539">
        <f>L5425</f>
        <v>0</v>
      </c>
      <c r="M5427" s="540"/>
      <c r="N5427" s="541"/>
      <c r="O5427" s="536" t="s">
        <v>51</v>
      </c>
      <c r="P5427" s="537"/>
      <c r="Q5427" s="537"/>
      <c r="R5427" s="537"/>
      <c r="S5427" s="539">
        <f>S5425-H5425</f>
        <v>0</v>
      </c>
      <c r="T5427" s="540"/>
      <c r="U5427" s="541"/>
      <c r="V5427" s="315"/>
      <c r="W5427" s="315"/>
      <c r="X5427" s="290"/>
      <c r="Y5427" s="539">
        <f>Y5425-L5425</f>
        <v>0</v>
      </c>
      <c r="Z5427" s="540"/>
      <c r="AA5427" s="541"/>
      <c r="AB5427" s="536" t="s">
        <v>50</v>
      </c>
      <c r="AC5427" s="537"/>
      <c r="AD5427" s="537"/>
      <c r="AE5427" s="538"/>
      <c r="AF5427" s="539">
        <f>AF5425-S5425</f>
        <v>0</v>
      </c>
      <c r="AG5427" s="540"/>
      <c r="AH5427" s="541"/>
      <c r="AI5427" s="290"/>
      <c r="AJ5427" s="539">
        <f>AJ5425-Y5425</f>
        <v>0</v>
      </c>
      <c r="AK5427" s="540"/>
      <c r="AL5427" s="541"/>
      <c r="AM5427" s="536" t="s">
        <v>52</v>
      </c>
      <c r="AN5427" s="537"/>
      <c r="AO5427" s="537"/>
      <c r="AP5427" s="538"/>
      <c r="AQ5427" s="539">
        <f>AQ5425-AF5425</f>
        <v>0</v>
      </c>
      <c r="AR5427" s="540"/>
      <c r="AS5427" s="541"/>
      <c r="AT5427" s="72"/>
      <c r="AU5427" s="539">
        <f>AU5425-AJ5425</f>
        <v>0</v>
      </c>
      <c r="AV5427" s="540"/>
      <c r="AW5427" s="541"/>
      <c r="AX5427" s="291"/>
      <c r="AY5427" s="291"/>
      <c r="AZ5427" s="291"/>
      <c r="BA5427" s="291"/>
      <c r="BB5427" s="567" t="s">
        <v>45</v>
      </c>
      <c r="BC5427" s="567"/>
      <c r="BD5427" s="567"/>
      <c r="BE5427" s="567"/>
      <c r="BF5427" s="568"/>
      <c r="BG5427" s="539">
        <f>BG5425-AQ5425</f>
        <v>0</v>
      </c>
      <c r="BH5427" s="540"/>
      <c r="BI5427" s="541"/>
      <c r="BJ5427" s="304"/>
      <c r="BK5427" s="539">
        <f>BK5425-AU5425</f>
        <v>0</v>
      </c>
      <c r="BL5427" s="540"/>
      <c r="BM5427" s="541"/>
      <c r="BN5427" s="73"/>
      <c r="BO5427" s="73"/>
      <c r="BP5427" s="73"/>
      <c r="BQ5427" s="90"/>
      <c r="BR5427" s="24"/>
      <c r="BS5427" s="24"/>
      <c r="BT5427" s="22"/>
      <c r="BU5427" s="22"/>
      <c r="BV5427" s="99"/>
      <c r="BY5427" s="21"/>
    </row>
    <row r="5428" spans="1:77" ht="18.75" hidden="1" customHeight="1" thickTop="1" thickBot="1" x14ac:dyDescent="0.5">
      <c r="A5428" s="95"/>
      <c r="B5428" s="305"/>
      <c r="C5428" s="71"/>
      <c r="D5428" s="71"/>
      <c r="E5428" s="71"/>
      <c r="F5428" s="92"/>
      <c r="G5428" s="92"/>
      <c r="H5428" s="71"/>
      <c r="I5428" s="71"/>
      <c r="J5428" s="71"/>
      <c r="K5428" s="71"/>
      <c r="L5428" s="71"/>
      <c r="M5428" s="71"/>
      <c r="N5428" s="71"/>
      <c r="O5428" s="71"/>
      <c r="P5428" s="71"/>
      <c r="Q5428" s="71"/>
      <c r="R5428" s="71"/>
      <c r="S5428" s="71"/>
      <c r="T5428" s="71"/>
      <c r="U5428" s="71"/>
      <c r="V5428" s="71"/>
      <c r="W5428" s="71"/>
      <c r="X5428" s="71"/>
      <c r="Y5428" s="71"/>
      <c r="Z5428" s="71"/>
      <c r="AA5428" s="71"/>
      <c r="AB5428" s="71"/>
      <c r="AC5428" s="71"/>
      <c r="AD5428" s="71"/>
      <c r="AE5428" s="71"/>
      <c r="AF5428" s="71"/>
      <c r="AG5428" s="71"/>
      <c r="AH5428" s="306"/>
      <c r="AI5428" s="306"/>
      <c r="AJ5428" s="71"/>
      <c r="AK5428" s="71"/>
      <c r="AL5428" s="71"/>
      <c r="AM5428" s="71"/>
      <c r="AN5428" s="71"/>
      <c r="AO5428" s="71"/>
      <c r="AP5428" s="71"/>
      <c r="AQ5428" s="71"/>
      <c r="AR5428" s="71"/>
      <c r="AS5428" s="71"/>
      <c r="AT5428" s="71"/>
      <c r="AU5428" s="71"/>
      <c r="AV5428" s="71"/>
      <c r="AW5428" s="71"/>
      <c r="AX5428" s="71"/>
      <c r="AY5428" s="71"/>
      <c r="AZ5428" s="71"/>
      <c r="BA5428" s="71"/>
      <c r="BB5428" s="71"/>
      <c r="BC5428" s="703" t="s">
        <v>153</v>
      </c>
      <c r="BD5428" s="703"/>
      <c r="BE5428" s="703"/>
      <c r="BF5428" s="703"/>
      <c r="BG5428" s="703"/>
      <c r="BH5428" s="703"/>
      <c r="BI5428" s="703"/>
      <c r="BJ5428" s="703"/>
      <c r="BK5428" s="703"/>
      <c r="BL5428" s="703"/>
      <c r="BM5428" s="703"/>
      <c r="BN5428" s="703"/>
      <c r="BO5428" s="703"/>
      <c r="BP5428" s="703"/>
      <c r="BQ5428" s="318"/>
      <c r="BR5428" s="319"/>
      <c r="BS5428" s="319"/>
      <c r="BT5428" s="15"/>
      <c r="BU5428" s="15"/>
      <c r="BV5428" s="95"/>
    </row>
    <row r="5429" spans="1:77" s="93" customFormat="1" ht="13.5" hidden="1" customHeight="1" thickTop="1" x14ac:dyDescent="0.45">
      <c r="A5429" s="95"/>
      <c r="B5429" s="99"/>
      <c r="C5429" s="95"/>
      <c r="D5429" s="95"/>
      <c r="E5429" s="95"/>
      <c r="F5429" s="96"/>
      <c r="G5429" s="96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254"/>
      <c r="AI5429" s="254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5"/>
      <c r="BL5429" s="95"/>
      <c r="BM5429" s="95"/>
      <c r="BN5429" s="95"/>
      <c r="BO5429" s="95"/>
      <c r="BP5429" s="95"/>
      <c r="BQ5429" s="97"/>
      <c r="BR5429" s="97"/>
      <c r="BS5429" s="97"/>
      <c r="BT5429" s="95"/>
      <c r="BU5429" s="95"/>
      <c r="BV5429" s="95"/>
    </row>
    <row r="5430" spans="1:77" s="17" customFormat="1" ht="33.75" hidden="1" x14ac:dyDescent="0.5">
      <c r="A5430" s="255"/>
      <c r="B5430" s="604" t="s">
        <v>9</v>
      </c>
      <c r="C5430" s="604"/>
      <c r="D5430" s="604"/>
      <c r="E5430" s="604"/>
      <c r="F5430" s="604"/>
      <c r="G5430" s="604"/>
      <c r="H5430" s="604"/>
      <c r="I5430" s="604"/>
      <c r="J5430" s="604"/>
      <c r="K5430" s="604"/>
      <c r="L5430" s="604"/>
      <c r="M5430" s="604"/>
      <c r="N5430" s="604"/>
      <c r="O5430" s="604"/>
      <c r="P5430" s="604"/>
      <c r="Q5430" s="604"/>
      <c r="R5430" s="604"/>
      <c r="S5430" s="604"/>
      <c r="T5430" s="604"/>
      <c r="U5430" s="604"/>
      <c r="V5430" s="604"/>
      <c r="W5430" s="604"/>
      <c r="X5430" s="604"/>
      <c r="Y5430" s="604"/>
      <c r="Z5430" s="604"/>
      <c r="AA5430" s="604"/>
      <c r="AB5430" s="604"/>
      <c r="AC5430" s="604"/>
      <c r="AD5430" s="604"/>
      <c r="AE5430" s="604"/>
      <c r="AF5430" s="604"/>
      <c r="AG5430" s="604"/>
      <c r="AH5430" s="604"/>
      <c r="AI5430" s="604"/>
      <c r="AJ5430" s="604"/>
      <c r="AK5430" s="604"/>
      <c r="AL5430" s="604"/>
      <c r="AM5430" s="604"/>
      <c r="AN5430" s="604"/>
      <c r="AO5430" s="604"/>
      <c r="AP5430" s="604"/>
      <c r="AQ5430" s="604"/>
      <c r="AR5430" s="604"/>
      <c r="AS5430" s="604"/>
      <c r="AT5430" s="604"/>
      <c r="AU5430" s="604"/>
      <c r="AV5430" s="604"/>
      <c r="AW5430" s="604"/>
      <c r="AX5430" s="604"/>
      <c r="AY5430" s="604"/>
      <c r="AZ5430" s="604"/>
      <c r="BA5430" s="604"/>
      <c r="BB5430" s="604"/>
      <c r="BC5430" s="604"/>
      <c r="BD5430" s="604"/>
      <c r="BE5430" s="604"/>
      <c r="BF5430" s="604"/>
      <c r="BG5430" s="604"/>
      <c r="BH5430" s="604"/>
      <c r="BI5430" s="604"/>
      <c r="BJ5430" s="604"/>
      <c r="BK5430" s="604"/>
      <c r="BL5430" s="604"/>
      <c r="BM5430" s="604"/>
      <c r="BN5430" s="604"/>
      <c r="BO5430" s="604"/>
      <c r="BP5430" s="604"/>
      <c r="BQ5430" s="256"/>
      <c r="BR5430" s="256"/>
      <c r="BS5430" s="256"/>
      <c r="BT5430" s="257"/>
      <c r="BU5430" s="257"/>
      <c r="BV5430" s="255"/>
    </row>
    <row r="5431" spans="1:77" ht="10.9" hidden="1" customHeight="1" x14ac:dyDescent="0.45">
      <c r="A5431" s="95"/>
      <c r="B5431" s="258"/>
      <c r="C5431" s="62"/>
      <c r="D5431" s="62"/>
      <c r="E5431" s="62"/>
      <c r="F5431" s="63"/>
      <c r="G5431" s="63"/>
      <c r="H5431" s="62"/>
      <c r="I5431" s="62"/>
      <c r="J5431" s="62"/>
      <c r="K5431" s="62"/>
      <c r="L5431" s="62"/>
      <c r="M5431" s="62"/>
      <c r="N5431" s="62"/>
      <c r="O5431" s="62"/>
      <c r="P5431" s="62"/>
      <c r="Q5431" s="62"/>
      <c r="R5431" s="62"/>
      <c r="S5431" s="62"/>
      <c r="T5431" s="62"/>
      <c r="U5431" s="62"/>
      <c r="V5431" s="62"/>
      <c r="W5431" s="62"/>
      <c r="X5431" s="62"/>
      <c r="Y5431" s="62"/>
      <c r="Z5431" s="62"/>
      <c r="AA5431" s="62"/>
      <c r="AB5431" s="62"/>
      <c r="AC5431" s="62"/>
      <c r="AD5431" s="62"/>
      <c r="AE5431" s="62"/>
      <c r="AF5431" s="62"/>
      <c r="AG5431" s="62"/>
      <c r="AH5431" s="259"/>
      <c r="AI5431" s="259"/>
      <c r="AJ5431" s="62"/>
      <c r="AK5431" s="62"/>
      <c r="AL5431" s="62"/>
      <c r="AM5431" s="62"/>
      <c r="AN5431" s="62"/>
      <c r="AO5431" s="62"/>
      <c r="AP5431" s="62"/>
      <c r="AQ5431" s="62"/>
      <c r="AR5431" s="62"/>
      <c r="AS5431" s="62"/>
      <c r="AT5431" s="62"/>
      <c r="AU5431" s="62"/>
      <c r="AV5431" s="62"/>
      <c r="AW5431" s="62"/>
      <c r="AX5431" s="62"/>
      <c r="AY5431" s="62"/>
      <c r="AZ5431" s="62"/>
      <c r="BA5431" s="62"/>
      <c r="BB5431" s="62"/>
      <c r="BC5431" s="62"/>
      <c r="BD5431" s="62"/>
      <c r="BE5431" s="62"/>
      <c r="BF5431" s="62"/>
      <c r="BG5431" s="62"/>
      <c r="BH5431" s="62"/>
      <c r="BI5431" s="62"/>
      <c r="BJ5431" s="62"/>
      <c r="BK5431" s="62"/>
      <c r="BL5431" s="62"/>
      <c r="BM5431" s="62"/>
      <c r="BN5431" s="62"/>
      <c r="BO5431" s="62"/>
      <c r="BP5431" s="94"/>
      <c r="BQ5431" s="87"/>
      <c r="BR5431" s="94"/>
      <c r="BS5431" s="94"/>
      <c r="BT5431" s="15"/>
      <c r="BU5431" s="15"/>
      <c r="BV5431" s="95"/>
    </row>
    <row r="5432" spans="1:77" s="18" customFormat="1" ht="36.75" hidden="1" customHeight="1" x14ac:dyDescent="0.45">
      <c r="A5432" s="260"/>
      <c r="B5432" s="258"/>
      <c r="C5432" s="261"/>
      <c r="D5432" s="262" t="s">
        <v>10</v>
      </c>
      <c r="E5432" s="605" t="str">
        <f>IF(ROSTER!D$3="","",ROSTER!D$3)</f>
        <v/>
      </c>
      <c r="F5432" s="605"/>
      <c r="G5432" s="605"/>
      <c r="H5432" s="605"/>
      <c r="I5432" s="605"/>
      <c r="J5432" s="605"/>
      <c r="K5432" s="605"/>
      <c r="L5432" s="605"/>
      <c r="M5432" s="605"/>
      <c r="N5432" s="605"/>
      <c r="O5432" s="605"/>
      <c r="P5432" s="605"/>
      <c r="Q5432" s="605"/>
      <c r="R5432" s="605"/>
      <c r="S5432" s="605"/>
      <c r="T5432" s="605"/>
      <c r="U5432" s="605"/>
      <c r="V5432" s="605"/>
      <c r="W5432" s="605"/>
      <c r="X5432" s="605"/>
      <c r="Y5432" s="605"/>
      <c r="Z5432" s="605"/>
      <c r="AA5432" s="605"/>
      <c r="AB5432" s="605"/>
      <c r="AC5432" s="605"/>
      <c r="AD5432" s="605"/>
      <c r="AE5432" s="605"/>
      <c r="AF5432" s="316"/>
      <c r="AG5432" s="606" t="s">
        <v>11</v>
      </c>
      <c r="AH5432" s="606"/>
      <c r="AI5432" s="606"/>
      <c r="AJ5432" s="606"/>
      <c r="AK5432" s="606"/>
      <c r="AL5432" s="606"/>
      <c r="AM5432" s="606"/>
      <c r="AN5432" s="607"/>
      <c r="AO5432" s="607"/>
      <c r="AP5432" s="607"/>
      <c r="AQ5432" s="607"/>
      <c r="AR5432" s="607"/>
      <c r="AS5432" s="607"/>
      <c r="AT5432" s="607"/>
      <c r="AU5432" s="607"/>
      <c r="AV5432" s="607"/>
      <c r="AW5432" s="607"/>
      <c r="AX5432" s="607"/>
      <c r="AY5432" s="607"/>
      <c r="AZ5432" s="607"/>
      <c r="BA5432" s="607"/>
      <c r="BB5432" s="607"/>
      <c r="BC5432" s="607"/>
      <c r="BD5432" s="607"/>
      <c r="BE5432" s="607"/>
      <c r="BF5432" s="607"/>
      <c r="BG5432" s="607"/>
      <c r="BH5432" s="607"/>
      <c r="BI5432" s="607"/>
      <c r="BJ5432" s="607"/>
      <c r="BK5432" s="607"/>
      <c r="BL5432" s="607"/>
      <c r="BM5432" s="607"/>
      <c r="BN5432" s="607"/>
      <c r="BO5432" s="607"/>
      <c r="BP5432" s="94"/>
      <c r="BQ5432" s="88" t="s">
        <v>130</v>
      </c>
      <c r="BR5432" s="94"/>
      <c r="BS5432" s="94"/>
      <c r="BT5432" s="263"/>
      <c r="BU5432" s="263"/>
      <c r="BV5432" s="260"/>
    </row>
    <row r="5433" spans="1:77" ht="8.85" hidden="1" customHeight="1" x14ac:dyDescent="0.45">
      <c r="A5433" s="96"/>
      <c r="B5433" s="258"/>
      <c r="C5433" s="259" t="s">
        <v>39</v>
      </c>
      <c r="D5433" s="259"/>
      <c r="E5433" s="259"/>
      <c r="F5433" s="63"/>
      <c r="G5433" s="63"/>
      <c r="H5433" s="259"/>
      <c r="I5433" s="259"/>
      <c r="J5433" s="317"/>
      <c r="K5433" s="317"/>
      <c r="L5433" s="317"/>
      <c r="M5433" s="317"/>
      <c r="N5433" s="317"/>
      <c r="O5433" s="317"/>
      <c r="P5433" s="317"/>
      <c r="Q5433" s="317"/>
      <c r="R5433" s="317"/>
      <c r="S5433" s="317"/>
      <c r="T5433" s="317"/>
      <c r="U5433" s="317"/>
      <c r="V5433" s="317"/>
      <c r="W5433" s="317"/>
      <c r="X5433" s="317"/>
      <c r="Y5433" s="317"/>
      <c r="Z5433" s="317"/>
      <c r="AA5433" s="317"/>
      <c r="AB5433" s="317"/>
      <c r="AC5433" s="317"/>
      <c r="AD5433" s="317"/>
      <c r="AE5433" s="317"/>
      <c r="AF5433" s="317"/>
      <c r="AG5433" s="317"/>
      <c r="AH5433" s="317"/>
      <c r="AI5433" s="259"/>
      <c r="AJ5433" s="264"/>
      <c r="AK5433" s="265"/>
      <c r="AL5433" s="265"/>
      <c r="AM5433" s="265"/>
      <c r="AN5433" s="265"/>
      <c r="AO5433" s="265"/>
      <c r="AP5433" s="265"/>
      <c r="AQ5433" s="266"/>
      <c r="AR5433" s="266"/>
      <c r="AS5433" s="266"/>
      <c r="AT5433" s="266"/>
      <c r="AU5433" s="266"/>
      <c r="AV5433" s="266"/>
      <c r="AW5433" s="266"/>
      <c r="AX5433" s="266"/>
      <c r="AY5433" s="266"/>
      <c r="AZ5433" s="266"/>
      <c r="BA5433" s="266"/>
      <c r="BB5433" s="266"/>
      <c r="BC5433" s="266"/>
      <c r="BD5433" s="266"/>
      <c r="BE5433" s="266"/>
      <c r="BF5433" s="266"/>
      <c r="BG5433" s="266"/>
      <c r="BH5433" s="266"/>
      <c r="BI5433" s="266"/>
      <c r="BJ5433" s="266"/>
      <c r="BK5433" s="266"/>
      <c r="BL5433" s="266"/>
      <c r="BM5433" s="266"/>
      <c r="BN5433" s="266"/>
      <c r="BO5433" s="266"/>
      <c r="BP5433" s="266"/>
      <c r="BQ5433" s="267"/>
      <c r="BR5433" s="267"/>
      <c r="BS5433" s="267"/>
      <c r="BT5433" s="268"/>
      <c r="BU5433" s="268"/>
      <c r="BV5433" s="96"/>
    </row>
    <row r="5434" spans="1:77" s="18" customFormat="1" ht="33.75" hidden="1" x14ac:dyDescent="0.45">
      <c r="A5434" s="260"/>
      <c r="B5434" s="258"/>
      <c r="C5434" s="608" t="s">
        <v>38</v>
      </c>
      <c r="D5434" s="608"/>
      <c r="E5434" s="607"/>
      <c r="F5434" s="607"/>
      <c r="G5434" s="607"/>
      <c r="H5434" s="607"/>
      <c r="I5434" s="607"/>
      <c r="J5434" s="607"/>
      <c r="K5434" s="607"/>
      <c r="L5434" s="607"/>
      <c r="M5434" s="607"/>
      <c r="N5434" s="607"/>
      <c r="O5434" s="607"/>
      <c r="P5434" s="607"/>
      <c r="Q5434" s="607"/>
      <c r="R5434" s="607"/>
      <c r="S5434" s="607"/>
      <c r="T5434" s="607"/>
      <c r="U5434" s="607"/>
      <c r="V5434" s="607"/>
      <c r="W5434" s="607"/>
      <c r="X5434" s="607"/>
      <c r="Y5434" s="607"/>
      <c r="Z5434" s="607"/>
      <c r="AA5434" s="607"/>
      <c r="AB5434" s="607"/>
      <c r="AC5434" s="607"/>
      <c r="AD5434" s="607"/>
      <c r="AE5434" s="607"/>
      <c r="AF5434" s="316"/>
      <c r="AG5434" s="609" t="s">
        <v>21</v>
      </c>
      <c r="AH5434" s="609"/>
      <c r="AI5434" s="609"/>
      <c r="AJ5434" s="609"/>
      <c r="AK5434" s="607"/>
      <c r="AL5434" s="607"/>
      <c r="AM5434" s="607"/>
      <c r="AN5434" s="607"/>
      <c r="AO5434" s="607"/>
      <c r="AP5434" s="607"/>
      <c r="AQ5434" s="607"/>
      <c r="AR5434" s="607"/>
      <c r="AS5434" s="607"/>
      <c r="AT5434" s="607"/>
      <c r="AU5434" s="607"/>
      <c r="AV5434" s="607"/>
      <c r="AW5434" s="607"/>
      <c r="AX5434" s="607"/>
      <c r="AY5434" s="607"/>
      <c r="AZ5434" s="607"/>
      <c r="BA5434" s="607"/>
      <c r="BB5434" s="607"/>
      <c r="BC5434" s="610" t="s">
        <v>12</v>
      </c>
      <c r="BD5434" s="610"/>
      <c r="BE5434" s="610"/>
      <c r="BF5434" s="611"/>
      <c r="BG5434" s="611"/>
      <c r="BH5434" s="611"/>
      <c r="BI5434" s="611"/>
      <c r="BJ5434" s="611"/>
      <c r="BK5434" s="611"/>
      <c r="BL5434" s="611"/>
      <c r="BM5434" s="611"/>
      <c r="BN5434" s="611"/>
      <c r="BO5434" s="611"/>
      <c r="BP5434" s="64"/>
      <c r="BQ5434" s="307"/>
      <c r="BR5434" s="65"/>
      <c r="BS5434" s="65"/>
      <c r="BT5434" s="270">
        <f>IF(BF5434=0,0,1)</f>
        <v>0</v>
      </c>
      <c r="BU5434" s="18">
        <f>IF((BG5484+BK5484)&gt;(AQ5484+AU5484),1,0)</f>
        <v>0</v>
      </c>
      <c r="BV5434" s="271"/>
    </row>
    <row r="5435" spans="1:77" ht="9.6" hidden="1" customHeight="1" x14ac:dyDescent="0.45">
      <c r="A5435" s="95"/>
      <c r="B5435" s="258"/>
      <c r="C5435" s="62"/>
      <c r="D5435" s="62"/>
      <c r="E5435" s="62"/>
      <c r="F5435" s="63"/>
      <c r="G5435" s="63"/>
      <c r="H5435" s="62"/>
      <c r="I5435" s="62"/>
      <c r="J5435" s="62"/>
      <c r="K5435" s="62"/>
      <c r="L5435" s="62"/>
      <c r="M5435" s="62"/>
      <c r="N5435" s="62"/>
      <c r="O5435" s="62"/>
      <c r="P5435" s="62"/>
      <c r="Q5435" s="62"/>
      <c r="R5435" s="62"/>
      <c r="S5435" s="62"/>
      <c r="T5435" s="62"/>
      <c r="U5435" s="62"/>
      <c r="V5435" s="62"/>
      <c r="W5435" s="62"/>
      <c r="X5435" s="62"/>
      <c r="Y5435" s="62"/>
      <c r="Z5435" s="62"/>
      <c r="AA5435" s="62"/>
      <c r="AB5435" s="62"/>
      <c r="AC5435" s="62"/>
      <c r="AD5435" s="62"/>
      <c r="AE5435" s="62"/>
      <c r="AF5435" s="62"/>
      <c r="AG5435" s="62"/>
      <c r="AH5435" s="259"/>
      <c r="AI5435" s="259"/>
      <c r="AJ5435" s="62"/>
      <c r="AK5435" s="62"/>
      <c r="AL5435" s="62"/>
      <c r="AM5435" s="62"/>
      <c r="AN5435" s="62"/>
      <c r="AO5435" s="62"/>
      <c r="AP5435" s="62"/>
      <c r="AQ5435" s="62"/>
      <c r="AR5435" s="62"/>
      <c r="AS5435" s="62"/>
      <c r="AT5435" s="62"/>
      <c r="AU5435" s="62"/>
      <c r="AV5435" s="62"/>
      <c r="AW5435" s="62"/>
      <c r="AX5435" s="62"/>
      <c r="AY5435" s="62"/>
      <c r="AZ5435" s="62"/>
      <c r="BA5435" s="62"/>
      <c r="BB5435" s="62"/>
      <c r="BC5435" s="62"/>
      <c r="BD5435" s="62"/>
      <c r="BE5435" s="62"/>
      <c r="BF5435" s="62"/>
      <c r="BG5435" s="62"/>
      <c r="BH5435" s="62"/>
      <c r="BI5435" s="62"/>
      <c r="BJ5435" s="62"/>
      <c r="BK5435" s="62"/>
      <c r="BL5435" s="62"/>
      <c r="BM5435" s="62"/>
      <c r="BN5435" s="62"/>
      <c r="BO5435" s="62"/>
      <c r="BP5435" s="62"/>
      <c r="BQ5435" s="66"/>
      <c r="BR5435" s="66"/>
      <c r="BS5435" s="66"/>
      <c r="BT5435" s="15"/>
      <c r="BU5435" s="15"/>
      <c r="BV5435" s="95"/>
    </row>
    <row r="5436" spans="1:77" ht="8.85" hidden="1" customHeight="1" thickBot="1" x14ac:dyDescent="0.5">
      <c r="A5436" s="95"/>
      <c r="B5436" s="113"/>
      <c r="C5436" s="67"/>
      <c r="D5436" s="67"/>
      <c r="E5436" s="67"/>
      <c r="F5436" s="68"/>
      <c r="G5436" s="68"/>
      <c r="H5436" s="67"/>
      <c r="I5436" s="67"/>
      <c r="J5436" s="67"/>
      <c r="K5436" s="67"/>
      <c r="L5436" s="67"/>
      <c r="M5436" s="67"/>
      <c r="N5436" s="67"/>
      <c r="O5436" s="67"/>
      <c r="P5436" s="67"/>
      <c r="Q5436" s="67"/>
      <c r="R5436" s="67"/>
      <c r="S5436" s="67"/>
      <c r="T5436" s="67"/>
      <c r="U5436" s="67"/>
      <c r="V5436" s="67"/>
      <c r="W5436" s="67"/>
      <c r="X5436" s="67"/>
      <c r="Y5436" s="67"/>
      <c r="Z5436" s="67"/>
      <c r="AA5436" s="67"/>
      <c r="AB5436" s="67"/>
      <c r="AC5436" s="67"/>
      <c r="AD5436" s="67"/>
      <c r="AE5436" s="67"/>
      <c r="AF5436" s="67"/>
      <c r="AG5436" s="67"/>
      <c r="AH5436" s="272"/>
      <c r="AI5436" s="272"/>
      <c r="AJ5436" s="67"/>
      <c r="AK5436" s="67"/>
      <c r="AL5436" s="67"/>
      <c r="AM5436" s="67"/>
      <c r="AN5436" s="67"/>
      <c r="AO5436" s="67"/>
      <c r="AP5436" s="67"/>
      <c r="AQ5436" s="67"/>
      <c r="AR5436" s="67"/>
      <c r="AS5436" s="67"/>
      <c r="AT5436" s="67"/>
      <c r="AU5436" s="67"/>
      <c r="AV5436" s="67"/>
      <c r="AW5436" s="67"/>
      <c r="AX5436" s="67"/>
      <c r="AY5436" s="67"/>
      <c r="AZ5436" s="67"/>
      <c r="BA5436" s="67"/>
      <c r="BB5436" s="67"/>
      <c r="BC5436" s="67"/>
      <c r="BD5436" s="67"/>
      <c r="BE5436" s="67"/>
      <c r="BF5436" s="67"/>
      <c r="BG5436" s="67"/>
      <c r="BH5436" s="67"/>
      <c r="BI5436" s="67"/>
      <c r="BJ5436" s="67"/>
      <c r="BK5436" s="67"/>
      <c r="BL5436" s="67"/>
      <c r="BM5436" s="67"/>
      <c r="BN5436" s="67"/>
      <c r="BO5436" s="67"/>
      <c r="BP5436" s="67"/>
      <c r="BQ5436" s="69"/>
      <c r="BR5436" s="69"/>
      <c r="BS5436" s="69"/>
      <c r="BT5436" s="15"/>
      <c r="BU5436" s="15"/>
      <c r="BV5436" s="95"/>
    </row>
    <row r="5437" spans="1:77" s="18" customFormat="1" ht="40.5" hidden="1" customHeight="1" thickTop="1" x14ac:dyDescent="0.4">
      <c r="A5437" s="271"/>
      <c r="B5437" s="652" t="s">
        <v>0</v>
      </c>
      <c r="C5437" s="648" t="s">
        <v>1</v>
      </c>
      <c r="D5437" s="649"/>
      <c r="E5437" s="273" t="s">
        <v>28</v>
      </c>
      <c r="F5437" s="546" t="s">
        <v>100</v>
      </c>
      <c r="G5437" s="546" t="s">
        <v>101</v>
      </c>
      <c r="H5437" s="704" t="s">
        <v>41</v>
      </c>
      <c r="I5437" s="705"/>
      <c r="J5437" s="554" t="s">
        <v>7</v>
      </c>
      <c r="K5437" s="554"/>
      <c r="L5437" s="554"/>
      <c r="M5437" s="554"/>
      <c r="N5437" s="554"/>
      <c r="O5437" s="554"/>
      <c r="P5437" s="554" t="s">
        <v>2</v>
      </c>
      <c r="Q5437" s="554"/>
      <c r="R5437" s="554"/>
      <c r="S5437" s="554"/>
      <c r="T5437" s="554"/>
      <c r="U5437" s="554"/>
      <c r="V5437" s="308"/>
      <c r="W5437" s="308"/>
      <c r="X5437" s="687" t="s">
        <v>35</v>
      </c>
      <c r="Y5437" s="688"/>
      <c r="Z5437" s="687" t="s">
        <v>36</v>
      </c>
      <c r="AA5437" s="688"/>
      <c r="AB5437" s="687" t="s">
        <v>44</v>
      </c>
      <c r="AC5437" s="688"/>
      <c r="AD5437" s="554" t="s">
        <v>6</v>
      </c>
      <c r="AE5437" s="554"/>
      <c r="AF5437" s="554"/>
      <c r="AG5437" s="554"/>
      <c r="AH5437" s="554"/>
      <c r="AI5437" s="554"/>
      <c r="AJ5437" s="554" t="s">
        <v>68</v>
      </c>
      <c r="AK5437" s="554"/>
      <c r="AL5437" s="554"/>
      <c r="AM5437" s="554"/>
      <c r="AN5437" s="554"/>
      <c r="AO5437" s="554"/>
      <c r="AP5437" s="554" t="s">
        <v>69</v>
      </c>
      <c r="AQ5437" s="554"/>
      <c r="AR5437" s="554"/>
      <c r="AS5437" s="554"/>
      <c r="AT5437" s="554"/>
      <c r="AU5437" s="554"/>
      <c r="AV5437" s="554" t="s">
        <v>70</v>
      </c>
      <c r="AW5437" s="554"/>
      <c r="AX5437" s="554"/>
      <c r="AY5437" s="554"/>
      <c r="AZ5437" s="554"/>
      <c r="BA5437" s="556"/>
      <c r="BB5437" s="554" t="s">
        <v>4</v>
      </c>
      <c r="BC5437" s="554"/>
      <c r="BD5437" s="554"/>
      <c r="BE5437" s="554"/>
      <c r="BF5437" s="554"/>
      <c r="BG5437" s="555"/>
      <c r="BH5437" s="554" t="s">
        <v>71</v>
      </c>
      <c r="BI5437" s="554"/>
      <c r="BJ5437" s="554"/>
      <c r="BK5437" s="554"/>
      <c r="BL5437" s="554"/>
      <c r="BM5437" s="556"/>
      <c r="BN5437" s="557" t="s">
        <v>25</v>
      </c>
      <c r="BO5437" s="558"/>
      <c r="BP5437" s="559"/>
      <c r="BQ5437" s="691" t="s">
        <v>110</v>
      </c>
      <c r="BR5437" s="691" t="s">
        <v>86</v>
      </c>
      <c r="BS5437" s="691" t="s">
        <v>87</v>
      </c>
      <c r="BT5437" s="274"/>
      <c r="BU5437" s="274"/>
      <c r="BV5437" s="271"/>
    </row>
    <row r="5438" spans="1:77" s="18" customFormat="1" ht="41.25" hidden="1" customHeight="1" x14ac:dyDescent="0.4">
      <c r="A5438" s="271"/>
      <c r="B5438" s="653"/>
      <c r="C5438" s="650"/>
      <c r="D5438" s="651"/>
      <c r="E5438" s="275" t="s">
        <v>102</v>
      </c>
      <c r="F5438" s="547"/>
      <c r="G5438" s="547"/>
      <c r="H5438" s="706"/>
      <c r="I5438" s="707"/>
      <c r="J5438" s="525" t="s">
        <v>17</v>
      </c>
      <c r="K5438" s="526"/>
      <c r="L5438" s="521" t="s">
        <v>18</v>
      </c>
      <c r="M5438" s="522"/>
      <c r="N5438" s="523" t="s">
        <v>19</v>
      </c>
      <c r="O5438" s="524" t="s">
        <v>8</v>
      </c>
      <c r="P5438" s="525" t="s">
        <v>26</v>
      </c>
      <c r="Q5438" s="526"/>
      <c r="R5438" s="521" t="s">
        <v>24</v>
      </c>
      <c r="S5438" s="522"/>
      <c r="T5438" s="523" t="s">
        <v>19</v>
      </c>
      <c r="U5438" s="524"/>
      <c r="V5438" s="309"/>
      <c r="W5438" s="309"/>
      <c r="X5438" s="689"/>
      <c r="Y5438" s="690"/>
      <c r="Z5438" s="689"/>
      <c r="AA5438" s="690"/>
      <c r="AB5438" s="689"/>
      <c r="AC5438" s="690"/>
      <c r="AD5438" s="525" t="s">
        <v>48</v>
      </c>
      <c r="AE5438" s="526"/>
      <c r="AF5438" s="521" t="s">
        <v>23</v>
      </c>
      <c r="AG5438" s="522" t="s">
        <v>3</v>
      </c>
      <c r="AH5438" s="563" t="s">
        <v>5</v>
      </c>
      <c r="AI5438" s="564"/>
      <c r="AJ5438" s="525" t="s">
        <v>48</v>
      </c>
      <c r="AK5438" s="526"/>
      <c r="AL5438" s="521" t="s">
        <v>23</v>
      </c>
      <c r="AM5438" s="522" t="s">
        <v>3</v>
      </c>
      <c r="AN5438" s="563" t="s">
        <v>5</v>
      </c>
      <c r="AO5438" s="564"/>
      <c r="AP5438" s="525" t="s">
        <v>48</v>
      </c>
      <c r="AQ5438" s="526"/>
      <c r="AR5438" s="521" t="s">
        <v>23</v>
      </c>
      <c r="AS5438" s="522" t="s">
        <v>3</v>
      </c>
      <c r="AT5438" s="563" t="s">
        <v>5</v>
      </c>
      <c r="AU5438" s="564"/>
      <c r="AV5438" s="525" t="s">
        <v>48</v>
      </c>
      <c r="AW5438" s="526"/>
      <c r="AX5438" s="521" t="s">
        <v>23</v>
      </c>
      <c r="AY5438" s="522" t="s">
        <v>3</v>
      </c>
      <c r="AZ5438" s="563" t="s">
        <v>5</v>
      </c>
      <c r="BA5438" s="564"/>
      <c r="BB5438" s="525" t="s">
        <v>48</v>
      </c>
      <c r="BC5438" s="526"/>
      <c r="BD5438" s="521" t="s">
        <v>23</v>
      </c>
      <c r="BE5438" s="522" t="s">
        <v>3</v>
      </c>
      <c r="BF5438" s="563" t="s">
        <v>5</v>
      </c>
      <c r="BG5438" s="564"/>
      <c r="BH5438" s="525" t="s">
        <v>48</v>
      </c>
      <c r="BI5438" s="526"/>
      <c r="BJ5438" s="521" t="s">
        <v>23</v>
      </c>
      <c r="BK5438" s="522" t="s">
        <v>3</v>
      </c>
      <c r="BL5438" s="563" t="s">
        <v>5</v>
      </c>
      <c r="BM5438" s="564"/>
      <c r="BN5438" s="560"/>
      <c r="BO5438" s="561"/>
      <c r="BP5438" s="562"/>
      <c r="BQ5438" s="692"/>
      <c r="BR5438" s="692"/>
      <c r="BS5438" s="692"/>
      <c r="BT5438" s="274"/>
      <c r="BU5438" s="274"/>
      <c r="BV5438" s="271"/>
    </row>
    <row r="5439" spans="1:77" ht="23.85" hidden="1" customHeight="1" x14ac:dyDescent="0.35">
      <c r="A5439" s="276"/>
      <c r="B5439" s="570" t="str">
        <f>IF(ROSTER!B$8="","",ROSTER!B$8)</f>
        <v/>
      </c>
      <c r="C5439" s="572" t="str">
        <f>IF(ROSTER!C$8="","",ROSTER!C$8)</f>
        <v/>
      </c>
      <c r="D5439" s="573"/>
      <c r="E5439" s="574"/>
      <c r="F5439" s="576">
        <f>IF(E5439="y",1,IF(E5439="S",1,0))</f>
        <v>0</v>
      </c>
      <c r="G5439" s="582">
        <f>IF(E5439="S",1,0)</f>
        <v>0</v>
      </c>
      <c r="H5439" s="578"/>
      <c r="I5439" s="543"/>
      <c r="J5439" s="542"/>
      <c r="K5439" s="580"/>
      <c r="L5439" s="584"/>
      <c r="M5439" s="585"/>
      <c r="N5439" s="588">
        <f>L5439+J5439</f>
        <v>0</v>
      </c>
      <c r="O5439" s="589"/>
      <c r="P5439" s="542"/>
      <c r="Q5439" s="580"/>
      <c r="R5439" s="584"/>
      <c r="S5439" s="585"/>
      <c r="T5439" s="588">
        <f>R5439-P5439</f>
        <v>0</v>
      </c>
      <c r="U5439" s="589"/>
      <c r="V5439" s="310"/>
      <c r="W5439" s="310"/>
      <c r="X5439" s="578"/>
      <c r="Y5439" s="543"/>
      <c r="Z5439" s="542"/>
      <c r="AA5439" s="543"/>
      <c r="AB5439" s="542"/>
      <c r="AC5439" s="543"/>
      <c r="AD5439" s="542"/>
      <c r="AE5439" s="580"/>
      <c r="AF5439" s="584"/>
      <c r="AG5439" s="585"/>
      <c r="AH5439" s="595">
        <f>IF(AD5439=0,0,(AF5439/AD5439)*100)</f>
        <v>0</v>
      </c>
      <c r="AI5439" s="596"/>
      <c r="AJ5439" s="542"/>
      <c r="AK5439" s="580"/>
      <c r="AL5439" s="584"/>
      <c r="AM5439" s="585"/>
      <c r="AN5439" s="595">
        <f>IF(AJ5439=0,0,(AL5439/AJ5439)*100)</f>
        <v>0</v>
      </c>
      <c r="AO5439" s="596"/>
      <c r="AP5439" s="542"/>
      <c r="AQ5439" s="580"/>
      <c r="AR5439" s="584"/>
      <c r="AS5439" s="585"/>
      <c r="AT5439" s="595">
        <f>IF(AP5439=0,0,(AR5439/AP5439)*100)</f>
        <v>0</v>
      </c>
      <c r="AU5439" s="596"/>
      <c r="AV5439" s="599">
        <f>AD5439+AJ5439+AP5439</f>
        <v>0</v>
      </c>
      <c r="AW5439" s="600"/>
      <c r="AX5439" s="630">
        <f>AF5439+AL5439+AR5439</f>
        <v>0</v>
      </c>
      <c r="AY5439" s="631"/>
      <c r="AZ5439" s="595">
        <f>IF(AV5439=0,0,(AX5439/AV5439)*100)</f>
        <v>0</v>
      </c>
      <c r="BA5439" s="596"/>
      <c r="BB5439" s="542"/>
      <c r="BC5439" s="580"/>
      <c r="BD5439" s="584"/>
      <c r="BE5439" s="585"/>
      <c r="BF5439" s="595">
        <f>IF(BB5439=0,0,(BD5439/BB5439)*100)</f>
        <v>0</v>
      </c>
      <c r="BG5439" s="596"/>
      <c r="BH5439" s="599">
        <f>AV5439+BB5439</f>
        <v>0</v>
      </c>
      <c r="BI5439" s="600"/>
      <c r="BJ5439" s="630">
        <f>AX5439+BD5439</f>
        <v>0</v>
      </c>
      <c r="BK5439" s="631"/>
      <c r="BL5439" s="595">
        <f>IF(BH5439=0,0,(BJ5439/BH5439)*100)</f>
        <v>0</v>
      </c>
      <c r="BM5439" s="596"/>
      <c r="BN5439" s="656">
        <f>(AF5439*2)+(AL5439*2)+(AR5439*3)+BD5439</f>
        <v>0</v>
      </c>
      <c r="BO5439" s="657"/>
      <c r="BP5439" s="658"/>
      <c r="BQ5439" s="676">
        <f>IF(BS5439=0,0,50*BR5439/BS5439)</f>
        <v>0</v>
      </c>
      <c r="BR5439" s="662">
        <f>(BN5439*BU$11)+(N5439*BU$12)+(Z5439*BU$13)+(R5439*BU$14)+(X5439*BU$15)+(AB5439*BU$16)</f>
        <v>0</v>
      </c>
      <c r="BS5439" s="662">
        <f>((BB5439-BD5439)*BU$18)+((AV5439-AX5439)*BU$17)+(H5439*BU$19)+(P5439*BU$20)</f>
        <v>0</v>
      </c>
      <c r="BT5439" s="19" t="s">
        <v>75</v>
      </c>
      <c r="BU5439" s="277">
        <f>IF(BQ5434="B",'VALUE POINTS'!L$10,IF('GAME STATS'!BQ5434="C",'VALUE POINTS'!M$10,'VALUE POINTS'!K$10))</f>
        <v>1</v>
      </c>
      <c r="BV5439" s="278"/>
    </row>
    <row r="5440" spans="1:77" ht="23.85" hidden="1" customHeight="1" x14ac:dyDescent="0.35">
      <c r="A5440" s="276"/>
      <c r="B5440" s="571"/>
      <c r="C5440" s="642" t="str">
        <f>IF(ROSTER!D$8="","",ROSTER!D$8)</f>
        <v/>
      </c>
      <c r="D5440" s="643"/>
      <c r="E5440" s="575"/>
      <c r="F5440" s="577"/>
      <c r="G5440" s="583"/>
      <c r="H5440" s="579"/>
      <c r="I5440" s="545"/>
      <c r="J5440" s="544"/>
      <c r="K5440" s="581"/>
      <c r="L5440" s="586"/>
      <c r="M5440" s="587"/>
      <c r="N5440" s="592" t="s">
        <v>16</v>
      </c>
      <c r="O5440" s="603"/>
      <c r="P5440" s="544"/>
      <c r="Q5440" s="581"/>
      <c r="R5440" s="586"/>
      <c r="S5440" s="587"/>
      <c r="T5440" s="592" t="s">
        <v>16</v>
      </c>
      <c r="U5440" s="603"/>
      <c r="V5440" s="311"/>
      <c r="W5440" s="311"/>
      <c r="X5440" s="579"/>
      <c r="Y5440" s="545"/>
      <c r="Z5440" s="544"/>
      <c r="AA5440" s="545"/>
      <c r="AB5440" s="544"/>
      <c r="AC5440" s="545"/>
      <c r="AD5440" s="544"/>
      <c r="AE5440" s="581"/>
      <c r="AF5440" s="586"/>
      <c r="AG5440" s="587"/>
      <c r="AH5440" s="626"/>
      <c r="AI5440" s="627"/>
      <c r="AJ5440" s="544"/>
      <c r="AK5440" s="581"/>
      <c r="AL5440" s="586"/>
      <c r="AM5440" s="587"/>
      <c r="AN5440" s="626"/>
      <c r="AO5440" s="627"/>
      <c r="AP5440" s="544"/>
      <c r="AQ5440" s="581"/>
      <c r="AR5440" s="586"/>
      <c r="AS5440" s="587"/>
      <c r="AT5440" s="626"/>
      <c r="AU5440" s="627"/>
      <c r="AV5440" s="628"/>
      <c r="AW5440" s="629"/>
      <c r="AX5440" s="632"/>
      <c r="AY5440" s="633"/>
      <c r="AZ5440" s="626"/>
      <c r="BA5440" s="627"/>
      <c r="BB5440" s="544"/>
      <c r="BC5440" s="581"/>
      <c r="BD5440" s="586"/>
      <c r="BE5440" s="587"/>
      <c r="BF5440" s="626"/>
      <c r="BG5440" s="627"/>
      <c r="BH5440" s="628"/>
      <c r="BI5440" s="629"/>
      <c r="BJ5440" s="632"/>
      <c r="BK5440" s="633"/>
      <c r="BL5440" s="626"/>
      <c r="BM5440" s="627"/>
      <c r="BN5440" s="678"/>
      <c r="BO5440" s="679"/>
      <c r="BP5440" s="680"/>
      <c r="BQ5440" s="677"/>
      <c r="BR5440" s="663"/>
      <c r="BS5440" s="663"/>
      <c r="BT5440" s="19" t="s">
        <v>76</v>
      </c>
      <c r="BU5440" s="277">
        <f>IF(BQ5434="B",'VALUE POINTS'!L$11,IF('GAME STATS'!BQ5434="C",'VALUE POINTS'!M$11,'VALUE POINTS'!K$11))</f>
        <v>1</v>
      </c>
      <c r="BV5440" s="278"/>
    </row>
    <row r="5441" spans="1:74" ht="21.75" hidden="1" customHeight="1" x14ac:dyDescent="0.35">
      <c r="A5441" s="95"/>
      <c r="B5441" s="570" t="str">
        <f>IF(ROSTER!B$10="","",ROSTER!B$10)</f>
        <v/>
      </c>
      <c r="C5441" s="572" t="str">
        <f>IF(ROSTER!C$10="","",ROSTER!C$10)</f>
        <v/>
      </c>
      <c r="D5441" s="573"/>
      <c r="E5441" s="574"/>
      <c r="F5441" s="576">
        <f>IF(E5441="y",1,IF(E5441="S",1,0))</f>
        <v>0</v>
      </c>
      <c r="G5441" s="582">
        <f>IF(E5441="S",1,0)</f>
        <v>0</v>
      </c>
      <c r="H5441" s="578"/>
      <c r="I5441" s="543"/>
      <c r="J5441" s="542"/>
      <c r="K5441" s="580"/>
      <c r="L5441" s="584"/>
      <c r="M5441" s="585"/>
      <c r="N5441" s="588">
        <f>L5441+J5441</f>
        <v>0</v>
      </c>
      <c r="O5441" s="589"/>
      <c r="P5441" s="542"/>
      <c r="Q5441" s="580"/>
      <c r="R5441" s="584"/>
      <c r="S5441" s="585"/>
      <c r="T5441" s="588">
        <f>R5441-P5441</f>
        <v>0</v>
      </c>
      <c r="U5441" s="589"/>
      <c r="V5441" s="310"/>
      <c r="W5441" s="310"/>
      <c r="X5441" s="578"/>
      <c r="Y5441" s="543"/>
      <c r="Z5441" s="542"/>
      <c r="AA5441" s="543"/>
      <c r="AB5441" s="542"/>
      <c r="AC5441" s="543"/>
      <c r="AD5441" s="542"/>
      <c r="AE5441" s="580"/>
      <c r="AF5441" s="584"/>
      <c r="AG5441" s="585"/>
      <c r="AH5441" s="595">
        <f>IF(AD5441=0,0,(AF5441/AD5441)*100)</f>
        <v>0</v>
      </c>
      <c r="AI5441" s="596"/>
      <c r="AJ5441" s="542"/>
      <c r="AK5441" s="580"/>
      <c r="AL5441" s="584"/>
      <c r="AM5441" s="585"/>
      <c r="AN5441" s="595">
        <f>IF(AJ5441=0,0,(AL5441/AJ5441)*100)</f>
        <v>0</v>
      </c>
      <c r="AO5441" s="596"/>
      <c r="AP5441" s="542"/>
      <c r="AQ5441" s="580"/>
      <c r="AR5441" s="584"/>
      <c r="AS5441" s="585"/>
      <c r="AT5441" s="595">
        <f>IF(AP5441=0,0,(AR5441/AP5441)*100)</f>
        <v>0</v>
      </c>
      <c r="AU5441" s="596"/>
      <c r="AV5441" s="599">
        <f>AD5441+AJ5441+AP5441</f>
        <v>0</v>
      </c>
      <c r="AW5441" s="600"/>
      <c r="AX5441" s="630">
        <f>AF5441+AL5441+AR5441</f>
        <v>0</v>
      </c>
      <c r="AY5441" s="631"/>
      <c r="AZ5441" s="595">
        <f>IF(AV5441=0,0,(AX5441/AV5441)*100)</f>
        <v>0</v>
      </c>
      <c r="BA5441" s="596"/>
      <c r="BB5441" s="542"/>
      <c r="BC5441" s="580"/>
      <c r="BD5441" s="584"/>
      <c r="BE5441" s="585"/>
      <c r="BF5441" s="595">
        <f>IF(BB5441=0,0,(BD5441/BB5441)*100)</f>
        <v>0</v>
      </c>
      <c r="BG5441" s="596"/>
      <c r="BH5441" s="599">
        <f>AV5441+BB5441</f>
        <v>0</v>
      </c>
      <c r="BI5441" s="600"/>
      <c r="BJ5441" s="630">
        <f>AX5441+BD5441</f>
        <v>0</v>
      </c>
      <c r="BK5441" s="631"/>
      <c r="BL5441" s="595">
        <f>IF(BH5441=0,0,(BJ5441/BH5441)*100)</f>
        <v>0</v>
      </c>
      <c r="BM5441" s="596"/>
      <c r="BN5441" s="656">
        <f>(AF5441*2)+(AL5441*2)+(AR5441*3)+BD5441</f>
        <v>0</v>
      </c>
      <c r="BO5441" s="657"/>
      <c r="BP5441" s="658"/>
      <c r="BQ5441" s="676">
        <f>IF(BS5441=0,0,50*BR5441/BS5441)</f>
        <v>0</v>
      </c>
      <c r="BR5441" s="662">
        <f>(BN5441*BU$11)+(N5441*BU$12)+(Z5441*BU$13)+(R5441*BU$14)+(X5441*BU$15)+(AB5441*BU$16)</f>
        <v>0</v>
      </c>
      <c r="BS5441" s="662">
        <f>((BB5441-BD5441)*BU$18)+((AV5441-AX5441)*BU$17)+(H5441*BU$19)+(P5441*BU$20)</f>
        <v>0</v>
      </c>
      <c r="BT5441" s="19" t="s">
        <v>77</v>
      </c>
      <c r="BU5441" s="277">
        <f>IF(BQ5434="B",'VALUE POINTS'!L$12,IF('GAME STATS'!BQ5434="C",'VALUE POINTS'!M$12,'VALUE POINTS'!K$12))</f>
        <v>2</v>
      </c>
      <c r="BV5441" s="278"/>
    </row>
    <row r="5442" spans="1:74" ht="21.75" hidden="1" customHeight="1" x14ac:dyDescent="0.35">
      <c r="A5442" s="95"/>
      <c r="B5442" s="571"/>
      <c r="C5442" s="642" t="str">
        <f>IF(ROSTER!D$10="","",ROSTER!D$10)</f>
        <v/>
      </c>
      <c r="D5442" s="643"/>
      <c r="E5442" s="575"/>
      <c r="F5442" s="577"/>
      <c r="G5442" s="583"/>
      <c r="H5442" s="579"/>
      <c r="I5442" s="545"/>
      <c r="J5442" s="544"/>
      <c r="K5442" s="581"/>
      <c r="L5442" s="586"/>
      <c r="M5442" s="587"/>
      <c r="N5442" s="592" t="s">
        <v>16</v>
      </c>
      <c r="O5442" s="603"/>
      <c r="P5442" s="544"/>
      <c r="Q5442" s="581"/>
      <c r="R5442" s="586"/>
      <c r="S5442" s="587"/>
      <c r="T5442" s="592" t="s">
        <v>16</v>
      </c>
      <c r="U5442" s="603"/>
      <c r="V5442" s="311"/>
      <c r="W5442" s="311"/>
      <c r="X5442" s="579"/>
      <c r="Y5442" s="545"/>
      <c r="Z5442" s="544"/>
      <c r="AA5442" s="545"/>
      <c r="AB5442" s="544"/>
      <c r="AC5442" s="545"/>
      <c r="AD5442" s="544"/>
      <c r="AE5442" s="581"/>
      <c r="AF5442" s="586"/>
      <c r="AG5442" s="587"/>
      <c r="AH5442" s="626"/>
      <c r="AI5442" s="627"/>
      <c r="AJ5442" s="544"/>
      <c r="AK5442" s="581"/>
      <c r="AL5442" s="586"/>
      <c r="AM5442" s="587"/>
      <c r="AN5442" s="626"/>
      <c r="AO5442" s="627"/>
      <c r="AP5442" s="544"/>
      <c r="AQ5442" s="581"/>
      <c r="AR5442" s="586"/>
      <c r="AS5442" s="587"/>
      <c r="AT5442" s="626"/>
      <c r="AU5442" s="627"/>
      <c r="AV5442" s="628"/>
      <c r="AW5442" s="629"/>
      <c r="AX5442" s="632"/>
      <c r="AY5442" s="633"/>
      <c r="AZ5442" s="626"/>
      <c r="BA5442" s="627"/>
      <c r="BB5442" s="544"/>
      <c r="BC5442" s="581"/>
      <c r="BD5442" s="586"/>
      <c r="BE5442" s="587"/>
      <c r="BF5442" s="626"/>
      <c r="BG5442" s="627"/>
      <c r="BH5442" s="628"/>
      <c r="BI5442" s="629"/>
      <c r="BJ5442" s="632"/>
      <c r="BK5442" s="633"/>
      <c r="BL5442" s="626"/>
      <c r="BM5442" s="627"/>
      <c r="BN5442" s="678"/>
      <c r="BO5442" s="679"/>
      <c r="BP5442" s="680"/>
      <c r="BQ5442" s="677"/>
      <c r="BR5442" s="663"/>
      <c r="BS5442" s="663"/>
      <c r="BT5442" s="19" t="s">
        <v>78</v>
      </c>
      <c r="BU5442" s="277">
        <f>IF(BQ5434="B",'VALUE POINTS'!L$13,IF('GAME STATS'!BQ5434="C",'VALUE POINTS'!M$13,'VALUE POINTS'!K$13))</f>
        <v>2</v>
      </c>
      <c r="BV5442" s="278"/>
    </row>
    <row r="5443" spans="1:74" ht="21.75" hidden="1" customHeight="1" x14ac:dyDescent="0.35">
      <c r="A5443" s="95"/>
      <c r="B5443" s="570" t="str">
        <f>IF(ROSTER!B$12="","",ROSTER!B$12)</f>
        <v/>
      </c>
      <c r="C5443" s="572" t="str">
        <f>IF(ROSTER!C$12="","",ROSTER!C$12)</f>
        <v/>
      </c>
      <c r="D5443" s="573"/>
      <c r="E5443" s="574"/>
      <c r="F5443" s="576">
        <f>IF(E5443="y",1,IF(E5443="S",1,0))</f>
        <v>0</v>
      </c>
      <c r="G5443" s="582">
        <f>IF(E5443="S",1,0)</f>
        <v>0</v>
      </c>
      <c r="H5443" s="578"/>
      <c r="I5443" s="543"/>
      <c r="J5443" s="542"/>
      <c r="K5443" s="580"/>
      <c r="L5443" s="584"/>
      <c r="M5443" s="585"/>
      <c r="N5443" s="588">
        <f>L5443+J5443</f>
        <v>0</v>
      </c>
      <c r="O5443" s="589"/>
      <c r="P5443" s="542"/>
      <c r="Q5443" s="580"/>
      <c r="R5443" s="584"/>
      <c r="S5443" s="585"/>
      <c r="T5443" s="588">
        <f>R5443-P5443</f>
        <v>0</v>
      </c>
      <c r="U5443" s="589"/>
      <c r="V5443" s="310"/>
      <c r="W5443" s="310"/>
      <c r="X5443" s="578"/>
      <c r="Y5443" s="543"/>
      <c r="Z5443" s="542"/>
      <c r="AA5443" s="543"/>
      <c r="AB5443" s="542"/>
      <c r="AC5443" s="543"/>
      <c r="AD5443" s="542"/>
      <c r="AE5443" s="580"/>
      <c r="AF5443" s="584"/>
      <c r="AG5443" s="585"/>
      <c r="AH5443" s="595">
        <f>IF(AD5443=0,0,(AF5443/AD5443)*100)</f>
        <v>0</v>
      </c>
      <c r="AI5443" s="596"/>
      <c r="AJ5443" s="542"/>
      <c r="AK5443" s="580"/>
      <c r="AL5443" s="584"/>
      <c r="AM5443" s="585"/>
      <c r="AN5443" s="595">
        <f>IF(AJ5443=0,0,(AL5443/AJ5443)*100)</f>
        <v>0</v>
      </c>
      <c r="AO5443" s="596"/>
      <c r="AP5443" s="542"/>
      <c r="AQ5443" s="580"/>
      <c r="AR5443" s="584"/>
      <c r="AS5443" s="585"/>
      <c r="AT5443" s="595">
        <f>IF(AP5443=0,0,(AR5443/AP5443)*100)</f>
        <v>0</v>
      </c>
      <c r="AU5443" s="596"/>
      <c r="AV5443" s="599">
        <f>AD5443+AJ5443+AP5443</f>
        <v>0</v>
      </c>
      <c r="AW5443" s="600"/>
      <c r="AX5443" s="630">
        <f>AF5443+AL5443+AR5443</f>
        <v>0</v>
      </c>
      <c r="AY5443" s="631"/>
      <c r="AZ5443" s="595">
        <f>IF(AV5443=0,0,(AX5443/AV5443)*100)</f>
        <v>0</v>
      </c>
      <c r="BA5443" s="596"/>
      <c r="BB5443" s="542"/>
      <c r="BC5443" s="580"/>
      <c r="BD5443" s="584"/>
      <c r="BE5443" s="585"/>
      <c r="BF5443" s="595">
        <f>IF(BB5443=0,0,(BD5443/BB5443)*100)</f>
        <v>0</v>
      </c>
      <c r="BG5443" s="596"/>
      <c r="BH5443" s="599">
        <f>AV5443+BB5443</f>
        <v>0</v>
      </c>
      <c r="BI5443" s="600"/>
      <c r="BJ5443" s="630">
        <f>AX5443+BD5443</f>
        <v>0</v>
      </c>
      <c r="BK5443" s="631"/>
      <c r="BL5443" s="595">
        <f>IF(BH5443=0,0,(BJ5443/BH5443)*100)</f>
        <v>0</v>
      </c>
      <c r="BM5443" s="596"/>
      <c r="BN5443" s="656">
        <f>(AF5443*2)+(AL5443*2)+(AR5443*3)+BD5443</f>
        <v>0</v>
      </c>
      <c r="BO5443" s="657"/>
      <c r="BP5443" s="658"/>
      <c r="BQ5443" s="676">
        <f t="shared" ref="BQ5443" si="3634">IF(BS5443=0,0,50*BR5443/BS5443)</f>
        <v>0</v>
      </c>
      <c r="BR5443" s="662">
        <f>(BN5443*BU$11)+(N5443*BU$12)+(Z5443*BU$13)+(R5443*BU$14)+(X5443*BU$15)+(AB5443*BU$16)</f>
        <v>0</v>
      </c>
      <c r="BS5443" s="662">
        <f>((BB5443-BD5443)*BU$18)+((AV5443-AX5443)*BU$17)+(H5443*BU$19)+(P5443*BU$20)</f>
        <v>0</v>
      </c>
      <c r="BT5443" s="19" t="s">
        <v>79</v>
      </c>
      <c r="BU5443" s="277">
        <f>IF(BQ5434="B",'VALUE POINTS'!L$14,IF('GAME STATS'!BQ5434="C",'VALUE POINTS'!M$14,'VALUE POINTS'!K$14))</f>
        <v>2</v>
      </c>
      <c r="BV5443" s="278"/>
    </row>
    <row r="5444" spans="1:74" ht="21.75" hidden="1" customHeight="1" x14ac:dyDescent="0.35">
      <c r="A5444" s="95"/>
      <c r="B5444" s="571"/>
      <c r="C5444" s="642" t="str">
        <f>IF(ROSTER!D$12="","",ROSTER!D$12)</f>
        <v/>
      </c>
      <c r="D5444" s="643"/>
      <c r="E5444" s="575"/>
      <c r="F5444" s="577"/>
      <c r="G5444" s="583"/>
      <c r="H5444" s="579"/>
      <c r="I5444" s="545"/>
      <c r="J5444" s="544"/>
      <c r="K5444" s="581"/>
      <c r="L5444" s="586"/>
      <c r="M5444" s="587"/>
      <c r="N5444" s="592"/>
      <c r="O5444" s="603"/>
      <c r="P5444" s="544"/>
      <c r="Q5444" s="581"/>
      <c r="R5444" s="586"/>
      <c r="S5444" s="587"/>
      <c r="T5444" s="592"/>
      <c r="U5444" s="603"/>
      <c r="V5444" s="311"/>
      <c r="W5444" s="311"/>
      <c r="X5444" s="579"/>
      <c r="Y5444" s="545"/>
      <c r="Z5444" s="544"/>
      <c r="AA5444" s="545"/>
      <c r="AB5444" s="544"/>
      <c r="AC5444" s="545"/>
      <c r="AD5444" s="544"/>
      <c r="AE5444" s="581"/>
      <c r="AF5444" s="586"/>
      <c r="AG5444" s="587"/>
      <c r="AH5444" s="626"/>
      <c r="AI5444" s="627"/>
      <c r="AJ5444" s="544"/>
      <c r="AK5444" s="581"/>
      <c r="AL5444" s="586"/>
      <c r="AM5444" s="587"/>
      <c r="AN5444" s="626"/>
      <c r="AO5444" s="627"/>
      <c r="AP5444" s="544"/>
      <c r="AQ5444" s="581"/>
      <c r="AR5444" s="586"/>
      <c r="AS5444" s="587"/>
      <c r="AT5444" s="626"/>
      <c r="AU5444" s="627"/>
      <c r="AV5444" s="628"/>
      <c r="AW5444" s="629"/>
      <c r="AX5444" s="632"/>
      <c r="AY5444" s="633"/>
      <c r="AZ5444" s="626"/>
      <c r="BA5444" s="627"/>
      <c r="BB5444" s="544"/>
      <c r="BC5444" s="581"/>
      <c r="BD5444" s="586"/>
      <c r="BE5444" s="587"/>
      <c r="BF5444" s="626"/>
      <c r="BG5444" s="627"/>
      <c r="BH5444" s="628"/>
      <c r="BI5444" s="629"/>
      <c r="BJ5444" s="632"/>
      <c r="BK5444" s="633"/>
      <c r="BL5444" s="626"/>
      <c r="BM5444" s="627"/>
      <c r="BN5444" s="678"/>
      <c r="BO5444" s="679"/>
      <c r="BP5444" s="680"/>
      <c r="BQ5444" s="677"/>
      <c r="BR5444" s="663"/>
      <c r="BS5444" s="663"/>
      <c r="BT5444" s="19" t="s">
        <v>80</v>
      </c>
      <c r="BU5444" s="277">
        <f>IF(BQ5434="B",'VALUE POINTS'!L$15,IF('GAME STATS'!BQ5434="C",'VALUE POINTS'!M$15,'VALUE POINTS'!K$15))</f>
        <v>2</v>
      </c>
      <c r="BV5444" s="278"/>
    </row>
    <row r="5445" spans="1:74" ht="21.75" hidden="1" customHeight="1" x14ac:dyDescent="0.35">
      <c r="A5445" s="95"/>
      <c r="B5445" s="570" t="str">
        <f>IF(ROSTER!B$14="","",ROSTER!B$14)</f>
        <v/>
      </c>
      <c r="C5445" s="572" t="str">
        <f>IF(ROSTER!C$14="","",ROSTER!C$14)</f>
        <v/>
      </c>
      <c r="D5445" s="573"/>
      <c r="E5445" s="574"/>
      <c r="F5445" s="576">
        <f>IF(E5445="y",1,IF(E5445="S",1,0))</f>
        <v>0</v>
      </c>
      <c r="G5445" s="582">
        <f>IF(E5445="S",1,0)</f>
        <v>0</v>
      </c>
      <c r="H5445" s="578"/>
      <c r="I5445" s="543"/>
      <c r="J5445" s="542"/>
      <c r="K5445" s="580"/>
      <c r="L5445" s="584"/>
      <c r="M5445" s="585"/>
      <c r="N5445" s="588">
        <f>L5445+J5445</f>
        <v>0</v>
      </c>
      <c r="O5445" s="589"/>
      <c r="P5445" s="542"/>
      <c r="Q5445" s="580"/>
      <c r="R5445" s="584"/>
      <c r="S5445" s="585"/>
      <c r="T5445" s="588">
        <f>R5445-P5445</f>
        <v>0</v>
      </c>
      <c r="U5445" s="589"/>
      <c r="V5445" s="310"/>
      <c r="W5445" s="310"/>
      <c r="X5445" s="578"/>
      <c r="Y5445" s="543"/>
      <c r="Z5445" s="542"/>
      <c r="AA5445" s="543"/>
      <c r="AB5445" s="542"/>
      <c r="AC5445" s="543"/>
      <c r="AD5445" s="542"/>
      <c r="AE5445" s="580"/>
      <c r="AF5445" s="584"/>
      <c r="AG5445" s="585"/>
      <c r="AH5445" s="595">
        <f>IF(AD5445=0,0,(AF5445/AD5445)*100)</f>
        <v>0</v>
      </c>
      <c r="AI5445" s="596"/>
      <c r="AJ5445" s="542"/>
      <c r="AK5445" s="580"/>
      <c r="AL5445" s="584"/>
      <c r="AM5445" s="585"/>
      <c r="AN5445" s="595">
        <f>IF(AJ5445=0,0,(AL5445/AJ5445)*100)</f>
        <v>0</v>
      </c>
      <c r="AO5445" s="596"/>
      <c r="AP5445" s="542"/>
      <c r="AQ5445" s="580"/>
      <c r="AR5445" s="584"/>
      <c r="AS5445" s="585"/>
      <c r="AT5445" s="595">
        <f>IF(AP5445=0,0,(AR5445/AP5445)*100)</f>
        <v>0</v>
      </c>
      <c r="AU5445" s="596"/>
      <c r="AV5445" s="599">
        <f>AD5445+AJ5445+AP5445</f>
        <v>0</v>
      </c>
      <c r="AW5445" s="600"/>
      <c r="AX5445" s="630">
        <f>AF5445+AL5445+AR5445</f>
        <v>0</v>
      </c>
      <c r="AY5445" s="631"/>
      <c r="AZ5445" s="595">
        <f>IF(AV5445=0,0,(AX5445/AV5445)*100)</f>
        <v>0</v>
      </c>
      <c r="BA5445" s="596"/>
      <c r="BB5445" s="542"/>
      <c r="BC5445" s="580"/>
      <c r="BD5445" s="584"/>
      <c r="BE5445" s="585"/>
      <c r="BF5445" s="595">
        <f>IF(BB5445=0,0,(BD5445/BB5445)*100)</f>
        <v>0</v>
      </c>
      <c r="BG5445" s="596"/>
      <c r="BH5445" s="599">
        <f>AV5445+BB5445</f>
        <v>0</v>
      </c>
      <c r="BI5445" s="600"/>
      <c r="BJ5445" s="630">
        <f>AX5445+BD5445</f>
        <v>0</v>
      </c>
      <c r="BK5445" s="631"/>
      <c r="BL5445" s="595">
        <f>IF(BH5445=0,0,(BJ5445/BH5445)*100)</f>
        <v>0</v>
      </c>
      <c r="BM5445" s="596"/>
      <c r="BN5445" s="656">
        <f>(AF5445*2)+(AL5445*2)+(AR5445*3)+BD5445</f>
        <v>0</v>
      </c>
      <c r="BO5445" s="657"/>
      <c r="BP5445" s="658"/>
      <c r="BQ5445" s="676">
        <f t="shared" ref="BQ5445" si="3635">IF(BS5445=0,0,50*BR5445/BS5445)</f>
        <v>0</v>
      </c>
      <c r="BR5445" s="662">
        <f>(BN5445*BU$11)+(N5445*BU$12)+(Z5445*BU$13)+(R5445*BU$14)+(X5445*BU$15)+(AB5445*BU$16)</f>
        <v>0</v>
      </c>
      <c r="BS5445" s="662">
        <f>((BB5445-BD5445)*BU$18)+((AV5445-AX5445)*BU$17)+(H5445*BU$19)+(P5445*BU$20)</f>
        <v>0</v>
      </c>
      <c r="BT5445" s="19" t="s">
        <v>81</v>
      </c>
      <c r="BU5445" s="277">
        <f>IF(BQ5434="B",'VALUE POINTS'!L$16,IF('GAME STATS'!BQ5434="C",'VALUE POINTS'!M$16,'VALUE POINTS'!K$16))</f>
        <v>2</v>
      </c>
      <c r="BV5445" s="278"/>
    </row>
    <row r="5446" spans="1:74" ht="21.75" hidden="1" customHeight="1" x14ac:dyDescent="0.35">
      <c r="A5446" s="95"/>
      <c r="B5446" s="571"/>
      <c r="C5446" s="642" t="str">
        <f>IF(ROSTER!D$14="","",ROSTER!D$14)</f>
        <v/>
      </c>
      <c r="D5446" s="643"/>
      <c r="E5446" s="575"/>
      <c r="F5446" s="577"/>
      <c r="G5446" s="583"/>
      <c r="H5446" s="579"/>
      <c r="I5446" s="545"/>
      <c r="J5446" s="544"/>
      <c r="K5446" s="581"/>
      <c r="L5446" s="586"/>
      <c r="M5446" s="587"/>
      <c r="N5446" s="592"/>
      <c r="O5446" s="603"/>
      <c r="P5446" s="544"/>
      <c r="Q5446" s="581"/>
      <c r="R5446" s="586"/>
      <c r="S5446" s="587"/>
      <c r="T5446" s="592"/>
      <c r="U5446" s="603"/>
      <c r="V5446" s="311"/>
      <c r="W5446" s="311"/>
      <c r="X5446" s="579"/>
      <c r="Y5446" s="545"/>
      <c r="Z5446" s="544"/>
      <c r="AA5446" s="545"/>
      <c r="AB5446" s="544"/>
      <c r="AC5446" s="545"/>
      <c r="AD5446" s="544"/>
      <c r="AE5446" s="581"/>
      <c r="AF5446" s="586"/>
      <c r="AG5446" s="587"/>
      <c r="AH5446" s="626"/>
      <c r="AI5446" s="627"/>
      <c r="AJ5446" s="544"/>
      <c r="AK5446" s="581"/>
      <c r="AL5446" s="586"/>
      <c r="AM5446" s="587"/>
      <c r="AN5446" s="626"/>
      <c r="AO5446" s="627"/>
      <c r="AP5446" s="544"/>
      <c r="AQ5446" s="581"/>
      <c r="AR5446" s="586"/>
      <c r="AS5446" s="587"/>
      <c r="AT5446" s="626"/>
      <c r="AU5446" s="627"/>
      <c r="AV5446" s="628"/>
      <c r="AW5446" s="629"/>
      <c r="AX5446" s="632"/>
      <c r="AY5446" s="633"/>
      <c r="AZ5446" s="626"/>
      <c r="BA5446" s="627"/>
      <c r="BB5446" s="544"/>
      <c r="BC5446" s="581"/>
      <c r="BD5446" s="586"/>
      <c r="BE5446" s="587"/>
      <c r="BF5446" s="626"/>
      <c r="BG5446" s="627"/>
      <c r="BH5446" s="628"/>
      <c r="BI5446" s="629"/>
      <c r="BJ5446" s="632"/>
      <c r="BK5446" s="633"/>
      <c r="BL5446" s="626"/>
      <c r="BM5446" s="627"/>
      <c r="BN5446" s="678"/>
      <c r="BO5446" s="679"/>
      <c r="BP5446" s="680"/>
      <c r="BQ5446" s="677"/>
      <c r="BR5446" s="663"/>
      <c r="BS5446" s="663"/>
      <c r="BT5446" s="19" t="s">
        <v>82</v>
      </c>
      <c r="BU5446" s="277">
        <f>IF(BQ5434="B",'VALUE POINTS'!L$17,IF('GAME STATS'!BQ5434="C",'VALUE POINTS'!M$17,'VALUE POINTS'!K$17))</f>
        <v>1</v>
      </c>
      <c r="BV5446" s="278"/>
    </row>
    <row r="5447" spans="1:74" ht="21.75" hidden="1" customHeight="1" x14ac:dyDescent="0.35">
      <c r="A5447" s="95"/>
      <c r="B5447" s="570" t="str">
        <f>IF(ROSTER!B$16="","",ROSTER!B$16)</f>
        <v/>
      </c>
      <c r="C5447" s="572" t="str">
        <f>IF(ROSTER!C$16="","",ROSTER!C$16)</f>
        <v/>
      </c>
      <c r="D5447" s="573"/>
      <c r="E5447" s="574"/>
      <c r="F5447" s="576">
        <f>IF(E5447="y",1,IF(E5447="S",1,0))</f>
        <v>0</v>
      </c>
      <c r="G5447" s="582">
        <f>IF(E5447="S",1,0)</f>
        <v>0</v>
      </c>
      <c r="H5447" s="578"/>
      <c r="I5447" s="543"/>
      <c r="J5447" s="542"/>
      <c r="K5447" s="580"/>
      <c r="L5447" s="584"/>
      <c r="M5447" s="585"/>
      <c r="N5447" s="588">
        <f>L5447+J5447</f>
        <v>0</v>
      </c>
      <c r="O5447" s="589"/>
      <c r="P5447" s="542"/>
      <c r="Q5447" s="580"/>
      <c r="R5447" s="584"/>
      <c r="S5447" s="585"/>
      <c r="T5447" s="588">
        <f>R5447-P5447</f>
        <v>0</v>
      </c>
      <c r="U5447" s="589"/>
      <c r="V5447" s="310"/>
      <c r="W5447" s="310"/>
      <c r="X5447" s="578"/>
      <c r="Y5447" s="543"/>
      <c r="Z5447" s="542"/>
      <c r="AA5447" s="543"/>
      <c r="AB5447" s="542"/>
      <c r="AC5447" s="543"/>
      <c r="AD5447" s="542"/>
      <c r="AE5447" s="580"/>
      <c r="AF5447" s="584"/>
      <c r="AG5447" s="585"/>
      <c r="AH5447" s="595">
        <f>IF(AD5447=0,0,(AF5447/AD5447)*100)</f>
        <v>0</v>
      </c>
      <c r="AI5447" s="596"/>
      <c r="AJ5447" s="542"/>
      <c r="AK5447" s="580"/>
      <c r="AL5447" s="584"/>
      <c r="AM5447" s="585"/>
      <c r="AN5447" s="595">
        <f>IF(AJ5447=0,0,(AL5447/AJ5447)*100)</f>
        <v>0</v>
      </c>
      <c r="AO5447" s="596"/>
      <c r="AP5447" s="542"/>
      <c r="AQ5447" s="580"/>
      <c r="AR5447" s="584"/>
      <c r="AS5447" s="585"/>
      <c r="AT5447" s="595">
        <f>IF(AP5447=0,0,(AR5447/AP5447)*100)</f>
        <v>0</v>
      </c>
      <c r="AU5447" s="596"/>
      <c r="AV5447" s="599">
        <f>AD5447+AJ5447+AP5447</f>
        <v>0</v>
      </c>
      <c r="AW5447" s="600"/>
      <c r="AX5447" s="630">
        <f>AF5447+AL5447+AR5447</f>
        <v>0</v>
      </c>
      <c r="AY5447" s="631"/>
      <c r="AZ5447" s="595">
        <f>IF(AV5447=0,0,(AX5447/AV5447)*100)</f>
        <v>0</v>
      </c>
      <c r="BA5447" s="596"/>
      <c r="BB5447" s="542"/>
      <c r="BC5447" s="580"/>
      <c r="BD5447" s="584"/>
      <c r="BE5447" s="585"/>
      <c r="BF5447" s="595">
        <f>IF(BB5447=0,0,(BD5447/BB5447)*100)</f>
        <v>0</v>
      </c>
      <c r="BG5447" s="596"/>
      <c r="BH5447" s="599">
        <f>AV5447+BB5447</f>
        <v>0</v>
      </c>
      <c r="BI5447" s="600"/>
      <c r="BJ5447" s="630">
        <f>AX5447+BD5447</f>
        <v>0</v>
      </c>
      <c r="BK5447" s="631"/>
      <c r="BL5447" s="595">
        <f>IF(BH5447=0,0,(BJ5447/BH5447)*100)</f>
        <v>0</v>
      </c>
      <c r="BM5447" s="596"/>
      <c r="BN5447" s="656">
        <f>(AF5447*2)+(AL5447*2)+(AR5447*3)+BD5447</f>
        <v>0</v>
      </c>
      <c r="BO5447" s="657"/>
      <c r="BP5447" s="658"/>
      <c r="BQ5447" s="676">
        <f t="shared" ref="BQ5447" si="3636">IF(BS5447=0,0,50*BR5447/BS5447)</f>
        <v>0</v>
      </c>
      <c r="BR5447" s="662">
        <f>(BN5447*BU$11)+(N5447*BU$12)+(Z5447*BU$13)+(R5447*BU$14)+(X5447*BU$15)+(AB5447*BU$16)</f>
        <v>0</v>
      </c>
      <c r="BS5447" s="662">
        <f>((BB5447-BD5447)*BU$18)+((AV5447-AX5447)*BU$17)+(H5447*BU$19)+(P5447*BU$20)</f>
        <v>0</v>
      </c>
      <c r="BT5447" s="19" t="s">
        <v>83</v>
      </c>
      <c r="BU5447" s="277">
        <f>IF(BQ5434="B",'VALUE POINTS'!L$18,IF('GAME STATS'!BQ5434="C",'VALUE POINTS'!M$18,'VALUE POINTS'!K$18))</f>
        <v>2</v>
      </c>
      <c r="BV5447" s="278"/>
    </row>
    <row r="5448" spans="1:74" ht="21.75" hidden="1" customHeight="1" x14ac:dyDescent="0.35">
      <c r="A5448" s="95"/>
      <c r="B5448" s="571"/>
      <c r="C5448" s="642" t="str">
        <f>IF(ROSTER!D$16="","",ROSTER!D$16)</f>
        <v/>
      </c>
      <c r="D5448" s="643"/>
      <c r="E5448" s="575"/>
      <c r="F5448" s="577"/>
      <c r="G5448" s="583"/>
      <c r="H5448" s="579"/>
      <c r="I5448" s="545"/>
      <c r="J5448" s="544"/>
      <c r="K5448" s="581"/>
      <c r="L5448" s="586"/>
      <c r="M5448" s="587"/>
      <c r="N5448" s="592"/>
      <c r="O5448" s="603"/>
      <c r="P5448" s="544"/>
      <c r="Q5448" s="581"/>
      <c r="R5448" s="586"/>
      <c r="S5448" s="587"/>
      <c r="T5448" s="592"/>
      <c r="U5448" s="603"/>
      <c r="V5448" s="311"/>
      <c r="W5448" s="311"/>
      <c r="X5448" s="579"/>
      <c r="Y5448" s="545"/>
      <c r="Z5448" s="544"/>
      <c r="AA5448" s="545"/>
      <c r="AB5448" s="544"/>
      <c r="AC5448" s="545"/>
      <c r="AD5448" s="544"/>
      <c r="AE5448" s="581"/>
      <c r="AF5448" s="586"/>
      <c r="AG5448" s="587"/>
      <c r="AH5448" s="626"/>
      <c r="AI5448" s="627"/>
      <c r="AJ5448" s="544"/>
      <c r="AK5448" s="581"/>
      <c r="AL5448" s="586"/>
      <c r="AM5448" s="587"/>
      <c r="AN5448" s="626"/>
      <c r="AO5448" s="627"/>
      <c r="AP5448" s="544"/>
      <c r="AQ5448" s="581"/>
      <c r="AR5448" s="586"/>
      <c r="AS5448" s="587"/>
      <c r="AT5448" s="626"/>
      <c r="AU5448" s="627"/>
      <c r="AV5448" s="628"/>
      <c r="AW5448" s="629"/>
      <c r="AX5448" s="632"/>
      <c r="AY5448" s="633"/>
      <c r="AZ5448" s="626"/>
      <c r="BA5448" s="627"/>
      <c r="BB5448" s="544"/>
      <c r="BC5448" s="581"/>
      <c r="BD5448" s="586"/>
      <c r="BE5448" s="587"/>
      <c r="BF5448" s="626"/>
      <c r="BG5448" s="627"/>
      <c r="BH5448" s="628"/>
      <c r="BI5448" s="629"/>
      <c r="BJ5448" s="632"/>
      <c r="BK5448" s="633"/>
      <c r="BL5448" s="626"/>
      <c r="BM5448" s="627"/>
      <c r="BN5448" s="678"/>
      <c r="BO5448" s="679"/>
      <c r="BP5448" s="680"/>
      <c r="BQ5448" s="677"/>
      <c r="BR5448" s="663"/>
      <c r="BS5448" s="663"/>
      <c r="BT5448" s="19" t="s">
        <v>84</v>
      </c>
      <c r="BU5448" s="277">
        <f>IF(BQ5434="B",'VALUE POINTS'!L$19,IF('GAME STATS'!BQ5434="C",'VALUE POINTS'!M$19,'VALUE POINTS'!K$19))</f>
        <v>2</v>
      </c>
      <c r="BV5448" s="278"/>
    </row>
    <row r="5449" spans="1:74" ht="21.75" hidden="1" customHeight="1" x14ac:dyDescent="0.25">
      <c r="A5449" s="95"/>
      <c r="B5449" s="570" t="str">
        <f>IF(ROSTER!B$18="","",ROSTER!B$18)</f>
        <v/>
      </c>
      <c r="C5449" s="572" t="str">
        <f>IF(ROSTER!C$18="","",ROSTER!C$18)</f>
        <v/>
      </c>
      <c r="D5449" s="573"/>
      <c r="E5449" s="574"/>
      <c r="F5449" s="576">
        <f>IF(E5449="y",1,IF(E5449="S",1,0))</f>
        <v>0</v>
      </c>
      <c r="G5449" s="582">
        <f>IF(E5449="S",1,0)</f>
        <v>0</v>
      </c>
      <c r="H5449" s="578"/>
      <c r="I5449" s="543"/>
      <c r="J5449" s="542"/>
      <c r="K5449" s="580"/>
      <c r="L5449" s="584"/>
      <c r="M5449" s="585"/>
      <c r="N5449" s="588">
        <f>L5449+J5449</f>
        <v>0</v>
      </c>
      <c r="O5449" s="589"/>
      <c r="P5449" s="542"/>
      <c r="Q5449" s="580"/>
      <c r="R5449" s="584"/>
      <c r="S5449" s="585"/>
      <c r="T5449" s="588">
        <f>R5449-P5449</f>
        <v>0</v>
      </c>
      <c r="U5449" s="589"/>
      <c r="V5449" s="310"/>
      <c r="W5449" s="310"/>
      <c r="X5449" s="578"/>
      <c r="Y5449" s="543"/>
      <c r="Z5449" s="542"/>
      <c r="AA5449" s="543"/>
      <c r="AB5449" s="542"/>
      <c r="AC5449" s="543"/>
      <c r="AD5449" s="542"/>
      <c r="AE5449" s="580"/>
      <c r="AF5449" s="584"/>
      <c r="AG5449" s="585"/>
      <c r="AH5449" s="595">
        <f>IF(AD5449=0,0,(AF5449/AD5449)*100)</f>
        <v>0</v>
      </c>
      <c r="AI5449" s="596"/>
      <c r="AJ5449" s="542"/>
      <c r="AK5449" s="580"/>
      <c r="AL5449" s="584"/>
      <c r="AM5449" s="585"/>
      <c r="AN5449" s="595">
        <f>IF(AJ5449=0,0,(AL5449/AJ5449)*100)</f>
        <v>0</v>
      </c>
      <c r="AO5449" s="596"/>
      <c r="AP5449" s="542"/>
      <c r="AQ5449" s="580"/>
      <c r="AR5449" s="584"/>
      <c r="AS5449" s="585"/>
      <c r="AT5449" s="595">
        <f>IF(AP5449=0,0,(AR5449/AP5449)*100)</f>
        <v>0</v>
      </c>
      <c r="AU5449" s="596"/>
      <c r="AV5449" s="599">
        <f>AD5449+AJ5449+AP5449</f>
        <v>0</v>
      </c>
      <c r="AW5449" s="600"/>
      <c r="AX5449" s="630">
        <f>AF5449+AL5449+AR5449</f>
        <v>0</v>
      </c>
      <c r="AY5449" s="631"/>
      <c r="AZ5449" s="595">
        <f>IF(AV5449=0,0,(AX5449/AV5449)*100)</f>
        <v>0</v>
      </c>
      <c r="BA5449" s="596"/>
      <c r="BB5449" s="542"/>
      <c r="BC5449" s="580"/>
      <c r="BD5449" s="584"/>
      <c r="BE5449" s="585"/>
      <c r="BF5449" s="595">
        <f>IF(BB5449=0,0,(BD5449/BB5449)*100)</f>
        <v>0</v>
      </c>
      <c r="BG5449" s="596"/>
      <c r="BH5449" s="599">
        <f>AV5449+BB5449</f>
        <v>0</v>
      </c>
      <c r="BI5449" s="600"/>
      <c r="BJ5449" s="630">
        <f>AX5449+BD5449</f>
        <v>0</v>
      </c>
      <c r="BK5449" s="631"/>
      <c r="BL5449" s="595">
        <f>IF(BH5449=0,0,(BJ5449/BH5449)*100)</f>
        <v>0</v>
      </c>
      <c r="BM5449" s="596"/>
      <c r="BN5449" s="656">
        <f>(AF5449*2)+(AL5449*2)+(AR5449*3)+BD5449</f>
        <v>0</v>
      </c>
      <c r="BO5449" s="657"/>
      <c r="BP5449" s="658"/>
      <c r="BQ5449" s="676">
        <f t="shared" ref="BQ5449" si="3637">IF(BS5449=0,0,50*BR5449/BS5449)</f>
        <v>0</v>
      </c>
      <c r="BR5449" s="662">
        <f>(BN5449*BU$11)+(N5449*BU$12)+(Z5449*BU$13)+(R5449*BU$14)+(X5449*BU$15)+(AB5449*BU$16)</f>
        <v>0</v>
      </c>
      <c r="BS5449" s="662">
        <f>((BB5449-BD5449)*BU$18)+((AV5449-AX5449)*BU$17)+(H5449*BU$19)+(P5449*BU$20)</f>
        <v>0</v>
      </c>
      <c r="BT5449" s="15"/>
      <c r="BU5449" s="15"/>
      <c r="BV5449" s="278"/>
    </row>
    <row r="5450" spans="1:74" ht="21.75" hidden="1" customHeight="1" x14ac:dyDescent="0.25">
      <c r="A5450" s="95"/>
      <c r="B5450" s="571"/>
      <c r="C5450" s="642" t="str">
        <f>IF(ROSTER!D$18="","",ROSTER!D$18)</f>
        <v/>
      </c>
      <c r="D5450" s="643"/>
      <c r="E5450" s="575"/>
      <c r="F5450" s="577"/>
      <c r="G5450" s="583"/>
      <c r="H5450" s="579"/>
      <c r="I5450" s="545"/>
      <c r="J5450" s="544"/>
      <c r="K5450" s="581"/>
      <c r="L5450" s="586"/>
      <c r="M5450" s="587"/>
      <c r="N5450" s="592"/>
      <c r="O5450" s="603"/>
      <c r="P5450" s="544"/>
      <c r="Q5450" s="581"/>
      <c r="R5450" s="586"/>
      <c r="S5450" s="587"/>
      <c r="T5450" s="592"/>
      <c r="U5450" s="603"/>
      <c r="V5450" s="311"/>
      <c r="W5450" s="311"/>
      <c r="X5450" s="579"/>
      <c r="Y5450" s="545"/>
      <c r="Z5450" s="544"/>
      <c r="AA5450" s="545"/>
      <c r="AB5450" s="544"/>
      <c r="AC5450" s="545"/>
      <c r="AD5450" s="544"/>
      <c r="AE5450" s="581"/>
      <c r="AF5450" s="586"/>
      <c r="AG5450" s="587"/>
      <c r="AH5450" s="626"/>
      <c r="AI5450" s="627"/>
      <c r="AJ5450" s="544"/>
      <c r="AK5450" s="581"/>
      <c r="AL5450" s="586"/>
      <c r="AM5450" s="587"/>
      <c r="AN5450" s="626"/>
      <c r="AO5450" s="627"/>
      <c r="AP5450" s="544"/>
      <c r="AQ5450" s="581"/>
      <c r="AR5450" s="586"/>
      <c r="AS5450" s="587"/>
      <c r="AT5450" s="626"/>
      <c r="AU5450" s="627"/>
      <c r="AV5450" s="628"/>
      <c r="AW5450" s="629"/>
      <c r="AX5450" s="632"/>
      <c r="AY5450" s="633"/>
      <c r="AZ5450" s="626"/>
      <c r="BA5450" s="627"/>
      <c r="BB5450" s="544"/>
      <c r="BC5450" s="581"/>
      <c r="BD5450" s="586"/>
      <c r="BE5450" s="587"/>
      <c r="BF5450" s="626"/>
      <c r="BG5450" s="627"/>
      <c r="BH5450" s="628"/>
      <c r="BI5450" s="629"/>
      <c r="BJ5450" s="632"/>
      <c r="BK5450" s="633"/>
      <c r="BL5450" s="626"/>
      <c r="BM5450" s="627"/>
      <c r="BN5450" s="678"/>
      <c r="BO5450" s="679"/>
      <c r="BP5450" s="680"/>
      <c r="BQ5450" s="677"/>
      <c r="BR5450" s="663"/>
      <c r="BS5450" s="663"/>
      <c r="BT5450" s="15"/>
      <c r="BU5450" s="15"/>
      <c r="BV5450" s="95"/>
    </row>
    <row r="5451" spans="1:74" ht="21.75" hidden="1" customHeight="1" x14ac:dyDescent="0.25">
      <c r="A5451" s="95"/>
      <c r="B5451" s="570" t="str">
        <f>IF(ROSTER!B$20="","",ROSTER!B$20)</f>
        <v/>
      </c>
      <c r="C5451" s="572" t="str">
        <f>IF(ROSTER!C$20="","",ROSTER!C$20)</f>
        <v/>
      </c>
      <c r="D5451" s="573"/>
      <c r="E5451" s="574"/>
      <c r="F5451" s="576">
        <f>IF(E5451="y",1,IF(E5451="S",1,0))</f>
        <v>0</v>
      </c>
      <c r="G5451" s="582">
        <f>IF(E5451="S",1,0)</f>
        <v>0</v>
      </c>
      <c r="H5451" s="578"/>
      <c r="I5451" s="543"/>
      <c r="J5451" s="542"/>
      <c r="K5451" s="580"/>
      <c r="L5451" s="584"/>
      <c r="M5451" s="585"/>
      <c r="N5451" s="588">
        <f>L5451+J5451</f>
        <v>0</v>
      </c>
      <c r="O5451" s="589"/>
      <c r="P5451" s="542"/>
      <c r="Q5451" s="580"/>
      <c r="R5451" s="584"/>
      <c r="S5451" s="585"/>
      <c r="T5451" s="588">
        <f>R5451-P5451</f>
        <v>0</v>
      </c>
      <c r="U5451" s="589"/>
      <c r="V5451" s="310"/>
      <c r="W5451" s="310"/>
      <c r="X5451" s="578"/>
      <c r="Y5451" s="543"/>
      <c r="Z5451" s="542"/>
      <c r="AA5451" s="543"/>
      <c r="AB5451" s="542"/>
      <c r="AC5451" s="543"/>
      <c r="AD5451" s="542"/>
      <c r="AE5451" s="580"/>
      <c r="AF5451" s="584"/>
      <c r="AG5451" s="585"/>
      <c r="AH5451" s="595">
        <f>IF(AD5451=0,0,(AF5451/AD5451)*100)</f>
        <v>0</v>
      </c>
      <c r="AI5451" s="596"/>
      <c r="AJ5451" s="542"/>
      <c r="AK5451" s="580"/>
      <c r="AL5451" s="584"/>
      <c r="AM5451" s="585"/>
      <c r="AN5451" s="595">
        <f>IF(AJ5451=0,0,(AL5451/AJ5451)*100)</f>
        <v>0</v>
      </c>
      <c r="AO5451" s="596"/>
      <c r="AP5451" s="542"/>
      <c r="AQ5451" s="580"/>
      <c r="AR5451" s="584"/>
      <c r="AS5451" s="585"/>
      <c r="AT5451" s="595">
        <f>IF(AP5451=0,0,(AR5451/AP5451)*100)</f>
        <v>0</v>
      </c>
      <c r="AU5451" s="596"/>
      <c r="AV5451" s="599">
        <f>AD5451+AJ5451+AP5451</f>
        <v>0</v>
      </c>
      <c r="AW5451" s="600"/>
      <c r="AX5451" s="630">
        <f>AF5451+AL5451+AR5451</f>
        <v>0</v>
      </c>
      <c r="AY5451" s="631"/>
      <c r="AZ5451" s="595">
        <f>IF(AV5451=0,0,(AX5451/AV5451)*100)</f>
        <v>0</v>
      </c>
      <c r="BA5451" s="596"/>
      <c r="BB5451" s="542"/>
      <c r="BC5451" s="580"/>
      <c r="BD5451" s="584"/>
      <c r="BE5451" s="585"/>
      <c r="BF5451" s="595">
        <f>IF(BB5451=0,0,(BD5451/BB5451)*100)</f>
        <v>0</v>
      </c>
      <c r="BG5451" s="596"/>
      <c r="BH5451" s="599">
        <f>AV5451+BB5451</f>
        <v>0</v>
      </c>
      <c r="BI5451" s="600"/>
      <c r="BJ5451" s="630">
        <f>AX5451+BD5451</f>
        <v>0</v>
      </c>
      <c r="BK5451" s="631"/>
      <c r="BL5451" s="595">
        <f>IF(BH5451=0,0,(BJ5451/BH5451)*100)</f>
        <v>0</v>
      </c>
      <c r="BM5451" s="596"/>
      <c r="BN5451" s="656">
        <f>(AF5451*2)+(AL5451*2)+(AR5451*3)+BD5451</f>
        <v>0</v>
      </c>
      <c r="BO5451" s="657"/>
      <c r="BP5451" s="658"/>
      <c r="BQ5451" s="676">
        <f t="shared" ref="BQ5451" si="3638">IF(BS5451=0,0,50*BR5451/BS5451)</f>
        <v>0</v>
      </c>
      <c r="BR5451" s="662">
        <f>(BN5451*BU$11)+(N5451*BU$12)+(Z5451*BU$13)+(R5451*BU$14)+(X5451*BU$15)+(AB5451*BU$16)</f>
        <v>0</v>
      </c>
      <c r="BS5451" s="662">
        <f>((BB5451-BD5451)*BU$18)+((AV5451-AX5451)*BU$17)+(H5451*BU$19)+(P5451*BU$20)</f>
        <v>0</v>
      </c>
      <c r="BT5451" s="15"/>
      <c r="BU5451" s="15"/>
      <c r="BV5451" s="95"/>
    </row>
    <row r="5452" spans="1:74" ht="21.75" hidden="1" customHeight="1" x14ac:dyDescent="0.25">
      <c r="A5452" s="95"/>
      <c r="B5452" s="571"/>
      <c r="C5452" s="642" t="str">
        <f>IF(ROSTER!D$20="","",ROSTER!D$20)</f>
        <v/>
      </c>
      <c r="D5452" s="643"/>
      <c r="E5452" s="575"/>
      <c r="F5452" s="577"/>
      <c r="G5452" s="583"/>
      <c r="H5452" s="579"/>
      <c r="I5452" s="545"/>
      <c r="J5452" s="544"/>
      <c r="K5452" s="581"/>
      <c r="L5452" s="586"/>
      <c r="M5452" s="587"/>
      <c r="N5452" s="592"/>
      <c r="O5452" s="603"/>
      <c r="P5452" s="544"/>
      <c r="Q5452" s="581"/>
      <c r="R5452" s="586"/>
      <c r="S5452" s="587"/>
      <c r="T5452" s="592"/>
      <c r="U5452" s="603"/>
      <c r="V5452" s="311"/>
      <c r="W5452" s="311"/>
      <c r="X5452" s="579"/>
      <c r="Y5452" s="545"/>
      <c r="Z5452" s="544"/>
      <c r="AA5452" s="545"/>
      <c r="AB5452" s="544"/>
      <c r="AC5452" s="545"/>
      <c r="AD5452" s="544"/>
      <c r="AE5452" s="581"/>
      <c r="AF5452" s="586"/>
      <c r="AG5452" s="587"/>
      <c r="AH5452" s="626"/>
      <c r="AI5452" s="627"/>
      <c r="AJ5452" s="544"/>
      <c r="AK5452" s="581"/>
      <c r="AL5452" s="586"/>
      <c r="AM5452" s="587"/>
      <c r="AN5452" s="626"/>
      <c r="AO5452" s="627"/>
      <c r="AP5452" s="544"/>
      <c r="AQ5452" s="581"/>
      <c r="AR5452" s="586"/>
      <c r="AS5452" s="587"/>
      <c r="AT5452" s="626"/>
      <c r="AU5452" s="627"/>
      <c r="AV5452" s="628"/>
      <c r="AW5452" s="629"/>
      <c r="AX5452" s="632"/>
      <c r="AY5452" s="633"/>
      <c r="AZ5452" s="626"/>
      <c r="BA5452" s="627"/>
      <c r="BB5452" s="544"/>
      <c r="BC5452" s="581"/>
      <c r="BD5452" s="586"/>
      <c r="BE5452" s="587"/>
      <c r="BF5452" s="626"/>
      <c r="BG5452" s="627"/>
      <c r="BH5452" s="628"/>
      <c r="BI5452" s="629"/>
      <c r="BJ5452" s="632"/>
      <c r="BK5452" s="633"/>
      <c r="BL5452" s="626"/>
      <c r="BM5452" s="627"/>
      <c r="BN5452" s="678"/>
      <c r="BO5452" s="679"/>
      <c r="BP5452" s="680"/>
      <c r="BQ5452" s="677"/>
      <c r="BR5452" s="663"/>
      <c r="BS5452" s="663"/>
      <c r="BT5452" s="15"/>
      <c r="BU5452" s="15"/>
      <c r="BV5452" s="95"/>
    </row>
    <row r="5453" spans="1:74" ht="21.75" hidden="1" customHeight="1" x14ac:dyDescent="0.25">
      <c r="A5453" s="95"/>
      <c r="B5453" s="570" t="str">
        <f>IF(ROSTER!B$22="","",ROSTER!B$22)</f>
        <v/>
      </c>
      <c r="C5453" s="572" t="str">
        <f>IF(ROSTER!C$22="","",ROSTER!C$22)</f>
        <v/>
      </c>
      <c r="D5453" s="573"/>
      <c r="E5453" s="574"/>
      <c r="F5453" s="576">
        <f>IF(E5453="y",1,IF(E5453="S",1,0))</f>
        <v>0</v>
      </c>
      <c r="G5453" s="582">
        <f>IF(E5453="S",1,0)</f>
        <v>0</v>
      </c>
      <c r="H5453" s="578"/>
      <c r="I5453" s="543"/>
      <c r="J5453" s="542"/>
      <c r="K5453" s="580"/>
      <c r="L5453" s="584"/>
      <c r="M5453" s="585"/>
      <c r="N5453" s="588">
        <f>L5453+J5453</f>
        <v>0</v>
      </c>
      <c r="O5453" s="589"/>
      <c r="P5453" s="542"/>
      <c r="Q5453" s="580"/>
      <c r="R5453" s="584"/>
      <c r="S5453" s="585"/>
      <c r="T5453" s="588">
        <f>R5453-P5453</f>
        <v>0</v>
      </c>
      <c r="U5453" s="589"/>
      <c r="V5453" s="310"/>
      <c r="W5453" s="310"/>
      <c r="X5453" s="578"/>
      <c r="Y5453" s="543"/>
      <c r="Z5453" s="542"/>
      <c r="AA5453" s="543"/>
      <c r="AB5453" s="542"/>
      <c r="AC5453" s="543"/>
      <c r="AD5453" s="542"/>
      <c r="AE5453" s="580"/>
      <c r="AF5453" s="584"/>
      <c r="AG5453" s="585"/>
      <c r="AH5453" s="595">
        <f>IF(AD5453=0,0,(AF5453/AD5453)*100)</f>
        <v>0</v>
      </c>
      <c r="AI5453" s="596"/>
      <c r="AJ5453" s="542"/>
      <c r="AK5453" s="580"/>
      <c r="AL5453" s="584"/>
      <c r="AM5453" s="585"/>
      <c r="AN5453" s="595">
        <f>IF(AJ5453=0,0,(AL5453/AJ5453)*100)</f>
        <v>0</v>
      </c>
      <c r="AO5453" s="596"/>
      <c r="AP5453" s="542"/>
      <c r="AQ5453" s="580"/>
      <c r="AR5453" s="584"/>
      <c r="AS5453" s="585"/>
      <c r="AT5453" s="595">
        <f>IF(AP5453=0,0,(AR5453/AP5453)*100)</f>
        <v>0</v>
      </c>
      <c r="AU5453" s="596"/>
      <c r="AV5453" s="599">
        <f>AD5453+AJ5453+AP5453</f>
        <v>0</v>
      </c>
      <c r="AW5453" s="600"/>
      <c r="AX5453" s="630">
        <f>AF5453+AL5453+AR5453</f>
        <v>0</v>
      </c>
      <c r="AY5453" s="631"/>
      <c r="AZ5453" s="595">
        <f>IF(AV5453=0,0,(AX5453/AV5453)*100)</f>
        <v>0</v>
      </c>
      <c r="BA5453" s="596"/>
      <c r="BB5453" s="542"/>
      <c r="BC5453" s="580"/>
      <c r="BD5453" s="584"/>
      <c r="BE5453" s="585"/>
      <c r="BF5453" s="595">
        <f>IF(BB5453=0,0,(BD5453/BB5453)*100)</f>
        <v>0</v>
      </c>
      <c r="BG5453" s="596"/>
      <c r="BH5453" s="599">
        <f>AV5453+BB5453</f>
        <v>0</v>
      </c>
      <c r="BI5453" s="600"/>
      <c r="BJ5453" s="630">
        <f>AX5453+BD5453</f>
        <v>0</v>
      </c>
      <c r="BK5453" s="631"/>
      <c r="BL5453" s="595">
        <f>IF(BH5453=0,0,(BJ5453/BH5453)*100)</f>
        <v>0</v>
      </c>
      <c r="BM5453" s="596"/>
      <c r="BN5453" s="656">
        <f>(AF5453*2)+(AL5453*2)+(AR5453*3)+BD5453</f>
        <v>0</v>
      </c>
      <c r="BO5453" s="657"/>
      <c r="BP5453" s="658"/>
      <c r="BQ5453" s="676">
        <f t="shared" ref="BQ5453" si="3639">IF(BS5453=0,0,50*BR5453/BS5453)</f>
        <v>0</v>
      </c>
      <c r="BR5453" s="662">
        <f>(BN5453*BU$11)+(N5453*BU$12)+(Z5453*BU$13)+(R5453*BU$14)+(X5453*BU$15)+(AB5453*BU$16)</f>
        <v>0</v>
      </c>
      <c r="BS5453" s="662">
        <f>((BB5453-BD5453)*BU$18)+((AV5453-AX5453)*BU$17)+(H5453*BU$19)+(P5453*BU$20)</f>
        <v>0</v>
      </c>
      <c r="BT5453" s="15"/>
      <c r="BU5453" s="15"/>
      <c r="BV5453" s="95"/>
    </row>
    <row r="5454" spans="1:74" ht="21.75" hidden="1" customHeight="1" x14ac:dyDescent="0.25">
      <c r="A5454" s="95"/>
      <c r="B5454" s="571"/>
      <c r="C5454" s="642" t="str">
        <f>IF(ROSTER!D$22="","",ROSTER!D$22)</f>
        <v/>
      </c>
      <c r="D5454" s="643"/>
      <c r="E5454" s="575"/>
      <c r="F5454" s="577"/>
      <c r="G5454" s="583"/>
      <c r="H5454" s="579"/>
      <c r="I5454" s="545"/>
      <c r="J5454" s="544"/>
      <c r="K5454" s="581"/>
      <c r="L5454" s="586"/>
      <c r="M5454" s="587"/>
      <c r="N5454" s="592"/>
      <c r="O5454" s="603"/>
      <c r="P5454" s="544"/>
      <c r="Q5454" s="581"/>
      <c r="R5454" s="586"/>
      <c r="S5454" s="587"/>
      <c r="T5454" s="592"/>
      <c r="U5454" s="603"/>
      <c r="V5454" s="311"/>
      <c r="W5454" s="311"/>
      <c r="X5454" s="579"/>
      <c r="Y5454" s="545"/>
      <c r="Z5454" s="544"/>
      <c r="AA5454" s="545"/>
      <c r="AB5454" s="544"/>
      <c r="AC5454" s="545"/>
      <c r="AD5454" s="544"/>
      <c r="AE5454" s="581"/>
      <c r="AF5454" s="586"/>
      <c r="AG5454" s="587"/>
      <c r="AH5454" s="626"/>
      <c r="AI5454" s="627"/>
      <c r="AJ5454" s="544"/>
      <c r="AK5454" s="581"/>
      <c r="AL5454" s="586"/>
      <c r="AM5454" s="587"/>
      <c r="AN5454" s="626"/>
      <c r="AO5454" s="627"/>
      <c r="AP5454" s="544"/>
      <c r="AQ5454" s="581"/>
      <c r="AR5454" s="586"/>
      <c r="AS5454" s="587"/>
      <c r="AT5454" s="626"/>
      <c r="AU5454" s="627"/>
      <c r="AV5454" s="628"/>
      <c r="AW5454" s="629"/>
      <c r="AX5454" s="632"/>
      <c r="AY5454" s="633"/>
      <c r="AZ5454" s="626"/>
      <c r="BA5454" s="627"/>
      <c r="BB5454" s="544"/>
      <c r="BC5454" s="581"/>
      <c r="BD5454" s="586"/>
      <c r="BE5454" s="587"/>
      <c r="BF5454" s="626"/>
      <c r="BG5454" s="627"/>
      <c r="BH5454" s="628"/>
      <c r="BI5454" s="629"/>
      <c r="BJ5454" s="632"/>
      <c r="BK5454" s="633"/>
      <c r="BL5454" s="626"/>
      <c r="BM5454" s="627"/>
      <c r="BN5454" s="678"/>
      <c r="BO5454" s="679"/>
      <c r="BP5454" s="680"/>
      <c r="BQ5454" s="677"/>
      <c r="BR5454" s="663"/>
      <c r="BS5454" s="663"/>
      <c r="BT5454" s="15"/>
      <c r="BU5454" s="15"/>
      <c r="BV5454" s="95"/>
    </row>
    <row r="5455" spans="1:74" ht="21.75" hidden="1" customHeight="1" x14ac:dyDescent="0.25">
      <c r="A5455" s="95"/>
      <c r="B5455" s="570" t="str">
        <f>IF(ROSTER!B$24="","",ROSTER!B$24)</f>
        <v/>
      </c>
      <c r="C5455" s="572" t="str">
        <f>IF(ROSTER!C$24="","",ROSTER!C$24)</f>
        <v/>
      </c>
      <c r="D5455" s="573"/>
      <c r="E5455" s="574"/>
      <c r="F5455" s="576">
        <f>IF(E5455="y",1,IF(E5455="S",1,0))</f>
        <v>0</v>
      </c>
      <c r="G5455" s="582">
        <f>IF(E5455="S",1,0)</f>
        <v>0</v>
      </c>
      <c r="H5455" s="578"/>
      <c r="I5455" s="543"/>
      <c r="J5455" s="542"/>
      <c r="K5455" s="580"/>
      <c r="L5455" s="584"/>
      <c r="M5455" s="585"/>
      <c r="N5455" s="588">
        <f>L5455+J5455</f>
        <v>0</v>
      </c>
      <c r="O5455" s="589"/>
      <c r="P5455" s="542"/>
      <c r="Q5455" s="580"/>
      <c r="R5455" s="584"/>
      <c r="S5455" s="585"/>
      <c r="T5455" s="588">
        <f>R5455-P5455</f>
        <v>0</v>
      </c>
      <c r="U5455" s="589"/>
      <c r="V5455" s="310"/>
      <c r="W5455" s="310"/>
      <c r="X5455" s="578"/>
      <c r="Y5455" s="543"/>
      <c r="Z5455" s="542"/>
      <c r="AA5455" s="543"/>
      <c r="AB5455" s="542"/>
      <c r="AC5455" s="543"/>
      <c r="AD5455" s="542"/>
      <c r="AE5455" s="580"/>
      <c r="AF5455" s="584"/>
      <c r="AG5455" s="585"/>
      <c r="AH5455" s="595">
        <f>IF(AD5455=0,0,(AF5455/AD5455)*100)</f>
        <v>0</v>
      </c>
      <c r="AI5455" s="596"/>
      <c r="AJ5455" s="542"/>
      <c r="AK5455" s="580"/>
      <c r="AL5455" s="584"/>
      <c r="AM5455" s="585"/>
      <c r="AN5455" s="595">
        <f>IF(AJ5455=0,0,(AL5455/AJ5455)*100)</f>
        <v>0</v>
      </c>
      <c r="AO5455" s="596"/>
      <c r="AP5455" s="542"/>
      <c r="AQ5455" s="580"/>
      <c r="AR5455" s="584"/>
      <c r="AS5455" s="585"/>
      <c r="AT5455" s="595">
        <f>IF(AP5455=0,0,(AR5455/AP5455)*100)</f>
        <v>0</v>
      </c>
      <c r="AU5455" s="596"/>
      <c r="AV5455" s="599">
        <f>AD5455+AJ5455+AP5455</f>
        <v>0</v>
      </c>
      <c r="AW5455" s="600"/>
      <c r="AX5455" s="630">
        <f>AF5455+AL5455+AR5455</f>
        <v>0</v>
      </c>
      <c r="AY5455" s="631"/>
      <c r="AZ5455" s="595">
        <f>IF(AV5455=0,0,(AX5455/AV5455)*100)</f>
        <v>0</v>
      </c>
      <c r="BA5455" s="596"/>
      <c r="BB5455" s="542"/>
      <c r="BC5455" s="580"/>
      <c r="BD5455" s="584"/>
      <c r="BE5455" s="585"/>
      <c r="BF5455" s="595">
        <f>IF(BB5455=0,0,(BD5455/BB5455)*100)</f>
        <v>0</v>
      </c>
      <c r="BG5455" s="596"/>
      <c r="BH5455" s="599">
        <f>AV5455+BB5455</f>
        <v>0</v>
      </c>
      <c r="BI5455" s="600"/>
      <c r="BJ5455" s="630">
        <f>AX5455+BD5455</f>
        <v>0</v>
      </c>
      <c r="BK5455" s="631"/>
      <c r="BL5455" s="595">
        <f>IF(BH5455=0,0,(BJ5455/BH5455)*100)</f>
        <v>0</v>
      </c>
      <c r="BM5455" s="596"/>
      <c r="BN5455" s="656">
        <f>(AF5455*2)+(AL5455*2)+(AR5455*3)+BD5455</f>
        <v>0</v>
      </c>
      <c r="BO5455" s="657"/>
      <c r="BP5455" s="658"/>
      <c r="BQ5455" s="676">
        <f t="shared" ref="BQ5455" si="3640">IF(BS5455=0,0,50*BR5455/BS5455)</f>
        <v>0</v>
      </c>
      <c r="BR5455" s="662">
        <f>(BN5455*BU$11)+(N5455*BU$12)+(Z5455*BU$13)+(R5455*BU$14)+(X5455*BU$15)+(AB5455*BU$16)</f>
        <v>0</v>
      </c>
      <c r="BS5455" s="662">
        <f>((BB5455-BD5455)*BU$18)+((AV5455-AX5455)*BU$17)+(H5455*BU$19)+(P5455*BU$20)</f>
        <v>0</v>
      </c>
      <c r="BT5455" s="15"/>
      <c r="BU5455" s="15"/>
      <c r="BV5455" s="95"/>
    </row>
    <row r="5456" spans="1:74" ht="21.75" hidden="1" customHeight="1" x14ac:dyDescent="0.25">
      <c r="A5456" s="95"/>
      <c r="B5456" s="571"/>
      <c r="C5456" s="642" t="str">
        <f>IF(ROSTER!D$24="","",ROSTER!D$24)</f>
        <v/>
      </c>
      <c r="D5456" s="643"/>
      <c r="E5456" s="575"/>
      <c r="F5456" s="577"/>
      <c r="G5456" s="583"/>
      <c r="H5456" s="579"/>
      <c r="I5456" s="545"/>
      <c r="J5456" s="544"/>
      <c r="K5456" s="581"/>
      <c r="L5456" s="586"/>
      <c r="M5456" s="587"/>
      <c r="N5456" s="592"/>
      <c r="O5456" s="603"/>
      <c r="P5456" s="544"/>
      <c r="Q5456" s="581"/>
      <c r="R5456" s="586"/>
      <c r="S5456" s="587"/>
      <c r="T5456" s="592"/>
      <c r="U5456" s="603"/>
      <c r="V5456" s="311"/>
      <c r="W5456" s="311"/>
      <c r="X5456" s="579"/>
      <c r="Y5456" s="545"/>
      <c r="Z5456" s="544"/>
      <c r="AA5456" s="545"/>
      <c r="AB5456" s="544"/>
      <c r="AC5456" s="545"/>
      <c r="AD5456" s="544"/>
      <c r="AE5456" s="581"/>
      <c r="AF5456" s="586"/>
      <c r="AG5456" s="587"/>
      <c r="AH5456" s="626"/>
      <c r="AI5456" s="627"/>
      <c r="AJ5456" s="544"/>
      <c r="AK5456" s="581"/>
      <c r="AL5456" s="586"/>
      <c r="AM5456" s="587"/>
      <c r="AN5456" s="626"/>
      <c r="AO5456" s="627"/>
      <c r="AP5456" s="544"/>
      <c r="AQ5456" s="581"/>
      <c r="AR5456" s="586"/>
      <c r="AS5456" s="587"/>
      <c r="AT5456" s="626"/>
      <c r="AU5456" s="627"/>
      <c r="AV5456" s="628"/>
      <c r="AW5456" s="629"/>
      <c r="AX5456" s="632"/>
      <c r="AY5456" s="633"/>
      <c r="AZ5456" s="626"/>
      <c r="BA5456" s="627"/>
      <c r="BB5456" s="544"/>
      <c r="BC5456" s="581"/>
      <c r="BD5456" s="586"/>
      <c r="BE5456" s="587"/>
      <c r="BF5456" s="626"/>
      <c r="BG5456" s="627"/>
      <c r="BH5456" s="628"/>
      <c r="BI5456" s="629"/>
      <c r="BJ5456" s="632"/>
      <c r="BK5456" s="633"/>
      <c r="BL5456" s="626"/>
      <c r="BM5456" s="627"/>
      <c r="BN5456" s="678"/>
      <c r="BO5456" s="679"/>
      <c r="BP5456" s="680"/>
      <c r="BQ5456" s="677"/>
      <c r="BR5456" s="663"/>
      <c r="BS5456" s="663"/>
      <c r="BT5456" s="15"/>
      <c r="BU5456" s="15"/>
      <c r="BV5456" s="95"/>
    </row>
    <row r="5457" spans="1:74" ht="21.75" hidden="1" customHeight="1" x14ac:dyDescent="0.25">
      <c r="A5457" s="95"/>
      <c r="B5457" s="570" t="str">
        <f>IF(ROSTER!B$26="","",ROSTER!B$26)</f>
        <v/>
      </c>
      <c r="C5457" s="572" t="str">
        <f>IF(ROSTER!C$26="","",ROSTER!C$26)</f>
        <v/>
      </c>
      <c r="D5457" s="573"/>
      <c r="E5457" s="574"/>
      <c r="F5457" s="576">
        <f>IF(E5457="y",1,IF(E5457="S",1,0))</f>
        <v>0</v>
      </c>
      <c r="G5457" s="582">
        <f>IF(E5457="S",1,0)</f>
        <v>0</v>
      </c>
      <c r="H5457" s="578"/>
      <c r="I5457" s="543"/>
      <c r="J5457" s="542"/>
      <c r="K5457" s="580"/>
      <c r="L5457" s="584"/>
      <c r="M5457" s="585"/>
      <c r="N5457" s="588">
        <f>L5457+J5457</f>
        <v>0</v>
      </c>
      <c r="O5457" s="589"/>
      <c r="P5457" s="542"/>
      <c r="Q5457" s="580"/>
      <c r="R5457" s="584"/>
      <c r="S5457" s="585"/>
      <c r="T5457" s="588">
        <f>R5457-P5457</f>
        <v>0</v>
      </c>
      <c r="U5457" s="589"/>
      <c r="V5457" s="310"/>
      <c r="W5457" s="310"/>
      <c r="X5457" s="578"/>
      <c r="Y5457" s="543"/>
      <c r="Z5457" s="542"/>
      <c r="AA5457" s="543"/>
      <c r="AB5457" s="542"/>
      <c r="AC5457" s="543"/>
      <c r="AD5457" s="542"/>
      <c r="AE5457" s="580"/>
      <c r="AF5457" s="584"/>
      <c r="AG5457" s="585"/>
      <c r="AH5457" s="595">
        <f>IF(AD5457=0,0,(AF5457/AD5457)*100)</f>
        <v>0</v>
      </c>
      <c r="AI5457" s="596"/>
      <c r="AJ5457" s="542"/>
      <c r="AK5457" s="580"/>
      <c r="AL5457" s="584"/>
      <c r="AM5457" s="585"/>
      <c r="AN5457" s="595">
        <f>IF(AJ5457=0,0,(AL5457/AJ5457)*100)</f>
        <v>0</v>
      </c>
      <c r="AO5457" s="596"/>
      <c r="AP5457" s="542"/>
      <c r="AQ5457" s="580"/>
      <c r="AR5457" s="584"/>
      <c r="AS5457" s="585"/>
      <c r="AT5457" s="595">
        <f>IF(AP5457=0,0,(AR5457/AP5457)*100)</f>
        <v>0</v>
      </c>
      <c r="AU5457" s="596"/>
      <c r="AV5457" s="599">
        <f>AD5457+AJ5457+AP5457</f>
        <v>0</v>
      </c>
      <c r="AW5457" s="600"/>
      <c r="AX5457" s="630">
        <f>AF5457+AL5457+AR5457</f>
        <v>0</v>
      </c>
      <c r="AY5457" s="631"/>
      <c r="AZ5457" s="595">
        <f>IF(AV5457=0,0,(AX5457/AV5457)*100)</f>
        <v>0</v>
      </c>
      <c r="BA5457" s="596"/>
      <c r="BB5457" s="542"/>
      <c r="BC5457" s="580"/>
      <c r="BD5457" s="584"/>
      <c r="BE5457" s="585"/>
      <c r="BF5457" s="595">
        <f>IF(BB5457=0,0,(BD5457/BB5457)*100)</f>
        <v>0</v>
      </c>
      <c r="BG5457" s="596"/>
      <c r="BH5457" s="599">
        <f>AV5457+BB5457</f>
        <v>0</v>
      </c>
      <c r="BI5457" s="600"/>
      <c r="BJ5457" s="630">
        <f>AX5457+BD5457</f>
        <v>0</v>
      </c>
      <c r="BK5457" s="631"/>
      <c r="BL5457" s="595">
        <f>IF(BH5457=0,0,(BJ5457/BH5457)*100)</f>
        <v>0</v>
      </c>
      <c r="BM5457" s="596"/>
      <c r="BN5457" s="656">
        <f>(AF5457*2)+(AL5457*2)+(AR5457*3)+BD5457</f>
        <v>0</v>
      </c>
      <c r="BO5457" s="657"/>
      <c r="BP5457" s="658"/>
      <c r="BQ5457" s="676">
        <f t="shared" ref="BQ5457" si="3641">IF(BS5457=0,0,50*BR5457/BS5457)</f>
        <v>0</v>
      </c>
      <c r="BR5457" s="662">
        <f>(BN5457*BU$11)+(N5457*BU$12)+(Z5457*BU$13)+(R5457*BU$14)+(X5457*BU$15)+(AB5457*BU$16)</f>
        <v>0</v>
      </c>
      <c r="BS5457" s="662">
        <f>((BB5457-BD5457)*BU$18)+((AV5457-AX5457)*BU$17)+(H5457*BU$19)+(P5457*BU$20)</f>
        <v>0</v>
      </c>
      <c r="BT5457" s="15"/>
      <c r="BU5457" s="15"/>
      <c r="BV5457" s="95"/>
    </row>
    <row r="5458" spans="1:74" ht="21.75" hidden="1" customHeight="1" x14ac:dyDescent="0.25">
      <c r="A5458" s="95"/>
      <c r="B5458" s="571"/>
      <c r="C5458" s="642" t="str">
        <f>IF(ROSTER!D$26="","",ROSTER!D$26)</f>
        <v/>
      </c>
      <c r="D5458" s="643"/>
      <c r="E5458" s="575"/>
      <c r="F5458" s="577"/>
      <c r="G5458" s="583"/>
      <c r="H5458" s="579"/>
      <c r="I5458" s="545"/>
      <c r="J5458" s="544"/>
      <c r="K5458" s="581"/>
      <c r="L5458" s="586"/>
      <c r="M5458" s="587"/>
      <c r="N5458" s="592"/>
      <c r="O5458" s="603"/>
      <c r="P5458" s="544"/>
      <c r="Q5458" s="581"/>
      <c r="R5458" s="586"/>
      <c r="S5458" s="587"/>
      <c r="T5458" s="592"/>
      <c r="U5458" s="603"/>
      <c r="V5458" s="311"/>
      <c r="W5458" s="311"/>
      <c r="X5458" s="579"/>
      <c r="Y5458" s="545"/>
      <c r="Z5458" s="544"/>
      <c r="AA5458" s="545"/>
      <c r="AB5458" s="544"/>
      <c r="AC5458" s="545"/>
      <c r="AD5458" s="544"/>
      <c r="AE5458" s="581"/>
      <c r="AF5458" s="586"/>
      <c r="AG5458" s="587"/>
      <c r="AH5458" s="626"/>
      <c r="AI5458" s="627"/>
      <c r="AJ5458" s="544"/>
      <c r="AK5458" s="581"/>
      <c r="AL5458" s="586"/>
      <c r="AM5458" s="587"/>
      <c r="AN5458" s="626"/>
      <c r="AO5458" s="627"/>
      <c r="AP5458" s="544"/>
      <c r="AQ5458" s="581"/>
      <c r="AR5458" s="586"/>
      <c r="AS5458" s="587"/>
      <c r="AT5458" s="626"/>
      <c r="AU5458" s="627"/>
      <c r="AV5458" s="628"/>
      <c r="AW5458" s="629"/>
      <c r="AX5458" s="632"/>
      <c r="AY5458" s="633"/>
      <c r="AZ5458" s="626"/>
      <c r="BA5458" s="627"/>
      <c r="BB5458" s="544"/>
      <c r="BC5458" s="581"/>
      <c r="BD5458" s="586"/>
      <c r="BE5458" s="587"/>
      <c r="BF5458" s="626"/>
      <c r="BG5458" s="627"/>
      <c r="BH5458" s="628"/>
      <c r="BI5458" s="629"/>
      <c r="BJ5458" s="632"/>
      <c r="BK5458" s="633"/>
      <c r="BL5458" s="626"/>
      <c r="BM5458" s="627"/>
      <c r="BN5458" s="678"/>
      <c r="BO5458" s="679"/>
      <c r="BP5458" s="680"/>
      <c r="BQ5458" s="677"/>
      <c r="BR5458" s="663"/>
      <c r="BS5458" s="663"/>
      <c r="BT5458" s="15"/>
      <c r="BU5458" s="15"/>
      <c r="BV5458" s="95"/>
    </row>
    <row r="5459" spans="1:74" ht="21.75" hidden="1" customHeight="1" x14ac:dyDescent="0.25">
      <c r="A5459" s="95"/>
      <c r="B5459" s="570" t="str">
        <f>IF(ROSTER!B$28="","",ROSTER!B$28)</f>
        <v/>
      </c>
      <c r="C5459" s="572" t="str">
        <f>IF(ROSTER!C$28="","",ROSTER!C$28)</f>
        <v/>
      </c>
      <c r="D5459" s="573"/>
      <c r="E5459" s="574"/>
      <c r="F5459" s="576">
        <f>IF(E5459="y",1,IF(E5459="S",1,0))</f>
        <v>0</v>
      </c>
      <c r="G5459" s="582">
        <f>IF(E5459="S",1,0)</f>
        <v>0</v>
      </c>
      <c r="H5459" s="578"/>
      <c r="I5459" s="543"/>
      <c r="J5459" s="542"/>
      <c r="K5459" s="580"/>
      <c r="L5459" s="584"/>
      <c r="M5459" s="585"/>
      <c r="N5459" s="588">
        <f>L5459+J5459</f>
        <v>0</v>
      </c>
      <c r="O5459" s="589"/>
      <c r="P5459" s="542"/>
      <c r="Q5459" s="580"/>
      <c r="R5459" s="584"/>
      <c r="S5459" s="585"/>
      <c r="T5459" s="588">
        <f>R5459-P5459</f>
        <v>0</v>
      </c>
      <c r="U5459" s="589"/>
      <c r="V5459" s="310"/>
      <c r="W5459" s="310"/>
      <c r="X5459" s="578"/>
      <c r="Y5459" s="543"/>
      <c r="Z5459" s="542"/>
      <c r="AA5459" s="543"/>
      <c r="AB5459" s="542"/>
      <c r="AC5459" s="543"/>
      <c r="AD5459" s="542"/>
      <c r="AE5459" s="580"/>
      <c r="AF5459" s="584"/>
      <c r="AG5459" s="585"/>
      <c r="AH5459" s="595">
        <f>IF(AD5459=0,0,(AF5459/AD5459)*100)</f>
        <v>0</v>
      </c>
      <c r="AI5459" s="596"/>
      <c r="AJ5459" s="542"/>
      <c r="AK5459" s="580"/>
      <c r="AL5459" s="584"/>
      <c r="AM5459" s="585"/>
      <c r="AN5459" s="595">
        <f>IF(AJ5459=0,0,(AL5459/AJ5459)*100)</f>
        <v>0</v>
      </c>
      <c r="AO5459" s="596"/>
      <c r="AP5459" s="542"/>
      <c r="AQ5459" s="580"/>
      <c r="AR5459" s="584"/>
      <c r="AS5459" s="585"/>
      <c r="AT5459" s="595">
        <f>IF(AP5459=0,0,(AR5459/AP5459)*100)</f>
        <v>0</v>
      </c>
      <c r="AU5459" s="596"/>
      <c r="AV5459" s="599">
        <f>AD5459+AJ5459+AP5459</f>
        <v>0</v>
      </c>
      <c r="AW5459" s="600"/>
      <c r="AX5459" s="630">
        <f>AF5459+AL5459+AR5459</f>
        <v>0</v>
      </c>
      <c r="AY5459" s="631"/>
      <c r="AZ5459" s="595">
        <f>IF(AV5459=0,0,(AX5459/AV5459)*100)</f>
        <v>0</v>
      </c>
      <c r="BA5459" s="596"/>
      <c r="BB5459" s="542"/>
      <c r="BC5459" s="580"/>
      <c r="BD5459" s="584"/>
      <c r="BE5459" s="585"/>
      <c r="BF5459" s="595">
        <f>IF(BB5459=0,0,(BD5459/BB5459)*100)</f>
        <v>0</v>
      </c>
      <c r="BG5459" s="596"/>
      <c r="BH5459" s="599">
        <f>AV5459+BB5459</f>
        <v>0</v>
      </c>
      <c r="BI5459" s="600"/>
      <c r="BJ5459" s="630">
        <f>AX5459+BD5459</f>
        <v>0</v>
      </c>
      <c r="BK5459" s="631"/>
      <c r="BL5459" s="595">
        <f>IF(BH5459=0,0,(BJ5459/BH5459)*100)</f>
        <v>0</v>
      </c>
      <c r="BM5459" s="596"/>
      <c r="BN5459" s="656">
        <f>(AF5459*2)+(AL5459*2)+(AR5459*3)+BD5459</f>
        <v>0</v>
      </c>
      <c r="BO5459" s="657"/>
      <c r="BP5459" s="658"/>
      <c r="BQ5459" s="676">
        <f t="shared" ref="BQ5459" si="3642">IF(BS5459=0,0,50*BR5459/BS5459)</f>
        <v>0</v>
      </c>
      <c r="BR5459" s="662">
        <f>(BN5459*BU$11)+(N5459*BU$12)+(Z5459*BU$13)+(R5459*BU$14)+(X5459*BU$15)+(AB5459*BU$16)</f>
        <v>0</v>
      </c>
      <c r="BS5459" s="662">
        <f>((BB5459-BD5459)*BU$18)+((AV5459-AX5459)*BU$17)+(H5459*BU$19)+(P5459*BU$20)</f>
        <v>0</v>
      </c>
      <c r="BT5459" s="15"/>
      <c r="BU5459" s="15"/>
      <c r="BV5459" s="95"/>
    </row>
    <row r="5460" spans="1:74" ht="21.75" hidden="1" customHeight="1" x14ac:dyDescent="0.25">
      <c r="A5460" s="95"/>
      <c r="B5460" s="571"/>
      <c r="C5460" s="642" t="str">
        <f>IF(ROSTER!D$28="","",ROSTER!D$28)</f>
        <v/>
      </c>
      <c r="D5460" s="643"/>
      <c r="E5460" s="575"/>
      <c r="F5460" s="577"/>
      <c r="G5460" s="583"/>
      <c r="H5460" s="579"/>
      <c r="I5460" s="545"/>
      <c r="J5460" s="544"/>
      <c r="K5460" s="581"/>
      <c r="L5460" s="586"/>
      <c r="M5460" s="587"/>
      <c r="N5460" s="592"/>
      <c r="O5460" s="603"/>
      <c r="P5460" s="544"/>
      <c r="Q5460" s="581"/>
      <c r="R5460" s="586"/>
      <c r="S5460" s="587"/>
      <c r="T5460" s="592"/>
      <c r="U5460" s="603"/>
      <c r="V5460" s="311"/>
      <c r="W5460" s="311"/>
      <c r="X5460" s="579"/>
      <c r="Y5460" s="545"/>
      <c r="Z5460" s="544"/>
      <c r="AA5460" s="545"/>
      <c r="AB5460" s="544"/>
      <c r="AC5460" s="545"/>
      <c r="AD5460" s="544"/>
      <c r="AE5460" s="581"/>
      <c r="AF5460" s="586"/>
      <c r="AG5460" s="587"/>
      <c r="AH5460" s="626"/>
      <c r="AI5460" s="627"/>
      <c r="AJ5460" s="544"/>
      <c r="AK5460" s="581"/>
      <c r="AL5460" s="586"/>
      <c r="AM5460" s="587"/>
      <c r="AN5460" s="626"/>
      <c r="AO5460" s="627"/>
      <c r="AP5460" s="544"/>
      <c r="AQ5460" s="581"/>
      <c r="AR5460" s="586"/>
      <c r="AS5460" s="587"/>
      <c r="AT5460" s="626"/>
      <c r="AU5460" s="627"/>
      <c r="AV5460" s="628"/>
      <c r="AW5460" s="629"/>
      <c r="AX5460" s="632"/>
      <c r="AY5460" s="633"/>
      <c r="AZ5460" s="626"/>
      <c r="BA5460" s="627"/>
      <c r="BB5460" s="544"/>
      <c r="BC5460" s="581"/>
      <c r="BD5460" s="586"/>
      <c r="BE5460" s="587"/>
      <c r="BF5460" s="626"/>
      <c r="BG5460" s="627"/>
      <c r="BH5460" s="628"/>
      <c r="BI5460" s="629"/>
      <c r="BJ5460" s="632"/>
      <c r="BK5460" s="633"/>
      <c r="BL5460" s="626"/>
      <c r="BM5460" s="627"/>
      <c r="BN5460" s="678"/>
      <c r="BO5460" s="679"/>
      <c r="BP5460" s="680"/>
      <c r="BQ5460" s="677"/>
      <c r="BR5460" s="663"/>
      <c r="BS5460" s="663"/>
      <c r="BT5460" s="15"/>
      <c r="BU5460" s="15"/>
      <c r="BV5460" s="95"/>
    </row>
    <row r="5461" spans="1:74" ht="21.75" hidden="1" customHeight="1" x14ac:dyDescent="0.25">
      <c r="A5461" s="95"/>
      <c r="B5461" s="570" t="str">
        <f>IF(ROSTER!B$30="","",ROSTER!B$30)</f>
        <v/>
      </c>
      <c r="C5461" s="572" t="str">
        <f>IF(ROSTER!C$30="","",ROSTER!C$30)</f>
        <v/>
      </c>
      <c r="D5461" s="573"/>
      <c r="E5461" s="574"/>
      <c r="F5461" s="576">
        <f>IF(E5461="y",1,IF(E5461="S",1,0))</f>
        <v>0</v>
      </c>
      <c r="G5461" s="582">
        <f>IF(E5461="S",1,0)</f>
        <v>0</v>
      </c>
      <c r="H5461" s="578"/>
      <c r="I5461" s="543"/>
      <c r="J5461" s="542"/>
      <c r="K5461" s="580"/>
      <c r="L5461" s="584"/>
      <c r="M5461" s="585"/>
      <c r="N5461" s="588">
        <f>L5461+J5461</f>
        <v>0</v>
      </c>
      <c r="O5461" s="589"/>
      <c r="P5461" s="542"/>
      <c r="Q5461" s="580"/>
      <c r="R5461" s="584"/>
      <c r="S5461" s="585"/>
      <c r="T5461" s="588">
        <f>R5461-P5461</f>
        <v>0</v>
      </c>
      <c r="U5461" s="589"/>
      <c r="V5461" s="310"/>
      <c r="W5461" s="310"/>
      <c r="X5461" s="578"/>
      <c r="Y5461" s="543"/>
      <c r="Z5461" s="542"/>
      <c r="AA5461" s="543"/>
      <c r="AB5461" s="542"/>
      <c r="AC5461" s="543"/>
      <c r="AD5461" s="542"/>
      <c r="AE5461" s="580"/>
      <c r="AF5461" s="584"/>
      <c r="AG5461" s="585"/>
      <c r="AH5461" s="595">
        <f>IF(AD5461=0,0,(AF5461/AD5461)*100)</f>
        <v>0</v>
      </c>
      <c r="AI5461" s="596"/>
      <c r="AJ5461" s="542"/>
      <c r="AK5461" s="580"/>
      <c r="AL5461" s="584"/>
      <c r="AM5461" s="585"/>
      <c r="AN5461" s="595">
        <f>IF(AJ5461=0,0,(AL5461/AJ5461)*100)</f>
        <v>0</v>
      </c>
      <c r="AO5461" s="596"/>
      <c r="AP5461" s="542"/>
      <c r="AQ5461" s="580"/>
      <c r="AR5461" s="584"/>
      <c r="AS5461" s="585"/>
      <c r="AT5461" s="595">
        <f>IF(AP5461=0,0,(AR5461/AP5461)*100)</f>
        <v>0</v>
      </c>
      <c r="AU5461" s="596"/>
      <c r="AV5461" s="599">
        <f>AD5461+AJ5461+AP5461</f>
        <v>0</v>
      </c>
      <c r="AW5461" s="600"/>
      <c r="AX5461" s="630">
        <f>AF5461+AL5461+AR5461</f>
        <v>0</v>
      </c>
      <c r="AY5461" s="631"/>
      <c r="AZ5461" s="595">
        <f>IF(AV5461=0,0,(AX5461/AV5461)*100)</f>
        <v>0</v>
      </c>
      <c r="BA5461" s="596"/>
      <c r="BB5461" s="542"/>
      <c r="BC5461" s="580"/>
      <c r="BD5461" s="584"/>
      <c r="BE5461" s="585"/>
      <c r="BF5461" s="595">
        <f>IF(BB5461=0,0,(BD5461/BB5461)*100)</f>
        <v>0</v>
      </c>
      <c r="BG5461" s="596"/>
      <c r="BH5461" s="599">
        <f>AV5461+BB5461</f>
        <v>0</v>
      </c>
      <c r="BI5461" s="600"/>
      <c r="BJ5461" s="630">
        <f>AX5461+BD5461</f>
        <v>0</v>
      </c>
      <c r="BK5461" s="631"/>
      <c r="BL5461" s="595">
        <f>IF(BH5461=0,0,(BJ5461/BH5461)*100)</f>
        <v>0</v>
      </c>
      <c r="BM5461" s="596"/>
      <c r="BN5461" s="656">
        <f>(AF5461*2)+(AL5461*2)+(AR5461*3)+BD5461</f>
        <v>0</v>
      </c>
      <c r="BO5461" s="657"/>
      <c r="BP5461" s="658"/>
      <c r="BQ5461" s="676">
        <f t="shared" ref="BQ5461" si="3643">IF(BS5461=0,0,50*BR5461/BS5461)</f>
        <v>0</v>
      </c>
      <c r="BR5461" s="662">
        <f>(BN5461*BU$11)+(N5461*BU$12)+(Z5461*BU$13)+(R5461*BU$14)+(X5461*BU$15)+(AB5461*BU$16)</f>
        <v>0</v>
      </c>
      <c r="BS5461" s="662">
        <f>((BB5461-BD5461)*BU$18)+((AV5461-AX5461)*BU$17)+(H5461*BU$19)+(P5461*BU$20)</f>
        <v>0</v>
      </c>
      <c r="BT5461" s="15"/>
      <c r="BU5461" s="15"/>
      <c r="BV5461" s="95"/>
    </row>
    <row r="5462" spans="1:74" ht="21.75" hidden="1" customHeight="1" x14ac:dyDescent="0.25">
      <c r="A5462" s="95"/>
      <c r="B5462" s="571"/>
      <c r="C5462" s="642" t="str">
        <f>IF(ROSTER!D$30="","",ROSTER!D$30)</f>
        <v/>
      </c>
      <c r="D5462" s="643"/>
      <c r="E5462" s="575"/>
      <c r="F5462" s="577"/>
      <c r="G5462" s="583"/>
      <c r="H5462" s="579"/>
      <c r="I5462" s="545"/>
      <c r="J5462" s="544"/>
      <c r="K5462" s="581"/>
      <c r="L5462" s="586"/>
      <c r="M5462" s="587"/>
      <c r="N5462" s="592"/>
      <c r="O5462" s="603"/>
      <c r="P5462" s="544"/>
      <c r="Q5462" s="581"/>
      <c r="R5462" s="586"/>
      <c r="S5462" s="587"/>
      <c r="T5462" s="592"/>
      <c r="U5462" s="603"/>
      <c r="V5462" s="311"/>
      <c r="W5462" s="311"/>
      <c r="X5462" s="579"/>
      <c r="Y5462" s="545"/>
      <c r="Z5462" s="544"/>
      <c r="AA5462" s="545"/>
      <c r="AB5462" s="544"/>
      <c r="AC5462" s="545"/>
      <c r="AD5462" s="544"/>
      <c r="AE5462" s="581"/>
      <c r="AF5462" s="586"/>
      <c r="AG5462" s="587"/>
      <c r="AH5462" s="626"/>
      <c r="AI5462" s="627"/>
      <c r="AJ5462" s="544"/>
      <c r="AK5462" s="581"/>
      <c r="AL5462" s="586"/>
      <c r="AM5462" s="587"/>
      <c r="AN5462" s="626"/>
      <c r="AO5462" s="627"/>
      <c r="AP5462" s="544"/>
      <c r="AQ5462" s="581"/>
      <c r="AR5462" s="586"/>
      <c r="AS5462" s="587"/>
      <c r="AT5462" s="626"/>
      <c r="AU5462" s="627"/>
      <c r="AV5462" s="628"/>
      <c r="AW5462" s="629"/>
      <c r="AX5462" s="632"/>
      <c r="AY5462" s="633"/>
      <c r="AZ5462" s="626"/>
      <c r="BA5462" s="627"/>
      <c r="BB5462" s="544"/>
      <c r="BC5462" s="581"/>
      <c r="BD5462" s="586"/>
      <c r="BE5462" s="587"/>
      <c r="BF5462" s="626"/>
      <c r="BG5462" s="627"/>
      <c r="BH5462" s="628"/>
      <c r="BI5462" s="629"/>
      <c r="BJ5462" s="632"/>
      <c r="BK5462" s="633"/>
      <c r="BL5462" s="626"/>
      <c r="BM5462" s="627"/>
      <c r="BN5462" s="678"/>
      <c r="BO5462" s="679"/>
      <c r="BP5462" s="680"/>
      <c r="BQ5462" s="677"/>
      <c r="BR5462" s="663"/>
      <c r="BS5462" s="663"/>
      <c r="BT5462" s="15"/>
      <c r="BU5462" s="15"/>
      <c r="BV5462" s="95"/>
    </row>
    <row r="5463" spans="1:74" ht="21.75" hidden="1" customHeight="1" x14ac:dyDescent="0.25">
      <c r="A5463" s="95"/>
      <c r="B5463" s="570" t="str">
        <f>IF(ROSTER!B$32="","",ROSTER!B$32)</f>
        <v/>
      </c>
      <c r="C5463" s="572" t="str">
        <f>IF(ROSTER!C$32="","",ROSTER!C$32)</f>
        <v/>
      </c>
      <c r="D5463" s="573"/>
      <c r="E5463" s="574"/>
      <c r="F5463" s="576">
        <f>IF(E5463="y",1,IF(E5463="S",1,0))</f>
        <v>0</v>
      </c>
      <c r="G5463" s="582">
        <f>IF(E5463="S",1,0)</f>
        <v>0</v>
      </c>
      <c r="H5463" s="578"/>
      <c r="I5463" s="543"/>
      <c r="J5463" s="542"/>
      <c r="K5463" s="580"/>
      <c r="L5463" s="584"/>
      <c r="M5463" s="585"/>
      <c r="N5463" s="588">
        <f>L5463+J5463</f>
        <v>0</v>
      </c>
      <c r="O5463" s="589"/>
      <c r="P5463" s="542"/>
      <c r="Q5463" s="580"/>
      <c r="R5463" s="584"/>
      <c r="S5463" s="585"/>
      <c r="T5463" s="588">
        <f>R5463-P5463</f>
        <v>0</v>
      </c>
      <c r="U5463" s="589"/>
      <c r="V5463" s="310"/>
      <c r="W5463" s="310"/>
      <c r="X5463" s="578"/>
      <c r="Y5463" s="543"/>
      <c r="Z5463" s="542"/>
      <c r="AA5463" s="543"/>
      <c r="AB5463" s="542"/>
      <c r="AC5463" s="543"/>
      <c r="AD5463" s="542"/>
      <c r="AE5463" s="580"/>
      <c r="AF5463" s="584"/>
      <c r="AG5463" s="585"/>
      <c r="AH5463" s="595">
        <f>IF(AD5463=0,0,(AF5463/AD5463)*100)</f>
        <v>0</v>
      </c>
      <c r="AI5463" s="596"/>
      <c r="AJ5463" s="542"/>
      <c r="AK5463" s="580"/>
      <c r="AL5463" s="584"/>
      <c r="AM5463" s="585"/>
      <c r="AN5463" s="595">
        <f>IF(AJ5463=0,0,(AL5463/AJ5463)*100)</f>
        <v>0</v>
      </c>
      <c r="AO5463" s="596"/>
      <c r="AP5463" s="542"/>
      <c r="AQ5463" s="580"/>
      <c r="AR5463" s="584"/>
      <c r="AS5463" s="585"/>
      <c r="AT5463" s="595">
        <f>IF(AP5463=0,0,(AR5463/AP5463)*100)</f>
        <v>0</v>
      </c>
      <c r="AU5463" s="596"/>
      <c r="AV5463" s="599">
        <f>AD5463+AJ5463+AP5463</f>
        <v>0</v>
      </c>
      <c r="AW5463" s="600"/>
      <c r="AX5463" s="630">
        <f>AF5463+AL5463+AR5463</f>
        <v>0</v>
      </c>
      <c r="AY5463" s="631"/>
      <c r="AZ5463" s="595">
        <f>IF(AV5463=0,0,(AX5463/AV5463)*100)</f>
        <v>0</v>
      </c>
      <c r="BA5463" s="596"/>
      <c r="BB5463" s="542"/>
      <c r="BC5463" s="580"/>
      <c r="BD5463" s="584"/>
      <c r="BE5463" s="585"/>
      <c r="BF5463" s="595">
        <f>IF(BB5463=0,0,(BD5463/BB5463)*100)</f>
        <v>0</v>
      </c>
      <c r="BG5463" s="596"/>
      <c r="BH5463" s="599">
        <f>AV5463+BB5463</f>
        <v>0</v>
      </c>
      <c r="BI5463" s="600"/>
      <c r="BJ5463" s="630">
        <f>AX5463+BD5463</f>
        <v>0</v>
      </c>
      <c r="BK5463" s="631"/>
      <c r="BL5463" s="595">
        <f>IF(BH5463=0,0,(BJ5463/BH5463)*100)</f>
        <v>0</v>
      </c>
      <c r="BM5463" s="596"/>
      <c r="BN5463" s="656">
        <f>(AF5463*2)+(AL5463*2)+(AR5463*3)+BD5463</f>
        <v>0</v>
      </c>
      <c r="BO5463" s="657"/>
      <c r="BP5463" s="658"/>
      <c r="BQ5463" s="676">
        <f t="shared" ref="BQ5463" si="3644">IF(BS5463=0,0,50*BR5463/BS5463)</f>
        <v>0</v>
      </c>
      <c r="BR5463" s="662">
        <f>(BN5463*BU$11)+(N5463*BU$12)+(Z5463*BU$13)+(R5463*BU$14)+(X5463*BU$15)+(AB5463*BU$16)</f>
        <v>0</v>
      </c>
      <c r="BS5463" s="662">
        <f>((BB5463-BD5463)*BU$18)+((AV5463-AX5463)*BU$17)+(H5463*BU$19)+(P5463*BU$20)</f>
        <v>0</v>
      </c>
      <c r="BT5463" s="15"/>
      <c r="BU5463" s="15"/>
      <c r="BV5463" s="95"/>
    </row>
    <row r="5464" spans="1:74" ht="21.75" hidden="1" customHeight="1" x14ac:dyDescent="0.25">
      <c r="A5464" s="95"/>
      <c r="B5464" s="571"/>
      <c r="C5464" s="642" t="str">
        <f>IF(ROSTER!D$32="","",ROSTER!D$32)</f>
        <v/>
      </c>
      <c r="D5464" s="643"/>
      <c r="E5464" s="575"/>
      <c r="F5464" s="577"/>
      <c r="G5464" s="583"/>
      <c r="H5464" s="579"/>
      <c r="I5464" s="545"/>
      <c r="J5464" s="544"/>
      <c r="K5464" s="581"/>
      <c r="L5464" s="586"/>
      <c r="M5464" s="587"/>
      <c r="N5464" s="592"/>
      <c r="O5464" s="603"/>
      <c r="P5464" s="544"/>
      <c r="Q5464" s="581"/>
      <c r="R5464" s="586"/>
      <c r="S5464" s="587"/>
      <c r="T5464" s="592"/>
      <c r="U5464" s="603"/>
      <c r="V5464" s="311"/>
      <c r="W5464" s="311"/>
      <c r="X5464" s="579"/>
      <c r="Y5464" s="545"/>
      <c r="Z5464" s="544"/>
      <c r="AA5464" s="545"/>
      <c r="AB5464" s="544"/>
      <c r="AC5464" s="545"/>
      <c r="AD5464" s="544"/>
      <c r="AE5464" s="581"/>
      <c r="AF5464" s="586"/>
      <c r="AG5464" s="587"/>
      <c r="AH5464" s="626"/>
      <c r="AI5464" s="627"/>
      <c r="AJ5464" s="544"/>
      <c r="AK5464" s="581"/>
      <c r="AL5464" s="586"/>
      <c r="AM5464" s="587"/>
      <c r="AN5464" s="626"/>
      <c r="AO5464" s="627"/>
      <c r="AP5464" s="544"/>
      <c r="AQ5464" s="581"/>
      <c r="AR5464" s="586"/>
      <c r="AS5464" s="587"/>
      <c r="AT5464" s="626"/>
      <c r="AU5464" s="627"/>
      <c r="AV5464" s="628"/>
      <c r="AW5464" s="629"/>
      <c r="AX5464" s="632"/>
      <c r="AY5464" s="633"/>
      <c r="AZ5464" s="626"/>
      <c r="BA5464" s="627"/>
      <c r="BB5464" s="544"/>
      <c r="BC5464" s="581"/>
      <c r="BD5464" s="586"/>
      <c r="BE5464" s="587"/>
      <c r="BF5464" s="626"/>
      <c r="BG5464" s="627"/>
      <c r="BH5464" s="628"/>
      <c r="BI5464" s="629"/>
      <c r="BJ5464" s="632"/>
      <c r="BK5464" s="633"/>
      <c r="BL5464" s="626"/>
      <c r="BM5464" s="627"/>
      <c r="BN5464" s="678"/>
      <c r="BO5464" s="679"/>
      <c r="BP5464" s="680"/>
      <c r="BQ5464" s="677"/>
      <c r="BR5464" s="663"/>
      <c r="BS5464" s="663"/>
      <c r="BT5464" s="15"/>
      <c r="BU5464" s="15"/>
      <c r="BV5464" s="95"/>
    </row>
    <row r="5465" spans="1:74" ht="21.75" hidden="1" customHeight="1" x14ac:dyDescent="0.25">
      <c r="A5465" s="95"/>
      <c r="B5465" s="570" t="str">
        <f>IF(ROSTER!B$34="","",ROSTER!B$34)</f>
        <v/>
      </c>
      <c r="C5465" s="572" t="str">
        <f>IF(ROSTER!C$34="","",ROSTER!C$34)</f>
        <v/>
      </c>
      <c r="D5465" s="573"/>
      <c r="E5465" s="574"/>
      <c r="F5465" s="576">
        <f>IF(E5465="y",1,IF(E5465="S",1,0))</f>
        <v>0</v>
      </c>
      <c r="G5465" s="582">
        <f>IF(E5465="S",1,0)</f>
        <v>0</v>
      </c>
      <c r="H5465" s="578"/>
      <c r="I5465" s="543"/>
      <c r="J5465" s="542"/>
      <c r="K5465" s="580"/>
      <c r="L5465" s="584"/>
      <c r="M5465" s="585"/>
      <c r="N5465" s="588">
        <f>L5465+J5465</f>
        <v>0</v>
      </c>
      <c r="O5465" s="589"/>
      <c r="P5465" s="542"/>
      <c r="Q5465" s="580"/>
      <c r="R5465" s="584"/>
      <c r="S5465" s="585"/>
      <c r="T5465" s="588">
        <f>R5465-P5465</f>
        <v>0</v>
      </c>
      <c r="U5465" s="589"/>
      <c r="V5465" s="310"/>
      <c r="W5465" s="310"/>
      <c r="X5465" s="578"/>
      <c r="Y5465" s="543"/>
      <c r="Z5465" s="542"/>
      <c r="AA5465" s="543"/>
      <c r="AB5465" s="542"/>
      <c r="AC5465" s="543"/>
      <c r="AD5465" s="542"/>
      <c r="AE5465" s="580"/>
      <c r="AF5465" s="584"/>
      <c r="AG5465" s="585"/>
      <c r="AH5465" s="595">
        <f>IF(AD5465=0,0,(AF5465/AD5465)*100)</f>
        <v>0</v>
      </c>
      <c r="AI5465" s="596"/>
      <c r="AJ5465" s="542"/>
      <c r="AK5465" s="580"/>
      <c r="AL5465" s="584"/>
      <c r="AM5465" s="585"/>
      <c r="AN5465" s="595">
        <f>IF(AJ5465=0,0,(AL5465/AJ5465)*100)</f>
        <v>0</v>
      </c>
      <c r="AO5465" s="596"/>
      <c r="AP5465" s="542"/>
      <c r="AQ5465" s="580"/>
      <c r="AR5465" s="584"/>
      <c r="AS5465" s="585"/>
      <c r="AT5465" s="595">
        <f>IF(AP5465=0,0,(AR5465/AP5465)*100)</f>
        <v>0</v>
      </c>
      <c r="AU5465" s="596"/>
      <c r="AV5465" s="599">
        <f>AD5465+AJ5465+AP5465</f>
        <v>0</v>
      </c>
      <c r="AW5465" s="600"/>
      <c r="AX5465" s="630">
        <f>AF5465+AL5465+AR5465</f>
        <v>0</v>
      </c>
      <c r="AY5465" s="631"/>
      <c r="AZ5465" s="595">
        <f>IF(AV5465=0,0,(AX5465/AV5465)*100)</f>
        <v>0</v>
      </c>
      <c r="BA5465" s="596"/>
      <c r="BB5465" s="542"/>
      <c r="BC5465" s="580"/>
      <c r="BD5465" s="584"/>
      <c r="BE5465" s="585"/>
      <c r="BF5465" s="595">
        <f>IF(BB5465=0,0,(BD5465/BB5465)*100)</f>
        <v>0</v>
      </c>
      <c r="BG5465" s="596"/>
      <c r="BH5465" s="599">
        <f>AV5465+BB5465</f>
        <v>0</v>
      </c>
      <c r="BI5465" s="600"/>
      <c r="BJ5465" s="630">
        <f>AX5465+BD5465</f>
        <v>0</v>
      </c>
      <c r="BK5465" s="631"/>
      <c r="BL5465" s="595">
        <f>IF(BH5465=0,0,(BJ5465/BH5465)*100)</f>
        <v>0</v>
      </c>
      <c r="BM5465" s="596"/>
      <c r="BN5465" s="656">
        <f>(AF5465*2)+(AL5465*2)+(AR5465*3)+BD5465</f>
        <v>0</v>
      </c>
      <c r="BO5465" s="657"/>
      <c r="BP5465" s="658"/>
      <c r="BQ5465" s="676">
        <f t="shared" ref="BQ5465" si="3645">IF(BS5465=0,0,50*BR5465/BS5465)</f>
        <v>0</v>
      </c>
      <c r="BR5465" s="662">
        <f>(BN5465*BU$11)+(N5465*BU$12)+(Z5465*BU$13)+(R5465*BU$14)+(X5465*BU$15)+(AB5465*BU$16)</f>
        <v>0</v>
      </c>
      <c r="BS5465" s="662">
        <f>((BB5465-BD5465)*BU$18)+((AV5465-AX5465)*BU$17)+(H5465*BU$19)+(P5465*BU$20)</f>
        <v>0</v>
      </c>
      <c r="BT5465" s="15"/>
      <c r="BU5465" s="15"/>
      <c r="BV5465" s="95"/>
    </row>
    <row r="5466" spans="1:74" ht="21.75" hidden="1" customHeight="1" x14ac:dyDescent="0.25">
      <c r="A5466" s="95"/>
      <c r="B5466" s="571"/>
      <c r="C5466" s="642" t="str">
        <f>IF(ROSTER!D$34="","",ROSTER!D$34)</f>
        <v/>
      </c>
      <c r="D5466" s="643"/>
      <c r="E5466" s="575"/>
      <c r="F5466" s="577"/>
      <c r="G5466" s="583"/>
      <c r="H5466" s="579"/>
      <c r="I5466" s="545"/>
      <c r="J5466" s="544"/>
      <c r="K5466" s="581"/>
      <c r="L5466" s="586"/>
      <c r="M5466" s="587"/>
      <c r="N5466" s="592"/>
      <c r="O5466" s="603"/>
      <c r="P5466" s="544"/>
      <c r="Q5466" s="581"/>
      <c r="R5466" s="586"/>
      <c r="S5466" s="587"/>
      <c r="T5466" s="592"/>
      <c r="U5466" s="603"/>
      <c r="V5466" s="311"/>
      <c r="W5466" s="311"/>
      <c r="X5466" s="579"/>
      <c r="Y5466" s="545"/>
      <c r="Z5466" s="544"/>
      <c r="AA5466" s="545"/>
      <c r="AB5466" s="544"/>
      <c r="AC5466" s="545"/>
      <c r="AD5466" s="544"/>
      <c r="AE5466" s="581"/>
      <c r="AF5466" s="586"/>
      <c r="AG5466" s="587"/>
      <c r="AH5466" s="626"/>
      <c r="AI5466" s="627"/>
      <c r="AJ5466" s="544"/>
      <c r="AK5466" s="581"/>
      <c r="AL5466" s="586"/>
      <c r="AM5466" s="587"/>
      <c r="AN5466" s="626"/>
      <c r="AO5466" s="627"/>
      <c r="AP5466" s="544"/>
      <c r="AQ5466" s="581"/>
      <c r="AR5466" s="586"/>
      <c r="AS5466" s="587"/>
      <c r="AT5466" s="626"/>
      <c r="AU5466" s="627"/>
      <c r="AV5466" s="628"/>
      <c r="AW5466" s="629"/>
      <c r="AX5466" s="632"/>
      <c r="AY5466" s="633"/>
      <c r="AZ5466" s="626"/>
      <c r="BA5466" s="627"/>
      <c r="BB5466" s="544"/>
      <c r="BC5466" s="581"/>
      <c r="BD5466" s="586"/>
      <c r="BE5466" s="587"/>
      <c r="BF5466" s="626"/>
      <c r="BG5466" s="627"/>
      <c r="BH5466" s="628"/>
      <c r="BI5466" s="629"/>
      <c r="BJ5466" s="632"/>
      <c r="BK5466" s="633"/>
      <c r="BL5466" s="626"/>
      <c r="BM5466" s="627"/>
      <c r="BN5466" s="678"/>
      <c r="BO5466" s="679"/>
      <c r="BP5466" s="680"/>
      <c r="BQ5466" s="677"/>
      <c r="BR5466" s="663"/>
      <c r="BS5466" s="663"/>
      <c r="BT5466" s="15"/>
      <c r="BU5466" s="15"/>
      <c r="BV5466" s="95"/>
    </row>
    <row r="5467" spans="1:74" ht="21.75" hidden="1" customHeight="1" x14ac:dyDescent="0.25">
      <c r="A5467" s="95"/>
      <c r="B5467" s="570" t="str">
        <f>IF(ROSTER!B$36="","",ROSTER!B$36)</f>
        <v/>
      </c>
      <c r="C5467" s="572" t="str">
        <f>IF(ROSTER!C$36="","",ROSTER!C$36)</f>
        <v/>
      </c>
      <c r="D5467" s="573"/>
      <c r="E5467" s="574"/>
      <c r="F5467" s="576">
        <f>IF(E5467="y",1,IF(E5467="S",1,0))</f>
        <v>0</v>
      </c>
      <c r="G5467" s="582">
        <f>IF(E5467="S",1,0)</f>
        <v>0</v>
      </c>
      <c r="H5467" s="578"/>
      <c r="I5467" s="543"/>
      <c r="J5467" s="542"/>
      <c r="K5467" s="580"/>
      <c r="L5467" s="584"/>
      <c r="M5467" s="585"/>
      <c r="N5467" s="588">
        <f>L5467+J5467</f>
        <v>0</v>
      </c>
      <c r="O5467" s="589"/>
      <c r="P5467" s="542"/>
      <c r="Q5467" s="580"/>
      <c r="R5467" s="584"/>
      <c r="S5467" s="585"/>
      <c r="T5467" s="588">
        <f>R5467-P5467</f>
        <v>0</v>
      </c>
      <c r="U5467" s="589"/>
      <c r="V5467" s="310"/>
      <c r="W5467" s="310"/>
      <c r="X5467" s="578"/>
      <c r="Y5467" s="543"/>
      <c r="Z5467" s="542"/>
      <c r="AA5467" s="543"/>
      <c r="AB5467" s="542"/>
      <c r="AC5467" s="543"/>
      <c r="AD5467" s="542"/>
      <c r="AE5467" s="580"/>
      <c r="AF5467" s="584"/>
      <c r="AG5467" s="585"/>
      <c r="AH5467" s="595">
        <f>IF(AD5467=0,0,(AF5467/AD5467)*100)</f>
        <v>0</v>
      </c>
      <c r="AI5467" s="596"/>
      <c r="AJ5467" s="542"/>
      <c r="AK5467" s="580"/>
      <c r="AL5467" s="584"/>
      <c r="AM5467" s="585"/>
      <c r="AN5467" s="595">
        <f>IF(AJ5467=0,0,(AL5467/AJ5467)*100)</f>
        <v>0</v>
      </c>
      <c r="AO5467" s="596"/>
      <c r="AP5467" s="542"/>
      <c r="AQ5467" s="580"/>
      <c r="AR5467" s="584"/>
      <c r="AS5467" s="585"/>
      <c r="AT5467" s="595">
        <f>IF(AP5467=0,0,(AR5467/AP5467)*100)</f>
        <v>0</v>
      </c>
      <c r="AU5467" s="596"/>
      <c r="AV5467" s="599">
        <f>AD5467+AJ5467+AP5467</f>
        <v>0</v>
      </c>
      <c r="AW5467" s="600"/>
      <c r="AX5467" s="630">
        <f>AF5467+AL5467+AR5467</f>
        <v>0</v>
      </c>
      <c r="AY5467" s="631"/>
      <c r="AZ5467" s="595">
        <f>IF(AV5467=0,0,(AX5467/AV5467)*100)</f>
        <v>0</v>
      </c>
      <c r="BA5467" s="596"/>
      <c r="BB5467" s="542"/>
      <c r="BC5467" s="580"/>
      <c r="BD5467" s="584"/>
      <c r="BE5467" s="585"/>
      <c r="BF5467" s="595">
        <f>IF(BB5467=0,0,(BD5467/BB5467)*100)</f>
        <v>0</v>
      </c>
      <c r="BG5467" s="596"/>
      <c r="BH5467" s="599">
        <f>AV5467+BB5467</f>
        <v>0</v>
      </c>
      <c r="BI5467" s="600"/>
      <c r="BJ5467" s="630">
        <f>AX5467+BD5467</f>
        <v>0</v>
      </c>
      <c r="BK5467" s="631"/>
      <c r="BL5467" s="595">
        <f>IF(BH5467=0,0,(BJ5467/BH5467)*100)</f>
        <v>0</v>
      </c>
      <c r="BM5467" s="596"/>
      <c r="BN5467" s="656">
        <f>(AF5467*2)+(AL5467*2)+(AR5467*3)+BD5467</f>
        <v>0</v>
      </c>
      <c r="BO5467" s="657"/>
      <c r="BP5467" s="658"/>
      <c r="BQ5467" s="676">
        <f t="shared" ref="BQ5467" si="3646">IF(BS5467=0,0,50*BR5467/BS5467)</f>
        <v>0</v>
      </c>
      <c r="BR5467" s="662">
        <f>(BN5467*BU$11)+(N5467*BU$12)+(Z5467*BU$13)+(R5467*BU$14)+(X5467*BU$15)+(AB5467*BU$16)</f>
        <v>0</v>
      </c>
      <c r="BS5467" s="662">
        <f>((BB5467-BD5467)*BU$18)+((AV5467-AX5467)*BU$17)+(H5467*BU$19)+(P5467*BU$20)</f>
        <v>0</v>
      </c>
      <c r="BT5467" s="15"/>
      <c r="BU5467" s="15"/>
      <c r="BV5467" s="95"/>
    </row>
    <row r="5468" spans="1:74" ht="21.75" hidden="1" customHeight="1" x14ac:dyDescent="0.25">
      <c r="A5468" s="95"/>
      <c r="B5468" s="571"/>
      <c r="C5468" s="642" t="str">
        <f>IF(ROSTER!D$36="","",ROSTER!D$36)</f>
        <v/>
      </c>
      <c r="D5468" s="643"/>
      <c r="E5468" s="575"/>
      <c r="F5468" s="577"/>
      <c r="G5468" s="583"/>
      <c r="H5468" s="579"/>
      <c r="I5468" s="545"/>
      <c r="J5468" s="544"/>
      <c r="K5468" s="581"/>
      <c r="L5468" s="586"/>
      <c r="M5468" s="587"/>
      <c r="N5468" s="592"/>
      <c r="O5468" s="603"/>
      <c r="P5468" s="544"/>
      <c r="Q5468" s="581"/>
      <c r="R5468" s="586"/>
      <c r="S5468" s="587"/>
      <c r="T5468" s="592"/>
      <c r="U5468" s="603"/>
      <c r="V5468" s="311"/>
      <c r="W5468" s="311"/>
      <c r="X5468" s="579"/>
      <c r="Y5468" s="545"/>
      <c r="Z5468" s="544"/>
      <c r="AA5468" s="545"/>
      <c r="AB5468" s="544"/>
      <c r="AC5468" s="545"/>
      <c r="AD5468" s="544"/>
      <c r="AE5468" s="581"/>
      <c r="AF5468" s="586"/>
      <c r="AG5468" s="587"/>
      <c r="AH5468" s="626"/>
      <c r="AI5468" s="627"/>
      <c r="AJ5468" s="544"/>
      <c r="AK5468" s="581"/>
      <c r="AL5468" s="586"/>
      <c r="AM5468" s="587"/>
      <c r="AN5468" s="626"/>
      <c r="AO5468" s="627"/>
      <c r="AP5468" s="544"/>
      <c r="AQ5468" s="581"/>
      <c r="AR5468" s="586"/>
      <c r="AS5468" s="587"/>
      <c r="AT5468" s="626"/>
      <c r="AU5468" s="627"/>
      <c r="AV5468" s="628"/>
      <c r="AW5468" s="629"/>
      <c r="AX5468" s="632"/>
      <c r="AY5468" s="633"/>
      <c r="AZ5468" s="626"/>
      <c r="BA5468" s="627"/>
      <c r="BB5468" s="544"/>
      <c r="BC5468" s="581"/>
      <c r="BD5468" s="586"/>
      <c r="BE5468" s="587"/>
      <c r="BF5468" s="626"/>
      <c r="BG5468" s="627"/>
      <c r="BH5468" s="628"/>
      <c r="BI5468" s="629"/>
      <c r="BJ5468" s="632"/>
      <c r="BK5468" s="633"/>
      <c r="BL5468" s="626"/>
      <c r="BM5468" s="627"/>
      <c r="BN5468" s="678"/>
      <c r="BO5468" s="679"/>
      <c r="BP5468" s="680"/>
      <c r="BQ5468" s="677"/>
      <c r="BR5468" s="663"/>
      <c r="BS5468" s="663"/>
      <c r="BT5468" s="15"/>
      <c r="BU5468" s="15"/>
      <c r="BV5468" s="95"/>
    </row>
    <row r="5469" spans="1:74" ht="21.75" hidden="1" customHeight="1" x14ac:dyDescent="0.25">
      <c r="A5469" s="95"/>
      <c r="B5469" s="570" t="str">
        <f>IF(ROSTER!B$38="","",ROSTER!B$38)</f>
        <v/>
      </c>
      <c r="C5469" s="572" t="str">
        <f>IF(ROSTER!C$38="","",ROSTER!C$38)</f>
        <v/>
      </c>
      <c r="D5469" s="573"/>
      <c r="E5469" s="574"/>
      <c r="F5469" s="576">
        <f>IF(E5469="y",1,IF(E5469="S",1,0))</f>
        <v>0</v>
      </c>
      <c r="G5469" s="582">
        <f>IF(E5469="S",1,0)</f>
        <v>0</v>
      </c>
      <c r="H5469" s="578"/>
      <c r="I5469" s="543"/>
      <c r="J5469" s="542"/>
      <c r="K5469" s="580"/>
      <c r="L5469" s="584"/>
      <c r="M5469" s="585"/>
      <c r="N5469" s="588">
        <f>L5469+J5469</f>
        <v>0</v>
      </c>
      <c r="O5469" s="589"/>
      <c r="P5469" s="542"/>
      <c r="Q5469" s="580"/>
      <c r="R5469" s="584"/>
      <c r="S5469" s="585"/>
      <c r="T5469" s="588">
        <f>R5469-P5469</f>
        <v>0</v>
      </c>
      <c r="U5469" s="589"/>
      <c r="V5469" s="310"/>
      <c r="W5469" s="310"/>
      <c r="X5469" s="578"/>
      <c r="Y5469" s="543"/>
      <c r="Z5469" s="542"/>
      <c r="AA5469" s="543"/>
      <c r="AB5469" s="542"/>
      <c r="AC5469" s="543"/>
      <c r="AD5469" s="542"/>
      <c r="AE5469" s="580"/>
      <c r="AF5469" s="584"/>
      <c r="AG5469" s="585"/>
      <c r="AH5469" s="595">
        <f>IF(AD5469=0,0,(AF5469/AD5469)*100)</f>
        <v>0</v>
      </c>
      <c r="AI5469" s="596"/>
      <c r="AJ5469" s="542"/>
      <c r="AK5469" s="580"/>
      <c r="AL5469" s="584"/>
      <c r="AM5469" s="585"/>
      <c r="AN5469" s="595">
        <f>IF(AJ5469=0,0,(AL5469/AJ5469)*100)</f>
        <v>0</v>
      </c>
      <c r="AO5469" s="596"/>
      <c r="AP5469" s="542"/>
      <c r="AQ5469" s="580"/>
      <c r="AR5469" s="584"/>
      <c r="AS5469" s="585"/>
      <c r="AT5469" s="595">
        <f>IF(AP5469=0,0,(AR5469/AP5469)*100)</f>
        <v>0</v>
      </c>
      <c r="AU5469" s="596"/>
      <c r="AV5469" s="599">
        <f>AD5469+AJ5469+AP5469</f>
        <v>0</v>
      </c>
      <c r="AW5469" s="600"/>
      <c r="AX5469" s="630">
        <f>AF5469+AL5469+AR5469</f>
        <v>0</v>
      </c>
      <c r="AY5469" s="631"/>
      <c r="AZ5469" s="595">
        <f>IF(AV5469=0,0,(AX5469/AV5469)*100)</f>
        <v>0</v>
      </c>
      <c r="BA5469" s="596"/>
      <c r="BB5469" s="542"/>
      <c r="BC5469" s="580"/>
      <c r="BD5469" s="584"/>
      <c r="BE5469" s="585"/>
      <c r="BF5469" s="595">
        <f>IF(BB5469=0,0,(BD5469/BB5469)*100)</f>
        <v>0</v>
      </c>
      <c r="BG5469" s="596"/>
      <c r="BH5469" s="599">
        <f>AV5469+BB5469</f>
        <v>0</v>
      </c>
      <c r="BI5469" s="600"/>
      <c r="BJ5469" s="630">
        <f>AX5469+BD5469</f>
        <v>0</v>
      </c>
      <c r="BK5469" s="631"/>
      <c r="BL5469" s="595">
        <f>IF(BH5469=0,0,(BJ5469/BH5469)*100)</f>
        <v>0</v>
      </c>
      <c r="BM5469" s="596"/>
      <c r="BN5469" s="656">
        <f>(AF5469*2)+(AL5469*2)+(AR5469*3)+BD5469</f>
        <v>0</v>
      </c>
      <c r="BO5469" s="657"/>
      <c r="BP5469" s="658"/>
      <c r="BQ5469" s="676">
        <f t="shared" ref="BQ5469" si="3647">IF(BS5469=0,0,50*BR5469/BS5469)</f>
        <v>0</v>
      </c>
      <c r="BR5469" s="662">
        <f>(BN5469*BU$11)+(N5469*BU$12)+(Z5469*BU$13)+(R5469*BU$14)+(X5469*BU$15)+(AB5469*BU$16)</f>
        <v>0</v>
      </c>
      <c r="BS5469" s="662">
        <f>((BB5469-BD5469)*BU$18)+((AV5469-AX5469)*BU$17)+(H5469*BU$19)+(P5469*BU$20)</f>
        <v>0</v>
      </c>
      <c r="BT5469" s="15"/>
      <c r="BU5469" s="15"/>
      <c r="BV5469" s="95"/>
    </row>
    <row r="5470" spans="1:74" ht="21.75" hidden="1" customHeight="1" x14ac:dyDescent="0.25">
      <c r="A5470" s="95"/>
      <c r="B5470" s="571"/>
      <c r="C5470" s="642" t="str">
        <f>IF(ROSTER!D$38="","",ROSTER!D$38)</f>
        <v/>
      </c>
      <c r="D5470" s="643"/>
      <c r="E5470" s="575"/>
      <c r="F5470" s="577"/>
      <c r="G5470" s="583"/>
      <c r="H5470" s="579"/>
      <c r="I5470" s="545"/>
      <c r="J5470" s="544"/>
      <c r="K5470" s="581"/>
      <c r="L5470" s="586"/>
      <c r="M5470" s="587"/>
      <c r="N5470" s="592"/>
      <c r="O5470" s="603"/>
      <c r="P5470" s="544"/>
      <c r="Q5470" s="581"/>
      <c r="R5470" s="586"/>
      <c r="S5470" s="587"/>
      <c r="T5470" s="592"/>
      <c r="U5470" s="603"/>
      <c r="V5470" s="311"/>
      <c r="W5470" s="311"/>
      <c r="X5470" s="579"/>
      <c r="Y5470" s="545"/>
      <c r="Z5470" s="544"/>
      <c r="AA5470" s="545"/>
      <c r="AB5470" s="544"/>
      <c r="AC5470" s="545"/>
      <c r="AD5470" s="544"/>
      <c r="AE5470" s="581"/>
      <c r="AF5470" s="586"/>
      <c r="AG5470" s="587"/>
      <c r="AH5470" s="626"/>
      <c r="AI5470" s="627"/>
      <c r="AJ5470" s="544"/>
      <c r="AK5470" s="581"/>
      <c r="AL5470" s="586"/>
      <c r="AM5470" s="587"/>
      <c r="AN5470" s="626"/>
      <c r="AO5470" s="627"/>
      <c r="AP5470" s="544"/>
      <c r="AQ5470" s="581"/>
      <c r="AR5470" s="586"/>
      <c r="AS5470" s="587"/>
      <c r="AT5470" s="626"/>
      <c r="AU5470" s="627"/>
      <c r="AV5470" s="628"/>
      <c r="AW5470" s="629"/>
      <c r="AX5470" s="632"/>
      <c r="AY5470" s="633"/>
      <c r="AZ5470" s="626"/>
      <c r="BA5470" s="627"/>
      <c r="BB5470" s="544"/>
      <c r="BC5470" s="581"/>
      <c r="BD5470" s="586"/>
      <c r="BE5470" s="587"/>
      <c r="BF5470" s="626"/>
      <c r="BG5470" s="627"/>
      <c r="BH5470" s="628"/>
      <c r="BI5470" s="629"/>
      <c r="BJ5470" s="632"/>
      <c r="BK5470" s="633"/>
      <c r="BL5470" s="626"/>
      <c r="BM5470" s="627"/>
      <c r="BN5470" s="678"/>
      <c r="BO5470" s="679"/>
      <c r="BP5470" s="680"/>
      <c r="BQ5470" s="677"/>
      <c r="BR5470" s="663"/>
      <c r="BS5470" s="663"/>
      <c r="BT5470" s="15"/>
      <c r="BU5470" s="15"/>
      <c r="BV5470" s="95"/>
    </row>
    <row r="5471" spans="1:74" ht="21.75" hidden="1" customHeight="1" x14ac:dyDescent="0.25">
      <c r="A5471" s="95"/>
      <c r="B5471" s="570" t="str">
        <f>IF(ROSTER!B$40="","",ROSTER!B$40)</f>
        <v/>
      </c>
      <c r="C5471" s="572" t="str">
        <f>IF(ROSTER!C$40="","",ROSTER!C$40)</f>
        <v/>
      </c>
      <c r="D5471" s="573"/>
      <c r="E5471" s="574"/>
      <c r="F5471" s="576">
        <f>IF(E5471="y",1,IF(E5471="S",1,0))</f>
        <v>0</v>
      </c>
      <c r="G5471" s="582">
        <f>IF(E5471="S",1,0)</f>
        <v>0</v>
      </c>
      <c r="H5471" s="578"/>
      <c r="I5471" s="543"/>
      <c r="J5471" s="542"/>
      <c r="K5471" s="580"/>
      <c r="L5471" s="584"/>
      <c r="M5471" s="585"/>
      <c r="N5471" s="588">
        <f>L5471+J5471</f>
        <v>0</v>
      </c>
      <c r="O5471" s="589"/>
      <c r="P5471" s="542"/>
      <c r="Q5471" s="580"/>
      <c r="R5471" s="584"/>
      <c r="S5471" s="585"/>
      <c r="T5471" s="588">
        <f>R5471-P5471</f>
        <v>0</v>
      </c>
      <c r="U5471" s="589"/>
      <c r="V5471" s="310"/>
      <c r="W5471" s="310"/>
      <c r="X5471" s="578"/>
      <c r="Y5471" s="543"/>
      <c r="Z5471" s="542"/>
      <c r="AA5471" s="543"/>
      <c r="AB5471" s="542"/>
      <c r="AC5471" s="543"/>
      <c r="AD5471" s="542"/>
      <c r="AE5471" s="580"/>
      <c r="AF5471" s="584"/>
      <c r="AG5471" s="585"/>
      <c r="AH5471" s="595">
        <f>IF(AD5471=0,0,(AF5471/AD5471)*100)</f>
        <v>0</v>
      </c>
      <c r="AI5471" s="596"/>
      <c r="AJ5471" s="542"/>
      <c r="AK5471" s="580"/>
      <c r="AL5471" s="584"/>
      <c r="AM5471" s="585"/>
      <c r="AN5471" s="595">
        <f>IF(AJ5471=0,0,(AL5471/AJ5471)*100)</f>
        <v>0</v>
      </c>
      <c r="AO5471" s="596"/>
      <c r="AP5471" s="542"/>
      <c r="AQ5471" s="580"/>
      <c r="AR5471" s="584"/>
      <c r="AS5471" s="585"/>
      <c r="AT5471" s="595">
        <f>IF(AP5471=0,0,(AR5471/AP5471)*100)</f>
        <v>0</v>
      </c>
      <c r="AU5471" s="596"/>
      <c r="AV5471" s="599">
        <f>AD5471+AJ5471+AP5471</f>
        <v>0</v>
      </c>
      <c r="AW5471" s="600"/>
      <c r="AX5471" s="630">
        <f>AF5471+AL5471+AR5471</f>
        <v>0</v>
      </c>
      <c r="AY5471" s="631"/>
      <c r="AZ5471" s="595">
        <f>IF(AV5471=0,0,(AX5471/AV5471)*100)</f>
        <v>0</v>
      </c>
      <c r="BA5471" s="596"/>
      <c r="BB5471" s="542"/>
      <c r="BC5471" s="580"/>
      <c r="BD5471" s="584"/>
      <c r="BE5471" s="585"/>
      <c r="BF5471" s="595">
        <f>IF(BB5471=0,0,(BD5471/BB5471)*100)</f>
        <v>0</v>
      </c>
      <c r="BG5471" s="596"/>
      <c r="BH5471" s="599">
        <f>AV5471+BB5471</f>
        <v>0</v>
      </c>
      <c r="BI5471" s="600"/>
      <c r="BJ5471" s="630">
        <f>AX5471+BD5471</f>
        <v>0</v>
      </c>
      <c r="BK5471" s="631"/>
      <c r="BL5471" s="595">
        <f>IF(BH5471=0,0,(BJ5471/BH5471)*100)</f>
        <v>0</v>
      </c>
      <c r="BM5471" s="596"/>
      <c r="BN5471" s="656">
        <f>(AF5471*2)+(AL5471*2)+(AR5471*3)+BD5471</f>
        <v>0</v>
      </c>
      <c r="BO5471" s="657"/>
      <c r="BP5471" s="658"/>
      <c r="BQ5471" s="676">
        <f t="shared" ref="BQ5471" si="3648">IF(BS5471=0,0,50*BR5471/BS5471)</f>
        <v>0</v>
      </c>
      <c r="BR5471" s="662">
        <f>(BN5471*BU$11)+(N5471*BU$12)+(Z5471*BU$13)+(R5471*BU$14)+(X5471*BU$15)+(AB5471*BU$16)</f>
        <v>0</v>
      </c>
      <c r="BS5471" s="662">
        <f>((BB5471-BD5471)*BU$18)+((AV5471-AX5471)*BU$17)+(H5471*BU$19)+(P5471*BU$20)</f>
        <v>0</v>
      </c>
      <c r="BT5471" s="15"/>
      <c r="BU5471" s="15"/>
      <c r="BV5471" s="95"/>
    </row>
    <row r="5472" spans="1:74" ht="21.75" hidden="1" customHeight="1" x14ac:dyDescent="0.25">
      <c r="A5472" s="95"/>
      <c r="B5472" s="571"/>
      <c r="C5472" s="642" t="str">
        <f>IF(ROSTER!D$40="","",ROSTER!D$40)</f>
        <v/>
      </c>
      <c r="D5472" s="643"/>
      <c r="E5472" s="575"/>
      <c r="F5472" s="577"/>
      <c r="G5472" s="583"/>
      <c r="H5472" s="579"/>
      <c r="I5472" s="545"/>
      <c r="J5472" s="544"/>
      <c r="K5472" s="581"/>
      <c r="L5472" s="586"/>
      <c r="M5472" s="587"/>
      <c r="N5472" s="592"/>
      <c r="O5472" s="603"/>
      <c r="P5472" s="544"/>
      <c r="Q5472" s="581"/>
      <c r="R5472" s="586"/>
      <c r="S5472" s="587"/>
      <c r="T5472" s="592"/>
      <c r="U5472" s="603"/>
      <c r="V5472" s="311"/>
      <c r="W5472" s="311"/>
      <c r="X5472" s="579"/>
      <c r="Y5472" s="545"/>
      <c r="Z5472" s="544"/>
      <c r="AA5472" s="545"/>
      <c r="AB5472" s="544"/>
      <c r="AC5472" s="545"/>
      <c r="AD5472" s="544"/>
      <c r="AE5472" s="581"/>
      <c r="AF5472" s="586"/>
      <c r="AG5472" s="587"/>
      <c r="AH5472" s="626"/>
      <c r="AI5472" s="627"/>
      <c r="AJ5472" s="544"/>
      <c r="AK5472" s="581"/>
      <c r="AL5472" s="586"/>
      <c r="AM5472" s="587"/>
      <c r="AN5472" s="626"/>
      <c r="AO5472" s="627"/>
      <c r="AP5472" s="544"/>
      <c r="AQ5472" s="581"/>
      <c r="AR5472" s="586"/>
      <c r="AS5472" s="587"/>
      <c r="AT5472" s="626"/>
      <c r="AU5472" s="627"/>
      <c r="AV5472" s="628"/>
      <c r="AW5472" s="629"/>
      <c r="AX5472" s="632"/>
      <c r="AY5472" s="633"/>
      <c r="AZ5472" s="626"/>
      <c r="BA5472" s="627"/>
      <c r="BB5472" s="544"/>
      <c r="BC5472" s="581"/>
      <c r="BD5472" s="586"/>
      <c r="BE5472" s="587"/>
      <c r="BF5472" s="626"/>
      <c r="BG5472" s="627"/>
      <c r="BH5472" s="628"/>
      <c r="BI5472" s="629"/>
      <c r="BJ5472" s="632"/>
      <c r="BK5472" s="633"/>
      <c r="BL5472" s="626"/>
      <c r="BM5472" s="627"/>
      <c r="BN5472" s="678"/>
      <c r="BO5472" s="679"/>
      <c r="BP5472" s="680"/>
      <c r="BQ5472" s="677"/>
      <c r="BR5472" s="663"/>
      <c r="BS5472" s="663"/>
      <c r="BT5472" s="15"/>
      <c r="BU5472" s="15"/>
      <c r="BV5472" s="95"/>
    </row>
    <row r="5473" spans="1:77" ht="21.75" hidden="1" customHeight="1" x14ac:dyDescent="0.25">
      <c r="A5473" s="95"/>
      <c r="B5473" s="570" t="str">
        <f>IF(ROSTER!B$42="","",ROSTER!B$42)</f>
        <v/>
      </c>
      <c r="C5473" s="572" t="str">
        <f>IF(ROSTER!C$42="","",ROSTER!C$42)</f>
        <v/>
      </c>
      <c r="D5473" s="573"/>
      <c r="E5473" s="574"/>
      <c r="F5473" s="576">
        <f>IF(E5473="y",1,IF(E5473="S",1,0))</f>
        <v>0</v>
      </c>
      <c r="G5473" s="582">
        <f>IF(E5473="S",1,0)</f>
        <v>0</v>
      </c>
      <c r="H5473" s="578"/>
      <c r="I5473" s="543"/>
      <c r="J5473" s="542"/>
      <c r="K5473" s="580"/>
      <c r="L5473" s="584"/>
      <c r="M5473" s="585"/>
      <c r="N5473" s="588">
        <f>L5473+J5473</f>
        <v>0</v>
      </c>
      <c r="O5473" s="589"/>
      <c r="P5473" s="542"/>
      <c r="Q5473" s="580"/>
      <c r="R5473" s="584"/>
      <c r="S5473" s="585"/>
      <c r="T5473" s="588">
        <f>R5473-P5473</f>
        <v>0</v>
      </c>
      <c r="U5473" s="589"/>
      <c r="V5473" s="310"/>
      <c r="W5473" s="310"/>
      <c r="X5473" s="578"/>
      <c r="Y5473" s="543"/>
      <c r="Z5473" s="542"/>
      <c r="AA5473" s="543"/>
      <c r="AB5473" s="542"/>
      <c r="AC5473" s="543"/>
      <c r="AD5473" s="542"/>
      <c r="AE5473" s="580"/>
      <c r="AF5473" s="584"/>
      <c r="AG5473" s="585"/>
      <c r="AH5473" s="595">
        <f>IF(AD5473=0,0,(AF5473/AD5473)*100)</f>
        <v>0</v>
      </c>
      <c r="AI5473" s="596"/>
      <c r="AJ5473" s="542"/>
      <c r="AK5473" s="580"/>
      <c r="AL5473" s="584"/>
      <c r="AM5473" s="585"/>
      <c r="AN5473" s="595">
        <f>IF(AJ5473=0,0,(AL5473/AJ5473)*100)</f>
        <v>0</v>
      </c>
      <c r="AO5473" s="596"/>
      <c r="AP5473" s="542"/>
      <c r="AQ5473" s="580"/>
      <c r="AR5473" s="584"/>
      <c r="AS5473" s="585"/>
      <c r="AT5473" s="595">
        <f>IF(AP5473=0,0,(AR5473/AP5473)*100)</f>
        <v>0</v>
      </c>
      <c r="AU5473" s="596"/>
      <c r="AV5473" s="599">
        <f>AD5473+AJ5473+AP5473</f>
        <v>0</v>
      </c>
      <c r="AW5473" s="600"/>
      <c r="AX5473" s="630">
        <f>AF5473+AL5473+AR5473</f>
        <v>0</v>
      </c>
      <c r="AY5473" s="631"/>
      <c r="AZ5473" s="595">
        <f>IF(AV5473=0,0,(AX5473/AV5473)*100)</f>
        <v>0</v>
      </c>
      <c r="BA5473" s="596"/>
      <c r="BB5473" s="542"/>
      <c r="BC5473" s="580"/>
      <c r="BD5473" s="584"/>
      <c r="BE5473" s="585"/>
      <c r="BF5473" s="595">
        <f>IF(BB5473=0,0,(BD5473/BB5473)*100)</f>
        <v>0</v>
      </c>
      <c r="BG5473" s="596"/>
      <c r="BH5473" s="599">
        <f>AV5473+BB5473</f>
        <v>0</v>
      </c>
      <c r="BI5473" s="600"/>
      <c r="BJ5473" s="630">
        <f>AX5473+BD5473</f>
        <v>0</v>
      </c>
      <c r="BK5473" s="631"/>
      <c r="BL5473" s="595">
        <f>IF(BH5473=0,0,(BJ5473/BH5473)*100)</f>
        <v>0</v>
      </c>
      <c r="BM5473" s="596"/>
      <c r="BN5473" s="656">
        <f>(AF5473*2)+(AL5473*2)+(AR5473*3)+BD5473</f>
        <v>0</v>
      </c>
      <c r="BO5473" s="657"/>
      <c r="BP5473" s="658"/>
      <c r="BQ5473" s="676">
        <f t="shared" ref="BQ5473" si="3649">IF(BS5473=0,0,50*BR5473/BS5473)</f>
        <v>0</v>
      </c>
      <c r="BR5473" s="662">
        <f>(BN5473*BU$11)+(N5473*BU$12)+(Z5473*BU$13)+(R5473*BU$14)+(X5473*BU$15)+(AB5473*BU$16)</f>
        <v>0</v>
      </c>
      <c r="BS5473" s="662">
        <f>((BB5473-BD5473)*BU$18)+((AV5473-AX5473)*BU$17)+(H5473*BU$19)+(P5473*BU$20)</f>
        <v>0</v>
      </c>
      <c r="BT5473" s="15"/>
      <c r="BU5473" s="15"/>
      <c r="BV5473" s="95"/>
    </row>
    <row r="5474" spans="1:77" ht="21.75" hidden="1" customHeight="1" x14ac:dyDescent="0.25">
      <c r="A5474" s="95"/>
      <c r="B5474" s="571"/>
      <c r="C5474" s="642" t="str">
        <f>IF(ROSTER!D$42="","",ROSTER!D$42)</f>
        <v/>
      </c>
      <c r="D5474" s="643"/>
      <c r="E5474" s="575"/>
      <c r="F5474" s="577"/>
      <c r="G5474" s="583"/>
      <c r="H5474" s="579"/>
      <c r="I5474" s="545"/>
      <c r="J5474" s="544"/>
      <c r="K5474" s="581"/>
      <c r="L5474" s="586"/>
      <c r="M5474" s="587"/>
      <c r="N5474" s="592"/>
      <c r="O5474" s="603"/>
      <c r="P5474" s="544"/>
      <c r="Q5474" s="581"/>
      <c r="R5474" s="586"/>
      <c r="S5474" s="587"/>
      <c r="T5474" s="592"/>
      <c r="U5474" s="603"/>
      <c r="V5474" s="311"/>
      <c r="W5474" s="311"/>
      <c r="X5474" s="579"/>
      <c r="Y5474" s="545"/>
      <c r="Z5474" s="544"/>
      <c r="AA5474" s="545"/>
      <c r="AB5474" s="544"/>
      <c r="AC5474" s="545"/>
      <c r="AD5474" s="544"/>
      <c r="AE5474" s="581"/>
      <c r="AF5474" s="586"/>
      <c r="AG5474" s="587"/>
      <c r="AH5474" s="626"/>
      <c r="AI5474" s="627"/>
      <c r="AJ5474" s="544"/>
      <c r="AK5474" s="581"/>
      <c r="AL5474" s="586"/>
      <c r="AM5474" s="587"/>
      <c r="AN5474" s="626"/>
      <c r="AO5474" s="627"/>
      <c r="AP5474" s="544"/>
      <c r="AQ5474" s="581"/>
      <c r="AR5474" s="586"/>
      <c r="AS5474" s="587"/>
      <c r="AT5474" s="626"/>
      <c r="AU5474" s="627"/>
      <c r="AV5474" s="628"/>
      <c r="AW5474" s="629"/>
      <c r="AX5474" s="632"/>
      <c r="AY5474" s="633"/>
      <c r="AZ5474" s="626"/>
      <c r="BA5474" s="627"/>
      <c r="BB5474" s="544"/>
      <c r="BC5474" s="581"/>
      <c r="BD5474" s="586"/>
      <c r="BE5474" s="587"/>
      <c r="BF5474" s="626"/>
      <c r="BG5474" s="627"/>
      <c r="BH5474" s="628"/>
      <c r="BI5474" s="629"/>
      <c r="BJ5474" s="632"/>
      <c r="BK5474" s="633"/>
      <c r="BL5474" s="626"/>
      <c r="BM5474" s="627"/>
      <c r="BN5474" s="678"/>
      <c r="BO5474" s="679"/>
      <c r="BP5474" s="680"/>
      <c r="BQ5474" s="677"/>
      <c r="BR5474" s="663"/>
      <c r="BS5474" s="663"/>
      <c r="BT5474" s="15"/>
      <c r="BU5474" s="15"/>
      <c r="BV5474" s="95"/>
    </row>
    <row r="5475" spans="1:77" ht="21.75" hidden="1" customHeight="1" x14ac:dyDescent="0.25">
      <c r="A5475" s="95"/>
      <c r="B5475" s="570" t="str">
        <f>IF(ROSTER!B$44="","",ROSTER!B$44)</f>
        <v/>
      </c>
      <c r="C5475" s="572" t="str">
        <f>IF(ROSTER!C$44="","",ROSTER!C$44)</f>
        <v/>
      </c>
      <c r="D5475" s="573"/>
      <c r="E5475" s="574"/>
      <c r="F5475" s="576">
        <f>IF(E5475="y",1,IF(E5475="S",1,0))</f>
        <v>0</v>
      </c>
      <c r="G5475" s="582">
        <f>IF(E5475="S",1,0)</f>
        <v>0</v>
      </c>
      <c r="H5475" s="578"/>
      <c r="I5475" s="543"/>
      <c r="J5475" s="542"/>
      <c r="K5475" s="580"/>
      <c r="L5475" s="584"/>
      <c r="M5475" s="585"/>
      <c r="N5475" s="588">
        <f>L5475+J5475</f>
        <v>0</v>
      </c>
      <c r="O5475" s="589"/>
      <c r="P5475" s="542"/>
      <c r="Q5475" s="580"/>
      <c r="R5475" s="584"/>
      <c r="S5475" s="585"/>
      <c r="T5475" s="588">
        <f>R5475-P5475</f>
        <v>0</v>
      </c>
      <c r="U5475" s="589"/>
      <c r="V5475" s="310"/>
      <c r="W5475" s="310"/>
      <c r="X5475" s="578"/>
      <c r="Y5475" s="543"/>
      <c r="Z5475" s="542"/>
      <c r="AA5475" s="543"/>
      <c r="AB5475" s="542"/>
      <c r="AC5475" s="543"/>
      <c r="AD5475" s="542"/>
      <c r="AE5475" s="580"/>
      <c r="AF5475" s="584"/>
      <c r="AG5475" s="585"/>
      <c r="AH5475" s="595">
        <f>IF(AD5475=0,0,(AF5475/AD5475)*100)</f>
        <v>0</v>
      </c>
      <c r="AI5475" s="596"/>
      <c r="AJ5475" s="542"/>
      <c r="AK5475" s="580"/>
      <c r="AL5475" s="584"/>
      <c r="AM5475" s="585"/>
      <c r="AN5475" s="595">
        <f>IF(AJ5475=0,0,(AL5475/AJ5475)*100)</f>
        <v>0</v>
      </c>
      <c r="AO5475" s="596"/>
      <c r="AP5475" s="542"/>
      <c r="AQ5475" s="580"/>
      <c r="AR5475" s="584"/>
      <c r="AS5475" s="585"/>
      <c r="AT5475" s="595">
        <f>IF(AP5475=0,0,(AR5475/AP5475)*100)</f>
        <v>0</v>
      </c>
      <c r="AU5475" s="596"/>
      <c r="AV5475" s="599">
        <f>AD5475+AJ5475+AP5475</f>
        <v>0</v>
      </c>
      <c r="AW5475" s="600"/>
      <c r="AX5475" s="630">
        <f>AF5475+AL5475+AR5475</f>
        <v>0</v>
      </c>
      <c r="AY5475" s="631"/>
      <c r="AZ5475" s="595">
        <f>IF(AV5475=0,0,(AX5475/AV5475)*100)</f>
        <v>0</v>
      </c>
      <c r="BA5475" s="596"/>
      <c r="BB5475" s="542"/>
      <c r="BC5475" s="580"/>
      <c r="BD5475" s="584"/>
      <c r="BE5475" s="585"/>
      <c r="BF5475" s="595">
        <f>IF(BB5475=0,0,(BD5475/BB5475)*100)</f>
        <v>0</v>
      </c>
      <c r="BG5475" s="596"/>
      <c r="BH5475" s="599">
        <f>AV5475+BB5475</f>
        <v>0</v>
      </c>
      <c r="BI5475" s="600"/>
      <c r="BJ5475" s="630">
        <f>AX5475+BD5475</f>
        <v>0</v>
      </c>
      <c r="BK5475" s="631"/>
      <c r="BL5475" s="595">
        <f>IF(BH5475=0,0,(BJ5475/BH5475)*100)</f>
        <v>0</v>
      </c>
      <c r="BM5475" s="596"/>
      <c r="BN5475" s="656">
        <f>(AF5475*2)+(AL5475*2)+(AR5475*3)+BD5475</f>
        <v>0</v>
      </c>
      <c r="BO5475" s="657"/>
      <c r="BP5475" s="658"/>
      <c r="BQ5475" s="676">
        <f t="shared" ref="BQ5475" si="3650">IF(BS5475=0,0,50*BR5475/BS5475)</f>
        <v>0</v>
      </c>
      <c r="BR5475" s="662">
        <f>(BN5475*BU$11)+(N5475*BU$12)+(Z5475*BU$13)+(R5475*BU$14)+(X5475*BU$15)+(AB5475*BU$16)</f>
        <v>0</v>
      </c>
      <c r="BS5475" s="662">
        <f>((BB5475-BD5475)*BU$18)+((AV5475-AX5475)*BU$17)+(H5475*BU$19)+(P5475*BU$20)</f>
        <v>0</v>
      </c>
      <c r="BT5475" s="15"/>
      <c r="BU5475" s="15"/>
      <c r="BV5475" s="95"/>
    </row>
    <row r="5476" spans="1:77" ht="21.75" hidden="1" customHeight="1" x14ac:dyDescent="0.25">
      <c r="A5476" s="95"/>
      <c r="B5476" s="571"/>
      <c r="C5476" s="642" t="str">
        <f>IF(ROSTER!D$44="","",ROSTER!D$44)</f>
        <v/>
      </c>
      <c r="D5476" s="643"/>
      <c r="E5476" s="575"/>
      <c r="F5476" s="577"/>
      <c r="G5476" s="583"/>
      <c r="H5476" s="579"/>
      <c r="I5476" s="545"/>
      <c r="J5476" s="544"/>
      <c r="K5476" s="581"/>
      <c r="L5476" s="586"/>
      <c r="M5476" s="587"/>
      <c r="N5476" s="592"/>
      <c r="O5476" s="603"/>
      <c r="P5476" s="544"/>
      <c r="Q5476" s="581"/>
      <c r="R5476" s="586"/>
      <c r="S5476" s="587"/>
      <c r="T5476" s="592"/>
      <c r="U5476" s="603"/>
      <c r="V5476" s="311"/>
      <c r="W5476" s="311"/>
      <c r="X5476" s="579"/>
      <c r="Y5476" s="545"/>
      <c r="Z5476" s="544"/>
      <c r="AA5476" s="545"/>
      <c r="AB5476" s="544"/>
      <c r="AC5476" s="545"/>
      <c r="AD5476" s="544"/>
      <c r="AE5476" s="581"/>
      <c r="AF5476" s="586"/>
      <c r="AG5476" s="587"/>
      <c r="AH5476" s="626"/>
      <c r="AI5476" s="627"/>
      <c r="AJ5476" s="544"/>
      <c r="AK5476" s="581"/>
      <c r="AL5476" s="586"/>
      <c r="AM5476" s="587"/>
      <c r="AN5476" s="626"/>
      <c r="AO5476" s="627"/>
      <c r="AP5476" s="544"/>
      <c r="AQ5476" s="581"/>
      <c r="AR5476" s="586"/>
      <c r="AS5476" s="587"/>
      <c r="AT5476" s="626"/>
      <c r="AU5476" s="627"/>
      <c r="AV5476" s="628"/>
      <c r="AW5476" s="629"/>
      <c r="AX5476" s="632"/>
      <c r="AY5476" s="633"/>
      <c r="AZ5476" s="626"/>
      <c r="BA5476" s="627"/>
      <c r="BB5476" s="544"/>
      <c r="BC5476" s="581"/>
      <c r="BD5476" s="586"/>
      <c r="BE5476" s="587"/>
      <c r="BF5476" s="626"/>
      <c r="BG5476" s="627"/>
      <c r="BH5476" s="628"/>
      <c r="BI5476" s="629"/>
      <c r="BJ5476" s="632"/>
      <c r="BK5476" s="633"/>
      <c r="BL5476" s="626"/>
      <c r="BM5476" s="627"/>
      <c r="BN5476" s="678"/>
      <c r="BO5476" s="679"/>
      <c r="BP5476" s="680"/>
      <c r="BQ5476" s="677"/>
      <c r="BR5476" s="663"/>
      <c r="BS5476" s="663"/>
      <c r="BT5476" s="15"/>
      <c r="BU5476" s="15"/>
      <c r="BV5476" s="95"/>
    </row>
    <row r="5477" spans="1:77" ht="21.75" hidden="1" customHeight="1" x14ac:dyDescent="0.25">
      <c r="A5477" s="95"/>
      <c r="B5477" s="570" t="str">
        <f>IF(ROSTER!B$46="","",ROSTER!B$46)</f>
        <v/>
      </c>
      <c r="C5477" s="572" t="str">
        <f>IF(ROSTER!C$46="","",ROSTER!C$46)</f>
        <v/>
      </c>
      <c r="D5477" s="573"/>
      <c r="E5477" s="574"/>
      <c r="F5477" s="576">
        <f>IF(E5477="y",1,IF(E5477="S",1,0))</f>
        <v>0</v>
      </c>
      <c r="G5477" s="582">
        <f>IF(E5477="S",1,0)</f>
        <v>0</v>
      </c>
      <c r="H5477" s="578"/>
      <c r="I5477" s="543"/>
      <c r="J5477" s="542"/>
      <c r="K5477" s="580"/>
      <c r="L5477" s="584"/>
      <c r="M5477" s="585"/>
      <c r="N5477" s="588">
        <f>L5477+J5477</f>
        <v>0</v>
      </c>
      <c r="O5477" s="589"/>
      <c r="P5477" s="542"/>
      <c r="Q5477" s="580"/>
      <c r="R5477" s="584"/>
      <c r="S5477" s="585"/>
      <c r="T5477" s="588">
        <f>R5477-P5477</f>
        <v>0</v>
      </c>
      <c r="U5477" s="589"/>
      <c r="V5477" s="310"/>
      <c r="W5477" s="310"/>
      <c r="X5477" s="578"/>
      <c r="Y5477" s="543"/>
      <c r="Z5477" s="542"/>
      <c r="AA5477" s="543"/>
      <c r="AB5477" s="542"/>
      <c r="AC5477" s="543"/>
      <c r="AD5477" s="542"/>
      <c r="AE5477" s="580"/>
      <c r="AF5477" s="584"/>
      <c r="AG5477" s="585"/>
      <c r="AH5477" s="595">
        <f>IF(AD5477=0,0,(AF5477/AD5477)*100)</f>
        <v>0</v>
      </c>
      <c r="AI5477" s="596"/>
      <c r="AJ5477" s="542"/>
      <c r="AK5477" s="580"/>
      <c r="AL5477" s="584"/>
      <c r="AM5477" s="585"/>
      <c r="AN5477" s="595">
        <f>IF(AJ5477=0,0,(AL5477/AJ5477)*100)</f>
        <v>0</v>
      </c>
      <c r="AO5477" s="596"/>
      <c r="AP5477" s="542"/>
      <c r="AQ5477" s="580"/>
      <c r="AR5477" s="584"/>
      <c r="AS5477" s="585"/>
      <c r="AT5477" s="595">
        <f>IF(AP5477=0,0,(AR5477/AP5477)*100)</f>
        <v>0</v>
      </c>
      <c r="AU5477" s="596"/>
      <c r="AV5477" s="599">
        <f>AD5477+AJ5477+AP5477</f>
        <v>0</v>
      </c>
      <c r="AW5477" s="600"/>
      <c r="AX5477" s="630">
        <f>AF5477+AL5477+AR5477</f>
        <v>0</v>
      </c>
      <c r="AY5477" s="631"/>
      <c r="AZ5477" s="595">
        <f>IF(AV5477=0,0,(AX5477/AV5477)*100)</f>
        <v>0</v>
      </c>
      <c r="BA5477" s="596"/>
      <c r="BB5477" s="542"/>
      <c r="BC5477" s="580"/>
      <c r="BD5477" s="584"/>
      <c r="BE5477" s="585"/>
      <c r="BF5477" s="595">
        <f>IF(BB5477=0,0,(BD5477/BB5477)*100)</f>
        <v>0</v>
      </c>
      <c r="BG5477" s="596"/>
      <c r="BH5477" s="599">
        <f>AV5477+BB5477</f>
        <v>0</v>
      </c>
      <c r="BI5477" s="600"/>
      <c r="BJ5477" s="630">
        <f>AX5477+BD5477</f>
        <v>0</v>
      </c>
      <c r="BK5477" s="631"/>
      <c r="BL5477" s="595">
        <f>IF(BH5477=0,0,(BJ5477/BH5477)*100)</f>
        <v>0</v>
      </c>
      <c r="BM5477" s="596"/>
      <c r="BN5477" s="656">
        <f>(AF5477*2)+(AL5477*2)+(AR5477*3)+BD5477</f>
        <v>0</v>
      </c>
      <c r="BO5477" s="657"/>
      <c r="BP5477" s="658"/>
      <c r="BQ5477" s="676">
        <f t="shared" ref="BQ5477" si="3651">IF(BS5477=0,0,50*BR5477/BS5477)</f>
        <v>0</v>
      </c>
      <c r="BR5477" s="708">
        <f>(BN5477*BU$11)+(N5477*BU$12)+(Z5477*BU$13)+(R5477*BU$14)+(X5477*BU$15)+(AB5477*BU$16)</f>
        <v>0</v>
      </c>
      <c r="BS5477" s="662">
        <f>((BB5477-BD5477)*BU$18)+((AV5477-AX5477)*BU$17)+(H5477*BU$19)+(P5477*BU$20)</f>
        <v>0</v>
      </c>
      <c r="BT5477" s="15"/>
      <c r="BU5477" s="15"/>
      <c r="BV5477" s="95"/>
    </row>
    <row r="5478" spans="1:77" ht="22.5" hidden="1" customHeight="1" thickBot="1" x14ac:dyDescent="0.3">
      <c r="A5478" s="95"/>
      <c r="B5478" s="571"/>
      <c r="C5478" s="642" t="str">
        <f>IF(ROSTER!D$46="","",ROSTER!D$46)</f>
        <v/>
      </c>
      <c r="D5478" s="643"/>
      <c r="E5478" s="575"/>
      <c r="F5478" s="577"/>
      <c r="G5478" s="583"/>
      <c r="H5478" s="579"/>
      <c r="I5478" s="545"/>
      <c r="J5478" s="544"/>
      <c r="K5478" s="581"/>
      <c r="L5478" s="586"/>
      <c r="M5478" s="587"/>
      <c r="N5478" s="590"/>
      <c r="O5478" s="591"/>
      <c r="P5478" s="544"/>
      <c r="Q5478" s="581"/>
      <c r="R5478" s="586"/>
      <c r="S5478" s="587"/>
      <c r="T5478" s="592"/>
      <c r="U5478" s="603"/>
      <c r="V5478" s="311"/>
      <c r="W5478" s="311"/>
      <c r="X5478" s="579"/>
      <c r="Y5478" s="545"/>
      <c r="Z5478" s="544"/>
      <c r="AA5478" s="545"/>
      <c r="AB5478" s="544"/>
      <c r="AC5478" s="545"/>
      <c r="AD5478" s="544"/>
      <c r="AE5478" s="581"/>
      <c r="AF5478" s="586"/>
      <c r="AG5478" s="587"/>
      <c r="AH5478" s="597"/>
      <c r="AI5478" s="598"/>
      <c r="AJ5478" s="544"/>
      <c r="AK5478" s="581"/>
      <c r="AL5478" s="586"/>
      <c r="AM5478" s="587"/>
      <c r="AN5478" s="597"/>
      <c r="AO5478" s="598"/>
      <c r="AP5478" s="544"/>
      <c r="AQ5478" s="581"/>
      <c r="AR5478" s="586"/>
      <c r="AS5478" s="587"/>
      <c r="AT5478" s="597"/>
      <c r="AU5478" s="598"/>
      <c r="AV5478" s="601"/>
      <c r="AW5478" s="602"/>
      <c r="AX5478" s="701"/>
      <c r="AY5478" s="702"/>
      <c r="AZ5478" s="597"/>
      <c r="BA5478" s="598"/>
      <c r="BB5478" s="544"/>
      <c r="BC5478" s="581"/>
      <c r="BD5478" s="586"/>
      <c r="BE5478" s="587"/>
      <c r="BF5478" s="597"/>
      <c r="BG5478" s="598"/>
      <c r="BH5478" s="601"/>
      <c r="BI5478" s="602"/>
      <c r="BJ5478" s="701"/>
      <c r="BK5478" s="702"/>
      <c r="BL5478" s="597"/>
      <c r="BM5478" s="598"/>
      <c r="BN5478" s="659"/>
      <c r="BO5478" s="660"/>
      <c r="BP5478" s="661"/>
      <c r="BQ5478" s="682"/>
      <c r="BR5478" s="709"/>
      <c r="BS5478" s="663"/>
      <c r="BT5478" s="15"/>
      <c r="BU5478" s="15"/>
      <c r="BV5478" s="95"/>
    </row>
    <row r="5479" spans="1:77" s="21" customFormat="1" ht="33.4" hidden="1" customHeight="1" x14ac:dyDescent="0.45">
      <c r="A5479" s="98"/>
      <c r="B5479" s="612"/>
      <c r="C5479" s="613"/>
      <c r="D5479" s="613" t="s">
        <v>10</v>
      </c>
      <c r="E5479" s="616"/>
      <c r="F5479" s="279"/>
      <c r="G5479" s="279"/>
      <c r="H5479" s="517">
        <f>SUM(H5439:I5478)</f>
        <v>0</v>
      </c>
      <c r="I5479" s="618"/>
      <c r="J5479" s="517">
        <f>SUM(J5439:K5478)</f>
        <v>0</v>
      </c>
      <c r="K5479" s="618"/>
      <c r="L5479" s="620">
        <f>SUM(L5439:M5478)</f>
        <v>0</v>
      </c>
      <c r="M5479" s="621"/>
      <c r="N5479" s="548">
        <f>L5479+J5479</f>
        <v>0</v>
      </c>
      <c r="O5479" s="518"/>
      <c r="P5479" s="620">
        <f>SUM(P5439:Q5478)</f>
        <v>0</v>
      </c>
      <c r="Q5479" s="618"/>
      <c r="R5479" s="620">
        <f>SUM(R5439:S5478)</f>
        <v>0</v>
      </c>
      <c r="S5479" s="621"/>
      <c r="T5479" s="548">
        <f>R5479-P5479</f>
        <v>0</v>
      </c>
      <c r="U5479" s="518"/>
      <c r="V5479" s="312"/>
      <c r="W5479" s="312"/>
      <c r="X5479" s="620">
        <f>SUM(X5439:Y5478)</f>
        <v>0</v>
      </c>
      <c r="Y5479" s="621"/>
      <c r="Z5479" s="517">
        <f>SUM(Z5439:AA5478)</f>
        <v>0</v>
      </c>
      <c r="AA5479" s="518"/>
      <c r="AB5479" s="517">
        <f>SUM(AB5439:AC5478)</f>
        <v>0</v>
      </c>
      <c r="AC5479" s="518"/>
      <c r="AD5479" s="621">
        <f>SUM(AD5439:AE5478)</f>
        <v>0</v>
      </c>
      <c r="AE5479" s="618"/>
      <c r="AF5479" s="620">
        <f>SUM(AF5439:AG5478)</f>
        <v>0</v>
      </c>
      <c r="AG5479" s="621"/>
      <c r="AH5479" s="548">
        <f>IF(AD5479=0,0,(AF5479/AD5479)*100)</f>
        <v>0</v>
      </c>
      <c r="AI5479" s="518"/>
      <c r="AJ5479" s="620">
        <f>SUM(AJ5439:AK5478)</f>
        <v>0</v>
      </c>
      <c r="AK5479" s="618"/>
      <c r="AL5479" s="620">
        <f>SUM(AL5439:AM5478)</f>
        <v>0</v>
      </c>
      <c r="AM5479" s="621"/>
      <c r="AN5479" s="548">
        <f>IF(AJ5479=0,0,(AL5479/AJ5479)*100)</f>
        <v>0</v>
      </c>
      <c r="AO5479" s="518"/>
      <c r="AP5479" s="620">
        <f>SUM(AP5439:AQ5478)</f>
        <v>0</v>
      </c>
      <c r="AQ5479" s="618"/>
      <c r="AR5479" s="620">
        <f>SUM(AR5439:AS5478)</f>
        <v>0</v>
      </c>
      <c r="AS5479" s="621"/>
      <c r="AT5479" s="548">
        <f>IF(AP5479=0,0,(AR5479/AP5479)*100)</f>
        <v>0</v>
      </c>
      <c r="AU5479" s="518"/>
      <c r="AV5479" s="517">
        <f>AD5479+AJ5479+AP5479</f>
        <v>0</v>
      </c>
      <c r="AW5479" s="618"/>
      <c r="AX5479" s="620">
        <f>AF5479+AL5479+AR5479</f>
        <v>0</v>
      </c>
      <c r="AY5479" s="624"/>
      <c r="AZ5479" s="548">
        <f>IF(AV5479=0,0,(AX5479/AV5479)*100)</f>
        <v>0</v>
      </c>
      <c r="BA5479" s="518"/>
      <c r="BB5479" s="620">
        <f>SUM(BB5439:BC5478)</f>
        <v>0</v>
      </c>
      <c r="BC5479" s="618"/>
      <c r="BD5479" s="620">
        <f>SUM(BD5439:BE5478)</f>
        <v>0</v>
      </c>
      <c r="BE5479" s="621"/>
      <c r="BF5479" s="548">
        <f>IF(BB5479=0,0,(BD5479/BB5479)*100)</f>
        <v>0</v>
      </c>
      <c r="BG5479" s="518"/>
      <c r="BH5479" s="517">
        <f>AV5479+BB5479</f>
        <v>0</v>
      </c>
      <c r="BI5479" s="618"/>
      <c r="BJ5479" s="620">
        <f>AX5479+BD5479</f>
        <v>0</v>
      </c>
      <c r="BK5479" s="624"/>
      <c r="BL5479" s="548">
        <f>IF(BH5479=0,0,(BJ5479/BH5479)*100)</f>
        <v>0</v>
      </c>
      <c r="BM5479" s="664"/>
      <c r="BN5479" s="666">
        <f>SUM(BN5439:BP5478)</f>
        <v>0</v>
      </c>
      <c r="BO5479" s="667"/>
      <c r="BP5479" s="668"/>
      <c r="BQ5479" s="681">
        <f>SUM(BQ5439:BQ5478)</f>
        <v>0</v>
      </c>
      <c r="BR5479" s="685">
        <f>(BN5479*BU$11)+(N5479*BU$12)+(Z5479*BU$13)+(R5479*BU$14)+(X5479*BU$15)+(AB5479*BU$16)</f>
        <v>0</v>
      </c>
      <c r="BS5479" s="683">
        <f>((BB5479-BD5479)*BU$18)+((AV5479-AX5479)*BU$17)+(H5479*BU$19)+(P5479*BU$20)</f>
        <v>0</v>
      </c>
      <c r="BT5479" s="20"/>
      <c r="BU5479" s="20"/>
      <c r="BV5479" s="98"/>
    </row>
    <row r="5480" spans="1:77" s="21" customFormat="1" ht="33.950000000000003" hidden="1" customHeight="1" thickBot="1" x14ac:dyDescent="0.5">
      <c r="A5480" s="98"/>
      <c r="B5480" s="614"/>
      <c r="C5480" s="615"/>
      <c r="D5480" s="615"/>
      <c r="E5480" s="617"/>
      <c r="F5480" s="280"/>
      <c r="G5480" s="280"/>
      <c r="H5480" s="519"/>
      <c r="I5480" s="619"/>
      <c r="J5480" s="519"/>
      <c r="K5480" s="619"/>
      <c r="L5480" s="622"/>
      <c r="M5480" s="623"/>
      <c r="N5480" s="549"/>
      <c r="O5480" s="520"/>
      <c r="P5480" s="622"/>
      <c r="Q5480" s="619"/>
      <c r="R5480" s="622"/>
      <c r="S5480" s="623"/>
      <c r="T5480" s="549"/>
      <c r="U5480" s="520"/>
      <c r="V5480" s="313"/>
      <c r="W5480" s="313"/>
      <c r="X5480" s="622"/>
      <c r="Y5480" s="623"/>
      <c r="Z5480" s="519"/>
      <c r="AA5480" s="520"/>
      <c r="AB5480" s="519"/>
      <c r="AC5480" s="520"/>
      <c r="AD5480" s="623"/>
      <c r="AE5480" s="619"/>
      <c r="AF5480" s="622"/>
      <c r="AG5480" s="623"/>
      <c r="AH5480" s="549"/>
      <c r="AI5480" s="520"/>
      <c r="AJ5480" s="622"/>
      <c r="AK5480" s="619"/>
      <c r="AL5480" s="622"/>
      <c r="AM5480" s="623"/>
      <c r="AN5480" s="549"/>
      <c r="AO5480" s="520"/>
      <c r="AP5480" s="622"/>
      <c r="AQ5480" s="619"/>
      <c r="AR5480" s="622"/>
      <c r="AS5480" s="623"/>
      <c r="AT5480" s="549"/>
      <c r="AU5480" s="520"/>
      <c r="AV5480" s="519"/>
      <c r="AW5480" s="619"/>
      <c r="AX5480" s="622"/>
      <c r="AY5480" s="625"/>
      <c r="AZ5480" s="549"/>
      <c r="BA5480" s="520"/>
      <c r="BB5480" s="622"/>
      <c r="BC5480" s="619"/>
      <c r="BD5480" s="622"/>
      <c r="BE5480" s="623"/>
      <c r="BF5480" s="549"/>
      <c r="BG5480" s="520"/>
      <c r="BH5480" s="519"/>
      <c r="BI5480" s="619"/>
      <c r="BJ5480" s="622"/>
      <c r="BK5480" s="625"/>
      <c r="BL5480" s="549"/>
      <c r="BM5480" s="665"/>
      <c r="BN5480" s="669"/>
      <c r="BO5480" s="670"/>
      <c r="BP5480" s="671"/>
      <c r="BQ5480" s="682"/>
      <c r="BR5480" s="686"/>
      <c r="BS5480" s="684"/>
      <c r="BT5480" s="20"/>
      <c r="BU5480" s="20"/>
      <c r="BV5480" s="98"/>
    </row>
    <row r="5481" spans="1:77" s="21" customFormat="1" ht="33" hidden="1" customHeight="1" thickBot="1" x14ac:dyDescent="0.5">
      <c r="A5481" s="98"/>
      <c r="B5481" s="612"/>
      <c r="C5481" s="613"/>
      <c r="D5481" s="613" t="s">
        <v>13</v>
      </c>
      <c r="E5481" s="616"/>
      <c r="F5481" s="281"/>
      <c r="G5481" s="282"/>
      <c r="H5481" s="528"/>
      <c r="I5481" s="636"/>
      <c r="J5481" s="528"/>
      <c r="K5481" s="636"/>
      <c r="L5481" s="638"/>
      <c r="M5481" s="639"/>
      <c r="N5481" s="548">
        <f>J5481+L5481</f>
        <v>0</v>
      </c>
      <c r="O5481" s="518"/>
      <c r="P5481" s="638"/>
      <c r="Q5481" s="636"/>
      <c r="R5481" s="638"/>
      <c r="S5481" s="639"/>
      <c r="T5481" s="548">
        <f>R5481-P5481</f>
        <v>0</v>
      </c>
      <c r="U5481" s="518"/>
      <c r="V5481" s="312"/>
      <c r="W5481" s="312"/>
      <c r="X5481" s="638"/>
      <c r="Y5481" s="639"/>
      <c r="Z5481" s="528"/>
      <c r="AA5481" s="529"/>
      <c r="AB5481" s="528"/>
      <c r="AC5481" s="529"/>
      <c r="AD5481" s="639"/>
      <c r="AE5481" s="636"/>
      <c r="AF5481" s="638"/>
      <c r="AG5481" s="639"/>
      <c r="AH5481" s="548">
        <f>IF(AD5481=0,0,(AF5481/AD5481)*100)</f>
        <v>0</v>
      </c>
      <c r="AI5481" s="518"/>
      <c r="AJ5481" s="638"/>
      <c r="AK5481" s="636"/>
      <c r="AL5481" s="638"/>
      <c r="AM5481" s="639"/>
      <c r="AN5481" s="548">
        <f>IF(AJ5481=0,0,(AL5481/AJ5481)*100)</f>
        <v>0</v>
      </c>
      <c r="AO5481" s="518"/>
      <c r="AP5481" s="638"/>
      <c r="AQ5481" s="636"/>
      <c r="AR5481" s="638"/>
      <c r="AS5481" s="639"/>
      <c r="AT5481" s="548">
        <f>IF(AP5481=0,0,(AR5481/AP5481)*100)</f>
        <v>0</v>
      </c>
      <c r="AU5481" s="518"/>
      <c r="AV5481" s="517">
        <f>AD5481+AJ5481+AP5481</f>
        <v>0</v>
      </c>
      <c r="AW5481" s="618"/>
      <c r="AX5481" s="620">
        <f>AF5481+AL5481+AR5481</f>
        <v>0</v>
      </c>
      <c r="AY5481" s="624"/>
      <c r="AZ5481" s="548">
        <f>IF(AV5481=0,0,(AX5481/AV5481)*100)</f>
        <v>0</v>
      </c>
      <c r="BA5481" s="518"/>
      <c r="BB5481" s="638"/>
      <c r="BC5481" s="636"/>
      <c r="BD5481" s="638"/>
      <c r="BE5481" s="639"/>
      <c r="BF5481" s="548">
        <f>IF(BB5481=0,0,(BD5481/BB5481)*100)</f>
        <v>0</v>
      </c>
      <c r="BG5481" s="518"/>
      <c r="BH5481" s="517">
        <f>AV5481+BB5481</f>
        <v>0</v>
      </c>
      <c r="BI5481" s="618"/>
      <c r="BJ5481" s="620">
        <f>AX5481+BD5481</f>
        <v>0</v>
      </c>
      <c r="BK5481" s="624"/>
      <c r="BL5481" s="548">
        <f>IF(BH5481=0,0,(BJ5481/BH5481)*100)</f>
        <v>0</v>
      </c>
      <c r="BM5481" s="664"/>
      <c r="BN5481" s="666">
        <f>(AF5481*2)+(AL5481*2)+(AR5481*3)+BD5481</f>
        <v>0</v>
      </c>
      <c r="BO5481" s="667"/>
      <c r="BP5481" s="668"/>
      <c r="BQ5481" s="672"/>
      <c r="BR5481" s="283"/>
      <c r="BS5481" s="284"/>
      <c r="BT5481" s="20"/>
      <c r="BU5481" s="20"/>
      <c r="BV5481" s="98"/>
    </row>
    <row r="5482" spans="1:77" s="21" customFormat="1" ht="33.75" hidden="1" customHeight="1" thickBot="1" x14ac:dyDescent="0.5">
      <c r="A5482" s="98"/>
      <c r="B5482" s="285"/>
      <c r="C5482" s="286"/>
      <c r="D5482" s="634"/>
      <c r="E5482" s="635"/>
      <c r="F5482" s="287"/>
      <c r="G5482" s="287"/>
      <c r="H5482" s="530"/>
      <c r="I5482" s="637"/>
      <c r="J5482" s="530"/>
      <c r="K5482" s="637"/>
      <c r="L5482" s="640"/>
      <c r="M5482" s="641"/>
      <c r="N5482" s="549"/>
      <c r="O5482" s="520"/>
      <c r="P5482" s="640"/>
      <c r="Q5482" s="637"/>
      <c r="R5482" s="640"/>
      <c r="S5482" s="641"/>
      <c r="T5482" s="549"/>
      <c r="U5482" s="520"/>
      <c r="V5482" s="313"/>
      <c r="W5482" s="313"/>
      <c r="X5482" s="640"/>
      <c r="Y5482" s="641"/>
      <c r="Z5482" s="530"/>
      <c r="AA5482" s="531"/>
      <c r="AB5482" s="530"/>
      <c r="AC5482" s="531"/>
      <c r="AD5482" s="641"/>
      <c r="AE5482" s="637"/>
      <c r="AF5482" s="640"/>
      <c r="AG5482" s="641"/>
      <c r="AH5482" s="549"/>
      <c r="AI5482" s="520"/>
      <c r="AJ5482" s="640"/>
      <c r="AK5482" s="637"/>
      <c r="AL5482" s="640"/>
      <c r="AM5482" s="641"/>
      <c r="AN5482" s="549"/>
      <c r="AO5482" s="520"/>
      <c r="AP5482" s="640"/>
      <c r="AQ5482" s="637"/>
      <c r="AR5482" s="640"/>
      <c r="AS5482" s="641"/>
      <c r="AT5482" s="549"/>
      <c r="AU5482" s="520"/>
      <c r="AV5482" s="519"/>
      <c r="AW5482" s="619"/>
      <c r="AX5482" s="622"/>
      <c r="AY5482" s="625"/>
      <c r="AZ5482" s="549"/>
      <c r="BA5482" s="520"/>
      <c r="BB5482" s="640"/>
      <c r="BC5482" s="637"/>
      <c r="BD5482" s="640"/>
      <c r="BE5482" s="641"/>
      <c r="BF5482" s="549"/>
      <c r="BG5482" s="520"/>
      <c r="BH5482" s="519"/>
      <c r="BI5482" s="619"/>
      <c r="BJ5482" s="622"/>
      <c r="BK5482" s="625"/>
      <c r="BL5482" s="549"/>
      <c r="BM5482" s="665"/>
      <c r="BN5482" s="669"/>
      <c r="BO5482" s="670"/>
      <c r="BP5482" s="671"/>
      <c r="BQ5482" s="673"/>
      <c r="BR5482" s="79"/>
      <c r="BS5482" s="79"/>
      <c r="BT5482" s="20"/>
      <c r="BU5482" s="20"/>
      <c r="BV5482" s="98"/>
    </row>
    <row r="5483" spans="1:77" ht="16.5" hidden="1" customHeight="1" thickTop="1" thickBot="1" x14ac:dyDescent="0.5">
      <c r="A5483" s="95"/>
      <c r="B5483" s="288"/>
      <c r="C5483" s="70"/>
      <c r="D5483" s="70"/>
      <c r="E5483" s="70"/>
      <c r="F5483" s="70"/>
      <c r="G5483" s="70"/>
      <c r="H5483" s="70"/>
      <c r="I5483" s="70"/>
      <c r="J5483" s="70"/>
      <c r="K5483" s="70"/>
      <c r="L5483" s="70"/>
      <c r="M5483" s="70"/>
      <c r="N5483" s="70"/>
      <c r="O5483" s="70"/>
      <c r="P5483" s="70"/>
      <c r="Q5483" s="70"/>
      <c r="R5483" s="70"/>
      <c r="S5483" s="70"/>
      <c r="T5483" s="70"/>
      <c r="U5483" s="70"/>
      <c r="V5483" s="70"/>
      <c r="W5483" s="70"/>
      <c r="X5483" s="70"/>
      <c r="Y5483" s="70"/>
      <c r="Z5483" s="70"/>
      <c r="AA5483" s="70"/>
      <c r="AB5483" s="70"/>
      <c r="AC5483" s="70"/>
      <c r="AD5483" s="70"/>
      <c r="AE5483" s="70"/>
      <c r="AF5483" s="70"/>
      <c r="AG5483" s="70"/>
      <c r="AH5483" s="289"/>
      <c r="AI5483" s="289"/>
      <c r="AJ5483" s="70"/>
      <c r="AK5483" s="70"/>
      <c r="AL5483" s="70"/>
      <c r="AM5483" s="70"/>
      <c r="AN5483" s="70"/>
      <c r="AO5483" s="70"/>
      <c r="AP5483" s="70"/>
      <c r="AQ5483" s="70"/>
      <c r="AR5483" s="70"/>
      <c r="AS5483" s="70"/>
      <c r="AT5483" s="70"/>
      <c r="AU5483" s="70"/>
      <c r="AV5483" s="70"/>
      <c r="AW5483" s="70"/>
      <c r="AX5483" s="70"/>
      <c r="AY5483" s="70"/>
      <c r="AZ5483" s="70"/>
      <c r="BA5483" s="70"/>
      <c r="BB5483" s="70"/>
      <c r="BC5483" s="70"/>
      <c r="BD5483" s="70"/>
      <c r="BE5483" s="70"/>
      <c r="BF5483" s="70"/>
      <c r="BG5483" s="70"/>
      <c r="BH5483" s="70"/>
      <c r="BI5483" s="70"/>
      <c r="BJ5483" s="70"/>
      <c r="BK5483" s="70"/>
      <c r="BL5483" s="70"/>
      <c r="BM5483" s="70"/>
      <c r="BN5483" s="70"/>
      <c r="BO5483" s="70"/>
      <c r="BP5483" s="70"/>
      <c r="BQ5483" s="89"/>
      <c r="BR5483" s="674">
        <f>IF((J5479+L5481)=0,0,(J5479/(J5479+L5481)*100)%)</f>
        <v>0</v>
      </c>
      <c r="BS5483" s="675"/>
      <c r="BT5483" s="674">
        <f>IF((L5479+J5481)=0,0,(L5479/(L5479+J5481)*100)%)</f>
        <v>0</v>
      </c>
      <c r="BU5483" s="675"/>
      <c r="BV5483" s="95"/>
    </row>
    <row r="5484" spans="1:77" s="23" customFormat="1" ht="79.5" hidden="1" customHeight="1" thickTop="1" thickBot="1" x14ac:dyDescent="0.55000000000000004">
      <c r="A5484" s="99"/>
      <c r="B5484" s="565" t="s">
        <v>64</v>
      </c>
      <c r="C5484" s="566"/>
      <c r="D5484" s="532" t="s">
        <v>54</v>
      </c>
      <c r="E5484" s="532"/>
      <c r="F5484" s="532"/>
      <c r="G5484" s="654"/>
      <c r="H5484" s="533"/>
      <c r="I5484" s="534"/>
      <c r="J5484" s="535"/>
      <c r="K5484" s="290"/>
      <c r="L5484" s="533"/>
      <c r="M5484" s="534"/>
      <c r="N5484" s="535"/>
      <c r="O5484" s="536" t="s">
        <v>47</v>
      </c>
      <c r="P5484" s="537"/>
      <c r="Q5484" s="537"/>
      <c r="R5484" s="537"/>
      <c r="S5484" s="533"/>
      <c r="T5484" s="534"/>
      <c r="U5484" s="535"/>
      <c r="V5484" s="314"/>
      <c r="W5484" s="314"/>
      <c r="X5484" s="290"/>
      <c r="Y5484" s="533"/>
      <c r="Z5484" s="534"/>
      <c r="AA5484" s="535"/>
      <c r="AB5484" s="536" t="s">
        <v>49</v>
      </c>
      <c r="AC5484" s="537"/>
      <c r="AD5484" s="537"/>
      <c r="AE5484" s="538"/>
      <c r="AF5484" s="533"/>
      <c r="AG5484" s="534"/>
      <c r="AH5484" s="535"/>
      <c r="AI5484" s="290"/>
      <c r="AJ5484" s="533"/>
      <c r="AK5484" s="534"/>
      <c r="AL5484" s="535"/>
      <c r="AM5484" s="536" t="s">
        <v>53</v>
      </c>
      <c r="AN5484" s="537"/>
      <c r="AO5484" s="537"/>
      <c r="AP5484" s="538"/>
      <c r="AQ5484" s="533"/>
      <c r="AR5484" s="534"/>
      <c r="AS5484" s="535"/>
      <c r="AT5484" s="72"/>
      <c r="AU5484" s="533"/>
      <c r="AV5484" s="534"/>
      <c r="AW5484" s="535"/>
      <c r="AX5484" s="291"/>
      <c r="AY5484" s="291"/>
      <c r="AZ5484" s="291"/>
      <c r="BA5484" s="291"/>
      <c r="BB5484" s="567" t="s">
        <v>20</v>
      </c>
      <c r="BC5484" s="567"/>
      <c r="BD5484" s="567"/>
      <c r="BE5484" s="567"/>
      <c r="BF5484" s="568"/>
      <c r="BG5484" s="539">
        <f>BN5479</f>
        <v>0</v>
      </c>
      <c r="BH5484" s="540"/>
      <c r="BI5484" s="541"/>
      <c r="BJ5484" s="292"/>
      <c r="BK5484" s="539">
        <f>BN5481</f>
        <v>0</v>
      </c>
      <c r="BL5484" s="540"/>
      <c r="BM5484" s="541"/>
      <c r="BN5484" s="73"/>
      <c r="BO5484" s="73"/>
      <c r="BP5484" s="73"/>
      <c r="BQ5484" s="90"/>
      <c r="BR5484" s="24"/>
      <c r="BS5484" s="24"/>
      <c r="BT5484" s="22"/>
      <c r="BU5484" s="22"/>
      <c r="BV5484" s="99"/>
    </row>
    <row r="5485" spans="1:77" ht="15.6" hidden="1" customHeight="1" thickTop="1" thickBot="1" x14ac:dyDescent="0.55000000000000004">
      <c r="A5485" s="95"/>
      <c r="B5485" s="293"/>
      <c r="C5485" s="67"/>
      <c r="D5485" s="294"/>
      <c r="E5485" s="294"/>
      <c r="F5485" s="295"/>
      <c r="G5485" s="295"/>
      <c r="H5485" s="296"/>
      <c r="I5485" s="296"/>
      <c r="J5485" s="296"/>
      <c r="K5485" s="296"/>
      <c r="L5485" s="296"/>
      <c r="M5485" s="296"/>
      <c r="N5485" s="296"/>
      <c r="O5485" s="295"/>
      <c r="P5485" s="295"/>
      <c r="Q5485" s="295"/>
      <c r="R5485" s="295"/>
      <c r="S5485" s="296"/>
      <c r="T5485" s="296"/>
      <c r="U5485" s="296"/>
      <c r="V5485" s="296"/>
      <c r="W5485" s="296"/>
      <c r="X5485" s="297"/>
      <c r="Y5485" s="296"/>
      <c r="Z5485" s="296"/>
      <c r="AA5485" s="296"/>
      <c r="AB5485" s="295"/>
      <c r="AC5485" s="295"/>
      <c r="AD5485" s="295"/>
      <c r="AE5485" s="295"/>
      <c r="AF5485" s="296"/>
      <c r="AG5485" s="296"/>
      <c r="AH5485" s="296"/>
      <c r="AI5485" s="296"/>
      <c r="AJ5485" s="297"/>
      <c r="AK5485" s="297"/>
      <c r="AL5485" s="296"/>
      <c r="AM5485" s="295"/>
      <c r="AN5485" s="295"/>
      <c r="AO5485" s="295"/>
      <c r="AP5485" s="295"/>
      <c r="AQ5485" s="296"/>
      <c r="AR5485" s="296"/>
      <c r="AS5485" s="296"/>
      <c r="AT5485" s="296"/>
      <c r="AU5485" s="296"/>
      <c r="AV5485" s="72"/>
      <c r="AW5485" s="72"/>
      <c r="AX5485" s="74"/>
      <c r="AY5485" s="74"/>
      <c r="AZ5485" s="74"/>
      <c r="BA5485" s="74"/>
      <c r="BB5485" s="295"/>
      <c r="BC5485" s="298"/>
      <c r="BD5485" s="298"/>
      <c r="BE5485" s="299"/>
      <c r="BF5485" s="300"/>
      <c r="BG5485" s="301"/>
      <c r="BH5485" s="301"/>
      <c r="BI5485" s="72"/>
      <c r="BJ5485" s="302"/>
      <c r="BK5485" s="303"/>
      <c r="BL5485" s="303"/>
      <c r="BM5485" s="72"/>
      <c r="BN5485" s="74"/>
      <c r="BO5485" s="74"/>
      <c r="BP5485" s="74"/>
      <c r="BQ5485" s="91"/>
      <c r="BR5485" s="25"/>
      <c r="BS5485" s="25"/>
      <c r="BT5485" s="15"/>
      <c r="BU5485" s="15"/>
      <c r="BV5485" s="95"/>
    </row>
    <row r="5486" spans="1:77" s="23" customFormat="1" ht="79.5" hidden="1" customHeight="1" thickTop="1" thickBot="1" x14ac:dyDescent="0.55000000000000004">
      <c r="A5486" s="99"/>
      <c r="B5486" s="569" t="s">
        <v>46</v>
      </c>
      <c r="C5486" s="567"/>
      <c r="D5486" s="532" t="s">
        <v>55</v>
      </c>
      <c r="E5486" s="532"/>
      <c r="F5486" s="532"/>
      <c r="G5486" s="654"/>
      <c r="H5486" s="539">
        <f>H5484</f>
        <v>0</v>
      </c>
      <c r="I5486" s="540"/>
      <c r="J5486" s="541"/>
      <c r="K5486" s="290"/>
      <c r="L5486" s="539">
        <f>L5484</f>
        <v>0</v>
      </c>
      <c r="M5486" s="540"/>
      <c r="N5486" s="541"/>
      <c r="O5486" s="536" t="s">
        <v>51</v>
      </c>
      <c r="P5486" s="537"/>
      <c r="Q5486" s="537"/>
      <c r="R5486" s="537"/>
      <c r="S5486" s="539">
        <f>S5484-H5484</f>
        <v>0</v>
      </c>
      <c r="T5486" s="540"/>
      <c r="U5486" s="541"/>
      <c r="V5486" s="315"/>
      <c r="W5486" s="315"/>
      <c r="X5486" s="290"/>
      <c r="Y5486" s="539">
        <f>Y5484-L5484</f>
        <v>0</v>
      </c>
      <c r="Z5486" s="540"/>
      <c r="AA5486" s="541"/>
      <c r="AB5486" s="536" t="s">
        <v>50</v>
      </c>
      <c r="AC5486" s="537"/>
      <c r="AD5486" s="537"/>
      <c r="AE5486" s="538"/>
      <c r="AF5486" s="539">
        <f>AF5484-S5484</f>
        <v>0</v>
      </c>
      <c r="AG5486" s="540"/>
      <c r="AH5486" s="541"/>
      <c r="AI5486" s="290"/>
      <c r="AJ5486" s="539">
        <f>AJ5484-Y5484</f>
        <v>0</v>
      </c>
      <c r="AK5486" s="540"/>
      <c r="AL5486" s="541"/>
      <c r="AM5486" s="536" t="s">
        <v>52</v>
      </c>
      <c r="AN5486" s="537"/>
      <c r="AO5486" s="537"/>
      <c r="AP5486" s="538"/>
      <c r="AQ5486" s="539">
        <f>AQ5484-AF5484</f>
        <v>0</v>
      </c>
      <c r="AR5486" s="540"/>
      <c r="AS5486" s="541"/>
      <c r="AT5486" s="72"/>
      <c r="AU5486" s="539">
        <f>AU5484-AJ5484</f>
        <v>0</v>
      </c>
      <c r="AV5486" s="540"/>
      <c r="AW5486" s="541"/>
      <c r="AX5486" s="291"/>
      <c r="AY5486" s="291"/>
      <c r="AZ5486" s="291"/>
      <c r="BA5486" s="291"/>
      <c r="BB5486" s="567" t="s">
        <v>45</v>
      </c>
      <c r="BC5486" s="567"/>
      <c r="BD5486" s="567"/>
      <c r="BE5486" s="567"/>
      <c r="BF5486" s="568"/>
      <c r="BG5486" s="539">
        <f>BG5484-AQ5484</f>
        <v>0</v>
      </c>
      <c r="BH5486" s="540"/>
      <c r="BI5486" s="541"/>
      <c r="BJ5486" s="304"/>
      <c r="BK5486" s="539">
        <f>BK5484-AU5484</f>
        <v>0</v>
      </c>
      <c r="BL5486" s="540"/>
      <c r="BM5486" s="541"/>
      <c r="BN5486" s="73"/>
      <c r="BO5486" s="73"/>
      <c r="BP5486" s="73"/>
      <c r="BQ5486" s="90"/>
      <c r="BR5486" s="24"/>
      <c r="BS5486" s="24"/>
      <c r="BT5486" s="22"/>
      <c r="BU5486" s="22"/>
      <c r="BV5486" s="99"/>
      <c r="BY5486" s="21"/>
    </row>
    <row r="5487" spans="1:77" ht="18.75" hidden="1" customHeight="1" thickTop="1" thickBot="1" x14ac:dyDescent="0.5">
      <c r="A5487" s="95"/>
      <c r="B5487" s="305"/>
      <c r="C5487" s="71"/>
      <c r="D5487" s="71"/>
      <c r="E5487" s="71"/>
      <c r="F5487" s="92"/>
      <c r="G5487" s="9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71"/>
      <c r="T5487" s="71"/>
      <c r="U5487" s="71"/>
      <c r="V5487" s="71"/>
      <c r="W5487" s="71"/>
      <c r="X5487" s="71"/>
      <c r="Y5487" s="71"/>
      <c r="Z5487" s="71"/>
      <c r="AA5487" s="71"/>
      <c r="AB5487" s="71"/>
      <c r="AC5487" s="71"/>
      <c r="AD5487" s="71"/>
      <c r="AE5487" s="71"/>
      <c r="AF5487" s="71"/>
      <c r="AG5487" s="71"/>
      <c r="AH5487" s="306"/>
      <c r="AI5487" s="306"/>
      <c r="AJ5487" s="71"/>
      <c r="AK5487" s="71"/>
      <c r="AL5487" s="71"/>
      <c r="AM5487" s="71"/>
      <c r="AN5487" s="71"/>
      <c r="AO5487" s="71"/>
      <c r="AP5487" s="71"/>
      <c r="AQ5487" s="71"/>
      <c r="AR5487" s="71"/>
      <c r="AS5487" s="71"/>
      <c r="AT5487" s="71"/>
      <c r="AU5487" s="71"/>
      <c r="AV5487" s="71"/>
      <c r="AW5487" s="71"/>
      <c r="AX5487" s="71"/>
      <c r="AY5487" s="71"/>
      <c r="AZ5487" s="71"/>
      <c r="BA5487" s="71"/>
      <c r="BB5487" s="71"/>
      <c r="BC5487" s="703" t="s">
        <v>153</v>
      </c>
      <c r="BD5487" s="703"/>
      <c r="BE5487" s="703"/>
      <c r="BF5487" s="703"/>
      <c r="BG5487" s="703"/>
      <c r="BH5487" s="703"/>
      <c r="BI5487" s="703"/>
      <c r="BJ5487" s="703"/>
      <c r="BK5487" s="703"/>
      <c r="BL5487" s="703"/>
      <c r="BM5487" s="703"/>
      <c r="BN5487" s="703"/>
      <c r="BO5487" s="703"/>
      <c r="BP5487" s="703"/>
      <c r="BQ5487" s="318"/>
      <c r="BR5487" s="319"/>
      <c r="BS5487" s="319"/>
      <c r="BT5487" s="15"/>
      <c r="BU5487" s="15"/>
      <c r="BV5487" s="95"/>
    </row>
    <row r="5488" spans="1:77" s="93" customFormat="1" ht="13.5" hidden="1" customHeight="1" thickTop="1" x14ac:dyDescent="0.45">
      <c r="A5488" s="95"/>
      <c r="B5488" s="99"/>
      <c r="C5488" s="95"/>
      <c r="D5488" s="95"/>
      <c r="E5488" s="95"/>
      <c r="F5488" s="96"/>
      <c r="G5488" s="96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254"/>
      <c r="AI5488" s="254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5"/>
      <c r="BL5488" s="95"/>
      <c r="BM5488" s="95"/>
      <c r="BN5488" s="95"/>
      <c r="BO5488" s="95"/>
      <c r="BP5488" s="95"/>
      <c r="BQ5488" s="97"/>
      <c r="BR5488" s="97"/>
      <c r="BS5488" s="97"/>
      <c r="BT5488" s="95"/>
      <c r="BU5488" s="95"/>
      <c r="BV5488" s="95"/>
    </row>
    <row r="5489" spans="1:74" s="17" customFormat="1" ht="33.75" hidden="1" x14ac:dyDescent="0.5">
      <c r="A5489" s="255"/>
      <c r="B5489" s="604" t="s">
        <v>9</v>
      </c>
      <c r="C5489" s="604"/>
      <c r="D5489" s="604"/>
      <c r="E5489" s="604"/>
      <c r="F5489" s="604"/>
      <c r="G5489" s="604"/>
      <c r="H5489" s="604"/>
      <c r="I5489" s="604"/>
      <c r="J5489" s="604"/>
      <c r="K5489" s="604"/>
      <c r="L5489" s="604"/>
      <c r="M5489" s="604"/>
      <c r="N5489" s="604"/>
      <c r="O5489" s="604"/>
      <c r="P5489" s="604"/>
      <c r="Q5489" s="604"/>
      <c r="R5489" s="604"/>
      <c r="S5489" s="604"/>
      <c r="T5489" s="604"/>
      <c r="U5489" s="604"/>
      <c r="V5489" s="604"/>
      <c r="W5489" s="604"/>
      <c r="X5489" s="604"/>
      <c r="Y5489" s="604"/>
      <c r="Z5489" s="604"/>
      <c r="AA5489" s="604"/>
      <c r="AB5489" s="604"/>
      <c r="AC5489" s="604"/>
      <c r="AD5489" s="604"/>
      <c r="AE5489" s="604"/>
      <c r="AF5489" s="604"/>
      <c r="AG5489" s="604"/>
      <c r="AH5489" s="604"/>
      <c r="AI5489" s="604"/>
      <c r="AJ5489" s="604"/>
      <c r="AK5489" s="604"/>
      <c r="AL5489" s="604"/>
      <c r="AM5489" s="604"/>
      <c r="AN5489" s="604"/>
      <c r="AO5489" s="604"/>
      <c r="AP5489" s="604"/>
      <c r="AQ5489" s="604"/>
      <c r="AR5489" s="604"/>
      <c r="AS5489" s="604"/>
      <c r="AT5489" s="604"/>
      <c r="AU5489" s="604"/>
      <c r="AV5489" s="604"/>
      <c r="AW5489" s="604"/>
      <c r="AX5489" s="604"/>
      <c r="AY5489" s="604"/>
      <c r="AZ5489" s="604"/>
      <c r="BA5489" s="604"/>
      <c r="BB5489" s="604"/>
      <c r="BC5489" s="604"/>
      <c r="BD5489" s="604"/>
      <c r="BE5489" s="604"/>
      <c r="BF5489" s="604"/>
      <c r="BG5489" s="604"/>
      <c r="BH5489" s="604"/>
      <c r="BI5489" s="604"/>
      <c r="BJ5489" s="604"/>
      <c r="BK5489" s="604"/>
      <c r="BL5489" s="604"/>
      <c r="BM5489" s="604"/>
      <c r="BN5489" s="604"/>
      <c r="BO5489" s="604"/>
      <c r="BP5489" s="604"/>
      <c r="BQ5489" s="256"/>
      <c r="BR5489" s="256"/>
      <c r="BS5489" s="256"/>
      <c r="BT5489" s="257"/>
      <c r="BU5489" s="257"/>
      <c r="BV5489" s="255"/>
    </row>
    <row r="5490" spans="1:74" ht="10.9" hidden="1" customHeight="1" x14ac:dyDescent="0.45">
      <c r="A5490" s="95"/>
      <c r="B5490" s="258"/>
      <c r="C5490" s="62"/>
      <c r="D5490" s="62"/>
      <c r="E5490" s="62"/>
      <c r="F5490" s="63"/>
      <c r="G5490" s="63"/>
      <c r="H5490" s="62"/>
      <c r="I5490" s="62"/>
      <c r="J5490" s="62"/>
      <c r="K5490" s="62"/>
      <c r="L5490" s="62"/>
      <c r="M5490" s="62"/>
      <c r="N5490" s="62"/>
      <c r="O5490" s="62"/>
      <c r="P5490" s="62"/>
      <c r="Q5490" s="62"/>
      <c r="R5490" s="62"/>
      <c r="S5490" s="62"/>
      <c r="T5490" s="62"/>
      <c r="U5490" s="62"/>
      <c r="V5490" s="62"/>
      <c r="W5490" s="62"/>
      <c r="X5490" s="62"/>
      <c r="Y5490" s="62"/>
      <c r="Z5490" s="62"/>
      <c r="AA5490" s="62"/>
      <c r="AB5490" s="62"/>
      <c r="AC5490" s="62"/>
      <c r="AD5490" s="62"/>
      <c r="AE5490" s="62"/>
      <c r="AF5490" s="62"/>
      <c r="AG5490" s="62"/>
      <c r="AH5490" s="259"/>
      <c r="AI5490" s="259"/>
      <c r="AJ5490" s="62"/>
      <c r="AK5490" s="62"/>
      <c r="AL5490" s="62"/>
      <c r="AM5490" s="62"/>
      <c r="AN5490" s="62"/>
      <c r="AO5490" s="62"/>
      <c r="AP5490" s="62"/>
      <c r="AQ5490" s="62"/>
      <c r="AR5490" s="62"/>
      <c r="AS5490" s="62"/>
      <c r="AT5490" s="62"/>
      <c r="AU5490" s="62"/>
      <c r="AV5490" s="62"/>
      <c r="AW5490" s="62"/>
      <c r="AX5490" s="62"/>
      <c r="AY5490" s="62"/>
      <c r="AZ5490" s="62"/>
      <c r="BA5490" s="62"/>
      <c r="BB5490" s="62"/>
      <c r="BC5490" s="62"/>
      <c r="BD5490" s="62"/>
      <c r="BE5490" s="62"/>
      <c r="BF5490" s="62"/>
      <c r="BG5490" s="62"/>
      <c r="BH5490" s="62"/>
      <c r="BI5490" s="62"/>
      <c r="BJ5490" s="62"/>
      <c r="BK5490" s="62"/>
      <c r="BL5490" s="62"/>
      <c r="BM5490" s="62"/>
      <c r="BN5490" s="62"/>
      <c r="BO5490" s="62"/>
      <c r="BP5490" s="94"/>
      <c r="BQ5490" s="87"/>
      <c r="BR5490" s="94"/>
      <c r="BS5490" s="94"/>
      <c r="BT5490" s="15"/>
      <c r="BU5490" s="15"/>
      <c r="BV5490" s="95"/>
    </row>
    <row r="5491" spans="1:74" s="18" customFormat="1" ht="36.75" hidden="1" customHeight="1" x14ac:dyDescent="0.45">
      <c r="A5491" s="260"/>
      <c r="B5491" s="258"/>
      <c r="C5491" s="261"/>
      <c r="D5491" s="262" t="s">
        <v>10</v>
      </c>
      <c r="E5491" s="605" t="str">
        <f>IF(ROSTER!D$3="","",ROSTER!D$3)</f>
        <v/>
      </c>
      <c r="F5491" s="605"/>
      <c r="G5491" s="605"/>
      <c r="H5491" s="605"/>
      <c r="I5491" s="605"/>
      <c r="J5491" s="605"/>
      <c r="K5491" s="605"/>
      <c r="L5491" s="605"/>
      <c r="M5491" s="605"/>
      <c r="N5491" s="605"/>
      <c r="O5491" s="605"/>
      <c r="P5491" s="605"/>
      <c r="Q5491" s="605"/>
      <c r="R5491" s="605"/>
      <c r="S5491" s="605"/>
      <c r="T5491" s="605"/>
      <c r="U5491" s="605"/>
      <c r="V5491" s="605"/>
      <c r="W5491" s="605"/>
      <c r="X5491" s="605"/>
      <c r="Y5491" s="605"/>
      <c r="Z5491" s="605"/>
      <c r="AA5491" s="605"/>
      <c r="AB5491" s="605"/>
      <c r="AC5491" s="605"/>
      <c r="AD5491" s="605"/>
      <c r="AE5491" s="605"/>
      <c r="AF5491" s="316"/>
      <c r="AG5491" s="606" t="s">
        <v>11</v>
      </c>
      <c r="AH5491" s="606"/>
      <c r="AI5491" s="606"/>
      <c r="AJ5491" s="606"/>
      <c r="AK5491" s="606"/>
      <c r="AL5491" s="606"/>
      <c r="AM5491" s="606"/>
      <c r="AN5491" s="607"/>
      <c r="AO5491" s="607"/>
      <c r="AP5491" s="607"/>
      <c r="AQ5491" s="607"/>
      <c r="AR5491" s="607"/>
      <c r="AS5491" s="607"/>
      <c r="AT5491" s="607"/>
      <c r="AU5491" s="607"/>
      <c r="AV5491" s="607"/>
      <c r="AW5491" s="607"/>
      <c r="AX5491" s="607"/>
      <c r="AY5491" s="607"/>
      <c r="AZ5491" s="607"/>
      <c r="BA5491" s="607"/>
      <c r="BB5491" s="607"/>
      <c r="BC5491" s="607"/>
      <c r="BD5491" s="607"/>
      <c r="BE5491" s="607"/>
      <c r="BF5491" s="607"/>
      <c r="BG5491" s="607"/>
      <c r="BH5491" s="607"/>
      <c r="BI5491" s="607"/>
      <c r="BJ5491" s="607"/>
      <c r="BK5491" s="607"/>
      <c r="BL5491" s="607"/>
      <c r="BM5491" s="607"/>
      <c r="BN5491" s="607"/>
      <c r="BO5491" s="607"/>
      <c r="BP5491" s="94"/>
      <c r="BQ5491" s="88" t="s">
        <v>130</v>
      </c>
      <c r="BR5491" s="94"/>
      <c r="BS5491" s="94"/>
      <c r="BT5491" s="263"/>
      <c r="BU5491" s="263"/>
      <c r="BV5491" s="260"/>
    </row>
    <row r="5492" spans="1:74" ht="8.85" hidden="1" customHeight="1" x14ac:dyDescent="0.45">
      <c r="A5492" s="96"/>
      <c r="B5492" s="258"/>
      <c r="C5492" s="259" t="s">
        <v>39</v>
      </c>
      <c r="D5492" s="259"/>
      <c r="E5492" s="259"/>
      <c r="F5492" s="63"/>
      <c r="G5492" s="63"/>
      <c r="H5492" s="259"/>
      <c r="I5492" s="259"/>
      <c r="J5492" s="317"/>
      <c r="K5492" s="317"/>
      <c r="L5492" s="317"/>
      <c r="M5492" s="317"/>
      <c r="N5492" s="317"/>
      <c r="O5492" s="317"/>
      <c r="P5492" s="317"/>
      <c r="Q5492" s="317"/>
      <c r="R5492" s="317"/>
      <c r="S5492" s="317"/>
      <c r="T5492" s="317"/>
      <c r="U5492" s="317"/>
      <c r="V5492" s="317"/>
      <c r="W5492" s="317"/>
      <c r="X5492" s="317"/>
      <c r="Y5492" s="317"/>
      <c r="Z5492" s="317"/>
      <c r="AA5492" s="317"/>
      <c r="AB5492" s="317"/>
      <c r="AC5492" s="317"/>
      <c r="AD5492" s="317"/>
      <c r="AE5492" s="317"/>
      <c r="AF5492" s="317"/>
      <c r="AG5492" s="317"/>
      <c r="AH5492" s="317"/>
      <c r="AI5492" s="259"/>
      <c r="AJ5492" s="264"/>
      <c r="AK5492" s="265"/>
      <c r="AL5492" s="265"/>
      <c r="AM5492" s="265"/>
      <c r="AN5492" s="265"/>
      <c r="AO5492" s="265"/>
      <c r="AP5492" s="265"/>
      <c r="AQ5492" s="266"/>
      <c r="AR5492" s="266"/>
      <c r="AS5492" s="266"/>
      <c r="AT5492" s="266"/>
      <c r="AU5492" s="266"/>
      <c r="AV5492" s="266"/>
      <c r="AW5492" s="266"/>
      <c r="AX5492" s="266"/>
      <c r="AY5492" s="266"/>
      <c r="AZ5492" s="266"/>
      <c r="BA5492" s="266"/>
      <c r="BB5492" s="266"/>
      <c r="BC5492" s="266"/>
      <c r="BD5492" s="266"/>
      <c r="BE5492" s="266"/>
      <c r="BF5492" s="266"/>
      <c r="BG5492" s="266"/>
      <c r="BH5492" s="266"/>
      <c r="BI5492" s="266"/>
      <c r="BJ5492" s="266"/>
      <c r="BK5492" s="266"/>
      <c r="BL5492" s="266"/>
      <c r="BM5492" s="266"/>
      <c r="BN5492" s="266"/>
      <c r="BO5492" s="266"/>
      <c r="BP5492" s="266"/>
      <c r="BQ5492" s="267"/>
      <c r="BR5492" s="267"/>
      <c r="BS5492" s="267"/>
      <c r="BT5492" s="268"/>
      <c r="BU5492" s="268"/>
      <c r="BV5492" s="96"/>
    </row>
    <row r="5493" spans="1:74" s="18" customFormat="1" ht="33.75" hidden="1" x14ac:dyDescent="0.45">
      <c r="A5493" s="260"/>
      <c r="B5493" s="258"/>
      <c r="C5493" s="608" t="s">
        <v>38</v>
      </c>
      <c r="D5493" s="608"/>
      <c r="E5493" s="607"/>
      <c r="F5493" s="607"/>
      <c r="G5493" s="607"/>
      <c r="H5493" s="607"/>
      <c r="I5493" s="607"/>
      <c r="J5493" s="607"/>
      <c r="K5493" s="607"/>
      <c r="L5493" s="607"/>
      <c r="M5493" s="607"/>
      <c r="N5493" s="607"/>
      <c r="O5493" s="607"/>
      <c r="P5493" s="607"/>
      <c r="Q5493" s="607"/>
      <c r="R5493" s="607"/>
      <c r="S5493" s="607"/>
      <c r="T5493" s="607"/>
      <c r="U5493" s="607"/>
      <c r="V5493" s="607"/>
      <c r="W5493" s="607"/>
      <c r="X5493" s="607"/>
      <c r="Y5493" s="607"/>
      <c r="Z5493" s="607"/>
      <c r="AA5493" s="607"/>
      <c r="AB5493" s="607"/>
      <c r="AC5493" s="607"/>
      <c r="AD5493" s="607"/>
      <c r="AE5493" s="607"/>
      <c r="AF5493" s="316"/>
      <c r="AG5493" s="609" t="s">
        <v>21</v>
      </c>
      <c r="AH5493" s="609"/>
      <c r="AI5493" s="609"/>
      <c r="AJ5493" s="609"/>
      <c r="AK5493" s="607"/>
      <c r="AL5493" s="607"/>
      <c r="AM5493" s="607"/>
      <c r="AN5493" s="607"/>
      <c r="AO5493" s="607"/>
      <c r="AP5493" s="607"/>
      <c r="AQ5493" s="607"/>
      <c r="AR5493" s="607"/>
      <c r="AS5493" s="607"/>
      <c r="AT5493" s="607"/>
      <c r="AU5493" s="607"/>
      <c r="AV5493" s="607"/>
      <c r="AW5493" s="607"/>
      <c r="AX5493" s="607"/>
      <c r="AY5493" s="607"/>
      <c r="AZ5493" s="607"/>
      <c r="BA5493" s="607"/>
      <c r="BB5493" s="607"/>
      <c r="BC5493" s="610" t="s">
        <v>12</v>
      </c>
      <c r="BD5493" s="610"/>
      <c r="BE5493" s="610"/>
      <c r="BF5493" s="611"/>
      <c r="BG5493" s="611"/>
      <c r="BH5493" s="611"/>
      <c r="BI5493" s="611"/>
      <c r="BJ5493" s="611"/>
      <c r="BK5493" s="611"/>
      <c r="BL5493" s="611"/>
      <c r="BM5493" s="611"/>
      <c r="BN5493" s="611"/>
      <c r="BO5493" s="611"/>
      <c r="BP5493" s="64"/>
      <c r="BQ5493" s="307"/>
      <c r="BR5493" s="65"/>
      <c r="BS5493" s="65"/>
      <c r="BT5493" s="270">
        <f>IF(BF5493=0,0,1)</f>
        <v>0</v>
      </c>
      <c r="BU5493" s="18">
        <f>IF((BG5543+BK5543)&gt;(AQ5543+AU5543),1,0)</f>
        <v>0</v>
      </c>
      <c r="BV5493" s="271"/>
    </row>
    <row r="5494" spans="1:74" ht="9.6" hidden="1" customHeight="1" x14ac:dyDescent="0.45">
      <c r="A5494" s="95"/>
      <c r="B5494" s="258"/>
      <c r="C5494" s="62"/>
      <c r="D5494" s="62"/>
      <c r="E5494" s="62"/>
      <c r="F5494" s="63"/>
      <c r="G5494" s="63"/>
      <c r="H5494" s="62"/>
      <c r="I5494" s="62"/>
      <c r="J5494" s="62"/>
      <c r="K5494" s="62"/>
      <c r="L5494" s="62"/>
      <c r="M5494" s="62"/>
      <c r="N5494" s="62"/>
      <c r="O5494" s="62"/>
      <c r="P5494" s="62"/>
      <c r="Q5494" s="62"/>
      <c r="R5494" s="62"/>
      <c r="S5494" s="62"/>
      <c r="T5494" s="62"/>
      <c r="U5494" s="62"/>
      <c r="V5494" s="62"/>
      <c r="W5494" s="62"/>
      <c r="X5494" s="62"/>
      <c r="Y5494" s="62"/>
      <c r="Z5494" s="62"/>
      <c r="AA5494" s="62"/>
      <c r="AB5494" s="62"/>
      <c r="AC5494" s="62"/>
      <c r="AD5494" s="62"/>
      <c r="AE5494" s="62"/>
      <c r="AF5494" s="62"/>
      <c r="AG5494" s="62"/>
      <c r="AH5494" s="259"/>
      <c r="AI5494" s="259"/>
      <c r="AJ5494" s="62"/>
      <c r="AK5494" s="62"/>
      <c r="AL5494" s="62"/>
      <c r="AM5494" s="62"/>
      <c r="AN5494" s="62"/>
      <c r="AO5494" s="62"/>
      <c r="AP5494" s="62"/>
      <c r="AQ5494" s="62"/>
      <c r="AR5494" s="62"/>
      <c r="AS5494" s="62"/>
      <c r="AT5494" s="62"/>
      <c r="AU5494" s="62"/>
      <c r="AV5494" s="62"/>
      <c r="AW5494" s="62"/>
      <c r="AX5494" s="62"/>
      <c r="AY5494" s="62"/>
      <c r="AZ5494" s="62"/>
      <c r="BA5494" s="62"/>
      <c r="BB5494" s="62"/>
      <c r="BC5494" s="62"/>
      <c r="BD5494" s="62"/>
      <c r="BE5494" s="62"/>
      <c r="BF5494" s="62"/>
      <c r="BG5494" s="62"/>
      <c r="BH5494" s="62"/>
      <c r="BI5494" s="62"/>
      <c r="BJ5494" s="62"/>
      <c r="BK5494" s="62"/>
      <c r="BL5494" s="62"/>
      <c r="BM5494" s="62"/>
      <c r="BN5494" s="62"/>
      <c r="BO5494" s="62"/>
      <c r="BP5494" s="62"/>
      <c r="BQ5494" s="66"/>
      <c r="BR5494" s="66"/>
      <c r="BS5494" s="66"/>
      <c r="BT5494" s="15"/>
      <c r="BU5494" s="15"/>
      <c r="BV5494" s="95"/>
    </row>
    <row r="5495" spans="1:74" ht="8.85" hidden="1" customHeight="1" thickBot="1" x14ac:dyDescent="0.5">
      <c r="A5495" s="95"/>
      <c r="B5495" s="113"/>
      <c r="C5495" s="67"/>
      <c r="D5495" s="67"/>
      <c r="E5495" s="67"/>
      <c r="F5495" s="68"/>
      <c r="G5495" s="68"/>
      <c r="H5495" s="67"/>
      <c r="I5495" s="67"/>
      <c r="J5495" s="67"/>
      <c r="K5495" s="67"/>
      <c r="L5495" s="67"/>
      <c r="M5495" s="67"/>
      <c r="N5495" s="67"/>
      <c r="O5495" s="67"/>
      <c r="P5495" s="67"/>
      <c r="Q5495" s="67"/>
      <c r="R5495" s="67"/>
      <c r="S5495" s="67"/>
      <c r="T5495" s="67"/>
      <c r="U5495" s="67"/>
      <c r="V5495" s="67"/>
      <c r="W5495" s="67"/>
      <c r="X5495" s="67"/>
      <c r="Y5495" s="67"/>
      <c r="Z5495" s="67"/>
      <c r="AA5495" s="67"/>
      <c r="AB5495" s="67"/>
      <c r="AC5495" s="67"/>
      <c r="AD5495" s="67"/>
      <c r="AE5495" s="67"/>
      <c r="AF5495" s="67"/>
      <c r="AG5495" s="67"/>
      <c r="AH5495" s="272"/>
      <c r="AI5495" s="272"/>
      <c r="AJ5495" s="67"/>
      <c r="AK5495" s="67"/>
      <c r="AL5495" s="67"/>
      <c r="AM5495" s="67"/>
      <c r="AN5495" s="67"/>
      <c r="AO5495" s="67"/>
      <c r="AP5495" s="67"/>
      <c r="AQ5495" s="67"/>
      <c r="AR5495" s="67"/>
      <c r="AS5495" s="67"/>
      <c r="AT5495" s="67"/>
      <c r="AU5495" s="67"/>
      <c r="AV5495" s="67"/>
      <c r="AW5495" s="67"/>
      <c r="AX5495" s="67"/>
      <c r="AY5495" s="67"/>
      <c r="AZ5495" s="67"/>
      <c r="BA5495" s="67"/>
      <c r="BB5495" s="67"/>
      <c r="BC5495" s="67"/>
      <c r="BD5495" s="67"/>
      <c r="BE5495" s="67"/>
      <c r="BF5495" s="67"/>
      <c r="BG5495" s="67"/>
      <c r="BH5495" s="67"/>
      <c r="BI5495" s="67"/>
      <c r="BJ5495" s="67"/>
      <c r="BK5495" s="67"/>
      <c r="BL5495" s="67"/>
      <c r="BM5495" s="67"/>
      <c r="BN5495" s="67"/>
      <c r="BO5495" s="67"/>
      <c r="BP5495" s="67"/>
      <c r="BQ5495" s="69"/>
      <c r="BR5495" s="69"/>
      <c r="BS5495" s="69"/>
      <c r="BT5495" s="15"/>
      <c r="BU5495" s="15"/>
      <c r="BV5495" s="95"/>
    </row>
    <row r="5496" spans="1:74" s="18" customFormat="1" ht="40.5" hidden="1" customHeight="1" thickTop="1" x14ac:dyDescent="0.4">
      <c r="A5496" s="271"/>
      <c r="B5496" s="652" t="s">
        <v>0</v>
      </c>
      <c r="C5496" s="648" t="s">
        <v>1</v>
      </c>
      <c r="D5496" s="649"/>
      <c r="E5496" s="273" t="s">
        <v>28</v>
      </c>
      <c r="F5496" s="546" t="s">
        <v>100</v>
      </c>
      <c r="G5496" s="546" t="s">
        <v>101</v>
      </c>
      <c r="H5496" s="704" t="s">
        <v>41</v>
      </c>
      <c r="I5496" s="705"/>
      <c r="J5496" s="554" t="s">
        <v>7</v>
      </c>
      <c r="K5496" s="554"/>
      <c r="L5496" s="554"/>
      <c r="M5496" s="554"/>
      <c r="N5496" s="554"/>
      <c r="O5496" s="554"/>
      <c r="P5496" s="554" t="s">
        <v>2</v>
      </c>
      <c r="Q5496" s="554"/>
      <c r="R5496" s="554"/>
      <c r="S5496" s="554"/>
      <c r="T5496" s="554"/>
      <c r="U5496" s="554"/>
      <c r="V5496" s="308"/>
      <c r="W5496" s="308"/>
      <c r="X5496" s="687" t="s">
        <v>35</v>
      </c>
      <c r="Y5496" s="688"/>
      <c r="Z5496" s="687" t="s">
        <v>36</v>
      </c>
      <c r="AA5496" s="688"/>
      <c r="AB5496" s="687" t="s">
        <v>44</v>
      </c>
      <c r="AC5496" s="688"/>
      <c r="AD5496" s="554" t="s">
        <v>6</v>
      </c>
      <c r="AE5496" s="554"/>
      <c r="AF5496" s="554"/>
      <c r="AG5496" s="554"/>
      <c r="AH5496" s="554"/>
      <c r="AI5496" s="554"/>
      <c r="AJ5496" s="554" t="s">
        <v>68</v>
      </c>
      <c r="AK5496" s="554"/>
      <c r="AL5496" s="554"/>
      <c r="AM5496" s="554"/>
      <c r="AN5496" s="554"/>
      <c r="AO5496" s="554"/>
      <c r="AP5496" s="554" t="s">
        <v>69</v>
      </c>
      <c r="AQ5496" s="554"/>
      <c r="AR5496" s="554"/>
      <c r="AS5496" s="554"/>
      <c r="AT5496" s="554"/>
      <c r="AU5496" s="554"/>
      <c r="AV5496" s="554" t="s">
        <v>70</v>
      </c>
      <c r="AW5496" s="554"/>
      <c r="AX5496" s="554"/>
      <c r="AY5496" s="554"/>
      <c r="AZ5496" s="554"/>
      <c r="BA5496" s="556"/>
      <c r="BB5496" s="554" t="s">
        <v>4</v>
      </c>
      <c r="BC5496" s="554"/>
      <c r="BD5496" s="554"/>
      <c r="BE5496" s="554"/>
      <c r="BF5496" s="554"/>
      <c r="BG5496" s="555"/>
      <c r="BH5496" s="554" t="s">
        <v>71</v>
      </c>
      <c r="BI5496" s="554"/>
      <c r="BJ5496" s="554"/>
      <c r="BK5496" s="554"/>
      <c r="BL5496" s="554"/>
      <c r="BM5496" s="556"/>
      <c r="BN5496" s="557" t="s">
        <v>25</v>
      </c>
      <c r="BO5496" s="558"/>
      <c r="BP5496" s="559"/>
      <c r="BQ5496" s="691" t="s">
        <v>110</v>
      </c>
      <c r="BR5496" s="691" t="s">
        <v>86</v>
      </c>
      <c r="BS5496" s="691" t="s">
        <v>87</v>
      </c>
      <c r="BT5496" s="274"/>
      <c r="BU5496" s="274"/>
      <c r="BV5496" s="271"/>
    </row>
    <row r="5497" spans="1:74" s="18" customFormat="1" ht="41.25" hidden="1" customHeight="1" x14ac:dyDescent="0.4">
      <c r="A5497" s="271"/>
      <c r="B5497" s="653"/>
      <c r="C5497" s="650"/>
      <c r="D5497" s="651"/>
      <c r="E5497" s="275" t="s">
        <v>102</v>
      </c>
      <c r="F5497" s="547"/>
      <c r="G5497" s="547"/>
      <c r="H5497" s="706"/>
      <c r="I5497" s="707"/>
      <c r="J5497" s="525" t="s">
        <v>17</v>
      </c>
      <c r="K5497" s="526"/>
      <c r="L5497" s="521" t="s">
        <v>18</v>
      </c>
      <c r="M5497" s="522"/>
      <c r="N5497" s="523" t="s">
        <v>19</v>
      </c>
      <c r="O5497" s="524" t="s">
        <v>8</v>
      </c>
      <c r="P5497" s="525" t="s">
        <v>26</v>
      </c>
      <c r="Q5497" s="526"/>
      <c r="R5497" s="521" t="s">
        <v>24</v>
      </c>
      <c r="S5497" s="522"/>
      <c r="T5497" s="523" t="s">
        <v>19</v>
      </c>
      <c r="U5497" s="524"/>
      <c r="V5497" s="309"/>
      <c r="W5497" s="309"/>
      <c r="X5497" s="689"/>
      <c r="Y5497" s="690"/>
      <c r="Z5497" s="689"/>
      <c r="AA5497" s="690"/>
      <c r="AB5497" s="689"/>
      <c r="AC5497" s="690"/>
      <c r="AD5497" s="525" t="s">
        <v>48</v>
      </c>
      <c r="AE5497" s="526"/>
      <c r="AF5497" s="521" t="s">
        <v>23</v>
      </c>
      <c r="AG5497" s="522" t="s">
        <v>3</v>
      </c>
      <c r="AH5497" s="563" t="s">
        <v>5</v>
      </c>
      <c r="AI5497" s="564"/>
      <c r="AJ5497" s="525" t="s">
        <v>48</v>
      </c>
      <c r="AK5497" s="526"/>
      <c r="AL5497" s="521" t="s">
        <v>23</v>
      </c>
      <c r="AM5497" s="522" t="s">
        <v>3</v>
      </c>
      <c r="AN5497" s="563" t="s">
        <v>5</v>
      </c>
      <c r="AO5497" s="564"/>
      <c r="AP5497" s="525" t="s">
        <v>48</v>
      </c>
      <c r="AQ5497" s="526"/>
      <c r="AR5497" s="521" t="s">
        <v>23</v>
      </c>
      <c r="AS5497" s="522" t="s">
        <v>3</v>
      </c>
      <c r="AT5497" s="563" t="s">
        <v>5</v>
      </c>
      <c r="AU5497" s="564"/>
      <c r="AV5497" s="525" t="s">
        <v>48</v>
      </c>
      <c r="AW5497" s="526"/>
      <c r="AX5497" s="521" t="s">
        <v>23</v>
      </c>
      <c r="AY5497" s="522" t="s">
        <v>3</v>
      </c>
      <c r="AZ5497" s="563" t="s">
        <v>5</v>
      </c>
      <c r="BA5497" s="564"/>
      <c r="BB5497" s="525" t="s">
        <v>48</v>
      </c>
      <c r="BC5497" s="526"/>
      <c r="BD5497" s="521" t="s">
        <v>23</v>
      </c>
      <c r="BE5497" s="522" t="s">
        <v>3</v>
      </c>
      <c r="BF5497" s="563" t="s">
        <v>5</v>
      </c>
      <c r="BG5497" s="564"/>
      <c r="BH5497" s="525" t="s">
        <v>48</v>
      </c>
      <c r="BI5497" s="526"/>
      <c r="BJ5497" s="521" t="s">
        <v>23</v>
      </c>
      <c r="BK5497" s="522" t="s">
        <v>3</v>
      </c>
      <c r="BL5497" s="563" t="s">
        <v>5</v>
      </c>
      <c r="BM5497" s="564"/>
      <c r="BN5497" s="560"/>
      <c r="BO5497" s="561"/>
      <c r="BP5497" s="562"/>
      <c r="BQ5497" s="692"/>
      <c r="BR5497" s="692"/>
      <c r="BS5497" s="692"/>
      <c r="BT5497" s="274"/>
      <c r="BU5497" s="274"/>
      <c r="BV5497" s="271"/>
    </row>
    <row r="5498" spans="1:74" ht="23.85" hidden="1" customHeight="1" x14ac:dyDescent="0.35">
      <c r="A5498" s="276"/>
      <c r="B5498" s="570" t="str">
        <f>IF(ROSTER!B$8="","",ROSTER!B$8)</f>
        <v/>
      </c>
      <c r="C5498" s="572" t="str">
        <f>IF(ROSTER!C$8="","",ROSTER!C$8)</f>
        <v/>
      </c>
      <c r="D5498" s="573"/>
      <c r="E5498" s="574"/>
      <c r="F5498" s="576">
        <f>IF(E5498="y",1,IF(E5498="S",1,0))</f>
        <v>0</v>
      </c>
      <c r="G5498" s="582">
        <f>IF(E5498="S",1,0)</f>
        <v>0</v>
      </c>
      <c r="H5498" s="578"/>
      <c r="I5498" s="543"/>
      <c r="J5498" s="542"/>
      <c r="K5498" s="580"/>
      <c r="L5498" s="584"/>
      <c r="M5498" s="585"/>
      <c r="N5498" s="588">
        <f>L5498+J5498</f>
        <v>0</v>
      </c>
      <c r="O5498" s="589"/>
      <c r="P5498" s="542"/>
      <c r="Q5498" s="580"/>
      <c r="R5498" s="584"/>
      <c r="S5498" s="585"/>
      <c r="T5498" s="588">
        <f>R5498-P5498</f>
        <v>0</v>
      </c>
      <c r="U5498" s="589"/>
      <c r="V5498" s="310"/>
      <c r="W5498" s="310"/>
      <c r="X5498" s="578"/>
      <c r="Y5498" s="543"/>
      <c r="Z5498" s="542"/>
      <c r="AA5498" s="543"/>
      <c r="AB5498" s="542"/>
      <c r="AC5498" s="543"/>
      <c r="AD5498" s="542"/>
      <c r="AE5498" s="580"/>
      <c r="AF5498" s="584"/>
      <c r="AG5498" s="585"/>
      <c r="AH5498" s="595">
        <f>IF(AD5498=0,0,(AF5498/AD5498)*100)</f>
        <v>0</v>
      </c>
      <c r="AI5498" s="596"/>
      <c r="AJ5498" s="542"/>
      <c r="AK5498" s="580"/>
      <c r="AL5498" s="584"/>
      <c r="AM5498" s="585"/>
      <c r="AN5498" s="595">
        <f>IF(AJ5498=0,0,(AL5498/AJ5498)*100)</f>
        <v>0</v>
      </c>
      <c r="AO5498" s="596"/>
      <c r="AP5498" s="542"/>
      <c r="AQ5498" s="580"/>
      <c r="AR5498" s="584"/>
      <c r="AS5498" s="585"/>
      <c r="AT5498" s="595">
        <f>IF(AP5498=0,0,(AR5498/AP5498)*100)</f>
        <v>0</v>
      </c>
      <c r="AU5498" s="596"/>
      <c r="AV5498" s="599">
        <f>AD5498+AJ5498+AP5498</f>
        <v>0</v>
      </c>
      <c r="AW5498" s="600"/>
      <c r="AX5498" s="630">
        <f>AF5498+AL5498+AR5498</f>
        <v>0</v>
      </c>
      <c r="AY5498" s="631"/>
      <c r="AZ5498" s="595">
        <f>IF(AV5498=0,0,(AX5498/AV5498)*100)</f>
        <v>0</v>
      </c>
      <c r="BA5498" s="596"/>
      <c r="BB5498" s="542"/>
      <c r="BC5498" s="580"/>
      <c r="BD5498" s="584"/>
      <c r="BE5498" s="585"/>
      <c r="BF5498" s="595">
        <f>IF(BB5498=0,0,(BD5498/BB5498)*100)</f>
        <v>0</v>
      </c>
      <c r="BG5498" s="596"/>
      <c r="BH5498" s="599">
        <f>AV5498+BB5498</f>
        <v>0</v>
      </c>
      <c r="BI5498" s="600"/>
      <c r="BJ5498" s="630">
        <f>AX5498+BD5498</f>
        <v>0</v>
      </c>
      <c r="BK5498" s="631"/>
      <c r="BL5498" s="595">
        <f>IF(BH5498=0,0,(BJ5498/BH5498)*100)</f>
        <v>0</v>
      </c>
      <c r="BM5498" s="596"/>
      <c r="BN5498" s="656">
        <f>(AF5498*2)+(AL5498*2)+(AR5498*3)+BD5498</f>
        <v>0</v>
      </c>
      <c r="BO5498" s="657"/>
      <c r="BP5498" s="658"/>
      <c r="BQ5498" s="676">
        <f>IF(BS5498=0,0,50*BR5498/BS5498)</f>
        <v>0</v>
      </c>
      <c r="BR5498" s="662">
        <f>(BN5498*BU$11)+(N5498*BU$12)+(Z5498*BU$13)+(R5498*BU$14)+(X5498*BU$15)+(AB5498*BU$16)</f>
        <v>0</v>
      </c>
      <c r="BS5498" s="662">
        <f>((BB5498-BD5498)*BU$18)+((AV5498-AX5498)*BU$17)+(H5498*BU$19)+(P5498*BU$20)</f>
        <v>0</v>
      </c>
      <c r="BT5498" s="19" t="s">
        <v>75</v>
      </c>
      <c r="BU5498" s="277">
        <f>IF(BQ5493="B",'VALUE POINTS'!L$10,IF('GAME STATS'!BQ5493="C",'VALUE POINTS'!M$10,'VALUE POINTS'!K$10))</f>
        <v>1</v>
      </c>
      <c r="BV5498" s="278"/>
    </row>
    <row r="5499" spans="1:74" ht="23.85" hidden="1" customHeight="1" x14ac:dyDescent="0.35">
      <c r="A5499" s="276"/>
      <c r="B5499" s="571"/>
      <c r="C5499" s="642" t="str">
        <f>IF(ROSTER!D$8="","",ROSTER!D$8)</f>
        <v/>
      </c>
      <c r="D5499" s="643"/>
      <c r="E5499" s="575"/>
      <c r="F5499" s="577"/>
      <c r="G5499" s="583"/>
      <c r="H5499" s="579"/>
      <c r="I5499" s="545"/>
      <c r="J5499" s="544"/>
      <c r="K5499" s="581"/>
      <c r="L5499" s="586"/>
      <c r="M5499" s="587"/>
      <c r="N5499" s="592" t="s">
        <v>16</v>
      </c>
      <c r="O5499" s="603"/>
      <c r="P5499" s="544"/>
      <c r="Q5499" s="581"/>
      <c r="R5499" s="586"/>
      <c r="S5499" s="587"/>
      <c r="T5499" s="592" t="s">
        <v>16</v>
      </c>
      <c r="U5499" s="603"/>
      <c r="V5499" s="311"/>
      <c r="W5499" s="311"/>
      <c r="X5499" s="579"/>
      <c r="Y5499" s="545"/>
      <c r="Z5499" s="544"/>
      <c r="AA5499" s="545"/>
      <c r="AB5499" s="544"/>
      <c r="AC5499" s="545"/>
      <c r="AD5499" s="544"/>
      <c r="AE5499" s="581"/>
      <c r="AF5499" s="586"/>
      <c r="AG5499" s="587"/>
      <c r="AH5499" s="626"/>
      <c r="AI5499" s="627"/>
      <c r="AJ5499" s="544"/>
      <c r="AK5499" s="581"/>
      <c r="AL5499" s="586"/>
      <c r="AM5499" s="587"/>
      <c r="AN5499" s="626"/>
      <c r="AO5499" s="627"/>
      <c r="AP5499" s="544"/>
      <c r="AQ5499" s="581"/>
      <c r="AR5499" s="586"/>
      <c r="AS5499" s="587"/>
      <c r="AT5499" s="626"/>
      <c r="AU5499" s="627"/>
      <c r="AV5499" s="628"/>
      <c r="AW5499" s="629"/>
      <c r="AX5499" s="632"/>
      <c r="AY5499" s="633"/>
      <c r="AZ5499" s="626"/>
      <c r="BA5499" s="627"/>
      <c r="BB5499" s="544"/>
      <c r="BC5499" s="581"/>
      <c r="BD5499" s="586"/>
      <c r="BE5499" s="587"/>
      <c r="BF5499" s="626"/>
      <c r="BG5499" s="627"/>
      <c r="BH5499" s="628"/>
      <c r="BI5499" s="629"/>
      <c r="BJ5499" s="632"/>
      <c r="BK5499" s="633"/>
      <c r="BL5499" s="626"/>
      <c r="BM5499" s="627"/>
      <c r="BN5499" s="678"/>
      <c r="BO5499" s="679"/>
      <c r="BP5499" s="680"/>
      <c r="BQ5499" s="677"/>
      <c r="BR5499" s="663"/>
      <c r="BS5499" s="663"/>
      <c r="BT5499" s="19" t="s">
        <v>76</v>
      </c>
      <c r="BU5499" s="277">
        <f>IF(BQ5493="B",'VALUE POINTS'!L$11,IF('GAME STATS'!BQ5493="C",'VALUE POINTS'!M$11,'VALUE POINTS'!K$11))</f>
        <v>1</v>
      </c>
      <c r="BV5499" s="278"/>
    </row>
    <row r="5500" spans="1:74" ht="21.75" hidden="1" customHeight="1" x14ac:dyDescent="0.35">
      <c r="A5500" s="95"/>
      <c r="B5500" s="570" t="str">
        <f>IF(ROSTER!B$10="","",ROSTER!B$10)</f>
        <v/>
      </c>
      <c r="C5500" s="572" t="str">
        <f>IF(ROSTER!C$10="","",ROSTER!C$10)</f>
        <v/>
      </c>
      <c r="D5500" s="573"/>
      <c r="E5500" s="574"/>
      <c r="F5500" s="576">
        <f>IF(E5500="y",1,IF(E5500="S",1,0))</f>
        <v>0</v>
      </c>
      <c r="G5500" s="582">
        <f>IF(E5500="S",1,0)</f>
        <v>0</v>
      </c>
      <c r="H5500" s="578"/>
      <c r="I5500" s="543"/>
      <c r="J5500" s="542"/>
      <c r="K5500" s="580"/>
      <c r="L5500" s="584"/>
      <c r="M5500" s="585"/>
      <c r="N5500" s="588">
        <f>L5500+J5500</f>
        <v>0</v>
      </c>
      <c r="O5500" s="589"/>
      <c r="P5500" s="542"/>
      <c r="Q5500" s="580"/>
      <c r="R5500" s="584"/>
      <c r="S5500" s="585"/>
      <c r="T5500" s="588">
        <f>R5500-P5500</f>
        <v>0</v>
      </c>
      <c r="U5500" s="589"/>
      <c r="V5500" s="310"/>
      <c r="W5500" s="310"/>
      <c r="X5500" s="578"/>
      <c r="Y5500" s="543"/>
      <c r="Z5500" s="542"/>
      <c r="AA5500" s="543"/>
      <c r="AB5500" s="542"/>
      <c r="AC5500" s="543"/>
      <c r="AD5500" s="542"/>
      <c r="AE5500" s="580"/>
      <c r="AF5500" s="584"/>
      <c r="AG5500" s="585"/>
      <c r="AH5500" s="595">
        <f>IF(AD5500=0,0,(AF5500/AD5500)*100)</f>
        <v>0</v>
      </c>
      <c r="AI5500" s="596"/>
      <c r="AJ5500" s="542"/>
      <c r="AK5500" s="580"/>
      <c r="AL5500" s="584"/>
      <c r="AM5500" s="585"/>
      <c r="AN5500" s="595">
        <f>IF(AJ5500=0,0,(AL5500/AJ5500)*100)</f>
        <v>0</v>
      </c>
      <c r="AO5500" s="596"/>
      <c r="AP5500" s="542"/>
      <c r="AQ5500" s="580"/>
      <c r="AR5500" s="584"/>
      <c r="AS5500" s="585"/>
      <c r="AT5500" s="595">
        <f>IF(AP5500=0,0,(AR5500/AP5500)*100)</f>
        <v>0</v>
      </c>
      <c r="AU5500" s="596"/>
      <c r="AV5500" s="599">
        <f>AD5500+AJ5500+AP5500</f>
        <v>0</v>
      </c>
      <c r="AW5500" s="600"/>
      <c r="AX5500" s="630">
        <f>AF5500+AL5500+AR5500</f>
        <v>0</v>
      </c>
      <c r="AY5500" s="631"/>
      <c r="AZ5500" s="595">
        <f>IF(AV5500=0,0,(AX5500/AV5500)*100)</f>
        <v>0</v>
      </c>
      <c r="BA5500" s="596"/>
      <c r="BB5500" s="542"/>
      <c r="BC5500" s="580"/>
      <c r="BD5500" s="584"/>
      <c r="BE5500" s="585"/>
      <c r="BF5500" s="595">
        <f>IF(BB5500=0,0,(BD5500/BB5500)*100)</f>
        <v>0</v>
      </c>
      <c r="BG5500" s="596"/>
      <c r="BH5500" s="599">
        <f>AV5500+BB5500</f>
        <v>0</v>
      </c>
      <c r="BI5500" s="600"/>
      <c r="BJ5500" s="630">
        <f>AX5500+BD5500</f>
        <v>0</v>
      </c>
      <c r="BK5500" s="631"/>
      <c r="BL5500" s="595">
        <f>IF(BH5500=0,0,(BJ5500/BH5500)*100)</f>
        <v>0</v>
      </c>
      <c r="BM5500" s="596"/>
      <c r="BN5500" s="656">
        <f>(AF5500*2)+(AL5500*2)+(AR5500*3)+BD5500</f>
        <v>0</v>
      </c>
      <c r="BO5500" s="657"/>
      <c r="BP5500" s="658"/>
      <c r="BQ5500" s="676">
        <f>IF(BS5500=0,0,50*BR5500/BS5500)</f>
        <v>0</v>
      </c>
      <c r="BR5500" s="662">
        <f>(BN5500*BU$11)+(N5500*BU$12)+(Z5500*BU$13)+(R5500*BU$14)+(X5500*BU$15)+(AB5500*BU$16)</f>
        <v>0</v>
      </c>
      <c r="BS5500" s="662">
        <f>((BB5500-BD5500)*BU$18)+((AV5500-AX5500)*BU$17)+(H5500*BU$19)+(P5500*BU$20)</f>
        <v>0</v>
      </c>
      <c r="BT5500" s="19" t="s">
        <v>77</v>
      </c>
      <c r="BU5500" s="277">
        <f>IF(BQ5493="B",'VALUE POINTS'!L$12,IF('GAME STATS'!BQ5493="C",'VALUE POINTS'!M$12,'VALUE POINTS'!K$12))</f>
        <v>2</v>
      </c>
      <c r="BV5500" s="278"/>
    </row>
    <row r="5501" spans="1:74" ht="21.75" hidden="1" customHeight="1" x14ac:dyDescent="0.35">
      <c r="A5501" s="95"/>
      <c r="B5501" s="571"/>
      <c r="C5501" s="642" t="str">
        <f>IF(ROSTER!D$10="","",ROSTER!D$10)</f>
        <v/>
      </c>
      <c r="D5501" s="643"/>
      <c r="E5501" s="575"/>
      <c r="F5501" s="577"/>
      <c r="G5501" s="583"/>
      <c r="H5501" s="579"/>
      <c r="I5501" s="545"/>
      <c r="J5501" s="544"/>
      <c r="K5501" s="581"/>
      <c r="L5501" s="586"/>
      <c r="M5501" s="587"/>
      <c r="N5501" s="592" t="s">
        <v>16</v>
      </c>
      <c r="O5501" s="603"/>
      <c r="P5501" s="544"/>
      <c r="Q5501" s="581"/>
      <c r="R5501" s="586"/>
      <c r="S5501" s="587"/>
      <c r="T5501" s="592" t="s">
        <v>16</v>
      </c>
      <c r="U5501" s="603"/>
      <c r="V5501" s="311"/>
      <c r="W5501" s="311"/>
      <c r="X5501" s="579"/>
      <c r="Y5501" s="545"/>
      <c r="Z5501" s="544"/>
      <c r="AA5501" s="545"/>
      <c r="AB5501" s="544"/>
      <c r="AC5501" s="545"/>
      <c r="AD5501" s="544"/>
      <c r="AE5501" s="581"/>
      <c r="AF5501" s="586"/>
      <c r="AG5501" s="587"/>
      <c r="AH5501" s="626"/>
      <c r="AI5501" s="627"/>
      <c r="AJ5501" s="544"/>
      <c r="AK5501" s="581"/>
      <c r="AL5501" s="586"/>
      <c r="AM5501" s="587"/>
      <c r="AN5501" s="626"/>
      <c r="AO5501" s="627"/>
      <c r="AP5501" s="544"/>
      <c r="AQ5501" s="581"/>
      <c r="AR5501" s="586"/>
      <c r="AS5501" s="587"/>
      <c r="AT5501" s="626"/>
      <c r="AU5501" s="627"/>
      <c r="AV5501" s="628"/>
      <c r="AW5501" s="629"/>
      <c r="AX5501" s="632"/>
      <c r="AY5501" s="633"/>
      <c r="AZ5501" s="626"/>
      <c r="BA5501" s="627"/>
      <c r="BB5501" s="544"/>
      <c r="BC5501" s="581"/>
      <c r="BD5501" s="586"/>
      <c r="BE5501" s="587"/>
      <c r="BF5501" s="626"/>
      <c r="BG5501" s="627"/>
      <c r="BH5501" s="628"/>
      <c r="BI5501" s="629"/>
      <c r="BJ5501" s="632"/>
      <c r="BK5501" s="633"/>
      <c r="BL5501" s="626"/>
      <c r="BM5501" s="627"/>
      <c r="BN5501" s="678"/>
      <c r="BO5501" s="679"/>
      <c r="BP5501" s="680"/>
      <c r="BQ5501" s="677"/>
      <c r="BR5501" s="663"/>
      <c r="BS5501" s="663"/>
      <c r="BT5501" s="19" t="s">
        <v>78</v>
      </c>
      <c r="BU5501" s="277">
        <f>IF(BQ5493="B",'VALUE POINTS'!L$13,IF('GAME STATS'!BQ5493="C",'VALUE POINTS'!M$13,'VALUE POINTS'!K$13))</f>
        <v>2</v>
      </c>
      <c r="BV5501" s="278"/>
    </row>
    <row r="5502" spans="1:74" ht="21.75" hidden="1" customHeight="1" x14ac:dyDescent="0.35">
      <c r="A5502" s="95"/>
      <c r="B5502" s="570" t="str">
        <f>IF(ROSTER!B$12="","",ROSTER!B$12)</f>
        <v/>
      </c>
      <c r="C5502" s="572" t="str">
        <f>IF(ROSTER!C$12="","",ROSTER!C$12)</f>
        <v/>
      </c>
      <c r="D5502" s="573"/>
      <c r="E5502" s="574"/>
      <c r="F5502" s="576">
        <f>IF(E5502="y",1,IF(E5502="S",1,0))</f>
        <v>0</v>
      </c>
      <c r="G5502" s="582">
        <f>IF(E5502="S",1,0)</f>
        <v>0</v>
      </c>
      <c r="H5502" s="578"/>
      <c r="I5502" s="543"/>
      <c r="J5502" s="542"/>
      <c r="K5502" s="580"/>
      <c r="L5502" s="584"/>
      <c r="M5502" s="585"/>
      <c r="N5502" s="588">
        <f>L5502+J5502</f>
        <v>0</v>
      </c>
      <c r="O5502" s="589"/>
      <c r="P5502" s="542"/>
      <c r="Q5502" s="580"/>
      <c r="R5502" s="584"/>
      <c r="S5502" s="585"/>
      <c r="T5502" s="588">
        <f>R5502-P5502</f>
        <v>0</v>
      </c>
      <c r="U5502" s="589"/>
      <c r="V5502" s="310"/>
      <c r="W5502" s="310"/>
      <c r="X5502" s="578"/>
      <c r="Y5502" s="543"/>
      <c r="Z5502" s="542"/>
      <c r="AA5502" s="543"/>
      <c r="AB5502" s="542"/>
      <c r="AC5502" s="543"/>
      <c r="AD5502" s="542"/>
      <c r="AE5502" s="580"/>
      <c r="AF5502" s="584"/>
      <c r="AG5502" s="585"/>
      <c r="AH5502" s="595">
        <f>IF(AD5502=0,0,(AF5502/AD5502)*100)</f>
        <v>0</v>
      </c>
      <c r="AI5502" s="596"/>
      <c r="AJ5502" s="542"/>
      <c r="AK5502" s="580"/>
      <c r="AL5502" s="584"/>
      <c r="AM5502" s="585"/>
      <c r="AN5502" s="595">
        <f>IF(AJ5502=0,0,(AL5502/AJ5502)*100)</f>
        <v>0</v>
      </c>
      <c r="AO5502" s="596"/>
      <c r="AP5502" s="542"/>
      <c r="AQ5502" s="580"/>
      <c r="AR5502" s="584"/>
      <c r="AS5502" s="585"/>
      <c r="AT5502" s="595">
        <f>IF(AP5502=0,0,(AR5502/AP5502)*100)</f>
        <v>0</v>
      </c>
      <c r="AU5502" s="596"/>
      <c r="AV5502" s="599">
        <f>AD5502+AJ5502+AP5502</f>
        <v>0</v>
      </c>
      <c r="AW5502" s="600"/>
      <c r="AX5502" s="630">
        <f>AF5502+AL5502+AR5502</f>
        <v>0</v>
      </c>
      <c r="AY5502" s="631"/>
      <c r="AZ5502" s="595">
        <f>IF(AV5502=0,0,(AX5502/AV5502)*100)</f>
        <v>0</v>
      </c>
      <c r="BA5502" s="596"/>
      <c r="BB5502" s="542"/>
      <c r="BC5502" s="580"/>
      <c r="BD5502" s="584"/>
      <c r="BE5502" s="585"/>
      <c r="BF5502" s="595">
        <f>IF(BB5502=0,0,(BD5502/BB5502)*100)</f>
        <v>0</v>
      </c>
      <c r="BG5502" s="596"/>
      <c r="BH5502" s="599">
        <f>AV5502+BB5502</f>
        <v>0</v>
      </c>
      <c r="BI5502" s="600"/>
      <c r="BJ5502" s="630">
        <f>AX5502+BD5502</f>
        <v>0</v>
      </c>
      <c r="BK5502" s="631"/>
      <c r="BL5502" s="595">
        <f>IF(BH5502=0,0,(BJ5502/BH5502)*100)</f>
        <v>0</v>
      </c>
      <c r="BM5502" s="596"/>
      <c r="BN5502" s="656">
        <f>(AF5502*2)+(AL5502*2)+(AR5502*3)+BD5502</f>
        <v>0</v>
      </c>
      <c r="BO5502" s="657"/>
      <c r="BP5502" s="658"/>
      <c r="BQ5502" s="676">
        <f t="shared" ref="BQ5502" si="3652">IF(BS5502=0,0,50*BR5502/BS5502)</f>
        <v>0</v>
      </c>
      <c r="BR5502" s="662">
        <f>(BN5502*BU$11)+(N5502*BU$12)+(Z5502*BU$13)+(R5502*BU$14)+(X5502*BU$15)+(AB5502*BU$16)</f>
        <v>0</v>
      </c>
      <c r="BS5502" s="662">
        <f>((BB5502-BD5502)*BU$18)+((AV5502-AX5502)*BU$17)+(H5502*BU$19)+(P5502*BU$20)</f>
        <v>0</v>
      </c>
      <c r="BT5502" s="19" t="s">
        <v>79</v>
      </c>
      <c r="BU5502" s="277">
        <f>IF(BQ5493="B",'VALUE POINTS'!L$14,IF('GAME STATS'!BQ5493="C",'VALUE POINTS'!M$14,'VALUE POINTS'!K$14))</f>
        <v>2</v>
      </c>
      <c r="BV5502" s="278"/>
    </row>
    <row r="5503" spans="1:74" ht="21.75" hidden="1" customHeight="1" x14ac:dyDescent="0.35">
      <c r="A5503" s="95"/>
      <c r="B5503" s="571"/>
      <c r="C5503" s="642" t="str">
        <f>IF(ROSTER!D$12="","",ROSTER!D$12)</f>
        <v/>
      </c>
      <c r="D5503" s="643"/>
      <c r="E5503" s="575"/>
      <c r="F5503" s="577"/>
      <c r="G5503" s="583"/>
      <c r="H5503" s="579"/>
      <c r="I5503" s="545"/>
      <c r="J5503" s="544"/>
      <c r="K5503" s="581"/>
      <c r="L5503" s="586"/>
      <c r="M5503" s="587"/>
      <c r="N5503" s="592"/>
      <c r="O5503" s="603"/>
      <c r="P5503" s="544"/>
      <c r="Q5503" s="581"/>
      <c r="R5503" s="586"/>
      <c r="S5503" s="587"/>
      <c r="T5503" s="592"/>
      <c r="U5503" s="603"/>
      <c r="V5503" s="311"/>
      <c r="W5503" s="311"/>
      <c r="X5503" s="579"/>
      <c r="Y5503" s="545"/>
      <c r="Z5503" s="544"/>
      <c r="AA5503" s="545"/>
      <c r="AB5503" s="544"/>
      <c r="AC5503" s="545"/>
      <c r="AD5503" s="544"/>
      <c r="AE5503" s="581"/>
      <c r="AF5503" s="586"/>
      <c r="AG5503" s="587"/>
      <c r="AH5503" s="626"/>
      <c r="AI5503" s="627"/>
      <c r="AJ5503" s="544"/>
      <c r="AK5503" s="581"/>
      <c r="AL5503" s="586"/>
      <c r="AM5503" s="587"/>
      <c r="AN5503" s="626"/>
      <c r="AO5503" s="627"/>
      <c r="AP5503" s="544"/>
      <c r="AQ5503" s="581"/>
      <c r="AR5503" s="586"/>
      <c r="AS5503" s="587"/>
      <c r="AT5503" s="626"/>
      <c r="AU5503" s="627"/>
      <c r="AV5503" s="628"/>
      <c r="AW5503" s="629"/>
      <c r="AX5503" s="632"/>
      <c r="AY5503" s="633"/>
      <c r="AZ5503" s="626"/>
      <c r="BA5503" s="627"/>
      <c r="BB5503" s="544"/>
      <c r="BC5503" s="581"/>
      <c r="BD5503" s="586"/>
      <c r="BE5503" s="587"/>
      <c r="BF5503" s="626"/>
      <c r="BG5503" s="627"/>
      <c r="BH5503" s="628"/>
      <c r="BI5503" s="629"/>
      <c r="BJ5503" s="632"/>
      <c r="BK5503" s="633"/>
      <c r="BL5503" s="626"/>
      <c r="BM5503" s="627"/>
      <c r="BN5503" s="678"/>
      <c r="BO5503" s="679"/>
      <c r="BP5503" s="680"/>
      <c r="BQ5503" s="677"/>
      <c r="BR5503" s="663"/>
      <c r="BS5503" s="663"/>
      <c r="BT5503" s="19" t="s">
        <v>80</v>
      </c>
      <c r="BU5503" s="277">
        <f>IF(BQ5493="B",'VALUE POINTS'!L$15,IF('GAME STATS'!BQ5493="C",'VALUE POINTS'!M$15,'VALUE POINTS'!K$15))</f>
        <v>2</v>
      </c>
      <c r="BV5503" s="278"/>
    </row>
    <row r="5504" spans="1:74" ht="21.75" hidden="1" customHeight="1" x14ac:dyDescent="0.35">
      <c r="A5504" s="95"/>
      <c r="B5504" s="570" t="str">
        <f>IF(ROSTER!B$14="","",ROSTER!B$14)</f>
        <v/>
      </c>
      <c r="C5504" s="572" t="str">
        <f>IF(ROSTER!C$14="","",ROSTER!C$14)</f>
        <v/>
      </c>
      <c r="D5504" s="573"/>
      <c r="E5504" s="574"/>
      <c r="F5504" s="576">
        <f>IF(E5504="y",1,IF(E5504="S",1,0))</f>
        <v>0</v>
      </c>
      <c r="G5504" s="582">
        <f>IF(E5504="S",1,0)</f>
        <v>0</v>
      </c>
      <c r="H5504" s="578"/>
      <c r="I5504" s="543"/>
      <c r="J5504" s="542"/>
      <c r="K5504" s="580"/>
      <c r="L5504" s="584"/>
      <c r="M5504" s="585"/>
      <c r="N5504" s="588">
        <f>L5504+J5504</f>
        <v>0</v>
      </c>
      <c r="O5504" s="589"/>
      <c r="P5504" s="542"/>
      <c r="Q5504" s="580"/>
      <c r="R5504" s="584"/>
      <c r="S5504" s="585"/>
      <c r="T5504" s="588">
        <f>R5504-P5504</f>
        <v>0</v>
      </c>
      <c r="U5504" s="589"/>
      <c r="V5504" s="310"/>
      <c r="W5504" s="310"/>
      <c r="X5504" s="578"/>
      <c r="Y5504" s="543"/>
      <c r="Z5504" s="542"/>
      <c r="AA5504" s="543"/>
      <c r="AB5504" s="542"/>
      <c r="AC5504" s="543"/>
      <c r="AD5504" s="542"/>
      <c r="AE5504" s="580"/>
      <c r="AF5504" s="584"/>
      <c r="AG5504" s="585"/>
      <c r="AH5504" s="595">
        <f>IF(AD5504=0,0,(AF5504/AD5504)*100)</f>
        <v>0</v>
      </c>
      <c r="AI5504" s="596"/>
      <c r="AJ5504" s="542"/>
      <c r="AK5504" s="580"/>
      <c r="AL5504" s="584"/>
      <c r="AM5504" s="585"/>
      <c r="AN5504" s="595">
        <f>IF(AJ5504=0,0,(AL5504/AJ5504)*100)</f>
        <v>0</v>
      </c>
      <c r="AO5504" s="596"/>
      <c r="AP5504" s="542"/>
      <c r="AQ5504" s="580"/>
      <c r="AR5504" s="584"/>
      <c r="AS5504" s="585"/>
      <c r="AT5504" s="595">
        <f>IF(AP5504=0,0,(AR5504/AP5504)*100)</f>
        <v>0</v>
      </c>
      <c r="AU5504" s="596"/>
      <c r="AV5504" s="599">
        <f>AD5504+AJ5504+AP5504</f>
        <v>0</v>
      </c>
      <c r="AW5504" s="600"/>
      <c r="AX5504" s="630">
        <f>AF5504+AL5504+AR5504</f>
        <v>0</v>
      </c>
      <c r="AY5504" s="631"/>
      <c r="AZ5504" s="595">
        <f>IF(AV5504=0,0,(AX5504/AV5504)*100)</f>
        <v>0</v>
      </c>
      <c r="BA5504" s="596"/>
      <c r="BB5504" s="542"/>
      <c r="BC5504" s="580"/>
      <c r="BD5504" s="584"/>
      <c r="BE5504" s="585"/>
      <c r="BF5504" s="595">
        <f>IF(BB5504=0,0,(BD5504/BB5504)*100)</f>
        <v>0</v>
      </c>
      <c r="BG5504" s="596"/>
      <c r="BH5504" s="599">
        <f>AV5504+BB5504</f>
        <v>0</v>
      </c>
      <c r="BI5504" s="600"/>
      <c r="BJ5504" s="630">
        <f>AX5504+BD5504</f>
        <v>0</v>
      </c>
      <c r="BK5504" s="631"/>
      <c r="BL5504" s="595">
        <f>IF(BH5504=0,0,(BJ5504/BH5504)*100)</f>
        <v>0</v>
      </c>
      <c r="BM5504" s="596"/>
      <c r="BN5504" s="656">
        <f>(AF5504*2)+(AL5504*2)+(AR5504*3)+BD5504</f>
        <v>0</v>
      </c>
      <c r="BO5504" s="657"/>
      <c r="BP5504" s="658"/>
      <c r="BQ5504" s="676">
        <f t="shared" ref="BQ5504" si="3653">IF(BS5504=0,0,50*BR5504/BS5504)</f>
        <v>0</v>
      </c>
      <c r="BR5504" s="662">
        <f>(BN5504*BU$11)+(N5504*BU$12)+(Z5504*BU$13)+(R5504*BU$14)+(X5504*BU$15)+(AB5504*BU$16)</f>
        <v>0</v>
      </c>
      <c r="BS5504" s="662">
        <f>((BB5504-BD5504)*BU$18)+((AV5504-AX5504)*BU$17)+(H5504*BU$19)+(P5504*BU$20)</f>
        <v>0</v>
      </c>
      <c r="BT5504" s="19" t="s">
        <v>81</v>
      </c>
      <c r="BU5504" s="277">
        <f>IF(BQ5493="B",'VALUE POINTS'!L$16,IF('GAME STATS'!BQ5493="C",'VALUE POINTS'!M$16,'VALUE POINTS'!K$16))</f>
        <v>2</v>
      </c>
      <c r="BV5504" s="278"/>
    </row>
    <row r="5505" spans="1:74" ht="21.75" hidden="1" customHeight="1" x14ac:dyDescent="0.35">
      <c r="A5505" s="95"/>
      <c r="B5505" s="571"/>
      <c r="C5505" s="642" t="str">
        <f>IF(ROSTER!D$14="","",ROSTER!D$14)</f>
        <v/>
      </c>
      <c r="D5505" s="643"/>
      <c r="E5505" s="575"/>
      <c r="F5505" s="577"/>
      <c r="G5505" s="583"/>
      <c r="H5505" s="579"/>
      <c r="I5505" s="545"/>
      <c r="J5505" s="544"/>
      <c r="K5505" s="581"/>
      <c r="L5505" s="586"/>
      <c r="M5505" s="587"/>
      <c r="N5505" s="592"/>
      <c r="O5505" s="603"/>
      <c r="P5505" s="544"/>
      <c r="Q5505" s="581"/>
      <c r="R5505" s="586"/>
      <c r="S5505" s="587"/>
      <c r="T5505" s="592"/>
      <c r="U5505" s="603"/>
      <c r="V5505" s="311"/>
      <c r="W5505" s="311"/>
      <c r="X5505" s="579"/>
      <c r="Y5505" s="545"/>
      <c r="Z5505" s="544"/>
      <c r="AA5505" s="545"/>
      <c r="AB5505" s="544"/>
      <c r="AC5505" s="545"/>
      <c r="AD5505" s="544"/>
      <c r="AE5505" s="581"/>
      <c r="AF5505" s="586"/>
      <c r="AG5505" s="587"/>
      <c r="AH5505" s="626"/>
      <c r="AI5505" s="627"/>
      <c r="AJ5505" s="544"/>
      <c r="AK5505" s="581"/>
      <c r="AL5505" s="586"/>
      <c r="AM5505" s="587"/>
      <c r="AN5505" s="626"/>
      <c r="AO5505" s="627"/>
      <c r="AP5505" s="544"/>
      <c r="AQ5505" s="581"/>
      <c r="AR5505" s="586"/>
      <c r="AS5505" s="587"/>
      <c r="AT5505" s="626"/>
      <c r="AU5505" s="627"/>
      <c r="AV5505" s="628"/>
      <c r="AW5505" s="629"/>
      <c r="AX5505" s="632"/>
      <c r="AY5505" s="633"/>
      <c r="AZ5505" s="626"/>
      <c r="BA5505" s="627"/>
      <c r="BB5505" s="544"/>
      <c r="BC5505" s="581"/>
      <c r="BD5505" s="586"/>
      <c r="BE5505" s="587"/>
      <c r="BF5505" s="626"/>
      <c r="BG5505" s="627"/>
      <c r="BH5505" s="628"/>
      <c r="BI5505" s="629"/>
      <c r="BJ5505" s="632"/>
      <c r="BK5505" s="633"/>
      <c r="BL5505" s="626"/>
      <c r="BM5505" s="627"/>
      <c r="BN5505" s="678"/>
      <c r="BO5505" s="679"/>
      <c r="BP5505" s="680"/>
      <c r="BQ5505" s="677"/>
      <c r="BR5505" s="663"/>
      <c r="BS5505" s="663"/>
      <c r="BT5505" s="19" t="s">
        <v>82</v>
      </c>
      <c r="BU5505" s="277">
        <f>IF(BQ5493="B",'VALUE POINTS'!L$17,IF('GAME STATS'!BQ5493="C",'VALUE POINTS'!M$17,'VALUE POINTS'!K$17))</f>
        <v>1</v>
      </c>
      <c r="BV5505" s="278"/>
    </row>
    <row r="5506" spans="1:74" ht="21.75" hidden="1" customHeight="1" x14ac:dyDescent="0.35">
      <c r="A5506" s="95"/>
      <c r="B5506" s="570" t="str">
        <f>IF(ROSTER!B$16="","",ROSTER!B$16)</f>
        <v/>
      </c>
      <c r="C5506" s="572" t="str">
        <f>IF(ROSTER!C$16="","",ROSTER!C$16)</f>
        <v/>
      </c>
      <c r="D5506" s="573"/>
      <c r="E5506" s="574"/>
      <c r="F5506" s="576">
        <f>IF(E5506="y",1,IF(E5506="S",1,0))</f>
        <v>0</v>
      </c>
      <c r="G5506" s="582">
        <f>IF(E5506="S",1,0)</f>
        <v>0</v>
      </c>
      <c r="H5506" s="578"/>
      <c r="I5506" s="543"/>
      <c r="J5506" s="542"/>
      <c r="K5506" s="580"/>
      <c r="L5506" s="584"/>
      <c r="M5506" s="585"/>
      <c r="N5506" s="588">
        <f>L5506+J5506</f>
        <v>0</v>
      </c>
      <c r="O5506" s="589"/>
      <c r="P5506" s="542"/>
      <c r="Q5506" s="580"/>
      <c r="R5506" s="584"/>
      <c r="S5506" s="585"/>
      <c r="T5506" s="588">
        <f>R5506-P5506</f>
        <v>0</v>
      </c>
      <c r="U5506" s="589"/>
      <c r="V5506" s="310"/>
      <c r="W5506" s="310"/>
      <c r="X5506" s="578"/>
      <c r="Y5506" s="543"/>
      <c r="Z5506" s="542"/>
      <c r="AA5506" s="543"/>
      <c r="AB5506" s="542"/>
      <c r="AC5506" s="543"/>
      <c r="AD5506" s="542"/>
      <c r="AE5506" s="580"/>
      <c r="AF5506" s="584"/>
      <c r="AG5506" s="585"/>
      <c r="AH5506" s="595">
        <f>IF(AD5506=0,0,(AF5506/AD5506)*100)</f>
        <v>0</v>
      </c>
      <c r="AI5506" s="596"/>
      <c r="AJ5506" s="542"/>
      <c r="AK5506" s="580"/>
      <c r="AL5506" s="584"/>
      <c r="AM5506" s="585"/>
      <c r="AN5506" s="595">
        <f>IF(AJ5506=0,0,(AL5506/AJ5506)*100)</f>
        <v>0</v>
      </c>
      <c r="AO5506" s="596"/>
      <c r="AP5506" s="542"/>
      <c r="AQ5506" s="580"/>
      <c r="AR5506" s="584"/>
      <c r="AS5506" s="585"/>
      <c r="AT5506" s="595">
        <f>IF(AP5506=0,0,(AR5506/AP5506)*100)</f>
        <v>0</v>
      </c>
      <c r="AU5506" s="596"/>
      <c r="AV5506" s="599">
        <f>AD5506+AJ5506+AP5506</f>
        <v>0</v>
      </c>
      <c r="AW5506" s="600"/>
      <c r="AX5506" s="630">
        <f>AF5506+AL5506+AR5506</f>
        <v>0</v>
      </c>
      <c r="AY5506" s="631"/>
      <c r="AZ5506" s="595">
        <f>IF(AV5506=0,0,(AX5506/AV5506)*100)</f>
        <v>0</v>
      </c>
      <c r="BA5506" s="596"/>
      <c r="BB5506" s="542"/>
      <c r="BC5506" s="580"/>
      <c r="BD5506" s="584"/>
      <c r="BE5506" s="585"/>
      <c r="BF5506" s="595">
        <f>IF(BB5506=0,0,(BD5506/BB5506)*100)</f>
        <v>0</v>
      </c>
      <c r="BG5506" s="596"/>
      <c r="BH5506" s="599">
        <f>AV5506+BB5506</f>
        <v>0</v>
      </c>
      <c r="BI5506" s="600"/>
      <c r="BJ5506" s="630">
        <f>AX5506+BD5506</f>
        <v>0</v>
      </c>
      <c r="BK5506" s="631"/>
      <c r="BL5506" s="595">
        <f>IF(BH5506=0,0,(BJ5506/BH5506)*100)</f>
        <v>0</v>
      </c>
      <c r="BM5506" s="596"/>
      <c r="BN5506" s="656">
        <f>(AF5506*2)+(AL5506*2)+(AR5506*3)+BD5506</f>
        <v>0</v>
      </c>
      <c r="BO5506" s="657"/>
      <c r="BP5506" s="658"/>
      <c r="BQ5506" s="676">
        <f t="shared" ref="BQ5506" si="3654">IF(BS5506=0,0,50*BR5506/BS5506)</f>
        <v>0</v>
      </c>
      <c r="BR5506" s="662">
        <f>(BN5506*BU$11)+(N5506*BU$12)+(Z5506*BU$13)+(R5506*BU$14)+(X5506*BU$15)+(AB5506*BU$16)</f>
        <v>0</v>
      </c>
      <c r="BS5506" s="662">
        <f>((BB5506-BD5506)*BU$18)+((AV5506-AX5506)*BU$17)+(H5506*BU$19)+(P5506*BU$20)</f>
        <v>0</v>
      </c>
      <c r="BT5506" s="19" t="s">
        <v>83</v>
      </c>
      <c r="BU5506" s="277">
        <f>IF(BQ5493="B",'VALUE POINTS'!L$18,IF('GAME STATS'!BQ5493="C",'VALUE POINTS'!M$18,'VALUE POINTS'!K$18))</f>
        <v>2</v>
      </c>
      <c r="BV5506" s="278"/>
    </row>
    <row r="5507" spans="1:74" ht="21.75" hidden="1" customHeight="1" x14ac:dyDescent="0.35">
      <c r="A5507" s="95"/>
      <c r="B5507" s="571"/>
      <c r="C5507" s="642" t="str">
        <f>IF(ROSTER!D$16="","",ROSTER!D$16)</f>
        <v/>
      </c>
      <c r="D5507" s="643"/>
      <c r="E5507" s="575"/>
      <c r="F5507" s="577"/>
      <c r="G5507" s="583"/>
      <c r="H5507" s="579"/>
      <c r="I5507" s="545"/>
      <c r="J5507" s="544"/>
      <c r="K5507" s="581"/>
      <c r="L5507" s="586"/>
      <c r="M5507" s="587"/>
      <c r="N5507" s="592"/>
      <c r="O5507" s="603"/>
      <c r="P5507" s="544"/>
      <c r="Q5507" s="581"/>
      <c r="R5507" s="586"/>
      <c r="S5507" s="587"/>
      <c r="T5507" s="592"/>
      <c r="U5507" s="603"/>
      <c r="V5507" s="311"/>
      <c r="W5507" s="311"/>
      <c r="X5507" s="579"/>
      <c r="Y5507" s="545"/>
      <c r="Z5507" s="544"/>
      <c r="AA5507" s="545"/>
      <c r="AB5507" s="544"/>
      <c r="AC5507" s="545"/>
      <c r="AD5507" s="544"/>
      <c r="AE5507" s="581"/>
      <c r="AF5507" s="586"/>
      <c r="AG5507" s="587"/>
      <c r="AH5507" s="626"/>
      <c r="AI5507" s="627"/>
      <c r="AJ5507" s="544"/>
      <c r="AK5507" s="581"/>
      <c r="AL5507" s="586"/>
      <c r="AM5507" s="587"/>
      <c r="AN5507" s="626"/>
      <c r="AO5507" s="627"/>
      <c r="AP5507" s="544"/>
      <c r="AQ5507" s="581"/>
      <c r="AR5507" s="586"/>
      <c r="AS5507" s="587"/>
      <c r="AT5507" s="626"/>
      <c r="AU5507" s="627"/>
      <c r="AV5507" s="628"/>
      <c r="AW5507" s="629"/>
      <c r="AX5507" s="632"/>
      <c r="AY5507" s="633"/>
      <c r="AZ5507" s="626"/>
      <c r="BA5507" s="627"/>
      <c r="BB5507" s="544"/>
      <c r="BC5507" s="581"/>
      <c r="BD5507" s="586"/>
      <c r="BE5507" s="587"/>
      <c r="BF5507" s="626"/>
      <c r="BG5507" s="627"/>
      <c r="BH5507" s="628"/>
      <c r="BI5507" s="629"/>
      <c r="BJ5507" s="632"/>
      <c r="BK5507" s="633"/>
      <c r="BL5507" s="626"/>
      <c r="BM5507" s="627"/>
      <c r="BN5507" s="678"/>
      <c r="BO5507" s="679"/>
      <c r="BP5507" s="680"/>
      <c r="BQ5507" s="677"/>
      <c r="BR5507" s="663"/>
      <c r="BS5507" s="663"/>
      <c r="BT5507" s="19" t="s">
        <v>84</v>
      </c>
      <c r="BU5507" s="277">
        <f>IF(BQ5493="B",'VALUE POINTS'!L$19,IF('GAME STATS'!BQ5493="C",'VALUE POINTS'!M$19,'VALUE POINTS'!K$19))</f>
        <v>2</v>
      </c>
      <c r="BV5507" s="278"/>
    </row>
    <row r="5508" spans="1:74" ht="21.75" hidden="1" customHeight="1" x14ac:dyDescent="0.25">
      <c r="A5508" s="95"/>
      <c r="B5508" s="570" t="str">
        <f>IF(ROSTER!B$18="","",ROSTER!B$18)</f>
        <v/>
      </c>
      <c r="C5508" s="572" t="str">
        <f>IF(ROSTER!C$18="","",ROSTER!C$18)</f>
        <v/>
      </c>
      <c r="D5508" s="573"/>
      <c r="E5508" s="574"/>
      <c r="F5508" s="576">
        <f>IF(E5508="y",1,IF(E5508="S",1,0))</f>
        <v>0</v>
      </c>
      <c r="G5508" s="582">
        <f>IF(E5508="S",1,0)</f>
        <v>0</v>
      </c>
      <c r="H5508" s="578"/>
      <c r="I5508" s="543"/>
      <c r="J5508" s="542"/>
      <c r="K5508" s="580"/>
      <c r="L5508" s="584"/>
      <c r="M5508" s="585"/>
      <c r="N5508" s="588">
        <f>L5508+J5508</f>
        <v>0</v>
      </c>
      <c r="O5508" s="589"/>
      <c r="P5508" s="542"/>
      <c r="Q5508" s="580"/>
      <c r="R5508" s="584"/>
      <c r="S5508" s="585"/>
      <c r="T5508" s="588">
        <f>R5508-P5508</f>
        <v>0</v>
      </c>
      <c r="U5508" s="589"/>
      <c r="V5508" s="310"/>
      <c r="W5508" s="310"/>
      <c r="X5508" s="578"/>
      <c r="Y5508" s="543"/>
      <c r="Z5508" s="542"/>
      <c r="AA5508" s="543"/>
      <c r="AB5508" s="542"/>
      <c r="AC5508" s="543"/>
      <c r="AD5508" s="542"/>
      <c r="AE5508" s="580"/>
      <c r="AF5508" s="584"/>
      <c r="AG5508" s="585"/>
      <c r="AH5508" s="595">
        <f>IF(AD5508=0,0,(AF5508/AD5508)*100)</f>
        <v>0</v>
      </c>
      <c r="AI5508" s="596"/>
      <c r="AJ5508" s="542"/>
      <c r="AK5508" s="580"/>
      <c r="AL5508" s="584"/>
      <c r="AM5508" s="585"/>
      <c r="AN5508" s="595">
        <f>IF(AJ5508=0,0,(AL5508/AJ5508)*100)</f>
        <v>0</v>
      </c>
      <c r="AO5508" s="596"/>
      <c r="AP5508" s="542"/>
      <c r="AQ5508" s="580"/>
      <c r="AR5508" s="584"/>
      <c r="AS5508" s="585"/>
      <c r="AT5508" s="595">
        <f>IF(AP5508=0,0,(AR5508/AP5508)*100)</f>
        <v>0</v>
      </c>
      <c r="AU5508" s="596"/>
      <c r="AV5508" s="599">
        <f>AD5508+AJ5508+AP5508</f>
        <v>0</v>
      </c>
      <c r="AW5508" s="600"/>
      <c r="AX5508" s="630">
        <f>AF5508+AL5508+AR5508</f>
        <v>0</v>
      </c>
      <c r="AY5508" s="631"/>
      <c r="AZ5508" s="595">
        <f>IF(AV5508=0,0,(AX5508/AV5508)*100)</f>
        <v>0</v>
      </c>
      <c r="BA5508" s="596"/>
      <c r="BB5508" s="542"/>
      <c r="BC5508" s="580"/>
      <c r="BD5508" s="584"/>
      <c r="BE5508" s="585"/>
      <c r="BF5508" s="595">
        <f>IF(BB5508=0,0,(BD5508/BB5508)*100)</f>
        <v>0</v>
      </c>
      <c r="BG5508" s="596"/>
      <c r="BH5508" s="599">
        <f>AV5508+BB5508</f>
        <v>0</v>
      </c>
      <c r="BI5508" s="600"/>
      <c r="BJ5508" s="630">
        <f>AX5508+BD5508</f>
        <v>0</v>
      </c>
      <c r="BK5508" s="631"/>
      <c r="BL5508" s="595">
        <f>IF(BH5508=0,0,(BJ5508/BH5508)*100)</f>
        <v>0</v>
      </c>
      <c r="BM5508" s="596"/>
      <c r="BN5508" s="656">
        <f>(AF5508*2)+(AL5508*2)+(AR5508*3)+BD5508</f>
        <v>0</v>
      </c>
      <c r="BO5508" s="657"/>
      <c r="BP5508" s="658"/>
      <c r="BQ5508" s="676">
        <f t="shared" ref="BQ5508" si="3655">IF(BS5508=0,0,50*BR5508/BS5508)</f>
        <v>0</v>
      </c>
      <c r="BR5508" s="662">
        <f>(BN5508*BU$11)+(N5508*BU$12)+(Z5508*BU$13)+(R5508*BU$14)+(X5508*BU$15)+(AB5508*BU$16)</f>
        <v>0</v>
      </c>
      <c r="BS5508" s="662">
        <f>((BB5508-BD5508)*BU$18)+((AV5508-AX5508)*BU$17)+(H5508*BU$19)+(P5508*BU$20)</f>
        <v>0</v>
      </c>
      <c r="BT5508" s="15"/>
      <c r="BU5508" s="15"/>
      <c r="BV5508" s="278"/>
    </row>
    <row r="5509" spans="1:74" ht="21.75" hidden="1" customHeight="1" x14ac:dyDescent="0.25">
      <c r="A5509" s="95"/>
      <c r="B5509" s="571"/>
      <c r="C5509" s="642" t="str">
        <f>IF(ROSTER!D$18="","",ROSTER!D$18)</f>
        <v/>
      </c>
      <c r="D5509" s="643"/>
      <c r="E5509" s="575"/>
      <c r="F5509" s="577"/>
      <c r="G5509" s="583"/>
      <c r="H5509" s="579"/>
      <c r="I5509" s="545"/>
      <c r="J5509" s="544"/>
      <c r="K5509" s="581"/>
      <c r="L5509" s="586"/>
      <c r="M5509" s="587"/>
      <c r="N5509" s="592"/>
      <c r="O5509" s="603"/>
      <c r="P5509" s="544"/>
      <c r="Q5509" s="581"/>
      <c r="R5509" s="586"/>
      <c r="S5509" s="587"/>
      <c r="T5509" s="592"/>
      <c r="U5509" s="603"/>
      <c r="V5509" s="311"/>
      <c r="W5509" s="311"/>
      <c r="X5509" s="579"/>
      <c r="Y5509" s="545"/>
      <c r="Z5509" s="544"/>
      <c r="AA5509" s="545"/>
      <c r="AB5509" s="544"/>
      <c r="AC5509" s="545"/>
      <c r="AD5509" s="544"/>
      <c r="AE5509" s="581"/>
      <c r="AF5509" s="586"/>
      <c r="AG5509" s="587"/>
      <c r="AH5509" s="626"/>
      <c r="AI5509" s="627"/>
      <c r="AJ5509" s="544"/>
      <c r="AK5509" s="581"/>
      <c r="AL5509" s="586"/>
      <c r="AM5509" s="587"/>
      <c r="AN5509" s="626"/>
      <c r="AO5509" s="627"/>
      <c r="AP5509" s="544"/>
      <c r="AQ5509" s="581"/>
      <c r="AR5509" s="586"/>
      <c r="AS5509" s="587"/>
      <c r="AT5509" s="626"/>
      <c r="AU5509" s="627"/>
      <c r="AV5509" s="628"/>
      <c r="AW5509" s="629"/>
      <c r="AX5509" s="632"/>
      <c r="AY5509" s="633"/>
      <c r="AZ5509" s="626"/>
      <c r="BA5509" s="627"/>
      <c r="BB5509" s="544"/>
      <c r="BC5509" s="581"/>
      <c r="BD5509" s="586"/>
      <c r="BE5509" s="587"/>
      <c r="BF5509" s="626"/>
      <c r="BG5509" s="627"/>
      <c r="BH5509" s="628"/>
      <c r="BI5509" s="629"/>
      <c r="BJ5509" s="632"/>
      <c r="BK5509" s="633"/>
      <c r="BL5509" s="626"/>
      <c r="BM5509" s="627"/>
      <c r="BN5509" s="678"/>
      <c r="BO5509" s="679"/>
      <c r="BP5509" s="680"/>
      <c r="BQ5509" s="677"/>
      <c r="BR5509" s="663"/>
      <c r="BS5509" s="663"/>
      <c r="BT5509" s="15"/>
      <c r="BU5509" s="15"/>
      <c r="BV5509" s="95"/>
    </row>
    <row r="5510" spans="1:74" ht="21.75" hidden="1" customHeight="1" x14ac:dyDescent="0.25">
      <c r="A5510" s="95"/>
      <c r="B5510" s="570" t="str">
        <f>IF(ROSTER!B$20="","",ROSTER!B$20)</f>
        <v/>
      </c>
      <c r="C5510" s="572" t="str">
        <f>IF(ROSTER!C$20="","",ROSTER!C$20)</f>
        <v/>
      </c>
      <c r="D5510" s="573"/>
      <c r="E5510" s="574"/>
      <c r="F5510" s="576">
        <f>IF(E5510="y",1,IF(E5510="S",1,0))</f>
        <v>0</v>
      </c>
      <c r="G5510" s="582">
        <f>IF(E5510="S",1,0)</f>
        <v>0</v>
      </c>
      <c r="H5510" s="578"/>
      <c r="I5510" s="543"/>
      <c r="J5510" s="542"/>
      <c r="K5510" s="580"/>
      <c r="L5510" s="584"/>
      <c r="M5510" s="585"/>
      <c r="N5510" s="588">
        <f>L5510+J5510</f>
        <v>0</v>
      </c>
      <c r="O5510" s="589"/>
      <c r="P5510" s="542"/>
      <c r="Q5510" s="580"/>
      <c r="R5510" s="584"/>
      <c r="S5510" s="585"/>
      <c r="T5510" s="588">
        <f>R5510-P5510</f>
        <v>0</v>
      </c>
      <c r="U5510" s="589"/>
      <c r="V5510" s="310"/>
      <c r="W5510" s="310"/>
      <c r="X5510" s="578"/>
      <c r="Y5510" s="543"/>
      <c r="Z5510" s="542"/>
      <c r="AA5510" s="543"/>
      <c r="AB5510" s="542"/>
      <c r="AC5510" s="543"/>
      <c r="AD5510" s="542"/>
      <c r="AE5510" s="580"/>
      <c r="AF5510" s="584"/>
      <c r="AG5510" s="585"/>
      <c r="AH5510" s="595">
        <f>IF(AD5510=0,0,(AF5510/AD5510)*100)</f>
        <v>0</v>
      </c>
      <c r="AI5510" s="596"/>
      <c r="AJ5510" s="542"/>
      <c r="AK5510" s="580"/>
      <c r="AL5510" s="584"/>
      <c r="AM5510" s="585"/>
      <c r="AN5510" s="595">
        <f>IF(AJ5510=0,0,(AL5510/AJ5510)*100)</f>
        <v>0</v>
      </c>
      <c r="AO5510" s="596"/>
      <c r="AP5510" s="542"/>
      <c r="AQ5510" s="580"/>
      <c r="AR5510" s="584"/>
      <c r="AS5510" s="585"/>
      <c r="AT5510" s="595">
        <f>IF(AP5510=0,0,(AR5510/AP5510)*100)</f>
        <v>0</v>
      </c>
      <c r="AU5510" s="596"/>
      <c r="AV5510" s="599">
        <f>AD5510+AJ5510+AP5510</f>
        <v>0</v>
      </c>
      <c r="AW5510" s="600"/>
      <c r="AX5510" s="630">
        <f>AF5510+AL5510+AR5510</f>
        <v>0</v>
      </c>
      <c r="AY5510" s="631"/>
      <c r="AZ5510" s="595">
        <f>IF(AV5510=0,0,(AX5510/AV5510)*100)</f>
        <v>0</v>
      </c>
      <c r="BA5510" s="596"/>
      <c r="BB5510" s="542"/>
      <c r="BC5510" s="580"/>
      <c r="BD5510" s="584"/>
      <c r="BE5510" s="585"/>
      <c r="BF5510" s="595">
        <f>IF(BB5510=0,0,(BD5510/BB5510)*100)</f>
        <v>0</v>
      </c>
      <c r="BG5510" s="596"/>
      <c r="BH5510" s="599">
        <f>AV5510+BB5510</f>
        <v>0</v>
      </c>
      <c r="BI5510" s="600"/>
      <c r="BJ5510" s="630">
        <f>AX5510+BD5510</f>
        <v>0</v>
      </c>
      <c r="BK5510" s="631"/>
      <c r="BL5510" s="595">
        <f>IF(BH5510=0,0,(BJ5510/BH5510)*100)</f>
        <v>0</v>
      </c>
      <c r="BM5510" s="596"/>
      <c r="BN5510" s="656">
        <f>(AF5510*2)+(AL5510*2)+(AR5510*3)+BD5510</f>
        <v>0</v>
      </c>
      <c r="BO5510" s="657"/>
      <c r="BP5510" s="658"/>
      <c r="BQ5510" s="676">
        <f t="shared" ref="BQ5510" si="3656">IF(BS5510=0,0,50*BR5510/BS5510)</f>
        <v>0</v>
      </c>
      <c r="BR5510" s="662">
        <f>(BN5510*BU$11)+(N5510*BU$12)+(Z5510*BU$13)+(R5510*BU$14)+(X5510*BU$15)+(AB5510*BU$16)</f>
        <v>0</v>
      </c>
      <c r="BS5510" s="662">
        <f>((BB5510-BD5510)*BU$18)+((AV5510-AX5510)*BU$17)+(H5510*BU$19)+(P5510*BU$20)</f>
        <v>0</v>
      </c>
      <c r="BT5510" s="15"/>
      <c r="BU5510" s="15"/>
      <c r="BV5510" s="95"/>
    </row>
    <row r="5511" spans="1:74" ht="21.75" hidden="1" customHeight="1" x14ac:dyDescent="0.25">
      <c r="A5511" s="95"/>
      <c r="B5511" s="571"/>
      <c r="C5511" s="642" t="str">
        <f>IF(ROSTER!D$20="","",ROSTER!D$20)</f>
        <v/>
      </c>
      <c r="D5511" s="643"/>
      <c r="E5511" s="575"/>
      <c r="F5511" s="577"/>
      <c r="G5511" s="583"/>
      <c r="H5511" s="579"/>
      <c r="I5511" s="545"/>
      <c r="J5511" s="544"/>
      <c r="K5511" s="581"/>
      <c r="L5511" s="586"/>
      <c r="M5511" s="587"/>
      <c r="N5511" s="592"/>
      <c r="O5511" s="603"/>
      <c r="P5511" s="544"/>
      <c r="Q5511" s="581"/>
      <c r="R5511" s="586"/>
      <c r="S5511" s="587"/>
      <c r="T5511" s="592"/>
      <c r="U5511" s="603"/>
      <c r="V5511" s="311"/>
      <c r="W5511" s="311"/>
      <c r="X5511" s="579"/>
      <c r="Y5511" s="545"/>
      <c r="Z5511" s="544"/>
      <c r="AA5511" s="545"/>
      <c r="AB5511" s="544"/>
      <c r="AC5511" s="545"/>
      <c r="AD5511" s="544"/>
      <c r="AE5511" s="581"/>
      <c r="AF5511" s="586"/>
      <c r="AG5511" s="587"/>
      <c r="AH5511" s="626"/>
      <c r="AI5511" s="627"/>
      <c r="AJ5511" s="544"/>
      <c r="AK5511" s="581"/>
      <c r="AL5511" s="586"/>
      <c r="AM5511" s="587"/>
      <c r="AN5511" s="626"/>
      <c r="AO5511" s="627"/>
      <c r="AP5511" s="544"/>
      <c r="AQ5511" s="581"/>
      <c r="AR5511" s="586"/>
      <c r="AS5511" s="587"/>
      <c r="AT5511" s="626"/>
      <c r="AU5511" s="627"/>
      <c r="AV5511" s="628"/>
      <c r="AW5511" s="629"/>
      <c r="AX5511" s="632"/>
      <c r="AY5511" s="633"/>
      <c r="AZ5511" s="626"/>
      <c r="BA5511" s="627"/>
      <c r="BB5511" s="544"/>
      <c r="BC5511" s="581"/>
      <c r="BD5511" s="586"/>
      <c r="BE5511" s="587"/>
      <c r="BF5511" s="626"/>
      <c r="BG5511" s="627"/>
      <c r="BH5511" s="628"/>
      <c r="BI5511" s="629"/>
      <c r="BJ5511" s="632"/>
      <c r="BK5511" s="633"/>
      <c r="BL5511" s="626"/>
      <c r="BM5511" s="627"/>
      <c r="BN5511" s="678"/>
      <c r="BO5511" s="679"/>
      <c r="BP5511" s="680"/>
      <c r="BQ5511" s="677"/>
      <c r="BR5511" s="663"/>
      <c r="BS5511" s="663"/>
      <c r="BT5511" s="15"/>
      <c r="BU5511" s="15"/>
      <c r="BV5511" s="95"/>
    </row>
    <row r="5512" spans="1:74" ht="21.75" hidden="1" customHeight="1" x14ac:dyDescent="0.25">
      <c r="A5512" s="95"/>
      <c r="B5512" s="570" t="str">
        <f>IF(ROSTER!B$22="","",ROSTER!B$22)</f>
        <v/>
      </c>
      <c r="C5512" s="572" t="str">
        <f>IF(ROSTER!C$22="","",ROSTER!C$22)</f>
        <v/>
      </c>
      <c r="D5512" s="573"/>
      <c r="E5512" s="574"/>
      <c r="F5512" s="576">
        <f>IF(E5512="y",1,IF(E5512="S",1,0))</f>
        <v>0</v>
      </c>
      <c r="G5512" s="582">
        <f>IF(E5512="S",1,0)</f>
        <v>0</v>
      </c>
      <c r="H5512" s="578"/>
      <c r="I5512" s="543"/>
      <c r="J5512" s="542"/>
      <c r="K5512" s="580"/>
      <c r="L5512" s="584"/>
      <c r="M5512" s="585"/>
      <c r="N5512" s="588">
        <f>L5512+J5512</f>
        <v>0</v>
      </c>
      <c r="O5512" s="589"/>
      <c r="P5512" s="542"/>
      <c r="Q5512" s="580"/>
      <c r="R5512" s="584"/>
      <c r="S5512" s="585"/>
      <c r="T5512" s="588">
        <f>R5512-P5512</f>
        <v>0</v>
      </c>
      <c r="U5512" s="589"/>
      <c r="V5512" s="310"/>
      <c r="W5512" s="310"/>
      <c r="X5512" s="578"/>
      <c r="Y5512" s="543"/>
      <c r="Z5512" s="542"/>
      <c r="AA5512" s="543"/>
      <c r="AB5512" s="542"/>
      <c r="AC5512" s="543"/>
      <c r="AD5512" s="542"/>
      <c r="AE5512" s="580"/>
      <c r="AF5512" s="584"/>
      <c r="AG5512" s="585"/>
      <c r="AH5512" s="595">
        <f>IF(AD5512=0,0,(AF5512/AD5512)*100)</f>
        <v>0</v>
      </c>
      <c r="AI5512" s="596"/>
      <c r="AJ5512" s="542"/>
      <c r="AK5512" s="580"/>
      <c r="AL5512" s="584"/>
      <c r="AM5512" s="585"/>
      <c r="AN5512" s="595">
        <f>IF(AJ5512=0,0,(AL5512/AJ5512)*100)</f>
        <v>0</v>
      </c>
      <c r="AO5512" s="596"/>
      <c r="AP5512" s="542"/>
      <c r="AQ5512" s="580"/>
      <c r="AR5512" s="584"/>
      <c r="AS5512" s="585"/>
      <c r="AT5512" s="595">
        <f>IF(AP5512=0,0,(AR5512/AP5512)*100)</f>
        <v>0</v>
      </c>
      <c r="AU5512" s="596"/>
      <c r="AV5512" s="599">
        <f>AD5512+AJ5512+AP5512</f>
        <v>0</v>
      </c>
      <c r="AW5512" s="600"/>
      <c r="AX5512" s="630">
        <f>AF5512+AL5512+AR5512</f>
        <v>0</v>
      </c>
      <c r="AY5512" s="631"/>
      <c r="AZ5512" s="595">
        <f>IF(AV5512=0,0,(AX5512/AV5512)*100)</f>
        <v>0</v>
      </c>
      <c r="BA5512" s="596"/>
      <c r="BB5512" s="542"/>
      <c r="BC5512" s="580"/>
      <c r="BD5512" s="584"/>
      <c r="BE5512" s="585"/>
      <c r="BF5512" s="595">
        <f>IF(BB5512=0,0,(BD5512/BB5512)*100)</f>
        <v>0</v>
      </c>
      <c r="BG5512" s="596"/>
      <c r="BH5512" s="599">
        <f>AV5512+BB5512</f>
        <v>0</v>
      </c>
      <c r="BI5512" s="600"/>
      <c r="BJ5512" s="630">
        <f>AX5512+BD5512</f>
        <v>0</v>
      </c>
      <c r="BK5512" s="631"/>
      <c r="BL5512" s="595">
        <f>IF(BH5512=0,0,(BJ5512/BH5512)*100)</f>
        <v>0</v>
      </c>
      <c r="BM5512" s="596"/>
      <c r="BN5512" s="656">
        <f>(AF5512*2)+(AL5512*2)+(AR5512*3)+BD5512</f>
        <v>0</v>
      </c>
      <c r="BO5512" s="657"/>
      <c r="BP5512" s="658"/>
      <c r="BQ5512" s="676">
        <f t="shared" ref="BQ5512" si="3657">IF(BS5512=0,0,50*BR5512/BS5512)</f>
        <v>0</v>
      </c>
      <c r="BR5512" s="662">
        <f>(BN5512*BU$11)+(N5512*BU$12)+(Z5512*BU$13)+(R5512*BU$14)+(X5512*BU$15)+(AB5512*BU$16)</f>
        <v>0</v>
      </c>
      <c r="BS5512" s="662">
        <f>((BB5512-BD5512)*BU$18)+((AV5512-AX5512)*BU$17)+(H5512*BU$19)+(P5512*BU$20)</f>
        <v>0</v>
      </c>
      <c r="BT5512" s="15"/>
      <c r="BU5512" s="15"/>
      <c r="BV5512" s="95"/>
    </row>
    <row r="5513" spans="1:74" ht="21.75" hidden="1" customHeight="1" x14ac:dyDescent="0.25">
      <c r="A5513" s="95"/>
      <c r="B5513" s="571"/>
      <c r="C5513" s="642" t="str">
        <f>IF(ROSTER!D$22="","",ROSTER!D$22)</f>
        <v/>
      </c>
      <c r="D5513" s="643"/>
      <c r="E5513" s="575"/>
      <c r="F5513" s="577"/>
      <c r="G5513" s="583"/>
      <c r="H5513" s="579"/>
      <c r="I5513" s="545"/>
      <c r="J5513" s="544"/>
      <c r="K5513" s="581"/>
      <c r="L5513" s="586"/>
      <c r="M5513" s="587"/>
      <c r="N5513" s="592"/>
      <c r="O5513" s="603"/>
      <c r="P5513" s="544"/>
      <c r="Q5513" s="581"/>
      <c r="R5513" s="586"/>
      <c r="S5513" s="587"/>
      <c r="T5513" s="592"/>
      <c r="U5513" s="603"/>
      <c r="V5513" s="311"/>
      <c r="W5513" s="311"/>
      <c r="X5513" s="579"/>
      <c r="Y5513" s="545"/>
      <c r="Z5513" s="544"/>
      <c r="AA5513" s="545"/>
      <c r="AB5513" s="544"/>
      <c r="AC5513" s="545"/>
      <c r="AD5513" s="544"/>
      <c r="AE5513" s="581"/>
      <c r="AF5513" s="586"/>
      <c r="AG5513" s="587"/>
      <c r="AH5513" s="626"/>
      <c r="AI5513" s="627"/>
      <c r="AJ5513" s="544"/>
      <c r="AK5513" s="581"/>
      <c r="AL5513" s="586"/>
      <c r="AM5513" s="587"/>
      <c r="AN5513" s="626"/>
      <c r="AO5513" s="627"/>
      <c r="AP5513" s="544"/>
      <c r="AQ5513" s="581"/>
      <c r="AR5513" s="586"/>
      <c r="AS5513" s="587"/>
      <c r="AT5513" s="626"/>
      <c r="AU5513" s="627"/>
      <c r="AV5513" s="628"/>
      <c r="AW5513" s="629"/>
      <c r="AX5513" s="632"/>
      <c r="AY5513" s="633"/>
      <c r="AZ5513" s="626"/>
      <c r="BA5513" s="627"/>
      <c r="BB5513" s="544"/>
      <c r="BC5513" s="581"/>
      <c r="BD5513" s="586"/>
      <c r="BE5513" s="587"/>
      <c r="BF5513" s="626"/>
      <c r="BG5513" s="627"/>
      <c r="BH5513" s="628"/>
      <c r="BI5513" s="629"/>
      <c r="BJ5513" s="632"/>
      <c r="BK5513" s="633"/>
      <c r="BL5513" s="626"/>
      <c r="BM5513" s="627"/>
      <c r="BN5513" s="678"/>
      <c r="BO5513" s="679"/>
      <c r="BP5513" s="680"/>
      <c r="BQ5513" s="677"/>
      <c r="BR5513" s="663"/>
      <c r="BS5513" s="663"/>
      <c r="BT5513" s="15"/>
      <c r="BU5513" s="15"/>
      <c r="BV5513" s="95"/>
    </row>
    <row r="5514" spans="1:74" ht="21.75" hidden="1" customHeight="1" x14ac:dyDescent="0.25">
      <c r="A5514" s="95"/>
      <c r="B5514" s="570" t="str">
        <f>IF(ROSTER!B$24="","",ROSTER!B$24)</f>
        <v/>
      </c>
      <c r="C5514" s="572" t="str">
        <f>IF(ROSTER!C$24="","",ROSTER!C$24)</f>
        <v/>
      </c>
      <c r="D5514" s="573"/>
      <c r="E5514" s="574"/>
      <c r="F5514" s="576">
        <f>IF(E5514="y",1,IF(E5514="S",1,0))</f>
        <v>0</v>
      </c>
      <c r="G5514" s="582">
        <f>IF(E5514="S",1,0)</f>
        <v>0</v>
      </c>
      <c r="H5514" s="578"/>
      <c r="I5514" s="543"/>
      <c r="J5514" s="542"/>
      <c r="K5514" s="580"/>
      <c r="L5514" s="584"/>
      <c r="M5514" s="585"/>
      <c r="N5514" s="588">
        <f>L5514+J5514</f>
        <v>0</v>
      </c>
      <c r="O5514" s="589"/>
      <c r="P5514" s="542"/>
      <c r="Q5514" s="580"/>
      <c r="R5514" s="584"/>
      <c r="S5514" s="585"/>
      <c r="T5514" s="588">
        <f>R5514-P5514</f>
        <v>0</v>
      </c>
      <c r="U5514" s="589"/>
      <c r="V5514" s="310"/>
      <c r="W5514" s="310"/>
      <c r="X5514" s="578"/>
      <c r="Y5514" s="543"/>
      <c r="Z5514" s="542"/>
      <c r="AA5514" s="543"/>
      <c r="AB5514" s="542"/>
      <c r="AC5514" s="543"/>
      <c r="AD5514" s="542"/>
      <c r="AE5514" s="580"/>
      <c r="AF5514" s="584"/>
      <c r="AG5514" s="585"/>
      <c r="AH5514" s="595">
        <f>IF(AD5514=0,0,(AF5514/AD5514)*100)</f>
        <v>0</v>
      </c>
      <c r="AI5514" s="596"/>
      <c r="AJ5514" s="542"/>
      <c r="AK5514" s="580"/>
      <c r="AL5514" s="584"/>
      <c r="AM5514" s="585"/>
      <c r="AN5514" s="595">
        <f>IF(AJ5514=0,0,(AL5514/AJ5514)*100)</f>
        <v>0</v>
      </c>
      <c r="AO5514" s="596"/>
      <c r="AP5514" s="542"/>
      <c r="AQ5514" s="580"/>
      <c r="AR5514" s="584"/>
      <c r="AS5514" s="585"/>
      <c r="AT5514" s="595">
        <f>IF(AP5514=0,0,(AR5514/AP5514)*100)</f>
        <v>0</v>
      </c>
      <c r="AU5514" s="596"/>
      <c r="AV5514" s="599">
        <f>AD5514+AJ5514+AP5514</f>
        <v>0</v>
      </c>
      <c r="AW5514" s="600"/>
      <c r="AX5514" s="630">
        <f>AF5514+AL5514+AR5514</f>
        <v>0</v>
      </c>
      <c r="AY5514" s="631"/>
      <c r="AZ5514" s="595">
        <f>IF(AV5514=0,0,(AX5514/AV5514)*100)</f>
        <v>0</v>
      </c>
      <c r="BA5514" s="596"/>
      <c r="BB5514" s="542"/>
      <c r="BC5514" s="580"/>
      <c r="BD5514" s="584"/>
      <c r="BE5514" s="585"/>
      <c r="BF5514" s="595">
        <f>IF(BB5514=0,0,(BD5514/BB5514)*100)</f>
        <v>0</v>
      </c>
      <c r="BG5514" s="596"/>
      <c r="BH5514" s="599">
        <f>AV5514+BB5514</f>
        <v>0</v>
      </c>
      <c r="BI5514" s="600"/>
      <c r="BJ5514" s="630">
        <f>AX5514+BD5514</f>
        <v>0</v>
      </c>
      <c r="BK5514" s="631"/>
      <c r="BL5514" s="595">
        <f>IF(BH5514=0,0,(BJ5514/BH5514)*100)</f>
        <v>0</v>
      </c>
      <c r="BM5514" s="596"/>
      <c r="BN5514" s="656">
        <f>(AF5514*2)+(AL5514*2)+(AR5514*3)+BD5514</f>
        <v>0</v>
      </c>
      <c r="BO5514" s="657"/>
      <c r="BP5514" s="658"/>
      <c r="BQ5514" s="676">
        <f t="shared" ref="BQ5514" si="3658">IF(BS5514=0,0,50*BR5514/BS5514)</f>
        <v>0</v>
      </c>
      <c r="BR5514" s="662">
        <f>(BN5514*BU$11)+(N5514*BU$12)+(Z5514*BU$13)+(R5514*BU$14)+(X5514*BU$15)+(AB5514*BU$16)</f>
        <v>0</v>
      </c>
      <c r="BS5514" s="662">
        <f>((BB5514-BD5514)*BU$18)+((AV5514-AX5514)*BU$17)+(H5514*BU$19)+(P5514*BU$20)</f>
        <v>0</v>
      </c>
      <c r="BT5514" s="15"/>
      <c r="BU5514" s="15"/>
      <c r="BV5514" s="95"/>
    </row>
    <row r="5515" spans="1:74" ht="21.75" hidden="1" customHeight="1" x14ac:dyDescent="0.25">
      <c r="A5515" s="95"/>
      <c r="B5515" s="571"/>
      <c r="C5515" s="642" t="str">
        <f>IF(ROSTER!D$24="","",ROSTER!D$24)</f>
        <v/>
      </c>
      <c r="D5515" s="643"/>
      <c r="E5515" s="575"/>
      <c r="F5515" s="577"/>
      <c r="G5515" s="583"/>
      <c r="H5515" s="579"/>
      <c r="I5515" s="545"/>
      <c r="J5515" s="544"/>
      <c r="K5515" s="581"/>
      <c r="L5515" s="586"/>
      <c r="M5515" s="587"/>
      <c r="N5515" s="592"/>
      <c r="O5515" s="603"/>
      <c r="P5515" s="544"/>
      <c r="Q5515" s="581"/>
      <c r="R5515" s="586"/>
      <c r="S5515" s="587"/>
      <c r="T5515" s="592"/>
      <c r="U5515" s="603"/>
      <c r="V5515" s="311"/>
      <c r="W5515" s="311"/>
      <c r="X5515" s="579"/>
      <c r="Y5515" s="545"/>
      <c r="Z5515" s="544"/>
      <c r="AA5515" s="545"/>
      <c r="AB5515" s="544"/>
      <c r="AC5515" s="545"/>
      <c r="AD5515" s="544"/>
      <c r="AE5515" s="581"/>
      <c r="AF5515" s="586"/>
      <c r="AG5515" s="587"/>
      <c r="AH5515" s="626"/>
      <c r="AI5515" s="627"/>
      <c r="AJ5515" s="544"/>
      <c r="AK5515" s="581"/>
      <c r="AL5515" s="586"/>
      <c r="AM5515" s="587"/>
      <c r="AN5515" s="626"/>
      <c r="AO5515" s="627"/>
      <c r="AP5515" s="544"/>
      <c r="AQ5515" s="581"/>
      <c r="AR5515" s="586"/>
      <c r="AS5515" s="587"/>
      <c r="AT5515" s="626"/>
      <c r="AU5515" s="627"/>
      <c r="AV5515" s="628"/>
      <c r="AW5515" s="629"/>
      <c r="AX5515" s="632"/>
      <c r="AY5515" s="633"/>
      <c r="AZ5515" s="626"/>
      <c r="BA5515" s="627"/>
      <c r="BB5515" s="544"/>
      <c r="BC5515" s="581"/>
      <c r="BD5515" s="586"/>
      <c r="BE5515" s="587"/>
      <c r="BF5515" s="626"/>
      <c r="BG5515" s="627"/>
      <c r="BH5515" s="628"/>
      <c r="BI5515" s="629"/>
      <c r="BJ5515" s="632"/>
      <c r="BK5515" s="633"/>
      <c r="BL5515" s="626"/>
      <c r="BM5515" s="627"/>
      <c r="BN5515" s="678"/>
      <c r="BO5515" s="679"/>
      <c r="BP5515" s="680"/>
      <c r="BQ5515" s="677"/>
      <c r="BR5515" s="663"/>
      <c r="BS5515" s="663"/>
      <c r="BT5515" s="15"/>
      <c r="BU5515" s="15"/>
      <c r="BV5515" s="95"/>
    </row>
    <row r="5516" spans="1:74" ht="21.75" hidden="1" customHeight="1" x14ac:dyDescent="0.25">
      <c r="A5516" s="95"/>
      <c r="B5516" s="570" t="str">
        <f>IF(ROSTER!B$26="","",ROSTER!B$26)</f>
        <v/>
      </c>
      <c r="C5516" s="572" t="str">
        <f>IF(ROSTER!C$26="","",ROSTER!C$26)</f>
        <v/>
      </c>
      <c r="D5516" s="573"/>
      <c r="E5516" s="574"/>
      <c r="F5516" s="576">
        <f>IF(E5516="y",1,IF(E5516="S",1,0))</f>
        <v>0</v>
      </c>
      <c r="G5516" s="582">
        <f>IF(E5516="S",1,0)</f>
        <v>0</v>
      </c>
      <c r="H5516" s="578"/>
      <c r="I5516" s="543"/>
      <c r="J5516" s="542"/>
      <c r="K5516" s="580"/>
      <c r="L5516" s="584"/>
      <c r="M5516" s="585"/>
      <c r="N5516" s="588">
        <f>L5516+J5516</f>
        <v>0</v>
      </c>
      <c r="O5516" s="589"/>
      <c r="P5516" s="542"/>
      <c r="Q5516" s="580"/>
      <c r="R5516" s="584"/>
      <c r="S5516" s="585"/>
      <c r="T5516" s="588">
        <f>R5516-P5516</f>
        <v>0</v>
      </c>
      <c r="U5516" s="589"/>
      <c r="V5516" s="310"/>
      <c r="W5516" s="310"/>
      <c r="X5516" s="578"/>
      <c r="Y5516" s="543"/>
      <c r="Z5516" s="542"/>
      <c r="AA5516" s="543"/>
      <c r="AB5516" s="542"/>
      <c r="AC5516" s="543"/>
      <c r="AD5516" s="542"/>
      <c r="AE5516" s="580"/>
      <c r="AF5516" s="584"/>
      <c r="AG5516" s="585"/>
      <c r="AH5516" s="595">
        <f>IF(AD5516=0,0,(AF5516/AD5516)*100)</f>
        <v>0</v>
      </c>
      <c r="AI5516" s="596"/>
      <c r="AJ5516" s="542"/>
      <c r="AK5516" s="580"/>
      <c r="AL5516" s="584"/>
      <c r="AM5516" s="585"/>
      <c r="AN5516" s="595">
        <f>IF(AJ5516=0,0,(AL5516/AJ5516)*100)</f>
        <v>0</v>
      </c>
      <c r="AO5516" s="596"/>
      <c r="AP5516" s="542"/>
      <c r="AQ5516" s="580"/>
      <c r="AR5516" s="584"/>
      <c r="AS5516" s="585"/>
      <c r="AT5516" s="595">
        <f>IF(AP5516=0,0,(AR5516/AP5516)*100)</f>
        <v>0</v>
      </c>
      <c r="AU5516" s="596"/>
      <c r="AV5516" s="599">
        <f>AD5516+AJ5516+AP5516</f>
        <v>0</v>
      </c>
      <c r="AW5516" s="600"/>
      <c r="AX5516" s="630">
        <f>AF5516+AL5516+AR5516</f>
        <v>0</v>
      </c>
      <c r="AY5516" s="631"/>
      <c r="AZ5516" s="595">
        <f>IF(AV5516=0,0,(AX5516/AV5516)*100)</f>
        <v>0</v>
      </c>
      <c r="BA5516" s="596"/>
      <c r="BB5516" s="542"/>
      <c r="BC5516" s="580"/>
      <c r="BD5516" s="584"/>
      <c r="BE5516" s="585"/>
      <c r="BF5516" s="595">
        <f>IF(BB5516=0,0,(BD5516/BB5516)*100)</f>
        <v>0</v>
      </c>
      <c r="BG5516" s="596"/>
      <c r="BH5516" s="599">
        <f>AV5516+BB5516</f>
        <v>0</v>
      </c>
      <c r="BI5516" s="600"/>
      <c r="BJ5516" s="630">
        <f>AX5516+BD5516</f>
        <v>0</v>
      </c>
      <c r="BK5516" s="631"/>
      <c r="BL5516" s="595">
        <f>IF(BH5516=0,0,(BJ5516/BH5516)*100)</f>
        <v>0</v>
      </c>
      <c r="BM5516" s="596"/>
      <c r="BN5516" s="656">
        <f>(AF5516*2)+(AL5516*2)+(AR5516*3)+BD5516</f>
        <v>0</v>
      </c>
      <c r="BO5516" s="657"/>
      <c r="BP5516" s="658"/>
      <c r="BQ5516" s="676">
        <f t="shared" ref="BQ5516" si="3659">IF(BS5516=0,0,50*BR5516/BS5516)</f>
        <v>0</v>
      </c>
      <c r="BR5516" s="662">
        <f>(BN5516*BU$11)+(N5516*BU$12)+(Z5516*BU$13)+(R5516*BU$14)+(X5516*BU$15)+(AB5516*BU$16)</f>
        <v>0</v>
      </c>
      <c r="BS5516" s="662">
        <f>((BB5516-BD5516)*BU$18)+((AV5516-AX5516)*BU$17)+(H5516*BU$19)+(P5516*BU$20)</f>
        <v>0</v>
      </c>
      <c r="BT5516" s="15"/>
      <c r="BU5516" s="15"/>
      <c r="BV5516" s="95"/>
    </row>
    <row r="5517" spans="1:74" ht="21.75" hidden="1" customHeight="1" x14ac:dyDescent="0.25">
      <c r="A5517" s="95"/>
      <c r="B5517" s="571"/>
      <c r="C5517" s="642" t="str">
        <f>IF(ROSTER!D$26="","",ROSTER!D$26)</f>
        <v/>
      </c>
      <c r="D5517" s="643"/>
      <c r="E5517" s="575"/>
      <c r="F5517" s="577"/>
      <c r="G5517" s="583"/>
      <c r="H5517" s="579"/>
      <c r="I5517" s="545"/>
      <c r="J5517" s="544"/>
      <c r="K5517" s="581"/>
      <c r="L5517" s="586"/>
      <c r="M5517" s="587"/>
      <c r="N5517" s="592"/>
      <c r="O5517" s="603"/>
      <c r="P5517" s="544"/>
      <c r="Q5517" s="581"/>
      <c r="R5517" s="586"/>
      <c r="S5517" s="587"/>
      <c r="T5517" s="592"/>
      <c r="U5517" s="603"/>
      <c r="V5517" s="311"/>
      <c r="W5517" s="311"/>
      <c r="X5517" s="579"/>
      <c r="Y5517" s="545"/>
      <c r="Z5517" s="544"/>
      <c r="AA5517" s="545"/>
      <c r="AB5517" s="544"/>
      <c r="AC5517" s="545"/>
      <c r="AD5517" s="544"/>
      <c r="AE5517" s="581"/>
      <c r="AF5517" s="586"/>
      <c r="AG5517" s="587"/>
      <c r="AH5517" s="626"/>
      <c r="AI5517" s="627"/>
      <c r="AJ5517" s="544"/>
      <c r="AK5517" s="581"/>
      <c r="AL5517" s="586"/>
      <c r="AM5517" s="587"/>
      <c r="AN5517" s="626"/>
      <c r="AO5517" s="627"/>
      <c r="AP5517" s="544"/>
      <c r="AQ5517" s="581"/>
      <c r="AR5517" s="586"/>
      <c r="AS5517" s="587"/>
      <c r="AT5517" s="626"/>
      <c r="AU5517" s="627"/>
      <c r="AV5517" s="628"/>
      <c r="AW5517" s="629"/>
      <c r="AX5517" s="632"/>
      <c r="AY5517" s="633"/>
      <c r="AZ5517" s="626"/>
      <c r="BA5517" s="627"/>
      <c r="BB5517" s="544"/>
      <c r="BC5517" s="581"/>
      <c r="BD5517" s="586"/>
      <c r="BE5517" s="587"/>
      <c r="BF5517" s="626"/>
      <c r="BG5517" s="627"/>
      <c r="BH5517" s="628"/>
      <c r="BI5517" s="629"/>
      <c r="BJ5517" s="632"/>
      <c r="BK5517" s="633"/>
      <c r="BL5517" s="626"/>
      <c r="BM5517" s="627"/>
      <c r="BN5517" s="678"/>
      <c r="BO5517" s="679"/>
      <c r="BP5517" s="680"/>
      <c r="BQ5517" s="677"/>
      <c r="BR5517" s="663"/>
      <c r="BS5517" s="663"/>
      <c r="BT5517" s="15"/>
      <c r="BU5517" s="15"/>
      <c r="BV5517" s="95"/>
    </row>
    <row r="5518" spans="1:74" ht="21.75" hidden="1" customHeight="1" x14ac:dyDescent="0.25">
      <c r="A5518" s="95"/>
      <c r="B5518" s="570" t="str">
        <f>IF(ROSTER!B$28="","",ROSTER!B$28)</f>
        <v/>
      </c>
      <c r="C5518" s="572" t="str">
        <f>IF(ROSTER!C$28="","",ROSTER!C$28)</f>
        <v/>
      </c>
      <c r="D5518" s="573"/>
      <c r="E5518" s="574"/>
      <c r="F5518" s="576">
        <f>IF(E5518="y",1,IF(E5518="S",1,0))</f>
        <v>0</v>
      </c>
      <c r="G5518" s="582">
        <f>IF(E5518="S",1,0)</f>
        <v>0</v>
      </c>
      <c r="H5518" s="578"/>
      <c r="I5518" s="543"/>
      <c r="J5518" s="542"/>
      <c r="K5518" s="580"/>
      <c r="L5518" s="584"/>
      <c r="M5518" s="585"/>
      <c r="N5518" s="588">
        <f>L5518+J5518</f>
        <v>0</v>
      </c>
      <c r="O5518" s="589"/>
      <c r="P5518" s="542"/>
      <c r="Q5518" s="580"/>
      <c r="R5518" s="584"/>
      <c r="S5518" s="585"/>
      <c r="T5518" s="588">
        <f>R5518-P5518</f>
        <v>0</v>
      </c>
      <c r="U5518" s="589"/>
      <c r="V5518" s="310"/>
      <c r="W5518" s="310"/>
      <c r="X5518" s="578"/>
      <c r="Y5518" s="543"/>
      <c r="Z5518" s="542"/>
      <c r="AA5518" s="543"/>
      <c r="AB5518" s="542"/>
      <c r="AC5518" s="543"/>
      <c r="AD5518" s="542"/>
      <c r="AE5518" s="580"/>
      <c r="AF5518" s="584"/>
      <c r="AG5518" s="585"/>
      <c r="AH5518" s="595">
        <f>IF(AD5518=0,0,(AF5518/AD5518)*100)</f>
        <v>0</v>
      </c>
      <c r="AI5518" s="596"/>
      <c r="AJ5518" s="542"/>
      <c r="AK5518" s="580"/>
      <c r="AL5518" s="584"/>
      <c r="AM5518" s="585"/>
      <c r="AN5518" s="595">
        <f>IF(AJ5518=0,0,(AL5518/AJ5518)*100)</f>
        <v>0</v>
      </c>
      <c r="AO5518" s="596"/>
      <c r="AP5518" s="542"/>
      <c r="AQ5518" s="580"/>
      <c r="AR5518" s="584"/>
      <c r="AS5518" s="585"/>
      <c r="AT5518" s="595">
        <f>IF(AP5518=0,0,(AR5518/AP5518)*100)</f>
        <v>0</v>
      </c>
      <c r="AU5518" s="596"/>
      <c r="AV5518" s="599">
        <f>AD5518+AJ5518+AP5518</f>
        <v>0</v>
      </c>
      <c r="AW5518" s="600"/>
      <c r="AX5518" s="630">
        <f>AF5518+AL5518+AR5518</f>
        <v>0</v>
      </c>
      <c r="AY5518" s="631"/>
      <c r="AZ5518" s="595">
        <f>IF(AV5518=0,0,(AX5518/AV5518)*100)</f>
        <v>0</v>
      </c>
      <c r="BA5518" s="596"/>
      <c r="BB5518" s="542"/>
      <c r="BC5518" s="580"/>
      <c r="BD5518" s="584"/>
      <c r="BE5518" s="585"/>
      <c r="BF5518" s="595">
        <f>IF(BB5518=0,0,(BD5518/BB5518)*100)</f>
        <v>0</v>
      </c>
      <c r="BG5518" s="596"/>
      <c r="BH5518" s="599">
        <f>AV5518+BB5518</f>
        <v>0</v>
      </c>
      <c r="BI5518" s="600"/>
      <c r="BJ5518" s="630">
        <f>AX5518+BD5518</f>
        <v>0</v>
      </c>
      <c r="BK5518" s="631"/>
      <c r="BL5518" s="595">
        <f>IF(BH5518=0,0,(BJ5518/BH5518)*100)</f>
        <v>0</v>
      </c>
      <c r="BM5518" s="596"/>
      <c r="BN5518" s="656">
        <f>(AF5518*2)+(AL5518*2)+(AR5518*3)+BD5518</f>
        <v>0</v>
      </c>
      <c r="BO5518" s="657"/>
      <c r="BP5518" s="658"/>
      <c r="BQ5518" s="676">
        <f t="shared" ref="BQ5518" si="3660">IF(BS5518=0,0,50*BR5518/BS5518)</f>
        <v>0</v>
      </c>
      <c r="BR5518" s="662">
        <f>(BN5518*BU$11)+(N5518*BU$12)+(Z5518*BU$13)+(R5518*BU$14)+(X5518*BU$15)+(AB5518*BU$16)</f>
        <v>0</v>
      </c>
      <c r="BS5518" s="662">
        <f>((BB5518-BD5518)*BU$18)+((AV5518-AX5518)*BU$17)+(H5518*BU$19)+(P5518*BU$20)</f>
        <v>0</v>
      </c>
      <c r="BT5518" s="15"/>
      <c r="BU5518" s="15"/>
      <c r="BV5518" s="95"/>
    </row>
    <row r="5519" spans="1:74" ht="21.75" hidden="1" customHeight="1" x14ac:dyDescent="0.25">
      <c r="A5519" s="95"/>
      <c r="B5519" s="571"/>
      <c r="C5519" s="642" t="str">
        <f>IF(ROSTER!D$28="","",ROSTER!D$28)</f>
        <v/>
      </c>
      <c r="D5519" s="643"/>
      <c r="E5519" s="575"/>
      <c r="F5519" s="577"/>
      <c r="G5519" s="583"/>
      <c r="H5519" s="579"/>
      <c r="I5519" s="545"/>
      <c r="J5519" s="544"/>
      <c r="K5519" s="581"/>
      <c r="L5519" s="586"/>
      <c r="M5519" s="587"/>
      <c r="N5519" s="592"/>
      <c r="O5519" s="603"/>
      <c r="P5519" s="544"/>
      <c r="Q5519" s="581"/>
      <c r="R5519" s="586"/>
      <c r="S5519" s="587"/>
      <c r="T5519" s="592"/>
      <c r="U5519" s="603"/>
      <c r="V5519" s="311"/>
      <c r="W5519" s="311"/>
      <c r="X5519" s="579"/>
      <c r="Y5519" s="545"/>
      <c r="Z5519" s="544"/>
      <c r="AA5519" s="545"/>
      <c r="AB5519" s="544"/>
      <c r="AC5519" s="545"/>
      <c r="AD5519" s="544"/>
      <c r="AE5519" s="581"/>
      <c r="AF5519" s="586"/>
      <c r="AG5519" s="587"/>
      <c r="AH5519" s="626"/>
      <c r="AI5519" s="627"/>
      <c r="AJ5519" s="544"/>
      <c r="AK5519" s="581"/>
      <c r="AL5519" s="586"/>
      <c r="AM5519" s="587"/>
      <c r="AN5519" s="626"/>
      <c r="AO5519" s="627"/>
      <c r="AP5519" s="544"/>
      <c r="AQ5519" s="581"/>
      <c r="AR5519" s="586"/>
      <c r="AS5519" s="587"/>
      <c r="AT5519" s="626"/>
      <c r="AU5519" s="627"/>
      <c r="AV5519" s="628"/>
      <c r="AW5519" s="629"/>
      <c r="AX5519" s="632"/>
      <c r="AY5519" s="633"/>
      <c r="AZ5519" s="626"/>
      <c r="BA5519" s="627"/>
      <c r="BB5519" s="544"/>
      <c r="BC5519" s="581"/>
      <c r="BD5519" s="586"/>
      <c r="BE5519" s="587"/>
      <c r="BF5519" s="626"/>
      <c r="BG5519" s="627"/>
      <c r="BH5519" s="628"/>
      <c r="BI5519" s="629"/>
      <c r="BJ5519" s="632"/>
      <c r="BK5519" s="633"/>
      <c r="BL5519" s="626"/>
      <c r="BM5519" s="627"/>
      <c r="BN5519" s="678"/>
      <c r="BO5519" s="679"/>
      <c r="BP5519" s="680"/>
      <c r="BQ5519" s="677"/>
      <c r="BR5519" s="663"/>
      <c r="BS5519" s="663"/>
      <c r="BT5519" s="15"/>
      <c r="BU5519" s="15"/>
      <c r="BV5519" s="95"/>
    </row>
    <row r="5520" spans="1:74" ht="21.75" hidden="1" customHeight="1" x14ac:dyDescent="0.25">
      <c r="A5520" s="95"/>
      <c r="B5520" s="570" t="str">
        <f>IF(ROSTER!B$30="","",ROSTER!B$30)</f>
        <v/>
      </c>
      <c r="C5520" s="572" t="str">
        <f>IF(ROSTER!C$30="","",ROSTER!C$30)</f>
        <v/>
      </c>
      <c r="D5520" s="573"/>
      <c r="E5520" s="574"/>
      <c r="F5520" s="576">
        <f>IF(E5520="y",1,IF(E5520="S",1,0))</f>
        <v>0</v>
      </c>
      <c r="G5520" s="582">
        <f>IF(E5520="S",1,0)</f>
        <v>0</v>
      </c>
      <c r="H5520" s="578"/>
      <c r="I5520" s="543"/>
      <c r="J5520" s="542"/>
      <c r="K5520" s="580"/>
      <c r="L5520" s="584"/>
      <c r="M5520" s="585"/>
      <c r="N5520" s="588">
        <f>L5520+J5520</f>
        <v>0</v>
      </c>
      <c r="O5520" s="589"/>
      <c r="P5520" s="542"/>
      <c r="Q5520" s="580"/>
      <c r="R5520" s="584"/>
      <c r="S5520" s="585"/>
      <c r="T5520" s="588">
        <f>R5520-P5520</f>
        <v>0</v>
      </c>
      <c r="U5520" s="589"/>
      <c r="V5520" s="310"/>
      <c r="W5520" s="310"/>
      <c r="X5520" s="578"/>
      <c r="Y5520" s="543"/>
      <c r="Z5520" s="542"/>
      <c r="AA5520" s="543"/>
      <c r="AB5520" s="542"/>
      <c r="AC5520" s="543"/>
      <c r="AD5520" s="542"/>
      <c r="AE5520" s="580"/>
      <c r="AF5520" s="584"/>
      <c r="AG5520" s="585"/>
      <c r="AH5520" s="595">
        <f>IF(AD5520=0,0,(AF5520/AD5520)*100)</f>
        <v>0</v>
      </c>
      <c r="AI5520" s="596"/>
      <c r="AJ5520" s="542"/>
      <c r="AK5520" s="580"/>
      <c r="AL5520" s="584"/>
      <c r="AM5520" s="585"/>
      <c r="AN5520" s="595">
        <f>IF(AJ5520=0,0,(AL5520/AJ5520)*100)</f>
        <v>0</v>
      </c>
      <c r="AO5520" s="596"/>
      <c r="AP5520" s="542"/>
      <c r="AQ5520" s="580"/>
      <c r="AR5520" s="584"/>
      <c r="AS5520" s="585"/>
      <c r="AT5520" s="595">
        <f>IF(AP5520=0,0,(AR5520/AP5520)*100)</f>
        <v>0</v>
      </c>
      <c r="AU5520" s="596"/>
      <c r="AV5520" s="599">
        <f>AD5520+AJ5520+AP5520</f>
        <v>0</v>
      </c>
      <c r="AW5520" s="600"/>
      <c r="AX5520" s="630">
        <f>AF5520+AL5520+AR5520</f>
        <v>0</v>
      </c>
      <c r="AY5520" s="631"/>
      <c r="AZ5520" s="595">
        <f>IF(AV5520=0,0,(AX5520/AV5520)*100)</f>
        <v>0</v>
      </c>
      <c r="BA5520" s="596"/>
      <c r="BB5520" s="542"/>
      <c r="BC5520" s="580"/>
      <c r="BD5520" s="584"/>
      <c r="BE5520" s="585"/>
      <c r="BF5520" s="595">
        <f>IF(BB5520=0,0,(BD5520/BB5520)*100)</f>
        <v>0</v>
      </c>
      <c r="BG5520" s="596"/>
      <c r="BH5520" s="599">
        <f>AV5520+BB5520</f>
        <v>0</v>
      </c>
      <c r="BI5520" s="600"/>
      <c r="BJ5520" s="630">
        <f>AX5520+BD5520</f>
        <v>0</v>
      </c>
      <c r="BK5520" s="631"/>
      <c r="BL5520" s="595">
        <f>IF(BH5520=0,0,(BJ5520/BH5520)*100)</f>
        <v>0</v>
      </c>
      <c r="BM5520" s="596"/>
      <c r="BN5520" s="656">
        <f>(AF5520*2)+(AL5520*2)+(AR5520*3)+BD5520</f>
        <v>0</v>
      </c>
      <c r="BO5520" s="657"/>
      <c r="BP5520" s="658"/>
      <c r="BQ5520" s="676">
        <f t="shared" ref="BQ5520" si="3661">IF(BS5520=0,0,50*BR5520/BS5520)</f>
        <v>0</v>
      </c>
      <c r="BR5520" s="662">
        <f>(BN5520*BU$11)+(N5520*BU$12)+(Z5520*BU$13)+(R5520*BU$14)+(X5520*BU$15)+(AB5520*BU$16)</f>
        <v>0</v>
      </c>
      <c r="BS5520" s="662">
        <f>((BB5520-BD5520)*BU$18)+((AV5520-AX5520)*BU$17)+(H5520*BU$19)+(P5520*BU$20)</f>
        <v>0</v>
      </c>
      <c r="BT5520" s="15"/>
      <c r="BU5520" s="15"/>
      <c r="BV5520" s="95"/>
    </row>
    <row r="5521" spans="1:74" ht="21.75" hidden="1" customHeight="1" x14ac:dyDescent="0.25">
      <c r="A5521" s="95"/>
      <c r="B5521" s="571"/>
      <c r="C5521" s="642" t="str">
        <f>IF(ROSTER!D$30="","",ROSTER!D$30)</f>
        <v/>
      </c>
      <c r="D5521" s="643"/>
      <c r="E5521" s="575"/>
      <c r="F5521" s="577"/>
      <c r="G5521" s="583"/>
      <c r="H5521" s="579"/>
      <c r="I5521" s="545"/>
      <c r="J5521" s="544"/>
      <c r="K5521" s="581"/>
      <c r="L5521" s="586"/>
      <c r="M5521" s="587"/>
      <c r="N5521" s="592"/>
      <c r="O5521" s="603"/>
      <c r="P5521" s="544"/>
      <c r="Q5521" s="581"/>
      <c r="R5521" s="586"/>
      <c r="S5521" s="587"/>
      <c r="T5521" s="592"/>
      <c r="U5521" s="603"/>
      <c r="V5521" s="311"/>
      <c r="W5521" s="311"/>
      <c r="X5521" s="579"/>
      <c r="Y5521" s="545"/>
      <c r="Z5521" s="544"/>
      <c r="AA5521" s="545"/>
      <c r="AB5521" s="544"/>
      <c r="AC5521" s="545"/>
      <c r="AD5521" s="544"/>
      <c r="AE5521" s="581"/>
      <c r="AF5521" s="586"/>
      <c r="AG5521" s="587"/>
      <c r="AH5521" s="626"/>
      <c r="AI5521" s="627"/>
      <c r="AJ5521" s="544"/>
      <c r="AK5521" s="581"/>
      <c r="AL5521" s="586"/>
      <c r="AM5521" s="587"/>
      <c r="AN5521" s="626"/>
      <c r="AO5521" s="627"/>
      <c r="AP5521" s="544"/>
      <c r="AQ5521" s="581"/>
      <c r="AR5521" s="586"/>
      <c r="AS5521" s="587"/>
      <c r="AT5521" s="626"/>
      <c r="AU5521" s="627"/>
      <c r="AV5521" s="628"/>
      <c r="AW5521" s="629"/>
      <c r="AX5521" s="632"/>
      <c r="AY5521" s="633"/>
      <c r="AZ5521" s="626"/>
      <c r="BA5521" s="627"/>
      <c r="BB5521" s="544"/>
      <c r="BC5521" s="581"/>
      <c r="BD5521" s="586"/>
      <c r="BE5521" s="587"/>
      <c r="BF5521" s="626"/>
      <c r="BG5521" s="627"/>
      <c r="BH5521" s="628"/>
      <c r="BI5521" s="629"/>
      <c r="BJ5521" s="632"/>
      <c r="BK5521" s="633"/>
      <c r="BL5521" s="626"/>
      <c r="BM5521" s="627"/>
      <c r="BN5521" s="678"/>
      <c r="BO5521" s="679"/>
      <c r="BP5521" s="680"/>
      <c r="BQ5521" s="677"/>
      <c r="BR5521" s="663"/>
      <c r="BS5521" s="663"/>
      <c r="BT5521" s="15"/>
      <c r="BU5521" s="15"/>
      <c r="BV5521" s="95"/>
    </row>
    <row r="5522" spans="1:74" ht="21.75" hidden="1" customHeight="1" x14ac:dyDescent="0.25">
      <c r="A5522" s="95"/>
      <c r="B5522" s="570" t="str">
        <f>IF(ROSTER!B$32="","",ROSTER!B$32)</f>
        <v/>
      </c>
      <c r="C5522" s="572" t="str">
        <f>IF(ROSTER!C$32="","",ROSTER!C$32)</f>
        <v/>
      </c>
      <c r="D5522" s="573"/>
      <c r="E5522" s="574"/>
      <c r="F5522" s="576">
        <f>IF(E5522="y",1,IF(E5522="S",1,0))</f>
        <v>0</v>
      </c>
      <c r="G5522" s="582">
        <f>IF(E5522="S",1,0)</f>
        <v>0</v>
      </c>
      <c r="H5522" s="578"/>
      <c r="I5522" s="543"/>
      <c r="J5522" s="542"/>
      <c r="K5522" s="580"/>
      <c r="L5522" s="584"/>
      <c r="M5522" s="585"/>
      <c r="N5522" s="588">
        <f>L5522+J5522</f>
        <v>0</v>
      </c>
      <c r="O5522" s="589"/>
      <c r="P5522" s="542"/>
      <c r="Q5522" s="580"/>
      <c r="R5522" s="584"/>
      <c r="S5522" s="585"/>
      <c r="T5522" s="588">
        <f>R5522-P5522</f>
        <v>0</v>
      </c>
      <c r="U5522" s="589"/>
      <c r="V5522" s="310"/>
      <c r="W5522" s="310"/>
      <c r="X5522" s="578"/>
      <c r="Y5522" s="543"/>
      <c r="Z5522" s="542"/>
      <c r="AA5522" s="543"/>
      <c r="AB5522" s="542"/>
      <c r="AC5522" s="543"/>
      <c r="AD5522" s="542"/>
      <c r="AE5522" s="580"/>
      <c r="AF5522" s="584"/>
      <c r="AG5522" s="585"/>
      <c r="AH5522" s="595">
        <f>IF(AD5522=0,0,(AF5522/AD5522)*100)</f>
        <v>0</v>
      </c>
      <c r="AI5522" s="596"/>
      <c r="AJ5522" s="542"/>
      <c r="AK5522" s="580"/>
      <c r="AL5522" s="584"/>
      <c r="AM5522" s="585"/>
      <c r="AN5522" s="595">
        <f>IF(AJ5522=0,0,(AL5522/AJ5522)*100)</f>
        <v>0</v>
      </c>
      <c r="AO5522" s="596"/>
      <c r="AP5522" s="542"/>
      <c r="AQ5522" s="580"/>
      <c r="AR5522" s="584"/>
      <c r="AS5522" s="585"/>
      <c r="AT5522" s="595">
        <f>IF(AP5522=0,0,(AR5522/AP5522)*100)</f>
        <v>0</v>
      </c>
      <c r="AU5522" s="596"/>
      <c r="AV5522" s="599">
        <f>AD5522+AJ5522+AP5522</f>
        <v>0</v>
      </c>
      <c r="AW5522" s="600"/>
      <c r="AX5522" s="630">
        <f>AF5522+AL5522+AR5522</f>
        <v>0</v>
      </c>
      <c r="AY5522" s="631"/>
      <c r="AZ5522" s="595">
        <f>IF(AV5522=0,0,(AX5522/AV5522)*100)</f>
        <v>0</v>
      </c>
      <c r="BA5522" s="596"/>
      <c r="BB5522" s="542"/>
      <c r="BC5522" s="580"/>
      <c r="BD5522" s="584"/>
      <c r="BE5522" s="585"/>
      <c r="BF5522" s="595">
        <f>IF(BB5522=0,0,(BD5522/BB5522)*100)</f>
        <v>0</v>
      </c>
      <c r="BG5522" s="596"/>
      <c r="BH5522" s="599">
        <f>AV5522+BB5522</f>
        <v>0</v>
      </c>
      <c r="BI5522" s="600"/>
      <c r="BJ5522" s="630">
        <f>AX5522+BD5522</f>
        <v>0</v>
      </c>
      <c r="BK5522" s="631"/>
      <c r="BL5522" s="595">
        <f>IF(BH5522=0,0,(BJ5522/BH5522)*100)</f>
        <v>0</v>
      </c>
      <c r="BM5522" s="596"/>
      <c r="BN5522" s="656">
        <f>(AF5522*2)+(AL5522*2)+(AR5522*3)+BD5522</f>
        <v>0</v>
      </c>
      <c r="BO5522" s="657"/>
      <c r="BP5522" s="658"/>
      <c r="BQ5522" s="676">
        <f t="shared" ref="BQ5522" si="3662">IF(BS5522=0,0,50*BR5522/BS5522)</f>
        <v>0</v>
      </c>
      <c r="BR5522" s="662">
        <f>(BN5522*BU$11)+(N5522*BU$12)+(Z5522*BU$13)+(R5522*BU$14)+(X5522*BU$15)+(AB5522*BU$16)</f>
        <v>0</v>
      </c>
      <c r="BS5522" s="662">
        <f>((BB5522-BD5522)*BU$18)+((AV5522-AX5522)*BU$17)+(H5522*BU$19)+(P5522*BU$20)</f>
        <v>0</v>
      </c>
      <c r="BT5522" s="15"/>
      <c r="BU5522" s="15"/>
      <c r="BV5522" s="95"/>
    </row>
    <row r="5523" spans="1:74" ht="21.75" hidden="1" customHeight="1" x14ac:dyDescent="0.25">
      <c r="A5523" s="95"/>
      <c r="B5523" s="571"/>
      <c r="C5523" s="642" t="str">
        <f>IF(ROSTER!D$32="","",ROSTER!D$32)</f>
        <v/>
      </c>
      <c r="D5523" s="643"/>
      <c r="E5523" s="575"/>
      <c r="F5523" s="577"/>
      <c r="G5523" s="583"/>
      <c r="H5523" s="579"/>
      <c r="I5523" s="545"/>
      <c r="J5523" s="544"/>
      <c r="K5523" s="581"/>
      <c r="L5523" s="586"/>
      <c r="M5523" s="587"/>
      <c r="N5523" s="592"/>
      <c r="O5523" s="603"/>
      <c r="P5523" s="544"/>
      <c r="Q5523" s="581"/>
      <c r="R5523" s="586"/>
      <c r="S5523" s="587"/>
      <c r="T5523" s="592"/>
      <c r="U5523" s="603"/>
      <c r="V5523" s="311"/>
      <c r="W5523" s="311"/>
      <c r="X5523" s="579"/>
      <c r="Y5523" s="545"/>
      <c r="Z5523" s="544"/>
      <c r="AA5523" s="545"/>
      <c r="AB5523" s="544"/>
      <c r="AC5523" s="545"/>
      <c r="AD5523" s="544"/>
      <c r="AE5523" s="581"/>
      <c r="AF5523" s="586"/>
      <c r="AG5523" s="587"/>
      <c r="AH5523" s="626"/>
      <c r="AI5523" s="627"/>
      <c r="AJ5523" s="544"/>
      <c r="AK5523" s="581"/>
      <c r="AL5523" s="586"/>
      <c r="AM5523" s="587"/>
      <c r="AN5523" s="626"/>
      <c r="AO5523" s="627"/>
      <c r="AP5523" s="544"/>
      <c r="AQ5523" s="581"/>
      <c r="AR5523" s="586"/>
      <c r="AS5523" s="587"/>
      <c r="AT5523" s="626"/>
      <c r="AU5523" s="627"/>
      <c r="AV5523" s="628"/>
      <c r="AW5523" s="629"/>
      <c r="AX5523" s="632"/>
      <c r="AY5523" s="633"/>
      <c r="AZ5523" s="626"/>
      <c r="BA5523" s="627"/>
      <c r="BB5523" s="544"/>
      <c r="BC5523" s="581"/>
      <c r="BD5523" s="586"/>
      <c r="BE5523" s="587"/>
      <c r="BF5523" s="626"/>
      <c r="BG5523" s="627"/>
      <c r="BH5523" s="628"/>
      <c r="BI5523" s="629"/>
      <c r="BJ5523" s="632"/>
      <c r="BK5523" s="633"/>
      <c r="BL5523" s="626"/>
      <c r="BM5523" s="627"/>
      <c r="BN5523" s="678"/>
      <c r="BO5523" s="679"/>
      <c r="BP5523" s="680"/>
      <c r="BQ5523" s="677"/>
      <c r="BR5523" s="663"/>
      <c r="BS5523" s="663"/>
      <c r="BT5523" s="15"/>
      <c r="BU5523" s="15"/>
      <c r="BV5523" s="95"/>
    </row>
    <row r="5524" spans="1:74" ht="21.75" hidden="1" customHeight="1" x14ac:dyDescent="0.25">
      <c r="A5524" s="95"/>
      <c r="B5524" s="570" t="str">
        <f>IF(ROSTER!B$34="","",ROSTER!B$34)</f>
        <v/>
      </c>
      <c r="C5524" s="572" t="str">
        <f>IF(ROSTER!C$34="","",ROSTER!C$34)</f>
        <v/>
      </c>
      <c r="D5524" s="573"/>
      <c r="E5524" s="574"/>
      <c r="F5524" s="576">
        <f>IF(E5524="y",1,IF(E5524="S",1,0))</f>
        <v>0</v>
      </c>
      <c r="G5524" s="582">
        <f>IF(E5524="S",1,0)</f>
        <v>0</v>
      </c>
      <c r="H5524" s="578"/>
      <c r="I5524" s="543"/>
      <c r="J5524" s="542"/>
      <c r="K5524" s="580"/>
      <c r="L5524" s="584"/>
      <c r="M5524" s="585"/>
      <c r="N5524" s="588">
        <f>L5524+J5524</f>
        <v>0</v>
      </c>
      <c r="O5524" s="589"/>
      <c r="P5524" s="542"/>
      <c r="Q5524" s="580"/>
      <c r="R5524" s="584"/>
      <c r="S5524" s="585"/>
      <c r="T5524" s="588">
        <f>R5524-P5524</f>
        <v>0</v>
      </c>
      <c r="U5524" s="589"/>
      <c r="V5524" s="310"/>
      <c r="W5524" s="310"/>
      <c r="X5524" s="578"/>
      <c r="Y5524" s="543"/>
      <c r="Z5524" s="542"/>
      <c r="AA5524" s="543"/>
      <c r="AB5524" s="542"/>
      <c r="AC5524" s="543"/>
      <c r="AD5524" s="542"/>
      <c r="AE5524" s="580"/>
      <c r="AF5524" s="584"/>
      <c r="AG5524" s="585"/>
      <c r="AH5524" s="595">
        <f>IF(AD5524=0,0,(AF5524/AD5524)*100)</f>
        <v>0</v>
      </c>
      <c r="AI5524" s="596"/>
      <c r="AJ5524" s="542"/>
      <c r="AK5524" s="580"/>
      <c r="AL5524" s="584"/>
      <c r="AM5524" s="585"/>
      <c r="AN5524" s="595">
        <f>IF(AJ5524=0,0,(AL5524/AJ5524)*100)</f>
        <v>0</v>
      </c>
      <c r="AO5524" s="596"/>
      <c r="AP5524" s="542"/>
      <c r="AQ5524" s="580"/>
      <c r="AR5524" s="584"/>
      <c r="AS5524" s="585"/>
      <c r="AT5524" s="595">
        <f>IF(AP5524=0,0,(AR5524/AP5524)*100)</f>
        <v>0</v>
      </c>
      <c r="AU5524" s="596"/>
      <c r="AV5524" s="599">
        <f>AD5524+AJ5524+AP5524</f>
        <v>0</v>
      </c>
      <c r="AW5524" s="600"/>
      <c r="AX5524" s="630">
        <f>AF5524+AL5524+AR5524</f>
        <v>0</v>
      </c>
      <c r="AY5524" s="631"/>
      <c r="AZ5524" s="595">
        <f>IF(AV5524=0,0,(AX5524/AV5524)*100)</f>
        <v>0</v>
      </c>
      <c r="BA5524" s="596"/>
      <c r="BB5524" s="542"/>
      <c r="BC5524" s="580"/>
      <c r="BD5524" s="584"/>
      <c r="BE5524" s="585"/>
      <c r="BF5524" s="595">
        <f>IF(BB5524=0,0,(BD5524/BB5524)*100)</f>
        <v>0</v>
      </c>
      <c r="BG5524" s="596"/>
      <c r="BH5524" s="599">
        <f>AV5524+BB5524</f>
        <v>0</v>
      </c>
      <c r="BI5524" s="600"/>
      <c r="BJ5524" s="630">
        <f>AX5524+BD5524</f>
        <v>0</v>
      </c>
      <c r="BK5524" s="631"/>
      <c r="BL5524" s="595">
        <f>IF(BH5524=0,0,(BJ5524/BH5524)*100)</f>
        <v>0</v>
      </c>
      <c r="BM5524" s="596"/>
      <c r="BN5524" s="656">
        <f>(AF5524*2)+(AL5524*2)+(AR5524*3)+BD5524</f>
        <v>0</v>
      </c>
      <c r="BO5524" s="657"/>
      <c r="BP5524" s="658"/>
      <c r="BQ5524" s="676">
        <f t="shared" ref="BQ5524" si="3663">IF(BS5524=0,0,50*BR5524/BS5524)</f>
        <v>0</v>
      </c>
      <c r="BR5524" s="662">
        <f>(BN5524*BU$11)+(N5524*BU$12)+(Z5524*BU$13)+(R5524*BU$14)+(X5524*BU$15)+(AB5524*BU$16)</f>
        <v>0</v>
      </c>
      <c r="BS5524" s="662">
        <f>((BB5524-BD5524)*BU$18)+((AV5524-AX5524)*BU$17)+(H5524*BU$19)+(P5524*BU$20)</f>
        <v>0</v>
      </c>
      <c r="BT5524" s="15"/>
      <c r="BU5524" s="15"/>
      <c r="BV5524" s="95"/>
    </row>
    <row r="5525" spans="1:74" ht="21.75" hidden="1" customHeight="1" x14ac:dyDescent="0.25">
      <c r="A5525" s="95"/>
      <c r="B5525" s="571"/>
      <c r="C5525" s="642" t="str">
        <f>IF(ROSTER!D$34="","",ROSTER!D$34)</f>
        <v/>
      </c>
      <c r="D5525" s="643"/>
      <c r="E5525" s="575"/>
      <c r="F5525" s="577"/>
      <c r="G5525" s="583"/>
      <c r="H5525" s="579"/>
      <c r="I5525" s="545"/>
      <c r="J5525" s="544"/>
      <c r="K5525" s="581"/>
      <c r="L5525" s="586"/>
      <c r="M5525" s="587"/>
      <c r="N5525" s="592"/>
      <c r="O5525" s="603"/>
      <c r="P5525" s="544"/>
      <c r="Q5525" s="581"/>
      <c r="R5525" s="586"/>
      <c r="S5525" s="587"/>
      <c r="T5525" s="592"/>
      <c r="U5525" s="603"/>
      <c r="V5525" s="311"/>
      <c r="W5525" s="311"/>
      <c r="X5525" s="579"/>
      <c r="Y5525" s="545"/>
      <c r="Z5525" s="544"/>
      <c r="AA5525" s="545"/>
      <c r="AB5525" s="544"/>
      <c r="AC5525" s="545"/>
      <c r="AD5525" s="544"/>
      <c r="AE5525" s="581"/>
      <c r="AF5525" s="586"/>
      <c r="AG5525" s="587"/>
      <c r="AH5525" s="626"/>
      <c r="AI5525" s="627"/>
      <c r="AJ5525" s="544"/>
      <c r="AK5525" s="581"/>
      <c r="AL5525" s="586"/>
      <c r="AM5525" s="587"/>
      <c r="AN5525" s="626"/>
      <c r="AO5525" s="627"/>
      <c r="AP5525" s="544"/>
      <c r="AQ5525" s="581"/>
      <c r="AR5525" s="586"/>
      <c r="AS5525" s="587"/>
      <c r="AT5525" s="626"/>
      <c r="AU5525" s="627"/>
      <c r="AV5525" s="628"/>
      <c r="AW5525" s="629"/>
      <c r="AX5525" s="632"/>
      <c r="AY5525" s="633"/>
      <c r="AZ5525" s="626"/>
      <c r="BA5525" s="627"/>
      <c r="BB5525" s="544"/>
      <c r="BC5525" s="581"/>
      <c r="BD5525" s="586"/>
      <c r="BE5525" s="587"/>
      <c r="BF5525" s="626"/>
      <c r="BG5525" s="627"/>
      <c r="BH5525" s="628"/>
      <c r="BI5525" s="629"/>
      <c r="BJ5525" s="632"/>
      <c r="BK5525" s="633"/>
      <c r="BL5525" s="626"/>
      <c r="BM5525" s="627"/>
      <c r="BN5525" s="678"/>
      <c r="BO5525" s="679"/>
      <c r="BP5525" s="680"/>
      <c r="BQ5525" s="677"/>
      <c r="BR5525" s="663"/>
      <c r="BS5525" s="663"/>
      <c r="BT5525" s="15"/>
      <c r="BU5525" s="15"/>
      <c r="BV5525" s="95"/>
    </row>
    <row r="5526" spans="1:74" ht="21.75" hidden="1" customHeight="1" x14ac:dyDescent="0.25">
      <c r="A5526" s="95"/>
      <c r="B5526" s="570" t="str">
        <f>IF(ROSTER!B$36="","",ROSTER!B$36)</f>
        <v/>
      </c>
      <c r="C5526" s="572" t="str">
        <f>IF(ROSTER!C$36="","",ROSTER!C$36)</f>
        <v/>
      </c>
      <c r="D5526" s="573"/>
      <c r="E5526" s="574"/>
      <c r="F5526" s="576">
        <f>IF(E5526="y",1,IF(E5526="S",1,0))</f>
        <v>0</v>
      </c>
      <c r="G5526" s="582">
        <f>IF(E5526="S",1,0)</f>
        <v>0</v>
      </c>
      <c r="H5526" s="578"/>
      <c r="I5526" s="543"/>
      <c r="J5526" s="542"/>
      <c r="K5526" s="580"/>
      <c r="L5526" s="584"/>
      <c r="M5526" s="585"/>
      <c r="N5526" s="588">
        <f>L5526+J5526</f>
        <v>0</v>
      </c>
      <c r="O5526" s="589"/>
      <c r="P5526" s="542"/>
      <c r="Q5526" s="580"/>
      <c r="R5526" s="584"/>
      <c r="S5526" s="585"/>
      <c r="T5526" s="588">
        <f>R5526-P5526</f>
        <v>0</v>
      </c>
      <c r="U5526" s="589"/>
      <c r="V5526" s="310"/>
      <c r="W5526" s="310"/>
      <c r="X5526" s="578"/>
      <c r="Y5526" s="543"/>
      <c r="Z5526" s="542"/>
      <c r="AA5526" s="543"/>
      <c r="AB5526" s="542"/>
      <c r="AC5526" s="543"/>
      <c r="AD5526" s="542"/>
      <c r="AE5526" s="580"/>
      <c r="AF5526" s="584"/>
      <c r="AG5526" s="585"/>
      <c r="AH5526" s="595">
        <f>IF(AD5526=0,0,(AF5526/AD5526)*100)</f>
        <v>0</v>
      </c>
      <c r="AI5526" s="596"/>
      <c r="AJ5526" s="542"/>
      <c r="AK5526" s="580"/>
      <c r="AL5526" s="584"/>
      <c r="AM5526" s="585"/>
      <c r="AN5526" s="595">
        <f>IF(AJ5526=0,0,(AL5526/AJ5526)*100)</f>
        <v>0</v>
      </c>
      <c r="AO5526" s="596"/>
      <c r="AP5526" s="542"/>
      <c r="AQ5526" s="580"/>
      <c r="AR5526" s="584"/>
      <c r="AS5526" s="585"/>
      <c r="AT5526" s="595">
        <f>IF(AP5526=0,0,(AR5526/AP5526)*100)</f>
        <v>0</v>
      </c>
      <c r="AU5526" s="596"/>
      <c r="AV5526" s="599">
        <f>AD5526+AJ5526+AP5526</f>
        <v>0</v>
      </c>
      <c r="AW5526" s="600"/>
      <c r="AX5526" s="630">
        <f>AF5526+AL5526+AR5526</f>
        <v>0</v>
      </c>
      <c r="AY5526" s="631"/>
      <c r="AZ5526" s="595">
        <f>IF(AV5526=0,0,(AX5526/AV5526)*100)</f>
        <v>0</v>
      </c>
      <c r="BA5526" s="596"/>
      <c r="BB5526" s="542"/>
      <c r="BC5526" s="580"/>
      <c r="BD5526" s="584"/>
      <c r="BE5526" s="585"/>
      <c r="BF5526" s="595">
        <f>IF(BB5526=0,0,(BD5526/BB5526)*100)</f>
        <v>0</v>
      </c>
      <c r="BG5526" s="596"/>
      <c r="BH5526" s="599">
        <f>AV5526+BB5526</f>
        <v>0</v>
      </c>
      <c r="BI5526" s="600"/>
      <c r="BJ5526" s="630">
        <f>AX5526+BD5526</f>
        <v>0</v>
      </c>
      <c r="BK5526" s="631"/>
      <c r="BL5526" s="595">
        <f>IF(BH5526=0,0,(BJ5526/BH5526)*100)</f>
        <v>0</v>
      </c>
      <c r="BM5526" s="596"/>
      <c r="BN5526" s="656">
        <f>(AF5526*2)+(AL5526*2)+(AR5526*3)+BD5526</f>
        <v>0</v>
      </c>
      <c r="BO5526" s="657"/>
      <c r="BP5526" s="658"/>
      <c r="BQ5526" s="676">
        <f t="shared" ref="BQ5526" si="3664">IF(BS5526=0,0,50*BR5526/BS5526)</f>
        <v>0</v>
      </c>
      <c r="BR5526" s="662">
        <f>(BN5526*BU$11)+(N5526*BU$12)+(Z5526*BU$13)+(R5526*BU$14)+(X5526*BU$15)+(AB5526*BU$16)</f>
        <v>0</v>
      </c>
      <c r="BS5526" s="662">
        <f>((BB5526-BD5526)*BU$18)+((AV5526-AX5526)*BU$17)+(H5526*BU$19)+(P5526*BU$20)</f>
        <v>0</v>
      </c>
      <c r="BT5526" s="15"/>
      <c r="BU5526" s="15"/>
      <c r="BV5526" s="95"/>
    </row>
    <row r="5527" spans="1:74" ht="21.75" hidden="1" customHeight="1" x14ac:dyDescent="0.25">
      <c r="A5527" s="95"/>
      <c r="B5527" s="571"/>
      <c r="C5527" s="642" t="str">
        <f>IF(ROSTER!D$36="","",ROSTER!D$36)</f>
        <v/>
      </c>
      <c r="D5527" s="643"/>
      <c r="E5527" s="575"/>
      <c r="F5527" s="577"/>
      <c r="G5527" s="583"/>
      <c r="H5527" s="579"/>
      <c r="I5527" s="545"/>
      <c r="J5527" s="544"/>
      <c r="K5527" s="581"/>
      <c r="L5527" s="586"/>
      <c r="M5527" s="587"/>
      <c r="N5527" s="592"/>
      <c r="O5527" s="603"/>
      <c r="P5527" s="544"/>
      <c r="Q5527" s="581"/>
      <c r="R5527" s="586"/>
      <c r="S5527" s="587"/>
      <c r="T5527" s="592"/>
      <c r="U5527" s="603"/>
      <c r="V5527" s="311"/>
      <c r="W5527" s="311"/>
      <c r="X5527" s="579"/>
      <c r="Y5527" s="545"/>
      <c r="Z5527" s="544"/>
      <c r="AA5527" s="545"/>
      <c r="AB5527" s="544"/>
      <c r="AC5527" s="545"/>
      <c r="AD5527" s="544"/>
      <c r="AE5527" s="581"/>
      <c r="AF5527" s="586"/>
      <c r="AG5527" s="587"/>
      <c r="AH5527" s="626"/>
      <c r="AI5527" s="627"/>
      <c r="AJ5527" s="544"/>
      <c r="AK5527" s="581"/>
      <c r="AL5527" s="586"/>
      <c r="AM5527" s="587"/>
      <c r="AN5527" s="626"/>
      <c r="AO5527" s="627"/>
      <c r="AP5527" s="544"/>
      <c r="AQ5527" s="581"/>
      <c r="AR5527" s="586"/>
      <c r="AS5527" s="587"/>
      <c r="AT5527" s="626"/>
      <c r="AU5527" s="627"/>
      <c r="AV5527" s="628"/>
      <c r="AW5527" s="629"/>
      <c r="AX5527" s="632"/>
      <c r="AY5527" s="633"/>
      <c r="AZ5527" s="626"/>
      <c r="BA5527" s="627"/>
      <c r="BB5527" s="544"/>
      <c r="BC5527" s="581"/>
      <c r="BD5527" s="586"/>
      <c r="BE5527" s="587"/>
      <c r="BF5527" s="626"/>
      <c r="BG5527" s="627"/>
      <c r="BH5527" s="628"/>
      <c r="BI5527" s="629"/>
      <c r="BJ5527" s="632"/>
      <c r="BK5527" s="633"/>
      <c r="BL5527" s="626"/>
      <c r="BM5527" s="627"/>
      <c r="BN5527" s="678"/>
      <c r="BO5527" s="679"/>
      <c r="BP5527" s="680"/>
      <c r="BQ5527" s="677"/>
      <c r="BR5527" s="663"/>
      <c r="BS5527" s="663"/>
      <c r="BT5527" s="15"/>
      <c r="BU5527" s="15"/>
      <c r="BV5527" s="95"/>
    </row>
    <row r="5528" spans="1:74" ht="21.75" hidden="1" customHeight="1" x14ac:dyDescent="0.25">
      <c r="A5528" s="95"/>
      <c r="B5528" s="570" t="str">
        <f>IF(ROSTER!B$38="","",ROSTER!B$38)</f>
        <v/>
      </c>
      <c r="C5528" s="572" t="str">
        <f>IF(ROSTER!C$38="","",ROSTER!C$38)</f>
        <v/>
      </c>
      <c r="D5528" s="573"/>
      <c r="E5528" s="574"/>
      <c r="F5528" s="576">
        <f>IF(E5528="y",1,IF(E5528="S",1,0))</f>
        <v>0</v>
      </c>
      <c r="G5528" s="582">
        <f>IF(E5528="S",1,0)</f>
        <v>0</v>
      </c>
      <c r="H5528" s="578"/>
      <c r="I5528" s="543"/>
      <c r="J5528" s="542"/>
      <c r="K5528" s="580"/>
      <c r="L5528" s="584"/>
      <c r="M5528" s="585"/>
      <c r="N5528" s="588">
        <f>L5528+J5528</f>
        <v>0</v>
      </c>
      <c r="O5528" s="589"/>
      <c r="P5528" s="542"/>
      <c r="Q5528" s="580"/>
      <c r="R5528" s="584"/>
      <c r="S5528" s="585"/>
      <c r="T5528" s="588">
        <f>R5528-P5528</f>
        <v>0</v>
      </c>
      <c r="U5528" s="589"/>
      <c r="V5528" s="310"/>
      <c r="W5528" s="310"/>
      <c r="X5528" s="578"/>
      <c r="Y5528" s="543"/>
      <c r="Z5528" s="542"/>
      <c r="AA5528" s="543"/>
      <c r="AB5528" s="542"/>
      <c r="AC5528" s="543"/>
      <c r="AD5528" s="542"/>
      <c r="AE5528" s="580"/>
      <c r="AF5528" s="584"/>
      <c r="AG5528" s="585"/>
      <c r="AH5528" s="595">
        <f>IF(AD5528=0,0,(AF5528/AD5528)*100)</f>
        <v>0</v>
      </c>
      <c r="AI5528" s="596"/>
      <c r="AJ5528" s="542"/>
      <c r="AK5528" s="580"/>
      <c r="AL5528" s="584"/>
      <c r="AM5528" s="585"/>
      <c r="AN5528" s="595">
        <f>IF(AJ5528=0,0,(AL5528/AJ5528)*100)</f>
        <v>0</v>
      </c>
      <c r="AO5528" s="596"/>
      <c r="AP5528" s="542"/>
      <c r="AQ5528" s="580"/>
      <c r="AR5528" s="584"/>
      <c r="AS5528" s="585"/>
      <c r="AT5528" s="595">
        <f>IF(AP5528=0,0,(AR5528/AP5528)*100)</f>
        <v>0</v>
      </c>
      <c r="AU5528" s="596"/>
      <c r="AV5528" s="599">
        <f>AD5528+AJ5528+AP5528</f>
        <v>0</v>
      </c>
      <c r="AW5528" s="600"/>
      <c r="AX5528" s="630">
        <f>AF5528+AL5528+AR5528</f>
        <v>0</v>
      </c>
      <c r="AY5528" s="631"/>
      <c r="AZ5528" s="595">
        <f>IF(AV5528=0,0,(AX5528/AV5528)*100)</f>
        <v>0</v>
      </c>
      <c r="BA5528" s="596"/>
      <c r="BB5528" s="542"/>
      <c r="BC5528" s="580"/>
      <c r="BD5528" s="584"/>
      <c r="BE5528" s="585"/>
      <c r="BF5528" s="595">
        <f>IF(BB5528=0,0,(BD5528/BB5528)*100)</f>
        <v>0</v>
      </c>
      <c r="BG5528" s="596"/>
      <c r="BH5528" s="599">
        <f>AV5528+BB5528</f>
        <v>0</v>
      </c>
      <c r="BI5528" s="600"/>
      <c r="BJ5528" s="630">
        <f>AX5528+BD5528</f>
        <v>0</v>
      </c>
      <c r="BK5528" s="631"/>
      <c r="BL5528" s="595">
        <f>IF(BH5528=0,0,(BJ5528/BH5528)*100)</f>
        <v>0</v>
      </c>
      <c r="BM5528" s="596"/>
      <c r="BN5528" s="656">
        <f>(AF5528*2)+(AL5528*2)+(AR5528*3)+BD5528</f>
        <v>0</v>
      </c>
      <c r="BO5528" s="657"/>
      <c r="BP5528" s="658"/>
      <c r="BQ5528" s="676">
        <f t="shared" ref="BQ5528" si="3665">IF(BS5528=0,0,50*BR5528/BS5528)</f>
        <v>0</v>
      </c>
      <c r="BR5528" s="662">
        <f>(BN5528*BU$11)+(N5528*BU$12)+(Z5528*BU$13)+(R5528*BU$14)+(X5528*BU$15)+(AB5528*BU$16)</f>
        <v>0</v>
      </c>
      <c r="BS5528" s="662">
        <f>((BB5528-BD5528)*BU$18)+((AV5528-AX5528)*BU$17)+(H5528*BU$19)+(P5528*BU$20)</f>
        <v>0</v>
      </c>
      <c r="BT5528" s="15"/>
      <c r="BU5528" s="15"/>
      <c r="BV5528" s="95"/>
    </row>
    <row r="5529" spans="1:74" ht="21.75" hidden="1" customHeight="1" x14ac:dyDescent="0.25">
      <c r="A5529" s="95"/>
      <c r="B5529" s="571"/>
      <c r="C5529" s="642" t="str">
        <f>IF(ROSTER!D$38="","",ROSTER!D$38)</f>
        <v/>
      </c>
      <c r="D5529" s="643"/>
      <c r="E5529" s="575"/>
      <c r="F5529" s="577"/>
      <c r="G5529" s="583"/>
      <c r="H5529" s="579"/>
      <c r="I5529" s="545"/>
      <c r="J5529" s="544"/>
      <c r="K5529" s="581"/>
      <c r="L5529" s="586"/>
      <c r="M5529" s="587"/>
      <c r="N5529" s="592"/>
      <c r="O5529" s="603"/>
      <c r="P5529" s="544"/>
      <c r="Q5529" s="581"/>
      <c r="R5529" s="586"/>
      <c r="S5529" s="587"/>
      <c r="T5529" s="592"/>
      <c r="U5529" s="603"/>
      <c r="V5529" s="311"/>
      <c r="W5529" s="311"/>
      <c r="X5529" s="579"/>
      <c r="Y5529" s="545"/>
      <c r="Z5529" s="544"/>
      <c r="AA5529" s="545"/>
      <c r="AB5529" s="544"/>
      <c r="AC5529" s="545"/>
      <c r="AD5529" s="544"/>
      <c r="AE5529" s="581"/>
      <c r="AF5529" s="586"/>
      <c r="AG5529" s="587"/>
      <c r="AH5529" s="626"/>
      <c r="AI5529" s="627"/>
      <c r="AJ5529" s="544"/>
      <c r="AK5529" s="581"/>
      <c r="AL5529" s="586"/>
      <c r="AM5529" s="587"/>
      <c r="AN5529" s="626"/>
      <c r="AO5529" s="627"/>
      <c r="AP5529" s="544"/>
      <c r="AQ5529" s="581"/>
      <c r="AR5529" s="586"/>
      <c r="AS5529" s="587"/>
      <c r="AT5529" s="626"/>
      <c r="AU5529" s="627"/>
      <c r="AV5529" s="628"/>
      <c r="AW5529" s="629"/>
      <c r="AX5529" s="632"/>
      <c r="AY5529" s="633"/>
      <c r="AZ5529" s="626"/>
      <c r="BA5529" s="627"/>
      <c r="BB5529" s="544"/>
      <c r="BC5529" s="581"/>
      <c r="BD5529" s="586"/>
      <c r="BE5529" s="587"/>
      <c r="BF5529" s="626"/>
      <c r="BG5529" s="627"/>
      <c r="BH5529" s="628"/>
      <c r="BI5529" s="629"/>
      <c r="BJ5529" s="632"/>
      <c r="BK5529" s="633"/>
      <c r="BL5529" s="626"/>
      <c r="BM5529" s="627"/>
      <c r="BN5529" s="678"/>
      <c r="BO5529" s="679"/>
      <c r="BP5529" s="680"/>
      <c r="BQ5529" s="677"/>
      <c r="BR5529" s="663"/>
      <c r="BS5529" s="663"/>
      <c r="BT5529" s="15"/>
      <c r="BU5529" s="15"/>
      <c r="BV5529" s="95"/>
    </row>
    <row r="5530" spans="1:74" ht="21.75" hidden="1" customHeight="1" x14ac:dyDescent="0.25">
      <c r="A5530" s="95"/>
      <c r="B5530" s="570" t="str">
        <f>IF(ROSTER!B$40="","",ROSTER!B$40)</f>
        <v/>
      </c>
      <c r="C5530" s="572" t="str">
        <f>IF(ROSTER!C$40="","",ROSTER!C$40)</f>
        <v/>
      </c>
      <c r="D5530" s="573"/>
      <c r="E5530" s="574"/>
      <c r="F5530" s="576">
        <f>IF(E5530="y",1,IF(E5530="S",1,0))</f>
        <v>0</v>
      </c>
      <c r="G5530" s="582">
        <f>IF(E5530="S",1,0)</f>
        <v>0</v>
      </c>
      <c r="H5530" s="578"/>
      <c r="I5530" s="543"/>
      <c r="J5530" s="542"/>
      <c r="K5530" s="580"/>
      <c r="L5530" s="584"/>
      <c r="M5530" s="585"/>
      <c r="N5530" s="588">
        <f>L5530+J5530</f>
        <v>0</v>
      </c>
      <c r="O5530" s="589"/>
      <c r="P5530" s="542"/>
      <c r="Q5530" s="580"/>
      <c r="R5530" s="584"/>
      <c r="S5530" s="585"/>
      <c r="T5530" s="588">
        <f>R5530-P5530</f>
        <v>0</v>
      </c>
      <c r="U5530" s="589"/>
      <c r="V5530" s="310"/>
      <c r="W5530" s="310"/>
      <c r="X5530" s="578"/>
      <c r="Y5530" s="543"/>
      <c r="Z5530" s="542"/>
      <c r="AA5530" s="543"/>
      <c r="AB5530" s="542"/>
      <c r="AC5530" s="543"/>
      <c r="AD5530" s="542"/>
      <c r="AE5530" s="580"/>
      <c r="AF5530" s="584"/>
      <c r="AG5530" s="585"/>
      <c r="AH5530" s="595">
        <f>IF(AD5530=0,0,(AF5530/AD5530)*100)</f>
        <v>0</v>
      </c>
      <c r="AI5530" s="596"/>
      <c r="AJ5530" s="542"/>
      <c r="AK5530" s="580"/>
      <c r="AL5530" s="584"/>
      <c r="AM5530" s="585"/>
      <c r="AN5530" s="595">
        <f>IF(AJ5530=0,0,(AL5530/AJ5530)*100)</f>
        <v>0</v>
      </c>
      <c r="AO5530" s="596"/>
      <c r="AP5530" s="542"/>
      <c r="AQ5530" s="580"/>
      <c r="AR5530" s="584"/>
      <c r="AS5530" s="585"/>
      <c r="AT5530" s="595">
        <f>IF(AP5530=0,0,(AR5530/AP5530)*100)</f>
        <v>0</v>
      </c>
      <c r="AU5530" s="596"/>
      <c r="AV5530" s="599">
        <f>AD5530+AJ5530+AP5530</f>
        <v>0</v>
      </c>
      <c r="AW5530" s="600"/>
      <c r="AX5530" s="630">
        <f>AF5530+AL5530+AR5530</f>
        <v>0</v>
      </c>
      <c r="AY5530" s="631"/>
      <c r="AZ5530" s="595">
        <f>IF(AV5530=0,0,(AX5530/AV5530)*100)</f>
        <v>0</v>
      </c>
      <c r="BA5530" s="596"/>
      <c r="BB5530" s="542"/>
      <c r="BC5530" s="580"/>
      <c r="BD5530" s="584"/>
      <c r="BE5530" s="585"/>
      <c r="BF5530" s="595">
        <f>IF(BB5530=0,0,(BD5530/BB5530)*100)</f>
        <v>0</v>
      </c>
      <c r="BG5530" s="596"/>
      <c r="BH5530" s="599">
        <f>AV5530+BB5530</f>
        <v>0</v>
      </c>
      <c r="BI5530" s="600"/>
      <c r="BJ5530" s="630">
        <f>AX5530+BD5530</f>
        <v>0</v>
      </c>
      <c r="BK5530" s="631"/>
      <c r="BL5530" s="595">
        <f>IF(BH5530=0,0,(BJ5530/BH5530)*100)</f>
        <v>0</v>
      </c>
      <c r="BM5530" s="596"/>
      <c r="BN5530" s="656">
        <f>(AF5530*2)+(AL5530*2)+(AR5530*3)+BD5530</f>
        <v>0</v>
      </c>
      <c r="BO5530" s="657"/>
      <c r="BP5530" s="658"/>
      <c r="BQ5530" s="676">
        <f t="shared" ref="BQ5530" si="3666">IF(BS5530=0,0,50*BR5530/BS5530)</f>
        <v>0</v>
      </c>
      <c r="BR5530" s="662">
        <f>(BN5530*BU$11)+(N5530*BU$12)+(Z5530*BU$13)+(R5530*BU$14)+(X5530*BU$15)+(AB5530*BU$16)</f>
        <v>0</v>
      </c>
      <c r="BS5530" s="662">
        <f>((BB5530-BD5530)*BU$18)+((AV5530-AX5530)*BU$17)+(H5530*BU$19)+(P5530*BU$20)</f>
        <v>0</v>
      </c>
      <c r="BT5530" s="15"/>
      <c r="BU5530" s="15"/>
      <c r="BV5530" s="95"/>
    </row>
    <row r="5531" spans="1:74" ht="21.75" hidden="1" customHeight="1" x14ac:dyDescent="0.25">
      <c r="A5531" s="95"/>
      <c r="B5531" s="571"/>
      <c r="C5531" s="642" t="str">
        <f>IF(ROSTER!D$40="","",ROSTER!D$40)</f>
        <v/>
      </c>
      <c r="D5531" s="643"/>
      <c r="E5531" s="575"/>
      <c r="F5531" s="577"/>
      <c r="G5531" s="583"/>
      <c r="H5531" s="579"/>
      <c r="I5531" s="545"/>
      <c r="J5531" s="544"/>
      <c r="K5531" s="581"/>
      <c r="L5531" s="586"/>
      <c r="M5531" s="587"/>
      <c r="N5531" s="592"/>
      <c r="O5531" s="603"/>
      <c r="P5531" s="544"/>
      <c r="Q5531" s="581"/>
      <c r="R5531" s="586"/>
      <c r="S5531" s="587"/>
      <c r="T5531" s="592"/>
      <c r="U5531" s="603"/>
      <c r="V5531" s="311"/>
      <c r="W5531" s="311"/>
      <c r="X5531" s="579"/>
      <c r="Y5531" s="545"/>
      <c r="Z5531" s="544"/>
      <c r="AA5531" s="545"/>
      <c r="AB5531" s="544"/>
      <c r="AC5531" s="545"/>
      <c r="AD5531" s="544"/>
      <c r="AE5531" s="581"/>
      <c r="AF5531" s="586"/>
      <c r="AG5531" s="587"/>
      <c r="AH5531" s="626"/>
      <c r="AI5531" s="627"/>
      <c r="AJ5531" s="544"/>
      <c r="AK5531" s="581"/>
      <c r="AL5531" s="586"/>
      <c r="AM5531" s="587"/>
      <c r="AN5531" s="626"/>
      <c r="AO5531" s="627"/>
      <c r="AP5531" s="544"/>
      <c r="AQ5531" s="581"/>
      <c r="AR5531" s="586"/>
      <c r="AS5531" s="587"/>
      <c r="AT5531" s="626"/>
      <c r="AU5531" s="627"/>
      <c r="AV5531" s="628"/>
      <c r="AW5531" s="629"/>
      <c r="AX5531" s="632"/>
      <c r="AY5531" s="633"/>
      <c r="AZ5531" s="626"/>
      <c r="BA5531" s="627"/>
      <c r="BB5531" s="544"/>
      <c r="BC5531" s="581"/>
      <c r="BD5531" s="586"/>
      <c r="BE5531" s="587"/>
      <c r="BF5531" s="626"/>
      <c r="BG5531" s="627"/>
      <c r="BH5531" s="628"/>
      <c r="BI5531" s="629"/>
      <c r="BJ5531" s="632"/>
      <c r="BK5531" s="633"/>
      <c r="BL5531" s="626"/>
      <c r="BM5531" s="627"/>
      <c r="BN5531" s="678"/>
      <c r="BO5531" s="679"/>
      <c r="BP5531" s="680"/>
      <c r="BQ5531" s="677"/>
      <c r="BR5531" s="663"/>
      <c r="BS5531" s="663"/>
      <c r="BT5531" s="15"/>
      <c r="BU5531" s="15"/>
      <c r="BV5531" s="95"/>
    </row>
    <row r="5532" spans="1:74" ht="21.75" hidden="1" customHeight="1" x14ac:dyDescent="0.25">
      <c r="A5532" s="95"/>
      <c r="B5532" s="570" t="str">
        <f>IF(ROSTER!B$42="","",ROSTER!B$42)</f>
        <v/>
      </c>
      <c r="C5532" s="572" t="str">
        <f>IF(ROSTER!C$42="","",ROSTER!C$42)</f>
        <v/>
      </c>
      <c r="D5532" s="573"/>
      <c r="E5532" s="574"/>
      <c r="F5532" s="576">
        <f>IF(E5532="y",1,IF(E5532="S",1,0))</f>
        <v>0</v>
      </c>
      <c r="G5532" s="582">
        <f>IF(E5532="S",1,0)</f>
        <v>0</v>
      </c>
      <c r="H5532" s="578"/>
      <c r="I5532" s="543"/>
      <c r="J5532" s="542"/>
      <c r="K5532" s="580"/>
      <c r="L5532" s="584"/>
      <c r="M5532" s="585"/>
      <c r="N5532" s="588">
        <f>L5532+J5532</f>
        <v>0</v>
      </c>
      <c r="O5532" s="589"/>
      <c r="P5532" s="542"/>
      <c r="Q5532" s="580"/>
      <c r="R5532" s="584"/>
      <c r="S5532" s="585"/>
      <c r="T5532" s="588">
        <f>R5532-P5532</f>
        <v>0</v>
      </c>
      <c r="U5532" s="589"/>
      <c r="V5532" s="310"/>
      <c r="W5532" s="310"/>
      <c r="X5532" s="578"/>
      <c r="Y5532" s="543"/>
      <c r="Z5532" s="542"/>
      <c r="AA5532" s="543"/>
      <c r="AB5532" s="542"/>
      <c r="AC5532" s="543"/>
      <c r="AD5532" s="542"/>
      <c r="AE5532" s="580"/>
      <c r="AF5532" s="584"/>
      <c r="AG5532" s="585"/>
      <c r="AH5532" s="595">
        <f>IF(AD5532=0,0,(AF5532/AD5532)*100)</f>
        <v>0</v>
      </c>
      <c r="AI5532" s="596"/>
      <c r="AJ5532" s="542"/>
      <c r="AK5532" s="580"/>
      <c r="AL5532" s="584"/>
      <c r="AM5532" s="585"/>
      <c r="AN5532" s="595">
        <f>IF(AJ5532=0,0,(AL5532/AJ5532)*100)</f>
        <v>0</v>
      </c>
      <c r="AO5532" s="596"/>
      <c r="AP5532" s="542"/>
      <c r="AQ5532" s="580"/>
      <c r="AR5532" s="584"/>
      <c r="AS5532" s="585"/>
      <c r="AT5532" s="595">
        <f>IF(AP5532=0,0,(AR5532/AP5532)*100)</f>
        <v>0</v>
      </c>
      <c r="AU5532" s="596"/>
      <c r="AV5532" s="599">
        <f>AD5532+AJ5532+AP5532</f>
        <v>0</v>
      </c>
      <c r="AW5532" s="600"/>
      <c r="AX5532" s="630">
        <f>AF5532+AL5532+AR5532</f>
        <v>0</v>
      </c>
      <c r="AY5532" s="631"/>
      <c r="AZ5532" s="595">
        <f>IF(AV5532=0,0,(AX5532/AV5532)*100)</f>
        <v>0</v>
      </c>
      <c r="BA5532" s="596"/>
      <c r="BB5532" s="542"/>
      <c r="BC5532" s="580"/>
      <c r="BD5532" s="584"/>
      <c r="BE5532" s="585"/>
      <c r="BF5532" s="595">
        <f>IF(BB5532=0,0,(BD5532/BB5532)*100)</f>
        <v>0</v>
      </c>
      <c r="BG5532" s="596"/>
      <c r="BH5532" s="599">
        <f>AV5532+BB5532</f>
        <v>0</v>
      </c>
      <c r="BI5532" s="600"/>
      <c r="BJ5532" s="630">
        <f>AX5532+BD5532</f>
        <v>0</v>
      </c>
      <c r="BK5532" s="631"/>
      <c r="BL5532" s="595">
        <f>IF(BH5532=0,0,(BJ5532/BH5532)*100)</f>
        <v>0</v>
      </c>
      <c r="BM5532" s="596"/>
      <c r="BN5532" s="656">
        <f>(AF5532*2)+(AL5532*2)+(AR5532*3)+BD5532</f>
        <v>0</v>
      </c>
      <c r="BO5532" s="657"/>
      <c r="BP5532" s="658"/>
      <c r="BQ5532" s="676">
        <f t="shared" ref="BQ5532" si="3667">IF(BS5532=0,0,50*BR5532/BS5532)</f>
        <v>0</v>
      </c>
      <c r="BR5532" s="662">
        <f>(BN5532*BU$11)+(N5532*BU$12)+(Z5532*BU$13)+(R5532*BU$14)+(X5532*BU$15)+(AB5532*BU$16)</f>
        <v>0</v>
      </c>
      <c r="BS5532" s="662">
        <f>((BB5532-BD5532)*BU$18)+((AV5532-AX5532)*BU$17)+(H5532*BU$19)+(P5532*BU$20)</f>
        <v>0</v>
      </c>
      <c r="BT5532" s="15"/>
      <c r="BU5532" s="15"/>
      <c r="BV5532" s="95"/>
    </row>
    <row r="5533" spans="1:74" ht="21.75" hidden="1" customHeight="1" x14ac:dyDescent="0.25">
      <c r="A5533" s="95"/>
      <c r="B5533" s="571"/>
      <c r="C5533" s="642" t="str">
        <f>IF(ROSTER!D$42="","",ROSTER!D$42)</f>
        <v/>
      </c>
      <c r="D5533" s="643"/>
      <c r="E5533" s="575"/>
      <c r="F5533" s="577"/>
      <c r="G5533" s="583"/>
      <c r="H5533" s="579"/>
      <c r="I5533" s="545"/>
      <c r="J5533" s="544"/>
      <c r="K5533" s="581"/>
      <c r="L5533" s="586"/>
      <c r="M5533" s="587"/>
      <c r="N5533" s="592"/>
      <c r="O5533" s="603"/>
      <c r="P5533" s="544"/>
      <c r="Q5533" s="581"/>
      <c r="R5533" s="586"/>
      <c r="S5533" s="587"/>
      <c r="T5533" s="592"/>
      <c r="U5533" s="603"/>
      <c r="V5533" s="311"/>
      <c r="W5533" s="311"/>
      <c r="X5533" s="579"/>
      <c r="Y5533" s="545"/>
      <c r="Z5533" s="544"/>
      <c r="AA5533" s="545"/>
      <c r="AB5533" s="544"/>
      <c r="AC5533" s="545"/>
      <c r="AD5533" s="544"/>
      <c r="AE5533" s="581"/>
      <c r="AF5533" s="586"/>
      <c r="AG5533" s="587"/>
      <c r="AH5533" s="626"/>
      <c r="AI5533" s="627"/>
      <c r="AJ5533" s="544"/>
      <c r="AK5533" s="581"/>
      <c r="AL5533" s="586"/>
      <c r="AM5533" s="587"/>
      <c r="AN5533" s="626"/>
      <c r="AO5533" s="627"/>
      <c r="AP5533" s="544"/>
      <c r="AQ5533" s="581"/>
      <c r="AR5533" s="586"/>
      <c r="AS5533" s="587"/>
      <c r="AT5533" s="626"/>
      <c r="AU5533" s="627"/>
      <c r="AV5533" s="628"/>
      <c r="AW5533" s="629"/>
      <c r="AX5533" s="632"/>
      <c r="AY5533" s="633"/>
      <c r="AZ5533" s="626"/>
      <c r="BA5533" s="627"/>
      <c r="BB5533" s="544"/>
      <c r="BC5533" s="581"/>
      <c r="BD5533" s="586"/>
      <c r="BE5533" s="587"/>
      <c r="BF5533" s="626"/>
      <c r="BG5533" s="627"/>
      <c r="BH5533" s="628"/>
      <c r="BI5533" s="629"/>
      <c r="BJ5533" s="632"/>
      <c r="BK5533" s="633"/>
      <c r="BL5533" s="626"/>
      <c r="BM5533" s="627"/>
      <c r="BN5533" s="678"/>
      <c r="BO5533" s="679"/>
      <c r="BP5533" s="680"/>
      <c r="BQ5533" s="677"/>
      <c r="BR5533" s="663"/>
      <c r="BS5533" s="663"/>
      <c r="BT5533" s="15"/>
      <c r="BU5533" s="15"/>
      <c r="BV5533" s="95"/>
    </row>
    <row r="5534" spans="1:74" ht="21.75" hidden="1" customHeight="1" x14ac:dyDescent="0.25">
      <c r="A5534" s="95"/>
      <c r="B5534" s="570" t="str">
        <f>IF(ROSTER!B$44="","",ROSTER!B$44)</f>
        <v/>
      </c>
      <c r="C5534" s="572" t="str">
        <f>IF(ROSTER!C$44="","",ROSTER!C$44)</f>
        <v/>
      </c>
      <c r="D5534" s="573"/>
      <c r="E5534" s="574"/>
      <c r="F5534" s="576">
        <f>IF(E5534="y",1,IF(E5534="S",1,0))</f>
        <v>0</v>
      </c>
      <c r="G5534" s="582">
        <f>IF(E5534="S",1,0)</f>
        <v>0</v>
      </c>
      <c r="H5534" s="578"/>
      <c r="I5534" s="543"/>
      <c r="J5534" s="542"/>
      <c r="K5534" s="580"/>
      <c r="L5534" s="584"/>
      <c r="M5534" s="585"/>
      <c r="N5534" s="588">
        <f>L5534+J5534</f>
        <v>0</v>
      </c>
      <c r="O5534" s="589"/>
      <c r="P5534" s="542"/>
      <c r="Q5534" s="580"/>
      <c r="R5534" s="584"/>
      <c r="S5534" s="585"/>
      <c r="T5534" s="588">
        <f>R5534-P5534</f>
        <v>0</v>
      </c>
      <c r="U5534" s="589"/>
      <c r="V5534" s="310"/>
      <c r="W5534" s="310"/>
      <c r="X5534" s="578"/>
      <c r="Y5534" s="543"/>
      <c r="Z5534" s="542"/>
      <c r="AA5534" s="543"/>
      <c r="AB5534" s="542"/>
      <c r="AC5534" s="543"/>
      <c r="AD5534" s="542"/>
      <c r="AE5534" s="580"/>
      <c r="AF5534" s="584"/>
      <c r="AG5534" s="585"/>
      <c r="AH5534" s="595">
        <f>IF(AD5534=0,0,(AF5534/AD5534)*100)</f>
        <v>0</v>
      </c>
      <c r="AI5534" s="596"/>
      <c r="AJ5534" s="542"/>
      <c r="AK5534" s="580"/>
      <c r="AL5534" s="584"/>
      <c r="AM5534" s="585"/>
      <c r="AN5534" s="595">
        <f>IF(AJ5534=0,0,(AL5534/AJ5534)*100)</f>
        <v>0</v>
      </c>
      <c r="AO5534" s="596"/>
      <c r="AP5534" s="542"/>
      <c r="AQ5534" s="580"/>
      <c r="AR5534" s="584"/>
      <c r="AS5534" s="585"/>
      <c r="AT5534" s="595">
        <f>IF(AP5534=0,0,(AR5534/AP5534)*100)</f>
        <v>0</v>
      </c>
      <c r="AU5534" s="596"/>
      <c r="AV5534" s="599">
        <f>AD5534+AJ5534+AP5534</f>
        <v>0</v>
      </c>
      <c r="AW5534" s="600"/>
      <c r="AX5534" s="630">
        <f>AF5534+AL5534+AR5534</f>
        <v>0</v>
      </c>
      <c r="AY5534" s="631"/>
      <c r="AZ5534" s="595">
        <f>IF(AV5534=0,0,(AX5534/AV5534)*100)</f>
        <v>0</v>
      </c>
      <c r="BA5534" s="596"/>
      <c r="BB5534" s="542"/>
      <c r="BC5534" s="580"/>
      <c r="BD5534" s="584"/>
      <c r="BE5534" s="585"/>
      <c r="BF5534" s="595">
        <f>IF(BB5534=0,0,(BD5534/BB5534)*100)</f>
        <v>0</v>
      </c>
      <c r="BG5534" s="596"/>
      <c r="BH5534" s="599">
        <f>AV5534+BB5534</f>
        <v>0</v>
      </c>
      <c r="BI5534" s="600"/>
      <c r="BJ5534" s="630">
        <f>AX5534+BD5534</f>
        <v>0</v>
      </c>
      <c r="BK5534" s="631"/>
      <c r="BL5534" s="595">
        <f>IF(BH5534=0,0,(BJ5534/BH5534)*100)</f>
        <v>0</v>
      </c>
      <c r="BM5534" s="596"/>
      <c r="BN5534" s="656">
        <f>(AF5534*2)+(AL5534*2)+(AR5534*3)+BD5534</f>
        <v>0</v>
      </c>
      <c r="BO5534" s="657"/>
      <c r="BP5534" s="658"/>
      <c r="BQ5534" s="676">
        <f t="shared" ref="BQ5534" si="3668">IF(BS5534=0,0,50*BR5534/BS5534)</f>
        <v>0</v>
      </c>
      <c r="BR5534" s="662">
        <f>(BN5534*BU$11)+(N5534*BU$12)+(Z5534*BU$13)+(R5534*BU$14)+(X5534*BU$15)+(AB5534*BU$16)</f>
        <v>0</v>
      </c>
      <c r="BS5534" s="662">
        <f>((BB5534-BD5534)*BU$18)+((AV5534-AX5534)*BU$17)+(H5534*BU$19)+(P5534*BU$20)</f>
        <v>0</v>
      </c>
      <c r="BT5534" s="15"/>
      <c r="BU5534" s="15"/>
      <c r="BV5534" s="95"/>
    </row>
    <row r="5535" spans="1:74" ht="21.75" hidden="1" customHeight="1" x14ac:dyDescent="0.25">
      <c r="A5535" s="95"/>
      <c r="B5535" s="571"/>
      <c r="C5535" s="642" t="str">
        <f>IF(ROSTER!D$44="","",ROSTER!D$44)</f>
        <v/>
      </c>
      <c r="D5535" s="643"/>
      <c r="E5535" s="575"/>
      <c r="F5535" s="577"/>
      <c r="G5535" s="583"/>
      <c r="H5535" s="579"/>
      <c r="I5535" s="545"/>
      <c r="J5535" s="544"/>
      <c r="K5535" s="581"/>
      <c r="L5535" s="586"/>
      <c r="M5535" s="587"/>
      <c r="N5535" s="592"/>
      <c r="O5535" s="603"/>
      <c r="P5535" s="544"/>
      <c r="Q5535" s="581"/>
      <c r="R5535" s="586"/>
      <c r="S5535" s="587"/>
      <c r="T5535" s="592"/>
      <c r="U5535" s="603"/>
      <c r="V5535" s="311"/>
      <c r="W5535" s="311"/>
      <c r="X5535" s="579"/>
      <c r="Y5535" s="545"/>
      <c r="Z5535" s="544"/>
      <c r="AA5535" s="545"/>
      <c r="AB5535" s="544"/>
      <c r="AC5535" s="545"/>
      <c r="AD5535" s="544"/>
      <c r="AE5535" s="581"/>
      <c r="AF5535" s="586"/>
      <c r="AG5535" s="587"/>
      <c r="AH5535" s="626"/>
      <c r="AI5535" s="627"/>
      <c r="AJ5535" s="544"/>
      <c r="AK5535" s="581"/>
      <c r="AL5535" s="586"/>
      <c r="AM5535" s="587"/>
      <c r="AN5535" s="626"/>
      <c r="AO5535" s="627"/>
      <c r="AP5535" s="544"/>
      <c r="AQ5535" s="581"/>
      <c r="AR5535" s="586"/>
      <c r="AS5535" s="587"/>
      <c r="AT5535" s="626"/>
      <c r="AU5535" s="627"/>
      <c r="AV5535" s="628"/>
      <c r="AW5535" s="629"/>
      <c r="AX5535" s="632"/>
      <c r="AY5535" s="633"/>
      <c r="AZ5535" s="626"/>
      <c r="BA5535" s="627"/>
      <c r="BB5535" s="544"/>
      <c r="BC5535" s="581"/>
      <c r="BD5535" s="586"/>
      <c r="BE5535" s="587"/>
      <c r="BF5535" s="626"/>
      <c r="BG5535" s="627"/>
      <c r="BH5535" s="628"/>
      <c r="BI5535" s="629"/>
      <c r="BJ5535" s="632"/>
      <c r="BK5535" s="633"/>
      <c r="BL5535" s="626"/>
      <c r="BM5535" s="627"/>
      <c r="BN5535" s="678"/>
      <c r="BO5535" s="679"/>
      <c r="BP5535" s="680"/>
      <c r="BQ5535" s="677"/>
      <c r="BR5535" s="663"/>
      <c r="BS5535" s="663"/>
      <c r="BT5535" s="15"/>
      <c r="BU5535" s="15"/>
      <c r="BV5535" s="95"/>
    </row>
    <row r="5536" spans="1:74" ht="21.75" hidden="1" customHeight="1" x14ac:dyDescent="0.25">
      <c r="A5536" s="95"/>
      <c r="B5536" s="570" t="str">
        <f>IF(ROSTER!B$46="","",ROSTER!B$46)</f>
        <v/>
      </c>
      <c r="C5536" s="572" t="str">
        <f>IF(ROSTER!C$46="","",ROSTER!C$46)</f>
        <v/>
      </c>
      <c r="D5536" s="573"/>
      <c r="E5536" s="574"/>
      <c r="F5536" s="576">
        <f>IF(E5536="y",1,IF(E5536="S",1,0))</f>
        <v>0</v>
      </c>
      <c r="G5536" s="582">
        <f>IF(E5536="S",1,0)</f>
        <v>0</v>
      </c>
      <c r="H5536" s="578"/>
      <c r="I5536" s="543"/>
      <c r="J5536" s="542"/>
      <c r="K5536" s="580"/>
      <c r="L5536" s="584"/>
      <c r="M5536" s="585"/>
      <c r="N5536" s="588">
        <f>L5536+J5536</f>
        <v>0</v>
      </c>
      <c r="O5536" s="589"/>
      <c r="P5536" s="542"/>
      <c r="Q5536" s="580"/>
      <c r="R5536" s="584"/>
      <c r="S5536" s="585"/>
      <c r="T5536" s="588">
        <f>R5536-P5536</f>
        <v>0</v>
      </c>
      <c r="U5536" s="589"/>
      <c r="V5536" s="310"/>
      <c r="W5536" s="310"/>
      <c r="X5536" s="578"/>
      <c r="Y5536" s="543"/>
      <c r="Z5536" s="542"/>
      <c r="AA5536" s="543"/>
      <c r="AB5536" s="542"/>
      <c r="AC5536" s="543"/>
      <c r="AD5536" s="542"/>
      <c r="AE5536" s="580"/>
      <c r="AF5536" s="584"/>
      <c r="AG5536" s="585"/>
      <c r="AH5536" s="595">
        <f>IF(AD5536=0,0,(AF5536/AD5536)*100)</f>
        <v>0</v>
      </c>
      <c r="AI5536" s="596"/>
      <c r="AJ5536" s="542"/>
      <c r="AK5536" s="580"/>
      <c r="AL5536" s="584"/>
      <c r="AM5536" s="585"/>
      <c r="AN5536" s="595">
        <f>IF(AJ5536=0,0,(AL5536/AJ5536)*100)</f>
        <v>0</v>
      </c>
      <c r="AO5536" s="596"/>
      <c r="AP5536" s="542"/>
      <c r="AQ5536" s="580"/>
      <c r="AR5536" s="584"/>
      <c r="AS5536" s="585"/>
      <c r="AT5536" s="595">
        <f>IF(AP5536=0,0,(AR5536/AP5536)*100)</f>
        <v>0</v>
      </c>
      <c r="AU5536" s="596"/>
      <c r="AV5536" s="599">
        <f>AD5536+AJ5536+AP5536</f>
        <v>0</v>
      </c>
      <c r="AW5536" s="600"/>
      <c r="AX5536" s="630">
        <f>AF5536+AL5536+AR5536</f>
        <v>0</v>
      </c>
      <c r="AY5536" s="631"/>
      <c r="AZ5536" s="595">
        <f>IF(AV5536=0,0,(AX5536/AV5536)*100)</f>
        <v>0</v>
      </c>
      <c r="BA5536" s="596"/>
      <c r="BB5536" s="542"/>
      <c r="BC5536" s="580"/>
      <c r="BD5536" s="584"/>
      <c r="BE5536" s="585"/>
      <c r="BF5536" s="595">
        <f>IF(BB5536=0,0,(BD5536/BB5536)*100)</f>
        <v>0</v>
      </c>
      <c r="BG5536" s="596"/>
      <c r="BH5536" s="599">
        <f>AV5536+BB5536</f>
        <v>0</v>
      </c>
      <c r="BI5536" s="600"/>
      <c r="BJ5536" s="630">
        <f>AX5536+BD5536</f>
        <v>0</v>
      </c>
      <c r="BK5536" s="631"/>
      <c r="BL5536" s="595">
        <f>IF(BH5536=0,0,(BJ5536/BH5536)*100)</f>
        <v>0</v>
      </c>
      <c r="BM5536" s="596"/>
      <c r="BN5536" s="656">
        <f>(AF5536*2)+(AL5536*2)+(AR5536*3)+BD5536</f>
        <v>0</v>
      </c>
      <c r="BO5536" s="657"/>
      <c r="BP5536" s="658"/>
      <c r="BQ5536" s="676">
        <f t="shared" ref="BQ5536" si="3669">IF(BS5536=0,0,50*BR5536/BS5536)</f>
        <v>0</v>
      </c>
      <c r="BR5536" s="708">
        <f>(BN5536*BU$11)+(N5536*BU$12)+(Z5536*BU$13)+(R5536*BU$14)+(X5536*BU$15)+(AB5536*BU$16)</f>
        <v>0</v>
      </c>
      <c r="BS5536" s="662">
        <f>((BB5536-BD5536)*BU$18)+((AV5536-AX5536)*BU$17)+(H5536*BU$19)+(P5536*BU$20)</f>
        <v>0</v>
      </c>
      <c r="BT5536" s="15"/>
      <c r="BU5536" s="15"/>
      <c r="BV5536" s="95"/>
    </row>
    <row r="5537" spans="1:77" ht="22.5" hidden="1" customHeight="1" thickBot="1" x14ac:dyDescent="0.3">
      <c r="A5537" s="95"/>
      <c r="B5537" s="571"/>
      <c r="C5537" s="642" t="str">
        <f>IF(ROSTER!D$46="","",ROSTER!D$46)</f>
        <v/>
      </c>
      <c r="D5537" s="643"/>
      <c r="E5537" s="575"/>
      <c r="F5537" s="577"/>
      <c r="G5537" s="583"/>
      <c r="H5537" s="579"/>
      <c r="I5537" s="545"/>
      <c r="J5537" s="544"/>
      <c r="K5537" s="581"/>
      <c r="L5537" s="586"/>
      <c r="M5537" s="587"/>
      <c r="N5537" s="590"/>
      <c r="O5537" s="591"/>
      <c r="P5537" s="544"/>
      <c r="Q5537" s="581"/>
      <c r="R5537" s="586"/>
      <c r="S5537" s="587"/>
      <c r="T5537" s="592"/>
      <c r="U5537" s="603"/>
      <c r="V5537" s="311"/>
      <c r="W5537" s="311"/>
      <c r="X5537" s="579"/>
      <c r="Y5537" s="545"/>
      <c r="Z5537" s="544"/>
      <c r="AA5537" s="545"/>
      <c r="AB5537" s="544"/>
      <c r="AC5537" s="545"/>
      <c r="AD5537" s="544"/>
      <c r="AE5537" s="581"/>
      <c r="AF5537" s="586"/>
      <c r="AG5537" s="587"/>
      <c r="AH5537" s="597"/>
      <c r="AI5537" s="598"/>
      <c r="AJ5537" s="544"/>
      <c r="AK5537" s="581"/>
      <c r="AL5537" s="586"/>
      <c r="AM5537" s="587"/>
      <c r="AN5537" s="597"/>
      <c r="AO5537" s="598"/>
      <c r="AP5537" s="544"/>
      <c r="AQ5537" s="581"/>
      <c r="AR5537" s="586"/>
      <c r="AS5537" s="587"/>
      <c r="AT5537" s="597"/>
      <c r="AU5537" s="598"/>
      <c r="AV5537" s="601"/>
      <c r="AW5537" s="602"/>
      <c r="AX5537" s="701"/>
      <c r="AY5537" s="702"/>
      <c r="AZ5537" s="597"/>
      <c r="BA5537" s="598"/>
      <c r="BB5537" s="544"/>
      <c r="BC5537" s="581"/>
      <c r="BD5537" s="586"/>
      <c r="BE5537" s="587"/>
      <c r="BF5537" s="597"/>
      <c r="BG5537" s="598"/>
      <c r="BH5537" s="601"/>
      <c r="BI5537" s="602"/>
      <c r="BJ5537" s="701"/>
      <c r="BK5537" s="702"/>
      <c r="BL5537" s="597"/>
      <c r="BM5537" s="598"/>
      <c r="BN5537" s="659"/>
      <c r="BO5537" s="660"/>
      <c r="BP5537" s="661"/>
      <c r="BQ5537" s="682"/>
      <c r="BR5537" s="709"/>
      <c r="BS5537" s="663"/>
      <c r="BT5537" s="15"/>
      <c r="BU5537" s="15"/>
      <c r="BV5537" s="95"/>
    </row>
    <row r="5538" spans="1:77" s="21" customFormat="1" ht="33.4" hidden="1" customHeight="1" x14ac:dyDescent="0.45">
      <c r="A5538" s="98"/>
      <c r="B5538" s="612"/>
      <c r="C5538" s="613"/>
      <c r="D5538" s="613" t="s">
        <v>10</v>
      </c>
      <c r="E5538" s="616"/>
      <c r="F5538" s="279"/>
      <c r="G5538" s="279"/>
      <c r="H5538" s="517">
        <f>SUM(H5498:I5537)</f>
        <v>0</v>
      </c>
      <c r="I5538" s="618"/>
      <c r="J5538" s="517">
        <f>SUM(J5498:K5537)</f>
        <v>0</v>
      </c>
      <c r="K5538" s="618"/>
      <c r="L5538" s="620">
        <f>SUM(L5498:M5537)</f>
        <v>0</v>
      </c>
      <c r="M5538" s="621"/>
      <c r="N5538" s="548">
        <f>L5538+J5538</f>
        <v>0</v>
      </c>
      <c r="O5538" s="518"/>
      <c r="P5538" s="620">
        <f>SUM(P5498:Q5537)</f>
        <v>0</v>
      </c>
      <c r="Q5538" s="618"/>
      <c r="R5538" s="620">
        <f>SUM(R5498:S5537)</f>
        <v>0</v>
      </c>
      <c r="S5538" s="621"/>
      <c r="T5538" s="548">
        <f>R5538-P5538</f>
        <v>0</v>
      </c>
      <c r="U5538" s="518"/>
      <c r="V5538" s="312"/>
      <c r="W5538" s="312"/>
      <c r="X5538" s="620">
        <f>SUM(X5498:Y5537)</f>
        <v>0</v>
      </c>
      <c r="Y5538" s="621"/>
      <c r="Z5538" s="517">
        <f>SUM(Z5498:AA5537)</f>
        <v>0</v>
      </c>
      <c r="AA5538" s="518"/>
      <c r="AB5538" s="517">
        <f>SUM(AB5498:AC5537)</f>
        <v>0</v>
      </c>
      <c r="AC5538" s="518"/>
      <c r="AD5538" s="621">
        <f>SUM(AD5498:AE5537)</f>
        <v>0</v>
      </c>
      <c r="AE5538" s="618"/>
      <c r="AF5538" s="620">
        <f>SUM(AF5498:AG5537)</f>
        <v>0</v>
      </c>
      <c r="AG5538" s="621"/>
      <c r="AH5538" s="548">
        <f>IF(AD5538=0,0,(AF5538/AD5538)*100)</f>
        <v>0</v>
      </c>
      <c r="AI5538" s="518"/>
      <c r="AJ5538" s="620">
        <f>SUM(AJ5498:AK5537)</f>
        <v>0</v>
      </c>
      <c r="AK5538" s="618"/>
      <c r="AL5538" s="620">
        <f>SUM(AL5498:AM5537)</f>
        <v>0</v>
      </c>
      <c r="AM5538" s="621"/>
      <c r="AN5538" s="548">
        <f>IF(AJ5538=0,0,(AL5538/AJ5538)*100)</f>
        <v>0</v>
      </c>
      <c r="AO5538" s="518"/>
      <c r="AP5538" s="620">
        <f>SUM(AP5498:AQ5537)</f>
        <v>0</v>
      </c>
      <c r="AQ5538" s="618"/>
      <c r="AR5538" s="620">
        <f>SUM(AR5498:AS5537)</f>
        <v>0</v>
      </c>
      <c r="AS5538" s="621"/>
      <c r="AT5538" s="548">
        <f>IF(AP5538=0,0,(AR5538/AP5538)*100)</f>
        <v>0</v>
      </c>
      <c r="AU5538" s="518"/>
      <c r="AV5538" s="517">
        <f>AD5538+AJ5538+AP5538</f>
        <v>0</v>
      </c>
      <c r="AW5538" s="618"/>
      <c r="AX5538" s="620">
        <f>AF5538+AL5538+AR5538</f>
        <v>0</v>
      </c>
      <c r="AY5538" s="624"/>
      <c r="AZ5538" s="548">
        <f>IF(AV5538=0,0,(AX5538/AV5538)*100)</f>
        <v>0</v>
      </c>
      <c r="BA5538" s="518"/>
      <c r="BB5538" s="620">
        <f>SUM(BB5498:BC5537)</f>
        <v>0</v>
      </c>
      <c r="BC5538" s="618"/>
      <c r="BD5538" s="620">
        <f>SUM(BD5498:BE5537)</f>
        <v>0</v>
      </c>
      <c r="BE5538" s="621"/>
      <c r="BF5538" s="548">
        <f>IF(BB5538=0,0,(BD5538/BB5538)*100)</f>
        <v>0</v>
      </c>
      <c r="BG5538" s="518"/>
      <c r="BH5538" s="517">
        <f>AV5538+BB5538</f>
        <v>0</v>
      </c>
      <c r="BI5538" s="618"/>
      <c r="BJ5538" s="620">
        <f>AX5538+BD5538</f>
        <v>0</v>
      </c>
      <c r="BK5538" s="624"/>
      <c r="BL5538" s="548">
        <f>IF(BH5538=0,0,(BJ5538/BH5538)*100)</f>
        <v>0</v>
      </c>
      <c r="BM5538" s="664"/>
      <c r="BN5538" s="666">
        <f>SUM(BN5498:BP5537)</f>
        <v>0</v>
      </c>
      <c r="BO5538" s="667"/>
      <c r="BP5538" s="668"/>
      <c r="BQ5538" s="681">
        <f>SUM(BQ5498:BQ5537)</f>
        <v>0</v>
      </c>
      <c r="BR5538" s="685">
        <f>(BN5538*BU$11)+(N5538*BU$12)+(Z5538*BU$13)+(R5538*BU$14)+(X5538*BU$15)+(AB5538*BU$16)</f>
        <v>0</v>
      </c>
      <c r="BS5538" s="683">
        <f>((BB5538-BD5538)*BU$18)+((AV5538-AX5538)*BU$17)+(H5538*BU$19)+(P5538*BU$20)</f>
        <v>0</v>
      </c>
      <c r="BT5538" s="20"/>
      <c r="BU5538" s="20"/>
      <c r="BV5538" s="98"/>
    </row>
    <row r="5539" spans="1:77" s="21" customFormat="1" ht="33.950000000000003" hidden="1" customHeight="1" thickBot="1" x14ac:dyDescent="0.5">
      <c r="A5539" s="98"/>
      <c r="B5539" s="614"/>
      <c r="C5539" s="615"/>
      <c r="D5539" s="615"/>
      <c r="E5539" s="617"/>
      <c r="F5539" s="280"/>
      <c r="G5539" s="280"/>
      <c r="H5539" s="519"/>
      <c r="I5539" s="619"/>
      <c r="J5539" s="519"/>
      <c r="K5539" s="619"/>
      <c r="L5539" s="622"/>
      <c r="M5539" s="623"/>
      <c r="N5539" s="549"/>
      <c r="O5539" s="520"/>
      <c r="P5539" s="622"/>
      <c r="Q5539" s="619"/>
      <c r="R5539" s="622"/>
      <c r="S5539" s="623"/>
      <c r="T5539" s="549"/>
      <c r="U5539" s="520"/>
      <c r="V5539" s="313"/>
      <c r="W5539" s="313"/>
      <c r="X5539" s="622"/>
      <c r="Y5539" s="623"/>
      <c r="Z5539" s="519"/>
      <c r="AA5539" s="520"/>
      <c r="AB5539" s="519"/>
      <c r="AC5539" s="520"/>
      <c r="AD5539" s="623"/>
      <c r="AE5539" s="619"/>
      <c r="AF5539" s="622"/>
      <c r="AG5539" s="623"/>
      <c r="AH5539" s="549"/>
      <c r="AI5539" s="520"/>
      <c r="AJ5539" s="622"/>
      <c r="AK5539" s="619"/>
      <c r="AL5539" s="622"/>
      <c r="AM5539" s="623"/>
      <c r="AN5539" s="549"/>
      <c r="AO5539" s="520"/>
      <c r="AP5539" s="622"/>
      <c r="AQ5539" s="619"/>
      <c r="AR5539" s="622"/>
      <c r="AS5539" s="623"/>
      <c r="AT5539" s="549"/>
      <c r="AU5539" s="520"/>
      <c r="AV5539" s="519"/>
      <c r="AW5539" s="619"/>
      <c r="AX5539" s="622"/>
      <c r="AY5539" s="625"/>
      <c r="AZ5539" s="549"/>
      <c r="BA5539" s="520"/>
      <c r="BB5539" s="622"/>
      <c r="BC5539" s="619"/>
      <c r="BD5539" s="622"/>
      <c r="BE5539" s="623"/>
      <c r="BF5539" s="549"/>
      <c r="BG5539" s="520"/>
      <c r="BH5539" s="519"/>
      <c r="BI5539" s="619"/>
      <c r="BJ5539" s="622"/>
      <c r="BK5539" s="625"/>
      <c r="BL5539" s="549"/>
      <c r="BM5539" s="665"/>
      <c r="BN5539" s="669"/>
      <c r="BO5539" s="670"/>
      <c r="BP5539" s="671"/>
      <c r="BQ5539" s="682"/>
      <c r="BR5539" s="686"/>
      <c r="BS5539" s="684"/>
      <c r="BT5539" s="20"/>
      <c r="BU5539" s="20"/>
      <c r="BV5539" s="98"/>
    </row>
    <row r="5540" spans="1:77" s="21" customFormat="1" ht="33" hidden="1" customHeight="1" thickBot="1" x14ac:dyDescent="0.5">
      <c r="A5540" s="98"/>
      <c r="B5540" s="612"/>
      <c r="C5540" s="613"/>
      <c r="D5540" s="613" t="s">
        <v>13</v>
      </c>
      <c r="E5540" s="616"/>
      <c r="F5540" s="281"/>
      <c r="G5540" s="282"/>
      <c r="H5540" s="528"/>
      <c r="I5540" s="636"/>
      <c r="J5540" s="528"/>
      <c r="K5540" s="636"/>
      <c r="L5540" s="638"/>
      <c r="M5540" s="639"/>
      <c r="N5540" s="548">
        <f>J5540+L5540</f>
        <v>0</v>
      </c>
      <c r="O5540" s="518"/>
      <c r="P5540" s="638"/>
      <c r="Q5540" s="636"/>
      <c r="R5540" s="638"/>
      <c r="S5540" s="639"/>
      <c r="T5540" s="548">
        <f>R5540-P5540</f>
        <v>0</v>
      </c>
      <c r="U5540" s="518"/>
      <c r="V5540" s="312"/>
      <c r="W5540" s="312"/>
      <c r="X5540" s="638"/>
      <c r="Y5540" s="639"/>
      <c r="Z5540" s="528"/>
      <c r="AA5540" s="529"/>
      <c r="AB5540" s="528"/>
      <c r="AC5540" s="529"/>
      <c r="AD5540" s="639"/>
      <c r="AE5540" s="636"/>
      <c r="AF5540" s="638"/>
      <c r="AG5540" s="639"/>
      <c r="AH5540" s="548">
        <f>IF(AD5540=0,0,(AF5540/AD5540)*100)</f>
        <v>0</v>
      </c>
      <c r="AI5540" s="518"/>
      <c r="AJ5540" s="638"/>
      <c r="AK5540" s="636"/>
      <c r="AL5540" s="638"/>
      <c r="AM5540" s="639"/>
      <c r="AN5540" s="548">
        <f>IF(AJ5540=0,0,(AL5540/AJ5540)*100)</f>
        <v>0</v>
      </c>
      <c r="AO5540" s="518"/>
      <c r="AP5540" s="638"/>
      <c r="AQ5540" s="636"/>
      <c r="AR5540" s="638"/>
      <c r="AS5540" s="639"/>
      <c r="AT5540" s="548">
        <f>IF(AP5540=0,0,(AR5540/AP5540)*100)</f>
        <v>0</v>
      </c>
      <c r="AU5540" s="518"/>
      <c r="AV5540" s="517">
        <f>AD5540+AJ5540+AP5540</f>
        <v>0</v>
      </c>
      <c r="AW5540" s="618"/>
      <c r="AX5540" s="620">
        <f>AF5540+AL5540+AR5540</f>
        <v>0</v>
      </c>
      <c r="AY5540" s="624"/>
      <c r="AZ5540" s="548">
        <f>IF(AV5540=0,0,(AX5540/AV5540)*100)</f>
        <v>0</v>
      </c>
      <c r="BA5540" s="518"/>
      <c r="BB5540" s="638"/>
      <c r="BC5540" s="636"/>
      <c r="BD5540" s="638"/>
      <c r="BE5540" s="639"/>
      <c r="BF5540" s="548">
        <f>IF(BB5540=0,0,(BD5540/BB5540)*100)</f>
        <v>0</v>
      </c>
      <c r="BG5540" s="518"/>
      <c r="BH5540" s="517">
        <f>AV5540+BB5540</f>
        <v>0</v>
      </c>
      <c r="BI5540" s="618"/>
      <c r="BJ5540" s="620">
        <f>AX5540+BD5540</f>
        <v>0</v>
      </c>
      <c r="BK5540" s="624"/>
      <c r="BL5540" s="548">
        <f>IF(BH5540=0,0,(BJ5540/BH5540)*100)</f>
        <v>0</v>
      </c>
      <c r="BM5540" s="664"/>
      <c r="BN5540" s="666">
        <f>(AF5540*2)+(AL5540*2)+(AR5540*3)+BD5540</f>
        <v>0</v>
      </c>
      <c r="BO5540" s="667"/>
      <c r="BP5540" s="668"/>
      <c r="BQ5540" s="672"/>
      <c r="BR5540" s="283"/>
      <c r="BS5540" s="284"/>
      <c r="BT5540" s="20"/>
      <c r="BU5540" s="20"/>
      <c r="BV5540" s="98"/>
    </row>
    <row r="5541" spans="1:77" s="21" customFormat="1" ht="33.75" hidden="1" customHeight="1" thickBot="1" x14ac:dyDescent="0.5">
      <c r="A5541" s="98"/>
      <c r="B5541" s="285"/>
      <c r="C5541" s="286"/>
      <c r="D5541" s="634"/>
      <c r="E5541" s="635"/>
      <c r="F5541" s="287"/>
      <c r="G5541" s="287"/>
      <c r="H5541" s="530"/>
      <c r="I5541" s="637"/>
      <c r="J5541" s="530"/>
      <c r="K5541" s="637"/>
      <c r="L5541" s="640"/>
      <c r="M5541" s="641"/>
      <c r="N5541" s="549"/>
      <c r="O5541" s="520"/>
      <c r="P5541" s="640"/>
      <c r="Q5541" s="637"/>
      <c r="R5541" s="640"/>
      <c r="S5541" s="641"/>
      <c r="T5541" s="549"/>
      <c r="U5541" s="520"/>
      <c r="V5541" s="313"/>
      <c r="W5541" s="313"/>
      <c r="X5541" s="640"/>
      <c r="Y5541" s="641"/>
      <c r="Z5541" s="530"/>
      <c r="AA5541" s="531"/>
      <c r="AB5541" s="530"/>
      <c r="AC5541" s="531"/>
      <c r="AD5541" s="641"/>
      <c r="AE5541" s="637"/>
      <c r="AF5541" s="640"/>
      <c r="AG5541" s="641"/>
      <c r="AH5541" s="549"/>
      <c r="AI5541" s="520"/>
      <c r="AJ5541" s="640"/>
      <c r="AK5541" s="637"/>
      <c r="AL5541" s="640"/>
      <c r="AM5541" s="641"/>
      <c r="AN5541" s="549"/>
      <c r="AO5541" s="520"/>
      <c r="AP5541" s="640"/>
      <c r="AQ5541" s="637"/>
      <c r="AR5541" s="640"/>
      <c r="AS5541" s="641"/>
      <c r="AT5541" s="549"/>
      <c r="AU5541" s="520"/>
      <c r="AV5541" s="519"/>
      <c r="AW5541" s="619"/>
      <c r="AX5541" s="622"/>
      <c r="AY5541" s="625"/>
      <c r="AZ5541" s="549"/>
      <c r="BA5541" s="520"/>
      <c r="BB5541" s="640"/>
      <c r="BC5541" s="637"/>
      <c r="BD5541" s="640"/>
      <c r="BE5541" s="641"/>
      <c r="BF5541" s="549"/>
      <c r="BG5541" s="520"/>
      <c r="BH5541" s="519"/>
      <c r="BI5541" s="619"/>
      <c r="BJ5541" s="622"/>
      <c r="BK5541" s="625"/>
      <c r="BL5541" s="549"/>
      <c r="BM5541" s="665"/>
      <c r="BN5541" s="669"/>
      <c r="BO5541" s="670"/>
      <c r="BP5541" s="671"/>
      <c r="BQ5541" s="673"/>
      <c r="BR5541" s="79"/>
      <c r="BS5541" s="79"/>
      <c r="BT5541" s="20"/>
      <c r="BU5541" s="20"/>
      <c r="BV5541" s="98"/>
    </row>
    <row r="5542" spans="1:77" ht="16.5" hidden="1" customHeight="1" thickTop="1" thickBot="1" x14ac:dyDescent="0.5">
      <c r="A5542" s="95"/>
      <c r="B5542" s="288"/>
      <c r="C5542" s="70"/>
      <c r="D5542" s="70"/>
      <c r="E5542" s="70"/>
      <c r="F5542" s="70"/>
      <c r="G5542" s="70"/>
      <c r="H5542" s="70"/>
      <c r="I5542" s="70"/>
      <c r="J5542" s="70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  <c r="V5542" s="70"/>
      <c r="W5542" s="70"/>
      <c r="X5542" s="70"/>
      <c r="Y5542" s="70"/>
      <c r="Z5542" s="70"/>
      <c r="AA5542" s="70"/>
      <c r="AB5542" s="70"/>
      <c r="AC5542" s="70"/>
      <c r="AD5542" s="70"/>
      <c r="AE5542" s="70"/>
      <c r="AF5542" s="70"/>
      <c r="AG5542" s="70"/>
      <c r="AH5542" s="289"/>
      <c r="AI5542" s="289"/>
      <c r="AJ5542" s="70"/>
      <c r="AK5542" s="70"/>
      <c r="AL5542" s="70"/>
      <c r="AM5542" s="70"/>
      <c r="AN5542" s="70"/>
      <c r="AO5542" s="70"/>
      <c r="AP5542" s="70"/>
      <c r="AQ5542" s="70"/>
      <c r="AR5542" s="70"/>
      <c r="AS5542" s="70"/>
      <c r="AT5542" s="70"/>
      <c r="AU5542" s="70"/>
      <c r="AV5542" s="70"/>
      <c r="AW5542" s="70"/>
      <c r="AX5542" s="70"/>
      <c r="AY5542" s="70"/>
      <c r="AZ5542" s="70"/>
      <c r="BA5542" s="70"/>
      <c r="BB5542" s="70"/>
      <c r="BC5542" s="70"/>
      <c r="BD5542" s="70"/>
      <c r="BE5542" s="70"/>
      <c r="BF5542" s="70"/>
      <c r="BG5542" s="70"/>
      <c r="BH5542" s="70"/>
      <c r="BI5542" s="70"/>
      <c r="BJ5542" s="70"/>
      <c r="BK5542" s="70"/>
      <c r="BL5542" s="70"/>
      <c r="BM5542" s="70"/>
      <c r="BN5542" s="70"/>
      <c r="BO5542" s="70"/>
      <c r="BP5542" s="70"/>
      <c r="BQ5542" s="89"/>
      <c r="BR5542" s="674">
        <f>IF((J5538+L5540)=0,0,(J5538/(J5538+L5540)*100)%)</f>
        <v>0</v>
      </c>
      <c r="BS5542" s="675"/>
      <c r="BT5542" s="674">
        <f>IF((L5538+J5540)=0,0,(L5538/(L5538+J5540)*100)%)</f>
        <v>0</v>
      </c>
      <c r="BU5542" s="675"/>
      <c r="BV5542" s="95"/>
    </row>
    <row r="5543" spans="1:77" s="23" customFormat="1" ht="79.5" hidden="1" customHeight="1" thickTop="1" thickBot="1" x14ac:dyDescent="0.55000000000000004">
      <c r="A5543" s="99"/>
      <c r="B5543" s="565" t="s">
        <v>64</v>
      </c>
      <c r="C5543" s="566"/>
      <c r="D5543" s="532" t="s">
        <v>54</v>
      </c>
      <c r="E5543" s="532"/>
      <c r="F5543" s="532"/>
      <c r="G5543" s="654"/>
      <c r="H5543" s="533"/>
      <c r="I5543" s="534"/>
      <c r="J5543" s="535"/>
      <c r="K5543" s="290"/>
      <c r="L5543" s="533"/>
      <c r="M5543" s="534"/>
      <c r="N5543" s="535"/>
      <c r="O5543" s="536" t="s">
        <v>47</v>
      </c>
      <c r="P5543" s="537"/>
      <c r="Q5543" s="537"/>
      <c r="R5543" s="537"/>
      <c r="S5543" s="533"/>
      <c r="T5543" s="534"/>
      <c r="U5543" s="535"/>
      <c r="V5543" s="314"/>
      <c r="W5543" s="314"/>
      <c r="X5543" s="290"/>
      <c r="Y5543" s="533"/>
      <c r="Z5543" s="534"/>
      <c r="AA5543" s="535"/>
      <c r="AB5543" s="536" t="s">
        <v>49</v>
      </c>
      <c r="AC5543" s="537"/>
      <c r="AD5543" s="537"/>
      <c r="AE5543" s="538"/>
      <c r="AF5543" s="533"/>
      <c r="AG5543" s="534"/>
      <c r="AH5543" s="535"/>
      <c r="AI5543" s="290"/>
      <c r="AJ5543" s="533"/>
      <c r="AK5543" s="534"/>
      <c r="AL5543" s="535"/>
      <c r="AM5543" s="536" t="s">
        <v>53</v>
      </c>
      <c r="AN5543" s="537"/>
      <c r="AO5543" s="537"/>
      <c r="AP5543" s="538"/>
      <c r="AQ5543" s="533"/>
      <c r="AR5543" s="534"/>
      <c r="AS5543" s="535"/>
      <c r="AT5543" s="72"/>
      <c r="AU5543" s="533"/>
      <c r="AV5543" s="534"/>
      <c r="AW5543" s="535"/>
      <c r="AX5543" s="291"/>
      <c r="AY5543" s="291"/>
      <c r="AZ5543" s="291"/>
      <c r="BA5543" s="291"/>
      <c r="BB5543" s="567" t="s">
        <v>20</v>
      </c>
      <c r="BC5543" s="567"/>
      <c r="BD5543" s="567"/>
      <c r="BE5543" s="567"/>
      <c r="BF5543" s="568"/>
      <c r="BG5543" s="539">
        <f>BN5538</f>
        <v>0</v>
      </c>
      <c r="BH5543" s="540"/>
      <c r="BI5543" s="541"/>
      <c r="BJ5543" s="292"/>
      <c r="BK5543" s="539">
        <f>BN5540</f>
        <v>0</v>
      </c>
      <c r="BL5543" s="540"/>
      <c r="BM5543" s="541"/>
      <c r="BN5543" s="73"/>
      <c r="BO5543" s="73"/>
      <c r="BP5543" s="73"/>
      <c r="BQ5543" s="90"/>
      <c r="BR5543" s="24"/>
      <c r="BS5543" s="24"/>
      <c r="BT5543" s="22"/>
      <c r="BU5543" s="22"/>
      <c r="BV5543" s="99"/>
    </row>
    <row r="5544" spans="1:77" ht="15.6" hidden="1" customHeight="1" thickTop="1" thickBot="1" x14ac:dyDescent="0.55000000000000004">
      <c r="A5544" s="95"/>
      <c r="B5544" s="293"/>
      <c r="C5544" s="67"/>
      <c r="D5544" s="294"/>
      <c r="E5544" s="294"/>
      <c r="F5544" s="295"/>
      <c r="G5544" s="295"/>
      <c r="H5544" s="296"/>
      <c r="I5544" s="296"/>
      <c r="J5544" s="296"/>
      <c r="K5544" s="296"/>
      <c r="L5544" s="296"/>
      <c r="M5544" s="296"/>
      <c r="N5544" s="296"/>
      <c r="O5544" s="295"/>
      <c r="P5544" s="295"/>
      <c r="Q5544" s="295"/>
      <c r="R5544" s="295"/>
      <c r="S5544" s="296"/>
      <c r="T5544" s="296"/>
      <c r="U5544" s="296"/>
      <c r="V5544" s="296"/>
      <c r="W5544" s="296"/>
      <c r="X5544" s="297"/>
      <c r="Y5544" s="296"/>
      <c r="Z5544" s="296"/>
      <c r="AA5544" s="296"/>
      <c r="AB5544" s="295"/>
      <c r="AC5544" s="295"/>
      <c r="AD5544" s="295"/>
      <c r="AE5544" s="295"/>
      <c r="AF5544" s="296"/>
      <c r="AG5544" s="296"/>
      <c r="AH5544" s="296"/>
      <c r="AI5544" s="296"/>
      <c r="AJ5544" s="297"/>
      <c r="AK5544" s="297"/>
      <c r="AL5544" s="296"/>
      <c r="AM5544" s="295"/>
      <c r="AN5544" s="295"/>
      <c r="AO5544" s="295"/>
      <c r="AP5544" s="295"/>
      <c r="AQ5544" s="296"/>
      <c r="AR5544" s="296"/>
      <c r="AS5544" s="296"/>
      <c r="AT5544" s="296"/>
      <c r="AU5544" s="296"/>
      <c r="AV5544" s="72"/>
      <c r="AW5544" s="72"/>
      <c r="AX5544" s="74"/>
      <c r="AY5544" s="74"/>
      <c r="AZ5544" s="74"/>
      <c r="BA5544" s="74"/>
      <c r="BB5544" s="295"/>
      <c r="BC5544" s="298"/>
      <c r="BD5544" s="298"/>
      <c r="BE5544" s="299"/>
      <c r="BF5544" s="300"/>
      <c r="BG5544" s="301"/>
      <c r="BH5544" s="301"/>
      <c r="BI5544" s="72"/>
      <c r="BJ5544" s="302"/>
      <c r="BK5544" s="303"/>
      <c r="BL5544" s="303"/>
      <c r="BM5544" s="72"/>
      <c r="BN5544" s="74"/>
      <c r="BO5544" s="74"/>
      <c r="BP5544" s="74"/>
      <c r="BQ5544" s="91"/>
      <c r="BR5544" s="25"/>
      <c r="BS5544" s="25"/>
      <c r="BT5544" s="15"/>
      <c r="BU5544" s="15"/>
      <c r="BV5544" s="95"/>
    </row>
    <row r="5545" spans="1:77" s="23" customFormat="1" ht="79.5" hidden="1" customHeight="1" thickTop="1" thickBot="1" x14ac:dyDescent="0.55000000000000004">
      <c r="A5545" s="99"/>
      <c r="B5545" s="569" t="s">
        <v>46</v>
      </c>
      <c r="C5545" s="567"/>
      <c r="D5545" s="532" t="s">
        <v>55</v>
      </c>
      <c r="E5545" s="532"/>
      <c r="F5545" s="532"/>
      <c r="G5545" s="654"/>
      <c r="H5545" s="539">
        <f>H5543</f>
        <v>0</v>
      </c>
      <c r="I5545" s="540"/>
      <c r="J5545" s="541"/>
      <c r="K5545" s="290"/>
      <c r="L5545" s="539">
        <f>L5543</f>
        <v>0</v>
      </c>
      <c r="M5545" s="540"/>
      <c r="N5545" s="541"/>
      <c r="O5545" s="536" t="s">
        <v>51</v>
      </c>
      <c r="P5545" s="537"/>
      <c r="Q5545" s="537"/>
      <c r="R5545" s="537"/>
      <c r="S5545" s="539">
        <f>S5543-H5543</f>
        <v>0</v>
      </c>
      <c r="T5545" s="540"/>
      <c r="U5545" s="541"/>
      <c r="V5545" s="315"/>
      <c r="W5545" s="315"/>
      <c r="X5545" s="290"/>
      <c r="Y5545" s="539">
        <f>Y5543-L5543</f>
        <v>0</v>
      </c>
      <c r="Z5545" s="540"/>
      <c r="AA5545" s="541"/>
      <c r="AB5545" s="536" t="s">
        <v>50</v>
      </c>
      <c r="AC5545" s="537"/>
      <c r="AD5545" s="537"/>
      <c r="AE5545" s="538"/>
      <c r="AF5545" s="539">
        <f>AF5543-S5543</f>
        <v>0</v>
      </c>
      <c r="AG5545" s="540"/>
      <c r="AH5545" s="541"/>
      <c r="AI5545" s="290"/>
      <c r="AJ5545" s="539">
        <f>AJ5543-Y5543</f>
        <v>0</v>
      </c>
      <c r="AK5545" s="540"/>
      <c r="AL5545" s="541"/>
      <c r="AM5545" s="536" t="s">
        <v>52</v>
      </c>
      <c r="AN5545" s="537"/>
      <c r="AO5545" s="537"/>
      <c r="AP5545" s="538"/>
      <c r="AQ5545" s="539">
        <f>AQ5543-AF5543</f>
        <v>0</v>
      </c>
      <c r="AR5545" s="540"/>
      <c r="AS5545" s="541"/>
      <c r="AT5545" s="72"/>
      <c r="AU5545" s="539">
        <f>AU5543-AJ5543</f>
        <v>0</v>
      </c>
      <c r="AV5545" s="540"/>
      <c r="AW5545" s="541"/>
      <c r="AX5545" s="291"/>
      <c r="AY5545" s="291"/>
      <c r="AZ5545" s="291"/>
      <c r="BA5545" s="291"/>
      <c r="BB5545" s="567" t="s">
        <v>45</v>
      </c>
      <c r="BC5545" s="567"/>
      <c r="BD5545" s="567"/>
      <c r="BE5545" s="567"/>
      <c r="BF5545" s="568"/>
      <c r="BG5545" s="539">
        <f>BG5543-AQ5543</f>
        <v>0</v>
      </c>
      <c r="BH5545" s="540"/>
      <c r="BI5545" s="541"/>
      <c r="BJ5545" s="304"/>
      <c r="BK5545" s="539">
        <f>BK5543-AU5543</f>
        <v>0</v>
      </c>
      <c r="BL5545" s="540"/>
      <c r="BM5545" s="541"/>
      <c r="BN5545" s="73"/>
      <c r="BO5545" s="73"/>
      <c r="BP5545" s="73"/>
      <c r="BQ5545" s="90"/>
      <c r="BR5545" s="24"/>
      <c r="BS5545" s="24"/>
      <c r="BT5545" s="22"/>
      <c r="BU5545" s="22"/>
      <c r="BV5545" s="99"/>
      <c r="BY5545" s="21"/>
    </row>
    <row r="5546" spans="1:77" ht="18.75" hidden="1" customHeight="1" thickTop="1" thickBot="1" x14ac:dyDescent="0.5">
      <c r="A5546" s="95"/>
      <c r="B5546" s="305"/>
      <c r="C5546" s="71"/>
      <c r="D5546" s="71"/>
      <c r="E5546" s="71"/>
      <c r="F5546" s="92"/>
      <c r="G5546" s="92"/>
      <c r="H5546" s="71"/>
      <c r="I5546" s="71"/>
      <c r="J5546" s="71"/>
      <c r="K5546" s="71"/>
      <c r="L5546" s="71"/>
      <c r="M5546" s="71"/>
      <c r="N5546" s="71"/>
      <c r="O5546" s="71"/>
      <c r="P5546" s="71"/>
      <c r="Q5546" s="71"/>
      <c r="R5546" s="71"/>
      <c r="S5546" s="71"/>
      <c r="T5546" s="71"/>
      <c r="U5546" s="71"/>
      <c r="V5546" s="71"/>
      <c r="W5546" s="71"/>
      <c r="X5546" s="71"/>
      <c r="Y5546" s="71"/>
      <c r="Z5546" s="71"/>
      <c r="AA5546" s="71"/>
      <c r="AB5546" s="71"/>
      <c r="AC5546" s="71"/>
      <c r="AD5546" s="71"/>
      <c r="AE5546" s="71"/>
      <c r="AF5546" s="71"/>
      <c r="AG5546" s="71"/>
      <c r="AH5546" s="306"/>
      <c r="AI5546" s="306"/>
      <c r="AJ5546" s="71"/>
      <c r="AK5546" s="71"/>
      <c r="AL5546" s="71"/>
      <c r="AM5546" s="71"/>
      <c r="AN5546" s="71"/>
      <c r="AO5546" s="71"/>
      <c r="AP5546" s="71"/>
      <c r="AQ5546" s="71"/>
      <c r="AR5546" s="71"/>
      <c r="AS5546" s="71"/>
      <c r="AT5546" s="71"/>
      <c r="AU5546" s="71"/>
      <c r="AV5546" s="71"/>
      <c r="AW5546" s="71"/>
      <c r="AX5546" s="71"/>
      <c r="AY5546" s="71"/>
      <c r="AZ5546" s="71"/>
      <c r="BA5546" s="71"/>
      <c r="BB5546" s="71"/>
      <c r="BC5546" s="703" t="s">
        <v>153</v>
      </c>
      <c r="BD5546" s="703"/>
      <c r="BE5546" s="703"/>
      <c r="BF5546" s="703"/>
      <c r="BG5546" s="703"/>
      <c r="BH5546" s="703"/>
      <c r="BI5546" s="703"/>
      <c r="BJ5546" s="703"/>
      <c r="BK5546" s="703"/>
      <c r="BL5546" s="703"/>
      <c r="BM5546" s="703"/>
      <c r="BN5546" s="703"/>
      <c r="BO5546" s="703"/>
      <c r="BP5546" s="703"/>
      <c r="BQ5546" s="318"/>
      <c r="BR5546" s="319"/>
      <c r="BS5546" s="319"/>
      <c r="BT5546" s="15"/>
      <c r="BU5546" s="15"/>
      <c r="BV5546" s="95"/>
    </row>
    <row r="5547" spans="1:77" s="93" customFormat="1" ht="13.5" hidden="1" customHeight="1" thickTop="1" x14ac:dyDescent="0.45">
      <c r="A5547" s="95"/>
      <c r="B5547" s="99"/>
      <c r="C5547" s="95"/>
      <c r="D5547" s="95"/>
      <c r="E5547" s="95"/>
      <c r="F5547" s="96"/>
      <c r="G5547" s="96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254"/>
      <c r="AI5547" s="254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5"/>
      <c r="BL5547" s="95"/>
      <c r="BM5547" s="95"/>
      <c r="BN5547" s="95"/>
      <c r="BO5547" s="95"/>
      <c r="BP5547" s="95"/>
      <c r="BQ5547" s="97"/>
      <c r="BR5547" s="97"/>
      <c r="BS5547" s="97"/>
      <c r="BT5547" s="95"/>
      <c r="BU5547" s="95"/>
      <c r="BV5547" s="95"/>
    </row>
    <row r="5548" spans="1:77" s="17" customFormat="1" ht="33.75" hidden="1" x14ac:dyDescent="0.5">
      <c r="A5548" s="255"/>
      <c r="B5548" s="604" t="s">
        <v>9</v>
      </c>
      <c r="C5548" s="604"/>
      <c r="D5548" s="604"/>
      <c r="E5548" s="604"/>
      <c r="F5548" s="604"/>
      <c r="G5548" s="604"/>
      <c r="H5548" s="604"/>
      <c r="I5548" s="604"/>
      <c r="J5548" s="604"/>
      <c r="K5548" s="604"/>
      <c r="L5548" s="604"/>
      <c r="M5548" s="604"/>
      <c r="N5548" s="604"/>
      <c r="O5548" s="604"/>
      <c r="P5548" s="604"/>
      <c r="Q5548" s="604"/>
      <c r="R5548" s="604"/>
      <c r="S5548" s="604"/>
      <c r="T5548" s="604"/>
      <c r="U5548" s="604"/>
      <c r="V5548" s="604"/>
      <c r="W5548" s="604"/>
      <c r="X5548" s="604"/>
      <c r="Y5548" s="604"/>
      <c r="Z5548" s="604"/>
      <c r="AA5548" s="604"/>
      <c r="AB5548" s="604"/>
      <c r="AC5548" s="604"/>
      <c r="AD5548" s="604"/>
      <c r="AE5548" s="604"/>
      <c r="AF5548" s="604"/>
      <c r="AG5548" s="604"/>
      <c r="AH5548" s="604"/>
      <c r="AI5548" s="604"/>
      <c r="AJ5548" s="604"/>
      <c r="AK5548" s="604"/>
      <c r="AL5548" s="604"/>
      <c r="AM5548" s="604"/>
      <c r="AN5548" s="604"/>
      <c r="AO5548" s="604"/>
      <c r="AP5548" s="604"/>
      <c r="AQ5548" s="604"/>
      <c r="AR5548" s="604"/>
      <c r="AS5548" s="604"/>
      <c r="AT5548" s="604"/>
      <c r="AU5548" s="604"/>
      <c r="AV5548" s="604"/>
      <c r="AW5548" s="604"/>
      <c r="AX5548" s="604"/>
      <c r="AY5548" s="604"/>
      <c r="AZ5548" s="604"/>
      <c r="BA5548" s="604"/>
      <c r="BB5548" s="604"/>
      <c r="BC5548" s="604"/>
      <c r="BD5548" s="604"/>
      <c r="BE5548" s="604"/>
      <c r="BF5548" s="604"/>
      <c r="BG5548" s="604"/>
      <c r="BH5548" s="604"/>
      <c r="BI5548" s="604"/>
      <c r="BJ5548" s="604"/>
      <c r="BK5548" s="604"/>
      <c r="BL5548" s="604"/>
      <c r="BM5548" s="604"/>
      <c r="BN5548" s="604"/>
      <c r="BO5548" s="604"/>
      <c r="BP5548" s="604"/>
      <c r="BQ5548" s="256"/>
      <c r="BR5548" s="256"/>
      <c r="BS5548" s="256"/>
      <c r="BT5548" s="257"/>
      <c r="BU5548" s="257"/>
      <c r="BV5548" s="255"/>
    </row>
    <row r="5549" spans="1:77" ht="10.9" hidden="1" customHeight="1" x14ac:dyDescent="0.45">
      <c r="A5549" s="95"/>
      <c r="B5549" s="258"/>
      <c r="C5549" s="62"/>
      <c r="D5549" s="62"/>
      <c r="E5549" s="62"/>
      <c r="F5549" s="63"/>
      <c r="G5549" s="63"/>
      <c r="H5549" s="62"/>
      <c r="I5549" s="62"/>
      <c r="J5549" s="62"/>
      <c r="K5549" s="62"/>
      <c r="L5549" s="62"/>
      <c r="M5549" s="62"/>
      <c r="N5549" s="62"/>
      <c r="O5549" s="62"/>
      <c r="P5549" s="62"/>
      <c r="Q5549" s="62"/>
      <c r="R5549" s="62"/>
      <c r="S5549" s="62"/>
      <c r="T5549" s="62"/>
      <c r="U5549" s="62"/>
      <c r="V5549" s="62"/>
      <c r="W5549" s="62"/>
      <c r="X5549" s="62"/>
      <c r="Y5549" s="62"/>
      <c r="Z5549" s="62"/>
      <c r="AA5549" s="62"/>
      <c r="AB5549" s="62"/>
      <c r="AC5549" s="62"/>
      <c r="AD5549" s="62"/>
      <c r="AE5549" s="62"/>
      <c r="AF5549" s="62"/>
      <c r="AG5549" s="62"/>
      <c r="AH5549" s="259"/>
      <c r="AI5549" s="259"/>
      <c r="AJ5549" s="62"/>
      <c r="AK5549" s="62"/>
      <c r="AL5549" s="62"/>
      <c r="AM5549" s="62"/>
      <c r="AN5549" s="62"/>
      <c r="AO5549" s="62"/>
      <c r="AP5549" s="62"/>
      <c r="AQ5549" s="62"/>
      <c r="AR5549" s="62"/>
      <c r="AS5549" s="62"/>
      <c r="AT5549" s="62"/>
      <c r="AU5549" s="62"/>
      <c r="AV5549" s="62"/>
      <c r="AW5549" s="62"/>
      <c r="AX5549" s="62"/>
      <c r="AY5549" s="62"/>
      <c r="AZ5549" s="62"/>
      <c r="BA5549" s="62"/>
      <c r="BB5549" s="62"/>
      <c r="BC5549" s="62"/>
      <c r="BD5549" s="62"/>
      <c r="BE5549" s="62"/>
      <c r="BF5549" s="62"/>
      <c r="BG5549" s="62"/>
      <c r="BH5549" s="62"/>
      <c r="BI5549" s="62"/>
      <c r="BJ5549" s="62"/>
      <c r="BK5549" s="62"/>
      <c r="BL5549" s="62"/>
      <c r="BM5549" s="62"/>
      <c r="BN5549" s="62"/>
      <c r="BO5549" s="62"/>
      <c r="BP5549" s="94"/>
      <c r="BQ5549" s="87"/>
      <c r="BR5549" s="94"/>
      <c r="BS5549" s="94"/>
      <c r="BT5549" s="15"/>
      <c r="BU5549" s="15"/>
      <c r="BV5549" s="95"/>
    </row>
    <row r="5550" spans="1:77" s="18" customFormat="1" ht="36.75" hidden="1" customHeight="1" x14ac:dyDescent="0.45">
      <c r="A5550" s="260"/>
      <c r="B5550" s="258"/>
      <c r="C5550" s="261"/>
      <c r="D5550" s="262" t="s">
        <v>10</v>
      </c>
      <c r="E5550" s="605" t="str">
        <f>IF(ROSTER!D$3="","",ROSTER!D$3)</f>
        <v/>
      </c>
      <c r="F5550" s="605"/>
      <c r="G5550" s="605"/>
      <c r="H5550" s="605"/>
      <c r="I5550" s="605"/>
      <c r="J5550" s="605"/>
      <c r="K5550" s="605"/>
      <c r="L5550" s="605"/>
      <c r="M5550" s="605"/>
      <c r="N5550" s="605"/>
      <c r="O5550" s="605"/>
      <c r="P5550" s="605"/>
      <c r="Q5550" s="605"/>
      <c r="R5550" s="605"/>
      <c r="S5550" s="605"/>
      <c r="T5550" s="605"/>
      <c r="U5550" s="605"/>
      <c r="V5550" s="605"/>
      <c r="W5550" s="605"/>
      <c r="X5550" s="605"/>
      <c r="Y5550" s="605"/>
      <c r="Z5550" s="605"/>
      <c r="AA5550" s="605"/>
      <c r="AB5550" s="605"/>
      <c r="AC5550" s="605"/>
      <c r="AD5550" s="605"/>
      <c r="AE5550" s="605"/>
      <c r="AF5550" s="316"/>
      <c r="AG5550" s="606" t="s">
        <v>11</v>
      </c>
      <c r="AH5550" s="606"/>
      <c r="AI5550" s="606"/>
      <c r="AJ5550" s="606"/>
      <c r="AK5550" s="606"/>
      <c r="AL5550" s="606"/>
      <c r="AM5550" s="606"/>
      <c r="AN5550" s="607"/>
      <c r="AO5550" s="607"/>
      <c r="AP5550" s="607"/>
      <c r="AQ5550" s="607"/>
      <c r="AR5550" s="607"/>
      <c r="AS5550" s="607"/>
      <c r="AT5550" s="607"/>
      <c r="AU5550" s="607"/>
      <c r="AV5550" s="607"/>
      <c r="AW5550" s="607"/>
      <c r="AX5550" s="607"/>
      <c r="AY5550" s="607"/>
      <c r="AZ5550" s="607"/>
      <c r="BA5550" s="607"/>
      <c r="BB5550" s="607"/>
      <c r="BC5550" s="607"/>
      <c r="BD5550" s="607"/>
      <c r="BE5550" s="607"/>
      <c r="BF5550" s="607"/>
      <c r="BG5550" s="607"/>
      <c r="BH5550" s="607"/>
      <c r="BI5550" s="607"/>
      <c r="BJ5550" s="607"/>
      <c r="BK5550" s="607"/>
      <c r="BL5550" s="607"/>
      <c r="BM5550" s="607"/>
      <c r="BN5550" s="607"/>
      <c r="BO5550" s="607"/>
      <c r="BP5550" s="94"/>
      <c r="BQ5550" s="88" t="s">
        <v>130</v>
      </c>
      <c r="BR5550" s="94"/>
      <c r="BS5550" s="94"/>
      <c r="BT5550" s="263"/>
      <c r="BU5550" s="263"/>
      <c r="BV5550" s="260"/>
    </row>
    <row r="5551" spans="1:77" ht="8.85" hidden="1" customHeight="1" x14ac:dyDescent="0.45">
      <c r="A5551" s="96"/>
      <c r="B5551" s="258"/>
      <c r="C5551" s="259" t="s">
        <v>39</v>
      </c>
      <c r="D5551" s="259"/>
      <c r="E5551" s="259"/>
      <c r="F5551" s="63"/>
      <c r="G5551" s="63"/>
      <c r="H5551" s="259"/>
      <c r="I5551" s="259"/>
      <c r="J5551" s="317"/>
      <c r="K5551" s="317"/>
      <c r="L5551" s="317"/>
      <c r="M5551" s="317"/>
      <c r="N5551" s="317"/>
      <c r="O5551" s="317"/>
      <c r="P5551" s="317"/>
      <c r="Q5551" s="317"/>
      <c r="R5551" s="317"/>
      <c r="S5551" s="317"/>
      <c r="T5551" s="317"/>
      <c r="U5551" s="317"/>
      <c r="V5551" s="317"/>
      <c r="W5551" s="317"/>
      <c r="X5551" s="317"/>
      <c r="Y5551" s="317"/>
      <c r="Z5551" s="317"/>
      <c r="AA5551" s="317"/>
      <c r="AB5551" s="317"/>
      <c r="AC5551" s="317"/>
      <c r="AD5551" s="317"/>
      <c r="AE5551" s="317"/>
      <c r="AF5551" s="317"/>
      <c r="AG5551" s="317"/>
      <c r="AH5551" s="317"/>
      <c r="AI5551" s="259"/>
      <c r="AJ5551" s="264"/>
      <c r="AK5551" s="265"/>
      <c r="AL5551" s="265"/>
      <c r="AM5551" s="265"/>
      <c r="AN5551" s="265"/>
      <c r="AO5551" s="265"/>
      <c r="AP5551" s="265"/>
      <c r="AQ5551" s="266"/>
      <c r="AR5551" s="266"/>
      <c r="AS5551" s="266"/>
      <c r="AT5551" s="266"/>
      <c r="AU5551" s="266"/>
      <c r="AV5551" s="266"/>
      <c r="AW5551" s="266"/>
      <c r="AX5551" s="266"/>
      <c r="AY5551" s="266"/>
      <c r="AZ5551" s="266"/>
      <c r="BA5551" s="266"/>
      <c r="BB5551" s="266"/>
      <c r="BC5551" s="266"/>
      <c r="BD5551" s="266"/>
      <c r="BE5551" s="266"/>
      <c r="BF5551" s="266"/>
      <c r="BG5551" s="266"/>
      <c r="BH5551" s="266"/>
      <c r="BI5551" s="266"/>
      <c r="BJ5551" s="266"/>
      <c r="BK5551" s="266"/>
      <c r="BL5551" s="266"/>
      <c r="BM5551" s="266"/>
      <c r="BN5551" s="266"/>
      <c r="BO5551" s="266"/>
      <c r="BP5551" s="266"/>
      <c r="BQ5551" s="267"/>
      <c r="BR5551" s="267"/>
      <c r="BS5551" s="267"/>
      <c r="BT5551" s="268"/>
      <c r="BU5551" s="268"/>
      <c r="BV5551" s="96"/>
    </row>
    <row r="5552" spans="1:77" s="18" customFormat="1" ht="33.75" hidden="1" x14ac:dyDescent="0.45">
      <c r="A5552" s="260"/>
      <c r="B5552" s="258"/>
      <c r="C5552" s="608" t="s">
        <v>38</v>
      </c>
      <c r="D5552" s="608"/>
      <c r="E5552" s="607"/>
      <c r="F5552" s="607"/>
      <c r="G5552" s="607"/>
      <c r="H5552" s="607"/>
      <c r="I5552" s="607"/>
      <c r="J5552" s="607"/>
      <c r="K5552" s="607"/>
      <c r="L5552" s="607"/>
      <c r="M5552" s="607"/>
      <c r="N5552" s="607"/>
      <c r="O5552" s="607"/>
      <c r="P5552" s="607"/>
      <c r="Q5552" s="607"/>
      <c r="R5552" s="607"/>
      <c r="S5552" s="607"/>
      <c r="T5552" s="607"/>
      <c r="U5552" s="607"/>
      <c r="V5552" s="607"/>
      <c r="W5552" s="607"/>
      <c r="X5552" s="607"/>
      <c r="Y5552" s="607"/>
      <c r="Z5552" s="607"/>
      <c r="AA5552" s="607"/>
      <c r="AB5552" s="607"/>
      <c r="AC5552" s="607"/>
      <c r="AD5552" s="607"/>
      <c r="AE5552" s="607"/>
      <c r="AF5552" s="316"/>
      <c r="AG5552" s="609" t="s">
        <v>21</v>
      </c>
      <c r="AH5552" s="609"/>
      <c r="AI5552" s="609"/>
      <c r="AJ5552" s="609"/>
      <c r="AK5552" s="607"/>
      <c r="AL5552" s="607"/>
      <c r="AM5552" s="607"/>
      <c r="AN5552" s="607"/>
      <c r="AO5552" s="607"/>
      <c r="AP5552" s="607"/>
      <c r="AQ5552" s="607"/>
      <c r="AR5552" s="607"/>
      <c r="AS5552" s="607"/>
      <c r="AT5552" s="607"/>
      <c r="AU5552" s="607"/>
      <c r="AV5552" s="607"/>
      <c r="AW5552" s="607"/>
      <c r="AX5552" s="607"/>
      <c r="AY5552" s="607"/>
      <c r="AZ5552" s="607"/>
      <c r="BA5552" s="607"/>
      <c r="BB5552" s="607"/>
      <c r="BC5552" s="610" t="s">
        <v>12</v>
      </c>
      <c r="BD5552" s="610"/>
      <c r="BE5552" s="610"/>
      <c r="BF5552" s="611"/>
      <c r="BG5552" s="611"/>
      <c r="BH5552" s="611"/>
      <c r="BI5552" s="611"/>
      <c r="BJ5552" s="611"/>
      <c r="BK5552" s="611"/>
      <c r="BL5552" s="611"/>
      <c r="BM5552" s="611"/>
      <c r="BN5552" s="611"/>
      <c r="BO5552" s="611"/>
      <c r="BP5552" s="64"/>
      <c r="BQ5552" s="307"/>
      <c r="BR5552" s="65"/>
      <c r="BS5552" s="65"/>
      <c r="BT5552" s="270">
        <f>IF(BF5552=0,0,1)</f>
        <v>0</v>
      </c>
      <c r="BU5552" s="18">
        <f>IF((BG5602+BK5602)&gt;(AQ5602+AU5602),1,0)</f>
        <v>0</v>
      </c>
      <c r="BV5552" s="271"/>
    </row>
    <row r="5553" spans="1:74" ht="9.6" hidden="1" customHeight="1" x14ac:dyDescent="0.45">
      <c r="A5553" s="95"/>
      <c r="B5553" s="258"/>
      <c r="C5553" s="62"/>
      <c r="D5553" s="62"/>
      <c r="E5553" s="62"/>
      <c r="F5553" s="63"/>
      <c r="G5553" s="63"/>
      <c r="H5553" s="62"/>
      <c r="I5553" s="62"/>
      <c r="J5553" s="62"/>
      <c r="K5553" s="62"/>
      <c r="L5553" s="62"/>
      <c r="M5553" s="62"/>
      <c r="N5553" s="62"/>
      <c r="O5553" s="62"/>
      <c r="P5553" s="62"/>
      <c r="Q5553" s="62"/>
      <c r="R5553" s="62"/>
      <c r="S5553" s="62"/>
      <c r="T5553" s="62"/>
      <c r="U5553" s="62"/>
      <c r="V5553" s="62"/>
      <c r="W5553" s="62"/>
      <c r="X5553" s="62"/>
      <c r="Y5553" s="62"/>
      <c r="Z5553" s="62"/>
      <c r="AA5553" s="62"/>
      <c r="AB5553" s="62"/>
      <c r="AC5553" s="62"/>
      <c r="AD5553" s="62"/>
      <c r="AE5553" s="62"/>
      <c r="AF5553" s="62"/>
      <c r="AG5553" s="62"/>
      <c r="AH5553" s="259"/>
      <c r="AI5553" s="259"/>
      <c r="AJ5553" s="62"/>
      <c r="AK5553" s="62"/>
      <c r="AL5553" s="62"/>
      <c r="AM5553" s="62"/>
      <c r="AN5553" s="62"/>
      <c r="AO5553" s="62"/>
      <c r="AP5553" s="62"/>
      <c r="AQ5553" s="62"/>
      <c r="AR5553" s="62"/>
      <c r="AS5553" s="62"/>
      <c r="AT5553" s="62"/>
      <c r="AU5553" s="62"/>
      <c r="AV5553" s="62"/>
      <c r="AW5553" s="62"/>
      <c r="AX5553" s="62"/>
      <c r="AY5553" s="62"/>
      <c r="AZ5553" s="62"/>
      <c r="BA5553" s="62"/>
      <c r="BB5553" s="62"/>
      <c r="BC5553" s="62"/>
      <c r="BD5553" s="62"/>
      <c r="BE5553" s="62"/>
      <c r="BF5553" s="62"/>
      <c r="BG5553" s="62"/>
      <c r="BH5553" s="62"/>
      <c r="BI5553" s="62"/>
      <c r="BJ5553" s="62"/>
      <c r="BK5553" s="62"/>
      <c r="BL5553" s="62"/>
      <c r="BM5553" s="62"/>
      <c r="BN5553" s="62"/>
      <c r="BO5553" s="62"/>
      <c r="BP5553" s="62"/>
      <c r="BQ5553" s="66"/>
      <c r="BR5553" s="66"/>
      <c r="BS5553" s="66"/>
      <c r="BT5553" s="15"/>
      <c r="BU5553" s="15"/>
      <c r="BV5553" s="95"/>
    </row>
    <row r="5554" spans="1:74" ht="8.85" hidden="1" customHeight="1" thickBot="1" x14ac:dyDescent="0.5">
      <c r="A5554" s="95"/>
      <c r="B5554" s="113"/>
      <c r="C5554" s="67"/>
      <c r="D5554" s="67"/>
      <c r="E5554" s="67"/>
      <c r="F5554" s="68"/>
      <c r="G5554" s="68"/>
      <c r="H5554" s="67"/>
      <c r="I5554" s="67"/>
      <c r="J5554" s="67"/>
      <c r="K5554" s="67"/>
      <c r="L5554" s="67"/>
      <c r="M5554" s="67"/>
      <c r="N5554" s="67"/>
      <c r="O5554" s="67"/>
      <c r="P5554" s="67"/>
      <c r="Q5554" s="67"/>
      <c r="R5554" s="67"/>
      <c r="S5554" s="67"/>
      <c r="T5554" s="67"/>
      <c r="U5554" s="67"/>
      <c r="V5554" s="67"/>
      <c r="W5554" s="67"/>
      <c r="X5554" s="67"/>
      <c r="Y5554" s="67"/>
      <c r="Z5554" s="67"/>
      <c r="AA5554" s="67"/>
      <c r="AB5554" s="67"/>
      <c r="AC5554" s="67"/>
      <c r="AD5554" s="67"/>
      <c r="AE5554" s="67"/>
      <c r="AF5554" s="67"/>
      <c r="AG5554" s="67"/>
      <c r="AH5554" s="272"/>
      <c r="AI5554" s="272"/>
      <c r="AJ5554" s="67"/>
      <c r="AK5554" s="67"/>
      <c r="AL5554" s="67"/>
      <c r="AM5554" s="67"/>
      <c r="AN5554" s="67"/>
      <c r="AO5554" s="67"/>
      <c r="AP5554" s="67"/>
      <c r="AQ5554" s="67"/>
      <c r="AR5554" s="67"/>
      <c r="AS5554" s="67"/>
      <c r="AT5554" s="67"/>
      <c r="AU5554" s="67"/>
      <c r="AV5554" s="67"/>
      <c r="AW5554" s="67"/>
      <c r="AX5554" s="67"/>
      <c r="AY5554" s="67"/>
      <c r="AZ5554" s="67"/>
      <c r="BA5554" s="67"/>
      <c r="BB5554" s="67"/>
      <c r="BC5554" s="67"/>
      <c r="BD5554" s="67"/>
      <c r="BE5554" s="67"/>
      <c r="BF5554" s="67"/>
      <c r="BG5554" s="67"/>
      <c r="BH5554" s="67"/>
      <c r="BI5554" s="67"/>
      <c r="BJ5554" s="67"/>
      <c r="BK5554" s="67"/>
      <c r="BL5554" s="67"/>
      <c r="BM5554" s="67"/>
      <c r="BN5554" s="67"/>
      <c r="BO5554" s="67"/>
      <c r="BP5554" s="67"/>
      <c r="BQ5554" s="69"/>
      <c r="BR5554" s="69"/>
      <c r="BS5554" s="69"/>
      <c r="BT5554" s="15"/>
      <c r="BU5554" s="15"/>
      <c r="BV5554" s="95"/>
    </row>
    <row r="5555" spans="1:74" s="18" customFormat="1" ht="40.5" hidden="1" customHeight="1" thickTop="1" x14ac:dyDescent="0.4">
      <c r="A5555" s="271"/>
      <c r="B5555" s="652" t="s">
        <v>0</v>
      </c>
      <c r="C5555" s="648" t="s">
        <v>1</v>
      </c>
      <c r="D5555" s="649"/>
      <c r="E5555" s="273" t="s">
        <v>28</v>
      </c>
      <c r="F5555" s="546" t="s">
        <v>100</v>
      </c>
      <c r="G5555" s="546" t="s">
        <v>101</v>
      </c>
      <c r="H5555" s="704" t="s">
        <v>41</v>
      </c>
      <c r="I5555" s="705"/>
      <c r="J5555" s="554" t="s">
        <v>7</v>
      </c>
      <c r="K5555" s="554"/>
      <c r="L5555" s="554"/>
      <c r="M5555" s="554"/>
      <c r="N5555" s="554"/>
      <c r="O5555" s="554"/>
      <c r="P5555" s="554" t="s">
        <v>2</v>
      </c>
      <c r="Q5555" s="554"/>
      <c r="R5555" s="554"/>
      <c r="S5555" s="554"/>
      <c r="T5555" s="554"/>
      <c r="U5555" s="554"/>
      <c r="V5555" s="308"/>
      <c r="W5555" s="308"/>
      <c r="X5555" s="687" t="s">
        <v>35</v>
      </c>
      <c r="Y5555" s="688"/>
      <c r="Z5555" s="687" t="s">
        <v>36</v>
      </c>
      <c r="AA5555" s="688"/>
      <c r="AB5555" s="687" t="s">
        <v>44</v>
      </c>
      <c r="AC5555" s="688"/>
      <c r="AD5555" s="554" t="s">
        <v>6</v>
      </c>
      <c r="AE5555" s="554"/>
      <c r="AF5555" s="554"/>
      <c r="AG5555" s="554"/>
      <c r="AH5555" s="554"/>
      <c r="AI5555" s="554"/>
      <c r="AJ5555" s="554" t="s">
        <v>68</v>
      </c>
      <c r="AK5555" s="554"/>
      <c r="AL5555" s="554"/>
      <c r="AM5555" s="554"/>
      <c r="AN5555" s="554"/>
      <c r="AO5555" s="554"/>
      <c r="AP5555" s="554" t="s">
        <v>69</v>
      </c>
      <c r="AQ5555" s="554"/>
      <c r="AR5555" s="554"/>
      <c r="AS5555" s="554"/>
      <c r="AT5555" s="554"/>
      <c r="AU5555" s="554"/>
      <c r="AV5555" s="554" t="s">
        <v>70</v>
      </c>
      <c r="AW5555" s="554"/>
      <c r="AX5555" s="554"/>
      <c r="AY5555" s="554"/>
      <c r="AZ5555" s="554"/>
      <c r="BA5555" s="556"/>
      <c r="BB5555" s="554" t="s">
        <v>4</v>
      </c>
      <c r="BC5555" s="554"/>
      <c r="BD5555" s="554"/>
      <c r="BE5555" s="554"/>
      <c r="BF5555" s="554"/>
      <c r="BG5555" s="555"/>
      <c r="BH5555" s="554" t="s">
        <v>71</v>
      </c>
      <c r="BI5555" s="554"/>
      <c r="BJ5555" s="554"/>
      <c r="BK5555" s="554"/>
      <c r="BL5555" s="554"/>
      <c r="BM5555" s="556"/>
      <c r="BN5555" s="557" t="s">
        <v>25</v>
      </c>
      <c r="BO5555" s="558"/>
      <c r="BP5555" s="559"/>
      <c r="BQ5555" s="691" t="s">
        <v>110</v>
      </c>
      <c r="BR5555" s="691" t="s">
        <v>86</v>
      </c>
      <c r="BS5555" s="691" t="s">
        <v>87</v>
      </c>
      <c r="BT5555" s="274"/>
      <c r="BU5555" s="274"/>
      <c r="BV5555" s="271"/>
    </row>
    <row r="5556" spans="1:74" s="18" customFormat="1" ht="41.25" hidden="1" customHeight="1" x14ac:dyDescent="0.4">
      <c r="A5556" s="271"/>
      <c r="B5556" s="653"/>
      <c r="C5556" s="650"/>
      <c r="D5556" s="651"/>
      <c r="E5556" s="275" t="s">
        <v>102</v>
      </c>
      <c r="F5556" s="547"/>
      <c r="G5556" s="547"/>
      <c r="H5556" s="706"/>
      <c r="I5556" s="707"/>
      <c r="J5556" s="525" t="s">
        <v>17</v>
      </c>
      <c r="K5556" s="526"/>
      <c r="L5556" s="521" t="s">
        <v>18</v>
      </c>
      <c r="M5556" s="522"/>
      <c r="N5556" s="523" t="s">
        <v>19</v>
      </c>
      <c r="O5556" s="524" t="s">
        <v>8</v>
      </c>
      <c r="P5556" s="525" t="s">
        <v>26</v>
      </c>
      <c r="Q5556" s="526"/>
      <c r="R5556" s="521" t="s">
        <v>24</v>
      </c>
      <c r="S5556" s="522"/>
      <c r="T5556" s="523" t="s">
        <v>19</v>
      </c>
      <c r="U5556" s="524"/>
      <c r="V5556" s="309"/>
      <c r="W5556" s="309"/>
      <c r="X5556" s="689"/>
      <c r="Y5556" s="690"/>
      <c r="Z5556" s="689"/>
      <c r="AA5556" s="690"/>
      <c r="AB5556" s="689"/>
      <c r="AC5556" s="690"/>
      <c r="AD5556" s="525" t="s">
        <v>48</v>
      </c>
      <c r="AE5556" s="526"/>
      <c r="AF5556" s="521" t="s">
        <v>23</v>
      </c>
      <c r="AG5556" s="522" t="s">
        <v>3</v>
      </c>
      <c r="AH5556" s="563" t="s">
        <v>5</v>
      </c>
      <c r="AI5556" s="564"/>
      <c r="AJ5556" s="525" t="s">
        <v>48</v>
      </c>
      <c r="AK5556" s="526"/>
      <c r="AL5556" s="521" t="s">
        <v>23</v>
      </c>
      <c r="AM5556" s="522" t="s">
        <v>3</v>
      </c>
      <c r="AN5556" s="563" t="s">
        <v>5</v>
      </c>
      <c r="AO5556" s="564"/>
      <c r="AP5556" s="525" t="s">
        <v>48</v>
      </c>
      <c r="AQ5556" s="526"/>
      <c r="AR5556" s="521" t="s">
        <v>23</v>
      </c>
      <c r="AS5556" s="522" t="s">
        <v>3</v>
      </c>
      <c r="AT5556" s="563" t="s">
        <v>5</v>
      </c>
      <c r="AU5556" s="564"/>
      <c r="AV5556" s="525" t="s">
        <v>48</v>
      </c>
      <c r="AW5556" s="526"/>
      <c r="AX5556" s="521" t="s">
        <v>23</v>
      </c>
      <c r="AY5556" s="522" t="s">
        <v>3</v>
      </c>
      <c r="AZ5556" s="563" t="s">
        <v>5</v>
      </c>
      <c r="BA5556" s="564"/>
      <c r="BB5556" s="525" t="s">
        <v>48</v>
      </c>
      <c r="BC5556" s="526"/>
      <c r="BD5556" s="521" t="s">
        <v>23</v>
      </c>
      <c r="BE5556" s="522" t="s">
        <v>3</v>
      </c>
      <c r="BF5556" s="563" t="s">
        <v>5</v>
      </c>
      <c r="BG5556" s="564"/>
      <c r="BH5556" s="525" t="s">
        <v>48</v>
      </c>
      <c r="BI5556" s="526"/>
      <c r="BJ5556" s="521" t="s">
        <v>23</v>
      </c>
      <c r="BK5556" s="522" t="s">
        <v>3</v>
      </c>
      <c r="BL5556" s="563" t="s">
        <v>5</v>
      </c>
      <c r="BM5556" s="564"/>
      <c r="BN5556" s="560"/>
      <c r="BO5556" s="561"/>
      <c r="BP5556" s="562"/>
      <c r="BQ5556" s="692"/>
      <c r="BR5556" s="692"/>
      <c r="BS5556" s="692"/>
      <c r="BT5556" s="274"/>
      <c r="BU5556" s="274"/>
      <c r="BV5556" s="271"/>
    </row>
    <row r="5557" spans="1:74" ht="23.85" hidden="1" customHeight="1" x14ac:dyDescent="0.35">
      <c r="A5557" s="276"/>
      <c r="B5557" s="570" t="str">
        <f>IF(ROSTER!B$8="","",ROSTER!B$8)</f>
        <v/>
      </c>
      <c r="C5557" s="572" t="str">
        <f>IF(ROSTER!C$8="","",ROSTER!C$8)</f>
        <v/>
      </c>
      <c r="D5557" s="573"/>
      <c r="E5557" s="574"/>
      <c r="F5557" s="576">
        <f>IF(E5557="y",1,IF(E5557="S",1,0))</f>
        <v>0</v>
      </c>
      <c r="G5557" s="582">
        <f>IF(E5557="S",1,0)</f>
        <v>0</v>
      </c>
      <c r="H5557" s="578"/>
      <c r="I5557" s="543"/>
      <c r="J5557" s="542"/>
      <c r="K5557" s="580"/>
      <c r="L5557" s="584"/>
      <c r="M5557" s="585"/>
      <c r="N5557" s="588">
        <f>L5557+J5557</f>
        <v>0</v>
      </c>
      <c r="O5557" s="589"/>
      <c r="P5557" s="542"/>
      <c r="Q5557" s="580"/>
      <c r="R5557" s="584"/>
      <c r="S5557" s="585"/>
      <c r="T5557" s="588">
        <f>R5557-P5557</f>
        <v>0</v>
      </c>
      <c r="U5557" s="589"/>
      <c r="V5557" s="310"/>
      <c r="W5557" s="310"/>
      <c r="X5557" s="578"/>
      <c r="Y5557" s="543"/>
      <c r="Z5557" s="542"/>
      <c r="AA5557" s="543"/>
      <c r="AB5557" s="542"/>
      <c r="AC5557" s="543"/>
      <c r="AD5557" s="542"/>
      <c r="AE5557" s="580"/>
      <c r="AF5557" s="584"/>
      <c r="AG5557" s="585"/>
      <c r="AH5557" s="595">
        <f>IF(AD5557=0,0,(AF5557/AD5557)*100)</f>
        <v>0</v>
      </c>
      <c r="AI5557" s="596"/>
      <c r="AJ5557" s="542"/>
      <c r="AK5557" s="580"/>
      <c r="AL5557" s="584"/>
      <c r="AM5557" s="585"/>
      <c r="AN5557" s="595">
        <f>IF(AJ5557=0,0,(AL5557/AJ5557)*100)</f>
        <v>0</v>
      </c>
      <c r="AO5557" s="596"/>
      <c r="AP5557" s="542"/>
      <c r="AQ5557" s="580"/>
      <c r="AR5557" s="584"/>
      <c r="AS5557" s="585"/>
      <c r="AT5557" s="595">
        <f>IF(AP5557=0,0,(AR5557/AP5557)*100)</f>
        <v>0</v>
      </c>
      <c r="AU5557" s="596"/>
      <c r="AV5557" s="599">
        <f>AD5557+AJ5557+AP5557</f>
        <v>0</v>
      </c>
      <c r="AW5557" s="600"/>
      <c r="AX5557" s="630">
        <f>AF5557+AL5557+AR5557</f>
        <v>0</v>
      </c>
      <c r="AY5557" s="631"/>
      <c r="AZ5557" s="595">
        <f>IF(AV5557=0,0,(AX5557/AV5557)*100)</f>
        <v>0</v>
      </c>
      <c r="BA5557" s="596"/>
      <c r="BB5557" s="542"/>
      <c r="BC5557" s="580"/>
      <c r="BD5557" s="584"/>
      <c r="BE5557" s="585"/>
      <c r="BF5557" s="595">
        <f>IF(BB5557=0,0,(BD5557/BB5557)*100)</f>
        <v>0</v>
      </c>
      <c r="BG5557" s="596"/>
      <c r="BH5557" s="599">
        <f>AV5557+BB5557</f>
        <v>0</v>
      </c>
      <c r="BI5557" s="600"/>
      <c r="BJ5557" s="630">
        <f>AX5557+BD5557</f>
        <v>0</v>
      </c>
      <c r="BK5557" s="631"/>
      <c r="BL5557" s="595">
        <f>IF(BH5557=0,0,(BJ5557/BH5557)*100)</f>
        <v>0</v>
      </c>
      <c r="BM5557" s="596"/>
      <c r="BN5557" s="656">
        <f>(AF5557*2)+(AL5557*2)+(AR5557*3)+BD5557</f>
        <v>0</v>
      </c>
      <c r="BO5557" s="657"/>
      <c r="BP5557" s="658"/>
      <c r="BQ5557" s="676">
        <f>IF(BS5557=0,0,50*BR5557/BS5557)</f>
        <v>0</v>
      </c>
      <c r="BR5557" s="662">
        <f>(BN5557*BU$11)+(N5557*BU$12)+(Z5557*BU$13)+(R5557*BU$14)+(X5557*BU$15)+(AB5557*BU$16)</f>
        <v>0</v>
      </c>
      <c r="BS5557" s="662">
        <f>((BB5557-BD5557)*BU$18)+((AV5557-AX5557)*BU$17)+(H5557*BU$19)+(P5557*BU$20)</f>
        <v>0</v>
      </c>
      <c r="BT5557" s="19" t="s">
        <v>75</v>
      </c>
      <c r="BU5557" s="277">
        <f>IF(BQ5552="B",'VALUE POINTS'!L$10,IF('GAME STATS'!BQ5552="C",'VALUE POINTS'!M$10,'VALUE POINTS'!K$10))</f>
        <v>1</v>
      </c>
      <c r="BV5557" s="278"/>
    </row>
    <row r="5558" spans="1:74" ht="23.85" hidden="1" customHeight="1" x14ac:dyDescent="0.35">
      <c r="A5558" s="276"/>
      <c r="B5558" s="571"/>
      <c r="C5558" s="642" t="str">
        <f>IF(ROSTER!D$8="","",ROSTER!D$8)</f>
        <v/>
      </c>
      <c r="D5558" s="643"/>
      <c r="E5558" s="575"/>
      <c r="F5558" s="577"/>
      <c r="G5558" s="583"/>
      <c r="H5558" s="579"/>
      <c r="I5558" s="545"/>
      <c r="J5558" s="544"/>
      <c r="K5558" s="581"/>
      <c r="L5558" s="586"/>
      <c r="M5558" s="587"/>
      <c r="N5558" s="592" t="s">
        <v>16</v>
      </c>
      <c r="O5558" s="603"/>
      <c r="P5558" s="544"/>
      <c r="Q5558" s="581"/>
      <c r="R5558" s="586"/>
      <c r="S5558" s="587"/>
      <c r="T5558" s="592" t="s">
        <v>16</v>
      </c>
      <c r="U5558" s="603"/>
      <c r="V5558" s="311"/>
      <c r="W5558" s="311"/>
      <c r="X5558" s="579"/>
      <c r="Y5558" s="545"/>
      <c r="Z5558" s="544"/>
      <c r="AA5558" s="545"/>
      <c r="AB5558" s="544"/>
      <c r="AC5558" s="545"/>
      <c r="AD5558" s="544"/>
      <c r="AE5558" s="581"/>
      <c r="AF5558" s="586"/>
      <c r="AG5558" s="587"/>
      <c r="AH5558" s="626"/>
      <c r="AI5558" s="627"/>
      <c r="AJ5558" s="544"/>
      <c r="AK5558" s="581"/>
      <c r="AL5558" s="586"/>
      <c r="AM5558" s="587"/>
      <c r="AN5558" s="626"/>
      <c r="AO5558" s="627"/>
      <c r="AP5558" s="544"/>
      <c r="AQ5558" s="581"/>
      <c r="AR5558" s="586"/>
      <c r="AS5558" s="587"/>
      <c r="AT5558" s="626"/>
      <c r="AU5558" s="627"/>
      <c r="AV5558" s="628"/>
      <c r="AW5558" s="629"/>
      <c r="AX5558" s="632"/>
      <c r="AY5558" s="633"/>
      <c r="AZ5558" s="626"/>
      <c r="BA5558" s="627"/>
      <c r="BB5558" s="544"/>
      <c r="BC5558" s="581"/>
      <c r="BD5558" s="586"/>
      <c r="BE5558" s="587"/>
      <c r="BF5558" s="626"/>
      <c r="BG5558" s="627"/>
      <c r="BH5558" s="628"/>
      <c r="BI5558" s="629"/>
      <c r="BJ5558" s="632"/>
      <c r="BK5558" s="633"/>
      <c r="BL5558" s="626"/>
      <c r="BM5558" s="627"/>
      <c r="BN5558" s="678"/>
      <c r="BO5558" s="679"/>
      <c r="BP5558" s="680"/>
      <c r="BQ5558" s="677"/>
      <c r="BR5558" s="663"/>
      <c r="BS5558" s="663"/>
      <c r="BT5558" s="19" t="s">
        <v>76</v>
      </c>
      <c r="BU5558" s="277">
        <f>IF(BQ5552="B",'VALUE POINTS'!L$11,IF('GAME STATS'!BQ5552="C",'VALUE POINTS'!M$11,'VALUE POINTS'!K$11))</f>
        <v>1</v>
      </c>
      <c r="BV5558" s="278"/>
    </row>
    <row r="5559" spans="1:74" ht="21.75" hidden="1" customHeight="1" x14ac:dyDescent="0.35">
      <c r="A5559" s="95"/>
      <c r="B5559" s="570" t="str">
        <f>IF(ROSTER!B$10="","",ROSTER!B$10)</f>
        <v/>
      </c>
      <c r="C5559" s="572" t="str">
        <f>IF(ROSTER!C$10="","",ROSTER!C$10)</f>
        <v/>
      </c>
      <c r="D5559" s="573"/>
      <c r="E5559" s="574"/>
      <c r="F5559" s="576">
        <f>IF(E5559="y",1,IF(E5559="S",1,0))</f>
        <v>0</v>
      </c>
      <c r="G5559" s="582">
        <f>IF(E5559="S",1,0)</f>
        <v>0</v>
      </c>
      <c r="H5559" s="578"/>
      <c r="I5559" s="543"/>
      <c r="J5559" s="542"/>
      <c r="K5559" s="580"/>
      <c r="L5559" s="584"/>
      <c r="M5559" s="585"/>
      <c r="N5559" s="588">
        <f>L5559+J5559</f>
        <v>0</v>
      </c>
      <c r="O5559" s="589"/>
      <c r="P5559" s="542"/>
      <c r="Q5559" s="580"/>
      <c r="R5559" s="584"/>
      <c r="S5559" s="585"/>
      <c r="T5559" s="588">
        <f>R5559-P5559</f>
        <v>0</v>
      </c>
      <c r="U5559" s="589"/>
      <c r="V5559" s="310"/>
      <c r="W5559" s="310"/>
      <c r="X5559" s="578"/>
      <c r="Y5559" s="543"/>
      <c r="Z5559" s="542"/>
      <c r="AA5559" s="543"/>
      <c r="AB5559" s="542"/>
      <c r="AC5559" s="543"/>
      <c r="AD5559" s="542"/>
      <c r="AE5559" s="580"/>
      <c r="AF5559" s="584"/>
      <c r="AG5559" s="585"/>
      <c r="AH5559" s="595">
        <f>IF(AD5559=0,0,(AF5559/AD5559)*100)</f>
        <v>0</v>
      </c>
      <c r="AI5559" s="596"/>
      <c r="AJ5559" s="542"/>
      <c r="AK5559" s="580"/>
      <c r="AL5559" s="584"/>
      <c r="AM5559" s="585"/>
      <c r="AN5559" s="595">
        <f>IF(AJ5559=0,0,(AL5559/AJ5559)*100)</f>
        <v>0</v>
      </c>
      <c r="AO5559" s="596"/>
      <c r="AP5559" s="542"/>
      <c r="AQ5559" s="580"/>
      <c r="AR5559" s="584"/>
      <c r="AS5559" s="585"/>
      <c r="AT5559" s="595">
        <f>IF(AP5559=0,0,(AR5559/AP5559)*100)</f>
        <v>0</v>
      </c>
      <c r="AU5559" s="596"/>
      <c r="AV5559" s="599">
        <f>AD5559+AJ5559+AP5559</f>
        <v>0</v>
      </c>
      <c r="AW5559" s="600"/>
      <c r="AX5559" s="630">
        <f>AF5559+AL5559+AR5559</f>
        <v>0</v>
      </c>
      <c r="AY5559" s="631"/>
      <c r="AZ5559" s="595">
        <f>IF(AV5559=0,0,(AX5559/AV5559)*100)</f>
        <v>0</v>
      </c>
      <c r="BA5559" s="596"/>
      <c r="BB5559" s="542"/>
      <c r="BC5559" s="580"/>
      <c r="BD5559" s="584"/>
      <c r="BE5559" s="585"/>
      <c r="BF5559" s="595">
        <f>IF(BB5559=0,0,(BD5559/BB5559)*100)</f>
        <v>0</v>
      </c>
      <c r="BG5559" s="596"/>
      <c r="BH5559" s="599">
        <f>AV5559+BB5559</f>
        <v>0</v>
      </c>
      <c r="BI5559" s="600"/>
      <c r="BJ5559" s="630">
        <f>AX5559+BD5559</f>
        <v>0</v>
      </c>
      <c r="BK5559" s="631"/>
      <c r="BL5559" s="595">
        <f>IF(BH5559=0,0,(BJ5559/BH5559)*100)</f>
        <v>0</v>
      </c>
      <c r="BM5559" s="596"/>
      <c r="BN5559" s="656">
        <f>(AF5559*2)+(AL5559*2)+(AR5559*3)+BD5559</f>
        <v>0</v>
      </c>
      <c r="BO5559" s="657"/>
      <c r="BP5559" s="658"/>
      <c r="BQ5559" s="676">
        <f>IF(BS5559=0,0,50*BR5559/BS5559)</f>
        <v>0</v>
      </c>
      <c r="BR5559" s="662">
        <f>(BN5559*BU$11)+(N5559*BU$12)+(Z5559*BU$13)+(R5559*BU$14)+(X5559*BU$15)+(AB5559*BU$16)</f>
        <v>0</v>
      </c>
      <c r="BS5559" s="662">
        <f>((BB5559-BD5559)*BU$18)+((AV5559-AX5559)*BU$17)+(H5559*BU$19)+(P5559*BU$20)</f>
        <v>0</v>
      </c>
      <c r="BT5559" s="19" t="s">
        <v>77</v>
      </c>
      <c r="BU5559" s="277">
        <f>IF(BQ5552="B",'VALUE POINTS'!L$12,IF('GAME STATS'!BQ5552="C",'VALUE POINTS'!M$12,'VALUE POINTS'!K$12))</f>
        <v>2</v>
      </c>
      <c r="BV5559" s="278"/>
    </row>
    <row r="5560" spans="1:74" ht="21.75" hidden="1" customHeight="1" x14ac:dyDescent="0.35">
      <c r="A5560" s="95"/>
      <c r="B5560" s="571"/>
      <c r="C5560" s="642" t="str">
        <f>IF(ROSTER!D$10="","",ROSTER!D$10)</f>
        <v/>
      </c>
      <c r="D5560" s="643"/>
      <c r="E5560" s="575"/>
      <c r="F5560" s="577"/>
      <c r="G5560" s="583"/>
      <c r="H5560" s="579"/>
      <c r="I5560" s="545"/>
      <c r="J5560" s="544"/>
      <c r="K5560" s="581"/>
      <c r="L5560" s="586"/>
      <c r="M5560" s="587"/>
      <c r="N5560" s="592" t="s">
        <v>16</v>
      </c>
      <c r="O5560" s="603"/>
      <c r="P5560" s="544"/>
      <c r="Q5560" s="581"/>
      <c r="R5560" s="586"/>
      <c r="S5560" s="587"/>
      <c r="T5560" s="592" t="s">
        <v>16</v>
      </c>
      <c r="U5560" s="603"/>
      <c r="V5560" s="311"/>
      <c r="W5560" s="311"/>
      <c r="X5560" s="579"/>
      <c r="Y5560" s="545"/>
      <c r="Z5560" s="544"/>
      <c r="AA5560" s="545"/>
      <c r="AB5560" s="544"/>
      <c r="AC5560" s="545"/>
      <c r="AD5560" s="544"/>
      <c r="AE5560" s="581"/>
      <c r="AF5560" s="586"/>
      <c r="AG5560" s="587"/>
      <c r="AH5560" s="626"/>
      <c r="AI5560" s="627"/>
      <c r="AJ5560" s="544"/>
      <c r="AK5560" s="581"/>
      <c r="AL5560" s="586"/>
      <c r="AM5560" s="587"/>
      <c r="AN5560" s="626"/>
      <c r="AO5560" s="627"/>
      <c r="AP5560" s="544"/>
      <c r="AQ5560" s="581"/>
      <c r="AR5560" s="586"/>
      <c r="AS5560" s="587"/>
      <c r="AT5560" s="626"/>
      <c r="AU5560" s="627"/>
      <c r="AV5560" s="628"/>
      <c r="AW5560" s="629"/>
      <c r="AX5560" s="632"/>
      <c r="AY5560" s="633"/>
      <c r="AZ5560" s="626"/>
      <c r="BA5560" s="627"/>
      <c r="BB5560" s="544"/>
      <c r="BC5560" s="581"/>
      <c r="BD5560" s="586"/>
      <c r="BE5560" s="587"/>
      <c r="BF5560" s="626"/>
      <c r="BG5560" s="627"/>
      <c r="BH5560" s="628"/>
      <c r="BI5560" s="629"/>
      <c r="BJ5560" s="632"/>
      <c r="BK5560" s="633"/>
      <c r="BL5560" s="626"/>
      <c r="BM5560" s="627"/>
      <c r="BN5560" s="678"/>
      <c r="BO5560" s="679"/>
      <c r="BP5560" s="680"/>
      <c r="BQ5560" s="677"/>
      <c r="BR5560" s="663"/>
      <c r="BS5560" s="663"/>
      <c r="BT5560" s="19" t="s">
        <v>78</v>
      </c>
      <c r="BU5560" s="277">
        <f>IF(BQ5552="B",'VALUE POINTS'!L$13,IF('GAME STATS'!BQ5552="C",'VALUE POINTS'!M$13,'VALUE POINTS'!K$13))</f>
        <v>2</v>
      </c>
      <c r="BV5560" s="278"/>
    </row>
    <row r="5561" spans="1:74" ht="21.75" hidden="1" customHeight="1" x14ac:dyDescent="0.35">
      <c r="A5561" s="95"/>
      <c r="B5561" s="570" t="str">
        <f>IF(ROSTER!B$12="","",ROSTER!B$12)</f>
        <v/>
      </c>
      <c r="C5561" s="572" t="str">
        <f>IF(ROSTER!C$12="","",ROSTER!C$12)</f>
        <v/>
      </c>
      <c r="D5561" s="573"/>
      <c r="E5561" s="574"/>
      <c r="F5561" s="576">
        <f>IF(E5561="y",1,IF(E5561="S",1,0))</f>
        <v>0</v>
      </c>
      <c r="G5561" s="582">
        <f>IF(E5561="S",1,0)</f>
        <v>0</v>
      </c>
      <c r="H5561" s="578"/>
      <c r="I5561" s="543"/>
      <c r="J5561" s="542"/>
      <c r="K5561" s="580"/>
      <c r="L5561" s="584"/>
      <c r="M5561" s="585"/>
      <c r="N5561" s="588">
        <f>L5561+J5561</f>
        <v>0</v>
      </c>
      <c r="O5561" s="589"/>
      <c r="P5561" s="542"/>
      <c r="Q5561" s="580"/>
      <c r="R5561" s="584"/>
      <c r="S5561" s="585"/>
      <c r="T5561" s="588">
        <f>R5561-P5561</f>
        <v>0</v>
      </c>
      <c r="U5561" s="589"/>
      <c r="V5561" s="310"/>
      <c r="W5561" s="310"/>
      <c r="X5561" s="578"/>
      <c r="Y5561" s="543"/>
      <c r="Z5561" s="542"/>
      <c r="AA5561" s="543"/>
      <c r="AB5561" s="542"/>
      <c r="AC5561" s="543"/>
      <c r="AD5561" s="542"/>
      <c r="AE5561" s="580"/>
      <c r="AF5561" s="584"/>
      <c r="AG5561" s="585"/>
      <c r="AH5561" s="595">
        <f>IF(AD5561=0,0,(AF5561/AD5561)*100)</f>
        <v>0</v>
      </c>
      <c r="AI5561" s="596"/>
      <c r="AJ5561" s="542"/>
      <c r="AK5561" s="580"/>
      <c r="AL5561" s="584"/>
      <c r="AM5561" s="585"/>
      <c r="AN5561" s="595">
        <f>IF(AJ5561=0,0,(AL5561/AJ5561)*100)</f>
        <v>0</v>
      </c>
      <c r="AO5561" s="596"/>
      <c r="AP5561" s="542"/>
      <c r="AQ5561" s="580"/>
      <c r="AR5561" s="584"/>
      <c r="AS5561" s="585"/>
      <c r="AT5561" s="595">
        <f>IF(AP5561=0,0,(AR5561/AP5561)*100)</f>
        <v>0</v>
      </c>
      <c r="AU5561" s="596"/>
      <c r="AV5561" s="599">
        <f>AD5561+AJ5561+AP5561</f>
        <v>0</v>
      </c>
      <c r="AW5561" s="600"/>
      <c r="AX5561" s="630">
        <f>AF5561+AL5561+AR5561</f>
        <v>0</v>
      </c>
      <c r="AY5561" s="631"/>
      <c r="AZ5561" s="595">
        <f>IF(AV5561=0,0,(AX5561/AV5561)*100)</f>
        <v>0</v>
      </c>
      <c r="BA5561" s="596"/>
      <c r="BB5561" s="542"/>
      <c r="BC5561" s="580"/>
      <c r="BD5561" s="584"/>
      <c r="BE5561" s="585"/>
      <c r="BF5561" s="595">
        <f>IF(BB5561=0,0,(BD5561/BB5561)*100)</f>
        <v>0</v>
      </c>
      <c r="BG5561" s="596"/>
      <c r="BH5561" s="599">
        <f>AV5561+BB5561</f>
        <v>0</v>
      </c>
      <c r="BI5561" s="600"/>
      <c r="BJ5561" s="630">
        <f>AX5561+BD5561</f>
        <v>0</v>
      </c>
      <c r="BK5561" s="631"/>
      <c r="BL5561" s="595">
        <f>IF(BH5561=0,0,(BJ5561/BH5561)*100)</f>
        <v>0</v>
      </c>
      <c r="BM5561" s="596"/>
      <c r="BN5561" s="656">
        <f>(AF5561*2)+(AL5561*2)+(AR5561*3)+BD5561</f>
        <v>0</v>
      </c>
      <c r="BO5561" s="657"/>
      <c r="BP5561" s="658"/>
      <c r="BQ5561" s="676">
        <f t="shared" ref="BQ5561" si="3670">IF(BS5561=0,0,50*BR5561/BS5561)</f>
        <v>0</v>
      </c>
      <c r="BR5561" s="662">
        <f>(BN5561*BU$11)+(N5561*BU$12)+(Z5561*BU$13)+(R5561*BU$14)+(X5561*BU$15)+(AB5561*BU$16)</f>
        <v>0</v>
      </c>
      <c r="BS5561" s="662">
        <f>((BB5561-BD5561)*BU$18)+((AV5561-AX5561)*BU$17)+(H5561*BU$19)+(P5561*BU$20)</f>
        <v>0</v>
      </c>
      <c r="BT5561" s="19" t="s">
        <v>79</v>
      </c>
      <c r="BU5561" s="277">
        <f>IF(BQ5552="B",'VALUE POINTS'!L$14,IF('GAME STATS'!BQ5552="C",'VALUE POINTS'!M$14,'VALUE POINTS'!K$14))</f>
        <v>2</v>
      </c>
      <c r="BV5561" s="278"/>
    </row>
    <row r="5562" spans="1:74" ht="21.75" hidden="1" customHeight="1" x14ac:dyDescent="0.35">
      <c r="A5562" s="95"/>
      <c r="B5562" s="571"/>
      <c r="C5562" s="642" t="str">
        <f>IF(ROSTER!D$12="","",ROSTER!D$12)</f>
        <v/>
      </c>
      <c r="D5562" s="643"/>
      <c r="E5562" s="575"/>
      <c r="F5562" s="577"/>
      <c r="G5562" s="583"/>
      <c r="H5562" s="579"/>
      <c r="I5562" s="545"/>
      <c r="J5562" s="544"/>
      <c r="K5562" s="581"/>
      <c r="L5562" s="586"/>
      <c r="M5562" s="587"/>
      <c r="N5562" s="592"/>
      <c r="O5562" s="603"/>
      <c r="P5562" s="544"/>
      <c r="Q5562" s="581"/>
      <c r="R5562" s="586"/>
      <c r="S5562" s="587"/>
      <c r="T5562" s="592"/>
      <c r="U5562" s="603"/>
      <c r="V5562" s="311"/>
      <c r="W5562" s="311"/>
      <c r="X5562" s="579"/>
      <c r="Y5562" s="545"/>
      <c r="Z5562" s="544"/>
      <c r="AA5562" s="545"/>
      <c r="AB5562" s="544"/>
      <c r="AC5562" s="545"/>
      <c r="AD5562" s="544"/>
      <c r="AE5562" s="581"/>
      <c r="AF5562" s="586"/>
      <c r="AG5562" s="587"/>
      <c r="AH5562" s="626"/>
      <c r="AI5562" s="627"/>
      <c r="AJ5562" s="544"/>
      <c r="AK5562" s="581"/>
      <c r="AL5562" s="586"/>
      <c r="AM5562" s="587"/>
      <c r="AN5562" s="626"/>
      <c r="AO5562" s="627"/>
      <c r="AP5562" s="544"/>
      <c r="AQ5562" s="581"/>
      <c r="AR5562" s="586"/>
      <c r="AS5562" s="587"/>
      <c r="AT5562" s="626"/>
      <c r="AU5562" s="627"/>
      <c r="AV5562" s="628"/>
      <c r="AW5562" s="629"/>
      <c r="AX5562" s="632"/>
      <c r="AY5562" s="633"/>
      <c r="AZ5562" s="626"/>
      <c r="BA5562" s="627"/>
      <c r="BB5562" s="544"/>
      <c r="BC5562" s="581"/>
      <c r="BD5562" s="586"/>
      <c r="BE5562" s="587"/>
      <c r="BF5562" s="626"/>
      <c r="BG5562" s="627"/>
      <c r="BH5562" s="628"/>
      <c r="BI5562" s="629"/>
      <c r="BJ5562" s="632"/>
      <c r="BK5562" s="633"/>
      <c r="BL5562" s="626"/>
      <c r="BM5562" s="627"/>
      <c r="BN5562" s="678"/>
      <c r="BO5562" s="679"/>
      <c r="BP5562" s="680"/>
      <c r="BQ5562" s="677"/>
      <c r="BR5562" s="663"/>
      <c r="BS5562" s="663"/>
      <c r="BT5562" s="19" t="s">
        <v>80</v>
      </c>
      <c r="BU5562" s="277">
        <f>IF(BQ5552="B",'VALUE POINTS'!L$15,IF('GAME STATS'!BQ5552="C",'VALUE POINTS'!M$15,'VALUE POINTS'!K$15))</f>
        <v>2</v>
      </c>
      <c r="BV5562" s="278"/>
    </row>
    <row r="5563" spans="1:74" ht="21.75" hidden="1" customHeight="1" x14ac:dyDescent="0.35">
      <c r="A5563" s="95"/>
      <c r="B5563" s="570" t="str">
        <f>IF(ROSTER!B$14="","",ROSTER!B$14)</f>
        <v/>
      </c>
      <c r="C5563" s="572" t="str">
        <f>IF(ROSTER!C$14="","",ROSTER!C$14)</f>
        <v/>
      </c>
      <c r="D5563" s="573"/>
      <c r="E5563" s="574"/>
      <c r="F5563" s="576">
        <f>IF(E5563="y",1,IF(E5563="S",1,0))</f>
        <v>0</v>
      </c>
      <c r="G5563" s="582">
        <f>IF(E5563="S",1,0)</f>
        <v>0</v>
      </c>
      <c r="H5563" s="578"/>
      <c r="I5563" s="543"/>
      <c r="J5563" s="542"/>
      <c r="K5563" s="580"/>
      <c r="L5563" s="584"/>
      <c r="M5563" s="585"/>
      <c r="N5563" s="588">
        <f>L5563+J5563</f>
        <v>0</v>
      </c>
      <c r="O5563" s="589"/>
      <c r="P5563" s="542"/>
      <c r="Q5563" s="580"/>
      <c r="R5563" s="584"/>
      <c r="S5563" s="585"/>
      <c r="T5563" s="588">
        <f>R5563-P5563</f>
        <v>0</v>
      </c>
      <c r="U5563" s="589"/>
      <c r="V5563" s="310"/>
      <c r="W5563" s="310"/>
      <c r="X5563" s="578"/>
      <c r="Y5563" s="543"/>
      <c r="Z5563" s="542"/>
      <c r="AA5563" s="543"/>
      <c r="AB5563" s="542"/>
      <c r="AC5563" s="543"/>
      <c r="AD5563" s="542"/>
      <c r="AE5563" s="580"/>
      <c r="AF5563" s="584"/>
      <c r="AG5563" s="585"/>
      <c r="AH5563" s="595">
        <f>IF(AD5563=0,0,(AF5563/AD5563)*100)</f>
        <v>0</v>
      </c>
      <c r="AI5563" s="596"/>
      <c r="AJ5563" s="542"/>
      <c r="AK5563" s="580"/>
      <c r="AL5563" s="584"/>
      <c r="AM5563" s="585"/>
      <c r="AN5563" s="595">
        <f>IF(AJ5563=0,0,(AL5563/AJ5563)*100)</f>
        <v>0</v>
      </c>
      <c r="AO5563" s="596"/>
      <c r="AP5563" s="542"/>
      <c r="AQ5563" s="580"/>
      <c r="AR5563" s="584"/>
      <c r="AS5563" s="585"/>
      <c r="AT5563" s="595">
        <f>IF(AP5563=0,0,(AR5563/AP5563)*100)</f>
        <v>0</v>
      </c>
      <c r="AU5563" s="596"/>
      <c r="AV5563" s="599">
        <f>AD5563+AJ5563+AP5563</f>
        <v>0</v>
      </c>
      <c r="AW5563" s="600"/>
      <c r="AX5563" s="630">
        <f>AF5563+AL5563+AR5563</f>
        <v>0</v>
      </c>
      <c r="AY5563" s="631"/>
      <c r="AZ5563" s="595">
        <f>IF(AV5563=0,0,(AX5563/AV5563)*100)</f>
        <v>0</v>
      </c>
      <c r="BA5563" s="596"/>
      <c r="BB5563" s="542"/>
      <c r="BC5563" s="580"/>
      <c r="BD5563" s="584"/>
      <c r="BE5563" s="585"/>
      <c r="BF5563" s="595">
        <f>IF(BB5563=0,0,(BD5563/BB5563)*100)</f>
        <v>0</v>
      </c>
      <c r="BG5563" s="596"/>
      <c r="BH5563" s="599">
        <f>AV5563+BB5563</f>
        <v>0</v>
      </c>
      <c r="BI5563" s="600"/>
      <c r="BJ5563" s="630">
        <f>AX5563+BD5563</f>
        <v>0</v>
      </c>
      <c r="BK5563" s="631"/>
      <c r="BL5563" s="595">
        <f>IF(BH5563=0,0,(BJ5563/BH5563)*100)</f>
        <v>0</v>
      </c>
      <c r="BM5563" s="596"/>
      <c r="BN5563" s="656">
        <f>(AF5563*2)+(AL5563*2)+(AR5563*3)+BD5563</f>
        <v>0</v>
      </c>
      <c r="BO5563" s="657"/>
      <c r="BP5563" s="658"/>
      <c r="BQ5563" s="676">
        <f t="shared" ref="BQ5563" si="3671">IF(BS5563=0,0,50*BR5563/BS5563)</f>
        <v>0</v>
      </c>
      <c r="BR5563" s="662">
        <f>(BN5563*BU$11)+(N5563*BU$12)+(Z5563*BU$13)+(R5563*BU$14)+(X5563*BU$15)+(AB5563*BU$16)</f>
        <v>0</v>
      </c>
      <c r="BS5563" s="662">
        <f>((BB5563-BD5563)*BU$18)+((AV5563-AX5563)*BU$17)+(H5563*BU$19)+(P5563*BU$20)</f>
        <v>0</v>
      </c>
      <c r="BT5563" s="19" t="s">
        <v>81</v>
      </c>
      <c r="BU5563" s="277">
        <f>IF(BQ5552="B",'VALUE POINTS'!L$16,IF('GAME STATS'!BQ5552="C",'VALUE POINTS'!M$16,'VALUE POINTS'!K$16))</f>
        <v>2</v>
      </c>
      <c r="BV5563" s="278"/>
    </row>
    <row r="5564" spans="1:74" ht="21.75" hidden="1" customHeight="1" x14ac:dyDescent="0.35">
      <c r="A5564" s="95"/>
      <c r="B5564" s="571"/>
      <c r="C5564" s="642" t="str">
        <f>IF(ROSTER!D$14="","",ROSTER!D$14)</f>
        <v/>
      </c>
      <c r="D5564" s="643"/>
      <c r="E5564" s="575"/>
      <c r="F5564" s="577"/>
      <c r="G5564" s="583"/>
      <c r="H5564" s="579"/>
      <c r="I5564" s="545"/>
      <c r="J5564" s="544"/>
      <c r="K5564" s="581"/>
      <c r="L5564" s="586"/>
      <c r="M5564" s="587"/>
      <c r="N5564" s="592"/>
      <c r="O5564" s="603"/>
      <c r="P5564" s="544"/>
      <c r="Q5564" s="581"/>
      <c r="R5564" s="586"/>
      <c r="S5564" s="587"/>
      <c r="T5564" s="592"/>
      <c r="U5564" s="603"/>
      <c r="V5564" s="311"/>
      <c r="W5564" s="311"/>
      <c r="X5564" s="579"/>
      <c r="Y5564" s="545"/>
      <c r="Z5564" s="544"/>
      <c r="AA5564" s="545"/>
      <c r="AB5564" s="544"/>
      <c r="AC5564" s="545"/>
      <c r="AD5564" s="544"/>
      <c r="AE5564" s="581"/>
      <c r="AF5564" s="586"/>
      <c r="AG5564" s="587"/>
      <c r="AH5564" s="626"/>
      <c r="AI5564" s="627"/>
      <c r="AJ5564" s="544"/>
      <c r="AK5564" s="581"/>
      <c r="AL5564" s="586"/>
      <c r="AM5564" s="587"/>
      <c r="AN5564" s="626"/>
      <c r="AO5564" s="627"/>
      <c r="AP5564" s="544"/>
      <c r="AQ5564" s="581"/>
      <c r="AR5564" s="586"/>
      <c r="AS5564" s="587"/>
      <c r="AT5564" s="626"/>
      <c r="AU5564" s="627"/>
      <c r="AV5564" s="628"/>
      <c r="AW5564" s="629"/>
      <c r="AX5564" s="632"/>
      <c r="AY5564" s="633"/>
      <c r="AZ5564" s="626"/>
      <c r="BA5564" s="627"/>
      <c r="BB5564" s="544"/>
      <c r="BC5564" s="581"/>
      <c r="BD5564" s="586"/>
      <c r="BE5564" s="587"/>
      <c r="BF5564" s="626"/>
      <c r="BG5564" s="627"/>
      <c r="BH5564" s="628"/>
      <c r="BI5564" s="629"/>
      <c r="BJ5564" s="632"/>
      <c r="BK5564" s="633"/>
      <c r="BL5564" s="626"/>
      <c r="BM5564" s="627"/>
      <c r="BN5564" s="678"/>
      <c r="BO5564" s="679"/>
      <c r="BP5564" s="680"/>
      <c r="BQ5564" s="677"/>
      <c r="BR5564" s="663"/>
      <c r="BS5564" s="663"/>
      <c r="BT5564" s="19" t="s">
        <v>82</v>
      </c>
      <c r="BU5564" s="277">
        <f>IF(BQ5552="B",'VALUE POINTS'!L$17,IF('GAME STATS'!BQ5552="C",'VALUE POINTS'!M$17,'VALUE POINTS'!K$17))</f>
        <v>1</v>
      </c>
      <c r="BV5564" s="278"/>
    </row>
    <row r="5565" spans="1:74" ht="21.75" hidden="1" customHeight="1" x14ac:dyDescent="0.35">
      <c r="A5565" s="95"/>
      <c r="B5565" s="570" t="str">
        <f>IF(ROSTER!B$16="","",ROSTER!B$16)</f>
        <v/>
      </c>
      <c r="C5565" s="572" t="str">
        <f>IF(ROSTER!C$16="","",ROSTER!C$16)</f>
        <v/>
      </c>
      <c r="D5565" s="573"/>
      <c r="E5565" s="574"/>
      <c r="F5565" s="576">
        <f>IF(E5565="y",1,IF(E5565="S",1,0))</f>
        <v>0</v>
      </c>
      <c r="G5565" s="582">
        <f>IF(E5565="S",1,0)</f>
        <v>0</v>
      </c>
      <c r="H5565" s="578"/>
      <c r="I5565" s="543"/>
      <c r="J5565" s="542"/>
      <c r="K5565" s="580"/>
      <c r="L5565" s="584"/>
      <c r="M5565" s="585"/>
      <c r="N5565" s="588">
        <f>L5565+J5565</f>
        <v>0</v>
      </c>
      <c r="O5565" s="589"/>
      <c r="P5565" s="542"/>
      <c r="Q5565" s="580"/>
      <c r="R5565" s="584"/>
      <c r="S5565" s="585"/>
      <c r="T5565" s="588">
        <f>R5565-P5565</f>
        <v>0</v>
      </c>
      <c r="U5565" s="589"/>
      <c r="V5565" s="310"/>
      <c r="W5565" s="310"/>
      <c r="X5565" s="578"/>
      <c r="Y5565" s="543"/>
      <c r="Z5565" s="542"/>
      <c r="AA5565" s="543"/>
      <c r="AB5565" s="542"/>
      <c r="AC5565" s="543"/>
      <c r="AD5565" s="542"/>
      <c r="AE5565" s="580"/>
      <c r="AF5565" s="584"/>
      <c r="AG5565" s="585"/>
      <c r="AH5565" s="595">
        <f>IF(AD5565=0,0,(AF5565/AD5565)*100)</f>
        <v>0</v>
      </c>
      <c r="AI5565" s="596"/>
      <c r="AJ5565" s="542"/>
      <c r="AK5565" s="580"/>
      <c r="AL5565" s="584"/>
      <c r="AM5565" s="585"/>
      <c r="AN5565" s="595">
        <f>IF(AJ5565=0,0,(AL5565/AJ5565)*100)</f>
        <v>0</v>
      </c>
      <c r="AO5565" s="596"/>
      <c r="AP5565" s="542"/>
      <c r="AQ5565" s="580"/>
      <c r="AR5565" s="584"/>
      <c r="AS5565" s="585"/>
      <c r="AT5565" s="595">
        <f>IF(AP5565=0,0,(AR5565/AP5565)*100)</f>
        <v>0</v>
      </c>
      <c r="AU5565" s="596"/>
      <c r="AV5565" s="599">
        <f>AD5565+AJ5565+AP5565</f>
        <v>0</v>
      </c>
      <c r="AW5565" s="600"/>
      <c r="AX5565" s="630">
        <f>AF5565+AL5565+AR5565</f>
        <v>0</v>
      </c>
      <c r="AY5565" s="631"/>
      <c r="AZ5565" s="595">
        <f>IF(AV5565=0,0,(AX5565/AV5565)*100)</f>
        <v>0</v>
      </c>
      <c r="BA5565" s="596"/>
      <c r="BB5565" s="542"/>
      <c r="BC5565" s="580"/>
      <c r="BD5565" s="584"/>
      <c r="BE5565" s="585"/>
      <c r="BF5565" s="595">
        <f>IF(BB5565=0,0,(BD5565/BB5565)*100)</f>
        <v>0</v>
      </c>
      <c r="BG5565" s="596"/>
      <c r="BH5565" s="599">
        <f>AV5565+BB5565</f>
        <v>0</v>
      </c>
      <c r="BI5565" s="600"/>
      <c r="BJ5565" s="630">
        <f>AX5565+BD5565</f>
        <v>0</v>
      </c>
      <c r="BK5565" s="631"/>
      <c r="BL5565" s="595">
        <f>IF(BH5565=0,0,(BJ5565/BH5565)*100)</f>
        <v>0</v>
      </c>
      <c r="BM5565" s="596"/>
      <c r="BN5565" s="656">
        <f>(AF5565*2)+(AL5565*2)+(AR5565*3)+BD5565</f>
        <v>0</v>
      </c>
      <c r="BO5565" s="657"/>
      <c r="BP5565" s="658"/>
      <c r="BQ5565" s="676">
        <f t="shared" ref="BQ5565" si="3672">IF(BS5565=0,0,50*BR5565/BS5565)</f>
        <v>0</v>
      </c>
      <c r="BR5565" s="662">
        <f>(BN5565*BU$11)+(N5565*BU$12)+(Z5565*BU$13)+(R5565*BU$14)+(X5565*BU$15)+(AB5565*BU$16)</f>
        <v>0</v>
      </c>
      <c r="BS5565" s="662">
        <f>((BB5565-BD5565)*BU$18)+((AV5565-AX5565)*BU$17)+(H5565*BU$19)+(P5565*BU$20)</f>
        <v>0</v>
      </c>
      <c r="BT5565" s="19" t="s">
        <v>83</v>
      </c>
      <c r="BU5565" s="277">
        <f>IF(BQ5552="B",'VALUE POINTS'!L$18,IF('GAME STATS'!BQ5552="C",'VALUE POINTS'!M$18,'VALUE POINTS'!K$18))</f>
        <v>2</v>
      </c>
      <c r="BV5565" s="278"/>
    </row>
    <row r="5566" spans="1:74" ht="21.75" hidden="1" customHeight="1" x14ac:dyDescent="0.35">
      <c r="A5566" s="95"/>
      <c r="B5566" s="571"/>
      <c r="C5566" s="642" t="str">
        <f>IF(ROSTER!D$16="","",ROSTER!D$16)</f>
        <v/>
      </c>
      <c r="D5566" s="643"/>
      <c r="E5566" s="575"/>
      <c r="F5566" s="577"/>
      <c r="G5566" s="583"/>
      <c r="H5566" s="579"/>
      <c r="I5566" s="545"/>
      <c r="J5566" s="544"/>
      <c r="K5566" s="581"/>
      <c r="L5566" s="586"/>
      <c r="M5566" s="587"/>
      <c r="N5566" s="592"/>
      <c r="O5566" s="603"/>
      <c r="P5566" s="544"/>
      <c r="Q5566" s="581"/>
      <c r="R5566" s="586"/>
      <c r="S5566" s="587"/>
      <c r="T5566" s="592"/>
      <c r="U5566" s="603"/>
      <c r="V5566" s="311"/>
      <c r="W5566" s="311"/>
      <c r="X5566" s="579"/>
      <c r="Y5566" s="545"/>
      <c r="Z5566" s="544"/>
      <c r="AA5566" s="545"/>
      <c r="AB5566" s="544"/>
      <c r="AC5566" s="545"/>
      <c r="AD5566" s="544"/>
      <c r="AE5566" s="581"/>
      <c r="AF5566" s="586"/>
      <c r="AG5566" s="587"/>
      <c r="AH5566" s="626"/>
      <c r="AI5566" s="627"/>
      <c r="AJ5566" s="544"/>
      <c r="AK5566" s="581"/>
      <c r="AL5566" s="586"/>
      <c r="AM5566" s="587"/>
      <c r="AN5566" s="626"/>
      <c r="AO5566" s="627"/>
      <c r="AP5566" s="544"/>
      <c r="AQ5566" s="581"/>
      <c r="AR5566" s="586"/>
      <c r="AS5566" s="587"/>
      <c r="AT5566" s="626"/>
      <c r="AU5566" s="627"/>
      <c r="AV5566" s="628"/>
      <c r="AW5566" s="629"/>
      <c r="AX5566" s="632"/>
      <c r="AY5566" s="633"/>
      <c r="AZ5566" s="626"/>
      <c r="BA5566" s="627"/>
      <c r="BB5566" s="544"/>
      <c r="BC5566" s="581"/>
      <c r="BD5566" s="586"/>
      <c r="BE5566" s="587"/>
      <c r="BF5566" s="626"/>
      <c r="BG5566" s="627"/>
      <c r="BH5566" s="628"/>
      <c r="BI5566" s="629"/>
      <c r="BJ5566" s="632"/>
      <c r="BK5566" s="633"/>
      <c r="BL5566" s="626"/>
      <c r="BM5566" s="627"/>
      <c r="BN5566" s="678"/>
      <c r="BO5566" s="679"/>
      <c r="BP5566" s="680"/>
      <c r="BQ5566" s="677"/>
      <c r="BR5566" s="663"/>
      <c r="BS5566" s="663"/>
      <c r="BT5566" s="19" t="s">
        <v>84</v>
      </c>
      <c r="BU5566" s="277">
        <f>IF(BQ5552="B",'VALUE POINTS'!L$19,IF('GAME STATS'!BQ5552="C",'VALUE POINTS'!M$19,'VALUE POINTS'!K$19))</f>
        <v>2</v>
      </c>
      <c r="BV5566" s="278"/>
    </row>
    <row r="5567" spans="1:74" ht="21.75" hidden="1" customHeight="1" x14ac:dyDescent="0.25">
      <c r="A5567" s="95"/>
      <c r="B5567" s="570" t="str">
        <f>IF(ROSTER!B$18="","",ROSTER!B$18)</f>
        <v/>
      </c>
      <c r="C5567" s="572" t="str">
        <f>IF(ROSTER!C$18="","",ROSTER!C$18)</f>
        <v/>
      </c>
      <c r="D5567" s="573"/>
      <c r="E5567" s="574"/>
      <c r="F5567" s="576">
        <f>IF(E5567="y",1,IF(E5567="S",1,0))</f>
        <v>0</v>
      </c>
      <c r="G5567" s="582">
        <f>IF(E5567="S",1,0)</f>
        <v>0</v>
      </c>
      <c r="H5567" s="578"/>
      <c r="I5567" s="543"/>
      <c r="J5567" s="542"/>
      <c r="K5567" s="580"/>
      <c r="L5567" s="584"/>
      <c r="M5567" s="585"/>
      <c r="N5567" s="588">
        <f>L5567+J5567</f>
        <v>0</v>
      </c>
      <c r="O5567" s="589"/>
      <c r="P5567" s="542"/>
      <c r="Q5567" s="580"/>
      <c r="R5567" s="584"/>
      <c r="S5567" s="585"/>
      <c r="T5567" s="588">
        <f>R5567-P5567</f>
        <v>0</v>
      </c>
      <c r="U5567" s="589"/>
      <c r="V5567" s="310"/>
      <c r="W5567" s="310"/>
      <c r="X5567" s="578"/>
      <c r="Y5567" s="543"/>
      <c r="Z5567" s="542"/>
      <c r="AA5567" s="543"/>
      <c r="AB5567" s="542"/>
      <c r="AC5567" s="543"/>
      <c r="AD5567" s="542"/>
      <c r="AE5567" s="580"/>
      <c r="AF5567" s="584"/>
      <c r="AG5567" s="585"/>
      <c r="AH5567" s="595">
        <f>IF(AD5567=0,0,(AF5567/AD5567)*100)</f>
        <v>0</v>
      </c>
      <c r="AI5567" s="596"/>
      <c r="AJ5567" s="542"/>
      <c r="AK5567" s="580"/>
      <c r="AL5567" s="584"/>
      <c r="AM5567" s="585"/>
      <c r="AN5567" s="595">
        <f>IF(AJ5567=0,0,(AL5567/AJ5567)*100)</f>
        <v>0</v>
      </c>
      <c r="AO5567" s="596"/>
      <c r="AP5567" s="542"/>
      <c r="AQ5567" s="580"/>
      <c r="AR5567" s="584"/>
      <c r="AS5567" s="585"/>
      <c r="AT5567" s="595">
        <f>IF(AP5567=0,0,(AR5567/AP5567)*100)</f>
        <v>0</v>
      </c>
      <c r="AU5567" s="596"/>
      <c r="AV5567" s="599">
        <f>AD5567+AJ5567+AP5567</f>
        <v>0</v>
      </c>
      <c r="AW5567" s="600"/>
      <c r="AX5567" s="630">
        <f>AF5567+AL5567+AR5567</f>
        <v>0</v>
      </c>
      <c r="AY5567" s="631"/>
      <c r="AZ5567" s="595">
        <f>IF(AV5567=0,0,(AX5567/AV5567)*100)</f>
        <v>0</v>
      </c>
      <c r="BA5567" s="596"/>
      <c r="BB5567" s="542"/>
      <c r="BC5567" s="580"/>
      <c r="BD5567" s="584"/>
      <c r="BE5567" s="585"/>
      <c r="BF5567" s="595">
        <f>IF(BB5567=0,0,(BD5567/BB5567)*100)</f>
        <v>0</v>
      </c>
      <c r="BG5567" s="596"/>
      <c r="BH5567" s="599">
        <f>AV5567+BB5567</f>
        <v>0</v>
      </c>
      <c r="BI5567" s="600"/>
      <c r="BJ5567" s="630">
        <f>AX5567+BD5567</f>
        <v>0</v>
      </c>
      <c r="BK5567" s="631"/>
      <c r="BL5567" s="595">
        <f>IF(BH5567=0,0,(BJ5567/BH5567)*100)</f>
        <v>0</v>
      </c>
      <c r="BM5567" s="596"/>
      <c r="BN5567" s="656">
        <f>(AF5567*2)+(AL5567*2)+(AR5567*3)+BD5567</f>
        <v>0</v>
      </c>
      <c r="BO5567" s="657"/>
      <c r="BP5567" s="658"/>
      <c r="BQ5567" s="676">
        <f t="shared" ref="BQ5567" si="3673">IF(BS5567=0,0,50*BR5567/BS5567)</f>
        <v>0</v>
      </c>
      <c r="BR5567" s="662">
        <f>(BN5567*BU$11)+(N5567*BU$12)+(Z5567*BU$13)+(R5567*BU$14)+(X5567*BU$15)+(AB5567*BU$16)</f>
        <v>0</v>
      </c>
      <c r="BS5567" s="662">
        <f>((BB5567-BD5567)*BU$18)+((AV5567-AX5567)*BU$17)+(H5567*BU$19)+(P5567*BU$20)</f>
        <v>0</v>
      </c>
      <c r="BT5567" s="15"/>
      <c r="BU5567" s="15"/>
      <c r="BV5567" s="278"/>
    </row>
    <row r="5568" spans="1:74" ht="21.75" hidden="1" customHeight="1" x14ac:dyDescent="0.25">
      <c r="A5568" s="95"/>
      <c r="B5568" s="571"/>
      <c r="C5568" s="642" t="str">
        <f>IF(ROSTER!D$18="","",ROSTER!D$18)</f>
        <v/>
      </c>
      <c r="D5568" s="643"/>
      <c r="E5568" s="575"/>
      <c r="F5568" s="577"/>
      <c r="G5568" s="583"/>
      <c r="H5568" s="579"/>
      <c r="I5568" s="545"/>
      <c r="J5568" s="544"/>
      <c r="K5568" s="581"/>
      <c r="L5568" s="586"/>
      <c r="M5568" s="587"/>
      <c r="N5568" s="592"/>
      <c r="O5568" s="603"/>
      <c r="P5568" s="544"/>
      <c r="Q5568" s="581"/>
      <c r="R5568" s="586"/>
      <c r="S5568" s="587"/>
      <c r="T5568" s="592"/>
      <c r="U5568" s="603"/>
      <c r="V5568" s="311"/>
      <c r="W5568" s="311"/>
      <c r="X5568" s="579"/>
      <c r="Y5568" s="545"/>
      <c r="Z5568" s="544"/>
      <c r="AA5568" s="545"/>
      <c r="AB5568" s="544"/>
      <c r="AC5568" s="545"/>
      <c r="AD5568" s="544"/>
      <c r="AE5568" s="581"/>
      <c r="AF5568" s="586"/>
      <c r="AG5568" s="587"/>
      <c r="AH5568" s="626"/>
      <c r="AI5568" s="627"/>
      <c r="AJ5568" s="544"/>
      <c r="AK5568" s="581"/>
      <c r="AL5568" s="586"/>
      <c r="AM5568" s="587"/>
      <c r="AN5568" s="626"/>
      <c r="AO5568" s="627"/>
      <c r="AP5568" s="544"/>
      <c r="AQ5568" s="581"/>
      <c r="AR5568" s="586"/>
      <c r="AS5568" s="587"/>
      <c r="AT5568" s="626"/>
      <c r="AU5568" s="627"/>
      <c r="AV5568" s="628"/>
      <c r="AW5568" s="629"/>
      <c r="AX5568" s="632"/>
      <c r="AY5568" s="633"/>
      <c r="AZ5568" s="626"/>
      <c r="BA5568" s="627"/>
      <c r="BB5568" s="544"/>
      <c r="BC5568" s="581"/>
      <c r="BD5568" s="586"/>
      <c r="BE5568" s="587"/>
      <c r="BF5568" s="626"/>
      <c r="BG5568" s="627"/>
      <c r="BH5568" s="628"/>
      <c r="BI5568" s="629"/>
      <c r="BJ5568" s="632"/>
      <c r="BK5568" s="633"/>
      <c r="BL5568" s="626"/>
      <c r="BM5568" s="627"/>
      <c r="BN5568" s="678"/>
      <c r="BO5568" s="679"/>
      <c r="BP5568" s="680"/>
      <c r="BQ5568" s="677"/>
      <c r="BR5568" s="663"/>
      <c r="BS5568" s="663"/>
      <c r="BT5568" s="15"/>
      <c r="BU5568" s="15"/>
      <c r="BV5568" s="95"/>
    </row>
    <row r="5569" spans="1:74" ht="21.75" hidden="1" customHeight="1" x14ac:dyDescent="0.25">
      <c r="A5569" s="95"/>
      <c r="B5569" s="570" t="str">
        <f>IF(ROSTER!B$20="","",ROSTER!B$20)</f>
        <v/>
      </c>
      <c r="C5569" s="572" t="str">
        <f>IF(ROSTER!C$20="","",ROSTER!C$20)</f>
        <v/>
      </c>
      <c r="D5569" s="573"/>
      <c r="E5569" s="574"/>
      <c r="F5569" s="576">
        <f>IF(E5569="y",1,IF(E5569="S",1,0))</f>
        <v>0</v>
      </c>
      <c r="G5569" s="582">
        <f>IF(E5569="S",1,0)</f>
        <v>0</v>
      </c>
      <c r="H5569" s="578"/>
      <c r="I5569" s="543"/>
      <c r="J5569" s="542"/>
      <c r="K5569" s="580"/>
      <c r="L5569" s="584"/>
      <c r="M5569" s="585"/>
      <c r="N5569" s="588">
        <f>L5569+J5569</f>
        <v>0</v>
      </c>
      <c r="O5569" s="589"/>
      <c r="P5569" s="542"/>
      <c r="Q5569" s="580"/>
      <c r="R5569" s="584"/>
      <c r="S5569" s="585"/>
      <c r="T5569" s="588">
        <f>R5569-P5569</f>
        <v>0</v>
      </c>
      <c r="U5569" s="589"/>
      <c r="V5569" s="310"/>
      <c r="W5569" s="310"/>
      <c r="X5569" s="578"/>
      <c r="Y5569" s="543"/>
      <c r="Z5569" s="542"/>
      <c r="AA5569" s="543"/>
      <c r="AB5569" s="542"/>
      <c r="AC5569" s="543"/>
      <c r="AD5569" s="542"/>
      <c r="AE5569" s="580"/>
      <c r="AF5569" s="584"/>
      <c r="AG5569" s="585"/>
      <c r="AH5569" s="595">
        <f>IF(AD5569=0,0,(AF5569/AD5569)*100)</f>
        <v>0</v>
      </c>
      <c r="AI5569" s="596"/>
      <c r="AJ5569" s="542"/>
      <c r="AK5569" s="580"/>
      <c r="AL5569" s="584"/>
      <c r="AM5569" s="585"/>
      <c r="AN5569" s="595">
        <f>IF(AJ5569=0,0,(AL5569/AJ5569)*100)</f>
        <v>0</v>
      </c>
      <c r="AO5569" s="596"/>
      <c r="AP5569" s="542"/>
      <c r="AQ5569" s="580"/>
      <c r="AR5569" s="584"/>
      <c r="AS5569" s="585"/>
      <c r="AT5569" s="595">
        <f>IF(AP5569=0,0,(AR5569/AP5569)*100)</f>
        <v>0</v>
      </c>
      <c r="AU5569" s="596"/>
      <c r="AV5569" s="599">
        <f>AD5569+AJ5569+AP5569</f>
        <v>0</v>
      </c>
      <c r="AW5569" s="600"/>
      <c r="AX5569" s="630">
        <f>AF5569+AL5569+AR5569</f>
        <v>0</v>
      </c>
      <c r="AY5569" s="631"/>
      <c r="AZ5569" s="595">
        <f>IF(AV5569=0,0,(AX5569/AV5569)*100)</f>
        <v>0</v>
      </c>
      <c r="BA5569" s="596"/>
      <c r="BB5569" s="542"/>
      <c r="BC5569" s="580"/>
      <c r="BD5569" s="584"/>
      <c r="BE5569" s="585"/>
      <c r="BF5569" s="595">
        <f>IF(BB5569=0,0,(BD5569/BB5569)*100)</f>
        <v>0</v>
      </c>
      <c r="BG5569" s="596"/>
      <c r="BH5569" s="599">
        <f>AV5569+BB5569</f>
        <v>0</v>
      </c>
      <c r="BI5569" s="600"/>
      <c r="BJ5569" s="630">
        <f>AX5569+BD5569</f>
        <v>0</v>
      </c>
      <c r="BK5569" s="631"/>
      <c r="BL5569" s="595">
        <f>IF(BH5569=0,0,(BJ5569/BH5569)*100)</f>
        <v>0</v>
      </c>
      <c r="BM5569" s="596"/>
      <c r="BN5569" s="656">
        <f>(AF5569*2)+(AL5569*2)+(AR5569*3)+BD5569</f>
        <v>0</v>
      </c>
      <c r="BO5569" s="657"/>
      <c r="BP5569" s="658"/>
      <c r="BQ5569" s="676">
        <f t="shared" ref="BQ5569" si="3674">IF(BS5569=0,0,50*BR5569/BS5569)</f>
        <v>0</v>
      </c>
      <c r="BR5569" s="662">
        <f>(BN5569*BU$11)+(N5569*BU$12)+(Z5569*BU$13)+(R5569*BU$14)+(X5569*BU$15)+(AB5569*BU$16)</f>
        <v>0</v>
      </c>
      <c r="BS5569" s="662">
        <f>((BB5569-BD5569)*BU$18)+((AV5569-AX5569)*BU$17)+(H5569*BU$19)+(P5569*BU$20)</f>
        <v>0</v>
      </c>
      <c r="BT5569" s="15"/>
      <c r="BU5569" s="15"/>
      <c r="BV5569" s="95"/>
    </row>
    <row r="5570" spans="1:74" ht="21.75" hidden="1" customHeight="1" x14ac:dyDescent="0.25">
      <c r="A5570" s="95"/>
      <c r="B5570" s="571"/>
      <c r="C5570" s="642" t="str">
        <f>IF(ROSTER!D$20="","",ROSTER!D$20)</f>
        <v/>
      </c>
      <c r="D5570" s="643"/>
      <c r="E5570" s="575"/>
      <c r="F5570" s="577"/>
      <c r="G5570" s="583"/>
      <c r="H5570" s="579"/>
      <c r="I5570" s="545"/>
      <c r="J5570" s="544"/>
      <c r="K5570" s="581"/>
      <c r="L5570" s="586"/>
      <c r="M5570" s="587"/>
      <c r="N5570" s="592"/>
      <c r="O5570" s="603"/>
      <c r="P5570" s="544"/>
      <c r="Q5570" s="581"/>
      <c r="R5570" s="586"/>
      <c r="S5570" s="587"/>
      <c r="T5570" s="592"/>
      <c r="U5570" s="603"/>
      <c r="V5570" s="311"/>
      <c r="W5570" s="311"/>
      <c r="X5570" s="579"/>
      <c r="Y5570" s="545"/>
      <c r="Z5570" s="544"/>
      <c r="AA5570" s="545"/>
      <c r="AB5570" s="544"/>
      <c r="AC5570" s="545"/>
      <c r="AD5570" s="544"/>
      <c r="AE5570" s="581"/>
      <c r="AF5570" s="586"/>
      <c r="AG5570" s="587"/>
      <c r="AH5570" s="626"/>
      <c r="AI5570" s="627"/>
      <c r="AJ5570" s="544"/>
      <c r="AK5570" s="581"/>
      <c r="AL5570" s="586"/>
      <c r="AM5570" s="587"/>
      <c r="AN5570" s="626"/>
      <c r="AO5570" s="627"/>
      <c r="AP5570" s="544"/>
      <c r="AQ5570" s="581"/>
      <c r="AR5570" s="586"/>
      <c r="AS5570" s="587"/>
      <c r="AT5570" s="626"/>
      <c r="AU5570" s="627"/>
      <c r="AV5570" s="628"/>
      <c r="AW5570" s="629"/>
      <c r="AX5570" s="632"/>
      <c r="AY5570" s="633"/>
      <c r="AZ5570" s="626"/>
      <c r="BA5570" s="627"/>
      <c r="BB5570" s="544"/>
      <c r="BC5570" s="581"/>
      <c r="BD5570" s="586"/>
      <c r="BE5570" s="587"/>
      <c r="BF5570" s="626"/>
      <c r="BG5570" s="627"/>
      <c r="BH5570" s="628"/>
      <c r="BI5570" s="629"/>
      <c r="BJ5570" s="632"/>
      <c r="BK5570" s="633"/>
      <c r="BL5570" s="626"/>
      <c r="BM5570" s="627"/>
      <c r="BN5570" s="678"/>
      <c r="BO5570" s="679"/>
      <c r="BP5570" s="680"/>
      <c r="BQ5570" s="677"/>
      <c r="BR5570" s="663"/>
      <c r="BS5570" s="663"/>
      <c r="BT5570" s="15"/>
      <c r="BU5570" s="15"/>
      <c r="BV5570" s="95"/>
    </row>
    <row r="5571" spans="1:74" ht="21.75" hidden="1" customHeight="1" x14ac:dyDescent="0.25">
      <c r="A5571" s="95"/>
      <c r="B5571" s="570" t="str">
        <f>IF(ROSTER!B$22="","",ROSTER!B$22)</f>
        <v/>
      </c>
      <c r="C5571" s="572" t="str">
        <f>IF(ROSTER!C$22="","",ROSTER!C$22)</f>
        <v/>
      </c>
      <c r="D5571" s="573"/>
      <c r="E5571" s="574"/>
      <c r="F5571" s="576">
        <f>IF(E5571="y",1,IF(E5571="S",1,0))</f>
        <v>0</v>
      </c>
      <c r="G5571" s="582">
        <f>IF(E5571="S",1,0)</f>
        <v>0</v>
      </c>
      <c r="H5571" s="578"/>
      <c r="I5571" s="543"/>
      <c r="J5571" s="542"/>
      <c r="K5571" s="580"/>
      <c r="L5571" s="584"/>
      <c r="M5571" s="585"/>
      <c r="N5571" s="588">
        <f>L5571+J5571</f>
        <v>0</v>
      </c>
      <c r="O5571" s="589"/>
      <c r="P5571" s="542"/>
      <c r="Q5571" s="580"/>
      <c r="R5571" s="584"/>
      <c r="S5571" s="585"/>
      <c r="T5571" s="588">
        <f>R5571-P5571</f>
        <v>0</v>
      </c>
      <c r="U5571" s="589"/>
      <c r="V5571" s="310"/>
      <c r="W5571" s="310"/>
      <c r="X5571" s="578"/>
      <c r="Y5571" s="543"/>
      <c r="Z5571" s="542"/>
      <c r="AA5571" s="543"/>
      <c r="AB5571" s="542"/>
      <c r="AC5571" s="543"/>
      <c r="AD5571" s="542"/>
      <c r="AE5571" s="580"/>
      <c r="AF5571" s="584"/>
      <c r="AG5571" s="585"/>
      <c r="AH5571" s="595">
        <f>IF(AD5571=0,0,(AF5571/AD5571)*100)</f>
        <v>0</v>
      </c>
      <c r="AI5571" s="596"/>
      <c r="AJ5571" s="542"/>
      <c r="AK5571" s="580"/>
      <c r="AL5571" s="584"/>
      <c r="AM5571" s="585"/>
      <c r="AN5571" s="595">
        <f>IF(AJ5571=0,0,(AL5571/AJ5571)*100)</f>
        <v>0</v>
      </c>
      <c r="AO5571" s="596"/>
      <c r="AP5571" s="542"/>
      <c r="AQ5571" s="580"/>
      <c r="AR5571" s="584"/>
      <c r="AS5571" s="585"/>
      <c r="AT5571" s="595">
        <f>IF(AP5571=0,0,(AR5571/AP5571)*100)</f>
        <v>0</v>
      </c>
      <c r="AU5571" s="596"/>
      <c r="AV5571" s="599">
        <f>AD5571+AJ5571+AP5571</f>
        <v>0</v>
      </c>
      <c r="AW5571" s="600"/>
      <c r="AX5571" s="630">
        <f>AF5571+AL5571+AR5571</f>
        <v>0</v>
      </c>
      <c r="AY5571" s="631"/>
      <c r="AZ5571" s="595">
        <f>IF(AV5571=0,0,(AX5571/AV5571)*100)</f>
        <v>0</v>
      </c>
      <c r="BA5571" s="596"/>
      <c r="BB5571" s="542"/>
      <c r="BC5571" s="580"/>
      <c r="BD5571" s="584"/>
      <c r="BE5571" s="585"/>
      <c r="BF5571" s="595">
        <f>IF(BB5571=0,0,(BD5571/BB5571)*100)</f>
        <v>0</v>
      </c>
      <c r="BG5571" s="596"/>
      <c r="BH5571" s="599">
        <f>AV5571+BB5571</f>
        <v>0</v>
      </c>
      <c r="BI5571" s="600"/>
      <c r="BJ5571" s="630">
        <f>AX5571+BD5571</f>
        <v>0</v>
      </c>
      <c r="BK5571" s="631"/>
      <c r="BL5571" s="595">
        <f>IF(BH5571=0,0,(BJ5571/BH5571)*100)</f>
        <v>0</v>
      </c>
      <c r="BM5571" s="596"/>
      <c r="BN5571" s="656">
        <f>(AF5571*2)+(AL5571*2)+(AR5571*3)+BD5571</f>
        <v>0</v>
      </c>
      <c r="BO5571" s="657"/>
      <c r="BP5571" s="658"/>
      <c r="BQ5571" s="676">
        <f t="shared" ref="BQ5571" si="3675">IF(BS5571=0,0,50*BR5571/BS5571)</f>
        <v>0</v>
      </c>
      <c r="BR5571" s="662">
        <f>(BN5571*BU$11)+(N5571*BU$12)+(Z5571*BU$13)+(R5571*BU$14)+(X5571*BU$15)+(AB5571*BU$16)</f>
        <v>0</v>
      </c>
      <c r="BS5571" s="662">
        <f>((BB5571-BD5571)*BU$18)+((AV5571-AX5571)*BU$17)+(H5571*BU$19)+(P5571*BU$20)</f>
        <v>0</v>
      </c>
      <c r="BT5571" s="15"/>
      <c r="BU5571" s="15"/>
      <c r="BV5571" s="95"/>
    </row>
    <row r="5572" spans="1:74" ht="21.75" hidden="1" customHeight="1" x14ac:dyDescent="0.25">
      <c r="A5572" s="95"/>
      <c r="B5572" s="571"/>
      <c r="C5572" s="642" t="str">
        <f>IF(ROSTER!D$22="","",ROSTER!D$22)</f>
        <v/>
      </c>
      <c r="D5572" s="643"/>
      <c r="E5572" s="575"/>
      <c r="F5572" s="577"/>
      <c r="G5572" s="583"/>
      <c r="H5572" s="579"/>
      <c r="I5572" s="545"/>
      <c r="J5572" s="544"/>
      <c r="K5572" s="581"/>
      <c r="L5572" s="586"/>
      <c r="M5572" s="587"/>
      <c r="N5572" s="592"/>
      <c r="O5572" s="603"/>
      <c r="P5572" s="544"/>
      <c r="Q5572" s="581"/>
      <c r="R5572" s="586"/>
      <c r="S5572" s="587"/>
      <c r="T5572" s="592"/>
      <c r="U5572" s="603"/>
      <c r="V5572" s="311"/>
      <c r="W5572" s="311"/>
      <c r="X5572" s="579"/>
      <c r="Y5572" s="545"/>
      <c r="Z5572" s="544"/>
      <c r="AA5572" s="545"/>
      <c r="AB5572" s="544"/>
      <c r="AC5572" s="545"/>
      <c r="AD5572" s="544"/>
      <c r="AE5572" s="581"/>
      <c r="AF5572" s="586"/>
      <c r="AG5572" s="587"/>
      <c r="AH5572" s="626"/>
      <c r="AI5572" s="627"/>
      <c r="AJ5572" s="544"/>
      <c r="AK5572" s="581"/>
      <c r="AL5572" s="586"/>
      <c r="AM5572" s="587"/>
      <c r="AN5572" s="626"/>
      <c r="AO5572" s="627"/>
      <c r="AP5572" s="544"/>
      <c r="AQ5572" s="581"/>
      <c r="AR5572" s="586"/>
      <c r="AS5572" s="587"/>
      <c r="AT5572" s="626"/>
      <c r="AU5572" s="627"/>
      <c r="AV5572" s="628"/>
      <c r="AW5572" s="629"/>
      <c r="AX5572" s="632"/>
      <c r="AY5572" s="633"/>
      <c r="AZ5572" s="626"/>
      <c r="BA5572" s="627"/>
      <c r="BB5572" s="544"/>
      <c r="BC5572" s="581"/>
      <c r="BD5572" s="586"/>
      <c r="BE5572" s="587"/>
      <c r="BF5572" s="626"/>
      <c r="BG5572" s="627"/>
      <c r="BH5572" s="628"/>
      <c r="BI5572" s="629"/>
      <c r="BJ5572" s="632"/>
      <c r="BK5572" s="633"/>
      <c r="BL5572" s="626"/>
      <c r="BM5572" s="627"/>
      <c r="BN5572" s="678"/>
      <c r="BO5572" s="679"/>
      <c r="BP5572" s="680"/>
      <c r="BQ5572" s="677"/>
      <c r="BR5572" s="663"/>
      <c r="BS5572" s="663"/>
      <c r="BT5572" s="15"/>
      <c r="BU5572" s="15"/>
      <c r="BV5572" s="95"/>
    </row>
    <row r="5573" spans="1:74" ht="21.75" hidden="1" customHeight="1" x14ac:dyDescent="0.25">
      <c r="A5573" s="95"/>
      <c r="B5573" s="570" t="str">
        <f>IF(ROSTER!B$24="","",ROSTER!B$24)</f>
        <v/>
      </c>
      <c r="C5573" s="572" t="str">
        <f>IF(ROSTER!C$24="","",ROSTER!C$24)</f>
        <v/>
      </c>
      <c r="D5573" s="573"/>
      <c r="E5573" s="574"/>
      <c r="F5573" s="576">
        <f>IF(E5573="y",1,IF(E5573="S",1,0))</f>
        <v>0</v>
      </c>
      <c r="G5573" s="582">
        <f>IF(E5573="S",1,0)</f>
        <v>0</v>
      </c>
      <c r="H5573" s="578"/>
      <c r="I5573" s="543"/>
      <c r="J5573" s="542"/>
      <c r="K5573" s="580"/>
      <c r="L5573" s="584"/>
      <c r="M5573" s="585"/>
      <c r="N5573" s="588">
        <f>L5573+J5573</f>
        <v>0</v>
      </c>
      <c r="O5573" s="589"/>
      <c r="P5573" s="542"/>
      <c r="Q5573" s="580"/>
      <c r="R5573" s="584"/>
      <c r="S5573" s="585"/>
      <c r="T5573" s="588">
        <f>R5573-P5573</f>
        <v>0</v>
      </c>
      <c r="U5573" s="589"/>
      <c r="V5573" s="310"/>
      <c r="W5573" s="310"/>
      <c r="X5573" s="578"/>
      <c r="Y5573" s="543"/>
      <c r="Z5573" s="542"/>
      <c r="AA5573" s="543"/>
      <c r="AB5573" s="542"/>
      <c r="AC5573" s="543"/>
      <c r="AD5573" s="542"/>
      <c r="AE5573" s="580"/>
      <c r="AF5573" s="584"/>
      <c r="AG5573" s="585"/>
      <c r="AH5573" s="595">
        <f>IF(AD5573=0,0,(AF5573/AD5573)*100)</f>
        <v>0</v>
      </c>
      <c r="AI5573" s="596"/>
      <c r="AJ5573" s="542"/>
      <c r="AK5573" s="580"/>
      <c r="AL5573" s="584"/>
      <c r="AM5573" s="585"/>
      <c r="AN5573" s="595">
        <f>IF(AJ5573=0,0,(AL5573/AJ5573)*100)</f>
        <v>0</v>
      </c>
      <c r="AO5573" s="596"/>
      <c r="AP5573" s="542"/>
      <c r="AQ5573" s="580"/>
      <c r="AR5573" s="584"/>
      <c r="AS5573" s="585"/>
      <c r="AT5573" s="595">
        <f>IF(AP5573=0,0,(AR5573/AP5573)*100)</f>
        <v>0</v>
      </c>
      <c r="AU5573" s="596"/>
      <c r="AV5573" s="599">
        <f>AD5573+AJ5573+AP5573</f>
        <v>0</v>
      </c>
      <c r="AW5573" s="600"/>
      <c r="AX5573" s="630">
        <f>AF5573+AL5573+AR5573</f>
        <v>0</v>
      </c>
      <c r="AY5573" s="631"/>
      <c r="AZ5573" s="595">
        <f>IF(AV5573=0,0,(AX5573/AV5573)*100)</f>
        <v>0</v>
      </c>
      <c r="BA5573" s="596"/>
      <c r="BB5573" s="542"/>
      <c r="BC5573" s="580"/>
      <c r="BD5573" s="584"/>
      <c r="BE5573" s="585"/>
      <c r="BF5573" s="595">
        <f>IF(BB5573=0,0,(BD5573/BB5573)*100)</f>
        <v>0</v>
      </c>
      <c r="BG5573" s="596"/>
      <c r="BH5573" s="599">
        <f>AV5573+BB5573</f>
        <v>0</v>
      </c>
      <c r="BI5573" s="600"/>
      <c r="BJ5573" s="630">
        <f>AX5573+BD5573</f>
        <v>0</v>
      </c>
      <c r="BK5573" s="631"/>
      <c r="BL5573" s="595">
        <f>IF(BH5573=0,0,(BJ5573/BH5573)*100)</f>
        <v>0</v>
      </c>
      <c r="BM5573" s="596"/>
      <c r="BN5573" s="656">
        <f>(AF5573*2)+(AL5573*2)+(AR5573*3)+BD5573</f>
        <v>0</v>
      </c>
      <c r="BO5573" s="657"/>
      <c r="BP5573" s="658"/>
      <c r="BQ5573" s="676">
        <f t="shared" ref="BQ5573" si="3676">IF(BS5573=0,0,50*BR5573/BS5573)</f>
        <v>0</v>
      </c>
      <c r="BR5573" s="662">
        <f>(BN5573*BU$11)+(N5573*BU$12)+(Z5573*BU$13)+(R5573*BU$14)+(X5573*BU$15)+(AB5573*BU$16)</f>
        <v>0</v>
      </c>
      <c r="BS5573" s="662">
        <f>((BB5573-BD5573)*BU$18)+((AV5573-AX5573)*BU$17)+(H5573*BU$19)+(P5573*BU$20)</f>
        <v>0</v>
      </c>
      <c r="BT5573" s="15"/>
      <c r="BU5573" s="15"/>
      <c r="BV5573" s="95"/>
    </row>
    <row r="5574" spans="1:74" ht="21.75" hidden="1" customHeight="1" x14ac:dyDescent="0.25">
      <c r="A5574" s="95"/>
      <c r="B5574" s="571"/>
      <c r="C5574" s="642" t="str">
        <f>IF(ROSTER!D$24="","",ROSTER!D$24)</f>
        <v/>
      </c>
      <c r="D5574" s="643"/>
      <c r="E5574" s="575"/>
      <c r="F5574" s="577"/>
      <c r="G5574" s="583"/>
      <c r="H5574" s="579"/>
      <c r="I5574" s="545"/>
      <c r="J5574" s="544"/>
      <c r="K5574" s="581"/>
      <c r="L5574" s="586"/>
      <c r="M5574" s="587"/>
      <c r="N5574" s="592"/>
      <c r="O5574" s="603"/>
      <c r="P5574" s="544"/>
      <c r="Q5574" s="581"/>
      <c r="R5574" s="586"/>
      <c r="S5574" s="587"/>
      <c r="T5574" s="592"/>
      <c r="U5574" s="603"/>
      <c r="V5574" s="311"/>
      <c r="W5574" s="311"/>
      <c r="X5574" s="579"/>
      <c r="Y5574" s="545"/>
      <c r="Z5574" s="544"/>
      <c r="AA5574" s="545"/>
      <c r="AB5574" s="544"/>
      <c r="AC5574" s="545"/>
      <c r="AD5574" s="544"/>
      <c r="AE5574" s="581"/>
      <c r="AF5574" s="586"/>
      <c r="AG5574" s="587"/>
      <c r="AH5574" s="626"/>
      <c r="AI5574" s="627"/>
      <c r="AJ5574" s="544"/>
      <c r="AK5574" s="581"/>
      <c r="AL5574" s="586"/>
      <c r="AM5574" s="587"/>
      <c r="AN5574" s="626"/>
      <c r="AO5574" s="627"/>
      <c r="AP5574" s="544"/>
      <c r="AQ5574" s="581"/>
      <c r="AR5574" s="586"/>
      <c r="AS5574" s="587"/>
      <c r="AT5574" s="626"/>
      <c r="AU5574" s="627"/>
      <c r="AV5574" s="628"/>
      <c r="AW5574" s="629"/>
      <c r="AX5574" s="632"/>
      <c r="AY5574" s="633"/>
      <c r="AZ5574" s="626"/>
      <c r="BA5574" s="627"/>
      <c r="BB5574" s="544"/>
      <c r="BC5574" s="581"/>
      <c r="BD5574" s="586"/>
      <c r="BE5574" s="587"/>
      <c r="BF5574" s="626"/>
      <c r="BG5574" s="627"/>
      <c r="BH5574" s="628"/>
      <c r="BI5574" s="629"/>
      <c r="BJ5574" s="632"/>
      <c r="BK5574" s="633"/>
      <c r="BL5574" s="626"/>
      <c r="BM5574" s="627"/>
      <c r="BN5574" s="678"/>
      <c r="BO5574" s="679"/>
      <c r="BP5574" s="680"/>
      <c r="BQ5574" s="677"/>
      <c r="BR5574" s="663"/>
      <c r="BS5574" s="663"/>
      <c r="BT5574" s="15"/>
      <c r="BU5574" s="15"/>
      <c r="BV5574" s="95"/>
    </row>
    <row r="5575" spans="1:74" ht="21.75" hidden="1" customHeight="1" x14ac:dyDescent="0.25">
      <c r="A5575" s="95"/>
      <c r="B5575" s="570" t="str">
        <f>IF(ROSTER!B$26="","",ROSTER!B$26)</f>
        <v/>
      </c>
      <c r="C5575" s="572" t="str">
        <f>IF(ROSTER!C$26="","",ROSTER!C$26)</f>
        <v/>
      </c>
      <c r="D5575" s="573"/>
      <c r="E5575" s="574"/>
      <c r="F5575" s="576">
        <f>IF(E5575="y",1,IF(E5575="S",1,0))</f>
        <v>0</v>
      </c>
      <c r="G5575" s="582">
        <f>IF(E5575="S",1,0)</f>
        <v>0</v>
      </c>
      <c r="H5575" s="578"/>
      <c r="I5575" s="543"/>
      <c r="J5575" s="542"/>
      <c r="K5575" s="580"/>
      <c r="L5575" s="584"/>
      <c r="M5575" s="585"/>
      <c r="N5575" s="588">
        <f>L5575+J5575</f>
        <v>0</v>
      </c>
      <c r="O5575" s="589"/>
      <c r="P5575" s="542"/>
      <c r="Q5575" s="580"/>
      <c r="R5575" s="584"/>
      <c r="S5575" s="585"/>
      <c r="T5575" s="588">
        <f>R5575-P5575</f>
        <v>0</v>
      </c>
      <c r="U5575" s="589"/>
      <c r="V5575" s="310"/>
      <c r="W5575" s="310"/>
      <c r="X5575" s="578"/>
      <c r="Y5575" s="543"/>
      <c r="Z5575" s="542"/>
      <c r="AA5575" s="543"/>
      <c r="AB5575" s="542"/>
      <c r="AC5575" s="543"/>
      <c r="AD5575" s="542"/>
      <c r="AE5575" s="580"/>
      <c r="AF5575" s="584"/>
      <c r="AG5575" s="585"/>
      <c r="AH5575" s="595">
        <f>IF(AD5575=0,0,(AF5575/AD5575)*100)</f>
        <v>0</v>
      </c>
      <c r="AI5575" s="596"/>
      <c r="AJ5575" s="542"/>
      <c r="AK5575" s="580"/>
      <c r="AL5575" s="584"/>
      <c r="AM5575" s="585"/>
      <c r="AN5575" s="595">
        <f>IF(AJ5575=0,0,(AL5575/AJ5575)*100)</f>
        <v>0</v>
      </c>
      <c r="AO5575" s="596"/>
      <c r="AP5575" s="542"/>
      <c r="AQ5575" s="580"/>
      <c r="AR5575" s="584"/>
      <c r="AS5575" s="585"/>
      <c r="AT5575" s="595">
        <f>IF(AP5575=0,0,(AR5575/AP5575)*100)</f>
        <v>0</v>
      </c>
      <c r="AU5575" s="596"/>
      <c r="AV5575" s="599">
        <f>AD5575+AJ5575+AP5575</f>
        <v>0</v>
      </c>
      <c r="AW5575" s="600"/>
      <c r="AX5575" s="630">
        <f>AF5575+AL5575+AR5575</f>
        <v>0</v>
      </c>
      <c r="AY5575" s="631"/>
      <c r="AZ5575" s="595">
        <f>IF(AV5575=0,0,(AX5575/AV5575)*100)</f>
        <v>0</v>
      </c>
      <c r="BA5575" s="596"/>
      <c r="BB5575" s="542"/>
      <c r="BC5575" s="580"/>
      <c r="BD5575" s="584"/>
      <c r="BE5575" s="585"/>
      <c r="BF5575" s="595">
        <f>IF(BB5575=0,0,(BD5575/BB5575)*100)</f>
        <v>0</v>
      </c>
      <c r="BG5575" s="596"/>
      <c r="BH5575" s="599">
        <f>AV5575+BB5575</f>
        <v>0</v>
      </c>
      <c r="BI5575" s="600"/>
      <c r="BJ5575" s="630">
        <f>AX5575+BD5575</f>
        <v>0</v>
      </c>
      <c r="BK5575" s="631"/>
      <c r="BL5575" s="595">
        <f>IF(BH5575=0,0,(BJ5575/BH5575)*100)</f>
        <v>0</v>
      </c>
      <c r="BM5575" s="596"/>
      <c r="BN5575" s="656">
        <f>(AF5575*2)+(AL5575*2)+(AR5575*3)+BD5575</f>
        <v>0</v>
      </c>
      <c r="BO5575" s="657"/>
      <c r="BP5575" s="658"/>
      <c r="BQ5575" s="676">
        <f t="shared" ref="BQ5575" si="3677">IF(BS5575=0,0,50*BR5575/BS5575)</f>
        <v>0</v>
      </c>
      <c r="BR5575" s="662">
        <f>(BN5575*BU$11)+(N5575*BU$12)+(Z5575*BU$13)+(R5575*BU$14)+(X5575*BU$15)+(AB5575*BU$16)</f>
        <v>0</v>
      </c>
      <c r="BS5575" s="662">
        <f>((BB5575-BD5575)*BU$18)+((AV5575-AX5575)*BU$17)+(H5575*BU$19)+(P5575*BU$20)</f>
        <v>0</v>
      </c>
      <c r="BT5575" s="15"/>
      <c r="BU5575" s="15"/>
      <c r="BV5575" s="95"/>
    </row>
    <row r="5576" spans="1:74" ht="21.75" hidden="1" customHeight="1" x14ac:dyDescent="0.25">
      <c r="A5576" s="95"/>
      <c r="B5576" s="571"/>
      <c r="C5576" s="642" t="str">
        <f>IF(ROSTER!D$26="","",ROSTER!D$26)</f>
        <v/>
      </c>
      <c r="D5576" s="643"/>
      <c r="E5576" s="575"/>
      <c r="F5576" s="577"/>
      <c r="G5576" s="583"/>
      <c r="H5576" s="579"/>
      <c r="I5576" s="545"/>
      <c r="J5576" s="544"/>
      <c r="K5576" s="581"/>
      <c r="L5576" s="586"/>
      <c r="M5576" s="587"/>
      <c r="N5576" s="592"/>
      <c r="O5576" s="603"/>
      <c r="P5576" s="544"/>
      <c r="Q5576" s="581"/>
      <c r="R5576" s="586"/>
      <c r="S5576" s="587"/>
      <c r="T5576" s="592"/>
      <c r="U5576" s="603"/>
      <c r="V5576" s="311"/>
      <c r="W5576" s="311"/>
      <c r="X5576" s="579"/>
      <c r="Y5576" s="545"/>
      <c r="Z5576" s="544"/>
      <c r="AA5576" s="545"/>
      <c r="AB5576" s="544"/>
      <c r="AC5576" s="545"/>
      <c r="AD5576" s="544"/>
      <c r="AE5576" s="581"/>
      <c r="AF5576" s="586"/>
      <c r="AG5576" s="587"/>
      <c r="AH5576" s="626"/>
      <c r="AI5576" s="627"/>
      <c r="AJ5576" s="544"/>
      <c r="AK5576" s="581"/>
      <c r="AL5576" s="586"/>
      <c r="AM5576" s="587"/>
      <c r="AN5576" s="626"/>
      <c r="AO5576" s="627"/>
      <c r="AP5576" s="544"/>
      <c r="AQ5576" s="581"/>
      <c r="AR5576" s="586"/>
      <c r="AS5576" s="587"/>
      <c r="AT5576" s="626"/>
      <c r="AU5576" s="627"/>
      <c r="AV5576" s="628"/>
      <c r="AW5576" s="629"/>
      <c r="AX5576" s="632"/>
      <c r="AY5576" s="633"/>
      <c r="AZ5576" s="626"/>
      <c r="BA5576" s="627"/>
      <c r="BB5576" s="544"/>
      <c r="BC5576" s="581"/>
      <c r="BD5576" s="586"/>
      <c r="BE5576" s="587"/>
      <c r="BF5576" s="626"/>
      <c r="BG5576" s="627"/>
      <c r="BH5576" s="628"/>
      <c r="BI5576" s="629"/>
      <c r="BJ5576" s="632"/>
      <c r="BK5576" s="633"/>
      <c r="BL5576" s="626"/>
      <c r="BM5576" s="627"/>
      <c r="BN5576" s="678"/>
      <c r="BO5576" s="679"/>
      <c r="BP5576" s="680"/>
      <c r="BQ5576" s="677"/>
      <c r="BR5576" s="663"/>
      <c r="BS5576" s="663"/>
      <c r="BT5576" s="15"/>
      <c r="BU5576" s="15"/>
      <c r="BV5576" s="95"/>
    </row>
    <row r="5577" spans="1:74" ht="21.75" hidden="1" customHeight="1" x14ac:dyDescent="0.25">
      <c r="A5577" s="95"/>
      <c r="B5577" s="570" t="str">
        <f>IF(ROSTER!B$28="","",ROSTER!B$28)</f>
        <v/>
      </c>
      <c r="C5577" s="572" t="str">
        <f>IF(ROSTER!C$28="","",ROSTER!C$28)</f>
        <v/>
      </c>
      <c r="D5577" s="573"/>
      <c r="E5577" s="574"/>
      <c r="F5577" s="576">
        <f>IF(E5577="y",1,IF(E5577="S",1,0))</f>
        <v>0</v>
      </c>
      <c r="G5577" s="582">
        <f>IF(E5577="S",1,0)</f>
        <v>0</v>
      </c>
      <c r="H5577" s="578"/>
      <c r="I5577" s="543"/>
      <c r="J5577" s="542"/>
      <c r="K5577" s="580"/>
      <c r="L5577" s="584"/>
      <c r="M5577" s="585"/>
      <c r="N5577" s="588">
        <f>L5577+J5577</f>
        <v>0</v>
      </c>
      <c r="O5577" s="589"/>
      <c r="P5577" s="542"/>
      <c r="Q5577" s="580"/>
      <c r="R5577" s="584"/>
      <c r="S5577" s="585"/>
      <c r="T5577" s="588">
        <f>R5577-P5577</f>
        <v>0</v>
      </c>
      <c r="U5577" s="589"/>
      <c r="V5577" s="310"/>
      <c r="W5577" s="310"/>
      <c r="X5577" s="578"/>
      <c r="Y5577" s="543"/>
      <c r="Z5577" s="542"/>
      <c r="AA5577" s="543"/>
      <c r="AB5577" s="542"/>
      <c r="AC5577" s="543"/>
      <c r="AD5577" s="542"/>
      <c r="AE5577" s="580"/>
      <c r="AF5577" s="584"/>
      <c r="AG5577" s="585"/>
      <c r="AH5577" s="595">
        <f>IF(AD5577=0,0,(AF5577/AD5577)*100)</f>
        <v>0</v>
      </c>
      <c r="AI5577" s="596"/>
      <c r="AJ5577" s="542"/>
      <c r="AK5577" s="580"/>
      <c r="AL5577" s="584"/>
      <c r="AM5577" s="585"/>
      <c r="AN5577" s="595">
        <f>IF(AJ5577=0,0,(AL5577/AJ5577)*100)</f>
        <v>0</v>
      </c>
      <c r="AO5577" s="596"/>
      <c r="AP5577" s="542"/>
      <c r="AQ5577" s="580"/>
      <c r="AR5577" s="584"/>
      <c r="AS5577" s="585"/>
      <c r="AT5577" s="595">
        <f>IF(AP5577=0,0,(AR5577/AP5577)*100)</f>
        <v>0</v>
      </c>
      <c r="AU5577" s="596"/>
      <c r="AV5577" s="599">
        <f>AD5577+AJ5577+AP5577</f>
        <v>0</v>
      </c>
      <c r="AW5577" s="600"/>
      <c r="AX5577" s="630">
        <f>AF5577+AL5577+AR5577</f>
        <v>0</v>
      </c>
      <c r="AY5577" s="631"/>
      <c r="AZ5577" s="595">
        <f>IF(AV5577=0,0,(AX5577/AV5577)*100)</f>
        <v>0</v>
      </c>
      <c r="BA5577" s="596"/>
      <c r="BB5577" s="542"/>
      <c r="BC5577" s="580"/>
      <c r="BD5577" s="584"/>
      <c r="BE5577" s="585"/>
      <c r="BF5577" s="595">
        <f>IF(BB5577=0,0,(BD5577/BB5577)*100)</f>
        <v>0</v>
      </c>
      <c r="BG5577" s="596"/>
      <c r="BH5577" s="599">
        <f>AV5577+BB5577</f>
        <v>0</v>
      </c>
      <c r="BI5577" s="600"/>
      <c r="BJ5577" s="630">
        <f>AX5577+BD5577</f>
        <v>0</v>
      </c>
      <c r="BK5577" s="631"/>
      <c r="BL5577" s="595">
        <f>IF(BH5577=0,0,(BJ5577/BH5577)*100)</f>
        <v>0</v>
      </c>
      <c r="BM5577" s="596"/>
      <c r="BN5577" s="656">
        <f>(AF5577*2)+(AL5577*2)+(AR5577*3)+BD5577</f>
        <v>0</v>
      </c>
      <c r="BO5577" s="657"/>
      <c r="BP5577" s="658"/>
      <c r="BQ5577" s="676">
        <f t="shared" ref="BQ5577" si="3678">IF(BS5577=0,0,50*BR5577/BS5577)</f>
        <v>0</v>
      </c>
      <c r="BR5577" s="662">
        <f>(BN5577*BU$11)+(N5577*BU$12)+(Z5577*BU$13)+(R5577*BU$14)+(X5577*BU$15)+(AB5577*BU$16)</f>
        <v>0</v>
      </c>
      <c r="BS5577" s="662">
        <f>((BB5577-BD5577)*BU$18)+((AV5577-AX5577)*BU$17)+(H5577*BU$19)+(P5577*BU$20)</f>
        <v>0</v>
      </c>
      <c r="BT5577" s="15"/>
      <c r="BU5577" s="15"/>
      <c r="BV5577" s="95"/>
    </row>
    <row r="5578" spans="1:74" ht="21.75" hidden="1" customHeight="1" x14ac:dyDescent="0.25">
      <c r="A5578" s="95"/>
      <c r="B5578" s="571"/>
      <c r="C5578" s="642" t="str">
        <f>IF(ROSTER!D$28="","",ROSTER!D$28)</f>
        <v/>
      </c>
      <c r="D5578" s="643"/>
      <c r="E5578" s="575"/>
      <c r="F5578" s="577"/>
      <c r="G5578" s="583"/>
      <c r="H5578" s="579"/>
      <c r="I5578" s="545"/>
      <c r="J5578" s="544"/>
      <c r="K5578" s="581"/>
      <c r="L5578" s="586"/>
      <c r="M5578" s="587"/>
      <c r="N5578" s="592"/>
      <c r="O5578" s="603"/>
      <c r="P5578" s="544"/>
      <c r="Q5578" s="581"/>
      <c r="R5578" s="586"/>
      <c r="S5578" s="587"/>
      <c r="T5578" s="592"/>
      <c r="U5578" s="603"/>
      <c r="V5578" s="311"/>
      <c r="W5578" s="311"/>
      <c r="X5578" s="579"/>
      <c r="Y5578" s="545"/>
      <c r="Z5578" s="544"/>
      <c r="AA5578" s="545"/>
      <c r="AB5578" s="544"/>
      <c r="AC5578" s="545"/>
      <c r="AD5578" s="544"/>
      <c r="AE5578" s="581"/>
      <c r="AF5578" s="586"/>
      <c r="AG5578" s="587"/>
      <c r="AH5578" s="626"/>
      <c r="AI5578" s="627"/>
      <c r="AJ5578" s="544"/>
      <c r="AK5578" s="581"/>
      <c r="AL5578" s="586"/>
      <c r="AM5578" s="587"/>
      <c r="AN5578" s="626"/>
      <c r="AO5578" s="627"/>
      <c r="AP5578" s="544"/>
      <c r="AQ5578" s="581"/>
      <c r="AR5578" s="586"/>
      <c r="AS5578" s="587"/>
      <c r="AT5578" s="626"/>
      <c r="AU5578" s="627"/>
      <c r="AV5578" s="628"/>
      <c r="AW5578" s="629"/>
      <c r="AX5578" s="632"/>
      <c r="AY5578" s="633"/>
      <c r="AZ5578" s="626"/>
      <c r="BA5578" s="627"/>
      <c r="BB5578" s="544"/>
      <c r="BC5578" s="581"/>
      <c r="BD5578" s="586"/>
      <c r="BE5578" s="587"/>
      <c r="BF5578" s="626"/>
      <c r="BG5578" s="627"/>
      <c r="BH5578" s="628"/>
      <c r="BI5578" s="629"/>
      <c r="BJ5578" s="632"/>
      <c r="BK5578" s="633"/>
      <c r="BL5578" s="626"/>
      <c r="BM5578" s="627"/>
      <c r="BN5578" s="678"/>
      <c r="BO5578" s="679"/>
      <c r="BP5578" s="680"/>
      <c r="BQ5578" s="677"/>
      <c r="BR5578" s="663"/>
      <c r="BS5578" s="663"/>
      <c r="BT5578" s="15"/>
      <c r="BU5578" s="15"/>
      <c r="BV5578" s="95"/>
    </row>
    <row r="5579" spans="1:74" ht="21.75" hidden="1" customHeight="1" x14ac:dyDescent="0.25">
      <c r="A5579" s="95"/>
      <c r="B5579" s="570" t="str">
        <f>IF(ROSTER!B$30="","",ROSTER!B$30)</f>
        <v/>
      </c>
      <c r="C5579" s="572" t="str">
        <f>IF(ROSTER!C$30="","",ROSTER!C$30)</f>
        <v/>
      </c>
      <c r="D5579" s="573"/>
      <c r="E5579" s="574"/>
      <c r="F5579" s="576">
        <f>IF(E5579="y",1,IF(E5579="S",1,0))</f>
        <v>0</v>
      </c>
      <c r="G5579" s="582">
        <f>IF(E5579="S",1,0)</f>
        <v>0</v>
      </c>
      <c r="H5579" s="578"/>
      <c r="I5579" s="543"/>
      <c r="J5579" s="542"/>
      <c r="K5579" s="580"/>
      <c r="L5579" s="584"/>
      <c r="M5579" s="585"/>
      <c r="N5579" s="588">
        <f>L5579+J5579</f>
        <v>0</v>
      </c>
      <c r="O5579" s="589"/>
      <c r="P5579" s="542"/>
      <c r="Q5579" s="580"/>
      <c r="R5579" s="584"/>
      <c r="S5579" s="585"/>
      <c r="T5579" s="588">
        <f>R5579-P5579</f>
        <v>0</v>
      </c>
      <c r="U5579" s="589"/>
      <c r="V5579" s="310"/>
      <c r="W5579" s="310"/>
      <c r="X5579" s="578"/>
      <c r="Y5579" s="543"/>
      <c r="Z5579" s="542"/>
      <c r="AA5579" s="543"/>
      <c r="AB5579" s="542"/>
      <c r="AC5579" s="543"/>
      <c r="AD5579" s="542"/>
      <c r="AE5579" s="580"/>
      <c r="AF5579" s="584"/>
      <c r="AG5579" s="585"/>
      <c r="AH5579" s="595">
        <f>IF(AD5579=0,0,(AF5579/AD5579)*100)</f>
        <v>0</v>
      </c>
      <c r="AI5579" s="596"/>
      <c r="AJ5579" s="542"/>
      <c r="AK5579" s="580"/>
      <c r="AL5579" s="584"/>
      <c r="AM5579" s="585"/>
      <c r="AN5579" s="595">
        <f>IF(AJ5579=0,0,(AL5579/AJ5579)*100)</f>
        <v>0</v>
      </c>
      <c r="AO5579" s="596"/>
      <c r="AP5579" s="542"/>
      <c r="AQ5579" s="580"/>
      <c r="AR5579" s="584"/>
      <c r="AS5579" s="585"/>
      <c r="AT5579" s="595">
        <f>IF(AP5579=0,0,(AR5579/AP5579)*100)</f>
        <v>0</v>
      </c>
      <c r="AU5579" s="596"/>
      <c r="AV5579" s="599">
        <f>AD5579+AJ5579+AP5579</f>
        <v>0</v>
      </c>
      <c r="AW5579" s="600"/>
      <c r="AX5579" s="630">
        <f>AF5579+AL5579+AR5579</f>
        <v>0</v>
      </c>
      <c r="AY5579" s="631"/>
      <c r="AZ5579" s="595">
        <f>IF(AV5579=0,0,(AX5579/AV5579)*100)</f>
        <v>0</v>
      </c>
      <c r="BA5579" s="596"/>
      <c r="BB5579" s="542"/>
      <c r="BC5579" s="580"/>
      <c r="BD5579" s="584"/>
      <c r="BE5579" s="585"/>
      <c r="BF5579" s="595">
        <f>IF(BB5579=0,0,(BD5579/BB5579)*100)</f>
        <v>0</v>
      </c>
      <c r="BG5579" s="596"/>
      <c r="BH5579" s="599">
        <f>AV5579+BB5579</f>
        <v>0</v>
      </c>
      <c r="BI5579" s="600"/>
      <c r="BJ5579" s="630">
        <f>AX5579+BD5579</f>
        <v>0</v>
      </c>
      <c r="BK5579" s="631"/>
      <c r="BL5579" s="595">
        <f>IF(BH5579=0,0,(BJ5579/BH5579)*100)</f>
        <v>0</v>
      </c>
      <c r="BM5579" s="596"/>
      <c r="BN5579" s="656">
        <f>(AF5579*2)+(AL5579*2)+(AR5579*3)+BD5579</f>
        <v>0</v>
      </c>
      <c r="BO5579" s="657"/>
      <c r="BP5579" s="658"/>
      <c r="BQ5579" s="676">
        <f t="shared" ref="BQ5579" si="3679">IF(BS5579=0,0,50*BR5579/BS5579)</f>
        <v>0</v>
      </c>
      <c r="BR5579" s="662">
        <f>(BN5579*BU$11)+(N5579*BU$12)+(Z5579*BU$13)+(R5579*BU$14)+(X5579*BU$15)+(AB5579*BU$16)</f>
        <v>0</v>
      </c>
      <c r="BS5579" s="662">
        <f>((BB5579-BD5579)*BU$18)+((AV5579-AX5579)*BU$17)+(H5579*BU$19)+(P5579*BU$20)</f>
        <v>0</v>
      </c>
      <c r="BT5579" s="15"/>
      <c r="BU5579" s="15"/>
      <c r="BV5579" s="95"/>
    </row>
    <row r="5580" spans="1:74" ht="21.75" hidden="1" customHeight="1" x14ac:dyDescent="0.25">
      <c r="A5580" s="95"/>
      <c r="B5580" s="571"/>
      <c r="C5580" s="642" t="str">
        <f>IF(ROSTER!D$30="","",ROSTER!D$30)</f>
        <v/>
      </c>
      <c r="D5580" s="643"/>
      <c r="E5580" s="575"/>
      <c r="F5580" s="577"/>
      <c r="G5580" s="583"/>
      <c r="H5580" s="579"/>
      <c r="I5580" s="545"/>
      <c r="J5580" s="544"/>
      <c r="K5580" s="581"/>
      <c r="L5580" s="586"/>
      <c r="M5580" s="587"/>
      <c r="N5580" s="592"/>
      <c r="O5580" s="603"/>
      <c r="P5580" s="544"/>
      <c r="Q5580" s="581"/>
      <c r="R5580" s="586"/>
      <c r="S5580" s="587"/>
      <c r="T5580" s="592"/>
      <c r="U5580" s="603"/>
      <c r="V5580" s="311"/>
      <c r="W5580" s="311"/>
      <c r="X5580" s="579"/>
      <c r="Y5580" s="545"/>
      <c r="Z5580" s="544"/>
      <c r="AA5580" s="545"/>
      <c r="AB5580" s="544"/>
      <c r="AC5580" s="545"/>
      <c r="AD5580" s="544"/>
      <c r="AE5580" s="581"/>
      <c r="AF5580" s="586"/>
      <c r="AG5580" s="587"/>
      <c r="AH5580" s="626"/>
      <c r="AI5580" s="627"/>
      <c r="AJ5580" s="544"/>
      <c r="AK5580" s="581"/>
      <c r="AL5580" s="586"/>
      <c r="AM5580" s="587"/>
      <c r="AN5580" s="626"/>
      <c r="AO5580" s="627"/>
      <c r="AP5580" s="544"/>
      <c r="AQ5580" s="581"/>
      <c r="AR5580" s="586"/>
      <c r="AS5580" s="587"/>
      <c r="AT5580" s="626"/>
      <c r="AU5580" s="627"/>
      <c r="AV5580" s="628"/>
      <c r="AW5580" s="629"/>
      <c r="AX5580" s="632"/>
      <c r="AY5580" s="633"/>
      <c r="AZ5580" s="626"/>
      <c r="BA5580" s="627"/>
      <c r="BB5580" s="544"/>
      <c r="BC5580" s="581"/>
      <c r="BD5580" s="586"/>
      <c r="BE5580" s="587"/>
      <c r="BF5580" s="626"/>
      <c r="BG5580" s="627"/>
      <c r="BH5580" s="628"/>
      <c r="BI5580" s="629"/>
      <c r="BJ5580" s="632"/>
      <c r="BK5580" s="633"/>
      <c r="BL5580" s="626"/>
      <c r="BM5580" s="627"/>
      <c r="BN5580" s="678"/>
      <c r="BO5580" s="679"/>
      <c r="BP5580" s="680"/>
      <c r="BQ5580" s="677"/>
      <c r="BR5580" s="663"/>
      <c r="BS5580" s="663"/>
      <c r="BT5580" s="15"/>
      <c r="BU5580" s="15"/>
      <c r="BV5580" s="95"/>
    </row>
    <row r="5581" spans="1:74" ht="21.75" hidden="1" customHeight="1" x14ac:dyDescent="0.25">
      <c r="A5581" s="95"/>
      <c r="B5581" s="570" t="str">
        <f>IF(ROSTER!B$32="","",ROSTER!B$32)</f>
        <v/>
      </c>
      <c r="C5581" s="572" t="str">
        <f>IF(ROSTER!C$32="","",ROSTER!C$32)</f>
        <v/>
      </c>
      <c r="D5581" s="573"/>
      <c r="E5581" s="574"/>
      <c r="F5581" s="576">
        <f>IF(E5581="y",1,IF(E5581="S",1,0))</f>
        <v>0</v>
      </c>
      <c r="G5581" s="582">
        <f>IF(E5581="S",1,0)</f>
        <v>0</v>
      </c>
      <c r="H5581" s="578"/>
      <c r="I5581" s="543"/>
      <c r="J5581" s="542"/>
      <c r="K5581" s="580"/>
      <c r="L5581" s="584"/>
      <c r="M5581" s="585"/>
      <c r="N5581" s="588">
        <f>L5581+J5581</f>
        <v>0</v>
      </c>
      <c r="O5581" s="589"/>
      <c r="P5581" s="542"/>
      <c r="Q5581" s="580"/>
      <c r="R5581" s="584"/>
      <c r="S5581" s="585"/>
      <c r="T5581" s="588">
        <f>R5581-P5581</f>
        <v>0</v>
      </c>
      <c r="U5581" s="589"/>
      <c r="V5581" s="310"/>
      <c r="W5581" s="310"/>
      <c r="X5581" s="578"/>
      <c r="Y5581" s="543"/>
      <c r="Z5581" s="542"/>
      <c r="AA5581" s="543"/>
      <c r="AB5581" s="542"/>
      <c r="AC5581" s="543"/>
      <c r="AD5581" s="542"/>
      <c r="AE5581" s="580"/>
      <c r="AF5581" s="584"/>
      <c r="AG5581" s="585"/>
      <c r="AH5581" s="595">
        <f>IF(AD5581=0,0,(AF5581/AD5581)*100)</f>
        <v>0</v>
      </c>
      <c r="AI5581" s="596"/>
      <c r="AJ5581" s="542"/>
      <c r="AK5581" s="580"/>
      <c r="AL5581" s="584"/>
      <c r="AM5581" s="585"/>
      <c r="AN5581" s="595">
        <f>IF(AJ5581=0,0,(AL5581/AJ5581)*100)</f>
        <v>0</v>
      </c>
      <c r="AO5581" s="596"/>
      <c r="AP5581" s="542"/>
      <c r="AQ5581" s="580"/>
      <c r="AR5581" s="584"/>
      <c r="AS5581" s="585"/>
      <c r="AT5581" s="595">
        <f>IF(AP5581=0,0,(AR5581/AP5581)*100)</f>
        <v>0</v>
      </c>
      <c r="AU5581" s="596"/>
      <c r="AV5581" s="599">
        <f>AD5581+AJ5581+AP5581</f>
        <v>0</v>
      </c>
      <c r="AW5581" s="600"/>
      <c r="AX5581" s="630">
        <f>AF5581+AL5581+AR5581</f>
        <v>0</v>
      </c>
      <c r="AY5581" s="631"/>
      <c r="AZ5581" s="595">
        <f>IF(AV5581=0,0,(AX5581/AV5581)*100)</f>
        <v>0</v>
      </c>
      <c r="BA5581" s="596"/>
      <c r="BB5581" s="542"/>
      <c r="BC5581" s="580"/>
      <c r="BD5581" s="584"/>
      <c r="BE5581" s="585"/>
      <c r="BF5581" s="595">
        <f>IF(BB5581=0,0,(BD5581/BB5581)*100)</f>
        <v>0</v>
      </c>
      <c r="BG5581" s="596"/>
      <c r="BH5581" s="599">
        <f>AV5581+BB5581</f>
        <v>0</v>
      </c>
      <c r="BI5581" s="600"/>
      <c r="BJ5581" s="630">
        <f>AX5581+BD5581</f>
        <v>0</v>
      </c>
      <c r="BK5581" s="631"/>
      <c r="BL5581" s="595">
        <f>IF(BH5581=0,0,(BJ5581/BH5581)*100)</f>
        <v>0</v>
      </c>
      <c r="BM5581" s="596"/>
      <c r="BN5581" s="656">
        <f>(AF5581*2)+(AL5581*2)+(AR5581*3)+BD5581</f>
        <v>0</v>
      </c>
      <c r="BO5581" s="657"/>
      <c r="BP5581" s="658"/>
      <c r="BQ5581" s="676">
        <f t="shared" ref="BQ5581" si="3680">IF(BS5581=0,0,50*BR5581/BS5581)</f>
        <v>0</v>
      </c>
      <c r="BR5581" s="662">
        <f>(BN5581*BU$11)+(N5581*BU$12)+(Z5581*BU$13)+(R5581*BU$14)+(X5581*BU$15)+(AB5581*BU$16)</f>
        <v>0</v>
      </c>
      <c r="BS5581" s="662">
        <f>((BB5581-BD5581)*BU$18)+((AV5581-AX5581)*BU$17)+(H5581*BU$19)+(P5581*BU$20)</f>
        <v>0</v>
      </c>
      <c r="BT5581" s="15"/>
      <c r="BU5581" s="15"/>
      <c r="BV5581" s="95"/>
    </row>
    <row r="5582" spans="1:74" ht="21.75" hidden="1" customHeight="1" x14ac:dyDescent="0.25">
      <c r="A5582" s="95"/>
      <c r="B5582" s="571"/>
      <c r="C5582" s="642" t="str">
        <f>IF(ROSTER!D$32="","",ROSTER!D$32)</f>
        <v/>
      </c>
      <c r="D5582" s="643"/>
      <c r="E5582" s="575"/>
      <c r="F5582" s="577"/>
      <c r="G5582" s="583"/>
      <c r="H5582" s="579"/>
      <c r="I5582" s="545"/>
      <c r="J5582" s="544"/>
      <c r="K5582" s="581"/>
      <c r="L5582" s="586"/>
      <c r="M5582" s="587"/>
      <c r="N5582" s="592"/>
      <c r="O5582" s="603"/>
      <c r="P5582" s="544"/>
      <c r="Q5582" s="581"/>
      <c r="R5582" s="586"/>
      <c r="S5582" s="587"/>
      <c r="T5582" s="592"/>
      <c r="U5582" s="603"/>
      <c r="V5582" s="311"/>
      <c r="W5582" s="311"/>
      <c r="X5582" s="579"/>
      <c r="Y5582" s="545"/>
      <c r="Z5582" s="544"/>
      <c r="AA5582" s="545"/>
      <c r="AB5582" s="544"/>
      <c r="AC5582" s="545"/>
      <c r="AD5582" s="544"/>
      <c r="AE5582" s="581"/>
      <c r="AF5582" s="586"/>
      <c r="AG5582" s="587"/>
      <c r="AH5582" s="626"/>
      <c r="AI5582" s="627"/>
      <c r="AJ5582" s="544"/>
      <c r="AK5582" s="581"/>
      <c r="AL5582" s="586"/>
      <c r="AM5582" s="587"/>
      <c r="AN5582" s="626"/>
      <c r="AO5582" s="627"/>
      <c r="AP5582" s="544"/>
      <c r="AQ5582" s="581"/>
      <c r="AR5582" s="586"/>
      <c r="AS5582" s="587"/>
      <c r="AT5582" s="626"/>
      <c r="AU5582" s="627"/>
      <c r="AV5582" s="628"/>
      <c r="AW5582" s="629"/>
      <c r="AX5582" s="632"/>
      <c r="AY5582" s="633"/>
      <c r="AZ5582" s="626"/>
      <c r="BA5582" s="627"/>
      <c r="BB5582" s="544"/>
      <c r="BC5582" s="581"/>
      <c r="BD5582" s="586"/>
      <c r="BE5582" s="587"/>
      <c r="BF5582" s="626"/>
      <c r="BG5582" s="627"/>
      <c r="BH5582" s="628"/>
      <c r="BI5582" s="629"/>
      <c r="BJ5582" s="632"/>
      <c r="BK5582" s="633"/>
      <c r="BL5582" s="626"/>
      <c r="BM5582" s="627"/>
      <c r="BN5582" s="678"/>
      <c r="BO5582" s="679"/>
      <c r="BP5582" s="680"/>
      <c r="BQ5582" s="677"/>
      <c r="BR5582" s="663"/>
      <c r="BS5582" s="663"/>
      <c r="BT5582" s="15"/>
      <c r="BU5582" s="15"/>
      <c r="BV5582" s="95"/>
    </row>
    <row r="5583" spans="1:74" ht="21.75" hidden="1" customHeight="1" x14ac:dyDescent="0.25">
      <c r="A5583" s="95"/>
      <c r="B5583" s="570" t="str">
        <f>IF(ROSTER!B$34="","",ROSTER!B$34)</f>
        <v/>
      </c>
      <c r="C5583" s="572" t="str">
        <f>IF(ROSTER!C$34="","",ROSTER!C$34)</f>
        <v/>
      </c>
      <c r="D5583" s="573"/>
      <c r="E5583" s="574"/>
      <c r="F5583" s="576">
        <f>IF(E5583="y",1,IF(E5583="S",1,0))</f>
        <v>0</v>
      </c>
      <c r="G5583" s="582">
        <f>IF(E5583="S",1,0)</f>
        <v>0</v>
      </c>
      <c r="H5583" s="578"/>
      <c r="I5583" s="543"/>
      <c r="J5583" s="542"/>
      <c r="K5583" s="580"/>
      <c r="L5583" s="584"/>
      <c r="M5583" s="585"/>
      <c r="N5583" s="588">
        <f>L5583+J5583</f>
        <v>0</v>
      </c>
      <c r="O5583" s="589"/>
      <c r="P5583" s="542"/>
      <c r="Q5583" s="580"/>
      <c r="R5583" s="584"/>
      <c r="S5583" s="585"/>
      <c r="T5583" s="588">
        <f>R5583-P5583</f>
        <v>0</v>
      </c>
      <c r="U5583" s="589"/>
      <c r="V5583" s="310"/>
      <c r="W5583" s="310"/>
      <c r="X5583" s="578"/>
      <c r="Y5583" s="543"/>
      <c r="Z5583" s="542"/>
      <c r="AA5583" s="543"/>
      <c r="AB5583" s="542"/>
      <c r="AC5583" s="543"/>
      <c r="AD5583" s="542"/>
      <c r="AE5583" s="580"/>
      <c r="AF5583" s="584"/>
      <c r="AG5583" s="585"/>
      <c r="AH5583" s="595">
        <f>IF(AD5583=0,0,(AF5583/AD5583)*100)</f>
        <v>0</v>
      </c>
      <c r="AI5583" s="596"/>
      <c r="AJ5583" s="542"/>
      <c r="AK5583" s="580"/>
      <c r="AL5583" s="584"/>
      <c r="AM5583" s="585"/>
      <c r="AN5583" s="595">
        <f>IF(AJ5583=0,0,(AL5583/AJ5583)*100)</f>
        <v>0</v>
      </c>
      <c r="AO5583" s="596"/>
      <c r="AP5583" s="542"/>
      <c r="AQ5583" s="580"/>
      <c r="AR5583" s="584"/>
      <c r="AS5583" s="585"/>
      <c r="AT5583" s="595">
        <f>IF(AP5583=0,0,(AR5583/AP5583)*100)</f>
        <v>0</v>
      </c>
      <c r="AU5583" s="596"/>
      <c r="AV5583" s="599">
        <f>AD5583+AJ5583+AP5583</f>
        <v>0</v>
      </c>
      <c r="AW5583" s="600"/>
      <c r="AX5583" s="630">
        <f>AF5583+AL5583+AR5583</f>
        <v>0</v>
      </c>
      <c r="AY5583" s="631"/>
      <c r="AZ5583" s="595">
        <f>IF(AV5583=0,0,(AX5583/AV5583)*100)</f>
        <v>0</v>
      </c>
      <c r="BA5583" s="596"/>
      <c r="BB5583" s="542"/>
      <c r="BC5583" s="580"/>
      <c r="BD5583" s="584"/>
      <c r="BE5583" s="585"/>
      <c r="BF5583" s="595">
        <f>IF(BB5583=0,0,(BD5583/BB5583)*100)</f>
        <v>0</v>
      </c>
      <c r="BG5583" s="596"/>
      <c r="BH5583" s="599">
        <f>AV5583+BB5583</f>
        <v>0</v>
      </c>
      <c r="BI5583" s="600"/>
      <c r="BJ5583" s="630">
        <f>AX5583+BD5583</f>
        <v>0</v>
      </c>
      <c r="BK5583" s="631"/>
      <c r="BL5583" s="595">
        <f>IF(BH5583=0,0,(BJ5583/BH5583)*100)</f>
        <v>0</v>
      </c>
      <c r="BM5583" s="596"/>
      <c r="BN5583" s="656">
        <f>(AF5583*2)+(AL5583*2)+(AR5583*3)+BD5583</f>
        <v>0</v>
      </c>
      <c r="BO5583" s="657"/>
      <c r="BP5583" s="658"/>
      <c r="BQ5583" s="676">
        <f t="shared" ref="BQ5583" si="3681">IF(BS5583=0,0,50*BR5583/BS5583)</f>
        <v>0</v>
      </c>
      <c r="BR5583" s="662">
        <f>(BN5583*BU$11)+(N5583*BU$12)+(Z5583*BU$13)+(R5583*BU$14)+(X5583*BU$15)+(AB5583*BU$16)</f>
        <v>0</v>
      </c>
      <c r="BS5583" s="662">
        <f>((BB5583-BD5583)*BU$18)+((AV5583-AX5583)*BU$17)+(H5583*BU$19)+(P5583*BU$20)</f>
        <v>0</v>
      </c>
      <c r="BT5583" s="15"/>
      <c r="BU5583" s="15"/>
      <c r="BV5583" s="95"/>
    </row>
    <row r="5584" spans="1:74" ht="21.75" hidden="1" customHeight="1" x14ac:dyDescent="0.25">
      <c r="A5584" s="95"/>
      <c r="B5584" s="571"/>
      <c r="C5584" s="642" t="str">
        <f>IF(ROSTER!D$34="","",ROSTER!D$34)</f>
        <v/>
      </c>
      <c r="D5584" s="643"/>
      <c r="E5584" s="575"/>
      <c r="F5584" s="577"/>
      <c r="G5584" s="583"/>
      <c r="H5584" s="579"/>
      <c r="I5584" s="545"/>
      <c r="J5584" s="544"/>
      <c r="K5584" s="581"/>
      <c r="L5584" s="586"/>
      <c r="M5584" s="587"/>
      <c r="N5584" s="592"/>
      <c r="O5584" s="603"/>
      <c r="P5584" s="544"/>
      <c r="Q5584" s="581"/>
      <c r="R5584" s="586"/>
      <c r="S5584" s="587"/>
      <c r="T5584" s="592"/>
      <c r="U5584" s="603"/>
      <c r="V5584" s="311"/>
      <c r="W5584" s="311"/>
      <c r="X5584" s="579"/>
      <c r="Y5584" s="545"/>
      <c r="Z5584" s="544"/>
      <c r="AA5584" s="545"/>
      <c r="AB5584" s="544"/>
      <c r="AC5584" s="545"/>
      <c r="AD5584" s="544"/>
      <c r="AE5584" s="581"/>
      <c r="AF5584" s="586"/>
      <c r="AG5584" s="587"/>
      <c r="AH5584" s="626"/>
      <c r="AI5584" s="627"/>
      <c r="AJ5584" s="544"/>
      <c r="AK5584" s="581"/>
      <c r="AL5584" s="586"/>
      <c r="AM5584" s="587"/>
      <c r="AN5584" s="626"/>
      <c r="AO5584" s="627"/>
      <c r="AP5584" s="544"/>
      <c r="AQ5584" s="581"/>
      <c r="AR5584" s="586"/>
      <c r="AS5584" s="587"/>
      <c r="AT5584" s="626"/>
      <c r="AU5584" s="627"/>
      <c r="AV5584" s="628"/>
      <c r="AW5584" s="629"/>
      <c r="AX5584" s="632"/>
      <c r="AY5584" s="633"/>
      <c r="AZ5584" s="626"/>
      <c r="BA5584" s="627"/>
      <c r="BB5584" s="544"/>
      <c r="BC5584" s="581"/>
      <c r="BD5584" s="586"/>
      <c r="BE5584" s="587"/>
      <c r="BF5584" s="626"/>
      <c r="BG5584" s="627"/>
      <c r="BH5584" s="628"/>
      <c r="BI5584" s="629"/>
      <c r="BJ5584" s="632"/>
      <c r="BK5584" s="633"/>
      <c r="BL5584" s="626"/>
      <c r="BM5584" s="627"/>
      <c r="BN5584" s="678"/>
      <c r="BO5584" s="679"/>
      <c r="BP5584" s="680"/>
      <c r="BQ5584" s="677"/>
      <c r="BR5584" s="663"/>
      <c r="BS5584" s="663"/>
      <c r="BT5584" s="15"/>
      <c r="BU5584" s="15"/>
      <c r="BV5584" s="95"/>
    </row>
    <row r="5585" spans="1:74" ht="21.75" hidden="1" customHeight="1" x14ac:dyDescent="0.25">
      <c r="A5585" s="95"/>
      <c r="B5585" s="570" t="str">
        <f>IF(ROSTER!B$36="","",ROSTER!B$36)</f>
        <v/>
      </c>
      <c r="C5585" s="572" t="str">
        <f>IF(ROSTER!C$36="","",ROSTER!C$36)</f>
        <v/>
      </c>
      <c r="D5585" s="573"/>
      <c r="E5585" s="574"/>
      <c r="F5585" s="576">
        <f>IF(E5585="y",1,IF(E5585="S",1,0))</f>
        <v>0</v>
      </c>
      <c r="G5585" s="582">
        <f>IF(E5585="S",1,0)</f>
        <v>0</v>
      </c>
      <c r="H5585" s="578"/>
      <c r="I5585" s="543"/>
      <c r="J5585" s="542"/>
      <c r="K5585" s="580"/>
      <c r="L5585" s="584"/>
      <c r="M5585" s="585"/>
      <c r="N5585" s="588">
        <f>L5585+J5585</f>
        <v>0</v>
      </c>
      <c r="O5585" s="589"/>
      <c r="P5585" s="542"/>
      <c r="Q5585" s="580"/>
      <c r="R5585" s="584"/>
      <c r="S5585" s="585"/>
      <c r="T5585" s="588">
        <f>R5585-P5585</f>
        <v>0</v>
      </c>
      <c r="U5585" s="589"/>
      <c r="V5585" s="310"/>
      <c r="W5585" s="310"/>
      <c r="X5585" s="578"/>
      <c r="Y5585" s="543"/>
      <c r="Z5585" s="542"/>
      <c r="AA5585" s="543"/>
      <c r="AB5585" s="542"/>
      <c r="AC5585" s="543"/>
      <c r="AD5585" s="542"/>
      <c r="AE5585" s="580"/>
      <c r="AF5585" s="584"/>
      <c r="AG5585" s="585"/>
      <c r="AH5585" s="595">
        <f>IF(AD5585=0,0,(AF5585/AD5585)*100)</f>
        <v>0</v>
      </c>
      <c r="AI5585" s="596"/>
      <c r="AJ5585" s="542"/>
      <c r="AK5585" s="580"/>
      <c r="AL5585" s="584"/>
      <c r="AM5585" s="585"/>
      <c r="AN5585" s="595">
        <f>IF(AJ5585=0,0,(AL5585/AJ5585)*100)</f>
        <v>0</v>
      </c>
      <c r="AO5585" s="596"/>
      <c r="AP5585" s="542"/>
      <c r="AQ5585" s="580"/>
      <c r="AR5585" s="584"/>
      <c r="AS5585" s="585"/>
      <c r="AT5585" s="595">
        <f>IF(AP5585=0,0,(AR5585/AP5585)*100)</f>
        <v>0</v>
      </c>
      <c r="AU5585" s="596"/>
      <c r="AV5585" s="599">
        <f>AD5585+AJ5585+AP5585</f>
        <v>0</v>
      </c>
      <c r="AW5585" s="600"/>
      <c r="AX5585" s="630">
        <f>AF5585+AL5585+AR5585</f>
        <v>0</v>
      </c>
      <c r="AY5585" s="631"/>
      <c r="AZ5585" s="595">
        <f>IF(AV5585=0,0,(AX5585/AV5585)*100)</f>
        <v>0</v>
      </c>
      <c r="BA5585" s="596"/>
      <c r="BB5585" s="542"/>
      <c r="BC5585" s="580"/>
      <c r="BD5585" s="584"/>
      <c r="BE5585" s="585"/>
      <c r="BF5585" s="595">
        <f>IF(BB5585=0,0,(BD5585/BB5585)*100)</f>
        <v>0</v>
      </c>
      <c r="BG5585" s="596"/>
      <c r="BH5585" s="599">
        <f>AV5585+BB5585</f>
        <v>0</v>
      </c>
      <c r="BI5585" s="600"/>
      <c r="BJ5585" s="630">
        <f>AX5585+BD5585</f>
        <v>0</v>
      </c>
      <c r="BK5585" s="631"/>
      <c r="BL5585" s="595">
        <f>IF(BH5585=0,0,(BJ5585/BH5585)*100)</f>
        <v>0</v>
      </c>
      <c r="BM5585" s="596"/>
      <c r="BN5585" s="656">
        <f>(AF5585*2)+(AL5585*2)+(AR5585*3)+BD5585</f>
        <v>0</v>
      </c>
      <c r="BO5585" s="657"/>
      <c r="BP5585" s="658"/>
      <c r="BQ5585" s="676">
        <f t="shared" ref="BQ5585" si="3682">IF(BS5585=0,0,50*BR5585/BS5585)</f>
        <v>0</v>
      </c>
      <c r="BR5585" s="662">
        <f>(BN5585*BU$11)+(N5585*BU$12)+(Z5585*BU$13)+(R5585*BU$14)+(X5585*BU$15)+(AB5585*BU$16)</f>
        <v>0</v>
      </c>
      <c r="BS5585" s="662">
        <f>((BB5585-BD5585)*BU$18)+((AV5585-AX5585)*BU$17)+(H5585*BU$19)+(P5585*BU$20)</f>
        <v>0</v>
      </c>
      <c r="BT5585" s="15"/>
      <c r="BU5585" s="15"/>
      <c r="BV5585" s="95"/>
    </row>
    <row r="5586" spans="1:74" ht="21.75" hidden="1" customHeight="1" x14ac:dyDescent="0.25">
      <c r="A5586" s="95"/>
      <c r="B5586" s="571"/>
      <c r="C5586" s="642" t="str">
        <f>IF(ROSTER!D$36="","",ROSTER!D$36)</f>
        <v/>
      </c>
      <c r="D5586" s="643"/>
      <c r="E5586" s="575"/>
      <c r="F5586" s="577"/>
      <c r="G5586" s="583"/>
      <c r="H5586" s="579"/>
      <c r="I5586" s="545"/>
      <c r="J5586" s="544"/>
      <c r="K5586" s="581"/>
      <c r="L5586" s="586"/>
      <c r="M5586" s="587"/>
      <c r="N5586" s="592"/>
      <c r="O5586" s="603"/>
      <c r="P5586" s="544"/>
      <c r="Q5586" s="581"/>
      <c r="R5586" s="586"/>
      <c r="S5586" s="587"/>
      <c r="T5586" s="592"/>
      <c r="U5586" s="603"/>
      <c r="V5586" s="311"/>
      <c r="W5586" s="311"/>
      <c r="X5586" s="579"/>
      <c r="Y5586" s="545"/>
      <c r="Z5586" s="544"/>
      <c r="AA5586" s="545"/>
      <c r="AB5586" s="544"/>
      <c r="AC5586" s="545"/>
      <c r="AD5586" s="544"/>
      <c r="AE5586" s="581"/>
      <c r="AF5586" s="586"/>
      <c r="AG5586" s="587"/>
      <c r="AH5586" s="626"/>
      <c r="AI5586" s="627"/>
      <c r="AJ5586" s="544"/>
      <c r="AK5586" s="581"/>
      <c r="AL5586" s="586"/>
      <c r="AM5586" s="587"/>
      <c r="AN5586" s="626"/>
      <c r="AO5586" s="627"/>
      <c r="AP5586" s="544"/>
      <c r="AQ5586" s="581"/>
      <c r="AR5586" s="586"/>
      <c r="AS5586" s="587"/>
      <c r="AT5586" s="626"/>
      <c r="AU5586" s="627"/>
      <c r="AV5586" s="628"/>
      <c r="AW5586" s="629"/>
      <c r="AX5586" s="632"/>
      <c r="AY5586" s="633"/>
      <c r="AZ5586" s="626"/>
      <c r="BA5586" s="627"/>
      <c r="BB5586" s="544"/>
      <c r="BC5586" s="581"/>
      <c r="BD5586" s="586"/>
      <c r="BE5586" s="587"/>
      <c r="BF5586" s="626"/>
      <c r="BG5586" s="627"/>
      <c r="BH5586" s="628"/>
      <c r="BI5586" s="629"/>
      <c r="BJ5586" s="632"/>
      <c r="BK5586" s="633"/>
      <c r="BL5586" s="626"/>
      <c r="BM5586" s="627"/>
      <c r="BN5586" s="678"/>
      <c r="BO5586" s="679"/>
      <c r="BP5586" s="680"/>
      <c r="BQ5586" s="677"/>
      <c r="BR5586" s="663"/>
      <c r="BS5586" s="663"/>
      <c r="BT5586" s="15"/>
      <c r="BU5586" s="15"/>
      <c r="BV5586" s="95"/>
    </row>
    <row r="5587" spans="1:74" ht="21.75" hidden="1" customHeight="1" x14ac:dyDescent="0.25">
      <c r="A5587" s="95"/>
      <c r="B5587" s="570" t="str">
        <f>IF(ROSTER!B$38="","",ROSTER!B$38)</f>
        <v/>
      </c>
      <c r="C5587" s="572" t="str">
        <f>IF(ROSTER!C$38="","",ROSTER!C$38)</f>
        <v/>
      </c>
      <c r="D5587" s="573"/>
      <c r="E5587" s="574"/>
      <c r="F5587" s="576">
        <f>IF(E5587="y",1,IF(E5587="S",1,0))</f>
        <v>0</v>
      </c>
      <c r="G5587" s="582">
        <f>IF(E5587="S",1,0)</f>
        <v>0</v>
      </c>
      <c r="H5587" s="578"/>
      <c r="I5587" s="543"/>
      <c r="J5587" s="542"/>
      <c r="K5587" s="580"/>
      <c r="L5587" s="584"/>
      <c r="M5587" s="585"/>
      <c r="N5587" s="588">
        <f>L5587+J5587</f>
        <v>0</v>
      </c>
      <c r="O5587" s="589"/>
      <c r="P5587" s="542"/>
      <c r="Q5587" s="580"/>
      <c r="R5587" s="584"/>
      <c r="S5587" s="585"/>
      <c r="T5587" s="588">
        <f>R5587-P5587</f>
        <v>0</v>
      </c>
      <c r="U5587" s="589"/>
      <c r="V5587" s="310"/>
      <c r="W5587" s="310"/>
      <c r="X5587" s="578"/>
      <c r="Y5587" s="543"/>
      <c r="Z5587" s="542"/>
      <c r="AA5587" s="543"/>
      <c r="AB5587" s="542"/>
      <c r="AC5587" s="543"/>
      <c r="AD5587" s="542"/>
      <c r="AE5587" s="580"/>
      <c r="AF5587" s="584"/>
      <c r="AG5587" s="585"/>
      <c r="AH5587" s="595">
        <f>IF(AD5587=0,0,(AF5587/AD5587)*100)</f>
        <v>0</v>
      </c>
      <c r="AI5587" s="596"/>
      <c r="AJ5587" s="542"/>
      <c r="AK5587" s="580"/>
      <c r="AL5587" s="584"/>
      <c r="AM5587" s="585"/>
      <c r="AN5587" s="595">
        <f>IF(AJ5587=0,0,(AL5587/AJ5587)*100)</f>
        <v>0</v>
      </c>
      <c r="AO5587" s="596"/>
      <c r="AP5587" s="542"/>
      <c r="AQ5587" s="580"/>
      <c r="AR5587" s="584"/>
      <c r="AS5587" s="585"/>
      <c r="AT5587" s="595">
        <f>IF(AP5587=0,0,(AR5587/AP5587)*100)</f>
        <v>0</v>
      </c>
      <c r="AU5587" s="596"/>
      <c r="AV5587" s="599">
        <f>AD5587+AJ5587+AP5587</f>
        <v>0</v>
      </c>
      <c r="AW5587" s="600"/>
      <c r="AX5587" s="630">
        <f>AF5587+AL5587+AR5587</f>
        <v>0</v>
      </c>
      <c r="AY5587" s="631"/>
      <c r="AZ5587" s="595">
        <f>IF(AV5587=0,0,(AX5587/AV5587)*100)</f>
        <v>0</v>
      </c>
      <c r="BA5587" s="596"/>
      <c r="BB5587" s="542"/>
      <c r="BC5587" s="580"/>
      <c r="BD5587" s="584"/>
      <c r="BE5587" s="585"/>
      <c r="BF5587" s="595">
        <f>IF(BB5587=0,0,(BD5587/BB5587)*100)</f>
        <v>0</v>
      </c>
      <c r="BG5587" s="596"/>
      <c r="BH5587" s="599">
        <f>AV5587+BB5587</f>
        <v>0</v>
      </c>
      <c r="BI5587" s="600"/>
      <c r="BJ5587" s="630">
        <f>AX5587+BD5587</f>
        <v>0</v>
      </c>
      <c r="BK5587" s="631"/>
      <c r="BL5587" s="595">
        <f>IF(BH5587=0,0,(BJ5587/BH5587)*100)</f>
        <v>0</v>
      </c>
      <c r="BM5587" s="596"/>
      <c r="BN5587" s="656">
        <f>(AF5587*2)+(AL5587*2)+(AR5587*3)+BD5587</f>
        <v>0</v>
      </c>
      <c r="BO5587" s="657"/>
      <c r="BP5587" s="658"/>
      <c r="BQ5587" s="676">
        <f t="shared" ref="BQ5587" si="3683">IF(BS5587=0,0,50*BR5587/BS5587)</f>
        <v>0</v>
      </c>
      <c r="BR5587" s="662">
        <f>(BN5587*BU$11)+(N5587*BU$12)+(Z5587*BU$13)+(R5587*BU$14)+(X5587*BU$15)+(AB5587*BU$16)</f>
        <v>0</v>
      </c>
      <c r="BS5587" s="662">
        <f>((BB5587-BD5587)*BU$18)+((AV5587-AX5587)*BU$17)+(H5587*BU$19)+(P5587*BU$20)</f>
        <v>0</v>
      </c>
      <c r="BT5587" s="15"/>
      <c r="BU5587" s="15"/>
      <c r="BV5587" s="95"/>
    </row>
    <row r="5588" spans="1:74" ht="21.75" hidden="1" customHeight="1" x14ac:dyDescent="0.25">
      <c r="A5588" s="95"/>
      <c r="B5588" s="571"/>
      <c r="C5588" s="642" t="str">
        <f>IF(ROSTER!D$38="","",ROSTER!D$38)</f>
        <v/>
      </c>
      <c r="D5588" s="643"/>
      <c r="E5588" s="575"/>
      <c r="F5588" s="577"/>
      <c r="G5588" s="583"/>
      <c r="H5588" s="579"/>
      <c r="I5588" s="545"/>
      <c r="J5588" s="544"/>
      <c r="K5588" s="581"/>
      <c r="L5588" s="586"/>
      <c r="M5588" s="587"/>
      <c r="N5588" s="592"/>
      <c r="O5588" s="603"/>
      <c r="P5588" s="544"/>
      <c r="Q5588" s="581"/>
      <c r="R5588" s="586"/>
      <c r="S5588" s="587"/>
      <c r="T5588" s="592"/>
      <c r="U5588" s="603"/>
      <c r="V5588" s="311"/>
      <c r="W5588" s="311"/>
      <c r="X5588" s="579"/>
      <c r="Y5588" s="545"/>
      <c r="Z5588" s="544"/>
      <c r="AA5588" s="545"/>
      <c r="AB5588" s="544"/>
      <c r="AC5588" s="545"/>
      <c r="AD5588" s="544"/>
      <c r="AE5588" s="581"/>
      <c r="AF5588" s="586"/>
      <c r="AG5588" s="587"/>
      <c r="AH5588" s="626"/>
      <c r="AI5588" s="627"/>
      <c r="AJ5588" s="544"/>
      <c r="AK5588" s="581"/>
      <c r="AL5588" s="586"/>
      <c r="AM5588" s="587"/>
      <c r="AN5588" s="626"/>
      <c r="AO5588" s="627"/>
      <c r="AP5588" s="544"/>
      <c r="AQ5588" s="581"/>
      <c r="AR5588" s="586"/>
      <c r="AS5588" s="587"/>
      <c r="AT5588" s="626"/>
      <c r="AU5588" s="627"/>
      <c r="AV5588" s="628"/>
      <c r="AW5588" s="629"/>
      <c r="AX5588" s="632"/>
      <c r="AY5588" s="633"/>
      <c r="AZ5588" s="626"/>
      <c r="BA5588" s="627"/>
      <c r="BB5588" s="544"/>
      <c r="BC5588" s="581"/>
      <c r="BD5588" s="586"/>
      <c r="BE5588" s="587"/>
      <c r="BF5588" s="626"/>
      <c r="BG5588" s="627"/>
      <c r="BH5588" s="628"/>
      <c r="BI5588" s="629"/>
      <c r="BJ5588" s="632"/>
      <c r="BK5588" s="633"/>
      <c r="BL5588" s="626"/>
      <c r="BM5588" s="627"/>
      <c r="BN5588" s="678"/>
      <c r="BO5588" s="679"/>
      <c r="BP5588" s="680"/>
      <c r="BQ5588" s="677"/>
      <c r="BR5588" s="663"/>
      <c r="BS5588" s="663"/>
      <c r="BT5588" s="15"/>
      <c r="BU5588" s="15"/>
      <c r="BV5588" s="95"/>
    </row>
    <row r="5589" spans="1:74" ht="21.75" hidden="1" customHeight="1" x14ac:dyDescent="0.25">
      <c r="A5589" s="95"/>
      <c r="B5589" s="570" t="str">
        <f>IF(ROSTER!B$40="","",ROSTER!B$40)</f>
        <v/>
      </c>
      <c r="C5589" s="572" t="str">
        <f>IF(ROSTER!C$40="","",ROSTER!C$40)</f>
        <v/>
      </c>
      <c r="D5589" s="573"/>
      <c r="E5589" s="574"/>
      <c r="F5589" s="576">
        <f>IF(E5589="y",1,IF(E5589="S",1,0))</f>
        <v>0</v>
      </c>
      <c r="G5589" s="582">
        <f>IF(E5589="S",1,0)</f>
        <v>0</v>
      </c>
      <c r="H5589" s="578"/>
      <c r="I5589" s="543"/>
      <c r="J5589" s="542"/>
      <c r="K5589" s="580"/>
      <c r="L5589" s="584"/>
      <c r="M5589" s="585"/>
      <c r="N5589" s="588">
        <f>L5589+J5589</f>
        <v>0</v>
      </c>
      <c r="O5589" s="589"/>
      <c r="P5589" s="542"/>
      <c r="Q5589" s="580"/>
      <c r="R5589" s="584"/>
      <c r="S5589" s="585"/>
      <c r="T5589" s="588">
        <f>R5589-P5589</f>
        <v>0</v>
      </c>
      <c r="U5589" s="589"/>
      <c r="V5589" s="310"/>
      <c r="W5589" s="310"/>
      <c r="X5589" s="578"/>
      <c r="Y5589" s="543"/>
      <c r="Z5589" s="542"/>
      <c r="AA5589" s="543"/>
      <c r="AB5589" s="542"/>
      <c r="AC5589" s="543"/>
      <c r="AD5589" s="542"/>
      <c r="AE5589" s="580"/>
      <c r="AF5589" s="584"/>
      <c r="AG5589" s="585"/>
      <c r="AH5589" s="595">
        <f>IF(AD5589=0,0,(AF5589/AD5589)*100)</f>
        <v>0</v>
      </c>
      <c r="AI5589" s="596"/>
      <c r="AJ5589" s="542"/>
      <c r="AK5589" s="580"/>
      <c r="AL5589" s="584"/>
      <c r="AM5589" s="585"/>
      <c r="AN5589" s="595">
        <f>IF(AJ5589=0,0,(AL5589/AJ5589)*100)</f>
        <v>0</v>
      </c>
      <c r="AO5589" s="596"/>
      <c r="AP5589" s="542"/>
      <c r="AQ5589" s="580"/>
      <c r="AR5589" s="584"/>
      <c r="AS5589" s="585"/>
      <c r="AT5589" s="595">
        <f>IF(AP5589=0,0,(AR5589/AP5589)*100)</f>
        <v>0</v>
      </c>
      <c r="AU5589" s="596"/>
      <c r="AV5589" s="599">
        <f>AD5589+AJ5589+AP5589</f>
        <v>0</v>
      </c>
      <c r="AW5589" s="600"/>
      <c r="AX5589" s="630">
        <f>AF5589+AL5589+AR5589</f>
        <v>0</v>
      </c>
      <c r="AY5589" s="631"/>
      <c r="AZ5589" s="595">
        <f>IF(AV5589=0,0,(AX5589/AV5589)*100)</f>
        <v>0</v>
      </c>
      <c r="BA5589" s="596"/>
      <c r="BB5589" s="542"/>
      <c r="BC5589" s="580"/>
      <c r="BD5589" s="584"/>
      <c r="BE5589" s="585"/>
      <c r="BF5589" s="595">
        <f>IF(BB5589=0,0,(BD5589/BB5589)*100)</f>
        <v>0</v>
      </c>
      <c r="BG5589" s="596"/>
      <c r="BH5589" s="599">
        <f>AV5589+BB5589</f>
        <v>0</v>
      </c>
      <c r="BI5589" s="600"/>
      <c r="BJ5589" s="630">
        <f>AX5589+BD5589</f>
        <v>0</v>
      </c>
      <c r="BK5589" s="631"/>
      <c r="BL5589" s="595">
        <f>IF(BH5589=0,0,(BJ5589/BH5589)*100)</f>
        <v>0</v>
      </c>
      <c r="BM5589" s="596"/>
      <c r="BN5589" s="656">
        <f>(AF5589*2)+(AL5589*2)+(AR5589*3)+BD5589</f>
        <v>0</v>
      </c>
      <c r="BO5589" s="657"/>
      <c r="BP5589" s="658"/>
      <c r="BQ5589" s="676">
        <f t="shared" ref="BQ5589" si="3684">IF(BS5589=0,0,50*BR5589/BS5589)</f>
        <v>0</v>
      </c>
      <c r="BR5589" s="662">
        <f>(BN5589*BU$11)+(N5589*BU$12)+(Z5589*BU$13)+(R5589*BU$14)+(X5589*BU$15)+(AB5589*BU$16)</f>
        <v>0</v>
      </c>
      <c r="BS5589" s="662">
        <f>((BB5589-BD5589)*BU$18)+((AV5589-AX5589)*BU$17)+(H5589*BU$19)+(P5589*BU$20)</f>
        <v>0</v>
      </c>
      <c r="BT5589" s="15"/>
      <c r="BU5589" s="15"/>
      <c r="BV5589" s="95"/>
    </row>
    <row r="5590" spans="1:74" ht="21.75" hidden="1" customHeight="1" x14ac:dyDescent="0.25">
      <c r="A5590" s="95"/>
      <c r="B5590" s="571"/>
      <c r="C5590" s="642" t="str">
        <f>IF(ROSTER!D$40="","",ROSTER!D$40)</f>
        <v/>
      </c>
      <c r="D5590" s="643"/>
      <c r="E5590" s="575"/>
      <c r="F5590" s="577"/>
      <c r="G5590" s="583"/>
      <c r="H5590" s="579"/>
      <c r="I5590" s="545"/>
      <c r="J5590" s="544"/>
      <c r="K5590" s="581"/>
      <c r="L5590" s="586"/>
      <c r="M5590" s="587"/>
      <c r="N5590" s="592"/>
      <c r="O5590" s="603"/>
      <c r="P5590" s="544"/>
      <c r="Q5590" s="581"/>
      <c r="R5590" s="586"/>
      <c r="S5590" s="587"/>
      <c r="T5590" s="592"/>
      <c r="U5590" s="603"/>
      <c r="V5590" s="311"/>
      <c r="W5590" s="311"/>
      <c r="X5590" s="579"/>
      <c r="Y5590" s="545"/>
      <c r="Z5590" s="544"/>
      <c r="AA5590" s="545"/>
      <c r="AB5590" s="544"/>
      <c r="AC5590" s="545"/>
      <c r="AD5590" s="544"/>
      <c r="AE5590" s="581"/>
      <c r="AF5590" s="586"/>
      <c r="AG5590" s="587"/>
      <c r="AH5590" s="626"/>
      <c r="AI5590" s="627"/>
      <c r="AJ5590" s="544"/>
      <c r="AK5590" s="581"/>
      <c r="AL5590" s="586"/>
      <c r="AM5590" s="587"/>
      <c r="AN5590" s="626"/>
      <c r="AO5590" s="627"/>
      <c r="AP5590" s="544"/>
      <c r="AQ5590" s="581"/>
      <c r="AR5590" s="586"/>
      <c r="AS5590" s="587"/>
      <c r="AT5590" s="626"/>
      <c r="AU5590" s="627"/>
      <c r="AV5590" s="628"/>
      <c r="AW5590" s="629"/>
      <c r="AX5590" s="632"/>
      <c r="AY5590" s="633"/>
      <c r="AZ5590" s="626"/>
      <c r="BA5590" s="627"/>
      <c r="BB5590" s="544"/>
      <c r="BC5590" s="581"/>
      <c r="BD5590" s="586"/>
      <c r="BE5590" s="587"/>
      <c r="BF5590" s="626"/>
      <c r="BG5590" s="627"/>
      <c r="BH5590" s="628"/>
      <c r="BI5590" s="629"/>
      <c r="BJ5590" s="632"/>
      <c r="BK5590" s="633"/>
      <c r="BL5590" s="626"/>
      <c r="BM5590" s="627"/>
      <c r="BN5590" s="678"/>
      <c r="BO5590" s="679"/>
      <c r="BP5590" s="680"/>
      <c r="BQ5590" s="677"/>
      <c r="BR5590" s="663"/>
      <c r="BS5590" s="663"/>
      <c r="BT5590" s="15"/>
      <c r="BU5590" s="15"/>
      <c r="BV5590" s="95"/>
    </row>
    <row r="5591" spans="1:74" ht="21.75" hidden="1" customHeight="1" x14ac:dyDescent="0.25">
      <c r="A5591" s="95"/>
      <c r="B5591" s="570" t="str">
        <f>IF(ROSTER!B$42="","",ROSTER!B$42)</f>
        <v/>
      </c>
      <c r="C5591" s="572" t="str">
        <f>IF(ROSTER!C$42="","",ROSTER!C$42)</f>
        <v/>
      </c>
      <c r="D5591" s="573"/>
      <c r="E5591" s="574"/>
      <c r="F5591" s="576">
        <f>IF(E5591="y",1,IF(E5591="S",1,0))</f>
        <v>0</v>
      </c>
      <c r="G5591" s="582">
        <f>IF(E5591="S",1,0)</f>
        <v>0</v>
      </c>
      <c r="H5591" s="578"/>
      <c r="I5591" s="543"/>
      <c r="J5591" s="542"/>
      <c r="K5591" s="580"/>
      <c r="L5591" s="584"/>
      <c r="M5591" s="585"/>
      <c r="N5591" s="588">
        <f>L5591+J5591</f>
        <v>0</v>
      </c>
      <c r="O5591" s="589"/>
      <c r="P5591" s="542"/>
      <c r="Q5591" s="580"/>
      <c r="R5591" s="584"/>
      <c r="S5591" s="585"/>
      <c r="T5591" s="588">
        <f>R5591-P5591</f>
        <v>0</v>
      </c>
      <c r="U5591" s="589"/>
      <c r="V5591" s="310"/>
      <c r="W5591" s="310"/>
      <c r="X5591" s="578"/>
      <c r="Y5591" s="543"/>
      <c r="Z5591" s="542"/>
      <c r="AA5591" s="543"/>
      <c r="AB5591" s="542"/>
      <c r="AC5591" s="543"/>
      <c r="AD5591" s="542"/>
      <c r="AE5591" s="580"/>
      <c r="AF5591" s="584"/>
      <c r="AG5591" s="585"/>
      <c r="AH5591" s="595">
        <f>IF(AD5591=0,0,(AF5591/AD5591)*100)</f>
        <v>0</v>
      </c>
      <c r="AI5591" s="596"/>
      <c r="AJ5591" s="542"/>
      <c r="AK5591" s="580"/>
      <c r="AL5591" s="584"/>
      <c r="AM5591" s="585"/>
      <c r="AN5591" s="595">
        <f>IF(AJ5591=0,0,(AL5591/AJ5591)*100)</f>
        <v>0</v>
      </c>
      <c r="AO5591" s="596"/>
      <c r="AP5591" s="542"/>
      <c r="AQ5591" s="580"/>
      <c r="AR5591" s="584"/>
      <c r="AS5591" s="585"/>
      <c r="AT5591" s="595">
        <f>IF(AP5591=0,0,(AR5591/AP5591)*100)</f>
        <v>0</v>
      </c>
      <c r="AU5591" s="596"/>
      <c r="AV5591" s="599">
        <f>AD5591+AJ5591+AP5591</f>
        <v>0</v>
      </c>
      <c r="AW5591" s="600"/>
      <c r="AX5591" s="630">
        <f>AF5591+AL5591+AR5591</f>
        <v>0</v>
      </c>
      <c r="AY5591" s="631"/>
      <c r="AZ5591" s="595">
        <f>IF(AV5591=0,0,(AX5591/AV5591)*100)</f>
        <v>0</v>
      </c>
      <c r="BA5591" s="596"/>
      <c r="BB5591" s="542"/>
      <c r="BC5591" s="580"/>
      <c r="BD5591" s="584"/>
      <c r="BE5591" s="585"/>
      <c r="BF5591" s="595">
        <f>IF(BB5591=0,0,(BD5591/BB5591)*100)</f>
        <v>0</v>
      </c>
      <c r="BG5591" s="596"/>
      <c r="BH5591" s="599">
        <f>AV5591+BB5591</f>
        <v>0</v>
      </c>
      <c r="BI5591" s="600"/>
      <c r="BJ5591" s="630">
        <f>AX5591+BD5591</f>
        <v>0</v>
      </c>
      <c r="BK5591" s="631"/>
      <c r="BL5591" s="595">
        <f>IF(BH5591=0,0,(BJ5591/BH5591)*100)</f>
        <v>0</v>
      </c>
      <c r="BM5591" s="596"/>
      <c r="BN5591" s="656">
        <f>(AF5591*2)+(AL5591*2)+(AR5591*3)+BD5591</f>
        <v>0</v>
      </c>
      <c r="BO5591" s="657"/>
      <c r="BP5591" s="658"/>
      <c r="BQ5591" s="676">
        <f t="shared" ref="BQ5591" si="3685">IF(BS5591=0,0,50*BR5591/BS5591)</f>
        <v>0</v>
      </c>
      <c r="BR5591" s="662">
        <f>(BN5591*BU$11)+(N5591*BU$12)+(Z5591*BU$13)+(R5591*BU$14)+(X5591*BU$15)+(AB5591*BU$16)</f>
        <v>0</v>
      </c>
      <c r="BS5591" s="662">
        <f>((BB5591-BD5591)*BU$18)+((AV5591-AX5591)*BU$17)+(H5591*BU$19)+(P5591*BU$20)</f>
        <v>0</v>
      </c>
      <c r="BT5591" s="15"/>
      <c r="BU5591" s="15"/>
      <c r="BV5591" s="95"/>
    </row>
    <row r="5592" spans="1:74" ht="21.75" hidden="1" customHeight="1" x14ac:dyDescent="0.25">
      <c r="A5592" s="95"/>
      <c r="B5592" s="571"/>
      <c r="C5592" s="642" t="str">
        <f>IF(ROSTER!D$42="","",ROSTER!D$42)</f>
        <v/>
      </c>
      <c r="D5592" s="643"/>
      <c r="E5592" s="575"/>
      <c r="F5592" s="577"/>
      <c r="G5592" s="583"/>
      <c r="H5592" s="579"/>
      <c r="I5592" s="545"/>
      <c r="J5592" s="544"/>
      <c r="K5592" s="581"/>
      <c r="L5592" s="586"/>
      <c r="M5592" s="587"/>
      <c r="N5592" s="592"/>
      <c r="O5592" s="603"/>
      <c r="P5592" s="544"/>
      <c r="Q5592" s="581"/>
      <c r="R5592" s="586"/>
      <c r="S5592" s="587"/>
      <c r="T5592" s="592"/>
      <c r="U5592" s="603"/>
      <c r="V5592" s="311"/>
      <c r="W5592" s="311"/>
      <c r="X5592" s="579"/>
      <c r="Y5592" s="545"/>
      <c r="Z5592" s="544"/>
      <c r="AA5592" s="545"/>
      <c r="AB5592" s="544"/>
      <c r="AC5592" s="545"/>
      <c r="AD5592" s="544"/>
      <c r="AE5592" s="581"/>
      <c r="AF5592" s="586"/>
      <c r="AG5592" s="587"/>
      <c r="AH5592" s="626"/>
      <c r="AI5592" s="627"/>
      <c r="AJ5592" s="544"/>
      <c r="AK5592" s="581"/>
      <c r="AL5592" s="586"/>
      <c r="AM5592" s="587"/>
      <c r="AN5592" s="626"/>
      <c r="AO5592" s="627"/>
      <c r="AP5592" s="544"/>
      <c r="AQ5592" s="581"/>
      <c r="AR5592" s="586"/>
      <c r="AS5592" s="587"/>
      <c r="AT5592" s="626"/>
      <c r="AU5592" s="627"/>
      <c r="AV5592" s="628"/>
      <c r="AW5592" s="629"/>
      <c r="AX5592" s="632"/>
      <c r="AY5592" s="633"/>
      <c r="AZ5592" s="626"/>
      <c r="BA5592" s="627"/>
      <c r="BB5592" s="544"/>
      <c r="BC5592" s="581"/>
      <c r="BD5592" s="586"/>
      <c r="BE5592" s="587"/>
      <c r="BF5592" s="626"/>
      <c r="BG5592" s="627"/>
      <c r="BH5592" s="628"/>
      <c r="BI5592" s="629"/>
      <c r="BJ5592" s="632"/>
      <c r="BK5592" s="633"/>
      <c r="BL5592" s="626"/>
      <c r="BM5592" s="627"/>
      <c r="BN5592" s="678"/>
      <c r="BO5592" s="679"/>
      <c r="BP5592" s="680"/>
      <c r="BQ5592" s="677"/>
      <c r="BR5592" s="663"/>
      <c r="BS5592" s="663"/>
      <c r="BT5592" s="15"/>
      <c r="BU5592" s="15"/>
      <c r="BV5592" s="95"/>
    </row>
    <row r="5593" spans="1:74" ht="21.75" hidden="1" customHeight="1" x14ac:dyDescent="0.25">
      <c r="A5593" s="95"/>
      <c r="B5593" s="570" t="str">
        <f>IF(ROSTER!B$44="","",ROSTER!B$44)</f>
        <v/>
      </c>
      <c r="C5593" s="572" t="str">
        <f>IF(ROSTER!C$44="","",ROSTER!C$44)</f>
        <v/>
      </c>
      <c r="D5593" s="573"/>
      <c r="E5593" s="574"/>
      <c r="F5593" s="576">
        <f>IF(E5593="y",1,IF(E5593="S",1,0))</f>
        <v>0</v>
      </c>
      <c r="G5593" s="582">
        <f>IF(E5593="S",1,0)</f>
        <v>0</v>
      </c>
      <c r="H5593" s="578"/>
      <c r="I5593" s="543"/>
      <c r="J5593" s="542"/>
      <c r="K5593" s="580"/>
      <c r="L5593" s="584"/>
      <c r="M5593" s="585"/>
      <c r="N5593" s="588">
        <f>L5593+J5593</f>
        <v>0</v>
      </c>
      <c r="O5593" s="589"/>
      <c r="P5593" s="542"/>
      <c r="Q5593" s="580"/>
      <c r="R5593" s="584"/>
      <c r="S5593" s="585"/>
      <c r="T5593" s="588">
        <f>R5593-P5593</f>
        <v>0</v>
      </c>
      <c r="U5593" s="589"/>
      <c r="V5593" s="310"/>
      <c r="W5593" s="310"/>
      <c r="X5593" s="578"/>
      <c r="Y5593" s="543"/>
      <c r="Z5593" s="542"/>
      <c r="AA5593" s="543"/>
      <c r="AB5593" s="542"/>
      <c r="AC5593" s="543"/>
      <c r="AD5593" s="542"/>
      <c r="AE5593" s="580"/>
      <c r="AF5593" s="584"/>
      <c r="AG5593" s="585"/>
      <c r="AH5593" s="595">
        <f>IF(AD5593=0,0,(AF5593/AD5593)*100)</f>
        <v>0</v>
      </c>
      <c r="AI5593" s="596"/>
      <c r="AJ5593" s="542"/>
      <c r="AK5593" s="580"/>
      <c r="AL5593" s="584"/>
      <c r="AM5593" s="585"/>
      <c r="AN5593" s="595">
        <f>IF(AJ5593=0,0,(AL5593/AJ5593)*100)</f>
        <v>0</v>
      </c>
      <c r="AO5593" s="596"/>
      <c r="AP5593" s="542"/>
      <c r="AQ5593" s="580"/>
      <c r="AR5593" s="584"/>
      <c r="AS5593" s="585"/>
      <c r="AT5593" s="595">
        <f>IF(AP5593=0,0,(AR5593/AP5593)*100)</f>
        <v>0</v>
      </c>
      <c r="AU5593" s="596"/>
      <c r="AV5593" s="599">
        <f>AD5593+AJ5593+AP5593</f>
        <v>0</v>
      </c>
      <c r="AW5593" s="600"/>
      <c r="AX5593" s="630">
        <f>AF5593+AL5593+AR5593</f>
        <v>0</v>
      </c>
      <c r="AY5593" s="631"/>
      <c r="AZ5593" s="595">
        <f>IF(AV5593=0,0,(AX5593/AV5593)*100)</f>
        <v>0</v>
      </c>
      <c r="BA5593" s="596"/>
      <c r="BB5593" s="542"/>
      <c r="BC5593" s="580"/>
      <c r="BD5593" s="584"/>
      <c r="BE5593" s="585"/>
      <c r="BF5593" s="595">
        <f>IF(BB5593=0,0,(BD5593/BB5593)*100)</f>
        <v>0</v>
      </c>
      <c r="BG5593" s="596"/>
      <c r="BH5593" s="599">
        <f>AV5593+BB5593</f>
        <v>0</v>
      </c>
      <c r="BI5593" s="600"/>
      <c r="BJ5593" s="630">
        <f>AX5593+BD5593</f>
        <v>0</v>
      </c>
      <c r="BK5593" s="631"/>
      <c r="BL5593" s="595">
        <f>IF(BH5593=0,0,(BJ5593/BH5593)*100)</f>
        <v>0</v>
      </c>
      <c r="BM5593" s="596"/>
      <c r="BN5593" s="656">
        <f>(AF5593*2)+(AL5593*2)+(AR5593*3)+BD5593</f>
        <v>0</v>
      </c>
      <c r="BO5593" s="657"/>
      <c r="BP5593" s="658"/>
      <c r="BQ5593" s="676">
        <f t="shared" ref="BQ5593" si="3686">IF(BS5593=0,0,50*BR5593/BS5593)</f>
        <v>0</v>
      </c>
      <c r="BR5593" s="662">
        <f>(BN5593*BU$11)+(N5593*BU$12)+(Z5593*BU$13)+(R5593*BU$14)+(X5593*BU$15)+(AB5593*BU$16)</f>
        <v>0</v>
      </c>
      <c r="BS5593" s="662">
        <f>((BB5593-BD5593)*BU$18)+((AV5593-AX5593)*BU$17)+(H5593*BU$19)+(P5593*BU$20)</f>
        <v>0</v>
      </c>
      <c r="BT5593" s="15"/>
      <c r="BU5593" s="15"/>
      <c r="BV5593" s="95"/>
    </row>
    <row r="5594" spans="1:74" ht="21.75" hidden="1" customHeight="1" x14ac:dyDescent="0.25">
      <c r="A5594" s="95"/>
      <c r="B5594" s="571"/>
      <c r="C5594" s="642" t="str">
        <f>IF(ROSTER!D$44="","",ROSTER!D$44)</f>
        <v/>
      </c>
      <c r="D5594" s="643"/>
      <c r="E5594" s="575"/>
      <c r="F5594" s="577"/>
      <c r="G5594" s="583"/>
      <c r="H5594" s="579"/>
      <c r="I5594" s="545"/>
      <c r="J5594" s="544"/>
      <c r="K5594" s="581"/>
      <c r="L5594" s="586"/>
      <c r="M5594" s="587"/>
      <c r="N5594" s="592"/>
      <c r="O5594" s="603"/>
      <c r="P5594" s="544"/>
      <c r="Q5594" s="581"/>
      <c r="R5594" s="586"/>
      <c r="S5594" s="587"/>
      <c r="T5594" s="592"/>
      <c r="U5594" s="603"/>
      <c r="V5594" s="311"/>
      <c r="W5594" s="311"/>
      <c r="X5594" s="579"/>
      <c r="Y5594" s="545"/>
      <c r="Z5594" s="544"/>
      <c r="AA5594" s="545"/>
      <c r="AB5594" s="544"/>
      <c r="AC5594" s="545"/>
      <c r="AD5594" s="544"/>
      <c r="AE5594" s="581"/>
      <c r="AF5594" s="586"/>
      <c r="AG5594" s="587"/>
      <c r="AH5594" s="626"/>
      <c r="AI5594" s="627"/>
      <c r="AJ5594" s="544"/>
      <c r="AK5594" s="581"/>
      <c r="AL5594" s="586"/>
      <c r="AM5594" s="587"/>
      <c r="AN5594" s="626"/>
      <c r="AO5594" s="627"/>
      <c r="AP5594" s="544"/>
      <c r="AQ5594" s="581"/>
      <c r="AR5594" s="586"/>
      <c r="AS5594" s="587"/>
      <c r="AT5594" s="626"/>
      <c r="AU5594" s="627"/>
      <c r="AV5594" s="628"/>
      <c r="AW5594" s="629"/>
      <c r="AX5594" s="632"/>
      <c r="AY5594" s="633"/>
      <c r="AZ5594" s="626"/>
      <c r="BA5594" s="627"/>
      <c r="BB5594" s="544"/>
      <c r="BC5594" s="581"/>
      <c r="BD5594" s="586"/>
      <c r="BE5594" s="587"/>
      <c r="BF5594" s="626"/>
      <c r="BG5594" s="627"/>
      <c r="BH5594" s="628"/>
      <c r="BI5594" s="629"/>
      <c r="BJ5594" s="632"/>
      <c r="BK5594" s="633"/>
      <c r="BL5594" s="626"/>
      <c r="BM5594" s="627"/>
      <c r="BN5594" s="678"/>
      <c r="BO5594" s="679"/>
      <c r="BP5594" s="680"/>
      <c r="BQ5594" s="677"/>
      <c r="BR5594" s="663"/>
      <c r="BS5594" s="663"/>
      <c r="BT5594" s="15"/>
      <c r="BU5594" s="15"/>
      <c r="BV5594" s="95"/>
    </row>
    <row r="5595" spans="1:74" ht="21.75" hidden="1" customHeight="1" x14ac:dyDescent="0.25">
      <c r="A5595" s="95"/>
      <c r="B5595" s="570" t="str">
        <f>IF(ROSTER!B$46="","",ROSTER!B$46)</f>
        <v/>
      </c>
      <c r="C5595" s="572" t="str">
        <f>IF(ROSTER!C$46="","",ROSTER!C$46)</f>
        <v/>
      </c>
      <c r="D5595" s="573"/>
      <c r="E5595" s="574"/>
      <c r="F5595" s="576">
        <f>IF(E5595="y",1,IF(E5595="S",1,0))</f>
        <v>0</v>
      </c>
      <c r="G5595" s="582">
        <f>IF(E5595="S",1,0)</f>
        <v>0</v>
      </c>
      <c r="H5595" s="578"/>
      <c r="I5595" s="543"/>
      <c r="J5595" s="542"/>
      <c r="K5595" s="580"/>
      <c r="L5595" s="584"/>
      <c r="M5595" s="585"/>
      <c r="N5595" s="588">
        <f>L5595+J5595</f>
        <v>0</v>
      </c>
      <c r="O5595" s="589"/>
      <c r="P5595" s="542"/>
      <c r="Q5595" s="580"/>
      <c r="R5595" s="584"/>
      <c r="S5595" s="585"/>
      <c r="T5595" s="588">
        <f>R5595-P5595</f>
        <v>0</v>
      </c>
      <c r="U5595" s="589"/>
      <c r="V5595" s="310"/>
      <c r="W5595" s="310"/>
      <c r="X5595" s="578"/>
      <c r="Y5595" s="543"/>
      <c r="Z5595" s="542"/>
      <c r="AA5595" s="543"/>
      <c r="AB5595" s="542"/>
      <c r="AC5595" s="543"/>
      <c r="AD5595" s="542"/>
      <c r="AE5595" s="580"/>
      <c r="AF5595" s="584"/>
      <c r="AG5595" s="585"/>
      <c r="AH5595" s="595">
        <f>IF(AD5595=0,0,(AF5595/AD5595)*100)</f>
        <v>0</v>
      </c>
      <c r="AI5595" s="596"/>
      <c r="AJ5595" s="542"/>
      <c r="AK5595" s="580"/>
      <c r="AL5595" s="584"/>
      <c r="AM5595" s="585"/>
      <c r="AN5595" s="595">
        <f>IF(AJ5595=0,0,(AL5595/AJ5595)*100)</f>
        <v>0</v>
      </c>
      <c r="AO5595" s="596"/>
      <c r="AP5595" s="542"/>
      <c r="AQ5595" s="580"/>
      <c r="AR5595" s="584"/>
      <c r="AS5595" s="585"/>
      <c r="AT5595" s="595">
        <f>IF(AP5595=0,0,(AR5595/AP5595)*100)</f>
        <v>0</v>
      </c>
      <c r="AU5595" s="596"/>
      <c r="AV5595" s="599">
        <f>AD5595+AJ5595+AP5595</f>
        <v>0</v>
      </c>
      <c r="AW5595" s="600"/>
      <c r="AX5595" s="630">
        <f>AF5595+AL5595+AR5595</f>
        <v>0</v>
      </c>
      <c r="AY5595" s="631"/>
      <c r="AZ5595" s="595">
        <f>IF(AV5595=0,0,(AX5595/AV5595)*100)</f>
        <v>0</v>
      </c>
      <c r="BA5595" s="596"/>
      <c r="BB5595" s="542"/>
      <c r="BC5595" s="580"/>
      <c r="BD5595" s="584"/>
      <c r="BE5595" s="585"/>
      <c r="BF5595" s="595">
        <f>IF(BB5595=0,0,(BD5595/BB5595)*100)</f>
        <v>0</v>
      </c>
      <c r="BG5595" s="596"/>
      <c r="BH5595" s="599">
        <f>AV5595+BB5595</f>
        <v>0</v>
      </c>
      <c r="BI5595" s="600"/>
      <c r="BJ5595" s="630">
        <f>AX5595+BD5595</f>
        <v>0</v>
      </c>
      <c r="BK5595" s="631"/>
      <c r="BL5595" s="595">
        <f>IF(BH5595=0,0,(BJ5595/BH5595)*100)</f>
        <v>0</v>
      </c>
      <c r="BM5595" s="596"/>
      <c r="BN5595" s="656">
        <f>(AF5595*2)+(AL5595*2)+(AR5595*3)+BD5595</f>
        <v>0</v>
      </c>
      <c r="BO5595" s="657"/>
      <c r="BP5595" s="658"/>
      <c r="BQ5595" s="676">
        <f t="shared" ref="BQ5595" si="3687">IF(BS5595=0,0,50*BR5595/BS5595)</f>
        <v>0</v>
      </c>
      <c r="BR5595" s="708">
        <f>(BN5595*BU$11)+(N5595*BU$12)+(Z5595*BU$13)+(R5595*BU$14)+(X5595*BU$15)+(AB5595*BU$16)</f>
        <v>0</v>
      </c>
      <c r="BS5595" s="662">
        <f>((BB5595-BD5595)*BU$18)+((AV5595-AX5595)*BU$17)+(H5595*BU$19)+(P5595*BU$20)</f>
        <v>0</v>
      </c>
      <c r="BT5595" s="15"/>
      <c r="BU5595" s="15"/>
      <c r="BV5595" s="95"/>
    </row>
    <row r="5596" spans="1:74" ht="22.5" hidden="1" customHeight="1" thickBot="1" x14ac:dyDescent="0.3">
      <c r="A5596" s="95"/>
      <c r="B5596" s="571"/>
      <c r="C5596" s="642" t="str">
        <f>IF(ROSTER!D$46="","",ROSTER!D$46)</f>
        <v/>
      </c>
      <c r="D5596" s="643"/>
      <c r="E5596" s="575"/>
      <c r="F5596" s="577"/>
      <c r="G5596" s="583"/>
      <c r="H5596" s="579"/>
      <c r="I5596" s="545"/>
      <c r="J5596" s="544"/>
      <c r="K5596" s="581"/>
      <c r="L5596" s="586"/>
      <c r="M5596" s="587"/>
      <c r="N5596" s="590"/>
      <c r="O5596" s="591"/>
      <c r="P5596" s="544"/>
      <c r="Q5596" s="581"/>
      <c r="R5596" s="586"/>
      <c r="S5596" s="587"/>
      <c r="T5596" s="592"/>
      <c r="U5596" s="603"/>
      <c r="V5596" s="311"/>
      <c r="W5596" s="311"/>
      <c r="X5596" s="579"/>
      <c r="Y5596" s="545"/>
      <c r="Z5596" s="544"/>
      <c r="AA5596" s="545"/>
      <c r="AB5596" s="544"/>
      <c r="AC5596" s="545"/>
      <c r="AD5596" s="544"/>
      <c r="AE5596" s="581"/>
      <c r="AF5596" s="586"/>
      <c r="AG5596" s="587"/>
      <c r="AH5596" s="597"/>
      <c r="AI5596" s="598"/>
      <c r="AJ5596" s="544"/>
      <c r="AK5596" s="581"/>
      <c r="AL5596" s="586"/>
      <c r="AM5596" s="587"/>
      <c r="AN5596" s="597"/>
      <c r="AO5596" s="598"/>
      <c r="AP5596" s="544"/>
      <c r="AQ5596" s="581"/>
      <c r="AR5596" s="586"/>
      <c r="AS5596" s="587"/>
      <c r="AT5596" s="597"/>
      <c r="AU5596" s="598"/>
      <c r="AV5596" s="601"/>
      <c r="AW5596" s="602"/>
      <c r="AX5596" s="701"/>
      <c r="AY5596" s="702"/>
      <c r="AZ5596" s="597"/>
      <c r="BA5596" s="598"/>
      <c r="BB5596" s="544"/>
      <c r="BC5596" s="581"/>
      <c r="BD5596" s="586"/>
      <c r="BE5596" s="587"/>
      <c r="BF5596" s="597"/>
      <c r="BG5596" s="598"/>
      <c r="BH5596" s="601"/>
      <c r="BI5596" s="602"/>
      <c r="BJ5596" s="701"/>
      <c r="BK5596" s="702"/>
      <c r="BL5596" s="597"/>
      <c r="BM5596" s="598"/>
      <c r="BN5596" s="659"/>
      <c r="BO5596" s="660"/>
      <c r="BP5596" s="661"/>
      <c r="BQ5596" s="682"/>
      <c r="BR5596" s="709"/>
      <c r="BS5596" s="663"/>
      <c r="BT5596" s="15"/>
      <c r="BU5596" s="15"/>
      <c r="BV5596" s="95"/>
    </row>
    <row r="5597" spans="1:74" s="21" customFormat="1" ht="33.4" hidden="1" customHeight="1" x14ac:dyDescent="0.45">
      <c r="A5597" s="98"/>
      <c r="B5597" s="612"/>
      <c r="C5597" s="613"/>
      <c r="D5597" s="613" t="s">
        <v>10</v>
      </c>
      <c r="E5597" s="616"/>
      <c r="F5597" s="279"/>
      <c r="G5597" s="279"/>
      <c r="H5597" s="517">
        <f>SUM(H5557:I5596)</f>
        <v>0</v>
      </c>
      <c r="I5597" s="618"/>
      <c r="J5597" s="517">
        <f>SUM(J5557:K5596)</f>
        <v>0</v>
      </c>
      <c r="K5597" s="618"/>
      <c r="L5597" s="620">
        <f>SUM(L5557:M5596)</f>
        <v>0</v>
      </c>
      <c r="M5597" s="621"/>
      <c r="N5597" s="548">
        <f>L5597+J5597</f>
        <v>0</v>
      </c>
      <c r="O5597" s="518"/>
      <c r="P5597" s="620">
        <f>SUM(P5557:Q5596)</f>
        <v>0</v>
      </c>
      <c r="Q5597" s="618"/>
      <c r="R5597" s="620">
        <f>SUM(R5557:S5596)</f>
        <v>0</v>
      </c>
      <c r="S5597" s="621"/>
      <c r="T5597" s="548">
        <f>R5597-P5597</f>
        <v>0</v>
      </c>
      <c r="U5597" s="518"/>
      <c r="V5597" s="312"/>
      <c r="W5597" s="312"/>
      <c r="X5597" s="620">
        <f>SUM(X5557:Y5596)</f>
        <v>0</v>
      </c>
      <c r="Y5597" s="621"/>
      <c r="Z5597" s="517">
        <f>SUM(Z5557:AA5596)</f>
        <v>0</v>
      </c>
      <c r="AA5597" s="518"/>
      <c r="AB5597" s="517">
        <f>SUM(AB5557:AC5596)</f>
        <v>0</v>
      </c>
      <c r="AC5597" s="518"/>
      <c r="AD5597" s="621">
        <f>SUM(AD5557:AE5596)</f>
        <v>0</v>
      </c>
      <c r="AE5597" s="618"/>
      <c r="AF5597" s="620">
        <f>SUM(AF5557:AG5596)</f>
        <v>0</v>
      </c>
      <c r="AG5597" s="621"/>
      <c r="AH5597" s="548">
        <f>IF(AD5597=0,0,(AF5597/AD5597)*100)</f>
        <v>0</v>
      </c>
      <c r="AI5597" s="518"/>
      <c r="AJ5597" s="620">
        <f>SUM(AJ5557:AK5596)</f>
        <v>0</v>
      </c>
      <c r="AK5597" s="618"/>
      <c r="AL5597" s="620">
        <f>SUM(AL5557:AM5596)</f>
        <v>0</v>
      </c>
      <c r="AM5597" s="621"/>
      <c r="AN5597" s="548">
        <f>IF(AJ5597=0,0,(AL5597/AJ5597)*100)</f>
        <v>0</v>
      </c>
      <c r="AO5597" s="518"/>
      <c r="AP5597" s="620">
        <f>SUM(AP5557:AQ5596)</f>
        <v>0</v>
      </c>
      <c r="AQ5597" s="618"/>
      <c r="AR5597" s="620">
        <f>SUM(AR5557:AS5596)</f>
        <v>0</v>
      </c>
      <c r="AS5597" s="621"/>
      <c r="AT5597" s="548">
        <f>IF(AP5597=0,0,(AR5597/AP5597)*100)</f>
        <v>0</v>
      </c>
      <c r="AU5597" s="518"/>
      <c r="AV5597" s="517">
        <f>AD5597+AJ5597+AP5597</f>
        <v>0</v>
      </c>
      <c r="AW5597" s="618"/>
      <c r="AX5597" s="620">
        <f>AF5597+AL5597+AR5597</f>
        <v>0</v>
      </c>
      <c r="AY5597" s="624"/>
      <c r="AZ5597" s="548">
        <f>IF(AV5597=0,0,(AX5597/AV5597)*100)</f>
        <v>0</v>
      </c>
      <c r="BA5597" s="518"/>
      <c r="BB5597" s="620">
        <f>SUM(BB5557:BC5596)</f>
        <v>0</v>
      </c>
      <c r="BC5597" s="618"/>
      <c r="BD5597" s="620">
        <f>SUM(BD5557:BE5596)</f>
        <v>0</v>
      </c>
      <c r="BE5597" s="621"/>
      <c r="BF5597" s="548">
        <f>IF(BB5597=0,0,(BD5597/BB5597)*100)</f>
        <v>0</v>
      </c>
      <c r="BG5597" s="518"/>
      <c r="BH5597" s="517">
        <f>AV5597+BB5597</f>
        <v>0</v>
      </c>
      <c r="BI5597" s="618"/>
      <c r="BJ5597" s="620">
        <f>AX5597+BD5597</f>
        <v>0</v>
      </c>
      <c r="BK5597" s="624"/>
      <c r="BL5597" s="548">
        <f>IF(BH5597=0,0,(BJ5597/BH5597)*100)</f>
        <v>0</v>
      </c>
      <c r="BM5597" s="664"/>
      <c r="BN5597" s="666">
        <f>SUM(BN5557:BP5596)</f>
        <v>0</v>
      </c>
      <c r="BO5597" s="667"/>
      <c r="BP5597" s="668"/>
      <c r="BQ5597" s="681">
        <f>SUM(BQ5557:BQ5596)</f>
        <v>0</v>
      </c>
      <c r="BR5597" s="685">
        <f>(BN5597*BU$11)+(N5597*BU$12)+(Z5597*BU$13)+(R5597*BU$14)+(X5597*BU$15)+(AB5597*BU$16)</f>
        <v>0</v>
      </c>
      <c r="BS5597" s="683">
        <f>((BB5597-BD5597)*BU$18)+((AV5597-AX5597)*BU$17)+(H5597*BU$19)+(P5597*BU$20)</f>
        <v>0</v>
      </c>
      <c r="BT5597" s="20"/>
      <c r="BU5597" s="20"/>
      <c r="BV5597" s="98"/>
    </row>
    <row r="5598" spans="1:74" s="21" customFormat="1" ht="33.950000000000003" hidden="1" customHeight="1" thickBot="1" x14ac:dyDescent="0.5">
      <c r="A5598" s="98"/>
      <c r="B5598" s="614"/>
      <c r="C5598" s="615"/>
      <c r="D5598" s="615"/>
      <c r="E5598" s="617"/>
      <c r="F5598" s="280"/>
      <c r="G5598" s="280"/>
      <c r="H5598" s="519"/>
      <c r="I5598" s="619"/>
      <c r="J5598" s="519"/>
      <c r="K5598" s="619"/>
      <c r="L5598" s="622"/>
      <c r="M5598" s="623"/>
      <c r="N5598" s="549"/>
      <c r="O5598" s="520"/>
      <c r="P5598" s="622"/>
      <c r="Q5598" s="619"/>
      <c r="R5598" s="622"/>
      <c r="S5598" s="623"/>
      <c r="T5598" s="549"/>
      <c r="U5598" s="520"/>
      <c r="V5598" s="313"/>
      <c r="W5598" s="313"/>
      <c r="X5598" s="622"/>
      <c r="Y5598" s="623"/>
      <c r="Z5598" s="519"/>
      <c r="AA5598" s="520"/>
      <c r="AB5598" s="519"/>
      <c r="AC5598" s="520"/>
      <c r="AD5598" s="623"/>
      <c r="AE5598" s="619"/>
      <c r="AF5598" s="622"/>
      <c r="AG5598" s="623"/>
      <c r="AH5598" s="549"/>
      <c r="AI5598" s="520"/>
      <c r="AJ5598" s="622"/>
      <c r="AK5598" s="619"/>
      <c r="AL5598" s="622"/>
      <c r="AM5598" s="623"/>
      <c r="AN5598" s="549"/>
      <c r="AO5598" s="520"/>
      <c r="AP5598" s="622"/>
      <c r="AQ5598" s="619"/>
      <c r="AR5598" s="622"/>
      <c r="AS5598" s="623"/>
      <c r="AT5598" s="549"/>
      <c r="AU5598" s="520"/>
      <c r="AV5598" s="519"/>
      <c r="AW5598" s="619"/>
      <c r="AX5598" s="622"/>
      <c r="AY5598" s="625"/>
      <c r="AZ5598" s="549"/>
      <c r="BA5598" s="520"/>
      <c r="BB5598" s="622"/>
      <c r="BC5598" s="619"/>
      <c r="BD5598" s="622"/>
      <c r="BE5598" s="623"/>
      <c r="BF5598" s="549"/>
      <c r="BG5598" s="520"/>
      <c r="BH5598" s="519"/>
      <c r="BI5598" s="619"/>
      <c r="BJ5598" s="622"/>
      <c r="BK5598" s="625"/>
      <c r="BL5598" s="549"/>
      <c r="BM5598" s="665"/>
      <c r="BN5598" s="669"/>
      <c r="BO5598" s="670"/>
      <c r="BP5598" s="671"/>
      <c r="BQ5598" s="682"/>
      <c r="BR5598" s="686"/>
      <c r="BS5598" s="684"/>
      <c r="BT5598" s="20"/>
      <c r="BU5598" s="20"/>
      <c r="BV5598" s="98"/>
    </row>
    <row r="5599" spans="1:74" s="21" customFormat="1" ht="33" hidden="1" customHeight="1" thickBot="1" x14ac:dyDescent="0.5">
      <c r="A5599" s="98"/>
      <c r="B5599" s="612"/>
      <c r="C5599" s="613"/>
      <c r="D5599" s="613" t="s">
        <v>13</v>
      </c>
      <c r="E5599" s="616"/>
      <c r="F5599" s="281"/>
      <c r="G5599" s="282"/>
      <c r="H5599" s="528"/>
      <c r="I5599" s="636"/>
      <c r="J5599" s="528"/>
      <c r="K5599" s="636"/>
      <c r="L5599" s="638"/>
      <c r="M5599" s="639"/>
      <c r="N5599" s="548">
        <f>J5599+L5599</f>
        <v>0</v>
      </c>
      <c r="O5599" s="518"/>
      <c r="P5599" s="638"/>
      <c r="Q5599" s="636"/>
      <c r="R5599" s="638"/>
      <c r="S5599" s="639"/>
      <c r="T5599" s="548">
        <f>R5599-P5599</f>
        <v>0</v>
      </c>
      <c r="U5599" s="518"/>
      <c r="V5599" s="312"/>
      <c r="W5599" s="312"/>
      <c r="X5599" s="638"/>
      <c r="Y5599" s="639"/>
      <c r="Z5599" s="528"/>
      <c r="AA5599" s="529"/>
      <c r="AB5599" s="528"/>
      <c r="AC5599" s="529"/>
      <c r="AD5599" s="639"/>
      <c r="AE5599" s="636"/>
      <c r="AF5599" s="638"/>
      <c r="AG5599" s="639"/>
      <c r="AH5599" s="548">
        <f>IF(AD5599=0,0,(AF5599/AD5599)*100)</f>
        <v>0</v>
      </c>
      <c r="AI5599" s="518"/>
      <c r="AJ5599" s="638"/>
      <c r="AK5599" s="636"/>
      <c r="AL5599" s="638"/>
      <c r="AM5599" s="639"/>
      <c r="AN5599" s="548">
        <f>IF(AJ5599=0,0,(AL5599/AJ5599)*100)</f>
        <v>0</v>
      </c>
      <c r="AO5599" s="518"/>
      <c r="AP5599" s="638"/>
      <c r="AQ5599" s="636"/>
      <c r="AR5599" s="638"/>
      <c r="AS5599" s="639"/>
      <c r="AT5599" s="548">
        <f>IF(AP5599=0,0,(AR5599/AP5599)*100)</f>
        <v>0</v>
      </c>
      <c r="AU5599" s="518"/>
      <c r="AV5599" s="517">
        <f>AD5599+AJ5599+AP5599</f>
        <v>0</v>
      </c>
      <c r="AW5599" s="618"/>
      <c r="AX5599" s="620">
        <f>AF5599+AL5599+AR5599</f>
        <v>0</v>
      </c>
      <c r="AY5599" s="624"/>
      <c r="AZ5599" s="548">
        <f>IF(AV5599=0,0,(AX5599/AV5599)*100)</f>
        <v>0</v>
      </c>
      <c r="BA5599" s="518"/>
      <c r="BB5599" s="638"/>
      <c r="BC5599" s="636"/>
      <c r="BD5599" s="638"/>
      <c r="BE5599" s="639"/>
      <c r="BF5599" s="548">
        <f>IF(BB5599=0,0,(BD5599/BB5599)*100)</f>
        <v>0</v>
      </c>
      <c r="BG5599" s="518"/>
      <c r="BH5599" s="517">
        <f>AV5599+BB5599</f>
        <v>0</v>
      </c>
      <c r="BI5599" s="618"/>
      <c r="BJ5599" s="620">
        <f>AX5599+BD5599</f>
        <v>0</v>
      </c>
      <c r="BK5599" s="624"/>
      <c r="BL5599" s="548">
        <f>IF(BH5599=0,0,(BJ5599/BH5599)*100)</f>
        <v>0</v>
      </c>
      <c r="BM5599" s="664"/>
      <c r="BN5599" s="666">
        <f>(AF5599*2)+(AL5599*2)+(AR5599*3)+BD5599</f>
        <v>0</v>
      </c>
      <c r="BO5599" s="667"/>
      <c r="BP5599" s="668"/>
      <c r="BQ5599" s="672"/>
      <c r="BR5599" s="283"/>
      <c r="BS5599" s="284"/>
      <c r="BT5599" s="20"/>
      <c r="BU5599" s="20"/>
      <c r="BV5599" s="98"/>
    </row>
    <row r="5600" spans="1:74" s="21" customFormat="1" ht="33.75" hidden="1" customHeight="1" thickBot="1" x14ac:dyDescent="0.5">
      <c r="A5600" s="98"/>
      <c r="B5600" s="285"/>
      <c r="C5600" s="286"/>
      <c r="D5600" s="634"/>
      <c r="E5600" s="635"/>
      <c r="F5600" s="287"/>
      <c r="G5600" s="287"/>
      <c r="H5600" s="530"/>
      <c r="I5600" s="637"/>
      <c r="J5600" s="530"/>
      <c r="K5600" s="637"/>
      <c r="L5600" s="640"/>
      <c r="M5600" s="641"/>
      <c r="N5600" s="549"/>
      <c r="O5600" s="520"/>
      <c r="P5600" s="640"/>
      <c r="Q5600" s="637"/>
      <c r="R5600" s="640"/>
      <c r="S5600" s="641"/>
      <c r="T5600" s="549"/>
      <c r="U5600" s="520"/>
      <c r="V5600" s="313"/>
      <c r="W5600" s="313"/>
      <c r="X5600" s="640"/>
      <c r="Y5600" s="641"/>
      <c r="Z5600" s="530"/>
      <c r="AA5600" s="531"/>
      <c r="AB5600" s="530"/>
      <c r="AC5600" s="531"/>
      <c r="AD5600" s="641"/>
      <c r="AE5600" s="637"/>
      <c r="AF5600" s="640"/>
      <c r="AG5600" s="641"/>
      <c r="AH5600" s="549"/>
      <c r="AI5600" s="520"/>
      <c r="AJ5600" s="640"/>
      <c r="AK5600" s="637"/>
      <c r="AL5600" s="640"/>
      <c r="AM5600" s="641"/>
      <c r="AN5600" s="549"/>
      <c r="AO5600" s="520"/>
      <c r="AP5600" s="640"/>
      <c r="AQ5600" s="637"/>
      <c r="AR5600" s="640"/>
      <c r="AS5600" s="641"/>
      <c r="AT5600" s="549"/>
      <c r="AU5600" s="520"/>
      <c r="AV5600" s="519"/>
      <c r="AW5600" s="619"/>
      <c r="AX5600" s="622"/>
      <c r="AY5600" s="625"/>
      <c r="AZ5600" s="549"/>
      <c r="BA5600" s="520"/>
      <c r="BB5600" s="640"/>
      <c r="BC5600" s="637"/>
      <c r="BD5600" s="640"/>
      <c r="BE5600" s="641"/>
      <c r="BF5600" s="549"/>
      <c r="BG5600" s="520"/>
      <c r="BH5600" s="519"/>
      <c r="BI5600" s="619"/>
      <c r="BJ5600" s="622"/>
      <c r="BK5600" s="625"/>
      <c r="BL5600" s="549"/>
      <c r="BM5600" s="665"/>
      <c r="BN5600" s="669"/>
      <c r="BO5600" s="670"/>
      <c r="BP5600" s="671"/>
      <c r="BQ5600" s="673"/>
      <c r="BR5600" s="79"/>
      <c r="BS5600" s="79"/>
      <c r="BT5600" s="20"/>
      <c r="BU5600" s="20"/>
      <c r="BV5600" s="98"/>
    </row>
    <row r="5601" spans="1:77" ht="16.5" hidden="1" customHeight="1" thickTop="1" thickBot="1" x14ac:dyDescent="0.5">
      <c r="A5601" s="95"/>
      <c r="B5601" s="288"/>
      <c r="C5601" s="70"/>
      <c r="D5601" s="70"/>
      <c r="E5601" s="70"/>
      <c r="F5601" s="70"/>
      <c r="G5601" s="70"/>
      <c r="H5601" s="70"/>
      <c r="I5601" s="70"/>
      <c r="J5601" s="70"/>
      <c r="K5601" s="70"/>
      <c r="L5601" s="70"/>
      <c r="M5601" s="70"/>
      <c r="N5601" s="70"/>
      <c r="O5601" s="70"/>
      <c r="P5601" s="70"/>
      <c r="Q5601" s="70"/>
      <c r="R5601" s="70"/>
      <c r="S5601" s="70"/>
      <c r="T5601" s="70"/>
      <c r="U5601" s="70"/>
      <c r="V5601" s="70"/>
      <c r="W5601" s="70"/>
      <c r="X5601" s="70"/>
      <c r="Y5601" s="70"/>
      <c r="Z5601" s="70"/>
      <c r="AA5601" s="70"/>
      <c r="AB5601" s="70"/>
      <c r="AC5601" s="70"/>
      <c r="AD5601" s="70"/>
      <c r="AE5601" s="70"/>
      <c r="AF5601" s="70"/>
      <c r="AG5601" s="70"/>
      <c r="AH5601" s="289"/>
      <c r="AI5601" s="289"/>
      <c r="AJ5601" s="70"/>
      <c r="AK5601" s="70"/>
      <c r="AL5601" s="70"/>
      <c r="AM5601" s="70"/>
      <c r="AN5601" s="70"/>
      <c r="AO5601" s="70"/>
      <c r="AP5601" s="70"/>
      <c r="AQ5601" s="70"/>
      <c r="AR5601" s="70"/>
      <c r="AS5601" s="70"/>
      <c r="AT5601" s="70"/>
      <c r="AU5601" s="70"/>
      <c r="AV5601" s="70"/>
      <c r="AW5601" s="70"/>
      <c r="AX5601" s="70"/>
      <c r="AY5601" s="70"/>
      <c r="AZ5601" s="70"/>
      <c r="BA5601" s="70"/>
      <c r="BB5601" s="70"/>
      <c r="BC5601" s="70"/>
      <c r="BD5601" s="70"/>
      <c r="BE5601" s="70"/>
      <c r="BF5601" s="70"/>
      <c r="BG5601" s="70"/>
      <c r="BH5601" s="70"/>
      <c r="BI5601" s="70"/>
      <c r="BJ5601" s="70"/>
      <c r="BK5601" s="70"/>
      <c r="BL5601" s="70"/>
      <c r="BM5601" s="70"/>
      <c r="BN5601" s="70"/>
      <c r="BO5601" s="70"/>
      <c r="BP5601" s="70"/>
      <c r="BQ5601" s="89"/>
      <c r="BR5601" s="674">
        <f>IF((J5597+L5599)=0,0,(J5597/(J5597+L5599)*100)%)</f>
        <v>0</v>
      </c>
      <c r="BS5601" s="675"/>
      <c r="BT5601" s="674">
        <f>IF((L5597+J5599)=0,0,(L5597/(L5597+J5599)*100)%)</f>
        <v>0</v>
      </c>
      <c r="BU5601" s="675"/>
      <c r="BV5601" s="95"/>
    </row>
    <row r="5602" spans="1:77" s="23" customFormat="1" ht="79.5" hidden="1" customHeight="1" thickTop="1" thickBot="1" x14ac:dyDescent="0.55000000000000004">
      <c r="A5602" s="99"/>
      <c r="B5602" s="565" t="s">
        <v>64</v>
      </c>
      <c r="C5602" s="566"/>
      <c r="D5602" s="532" t="s">
        <v>54</v>
      </c>
      <c r="E5602" s="532"/>
      <c r="F5602" s="532"/>
      <c r="G5602" s="654"/>
      <c r="H5602" s="533"/>
      <c r="I5602" s="534"/>
      <c r="J5602" s="535"/>
      <c r="K5602" s="290"/>
      <c r="L5602" s="533"/>
      <c r="M5602" s="534"/>
      <c r="N5602" s="535"/>
      <c r="O5602" s="536" t="s">
        <v>47</v>
      </c>
      <c r="P5602" s="537"/>
      <c r="Q5602" s="537"/>
      <c r="R5602" s="537"/>
      <c r="S5602" s="533"/>
      <c r="T5602" s="534"/>
      <c r="U5602" s="535"/>
      <c r="V5602" s="314"/>
      <c r="W5602" s="314"/>
      <c r="X5602" s="290"/>
      <c r="Y5602" s="533"/>
      <c r="Z5602" s="534"/>
      <c r="AA5602" s="535"/>
      <c r="AB5602" s="536" t="s">
        <v>49</v>
      </c>
      <c r="AC5602" s="537"/>
      <c r="AD5602" s="537"/>
      <c r="AE5602" s="538"/>
      <c r="AF5602" s="533"/>
      <c r="AG5602" s="534"/>
      <c r="AH5602" s="535"/>
      <c r="AI5602" s="290"/>
      <c r="AJ5602" s="533"/>
      <c r="AK5602" s="534"/>
      <c r="AL5602" s="535"/>
      <c r="AM5602" s="536" t="s">
        <v>53</v>
      </c>
      <c r="AN5602" s="537"/>
      <c r="AO5602" s="537"/>
      <c r="AP5602" s="538"/>
      <c r="AQ5602" s="533"/>
      <c r="AR5602" s="534"/>
      <c r="AS5602" s="535"/>
      <c r="AT5602" s="72"/>
      <c r="AU5602" s="533"/>
      <c r="AV5602" s="534"/>
      <c r="AW5602" s="535"/>
      <c r="AX5602" s="291"/>
      <c r="AY5602" s="291"/>
      <c r="AZ5602" s="291"/>
      <c r="BA5602" s="291"/>
      <c r="BB5602" s="567" t="s">
        <v>20</v>
      </c>
      <c r="BC5602" s="567"/>
      <c r="BD5602" s="567"/>
      <c r="BE5602" s="567"/>
      <c r="BF5602" s="568"/>
      <c r="BG5602" s="539">
        <f>BN5597</f>
        <v>0</v>
      </c>
      <c r="BH5602" s="540"/>
      <c r="BI5602" s="541"/>
      <c r="BJ5602" s="292"/>
      <c r="BK5602" s="539">
        <f>BN5599</f>
        <v>0</v>
      </c>
      <c r="BL5602" s="540"/>
      <c r="BM5602" s="541"/>
      <c r="BN5602" s="73"/>
      <c r="BO5602" s="73"/>
      <c r="BP5602" s="73"/>
      <c r="BQ5602" s="90"/>
      <c r="BR5602" s="24"/>
      <c r="BS5602" s="24"/>
      <c r="BT5602" s="22"/>
      <c r="BU5602" s="22"/>
      <c r="BV5602" s="99"/>
    </row>
    <row r="5603" spans="1:77" ht="15.6" hidden="1" customHeight="1" thickTop="1" thickBot="1" x14ac:dyDescent="0.55000000000000004">
      <c r="A5603" s="95"/>
      <c r="B5603" s="293"/>
      <c r="C5603" s="67"/>
      <c r="D5603" s="294"/>
      <c r="E5603" s="294"/>
      <c r="F5603" s="295"/>
      <c r="G5603" s="295"/>
      <c r="H5603" s="296"/>
      <c r="I5603" s="296"/>
      <c r="J5603" s="296"/>
      <c r="K5603" s="296"/>
      <c r="L5603" s="296"/>
      <c r="M5603" s="296"/>
      <c r="N5603" s="296"/>
      <c r="O5603" s="295"/>
      <c r="P5603" s="295"/>
      <c r="Q5603" s="295"/>
      <c r="R5603" s="295"/>
      <c r="S5603" s="296"/>
      <c r="T5603" s="296"/>
      <c r="U5603" s="296"/>
      <c r="V5603" s="296"/>
      <c r="W5603" s="296"/>
      <c r="X5603" s="297"/>
      <c r="Y5603" s="296"/>
      <c r="Z5603" s="296"/>
      <c r="AA5603" s="296"/>
      <c r="AB5603" s="295"/>
      <c r="AC5603" s="295"/>
      <c r="AD5603" s="295"/>
      <c r="AE5603" s="295"/>
      <c r="AF5603" s="296"/>
      <c r="AG5603" s="296"/>
      <c r="AH5603" s="296"/>
      <c r="AI5603" s="296"/>
      <c r="AJ5603" s="297"/>
      <c r="AK5603" s="297"/>
      <c r="AL5603" s="296"/>
      <c r="AM5603" s="295"/>
      <c r="AN5603" s="295"/>
      <c r="AO5603" s="295"/>
      <c r="AP5603" s="295"/>
      <c r="AQ5603" s="296"/>
      <c r="AR5603" s="296"/>
      <c r="AS5603" s="296"/>
      <c r="AT5603" s="296"/>
      <c r="AU5603" s="296"/>
      <c r="AV5603" s="72"/>
      <c r="AW5603" s="72"/>
      <c r="AX5603" s="74"/>
      <c r="AY5603" s="74"/>
      <c r="AZ5603" s="74"/>
      <c r="BA5603" s="74"/>
      <c r="BB5603" s="295"/>
      <c r="BC5603" s="298"/>
      <c r="BD5603" s="298"/>
      <c r="BE5603" s="299"/>
      <c r="BF5603" s="300"/>
      <c r="BG5603" s="301"/>
      <c r="BH5603" s="301"/>
      <c r="BI5603" s="72"/>
      <c r="BJ5603" s="302"/>
      <c r="BK5603" s="303"/>
      <c r="BL5603" s="303"/>
      <c r="BM5603" s="72"/>
      <c r="BN5603" s="74"/>
      <c r="BO5603" s="74"/>
      <c r="BP5603" s="74"/>
      <c r="BQ5603" s="91"/>
      <c r="BR5603" s="25"/>
      <c r="BS5603" s="25"/>
      <c r="BT5603" s="15"/>
      <c r="BU5603" s="15"/>
      <c r="BV5603" s="95"/>
    </row>
    <row r="5604" spans="1:77" s="23" customFormat="1" ht="79.5" hidden="1" customHeight="1" thickTop="1" thickBot="1" x14ac:dyDescent="0.55000000000000004">
      <c r="A5604" s="99"/>
      <c r="B5604" s="569" t="s">
        <v>46</v>
      </c>
      <c r="C5604" s="567"/>
      <c r="D5604" s="532" t="s">
        <v>55</v>
      </c>
      <c r="E5604" s="532"/>
      <c r="F5604" s="532"/>
      <c r="G5604" s="654"/>
      <c r="H5604" s="539">
        <f>H5602</f>
        <v>0</v>
      </c>
      <c r="I5604" s="540"/>
      <c r="J5604" s="541"/>
      <c r="K5604" s="290"/>
      <c r="L5604" s="539">
        <f>L5602</f>
        <v>0</v>
      </c>
      <c r="M5604" s="540"/>
      <c r="N5604" s="541"/>
      <c r="O5604" s="536" t="s">
        <v>51</v>
      </c>
      <c r="P5604" s="537"/>
      <c r="Q5604" s="537"/>
      <c r="R5604" s="537"/>
      <c r="S5604" s="539">
        <f>S5602-H5602</f>
        <v>0</v>
      </c>
      <c r="T5604" s="540"/>
      <c r="U5604" s="541"/>
      <c r="V5604" s="315"/>
      <c r="W5604" s="315"/>
      <c r="X5604" s="290"/>
      <c r="Y5604" s="539">
        <f>Y5602-L5602</f>
        <v>0</v>
      </c>
      <c r="Z5604" s="540"/>
      <c r="AA5604" s="541"/>
      <c r="AB5604" s="536" t="s">
        <v>50</v>
      </c>
      <c r="AC5604" s="537"/>
      <c r="AD5604" s="537"/>
      <c r="AE5604" s="538"/>
      <c r="AF5604" s="539">
        <f>AF5602-S5602</f>
        <v>0</v>
      </c>
      <c r="AG5604" s="540"/>
      <c r="AH5604" s="541"/>
      <c r="AI5604" s="290"/>
      <c r="AJ5604" s="539">
        <f>AJ5602-Y5602</f>
        <v>0</v>
      </c>
      <c r="AK5604" s="540"/>
      <c r="AL5604" s="541"/>
      <c r="AM5604" s="536" t="s">
        <v>52</v>
      </c>
      <c r="AN5604" s="537"/>
      <c r="AO5604" s="537"/>
      <c r="AP5604" s="538"/>
      <c r="AQ5604" s="539">
        <f>AQ5602-AF5602</f>
        <v>0</v>
      </c>
      <c r="AR5604" s="540"/>
      <c r="AS5604" s="541"/>
      <c r="AT5604" s="72"/>
      <c r="AU5604" s="539">
        <f>AU5602-AJ5602</f>
        <v>0</v>
      </c>
      <c r="AV5604" s="540"/>
      <c r="AW5604" s="541"/>
      <c r="AX5604" s="291"/>
      <c r="AY5604" s="291"/>
      <c r="AZ5604" s="291"/>
      <c r="BA5604" s="291"/>
      <c r="BB5604" s="567" t="s">
        <v>45</v>
      </c>
      <c r="BC5604" s="567"/>
      <c r="BD5604" s="567"/>
      <c r="BE5604" s="567"/>
      <c r="BF5604" s="568"/>
      <c r="BG5604" s="539">
        <f>BG5602-AQ5602</f>
        <v>0</v>
      </c>
      <c r="BH5604" s="540"/>
      <c r="BI5604" s="541"/>
      <c r="BJ5604" s="304"/>
      <c r="BK5604" s="539">
        <f>BK5602-AU5602</f>
        <v>0</v>
      </c>
      <c r="BL5604" s="540"/>
      <c r="BM5604" s="541"/>
      <c r="BN5604" s="73"/>
      <c r="BO5604" s="73"/>
      <c r="BP5604" s="73"/>
      <c r="BQ5604" s="90"/>
      <c r="BR5604" s="24"/>
      <c r="BS5604" s="24"/>
      <c r="BT5604" s="22"/>
      <c r="BU5604" s="22"/>
      <c r="BV5604" s="99"/>
      <c r="BY5604" s="21"/>
    </row>
    <row r="5605" spans="1:77" ht="18.75" hidden="1" customHeight="1" thickTop="1" thickBot="1" x14ac:dyDescent="0.5">
      <c r="A5605" s="95"/>
      <c r="B5605" s="305"/>
      <c r="C5605" s="71"/>
      <c r="D5605" s="71"/>
      <c r="E5605" s="71"/>
      <c r="F5605" s="92"/>
      <c r="G5605" s="92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/>
      <c r="R5605" s="71"/>
      <c r="S5605" s="71"/>
      <c r="T5605" s="71"/>
      <c r="U5605" s="71"/>
      <c r="V5605" s="71"/>
      <c r="W5605" s="71"/>
      <c r="X5605" s="71"/>
      <c r="Y5605" s="71"/>
      <c r="Z5605" s="71"/>
      <c r="AA5605" s="71"/>
      <c r="AB5605" s="71"/>
      <c r="AC5605" s="71"/>
      <c r="AD5605" s="71"/>
      <c r="AE5605" s="71"/>
      <c r="AF5605" s="71"/>
      <c r="AG5605" s="71"/>
      <c r="AH5605" s="306"/>
      <c r="AI5605" s="306"/>
      <c r="AJ5605" s="71"/>
      <c r="AK5605" s="71"/>
      <c r="AL5605" s="71"/>
      <c r="AM5605" s="71"/>
      <c r="AN5605" s="71"/>
      <c r="AO5605" s="71"/>
      <c r="AP5605" s="71"/>
      <c r="AQ5605" s="71"/>
      <c r="AR5605" s="71"/>
      <c r="AS5605" s="71"/>
      <c r="AT5605" s="71"/>
      <c r="AU5605" s="71"/>
      <c r="AV5605" s="71"/>
      <c r="AW5605" s="71"/>
      <c r="AX5605" s="71"/>
      <c r="AY5605" s="71"/>
      <c r="AZ5605" s="71"/>
      <c r="BA5605" s="71"/>
      <c r="BB5605" s="71"/>
      <c r="BC5605" s="703" t="s">
        <v>153</v>
      </c>
      <c r="BD5605" s="703"/>
      <c r="BE5605" s="703"/>
      <c r="BF5605" s="703"/>
      <c r="BG5605" s="703"/>
      <c r="BH5605" s="703"/>
      <c r="BI5605" s="703"/>
      <c r="BJ5605" s="703"/>
      <c r="BK5605" s="703"/>
      <c r="BL5605" s="703"/>
      <c r="BM5605" s="703"/>
      <c r="BN5605" s="703"/>
      <c r="BO5605" s="703"/>
      <c r="BP5605" s="703"/>
      <c r="BQ5605" s="318"/>
      <c r="BR5605" s="319"/>
      <c r="BS5605" s="319"/>
      <c r="BT5605" s="15"/>
      <c r="BU5605" s="15"/>
      <c r="BV5605" s="95"/>
    </row>
    <row r="5606" spans="1:77" s="93" customFormat="1" ht="13.5" hidden="1" customHeight="1" thickTop="1" x14ac:dyDescent="0.45">
      <c r="A5606" s="95"/>
      <c r="B5606" s="99"/>
      <c r="C5606" s="95"/>
      <c r="D5606" s="95"/>
      <c r="E5606" s="95"/>
      <c r="F5606" s="96"/>
      <c r="G5606" s="96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254"/>
      <c r="AI5606" s="254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5"/>
      <c r="BL5606" s="95"/>
      <c r="BM5606" s="95"/>
      <c r="BN5606" s="95"/>
      <c r="BO5606" s="95"/>
      <c r="BP5606" s="95"/>
      <c r="BQ5606" s="97"/>
      <c r="BR5606" s="97"/>
      <c r="BS5606" s="97"/>
      <c r="BT5606" s="95"/>
      <c r="BU5606" s="95"/>
      <c r="BV5606" s="95"/>
    </row>
    <row r="5607" spans="1:77" s="17" customFormat="1" ht="33.75" hidden="1" x14ac:dyDescent="0.5">
      <c r="A5607" s="255"/>
      <c r="B5607" s="604" t="s">
        <v>9</v>
      </c>
      <c r="C5607" s="604"/>
      <c r="D5607" s="604"/>
      <c r="E5607" s="604"/>
      <c r="F5607" s="604"/>
      <c r="G5607" s="604"/>
      <c r="H5607" s="604"/>
      <c r="I5607" s="604"/>
      <c r="J5607" s="604"/>
      <c r="K5607" s="604"/>
      <c r="L5607" s="604"/>
      <c r="M5607" s="604"/>
      <c r="N5607" s="604"/>
      <c r="O5607" s="604"/>
      <c r="P5607" s="604"/>
      <c r="Q5607" s="604"/>
      <c r="R5607" s="604"/>
      <c r="S5607" s="604"/>
      <c r="T5607" s="604"/>
      <c r="U5607" s="604"/>
      <c r="V5607" s="604"/>
      <c r="W5607" s="604"/>
      <c r="X5607" s="604"/>
      <c r="Y5607" s="604"/>
      <c r="Z5607" s="604"/>
      <c r="AA5607" s="604"/>
      <c r="AB5607" s="604"/>
      <c r="AC5607" s="604"/>
      <c r="AD5607" s="604"/>
      <c r="AE5607" s="604"/>
      <c r="AF5607" s="604"/>
      <c r="AG5607" s="604"/>
      <c r="AH5607" s="604"/>
      <c r="AI5607" s="604"/>
      <c r="AJ5607" s="604"/>
      <c r="AK5607" s="604"/>
      <c r="AL5607" s="604"/>
      <c r="AM5607" s="604"/>
      <c r="AN5607" s="604"/>
      <c r="AO5607" s="604"/>
      <c r="AP5607" s="604"/>
      <c r="AQ5607" s="604"/>
      <c r="AR5607" s="604"/>
      <c r="AS5607" s="604"/>
      <c r="AT5607" s="604"/>
      <c r="AU5607" s="604"/>
      <c r="AV5607" s="604"/>
      <c r="AW5607" s="604"/>
      <c r="AX5607" s="604"/>
      <c r="AY5607" s="604"/>
      <c r="AZ5607" s="604"/>
      <c r="BA5607" s="604"/>
      <c r="BB5607" s="604"/>
      <c r="BC5607" s="604"/>
      <c r="BD5607" s="604"/>
      <c r="BE5607" s="604"/>
      <c r="BF5607" s="604"/>
      <c r="BG5607" s="604"/>
      <c r="BH5607" s="604"/>
      <c r="BI5607" s="604"/>
      <c r="BJ5607" s="604"/>
      <c r="BK5607" s="604"/>
      <c r="BL5607" s="604"/>
      <c r="BM5607" s="604"/>
      <c r="BN5607" s="604"/>
      <c r="BO5607" s="604"/>
      <c r="BP5607" s="604"/>
      <c r="BQ5607" s="256"/>
      <c r="BR5607" s="256"/>
      <c r="BS5607" s="256"/>
      <c r="BT5607" s="257"/>
      <c r="BU5607" s="257"/>
      <c r="BV5607" s="255"/>
    </row>
    <row r="5608" spans="1:77" ht="10.9" hidden="1" customHeight="1" x14ac:dyDescent="0.45">
      <c r="A5608" s="95"/>
      <c r="B5608" s="258"/>
      <c r="C5608" s="62"/>
      <c r="D5608" s="62"/>
      <c r="E5608" s="62"/>
      <c r="F5608" s="63"/>
      <c r="G5608" s="63"/>
      <c r="H5608" s="62"/>
      <c r="I5608" s="62"/>
      <c r="J5608" s="62"/>
      <c r="K5608" s="62"/>
      <c r="L5608" s="62"/>
      <c r="M5608" s="62"/>
      <c r="N5608" s="62"/>
      <c r="O5608" s="62"/>
      <c r="P5608" s="62"/>
      <c r="Q5608" s="62"/>
      <c r="R5608" s="62"/>
      <c r="S5608" s="62"/>
      <c r="T5608" s="62"/>
      <c r="U5608" s="62"/>
      <c r="V5608" s="62"/>
      <c r="W5608" s="62"/>
      <c r="X5608" s="62"/>
      <c r="Y5608" s="62"/>
      <c r="Z5608" s="62"/>
      <c r="AA5608" s="62"/>
      <c r="AB5608" s="62"/>
      <c r="AC5608" s="62"/>
      <c r="AD5608" s="62"/>
      <c r="AE5608" s="62"/>
      <c r="AF5608" s="62"/>
      <c r="AG5608" s="62"/>
      <c r="AH5608" s="259"/>
      <c r="AI5608" s="259"/>
      <c r="AJ5608" s="62"/>
      <c r="AK5608" s="62"/>
      <c r="AL5608" s="62"/>
      <c r="AM5608" s="62"/>
      <c r="AN5608" s="62"/>
      <c r="AO5608" s="62"/>
      <c r="AP5608" s="62"/>
      <c r="AQ5608" s="62"/>
      <c r="AR5608" s="62"/>
      <c r="AS5608" s="62"/>
      <c r="AT5608" s="62"/>
      <c r="AU5608" s="62"/>
      <c r="AV5608" s="62"/>
      <c r="AW5608" s="62"/>
      <c r="AX5608" s="62"/>
      <c r="AY5608" s="62"/>
      <c r="AZ5608" s="62"/>
      <c r="BA5608" s="62"/>
      <c r="BB5608" s="62"/>
      <c r="BC5608" s="62"/>
      <c r="BD5608" s="62"/>
      <c r="BE5608" s="62"/>
      <c r="BF5608" s="62"/>
      <c r="BG5608" s="62"/>
      <c r="BH5608" s="62"/>
      <c r="BI5608" s="62"/>
      <c r="BJ5608" s="62"/>
      <c r="BK5608" s="62"/>
      <c r="BL5608" s="62"/>
      <c r="BM5608" s="62"/>
      <c r="BN5608" s="62"/>
      <c r="BO5608" s="62"/>
      <c r="BP5608" s="94"/>
      <c r="BQ5608" s="87"/>
      <c r="BR5608" s="94"/>
      <c r="BS5608" s="94"/>
      <c r="BT5608" s="15"/>
      <c r="BU5608" s="15"/>
      <c r="BV5608" s="95"/>
    </row>
    <row r="5609" spans="1:77" s="18" customFormat="1" ht="36.75" hidden="1" customHeight="1" x14ac:dyDescent="0.45">
      <c r="A5609" s="260"/>
      <c r="B5609" s="258"/>
      <c r="C5609" s="261"/>
      <c r="D5609" s="262" t="s">
        <v>10</v>
      </c>
      <c r="E5609" s="605" t="str">
        <f>IF(ROSTER!D$3="","",ROSTER!D$3)</f>
        <v/>
      </c>
      <c r="F5609" s="605"/>
      <c r="G5609" s="605"/>
      <c r="H5609" s="605"/>
      <c r="I5609" s="605"/>
      <c r="J5609" s="605"/>
      <c r="K5609" s="605"/>
      <c r="L5609" s="605"/>
      <c r="M5609" s="605"/>
      <c r="N5609" s="605"/>
      <c r="O5609" s="605"/>
      <c r="P5609" s="605"/>
      <c r="Q5609" s="605"/>
      <c r="R5609" s="605"/>
      <c r="S5609" s="605"/>
      <c r="T5609" s="605"/>
      <c r="U5609" s="605"/>
      <c r="V5609" s="605"/>
      <c r="W5609" s="605"/>
      <c r="X5609" s="605"/>
      <c r="Y5609" s="605"/>
      <c r="Z5609" s="605"/>
      <c r="AA5609" s="605"/>
      <c r="AB5609" s="605"/>
      <c r="AC5609" s="605"/>
      <c r="AD5609" s="605"/>
      <c r="AE5609" s="605"/>
      <c r="AF5609" s="316"/>
      <c r="AG5609" s="606" t="s">
        <v>11</v>
      </c>
      <c r="AH5609" s="606"/>
      <c r="AI5609" s="606"/>
      <c r="AJ5609" s="606"/>
      <c r="AK5609" s="606"/>
      <c r="AL5609" s="606"/>
      <c r="AM5609" s="606"/>
      <c r="AN5609" s="607"/>
      <c r="AO5609" s="607"/>
      <c r="AP5609" s="607"/>
      <c r="AQ5609" s="607"/>
      <c r="AR5609" s="607"/>
      <c r="AS5609" s="607"/>
      <c r="AT5609" s="607"/>
      <c r="AU5609" s="607"/>
      <c r="AV5609" s="607"/>
      <c r="AW5609" s="607"/>
      <c r="AX5609" s="607"/>
      <c r="AY5609" s="607"/>
      <c r="AZ5609" s="607"/>
      <c r="BA5609" s="607"/>
      <c r="BB5609" s="607"/>
      <c r="BC5609" s="607"/>
      <c r="BD5609" s="607"/>
      <c r="BE5609" s="607"/>
      <c r="BF5609" s="607"/>
      <c r="BG5609" s="607"/>
      <c r="BH5609" s="607"/>
      <c r="BI5609" s="607"/>
      <c r="BJ5609" s="607"/>
      <c r="BK5609" s="607"/>
      <c r="BL5609" s="607"/>
      <c r="BM5609" s="607"/>
      <c r="BN5609" s="607"/>
      <c r="BO5609" s="607"/>
      <c r="BP5609" s="94"/>
      <c r="BQ5609" s="88" t="s">
        <v>130</v>
      </c>
      <c r="BR5609" s="94"/>
      <c r="BS5609" s="94"/>
      <c r="BT5609" s="263"/>
      <c r="BU5609" s="263"/>
      <c r="BV5609" s="260"/>
    </row>
    <row r="5610" spans="1:77" ht="8.85" hidden="1" customHeight="1" x14ac:dyDescent="0.45">
      <c r="A5610" s="96"/>
      <c r="B5610" s="258"/>
      <c r="C5610" s="259" t="s">
        <v>39</v>
      </c>
      <c r="D5610" s="259"/>
      <c r="E5610" s="259"/>
      <c r="F5610" s="63"/>
      <c r="G5610" s="63"/>
      <c r="H5610" s="259"/>
      <c r="I5610" s="259"/>
      <c r="J5610" s="317"/>
      <c r="K5610" s="317"/>
      <c r="L5610" s="317"/>
      <c r="M5610" s="317"/>
      <c r="N5610" s="317"/>
      <c r="O5610" s="317"/>
      <c r="P5610" s="317"/>
      <c r="Q5610" s="317"/>
      <c r="R5610" s="317"/>
      <c r="S5610" s="317"/>
      <c r="T5610" s="317"/>
      <c r="U5610" s="317"/>
      <c r="V5610" s="317"/>
      <c r="W5610" s="317"/>
      <c r="X5610" s="317"/>
      <c r="Y5610" s="317"/>
      <c r="Z5610" s="317"/>
      <c r="AA5610" s="317"/>
      <c r="AB5610" s="317"/>
      <c r="AC5610" s="317"/>
      <c r="AD5610" s="317"/>
      <c r="AE5610" s="317"/>
      <c r="AF5610" s="317"/>
      <c r="AG5610" s="317"/>
      <c r="AH5610" s="317"/>
      <c r="AI5610" s="259"/>
      <c r="AJ5610" s="264"/>
      <c r="AK5610" s="265"/>
      <c r="AL5610" s="265"/>
      <c r="AM5610" s="265"/>
      <c r="AN5610" s="265"/>
      <c r="AO5610" s="265"/>
      <c r="AP5610" s="265"/>
      <c r="AQ5610" s="266"/>
      <c r="AR5610" s="266"/>
      <c r="AS5610" s="266"/>
      <c r="AT5610" s="266"/>
      <c r="AU5610" s="266"/>
      <c r="AV5610" s="266"/>
      <c r="AW5610" s="266"/>
      <c r="AX5610" s="266"/>
      <c r="AY5610" s="266"/>
      <c r="AZ5610" s="266"/>
      <c r="BA5610" s="266"/>
      <c r="BB5610" s="266"/>
      <c r="BC5610" s="266"/>
      <c r="BD5610" s="266"/>
      <c r="BE5610" s="266"/>
      <c r="BF5610" s="266"/>
      <c r="BG5610" s="266"/>
      <c r="BH5610" s="266"/>
      <c r="BI5610" s="266"/>
      <c r="BJ5610" s="266"/>
      <c r="BK5610" s="266"/>
      <c r="BL5610" s="266"/>
      <c r="BM5610" s="266"/>
      <c r="BN5610" s="266"/>
      <c r="BO5610" s="266"/>
      <c r="BP5610" s="266"/>
      <c r="BQ5610" s="267"/>
      <c r="BR5610" s="267"/>
      <c r="BS5610" s="267"/>
      <c r="BT5610" s="268"/>
      <c r="BU5610" s="268"/>
      <c r="BV5610" s="96"/>
    </row>
    <row r="5611" spans="1:77" s="18" customFormat="1" ht="33.75" hidden="1" x14ac:dyDescent="0.45">
      <c r="A5611" s="260"/>
      <c r="B5611" s="258"/>
      <c r="C5611" s="608" t="s">
        <v>38</v>
      </c>
      <c r="D5611" s="608"/>
      <c r="E5611" s="607"/>
      <c r="F5611" s="607"/>
      <c r="G5611" s="607"/>
      <c r="H5611" s="607"/>
      <c r="I5611" s="607"/>
      <c r="J5611" s="607"/>
      <c r="K5611" s="607"/>
      <c r="L5611" s="607"/>
      <c r="M5611" s="607"/>
      <c r="N5611" s="607"/>
      <c r="O5611" s="607"/>
      <c r="P5611" s="607"/>
      <c r="Q5611" s="607"/>
      <c r="R5611" s="607"/>
      <c r="S5611" s="607"/>
      <c r="T5611" s="607"/>
      <c r="U5611" s="607"/>
      <c r="V5611" s="607"/>
      <c r="W5611" s="607"/>
      <c r="X5611" s="607"/>
      <c r="Y5611" s="607"/>
      <c r="Z5611" s="607"/>
      <c r="AA5611" s="607"/>
      <c r="AB5611" s="607"/>
      <c r="AC5611" s="607"/>
      <c r="AD5611" s="607"/>
      <c r="AE5611" s="607"/>
      <c r="AF5611" s="316"/>
      <c r="AG5611" s="609" t="s">
        <v>21</v>
      </c>
      <c r="AH5611" s="609"/>
      <c r="AI5611" s="609"/>
      <c r="AJ5611" s="609"/>
      <c r="AK5611" s="607"/>
      <c r="AL5611" s="607"/>
      <c r="AM5611" s="607"/>
      <c r="AN5611" s="607"/>
      <c r="AO5611" s="607"/>
      <c r="AP5611" s="607"/>
      <c r="AQ5611" s="607"/>
      <c r="AR5611" s="607"/>
      <c r="AS5611" s="607"/>
      <c r="AT5611" s="607"/>
      <c r="AU5611" s="607"/>
      <c r="AV5611" s="607"/>
      <c r="AW5611" s="607"/>
      <c r="AX5611" s="607"/>
      <c r="AY5611" s="607"/>
      <c r="AZ5611" s="607"/>
      <c r="BA5611" s="607"/>
      <c r="BB5611" s="607"/>
      <c r="BC5611" s="610" t="s">
        <v>12</v>
      </c>
      <c r="BD5611" s="610"/>
      <c r="BE5611" s="610"/>
      <c r="BF5611" s="611"/>
      <c r="BG5611" s="611"/>
      <c r="BH5611" s="611"/>
      <c r="BI5611" s="611"/>
      <c r="BJ5611" s="611"/>
      <c r="BK5611" s="611"/>
      <c r="BL5611" s="611"/>
      <c r="BM5611" s="611"/>
      <c r="BN5611" s="611"/>
      <c r="BO5611" s="611"/>
      <c r="BP5611" s="64"/>
      <c r="BQ5611" s="307"/>
      <c r="BR5611" s="65"/>
      <c r="BS5611" s="65"/>
      <c r="BT5611" s="270">
        <f>IF(BF5611=0,0,1)</f>
        <v>0</v>
      </c>
      <c r="BU5611" s="18">
        <f>IF((BG5661+BK5661)&gt;(AQ5661+AU5661),1,0)</f>
        <v>0</v>
      </c>
      <c r="BV5611" s="271"/>
    </row>
    <row r="5612" spans="1:77" ht="9.6" hidden="1" customHeight="1" x14ac:dyDescent="0.45">
      <c r="A5612" s="95"/>
      <c r="B5612" s="258"/>
      <c r="C5612" s="62"/>
      <c r="D5612" s="62"/>
      <c r="E5612" s="62"/>
      <c r="F5612" s="63"/>
      <c r="G5612" s="63"/>
      <c r="H5612" s="62"/>
      <c r="I5612" s="62"/>
      <c r="J5612" s="62"/>
      <c r="K5612" s="62"/>
      <c r="L5612" s="62"/>
      <c r="M5612" s="62"/>
      <c r="N5612" s="62"/>
      <c r="O5612" s="62"/>
      <c r="P5612" s="62"/>
      <c r="Q5612" s="62"/>
      <c r="R5612" s="62"/>
      <c r="S5612" s="62"/>
      <c r="T5612" s="62"/>
      <c r="U5612" s="62"/>
      <c r="V5612" s="62"/>
      <c r="W5612" s="62"/>
      <c r="X5612" s="62"/>
      <c r="Y5612" s="62"/>
      <c r="Z5612" s="62"/>
      <c r="AA5612" s="62"/>
      <c r="AB5612" s="62"/>
      <c r="AC5612" s="62"/>
      <c r="AD5612" s="62"/>
      <c r="AE5612" s="62"/>
      <c r="AF5612" s="62"/>
      <c r="AG5612" s="62"/>
      <c r="AH5612" s="259"/>
      <c r="AI5612" s="259"/>
      <c r="AJ5612" s="62"/>
      <c r="AK5612" s="62"/>
      <c r="AL5612" s="62"/>
      <c r="AM5612" s="62"/>
      <c r="AN5612" s="62"/>
      <c r="AO5612" s="62"/>
      <c r="AP5612" s="62"/>
      <c r="AQ5612" s="62"/>
      <c r="AR5612" s="62"/>
      <c r="AS5612" s="62"/>
      <c r="AT5612" s="62"/>
      <c r="AU5612" s="62"/>
      <c r="AV5612" s="62"/>
      <c r="AW5612" s="62"/>
      <c r="AX5612" s="62"/>
      <c r="AY5612" s="62"/>
      <c r="AZ5612" s="62"/>
      <c r="BA5612" s="62"/>
      <c r="BB5612" s="62"/>
      <c r="BC5612" s="62"/>
      <c r="BD5612" s="62"/>
      <c r="BE5612" s="62"/>
      <c r="BF5612" s="62"/>
      <c r="BG5612" s="62"/>
      <c r="BH5612" s="62"/>
      <c r="BI5612" s="62"/>
      <c r="BJ5612" s="62"/>
      <c r="BK5612" s="62"/>
      <c r="BL5612" s="62"/>
      <c r="BM5612" s="62"/>
      <c r="BN5612" s="62"/>
      <c r="BO5612" s="62"/>
      <c r="BP5612" s="62"/>
      <c r="BQ5612" s="66"/>
      <c r="BR5612" s="66"/>
      <c r="BS5612" s="66"/>
      <c r="BT5612" s="15"/>
      <c r="BU5612" s="15"/>
      <c r="BV5612" s="95"/>
    </row>
    <row r="5613" spans="1:77" ht="8.85" hidden="1" customHeight="1" thickBot="1" x14ac:dyDescent="0.5">
      <c r="A5613" s="95"/>
      <c r="B5613" s="113"/>
      <c r="C5613" s="67"/>
      <c r="D5613" s="67"/>
      <c r="E5613" s="67"/>
      <c r="F5613" s="68"/>
      <c r="G5613" s="68"/>
      <c r="H5613" s="67"/>
      <c r="I5613" s="67"/>
      <c r="J5613" s="67"/>
      <c r="K5613" s="67"/>
      <c r="L5613" s="67"/>
      <c r="M5613" s="67"/>
      <c r="N5613" s="67"/>
      <c r="O5613" s="67"/>
      <c r="P5613" s="67"/>
      <c r="Q5613" s="67"/>
      <c r="R5613" s="67"/>
      <c r="S5613" s="67"/>
      <c r="T5613" s="67"/>
      <c r="U5613" s="67"/>
      <c r="V5613" s="67"/>
      <c r="W5613" s="67"/>
      <c r="X5613" s="67"/>
      <c r="Y5613" s="67"/>
      <c r="Z5613" s="67"/>
      <c r="AA5613" s="67"/>
      <c r="AB5613" s="67"/>
      <c r="AC5613" s="67"/>
      <c r="AD5613" s="67"/>
      <c r="AE5613" s="67"/>
      <c r="AF5613" s="67"/>
      <c r="AG5613" s="67"/>
      <c r="AH5613" s="272"/>
      <c r="AI5613" s="272"/>
      <c r="AJ5613" s="67"/>
      <c r="AK5613" s="67"/>
      <c r="AL5613" s="67"/>
      <c r="AM5613" s="67"/>
      <c r="AN5613" s="67"/>
      <c r="AO5613" s="67"/>
      <c r="AP5613" s="67"/>
      <c r="AQ5613" s="67"/>
      <c r="AR5613" s="67"/>
      <c r="AS5613" s="67"/>
      <c r="AT5613" s="67"/>
      <c r="AU5613" s="67"/>
      <c r="AV5613" s="67"/>
      <c r="AW5613" s="67"/>
      <c r="AX5613" s="67"/>
      <c r="AY5613" s="67"/>
      <c r="AZ5613" s="67"/>
      <c r="BA5613" s="67"/>
      <c r="BB5613" s="67"/>
      <c r="BC5613" s="67"/>
      <c r="BD5613" s="67"/>
      <c r="BE5613" s="67"/>
      <c r="BF5613" s="67"/>
      <c r="BG5613" s="67"/>
      <c r="BH5613" s="67"/>
      <c r="BI5613" s="67"/>
      <c r="BJ5613" s="67"/>
      <c r="BK5613" s="67"/>
      <c r="BL5613" s="67"/>
      <c r="BM5613" s="67"/>
      <c r="BN5613" s="67"/>
      <c r="BO5613" s="67"/>
      <c r="BP5613" s="67"/>
      <c r="BQ5613" s="69"/>
      <c r="BR5613" s="69"/>
      <c r="BS5613" s="69"/>
      <c r="BT5613" s="15"/>
      <c r="BU5613" s="15"/>
      <c r="BV5613" s="95"/>
    </row>
    <row r="5614" spans="1:77" s="18" customFormat="1" ht="40.5" hidden="1" customHeight="1" thickTop="1" x14ac:dyDescent="0.4">
      <c r="A5614" s="271"/>
      <c r="B5614" s="652" t="s">
        <v>0</v>
      </c>
      <c r="C5614" s="648" t="s">
        <v>1</v>
      </c>
      <c r="D5614" s="649"/>
      <c r="E5614" s="273" t="s">
        <v>28</v>
      </c>
      <c r="F5614" s="546" t="s">
        <v>100</v>
      </c>
      <c r="G5614" s="546" t="s">
        <v>101</v>
      </c>
      <c r="H5614" s="704" t="s">
        <v>41</v>
      </c>
      <c r="I5614" s="705"/>
      <c r="J5614" s="554" t="s">
        <v>7</v>
      </c>
      <c r="K5614" s="554"/>
      <c r="L5614" s="554"/>
      <c r="M5614" s="554"/>
      <c r="N5614" s="554"/>
      <c r="O5614" s="554"/>
      <c r="P5614" s="554" t="s">
        <v>2</v>
      </c>
      <c r="Q5614" s="554"/>
      <c r="R5614" s="554"/>
      <c r="S5614" s="554"/>
      <c r="T5614" s="554"/>
      <c r="U5614" s="554"/>
      <c r="V5614" s="308"/>
      <c r="W5614" s="308"/>
      <c r="X5614" s="687" t="s">
        <v>35</v>
      </c>
      <c r="Y5614" s="688"/>
      <c r="Z5614" s="687" t="s">
        <v>36</v>
      </c>
      <c r="AA5614" s="688"/>
      <c r="AB5614" s="687" t="s">
        <v>44</v>
      </c>
      <c r="AC5614" s="688"/>
      <c r="AD5614" s="554" t="s">
        <v>6</v>
      </c>
      <c r="AE5614" s="554"/>
      <c r="AF5614" s="554"/>
      <c r="AG5614" s="554"/>
      <c r="AH5614" s="554"/>
      <c r="AI5614" s="554"/>
      <c r="AJ5614" s="554" t="s">
        <v>68</v>
      </c>
      <c r="AK5614" s="554"/>
      <c r="AL5614" s="554"/>
      <c r="AM5614" s="554"/>
      <c r="AN5614" s="554"/>
      <c r="AO5614" s="554"/>
      <c r="AP5614" s="554" t="s">
        <v>69</v>
      </c>
      <c r="AQ5614" s="554"/>
      <c r="AR5614" s="554"/>
      <c r="AS5614" s="554"/>
      <c r="AT5614" s="554"/>
      <c r="AU5614" s="554"/>
      <c r="AV5614" s="554" t="s">
        <v>70</v>
      </c>
      <c r="AW5614" s="554"/>
      <c r="AX5614" s="554"/>
      <c r="AY5614" s="554"/>
      <c r="AZ5614" s="554"/>
      <c r="BA5614" s="556"/>
      <c r="BB5614" s="554" t="s">
        <v>4</v>
      </c>
      <c r="BC5614" s="554"/>
      <c r="BD5614" s="554"/>
      <c r="BE5614" s="554"/>
      <c r="BF5614" s="554"/>
      <c r="BG5614" s="555"/>
      <c r="BH5614" s="554" t="s">
        <v>71</v>
      </c>
      <c r="BI5614" s="554"/>
      <c r="BJ5614" s="554"/>
      <c r="BK5614" s="554"/>
      <c r="BL5614" s="554"/>
      <c r="BM5614" s="556"/>
      <c r="BN5614" s="557" t="s">
        <v>25</v>
      </c>
      <c r="BO5614" s="558"/>
      <c r="BP5614" s="559"/>
      <c r="BQ5614" s="691" t="s">
        <v>110</v>
      </c>
      <c r="BR5614" s="691" t="s">
        <v>86</v>
      </c>
      <c r="BS5614" s="691" t="s">
        <v>87</v>
      </c>
      <c r="BT5614" s="274"/>
      <c r="BU5614" s="274"/>
      <c r="BV5614" s="271"/>
    </row>
    <row r="5615" spans="1:77" s="18" customFormat="1" ht="41.25" hidden="1" customHeight="1" x14ac:dyDescent="0.4">
      <c r="A5615" s="271"/>
      <c r="B5615" s="653"/>
      <c r="C5615" s="650"/>
      <c r="D5615" s="651"/>
      <c r="E5615" s="275" t="s">
        <v>102</v>
      </c>
      <c r="F5615" s="547"/>
      <c r="G5615" s="547"/>
      <c r="H5615" s="706"/>
      <c r="I5615" s="707"/>
      <c r="J5615" s="525" t="s">
        <v>17</v>
      </c>
      <c r="K5615" s="526"/>
      <c r="L5615" s="521" t="s">
        <v>18</v>
      </c>
      <c r="M5615" s="522"/>
      <c r="N5615" s="523" t="s">
        <v>19</v>
      </c>
      <c r="O5615" s="524" t="s">
        <v>8</v>
      </c>
      <c r="P5615" s="525" t="s">
        <v>26</v>
      </c>
      <c r="Q5615" s="526"/>
      <c r="R5615" s="521" t="s">
        <v>24</v>
      </c>
      <c r="S5615" s="522"/>
      <c r="T5615" s="523" t="s">
        <v>19</v>
      </c>
      <c r="U5615" s="524"/>
      <c r="V5615" s="309"/>
      <c r="W5615" s="309"/>
      <c r="X5615" s="689"/>
      <c r="Y5615" s="690"/>
      <c r="Z5615" s="689"/>
      <c r="AA5615" s="690"/>
      <c r="AB5615" s="689"/>
      <c r="AC5615" s="690"/>
      <c r="AD5615" s="525" t="s">
        <v>48</v>
      </c>
      <c r="AE5615" s="526"/>
      <c r="AF5615" s="521" t="s">
        <v>23</v>
      </c>
      <c r="AG5615" s="522" t="s">
        <v>3</v>
      </c>
      <c r="AH5615" s="563" t="s">
        <v>5</v>
      </c>
      <c r="AI5615" s="564"/>
      <c r="AJ5615" s="525" t="s">
        <v>48</v>
      </c>
      <c r="AK5615" s="526"/>
      <c r="AL5615" s="521" t="s">
        <v>23</v>
      </c>
      <c r="AM5615" s="522" t="s">
        <v>3</v>
      </c>
      <c r="AN5615" s="563" t="s">
        <v>5</v>
      </c>
      <c r="AO5615" s="564"/>
      <c r="AP5615" s="525" t="s">
        <v>48</v>
      </c>
      <c r="AQ5615" s="526"/>
      <c r="AR5615" s="521" t="s">
        <v>23</v>
      </c>
      <c r="AS5615" s="522" t="s">
        <v>3</v>
      </c>
      <c r="AT5615" s="563" t="s">
        <v>5</v>
      </c>
      <c r="AU5615" s="564"/>
      <c r="AV5615" s="525" t="s">
        <v>48</v>
      </c>
      <c r="AW5615" s="526"/>
      <c r="AX5615" s="521" t="s">
        <v>23</v>
      </c>
      <c r="AY5615" s="522" t="s">
        <v>3</v>
      </c>
      <c r="AZ5615" s="563" t="s">
        <v>5</v>
      </c>
      <c r="BA5615" s="564"/>
      <c r="BB5615" s="525" t="s">
        <v>48</v>
      </c>
      <c r="BC5615" s="526"/>
      <c r="BD5615" s="521" t="s">
        <v>23</v>
      </c>
      <c r="BE5615" s="522" t="s">
        <v>3</v>
      </c>
      <c r="BF5615" s="563" t="s">
        <v>5</v>
      </c>
      <c r="BG5615" s="564"/>
      <c r="BH5615" s="525" t="s">
        <v>48</v>
      </c>
      <c r="BI5615" s="526"/>
      <c r="BJ5615" s="521" t="s">
        <v>23</v>
      </c>
      <c r="BK5615" s="522" t="s">
        <v>3</v>
      </c>
      <c r="BL5615" s="563" t="s">
        <v>5</v>
      </c>
      <c r="BM5615" s="564"/>
      <c r="BN5615" s="560"/>
      <c r="BO5615" s="561"/>
      <c r="BP5615" s="562"/>
      <c r="BQ5615" s="692"/>
      <c r="BR5615" s="692"/>
      <c r="BS5615" s="692"/>
      <c r="BT5615" s="274"/>
      <c r="BU5615" s="274"/>
      <c r="BV5615" s="271"/>
    </row>
    <row r="5616" spans="1:77" ht="23.85" hidden="1" customHeight="1" x14ac:dyDescent="0.35">
      <c r="A5616" s="276"/>
      <c r="B5616" s="570" t="str">
        <f>IF(ROSTER!B$8="","",ROSTER!B$8)</f>
        <v/>
      </c>
      <c r="C5616" s="572" t="str">
        <f>IF(ROSTER!C$8="","",ROSTER!C$8)</f>
        <v/>
      </c>
      <c r="D5616" s="573"/>
      <c r="E5616" s="574"/>
      <c r="F5616" s="576">
        <f>IF(E5616="y",1,IF(E5616="S",1,0))</f>
        <v>0</v>
      </c>
      <c r="G5616" s="582">
        <f>IF(E5616="S",1,0)</f>
        <v>0</v>
      </c>
      <c r="H5616" s="578"/>
      <c r="I5616" s="543"/>
      <c r="J5616" s="542"/>
      <c r="K5616" s="580"/>
      <c r="L5616" s="584"/>
      <c r="M5616" s="585"/>
      <c r="N5616" s="588">
        <f>L5616+J5616</f>
        <v>0</v>
      </c>
      <c r="O5616" s="589"/>
      <c r="P5616" s="542"/>
      <c r="Q5616" s="580"/>
      <c r="R5616" s="584"/>
      <c r="S5616" s="585"/>
      <c r="T5616" s="588">
        <f>R5616-P5616</f>
        <v>0</v>
      </c>
      <c r="U5616" s="589"/>
      <c r="V5616" s="310"/>
      <c r="W5616" s="310"/>
      <c r="X5616" s="578"/>
      <c r="Y5616" s="543"/>
      <c r="Z5616" s="542"/>
      <c r="AA5616" s="543"/>
      <c r="AB5616" s="542"/>
      <c r="AC5616" s="543"/>
      <c r="AD5616" s="542"/>
      <c r="AE5616" s="580"/>
      <c r="AF5616" s="584"/>
      <c r="AG5616" s="585"/>
      <c r="AH5616" s="595">
        <f>IF(AD5616=0,0,(AF5616/AD5616)*100)</f>
        <v>0</v>
      </c>
      <c r="AI5616" s="596"/>
      <c r="AJ5616" s="542"/>
      <c r="AK5616" s="580"/>
      <c r="AL5616" s="584"/>
      <c r="AM5616" s="585"/>
      <c r="AN5616" s="595">
        <f>IF(AJ5616=0,0,(AL5616/AJ5616)*100)</f>
        <v>0</v>
      </c>
      <c r="AO5616" s="596"/>
      <c r="AP5616" s="542"/>
      <c r="AQ5616" s="580"/>
      <c r="AR5616" s="584"/>
      <c r="AS5616" s="585"/>
      <c r="AT5616" s="595">
        <f>IF(AP5616=0,0,(AR5616/AP5616)*100)</f>
        <v>0</v>
      </c>
      <c r="AU5616" s="596"/>
      <c r="AV5616" s="599">
        <f>AD5616+AJ5616+AP5616</f>
        <v>0</v>
      </c>
      <c r="AW5616" s="600"/>
      <c r="AX5616" s="630">
        <f>AF5616+AL5616+AR5616</f>
        <v>0</v>
      </c>
      <c r="AY5616" s="631"/>
      <c r="AZ5616" s="595">
        <f>IF(AV5616=0,0,(AX5616/AV5616)*100)</f>
        <v>0</v>
      </c>
      <c r="BA5616" s="596"/>
      <c r="BB5616" s="542"/>
      <c r="BC5616" s="580"/>
      <c r="BD5616" s="584"/>
      <c r="BE5616" s="585"/>
      <c r="BF5616" s="595">
        <f>IF(BB5616=0,0,(BD5616/BB5616)*100)</f>
        <v>0</v>
      </c>
      <c r="BG5616" s="596"/>
      <c r="BH5616" s="599">
        <f>AV5616+BB5616</f>
        <v>0</v>
      </c>
      <c r="BI5616" s="600"/>
      <c r="BJ5616" s="630">
        <f>AX5616+BD5616</f>
        <v>0</v>
      </c>
      <c r="BK5616" s="631"/>
      <c r="BL5616" s="595">
        <f>IF(BH5616=0,0,(BJ5616/BH5616)*100)</f>
        <v>0</v>
      </c>
      <c r="BM5616" s="596"/>
      <c r="BN5616" s="656">
        <f>(AF5616*2)+(AL5616*2)+(AR5616*3)+BD5616</f>
        <v>0</v>
      </c>
      <c r="BO5616" s="657"/>
      <c r="BP5616" s="658"/>
      <c r="BQ5616" s="676">
        <f>IF(BS5616=0,0,50*BR5616/BS5616)</f>
        <v>0</v>
      </c>
      <c r="BR5616" s="662">
        <f>(BN5616*BU$11)+(N5616*BU$12)+(Z5616*BU$13)+(R5616*BU$14)+(X5616*BU$15)+(AB5616*BU$16)</f>
        <v>0</v>
      </c>
      <c r="BS5616" s="662">
        <f>((BB5616-BD5616)*BU$18)+((AV5616-AX5616)*BU$17)+(H5616*BU$19)+(P5616*BU$20)</f>
        <v>0</v>
      </c>
      <c r="BT5616" s="19" t="s">
        <v>75</v>
      </c>
      <c r="BU5616" s="277">
        <f>IF(BQ5611="B",'VALUE POINTS'!L$10,IF('GAME STATS'!BQ5611="C",'VALUE POINTS'!M$10,'VALUE POINTS'!K$10))</f>
        <v>1</v>
      </c>
      <c r="BV5616" s="278"/>
    </row>
    <row r="5617" spans="1:74" ht="23.85" hidden="1" customHeight="1" x14ac:dyDescent="0.35">
      <c r="A5617" s="276"/>
      <c r="B5617" s="571"/>
      <c r="C5617" s="642" t="str">
        <f>IF(ROSTER!D$8="","",ROSTER!D$8)</f>
        <v/>
      </c>
      <c r="D5617" s="643"/>
      <c r="E5617" s="575"/>
      <c r="F5617" s="577"/>
      <c r="G5617" s="583"/>
      <c r="H5617" s="579"/>
      <c r="I5617" s="545"/>
      <c r="J5617" s="544"/>
      <c r="K5617" s="581"/>
      <c r="L5617" s="586"/>
      <c r="M5617" s="587"/>
      <c r="N5617" s="592" t="s">
        <v>16</v>
      </c>
      <c r="O5617" s="603"/>
      <c r="P5617" s="544"/>
      <c r="Q5617" s="581"/>
      <c r="R5617" s="586"/>
      <c r="S5617" s="587"/>
      <c r="T5617" s="592" t="s">
        <v>16</v>
      </c>
      <c r="U5617" s="603"/>
      <c r="V5617" s="311"/>
      <c r="W5617" s="311"/>
      <c r="X5617" s="579"/>
      <c r="Y5617" s="545"/>
      <c r="Z5617" s="544"/>
      <c r="AA5617" s="545"/>
      <c r="AB5617" s="544"/>
      <c r="AC5617" s="545"/>
      <c r="AD5617" s="544"/>
      <c r="AE5617" s="581"/>
      <c r="AF5617" s="586"/>
      <c r="AG5617" s="587"/>
      <c r="AH5617" s="626"/>
      <c r="AI5617" s="627"/>
      <c r="AJ5617" s="544"/>
      <c r="AK5617" s="581"/>
      <c r="AL5617" s="586"/>
      <c r="AM5617" s="587"/>
      <c r="AN5617" s="626"/>
      <c r="AO5617" s="627"/>
      <c r="AP5617" s="544"/>
      <c r="AQ5617" s="581"/>
      <c r="AR5617" s="586"/>
      <c r="AS5617" s="587"/>
      <c r="AT5617" s="626"/>
      <c r="AU5617" s="627"/>
      <c r="AV5617" s="628"/>
      <c r="AW5617" s="629"/>
      <c r="AX5617" s="632"/>
      <c r="AY5617" s="633"/>
      <c r="AZ5617" s="626"/>
      <c r="BA5617" s="627"/>
      <c r="BB5617" s="544"/>
      <c r="BC5617" s="581"/>
      <c r="BD5617" s="586"/>
      <c r="BE5617" s="587"/>
      <c r="BF5617" s="626"/>
      <c r="BG5617" s="627"/>
      <c r="BH5617" s="628"/>
      <c r="BI5617" s="629"/>
      <c r="BJ5617" s="632"/>
      <c r="BK5617" s="633"/>
      <c r="BL5617" s="626"/>
      <c r="BM5617" s="627"/>
      <c r="BN5617" s="678"/>
      <c r="BO5617" s="679"/>
      <c r="BP5617" s="680"/>
      <c r="BQ5617" s="677"/>
      <c r="BR5617" s="663"/>
      <c r="BS5617" s="663"/>
      <c r="BT5617" s="19" t="s">
        <v>76</v>
      </c>
      <c r="BU5617" s="277">
        <f>IF(BQ5611="B",'VALUE POINTS'!L$11,IF('GAME STATS'!BQ5611="C",'VALUE POINTS'!M$11,'VALUE POINTS'!K$11))</f>
        <v>1</v>
      </c>
      <c r="BV5617" s="278"/>
    </row>
    <row r="5618" spans="1:74" ht="21.75" hidden="1" customHeight="1" x14ac:dyDescent="0.35">
      <c r="A5618" s="95"/>
      <c r="B5618" s="570" t="str">
        <f>IF(ROSTER!B$10="","",ROSTER!B$10)</f>
        <v/>
      </c>
      <c r="C5618" s="572" t="str">
        <f>IF(ROSTER!C$10="","",ROSTER!C$10)</f>
        <v/>
      </c>
      <c r="D5618" s="573"/>
      <c r="E5618" s="574"/>
      <c r="F5618" s="576">
        <f>IF(E5618="y",1,IF(E5618="S",1,0))</f>
        <v>0</v>
      </c>
      <c r="G5618" s="582">
        <f>IF(E5618="S",1,0)</f>
        <v>0</v>
      </c>
      <c r="H5618" s="578"/>
      <c r="I5618" s="543"/>
      <c r="J5618" s="542"/>
      <c r="K5618" s="580"/>
      <c r="L5618" s="584"/>
      <c r="M5618" s="585"/>
      <c r="N5618" s="588">
        <f>L5618+J5618</f>
        <v>0</v>
      </c>
      <c r="O5618" s="589"/>
      <c r="P5618" s="542"/>
      <c r="Q5618" s="580"/>
      <c r="R5618" s="584"/>
      <c r="S5618" s="585"/>
      <c r="T5618" s="588">
        <f>R5618-P5618</f>
        <v>0</v>
      </c>
      <c r="U5618" s="589"/>
      <c r="V5618" s="310"/>
      <c r="W5618" s="310"/>
      <c r="X5618" s="578"/>
      <c r="Y5618" s="543"/>
      <c r="Z5618" s="542"/>
      <c r="AA5618" s="543"/>
      <c r="AB5618" s="542"/>
      <c r="AC5618" s="543"/>
      <c r="AD5618" s="542"/>
      <c r="AE5618" s="580"/>
      <c r="AF5618" s="584"/>
      <c r="AG5618" s="585"/>
      <c r="AH5618" s="595">
        <f>IF(AD5618=0,0,(AF5618/AD5618)*100)</f>
        <v>0</v>
      </c>
      <c r="AI5618" s="596"/>
      <c r="AJ5618" s="542"/>
      <c r="AK5618" s="580"/>
      <c r="AL5618" s="584"/>
      <c r="AM5618" s="585"/>
      <c r="AN5618" s="595">
        <f>IF(AJ5618=0,0,(AL5618/AJ5618)*100)</f>
        <v>0</v>
      </c>
      <c r="AO5618" s="596"/>
      <c r="AP5618" s="542"/>
      <c r="AQ5618" s="580"/>
      <c r="AR5618" s="584"/>
      <c r="AS5618" s="585"/>
      <c r="AT5618" s="595">
        <f>IF(AP5618=0,0,(AR5618/AP5618)*100)</f>
        <v>0</v>
      </c>
      <c r="AU5618" s="596"/>
      <c r="AV5618" s="599">
        <f>AD5618+AJ5618+AP5618</f>
        <v>0</v>
      </c>
      <c r="AW5618" s="600"/>
      <c r="AX5618" s="630">
        <f>AF5618+AL5618+AR5618</f>
        <v>0</v>
      </c>
      <c r="AY5618" s="631"/>
      <c r="AZ5618" s="595">
        <f>IF(AV5618=0,0,(AX5618/AV5618)*100)</f>
        <v>0</v>
      </c>
      <c r="BA5618" s="596"/>
      <c r="BB5618" s="542"/>
      <c r="BC5618" s="580"/>
      <c r="BD5618" s="584"/>
      <c r="BE5618" s="585"/>
      <c r="BF5618" s="595">
        <f>IF(BB5618=0,0,(BD5618/BB5618)*100)</f>
        <v>0</v>
      </c>
      <c r="BG5618" s="596"/>
      <c r="BH5618" s="599">
        <f>AV5618+BB5618</f>
        <v>0</v>
      </c>
      <c r="BI5618" s="600"/>
      <c r="BJ5618" s="630">
        <f>AX5618+BD5618</f>
        <v>0</v>
      </c>
      <c r="BK5618" s="631"/>
      <c r="BL5618" s="595">
        <f>IF(BH5618=0,0,(BJ5618/BH5618)*100)</f>
        <v>0</v>
      </c>
      <c r="BM5618" s="596"/>
      <c r="BN5618" s="656">
        <f>(AF5618*2)+(AL5618*2)+(AR5618*3)+BD5618</f>
        <v>0</v>
      </c>
      <c r="BO5618" s="657"/>
      <c r="BP5618" s="658"/>
      <c r="BQ5618" s="676">
        <f>IF(BS5618=0,0,50*BR5618/BS5618)</f>
        <v>0</v>
      </c>
      <c r="BR5618" s="662">
        <f>(BN5618*BU$11)+(N5618*BU$12)+(Z5618*BU$13)+(R5618*BU$14)+(X5618*BU$15)+(AB5618*BU$16)</f>
        <v>0</v>
      </c>
      <c r="BS5618" s="662">
        <f>((BB5618-BD5618)*BU$18)+((AV5618-AX5618)*BU$17)+(H5618*BU$19)+(P5618*BU$20)</f>
        <v>0</v>
      </c>
      <c r="BT5618" s="19" t="s">
        <v>77</v>
      </c>
      <c r="BU5618" s="277">
        <f>IF(BQ5611="B",'VALUE POINTS'!L$12,IF('GAME STATS'!BQ5611="C",'VALUE POINTS'!M$12,'VALUE POINTS'!K$12))</f>
        <v>2</v>
      </c>
      <c r="BV5618" s="278"/>
    </row>
    <row r="5619" spans="1:74" ht="21.75" hidden="1" customHeight="1" x14ac:dyDescent="0.35">
      <c r="A5619" s="95"/>
      <c r="B5619" s="571"/>
      <c r="C5619" s="642" t="str">
        <f>IF(ROSTER!D$10="","",ROSTER!D$10)</f>
        <v/>
      </c>
      <c r="D5619" s="643"/>
      <c r="E5619" s="575"/>
      <c r="F5619" s="577"/>
      <c r="G5619" s="583"/>
      <c r="H5619" s="579"/>
      <c r="I5619" s="545"/>
      <c r="J5619" s="544"/>
      <c r="K5619" s="581"/>
      <c r="L5619" s="586"/>
      <c r="M5619" s="587"/>
      <c r="N5619" s="592" t="s">
        <v>16</v>
      </c>
      <c r="O5619" s="603"/>
      <c r="P5619" s="544"/>
      <c r="Q5619" s="581"/>
      <c r="R5619" s="586"/>
      <c r="S5619" s="587"/>
      <c r="T5619" s="592" t="s">
        <v>16</v>
      </c>
      <c r="U5619" s="603"/>
      <c r="V5619" s="311"/>
      <c r="W5619" s="311"/>
      <c r="X5619" s="579"/>
      <c r="Y5619" s="545"/>
      <c r="Z5619" s="544"/>
      <c r="AA5619" s="545"/>
      <c r="AB5619" s="544"/>
      <c r="AC5619" s="545"/>
      <c r="AD5619" s="544"/>
      <c r="AE5619" s="581"/>
      <c r="AF5619" s="586"/>
      <c r="AG5619" s="587"/>
      <c r="AH5619" s="626"/>
      <c r="AI5619" s="627"/>
      <c r="AJ5619" s="544"/>
      <c r="AK5619" s="581"/>
      <c r="AL5619" s="586"/>
      <c r="AM5619" s="587"/>
      <c r="AN5619" s="626"/>
      <c r="AO5619" s="627"/>
      <c r="AP5619" s="544"/>
      <c r="AQ5619" s="581"/>
      <c r="AR5619" s="586"/>
      <c r="AS5619" s="587"/>
      <c r="AT5619" s="626"/>
      <c r="AU5619" s="627"/>
      <c r="AV5619" s="628"/>
      <c r="AW5619" s="629"/>
      <c r="AX5619" s="632"/>
      <c r="AY5619" s="633"/>
      <c r="AZ5619" s="626"/>
      <c r="BA5619" s="627"/>
      <c r="BB5619" s="544"/>
      <c r="BC5619" s="581"/>
      <c r="BD5619" s="586"/>
      <c r="BE5619" s="587"/>
      <c r="BF5619" s="626"/>
      <c r="BG5619" s="627"/>
      <c r="BH5619" s="628"/>
      <c r="BI5619" s="629"/>
      <c r="BJ5619" s="632"/>
      <c r="BK5619" s="633"/>
      <c r="BL5619" s="626"/>
      <c r="BM5619" s="627"/>
      <c r="BN5619" s="678"/>
      <c r="BO5619" s="679"/>
      <c r="BP5619" s="680"/>
      <c r="BQ5619" s="677"/>
      <c r="BR5619" s="663"/>
      <c r="BS5619" s="663"/>
      <c r="BT5619" s="19" t="s">
        <v>78</v>
      </c>
      <c r="BU5619" s="277">
        <f>IF(BQ5611="B",'VALUE POINTS'!L$13,IF('GAME STATS'!BQ5611="C",'VALUE POINTS'!M$13,'VALUE POINTS'!K$13))</f>
        <v>2</v>
      </c>
      <c r="BV5619" s="278"/>
    </row>
    <row r="5620" spans="1:74" ht="21.75" hidden="1" customHeight="1" x14ac:dyDescent="0.35">
      <c r="A5620" s="95"/>
      <c r="B5620" s="570" t="str">
        <f>IF(ROSTER!B$12="","",ROSTER!B$12)</f>
        <v/>
      </c>
      <c r="C5620" s="572" t="str">
        <f>IF(ROSTER!C$12="","",ROSTER!C$12)</f>
        <v/>
      </c>
      <c r="D5620" s="573"/>
      <c r="E5620" s="574"/>
      <c r="F5620" s="576">
        <f>IF(E5620="y",1,IF(E5620="S",1,0))</f>
        <v>0</v>
      </c>
      <c r="G5620" s="582">
        <f>IF(E5620="S",1,0)</f>
        <v>0</v>
      </c>
      <c r="H5620" s="578"/>
      <c r="I5620" s="543"/>
      <c r="J5620" s="542"/>
      <c r="K5620" s="580"/>
      <c r="L5620" s="584"/>
      <c r="M5620" s="585"/>
      <c r="N5620" s="588">
        <f>L5620+J5620</f>
        <v>0</v>
      </c>
      <c r="O5620" s="589"/>
      <c r="P5620" s="542"/>
      <c r="Q5620" s="580"/>
      <c r="R5620" s="584"/>
      <c r="S5620" s="585"/>
      <c r="T5620" s="588">
        <f>R5620-P5620</f>
        <v>0</v>
      </c>
      <c r="U5620" s="589"/>
      <c r="V5620" s="310"/>
      <c r="W5620" s="310"/>
      <c r="X5620" s="578"/>
      <c r="Y5620" s="543"/>
      <c r="Z5620" s="542"/>
      <c r="AA5620" s="543"/>
      <c r="AB5620" s="542"/>
      <c r="AC5620" s="543"/>
      <c r="AD5620" s="542"/>
      <c r="AE5620" s="580"/>
      <c r="AF5620" s="584"/>
      <c r="AG5620" s="585"/>
      <c r="AH5620" s="595">
        <f>IF(AD5620=0,0,(AF5620/AD5620)*100)</f>
        <v>0</v>
      </c>
      <c r="AI5620" s="596"/>
      <c r="AJ5620" s="542"/>
      <c r="AK5620" s="580"/>
      <c r="AL5620" s="584"/>
      <c r="AM5620" s="585"/>
      <c r="AN5620" s="595">
        <f>IF(AJ5620=0,0,(AL5620/AJ5620)*100)</f>
        <v>0</v>
      </c>
      <c r="AO5620" s="596"/>
      <c r="AP5620" s="542"/>
      <c r="AQ5620" s="580"/>
      <c r="AR5620" s="584"/>
      <c r="AS5620" s="585"/>
      <c r="AT5620" s="595">
        <f>IF(AP5620=0,0,(AR5620/AP5620)*100)</f>
        <v>0</v>
      </c>
      <c r="AU5620" s="596"/>
      <c r="AV5620" s="599">
        <f>AD5620+AJ5620+AP5620</f>
        <v>0</v>
      </c>
      <c r="AW5620" s="600"/>
      <c r="AX5620" s="630">
        <f>AF5620+AL5620+AR5620</f>
        <v>0</v>
      </c>
      <c r="AY5620" s="631"/>
      <c r="AZ5620" s="595">
        <f>IF(AV5620=0,0,(AX5620/AV5620)*100)</f>
        <v>0</v>
      </c>
      <c r="BA5620" s="596"/>
      <c r="BB5620" s="542"/>
      <c r="BC5620" s="580"/>
      <c r="BD5620" s="584"/>
      <c r="BE5620" s="585"/>
      <c r="BF5620" s="595">
        <f>IF(BB5620=0,0,(BD5620/BB5620)*100)</f>
        <v>0</v>
      </c>
      <c r="BG5620" s="596"/>
      <c r="BH5620" s="599">
        <f>AV5620+BB5620</f>
        <v>0</v>
      </c>
      <c r="BI5620" s="600"/>
      <c r="BJ5620" s="630">
        <f>AX5620+BD5620</f>
        <v>0</v>
      </c>
      <c r="BK5620" s="631"/>
      <c r="BL5620" s="595">
        <f>IF(BH5620=0,0,(BJ5620/BH5620)*100)</f>
        <v>0</v>
      </c>
      <c r="BM5620" s="596"/>
      <c r="BN5620" s="656">
        <f>(AF5620*2)+(AL5620*2)+(AR5620*3)+BD5620</f>
        <v>0</v>
      </c>
      <c r="BO5620" s="657"/>
      <c r="BP5620" s="658"/>
      <c r="BQ5620" s="676">
        <f t="shared" ref="BQ5620" si="3688">IF(BS5620=0,0,50*BR5620/BS5620)</f>
        <v>0</v>
      </c>
      <c r="BR5620" s="662">
        <f>(BN5620*BU$11)+(N5620*BU$12)+(Z5620*BU$13)+(R5620*BU$14)+(X5620*BU$15)+(AB5620*BU$16)</f>
        <v>0</v>
      </c>
      <c r="BS5620" s="662">
        <f>((BB5620-BD5620)*BU$18)+((AV5620-AX5620)*BU$17)+(H5620*BU$19)+(P5620*BU$20)</f>
        <v>0</v>
      </c>
      <c r="BT5620" s="19" t="s">
        <v>79</v>
      </c>
      <c r="BU5620" s="277">
        <f>IF(BQ5611="B",'VALUE POINTS'!L$14,IF('GAME STATS'!BQ5611="C",'VALUE POINTS'!M$14,'VALUE POINTS'!K$14))</f>
        <v>2</v>
      </c>
      <c r="BV5620" s="278"/>
    </row>
    <row r="5621" spans="1:74" ht="21.75" hidden="1" customHeight="1" x14ac:dyDescent="0.35">
      <c r="A5621" s="95"/>
      <c r="B5621" s="571"/>
      <c r="C5621" s="642" t="str">
        <f>IF(ROSTER!D$12="","",ROSTER!D$12)</f>
        <v/>
      </c>
      <c r="D5621" s="643"/>
      <c r="E5621" s="575"/>
      <c r="F5621" s="577"/>
      <c r="G5621" s="583"/>
      <c r="H5621" s="579"/>
      <c r="I5621" s="545"/>
      <c r="J5621" s="544"/>
      <c r="K5621" s="581"/>
      <c r="L5621" s="586"/>
      <c r="M5621" s="587"/>
      <c r="N5621" s="592"/>
      <c r="O5621" s="603"/>
      <c r="P5621" s="544"/>
      <c r="Q5621" s="581"/>
      <c r="R5621" s="586"/>
      <c r="S5621" s="587"/>
      <c r="T5621" s="592"/>
      <c r="U5621" s="603"/>
      <c r="V5621" s="311"/>
      <c r="W5621" s="311"/>
      <c r="X5621" s="579"/>
      <c r="Y5621" s="545"/>
      <c r="Z5621" s="544"/>
      <c r="AA5621" s="545"/>
      <c r="AB5621" s="544"/>
      <c r="AC5621" s="545"/>
      <c r="AD5621" s="544"/>
      <c r="AE5621" s="581"/>
      <c r="AF5621" s="586"/>
      <c r="AG5621" s="587"/>
      <c r="AH5621" s="626"/>
      <c r="AI5621" s="627"/>
      <c r="AJ5621" s="544"/>
      <c r="AK5621" s="581"/>
      <c r="AL5621" s="586"/>
      <c r="AM5621" s="587"/>
      <c r="AN5621" s="626"/>
      <c r="AO5621" s="627"/>
      <c r="AP5621" s="544"/>
      <c r="AQ5621" s="581"/>
      <c r="AR5621" s="586"/>
      <c r="AS5621" s="587"/>
      <c r="AT5621" s="626"/>
      <c r="AU5621" s="627"/>
      <c r="AV5621" s="628"/>
      <c r="AW5621" s="629"/>
      <c r="AX5621" s="632"/>
      <c r="AY5621" s="633"/>
      <c r="AZ5621" s="626"/>
      <c r="BA5621" s="627"/>
      <c r="BB5621" s="544"/>
      <c r="BC5621" s="581"/>
      <c r="BD5621" s="586"/>
      <c r="BE5621" s="587"/>
      <c r="BF5621" s="626"/>
      <c r="BG5621" s="627"/>
      <c r="BH5621" s="628"/>
      <c r="BI5621" s="629"/>
      <c r="BJ5621" s="632"/>
      <c r="BK5621" s="633"/>
      <c r="BL5621" s="626"/>
      <c r="BM5621" s="627"/>
      <c r="BN5621" s="678"/>
      <c r="BO5621" s="679"/>
      <c r="BP5621" s="680"/>
      <c r="BQ5621" s="677"/>
      <c r="BR5621" s="663"/>
      <c r="BS5621" s="663"/>
      <c r="BT5621" s="19" t="s">
        <v>80</v>
      </c>
      <c r="BU5621" s="277">
        <f>IF(BQ5611="B",'VALUE POINTS'!L$15,IF('GAME STATS'!BQ5611="C",'VALUE POINTS'!M$15,'VALUE POINTS'!K$15))</f>
        <v>2</v>
      </c>
      <c r="BV5621" s="278"/>
    </row>
    <row r="5622" spans="1:74" ht="21.75" hidden="1" customHeight="1" x14ac:dyDescent="0.35">
      <c r="A5622" s="95"/>
      <c r="B5622" s="570" t="str">
        <f>IF(ROSTER!B$14="","",ROSTER!B$14)</f>
        <v/>
      </c>
      <c r="C5622" s="572" t="str">
        <f>IF(ROSTER!C$14="","",ROSTER!C$14)</f>
        <v/>
      </c>
      <c r="D5622" s="573"/>
      <c r="E5622" s="574"/>
      <c r="F5622" s="576">
        <f>IF(E5622="y",1,IF(E5622="S",1,0))</f>
        <v>0</v>
      </c>
      <c r="G5622" s="582">
        <f>IF(E5622="S",1,0)</f>
        <v>0</v>
      </c>
      <c r="H5622" s="578"/>
      <c r="I5622" s="543"/>
      <c r="J5622" s="542"/>
      <c r="K5622" s="580"/>
      <c r="L5622" s="584"/>
      <c r="M5622" s="585"/>
      <c r="N5622" s="588">
        <f>L5622+J5622</f>
        <v>0</v>
      </c>
      <c r="O5622" s="589"/>
      <c r="P5622" s="542"/>
      <c r="Q5622" s="580"/>
      <c r="R5622" s="584"/>
      <c r="S5622" s="585"/>
      <c r="T5622" s="588">
        <f>R5622-P5622</f>
        <v>0</v>
      </c>
      <c r="U5622" s="589"/>
      <c r="V5622" s="310"/>
      <c r="W5622" s="310"/>
      <c r="X5622" s="578"/>
      <c r="Y5622" s="543"/>
      <c r="Z5622" s="542"/>
      <c r="AA5622" s="543"/>
      <c r="AB5622" s="542"/>
      <c r="AC5622" s="543"/>
      <c r="AD5622" s="542"/>
      <c r="AE5622" s="580"/>
      <c r="AF5622" s="584"/>
      <c r="AG5622" s="585"/>
      <c r="AH5622" s="595">
        <f>IF(AD5622=0,0,(AF5622/AD5622)*100)</f>
        <v>0</v>
      </c>
      <c r="AI5622" s="596"/>
      <c r="AJ5622" s="542"/>
      <c r="AK5622" s="580"/>
      <c r="AL5622" s="584"/>
      <c r="AM5622" s="585"/>
      <c r="AN5622" s="595">
        <f>IF(AJ5622=0,0,(AL5622/AJ5622)*100)</f>
        <v>0</v>
      </c>
      <c r="AO5622" s="596"/>
      <c r="AP5622" s="542"/>
      <c r="AQ5622" s="580"/>
      <c r="AR5622" s="584"/>
      <c r="AS5622" s="585"/>
      <c r="AT5622" s="595">
        <f>IF(AP5622=0,0,(AR5622/AP5622)*100)</f>
        <v>0</v>
      </c>
      <c r="AU5622" s="596"/>
      <c r="AV5622" s="599">
        <f>AD5622+AJ5622+AP5622</f>
        <v>0</v>
      </c>
      <c r="AW5622" s="600"/>
      <c r="AX5622" s="630">
        <f>AF5622+AL5622+AR5622</f>
        <v>0</v>
      </c>
      <c r="AY5622" s="631"/>
      <c r="AZ5622" s="595">
        <f>IF(AV5622=0,0,(AX5622/AV5622)*100)</f>
        <v>0</v>
      </c>
      <c r="BA5622" s="596"/>
      <c r="BB5622" s="542"/>
      <c r="BC5622" s="580"/>
      <c r="BD5622" s="584"/>
      <c r="BE5622" s="585"/>
      <c r="BF5622" s="595">
        <f>IF(BB5622=0,0,(BD5622/BB5622)*100)</f>
        <v>0</v>
      </c>
      <c r="BG5622" s="596"/>
      <c r="BH5622" s="599">
        <f>AV5622+BB5622</f>
        <v>0</v>
      </c>
      <c r="BI5622" s="600"/>
      <c r="BJ5622" s="630">
        <f>AX5622+BD5622</f>
        <v>0</v>
      </c>
      <c r="BK5622" s="631"/>
      <c r="BL5622" s="595">
        <f>IF(BH5622=0,0,(BJ5622/BH5622)*100)</f>
        <v>0</v>
      </c>
      <c r="BM5622" s="596"/>
      <c r="BN5622" s="656">
        <f>(AF5622*2)+(AL5622*2)+(AR5622*3)+BD5622</f>
        <v>0</v>
      </c>
      <c r="BO5622" s="657"/>
      <c r="BP5622" s="658"/>
      <c r="BQ5622" s="676">
        <f t="shared" ref="BQ5622" si="3689">IF(BS5622=0,0,50*BR5622/BS5622)</f>
        <v>0</v>
      </c>
      <c r="BR5622" s="662">
        <f>(BN5622*BU$11)+(N5622*BU$12)+(Z5622*BU$13)+(R5622*BU$14)+(X5622*BU$15)+(AB5622*BU$16)</f>
        <v>0</v>
      </c>
      <c r="BS5622" s="662">
        <f>((BB5622-BD5622)*BU$18)+((AV5622-AX5622)*BU$17)+(H5622*BU$19)+(P5622*BU$20)</f>
        <v>0</v>
      </c>
      <c r="BT5622" s="19" t="s">
        <v>81</v>
      </c>
      <c r="BU5622" s="277">
        <f>IF(BQ5611="B",'VALUE POINTS'!L$16,IF('GAME STATS'!BQ5611="C",'VALUE POINTS'!M$16,'VALUE POINTS'!K$16))</f>
        <v>2</v>
      </c>
      <c r="BV5622" s="278"/>
    </row>
    <row r="5623" spans="1:74" ht="21.75" hidden="1" customHeight="1" x14ac:dyDescent="0.35">
      <c r="A5623" s="95"/>
      <c r="B5623" s="571"/>
      <c r="C5623" s="642" t="str">
        <f>IF(ROSTER!D$14="","",ROSTER!D$14)</f>
        <v/>
      </c>
      <c r="D5623" s="643"/>
      <c r="E5623" s="575"/>
      <c r="F5623" s="577"/>
      <c r="G5623" s="583"/>
      <c r="H5623" s="579"/>
      <c r="I5623" s="545"/>
      <c r="J5623" s="544"/>
      <c r="K5623" s="581"/>
      <c r="L5623" s="586"/>
      <c r="M5623" s="587"/>
      <c r="N5623" s="592"/>
      <c r="O5623" s="603"/>
      <c r="P5623" s="544"/>
      <c r="Q5623" s="581"/>
      <c r="R5623" s="586"/>
      <c r="S5623" s="587"/>
      <c r="T5623" s="592"/>
      <c r="U5623" s="603"/>
      <c r="V5623" s="311"/>
      <c r="W5623" s="311"/>
      <c r="X5623" s="579"/>
      <c r="Y5623" s="545"/>
      <c r="Z5623" s="544"/>
      <c r="AA5623" s="545"/>
      <c r="AB5623" s="544"/>
      <c r="AC5623" s="545"/>
      <c r="AD5623" s="544"/>
      <c r="AE5623" s="581"/>
      <c r="AF5623" s="586"/>
      <c r="AG5623" s="587"/>
      <c r="AH5623" s="626"/>
      <c r="AI5623" s="627"/>
      <c r="AJ5623" s="544"/>
      <c r="AK5623" s="581"/>
      <c r="AL5623" s="586"/>
      <c r="AM5623" s="587"/>
      <c r="AN5623" s="626"/>
      <c r="AO5623" s="627"/>
      <c r="AP5623" s="544"/>
      <c r="AQ5623" s="581"/>
      <c r="AR5623" s="586"/>
      <c r="AS5623" s="587"/>
      <c r="AT5623" s="626"/>
      <c r="AU5623" s="627"/>
      <c r="AV5623" s="628"/>
      <c r="AW5623" s="629"/>
      <c r="AX5623" s="632"/>
      <c r="AY5623" s="633"/>
      <c r="AZ5623" s="626"/>
      <c r="BA5623" s="627"/>
      <c r="BB5623" s="544"/>
      <c r="BC5623" s="581"/>
      <c r="BD5623" s="586"/>
      <c r="BE5623" s="587"/>
      <c r="BF5623" s="626"/>
      <c r="BG5623" s="627"/>
      <c r="BH5623" s="628"/>
      <c r="BI5623" s="629"/>
      <c r="BJ5623" s="632"/>
      <c r="BK5623" s="633"/>
      <c r="BL5623" s="626"/>
      <c r="BM5623" s="627"/>
      <c r="BN5623" s="678"/>
      <c r="BO5623" s="679"/>
      <c r="BP5623" s="680"/>
      <c r="BQ5623" s="677"/>
      <c r="BR5623" s="663"/>
      <c r="BS5623" s="663"/>
      <c r="BT5623" s="19" t="s">
        <v>82</v>
      </c>
      <c r="BU5623" s="277">
        <f>IF(BQ5611="B",'VALUE POINTS'!L$17,IF('GAME STATS'!BQ5611="C",'VALUE POINTS'!M$17,'VALUE POINTS'!K$17))</f>
        <v>1</v>
      </c>
      <c r="BV5623" s="278"/>
    </row>
    <row r="5624" spans="1:74" ht="21.75" hidden="1" customHeight="1" x14ac:dyDescent="0.35">
      <c r="A5624" s="95"/>
      <c r="B5624" s="570" t="str">
        <f>IF(ROSTER!B$16="","",ROSTER!B$16)</f>
        <v/>
      </c>
      <c r="C5624" s="572" t="str">
        <f>IF(ROSTER!C$16="","",ROSTER!C$16)</f>
        <v/>
      </c>
      <c r="D5624" s="573"/>
      <c r="E5624" s="574"/>
      <c r="F5624" s="576">
        <f>IF(E5624="y",1,IF(E5624="S",1,0))</f>
        <v>0</v>
      </c>
      <c r="G5624" s="582">
        <f>IF(E5624="S",1,0)</f>
        <v>0</v>
      </c>
      <c r="H5624" s="578"/>
      <c r="I5624" s="543"/>
      <c r="J5624" s="542"/>
      <c r="K5624" s="580"/>
      <c r="L5624" s="584"/>
      <c r="M5624" s="585"/>
      <c r="N5624" s="588">
        <f>L5624+J5624</f>
        <v>0</v>
      </c>
      <c r="O5624" s="589"/>
      <c r="P5624" s="542"/>
      <c r="Q5624" s="580"/>
      <c r="R5624" s="584"/>
      <c r="S5624" s="585"/>
      <c r="T5624" s="588">
        <f>R5624-P5624</f>
        <v>0</v>
      </c>
      <c r="U5624" s="589"/>
      <c r="V5624" s="310"/>
      <c r="W5624" s="310"/>
      <c r="X5624" s="578"/>
      <c r="Y5624" s="543"/>
      <c r="Z5624" s="542"/>
      <c r="AA5624" s="543"/>
      <c r="AB5624" s="542"/>
      <c r="AC5624" s="543"/>
      <c r="AD5624" s="542"/>
      <c r="AE5624" s="580"/>
      <c r="AF5624" s="584"/>
      <c r="AG5624" s="585"/>
      <c r="AH5624" s="595">
        <f>IF(AD5624=0,0,(AF5624/AD5624)*100)</f>
        <v>0</v>
      </c>
      <c r="AI5624" s="596"/>
      <c r="AJ5624" s="542"/>
      <c r="AK5624" s="580"/>
      <c r="AL5624" s="584"/>
      <c r="AM5624" s="585"/>
      <c r="AN5624" s="595">
        <f>IF(AJ5624=0,0,(AL5624/AJ5624)*100)</f>
        <v>0</v>
      </c>
      <c r="AO5624" s="596"/>
      <c r="AP5624" s="542"/>
      <c r="AQ5624" s="580"/>
      <c r="AR5624" s="584"/>
      <c r="AS5624" s="585"/>
      <c r="AT5624" s="595">
        <f>IF(AP5624=0,0,(AR5624/AP5624)*100)</f>
        <v>0</v>
      </c>
      <c r="AU5624" s="596"/>
      <c r="AV5624" s="599">
        <f>AD5624+AJ5624+AP5624</f>
        <v>0</v>
      </c>
      <c r="AW5624" s="600"/>
      <c r="AX5624" s="630">
        <f>AF5624+AL5624+AR5624</f>
        <v>0</v>
      </c>
      <c r="AY5624" s="631"/>
      <c r="AZ5624" s="595">
        <f>IF(AV5624=0,0,(AX5624/AV5624)*100)</f>
        <v>0</v>
      </c>
      <c r="BA5624" s="596"/>
      <c r="BB5624" s="542"/>
      <c r="BC5624" s="580"/>
      <c r="BD5624" s="584"/>
      <c r="BE5624" s="585"/>
      <c r="BF5624" s="595">
        <f>IF(BB5624=0,0,(BD5624/BB5624)*100)</f>
        <v>0</v>
      </c>
      <c r="BG5624" s="596"/>
      <c r="BH5624" s="599">
        <f>AV5624+BB5624</f>
        <v>0</v>
      </c>
      <c r="BI5624" s="600"/>
      <c r="BJ5624" s="630">
        <f>AX5624+BD5624</f>
        <v>0</v>
      </c>
      <c r="BK5624" s="631"/>
      <c r="BL5624" s="595">
        <f>IF(BH5624=0,0,(BJ5624/BH5624)*100)</f>
        <v>0</v>
      </c>
      <c r="BM5624" s="596"/>
      <c r="BN5624" s="656">
        <f>(AF5624*2)+(AL5624*2)+(AR5624*3)+BD5624</f>
        <v>0</v>
      </c>
      <c r="BO5624" s="657"/>
      <c r="BP5624" s="658"/>
      <c r="BQ5624" s="676">
        <f t="shared" ref="BQ5624" si="3690">IF(BS5624=0,0,50*BR5624/BS5624)</f>
        <v>0</v>
      </c>
      <c r="BR5624" s="662">
        <f>(BN5624*BU$11)+(N5624*BU$12)+(Z5624*BU$13)+(R5624*BU$14)+(X5624*BU$15)+(AB5624*BU$16)</f>
        <v>0</v>
      </c>
      <c r="BS5624" s="662">
        <f>((BB5624-BD5624)*BU$18)+((AV5624-AX5624)*BU$17)+(H5624*BU$19)+(P5624*BU$20)</f>
        <v>0</v>
      </c>
      <c r="BT5624" s="19" t="s">
        <v>83</v>
      </c>
      <c r="BU5624" s="277">
        <f>IF(BQ5611="B",'VALUE POINTS'!L$18,IF('GAME STATS'!BQ5611="C",'VALUE POINTS'!M$18,'VALUE POINTS'!K$18))</f>
        <v>2</v>
      </c>
      <c r="BV5624" s="278"/>
    </row>
    <row r="5625" spans="1:74" ht="21.75" hidden="1" customHeight="1" x14ac:dyDescent="0.35">
      <c r="A5625" s="95"/>
      <c r="B5625" s="571"/>
      <c r="C5625" s="642" t="str">
        <f>IF(ROSTER!D$16="","",ROSTER!D$16)</f>
        <v/>
      </c>
      <c r="D5625" s="643"/>
      <c r="E5625" s="575"/>
      <c r="F5625" s="577"/>
      <c r="G5625" s="583"/>
      <c r="H5625" s="579"/>
      <c r="I5625" s="545"/>
      <c r="J5625" s="544"/>
      <c r="K5625" s="581"/>
      <c r="L5625" s="586"/>
      <c r="M5625" s="587"/>
      <c r="N5625" s="592"/>
      <c r="O5625" s="603"/>
      <c r="P5625" s="544"/>
      <c r="Q5625" s="581"/>
      <c r="R5625" s="586"/>
      <c r="S5625" s="587"/>
      <c r="T5625" s="592"/>
      <c r="U5625" s="603"/>
      <c r="V5625" s="311"/>
      <c r="W5625" s="311"/>
      <c r="X5625" s="579"/>
      <c r="Y5625" s="545"/>
      <c r="Z5625" s="544"/>
      <c r="AA5625" s="545"/>
      <c r="AB5625" s="544"/>
      <c r="AC5625" s="545"/>
      <c r="AD5625" s="544"/>
      <c r="AE5625" s="581"/>
      <c r="AF5625" s="586"/>
      <c r="AG5625" s="587"/>
      <c r="AH5625" s="626"/>
      <c r="AI5625" s="627"/>
      <c r="AJ5625" s="544"/>
      <c r="AK5625" s="581"/>
      <c r="AL5625" s="586"/>
      <c r="AM5625" s="587"/>
      <c r="AN5625" s="626"/>
      <c r="AO5625" s="627"/>
      <c r="AP5625" s="544"/>
      <c r="AQ5625" s="581"/>
      <c r="AR5625" s="586"/>
      <c r="AS5625" s="587"/>
      <c r="AT5625" s="626"/>
      <c r="AU5625" s="627"/>
      <c r="AV5625" s="628"/>
      <c r="AW5625" s="629"/>
      <c r="AX5625" s="632"/>
      <c r="AY5625" s="633"/>
      <c r="AZ5625" s="626"/>
      <c r="BA5625" s="627"/>
      <c r="BB5625" s="544"/>
      <c r="BC5625" s="581"/>
      <c r="BD5625" s="586"/>
      <c r="BE5625" s="587"/>
      <c r="BF5625" s="626"/>
      <c r="BG5625" s="627"/>
      <c r="BH5625" s="628"/>
      <c r="BI5625" s="629"/>
      <c r="BJ5625" s="632"/>
      <c r="BK5625" s="633"/>
      <c r="BL5625" s="626"/>
      <c r="BM5625" s="627"/>
      <c r="BN5625" s="678"/>
      <c r="BO5625" s="679"/>
      <c r="BP5625" s="680"/>
      <c r="BQ5625" s="677"/>
      <c r="BR5625" s="663"/>
      <c r="BS5625" s="663"/>
      <c r="BT5625" s="19" t="s">
        <v>84</v>
      </c>
      <c r="BU5625" s="277">
        <f>IF(BQ5611="B",'VALUE POINTS'!L$19,IF('GAME STATS'!BQ5611="C",'VALUE POINTS'!M$19,'VALUE POINTS'!K$19))</f>
        <v>2</v>
      </c>
      <c r="BV5625" s="278"/>
    </row>
    <row r="5626" spans="1:74" ht="21.75" hidden="1" customHeight="1" x14ac:dyDescent="0.25">
      <c r="A5626" s="95"/>
      <c r="B5626" s="570" t="str">
        <f>IF(ROSTER!B$18="","",ROSTER!B$18)</f>
        <v/>
      </c>
      <c r="C5626" s="572" t="str">
        <f>IF(ROSTER!C$18="","",ROSTER!C$18)</f>
        <v/>
      </c>
      <c r="D5626" s="573"/>
      <c r="E5626" s="574"/>
      <c r="F5626" s="576">
        <f>IF(E5626="y",1,IF(E5626="S",1,0))</f>
        <v>0</v>
      </c>
      <c r="G5626" s="582">
        <f>IF(E5626="S",1,0)</f>
        <v>0</v>
      </c>
      <c r="H5626" s="578"/>
      <c r="I5626" s="543"/>
      <c r="J5626" s="542"/>
      <c r="K5626" s="580"/>
      <c r="L5626" s="584"/>
      <c r="M5626" s="585"/>
      <c r="N5626" s="588">
        <f>L5626+J5626</f>
        <v>0</v>
      </c>
      <c r="O5626" s="589"/>
      <c r="P5626" s="542"/>
      <c r="Q5626" s="580"/>
      <c r="R5626" s="584"/>
      <c r="S5626" s="585"/>
      <c r="T5626" s="588">
        <f>R5626-P5626</f>
        <v>0</v>
      </c>
      <c r="U5626" s="589"/>
      <c r="V5626" s="310"/>
      <c r="W5626" s="310"/>
      <c r="X5626" s="578"/>
      <c r="Y5626" s="543"/>
      <c r="Z5626" s="542"/>
      <c r="AA5626" s="543"/>
      <c r="AB5626" s="542"/>
      <c r="AC5626" s="543"/>
      <c r="AD5626" s="542"/>
      <c r="AE5626" s="580"/>
      <c r="AF5626" s="584"/>
      <c r="AG5626" s="585"/>
      <c r="AH5626" s="595">
        <f>IF(AD5626=0,0,(AF5626/AD5626)*100)</f>
        <v>0</v>
      </c>
      <c r="AI5626" s="596"/>
      <c r="AJ5626" s="542"/>
      <c r="AK5626" s="580"/>
      <c r="AL5626" s="584"/>
      <c r="AM5626" s="585"/>
      <c r="AN5626" s="595">
        <f>IF(AJ5626=0,0,(AL5626/AJ5626)*100)</f>
        <v>0</v>
      </c>
      <c r="AO5626" s="596"/>
      <c r="AP5626" s="542"/>
      <c r="AQ5626" s="580"/>
      <c r="AR5626" s="584"/>
      <c r="AS5626" s="585"/>
      <c r="AT5626" s="595">
        <f>IF(AP5626=0,0,(AR5626/AP5626)*100)</f>
        <v>0</v>
      </c>
      <c r="AU5626" s="596"/>
      <c r="AV5626" s="599">
        <f>AD5626+AJ5626+AP5626</f>
        <v>0</v>
      </c>
      <c r="AW5626" s="600"/>
      <c r="AX5626" s="630">
        <f>AF5626+AL5626+AR5626</f>
        <v>0</v>
      </c>
      <c r="AY5626" s="631"/>
      <c r="AZ5626" s="595">
        <f>IF(AV5626=0,0,(AX5626/AV5626)*100)</f>
        <v>0</v>
      </c>
      <c r="BA5626" s="596"/>
      <c r="BB5626" s="542"/>
      <c r="BC5626" s="580"/>
      <c r="BD5626" s="584"/>
      <c r="BE5626" s="585"/>
      <c r="BF5626" s="595">
        <f>IF(BB5626=0,0,(BD5626/BB5626)*100)</f>
        <v>0</v>
      </c>
      <c r="BG5626" s="596"/>
      <c r="BH5626" s="599">
        <f>AV5626+BB5626</f>
        <v>0</v>
      </c>
      <c r="BI5626" s="600"/>
      <c r="BJ5626" s="630">
        <f>AX5626+BD5626</f>
        <v>0</v>
      </c>
      <c r="BK5626" s="631"/>
      <c r="BL5626" s="595">
        <f>IF(BH5626=0,0,(BJ5626/BH5626)*100)</f>
        <v>0</v>
      </c>
      <c r="BM5626" s="596"/>
      <c r="BN5626" s="656">
        <f>(AF5626*2)+(AL5626*2)+(AR5626*3)+BD5626</f>
        <v>0</v>
      </c>
      <c r="BO5626" s="657"/>
      <c r="BP5626" s="658"/>
      <c r="BQ5626" s="676">
        <f t="shared" ref="BQ5626" si="3691">IF(BS5626=0,0,50*BR5626/BS5626)</f>
        <v>0</v>
      </c>
      <c r="BR5626" s="662">
        <f>(BN5626*BU$11)+(N5626*BU$12)+(Z5626*BU$13)+(R5626*BU$14)+(X5626*BU$15)+(AB5626*BU$16)</f>
        <v>0</v>
      </c>
      <c r="BS5626" s="662">
        <f>((BB5626-BD5626)*BU$18)+((AV5626-AX5626)*BU$17)+(H5626*BU$19)+(P5626*BU$20)</f>
        <v>0</v>
      </c>
      <c r="BT5626" s="15"/>
      <c r="BU5626" s="15"/>
      <c r="BV5626" s="278"/>
    </row>
    <row r="5627" spans="1:74" ht="21.75" hidden="1" customHeight="1" x14ac:dyDescent="0.25">
      <c r="A5627" s="95"/>
      <c r="B5627" s="571"/>
      <c r="C5627" s="642" t="str">
        <f>IF(ROSTER!D$18="","",ROSTER!D$18)</f>
        <v/>
      </c>
      <c r="D5627" s="643"/>
      <c r="E5627" s="575"/>
      <c r="F5627" s="577"/>
      <c r="G5627" s="583"/>
      <c r="H5627" s="579"/>
      <c r="I5627" s="545"/>
      <c r="J5627" s="544"/>
      <c r="K5627" s="581"/>
      <c r="L5627" s="586"/>
      <c r="M5627" s="587"/>
      <c r="N5627" s="592"/>
      <c r="O5627" s="603"/>
      <c r="P5627" s="544"/>
      <c r="Q5627" s="581"/>
      <c r="R5627" s="586"/>
      <c r="S5627" s="587"/>
      <c r="T5627" s="592"/>
      <c r="U5627" s="603"/>
      <c r="V5627" s="311"/>
      <c r="W5627" s="311"/>
      <c r="X5627" s="579"/>
      <c r="Y5627" s="545"/>
      <c r="Z5627" s="544"/>
      <c r="AA5627" s="545"/>
      <c r="AB5627" s="544"/>
      <c r="AC5627" s="545"/>
      <c r="AD5627" s="544"/>
      <c r="AE5627" s="581"/>
      <c r="AF5627" s="586"/>
      <c r="AG5627" s="587"/>
      <c r="AH5627" s="626"/>
      <c r="AI5627" s="627"/>
      <c r="AJ5627" s="544"/>
      <c r="AK5627" s="581"/>
      <c r="AL5627" s="586"/>
      <c r="AM5627" s="587"/>
      <c r="AN5627" s="626"/>
      <c r="AO5627" s="627"/>
      <c r="AP5627" s="544"/>
      <c r="AQ5627" s="581"/>
      <c r="AR5627" s="586"/>
      <c r="AS5627" s="587"/>
      <c r="AT5627" s="626"/>
      <c r="AU5627" s="627"/>
      <c r="AV5627" s="628"/>
      <c r="AW5627" s="629"/>
      <c r="AX5627" s="632"/>
      <c r="AY5627" s="633"/>
      <c r="AZ5627" s="626"/>
      <c r="BA5627" s="627"/>
      <c r="BB5627" s="544"/>
      <c r="BC5627" s="581"/>
      <c r="BD5627" s="586"/>
      <c r="BE5627" s="587"/>
      <c r="BF5627" s="626"/>
      <c r="BG5627" s="627"/>
      <c r="BH5627" s="628"/>
      <c r="BI5627" s="629"/>
      <c r="BJ5627" s="632"/>
      <c r="BK5627" s="633"/>
      <c r="BL5627" s="626"/>
      <c r="BM5627" s="627"/>
      <c r="BN5627" s="678"/>
      <c r="BO5627" s="679"/>
      <c r="BP5627" s="680"/>
      <c r="BQ5627" s="677"/>
      <c r="BR5627" s="663"/>
      <c r="BS5627" s="663"/>
      <c r="BT5627" s="15"/>
      <c r="BU5627" s="15"/>
      <c r="BV5627" s="95"/>
    </row>
    <row r="5628" spans="1:74" ht="21.75" hidden="1" customHeight="1" x14ac:dyDescent="0.25">
      <c r="A5628" s="95"/>
      <c r="B5628" s="570" t="str">
        <f>IF(ROSTER!B$20="","",ROSTER!B$20)</f>
        <v/>
      </c>
      <c r="C5628" s="572" t="str">
        <f>IF(ROSTER!C$20="","",ROSTER!C$20)</f>
        <v/>
      </c>
      <c r="D5628" s="573"/>
      <c r="E5628" s="574"/>
      <c r="F5628" s="576">
        <f>IF(E5628="y",1,IF(E5628="S",1,0))</f>
        <v>0</v>
      </c>
      <c r="G5628" s="582">
        <f>IF(E5628="S",1,0)</f>
        <v>0</v>
      </c>
      <c r="H5628" s="578"/>
      <c r="I5628" s="543"/>
      <c r="J5628" s="542"/>
      <c r="K5628" s="580"/>
      <c r="L5628" s="584"/>
      <c r="M5628" s="585"/>
      <c r="N5628" s="588">
        <f>L5628+J5628</f>
        <v>0</v>
      </c>
      <c r="O5628" s="589"/>
      <c r="P5628" s="542"/>
      <c r="Q5628" s="580"/>
      <c r="R5628" s="584"/>
      <c r="S5628" s="585"/>
      <c r="T5628" s="588">
        <f>R5628-P5628</f>
        <v>0</v>
      </c>
      <c r="U5628" s="589"/>
      <c r="V5628" s="310"/>
      <c r="W5628" s="310"/>
      <c r="X5628" s="578"/>
      <c r="Y5628" s="543"/>
      <c r="Z5628" s="542"/>
      <c r="AA5628" s="543"/>
      <c r="AB5628" s="542"/>
      <c r="AC5628" s="543"/>
      <c r="AD5628" s="542"/>
      <c r="AE5628" s="580"/>
      <c r="AF5628" s="584"/>
      <c r="AG5628" s="585"/>
      <c r="AH5628" s="595">
        <f>IF(AD5628=0,0,(AF5628/AD5628)*100)</f>
        <v>0</v>
      </c>
      <c r="AI5628" s="596"/>
      <c r="AJ5628" s="542"/>
      <c r="AK5628" s="580"/>
      <c r="AL5628" s="584"/>
      <c r="AM5628" s="585"/>
      <c r="AN5628" s="595">
        <f>IF(AJ5628=0,0,(AL5628/AJ5628)*100)</f>
        <v>0</v>
      </c>
      <c r="AO5628" s="596"/>
      <c r="AP5628" s="542"/>
      <c r="AQ5628" s="580"/>
      <c r="AR5628" s="584"/>
      <c r="AS5628" s="585"/>
      <c r="AT5628" s="595">
        <f>IF(AP5628=0,0,(AR5628/AP5628)*100)</f>
        <v>0</v>
      </c>
      <c r="AU5628" s="596"/>
      <c r="AV5628" s="599">
        <f>AD5628+AJ5628+AP5628</f>
        <v>0</v>
      </c>
      <c r="AW5628" s="600"/>
      <c r="AX5628" s="630">
        <f>AF5628+AL5628+AR5628</f>
        <v>0</v>
      </c>
      <c r="AY5628" s="631"/>
      <c r="AZ5628" s="595">
        <f>IF(AV5628=0,0,(AX5628/AV5628)*100)</f>
        <v>0</v>
      </c>
      <c r="BA5628" s="596"/>
      <c r="BB5628" s="542"/>
      <c r="BC5628" s="580"/>
      <c r="BD5628" s="584"/>
      <c r="BE5628" s="585"/>
      <c r="BF5628" s="595">
        <f>IF(BB5628=0,0,(BD5628/BB5628)*100)</f>
        <v>0</v>
      </c>
      <c r="BG5628" s="596"/>
      <c r="BH5628" s="599">
        <f>AV5628+BB5628</f>
        <v>0</v>
      </c>
      <c r="BI5628" s="600"/>
      <c r="BJ5628" s="630">
        <f>AX5628+BD5628</f>
        <v>0</v>
      </c>
      <c r="BK5628" s="631"/>
      <c r="BL5628" s="595">
        <f>IF(BH5628=0,0,(BJ5628/BH5628)*100)</f>
        <v>0</v>
      </c>
      <c r="BM5628" s="596"/>
      <c r="BN5628" s="656">
        <f>(AF5628*2)+(AL5628*2)+(AR5628*3)+BD5628</f>
        <v>0</v>
      </c>
      <c r="BO5628" s="657"/>
      <c r="BP5628" s="658"/>
      <c r="BQ5628" s="676">
        <f t="shared" ref="BQ5628" si="3692">IF(BS5628=0,0,50*BR5628/BS5628)</f>
        <v>0</v>
      </c>
      <c r="BR5628" s="662">
        <f>(BN5628*BU$11)+(N5628*BU$12)+(Z5628*BU$13)+(R5628*BU$14)+(X5628*BU$15)+(AB5628*BU$16)</f>
        <v>0</v>
      </c>
      <c r="BS5628" s="662">
        <f>((BB5628-BD5628)*BU$18)+((AV5628-AX5628)*BU$17)+(H5628*BU$19)+(P5628*BU$20)</f>
        <v>0</v>
      </c>
      <c r="BT5628" s="15"/>
      <c r="BU5628" s="15"/>
      <c r="BV5628" s="95"/>
    </row>
    <row r="5629" spans="1:74" ht="21.75" hidden="1" customHeight="1" x14ac:dyDescent="0.25">
      <c r="A5629" s="95"/>
      <c r="B5629" s="571"/>
      <c r="C5629" s="642" t="str">
        <f>IF(ROSTER!D$20="","",ROSTER!D$20)</f>
        <v/>
      </c>
      <c r="D5629" s="643"/>
      <c r="E5629" s="575"/>
      <c r="F5629" s="577"/>
      <c r="G5629" s="583"/>
      <c r="H5629" s="579"/>
      <c r="I5629" s="545"/>
      <c r="J5629" s="544"/>
      <c r="K5629" s="581"/>
      <c r="L5629" s="586"/>
      <c r="M5629" s="587"/>
      <c r="N5629" s="592"/>
      <c r="O5629" s="603"/>
      <c r="P5629" s="544"/>
      <c r="Q5629" s="581"/>
      <c r="R5629" s="586"/>
      <c r="S5629" s="587"/>
      <c r="T5629" s="592"/>
      <c r="U5629" s="603"/>
      <c r="V5629" s="311"/>
      <c r="W5629" s="311"/>
      <c r="X5629" s="579"/>
      <c r="Y5629" s="545"/>
      <c r="Z5629" s="544"/>
      <c r="AA5629" s="545"/>
      <c r="AB5629" s="544"/>
      <c r="AC5629" s="545"/>
      <c r="AD5629" s="544"/>
      <c r="AE5629" s="581"/>
      <c r="AF5629" s="586"/>
      <c r="AG5629" s="587"/>
      <c r="AH5629" s="626"/>
      <c r="AI5629" s="627"/>
      <c r="AJ5629" s="544"/>
      <c r="AK5629" s="581"/>
      <c r="AL5629" s="586"/>
      <c r="AM5629" s="587"/>
      <c r="AN5629" s="626"/>
      <c r="AO5629" s="627"/>
      <c r="AP5629" s="544"/>
      <c r="AQ5629" s="581"/>
      <c r="AR5629" s="586"/>
      <c r="AS5629" s="587"/>
      <c r="AT5629" s="626"/>
      <c r="AU5629" s="627"/>
      <c r="AV5629" s="628"/>
      <c r="AW5629" s="629"/>
      <c r="AX5629" s="632"/>
      <c r="AY5629" s="633"/>
      <c r="AZ5629" s="626"/>
      <c r="BA5629" s="627"/>
      <c r="BB5629" s="544"/>
      <c r="BC5629" s="581"/>
      <c r="BD5629" s="586"/>
      <c r="BE5629" s="587"/>
      <c r="BF5629" s="626"/>
      <c r="BG5629" s="627"/>
      <c r="BH5629" s="628"/>
      <c r="BI5629" s="629"/>
      <c r="BJ5629" s="632"/>
      <c r="BK5629" s="633"/>
      <c r="BL5629" s="626"/>
      <c r="BM5629" s="627"/>
      <c r="BN5629" s="678"/>
      <c r="BO5629" s="679"/>
      <c r="BP5629" s="680"/>
      <c r="BQ5629" s="677"/>
      <c r="BR5629" s="663"/>
      <c r="BS5629" s="663"/>
      <c r="BT5629" s="15"/>
      <c r="BU5629" s="15"/>
      <c r="BV5629" s="95"/>
    </row>
    <row r="5630" spans="1:74" ht="21.75" hidden="1" customHeight="1" x14ac:dyDescent="0.25">
      <c r="A5630" s="95"/>
      <c r="B5630" s="570" t="str">
        <f>IF(ROSTER!B$22="","",ROSTER!B$22)</f>
        <v/>
      </c>
      <c r="C5630" s="572" t="str">
        <f>IF(ROSTER!C$22="","",ROSTER!C$22)</f>
        <v/>
      </c>
      <c r="D5630" s="573"/>
      <c r="E5630" s="574"/>
      <c r="F5630" s="576">
        <f>IF(E5630="y",1,IF(E5630="S",1,0))</f>
        <v>0</v>
      </c>
      <c r="G5630" s="582">
        <f>IF(E5630="S",1,0)</f>
        <v>0</v>
      </c>
      <c r="H5630" s="578"/>
      <c r="I5630" s="543"/>
      <c r="J5630" s="542"/>
      <c r="K5630" s="580"/>
      <c r="L5630" s="584"/>
      <c r="M5630" s="585"/>
      <c r="N5630" s="588">
        <f>L5630+J5630</f>
        <v>0</v>
      </c>
      <c r="O5630" s="589"/>
      <c r="P5630" s="542"/>
      <c r="Q5630" s="580"/>
      <c r="R5630" s="584"/>
      <c r="S5630" s="585"/>
      <c r="T5630" s="588">
        <f>R5630-P5630</f>
        <v>0</v>
      </c>
      <c r="U5630" s="589"/>
      <c r="V5630" s="310"/>
      <c r="W5630" s="310"/>
      <c r="X5630" s="578"/>
      <c r="Y5630" s="543"/>
      <c r="Z5630" s="542"/>
      <c r="AA5630" s="543"/>
      <c r="AB5630" s="542"/>
      <c r="AC5630" s="543"/>
      <c r="AD5630" s="542"/>
      <c r="AE5630" s="580"/>
      <c r="AF5630" s="584"/>
      <c r="AG5630" s="585"/>
      <c r="AH5630" s="595">
        <f>IF(AD5630=0,0,(AF5630/AD5630)*100)</f>
        <v>0</v>
      </c>
      <c r="AI5630" s="596"/>
      <c r="AJ5630" s="542"/>
      <c r="AK5630" s="580"/>
      <c r="AL5630" s="584"/>
      <c r="AM5630" s="585"/>
      <c r="AN5630" s="595">
        <f>IF(AJ5630=0,0,(AL5630/AJ5630)*100)</f>
        <v>0</v>
      </c>
      <c r="AO5630" s="596"/>
      <c r="AP5630" s="542"/>
      <c r="AQ5630" s="580"/>
      <c r="AR5630" s="584"/>
      <c r="AS5630" s="585"/>
      <c r="AT5630" s="595">
        <f>IF(AP5630=0,0,(AR5630/AP5630)*100)</f>
        <v>0</v>
      </c>
      <c r="AU5630" s="596"/>
      <c r="AV5630" s="599">
        <f>AD5630+AJ5630+AP5630</f>
        <v>0</v>
      </c>
      <c r="AW5630" s="600"/>
      <c r="AX5630" s="630">
        <f>AF5630+AL5630+AR5630</f>
        <v>0</v>
      </c>
      <c r="AY5630" s="631"/>
      <c r="AZ5630" s="595">
        <f>IF(AV5630=0,0,(AX5630/AV5630)*100)</f>
        <v>0</v>
      </c>
      <c r="BA5630" s="596"/>
      <c r="BB5630" s="542"/>
      <c r="BC5630" s="580"/>
      <c r="BD5630" s="584"/>
      <c r="BE5630" s="585"/>
      <c r="BF5630" s="595">
        <f>IF(BB5630=0,0,(BD5630/BB5630)*100)</f>
        <v>0</v>
      </c>
      <c r="BG5630" s="596"/>
      <c r="BH5630" s="599">
        <f>AV5630+BB5630</f>
        <v>0</v>
      </c>
      <c r="BI5630" s="600"/>
      <c r="BJ5630" s="630">
        <f>AX5630+BD5630</f>
        <v>0</v>
      </c>
      <c r="BK5630" s="631"/>
      <c r="BL5630" s="595">
        <f>IF(BH5630=0,0,(BJ5630/BH5630)*100)</f>
        <v>0</v>
      </c>
      <c r="BM5630" s="596"/>
      <c r="BN5630" s="656">
        <f>(AF5630*2)+(AL5630*2)+(AR5630*3)+BD5630</f>
        <v>0</v>
      </c>
      <c r="BO5630" s="657"/>
      <c r="BP5630" s="658"/>
      <c r="BQ5630" s="676">
        <f t="shared" ref="BQ5630" si="3693">IF(BS5630=0,0,50*BR5630/BS5630)</f>
        <v>0</v>
      </c>
      <c r="BR5630" s="662">
        <f>(BN5630*BU$11)+(N5630*BU$12)+(Z5630*BU$13)+(R5630*BU$14)+(X5630*BU$15)+(AB5630*BU$16)</f>
        <v>0</v>
      </c>
      <c r="BS5630" s="662">
        <f>((BB5630-BD5630)*BU$18)+((AV5630-AX5630)*BU$17)+(H5630*BU$19)+(P5630*BU$20)</f>
        <v>0</v>
      </c>
      <c r="BT5630" s="15"/>
      <c r="BU5630" s="15"/>
      <c r="BV5630" s="95"/>
    </row>
    <row r="5631" spans="1:74" ht="21.75" hidden="1" customHeight="1" x14ac:dyDescent="0.25">
      <c r="A5631" s="95"/>
      <c r="B5631" s="571"/>
      <c r="C5631" s="642" t="str">
        <f>IF(ROSTER!D$22="","",ROSTER!D$22)</f>
        <v/>
      </c>
      <c r="D5631" s="643"/>
      <c r="E5631" s="575"/>
      <c r="F5631" s="577"/>
      <c r="G5631" s="583"/>
      <c r="H5631" s="579"/>
      <c r="I5631" s="545"/>
      <c r="J5631" s="544"/>
      <c r="K5631" s="581"/>
      <c r="L5631" s="586"/>
      <c r="M5631" s="587"/>
      <c r="N5631" s="592"/>
      <c r="O5631" s="603"/>
      <c r="P5631" s="544"/>
      <c r="Q5631" s="581"/>
      <c r="R5631" s="586"/>
      <c r="S5631" s="587"/>
      <c r="T5631" s="592"/>
      <c r="U5631" s="603"/>
      <c r="V5631" s="311"/>
      <c r="W5631" s="311"/>
      <c r="X5631" s="579"/>
      <c r="Y5631" s="545"/>
      <c r="Z5631" s="544"/>
      <c r="AA5631" s="545"/>
      <c r="AB5631" s="544"/>
      <c r="AC5631" s="545"/>
      <c r="AD5631" s="544"/>
      <c r="AE5631" s="581"/>
      <c r="AF5631" s="586"/>
      <c r="AG5631" s="587"/>
      <c r="AH5631" s="626"/>
      <c r="AI5631" s="627"/>
      <c r="AJ5631" s="544"/>
      <c r="AK5631" s="581"/>
      <c r="AL5631" s="586"/>
      <c r="AM5631" s="587"/>
      <c r="AN5631" s="626"/>
      <c r="AO5631" s="627"/>
      <c r="AP5631" s="544"/>
      <c r="AQ5631" s="581"/>
      <c r="AR5631" s="586"/>
      <c r="AS5631" s="587"/>
      <c r="AT5631" s="626"/>
      <c r="AU5631" s="627"/>
      <c r="AV5631" s="628"/>
      <c r="AW5631" s="629"/>
      <c r="AX5631" s="632"/>
      <c r="AY5631" s="633"/>
      <c r="AZ5631" s="626"/>
      <c r="BA5631" s="627"/>
      <c r="BB5631" s="544"/>
      <c r="BC5631" s="581"/>
      <c r="BD5631" s="586"/>
      <c r="BE5631" s="587"/>
      <c r="BF5631" s="626"/>
      <c r="BG5631" s="627"/>
      <c r="BH5631" s="628"/>
      <c r="BI5631" s="629"/>
      <c r="BJ5631" s="632"/>
      <c r="BK5631" s="633"/>
      <c r="BL5631" s="626"/>
      <c r="BM5631" s="627"/>
      <c r="BN5631" s="678"/>
      <c r="BO5631" s="679"/>
      <c r="BP5631" s="680"/>
      <c r="BQ5631" s="677"/>
      <c r="BR5631" s="663"/>
      <c r="BS5631" s="663"/>
      <c r="BT5631" s="15"/>
      <c r="BU5631" s="15"/>
      <c r="BV5631" s="95"/>
    </row>
    <row r="5632" spans="1:74" ht="21.75" hidden="1" customHeight="1" x14ac:dyDescent="0.25">
      <c r="A5632" s="95"/>
      <c r="B5632" s="570" t="str">
        <f>IF(ROSTER!B$24="","",ROSTER!B$24)</f>
        <v/>
      </c>
      <c r="C5632" s="572" t="str">
        <f>IF(ROSTER!C$24="","",ROSTER!C$24)</f>
        <v/>
      </c>
      <c r="D5632" s="573"/>
      <c r="E5632" s="574"/>
      <c r="F5632" s="576">
        <f>IF(E5632="y",1,IF(E5632="S",1,0))</f>
        <v>0</v>
      </c>
      <c r="G5632" s="582">
        <f>IF(E5632="S",1,0)</f>
        <v>0</v>
      </c>
      <c r="H5632" s="578"/>
      <c r="I5632" s="543"/>
      <c r="J5632" s="542"/>
      <c r="K5632" s="580"/>
      <c r="L5632" s="584"/>
      <c r="M5632" s="585"/>
      <c r="N5632" s="588">
        <f>L5632+J5632</f>
        <v>0</v>
      </c>
      <c r="O5632" s="589"/>
      <c r="P5632" s="542"/>
      <c r="Q5632" s="580"/>
      <c r="R5632" s="584"/>
      <c r="S5632" s="585"/>
      <c r="T5632" s="588">
        <f>R5632-P5632</f>
        <v>0</v>
      </c>
      <c r="U5632" s="589"/>
      <c r="V5632" s="310"/>
      <c r="W5632" s="310"/>
      <c r="X5632" s="578"/>
      <c r="Y5632" s="543"/>
      <c r="Z5632" s="542"/>
      <c r="AA5632" s="543"/>
      <c r="AB5632" s="542"/>
      <c r="AC5632" s="543"/>
      <c r="AD5632" s="542"/>
      <c r="AE5632" s="580"/>
      <c r="AF5632" s="584"/>
      <c r="AG5632" s="585"/>
      <c r="AH5632" s="595">
        <f>IF(AD5632=0,0,(AF5632/AD5632)*100)</f>
        <v>0</v>
      </c>
      <c r="AI5632" s="596"/>
      <c r="AJ5632" s="542"/>
      <c r="AK5632" s="580"/>
      <c r="AL5632" s="584"/>
      <c r="AM5632" s="585"/>
      <c r="AN5632" s="595">
        <f>IF(AJ5632=0,0,(AL5632/AJ5632)*100)</f>
        <v>0</v>
      </c>
      <c r="AO5632" s="596"/>
      <c r="AP5632" s="542"/>
      <c r="AQ5632" s="580"/>
      <c r="AR5632" s="584"/>
      <c r="AS5632" s="585"/>
      <c r="AT5632" s="595">
        <f>IF(AP5632=0,0,(AR5632/AP5632)*100)</f>
        <v>0</v>
      </c>
      <c r="AU5632" s="596"/>
      <c r="AV5632" s="599">
        <f>AD5632+AJ5632+AP5632</f>
        <v>0</v>
      </c>
      <c r="AW5632" s="600"/>
      <c r="AX5632" s="630">
        <f>AF5632+AL5632+AR5632</f>
        <v>0</v>
      </c>
      <c r="AY5632" s="631"/>
      <c r="AZ5632" s="595">
        <f>IF(AV5632=0,0,(AX5632/AV5632)*100)</f>
        <v>0</v>
      </c>
      <c r="BA5632" s="596"/>
      <c r="BB5632" s="542"/>
      <c r="BC5632" s="580"/>
      <c r="BD5632" s="584"/>
      <c r="BE5632" s="585"/>
      <c r="BF5632" s="595">
        <f>IF(BB5632=0,0,(BD5632/BB5632)*100)</f>
        <v>0</v>
      </c>
      <c r="BG5632" s="596"/>
      <c r="BH5632" s="599">
        <f>AV5632+BB5632</f>
        <v>0</v>
      </c>
      <c r="BI5632" s="600"/>
      <c r="BJ5632" s="630">
        <f>AX5632+BD5632</f>
        <v>0</v>
      </c>
      <c r="BK5632" s="631"/>
      <c r="BL5632" s="595">
        <f>IF(BH5632=0,0,(BJ5632/BH5632)*100)</f>
        <v>0</v>
      </c>
      <c r="BM5632" s="596"/>
      <c r="BN5632" s="656">
        <f>(AF5632*2)+(AL5632*2)+(AR5632*3)+BD5632</f>
        <v>0</v>
      </c>
      <c r="BO5632" s="657"/>
      <c r="BP5632" s="658"/>
      <c r="BQ5632" s="676">
        <f t="shared" ref="BQ5632" si="3694">IF(BS5632=0,0,50*BR5632/BS5632)</f>
        <v>0</v>
      </c>
      <c r="BR5632" s="662">
        <f>(BN5632*BU$11)+(N5632*BU$12)+(Z5632*BU$13)+(R5632*BU$14)+(X5632*BU$15)+(AB5632*BU$16)</f>
        <v>0</v>
      </c>
      <c r="BS5632" s="662">
        <f>((BB5632-BD5632)*BU$18)+((AV5632-AX5632)*BU$17)+(H5632*BU$19)+(P5632*BU$20)</f>
        <v>0</v>
      </c>
      <c r="BT5632" s="15"/>
      <c r="BU5632" s="15"/>
      <c r="BV5632" s="95"/>
    </row>
    <row r="5633" spans="1:74" ht="21.75" hidden="1" customHeight="1" x14ac:dyDescent="0.25">
      <c r="A5633" s="95"/>
      <c r="B5633" s="571"/>
      <c r="C5633" s="642" t="str">
        <f>IF(ROSTER!D$24="","",ROSTER!D$24)</f>
        <v/>
      </c>
      <c r="D5633" s="643"/>
      <c r="E5633" s="575"/>
      <c r="F5633" s="577"/>
      <c r="G5633" s="583"/>
      <c r="H5633" s="579"/>
      <c r="I5633" s="545"/>
      <c r="J5633" s="544"/>
      <c r="K5633" s="581"/>
      <c r="L5633" s="586"/>
      <c r="M5633" s="587"/>
      <c r="N5633" s="592"/>
      <c r="O5633" s="603"/>
      <c r="P5633" s="544"/>
      <c r="Q5633" s="581"/>
      <c r="R5633" s="586"/>
      <c r="S5633" s="587"/>
      <c r="T5633" s="592"/>
      <c r="U5633" s="603"/>
      <c r="V5633" s="311"/>
      <c r="W5633" s="311"/>
      <c r="X5633" s="579"/>
      <c r="Y5633" s="545"/>
      <c r="Z5633" s="544"/>
      <c r="AA5633" s="545"/>
      <c r="AB5633" s="544"/>
      <c r="AC5633" s="545"/>
      <c r="AD5633" s="544"/>
      <c r="AE5633" s="581"/>
      <c r="AF5633" s="586"/>
      <c r="AG5633" s="587"/>
      <c r="AH5633" s="626"/>
      <c r="AI5633" s="627"/>
      <c r="AJ5633" s="544"/>
      <c r="AK5633" s="581"/>
      <c r="AL5633" s="586"/>
      <c r="AM5633" s="587"/>
      <c r="AN5633" s="626"/>
      <c r="AO5633" s="627"/>
      <c r="AP5633" s="544"/>
      <c r="AQ5633" s="581"/>
      <c r="AR5633" s="586"/>
      <c r="AS5633" s="587"/>
      <c r="AT5633" s="626"/>
      <c r="AU5633" s="627"/>
      <c r="AV5633" s="628"/>
      <c r="AW5633" s="629"/>
      <c r="AX5633" s="632"/>
      <c r="AY5633" s="633"/>
      <c r="AZ5633" s="626"/>
      <c r="BA5633" s="627"/>
      <c r="BB5633" s="544"/>
      <c r="BC5633" s="581"/>
      <c r="BD5633" s="586"/>
      <c r="BE5633" s="587"/>
      <c r="BF5633" s="626"/>
      <c r="BG5633" s="627"/>
      <c r="BH5633" s="628"/>
      <c r="BI5633" s="629"/>
      <c r="BJ5633" s="632"/>
      <c r="BK5633" s="633"/>
      <c r="BL5633" s="626"/>
      <c r="BM5633" s="627"/>
      <c r="BN5633" s="678"/>
      <c r="BO5633" s="679"/>
      <c r="BP5633" s="680"/>
      <c r="BQ5633" s="677"/>
      <c r="BR5633" s="663"/>
      <c r="BS5633" s="663"/>
      <c r="BT5633" s="15"/>
      <c r="BU5633" s="15"/>
      <c r="BV5633" s="95"/>
    </row>
    <row r="5634" spans="1:74" ht="21.75" hidden="1" customHeight="1" x14ac:dyDescent="0.25">
      <c r="A5634" s="95"/>
      <c r="B5634" s="570" t="str">
        <f>IF(ROSTER!B$26="","",ROSTER!B$26)</f>
        <v/>
      </c>
      <c r="C5634" s="572" t="str">
        <f>IF(ROSTER!C$26="","",ROSTER!C$26)</f>
        <v/>
      </c>
      <c r="D5634" s="573"/>
      <c r="E5634" s="574"/>
      <c r="F5634" s="576">
        <f>IF(E5634="y",1,IF(E5634="S",1,0))</f>
        <v>0</v>
      </c>
      <c r="G5634" s="582">
        <f>IF(E5634="S",1,0)</f>
        <v>0</v>
      </c>
      <c r="H5634" s="578"/>
      <c r="I5634" s="543"/>
      <c r="J5634" s="542"/>
      <c r="K5634" s="580"/>
      <c r="L5634" s="584"/>
      <c r="M5634" s="585"/>
      <c r="N5634" s="588">
        <f>L5634+J5634</f>
        <v>0</v>
      </c>
      <c r="O5634" s="589"/>
      <c r="P5634" s="542"/>
      <c r="Q5634" s="580"/>
      <c r="R5634" s="584"/>
      <c r="S5634" s="585"/>
      <c r="T5634" s="588">
        <f>R5634-P5634</f>
        <v>0</v>
      </c>
      <c r="U5634" s="589"/>
      <c r="V5634" s="310"/>
      <c r="W5634" s="310"/>
      <c r="X5634" s="578"/>
      <c r="Y5634" s="543"/>
      <c r="Z5634" s="542"/>
      <c r="AA5634" s="543"/>
      <c r="AB5634" s="542"/>
      <c r="AC5634" s="543"/>
      <c r="AD5634" s="542"/>
      <c r="AE5634" s="580"/>
      <c r="AF5634" s="584"/>
      <c r="AG5634" s="585"/>
      <c r="AH5634" s="595">
        <f>IF(AD5634=0,0,(AF5634/AD5634)*100)</f>
        <v>0</v>
      </c>
      <c r="AI5634" s="596"/>
      <c r="AJ5634" s="542"/>
      <c r="AK5634" s="580"/>
      <c r="AL5634" s="584"/>
      <c r="AM5634" s="585"/>
      <c r="AN5634" s="595">
        <f>IF(AJ5634=0,0,(AL5634/AJ5634)*100)</f>
        <v>0</v>
      </c>
      <c r="AO5634" s="596"/>
      <c r="AP5634" s="542"/>
      <c r="AQ5634" s="580"/>
      <c r="AR5634" s="584"/>
      <c r="AS5634" s="585"/>
      <c r="AT5634" s="595">
        <f>IF(AP5634=0,0,(AR5634/AP5634)*100)</f>
        <v>0</v>
      </c>
      <c r="AU5634" s="596"/>
      <c r="AV5634" s="599">
        <f>AD5634+AJ5634+AP5634</f>
        <v>0</v>
      </c>
      <c r="AW5634" s="600"/>
      <c r="AX5634" s="630">
        <f>AF5634+AL5634+AR5634</f>
        <v>0</v>
      </c>
      <c r="AY5634" s="631"/>
      <c r="AZ5634" s="595">
        <f>IF(AV5634=0,0,(AX5634/AV5634)*100)</f>
        <v>0</v>
      </c>
      <c r="BA5634" s="596"/>
      <c r="BB5634" s="542"/>
      <c r="BC5634" s="580"/>
      <c r="BD5634" s="584"/>
      <c r="BE5634" s="585"/>
      <c r="BF5634" s="595">
        <f>IF(BB5634=0,0,(BD5634/BB5634)*100)</f>
        <v>0</v>
      </c>
      <c r="BG5634" s="596"/>
      <c r="BH5634" s="599">
        <f>AV5634+BB5634</f>
        <v>0</v>
      </c>
      <c r="BI5634" s="600"/>
      <c r="BJ5634" s="630">
        <f>AX5634+BD5634</f>
        <v>0</v>
      </c>
      <c r="BK5634" s="631"/>
      <c r="BL5634" s="595">
        <f>IF(BH5634=0,0,(BJ5634/BH5634)*100)</f>
        <v>0</v>
      </c>
      <c r="BM5634" s="596"/>
      <c r="BN5634" s="656">
        <f>(AF5634*2)+(AL5634*2)+(AR5634*3)+BD5634</f>
        <v>0</v>
      </c>
      <c r="BO5634" s="657"/>
      <c r="BP5634" s="658"/>
      <c r="BQ5634" s="676">
        <f t="shared" ref="BQ5634" si="3695">IF(BS5634=0,0,50*BR5634/BS5634)</f>
        <v>0</v>
      </c>
      <c r="BR5634" s="662">
        <f>(BN5634*BU$11)+(N5634*BU$12)+(Z5634*BU$13)+(R5634*BU$14)+(X5634*BU$15)+(AB5634*BU$16)</f>
        <v>0</v>
      </c>
      <c r="BS5634" s="662">
        <f>((BB5634-BD5634)*BU$18)+((AV5634-AX5634)*BU$17)+(H5634*BU$19)+(P5634*BU$20)</f>
        <v>0</v>
      </c>
      <c r="BT5634" s="15"/>
      <c r="BU5634" s="15"/>
      <c r="BV5634" s="95"/>
    </row>
    <row r="5635" spans="1:74" ht="21.75" hidden="1" customHeight="1" x14ac:dyDescent="0.25">
      <c r="A5635" s="95"/>
      <c r="B5635" s="571"/>
      <c r="C5635" s="642" t="str">
        <f>IF(ROSTER!D$26="","",ROSTER!D$26)</f>
        <v/>
      </c>
      <c r="D5635" s="643"/>
      <c r="E5635" s="575"/>
      <c r="F5635" s="577"/>
      <c r="G5635" s="583"/>
      <c r="H5635" s="579"/>
      <c r="I5635" s="545"/>
      <c r="J5635" s="544"/>
      <c r="K5635" s="581"/>
      <c r="L5635" s="586"/>
      <c r="M5635" s="587"/>
      <c r="N5635" s="592"/>
      <c r="O5635" s="603"/>
      <c r="P5635" s="544"/>
      <c r="Q5635" s="581"/>
      <c r="R5635" s="586"/>
      <c r="S5635" s="587"/>
      <c r="T5635" s="592"/>
      <c r="U5635" s="603"/>
      <c r="V5635" s="311"/>
      <c r="W5635" s="311"/>
      <c r="X5635" s="579"/>
      <c r="Y5635" s="545"/>
      <c r="Z5635" s="544"/>
      <c r="AA5635" s="545"/>
      <c r="AB5635" s="544"/>
      <c r="AC5635" s="545"/>
      <c r="AD5635" s="544"/>
      <c r="AE5635" s="581"/>
      <c r="AF5635" s="586"/>
      <c r="AG5635" s="587"/>
      <c r="AH5635" s="626"/>
      <c r="AI5635" s="627"/>
      <c r="AJ5635" s="544"/>
      <c r="AK5635" s="581"/>
      <c r="AL5635" s="586"/>
      <c r="AM5635" s="587"/>
      <c r="AN5635" s="626"/>
      <c r="AO5635" s="627"/>
      <c r="AP5635" s="544"/>
      <c r="AQ5635" s="581"/>
      <c r="AR5635" s="586"/>
      <c r="AS5635" s="587"/>
      <c r="AT5635" s="626"/>
      <c r="AU5635" s="627"/>
      <c r="AV5635" s="628"/>
      <c r="AW5635" s="629"/>
      <c r="AX5635" s="632"/>
      <c r="AY5635" s="633"/>
      <c r="AZ5635" s="626"/>
      <c r="BA5635" s="627"/>
      <c r="BB5635" s="544"/>
      <c r="BC5635" s="581"/>
      <c r="BD5635" s="586"/>
      <c r="BE5635" s="587"/>
      <c r="BF5635" s="626"/>
      <c r="BG5635" s="627"/>
      <c r="BH5635" s="628"/>
      <c r="BI5635" s="629"/>
      <c r="BJ5635" s="632"/>
      <c r="BK5635" s="633"/>
      <c r="BL5635" s="626"/>
      <c r="BM5635" s="627"/>
      <c r="BN5635" s="678"/>
      <c r="BO5635" s="679"/>
      <c r="BP5635" s="680"/>
      <c r="BQ5635" s="677"/>
      <c r="BR5635" s="663"/>
      <c r="BS5635" s="663"/>
      <c r="BT5635" s="15"/>
      <c r="BU5635" s="15"/>
      <c r="BV5635" s="95"/>
    </row>
    <row r="5636" spans="1:74" ht="21.75" hidden="1" customHeight="1" x14ac:dyDescent="0.25">
      <c r="A5636" s="95"/>
      <c r="B5636" s="570" t="str">
        <f>IF(ROSTER!B$28="","",ROSTER!B$28)</f>
        <v/>
      </c>
      <c r="C5636" s="572" t="str">
        <f>IF(ROSTER!C$28="","",ROSTER!C$28)</f>
        <v/>
      </c>
      <c r="D5636" s="573"/>
      <c r="E5636" s="574"/>
      <c r="F5636" s="576">
        <f>IF(E5636="y",1,IF(E5636="S",1,0))</f>
        <v>0</v>
      </c>
      <c r="G5636" s="582">
        <f>IF(E5636="S",1,0)</f>
        <v>0</v>
      </c>
      <c r="H5636" s="578"/>
      <c r="I5636" s="543"/>
      <c r="J5636" s="542"/>
      <c r="K5636" s="580"/>
      <c r="L5636" s="584"/>
      <c r="M5636" s="585"/>
      <c r="N5636" s="588">
        <f>L5636+J5636</f>
        <v>0</v>
      </c>
      <c r="O5636" s="589"/>
      <c r="P5636" s="542"/>
      <c r="Q5636" s="580"/>
      <c r="R5636" s="584"/>
      <c r="S5636" s="585"/>
      <c r="T5636" s="588">
        <f>R5636-P5636</f>
        <v>0</v>
      </c>
      <c r="U5636" s="589"/>
      <c r="V5636" s="310"/>
      <c r="W5636" s="310"/>
      <c r="X5636" s="578"/>
      <c r="Y5636" s="543"/>
      <c r="Z5636" s="542"/>
      <c r="AA5636" s="543"/>
      <c r="AB5636" s="542"/>
      <c r="AC5636" s="543"/>
      <c r="AD5636" s="542"/>
      <c r="AE5636" s="580"/>
      <c r="AF5636" s="584"/>
      <c r="AG5636" s="585"/>
      <c r="AH5636" s="595">
        <f>IF(AD5636=0,0,(AF5636/AD5636)*100)</f>
        <v>0</v>
      </c>
      <c r="AI5636" s="596"/>
      <c r="AJ5636" s="542"/>
      <c r="AK5636" s="580"/>
      <c r="AL5636" s="584"/>
      <c r="AM5636" s="585"/>
      <c r="AN5636" s="595">
        <f>IF(AJ5636=0,0,(AL5636/AJ5636)*100)</f>
        <v>0</v>
      </c>
      <c r="AO5636" s="596"/>
      <c r="AP5636" s="542"/>
      <c r="AQ5636" s="580"/>
      <c r="AR5636" s="584"/>
      <c r="AS5636" s="585"/>
      <c r="AT5636" s="595">
        <f>IF(AP5636=0,0,(AR5636/AP5636)*100)</f>
        <v>0</v>
      </c>
      <c r="AU5636" s="596"/>
      <c r="AV5636" s="599">
        <f>AD5636+AJ5636+AP5636</f>
        <v>0</v>
      </c>
      <c r="AW5636" s="600"/>
      <c r="AX5636" s="630">
        <f>AF5636+AL5636+AR5636</f>
        <v>0</v>
      </c>
      <c r="AY5636" s="631"/>
      <c r="AZ5636" s="595">
        <f>IF(AV5636=0,0,(AX5636/AV5636)*100)</f>
        <v>0</v>
      </c>
      <c r="BA5636" s="596"/>
      <c r="BB5636" s="542"/>
      <c r="BC5636" s="580"/>
      <c r="BD5636" s="584"/>
      <c r="BE5636" s="585"/>
      <c r="BF5636" s="595">
        <f>IF(BB5636=0,0,(BD5636/BB5636)*100)</f>
        <v>0</v>
      </c>
      <c r="BG5636" s="596"/>
      <c r="BH5636" s="599">
        <f>AV5636+BB5636</f>
        <v>0</v>
      </c>
      <c r="BI5636" s="600"/>
      <c r="BJ5636" s="630">
        <f>AX5636+BD5636</f>
        <v>0</v>
      </c>
      <c r="BK5636" s="631"/>
      <c r="BL5636" s="595">
        <f>IF(BH5636=0,0,(BJ5636/BH5636)*100)</f>
        <v>0</v>
      </c>
      <c r="BM5636" s="596"/>
      <c r="BN5636" s="656">
        <f>(AF5636*2)+(AL5636*2)+(AR5636*3)+BD5636</f>
        <v>0</v>
      </c>
      <c r="BO5636" s="657"/>
      <c r="BP5636" s="658"/>
      <c r="BQ5636" s="676">
        <f t="shared" ref="BQ5636" si="3696">IF(BS5636=0,0,50*BR5636/BS5636)</f>
        <v>0</v>
      </c>
      <c r="BR5636" s="662">
        <f>(BN5636*BU$11)+(N5636*BU$12)+(Z5636*BU$13)+(R5636*BU$14)+(X5636*BU$15)+(AB5636*BU$16)</f>
        <v>0</v>
      </c>
      <c r="BS5636" s="662">
        <f>((BB5636-BD5636)*BU$18)+((AV5636-AX5636)*BU$17)+(H5636*BU$19)+(P5636*BU$20)</f>
        <v>0</v>
      </c>
      <c r="BT5636" s="15"/>
      <c r="BU5636" s="15"/>
      <c r="BV5636" s="95"/>
    </row>
    <row r="5637" spans="1:74" ht="21.75" hidden="1" customHeight="1" x14ac:dyDescent="0.25">
      <c r="A5637" s="95"/>
      <c r="B5637" s="571"/>
      <c r="C5637" s="642" t="str">
        <f>IF(ROSTER!D$28="","",ROSTER!D$28)</f>
        <v/>
      </c>
      <c r="D5637" s="643"/>
      <c r="E5637" s="575"/>
      <c r="F5637" s="577"/>
      <c r="G5637" s="583"/>
      <c r="H5637" s="579"/>
      <c r="I5637" s="545"/>
      <c r="J5637" s="544"/>
      <c r="K5637" s="581"/>
      <c r="L5637" s="586"/>
      <c r="M5637" s="587"/>
      <c r="N5637" s="592"/>
      <c r="O5637" s="603"/>
      <c r="P5637" s="544"/>
      <c r="Q5637" s="581"/>
      <c r="R5637" s="586"/>
      <c r="S5637" s="587"/>
      <c r="T5637" s="592"/>
      <c r="U5637" s="603"/>
      <c r="V5637" s="311"/>
      <c r="W5637" s="311"/>
      <c r="X5637" s="579"/>
      <c r="Y5637" s="545"/>
      <c r="Z5637" s="544"/>
      <c r="AA5637" s="545"/>
      <c r="AB5637" s="544"/>
      <c r="AC5637" s="545"/>
      <c r="AD5637" s="544"/>
      <c r="AE5637" s="581"/>
      <c r="AF5637" s="586"/>
      <c r="AG5637" s="587"/>
      <c r="AH5637" s="626"/>
      <c r="AI5637" s="627"/>
      <c r="AJ5637" s="544"/>
      <c r="AK5637" s="581"/>
      <c r="AL5637" s="586"/>
      <c r="AM5637" s="587"/>
      <c r="AN5637" s="626"/>
      <c r="AO5637" s="627"/>
      <c r="AP5637" s="544"/>
      <c r="AQ5637" s="581"/>
      <c r="AR5637" s="586"/>
      <c r="AS5637" s="587"/>
      <c r="AT5637" s="626"/>
      <c r="AU5637" s="627"/>
      <c r="AV5637" s="628"/>
      <c r="AW5637" s="629"/>
      <c r="AX5637" s="632"/>
      <c r="AY5637" s="633"/>
      <c r="AZ5637" s="626"/>
      <c r="BA5637" s="627"/>
      <c r="BB5637" s="544"/>
      <c r="BC5637" s="581"/>
      <c r="BD5637" s="586"/>
      <c r="BE5637" s="587"/>
      <c r="BF5637" s="626"/>
      <c r="BG5637" s="627"/>
      <c r="BH5637" s="628"/>
      <c r="BI5637" s="629"/>
      <c r="BJ5637" s="632"/>
      <c r="BK5637" s="633"/>
      <c r="BL5637" s="626"/>
      <c r="BM5637" s="627"/>
      <c r="BN5637" s="678"/>
      <c r="BO5637" s="679"/>
      <c r="BP5637" s="680"/>
      <c r="BQ5637" s="677"/>
      <c r="BR5637" s="663"/>
      <c r="BS5637" s="663"/>
      <c r="BT5637" s="15"/>
      <c r="BU5637" s="15"/>
      <c r="BV5637" s="95"/>
    </row>
    <row r="5638" spans="1:74" ht="21.75" hidden="1" customHeight="1" x14ac:dyDescent="0.25">
      <c r="A5638" s="95"/>
      <c r="B5638" s="570" t="str">
        <f>IF(ROSTER!B$30="","",ROSTER!B$30)</f>
        <v/>
      </c>
      <c r="C5638" s="572" t="str">
        <f>IF(ROSTER!C$30="","",ROSTER!C$30)</f>
        <v/>
      </c>
      <c r="D5638" s="573"/>
      <c r="E5638" s="574"/>
      <c r="F5638" s="576">
        <f>IF(E5638="y",1,IF(E5638="S",1,0))</f>
        <v>0</v>
      </c>
      <c r="G5638" s="582">
        <f>IF(E5638="S",1,0)</f>
        <v>0</v>
      </c>
      <c r="H5638" s="578"/>
      <c r="I5638" s="543"/>
      <c r="J5638" s="542"/>
      <c r="K5638" s="580"/>
      <c r="L5638" s="584"/>
      <c r="M5638" s="585"/>
      <c r="N5638" s="588">
        <f>L5638+J5638</f>
        <v>0</v>
      </c>
      <c r="O5638" s="589"/>
      <c r="P5638" s="542"/>
      <c r="Q5638" s="580"/>
      <c r="R5638" s="584"/>
      <c r="S5638" s="585"/>
      <c r="T5638" s="588">
        <f>R5638-P5638</f>
        <v>0</v>
      </c>
      <c r="U5638" s="589"/>
      <c r="V5638" s="310"/>
      <c r="W5638" s="310"/>
      <c r="X5638" s="578"/>
      <c r="Y5638" s="543"/>
      <c r="Z5638" s="542"/>
      <c r="AA5638" s="543"/>
      <c r="AB5638" s="542"/>
      <c r="AC5638" s="543"/>
      <c r="AD5638" s="542"/>
      <c r="AE5638" s="580"/>
      <c r="AF5638" s="584"/>
      <c r="AG5638" s="585"/>
      <c r="AH5638" s="595">
        <f>IF(AD5638=0,0,(AF5638/AD5638)*100)</f>
        <v>0</v>
      </c>
      <c r="AI5638" s="596"/>
      <c r="AJ5638" s="542"/>
      <c r="AK5638" s="580"/>
      <c r="AL5638" s="584"/>
      <c r="AM5638" s="585"/>
      <c r="AN5638" s="595">
        <f>IF(AJ5638=0,0,(AL5638/AJ5638)*100)</f>
        <v>0</v>
      </c>
      <c r="AO5638" s="596"/>
      <c r="AP5638" s="542"/>
      <c r="AQ5638" s="580"/>
      <c r="AR5638" s="584"/>
      <c r="AS5638" s="585"/>
      <c r="AT5638" s="595">
        <f>IF(AP5638=0,0,(AR5638/AP5638)*100)</f>
        <v>0</v>
      </c>
      <c r="AU5638" s="596"/>
      <c r="AV5638" s="599">
        <f>AD5638+AJ5638+AP5638</f>
        <v>0</v>
      </c>
      <c r="AW5638" s="600"/>
      <c r="AX5638" s="630">
        <f>AF5638+AL5638+AR5638</f>
        <v>0</v>
      </c>
      <c r="AY5638" s="631"/>
      <c r="AZ5638" s="595">
        <f>IF(AV5638=0,0,(AX5638/AV5638)*100)</f>
        <v>0</v>
      </c>
      <c r="BA5638" s="596"/>
      <c r="BB5638" s="542"/>
      <c r="BC5638" s="580"/>
      <c r="BD5638" s="584"/>
      <c r="BE5638" s="585"/>
      <c r="BF5638" s="595">
        <f>IF(BB5638=0,0,(BD5638/BB5638)*100)</f>
        <v>0</v>
      </c>
      <c r="BG5638" s="596"/>
      <c r="BH5638" s="599">
        <f>AV5638+BB5638</f>
        <v>0</v>
      </c>
      <c r="BI5638" s="600"/>
      <c r="BJ5638" s="630">
        <f>AX5638+BD5638</f>
        <v>0</v>
      </c>
      <c r="BK5638" s="631"/>
      <c r="BL5638" s="595">
        <f>IF(BH5638=0,0,(BJ5638/BH5638)*100)</f>
        <v>0</v>
      </c>
      <c r="BM5638" s="596"/>
      <c r="BN5638" s="656">
        <f>(AF5638*2)+(AL5638*2)+(AR5638*3)+BD5638</f>
        <v>0</v>
      </c>
      <c r="BO5638" s="657"/>
      <c r="BP5638" s="658"/>
      <c r="BQ5638" s="676">
        <f t="shared" ref="BQ5638" si="3697">IF(BS5638=0,0,50*BR5638/BS5638)</f>
        <v>0</v>
      </c>
      <c r="BR5638" s="662">
        <f>(BN5638*BU$11)+(N5638*BU$12)+(Z5638*BU$13)+(R5638*BU$14)+(X5638*BU$15)+(AB5638*BU$16)</f>
        <v>0</v>
      </c>
      <c r="BS5638" s="662">
        <f>((BB5638-BD5638)*BU$18)+((AV5638-AX5638)*BU$17)+(H5638*BU$19)+(P5638*BU$20)</f>
        <v>0</v>
      </c>
      <c r="BT5638" s="15"/>
      <c r="BU5638" s="15"/>
      <c r="BV5638" s="95"/>
    </row>
    <row r="5639" spans="1:74" ht="21.75" hidden="1" customHeight="1" x14ac:dyDescent="0.25">
      <c r="A5639" s="95"/>
      <c r="B5639" s="571"/>
      <c r="C5639" s="642" t="str">
        <f>IF(ROSTER!D$30="","",ROSTER!D$30)</f>
        <v/>
      </c>
      <c r="D5639" s="643"/>
      <c r="E5639" s="575"/>
      <c r="F5639" s="577"/>
      <c r="G5639" s="583"/>
      <c r="H5639" s="579"/>
      <c r="I5639" s="545"/>
      <c r="J5639" s="544"/>
      <c r="K5639" s="581"/>
      <c r="L5639" s="586"/>
      <c r="M5639" s="587"/>
      <c r="N5639" s="592"/>
      <c r="O5639" s="603"/>
      <c r="P5639" s="544"/>
      <c r="Q5639" s="581"/>
      <c r="R5639" s="586"/>
      <c r="S5639" s="587"/>
      <c r="T5639" s="592"/>
      <c r="U5639" s="603"/>
      <c r="V5639" s="311"/>
      <c r="W5639" s="311"/>
      <c r="X5639" s="579"/>
      <c r="Y5639" s="545"/>
      <c r="Z5639" s="544"/>
      <c r="AA5639" s="545"/>
      <c r="AB5639" s="544"/>
      <c r="AC5639" s="545"/>
      <c r="AD5639" s="544"/>
      <c r="AE5639" s="581"/>
      <c r="AF5639" s="586"/>
      <c r="AG5639" s="587"/>
      <c r="AH5639" s="626"/>
      <c r="AI5639" s="627"/>
      <c r="AJ5639" s="544"/>
      <c r="AK5639" s="581"/>
      <c r="AL5639" s="586"/>
      <c r="AM5639" s="587"/>
      <c r="AN5639" s="626"/>
      <c r="AO5639" s="627"/>
      <c r="AP5639" s="544"/>
      <c r="AQ5639" s="581"/>
      <c r="AR5639" s="586"/>
      <c r="AS5639" s="587"/>
      <c r="AT5639" s="626"/>
      <c r="AU5639" s="627"/>
      <c r="AV5639" s="628"/>
      <c r="AW5639" s="629"/>
      <c r="AX5639" s="632"/>
      <c r="AY5639" s="633"/>
      <c r="AZ5639" s="626"/>
      <c r="BA5639" s="627"/>
      <c r="BB5639" s="544"/>
      <c r="BC5639" s="581"/>
      <c r="BD5639" s="586"/>
      <c r="BE5639" s="587"/>
      <c r="BF5639" s="626"/>
      <c r="BG5639" s="627"/>
      <c r="BH5639" s="628"/>
      <c r="BI5639" s="629"/>
      <c r="BJ5639" s="632"/>
      <c r="BK5639" s="633"/>
      <c r="BL5639" s="626"/>
      <c r="BM5639" s="627"/>
      <c r="BN5639" s="678"/>
      <c r="BO5639" s="679"/>
      <c r="BP5639" s="680"/>
      <c r="BQ5639" s="677"/>
      <c r="BR5639" s="663"/>
      <c r="BS5639" s="663"/>
      <c r="BT5639" s="15"/>
      <c r="BU5639" s="15"/>
      <c r="BV5639" s="95"/>
    </row>
    <row r="5640" spans="1:74" ht="21.75" hidden="1" customHeight="1" x14ac:dyDescent="0.25">
      <c r="A5640" s="95"/>
      <c r="B5640" s="570" t="str">
        <f>IF(ROSTER!B$32="","",ROSTER!B$32)</f>
        <v/>
      </c>
      <c r="C5640" s="572" t="str">
        <f>IF(ROSTER!C$32="","",ROSTER!C$32)</f>
        <v/>
      </c>
      <c r="D5640" s="573"/>
      <c r="E5640" s="574"/>
      <c r="F5640" s="576">
        <f>IF(E5640="y",1,IF(E5640="S",1,0))</f>
        <v>0</v>
      </c>
      <c r="G5640" s="582">
        <f>IF(E5640="S",1,0)</f>
        <v>0</v>
      </c>
      <c r="H5640" s="578"/>
      <c r="I5640" s="543"/>
      <c r="J5640" s="542"/>
      <c r="K5640" s="580"/>
      <c r="L5640" s="584"/>
      <c r="M5640" s="585"/>
      <c r="N5640" s="588">
        <f>L5640+J5640</f>
        <v>0</v>
      </c>
      <c r="O5640" s="589"/>
      <c r="P5640" s="542"/>
      <c r="Q5640" s="580"/>
      <c r="R5640" s="584"/>
      <c r="S5640" s="585"/>
      <c r="T5640" s="588">
        <f>R5640-P5640</f>
        <v>0</v>
      </c>
      <c r="U5640" s="589"/>
      <c r="V5640" s="310"/>
      <c r="W5640" s="310"/>
      <c r="X5640" s="578"/>
      <c r="Y5640" s="543"/>
      <c r="Z5640" s="542"/>
      <c r="AA5640" s="543"/>
      <c r="AB5640" s="542"/>
      <c r="AC5640" s="543"/>
      <c r="AD5640" s="542"/>
      <c r="AE5640" s="580"/>
      <c r="AF5640" s="584"/>
      <c r="AG5640" s="585"/>
      <c r="AH5640" s="595">
        <f>IF(AD5640=0,0,(AF5640/AD5640)*100)</f>
        <v>0</v>
      </c>
      <c r="AI5640" s="596"/>
      <c r="AJ5640" s="542"/>
      <c r="AK5640" s="580"/>
      <c r="AL5640" s="584"/>
      <c r="AM5640" s="585"/>
      <c r="AN5640" s="595">
        <f>IF(AJ5640=0,0,(AL5640/AJ5640)*100)</f>
        <v>0</v>
      </c>
      <c r="AO5640" s="596"/>
      <c r="AP5640" s="542"/>
      <c r="AQ5640" s="580"/>
      <c r="AR5640" s="584"/>
      <c r="AS5640" s="585"/>
      <c r="AT5640" s="595">
        <f>IF(AP5640=0,0,(AR5640/AP5640)*100)</f>
        <v>0</v>
      </c>
      <c r="AU5640" s="596"/>
      <c r="AV5640" s="599">
        <f>AD5640+AJ5640+AP5640</f>
        <v>0</v>
      </c>
      <c r="AW5640" s="600"/>
      <c r="AX5640" s="630">
        <f>AF5640+AL5640+AR5640</f>
        <v>0</v>
      </c>
      <c r="AY5640" s="631"/>
      <c r="AZ5640" s="595">
        <f>IF(AV5640=0,0,(AX5640/AV5640)*100)</f>
        <v>0</v>
      </c>
      <c r="BA5640" s="596"/>
      <c r="BB5640" s="542"/>
      <c r="BC5640" s="580"/>
      <c r="BD5640" s="584"/>
      <c r="BE5640" s="585"/>
      <c r="BF5640" s="595">
        <f>IF(BB5640=0,0,(BD5640/BB5640)*100)</f>
        <v>0</v>
      </c>
      <c r="BG5640" s="596"/>
      <c r="BH5640" s="599">
        <f>AV5640+BB5640</f>
        <v>0</v>
      </c>
      <c r="BI5640" s="600"/>
      <c r="BJ5640" s="630">
        <f>AX5640+BD5640</f>
        <v>0</v>
      </c>
      <c r="BK5640" s="631"/>
      <c r="BL5640" s="595">
        <f>IF(BH5640=0,0,(BJ5640/BH5640)*100)</f>
        <v>0</v>
      </c>
      <c r="BM5640" s="596"/>
      <c r="BN5640" s="656">
        <f>(AF5640*2)+(AL5640*2)+(AR5640*3)+BD5640</f>
        <v>0</v>
      </c>
      <c r="BO5640" s="657"/>
      <c r="BP5640" s="658"/>
      <c r="BQ5640" s="676">
        <f t="shared" ref="BQ5640" si="3698">IF(BS5640=0,0,50*BR5640/BS5640)</f>
        <v>0</v>
      </c>
      <c r="BR5640" s="662">
        <f>(BN5640*BU$11)+(N5640*BU$12)+(Z5640*BU$13)+(R5640*BU$14)+(X5640*BU$15)+(AB5640*BU$16)</f>
        <v>0</v>
      </c>
      <c r="BS5640" s="662">
        <f>((BB5640-BD5640)*BU$18)+((AV5640-AX5640)*BU$17)+(H5640*BU$19)+(P5640*BU$20)</f>
        <v>0</v>
      </c>
      <c r="BT5640" s="15"/>
      <c r="BU5640" s="15"/>
      <c r="BV5640" s="95"/>
    </row>
    <row r="5641" spans="1:74" ht="21.75" hidden="1" customHeight="1" x14ac:dyDescent="0.25">
      <c r="A5641" s="95"/>
      <c r="B5641" s="571"/>
      <c r="C5641" s="642" t="str">
        <f>IF(ROSTER!D$32="","",ROSTER!D$32)</f>
        <v/>
      </c>
      <c r="D5641" s="643"/>
      <c r="E5641" s="575"/>
      <c r="F5641" s="577"/>
      <c r="G5641" s="583"/>
      <c r="H5641" s="579"/>
      <c r="I5641" s="545"/>
      <c r="J5641" s="544"/>
      <c r="K5641" s="581"/>
      <c r="L5641" s="586"/>
      <c r="M5641" s="587"/>
      <c r="N5641" s="592"/>
      <c r="O5641" s="603"/>
      <c r="P5641" s="544"/>
      <c r="Q5641" s="581"/>
      <c r="R5641" s="586"/>
      <c r="S5641" s="587"/>
      <c r="T5641" s="592"/>
      <c r="U5641" s="603"/>
      <c r="V5641" s="311"/>
      <c r="W5641" s="311"/>
      <c r="X5641" s="579"/>
      <c r="Y5641" s="545"/>
      <c r="Z5641" s="544"/>
      <c r="AA5641" s="545"/>
      <c r="AB5641" s="544"/>
      <c r="AC5641" s="545"/>
      <c r="AD5641" s="544"/>
      <c r="AE5641" s="581"/>
      <c r="AF5641" s="586"/>
      <c r="AG5641" s="587"/>
      <c r="AH5641" s="626"/>
      <c r="AI5641" s="627"/>
      <c r="AJ5641" s="544"/>
      <c r="AK5641" s="581"/>
      <c r="AL5641" s="586"/>
      <c r="AM5641" s="587"/>
      <c r="AN5641" s="626"/>
      <c r="AO5641" s="627"/>
      <c r="AP5641" s="544"/>
      <c r="AQ5641" s="581"/>
      <c r="AR5641" s="586"/>
      <c r="AS5641" s="587"/>
      <c r="AT5641" s="626"/>
      <c r="AU5641" s="627"/>
      <c r="AV5641" s="628"/>
      <c r="AW5641" s="629"/>
      <c r="AX5641" s="632"/>
      <c r="AY5641" s="633"/>
      <c r="AZ5641" s="626"/>
      <c r="BA5641" s="627"/>
      <c r="BB5641" s="544"/>
      <c r="BC5641" s="581"/>
      <c r="BD5641" s="586"/>
      <c r="BE5641" s="587"/>
      <c r="BF5641" s="626"/>
      <c r="BG5641" s="627"/>
      <c r="BH5641" s="628"/>
      <c r="BI5641" s="629"/>
      <c r="BJ5641" s="632"/>
      <c r="BK5641" s="633"/>
      <c r="BL5641" s="626"/>
      <c r="BM5641" s="627"/>
      <c r="BN5641" s="678"/>
      <c r="BO5641" s="679"/>
      <c r="BP5641" s="680"/>
      <c r="BQ5641" s="677"/>
      <c r="BR5641" s="663"/>
      <c r="BS5641" s="663"/>
      <c r="BT5641" s="15"/>
      <c r="BU5641" s="15"/>
      <c r="BV5641" s="95"/>
    </row>
    <row r="5642" spans="1:74" ht="21.75" hidden="1" customHeight="1" x14ac:dyDescent="0.25">
      <c r="A5642" s="95"/>
      <c r="B5642" s="570" t="str">
        <f>IF(ROSTER!B$34="","",ROSTER!B$34)</f>
        <v/>
      </c>
      <c r="C5642" s="572" t="str">
        <f>IF(ROSTER!C$34="","",ROSTER!C$34)</f>
        <v/>
      </c>
      <c r="D5642" s="573"/>
      <c r="E5642" s="574"/>
      <c r="F5642" s="576">
        <f>IF(E5642="y",1,IF(E5642="S",1,0))</f>
        <v>0</v>
      </c>
      <c r="G5642" s="582">
        <f>IF(E5642="S",1,0)</f>
        <v>0</v>
      </c>
      <c r="H5642" s="578"/>
      <c r="I5642" s="543"/>
      <c r="J5642" s="542"/>
      <c r="K5642" s="580"/>
      <c r="L5642" s="584"/>
      <c r="M5642" s="585"/>
      <c r="N5642" s="588">
        <f>L5642+J5642</f>
        <v>0</v>
      </c>
      <c r="O5642" s="589"/>
      <c r="P5642" s="542"/>
      <c r="Q5642" s="580"/>
      <c r="R5642" s="584"/>
      <c r="S5642" s="585"/>
      <c r="T5642" s="588">
        <f>R5642-P5642</f>
        <v>0</v>
      </c>
      <c r="U5642" s="589"/>
      <c r="V5642" s="310"/>
      <c r="W5642" s="310"/>
      <c r="X5642" s="578"/>
      <c r="Y5642" s="543"/>
      <c r="Z5642" s="542"/>
      <c r="AA5642" s="543"/>
      <c r="AB5642" s="542"/>
      <c r="AC5642" s="543"/>
      <c r="AD5642" s="542"/>
      <c r="AE5642" s="580"/>
      <c r="AF5642" s="584"/>
      <c r="AG5642" s="585"/>
      <c r="AH5642" s="595">
        <f>IF(AD5642=0,0,(AF5642/AD5642)*100)</f>
        <v>0</v>
      </c>
      <c r="AI5642" s="596"/>
      <c r="AJ5642" s="542"/>
      <c r="AK5642" s="580"/>
      <c r="AL5642" s="584"/>
      <c r="AM5642" s="585"/>
      <c r="AN5642" s="595">
        <f>IF(AJ5642=0,0,(AL5642/AJ5642)*100)</f>
        <v>0</v>
      </c>
      <c r="AO5642" s="596"/>
      <c r="AP5642" s="542"/>
      <c r="AQ5642" s="580"/>
      <c r="AR5642" s="584"/>
      <c r="AS5642" s="585"/>
      <c r="AT5642" s="595">
        <f>IF(AP5642=0,0,(AR5642/AP5642)*100)</f>
        <v>0</v>
      </c>
      <c r="AU5642" s="596"/>
      <c r="AV5642" s="599">
        <f>AD5642+AJ5642+AP5642</f>
        <v>0</v>
      </c>
      <c r="AW5642" s="600"/>
      <c r="AX5642" s="630">
        <f>AF5642+AL5642+AR5642</f>
        <v>0</v>
      </c>
      <c r="AY5642" s="631"/>
      <c r="AZ5642" s="595">
        <f>IF(AV5642=0,0,(AX5642/AV5642)*100)</f>
        <v>0</v>
      </c>
      <c r="BA5642" s="596"/>
      <c r="BB5642" s="542"/>
      <c r="BC5642" s="580"/>
      <c r="BD5642" s="584"/>
      <c r="BE5642" s="585"/>
      <c r="BF5642" s="595">
        <f>IF(BB5642=0,0,(BD5642/BB5642)*100)</f>
        <v>0</v>
      </c>
      <c r="BG5642" s="596"/>
      <c r="BH5642" s="599">
        <f>AV5642+BB5642</f>
        <v>0</v>
      </c>
      <c r="BI5642" s="600"/>
      <c r="BJ5642" s="630">
        <f>AX5642+BD5642</f>
        <v>0</v>
      </c>
      <c r="BK5642" s="631"/>
      <c r="BL5642" s="595">
        <f>IF(BH5642=0,0,(BJ5642/BH5642)*100)</f>
        <v>0</v>
      </c>
      <c r="BM5642" s="596"/>
      <c r="BN5642" s="656">
        <f>(AF5642*2)+(AL5642*2)+(AR5642*3)+BD5642</f>
        <v>0</v>
      </c>
      <c r="BO5642" s="657"/>
      <c r="BP5642" s="658"/>
      <c r="BQ5642" s="676">
        <f t="shared" ref="BQ5642" si="3699">IF(BS5642=0,0,50*BR5642/BS5642)</f>
        <v>0</v>
      </c>
      <c r="BR5642" s="662">
        <f>(BN5642*BU$11)+(N5642*BU$12)+(Z5642*BU$13)+(R5642*BU$14)+(X5642*BU$15)+(AB5642*BU$16)</f>
        <v>0</v>
      </c>
      <c r="BS5642" s="662">
        <f>((BB5642-BD5642)*BU$18)+((AV5642-AX5642)*BU$17)+(H5642*BU$19)+(P5642*BU$20)</f>
        <v>0</v>
      </c>
      <c r="BT5642" s="15"/>
      <c r="BU5642" s="15"/>
      <c r="BV5642" s="95"/>
    </row>
    <row r="5643" spans="1:74" ht="21.75" hidden="1" customHeight="1" x14ac:dyDescent="0.25">
      <c r="A5643" s="95"/>
      <c r="B5643" s="571"/>
      <c r="C5643" s="642" t="str">
        <f>IF(ROSTER!D$34="","",ROSTER!D$34)</f>
        <v/>
      </c>
      <c r="D5643" s="643"/>
      <c r="E5643" s="575"/>
      <c r="F5643" s="577"/>
      <c r="G5643" s="583"/>
      <c r="H5643" s="579"/>
      <c r="I5643" s="545"/>
      <c r="J5643" s="544"/>
      <c r="K5643" s="581"/>
      <c r="L5643" s="586"/>
      <c r="M5643" s="587"/>
      <c r="N5643" s="592"/>
      <c r="O5643" s="603"/>
      <c r="P5643" s="544"/>
      <c r="Q5643" s="581"/>
      <c r="R5643" s="586"/>
      <c r="S5643" s="587"/>
      <c r="T5643" s="592"/>
      <c r="U5643" s="603"/>
      <c r="V5643" s="311"/>
      <c r="W5643" s="311"/>
      <c r="X5643" s="579"/>
      <c r="Y5643" s="545"/>
      <c r="Z5643" s="544"/>
      <c r="AA5643" s="545"/>
      <c r="AB5643" s="544"/>
      <c r="AC5643" s="545"/>
      <c r="AD5643" s="544"/>
      <c r="AE5643" s="581"/>
      <c r="AF5643" s="586"/>
      <c r="AG5643" s="587"/>
      <c r="AH5643" s="626"/>
      <c r="AI5643" s="627"/>
      <c r="AJ5643" s="544"/>
      <c r="AK5643" s="581"/>
      <c r="AL5643" s="586"/>
      <c r="AM5643" s="587"/>
      <c r="AN5643" s="626"/>
      <c r="AO5643" s="627"/>
      <c r="AP5643" s="544"/>
      <c r="AQ5643" s="581"/>
      <c r="AR5643" s="586"/>
      <c r="AS5643" s="587"/>
      <c r="AT5643" s="626"/>
      <c r="AU5643" s="627"/>
      <c r="AV5643" s="628"/>
      <c r="AW5643" s="629"/>
      <c r="AX5643" s="632"/>
      <c r="AY5643" s="633"/>
      <c r="AZ5643" s="626"/>
      <c r="BA5643" s="627"/>
      <c r="BB5643" s="544"/>
      <c r="BC5643" s="581"/>
      <c r="BD5643" s="586"/>
      <c r="BE5643" s="587"/>
      <c r="BF5643" s="626"/>
      <c r="BG5643" s="627"/>
      <c r="BH5643" s="628"/>
      <c r="BI5643" s="629"/>
      <c r="BJ5643" s="632"/>
      <c r="BK5643" s="633"/>
      <c r="BL5643" s="626"/>
      <c r="BM5643" s="627"/>
      <c r="BN5643" s="678"/>
      <c r="BO5643" s="679"/>
      <c r="BP5643" s="680"/>
      <c r="BQ5643" s="677"/>
      <c r="BR5643" s="663"/>
      <c r="BS5643" s="663"/>
      <c r="BT5643" s="15"/>
      <c r="BU5643" s="15"/>
      <c r="BV5643" s="95"/>
    </row>
    <row r="5644" spans="1:74" ht="21.75" hidden="1" customHeight="1" x14ac:dyDescent="0.25">
      <c r="A5644" s="95"/>
      <c r="B5644" s="570" t="str">
        <f>IF(ROSTER!B$36="","",ROSTER!B$36)</f>
        <v/>
      </c>
      <c r="C5644" s="572" t="str">
        <f>IF(ROSTER!C$36="","",ROSTER!C$36)</f>
        <v/>
      </c>
      <c r="D5644" s="573"/>
      <c r="E5644" s="574"/>
      <c r="F5644" s="576">
        <f>IF(E5644="y",1,IF(E5644="S",1,0))</f>
        <v>0</v>
      </c>
      <c r="G5644" s="582">
        <f>IF(E5644="S",1,0)</f>
        <v>0</v>
      </c>
      <c r="H5644" s="578"/>
      <c r="I5644" s="543"/>
      <c r="J5644" s="542"/>
      <c r="K5644" s="580"/>
      <c r="L5644" s="584"/>
      <c r="M5644" s="585"/>
      <c r="N5644" s="588">
        <f>L5644+J5644</f>
        <v>0</v>
      </c>
      <c r="O5644" s="589"/>
      <c r="P5644" s="542"/>
      <c r="Q5644" s="580"/>
      <c r="R5644" s="584"/>
      <c r="S5644" s="585"/>
      <c r="T5644" s="588">
        <f>R5644-P5644</f>
        <v>0</v>
      </c>
      <c r="U5644" s="589"/>
      <c r="V5644" s="310"/>
      <c r="W5644" s="310"/>
      <c r="X5644" s="578"/>
      <c r="Y5644" s="543"/>
      <c r="Z5644" s="542"/>
      <c r="AA5644" s="543"/>
      <c r="AB5644" s="542"/>
      <c r="AC5644" s="543"/>
      <c r="AD5644" s="542"/>
      <c r="AE5644" s="580"/>
      <c r="AF5644" s="584"/>
      <c r="AG5644" s="585"/>
      <c r="AH5644" s="595">
        <f>IF(AD5644=0,0,(AF5644/AD5644)*100)</f>
        <v>0</v>
      </c>
      <c r="AI5644" s="596"/>
      <c r="AJ5644" s="542"/>
      <c r="AK5644" s="580"/>
      <c r="AL5644" s="584"/>
      <c r="AM5644" s="585"/>
      <c r="AN5644" s="595">
        <f>IF(AJ5644=0,0,(AL5644/AJ5644)*100)</f>
        <v>0</v>
      </c>
      <c r="AO5644" s="596"/>
      <c r="AP5644" s="542"/>
      <c r="AQ5644" s="580"/>
      <c r="AR5644" s="584"/>
      <c r="AS5644" s="585"/>
      <c r="AT5644" s="595">
        <f>IF(AP5644=0,0,(AR5644/AP5644)*100)</f>
        <v>0</v>
      </c>
      <c r="AU5644" s="596"/>
      <c r="AV5644" s="599">
        <f>AD5644+AJ5644+AP5644</f>
        <v>0</v>
      </c>
      <c r="AW5644" s="600"/>
      <c r="AX5644" s="630">
        <f>AF5644+AL5644+AR5644</f>
        <v>0</v>
      </c>
      <c r="AY5644" s="631"/>
      <c r="AZ5644" s="595">
        <f>IF(AV5644=0,0,(AX5644/AV5644)*100)</f>
        <v>0</v>
      </c>
      <c r="BA5644" s="596"/>
      <c r="BB5644" s="542"/>
      <c r="BC5644" s="580"/>
      <c r="BD5644" s="584"/>
      <c r="BE5644" s="585"/>
      <c r="BF5644" s="595">
        <f>IF(BB5644=0,0,(BD5644/BB5644)*100)</f>
        <v>0</v>
      </c>
      <c r="BG5644" s="596"/>
      <c r="BH5644" s="599">
        <f>AV5644+BB5644</f>
        <v>0</v>
      </c>
      <c r="BI5644" s="600"/>
      <c r="BJ5644" s="630">
        <f>AX5644+BD5644</f>
        <v>0</v>
      </c>
      <c r="BK5644" s="631"/>
      <c r="BL5644" s="595">
        <f>IF(BH5644=0,0,(BJ5644/BH5644)*100)</f>
        <v>0</v>
      </c>
      <c r="BM5644" s="596"/>
      <c r="BN5644" s="656">
        <f>(AF5644*2)+(AL5644*2)+(AR5644*3)+BD5644</f>
        <v>0</v>
      </c>
      <c r="BO5644" s="657"/>
      <c r="BP5644" s="658"/>
      <c r="BQ5644" s="676">
        <f t="shared" ref="BQ5644" si="3700">IF(BS5644=0,0,50*BR5644/BS5644)</f>
        <v>0</v>
      </c>
      <c r="BR5644" s="662">
        <f>(BN5644*BU$11)+(N5644*BU$12)+(Z5644*BU$13)+(R5644*BU$14)+(X5644*BU$15)+(AB5644*BU$16)</f>
        <v>0</v>
      </c>
      <c r="BS5644" s="662">
        <f>((BB5644-BD5644)*BU$18)+((AV5644-AX5644)*BU$17)+(H5644*BU$19)+(P5644*BU$20)</f>
        <v>0</v>
      </c>
      <c r="BT5644" s="15"/>
      <c r="BU5644" s="15"/>
      <c r="BV5644" s="95"/>
    </row>
    <row r="5645" spans="1:74" ht="21.75" hidden="1" customHeight="1" x14ac:dyDescent="0.25">
      <c r="A5645" s="95"/>
      <c r="B5645" s="571"/>
      <c r="C5645" s="642" t="str">
        <f>IF(ROSTER!D$36="","",ROSTER!D$36)</f>
        <v/>
      </c>
      <c r="D5645" s="643"/>
      <c r="E5645" s="575"/>
      <c r="F5645" s="577"/>
      <c r="G5645" s="583"/>
      <c r="H5645" s="579"/>
      <c r="I5645" s="545"/>
      <c r="J5645" s="544"/>
      <c r="K5645" s="581"/>
      <c r="L5645" s="586"/>
      <c r="M5645" s="587"/>
      <c r="N5645" s="592"/>
      <c r="O5645" s="603"/>
      <c r="P5645" s="544"/>
      <c r="Q5645" s="581"/>
      <c r="R5645" s="586"/>
      <c r="S5645" s="587"/>
      <c r="T5645" s="592"/>
      <c r="U5645" s="603"/>
      <c r="V5645" s="311"/>
      <c r="W5645" s="311"/>
      <c r="X5645" s="579"/>
      <c r="Y5645" s="545"/>
      <c r="Z5645" s="544"/>
      <c r="AA5645" s="545"/>
      <c r="AB5645" s="544"/>
      <c r="AC5645" s="545"/>
      <c r="AD5645" s="544"/>
      <c r="AE5645" s="581"/>
      <c r="AF5645" s="586"/>
      <c r="AG5645" s="587"/>
      <c r="AH5645" s="626"/>
      <c r="AI5645" s="627"/>
      <c r="AJ5645" s="544"/>
      <c r="AK5645" s="581"/>
      <c r="AL5645" s="586"/>
      <c r="AM5645" s="587"/>
      <c r="AN5645" s="626"/>
      <c r="AO5645" s="627"/>
      <c r="AP5645" s="544"/>
      <c r="AQ5645" s="581"/>
      <c r="AR5645" s="586"/>
      <c r="AS5645" s="587"/>
      <c r="AT5645" s="626"/>
      <c r="AU5645" s="627"/>
      <c r="AV5645" s="628"/>
      <c r="AW5645" s="629"/>
      <c r="AX5645" s="632"/>
      <c r="AY5645" s="633"/>
      <c r="AZ5645" s="626"/>
      <c r="BA5645" s="627"/>
      <c r="BB5645" s="544"/>
      <c r="BC5645" s="581"/>
      <c r="BD5645" s="586"/>
      <c r="BE5645" s="587"/>
      <c r="BF5645" s="626"/>
      <c r="BG5645" s="627"/>
      <c r="BH5645" s="628"/>
      <c r="BI5645" s="629"/>
      <c r="BJ5645" s="632"/>
      <c r="BK5645" s="633"/>
      <c r="BL5645" s="626"/>
      <c r="BM5645" s="627"/>
      <c r="BN5645" s="678"/>
      <c r="BO5645" s="679"/>
      <c r="BP5645" s="680"/>
      <c r="BQ5645" s="677"/>
      <c r="BR5645" s="663"/>
      <c r="BS5645" s="663"/>
      <c r="BT5645" s="15"/>
      <c r="BU5645" s="15"/>
      <c r="BV5645" s="95"/>
    </row>
    <row r="5646" spans="1:74" ht="21.75" hidden="1" customHeight="1" x14ac:dyDescent="0.25">
      <c r="A5646" s="95"/>
      <c r="B5646" s="570" t="str">
        <f>IF(ROSTER!B$38="","",ROSTER!B$38)</f>
        <v/>
      </c>
      <c r="C5646" s="572" t="str">
        <f>IF(ROSTER!C$38="","",ROSTER!C$38)</f>
        <v/>
      </c>
      <c r="D5646" s="573"/>
      <c r="E5646" s="574"/>
      <c r="F5646" s="576">
        <f>IF(E5646="y",1,IF(E5646="S",1,0))</f>
        <v>0</v>
      </c>
      <c r="G5646" s="582">
        <f>IF(E5646="S",1,0)</f>
        <v>0</v>
      </c>
      <c r="H5646" s="578"/>
      <c r="I5646" s="543"/>
      <c r="J5646" s="542"/>
      <c r="K5646" s="580"/>
      <c r="L5646" s="584"/>
      <c r="M5646" s="585"/>
      <c r="N5646" s="588">
        <f>L5646+J5646</f>
        <v>0</v>
      </c>
      <c r="O5646" s="589"/>
      <c r="P5646" s="542"/>
      <c r="Q5646" s="580"/>
      <c r="R5646" s="584"/>
      <c r="S5646" s="585"/>
      <c r="T5646" s="588">
        <f>R5646-P5646</f>
        <v>0</v>
      </c>
      <c r="U5646" s="589"/>
      <c r="V5646" s="310"/>
      <c r="W5646" s="310"/>
      <c r="X5646" s="578"/>
      <c r="Y5646" s="543"/>
      <c r="Z5646" s="542"/>
      <c r="AA5646" s="543"/>
      <c r="AB5646" s="542"/>
      <c r="AC5646" s="543"/>
      <c r="AD5646" s="542"/>
      <c r="AE5646" s="580"/>
      <c r="AF5646" s="584"/>
      <c r="AG5646" s="585"/>
      <c r="AH5646" s="595">
        <f>IF(AD5646=0,0,(AF5646/AD5646)*100)</f>
        <v>0</v>
      </c>
      <c r="AI5646" s="596"/>
      <c r="AJ5646" s="542"/>
      <c r="AK5646" s="580"/>
      <c r="AL5646" s="584"/>
      <c r="AM5646" s="585"/>
      <c r="AN5646" s="595">
        <f>IF(AJ5646=0,0,(AL5646/AJ5646)*100)</f>
        <v>0</v>
      </c>
      <c r="AO5646" s="596"/>
      <c r="AP5646" s="542"/>
      <c r="AQ5646" s="580"/>
      <c r="AR5646" s="584"/>
      <c r="AS5646" s="585"/>
      <c r="AT5646" s="595">
        <f>IF(AP5646=0,0,(AR5646/AP5646)*100)</f>
        <v>0</v>
      </c>
      <c r="AU5646" s="596"/>
      <c r="AV5646" s="599">
        <f>AD5646+AJ5646+AP5646</f>
        <v>0</v>
      </c>
      <c r="AW5646" s="600"/>
      <c r="AX5646" s="630">
        <f>AF5646+AL5646+AR5646</f>
        <v>0</v>
      </c>
      <c r="AY5646" s="631"/>
      <c r="AZ5646" s="595">
        <f>IF(AV5646=0,0,(AX5646/AV5646)*100)</f>
        <v>0</v>
      </c>
      <c r="BA5646" s="596"/>
      <c r="BB5646" s="542"/>
      <c r="BC5646" s="580"/>
      <c r="BD5646" s="584"/>
      <c r="BE5646" s="585"/>
      <c r="BF5646" s="595">
        <f>IF(BB5646=0,0,(BD5646/BB5646)*100)</f>
        <v>0</v>
      </c>
      <c r="BG5646" s="596"/>
      <c r="BH5646" s="599">
        <f>AV5646+BB5646</f>
        <v>0</v>
      </c>
      <c r="BI5646" s="600"/>
      <c r="BJ5646" s="630">
        <f>AX5646+BD5646</f>
        <v>0</v>
      </c>
      <c r="BK5646" s="631"/>
      <c r="BL5646" s="595">
        <f>IF(BH5646=0,0,(BJ5646/BH5646)*100)</f>
        <v>0</v>
      </c>
      <c r="BM5646" s="596"/>
      <c r="BN5646" s="656">
        <f>(AF5646*2)+(AL5646*2)+(AR5646*3)+BD5646</f>
        <v>0</v>
      </c>
      <c r="BO5646" s="657"/>
      <c r="BP5646" s="658"/>
      <c r="BQ5646" s="676">
        <f t="shared" ref="BQ5646" si="3701">IF(BS5646=0,0,50*BR5646/BS5646)</f>
        <v>0</v>
      </c>
      <c r="BR5646" s="662">
        <f>(BN5646*BU$11)+(N5646*BU$12)+(Z5646*BU$13)+(R5646*BU$14)+(X5646*BU$15)+(AB5646*BU$16)</f>
        <v>0</v>
      </c>
      <c r="BS5646" s="662">
        <f>((BB5646-BD5646)*BU$18)+((AV5646-AX5646)*BU$17)+(H5646*BU$19)+(P5646*BU$20)</f>
        <v>0</v>
      </c>
      <c r="BT5646" s="15"/>
      <c r="BU5646" s="15"/>
      <c r="BV5646" s="95"/>
    </row>
    <row r="5647" spans="1:74" ht="21.75" hidden="1" customHeight="1" x14ac:dyDescent="0.25">
      <c r="A5647" s="95"/>
      <c r="B5647" s="571"/>
      <c r="C5647" s="642" t="str">
        <f>IF(ROSTER!D$38="","",ROSTER!D$38)</f>
        <v/>
      </c>
      <c r="D5647" s="643"/>
      <c r="E5647" s="575"/>
      <c r="F5647" s="577"/>
      <c r="G5647" s="583"/>
      <c r="H5647" s="579"/>
      <c r="I5647" s="545"/>
      <c r="J5647" s="544"/>
      <c r="K5647" s="581"/>
      <c r="L5647" s="586"/>
      <c r="M5647" s="587"/>
      <c r="N5647" s="592"/>
      <c r="O5647" s="603"/>
      <c r="P5647" s="544"/>
      <c r="Q5647" s="581"/>
      <c r="R5647" s="586"/>
      <c r="S5647" s="587"/>
      <c r="T5647" s="592"/>
      <c r="U5647" s="603"/>
      <c r="V5647" s="311"/>
      <c r="W5647" s="311"/>
      <c r="X5647" s="579"/>
      <c r="Y5647" s="545"/>
      <c r="Z5647" s="544"/>
      <c r="AA5647" s="545"/>
      <c r="AB5647" s="544"/>
      <c r="AC5647" s="545"/>
      <c r="AD5647" s="544"/>
      <c r="AE5647" s="581"/>
      <c r="AF5647" s="586"/>
      <c r="AG5647" s="587"/>
      <c r="AH5647" s="626"/>
      <c r="AI5647" s="627"/>
      <c r="AJ5647" s="544"/>
      <c r="AK5647" s="581"/>
      <c r="AL5647" s="586"/>
      <c r="AM5647" s="587"/>
      <c r="AN5647" s="626"/>
      <c r="AO5647" s="627"/>
      <c r="AP5647" s="544"/>
      <c r="AQ5647" s="581"/>
      <c r="AR5647" s="586"/>
      <c r="AS5647" s="587"/>
      <c r="AT5647" s="626"/>
      <c r="AU5647" s="627"/>
      <c r="AV5647" s="628"/>
      <c r="AW5647" s="629"/>
      <c r="AX5647" s="632"/>
      <c r="AY5647" s="633"/>
      <c r="AZ5647" s="626"/>
      <c r="BA5647" s="627"/>
      <c r="BB5647" s="544"/>
      <c r="BC5647" s="581"/>
      <c r="BD5647" s="586"/>
      <c r="BE5647" s="587"/>
      <c r="BF5647" s="626"/>
      <c r="BG5647" s="627"/>
      <c r="BH5647" s="628"/>
      <c r="BI5647" s="629"/>
      <c r="BJ5647" s="632"/>
      <c r="BK5647" s="633"/>
      <c r="BL5647" s="626"/>
      <c r="BM5647" s="627"/>
      <c r="BN5647" s="678"/>
      <c r="BO5647" s="679"/>
      <c r="BP5647" s="680"/>
      <c r="BQ5647" s="677"/>
      <c r="BR5647" s="663"/>
      <c r="BS5647" s="663"/>
      <c r="BT5647" s="15"/>
      <c r="BU5647" s="15"/>
      <c r="BV5647" s="95"/>
    </row>
    <row r="5648" spans="1:74" ht="21.75" hidden="1" customHeight="1" x14ac:dyDescent="0.25">
      <c r="A5648" s="95"/>
      <c r="B5648" s="570" t="str">
        <f>IF(ROSTER!B$40="","",ROSTER!B$40)</f>
        <v/>
      </c>
      <c r="C5648" s="572" t="str">
        <f>IF(ROSTER!C$40="","",ROSTER!C$40)</f>
        <v/>
      </c>
      <c r="D5648" s="573"/>
      <c r="E5648" s="574"/>
      <c r="F5648" s="576">
        <f>IF(E5648="y",1,IF(E5648="S",1,0))</f>
        <v>0</v>
      </c>
      <c r="G5648" s="582">
        <f>IF(E5648="S",1,0)</f>
        <v>0</v>
      </c>
      <c r="H5648" s="578"/>
      <c r="I5648" s="543"/>
      <c r="J5648" s="542"/>
      <c r="K5648" s="580"/>
      <c r="L5648" s="584"/>
      <c r="M5648" s="585"/>
      <c r="N5648" s="588">
        <f>L5648+J5648</f>
        <v>0</v>
      </c>
      <c r="O5648" s="589"/>
      <c r="P5648" s="542"/>
      <c r="Q5648" s="580"/>
      <c r="R5648" s="584"/>
      <c r="S5648" s="585"/>
      <c r="T5648" s="588">
        <f>R5648-P5648</f>
        <v>0</v>
      </c>
      <c r="U5648" s="589"/>
      <c r="V5648" s="310"/>
      <c r="W5648" s="310"/>
      <c r="X5648" s="578"/>
      <c r="Y5648" s="543"/>
      <c r="Z5648" s="542"/>
      <c r="AA5648" s="543"/>
      <c r="AB5648" s="542"/>
      <c r="AC5648" s="543"/>
      <c r="AD5648" s="542"/>
      <c r="AE5648" s="580"/>
      <c r="AF5648" s="584"/>
      <c r="AG5648" s="585"/>
      <c r="AH5648" s="595">
        <f>IF(AD5648=0,0,(AF5648/AD5648)*100)</f>
        <v>0</v>
      </c>
      <c r="AI5648" s="596"/>
      <c r="AJ5648" s="542"/>
      <c r="AK5648" s="580"/>
      <c r="AL5648" s="584"/>
      <c r="AM5648" s="585"/>
      <c r="AN5648" s="595">
        <f>IF(AJ5648=0,0,(AL5648/AJ5648)*100)</f>
        <v>0</v>
      </c>
      <c r="AO5648" s="596"/>
      <c r="AP5648" s="542"/>
      <c r="AQ5648" s="580"/>
      <c r="AR5648" s="584"/>
      <c r="AS5648" s="585"/>
      <c r="AT5648" s="595">
        <f>IF(AP5648=0,0,(AR5648/AP5648)*100)</f>
        <v>0</v>
      </c>
      <c r="AU5648" s="596"/>
      <c r="AV5648" s="599">
        <f>AD5648+AJ5648+AP5648</f>
        <v>0</v>
      </c>
      <c r="AW5648" s="600"/>
      <c r="AX5648" s="630">
        <f>AF5648+AL5648+AR5648</f>
        <v>0</v>
      </c>
      <c r="AY5648" s="631"/>
      <c r="AZ5648" s="595">
        <f>IF(AV5648=0,0,(AX5648/AV5648)*100)</f>
        <v>0</v>
      </c>
      <c r="BA5648" s="596"/>
      <c r="BB5648" s="542"/>
      <c r="BC5648" s="580"/>
      <c r="BD5648" s="584"/>
      <c r="BE5648" s="585"/>
      <c r="BF5648" s="595">
        <f>IF(BB5648=0,0,(BD5648/BB5648)*100)</f>
        <v>0</v>
      </c>
      <c r="BG5648" s="596"/>
      <c r="BH5648" s="599">
        <f>AV5648+BB5648</f>
        <v>0</v>
      </c>
      <c r="BI5648" s="600"/>
      <c r="BJ5648" s="630">
        <f>AX5648+BD5648</f>
        <v>0</v>
      </c>
      <c r="BK5648" s="631"/>
      <c r="BL5648" s="595">
        <f>IF(BH5648=0,0,(BJ5648/BH5648)*100)</f>
        <v>0</v>
      </c>
      <c r="BM5648" s="596"/>
      <c r="BN5648" s="656">
        <f>(AF5648*2)+(AL5648*2)+(AR5648*3)+BD5648</f>
        <v>0</v>
      </c>
      <c r="BO5648" s="657"/>
      <c r="BP5648" s="658"/>
      <c r="BQ5648" s="676">
        <f t="shared" ref="BQ5648" si="3702">IF(BS5648=0,0,50*BR5648/BS5648)</f>
        <v>0</v>
      </c>
      <c r="BR5648" s="662">
        <f>(BN5648*BU$11)+(N5648*BU$12)+(Z5648*BU$13)+(R5648*BU$14)+(X5648*BU$15)+(AB5648*BU$16)</f>
        <v>0</v>
      </c>
      <c r="BS5648" s="662">
        <f>((BB5648-BD5648)*BU$18)+((AV5648-AX5648)*BU$17)+(H5648*BU$19)+(P5648*BU$20)</f>
        <v>0</v>
      </c>
      <c r="BT5648" s="15"/>
      <c r="BU5648" s="15"/>
      <c r="BV5648" s="95"/>
    </row>
    <row r="5649" spans="1:77" ht="21.75" hidden="1" customHeight="1" x14ac:dyDescent="0.25">
      <c r="A5649" s="95"/>
      <c r="B5649" s="571"/>
      <c r="C5649" s="642" t="str">
        <f>IF(ROSTER!D$40="","",ROSTER!D$40)</f>
        <v/>
      </c>
      <c r="D5649" s="643"/>
      <c r="E5649" s="575"/>
      <c r="F5649" s="577"/>
      <c r="G5649" s="583"/>
      <c r="H5649" s="579"/>
      <c r="I5649" s="545"/>
      <c r="J5649" s="544"/>
      <c r="K5649" s="581"/>
      <c r="L5649" s="586"/>
      <c r="M5649" s="587"/>
      <c r="N5649" s="592"/>
      <c r="O5649" s="603"/>
      <c r="P5649" s="544"/>
      <c r="Q5649" s="581"/>
      <c r="R5649" s="586"/>
      <c r="S5649" s="587"/>
      <c r="T5649" s="592"/>
      <c r="U5649" s="603"/>
      <c r="V5649" s="311"/>
      <c r="W5649" s="311"/>
      <c r="X5649" s="579"/>
      <c r="Y5649" s="545"/>
      <c r="Z5649" s="544"/>
      <c r="AA5649" s="545"/>
      <c r="AB5649" s="544"/>
      <c r="AC5649" s="545"/>
      <c r="AD5649" s="544"/>
      <c r="AE5649" s="581"/>
      <c r="AF5649" s="586"/>
      <c r="AG5649" s="587"/>
      <c r="AH5649" s="626"/>
      <c r="AI5649" s="627"/>
      <c r="AJ5649" s="544"/>
      <c r="AK5649" s="581"/>
      <c r="AL5649" s="586"/>
      <c r="AM5649" s="587"/>
      <c r="AN5649" s="626"/>
      <c r="AO5649" s="627"/>
      <c r="AP5649" s="544"/>
      <c r="AQ5649" s="581"/>
      <c r="AR5649" s="586"/>
      <c r="AS5649" s="587"/>
      <c r="AT5649" s="626"/>
      <c r="AU5649" s="627"/>
      <c r="AV5649" s="628"/>
      <c r="AW5649" s="629"/>
      <c r="AX5649" s="632"/>
      <c r="AY5649" s="633"/>
      <c r="AZ5649" s="626"/>
      <c r="BA5649" s="627"/>
      <c r="BB5649" s="544"/>
      <c r="BC5649" s="581"/>
      <c r="BD5649" s="586"/>
      <c r="BE5649" s="587"/>
      <c r="BF5649" s="626"/>
      <c r="BG5649" s="627"/>
      <c r="BH5649" s="628"/>
      <c r="BI5649" s="629"/>
      <c r="BJ5649" s="632"/>
      <c r="BK5649" s="633"/>
      <c r="BL5649" s="626"/>
      <c r="BM5649" s="627"/>
      <c r="BN5649" s="678"/>
      <c r="BO5649" s="679"/>
      <c r="BP5649" s="680"/>
      <c r="BQ5649" s="677"/>
      <c r="BR5649" s="663"/>
      <c r="BS5649" s="663"/>
      <c r="BT5649" s="15"/>
      <c r="BU5649" s="15"/>
      <c r="BV5649" s="95"/>
    </row>
    <row r="5650" spans="1:77" ht="21.75" hidden="1" customHeight="1" x14ac:dyDescent="0.25">
      <c r="A5650" s="95"/>
      <c r="B5650" s="570" t="str">
        <f>IF(ROSTER!B$42="","",ROSTER!B$42)</f>
        <v/>
      </c>
      <c r="C5650" s="572" t="str">
        <f>IF(ROSTER!C$42="","",ROSTER!C$42)</f>
        <v/>
      </c>
      <c r="D5650" s="573"/>
      <c r="E5650" s="574"/>
      <c r="F5650" s="576">
        <f>IF(E5650="y",1,IF(E5650="S",1,0))</f>
        <v>0</v>
      </c>
      <c r="G5650" s="582">
        <f>IF(E5650="S",1,0)</f>
        <v>0</v>
      </c>
      <c r="H5650" s="578"/>
      <c r="I5650" s="543"/>
      <c r="J5650" s="542"/>
      <c r="K5650" s="580"/>
      <c r="L5650" s="584"/>
      <c r="M5650" s="585"/>
      <c r="N5650" s="588">
        <f>L5650+J5650</f>
        <v>0</v>
      </c>
      <c r="O5650" s="589"/>
      <c r="P5650" s="542"/>
      <c r="Q5650" s="580"/>
      <c r="R5650" s="584"/>
      <c r="S5650" s="585"/>
      <c r="T5650" s="588">
        <f>R5650-P5650</f>
        <v>0</v>
      </c>
      <c r="U5650" s="589"/>
      <c r="V5650" s="310"/>
      <c r="W5650" s="310"/>
      <c r="X5650" s="578"/>
      <c r="Y5650" s="543"/>
      <c r="Z5650" s="542"/>
      <c r="AA5650" s="543"/>
      <c r="AB5650" s="542"/>
      <c r="AC5650" s="543"/>
      <c r="AD5650" s="542"/>
      <c r="AE5650" s="580"/>
      <c r="AF5650" s="584"/>
      <c r="AG5650" s="585"/>
      <c r="AH5650" s="595">
        <f>IF(AD5650=0,0,(AF5650/AD5650)*100)</f>
        <v>0</v>
      </c>
      <c r="AI5650" s="596"/>
      <c r="AJ5650" s="542"/>
      <c r="AK5650" s="580"/>
      <c r="AL5650" s="584"/>
      <c r="AM5650" s="585"/>
      <c r="AN5650" s="595">
        <f>IF(AJ5650=0,0,(AL5650/AJ5650)*100)</f>
        <v>0</v>
      </c>
      <c r="AO5650" s="596"/>
      <c r="AP5650" s="542"/>
      <c r="AQ5650" s="580"/>
      <c r="AR5650" s="584"/>
      <c r="AS5650" s="585"/>
      <c r="AT5650" s="595">
        <f>IF(AP5650=0,0,(AR5650/AP5650)*100)</f>
        <v>0</v>
      </c>
      <c r="AU5650" s="596"/>
      <c r="AV5650" s="599">
        <f>AD5650+AJ5650+AP5650</f>
        <v>0</v>
      </c>
      <c r="AW5650" s="600"/>
      <c r="AX5650" s="630">
        <f>AF5650+AL5650+AR5650</f>
        <v>0</v>
      </c>
      <c r="AY5650" s="631"/>
      <c r="AZ5650" s="595">
        <f>IF(AV5650=0,0,(AX5650/AV5650)*100)</f>
        <v>0</v>
      </c>
      <c r="BA5650" s="596"/>
      <c r="BB5650" s="542"/>
      <c r="BC5650" s="580"/>
      <c r="BD5650" s="584"/>
      <c r="BE5650" s="585"/>
      <c r="BF5650" s="595">
        <f>IF(BB5650=0,0,(BD5650/BB5650)*100)</f>
        <v>0</v>
      </c>
      <c r="BG5650" s="596"/>
      <c r="BH5650" s="599">
        <f>AV5650+BB5650</f>
        <v>0</v>
      </c>
      <c r="BI5650" s="600"/>
      <c r="BJ5650" s="630">
        <f>AX5650+BD5650</f>
        <v>0</v>
      </c>
      <c r="BK5650" s="631"/>
      <c r="BL5650" s="595">
        <f>IF(BH5650=0,0,(BJ5650/BH5650)*100)</f>
        <v>0</v>
      </c>
      <c r="BM5650" s="596"/>
      <c r="BN5650" s="656">
        <f>(AF5650*2)+(AL5650*2)+(AR5650*3)+BD5650</f>
        <v>0</v>
      </c>
      <c r="BO5650" s="657"/>
      <c r="BP5650" s="658"/>
      <c r="BQ5650" s="676">
        <f t="shared" ref="BQ5650" si="3703">IF(BS5650=0,0,50*BR5650/BS5650)</f>
        <v>0</v>
      </c>
      <c r="BR5650" s="662">
        <f>(BN5650*BU$11)+(N5650*BU$12)+(Z5650*BU$13)+(R5650*BU$14)+(X5650*BU$15)+(AB5650*BU$16)</f>
        <v>0</v>
      </c>
      <c r="BS5650" s="662">
        <f>((BB5650-BD5650)*BU$18)+((AV5650-AX5650)*BU$17)+(H5650*BU$19)+(P5650*BU$20)</f>
        <v>0</v>
      </c>
      <c r="BT5650" s="15"/>
      <c r="BU5650" s="15"/>
      <c r="BV5650" s="95"/>
    </row>
    <row r="5651" spans="1:77" ht="21.75" hidden="1" customHeight="1" x14ac:dyDescent="0.25">
      <c r="A5651" s="95"/>
      <c r="B5651" s="571"/>
      <c r="C5651" s="642" t="str">
        <f>IF(ROSTER!D$42="","",ROSTER!D$42)</f>
        <v/>
      </c>
      <c r="D5651" s="643"/>
      <c r="E5651" s="575"/>
      <c r="F5651" s="577"/>
      <c r="G5651" s="583"/>
      <c r="H5651" s="579"/>
      <c r="I5651" s="545"/>
      <c r="J5651" s="544"/>
      <c r="K5651" s="581"/>
      <c r="L5651" s="586"/>
      <c r="M5651" s="587"/>
      <c r="N5651" s="592"/>
      <c r="O5651" s="603"/>
      <c r="P5651" s="544"/>
      <c r="Q5651" s="581"/>
      <c r="R5651" s="586"/>
      <c r="S5651" s="587"/>
      <c r="T5651" s="592"/>
      <c r="U5651" s="603"/>
      <c r="V5651" s="311"/>
      <c r="W5651" s="311"/>
      <c r="X5651" s="579"/>
      <c r="Y5651" s="545"/>
      <c r="Z5651" s="544"/>
      <c r="AA5651" s="545"/>
      <c r="AB5651" s="544"/>
      <c r="AC5651" s="545"/>
      <c r="AD5651" s="544"/>
      <c r="AE5651" s="581"/>
      <c r="AF5651" s="586"/>
      <c r="AG5651" s="587"/>
      <c r="AH5651" s="626"/>
      <c r="AI5651" s="627"/>
      <c r="AJ5651" s="544"/>
      <c r="AK5651" s="581"/>
      <c r="AL5651" s="586"/>
      <c r="AM5651" s="587"/>
      <c r="AN5651" s="626"/>
      <c r="AO5651" s="627"/>
      <c r="AP5651" s="544"/>
      <c r="AQ5651" s="581"/>
      <c r="AR5651" s="586"/>
      <c r="AS5651" s="587"/>
      <c r="AT5651" s="626"/>
      <c r="AU5651" s="627"/>
      <c r="AV5651" s="628"/>
      <c r="AW5651" s="629"/>
      <c r="AX5651" s="632"/>
      <c r="AY5651" s="633"/>
      <c r="AZ5651" s="626"/>
      <c r="BA5651" s="627"/>
      <c r="BB5651" s="544"/>
      <c r="BC5651" s="581"/>
      <c r="BD5651" s="586"/>
      <c r="BE5651" s="587"/>
      <c r="BF5651" s="626"/>
      <c r="BG5651" s="627"/>
      <c r="BH5651" s="628"/>
      <c r="BI5651" s="629"/>
      <c r="BJ5651" s="632"/>
      <c r="BK5651" s="633"/>
      <c r="BL5651" s="626"/>
      <c r="BM5651" s="627"/>
      <c r="BN5651" s="678"/>
      <c r="BO5651" s="679"/>
      <c r="BP5651" s="680"/>
      <c r="BQ5651" s="677"/>
      <c r="BR5651" s="663"/>
      <c r="BS5651" s="663"/>
      <c r="BT5651" s="15"/>
      <c r="BU5651" s="15"/>
      <c r="BV5651" s="95"/>
    </row>
    <row r="5652" spans="1:77" ht="21.75" hidden="1" customHeight="1" x14ac:dyDescent="0.25">
      <c r="A5652" s="95"/>
      <c r="B5652" s="570" t="str">
        <f>IF(ROSTER!B$44="","",ROSTER!B$44)</f>
        <v/>
      </c>
      <c r="C5652" s="572" t="str">
        <f>IF(ROSTER!C$44="","",ROSTER!C$44)</f>
        <v/>
      </c>
      <c r="D5652" s="573"/>
      <c r="E5652" s="574"/>
      <c r="F5652" s="576">
        <f>IF(E5652="y",1,IF(E5652="S",1,0))</f>
        <v>0</v>
      </c>
      <c r="G5652" s="582">
        <f>IF(E5652="S",1,0)</f>
        <v>0</v>
      </c>
      <c r="H5652" s="578"/>
      <c r="I5652" s="543"/>
      <c r="J5652" s="542"/>
      <c r="K5652" s="580"/>
      <c r="L5652" s="584"/>
      <c r="M5652" s="585"/>
      <c r="N5652" s="588">
        <f>L5652+J5652</f>
        <v>0</v>
      </c>
      <c r="O5652" s="589"/>
      <c r="P5652" s="542"/>
      <c r="Q5652" s="580"/>
      <c r="R5652" s="584"/>
      <c r="S5652" s="585"/>
      <c r="T5652" s="588">
        <f>R5652-P5652</f>
        <v>0</v>
      </c>
      <c r="U5652" s="589"/>
      <c r="V5652" s="310"/>
      <c r="W5652" s="310"/>
      <c r="X5652" s="578"/>
      <c r="Y5652" s="543"/>
      <c r="Z5652" s="542"/>
      <c r="AA5652" s="543"/>
      <c r="AB5652" s="542"/>
      <c r="AC5652" s="543"/>
      <c r="AD5652" s="542"/>
      <c r="AE5652" s="580"/>
      <c r="AF5652" s="584"/>
      <c r="AG5652" s="585"/>
      <c r="AH5652" s="595">
        <f>IF(AD5652=0,0,(AF5652/AD5652)*100)</f>
        <v>0</v>
      </c>
      <c r="AI5652" s="596"/>
      <c r="AJ5652" s="542"/>
      <c r="AK5652" s="580"/>
      <c r="AL5652" s="584"/>
      <c r="AM5652" s="585"/>
      <c r="AN5652" s="595">
        <f>IF(AJ5652=0,0,(AL5652/AJ5652)*100)</f>
        <v>0</v>
      </c>
      <c r="AO5652" s="596"/>
      <c r="AP5652" s="542"/>
      <c r="AQ5652" s="580"/>
      <c r="AR5652" s="584"/>
      <c r="AS5652" s="585"/>
      <c r="AT5652" s="595">
        <f>IF(AP5652=0,0,(AR5652/AP5652)*100)</f>
        <v>0</v>
      </c>
      <c r="AU5652" s="596"/>
      <c r="AV5652" s="599">
        <f>AD5652+AJ5652+AP5652</f>
        <v>0</v>
      </c>
      <c r="AW5652" s="600"/>
      <c r="AX5652" s="630">
        <f>AF5652+AL5652+AR5652</f>
        <v>0</v>
      </c>
      <c r="AY5652" s="631"/>
      <c r="AZ5652" s="595">
        <f>IF(AV5652=0,0,(AX5652/AV5652)*100)</f>
        <v>0</v>
      </c>
      <c r="BA5652" s="596"/>
      <c r="BB5652" s="542"/>
      <c r="BC5652" s="580"/>
      <c r="BD5652" s="584"/>
      <c r="BE5652" s="585"/>
      <c r="BF5652" s="595">
        <f>IF(BB5652=0,0,(BD5652/BB5652)*100)</f>
        <v>0</v>
      </c>
      <c r="BG5652" s="596"/>
      <c r="BH5652" s="599">
        <f>AV5652+BB5652</f>
        <v>0</v>
      </c>
      <c r="BI5652" s="600"/>
      <c r="BJ5652" s="630">
        <f>AX5652+BD5652</f>
        <v>0</v>
      </c>
      <c r="BK5652" s="631"/>
      <c r="BL5652" s="595">
        <f>IF(BH5652=0,0,(BJ5652/BH5652)*100)</f>
        <v>0</v>
      </c>
      <c r="BM5652" s="596"/>
      <c r="BN5652" s="656">
        <f>(AF5652*2)+(AL5652*2)+(AR5652*3)+BD5652</f>
        <v>0</v>
      </c>
      <c r="BO5652" s="657"/>
      <c r="BP5652" s="658"/>
      <c r="BQ5652" s="676">
        <f t="shared" ref="BQ5652" si="3704">IF(BS5652=0,0,50*BR5652/BS5652)</f>
        <v>0</v>
      </c>
      <c r="BR5652" s="662">
        <f>(BN5652*BU$11)+(N5652*BU$12)+(Z5652*BU$13)+(R5652*BU$14)+(X5652*BU$15)+(AB5652*BU$16)</f>
        <v>0</v>
      </c>
      <c r="BS5652" s="662">
        <f>((BB5652-BD5652)*BU$18)+((AV5652-AX5652)*BU$17)+(H5652*BU$19)+(P5652*BU$20)</f>
        <v>0</v>
      </c>
      <c r="BT5652" s="15"/>
      <c r="BU5652" s="15"/>
      <c r="BV5652" s="95"/>
    </row>
    <row r="5653" spans="1:77" ht="21.75" hidden="1" customHeight="1" x14ac:dyDescent="0.25">
      <c r="A5653" s="95"/>
      <c r="B5653" s="571"/>
      <c r="C5653" s="642" t="str">
        <f>IF(ROSTER!D$44="","",ROSTER!D$44)</f>
        <v/>
      </c>
      <c r="D5653" s="643"/>
      <c r="E5653" s="575"/>
      <c r="F5653" s="577"/>
      <c r="G5653" s="583"/>
      <c r="H5653" s="579"/>
      <c r="I5653" s="545"/>
      <c r="J5653" s="544"/>
      <c r="K5653" s="581"/>
      <c r="L5653" s="586"/>
      <c r="M5653" s="587"/>
      <c r="N5653" s="592"/>
      <c r="O5653" s="603"/>
      <c r="P5653" s="544"/>
      <c r="Q5653" s="581"/>
      <c r="R5653" s="586"/>
      <c r="S5653" s="587"/>
      <c r="T5653" s="592"/>
      <c r="U5653" s="603"/>
      <c r="V5653" s="311"/>
      <c r="W5653" s="311"/>
      <c r="X5653" s="579"/>
      <c r="Y5653" s="545"/>
      <c r="Z5653" s="544"/>
      <c r="AA5653" s="545"/>
      <c r="AB5653" s="544"/>
      <c r="AC5653" s="545"/>
      <c r="AD5653" s="544"/>
      <c r="AE5653" s="581"/>
      <c r="AF5653" s="586"/>
      <c r="AG5653" s="587"/>
      <c r="AH5653" s="626"/>
      <c r="AI5653" s="627"/>
      <c r="AJ5653" s="544"/>
      <c r="AK5653" s="581"/>
      <c r="AL5653" s="586"/>
      <c r="AM5653" s="587"/>
      <c r="AN5653" s="626"/>
      <c r="AO5653" s="627"/>
      <c r="AP5653" s="544"/>
      <c r="AQ5653" s="581"/>
      <c r="AR5653" s="586"/>
      <c r="AS5653" s="587"/>
      <c r="AT5653" s="626"/>
      <c r="AU5653" s="627"/>
      <c r="AV5653" s="628"/>
      <c r="AW5653" s="629"/>
      <c r="AX5653" s="632"/>
      <c r="AY5653" s="633"/>
      <c r="AZ5653" s="626"/>
      <c r="BA5653" s="627"/>
      <c r="BB5653" s="544"/>
      <c r="BC5653" s="581"/>
      <c r="BD5653" s="586"/>
      <c r="BE5653" s="587"/>
      <c r="BF5653" s="626"/>
      <c r="BG5653" s="627"/>
      <c r="BH5653" s="628"/>
      <c r="BI5653" s="629"/>
      <c r="BJ5653" s="632"/>
      <c r="BK5653" s="633"/>
      <c r="BL5653" s="626"/>
      <c r="BM5653" s="627"/>
      <c r="BN5653" s="678"/>
      <c r="BO5653" s="679"/>
      <c r="BP5653" s="680"/>
      <c r="BQ5653" s="677"/>
      <c r="BR5653" s="663"/>
      <c r="BS5653" s="663"/>
      <c r="BT5653" s="15"/>
      <c r="BU5653" s="15"/>
      <c r="BV5653" s="95"/>
    </row>
    <row r="5654" spans="1:77" ht="21.75" hidden="1" customHeight="1" x14ac:dyDescent="0.25">
      <c r="A5654" s="95"/>
      <c r="B5654" s="570" t="str">
        <f>IF(ROSTER!B$46="","",ROSTER!B$46)</f>
        <v/>
      </c>
      <c r="C5654" s="572" t="str">
        <f>IF(ROSTER!C$46="","",ROSTER!C$46)</f>
        <v/>
      </c>
      <c r="D5654" s="573"/>
      <c r="E5654" s="574"/>
      <c r="F5654" s="576">
        <f>IF(E5654="y",1,IF(E5654="S",1,0))</f>
        <v>0</v>
      </c>
      <c r="G5654" s="582">
        <f>IF(E5654="S",1,0)</f>
        <v>0</v>
      </c>
      <c r="H5654" s="578"/>
      <c r="I5654" s="543"/>
      <c r="J5654" s="542"/>
      <c r="K5654" s="580"/>
      <c r="L5654" s="584"/>
      <c r="M5654" s="585"/>
      <c r="N5654" s="588">
        <f>L5654+J5654</f>
        <v>0</v>
      </c>
      <c r="O5654" s="589"/>
      <c r="P5654" s="542"/>
      <c r="Q5654" s="580"/>
      <c r="R5654" s="584"/>
      <c r="S5654" s="585"/>
      <c r="T5654" s="588">
        <f>R5654-P5654</f>
        <v>0</v>
      </c>
      <c r="U5654" s="589"/>
      <c r="V5654" s="310"/>
      <c r="W5654" s="310"/>
      <c r="X5654" s="578"/>
      <c r="Y5654" s="543"/>
      <c r="Z5654" s="542"/>
      <c r="AA5654" s="543"/>
      <c r="AB5654" s="542"/>
      <c r="AC5654" s="543"/>
      <c r="AD5654" s="542"/>
      <c r="AE5654" s="580"/>
      <c r="AF5654" s="584"/>
      <c r="AG5654" s="585"/>
      <c r="AH5654" s="595">
        <f>IF(AD5654=0,0,(AF5654/AD5654)*100)</f>
        <v>0</v>
      </c>
      <c r="AI5654" s="596"/>
      <c r="AJ5654" s="542"/>
      <c r="AK5654" s="580"/>
      <c r="AL5654" s="584"/>
      <c r="AM5654" s="585"/>
      <c r="AN5654" s="595">
        <f>IF(AJ5654=0,0,(AL5654/AJ5654)*100)</f>
        <v>0</v>
      </c>
      <c r="AO5654" s="596"/>
      <c r="AP5654" s="542"/>
      <c r="AQ5654" s="580"/>
      <c r="AR5654" s="584"/>
      <c r="AS5654" s="585"/>
      <c r="AT5654" s="595">
        <f>IF(AP5654=0,0,(AR5654/AP5654)*100)</f>
        <v>0</v>
      </c>
      <c r="AU5654" s="596"/>
      <c r="AV5654" s="599">
        <f>AD5654+AJ5654+AP5654</f>
        <v>0</v>
      </c>
      <c r="AW5654" s="600"/>
      <c r="AX5654" s="630">
        <f>AF5654+AL5654+AR5654</f>
        <v>0</v>
      </c>
      <c r="AY5654" s="631"/>
      <c r="AZ5654" s="595">
        <f>IF(AV5654=0,0,(AX5654/AV5654)*100)</f>
        <v>0</v>
      </c>
      <c r="BA5654" s="596"/>
      <c r="BB5654" s="542"/>
      <c r="BC5654" s="580"/>
      <c r="BD5654" s="584"/>
      <c r="BE5654" s="585"/>
      <c r="BF5654" s="595">
        <f>IF(BB5654=0,0,(BD5654/BB5654)*100)</f>
        <v>0</v>
      </c>
      <c r="BG5654" s="596"/>
      <c r="BH5654" s="599">
        <f>AV5654+BB5654</f>
        <v>0</v>
      </c>
      <c r="BI5654" s="600"/>
      <c r="BJ5654" s="630">
        <f>AX5654+BD5654</f>
        <v>0</v>
      </c>
      <c r="BK5654" s="631"/>
      <c r="BL5654" s="595">
        <f>IF(BH5654=0,0,(BJ5654/BH5654)*100)</f>
        <v>0</v>
      </c>
      <c r="BM5654" s="596"/>
      <c r="BN5654" s="656">
        <f>(AF5654*2)+(AL5654*2)+(AR5654*3)+BD5654</f>
        <v>0</v>
      </c>
      <c r="BO5654" s="657"/>
      <c r="BP5654" s="658"/>
      <c r="BQ5654" s="676">
        <f t="shared" ref="BQ5654" si="3705">IF(BS5654=0,0,50*BR5654/BS5654)</f>
        <v>0</v>
      </c>
      <c r="BR5654" s="708">
        <f>(BN5654*BU$11)+(N5654*BU$12)+(Z5654*BU$13)+(R5654*BU$14)+(X5654*BU$15)+(AB5654*BU$16)</f>
        <v>0</v>
      </c>
      <c r="BS5654" s="662">
        <f>((BB5654-BD5654)*BU$18)+((AV5654-AX5654)*BU$17)+(H5654*BU$19)+(P5654*BU$20)</f>
        <v>0</v>
      </c>
      <c r="BT5654" s="15"/>
      <c r="BU5654" s="15"/>
      <c r="BV5654" s="95"/>
    </row>
    <row r="5655" spans="1:77" ht="22.5" hidden="1" customHeight="1" thickBot="1" x14ac:dyDescent="0.3">
      <c r="A5655" s="95"/>
      <c r="B5655" s="571"/>
      <c r="C5655" s="642" t="str">
        <f>IF(ROSTER!D$46="","",ROSTER!D$46)</f>
        <v/>
      </c>
      <c r="D5655" s="643"/>
      <c r="E5655" s="575"/>
      <c r="F5655" s="577"/>
      <c r="G5655" s="583"/>
      <c r="H5655" s="579"/>
      <c r="I5655" s="545"/>
      <c r="J5655" s="544"/>
      <c r="K5655" s="581"/>
      <c r="L5655" s="586"/>
      <c r="M5655" s="587"/>
      <c r="N5655" s="590"/>
      <c r="O5655" s="591"/>
      <c r="P5655" s="544"/>
      <c r="Q5655" s="581"/>
      <c r="R5655" s="586"/>
      <c r="S5655" s="587"/>
      <c r="T5655" s="592"/>
      <c r="U5655" s="603"/>
      <c r="V5655" s="311"/>
      <c r="W5655" s="311"/>
      <c r="X5655" s="579"/>
      <c r="Y5655" s="545"/>
      <c r="Z5655" s="544"/>
      <c r="AA5655" s="545"/>
      <c r="AB5655" s="544"/>
      <c r="AC5655" s="545"/>
      <c r="AD5655" s="544"/>
      <c r="AE5655" s="581"/>
      <c r="AF5655" s="586"/>
      <c r="AG5655" s="587"/>
      <c r="AH5655" s="597"/>
      <c r="AI5655" s="598"/>
      <c r="AJ5655" s="544"/>
      <c r="AK5655" s="581"/>
      <c r="AL5655" s="586"/>
      <c r="AM5655" s="587"/>
      <c r="AN5655" s="597"/>
      <c r="AO5655" s="598"/>
      <c r="AP5655" s="544"/>
      <c r="AQ5655" s="581"/>
      <c r="AR5655" s="586"/>
      <c r="AS5655" s="587"/>
      <c r="AT5655" s="597"/>
      <c r="AU5655" s="598"/>
      <c r="AV5655" s="601"/>
      <c r="AW5655" s="602"/>
      <c r="AX5655" s="701"/>
      <c r="AY5655" s="702"/>
      <c r="AZ5655" s="597"/>
      <c r="BA5655" s="598"/>
      <c r="BB5655" s="544"/>
      <c r="BC5655" s="581"/>
      <c r="BD5655" s="586"/>
      <c r="BE5655" s="587"/>
      <c r="BF5655" s="597"/>
      <c r="BG5655" s="598"/>
      <c r="BH5655" s="601"/>
      <c r="BI5655" s="602"/>
      <c r="BJ5655" s="701"/>
      <c r="BK5655" s="702"/>
      <c r="BL5655" s="597"/>
      <c r="BM5655" s="598"/>
      <c r="BN5655" s="659"/>
      <c r="BO5655" s="660"/>
      <c r="BP5655" s="661"/>
      <c r="BQ5655" s="682"/>
      <c r="BR5655" s="709"/>
      <c r="BS5655" s="663"/>
      <c r="BT5655" s="15"/>
      <c r="BU5655" s="15"/>
      <c r="BV5655" s="95"/>
    </row>
    <row r="5656" spans="1:77" s="21" customFormat="1" ht="33.4" hidden="1" customHeight="1" x14ac:dyDescent="0.45">
      <c r="A5656" s="98"/>
      <c r="B5656" s="612"/>
      <c r="C5656" s="613"/>
      <c r="D5656" s="613" t="s">
        <v>10</v>
      </c>
      <c r="E5656" s="616"/>
      <c r="F5656" s="279"/>
      <c r="G5656" s="279"/>
      <c r="H5656" s="517">
        <f>SUM(H5616:I5655)</f>
        <v>0</v>
      </c>
      <c r="I5656" s="618"/>
      <c r="J5656" s="517">
        <f>SUM(J5616:K5655)</f>
        <v>0</v>
      </c>
      <c r="K5656" s="618"/>
      <c r="L5656" s="620">
        <f>SUM(L5616:M5655)</f>
        <v>0</v>
      </c>
      <c r="M5656" s="621"/>
      <c r="N5656" s="548">
        <f>L5656+J5656</f>
        <v>0</v>
      </c>
      <c r="O5656" s="518"/>
      <c r="P5656" s="620">
        <f>SUM(P5616:Q5655)</f>
        <v>0</v>
      </c>
      <c r="Q5656" s="618"/>
      <c r="R5656" s="620">
        <f>SUM(R5616:S5655)</f>
        <v>0</v>
      </c>
      <c r="S5656" s="621"/>
      <c r="T5656" s="548">
        <f>R5656-P5656</f>
        <v>0</v>
      </c>
      <c r="U5656" s="518"/>
      <c r="V5656" s="312"/>
      <c r="W5656" s="312"/>
      <c r="X5656" s="620">
        <f>SUM(X5616:Y5655)</f>
        <v>0</v>
      </c>
      <c r="Y5656" s="621"/>
      <c r="Z5656" s="517">
        <f>SUM(Z5616:AA5655)</f>
        <v>0</v>
      </c>
      <c r="AA5656" s="518"/>
      <c r="AB5656" s="517">
        <f>SUM(AB5616:AC5655)</f>
        <v>0</v>
      </c>
      <c r="AC5656" s="518"/>
      <c r="AD5656" s="621">
        <f>SUM(AD5616:AE5655)</f>
        <v>0</v>
      </c>
      <c r="AE5656" s="618"/>
      <c r="AF5656" s="620">
        <f>SUM(AF5616:AG5655)</f>
        <v>0</v>
      </c>
      <c r="AG5656" s="621"/>
      <c r="AH5656" s="548">
        <f>IF(AD5656=0,0,(AF5656/AD5656)*100)</f>
        <v>0</v>
      </c>
      <c r="AI5656" s="518"/>
      <c r="AJ5656" s="620">
        <f>SUM(AJ5616:AK5655)</f>
        <v>0</v>
      </c>
      <c r="AK5656" s="618"/>
      <c r="AL5656" s="620">
        <f>SUM(AL5616:AM5655)</f>
        <v>0</v>
      </c>
      <c r="AM5656" s="621"/>
      <c r="AN5656" s="548">
        <f>IF(AJ5656=0,0,(AL5656/AJ5656)*100)</f>
        <v>0</v>
      </c>
      <c r="AO5656" s="518"/>
      <c r="AP5656" s="620">
        <f>SUM(AP5616:AQ5655)</f>
        <v>0</v>
      </c>
      <c r="AQ5656" s="618"/>
      <c r="AR5656" s="620">
        <f>SUM(AR5616:AS5655)</f>
        <v>0</v>
      </c>
      <c r="AS5656" s="621"/>
      <c r="AT5656" s="548">
        <f>IF(AP5656=0,0,(AR5656/AP5656)*100)</f>
        <v>0</v>
      </c>
      <c r="AU5656" s="518"/>
      <c r="AV5656" s="517">
        <f>AD5656+AJ5656+AP5656</f>
        <v>0</v>
      </c>
      <c r="AW5656" s="618"/>
      <c r="AX5656" s="620">
        <f>AF5656+AL5656+AR5656</f>
        <v>0</v>
      </c>
      <c r="AY5656" s="624"/>
      <c r="AZ5656" s="548">
        <f>IF(AV5656=0,0,(AX5656/AV5656)*100)</f>
        <v>0</v>
      </c>
      <c r="BA5656" s="518"/>
      <c r="BB5656" s="620">
        <f>SUM(BB5616:BC5655)</f>
        <v>0</v>
      </c>
      <c r="BC5656" s="618"/>
      <c r="BD5656" s="620">
        <f>SUM(BD5616:BE5655)</f>
        <v>0</v>
      </c>
      <c r="BE5656" s="621"/>
      <c r="BF5656" s="548">
        <f>IF(BB5656=0,0,(BD5656/BB5656)*100)</f>
        <v>0</v>
      </c>
      <c r="BG5656" s="518"/>
      <c r="BH5656" s="517">
        <f>AV5656+BB5656</f>
        <v>0</v>
      </c>
      <c r="BI5656" s="618"/>
      <c r="BJ5656" s="620">
        <f>AX5656+BD5656</f>
        <v>0</v>
      </c>
      <c r="BK5656" s="624"/>
      <c r="BL5656" s="548">
        <f>IF(BH5656=0,0,(BJ5656/BH5656)*100)</f>
        <v>0</v>
      </c>
      <c r="BM5656" s="664"/>
      <c r="BN5656" s="666">
        <f>SUM(BN5616:BP5655)</f>
        <v>0</v>
      </c>
      <c r="BO5656" s="667"/>
      <c r="BP5656" s="668"/>
      <c r="BQ5656" s="681">
        <f>SUM(BQ5616:BQ5655)</f>
        <v>0</v>
      </c>
      <c r="BR5656" s="685">
        <f>(BN5656*BU$11)+(N5656*BU$12)+(Z5656*BU$13)+(R5656*BU$14)+(X5656*BU$15)+(AB5656*BU$16)</f>
        <v>0</v>
      </c>
      <c r="BS5656" s="683">
        <f>((BB5656-BD5656)*BU$18)+((AV5656-AX5656)*BU$17)+(H5656*BU$19)+(P5656*BU$20)</f>
        <v>0</v>
      </c>
      <c r="BT5656" s="20"/>
      <c r="BU5656" s="20"/>
      <c r="BV5656" s="98"/>
    </row>
    <row r="5657" spans="1:77" s="21" customFormat="1" ht="33.950000000000003" hidden="1" customHeight="1" thickBot="1" x14ac:dyDescent="0.5">
      <c r="A5657" s="98"/>
      <c r="B5657" s="614"/>
      <c r="C5657" s="615"/>
      <c r="D5657" s="615"/>
      <c r="E5657" s="617"/>
      <c r="F5657" s="280"/>
      <c r="G5657" s="280"/>
      <c r="H5657" s="519"/>
      <c r="I5657" s="619"/>
      <c r="J5657" s="519"/>
      <c r="K5657" s="619"/>
      <c r="L5657" s="622"/>
      <c r="M5657" s="623"/>
      <c r="N5657" s="549"/>
      <c r="O5657" s="520"/>
      <c r="P5657" s="622"/>
      <c r="Q5657" s="619"/>
      <c r="R5657" s="622"/>
      <c r="S5657" s="623"/>
      <c r="T5657" s="549"/>
      <c r="U5657" s="520"/>
      <c r="V5657" s="313"/>
      <c r="W5657" s="313"/>
      <c r="X5657" s="622"/>
      <c r="Y5657" s="623"/>
      <c r="Z5657" s="519"/>
      <c r="AA5657" s="520"/>
      <c r="AB5657" s="519"/>
      <c r="AC5657" s="520"/>
      <c r="AD5657" s="623"/>
      <c r="AE5657" s="619"/>
      <c r="AF5657" s="622"/>
      <c r="AG5657" s="623"/>
      <c r="AH5657" s="549"/>
      <c r="AI5657" s="520"/>
      <c r="AJ5657" s="622"/>
      <c r="AK5657" s="619"/>
      <c r="AL5657" s="622"/>
      <c r="AM5657" s="623"/>
      <c r="AN5657" s="549"/>
      <c r="AO5657" s="520"/>
      <c r="AP5657" s="622"/>
      <c r="AQ5657" s="619"/>
      <c r="AR5657" s="622"/>
      <c r="AS5657" s="623"/>
      <c r="AT5657" s="549"/>
      <c r="AU5657" s="520"/>
      <c r="AV5657" s="519"/>
      <c r="AW5657" s="619"/>
      <c r="AX5657" s="622"/>
      <c r="AY5657" s="625"/>
      <c r="AZ5657" s="549"/>
      <c r="BA5657" s="520"/>
      <c r="BB5657" s="622"/>
      <c r="BC5657" s="619"/>
      <c r="BD5657" s="622"/>
      <c r="BE5657" s="623"/>
      <c r="BF5657" s="549"/>
      <c r="BG5657" s="520"/>
      <c r="BH5657" s="519"/>
      <c r="BI5657" s="619"/>
      <c r="BJ5657" s="622"/>
      <c r="BK5657" s="625"/>
      <c r="BL5657" s="549"/>
      <c r="BM5657" s="665"/>
      <c r="BN5657" s="669"/>
      <c r="BO5657" s="670"/>
      <c r="BP5657" s="671"/>
      <c r="BQ5657" s="682"/>
      <c r="BR5657" s="686"/>
      <c r="BS5657" s="684"/>
      <c r="BT5657" s="20"/>
      <c r="BU5657" s="20"/>
      <c r="BV5657" s="98"/>
    </row>
    <row r="5658" spans="1:77" s="21" customFormat="1" ht="33" hidden="1" customHeight="1" thickBot="1" x14ac:dyDescent="0.5">
      <c r="A5658" s="98"/>
      <c r="B5658" s="612"/>
      <c r="C5658" s="613"/>
      <c r="D5658" s="613" t="s">
        <v>13</v>
      </c>
      <c r="E5658" s="616"/>
      <c r="F5658" s="281"/>
      <c r="G5658" s="282"/>
      <c r="H5658" s="528"/>
      <c r="I5658" s="636"/>
      <c r="J5658" s="528"/>
      <c r="K5658" s="636"/>
      <c r="L5658" s="638"/>
      <c r="M5658" s="639"/>
      <c r="N5658" s="548">
        <f>J5658+L5658</f>
        <v>0</v>
      </c>
      <c r="O5658" s="518"/>
      <c r="P5658" s="638"/>
      <c r="Q5658" s="636"/>
      <c r="R5658" s="638"/>
      <c r="S5658" s="639"/>
      <c r="T5658" s="548">
        <f>R5658-P5658</f>
        <v>0</v>
      </c>
      <c r="U5658" s="518"/>
      <c r="V5658" s="312"/>
      <c r="W5658" s="312"/>
      <c r="X5658" s="638"/>
      <c r="Y5658" s="639"/>
      <c r="Z5658" s="528"/>
      <c r="AA5658" s="529"/>
      <c r="AB5658" s="528"/>
      <c r="AC5658" s="529"/>
      <c r="AD5658" s="639"/>
      <c r="AE5658" s="636"/>
      <c r="AF5658" s="638"/>
      <c r="AG5658" s="639"/>
      <c r="AH5658" s="548">
        <f>IF(AD5658=0,0,(AF5658/AD5658)*100)</f>
        <v>0</v>
      </c>
      <c r="AI5658" s="518"/>
      <c r="AJ5658" s="638"/>
      <c r="AK5658" s="636"/>
      <c r="AL5658" s="638"/>
      <c r="AM5658" s="639"/>
      <c r="AN5658" s="548">
        <f>IF(AJ5658=0,0,(AL5658/AJ5658)*100)</f>
        <v>0</v>
      </c>
      <c r="AO5658" s="518"/>
      <c r="AP5658" s="638"/>
      <c r="AQ5658" s="636"/>
      <c r="AR5658" s="638"/>
      <c r="AS5658" s="639"/>
      <c r="AT5658" s="548">
        <f>IF(AP5658=0,0,(AR5658/AP5658)*100)</f>
        <v>0</v>
      </c>
      <c r="AU5658" s="518"/>
      <c r="AV5658" s="517">
        <f>AD5658+AJ5658+AP5658</f>
        <v>0</v>
      </c>
      <c r="AW5658" s="618"/>
      <c r="AX5658" s="620">
        <f>AF5658+AL5658+AR5658</f>
        <v>0</v>
      </c>
      <c r="AY5658" s="624"/>
      <c r="AZ5658" s="548">
        <f>IF(AV5658=0,0,(AX5658/AV5658)*100)</f>
        <v>0</v>
      </c>
      <c r="BA5658" s="518"/>
      <c r="BB5658" s="638"/>
      <c r="BC5658" s="636"/>
      <c r="BD5658" s="638"/>
      <c r="BE5658" s="639"/>
      <c r="BF5658" s="548">
        <f>IF(BB5658=0,0,(BD5658/BB5658)*100)</f>
        <v>0</v>
      </c>
      <c r="BG5658" s="518"/>
      <c r="BH5658" s="517">
        <f>AV5658+BB5658</f>
        <v>0</v>
      </c>
      <c r="BI5658" s="618"/>
      <c r="BJ5658" s="620">
        <f>AX5658+BD5658</f>
        <v>0</v>
      </c>
      <c r="BK5658" s="624"/>
      <c r="BL5658" s="548">
        <f>IF(BH5658=0,0,(BJ5658/BH5658)*100)</f>
        <v>0</v>
      </c>
      <c r="BM5658" s="664"/>
      <c r="BN5658" s="666">
        <f>(AF5658*2)+(AL5658*2)+(AR5658*3)+BD5658</f>
        <v>0</v>
      </c>
      <c r="BO5658" s="667"/>
      <c r="BP5658" s="668"/>
      <c r="BQ5658" s="672"/>
      <c r="BR5658" s="283"/>
      <c r="BS5658" s="284"/>
      <c r="BT5658" s="20"/>
      <c r="BU5658" s="20"/>
      <c r="BV5658" s="98"/>
    </row>
    <row r="5659" spans="1:77" s="21" customFormat="1" ht="33.75" hidden="1" customHeight="1" thickBot="1" x14ac:dyDescent="0.5">
      <c r="A5659" s="98"/>
      <c r="B5659" s="285"/>
      <c r="C5659" s="286"/>
      <c r="D5659" s="634"/>
      <c r="E5659" s="635"/>
      <c r="F5659" s="287"/>
      <c r="G5659" s="287"/>
      <c r="H5659" s="530"/>
      <c r="I5659" s="637"/>
      <c r="J5659" s="530"/>
      <c r="K5659" s="637"/>
      <c r="L5659" s="640"/>
      <c r="M5659" s="641"/>
      <c r="N5659" s="549"/>
      <c r="O5659" s="520"/>
      <c r="P5659" s="640"/>
      <c r="Q5659" s="637"/>
      <c r="R5659" s="640"/>
      <c r="S5659" s="641"/>
      <c r="T5659" s="549"/>
      <c r="U5659" s="520"/>
      <c r="V5659" s="313"/>
      <c r="W5659" s="313"/>
      <c r="X5659" s="640"/>
      <c r="Y5659" s="641"/>
      <c r="Z5659" s="530"/>
      <c r="AA5659" s="531"/>
      <c r="AB5659" s="530"/>
      <c r="AC5659" s="531"/>
      <c r="AD5659" s="641"/>
      <c r="AE5659" s="637"/>
      <c r="AF5659" s="640"/>
      <c r="AG5659" s="641"/>
      <c r="AH5659" s="549"/>
      <c r="AI5659" s="520"/>
      <c r="AJ5659" s="640"/>
      <c r="AK5659" s="637"/>
      <c r="AL5659" s="640"/>
      <c r="AM5659" s="641"/>
      <c r="AN5659" s="549"/>
      <c r="AO5659" s="520"/>
      <c r="AP5659" s="640"/>
      <c r="AQ5659" s="637"/>
      <c r="AR5659" s="640"/>
      <c r="AS5659" s="641"/>
      <c r="AT5659" s="549"/>
      <c r="AU5659" s="520"/>
      <c r="AV5659" s="519"/>
      <c r="AW5659" s="619"/>
      <c r="AX5659" s="622"/>
      <c r="AY5659" s="625"/>
      <c r="AZ5659" s="549"/>
      <c r="BA5659" s="520"/>
      <c r="BB5659" s="640"/>
      <c r="BC5659" s="637"/>
      <c r="BD5659" s="640"/>
      <c r="BE5659" s="641"/>
      <c r="BF5659" s="549"/>
      <c r="BG5659" s="520"/>
      <c r="BH5659" s="519"/>
      <c r="BI5659" s="619"/>
      <c r="BJ5659" s="622"/>
      <c r="BK5659" s="625"/>
      <c r="BL5659" s="549"/>
      <c r="BM5659" s="665"/>
      <c r="BN5659" s="669"/>
      <c r="BO5659" s="670"/>
      <c r="BP5659" s="671"/>
      <c r="BQ5659" s="673"/>
      <c r="BR5659" s="79"/>
      <c r="BS5659" s="79"/>
      <c r="BT5659" s="20"/>
      <c r="BU5659" s="20"/>
      <c r="BV5659" s="98"/>
    </row>
    <row r="5660" spans="1:77" ht="16.5" hidden="1" customHeight="1" thickTop="1" thickBot="1" x14ac:dyDescent="0.5">
      <c r="A5660" s="95"/>
      <c r="B5660" s="288"/>
      <c r="C5660" s="70"/>
      <c r="D5660" s="70"/>
      <c r="E5660" s="70"/>
      <c r="F5660" s="70"/>
      <c r="G5660" s="70"/>
      <c r="H5660" s="70"/>
      <c r="I5660" s="70"/>
      <c r="J5660" s="70"/>
      <c r="K5660" s="70"/>
      <c r="L5660" s="70"/>
      <c r="M5660" s="70"/>
      <c r="N5660" s="70"/>
      <c r="O5660" s="70"/>
      <c r="P5660" s="70"/>
      <c r="Q5660" s="70"/>
      <c r="R5660" s="70"/>
      <c r="S5660" s="70"/>
      <c r="T5660" s="70"/>
      <c r="U5660" s="70"/>
      <c r="V5660" s="70"/>
      <c r="W5660" s="70"/>
      <c r="X5660" s="70"/>
      <c r="Y5660" s="70"/>
      <c r="Z5660" s="70"/>
      <c r="AA5660" s="70"/>
      <c r="AB5660" s="70"/>
      <c r="AC5660" s="70"/>
      <c r="AD5660" s="70"/>
      <c r="AE5660" s="70"/>
      <c r="AF5660" s="70"/>
      <c r="AG5660" s="70"/>
      <c r="AH5660" s="289"/>
      <c r="AI5660" s="289"/>
      <c r="AJ5660" s="70"/>
      <c r="AK5660" s="70"/>
      <c r="AL5660" s="70"/>
      <c r="AM5660" s="70"/>
      <c r="AN5660" s="70"/>
      <c r="AO5660" s="70"/>
      <c r="AP5660" s="70"/>
      <c r="AQ5660" s="70"/>
      <c r="AR5660" s="70"/>
      <c r="AS5660" s="70"/>
      <c r="AT5660" s="70"/>
      <c r="AU5660" s="70"/>
      <c r="AV5660" s="70"/>
      <c r="AW5660" s="70"/>
      <c r="AX5660" s="70"/>
      <c r="AY5660" s="70"/>
      <c r="AZ5660" s="70"/>
      <c r="BA5660" s="70"/>
      <c r="BB5660" s="70"/>
      <c r="BC5660" s="70"/>
      <c r="BD5660" s="70"/>
      <c r="BE5660" s="70"/>
      <c r="BF5660" s="70"/>
      <c r="BG5660" s="70"/>
      <c r="BH5660" s="70"/>
      <c r="BI5660" s="70"/>
      <c r="BJ5660" s="70"/>
      <c r="BK5660" s="70"/>
      <c r="BL5660" s="70"/>
      <c r="BM5660" s="70"/>
      <c r="BN5660" s="70"/>
      <c r="BO5660" s="70"/>
      <c r="BP5660" s="70"/>
      <c r="BQ5660" s="89"/>
      <c r="BR5660" s="674">
        <f>IF((J5656+L5658)=0,0,(J5656/(J5656+L5658)*100)%)</f>
        <v>0</v>
      </c>
      <c r="BS5660" s="675"/>
      <c r="BT5660" s="674">
        <f>IF((L5656+J5658)=0,0,(L5656/(L5656+J5658)*100)%)</f>
        <v>0</v>
      </c>
      <c r="BU5660" s="675"/>
      <c r="BV5660" s="95"/>
    </row>
    <row r="5661" spans="1:77" s="23" customFormat="1" ht="79.5" hidden="1" customHeight="1" thickTop="1" thickBot="1" x14ac:dyDescent="0.55000000000000004">
      <c r="A5661" s="99"/>
      <c r="B5661" s="565" t="s">
        <v>64</v>
      </c>
      <c r="C5661" s="566"/>
      <c r="D5661" s="532" t="s">
        <v>54</v>
      </c>
      <c r="E5661" s="532"/>
      <c r="F5661" s="532"/>
      <c r="G5661" s="654"/>
      <c r="H5661" s="533"/>
      <c r="I5661" s="534"/>
      <c r="J5661" s="535"/>
      <c r="K5661" s="290"/>
      <c r="L5661" s="533"/>
      <c r="M5661" s="534"/>
      <c r="N5661" s="535"/>
      <c r="O5661" s="536" t="s">
        <v>47</v>
      </c>
      <c r="P5661" s="537"/>
      <c r="Q5661" s="537"/>
      <c r="R5661" s="537"/>
      <c r="S5661" s="533"/>
      <c r="T5661" s="534"/>
      <c r="U5661" s="535"/>
      <c r="V5661" s="314"/>
      <c r="W5661" s="314"/>
      <c r="X5661" s="290"/>
      <c r="Y5661" s="533"/>
      <c r="Z5661" s="534"/>
      <c r="AA5661" s="535"/>
      <c r="AB5661" s="536" t="s">
        <v>49</v>
      </c>
      <c r="AC5661" s="537"/>
      <c r="AD5661" s="537"/>
      <c r="AE5661" s="538"/>
      <c r="AF5661" s="533"/>
      <c r="AG5661" s="534"/>
      <c r="AH5661" s="535"/>
      <c r="AI5661" s="290"/>
      <c r="AJ5661" s="533"/>
      <c r="AK5661" s="534"/>
      <c r="AL5661" s="535"/>
      <c r="AM5661" s="536" t="s">
        <v>53</v>
      </c>
      <c r="AN5661" s="537"/>
      <c r="AO5661" s="537"/>
      <c r="AP5661" s="538"/>
      <c r="AQ5661" s="533"/>
      <c r="AR5661" s="534"/>
      <c r="AS5661" s="535"/>
      <c r="AT5661" s="72"/>
      <c r="AU5661" s="533"/>
      <c r="AV5661" s="534"/>
      <c r="AW5661" s="535"/>
      <c r="AX5661" s="291"/>
      <c r="AY5661" s="291"/>
      <c r="AZ5661" s="291"/>
      <c r="BA5661" s="291"/>
      <c r="BB5661" s="567" t="s">
        <v>20</v>
      </c>
      <c r="BC5661" s="567"/>
      <c r="BD5661" s="567"/>
      <c r="BE5661" s="567"/>
      <c r="BF5661" s="568"/>
      <c r="BG5661" s="539">
        <f>BN5656</f>
        <v>0</v>
      </c>
      <c r="BH5661" s="540"/>
      <c r="BI5661" s="541"/>
      <c r="BJ5661" s="292"/>
      <c r="BK5661" s="539">
        <f>BN5658</f>
        <v>0</v>
      </c>
      <c r="BL5661" s="540"/>
      <c r="BM5661" s="541"/>
      <c r="BN5661" s="73"/>
      <c r="BO5661" s="73"/>
      <c r="BP5661" s="73"/>
      <c r="BQ5661" s="90"/>
      <c r="BR5661" s="24"/>
      <c r="BS5661" s="24"/>
      <c r="BT5661" s="22"/>
      <c r="BU5661" s="22"/>
      <c r="BV5661" s="99"/>
    </row>
    <row r="5662" spans="1:77" ht="15.6" hidden="1" customHeight="1" thickTop="1" thickBot="1" x14ac:dyDescent="0.55000000000000004">
      <c r="A5662" s="95"/>
      <c r="B5662" s="293"/>
      <c r="C5662" s="67"/>
      <c r="D5662" s="294"/>
      <c r="E5662" s="294"/>
      <c r="F5662" s="295"/>
      <c r="G5662" s="295"/>
      <c r="H5662" s="296"/>
      <c r="I5662" s="296"/>
      <c r="J5662" s="296"/>
      <c r="K5662" s="296"/>
      <c r="L5662" s="296"/>
      <c r="M5662" s="296"/>
      <c r="N5662" s="296"/>
      <c r="O5662" s="295"/>
      <c r="P5662" s="295"/>
      <c r="Q5662" s="295"/>
      <c r="R5662" s="295"/>
      <c r="S5662" s="296"/>
      <c r="T5662" s="296"/>
      <c r="U5662" s="296"/>
      <c r="V5662" s="296"/>
      <c r="W5662" s="296"/>
      <c r="X5662" s="297"/>
      <c r="Y5662" s="296"/>
      <c r="Z5662" s="296"/>
      <c r="AA5662" s="296"/>
      <c r="AB5662" s="295"/>
      <c r="AC5662" s="295"/>
      <c r="AD5662" s="295"/>
      <c r="AE5662" s="295"/>
      <c r="AF5662" s="296"/>
      <c r="AG5662" s="296"/>
      <c r="AH5662" s="296"/>
      <c r="AI5662" s="296"/>
      <c r="AJ5662" s="297"/>
      <c r="AK5662" s="297"/>
      <c r="AL5662" s="296"/>
      <c r="AM5662" s="295"/>
      <c r="AN5662" s="295"/>
      <c r="AO5662" s="295"/>
      <c r="AP5662" s="295"/>
      <c r="AQ5662" s="296"/>
      <c r="AR5662" s="296"/>
      <c r="AS5662" s="296"/>
      <c r="AT5662" s="296"/>
      <c r="AU5662" s="296"/>
      <c r="AV5662" s="72"/>
      <c r="AW5662" s="72"/>
      <c r="AX5662" s="74"/>
      <c r="AY5662" s="74"/>
      <c r="AZ5662" s="74"/>
      <c r="BA5662" s="74"/>
      <c r="BB5662" s="295"/>
      <c r="BC5662" s="298"/>
      <c r="BD5662" s="298"/>
      <c r="BE5662" s="299"/>
      <c r="BF5662" s="300"/>
      <c r="BG5662" s="301"/>
      <c r="BH5662" s="301"/>
      <c r="BI5662" s="72"/>
      <c r="BJ5662" s="302"/>
      <c r="BK5662" s="303"/>
      <c r="BL5662" s="303"/>
      <c r="BM5662" s="72"/>
      <c r="BN5662" s="74"/>
      <c r="BO5662" s="74"/>
      <c r="BP5662" s="74"/>
      <c r="BQ5662" s="91"/>
      <c r="BR5662" s="25"/>
      <c r="BS5662" s="25"/>
      <c r="BT5662" s="15"/>
      <c r="BU5662" s="15"/>
      <c r="BV5662" s="95"/>
    </row>
    <row r="5663" spans="1:77" s="23" customFormat="1" ht="79.5" hidden="1" customHeight="1" thickTop="1" thickBot="1" x14ac:dyDescent="0.55000000000000004">
      <c r="A5663" s="99"/>
      <c r="B5663" s="569" t="s">
        <v>46</v>
      </c>
      <c r="C5663" s="567"/>
      <c r="D5663" s="532" t="s">
        <v>55</v>
      </c>
      <c r="E5663" s="532"/>
      <c r="F5663" s="532"/>
      <c r="G5663" s="654"/>
      <c r="H5663" s="539">
        <f>H5661</f>
        <v>0</v>
      </c>
      <c r="I5663" s="540"/>
      <c r="J5663" s="541"/>
      <c r="K5663" s="290"/>
      <c r="L5663" s="539">
        <f>L5661</f>
        <v>0</v>
      </c>
      <c r="M5663" s="540"/>
      <c r="N5663" s="541"/>
      <c r="O5663" s="536" t="s">
        <v>51</v>
      </c>
      <c r="P5663" s="537"/>
      <c r="Q5663" s="537"/>
      <c r="R5663" s="537"/>
      <c r="S5663" s="539">
        <f>S5661-H5661</f>
        <v>0</v>
      </c>
      <c r="T5663" s="540"/>
      <c r="U5663" s="541"/>
      <c r="V5663" s="315"/>
      <c r="W5663" s="315"/>
      <c r="X5663" s="290"/>
      <c r="Y5663" s="539">
        <f>Y5661-L5661</f>
        <v>0</v>
      </c>
      <c r="Z5663" s="540"/>
      <c r="AA5663" s="541"/>
      <c r="AB5663" s="536" t="s">
        <v>50</v>
      </c>
      <c r="AC5663" s="537"/>
      <c r="AD5663" s="537"/>
      <c r="AE5663" s="538"/>
      <c r="AF5663" s="539">
        <f>AF5661-S5661</f>
        <v>0</v>
      </c>
      <c r="AG5663" s="540"/>
      <c r="AH5663" s="541"/>
      <c r="AI5663" s="290"/>
      <c r="AJ5663" s="539">
        <f>AJ5661-Y5661</f>
        <v>0</v>
      </c>
      <c r="AK5663" s="540"/>
      <c r="AL5663" s="541"/>
      <c r="AM5663" s="536" t="s">
        <v>52</v>
      </c>
      <c r="AN5663" s="537"/>
      <c r="AO5663" s="537"/>
      <c r="AP5663" s="538"/>
      <c r="AQ5663" s="539">
        <f>AQ5661-AF5661</f>
        <v>0</v>
      </c>
      <c r="AR5663" s="540"/>
      <c r="AS5663" s="541"/>
      <c r="AT5663" s="72"/>
      <c r="AU5663" s="539">
        <f>AU5661-AJ5661</f>
        <v>0</v>
      </c>
      <c r="AV5663" s="540"/>
      <c r="AW5663" s="541"/>
      <c r="AX5663" s="291"/>
      <c r="AY5663" s="291"/>
      <c r="AZ5663" s="291"/>
      <c r="BA5663" s="291"/>
      <c r="BB5663" s="567" t="s">
        <v>45</v>
      </c>
      <c r="BC5663" s="567"/>
      <c r="BD5663" s="567"/>
      <c r="BE5663" s="567"/>
      <c r="BF5663" s="568"/>
      <c r="BG5663" s="539">
        <f>BG5661-AQ5661</f>
        <v>0</v>
      </c>
      <c r="BH5663" s="540"/>
      <c r="BI5663" s="541"/>
      <c r="BJ5663" s="304"/>
      <c r="BK5663" s="539">
        <f>BK5661-AU5661</f>
        <v>0</v>
      </c>
      <c r="BL5663" s="540"/>
      <c r="BM5663" s="541"/>
      <c r="BN5663" s="73"/>
      <c r="BO5663" s="73"/>
      <c r="BP5663" s="73"/>
      <c r="BQ5663" s="90"/>
      <c r="BR5663" s="24"/>
      <c r="BS5663" s="24"/>
      <c r="BT5663" s="22"/>
      <c r="BU5663" s="22"/>
      <c r="BV5663" s="99"/>
      <c r="BY5663" s="21"/>
    </row>
    <row r="5664" spans="1:77" ht="18.75" hidden="1" customHeight="1" thickTop="1" thickBot="1" x14ac:dyDescent="0.5">
      <c r="A5664" s="95"/>
      <c r="B5664" s="305"/>
      <c r="C5664" s="71"/>
      <c r="D5664" s="71"/>
      <c r="E5664" s="71"/>
      <c r="F5664" s="92"/>
      <c r="G5664" s="92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/>
      <c r="R5664" s="71"/>
      <c r="S5664" s="71"/>
      <c r="T5664" s="71"/>
      <c r="U5664" s="71"/>
      <c r="V5664" s="71"/>
      <c r="W5664" s="71"/>
      <c r="X5664" s="71"/>
      <c r="Y5664" s="71"/>
      <c r="Z5664" s="71"/>
      <c r="AA5664" s="71"/>
      <c r="AB5664" s="71"/>
      <c r="AC5664" s="71"/>
      <c r="AD5664" s="71"/>
      <c r="AE5664" s="71"/>
      <c r="AF5664" s="71"/>
      <c r="AG5664" s="71"/>
      <c r="AH5664" s="306"/>
      <c r="AI5664" s="306"/>
      <c r="AJ5664" s="71"/>
      <c r="AK5664" s="71"/>
      <c r="AL5664" s="71"/>
      <c r="AM5664" s="71"/>
      <c r="AN5664" s="71"/>
      <c r="AO5664" s="71"/>
      <c r="AP5664" s="71"/>
      <c r="AQ5664" s="71"/>
      <c r="AR5664" s="71"/>
      <c r="AS5664" s="71"/>
      <c r="AT5664" s="71"/>
      <c r="AU5664" s="71"/>
      <c r="AV5664" s="71"/>
      <c r="AW5664" s="71"/>
      <c r="AX5664" s="71"/>
      <c r="AY5664" s="71"/>
      <c r="AZ5664" s="71"/>
      <c r="BA5664" s="71"/>
      <c r="BB5664" s="71"/>
      <c r="BC5664" s="703" t="s">
        <v>153</v>
      </c>
      <c r="BD5664" s="703"/>
      <c r="BE5664" s="703"/>
      <c r="BF5664" s="703"/>
      <c r="BG5664" s="703"/>
      <c r="BH5664" s="703"/>
      <c r="BI5664" s="703"/>
      <c r="BJ5664" s="703"/>
      <c r="BK5664" s="703"/>
      <c r="BL5664" s="703"/>
      <c r="BM5664" s="703"/>
      <c r="BN5664" s="703"/>
      <c r="BO5664" s="703"/>
      <c r="BP5664" s="703"/>
      <c r="BQ5664" s="318"/>
      <c r="BR5664" s="319"/>
      <c r="BS5664" s="319"/>
      <c r="BT5664" s="15"/>
      <c r="BU5664" s="15"/>
      <c r="BV5664" s="95"/>
    </row>
    <row r="5665" spans="1:74" s="93" customFormat="1" ht="13.5" hidden="1" customHeight="1" thickTop="1" x14ac:dyDescent="0.45">
      <c r="A5665" s="95"/>
      <c r="B5665" s="99"/>
      <c r="C5665" s="95"/>
      <c r="D5665" s="95"/>
      <c r="E5665" s="95"/>
      <c r="F5665" s="96"/>
      <c r="G5665" s="96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254"/>
      <c r="AI5665" s="254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5"/>
      <c r="BL5665" s="95"/>
      <c r="BM5665" s="95"/>
      <c r="BN5665" s="95"/>
      <c r="BO5665" s="95"/>
      <c r="BP5665" s="95"/>
      <c r="BQ5665" s="97"/>
      <c r="BR5665" s="97"/>
      <c r="BS5665" s="97"/>
      <c r="BT5665" s="95"/>
      <c r="BU5665" s="95"/>
      <c r="BV5665" s="95"/>
    </row>
    <row r="5666" spans="1:74" s="17" customFormat="1" ht="33.75" hidden="1" x14ac:dyDescent="0.5">
      <c r="A5666" s="255"/>
      <c r="B5666" s="604" t="s">
        <v>9</v>
      </c>
      <c r="C5666" s="604"/>
      <c r="D5666" s="604"/>
      <c r="E5666" s="604"/>
      <c r="F5666" s="604"/>
      <c r="G5666" s="604"/>
      <c r="H5666" s="604"/>
      <c r="I5666" s="604"/>
      <c r="J5666" s="604"/>
      <c r="K5666" s="604"/>
      <c r="L5666" s="604"/>
      <c r="M5666" s="604"/>
      <c r="N5666" s="604"/>
      <c r="O5666" s="604"/>
      <c r="P5666" s="604"/>
      <c r="Q5666" s="604"/>
      <c r="R5666" s="604"/>
      <c r="S5666" s="604"/>
      <c r="T5666" s="604"/>
      <c r="U5666" s="604"/>
      <c r="V5666" s="604"/>
      <c r="W5666" s="604"/>
      <c r="X5666" s="604"/>
      <c r="Y5666" s="604"/>
      <c r="Z5666" s="604"/>
      <c r="AA5666" s="604"/>
      <c r="AB5666" s="604"/>
      <c r="AC5666" s="604"/>
      <c r="AD5666" s="604"/>
      <c r="AE5666" s="604"/>
      <c r="AF5666" s="604"/>
      <c r="AG5666" s="604"/>
      <c r="AH5666" s="604"/>
      <c r="AI5666" s="604"/>
      <c r="AJ5666" s="604"/>
      <c r="AK5666" s="604"/>
      <c r="AL5666" s="604"/>
      <c r="AM5666" s="604"/>
      <c r="AN5666" s="604"/>
      <c r="AO5666" s="604"/>
      <c r="AP5666" s="604"/>
      <c r="AQ5666" s="604"/>
      <c r="AR5666" s="604"/>
      <c r="AS5666" s="604"/>
      <c r="AT5666" s="604"/>
      <c r="AU5666" s="604"/>
      <c r="AV5666" s="604"/>
      <c r="AW5666" s="604"/>
      <c r="AX5666" s="604"/>
      <c r="AY5666" s="604"/>
      <c r="AZ5666" s="604"/>
      <c r="BA5666" s="604"/>
      <c r="BB5666" s="604"/>
      <c r="BC5666" s="604"/>
      <c r="BD5666" s="604"/>
      <c r="BE5666" s="604"/>
      <c r="BF5666" s="604"/>
      <c r="BG5666" s="604"/>
      <c r="BH5666" s="604"/>
      <c r="BI5666" s="604"/>
      <c r="BJ5666" s="604"/>
      <c r="BK5666" s="604"/>
      <c r="BL5666" s="604"/>
      <c r="BM5666" s="604"/>
      <c r="BN5666" s="604"/>
      <c r="BO5666" s="604"/>
      <c r="BP5666" s="604"/>
      <c r="BQ5666" s="256"/>
      <c r="BR5666" s="256"/>
      <c r="BS5666" s="256"/>
      <c r="BT5666" s="257"/>
      <c r="BU5666" s="257"/>
      <c r="BV5666" s="255"/>
    </row>
    <row r="5667" spans="1:74" ht="10.9" hidden="1" customHeight="1" x14ac:dyDescent="0.45">
      <c r="A5667" s="95"/>
      <c r="B5667" s="258"/>
      <c r="C5667" s="62"/>
      <c r="D5667" s="62"/>
      <c r="E5667" s="62"/>
      <c r="F5667" s="63"/>
      <c r="G5667" s="63"/>
      <c r="H5667" s="62"/>
      <c r="I5667" s="62"/>
      <c r="J5667" s="62"/>
      <c r="K5667" s="62"/>
      <c r="L5667" s="62"/>
      <c r="M5667" s="62"/>
      <c r="N5667" s="62"/>
      <c r="O5667" s="62"/>
      <c r="P5667" s="62"/>
      <c r="Q5667" s="62"/>
      <c r="R5667" s="62"/>
      <c r="S5667" s="62"/>
      <c r="T5667" s="62"/>
      <c r="U5667" s="62"/>
      <c r="V5667" s="62"/>
      <c r="W5667" s="62"/>
      <c r="X5667" s="62"/>
      <c r="Y5667" s="62"/>
      <c r="Z5667" s="62"/>
      <c r="AA5667" s="62"/>
      <c r="AB5667" s="62"/>
      <c r="AC5667" s="62"/>
      <c r="AD5667" s="62"/>
      <c r="AE5667" s="62"/>
      <c r="AF5667" s="62"/>
      <c r="AG5667" s="62"/>
      <c r="AH5667" s="259"/>
      <c r="AI5667" s="259"/>
      <c r="AJ5667" s="62"/>
      <c r="AK5667" s="62"/>
      <c r="AL5667" s="62"/>
      <c r="AM5667" s="62"/>
      <c r="AN5667" s="62"/>
      <c r="AO5667" s="62"/>
      <c r="AP5667" s="62"/>
      <c r="AQ5667" s="62"/>
      <c r="AR5667" s="62"/>
      <c r="AS5667" s="62"/>
      <c r="AT5667" s="62"/>
      <c r="AU5667" s="62"/>
      <c r="AV5667" s="62"/>
      <c r="AW5667" s="62"/>
      <c r="AX5667" s="62"/>
      <c r="AY5667" s="62"/>
      <c r="AZ5667" s="62"/>
      <c r="BA5667" s="62"/>
      <c r="BB5667" s="62"/>
      <c r="BC5667" s="62"/>
      <c r="BD5667" s="62"/>
      <c r="BE5667" s="62"/>
      <c r="BF5667" s="62"/>
      <c r="BG5667" s="62"/>
      <c r="BH5667" s="62"/>
      <c r="BI5667" s="62"/>
      <c r="BJ5667" s="62"/>
      <c r="BK5667" s="62"/>
      <c r="BL5667" s="62"/>
      <c r="BM5667" s="62"/>
      <c r="BN5667" s="62"/>
      <c r="BO5667" s="62"/>
      <c r="BP5667" s="94"/>
      <c r="BQ5667" s="87"/>
      <c r="BR5667" s="94"/>
      <c r="BS5667" s="94"/>
      <c r="BT5667" s="15"/>
      <c r="BU5667" s="15"/>
      <c r="BV5667" s="95"/>
    </row>
    <row r="5668" spans="1:74" s="18" customFormat="1" ht="36.75" hidden="1" customHeight="1" x14ac:dyDescent="0.45">
      <c r="A5668" s="260"/>
      <c r="B5668" s="258"/>
      <c r="C5668" s="261"/>
      <c r="D5668" s="262" t="s">
        <v>10</v>
      </c>
      <c r="E5668" s="605" t="str">
        <f>IF(ROSTER!D$3="","",ROSTER!D$3)</f>
        <v/>
      </c>
      <c r="F5668" s="605"/>
      <c r="G5668" s="605"/>
      <c r="H5668" s="605"/>
      <c r="I5668" s="605"/>
      <c r="J5668" s="605"/>
      <c r="K5668" s="605"/>
      <c r="L5668" s="605"/>
      <c r="M5668" s="605"/>
      <c r="N5668" s="605"/>
      <c r="O5668" s="605"/>
      <c r="P5668" s="605"/>
      <c r="Q5668" s="605"/>
      <c r="R5668" s="605"/>
      <c r="S5668" s="605"/>
      <c r="T5668" s="605"/>
      <c r="U5668" s="605"/>
      <c r="V5668" s="605"/>
      <c r="W5668" s="605"/>
      <c r="X5668" s="605"/>
      <c r="Y5668" s="605"/>
      <c r="Z5668" s="605"/>
      <c r="AA5668" s="605"/>
      <c r="AB5668" s="605"/>
      <c r="AC5668" s="605"/>
      <c r="AD5668" s="605"/>
      <c r="AE5668" s="605"/>
      <c r="AF5668" s="316"/>
      <c r="AG5668" s="606" t="s">
        <v>11</v>
      </c>
      <c r="AH5668" s="606"/>
      <c r="AI5668" s="606"/>
      <c r="AJ5668" s="606"/>
      <c r="AK5668" s="606"/>
      <c r="AL5668" s="606"/>
      <c r="AM5668" s="606"/>
      <c r="AN5668" s="607"/>
      <c r="AO5668" s="607"/>
      <c r="AP5668" s="607"/>
      <c r="AQ5668" s="607"/>
      <c r="AR5668" s="607"/>
      <c r="AS5668" s="607"/>
      <c r="AT5668" s="607"/>
      <c r="AU5668" s="607"/>
      <c r="AV5668" s="607"/>
      <c r="AW5668" s="607"/>
      <c r="AX5668" s="607"/>
      <c r="AY5668" s="607"/>
      <c r="AZ5668" s="607"/>
      <c r="BA5668" s="607"/>
      <c r="BB5668" s="607"/>
      <c r="BC5668" s="607"/>
      <c r="BD5668" s="607"/>
      <c r="BE5668" s="607"/>
      <c r="BF5668" s="607"/>
      <c r="BG5668" s="607"/>
      <c r="BH5668" s="607"/>
      <c r="BI5668" s="607"/>
      <c r="BJ5668" s="607"/>
      <c r="BK5668" s="607"/>
      <c r="BL5668" s="607"/>
      <c r="BM5668" s="607"/>
      <c r="BN5668" s="607"/>
      <c r="BO5668" s="607"/>
      <c r="BP5668" s="94"/>
      <c r="BQ5668" s="88" t="s">
        <v>130</v>
      </c>
      <c r="BR5668" s="94"/>
      <c r="BS5668" s="94"/>
      <c r="BT5668" s="263"/>
      <c r="BU5668" s="263"/>
      <c r="BV5668" s="260"/>
    </row>
    <row r="5669" spans="1:74" ht="8.85" hidden="1" customHeight="1" x14ac:dyDescent="0.45">
      <c r="A5669" s="96"/>
      <c r="B5669" s="258"/>
      <c r="C5669" s="259" t="s">
        <v>39</v>
      </c>
      <c r="D5669" s="259"/>
      <c r="E5669" s="259"/>
      <c r="F5669" s="63"/>
      <c r="G5669" s="63"/>
      <c r="H5669" s="259"/>
      <c r="I5669" s="259"/>
      <c r="J5669" s="317"/>
      <c r="K5669" s="317"/>
      <c r="L5669" s="317"/>
      <c r="M5669" s="317"/>
      <c r="N5669" s="317"/>
      <c r="O5669" s="317"/>
      <c r="P5669" s="317"/>
      <c r="Q5669" s="317"/>
      <c r="R5669" s="317"/>
      <c r="S5669" s="317"/>
      <c r="T5669" s="317"/>
      <c r="U5669" s="317"/>
      <c r="V5669" s="317"/>
      <c r="W5669" s="317"/>
      <c r="X5669" s="317"/>
      <c r="Y5669" s="317"/>
      <c r="Z5669" s="317"/>
      <c r="AA5669" s="317"/>
      <c r="AB5669" s="317"/>
      <c r="AC5669" s="317"/>
      <c r="AD5669" s="317"/>
      <c r="AE5669" s="317"/>
      <c r="AF5669" s="317"/>
      <c r="AG5669" s="317"/>
      <c r="AH5669" s="317"/>
      <c r="AI5669" s="259"/>
      <c r="AJ5669" s="264"/>
      <c r="AK5669" s="265"/>
      <c r="AL5669" s="265"/>
      <c r="AM5669" s="265"/>
      <c r="AN5669" s="265"/>
      <c r="AO5669" s="265"/>
      <c r="AP5669" s="265"/>
      <c r="AQ5669" s="266"/>
      <c r="AR5669" s="266"/>
      <c r="AS5669" s="266"/>
      <c r="AT5669" s="266"/>
      <c r="AU5669" s="266"/>
      <c r="AV5669" s="266"/>
      <c r="AW5669" s="266"/>
      <c r="AX5669" s="266"/>
      <c r="AY5669" s="266"/>
      <c r="AZ5669" s="266"/>
      <c r="BA5669" s="266"/>
      <c r="BB5669" s="266"/>
      <c r="BC5669" s="266"/>
      <c r="BD5669" s="266"/>
      <c r="BE5669" s="266"/>
      <c r="BF5669" s="266"/>
      <c r="BG5669" s="266"/>
      <c r="BH5669" s="266"/>
      <c r="BI5669" s="266"/>
      <c r="BJ5669" s="266"/>
      <c r="BK5669" s="266"/>
      <c r="BL5669" s="266"/>
      <c r="BM5669" s="266"/>
      <c r="BN5669" s="266"/>
      <c r="BO5669" s="266"/>
      <c r="BP5669" s="266"/>
      <c r="BQ5669" s="267"/>
      <c r="BR5669" s="267"/>
      <c r="BS5669" s="267"/>
      <c r="BT5669" s="268"/>
      <c r="BU5669" s="268"/>
      <c r="BV5669" s="96"/>
    </row>
    <row r="5670" spans="1:74" s="18" customFormat="1" ht="33.75" hidden="1" x14ac:dyDescent="0.45">
      <c r="A5670" s="260"/>
      <c r="B5670" s="258"/>
      <c r="C5670" s="608" t="s">
        <v>38</v>
      </c>
      <c r="D5670" s="608"/>
      <c r="E5670" s="607"/>
      <c r="F5670" s="607"/>
      <c r="G5670" s="607"/>
      <c r="H5670" s="607"/>
      <c r="I5670" s="607"/>
      <c r="J5670" s="607"/>
      <c r="K5670" s="607"/>
      <c r="L5670" s="607"/>
      <c r="M5670" s="607"/>
      <c r="N5670" s="607"/>
      <c r="O5670" s="607"/>
      <c r="P5670" s="607"/>
      <c r="Q5670" s="607"/>
      <c r="R5670" s="607"/>
      <c r="S5670" s="607"/>
      <c r="T5670" s="607"/>
      <c r="U5670" s="607"/>
      <c r="V5670" s="607"/>
      <c r="W5670" s="607"/>
      <c r="X5670" s="607"/>
      <c r="Y5670" s="607"/>
      <c r="Z5670" s="607"/>
      <c r="AA5670" s="607"/>
      <c r="AB5670" s="607"/>
      <c r="AC5670" s="607"/>
      <c r="AD5670" s="607"/>
      <c r="AE5670" s="607"/>
      <c r="AF5670" s="316"/>
      <c r="AG5670" s="609" t="s">
        <v>21</v>
      </c>
      <c r="AH5670" s="609"/>
      <c r="AI5670" s="609"/>
      <c r="AJ5670" s="609"/>
      <c r="AK5670" s="607"/>
      <c r="AL5670" s="607"/>
      <c r="AM5670" s="607"/>
      <c r="AN5670" s="607"/>
      <c r="AO5670" s="607"/>
      <c r="AP5670" s="607"/>
      <c r="AQ5670" s="607"/>
      <c r="AR5670" s="607"/>
      <c r="AS5670" s="607"/>
      <c r="AT5670" s="607"/>
      <c r="AU5670" s="607"/>
      <c r="AV5670" s="607"/>
      <c r="AW5670" s="607"/>
      <c r="AX5670" s="607"/>
      <c r="AY5670" s="607"/>
      <c r="AZ5670" s="607"/>
      <c r="BA5670" s="607"/>
      <c r="BB5670" s="607"/>
      <c r="BC5670" s="610" t="s">
        <v>12</v>
      </c>
      <c r="BD5670" s="610"/>
      <c r="BE5670" s="610"/>
      <c r="BF5670" s="611"/>
      <c r="BG5670" s="611"/>
      <c r="BH5670" s="611"/>
      <c r="BI5670" s="611"/>
      <c r="BJ5670" s="611"/>
      <c r="BK5670" s="611"/>
      <c r="BL5670" s="611"/>
      <c r="BM5670" s="611"/>
      <c r="BN5670" s="611"/>
      <c r="BO5670" s="611"/>
      <c r="BP5670" s="64"/>
      <c r="BQ5670" s="307"/>
      <c r="BR5670" s="65"/>
      <c r="BS5670" s="65"/>
      <c r="BT5670" s="270">
        <f>IF(BF5670=0,0,1)</f>
        <v>0</v>
      </c>
      <c r="BU5670" s="18">
        <f>IF((BG5720+BK5720)&gt;(AQ5720+AU5720),1,0)</f>
        <v>0</v>
      </c>
      <c r="BV5670" s="271"/>
    </row>
    <row r="5671" spans="1:74" ht="9.6" hidden="1" customHeight="1" x14ac:dyDescent="0.45">
      <c r="A5671" s="95"/>
      <c r="B5671" s="258"/>
      <c r="C5671" s="62"/>
      <c r="D5671" s="62"/>
      <c r="E5671" s="62"/>
      <c r="F5671" s="63"/>
      <c r="G5671" s="63"/>
      <c r="H5671" s="62"/>
      <c r="I5671" s="62"/>
      <c r="J5671" s="62"/>
      <c r="K5671" s="62"/>
      <c r="L5671" s="62"/>
      <c r="M5671" s="62"/>
      <c r="N5671" s="62"/>
      <c r="O5671" s="62"/>
      <c r="P5671" s="62"/>
      <c r="Q5671" s="62"/>
      <c r="R5671" s="62"/>
      <c r="S5671" s="62"/>
      <c r="T5671" s="62"/>
      <c r="U5671" s="62"/>
      <c r="V5671" s="62"/>
      <c r="W5671" s="62"/>
      <c r="X5671" s="62"/>
      <c r="Y5671" s="62"/>
      <c r="Z5671" s="62"/>
      <c r="AA5671" s="62"/>
      <c r="AB5671" s="62"/>
      <c r="AC5671" s="62"/>
      <c r="AD5671" s="62"/>
      <c r="AE5671" s="62"/>
      <c r="AF5671" s="62"/>
      <c r="AG5671" s="62"/>
      <c r="AH5671" s="259"/>
      <c r="AI5671" s="259"/>
      <c r="AJ5671" s="62"/>
      <c r="AK5671" s="62"/>
      <c r="AL5671" s="62"/>
      <c r="AM5671" s="62"/>
      <c r="AN5671" s="62"/>
      <c r="AO5671" s="62"/>
      <c r="AP5671" s="62"/>
      <c r="AQ5671" s="62"/>
      <c r="AR5671" s="62"/>
      <c r="AS5671" s="62"/>
      <c r="AT5671" s="62"/>
      <c r="AU5671" s="62"/>
      <c r="AV5671" s="62"/>
      <c r="AW5671" s="62"/>
      <c r="AX5671" s="62"/>
      <c r="AY5671" s="62"/>
      <c r="AZ5671" s="62"/>
      <c r="BA5671" s="62"/>
      <c r="BB5671" s="62"/>
      <c r="BC5671" s="62"/>
      <c r="BD5671" s="62"/>
      <c r="BE5671" s="62"/>
      <c r="BF5671" s="62"/>
      <c r="BG5671" s="62"/>
      <c r="BH5671" s="62"/>
      <c r="BI5671" s="62"/>
      <c r="BJ5671" s="62"/>
      <c r="BK5671" s="62"/>
      <c r="BL5671" s="62"/>
      <c r="BM5671" s="62"/>
      <c r="BN5671" s="62"/>
      <c r="BO5671" s="62"/>
      <c r="BP5671" s="62"/>
      <c r="BQ5671" s="66"/>
      <c r="BR5671" s="66"/>
      <c r="BS5671" s="66"/>
      <c r="BT5671" s="15"/>
      <c r="BU5671" s="15"/>
      <c r="BV5671" s="95"/>
    </row>
    <row r="5672" spans="1:74" ht="8.85" hidden="1" customHeight="1" thickBot="1" x14ac:dyDescent="0.5">
      <c r="A5672" s="95"/>
      <c r="B5672" s="113"/>
      <c r="C5672" s="67"/>
      <c r="D5672" s="67"/>
      <c r="E5672" s="67"/>
      <c r="F5672" s="68"/>
      <c r="G5672" s="68"/>
      <c r="H5672" s="67"/>
      <c r="I5672" s="67"/>
      <c r="J5672" s="67"/>
      <c r="K5672" s="67"/>
      <c r="L5672" s="67"/>
      <c r="M5672" s="67"/>
      <c r="N5672" s="67"/>
      <c r="O5672" s="67"/>
      <c r="P5672" s="67"/>
      <c r="Q5672" s="67"/>
      <c r="R5672" s="67"/>
      <c r="S5672" s="67"/>
      <c r="T5672" s="67"/>
      <c r="U5672" s="67"/>
      <c r="V5672" s="67"/>
      <c r="W5672" s="67"/>
      <c r="X5672" s="67"/>
      <c r="Y5672" s="67"/>
      <c r="Z5672" s="67"/>
      <c r="AA5672" s="67"/>
      <c r="AB5672" s="67"/>
      <c r="AC5672" s="67"/>
      <c r="AD5672" s="67"/>
      <c r="AE5672" s="67"/>
      <c r="AF5672" s="67"/>
      <c r="AG5672" s="67"/>
      <c r="AH5672" s="272"/>
      <c r="AI5672" s="272"/>
      <c r="AJ5672" s="67"/>
      <c r="AK5672" s="67"/>
      <c r="AL5672" s="67"/>
      <c r="AM5672" s="67"/>
      <c r="AN5672" s="67"/>
      <c r="AO5672" s="67"/>
      <c r="AP5672" s="67"/>
      <c r="AQ5672" s="67"/>
      <c r="AR5672" s="67"/>
      <c r="AS5672" s="67"/>
      <c r="AT5672" s="67"/>
      <c r="AU5672" s="67"/>
      <c r="AV5672" s="67"/>
      <c r="AW5672" s="67"/>
      <c r="AX5672" s="67"/>
      <c r="AY5672" s="67"/>
      <c r="AZ5672" s="67"/>
      <c r="BA5672" s="67"/>
      <c r="BB5672" s="67"/>
      <c r="BC5672" s="67"/>
      <c r="BD5672" s="67"/>
      <c r="BE5672" s="67"/>
      <c r="BF5672" s="67"/>
      <c r="BG5672" s="67"/>
      <c r="BH5672" s="67"/>
      <c r="BI5672" s="67"/>
      <c r="BJ5672" s="67"/>
      <c r="BK5672" s="67"/>
      <c r="BL5672" s="67"/>
      <c r="BM5672" s="67"/>
      <c r="BN5672" s="67"/>
      <c r="BO5672" s="67"/>
      <c r="BP5672" s="67"/>
      <c r="BQ5672" s="69"/>
      <c r="BR5672" s="69"/>
      <c r="BS5672" s="69"/>
      <c r="BT5672" s="15"/>
      <c r="BU5672" s="15"/>
      <c r="BV5672" s="95"/>
    </row>
    <row r="5673" spans="1:74" s="18" customFormat="1" ht="40.5" hidden="1" customHeight="1" thickTop="1" x14ac:dyDescent="0.4">
      <c r="A5673" s="271"/>
      <c r="B5673" s="652" t="s">
        <v>0</v>
      </c>
      <c r="C5673" s="648" t="s">
        <v>1</v>
      </c>
      <c r="D5673" s="649"/>
      <c r="E5673" s="273" t="s">
        <v>28</v>
      </c>
      <c r="F5673" s="546" t="s">
        <v>100</v>
      </c>
      <c r="G5673" s="546" t="s">
        <v>101</v>
      </c>
      <c r="H5673" s="704" t="s">
        <v>41</v>
      </c>
      <c r="I5673" s="705"/>
      <c r="J5673" s="554" t="s">
        <v>7</v>
      </c>
      <c r="K5673" s="554"/>
      <c r="L5673" s="554"/>
      <c r="M5673" s="554"/>
      <c r="N5673" s="554"/>
      <c r="O5673" s="554"/>
      <c r="P5673" s="554" t="s">
        <v>2</v>
      </c>
      <c r="Q5673" s="554"/>
      <c r="R5673" s="554"/>
      <c r="S5673" s="554"/>
      <c r="T5673" s="554"/>
      <c r="U5673" s="554"/>
      <c r="V5673" s="308"/>
      <c r="W5673" s="308"/>
      <c r="X5673" s="687" t="s">
        <v>35</v>
      </c>
      <c r="Y5673" s="688"/>
      <c r="Z5673" s="687" t="s">
        <v>36</v>
      </c>
      <c r="AA5673" s="688"/>
      <c r="AB5673" s="687" t="s">
        <v>44</v>
      </c>
      <c r="AC5673" s="688"/>
      <c r="AD5673" s="554" t="s">
        <v>6</v>
      </c>
      <c r="AE5673" s="554"/>
      <c r="AF5673" s="554"/>
      <c r="AG5673" s="554"/>
      <c r="AH5673" s="554"/>
      <c r="AI5673" s="554"/>
      <c r="AJ5673" s="554" t="s">
        <v>68</v>
      </c>
      <c r="AK5673" s="554"/>
      <c r="AL5673" s="554"/>
      <c r="AM5673" s="554"/>
      <c r="AN5673" s="554"/>
      <c r="AO5673" s="554"/>
      <c r="AP5673" s="554" t="s">
        <v>69</v>
      </c>
      <c r="AQ5673" s="554"/>
      <c r="AR5673" s="554"/>
      <c r="AS5673" s="554"/>
      <c r="AT5673" s="554"/>
      <c r="AU5673" s="554"/>
      <c r="AV5673" s="554" t="s">
        <v>70</v>
      </c>
      <c r="AW5673" s="554"/>
      <c r="AX5673" s="554"/>
      <c r="AY5673" s="554"/>
      <c r="AZ5673" s="554"/>
      <c r="BA5673" s="556"/>
      <c r="BB5673" s="554" t="s">
        <v>4</v>
      </c>
      <c r="BC5673" s="554"/>
      <c r="BD5673" s="554"/>
      <c r="BE5673" s="554"/>
      <c r="BF5673" s="554"/>
      <c r="BG5673" s="555"/>
      <c r="BH5673" s="554" t="s">
        <v>71</v>
      </c>
      <c r="BI5673" s="554"/>
      <c r="BJ5673" s="554"/>
      <c r="BK5673" s="554"/>
      <c r="BL5673" s="554"/>
      <c r="BM5673" s="556"/>
      <c r="BN5673" s="557" t="s">
        <v>25</v>
      </c>
      <c r="BO5673" s="558"/>
      <c r="BP5673" s="559"/>
      <c r="BQ5673" s="691" t="s">
        <v>110</v>
      </c>
      <c r="BR5673" s="691" t="s">
        <v>86</v>
      </c>
      <c r="BS5673" s="691" t="s">
        <v>87</v>
      </c>
      <c r="BT5673" s="274"/>
      <c r="BU5673" s="274"/>
      <c r="BV5673" s="271"/>
    </row>
    <row r="5674" spans="1:74" s="18" customFormat="1" ht="41.25" hidden="1" customHeight="1" x14ac:dyDescent="0.4">
      <c r="A5674" s="271"/>
      <c r="B5674" s="653"/>
      <c r="C5674" s="650"/>
      <c r="D5674" s="651"/>
      <c r="E5674" s="275" t="s">
        <v>102</v>
      </c>
      <c r="F5674" s="547"/>
      <c r="G5674" s="547"/>
      <c r="H5674" s="706"/>
      <c r="I5674" s="707"/>
      <c r="J5674" s="525" t="s">
        <v>17</v>
      </c>
      <c r="K5674" s="526"/>
      <c r="L5674" s="521" t="s">
        <v>18</v>
      </c>
      <c r="M5674" s="522"/>
      <c r="N5674" s="523" t="s">
        <v>19</v>
      </c>
      <c r="O5674" s="524" t="s">
        <v>8</v>
      </c>
      <c r="P5674" s="525" t="s">
        <v>26</v>
      </c>
      <c r="Q5674" s="526"/>
      <c r="R5674" s="521" t="s">
        <v>24</v>
      </c>
      <c r="S5674" s="522"/>
      <c r="T5674" s="523" t="s">
        <v>19</v>
      </c>
      <c r="U5674" s="524"/>
      <c r="V5674" s="309"/>
      <c r="W5674" s="309"/>
      <c r="X5674" s="689"/>
      <c r="Y5674" s="690"/>
      <c r="Z5674" s="689"/>
      <c r="AA5674" s="690"/>
      <c r="AB5674" s="689"/>
      <c r="AC5674" s="690"/>
      <c r="AD5674" s="525" t="s">
        <v>48</v>
      </c>
      <c r="AE5674" s="526"/>
      <c r="AF5674" s="521" t="s">
        <v>23</v>
      </c>
      <c r="AG5674" s="522" t="s">
        <v>3</v>
      </c>
      <c r="AH5674" s="563" t="s">
        <v>5</v>
      </c>
      <c r="AI5674" s="564"/>
      <c r="AJ5674" s="525" t="s">
        <v>48</v>
      </c>
      <c r="AK5674" s="526"/>
      <c r="AL5674" s="521" t="s">
        <v>23</v>
      </c>
      <c r="AM5674" s="522" t="s">
        <v>3</v>
      </c>
      <c r="AN5674" s="563" t="s">
        <v>5</v>
      </c>
      <c r="AO5674" s="564"/>
      <c r="AP5674" s="525" t="s">
        <v>48</v>
      </c>
      <c r="AQ5674" s="526"/>
      <c r="AR5674" s="521" t="s">
        <v>23</v>
      </c>
      <c r="AS5674" s="522" t="s">
        <v>3</v>
      </c>
      <c r="AT5674" s="563" t="s">
        <v>5</v>
      </c>
      <c r="AU5674" s="564"/>
      <c r="AV5674" s="525" t="s">
        <v>48</v>
      </c>
      <c r="AW5674" s="526"/>
      <c r="AX5674" s="521" t="s">
        <v>23</v>
      </c>
      <c r="AY5674" s="522" t="s">
        <v>3</v>
      </c>
      <c r="AZ5674" s="563" t="s">
        <v>5</v>
      </c>
      <c r="BA5674" s="564"/>
      <c r="BB5674" s="525" t="s">
        <v>48</v>
      </c>
      <c r="BC5674" s="526"/>
      <c r="BD5674" s="521" t="s">
        <v>23</v>
      </c>
      <c r="BE5674" s="522" t="s">
        <v>3</v>
      </c>
      <c r="BF5674" s="563" t="s">
        <v>5</v>
      </c>
      <c r="BG5674" s="564"/>
      <c r="BH5674" s="525" t="s">
        <v>48</v>
      </c>
      <c r="BI5674" s="526"/>
      <c r="BJ5674" s="521" t="s">
        <v>23</v>
      </c>
      <c r="BK5674" s="522" t="s">
        <v>3</v>
      </c>
      <c r="BL5674" s="563" t="s">
        <v>5</v>
      </c>
      <c r="BM5674" s="564"/>
      <c r="BN5674" s="560"/>
      <c r="BO5674" s="561"/>
      <c r="BP5674" s="562"/>
      <c r="BQ5674" s="692"/>
      <c r="BR5674" s="692"/>
      <c r="BS5674" s="692"/>
      <c r="BT5674" s="274"/>
      <c r="BU5674" s="274"/>
      <c r="BV5674" s="271"/>
    </row>
    <row r="5675" spans="1:74" ht="23.85" hidden="1" customHeight="1" x14ac:dyDescent="0.35">
      <c r="A5675" s="276"/>
      <c r="B5675" s="570" t="str">
        <f>IF(ROSTER!B$8="","",ROSTER!B$8)</f>
        <v/>
      </c>
      <c r="C5675" s="572" t="str">
        <f>IF(ROSTER!C$8="","",ROSTER!C$8)</f>
        <v/>
      </c>
      <c r="D5675" s="573"/>
      <c r="E5675" s="574"/>
      <c r="F5675" s="576">
        <f>IF(E5675="y",1,IF(E5675="S",1,0))</f>
        <v>0</v>
      </c>
      <c r="G5675" s="582">
        <f>IF(E5675="S",1,0)</f>
        <v>0</v>
      </c>
      <c r="H5675" s="578"/>
      <c r="I5675" s="543"/>
      <c r="J5675" s="542"/>
      <c r="K5675" s="580"/>
      <c r="L5675" s="584"/>
      <c r="M5675" s="585"/>
      <c r="N5675" s="588">
        <f>L5675+J5675</f>
        <v>0</v>
      </c>
      <c r="O5675" s="589"/>
      <c r="P5675" s="542"/>
      <c r="Q5675" s="580"/>
      <c r="R5675" s="584"/>
      <c r="S5675" s="585"/>
      <c r="T5675" s="588">
        <f>R5675-P5675</f>
        <v>0</v>
      </c>
      <c r="U5675" s="589"/>
      <c r="V5675" s="310"/>
      <c r="W5675" s="310"/>
      <c r="X5675" s="578"/>
      <c r="Y5675" s="543"/>
      <c r="Z5675" s="542"/>
      <c r="AA5675" s="543"/>
      <c r="AB5675" s="542"/>
      <c r="AC5675" s="543"/>
      <c r="AD5675" s="542"/>
      <c r="AE5675" s="580"/>
      <c r="AF5675" s="584"/>
      <c r="AG5675" s="585"/>
      <c r="AH5675" s="595">
        <f>IF(AD5675=0,0,(AF5675/AD5675)*100)</f>
        <v>0</v>
      </c>
      <c r="AI5675" s="596"/>
      <c r="AJ5675" s="542"/>
      <c r="AK5675" s="580"/>
      <c r="AL5675" s="584"/>
      <c r="AM5675" s="585"/>
      <c r="AN5675" s="595">
        <f>IF(AJ5675=0,0,(AL5675/AJ5675)*100)</f>
        <v>0</v>
      </c>
      <c r="AO5675" s="596"/>
      <c r="AP5675" s="542"/>
      <c r="AQ5675" s="580"/>
      <c r="AR5675" s="584"/>
      <c r="AS5675" s="585"/>
      <c r="AT5675" s="595">
        <f>IF(AP5675=0,0,(AR5675/AP5675)*100)</f>
        <v>0</v>
      </c>
      <c r="AU5675" s="596"/>
      <c r="AV5675" s="599">
        <f>AD5675+AJ5675+AP5675</f>
        <v>0</v>
      </c>
      <c r="AW5675" s="600"/>
      <c r="AX5675" s="630">
        <f>AF5675+AL5675+AR5675</f>
        <v>0</v>
      </c>
      <c r="AY5675" s="631"/>
      <c r="AZ5675" s="595">
        <f>IF(AV5675=0,0,(AX5675/AV5675)*100)</f>
        <v>0</v>
      </c>
      <c r="BA5675" s="596"/>
      <c r="BB5675" s="542"/>
      <c r="BC5675" s="580"/>
      <c r="BD5675" s="584"/>
      <c r="BE5675" s="585"/>
      <c r="BF5675" s="595">
        <f>IF(BB5675=0,0,(BD5675/BB5675)*100)</f>
        <v>0</v>
      </c>
      <c r="BG5675" s="596"/>
      <c r="BH5675" s="599">
        <f>AV5675+BB5675</f>
        <v>0</v>
      </c>
      <c r="BI5675" s="600"/>
      <c r="BJ5675" s="630">
        <f>AX5675+BD5675</f>
        <v>0</v>
      </c>
      <c r="BK5675" s="631"/>
      <c r="BL5675" s="595">
        <f>IF(BH5675=0,0,(BJ5675/BH5675)*100)</f>
        <v>0</v>
      </c>
      <c r="BM5675" s="596"/>
      <c r="BN5675" s="656">
        <f>(AF5675*2)+(AL5675*2)+(AR5675*3)+BD5675</f>
        <v>0</v>
      </c>
      <c r="BO5675" s="657"/>
      <c r="BP5675" s="658"/>
      <c r="BQ5675" s="676">
        <f>IF(BS5675=0,0,50*BR5675/BS5675)</f>
        <v>0</v>
      </c>
      <c r="BR5675" s="662">
        <f>(BN5675*BU$11)+(N5675*BU$12)+(Z5675*BU$13)+(R5675*BU$14)+(X5675*BU$15)+(AB5675*BU$16)</f>
        <v>0</v>
      </c>
      <c r="BS5675" s="662">
        <f>((BB5675-BD5675)*BU$18)+((AV5675-AX5675)*BU$17)+(H5675*BU$19)+(P5675*BU$20)</f>
        <v>0</v>
      </c>
      <c r="BT5675" s="19" t="s">
        <v>75</v>
      </c>
      <c r="BU5675" s="277">
        <f>IF(BQ5670="B",'VALUE POINTS'!L$10,IF('GAME STATS'!BQ5670="C",'VALUE POINTS'!M$10,'VALUE POINTS'!K$10))</f>
        <v>1</v>
      </c>
      <c r="BV5675" s="278"/>
    </row>
    <row r="5676" spans="1:74" ht="23.85" hidden="1" customHeight="1" x14ac:dyDescent="0.35">
      <c r="A5676" s="276"/>
      <c r="B5676" s="571"/>
      <c r="C5676" s="642" t="str">
        <f>IF(ROSTER!D$8="","",ROSTER!D$8)</f>
        <v/>
      </c>
      <c r="D5676" s="643"/>
      <c r="E5676" s="575"/>
      <c r="F5676" s="577"/>
      <c r="G5676" s="583"/>
      <c r="H5676" s="579"/>
      <c r="I5676" s="545"/>
      <c r="J5676" s="544"/>
      <c r="K5676" s="581"/>
      <c r="L5676" s="586"/>
      <c r="M5676" s="587"/>
      <c r="N5676" s="592" t="s">
        <v>16</v>
      </c>
      <c r="O5676" s="603"/>
      <c r="P5676" s="544"/>
      <c r="Q5676" s="581"/>
      <c r="R5676" s="586"/>
      <c r="S5676" s="587"/>
      <c r="T5676" s="592" t="s">
        <v>16</v>
      </c>
      <c r="U5676" s="603"/>
      <c r="V5676" s="311"/>
      <c r="W5676" s="311"/>
      <c r="X5676" s="579"/>
      <c r="Y5676" s="545"/>
      <c r="Z5676" s="544"/>
      <c r="AA5676" s="545"/>
      <c r="AB5676" s="544"/>
      <c r="AC5676" s="545"/>
      <c r="AD5676" s="544"/>
      <c r="AE5676" s="581"/>
      <c r="AF5676" s="586"/>
      <c r="AG5676" s="587"/>
      <c r="AH5676" s="626"/>
      <c r="AI5676" s="627"/>
      <c r="AJ5676" s="544"/>
      <c r="AK5676" s="581"/>
      <c r="AL5676" s="586"/>
      <c r="AM5676" s="587"/>
      <c r="AN5676" s="626"/>
      <c r="AO5676" s="627"/>
      <c r="AP5676" s="544"/>
      <c r="AQ5676" s="581"/>
      <c r="AR5676" s="586"/>
      <c r="AS5676" s="587"/>
      <c r="AT5676" s="626"/>
      <c r="AU5676" s="627"/>
      <c r="AV5676" s="628"/>
      <c r="AW5676" s="629"/>
      <c r="AX5676" s="632"/>
      <c r="AY5676" s="633"/>
      <c r="AZ5676" s="626"/>
      <c r="BA5676" s="627"/>
      <c r="BB5676" s="544"/>
      <c r="BC5676" s="581"/>
      <c r="BD5676" s="586"/>
      <c r="BE5676" s="587"/>
      <c r="BF5676" s="626"/>
      <c r="BG5676" s="627"/>
      <c r="BH5676" s="628"/>
      <c r="BI5676" s="629"/>
      <c r="BJ5676" s="632"/>
      <c r="BK5676" s="633"/>
      <c r="BL5676" s="626"/>
      <c r="BM5676" s="627"/>
      <c r="BN5676" s="678"/>
      <c r="BO5676" s="679"/>
      <c r="BP5676" s="680"/>
      <c r="BQ5676" s="677"/>
      <c r="BR5676" s="663"/>
      <c r="BS5676" s="663"/>
      <c r="BT5676" s="19" t="s">
        <v>76</v>
      </c>
      <c r="BU5676" s="277">
        <f>IF(BQ5670="B",'VALUE POINTS'!L$11,IF('GAME STATS'!BQ5670="C",'VALUE POINTS'!M$11,'VALUE POINTS'!K$11))</f>
        <v>1</v>
      </c>
      <c r="BV5676" s="278"/>
    </row>
    <row r="5677" spans="1:74" ht="21.75" hidden="1" customHeight="1" x14ac:dyDescent="0.35">
      <c r="A5677" s="95"/>
      <c r="B5677" s="570" t="str">
        <f>IF(ROSTER!B$10="","",ROSTER!B$10)</f>
        <v/>
      </c>
      <c r="C5677" s="572" t="str">
        <f>IF(ROSTER!C$10="","",ROSTER!C$10)</f>
        <v/>
      </c>
      <c r="D5677" s="573"/>
      <c r="E5677" s="574"/>
      <c r="F5677" s="576">
        <f>IF(E5677="y",1,IF(E5677="S",1,0))</f>
        <v>0</v>
      </c>
      <c r="G5677" s="582">
        <f>IF(E5677="S",1,0)</f>
        <v>0</v>
      </c>
      <c r="H5677" s="578"/>
      <c r="I5677" s="543"/>
      <c r="J5677" s="542"/>
      <c r="K5677" s="580"/>
      <c r="L5677" s="584"/>
      <c r="M5677" s="585"/>
      <c r="N5677" s="588">
        <f>L5677+J5677</f>
        <v>0</v>
      </c>
      <c r="O5677" s="589"/>
      <c r="P5677" s="542"/>
      <c r="Q5677" s="580"/>
      <c r="R5677" s="584"/>
      <c r="S5677" s="585"/>
      <c r="T5677" s="588">
        <f>R5677-P5677</f>
        <v>0</v>
      </c>
      <c r="U5677" s="589"/>
      <c r="V5677" s="310"/>
      <c r="W5677" s="310"/>
      <c r="X5677" s="578"/>
      <c r="Y5677" s="543"/>
      <c r="Z5677" s="542"/>
      <c r="AA5677" s="543"/>
      <c r="AB5677" s="542"/>
      <c r="AC5677" s="543"/>
      <c r="AD5677" s="542"/>
      <c r="AE5677" s="580"/>
      <c r="AF5677" s="584"/>
      <c r="AG5677" s="585"/>
      <c r="AH5677" s="595">
        <f>IF(AD5677=0,0,(AF5677/AD5677)*100)</f>
        <v>0</v>
      </c>
      <c r="AI5677" s="596"/>
      <c r="AJ5677" s="542"/>
      <c r="AK5677" s="580"/>
      <c r="AL5677" s="584"/>
      <c r="AM5677" s="585"/>
      <c r="AN5677" s="595">
        <f>IF(AJ5677=0,0,(AL5677/AJ5677)*100)</f>
        <v>0</v>
      </c>
      <c r="AO5677" s="596"/>
      <c r="AP5677" s="542"/>
      <c r="AQ5677" s="580"/>
      <c r="AR5677" s="584"/>
      <c r="AS5677" s="585"/>
      <c r="AT5677" s="595">
        <f>IF(AP5677=0,0,(AR5677/AP5677)*100)</f>
        <v>0</v>
      </c>
      <c r="AU5677" s="596"/>
      <c r="AV5677" s="599">
        <f>AD5677+AJ5677+AP5677</f>
        <v>0</v>
      </c>
      <c r="AW5677" s="600"/>
      <c r="AX5677" s="630">
        <f>AF5677+AL5677+AR5677</f>
        <v>0</v>
      </c>
      <c r="AY5677" s="631"/>
      <c r="AZ5677" s="595">
        <f>IF(AV5677=0,0,(AX5677/AV5677)*100)</f>
        <v>0</v>
      </c>
      <c r="BA5677" s="596"/>
      <c r="BB5677" s="542"/>
      <c r="BC5677" s="580"/>
      <c r="BD5677" s="584"/>
      <c r="BE5677" s="585"/>
      <c r="BF5677" s="595">
        <f>IF(BB5677=0,0,(BD5677/BB5677)*100)</f>
        <v>0</v>
      </c>
      <c r="BG5677" s="596"/>
      <c r="BH5677" s="599">
        <f>AV5677+BB5677</f>
        <v>0</v>
      </c>
      <c r="BI5677" s="600"/>
      <c r="BJ5677" s="630">
        <f>AX5677+BD5677</f>
        <v>0</v>
      </c>
      <c r="BK5677" s="631"/>
      <c r="BL5677" s="595">
        <f>IF(BH5677=0,0,(BJ5677/BH5677)*100)</f>
        <v>0</v>
      </c>
      <c r="BM5677" s="596"/>
      <c r="BN5677" s="656">
        <f>(AF5677*2)+(AL5677*2)+(AR5677*3)+BD5677</f>
        <v>0</v>
      </c>
      <c r="BO5677" s="657"/>
      <c r="BP5677" s="658"/>
      <c r="BQ5677" s="676">
        <f>IF(BS5677=0,0,50*BR5677/BS5677)</f>
        <v>0</v>
      </c>
      <c r="BR5677" s="662">
        <f>(BN5677*BU$11)+(N5677*BU$12)+(Z5677*BU$13)+(R5677*BU$14)+(X5677*BU$15)+(AB5677*BU$16)</f>
        <v>0</v>
      </c>
      <c r="BS5677" s="662">
        <f>((BB5677-BD5677)*BU$18)+((AV5677-AX5677)*BU$17)+(H5677*BU$19)+(P5677*BU$20)</f>
        <v>0</v>
      </c>
      <c r="BT5677" s="19" t="s">
        <v>77</v>
      </c>
      <c r="BU5677" s="277">
        <f>IF(BQ5670="B",'VALUE POINTS'!L$12,IF('GAME STATS'!BQ5670="C",'VALUE POINTS'!M$12,'VALUE POINTS'!K$12))</f>
        <v>2</v>
      </c>
      <c r="BV5677" s="278"/>
    </row>
    <row r="5678" spans="1:74" ht="21.75" hidden="1" customHeight="1" x14ac:dyDescent="0.35">
      <c r="A5678" s="95"/>
      <c r="B5678" s="571"/>
      <c r="C5678" s="642" t="str">
        <f>IF(ROSTER!D$10="","",ROSTER!D$10)</f>
        <v/>
      </c>
      <c r="D5678" s="643"/>
      <c r="E5678" s="575"/>
      <c r="F5678" s="577"/>
      <c r="G5678" s="583"/>
      <c r="H5678" s="579"/>
      <c r="I5678" s="545"/>
      <c r="J5678" s="544"/>
      <c r="K5678" s="581"/>
      <c r="L5678" s="586"/>
      <c r="M5678" s="587"/>
      <c r="N5678" s="592" t="s">
        <v>16</v>
      </c>
      <c r="O5678" s="603"/>
      <c r="P5678" s="544"/>
      <c r="Q5678" s="581"/>
      <c r="R5678" s="586"/>
      <c r="S5678" s="587"/>
      <c r="T5678" s="592" t="s">
        <v>16</v>
      </c>
      <c r="U5678" s="603"/>
      <c r="V5678" s="311"/>
      <c r="W5678" s="311"/>
      <c r="X5678" s="579"/>
      <c r="Y5678" s="545"/>
      <c r="Z5678" s="544"/>
      <c r="AA5678" s="545"/>
      <c r="AB5678" s="544"/>
      <c r="AC5678" s="545"/>
      <c r="AD5678" s="544"/>
      <c r="AE5678" s="581"/>
      <c r="AF5678" s="586"/>
      <c r="AG5678" s="587"/>
      <c r="AH5678" s="626"/>
      <c r="AI5678" s="627"/>
      <c r="AJ5678" s="544"/>
      <c r="AK5678" s="581"/>
      <c r="AL5678" s="586"/>
      <c r="AM5678" s="587"/>
      <c r="AN5678" s="626"/>
      <c r="AO5678" s="627"/>
      <c r="AP5678" s="544"/>
      <c r="AQ5678" s="581"/>
      <c r="AR5678" s="586"/>
      <c r="AS5678" s="587"/>
      <c r="AT5678" s="626"/>
      <c r="AU5678" s="627"/>
      <c r="AV5678" s="628"/>
      <c r="AW5678" s="629"/>
      <c r="AX5678" s="632"/>
      <c r="AY5678" s="633"/>
      <c r="AZ5678" s="626"/>
      <c r="BA5678" s="627"/>
      <c r="BB5678" s="544"/>
      <c r="BC5678" s="581"/>
      <c r="BD5678" s="586"/>
      <c r="BE5678" s="587"/>
      <c r="BF5678" s="626"/>
      <c r="BG5678" s="627"/>
      <c r="BH5678" s="628"/>
      <c r="BI5678" s="629"/>
      <c r="BJ5678" s="632"/>
      <c r="BK5678" s="633"/>
      <c r="BL5678" s="626"/>
      <c r="BM5678" s="627"/>
      <c r="BN5678" s="678"/>
      <c r="BO5678" s="679"/>
      <c r="BP5678" s="680"/>
      <c r="BQ5678" s="677"/>
      <c r="BR5678" s="663"/>
      <c r="BS5678" s="663"/>
      <c r="BT5678" s="19" t="s">
        <v>78</v>
      </c>
      <c r="BU5678" s="277">
        <f>IF(BQ5670="B",'VALUE POINTS'!L$13,IF('GAME STATS'!BQ5670="C",'VALUE POINTS'!M$13,'VALUE POINTS'!K$13))</f>
        <v>2</v>
      </c>
      <c r="BV5678" s="278"/>
    </row>
    <row r="5679" spans="1:74" ht="21.75" hidden="1" customHeight="1" x14ac:dyDescent="0.35">
      <c r="A5679" s="95"/>
      <c r="B5679" s="570" t="str">
        <f>IF(ROSTER!B$12="","",ROSTER!B$12)</f>
        <v/>
      </c>
      <c r="C5679" s="572" t="str">
        <f>IF(ROSTER!C$12="","",ROSTER!C$12)</f>
        <v/>
      </c>
      <c r="D5679" s="573"/>
      <c r="E5679" s="574"/>
      <c r="F5679" s="576">
        <f>IF(E5679="y",1,IF(E5679="S",1,0))</f>
        <v>0</v>
      </c>
      <c r="G5679" s="582">
        <f>IF(E5679="S",1,0)</f>
        <v>0</v>
      </c>
      <c r="H5679" s="578"/>
      <c r="I5679" s="543"/>
      <c r="J5679" s="542"/>
      <c r="K5679" s="580"/>
      <c r="L5679" s="584"/>
      <c r="M5679" s="585"/>
      <c r="N5679" s="588">
        <f>L5679+J5679</f>
        <v>0</v>
      </c>
      <c r="O5679" s="589"/>
      <c r="P5679" s="542"/>
      <c r="Q5679" s="580"/>
      <c r="R5679" s="584"/>
      <c r="S5679" s="585"/>
      <c r="T5679" s="588">
        <f>R5679-P5679</f>
        <v>0</v>
      </c>
      <c r="U5679" s="589"/>
      <c r="V5679" s="310"/>
      <c r="W5679" s="310"/>
      <c r="X5679" s="578"/>
      <c r="Y5679" s="543"/>
      <c r="Z5679" s="542"/>
      <c r="AA5679" s="543"/>
      <c r="AB5679" s="542"/>
      <c r="AC5679" s="543"/>
      <c r="AD5679" s="542"/>
      <c r="AE5679" s="580"/>
      <c r="AF5679" s="584"/>
      <c r="AG5679" s="585"/>
      <c r="AH5679" s="595">
        <f>IF(AD5679=0,0,(AF5679/AD5679)*100)</f>
        <v>0</v>
      </c>
      <c r="AI5679" s="596"/>
      <c r="AJ5679" s="542"/>
      <c r="AK5679" s="580"/>
      <c r="AL5679" s="584"/>
      <c r="AM5679" s="585"/>
      <c r="AN5679" s="595">
        <f>IF(AJ5679=0,0,(AL5679/AJ5679)*100)</f>
        <v>0</v>
      </c>
      <c r="AO5679" s="596"/>
      <c r="AP5679" s="542"/>
      <c r="AQ5679" s="580"/>
      <c r="AR5679" s="584"/>
      <c r="AS5679" s="585"/>
      <c r="AT5679" s="595">
        <f>IF(AP5679=0,0,(AR5679/AP5679)*100)</f>
        <v>0</v>
      </c>
      <c r="AU5679" s="596"/>
      <c r="AV5679" s="599">
        <f>AD5679+AJ5679+AP5679</f>
        <v>0</v>
      </c>
      <c r="AW5679" s="600"/>
      <c r="AX5679" s="630">
        <f>AF5679+AL5679+AR5679</f>
        <v>0</v>
      </c>
      <c r="AY5679" s="631"/>
      <c r="AZ5679" s="595">
        <f>IF(AV5679=0,0,(AX5679/AV5679)*100)</f>
        <v>0</v>
      </c>
      <c r="BA5679" s="596"/>
      <c r="BB5679" s="542"/>
      <c r="BC5679" s="580"/>
      <c r="BD5679" s="584"/>
      <c r="BE5679" s="585"/>
      <c r="BF5679" s="595">
        <f>IF(BB5679=0,0,(BD5679/BB5679)*100)</f>
        <v>0</v>
      </c>
      <c r="BG5679" s="596"/>
      <c r="BH5679" s="599">
        <f>AV5679+BB5679</f>
        <v>0</v>
      </c>
      <c r="BI5679" s="600"/>
      <c r="BJ5679" s="630">
        <f>AX5679+BD5679</f>
        <v>0</v>
      </c>
      <c r="BK5679" s="631"/>
      <c r="BL5679" s="595">
        <f>IF(BH5679=0,0,(BJ5679/BH5679)*100)</f>
        <v>0</v>
      </c>
      <c r="BM5679" s="596"/>
      <c r="BN5679" s="656">
        <f>(AF5679*2)+(AL5679*2)+(AR5679*3)+BD5679</f>
        <v>0</v>
      </c>
      <c r="BO5679" s="657"/>
      <c r="BP5679" s="658"/>
      <c r="BQ5679" s="676">
        <f t="shared" ref="BQ5679" si="3706">IF(BS5679=0,0,50*BR5679/BS5679)</f>
        <v>0</v>
      </c>
      <c r="BR5679" s="662">
        <f>(BN5679*BU$11)+(N5679*BU$12)+(Z5679*BU$13)+(R5679*BU$14)+(X5679*BU$15)+(AB5679*BU$16)</f>
        <v>0</v>
      </c>
      <c r="BS5679" s="662">
        <f>((BB5679-BD5679)*BU$18)+((AV5679-AX5679)*BU$17)+(H5679*BU$19)+(P5679*BU$20)</f>
        <v>0</v>
      </c>
      <c r="BT5679" s="19" t="s">
        <v>79</v>
      </c>
      <c r="BU5679" s="277">
        <f>IF(BQ5670="B",'VALUE POINTS'!L$14,IF('GAME STATS'!BQ5670="C",'VALUE POINTS'!M$14,'VALUE POINTS'!K$14))</f>
        <v>2</v>
      </c>
      <c r="BV5679" s="278"/>
    </row>
    <row r="5680" spans="1:74" ht="21.75" hidden="1" customHeight="1" x14ac:dyDescent="0.35">
      <c r="A5680" s="95"/>
      <c r="B5680" s="571"/>
      <c r="C5680" s="642" t="str">
        <f>IF(ROSTER!D$12="","",ROSTER!D$12)</f>
        <v/>
      </c>
      <c r="D5680" s="643"/>
      <c r="E5680" s="575"/>
      <c r="F5680" s="577"/>
      <c r="G5680" s="583"/>
      <c r="H5680" s="579"/>
      <c r="I5680" s="545"/>
      <c r="J5680" s="544"/>
      <c r="K5680" s="581"/>
      <c r="L5680" s="586"/>
      <c r="M5680" s="587"/>
      <c r="N5680" s="592"/>
      <c r="O5680" s="603"/>
      <c r="P5680" s="544"/>
      <c r="Q5680" s="581"/>
      <c r="R5680" s="586"/>
      <c r="S5680" s="587"/>
      <c r="T5680" s="592"/>
      <c r="U5680" s="603"/>
      <c r="V5680" s="311"/>
      <c r="W5680" s="311"/>
      <c r="X5680" s="579"/>
      <c r="Y5680" s="545"/>
      <c r="Z5680" s="544"/>
      <c r="AA5680" s="545"/>
      <c r="AB5680" s="544"/>
      <c r="AC5680" s="545"/>
      <c r="AD5680" s="544"/>
      <c r="AE5680" s="581"/>
      <c r="AF5680" s="586"/>
      <c r="AG5680" s="587"/>
      <c r="AH5680" s="626"/>
      <c r="AI5680" s="627"/>
      <c r="AJ5680" s="544"/>
      <c r="AK5680" s="581"/>
      <c r="AL5680" s="586"/>
      <c r="AM5680" s="587"/>
      <c r="AN5680" s="626"/>
      <c r="AO5680" s="627"/>
      <c r="AP5680" s="544"/>
      <c r="AQ5680" s="581"/>
      <c r="AR5680" s="586"/>
      <c r="AS5680" s="587"/>
      <c r="AT5680" s="626"/>
      <c r="AU5680" s="627"/>
      <c r="AV5680" s="628"/>
      <c r="AW5680" s="629"/>
      <c r="AX5680" s="632"/>
      <c r="AY5680" s="633"/>
      <c r="AZ5680" s="626"/>
      <c r="BA5680" s="627"/>
      <c r="BB5680" s="544"/>
      <c r="BC5680" s="581"/>
      <c r="BD5680" s="586"/>
      <c r="BE5680" s="587"/>
      <c r="BF5680" s="626"/>
      <c r="BG5680" s="627"/>
      <c r="BH5680" s="628"/>
      <c r="BI5680" s="629"/>
      <c r="BJ5680" s="632"/>
      <c r="BK5680" s="633"/>
      <c r="BL5680" s="626"/>
      <c r="BM5680" s="627"/>
      <c r="BN5680" s="678"/>
      <c r="BO5680" s="679"/>
      <c r="BP5680" s="680"/>
      <c r="BQ5680" s="677"/>
      <c r="BR5680" s="663"/>
      <c r="BS5680" s="663"/>
      <c r="BT5680" s="19" t="s">
        <v>80</v>
      </c>
      <c r="BU5680" s="277">
        <f>IF(BQ5670="B",'VALUE POINTS'!L$15,IF('GAME STATS'!BQ5670="C",'VALUE POINTS'!M$15,'VALUE POINTS'!K$15))</f>
        <v>2</v>
      </c>
      <c r="BV5680" s="278"/>
    </row>
    <row r="5681" spans="1:74" ht="21.75" hidden="1" customHeight="1" x14ac:dyDescent="0.35">
      <c r="A5681" s="95"/>
      <c r="B5681" s="570" t="str">
        <f>IF(ROSTER!B$14="","",ROSTER!B$14)</f>
        <v/>
      </c>
      <c r="C5681" s="572" t="str">
        <f>IF(ROSTER!C$14="","",ROSTER!C$14)</f>
        <v/>
      </c>
      <c r="D5681" s="573"/>
      <c r="E5681" s="574"/>
      <c r="F5681" s="576">
        <f>IF(E5681="y",1,IF(E5681="S",1,0))</f>
        <v>0</v>
      </c>
      <c r="G5681" s="582">
        <f>IF(E5681="S",1,0)</f>
        <v>0</v>
      </c>
      <c r="H5681" s="578"/>
      <c r="I5681" s="543"/>
      <c r="J5681" s="542"/>
      <c r="K5681" s="580"/>
      <c r="L5681" s="584"/>
      <c r="M5681" s="585"/>
      <c r="N5681" s="588">
        <f>L5681+J5681</f>
        <v>0</v>
      </c>
      <c r="O5681" s="589"/>
      <c r="P5681" s="542"/>
      <c r="Q5681" s="580"/>
      <c r="R5681" s="584"/>
      <c r="S5681" s="585"/>
      <c r="T5681" s="588">
        <f>R5681-P5681</f>
        <v>0</v>
      </c>
      <c r="U5681" s="589"/>
      <c r="V5681" s="310"/>
      <c r="W5681" s="310"/>
      <c r="X5681" s="578"/>
      <c r="Y5681" s="543"/>
      <c r="Z5681" s="542"/>
      <c r="AA5681" s="543"/>
      <c r="AB5681" s="542"/>
      <c r="AC5681" s="543"/>
      <c r="AD5681" s="542"/>
      <c r="AE5681" s="580"/>
      <c r="AF5681" s="584"/>
      <c r="AG5681" s="585"/>
      <c r="AH5681" s="595">
        <f>IF(AD5681=0,0,(AF5681/AD5681)*100)</f>
        <v>0</v>
      </c>
      <c r="AI5681" s="596"/>
      <c r="AJ5681" s="542"/>
      <c r="AK5681" s="580"/>
      <c r="AL5681" s="584"/>
      <c r="AM5681" s="585"/>
      <c r="AN5681" s="595">
        <f>IF(AJ5681=0,0,(AL5681/AJ5681)*100)</f>
        <v>0</v>
      </c>
      <c r="AO5681" s="596"/>
      <c r="AP5681" s="542"/>
      <c r="AQ5681" s="580"/>
      <c r="AR5681" s="584"/>
      <c r="AS5681" s="585"/>
      <c r="AT5681" s="595">
        <f>IF(AP5681=0,0,(AR5681/AP5681)*100)</f>
        <v>0</v>
      </c>
      <c r="AU5681" s="596"/>
      <c r="AV5681" s="599">
        <f>AD5681+AJ5681+AP5681</f>
        <v>0</v>
      </c>
      <c r="AW5681" s="600"/>
      <c r="AX5681" s="630">
        <f>AF5681+AL5681+AR5681</f>
        <v>0</v>
      </c>
      <c r="AY5681" s="631"/>
      <c r="AZ5681" s="595">
        <f>IF(AV5681=0,0,(AX5681/AV5681)*100)</f>
        <v>0</v>
      </c>
      <c r="BA5681" s="596"/>
      <c r="BB5681" s="542"/>
      <c r="BC5681" s="580"/>
      <c r="BD5681" s="584"/>
      <c r="BE5681" s="585"/>
      <c r="BF5681" s="595">
        <f>IF(BB5681=0,0,(BD5681/BB5681)*100)</f>
        <v>0</v>
      </c>
      <c r="BG5681" s="596"/>
      <c r="BH5681" s="599">
        <f>AV5681+BB5681</f>
        <v>0</v>
      </c>
      <c r="BI5681" s="600"/>
      <c r="BJ5681" s="630">
        <f>AX5681+BD5681</f>
        <v>0</v>
      </c>
      <c r="BK5681" s="631"/>
      <c r="BL5681" s="595">
        <f>IF(BH5681=0,0,(BJ5681/BH5681)*100)</f>
        <v>0</v>
      </c>
      <c r="BM5681" s="596"/>
      <c r="BN5681" s="656">
        <f>(AF5681*2)+(AL5681*2)+(AR5681*3)+BD5681</f>
        <v>0</v>
      </c>
      <c r="BO5681" s="657"/>
      <c r="BP5681" s="658"/>
      <c r="BQ5681" s="676">
        <f t="shared" ref="BQ5681" si="3707">IF(BS5681=0,0,50*BR5681/BS5681)</f>
        <v>0</v>
      </c>
      <c r="BR5681" s="662">
        <f>(BN5681*BU$11)+(N5681*BU$12)+(Z5681*BU$13)+(R5681*BU$14)+(X5681*BU$15)+(AB5681*BU$16)</f>
        <v>0</v>
      </c>
      <c r="BS5681" s="662">
        <f>((BB5681-BD5681)*BU$18)+((AV5681-AX5681)*BU$17)+(H5681*BU$19)+(P5681*BU$20)</f>
        <v>0</v>
      </c>
      <c r="BT5681" s="19" t="s">
        <v>81</v>
      </c>
      <c r="BU5681" s="277">
        <f>IF(BQ5670="B",'VALUE POINTS'!L$16,IF('GAME STATS'!BQ5670="C",'VALUE POINTS'!M$16,'VALUE POINTS'!K$16))</f>
        <v>2</v>
      </c>
      <c r="BV5681" s="278"/>
    </row>
    <row r="5682" spans="1:74" ht="21.75" hidden="1" customHeight="1" x14ac:dyDescent="0.35">
      <c r="A5682" s="95"/>
      <c r="B5682" s="571"/>
      <c r="C5682" s="642" t="str">
        <f>IF(ROSTER!D$14="","",ROSTER!D$14)</f>
        <v/>
      </c>
      <c r="D5682" s="643"/>
      <c r="E5682" s="575"/>
      <c r="F5682" s="577"/>
      <c r="G5682" s="583"/>
      <c r="H5682" s="579"/>
      <c r="I5682" s="545"/>
      <c r="J5682" s="544"/>
      <c r="K5682" s="581"/>
      <c r="L5682" s="586"/>
      <c r="M5682" s="587"/>
      <c r="N5682" s="592"/>
      <c r="O5682" s="603"/>
      <c r="P5682" s="544"/>
      <c r="Q5682" s="581"/>
      <c r="R5682" s="586"/>
      <c r="S5682" s="587"/>
      <c r="T5682" s="592"/>
      <c r="U5682" s="603"/>
      <c r="V5682" s="311"/>
      <c r="W5682" s="311"/>
      <c r="X5682" s="579"/>
      <c r="Y5682" s="545"/>
      <c r="Z5682" s="544"/>
      <c r="AA5682" s="545"/>
      <c r="AB5682" s="544"/>
      <c r="AC5682" s="545"/>
      <c r="AD5682" s="544"/>
      <c r="AE5682" s="581"/>
      <c r="AF5682" s="586"/>
      <c r="AG5682" s="587"/>
      <c r="AH5682" s="626"/>
      <c r="AI5682" s="627"/>
      <c r="AJ5682" s="544"/>
      <c r="AK5682" s="581"/>
      <c r="AL5682" s="586"/>
      <c r="AM5682" s="587"/>
      <c r="AN5682" s="626"/>
      <c r="AO5682" s="627"/>
      <c r="AP5682" s="544"/>
      <c r="AQ5682" s="581"/>
      <c r="AR5682" s="586"/>
      <c r="AS5682" s="587"/>
      <c r="AT5682" s="626"/>
      <c r="AU5682" s="627"/>
      <c r="AV5682" s="628"/>
      <c r="AW5682" s="629"/>
      <c r="AX5682" s="632"/>
      <c r="AY5682" s="633"/>
      <c r="AZ5682" s="626"/>
      <c r="BA5682" s="627"/>
      <c r="BB5682" s="544"/>
      <c r="BC5682" s="581"/>
      <c r="BD5682" s="586"/>
      <c r="BE5682" s="587"/>
      <c r="BF5682" s="626"/>
      <c r="BG5682" s="627"/>
      <c r="BH5682" s="628"/>
      <c r="BI5682" s="629"/>
      <c r="BJ5682" s="632"/>
      <c r="BK5682" s="633"/>
      <c r="BL5682" s="626"/>
      <c r="BM5682" s="627"/>
      <c r="BN5682" s="678"/>
      <c r="BO5682" s="679"/>
      <c r="BP5682" s="680"/>
      <c r="BQ5682" s="677"/>
      <c r="BR5682" s="663"/>
      <c r="BS5682" s="663"/>
      <c r="BT5682" s="19" t="s">
        <v>82</v>
      </c>
      <c r="BU5682" s="277">
        <f>IF(BQ5670="B",'VALUE POINTS'!L$17,IF('GAME STATS'!BQ5670="C",'VALUE POINTS'!M$17,'VALUE POINTS'!K$17))</f>
        <v>1</v>
      </c>
      <c r="BV5682" s="278"/>
    </row>
    <row r="5683" spans="1:74" ht="21.75" hidden="1" customHeight="1" x14ac:dyDescent="0.35">
      <c r="A5683" s="95"/>
      <c r="B5683" s="570" t="str">
        <f>IF(ROSTER!B$16="","",ROSTER!B$16)</f>
        <v/>
      </c>
      <c r="C5683" s="572" t="str">
        <f>IF(ROSTER!C$16="","",ROSTER!C$16)</f>
        <v/>
      </c>
      <c r="D5683" s="573"/>
      <c r="E5683" s="574"/>
      <c r="F5683" s="576">
        <f>IF(E5683="y",1,IF(E5683="S",1,0))</f>
        <v>0</v>
      </c>
      <c r="G5683" s="582">
        <f>IF(E5683="S",1,0)</f>
        <v>0</v>
      </c>
      <c r="H5683" s="578"/>
      <c r="I5683" s="543"/>
      <c r="J5683" s="542"/>
      <c r="K5683" s="580"/>
      <c r="L5683" s="584"/>
      <c r="M5683" s="585"/>
      <c r="N5683" s="588">
        <f>L5683+J5683</f>
        <v>0</v>
      </c>
      <c r="O5683" s="589"/>
      <c r="P5683" s="542"/>
      <c r="Q5683" s="580"/>
      <c r="R5683" s="584"/>
      <c r="S5683" s="585"/>
      <c r="T5683" s="588">
        <f>R5683-P5683</f>
        <v>0</v>
      </c>
      <c r="U5683" s="589"/>
      <c r="V5683" s="310"/>
      <c r="W5683" s="310"/>
      <c r="X5683" s="578"/>
      <c r="Y5683" s="543"/>
      <c r="Z5683" s="542"/>
      <c r="AA5683" s="543"/>
      <c r="AB5683" s="542"/>
      <c r="AC5683" s="543"/>
      <c r="AD5683" s="542"/>
      <c r="AE5683" s="580"/>
      <c r="AF5683" s="584"/>
      <c r="AG5683" s="585"/>
      <c r="AH5683" s="595">
        <f>IF(AD5683=0,0,(AF5683/AD5683)*100)</f>
        <v>0</v>
      </c>
      <c r="AI5683" s="596"/>
      <c r="AJ5683" s="542"/>
      <c r="AK5683" s="580"/>
      <c r="AL5683" s="584"/>
      <c r="AM5683" s="585"/>
      <c r="AN5683" s="595">
        <f>IF(AJ5683=0,0,(AL5683/AJ5683)*100)</f>
        <v>0</v>
      </c>
      <c r="AO5683" s="596"/>
      <c r="AP5683" s="542"/>
      <c r="AQ5683" s="580"/>
      <c r="AR5683" s="584"/>
      <c r="AS5683" s="585"/>
      <c r="AT5683" s="595">
        <f>IF(AP5683=0,0,(AR5683/AP5683)*100)</f>
        <v>0</v>
      </c>
      <c r="AU5683" s="596"/>
      <c r="AV5683" s="599">
        <f>AD5683+AJ5683+AP5683</f>
        <v>0</v>
      </c>
      <c r="AW5683" s="600"/>
      <c r="AX5683" s="630">
        <f>AF5683+AL5683+AR5683</f>
        <v>0</v>
      </c>
      <c r="AY5683" s="631"/>
      <c r="AZ5683" s="595">
        <f>IF(AV5683=0,0,(AX5683/AV5683)*100)</f>
        <v>0</v>
      </c>
      <c r="BA5683" s="596"/>
      <c r="BB5683" s="542"/>
      <c r="BC5683" s="580"/>
      <c r="BD5683" s="584"/>
      <c r="BE5683" s="585"/>
      <c r="BF5683" s="595">
        <f>IF(BB5683=0,0,(BD5683/BB5683)*100)</f>
        <v>0</v>
      </c>
      <c r="BG5683" s="596"/>
      <c r="BH5683" s="599">
        <f>AV5683+BB5683</f>
        <v>0</v>
      </c>
      <c r="BI5683" s="600"/>
      <c r="BJ5683" s="630">
        <f>AX5683+BD5683</f>
        <v>0</v>
      </c>
      <c r="BK5683" s="631"/>
      <c r="BL5683" s="595">
        <f>IF(BH5683=0,0,(BJ5683/BH5683)*100)</f>
        <v>0</v>
      </c>
      <c r="BM5683" s="596"/>
      <c r="BN5683" s="656">
        <f>(AF5683*2)+(AL5683*2)+(AR5683*3)+BD5683</f>
        <v>0</v>
      </c>
      <c r="BO5683" s="657"/>
      <c r="BP5683" s="658"/>
      <c r="BQ5683" s="676">
        <f t="shared" ref="BQ5683" si="3708">IF(BS5683=0,0,50*BR5683/BS5683)</f>
        <v>0</v>
      </c>
      <c r="BR5683" s="662">
        <f>(BN5683*BU$11)+(N5683*BU$12)+(Z5683*BU$13)+(R5683*BU$14)+(X5683*BU$15)+(AB5683*BU$16)</f>
        <v>0</v>
      </c>
      <c r="BS5683" s="662">
        <f>((BB5683-BD5683)*BU$18)+((AV5683-AX5683)*BU$17)+(H5683*BU$19)+(P5683*BU$20)</f>
        <v>0</v>
      </c>
      <c r="BT5683" s="19" t="s">
        <v>83</v>
      </c>
      <c r="BU5683" s="277">
        <f>IF(BQ5670="B",'VALUE POINTS'!L$18,IF('GAME STATS'!BQ5670="C",'VALUE POINTS'!M$18,'VALUE POINTS'!K$18))</f>
        <v>2</v>
      </c>
      <c r="BV5683" s="278"/>
    </row>
    <row r="5684" spans="1:74" ht="21.75" hidden="1" customHeight="1" x14ac:dyDescent="0.35">
      <c r="A5684" s="95"/>
      <c r="B5684" s="571"/>
      <c r="C5684" s="642" t="str">
        <f>IF(ROSTER!D$16="","",ROSTER!D$16)</f>
        <v/>
      </c>
      <c r="D5684" s="643"/>
      <c r="E5684" s="575"/>
      <c r="F5684" s="577"/>
      <c r="G5684" s="583"/>
      <c r="H5684" s="579"/>
      <c r="I5684" s="545"/>
      <c r="J5684" s="544"/>
      <c r="K5684" s="581"/>
      <c r="L5684" s="586"/>
      <c r="M5684" s="587"/>
      <c r="N5684" s="592"/>
      <c r="O5684" s="603"/>
      <c r="P5684" s="544"/>
      <c r="Q5684" s="581"/>
      <c r="R5684" s="586"/>
      <c r="S5684" s="587"/>
      <c r="T5684" s="592"/>
      <c r="U5684" s="603"/>
      <c r="V5684" s="311"/>
      <c r="W5684" s="311"/>
      <c r="X5684" s="579"/>
      <c r="Y5684" s="545"/>
      <c r="Z5684" s="544"/>
      <c r="AA5684" s="545"/>
      <c r="AB5684" s="544"/>
      <c r="AC5684" s="545"/>
      <c r="AD5684" s="544"/>
      <c r="AE5684" s="581"/>
      <c r="AF5684" s="586"/>
      <c r="AG5684" s="587"/>
      <c r="AH5684" s="626"/>
      <c r="AI5684" s="627"/>
      <c r="AJ5684" s="544"/>
      <c r="AK5684" s="581"/>
      <c r="AL5684" s="586"/>
      <c r="AM5684" s="587"/>
      <c r="AN5684" s="626"/>
      <c r="AO5684" s="627"/>
      <c r="AP5684" s="544"/>
      <c r="AQ5684" s="581"/>
      <c r="AR5684" s="586"/>
      <c r="AS5684" s="587"/>
      <c r="AT5684" s="626"/>
      <c r="AU5684" s="627"/>
      <c r="AV5684" s="628"/>
      <c r="AW5684" s="629"/>
      <c r="AX5684" s="632"/>
      <c r="AY5684" s="633"/>
      <c r="AZ5684" s="626"/>
      <c r="BA5684" s="627"/>
      <c r="BB5684" s="544"/>
      <c r="BC5684" s="581"/>
      <c r="BD5684" s="586"/>
      <c r="BE5684" s="587"/>
      <c r="BF5684" s="626"/>
      <c r="BG5684" s="627"/>
      <c r="BH5684" s="628"/>
      <c r="BI5684" s="629"/>
      <c r="BJ5684" s="632"/>
      <c r="BK5684" s="633"/>
      <c r="BL5684" s="626"/>
      <c r="BM5684" s="627"/>
      <c r="BN5684" s="678"/>
      <c r="BO5684" s="679"/>
      <c r="BP5684" s="680"/>
      <c r="BQ5684" s="677"/>
      <c r="BR5684" s="663"/>
      <c r="BS5684" s="663"/>
      <c r="BT5684" s="19" t="s">
        <v>84</v>
      </c>
      <c r="BU5684" s="277">
        <f>IF(BQ5670="B",'VALUE POINTS'!L$19,IF('GAME STATS'!BQ5670="C",'VALUE POINTS'!M$19,'VALUE POINTS'!K$19))</f>
        <v>2</v>
      </c>
      <c r="BV5684" s="278"/>
    </row>
    <row r="5685" spans="1:74" ht="21.75" hidden="1" customHeight="1" x14ac:dyDescent="0.25">
      <c r="A5685" s="95"/>
      <c r="B5685" s="570" t="str">
        <f>IF(ROSTER!B$18="","",ROSTER!B$18)</f>
        <v/>
      </c>
      <c r="C5685" s="572" t="str">
        <f>IF(ROSTER!C$18="","",ROSTER!C$18)</f>
        <v/>
      </c>
      <c r="D5685" s="573"/>
      <c r="E5685" s="574"/>
      <c r="F5685" s="576">
        <f>IF(E5685="y",1,IF(E5685="S",1,0))</f>
        <v>0</v>
      </c>
      <c r="G5685" s="582">
        <f>IF(E5685="S",1,0)</f>
        <v>0</v>
      </c>
      <c r="H5685" s="578"/>
      <c r="I5685" s="543"/>
      <c r="J5685" s="542"/>
      <c r="K5685" s="580"/>
      <c r="L5685" s="584"/>
      <c r="M5685" s="585"/>
      <c r="N5685" s="588">
        <f>L5685+J5685</f>
        <v>0</v>
      </c>
      <c r="O5685" s="589"/>
      <c r="P5685" s="542"/>
      <c r="Q5685" s="580"/>
      <c r="R5685" s="584"/>
      <c r="S5685" s="585"/>
      <c r="T5685" s="588">
        <f>R5685-P5685</f>
        <v>0</v>
      </c>
      <c r="U5685" s="589"/>
      <c r="V5685" s="310"/>
      <c r="W5685" s="310"/>
      <c r="X5685" s="578"/>
      <c r="Y5685" s="543"/>
      <c r="Z5685" s="542"/>
      <c r="AA5685" s="543"/>
      <c r="AB5685" s="542"/>
      <c r="AC5685" s="543"/>
      <c r="AD5685" s="542"/>
      <c r="AE5685" s="580"/>
      <c r="AF5685" s="584"/>
      <c r="AG5685" s="585"/>
      <c r="AH5685" s="595">
        <f>IF(AD5685=0,0,(AF5685/AD5685)*100)</f>
        <v>0</v>
      </c>
      <c r="AI5685" s="596"/>
      <c r="AJ5685" s="542"/>
      <c r="AK5685" s="580"/>
      <c r="AL5685" s="584"/>
      <c r="AM5685" s="585"/>
      <c r="AN5685" s="595">
        <f>IF(AJ5685=0,0,(AL5685/AJ5685)*100)</f>
        <v>0</v>
      </c>
      <c r="AO5685" s="596"/>
      <c r="AP5685" s="542"/>
      <c r="AQ5685" s="580"/>
      <c r="AR5685" s="584"/>
      <c r="AS5685" s="585"/>
      <c r="AT5685" s="595">
        <f>IF(AP5685=0,0,(AR5685/AP5685)*100)</f>
        <v>0</v>
      </c>
      <c r="AU5685" s="596"/>
      <c r="AV5685" s="599">
        <f>AD5685+AJ5685+AP5685</f>
        <v>0</v>
      </c>
      <c r="AW5685" s="600"/>
      <c r="AX5685" s="630">
        <f>AF5685+AL5685+AR5685</f>
        <v>0</v>
      </c>
      <c r="AY5685" s="631"/>
      <c r="AZ5685" s="595">
        <f>IF(AV5685=0,0,(AX5685/AV5685)*100)</f>
        <v>0</v>
      </c>
      <c r="BA5685" s="596"/>
      <c r="BB5685" s="542"/>
      <c r="BC5685" s="580"/>
      <c r="BD5685" s="584"/>
      <c r="BE5685" s="585"/>
      <c r="BF5685" s="595">
        <f>IF(BB5685=0,0,(BD5685/BB5685)*100)</f>
        <v>0</v>
      </c>
      <c r="BG5685" s="596"/>
      <c r="BH5685" s="599">
        <f>AV5685+BB5685</f>
        <v>0</v>
      </c>
      <c r="BI5685" s="600"/>
      <c r="BJ5685" s="630">
        <f>AX5685+BD5685</f>
        <v>0</v>
      </c>
      <c r="BK5685" s="631"/>
      <c r="BL5685" s="595">
        <f>IF(BH5685=0,0,(BJ5685/BH5685)*100)</f>
        <v>0</v>
      </c>
      <c r="BM5685" s="596"/>
      <c r="BN5685" s="656">
        <f>(AF5685*2)+(AL5685*2)+(AR5685*3)+BD5685</f>
        <v>0</v>
      </c>
      <c r="BO5685" s="657"/>
      <c r="BP5685" s="658"/>
      <c r="BQ5685" s="676">
        <f t="shared" ref="BQ5685" si="3709">IF(BS5685=0,0,50*BR5685/BS5685)</f>
        <v>0</v>
      </c>
      <c r="BR5685" s="662">
        <f>(BN5685*BU$11)+(N5685*BU$12)+(Z5685*BU$13)+(R5685*BU$14)+(X5685*BU$15)+(AB5685*BU$16)</f>
        <v>0</v>
      </c>
      <c r="BS5685" s="662">
        <f>((BB5685-BD5685)*BU$18)+((AV5685-AX5685)*BU$17)+(H5685*BU$19)+(P5685*BU$20)</f>
        <v>0</v>
      </c>
      <c r="BT5685" s="15"/>
      <c r="BU5685" s="15"/>
      <c r="BV5685" s="278"/>
    </row>
    <row r="5686" spans="1:74" ht="21.75" hidden="1" customHeight="1" x14ac:dyDescent="0.25">
      <c r="A5686" s="95"/>
      <c r="B5686" s="571"/>
      <c r="C5686" s="642" t="str">
        <f>IF(ROSTER!D$18="","",ROSTER!D$18)</f>
        <v/>
      </c>
      <c r="D5686" s="643"/>
      <c r="E5686" s="575"/>
      <c r="F5686" s="577"/>
      <c r="G5686" s="583"/>
      <c r="H5686" s="579"/>
      <c r="I5686" s="545"/>
      <c r="J5686" s="544"/>
      <c r="K5686" s="581"/>
      <c r="L5686" s="586"/>
      <c r="M5686" s="587"/>
      <c r="N5686" s="592"/>
      <c r="O5686" s="603"/>
      <c r="P5686" s="544"/>
      <c r="Q5686" s="581"/>
      <c r="R5686" s="586"/>
      <c r="S5686" s="587"/>
      <c r="T5686" s="592"/>
      <c r="U5686" s="603"/>
      <c r="V5686" s="311"/>
      <c r="W5686" s="311"/>
      <c r="X5686" s="579"/>
      <c r="Y5686" s="545"/>
      <c r="Z5686" s="544"/>
      <c r="AA5686" s="545"/>
      <c r="AB5686" s="544"/>
      <c r="AC5686" s="545"/>
      <c r="AD5686" s="544"/>
      <c r="AE5686" s="581"/>
      <c r="AF5686" s="586"/>
      <c r="AG5686" s="587"/>
      <c r="AH5686" s="626"/>
      <c r="AI5686" s="627"/>
      <c r="AJ5686" s="544"/>
      <c r="AK5686" s="581"/>
      <c r="AL5686" s="586"/>
      <c r="AM5686" s="587"/>
      <c r="AN5686" s="626"/>
      <c r="AO5686" s="627"/>
      <c r="AP5686" s="544"/>
      <c r="AQ5686" s="581"/>
      <c r="AR5686" s="586"/>
      <c r="AS5686" s="587"/>
      <c r="AT5686" s="626"/>
      <c r="AU5686" s="627"/>
      <c r="AV5686" s="628"/>
      <c r="AW5686" s="629"/>
      <c r="AX5686" s="632"/>
      <c r="AY5686" s="633"/>
      <c r="AZ5686" s="626"/>
      <c r="BA5686" s="627"/>
      <c r="BB5686" s="544"/>
      <c r="BC5686" s="581"/>
      <c r="BD5686" s="586"/>
      <c r="BE5686" s="587"/>
      <c r="BF5686" s="626"/>
      <c r="BG5686" s="627"/>
      <c r="BH5686" s="628"/>
      <c r="BI5686" s="629"/>
      <c r="BJ5686" s="632"/>
      <c r="BK5686" s="633"/>
      <c r="BL5686" s="626"/>
      <c r="BM5686" s="627"/>
      <c r="BN5686" s="678"/>
      <c r="BO5686" s="679"/>
      <c r="BP5686" s="680"/>
      <c r="BQ5686" s="677"/>
      <c r="BR5686" s="663"/>
      <c r="BS5686" s="663"/>
      <c r="BT5686" s="15"/>
      <c r="BU5686" s="15"/>
      <c r="BV5686" s="95"/>
    </row>
    <row r="5687" spans="1:74" ht="21.75" hidden="1" customHeight="1" x14ac:dyDescent="0.25">
      <c r="A5687" s="95"/>
      <c r="B5687" s="570" t="str">
        <f>IF(ROSTER!B$20="","",ROSTER!B$20)</f>
        <v/>
      </c>
      <c r="C5687" s="572" t="str">
        <f>IF(ROSTER!C$20="","",ROSTER!C$20)</f>
        <v/>
      </c>
      <c r="D5687" s="573"/>
      <c r="E5687" s="574"/>
      <c r="F5687" s="576">
        <f>IF(E5687="y",1,IF(E5687="S",1,0))</f>
        <v>0</v>
      </c>
      <c r="G5687" s="582">
        <f>IF(E5687="S",1,0)</f>
        <v>0</v>
      </c>
      <c r="H5687" s="578"/>
      <c r="I5687" s="543"/>
      <c r="J5687" s="542"/>
      <c r="K5687" s="580"/>
      <c r="L5687" s="584"/>
      <c r="M5687" s="585"/>
      <c r="N5687" s="588">
        <f>L5687+J5687</f>
        <v>0</v>
      </c>
      <c r="O5687" s="589"/>
      <c r="P5687" s="542"/>
      <c r="Q5687" s="580"/>
      <c r="R5687" s="584"/>
      <c r="S5687" s="585"/>
      <c r="T5687" s="588">
        <f>R5687-P5687</f>
        <v>0</v>
      </c>
      <c r="U5687" s="589"/>
      <c r="V5687" s="310"/>
      <c r="W5687" s="310"/>
      <c r="X5687" s="578"/>
      <c r="Y5687" s="543"/>
      <c r="Z5687" s="542"/>
      <c r="AA5687" s="543"/>
      <c r="AB5687" s="542"/>
      <c r="AC5687" s="543"/>
      <c r="AD5687" s="542"/>
      <c r="AE5687" s="580"/>
      <c r="AF5687" s="584"/>
      <c r="AG5687" s="585"/>
      <c r="AH5687" s="595">
        <f>IF(AD5687=0,0,(AF5687/AD5687)*100)</f>
        <v>0</v>
      </c>
      <c r="AI5687" s="596"/>
      <c r="AJ5687" s="542"/>
      <c r="AK5687" s="580"/>
      <c r="AL5687" s="584"/>
      <c r="AM5687" s="585"/>
      <c r="AN5687" s="595">
        <f>IF(AJ5687=0,0,(AL5687/AJ5687)*100)</f>
        <v>0</v>
      </c>
      <c r="AO5687" s="596"/>
      <c r="AP5687" s="542"/>
      <c r="AQ5687" s="580"/>
      <c r="AR5687" s="584"/>
      <c r="AS5687" s="585"/>
      <c r="AT5687" s="595">
        <f>IF(AP5687=0,0,(AR5687/AP5687)*100)</f>
        <v>0</v>
      </c>
      <c r="AU5687" s="596"/>
      <c r="AV5687" s="599">
        <f>AD5687+AJ5687+AP5687</f>
        <v>0</v>
      </c>
      <c r="AW5687" s="600"/>
      <c r="AX5687" s="630">
        <f>AF5687+AL5687+AR5687</f>
        <v>0</v>
      </c>
      <c r="AY5687" s="631"/>
      <c r="AZ5687" s="595">
        <f>IF(AV5687=0,0,(AX5687/AV5687)*100)</f>
        <v>0</v>
      </c>
      <c r="BA5687" s="596"/>
      <c r="BB5687" s="542"/>
      <c r="BC5687" s="580"/>
      <c r="BD5687" s="584"/>
      <c r="BE5687" s="585"/>
      <c r="BF5687" s="595">
        <f>IF(BB5687=0,0,(BD5687/BB5687)*100)</f>
        <v>0</v>
      </c>
      <c r="BG5687" s="596"/>
      <c r="BH5687" s="599">
        <f>AV5687+BB5687</f>
        <v>0</v>
      </c>
      <c r="BI5687" s="600"/>
      <c r="BJ5687" s="630">
        <f>AX5687+BD5687</f>
        <v>0</v>
      </c>
      <c r="BK5687" s="631"/>
      <c r="BL5687" s="595">
        <f>IF(BH5687=0,0,(BJ5687/BH5687)*100)</f>
        <v>0</v>
      </c>
      <c r="BM5687" s="596"/>
      <c r="BN5687" s="656">
        <f>(AF5687*2)+(AL5687*2)+(AR5687*3)+BD5687</f>
        <v>0</v>
      </c>
      <c r="BO5687" s="657"/>
      <c r="BP5687" s="658"/>
      <c r="BQ5687" s="676">
        <f t="shared" ref="BQ5687" si="3710">IF(BS5687=0,0,50*BR5687/BS5687)</f>
        <v>0</v>
      </c>
      <c r="BR5687" s="662">
        <f>(BN5687*BU$11)+(N5687*BU$12)+(Z5687*BU$13)+(R5687*BU$14)+(X5687*BU$15)+(AB5687*BU$16)</f>
        <v>0</v>
      </c>
      <c r="BS5687" s="662">
        <f>((BB5687-BD5687)*BU$18)+((AV5687-AX5687)*BU$17)+(H5687*BU$19)+(P5687*BU$20)</f>
        <v>0</v>
      </c>
      <c r="BT5687" s="15"/>
      <c r="BU5687" s="15"/>
      <c r="BV5687" s="95"/>
    </row>
    <row r="5688" spans="1:74" ht="21.75" hidden="1" customHeight="1" x14ac:dyDescent="0.25">
      <c r="A5688" s="95"/>
      <c r="B5688" s="571"/>
      <c r="C5688" s="642" t="str">
        <f>IF(ROSTER!D$20="","",ROSTER!D$20)</f>
        <v/>
      </c>
      <c r="D5688" s="643"/>
      <c r="E5688" s="575"/>
      <c r="F5688" s="577"/>
      <c r="G5688" s="583"/>
      <c r="H5688" s="579"/>
      <c r="I5688" s="545"/>
      <c r="J5688" s="544"/>
      <c r="K5688" s="581"/>
      <c r="L5688" s="586"/>
      <c r="M5688" s="587"/>
      <c r="N5688" s="592"/>
      <c r="O5688" s="603"/>
      <c r="P5688" s="544"/>
      <c r="Q5688" s="581"/>
      <c r="R5688" s="586"/>
      <c r="S5688" s="587"/>
      <c r="T5688" s="592"/>
      <c r="U5688" s="603"/>
      <c r="V5688" s="311"/>
      <c r="W5688" s="311"/>
      <c r="X5688" s="579"/>
      <c r="Y5688" s="545"/>
      <c r="Z5688" s="544"/>
      <c r="AA5688" s="545"/>
      <c r="AB5688" s="544"/>
      <c r="AC5688" s="545"/>
      <c r="AD5688" s="544"/>
      <c r="AE5688" s="581"/>
      <c r="AF5688" s="586"/>
      <c r="AG5688" s="587"/>
      <c r="AH5688" s="626"/>
      <c r="AI5688" s="627"/>
      <c r="AJ5688" s="544"/>
      <c r="AK5688" s="581"/>
      <c r="AL5688" s="586"/>
      <c r="AM5688" s="587"/>
      <c r="AN5688" s="626"/>
      <c r="AO5688" s="627"/>
      <c r="AP5688" s="544"/>
      <c r="AQ5688" s="581"/>
      <c r="AR5688" s="586"/>
      <c r="AS5688" s="587"/>
      <c r="AT5688" s="626"/>
      <c r="AU5688" s="627"/>
      <c r="AV5688" s="628"/>
      <c r="AW5688" s="629"/>
      <c r="AX5688" s="632"/>
      <c r="AY5688" s="633"/>
      <c r="AZ5688" s="626"/>
      <c r="BA5688" s="627"/>
      <c r="BB5688" s="544"/>
      <c r="BC5688" s="581"/>
      <c r="BD5688" s="586"/>
      <c r="BE5688" s="587"/>
      <c r="BF5688" s="626"/>
      <c r="BG5688" s="627"/>
      <c r="BH5688" s="628"/>
      <c r="BI5688" s="629"/>
      <c r="BJ5688" s="632"/>
      <c r="BK5688" s="633"/>
      <c r="BL5688" s="626"/>
      <c r="BM5688" s="627"/>
      <c r="BN5688" s="678"/>
      <c r="BO5688" s="679"/>
      <c r="BP5688" s="680"/>
      <c r="BQ5688" s="677"/>
      <c r="BR5688" s="663"/>
      <c r="BS5688" s="663"/>
      <c r="BT5688" s="15"/>
      <c r="BU5688" s="15"/>
      <c r="BV5688" s="95"/>
    </row>
    <row r="5689" spans="1:74" ht="21.75" hidden="1" customHeight="1" x14ac:dyDescent="0.25">
      <c r="A5689" s="95"/>
      <c r="B5689" s="570" t="str">
        <f>IF(ROSTER!B$22="","",ROSTER!B$22)</f>
        <v/>
      </c>
      <c r="C5689" s="572" t="str">
        <f>IF(ROSTER!C$22="","",ROSTER!C$22)</f>
        <v/>
      </c>
      <c r="D5689" s="573"/>
      <c r="E5689" s="574"/>
      <c r="F5689" s="576">
        <f>IF(E5689="y",1,IF(E5689="S",1,0))</f>
        <v>0</v>
      </c>
      <c r="G5689" s="582">
        <f>IF(E5689="S",1,0)</f>
        <v>0</v>
      </c>
      <c r="H5689" s="578"/>
      <c r="I5689" s="543"/>
      <c r="J5689" s="542"/>
      <c r="K5689" s="580"/>
      <c r="L5689" s="584"/>
      <c r="M5689" s="585"/>
      <c r="N5689" s="588">
        <f>L5689+J5689</f>
        <v>0</v>
      </c>
      <c r="O5689" s="589"/>
      <c r="P5689" s="542"/>
      <c r="Q5689" s="580"/>
      <c r="R5689" s="584"/>
      <c r="S5689" s="585"/>
      <c r="T5689" s="588">
        <f>R5689-P5689</f>
        <v>0</v>
      </c>
      <c r="U5689" s="589"/>
      <c r="V5689" s="310"/>
      <c r="W5689" s="310"/>
      <c r="X5689" s="578"/>
      <c r="Y5689" s="543"/>
      <c r="Z5689" s="542"/>
      <c r="AA5689" s="543"/>
      <c r="AB5689" s="542"/>
      <c r="AC5689" s="543"/>
      <c r="AD5689" s="542"/>
      <c r="AE5689" s="580"/>
      <c r="AF5689" s="584"/>
      <c r="AG5689" s="585"/>
      <c r="AH5689" s="595">
        <f>IF(AD5689=0,0,(AF5689/AD5689)*100)</f>
        <v>0</v>
      </c>
      <c r="AI5689" s="596"/>
      <c r="AJ5689" s="542"/>
      <c r="AK5689" s="580"/>
      <c r="AL5689" s="584"/>
      <c r="AM5689" s="585"/>
      <c r="AN5689" s="595">
        <f>IF(AJ5689=0,0,(AL5689/AJ5689)*100)</f>
        <v>0</v>
      </c>
      <c r="AO5689" s="596"/>
      <c r="AP5689" s="542"/>
      <c r="AQ5689" s="580"/>
      <c r="AR5689" s="584"/>
      <c r="AS5689" s="585"/>
      <c r="AT5689" s="595">
        <f>IF(AP5689=0,0,(AR5689/AP5689)*100)</f>
        <v>0</v>
      </c>
      <c r="AU5689" s="596"/>
      <c r="AV5689" s="599">
        <f>AD5689+AJ5689+AP5689</f>
        <v>0</v>
      </c>
      <c r="AW5689" s="600"/>
      <c r="AX5689" s="630">
        <f>AF5689+AL5689+AR5689</f>
        <v>0</v>
      </c>
      <c r="AY5689" s="631"/>
      <c r="AZ5689" s="595">
        <f>IF(AV5689=0,0,(AX5689/AV5689)*100)</f>
        <v>0</v>
      </c>
      <c r="BA5689" s="596"/>
      <c r="BB5689" s="542"/>
      <c r="BC5689" s="580"/>
      <c r="BD5689" s="584"/>
      <c r="BE5689" s="585"/>
      <c r="BF5689" s="595">
        <f>IF(BB5689=0,0,(BD5689/BB5689)*100)</f>
        <v>0</v>
      </c>
      <c r="BG5689" s="596"/>
      <c r="BH5689" s="599">
        <f>AV5689+BB5689</f>
        <v>0</v>
      </c>
      <c r="BI5689" s="600"/>
      <c r="BJ5689" s="630">
        <f>AX5689+BD5689</f>
        <v>0</v>
      </c>
      <c r="BK5689" s="631"/>
      <c r="BL5689" s="595">
        <f>IF(BH5689=0,0,(BJ5689/BH5689)*100)</f>
        <v>0</v>
      </c>
      <c r="BM5689" s="596"/>
      <c r="BN5689" s="656">
        <f>(AF5689*2)+(AL5689*2)+(AR5689*3)+BD5689</f>
        <v>0</v>
      </c>
      <c r="BO5689" s="657"/>
      <c r="BP5689" s="658"/>
      <c r="BQ5689" s="676">
        <f t="shared" ref="BQ5689" si="3711">IF(BS5689=0,0,50*BR5689/BS5689)</f>
        <v>0</v>
      </c>
      <c r="BR5689" s="662">
        <f>(BN5689*BU$11)+(N5689*BU$12)+(Z5689*BU$13)+(R5689*BU$14)+(X5689*BU$15)+(AB5689*BU$16)</f>
        <v>0</v>
      </c>
      <c r="BS5689" s="662">
        <f>((BB5689-BD5689)*BU$18)+((AV5689-AX5689)*BU$17)+(H5689*BU$19)+(P5689*BU$20)</f>
        <v>0</v>
      </c>
      <c r="BT5689" s="15"/>
      <c r="BU5689" s="15"/>
      <c r="BV5689" s="95"/>
    </row>
    <row r="5690" spans="1:74" ht="21.75" hidden="1" customHeight="1" x14ac:dyDescent="0.25">
      <c r="A5690" s="95"/>
      <c r="B5690" s="571"/>
      <c r="C5690" s="642" t="str">
        <f>IF(ROSTER!D$22="","",ROSTER!D$22)</f>
        <v/>
      </c>
      <c r="D5690" s="643"/>
      <c r="E5690" s="575"/>
      <c r="F5690" s="577"/>
      <c r="G5690" s="583"/>
      <c r="H5690" s="579"/>
      <c r="I5690" s="545"/>
      <c r="J5690" s="544"/>
      <c r="K5690" s="581"/>
      <c r="L5690" s="586"/>
      <c r="M5690" s="587"/>
      <c r="N5690" s="592"/>
      <c r="O5690" s="603"/>
      <c r="P5690" s="544"/>
      <c r="Q5690" s="581"/>
      <c r="R5690" s="586"/>
      <c r="S5690" s="587"/>
      <c r="T5690" s="592"/>
      <c r="U5690" s="603"/>
      <c r="V5690" s="311"/>
      <c r="W5690" s="311"/>
      <c r="X5690" s="579"/>
      <c r="Y5690" s="545"/>
      <c r="Z5690" s="544"/>
      <c r="AA5690" s="545"/>
      <c r="AB5690" s="544"/>
      <c r="AC5690" s="545"/>
      <c r="AD5690" s="544"/>
      <c r="AE5690" s="581"/>
      <c r="AF5690" s="586"/>
      <c r="AG5690" s="587"/>
      <c r="AH5690" s="626"/>
      <c r="AI5690" s="627"/>
      <c r="AJ5690" s="544"/>
      <c r="AK5690" s="581"/>
      <c r="AL5690" s="586"/>
      <c r="AM5690" s="587"/>
      <c r="AN5690" s="626"/>
      <c r="AO5690" s="627"/>
      <c r="AP5690" s="544"/>
      <c r="AQ5690" s="581"/>
      <c r="AR5690" s="586"/>
      <c r="AS5690" s="587"/>
      <c r="AT5690" s="626"/>
      <c r="AU5690" s="627"/>
      <c r="AV5690" s="628"/>
      <c r="AW5690" s="629"/>
      <c r="AX5690" s="632"/>
      <c r="AY5690" s="633"/>
      <c r="AZ5690" s="626"/>
      <c r="BA5690" s="627"/>
      <c r="BB5690" s="544"/>
      <c r="BC5690" s="581"/>
      <c r="BD5690" s="586"/>
      <c r="BE5690" s="587"/>
      <c r="BF5690" s="626"/>
      <c r="BG5690" s="627"/>
      <c r="BH5690" s="628"/>
      <c r="BI5690" s="629"/>
      <c r="BJ5690" s="632"/>
      <c r="BK5690" s="633"/>
      <c r="BL5690" s="626"/>
      <c r="BM5690" s="627"/>
      <c r="BN5690" s="678"/>
      <c r="BO5690" s="679"/>
      <c r="BP5690" s="680"/>
      <c r="BQ5690" s="677"/>
      <c r="BR5690" s="663"/>
      <c r="BS5690" s="663"/>
      <c r="BT5690" s="15"/>
      <c r="BU5690" s="15"/>
      <c r="BV5690" s="95"/>
    </row>
    <row r="5691" spans="1:74" ht="21.75" hidden="1" customHeight="1" x14ac:dyDescent="0.25">
      <c r="A5691" s="95"/>
      <c r="B5691" s="570" t="str">
        <f>IF(ROSTER!B$24="","",ROSTER!B$24)</f>
        <v/>
      </c>
      <c r="C5691" s="572" t="str">
        <f>IF(ROSTER!C$24="","",ROSTER!C$24)</f>
        <v/>
      </c>
      <c r="D5691" s="573"/>
      <c r="E5691" s="574"/>
      <c r="F5691" s="576">
        <f>IF(E5691="y",1,IF(E5691="S",1,0))</f>
        <v>0</v>
      </c>
      <c r="G5691" s="582">
        <f>IF(E5691="S",1,0)</f>
        <v>0</v>
      </c>
      <c r="H5691" s="578"/>
      <c r="I5691" s="543"/>
      <c r="J5691" s="542"/>
      <c r="K5691" s="580"/>
      <c r="L5691" s="584"/>
      <c r="M5691" s="585"/>
      <c r="N5691" s="588">
        <f>L5691+J5691</f>
        <v>0</v>
      </c>
      <c r="O5691" s="589"/>
      <c r="P5691" s="542"/>
      <c r="Q5691" s="580"/>
      <c r="R5691" s="584"/>
      <c r="S5691" s="585"/>
      <c r="T5691" s="588">
        <f>R5691-P5691</f>
        <v>0</v>
      </c>
      <c r="U5691" s="589"/>
      <c r="V5691" s="310"/>
      <c r="W5691" s="310"/>
      <c r="X5691" s="578"/>
      <c r="Y5691" s="543"/>
      <c r="Z5691" s="542"/>
      <c r="AA5691" s="543"/>
      <c r="AB5691" s="542"/>
      <c r="AC5691" s="543"/>
      <c r="AD5691" s="542"/>
      <c r="AE5691" s="580"/>
      <c r="AF5691" s="584"/>
      <c r="AG5691" s="585"/>
      <c r="AH5691" s="595">
        <f>IF(AD5691=0,0,(AF5691/AD5691)*100)</f>
        <v>0</v>
      </c>
      <c r="AI5691" s="596"/>
      <c r="AJ5691" s="542"/>
      <c r="AK5691" s="580"/>
      <c r="AL5691" s="584"/>
      <c r="AM5691" s="585"/>
      <c r="AN5691" s="595">
        <f>IF(AJ5691=0,0,(AL5691/AJ5691)*100)</f>
        <v>0</v>
      </c>
      <c r="AO5691" s="596"/>
      <c r="AP5691" s="542"/>
      <c r="AQ5691" s="580"/>
      <c r="AR5691" s="584"/>
      <c r="AS5691" s="585"/>
      <c r="AT5691" s="595">
        <f>IF(AP5691=0,0,(AR5691/AP5691)*100)</f>
        <v>0</v>
      </c>
      <c r="AU5691" s="596"/>
      <c r="AV5691" s="599">
        <f>AD5691+AJ5691+AP5691</f>
        <v>0</v>
      </c>
      <c r="AW5691" s="600"/>
      <c r="AX5691" s="630">
        <f>AF5691+AL5691+AR5691</f>
        <v>0</v>
      </c>
      <c r="AY5691" s="631"/>
      <c r="AZ5691" s="595">
        <f>IF(AV5691=0,0,(AX5691/AV5691)*100)</f>
        <v>0</v>
      </c>
      <c r="BA5691" s="596"/>
      <c r="BB5691" s="542"/>
      <c r="BC5691" s="580"/>
      <c r="BD5691" s="584"/>
      <c r="BE5691" s="585"/>
      <c r="BF5691" s="595">
        <f>IF(BB5691=0,0,(BD5691/BB5691)*100)</f>
        <v>0</v>
      </c>
      <c r="BG5691" s="596"/>
      <c r="BH5691" s="599">
        <f>AV5691+BB5691</f>
        <v>0</v>
      </c>
      <c r="BI5691" s="600"/>
      <c r="BJ5691" s="630">
        <f>AX5691+BD5691</f>
        <v>0</v>
      </c>
      <c r="BK5691" s="631"/>
      <c r="BL5691" s="595">
        <f>IF(BH5691=0,0,(BJ5691/BH5691)*100)</f>
        <v>0</v>
      </c>
      <c r="BM5691" s="596"/>
      <c r="BN5691" s="656">
        <f>(AF5691*2)+(AL5691*2)+(AR5691*3)+BD5691</f>
        <v>0</v>
      </c>
      <c r="BO5691" s="657"/>
      <c r="BP5691" s="658"/>
      <c r="BQ5691" s="676">
        <f t="shared" ref="BQ5691" si="3712">IF(BS5691=0,0,50*BR5691/BS5691)</f>
        <v>0</v>
      </c>
      <c r="BR5691" s="662">
        <f>(BN5691*BU$11)+(N5691*BU$12)+(Z5691*BU$13)+(R5691*BU$14)+(X5691*BU$15)+(AB5691*BU$16)</f>
        <v>0</v>
      </c>
      <c r="BS5691" s="662">
        <f>((BB5691-BD5691)*BU$18)+((AV5691-AX5691)*BU$17)+(H5691*BU$19)+(P5691*BU$20)</f>
        <v>0</v>
      </c>
      <c r="BT5691" s="15"/>
      <c r="BU5691" s="15"/>
      <c r="BV5691" s="95"/>
    </row>
    <row r="5692" spans="1:74" ht="21.75" hidden="1" customHeight="1" x14ac:dyDescent="0.25">
      <c r="A5692" s="95"/>
      <c r="B5692" s="571"/>
      <c r="C5692" s="642" t="str">
        <f>IF(ROSTER!D$24="","",ROSTER!D$24)</f>
        <v/>
      </c>
      <c r="D5692" s="643"/>
      <c r="E5692" s="575"/>
      <c r="F5692" s="577"/>
      <c r="G5692" s="583"/>
      <c r="H5692" s="579"/>
      <c r="I5692" s="545"/>
      <c r="J5692" s="544"/>
      <c r="K5692" s="581"/>
      <c r="L5692" s="586"/>
      <c r="M5692" s="587"/>
      <c r="N5692" s="592"/>
      <c r="O5692" s="603"/>
      <c r="P5692" s="544"/>
      <c r="Q5692" s="581"/>
      <c r="R5692" s="586"/>
      <c r="S5692" s="587"/>
      <c r="T5692" s="592"/>
      <c r="U5692" s="603"/>
      <c r="V5692" s="311"/>
      <c r="W5692" s="311"/>
      <c r="X5692" s="579"/>
      <c r="Y5692" s="545"/>
      <c r="Z5692" s="544"/>
      <c r="AA5692" s="545"/>
      <c r="AB5692" s="544"/>
      <c r="AC5692" s="545"/>
      <c r="AD5692" s="544"/>
      <c r="AE5692" s="581"/>
      <c r="AF5692" s="586"/>
      <c r="AG5692" s="587"/>
      <c r="AH5692" s="626"/>
      <c r="AI5692" s="627"/>
      <c r="AJ5692" s="544"/>
      <c r="AK5692" s="581"/>
      <c r="AL5692" s="586"/>
      <c r="AM5692" s="587"/>
      <c r="AN5692" s="626"/>
      <c r="AO5692" s="627"/>
      <c r="AP5692" s="544"/>
      <c r="AQ5692" s="581"/>
      <c r="AR5692" s="586"/>
      <c r="AS5692" s="587"/>
      <c r="AT5692" s="626"/>
      <c r="AU5692" s="627"/>
      <c r="AV5692" s="628"/>
      <c r="AW5692" s="629"/>
      <c r="AX5692" s="632"/>
      <c r="AY5692" s="633"/>
      <c r="AZ5692" s="626"/>
      <c r="BA5692" s="627"/>
      <c r="BB5692" s="544"/>
      <c r="BC5692" s="581"/>
      <c r="BD5692" s="586"/>
      <c r="BE5692" s="587"/>
      <c r="BF5692" s="626"/>
      <c r="BG5692" s="627"/>
      <c r="BH5692" s="628"/>
      <c r="BI5692" s="629"/>
      <c r="BJ5692" s="632"/>
      <c r="BK5692" s="633"/>
      <c r="BL5692" s="626"/>
      <c r="BM5692" s="627"/>
      <c r="BN5692" s="678"/>
      <c r="BO5692" s="679"/>
      <c r="BP5692" s="680"/>
      <c r="BQ5692" s="677"/>
      <c r="BR5692" s="663"/>
      <c r="BS5692" s="663"/>
      <c r="BT5692" s="15"/>
      <c r="BU5692" s="15"/>
      <c r="BV5692" s="95"/>
    </row>
    <row r="5693" spans="1:74" ht="21.75" hidden="1" customHeight="1" x14ac:dyDescent="0.25">
      <c r="A5693" s="95"/>
      <c r="B5693" s="570" t="str">
        <f>IF(ROSTER!B$26="","",ROSTER!B$26)</f>
        <v/>
      </c>
      <c r="C5693" s="572" t="str">
        <f>IF(ROSTER!C$26="","",ROSTER!C$26)</f>
        <v/>
      </c>
      <c r="D5693" s="573"/>
      <c r="E5693" s="574"/>
      <c r="F5693" s="576">
        <f>IF(E5693="y",1,IF(E5693="S",1,0))</f>
        <v>0</v>
      </c>
      <c r="G5693" s="582">
        <f>IF(E5693="S",1,0)</f>
        <v>0</v>
      </c>
      <c r="H5693" s="578"/>
      <c r="I5693" s="543"/>
      <c r="J5693" s="542"/>
      <c r="K5693" s="580"/>
      <c r="L5693" s="584"/>
      <c r="M5693" s="585"/>
      <c r="N5693" s="588">
        <f>L5693+J5693</f>
        <v>0</v>
      </c>
      <c r="O5693" s="589"/>
      <c r="P5693" s="542"/>
      <c r="Q5693" s="580"/>
      <c r="R5693" s="584"/>
      <c r="S5693" s="585"/>
      <c r="T5693" s="588">
        <f>R5693-P5693</f>
        <v>0</v>
      </c>
      <c r="U5693" s="589"/>
      <c r="V5693" s="310"/>
      <c r="W5693" s="310"/>
      <c r="X5693" s="578"/>
      <c r="Y5693" s="543"/>
      <c r="Z5693" s="542"/>
      <c r="AA5693" s="543"/>
      <c r="AB5693" s="542"/>
      <c r="AC5693" s="543"/>
      <c r="AD5693" s="542"/>
      <c r="AE5693" s="580"/>
      <c r="AF5693" s="584"/>
      <c r="AG5693" s="585"/>
      <c r="AH5693" s="595">
        <f>IF(AD5693=0,0,(AF5693/AD5693)*100)</f>
        <v>0</v>
      </c>
      <c r="AI5693" s="596"/>
      <c r="AJ5693" s="542"/>
      <c r="AK5693" s="580"/>
      <c r="AL5693" s="584"/>
      <c r="AM5693" s="585"/>
      <c r="AN5693" s="595">
        <f>IF(AJ5693=0,0,(AL5693/AJ5693)*100)</f>
        <v>0</v>
      </c>
      <c r="AO5693" s="596"/>
      <c r="AP5693" s="542"/>
      <c r="AQ5693" s="580"/>
      <c r="AR5693" s="584"/>
      <c r="AS5693" s="585"/>
      <c r="AT5693" s="595">
        <f>IF(AP5693=0,0,(AR5693/AP5693)*100)</f>
        <v>0</v>
      </c>
      <c r="AU5693" s="596"/>
      <c r="AV5693" s="599">
        <f>AD5693+AJ5693+AP5693</f>
        <v>0</v>
      </c>
      <c r="AW5693" s="600"/>
      <c r="AX5693" s="630">
        <f>AF5693+AL5693+AR5693</f>
        <v>0</v>
      </c>
      <c r="AY5693" s="631"/>
      <c r="AZ5693" s="595">
        <f>IF(AV5693=0,0,(AX5693/AV5693)*100)</f>
        <v>0</v>
      </c>
      <c r="BA5693" s="596"/>
      <c r="BB5693" s="542"/>
      <c r="BC5693" s="580"/>
      <c r="BD5693" s="584"/>
      <c r="BE5693" s="585"/>
      <c r="BF5693" s="595">
        <f>IF(BB5693=0,0,(BD5693/BB5693)*100)</f>
        <v>0</v>
      </c>
      <c r="BG5693" s="596"/>
      <c r="BH5693" s="599">
        <f>AV5693+BB5693</f>
        <v>0</v>
      </c>
      <c r="BI5693" s="600"/>
      <c r="BJ5693" s="630">
        <f>AX5693+BD5693</f>
        <v>0</v>
      </c>
      <c r="BK5693" s="631"/>
      <c r="BL5693" s="595">
        <f>IF(BH5693=0,0,(BJ5693/BH5693)*100)</f>
        <v>0</v>
      </c>
      <c r="BM5693" s="596"/>
      <c r="BN5693" s="656">
        <f>(AF5693*2)+(AL5693*2)+(AR5693*3)+BD5693</f>
        <v>0</v>
      </c>
      <c r="BO5693" s="657"/>
      <c r="BP5693" s="658"/>
      <c r="BQ5693" s="676">
        <f t="shared" ref="BQ5693" si="3713">IF(BS5693=0,0,50*BR5693/BS5693)</f>
        <v>0</v>
      </c>
      <c r="BR5693" s="662">
        <f>(BN5693*BU$11)+(N5693*BU$12)+(Z5693*BU$13)+(R5693*BU$14)+(X5693*BU$15)+(AB5693*BU$16)</f>
        <v>0</v>
      </c>
      <c r="BS5693" s="662">
        <f>((BB5693-BD5693)*BU$18)+((AV5693-AX5693)*BU$17)+(H5693*BU$19)+(P5693*BU$20)</f>
        <v>0</v>
      </c>
      <c r="BT5693" s="15"/>
      <c r="BU5693" s="15"/>
      <c r="BV5693" s="95"/>
    </row>
    <row r="5694" spans="1:74" ht="21.75" hidden="1" customHeight="1" x14ac:dyDescent="0.25">
      <c r="A5694" s="95"/>
      <c r="B5694" s="571"/>
      <c r="C5694" s="642" t="str">
        <f>IF(ROSTER!D$26="","",ROSTER!D$26)</f>
        <v/>
      </c>
      <c r="D5694" s="643"/>
      <c r="E5694" s="575"/>
      <c r="F5694" s="577"/>
      <c r="G5694" s="583"/>
      <c r="H5694" s="579"/>
      <c r="I5694" s="545"/>
      <c r="J5694" s="544"/>
      <c r="K5694" s="581"/>
      <c r="L5694" s="586"/>
      <c r="M5694" s="587"/>
      <c r="N5694" s="592"/>
      <c r="O5694" s="603"/>
      <c r="P5694" s="544"/>
      <c r="Q5694" s="581"/>
      <c r="R5694" s="586"/>
      <c r="S5694" s="587"/>
      <c r="T5694" s="592"/>
      <c r="U5694" s="603"/>
      <c r="V5694" s="311"/>
      <c r="W5694" s="311"/>
      <c r="X5694" s="579"/>
      <c r="Y5694" s="545"/>
      <c r="Z5694" s="544"/>
      <c r="AA5694" s="545"/>
      <c r="AB5694" s="544"/>
      <c r="AC5694" s="545"/>
      <c r="AD5694" s="544"/>
      <c r="AE5694" s="581"/>
      <c r="AF5694" s="586"/>
      <c r="AG5694" s="587"/>
      <c r="AH5694" s="626"/>
      <c r="AI5694" s="627"/>
      <c r="AJ5694" s="544"/>
      <c r="AK5694" s="581"/>
      <c r="AL5694" s="586"/>
      <c r="AM5694" s="587"/>
      <c r="AN5694" s="626"/>
      <c r="AO5694" s="627"/>
      <c r="AP5694" s="544"/>
      <c r="AQ5694" s="581"/>
      <c r="AR5694" s="586"/>
      <c r="AS5694" s="587"/>
      <c r="AT5694" s="626"/>
      <c r="AU5694" s="627"/>
      <c r="AV5694" s="628"/>
      <c r="AW5694" s="629"/>
      <c r="AX5694" s="632"/>
      <c r="AY5694" s="633"/>
      <c r="AZ5694" s="626"/>
      <c r="BA5694" s="627"/>
      <c r="BB5694" s="544"/>
      <c r="BC5694" s="581"/>
      <c r="BD5694" s="586"/>
      <c r="BE5694" s="587"/>
      <c r="BF5694" s="626"/>
      <c r="BG5694" s="627"/>
      <c r="BH5694" s="628"/>
      <c r="BI5694" s="629"/>
      <c r="BJ5694" s="632"/>
      <c r="BK5694" s="633"/>
      <c r="BL5694" s="626"/>
      <c r="BM5694" s="627"/>
      <c r="BN5694" s="678"/>
      <c r="BO5694" s="679"/>
      <c r="BP5694" s="680"/>
      <c r="BQ5694" s="677"/>
      <c r="BR5694" s="663"/>
      <c r="BS5694" s="663"/>
      <c r="BT5694" s="15"/>
      <c r="BU5694" s="15"/>
      <c r="BV5694" s="95"/>
    </row>
    <row r="5695" spans="1:74" ht="21.75" hidden="1" customHeight="1" x14ac:dyDescent="0.25">
      <c r="A5695" s="95"/>
      <c r="B5695" s="570" t="str">
        <f>IF(ROSTER!B$28="","",ROSTER!B$28)</f>
        <v/>
      </c>
      <c r="C5695" s="572" t="str">
        <f>IF(ROSTER!C$28="","",ROSTER!C$28)</f>
        <v/>
      </c>
      <c r="D5695" s="573"/>
      <c r="E5695" s="574"/>
      <c r="F5695" s="576">
        <f>IF(E5695="y",1,IF(E5695="S",1,0))</f>
        <v>0</v>
      </c>
      <c r="G5695" s="582">
        <f>IF(E5695="S",1,0)</f>
        <v>0</v>
      </c>
      <c r="H5695" s="578"/>
      <c r="I5695" s="543"/>
      <c r="J5695" s="542"/>
      <c r="K5695" s="580"/>
      <c r="L5695" s="584"/>
      <c r="M5695" s="585"/>
      <c r="N5695" s="588">
        <f>L5695+J5695</f>
        <v>0</v>
      </c>
      <c r="O5695" s="589"/>
      <c r="P5695" s="542"/>
      <c r="Q5695" s="580"/>
      <c r="R5695" s="584"/>
      <c r="S5695" s="585"/>
      <c r="T5695" s="588">
        <f>R5695-P5695</f>
        <v>0</v>
      </c>
      <c r="U5695" s="589"/>
      <c r="V5695" s="310"/>
      <c r="W5695" s="310"/>
      <c r="X5695" s="578"/>
      <c r="Y5695" s="543"/>
      <c r="Z5695" s="542"/>
      <c r="AA5695" s="543"/>
      <c r="AB5695" s="542"/>
      <c r="AC5695" s="543"/>
      <c r="AD5695" s="542"/>
      <c r="AE5695" s="580"/>
      <c r="AF5695" s="584"/>
      <c r="AG5695" s="585"/>
      <c r="AH5695" s="595">
        <f>IF(AD5695=0,0,(AF5695/AD5695)*100)</f>
        <v>0</v>
      </c>
      <c r="AI5695" s="596"/>
      <c r="AJ5695" s="542"/>
      <c r="AK5695" s="580"/>
      <c r="AL5695" s="584"/>
      <c r="AM5695" s="585"/>
      <c r="AN5695" s="595">
        <f>IF(AJ5695=0,0,(AL5695/AJ5695)*100)</f>
        <v>0</v>
      </c>
      <c r="AO5695" s="596"/>
      <c r="AP5695" s="542"/>
      <c r="AQ5695" s="580"/>
      <c r="AR5695" s="584"/>
      <c r="AS5695" s="585"/>
      <c r="AT5695" s="595">
        <f>IF(AP5695=0,0,(AR5695/AP5695)*100)</f>
        <v>0</v>
      </c>
      <c r="AU5695" s="596"/>
      <c r="AV5695" s="599">
        <f>AD5695+AJ5695+AP5695</f>
        <v>0</v>
      </c>
      <c r="AW5695" s="600"/>
      <c r="AX5695" s="630">
        <f>AF5695+AL5695+AR5695</f>
        <v>0</v>
      </c>
      <c r="AY5695" s="631"/>
      <c r="AZ5695" s="595">
        <f>IF(AV5695=0,0,(AX5695/AV5695)*100)</f>
        <v>0</v>
      </c>
      <c r="BA5695" s="596"/>
      <c r="BB5695" s="542"/>
      <c r="BC5695" s="580"/>
      <c r="BD5695" s="584"/>
      <c r="BE5695" s="585"/>
      <c r="BF5695" s="595">
        <f>IF(BB5695=0,0,(BD5695/BB5695)*100)</f>
        <v>0</v>
      </c>
      <c r="BG5695" s="596"/>
      <c r="BH5695" s="599">
        <f>AV5695+BB5695</f>
        <v>0</v>
      </c>
      <c r="BI5695" s="600"/>
      <c r="BJ5695" s="630">
        <f>AX5695+BD5695</f>
        <v>0</v>
      </c>
      <c r="BK5695" s="631"/>
      <c r="BL5695" s="595">
        <f>IF(BH5695=0,0,(BJ5695/BH5695)*100)</f>
        <v>0</v>
      </c>
      <c r="BM5695" s="596"/>
      <c r="BN5695" s="656">
        <f>(AF5695*2)+(AL5695*2)+(AR5695*3)+BD5695</f>
        <v>0</v>
      </c>
      <c r="BO5695" s="657"/>
      <c r="BP5695" s="658"/>
      <c r="BQ5695" s="676">
        <f t="shared" ref="BQ5695" si="3714">IF(BS5695=0,0,50*BR5695/BS5695)</f>
        <v>0</v>
      </c>
      <c r="BR5695" s="662">
        <f>(BN5695*BU$11)+(N5695*BU$12)+(Z5695*BU$13)+(R5695*BU$14)+(X5695*BU$15)+(AB5695*BU$16)</f>
        <v>0</v>
      </c>
      <c r="BS5695" s="662">
        <f>((BB5695-BD5695)*BU$18)+((AV5695-AX5695)*BU$17)+(H5695*BU$19)+(P5695*BU$20)</f>
        <v>0</v>
      </c>
      <c r="BT5695" s="15"/>
      <c r="BU5695" s="15"/>
      <c r="BV5695" s="95"/>
    </row>
    <row r="5696" spans="1:74" ht="21.75" hidden="1" customHeight="1" x14ac:dyDescent="0.25">
      <c r="A5696" s="95"/>
      <c r="B5696" s="571"/>
      <c r="C5696" s="642" t="str">
        <f>IF(ROSTER!D$28="","",ROSTER!D$28)</f>
        <v/>
      </c>
      <c r="D5696" s="643"/>
      <c r="E5696" s="575"/>
      <c r="F5696" s="577"/>
      <c r="G5696" s="583"/>
      <c r="H5696" s="579"/>
      <c r="I5696" s="545"/>
      <c r="J5696" s="544"/>
      <c r="K5696" s="581"/>
      <c r="L5696" s="586"/>
      <c r="M5696" s="587"/>
      <c r="N5696" s="592"/>
      <c r="O5696" s="603"/>
      <c r="P5696" s="544"/>
      <c r="Q5696" s="581"/>
      <c r="R5696" s="586"/>
      <c r="S5696" s="587"/>
      <c r="T5696" s="592"/>
      <c r="U5696" s="603"/>
      <c r="V5696" s="311"/>
      <c r="W5696" s="311"/>
      <c r="X5696" s="579"/>
      <c r="Y5696" s="545"/>
      <c r="Z5696" s="544"/>
      <c r="AA5696" s="545"/>
      <c r="AB5696" s="544"/>
      <c r="AC5696" s="545"/>
      <c r="AD5696" s="544"/>
      <c r="AE5696" s="581"/>
      <c r="AF5696" s="586"/>
      <c r="AG5696" s="587"/>
      <c r="AH5696" s="626"/>
      <c r="AI5696" s="627"/>
      <c r="AJ5696" s="544"/>
      <c r="AK5696" s="581"/>
      <c r="AL5696" s="586"/>
      <c r="AM5696" s="587"/>
      <c r="AN5696" s="626"/>
      <c r="AO5696" s="627"/>
      <c r="AP5696" s="544"/>
      <c r="AQ5696" s="581"/>
      <c r="AR5696" s="586"/>
      <c r="AS5696" s="587"/>
      <c r="AT5696" s="626"/>
      <c r="AU5696" s="627"/>
      <c r="AV5696" s="628"/>
      <c r="AW5696" s="629"/>
      <c r="AX5696" s="632"/>
      <c r="AY5696" s="633"/>
      <c r="AZ5696" s="626"/>
      <c r="BA5696" s="627"/>
      <c r="BB5696" s="544"/>
      <c r="BC5696" s="581"/>
      <c r="BD5696" s="586"/>
      <c r="BE5696" s="587"/>
      <c r="BF5696" s="626"/>
      <c r="BG5696" s="627"/>
      <c r="BH5696" s="628"/>
      <c r="BI5696" s="629"/>
      <c r="BJ5696" s="632"/>
      <c r="BK5696" s="633"/>
      <c r="BL5696" s="626"/>
      <c r="BM5696" s="627"/>
      <c r="BN5696" s="678"/>
      <c r="BO5696" s="679"/>
      <c r="BP5696" s="680"/>
      <c r="BQ5696" s="677"/>
      <c r="BR5696" s="663"/>
      <c r="BS5696" s="663"/>
      <c r="BT5696" s="15"/>
      <c r="BU5696" s="15"/>
      <c r="BV5696" s="95"/>
    </row>
    <row r="5697" spans="1:74" ht="21.75" hidden="1" customHeight="1" x14ac:dyDescent="0.25">
      <c r="A5697" s="95"/>
      <c r="B5697" s="570" t="str">
        <f>IF(ROSTER!B$30="","",ROSTER!B$30)</f>
        <v/>
      </c>
      <c r="C5697" s="572" t="str">
        <f>IF(ROSTER!C$30="","",ROSTER!C$30)</f>
        <v/>
      </c>
      <c r="D5697" s="573"/>
      <c r="E5697" s="574"/>
      <c r="F5697" s="576">
        <f>IF(E5697="y",1,IF(E5697="S",1,0))</f>
        <v>0</v>
      </c>
      <c r="G5697" s="582">
        <f>IF(E5697="S",1,0)</f>
        <v>0</v>
      </c>
      <c r="H5697" s="578"/>
      <c r="I5697" s="543"/>
      <c r="J5697" s="542"/>
      <c r="K5697" s="580"/>
      <c r="L5697" s="584"/>
      <c r="M5697" s="585"/>
      <c r="N5697" s="588">
        <f>L5697+J5697</f>
        <v>0</v>
      </c>
      <c r="O5697" s="589"/>
      <c r="P5697" s="542"/>
      <c r="Q5697" s="580"/>
      <c r="R5697" s="584"/>
      <c r="S5697" s="585"/>
      <c r="T5697" s="588">
        <f>R5697-P5697</f>
        <v>0</v>
      </c>
      <c r="U5697" s="589"/>
      <c r="V5697" s="310"/>
      <c r="W5697" s="310"/>
      <c r="X5697" s="578"/>
      <c r="Y5697" s="543"/>
      <c r="Z5697" s="542"/>
      <c r="AA5697" s="543"/>
      <c r="AB5697" s="542"/>
      <c r="AC5697" s="543"/>
      <c r="AD5697" s="542"/>
      <c r="AE5697" s="580"/>
      <c r="AF5697" s="584"/>
      <c r="AG5697" s="585"/>
      <c r="AH5697" s="595">
        <f>IF(AD5697=0,0,(AF5697/AD5697)*100)</f>
        <v>0</v>
      </c>
      <c r="AI5697" s="596"/>
      <c r="AJ5697" s="542"/>
      <c r="AK5697" s="580"/>
      <c r="AL5697" s="584"/>
      <c r="AM5697" s="585"/>
      <c r="AN5697" s="595">
        <f>IF(AJ5697=0,0,(AL5697/AJ5697)*100)</f>
        <v>0</v>
      </c>
      <c r="AO5697" s="596"/>
      <c r="AP5697" s="542"/>
      <c r="AQ5697" s="580"/>
      <c r="AR5697" s="584"/>
      <c r="AS5697" s="585"/>
      <c r="AT5697" s="595">
        <f>IF(AP5697=0,0,(AR5697/AP5697)*100)</f>
        <v>0</v>
      </c>
      <c r="AU5697" s="596"/>
      <c r="AV5697" s="599">
        <f>AD5697+AJ5697+AP5697</f>
        <v>0</v>
      </c>
      <c r="AW5697" s="600"/>
      <c r="AX5697" s="630">
        <f>AF5697+AL5697+AR5697</f>
        <v>0</v>
      </c>
      <c r="AY5697" s="631"/>
      <c r="AZ5697" s="595">
        <f>IF(AV5697=0,0,(AX5697/AV5697)*100)</f>
        <v>0</v>
      </c>
      <c r="BA5697" s="596"/>
      <c r="BB5697" s="542"/>
      <c r="BC5697" s="580"/>
      <c r="BD5697" s="584"/>
      <c r="BE5697" s="585"/>
      <c r="BF5697" s="595">
        <f>IF(BB5697=0,0,(BD5697/BB5697)*100)</f>
        <v>0</v>
      </c>
      <c r="BG5697" s="596"/>
      <c r="BH5697" s="599">
        <f>AV5697+BB5697</f>
        <v>0</v>
      </c>
      <c r="BI5697" s="600"/>
      <c r="BJ5697" s="630">
        <f>AX5697+BD5697</f>
        <v>0</v>
      </c>
      <c r="BK5697" s="631"/>
      <c r="BL5697" s="595">
        <f>IF(BH5697=0,0,(BJ5697/BH5697)*100)</f>
        <v>0</v>
      </c>
      <c r="BM5697" s="596"/>
      <c r="BN5697" s="656">
        <f>(AF5697*2)+(AL5697*2)+(AR5697*3)+BD5697</f>
        <v>0</v>
      </c>
      <c r="BO5697" s="657"/>
      <c r="BP5697" s="658"/>
      <c r="BQ5697" s="676">
        <f t="shared" ref="BQ5697" si="3715">IF(BS5697=0,0,50*BR5697/BS5697)</f>
        <v>0</v>
      </c>
      <c r="BR5697" s="662">
        <f>(BN5697*BU$11)+(N5697*BU$12)+(Z5697*BU$13)+(R5697*BU$14)+(X5697*BU$15)+(AB5697*BU$16)</f>
        <v>0</v>
      </c>
      <c r="BS5697" s="662">
        <f>((BB5697-BD5697)*BU$18)+((AV5697-AX5697)*BU$17)+(H5697*BU$19)+(P5697*BU$20)</f>
        <v>0</v>
      </c>
      <c r="BT5697" s="15"/>
      <c r="BU5697" s="15"/>
      <c r="BV5697" s="95"/>
    </row>
    <row r="5698" spans="1:74" ht="21.75" hidden="1" customHeight="1" x14ac:dyDescent="0.25">
      <c r="A5698" s="95"/>
      <c r="B5698" s="571"/>
      <c r="C5698" s="642" t="str">
        <f>IF(ROSTER!D$30="","",ROSTER!D$30)</f>
        <v/>
      </c>
      <c r="D5698" s="643"/>
      <c r="E5698" s="575"/>
      <c r="F5698" s="577"/>
      <c r="G5698" s="583"/>
      <c r="H5698" s="579"/>
      <c r="I5698" s="545"/>
      <c r="J5698" s="544"/>
      <c r="K5698" s="581"/>
      <c r="L5698" s="586"/>
      <c r="M5698" s="587"/>
      <c r="N5698" s="592"/>
      <c r="O5698" s="603"/>
      <c r="P5698" s="544"/>
      <c r="Q5698" s="581"/>
      <c r="R5698" s="586"/>
      <c r="S5698" s="587"/>
      <c r="T5698" s="592"/>
      <c r="U5698" s="603"/>
      <c r="V5698" s="311"/>
      <c r="W5698" s="311"/>
      <c r="X5698" s="579"/>
      <c r="Y5698" s="545"/>
      <c r="Z5698" s="544"/>
      <c r="AA5698" s="545"/>
      <c r="AB5698" s="544"/>
      <c r="AC5698" s="545"/>
      <c r="AD5698" s="544"/>
      <c r="AE5698" s="581"/>
      <c r="AF5698" s="586"/>
      <c r="AG5698" s="587"/>
      <c r="AH5698" s="626"/>
      <c r="AI5698" s="627"/>
      <c r="AJ5698" s="544"/>
      <c r="AK5698" s="581"/>
      <c r="AL5698" s="586"/>
      <c r="AM5698" s="587"/>
      <c r="AN5698" s="626"/>
      <c r="AO5698" s="627"/>
      <c r="AP5698" s="544"/>
      <c r="AQ5698" s="581"/>
      <c r="AR5698" s="586"/>
      <c r="AS5698" s="587"/>
      <c r="AT5698" s="626"/>
      <c r="AU5698" s="627"/>
      <c r="AV5698" s="628"/>
      <c r="AW5698" s="629"/>
      <c r="AX5698" s="632"/>
      <c r="AY5698" s="633"/>
      <c r="AZ5698" s="626"/>
      <c r="BA5698" s="627"/>
      <c r="BB5698" s="544"/>
      <c r="BC5698" s="581"/>
      <c r="BD5698" s="586"/>
      <c r="BE5698" s="587"/>
      <c r="BF5698" s="626"/>
      <c r="BG5698" s="627"/>
      <c r="BH5698" s="628"/>
      <c r="BI5698" s="629"/>
      <c r="BJ5698" s="632"/>
      <c r="BK5698" s="633"/>
      <c r="BL5698" s="626"/>
      <c r="BM5698" s="627"/>
      <c r="BN5698" s="678"/>
      <c r="BO5698" s="679"/>
      <c r="BP5698" s="680"/>
      <c r="BQ5698" s="677"/>
      <c r="BR5698" s="663"/>
      <c r="BS5698" s="663"/>
      <c r="BT5698" s="15"/>
      <c r="BU5698" s="15"/>
      <c r="BV5698" s="95"/>
    </row>
    <row r="5699" spans="1:74" ht="21.75" hidden="1" customHeight="1" x14ac:dyDescent="0.25">
      <c r="A5699" s="95"/>
      <c r="B5699" s="570" t="str">
        <f>IF(ROSTER!B$32="","",ROSTER!B$32)</f>
        <v/>
      </c>
      <c r="C5699" s="572" t="str">
        <f>IF(ROSTER!C$32="","",ROSTER!C$32)</f>
        <v/>
      </c>
      <c r="D5699" s="573"/>
      <c r="E5699" s="574"/>
      <c r="F5699" s="576">
        <f>IF(E5699="y",1,IF(E5699="S",1,0))</f>
        <v>0</v>
      </c>
      <c r="G5699" s="582">
        <f>IF(E5699="S",1,0)</f>
        <v>0</v>
      </c>
      <c r="H5699" s="578"/>
      <c r="I5699" s="543"/>
      <c r="J5699" s="542"/>
      <c r="K5699" s="580"/>
      <c r="L5699" s="584"/>
      <c r="M5699" s="585"/>
      <c r="N5699" s="588">
        <f>L5699+J5699</f>
        <v>0</v>
      </c>
      <c r="O5699" s="589"/>
      <c r="P5699" s="542"/>
      <c r="Q5699" s="580"/>
      <c r="R5699" s="584"/>
      <c r="S5699" s="585"/>
      <c r="T5699" s="588">
        <f>R5699-P5699</f>
        <v>0</v>
      </c>
      <c r="U5699" s="589"/>
      <c r="V5699" s="310"/>
      <c r="W5699" s="310"/>
      <c r="X5699" s="578"/>
      <c r="Y5699" s="543"/>
      <c r="Z5699" s="542"/>
      <c r="AA5699" s="543"/>
      <c r="AB5699" s="542"/>
      <c r="AC5699" s="543"/>
      <c r="AD5699" s="542"/>
      <c r="AE5699" s="580"/>
      <c r="AF5699" s="584"/>
      <c r="AG5699" s="585"/>
      <c r="AH5699" s="595">
        <f>IF(AD5699=0,0,(AF5699/AD5699)*100)</f>
        <v>0</v>
      </c>
      <c r="AI5699" s="596"/>
      <c r="AJ5699" s="542"/>
      <c r="AK5699" s="580"/>
      <c r="AL5699" s="584"/>
      <c r="AM5699" s="585"/>
      <c r="AN5699" s="595">
        <f>IF(AJ5699=0,0,(AL5699/AJ5699)*100)</f>
        <v>0</v>
      </c>
      <c r="AO5699" s="596"/>
      <c r="AP5699" s="542"/>
      <c r="AQ5699" s="580"/>
      <c r="AR5699" s="584"/>
      <c r="AS5699" s="585"/>
      <c r="AT5699" s="595">
        <f>IF(AP5699=0,0,(AR5699/AP5699)*100)</f>
        <v>0</v>
      </c>
      <c r="AU5699" s="596"/>
      <c r="AV5699" s="599">
        <f>AD5699+AJ5699+AP5699</f>
        <v>0</v>
      </c>
      <c r="AW5699" s="600"/>
      <c r="AX5699" s="630">
        <f>AF5699+AL5699+AR5699</f>
        <v>0</v>
      </c>
      <c r="AY5699" s="631"/>
      <c r="AZ5699" s="595">
        <f>IF(AV5699=0,0,(AX5699/AV5699)*100)</f>
        <v>0</v>
      </c>
      <c r="BA5699" s="596"/>
      <c r="BB5699" s="542"/>
      <c r="BC5699" s="580"/>
      <c r="BD5699" s="584"/>
      <c r="BE5699" s="585"/>
      <c r="BF5699" s="595">
        <f>IF(BB5699=0,0,(BD5699/BB5699)*100)</f>
        <v>0</v>
      </c>
      <c r="BG5699" s="596"/>
      <c r="BH5699" s="599">
        <f>AV5699+BB5699</f>
        <v>0</v>
      </c>
      <c r="BI5699" s="600"/>
      <c r="BJ5699" s="630">
        <f>AX5699+BD5699</f>
        <v>0</v>
      </c>
      <c r="BK5699" s="631"/>
      <c r="BL5699" s="595">
        <f>IF(BH5699=0,0,(BJ5699/BH5699)*100)</f>
        <v>0</v>
      </c>
      <c r="BM5699" s="596"/>
      <c r="BN5699" s="656">
        <f>(AF5699*2)+(AL5699*2)+(AR5699*3)+BD5699</f>
        <v>0</v>
      </c>
      <c r="BO5699" s="657"/>
      <c r="BP5699" s="658"/>
      <c r="BQ5699" s="676">
        <f t="shared" ref="BQ5699" si="3716">IF(BS5699=0,0,50*BR5699/BS5699)</f>
        <v>0</v>
      </c>
      <c r="BR5699" s="662">
        <f>(BN5699*BU$11)+(N5699*BU$12)+(Z5699*BU$13)+(R5699*BU$14)+(X5699*BU$15)+(AB5699*BU$16)</f>
        <v>0</v>
      </c>
      <c r="BS5699" s="662">
        <f>((BB5699-BD5699)*BU$18)+((AV5699-AX5699)*BU$17)+(H5699*BU$19)+(P5699*BU$20)</f>
        <v>0</v>
      </c>
      <c r="BT5699" s="15"/>
      <c r="BU5699" s="15"/>
      <c r="BV5699" s="95"/>
    </row>
    <row r="5700" spans="1:74" ht="21.75" hidden="1" customHeight="1" x14ac:dyDescent="0.25">
      <c r="A5700" s="95"/>
      <c r="B5700" s="571"/>
      <c r="C5700" s="642" t="str">
        <f>IF(ROSTER!D$32="","",ROSTER!D$32)</f>
        <v/>
      </c>
      <c r="D5700" s="643"/>
      <c r="E5700" s="575"/>
      <c r="F5700" s="577"/>
      <c r="G5700" s="583"/>
      <c r="H5700" s="579"/>
      <c r="I5700" s="545"/>
      <c r="J5700" s="544"/>
      <c r="K5700" s="581"/>
      <c r="L5700" s="586"/>
      <c r="M5700" s="587"/>
      <c r="N5700" s="592"/>
      <c r="O5700" s="603"/>
      <c r="P5700" s="544"/>
      <c r="Q5700" s="581"/>
      <c r="R5700" s="586"/>
      <c r="S5700" s="587"/>
      <c r="T5700" s="592"/>
      <c r="U5700" s="603"/>
      <c r="V5700" s="311"/>
      <c r="W5700" s="311"/>
      <c r="X5700" s="579"/>
      <c r="Y5700" s="545"/>
      <c r="Z5700" s="544"/>
      <c r="AA5700" s="545"/>
      <c r="AB5700" s="544"/>
      <c r="AC5700" s="545"/>
      <c r="AD5700" s="544"/>
      <c r="AE5700" s="581"/>
      <c r="AF5700" s="586"/>
      <c r="AG5700" s="587"/>
      <c r="AH5700" s="626"/>
      <c r="AI5700" s="627"/>
      <c r="AJ5700" s="544"/>
      <c r="AK5700" s="581"/>
      <c r="AL5700" s="586"/>
      <c r="AM5700" s="587"/>
      <c r="AN5700" s="626"/>
      <c r="AO5700" s="627"/>
      <c r="AP5700" s="544"/>
      <c r="AQ5700" s="581"/>
      <c r="AR5700" s="586"/>
      <c r="AS5700" s="587"/>
      <c r="AT5700" s="626"/>
      <c r="AU5700" s="627"/>
      <c r="AV5700" s="628"/>
      <c r="AW5700" s="629"/>
      <c r="AX5700" s="632"/>
      <c r="AY5700" s="633"/>
      <c r="AZ5700" s="626"/>
      <c r="BA5700" s="627"/>
      <c r="BB5700" s="544"/>
      <c r="BC5700" s="581"/>
      <c r="BD5700" s="586"/>
      <c r="BE5700" s="587"/>
      <c r="BF5700" s="626"/>
      <c r="BG5700" s="627"/>
      <c r="BH5700" s="628"/>
      <c r="BI5700" s="629"/>
      <c r="BJ5700" s="632"/>
      <c r="BK5700" s="633"/>
      <c r="BL5700" s="626"/>
      <c r="BM5700" s="627"/>
      <c r="BN5700" s="678"/>
      <c r="BO5700" s="679"/>
      <c r="BP5700" s="680"/>
      <c r="BQ5700" s="677"/>
      <c r="BR5700" s="663"/>
      <c r="BS5700" s="663"/>
      <c r="BT5700" s="15"/>
      <c r="BU5700" s="15"/>
      <c r="BV5700" s="95"/>
    </row>
    <row r="5701" spans="1:74" ht="21.75" hidden="1" customHeight="1" x14ac:dyDescent="0.25">
      <c r="A5701" s="95"/>
      <c r="B5701" s="570" t="str">
        <f>IF(ROSTER!B$34="","",ROSTER!B$34)</f>
        <v/>
      </c>
      <c r="C5701" s="572" t="str">
        <f>IF(ROSTER!C$34="","",ROSTER!C$34)</f>
        <v/>
      </c>
      <c r="D5701" s="573"/>
      <c r="E5701" s="574"/>
      <c r="F5701" s="576">
        <f>IF(E5701="y",1,IF(E5701="S",1,0))</f>
        <v>0</v>
      </c>
      <c r="G5701" s="582">
        <f>IF(E5701="S",1,0)</f>
        <v>0</v>
      </c>
      <c r="H5701" s="578"/>
      <c r="I5701" s="543"/>
      <c r="J5701" s="542"/>
      <c r="K5701" s="580"/>
      <c r="L5701" s="584"/>
      <c r="M5701" s="585"/>
      <c r="N5701" s="588">
        <f>L5701+J5701</f>
        <v>0</v>
      </c>
      <c r="O5701" s="589"/>
      <c r="P5701" s="542"/>
      <c r="Q5701" s="580"/>
      <c r="R5701" s="584"/>
      <c r="S5701" s="585"/>
      <c r="T5701" s="588">
        <f>R5701-P5701</f>
        <v>0</v>
      </c>
      <c r="U5701" s="589"/>
      <c r="V5701" s="310"/>
      <c r="W5701" s="310"/>
      <c r="X5701" s="578"/>
      <c r="Y5701" s="543"/>
      <c r="Z5701" s="542"/>
      <c r="AA5701" s="543"/>
      <c r="AB5701" s="542"/>
      <c r="AC5701" s="543"/>
      <c r="AD5701" s="542"/>
      <c r="AE5701" s="580"/>
      <c r="AF5701" s="584"/>
      <c r="AG5701" s="585"/>
      <c r="AH5701" s="595">
        <f>IF(AD5701=0,0,(AF5701/AD5701)*100)</f>
        <v>0</v>
      </c>
      <c r="AI5701" s="596"/>
      <c r="AJ5701" s="542"/>
      <c r="AK5701" s="580"/>
      <c r="AL5701" s="584"/>
      <c r="AM5701" s="585"/>
      <c r="AN5701" s="595">
        <f>IF(AJ5701=0,0,(AL5701/AJ5701)*100)</f>
        <v>0</v>
      </c>
      <c r="AO5701" s="596"/>
      <c r="AP5701" s="542"/>
      <c r="AQ5701" s="580"/>
      <c r="AR5701" s="584"/>
      <c r="AS5701" s="585"/>
      <c r="AT5701" s="595">
        <f>IF(AP5701=0,0,(AR5701/AP5701)*100)</f>
        <v>0</v>
      </c>
      <c r="AU5701" s="596"/>
      <c r="AV5701" s="599">
        <f>AD5701+AJ5701+AP5701</f>
        <v>0</v>
      </c>
      <c r="AW5701" s="600"/>
      <c r="AX5701" s="630">
        <f>AF5701+AL5701+AR5701</f>
        <v>0</v>
      </c>
      <c r="AY5701" s="631"/>
      <c r="AZ5701" s="595">
        <f>IF(AV5701=0,0,(AX5701/AV5701)*100)</f>
        <v>0</v>
      </c>
      <c r="BA5701" s="596"/>
      <c r="BB5701" s="542"/>
      <c r="BC5701" s="580"/>
      <c r="BD5701" s="584"/>
      <c r="BE5701" s="585"/>
      <c r="BF5701" s="595">
        <f>IF(BB5701=0,0,(BD5701/BB5701)*100)</f>
        <v>0</v>
      </c>
      <c r="BG5701" s="596"/>
      <c r="BH5701" s="599">
        <f>AV5701+BB5701</f>
        <v>0</v>
      </c>
      <c r="BI5701" s="600"/>
      <c r="BJ5701" s="630">
        <f>AX5701+BD5701</f>
        <v>0</v>
      </c>
      <c r="BK5701" s="631"/>
      <c r="BL5701" s="595">
        <f>IF(BH5701=0,0,(BJ5701/BH5701)*100)</f>
        <v>0</v>
      </c>
      <c r="BM5701" s="596"/>
      <c r="BN5701" s="656">
        <f>(AF5701*2)+(AL5701*2)+(AR5701*3)+BD5701</f>
        <v>0</v>
      </c>
      <c r="BO5701" s="657"/>
      <c r="BP5701" s="658"/>
      <c r="BQ5701" s="676">
        <f t="shared" ref="BQ5701" si="3717">IF(BS5701=0,0,50*BR5701/BS5701)</f>
        <v>0</v>
      </c>
      <c r="BR5701" s="662">
        <f>(BN5701*BU$11)+(N5701*BU$12)+(Z5701*BU$13)+(R5701*BU$14)+(X5701*BU$15)+(AB5701*BU$16)</f>
        <v>0</v>
      </c>
      <c r="BS5701" s="662">
        <f>((BB5701-BD5701)*BU$18)+((AV5701-AX5701)*BU$17)+(H5701*BU$19)+(P5701*BU$20)</f>
        <v>0</v>
      </c>
      <c r="BT5701" s="15"/>
      <c r="BU5701" s="15"/>
      <c r="BV5701" s="95"/>
    </row>
    <row r="5702" spans="1:74" ht="21.75" hidden="1" customHeight="1" x14ac:dyDescent="0.25">
      <c r="A5702" s="95"/>
      <c r="B5702" s="571"/>
      <c r="C5702" s="642" t="str">
        <f>IF(ROSTER!D$34="","",ROSTER!D$34)</f>
        <v/>
      </c>
      <c r="D5702" s="643"/>
      <c r="E5702" s="575"/>
      <c r="F5702" s="577"/>
      <c r="G5702" s="583"/>
      <c r="H5702" s="579"/>
      <c r="I5702" s="545"/>
      <c r="J5702" s="544"/>
      <c r="K5702" s="581"/>
      <c r="L5702" s="586"/>
      <c r="M5702" s="587"/>
      <c r="N5702" s="592"/>
      <c r="O5702" s="603"/>
      <c r="P5702" s="544"/>
      <c r="Q5702" s="581"/>
      <c r="R5702" s="586"/>
      <c r="S5702" s="587"/>
      <c r="T5702" s="592"/>
      <c r="U5702" s="603"/>
      <c r="V5702" s="311"/>
      <c r="W5702" s="311"/>
      <c r="X5702" s="579"/>
      <c r="Y5702" s="545"/>
      <c r="Z5702" s="544"/>
      <c r="AA5702" s="545"/>
      <c r="AB5702" s="544"/>
      <c r="AC5702" s="545"/>
      <c r="AD5702" s="544"/>
      <c r="AE5702" s="581"/>
      <c r="AF5702" s="586"/>
      <c r="AG5702" s="587"/>
      <c r="AH5702" s="626"/>
      <c r="AI5702" s="627"/>
      <c r="AJ5702" s="544"/>
      <c r="AK5702" s="581"/>
      <c r="AL5702" s="586"/>
      <c r="AM5702" s="587"/>
      <c r="AN5702" s="626"/>
      <c r="AO5702" s="627"/>
      <c r="AP5702" s="544"/>
      <c r="AQ5702" s="581"/>
      <c r="AR5702" s="586"/>
      <c r="AS5702" s="587"/>
      <c r="AT5702" s="626"/>
      <c r="AU5702" s="627"/>
      <c r="AV5702" s="628"/>
      <c r="AW5702" s="629"/>
      <c r="AX5702" s="632"/>
      <c r="AY5702" s="633"/>
      <c r="AZ5702" s="626"/>
      <c r="BA5702" s="627"/>
      <c r="BB5702" s="544"/>
      <c r="BC5702" s="581"/>
      <c r="BD5702" s="586"/>
      <c r="BE5702" s="587"/>
      <c r="BF5702" s="626"/>
      <c r="BG5702" s="627"/>
      <c r="BH5702" s="628"/>
      <c r="BI5702" s="629"/>
      <c r="BJ5702" s="632"/>
      <c r="BK5702" s="633"/>
      <c r="BL5702" s="626"/>
      <c r="BM5702" s="627"/>
      <c r="BN5702" s="678"/>
      <c r="BO5702" s="679"/>
      <c r="BP5702" s="680"/>
      <c r="BQ5702" s="677"/>
      <c r="BR5702" s="663"/>
      <c r="BS5702" s="663"/>
      <c r="BT5702" s="15"/>
      <c r="BU5702" s="15"/>
      <c r="BV5702" s="95"/>
    </row>
    <row r="5703" spans="1:74" ht="21.75" hidden="1" customHeight="1" x14ac:dyDescent="0.25">
      <c r="A5703" s="95"/>
      <c r="B5703" s="570" t="str">
        <f>IF(ROSTER!B$36="","",ROSTER!B$36)</f>
        <v/>
      </c>
      <c r="C5703" s="572" t="str">
        <f>IF(ROSTER!C$36="","",ROSTER!C$36)</f>
        <v/>
      </c>
      <c r="D5703" s="573"/>
      <c r="E5703" s="574"/>
      <c r="F5703" s="576">
        <f>IF(E5703="y",1,IF(E5703="S",1,0))</f>
        <v>0</v>
      </c>
      <c r="G5703" s="582">
        <f>IF(E5703="S",1,0)</f>
        <v>0</v>
      </c>
      <c r="H5703" s="578"/>
      <c r="I5703" s="543"/>
      <c r="J5703" s="542"/>
      <c r="K5703" s="580"/>
      <c r="L5703" s="584"/>
      <c r="M5703" s="585"/>
      <c r="N5703" s="588">
        <f>L5703+J5703</f>
        <v>0</v>
      </c>
      <c r="O5703" s="589"/>
      <c r="P5703" s="542"/>
      <c r="Q5703" s="580"/>
      <c r="R5703" s="584"/>
      <c r="S5703" s="585"/>
      <c r="T5703" s="588">
        <f>R5703-P5703</f>
        <v>0</v>
      </c>
      <c r="U5703" s="589"/>
      <c r="V5703" s="310"/>
      <c r="W5703" s="310"/>
      <c r="X5703" s="578"/>
      <c r="Y5703" s="543"/>
      <c r="Z5703" s="542"/>
      <c r="AA5703" s="543"/>
      <c r="AB5703" s="542"/>
      <c r="AC5703" s="543"/>
      <c r="AD5703" s="542"/>
      <c r="AE5703" s="580"/>
      <c r="AF5703" s="584"/>
      <c r="AG5703" s="585"/>
      <c r="AH5703" s="595">
        <f>IF(AD5703=0,0,(AF5703/AD5703)*100)</f>
        <v>0</v>
      </c>
      <c r="AI5703" s="596"/>
      <c r="AJ5703" s="542"/>
      <c r="AK5703" s="580"/>
      <c r="AL5703" s="584"/>
      <c r="AM5703" s="585"/>
      <c r="AN5703" s="595">
        <f>IF(AJ5703=0,0,(AL5703/AJ5703)*100)</f>
        <v>0</v>
      </c>
      <c r="AO5703" s="596"/>
      <c r="AP5703" s="542"/>
      <c r="AQ5703" s="580"/>
      <c r="AR5703" s="584"/>
      <c r="AS5703" s="585"/>
      <c r="AT5703" s="595">
        <f>IF(AP5703=0,0,(AR5703/AP5703)*100)</f>
        <v>0</v>
      </c>
      <c r="AU5703" s="596"/>
      <c r="AV5703" s="599">
        <f>AD5703+AJ5703+AP5703</f>
        <v>0</v>
      </c>
      <c r="AW5703" s="600"/>
      <c r="AX5703" s="630">
        <f>AF5703+AL5703+AR5703</f>
        <v>0</v>
      </c>
      <c r="AY5703" s="631"/>
      <c r="AZ5703" s="595">
        <f>IF(AV5703=0,0,(AX5703/AV5703)*100)</f>
        <v>0</v>
      </c>
      <c r="BA5703" s="596"/>
      <c r="BB5703" s="542"/>
      <c r="BC5703" s="580"/>
      <c r="BD5703" s="584"/>
      <c r="BE5703" s="585"/>
      <c r="BF5703" s="595">
        <f>IF(BB5703=0,0,(BD5703/BB5703)*100)</f>
        <v>0</v>
      </c>
      <c r="BG5703" s="596"/>
      <c r="BH5703" s="599">
        <f>AV5703+BB5703</f>
        <v>0</v>
      </c>
      <c r="BI5703" s="600"/>
      <c r="BJ5703" s="630">
        <f>AX5703+BD5703</f>
        <v>0</v>
      </c>
      <c r="BK5703" s="631"/>
      <c r="BL5703" s="595">
        <f>IF(BH5703=0,0,(BJ5703/BH5703)*100)</f>
        <v>0</v>
      </c>
      <c r="BM5703" s="596"/>
      <c r="BN5703" s="656">
        <f>(AF5703*2)+(AL5703*2)+(AR5703*3)+BD5703</f>
        <v>0</v>
      </c>
      <c r="BO5703" s="657"/>
      <c r="BP5703" s="658"/>
      <c r="BQ5703" s="676">
        <f t="shared" ref="BQ5703" si="3718">IF(BS5703=0,0,50*BR5703/BS5703)</f>
        <v>0</v>
      </c>
      <c r="BR5703" s="662">
        <f>(BN5703*BU$11)+(N5703*BU$12)+(Z5703*BU$13)+(R5703*BU$14)+(X5703*BU$15)+(AB5703*BU$16)</f>
        <v>0</v>
      </c>
      <c r="BS5703" s="662">
        <f>((BB5703-BD5703)*BU$18)+((AV5703-AX5703)*BU$17)+(H5703*BU$19)+(P5703*BU$20)</f>
        <v>0</v>
      </c>
      <c r="BT5703" s="15"/>
      <c r="BU5703" s="15"/>
      <c r="BV5703" s="95"/>
    </row>
    <row r="5704" spans="1:74" ht="21.75" hidden="1" customHeight="1" x14ac:dyDescent="0.25">
      <c r="A5704" s="95"/>
      <c r="B5704" s="571"/>
      <c r="C5704" s="642" t="str">
        <f>IF(ROSTER!D$36="","",ROSTER!D$36)</f>
        <v/>
      </c>
      <c r="D5704" s="643"/>
      <c r="E5704" s="575"/>
      <c r="F5704" s="577"/>
      <c r="G5704" s="583"/>
      <c r="H5704" s="579"/>
      <c r="I5704" s="545"/>
      <c r="J5704" s="544"/>
      <c r="K5704" s="581"/>
      <c r="L5704" s="586"/>
      <c r="M5704" s="587"/>
      <c r="N5704" s="592"/>
      <c r="O5704" s="603"/>
      <c r="P5704" s="544"/>
      <c r="Q5704" s="581"/>
      <c r="R5704" s="586"/>
      <c r="S5704" s="587"/>
      <c r="T5704" s="592"/>
      <c r="U5704" s="603"/>
      <c r="V5704" s="311"/>
      <c r="W5704" s="311"/>
      <c r="X5704" s="579"/>
      <c r="Y5704" s="545"/>
      <c r="Z5704" s="544"/>
      <c r="AA5704" s="545"/>
      <c r="AB5704" s="544"/>
      <c r="AC5704" s="545"/>
      <c r="AD5704" s="544"/>
      <c r="AE5704" s="581"/>
      <c r="AF5704" s="586"/>
      <c r="AG5704" s="587"/>
      <c r="AH5704" s="626"/>
      <c r="AI5704" s="627"/>
      <c r="AJ5704" s="544"/>
      <c r="AK5704" s="581"/>
      <c r="AL5704" s="586"/>
      <c r="AM5704" s="587"/>
      <c r="AN5704" s="626"/>
      <c r="AO5704" s="627"/>
      <c r="AP5704" s="544"/>
      <c r="AQ5704" s="581"/>
      <c r="AR5704" s="586"/>
      <c r="AS5704" s="587"/>
      <c r="AT5704" s="626"/>
      <c r="AU5704" s="627"/>
      <c r="AV5704" s="628"/>
      <c r="AW5704" s="629"/>
      <c r="AX5704" s="632"/>
      <c r="AY5704" s="633"/>
      <c r="AZ5704" s="626"/>
      <c r="BA5704" s="627"/>
      <c r="BB5704" s="544"/>
      <c r="BC5704" s="581"/>
      <c r="BD5704" s="586"/>
      <c r="BE5704" s="587"/>
      <c r="BF5704" s="626"/>
      <c r="BG5704" s="627"/>
      <c r="BH5704" s="628"/>
      <c r="BI5704" s="629"/>
      <c r="BJ5704" s="632"/>
      <c r="BK5704" s="633"/>
      <c r="BL5704" s="626"/>
      <c r="BM5704" s="627"/>
      <c r="BN5704" s="678"/>
      <c r="BO5704" s="679"/>
      <c r="BP5704" s="680"/>
      <c r="BQ5704" s="677"/>
      <c r="BR5704" s="663"/>
      <c r="BS5704" s="663"/>
      <c r="BT5704" s="15"/>
      <c r="BU5704" s="15"/>
      <c r="BV5704" s="95"/>
    </row>
    <row r="5705" spans="1:74" ht="21.75" hidden="1" customHeight="1" x14ac:dyDescent="0.25">
      <c r="A5705" s="95"/>
      <c r="B5705" s="570" t="str">
        <f>IF(ROSTER!B$38="","",ROSTER!B$38)</f>
        <v/>
      </c>
      <c r="C5705" s="572" t="str">
        <f>IF(ROSTER!C$38="","",ROSTER!C$38)</f>
        <v/>
      </c>
      <c r="D5705" s="573"/>
      <c r="E5705" s="574"/>
      <c r="F5705" s="576">
        <f>IF(E5705="y",1,IF(E5705="S",1,0))</f>
        <v>0</v>
      </c>
      <c r="G5705" s="582">
        <f>IF(E5705="S",1,0)</f>
        <v>0</v>
      </c>
      <c r="H5705" s="578"/>
      <c r="I5705" s="543"/>
      <c r="J5705" s="542"/>
      <c r="K5705" s="580"/>
      <c r="L5705" s="584"/>
      <c r="M5705" s="585"/>
      <c r="N5705" s="588">
        <f>L5705+J5705</f>
        <v>0</v>
      </c>
      <c r="O5705" s="589"/>
      <c r="P5705" s="542"/>
      <c r="Q5705" s="580"/>
      <c r="R5705" s="584"/>
      <c r="S5705" s="585"/>
      <c r="T5705" s="588">
        <f>R5705-P5705</f>
        <v>0</v>
      </c>
      <c r="U5705" s="589"/>
      <c r="V5705" s="310"/>
      <c r="W5705" s="310"/>
      <c r="X5705" s="578"/>
      <c r="Y5705" s="543"/>
      <c r="Z5705" s="542"/>
      <c r="AA5705" s="543"/>
      <c r="AB5705" s="542"/>
      <c r="AC5705" s="543"/>
      <c r="AD5705" s="542"/>
      <c r="AE5705" s="580"/>
      <c r="AF5705" s="584"/>
      <c r="AG5705" s="585"/>
      <c r="AH5705" s="595">
        <f>IF(AD5705=0,0,(AF5705/AD5705)*100)</f>
        <v>0</v>
      </c>
      <c r="AI5705" s="596"/>
      <c r="AJ5705" s="542"/>
      <c r="AK5705" s="580"/>
      <c r="AL5705" s="584"/>
      <c r="AM5705" s="585"/>
      <c r="AN5705" s="595">
        <f>IF(AJ5705=0,0,(AL5705/AJ5705)*100)</f>
        <v>0</v>
      </c>
      <c r="AO5705" s="596"/>
      <c r="AP5705" s="542"/>
      <c r="AQ5705" s="580"/>
      <c r="AR5705" s="584"/>
      <c r="AS5705" s="585"/>
      <c r="AT5705" s="595">
        <f>IF(AP5705=0,0,(AR5705/AP5705)*100)</f>
        <v>0</v>
      </c>
      <c r="AU5705" s="596"/>
      <c r="AV5705" s="599">
        <f>AD5705+AJ5705+AP5705</f>
        <v>0</v>
      </c>
      <c r="AW5705" s="600"/>
      <c r="AX5705" s="630">
        <f>AF5705+AL5705+AR5705</f>
        <v>0</v>
      </c>
      <c r="AY5705" s="631"/>
      <c r="AZ5705" s="595">
        <f>IF(AV5705=0,0,(AX5705/AV5705)*100)</f>
        <v>0</v>
      </c>
      <c r="BA5705" s="596"/>
      <c r="BB5705" s="542"/>
      <c r="BC5705" s="580"/>
      <c r="BD5705" s="584"/>
      <c r="BE5705" s="585"/>
      <c r="BF5705" s="595">
        <f>IF(BB5705=0,0,(BD5705/BB5705)*100)</f>
        <v>0</v>
      </c>
      <c r="BG5705" s="596"/>
      <c r="BH5705" s="599">
        <f>AV5705+BB5705</f>
        <v>0</v>
      </c>
      <c r="BI5705" s="600"/>
      <c r="BJ5705" s="630">
        <f>AX5705+BD5705</f>
        <v>0</v>
      </c>
      <c r="BK5705" s="631"/>
      <c r="BL5705" s="595">
        <f>IF(BH5705=0,0,(BJ5705/BH5705)*100)</f>
        <v>0</v>
      </c>
      <c r="BM5705" s="596"/>
      <c r="BN5705" s="656">
        <f>(AF5705*2)+(AL5705*2)+(AR5705*3)+BD5705</f>
        <v>0</v>
      </c>
      <c r="BO5705" s="657"/>
      <c r="BP5705" s="658"/>
      <c r="BQ5705" s="676">
        <f t="shared" ref="BQ5705" si="3719">IF(BS5705=0,0,50*BR5705/BS5705)</f>
        <v>0</v>
      </c>
      <c r="BR5705" s="662">
        <f>(BN5705*BU$11)+(N5705*BU$12)+(Z5705*BU$13)+(R5705*BU$14)+(X5705*BU$15)+(AB5705*BU$16)</f>
        <v>0</v>
      </c>
      <c r="BS5705" s="662">
        <f>((BB5705-BD5705)*BU$18)+((AV5705-AX5705)*BU$17)+(H5705*BU$19)+(P5705*BU$20)</f>
        <v>0</v>
      </c>
      <c r="BT5705" s="15"/>
      <c r="BU5705" s="15"/>
      <c r="BV5705" s="95"/>
    </row>
    <row r="5706" spans="1:74" ht="21.75" hidden="1" customHeight="1" x14ac:dyDescent="0.25">
      <c r="A5706" s="95"/>
      <c r="B5706" s="571"/>
      <c r="C5706" s="642" t="str">
        <f>IF(ROSTER!D$38="","",ROSTER!D$38)</f>
        <v/>
      </c>
      <c r="D5706" s="643"/>
      <c r="E5706" s="575"/>
      <c r="F5706" s="577"/>
      <c r="G5706" s="583"/>
      <c r="H5706" s="579"/>
      <c r="I5706" s="545"/>
      <c r="J5706" s="544"/>
      <c r="K5706" s="581"/>
      <c r="L5706" s="586"/>
      <c r="M5706" s="587"/>
      <c r="N5706" s="592"/>
      <c r="O5706" s="603"/>
      <c r="P5706" s="544"/>
      <c r="Q5706" s="581"/>
      <c r="R5706" s="586"/>
      <c r="S5706" s="587"/>
      <c r="T5706" s="592"/>
      <c r="U5706" s="603"/>
      <c r="V5706" s="311"/>
      <c r="W5706" s="311"/>
      <c r="X5706" s="579"/>
      <c r="Y5706" s="545"/>
      <c r="Z5706" s="544"/>
      <c r="AA5706" s="545"/>
      <c r="AB5706" s="544"/>
      <c r="AC5706" s="545"/>
      <c r="AD5706" s="544"/>
      <c r="AE5706" s="581"/>
      <c r="AF5706" s="586"/>
      <c r="AG5706" s="587"/>
      <c r="AH5706" s="626"/>
      <c r="AI5706" s="627"/>
      <c r="AJ5706" s="544"/>
      <c r="AK5706" s="581"/>
      <c r="AL5706" s="586"/>
      <c r="AM5706" s="587"/>
      <c r="AN5706" s="626"/>
      <c r="AO5706" s="627"/>
      <c r="AP5706" s="544"/>
      <c r="AQ5706" s="581"/>
      <c r="AR5706" s="586"/>
      <c r="AS5706" s="587"/>
      <c r="AT5706" s="626"/>
      <c r="AU5706" s="627"/>
      <c r="AV5706" s="628"/>
      <c r="AW5706" s="629"/>
      <c r="AX5706" s="632"/>
      <c r="AY5706" s="633"/>
      <c r="AZ5706" s="626"/>
      <c r="BA5706" s="627"/>
      <c r="BB5706" s="544"/>
      <c r="BC5706" s="581"/>
      <c r="BD5706" s="586"/>
      <c r="BE5706" s="587"/>
      <c r="BF5706" s="626"/>
      <c r="BG5706" s="627"/>
      <c r="BH5706" s="628"/>
      <c r="BI5706" s="629"/>
      <c r="BJ5706" s="632"/>
      <c r="BK5706" s="633"/>
      <c r="BL5706" s="626"/>
      <c r="BM5706" s="627"/>
      <c r="BN5706" s="678"/>
      <c r="BO5706" s="679"/>
      <c r="BP5706" s="680"/>
      <c r="BQ5706" s="677"/>
      <c r="BR5706" s="663"/>
      <c r="BS5706" s="663"/>
      <c r="BT5706" s="15"/>
      <c r="BU5706" s="15"/>
      <c r="BV5706" s="95"/>
    </row>
    <row r="5707" spans="1:74" ht="21.75" hidden="1" customHeight="1" x14ac:dyDescent="0.25">
      <c r="A5707" s="95"/>
      <c r="B5707" s="570" t="str">
        <f>IF(ROSTER!B$40="","",ROSTER!B$40)</f>
        <v/>
      </c>
      <c r="C5707" s="572" t="str">
        <f>IF(ROSTER!C$40="","",ROSTER!C$40)</f>
        <v/>
      </c>
      <c r="D5707" s="573"/>
      <c r="E5707" s="574"/>
      <c r="F5707" s="576">
        <f>IF(E5707="y",1,IF(E5707="S",1,0))</f>
        <v>0</v>
      </c>
      <c r="G5707" s="582">
        <f>IF(E5707="S",1,0)</f>
        <v>0</v>
      </c>
      <c r="H5707" s="578"/>
      <c r="I5707" s="543"/>
      <c r="J5707" s="542"/>
      <c r="K5707" s="580"/>
      <c r="L5707" s="584"/>
      <c r="M5707" s="585"/>
      <c r="N5707" s="588">
        <f>L5707+J5707</f>
        <v>0</v>
      </c>
      <c r="O5707" s="589"/>
      <c r="P5707" s="542"/>
      <c r="Q5707" s="580"/>
      <c r="R5707" s="584"/>
      <c r="S5707" s="585"/>
      <c r="T5707" s="588">
        <f>R5707-P5707</f>
        <v>0</v>
      </c>
      <c r="U5707" s="589"/>
      <c r="V5707" s="310"/>
      <c r="W5707" s="310"/>
      <c r="X5707" s="578"/>
      <c r="Y5707" s="543"/>
      <c r="Z5707" s="542"/>
      <c r="AA5707" s="543"/>
      <c r="AB5707" s="542"/>
      <c r="AC5707" s="543"/>
      <c r="AD5707" s="542"/>
      <c r="AE5707" s="580"/>
      <c r="AF5707" s="584"/>
      <c r="AG5707" s="585"/>
      <c r="AH5707" s="595">
        <f>IF(AD5707=0,0,(AF5707/AD5707)*100)</f>
        <v>0</v>
      </c>
      <c r="AI5707" s="596"/>
      <c r="AJ5707" s="542"/>
      <c r="AK5707" s="580"/>
      <c r="AL5707" s="584"/>
      <c r="AM5707" s="585"/>
      <c r="AN5707" s="595">
        <f>IF(AJ5707=0,0,(AL5707/AJ5707)*100)</f>
        <v>0</v>
      </c>
      <c r="AO5707" s="596"/>
      <c r="AP5707" s="542"/>
      <c r="AQ5707" s="580"/>
      <c r="AR5707" s="584"/>
      <c r="AS5707" s="585"/>
      <c r="AT5707" s="595">
        <f>IF(AP5707=0,0,(AR5707/AP5707)*100)</f>
        <v>0</v>
      </c>
      <c r="AU5707" s="596"/>
      <c r="AV5707" s="599">
        <f>AD5707+AJ5707+AP5707</f>
        <v>0</v>
      </c>
      <c r="AW5707" s="600"/>
      <c r="AX5707" s="630">
        <f>AF5707+AL5707+AR5707</f>
        <v>0</v>
      </c>
      <c r="AY5707" s="631"/>
      <c r="AZ5707" s="595">
        <f>IF(AV5707=0,0,(AX5707/AV5707)*100)</f>
        <v>0</v>
      </c>
      <c r="BA5707" s="596"/>
      <c r="BB5707" s="542"/>
      <c r="BC5707" s="580"/>
      <c r="BD5707" s="584"/>
      <c r="BE5707" s="585"/>
      <c r="BF5707" s="595">
        <f>IF(BB5707=0,0,(BD5707/BB5707)*100)</f>
        <v>0</v>
      </c>
      <c r="BG5707" s="596"/>
      <c r="BH5707" s="599">
        <f>AV5707+BB5707</f>
        <v>0</v>
      </c>
      <c r="BI5707" s="600"/>
      <c r="BJ5707" s="630">
        <f>AX5707+BD5707</f>
        <v>0</v>
      </c>
      <c r="BK5707" s="631"/>
      <c r="BL5707" s="595">
        <f>IF(BH5707=0,0,(BJ5707/BH5707)*100)</f>
        <v>0</v>
      </c>
      <c r="BM5707" s="596"/>
      <c r="BN5707" s="656">
        <f>(AF5707*2)+(AL5707*2)+(AR5707*3)+BD5707</f>
        <v>0</v>
      </c>
      <c r="BO5707" s="657"/>
      <c r="BP5707" s="658"/>
      <c r="BQ5707" s="676">
        <f t="shared" ref="BQ5707" si="3720">IF(BS5707=0,0,50*BR5707/BS5707)</f>
        <v>0</v>
      </c>
      <c r="BR5707" s="662">
        <f>(BN5707*BU$11)+(N5707*BU$12)+(Z5707*BU$13)+(R5707*BU$14)+(X5707*BU$15)+(AB5707*BU$16)</f>
        <v>0</v>
      </c>
      <c r="BS5707" s="662">
        <f>((BB5707-BD5707)*BU$18)+((AV5707-AX5707)*BU$17)+(H5707*BU$19)+(P5707*BU$20)</f>
        <v>0</v>
      </c>
      <c r="BT5707" s="15"/>
      <c r="BU5707" s="15"/>
      <c r="BV5707" s="95"/>
    </row>
    <row r="5708" spans="1:74" ht="21.75" hidden="1" customHeight="1" x14ac:dyDescent="0.25">
      <c r="A5708" s="95"/>
      <c r="B5708" s="571"/>
      <c r="C5708" s="642" t="str">
        <f>IF(ROSTER!D$40="","",ROSTER!D$40)</f>
        <v/>
      </c>
      <c r="D5708" s="643"/>
      <c r="E5708" s="575"/>
      <c r="F5708" s="577"/>
      <c r="G5708" s="583"/>
      <c r="H5708" s="579"/>
      <c r="I5708" s="545"/>
      <c r="J5708" s="544"/>
      <c r="K5708" s="581"/>
      <c r="L5708" s="586"/>
      <c r="M5708" s="587"/>
      <c r="N5708" s="592"/>
      <c r="O5708" s="603"/>
      <c r="P5708" s="544"/>
      <c r="Q5708" s="581"/>
      <c r="R5708" s="586"/>
      <c r="S5708" s="587"/>
      <c r="T5708" s="592"/>
      <c r="U5708" s="603"/>
      <c r="V5708" s="311"/>
      <c r="W5708" s="311"/>
      <c r="X5708" s="579"/>
      <c r="Y5708" s="545"/>
      <c r="Z5708" s="544"/>
      <c r="AA5708" s="545"/>
      <c r="AB5708" s="544"/>
      <c r="AC5708" s="545"/>
      <c r="AD5708" s="544"/>
      <c r="AE5708" s="581"/>
      <c r="AF5708" s="586"/>
      <c r="AG5708" s="587"/>
      <c r="AH5708" s="626"/>
      <c r="AI5708" s="627"/>
      <c r="AJ5708" s="544"/>
      <c r="AK5708" s="581"/>
      <c r="AL5708" s="586"/>
      <c r="AM5708" s="587"/>
      <c r="AN5708" s="626"/>
      <c r="AO5708" s="627"/>
      <c r="AP5708" s="544"/>
      <c r="AQ5708" s="581"/>
      <c r="AR5708" s="586"/>
      <c r="AS5708" s="587"/>
      <c r="AT5708" s="626"/>
      <c r="AU5708" s="627"/>
      <c r="AV5708" s="628"/>
      <c r="AW5708" s="629"/>
      <c r="AX5708" s="632"/>
      <c r="AY5708" s="633"/>
      <c r="AZ5708" s="626"/>
      <c r="BA5708" s="627"/>
      <c r="BB5708" s="544"/>
      <c r="BC5708" s="581"/>
      <c r="BD5708" s="586"/>
      <c r="BE5708" s="587"/>
      <c r="BF5708" s="626"/>
      <c r="BG5708" s="627"/>
      <c r="BH5708" s="628"/>
      <c r="BI5708" s="629"/>
      <c r="BJ5708" s="632"/>
      <c r="BK5708" s="633"/>
      <c r="BL5708" s="626"/>
      <c r="BM5708" s="627"/>
      <c r="BN5708" s="678"/>
      <c r="BO5708" s="679"/>
      <c r="BP5708" s="680"/>
      <c r="BQ5708" s="677"/>
      <c r="BR5708" s="663"/>
      <c r="BS5708" s="663"/>
      <c r="BT5708" s="15"/>
      <c r="BU5708" s="15"/>
      <c r="BV5708" s="95"/>
    </row>
    <row r="5709" spans="1:74" ht="21.75" hidden="1" customHeight="1" x14ac:dyDescent="0.25">
      <c r="A5709" s="95"/>
      <c r="B5709" s="570" t="str">
        <f>IF(ROSTER!B$42="","",ROSTER!B$42)</f>
        <v/>
      </c>
      <c r="C5709" s="572" t="str">
        <f>IF(ROSTER!C$42="","",ROSTER!C$42)</f>
        <v/>
      </c>
      <c r="D5709" s="573"/>
      <c r="E5709" s="574"/>
      <c r="F5709" s="576">
        <f>IF(E5709="y",1,IF(E5709="S",1,0))</f>
        <v>0</v>
      </c>
      <c r="G5709" s="582">
        <f>IF(E5709="S",1,0)</f>
        <v>0</v>
      </c>
      <c r="H5709" s="578"/>
      <c r="I5709" s="543"/>
      <c r="J5709" s="542"/>
      <c r="K5709" s="580"/>
      <c r="L5709" s="584"/>
      <c r="M5709" s="585"/>
      <c r="N5709" s="588">
        <f>L5709+J5709</f>
        <v>0</v>
      </c>
      <c r="O5709" s="589"/>
      <c r="P5709" s="542"/>
      <c r="Q5709" s="580"/>
      <c r="R5709" s="584"/>
      <c r="S5709" s="585"/>
      <c r="T5709" s="588">
        <f>R5709-P5709</f>
        <v>0</v>
      </c>
      <c r="U5709" s="589"/>
      <c r="V5709" s="310"/>
      <c r="W5709" s="310"/>
      <c r="X5709" s="578"/>
      <c r="Y5709" s="543"/>
      <c r="Z5709" s="542"/>
      <c r="AA5709" s="543"/>
      <c r="AB5709" s="542"/>
      <c r="AC5709" s="543"/>
      <c r="AD5709" s="542"/>
      <c r="AE5709" s="580"/>
      <c r="AF5709" s="584"/>
      <c r="AG5709" s="585"/>
      <c r="AH5709" s="595">
        <f>IF(AD5709=0,0,(AF5709/AD5709)*100)</f>
        <v>0</v>
      </c>
      <c r="AI5709" s="596"/>
      <c r="AJ5709" s="542"/>
      <c r="AK5709" s="580"/>
      <c r="AL5709" s="584"/>
      <c r="AM5709" s="585"/>
      <c r="AN5709" s="595">
        <f>IF(AJ5709=0,0,(AL5709/AJ5709)*100)</f>
        <v>0</v>
      </c>
      <c r="AO5709" s="596"/>
      <c r="AP5709" s="542"/>
      <c r="AQ5709" s="580"/>
      <c r="AR5709" s="584"/>
      <c r="AS5709" s="585"/>
      <c r="AT5709" s="595">
        <f>IF(AP5709=0,0,(AR5709/AP5709)*100)</f>
        <v>0</v>
      </c>
      <c r="AU5709" s="596"/>
      <c r="AV5709" s="599">
        <f>AD5709+AJ5709+AP5709</f>
        <v>0</v>
      </c>
      <c r="AW5709" s="600"/>
      <c r="AX5709" s="630">
        <f>AF5709+AL5709+AR5709</f>
        <v>0</v>
      </c>
      <c r="AY5709" s="631"/>
      <c r="AZ5709" s="595">
        <f>IF(AV5709=0,0,(AX5709/AV5709)*100)</f>
        <v>0</v>
      </c>
      <c r="BA5709" s="596"/>
      <c r="BB5709" s="542"/>
      <c r="BC5709" s="580"/>
      <c r="BD5709" s="584"/>
      <c r="BE5709" s="585"/>
      <c r="BF5709" s="595">
        <f>IF(BB5709=0,0,(BD5709/BB5709)*100)</f>
        <v>0</v>
      </c>
      <c r="BG5709" s="596"/>
      <c r="BH5709" s="599">
        <f>AV5709+BB5709</f>
        <v>0</v>
      </c>
      <c r="BI5709" s="600"/>
      <c r="BJ5709" s="630">
        <f>AX5709+BD5709</f>
        <v>0</v>
      </c>
      <c r="BK5709" s="631"/>
      <c r="BL5709" s="595">
        <f>IF(BH5709=0,0,(BJ5709/BH5709)*100)</f>
        <v>0</v>
      </c>
      <c r="BM5709" s="596"/>
      <c r="BN5709" s="656">
        <f>(AF5709*2)+(AL5709*2)+(AR5709*3)+BD5709</f>
        <v>0</v>
      </c>
      <c r="BO5709" s="657"/>
      <c r="BP5709" s="658"/>
      <c r="BQ5709" s="676">
        <f t="shared" ref="BQ5709" si="3721">IF(BS5709=0,0,50*BR5709/BS5709)</f>
        <v>0</v>
      </c>
      <c r="BR5709" s="662">
        <f>(BN5709*BU$11)+(N5709*BU$12)+(Z5709*BU$13)+(R5709*BU$14)+(X5709*BU$15)+(AB5709*BU$16)</f>
        <v>0</v>
      </c>
      <c r="BS5709" s="662">
        <f>((BB5709-BD5709)*BU$18)+((AV5709-AX5709)*BU$17)+(H5709*BU$19)+(P5709*BU$20)</f>
        <v>0</v>
      </c>
      <c r="BT5709" s="15"/>
      <c r="BU5709" s="15"/>
      <c r="BV5709" s="95"/>
    </row>
    <row r="5710" spans="1:74" ht="21.75" hidden="1" customHeight="1" x14ac:dyDescent="0.25">
      <c r="A5710" s="95"/>
      <c r="B5710" s="571"/>
      <c r="C5710" s="642" t="str">
        <f>IF(ROSTER!D$42="","",ROSTER!D$42)</f>
        <v/>
      </c>
      <c r="D5710" s="643"/>
      <c r="E5710" s="575"/>
      <c r="F5710" s="577"/>
      <c r="G5710" s="583"/>
      <c r="H5710" s="579"/>
      <c r="I5710" s="545"/>
      <c r="J5710" s="544"/>
      <c r="K5710" s="581"/>
      <c r="L5710" s="586"/>
      <c r="M5710" s="587"/>
      <c r="N5710" s="592"/>
      <c r="O5710" s="603"/>
      <c r="P5710" s="544"/>
      <c r="Q5710" s="581"/>
      <c r="R5710" s="586"/>
      <c r="S5710" s="587"/>
      <c r="T5710" s="592"/>
      <c r="U5710" s="603"/>
      <c r="V5710" s="311"/>
      <c r="W5710" s="311"/>
      <c r="X5710" s="579"/>
      <c r="Y5710" s="545"/>
      <c r="Z5710" s="544"/>
      <c r="AA5710" s="545"/>
      <c r="AB5710" s="544"/>
      <c r="AC5710" s="545"/>
      <c r="AD5710" s="544"/>
      <c r="AE5710" s="581"/>
      <c r="AF5710" s="586"/>
      <c r="AG5710" s="587"/>
      <c r="AH5710" s="626"/>
      <c r="AI5710" s="627"/>
      <c r="AJ5710" s="544"/>
      <c r="AK5710" s="581"/>
      <c r="AL5710" s="586"/>
      <c r="AM5710" s="587"/>
      <c r="AN5710" s="626"/>
      <c r="AO5710" s="627"/>
      <c r="AP5710" s="544"/>
      <c r="AQ5710" s="581"/>
      <c r="AR5710" s="586"/>
      <c r="AS5710" s="587"/>
      <c r="AT5710" s="626"/>
      <c r="AU5710" s="627"/>
      <c r="AV5710" s="628"/>
      <c r="AW5710" s="629"/>
      <c r="AX5710" s="632"/>
      <c r="AY5710" s="633"/>
      <c r="AZ5710" s="626"/>
      <c r="BA5710" s="627"/>
      <c r="BB5710" s="544"/>
      <c r="BC5710" s="581"/>
      <c r="BD5710" s="586"/>
      <c r="BE5710" s="587"/>
      <c r="BF5710" s="626"/>
      <c r="BG5710" s="627"/>
      <c r="BH5710" s="628"/>
      <c r="BI5710" s="629"/>
      <c r="BJ5710" s="632"/>
      <c r="BK5710" s="633"/>
      <c r="BL5710" s="626"/>
      <c r="BM5710" s="627"/>
      <c r="BN5710" s="678"/>
      <c r="BO5710" s="679"/>
      <c r="BP5710" s="680"/>
      <c r="BQ5710" s="677"/>
      <c r="BR5710" s="663"/>
      <c r="BS5710" s="663"/>
      <c r="BT5710" s="15"/>
      <c r="BU5710" s="15"/>
      <c r="BV5710" s="95"/>
    </row>
    <row r="5711" spans="1:74" ht="21.75" hidden="1" customHeight="1" x14ac:dyDescent="0.25">
      <c r="A5711" s="95"/>
      <c r="B5711" s="570" t="str">
        <f>IF(ROSTER!B$44="","",ROSTER!B$44)</f>
        <v/>
      </c>
      <c r="C5711" s="572" t="str">
        <f>IF(ROSTER!C$44="","",ROSTER!C$44)</f>
        <v/>
      </c>
      <c r="D5711" s="573"/>
      <c r="E5711" s="574"/>
      <c r="F5711" s="576">
        <f>IF(E5711="y",1,IF(E5711="S",1,0))</f>
        <v>0</v>
      </c>
      <c r="G5711" s="582">
        <f>IF(E5711="S",1,0)</f>
        <v>0</v>
      </c>
      <c r="H5711" s="578"/>
      <c r="I5711" s="543"/>
      <c r="J5711" s="542"/>
      <c r="K5711" s="580"/>
      <c r="L5711" s="584"/>
      <c r="M5711" s="585"/>
      <c r="N5711" s="588">
        <f>L5711+J5711</f>
        <v>0</v>
      </c>
      <c r="O5711" s="589"/>
      <c r="P5711" s="542"/>
      <c r="Q5711" s="580"/>
      <c r="R5711" s="584"/>
      <c r="S5711" s="585"/>
      <c r="T5711" s="588">
        <f>R5711-P5711</f>
        <v>0</v>
      </c>
      <c r="U5711" s="589"/>
      <c r="V5711" s="310"/>
      <c r="W5711" s="310"/>
      <c r="X5711" s="578"/>
      <c r="Y5711" s="543"/>
      <c r="Z5711" s="542"/>
      <c r="AA5711" s="543"/>
      <c r="AB5711" s="542"/>
      <c r="AC5711" s="543"/>
      <c r="AD5711" s="542"/>
      <c r="AE5711" s="580"/>
      <c r="AF5711" s="584"/>
      <c r="AG5711" s="585"/>
      <c r="AH5711" s="595">
        <f>IF(AD5711=0,0,(AF5711/AD5711)*100)</f>
        <v>0</v>
      </c>
      <c r="AI5711" s="596"/>
      <c r="AJ5711" s="542"/>
      <c r="AK5711" s="580"/>
      <c r="AL5711" s="584"/>
      <c r="AM5711" s="585"/>
      <c r="AN5711" s="595">
        <f>IF(AJ5711=0,0,(AL5711/AJ5711)*100)</f>
        <v>0</v>
      </c>
      <c r="AO5711" s="596"/>
      <c r="AP5711" s="542"/>
      <c r="AQ5711" s="580"/>
      <c r="AR5711" s="584"/>
      <c r="AS5711" s="585"/>
      <c r="AT5711" s="595">
        <f>IF(AP5711=0,0,(AR5711/AP5711)*100)</f>
        <v>0</v>
      </c>
      <c r="AU5711" s="596"/>
      <c r="AV5711" s="599">
        <f>AD5711+AJ5711+AP5711</f>
        <v>0</v>
      </c>
      <c r="AW5711" s="600"/>
      <c r="AX5711" s="630">
        <f>AF5711+AL5711+AR5711</f>
        <v>0</v>
      </c>
      <c r="AY5711" s="631"/>
      <c r="AZ5711" s="595">
        <f>IF(AV5711=0,0,(AX5711/AV5711)*100)</f>
        <v>0</v>
      </c>
      <c r="BA5711" s="596"/>
      <c r="BB5711" s="542"/>
      <c r="BC5711" s="580"/>
      <c r="BD5711" s="584"/>
      <c r="BE5711" s="585"/>
      <c r="BF5711" s="595">
        <f>IF(BB5711=0,0,(BD5711/BB5711)*100)</f>
        <v>0</v>
      </c>
      <c r="BG5711" s="596"/>
      <c r="BH5711" s="599">
        <f>AV5711+BB5711</f>
        <v>0</v>
      </c>
      <c r="BI5711" s="600"/>
      <c r="BJ5711" s="630">
        <f>AX5711+BD5711</f>
        <v>0</v>
      </c>
      <c r="BK5711" s="631"/>
      <c r="BL5711" s="595">
        <f>IF(BH5711=0,0,(BJ5711/BH5711)*100)</f>
        <v>0</v>
      </c>
      <c r="BM5711" s="596"/>
      <c r="BN5711" s="656">
        <f>(AF5711*2)+(AL5711*2)+(AR5711*3)+BD5711</f>
        <v>0</v>
      </c>
      <c r="BO5711" s="657"/>
      <c r="BP5711" s="658"/>
      <c r="BQ5711" s="676">
        <f t="shared" ref="BQ5711" si="3722">IF(BS5711=0,0,50*BR5711/BS5711)</f>
        <v>0</v>
      </c>
      <c r="BR5711" s="662">
        <f>(BN5711*BU$11)+(N5711*BU$12)+(Z5711*BU$13)+(R5711*BU$14)+(X5711*BU$15)+(AB5711*BU$16)</f>
        <v>0</v>
      </c>
      <c r="BS5711" s="662">
        <f>((BB5711-BD5711)*BU$18)+((AV5711-AX5711)*BU$17)+(H5711*BU$19)+(P5711*BU$20)</f>
        <v>0</v>
      </c>
      <c r="BT5711" s="15"/>
      <c r="BU5711" s="15"/>
      <c r="BV5711" s="95"/>
    </row>
    <row r="5712" spans="1:74" ht="21.75" hidden="1" customHeight="1" x14ac:dyDescent="0.25">
      <c r="A5712" s="95"/>
      <c r="B5712" s="571"/>
      <c r="C5712" s="642" t="str">
        <f>IF(ROSTER!D$44="","",ROSTER!D$44)</f>
        <v/>
      </c>
      <c r="D5712" s="643"/>
      <c r="E5712" s="575"/>
      <c r="F5712" s="577"/>
      <c r="G5712" s="583"/>
      <c r="H5712" s="579"/>
      <c r="I5712" s="545"/>
      <c r="J5712" s="544"/>
      <c r="K5712" s="581"/>
      <c r="L5712" s="586"/>
      <c r="M5712" s="587"/>
      <c r="N5712" s="592"/>
      <c r="O5712" s="603"/>
      <c r="P5712" s="544"/>
      <c r="Q5712" s="581"/>
      <c r="R5712" s="586"/>
      <c r="S5712" s="587"/>
      <c r="T5712" s="592"/>
      <c r="U5712" s="603"/>
      <c r="V5712" s="311"/>
      <c r="W5712" s="311"/>
      <c r="X5712" s="579"/>
      <c r="Y5712" s="545"/>
      <c r="Z5712" s="544"/>
      <c r="AA5712" s="545"/>
      <c r="AB5712" s="544"/>
      <c r="AC5712" s="545"/>
      <c r="AD5712" s="544"/>
      <c r="AE5712" s="581"/>
      <c r="AF5712" s="586"/>
      <c r="AG5712" s="587"/>
      <c r="AH5712" s="626"/>
      <c r="AI5712" s="627"/>
      <c r="AJ5712" s="544"/>
      <c r="AK5712" s="581"/>
      <c r="AL5712" s="586"/>
      <c r="AM5712" s="587"/>
      <c r="AN5712" s="626"/>
      <c r="AO5712" s="627"/>
      <c r="AP5712" s="544"/>
      <c r="AQ5712" s="581"/>
      <c r="AR5712" s="586"/>
      <c r="AS5712" s="587"/>
      <c r="AT5712" s="626"/>
      <c r="AU5712" s="627"/>
      <c r="AV5712" s="628"/>
      <c r="AW5712" s="629"/>
      <c r="AX5712" s="632"/>
      <c r="AY5712" s="633"/>
      <c r="AZ5712" s="626"/>
      <c r="BA5712" s="627"/>
      <c r="BB5712" s="544"/>
      <c r="BC5712" s="581"/>
      <c r="BD5712" s="586"/>
      <c r="BE5712" s="587"/>
      <c r="BF5712" s="626"/>
      <c r="BG5712" s="627"/>
      <c r="BH5712" s="628"/>
      <c r="BI5712" s="629"/>
      <c r="BJ5712" s="632"/>
      <c r="BK5712" s="633"/>
      <c r="BL5712" s="626"/>
      <c r="BM5712" s="627"/>
      <c r="BN5712" s="678"/>
      <c r="BO5712" s="679"/>
      <c r="BP5712" s="680"/>
      <c r="BQ5712" s="677"/>
      <c r="BR5712" s="663"/>
      <c r="BS5712" s="663"/>
      <c r="BT5712" s="15"/>
      <c r="BU5712" s="15"/>
      <c r="BV5712" s="95"/>
    </row>
    <row r="5713" spans="1:77" ht="21.75" hidden="1" customHeight="1" x14ac:dyDescent="0.25">
      <c r="A5713" s="95"/>
      <c r="B5713" s="570" t="str">
        <f>IF(ROSTER!B$46="","",ROSTER!B$46)</f>
        <v/>
      </c>
      <c r="C5713" s="572" t="str">
        <f>IF(ROSTER!C$46="","",ROSTER!C$46)</f>
        <v/>
      </c>
      <c r="D5713" s="573"/>
      <c r="E5713" s="574"/>
      <c r="F5713" s="576">
        <f>IF(E5713="y",1,IF(E5713="S",1,0))</f>
        <v>0</v>
      </c>
      <c r="G5713" s="582">
        <f>IF(E5713="S",1,0)</f>
        <v>0</v>
      </c>
      <c r="H5713" s="578"/>
      <c r="I5713" s="543"/>
      <c r="J5713" s="542"/>
      <c r="K5713" s="580"/>
      <c r="L5713" s="584"/>
      <c r="M5713" s="585"/>
      <c r="N5713" s="588">
        <f>L5713+J5713</f>
        <v>0</v>
      </c>
      <c r="O5713" s="589"/>
      <c r="P5713" s="542"/>
      <c r="Q5713" s="580"/>
      <c r="R5713" s="584"/>
      <c r="S5713" s="585"/>
      <c r="T5713" s="588">
        <f>R5713-P5713</f>
        <v>0</v>
      </c>
      <c r="U5713" s="589"/>
      <c r="V5713" s="310"/>
      <c r="W5713" s="310"/>
      <c r="X5713" s="578"/>
      <c r="Y5713" s="543"/>
      <c r="Z5713" s="542"/>
      <c r="AA5713" s="543"/>
      <c r="AB5713" s="542"/>
      <c r="AC5713" s="543"/>
      <c r="AD5713" s="542"/>
      <c r="AE5713" s="580"/>
      <c r="AF5713" s="584"/>
      <c r="AG5713" s="585"/>
      <c r="AH5713" s="595">
        <f>IF(AD5713=0,0,(AF5713/AD5713)*100)</f>
        <v>0</v>
      </c>
      <c r="AI5713" s="596"/>
      <c r="AJ5713" s="542"/>
      <c r="AK5713" s="580"/>
      <c r="AL5713" s="584"/>
      <c r="AM5713" s="585"/>
      <c r="AN5713" s="595">
        <f>IF(AJ5713=0,0,(AL5713/AJ5713)*100)</f>
        <v>0</v>
      </c>
      <c r="AO5713" s="596"/>
      <c r="AP5713" s="542"/>
      <c r="AQ5713" s="580"/>
      <c r="AR5713" s="584"/>
      <c r="AS5713" s="585"/>
      <c r="AT5713" s="595">
        <f>IF(AP5713=0,0,(AR5713/AP5713)*100)</f>
        <v>0</v>
      </c>
      <c r="AU5713" s="596"/>
      <c r="AV5713" s="599">
        <f>AD5713+AJ5713+AP5713</f>
        <v>0</v>
      </c>
      <c r="AW5713" s="600"/>
      <c r="AX5713" s="630">
        <f>AF5713+AL5713+AR5713</f>
        <v>0</v>
      </c>
      <c r="AY5713" s="631"/>
      <c r="AZ5713" s="595">
        <f>IF(AV5713=0,0,(AX5713/AV5713)*100)</f>
        <v>0</v>
      </c>
      <c r="BA5713" s="596"/>
      <c r="BB5713" s="542"/>
      <c r="BC5713" s="580"/>
      <c r="BD5713" s="584"/>
      <c r="BE5713" s="585"/>
      <c r="BF5713" s="595">
        <f>IF(BB5713=0,0,(BD5713/BB5713)*100)</f>
        <v>0</v>
      </c>
      <c r="BG5713" s="596"/>
      <c r="BH5713" s="599">
        <f>AV5713+BB5713</f>
        <v>0</v>
      </c>
      <c r="BI5713" s="600"/>
      <c r="BJ5713" s="630">
        <f>AX5713+BD5713</f>
        <v>0</v>
      </c>
      <c r="BK5713" s="631"/>
      <c r="BL5713" s="595">
        <f>IF(BH5713=0,0,(BJ5713/BH5713)*100)</f>
        <v>0</v>
      </c>
      <c r="BM5713" s="596"/>
      <c r="BN5713" s="656">
        <f>(AF5713*2)+(AL5713*2)+(AR5713*3)+BD5713</f>
        <v>0</v>
      </c>
      <c r="BO5713" s="657"/>
      <c r="BP5713" s="658"/>
      <c r="BQ5713" s="676">
        <f t="shared" ref="BQ5713" si="3723">IF(BS5713=0,0,50*BR5713/BS5713)</f>
        <v>0</v>
      </c>
      <c r="BR5713" s="708">
        <f>(BN5713*BU$11)+(N5713*BU$12)+(Z5713*BU$13)+(R5713*BU$14)+(X5713*BU$15)+(AB5713*BU$16)</f>
        <v>0</v>
      </c>
      <c r="BS5713" s="662">
        <f>((BB5713-BD5713)*BU$18)+((AV5713-AX5713)*BU$17)+(H5713*BU$19)+(P5713*BU$20)</f>
        <v>0</v>
      </c>
      <c r="BT5713" s="15"/>
      <c r="BU5713" s="15"/>
      <c r="BV5713" s="95"/>
    </row>
    <row r="5714" spans="1:77" ht="22.5" hidden="1" customHeight="1" thickBot="1" x14ac:dyDescent="0.3">
      <c r="A5714" s="95"/>
      <c r="B5714" s="571"/>
      <c r="C5714" s="642" t="str">
        <f>IF(ROSTER!D$46="","",ROSTER!D$46)</f>
        <v/>
      </c>
      <c r="D5714" s="643"/>
      <c r="E5714" s="575"/>
      <c r="F5714" s="577"/>
      <c r="G5714" s="583"/>
      <c r="H5714" s="579"/>
      <c r="I5714" s="545"/>
      <c r="J5714" s="544"/>
      <c r="K5714" s="581"/>
      <c r="L5714" s="586"/>
      <c r="M5714" s="587"/>
      <c r="N5714" s="590"/>
      <c r="O5714" s="591"/>
      <c r="P5714" s="544"/>
      <c r="Q5714" s="581"/>
      <c r="R5714" s="586"/>
      <c r="S5714" s="587"/>
      <c r="T5714" s="592"/>
      <c r="U5714" s="603"/>
      <c r="V5714" s="311"/>
      <c r="W5714" s="311"/>
      <c r="X5714" s="579"/>
      <c r="Y5714" s="545"/>
      <c r="Z5714" s="544"/>
      <c r="AA5714" s="545"/>
      <c r="AB5714" s="544"/>
      <c r="AC5714" s="545"/>
      <c r="AD5714" s="544"/>
      <c r="AE5714" s="581"/>
      <c r="AF5714" s="586"/>
      <c r="AG5714" s="587"/>
      <c r="AH5714" s="597"/>
      <c r="AI5714" s="598"/>
      <c r="AJ5714" s="544"/>
      <c r="AK5714" s="581"/>
      <c r="AL5714" s="586"/>
      <c r="AM5714" s="587"/>
      <c r="AN5714" s="597"/>
      <c r="AO5714" s="598"/>
      <c r="AP5714" s="544"/>
      <c r="AQ5714" s="581"/>
      <c r="AR5714" s="586"/>
      <c r="AS5714" s="587"/>
      <c r="AT5714" s="597"/>
      <c r="AU5714" s="598"/>
      <c r="AV5714" s="601"/>
      <c r="AW5714" s="602"/>
      <c r="AX5714" s="701"/>
      <c r="AY5714" s="702"/>
      <c r="AZ5714" s="597"/>
      <c r="BA5714" s="598"/>
      <c r="BB5714" s="544"/>
      <c r="BC5714" s="581"/>
      <c r="BD5714" s="586"/>
      <c r="BE5714" s="587"/>
      <c r="BF5714" s="597"/>
      <c r="BG5714" s="598"/>
      <c r="BH5714" s="601"/>
      <c r="BI5714" s="602"/>
      <c r="BJ5714" s="701"/>
      <c r="BK5714" s="702"/>
      <c r="BL5714" s="597"/>
      <c r="BM5714" s="598"/>
      <c r="BN5714" s="659"/>
      <c r="BO5714" s="660"/>
      <c r="BP5714" s="661"/>
      <c r="BQ5714" s="682"/>
      <c r="BR5714" s="709"/>
      <c r="BS5714" s="663"/>
      <c r="BT5714" s="15"/>
      <c r="BU5714" s="15"/>
      <c r="BV5714" s="95"/>
    </row>
    <row r="5715" spans="1:77" s="21" customFormat="1" ht="33.4" hidden="1" customHeight="1" x14ac:dyDescent="0.45">
      <c r="A5715" s="98"/>
      <c r="B5715" s="612"/>
      <c r="C5715" s="613"/>
      <c r="D5715" s="613" t="s">
        <v>10</v>
      </c>
      <c r="E5715" s="616"/>
      <c r="F5715" s="279"/>
      <c r="G5715" s="279"/>
      <c r="H5715" s="517">
        <f>SUM(H5675:I5714)</f>
        <v>0</v>
      </c>
      <c r="I5715" s="618"/>
      <c r="J5715" s="517">
        <f>SUM(J5675:K5714)</f>
        <v>0</v>
      </c>
      <c r="K5715" s="618"/>
      <c r="L5715" s="620">
        <f>SUM(L5675:M5714)</f>
        <v>0</v>
      </c>
      <c r="M5715" s="621"/>
      <c r="N5715" s="548">
        <f>L5715+J5715</f>
        <v>0</v>
      </c>
      <c r="O5715" s="518"/>
      <c r="P5715" s="620">
        <f>SUM(P5675:Q5714)</f>
        <v>0</v>
      </c>
      <c r="Q5715" s="618"/>
      <c r="R5715" s="620">
        <f>SUM(R5675:S5714)</f>
        <v>0</v>
      </c>
      <c r="S5715" s="621"/>
      <c r="T5715" s="548">
        <f>R5715-P5715</f>
        <v>0</v>
      </c>
      <c r="U5715" s="518"/>
      <c r="V5715" s="312"/>
      <c r="W5715" s="312"/>
      <c r="X5715" s="620">
        <f>SUM(X5675:Y5714)</f>
        <v>0</v>
      </c>
      <c r="Y5715" s="621"/>
      <c r="Z5715" s="517">
        <f>SUM(Z5675:AA5714)</f>
        <v>0</v>
      </c>
      <c r="AA5715" s="518"/>
      <c r="AB5715" s="517">
        <f>SUM(AB5675:AC5714)</f>
        <v>0</v>
      </c>
      <c r="AC5715" s="518"/>
      <c r="AD5715" s="621">
        <f>SUM(AD5675:AE5714)</f>
        <v>0</v>
      </c>
      <c r="AE5715" s="618"/>
      <c r="AF5715" s="620">
        <f>SUM(AF5675:AG5714)</f>
        <v>0</v>
      </c>
      <c r="AG5715" s="621"/>
      <c r="AH5715" s="548">
        <f>IF(AD5715=0,0,(AF5715/AD5715)*100)</f>
        <v>0</v>
      </c>
      <c r="AI5715" s="518"/>
      <c r="AJ5715" s="620">
        <f>SUM(AJ5675:AK5714)</f>
        <v>0</v>
      </c>
      <c r="AK5715" s="618"/>
      <c r="AL5715" s="620">
        <f>SUM(AL5675:AM5714)</f>
        <v>0</v>
      </c>
      <c r="AM5715" s="621"/>
      <c r="AN5715" s="548">
        <f>IF(AJ5715=0,0,(AL5715/AJ5715)*100)</f>
        <v>0</v>
      </c>
      <c r="AO5715" s="518"/>
      <c r="AP5715" s="620">
        <f>SUM(AP5675:AQ5714)</f>
        <v>0</v>
      </c>
      <c r="AQ5715" s="618"/>
      <c r="AR5715" s="620">
        <f>SUM(AR5675:AS5714)</f>
        <v>0</v>
      </c>
      <c r="AS5715" s="621"/>
      <c r="AT5715" s="548">
        <f>IF(AP5715=0,0,(AR5715/AP5715)*100)</f>
        <v>0</v>
      </c>
      <c r="AU5715" s="518"/>
      <c r="AV5715" s="517">
        <f>AD5715+AJ5715+AP5715</f>
        <v>0</v>
      </c>
      <c r="AW5715" s="618"/>
      <c r="AX5715" s="620">
        <f>AF5715+AL5715+AR5715</f>
        <v>0</v>
      </c>
      <c r="AY5715" s="624"/>
      <c r="AZ5715" s="548">
        <f>IF(AV5715=0,0,(AX5715/AV5715)*100)</f>
        <v>0</v>
      </c>
      <c r="BA5715" s="518"/>
      <c r="BB5715" s="620">
        <f>SUM(BB5675:BC5714)</f>
        <v>0</v>
      </c>
      <c r="BC5715" s="618"/>
      <c r="BD5715" s="620">
        <f>SUM(BD5675:BE5714)</f>
        <v>0</v>
      </c>
      <c r="BE5715" s="621"/>
      <c r="BF5715" s="548">
        <f>IF(BB5715=0,0,(BD5715/BB5715)*100)</f>
        <v>0</v>
      </c>
      <c r="BG5715" s="518"/>
      <c r="BH5715" s="517">
        <f>AV5715+BB5715</f>
        <v>0</v>
      </c>
      <c r="BI5715" s="618"/>
      <c r="BJ5715" s="620">
        <f>AX5715+BD5715</f>
        <v>0</v>
      </c>
      <c r="BK5715" s="624"/>
      <c r="BL5715" s="548">
        <f>IF(BH5715=0,0,(BJ5715/BH5715)*100)</f>
        <v>0</v>
      </c>
      <c r="BM5715" s="664"/>
      <c r="BN5715" s="666">
        <f>SUM(BN5675:BP5714)</f>
        <v>0</v>
      </c>
      <c r="BO5715" s="667"/>
      <c r="BP5715" s="668"/>
      <c r="BQ5715" s="681">
        <f>SUM(BQ5675:BQ5714)</f>
        <v>0</v>
      </c>
      <c r="BR5715" s="685">
        <f>(BN5715*BU$11)+(N5715*BU$12)+(Z5715*BU$13)+(R5715*BU$14)+(X5715*BU$15)+(AB5715*BU$16)</f>
        <v>0</v>
      </c>
      <c r="BS5715" s="683">
        <f>((BB5715-BD5715)*BU$18)+((AV5715-AX5715)*BU$17)+(H5715*BU$19)+(P5715*BU$20)</f>
        <v>0</v>
      </c>
      <c r="BT5715" s="20"/>
      <c r="BU5715" s="20"/>
      <c r="BV5715" s="98"/>
    </row>
    <row r="5716" spans="1:77" s="21" customFormat="1" ht="33.950000000000003" hidden="1" customHeight="1" thickBot="1" x14ac:dyDescent="0.5">
      <c r="A5716" s="98"/>
      <c r="B5716" s="614"/>
      <c r="C5716" s="615"/>
      <c r="D5716" s="615"/>
      <c r="E5716" s="617"/>
      <c r="F5716" s="280"/>
      <c r="G5716" s="280"/>
      <c r="H5716" s="519"/>
      <c r="I5716" s="619"/>
      <c r="J5716" s="519"/>
      <c r="K5716" s="619"/>
      <c r="L5716" s="622"/>
      <c r="M5716" s="623"/>
      <c r="N5716" s="549"/>
      <c r="O5716" s="520"/>
      <c r="P5716" s="622"/>
      <c r="Q5716" s="619"/>
      <c r="R5716" s="622"/>
      <c r="S5716" s="623"/>
      <c r="T5716" s="549"/>
      <c r="U5716" s="520"/>
      <c r="V5716" s="313"/>
      <c r="W5716" s="313"/>
      <c r="X5716" s="622"/>
      <c r="Y5716" s="623"/>
      <c r="Z5716" s="519"/>
      <c r="AA5716" s="520"/>
      <c r="AB5716" s="519"/>
      <c r="AC5716" s="520"/>
      <c r="AD5716" s="623"/>
      <c r="AE5716" s="619"/>
      <c r="AF5716" s="622"/>
      <c r="AG5716" s="623"/>
      <c r="AH5716" s="549"/>
      <c r="AI5716" s="520"/>
      <c r="AJ5716" s="622"/>
      <c r="AK5716" s="619"/>
      <c r="AL5716" s="622"/>
      <c r="AM5716" s="623"/>
      <c r="AN5716" s="549"/>
      <c r="AO5716" s="520"/>
      <c r="AP5716" s="622"/>
      <c r="AQ5716" s="619"/>
      <c r="AR5716" s="622"/>
      <c r="AS5716" s="623"/>
      <c r="AT5716" s="549"/>
      <c r="AU5716" s="520"/>
      <c r="AV5716" s="519"/>
      <c r="AW5716" s="619"/>
      <c r="AX5716" s="622"/>
      <c r="AY5716" s="625"/>
      <c r="AZ5716" s="549"/>
      <c r="BA5716" s="520"/>
      <c r="BB5716" s="622"/>
      <c r="BC5716" s="619"/>
      <c r="BD5716" s="622"/>
      <c r="BE5716" s="623"/>
      <c r="BF5716" s="549"/>
      <c r="BG5716" s="520"/>
      <c r="BH5716" s="519"/>
      <c r="BI5716" s="619"/>
      <c r="BJ5716" s="622"/>
      <c r="BK5716" s="625"/>
      <c r="BL5716" s="549"/>
      <c r="BM5716" s="665"/>
      <c r="BN5716" s="669"/>
      <c r="BO5716" s="670"/>
      <c r="BP5716" s="671"/>
      <c r="BQ5716" s="682"/>
      <c r="BR5716" s="686"/>
      <c r="BS5716" s="684"/>
      <c r="BT5716" s="20"/>
      <c r="BU5716" s="20"/>
      <c r="BV5716" s="98"/>
    </row>
    <row r="5717" spans="1:77" s="21" customFormat="1" ht="33" hidden="1" customHeight="1" thickBot="1" x14ac:dyDescent="0.5">
      <c r="A5717" s="98"/>
      <c r="B5717" s="612"/>
      <c r="C5717" s="613"/>
      <c r="D5717" s="613" t="s">
        <v>13</v>
      </c>
      <c r="E5717" s="616"/>
      <c r="F5717" s="281"/>
      <c r="G5717" s="282"/>
      <c r="H5717" s="528"/>
      <c r="I5717" s="636"/>
      <c r="J5717" s="528"/>
      <c r="K5717" s="636"/>
      <c r="L5717" s="638"/>
      <c r="M5717" s="639"/>
      <c r="N5717" s="548">
        <f>J5717+L5717</f>
        <v>0</v>
      </c>
      <c r="O5717" s="518"/>
      <c r="P5717" s="638"/>
      <c r="Q5717" s="636"/>
      <c r="R5717" s="638"/>
      <c r="S5717" s="639"/>
      <c r="T5717" s="548">
        <f>R5717-P5717</f>
        <v>0</v>
      </c>
      <c r="U5717" s="518"/>
      <c r="V5717" s="312"/>
      <c r="W5717" s="312"/>
      <c r="X5717" s="638"/>
      <c r="Y5717" s="639"/>
      <c r="Z5717" s="528"/>
      <c r="AA5717" s="529"/>
      <c r="AB5717" s="528"/>
      <c r="AC5717" s="529"/>
      <c r="AD5717" s="639"/>
      <c r="AE5717" s="636"/>
      <c r="AF5717" s="638"/>
      <c r="AG5717" s="639"/>
      <c r="AH5717" s="548">
        <f>IF(AD5717=0,0,(AF5717/AD5717)*100)</f>
        <v>0</v>
      </c>
      <c r="AI5717" s="518"/>
      <c r="AJ5717" s="638"/>
      <c r="AK5717" s="636"/>
      <c r="AL5717" s="638"/>
      <c r="AM5717" s="639"/>
      <c r="AN5717" s="548">
        <f>IF(AJ5717=0,0,(AL5717/AJ5717)*100)</f>
        <v>0</v>
      </c>
      <c r="AO5717" s="518"/>
      <c r="AP5717" s="638"/>
      <c r="AQ5717" s="636"/>
      <c r="AR5717" s="638"/>
      <c r="AS5717" s="639"/>
      <c r="AT5717" s="548">
        <f>IF(AP5717=0,0,(AR5717/AP5717)*100)</f>
        <v>0</v>
      </c>
      <c r="AU5717" s="518"/>
      <c r="AV5717" s="517">
        <f>AD5717+AJ5717+AP5717</f>
        <v>0</v>
      </c>
      <c r="AW5717" s="618"/>
      <c r="AX5717" s="620">
        <f>AF5717+AL5717+AR5717</f>
        <v>0</v>
      </c>
      <c r="AY5717" s="624"/>
      <c r="AZ5717" s="548">
        <f>IF(AV5717=0,0,(AX5717/AV5717)*100)</f>
        <v>0</v>
      </c>
      <c r="BA5717" s="518"/>
      <c r="BB5717" s="638"/>
      <c r="BC5717" s="636"/>
      <c r="BD5717" s="638"/>
      <c r="BE5717" s="639"/>
      <c r="BF5717" s="548">
        <f>IF(BB5717=0,0,(BD5717/BB5717)*100)</f>
        <v>0</v>
      </c>
      <c r="BG5717" s="518"/>
      <c r="BH5717" s="517">
        <f>AV5717+BB5717</f>
        <v>0</v>
      </c>
      <c r="BI5717" s="618"/>
      <c r="BJ5717" s="620">
        <f>AX5717+BD5717</f>
        <v>0</v>
      </c>
      <c r="BK5717" s="624"/>
      <c r="BL5717" s="548">
        <f>IF(BH5717=0,0,(BJ5717/BH5717)*100)</f>
        <v>0</v>
      </c>
      <c r="BM5717" s="664"/>
      <c r="BN5717" s="666">
        <f>(AF5717*2)+(AL5717*2)+(AR5717*3)+BD5717</f>
        <v>0</v>
      </c>
      <c r="BO5717" s="667"/>
      <c r="BP5717" s="668"/>
      <c r="BQ5717" s="672"/>
      <c r="BR5717" s="283"/>
      <c r="BS5717" s="284"/>
      <c r="BT5717" s="20"/>
      <c r="BU5717" s="20"/>
      <c r="BV5717" s="98"/>
    </row>
    <row r="5718" spans="1:77" s="21" customFormat="1" ht="33.75" hidden="1" customHeight="1" thickBot="1" x14ac:dyDescent="0.5">
      <c r="A5718" s="98"/>
      <c r="B5718" s="285"/>
      <c r="C5718" s="286"/>
      <c r="D5718" s="634"/>
      <c r="E5718" s="635"/>
      <c r="F5718" s="287"/>
      <c r="G5718" s="287"/>
      <c r="H5718" s="530"/>
      <c r="I5718" s="637"/>
      <c r="J5718" s="530"/>
      <c r="K5718" s="637"/>
      <c r="L5718" s="640"/>
      <c r="M5718" s="641"/>
      <c r="N5718" s="549"/>
      <c r="O5718" s="520"/>
      <c r="P5718" s="640"/>
      <c r="Q5718" s="637"/>
      <c r="R5718" s="640"/>
      <c r="S5718" s="641"/>
      <c r="T5718" s="549"/>
      <c r="U5718" s="520"/>
      <c r="V5718" s="313"/>
      <c r="W5718" s="313"/>
      <c r="X5718" s="640"/>
      <c r="Y5718" s="641"/>
      <c r="Z5718" s="530"/>
      <c r="AA5718" s="531"/>
      <c r="AB5718" s="530"/>
      <c r="AC5718" s="531"/>
      <c r="AD5718" s="641"/>
      <c r="AE5718" s="637"/>
      <c r="AF5718" s="640"/>
      <c r="AG5718" s="641"/>
      <c r="AH5718" s="549"/>
      <c r="AI5718" s="520"/>
      <c r="AJ5718" s="640"/>
      <c r="AK5718" s="637"/>
      <c r="AL5718" s="640"/>
      <c r="AM5718" s="641"/>
      <c r="AN5718" s="549"/>
      <c r="AO5718" s="520"/>
      <c r="AP5718" s="640"/>
      <c r="AQ5718" s="637"/>
      <c r="AR5718" s="640"/>
      <c r="AS5718" s="641"/>
      <c r="AT5718" s="549"/>
      <c r="AU5718" s="520"/>
      <c r="AV5718" s="519"/>
      <c r="AW5718" s="619"/>
      <c r="AX5718" s="622"/>
      <c r="AY5718" s="625"/>
      <c r="AZ5718" s="549"/>
      <c r="BA5718" s="520"/>
      <c r="BB5718" s="640"/>
      <c r="BC5718" s="637"/>
      <c r="BD5718" s="640"/>
      <c r="BE5718" s="641"/>
      <c r="BF5718" s="549"/>
      <c r="BG5718" s="520"/>
      <c r="BH5718" s="519"/>
      <c r="BI5718" s="619"/>
      <c r="BJ5718" s="622"/>
      <c r="BK5718" s="625"/>
      <c r="BL5718" s="549"/>
      <c r="BM5718" s="665"/>
      <c r="BN5718" s="669"/>
      <c r="BO5718" s="670"/>
      <c r="BP5718" s="671"/>
      <c r="BQ5718" s="673"/>
      <c r="BR5718" s="79"/>
      <c r="BS5718" s="79"/>
      <c r="BT5718" s="20"/>
      <c r="BU5718" s="20"/>
      <c r="BV5718" s="98"/>
    </row>
    <row r="5719" spans="1:77" ht="16.5" hidden="1" customHeight="1" thickTop="1" thickBot="1" x14ac:dyDescent="0.5">
      <c r="A5719" s="95"/>
      <c r="B5719" s="288"/>
      <c r="C5719" s="70"/>
      <c r="D5719" s="70"/>
      <c r="E5719" s="70"/>
      <c r="F5719" s="70"/>
      <c r="G5719" s="70"/>
      <c r="H5719" s="70"/>
      <c r="I5719" s="70"/>
      <c r="J5719" s="70"/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289"/>
      <c r="AI5719" s="289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89"/>
      <c r="BR5719" s="674">
        <f>IF((J5715+L5717)=0,0,(J5715/(J5715+L5717)*100)%)</f>
        <v>0</v>
      </c>
      <c r="BS5719" s="675"/>
      <c r="BT5719" s="674">
        <f>IF((L5715+J5717)=0,0,(L5715/(L5715+J5717)*100)%)</f>
        <v>0</v>
      </c>
      <c r="BU5719" s="675"/>
      <c r="BV5719" s="95"/>
    </row>
    <row r="5720" spans="1:77" s="23" customFormat="1" ht="79.5" hidden="1" customHeight="1" thickTop="1" thickBot="1" x14ac:dyDescent="0.55000000000000004">
      <c r="A5720" s="99"/>
      <c r="B5720" s="565" t="s">
        <v>64</v>
      </c>
      <c r="C5720" s="566"/>
      <c r="D5720" s="532" t="s">
        <v>54</v>
      </c>
      <c r="E5720" s="532"/>
      <c r="F5720" s="532"/>
      <c r="G5720" s="654"/>
      <c r="H5720" s="533"/>
      <c r="I5720" s="534"/>
      <c r="J5720" s="535"/>
      <c r="K5720" s="290"/>
      <c r="L5720" s="533"/>
      <c r="M5720" s="534"/>
      <c r="N5720" s="535"/>
      <c r="O5720" s="536" t="s">
        <v>47</v>
      </c>
      <c r="P5720" s="537"/>
      <c r="Q5720" s="537"/>
      <c r="R5720" s="537"/>
      <c r="S5720" s="533"/>
      <c r="T5720" s="534"/>
      <c r="U5720" s="535"/>
      <c r="V5720" s="314"/>
      <c r="W5720" s="314"/>
      <c r="X5720" s="290"/>
      <c r="Y5720" s="533"/>
      <c r="Z5720" s="534"/>
      <c r="AA5720" s="535"/>
      <c r="AB5720" s="536" t="s">
        <v>49</v>
      </c>
      <c r="AC5720" s="537"/>
      <c r="AD5720" s="537"/>
      <c r="AE5720" s="538"/>
      <c r="AF5720" s="533"/>
      <c r="AG5720" s="534"/>
      <c r="AH5720" s="535"/>
      <c r="AI5720" s="290"/>
      <c r="AJ5720" s="533"/>
      <c r="AK5720" s="534"/>
      <c r="AL5720" s="535"/>
      <c r="AM5720" s="536" t="s">
        <v>53</v>
      </c>
      <c r="AN5720" s="537"/>
      <c r="AO5720" s="537"/>
      <c r="AP5720" s="538"/>
      <c r="AQ5720" s="533"/>
      <c r="AR5720" s="534"/>
      <c r="AS5720" s="535"/>
      <c r="AT5720" s="72"/>
      <c r="AU5720" s="533"/>
      <c r="AV5720" s="534"/>
      <c r="AW5720" s="535"/>
      <c r="AX5720" s="291"/>
      <c r="AY5720" s="291"/>
      <c r="AZ5720" s="291"/>
      <c r="BA5720" s="291"/>
      <c r="BB5720" s="567" t="s">
        <v>20</v>
      </c>
      <c r="BC5720" s="567"/>
      <c r="BD5720" s="567"/>
      <c r="BE5720" s="567"/>
      <c r="BF5720" s="568"/>
      <c r="BG5720" s="539">
        <f>BN5715</f>
        <v>0</v>
      </c>
      <c r="BH5720" s="540"/>
      <c r="BI5720" s="541"/>
      <c r="BJ5720" s="292"/>
      <c r="BK5720" s="539">
        <f>BN5717</f>
        <v>0</v>
      </c>
      <c r="BL5720" s="540"/>
      <c r="BM5720" s="541"/>
      <c r="BN5720" s="73"/>
      <c r="BO5720" s="73"/>
      <c r="BP5720" s="73"/>
      <c r="BQ5720" s="90"/>
      <c r="BR5720" s="24"/>
      <c r="BS5720" s="24"/>
      <c r="BT5720" s="22"/>
      <c r="BU5720" s="22"/>
      <c r="BV5720" s="99"/>
    </row>
    <row r="5721" spans="1:77" ht="15.6" hidden="1" customHeight="1" thickTop="1" thickBot="1" x14ac:dyDescent="0.55000000000000004">
      <c r="A5721" s="95"/>
      <c r="B5721" s="293"/>
      <c r="C5721" s="67"/>
      <c r="D5721" s="294"/>
      <c r="E5721" s="294"/>
      <c r="F5721" s="295"/>
      <c r="G5721" s="295"/>
      <c r="H5721" s="296"/>
      <c r="I5721" s="296"/>
      <c r="J5721" s="296"/>
      <c r="K5721" s="296"/>
      <c r="L5721" s="296"/>
      <c r="M5721" s="296"/>
      <c r="N5721" s="296"/>
      <c r="O5721" s="295"/>
      <c r="P5721" s="295"/>
      <c r="Q5721" s="295"/>
      <c r="R5721" s="295"/>
      <c r="S5721" s="296"/>
      <c r="T5721" s="296"/>
      <c r="U5721" s="296"/>
      <c r="V5721" s="296"/>
      <c r="W5721" s="296"/>
      <c r="X5721" s="297"/>
      <c r="Y5721" s="296"/>
      <c r="Z5721" s="296"/>
      <c r="AA5721" s="296"/>
      <c r="AB5721" s="295"/>
      <c r="AC5721" s="295"/>
      <c r="AD5721" s="295"/>
      <c r="AE5721" s="295"/>
      <c r="AF5721" s="296"/>
      <c r="AG5721" s="296"/>
      <c r="AH5721" s="296"/>
      <c r="AI5721" s="296"/>
      <c r="AJ5721" s="297"/>
      <c r="AK5721" s="297"/>
      <c r="AL5721" s="296"/>
      <c r="AM5721" s="295"/>
      <c r="AN5721" s="295"/>
      <c r="AO5721" s="295"/>
      <c r="AP5721" s="295"/>
      <c r="AQ5721" s="296"/>
      <c r="AR5721" s="296"/>
      <c r="AS5721" s="296"/>
      <c r="AT5721" s="296"/>
      <c r="AU5721" s="296"/>
      <c r="AV5721" s="72"/>
      <c r="AW5721" s="72"/>
      <c r="AX5721" s="74"/>
      <c r="AY5721" s="74"/>
      <c r="AZ5721" s="74"/>
      <c r="BA5721" s="74"/>
      <c r="BB5721" s="295"/>
      <c r="BC5721" s="298"/>
      <c r="BD5721" s="298"/>
      <c r="BE5721" s="299"/>
      <c r="BF5721" s="300"/>
      <c r="BG5721" s="301"/>
      <c r="BH5721" s="301"/>
      <c r="BI5721" s="72"/>
      <c r="BJ5721" s="302"/>
      <c r="BK5721" s="303"/>
      <c r="BL5721" s="303"/>
      <c r="BM5721" s="72"/>
      <c r="BN5721" s="74"/>
      <c r="BO5721" s="74"/>
      <c r="BP5721" s="74"/>
      <c r="BQ5721" s="91"/>
      <c r="BR5721" s="25"/>
      <c r="BS5721" s="25"/>
      <c r="BT5721" s="15"/>
      <c r="BU5721" s="15"/>
      <c r="BV5721" s="95"/>
    </row>
    <row r="5722" spans="1:77" s="23" customFormat="1" ht="79.5" hidden="1" customHeight="1" thickTop="1" thickBot="1" x14ac:dyDescent="0.55000000000000004">
      <c r="A5722" s="99"/>
      <c r="B5722" s="569" t="s">
        <v>46</v>
      </c>
      <c r="C5722" s="567"/>
      <c r="D5722" s="532" t="s">
        <v>55</v>
      </c>
      <c r="E5722" s="532"/>
      <c r="F5722" s="532"/>
      <c r="G5722" s="654"/>
      <c r="H5722" s="539">
        <f>H5720</f>
        <v>0</v>
      </c>
      <c r="I5722" s="540"/>
      <c r="J5722" s="541"/>
      <c r="K5722" s="290"/>
      <c r="L5722" s="539">
        <f>L5720</f>
        <v>0</v>
      </c>
      <c r="M5722" s="540"/>
      <c r="N5722" s="541"/>
      <c r="O5722" s="536" t="s">
        <v>51</v>
      </c>
      <c r="P5722" s="537"/>
      <c r="Q5722" s="537"/>
      <c r="R5722" s="537"/>
      <c r="S5722" s="539">
        <f>S5720-H5720</f>
        <v>0</v>
      </c>
      <c r="T5722" s="540"/>
      <c r="U5722" s="541"/>
      <c r="V5722" s="315"/>
      <c r="W5722" s="315"/>
      <c r="X5722" s="290"/>
      <c r="Y5722" s="539">
        <f>Y5720-L5720</f>
        <v>0</v>
      </c>
      <c r="Z5722" s="540"/>
      <c r="AA5722" s="541"/>
      <c r="AB5722" s="536" t="s">
        <v>50</v>
      </c>
      <c r="AC5722" s="537"/>
      <c r="AD5722" s="537"/>
      <c r="AE5722" s="538"/>
      <c r="AF5722" s="539">
        <f>AF5720-S5720</f>
        <v>0</v>
      </c>
      <c r="AG5722" s="540"/>
      <c r="AH5722" s="541"/>
      <c r="AI5722" s="290"/>
      <c r="AJ5722" s="539">
        <f>AJ5720-Y5720</f>
        <v>0</v>
      </c>
      <c r="AK5722" s="540"/>
      <c r="AL5722" s="541"/>
      <c r="AM5722" s="536" t="s">
        <v>52</v>
      </c>
      <c r="AN5722" s="537"/>
      <c r="AO5722" s="537"/>
      <c r="AP5722" s="538"/>
      <c r="AQ5722" s="539">
        <f>AQ5720-AF5720</f>
        <v>0</v>
      </c>
      <c r="AR5722" s="540"/>
      <c r="AS5722" s="541"/>
      <c r="AT5722" s="72"/>
      <c r="AU5722" s="539">
        <f>AU5720-AJ5720</f>
        <v>0</v>
      </c>
      <c r="AV5722" s="540"/>
      <c r="AW5722" s="541"/>
      <c r="AX5722" s="291"/>
      <c r="AY5722" s="291"/>
      <c r="AZ5722" s="291"/>
      <c r="BA5722" s="291"/>
      <c r="BB5722" s="567" t="s">
        <v>45</v>
      </c>
      <c r="BC5722" s="567"/>
      <c r="BD5722" s="567"/>
      <c r="BE5722" s="567"/>
      <c r="BF5722" s="568"/>
      <c r="BG5722" s="539">
        <f>BG5720-AQ5720</f>
        <v>0</v>
      </c>
      <c r="BH5722" s="540"/>
      <c r="BI5722" s="541"/>
      <c r="BJ5722" s="304"/>
      <c r="BK5722" s="539">
        <f>BK5720-AU5720</f>
        <v>0</v>
      </c>
      <c r="BL5722" s="540"/>
      <c r="BM5722" s="541"/>
      <c r="BN5722" s="73"/>
      <c r="BO5722" s="73"/>
      <c r="BP5722" s="73"/>
      <c r="BQ5722" s="90"/>
      <c r="BR5722" s="24"/>
      <c r="BS5722" s="24"/>
      <c r="BT5722" s="22"/>
      <c r="BU5722" s="22"/>
      <c r="BV5722" s="99"/>
      <c r="BY5722" s="21"/>
    </row>
    <row r="5723" spans="1:77" ht="18.75" hidden="1" customHeight="1" thickTop="1" thickBot="1" x14ac:dyDescent="0.5">
      <c r="A5723" s="95"/>
      <c r="B5723" s="305"/>
      <c r="C5723" s="71"/>
      <c r="D5723" s="71"/>
      <c r="E5723" s="71"/>
      <c r="F5723" s="92"/>
      <c r="G5723" s="92"/>
      <c r="H5723" s="71"/>
      <c r="I5723" s="71"/>
      <c r="J5723" s="71"/>
      <c r="K5723" s="71"/>
      <c r="L5723" s="71"/>
      <c r="M5723" s="71"/>
      <c r="N5723" s="71"/>
      <c r="O5723" s="71"/>
      <c r="P5723" s="71"/>
      <c r="Q5723" s="71"/>
      <c r="R5723" s="71"/>
      <c r="S5723" s="71"/>
      <c r="T5723" s="71"/>
      <c r="U5723" s="71"/>
      <c r="V5723" s="71"/>
      <c r="W5723" s="71"/>
      <c r="X5723" s="71"/>
      <c r="Y5723" s="71"/>
      <c r="Z5723" s="71"/>
      <c r="AA5723" s="71"/>
      <c r="AB5723" s="71"/>
      <c r="AC5723" s="71"/>
      <c r="AD5723" s="71"/>
      <c r="AE5723" s="71"/>
      <c r="AF5723" s="71"/>
      <c r="AG5723" s="71"/>
      <c r="AH5723" s="306"/>
      <c r="AI5723" s="306"/>
      <c r="AJ5723" s="71"/>
      <c r="AK5723" s="71"/>
      <c r="AL5723" s="71"/>
      <c r="AM5723" s="71"/>
      <c r="AN5723" s="71"/>
      <c r="AO5723" s="71"/>
      <c r="AP5723" s="71"/>
      <c r="AQ5723" s="71"/>
      <c r="AR5723" s="71"/>
      <c r="AS5723" s="71"/>
      <c r="AT5723" s="71"/>
      <c r="AU5723" s="71"/>
      <c r="AV5723" s="71"/>
      <c r="AW5723" s="71"/>
      <c r="AX5723" s="71"/>
      <c r="AY5723" s="71"/>
      <c r="AZ5723" s="71"/>
      <c r="BA5723" s="71"/>
      <c r="BB5723" s="71"/>
      <c r="BC5723" s="703" t="s">
        <v>153</v>
      </c>
      <c r="BD5723" s="703"/>
      <c r="BE5723" s="703"/>
      <c r="BF5723" s="703"/>
      <c r="BG5723" s="703"/>
      <c r="BH5723" s="703"/>
      <c r="BI5723" s="703"/>
      <c r="BJ5723" s="703"/>
      <c r="BK5723" s="703"/>
      <c r="BL5723" s="703"/>
      <c r="BM5723" s="703"/>
      <c r="BN5723" s="703"/>
      <c r="BO5723" s="703"/>
      <c r="BP5723" s="703"/>
      <c r="BQ5723" s="318"/>
      <c r="BR5723" s="319"/>
      <c r="BS5723" s="319"/>
      <c r="BT5723" s="15"/>
      <c r="BU5723" s="15"/>
      <c r="BV5723" s="95"/>
    </row>
    <row r="5724" spans="1:77" s="93" customFormat="1" ht="13.5" hidden="1" customHeight="1" thickTop="1" x14ac:dyDescent="0.45">
      <c r="A5724" s="95"/>
      <c r="B5724" s="99"/>
      <c r="C5724" s="95"/>
      <c r="D5724" s="95"/>
      <c r="E5724" s="95"/>
      <c r="F5724" s="96"/>
      <c r="G5724" s="96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254"/>
      <c r="AI5724" s="254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5"/>
      <c r="BL5724" s="95"/>
      <c r="BM5724" s="95"/>
      <c r="BN5724" s="95"/>
      <c r="BO5724" s="95"/>
      <c r="BP5724" s="95"/>
      <c r="BQ5724" s="97"/>
      <c r="BR5724" s="97"/>
      <c r="BS5724" s="97"/>
      <c r="BT5724" s="95"/>
      <c r="BU5724" s="95"/>
      <c r="BV5724" s="95"/>
    </row>
    <row r="5725" spans="1:77" s="17" customFormat="1" ht="33.75" hidden="1" x14ac:dyDescent="0.5">
      <c r="A5725" s="255"/>
      <c r="B5725" s="604" t="s">
        <v>9</v>
      </c>
      <c r="C5725" s="604"/>
      <c r="D5725" s="604"/>
      <c r="E5725" s="604"/>
      <c r="F5725" s="604"/>
      <c r="G5725" s="604"/>
      <c r="H5725" s="604"/>
      <c r="I5725" s="604"/>
      <c r="J5725" s="604"/>
      <c r="K5725" s="604"/>
      <c r="L5725" s="604"/>
      <c r="M5725" s="604"/>
      <c r="N5725" s="604"/>
      <c r="O5725" s="604"/>
      <c r="P5725" s="604"/>
      <c r="Q5725" s="604"/>
      <c r="R5725" s="604"/>
      <c r="S5725" s="604"/>
      <c r="T5725" s="604"/>
      <c r="U5725" s="604"/>
      <c r="V5725" s="604"/>
      <c r="W5725" s="604"/>
      <c r="X5725" s="604"/>
      <c r="Y5725" s="604"/>
      <c r="Z5725" s="604"/>
      <c r="AA5725" s="604"/>
      <c r="AB5725" s="604"/>
      <c r="AC5725" s="604"/>
      <c r="AD5725" s="604"/>
      <c r="AE5725" s="604"/>
      <c r="AF5725" s="604"/>
      <c r="AG5725" s="604"/>
      <c r="AH5725" s="604"/>
      <c r="AI5725" s="604"/>
      <c r="AJ5725" s="604"/>
      <c r="AK5725" s="604"/>
      <c r="AL5725" s="604"/>
      <c r="AM5725" s="604"/>
      <c r="AN5725" s="604"/>
      <c r="AO5725" s="604"/>
      <c r="AP5725" s="604"/>
      <c r="AQ5725" s="604"/>
      <c r="AR5725" s="604"/>
      <c r="AS5725" s="604"/>
      <c r="AT5725" s="604"/>
      <c r="AU5725" s="604"/>
      <c r="AV5725" s="604"/>
      <c r="AW5725" s="604"/>
      <c r="AX5725" s="604"/>
      <c r="AY5725" s="604"/>
      <c r="AZ5725" s="604"/>
      <c r="BA5725" s="604"/>
      <c r="BB5725" s="604"/>
      <c r="BC5725" s="604"/>
      <c r="BD5725" s="604"/>
      <c r="BE5725" s="604"/>
      <c r="BF5725" s="604"/>
      <c r="BG5725" s="604"/>
      <c r="BH5725" s="604"/>
      <c r="BI5725" s="604"/>
      <c r="BJ5725" s="604"/>
      <c r="BK5725" s="604"/>
      <c r="BL5725" s="604"/>
      <c r="BM5725" s="604"/>
      <c r="BN5725" s="604"/>
      <c r="BO5725" s="604"/>
      <c r="BP5725" s="604"/>
      <c r="BQ5725" s="256"/>
      <c r="BR5725" s="256"/>
      <c r="BS5725" s="256"/>
      <c r="BT5725" s="257"/>
      <c r="BU5725" s="257"/>
      <c r="BV5725" s="255"/>
    </row>
    <row r="5726" spans="1:77" ht="10.9" hidden="1" customHeight="1" x14ac:dyDescent="0.45">
      <c r="A5726" s="95"/>
      <c r="B5726" s="258"/>
      <c r="C5726" s="62"/>
      <c r="D5726" s="62"/>
      <c r="E5726" s="62"/>
      <c r="F5726" s="63"/>
      <c r="G5726" s="63"/>
      <c r="H5726" s="62"/>
      <c r="I5726" s="62"/>
      <c r="J5726" s="62"/>
      <c r="K5726" s="62"/>
      <c r="L5726" s="62"/>
      <c r="M5726" s="62"/>
      <c r="N5726" s="62"/>
      <c r="O5726" s="62"/>
      <c r="P5726" s="62"/>
      <c r="Q5726" s="62"/>
      <c r="R5726" s="62"/>
      <c r="S5726" s="62"/>
      <c r="T5726" s="62"/>
      <c r="U5726" s="62"/>
      <c r="V5726" s="62"/>
      <c r="W5726" s="62"/>
      <c r="X5726" s="62"/>
      <c r="Y5726" s="62"/>
      <c r="Z5726" s="62"/>
      <c r="AA5726" s="62"/>
      <c r="AB5726" s="62"/>
      <c r="AC5726" s="62"/>
      <c r="AD5726" s="62"/>
      <c r="AE5726" s="62"/>
      <c r="AF5726" s="62"/>
      <c r="AG5726" s="62"/>
      <c r="AH5726" s="259"/>
      <c r="AI5726" s="259"/>
      <c r="AJ5726" s="62"/>
      <c r="AK5726" s="62"/>
      <c r="AL5726" s="62"/>
      <c r="AM5726" s="62"/>
      <c r="AN5726" s="62"/>
      <c r="AO5726" s="62"/>
      <c r="AP5726" s="62"/>
      <c r="AQ5726" s="62"/>
      <c r="AR5726" s="62"/>
      <c r="AS5726" s="62"/>
      <c r="AT5726" s="62"/>
      <c r="AU5726" s="62"/>
      <c r="AV5726" s="62"/>
      <c r="AW5726" s="62"/>
      <c r="AX5726" s="62"/>
      <c r="AY5726" s="62"/>
      <c r="AZ5726" s="62"/>
      <c r="BA5726" s="62"/>
      <c r="BB5726" s="62"/>
      <c r="BC5726" s="62"/>
      <c r="BD5726" s="62"/>
      <c r="BE5726" s="62"/>
      <c r="BF5726" s="62"/>
      <c r="BG5726" s="62"/>
      <c r="BH5726" s="62"/>
      <c r="BI5726" s="62"/>
      <c r="BJ5726" s="62"/>
      <c r="BK5726" s="62"/>
      <c r="BL5726" s="62"/>
      <c r="BM5726" s="62"/>
      <c r="BN5726" s="62"/>
      <c r="BO5726" s="62"/>
      <c r="BP5726" s="94"/>
      <c r="BQ5726" s="87"/>
      <c r="BR5726" s="94"/>
      <c r="BS5726" s="94"/>
      <c r="BT5726" s="15"/>
      <c r="BU5726" s="15"/>
      <c r="BV5726" s="95"/>
    </row>
    <row r="5727" spans="1:77" s="18" customFormat="1" ht="36.75" hidden="1" customHeight="1" x14ac:dyDescent="0.45">
      <c r="A5727" s="260"/>
      <c r="B5727" s="258"/>
      <c r="C5727" s="261"/>
      <c r="D5727" s="262" t="s">
        <v>10</v>
      </c>
      <c r="E5727" s="605" t="str">
        <f>IF(ROSTER!D$3="","",ROSTER!D$3)</f>
        <v/>
      </c>
      <c r="F5727" s="605"/>
      <c r="G5727" s="605"/>
      <c r="H5727" s="605"/>
      <c r="I5727" s="605"/>
      <c r="J5727" s="605"/>
      <c r="K5727" s="605"/>
      <c r="L5727" s="605"/>
      <c r="M5727" s="605"/>
      <c r="N5727" s="605"/>
      <c r="O5727" s="605"/>
      <c r="P5727" s="605"/>
      <c r="Q5727" s="605"/>
      <c r="R5727" s="605"/>
      <c r="S5727" s="605"/>
      <c r="T5727" s="605"/>
      <c r="U5727" s="605"/>
      <c r="V5727" s="605"/>
      <c r="W5727" s="605"/>
      <c r="X5727" s="605"/>
      <c r="Y5727" s="605"/>
      <c r="Z5727" s="605"/>
      <c r="AA5727" s="605"/>
      <c r="AB5727" s="605"/>
      <c r="AC5727" s="605"/>
      <c r="AD5727" s="605"/>
      <c r="AE5727" s="605"/>
      <c r="AF5727" s="316"/>
      <c r="AG5727" s="606" t="s">
        <v>11</v>
      </c>
      <c r="AH5727" s="606"/>
      <c r="AI5727" s="606"/>
      <c r="AJ5727" s="606"/>
      <c r="AK5727" s="606"/>
      <c r="AL5727" s="606"/>
      <c r="AM5727" s="606"/>
      <c r="AN5727" s="607"/>
      <c r="AO5727" s="607"/>
      <c r="AP5727" s="607"/>
      <c r="AQ5727" s="607"/>
      <c r="AR5727" s="607"/>
      <c r="AS5727" s="607"/>
      <c r="AT5727" s="607"/>
      <c r="AU5727" s="607"/>
      <c r="AV5727" s="607"/>
      <c r="AW5727" s="607"/>
      <c r="AX5727" s="607"/>
      <c r="AY5727" s="607"/>
      <c r="AZ5727" s="607"/>
      <c r="BA5727" s="607"/>
      <c r="BB5727" s="607"/>
      <c r="BC5727" s="607"/>
      <c r="BD5727" s="607"/>
      <c r="BE5727" s="607"/>
      <c r="BF5727" s="607"/>
      <c r="BG5727" s="607"/>
      <c r="BH5727" s="607"/>
      <c r="BI5727" s="607"/>
      <c r="BJ5727" s="607"/>
      <c r="BK5727" s="607"/>
      <c r="BL5727" s="607"/>
      <c r="BM5727" s="607"/>
      <c r="BN5727" s="607"/>
      <c r="BO5727" s="607"/>
      <c r="BP5727" s="94"/>
      <c r="BQ5727" s="88" t="s">
        <v>130</v>
      </c>
      <c r="BR5727" s="94"/>
      <c r="BS5727" s="94"/>
      <c r="BT5727" s="263"/>
      <c r="BU5727" s="263"/>
      <c r="BV5727" s="260"/>
    </row>
    <row r="5728" spans="1:77" ht="8.85" hidden="1" customHeight="1" x14ac:dyDescent="0.45">
      <c r="A5728" s="96"/>
      <c r="B5728" s="258"/>
      <c r="C5728" s="259" t="s">
        <v>39</v>
      </c>
      <c r="D5728" s="259"/>
      <c r="E5728" s="259"/>
      <c r="F5728" s="63"/>
      <c r="G5728" s="63"/>
      <c r="H5728" s="259"/>
      <c r="I5728" s="259"/>
      <c r="J5728" s="317"/>
      <c r="K5728" s="317"/>
      <c r="L5728" s="317"/>
      <c r="M5728" s="317"/>
      <c r="N5728" s="317"/>
      <c r="O5728" s="317"/>
      <c r="P5728" s="317"/>
      <c r="Q5728" s="317"/>
      <c r="R5728" s="317"/>
      <c r="S5728" s="317"/>
      <c r="T5728" s="317"/>
      <c r="U5728" s="317"/>
      <c r="V5728" s="317"/>
      <c r="W5728" s="317"/>
      <c r="X5728" s="317"/>
      <c r="Y5728" s="317"/>
      <c r="Z5728" s="317"/>
      <c r="AA5728" s="317"/>
      <c r="AB5728" s="317"/>
      <c r="AC5728" s="317"/>
      <c r="AD5728" s="317"/>
      <c r="AE5728" s="317"/>
      <c r="AF5728" s="317"/>
      <c r="AG5728" s="317"/>
      <c r="AH5728" s="317"/>
      <c r="AI5728" s="259"/>
      <c r="AJ5728" s="264"/>
      <c r="AK5728" s="265"/>
      <c r="AL5728" s="265"/>
      <c r="AM5728" s="265"/>
      <c r="AN5728" s="265"/>
      <c r="AO5728" s="265"/>
      <c r="AP5728" s="265"/>
      <c r="AQ5728" s="266"/>
      <c r="AR5728" s="266"/>
      <c r="AS5728" s="266"/>
      <c r="AT5728" s="266"/>
      <c r="AU5728" s="266"/>
      <c r="AV5728" s="266"/>
      <c r="AW5728" s="266"/>
      <c r="AX5728" s="266"/>
      <c r="AY5728" s="266"/>
      <c r="AZ5728" s="266"/>
      <c r="BA5728" s="266"/>
      <c r="BB5728" s="266"/>
      <c r="BC5728" s="266"/>
      <c r="BD5728" s="266"/>
      <c r="BE5728" s="266"/>
      <c r="BF5728" s="266"/>
      <c r="BG5728" s="266"/>
      <c r="BH5728" s="266"/>
      <c r="BI5728" s="266"/>
      <c r="BJ5728" s="266"/>
      <c r="BK5728" s="266"/>
      <c r="BL5728" s="266"/>
      <c r="BM5728" s="266"/>
      <c r="BN5728" s="266"/>
      <c r="BO5728" s="266"/>
      <c r="BP5728" s="266"/>
      <c r="BQ5728" s="267"/>
      <c r="BR5728" s="267"/>
      <c r="BS5728" s="267"/>
      <c r="BT5728" s="268"/>
      <c r="BU5728" s="268"/>
      <c r="BV5728" s="96"/>
    </row>
    <row r="5729" spans="1:74" s="18" customFormat="1" ht="33.75" hidden="1" x14ac:dyDescent="0.45">
      <c r="A5729" s="260"/>
      <c r="B5729" s="258"/>
      <c r="C5729" s="608" t="s">
        <v>38</v>
      </c>
      <c r="D5729" s="608"/>
      <c r="E5729" s="607"/>
      <c r="F5729" s="607"/>
      <c r="G5729" s="607"/>
      <c r="H5729" s="607"/>
      <c r="I5729" s="607"/>
      <c r="J5729" s="607"/>
      <c r="K5729" s="607"/>
      <c r="L5729" s="607"/>
      <c r="M5729" s="607"/>
      <c r="N5729" s="607"/>
      <c r="O5729" s="607"/>
      <c r="P5729" s="607"/>
      <c r="Q5729" s="607"/>
      <c r="R5729" s="607"/>
      <c r="S5729" s="607"/>
      <c r="T5729" s="607"/>
      <c r="U5729" s="607"/>
      <c r="V5729" s="607"/>
      <c r="W5729" s="607"/>
      <c r="X5729" s="607"/>
      <c r="Y5729" s="607"/>
      <c r="Z5729" s="607"/>
      <c r="AA5729" s="607"/>
      <c r="AB5729" s="607"/>
      <c r="AC5729" s="607"/>
      <c r="AD5729" s="607"/>
      <c r="AE5729" s="607"/>
      <c r="AF5729" s="316"/>
      <c r="AG5729" s="609" t="s">
        <v>21</v>
      </c>
      <c r="AH5729" s="609"/>
      <c r="AI5729" s="609"/>
      <c r="AJ5729" s="609"/>
      <c r="AK5729" s="607"/>
      <c r="AL5729" s="607"/>
      <c r="AM5729" s="607"/>
      <c r="AN5729" s="607"/>
      <c r="AO5729" s="607"/>
      <c r="AP5729" s="607"/>
      <c r="AQ5729" s="607"/>
      <c r="AR5729" s="607"/>
      <c r="AS5729" s="607"/>
      <c r="AT5729" s="607"/>
      <c r="AU5729" s="607"/>
      <c r="AV5729" s="607"/>
      <c r="AW5729" s="607"/>
      <c r="AX5729" s="607"/>
      <c r="AY5729" s="607"/>
      <c r="AZ5729" s="607"/>
      <c r="BA5729" s="607"/>
      <c r="BB5729" s="607"/>
      <c r="BC5729" s="610" t="s">
        <v>12</v>
      </c>
      <c r="BD5729" s="610"/>
      <c r="BE5729" s="610"/>
      <c r="BF5729" s="611"/>
      <c r="BG5729" s="611"/>
      <c r="BH5729" s="611"/>
      <c r="BI5729" s="611"/>
      <c r="BJ5729" s="611"/>
      <c r="BK5729" s="611"/>
      <c r="BL5729" s="611"/>
      <c r="BM5729" s="611"/>
      <c r="BN5729" s="611"/>
      <c r="BO5729" s="611"/>
      <c r="BP5729" s="64"/>
      <c r="BQ5729" s="307"/>
      <c r="BR5729" s="65"/>
      <c r="BS5729" s="65"/>
      <c r="BT5729" s="270">
        <f>IF(BF5729=0,0,1)</f>
        <v>0</v>
      </c>
      <c r="BU5729" s="18">
        <f>IF((BG5779+BK5779)&gt;(AQ5779+AU5779),1,0)</f>
        <v>0</v>
      </c>
      <c r="BV5729" s="271"/>
    </row>
    <row r="5730" spans="1:74" ht="9.6" hidden="1" customHeight="1" x14ac:dyDescent="0.45">
      <c r="A5730" s="95"/>
      <c r="B5730" s="258"/>
      <c r="C5730" s="62"/>
      <c r="D5730" s="62"/>
      <c r="E5730" s="62"/>
      <c r="F5730" s="63"/>
      <c r="G5730" s="63"/>
      <c r="H5730" s="62"/>
      <c r="I5730" s="62"/>
      <c r="J5730" s="62"/>
      <c r="K5730" s="62"/>
      <c r="L5730" s="62"/>
      <c r="M5730" s="62"/>
      <c r="N5730" s="62"/>
      <c r="O5730" s="62"/>
      <c r="P5730" s="62"/>
      <c r="Q5730" s="62"/>
      <c r="R5730" s="62"/>
      <c r="S5730" s="62"/>
      <c r="T5730" s="62"/>
      <c r="U5730" s="62"/>
      <c r="V5730" s="62"/>
      <c r="W5730" s="62"/>
      <c r="X5730" s="62"/>
      <c r="Y5730" s="62"/>
      <c r="Z5730" s="62"/>
      <c r="AA5730" s="62"/>
      <c r="AB5730" s="62"/>
      <c r="AC5730" s="62"/>
      <c r="AD5730" s="62"/>
      <c r="AE5730" s="62"/>
      <c r="AF5730" s="62"/>
      <c r="AG5730" s="62"/>
      <c r="AH5730" s="259"/>
      <c r="AI5730" s="259"/>
      <c r="AJ5730" s="62"/>
      <c r="AK5730" s="62"/>
      <c r="AL5730" s="62"/>
      <c r="AM5730" s="62"/>
      <c r="AN5730" s="62"/>
      <c r="AO5730" s="62"/>
      <c r="AP5730" s="62"/>
      <c r="AQ5730" s="62"/>
      <c r="AR5730" s="62"/>
      <c r="AS5730" s="62"/>
      <c r="AT5730" s="62"/>
      <c r="AU5730" s="62"/>
      <c r="AV5730" s="62"/>
      <c r="AW5730" s="62"/>
      <c r="AX5730" s="62"/>
      <c r="AY5730" s="62"/>
      <c r="AZ5730" s="62"/>
      <c r="BA5730" s="62"/>
      <c r="BB5730" s="62"/>
      <c r="BC5730" s="62"/>
      <c r="BD5730" s="62"/>
      <c r="BE5730" s="62"/>
      <c r="BF5730" s="62"/>
      <c r="BG5730" s="62"/>
      <c r="BH5730" s="62"/>
      <c r="BI5730" s="62"/>
      <c r="BJ5730" s="62"/>
      <c r="BK5730" s="62"/>
      <c r="BL5730" s="62"/>
      <c r="BM5730" s="62"/>
      <c r="BN5730" s="62"/>
      <c r="BO5730" s="62"/>
      <c r="BP5730" s="62"/>
      <c r="BQ5730" s="66"/>
      <c r="BR5730" s="66"/>
      <c r="BS5730" s="66"/>
      <c r="BT5730" s="15"/>
      <c r="BU5730" s="15"/>
      <c r="BV5730" s="95"/>
    </row>
    <row r="5731" spans="1:74" ht="8.85" hidden="1" customHeight="1" thickBot="1" x14ac:dyDescent="0.5">
      <c r="A5731" s="95"/>
      <c r="B5731" s="113"/>
      <c r="C5731" s="67"/>
      <c r="D5731" s="67"/>
      <c r="E5731" s="67"/>
      <c r="F5731" s="68"/>
      <c r="G5731" s="68"/>
      <c r="H5731" s="67"/>
      <c r="I5731" s="67"/>
      <c r="J5731" s="67"/>
      <c r="K5731" s="67"/>
      <c r="L5731" s="67"/>
      <c r="M5731" s="67"/>
      <c r="N5731" s="67"/>
      <c r="O5731" s="67"/>
      <c r="P5731" s="67"/>
      <c r="Q5731" s="67"/>
      <c r="R5731" s="67"/>
      <c r="S5731" s="67"/>
      <c r="T5731" s="67"/>
      <c r="U5731" s="67"/>
      <c r="V5731" s="67"/>
      <c r="W5731" s="67"/>
      <c r="X5731" s="67"/>
      <c r="Y5731" s="67"/>
      <c r="Z5731" s="67"/>
      <c r="AA5731" s="67"/>
      <c r="AB5731" s="67"/>
      <c r="AC5731" s="67"/>
      <c r="AD5731" s="67"/>
      <c r="AE5731" s="67"/>
      <c r="AF5731" s="67"/>
      <c r="AG5731" s="67"/>
      <c r="AH5731" s="272"/>
      <c r="AI5731" s="272"/>
      <c r="AJ5731" s="67"/>
      <c r="AK5731" s="67"/>
      <c r="AL5731" s="67"/>
      <c r="AM5731" s="67"/>
      <c r="AN5731" s="67"/>
      <c r="AO5731" s="67"/>
      <c r="AP5731" s="67"/>
      <c r="AQ5731" s="67"/>
      <c r="AR5731" s="67"/>
      <c r="AS5731" s="67"/>
      <c r="AT5731" s="67"/>
      <c r="AU5731" s="67"/>
      <c r="AV5731" s="67"/>
      <c r="AW5731" s="67"/>
      <c r="AX5731" s="67"/>
      <c r="AY5731" s="67"/>
      <c r="AZ5731" s="67"/>
      <c r="BA5731" s="67"/>
      <c r="BB5731" s="67"/>
      <c r="BC5731" s="67"/>
      <c r="BD5731" s="67"/>
      <c r="BE5731" s="67"/>
      <c r="BF5731" s="67"/>
      <c r="BG5731" s="67"/>
      <c r="BH5731" s="67"/>
      <c r="BI5731" s="67"/>
      <c r="BJ5731" s="67"/>
      <c r="BK5731" s="67"/>
      <c r="BL5731" s="67"/>
      <c r="BM5731" s="67"/>
      <c r="BN5731" s="67"/>
      <c r="BO5731" s="67"/>
      <c r="BP5731" s="67"/>
      <c r="BQ5731" s="69"/>
      <c r="BR5731" s="69"/>
      <c r="BS5731" s="69"/>
      <c r="BT5731" s="15"/>
      <c r="BU5731" s="15"/>
      <c r="BV5731" s="95"/>
    </row>
    <row r="5732" spans="1:74" s="18" customFormat="1" ht="40.5" hidden="1" customHeight="1" thickTop="1" x14ac:dyDescent="0.4">
      <c r="A5732" s="271"/>
      <c r="B5732" s="652" t="s">
        <v>0</v>
      </c>
      <c r="C5732" s="648" t="s">
        <v>1</v>
      </c>
      <c r="D5732" s="649"/>
      <c r="E5732" s="273" t="s">
        <v>28</v>
      </c>
      <c r="F5732" s="546" t="s">
        <v>100</v>
      </c>
      <c r="G5732" s="546" t="s">
        <v>101</v>
      </c>
      <c r="H5732" s="704" t="s">
        <v>41</v>
      </c>
      <c r="I5732" s="705"/>
      <c r="J5732" s="554" t="s">
        <v>7</v>
      </c>
      <c r="K5732" s="554"/>
      <c r="L5732" s="554"/>
      <c r="M5732" s="554"/>
      <c r="N5732" s="554"/>
      <c r="O5732" s="554"/>
      <c r="P5732" s="554" t="s">
        <v>2</v>
      </c>
      <c r="Q5732" s="554"/>
      <c r="R5732" s="554"/>
      <c r="S5732" s="554"/>
      <c r="T5732" s="554"/>
      <c r="U5732" s="554"/>
      <c r="V5732" s="308"/>
      <c r="W5732" s="308"/>
      <c r="X5732" s="687" t="s">
        <v>35</v>
      </c>
      <c r="Y5732" s="688"/>
      <c r="Z5732" s="687" t="s">
        <v>36</v>
      </c>
      <c r="AA5732" s="688"/>
      <c r="AB5732" s="687" t="s">
        <v>44</v>
      </c>
      <c r="AC5732" s="688"/>
      <c r="AD5732" s="554" t="s">
        <v>6</v>
      </c>
      <c r="AE5732" s="554"/>
      <c r="AF5732" s="554"/>
      <c r="AG5732" s="554"/>
      <c r="AH5732" s="554"/>
      <c r="AI5732" s="554"/>
      <c r="AJ5732" s="554" t="s">
        <v>68</v>
      </c>
      <c r="AK5732" s="554"/>
      <c r="AL5732" s="554"/>
      <c r="AM5732" s="554"/>
      <c r="AN5732" s="554"/>
      <c r="AO5732" s="554"/>
      <c r="AP5732" s="554" t="s">
        <v>69</v>
      </c>
      <c r="AQ5732" s="554"/>
      <c r="AR5732" s="554"/>
      <c r="AS5732" s="554"/>
      <c r="AT5732" s="554"/>
      <c r="AU5732" s="554"/>
      <c r="AV5732" s="554" t="s">
        <v>70</v>
      </c>
      <c r="AW5732" s="554"/>
      <c r="AX5732" s="554"/>
      <c r="AY5732" s="554"/>
      <c r="AZ5732" s="554"/>
      <c r="BA5732" s="556"/>
      <c r="BB5732" s="554" t="s">
        <v>4</v>
      </c>
      <c r="BC5732" s="554"/>
      <c r="BD5732" s="554"/>
      <c r="BE5732" s="554"/>
      <c r="BF5732" s="554"/>
      <c r="BG5732" s="555"/>
      <c r="BH5732" s="554" t="s">
        <v>71</v>
      </c>
      <c r="BI5732" s="554"/>
      <c r="BJ5732" s="554"/>
      <c r="BK5732" s="554"/>
      <c r="BL5732" s="554"/>
      <c r="BM5732" s="556"/>
      <c r="BN5732" s="557" t="s">
        <v>25</v>
      </c>
      <c r="BO5732" s="558"/>
      <c r="BP5732" s="559"/>
      <c r="BQ5732" s="691" t="s">
        <v>110</v>
      </c>
      <c r="BR5732" s="691" t="s">
        <v>86</v>
      </c>
      <c r="BS5732" s="691" t="s">
        <v>87</v>
      </c>
      <c r="BT5732" s="274"/>
      <c r="BU5732" s="274"/>
      <c r="BV5732" s="271"/>
    </row>
    <row r="5733" spans="1:74" s="18" customFormat="1" ht="41.25" hidden="1" customHeight="1" x14ac:dyDescent="0.4">
      <c r="A5733" s="271"/>
      <c r="B5733" s="653"/>
      <c r="C5733" s="650"/>
      <c r="D5733" s="651"/>
      <c r="E5733" s="275" t="s">
        <v>102</v>
      </c>
      <c r="F5733" s="547"/>
      <c r="G5733" s="547"/>
      <c r="H5733" s="706"/>
      <c r="I5733" s="707"/>
      <c r="J5733" s="525" t="s">
        <v>17</v>
      </c>
      <c r="K5733" s="526"/>
      <c r="L5733" s="521" t="s">
        <v>18</v>
      </c>
      <c r="M5733" s="522"/>
      <c r="N5733" s="523" t="s">
        <v>19</v>
      </c>
      <c r="O5733" s="524" t="s">
        <v>8</v>
      </c>
      <c r="P5733" s="525" t="s">
        <v>26</v>
      </c>
      <c r="Q5733" s="526"/>
      <c r="R5733" s="521" t="s">
        <v>24</v>
      </c>
      <c r="S5733" s="522"/>
      <c r="T5733" s="523" t="s">
        <v>19</v>
      </c>
      <c r="U5733" s="524"/>
      <c r="V5733" s="309"/>
      <c r="W5733" s="309"/>
      <c r="X5733" s="689"/>
      <c r="Y5733" s="690"/>
      <c r="Z5733" s="689"/>
      <c r="AA5733" s="690"/>
      <c r="AB5733" s="689"/>
      <c r="AC5733" s="690"/>
      <c r="AD5733" s="525" t="s">
        <v>48</v>
      </c>
      <c r="AE5733" s="526"/>
      <c r="AF5733" s="521" t="s">
        <v>23</v>
      </c>
      <c r="AG5733" s="522" t="s">
        <v>3</v>
      </c>
      <c r="AH5733" s="563" t="s">
        <v>5</v>
      </c>
      <c r="AI5733" s="564"/>
      <c r="AJ5733" s="525" t="s">
        <v>48</v>
      </c>
      <c r="AK5733" s="526"/>
      <c r="AL5733" s="521" t="s">
        <v>23</v>
      </c>
      <c r="AM5733" s="522" t="s">
        <v>3</v>
      </c>
      <c r="AN5733" s="563" t="s">
        <v>5</v>
      </c>
      <c r="AO5733" s="564"/>
      <c r="AP5733" s="525" t="s">
        <v>48</v>
      </c>
      <c r="AQ5733" s="526"/>
      <c r="AR5733" s="521" t="s">
        <v>23</v>
      </c>
      <c r="AS5733" s="522" t="s">
        <v>3</v>
      </c>
      <c r="AT5733" s="563" t="s">
        <v>5</v>
      </c>
      <c r="AU5733" s="564"/>
      <c r="AV5733" s="525" t="s">
        <v>48</v>
      </c>
      <c r="AW5733" s="526"/>
      <c r="AX5733" s="521" t="s">
        <v>23</v>
      </c>
      <c r="AY5733" s="522" t="s">
        <v>3</v>
      </c>
      <c r="AZ5733" s="563" t="s">
        <v>5</v>
      </c>
      <c r="BA5733" s="564"/>
      <c r="BB5733" s="525" t="s">
        <v>48</v>
      </c>
      <c r="BC5733" s="526"/>
      <c r="BD5733" s="521" t="s">
        <v>23</v>
      </c>
      <c r="BE5733" s="522" t="s">
        <v>3</v>
      </c>
      <c r="BF5733" s="563" t="s">
        <v>5</v>
      </c>
      <c r="BG5733" s="564"/>
      <c r="BH5733" s="525" t="s">
        <v>48</v>
      </c>
      <c r="BI5733" s="526"/>
      <c r="BJ5733" s="521" t="s">
        <v>23</v>
      </c>
      <c r="BK5733" s="522" t="s">
        <v>3</v>
      </c>
      <c r="BL5733" s="563" t="s">
        <v>5</v>
      </c>
      <c r="BM5733" s="564"/>
      <c r="BN5733" s="560"/>
      <c r="BO5733" s="561"/>
      <c r="BP5733" s="562"/>
      <c r="BQ5733" s="692"/>
      <c r="BR5733" s="692"/>
      <c r="BS5733" s="692"/>
      <c r="BT5733" s="274"/>
      <c r="BU5733" s="274"/>
      <c r="BV5733" s="271"/>
    </row>
    <row r="5734" spans="1:74" ht="23.85" hidden="1" customHeight="1" x14ac:dyDescent="0.35">
      <c r="A5734" s="276"/>
      <c r="B5734" s="570" t="str">
        <f>IF(ROSTER!B$8="","",ROSTER!B$8)</f>
        <v/>
      </c>
      <c r="C5734" s="572" t="str">
        <f>IF(ROSTER!C$8="","",ROSTER!C$8)</f>
        <v/>
      </c>
      <c r="D5734" s="573"/>
      <c r="E5734" s="574"/>
      <c r="F5734" s="576">
        <f>IF(E5734="y",1,IF(E5734="S",1,0))</f>
        <v>0</v>
      </c>
      <c r="G5734" s="582">
        <f>IF(E5734="S",1,0)</f>
        <v>0</v>
      </c>
      <c r="H5734" s="578"/>
      <c r="I5734" s="543"/>
      <c r="J5734" s="542"/>
      <c r="K5734" s="580"/>
      <c r="L5734" s="584"/>
      <c r="M5734" s="585"/>
      <c r="N5734" s="588">
        <f>L5734+J5734</f>
        <v>0</v>
      </c>
      <c r="O5734" s="589"/>
      <c r="P5734" s="542"/>
      <c r="Q5734" s="580"/>
      <c r="R5734" s="584"/>
      <c r="S5734" s="585"/>
      <c r="T5734" s="588">
        <f>R5734-P5734</f>
        <v>0</v>
      </c>
      <c r="U5734" s="589"/>
      <c r="V5734" s="310"/>
      <c r="W5734" s="310"/>
      <c r="X5734" s="578"/>
      <c r="Y5734" s="543"/>
      <c r="Z5734" s="542"/>
      <c r="AA5734" s="543"/>
      <c r="AB5734" s="542"/>
      <c r="AC5734" s="543"/>
      <c r="AD5734" s="542"/>
      <c r="AE5734" s="580"/>
      <c r="AF5734" s="584"/>
      <c r="AG5734" s="585"/>
      <c r="AH5734" s="595">
        <f>IF(AD5734=0,0,(AF5734/AD5734)*100)</f>
        <v>0</v>
      </c>
      <c r="AI5734" s="596"/>
      <c r="AJ5734" s="542"/>
      <c r="AK5734" s="580"/>
      <c r="AL5734" s="584"/>
      <c r="AM5734" s="585"/>
      <c r="AN5734" s="595">
        <f>IF(AJ5734=0,0,(AL5734/AJ5734)*100)</f>
        <v>0</v>
      </c>
      <c r="AO5734" s="596"/>
      <c r="AP5734" s="542"/>
      <c r="AQ5734" s="580"/>
      <c r="AR5734" s="584"/>
      <c r="AS5734" s="585"/>
      <c r="AT5734" s="595">
        <f>IF(AP5734=0,0,(AR5734/AP5734)*100)</f>
        <v>0</v>
      </c>
      <c r="AU5734" s="596"/>
      <c r="AV5734" s="599">
        <f>AD5734+AJ5734+AP5734</f>
        <v>0</v>
      </c>
      <c r="AW5734" s="600"/>
      <c r="AX5734" s="630">
        <f>AF5734+AL5734+AR5734</f>
        <v>0</v>
      </c>
      <c r="AY5734" s="631"/>
      <c r="AZ5734" s="595">
        <f>IF(AV5734=0,0,(AX5734/AV5734)*100)</f>
        <v>0</v>
      </c>
      <c r="BA5734" s="596"/>
      <c r="BB5734" s="542"/>
      <c r="BC5734" s="580"/>
      <c r="BD5734" s="584"/>
      <c r="BE5734" s="585"/>
      <c r="BF5734" s="595">
        <f>IF(BB5734=0,0,(BD5734/BB5734)*100)</f>
        <v>0</v>
      </c>
      <c r="BG5734" s="596"/>
      <c r="BH5734" s="599">
        <f>AV5734+BB5734</f>
        <v>0</v>
      </c>
      <c r="BI5734" s="600"/>
      <c r="BJ5734" s="630">
        <f>AX5734+BD5734</f>
        <v>0</v>
      </c>
      <c r="BK5734" s="631"/>
      <c r="BL5734" s="595">
        <f>IF(BH5734=0,0,(BJ5734/BH5734)*100)</f>
        <v>0</v>
      </c>
      <c r="BM5734" s="596"/>
      <c r="BN5734" s="656">
        <f>(AF5734*2)+(AL5734*2)+(AR5734*3)+BD5734</f>
        <v>0</v>
      </c>
      <c r="BO5734" s="657"/>
      <c r="BP5734" s="658"/>
      <c r="BQ5734" s="676">
        <f>IF(BS5734=0,0,50*BR5734/BS5734)</f>
        <v>0</v>
      </c>
      <c r="BR5734" s="662">
        <f>(BN5734*BU$11)+(N5734*BU$12)+(Z5734*BU$13)+(R5734*BU$14)+(X5734*BU$15)+(AB5734*BU$16)</f>
        <v>0</v>
      </c>
      <c r="BS5734" s="662">
        <f>((BB5734-BD5734)*BU$18)+((AV5734-AX5734)*BU$17)+(H5734*BU$19)+(P5734*BU$20)</f>
        <v>0</v>
      </c>
      <c r="BT5734" s="19" t="s">
        <v>75</v>
      </c>
      <c r="BU5734" s="277">
        <f>IF(BQ5729="B",'VALUE POINTS'!L$10,IF('GAME STATS'!BQ5729="C",'VALUE POINTS'!M$10,'VALUE POINTS'!K$10))</f>
        <v>1</v>
      </c>
      <c r="BV5734" s="278"/>
    </row>
    <row r="5735" spans="1:74" ht="23.85" hidden="1" customHeight="1" x14ac:dyDescent="0.35">
      <c r="A5735" s="276"/>
      <c r="B5735" s="571"/>
      <c r="C5735" s="642" t="str">
        <f>IF(ROSTER!D$8="","",ROSTER!D$8)</f>
        <v/>
      </c>
      <c r="D5735" s="643"/>
      <c r="E5735" s="575"/>
      <c r="F5735" s="577"/>
      <c r="G5735" s="583"/>
      <c r="H5735" s="579"/>
      <c r="I5735" s="545"/>
      <c r="J5735" s="544"/>
      <c r="K5735" s="581"/>
      <c r="L5735" s="586"/>
      <c r="M5735" s="587"/>
      <c r="N5735" s="592" t="s">
        <v>16</v>
      </c>
      <c r="O5735" s="603"/>
      <c r="P5735" s="544"/>
      <c r="Q5735" s="581"/>
      <c r="R5735" s="586"/>
      <c r="S5735" s="587"/>
      <c r="T5735" s="592" t="s">
        <v>16</v>
      </c>
      <c r="U5735" s="603"/>
      <c r="V5735" s="311"/>
      <c r="W5735" s="311"/>
      <c r="X5735" s="579"/>
      <c r="Y5735" s="545"/>
      <c r="Z5735" s="544"/>
      <c r="AA5735" s="545"/>
      <c r="AB5735" s="544"/>
      <c r="AC5735" s="545"/>
      <c r="AD5735" s="544"/>
      <c r="AE5735" s="581"/>
      <c r="AF5735" s="586"/>
      <c r="AG5735" s="587"/>
      <c r="AH5735" s="626"/>
      <c r="AI5735" s="627"/>
      <c r="AJ5735" s="544"/>
      <c r="AK5735" s="581"/>
      <c r="AL5735" s="586"/>
      <c r="AM5735" s="587"/>
      <c r="AN5735" s="626"/>
      <c r="AO5735" s="627"/>
      <c r="AP5735" s="544"/>
      <c r="AQ5735" s="581"/>
      <c r="AR5735" s="586"/>
      <c r="AS5735" s="587"/>
      <c r="AT5735" s="626"/>
      <c r="AU5735" s="627"/>
      <c r="AV5735" s="628"/>
      <c r="AW5735" s="629"/>
      <c r="AX5735" s="632"/>
      <c r="AY5735" s="633"/>
      <c r="AZ5735" s="626"/>
      <c r="BA5735" s="627"/>
      <c r="BB5735" s="544"/>
      <c r="BC5735" s="581"/>
      <c r="BD5735" s="586"/>
      <c r="BE5735" s="587"/>
      <c r="BF5735" s="626"/>
      <c r="BG5735" s="627"/>
      <c r="BH5735" s="628"/>
      <c r="BI5735" s="629"/>
      <c r="BJ5735" s="632"/>
      <c r="BK5735" s="633"/>
      <c r="BL5735" s="626"/>
      <c r="BM5735" s="627"/>
      <c r="BN5735" s="678"/>
      <c r="BO5735" s="679"/>
      <c r="BP5735" s="680"/>
      <c r="BQ5735" s="677"/>
      <c r="BR5735" s="663"/>
      <c r="BS5735" s="663"/>
      <c r="BT5735" s="19" t="s">
        <v>76</v>
      </c>
      <c r="BU5735" s="277">
        <f>IF(BQ5729="B",'VALUE POINTS'!L$11,IF('GAME STATS'!BQ5729="C",'VALUE POINTS'!M$11,'VALUE POINTS'!K$11))</f>
        <v>1</v>
      </c>
      <c r="BV5735" s="278"/>
    </row>
    <row r="5736" spans="1:74" ht="21.75" hidden="1" customHeight="1" x14ac:dyDescent="0.35">
      <c r="A5736" s="95"/>
      <c r="B5736" s="570" t="str">
        <f>IF(ROSTER!B$10="","",ROSTER!B$10)</f>
        <v/>
      </c>
      <c r="C5736" s="572" t="str">
        <f>IF(ROSTER!C$10="","",ROSTER!C$10)</f>
        <v/>
      </c>
      <c r="D5736" s="573"/>
      <c r="E5736" s="574"/>
      <c r="F5736" s="576">
        <f>IF(E5736="y",1,IF(E5736="S",1,0))</f>
        <v>0</v>
      </c>
      <c r="G5736" s="582">
        <f>IF(E5736="S",1,0)</f>
        <v>0</v>
      </c>
      <c r="H5736" s="578"/>
      <c r="I5736" s="543"/>
      <c r="J5736" s="542"/>
      <c r="K5736" s="580"/>
      <c r="L5736" s="584"/>
      <c r="M5736" s="585"/>
      <c r="N5736" s="588">
        <f>L5736+J5736</f>
        <v>0</v>
      </c>
      <c r="O5736" s="589"/>
      <c r="P5736" s="542"/>
      <c r="Q5736" s="580"/>
      <c r="R5736" s="584"/>
      <c r="S5736" s="585"/>
      <c r="T5736" s="588">
        <f>R5736-P5736</f>
        <v>0</v>
      </c>
      <c r="U5736" s="589"/>
      <c r="V5736" s="310"/>
      <c r="W5736" s="310"/>
      <c r="X5736" s="578"/>
      <c r="Y5736" s="543"/>
      <c r="Z5736" s="542"/>
      <c r="AA5736" s="543"/>
      <c r="AB5736" s="542"/>
      <c r="AC5736" s="543"/>
      <c r="AD5736" s="542"/>
      <c r="AE5736" s="580"/>
      <c r="AF5736" s="584"/>
      <c r="AG5736" s="585"/>
      <c r="AH5736" s="595">
        <f>IF(AD5736=0,0,(AF5736/AD5736)*100)</f>
        <v>0</v>
      </c>
      <c r="AI5736" s="596"/>
      <c r="AJ5736" s="542"/>
      <c r="AK5736" s="580"/>
      <c r="AL5736" s="584"/>
      <c r="AM5736" s="585"/>
      <c r="AN5736" s="595">
        <f>IF(AJ5736=0,0,(AL5736/AJ5736)*100)</f>
        <v>0</v>
      </c>
      <c r="AO5736" s="596"/>
      <c r="AP5736" s="542"/>
      <c r="AQ5736" s="580"/>
      <c r="AR5736" s="584"/>
      <c r="AS5736" s="585"/>
      <c r="AT5736" s="595">
        <f>IF(AP5736=0,0,(AR5736/AP5736)*100)</f>
        <v>0</v>
      </c>
      <c r="AU5736" s="596"/>
      <c r="AV5736" s="599">
        <f>AD5736+AJ5736+AP5736</f>
        <v>0</v>
      </c>
      <c r="AW5736" s="600"/>
      <c r="AX5736" s="630">
        <f>AF5736+AL5736+AR5736</f>
        <v>0</v>
      </c>
      <c r="AY5736" s="631"/>
      <c r="AZ5736" s="595">
        <f>IF(AV5736=0,0,(AX5736/AV5736)*100)</f>
        <v>0</v>
      </c>
      <c r="BA5736" s="596"/>
      <c r="BB5736" s="542"/>
      <c r="BC5736" s="580"/>
      <c r="BD5736" s="584"/>
      <c r="BE5736" s="585"/>
      <c r="BF5736" s="595">
        <f>IF(BB5736=0,0,(BD5736/BB5736)*100)</f>
        <v>0</v>
      </c>
      <c r="BG5736" s="596"/>
      <c r="BH5736" s="599">
        <f>AV5736+BB5736</f>
        <v>0</v>
      </c>
      <c r="BI5736" s="600"/>
      <c r="BJ5736" s="630">
        <f>AX5736+BD5736</f>
        <v>0</v>
      </c>
      <c r="BK5736" s="631"/>
      <c r="BL5736" s="595">
        <f>IF(BH5736=0,0,(BJ5736/BH5736)*100)</f>
        <v>0</v>
      </c>
      <c r="BM5736" s="596"/>
      <c r="BN5736" s="656">
        <f>(AF5736*2)+(AL5736*2)+(AR5736*3)+BD5736</f>
        <v>0</v>
      </c>
      <c r="BO5736" s="657"/>
      <c r="BP5736" s="658"/>
      <c r="BQ5736" s="676">
        <f>IF(BS5736=0,0,50*BR5736/BS5736)</f>
        <v>0</v>
      </c>
      <c r="BR5736" s="662">
        <f>(BN5736*BU$11)+(N5736*BU$12)+(Z5736*BU$13)+(R5736*BU$14)+(X5736*BU$15)+(AB5736*BU$16)</f>
        <v>0</v>
      </c>
      <c r="BS5736" s="662">
        <f>((BB5736-BD5736)*BU$18)+((AV5736-AX5736)*BU$17)+(H5736*BU$19)+(P5736*BU$20)</f>
        <v>0</v>
      </c>
      <c r="BT5736" s="19" t="s">
        <v>77</v>
      </c>
      <c r="BU5736" s="277">
        <f>IF(BQ5729="B",'VALUE POINTS'!L$12,IF('GAME STATS'!BQ5729="C",'VALUE POINTS'!M$12,'VALUE POINTS'!K$12))</f>
        <v>2</v>
      </c>
      <c r="BV5736" s="278"/>
    </row>
    <row r="5737" spans="1:74" ht="21.75" hidden="1" customHeight="1" x14ac:dyDescent="0.35">
      <c r="A5737" s="95"/>
      <c r="B5737" s="571"/>
      <c r="C5737" s="642" t="str">
        <f>IF(ROSTER!D$10="","",ROSTER!D$10)</f>
        <v/>
      </c>
      <c r="D5737" s="643"/>
      <c r="E5737" s="575"/>
      <c r="F5737" s="577"/>
      <c r="G5737" s="583"/>
      <c r="H5737" s="579"/>
      <c r="I5737" s="545"/>
      <c r="J5737" s="544"/>
      <c r="K5737" s="581"/>
      <c r="L5737" s="586"/>
      <c r="M5737" s="587"/>
      <c r="N5737" s="592" t="s">
        <v>16</v>
      </c>
      <c r="O5737" s="603"/>
      <c r="P5737" s="544"/>
      <c r="Q5737" s="581"/>
      <c r="R5737" s="586"/>
      <c r="S5737" s="587"/>
      <c r="T5737" s="592" t="s">
        <v>16</v>
      </c>
      <c r="U5737" s="603"/>
      <c r="V5737" s="311"/>
      <c r="W5737" s="311"/>
      <c r="X5737" s="579"/>
      <c r="Y5737" s="545"/>
      <c r="Z5737" s="544"/>
      <c r="AA5737" s="545"/>
      <c r="AB5737" s="544"/>
      <c r="AC5737" s="545"/>
      <c r="AD5737" s="544"/>
      <c r="AE5737" s="581"/>
      <c r="AF5737" s="586"/>
      <c r="AG5737" s="587"/>
      <c r="AH5737" s="626"/>
      <c r="AI5737" s="627"/>
      <c r="AJ5737" s="544"/>
      <c r="AK5737" s="581"/>
      <c r="AL5737" s="586"/>
      <c r="AM5737" s="587"/>
      <c r="AN5737" s="626"/>
      <c r="AO5737" s="627"/>
      <c r="AP5737" s="544"/>
      <c r="AQ5737" s="581"/>
      <c r="AR5737" s="586"/>
      <c r="AS5737" s="587"/>
      <c r="AT5737" s="626"/>
      <c r="AU5737" s="627"/>
      <c r="AV5737" s="628"/>
      <c r="AW5737" s="629"/>
      <c r="AX5737" s="632"/>
      <c r="AY5737" s="633"/>
      <c r="AZ5737" s="626"/>
      <c r="BA5737" s="627"/>
      <c r="BB5737" s="544"/>
      <c r="BC5737" s="581"/>
      <c r="BD5737" s="586"/>
      <c r="BE5737" s="587"/>
      <c r="BF5737" s="626"/>
      <c r="BG5737" s="627"/>
      <c r="BH5737" s="628"/>
      <c r="BI5737" s="629"/>
      <c r="BJ5737" s="632"/>
      <c r="BK5737" s="633"/>
      <c r="BL5737" s="626"/>
      <c r="BM5737" s="627"/>
      <c r="BN5737" s="678"/>
      <c r="BO5737" s="679"/>
      <c r="BP5737" s="680"/>
      <c r="BQ5737" s="677"/>
      <c r="BR5737" s="663"/>
      <c r="BS5737" s="663"/>
      <c r="BT5737" s="19" t="s">
        <v>78</v>
      </c>
      <c r="BU5737" s="277">
        <f>IF(BQ5729="B",'VALUE POINTS'!L$13,IF('GAME STATS'!BQ5729="C",'VALUE POINTS'!M$13,'VALUE POINTS'!K$13))</f>
        <v>2</v>
      </c>
      <c r="BV5737" s="278"/>
    </row>
    <row r="5738" spans="1:74" ht="21.75" hidden="1" customHeight="1" x14ac:dyDescent="0.35">
      <c r="A5738" s="95"/>
      <c r="B5738" s="570" t="str">
        <f>IF(ROSTER!B$12="","",ROSTER!B$12)</f>
        <v/>
      </c>
      <c r="C5738" s="572" t="str">
        <f>IF(ROSTER!C$12="","",ROSTER!C$12)</f>
        <v/>
      </c>
      <c r="D5738" s="573"/>
      <c r="E5738" s="574"/>
      <c r="F5738" s="576">
        <f>IF(E5738="y",1,IF(E5738="S",1,0))</f>
        <v>0</v>
      </c>
      <c r="G5738" s="582">
        <f>IF(E5738="S",1,0)</f>
        <v>0</v>
      </c>
      <c r="H5738" s="578"/>
      <c r="I5738" s="543"/>
      <c r="J5738" s="542"/>
      <c r="K5738" s="580"/>
      <c r="L5738" s="584"/>
      <c r="M5738" s="585"/>
      <c r="N5738" s="588">
        <f>L5738+J5738</f>
        <v>0</v>
      </c>
      <c r="O5738" s="589"/>
      <c r="P5738" s="542"/>
      <c r="Q5738" s="580"/>
      <c r="R5738" s="584"/>
      <c r="S5738" s="585"/>
      <c r="T5738" s="588">
        <f>R5738-P5738</f>
        <v>0</v>
      </c>
      <c r="U5738" s="589"/>
      <c r="V5738" s="310"/>
      <c r="W5738" s="310"/>
      <c r="X5738" s="578"/>
      <c r="Y5738" s="543"/>
      <c r="Z5738" s="542"/>
      <c r="AA5738" s="543"/>
      <c r="AB5738" s="542"/>
      <c r="AC5738" s="543"/>
      <c r="AD5738" s="542"/>
      <c r="AE5738" s="580"/>
      <c r="AF5738" s="584"/>
      <c r="AG5738" s="585"/>
      <c r="AH5738" s="595">
        <f>IF(AD5738=0,0,(AF5738/AD5738)*100)</f>
        <v>0</v>
      </c>
      <c r="AI5738" s="596"/>
      <c r="AJ5738" s="542"/>
      <c r="AK5738" s="580"/>
      <c r="AL5738" s="584"/>
      <c r="AM5738" s="585"/>
      <c r="AN5738" s="595">
        <f>IF(AJ5738=0,0,(AL5738/AJ5738)*100)</f>
        <v>0</v>
      </c>
      <c r="AO5738" s="596"/>
      <c r="AP5738" s="542"/>
      <c r="AQ5738" s="580"/>
      <c r="AR5738" s="584"/>
      <c r="AS5738" s="585"/>
      <c r="AT5738" s="595">
        <f>IF(AP5738=0,0,(AR5738/AP5738)*100)</f>
        <v>0</v>
      </c>
      <c r="AU5738" s="596"/>
      <c r="AV5738" s="599">
        <f>AD5738+AJ5738+AP5738</f>
        <v>0</v>
      </c>
      <c r="AW5738" s="600"/>
      <c r="AX5738" s="630">
        <f>AF5738+AL5738+AR5738</f>
        <v>0</v>
      </c>
      <c r="AY5738" s="631"/>
      <c r="AZ5738" s="595">
        <f>IF(AV5738=0,0,(AX5738/AV5738)*100)</f>
        <v>0</v>
      </c>
      <c r="BA5738" s="596"/>
      <c r="BB5738" s="542"/>
      <c r="BC5738" s="580"/>
      <c r="BD5738" s="584"/>
      <c r="BE5738" s="585"/>
      <c r="BF5738" s="595">
        <f>IF(BB5738=0,0,(BD5738/BB5738)*100)</f>
        <v>0</v>
      </c>
      <c r="BG5738" s="596"/>
      <c r="BH5738" s="599">
        <f>AV5738+BB5738</f>
        <v>0</v>
      </c>
      <c r="BI5738" s="600"/>
      <c r="BJ5738" s="630">
        <f>AX5738+BD5738</f>
        <v>0</v>
      </c>
      <c r="BK5738" s="631"/>
      <c r="BL5738" s="595">
        <f>IF(BH5738=0,0,(BJ5738/BH5738)*100)</f>
        <v>0</v>
      </c>
      <c r="BM5738" s="596"/>
      <c r="BN5738" s="656">
        <f>(AF5738*2)+(AL5738*2)+(AR5738*3)+BD5738</f>
        <v>0</v>
      </c>
      <c r="BO5738" s="657"/>
      <c r="BP5738" s="658"/>
      <c r="BQ5738" s="676">
        <f t="shared" ref="BQ5738" si="3724">IF(BS5738=0,0,50*BR5738/BS5738)</f>
        <v>0</v>
      </c>
      <c r="BR5738" s="662">
        <f>(BN5738*BU$11)+(N5738*BU$12)+(Z5738*BU$13)+(R5738*BU$14)+(X5738*BU$15)+(AB5738*BU$16)</f>
        <v>0</v>
      </c>
      <c r="BS5738" s="662">
        <f>((BB5738-BD5738)*BU$18)+((AV5738-AX5738)*BU$17)+(H5738*BU$19)+(P5738*BU$20)</f>
        <v>0</v>
      </c>
      <c r="BT5738" s="19" t="s">
        <v>79</v>
      </c>
      <c r="BU5738" s="277">
        <f>IF(BQ5729="B",'VALUE POINTS'!L$14,IF('GAME STATS'!BQ5729="C",'VALUE POINTS'!M$14,'VALUE POINTS'!K$14))</f>
        <v>2</v>
      </c>
      <c r="BV5738" s="278"/>
    </row>
    <row r="5739" spans="1:74" ht="21.75" hidden="1" customHeight="1" x14ac:dyDescent="0.35">
      <c r="A5739" s="95"/>
      <c r="B5739" s="571"/>
      <c r="C5739" s="642" t="str">
        <f>IF(ROSTER!D$12="","",ROSTER!D$12)</f>
        <v/>
      </c>
      <c r="D5739" s="643"/>
      <c r="E5739" s="575"/>
      <c r="F5739" s="577"/>
      <c r="G5739" s="583"/>
      <c r="H5739" s="579"/>
      <c r="I5739" s="545"/>
      <c r="J5739" s="544"/>
      <c r="K5739" s="581"/>
      <c r="L5739" s="586"/>
      <c r="M5739" s="587"/>
      <c r="N5739" s="592"/>
      <c r="O5739" s="603"/>
      <c r="P5739" s="544"/>
      <c r="Q5739" s="581"/>
      <c r="R5739" s="586"/>
      <c r="S5739" s="587"/>
      <c r="T5739" s="592"/>
      <c r="U5739" s="603"/>
      <c r="V5739" s="311"/>
      <c r="W5739" s="311"/>
      <c r="X5739" s="579"/>
      <c r="Y5739" s="545"/>
      <c r="Z5739" s="544"/>
      <c r="AA5739" s="545"/>
      <c r="AB5739" s="544"/>
      <c r="AC5739" s="545"/>
      <c r="AD5739" s="544"/>
      <c r="AE5739" s="581"/>
      <c r="AF5739" s="586"/>
      <c r="AG5739" s="587"/>
      <c r="AH5739" s="626"/>
      <c r="AI5739" s="627"/>
      <c r="AJ5739" s="544"/>
      <c r="AK5739" s="581"/>
      <c r="AL5739" s="586"/>
      <c r="AM5739" s="587"/>
      <c r="AN5739" s="626"/>
      <c r="AO5739" s="627"/>
      <c r="AP5739" s="544"/>
      <c r="AQ5739" s="581"/>
      <c r="AR5739" s="586"/>
      <c r="AS5739" s="587"/>
      <c r="AT5739" s="626"/>
      <c r="AU5739" s="627"/>
      <c r="AV5739" s="628"/>
      <c r="AW5739" s="629"/>
      <c r="AX5739" s="632"/>
      <c r="AY5739" s="633"/>
      <c r="AZ5739" s="626"/>
      <c r="BA5739" s="627"/>
      <c r="BB5739" s="544"/>
      <c r="BC5739" s="581"/>
      <c r="BD5739" s="586"/>
      <c r="BE5739" s="587"/>
      <c r="BF5739" s="626"/>
      <c r="BG5739" s="627"/>
      <c r="BH5739" s="628"/>
      <c r="BI5739" s="629"/>
      <c r="BJ5739" s="632"/>
      <c r="BK5739" s="633"/>
      <c r="BL5739" s="626"/>
      <c r="BM5739" s="627"/>
      <c r="BN5739" s="678"/>
      <c r="BO5739" s="679"/>
      <c r="BP5739" s="680"/>
      <c r="BQ5739" s="677"/>
      <c r="BR5739" s="663"/>
      <c r="BS5739" s="663"/>
      <c r="BT5739" s="19" t="s">
        <v>80</v>
      </c>
      <c r="BU5739" s="277">
        <f>IF(BQ5729="B",'VALUE POINTS'!L$15,IF('GAME STATS'!BQ5729="C",'VALUE POINTS'!M$15,'VALUE POINTS'!K$15))</f>
        <v>2</v>
      </c>
      <c r="BV5739" s="278"/>
    </row>
    <row r="5740" spans="1:74" ht="21.75" hidden="1" customHeight="1" x14ac:dyDescent="0.35">
      <c r="A5740" s="95"/>
      <c r="B5740" s="570" t="str">
        <f>IF(ROSTER!B$14="","",ROSTER!B$14)</f>
        <v/>
      </c>
      <c r="C5740" s="572" t="str">
        <f>IF(ROSTER!C$14="","",ROSTER!C$14)</f>
        <v/>
      </c>
      <c r="D5740" s="573"/>
      <c r="E5740" s="574"/>
      <c r="F5740" s="576">
        <f>IF(E5740="y",1,IF(E5740="S",1,0))</f>
        <v>0</v>
      </c>
      <c r="G5740" s="582">
        <f>IF(E5740="S",1,0)</f>
        <v>0</v>
      </c>
      <c r="H5740" s="578"/>
      <c r="I5740" s="543"/>
      <c r="J5740" s="542"/>
      <c r="K5740" s="580"/>
      <c r="L5740" s="584"/>
      <c r="M5740" s="585"/>
      <c r="N5740" s="588">
        <f>L5740+J5740</f>
        <v>0</v>
      </c>
      <c r="O5740" s="589"/>
      <c r="P5740" s="542"/>
      <c r="Q5740" s="580"/>
      <c r="R5740" s="584"/>
      <c r="S5740" s="585"/>
      <c r="T5740" s="588">
        <f>R5740-P5740</f>
        <v>0</v>
      </c>
      <c r="U5740" s="589"/>
      <c r="V5740" s="310"/>
      <c r="W5740" s="310"/>
      <c r="X5740" s="578"/>
      <c r="Y5740" s="543"/>
      <c r="Z5740" s="542"/>
      <c r="AA5740" s="543"/>
      <c r="AB5740" s="542"/>
      <c r="AC5740" s="543"/>
      <c r="AD5740" s="542"/>
      <c r="AE5740" s="580"/>
      <c r="AF5740" s="584"/>
      <c r="AG5740" s="585"/>
      <c r="AH5740" s="595">
        <f>IF(AD5740=0,0,(AF5740/AD5740)*100)</f>
        <v>0</v>
      </c>
      <c r="AI5740" s="596"/>
      <c r="AJ5740" s="542"/>
      <c r="AK5740" s="580"/>
      <c r="AL5740" s="584"/>
      <c r="AM5740" s="585"/>
      <c r="AN5740" s="595">
        <f>IF(AJ5740=0,0,(AL5740/AJ5740)*100)</f>
        <v>0</v>
      </c>
      <c r="AO5740" s="596"/>
      <c r="AP5740" s="542"/>
      <c r="AQ5740" s="580"/>
      <c r="AR5740" s="584"/>
      <c r="AS5740" s="585"/>
      <c r="AT5740" s="595">
        <f>IF(AP5740=0,0,(AR5740/AP5740)*100)</f>
        <v>0</v>
      </c>
      <c r="AU5740" s="596"/>
      <c r="AV5740" s="599">
        <f>AD5740+AJ5740+AP5740</f>
        <v>0</v>
      </c>
      <c r="AW5740" s="600"/>
      <c r="AX5740" s="630">
        <f>AF5740+AL5740+AR5740</f>
        <v>0</v>
      </c>
      <c r="AY5740" s="631"/>
      <c r="AZ5740" s="595">
        <f>IF(AV5740=0,0,(AX5740/AV5740)*100)</f>
        <v>0</v>
      </c>
      <c r="BA5740" s="596"/>
      <c r="BB5740" s="542"/>
      <c r="BC5740" s="580"/>
      <c r="BD5740" s="584"/>
      <c r="BE5740" s="585"/>
      <c r="BF5740" s="595">
        <f>IF(BB5740=0,0,(BD5740/BB5740)*100)</f>
        <v>0</v>
      </c>
      <c r="BG5740" s="596"/>
      <c r="BH5740" s="599">
        <f>AV5740+BB5740</f>
        <v>0</v>
      </c>
      <c r="BI5740" s="600"/>
      <c r="BJ5740" s="630">
        <f>AX5740+BD5740</f>
        <v>0</v>
      </c>
      <c r="BK5740" s="631"/>
      <c r="BL5740" s="595">
        <f>IF(BH5740=0,0,(BJ5740/BH5740)*100)</f>
        <v>0</v>
      </c>
      <c r="BM5740" s="596"/>
      <c r="BN5740" s="656">
        <f>(AF5740*2)+(AL5740*2)+(AR5740*3)+BD5740</f>
        <v>0</v>
      </c>
      <c r="BO5740" s="657"/>
      <c r="BP5740" s="658"/>
      <c r="BQ5740" s="676">
        <f t="shared" ref="BQ5740" si="3725">IF(BS5740=0,0,50*BR5740/BS5740)</f>
        <v>0</v>
      </c>
      <c r="BR5740" s="662">
        <f>(BN5740*BU$11)+(N5740*BU$12)+(Z5740*BU$13)+(R5740*BU$14)+(X5740*BU$15)+(AB5740*BU$16)</f>
        <v>0</v>
      </c>
      <c r="BS5740" s="662">
        <f>((BB5740-BD5740)*BU$18)+((AV5740-AX5740)*BU$17)+(H5740*BU$19)+(P5740*BU$20)</f>
        <v>0</v>
      </c>
      <c r="BT5740" s="19" t="s">
        <v>81</v>
      </c>
      <c r="BU5740" s="277">
        <f>IF(BQ5729="B",'VALUE POINTS'!L$16,IF('GAME STATS'!BQ5729="C",'VALUE POINTS'!M$16,'VALUE POINTS'!K$16))</f>
        <v>2</v>
      </c>
      <c r="BV5740" s="278"/>
    </row>
    <row r="5741" spans="1:74" ht="21.75" hidden="1" customHeight="1" x14ac:dyDescent="0.35">
      <c r="A5741" s="95"/>
      <c r="B5741" s="571"/>
      <c r="C5741" s="642" t="str">
        <f>IF(ROSTER!D$14="","",ROSTER!D$14)</f>
        <v/>
      </c>
      <c r="D5741" s="643"/>
      <c r="E5741" s="575"/>
      <c r="F5741" s="577"/>
      <c r="G5741" s="583"/>
      <c r="H5741" s="579"/>
      <c r="I5741" s="545"/>
      <c r="J5741" s="544"/>
      <c r="K5741" s="581"/>
      <c r="L5741" s="586"/>
      <c r="M5741" s="587"/>
      <c r="N5741" s="592"/>
      <c r="O5741" s="603"/>
      <c r="P5741" s="544"/>
      <c r="Q5741" s="581"/>
      <c r="R5741" s="586"/>
      <c r="S5741" s="587"/>
      <c r="T5741" s="592"/>
      <c r="U5741" s="603"/>
      <c r="V5741" s="311"/>
      <c r="W5741" s="311"/>
      <c r="X5741" s="579"/>
      <c r="Y5741" s="545"/>
      <c r="Z5741" s="544"/>
      <c r="AA5741" s="545"/>
      <c r="AB5741" s="544"/>
      <c r="AC5741" s="545"/>
      <c r="AD5741" s="544"/>
      <c r="AE5741" s="581"/>
      <c r="AF5741" s="586"/>
      <c r="AG5741" s="587"/>
      <c r="AH5741" s="626"/>
      <c r="AI5741" s="627"/>
      <c r="AJ5741" s="544"/>
      <c r="AK5741" s="581"/>
      <c r="AL5741" s="586"/>
      <c r="AM5741" s="587"/>
      <c r="AN5741" s="626"/>
      <c r="AO5741" s="627"/>
      <c r="AP5741" s="544"/>
      <c r="AQ5741" s="581"/>
      <c r="AR5741" s="586"/>
      <c r="AS5741" s="587"/>
      <c r="AT5741" s="626"/>
      <c r="AU5741" s="627"/>
      <c r="AV5741" s="628"/>
      <c r="AW5741" s="629"/>
      <c r="AX5741" s="632"/>
      <c r="AY5741" s="633"/>
      <c r="AZ5741" s="626"/>
      <c r="BA5741" s="627"/>
      <c r="BB5741" s="544"/>
      <c r="BC5741" s="581"/>
      <c r="BD5741" s="586"/>
      <c r="BE5741" s="587"/>
      <c r="BF5741" s="626"/>
      <c r="BG5741" s="627"/>
      <c r="BH5741" s="628"/>
      <c r="BI5741" s="629"/>
      <c r="BJ5741" s="632"/>
      <c r="BK5741" s="633"/>
      <c r="BL5741" s="626"/>
      <c r="BM5741" s="627"/>
      <c r="BN5741" s="678"/>
      <c r="BO5741" s="679"/>
      <c r="BP5741" s="680"/>
      <c r="BQ5741" s="677"/>
      <c r="BR5741" s="663"/>
      <c r="BS5741" s="663"/>
      <c r="BT5741" s="19" t="s">
        <v>82</v>
      </c>
      <c r="BU5741" s="277">
        <f>IF(BQ5729="B",'VALUE POINTS'!L$17,IF('GAME STATS'!BQ5729="C",'VALUE POINTS'!M$17,'VALUE POINTS'!K$17))</f>
        <v>1</v>
      </c>
      <c r="BV5741" s="278"/>
    </row>
    <row r="5742" spans="1:74" ht="21.75" hidden="1" customHeight="1" x14ac:dyDescent="0.35">
      <c r="A5742" s="95"/>
      <c r="B5742" s="570" t="str">
        <f>IF(ROSTER!B$16="","",ROSTER!B$16)</f>
        <v/>
      </c>
      <c r="C5742" s="572" t="str">
        <f>IF(ROSTER!C$16="","",ROSTER!C$16)</f>
        <v/>
      </c>
      <c r="D5742" s="573"/>
      <c r="E5742" s="574"/>
      <c r="F5742" s="576">
        <f>IF(E5742="y",1,IF(E5742="S",1,0))</f>
        <v>0</v>
      </c>
      <c r="G5742" s="582">
        <f>IF(E5742="S",1,0)</f>
        <v>0</v>
      </c>
      <c r="H5742" s="578"/>
      <c r="I5742" s="543"/>
      <c r="J5742" s="542"/>
      <c r="K5742" s="580"/>
      <c r="L5742" s="584"/>
      <c r="M5742" s="585"/>
      <c r="N5742" s="588">
        <f>L5742+J5742</f>
        <v>0</v>
      </c>
      <c r="O5742" s="589"/>
      <c r="P5742" s="542"/>
      <c r="Q5742" s="580"/>
      <c r="R5742" s="584"/>
      <c r="S5742" s="585"/>
      <c r="T5742" s="588">
        <f>R5742-P5742</f>
        <v>0</v>
      </c>
      <c r="U5742" s="589"/>
      <c r="V5742" s="310"/>
      <c r="W5742" s="310"/>
      <c r="X5742" s="578"/>
      <c r="Y5742" s="543"/>
      <c r="Z5742" s="542"/>
      <c r="AA5742" s="543"/>
      <c r="AB5742" s="542"/>
      <c r="AC5742" s="543"/>
      <c r="AD5742" s="542"/>
      <c r="AE5742" s="580"/>
      <c r="AF5742" s="584"/>
      <c r="AG5742" s="585"/>
      <c r="AH5742" s="595">
        <f>IF(AD5742=0,0,(AF5742/AD5742)*100)</f>
        <v>0</v>
      </c>
      <c r="AI5742" s="596"/>
      <c r="AJ5742" s="542"/>
      <c r="AK5742" s="580"/>
      <c r="AL5742" s="584"/>
      <c r="AM5742" s="585"/>
      <c r="AN5742" s="595">
        <f>IF(AJ5742=0,0,(AL5742/AJ5742)*100)</f>
        <v>0</v>
      </c>
      <c r="AO5742" s="596"/>
      <c r="AP5742" s="542"/>
      <c r="AQ5742" s="580"/>
      <c r="AR5742" s="584"/>
      <c r="AS5742" s="585"/>
      <c r="AT5742" s="595">
        <f>IF(AP5742=0,0,(AR5742/AP5742)*100)</f>
        <v>0</v>
      </c>
      <c r="AU5742" s="596"/>
      <c r="AV5742" s="599">
        <f>AD5742+AJ5742+AP5742</f>
        <v>0</v>
      </c>
      <c r="AW5742" s="600"/>
      <c r="AX5742" s="630">
        <f>AF5742+AL5742+AR5742</f>
        <v>0</v>
      </c>
      <c r="AY5742" s="631"/>
      <c r="AZ5742" s="595">
        <f>IF(AV5742=0,0,(AX5742/AV5742)*100)</f>
        <v>0</v>
      </c>
      <c r="BA5742" s="596"/>
      <c r="BB5742" s="542"/>
      <c r="BC5742" s="580"/>
      <c r="BD5742" s="584"/>
      <c r="BE5742" s="585"/>
      <c r="BF5742" s="595">
        <f>IF(BB5742=0,0,(BD5742/BB5742)*100)</f>
        <v>0</v>
      </c>
      <c r="BG5742" s="596"/>
      <c r="BH5742" s="599">
        <f>AV5742+BB5742</f>
        <v>0</v>
      </c>
      <c r="BI5742" s="600"/>
      <c r="BJ5742" s="630">
        <f>AX5742+BD5742</f>
        <v>0</v>
      </c>
      <c r="BK5742" s="631"/>
      <c r="BL5742" s="595">
        <f>IF(BH5742=0,0,(BJ5742/BH5742)*100)</f>
        <v>0</v>
      </c>
      <c r="BM5742" s="596"/>
      <c r="BN5742" s="656">
        <f>(AF5742*2)+(AL5742*2)+(AR5742*3)+BD5742</f>
        <v>0</v>
      </c>
      <c r="BO5742" s="657"/>
      <c r="BP5742" s="658"/>
      <c r="BQ5742" s="676">
        <f t="shared" ref="BQ5742" si="3726">IF(BS5742=0,0,50*BR5742/BS5742)</f>
        <v>0</v>
      </c>
      <c r="BR5742" s="662">
        <f>(BN5742*BU$11)+(N5742*BU$12)+(Z5742*BU$13)+(R5742*BU$14)+(X5742*BU$15)+(AB5742*BU$16)</f>
        <v>0</v>
      </c>
      <c r="BS5742" s="662">
        <f>((BB5742-BD5742)*BU$18)+((AV5742-AX5742)*BU$17)+(H5742*BU$19)+(P5742*BU$20)</f>
        <v>0</v>
      </c>
      <c r="BT5742" s="19" t="s">
        <v>83</v>
      </c>
      <c r="BU5742" s="277">
        <f>IF(BQ5729="B",'VALUE POINTS'!L$18,IF('GAME STATS'!BQ5729="C",'VALUE POINTS'!M$18,'VALUE POINTS'!K$18))</f>
        <v>2</v>
      </c>
      <c r="BV5742" s="278"/>
    </row>
    <row r="5743" spans="1:74" ht="21.75" hidden="1" customHeight="1" x14ac:dyDescent="0.35">
      <c r="A5743" s="95"/>
      <c r="B5743" s="571"/>
      <c r="C5743" s="642" t="str">
        <f>IF(ROSTER!D$16="","",ROSTER!D$16)</f>
        <v/>
      </c>
      <c r="D5743" s="643"/>
      <c r="E5743" s="575"/>
      <c r="F5743" s="577"/>
      <c r="G5743" s="583"/>
      <c r="H5743" s="579"/>
      <c r="I5743" s="545"/>
      <c r="J5743" s="544"/>
      <c r="K5743" s="581"/>
      <c r="L5743" s="586"/>
      <c r="M5743" s="587"/>
      <c r="N5743" s="592"/>
      <c r="O5743" s="603"/>
      <c r="P5743" s="544"/>
      <c r="Q5743" s="581"/>
      <c r="R5743" s="586"/>
      <c r="S5743" s="587"/>
      <c r="T5743" s="592"/>
      <c r="U5743" s="603"/>
      <c r="V5743" s="311"/>
      <c r="W5743" s="311"/>
      <c r="X5743" s="579"/>
      <c r="Y5743" s="545"/>
      <c r="Z5743" s="544"/>
      <c r="AA5743" s="545"/>
      <c r="AB5743" s="544"/>
      <c r="AC5743" s="545"/>
      <c r="AD5743" s="544"/>
      <c r="AE5743" s="581"/>
      <c r="AF5743" s="586"/>
      <c r="AG5743" s="587"/>
      <c r="AH5743" s="626"/>
      <c r="AI5743" s="627"/>
      <c r="AJ5743" s="544"/>
      <c r="AK5743" s="581"/>
      <c r="AL5743" s="586"/>
      <c r="AM5743" s="587"/>
      <c r="AN5743" s="626"/>
      <c r="AO5743" s="627"/>
      <c r="AP5743" s="544"/>
      <c r="AQ5743" s="581"/>
      <c r="AR5743" s="586"/>
      <c r="AS5743" s="587"/>
      <c r="AT5743" s="626"/>
      <c r="AU5743" s="627"/>
      <c r="AV5743" s="628"/>
      <c r="AW5743" s="629"/>
      <c r="AX5743" s="632"/>
      <c r="AY5743" s="633"/>
      <c r="AZ5743" s="626"/>
      <c r="BA5743" s="627"/>
      <c r="BB5743" s="544"/>
      <c r="BC5743" s="581"/>
      <c r="BD5743" s="586"/>
      <c r="BE5743" s="587"/>
      <c r="BF5743" s="626"/>
      <c r="BG5743" s="627"/>
      <c r="BH5743" s="628"/>
      <c r="BI5743" s="629"/>
      <c r="BJ5743" s="632"/>
      <c r="BK5743" s="633"/>
      <c r="BL5743" s="626"/>
      <c r="BM5743" s="627"/>
      <c r="BN5743" s="678"/>
      <c r="BO5743" s="679"/>
      <c r="BP5743" s="680"/>
      <c r="BQ5743" s="677"/>
      <c r="BR5743" s="663"/>
      <c r="BS5743" s="663"/>
      <c r="BT5743" s="19" t="s">
        <v>84</v>
      </c>
      <c r="BU5743" s="277">
        <f>IF(BQ5729="B",'VALUE POINTS'!L$19,IF('GAME STATS'!BQ5729="C",'VALUE POINTS'!M$19,'VALUE POINTS'!K$19))</f>
        <v>2</v>
      </c>
      <c r="BV5743" s="278"/>
    </row>
    <row r="5744" spans="1:74" ht="21.75" hidden="1" customHeight="1" x14ac:dyDescent="0.25">
      <c r="A5744" s="95"/>
      <c r="B5744" s="570" t="str">
        <f>IF(ROSTER!B$18="","",ROSTER!B$18)</f>
        <v/>
      </c>
      <c r="C5744" s="572" t="str">
        <f>IF(ROSTER!C$18="","",ROSTER!C$18)</f>
        <v/>
      </c>
      <c r="D5744" s="573"/>
      <c r="E5744" s="574"/>
      <c r="F5744" s="576">
        <f>IF(E5744="y",1,IF(E5744="S",1,0))</f>
        <v>0</v>
      </c>
      <c r="G5744" s="582">
        <f>IF(E5744="S",1,0)</f>
        <v>0</v>
      </c>
      <c r="H5744" s="578"/>
      <c r="I5744" s="543"/>
      <c r="J5744" s="542"/>
      <c r="K5744" s="580"/>
      <c r="L5744" s="584"/>
      <c r="M5744" s="585"/>
      <c r="N5744" s="588">
        <f>L5744+J5744</f>
        <v>0</v>
      </c>
      <c r="O5744" s="589"/>
      <c r="P5744" s="542"/>
      <c r="Q5744" s="580"/>
      <c r="R5744" s="584"/>
      <c r="S5744" s="585"/>
      <c r="T5744" s="588">
        <f>R5744-P5744</f>
        <v>0</v>
      </c>
      <c r="U5744" s="589"/>
      <c r="V5744" s="310"/>
      <c r="W5744" s="310"/>
      <c r="X5744" s="578"/>
      <c r="Y5744" s="543"/>
      <c r="Z5744" s="542"/>
      <c r="AA5744" s="543"/>
      <c r="AB5744" s="542"/>
      <c r="AC5744" s="543"/>
      <c r="AD5744" s="542"/>
      <c r="AE5744" s="580"/>
      <c r="AF5744" s="584"/>
      <c r="AG5744" s="585"/>
      <c r="AH5744" s="595">
        <f>IF(AD5744=0,0,(AF5744/AD5744)*100)</f>
        <v>0</v>
      </c>
      <c r="AI5744" s="596"/>
      <c r="AJ5744" s="542"/>
      <c r="AK5744" s="580"/>
      <c r="AL5744" s="584"/>
      <c r="AM5744" s="585"/>
      <c r="AN5744" s="595">
        <f>IF(AJ5744=0,0,(AL5744/AJ5744)*100)</f>
        <v>0</v>
      </c>
      <c r="AO5744" s="596"/>
      <c r="AP5744" s="542"/>
      <c r="AQ5744" s="580"/>
      <c r="AR5744" s="584"/>
      <c r="AS5744" s="585"/>
      <c r="AT5744" s="595">
        <f>IF(AP5744=0,0,(AR5744/AP5744)*100)</f>
        <v>0</v>
      </c>
      <c r="AU5744" s="596"/>
      <c r="AV5744" s="599">
        <f>AD5744+AJ5744+AP5744</f>
        <v>0</v>
      </c>
      <c r="AW5744" s="600"/>
      <c r="AX5744" s="630">
        <f>AF5744+AL5744+AR5744</f>
        <v>0</v>
      </c>
      <c r="AY5744" s="631"/>
      <c r="AZ5744" s="595">
        <f>IF(AV5744=0,0,(AX5744/AV5744)*100)</f>
        <v>0</v>
      </c>
      <c r="BA5744" s="596"/>
      <c r="BB5744" s="542"/>
      <c r="BC5744" s="580"/>
      <c r="BD5744" s="584"/>
      <c r="BE5744" s="585"/>
      <c r="BF5744" s="595">
        <f>IF(BB5744=0,0,(BD5744/BB5744)*100)</f>
        <v>0</v>
      </c>
      <c r="BG5744" s="596"/>
      <c r="BH5744" s="599">
        <f>AV5744+BB5744</f>
        <v>0</v>
      </c>
      <c r="BI5744" s="600"/>
      <c r="BJ5744" s="630">
        <f>AX5744+BD5744</f>
        <v>0</v>
      </c>
      <c r="BK5744" s="631"/>
      <c r="BL5744" s="595">
        <f>IF(BH5744=0,0,(BJ5744/BH5744)*100)</f>
        <v>0</v>
      </c>
      <c r="BM5744" s="596"/>
      <c r="BN5744" s="656">
        <f>(AF5744*2)+(AL5744*2)+(AR5744*3)+BD5744</f>
        <v>0</v>
      </c>
      <c r="BO5744" s="657"/>
      <c r="BP5744" s="658"/>
      <c r="BQ5744" s="676">
        <f t="shared" ref="BQ5744" si="3727">IF(BS5744=0,0,50*BR5744/BS5744)</f>
        <v>0</v>
      </c>
      <c r="BR5744" s="662">
        <f>(BN5744*BU$11)+(N5744*BU$12)+(Z5744*BU$13)+(R5744*BU$14)+(X5744*BU$15)+(AB5744*BU$16)</f>
        <v>0</v>
      </c>
      <c r="BS5744" s="662">
        <f>((BB5744-BD5744)*BU$18)+((AV5744-AX5744)*BU$17)+(H5744*BU$19)+(P5744*BU$20)</f>
        <v>0</v>
      </c>
      <c r="BT5744" s="15"/>
      <c r="BU5744" s="15"/>
      <c r="BV5744" s="278"/>
    </row>
    <row r="5745" spans="1:74" ht="21.75" hidden="1" customHeight="1" x14ac:dyDescent="0.25">
      <c r="A5745" s="95"/>
      <c r="B5745" s="571"/>
      <c r="C5745" s="642" t="str">
        <f>IF(ROSTER!D$18="","",ROSTER!D$18)</f>
        <v/>
      </c>
      <c r="D5745" s="643"/>
      <c r="E5745" s="575"/>
      <c r="F5745" s="577"/>
      <c r="G5745" s="583"/>
      <c r="H5745" s="579"/>
      <c r="I5745" s="545"/>
      <c r="J5745" s="544"/>
      <c r="K5745" s="581"/>
      <c r="L5745" s="586"/>
      <c r="M5745" s="587"/>
      <c r="N5745" s="592"/>
      <c r="O5745" s="603"/>
      <c r="P5745" s="544"/>
      <c r="Q5745" s="581"/>
      <c r="R5745" s="586"/>
      <c r="S5745" s="587"/>
      <c r="T5745" s="592"/>
      <c r="U5745" s="603"/>
      <c r="V5745" s="311"/>
      <c r="W5745" s="311"/>
      <c r="X5745" s="579"/>
      <c r="Y5745" s="545"/>
      <c r="Z5745" s="544"/>
      <c r="AA5745" s="545"/>
      <c r="AB5745" s="544"/>
      <c r="AC5745" s="545"/>
      <c r="AD5745" s="544"/>
      <c r="AE5745" s="581"/>
      <c r="AF5745" s="586"/>
      <c r="AG5745" s="587"/>
      <c r="AH5745" s="626"/>
      <c r="AI5745" s="627"/>
      <c r="AJ5745" s="544"/>
      <c r="AK5745" s="581"/>
      <c r="AL5745" s="586"/>
      <c r="AM5745" s="587"/>
      <c r="AN5745" s="626"/>
      <c r="AO5745" s="627"/>
      <c r="AP5745" s="544"/>
      <c r="AQ5745" s="581"/>
      <c r="AR5745" s="586"/>
      <c r="AS5745" s="587"/>
      <c r="AT5745" s="626"/>
      <c r="AU5745" s="627"/>
      <c r="AV5745" s="628"/>
      <c r="AW5745" s="629"/>
      <c r="AX5745" s="632"/>
      <c r="AY5745" s="633"/>
      <c r="AZ5745" s="626"/>
      <c r="BA5745" s="627"/>
      <c r="BB5745" s="544"/>
      <c r="BC5745" s="581"/>
      <c r="BD5745" s="586"/>
      <c r="BE5745" s="587"/>
      <c r="BF5745" s="626"/>
      <c r="BG5745" s="627"/>
      <c r="BH5745" s="628"/>
      <c r="BI5745" s="629"/>
      <c r="BJ5745" s="632"/>
      <c r="BK5745" s="633"/>
      <c r="BL5745" s="626"/>
      <c r="BM5745" s="627"/>
      <c r="BN5745" s="678"/>
      <c r="BO5745" s="679"/>
      <c r="BP5745" s="680"/>
      <c r="BQ5745" s="677"/>
      <c r="BR5745" s="663"/>
      <c r="BS5745" s="663"/>
      <c r="BT5745" s="15"/>
      <c r="BU5745" s="15"/>
      <c r="BV5745" s="95"/>
    </row>
    <row r="5746" spans="1:74" ht="21.75" hidden="1" customHeight="1" x14ac:dyDescent="0.25">
      <c r="A5746" s="95"/>
      <c r="B5746" s="570" t="str">
        <f>IF(ROSTER!B$20="","",ROSTER!B$20)</f>
        <v/>
      </c>
      <c r="C5746" s="572" t="str">
        <f>IF(ROSTER!C$20="","",ROSTER!C$20)</f>
        <v/>
      </c>
      <c r="D5746" s="573"/>
      <c r="E5746" s="574"/>
      <c r="F5746" s="576">
        <f>IF(E5746="y",1,IF(E5746="S",1,0))</f>
        <v>0</v>
      </c>
      <c r="G5746" s="582">
        <f>IF(E5746="S",1,0)</f>
        <v>0</v>
      </c>
      <c r="H5746" s="578"/>
      <c r="I5746" s="543"/>
      <c r="J5746" s="542"/>
      <c r="K5746" s="580"/>
      <c r="L5746" s="584"/>
      <c r="M5746" s="585"/>
      <c r="N5746" s="588">
        <f>L5746+J5746</f>
        <v>0</v>
      </c>
      <c r="O5746" s="589"/>
      <c r="P5746" s="542"/>
      <c r="Q5746" s="580"/>
      <c r="R5746" s="584"/>
      <c r="S5746" s="585"/>
      <c r="T5746" s="588">
        <f>R5746-P5746</f>
        <v>0</v>
      </c>
      <c r="U5746" s="589"/>
      <c r="V5746" s="310"/>
      <c r="W5746" s="310"/>
      <c r="X5746" s="578"/>
      <c r="Y5746" s="543"/>
      <c r="Z5746" s="542"/>
      <c r="AA5746" s="543"/>
      <c r="AB5746" s="542"/>
      <c r="AC5746" s="543"/>
      <c r="AD5746" s="542"/>
      <c r="AE5746" s="580"/>
      <c r="AF5746" s="584"/>
      <c r="AG5746" s="585"/>
      <c r="AH5746" s="595">
        <f>IF(AD5746=0,0,(AF5746/AD5746)*100)</f>
        <v>0</v>
      </c>
      <c r="AI5746" s="596"/>
      <c r="AJ5746" s="542"/>
      <c r="AK5746" s="580"/>
      <c r="AL5746" s="584"/>
      <c r="AM5746" s="585"/>
      <c r="AN5746" s="595">
        <f>IF(AJ5746=0,0,(AL5746/AJ5746)*100)</f>
        <v>0</v>
      </c>
      <c r="AO5746" s="596"/>
      <c r="AP5746" s="542"/>
      <c r="AQ5746" s="580"/>
      <c r="AR5746" s="584"/>
      <c r="AS5746" s="585"/>
      <c r="AT5746" s="595">
        <f>IF(AP5746=0,0,(AR5746/AP5746)*100)</f>
        <v>0</v>
      </c>
      <c r="AU5746" s="596"/>
      <c r="AV5746" s="599">
        <f>AD5746+AJ5746+AP5746</f>
        <v>0</v>
      </c>
      <c r="AW5746" s="600"/>
      <c r="AX5746" s="630">
        <f>AF5746+AL5746+AR5746</f>
        <v>0</v>
      </c>
      <c r="AY5746" s="631"/>
      <c r="AZ5746" s="595">
        <f>IF(AV5746=0,0,(AX5746/AV5746)*100)</f>
        <v>0</v>
      </c>
      <c r="BA5746" s="596"/>
      <c r="BB5746" s="542"/>
      <c r="BC5746" s="580"/>
      <c r="BD5746" s="584"/>
      <c r="BE5746" s="585"/>
      <c r="BF5746" s="595">
        <f>IF(BB5746=0,0,(BD5746/BB5746)*100)</f>
        <v>0</v>
      </c>
      <c r="BG5746" s="596"/>
      <c r="BH5746" s="599">
        <f>AV5746+BB5746</f>
        <v>0</v>
      </c>
      <c r="BI5746" s="600"/>
      <c r="BJ5746" s="630">
        <f>AX5746+BD5746</f>
        <v>0</v>
      </c>
      <c r="BK5746" s="631"/>
      <c r="BL5746" s="595">
        <f>IF(BH5746=0,0,(BJ5746/BH5746)*100)</f>
        <v>0</v>
      </c>
      <c r="BM5746" s="596"/>
      <c r="BN5746" s="656">
        <f>(AF5746*2)+(AL5746*2)+(AR5746*3)+BD5746</f>
        <v>0</v>
      </c>
      <c r="BO5746" s="657"/>
      <c r="BP5746" s="658"/>
      <c r="BQ5746" s="676">
        <f t="shared" ref="BQ5746" si="3728">IF(BS5746=0,0,50*BR5746/BS5746)</f>
        <v>0</v>
      </c>
      <c r="BR5746" s="662">
        <f>(BN5746*BU$11)+(N5746*BU$12)+(Z5746*BU$13)+(R5746*BU$14)+(X5746*BU$15)+(AB5746*BU$16)</f>
        <v>0</v>
      </c>
      <c r="BS5746" s="662">
        <f>((BB5746-BD5746)*BU$18)+((AV5746-AX5746)*BU$17)+(H5746*BU$19)+(P5746*BU$20)</f>
        <v>0</v>
      </c>
      <c r="BT5746" s="15"/>
      <c r="BU5746" s="15"/>
      <c r="BV5746" s="95"/>
    </row>
    <row r="5747" spans="1:74" ht="21.75" hidden="1" customHeight="1" x14ac:dyDescent="0.25">
      <c r="A5747" s="95"/>
      <c r="B5747" s="571"/>
      <c r="C5747" s="642" t="str">
        <f>IF(ROSTER!D$20="","",ROSTER!D$20)</f>
        <v/>
      </c>
      <c r="D5747" s="643"/>
      <c r="E5747" s="575"/>
      <c r="F5747" s="577"/>
      <c r="G5747" s="583"/>
      <c r="H5747" s="579"/>
      <c r="I5747" s="545"/>
      <c r="J5747" s="544"/>
      <c r="K5747" s="581"/>
      <c r="L5747" s="586"/>
      <c r="M5747" s="587"/>
      <c r="N5747" s="592"/>
      <c r="O5747" s="603"/>
      <c r="P5747" s="544"/>
      <c r="Q5747" s="581"/>
      <c r="R5747" s="586"/>
      <c r="S5747" s="587"/>
      <c r="T5747" s="592"/>
      <c r="U5747" s="603"/>
      <c r="V5747" s="311"/>
      <c r="W5747" s="311"/>
      <c r="X5747" s="579"/>
      <c r="Y5747" s="545"/>
      <c r="Z5747" s="544"/>
      <c r="AA5747" s="545"/>
      <c r="AB5747" s="544"/>
      <c r="AC5747" s="545"/>
      <c r="AD5747" s="544"/>
      <c r="AE5747" s="581"/>
      <c r="AF5747" s="586"/>
      <c r="AG5747" s="587"/>
      <c r="AH5747" s="626"/>
      <c r="AI5747" s="627"/>
      <c r="AJ5747" s="544"/>
      <c r="AK5747" s="581"/>
      <c r="AL5747" s="586"/>
      <c r="AM5747" s="587"/>
      <c r="AN5747" s="626"/>
      <c r="AO5747" s="627"/>
      <c r="AP5747" s="544"/>
      <c r="AQ5747" s="581"/>
      <c r="AR5747" s="586"/>
      <c r="AS5747" s="587"/>
      <c r="AT5747" s="626"/>
      <c r="AU5747" s="627"/>
      <c r="AV5747" s="628"/>
      <c r="AW5747" s="629"/>
      <c r="AX5747" s="632"/>
      <c r="AY5747" s="633"/>
      <c r="AZ5747" s="626"/>
      <c r="BA5747" s="627"/>
      <c r="BB5747" s="544"/>
      <c r="BC5747" s="581"/>
      <c r="BD5747" s="586"/>
      <c r="BE5747" s="587"/>
      <c r="BF5747" s="626"/>
      <c r="BG5747" s="627"/>
      <c r="BH5747" s="628"/>
      <c r="BI5747" s="629"/>
      <c r="BJ5747" s="632"/>
      <c r="BK5747" s="633"/>
      <c r="BL5747" s="626"/>
      <c r="BM5747" s="627"/>
      <c r="BN5747" s="678"/>
      <c r="BO5747" s="679"/>
      <c r="BP5747" s="680"/>
      <c r="BQ5747" s="677"/>
      <c r="BR5747" s="663"/>
      <c r="BS5747" s="663"/>
      <c r="BT5747" s="15"/>
      <c r="BU5747" s="15"/>
      <c r="BV5747" s="95"/>
    </row>
    <row r="5748" spans="1:74" ht="21.75" hidden="1" customHeight="1" x14ac:dyDescent="0.25">
      <c r="A5748" s="95"/>
      <c r="B5748" s="570" t="str">
        <f>IF(ROSTER!B$22="","",ROSTER!B$22)</f>
        <v/>
      </c>
      <c r="C5748" s="572" t="str">
        <f>IF(ROSTER!C$22="","",ROSTER!C$22)</f>
        <v/>
      </c>
      <c r="D5748" s="573"/>
      <c r="E5748" s="574"/>
      <c r="F5748" s="576">
        <f>IF(E5748="y",1,IF(E5748="S",1,0))</f>
        <v>0</v>
      </c>
      <c r="G5748" s="582">
        <f>IF(E5748="S",1,0)</f>
        <v>0</v>
      </c>
      <c r="H5748" s="578"/>
      <c r="I5748" s="543"/>
      <c r="J5748" s="542"/>
      <c r="K5748" s="580"/>
      <c r="L5748" s="584"/>
      <c r="M5748" s="585"/>
      <c r="N5748" s="588">
        <f>L5748+J5748</f>
        <v>0</v>
      </c>
      <c r="O5748" s="589"/>
      <c r="P5748" s="542"/>
      <c r="Q5748" s="580"/>
      <c r="R5748" s="584"/>
      <c r="S5748" s="585"/>
      <c r="T5748" s="588">
        <f>R5748-P5748</f>
        <v>0</v>
      </c>
      <c r="U5748" s="589"/>
      <c r="V5748" s="310"/>
      <c r="W5748" s="310"/>
      <c r="X5748" s="578"/>
      <c r="Y5748" s="543"/>
      <c r="Z5748" s="542"/>
      <c r="AA5748" s="543"/>
      <c r="AB5748" s="542"/>
      <c r="AC5748" s="543"/>
      <c r="AD5748" s="542"/>
      <c r="AE5748" s="580"/>
      <c r="AF5748" s="584"/>
      <c r="AG5748" s="585"/>
      <c r="AH5748" s="595">
        <f>IF(AD5748=0,0,(AF5748/AD5748)*100)</f>
        <v>0</v>
      </c>
      <c r="AI5748" s="596"/>
      <c r="AJ5748" s="542"/>
      <c r="AK5748" s="580"/>
      <c r="AL5748" s="584"/>
      <c r="AM5748" s="585"/>
      <c r="AN5748" s="595">
        <f>IF(AJ5748=0,0,(AL5748/AJ5748)*100)</f>
        <v>0</v>
      </c>
      <c r="AO5748" s="596"/>
      <c r="AP5748" s="542"/>
      <c r="AQ5748" s="580"/>
      <c r="AR5748" s="584"/>
      <c r="AS5748" s="585"/>
      <c r="AT5748" s="595">
        <f>IF(AP5748=0,0,(AR5748/AP5748)*100)</f>
        <v>0</v>
      </c>
      <c r="AU5748" s="596"/>
      <c r="AV5748" s="599">
        <f>AD5748+AJ5748+AP5748</f>
        <v>0</v>
      </c>
      <c r="AW5748" s="600"/>
      <c r="AX5748" s="630">
        <f>AF5748+AL5748+AR5748</f>
        <v>0</v>
      </c>
      <c r="AY5748" s="631"/>
      <c r="AZ5748" s="595">
        <f>IF(AV5748=0,0,(AX5748/AV5748)*100)</f>
        <v>0</v>
      </c>
      <c r="BA5748" s="596"/>
      <c r="BB5748" s="542"/>
      <c r="BC5748" s="580"/>
      <c r="BD5748" s="584"/>
      <c r="BE5748" s="585"/>
      <c r="BF5748" s="595">
        <f>IF(BB5748=0,0,(BD5748/BB5748)*100)</f>
        <v>0</v>
      </c>
      <c r="BG5748" s="596"/>
      <c r="BH5748" s="599">
        <f>AV5748+BB5748</f>
        <v>0</v>
      </c>
      <c r="BI5748" s="600"/>
      <c r="BJ5748" s="630">
        <f>AX5748+BD5748</f>
        <v>0</v>
      </c>
      <c r="BK5748" s="631"/>
      <c r="BL5748" s="595">
        <f>IF(BH5748=0,0,(BJ5748/BH5748)*100)</f>
        <v>0</v>
      </c>
      <c r="BM5748" s="596"/>
      <c r="BN5748" s="656">
        <f>(AF5748*2)+(AL5748*2)+(AR5748*3)+BD5748</f>
        <v>0</v>
      </c>
      <c r="BO5748" s="657"/>
      <c r="BP5748" s="658"/>
      <c r="BQ5748" s="676">
        <f t="shared" ref="BQ5748" si="3729">IF(BS5748=0,0,50*BR5748/BS5748)</f>
        <v>0</v>
      </c>
      <c r="BR5748" s="662">
        <f>(BN5748*BU$11)+(N5748*BU$12)+(Z5748*BU$13)+(R5748*BU$14)+(X5748*BU$15)+(AB5748*BU$16)</f>
        <v>0</v>
      </c>
      <c r="BS5748" s="662">
        <f>((BB5748-BD5748)*BU$18)+((AV5748-AX5748)*BU$17)+(H5748*BU$19)+(P5748*BU$20)</f>
        <v>0</v>
      </c>
      <c r="BT5748" s="15"/>
      <c r="BU5748" s="15"/>
      <c r="BV5748" s="95"/>
    </row>
    <row r="5749" spans="1:74" ht="21.75" hidden="1" customHeight="1" x14ac:dyDescent="0.25">
      <c r="A5749" s="95"/>
      <c r="B5749" s="571"/>
      <c r="C5749" s="642" t="str">
        <f>IF(ROSTER!D$22="","",ROSTER!D$22)</f>
        <v/>
      </c>
      <c r="D5749" s="643"/>
      <c r="E5749" s="575"/>
      <c r="F5749" s="577"/>
      <c r="G5749" s="583"/>
      <c r="H5749" s="579"/>
      <c r="I5749" s="545"/>
      <c r="J5749" s="544"/>
      <c r="K5749" s="581"/>
      <c r="L5749" s="586"/>
      <c r="M5749" s="587"/>
      <c r="N5749" s="592"/>
      <c r="O5749" s="603"/>
      <c r="P5749" s="544"/>
      <c r="Q5749" s="581"/>
      <c r="R5749" s="586"/>
      <c r="S5749" s="587"/>
      <c r="T5749" s="592"/>
      <c r="U5749" s="603"/>
      <c r="V5749" s="311"/>
      <c r="W5749" s="311"/>
      <c r="X5749" s="579"/>
      <c r="Y5749" s="545"/>
      <c r="Z5749" s="544"/>
      <c r="AA5749" s="545"/>
      <c r="AB5749" s="544"/>
      <c r="AC5749" s="545"/>
      <c r="AD5749" s="544"/>
      <c r="AE5749" s="581"/>
      <c r="AF5749" s="586"/>
      <c r="AG5749" s="587"/>
      <c r="AH5749" s="626"/>
      <c r="AI5749" s="627"/>
      <c r="AJ5749" s="544"/>
      <c r="AK5749" s="581"/>
      <c r="AL5749" s="586"/>
      <c r="AM5749" s="587"/>
      <c r="AN5749" s="626"/>
      <c r="AO5749" s="627"/>
      <c r="AP5749" s="544"/>
      <c r="AQ5749" s="581"/>
      <c r="AR5749" s="586"/>
      <c r="AS5749" s="587"/>
      <c r="AT5749" s="626"/>
      <c r="AU5749" s="627"/>
      <c r="AV5749" s="628"/>
      <c r="AW5749" s="629"/>
      <c r="AX5749" s="632"/>
      <c r="AY5749" s="633"/>
      <c r="AZ5749" s="626"/>
      <c r="BA5749" s="627"/>
      <c r="BB5749" s="544"/>
      <c r="BC5749" s="581"/>
      <c r="BD5749" s="586"/>
      <c r="BE5749" s="587"/>
      <c r="BF5749" s="626"/>
      <c r="BG5749" s="627"/>
      <c r="BH5749" s="628"/>
      <c r="BI5749" s="629"/>
      <c r="BJ5749" s="632"/>
      <c r="BK5749" s="633"/>
      <c r="BL5749" s="626"/>
      <c r="BM5749" s="627"/>
      <c r="BN5749" s="678"/>
      <c r="BO5749" s="679"/>
      <c r="BP5749" s="680"/>
      <c r="BQ5749" s="677"/>
      <c r="BR5749" s="663"/>
      <c r="BS5749" s="663"/>
      <c r="BT5749" s="15"/>
      <c r="BU5749" s="15"/>
      <c r="BV5749" s="95"/>
    </row>
    <row r="5750" spans="1:74" ht="21.75" hidden="1" customHeight="1" x14ac:dyDescent="0.25">
      <c r="A5750" s="95"/>
      <c r="B5750" s="570" t="str">
        <f>IF(ROSTER!B$24="","",ROSTER!B$24)</f>
        <v/>
      </c>
      <c r="C5750" s="572" t="str">
        <f>IF(ROSTER!C$24="","",ROSTER!C$24)</f>
        <v/>
      </c>
      <c r="D5750" s="573"/>
      <c r="E5750" s="574"/>
      <c r="F5750" s="576">
        <f>IF(E5750="y",1,IF(E5750="S",1,0))</f>
        <v>0</v>
      </c>
      <c r="G5750" s="582">
        <f>IF(E5750="S",1,0)</f>
        <v>0</v>
      </c>
      <c r="H5750" s="578"/>
      <c r="I5750" s="543"/>
      <c r="J5750" s="542"/>
      <c r="K5750" s="580"/>
      <c r="L5750" s="584"/>
      <c r="M5750" s="585"/>
      <c r="N5750" s="588">
        <f>L5750+J5750</f>
        <v>0</v>
      </c>
      <c r="O5750" s="589"/>
      <c r="P5750" s="542"/>
      <c r="Q5750" s="580"/>
      <c r="R5750" s="584"/>
      <c r="S5750" s="585"/>
      <c r="T5750" s="588">
        <f>R5750-P5750</f>
        <v>0</v>
      </c>
      <c r="U5750" s="589"/>
      <c r="V5750" s="310"/>
      <c r="W5750" s="310"/>
      <c r="X5750" s="578"/>
      <c r="Y5750" s="543"/>
      <c r="Z5750" s="542"/>
      <c r="AA5750" s="543"/>
      <c r="AB5750" s="542"/>
      <c r="AC5750" s="543"/>
      <c r="AD5750" s="542"/>
      <c r="AE5750" s="580"/>
      <c r="AF5750" s="584"/>
      <c r="AG5750" s="585"/>
      <c r="AH5750" s="595">
        <f>IF(AD5750=0,0,(AF5750/AD5750)*100)</f>
        <v>0</v>
      </c>
      <c r="AI5750" s="596"/>
      <c r="AJ5750" s="542"/>
      <c r="AK5750" s="580"/>
      <c r="AL5750" s="584"/>
      <c r="AM5750" s="585"/>
      <c r="AN5750" s="595">
        <f>IF(AJ5750=0,0,(AL5750/AJ5750)*100)</f>
        <v>0</v>
      </c>
      <c r="AO5750" s="596"/>
      <c r="AP5750" s="542"/>
      <c r="AQ5750" s="580"/>
      <c r="AR5750" s="584"/>
      <c r="AS5750" s="585"/>
      <c r="AT5750" s="595">
        <f>IF(AP5750=0,0,(AR5750/AP5750)*100)</f>
        <v>0</v>
      </c>
      <c r="AU5750" s="596"/>
      <c r="AV5750" s="599">
        <f>AD5750+AJ5750+AP5750</f>
        <v>0</v>
      </c>
      <c r="AW5750" s="600"/>
      <c r="AX5750" s="630">
        <f>AF5750+AL5750+AR5750</f>
        <v>0</v>
      </c>
      <c r="AY5750" s="631"/>
      <c r="AZ5750" s="595">
        <f>IF(AV5750=0,0,(AX5750/AV5750)*100)</f>
        <v>0</v>
      </c>
      <c r="BA5750" s="596"/>
      <c r="BB5750" s="542"/>
      <c r="BC5750" s="580"/>
      <c r="BD5750" s="584"/>
      <c r="BE5750" s="585"/>
      <c r="BF5750" s="595">
        <f>IF(BB5750=0,0,(BD5750/BB5750)*100)</f>
        <v>0</v>
      </c>
      <c r="BG5750" s="596"/>
      <c r="BH5750" s="599">
        <f>AV5750+BB5750</f>
        <v>0</v>
      </c>
      <c r="BI5750" s="600"/>
      <c r="BJ5750" s="630">
        <f>AX5750+BD5750</f>
        <v>0</v>
      </c>
      <c r="BK5750" s="631"/>
      <c r="BL5750" s="595">
        <f>IF(BH5750=0,0,(BJ5750/BH5750)*100)</f>
        <v>0</v>
      </c>
      <c r="BM5750" s="596"/>
      <c r="BN5750" s="656">
        <f>(AF5750*2)+(AL5750*2)+(AR5750*3)+BD5750</f>
        <v>0</v>
      </c>
      <c r="BO5750" s="657"/>
      <c r="BP5750" s="658"/>
      <c r="BQ5750" s="676">
        <f t="shared" ref="BQ5750" si="3730">IF(BS5750=0,0,50*BR5750/BS5750)</f>
        <v>0</v>
      </c>
      <c r="BR5750" s="662">
        <f>(BN5750*BU$11)+(N5750*BU$12)+(Z5750*BU$13)+(R5750*BU$14)+(X5750*BU$15)+(AB5750*BU$16)</f>
        <v>0</v>
      </c>
      <c r="BS5750" s="662">
        <f>((BB5750-BD5750)*BU$18)+((AV5750-AX5750)*BU$17)+(H5750*BU$19)+(P5750*BU$20)</f>
        <v>0</v>
      </c>
      <c r="BT5750" s="15"/>
      <c r="BU5750" s="15"/>
      <c r="BV5750" s="95"/>
    </row>
    <row r="5751" spans="1:74" ht="21.75" hidden="1" customHeight="1" x14ac:dyDescent="0.25">
      <c r="A5751" s="95"/>
      <c r="B5751" s="571"/>
      <c r="C5751" s="642" t="str">
        <f>IF(ROSTER!D$24="","",ROSTER!D$24)</f>
        <v/>
      </c>
      <c r="D5751" s="643"/>
      <c r="E5751" s="575"/>
      <c r="F5751" s="577"/>
      <c r="G5751" s="583"/>
      <c r="H5751" s="579"/>
      <c r="I5751" s="545"/>
      <c r="J5751" s="544"/>
      <c r="K5751" s="581"/>
      <c r="L5751" s="586"/>
      <c r="M5751" s="587"/>
      <c r="N5751" s="592"/>
      <c r="O5751" s="603"/>
      <c r="P5751" s="544"/>
      <c r="Q5751" s="581"/>
      <c r="R5751" s="586"/>
      <c r="S5751" s="587"/>
      <c r="T5751" s="592"/>
      <c r="U5751" s="603"/>
      <c r="V5751" s="311"/>
      <c r="W5751" s="311"/>
      <c r="X5751" s="579"/>
      <c r="Y5751" s="545"/>
      <c r="Z5751" s="544"/>
      <c r="AA5751" s="545"/>
      <c r="AB5751" s="544"/>
      <c r="AC5751" s="545"/>
      <c r="AD5751" s="544"/>
      <c r="AE5751" s="581"/>
      <c r="AF5751" s="586"/>
      <c r="AG5751" s="587"/>
      <c r="AH5751" s="626"/>
      <c r="AI5751" s="627"/>
      <c r="AJ5751" s="544"/>
      <c r="AK5751" s="581"/>
      <c r="AL5751" s="586"/>
      <c r="AM5751" s="587"/>
      <c r="AN5751" s="626"/>
      <c r="AO5751" s="627"/>
      <c r="AP5751" s="544"/>
      <c r="AQ5751" s="581"/>
      <c r="AR5751" s="586"/>
      <c r="AS5751" s="587"/>
      <c r="AT5751" s="626"/>
      <c r="AU5751" s="627"/>
      <c r="AV5751" s="628"/>
      <c r="AW5751" s="629"/>
      <c r="AX5751" s="632"/>
      <c r="AY5751" s="633"/>
      <c r="AZ5751" s="626"/>
      <c r="BA5751" s="627"/>
      <c r="BB5751" s="544"/>
      <c r="BC5751" s="581"/>
      <c r="BD5751" s="586"/>
      <c r="BE5751" s="587"/>
      <c r="BF5751" s="626"/>
      <c r="BG5751" s="627"/>
      <c r="BH5751" s="628"/>
      <c r="BI5751" s="629"/>
      <c r="BJ5751" s="632"/>
      <c r="BK5751" s="633"/>
      <c r="BL5751" s="626"/>
      <c r="BM5751" s="627"/>
      <c r="BN5751" s="678"/>
      <c r="BO5751" s="679"/>
      <c r="BP5751" s="680"/>
      <c r="BQ5751" s="677"/>
      <c r="BR5751" s="663"/>
      <c r="BS5751" s="663"/>
      <c r="BT5751" s="15"/>
      <c r="BU5751" s="15"/>
      <c r="BV5751" s="95"/>
    </row>
    <row r="5752" spans="1:74" ht="21.75" hidden="1" customHeight="1" x14ac:dyDescent="0.25">
      <c r="A5752" s="95"/>
      <c r="B5752" s="570" t="str">
        <f>IF(ROSTER!B$26="","",ROSTER!B$26)</f>
        <v/>
      </c>
      <c r="C5752" s="572" t="str">
        <f>IF(ROSTER!C$26="","",ROSTER!C$26)</f>
        <v/>
      </c>
      <c r="D5752" s="573"/>
      <c r="E5752" s="574"/>
      <c r="F5752" s="576">
        <f>IF(E5752="y",1,IF(E5752="S",1,0))</f>
        <v>0</v>
      </c>
      <c r="G5752" s="582">
        <f>IF(E5752="S",1,0)</f>
        <v>0</v>
      </c>
      <c r="H5752" s="578"/>
      <c r="I5752" s="543"/>
      <c r="J5752" s="542"/>
      <c r="K5752" s="580"/>
      <c r="L5752" s="584"/>
      <c r="M5752" s="585"/>
      <c r="N5752" s="588">
        <f>L5752+J5752</f>
        <v>0</v>
      </c>
      <c r="O5752" s="589"/>
      <c r="P5752" s="542"/>
      <c r="Q5752" s="580"/>
      <c r="R5752" s="584"/>
      <c r="S5752" s="585"/>
      <c r="T5752" s="588">
        <f>R5752-P5752</f>
        <v>0</v>
      </c>
      <c r="U5752" s="589"/>
      <c r="V5752" s="310"/>
      <c r="W5752" s="310"/>
      <c r="X5752" s="578"/>
      <c r="Y5752" s="543"/>
      <c r="Z5752" s="542"/>
      <c r="AA5752" s="543"/>
      <c r="AB5752" s="542"/>
      <c r="AC5752" s="543"/>
      <c r="AD5752" s="542"/>
      <c r="AE5752" s="580"/>
      <c r="AF5752" s="584"/>
      <c r="AG5752" s="585"/>
      <c r="AH5752" s="595">
        <f>IF(AD5752=0,0,(AF5752/AD5752)*100)</f>
        <v>0</v>
      </c>
      <c r="AI5752" s="596"/>
      <c r="AJ5752" s="542"/>
      <c r="AK5752" s="580"/>
      <c r="AL5752" s="584"/>
      <c r="AM5752" s="585"/>
      <c r="AN5752" s="595">
        <f>IF(AJ5752=0,0,(AL5752/AJ5752)*100)</f>
        <v>0</v>
      </c>
      <c r="AO5752" s="596"/>
      <c r="AP5752" s="542"/>
      <c r="AQ5752" s="580"/>
      <c r="AR5752" s="584"/>
      <c r="AS5752" s="585"/>
      <c r="AT5752" s="595">
        <f>IF(AP5752=0,0,(AR5752/AP5752)*100)</f>
        <v>0</v>
      </c>
      <c r="AU5752" s="596"/>
      <c r="AV5752" s="599">
        <f>AD5752+AJ5752+AP5752</f>
        <v>0</v>
      </c>
      <c r="AW5752" s="600"/>
      <c r="AX5752" s="630">
        <f>AF5752+AL5752+AR5752</f>
        <v>0</v>
      </c>
      <c r="AY5752" s="631"/>
      <c r="AZ5752" s="595">
        <f>IF(AV5752=0,0,(AX5752/AV5752)*100)</f>
        <v>0</v>
      </c>
      <c r="BA5752" s="596"/>
      <c r="BB5752" s="542"/>
      <c r="BC5752" s="580"/>
      <c r="BD5752" s="584"/>
      <c r="BE5752" s="585"/>
      <c r="BF5752" s="595">
        <f>IF(BB5752=0,0,(BD5752/BB5752)*100)</f>
        <v>0</v>
      </c>
      <c r="BG5752" s="596"/>
      <c r="BH5752" s="599">
        <f>AV5752+BB5752</f>
        <v>0</v>
      </c>
      <c r="BI5752" s="600"/>
      <c r="BJ5752" s="630">
        <f>AX5752+BD5752</f>
        <v>0</v>
      </c>
      <c r="BK5752" s="631"/>
      <c r="BL5752" s="595">
        <f>IF(BH5752=0,0,(BJ5752/BH5752)*100)</f>
        <v>0</v>
      </c>
      <c r="BM5752" s="596"/>
      <c r="BN5752" s="656">
        <f>(AF5752*2)+(AL5752*2)+(AR5752*3)+BD5752</f>
        <v>0</v>
      </c>
      <c r="BO5752" s="657"/>
      <c r="BP5752" s="658"/>
      <c r="BQ5752" s="676">
        <f t="shared" ref="BQ5752" si="3731">IF(BS5752=0,0,50*BR5752/BS5752)</f>
        <v>0</v>
      </c>
      <c r="BR5752" s="662">
        <f>(BN5752*BU$11)+(N5752*BU$12)+(Z5752*BU$13)+(R5752*BU$14)+(X5752*BU$15)+(AB5752*BU$16)</f>
        <v>0</v>
      </c>
      <c r="BS5752" s="662">
        <f>((BB5752-BD5752)*BU$18)+((AV5752-AX5752)*BU$17)+(H5752*BU$19)+(P5752*BU$20)</f>
        <v>0</v>
      </c>
      <c r="BT5752" s="15"/>
      <c r="BU5752" s="15"/>
      <c r="BV5752" s="95"/>
    </row>
    <row r="5753" spans="1:74" ht="21.75" hidden="1" customHeight="1" x14ac:dyDescent="0.25">
      <c r="A5753" s="95"/>
      <c r="B5753" s="571"/>
      <c r="C5753" s="642" t="str">
        <f>IF(ROSTER!D$26="","",ROSTER!D$26)</f>
        <v/>
      </c>
      <c r="D5753" s="643"/>
      <c r="E5753" s="575"/>
      <c r="F5753" s="577"/>
      <c r="G5753" s="583"/>
      <c r="H5753" s="579"/>
      <c r="I5753" s="545"/>
      <c r="J5753" s="544"/>
      <c r="K5753" s="581"/>
      <c r="L5753" s="586"/>
      <c r="M5753" s="587"/>
      <c r="N5753" s="592"/>
      <c r="O5753" s="603"/>
      <c r="P5753" s="544"/>
      <c r="Q5753" s="581"/>
      <c r="R5753" s="586"/>
      <c r="S5753" s="587"/>
      <c r="T5753" s="592"/>
      <c r="U5753" s="603"/>
      <c r="V5753" s="311"/>
      <c r="W5753" s="311"/>
      <c r="X5753" s="579"/>
      <c r="Y5753" s="545"/>
      <c r="Z5753" s="544"/>
      <c r="AA5753" s="545"/>
      <c r="AB5753" s="544"/>
      <c r="AC5753" s="545"/>
      <c r="AD5753" s="544"/>
      <c r="AE5753" s="581"/>
      <c r="AF5753" s="586"/>
      <c r="AG5753" s="587"/>
      <c r="AH5753" s="626"/>
      <c r="AI5753" s="627"/>
      <c r="AJ5753" s="544"/>
      <c r="AK5753" s="581"/>
      <c r="AL5753" s="586"/>
      <c r="AM5753" s="587"/>
      <c r="AN5753" s="626"/>
      <c r="AO5753" s="627"/>
      <c r="AP5753" s="544"/>
      <c r="AQ5753" s="581"/>
      <c r="AR5753" s="586"/>
      <c r="AS5753" s="587"/>
      <c r="AT5753" s="626"/>
      <c r="AU5753" s="627"/>
      <c r="AV5753" s="628"/>
      <c r="AW5753" s="629"/>
      <c r="AX5753" s="632"/>
      <c r="AY5753" s="633"/>
      <c r="AZ5753" s="626"/>
      <c r="BA5753" s="627"/>
      <c r="BB5753" s="544"/>
      <c r="BC5753" s="581"/>
      <c r="BD5753" s="586"/>
      <c r="BE5753" s="587"/>
      <c r="BF5753" s="626"/>
      <c r="BG5753" s="627"/>
      <c r="BH5753" s="628"/>
      <c r="BI5753" s="629"/>
      <c r="BJ5753" s="632"/>
      <c r="BK5753" s="633"/>
      <c r="BL5753" s="626"/>
      <c r="BM5753" s="627"/>
      <c r="BN5753" s="678"/>
      <c r="BO5753" s="679"/>
      <c r="BP5753" s="680"/>
      <c r="BQ5753" s="677"/>
      <c r="BR5753" s="663"/>
      <c r="BS5753" s="663"/>
      <c r="BT5753" s="15"/>
      <c r="BU5753" s="15"/>
      <c r="BV5753" s="95"/>
    </row>
    <row r="5754" spans="1:74" ht="21.75" hidden="1" customHeight="1" x14ac:dyDescent="0.25">
      <c r="A5754" s="95"/>
      <c r="B5754" s="570" t="str">
        <f>IF(ROSTER!B$28="","",ROSTER!B$28)</f>
        <v/>
      </c>
      <c r="C5754" s="572" t="str">
        <f>IF(ROSTER!C$28="","",ROSTER!C$28)</f>
        <v/>
      </c>
      <c r="D5754" s="573"/>
      <c r="E5754" s="574"/>
      <c r="F5754" s="576">
        <f>IF(E5754="y",1,IF(E5754="S",1,0))</f>
        <v>0</v>
      </c>
      <c r="G5754" s="582">
        <f>IF(E5754="S",1,0)</f>
        <v>0</v>
      </c>
      <c r="H5754" s="578"/>
      <c r="I5754" s="543"/>
      <c r="J5754" s="542"/>
      <c r="K5754" s="580"/>
      <c r="L5754" s="584"/>
      <c r="M5754" s="585"/>
      <c r="N5754" s="588">
        <f>L5754+J5754</f>
        <v>0</v>
      </c>
      <c r="O5754" s="589"/>
      <c r="P5754" s="542"/>
      <c r="Q5754" s="580"/>
      <c r="R5754" s="584"/>
      <c r="S5754" s="585"/>
      <c r="T5754" s="588">
        <f>R5754-P5754</f>
        <v>0</v>
      </c>
      <c r="U5754" s="589"/>
      <c r="V5754" s="310"/>
      <c r="W5754" s="310"/>
      <c r="X5754" s="578"/>
      <c r="Y5754" s="543"/>
      <c r="Z5754" s="542"/>
      <c r="AA5754" s="543"/>
      <c r="AB5754" s="542"/>
      <c r="AC5754" s="543"/>
      <c r="AD5754" s="542"/>
      <c r="AE5754" s="580"/>
      <c r="AF5754" s="584"/>
      <c r="AG5754" s="585"/>
      <c r="AH5754" s="595">
        <f>IF(AD5754=0,0,(AF5754/AD5754)*100)</f>
        <v>0</v>
      </c>
      <c r="AI5754" s="596"/>
      <c r="AJ5754" s="542"/>
      <c r="AK5754" s="580"/>
      <c r="AL5754" s="584"/>
      <c r="AM5754" s="585"/>
      <c r="AN5754" s="595">
        <f>IF(AJ5754=0,0,(AL5754/AJ5754)*100)</f>
        <v>0</v>
      </c>
      <c r="AO5754" s="596"/>
      <c r="AP5754" s="542"/>
      <c r="AQ5754" s="580"/>
      <c r="AR5754" s="584"/>
      <c r="AS5754" s="585"/>
      <c r="AT5754" s="595">
        <f>IF(AP5754=0,0,(AR5754/AP5754)*100)</f>
        <v>0</v>
      </c>
      <c r="AU5754" s="596"/>
      <c r="AV5754" s="599">
        <f>AD5754+AJ5754+AP5754</f>
        <v>0</v>
      </c>
      <c r="AW5754" s="600"/>
      <c r="AX5754" s="630">
        <f>AF5754+AL5754+AR5754</f>
        <v>0</v>
      </c>
      <c r="AY5754" s="631"/>
      <c r="AZ5754" s="595">
        <f>IF(AV5754=0,0,(AX5754/AV5754)*100)</f>
        <v>0</v>
      </c>
      <c r="BA5754" s="596"/>
      <c r="BB5754" s="542"/>
      <c r="BC5754" s="580"/>
      <c r="BD5754" s="584"/>
      <c r="BE5754" s="585"/>
      <c r="BF5754" s="595">
        <f>IF(BB5754=0,0,(BD5754/BB5754)*100)</f>
        <v>0</v>
      </c>
      <c r="BG5754" s="596"/>
      <c r="BH5754" s="599">
        <f>AV5754+BB5754</f>
        <v>0</v>
      </c>
      <c r="BI5754" s="600"/>
      <c r="BJ5754" s="630">
        <f>AX5754+BD5754</f>
        <v>0</v>
      </c>
      <c r="BK5754" s="631"/>
      <c r="BL5754" s="595">
        <f>IF(BH5754=0,0,(BJ5754/BH5754)*100)</f>
        <v>0</v>
      </c>
      <c r="BM5754" s="596"/>
      <c r="BN5754" s="656">
        <f>(AF5754*2)+(AL5754*2)+(AR5754*3)+BD5754</f>
        <v>0</v>
      </c>
      <c r="BO5754" s="657"/>
      <c r="BP5754" s="658"/>
      <c r="BQ5754" s="676">
        <f t="shared" ref="BQ5754" si="3732">IF(BS5754=0,0,50*BR5754/BS5754)</f>
        <v>0</v>
      </c>
      <c r="BR5754" s="662">
        <f>(BN5754*BU$11)+(N5754*BU$12)+(Z5754*BU$13)+(R5754*BU$14)+(X5754*BU$15)+(AB5754*BU$16)</f>
        <v>0</v>
      </c>
      <c r="BS5754" s="662">
        <f>((BB5754-BD5754)*BU$18)+((AV5754-AX5754)*BU$17)+(H5754*BU$19)+(P5754*BU$20)</f>
        <v>0</v>
      </c>
      <c r="BT5754" s="15"/>
      <c r="BU5754" s="15"/>
      <c r="BV5754" s="95"/>
    </row>
    <row r="5755" spans="1:74" ht="21.75" hidden="1" customHeight="1" x14ac:dyDescent="0.25">
      <c r="A5755" s="95"/>
      <c r="B5755" s="571"/>
      <c r="C5755" s="642" t="str">
        <f>IF(ROSTER!D$28="","",ROSTER!D$28)</f>
        <v/>
      </c>
      <c r="D5755" s="643"/>
      <c r="E5755" s="575"/>
      <c r="F5755" s="577"/>
      <c r="G5755" s="583"/>
      <c r="H5755" s="579"/>
      <c r="I5755" s="545"/>
      <c r="J5755" s="544"/>
      <c r="K5755" s="581"/>
      <c r="L5755" s="586"/>
      <c r="M5755" s="587"/>
      <c r="N5755" s="592"/>
      <c r="O5755" s="603"/>
      <c r="P5755" s="544"/>
      <c r="Q5755" s="581"/>
      <c r="R5755" s="586"/>
      <c r="S5755" s="587"/>
      <c r="T5755" s="592"/>
      <c r="U5755" s="603"/>
      <c r="V5755" s="311"/>
      <c r="W5755" s="311"/>
      <c r="X5755" s="579"/>
      <c r="Y5755" s="545"/>
      <c r="Z5755" s="544"/>
      <c r="AA5755" s="545"/>
      <c r="AB5755" s="544"/>
      <c r="AC5755" s="545"/>
      <c r="AD5755" s="544"/>
      <c r="AE5755" s="581"/>
      <c r="AF5755" s="586"/>
      <c r="AG5755" s="587"/>
      <c r="AH5755" s="626"/>
      <c r="AI5755" s="627"/>
      <c r="AJ5755" s="544"/>
      <c r="AK5755" s="581"/>
      <c r="AL5755" s="586"/>
      <c r="AM5755" s="587"/>
      <c r="AN5755" s="626"/>
      <c r="AO5755" s="627"/>
      <c r="AP5755" s="544"/>
      <c r="AQ5755" s="581"/>
      <c r="AR5755" s="586"/>
      <c r="AS5755" s="587"/>
      <c r="AT5755" s="626"/>
      <c r="AU5755" s="627"/>
      <c r="AV5755" s="628"/>
      <c r="AW5755" s="629"/>
      <c r="AX5755" s="632"/>
      <c r="AY5755" s="633"/>
      <c r="AZ5755" s="626"/>
      <c r="BA5755" s="627"/>
      <c r="BB5755" s="544"/>
      <c r="BC5755" s="581"/>
      <c r="BD5755" s="586"/>
      <c r="BE5755" s="587"/>
      <c r="BF5755" s="626"/>
      <c r="BG5755" s="627"/>
      <c r="BH5755" s="628"/>
      <c r="BI5755" s="629"/>
      <c r="BJ5755" s="632"/>
      <c r="BK5755" s="633"/>
      <c r="BL5755" s="626"/>
      <c r="BM5755" s="627"/>
      <c r="BN5755" s="678"/>
      <c r="BO5755" s="679"/>
      <c r="BP5755" s="680"/>
      <c r="BQ5755" s="677"/>
      <c r="BR5755" s="663"/>
      <c r="BS5755" s="663"/>
      <c r="BT5755" s="15"/>
      <c r="BU5755" s="15"/>
      <c r="BV5755" s="95"/>
    </row>
    <row r="5756" spans="1:74" ht="21.75" hidden="1" customHeight="1" x14ac:dyDescent="0.25">
      <c r="A5756" s="95"/>
      <c r="B5756" s="570" t="str">
        <f>IF(ROSTER!B$30="","",ROSTER!B$30)</f>
        <v/>
      </c>
      <c r="C5756" s="572" t="str">
        <f>IF(ROSTER!C$30="","",ROSTER!C$30)</f>
        <v/>
      </c>
      <c r="D5756" s="573"/>
      <c r="E5756" s="574"/>
      <c r="F5756" s="576">
        <f>IF(E5756="y",1,IF(E5756="S",1,0))</f>
        <v>0</v>
      </c>
      <c r="G5756" s="582">
        <f>IF(E5756="S",1,0)</f>
        <v>0</v>
      </c>
      <c r="H5756" s="578"/>
      <c r="I5756" s="543"/>
      <c r="J5756" s="542"/>
      <c r="K5756" s="580"/>
      <c r="L5756" s="584"/>
      <c r="M5756" s="585"/>
      <c r="N5756" s="588">
        <f>L5756+J5756</f>
        <v>0</v>
      </c>
      <c r="O5756" s="589"/>
      <c r="P5756" s="542"/>
      <c r="Q5756" s="580"/>
      <c r="R5756" s="584"/>
      <c r="S5756" s="585"/>
      <c r="T5756" s="588">
        <f>R5756-P5756</f>
        <v>0</v>
      </c>
      <c r="U5756" s="589"/>
      <c r="V5756" s="310"/>
      <c r="W5756" s="310"/>
      <c r="X5756" s="578"/>
      <c r="Y5756" s="543"/>
      <c r="Z5756" s="542"/>
      <c r="AA5756" s="543"/>
      <c r="AB5756" s="542"/>
      <c r="AC5756" s="543"/>
      <c r="AD5756" s="542"/>
      <c r="AE5756" s="580"/>
      <c r="AF5756" s="584"/>
      <c r="AG5756" s="585"/>
      <c r="AH5756" s="595">
        <f>IF(AD5756=0,0,(AF5756/AD5756)*100)</f>
        <v>0</v>
      </c>
      <c r="AI5756" s="596"/>
      <c r="AJ5756" s="542"/>
      <c r="AK5756" s="580"/>
      <c r="AL5756" s="584"/>
      <c r="AM5756" s="585"/>
      <c r="AN5756" s="595">
        <f>IF(AJ5756=0,0,(AL5756/AJ5756)*100)</f>
        <v>0</v>
      </c>
      <c r="AO5756" s="596"/>
      <c r="AP5756" s="542"/>
      <c r="AQ5756" s="580"/>
      <c r="AR5756" s="584"/>
      <c r="AS5756" s="585"/>
      <c r="AT5756" s="595">
        <f>IF(AP5756=0,0,(AR5756/AP5756)*100)</f>
        <v>0</v>
      </c>
      <c r="AU5756" s="596"/>
      <c r="AV5756" s="599">
        <f>AD5756+AJ5756+AP5756</f>
        <v>0</v>
      </c>
      <c r="AW5756" s="600"/>
      <c r="AX5756" s="630">
        <f>AF5756+AL5756+AR5756</f>
        <v>0</v>
      </c>
      <c r="AY5756" s="631"/>
      <c r="AZ5756" s="595">
        <f>IF(AV5756=0,0,(AX5756/AV5756)*100)</f>
        <v>0</v>
      </c>
      <c r="BA5756" s="596"/>
      <c r="BB5756" s="542"/>
      <c r="BC5756" s="580"/>
      <c r="BD5756" s="584"/>
      <c r="BE5756" s="585"/>
      <c r="BF5756" s="595">
        <f>IF(BB5756=0,0,(BD5756/BB5756)*100)</f>
        <v>0</v>
      </c>
      <c r="BG5756" s="596"/>
      <c r="BH5756" s="599">
        <f>AV5756+BB5756</f>
        <v>0</v>
      </c>
      <c r="BI5756" s="600"/>
      <c r="BJ5756" s="630">
        <f>AX5756+BD5756</f>
        <v>0</v>
      </c>
      <c r="BK5756" s="631"/>
      <c r="BL5756" s="595">
        <f>IF(BH5756=0,0,(BJ5756/BH5756)*100)</f>
        <v>0</v>
      </c>
      <c r="BM5756" s="596"/>
      <c r="BN5756" s="656">
        <f>(AF5756*2)+(AL5756*2)+(AR5756*3)+BD5756</f>
        <v>0</v>
      </c>
      <c r="BO5756" s="657"/>
      <c r="BP5756" s="658"/>
      <c r="BQ5756" s="676">
        <f t="shared" ref="BQ5756" si="3733">IF(BS5756=0,0,50*BR5756/BS5756)</f>
        <v>0</v>
      </c>
      <c r="BR5756" s="662">
        <f>(BN5756*BU$11)+(N5756*BU$12)+(Z5756*BU$13)+(R5756*BU$14)+(X5756*BU$15)+(AB5756*BU$16)</f>
        <v>0</v>
      </c>
      <c r="BS5756" s="662">
        <f>((BB5756-BD5756)*BU$18)+((AV5756-AX5756)*BU$17)+(H5756*BU$19)+(P5756*BU$20)</f>
        <v>0</v>
      </c>
      <c r="BT5756" s="15"/>
      <c r="BU5756" s="15"/>
      <c r="BV5756" s="95"/>
    </row>
    <row r="5757" spans="1:74" ht="21.75" hidden="1" customHeight="1" x14ac:dyDescent="0.25">
      <c r="A5757" s="95"/>
      <c r="B5757" s="571"/>
      <c r="C5757" s="642" t="str">
        <f>IF(ROSTER!D$30="","",ROSTER!D$30)</f>
        <v/>
      </c>
      <c r="D5757" s="643"/>
      <c r="E5757" s="575"/>
      <c r="F5757" s="577"/>
      <c r="G5757" s="583"/>
      <c r="H5757" s="579"/>
      <c r="I5757" s="545"/>
      <c r="J5757" s="544"/>
      <c r="K5757" s="581"/>
      <c r="L5757" s="586"/>
      <c r="M5757" s="587"/>
      <c r="N5757" s="592"/>
      <c r="O5757" s="603"/>
      <c r="P5757" s="544"/>
      <c r="Q5757" s="581"/>
      <c r="R5757" s="586"/>
      <c r="S5757" s="587"/>
      <c r="T5757" s="592"/>
      <c r="U5757" s="603"/>
      <c r="V5757" s="311"/>
      <c r="W5757" s="311"/>
      <c r="X5757" s="579"/>
      <c r="Y5757" s="545"/>
      <c r="Z5757" s="544"/>
      <c r="AA5757" s="545"/>
      <c r="AB5757" s="544"/>
      <c r="AC5757" s="545"/>
      <c r="AD5757" s="544"/>
      <c r="AE5757" s="581"/>
      <c r="AF5757" s="586"/>
      <c r="AG5757" s="587"/>
      <c r="AH5757" s="626"/>
      <c r="AI5757" s="627"/>
      <c r="AJ5757" s="544"/>
      <c r="AK5757" s="581"/>
      <c r="AL5757" s="586"/>
      <c r="AM5757" s="587"/>
      <c r="AN5757" s="626"/>
      <c r="AO5757" s="627"/>
      <c r="AP5757" s="544"/>
      <c r="AQ5757" s="581"/>
      <c r="AR5757" s="586"/>
      <c r="AS5757" s="587"/>
      <c r="AT5757" s="626"/>
      <c r="AU5757" s="627"/>
      <c r="AV5757" s="628"/>
      <c r="AW5757" s="629"/>
      <c r="AX5757" s="632"/>
      <c r="AY5757" s="633"/>
      <c r="AZ5757" s="626"/>
      <c r="BA5757" s="627"/>
      <c r="BB5757" s="544"/>
      <c r="BC5757" s="581"/>
      <c r="BD5757" s="586"/>
      <c r="BE5757" s="587"/>
      <c r="BF5757" s="626"/>
      <c r="BG5757" s="627"/>
      <c r="BH5757" s="628"/>
      <c r="BI5757" s="629"/>
      <c r="BJ5757" s="632"/>
      <c r="BK5757" s="633"/>
      <c r="BL5757" s="626"/>
      <c r="BM5757" s="627"/>
      <c r="BN5757" s="678"/>
      <c r="BO5757" s="679"/>
      <c r="BP5757" s="680"/>
      <c r="BQ5757" s="677"/>
      <c r="BR5757" s="663"/>
      <c r="BS5757" s="663"/>
      <c r="BT5757" s="15"/>
      <c r="BU5757" s="15"/>
      <c r="BV5757" s="95"/>
    </row>
    <row r="5758" spans="1:74" ht="21.75" hidden="1" customHeight="1" x14ac:dyDescent="0.25">
      <c r="A5758" s="95"/>
      <c r="B5758" s="570" t="str">
        <f>IF(ROSTER!B$32="","",ROSTER!B$32)</f>
        <v/>
      </c>
      <c r="C5758" s="572" t="str">
        <f>IF(ROSTER!C$32="","",ROSTER!C$32)</f>
        <v/>
      </c>
      <c r="D5758" s="573"/>
      <c r="E5758" s="574"/>
      <c r="F5758" s="576">
        <f>IF(E5758="y",1,IF(E5758="S",1,0))</f>
        <v>0</v>
      </c>
      <c r="G5758" s="582">
        <f>IF(E5758="S",1,0)</f>
        <v>0</v>
      </c>
      <c r="H5758" s="578"/>
      <c r="I5758" s="543"/>
      <c r="J5758" s="542"/>
      <c r="K5758" s="580"/>
      <c r="L5758" s="584"/>
      <c r="M5758" s="585"/>
      <c r="N5758" s="588">
        <f>L5758+J5758</f>
        <v>0</v>
      </c>
      <c r="O5758" s="589"/>
      <c r="P5758" s="542"/>
      <c r="Q5758" s="580"/>
      <c r="R5758" s="584"/>
      <c r="S5758" s="585"/>
      <c r="T5758" s="588">
        <f>R5758-P5758</f>
        <v>0</v>
      </c>
      <c r="U5758" s="589"/>
      <c r="V5758" s="310"/>
      <c r="W5758" s="310"/>
      <c r="X5758" s="578"/>
      <c r="Y5758" s="543"/>
      <c r="Z5758" s="542"/>
      <c r="AA5758" s="543"/>
      <c r="AB5758" s="542"/>
      <c r="AC5758" s="543"/>
      <c r="AD5758" s="542"/>
      <c r="AE5758" s="580"/>
      <c r="AF5758" s="584"/>
      <c r="AG5758" s="585"/>
      <c r="AH5758" s="595">
        <f>IF(AD5758=0,0,(AF5758/AD5758)*100)</f>
        <v>0</v>
      </c>
      <c r="AI5758" s="596"/>
      <c r="AJ5758" s="542"/>
      <c r="AK5758" s="580"/>
      <c r="AL5758" s="584"/>
      <c r="AM5758" s="585"/>
      <c r="AN5758" s="595">
        <f>IF(AJ5758=0,0,(AL5758/AJ5758)*100)</f>
        <v>0</v>
      </c>
      <c r="AO5758" s="596"/>
      <c r="AP5758" s="542"/>
      <c r="AQ5758" s="580"/>
      <c r="AR5758" s="584"/>
      <c r="AS5758" s="585"/>
      <c r="AT5758" s="595">
        <f>IF(AP5758=0,0,(AR5758/AP5758)*100)</f>
        <v>0</v>
      </c>
      <c r="AU5758" s="596"/>
      <c r="AV5758" s="599">
        <f>AD5758+AJ5758+AP5758</f>
        <v>0</v>
      </c>
      <c r="AW5758" s="600"/>
      <c r="AX5758" s="630">
        <f>AF5758+AL5758+AR5758</f>
        <v>0</v>
      </c>
      <c r="AY5758" s="631"/>
      <c r="AZ5758" s="595">
        <f>IF(AV5758=0,0,(AX5758/AV5758)*100)</f>
        <v>0</v>
      </c>
      <c r="BA5758" s="596"/>
      <c r="BB5758" s="542"/>
      <c r="BC5758" s="580"/>
      <c r="BD5758" s="584"/>
      <c r="BE5758" s="585"/>
      <c r="BF5758" s="595">
        <f>IF(BB5758=0,0,(BD5758/BB5758)*100)</f>
        <v>0</v>
      </c>
      <c r="BG5758" s="596"/>
      <c r="BH5758" s="599">
        <f>AV5758+BB5758</f>
        <v>0</v>
      </c>
      <c r="BI5758" s="600"/>
      <c r="BJ5758" s="630">
        <f>AX5758+BD5758</f>
        <v>0</v>
      </c>
      <c r="BK5758" s="631"/>
      <c r="BL5758" s="595">
        <f>IF(BH5758=0,0,(BJ5758/BH5758)*100)</f>
        <v>0</v>
      </c>
      <c r="BM5758" s="596"/>
      <c r="BN5758" s="656">
        <f>(AF5758*2)+(AL5758*2)+(AR5758*3)+BD5758</f>
        <v>0</v>
      </c>
      <c r="BO5758" s="657"/>
      <c r="BP5758" s="658"/>
      <c r="BQ5758" s="676">
        <f t="shared" ref="BQ5758" si="3734">IF(BS5758=0,0,50*BR5758/BS5758)</f>
        <v>0</v>
      </c>
      <c r="BR5758" s="662">
        <f>(BN5758*BU$11)+(N5758*BU$12)+(Z5758*BU$13)+(R5758*BU$14)+(X5758*BU$15)+(AB5758*BU$16)</f>
        <v>0</v>
      </c>
      <c r="BS5758" s="662">
        <f>((BB5758-BD5758)*BU$18)+((AV5758-AX5758)*BU$17)+(H5758*BU$19)+(P5758*BU$20)</f>
        <v>0</v>
      </c>
      <c r="BT5758" s="15"/>
      <c r="BU5758" s="15"/>
      <c r="BV5758" s="95"/>
    </row>
    <row r="5759" spans="1:74" ht="21.75" hidden="1" customHeight="1" x14ac:dyDescent="0.25">
      <c r="A5759" s="95"/>
      <c r="B5759" s="571"/>
      <c r="C5759" s="642" t="str">
        <f>IF(ROSTER!D$32="","",ROSTER!D$32)</f>
        <v/>
      </c>
      <c r="D5759" s="643"/>
      <c r="E5759" s="575"/>
      <c r="F5759" s="577"/>
      <c r="G5759" s="583"/>
      <c r="H5759" s="579"/>
      <c r="I5759" s="545"/>
      <c r="J5759" s="544"/>
      <c r="K5759" s="581"/>
      <c r="L5759" s="586"/>
      <c r="M5759" s="587"/>
      <c r="N5759" s="592"/>
      <c r="O5759" s="603"/>
      <c r="P5759" s="544"/>
      <c r="Q5759" s="581"/>
      <c r="R5759" s="586"/>
      <c r="S5759" s="587"/>
      <c r="T5759" s="592"/>
      <c r="U5759" s="603"/>
      <c r="V5759" s="311"/>
      <c r="W5759" s="311"/>
      <c r="X5759" s="579"/>
      <c r="Y5759" s="545"/>
      <c r="Z5759" s="544"/>
      <c r="AA5759" s="545"/>
      <c r="AB5759" s="544"/>
      <c r="AC5759" s="545"/>
      <c r="AD5759" s="544"/>
      <c r="AE5759" s="581"/>
      <c r="AF5759" s="586"/>
      <c r="AG5759" s="587"/>
      <c r="AH5759" s="626"/>
      <c r="AI5759" s="627"/>
      <c r="AJ5759" s="544"/>
      <c r="AK5759" s="581"/>
      <c r="AL5759" s="586"/>
      <c r="AM5759" s="587"/>
      <c r="AN5759" s="626"/>
      <c r="AO5759" s="627"/>
      <c r="AP5759" s="544"/>
      <c r="AQ5759" s="581"/>
      <c r="AR5759" s="586"/>
      <c r="AS5759" s="587"/>
      <c r="AT5759" s="626"/>
      <c r="AU5759" s="627"/>
      <c r="AV5759" s="628"/>
      <c r="AW5759" s="629"/>
      <c r="AX5759" s="632"/>
      <c r="AY5759" s="633"/>
      <c r="AZ5759" s="626"/>
      <c r="BA5759" s="627"/>
      <c r="BB5759" s="544"/>
      <c r="BC5759" s="581"/>
      <c r="BD5759" s="586"/>
      <c r="BE5759" s="587"/>
      <c r="BF5759" s="626"/>
      <c r="BG5759" s="627"/>
      <c r="BH5759" s="628"/>
      <c r="BI5759" s="629"/>
      <c r="BJ5759" s="632"/>
      <c r="BK5759" s="633"/>
      <c r="BL5759" s="626"/>
      <c r="BM5759" s="627"/>
      <c r="BN5759" s="678"/>
      <c r="BO5759" s="679"/>
      <c r="BP5759" s="680"/>
      <c r="BQ5759" s="677"/>
      <c r="BR5759" s="663"/>
      <c r="BS5759" s="663"/>
      <c r="BT5759" s="15"/>
      <c r="BU5759" s="15"/>
      <c r="BV5759" s="95"/>
    </row>
    <row r="5760" spans="1:74" ht="21.75" hidden="1" customHeight="1" x14ac:dyDescent="0.25">
      <c r="A5760" s="95"/>
      <c r="B5760" s="570" t="str">
        <f>IF(ROSTER!B$34="","",ROSTER!B$34)</f>
        <v/>
      </c>
      <c r="C5760" s="572" t="str">
        <f>IF(ROSTER!C$34="","",ROSTER!C$34)</f>
        <v/>
      </c>
      <c r="D5760" s="573"/>
      <c r="E5760" s="574"/>
      <c r="F5760" s="576">
        <f>IF(E5760="y",1,IF(E5760="S",1,0))</f>
        <v>0</v>
      </c>
      <c r="G5760" s="582">
        <f>IF(E5760="S",1,0)</f>
        <v>0</v>
      </c>
      <c r="H5760" s="578"/>
      <c r="I5760" s="543"/>
      <c r="J5760" s="542"/>
      <c r="K5760" s="580"/>
      <c r="L5760" s="584"/>
      <c r="M5760" s="585"/>
      <c r="N5760" s="588">
        <f>L5760+J5760</f>
        <v>0</v>
      </c>
      <c r="O5760" s="589"/>
      <c r="P5760" s="542"/>
      <c r="Q5760" s="580"/>
      <c r="R5760" s="584"/>
      <c r="S5760" s="585"/>
      <c r="T5760" s="588">
        <f>R5760-P5760</f>
        <v>0</v>
      </c>
      <c r="U5760" s="589"/>
      <c r="V5760" s="310"/>
      <c r="W5760" s="310"/>
      <c r="X5760" s="578"/>
      <c r="Y5760" s="543"/>
      <c r="Z5760" s="542"/>
      <c r="AA5760" s="543"/>
      <c r="AB5760" s="542"/>
      <c r="AC5760" s="543"/>
      <c r="AD5760" s="542"/>
      <c r="AE5760" s="580"/>
      <c r="AF5760" s="584"/>
      <c r="AG5760" s="585"/>
      <c r="AH5760" s="595">
        <f>IF(AD5760=0,0,(AF5760/AD5760)*100)</f>
        <v>0</v>
      </c>
      <c r="AI5760" s="596"/>
      <c r="AJ5760" s="542"/>
      <c r="AK5760" s="580"/>
      <c r="AL5760" s="584"/>
      <c r="AM5760" s="585"/>
      <c r="AN5760" s="595">
        <f>IF(AJ5760=0,0,(AL5760/AJ5760)*100)</f>
        <v>0</v>
      </c>
      <c r="AO5760" s="596"/>
      <c r="AP5760" s="542"/>
      <c r="AQ5760" s="580"/>
      <c r="AR5760" s="584"/>
      <c r="AS5760" s="585"/>
      <c r="AT5760" s="595">
        <f>IF(AP5760=0,0,(AR5760/AP5760)*100)</f>
        <v>0</v>
      </c>
      <c r="AU5760" s="596"/>
      <c r="AV5760" s="599">
        <f>AD5760+AJ5760+AP5760</f>
        <v>0</v>
      </c>
      <c r="AW5760" s="600"/>
      <c r="AX5760" s="630">
        <f>AF5760+AL5760+AR5760</f>
        <v>0</v>
      </c>
      <c r="AY5760" s="631"/>
      <c r="AZ5760" s="595">
        <f>IF(AV5760=0,0,(AX5760/AV5760)*100)</f>
        <v>0</v>
      </c>
      <c r="BA5760" s="596"/>
      <c r="BB5760" s="542"/>
      <c r="BC5760" s="580"/>
      <c r="BD5760" s="584"/>
      <c r="BE5760" s="585"/>
      <c r="BF5760" s="595">
        <f>IF(BB5760=0,0,(BD5760/BB5760)*100)</f>
        <v>0</v>
      </c>
      <c r="BG5760" s="596"/>
      <c r="BH5760" s="599">
        <f>AV5760+BB5760</f>
        <v>0</v>
      </c>
      <c r="BI5760" s="600"/>
      <c r="BJ5760" s="630">
        <f>AX5760+BD5760</f>
        <v>0</v>
      </c>
      <c r="BK5760" s="631"/>
      <c r="BL5760" s="595">
        <f>IF(BH5760=0,0,(BJ5760/BH5760)*100)</f>
        <v>0</v>
      </c>
      <c r="BM5760" s="596"/>
      <c r="BN5760" s="656">
        <f>(AF5760*2)+(AL5760*2)+(AR5760*3)+BD5760</f>
        <v>0</v>
      </c>
      <c r="BO5760" s="657"/>
      <c r="BP5760" s="658"/>
      <c r="BQ5760" s="676">
        <f t="shared" ref="BQ5760" si="3735">IF(BS5760=0,0,50*BR5760/BS5760)</f>
        <v>0</v>
      </c>
      <c r="BR5760" s="662">
        <f>(BN5760*BU$11)+(N5760*BU$12)+(Z5760*BU$13)+(R5760*BU$14)+(X5760*BU$15)+(AB5760*BU$16)</f>
        <v>0</v>
      </c>
      <c r="BS5760" s="662">
        <f>((BB5760-BD5760)*BU$18)+((AV5760-AX5760)*BU$17)+(H5760*BU$19)+(P5760*BU$20)</f>
        <v>0</v>
      </c>
      <c r="BT5760" s="15"/>
      <c r="BU5760" s="15"/>
      <c r="BV5760" s="95"/>
    </row>
    <row r="5761" spans="1:74" ht="21.75" hidden="1" customHeight="1" x14ac:dyDescent="0.25">
      <c r="A5761" s="95"/>
      <c r="B5761" s="571"/>
      <c r="C5761" s="642" t="str">
        <f>IF(ROSTER!D$34="","",ROSTER!D$34)</f>
        <v/>
      </c>
      <c r="D5761" s="643"/>
      <c r="E5761" s="575"/>
      <c r="F5761" s="577"/>
      <c r="G5761" s="583"/>
      <c r="H5761" s="579"/>
      <c r="I5761" s="545"/>
      <c r="J5761" s="544"/>
      <c r="K5761" s="581"/>
      <c r="L5761" s="586"/>
      <c r="M5761" s="587"/>
      <c r="N5761" s="592"/>
      <c r="O5761" s="603"/>
      <c r="P5761" s="544"/>
      <c r="Q5761" s="581"/>
      <c r="R5761" s="586"/>
      <c r="S5761" s="587"/>
      <c r="T5761" s="592"/>
      <c r="U5761" s="603"/>
      <c r="V5761" s="311"/>
      <c r="W5761" s="311"/>
      <c r="X5761" s="579"/>
      <c r="Y5761" s="545"/>
      <c r="Z5761" s="544"/>
      <c r="AA5761" s="545"/>
      <c r="AB5761" s="544"/>
      <c r="AC5761" s="545"/>
      <c r="AD5761" s="544"/>
      <c r="AE5761" s="581"/>
      <c r="AF5761" s="586"/>
      <c r="AG5761" s="587"/>
      <c r="AH5761" s="626"/>
      <c r="AI5761" s="627"/>
      <c r="AJ5761" s="544"/>
      <c r="AK5761" s="581"/>
      <c r="AL5761" s="586"/>
      <c r="AM5761" s="587"/>
      <c r="AN5761" s="626"/>
      <c r="AO5761" s="627"/>
      <c r="AP5761" s="544"/>
      <c r="AQ5761" s="581"/>
      <c r="AR5761" s="586"/>
      <c r="AS5761" s="587"/>
      <c r="AT5761" s="626"/>
      <c r="AU5761" s="627"/>
      <c r="AV5761" s="628"/>
      <c r="AW5761" s="629"/>
      <c r="AX5761" s="632"/>
      <c r="AY5761" s="633"/>
      <c r="AZ5761" s="626"/>
      <c r="BA5761" s="627"/>
      <c r="BB5761" s="544"/>
      <c r="BC5761" s="581"/>
      <c r="BD5761" s="586"/>
      <c r="BE5761" s="587"/>
      <c r="BF5761" s="626"/>
      <c r="BG5761" s="627"/>
      <c r="BH5761" s="628"/>
      <c r="BI5761" s="629"/>
      <c r="BJ5761" s="632"/>
      <c r="BK5761" s="633"/>
      <c r="BL5761" s="626"/>
      <c r="BM5761" s="627"/>
      <c r="BN5761" s="678"/>
      <c r="BO5761" s="679"/>
      <c r="BP5761" s="680"/>
      <c r="BQ5761" s="677"/>
      <c r="BR5761" s="663"/>
      <c r="BS5761" s="663"/>
      <c r="BT5761" s="15"/>
      <c r="BU5761" s="15"/>
      <c r="BV5761" s="95"/>
    </row>
    <row r="5762" spans="1:74" ht="21.75" hidden="1" customHeight="1" x14ac:dyDescent="0.25">
      <c r="A5762" s="95"/>
      <c r="B5762" s="570" t="str">
        <f>IF(ROSTER!B$36="","",ROSTER!B$36)</f>
        <v/>
      </c>
      <c r="C5762" s="572" t="str">
        <f>IF(ROSTER!C$36="","",ROSTER!C$36)</f>
        <v/>
      </c>
      <c r="D5762" s="573"/>
      <c r="E5762" s="574"/>
      <c r="F5762" s="576">
        <f>IF(E5762="y",1,IF(E5762="S",1,0))</f>
        <v>0</v>
      </c>
      <c r="G5762" s="582">
        <f>IF(E5762="S",1,0)</f>
        <v>0</v>
      </c>
      <c r="H5762" s="578"/>
      <c r="I5762" s="543"/>
      <c r="J5762" s="542"/>
      <c r="K5762" s="580"/>
      <c r="L5762" s="584"/>
      <c r="M5762" s="585"/>
      <c r="N5762" s="588">
        <f>L5762+J5762</f>
        <v>0</v>
      </c>
      <c r="O5762" s="589"/>
      <c r="P5762" s="542"/>
      <c r="Q5762" s="580"/>
      <c r="R5762" s="584"/>
      <c r="S5762" s="585"/>
      <c r="T5762" s="588">
        <f>R5762-P5762</f>
        <v>0</v>
      </c>
      <c r="U5762" s="589"/>
      <c r="V5762" s="310"/>
      <c r="W5762" s="310"/>
      <c r="X5762" s="578"/>
      <c r="Y5762" s="543"/>
      <c r="Z5762" s="542"/>
      <c r="AA5762" s="543"/>
      <c r="AB5762" s="542"/>
      <c r="AC5762" s="543"/>
      <c r="AD5762" s="542"/>
      <c r="AE5762" s="580"/>
      <c r="AF5762" s="584"/>
      <c r="AG5762" s="585"/>
      <c r="AH5762" s="595">
        <f>IF(AD5762=0,0,(AF5762/AD5762)*100)</f>
        <v>0</v>
      </c>
      <c r="AI5762" s="596"/>
      <c r="AJ5762" s="542"/>
      <c r="AK5762" s="580"/>
      <c r="AL5762" s="584"/>
      <c r="AM5762" s="585"/>
      <c r="AN5762" s="595">
        <f>IF(AJ5762=0,0,(AL5762/AJ5762)*100)</f>
        <v>0</v>
      </c>
      <c r="AO5762" s="596"/>
      <c r="AP5762" s="542"/>
      <c r="AQ5762" s="580"/>
      <c r="AR5762" s="584"/>
      <c r="AS5762" s="585"/>
      <c r="AT5762" s="595">
        <f>IF(AP5762=0,0,(AR5762/AP5762)*100)</f>
        <v>0</v>
      </c>
      <c r="AU5762" s="596"/>
      <c r="AV5762" s="599">
        <f>AD5762+AJ5762+AP5762</f>
        <v>0</v>
      </c>
      <c r="AW5762" s="600"/>
      <c r="AX5762" s="630">
        <f>AF5762+AL5762+AR5762</f>
        <v>0</v>
      </c>
      <c r="AY5762" s="631"/>
      <c r="AZ5762" s="595">
        <f>IF(AV5762=0,0,(AX5762/AV5762)*100)</f>
        <v>0</v>
      </c>
      <c r="BA5762" s="596"/>
      <c r="BB5762" s="542"/>
      <c r="BC5762" s="580"/>
      <c r="BD5762" s="584"/>
      <c r="BE5762" s="585"/>
      <c r="BF5762" s="595">
        <f>IF(BB5762=0,0,(BD5762/BB5762)*100)</f>
        <v>0</v>
      </c>
      <c r="BG5762" s="596"/>
      <c r="BH5762" s="599">
        <f>AV5762+BB5762</f>
        <v>0</v>
      </c>
      <c r="BI5762" s="600"/>
      <c r="BJ5762" s="630">
        <f>AX5762+BD5762</f>
        <v>0</v>
      </c>
      <c r="BK5762" s="631"/>
      <c r="BL5762" s="595">
        <f>IF(BH5762=0,0,(BJ5762/BH5762)*100)</f>
        <v>0</v>
      </c>
      <c r="BM5762" s="596"/>
      <c r="BN5762" s="656">
        <f>(AF5762*2)+(AL5762*2)+(AR5762*3)+BD5762</f>
        <v>0</v>
      </c>
      <c r="BO5762" s="657"/>
      <c r="BP5762" s="658"/>
      <c r="BQ5762" s="676">
        <f t="shared" ref="BQ5762" si="3736">IF(BS5762=0,0,50*BR5762/BS5762)</f>
        <v>0</v>
      </c>
      <c r="BR5762" s="662">
        <f>(BN5762*BU$11)+(N5762*BU$12)+(Z5762*BU$13)+(R5762*BU$14)+(X5762*BU$15)+(AB5762*BU$16)</f>
        <v>0</v>
      </c>
      <c r="BS5762" s="662">
        <f>((BB5762-BD5762)*BU$18)+((AV5762-AX5762)*BU$17)+(H5762*BU$19)+(P5762*BU$20)</f>
        <v>0</v>
      </c>
      <c r="BT5762" s="15"/>
      <c r="BU5762" s="15"/>
      <c r="BV5762" s="95"/>
    </row>
    <row r="5763" spans="1:74" ht="21.75" hidden="1" customHeight="1" x14ac:dyDescent="0.25">
      <c r="A5763" s="95"/>
      <c r="B5763" s="571"/>
      <c r="C5763" s="642" t="str">
        <f>IF(ROSTER!D$36="","",ROSTER!D$36)</f>
        <v/>
      </c>
      <c r="D5763" s="643"/>
      <c r="E5763" s="575"/>
      <c r="F5763" s="577"/>
      <c r="G5763" s="583"/>
      <c r="H5763" s="579"/>
      <c r="I5763" s="545"/>
      <c r="J5763" s="544"/>
      <c r="K5763" s="581"/>
      <c r="L5763" s="586"/>
      <c r="M5763" s="587"/>
      <c r="N5763" s="592"/>
      <c r="O5763" s="603"/>
      <c r="P5763" s="544"/>
      <c r="Q5763" s="581"/>
      <c r="R5763" s="586"/>
      <c r="S5763" s="587"/>
      <c r="T5763" s="592"/>
      <c r="U5763" s="603"/>
      <c r="V5763" s="311"/>
      <c r="W5763" s="311"/>
      <c r="X5763" s="579"/>
      <c r="Y5763" s="545"/>
      <c r="Z5763" s="544"/>
      <c r="AA5763" s="545"/>
      <c r="AB5763" s="544"/>
      <c r="AC5763" s="545"/>
      <c r="AD5763" s="544"/>
      <c r="AE5763" s="581"/>
      <c r="AF5763" s="586"/>
      <c r="AG5763" s="587"/>
      <c r="AH5763" s="626"/>
      <c r="AI5763" s="627"/>
      <c r="AJ5763" s="544"/>
      <c r="AK5763" s="581"/>
      <c r="AL5763" s="586"/>
      <c r="AM5763" s="587"/>
      <c r="AN5763" s="626"/>
      <c r="AO5763" s="627"/>
      <c r="AP5763" s="544"/>
      <c r="AQ5763" s="581"/>
      <c r="AR5763" s="586"/>
      <c r="AS5763" s="587"/>
      <c r="AT5763" s="626"/>
      <c r="AU5763" s="627"/>
      <c r="AV5763" s="628"/>
      <c r="AW5763" s="629"/>
      <c r="AX5763" s="632"/>
      <c r="AY5763" s="633"/>
      <c r="AZ5763" s="626"/>
      <c r="BA5763" s="627"/>
      <c r="BB5763" s="544"/>
      <c r="BC5763" s="581"/>
      <c r="BD5763" s="586"/>
      <c r="BE5763" s="587"/>
      <c r="BF5763" s="626"/>
      <c r="BG5763" s="627"/>
      <c r="BH5763" s="628"/>
      <c r="BI5763" s="629"/>
      <c r="BJ5763" s="632"/>
      <c r="BK5763" s="633"/>
      <c r="BL5763" s="626"/>
      <c r="BM5763" s="627"/>
      <c r="BN5763" s="678"/>
      <c r="BO5763" s="679"/>
      <c r="BP5763" s="680"/>
      <c r="BQ5763" s="677"/>
      <c r="BR5763" s="663"/>
      <c r="BS5763" s="663"/>
      <c r="BT5763" s="15"/>
      <c r="BU5763" s="15"/>
      <c r="BV5763" s="95"/>
    </row>
    <row r="5764" spans="1:74" ht="21.75" hidden="1" customHeight="1" x14ac:dyDescent="0.25">
      <c r="A5764" s="95"/>
      <c r="B5764" s="570" t="str">
        <f>IF(ROSTER!B$38="","",ROSTER!B$38)</f>
        <v/>
      </c>
      <c r="C5764" s="572" t="str">
        <f>IF(ROSTER!C$38="","",ROSTER!C$38)</f>
        <v/>
      </c>
      <c r="D5764" s="573"/>
      <c r="E5764" s="574"/>
      <c r="F5764" s="576">
        <f>IF(E5764="y",1,IF(E5764="S",1,0))</f>
        <v>0</v>
      </c>
      <c r="G5764" s="582">
        <f>IF(E5764="S",1,0)</f>
        <v>0</v>
      </c>
      <c r="H5764" s="578"/>
      <c r="I5764" s="543"/>
      <c r="J5764" s="542"/>
      <c r="K5764" s="580"/>
      <c r="L5764" s="584"/>
      <c r="M5764" s="585"/>
      <c r="N5764" s="588">
        <f>L5764+J5764</f>
        <v>0</v>
      </c>
      <c r="O5764" s="589"/>
      <c r="P5764" s="542"/>
      <c r="Q5764" s="580"/>
      <c r="R5764" s="584"/>
      <c r="S5764" s="585"/>
      <c r="T5764" s="588">
        <f>R5764-P5764</f>
        <v>0</v>
      </c>
      <c r="U5764" s="589"/>
      <c r="V5764" s="310"/>
      <c r="W5764" s="310"/>
      <c r="X5764" s="578"/>
      <c r="Y5764" s="543"/>
      <c r="Z5764" s="542"/>
      <c r="AA5764" s="543"/>
      <c r="AB5764" s="542"/>
      <c r="AC5764" s="543"/>
      <c r="AD5764" s="542"/>
      <c r="AE5764" s="580"/>
      <c r="AF5764" s="584"/>
      <c r="AG5764" s="585"/>
      <c r="AH5764" s="595">
        <f>IF(AD5764=0,0,(AF5764/AD5764)*100)</f>
        <v>0</v>
      </c>
      <c r="AI5764" s="596"/>
      <c r="AJ5764" s="542"/>
      <c r="AK5764" s="580"/>
      <c r="AL5764" s="584"/>
      <c r="AM5764" s="585"/>
      <c r="AN5764" s="595">
        <f>IF(AJ5764=0,0,(AL5764/AJ5764)*100)</f>
        <v>0</v>
      </c>
      <c r="AO5764" s="596"/>
      <c r="AP5764" s="542"/>
      <c r="AQ5764" s="580"/>
      <c r="AR5764" s="584"/>
      <c r="AS5764" s="585"/>
      <c r="AT5764" s="595">
        <f>IF(AP5764=0,0,(AR5764/AP5764)*100)</f>
        <v>0</v>
      </c>
      <c r="AU5764" s="596"/>
      <c r="AV5764" s="599">
        <f>AD5764+AJ5764+AP5764</f>
        <v>0</v>
      </c>
      <c r="AW5764" s="600"/>
      <c r="AX5764" s="630">
        <f>AF5764+AL5764+AR5764</f>
        <v>0</v>
      </c>
      <c r="AY5764" s="631"/>
      <c r="AZ5764" s="595">
        <f>IF(AV5764=0,0,(AX5764/AV5764)*100)</f>
        <v>0</v>
      </c>
      <c r="BA5764" s="596"/>
      <c r="BB5764" s="542"/>
      <c r="BC5764" s="580"/>
      <c r="BD5764" s="584"/>
      <c r="BE5764" s="585"/>
      <c r="BF5764" s="595">
        <f>IF(BB5764=0,0,(BD5764/BB5764)*100)</f>
        <v>0</v>
      </c>
      <c r="BG5764" s="596"/>
      <c r="BH5764" s="599">
        <f>AV5764+BB5764</f>
        <v>0</v>
      </c>
      <c r="BI5764" s="600"/>
      <c r="BJ5764" s="630">
        <f>AX5764+BD5764</f>
        <v>0</v>
      </c>
      <c r="BK5764" s="631"/>
      <c r="BL5764" s="595">
        <f>IF(BH5764=0,0,(BJ5764/BH5764)*100)</f>
        <v>0</v>
      </c>
      <c r="BM5764" s="596"/>
      <c r="BN5764" s="656">
        <f>(AF5764*2)+(AL5764*2)+(AR5764*3)+BD5764</f>
        <v>0</v>
      </c>
      <c r="BO5764" s="657"/>
      <c r="BP5764" s="658"/>
      <c r="BQ5764" s="676">
        <f t="shared" ref="BQ5764" si="3737">IF(BS5764=0,0,50*BR5764/BS5764)</f>
        <v>0</v>
      </c>
      <c r="BR5764" s="662">
        <f>(BN5764*BU$11)+(N5764*BU$12)+(Z5764*BU$13)+(R5764*BU$14)+(X5764*BU$15)+(AB5764*BU$16)</f>
        <v>0</v>
      </c>
      <c r="BS5764" s="662">
        <f>((BB5764-BD5764)*BU$18)+((AV5764-AX5764)*BU$17)+(H5764*BU$19)+(P5764*BU$20)</f>
        <v>0</v>
      </c>
      <c r="BT5764" s="15"/>
      <c r="BU5764" s="15"/>
      <c r="BV5764" s="95"/>
    </row>
    <row r="5765" spans="1:74" ht="21.75" hidden="1" customHeight="1" x14ac:dyDescent="0.25">
      <c r="A5765" s="95"/>
      <c r="B5765" s="571"/>
      <c r="C5765" s="642" t="str">
        <f>IF(ROSTER!D$38="","",ROSTER!D$38)</f>
        <v/>
      </c>
      <c r="D5765" s="643"/>
      <c r="E5765" s="575"/>
      <c r="F5765" s="577"/>
      <c r="G5765" s="583"/>
      <c r="H5765" s="579"/>
      <c r="I5765" s="545"/>
      <c r="J5765" s="544"/>
      <c r="K5765" s="581"/>
      <c r="L5765" s="586"/>
      <c r="M5765" s="587"/>
      <c r="N5765" s="592"/>
      <c r="O5765" s="603"/>
      <c r="P5765" s="544"/>
      <c r="Q5765" s="581"/>
      <c r="R5765" s="586"/>
      <c r="S5765" s="587"/>
      <c r="T5765" s="592"/>
      <c r="U5765" s="603"/>
      <c r="V5765" s="311"/>
      <c r="W5765" s="311"/>
      <c r="X5765" s="579"/>
      <c r="Y5765" s="545"/>
      <c r="Z5765" s="544"/>
      <c r="AA5765" s="545"/>
      <c r="AB5765" s="544"/>
      <c r="AC5765" s="545"/>
      <c r="AD5765" s="544"/>
      <c r="AE5765" s="581"/>
      <c r="AF5765" s="586"/>
      <c r="AG5765" s="587"/>
      <c r="AH5765" s="626"/>
      <c r="AI5765" s="627"/>
      <c r="AJ5765" s="544"/>
      <c r="AK5765" s="581"/>
      <c r="AL5765" s="586"/>
      <c r="AM5765" s="587"/>
      <c r="AN5765" s="626"/>
      <c r="AO5765" s="627"/>
      <c r="AP5765" s="544"/>
      <c r="AQ5765" s="581"/>
      <c r="AR5765" s="586"/>
      <c r="AS5765" s="587"/>
      <c r="AT5765" s="626"/>
      <c r="AU5765" s="627"/>
      <c r="AV5765" s="628"/>
      <c r="AW5765" s="629"/>
      <c r="AX5765" s="632"/>
      <c r="AY5765" s="633"/>
      <c r="AZ5765" s="626"/>
      <c r="BA5765" s="627"/>
      <c r="BB5765" s="544"/>
      <c r="BC5765" s="581"/>
      <c r="BD5765" s="586"/>
      <c r="BE5765" s="587"/>
      <c r="BF5765" s="626"/>
      <c r="BG5765" s="627"/>
      <c r="BH5765" s="628"/>
      <c r="BI5765" s="629"/>
      <c r="BJ5765" s="632"/>
      <c r="BK5765" s="633"/>
      <c r="BL5765" s="626"/>
      <c r="BM5765" s="627"/>
      <c r="BN5765" s="678"/>
      <c r="BO5765" s="679"/>
      <c r="BP5765" s="680"/>
      <c r="BQ5765" s="677"/>
      <c r="BR5765" s="663"/>
      <c r="BS5765" s="663"/>
      <c r="BT5765" s="15"/>
      <c r="BU5765" s="15"/>
      <c r="BV5765" s="95"/>
    </row>
    <row r="5766" spans="1:74" ht="21.75" hidden="1" customHeight="1" x14ac:dyDescent="0.25">
      <c r="A5766" s="95"/>
      <c r="B5766" s="570" t="str">
        <f>IF(ROSTER!B$40="","",ROSTER!B$40)</f>
        <v/>
      </c>
      <c r="C5766" s="572" t="str">
        <f>IF(ROSTER!C$40="","",ROSTER!C$40)</f>
        <v/>
      </c>
      <c r="D5766" s="573"/>
      <c r="E5766" s="574"/>
      <c r="F5766" s="576">
        <f>IF(E5766="y",1,IF(E5766="S",1,0))</f>
        <v>0</v>
      </c>
      <c r="G5766" s="582">
        <f>IF(E5766="S",1,0)</f>
        <v>0</v>
      </c>
      <c r="H5766" s="578"/>
      <c r="I5766" s="543"/>
      <c r="J5766" s="542"/>
      <c r="K5766" s="580"/>
      <c r="L5766" s="584"/>
      <c r="M5766" s="585"/>
      <c r="N5766" s="588">
        <f>L5766+J5766</f>
        <v>0</v>
      </c>
      <c r="O5766" s="589"/>
      <c r="P5766" s="542"/>
      <c r="Q5766" s="580"/>
      <c r="R5766" s="584"/>
      <c r="S5766" s="585"/>
      <c r="T5766" s="588">
        <f>R5766-P5766</f>
        <v>0</v>
      </c>
      <c r="U5766" s="589"/>
      <c r="V5766" s="310"/>
      <c r="W5766" s="310"/>
      <c r="X5766" s="578"/>
      <c r="Y5766" s="543"/>
      <c r="Z5766" s="542"/>
      <c r="AA5766" s="543"/>
      <c r="AB5766" s="542"/>
      <c r="AC5766" s="543"/>
      <c r="AD5766" s="542"/>
      <c r="AE5766" s="580"/>
      <c r="AF5766" s="584"/>
      <c r="AG5766" s="585"/>
      <c r="AH5766" s="595">
        <f>IF(AD5766=0,0,(AF5766/AD5766)*100)</f>
        <v>0</v>
      </c>
      <c r="AI5766" s="596"/>
      <c r="AJ5766" s="542"/>
      <c r="AK5766" s="580"/>
      <c r="AL5766" s="584"/>
      <c r="AM5766" s="585"/>
      <c r="AN5766" s="595">
        <f>IF(AJ5766=0,0,(AL5766/AJ5766)*100)</f>
        <v>0</v>
      </c>
      <c r="AO5766" s="596"/>
      <c r="AP5766" s="542"/>
      <c r="AQ5766" s="580"/>
      <c r="AR5766" s="584"/>
      <c r="AS5766" s="585"/>
      <c r="AT5766" s="595">
        <f>IF(AP5766=0,0,(AR5766/AP5766)*100)</f>
        <v>0</v>
      </c>
      <c r="AU5766" s="596"/>
      <c r="AV5766" s="599">
        <f>AD5766+AJ5766+AP5766</f>
        <v>0</v>
      </c>
      <c r="AW5766" s="600"/>
      <c r="AX5766" s="630">
        <f>AF5766+AL5766+AR5766</f>
        <v>0</v>
      </c>
      <c r="AY5766" s="631"/>
      <c r="AZ5766" s="595">
        <f>IF(AV5766=0,0,(AX5766/AV5766)*100)</f>
        <v>0</v>
      </c>
      <c r="BA5766" s="596"/>
      <c r="BB5766" s="542"/>
      <c r="BC5766" s="580"/>
      <c r="BD5766" s="584"/>
      <c r="BE5766" s="585"/>
      <c r="BF5766" s="595">
        <f>IF(BB5766=0,0,(BD5766/BB5766)*100)</f>
        <v>0</v>
      </c>
      <c r="BG5766" s="596"/>
      <c r="BH5766" s="599">
        <f>AV5766+BB5766</f>
        <v>0</v>
      </c>
      <c r="BI5766" s="600"/>
      <c r="BJ5766" s="630">
        <f>AX5766+BD5766</f>
        <v>0</v>
      </c>
      <c r="BK5766" s="631"/>
      <c r="BL5766" s="595">
        <f>IF(BH5766=0,0,(BJ5766/BH5766)*100)</f>
        <v>0</v>
      </c>
      <c r="BM5766" s="596"/>
      <c r="BN5766" s="656">
        <f>(AF5766*2)+(AL5766*2)+(AR5766*3)+BD5766</f>
        <v>0</v>
      </c>
      <c r="BO5766" s="657"/>
      <c r="BP5766" s="658"/>
      <c r="BQ5766" s="676">
        <f t="shared" ref="BQ5766" si="3738">IF(BS5766=0,0,50*BR5766/BS5766)</f>
        <v>0</v>
      </c>
      <c r="BR5766" s="662">
        <f>(BN5766*BU$11)+(N5766*BU$12)+(Z5766*BU$13)+(R5766*BU$14)+(X5766*BU$15)+(AB5766*BU$16)</f>
        <v>0</v>
      </c>
      <c r="BS5766" s="662">
        <f>((BB5766-BD5766)*BU$18)+((AV5766-AX5766)*BU$17)+(H5766*BU$19)+(P5766*BU$20)</f>
        <v>0</v>
      </c>
      <c r="BT5766" s="15"/>
      <c r="BU5766" s="15"/>
      <c r="BV5766" s="95"/>
    </row>
    <row r="5767" spans="1:74" ht="21.75" hidden="1" customHeight="1" x14ac:dyDescent="0.25">
      <c r="A5767" s="95"/>
      <c r="B5767" s="571"/>
      <c r="C5767" s="642" t="str">
        <f>IF(ROSTER!D$40="","",ROSTER!D$40)</f>
        <v/>
      </c>
      <c r="D5767" s="643"/>
      <c r="E5767" s="575"/>
      <c r="F5767" s="577"/>
      <c r="G5767" s="583"/>
      <c r="H5767" s="579"/>
      <c r="I5767" s="545"/>
      <c r="J5767" s="544"/>
      <c r="K5767" s="581"/>
      <c r="L5767" s="586"/>
      <c r="M5767" s="587"/>
      <c r="N5767" s="592"/>
      <c r="O5767" s="603"/>
      <c r="P5767" s="544"/>
      <c r="Q5767" s="581"/>
      <c r="R5767" s="586"/>
      <c r="S5767" s="587"/>
      <c r="T5767" s="592"/>
      <c r="U5767" s="603"/>
      <c r="V5767" s="311"/>
      <c r="W5767" s="311"/>
      <c r="X5767" s="579"/>
      <c r="Y5767" s="545"/>
      <c r="Z5767" s="544"/>
      <c r="AA5767" s="545"/>
      <c r="AB5767" s="544"/>
      <c r="AC5767" s="545"/>
      <c r="AD5767" s="544"/>
      <c r="AE5767" s="581"/>
      <c r="AF5767" s="586"/>
      <c r="AG5767" s="587"/>
      <c r="AH5767" s="626"/>
      <c r="AI5767" s="627"/>
      <c r="AJ5767" s="544"/>
      <c r="AK5767" s="581"/>
      <c r="AL5767" s="586"/>
      <c r="AM5767" s="587"/>
      <c r="AN5767" s="626"/>
      <c r="AO5767" s="627"/>
      <c r="AP5767" s="544"/>
      <c r="AQ5767" s="581"/>
      <c r="AR5767" s="586"/>
      <c r="AS5767" s="587"/>
      <c r="AT5767" s="626"/>
      <c r="AU5767" s="627"/>
      <c r="AV5767" s="628"/>
      <c r="AW5767" s="629"/>
      <c r="AX5767" s="632"/>
      <c r="AY5767" s="633"/>
      <c r="AZ5767" s="626"/>
      <c r="BA5767" s="627"/>
      <c r="BB5767" s="544"/>
      <c r="BC5767" s="581"/>
      <c r="BD5767" s="586"/>
      <c r="BE5767" s="587"/>
      <c r="BF5767" s="626"/>
      <c r="BG5767" s="627"/>
      <c r="BH5767" s="628"/>
      <c r="BI5767" s="629"/>
      <c r="BJ5767" s="632"/>
      <c r="BK5767" s="633"/>
      <c r="BL5767" s="626"/>
      <c r="BM5767" s="627"/>
      <c r="BN5767" s="678"/>
      <c r="BO5767" s="679"/>
      <c r="BP5767" s="680"/>
      <c r="BQ5767" s="677"/>
      <c r="BR5767" s="663"/>
      <c r="BS5767" s="663"/>
      <c r="BT5767" s="15"/>
      <c r="BU5767" s="15"/>
      <c r="BV5767" s="95"/>
    </row>
    <row r="5768" spans="1:74" ht="21.75" hidden="1" customHeight="1" x14ac:dyDescent="0.25">
      <c r="A5768" s="95"/>
      <c r="B5768" s="570" t="str">
        <f>IF(ROSTER!B$42="","",ROSTER!B$42)</f>
        <v/>
      </c>
      <c r="C5768" s="572" t="str">
        <f>IF(ROSTER!C$42="","",ROSTER!C$42)</f>
        <v/>
      </c>
      <c r="D5768" s="573"/>
      <c r="E5768" s="574"/>
      <c r="F5768" s="576">
        <f>IF(E5768="y",1,IF(E5768="S",1,0))</f>
        <v>0</v>
      </c>
      <c r="G5768" s="582">
        <f>IF(E5768="S",1,0)</f>
        <v>0</v>
      </c>
      <c r="H5768" s="578"/>
      <c r="I5768" s="543"/>
      <c r="J5768" s="542"/>
      <c r="K5768" s="580"/>
      <c r="L5768" s="584"/>
      <c r="M5768" s="585"/>
      <c r="N5768" s="588">
        <f>L5768+J5768</f>
        <v>0</v>
      </c>
      <c r="O5768" s="589"/>
      <c r="P5768" s="542"/>
      <c r="Q5768" s="580"/>
      <c r="R5768" s="584"/>
      <c r="S5768" s="585"/>
      <c r="T5768" s="588">
        <f>R5768-P5768</f>
        <v>0</v>
      </c>
      <c r="U5768" s="589"/>
      <c r="V5768" s="310"/>
      <c r="W5768" s="310"/>
      <c r="X5768" s="578"/>
      <c r="Y5768" s="543"/>
      <c r="Z5768" s="542"/>
      <c r="AA5768" s="543"/>
      <c r="AB5768" s="542"/>
      <c r="AC5768" s="543"/>
      <c r="AD5768" s="542"/>
      <c r="AE5768" s="580"/>
      <c r="AF5768" s="584"/>
      <c r="AG5768" s="585"/>
      <c r="AH5768" s="595">
        <f>IF(AD5768=0,0,(AF5768/AD5768)*100)</f>
        <v>0</v>
      </c>
      <c r="AI5768" s="596"/>
      <c r="AJ5768" s="542"/>
      <c r="AK5768" s="580"/>
      <c r="AL5768" s="584"/>
      <c r="AM5768" s="585"/>
      <c r="AN5768" s="595">
        <f>IF(AJ5768=0,0,(AL5768/AJ5768)*100)</f>
        <v>0</v>
      </c>
      <c r="AO5768" s="596"/>
      <c r="AP5768" s="542"/>
      <c r="AQ5768" s="580"/>
      <c r="AR5768" s="584"/>
      <c r="AS5768" s="585"/>
      <c r="AT5768" s="595">
        <f>IF(AP5768=0,0,(AR5768/AP5768)*100)</f>
        <v>0</v>
      </c>
      <c r="AU5768" s="596"/>
      <c r="AV5768" s="599">
        <f>AD5768+AJ5768+AP5768</f>
        <v>0</v>
      </c>
      <c r="AW5768" s="600"/>
      <c r="AX5768" s="630">
        <f>AF5768+AL5768+AR5768</f>
        <v>0</v>
      </c>
      <c r="AY5768" s="631"/>
      <c r="AZ5768" s="595">
        <f>IF(AV5768=0,0,(AX5768/AV5768)*100)</f>
        <v>0</v>
      </c>
      <c r="BA5768" s="596"/>
      <c r="BB5768" s="542"/>
      <c r="BC5768" s="580"/>
      <c r="BD5768" s="584"/>
      <c r="BE5768" s="585"/>
      <c r="BF5768" s="595">
        <f>IF(BB5768=0,0,(BD5768/BB5768)*100)</f>
        <v>0</v>
      </c>
      <c r="BG5768" s="596"/>
      <c r="BH5768" s="599">
        <f>AV5768+BB5768</f>
        <v>0</v>
      </c>
      <c r="BI5768" s="600"/>
      <c r="BJ5768" s="630">
        <f>AX5768+BD5768</f>
        <v>0</v>
      </c>
      <c r="BK5768" s="631"/>
      <c r="BL5768" s="595">
        <f>IF(BH5768=0,0,(BJ5768/BH5768)*100)</f>
        <v>0</v>
      </c>
      <c r="BM5768" s="596"/>
      <c r="BN5768" s="656">
        <f>(AF5768*2)+(AL5768*2)+(AR5768*3)+BD5768</f>
        <v>0</v>
      </c>
      <c r="BO5768" s="657"/>
      <c r="BP5768" s="658"/>
      <c r="BQ5768" s="676">
        <f t="shared" ref="BQ5768" si="3739">IF(BS5768=0,0,50*BR5768/BS5768)</f>
        <v>0</v>
      </c>
      <c r="BR5768" s="662">
        <f>(BN5768*BU$11)+(N5768*BU$12)+(Z5768*BU$13)+(R5768*BU$14)+(X5768*BU$15)+(AB5768*BU$16)</f>
        <v>0</v>
      </c>
      <c r="BS5768" s="662">
        <f>((BB5768-BD5768)*BU$18)+((AV5768-AX5768)*BU$17)+(H5768*BU$19)+(P5768*BU$20)</f>
        <v>0</v>
      </c>
      <c r="BT5768" s="15"/>
      <c r="BU5768" s="15"/>
      <c r="BV5768" s="95"/>
    </row>
    <row r="5769" spans="1:74" ht="21.75" hidden="1" customHeight="1" x14ac:dyDescent="0.25">
      <c r="A5769" s="95"/>
      <c r="B5769" s="571"/>
      <c r="C5769" s="642" t="str">
        <f>IF(ROSTER!D$42="","",ROSTER!D$42)</f>
        <v/>
      </c>
      <c r="D5769" s="643"/>
      <c r="E5769" s="575"/>
      <c r="F5769" s="577"/>
      <c r="G5769" s="583"/>
      <c r="H5769" s="579"/>
      <c r="I5769" s="545"/>
      <c r="J5769" s="544"/>
      <c r="K5769" s="581"/>
      <c r="L5769" s="586"/>
      <c r="M5769" s="587"/>
      <c r="N5769" s="592"/>
      <c r="O5769" s="603"/>
      <c r="P5769" s="544"/>
      <c r="Q5769" s="581"/>
      <c r="R5769" s="586"/>
      <c r="S5769" s="587"/>
      <c r="T5769" s="592"/>
      <c r="U5769" s="603"/>
      <c r="V5769" s="311"/>
      <c r="W5769" s="311"/>
      <c r="X5769" s="579"/>
      <c r="Y5769" s="545"/>
      <c r="Z5769" s="544"/>
      <c r="AA5769" s="545"/>
      <c r="AB5769" s="544"/>
      <c r="AC5769" s="545"/>
      <c r="AD5769" s="544"/>
      <c r="AE5769" s="581"/>
      <c r="AF5769" s="586"/>
      <c r="AG5769" s="587"/>
      <c r="AH5769" s="626"/>
      <c r="AI5769" s="627"/>
      <c r="AJ5769" s="544"/>
      <c r="AK5769" s="581"/>
      <c r="AL5769" s="586"/>
      <c r="AM5769" s="587"/>
      <c r="AN5769" s="626"/>
      <c r="AO5769" s="627"/>
      <c r="AP5769" s="544"/>
      <c r="AQ5769" s="581"/>
      <c r="AR5769" s="586"/>
      <c r="AS5769" s="587"/>
      <c r="AT5769" s="626"/>
      <c r="AU5769" s="627"/>
      <c r="AV5769" s="628"/>
      <c r="AW5769" s="629"/>
      <c r="AX5769" s="632"/>
      <c r="AY5769" s="633"/>
      <c r="AZ5769" s="626"/>
      <c r="BA5769" s="627"/>
      <c r="BB5769" s="544"/>
      <c r="BC5769" s="581"/>
      <c r="BD5769" s="586"/>
      <c r="BE5769" s="587"/>
      <c r="BF5769" s="626"/>
      <c r="BG5769" s="627"/>
      <c r="BH5769" s="628"/>
      <c r="BI5769" s="629"/>
      <c r="BJ5769" s="632"/>
      <c r="BK5769" s="633"/>
      <c r="BL5769" s="626"/>
      <c r="BM5769" s="627"/>
      <c r="BN5769" s="678"/>
      <c r="BO5769" s="679"/>
      <c r="BP5769" s="680"/>
      <c r="BQ5769" s="677"/>
      <c r="BR5769" s="663"/>
      <c r="BS5769" s="663"/>
      <c r="BT5769" s="15"/>
      <c r="BU5769" s="15"/>
      <c r="BV5769" s="95"/>
    </row>
    <row r="5770" spans="1:74" ht="21.75" hidden="1" customHeight="1" x14ac:dyDescent="0.25">
      <c r="A5770" s="95"/>
      <c r="B5770" s="570" t="str">
        <f>IF(ROSTER!B$44="","",ROSTER!B$44)</f>
        <v/>
      </c>
      <c r="C5770" s="572" t="str">
        <f>IF(ROSTER!C$44="","",ROSTER!C$44)</f>
        <v/>
      </c>
      <c r="D5770" s="573"/>
      <c r="E5770" s="574"/>
      <c r="F5770" s="576">
        <f>IF(E5770="y",1,IF(E5770="S",1,0))</f>
        <v>0</v>
      </c>
      <c r="G5770" s="582">
        <f>IF(E5770="S",1,0)</f>
        <v>0</v>
      </c>
      <c r="H5770" s="578"/>
      <c r="I5770" s="543"/>
      <c r="J5770" s="542"/>
      <c r="K5770" s="580"/>
      <c r="L5770" s="584"/>
      <c r="M5770" s="585"/>
      <c r="N5770" s="588">
        <f>L5770+J5770</f>
        <v>0</v>
      </c>
      <c r="O5770" s="589"/>
      <c r="P5770" s="542"/>
      <c r="Q5770" s="580"/>
      <c r="R5770" s="584"/>
      <c r="S5770" s="585"/>
      <c r="T5770" s="588">
        <f>R5770-P5770</f>
        <v>0</v>
      </c>
      <c r="U5770" s="589"/>
      <c r="V5770" s="310"/>
      <c r="W5770" s="310"/>
      <c r="X5770" s="578"/>
      <c r="Y5770" s="543"/>
      <c r="Z5770" s="542"/>
      <c r="AA5770" s="543"/>
      <c r="AB5770" s="542"/>
      <c r="AC5770" s="543"/>
      <c r="AD5770" s="542"/>
      <c r="AE5770" s="580"/>
      <c r="AF5770" s="584"/>
      <c r="AG5770" s="585"/>
      <c r="AH5770" s="595">
        <f>IF(AD5770=0,0,(AF5770/AD5770)*100)</f>
        <v>0</v>
      </c>
      <c r="AI5770" s="596"/>
      <c r="AJ5770" s="542"/>
      <c r="AK5770" s="580"/>
      <c r="AL5770" s="584"/>
      <c r="AM5770" s="585"/>
      <c r="AN5770" s="595">
        <f>IF(AJ5770=0,0,(AL5770/AJ5770)*100)</f>
        <v>0</v>
      </c>
      <c r="AO5770" s="596"/>
      <c r="AP5770" s="542"/>
      <c r="AQ5770" s="580"/>
      <c r="AR5770" s="584"/>
      <c r="AS5770" s="585"/>
      <c r="AT5770" s="595">
        <f>IF(AP5770=0,0,(AR5770/AP5770)*100)</f>
        <v>0</v>
      </c>
      <c r="AU5770" s="596"/>
      <c r="AV5770" s="599">
        <f>AD5770+AJ5770+AP5770</f>
        <v>0</v>
      </c>
      <c r="AW5770" s="600"/>
      <c r="AX5770" s="630">
        <f>AF5770+AL5770+AR5770</f>
        <v>0</v>
      </c>
      <c r="AY5770" s="631"/>
      <c r="AZ5770" s="595">
        <f>IF(AV5770=0,0,(AX5770/AV5770)*100)</f>
        <v>0</v>
      </c>
      <c r="BA5770" s="596"/>
      <c r="BB5770" s="542"/>
      <c r="BC5770" s="580"/>
      <c r="BD5770" s="584"/>
      <c r="BE5770" s="585"/>
      <c r="BF5770" s="595">
        <f>IF(BB5770=0,0,(BD5770/BB5770)*100)</f>
        <v>0</v>
      </c>
      <c r="BG5770" s="596"/>
      <c r="BH5770" s="599">
        <f>AV5770+BB5770</f>
        <v>0</v>
      </c>
      <c r="BI5770" s="600"/>
      <c r="BJ5770" s="630">
        <f>AX5770+BD5770</f>
        <v>0</v>
      </c>
      <c r="BK5770" s="631"/>
      <c r="BL5770" s="595">
        <f>IF(BH5770=0,0,(BJ5770/BH5770)*100)</f>
        <v>0</v>
      </c>
      <c r="BM5770" s="596"/>
      <c r="BN5770" s="656">
        <f>(AF5770*2)+(AL5770*2)+(AR5770*3)+BD5770</f>
        <v>0</v>
      </c>
      <c r="BO5770" s="657"/>
      <c r="BP5770" s="658"/>
      <c r="BQ5770" s="676">
        <f t="shared" ref="BQ5770" si="3740">IF(BS5770=0,0,50*BR5770/BS5770)</f>
        <v>0</v>
      </c>
      <c r="BR5770" s="662">
        <f>(BN5770*BU$11)+(N5770*BU$12)+(Z5770*BU$13)+(R5770*BU$14)+(X5770*BU$15)+(AB5770*BU$16)</f>
        <v>0</v>
      </c>
      <c r="BS5770" s="662">
        <f>((BB5770-BD5770)*BU$18)+((AV5770-AX5770)*BU$17)+(H5770*BU$19)+(P5770*BU$20)</f>
        <v>0</v>
      </c>
      <c r="BT5770" s="15"/>
      <c r="BU5770" s="15"/>
      <c r="BV5770" s="95"/>
    </row>
    <row r="5771" spans="1:74" ht="21.75" hidden="1" customHeight="1" x14ac:dyDescent="0.25">
      <c r="A5771" s="95"/>
      <c r="B5771" s="571"/>
      <c r="C5771" s="642" t="str">
        <f>IF(ROSTER!D$44="","",ROSTER!D$44)</f>
        <v/>
      </c>
      <c r="D5771" s="643"/>
      <c r="E5771" s="575"/>
      <c r="F5771" s="577"/>
      <c r="G5771" s="583"/>
      <c r="H5771" s="579"/>
      <c r="I5771" s="545"/>
      <c r="J5771" s="544"/>
      <c r="K5771" s="581"/>
      <c r="L5771" s="586"/>
      <c r="M5771" s="587"/>
      <c r="N5771" s="592"/>
      <c r="O5771" s="603"/>
      <c r="P5771" s="544"/>
      <c r="Q5771" s="581"/>
      <c r="R5771" s="586"/>
      <c r="S5771" s="587"/>
      <c r="T5771" s="592"/>
      <c r="U5771" s="603"/>
      <c r="V5771" s="311"/>
      <c r="W5771" s="311"/>
      <c r="X5771" s="579"/>
      <c r="Y5771" s="545"/>
      <c r="Z5771" s="544"/>
      <c r="AA5771" s="545"/>
      <c r="AB5771" s="544"/>
      <c r="AC5771" s="545"/>
      <c r="AD5771" s="544"/>
      <c r="AE5771" s="581"/>
      <c r="AF5771" s="586"/>
      <c r="AG5771" s="587"/>
      <c r="AH5771" s="626"/>
      <c r="AI5771" s="627"/>
      <c r="AJ5771" s="544"/>
      <c r="AK5771" s="581"/>
      <c r="AL5771" s="586"/>
      <c r="AM5771" s="587"/>
      <c r="AN5771" s="626"/>
      <c r="AO5771" s="627"/>
      <c r="AP5771" s="544"/>
      <c r="AQ5771" s="581"/>
      <c r="AR5771" s="586"/>
      <c r="AS5771" s="587"/>
      <c r="AT5771" s="626"/>
      <c r="AU5771" s="627"/>
      <c r="AV5771" s="628"/>
      <c r="AW5771" s="629"/>
      <c r="AX5771" s="632"/>
      <c r="AY5771" s="633"/>
      <c r="AZ5771" s="626"/>
      <c r="BA5771" s="627"/>
      <c r="BB5771" s="544"/>
      <c r="BC5771" s="581"/>
      <c r="BD5771" s="586"/>
      <c r="BE5771" s="587"/>
      <c r="BF5771" s="626"/>
      <c r="BG5771" s="627"/>
      <c r="BH5771" s="628"/>
      <c r="BI5771" s="629"/>
      <c r="BJ5771" s="632"/>
      <c r="BK5771" s="633"/>
      <c r="BL5771" s="626"/>
      <c r="BM5771" s="627"/>
      <c r="BN5771" s="678"/>
      <c r="BO5771" s="679"/>
      <c r="BP5771" s="680"/>
      <c r="BQ5771" s="677"/>
      <c r="BR5771" s="663"/>
      <c r="BS5771" s="663"/>
      <c r="BT5771" s="15"/>
      <c r="BU5771" s="15"/>
      <c r="BV5771" s="95"/>
    </row>
    <row r="5772" spans="1:74" ht="21.75" hidden="1" customHeight="1" x14ac:dyDescent="0.25">
      <c r="A5772" s="95"/>
      <c r="B5772" s="570" t="str">
        <f>IF(ROSTER!B$46="","",ROSTER!B$46)</f>
        <v/>
      </c>
      <c r="C5772" s="572" t="str">
        <f>IF(ROSTER!C$46="","",ROSTER!C$46)</f>
        <v/>
      </c>
      <c r="D5772" s="573"/>
      <c r="E5772" s="574"/>
      <c r="F5772" s="576">
        <f>IF(E5772="y",1,IF(E5772="S",1,0))</f>
        <v>0</v>
      </c>
      <c r="G5772" s="582">
        <f>IF(E5772="S",1,0)</f>
        <v>0</v>
      </c>
      <c r="H5772" s="578"/>
      <c r="I5772" s="543"/>
      <c r="J5772" s="542"/>
      <c r="K5772" s="580"/>
      <c r="L5772" s="584"/>
      <c r="M5772" s="585"/>
      <c r="N5772" s="588">
        <f>L5772+J5772</f>
        <v>0</v>
      </c>
      <c r="O5772" s="589"/>
      <c r="P5772" s="542"/>
      <c r="Q5772" s="580"/>
      <c r="R5772" s="584"/>
      <c r="S5772" s="585"/>
      <c r="T5772" s="588">
        <f>R5772-P5772</f>
        <v>0</v>
      </c>
      <c r="U5772" s="589"/>
      <c r="V5772" s="310"/>
      <c r="W5772" s="310"/>
      <c r="X5772" s="578"/>
      <c r="Y5772" s="543"/>
      <c r="Z5772" s="542"/>
      <c r="AA5772" s="543"/>
      <c r="AB5772" s="542"/>
      <c r="AC5772" s="543"/>
      <c r="AD5772" s="542"/>
      <c r="AE5772" s="580"/>
      <c r="AF5772" s="584"/>
      <c r="AG5772" s="585"/>
      <c r="AH5772" s="595">
        <f>IF(AD5772=0,0,(AF5772/AD5772)*100)</f>
        <v>0</v>
      </c>
      <c r="AI5772" s="596"/>
      <c r="AJ5772" s="542"/>
      <c r="AK5772" s="580"/>
      <c r="AL5772" s="584"/>
      <c r="AM5772" s="585"/>
      <c r="AN5772" s="595">
        <f>IF(AJ5772=0,0,(AL5772/AJ5772)*100)</f>
        <v>0</v>
      </c>
      <c r="AO5772" s="596"/>
      <c r="AP5772" s="542"/>
      <c r="AQ5772" s="580"/>
      <c r="AR5772" s="584"/>
      <c r="AS5772" s="585"/>
      <c r="AT5772" s="595">
        <f>IF(AP5772=0,0,(AR5772/AP5772)*100)</f>
        <v>0</v>
      </c>
      <c r="AU5772" s="596"/>
      <c r="AV5772" s="599">
        <f>AD5772+AJ5772+AP5772</f>
        <v>0</v>
      </c>
      <c r="AW5772" s="600"/>
      <c r="AX5772" s="630">
        <f>AF5772+AL5772+AR5772</f>
        <v>0</v>
      </c>
      <c r="AY5772" s="631"/>
      <c r="AZ5772" s="595">
        <f>IF(AV5772=0,0,(AX5772/AV5772)*100)</f>
        <v>0</v>
      </c>
      <c r="BA5772" s="596"/>
      <c r="BB5772" s="542"/>
      <c r="BC5772" s="580"/>
      <c r="BD5772" s="584"/>
      <c r="BE5772" s="585"/>
      <c r="BF5772" s="595">
        <f>IF(BB5772=0,0,(BD5772/BB5772)*100)</f>
        <v>0</v>
      </c>
      <c r="BG5772" s="596"/>
      <c r="BH5772" s="599">
        <f>AV5772+BB5772</f>
        <v>0</v>
      </c>
      <c r="BI5772" s="600"/>
      <c r="BJ5772" s="630">
        <f>AX5772+BD5772</f>
        <v>0</v>
      </c>
      <c r="BK5772" s="631"/>
      <c r="BL5772" s="595">
        <f>IF(BH5772=0,0,(BJ5772/BH5772)*100)</f>
        <v>0</v>
      </c>
      <c r="BM5772" s="596"/>
      <c r="BN5772" s="656">
        <f>(AF5772*2)+(AL5772*2)+(AR5772*3)+BD5772</f>
        <v>0</v>
      </c>
      <c r="BO5772" s="657"/>
      <c r="BP5772" s="658"/>
      <c r="BQ5772" s="676">
        <f t="shared" ref="BQ5772" si="3741">IF(BS5772=0,0,50*BR5772/BS5772)</f>
        <v>0</v>
      </c>
      <c r="BR5772" s="708">
        <f>(BN5772*BU$11)+(N5772*BU$12)+(Z5772*BU$13)+(R5772*BU$14)+(X5772*BU$15)+(AB5772*BU$16)</f>
        <v>0</v>
      </c>
      <c r="BS5772" s="662">
        <f>((BB5772-BD5772)*BU$18)+((AV5772-AX5772)*BU$17)+(H5772*BU$19)+(P5772*BU$20)</f>
        <v>0</v>
      </c>
      <c r="BT5772" s="15"/>
      <c r="BU5772" s="15"/>
      <c r="BV5772" s="95"/>
    </row>
    <row r="5773" spans="1:74" ht="22.5" hidden="1" customHeight="1" thickBot="1" x14ac:dyDescent="0.3">
      <c r="A5773" s="95"/>
      <c r="B5773" s="571"/>
      <c r="C5773" s="642" t="str">
        <f>IF(ROSTER!D$46="","",ROSTER!D$46)</f>
        <v/>
      </c>
      <c r="D5773" s="643"/>
      <c r="E5773" s="575"/>
      <c r="F5773" s="577"/>
      <c r="G5773" s="583"/>
      <c r="H5773" s="579"/>
      <c r="I5773" s="545"/>
      <c r="J5773" s="544"/>
      <c r="K5773" s="581"/>
      <c r="L5773" s="586"/>
      <c r="M5773" s="587"/>
      <c r="N5773" s="590"/>
      <c r="O5773" s="591"/>
      <c r="P5773" s="544"/>
      <c r="Q5773" s="581"/>
      <c r="R5773" s="586"/>
      <c r="S5773" s="587"/>
      <c r="T5773" s="592"/>
      <c r="U5773" s="603"/>
      <c r="V5773" s="311"/>
      <c r="W5773" s="311"/>
      <c r="X5773" s="579"/>
      <c r="Y5773" s="545"/>
      <c r="Z5773" s="544"/>
      <c r="AA5773" s="545"/>
      <c r="AB5773" s="544"/>
      <c r="AC5773" s="545"/>
      <c r="AD5773" s="544"/>
      <c r="AE5773" s="581"/>
      <c r="AF5773" s="586"/>
      <c r="AG5773" s="587"/>
      <c r="AH5773" s="597"/>
      <c r="AI5773" s="598"/>
      <c r="AJ5773" s="544"/>
      <c r="AK5773" s="581"/>
      <c r="AL5773" s="586"/>
      <c r="AM5773" s="587"/>
      <c r="AN5773" s="597"/>
      <c r="AO5773" s="598"/>
      <c r="AP5773" s="544"/>
      <c r="AQ5773" s="581"/>
      <c r="AR5773" s="586"/>
      <c r="AS5773" s="587"/>
      <c r="AT5773" s="597"/>
      <c r="AU5773" s="598"/>
      <c r="AV5773" s="601"/>
      <c r="AW5773" s="602"/>
      <c r="AX5773" s="701"/>
      <c r="AY5773" s="702"/>
      <c r="AZ5773" s="597"/>
      <c r="BA5773" s="598"/>
      <c r="BB5773" s="544"/>
      <c r="BC5773" s="581"/>
      <c r="BD5773" s="586"/>
      <c r="BE5773" s="587"/>
      <c r="BF5773" s="597"/>
      <c r="BG5773" s="598"/>
      <c r="BH5773" s="601"/>
      <c r="BI5773" s="602"/>
      <c r="BJ5773" s="701"/>
      <c r="BK5773" s="702"/>
      <c r="BL5773" s="597"/>
      <c r="BM5773" s="598"/>
      <c r="BN5773" s="659"/>
      <c r="BO5773" s="660"/>
      <c r="BP5773" s="661"/>
      <c r="BQ5773" s="682"/>
      <c r="BR5773" s="709"/>
      <c r="BS5773" s="663"/>
      <c r="BT5773" s="15"/>
      <c r="BU5773" s="15"/>
      <c r="BV5773" s="95"/>
    </row>
    <row r="5774" spans="1:74" s="21" customFormat="1" ht="33.4" hidden="1" customHeight="1" x14ac:dyDescent="0.45">
      <c r="A5774" s="98"/>
      <c r="B5774" s="612"/>
      <c r="C5774" s="613"/>
      <c r="D5774" s="613" t="s">
        <v>10</v>
      </c>
      <c r="E5774" s="616"/>
      <c r="F5774" s="279"/>
      <c r="G5774" s="279"/>
      <c r="H5774" s="517">
        <f>SUM(H5734:I5773)</f>
        <v>0</v>
      </c>
      <c r="I5774" s="618"/>
      <c r="J5774" s="517">
        <f>SUM(J5734:K5773)</f>
        <v>0</v>
      </c>
      <c r="K5774" s="618"/>
      <c r="L5774" s="620">
        <f>SUM(L5734:M5773)</f>
        <v>0</v>
      </c>
      <c r="M5774" s="621"/>
      <c r="N5774" s="548">
        <f>L5774+J5774</f>
        <v>0</v>
      </c>
      <c r="O5774" s="518"/>
      <c r="P5774" s="620">
        <f>SUM(P5734:Q5773)</f>
        <v>0</v>
      </c>
      <c r="Q5774" s="618"/>
      <c r="R5774" s="620">
        <f>SUM(R5734:S5773)</f>
        <v>0</v>
      </c>
      <c r="S5774" s="621"/>
      <c r="T5774" s="548">
        <f>R5774-P5774</f>
        <v>0</v>
      </c>
      <c r="U5774" s="518"/>
      <c r="V5774" s="312"/>
      <c r="W5774" s="312"/>
      <c r="X5774" s="620">
        <f>SUM(X5734:Y5773)</f>
        <v>0</v>
      </c>
      <c r="Y5774" s="621"/>
      <c r="Z5774" s="517">
        <f>SUM(Z5734:AA5773)</f>
        <v>0</v>
      </c>
      <c r="AA5774" s="518"/>
      <c r="AB5774" s="517">
        <f>SUM(AB5734:AC5773)</f>
        <v>0</v>
      </c>
      <c r="AC5774" s="518"/>
      <c r="AD5774" s="621">
        <f>SUM(AD5734:AE5773)</f>
        <v>0</v>
      </c>
      <c r="AE5774" s="618"/>
      <c r="AF5774" s="620">
        <f>SUM(AF5734:AG5773)</f>
        <v>0</v>
      </c>
      <c r="AG5774" s="621"/>
      <c r="AH5774" s="548">
        <f>IF(AD5774=0,0,(AF5774/AD5774)*100)</f>
        <v>0</v>
      </c>
      <c r="AI5774" s="518"/>
      <c r="AJ5774" s="620">
        <f>SUM(AJ5734:AK5773)</f>
        <v>0</v>
      </c>
      <c r="AK5774" s="618"/>
      <c r="AL5774" s="620">
        <f>SUM(AL5734:AM5773)</f>
        <v>0</v>
      </c>
      <c r="AM5774" s="621"/>
      <c r="AN5774" s="548">
        <f>IF(AJ5774=0,0,(AL5774/AJ5774)*100)</f>
        <v>0</v>
      </c>
      <c r="AO5774" s="518"/>
      <c r="AP5774" s="620">
        <f>SUM(AP5734:AQ5773)</f>
        <v>0</v>
      </c>
      <c r="AQ5774" s="618"/>
      <c r="AR5774" s="620">
        <f>SUM(AR5734:AS5773)</f>
        <v>0</v>
      </c>
      <c r="AS5774" s="621"/>
      <c r="AT5774" s="548">
        <f>IF(AP5774=0,0,(AR5774/AP5774)*100)</f>
        <v>0</v>
      </c>
      <c r="AU5774" s="518"/>
      <c r="AV5774" s="517">
        <f>AD5774+AJ5774+AP5774</f>
        <v>0</v>
      </c>
      <c r="AW5774" s="618"/>
      <c r="AX5774" s="620">
        <f>AF5774+AL5774+AR5774</f>
        <v>0</v>
      </c>
      <c r="AY5774" s="624"/>
      <c r="AZ5774" s="548">
        <f>IF(AV5774=0,0,(AX5774/AV5774)*100)</f>
        <v>0</v>
      </c>
      <c r="BA5774" s="518"/>
      <c r="BB5774" s="620">
        <f>SUM(BB5734:BC5773)</f>
        <v>0</v>
      </c>
      <c r="BC5774" s="618"/>
      <c r="BD5774" s="620">
        <f>SUM(BD5734:BE5773)</f>
        <v>0</v>
      </c>
      <c r="BE5774" s="621"/>
      <c r="BF5774" s="548">
        <f>IF(BB5774=0,0,(BD5774/BB5774)*100)</f>
        <v>0</v>
      </c>
      <c r="BG5774" s="518"/>
      <c r="BH5774" s="517">
        <f>AV5774+BB5774</f>
        <v>0</v>
      </c>
      <c r="BI5774" s="618"/>
      <c r="BJ5774" s="620">
        <f>AX5774+BD5774</f>
        <v>0</v>
      </c>
      <c r="BK5774" s="624"/>
      <c r="BL5774" s="548">
        <f>IF(BH5774=0,0,(BJ5774/BH5774)*100)</f>
        <v>0</v>
      </c>
      <c r="BM5774" s="664"/>
      <c r="BN5774" s="666">
        <f>SUM(BN5734:BP5773)</f>
        <v>0</v>
      </c>
      <c r="BO5774" s="667"/>
      <c r="BP5774" s="668"/>
      <c r="BQ5774" s="681">
        <f>SUM(BQ5734:BQ5773)</f>
        <v>0</v>
      </c>
      <c r="BR5774" s="685">
        <f>(BN5774*BU$11)+(N5774*BU$12)+(Z5774*BU$13)+(R5774*BU$14)+(X5774*BU$15)+(AB5774*BU$16)</f>
        <v>0</v>
      </c>
      <c r="BS5774" s="683">
        <f>((BB5774-BD5774)*BU$18)+((AV5774-AX5774)*BU$17)+(H5774*BU$19)+(P5774*BU$20)</f>
        <v>0</v>
      </c>
      <c r="BT5774" s="20"/>
      <c r="BU5774" s="20"/>
      <c r="BV5774" s="98"/>
    </row>
    <row r="5775" spans="1:74" s="21" customFormat="1" ht="33.950000000000003" hidden="1" customHeight="1" thickBot="1" x14ac:dyDescent="0.5">
      <c r="A5775" s="98"/>
      <c r="B5775" s="614"/>
      <c r="C5775" s="615"/>
      <c r="D5775" s="615"/>
      <c r="E5775" s="617"/>
      <c r="F5775" s="280"/>
      <c r="G5775" s="280"/>
      <c r="H5775" s="519"/>
      <c r="I5775" s="619"/>
      <c r="J5775" s="519"/>
      <c r="K5775" s="619"/>
      <c r="L5775" s="622"/>
      <c r="M5775" s="623"/>
      <c r="N5775" s="549"/>
      <c r="O5775" s="520"/>
      <c r="P5775" s="622"/>
      <c r="Q5775" s="619"/>
      <c r="R5775" s="622"/>
      <c r="S5775" s="623"/>
      <c r="T5775" s="549"/>
      <c r="U5775" s="520"/>
      <c r="V5775" s="313"/>
      <c r="W5775" s="313"/>
      <c r="X5775" s="622"/>
      <c r="Y5775" s="623"/>
      <c r="Z5775" s="519"/>
      <c r="AA5775" s="520"/>
      <c r="AB5775" s="519"/>
      <c r="AC5775" s="520"/>
      <c r="AD5775" s="623"/>
      <c r="AE5775" s="619"/>
      <c r="AF5775" s="622"/>
      <c r="AG5775" s="623"/>
      <c r="AH5775" s="549"/>
      <c r="AI5775" s="520"/>
      <c r="AJ5775" s="622"/>
      <c r="AK5775" s="619"/>
      <c r="AL5775" s="622"/>
      <c r="AM5775" s="623"/>
      <c r="AN5775" s="549"/>
      <c r="AO5775" s="520"/>
      <c r="AP5775" s="622"/>
      <c r="AQ5775" s="619"/>
      <c r="AR5775" s="622"/>
      <c r="AS5775" s="623"/>
      <c r="AT5775" s="549"/>
      <c r="AU5775" s="520"/>
      <c r="AV5775" s="519"/>
      <c r="AW5775" s="619"/>
      <c r="AX5775" s="622"/>
      <c r="AY5775" s="625"/>
      <c r="AZ5775" s="549"/>
      <c r="BA5775" s="520"/>
      <c r="BB5775" s="622"/>
      <c r="BC5775" s="619"/>
      <c r="BD5775" s="622"/>
      <c r="BE5775" s="623"/>
      <c r="BF5775" s="549"/>
      <c r="BG5775" s="520"/>
      <c r="BH5775" s="519"/>
      <c r="BI5775" s="619"/>
      <c r="BJ5775" s="622"/>
      <c r="BK5775" s="625"/>
      <c r="BL5775" s="549"/>
      <c r="BM5775" s="665"/>
      <c r="BN5775" s="669"/>
      <c r="BO5775" s="670"/>
      <c r="BP5775" s="671"/>
      <c r="BQ5775" s="682"/>
      <c r="BR5775" s="686"/>
      <c r="BS5775" s="684"/>
      <c r="BT5775" s="20"/>
      <c r="BU5775" s="20"/>
      <c r="BV5775" s="98"/>
    </row>
    <row r="5776" spans="1:74" s="21" customFormat="1" ht="33" hidden="1" customHeight="1" thickBot="1" x14ac:dyDescent="0.5">
      <c r="A5776" s="98"/>
      <c r="B5776" s="612"/>
      <c r="C5776" s="613"/>
      <c r="D5776" s="613" t="s">
        <v>13</v>
      </c>
      <c r="E5776" s="616"/>
      <c r="F5776" s="281"/>
      <c r="G5776" s="282"/>
      <c r="H5776" s="528"/>
      <c r="I5776" s="636"/>
      <c r="J5776" s="528"/>
      <c r="K5776" s="636"/>
      <c r="L5776" s="638"/>
      <c r="M5776" s="639"/>
      <c r="N5776" s="548">
        <f>J5776+L5776</f>
        <v>0</v>
      </c>
      <c r="O5776" s="518"/>
      <c r="P5776" s="638"/>
      <c r="Q5776" s="636"/>
      <c r="R5776" s="638"/>
      <c r="S5776" s="639"/>
      <c r="T5776" s="548">
        <f>R5776-P5776</f>
        <v>0</v>
      </c>
      <c r="U5776" s="518"/>
      <c r="V5776" s="312"/>
      <c r="W5776" s="312"/>
      <c r="X5776" s="638"/>
      <c r="Y5776" s="639"/>
      <c r="Z5776" s="528"/>
      <c r="AA5776" s="529"/>
      <c r="AB5776" s="528"/>
      <c r="AC5776" s="529"/>
      <c r="AD5776" s="639"/>
      <c r="AE5776" s="636"/>
      <c r="AF5776" s="638"/>
      <c r="AG5776" s="639"/>
      <c r="AH5776" s="548">
        <f>IF(AD5776=0,0,(AF5776/AD5776)*100)</f>
        <v>0</v>
      </c>
      <c r="AI5776" s="518"/>
      <c r="AJ5776" s="638"/>
      <c r="AK5776" s="636"/>
      <c r="AL5776" s="638"/>
      <c r="AM5776" s="639"/>
      <c r="AN5776" s="548">
        <f>IF(AJ5776=0,0,(AL5776/AJ5776)*100)</f>
        <v>0</v>
      </c>
      <c r="AO5776" s="518"/>
      <c r="AP5776" s="638"/>
      <c r="AQ5776" s="636"/>
      <c r="AR5776" s="638"/>
      <c r="AS5776" s="639"/>
      <c r="AT5776" s="548">
        <f>IF(AP5776=0,0,(AR5776/AP5776)*100)</f>
        <v>0</v>
      </c>
      <c r="AU5776" s="518"/>
      <c r="AV5776" s="517">
        <f>AD5776+AJ5776+AP5776</f>
        <v>0</v>
      </c>
      <c r="AW5776" s="618"/>
      <c r="AX5776" s="620">
        <f>AF5776+AL5776+AR5776</f>
        <v>0</v>
      </c>
      <c r="AY5776" s="624"/>
      <c r="AZ5776" s="548">
        <f>IF(AV5776=0,0,(AX5776/AV5776)*100)</f>
        <v>0</v>
      </c>
      <c r="BA5776" s="518"/>
      <c r="BB5776" s="638"/>
      <c r="BC5776" s="636"/>
      <c r="BD5776" s="638"/>
      <c r="BE5776" s="639"/>
      <c r="BF5776" s="548">
        <f>IF(BB5776=0,0,(BD5776/BB5776)*100)</f>
        <v>0</v>
      </c>
      <c r="BG5776" s="518"/>
      <c r="BH5776" s="517">
        <f>AV5776+BB5776</f>
        <v>0</v>
      </c>
      <c r="BI5776" s="618"/>
      <c r="BJ5776" s="620">
        <f>AX5776+BD5776</f>
        <v>0</v>
      </c>
      <c r="BK5776" s="624"/>
      <c r="BL5776" s="548">
        <f>IF(BH5776=0,0,(BJ5776/BH5776)*100)</f>
        <v>0</v>
      </c>
      <c r="BM5776" s="664"/>
      <c r="BN5776" s="666">
        <f>(AF5776*2)+(AL5776*2)+(AR5776*3)+BD5776</f>
        <v>0</v>
      </c>
      <c r="BO5776" s="667"/>
      <c r="BP5776" s="668"/>
      <c r="BQ5776" s="672"/>
      <c r="BR5776" s="283"/>
      <c r="BS5776" s="284"/>
      <c r="BT5776" s="20"/>
      <c r="BU5776" s="20"/>
      <c r="BV5776" s="98"/>
    </row>
    <row r="5777" spans="1:77" s="21" customFormat="1" ht="33.75" hidden="1" customHeight="1" thickBot="1" x14ac:dyDescent="0.5">
      <c r="A5777" s="98"/>
      <c r="B5777" s="285"/>
      <c r="C5777" s="286"/>
      <c r="D5777" s="634"/>
      <c r="E5777" s="635"/>
      <c r="F5777" s="287"/>
      <c r="G5777" s="287"/>
      <c r="H5777" s="530"/>
      <c r="I5777" s="637"/>
      <c r="J5777" s="530"/>
      <c r="K5777" s="637"/>
      <c r="L5777" s="640"/>
      <c r="M5777" s="641"/>
      <c r="N5777" s="549"/>
      <c r="O5777" s="520"/>
      <c r="P5777" s="640"/>
      <c r="Q5777" s="637"/>
      <c r="R5777" s="640"/>
      <c r="S5777" s="641"/>
      <c r="T5777" s="549"/>
      <c r="U5777" s="520"/>
      <c r="V5777" s="313"/>
      <c r="W5777" s="313"/>
      <c r="X5777" s="640"/>
      <c r="Y5777" s="641"/>
      <c r="Z5777" s="530"/>
      <c r="AA5777" s="531"/>
      <c r="AB5777" s="530"/>
      <c r="AC5777" s="531"/>
      <c r="AD5777" s="641"/>
      <c r="AE5777" s="637"/>
      <c r="AF5777" s="640"/>
      <c r="AG5777" s="641"/>
      <c r="AH5777" s="549"/>
      <c r="AI5777" s="520"/>
      <c r="AJ5777" s="640"/>
      <c r="AK5777" s="637"/>
      <c r="AL5777" s="640"/>
      <c r="AM5777" s="641"/>
      <c r="AN5777" s="549"/>
      <c r="AO5777" s="520"/>
      <c r="AP5777" s="640"/>
      <c r="AQ5777" s="637"/>
      <c r="AR5777" s="640"/>
      <c r="AS5777" s="641"/>
      <c r="AT5777" s="549"/>
      <c r="AU5777" s="520"/>
      <c r="AV5777" s="519"/>
      <c r="AW5777" s="619"/>
      <c r="AX5777" s="622"/>
      <c r="AY5777" s="625"/>
      <c r="AZ5777" s="549"/>
      <c r="BA5777" s="520"/>
      <c r="BB5777" s="640"/>
      <c r="BC5777" s="637"/>
      <c r="BD5777" s="640"/>
      <c r="BE5777" s="641"/>
      <c r="BF5777" s="549"/>
      <c r="BG5777" s="520"/>
      <c r="BH5777" s="519"/>
      <c r="BI5777" s="619"/>
      <c r="BJ5777" s="622"/>
      <c r="BK5777" s="625"/>
      <c r="BL5777" s="549"/>
      <c r="BM5777" s="665"/>
      <c r="BN5777" s="669"/>
      <c r="BO5777" s="670"/>
      <c r="BP5777" s="671"/>
      <c r="BQ5777" s="673"/>
      <c r="BR5777" s="79"/>
      <c r="BS5777" s="79"/>
      <c r="BT5777" s="20"/>
      <c r="BU5777" s="20"/>
      <c r="BV5777" s="98"/>
    </row>
    <row r="5778" spans="1:77" ht="16.5" hidden="1" customHeight="1" thickTop="1" thickBot="1" x14ac:dyDescent="0.5">
      <c r="A5778" s="95"/>
      <c r="B5778" s="288"/>
      <c r="C5778" s="70"/>
      <c r="D5778" s="70"/>
      <c r="E5778" s="70"/>
      <c r="F5778" s="70"/>
      <c r="G5778" s="70"/>
      <c r="H5778" s="70"/>
      <c r="I5778" s="70"/>
      <c r="J5778" s="70"/>
      <c r="K5778" s="70"/>
      <c r="L5778" s="70"/>
      <c r="M5778" s="70"/>
      <c r="N5778" s="70"/>
      <c r="O5778" s="70"/>
      <c r="P5778" s="70"/>
      <c r="Q5778" s="70"/>
      <c r="R5778" s="70"/>
      <c r="S5778" s="70"/>
      <c r="T5778" s="70"/>
      <c r="U5778" s="70"/>
      <c r="V5778" s="70"/>
      <c r="W5778" s="70"/>
      <c r="X5778" s="70"/>
      <c r="Y5778" s="70"/>
      <c r="Z5778" s="70"/>
      <c r="AA5778" s="70"/>
      <c r="AB5778" s="70"/>
      <c r="AC5778" s="70"/>
      <c r="AD5778" s="70"/>
      <c r="AE5778" s="70"/>
      <c r="AF5778" s="70"/>
      <c r="AG5778" s="70"/>
      <c r="AH5778" s="289"/>
      <c r="AI5778" s="289"/>
      <c r="AJ5778" s="70"/>
      <c r="AK5778" s="70"/>
      <c r="AL5778" s="70"/>
      <c r="AM5778" s="70"/>
      <c r="AN5778" s="70"/>
      <c r="AO5778" s="70"/>
      <c r="AP5778" s="70"/>
      <c r="AQ5778" s="70"/>
      <c r="AR5778" s="70"/>
      <c r="AS5778" s="70"/>
      <c r="AT5778" s="70"/>
      <c r="AU5778" s="70"/>
      <c r="AV5778" s="70"/>
      <c r="AW5778" s="70"/>
      <c r="AX5778" s="70"/>
      <c r="AY5778" s="70"/>
      <c r="AZ5778" s="70"/>
      <c r="BA5778" s="70"/>
      <c r="BB5778" s="70"/>
      <c r="BC5778" s="70"/>
      <c r="BD5778" s="70"/>
      <c r="BE5778" s="70"/>
      <c r="BF5778" s="70"/>
      <c r="BG5778" s="70"/>
      <c r="BH5778" s="70"/>
      <c r="BI5778" s="70"/>
      <c r="BJ5778" s="70"/>
      <c r="BK5778" s="70"/>
      <c r="BL5778" s="70"/>
      <c r="BM5778" s="70"/>
      <c r="BN5778" s="70"/>
      <c r="BO5778" s="70"/>
      <c r="BP5778" s="70"/>
      <c r="BQ5778" s="89"/>
      <c r="BR5778" s="674">
        <f>IF((J5774+L5776)=0,0,(J5774/(J5774+L5776)*100)%)</f>
        <v>0</v>
      </c>
      <c r="BS5778" s="675"/>
      <c r="BT5778" s="674">
        <f>IF((L5774+J5776)=0,0,(L5774/(L5774+J5776)*100)%)</f>
        <v>0</v>
      </c>
      <c r="BU5778" s="675"/>
      <c r="BV5778" s="95"/>
    </row>
    <row r="5779" spans="1:77" s="23" customFormat="1" ht="79.5" hidden="1" customHeight="1" thickTop="1" thickBot="1" x14ac:dyDescent="0.55000000000000004">
      <c r="A5779" s="99"/>
      <c r="B5779" s="565" t="s">
        <v>64</v>
      </c>
      <c r="C5779" s="566"/>
      <c r="D5779" s="532" t="s">
        <v>54</v>
      </c>
      <c r="E5779" s="532"/>
      <c r="F5779" s="532"/>
      <c r="G5779" s="654"/>
      <c r="H5779" s="533"/>
      <c r="I5779" s="534"/>
      <c r="J5779" s="535"/>
      <c r="K5779" s="290"/>
      <c r="L5779" s="533"/>
      <c r="M5779" s="534"/>
      <c r="N5779" s="535"/>
      <c r="O5779" s="536" t="s">
        <v>47</v>
      </c>
      <c r="P5779" s="537"/>
      <c r="Q5779" s="537"/>
      <c r="R5779" s="537"/>
      <c r="S5779" s="533"/>
      <c r="T5779" s="534"/>
      <c r="U5779" s="535"/>
      <c r="V5779" s="314"/>
      <c r="W5779" s="314"/>
      <c r="X5779" s="290"/>
      <c r="Y5779" s="533"/>
      <c r="Z5779" s="534"/>
      <c r="AA5779" s="535"/>
      <c r="AB5779" s="536" t="s">
        <v>49</v>
      </c>
      <c r="AC5779" s="537"/>
      <c r="AD5779" s="537"/>
      <c r="AE5779" s="538"/>
      <c r="AF5779" s="533"/>
      <c r="AG5779" s="534"/>
      <c r="AH5779" s="535"/>
      <c r="AI5779" s="290"/>
      <c r="AJ5779" s="533"/>
      <c r="AK5779" s="534"/>
      <c r="AL5779" s="535"/>
      <c r="AM5779" s="536" t="s">
        <v>53</v>
      </c>
      <c r="AN5779" s="537"/>
      <c r="AO5779" s="537"/>
      <c r="AP5779" s="538"/>
      <c r="AQ5779" s="533"/>
      <c r="AR5779" s="534"/>
      <c r="AS5779" s="535"/>
      <c r="AT5779" s="72"/>
      <c r="AU5779" s="533"/>
      <c r="AV5779" s="534"/>
      <c r="AW5779" s="535"/>
      <c r="AX5779" s="291"/>
      <c r="AY5779" s="291"/>
      <c r="AZ5779" s="291"/>
      <c r="BA5779" s="291"/>
      <c r="BB5779" s="567" t="s">
        <v>20</v>
      </c>
      <c r="BC5779" s="567"/>
      <c r="BD5779" s="567"/>
      <c r="BE5779" s="567"/>
      <c r="BF5779" s="568"/>
      <c r="BG5779" s="539">
        <f>BN5774</f>
        <v>0</v>
      </c>
      <c r="BH5779" s="540"/>
      <c r="BI5779" s="541"/>
      <c r="BJ5779" s="292"/>
      <c r="BK5779" s="539">
        <f>BN5776</f>
        <v>0</v>
      </c>
      <c r="BL5779" s="540"/>
      <c r="BM5779" s="541"/>
      <c r="BN5779" s="73"/>
      <c r="BO5779" s="73"/>
      <c r="BP5779" s="73"/>
      <c r="BQ5779" s="90"/>
      <c r="BR5779" s="24"/>
      <c r="BS5779" s="24"/>
      <c r="BT5779" s="22"/>
      <c r="BU5779" s="22"/>
      <c r="BV5779" s="99"/>
    </row>
    <row r="5780" spans="1:77" ht="15.6" hidden="1" customHeight="1" thickTop="1" thickBot="1" x14ac:dyDescent="0.55000000000000004">
      <c r="A5780" s="95"/>
      <c r="B5780" s="293"/>
      <c r="C5780" s="67"/>
      <c r="D5780" s="294"/>
      <c r="E5780" s="294"/>
      <c r="F5780" s="295"/>
      <c r="G5780" s="295"/>
      <c r="H5780" s="296"/>
      <c r="I5780" s="296"/>
      <c r="J5780" s="296"/>
      <c r="K5780" s="296"/>
      <c r="L5780" s="296"/>
      <c r="M5780" s="296"/>
      <c r="N5780" s="296"/>
      <c r="O5780" s="295"/>
      <c r="P5780" s="295"/>
      <c r="Q5780" s="295"/>
      <c r="R5780" s="295"/>
      <c r="S5780" s="296"/>
      <c r="T5780" s="296"/>
      <c r="U5780" s="296"/>
      <c r="V5780" s="296"/>
      <c r="W5780" s="296"/>
      <c r="X5780" s="297"/>
      <c r="Y5780" s="296"/>
      <c r="Z5780" s="296"/>
      <c r="AA5780" s="296"/>
      <c r="AB5780" s="295"/>
      <c r="AC5780" s="295"/>
      <c r="AD5780" s="295"/>
      <c r="AE5780" s="295"/>
      <c r="AF5780" s="296"/>
      <c r="AG5780" s="296"/>
      <c r="AH5780" s="296"/>
      <c r="AI5780" s="296"/>
      <c r="AJ5780" s="297"/>
      <c r="AK5780" s="297"/>
      <c r="AL5780" s="296"/>
      <c r="AM5780" s="295"/>
      <c r="AN5780" s="295"/>
      <c r="AO5780" s="295"/>
      <c r="AP5780" s="295"/>
      <c r="AQ5780" s="296"/>
      <c r="AR5780" s="296"/>
      <c r="AS5780" s="296"/>
      <c r="AT5780" s="296"/>
      <c r="AU5780" s="296"/>
      <c r="AV5780" s="72"/>
      <c r="AW5780" s="72"/>
      <c r="AX5780" s="74"/>
      <c r="AY5780" s="74"/>
      <c r="AZ5780" s="74"/>
      <c r="BA5780" s="74"/>
      <c r="BB5780" s="295"/>
      <c r="BC5780" s="298"/>
      <c r="BD5780" s="298"/>
      <c r="BE5780" s="299"/>
      <c r="BF5780" s="300"/>
      <c r="BG5780" s="301"/>
      <c r="BH5780" s="301"/>
      <c r="BI5780" s="72"/>
      <c r="BJ5780" s="302"/>
      <c r="BK5780" s="303"/>
      <c r="BL5780" s="303"/>
      <c r="BM5780" s="72"/>
      <c r="BN5780" s="74"/>
      <c r="BO5780" s="74"/>
      <c r="BP5780" s="74"/>
      <c r="BQ5780" s="91"/>
      <c r="BR5780" s="25"/>
      <c r="BS5780" s="25"/>
      <c r="BT5780" s="15"/>
      <c r="BU5780" s="15"/>
      <c r="BV5780" s="95"/>
    </row>
    <row r="5781" spans="1:77" s="23" customFormat="1" ht="79.5" hidden="1" customHeight="1" thickTop="1" thickBot="1" x14ac:dyDescent="0.55000000000000004">
      <c r="A5781" s="99"/>
      <c r="B5781" s="569" t="s">
        <v>46</v>
      </c>
      <c r="C5781" s="567"/>
      <c r="D5781" s="532" t="s">
        <v>55</v>
      </c>
      <c r="E5781" s="532"/>
      <c r="F5781" s="532"/>
      <c r="G5781" s="654"/>
      <c r="H5781" s="539">
        <f>H5779</f>
        <v>0</v>
      </c>
      <c r="I5781" s="540"/>
      <c r="J5781" s="541"/>
      <c r="K5781" s="290"/>
      <c r="L5781" s="539">
        <f>L5779</f>
        <v>0</v>
      </c>
      <c r="M5781" s="540"/>
      <c r="N5781" s="541"/>
      <c r="O5781" s="536" t="s">
        <v>51</v>
      </c>
      <c r="P5781" s="537"/>
      <c r="Q5781" s="537"/>
      <c r="R5781" s="537"/>
      <c r="S5781" s="539">
        <f>S5779-H5779</f>
        <v>0</v>
      </c>
      <c r="T5781" s="540"/>
      <c r="U5781" s="541"/>
      <c r="V5781" s="315"/>
      <c r="W5781" s="315"/>
      <c r="X5781" s="290"/>
      <c r="Y5781" s="539">
        <f>Y5779-L5779</f>
        <v>0</v>
      </c>
      <c r="Z5781" s="540"/>
      <c r="AA5781" s="541"/>
      <c r="AB5781" s="536" t="s">
        <v>50</v>
      </c>
      <c r="AC5781" s="537"/>
      <c r="AD5781" s="537"/>
      <c r="AE5781" s="538"/>
      <c r="AF5781" s="539">
        <f>AF5779-S5779</f>
        <v>0</v>
      </c>
      <c r="AG5781" s="540"/>
      <c r="AH5781" s="541"/>
      <c r="AI5781" s="290"/>
      <c r="AJ5781" s="539">
        <f>AJ5779-Y5779</f>
        <v>0</v>
      </c>
      <c r="AK5781" s="540"/>
      <c r="AL5781" s="541"/>
      <c r="AM5781" s="536" t="s">
        <v>52</v>
      </c>
      <c r="AN5781" s="537"/>
      <c r="AO5781" s="537"/>
      <c r="AP5781" s="538"/>
      <c r="AQ5781" s="539">
        <f>AQ5779-AF5779</f>
        <v>0</v>
      </c>
      <c r="AR5781" s="540"/>
      <c r="AS5781" s="541"/>
      <c r="AT5781" s="72"/>
      <c r="AU5781" s="539">
        <f>AU5779-AJ5779</f>
        <v>0</v>
      </c>
      <c r="AV5781" s="540"/>
      <c r="AW5781" s="541"/>
      <c r="AX5781" s="291"/>
      <c r="AY5781" s="291"/>
      <c r="AZ5781" s="291"/>
      <c r="BA5781" s="291"/>
      <c r="BB5781" s="567" t="s">
        <v>45</v>
      </c>
      <c r="BC5781" s="567"/>
      <c r="BD5781" s="567"/>
      <c r="BE5781" s="567"/>
      <c r="BF5781" s="568"/>
      <c r="BG5781" s="539">
        <f>BG5779-AQ5779</f>
        <v>0</v>
      </c>
      <c r="BH5781" s="540"/>
      <c r="BI5781" s="541"/>
      <c r="BJ5781" s="304"/>
      <c r="BK5781" s="539">
        <f>BK5779-AU5779</f>
        <v>0</v>
      </c>
      <c r="BL5781" s="540"/>
      <c r="BM5781" s="541"/>
      <c r="BN5781" s="73"/>
      <c r="BO5781" s="73"/>
      <c r="BP5781" s="73"/>
      <c r="BQ5781" s="90"/>
      <c r="BR5781" s="24"/>
      <c r="BS5781" s="24"/>
      <c r="BT5781" s="22"/>
      <c r="BU5781" s="22"/>
      <c r="BV5781" s="99"/>
      <c r="BY5781" s="21"/>
    </row>
    <row r="5782" spans="1:77" ht="18.75" hidden="1" customHeight="1" thickTop="1" thickBot="1" x14ac:dyDescent="0.5">
      <c r="A5782" s="95"/>
      <c r="B5782" s="305"/>
      <c r="C5782" s="71"/>
      <c r="D5782" s="71"/>
      <c r="E5782" s="71"/>
      <c r="F5782" s="92"/>
      <c r="G5782" s="92"/>
      <c r="H5782" s="71"/>
      <c r="I5782" s="71"/>
      <c r="J5782" s="71"/>
      <c r="K5782" s="71"/>
      <c r="L5782" s="71"/>
      <c r="M5782" s="71"/>
      <c r="N5782" s="71"/>
      <c r="O5782" s="71"/>
      <c r="P5782" s="71"/>
      <c r="Q5782" s="71"/>
      <c r="R5782" s="71"/>
      <c r="S5782" s="71"/>
      <c r="T5782" s="71"/>
      <c r="U5782" s="71"/>
      <c r="V5782" s="71"/>
      <c r="W5782" s="71"/>
      <c r="X5782" s="71"/>
      <c r="Y5782" s="71"/>
      <c r="Z5782" s="71"/>
      <c r="AA5782" s="71"/>
      <c r="AB5782" s="71"/>
      <c r="AC5782" s="71"/>
      <c r="AD5782" s="71"/>
      <c r="AE5782" s="71"/>
      <c r="AF5782" s="71"/>
      <c r="AG5782" s="71"/>
      <c r="AH5782" s="306"/>
      <c r="AI5782" s="306"/>
      <c r="AJ5782" s="71"/>
      <c r="AK5782" s="71"/>
      <c r="AL5782" s="71"/>
      <c r="AM5782" s="71"/>
      <c r="AN5782" s="71"/>
      <c r="AO5782" s="71"/>
      <c r="AP5782" s="71"/>
      <c r="AQ5782" s="71"/>
      <c r="AR5782" s="71"/>
      <c r="AS5782" s="71"/>
      <c r="AT5782" s="71"/>
      <c r="AU5782" s="71"/>
      <c r="AV5782" s="71"/>
      <c r="AW5782" s="71"/>
      <c r="AX5782" s="71"/>
      <c r="AY5782" s="71"/>
      <c r="AZ5782" s="71"/>
      <c r="BA5782" s="71"/>
      <c r="BB5782" s="71"/>
      <c r="BC5782" s="703" t="s">
        <v>153</v>
      </c>
      <c r="BD5782" s="703"/>
      <c r="BE5782" s="703"/>
      <c r="BF5782" s="703"/>
      <c r="BG5782" s="703"/>
      <c r="BH5782" s="703"/>
      <c r="BI5782" s="703"/>
      <c r="BJ5782" s="703"/>
      <c r="BK5782" s="703"/>
      <c r="BL5782" s="703"/>
      <c r="BM5782" s="703"/>
      <c r="BN5782" s="703"/>
      <c r="BO5782" s="703"/>
      <c r="BP5782" s="703"/>
      <c r="BQ5782" s="318"/>
      <c r="BR5782" s="319"/>
      <c r="BS5782" s="319"/>
      <c r="BT5782" s="15"/>
      <c r="BU5782" s="15"/>
      <c r="BV5782" s="95"/>
    </row>
    <row r="5783" spans="1:77" s="93" customFormat="1" ht="13.5" hidden="1" customHeight="1" thickTop="1" x14ac:dyDescent="0.45">
      <c r="A5783" s="95"/>
      <c r="B5783" s="99"/>
      <c r="C5783" s="95"/>
      <c r="D5783" s="95"/>
      <c r="E5783" s="95"/>
      <c r="F5783" s="96"/>
      <c r="G5783" s="96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254"/>
      <c r="AI5783" s="254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5"/>
      <c r="BL5783" s="95"/>
      <c r="BM5783" s="95"/>
      <c r="BN5783" s="95"/>
      <c r="BO5783" s="95"/>
      <c r="BP5783" s="95"/>
      <c r="BQ5783" s="97"/>
      <c r="BR5783" s="97"/>
      <c r="BS5783" s="97"/>
      <c r="BT5783" s="95"/>
      <c r="BU5783" s="95"/>
      <c r="BV5783" s="95"/>
    </row>
    <row r="5784" spans="1:77" s="17" customFormat="1" ht="33.75" hidden="1" x14ac:dyDescent="0.5">
      <c r="A5784" s="255"/>
      <c r="B5784" s="604" t="s">
        <v>9</v>
      </c>
      <c r="C5784" s="604"/>
      <c r="D5784" s="604"/>
      <c r="E5784" s="604"/>
      <c r="F5784" s="604"/>
      <c r="G5784" s="604"/>
      <c r="H5784" s="604"/>
      <c r="I5784" s="604"/>
      <c r="J5784" s="604"/>
      <c r="K5784" s="604"/>
      <c r="L5784" s="604"/>
      <c r="M5784" s="604"/>
      <c r="N5784" s="604"/>
      <c r="O5784" s="604"/>
      <c r="P5784" s="604"/>
      <c r="Q5784" s="604"/>
      <c r="R5784" s="604"/>
      <c r="S5784" s="604"/>
      <c r="T5784" s="604"/>
      <c r="U5784" s="604"/>
      <c r="V5784" s="604"/>
      <c r="W5784" s="604"/>
      <c r="X5784" s="604"/>
      <c r="Y5784" s="604"/>
      <c r="Z5784" s="604"/>
      <c r="AA5784" s="604"/>
      <c r="AB5784" s="604"/>
      <c r="AC5784" s="604"/>
      <c r="AD5784" s="604"/>
      <c r="AE5784" s="604"/>
      <c r="AF5784" s="604"/>
      <c r="AG5784" s="604"/>
      <c r="AH5784" s="604"/>
      <c r="AI5784" s="604"/>
      <c r="AJ5784" s="604"/>
      <c r="AK5784" s="604"/>
      <c r="AL5784" s="604"/>
      <c r="AM5784" s="604"/>
      <c r="AN5784" s="604"/>
      <c r="AO5784" s="604"/>
      <c r="AP5784" s="604"/>
      <c r="AQ5784" s="604"/>
      <c r="AR5784" s="604"/>
      <c r="AS5784" s="604"/>
      <c r="AT5784" s="604"/>
      <c r="AU5784" s="604"/>
      <c r="AV5784" s="604"/>
      <c r="AW5784" s="604"/>
      <c r="AX5784" s="604"/>
      <c r="AY5784" s="604"/>
      <c r="AZ5784" s="604"/>
      <c r="BA5784" s="604"/>
      <c r="BB5784" s="604"/>
      <c r="BC5784" s="604"/>
      <c r="BD5784" s="604"/>
      <c r="BE5784" s="604"/>
      <c r="BF5784" s="604"/>
      <c r="BG5784" s="604"/>
      <c r="BH5784" s="604"/>
      <c r="BI5784" s="604"/>
      <c r="BJ5784" s="604"/>
      <c r="BK5784" s="604"/>
      <c r="BL5784" s="604"/>
      <c r="BM5784" s="604"/>
      <c r="BN5784" s="604"/>
      <c r="BO5784" s="604"/>
      <c r="BP5784" s="604"/>
      <c r="BQ5784" s="256"/>
      <c r="BR5784" s="256"/>
      <c r="BS5784" s="256"/>
      <c r="BT5784" s="257"/>
      <c r="BU5784" s="257"/>
      <c r="BV5784" s="255"/>
    </row>
    <row r="5785" spans="1:77" ht="10.9" hidden="1" customHeight="1" x14ac:dyDescent="0.45">
      <c r="A5785" s="95"/>
      <c r="B5785" s="258"/>
      <c r="C5785" s="62"/>
      <c r="D5785" s="62"/>
      <c r="E5785" s="62"/>
      <c r="F5785" s="63"/>
      <c r="G5785" s="63"/>
      <c r="H5785" s="62"/>
      <c r="I5785" s="62"/>
      <c r="J5785" s="62"/>
      <c r="K5785" s="62"/>
      <c r="L5785" s="62"/>
      <c r="M5785" s="62"/>
      <c r="N5785" s="62"/>
      <c r="O5785" s="62"/>
      <c r="P5785" s="62"/>
      <c r="Q5785" s="62"/>
      <c r="R5785" s="62"/>
      <c r="S5785" s="62"/>
      <c r="T5785" s="62"/>
      <c r="U5785" s="62"/>
      <c r="V5785" s="62"/>
      <c r="W5785" s="62"/>
      <c r="X5785" s="62"/>
      <c r="Y5785" s="62"/>
      <c r="Z5785" s="62"/>
      <c r="AA5785" s="62"/>
      <c r="AB5785" s="62"/>
      <c r="AC5785" s="62"/>
      <c r="AD5785" s="62"/>
      <c r="AE5785" s="62"/>
      <c r="AF5785" s="62"/>
      <c r="AG5785" s="62"/>
      <c r="AH5785" s="259"/>
      <c r="AI5785" s="259"/>
      <c r="AJ5785" s="62"/>
      <c r="AK5785" s="62"/>
      <c r="AL5785" s="62"/>
      <c r="AM5785" s="62"/>
      <c r="AN5785" s="62"/>
      <c r="AO5785" s="62"/>
      <c r="AP5785" s="62"/>
      <c r="AQ5785" s="62"/>
      <c r="AR5785" s="62"/>
      <c r="AS5785" s="62"/>
      <c r="AT5785" s="62"/>
      <c r="AU5785" s="62"/>
      <c r="AV5785" s="62"/>
      <c r="AW5785" s="62"/>
      <c r="AX5785" s="62"/>
      <c r="AY5785" s="62"/>
      <c r="AZ5785" s="62"/>
      <c r="BA5785" s="62"/>
      <c r="BB5785" s="62"/>
      <c r="BC5785" s="62"/>
      <c r="BD5785" s="62"/>
      <c r="BE5785" s="62"/>
      <c r="BF5785" s="62"/>
      <c r="BG5785" s="62"/>
      <c r="BH5785" s="62"/>
      <c r="BI5785" s="62"/>
      <c r="BJ5785" s="62"/>
      <c r="BK5785" s="62"/>
      <c r="BL5785" s="62"/>
      <c r="BM5785" s="62"/>
      <c r="BN5785" s="62"/>
      <c r="BO5785" s="62"/>
      <c r="BP5785" s="94"/>
      <c r="BQ5785" s="87"/>
      <c r="BR5785" s="94"/>
      <c r="BS5785" s="94"/>
      <c r="BT5785" s="15"/>
      <c r="BU5785" s="15"/>
      <c r="BV5785" s="95"/>
    </row>
    <row r="5786" spans="1:77" s="18" customFormat="1" ht="36.75" hidden="1" customHeight="1" x14ac:dyDescent="0.45">
      <c r="A5786" s="260"/>
      <c r="B5786" s="258"/>
      <c r="C5786" s="261"/>
      <c r="D5786" s="262" t="s">
        <v>10</v>
      </c>
      <c r="E5786" s="605" t="str">
        <f>IF(ROSTER!D$3="","",ROSTER!D$3)</f>
        <v/>
      </c>
      <c r="F5786" s="605"/>
      <c r="G5786" s="605"/>
      <c r="H5786" s="605"/>
      <c r="I5786" s="605"/>
      <c r="J5786" s="605"/>
      <c r="K5786" s="605"/>
      <c r="L5786" s="605"/>
      <c r="M5786" s="605"/>
      <c r="N5786" s="605"/>
      <c r="O5786" s="605"/>
      <c r="P5786" s="605"/>
      <c r="Q5786" s="605"/>
      <c r="R5786" s="605"/>
      <c r="S5786" s="605"/>
      <c r="T5786" s="605"/>
      <c r="U5786" s="605"/>
      <c r="V5786" s="605"/>
      <c r="W5786" s="605"/>
      <c r="X5786" s="605"/>
      <c r="Y5786" s="605"/>
      <c r="Z5786" s="605"/>
      <c r="AA5786" s="605"/>
      <c r="AB5786" s="605"/>
      <c r="AC5786" s="605"/>
      <c r="AD5786" s="605"/>
      <c r="AE5786" s="605"/>
      <c r="AF5786" s="316"/>
      <c r="AG5786" s="606" t="s">
        <v>11</v>
      </c>
      <c r="AH5786" s="606"/>
      <c r="AI5786" s="606"/>
      <c r="AJ5786" s="606"/>
      <c r="AK5786" s="606"/>
      <c r="AL5786" s="606"/>
      <c r="AM5786" s="606"/>
      <c r="AN5786" s="607"/>
      <c r="AO5786" s="607"/>
      <c r="AP5786" s="607"/>
      <c r="AQ5786" s="607"/>
      <c r="AR5786" s="607"/>
      <c r="AS5786" s="607"/>
      <c r="AT5786" s="607"/>
      <c r="AU5786" s="607"/>
      <c r="AV5786" s="607"/>
      <c r="AW5786" s="607"/>
      <c r="AX5786" s="607"/>
      <c r="AY5786" s="607"/>
      <c r="AZ5786" s="607"/>
      <c r="BA5786" s="607"/>
      <c r="BB5786" s="607"/>
      <c r="BC5786" s="607"/>
      <c r="BD5786" s="607"/>
      <c r="BE5786" s="607"/>
      <c r="BF5786" s="607"/>
      <c r="BG5786" s="607"/>
      <c r="BH5786" s="607"/>
      <c r="BI5786" s="607"/>
      <c r="BJ5786" s="607"/>
      <c r="BK5786" s="607"/>
      <c r="BL5786" s="607"/>
      <c r="BM5786" s="607"/>
      <c r="BN5786" s="607"/>
      <c r="BO5786" s="607"/>
      <c r="BP5786" s="94"/>
      <c r="BQ5786" s="88" t="s">
        <v>130</v>
      </c>
      <c r="BR5786" s="94"/>
      <c r="BS5786" s="94"/>
      <c r="BT5786" s="263"/>
      <c r="BU5786" s="263"/>
      <c r="BV5786" s="260"/>
    </row>
    <row r="5787" spans="1:77" ht="8.85" hidden="1" customHeight="1" x14ac:dyDescent="0.45">
      <c r="A5787" s="96"/>
      <c r="B5787" s="258"/>
      <c r="C5787" s="259" t="s">
        <v>39</v>
      </c>
      <c r="D5787" s="259"/>
      <c r="E5787" s="259"/>
      <c r="F5787" s="63"/>
      <c r="G5787" s="63"/>
      <c r="H5787" s="259"/>
      <c r="I5787" s="259"/>
      <c r="J5787" s="317"/>
      <c r="K5787" s="317"/>
      <c r="L5787" s="317"/>
      <c r="M5787" s="317"/>
      <c r="N5787" s="317"/>
      <c r="O5787" s="317"/>
      <c r="P5787" s="317"/>
      <c r="Q5787" s="317"/>
      <c r="R5787" s="317"/>
      <c r="S5787" s="317"/>
      <c r="T5787" s="317"/>
      <c r="U5787" s="317"/>
      <c r="V5787" s="317"/>
      <c r="W5787" s="317"/>
      <c r="X5787" s="317"/>
      <c r="Y5787" s="317"/>
      <c r="Z5787" s="317"/>
      <c r="AA5787" s="317"/>
      <c r="AB5787" s="317"/>
      <c r="AC5787" s="317"/>
      <c r="AD5787" s="317"/>
      <c r="AE5787" s="317"/>
      <c r="AF5787" s="317"/>
      <c r="AG5787" s="317"/>
      <c r="AH5787" s="317"/>
      <c r="AI5787" s="259"/>
      <c r="AJ5787" s="264"/>
      <c r="AK5787" s="265"/>
      <c r="AL5787" s="265"/>
      <c r="AM5787" s="265"/>
      <c r="AN5787" s="265"/>
      <c r="AO5787" s="265"/>
      <c r="AP5787" s="265"/>
      <c r="AQ5787" s="266"/>
      <c r="AR5787" s="266"/>
      <c r="AS5787" s="266"/>
      <c r="AT5787" s="266"/>
      <c r="AU5787" s="266"/>
      <c r="AV5787" s="266"/>
      <c r="AW5787" s="266"/>
      <c r="AX5787" s="266"/>
      <c r="AY5787" s="266"/>
      <c r="AZ5787" s="266"/>
      <c r="BA5787" s="266"/>
      <c r="BB5787" s="266"/>
      <c r="BC5787" s="266"/>
      <c r="BD5787" s="266"/>
      <c r="BE5787" s="266"/>
      <c r="BF5787" s="266"/>
      <c r="BG5787" s="266"/>
      <c r="BH5787" s="266"/>
      <c r="BI5787" s="266"/>
      <c r="BJ5787" s="266"/>
      <c r="BK5787" s="266"/>
      <c r="BL5787" s="266"/>
      <c r="BM5787" s="266"/>
      <c r="BN5787" s="266"/>
      <c r="BO5787" s="266"/>
      <c r="BP5787" s="266"/>
      <c r="BQ5787" s="267"/>
      <c r="BR5787" s="267"/>
      <c r="BS5787" s="267"/>
      <c r="BT5787" s="268"/>
      <c r="BU5787" s="268"/>
      <c r="BV5787" s="96"/>
    </row>
    <row r="5788" spans="1:77" s="18" customFormat="1" ht="33.75" hidden="1" x14ac:dyDescent="0.45">
      <c r="A5788" s="260"/>
      <c r="B5788" s="258"/>
      <c r="C5788" s="608" t="s">
        <v>38</v>
      </c>
      <c r="D5788" s="608"/>
      <c r="E5788" s="607"/>
      <c r="F5788" s="607"/>
      <c r="G5788" s="607"/>
      <c r="H5788" s="607"/>
      <c r="I5788" s="607"/>
      <c r="J5788" s="607"/>
      <c r="K5788" s="607"/>
      <c r="L5788" s="607"/>
      <c r="M5788" s="607"/>
      <c r="N5788" s="607"/>
      <c r="O5788" s="607"/>
      <c r="P5788" s="607"/>
      <c r="Q5788" s="607"/>
      <c r="R5788" s="607"/>
      <c r="S5788" s="607"/>
      <c r="T5788" s="607"/>
      <c r="U5788" s="607"/>
      <c r="V5788" s="607"/>
      <c r="W5788" s="607"/>
      <c r="X5788" s="607"/>
      <c r="Y5788" s="607"/>
      <c r="Z5788" s="607"/>
      <c r="AA5788" s="607"/>
      <c r="AB5788" s="607"/>
      <c r="AC5788" s="607"/>
      <c r="AD5788" s="607"/>
      <c r="AE5788" s="607"/>
      <c r="AF5788" s="316"/>
      <c r="AG5788" s="609" t="s">
        <v>21</v>
      </c>
      <c r="AH5788" s="609"/>
      <c r="AI5788" s="609"/>
      <c r="AJ5788" s="609"/>
      <c r="AK5788" s="607"/>
      <c r="AL5788" s="607"/>
      <c r="AM5788" s="607"/>
      <c r="AN5788" s="607"/>
      <c r="AO5788" s="607"/>
      <c r="AP5788" s="607"/>
      <c r="AQ5788" s="607"/>
      <c r="AR5788" s="607"/>
      <c r="AS5788" s="607"/>
      <c r="AT5788" s="607"/>
      <c r="AU5788" s="607"/>
      <c r="AV5788" s="607"/>
      <c r="AW5788" s="607"/>
      <c r="AX5788" s="607"/>
      <c r="AY5788" s="607"/>
      <c r="AZ5788" s="607"/>
      <c r="BA5788" s="607"/>
      <c r="BB5788" s="607"/>
      <c r="BC5788" s="610" t="s">
        <v>12</v>
      </c>
      <c r="BD5788" s="610"/>
      <c r="BE5788" s="610"/>
      <c r="BF5788" s="611"/>
      <c r="BG5788" s="611"/>
      <c r="BH5788" s="611"/>
      <c r="BI5788" s="611"/>
      <c r="BJ5788" s="611"/>
      <c r="BK5788" s="611"/>
      <c r="BL5788" s="611"/>
      <c r="BM5788" s="611"/>
      <c r="BN5788" s="611"/>
      <c r="BO5788" s="611"/>
      <c r="BP5788" s="64"/>
      <c r="BQ5788" s="307"/>
      <c r="BR5788" s="65"/>
      <c r="BS5788" s="65"/>
      <c r="BT5788" s="270">
        <f>IF(BF5788=0,0,1)</f>
        <v>0</v>
      </c>
      <c r="BU5788" s="18">
        <f>IF((BG5838+BK5838)&gt;(AQ5838+AU5838),1,0)</f>
        <v>0</v>
      </c>
      <c r="BV5788" s="271"/>
    </row>
    <row r="5789" spans="1:77" ht="9.6" hidden="1" customHeight="1" x14ac:dyDescent="0.45">
      <c r="A5789" s="95"/>
      <c r="B5789" s="258"/>
      <c r="C5789" s="62"/>
      <c r="D5789" s="62"/>
      <c r="E5789" s="62"/>
      <c r="F5789" s="63"/>
      <c r="G5789" s="63"/>
      <c r="H5789" s="62"/>
      <c r="I5789" s="62"/>
      <c r="J5789" s="62"/>
      <c r="K5789" s="62"/>
      <c r="L5789" s="62"/>
      <c r="M5789" s="62"/>
      <c r="N5789" s="62"/>
      <c r="O5789" s="62"/>
      <c r="P5789" s="62"/>
      <c r="Q5789" s="62"/>
      <c r="R5789" s="62"/>
      <c r="S5789" s="62"/>
      <c r="T5789" s="62"/>
      <c r="U5789" s="62"/>
      <c r="V5789" s="62"/>
      <c r="W5789" s="62"/>
      <c r="X5789" s="62"/>
      <c r="Y5789" s="62"/>
      <c r="Z5789" s="62"/>
      <c r="AA5789" s="62"/>
      <c r="AB5789" s="62"/>
      <c r="AC5789" s="62"/>
      <c r="AD5789" s="62"/>
      <c r="AE5789" s="62"/>
      <c r="AF5789" s="62"/>
      <c r="AG5789" s="62"/>
      <c r="AH5789" s="259"/>
      <c r="AI5789" s="259"/>
      <c r="AJ5789" s="62"/>
      <c r="AK5789" s="62"/>
      <c r="AL5789" s="62"/>
      <c r="AM5789" s="62"/>
      <c r="AN5789" s="62"/>
      <c r="AO5789" s="62"/>
      <c r="AP5789" s="62"/>
      <c r="AQ5789" s="62"/>
      <c r="AR5789" s="62"/>
      <c r="AS5789" s="62"/>
      <c r="AT5789" s="62"/>
      <c r="AU5789" s="62"/>
      <c r="AV5789" s="62"/>
      <c r="AW5789" s="62"/>
      <c r="AX5789" s="62"/>
      <c r="AY5789" s="62"/>
      <c r="AZ5789" s="62"/>
      <c r="BA5789" s="62"/>
      <c r="BB5789" s="62"/>
      <c r="BC5789" s="62"/>
      <c r="BD5789" s="62"/>
      <c r="BE5789" s="62"/>
      <c r="BF5789" s="62"/>
      <c r="BG5789" s="62"/>
      <c r="BH5789" s="62"/>
      <c r="BI5789" s="62"/>
      <c r="BJ5789" s="62"/>
      <c r="BK5789" s="62"/>
      <c r="BL5789" s="62"/>
      <c r="BM5789" s="62"/>
      <c r="BN5789" s="62"/>
      <c r="BO5789" s="62"/>
      <c r="BP5789" s="62"/>
      <c r="BQ5789" s="66"/>
      <c r="BR5789" s="66"/>
      <c r="BS5789" s="66"/>
      <c r="BT5789" s="15"/>
      <c r="BU5789" s="15"/>
      <c r="BV5789" s="95"/>
    </row>
    <row r="5790" spans="1:77" ht="8.85" hidden="1" customHeight="1" thickBot="1" x14ac:dyDescent="0.5">
      <c r="A5790" s="95"/>
      <c r="B5790" s="113"/>
      <c r="C5790" s="67"/>
      <c r="D5790" s="67"/>
      <c r="E5790" s="67"/>
      <c r="F5790" s="68"/>
      <c r="G5790" s="68"/>
      <c r="H5790" s="67"/>
      <c r="I5790" s="67"/>
      <c r="J5790" s="67"/>
      <c r="K5790" s="67"/>
      <c r="L5790" s="67"/>
      <c r="M5790" s="67"/>
      <c r="N5790" s="67"/>
      <c r="O5790" s="67"/>
      <c r="P5790" s="67"/>
      <c r="Q5790" s="67"/>
      <c r="R5790" s="67"/>
      <c r="S5790" s="67"/>
      <c r="T5790" s="67"/>
      <c r="U5790" s="67"/>
      <c r="V5790" s="67"/>
      <c r="W5790" s="67"/>
      <c r="X5790" s="67"/>
      <c r="Y5790" s="67"/>
      <c r="Z5790" s="67"/>
      <c r="AA5790" s="67"/>
      <c r="AB5790" s="67"/>
      <c r="AC5790" s="67"/>
      <c r="AD5790" s="67"/>
      <c r="AE5790" s="67"/>
      <c r="AF5790" s="67"/>
      <c r="AG5790" s="67"/>
      <c r="AH5790" s="272"/>
      <c r="AI5790" s="272"/>
      <c r="AJ5790" s="67"/>
      <c r="AK5790" s="67"/>
      <c r="AL5790" s="67"/>
      <c r="AM5790" s="67"/>
      <c r="AN5790" s="67"/>
      <c r="AO5790" s="67"/>
      <c r="AP5790" s="67"/>
      <c r="AQ5790" s="67"/>
      <c r="AR5790" s="67"/>
      <c r="AS5790" s="67"/>
      <c r="AT5790" s="67"/>
      <c r="AU5790" s="67"/>
      <c r="AV5790" s="67"/>
      <c r="AW5790" s="67"/>
      <c r="AX5790" s="67"/>
      <c r="AY5790" s="67"/>
      <c r="AZ5790" s="67"/>
      <c r="BA5790" s="67"/>
      <c r="BB5790" s="67"/>
      <c r="BC5790" s="67"/>
      <c r="BD5790" s="67"/>
      <c r="BE5790" s="67"/>
      <c r="BF5790" s="67"/>
      <c r="BG5790" s="67"/>
      <c r="BH5790" s="67"/>
      <c r="BI5790" s="67"/>
      <c r="BJ5790" s="67"/>
      <c r="BK5790" s="67"/>
      <c r="BL5790" s="67"/>
      <c r="BM5790" s="67"/>
      <c r="BN5790" s="67"/>
      <c r="BO5790" s="67"/>
      <c r="BP5790" s="67"/>
      <c r="BQ5790" s="69"/>
      <c r="BR5790" s="69"/>
      <c r="BS5790" s="69"/>
      <c r="BT5790" s="15"/>
      <c r="BU5790" s="15"/>
      <c r="BV5790" s="95"/>
    </row>
    <row r="5791" spans="1:77" s="18" customFormat="1" ht="40.5" hidden="1" customHeight="1" thickTop="1" x14ac:dyDescent="0.4">
      <c r="A5791" s="271"/>
      <c r="B5791" s="652" t="s">
        <v>0</v>
      </c>
      <c r="C5791" s="648" t="s">
        <v>1</v>
      </c>
      <c r="D5791" s="649"/>
      <c r="E5791" s="273" t="s">
        <v>28</v>
      </c>
      <c r="F5791" s="546" t="s">
        <v>100</v>
      </c>
      <c r="G5791" s="546" t="s">
        <v>101</v>
      </c>
      <c r="H5791" s="704" t="s">
        <v>41</v>
      </c>
      <c r="I5791" s="705"/>
      <c r="J5791" s="554" t="s">
        <v>7</v>
      </c>
      <c r="K5791" s="554"/>
      <c r="L5791" s="554"/>
      <c r="M5791" s="554"/>
      <c r="N5791" s="554"/>
      <c r="O5791" s="554"/>
      <c r="P5791" s="554" t="s">
        <v>2</v>
      </c>
      <c r="Q5791" s="554"/>
      <c r="R5791" s="554"/>
      <c r="S5791" s="554"/>
      <c r="T5791" s="554"/>
      <c r="U5791" s="554"/>
      <c r="V5791" s="308"/>
      <c r="W5791" s="308"/>
      <c r="X5791" s="687" t="s">
        <v>35</v>
      </c>
      <c r="Y5791" s="688"/>
      <c r="Z5791" s="687" t="s">
        <v>36</v>
      </c>
      <c r="AA5791" s="688"/>
      <c r="AB5791" s="687" t="s">
        <v>44</v>
      </c>
      <c r="AC5791" s="688"/>
      <c r="AD5791" s="554" t="s">
        <v>6</v>
      </c>
      <c r="AE5791" s="554"/>
      <c r="AF5791" s="554"/>
      <c r="AG5791" s="554"/>
      <c r="AH5791" s="554"/>
      <c r="AI5791" s="554"/>
      <c r="AJ5791" s="554" t="s">
        <v>68</v>
      </c>
      <c r="AK5791" s="554"/>
      <c r="AL5791" s="554"/>
      <c r="AM5791" s="554"/>
      <c r="AN5791" s="554"/>
      <c r="AO5791" s="554"/>
      <c r="AP5791" s="554" t="s">
        <v>69</v>
      </c>
      <c r="AQ5791" s="554"/>
      <c r="AR5791" s="554"/>
      <c r="AS5791" s="554"/>
      <c r="AT5791" s="554"/>
      <c r="AU5791" s="554"/>
      <c r="AV5791" s="554" t="s">
        <v>70</v>
      </c>
      <c r="AW5791" s="554"/>
      <c r="AX5791" s="554"/>
      <c r="AY5791" s="554"/>
      <c r="AZ5791" s="554"/>
      <c r="BA5791" s="556"/>
      <c r="BB5791" s="554" t="s">
        <v>4</v>
      </c>
      <c r="BC5791" s="554"/>
      <c r="BD5791" s="554"/>
      <c r="BE5791" s="554"/>
      <c r="BF5791" s="554"/>
      <c r="BG5791" s="555"/>
      <c r="BH5791" s="554" t="s">
        <v>71</v>
      </c>
      <c r="BI5791" s="554"/>
      <c r="BJ5791" s="554"/>
      <c r="BK5791" s="554"/>
      <c r="BL5791" s="554"/>
      <c r="BM5791" s="556"/>
      <c r="BN5791" s="557" t="s">
        <v>25</v>
      </c>
      <c r="BO5791" s="558"/>
      <c r="BP5791" s="559"/>
      <c r="BQ5791" s="691" t="s">
        <v>110</v>
      </c>
      <c r="BR5791" s="691" t="s">
        <v>86</v>
      </c>
      <c r="BS5791" s="691" t="s">
        <v>87</v>
      </c>
      <c r="BT5791" s="274"/>
      <c r="BU5791" s="274"/>
      <c r="BV5791" s="271"/>
    </row>
    <row r="5792" spans="1:77" s="18" customFormat="1" ht="41.25" hidden="1" customHeight="1" x14ac:dyDescent="0.4">
      <c r="A5792" s="271"/>
      <c r="B5792" s="653"/>
      <c r="C5792" s="650"/>
      <c r="D5792" s="651"/>
      <c r="E5792" s="275" t="s">
        <v>102</v>
      </c>
      <c r="F5792" s="547"/>
      <c r="G5792" s="547"/>
      <c r="H5792" s="706"/>
      <c r="I5792" s="707"/>
      <c r="J5792" s="525" t="s">
        <v>17</v>
      </c>
      <c r="K5792" s="526"/>
      <c r="L5792" s="521" t="s">
        <v>18</v>
      </c>
      <c r="M5792" s="522"/>
      <c r="N5792" s="523" t="s">
        <v>19</v>
      </c>
      <c r="O5792" s="524" t="s">
        <v>8</v>
      </c>
      <c r="P5792" s="525" t="s">
        <v>26</v>
      </c>
      <c r="Q5792" s="526"/>
      <c r="R5792" s="521" t="s">
        <v>24</v>
      </c>
      <c r="S5792" s="522"/>
      <c r="T5792" s="523" t="s">
        <v>19</v>
      </c>
      <c r="U5792" s="524"/>
      <c r="V5792" s="309"/>
      <c r="W5792" s="309"/>
      <c r="X5792" s="689"/>
      <c r="Y5792" s="690"/>
      <c r="Z5792" s="689"/>
      <c r="AA5792" s="690"/>
      <c r="AB5792" s="689"/>
      <c r="AC5792" s="690"/>
      <c r="AD5792" s="525" t="s">
        <v>48</v>
      </c>
      <c r="AE5792" s="526"/>
      <c r="AF5792" s="521" t="s">
        <v>23</v>
      </c>
      <c r="AG5792" s="522" t="s">
        <v>3</v>
      </c>
      <c r="AH5792" s="563" t="s">
        <v>5</v>
      </c>
      <c r="AI5792" s="564"/>
      <c r="AJ5792" s="525" t="s">
        <v>48</v>
      </c>
      <c r="AK5792" s="526"/>
      <c r="AL5792" s="521" t="s">
        <v>23</v>
      </c>
      <c r="AM5792" s="522" t="s">
        <v>3</v>
      </c>
      <c r="AN5792" s="563" t="s">
        <v>5</v>
      </c>
      <c r="AO5792" s="564"/>
      <c r="AP5792" s="525" t="s">
        <v>48</v>
      </c>
      <c r="AQ5792" s="526"/>
      <c r="AR5792" s="521" t="s">
        <v>23</v>
      </c>
      <c r="AS5792" s="522" t="s">
        <v>3</v>
      </c>
      <c r="AT5792" s="563" t="s">
        <v>5</v>
      </c>
      <c r="AU5792" s="564"/>
      <c r="AV5792" s="525" t="s">
        <v>48</v>
      </c>
      <c r="AW5792" s="526"/>
      <c r="AX5792" s="521" t="s">
        <v>23</v>
      </c>
      <c r="AY5792" s="522" t="s">
        <v>3</v>
      </c>
      <c r="AZ5792" s="563" t="s">
        <v>5</v>
      </c>
      <c r="BA5792" s="564"/>
      <c r="BB5792" s="525" t="s">
        <v>48</v>
      </c>
      <c r="BC5792" s="526"/>
      <c r="BD5792" s="521" t="s">
        <v>23</v>
      </c>
      <c r="BE5792" s="522" t="s">
        <v>3</v>
      </c>
      <c r="BF5792" s="563" t="s">
        <v>5</v>
      </c>
      <c r="BG5792" s="564"/>
      <c r="BH5792" s="525" t="s">
        <v>48</v>
      </c>
      <c r="BI5792" s="526"/>
      <c r="BJ5792" s="521" t="s">
        <v>23</v>
      </c>
      <c r="BK5792" s="522" t="s">
        <v>3</v>
      </c>
      <c r="BL5792" s="563" t="s">
        <v>5</v>
      </c>
      <c r="BM5792" s="564"/>
      <c r="BN5792" s="560"/>
      <c r="BO5792" s="561"/>
      <c r="BP5792" s="562"/>
      <c r="BQ5792" s="692"/>
      <c r="BR5792" s="692"/>
      <c r="BS5792" s="692"/>
      <c r="BT5792" s="274"/>
      <c r="BU5792" s="274"/>
      <c r="BV5792" s="271"/>
    </row>
    <row r="5793" spans="1:74" ht="23.85" hidden="1" customHeight="1" x14ac:dyDescent="0.35">
      <c r="A5793" s="276"/>
      <c r="B5793" s="570" t="str">
        <f>IF(ROSTER!B$8="","",ROSTER!B$8)</f>
        <v/>
      </c>
      <c r="C5793" s="572" t="str">
        <f>IF(ROSTER!C$8="","",ROSTER!C$8)</f>
        <v/>
      </c>
      <c r="D5793" s="573"/>
      <c r="E5793" s="574"/>
      <c r="F5793" s="576">
        <f>IF(E5793="y",1,IF(E5793="S",1,0))</f>
        <v>0</v>
      </c>
      <c r="G5793" s="582">
        <f>IF(E5793="S",1,0)</f>
        <v>0</v>
      </c>
      <c r="H5793" s="578"/>
      <c r="I5793" s="543"/>
      <c r="J5793" s="542"/>
      <c r="K5793" s="580"/>
      <c r="L5793" s="584"/>
      <c r="M5793" s="585"/>
      <c r="N5793" s="588">
        <f>L5793+J5793</f>
        <v>0</v>
      </c>
      <c r="O5793" s="589"/>
      <c r="P5793" s="542"/>
      <c r="Q5793" s="580"/>
      <c r="R5793" s="584"/>
      <c r="S5793" s="585"/>
      <c r="T5793" s="588">
        <f>R5793-P5793</f>
        <v>0</v>
      </c>
      <c r="U5793" s="589"/>
      <c r="V5793" s="310"/>
      <c r="W5793" s="310"/>
      <c r="X5793" s="578"/>
      <c r="Y5793" s="543"/>
      <c r="Z5793" s="542"/>
      <c r="AA5793" s="543"/>
      <c r="AB5793" s="542"/>
      <c r="AC5793" s="543"/>
      <c r="AD5793" s="542"/>
      <c r="AE5793" s="580"/>
      <c r="AF5793" s="584"/>
      <c r="AG5793" s="585"/>
      <c r="AH5793" s="595">
        <f>IF(AD5793=0,0,(AF5793/AD5793)*100)</f>
        <v>0</v>
      </c>
      <c r="AI5793" s="596"/>
      <c r="AJ5793" s="542"/>
      <c r="AK5793" s="580"/>
      <c r="AL5793" s="584"/>
      <c r="AM5793" s="585"/>
      <c r="AN5793" s="595">
        <f>IF(AJ5793=0,0,(AL5793/AJ5793)*100)</f>
        <v>0</v>
      </c>
      <c r="AO5793" s="596"/>
      <c r="AP5793" s="542"/>
      <c r="AQ5793" s="580"/>
      <c r="AR5793" s="584"/>
      <c r="AS5793" s="585"/>
      <c r="AT5793" s="595">
        <f>IF(AP5793=0,0,(AR5793/AP5793)*100)</f>
        <v>0</v>
      </c>
      <c r="AU5793" s="596"/>
      <c r="AV5793" s="599">
        <f>AD5793+AJ5793+AP5793</f>
        <v>0</v>
      </c>
      <c r="AW5793" s="600"/>
      <c r="AX5793" s="630">
        <f>AF5793+AL5793+AR5793</f>
        <v>0</v>
      </c>
      <c r="AY5793" s="631"/>
      <c r="AZ5793" s="595">
        <f>IF(AV5793=0,0,(AX5793/AV5793)*100)</f>
        <v>0</v>
      </c>
      <c r="BA5793" s="596"/>
      <c r="BB5793" s="542"/>
      <c r="BC5793" s="580"/>
      <c r="BD5793" s="584"/>
      <c r="BE5793" s="585"/>
      <c r="BF5793" s="595">
        <f>IF(BB5793=0,0,(BD5793/BB5793)*100)</f>
        <v>0</v>
      </c>
      <c r="BG5793" s="596"/>
      <c r="BH5793" s="599">
        <f>AV5793+BB5793</f>
        <v>0</v>
      </c>
      <c r="BI5793" s="600"/>
      <c r="BJ5793" s="630">
        <f>AX5793+BD5793</f>
        <v>0</v>
      </c>
      <c r="BK5793" s="631"/>
      <c r="BL5793" s="595">
        <f>IF(BH5793=0,0,(BJ5793/BH5793)*100)</f>
        <v>0</v>
      </c>
      <c r="BM5793" s="596"/>
      <c r="BN5793" s="656">
        <f>(AF5793*2)+(AL5793*2)+(AR5793*3)+BD5793</f>
        <v>0</v>
      </c>
      <c r="BO5793" s="657"/>
      <c r="BP5793" s="658"/>
      <c r="BQ5793" s="676">
        <f>IF(BS5793=0,0,50*BR5793/BS5793)</f>
        <v>0</v>
      </c>
      <c r="BR5793" s="662">
        <f>(BN5793*BU$11)+(N5793*BU$12)+(Z5793*BU$13)+(R5793*BU$14)+(X5793*BU$15)+(AB5793*BU$16)</f>
        <v>0</v>
      </c>
      <c r="BS5793" s="662">
        <f>((BB5793-BD5793)*BU$18)+((AV5793-AX5793)*BU$17)+(H5793*BU$19)+(P5793*BU$20)</f>
        <v>0</v>
      </c>
      <c r="BT5793" s="19" t="s">
        <v>75</v>
      </c>
      <c r="BU5793" s="277">
        <f>IF(BQ5788="B",'VALUE POINTS'!L$10,IF('GAME STATS'!BQ5788="C",'VALUE POINTS'!M$10,'VALUE POINTS'!K$10))</f>
        <v>1</v>
      </c>
      <c r="BV5793" s="278"/>
    </row>
    <row r="5794" spans="1:74" ht="23.85" hidden="1" customHeight="1" x14ac:dyDescent="0.35">
      <c r="A5794" s="276"/>
      <c r="B5794" s="571"/>
      <c r="C5794" s="642" t="str">
        <f>IF(ROSTER!D$8="","",ROSTER!D$8)</f>
        <v/>
      </c>
      <c r="D5794" s="643"/>
      <c r="E5794" s="575"/>
      <c r="F5794" s="577"/>
      <c r="G5794" s="583"/>
      <c r="H5794" s="579"/>
      <c r="I5794" s="545"/>
      <c r="J5794" s="544"/>
      <c r="K5794" s="581"/>
      <c r="L5794" s="586"/>
      <c r="M5794" s="587"/>
      <c r="N5794" s="592" t="s">
        <v>16</v>
      </c>
      <c r="O5794" s="603"/>
      <c r="P5794" s="544"/>
      <c r="Q5794" s="581"/>
      <c r="R5794" s="586"/>
      <c r="S5794" s="587"/>
      <c r="T5794" s="592" t="s">
        <v>16</v>
      </c>
      <c r="U5794" s="603"/>
      <c r="V5794" s="311"/>
      <c r="W5794" s="311"/>
      <c r="X5794" s="579"/>
      <c r="Y5794" s="545"/>
      <c r="Z5794" s="544"/>
      <c r="AA5794" s="545"/>
      <c r="AB5794" s="544"/>
      <c r="AC5794" s="545"/>
      <c r="AD5794" s="544"/>
      <c r="AE5794" s="581"/>
      <c r="AF5794" s="586"/>
      <c r="AG5794" s="587"/>
      <c r="AH5794" s="626"/>
      <c r="AI5794" s="627"/>
      <c r="AJ5794" s="544"/>
      <c r="AK5794" s="581"/>
      <c r="AL5794" s="586"/>
      <c r="AM5794" s="587"/>
      <c r="AN5794" s="626"/>
      <c r="AO5794" s="627"/>
      <c r="AP5794" s="544"/>
      <c r="AQ5794" s="581"/>
      <c r="AR5794" s="586"/>
      <c r="AS5794" s="587"/>
      <c r="AT5794" s="626"/>
      <c r="AU5794" s="627"/>
      <c r="AV5794" s="628"/>
      <c r="AW5794" s="629"/>
      <c r="AX5794" s="632"/>
      <c r="AY5794" s="633"/>
      <c r="AZ5794" s="626"/>
      <c r="BA5794" s="627"/>
      <c r="BB5794" s="544"/>
      <c r="BC5794" s="581"/>
      <c r="BD5794" s="586"/>
      <c r="BE5794" s="587"/>
      <c r="BF5794" s="626"/>
      <c r="BG5794" s="627"/>
      <c r="BH5794" s="628"/>
      <c r="BI5794" s="629"/>
      <c r="BJ5794" s="632"/>
      <c r="BK5794" s="633"/>
      <c r="BL5794" s="626"/>
      <c r="BM5794" s="627"/>
      <c r="BN5794" s="678"/>
      <c r="BO5794" s="679"/>
      <c r="BP5794" s="680"/>
      <c r="BQ5794" s="677"/>
      <c r="BR5794" s="663"/>
      <c r="BS5794" s="663"/>
      <c r="BT5794" s="19" t="s">
        <v>76</v>
      </c>
      <c r="BU5794" s="277">
        <f>IF(BQ5788="B",'VALUE POINTS'!L$11,IF('GAME STATS'!BQ5788="C",'VALUE POINTS'!M$11,'VALUE POINTS'!K$11))</f>
        <v>1</v>
      </c>
      <c r="BV5794" s="278"/>
    </row>
    <row r="5795" spans="1:74" ht="21.75" hidden="1" customHeight="1" x14ac:dyDescent="0.35">
      <c r="A5795" s="95"/>
      <c r="B5795" s="570" t="str">
        <f>IF(ROSTER!B$10="","",ROSTER!B$10)</f>
        <v/>
      </c>
      <c r="C5795" s="572" t="str">
        <f>IF(ROSTER!C$10="","",ROSTER!C$10)</f>
        <v/>
      </c>
      <c r="D5795" s="573"/>
      <c r="E5795" s="574"/>
      <c r="F5795" s="576">
        <f>IF(E5795="y",1,IF(E5795="S",1,0))</f>
        <v>0</v>
      </c>
      <c r="G5795" s="582">
        <f>IF(E5795="S",1,0)</f>
        <v>0</v>
      </c>
      <c r="H5795" s="578"/>
      <c r="I5795" s="543"/>
      <c r="J5795" s="542"/>
      <c r="K5795" s="580"/>
      <c r="L5795" s="584"/>
      <c r="M5795" s="585"/>
      <c r="N5795" s="588">
        <f>L5795+J5795</f>
        <v>0</v>
      </c>
      <c r="O5795" s="589"/>
      <c r="P5795" s="542"/>
      <c r="Q5795" s="580"/>
      <c r="R5795" s="584"/>
      <c r="S5795" s="585"/>
      <c r="T5795" s="588">
        <f>R5795-P5795</f>
        <v>0</v>
      </c>
      <c r="U5795" s="589"/>
      <c r="V5795" s="310"/>
      <c r="W5795" s="310"/>
      <c r="X5795" s="578"/>
      <c r="Y5795" s="543"/>
      <c r="Z5795" s="542"/>
      <c r="AA5795" s="543"/>
      <c r="AB5795" s="542"/>
      <c r="AC5795" s="543"/>
      <c r="AD5795" s="542"/>
      <c r="AE5795" s="580"/>
      <c r="AF5795" s="584"/>
      <c r="AG5795" s="585"/>
      <c r="AH5795" s="595">
        <f>IF(AD5795=0,0,(AF5795/AD5795)*100)</f>
        <v>0</v>
      </c>
      <c r="AI5795" s="596"/>
      <c r="AJ5795" s="542"/>
      <c r="AK5795" s="580"/>
      <c r="AL5795" s="584"/>
      <c r="AM5795" s="585"/>
      <c r="AN5795" s="595">
        <f>IF(AJ5795=0,0,(AL5795/AJ5795)*100)</f>
        <v>0</v>
      </c>
      <c r="AO5795" s="596"/>
      <c r="AP5795" s="542"/>
      <c r="AQ5795" s="580"/>
      <c r="AR5795" s="584"/>
      <c r="AS5795" s="585"/>
      <c r="AT5795" s="595">
        <f>IF(AP5795=0,0,(AR5795/AP5795)*100)</f>
        <v>0</v>
      </c>
      <c r="AU5795" s="596"/>
      <c r="AV5795" s="599">
        <f>AD5795+AJ5795+AP5795</f>
        <v>0</v>
      </c>
      <c r="AW5795" s="600"/>
      <c r="AX5795" s="630">
        <f>AF5795+AL5795+AR5795</f>
        <v>0</v>
      </c>
      <c r="AY5795" s="631"/>
      <c r="AZ5795" s="595">
        <f>IF(AV5795=0,0,(AX5795/AV5795)*100)</f>
        <v>0</v>
      </c>
      <c r="BA5795" s="596"/>
      <c r="BB5795" s="542"/>
      <c r="BC5795" s="580"/>
      <c r="BD5795" s="584"/>
      <c r="BE5795" s="585"/>
      <c r="BF5795" s="595">
        <f>IF(BB5795=0,0,(BD5795/BB5795)*100)</f>
        <v>0</v>
      </c>
      <c r="BG5795" s="596"/>
      <c r="BH5795" s="599">
        <f>AV5795+BB5795</f>
        <v>0</v>
      </c>
      <c r="BI5795" s="600"/>
      <c r="BJ5795" s="630">
        <f>AX5795+BD5795</f>
        <v>0</v>
      </c>
      <c r="BK5795" s="631"/>
      <c r="BL5795" s="595">
        <f>IF(BH5795=0,0,(BJ5795/BH5795)*100)</f>
        <v>0</v>
      </c>
      <c r="BM5795" s="596"/>
      <c r="BN5795" s="656">
        <f>(AF5795*2)+(AL5795*2)+(AR5795*3)+BD5795</f>
        <v>0</v>
      </c>
      <c r="BO5795" s="657"/>
      <c r="BP5795" s="658"/>
      <c r="BQ5795" s="676">
        <f>IF(BS5795=0,0,50*BR5795/BS5795)</f>
        <v>0</v>
      </c>
      <c r="BR5795" s="662">
        <f>(BN5795*BU$11)+(N5795*BU$12)+(Z5795*BU$13)+(R5795*BU$14)+(X5795*BU$15)+(AB5795*BU$16)</f>
        <v>0</v>
      </c>
      <c r="BS5795" s="662">
        <f>((BB5795-BD5795)*BU$18)+((AV5795-AX5795)*BU$17)+(H5795*BU$19)+(P5795*BU$20)</f>
        <v>0</v>
      </c>
      <c r="BT5795" s="19" t="s">
        <v>77</v>
      </c>
      <c r="BU5795" s="277">
        <f>IF(BQ5788="B",'VALUE POINTS'!L$12,IF('GAME STATS'!BQ5788="C",'VALUE POINTS'!M$12,'VALUE POINTS'!K$12))</f>
        <v>2</v>
      </c>
      <c r="BV5795" s="278"/>
    </row>
    <row r="5796" spans="1:74" ht="21.75" hidden="1" customHeight="1" x14ac:dyDescent="0.35">
      <c r="A5796" s="95"/>
      <c r="B5796" s="571"/>
      <c r="C5796" s="642" t="str">
        <f>IF(ROSTER!D$10="","",ROSTER!D$10)</f>
        <v/>
      </c>
      <c r="D5796" s="643"/>
      <c r="E5796" s="575"/>
      <c r="F5796" s="577"/>
      <c r="G5796" s="583"/>
      <c r="H5796" s="579"/>
      <c r="I5796" s="545"/>
      <c r="J5796" s="544"/>
      <c r="K5796" s="581"/>
      <c r="L5796" s="586"/>
      <c r="M5796" s="587"/>
      <c r="N5796" s="592" t="s">
        <v>16</v>
      </c>
      <c r="O5796" s="603"/>
      <c r="P5796" s="544"/>
      <c r="Q5796" s="581"/>
      <c r="R5796" s="586"/>
      <c r="S5796" s="587"/>
      <c r="T5796" s="592" t="s">
        <v>16</v>
      </c>
      <c r="U5796" s="603"/>
      <c r="V5796" s="311"/>
      <c r="W5796" s="311"/>
      <c r="X5796" s="579"/>
      <c r="Y5796" s="545"/>
      <c r="Z5796" s="544"/>
      <c r="AA5796" s="545"/>
      <c r="AB5796" s="544"/>
      <c r="AC5796" s="545"/>
      <c r="AD5796" s="544"/>
      <c r="AE5796" s="581"/>
      <c r="AF5796" s="586"/>
      <c r="AG5796" s="587"/>
      <c r="AH5796" s="626"/>
      <c r="AI5796" s="627"/>
      <c r="AJ5796" s="544"/>
      <c r="AK5796" s="581"/>
      <c r="AL5796" s="586"/>
      <c r="AM5796" s="587"/>
      <c r="AN5796" s="626"/>
      <c r="AO5796" s="627"/>
      <c r="AP5796" s="544"/>
      <c r="AQ5796" s="581"/>
      <c r="AR5796" s="586"/>
      <c r="AS5796" s="587"/>
      <c r="AT5796" s="626"/>
      <c r="AU5796" s="627"/>
      <c r="AV5796" s="628"/>
      <c r="AW5796" s="629"/>
      <c r="AX5796" s="632"/>
      <c r="AY5796" s="633"/>
      <c r="AZ5796" s="626"/>
      <c r="BA5796" s="627"/>
      <c r="BB5796" s="544"/>
      <c r="BC5796" s="581"/>
      <c r="BD5796" s="586"/>
      <c r="BE5796" s="587"/>
      <c r="BF5796" s="626"/>
      <c r="BG5796" s="627"/>
      <c r="BH5796" s="628"/>
      <c r="BI5796" s="629"/>
      <c r="BJ5796" s="632"/>
      <c r="BK5796" s="633"/>
      <c r="BL5796" s="626"/>
      <c r="BM5796" s="627"/>
      <c r="BN5796" s="678"/>
      <c r="BO5796" s="679"/>
      <c r="BP5796" s="680"/>
      <c r="BQ5796" s="677"/>
      <c r="BR5796" s="663"/>
      <c r="BS5796" s="663"/>
      <c r="BT5796" s="19" t="s">
        <v>78</v>
      </c>
      <c r="BU5796" s="277">
        <f>IF(BQ5788="B",'VALUE POINTS'!L$13,IF('GAME STATS'!BQ5788="C",'VALUE POINTS'!M$13,'VALUE POINTS'!K$13))</f>
        <v>2</v>
      </c>
      <c r="BV5796" s="278"/>
    </row>
    <row r="5797" spans="1:74" ht="21.75" hidden="1" customHeight="1" x14ac:dyDescent="0.35">
      <c r="A5797" s="95"/>
      <c r="B5797" s="570" t="str">
        <f>IF(ROSTER!B$12="","",ROSTER!B$12)</f>
        <v/>
      </c>
      <c r="C5797" s="572" t="str">
        <f>IF(ROSTER!C$12="","",ROSTER!C$12)</f>
        <v/>
      </c>
      <c r="D5797" s="573"/>
      <c r="E5797" s="574"/>
      <c r="F5797" s="576">
        <f>IF(E5797="y",1,IF(E5797="S",1,0))</f>
        <v>0</v>
      </c>
      <c r="G5797" s="582">
        <f>IF(E5797="S",1,0)</f>
        <v>0</v>
      </c>
      <c r="H5797" s="578"/>
      <c r="I5797" s="543"/>
      <c r="J5797" s="542"/>
      <c r="K5797" s="580"/>
      <c r="L5797" s="584"/>
      <c r="M5797" s="585"/>
      <c r="N5797" s="588">
        <f>L5797+J5797</f>
        <v>0</v>
      </c>
      <c r="O5797" s="589"/>
      <c r="P5797" s="542"/>
      <c r="Q5797" s="580"/>
      <c r="R5797" s="584"/>
      <c r="S5797" s="585"/>
      <c r="T5797" s="588">
        <f>R5797-P5797</f>
        <v>0</v>
      </c>
      <c r="U5797" s="589"/>
      <c r="V5797" s="310"/>
      <c r="W5797" s="310"/>
      <c r="X5797" s="578"/>
      <c r="Y5797" s="543"/>
      <c r="Z5797" s="542"/>
      <c r="AA5797" s="543"/>
      <c r="AB5797" s="542"/>
      <c r="AC5797" s="543"/>
      <c r="AD5797" s="542"/>
      <c r="AE5797" s="580"/>
      <c r="AF5797" s="584"/>
      <c r="AG5797" s="585"/>
      <c r="AH5797" s="595">
        <f>IF(AD5797=0,0,(AF5797/AD5797)*100)</f>
        <v>0</v>
      </c>
      <c r="AI5797" s="596"/>
      <c r="AJ5797" s="542"/>
      <c r="AK5797" s="580"/>
      <c r="AL5797" s="584"/>
      <c r="AM5797" s="585"/>
      <c r="AN5797" s="595">
        <f>IF(AJ5797=0,0,(AL5797/AJ5797)*100)</f>
        <v>0</v>
      </c>
      <c r="AO5797" s="596"/>
      <c r="AP5797" s="542"/>
      <c r="AQ5797" s="580"/>
      <c r="AR5797" s="584"/>
      <c r="AS5797" s="585"/>
      <c r="AT5797" s="595">
        <f>IF(AP5797=0,0,(AR5797/AP5797)*100)</f>
        <v>0</v>
      </c>
      <c r="AU5797" s="596"/>
      <c r="AV5797" s="599">
        <f>AD5797+AJ5797+AP5797</f>
        <v>0</v>
      </c>
      <c r="AW5797" s="600"/>
      <c r="AX5797" s="630">
        <f>AF5797+AL5797+AR5797</f>
        <v>0</v>
      </c>
      <c r="AY5797" s="631"/>
      <c r="AZ5797" s="595">
        <f>IF(AV5797=0,0,(AX5797/AV5797)*100)</f>
        <v>0</v>
      </c>
      <c r="BA5797" s="596"/>
      <c r="BB5797" s="542"/>
      <c r="BC5797" s="580"/>
      <c r="BD5797" s="584"/>
      <c r="BE5797" s="585"/>
      <c r="BF5797" s="595">
        <f>IF(BB5797=0,0,(BD5797/BB5797)*100)</f>
        <v>0</v>
      </c>
      <c r="BG5797" s="596"/>
      <c r="BH5797" s="599">
        <f>AV5797+BB5797</f>
        <v>0</v>
      </c>
      <c r="BI5797" s="600"/>
      <c r="BJ5797" s="630">
        <f>AX5797+BD5797</f>
        <v>0</v>
      </c>
      <c r="BK5797" s="631"/>
      <c r="BL5797" s="595">
        <f>IF(BH5797=0,0,(BJ5797/BH5797)*100)</f>
        <v>0</v>
      </c>
      <c r="BM5797" s="596"/>
      <c r="BN5797" s="656">
        <f>(AF5797*2)+(AL5797*2)+(AR5797*3)+BD5797</f>
        <v>0</v>
      </c>
      <c r="BO5797" s="657"/>
      <c r="BP5797" s="658"/>
      <c r="BQ5797" s="676">
        <f t="shared" ref="BQ5797" si="3742">IF(BS5797=0,0,50*BR5797/BS5797)</f>
        <v>0</v>
      </c>
      <c r="BR5797" s="662">
        <f>(BN5797*BU$11)+(N5797*BU$12)+(Z5797*BU$13)+(R5797*BU$14)+(X5797*BU$15)+(AB5797*BU$16)</f>
        <v>0</v>
      </c>
      <c r="BS5797" s="662">
        <f>((BB5797-BD5797)*BU$18)+((AV5797-AX5797)*BU$17)+(H5797*BU$19)+(P5797*BU$20)</f>
        <v>0</v>
      </c>
      <c r="BT5797" s="19" t="s">
        <v>79</v>
      </c>
      <c r="BU5797" s="277">
        <f>IF(BQ5788="B",'VALUE POINTS'!L$14,IF('GAME STATS'!BQ5788="C",'VALUE POINTS'!M$14,'VALUE POINTS'!K$14))</f>
        <v>2</v>
      </c>
      <c r="BV5797" s="278"/>
    </row>
    <row r="5798" spans="1:74" ht="21.75" hidden="1" customHeight="1" x14ac:dyDescent="0.35">
      <c r="A5798" s="95"/>
      <c r="B5798" s="571"/>
      <c r="C5798" s="642" t="str">
        <f>IF(ROSTER!D$12="","",ROSTER!D$12)</f>
        <v/>
      </c>
      <c r="D5798" s="643"/>
      <c r="E5798" s="575"/>
      <c r="F5798" s="577"/>
      <c r="G5798" s="583"/>
      <c r="H5798" s="579"/>
      <c r="I5798" s="545"/>
      <c r="J5798" s="544"/>
      <c r="K5798" s="581"/>
      <c r="L5798" s="586"/>
      <c r="M5798" s="587"/>
      <c r="N5798" s="592"/>
      <c r="O5798" s="603"/>
      <c r="P5798" s="544"/>
      <c r="Q5798" s="581"/>
      <c r="R5798" s="586"/>
      <c r="S5798" s="587"/>
      <c r="T5798" s="592"/>
      <c r="U5798" s="603"/>
      <c r="V5798" s="311"/>
      <c r="W5798" s="311"/>
      <c r="X5798" s="579"/>
      <c r="Y5798" s="545"/>
      <c r="Z5798" s="544"/>
      <c r="AA5798" s="545"/>
      <c r="AB5798" s="544"/>
      <c r="AC5798" s="545"/>
      <c r="AD5798" s="544"/>
      <c r="AE5798" s="581"/>
      <c r="AF5798" s="586"/>
      <c r="AG5798" s="587"/>
      <c r="AH5798" s="626"/>
      <c r="AI5798" s="627"/>
      <c r="AJ5798" s="544"/>
      <c r="AK5798" s="581"/>
      <c r="AL5798" s="586"/>
      <c r="AM5798" s="587"/>
      <c r="AN5798" s="626"/>
      <c r="AO5798" s="627"/>
      <c r="AP5798" s="544"/>
      <c r="AQ5798" s="581"/>
      <c r="AR5798" s="586"/>
      <c r="AS5798" s="587"/>
      <c r="AT5798" s="626"/>
      <c r="AU5798" s="627"/>
      <c r="AV5798" s="628"/>
      <c r="AW5798" s="629"/>
      <c r="AX5798" s="632"/>
      <c r="AY5798" s="633"/>
      <c r="AZ5798" s="626"/>
      <c r="BA5798" s="627"/>
      <c r="BB5798" s="544"/>
      <c r="BC5798" s="581"/>
      <c r="BD5798" s="586"/>
      <c r="BE5798" s="587"/>
      <c r="BF5798" s="626"/>
      <c r="BG5798" s="627"/>
      <c r="BH5798" s="628"/>
      <c r="BI5798" s="629"/>
      <c r="BJ5798" s="632"/>
      <c r="BK5798" s="633"/>
      <c r="BL5798" s="626"/>
      <c r="BM5798" s="627"/>
      <c r="BN5798" s="678"/>
      <c r="BO5798" s="679"/>
      <c r="BP5798" s="680"/>
      <c r="BQ5798" s="677"/>
      <c r="BR5798" s="663"/>
      <c r="BS5798" s="663"/>
      <c r="BT5798" s="19" t="s">
        <v>80</v>
      </c>
      <c r="BU5798" s="277">
        <f>IF(BQ5788="B",'VALUE POINTS'!L$15,IF('GAME STATS'!BQ5788="C",'VALUE POINTS'!M$15,'VALUE POINTS'!K$15))</f>
        <v>2</v>
      </c>
      <c r="BV5798" s="278"/>
    </row>
    <row r="5799" spans="1:74" ht="21.75" hidden="1" customHeight="1" x14ac:dyDescent="0.35">
      <c r="A5799" s="95"/>
      <c r="B5799" s="570" t="str">
        <f>IF(ROSTER!B$14="","",ROSTER!B$14)</f>
        <v/>
      </c>
      <c r="C5799" s="572" t="str">
        <f>IF(ROSTER!C$14="","",ROSTER!C$14)</f>
        <v/>
      </c>
      <c r="D5799" s="573"/>
      <c r="E5799" s="574"/>
      <c r="F5799" s="576">
        <f>IF(E5799="y",1,IF(E5799="S",1,0))</f>
        <v>0</v>
      </c>
      <c r="G5799" s="582">
        <f>IF(E5799="S",1,0)</f>
        <v>0</v>
      </c>
      <c r="H5799" s="578"/>
      <c r="I5799" s="543"/>
      <c r="J5799" s="542"/>
      <c r="K5799" s="580"/>
      <c r="L5799" s="584"/>
      <c r="M5799" s="585"/>
      <c r="N5799" s="588">
        <f>L5799+J5799</f>
        <v>0</v>
      </c>
      <c r="O5799" s="589"/>
      <c r="P5799" s="542"/>
      <c r="Q5799" s="580"/>
      <c r="R5799" s="584"/>
      <c r="S5799" s="585"/>
      <c r="T5799" s="588">
        <f>R5799-P5799</f>
        <v>0</v>
      </c>
      <c r="U5799" s="589"/>
      <c r="V5799" s="310"/>
      <c r="W5799" s="310"/>
      <c r="X5799" s="578"/>
      <c r="Y5799" s="543"/>
      <c r="Z5799" s="542"/>
      <c r="AA5799" s="543"/>
      <c r="AB5799" s="542"/>
      <c r="AC5799" s="543"/>
      <c r="AD5799" s="542"/>
      <c r="AE5799" s="580"/>
      <c r="AF5799" s="584"/>
      <c r="AG5799" s="585"/>
      <c r="AH5799" s="595">
        <f>IF(AD5799=0,0,(AF5799/AD5799)*100)</f>
        <v>0</v>
      </c>
      <c r="AI5799" s="596"/>
      <c r="AJ5799" s="542"/>
      <c r="AK5799" s="580"/>
      <c r="AL5799" s="584"/>
      <c r="AM5799" s="585"/>
      <c r="AN5799" s="595">
        <f>IF(AJ5799=0,0,(AL5799/AJ5799)*100)</f>
        <v>0</v>
      </c>
      <c r="AO5799" s="596"/>
      <c r="AP5799" s="542"/>
      <c r="AQ5799" s="580"/>
      <c r="AR5799" s="584"/>
      <c r="AS5799" s="585"/>
      <c r="AT5799" s="595">
        <f>IF(AP5799=0,0,(AR5799/AP5799)*100)</f>
        <v>0</v>
      </c>
      <c r="AU5799" s="596"/>
      <c r="AV5799" s="599">
        <f>AD5799+AJ5799+AP5799</f>
        <v>0</v>
      </c>
      <c r="AW5799" s="600"/>
      <c r="AX5799" s="630">
        <f>AF5799+AL5799+AR5799</f>
        <v>0</v>
      </c>
      <c r="AY5799" s="631"/>
      <c r="AZ5799" s="595">
        <f>IF(AV5799=0,0,(AX5799/AV5799)*100)</f>
        <v>0</v>
      </c>
      <c r="BA5799" s="596"/>
      <c r="BB5799" s="542"/>
      <c r="BC5799" s="580"/>
      <c r="BD5799" s="584"/>
      <c r="BE5799" s="585"/>
      <c r="BF5799" s="595">
        <f>IF(BB5799=0,0,(BD5799/BB5799)*100)</f>
        <v>0</v>
      </c>
      <c r="BG5799" s="596"/>
      <c r="BH5799" s="599">
        <f>AV5799+BB5799</f>
        <v>0</v>
      </c>
      <c r="BI5799" s="600"/>
      <c r="BJ5799" s="630">
        <f>AX5799+BD5799</f>
        <v>0</v>
      </c>
      <c r="BK5799" s="631"/>
      <c r="BL5799" s="595">
        <f>IF(BH5799=0,0,(BJ5799/BH5799)*100)</f>
        <v>0</v>
      </c>
      <c r="BM5799" s="596"/>
      <c r="BN5799" s="656">
        <f>(AF5799*2)+(AL5799*2)+(AR5799*3)+BD5799</f>
        <v>0</v>
      </c>
      <c r="BO5799" s="657"/>
      <c r="BP5799" s="658"/>
      <c r="BQ5799" s="676">
        <f t="shared" ref="BQ5799" si="3743">IF(BS5799=0,0,50*BR5799/BS5799)</f>
        <v>0</v>
      </c>
      <c r="BR5799" s="662">
        <f>(BN5799*BU$11)+(N5799*BU$12)+(Z5799*BU$13)+(R5799*BU$14)+(X5799*BU$15)+(AB5799*BU$16)</f>
        <v>0</v>
      </c>
      <c r="BS5799" s="662">
        <f>((BB5799-BD5799)*BU$18)+((AV5799-AX5799)*BU$17)+(H5799*BU$19)+(P5799*BU$20)</f>
        <v>0</v>
      </c>
      <c r="BT5799" s="19" t="s">
        <v>81</v>
      </c>
      <c r="BU5799" s="277">
        <f>IF(BQ5788="B",'VALUE POINTS'!L$16,IF('GAME STATS'!BQ5788="C",'VALUE POINTS'!M$16,'VALUE POINTS'!K$16))</f>
        <v>2</v>
      </c>
      <c r="BV5799" s="278"/>
    </row>
    <row r="5800" spans="1:74" ht="21.75" hidden="1" customHeight="1" x14ac:dyDescent="0.35">
      <c r="A5800" s="95"/>
      <c r="B5800" s="571"/>
      <c r="C5800" s="642" t="str">
        <f>IF(ROSTER!D$14="","",ROSTER!D$14)</f>
        <v/>
      </c>
      <c r="D5800" s="643"/>
      <c r="E5800" s="575"/>
      <c r="F5800" s="577"/>
      <c r="G5800" s="583"/>
      <c r="H5800" s="579"/>
      <c r="I5800" s="545"/>
      <c r="J5800" s="544"/>
      <c r="K5800" s="581"/>
      <c r="L5800" s="586"/>
      <c r="M5800" s="587"/>
      <c r="N5800" s="592"/>
      <c r="O5800" s="603"/>
      <c r="P5800" s="544"/>
      <c r="Q5800" s="581"/>
      <c r="R5800" s="586"/>
      <c r="S5800" s="587"/>
      <c r="T5800" s="592"/>
      <c r="U5800" s="603"/>
      <c r="V5800" s="311"/>
      <c r="W5800" s="311"/>
      <c r="X5800" s="579"/>
      <c r="Y5800" s="545"/>
      <c r="Z5800" s="544"/>
      <c r="AA5800" s="545"/>
      <c r="AB5800" s="544"/>
      <c r="AC5800" s="545"/>
      <c r="AD5800" s="544"/>
      <c r="AE5800" s="581"/>
      <c r="AF5800" s="586"/>
      <c r="AG5800" s="587"/>
      <c r="AH5800" s="626"/>
      <c r="AI5800" s="627"/>
      <c r="AJ5800" s="544"/>
      <c r="AK5800" s="581"/>
      <c r="AL5800" s="586"/>
      <c r="AM5800" s="587"/>
      <c r="AN5800" s="626"/>
      <c r="AO5800" s="627"/>
      <c r="AP5800" s="544"/>
      <c r="AQ5800" s="581"/>
      <c r="AR5800" s="586"/>
      <c r="AS5800" s="587"/>
      <c r="AT5800" s="626"/>
      <c r="AU5800" s="627"/>
      <c r="AV5800" s="628"/>
      <c r="AW5800" s="629"/>
      <c r="AX5800" s="632"/>
      <c r="AY5800" s="633"/>
      <c r="AZ5800" s="626"/>
      <c r="BA5800" s="627"/>
      <c r="BB5800" s="544"/>
      <c r="BC5800" s="581"/>
      <c r="BD5800" s="586"/>
      <c r="BE5800" s="587"/>
      <c r="BF5800" s="626"/>
      <c r="BG5800" s="627"/>
      <c r="BH5800" s="628"/>
      <c r="BI5800" s="629"/>
      <c r="BJ5800" s="632"/>
      <c r="BK5800" s="633"/>
      <c r="BL5800" s="626"/>
      <c r="BM5800" s="627"/>
      <c r="BN5800" s="678"/>
      <c r="BO5800" s="679"/>
      <c r="BP5800" s="680"/>
      <c r="BQ5800" s="677"/>
      <c r="BR5800" s="663"/>
      <c r="BS5800" s="663"/>
      <c r="BT5800" s="19" t="s">
        <v>82</v>
      </c>
      <c r="BU5800" s="277">
        <f>IF(BQ5788="B",'VALUE POINTS'!L$17,IF('GAME STATS'!BQ5788="C",'VALUE POINTS'!M$17,'VALUE POINTS'!K$17))</f>
        <v>1</v>
      </c>
      <c r="BV5800" s="278"/>
    </row>
    <row r="5801" spans="1:74" ht="21.75" hidden="1" customHeight="1" x14ac:dyDescent="0.35">
      <c r="A5801" s="95"/>
      <c r="B5801" s="570" t="str">
        <f>IF(ROSTER!B$16="","",ROSTER!B$16)</f>
        <v/>
      </c>
      <c r="C5801" s="572" t="str">
        <f>IF(ROSTER!C$16="","",ROSTER!C$16)</f>
        <v/>
      </c>
      <c r="D5801" s="573"/>
      <c r="E5801" s="574"/>
      <c r="F5801" s="576">
        <f>IF(E5801="y",1,IF(E5801="S",1,0))</f>
        <v>0</v>
      </c>
      <c r="G5801" s="582">
        <f>IF(E5801="S",1,0)</f>
        <v>0</v>
      </c>
      <c r="H5801" s="578"/>
      <c r="I5801" s="543"/>
      <c r="J5801" s="542"/>
      <c r="K5801" s="580"/>
      <c r="L5801" s="584"/>
      <c r="M5801" s="585"/>
      <c r="N5801" s="588">
        <f>L5801+J5801</f>
        <v>0</v>
      </c>
      <c r="O5801" s="589"/>
      <c r="P5801" s="542"/>
      <c r="Q5801" s="580"/>
      <c r="R5801" s="584"/>
      <c r="S5801" s="585"/>
      <c r="T5801" s="588">
        <f>R5801-P5801</f>
        <v>0</v>
      </c>
      <c r="U5801" s="589"/>
      <c r="V5801" s="310"/>
      <c r="W5801" s="310"/>
      <c r="X5801" s="578"/>
      <c r="Y5801" s="543"/>
      <c r="Z5801" s="542"/>
      <c r="AA5801" s="543"/>
      <c r="AB5801" s="542"/>
      <c r="AC5801" s="543"/>
      <c r="AD5801" s="542"/>
      <c r="AE5801" s="580"/>
      <c r="AF5801" s="584"/>
      <c r="AG5801" s="585"/>
      <c r="AH5801" s="595">
        <f>IF(AD5801=0,0,(AF5801/AD5801)*100)</f>
        <v>0</v>
      </c>
      <c r="AI5801" s="596"/>
      <c r="AJ5801" s="542"/>
      <c r="AK5801" s="580"/>
      <c r="AL5801" s="584"/>
      <c r="AM5801" s="585"/>
      <c r="AN5801" s="595">
        <f>IF(AJ5801=0,0,(AL5801/AJ5801)*100)</f>
        <v>0</v>
      </c>
      <c r="AO5801" s="596"/>
      <c r="AP5801" s="542"/>
      <c r="AQ5801" s="580"/>
      <c r="AR5801" s="584"/>
      <c r="AS5801" s="585"/>
      <c r="AT5801" s="595">
        <f>IF(AP5801=0,0,(AR5801/AP5801)*100)</f>
        <v>0</v>
      </c>
      <c r="AU5801" s="596"/>
      <c r="AV5801" s="599">
        <f>AD5801+AJ5801+AP5801</f>
        <v>0</v>
      </c>
      <c r="AW5801" s="600"/>
      <c r="AX5801" s="630">
        <f>AF5801+AL5801+AR5801</f>
        <v>0</v>
      </c>
      <c r="AY5801" s="631"/>
      <c r="AZ5801" s="595">
        <f>IF(AV5801=0,0,(AX5801/AV5801)*100)</f>
        <v>0</v>
      </c>
      <c r="BA5801" s="596"/>
      <c r="BB5801" s="542"/>
      <c r="BC5801" s="580"/>
      <c r="BD5801" s="584"/>
      <c r="BE5801" s="585"/>
      <c r="BF5801" s="595">
        <f>IF(BB5801=0,0,(BD5801/BB5801)*100)</f>
        <v>0</v>
      </c>
      <c r="BG5801" s="596"/>
      <c r="BH5801" s="599">
        <f>AV5801+BB5801</f>
        <v>0</v>
      </c>
      <c r="BI5801" s="600"/>
      <c r="BJ5801" s="630">
        <f>AX5801+BD5801</f>
        <v>0</v>
      </c>
      <c r="BK5801" s="631"/>
      <c r="BL5801" s="595">
        <f>IF(BH5801=0,0,(BJ5801/BH5801)*100)</f>
        <v>0</v>
      </c>
      <c r="BM5801" s="596"/>
      <c r="BN5801" s="656">
        <f>(AF5801*2)+(AL5801*2)+(AR5801*3)+BD5801</f>
        <v>0</v>
      </c>
      <c r="BO5801" s="657"/>
      <c r="BP5801" s="658"/>
      <c r="BQ5801" s="676">
        <f t="shared" ref="BQ5801" si="3744">IF(BS5801=0,0,50*BR5801/BS5801)</f>
        <v>0</v>
      </c>
      <c r="BR5801" s="662">
        <f>(BN5801*BU$11)+(N5801*BU$12)+(Z5801*BU$13)+(R5801*BU$14)+(X5801*BU$15)+(AB5801*BU$16)</f>
        <v>0</v>
      </c>
      <c r="BS5801" s="662">
        <f>((BB5801-BD5801)*BU$18)+((AV5801-AX5801)*BU$17)+(H5801*BU$19)+(P5801*BU$20)</f>
        <v>0</v>
      </c>
      <c r="BT5801" s="19" t="s">
        <v>83</v>
      </c>
      <c r="BU5801" s="277">
        <f>IF(BQ5788="B",'VALUE POINTS'!L$18,IF('GAME STATS'!BQ5788="C",'VALUE POINTS'!M$18,'VALUE POINTS'!K$18))</f>
        <v>2</v>
      </c>
      <c r="BV5801" s="278"/>
    </row>
    <row r="5802" spans="1:74" ht="21.75" hidden="1" customHeight="1" x14ac:dyDescent="0.35">
      <c r="A5802" s="95"/>
      <c r="B5802" s="571"/>
      <c r="C5802" s="642" t="str">
        <f>IF(ROSTER!D$16="","",ROSTER!D$16)</f>
        <v/>
      </c>
      <c r="D5802" s="643"/>
      <c r="E5802" s="575"/>
      <c r="F5802" s="577"/>
      <c r="G5802" s="583"/>
      <c r="H5802" s="579"/>
      <c r="I5802" s="545"/>
      <c r="J5802" s="544"/>
      <c r="K5802" s="581"/>
      <c r="L5802" s="586"/>
      <c r="M5802" s="587"/>
      <c r="N5802" s="592"/>
      <c r="O5802" s="603"/>
      <c r="P5802" s="544"/>
      <c r="Q5802" s="581"/>
      <c r="R5802" s="586"/>
      <c r="S5802" s="587"/>
      <c r="T5802" s="592"/>
      <c r="U5802" s="603"/>
      <c r="V5802" s="311"/>
      <c r="W5802" s="311"/>
      <c r="X5802" s="579"/>
      <c r="Y5802" s="545"/>
      <c r="Z5802" s="544"/>
      <c r="AA5802" s="545"/>
      <c r="AB5802" s="544"/>
      <c r="AC5802" s="545"/>
      <c r="AD5802" s="544"/>
      <c r="AE5802" s="581"/>
      <c r="AF5802" s="586"/>
      <c r="AG5802" s="587"/>
      <c r="AH5802" s="626"/>
      <c r="AI5802" s="627"/>
      <c r="AJ5802" s="544"/>
      <c r="AK5802" s="581"/>
      <c r="AL5802" s="586"/>
      <c r="AM5802" s="587"/>
      <c r="AN5802" s="626"/>
      <c r="AO5802" s="627"/>
      <c r="AP5802" s="544"/>
      <c r="AQ5802" s="581"/>
      <c r="AR5802" s="586"/>
      <c r="AS5802" s="587"/>
      <c r="AT5802" s="626"/>
      <c r="AU5802" s="627"/>
      <c r="AV5802" s="628"/>
      <c r="AW5802" s="629"/>
      <c r="AX5802" s="632"/>
      <c r="AY5802" s="633"/>
      <c r="AZ5802" s="626"/>
      <c r="BA5802" s="627"/>
      <c r="BB5802" s="544"/>
      <c r="BC5802" s="581"/>
      <c r="BD5802" s="586"/>
      <c r="BE5802" s="587"/>
      <c r="BF5802" s="626"/>
      <c r="BG5802" s="627"/>
      <c r="BH5802" s="628"/>
      <c r="BI5802" s="629"/>
      <c r="BJ5802" s="632"/>
      <c r="BK5802" s="633"/>
      <c r="BL5802" s="626"/>
      <c r="BM5802" s="627"/>
      <c r="BN5802" s="678"/>
      <c r="BO5802" s="679"/>
      <c r="BP5802" s="680"/>
      <c r="BQ5802" s="677"/>
      <c r="BR5802" s="663"/>
      <c r="BS5802" s="663"/>
      <c r="BT5802" s="19" t="s">
        <v>84</v>
      </c>
      <c r="BU5802" s="277">
        <f>IF(BQ5788="B",'VALUE POINTS'!L$19,IF('GAME STATS'!BQ5788="C",'VALUE POINTS'!M$19,'VALUE POINTS'!K$19))</f>
        <v>2</v>
      </c>
      <c r="BV5802" s="278"/>
    </row>
    <row r="5803" spans="1:74" ht="21.75" hidden="1" customHeight="1" x14ac:dyDescent="0.25">
      <c r="A5803" s="95"/>
      <c r="B5803" s="570" t="str">
        <f>IF(ROSTER!B$18="","",ROSTER!B$18)</f>
        <v/>
      </c>
      <c r="C5803" s="572" t="str">
        <f>IF(ROSTER!C$18="","",ROSTER!C$18)</f>
        <v/>
      </c>
      <c r="D5803" s="573"/>
      <c r="E5803" s="574"/>
      <c r="F5803" s="576">
        <f>IF(E5803="y",1,IF(E5803="S",1,0))</f>
        <v>0</v>
      </c>
      <c r="G5803" s="582">
        <f>IF(E5803="S",1,0)</f>
        <v>0</v>
      </c>
      <c r="H5803" s="578"/>
      <c r="I5803" s="543"/>
      <c r="J5803" s="542"/>
      <c r="K5803" s="580"/>
      <c r="L5803" s="584"/>
      <c r="M5803" s="585"/>
      <c r="N5803" s="588">
        <f>L5803+J5803</f>
        <v>0</v>
      </c>
      <c r="O5803" s="589"/>
      <c r="P5803" s="542"/>
      <c r="Q5803" s="580"/>
      <c r="R5803" s="584"/>
      <c r="S5803" s="585"/>
      <c r="T5803" s="588">
        <f>R5803-P5803</f>
        <v>0</v>
      </c>
      <c r="U5803" s="589"/>
      <c r="V5803" s="310"/>
      <c r="W5803" s="310"/>
      <c r="X5803" s="578"/>
      <c r="Y5803" s="543"/>
      <c r="Z5803" s="542"/>
      <c r="AA5803" s="543"/>
      <c r="AB5803" s="542"/>
      <c r="AC5803" s="543"/>
      <c r="AD5803" s="542"/>
      <c r="AE5803" s="580"/>
      <c r="AF5803" s="584"/>
      <c r="AG5803" s="585"/>
      <c r="AH5803" s="595">
        <f>IF(AD5803=0,0,(AF5803/AD5803)*100)</f>
        <v>0</v>
      </c>
      <c r="AI5803" s="596"/>
      <c r="AJ5803" s="542"/>
      <c r="AK5803" s="580"/>
      <c r="AL5803" s="584"/>
      <c r="AM5803" s="585"/>
      <c r="AN5803" s="595">
        <f>IF(AJ5803=0,0,(AL5803/AJ5803)*100)</f>
        <v>0</v>
      </c>
      <c r="AO5803" s="596"/>
      <c r="AP5803" s="542"/>
      <c r="AQ5803" s="580"/>
      <c r="AR5803" s="584"/>
      <c r="AS5803" s="585"/>
      <c r="AT5803" s="595">
        <f>IF(AP5803=0,0,(AR5803/AP5803)*100)</f>
        <v>0</v>
      </c>
      <c r="AU5803" s="596"/>
      <c r="AV5803" s="599">
        <f>AD5803+AJ5803+AP5803</f>
        <v>0</v>
      </c>
      <c r="AW5803" s="600"/>
      <c r="AX5803" s="630">
        <f>AF5803+AL5803+AR5803</f>
        <v>0</v>
      </c>
      <c r="AY5803" s="631"/>
      <c r="AZ5803" s="595">
        <f>IF(AV5803=0,0,(AX5803/AV5803)*100)</f>
        <v>0</v>
      </c>
      <c r="BA5803" s="596"/>
      <c r="BB5803" s="542"/>
      <c r="BC5803" s="580"/>
      <c r="BD5803" s="584"/>
      <c r="BE5803" s="585"/>
      <c r="BF5803" s="595">
        <f>IF(BB5803=0,0,(BD5803/BB5803)*100)</f>
        <v>0</v>
      </c>
      <c r="BG5803" s="596"/>
      <c r="BH5803" s="599">
        <f>AV5803+BB5803</f>
        <v>0</v>
      </c>
      <c r="BI5803" s="600"/>
      <c r="BJ5803" s="630">
        <f>AX5803+BD5803</f>
        <v>0</v>
      </c>
      <c r="BK5803" s="631"/>
      <c r="BL5803" s="595">
        <f>IF(BH5803=0,0,(BJ5803/BH5803)*100)</f>
        <v>0</v>
      </c>
      <c r="BM5803" s="596"/>
      <c r="BN5803" s="656">
        <f>(AF5803*2)+(AL5803*2)+(AR5803*3)+BD5803</f>
        <v>0</v>
      </c>
      <c r="BO5803" s="657"/>
      <c r="BP5803" s="658"/>
      <c r="BQ5803" s="676">
        <f t="shared" ref="BQ5803" si="3745">IF(BS5803=0,0,50*BR5803/BS5803)</f>
        <v>0</v>
      </c>
      <c r="BR5803" s="662">
        <f>(BN5803*BU$11)+(N5803*BU$12)+(Z5803*BU$13)+(R5803*BU$14)+(X5803*BU$15)+(AB5803*BU$16)</f>
        <v>0</v>
      </c>
      <c r="BS5803" s="662">
        <f>((BB5803-BD5803)*BU$18)+((AV5803-AX5803)*BU$17)+(H5803*BU$19)+(P5803*BU$20)</f>
        <v>0</v>
      </c>
      <c r="BT5803" s="15"/>
      <c r="BU5803" s="15"/>
      <c r="BV5803" s="278"/>
    </row>
    <row r="5804" spans="1:74" ht="21.75" hidden="1" customHeight="1" x14ac:dyDescent="0.25">
      <c r="A5804" s="95"/>
      <c r="B5804" s="571"/>
      <c r="C5804" s="642" t="str">
        <f>IF(ROSTER!D$18="","",ROSTER!D$18)</f>
        <v/>
      </c>
      <c r="D5804" s="643"/>
      <c r="E5804" s="575"/>
      <c r="F5804" s="577"/>
      <c r="G5804" s="583"/>
      <c r="H5804" s="579"/>
      <c r="I5804" s="545"/>
      <c r="J5804" s="544"/>
      <c r="K5804" s="581"/>
      <c r="L5804" s="586"/>
      <c r="M5804" s="587"/>
      <c r="N5804" s="592"/>
      <c r="O5804" s="603"/>
      <c r="P5804" s="544"/>
      <c r="Q5804" s="581"/>
      <c r="R5804" s="586"/>
      <c r="S5804" s="587"/>
      <c r="T5804" s="592"/>
      <c r="U5804" s="603"/>
      <c r="V5804" s="311"/>
      <c r="W5804" s="311"/>
      <c r="X5804" s="579"/>
      <c r="Y5804" s="545"/>
      <c r="Z5804" s="544"/>
      <c r="AA5804" s="545"/>
      <c r="AB5804" s="544"/>
      <c r="AC5804" s="545"/>
      <c r="AD5804" s="544"/>
      <c r="AE5804" s="581"/>
      <c r="AF5804" s="586"/>
      <c r="AG5804" s="587"/>
      <c r="AH5804" s="626"/>
      <c r="AI5804" s="627"/>
      <c r="AJ5804" s="544"/>
      <c r="AK5804" s="581"/>
      <c r="AL5804" s="586"/>
      <c r="AM5804" s="587"/>
      <c r="AN5804" s="626"/>
      <c r="AO5804" s="627"/>
      <c r="AP5804" s="544"/>
      <c r="AQ5804" s="581"/>
      <c r="AR5804" s="586"/>
      <c r="AS5804" s="587"/>
      <c r="AT5804" s="626"/>
      <c r="AU5804" s="627"/>
      <c r="AV5804" s="628"/>
      <c r="AW5804" s="629"/>
      <c r="AX5804" s="632"/>
      <c r="AY5804" s="633"/>
      <c r="AZ5804" s="626"/>
      <c r="BA5804" s="627"/>
      <c r="BB5804" s="544"/>
      <c r="BC5804" s="581"/>
      <c r="BD5804" s="586"/>
      <c r="BE5804" s="587"/>
      <c r="BF5804" s="626"/>
      <c r="BG5804" s="627"/>
      <c r="BH5804" s="628"/>
      <c r="BI5804" s="629"/>
      <c r="BJ5804" s="632"/>
      <c r="BK5804" s="633"/>
      <c r="BL5804" s="626"/>
      <c r="BM5804" s="627"/>
      <c r="BN5804" s="678"/>
      <c r="BO5804" s="679"/>
      <c r="BP5804" s="680"/>
      <c r="BQ5804" s="677"/>
      <c r="BR5804" s="663"/>
      <c r="BS5804" s="663"/>
      <c r="BT5804" s="15"/>
      <c r="BU5804" s="15"/>
      <c r="BV5804" s="95"/>
    </row>
    <row r="5805" spans="1:74" ht="21.75" hidden="1" customHeight="1" x14ac:dyDescent="0.25">
      <c r="A5805" s="95"/>
      <c r="B5805" s="570" t="str">
        <f>IF(ROSTER!B$20="","",ROSTER!B$20)</f>
        <v/>
      </c>
      <c r="C5805" s="572" t="str">
        <f>IF(ROSTER!C$20="","",ROSTER!C$20)</f>
        <v/>
      </c>
      <c r="D5805" s="573"/>
      <c r="E5805" s="574"/>
      <c r="F5805" s="576">
        <f>IF(E5805="y",1,IF(E5805="S",1,0))</f>
        <v>0</v>
      </c>
      <c r="G5805" s="582">
        <f>IF(E5805="S",1,0)</f>
        <v>0</v>
      </c>
      <c r="H5805" s="578"/>
      <c r="I5805" s="543"/>
      <c r="J5805" s="542"/>
      <c r="K5805" s="580"/>
      <c r="L5805" s="584"/>
      <c r="M5805" s="585"/>
      <c r="N5805" s="588">
        <f>L5805+J5805</f>
        <v>0</v>
      </c>
      <c r="O5805" s="589"/>
      <c r="P5805" s="542"/>
      <c r="Q5805" s="580"/>
      <c r="R5805" s="584"/>
      <c r="S5805" s="585"/>
      <c r="T5805" s="588">
        <f>R5805-P5805</f>
        <v>0</v>
      </c>
      <c r="U5805" s="589"/>
      <c r="V5805" s="310"/>
      <c r="W5805" s="310"/>
      <c r="X5805" s="578"/>
      <c r="Y5805" s="543"/>
      <c r="Z5805" s="542"/>
      <c r="AA5805" s="543"/>
      <c r="AB5805" s="542"/>
      <c r="AC5805" s="543"/>
      <c r="AD5805" s="542"/>
      <c r="AE5805" s="580"/>
      <c r="AF5805" s="584"/>
      <c r="AG5805" s="585"/>
      <c r="AH5805" s="595">
        <f>IF(AD5805=0,0,(AF5805/AD5805)*100)</f>
        <v>0</v>
      </c>
      <c r="AI5805" s="596"/>
      <c r="AJ5805" s="542"/>
      <c r="AK5805" s="580"/>
      <c r="AL5805" s="584"/>
      <c r="AM5805" s="585"/>
      <c r="AN5805" s="595">
        <f>IF(AJ5805=0,0,(AL5805/AJ5805)*100)</f>
        <v>0</v>
      </c>
      <c r="AO5805" s="596"/>
      <c r="AP5805" s="542"/>
      <c r="AQ5805" s="580"/>
      <c r="AR5805" s="584"/>
      <c r="AS5805" s="585"/>
      <c r="AT5805" s="595">
        <f>IF(AP5805=0,0,(AR5805/AP5805)*100)</f>
        <v>0</v>
      </c>
      <c r="AU5805" s="596"/>
      <c r="AV5805" s="599">
        <f>AD5805+AJ5805+AP5805</f>
        <v>0</v>
      </c>
      <c r="AW5805" s="600"/>
      <c r="AX5805" s="630">
        <f>AF5805+AL5805+AR5805</f>
        <v>0</v>
      </c>
      <c r="AY5805" s="631"/>
      <c r="AZ5805" s="595">
        <f>IF(AV5805=0,0,(AX5805/AV5805)*100)</f>
        <v>0</v>
      </c>
      <c r="BA5805" s="596"/>
      <c r="BB5805" s="542"/>
      <c r="BC5805" s="580"/>
      <c r="BD5805" s="584"/>
      <c r="BE5805" s="585"/>
      <c r="BF5805" s="595">
        <f>IF(BB5805=0,0,(BD5805/BB5805)*100)</f>
        <v>0</v>
      </c>
      <c r="BG5805" s="596"/>
      <c r="BH5805" s="599">
        <f>AV5805+BB5805</f>
        <v>0</v>
      </c>
      <c r="BI5805" s="600"/>
      <c r="BJ5805" s="630">
        <f>AX5805+BD5805</f>
        <v>0</v>
      </c>
      <c r="BK5805" s="631"/>
      <c r="BL5805" s="595">
        <f>IF(BH5805=0,0,(BJ5805/BH5805)*100)</f>
        <v>0</v>
      </c>
      <c r="BM5805" s="596"/>
      <c r="BN5805" s="656">
        <f>(AF5805*2)+(AL5805*2)+(AR5805*3)+BD5805</f>
        <v>0</v>
      </c>
      <c r="BO5805" s="657"/>
      <c r="BP5805" s="658"/>
      <c r="BQ5805" s="676">
        <f t="shared" ref="BQ5805" si="3746">IF(BS5805=0,0,50*BR5805/BS5805)</f>
        <v>0</v>
      </c>
      <c r="BR5805" s="662">
        <f>(BN5805*BU$11)+(N5805*BU$12)+(Z5805*BU$13)+(R5805*BU$14)+(X5805*BU$15)+(AB5805*BU$16)</f>
        <v>0</v>
      </c>
      <c r="BS5805" s="662">
        <f>((BB5805-BD5805)*BU$18)+((AV5805-AX5805)*BU$17)+(H5805*BU$19)+(P5805*BU$20)</f>
        <v>0</v>
      </c>
      <c r="BT5805" s="15"/>
      <c r="BU5805" s="15"/>
      <c r="BV5805" s="95"/>
    </row>
    <row r="5806" spans="1:74" ht="21.75" hidden="1" customHeight="1" x14ac:dyDescent="0.25">
      <c r="A5806" s="95"/>
      <c r="B5806" s="571"/>
      <c r="C5806" s="642" t="str">
        <f>IF(ROSTER!D$20="","",ROSTER!D$20)</f>
        <v/>
      </c>
      <c r="D5806" s="643"/>
      <c r="E5806" s="575"/>
      <c r="F5806" s="577"/>
      <c r="G5806" s="583"/>
      <c r="H5806" s="579"/>
      <c r="I5806" s="545"/>
      <c r="J5806" s="544"/>
      <c r="K5806" s="581"/>
      <c r="L5806" s="586"/>
      <c r="M5806" s="587"/>
      <c r="N5806" s="592"/>
      <c r="O5806" s="603"/>
      <c r="P5806" s="544"/>
      <c r="Q5806" s="581"/>
      <c r="R5806" s="586"/>
      <c r="S5806" s="587"/>
      <c r="T5806" s="592"/>
      <c r="U5806" s="603"/>
      <c r="V5806" s="311"/>
      <c r="W5806" s="311"/>
      <c r="X5806" s="579"/>
      <c r="Y5806" s="545"/>
      <c r="Z5806" s="544"/>
      <c r="AA5806" s="545"/>
      <c r="AB5806" s="544"/>
      <c r="AC5806" s="545"/>
      <c r="AD5806" s="544"/>
      <c r="AE5806" s="581"/>
      <c r="AF5806" s="586"/>
      <c r="AG5806" s="587"/>
      <c r="AH5806" s="626"/>
      <c r="AI5806" s="627"/>
      <c r="AJ5806" s="544"/>
      <c r="AK5806" s="581"/>
      <c r="AL5806" s="586"/>
      <c r="AM5806" s="587"/>
      <c r="AN5806" s="626"/>
      <c r="AO5806" s="627"/>
      <c r="AP5806" s="544"/>
      <c r="AQ5806" s="581"/>
      <c r="AR5806" s="586"/>
      <c r="AS5806" s="587"/>
      <c r="AT5806" s="626"/>
      <c r="AU5806" s="627"/>
      <c r="AV5806" s="628"/>
      <c r="AW5806" s="629"/>
      <c r="AX5806" s="632"/>
      <c r="AY5806" s="633"/>
      <c r="AZ5806" s="626"/>
      <c r="BA5806" s="627"/>
      <c r="BB5806" s="544"/>
      <c r="BC5806" s="581"/>
      <c r="BD5806" s="586"/>
      <c r="BE5806" s="587"/>
      <c r="BF5806" s="626"/>
      <c r="BG5806" s="627"/>
      <c r="BH5806" s="628"/>
      <c r="BI5806" s="629"/>
      <c r="BJ5806" s="632"/>
      <c r="BK5806" s="633"/>
      <c r="BL5806" s="626"/>
      <c r="BM5806" s="627"/>
      <c r="BN5806" s="678"/>
      <c r="BO5806" s="679"/>
      <c r="BP5806" s="680"/>
      <c r="BQ5806" s="677"/>
      <c r="BR5806" s="663"/>
      <c r="BS5806" s="663"/>
      <c r="BT5806" s="15"/>
      <c r="BU5806" s="15"/>
      <c r="BV5806" s="95"/>
    </row>
    <row r="5807" spans="1:74" ht="21.75" hidden="1" customHeight="1" x14ac:dyDescent="0.25">
      <c r="A5807" s="95"/>
      <c r="B5807" s="570" t="str">
        <f>IF(ROSTER!B$22="","",ROSTER!B$22)</f>
        <v/>
      </c>
      <c r="C5807" s="572" t="str">
        <f>IF(ROSTER!C$22="","",ROSTER!C$22)</f>
        <v/>
      </c>
      <c r="D5807" s="573"/>
      <c r="E5807" s="574"/>
      <c r="F5807" s="576">
        <f>IF(E5807="y",1,IF(E5807="S",1,0))</f>
        <v>0</v>
      </c>
      <c r="G5807" s="582">
        <f>IF(E5807="S",1,0)</f>
        <v>0</v>
      </c>
      <c r="H5807" s="578"/>
      <c r="I5807" s="543"/>
      <c r="J5807" s="542"/>
      <c r="K5807" s="580"/>
      <c r="L5807" s="584"/>
      <c r="M5807" s="585"/>
      <c r="N5807" s="588">
        <f>L5807+J5807</f>
        <v>0</v>
      </c>
      <c r="O5807" s="589"/>
      <c r="P5807" s="542"/>
      <c r="Q5807" s="580"/>
      <c r="R5807" s="584"/>
      <c r="S5807" s="585"/>
      <c r="T5807" s="588">
        <f>R5807-P5807</f>
        <v>0</v>
      </c>
      <c r="U5807" s="589"/>
      <c r="V5807" s="310"/>
      <c r="W5807" s="310"/>
      <c r="X5807" s="578"/>
      <c r="Y5807" s="543"/>
      <c r="Z5807" s="542"/>
      <c r="AA5807" s="543"/>
      <c r="AB5807" s="542"/>
      <c r="AC5807" s="543"/>
      <c r="AD5807" s="542"/>
      <c r="AE5807" s="580"/>
      <c r="AF5807" s="584"/>
      <c r="AG5807" s="585"/>
      <c r="AH5807" s="595">
        <f>IF(AD5807=0,0,(AF5807/AD5807)*100)</f>
        <v>0</v>
      </c>
      <c r="AI5807" s="596"/>
      <c r="AJ5807" s="542"/>
      <c r="AK5807" s="580"/>
      <c r="AL5807" s="584"/>
      <c r="AM5807" s="585"/>
      <c r="AN5807" s="595">
        <f>IF(AJ5807=0,0,(AL5807/AJ5807)*100)</f>
        <v>0</v>
      </c>
      <c r="AO5807" s="596"/>
      <c r="AP5807" s="542"/>
      <c r="AQ5807" s="580"/>
      <c r="AR5807" s="584"/>
      <c r="AS5807" s="585"/>
      <c r="AT5807" s="595">
        <f>IF(AP5807=0,0,(AR5807/AP5807)*100)</f>
        <v>0</v>
      </c>
      <c r="AU5807" s="596"/>
      <c r="AV5807" s="599">
        <f>AD5807+AJ5807+AP5807</f>
        <v>0</v>
      </c>
      <c r="AW5807" s="600"/>
      <c r="AX5807" s="630">
        <f>AF5807+AL5807+AR5807</f>
        <v>0</v>
      </c>
      <c r="AY5807" s="631"/>
      <c r="AZ5807" s="595">
        <f>IF(AV5807=0,0,(AX5807/AV5807)*100)</f>
        <v>0</v>
      </c>
      <c r="BA5807" s="596"/>
      <c r="BB5807" s="542"/>
      <c r="BC5807" s="580"/>
      <c r="BD5807" s="584"/>
      <c r="BE5807" s="585"/>
      <c r="BF5807" s="595">
        <f>IF(BB5807=0,0,(BD5807/BB5807)*100)</f>
        <v>0</v>
      </c>
      <c r="BG5807" s="596"/>
      <c r="BH5807" s="599">
        <f>AV5807+BB5807</f>
        <v>0</v>
      </c>
      <c r="BI5807" s="600"/>
      <c r="BJ5807" s="630">
        <f>AX5807+BD5807</f>
        <v>0</v>
      </c>
      <c r="BK5807" s="631"/>
      <c r="BL5807" s="595">
        <f>IF(BH5807=0,0,(BJ5807/BH5807)*100)</f>
        <v>0</v>
      </c>
      <c r="BM5807" s="596"/>
      <c r="BN5807" s="656">
        <f>(AF5807*2)+(AL5807*2)+(AR5807*3)+BD5807</f>
        <v>0</v>
      </c>
      <c r="BO5807" s="657"/>
      <c r="BP5807" s="658"/>
      <c r="BQ5807" s="676">
        <f t="shared" ref="BQ5807" si="3747">IF(BS5807=0,0,50*BR5807/BS5807)</f>
        <v>0</v>
      </c>
      <c r="BR5807" s="662">
        <f>(BN5807*BU$11)+(N5807*BU$12)+(Z5807*BU$13)+(R5807*BU$14)+(X5807*BU$15)+(AB5807*BU$16)</f>
        <v>0</v>
      </c>
      <c r="BS5807" s="662">
        <f>((BB5807-BD5807)*BU$18)+((AV5807-AX5807)*BU$17)+(H5807*BU$19)+(P5807*BU$20)</f>
        <v>0</v>
      </c>
      <c r="BT5807" s="15"/>
      <c r="BU5807" s="15"/>
      <c r="BV5807" s="95"/>
    </row>
    <row r="5808" spans="1:74" ht="21.75" hidden="1" customHeight="1" x14ac:dyDescent="0.25">
      <c r="A5808" s="95"/>
      <c r="B5808" s="571"/>
      <c r="C5808" s="642" t="str">
        <f>IF(ROSTER!D$22="","",ROSTER!D$22)</f>
        <v/>
      </c>
      <c r="D5808" s="643"/>
      <c r="E5808" s="575"/>
      <c r="F5808" s="577"/>
      <c r="G5808" s="583"/>
      <c r="H5808" s="579"/>
      <c r="I5808" s="545"/>
      <c r="J5808" s="544"/>
      <c r="K5808" s="581"/>
      <c r="L5808" s="586"/>
      <c r="M5808" s="587"/>
      <c r="N5808" s="592"/>
      <c r="O5808" s="603"/>
      <c r="P5808" s="544"/>
      <c r="Q5808" s="581"/>
      <c r="R5808" s="586"/>
      <c r="S5808" s="587"/>
      <c r="T5808" s="592"/>
      <c r="U5808" s="603"/>
      <c r="V5808" s="311"/>
      <c r="W5808" s="311"/>
      <c r="X5808" s="579"/>
      <c r="Y5808" s="545"/>
      <c r="Z5808" s="544"/>
      <c r="AA5808" s="545"/>
      <c r="AB5808" s="544"/>
      <c r="AC5808" s="545"/>
      <c r="AD5808" s="544"/>
      <c r="AE5808" s="581"/>
      <c r="AF5808" s="586"/>
      <c r="AG5808" s="587"/>
      <c r="AH5808" s="626"/>
      <c r="AI5808" s="627"/>
      <c r="AJ5808" s="544"/>
      <c r="AK5808" s="581"/>
      <c r="AL5808" s="586"/>
      <c r="AM5808" s="587"/>
      <c r="AN5808" s="626"/>
      <c r="AO5808" s="627"/>
      <c r="AP5808" s="544"/>
      <c r="AQ5808" s="581"/>
      <c r="AR5808" s="586"/>
      <c r="AS5808" s="587"/>
      <c r="AT5808" s="626"/>
      <c r="AU5808" s="627"/>
      <c r="AV5808" s="628"/>
      <c r="AW5808" s="629"/>
      <c r="AX5808" s="632"/>
      <c r="AY5808" s="633"/>
      <c r="AZ5808" s="626"/>
      <c r="BA5808" s="627"/>
      <c r="BB5808" s="544"/>
      <c r="BC5808" s="581"/>
      <c r="BD5808" s="586"/>
      <c r="BE5808" s="587"/>
      <c r="BF5808" s="626"/>
      <c r="BG5808" s="627"/>
      <c r="BH5808" s="628"/>
      <c r="BI5808" s="629"/>
      <c r="BJ5808" s="632"/>
      <c r="BK5808" s="633"/>
      <c r="BL5808" s="626"/>
      <c r="BM5808" s="627"/>
      <c r="BN5808" s="678"/>
      <c r="BO5808" s="679"/>
      <c r="BP5808" s="680"/>
      <c r="BQ5808" s="677"/>
      <c r="BR5808" s="663"/>
      <c r="BS5808" s="663"/>
      <c r="BT5808" s="15"/>
      <c r="BU5808" s="15"/>
      <c r="BV5808" s="95"/>
    </row>
    <row r="5809" spans="1:74" ht="21.75" hidden="1" customHeight="1" x14ac:dyDescent="0.25">
      <c r="A5809" s="95"/>
      <c r="B5809" s="570" t="str">
        <f>IF(ROSTER!B$24="","",ROSTER!B$24)</f>
        <v/>
      </c>
      <c r="C5809" s="572" t="str">
        <f>IF(ROSTER!C$24="","",ROSTER!C$24)</f>
        <v/>
      </c>
      <c r="D5809" s="573"/>
      <c r="E5809" s="574"/>
      <c r="F5809" s="576">
        <f>IF(E5809="y",1,IF(E5809="S",1,0))</f>
        <v>0</v>
      </c>
      <c r="G5809" s="582">
        <f>IF(E5809="S",1,0)</f>
        <v>0</v>
      </c>
      <c r="H5809" s="578"/>
      <c r="I5809" s="543"/>
      <c r="J5809" s="542"/>
      <c r="K5809" s="580"/>
      <c r="L5809" s="584"/>
      <c r="M5809" s="585"/>
      <c r="N5809" s="588">
        <f>L5809+J5809</f>
        <v>0</v>
      </c>
      <c r="O5809" s="589"/>
      <c r="P5809" s="542"/>
      <c r="Q5809" s="580"/>
      <c r="R5809" s="584"/>
      <c r="S5809" s="585"/>
      <c r="T5809" s="588">
        <f>R5809-P5809</f>
        <v>0</v>
      </c>
      <c r="U5809" s="589"/>
      <c r="V5809" s="310"/>
      <c r="W5809" s="310"/>
      <c r="X5809" s="578"/>
      <c r="Y5809" s="543"/>
      <c r="Z5809" s="542"/>
      <c r="AA5809" s="543"/>
      <c r="AB5809" s="542"/>
      <c r="AC5809" s="543"/>
      <c r="AD5809" s="542"/>
      <c r="AE5809" s="580"/>
      <c r="AF5809" s="584"/>
      <c r="AG5809" s="585"/>
      <c r="AH5809" s="595">
        <f>IF(AD5809=0,0,(AF5809/AD5809)*100)</f>
        <v>0</v>
      </c>
      <c r="AI5809" s="596"/>
      <c r="AJ5809" s="542"/>
      <c r="AK5809" s="580"/>
      <c r="AL5809" s="584"/>
      <c r="AM5809" s="585"/>
      <c r="AN5809" s="595">
        <f>IF(AJ5809=0,0,(AL5809/AJ5809)*100)</f>
        <v>0</v>
      </c>
      <c r="AO5809" s="596"/>
      <c r="AP5809" s="542"/>
      <c r="AQ5809" s="580"/>
      <c r="AR5809" s="584"/>
      <c r="AS5809" s="585"/>
      <c r="AT5809" s="595">
        <f>IF(AP5809=0,0,(AR5809/AP5809)*100)</f>
        <v>0</v>
      </c>
      <c r="AU5809" s="596"/>
      <c r="AV5809" s="599">
        <f>AD5809+AJ5809+AP5809</f>
        <v>0</v>
      </c>
      <c r="AW5809" s="600"/>
      <c r="AX5809" s="630">
        <f>AF5809+AL5809+AR5809</f>
        <v>0</v>
      </c>
      <c r="AY5809" s="631"/>
      <c r="AZ5809" s="595">
        <f>IF(AV5809=0,0,(AX5809/AV5809)*100)</f>
        <v>0</v>
      </c>
      <c r="BA5809" s="596"/>
      <c r="BB5809" s="542"/>
      <c r="BC5809" s="580"/>
      <c r="BD5809" s="584"/>
      <c r="BE5809" s="585"/>
      <c r="BF5809" s="595">
        <f>IF(BB5809=0,0,(BD5809/BB5809)*100)</f>
        <v>0</v>
      </c>
      <c r="BG5809" s="596"/>
      <c r="BH5809" s="599">
        <f>AV5809+BB5809</f>
        <v>0</v>
      </c>
      <c r="BI5809" s="600"/>
      <c r="BJ5809" s="630">
        <f>AX5809+BD5809</f>
        <v>0</v>
      </c>
      <c r="BK5809" s="631"/>
      <c r="BL5809" s="595">
        <f>IF(BH5809=0,0,(BJ5809/BH5809)*100)</f>
        <v>0</v>
      </c>
      <c r="BM5809" s="596"/>
      <c r="BN5809" s="656">
        <f>(AF5809*2)+(AL5809*2)+(AR5809*3)+BD5809</f>
        <v>0</v>
      </c>
      <c r="BO5809" s="657"/>
      <c r="BP5809" s="658"/>
      <c r="BQ5809" s="676">
        <f t="shared" ref="BQ5809" si="3748">IF(BS5809=0,0,50*BR5809/BS5809)</f>
        <v>0</v>
      </c>
      <c r="BR5809" s="662">
        <f>(BN5809*BU$11)+(N5809*BU$12)+(Z5809*BU$13)+(R5809*BU$14)+(X5809*BU$15)+(AB5809*BU$16)</f>
        <v>0</v>
      </c>
      <c r="BS5809" s="662">
        <f>((BB5809-BD5809)*BU$18)+((AV5809-AX5809)*BU$17)+(H5809*BU$19)+(P5809*BU$20)</f>
        <v>0</v>
      </c>
      <c r="BT5809" s="15"/>
      <c r="BU5809" s="15"/>
      <c r="BV5809" s="95"/>
    </row>
    <row r="5810" spans="1:74" ht="21.75" hidden="1" customHeight="1" x14ac:dyDescent="0.25">
      <c r="A5810" s="95"/>
      <c r="B5810" s="571"/>
      <c r="C5810" s="642" t="str">
        <f>IF(ROSTER!D$24="","",ROSTER!D$24)</f>
        <v/>
      </c>
      <c r="D5810" s="643"/>
      <c r="E5810" s="575"/>
      <c r="F5810" s="577"/>
      <c r="G5810" s="583"/>
      <c r="H5810" s="579"/>
      <c r="I5810" s="545"/>
      <c r="J5810" s="544"/>
      <c r="K5810" s="581"/>
      <c r="L5810" s="586"/>
      <c r="M5810" s="587"/>
      <c r="N5810" s="592"/>
      <c r="O5810" s="603"/>
      <c r="P5810" s="544"/>
      <c r="Q5810" s="581"/>
      <c r="R5810" s="586"/>
      <c r="S5810" s="587"/>
      <c r="T5810" s="592"/>
      <c r="U5810" s="603"/>
      <c r="V5810" s="311"/>
      <c r="W5810" s="311"/>
      <c r="X5810" s="579"/>
      <c r="Y5810" s="545"/>
      <c r="Z5810" s="544"/>
      <c r="AA5810" s="545"/>
      <c r="AB5810" s="544"/>
      <c r="AC5810" s="545"/>
      <c r="AD5810" s="544"/>
      <c r="AE5810" s="581"/>
      <c r="AF5810" s="586"/>
      <c r="AG5810" s="587"/>
      <c r="AH5810" s="626"/>
      <c r="AI5810" s="627"/>
      <c r="AJ5810" s="544"/>
      <c r="AK5810" s="581"/>
      <c r="AL5810" s="586"/>
      <c r="AM5810" s="587"/>
      <c r="AN5810" s="626"/>
      <c r="AO5810" s="627"/>
      <c r="AP5810" s="544"/>
      <c r="AQ5810" s="581"/>
      <c r="AR5810" s="586"/>
      <c r="AS5810" s="587"/>
      <c r="AT5810" s="626"/>
      <c r="AU5810" s="627"/>
      <c r="AV5810" s="628"/>
      <c r="AW5810" s="629"/>
      <c r="AX5810" s="632"/>
      <c r="AY5810" s="633"/>
      <c r="AZ5810" s="626"/>
      <c r="BA5810" s="627"/>
      <c r="BB5810" s="544"/>
      <c r="BC5810" s="581"/>
      <c r="BD5810" s="586"/>
      <c r="BE5810" s="587"/>
      <c r="BF5810" s="626"/>
      <c r="BG5810" s="627"/>
      <c r="BH5810" s="628"/>
      <c r="BI5810" s="629"/>
      <c r="BJ5810" s="632"/>
      <c r="BK5810" s="633"/>
      <c r="BL5810" s="626"/>
      <c r="BM5810" s="627"/>
      <c r="BN5810" s="678"/>
      <c r="BO5810" s="679"/>
      <c r="BP5810" s="680"/>
      <c r="BQ5810" s="677"/>
      <c r="BR5810" s="663"/>
      <c r="BS5810" s="663"/>
      <c r="BT5810" s="15"/>
      <c r="BU5810" s="15"/>
      <c r="BV5810" s="95"/>
    </row>
    <row r="5811" spans="1:74" ht="21.75" hidden="1" customHeight="1" x14ac:dyDescent="0.25">
      <c r="A5811" s="95"/>
      <c r="B5811" s="570" t="str">
        <f>IF(ROSTER!B$26="","",ROSTER!B$26)</f>
        <v/>
      </c>
      <c r="C5811" s="572" t="str">
        <f>IF(ROSTER!C$26="","",ROSTER!C$26)</f>
        <v/>
      </c>
      <c r="D5811" s="573"/>
      <c r="E5811" s="574"/>
      <c r="F5811" s="576">
        <f>IF(E5811="y",1,IF(E5811="S",1,0))</f>
        <v>0</v>
      </c>
      <c r="G5811" s="582">
        <f>IF(E5811="S",1,0)</f>
        <v>0</v>
      </c>
      <c r="H5811" s="578"/>
      <c r="I5811" s="543"/>
      <c r="J5811" s="542"/>
      <c r="K5811" s="580"/>
      <c r="L5811" s="584"/>
      <c r="M5811" s="585"/>
      <c r="N5811" s="588">
        <f>L5811+J5811</f>
        <v>0</v>
      </c>
      <c r="O5811" s="589"/>
      <c r="P5811" s="542"/>
      <c r="Q5811" s="580"/>
      <c r="R5811" s="584"/>
      <c r="S5811" s="585"/>
      <c r="T5811" s="588">
        <f>R5811-P5811</f>
        <v>0</v>
      </c>
      <c r="U5811" s="589"/>
      <c r="V5811" s="310"/>
      <c r="W5811" s="310"/>
      <c r="X5811" s="578"/>
      <c r="Y5811" s="543"/>
      <c r="Z5811" s="542"/>
      <c r="AA5811" s="543"/>
      <c r="AB5811" s="542"/>
      <c r="AC5811" s="543"/>
      <c r="AD5811" s="542"/>
      <c r="AE5811" s="580"/>
      <c r="AF5811" s="584"/>
      <c r="AG5811" s="585"/>
      <c r="AH5811" s="595">
        <f>IF(AD5811=0,0,(AF5811/AD5811)*100)</f>
        <v>0</v>
      </c>
      <c r="AI5811" s="596"/>
      <c r="AJ5811" s="542"/>
      <c r="AK5811" s="580"/>
      <c r="AL5811" s="584"/>
      <c r="AM5811" s="585"/>
      <c r="AN5811" s="595">
        <f>IF(AJ5811=0,0,(AL5811/AJ5811)*100)</f>
        <v>0</v>
      </c>
      <c r="AO5811" s="596"/>
      <c r="AP5811" s="542"/>
      <c r="AQ5811" s="580"/>
      <c r="AR5811" s="584"/>
      <c r="AS5811" s="585"/>
      <c r="AT5811" s="595">
        <f>IF(AP5811=0,0,(AR5811/AP5811)*100)</f>
        <v>0</v>
      </c>
      <c r="AU5811" s="596"/>
      <c r="AV5811" s="599">
        <f>AD5811+AJ5811+AP5811</f>
        <v>0</v>
      </c>
      <c r="AW5811" s="600"/>
      <c r="AX5811" s="630">
        <f>AF5811+AL5811+AR5811</f>
        <v>0</v>
      </c>
      <c r="AY5811" s="631"/>
      <c r="AZ5811" s="595">
        <f>IF(AV5811=0,0,(AX5811/AV5811)*100)</f>
        <v>0</v>
      </c>
      <c r="BA5811" s="596"/>
      <c r="BB5811" s="542"/>
      <c r="BC5811" s="580"/>
      <c r="BD5811" s="584"/>
      <c r="BE5811" s="585"/>
      <c r="BF5811" s="595">
        <f>IF(BB5811=0,0,(BD5811/BB5811)*100)</f>
        <v>0</v>
      </c>
      <c r="BG5811" s="596"/>
      <c r="BH5811" s="599">
        <f>AV5811+BB5811</f>
        <v>0</v>
      </c>
      <c r="BI5811" s="600"/>
      <c r="BJ5811" s="630">
        <f>AX5811+BD5811</f>
        <v>0</v>
      </c>
      <c r="BK5811" s="631"/>
      <c r="BL5811" s="595">
        <f>IF(BH5811=0,0,(BJ5811/BH5811)*100)</f>
        <v>0</v>
      </c>
      <c r="BM5811" s="596"/>
      <c r="BN5811" s="656">
        <f>(AF5811*2)+(AL5811*2)+(AR5811*3)+BD5811</f>
        <v>0</v>
      </c>
      <c r="BO5811" s="657"/>
      <c r="BP5811" s="658"/>
      <c r="BQ5811" s="676">
        <f t="shared" ref="BQ5811" si="3749">IF(BS5811=0,0,50*BR5811/BS5811)</f>
        <v>0</v>
      </c>
      <c r="BR5811" s="662">
        <f>(BN5811*BU$11)+(N5811*BU$12)+(Z5811*BU$13)+(R5811*BU$14)+(X5811*BU$15)+(AB5811*BU$16)</f>
        <v>0</v>
      </c>
      <c r="BS5811" s="662">
        <f>((BB5811-BD5811)*BU$18)+((AV5811-AX5811)*BU$17)+(H5811*BU$19)+(P5811*BU$20)</f>
        <v>0</v>
      </c>
      <c r="BT5811" s="15"/>
      <c r="BU5811" s="15"/>
      <c r="BV5811" s="95"/>
    </row>
    <row r="5812" spans="1:74" ht="21.75" hidden="1" customHeight="1" x14ac:dyDescent="0.25">
      <c r="A5812" s="95"/>
      <c r="B5812" s="571"/>
      <c r="C5812" s="642" t="str">
        <f>IF(ROSTER!D$26="","",ROSTER!D$26)</f>
        <v/>
      </c>
      <c r="D5812" s="643"/>
      <c r="E5812" s="575"/>
      <c r="F5812" s="577"/>
      <c r="G5812" s="583"/>
      <c r="H5812" s="579"/>
      <c r="I5812" s="545"/>
      <c r="J5812" s="544"/>
      <c r="K5812" s="581"/>
      <c r="L5812" s="586"/>
      <c r="M5812" s="587"/>
      <c r="N5812" s="592"/>
      <c r="O5812" s="603"/>
      <c r="P5812" s="544"/>
      <c r="Q5812" s="581"/>
      <c r="R5812" s="586"/>
      <c r="S5812" s="587"/>
      <c r="T5812" s="592"/>
      <c r="U5812" s="603"/>
      <c r="V5812" s="311"/>
      <c r="W5812" s="311"/>
      <c r="X5812" s="579"/>
      <c r="Y5812" s="545"/>
      <c r="Z5812" s="544"/>
      <c r="AA5812" s="545"/>
      <c r="AB5812" s="544"/>
      <c r="AC5812" s="545"/>
      <c r="AD5812" s="544"/>
      <c r="AE5812" s="581"/>
      <c r="AF5812" s="586"/>
      <c r="AG5812" s="587"/>
      <c r="AH5812" s="626"/>
      <c r="AI5812" s="627"/>
      <c r="AJ5812" s="544"/>
      <c r="AK5812" s="581"/>
      <c r="AL5812" s="586"/>
      <c r="AM5812" s="587"/>
      <c r="AN5812" s="626"/>
      <c r="AO5812" s="627"/>
      <c r="AP5812" s="544"/>
      <c r="AQ5812" s="581"/>
      <c r="AR5812" s="586"/>
      <c r="AS5812" s="587"/>
      <c r="AT5812" s="626"/>
      <c r="AU5812" s="627"/>
      <c r="AV5812" s="628"/>
      <c r="AW5812" s="629"/>
      <c r="AX5812" s="632"/>
      <c r="AY5812" s="633"/>
      <c r="AZ5812" s="626"/>
      <c r="BA5812" s="627"/>
      <c r="BB5812" s="544"/>
      <c r="BC5812" s="581"/>
      <c r="BD5812" s="586"/>
      <c r="BE5812" s="587"/>
      <c r="BF5812" s="626"/>
      <c r="BG5812" s="627"/>
      <c r="BH5812" s="628"/>
      <c r="BI5812" s="629"/>
      <c r="BJ5812" s="632"/>
      <c r="BK5812" s="633"/>
      <c r="BL5812" s="626"/>
      <c r="BM5812" s="627"/>
      <c r="BN5812" s="678"/>
      <c r="BO5812" s="679"/>
      <c r="BP5812" s="680"/>
      <c r="BQ5812" s="677"/>
      <c r="BR5812" s="663"/>
      <c r="BS5812" s="663"/>
      <c r="BT5812" s="15"/>
      <c r="BU5812" s="15"/>
      <c r="BV5812" s="95"/>
    </row>
    <row r="5813" spans="1:74" ht="21.75" hidden="1" customHeight="1" x14ac:dyDescent="0.25">
      <c r="A5813" s="95"/>
      <c r="B5813" s="570" t="str">
        <f>IF(ROSTER!B$28="","",ROSTER!B$28)</f>
        <v/>
      </c>
      <c r="C5813" s="572" t="str">
        <f>IF(ROSTER!C$28="","",ROSTER!C$28)</f>
        <v/>
      </c>
      <c r="D5813" s="573"/>
      <c r="E5813" s="574"/>
      <c r="F5813" s="576">
        <f>IF(E5813="y",1,IF(E5813="S",1,0))</f>
        <v>0</v>
      </c>
      <c r="G5813" s="582">
        <f>IF(E5813="S",1,0)</f>
        <v>0</v>
      </c>
      <c r="H5813" s="578"/>
      <c r="I5813" s="543"/>
      <c r="J5813" s="542"/>
      <c r="K5813" s="580"/>
      <c r="L5813" s="584"/>
      <c r="M5813" s="585"/>
      <c r="N5813" s="588">
        <f>L5813+J5813</f>
        <v>0</v>
      </c>
      <c r="O5813" s="589"/>
      <c r="P5813" s="542"/>
      <c r="Q5813" s="580"/>
      <c r="R5813" s="584"/>
      <c r="S5813" s="585"/>
      <c r="T5813" s="588">
        <f>R5813-P5813</f>
        <v>0</v>
      </c>
      <c r="U5813" s="589"/>
      <c r="V5813" s="310"/>
      <c r="W5813" s="310"/>
      <c r="X5813" s="578"/>
      <c r="Y5813" s="543"/>
      <c r="Z5813" s="542"/>
      <c r="AA5813" s="543"/>
      <c r="AB5813" s="542"/>
      <c r="AC5813" s="543"/>
      <c r="AD5813" s="542"/>
      <c r="AE5813" s="580"/>
      <c r="AF5813" s="584"/>
      <c r="AG5813" s="585"/>
      <c r="AH5813" s="595">
        <f>IF(AD5813=0,0,(AF5813/AD5813)*100)</f>
        <v>0</v>
      </c>
      <c r="AI5813" s="596"/>
      <c r="AJ5813" s="542"/>
      <c r="AK5813" s="580"/>
      <c r="AL5813" s="584"/>
      <c r="AM5813" s="585"/>
      <c r="AN5813" s="595">
        <f>IF(AJ5813=0,0,(AL5813/AJ5813)*100)</f>
        <v>0</v>
      </c>
      <c r="AO5813" s="596"/>
      <c r="AP5813" s="542"/>
      <c r="AQ5813" s="580"/>
      <c r="AR5813" s="584"/>
      <c r="AS5813" s="585"/>
      <c r="AT5813" s="595">
        <f>IF(AP5813=0,0,(AR5813/AP5813)*100)</f>
        <v>0</v>
      </c>
      <c r="AU5813" s="596"/>
      <c r="AV5813" s="599">
        <f>AD5813+AJ5813+AP5813</f>
        <v>0</v>
      </c>
      <c r="AW5813" s="600"/>
      <c r="AX5813" s="630">
        <f>AF5813+AL5813+AR5813</f>
        <v>0</v>
      </c>
      <c r="AY5813" s="631"/>
      <c r="AZ5813" s="595">
        <f>IF(AV5813=0,0,(AX5813/AV5813)*100)</f>
        <v>0</v>
      </c>
      <c r="BA5813" s="596"/>
      <c r="BB5813" s="542"/>
      <c r="BC5813" s="580"/>
      <c r="BD5813" s="584"/>
      <c r="BE5813" s="585"/>
      <c r="BF5813" s="595">
        <f>IF(BB5813=0,0,(BD5813/BB5813)*100)</f>
        <v>0</v>
      </c>
      <c r="BG5813" s="596"/>
      <c r="BH5813" s="599">
        <f>AV5813+BB5813</f>
        <v>0</v>
      </c>
      <c r="BI5813" s="600"/>
      <c r="BJ5813" s="630">
        <f>AX5813+BD5813</f>
        <v>0</v>
      </c>
      <c r="BK5813" s="631"/>
      <c r="BL5813" s="595">
        <f>IF(BH5813=0,0,(BJ5813/BH5813)*100)</f>
        <v>0</v>
      </c>
      <c r="BM5813" s="596"/>
      <c r="BN5813" s="656">
        <f>(AF5813*2)+(AL5813*2)+(AR5813*3)+BD5813</f>
        <v>0</v>
      </c>
      <c r="BO5813" s="657"/>
      <c r="BP5813" s="658"/>
      <c r="BQ5813" s="676">
        <f t="shared" ref="BQ5813" si="3750">IF(BS5813=0,0,50*BR5813/BS5813)</f>
        <v>0</v>
      </c>
      <c r="BR5813" s="662">
        <f>(BN5813*BU$11)+(N5813*BU$12)+(Z5813*BU$13)+(R5813*BU$14)+(X5813*BU$15)+(AB5813*BU$16)</f>
        <v>0</v>
      </c>
      <c r="BS5813" s="662">
        <f>((BB5813-BD5813)*BU$18)+((AV5813-AX5813)*BU$17)+(H5813*BU$19)+(P5813*BU$20)</f>
        <v>0</v>
      </c>
      <c r="BT5813" s="15"/>
      <c r="BU5813" s="15"/>
      <c r="BV5813" s="95"/>
    </row>
    <row r="5814" spans="1:74" ht="21.75" hidden="1" customHeight="1" x14ac:dyDescent="0.25">
      <c r="A5814" s="95"/>
      <c r="B5814" s="571"/>
      <c r="C5814" s="642" t="str">
        <f>IF(ROSTER!D$28="","",ROSTER!D$28)</f>
        <v/>
      </c>
      <c r="D5814" s="643"/>
      <c r="E5814" s="575"/>
      <c r="F5814" s="577"/>
      <c r="G5814" s="583"/>
      <c r="H5814" s="579"/>
      <c r="I5814" s="545"/>
      <c r="J5814" s="544"/>
      <c r="K5814" s="581"/>
      <c r="L5814" s="586"/>
      <c r="M5814" s="587"/>
      <c r="N5814" s="592"/>
      <c r="O5814" s="603"/>
      <c r="P5814" s="544"/>
      <c r="Q5814" s="581"/>
      <c r="R5814" s="586"/>
      <c r="S5814" s="587"/>
      <c r="T5814" s="592"/>
      <c r="U5814" s="603"/>
      <c r="V5814" s="311"/>
      <c r="W5814" s="311"/>
      <c r="X5814" s="579"/>
      <c r="Y5814" s="545"/>
      <c r="Z5814" s="544"/>
      <c r="AA5814" s="545"/>
      <c r="AB5814" s="544"/>
      <c r="AC5814" s="545"/>
      <c r="AD5814" s="544"/>
      <c r="AE5814" s="581"/>
      <c r="AF5814" s="586"/>
      <c r="AG5814" s="587"/>
      <c r="AH5814" s="626"/>
      <c r="AI5814" s="627"/>
      <c r="AJ5814" s="544"/>
      <c r="AK5814" s="581"/>
      <c r="AL5814" s="586"/>
      <c r="AM5814" s="587"/>
      <c r="AN5814" s="626"/>
      <c r="AO5814" s="627"/>
      <c r="AP5814" s="544"/>
      <c r="AQ5814" s="581"/>
      <c r="AR5814" s="586"/>
      <c r="AS5814" s="587"/>
      <c r="AT5814" s="626"/>
      <c r="AU5814" s="627"/>
      <c r="AV5814" s="628"/>
      <c r="AW5814" s="629"/>
      <c r="AX5814" s="632"/>
      <c r="AY5814" s="633"/>
      <c r="AZ5814" s="626"/>
      <c r="BA5814" s="627"/>
      <c r="BB5814" s="544"/>
      <c r="BC5814" s="581"/>
      <c r="BD5814" s="586"/>
      <c r="BE5814" s="587"/>
      <c r="BF5814" s="626"/>
      <c r="BG5814" s="627"/>
      <c r="BH5814" s="628"/>
      <c r="BI5814" s="629"/>
      <c r="BJ5814" s="632"/>
      <c r="BK5814" s="633"/>
      <c r="BL5814" s="626"/>
      <c r="BM5814" s="627"/>
      <c r="BN5814" s="678"/>
      <c r="BO5814" s="679"/>
      <c r="BP5814" s="680"/>
      <c r="BQ5814" s="677"/>
      <c r="BR5814" s="663"/>
      <c r="BS5814" s="663"/>
      <c r="BT5814" s="15"/>
      <c r="BU5814" s="15"/>
      <c r="BV5814" s="95"/>
    </row>
    <row r="5815" spans="1:74" ht="21.75" hidden="1" customHeight="1" x14ac:dyDescent="0.25">
      <c r="A5815" s="95"/>
      <c r="B5815" s="570" t="str">
        <f>IF(ROSTER!B$30="","",ROSTER!B$30)</f>
        <v/>
      </c>
      <c r="C5815" s="572" t="str">
        <f>IF(ROSTER!C$30="","",ROSTER!C$30)</f>
        <v/>
      </c>
      <c r="D5815" s="573"/>
      <c r="E5815" s="574"/>
      <c r="F5815" s="576">
        <f>IF(E5815="y",1,IF(E5815="S",1,0))</f>
        <v>0</v>
      </c>
      <c r="G5815" s="582">
        <f>IF(E5815="S",1,0)</f>
        <v>0</v>
      </c>
      <c r="H5815" s="578"/>
      <c r="I5815" s="543"/>
      <c r="J5815" s="542"/>
      <c r="K5815" s="580"/>
      <c r="L5815" s="584"/>
      <c r="M5815" s="585"/>
      <c r="N5815" s="588">
        <f>L5815+J5815</f>
        <v>0</v>
      </c>
      <c r="O5815" s="589"/>
      <c r="P5815" s="542"/>
      <c r="Q5815" s="580"/>
      <c r="R5815" s="584"/>
      <c r="S5815" s="585"/>
      <c r="T5815" s="588">
        <f>R5815-P5815</f>
        <v>0</v>
      </c>
      <c r="U5815" s="589"/>
      <c r="V5815" s="310"/>
      <c r="W5815" s="310"/>
      <c r="X5815" s="578"/>
      <c r="Y5815" s="543"/>
      <c r="Z5815" s="542"/>
      <c r="AA5815" s="543"/>
      <c r="AB5815" s="542"/>
      <c r="AC5815" s="543"/>
      <c r="AD5815" s="542"/>
      <c r="AE5815" s="580"/>
      <c r="AF5815" s="584"/>
      <c r="AG5815" s="585"/>
      <c r="AH5815" s="595">
        <f>IF(AD5815=0,0,(AF5815/AD5815)*100)</f>
        <v>0</v>
      </c>
      <c r="AI5815" s="596"/>
      <c r="AJ5815" s="542"/>
      <c r="AK5815" s="580"/>
      <c r="AL5815" s="584"/>
      <c r="AM5815" s="585"/>
      <c r="AN5815" s="595">
        <f>IF(AJ5815=0,0,(AL5815/AJ5815)*100)</f>
        <v>0</v>
      </c>
      <c r="AO5815" s="596"/>
      <c r="AP5815" s="542"/>
      <c r="AQ5815" s="580"/>
      <c r="AR5815" s="584"/>
      <c r="AS5815" s="585"/>
      <c r="AT5815" s="595">
        <f>IF(AP5815=0,0,(AR5815/AP5815)*100)</f>
        <v>0</v>
      </c>
      <c r="AU5815" s="596"/>
      <c r="AV5815" s="599">
        <f>AD5815+AJ5815+AP5815</f>
        <v>0</v>
      </c>
      <c r="AW5815" s="600"/>
      <c r="AX5815" s="630">
        <f>AF5815+AL5815+AR5815</f>
        <v>0</v>
      </c>
      <c r="AY5815" s="631"/>
      <c r="AZ5815" s="595">
        <f>IF(AV5815=0,0,(AX5815/AV5815)*100)</f>
        <v>0</v>
      </c>
      <c r="BA5815" s="596"/>
      <c r="BB5815" s="542"/>
      <c r="BC5815" s="580"/>
      <c r="BD5815" s="584"/>
      <c r="BE5815" s="585"/>
      <c r="BF5815" s="595">
        <f>IF(BB5815=0,0,(BD5815/BB5815)*100)</f>
        <v>0</v>
      </c>
      <c r="BG5815" s="596"/>
      <c r="BH5815" s="599">
        <f>AV5815+BB5815</f>
        <v>0</v>
      </c>
      <c r="BI5815" s="600"/>
      <c r="BJ5815" s="630">
        <f>AX5815+BD5815</f>
        <v>0</v>
      </c>
      <c r="BK5815" s="631"/>
      <c r="BL5815" s="595">
        <f>IF(BH5815=0,0,(BJ5815/BH5815)*100)</f>
        <v>0</v>
      </c>
      <c r="BM5815" s="596"/>
      <c r="BN5815" s="656">
        <f>(AF5815*2)+(AL5815*2)+(AR5815*3)+BD5815</f>
        <v>0</v>
      </c>
      <c r="BO5815" s="657"/>
      <c r="BP5815" s="658"/>
      <c r="BQ5815" s="676">
        <f t="shared" ref="BQ5815" si="3751">IF(BS5815=0,0,50*BR5815/BS5815)</f>
        <v>0</v>
      </c>
      <c r="BR5815" s="662">
        <f>(BN5815*BU$11)+(N5815*BU$12)+(Z5815*BU$13)+(R5815*BU$14)+(X5815*BU$15)+(AB5815*BU$16)</f>
        <v>0</v>
      </c>
      <c r="BS5815" s="662">
        <f>((BB5815-BD5815)*BU$18)+((AV5815-AX5815)*BU$17)+(H5815*BU$19)+(P5815*BU$20)</f>
        <v>0</v>
      </c>
      <c r="BT5815" s="15"/>
      <c r="BU5815" s="15"/>
      <c r="BV5815" s="95"/>
    </row>
    <row r="5816" spans="1:74" ht="21.75" hidden="1" customHeight="1" x14ac:dyDescent="0.25">
      <c r="A5816" s="95"/>
      <c r="B5816" s="571"/>
      <c r="C5816" s="642" t="str">
        <f>IF(ROSTER!D$30="","",ROSTER!D$30)</f>
        <v/>
      </c>
      <c r="D5816" s="643"/>
      <c r="E5816" s="575"/>
      <c r="F5816" s="577"/>
      <c r="G5816" s="583"/>
      <c r="H5816" s="579"/>
      <c r="I5816" s="545"/>
      <c r="J5816" s="544"/>
      <c r="K5816" s="581"/>
      <c r="L5816" s="586"/>
      <c r="M5816" s="587"/>
      <c r="N5816" s="592"/>
      <c r="O5816" s="603"/>
      <c r="P5816" s="544"/>
      <c r="Q5816" s="581"/>
      <c r="R5816" s="586"/>
      <c r="S5816" s="587"/>
      <c r="T5816" s="592"/>
      <c r="U5816" s="603"/>
      <c r="V5816" s="311"/>
      <c r="W5816" s="311"/>
      <c r="X5816" s="579"/>
      <c r="Y5816" s="545"/>
      <c r="Z5816" s="544"/>
      <c r="AA5816" s="545"/>
      <c r="AB5816" s="544"/>
      <c r="AC5816" s="545"/>
      <c r="AD5816" s="544"/>
      <c r="AE5816" s="581"/>
      <c r="AF5816" s="586"/>
      <c r="AG5816" s="587"/>
      <c r="AH5816" s="626"/>
      <c r="AI5816" s="627"/>
      <c r="AJ5816" s="544"/>
      <c r="AK5816" s="581"/>
      <c r="AL5816" s="586"/>
      <c r="AM5816" s="587"/>
      <c r="AN5816" s="626"/>
      <c r="AO5816" s="627"/>
      <c r="AP5816" s="544"/>
      <c r="AQ5816" s="581"/>
      <c r="AR5816" s="586"/>
      <c r="AS5816" s="587"/>
      <c r="AT5816" s="626"/>
      <c r="AU5816" s="627"/>
      <c r="AV5816" s="628"/>
      <c r="AW5816" s="629"/>
      <c r="AX5816" s="632"/>
      <c r="AY5816" s="633"/>
      <c r="AZ5816" s="626"/>
      <c r="BA5816" s="627"/>
      <c r="BB5816" s="544"/>
      <c r="BC5816" s="581"/>
      <c r="BD5816" s="586"/>
      <c r="BE5816" s="587"/>
      <c r="BF5816" s="626"/>
      <c r="BG5816" s="627"/>
      <c r="BH5816" s="628"/>
      <c r="BI5816" s="629"/>
      <c r="BJ5816" s="632"/>
      <c r="BK5816" s="633"/>
      <c r="BL5816" s="626"/>
      <c r="BM5816" s="627"/>
      <c r="BN5816" s="678"/>
      <c r="BO5816" s="679"/>
      <c r="BP5816" s="680"/>
      <c r="BQ5816" s="677"/>
      <c r="BR5816" s="663"/>
      <c r="BS5816" s="663"/>
      <c r="BT5816" s="15"/>
      <c r="BU5816" s="15"/>
      <c r="BV5816" s="95"/>
    </row>
    <row r="5817" spans="1:74" ht="21.75" hidden="1" customHeight="1" x14ac:dyDescent="0.25">
      <c r="A5817" s="95"/>
      <c r="B5817" s="570" t="str">
        <f>IF(ROSTER!B$32="","",ROSTER!B$32)</f>
        <v/>
      </c>
      <c r="C5817" s="572" t="str">
        <f>IF(ROSTER!C$32="","",ROSTER!C$32)</f>
        <v/>
      </c>
      <c r="D5817" s="573"/>
      <c r="E5817" s="574"/>
      <c r="F5817" s="576">
        <f>IF(E5817="y",1,IF(E5817="S",1,0))</f>
        <v>0</v>
      </c>
      <c r="G5817" s="582">
        <f>IF(E5817="S",1,0)</f>
        <v>0</v>
      </c>
      <c r="H5817" s="578"/>
      <c r="I5817" s="543"/>
      <c r="J5817" s="542"/>
      <c r="K5817" s="580"/>
      <c r="L5817" s="584"/>
      <c r="M5817" s="585"/>
      <c r="N5817" s="588">
        <f>L5817+J5817</f>
        <v>0</v>
      </c>
      <c r="O5817" s="589"/>
      <c r="P5817" s="542"/>
      <c r="Q5817" s="580"/>
      <c r="R5817" s="584"/>
      <c r="S5817" s="585"/>
      <c r="T5817" s="588">
        <f>R5817-P5817</f>
        <v>0</v>
      </c>
      <c r="U5817" s="589"/>
      <c r="V5817" s="310"/>
      <c r="W5817" s="310"/>
      <c r="X5817" s="578"/>
      <c r="Y5817" s="543"/>
      <c r="Z5817" s="542"/>
      <c r="AA5817" s="543"/>
      <c r="AB5817" s="542"/>
      <c r="AC5817" s="543"/>
      <c r="AD5817" s="542"/>
      <c r="AE5817" s="580"/>
      <c r="AF5817" s="584"/>
      <c r="AG5817" s="585"/>
      <c r="AH5817" s="595">
        <f>IF(AD5817=0,0,(AF5817/AD5817)*100)</f>
        <v>0</v>
      </c>
      <c r="AI5817" s="596"/>
      <c r="AJ5817" s="542"/>
      <c r="AK5817" s="580"/>
      <c r="AL5817" s="584"/>
      <c r="AM5817" s="585"/>
      <c r="AN5817" s="595">
        <f>IF(AJ5817=0,0,(AL5817/AJ5817)*100)</f>
        <v>0</v>
      </c>
      <c r="AO5817" s="596"/>
      <c r="AP5817" s="542"/>
      <c r="AQ5817" s="580"/>
      <c r="AR5817" s="584"/>
      <c r="AS5817" s="585"/>
      <c r="AT5817" s="595">
        <f>IF(AP5817=0,0,(AR5817/AP5817)*100)</f>
        <v>0</v>
      </c>
      <c r="AU5817" s="596"/>
      <c r="AV5817" s="599">
        <f>AD5817+AJ5817+AP5817</f>
        <v>0</v>
      </c>
      <c r="AW5817" s="600"/>
      <c r="AX5817" s="630">
        <f>AF5817+AL5817+AR5817</f>
        <v>0</v>
      </c>
      <c r="AY5817" s="631"/>
      <c r="AZ5817" s="595">
        <f>IF(AV5817=0,0,(AX5817/AV5817)*100)</f>
        <v>0</v>
      </c>
      <c r="BA5817" s="596"/>
      <c r="BB5817" s="542"/>
      <c r="BC5817" s="580"/>
      <c r="BD5817" s="584"/>
      <c r="BE5817" s="585"/>
      <c r="BF5817" s="595">
        <f>IF(BB5817=0,0,(BD5817/BB5817)*100)</f>
        <v>0</v>
      </c>
      <c r="BG5817" s="596"/>
      <c r="BH5817" s="599">
        <f>AV5817+BB5817</f>
        <v>0</v>
      </c>
      <c r="BI5817" s="600"/>
      <c r="BJ5817" s="630">
        <f>AX5817+BD5817</f>
        <v>0</v>
      </c>
      <c r="BK5817" s="631"/>
      <c r="BL5817" s="595">
        <f>IF(BH5817=0,0,(BJ5817/BH5817)*100)</f>
        <v>0</v>
      </c>
      <c r="BM5817" s="596"/>
      <c r="BN5817" s="656">
        <f>(AF5817*2)+(AL5817*2)+(AR5817*3)+BD5817</f>
        <v>0</v>
      </c>
      <c r="BO5817" s="657"/>
      <c r="BP5817" s="658"/>
      <c r="BQ5817" s="676">
        <f t="shared" ref="BQ5817" si="3752">IF(BS5817=0,0,50*BR5817/BS5817)</f>
        <v>0</v>
      </c>
      <c r="BR5817" s="662">
        <f>(BN5817*BU$11)+(N5817*BU$12)+(Z5817*BU$13)+(R5817*BU$14)+(X5817*BU$15)+(AB5817*BU$16)</f>
        <v>0</v>
      </c>
      <c r="BS5817" s="662">
        <f>((BB5817-BD5817)*BU$18)+((AV5817-AX5817)*BU$17)+(H5817*BU$19)+(P5817*BU$20)</f>
        <v>0</v>
      </c>
      <c r="BT5817" s="15"/>
      <c r="BU5817" s="15"/>
      <c r="BV5817" s="95"/>
    </row>
    <row r="5818" spans="1:74" ht="21.75" hidden="1" customHeight="1" x14ac:dyDescent="0.25">
      <c r="A5818" s="95"/>
      <c r="B5818" s="571"/>
      <c r="C5818" s="642" t="str">
        <f>IF(ROSTER!D$32="","",ROSTER!D$32)</f>
        <v/>
      </c>
      <c r="D5818" s="643"/>
      <c r="E5818" s="575"/>
      <c r="F5818" s="577"/>
      <c r="G5818" s="583"/>
      <c r="H5818" s="579"/>
      <c r="I5818" s="545"/>
      <c r="J5818" s="544"/>
      <c r="K5818" s="581"/>
      <c r="L5818" s="586"/>
      <c r="M5818" s="587"/>
      <c r="N5818" s="592"/>
      <c r="O5818" s="603"/>
      <c r="P5818" s="544"/>
      <c r="Q5818" s="581"/>
      <c r="R5818" s="586"/>
      <c r="S5818" s="587"/>
      <c r="T5818" s="592"/>
      <c r="U5818" s="603"/>
      <c r="V5818" s="311"/>
      <c r="W5818" s="311"/>
      <c r="X5818" s="579"/>
      <c r="Y5818" s="545"/>
      <c r="Z5818" s="544"/>
      <c r="AA5818" s="545"/>
      <c r="AB5818" s="544"/>
      <c r="AC5818" s="545"/>
      <c r="AD5818" s="544"/>
      <c r="AE5818" s="581"/>
      <c r="AF5818" s="586"/>
      <c r="AG5818" s="587"/>
      <c r="AH5818" s="626"/>
      <c r="AI5818" s="627"/>
      <c r="AJ5818" s="544"/>
      <c r="AK5818" s="581"/>
      <c r="AL5818" s="586"/>
      <c r="AM5818" s="587"/>
      <c r="AN5818" s="626"/>
      <c r="AO5818" s="627"/>
      <c r="AP5818" s="544"/>
      <c r="AQ5818" s="581"/>
      <c r="AR5818" s="586"/>
      <c r="AS5818" s="587"/>
      <c r="AT5818" s="626"/>
      <c r="AU5818" s="627"/>
      <c r="AV5818" s="628"/>
      <c r="AW5818" s="629"/>
      <c r="AX5818" s="632"/>
      <c r="AY5818" s="633"/>
      <c r="AZ5818" s="626"/>
      <c r="BA5818" s="627"/>
      <c r="BB5818" s="544"/>
      <c r="BC5818" s="581"/>
      <c r="BD5818" s="586"/>
      <c r="BE5818" s="587"/>
      <c r="BF5818" s="626"/>
      <c r="BG5818" s="627"/>
      <c r="BH5818" s="628"/>
      <c r="BI5818" s="629"/>
      <c r="BJ5818" s="632"/>
      <c r="BK5818" s="633"/>
      <c r="BL5818" s="626"/>
      <c r="BM5818" s="627"/>
      <c r="BN5818" s="678"/>
      <c r="BO5818" s="679"/>
      <c r="BP5818" s="680"/>
      <c r="BQ5818" s="677"/>
      <c r="BR5818" s="663"/>
      <c r="BS5818" s="663"/>
      <c r="BT5818" s="15"/>
      <c r="BU5818" s="15"/>
      <c r="BV5818" s="95"/>
    </row>
    <row r="5819" spans="1:74" ht="21.75" hidden="1" customHeight="1" x14ac:dyDescent="0.25">
      <c r="A5819" s="95"/>
      <c r="B5819" s="570" t="str">
        <f>IF(ROSTER!B$34="","",ROSTER!B$34)</f>
        <v/>
      </c>
      <c r="C5819" s="572" t="str">
        <f>IF(ROSTER!C$34="","",ROSTER!C$34)</f>
        <v/>
      </c>
      <c r="D5819" s="573"/>
      <c r="E5819" s="574"/>
      <c r="F5819" s="576">
        <f>IF(E5819="y",1,IF(E5819="S",1,0))</f>
        <v>0</v>
      </c>
      <c r="G5819" s="582">
        <f>IF(E5819="S",1,0)</f>
        <v>0</v>
      </c>
      <c r="H5819" s="578"/>
      <c r="I5819" s="543"/>
      <c r="J5819" s="542"/>
      <c r="K5819" s="580"/>
      <c r="L5819" s="584"/>
      <c r="M5819" s="585"/>
      <c r="N5819" s="588">
        <f>L5819+J5819</f>
        <v>0</v>
      </c>
      <c r="O5819" s="589"/>
      <c r="P5819" s="542"/>
      <c r="Q5819" s="580"/>
      <c r="R5819" s="584"/>
      <c r="S5819" s="585"/>
      <c r="T5819" s="588">
        <f>R5819-P5819</f>
        <v>0</v>
      </c>
      <c r="U5819" s="589"/>
      <c r="V5819" s="310"/>
      <c r="W5819" s="310"/>
      <c r="X5819" s="578"/>
      <c r="Y5819" s="543"/>
      <c r="Z5819" s="542"/>
      <c r="AA5819" s="543"/>
      <c r="AB5819" s="542"/>
      <c r="AC5819" s="543"/>
      <c r="AD5819" s="542"/>
      <c r="AE5819" s="580"/>
      <c r="AF5819" s="584"/>
      <c r="AG5819" s="585"/>
      <c r="AH5819" s="595">
        <f>IF(AD5819=0,0,(AF5819/AD5819)*100)</f>
        <v>0</v>
      </c>
      <c r="AI5819" s="596"/>
      <c r="AJ5819" s="542"/>
      <c r="AK5819" s="580"/>
      <c r="AL5819" s="584"/>
      <c r="AM5819" s="585"/>
      <c r="AN5819" s="595">
        <f>IF(AJ5819=0,0,(AL5819/AJ5819)*100)</f>
        <v>0</v>
      </c>
      <c r="AO5819" s="596"/>
      <c r="AP5819" s="542"/>
      <c r="AQ5819" s="580"/>
      <c r="AR5819" s="584"/>
      <c r="AS5819" s="585"/>
      <c r="AT5819" s="595">
        <f>IF(AP5819=0,0,(AR5819/AP5819)*100)</f>
        <v>0</v>
      </c>
      <c r="AU5819" s="596"/>
      <c r="AV5819" s="599">
        <f>AD5819+AJ5819+AP5819</f>
        <v>0</v>
      </c>
      <c r="AW5819" s="600"/>
      <c r="AX5819" s="630">
        <f>AF5819+AL5819+AR5819</f>
        <v>0</v>
      </c>
      <c r="AY5819" s="631"/>
      <c r="AZ5819" s="595">
        <f>IF(AV5819=0,0,(AX5819/AV5819)*100)</f>
        <v>0</v>
      </c>
      <c r="BA5819" s="596"/>
      <c r="BB5819" s="542"/>
      <c r="BC5819" s="580"/>
      <c r="BD5819" s="584"/>
      <c r="BE5819" s="585"/>
      <c r="BF5819" s="595">
        <f>IF(BB5819=0,0,(BD5819/BB5819)*100)</f>
        <v>0</v>
      </c>
      <c r="BG5819" s="596"/>
      <c r="BH5819" s="599">
        <f>AV5819+BB5819</f>
        <v>0</v>
      </c>
      <c r="BI5819" s="600"/>
      <c r="BJ5819" s="630">
        <f>AX5819+BD5819</f>
        <v>0</v>
      </c>
      <c r="BK5819" s="631"/>
      <c r="BL5819" s="595">
        <f>IF(BH5819=0,0,(BJ5819/BH5819)*100)</f>
        <v>0</v>
      </c>
      <c r="BM5819" s="596"/>
      <c r="BN5819" s="656">
        <f>(AF5819*2)+(AL5819*2)+(AR5819*3)+BD5819</f>
        <v>0</v>
      </c>
      <c r="BO5819" s="657"/>
      <c r="BP5819" s="658"/>
      <c r="BQ5819" s="676">
        <f t="shared" ref="BQ5819" si="3753">IF(BS5819=0,0,50*BR5819/BS5819)</f>
        <v>0</v>
      </c>
      <c r="BR5819" s="662">
        <f>(BN5819*BU$11)+(N5819*BU$12)+(Z5819*BU$13)+(R5819*BU$14)+(X5819*BU$15)+(AB5819*BU$16)</f>
        <v>0</v>
      </c>
      <c r="BS5819" s="662">
        <f>((BB5819-BD5819)*BU$18)+((AV5819-AX5819)*BU$17)+(H5819*BU$19)+(P5819*BU$20)</f>
        <v>0</v>
      </c>
      <c r="BT5819" s="15"/>
      <c r="BU5819" s="15"/>
      <c r="BV5819" s="95"/>
    </row>
    <row r="5820" spans="1:74" ht="21.75" hidden="1" customHeight="1" x14ac:dyDescent="0.25">
      <c r="A5820" s="95"/>
      <c r="B5820" s="571"/>
      <c r="C5820" s="642" t="str">
        <f>IF(ROSTER!D$34="","",ROSTER!D$34)</f>
        <v/>
      </c>
      <c r="D5820" s="643"/>
      <c r="E5820" s="575"/>
      <c r="F5820" s="577"/>
      <c r="G5820" s="583"/>
      <c r="H5820" s="579"/>
      <c r="I5820" s="545"/>
      <c r="J5820" s="544"/>
      <c r="K5820" s="581"/>
      <c r="L5820" s="586"/>
      <c r="M5820" s="587"/>
      <c r="N5820" s="592"/>
      <c r="O5820" s="603"/>
      <c r="P5820" s="544"/>
      <c r="Q5820" s="581"/>
      <c r="R5820" s="586"/>
      <c r="S5820" s="587"/>
      <c r="T5820" s="592"/>
      <c r="U5820" s="603"/>
      <c r="V5820" s="311"/>
      <c r="W5820" s="311"/>
      <c r="X5820" s="579"/>
      <c r="Y5820" s="545"/>
      <c r="Z5820" s="544"/>
      <c r="AA5820" s="545"/>
      <c r="AB5820" s="544"/>
      <c r="AC5820" s="545"/>
      <c r="AD5820" s="544"/>
      <c r="AE5820" s="581"/>
      <c r="AF5820" s="586"/>
      <c r="AG5820" s="587"/>
      <c r="AH5820" s="626"/>
      <c r="AI5820" s="627"/>
      <c r="AJ5820" s="544"/>
      <c r="AK5820" s="581"/>
      <c r="AL5820" s="586"/>
      <c r="AM5820" s="587"/>
      <c r="AN5820" s="626"/>
      <c r="AO5820" s="627"/>
      <c r="AP5820" s="544"/>
      <c r="AQ5820" s="581"/>
      <c r="AR5820" s="586"/>
      <c r="AS5820" s="587"/>
      <c r="AT5820" s="626"/>
      <c r="AU5820" s="627"/>
      <c r="AV5820" s="628"/>
      <c r="AW5820" s="629"/>
      <c r="AX5820" s="632"/>
      <c r="AY5820" s="633"/>
      <c r="AZ5820" s="626"/>
      <c r="BA5820" s="627"/>
      <c r="BB5820" s="544"/>
      <c r="BC5820" s="581"/>
      <c r="BD5820" s="586"/>
      <c r="BE5820" s="587"/>
      <c r="BF5820" s="626"/>
      <c r="BG5820" s="627"/>
      <c r="BH5820" s="628"/>
      <c r="BI5820" s="629"/>
      <c r="BJ5820" s="632"/>
      <c r="BK5820" s="633"/>
      <c r="BL5820" s="626"/>
      <c r="BM5820" s="627"/>
      <c r="BN5820" s="678"/>
      <c r="BO5820" s="679"/>
      <c r="BP5820" s="680"/>
      <c r="BQ5820" s="677"/>
      <c r="BR5820" s="663"/>
      <c r="BS5820" s="663"/>
      <c r="BT5820" s="15"/>
      <c r="BU5820" s="15"/>
      <c r="BV5820" s="95"/>
    </row>
    <row r="5821" spans="1:74" ht="21.75" hidden="1" customHeight="1" x14ac:dyDescent="0.25">
      <c r="A5821" s="95"/>
      <c r="B5821" s="570" t="str">
        <f>IF(ROSTER!B$36="","",ROSTER!B$36)</f>
        <v/>
      </c>
      <c r="C5821" s="572" t="str">
        <f>IF(ROSTER!C$36="","",ROSTER!C$36)</f>
        <v/>
      </c>
      <c r="D5821" s="573"/>
      <c r="E5821" s="574"/>
      <c r="F5821" s="576">
        <f>IF(E5821="y",1,IF(E5821="S",1,0))</f>
        <v>0</v>
      </c>
      <c r="G5821" s="582">
        <f>IF(E5821="S",1,0)</f>
        <v>0</v>
      </c>
      <c r="H5821" s="578"/>
      <c r="I5821" s="543"/>
      <c r="J5821" s="542"/>
      <c r="K5821" s="580"/>
      <c r="L5821" s="584"/>
      <c r="M5821" s="585"/>
      <c r="N5821" s="588">
        <f>L5821+J5821</f>
        <v>0</v>
      </c>
      <c r="O5821" s="589"/>
      <c r="P5821" s="542"/>
      <c r="Q5821" s="580"/>
      <c r="R5821" s="584"/>
      <c r="S5821" s="585"/>
      <c r="T5821" s="588">
        <f>R5821-P5821</f>
        <v>0</v>
      </c>
      <c r="U5821" s="589"/>
      <c r="V5821" s="310"/>
      <c r="W5821" s="310"/>
      <c r="X5821" s="578"/>
      <c r="Y5821" s="543"/>
      <c r="Z5821" s="542"/>
      <c r="AA5821" s="543"/>
      <c r="AB5821" s="542"/>
      <c r="AC5821" s="543"/>
      <c r="AD5821" s="542"/>
      <c r="AE5821" s="580"/>
      <c r="AF5821" s="584"/>
      <c r="AG5821" s="585"/>
      <c r="AH5821" s="595">
        <f>IF(AD5821=0,0,(AF5821/AD5821)*100)</f>
        <v>0</v>
      </c>
      <c r="AI5821" s="596"/>
      <c r="AJ5821" s="542"/>
      <c r="AK5821" s="580"/>
      <c r="AL5821" s="584"/>
      <c r="AM5821" s="585"/>
      <c r="AN5821" s="595">
        <f>IF(AJ5821=0,0,(AL5821/AJ5821)*100)</f>
        <v>0</v>
      </c>
      <c r="AO5821" s="596"/>
      <c r="AP5821" s="542"/>
      <c r="AQ5821" s="580"/>
      <c r="AR5821" s="584"/>
      <c r="AS5821" s="585"/>
      <c r="AT5821" s="595">
        <f>IF(AP5821=0,0,(AR5821/AP5821)*100)</f>
        <v>0</v>
      </c>
      <c r="AU5821" s="596"/>
      <c r="AV5821" s="599">
        <f>AD5821+AJ5821+AP5821</f>
        <v>0</v>
      </c>
      <c r="AW5821" s="600"/>
      <c r="AX5821" s="630">
        <f>AF5821+AL5821+AR5821</f>
        <v>0</v>
      </c>
      <c r="AY5821" s="631"/>
      <c r="AZ5821" s="595">
        <f>IF(AV5821=0,0,(AX5821/AV5821)*100)</f>
        <v>0</v>
      </c>
      <c r="BA5821" s="596"/>
      <c r="BB5821" s="542"/>
      <c r="BC5821" s="580"/>
      <c r="BD5821" s="584"/>
      <c r="BE5821" s="585"/>
      <c r="BF5821" s="595">
        <f>IF(BB5821=0,0,(BD5821/BB5821)*100)</f>
        <v>0</v>
      </c>
      <c r="BG5821" s="596"/>
      <c r="BH5821" s="599">
        <f>AV5821+BB5821</f>
        <v>0</v>
      </c>
      <c r="BI5821" s="600"/>
      <c r="BJ5821" s="630">
        <f>AX5821+BD5821</f>
        <v>0</v>
      </c>
      <c r="BK5821" s="631"/>
      <c r="BL5821" s="595">
        <f>IF(BH5821=0,0,(BJ5821/BH5821)*100)</f>
        <v>0</v>
      </c>
      <c r="BM5821" s="596"/>
      <c r="BN5821" s="656">
        <f>(AF5821*2)+(AL5821*2)+(AR5821*3)+BD5821</f>
        <v>0</v>
      </c>
      <c r="BO5821" s="657"/>
      <c r="BP5821" s="658"/>
      <c r="BQ5821" s="676">
        <f t="shared" ref="BQ5821" si="3754">IF(BS5821=0,0,50*BR5821/BS5821)</f>
        <v>0</v>
      </c>
      <c r="BR5821" s="662">
        <f>(BN5821*BU$11)+(N5821*BU$12)+(Z5821*BU$13)+(R5821*BU$14)+(X5821*BU$15)+(AB5821*BU$16)</f>
        <v>0</v>
      </c>
      <c r="BS5821" s="662">
        <f>((BB5821-BD5821)*BU$18)+((AV5821-AX5821)*BU$17)+(H5821*BU$19)+(P5821*BU$20)</f>
        <v>0</v>
      </c>
      <c r="BT5821" s="15"/>
      <c r="BU5821" s="15"/>
      <c r="BV5821" s="95"/>
    </row>
    <row r="5822" spans="1:74" ht="21.75" hidden="1" customHeight="1" x14ac:dyDescent="0.25">
      <c r="A5822" s="95"/>
      <c r="B5822" s="571"/>
      <c r="C5822" s="642" t="str">
        <f>IF(ROSTER!D$36="","",ROSTER!D$36)</f>
        <v/>
      </c>
      <c r="D5822" s="643"/>
      <c r="E5822" s="575"/>
      <c r="F5822" s="577"/>
      <c r="G5822" s="583"/>
      <c r="H5822" s="579"/>
      <c r="I5822" s="545"/>
      <c r="J5822" s="544"/>
      <c r="K5822" s="581"/>
      <c r="L5822" s="586"/>
      <c r="M5822" s="587"/>
      <c r="N5822" s="592"/>
      <c r="O5822" s="603"/>
      <c r="P5822" s="544"/>
      <c r="Q5822" s="581"/>
      <c r="R5822" s="586"/>
      <c r="S5822" s="587"/>
      <c r="T5822" s="592"/>
      <c r="U5822" s="603"/>
      <c r="V5822" s="311"/>
      <c r="W5822" s="311"/>
      <c r="X5822" s="579"/>
      <c r="Y5822" s="545"/>
      <c r="Z5822" s="544"/>
      <c r="AA5822" s="545"/>
      <c r="AB5822" s="544"/>
      <c r="AC5822" s="545"/>
      <c r="AD5822" s="544"/>
      <c r="AE5822" s="581"/>
      <c r="AF5822" s="586"/>
      <c r="AG5822" s="587"/>
      <c r="AH5822" s="626"/>
      <c r="AI5822" s="627"/>
      <c r="AJ5822" s="544"/>
      <c r="AK5822" s="581"/>
      <c r="AL5822" s="586"/>
      <c r="AM5822" s="587"/>
      <c r="AN5822" s="626"/>
      <c r="AO5822" s="627"/>
      <c r="AP5822" s="544"/>
      <c r="AQ5822" s="581"/>
      <c r="AR5822" s="586"/>
      <c r="AS5822" s="587"/>
      <c r="AT5822" s="626"/>
      <c r="AU5822" s="627"/>
      <c r="AV5822" s="628"/>
      <c r="AW5822" s="629"/>
      <c r="AX5822" s="632"/>
      <c r="AY5822" s="633"/>
      <c r="AZ5822" s="626"/>
      <c r="BA5822" s="627"/>
      <c r="BB5822" s="544"/>
      <c r="BC5822" s="581"/>
      <c r="BD5822" s="586"/>
      <c r="BE5822" s="587"/>
      <c r="BF5822" s="626"/>
      <c r="BG5822" s="627"/>
      <c r="BH5822" s="628"/>
      <c r="BI5822" s="629"/>
      <c r="BJ5822" s="632"/>
      <c r="BK5822" s="633"/>
      <c r="BL5822" s="626"/>
      <c r="BM5822" s="627"/>
      <c r="BN5822" s="678"/>
      <c r="BO5822" s="679"/>
      <c r="BP5822" s="680"/>
      <c r="BQ5822" s="677"/>
      <c r="BR5822" s="663"/>
      <c r="BS5822" s="663"/>
      <c r="BT5822" s="15"/>
      <c r="BU5822" s="15"/>
      <c r="BV5822" s="95"/>
    </row>
    <row r="5823" spans="1:74" ht="21.75" hidden="1" customHeight="1" x14ac:dyDescent="0.25">
      <c r="A5823" s="95"/>
      <c r="B5823" s="570" t="str">
        <f>IF(ROSTER!B$38="","",ROSTER!B$38)</f>
        <v/>
      </c>
      <c r="C5823" s="572" t="str">
        <f>IF(ROSTER!C$38="","",ROSTER!C$38)</f>
        <v/>
      </c>
      <c r="D5823" s="573"/>
      <c r="E5823" s="574"/>
      <c r="F5823" s="576">
        <f>IF(E5823="y",1,IF(E5823="S",1,0))</f>
        <v>0</v>
      </c>
      <c r="G5823" s="582">
        <f>IF(E5823="S",1,0)</f>
        <v>0</v>
      </c>
      <c r="H5823" s="578"/>
      <c r="I5823" s="543"/>
      <c r="J5823" s="542"/>
      <c r="K5823" s="580"/>
      <c r="L5823" s="584"/>
      <c r="M5823" s="585"/>
      <c r="N5823" s="588">
        <f>L5823+J5823</f>
        <v>0</v>
      </c>
      <c r="O5823" s="589"/>
      <c r="P5823" s="542"/>
      <c r="Q5823" s="580"/>
      <c r="R5823" s="584"/>
      <c r="S5823" s="585"/>
      <c r="T5823" s="588">
        <f>R5823-P5823</f>
        <v>0</v>
      </c>
      <c r="U5823" s="589"/>
      <c r="V5823" s="310"/>
      <c r="W5823" s="310"/>
      <c r="X5823" s="578"/>
      <c r="Y5823" s="543"/>
      <c r="Z5823" s="542"/>
      <c r="AA5823" s="543"/>
      <c r="AB5823" s="542"/>
      <c r="AC5823" s="543"/>
      <c r="AD5823" s="542"/>
      <c r="AE5823" s="580"/>
      <c r="AF5823" s="584"/>
      <c r="AG5823" s="585"/>
      <c r="AH5823" s="595">
        <f>IF(AD5823=0,0,(AF5823/AD5823)*100)</f>
        <v>0</v>
      </c>
      <c r="AI5823" s="596"/>
      <c r="AJ5823" s="542"/>
      <c r="AK5823" s="580"/>
      <c r="AL5823" s="584"/>
      <c r="AM5823" s="585"/>
      <c r="AN5823" s="595">
        <f>IF(AJ5823=0,0,(AL5823/AJ5823)*100)</f>
        <v>0</v>
      </c>
      <c r="AO5823" s="596"/>
      <c r="AP5823" s="542"/>
      <c r="AQ5823" s="580"/>
      <c r="AR5823" s="584"/>
      <c r="AS5823" s="585"/>
      <c r="AT5823" s="595">
        <f>IF(AP5823=0,0,(AR5823/AP5823)*100)</f>
        <v>0</v>
      </c>
      <c r="AU5823" s="596"/>
      <c r="AV5823" s="599">
        <f>AD5823+AJ5823+AP5823</f>
        <v>0</v>
      </c>
      <c r="AW5823" s="600"/>
      <c r="AX5823" s="630">
        <f>AF5823+AL5823+AR5823</f>
        <v>0</v>
      </c>
      <c r="AY5823" s="631"/>
      <c r="AZ5823" s="595">
        <f>IF(AV5823=0,0,(AX5823/AV5823)*100)</f>
        <v>0</v>
      </c>
      <c r="BA5823" s="596"/>
      <c r="BB5823" s="542"/>
      <c r="BC5823" s="580"/>
      <c r="BD5823" s="584"/>
      <c r="BE5823" s="585"/>
      <c r="BF5823" s="595">
        <f>IF(BB5823=0,0,(BD5823/BB5823)*100)</f>
        <v>0</v>
      </c>
      <c r="BG5823" s="596"/>
      <c r="BH5823" s="599">
        <f>AV5823+BB5823</f>
        <v>0</v>
      </c>
      <c r="BI5823" s="600"/>
      <c r="BJ5823" s="630">
        <f>AX5823+BD5823</f>
        <v>0</v>
      </c>
      <c r="BK5823" s="631"/>
      <c r="BL5823" s="595">
        <f>IF(BH5823=0,0,(BJ5823/BH5823)*100)</f>
        <v>0</v>
      </c>
      <c r="BM5823" s="596"/>
      <c r="BN5823" s="656">
        <f>(AF5823*2)+(AL5823*2)+(AR5823*3)+BD5823</f>
        <v>0</v>
      </c>
      <c r="BO5823" s="657"/>
      <c r="BP5823" s="658"/>
      <c r="BQ5823" s="676">
        <f t="shared" ref="BQ5823" si="3755">IF(BS5823=0,0,50*BR5823/BS5823)</f>
        <v>0</v>
      </c>
      <c r="BR5823" s="662">
        <f>(BN5823*BU$11)+(N5823*BU$12)+(Z5823*BU$13)+(R5823*BU$14)+(X5823*BU$15)+(AB5823*BU$16)</f>
        <v>0</v>
      </c>
      <c r="BS5823" s="662">
        <f>((BB5823-BD5823)*BU$18)+((AV5823-AX5823)*BU$17)+(H5823*BU$19)+(P5823*BU$20)</f>
        <v>0</v>
      </c>
      <c r="BT5823" s="15"/>
      <c r="BU5823" s="15"/>
      <c r="BV5823" s="95"/>
    </row>
    <row r="5824" spans="1:74" ht="21.75" hidden="1" customHeight="1" x14ac:dyDescent="0.25">
      <c r="A5824" s="95"/>
      <c r="B5824" s="571"/>
      <c r="C5824" s="642" t="str">
        <f>IF(ROSTER!D$38="","",ROSTER!D$38)</f>
        <v/>
      </c>
      <c r="D5824" s="643"/>
      <c r="E5824" s="575"/>
      <c r="F5824" s="577"/>
      <c r="G5824" s="583"/>
      <c r="H5824" s="579"/>
      <c r="I5824" s="545"/>
      <c r="J5824" s="544"/>
      <c r="K5824" s="581"/>
      <c r="L5824" s="586"/>
      <c r="M5824" s="587"/>
      <c r="N5824" s="592"/>
      <c r="O5824" s="603"/>
      <c r="P5824" s="544"/>
      <c r="Q5824" s="581"/>
      <c r="R5824" s="586"/>
      <c r="S5824" s="587"/>
      <c r="T5824" s="592"/>
      <c r="U5824" s="603"/>
      <c r="V5824" s="311"/>
      <c r="W5824" s="311"/>
      <c r="X5824" s="579"/>
      <c r="Y5824" s="545"/>
      <c r="Z5824" s="544"/>
      <c r="AA5824" s="545"/>
      <c r="AB5824" s="544"/>
      <c r="AC5824" s="545"/>
      <c r="AD5824" s="544"/>
      <c r="AE5824" s="581"/>
      <c r="AF5824" s="586"/>
      <c r="AG5824" s="587"/>
      <c r="AH5824" s="626"/>
      <c r="AI5824" s="627"/>
      <c r="AJ5824" s="544"/>
      <c r="AK5824" s="581"/>
      <c r="AL5824" s="586"/>
      <c r="AM5824" s="587"/>
      <c r="AN5824" s="626"/>
      <c r="AO5824" s="627"/>
      <c r="AP5824" s="544"/>
      <c r="AQ5824" s="581"/>
      <c r="AR5824" s="586"/>
      <c r="AS5824" s="587"/>
      <c r="AT5824" s="626"/>
      <c r="AU5824" s="627"/>
      <c r="AV5824" s="628"/>
      <c r="AW5824" s="629"/>
      <c r="AX5824" s="632"/>
      <c r="AY5824" s="633"/>
      <c r="AZ5824" s="626"/>
      <c r="BA5824" s="627"/>
      <c r="BB5824" s="544"/>
      <c r="BC5824" s="581"/>
      <c r="BD5824" s="586"/>
      <c r="BE5824" s="587"/>
      <c r="BF5824" s="626"/>
      <c r="BG5824" s="627"/>
      <c r="BH5824" s="628"/>
      <c r="BI5824" s="629"/>
      <c r="BJ5824" s="632"/>
      <c r="BK5824" s="633"/>
      <c r="BL5824" s="626"/>
      <c r="BM5824" s="627"/>
      <c r="BN5824" s="678"/>
      <c r="BO5824" s="679"/>
      <c r="BP5824" s="680"/>
      <c r="BQ5824" s="677"/>
      <c r="BR5824" s="663"/>
      <c r="BS5824" s="663"/>
      <c r="BT5824" s="15"/>
      <c r="BU5824" s="15"/>
      <c r="BV5824" s="95"/>
    </row>
    <row r="5825" spans="1:77" ht="21.75" hidden="1" customHeight="1" x14ac:dyDescent="0.25">
      <c r="A5825" s="95"/>
      <c r="B5825" s="570" t="str">
        <f>IF(ROSTER!B$40="","",ROSTER!B$40)</f>
        <v/>
      </c>
      <c r="C5825" s="572" t="str">
        <f>IF(ROSTER!C$40="","",ROSTER!C$40)</f>
        <v/>
      </c>
      <c r="D5825" s="573"/>
      <c r="E5825" s="574"/>
      <c r="F5825" s="576">
        <f>IF(E5825="y",1,IF(E5825="S",1,0))</f>
        <v>0</v>
      </c>
      <c r="G5825" s="582">
        <f>IF(E5825="S",1,0)</f>
        <v>0</v>
      </c>
      <c r="H5825" s="578"/>
      <c r="I5825" s="543"/>
      <c r="J5825" s="542"/>
      <c r="K5825" s="580"/>
      <c r="L5825" s="584"/>
      <c r="M5825" s="585"/>
      <c r="N5825" s="588">
        <f>L5825+J5825</f>
        <v>0</v>
      </c>
      <c r="O5825" s="589"/>
      <c r="P5825" s="542"/>
      <c r="Q5825" s="580"/>
      <c r="R5825" s="584"/>
      <c r="S5825" s="585"/>
      <c r="T5825" s="588">
        <f>R5825-P5825</f>
        <v>0</v>
      </c>
      <c r="U5825" s="589"/>
      <c r="V5825" s="310"/>
      <c r="W5825" s="310"/>
      <c r="X5825" s="578"/>
      <c r="Y5825" s="543"/>
      <c r="Z5825" s="542"/>
      <c r="AA5825" s="543"/>
      <c r="AB5825" s="542"/>
      <c r="AC5825" s="543"/>
      <c r="AD5825" s="542"/>
      <c r="AE5825" s="580"/>
      <c r="AF5825" s="584"/>
      <c r="AG5825" s="585"/>
      <c r="AH5825" s="595">
        <f>IF(AD5825=0,0,(AF5825/AD5825)*100)</f>
        <v>0</v>
      </c>
      <c r="AI5825" s="596"/>
      <c r="AJ5825" s="542"/>
      <c r="AK5825" s="580"/>
      <c r="AL5825" s="584"/>
      <c r="AM5825" s="585"/>
      <c r="AN5825" s="595">
        <f>IF(AJ5825=0,0,(AL5825/AJ5825)*100)</f>
        <v>0</v>
      </c>
      <c r="AO5825" s="596"/>
      <c r="AP5825" s="542"/>
      <c r="AQ5825" s="580"/>
      <c r="AR5825" s="584"/>
      <c r="AS5825" s="585"/>
      <c r="AT5825" s="595">
        <f>IF(AP5825=0,0,(AR5825/AP5825)*100)</f>
        <v>0</v>
      </c>
      <c r="AU5825" s="596"/>
      <c r="AV5825" s="599">
        <f>AD5825+AJ5825+AP5825</f>
        <v>0</v>
      </c>
      <c r="AW5825" s="600"/>
      <c r="AX5825" s="630">
        <f>AF5825+AL5825+AR5825</f>
        <v>0</v>
      </c>
      <c r="AY5825" s="631"/>
      <c r="AZ5825" s="595">
        <f>IF(AV5825=0,0,(AX5825/AV5825)*100)</f>
        <v>0</v>
      </c>
      <c r="BA5825" s="596"/>
      <c r="BB5825" s="542"/>
      <c r="BC5825" s="580"/>
      <c r="BD5825" s="584"/>
      <c r="BE5825" s="585"/>
      <c r="BF5825" s="595">
        <f>IF(BB5825=0,0,(BD5825/BB5825)*100)</f>
        <v>0</v>
      </c>
      <c r="BG5825" s="596"/>
      <c r="BH5825" s="599">
        <f>AV5825+BB5825</f>
        <v>0</v>
      </c>
      <c r="BI5825" s="600"/>
      <c r="BJ5825" s="630">
        <f>AX5825+BD5825</f>
        <v>0</v>
      </c>
      <c r="BK5825" s="631"/>
      <c r="BL5825" s="595">
        <f>IF(BH5825=0,0,(BJ5825/BH5825)*100)</f>
        <v>0</v>
      </c>
      <c r="BM5825" s="596"/>
      <c r="BN5825" s="656">
        <f>(AF5825*2)+(AL5825*2)+(AR5825*3)+BD5825</f>
        <v>0</v>
      </c>
      <c r="BO5825" s="657"/>
      <c r="BP5825" s="658"/>
      <c r="BQ5825" s="676">
        <f t="shared" ref="BQ5825" si="3756">IF(BS5825=0,0,50*BR5825/BS5825)</f>
        <v>0</v>
      </c>
      <c r="BR5825" s="662">
        <f>(BN5825*BU$11)+(N5825*BU$12)+(Z5825*BU$13)+(R5825*BU$14)+(X5825*BU$15)+(AB5825*BU$16)</f>
        <v>0</v>
      </c>
      <c r="BS5825" s="662">
        <f>((BB5825-BD5825)*BU$18)+((AV5825-AX5825)*BU$17)+(H5825*BU$19)+(P5825*BU$20)</f>
        <v>0</v>
      </c>
      <c r="BT5825" s="15"/>
      <c r="BU5825" s="15"/>
      <c r="BV5825" s="95"/>
    </row>
    <row r="5826" spans="1:77" ht="21.75" hidden="1" customHeight="1" x14ac:dyDescent="0.25">
      <c r="A5826" s="95"/>
      <c r="B5826" s="571"/>
      <c r="C5826" s="642" t="str">
        <f>IF(ROSTER!D$40="","",ROSTER!D$40)</f>
        <v/>
      </c>
      <c r="D5826" s="643"/>
      <c r="E5826" s="575"/>
      <c r="F5826" s="577"/>
      <c r="G5826" s="583"/>
      <c r="H5826" s="579"/>
      <c r="I5826" s="545"/>
      <c r="J5826" s="544"/>
      <c r="K5826" s="581"/>
      <c r="L5826" s="586"/>
      <c r="M5826" s="587"/>
      <c r="N5826" s="592"/>
      <c r="O5826" s="603"/>
      <c r="P5826" s="544"/>
      <c r="Q5826" s="581"/>
      <c r="R5826" s="586"/>
      <c r="S5826" s="587"/>
      <c r="T5826" s="592"/>
      <c r="U5826" s="603"/>
      <c r="V5826" s="311"/>
      <c r="W5826" s="311"/>
      <c r="X5826" s="579"/>
      <c r="Y5826" s="545"/>
      <c r="Z5826" s="544"/>
      <c r="AA5826" s="545"/>
      <c r="AB5826" s="544"/>
      <c r="AC5826" s="545"/>
      <c r="AD5826" s="544"/>
      <c r="AE5826" s="581"/>
      <c r="AF5826" s="586"/>
      <c r="AG5826" s="587"/>
      <c r="AH5826" s="626"/>
      <c r="AI5826" s="627"/>
      <c r="AJ5826" s="544"/>
      <c r="AK5826" s="581"/>
      <c r="AL5826" s="586"/>
      <c r="AM5826" s="587"/>
      <c r="AN5826" s="626"/>
      <c r="AO5826" s="627"/>
      <c r="AP5826" s="544"/>
      <c r="AQ5826" s="581"/>
      <c r="AR5826" s="586"/>
      <c r="AS5826" s="587"/>
      <c r="AT5826" s="626"/>
      <c r="AU5826" s="627"/>
      <c r="AV5826" s="628"/>
      <c r="AW5826" s="629"/>
      <c r="AX5826" s="632"/>
      <c r="AY5826" s="633"/>
      <c r="AZ5826" s="626"/>
      <c r="BA5826" s="627"/>
      <c r="BB5826" s="544"/>
      <c r="BC5826" s="581"/>
      <c r="BD5826" s="586"/>
      <c r="BE5826" s="587"/>
      <c r="BF5826" s="626"/>
      <c r="BG5826" s="627"/>
      <c r="BH5826" s="628"/>
      <c r="BI5826" s="629"/>
      <c r="BJ5826" s="632"/>
      <c r="BK5826" s="633"/>
      <c r="BL5826" s="626"/>
      <c r="BM5826" s="627"/>
      <c r="BN5826" s="678"/>
      <c r="BO5826" s="679"/>
      <c r="BP5826" s="680"/>
      <c r="BQ5826" s="677"/>
      <c r="BR5826" s="663"/>
      <c r="BS5826" s="663"/>
      <c r="BT5826" s="15"/>
      <c r="BU5826" s="15"/>
      <c r="BV5826" s="95"/>
    </row>
    <row r="5827" spans="1:77" ht="21.75" hidden="1" customHeight="1" x14ac:dyDescent="0.25">
      <c r="A5827" s="95"/>
      <c r="B5827" s="570" t="str">
        <f>IF(ROSTER!B$42="","",ROSTER!B$42)</f>
        <v/>
      </c>
      <c r="C5827" s="572" t="str">
        <f>IF(ROSTER!C$42="","",ROSTER!C$42)</f>
        <v/>
      </c>
      <c r="D5827" s="573"/>
      <c r="E5827" s="574"/>
      <c r="F5827" s="576">
        <f>IF(E5827="y",1,IF(E5827="S",1,0))</f>
        <v>0</v>
      </c>
      <c r="G5827" s="582">
        <f>IF(E5827="S",1,0)</f>
        <v>0</v>
      </c>
      <c r="H5827" s="578"/>
      <c r="I5827" s="543"/>
      <c r="J5827" s="542"/>
      <c r="K5827" s="580"/>
      <c r="L5827" s="584"/>
      <c r="M5827" s="585"/>
      <c r="N5827" s="588">
        <f>L5827+J5827</f>
        <v>0</v>
      </c>
      <c r="O5827" s="589"/>
      <c r="P5827" s="542"/>
      <c r="Q5827" s="580"/>
      <c r="R5827" s="584"/>
      <c r="S5827" s="585"/>
      <c r="T5827" s="588">
        <f>R5827-P5827</f>
        <v>0</v>
      </c>
      <c r="U5827" s="589"/>
      <c r="V5827" s="310"/>
      <c r="W5827" s="310"/>
      <c r="X5827" s="578"/>
      <c r="Y5827" s="543"/>
      <c r="Z5827" s="542"/>
      <c r="AA5827" s="543"/>
      <c r="AB5827" s="542"/>
      <c r="AC5827" s="543"/>
      <c r="AD5827" s="542"/>
      <c r="AE5827" s="580"/>
      <c r="AF5827" s="584"/>
      <c r="AG5827" s="585"/>
      <c r="AH5827" s="595">
        <f>IF(AD5827=0,0,(AF5827/AD5827)*100)</f>
        <v>0</v>
      </c>
      <c r="AI5827" s="596"/>
      <c r="AJ5827" s="542"/>
      <c r="AK5827" s="580"/>
      <c r="AL5827" s="584"/>
      <c r="AM5827" s="585"/>
      <c r="AN5827" s="595">
        <f>IF(AJ5827=0,0,(AL5827/AJ5827)*100)</f>
        <v>0</v>
      </c>
      <c r="AO5827" s="596"/>
      <c r="AP5827" s="542"/>
      <c r="AQ5827" s="580"/>
      <c r="AR5827" s="584"/>
      <c r="AS5827" s="585"/>
      <c r="AT5827" s="595">
        <f>IF(AP5827=0,0,(AR5827/AP5827)*100)</f>
        <v>0</v>
      </c>
      <c r="AU5827" s="596"/>
      <c r="AV5827" s="599">
        <f>AD5827+AJ5827+AP5827</f>
        <v>0</v>
      </c>
      <c r="AW5827" s="600"/>
      <c r="AX5827" s="630">
        <f>AF5827+AL5827+AR5827</f>
        <v>0</v>
      </c>
      <c r="AY5827" s="631"/>
      <c r="AZ5827" s="595">
        <f>IF(AV5827=0,0,(AX5827/AV5827)*100)</f>
        <v>0</v>
      </c>
      <c r="BA5827" s="596"/>
      <c r="BB5827" s="542"/>
      <c r="BC5827" s="580"/>
      <c r="BD5827" s="584"/>
      <c r="BE5827" s="585"/>
      <c r="BF5827" s="595">
        <f>IF(BB5827=0,0,(BD5827/BB5827)*100)</f>
        <v>0</v>
      </c>
      <c r="BG5827" s="596"/>
      <c r="BH5827" s="599">
        <f>AV5827+BB5827</f>
        <v>0</v>
      </c>
      <c r="BI5827" s="600"/>
      <c r="BJ5827" s="630">
        <f>AX5827+BD5827</f>
        <v>0</v>
      </c>
      <c r="BK5827" s="631"/>
      <c r="BL5827" s="595">
        <f>IF(BH5827=0,0,(BJ5827/BH5827)*100)</f>
        <v>0</v>
      </c>
      <c r="BM5827" s="596"/>
      <c r="BN5827" s="656">
        <f>(AF5827*2)+(AL5827*2)+(AR5827*3)+BD5827</f>
        <v>0</v>
      </c>
      <c r="BO5827" s="657"/>
      <c r="BP5827" s="658"/>
      <c r="BQ5827" s="676">
        <f t="shared" ref="BQ5827" si="3757">IF(BS5827=0,0,50*BR5827/BS5827)</f>
        <v>0</v>
      </c>
      <c r="BR5827" s="662">
        <f>(BN5827*BU$11)+(N5827*BU$12)+(Z5827*BU$13)+(R5827*BU$14)+(X5827*BU$15)+(AB5827*BU$16)</f>
        <v>0</v>
      </c>
      <c r="BS5827" s="662">
        <f>((BB5827-BD5827)*BU$18)+((AV5827-AX5827)*BU$17)+(H5827*BU$19)+(P5827*BU$20)</f>
        <v>0</v>
      </c>
      <c r="BT5827" s="15"/>
      <c r="BU5827" s="15"/>
      <c r="BV5827" s="95"/>
    </row>
    <row r="5828" spans="1:77" ht="21.75" hidden="1" customHeight="1" x14ac:dyDescent="0.25">
      <c r="A5828" s="95"/>
      <c r="B5828" s="571"/>
      <c r="C5828" s="642" t="str">
        <f>IF(ROSTER!D$42="","",ROSTER!D$42)</f>
        <v/>
      </c>
      <c r="D5828" s="643"/>
      <c r="E5828" s="575"/>
      <c r="F5828" s="577"/>
      <c r="G5828" s="583"/>
      <c r="H5828" s="579"/>
      <c r="I5828" s="545"/>
      <c r="J5828" s="544"/>
      <c r="K5828" s="581"/>
      <c r="L5828" s="586"/>
      <c r="M5828" s="587"/>
      <c r="N5828" s="592"/>
      <c r="O5828" s="603"/>
      <c r="P5828" s="544"/>
      <c r="Q5828" s="581"/>
      <c r="R5828" s="586"/>
      <c r="S5828" s="587"/>
      <c r="T5828" s="592"/>
      <c r="U5828" s="603"/>
      <c r="V5828" s="311"/>
      <c r="W5828" s="311"/>
      <c r="X5828" s="579"/>
      <c r="Y5828" s="545"/>
      <c r="Z5828" s="544"/>
      <c r="AA5828" s="545"/>
      <c r="AB5828" s="544"/>
      <c r="AC5828" s="545"/>
      <c r="AD5828" s="544"/>
      <c r="AE5828" s="581"/>
      <c r="AF5828" s="586"/>
      <c r="AG5828" s="587"/>
      <c r="AH5828" s="626"/>
      <c r="AI5828" s="627"/>
      <c r="AJ5828" s="544"/>
      <c r="AK5828" s="581"/>
      <c r="AL5828" s="586"/>
      <c r="AM5828" s="587"/>
      <c r="AN5828" s="626"/>
      <c r="AO5828" s="627"/>
      <c r="AP5828" s="544"/>
      <c r="AQ5828" s="581"/>
      <c r="AR5828" s="586"/>
      <c r="AS5828" s="587"/>
      <c r="AT5828" s="626"/>
      <c r="AU5828" s="627"/>
      <c r="AV5828" s="628"/>
      <c r="AW5828" s="629"/>
      <c r="AX5828" s="632"/>
      <c r="AY5828" s="633"/>
      <c r="AZ5828" s="626"/>
      <c r="BA5828" s="627"/>
      <c r="BB5828" s="544"/>
      <c r="BC5828" s="581"/>
      <c r="BD5828" s="586"/>
      <c r="BE5828" s="587"/>
      <c r="BF5828" s="626"/>
      <c r="BG5828" s="627"/>
      <c r="BH5828" s="628"/>
      <c r="BI5828" s="629"/>
      <c r="BJ5828" s="632"/>
      <c r="BK5828" s="633"/>
      <c r="BL5828" s="626"/>
      <c r="BM5828" s="627"/>
      <c r="BN5828" s="678"/>
      <c r="BO5828" s="679"/>
      <c r="BP5828" s="680"/>
      <c r="BQ5828" s="677"/>
      <c r="BR5828" s="663"/>
      <c r="BS5828" s="663"/>
      <c r="BT5828" s="15"/>
      <c r="BU5828" s="15"/>
      <c r="BV5828" s="95"/>
    </row>
    <row r="5829" spans="1:77" ht="21.75" hidden="1" customHeight="1" x14ac:dyDescent="0.25">
      <c r="A5829" s="95"/>
      <c r="B5829" s="570" t="str">
        <f>IF(ROSTER!B$44="","",ROSTER!B$44)</f>
        <v/>
      </c>
      <c r="C5829" s="572" t="str">
        <f>IF(ROSTER!C$44="","",ROSTER!C$44)</f>
        <v/>
      </c>
      <c r="D5829" s="573"/>
      <c r="E5829" s="574"/>
      <c r="F5829" s="576">
        <f>IF(E5829="y",1,IF(E5829="S",1,0))</f>
        <v>0</v>
      </c>
      <c r="G5829" s="582">
        <f>IF(E5829="S",1,0)</f>
        <v>0</v>
      </c>
      <c r="H5829" s="578"/>
      <c r="I5829" s="543"/>
      <c r="J5829" s="542"/>
      <c r="K5829" s="580"/>
      <c r="L5829" s="584"/>
      <c r="M5829" s="585"/>
      <c r="N5829" s="588">
        <f>L5829+J5829</f>
        <v>0</v>
      </c>
      <c r="O5829" s="589"/>
      <c r="P5829" s="542"/>
      <c r="Q5829" s="580"/>
      <c r="R5829" s="584"/>
      <c r="S5829" s="585"/>
      <c r="T5829" s="588">
        <f>R5829-P5829</f>
        <v>0</v>
      </c>
      <c r="U5829" s="589"/>
      <c r="V5829" s="310"/>
      <c r="W5829" s="310"/>
      <c r="X5829" s="578"/>
      <c r="Y5829" s="543"/>
      <c r="Z5829" s="542"/>
      <c r="AA5829" s="543"/>
      <c r="AB5829" s="542"/>
      <c r="AC5829" s="543"/>
      <c r="AD5829" s="542"/>
      <c r="AE5829" s="580"/>
      <c r="AF5829" s="584"/>
      <c r="AG5829" s="585"/>
      <c r="AH5829" s="595">
        <f>IF(AD5829=0,0,(AF5829/AD5829)*100)</f>
        <v>0</v>
      </c>
      <c r="AI5829" s="596"/>
      <c r="AJ5829" s="542"/>
      <c r="AK5829" s="580"/>
      <c r="AL5829" s="584"/>
      <c r="AM5829" s="585"/>
      <c r="AN5829" s="595">
        <f>IF(AJ5829=0,0,(AL5829/AJ5829)*100)</f>
        <v>0</v>
      </c>
      <c r="AO5829" s="596"/>
      <c r="AP5829" s="542"/>
      <c r="AQ5829" s="580"/>
      <c r="AR5829" s="584"/>
      <c r="AS5829" s="585"/>
      <c r="AT5829" s="595">
        <f>IF(AP5829=0,0,(AR5829/AP5829)*100)</f>
        <v>0</v>
      </c>
      <c r="AU5829" s="596"/>
      <c r="AV5829" s="599">
        <f>AD5829+AJ5829+AP5829</f>
        <v>0</v>
      </c>
      <c r="AW5829" s="600"/>
      <c r="AX5829" s="630">
        <f>AF5829+AL5829+AR5829</f>
        <v>0</v>
      </c>
      <c r="AY5829" s="631"/>
      <c r="AZ5829" s="595">
        <f>IF(AV5829=0,0,(AX5829/AV5829)*100)</f>
        <v>0</v>
      </c>
      <c r="BA5829" s="596"/>
      <c r="BB5829" s="542"/>
      <c r="BC5829" s="580"/>
      <c r="BD5829" s="584"/>
      <c r="BE5829" s="585"/>
      <c r="BF5829" s="595">
        <f>IF(BB5829=0,0,(BD5829/BB5829)*100)</f>
        <v>0</v>
      </c>
      <c r="BG5829" s="596"/>
      <c r="BH5829" s="599">
        <f>AV5829+BB5829</f>
        <v>0</v>
      </c>
      <c r="BI5829" s="600"/>
      <c r="BJ5829" s="630">
        <f>AX5829+BD5829</f>
        <v>0</v>
      </c>
      <c r="BK5829" s="631"/>
      <c r="BL5829" s="595">
        <f>IF(BH5829=0,0,(BJ5829/BH5829)*100)</f>
        <v>0</v>
      </c>
      <c r="BM5829" s="596"/>
      <c r="BN5829" s="656">
        <f>(AF5829*2)+(AL5829*2)+(AR5829*3)+BD5829</f>
        <v>0</v>
      </c>
      <c r="BO5829" s="657"/>
      <c r="BP5829" s="658"/>
      <c r="BQ5829" s="676">
        <f t="shared" ref="BQ5829" si="3758">IF(BS5829=0,0,50*BR5829/BS5829)</f>
        <v>0</v>
      </c>
      <c r="BR5829" s="662">
        <f>(BN5829*BU$11)+(N5829*BU$12)+(Z5829*BU$13)+(R5829*BU$14)+(X5829*BU$15)+(AB5829*BU$16)</f>
        <v>0</v>
      </c>
      <c r="BS5829" s="662">
        <f>((BB5829-BD5829)*BU$18)+((AV5829-AX5829)*BU$17)+(H5829*BU$19)+(P5829*BU$20)</f>
        <v>0</v>
      </c>
      <c r="BT5829" s="15"/>
      <c r="BU5829" s="15"/>
      <c r="BV5829" s="95"/>
    </row>
    <row r="5830" spans="1:77" ht="21.75" hidden="1" customHeight="1" x14ac:dyDescent="0.25">
      <c r="A5830" s="95"/>
      <c r="B5830" s="571"/>
      <c r="C5830" s="642" t="str">
        <f>IF(ROSTER!D$44="","",ROSTER!D$44)</f>
        <v/>
      </c>
      <c r="D5830" s="643"/>
      <c r="E5830" s="575"/>
      <c r="F5830" s="577"/>
      <c r="G5830" s="583"/>
      <c r="H5830" s="579"/>
      <c r="I5830" s="545"/>
      <c r="J5830" s="544"/>
      <c r="K5830" s="581"/>
      <c r="L5830" s="586"/>
      <c r="M5830" s="587"/>
      <c r="N5830" s="592"/>
      <c r="O5830" s="603"/>
      <c r="P5830" s="544"/>
      <c r="Q5830" s="581"/>
      <c r="R5830" s="586"/>
      <c r="S5830" s="587"/>
      <c r="T5830" s="592"/>
      <c r="U5830" s="603"/>
      <c r="V5830" s="311"/>
      <c r="W5830" s="311"/>
      <c r="X5830" s="579"/>
      <c r="Y5830" s="545"/>
      <c r="Z5830" s="544"/>
      <c r="AA5830" s="545"/>
      <c r="AB5830" s="544"/>
      <c r="AC5830" s="545"/>
      <c r="AD5830" s="544"/>
      <c r="AE5830" s="581"/>
      <c r="AF5830" s="586"/>
      <c r="AG5830" s="587"/>
      <c r="AH5830" s="626"/>
      <c r="AI5830" s="627"/>
      <c r="AJ5830" s="544"/>
      <c r="AK5830" s="581"/>
      <c r="AL5830" s="586"/>
      <c r="AM5830" s="587"/>
      <c r="AN5830" s="626"/>
      <c r="AO5830" s="627"/>
      <c r="AP5830" s="544"/>
      <c r="AQ5830" s="581"/>
      <c r="AR5830" s="586"/>
      <c r="AS5830" s="587"/>
      <c r="AT5830" s="626"/>
      <c r="AU5830" s="627"/>
      <c r="AV5830" s="628"/>
      <c r="AW5830" s="629"/>
      <c r="AX5830" s="632"/>
      <c r="AY5830" s="633"/>
      <c r="AZ5830" s="626"/>
      <c r="BA5830" s="627"/>
      <c r="BB5830" s="544"/>
      <c r="BC5830" s="581"/>
      <c r="BD5830" s="586"/>
      <c r="BE5830" s="587"/>
      <c r="BF5830" s="626"/>
      <c r="BG5830" s="627"/>
      <c r="BH5830" s="628"/>
      <c r="BI5830" s="629"/>
      <c r="BJ5830" s="632"/>
      <c r="BK5830" s="633"/>
      <c r="BL5830" s="626"/>
      <c r="BM5830" s="627"/>
      <c r="BN5830" s="678"/>
      <c r="BO5830" s="679"/>
      <c r="BP5830" s="680"/>
      <c r="BQ5830" s="677"/>
      <c r="BR5830" s="663"/>
      <c r="BS5830" s="663"/>
      <c r="BT5830" s="15"/>
      <c r="BU5830" s="15"/>
      <c r="BV5830" s="95"/>
    </row>
    <row r="5831" spans="1:77" ht="21.75" hidden="1" customHeight="1" x14ac:dyDescent="0.25">
      <c r="A5831" s="95"/>
      <c r="B5831" s="570" t="str">
        <f>IF(ROSTER!B$46="","",ROSTER!B$46)</f>
        <v/>
      </c>
      <c r="C5831" s="572" t="str">
        <f>IF(ROSTER!C$46="","",ROSTER!C$46)</f>
        <v/>
      </c>
      <c r="D5831" s="573"/>
      <c r="E5831" s="574"/>
      <c r="F5831" s="576">
        <f>IF(E5831="y",1,IF(E5831="S",1,0))</f>
        <v>0</v>
      </c>
      <c r="G5831" s="582">
        <f>IF(E5831="S",1,0)</f>
        <v>0</v>
      </c>
      <c r="H5831" s="578"/>
      <c r="I5831" s="543"/>
      <c r="J5831" s="542"/>
      <c r="K5831" s="580"/>
      <c r="L5831" s="584"/>
      <c r="M5831" s="585"/>
      <c r="N5831" s="588">
        <f>L5831+J5831</f>
        <v>0</v>
      </c>
      <c r="O5831" s="589"/>
      <c r="P5831" s="542"/>
      <c r="Q5831" s="580"/>
      <c r="R5831" s="584"/>
      <c r="S5831" s="585"/>
      <c r="T5831" s="588">
        <f>R5831-P5831</f>
        <v>0</v>
      </c>
      <c r="U5831" s="589"/>
      <c r="V5831" s="310"/>
      <c r="W5831" s="310"/>
      <c r="X5831" s="578"/>
      <c r="Y5831" s="543"/>
      <c r="Z5831" s="542"/>
      <c r="AA5831" s="543"/>
      <c r="AB5831" s="542"/>
      <c r="AC5831" s="543"/>
      <c r="AD5831" s="542"/>
      <c r="AE5831" s="580"/>
      <c r="AF5831" s="584"/>
      <c r="AG5831" s="585"/>
      <c r="AH5831" s="595">
        <f>IF(AD5831=0,0,(AF5831/AD5831)*100)</f>
        <v>0</v>
      </c>
      <c r="AI5831" s="596"/>
      <c r="AJ5831" s="542"/>
      <c r="AK5831" s="580"/>
      <c r="AL5831" s="584"/>
      <c r="AM5831" s="585"/>
      <c r="AN5831" s="595">
        <f>IF(AJ5831=0,0,(AL5831/AJ5831)*100)</f>
        <v>0</v>
      </c>
      <c r="AO5831" s="596"/>
      <c r="AP5831" s="542"/>
      <c r="AQ5831" s="580"/>
      <c r="AR5831" s="584"/>
      <c r="AS5831" s="585"/>
      <c r="AT5831" s="595">
        <f>IF(AP5831=0,0,(AR5831/AP5831)*100)</f>
        <v>0</v>
      </c>
      <c r="AU5831" s="596"/>
      <c r="AV5831" s="599">
        <f>AD5831+AJ5831+AP5831</f>
        <v>0</v>
      </c>
      <c r="AW5831" s="600"/>
      <c r="AX5831" s="630">
        <f>AF5831+AL5831+AR5831</f>
        <v>0</v>
      </c>
      <c r="AY5831" s="631"/>
      <c r="AZ5831" s="595">
        <f>IF(AV5831=0,0,(AX5831/AV5831)*100)</f>
        <v>0</v>
      </c>
      <c r="BA5831" s="596"/>
      <c r="BB5831" s="542"/>
      <c r="BC5831" s="580"/>
      <c r="BD5831" s="584"/>
      <c r="BE5831" s="585"/>
      <c r="BF5831" s="595">
        <f>IF(BB5831=0,0,(BD5831/BB5831)*100)</f>
        <v>0</v>
      </c>
      <c r="BG5831" s="596"/>
      <c r="BH5831" s="599">
        <f>AV5831+BB5831</f>
        <v>0</v>
      </c>
      <c r="BI5831" s="600"/>
      <c r="BJ5831" s="630">
        <f>AX5831+BD5831</f>
        <v>0</v>
      </c>
      <c r="BK5831" s="631"/>
      <c r="BL5831" s="595">
        <f>IF(BH5831=0,0,(BJ5831/BH5831)*100)</f>
        <v>0</v>
      </c>
      <c r="BM5831" s="596"/>
      <c r="BN5831" s="656">
        <f>(AF5831*2)+(AL5831*2)+(AR5831*3)+BD5831</f>
        <v>0</v>
      </c>
      <c r="BO5831" s="657"/>
      <c r="BP5831" s="658"/>
      <c r="BQ5831" s="676">
        <f t="shared" ref="BQ5831" si="3759">IF(BS5831=0,0,50*BR5831/BS5831)</f>
        <v>0</v>
      </c>
      <c r="BR5831" s="708">
        <f>(BN5831*BU$11)+(N5831*BU$12)+(Z5831*BU$13)+(R5831*BU$14)+(X5831*BU$15)+(AB5831*BU$16)</f>
        <v>0</v>
      </c>
      <c r="BS5831" s="662">
        <f>((BB5831-BD5831)*BU$18)+((AV5831-AX5831)*BU$17)+(H5831*BU$19)+(P5831*BU$20)</f>
        <v>0</v>
      </c>
      <c r="BT5831" s="15"/>
      <c r="BU5831" s="15"/>
      <c r="BV5831" s="95"/>
    </row>
    <row r="5832" spans="1:77" ht="22.5" hidden="1" customHeight="1" thickBot="1" x14ac:dyDescent="0.3">
      <c r="A5832" s="95"/>
      <c r="B5832" s="571"/>
      <c r="C5832" s="642" t="str">
        <f>IF(ROSTER!D$46="","",ROSTER!D$46)</f>
        <v/>
      </c>
      <c r="D5832" s="643"/>
      <c r="E5832" s="575"/>
      <c r="F5832" s="577"/>
      <c r="G5832" s="583"/>
      <c r="H5832" s="579"/>
      <c r="I5832" s="545"/>
      <c r="J5832" s="544"/>
      <c r="K5832" s="581"/>
      <c r="L5832" s="586"/>
      <c r="M5832" s="587"/>
      <c r="N5832" s="590"/>
      <c r="O5832" s="591"/>
      <c r="P5832" s="544"/>
      <c r="Q5832" s="581"/>
      <c r="R5832" s="586"/>
      <c r="S5832" s="587"/>
      <c r="T5832" s="592"/>
      <c r="U5832" s="603"/>
      <c r="V5832" s="311"/>
      <c r="W5832" s="311"/>
      <c r="X5832" s="579"/>
      <c r="Y5832" s="545"/>
      <c r="Z5832" s="544"/>
      <c r="AA5832" s="545"/>
      <c r="AB5832" s="544"/>
      <c r="AC5832" s="545"/>
      <c r="AD5832" s="544"/>
      <c r="AE5832" s="581"/>
      <c r="AF5832" s="586"/>
      <c r="AG5832" s="587"/>
      <c r="AH5832" s="597"/>
      <c r="AI5832" s="598"/>
      <c r="AJ5832" s="544"/>
      <c r="AK5832" s="581"/>
      <c r="AL5832" s="586"/>
      <c r="AM5832" s="587"/>
      <c r="AN5832" s="597"/>
      <c r="AO5832" s="598"/>
      <c r="AP5832" s="544"/>
      <c r="AQ5832" s="581"/>
      <c r="AR5832" s="586"/>
      <c r="AS5832" s="587"/>
      <c r="AT5832" s="597"/>
      <c r="AU5832" s="598"/>
      <c r="AV5832" s="601"/>
      <c r="AW5832" s="602"/>
      <c r="AX5832" s="701"/>
      <c r="AY5832" s="702"/>
      <c r="AZ5832" s="597"/>
      <c r="BA5832" s="598"/>
      <c r="BB5832" s="544"/>
      <c r="BC5832" s="581"/>
      <c r="BD5832" s="586"/>
      <c r="BE5832" s="587"/>
      <c r="BF5832" s="597"/>
      <c r="BG5832" s="598"/>
      <c r="BH5832" s="601"/>
      <c r="BI5832" s="602"/>
      <c r="BJ5832" s="701"/>
      <c r="BK5832" s="702"/>
      <c r="BL5832" s="597"/>
      <c r="BM5832" s="598"/>
      <c r="BN5832" s="659"/>
      <c r="BO5832" s="660"/>
      <c r="BP5832" s="661"/>
      <c r="BQ5832" s="682"/>
      <c r="BR5832" s="709"/>
      <c r="BS5832" s="663"/>
      <c r="BT5832" s="15"/>
      <c r="BU5832" s="15"/>
      <c r="BV5832" s="95"/>
    </row>
    <row r="5833" spans="1:77" s="21" customFormat="1" ht="33.4" hidden="1" customHeight="1" x14ac:dyDescent="0.45">
      <c r="A5833" s="98"/>
      <c r="B5833" s="612"/>
      <c r="C5833" s="613"/>
      <c r="D5833" s="613" t="s">
        <v>10</v>
      </c>
      <c r="E5833" s="616"/>
      <c r="F5833" s="279"/>
      <c r="G5833" s="279"/>
      <c r="H5833" s="517">
        <f>SUM(H5793:I5832)</f>
        <v>0</v>
      </c>
      <c r="I5833" s="618"/>
      <c r="J5833" s="517">
        <f>SUM(J5793:K5832)</f>
        <v>0</v>
      </c>
      <c r="K5833" s="618"/>
      <c r="L5833" s="620">
        <f>SUM(L5793:M5832)</f>
        <v>0</v>
      </c>
      <c r="M5833" s="621"/>
      <c r="N5833" s="548">
        <f>L5833+J5833</f>
        <v>0</v>
      </c>
      <c r="O5833" s="518"/>
      <c r="P5833" s="620">
        <f>SUM(P5793:Q5832)</f>
        <v>0</v>
      </c>
      <c r="Q5833" s="618"/>
      <c r="R5833" s="620">
        <f>SUM(R5793:S5832)</f>
        <v>0</v>
      </c>
      <c r="S5833" s="621"/>
      <c r="T5833" s="548">
        <f>R5833-P5833</f>
        <v>0</v>
      </c>
      <c r="U5833" s="518"/>
      <c r="V5833" s="312"/>
      <c r="W5833" s="312"/>
      <c r="X5833" s="620">
        <f>SUM(X5793:Y5832)</f>
        <v>0</v>
      </c>
      <c r="Y5833" s="621"/>
      <c r="Z5833" s="517">
        <f>SUM(Z5793:AA5832)</f>
        <v>0</v>
      </c>
      <c r="AA5833" s="518"/>
      <c r="AB5833" s="517">
        <f>SUM(AB5793:AC5832)</f>
        <v>0</v>
      </c>
      <c r="AC5833" s="518"/>
      <c r="AD5833" s="621">
        <f>SUM(AD5793:AE5832)</f>
        <v>0</v>
      </c>
      <c r="AE5833" s="618"/>
      <c r="AF5833" s="620">
        <f>SUM(AF5793:AG5832)</f>
        <v>0</v>
      </c>
      <c r="AG5833" s="621"/>
      <c r="AH5833" s="548">
        <f>IF(AD5833=0,0,(AF5833/AD5833)*100)</f>
        <v>0</v>
      </c>
      <c r="AI5833" s="518"/>
      <c r="AJ5833" s="620">
        <f>SUM(AJ5793:AK5832)</f>
        <v>0</v>
      </c>
      <c r="AK5833" s="618"/>
      <c r="AL5833" s="620">
        <f>SUM(AL5793:AM5832)</f>
        <v>0</v>
      </c>
      <c r="AM5833" s="621"/>
      <c r="AN5833" s="548">
        <f>IF(AJ5833=0,0,(AL5833/AJ5833)*100)</f>
        <v>0</v>
      </c>
      <c r="AO5833" s="518"/>
      <c r="AP5833" s="620">
        <f>SUM(AP5793:AQ5832)</f>
        <v>0</v>
      </c>
      <c r="AQ5833" s="618"/>
      <c r="AR5833" s="620">
        <f>SUM(AR5793:AS5832)</f>
        <v>0</v>
      </c>
      <c r="AS5833" s="621"/>
      <c r="AT5833" s="548">
        <f>IF(AP5833=0,0,(AR5833/AP5833)*100)</f>
        <v>0</v>
      </c>
      <c r="AU5833" s="518"/>
      <c r="AV5833" s="517">
        <f>AD5833+AJ5833+AP5833</f>
        <v>0</v>
      </c>
      <c r="AW5833" s="618"/>
      <c r="AX5833" s="620">
        <f>AF5833+AL5833+AR5833</f>
        <v>0</v>
      </c>
      <c r="AY5833" s="624"/>
      <c r="AZ5833" s="548">
        <f>IF(AV5833=0,0,(AX5833/AV5833)*100)</f>
        <v>0</v>
      </c>
      <c r="BA5833" s="518"/>
      <c r="BB5833" s="620">
        <f>SUM(BB5793:BC5832)</f>
        <v>0</v>
      </c>
      <c r="BC5833" s="618"/>
      <c r="BD5833" s="620">
        <f>SUM(BD5793:BE5832)</f>
        <v>0</v>
      </c>
      <c r="BE5833" s="621"/>
      <c r="BF5833" s="548">
        <f>IF(BB5833=0,0,(BD5833/BB5833)*100)</f>
        <v>0</v>
      </c>
      <c r="BG5833" s="518"/>
      <c r="BH5833" s="517">
        <f>AV5833+BB5833</f>
        <v>0</v>
      </c>
      <c r="BI5833" s="618"/>
      <c r="BJ5833" s="620">
        <f>AX5833+BD5833</f>
        <v>0</v>
      </c>
      <c r="BK5833" s="624"/>
      <c r="BL5833" s="548">
        <f>IF(BH5833=0,0,(BJ5833/BH5833)*100)</f>
        <v>0</v>
      </c>
      <c r="BM5833" s="664"/>
      <c r="BN5833" s="666">
        <f>SUM(BN5793:BP5832)</f>
        <v>0</v>
      </c>
      <c r="BO5833" s="667"/>
      <c r="BP5833" s="668"/>
      <c r="BQ5833" s="681">
        <f>SUM(BQ5793:BQ5832)</f>
        <v>0</v>
      </c>
      <c r="BR5833" s="685">
        <f>(BN5833*BU$11)+(N5833*BU$12)+(Z5833*BU$13)+(R5833*BU$14)+(X5833*BU$15)+(AB5833*BU$16)</f>
        <v>0</v>
      </c>
      <c r="BS5833" s="683">
        <f>((BB5833-BD5833)*BU$18)+((AV5833-AX5833)*BU$17)+(H5833*BU$19)+(P5833*BU$20)</f>
        <v>0</v>
      </c>
      <c r="BT5833" s="20"/>
      <c r="BU5833" s="20"/>
      <c r="BV5833" s="98"/>
    </row>
    <row r="5834" spans="1:77" s="21" customFormat="1" ht="33.950000000000003" hidden="1" customHeight="1" thickBot="1" x14ac:dyDescent="0.5">
      <c r="A5834" s="98"/>
      <c r="B5834" s="614"/>
      <c r="C5834" s="615"/>
      <c r="D5834" s="615"/>
      <c r="E5834" s="617"/>
      <c r="F5834" s="280"/>
      <c r="G5834" s="280"/>
      <c r="H5834" s="519"/>
      <c r="I5834" s="619"/>
      <c r="J5834" s="519"/>
      <c r="K5834" s="619"/>
      <c r="L5834" s="622"/>
      <c r="M5834" s="623"/>
      <c r="N5834" s="549"/>
      <c r="O5834" s="520"/>
      <c r="P5834" s="622"/>
      <c r="Q5834" s="619"/>
      <c r="R5834" s="622"/>
      <c r="S5834" s="623"/>
      <c r="T5834" s="549"/>
      <c r="U5834" s="520"/>
      <c r="V5834" s="313"/>
      <c r="W5834" s="313"/>
      <c r="X5834" s="622"/>
      <c r="Y5834" s="623"/>
      <c r="Z5834" s="519"/>
      <c r="AA5834" s="520"/>
      <c r="AB5834" s="519"/>
      <c r="AC5834" s="520"/>
      <c r="AD5834" s="623"/>
      <c r="AE5834" s="619"/>
      <c r="AF5834" s="622"/>
      <c r="AG5834" s="623"/>
      <c r="AH5834" s="549"/>
      <c r="AI5834" s="520"/>
      <c r="AJ5834" s="622"/>
      <c r="AK5834" s="619"/>
      <c r="AL5834" s="622"/>
      <c r="AM5834" s="623"/>
      <c r="AN5834" s="549"/>
      <c r="AO5834" s="520"/>
      <c r="AP5834" s="622"/>
      <c r="AQ5834" s="619"/>
      <c r="AR5834" s="622"/>
      <c r="AS5834" s="623"/>
      <c r="AT5834" s="549"/>
      <c r="AU5834" s="520"/>
      <c r="AV5834" s="519"/>
      <c r="AW5834" s="619"/>
      <c r="AX5834" s="622"/>
      <c r="AY5834" s="625"/>
      <c r="AZ5834" s="549"/>
      <c r="BA5834" s="520"/>
      <c r="BB5834" s="622"/>
      <c r="BC5834" s="619"/>
      <c r="BD5834" s="622"/>
      <c r="BE5834" s="623"/>
      <c r="BF5834" s="549"/>
      <c r="BG5834" s="520"/>
      <c r="BH5834" s="519"/>
      <c r="BI5834" s="619"/>
      <c r="BJ5834" s="622"/>
      <c r="BK5834" s="625"/>
      <c r="BL5834" s="549"/>
      <c r="BM5834" s="665"/>
      <c r="BN5834" s="669"/>
      <c r="BO5834" s="670"/>
      <c r="BP5834" s="671"/>
      <c r="BQ5834" s="682"/>
      <c r="BR5834" s="686"/>
      <c r="BS5834" s="684"/>
      <c r="BT5834" s="20"/>
      <c r="BU5834" s="20"/>
      <c r="BV5834" s="98"/>
    </row>
    <row r="5835" spans="1:77" s="21" customFormat="1" ht="33" hidden="1" customHeight="1" thickBot="1" x14ac:dyDescent="0.5">
      <c r="A5835" s="98"/>
      <c r="B5835" s="612"/>
      <c r="C5835" s="613"/>
      <c r="D5835" s="613" t="s">
        <v>13</v>
      </c>
      <c r="E5835" s="616"/>
      <c r="F5835" s="281"/>
      <c r="G5835" s="282"/>
      <c r="H5835" s="528"/>
      <c r="I5835" s="636"/>
      <c r="J5835" s="528"/>
      <c r="K5835" s="636"/>
      <c r="L5835" s="638"/>
      <c r="M5835" s="639"/>
      <c r="N5835" s="548">
        <f>J5835+L5835</f>
        <v>0</v>
      </c>
      <c r="O5835" s="518"/>
      <c r="P5835" s="638"/>
      <c r="Q5835" s="636"/>
      <c r="R5835" s="638"/>
      <c r="S5835" s="639"/>
      <c r="T5835" s="548">
        <f>R5835-P5835</f>
        <v>0</v>
      </c>
      <c r="U5835" s="518"/>
      <c r="V5835" s="312"/>
      <c r="W5835" s="312"/>
      <c r="X5835" s="638"/>
      <c r="Y5835" s="639"/>
      <c r="Z5835" s="528"/>
      <c r="AA5835" s="529"/>
      <c r="AB5835" s="528"/>
      <c r="AC5835" s="529"/>
      <c r="AD5835" s="639"/>
      <c r="AE5835" s="636"/>
      <c r="AF5835" s="638"/>
      <c r="AG5835" s="639"/>
      <c r="AH5835" s="548">
        <f>IF(AD5835=0,0,(AF5835/AD5835)*100)</f>
        <v>0</v>
      </c>
      <c r="AI5835" s="518"/>
      <c r="AJ5835" s="638"/>
      <c r="AK5835" s="636"/>
      <c r="AL5835" s="638"/>
      <c r="AM5835" s="639"/>
      <c r="AN5835" s="548">
        <f>IF(AJ5835=0,0,(AL5835/AJ5835)*100)</f>
        <v>0</v>
      </c>
      <c r="AO5835" s="518"/>
      <c r="AP5835" s="638"/>
      <c r="AQ5835" s="636"/>
      <c r="AR5835" s="638"/>
      <c r="AS5835" s="639"/>
      <c r="AT5835" s="548">
        <f>IF(AP5835=0,0,(AR5835/AP5835)*100)</f>
        <v>0</v>
      </c>
      <c r="AU5835" s="518"/>
      <c r="AV5835" s="517">
        <f>AD5835+AJ5835+AP5835</f>
        <v>0</v>
      </c>
      <c r="AW5835" s="618"/>
      <c r="AX5835" s="620">
        <f>AF5835+AL5835+AR5835</f>
        <v>0</v>
      </c>
      <c r="AY5835" s="624"/>
      <c r="AZ5835" s="548">
        <f>IF(AV5835=0,0,(AX5835/AV5835)*100)</f>
        <v>0</v>
      </c>
      <c r="BA5835" s="518"/>
      <c r="BB5835" s="638"/>
      <c r="BC5835" s="636"/>
      <c r="BD5835" s="638"/>
      <c r="BE5835" s="639"/>
      <c r="BF5835" s="548">
        <f>IF(BB5835=0,0,(BD5835/BB5835)*100)</f>
        <v>0</v>
      </c>
      <c r="BG5835" s="518"/>
      <c r="BH5835" s="517">
        <f>AV5835+BB5835</f>
        <v>0</v>
      </c>
      <c r="BI5835" s="618"/>
      <c r="BJ5835" s="620">
        <f>AX5835+BD5835</f>
        <v>0</v>
      </c>
      <c r="BK5835" s="624"/>
      <c r="BL5835" s="548">
        <f>IF(BH5835=0,0,(BJ5835/BH5835)*100)</f>
        <v>0</v>
      </c>
      <c r="BM5835" s="664"/>
      <c r="BN5835" s="666">
        <f>(AF5835*2)+(AL5835*2)+(AR5835*3)+BD5835</f>
        <v>0</v>
      </c>
      <c r="BO5835" s="667"/>
      <c r="BP5835" s="668"/>
      <c r="BQ5835" s="672"/>
      <c r="BR5835" s="283"/>
      <c r="BS5835" s="284"/>
      <c r="BT5835" s="20"/>
      <c r="BU5835" s="20"/>
      <c r="BV5835" s="98"/>
    </row>
    <row r="5836" spans="1:77" s="21" customFormat="1" ht="33.75" hidden="1" customHeight="1" thickBot="1" x14ac:dyDescent="0.5">
      <c r="A5836" s="98"/>
      <c r="B5836" s="285"/>
      <c r="C5836" s="286"/>
      <c r="D5836" s="634"/>
      <c r="E5836" s="635"/>
      <c r="F5836" s="287"/>
      <c r="G5836" s="287"/>
      <c r="H5836" s="530"/>
      <c r="I5836" s="637"/>
      <c r="J5836" s="530"/>
      <c r="K5836" s="637"/>
      <c r="L5836" s="640"/>
      <c r="M5836" s="641"/>
      <c r="N5836" s="549"/>
      <c r="O5836" s="520"/>
      <c r="P5836" s="640"/>
      <c r="Q5836" s="637"/>
      <c r="R5836" s="640"/>
      <c r="S5836" s="641"/>
      <c r="T5836" s="549"/>
      <c r="U5836" s="520"/>
      <c r="V5836" s="313"/>
      <c r="W5836" s="313"/>
      <c r="X5836" s="640"/>
      <c r="Y5836" s="641"/>
      <c r="Z5836" s="530"/>
      <c r="AA5836" s="531"/>
      <c r="AB5836" s="530"/>
      <c r="AC5836" s="531"/>
      <c r="AD5836" s="641"/>
      <c r="AE5836" s="637"/>
      <c r="AF5836" s="640"/>
      <c r="AG5836" s="641"/>
      <c r="AH5836" s="549"/>
      <c r="AI5836" s="520"/>
      <c r="AJ5836" s="640"/>
      <c r="AK5836" s="637"/>
      <c r="AL5836" s="640"/>
      <c r="AM5836" s="641"/>
      <c r="AN5836" s="549"/>
      <c r="AO5836" s="520"/>
      <c r="AP5836" s="640"/>
      <c r="AQ5836" s="637"/>
      <c r="AR5836" s="640"/>
      <c r="AS5836" s="641"/>
      <c r="AT5836" s="549"/>
      <c r="AU5836" s="520"/>
      <c r="AV5836" s="519"/>
      <c r="AW5836" s="619"/>
      <c r="AX5836" s="622"/>
      <c r="AY5836" s="625"/>
      <c r="AZ5836" s="549"/>
      <c r="BA5836" s="520"/>
      <c r="BB5836" s="640"/>
      <c r="BC5836" s="637"/>
      <c r="BD5836" s="640"/>
      <c r="BE5836" s="641"/>
      <c r="BF5836" s="549"/>
      <c r="BG5836" s="520"/>
      <c r="BH5836" s="519"/>
      <c r="BI5836" s="619"/>
      <c r="BJ5836" s="622"/>
      <c r="BK5836" s="625"/>
      <c r="BL5836" s="549"/>
      <c r="BM5836" s="665"/>
      <c r="BN5836" s="669"/>
      <c r="BO5836" s="670"/>
      <c r="BP5836" s="671"/>
      <c r="BQ5836" s="673"/>
      <c r="BR5836" s="79"/>
      <c r="BS5836" s="79"/>
      <c r="BT5836" s="20"/>
      <c r="BU5836" s="20"/>
      <c r="BV5836" s="98"/>
    </row>
    <row r="5837" spans="1:77" ht="16.5" hidden="1" customHeight="1" thickTop="1" thickBot="1" x14ac:dyDescent="0.5">
      <c r="A5837" s="95"/>
      <c r="B5837" s="288"/>
      <c r="C5837" s="70"/>
      <c r="D5837" s="70"/>
      <c r="E5837" s="70"/>
      <c r="F5837" s="70"/>
      <c r="G5837" s="70"/>
      <c r="H5837" s="70"/>
      <c r="I5837" s="70"/>
      <c r="J5837" s="70"/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289"/>
      <c r="AI5837" s="289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89"/>
      <c r="BR5837" s="674">
        <f>IF((J5833+L5835)=0,0,(J5833/(J5833+L5835)*100)%)</f>
        <v>0</v>
      </c>
      <c r="BS5837" s="675"/>
      <c r="BT5837" s="674">
        <f>IF((L5833+J5835)=0,0,(L5833/(L5833+J5835)*100)%)</f>
        <v>0</v>
      </c>
      <c r="BU5837" s="675"/>
      <c r="BV5837" s="95"/>
    </row>
    <row r="5838" spans="1:77" s="23" customFormat="1" ht="79.5" hidden="1" customHeight="1" thickTop="1" thickBot="1" x14ac:dyDescent="0.55000000000000004">
      <c r="A5838" s="99"/>
      <c r="B5838" s="565" t="s">
        <v>64</v>
      </c>
      <c r="C5838" s="566"/>
      <c r="D5838" s="532" t="s">
        <v>54</v>
      </c>
      <c r="E5838" s="532"/>
      <c r="F5838" s="532"/>
      <c r="G5838" s="654"/>
      <c r="H5838" s="533"/>
      <c r="I5838" s="534"/>
      <c r="J5838" s="535"/>
      <c r="K5838" s="290"/>
      <c r="L5838" s="533"/>
      <c r="M5838" s="534"/>
      <c r="N5838" s="535"/>
      <c r="O5838" s="536" t="s">
        <v>47</v>
      </c>
      <c r="P5838" s="537"/>
      <c r="Q5838" s="537"/>
      <c r="R5838" s="537"/>
      <c r="S5838" s="533"/>
      <c r="T5838" s="534"/>
      <c r="U5838" s="535"/>
      <c r="V5838" s="314"/>
      <c r="W5838" s="314"/>
      <c r="X5838" s="290"/>
      <c r="Y5838" s="533"/>
      <c r="Z5838" s="534"/>
      <c r="AA5838" s="535"/>
      <c r="AB5838" s="536" t="s">
        <v>49</v>
      </c>
      <c r="AC5838" s="537"/>
      <c r="AD5838" s="537"/>
      <c r="AE5838" s="538"/>
      <c r="AF5838" s="533"/>
      <c r="AG5838" s="534"/>
      <c r="AH5838" s="535"/>
      <c r="AI5838" s="290"/>
      <c r="AJ5838" s="533"/>
      <c r="AK5838" s="534"/>
      <c r="AL5838" s="535"/>
      <c r="AM5838" s="536" t="s">
        <v>53</v>
      </c>
      <c r="AN5838" s="537"/>
      <c r="AO5838" s="537"/>
      <c r="AP5838" s="538"/>
      <c r="AQ5838" s="533"/>
      <c r="AR5838" s="534"/>
      <c r="AS5838" s="535"/>
      <c r="AT5838" s="72"/>
      <c r="AU5838" s="533"/>
      <c r="AV5838" s="534"/>
      <c r="AW5838" s="535"/>
      <c r="AX5838" s="291"/>
      <c r="AY5838" s="291"/>
      <c r="AZ5838" s="291"/>
      <c r="BA5838" s="291"/>
      <c r="BB5838" s="567" t="s">
        <v>20</v>
      </c>
      <c r="BC5838" s="567"/>
      <c r="BD5838" s="567"/>
      <c r="BE5838" s="567"/>
      <c r="BF5838" s="568"/>
      <c r="BG5838" s="539">
        <f>BN5833</f>
        <v>0</v>
      </c>
      <c r="BH5838" s="540"/>
      <c r="BI5838" s="541"/>
      <c r="BJ5838" s="292"/>
      <c r="BK5838" s="539">
        <f>BN5835</f>
        <v>0</v>
      </c>
      <c r="BL5838" s="540"/>
      <c r="BM5838" s="541"/>
      <c r="BN5838" s="73"/>
      <c r="BO5838" s="73"/>
      <c r="BP5838" s="73"/>
      <c r="BQ5838" s="90"/>
      <c r="BR5838" s="24"/>
      <c r="BS5838" s="24"/>
      <c r="BT5838" s="22"/>
      <c r="BU5838" s="22"/>
      <c r="BV5838" s="99"/>
    </row>
    <row r="5839" spans="1:77" ht="15.6" hidden="1" customHeight="1" thickTop="1" thickBot="1" x14ac:dyDescent="0.55000000000000004">
      <c r="A5839" s="95"/>
      <c r="B5839" s="293"/>
      <c r="C5839" s="67"/>
      <c r="D5839" s="294"/>
      <c r="E5839" s="294"/>
      <c r="F5839" s="295"/>
      <c r="G5839" s="295"/>
      <c r="H5839" s="296"/>
      <c r="I5839" s="296"/>
      <c r="J5839" s="296"/>
      <c r="K5839" s="296"/>
      <c r="L5839" s="296"/>
      <c r="M5839" s="296"/>
      <c r="N5839" s="296"/>
      <c r="O5839" s="295"/>
      <c r="P5839" s="295"/>
      <c r="Q5839" s="295"/>
      <c r="R5839" s="295"/>
      <c r="S5839" s="296"/>
      <c r="T5839" s="296"/>
      <c r="U5839" s="296"/>
      <c r="V5839" s="296"/>
      <c r="W5839" s="296"/>
      <c r="X5839" s="297"/>
      <c r="Y5839" s="296"/>
      <c r="Z5839" s="296"/>
      <c r="AA5839" s="296"/>
      <c r="AB5839" s="295"/>
      <c r="AC5839" s="295"/>
      <c r="AD5839" s="295"/>
      <c r="AE5839" s="295"/>
      <c r="AF5839" s="296"/>
      <c r="AG5839" s="296"/>
      <c r="AH5839" s="296"/>
      <c r="AI5839" s="296"/>
      <c r="AJ5839" s="297"/>
      <c r="AK5839" s="297"/>
      <c r="AL5839" s="296"/>
      <c r="AM5839" s="295"/>
      <c r="AN5839" s="295"/>
      <c r="AO5839" s="295"/>
      <c r="AP5839" s="295"/>
      <c r="AQ5839" s="296"/>
      <c r="AR5839" s="296"/>
      <c r="AS5839" s="296"/>
      <c r="AT5839" s="296"/>
      <c r="AU5839" s="296"/>
      <c r="AV5839" s="72"/>
      <c r="AW5839" s="72"/>
      <c r="AX5839" s="74"/>
      <c r="AY5839" s="74"/>
      <c r="AZ5839" s="74"/>
      <c r="BA5839" s="74"/>
      <c r="BB5839" s="295"/>
      <c r="BC5839" s="298"/>
      <c r="BD5839" s="298"/>
      <c r="BE5839" s="299"/>
      <c r="BF5839" s="300"/>
      <c r="BG5839" s="301"/>
      <c r="BH5839" s="301"/>
      <c r="BI5839" s="72"/>
      <c r="BJ5839" s="302"/>
      <c r="BK5839" s="303"/>
      <c r="BL5839" s="303"/>
      <c r="BM5839" s="72"/>
      <c r="BN5839" s="74"/>
      <c r="BO5839" s="74"/>
      <c r="BP5839" s="74"/>
      <c r="BQ5839" s="91"/>
      <c r="BR5839" s="25"/>
      <c r="BS5839" s="25"/>
      <c r="BT5839" s="15"/>
      <c r="BU5839" s="15"/>
      <c r="BV5839" s="95"/>
    </row>
    <row r="5840" spans="1:77" s="23" customFormat="1" ht="79.5" hidden="1" customHeight="1" thickTop="1" thickBot="1" x14ac:dyDescent="0.55000000000000004">
      <c r="A5840" s="99"/>
      <c r="B5840" s="569" t="s">
        <v>46</v>
      </c>
      <c r="C5840" s="567"/>
      <c r="D5840" s="532" t="s">
        <v>55</v>
      </c>
      <c r="E5840" s="532"/>
      <c r="F5840" s="532"/>
      <c r="G5840" s="654"/>
      <c r="H5840" s="539">
        <f>H5838</f>
        <v>0</v>
      </c>
      <c r="I5840" s="540"/>
      <c r="J5840" s="541"/>
      <c r="K5840" s="290"/>
      <c r="L5840" s="539">
        <f>L5838</f>
        <v>0</v>
      </c>
      <c r="M5840" s="540"/>
      <c r="N5840" s="541"/>
      <c r="O5840" s="536" t="s">
        <v>51</v>
      </c>
      <c r="P5840" s="537"/>
      <c r="Q5840" s="537"/>
      <c r="R5840" s="537"/>
      <c r="S5840" s="539">
        <f>S5838-H5838</f>
        <v>0</v>
      </c>
      <c r="T5840" s="540"/>
      <c r="U5840" s="541"/>
      <c r="V5840" s="315"/>
      <c r="W5840" s="315"/>
      <c r="X5840" s="290"/>
      <c r="Y5840" s="539">
        <f>Y5838-L5838</f>
        <v>0</v>
      </c>
      <c r="Z5840" s="540"/>
      <c r="AA5840" s="541"/>
      <c r="AB5840" s="536" t="s">
        <v>50</v>
      </c>
      <c r="AC5840" s="537"/>
      <c r="AD5840" s="537"/>
      <c r="AE5840" s="538"/>
      <c r="AF5840" s="539">
        <f>AF5838-S5838</f>
        <v>0</v>
      </c>
      <c r="AG5840" s="540"/>
      <c r="AH5840" s="541"/>
      <c r="AI5840" s="290"/>
      <c r="AJ5840" s="539">
        <f>AJ5838-Y5838</f>
        <v>0</v>
      </c>
      <c r="AK5840" s="540"/>
      <c r="AL5840" s="541"/>
      <c r="AM5840" s="536" t="s">
        <v>52</v>
      </c>
      <c r="AN5840" s="537"/>
      <c r="AO5840" s="537"/>
      <c r="AP5840" s="538"/>
      <c r="AQ5840" s="539">
        <f>AQ5838-AF5838</f>
        <v>0</v>
      </c>
      <c r="AR5840" s="540"/>
      <c r="AS5840" s="541"/>
      <c r="AT5840" s="72"/>
      <c r="AU5840" s="539">
        <f>AU5838-AJ5838</f>
        <v>0</v>
      </c>
      <c r="AV5840" s="540"/>
      <c r="AW5840" s="541"/>
      <c r="AX5840" s="291"/>
      <c r="AY5840" s="291"/>
      <c r="AZ5840" s="291"/>
      <c r="BA5840" s="291"/>
      <c r="BB5840" s="567" t="s">
        <v>45</v>
      </c>
      <c r="BC5840" s="567"/>
      <c r="BD5840" s="567"/>
      <c r="BE5840" s="567"/>
      <c r="BF5840" s="568"/>
      <c r="BG5840" s="539">
        <f>BG5838-AQ5838</f>
        <v>0</v>
      </c>
      <c r="BH5840" s="540"/>
      <c r="BI5840" s="541"/>
      <c r="BJ5840" s="304"/>
      <c r="BK5840" s="539">
        <f>BK5838-AU5838</f>
        <v>0</v>
      </c>
      <c r="BL5840" s="540"/>
      <c r="BM5840" s="541"/>
      <c r="BN5840" s="73"/>
      <c r="BO5840" s="73"/>
      <c r="BP5840" s="73"/>
      <c r="BQ5840" s="90"/>
      <c r="BR5840" s="24"/>
      <c r="BS5840" s="24"/>
      <c r="BT5840" s="22"/>
      <c r="BU5840" s="22"/>
      <c r="BV5840" s="99"/>
      <c r="BY5840" s="21"/>
    </row>
    <row r="5841" spans="1:74" ht="18.75" hidden="1" customHeight="1" thickTop="1" thickBot="1" x14ac:dyDescent="0.5">
      <c r="A5841" s="95"/>
      <c r="B5841" s="305"/>
      <c r="C5841" s="71"/>
      <c r="D5841" s="71"/>
      <c r="E5841" s="71"/>
      <c r="F5841" s="92"/>
      <c r="G5841" s="92"/>
      <c r="H5841" s="71"/>
      <c r="I5841" s="71"/>
      <c r="J5841" s="71"/>
      <c r="K5841" s="71"/>
      <c r="L5841" s="71"/>
      <c r="M5841" s="71"/>
      <c r="N5841" s="71"/>
      <c r="O5841" s="71"/>
      <c r="P5841" s="71"/>
      <c r="Q5841" s="71"/>
      <c r="R5841" s="71"/>
      <c r="S5841" s="71"/>
      <c r="T5841" s="71"/>
      <c r="U5841" s="71"/>
      <c r="V5841" s="71"/>
      <c r="W5841" s="71"/>
      <c r="X5841" s="71"/>
      <c r="Y5841" s="71"/>
      <c r="Z5841" s="71"/>
      <c r="AA5841" s="71"/>
      <c r="AB5841" s="71"/>
      <c r="AC5841" s="71"/>
      <c r="AD5841" s="71"/>
      <c r="AE5841" s="71"/>
      <c r="AF5841" s="71"/>
      <c r="AG5841" s="71"/>
      <c r="AH5841" s="306"/>
      <c r="AI5841" s="306"/>
      <c r="AJ5841" s="71"/>
      <c r="AK5841" s="71"/>
      <c r="AL5841" s="71"/>
      <c r="AM5841" s="71"/>
      <c r="AN5841" s="71"/>
      <c r="AO5841" s="71"/>
      <c r="AP5841" s="71"/>
      <c r="AQ5841" s="71"/>
      <c r="AR5841" s="71"/>
      <c r="AS5841" s="71"/>
      <c r="AT5841" s="71"/>
      <c r="AU5841" s="71"/>
      <c r="AV5841" s="71"/>
      <c r="AW5841" s="71"/>
      <c r="AX5841" s="71"/>
      <c r="AY5841" s="71"/>
      <c r="AZ5841" s="71"/>
      <c r="BA5841" s="71"/>
      <c r="BB5841" s="71"/>
      <c r="BC5841" s="703" t="s">
        <v>153</v>
      </c>
      <c r="BD5841" s="703"/>
      <c r="BE5841" s="703"/>
      <c r="BF5841" s="703"/>
      <c r="BG5841" s="703"/>
      <c r="BH5841" s="703"/>
      <c r="BI5841" s="703"/>
      <c r="BJ5841" s="703"/>
      <c r="BK5841" s="703"/>
      <c r="BL5841" s="703"/>
      <c r="BM5841" s="703"/>
      <c r="BN5841" s="703"/>
      <c r="BO5841" s="703"/>
      <c r="BP5841" s="703"/>
      <c r="BQ5841" s="318"/>
      <c r="BR5841" s="319"/>
      <c r="BS5841" s="319"/>
      <c r="BT5841" s="15"/>
      <c r="BU5841" s="15"/>
      <c r="BV5841" s="95"/>
    </row>
    <row r="5842" spans="1:74" s="93" customFormat="1" ht="13.5" hidden="1" customHeight="1" thickTop="1" x14ac:dyDescent="0.45">
      <c r="A5842" s="95"/>
      <c r="B5842" s="99"/>
      <c r="C5842" s="95"/>
      <c r="D5842" s="95"/>
      <c r="E5842" s="95"/>
      <c r="F5842" s="96"/>
      <c r="G5842" s="96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254"/>
      <c r="AI5842" s="254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5"/>
      <c r="BL5842" s="95"/>
      <c r="BM5842" s="95"/>
      <c r="BN5842" s="95"/>
      <c r="BO5842" s="95"/>
      <c r="BP5842" s="95"/>
      <c r="BQ5842" s="97"/>
      <c r="BR5842" s="97"/>
      <c r="BS5842" s="97"/>
      <c r="BT5842" s="95"/>
      <c r="BU5842" s="95"/>
      <c r="BV5842" s="95"/>
    </row>
    <row r="5843" spans="1:74" s="17" customFormat="1" ht="33.75" hidden="1" x14ac:dyDescent="0.5">
      <c r="A5843" s="255"/>
      <c r="B5843" s="604" t="s">
        <v>9</v>
      </c>
      <c r="C5843" s="604"/>
      <c r="D5843" s="604"/>
      <c r="E5843" s="604"/>
      <c r="F5843" s="604"/>
      <c r="G5843" s="604"/>
      <c r="H5843" s="604"/>
      <c r="I5843" s="604"/>
      <c r="J5843" s="604"/>
      <c r="K5843" s="604"/>
      <c r="L5843" s="604"/>
      <c r="M5843" s="604"/>
      <c r="N5843" s="604"/>
      <c r="O5843" s="604"/>
      <c r="P5843" s="604"/>
      <c r="Q5843" s="604"/>
      <c r="R5843" s="604"/>
      <c r="S5843" s="604"/>
      <c r="T5843" s="604"/>
      <c r="U5843" s="604"/>
      <c r="V5843" s="604"/>
      <c r="W5843" s="604"/>
      <c r="X5843" s="604"/>
      <c r="Y5843" s="604"/>
      <c r="Z5843" s="604"/>
      <c r="AA5843" s="604"/>
      <c r="AB5843" s="604"/>
      <c r="AC5843" s="604"/>
      <c r="AD5843" s="604"/>
      <c r="AE5843" s="604"/>
      <c r="AF5843" s="604"/>
      <c r="AG5843" s="604"/>
      <c r="AH5843" s="604"/>
      <c r="AI5843" s="604"/>
      <c r="AJ5843" s="604"/>
      <c r="AK5843" s="604"/>
      <c r="AL5843" s="604"/>
      <c r="AM5843" s="604"/>
      <c r="AN5843" s="604"/>
      <c r="AO5843" s="604"/>
      <c r="AP5843" s="604"/>
      <c r="AQ5843" s="604"/>
      <c r="AR5843" s="604"/>
      <c r="AS5843" s="604"/>
      <c r="AT5843" s="604"/>
      <c r="AU5843" s="604"/>
      <c r="AV5843" s="604"/>
      <c r="AW5843" s="604"/>
      <c r="AX5843" s="604"/>
      <c r="AY5843" s="604"/>
      <c r="AZ5843" s="604"/>
      <c r="BA5843" s="604"/>
      <c r="BB5843" s="604"/>
      <c r="BC5843" s="604"/>
      <c r="BD5843" s="604"/>
      <c r="BE5843" s="604"/>
      <c r="BF5843" s="604"/>
      <c r="BG5843" s="604"/>
      <c r="BH5843" s="604"/>
      <c r="BI5843" s="604"/>
      <c r="BJ5843" s="604"/>
      <c r="BK5843" s="604"/>
      <c r="BL5843" s="604"/>
      <c r="BM5843" s="604"/>
      <c r="BN5843" s="604"/>
      <c r="BO5843" s="604"/>
      <c r="BP5843" s="604"/>
      <c r="BQ5843" s="256"/>
      <c r="BR5843" s="256"/>
      <c r="BS5843" s="256"/>
      <c r="BT5843" s="257"/>
      <c r="BU5843" s="257"/>
      <c r="BV5843" s="255"/>
    </row>
    <row r="5844" spans="1:74" ht="10.9" hidden="1" customHeight="1" x14ac:dyDescent="0.45">
      <c r="A5844" s="95"/>
      <c r="B5844" s="258"/>
      <c r="C5844" s="62"/>
      <c r="D5844" s="62"/>
      <c r="E5844" s="62"/>
      <c r="F5844" s="63"/>
      <c r="G5844" s="63"/>
      <c r="H5844" s="62"/>
      <c r="I5844" s="62"/>
      <c r="J5844" s="62"/>
      <c r="K5844" s="62"/>
      <c r="L5844" s="62"/>
      <c r="M5844" s="62"/>
      <c r="N5844" s="62"/>
      <c r="O5844" s="62"/>
      <c r="P5844" s="62"/>
      <c r="Q5844" s="62"/>
      <c r="R5844" s="62"/>
      <c r="S5844" s="62"/>
      <c r="T5844" s="62"/>
      <c r="U5844" s="62"/>
      <c r="V5844" s="62"/>
      <c r="W5844" s="62"/>
      <c r="X5844" s="62"/>
      <c r="Y5844" s="62"/>
      <c r="Z5844" s="62"/>
      <c r="AA5844" s="62"/>
      <c r="AB5844" s="62"/>
      <c r="AC5844" s="62"/>
      <c r="AD5844" s="62"/>
      <c r="AE5844" s="62"/>
      <c r="AF5844" s="62"/>
      <c r="AG5844" s="62"/>
      <c r="AH5844" s="259"/>
      <c r="AI5844" s="259"/>
      <c r="AJ5844" s="62"/>
      <c r="AK5844" s="62"/>
      <c r="AL5844" s="62"/>
      <c r="AM5844" s="62"/>
      <c r="AN5844" s="62"/>
      <c r="AO5844" s="62"/>
      <c r="AP5844" s="62"/>
      <c r="AQ5844" s="62"/>
      <c r="AR5844" s="62"/>
      <c r="AS5844" s="62"/>
      <c r="AT5844" s="62"/>
      <c r="AU5844" s="62"/>
      <c r="AV5844" s="62"/>
      <c r="AW5844" s="62"/>
      <c r="AX5844" s="62"/>
      <c r="AY5844" s="62"/>
      <c r="AZ5844" s="62"/>
      <c r="BA5844" s="62"/>
      <c r="BB5844" s="62"/>
      <c r="BC5844" s="62"/>
      <c r="BD5844" s="62"/>
      <c r="BE5844" s="62"/>
      <c r="BF5844" s="62"/>
      <c r="BG5844" s="62"/>
      <c r="BH5844" s="62"/>
      <c r="BI5844" s="62"/>
      <c r="BJ5844" s="62"/>
      <c r="BK5844" s="62"/>
      <c r="BL5844" s="62"/>
      <c r="BM5844" s="62"/>
      <c r="BN5844" s="62"/>
      <c r="BO5844" s="62"/>
      <c r="BP5844" s="94"/>
      <c r="BQ5844" s="87"/>
      <c r="BR5844" s="94"/>
      <c r="BS5844" s="94"/>
      <c r="BT5844" s="15"/>
      <c r="BU5844" s="15"/>
      <c r="BV5844" s="95"/>
    </row>
    <row r="5845" spans="1:74" s="18" customFormat="1" ht="36.75" hidden="1" customHeight="1" x14ac:dyDescent="0.45">
      <c r="A5845" s="260"/>
      <c r="B5845" s="258"/>
      <c r="C5845" s="261"/>
      <c r="D5845" s="262" t="s">
        <v>10</v>
      </c>
      <c r="E5845" s="605" t="str">
        <f>IF(ROSTER!D$3="","",ROSTER!D$3)</f>
        <v/>
      </c>
      <c r="F5845" s="605"/>
      <c r="G5845" s="605"/>
      <c r="H5845" s="605"/>
      <c r="I5845" s="605"/>
      <c r="J5845" s="605"/>
      <c r="K5845" s="605"/>
      <c r="L5845" s="605"/>
      <c r="M5845" s="605"/>
      <c r="N5845" s="605"/>
      <c r="O5845" s="605"/>
      <c r="P5845" s="605"/>
      <c r="Q5845" s="605"/>
      <c r="R5845" s="605"/>
      <c r="S5845" s="605"/>
      <c r="T5845" s="605"/>
      <c r="U5845" s="605"/>
      <c r="V5845" s="605"/>
      <c r="W5845" s="605"/>
      <c r="X5845" s="605"/>
      <c r="Y5845" s="605"/>
      <c r="Z5845" s="605"/>
      <c r="AA5845" s="605"/>
      <c r="AB5845" s="605"/>
      <c r="AC5845" s="605"/>
      <c r="AD5845" s="605"/>
      <c r="AE5845" s="605"/>
      <c r="AF5845" s="316"/>
      <c r="AG5845" s="606" t="s">
        <v>11</v>
      </c>
      <c r="AH5845" s="606"/>
      <c r="AI5845" s="606"/>
      <c r="AJ5845" s="606"/>
      <c r="AK5845" s="606"/>
      <c r="AL5845" s="606"/>
      <c r="AM5845" s="606"/>
      <c r="AN5845" s="607"/>
      <c r="AO5845" s="607"/>
      <c r="AP5845" s="607"/>
      <c r="AQ5845" s="607"/>
      <c r="AR5845" s="607"/>
      <c r="AS5845" s="607"/>
      <c r="AT5845" s="607"/>
      <c r="AU5845" s="607"/>
      <c r="AV5845" s="607"/>
      <c r="AW5845" s="607"/>
      <c r="AX5845" s="607"/>
      <c r="AY5845" s="607"/>
      <c r="AZ5845" s="607"/>
      <c r="BA5845" s="607"/>
      <c r="BB5845" s="607"/>
      <c r="BC5845" s="607"/>
      <c r="BD5845" s="607"/>
      <c r="BE5845" s="607"/>
      <c r="BF5845" s="607"/>
      <c r="BG5845" s="607"/>
      <c r="BH5845" s="607"/>
      <c r="BI5845" s="607"/>
      <c r="BJ5845" s="607"/>
      <c r="BK5845" s="607"/>
      <c r="BL5845" s="607"/>
      <c r="BM5845" s="607"/>
      <c r="BN5845" s="607"/>
      <c r="BO5845" s="607"/>
      <c r="BP5845" s="94"/>
      <c r="BQ5845" s="88" t="s">
        <v>130</v>
      </c>
      <c r="BR5845" s="94"/>
      <c r="BS5845" s="94"/>
      <c r="BT5845" s="263"/>
      <c r="BU5845" s="263"/>
      <c r="BV5845" s="260"/>
    </row>
    <row r="5846" spans="1:74" ht="8.85" hidden="1" customHeight="1" x14ac:dyDescent="0.45">
      <c r="A5846" s="96"/>
      <c r="B5846" s="258"/>
      <c r="C5846" s="259" t="s">
        <v>39</v>
      </c>
      <c r="D5846" s="259"/>
      <c r="E5846" s="259"/>
      <c r="F5846" s="63"/>
      <c r="G5846" s="63"/>
      <c r="H5846" s="259"/>
      <c r="I5846" s="259"/>
      <c r="J5846" s="317"/>
      <c r="K5846" s="317"/>
      <c r="L5846" s="317"/>
      <c r="M5846" s="317"/>
      <c r="N5846" s="317"/>
      <c r="O5846" s="317"/>
      <c r="P5846" s="317"/>
      <c r="Q5846" s="317"/>
      <c r="R5846" s="317"/>
      <c r="S5846" s="317"/>
      <c r="T5846" s="317"/>
      <c r="U5846" s="317"/>
      <c r="V5846" s="317"/>
      <c r="W5846" s="317"/>
      <c r="X5846" s="317"/>
      <c r="Y5846" s="317"/>
      <c r="Z5846" s="317"/>
      <c r="AA5846" s="317"/>
      <c r="AB5846" s="317"/>
      <c r="AC5846" s="317"/>
      <c r="AD5846" s="317"/>
      <c r="AE5846" s="317"/>
      <c r="AF5846" s="317"/>
      <c r="AG5846" s="317"/>
      <c r="AH5846" s="317"/>
      <c r="AI5846" s="259"/>
      <c r="AJ5846" s="264"/>
      <c r="AK5846" s="265"/>
      <c r="AL5846" s="265"/>
      <c r="AM5846" s="265"/>
      <c r="AN5846" s="265"/>
      <c r="AO5846" s="265"/>
      <c r="AP5846" s="265"/>
      <c r="AQ5846" s="266"/>
      <c r="AR5846" s="266"/>
      <c r="AS5846" s="266"/>
      <c r="AT5846" s="266"/>
      <c r="AU5846" s="266"/>
      <c r="AV5846" s="266"/>
      <c r="AW5846" s="266"/>
      <c r="AX5846" s="266"/>
      <c r="AY5846" s="266"/>
      <c r="AZ5846" s="266"/>
      <c r="BA5846" s="266"/>
      <c r="BB5846" s="266"/>
      <c r="BC5846" s="266"/>
      <c r="BD5846" s="266"/>
      <c r="BE5846" s="266"/>
      <c r="BF5846" s="266"/>
      <c r="BG5846" s="266"/>
      <c r="BH5846" s="266"/>
      <c r="BI5846" s="266"/>
      <c r="BJ5846" s="266"/>
      <c r="BK5846" s="266"/>
      <c r="BL5846" s="266"/>
      <c r="BM5846" s="266"/>
      <c r="BN5846" s="266"/>
      <c r="BO5846" s="266"/>
      <c r="BP5846" s="266"/>
      <c r="BQ5846" s="267"/>
      <c r="BR5846" s="267"/>
      <c r="BS5846" s="267"/>
      <c r="BT5846" s="268"/>
      <c r="BU5846" s="268"/>
      <c r="BV5846" s="96"/>
    </row>
    <row r="5847" spans="1:74" s="18" customFormat="1" ht="33.75" hidden="1" x14ac:dyDescent="0.45">
      <c r="A5847" s="260"/>
      <c r="B5847" s="258"/>
      <c r="C5847" s="608" t="s">
        <v>38</v>
      </c>
      <c r="D5847" s="608"/>
      <c r="E5847" s="607"/>
      <c r="F5847" s="607"/>
      <c r="G5847" s="607"/>
      <c r="H5847" s="607"/>
      <c r="I5847" s="607"/>
      <c r="J5847" s="607"/>
      <c r="K5847" s="607"/>
      <c r="L5847" s="607"/>
      <c r="M5847" s="607"/>
      <c r="N5847" s="607"/>
      <c r="O5847" s="607"/>
      <c r="P5847" s="607"/>
      <c r="Q5847" s="607"/>
      <c r="R5847" s="607"/>
      <c r="S5847" s="607"/>
      <c r="T5847" s="607"/>
      <c r="U5847" s="607"/>
      <c r="V5847" s="607"/>
      <c r="W5847" s="607"/>
      <c r="X5847" s="607"/>
      <c r="Y5847" s="607"/>
      <c r="Z5847" s="607"/>
      <c r="AA5847" s="607"/>
      <c r="AB5847" s="607"/>
      <c r="AC5847" s="607"/>
      <c r="AD5847" s="607"/>
      <c r="AE5847" s="607"/>
      <c r="AF5847" s="316"/>
      <c r="AG5847" s="609" t="s">
        <v>21</v>
      </c>
      <c r="AH5847" s="609"/>
      <c r="AI5847" s="609"/>
      <c r="AJ5847" s="609"/>
      <c r="AK5847" s="607"/>
      <c r="AL5847" s="607"/>
      <c r="AM5847" s="607"/>
      <c r="AN5847" s="607"/>
      <c r="AO5847" s="607"/>
      <c r="AP5847" s="607"/>
      <c r="AQ5847" s="607"/>
      <c r="AR5847" s="607"/>
      <c r="AS5847" s="607"/>
      <c r="AT5847" s="607"/>
      <c r="AU5847" s="607"/>
      <c r="AV5847" s="607"/>
      <c r="AW5847" s="607"/>
      <c r="AX5847" s="607"/>
      <c r="AY5847" s="607"/>
      <c r="AZ5847" s="607"/>
      <c r="BA5847" s="607"/>
      <c r="BB5847" s="607"/>
      <c r="BC5847" s="610" t="s">
        <v>12</v>
      </c>
      <c r="BD5847" s="610"/>
      <c r="BE5847" s="610"/>
      <c r="BF5847" s="611"/>
      <c r="BG5847" s="611"/>
      <c r="BH5847" s="611"/>
      <c r="BI5847" s="611"/>
      <c r="BJ5847" s="611"/>
      <c r="BK5847" s="611"/>
      <c r="BL5847" s="611"/>
      <c r="BM5847" s="611"/>
      <c r="BN5847" s="611"/>
      <c r="BO5847" s="611"/>
      <c r="BP5847" s="64"/>
      <c r="BQ5847" s="307"/>
      <c r="BR5847" s="65"/>
      <c r="BS5847" s="65"/>
      <c r="BT5847" s="270">
        <f>IF(BF5847=0,0,1)</f>
        <v>0</v>
      </c>
      <c r="BU5847" s="18">
        <f>IF((BG5897+BK5897)&gt;(AQ5897+AU5897),1,0)</f>
        <v>0</v>
      </c>
      <c r="BV5847" s="271"/>
    </row>
    <row r="5848" spans="1:74" ht="9.6" hidden="1" customHeight="1" x14ac:dyDescent="0.45">
      <c r="A5848" s="95"/>
      <c r="B5848" s="258"/>
      <c r="C5848" s="62"/>
      <c r="D5848" s="62"/>
      <c r="E5848" s="62"/>
      <c r="F5848" s="63"/>
      <c r="G5848" s="63"/>
      <c r="H5848" s="62"/>
      <c r="I5848" s="62"/>
      <c r="J5848" s="62"/>
      <c r="K5848" s="62"/>
      <c r="L5848" s="62"/>
      <c r="M5848" s="62"/>
      <c r="N5848" s="62"/>
      <c r="O5848" s="62"/>
      <c r="P5848" s="62"/>
      <c r="Q5848" s="62"/>
      <c r="R5848" s="62"/>
      <c r="S5848" s="62"/>
      <c r="T5848" s="62"/>
      <c r="U5848" s="62"/>
      <c r="V5848" s="62"/>
      <c r="W5848" s="62"/>
      <c r="X5848" s="62"/>
      <c r="Y5848" s="62"/>
      <c r="Z5848" s="62"/>
      <c r="AA5848" s="62"/>
      <c r="AB5848" s="62"/>
      <c r="AC5848" s="62"/>
      <c r="AD5848" s="62"/>
      <c r="AE5848" s="62"/>
      <c r="AF5848" s="62"/>
      <c r="AG5848" s="62"/>
      <c r="AH5848" s="259"/>
      <c r="AI5848" s="259"/>
      <c r="AJ5848" s="62"/>
      <c r="AK5848" s="62"/>
      <c r="AL5848" s="62"/>
      <c r="AM5848" s="62"/>
      <c r="AN5848" s="62"/>
      <c r="AO5848" s="62"/>
      <c r="AP5848" s="62"/>
      <c r="AQ5848" s="62"/>
      <c r="AR5848" s="62"/>
      <c r="AS5848" s="62"/>
      <c r="AT5848" s="62"/>
      <c r="AU5848" s="62"/>
      <c r="AV5848" s="62"/>
      <c r="AW5848" s="62"/>
      <c r="AX5848" s="62"/>
      <c r="AY5848" s="62"/>
      <c r="AZ5848" s="62"/>
      <c r="BA5848" s="62"/>
      <c r="BB5848" s="62"/>
      <c r="BC5848" s="62"/>
      <c r="BD5848" s="62"/>
      <c r="BE5848" s="62"/>
      <c r="BF5848" s="62"/>
      <c r="BG5848" s="62"/>
      <c r="BH5848" s="62"/>
      <c r="BI5848" s="62"/>
      <c r="BJ5848" s="62"/>
      <c r="BK5848" s="62"/>
      <c r="BL5848" s="62"/>
      <c r="BM5848" s="62"/>
      <c r="BN5848" s="62"/>
      <c r="BO5848" s="62"/>
      <c r="BP5848" s="62"/>
      <c r="BQ5848" s="66"/>
      <c r="BR5848" s="66"/>
      <c r="BS5848" s="66"/>
      <c r="BT5848" s="15"/>
      <c r="BU5848" s="15"/>
      <c r="BV5848" s="95"/>
    </row>
    <row r="5849" spans="1:74" ht="8.85" hidden="1" customHeight="1" thickBot="1" x14ac:dyDescent="0.5">
      <c r="A5849" s="95"/>
      <c r="B5849" s="113"/>
      <c r="C5849" s="67"/>
      <c r="D5849" s="67"/>
      <c r="E5849" s="67"/>
      <c r="F5849" s="68"/>
      <c r="G5849" s="68"/>
      <c r="H5849" s="67"/>
      <c r="I5849" s="67"/>
      <c r="J5849" s="67"/>
      <c r="K5849" s="67"/>
      <c r="L5849" s="67"/>
      <c r="M5849" s="67"/>
      <c r="N5849" s="67"/>
      <c r="O5849" s="67"/>
      <c r="P5849" s="67"/>
      <c r="Q5849" s="67"/>
      <c r="R5849" s="67"/>
      <c r="S5849" s="67"/>
      <c r="T5849" s="67"/>
      <c r="U5849" s="67"/>
      <c r="V5849" s="67"/>
      <c r="W5849" s="67"/>
      <c r="X5849" s="67"/>
      <c r="Y5849" s="67"/>
      <c r="Z5849" s="67"/>
      <c r="AA5849" s="67"/>
      <c r="AB5849" s="67"/>
      <c r="AC5849" s="67"/>
      <c r="AD5849" s="67"/>
      <c r="AE5849" s="67"/>
      <c r="AF5849" s="67"/>
      <c r="AG5849" s="67"/>
      <c r="AH5849" s="272"/>
      <c r="AI5849" s="272"/>
      <c r="AJ5849" s="67"/>
      <c r="AK5849" s="67"/>
      <c r="AL5849" s="67"/>
      <c r="AM5849" s="67"/>
      <c r="AN5849" s="67"/>
      <c r="AO5849" s="67"/>
      <c r="AP5849" s="67"/>
      <c r="AQ5849" s="67"/>
      <c r="AR5849" s="67"/>
      <c r="AS5849" s="67"/>
      <c r="AT5849" s="67"/>
      <c r="AU5849" s="67"/>
      <c r="AV5849" s="67"/>
      <c r="AW5849" s="67"/>
      <c r="AX5849" s="67"/>
      <c r="AY5849" s="67"/>
      <c r="AZ5849" s="67"/>
      <c r="BA5849" s="67"/>
      <c r="BB5849" s="67"/>
      <c r="BC5849" s="67"/>
      <c r="BD5849" s="67"/>
      <c r="BE5849" s="67"/>
      <c r="BF5849" s="67"/>
      <c r="BG5849" s="67"/>
      <c r="BH5849" s="67"/>
      <c r="BI5849" s="67"/>
      <c r="BJ5849" s="67"/>
      <c r="BK5849" s="67"/>
      <c r="BL5849" s="67"/>
      <c r="BM5849" s="67"/>
      <c r="BN5849" s="67"/>
      <c r="BO5849" s="67"/>
      <c r="BP5849" s="67"/>
      <c r="BQ5849" s="69"/>
      <c r="BR5849" s="69"/>
      <c r="BS5849" s="69"/>
      <c r="BT5849" s="15"/>
      <c r="BU5849" s="15"/>
      <c r="BV5849" s="95"/>
    </row>
    <row r="5850" spans="1:74" s="18" customFormat="1" ht="40.5" hidden="1" customHeight="1" thickTop="1" x14ac:dyDescent="0.4">
      <c r="A5850" s="271"/>
      <c r="B5850" s="652" t="s">
        <v>0</v>
      </c>
      <c r="C5850" s="648" t="s">
        <v>1</v>
      </c>
      <c r="D5850" s="649"/>
      <c r="E5850" s="273" t="s">
        <v>28</v>
      </c>
      <c r="F5850" s="546" t="s">
        <v>100</v>
      </c>
      <c r="G5850" s="546" t="s">
        <v>101</v>
      </c>
      <c r="H5850" s="704" t="s">
        <v>41</v>
      </c>
      <c r="I5850" s="705"/>
      <c r="J5850" s="554" t="s">
        <v>7</v>
      </c>
      <c r="K5850" s="554"/>
      <c r="L5850" s="554"/>
      <c r="M5850" s="554"/>
      <c r="N5850" s="554"/>
      <c r="O5850" s="554"/>
      <c r="P5850" s="554" t="s">
        <v>2</v>
      </c>
      <c r="Q5850" s="554"/>
      <c r="R5850" s="554"/>
      <c r="S5850" s="554"/>
      <c r="T5850" s="554"/>
      <c r="U5850" s="554"/>
      <c r="V5850" s="308"/>
      <c r="W5850" s="308"/>
      <c r="X5850" s="687" t="s">
        <v>35</v>
      </c>
      <c r="Y5850" s="688"/>
      <c r="Z5850" s="687" t="s">
        <v>36</v>
      </c>
      <c r="AA5850" s="688"/>
      <c r="AB5850" s="687" t="s">
        <v>44</v>
      </c>
      <c r="AC5850" s="688"/>
      <c r="AD5850" s="554" t="s">
        <v>6</v>
      </c>
      <c r="AE5850" s="554"/>
      <c r="AF5850" s="554"/>
      <c r="AG5850" s="554"/>
      <c r="AH5850" s="554"/>
      <c r="AI5850" s="554"/>
      <c r="AJ5850" s="554" t="s">
        <v>68</v>
      </c>
      <c r="AK5850" s="554"/>
      <c r="AL5850" s="554"/>
      <c r="AM5850" s="554"/>
      <c r="AN5850" s="554"/>
      <c r="AO5850" s="554"/>
      <c r="AP5850" s="554" t="s">
        <v>69</v>
      </c>
      <c r="AQ5850" s="554"/>
      <c r="AR5850" s="554"/>
      <c r="AS5850" s="554"/>
      <c r="AT5850" s="554"/>
      <c r="AU5850" s="554"/>
      <c r="AV5850" s="554" t="s">
        <v>70</v>
      </c>
      <c r="AW5850" s="554"/>
      <c r="AX5850" s="554"/>
      <c r="AY5850" s="554"/>
      <c r="AZ5850" s="554"/>
      <c r="BA5850" s="556"/>
      <c r="BB5850" s="554" t="s">
        <v>4</v>
      </c>
      <c r="BC5850" s="554"/>
      <c r="BD5850" s="554"/>
      <c r="BE5850" s="554"/>
      <c r="BF5850" s="554"/>
      <c r="BG5850" s="555"/>
      <c r="BH5850" s="554" t="s">
        <v>71</v>
      </c>
      <c r="BI5850" s="554"/>
      <c r="BJ5850" s="554"/>
      <c r="BK5850" s="554"/>
      <c r="BL5850" s="554"/>
      <c r="BM5850" s="556"/>
      <c r="BN5850" s="557" t="s">
        <v>25</v>
      </c>
      <c r="BO5850" s="558"/>
      <c r="BP5850" s="559"/>
      <c r="BQ5850" s="691" t="s">
        <v>110</v>
      </c>
      <c r="BR5850" s="691" t="s">
        <v>86</v>
      </c>
      <c r="BS5850" s="691" t="s">
        <v>87</v>
      </c>
      <c r="BT5850" s="274"/>
      <c r="BU5850" s="274"/>
      <c r="BV5850" s="271"/>
    </row>
    <row r="5851" spans="1:74" s="18" customFormat="1" ht="41.25" hidden="1" customHeight="1" x14ac:dyDescent="0.4">
      <c r="A5851" s="271"/>
      <c r="B5851" s="653"/>
      <c r="C5851" s="650"/>
      <c r="D5851" s="651"/>
      <c r="E5851" s="275" t="s">
        <v>102</v>
      </c>
      <c r="F5851" s="547"/>
      <c r="G5851" s="547"/>
      <c r="H5851" s="706"/>
      <c r="I5851" s="707"/>
      <c r="J5851" s="525" t="s">
        <v>17</v>
      </c>
      <c r="K5851" s="526"/>
      <c r="L5851" s="521" t="s">
        <v>18</v>
      </c>
      <c r="M5851" s="522"/>
      <c r="N5851" s="523" t="s">
        <v>19</v>
      </c>
      <c r="O5851" s="524" t="s">
        <v>8</v>
      </c>
      <c r="P5851" s="525" t="s">
        <v>26</v>
      </c>
      <c r="Q5851" s="526"/>
      <c r="R5851" s="521" t="s">
        <v>24</v>
      </c>
      <c r="S5851" s="522"/>
      <c r="T5851" s="523" t="s">
        <v>19</v>
      </c>
      <c r="U5851" s="524"/>
      <c r="V5851" s="309"/>
      <c r="W5851" s="309"/>
      <c r="X5851" s="689"/>
      <c r="Y5851" s="690"/>
      <c r="Z5851" s="689"/>
      <c r="AA5851" s="690"/>
      <c r="AB5851" s="689"/>
      <c r="AC5851" s="690"/>
      <c r="AD5851" s="525" t="s">
        <v>48</v>
      </c>
      <c r="AE5851" s="526"/>
      <c r="AF5851" s="521" t="s">
        <v>23</v>
      </c>
      <c r="AG5851" s="522" t="s">
        <v>3</v>
      </c>
      <c r="AH5851" s="563" t="s">
        <v>5</v>
      </c>
      <c r="AI5851" s="564"/>
      <c r="AJ5851" s="525" t="s">
        <v>48</v>
      </c>
      <c r="AK5851" s="526"/>
      <c r="AL5851" s="521" t="s">
        <v>23</v>
      </c>
      <c r="AM5851" s="522" t="s">
        <v>3</v>
      </c>
      <c r="AN5851" s="563" t="s">
        <v>5</v>
      </c>
      <c r="AO5851" s="564"/>
      <c r="AP5851" s="525" t="s">
        <v>48</v>
      </c>
      <c r="AQ5851" s="526"/>
      <c r="AR5851" s="521" t="s">
        <v>23</v>
      </c>
      <c r="AS5851" s="522" t="s">
        <v>3</v>
      </c>
      <c r="AT5851" s="563" t="s">
        <v>5</v>
      </c>
      <c r="AU5851" s="564"/>
      <c r="AV5851" s="525" t="s">
        <v>48</v>
      </c>
      <c r="AW5851" s="526"/>
      <c r="AX5851" s="521" t="s">
        <v>23</v>
      </c>
      <c r="AY5851" s="522" t="s">
        <v>3</v>
      </c>
      <c r="AZ5851" s="563" t="s">
        <v>5</v>
      </c>
      <c r="BA5851" s="564"/>
      <c r="BB5851" s="525" t="s">
        <v>48</v>
      </c>
      <c r="BC5851" s="526"/>
      <c r="BD5851" s="521" t="s">
        <v>23</v>
      </c>
      <c r="BE5851" s="522" t="s">
        <v>3</v>
      </c>
      <c r="BF5851" s="563" t="s">
        <v>5</v>
      </c>
      <c r="BG5851" s="564"/>
      <c r="BH5851" s="525" t="s">
        <v>48</v>
      </c>
      <c r="BI5851" s="526"/>
      <c r="BJ5851" s="521" t="s">
        <v>23</v>
      </c>
      <c r="BK5851" s="522" t="s">
        <v>3</v>
      </c>
      <c r="BL5851" s="563" t="s">
        <v>5</v>
      </c>
      <c r="BM5851" s="564"/>
      <c r="BN5851" s="560"/>
      <c r="BO5851" s="561"/>
      <c r="BP5851" s="562"/>
      <c r="BQ5851" s="692"/>
      <c r="BR5851" s="692"/>
      <c r="BS5851" s="692"/>
      <c r="BT5851" s="274"/>
      <c r="BU5851" s="274"/>
      <c r="BV5851" s="271"/>
    </row>
    <row r="5852" spans="1:74" ht="23.85" hidden="1" customHeight="1" x14ac:dyDescent="0.35">
      <c r="A5852" s="276"/>
      <c r="B5852" s="570" t="str">
        <f>IF(ROSTER!B$8="","",ROSTER!B$8)</f>
        <v/>
      </c>
      <c r="C5852" s="572" t="str">
        <f>IF(ROSTER!C$8="","",ROSTER!C$8)</f>
        <v/>
      </c>
      <c r="D5852" s="573"/>
      <c r="E5852" s="574"/>
      <c r="F5852" s="576">
        <f>IF(E5852="y",1,IF(E5852="S",1,0))</f>
        <v>0</v>
      </c>
      <c r="G5852" s="582">
        <f>IF(E5852="S",1,0)</f>
        <v>0</v>
      </c>
      <c r="H5852" s="578"/>
      <c r="I5852" s="543"/>
      <c r="J5852" s="542"/>
      <c r="K5852" s="580"/>
      <c r="L5852" s="584"/>
      <c r="M5852" s="585"/>
      <c r="N5852" s="588">
        <f>L5852+J5852</f>
        <v>0</v>
      </c>
      <c r="O5852" s="589"/>
      <c r="P5852" s="542"/>
      <c r="Q5852" s="580"/>
      <c r="R5852" s="584"/>
      <c r="S5852" s="585"/>
      <c r="T5852" s="588">
        <f>R5852-P5852</f>
        <v>0</v>
      </c>
      <c r="U5852" s="589"/>
      <c r="V5852" s="310"/>
      <c r="W5852" s="310"/>
      <c r="X5852" s="578"/>
      <c r="Y5852" s="543"/>
      <c r="Z5852" s="542"/>
      <c r="AA5852" s="543"/>
      <c r="AB5852" s="542"/>
      <c r="AC5852" s="543"/>
      <c r="AD5852" s="542"/>
      <c r="AE5852" s="580"/>
      <c r="AF5852" s="584"/>
      <c r="AG5852" s="585"/>
      <c r="AH5852" s="595">
        <f>IF(AD5852=0,0,(AF5852/AD5852)*100)</f>
        <v>0</v>
      </c>
      <c r="AI5852" s="596"/>
      <c r="AJ5852" s="542"/>
      <c r="AK5852" s="580"/>
      <c r="AL5852" s="584"/>
      <c r="AM5852" s="585"/>
      <c r="AN5852" s="595">
        <f>IF(AJ5852=0,0,(AL5852/AJ5852)*100)</f>
        <v>0</v>
      </c>
      <c r="AO5852" s="596"/>
      <c r="AP5852" s="542"/>
      <c r="AQ5852" s="580"/>
      <c r="AR5852" s="584"/>
      <c r="AS5852" s="585"/>
      <c r="AT5852" s="595">
        <f>IF(AP5852=0,0,(AR5852/AP5852)*100)</f>
        <v>0</v>
      </c>
      <c r="AU5852" s="596"/>
      <c r="AV5852" s="599">
        <f>AD5852+AJ5852+AP5852</f>
        <v>0</v>
      </c>
      <c r="AW5852" s="600"/>
      <c r="AX5852" s="630">
        <f>AF5852+AL5852+AR5852</f>
        <v>0</v>
      </c>
      <c r="AY5852" s="631"/>
      <c r="AZ5852" s="595">
        <f>IF(AV5852=0,0,(AX5852/AV5852)*100)</f>
        <v>0</v>
      </c>
      <c r="BA5852" s="596"/>
      <c r="BB5852" s="542"/>
      <c r="BC5852" s="580"/>
      <c r="BD5852" s="584"/>
      <c r="BE5852" s="585"/>
      <c r="BF5852" s="595">
        <f>IF(BB5852=0,0,(BD5852/BB5852)*100)</f>
        <v>0</v>
      </c>
      <c r="BG5852" s="596"/>
      <c r="BH5852" s="599">
        <f>AV5852+BB5852</f>
        <v>0</v>
      </c>
      <c r="BI5852" s="600"/>
      <c r="BJ5852" s="630">
        <f>AX5852+BD5852</f>
        <v>0</v>
      </c>
      <c r="BK5852" s="631"/>
      <c r="BL5852" s="595">
        <f>IF(BH5852=0,0,(BJ5852/BH5852)*100)</f>
        <v>0</v>
      </c>
      <c r="BM5852" s="596"/>
      <c r="BN5852" s="656">
        <f>(AF5852*2)+(AL5852*2)+(AR5852*3)+BD5852</f>
        <v>0</v>
      </c>
      <c r="BO5852" s="657"/>
      <c r="BP5852" s="658"/>
      <c r="BQ5852" s="676">
        <f>IF(BS5852=0,0,50*BR5852/BS5852)</f>
        <v>0</v>
      </c>
      <c r="BR5852" s="662">
        <f>(BN5852*BU$11)+(N5852*BU$12)+(Z5852*BU$13)+(R5852*BU$14)+(X5852*BU$15)+(AB5852*BU$16)</f>
        <v>0</v>
      </c>
      <c r="BS5852" s="662">
        <f>((BB5852-BD5852)*BU$18)+((AV5852-AX5852)*BU$17)+(H5852*BU$19)+(P5852*BU$20)</f>
        <v>0</v>
      </c>
      <c r="BT5852" s="19" t="s">
        <v>75</v>
      </c>
      <c r="BU5852" s="277">
        <f>IF(BQ5847="B",'VALUE POINTS'!L$10,IF('GAME STATS'!BQ5847="C",'VALUE POINTS'!M$10,'VALUE POINTS'!K$10))</f>
        <v>1</v>
      </c>
      <c r="BV5852" s="278"/>
    </row>
    <row r="5853" spans="1:74" ht="23.85" hidden="1" customHeight="1" x14ac:dyDescent="0.35">
      <c r="A5853" s="276"/>
      <c r="B5853" s="571"/>
      <c r="C5853" s="642" t="str">
        <f>IF(ROSTER!D$8="","",ROSTER!D$8)</f>
        <v/>
      </c>
      <c r="D5853" s="643"/>
      <c r="E5853" s="575"/>
      <c r="F5853" s="577"/>
      <c r="G5853" s="583"/>
      <c r="H5853" s="579"/>
      <c r="I5853" s="545"/>
      <c r="J5853" s="544"/>
      <c r="K5853" s="581"/>
      <c r="L5853" s="586"/>
      <c r="M5853" s="587"/>
      <c r="N5853" s="592" t="s">
        <v>16</v>
      </c>
      <c r="O5853" s="603"/>
      <c r="P5853" s="544"/>
      <c r="Q5853" s="581"/>
      <c r="R5853" s="586"/>
      <c r="S5853" s="587"/>
      <c r="T5853" s="592" t="s">
        <v>16</v>
      </c>
      <c r="U5853" s="603"/>
      <c r="V5853" s="311"/>
      <c r="W5853" s="311"/>
      <c r="X5853" s="579"/>
      <c r="Y5853" s="545"/>
      <c r="Z5853" s="544"/>
      <c r="AA5853" s="545"/>
      <c r="AB5853" s="544"/>
      <c r="AC5853" s="545"/>
      <c r="AD5853" s="544"/>
      <c r="AE5853" s="581"/>
      <c r="AF5853" s="586"/>
      <c r="AG5853" s="587"/>
      <c r="AH5853" s="626"/>
      <c r="AI5853" s="627"/>
      <c r="AJ5853" s="544"/>
      <c r="AK5853" s="581"/>
      <c r="AL5853" s="586"/>
      <c r="AM5853" s="587"/>
      <c r="AN5853" s="626"/>
      <c r="AO5853" s="627"/>
      <c r="AP5853" s="544"/>
      <c r="AQ5853" s="581"/>
      <c r="AR5853" s="586"/>
      <c r="AS5853" s="587"/>
      <c r="AT5853" s="626"/>
      <c r="AU5853" s="627"/>
      <c r="AV5853" s="628"/>
      <c r="AW5853" s="629"/>
      <c r="AX5853" s="632"/>
      <c r="AY5853" s="633"/>
      <c r="AZ5853" s="626"/>
      <c r="BA5853" s="627"/>
      <c r="BB5853" s="544"/>
      <c r="BC5853" s="581"/>
      <c r="BD5853" s="586"/>
      <c r="BE5853" s="587"/>
      <c r="BF5853" s="626"/>
      <c r="BG5853" s="627"/>
      <c r="BH5853" s="628"/>
      <c r="BI5853" s="629"/>
      <c r="BJ5853" s="632"/>
      <c r="BK5853" s="633"/>
      <c r="BL5853" s="626"/>
      <c r="BM5853" s="627"/>
      <c r="BN5853" s="678"/>
      <c r="BO5853" s="679"/>
      <c r="BP5853" s="680"/>
      <c r="BQ5853" s="677"/>
      <c r="BR5853" s="663"/>
      <c r="BS5853" s="663"/>
      <c r="BT5853" s="19" t="s">
        <v>76</v>
      </c>
      <c r="BU5853" s="277">
        <f>IF(BQ5847="B",'VALUE POINTS'!L$11,IF('GAME STATS'!BQ5847="C",'VALUE POINTS'!M$11,'VALUE POINTS'!K$11))</f>
        <v>1</v>
      </c>
      <c r="BV5853" s="278"/>
    </row>
    <row r="5854" spans="1:74" ht="21.75" hidden="1" customHeight="1" x14ac:dyDescent="0.35">
      <c r="A5854" s="95"/>
      <c r="B5854" s="570" t="str">
        <f>IF(ROSTER!B$10="","",ROSTER!B$10)</f>
        <v/>
      </c>
      <c r="C5854" s="572" t="str">
        <f>IF(ROSTER!C$10="","",ROSTER!C$10)</f>
        <v/>
      </c>
      <c r="D5854" s="573"/>
      <c r="E5854" s="574"/>
      <c r="F5854" s="576">
        <f>IF(E5854="y",1,IF(E5854="S",1,0))</f>
        <v>0</v>
      </c>
      <c r="G5854" s="582">
        <f>IF(E5854="S",1,0)</f>
        <v>0</v>
      </c>
      <c r="H5854" s="578"/>
      <c r="I5854" s="543"/>
      <c r="J5854" s="542"/>
      <c r="K5854" s="580"/>
      <c r="L5854" s="584"/>
      <c r="M5854" s="585"/>
      <c r="N5854" s="588">
        <f>L5854+J5854</f>
        <v>0</v>
      </c>
      <c r="O5854" s="589"/>
      <c r="P5854" s="542"/>
      <c r="Q5854" s="580"/>
      <c r="R5854" s="584"/>
      <c r="S5854" s="585"/>
      <c r="T5854" s="588">
        <f>R5854-P5854</f>
        <v>0</v>
      </c>
      <c r="U5854" s="589"/>
      <c r="V5854" s="310"/>
      <c r="W5854" s="310"/>
      <c r="X5854" s="578"/>
      <c r="Y5854" s="543"/>
      <c r="Z5854" s="542"/>
      <c r="AA5854" s="543"/>
      <c r="AB5854" s="542"/>
      <c r="AC5854" s="543"/>
      <c r="AD5854" s="542"/>
      <c r="AE5854" s="580"/>
      <c r="AF5854" s="584"/>
      <c r="AG5854" s="585"/>
      <c r="AH5854" s="595">
        <f>IF(AD5854=0,0,(AF5854/AD5854)*100)</f>
        <v>0</v>
      </c>
      <c r="AI5854" s="596"/>
      <c r="AJ5854" s="542"/>
      <c r="AK5854" s="580"/>
      <c r="AL5854" s="584"/>
      <c r="AM5854" s="585"/>
      <c r="AN5854" s="595">
        <f>IF(AJ5854=0,0,(AL5854/AJ5854)*100)</f>
        <v>0</v>
      </c>
      <c r="AO5854" s="596"/>
      <c r="AP5854" s="542"/>
      <c r="AQ5854" s="580"/>
      <c r="AR5854" s="584"/>
      <c r="AS5854" s="585"/>
      <c r="AT5854" s="595">
        <f>IF(AP5854=0,0,(AR5854/AP5854)*100)</f>
        <v>0</v>
      </c>
      <c r="AU5854" s="596"/>
      <c r="AV5854" s="599">
        <f>AD5854+AJ5854+AP5854</f>
        <v>0</v>
      </c>
      <c r="AW5854" s="600"/>
      <c r="AX5854" s="630">
        <f>AF5854+AL5854+AR5854</f>
        <v>0</v>
      </c>
      <c r="AY5854" s="631"/>
      <c r="AZ5854" s="595">
        <f>IF(AV5854=0,0,(AX5854/AV5854)*100)</f>
        <v>0</v>
      </c>
      <c r="BA5854" s="596"/>
      <c r="BB5854" s="542"/>
      <c r="BC5854" s="580"/>
      <c r="BD5854" s="584"/>
      <c r="BE5854" s="585"/>
      <c r="BF5854" s="595">
        <f>IF(BB5854=0,0,(BD5854/BB5854)*100)</f>
        <v>0</v>
      </c>
      <c r="BG5854" s="596"/>
      <c r="BH5854" s="599">
        <f>AV5854+BB5854</f>
        <v>0</v>
      </c>
      <c r="BI5854" s="600"/>
      <c r="BJ5854" s="630">
        <f>AX5854+BD5854</f>
        <v>0</v>
      </c>
      <c r="BK5854" s="631"/>
      <c r="BL5854" s="595">
        <f>IF(BH5854=0,0,(BJ5854/BH5854)*100)</f>
        <v>0</v>
      </c>
      <c r="BM5854" s="596"/>
      <c r="BN5854" s="656">
        <f>(AF5854*2)+(AL5854*2)+(AR5854*3)+BD5854</f>
        <v>0</v>
      </c>
      <c r="BO5854" s="657"/>
      <c r="BP5854" s="658"/>
      <c r="BQ5854" s="676">
        <f>IF(BS5854=0,0,50*BR5854/BS5854)</f>
        <v>0</v>
      </c>
      <c r="BR5854" s="662">
        <f>(BN5854*BU$11)+(N5854*BU$12)+(Z5854*BU$13)+(R5854*BU$14)+(X5854*BU$15)+(AB5854*BU$16)</f>
        <v>0</v>
      </c>
      <c r="BS5854" s="662">
        <f>((BB5854-BD5854)*BU$18)+((AV5854-AX5854)*BU$17)+(H5854*BU$19)+(P5854*BU$20)</f>
        <v>0</v>
      </c>
      <c r="BT5854" s="19" t="s">
        <v>77</v>
      </c>
      <c r="BU5854" s="277">
        <f>IF(BQ5847="B",'VALUE POINTS'!L$12,IF('GAME STATS'!BQ5847="C",'VALUE POINTS'!M$12,'VALUE POINTS'!K$12))</f>
        <v>2</v>
      </c>
      <c r="BV5854" s="278"/>
    </row>
    <row r="5855" spans="1:74" ht="21.75" hidden="1" customHeight="1" x14ac:dyDescent="0.35">
      <c r="A5855" s="95"/>
      <c r="B5855" s="571"/>
      <c r="C5855" s="642" t="str">
        <f>IF(ROSTER!D$10="","",ROSTER!D$10)</f>
        <v/>
      </c>
      <c r="D5855" s="643"/>
      <c r="E5855" s="575"/>
      <c r="F5855" s="577"/>
      <c r="G5855" s="583"/>
      <c r="H5855" s="579"/>
      <c r="I5855" s="545"/>
      <c r="J5855" s="544"/>
      <c r="K5855" s="581"/>
      <c r="L5855" s="586"/>
      <c r="M5855" s="587"/>
      <c r="N5855" s="592" t="s">
        <v>16</v>
      </c>
      <c r="O5855" s="603"/>
      <c r="P5855" s="544"/>
      <c r="Q5855" s="581"/>
      <c r="R5855" s="586"/>
      <c r="S5855" s="587"/>
      <c r="T5855" s="592" t="s">
        <v>16</v>
      </c>
      <c r="U5855" s="603"/>
      <c r="V5855" s="311"/>
      <c r="W5855" s="311"/>
      <c r="X5855" s="579"/>
      <c r="Y5855" s="545"/>
      <c r="Z5855" s="544"/>
      <c r="AA5855" s="545"/>
      <c r="AB5855" s="544"/>
      <c r="AC5855" s="545"/>
      <c r="AD5855" s="544"/>
      <c r="AE5855" s="581"/>
      <c r="AF5855" s="586"/>
      <c r="AG5855" s="587"/>
      <c r="AH5855" s="626"/>
      <c r="AI5855" s="627"/>
      <c r="AJ5855" s="544"/>
      <c r="AK5855" s="581"/>
      <c r="AL5855" s="586"/>
      <c r="AM5855" s="587"/>
      <c r="AN5855" s="626"/>
      <c r="AO5855" s="627"/>
      <c r="AP5855" s="544"/>
      <c r="AQ5855" s="581"/>
      <c r="AR5855" s="586"/>
      <c r="AS5855" s="587"/>
      <c r="AT5855" s="626"/>
      <c r="AU5855" s="627"/>
      <c r="AV5855" s="628"/>
      <c r="AW5855" s="629"/>
      <c r="AX5855" s="632"/>
      <c r="AY5855" s="633"/>
      <c r="AZ5855" s="626"/>
      <c r="BA5855" s="627"/>
      <c r="BB5855" s="544"/>
      <c r="BC5855" s="581"/>
      <c r="BD5855" s="586"/>
      <c r="BE5855" s="587"/>
      <c r="BF5855" s="626"/>
      <c r="BG5855" s="627"/>
      <c r="BH5855" s="628"/>
      <c r="BI5855" s="629"/>
      <c r="BJ5855" s="632"/>
      <c r="BK5855" s="633"/>
      <c r="BL5855" s="626"/>
      <c r="BM5855" s="627"/>
      <c r="BN5855" s="678"/>
      <c r="BO5855" s="679"/>
      <c r="BP5855" s="680"/>
      <c r="BQ5855" s="677"/>
      <c r="BR5855" s="663"/>
      <c r="BS5855" s="663"/>
      <c r="BT5855" s="19" t="s">
        <v>78</v>
      </c>
      <c r="BU5855" s="277">
        <f>IF(BQ5847="B",'VALUE POINTS'!L$13,IF('GAME STATS'!BQ5847="C",'VALUE POINTS'!M$13,'VALUE POINTS'!K$13))</f>
        <v>2</v>
      </c>
      <c r="BV5855" s="278"/>
    </row>
    <row r="5856" spans="1:74" ht="21.75" hidden="1" customHeight="1" x14ac:dyDescent="0.35">
      <c r="A5856" s="95"/>
      <c r="B5856" s="570" t="str">
        <f>IF(ROSTER!B$12="","",ROSTER!B$12)</f>
        <v/>
      </c>
      <c r="C5856" s="572" t="str">
        <f>IF(ROSTER!C$12="","",ROSTER!C$12)</f>
        <v/>
      </c>
      <c r="D5856" s="573"/>
      <c r="E5856" s="574"/>
      <c r="F5856" s="576">
        <f>IF(E5856="y",1,IF(E5856="S",1,0))</f>
        <v>0</v>
      </c>
      <c r="G5856" s="582">
        <f>IF(E5856="S",1,0)</f>
        <v>0</v>
      </c>
      <c r="H5856" s="578"/>
      <c r="I5856" s="543"/>
      <c r="J5856" s="542"/>
      <c r="K5856" s="580"/>
      <c r="L5856" s="584"/>
      <c r="M5856" s="585"/>
      <c r="N5856" s="588">
        <f>L5856+J5856</f>
        <v>0</v>
      </c>
      <c r="O5856" s="589"/>
      <c r="P5856" s="542"/>
      <c r="Q5856" s="580"/>
      <c r="R5856" s="584"/>
      <c r="S5856" s="585"/>
      <c r="T5856" s="588">
        <f>R5856-P5856</f>
        <v>0</v>
      </c>
      <c r="U5856" s="589"/>
      <c r="V5856" s="310"/>
      <c r="W5856" s="310"/>
      <c r="X5856" s="578"/>
      <c r="Y5856" s="543"/>
      <c r="Z5856" s="542"/>
      <c r="AA5856" s="543"/>
      <c r="AB5856" s="542"/>
      <c r="AC5856" s="543"/>
      <c r="AD5856" s="542"/>
      <c r="AE5856" s="580"/>
      <c r="AF5856" s="584"/>
      <c r="AG5856" s="585"/>
      <c r="AH5856" s="595">
        <f>IF(AD5856=0,0,(AF5856/AD5856)*100)</f>
        <v>0</v>
      </c>
      <c r="AI5856" s="596"/>
      <c r="AJ5856" s="542"/>
      <c r="AK5856" s="580"/>
      <c r="AL5856" s="584"/>
      <c r="AM5856" s="585"/>
      <c r="AN5856" s="595">
        <f>IF(AJ5856=0,0,(AL5856/AJ5856)*100)</f>
        <v>0</v>
      </c>
      <c r="AO5856" s="596"/>
      <c r="AP5856" s="542"/>
      <c r="AQ5856" s="580"/>
      <c r="AR5856" s="584"/>
      <c r="AS5856" s="585"/>
      <c r="AT5856" s="595">
        <f>IF(AP5856=0,0,(AR5856/AP5856)*100)</f>
        <v>0</v>
      </c>
      <c r="AU5856" s="596"/>
      <c r="AV5856" s="599">
        <f>AD5856+AJ5856+AP5856</f>
        <v>0</v>
      </c>
      <c r="AW5856" s="600"/>
      <c r="AX5856" s="630">
        <f>AF5856+AL5856+AR5856</f>
        <v>0</v>
      </c>
      <c r="AY5856" s="631"/>
      <c r="AZ5856" s="595">
        <f>IF(AV5856=0,0,(AX5856/AV5856)*100)</f>
        <v>0</v>
      </c>
      <c r="BA5856" s="596"/>
      <c r="BB5856" s="542"/>
      <c r="BC5856" s="580"/>
      <c r="BD5856" s="584"/>
      <c r="BE5856" s="585"/>
      <c r="BF5856" s="595">
        <f>IF(BB5856=0,0,(BD5856/BB5856)*100)</f>
        <v>0</v>
      </c>
      <c r="BG5856" s="596"/>
      <c r="BH5856" s="599">
        <f>AV5856+BB5856</f>
        <v>0</v>
      </c>
      <c r="BI5856" s="600"/>
      <c r="BJ5856" s="630">
        <f>AX5856+BD5856</f>
        <v>0</v>
      </c>
      <c r="BK5856" s="631"/>
      <c r="BL5856" s="595">
        <f>IF(BH5856=0,0,(BJ5856/BH5856)*100)</f>
        <v>0</v>
      </c>
      <c r="BM5856" s="596"/>
      <c r="BN5856" s="656">
        <f>(AF5856*2)+(AL5856*2)+(AR5856*3)+BD5856</f>
        <v>0</v>
      </c>
      <c r="BO5856" s="657"/>
      <c r="BP5856" s="658"/>
      <c r="BQ5856" s="676">
        <f t="shared" ref="BQ5856" si="3760">IF(BS5856=0,0,50*BR5856/BS5856)</f>
        <v>0</v>
      </c>
      <c r="BR5856" s="662">
        <f>(BN5856*BU$11)+(N5856*BU$12)+(Z5856*BU$13)+(R5856*BU$14)+(X5856*BU$15)+(AB5856*BU$16)</f>
        <v>0</v>
      </c>
      <c r="BS5856" s="662">
        <f>((BB5856-BD5856)*BU$18)+((AV5856-AX5856)*BU$17)+(H5856*BU$19)+(P5856*BU$20)</f>
        <v>0</v>
      </c>
      <c r="BT5856" s="19" t="s">
        <v>79</v>
      </c>
      <c r="BU5856" s="277">
        <f>IF(BQ5847="B",'VALUE POINTS'!L$14,IF('GAME STATS'!BQ5847="C",'VALUE POINTS'!M$14,'VALUE POINTS'!K$14))</f>
        <v>2</v>
      </c>
      <c r="BV5856" s="278"/>
    </row>
    <row r="5857" spans="1:74" ht="21.75" hidden="1" customHeight="1" x14ac:dyDescent="0.35">
      <c r="A5857" s="95"/>
      <c r="B5857" s="571"/>
      <c r="C5857" s="642" t="str">
        <f>IF(ROSTER!D$12="","",ROSTER!D$12)</f>
        <v/>
      </c>
      <c r="D5857" s="643"/>
      <c r="E5857" s="575"/>
      <c r="F5857" s="577"/>
      <c r="G5857" s="583"/>
      <c r="H5857" s="579"/>
      <c r="I5857" s="545"/>
      <c r="J5857" s="544"/>
      <c r="K5857" s="581"/>
      <c r="L5857" s="586"/>
      <c r="M5857" s="587"/>
      <c r="N5857" s="592"/>
      <c r="O5857" s="603"/>
      <c r="P5857" s="544"/>
      <c r="Q5857" s="581"/>
      <c r="R5857" s="586"/>
      <c r="S5857" s="587"/>
      <c r="T5857" s="592"/>
      <c r="U5857" s="603"/>
      <c r="V5857" s="311"/>
      <c r="W5857" s="311"/>
      <c r="X5857" s="579"/>
      <c r="Y5857" s="545"/>
      <c r="Z5857" s="544"/>
      <c r="AA5857" s="545"/>
      <c r="AB5857" s="544"/>
      <c r="AC5857" s="545"/>
      <c r="AD5857" s="544"/>
      <c r="AE5857" s="581"/>
      <c r="AF5857" s="586"/>
      <c r="AG5857" s="587"/>
      <c r="AH5857" s="626"/>
      <c r="AI5857" s="627"/>
      <c r="AJ5857" s="544"/>
      <c r="AK5857" s="581"/>
      <c r="AL5857" s="586"/>
      <c r="AM5857" s="587"/>
      <c r="AN5857" s="626"/>
      <c r="AO5857" s="627"/>
      <c r="AP5857" s="544"/>
      <c r="AQ5857" s="581"/>
      <c r="AR5857" s="586"/>
      <c r="AS5857" s="587"/>
      <c r="AT5857" s="626"/>
      <c r="AU5857" s="627"/>
      <c r="AV5857" s="628"/>
      <c r="AW5857" s="629"/>
      <c r="AX5857" s="632"/>
      <c r="AY5857" s="633"/>
      <c r="AZ5857" s="626"/>
      <c r="BA5857" s="627"/>
      <c r="BB5857" s="544"/>
      <c r="BC5857" s="581"/>
      <c r="BD5857" s="586"/>
      <c r="BE5857" s="587"/>
      <c r="BF5857" s="626"/>
      <c r="BG5857" s="627"/>
      <c r="BH5857" s="628"/>
      <c r="BI5857" s="629"/>
      <c r="BJ5857" s="632"/>
      <c r="BK5857" s="633"/>
      <c r="BL5857" s="626"/>
      <c r="BM5857" s="627"/>
      <c r="BN5857" s="678"/>
      <c r="BO5857" s="679"/>
      <c r="BP5857" s="680"/>
      <c r="BQ5857" s="677"/>
      <c r="BR5857" s="663"/>
      <c r="BS5857" s="663"/>
      <c r="BT5857" s="19" t="s">
        <v>80</v>
      </c>
      <c r="BU5857" s="277">
        <f>IF(BQ5847="B",'VALUE POINTS'!L$15,IF('GAME STATS'!BQ5847="C",'VALUE POINTS'!M$15,'VALUE POINTS'!K$15))</f>
        <v>2</v>
      </c>
      <c r="BV5857" s="278"/>
    </row>
    <row r="5858" spans="1:74" ht="21.75" hidden="1" customHeight="1" x14ac:dyDescent="0.35">
      <c r="A5858" s="95"/>
      <c r="B5858" s="570" t="str">
        <f>IF(ROSTER!B$14="","",ROSTER!B$14)</f>
        <v/>
      </c>
      <c r="C5858" s="572" t="str">
        <f>IF(ROSTER!C$14="","",ROSTER!C$14)</f>
        <v/>
      </c>
      <c r="D5858" s="573"/>
      <c r="E5858" s="574"/>
      <c r="F5858" s="576">
        <f>IF(E5858="y",1,IF(E5858="S",1,0))</f>
        <v>0</v>
      </c>
      <c r="G5858" s="582">
        <f>IF(E5858="S",1,0)</f>
        <v>0</v>
      </c>
      <c r="H5858" s="578"/>
      <c r="I5858" s="543"/>
      <c r="J5858" s="542"/>
      <c r="K5858" s="580"/>
      <c r="L5858" s="584"/>
      <c r="M5858" s="585"/>
      <c r="N5858" s="588">
        <f>L5858+J5858</f>
        <v>0</v>
      </c>
      <c r="O5858" s="589"/>
      <c r="P5858" s="542"/>
      <c r="Q5858" s="580"/>
      <c r="R5858" s="584"/>
      <c r="S5858" s="585"/>
      <c r="T5858" s="588">
        <f>R5858-P5858</f>
        <v>0</v>
      </c>
      <c r="U5858" s="589"/>
      <c r="V5858" s="310"/>
      <c r="W5858" s="310"/>
      <c r="X5858" s="578"/>
      <c r="Y5858" s="543"/>
      <c r="Z5858" s="542"/>
      <c r="AA5858" s="543"/>
      <c r="AB5858" s="542"/>
      <c r="AC5858" s="543"/>
      <c r="AD5858" s="542"/>
      <c r="AE5858" s="580"/>
      <c r="AF5858" s="584"/>
      <c r="AG5858" s="585"/>
      <c r="AH5858" s="595">
        <f>IF(AD5858=0,0,(AF5858/AD5858)*100)</f>
        <v>0</v>
      </c>
      <c r="AI5858" s="596"/>
      <c r="AJ5858" s="542"/>
      <c r="AK5858" s="580"/>
      <c r="AL5858" s="584"/>
      <c r="AM5858" s="585"/>
      <c r="AN5858" s="595">
        <f>IF(AJ5858=0,0,(AL5858/AJ5858)*100)</f>
        <v>0</v>
      </c>
      <c r="AO5858" s="596"/>
      <c r="AP5858" s="542"/>
      <c r="AQ5858" s="580"/>
      <c r="AR5858" s="584"/>
      <c r="AS5858" s="585"/>
      <c r="AT5858" s="595">
        <f>IF(AP5858=0,0,(AR5858/AP5858)*100)</f>
        <v>0</v>
      </c>
      <c r="AU5858" s="596"/>
      <c r="AV5858" s="599">
        <f>AD5858+AJ5858+AP5858</f>
        <v>0</v>
      </c>
      <c r="AW5858" s="600"/>
      <c r="AX5858" s="630">
        <f>AF5858+AL5858+AR5858</f>
        <v>0</v>
      </c>
      <c r="AY5858" s="631"/>
      <c r="AZ5858" s="595">
        <f>IF(AV5858=0,0,(AX5858/AV5858)*100)</f>
        <v>0</v>
      </c>
      <c r="BA5858" s="596"/>
      <c r="BB5858" s="542"/>
      <c r="BC5858" s="580"/>
      <c r="BD5858" s="584"/>
      <c r="BE5858" s="585"/>
      <c r="BF5858" s="595">
        <f>IF(BB5858=0,0,(BD5858/BB5858)*100)</f>
        <v>0</v>
      </c>
      <c r="BG5858" s="596"/>
      <c r="BH5858" s="599">
        <f>AV5858+BB5858</f>
        <v>0</v>
      </c>
      <c r="BI5858" s="600"/>
      <c r="BJ5858" s="630">
        <f>AX5858+BD5858</f>
        <v>0</v>
      </c>
      <c r="BK5858" s="631"/>
      <c r="BL5858" s="595">
        <f>IF(BH5858=0,0,(BJ5858/BH5858)*100)</f>
        <v>0</v>
      </c>
      <c r="BM5858" s="596"/>
      <c r="BN5858" s="656">
        <f>(AF5858*2)+(AL5858*2)+(AR5858*3)+BD5858</f>
        <v>0</v>
      </c>
      <c r="BO5858" s="657"/>
      <c r="BP5858" s="658"/>
      <c r="BQ5858" s="676">
        <f t="shared" ref="BQ5858" si="3761">IF(BS5858=0,0,50*BR5858/BS5858)</f>
        <v>0</v>
      </c>
      <c r="BR5858" s="662">
        <f>(BN5858*BU$11)+(N5858*BU$12)+(Z5858*BU$13)+(R5858*BU$14)+(X5858*BU$15)+(AB5858*BU$16)</f>
        <v>0</v>
      </c>
      <c r="BS5858" s="662">
        <f>((BB5858-BD5858)*BU$18)+((AV5858-AX5858)*BU$17)+(H5858*BU$19)+(P5858*BU$20)</f>
        <v>0</v>
      </c>
      <c r="BT5858" s="19" t="s">
        <v>81</v>
      </c>
      <c r="BU5858" s="277">
        <f>IF(BQ5847="B",'VALUE POINTS'!L$16,IF('GAME STATS'!BQ5847="C",'VALUE POINTS'!M$16,'VALUE POINTS'!K$16))</f>
        <v>2</v>
      </c>
      <c r="BV5858" s="278"/>
    </row>
    <row r="5859" spans="1:74" ht="21.75" hidden="1" customHeight="1" x14ac:dyDescent="0.35">
      <c r="A5859" s="95"/>
      <c r="B5859" s="571"/>
      <c r="C5859" s="642" t="str">
        <f>IF(ROSTER!D$14="","",ROSTER!D$14)</f>
        <v/>
      </c>
      <c r="D5859" s="643"/>
      <c r="E5859" s="575"/>
      <c r="F5859" s="577"/>
      <c r="G5859" s="583"/>
      <c r="H5859" s="579"/>
      <c r="I5859" s="545"/>
      <c r="J5859" s="544"/>
      <c r="K5859" s="581"/>
      <c r="L5859" s="586"/>
      <c r="M5859" s="587"/>
      <c r="N5859" s="592"/>
      <c r="O5859" s="603"/>
      <c r="P5859" s="544"/>
      <c r="Q5859" s="581"/>
      <c r="R5859" s="586"/>
      <c r="S5859" s="587"/>
      <c r="T5859" s="592"/>
      <c r="U5859" s="603"/>
      <c r="V5859" s="311"/>
      <c r="W5859" s="311"/>
      <c r="X5859" s="579"/>
      <c r="Y5859" s="545"/>
      <c r="Z5859" s="544"/>
      <c r="AA5859" s="545"/>
      <c r="AB5859" s="544"/>
      <c r="AC5859" s="545"/>
      <c r="AD5859" s="544"/>
      <c r="AE5859" s="581"/>
      <c r="AF5859" s="586"/>
      <c r="AG5859" s="587"/>
      <c r="AH5859" s="626"/>
      <c r="AI5859" s="627"/>
      <c r="AJ5859" s="544"/>
      <c r="AK5859" s="581"/>
      <c r="AL5859" s="586"/>
      <c r="AM5859" s="587"/>
      <c r="AN5859" s="626"/>
      <c r="AO5859" s="627"/>
      <c r="AP5859" s="544"/>
      <c r="AQ5859" s="581"/>
      <c r="AR5859" s="586"/>
      <c r="AS5859" s="587"/>
      <c r="AT5859" s="626"/>
      <c r="AU5859" s="627"/>
      <c r="AV5859" s="628"/>
      <c r="AW5859" s="629"/>
      <c r="AX5859" s="632"/>
      <c r="AY5859" s="633"/>
      <c r="AZ5859" s="626"/>
      <c r="BA5859" s="627"/>
      <c r="BB5859" s="544"/>
      <c r="BC5859" s="581"/>
      <c r="BD5859" s="586"/>
      <c r="BE5859" s="587"/>
      <c r="BF5859" s="626"/>
      <c r="BG5859" s="627"/>
      <c r="BH5859" s="628"/>
      <c r="BI5859" s="629"/>
      <c r="BJ5859" s="632"/>
      <c r="BK5859" s="633"/>
      <c r="BL5859" s="626"/>
      <c r="BM5859" s="627"/>
      <c r="BN5859" s="678"/>
      <c r="BO5859" s="679"/>
      <c r="BP5859" s="680"/>
      <c r="BQ5859" s="677"/>
      <c r="BR5859" s="663"/>
      <c r="BS5859" s="663"/>
      <c r="BT5859" s="19" t="s">
        <v>82</v>
      </c>
      <c r="BU5859" s="277">
        <f>IF(BQ5847="B",'VALUE POINTS'!L$17,IF('GAME STATS'!BQ5847="C",'VALUE POINTS'!M$17,'VALUE POINTS'!K$17))</f>
        <v>1</v>
      </c>
      <c r="BV5859" s="278"/>
    </row>
    <row r="5860" spans="1:74" ht="21.75" hidden="1" customHeight="1" x14ac:dyDescent="0.35">
      <c r="A5860" s="95"/>
      <c r="B5860" s="570" t="str">
        <f>IF(ROSTER!B$16="","",ROSTER!B$16)</f>
        <v/>
      </c>
      <c r="C5860" s="572" t="str">
        <f>IF(ROSTER!C$16="","",ROSTER!C$16)</f>
        <v/>
      </c>
      <c r="D5860" s="573"/>
      <c r="E5860" s="574"/>
      <c r="F5860" s="576">
        <f>IF(E5860="y",1,IF(E5860="S",1,0))</f>
        <v>0</v>
      </c>
      <c r="G5860" s="582">
        <f>IF(E5860="S",1,0)</f>
        <v>0</v>
      </c>
      <c r="H5860" s="578"/>
      <c r="I5860" s="543"/>
      <c r="J5860" s="542"/>
      <c r="K5860" s="580"/>
      <c r="L5860" s="584"/>
      <c r="M5860" s="585"/>
      <c r="N5860" s="588">
        <f>L5860+J5860</f>
        <v>0</v>
      </c>
      <c r="O5860" s="589"/>
      <c r="P5860" s="542"/>
      <c r="Q5860" s="580"/>
      <c r="R5860" s="584"/>
      <c r="S5860" s="585"/>
      <c r="T5860" s="588">
        <f>R5860-P5860</f>
        <v>0</v>
      </c>
      <c r="U5860" s="589"/>
      <c r="V5860" s="310"/>
      <c r="W5860" s="310"/>
      <c r="X5860" s="578"/>
      <c r="Y5860" s="543"/>
      <c r="Z5860" s="542"/>
      <c r="AA5860" s="543"/>
      <c r="AB5860" s="542"/>
      <c r="AC5860" s="543"/>
      <c r="AD5860" s="542"/>
      <c r="AE5860" s="580"/>
      <c r="AF5860" s="584"/>
      <c r="AG5860" s="585"/>
      <c r="AH5860" s="595">
        <f>IF(AD5860=0,0,(AF5860/AD5860)*100)</f>
        <v>0</v>
      </c>
      <c r="AI5860" s="596"/>
      <c r="AJ5860" s="542"/>
      <c r="AK5860" s="580"/>
      <c r="AL5860" s="584"/>
      <c r="AM5860" s="585"/>
      <c r="AN5860" s="595">
        <f>IF(AJ5860=0,0,(AL5860/AJ5860)*100)</f>
        <v>0</v>
      </c>
      <c r="AO5860" s="596"/>
      <c r="AP5860" s="542"/>
      <c r="AQ5860" s="580"/>
      <c r="AR5860" s="584"/>
      <c r="AS5860" s="585"/>
      <c r="AT5860" s="595">
        <f>IF(AP5860=0,0,(AR5860/AP5860)*100)</f>
        <v>0</v>
      </c>
      <c r="AU5860" s="596"/>
      <c r="AV5860" s="599">
        <f>AD5860+AJ5860+AP5860</f>
        <v>0</v>
      </c>
      <c r="AW5860" s="600"/>
      <c r="AX5860" s="630">
        <f>AF5860+AL5860+AR5860</f>
        <v>0</v>
      </c>
      <c r="AY5860" s="631"/>
      <c r="AZ5860" s="595">
        <f>IF(AV5860=0,0,(AX5860/AV5860)*100)</f>
        <v>0</v>
      </c>
      <c r="BA5860" s="596"/>
      <c r="BB5860" s="542"/>
      <c r="BC5860" s="580"/>
      <c r="BD5860" s="584"/>
      <c r="BE5860" s="585"/>
      <c r="BF5860" s="595">
        <f>IF(BB5860=0,0,(BD5860/BB5860)*100)</f>
        <v>0</v>
      </c>
      <c r="BG5860" s="596"/>
      <c r="BH5860" s="599">
        <f>AV5860+BB5860</f>
        <v>0</v>
      </c>
      <c r="BI5860" s="600"/>
      <c r="BJ5860" s="630">
        <f>AX5860+BD5860</f>
        <v>0</v>
      </c>
      <c r="BK5860" s="631"/>
      <c r="BL5860" s="595">
        <f>IF(BH5860=0,0,(BJ5860/BH5860)*100)</f>
        <v>0</v>
      </c>
      <c r="BM5860" s="596"/>
      <c r="BN5860" s="656">
        <f>(AF5860*2)+(AL5860*2)+(AR5860*3)+BD5860</f>
        <v>0</v>
      </c>
      <c r="BO5860" s="657"/>
      <c r="BP5860" s="658"/>
      <c r="BQ5860" s="676">
        <f t="shared" ref="BQ5860" si="3762">IF(BS5860=0,0,50*BR5860/BS5860)</f>
        <v>0</v>
      </c>
      <c r="BR5860" s="662">
        <f>(BN5860*BU$11)+(N5860*BU$12)+(Z5860*BU$13)+(R5860*BU$14)+(X5860*BU$15)+(AB5860*BU$16)</f>
        <v>0</v>
      </c>
      <c r="BS5860" s="662">
        <f>((BB5860-BD5860)*BU$18)+((AV5860-AX5860)*BU$17)+(H5860*BU$19)+(P5860*BU$20)</f>
        <v>0</v>
      </c>
      <c r="BT5860" s="19" t="s">
        <v>83</v>
      </c>
      <c r="BU5860" s="277">
        <f>IF(BQ5847="B",'VALUE POINTS'!L$18,IF('GAME STATS'!BQ5847="C",'VALUE POINTS'!M$18,'VALUE POINTS'!K$18))</f>
        <v>2</v>
      </c>
      <c r="BV5860" s="278"/>
    </row>
    <row r="5861" spans="1:74" ht="21.75" hidden="1" customHeight="1" x14ac:dyDescent="0.35">
      <c r="A5861" s="95"/>
      <c r="B5861" s="571"/>
      <c r="C5861" s="642" t="str">
        <f>IF(ROSTER!D$16="","",ROSTER!D$16)</f>
        <v/>
      </c>
      <c r="D5861" s="643"/>
      <c r="E5861" s="575"/>
      <c r="F5861" s="577"/>
      <c r="G5861" s="583"/>
      <c r="H5861" s="579"/>
      <c r="I5861" s="545"/>
      <c r="J5861" s="544"/>
      <c r="K5861" s="581"/>
      <c r="L5861" s="586"/>
      <c r="M5861" s="587"/>
      <c r="N5861" s="592"/>
      <c r="O5861" s="603"/>
      <c r="P5861" s="544"/>
      <c r="Q5861" s="581"/>
      <c r="R5861" s="586"/>
      <c r="S5861" s="587"/>
      <c r="T5861" s="592"/>
      <c r="U5861" s="603"/>
      <c r="V5861" s="311"/>
      <c r="W5861" s="311"/>
      <c r="X5861" s="579"/>
      <c r="Y5861" s="545"/>
      <c r="Z5861" s="544"/>
      <c r="AA5861" s="545"/>
      <c r="AB5861" s="544"/>
      <c r="AC5861" s="545"/>
      <c r="AD5861" s="544"/>
      <c r="AE5861" s="581"/>
      <c r="AF5861" s="586"/>
      <c r="AG5861" s="587"/>
      <c r="AH5861" s="626"/>
      <c r="AI5861" s="627"/>
      <c r="AJ5861" s="544"/>
      <c r="AK5861" s="581"/>
      <c r="AL5861" s="586"/>
      <c r="AM5861" s="587"/>
      <c r="AN5861" s="626"/>
      <c r="AO5861" s="627"/>
      <c r="AP5861" s="544"/>
      <c r="AQ5861" s="581"/>
      <c r="AR5861" s="586"/>
      <c r="AS5861" s="587"/>
      <c r="AT5861" s="626"/>
      <c r="AU5861" s="627"/>
      <c r="AV5861" s="628"/>
      <c r="AW5861" s="629"/>
      <c r="AX5861" s="632"/>
      <c r="AY5861" s="633"/>
      <c r="AZ5861" s="626"/>
      <c r="BA5861" s="627"/>
      <c r="BB5861" s="544"/>
      <c r="BC5861" s="581"/>
      <c r="BD5861" s="586"/>
      <c r="BE5861" s="587"/>
      <c r="BF5861" s="626"/>
      <c r="BG5861" s="627"/>
      <c r="BH5861" s="628"/>
      <c r="BI5861" s="629"/>
      <c r="BJ5861" s="632"/>
      <c r="BK5861" s="633"/>
      <c r="BL5861" s="626"/>
      <c r="BM5861" s="627"/>
      <c r="BN5861" s="678"/>
      <c r="BO5861" s="679"/>
      <c r="BP5861" s="680"/>
      <c r="BQ5861" s="677"/>
      <c r="BR5861" s="663"/>
      <c r="BS5861" s="663"/>
      <c r="BT5861" s="19" t="s">
        <v>84</v>
      </c>
      <c r="BU5861" s="277">
        <f>IF(BQ5847="B",'VALUE POINTS'!L$19,IF('GAME STATS'!BQ5847="C",'VALUE POINTS'!M$19,'VALUE POINTS'!K$19))</f>
        <v>2</v>
      </c>
      <c r="BV5861" s="278"/>
    </row>
    <row r="5862" spans="1:74" ht="21.75" hidden="1" customHeight="1" x14ac:dyDescent="0.25">
      <c r="A5862" s="95"/>
      <c r="B5862" s="570" t="str">
        <f>IF(ROSTER!B$18="","",ROSTER!B$18)</f>
        <v/>
      </c>
      <c r="C5862" s="572" t="str">
        <f>IF(ROSTER!C$18="","",ROSTER!C$18)</f>
        <v/>
      </c>
      <c r="D5862" s="573"/>
      <c r="E5862" s="574"/>
      <c r="F5862" s="576">
        <f>IF(E5862="y",1,IF(E5862="S",1,0))</f>
        <v>0</v>
      </c>
      <c r="G5862" s="582">
        <f>IF(E5862="S",1,0)</f>
        <v>0</v>
      </c>
      <c r="H5862" s="578"/>
      <c r="I5862" s="543"/>
      <c r="J5862" s="542"/>
      <c r="K5862" s="580"/>
      <c r="L5862" s="584"/>
      <c r="M5862" s="585"/>
      <c r="N5862" s="588">
        <f>L5862+J5862</f>
        <v>0</v>
      </c>
      <c r="O5862" s="589"/>
      <c r="P5862" s="542"/>
      <c r="Q5862" s="580"/>
      <c r="R5862" s="584"/>
      <c r="S5862" s="585"/>
      <c r="T5862" s="588">
        <f>R5862-P5862</f>
        <v>0</v>
      </c>
      <c r="U5862" s="589"/>
      <c r="V5862" s="310"/>
      <c r="W5862" s="310"/>
      <c r="X5862" s="578"/>
      <c r="Y5862" s="543"/>
      <c r="Z5862" s="542"/>
      <c r="AA5862" s="543"/>
      <c r="AB5862" s="542"/>
      <c r="AC5862" s="543"/>
      <c r="AD5862" s="542"/>
      <c r="AE5862" s="580"/>
      <c r="AF5862" s="584"/>
      <c r="AG5862" s="585"/>
      <c r="AH5862" s="595">
        <f>IF(AD5862=0,0,(AF5862/AD5862)*100)</f>
        <v>0</v>
      </c>
      <c r="AI5862" s="596"/>
      <c r="AJ5862" s="542"/>
      <c r="AK5862" s="580"/>
      <c r="AL5862" s="584"/>
      <c r="AM5862" s="585"/>
      <c r="AN5862" s="595">
        <f>IF(AJ5862=0,0,(AL5862/AJ5862)*100)</f>
        <v>0</v>
      </c>
      <c r="AO5862" s="596"/>
      <c r="AP5862" s="542"/>
      <c r="AQ5862" s="580"/>
      <c r="AR5862" s="584"/>
      <c r="AS5862" s="585"/>
      <c r="AT5862" s="595">
        <f>IF(AP5862=0,0,(AR5862/AP5862)*100)</f>
        <v>0</v>
      </c>
      <c r="AU5862" s="596"/>
      <c r="AV5862" s="599">
        <f>AD5862+AJ5862+AP5862</f>
        <v>0</v>
      </c>
      <c r="AW5862" s="600"/>
      <c r="AX5862" s="630">
        <f>AF5862+AL5862+AR5862</f>
        <v>0</v>
      </c>
      <c r="AY5862" s="631"/>
      <c r="AZ5862" s="595">
        <f>IF(AV5862=0,0,(AX5862/AV5862)*100)</f>
        <v>0</v>
      </c>
      <c r="BA5862" s="596"/>
      <c r="BB5862" s="542"/>
      <c r="BC5862" s="580"/>
      <c r="BD5862" s="584"/>
      <c r="BE5862" s="585"/>
      <c r="BF5862" s="595">
        <f>IF(BB5862=0,0,(BD5862/BB5862)*100)</f>
        <v>0</v>
      </c>
      <c r="BG5862" s="596"/>
      <c r="BH5862" s="599">
        <f>AV5862+BB5862</f>
        <v>0</v>
      </c>
      <c r="BI5862" s="600"/>
      <c r="BJ5862" s="630">
        <f>AX5862+BD5862</f>
        <v>0</v>
      </c>
      <c r="BK5862" s="631"/>
      <c r="BL5862" s="595">
        <f>IF(BH5862=0,0,(BJ5862/BH5862)*100)</f>
        <v>0</v>
      </c>
      <c r="BM5862" s="596"/>
      <c r="BN5862" s="656">
        <f>(AF5862*2)+(AL5862*2)+(AR5862*3)+BD5862</f>
        <v>0</v>
      </c>
      <c r="BO5862" s="657"/>
      <c r="BP5862" s="658"/>
      <c r="BQ5862" s="676">
        <f t="shared" ref="BQ5862" si="3763">IF(BS5862=0,0,50*BR5862/BS5862)</f>
        <v>0</v>
      </c>
      <c r="BR5862" s="662">
        <f>(BN5862*BU$11)+(N5862*BU$12)+(Z5862*BU$13)+(R5862*BU$14)+(X5862*BU$15)+(AB5862*BU$16)</f>
        <v>0</v>
      </c>
      <c r="BS5862" s="662">
        <f>((BB5862-BD5862)*BU$18)+((AV5862-AX5862)*BU$17)+(H5862*BU$19)+(P5862*BU$20)</f>
        <v>0</v>
      </c>
      <c r="BT5862" s="15"/>
      <c r="BU5862" s="15"/>
      <c r="BV5862" s="278"/>
    </row>
    <row r="5863" spans="1:74" ht="21.75" hidden="1" customHeight="1" x14ac:dyDescent="0.25">
      <c r="A5863" s="95"/>
      <c r="B5863" s="571"/>
      <c r="C5863" s="642" t="str">
        <f>IF(ROSTER!D$18="","",ROSTER!D$18)</f>
        <v/>
      </c>
      <c r="D5863" s="643"/>
      <c r="E5863" s="575"/>
      <c r="F5863" s="577"/>
      <c r="G5863" s="583"/>
      <c r="H5863" s="579"/>
      <c r="I5863" s="545"/>
      <c r="J5863" s="544"/>
      <c r="K5863" s="581"/>
      <c r="L5863" s="586"/>
      <c r="M5863" s="587"/>
      <c r="N5863" s="592"/>
      <c r="O5863" s="603"/>
      <c r="P5863" s="544"/>
      <c r="Q5863" s="581"/>
      <c r="R5863" s="586"/>
      <c r="S5863" s="587"/>
      <c r="T5863" s="592"/>
      <c r="U5863" s="603"/>
      <c r="V5863" s="311"/>
      <c r="W5863" s="311"/>
      <c r="X5863" s="579"/>
      <c r="Y5863" s="545"/>
      <c r="Z5863" s="544"/>
      <c r="AA5863" s="545"/>
      <c r="AB5863" s="544"/>
      <c r="AC5863" s="545"/>
      <c r="AD5863" s="544"/>
      <c r="AE5863" s="581"/>
      <c r="AF5863" s="586"/>
      <c r="AG5863" s="587"/>
      <c r="AH5863" s="626"/>
      <c r="AI5863" s="627"/>
      <c r="AJ5863" s="544"/>
      <c r="AK5863" s="581"/>
      <c r="AL5863" s="586"/>
      <c r="AM5863" s="587"/>
      <c r="AN5863" s="626"/>
      <c r="AO5863" s="627"/>
      <c r="AP5863" s="544"/>
      <c r="AQ5863" s="581"/>
      <c r="AR5863" s="586"/>
      <c r="AS5863" s="587"/>
      <c r="AT5863" s="626"/>
      <c r="AU5863" s="627"/>
      <c r="AV5863" s="628"/>
      <c r="AW5863" s="629"/>
      <c r="AX5863" s="632"/>
      <c r="AY5863" s="633"/>
      <c r="AZ5863" s="626"/>
      <c r="BA5863" s="627"/>
      <c r="BB5863" s="544"/>
      <c r="BC5863" s="581"/>
      <c r="BD5863" s="586"/>
      <c r="BE5863" s="587"/>
      <c r="BF5863" s="626"/>
      <c r="BG5863" s="627"/>
      <c r="BH5863" s="628"/>
      <c r="BI5863" s="629"/>
      <c r="BJ5863" s="632"/>
      <c r="BK5863" s="633"/>
      <c r="BL5863" s="626"/>
      <c r="BM5863" s="627"/>
      <c r="BN5863" s="678"/>
      <c r="BO5863" s="679"/>
      <c r="BP5863" s="680"/>
      <c r="BQ5863" s="677"/>
      <c r="BR5863" s="663"/>
      <c r="BS5863" s="663"/>
      <c r="BT5863" s="15"/>
      <c r="BU5863" s="15"/>
      <c r="BV5863" s="95"/>
    </row>
    <row r="5864" spans="1:74" ht="21.75" hidden="1" customHeight="1" x14ac:dyDescent="0.25">
      <c r="A5864" s="95"/>
      <c r="B5864" s="570" t="str">
        <f>IF(ROSTER!B$20="","",ROSTER!B$20)</f>
        <v/>
      </c>
      <c r="C5864" s="572" t="str">
        <f>IF(ROSTER!C$20="","",ROSTER!C$20)</f>
        <v/>
      </c>
      <c r="D5864" s="573"/>
      <c r="E5864" s="574"/>
      <c r="F5864" s="576">
        <f>IF(E5864="y",1,IF(E5864="S",1,0))</f>
        <v>0</v>
      </c>
      <c r="G5864" s="582">
        <f>IF(E5864="S",1,0)</f>
        <v>0</v>
      </c>
      <c r="H5864" s="578"/>
      <c r="I5864" s="543"/>
      <c r="J5864" s="542"/>
      <c r="K5864" s="580"/>
      <c r="L5864" s="584"/>
      <c r="M5864" s="585"/>
      <c r="N5864" s="588">
        <f>L5864+J5864</f>
        <v>0</v>
      </c>
      <c r="O5864" s="589"/>
      <c r="P5864" s="542"/>
      <c r="Q5864" s="580"/>
      <c r="R5864" s="584"/>
      <c r="S5864" s="585"/>
      <c r="T5864" s="588">
        <f>R5864-P5864</f>
        <v>0</v>
      </c>
      <c r="U5864" s="589"/>
      <c r="V5864" s="310"/>
      <c r="W5864" s="310"/>
      <c r="X5864" s="578"/>
      <c r="Y5864" s="543"/>
      <c r="Z5864" s="542"/>
      <c r="AA5864" s="543"/>
      <c r="AB5864" s="542"/>
      <c r="AC5864" s="543"/>
      <c r="AD5864" s="542"/>
      <c r="AE5864" s="580"/>
      <c r="AF5864" s="584"/>
      <c r="AG5864" s="585"/>
      <c r="AH5864" s="595">
        <f>IF(AD5864=0,0,(AF5864/AD5864)*100)</f>
        <v>0</v>
      </c>
      <c r="AI5864" s="596"/>
      <c r="AJ5864" s="542"/>
      <c r="AK5864" s="580"/>
      <c r="AL5864" s="584"/>
      <c r="AM5864" s="585"/>
      <c r="AN5864" s="595">
        <f>IF(AJ5864=0,0,(AL5864/AJ5864)*100)</f>
        <v>0</v>
      </c>
      <c r="AO5864" s="596"/>
      <c r="AP5864" s="542"/>
      <c r="AQ5864" s="580"/>
      <c r="AR5864" s="584"/>
      <c r="AS5864" s="585"/>
      <c r="AT5864" s="595">
        <f>IF(AP5864=0,0,(AR5864/AP5864)*100)</f>
        <v>0</v>
      </c>
      <c r="AU5864" s="596"/>
      <c r="AV5864" s="599">
        <f>AD5864+AJ5864+AP5864</f>
        <v>0</v>
      </c>
      <c r="AW5864" s="600"/>
      <c r="AX5864" s="630">
        <f>AF5864+AL5864+AR5864</f>
        <v>0</v>
      </c>
      <c r="AY5864" s="631"/>
      <c r="AZ5864" s="595">
        <f>IF(AV5864=0,0,(AX5864/AV5864)*100)</f>
        <v>0</v>
      </c>
      <c r="BA5864" s="596"/>
      <c r="BB5864" s="542"/>
      <c r="BC5864" s="580"/>
      <c r="BD5864" s="584"/>
      <c r="BE5864" s="585"/>
      <c r="BF5864" s="595">
        <f>IF(BB5864=0,0,(BD5864/BB5864)*100)</f>
        <v>0</v>
      </c>
      <c r="BG5864" s="596"/>
      <c r="BH5864" s="599">
        <f>AV5864+BB5864</f>
        <v>0</v>
      </c>
      <c r="BI5864" s="600"/>
      <c r="BJ5864" s="630">
        <f>AX5864+BD5864</f>
        <v>0</v>
      </c>
      <c r="BK5864" s="631"/>
      <c r="BL5864" s="595">
        <f>IF(BH5864=0,0,(BJ5864/BH5864)*100)</f>
        <v>0</v>
      </c>
      <c r="BM5864" s="596"/>
      <c r="BN5864" s="656">
        <f>(AF5864*2)+(AL5864*2)+(AR5864*3)+BD5864</f>
        <v>0</v>
      </c>
      <c r="BO5864" s="657"/>
      <c r="BP5864" s="658"/>
      <c r="BQ5864" s="676">
        <f t="shared" ref="BQ5864" si="3764">IF(BS5864=0,0,50*BR5864/BS5864)</f>
        <v>0</v>
      </c>
      <c r="BR5864" s="662">
        <f>(BN5864*BU$11)+(N5864*BU$12)+(Z5864*BU$13)+(R5864*BU$14)+(X5864*BU$15)+(AB5864*BU$16)</f>
        <v>0</v>
      </c>
      <c r="BS5864" s="662">
        <f>((BB5864-BD5864)*BU$18)+((AV5864-AX5864)*BU$17)+(H5864*BU$19)+(P5864*BU$20)</f>
        <v>0</v>
      </c>
      <c r="BT5864" s="15"/>
      <c r="BU5864" s="15"/>
      <c r="BV5864" s="95"/>
    </row>
    <row r="5865" spans="1:74" ht="21.75" hidden="1" customHeight="1" x14ac:dyDescent="0.25">
      <c r="A5865" s="95"/>
      <c r="B5865" s="571"/>
      <c r="C5865" s="642" t="str">
        <f>IF(ROSTER!D$20="","",ROSTER!D$20)</f>
        <v/>
      </c>
      <c r="D5865" s="643"/>
      <c r="E5865" s="575"/>
      <c r="F5865" s="577"/>
      <c r="G5865" s="583"/>
      <c r="H5865" s="579"/>
      <c r="I5865" s="545"/>
      <c r="J5865" s="544"/>
      <c r="K5865" s="581"/>
      <c r="L5865" s="586"/>
      <c r="M5865" s="587"/>
      <c r="N5865" s="592"/>
      <c r="O5865" s="603"/>
      <c r="P5865" s="544"/>
      <c r="Q5865" s="581"/>
      <c r="R5865" s="586"/>
      <c r="S5865" s="587"/>
      <c r="T5865" s="592"/>
      <c r="U5865" s="603"/>
      <c r="V5865" s="311"/>
      <c r="W5865" s="311"/>
      <c r="X5865" s="579"/>
      <c r="Y5865" s="545"/>
      <c r="Z5865" s="544"/>
      <c r="AA5865" s="545"/>
      <c r="AB5865" s="544"/>
      <c r="AC5865" s="545"/>
      <c r="AD5865" s="544"/>
      <c r="AE5865" s="581"/>
      <c r="AF5865" s="586"/>
      <c r="AG5865" s="587"/>
      <c r="AH5865" s="626"/>
      <c r="AI5865" s="627"/>
      <c r="AJ5865" s="544"/>
      <c r="AK5865" s="581"/>
      <c r="AL5865" s="586"/>
      <c r="AM5865" s="587"/>
      <c r="AN5865" s="626"/>
      <c r="AO5865" s="627"/>
      <c r="AP5865" s="544"/>
      <c r="AQ5865" s="581"/>
      <c r="AR5865" s="586"/>
      <c r="AS5865" s="587"/>
      <c r="AT5865" s="626"/>
      <c r="AU5865" s="627"/>
      <c r="AV5865" s="628"/>
      <c r="AW5865" s="629"/>
      <c r="AX5865" s="632"/>
      <c r="AY5865" s="633"/>
      <c r="AZ5865" s="626"/>
      <c r="BA5865" s="627"/>
      <c r="BB5865" s="544"/>
      <c r="BC5865" s="581"/>
      <c r="BD5865" s="586"/>
      <c r="BE5865" s="587"/>
      <c r="BF5865" s="626"/>
      <c r="BG5865" s="627"/>
      <c r="BH5865" s="628"/>
      <c r="BI5865" s="629"/>
      <c r="BJ5865" s="632"/>
      <c r="BK5865" s="633"/>
      <c r="BL5865" s="626"/>
      <c r="BM5865" s="627"/>
      <c r="BN5865" s="678"/>
      <c r="BO5865" s="679"/>
      <c r="BP5865" s="680"/>
      <c r="BQ5865" s="677"/>
      <c r="BR5865" s="663"/>
      <c r="BS5865" s="663"/>
      <c r="BT5865" s="15"/>
      <c r="BU5865" s="15"/>
      <c r="BV5865" s="95"/>
    </row>
    <row r="5866" spans="1:74" ht="21.75" hidden="1" customHeight="1" x14ac:dyDescent="0.25">
      <c r="A5866" s="95"/>
      <c r="B5866" s="570" t="str">
        <f>IF(ROSTER!B$22="","",ROSTER!B$22)</f>
        <v/>
      </c>
      <c r="C5866" s="572" t="str">
        <f>IF(ROSTER!C$22="","",ROSTER!C$22)</f>
        <v/>
      </c>
      <c r="D5866" s="573"/>
      <c r="E5866" s="574"/>
      <c r="F5866" s="576">
        <f>IF(E5866="y",1,IF(E5866="S",1,0))</f>
        <v>0</v>
      </c>
      <c r="G5866" s="582">
        <f>IF(E5866="S",1,0)</f>
        <v>0</v>
      </c>
      <c r="H5866" s="578"/>
      <c r="I5866" s="543"/>
      <c r="J5866" s="542"/>
      <c r="K5866" s="580"/>
      <c r="L5866" s="584"/>
      <c r="M5866" s="585"/>
      <c r="N5866" s="588">
        <f>L5866+J5866</f>
        <v>0</v>
      </c>
      <c r="O5866" s="589"/>
      <c r="P5866" s="542"/>
      <c r="Q5866" s="580"/>
      <c r="R5866" s="584"/>
      <c r="S5866" s="585"/>
      <c r="T5866" s="588">
        <f>R5866-P5866</f>
        <v>0</v>
      </c>
      <c r="U5866" s="589"/>
      <c r="V5866" s="310"/>
      <c r="W5866" s="310"/>
      <c r="X5866" s="578"/>
      <c r="Y5866" s="543"/>
      <c r="Z5866" s="542"/>
      <c r="AA5866" s="543"/>
      <c r="AB5866" s="542"/>
      <c r="AC5866" s="543"/>
      <c r="AD5866" s="542"/>
      <c r="AE5866" s="580"/>
      <c r="AF5866" s="584"/>
      <c r="AG5866" s="585"/>
      <c r="AH5866" s="595">
        <f>IF(AD5866=0,0,(AF5866/AD5866)*100)</f>
        <v>0</v>
      </c>
      <c r="AI5866" s="596"/>
      <c r="AJ5866" s="542"/>
      <c r="AK5866" s="580"/>
      <c r="AL5866" s="584"/>
      <c r="AM5866" s="585"/>
      <c r="AN5866" s="595">
        <f>IF(AJ5866=0,0,(AL5866/AJ5866)*100)</f>
        <v>0</v>
      </c>
      <c r="AO5866" s="596"/>
      <c r="AP5866" s="542"/>
      <c r="AQ5866" s="580"/>
      <c r="AR5866" s="584"/>
      <c r="AS5866" s="585"/>
      <c r="AT5866" s="595">
        <f>IF(AP5866=0,0,(AR5866/AP5866)*100)</f>
        <v>0</v>
      </c>
      <c r="AU5866" s="596"/>
      <c r="AV5866" s="599">
        <f>AD5866+AJ5866+AP5866</f>
        <v>0</v>
      </c>
      <c r="AW5866" s="600"/>
      <c r="AX5866" s="630">
        <f>AF5866+AL5866+AR5866</f>
        <v>0</v>
      </c>
      <c r="AY5866" s="631"/>
      <c r="AZ5866" s="595">
        <f>IF(AV5866=0,0,(AX5866/AV5866)*100)</f>
        <v>0</v>
      </c>
      <c r="BA5866" s="596"/>
      <c r="BB5866" s="542"/>
      <c r="BC5866" s="580"/>
      <c r="BD5866" s="584"/>
      <c r="BE5866" s="585"/>
      <c r="BF5866" s="595">
        <f>IF(BB5866=0,0,(BD5866/BB5866)*100)</f>
        <v>0</v>
      </c>
      <c r="BG5866" s="596"/>
      <c r="BH5866" s="599">
        <f>AV5866+BB5866</f>
        <v>0</v>
      </c>
      <c r="BI5866" s="600"/>
      <c r="BJ5866" s="630">
        <f>AX5866+BD5866</f>
        <v>0</v>
      </c>
      <c r="BK5866" s="631"/>
      <c r="BL5866" s="595">
        <f>IF(BH5866=0,0,(BJ5866/BH5866)*100)</f>
        <v>0</v>
      </c>
      <c r="BM5866" s="596"/>
      <c r="BN5866" s="656">
        <f>(AF5866*2)+(AL5866*2)+(AR5866*3)+BD5866</f>
        <v>0</v>
      </c>
      <c r="BO5866" s="657"/>
      <c r="BP5866" s="658"/>
      <c r="BQ5866" s="676">
        <f t="shared" ref="BQ5866" si="3765">IF(BS5866=0,0,50*BR5866/BS5866)</f>
        <v>0</v>
      </c>
      <c r="BR5866" s="662">
        <f>(BN5866*BU$11)+(N5866*BU$12)+(Z5866*BU$13)+(R5866*BU$14)+(X5866*BU$15)+(AB5866*BU$16)</f>
        <v>0</v>
      </c>
      <c r="BS5866" s="662">
        <f>((BB5866-BD5866)*BU$18)+((AV5866-AX5866)*BU$17)+(H5866*BU$19)+(P5866*BU$20)</f>
        <v>0</v>
      </c>
      <c r="BT5866" s="15"/>
      <c r="BU5866" s="15"/>
      <c r="BV5866" s="95"/>
    </row>
    <row r="5867" spans="1:74" ht="21.75" hidden="1" customHeight="1" x14ac:dyDescent="0.25">
      <c r="A5867" s="95"/>
      <c r="B5867" s="571"/>
      <c r="C5867" s="642" t="str">
        <f>IF(ROSTER!D$22="","",ROSTER!D$22)</f>
        <v/>
      </c>
      <c r="D5867" s="643"/>
      <c r="E5867" s="575"/>
      <c r="F5867" s="577"/>
      <c r="G5867" s="583"/>
      <c r="H5867" s="579"/>
      <c r="I5867" s="545"/>
      <c r="J5867" s="544"/>
      <c r="K5867" s="581"/>
      <c r="L5867" s="586"/>
      <c r="M5867" s="587"/>
      <c r="N5867" s="592"/>
      <c r="O5867" s="603"/>
      <c r="P5867" s="544"/>
      <c r="Q5867" s="581"/>
      <c r="R5867" s="586"/>
      <c r="S5867" s="587"/>
      <c r="T5867" s="592"/>
      <c r="U5867" s="603"/>
      <c r="V5867" s="311"/>
      <c r="W5867" s="311"/>
      <c r="X5867" s="579"/>
      <c r="Y5867" s="545"/>
      <c r="Z5867" s="544"/>
      <c r="AA5867" s="545"/>
      <c r="AB5867" s="544"/>
      <c r="AC5867" s="545"/>
      <c r="AD5867" s="544"/>
      <c r="AE5867" s="581"/>
      <c r="AF5867" s="586"/>
      <c r="AG5867" s="587"/>
      <c r="AH5867" s="626"/>
      <c r="AI5867" s="627"/>
      <c r="AJ5867" s="544"/>
      <c r="AK5867" s="581"/>
      <c r="AL5867" s="586"/>
      <c r="AM5867" s="587"/>
      <c r="AN5867" s="626"/>
      <c r="AO5867" s="627"/>
      <c r="AP5867" s="544"/>
      <c r="AQ5867" s="581"/>
      <c r="AR5867" s="586"/>
      <c r="AS5867" s="587"/>
      <c r="AT5867" s="626"/>
      <c r="AU5867" s="627"/>
      <c r="AV5867" s="628"/>
      <c r="AW5867" s="629"/>
      <c r="AX5867" s="632"/>
      <c r="AY5867" s="633"/>
      <c r="AZ5867" s="626"/>
      <c r="BA5867" s="627"/>
      <c r="BB5867" s="544"/>
      <c r="BC5867" s="581"/>
      <c r="BD5867" s="586"/>
      <c r="BE5867" s="587"/>
      <c r="BF5867" s="626"/>
      <c r="BG5867" s="627"/>
      <c r="BH5867" s="628"/>
      <c r="BI5867" s="629"/>
      <c r="BJ5867" s="632"/>
      <c r="BK5867" s="633"/>
      <c r="BL5867" s="626"/>
      <c r="BM5867" s="627"/>
      <c r="BN5867" s="678"/>
      <c r="BO5867" s="679"/>
      <c r="BP5867" s="680"/>
      <c r="BQ5867" s="677"/>
      <c r="BR5867" s="663"/>
      <c r="BS5867" s="663"/>
      <c r="BT5867" s="15"/>
      <c r="BU5867" s="15"/>
      <c r="BV5867" s="95"/>
    </row>
    <row r="5868" spans="1:74" ht="21.75" hidden="1" customHeight="1" x14ac:dyDescent="0.25">
      <c r="A5868" s="95"/>
      <c r="B5868" s="570" t="str">
        <f>IF(ROSTER!B$24="","",ROSTER!B$24)</f>
        <v/>
      </c>
      <c r="C5868" s="572" t="str">
        <f>IF(ROSTER!C$24="","",ROSTER!C$24)</f>
        <v/>
      </c>
      <c r="D5868" s="573"/>
      <c r="E5868" s="574"/>
      <c r="F5868" s="576">
        <f>IF(E5868="y",1,IF(E5868="S",1,0))</f>
        <v>0</v>
      </c>
      <c r="G5868" s="582">
        <f>IF(E5868="S",1,0)</f>
        <v>0</v>
      </c>
      <c r="H5868" s="578"/>
      <c r="I5868" s="543"/>
      <c r="J5868" s="542"/>
      <c r="K5868" s="580"/>
      <c r="L5868" s="584"/>
      <c r="M5868" s="585"/>
      <c r="N5868" s="588">
        <f>L5868+J5868</f>
        <v>0</v>
      </c>
      <c r="O5868" s="589"/>
      <c r="P5868" s="542"/>
      <c r="Q5868" s="580"/>
      <c r="R5868" s="584"/>
      <c r="S5868" s="585"/>
      <c r="T5868" s="588">
        <f>R5868-P5868</f>
        <v>0</v>
      </c>
      <c r="U5868" s="589"/>
      <c r="V5868" s="310"/>
      <c r="W5868" s="310"/>
      <c r="X5868" s="578"/>
      <c r="Y5868" s="543"/>
      <c r="Z5868" s="542"/>
      <c r="AA5868" s="543"/>
      <c r="AB5868" s="542"/>
      <c r="AC5868" s="543"/>
      <c r="AD5868" s="542"/>
      <c r="AE5868" s="580"/>
      <c r="AF5868" s="584"/>
      <c r="AG5868" s="585"/>
      <c r="AH5868" s="595">
        <f>IF(AD5868=0,0,(AF5868/AD5868)*100)</f>
        <v>0</v>
      </c>
      <c r="AI5868" s="596"/>
      <c r="AJ5868" s="542"/>
      <c r="AK5868" s="580"/>
      <c r="AL5868" s="584"/>
      <c r="AM5868" s="585"/>
      <c r="AN5868" s="595">
        <f>IF(AJ5868=0,0,(AL5868/AJ5868)*100)</f>
        <v>0</v>
      </c>
      <c r="AO5868" s="596"/>
      <c r="AP5868" s="542"/>
      <c r="AQ5868" s="580"/>
      <c r="AR5868" s="584"/>
      <c r="AS5868" s="585"/>
      <c r="AT5868" s="595">
        <f>IF(AP5868=0,0,(AR5868/AP5868)*100)</f>
        <v>0</v>
      </c>
      <c r="AU5868" s="596"/>
      <c r="AV5868" s="599">
        <f>AD5868+AJ5868+AP5868</f>
        <v>0</v>
      </c>
      <c r="AW5868" s="600"/>
      <c r="AX5868" s="630">
        <f>AF5868+AL5868+AR5868</f>
        <v>0</v>
      </c>
      <c r="AY5868" s="631"/>
      <c r="AZ5868" s="595">
        <f>IF(AV5868=0,0,(AX5868/AV5868)*100)</f>
        <v>0</v>
      </c>
      <c r="BA5868" s="596"/>
      <c r="BB5868" s="542"/>
      <c r="BC5868" s="580"/>
      <c r="BD5868" s="584"/>
      <c r="BE5868" s="585"/>
      <c r="BF5868" s="595">
        <f>IF(BB5868=0,0,(BD5868/BB5868)*100)</f>
        <v>0</v>
      </c>
      <c r="BG5868" s="596"/>
      <c r="BH5868" s="599">
        <f>AV5868+BB5868</f>
        <v>0</v>
      </c>
      <c r="BI5868" s="600"/>
      <c r="BJ5868" s="630">
        <f>AX5868+BD5868</f>
        <v>0</v>
      </c>
      <c r="BK5868" s="631"/>
      <c r="BL5868" s="595">
        <f>IF(BH5868=0,0,(BJ5868/BH5868)*100)</f>
        <v>0</v>
      </c>
      <c r="BM5868" s="596"/>
      <c r="BN5868" s="656">
        <f>(AF5868*2)+(AL5868*2)+(AR5868*3)+BD5868</f>
        <v>0</v>
      </c>
      <c r="BO5868" s="657"/>
      <c r="BP5868" s="658"/>
      <c r="BQ5868" s="676">
        <f t="shared" ref="BQ5868" si="3766">IF(BS5868=0,0,50*BR5868/BS5868)</f>
        <v>0</v>
      </c>
      <c r="BR5868" s="662">
        <f>(BN5868*BU$11)+(N5868*BU$12)+(Z5868*BU$13)+(R5868*BU$14)+(X5868*BU$15)+(AB5868*BU$16)</f>
        <v>0</v>
      </c>
      <c r="BS5868" s="662">
        <f>((BB5868-BD5868)*BU$18)+((AV5868-AX5868)*BU$17)+(H5868*BU$19)+(P5868*BU$20)</f>
        <v>0</v>
      </c>
      <c r="BT5868" s="15"/>
      <c r="BU5868" s="15"/>
      <c r="BV5868" s="95"/>
    </row>
    <row r="5869" spans="1:74" ht="21.75" hidden="1" customHeight="1" x14ac:dyDescent="0.25">
      <c r="A5869" s="95"/>
      <c r="B5869" s="571"/>
      <c r="C5869" s="642" t="str">
        <f>IF(ROSTER!D$24="","",ROSTER!D$24)</f>
        <v/>
      </c>
      <c r="D5869" s="643"/>
      <c r="E5869" s="575"/>
      <c r="F5869" s="577"/>
      <c r="G5869" s="583"/>
      <c r="H5869" s="579"/>
      <c r="I5869" s="545"/>
      <c r="J5869" s="544"/>
      <c r="K5869" s="581"/>
      <c r="L5869" s="586"/>
      <c r="M5869" s="587"/>
      <c r="N5869" s="592"/>
      <c r="O5869" s="603"/>
      <c r="P5869" s="544"/>
      <c r="Q5869" s="581"/>
      <c r="R5869" s="586"/>
      <c r="S5869" s="587"/>
      <c r="T5869" s="592"/>
      <c r="U5869" s="603"/>
      <c r="V5869" s="311"/>
      <c r="W5869" s="311"/>
      <c r="X5869" s="579"/>
      <c r="Y5869" s="545"/>
      <c r="Z5869" s="544"/>
      <c r="AA5869" s="545"/>
      <c r="AB5869" s="544"/>
      <c r="AC5869" s="545"/>
      <c r="AD5869" s="544"/>
      <c r="AE5869" s="581"/>
      <c r="AF5869" s="586"/>
      <c r="AG5869" s="587"/>
      <c r="AH5869" s="626"/>
      <c r="AI5869" s="627"/>
      <c r="AJ5869" s="544"/>
      <c r="AK5869" s="581"/>
      <c r="AL5869" s="586"/>
      <c r="AM5869" s="587"/>
      <c r="AN5869" s="626"/>
      <c r="AO5869" s="627"/>
      <c r="AP5869" s="544"/>
      <c r="AQ5869" s="581"/>
      <c r="AR5869" s="586"/>
      <c r="AS5869" s="587"/>
      <c r="AT5869" s="626"/>
      <c r="AU5869" s="627"/>
      <c r="AV5869" s="628"/>
      <c r="AW5869" s="629"/>
      <c r="AX5869" s="632"/>
      <c r="AY5869" s="633"/>
      <c r="AZ5869" s="626"/>
      <c r="BA5869" s="627"/>
      <c r="BB5869" s="544"/>
      <c r="BC5869" s="581"/>
      <c r="BD5869" s="586"/>
      <c r="BE5869" s="587"/>
      <c r="BF5869" s="626"/>
      <c r="BG5869" s="627"/>
      <c r="BH5869" s="628"/>
      <c r="BI5869" s="629"/>
      <c r="BJ5869" s="632"/>
      <c r="BK5869" s="633"/>
      <c r="BL5869" s="626"/>
      <c r="BM5869" s="627"/>
      <c r="BN5869" s="678"/>
      <c r="BO5869" s="679"/>
      <c r="BP5869" s="680"/>
      <c r="BQ5869" s="677"/>
      <c r="BR5869" s="663"/>
      <c r="BS5869" s="663"/>
      <c r="BT5869" s="15"/>
      <c r="BU5869" s="15"/>
      <c r="BV5869" s="95"/>
    </row>
    <row r="5870" spans="1:74" ht="21.75" hidden="1" customHeight="1" x14ac:dyDescent="0.25">
      <c r="A5870" s="95"/>
      <c r="B5870" s="570" t="str">
        <f>IF(ROSTER!B$26="","",ROSTER!B$26)</f>
        <v/>
      </c>
      <c r="C5870" s="572" t="str">
        <f>IF(ROSTER!C$26="","",ROSTER!C$26)</f>
        <v/>
      </c>
      <c r="D5870" s="573"/>
      <c r="E5870" s="574"/>
      <c r="F5870" s="576">
        <f>IF(E5870="y",1,IF(E5870="S",1,0))</f>
        <v>0</v>
      </c>
      <c r="G5870" s="582">
        <f>IF(E5870="S",1,0)</f>
        <v>0</v>
      </c>
      <c r="H5870" s="578"/>
      <c r="I5870" s="543"/>
      <c r="J5870" s="542"/>
      <c r="K5870" s="580"/>
      <c r="L5870" s="584"/>
      <c r="M5870" s="585"/>
      <c r="N5870" s="588">
        <f>L5870+J5870</f>
        <v>0</v>
      </c>
      <c r="O5870" s="589"/>
      <c r="P5870" s="542"/>
      <c r="Q5870" s="580"/>
      <c r="R5870" s="584"/>
      <c r="S5870" s="585"/>
      <c r="T5870" s="588">
        <f>R5870-P5870</f>
        <v>0</v>
      </c>
      <c r="U5870" s="589"/>
      <c r="V5870" s="310"/>
      <c r="W5870" s="310"/>
      <c r="X5870" s="578"/>
      <c r="Y5870" s="543"/>
      <c r="Z5870" s="542"/>
      <c r="AA5870" s="543"/>
      <c r="AB5870" s="542"/>
      <c r="AC5870" s="543"/>
      <c r="AD5870" s="542"/>
      <c r="AE5870" s="580"/>
      <c r="AF5870" s="584"/>
      <c r="AG5870" s="585"/>
      <c r="AH5870" s="595">
        <f>IF(AD5870=0,0,(AF5870/AD5870)*100)</f>
        <v>0</v>
      </c>
      <c r="AI5870" s="596"/>
      <c r="AJ5870" s="542"/>
      <c r="AK5870" s="580"/>
      <c r="AL5870" s="584"/>
      <c r="AM5870" s="585"/>
      <c r="AN5870" s="595">
        <f>IF(AJ5870=0,0,(AL5870/AJ5870)*100)</f>
        <v>0</v>
      </c>
      <c r="AO5870" s="596"/>
      <c r="AP5870" s="542"/>
      <c r="AQ5870" s="580"/>
      <c r="AR5870" s="584"/>
      <c r="AS5870" s="585"/>
      <c r="AT5870" s="595">
        <f>IF(AP5870=0,0,(AR5870/AP5870)*100)</f>
        <v>0</v>
      </c>
      <c r="AU5870" s="596"/>
      <c r="AV5870" s="599">
        <f>AD5870+AJ5870+AP5870</f>
        <v>0</v>
      </c>
      <c r="AW5870" s="600"/>
      <c r="AX5870" s="630">
        <f>AF5870+AL5870+AR5870</f>
        <v>0</v>
      </c>
      <c r="AY5870" s="631"/>
      <c r="AZ5870" s="595">
        <f>IF(AV5870=0,0,(AX5870/AV5870)*100)</f>
        <v>0</v>
      </c>
      <c r="BA5870" s="596"/>
      <c r="BB5870" s="542"/>
      <c r="BC5870" s="580"/>
      <c r="BD5870" s="584"/>
      <c r="BE5870" s="585"/>
      <c r="BF5870" s="595">
        <f>IF(BB5870=0,0,(BD5870/BB5870)*100)</f>
        <v>0</v>
      </c>
      <c r="BG5870" s="596"/>
      <c r="BH5870" s="599">
        <f>AV5870+BB5870</f>
        <v>0</v>
      </c>
      <c r="BI5870" s="600"/>
      <c r="BJ5870" s="630">
        <f>AX5870+BD5870</f>
        <v>0</v>
      </c>
      <c r="BK5870" s="631"/>
      <c r="BL5870" s="595">
        <f>IF(BH5870=0,0,(BJ5870/BH5870)*100)</f>
        <v>0</v>
      </c>
      <c r="BM5870" s="596"/>
      <c r="BN5870" s="656">
        <f>(AF5870*2)+(AL5870*2)+(AR5870*3)+BD5870</f>
        <v>0</v>
      </c>
      <c r="BO5870" s="657"/>
      <c r="BP5870" s="658"/>
      <c r="BQ5870" s="676">
        <f t="shared" ref="BQ5870" si="3767">IF(BS5870=0,0,50*BR5870/BS5870)</f>
        <v>0</v>
      </c>
      <c r="BR5870" s="662">
        <f>(BN5870*BU$11)+(N5870*BU$12)+(Z5870*BU$13)+(R5870*BU$14)+(X5870*BU$15)+(AB5870*BU$16)</f>
        <v>0</v>
      </c>
      <c r="BS5870" s="662">
        <f>((BB5870-BD5870)*BU$18)+((AV5870-AX5870)*BU$17)+(H5870*BU$19)+(P5870*BU$20)</f>
        <v>0</v>
      </c>
      <c r="BT5870" s="15"/>
      <c r="BU5870" s="15"/>
      <c r="BV5870" s="95"/>
    </row>
    <row r="5871" spans="1:74" ht="21.75" hidden="1" customHeight="1" x14ac:dyDescent="0.25">
      <c r="A5871" s="95"/>
      <c r="B5871" s="571"/>
      <c r="C5871" s="642" t="str">
        <f>IF(ROSTER!D$26="","",ROSTER!D$26)</f>
        <v/>
      </c>
      <c r="D5871" s="643"/>
      <c r="E5871" s="575"/>
      <c r="F5871" s="577"/>
      <c r="G5871" s="583"/>
      <c r="H5871" s="579"/>
      <c r="I5871" s="545"/>
      <c r="J5871" s="544"/>
      <c r="K5871" s="581"/>
      <c r="L5871" s="586"/>
      <c r="M5871" s="587"/>
      <c r="N5871" s="592"/>
      <c r="O5871" s="603"/>
      <c r="P5871" s="544"/>
      <c r="Q5871" s="581"/>
      <c r="R5871" s="586"/>
      <c r="S5871" s="587"/>
      <c r="T5871" s="592"/>
      <c r="U5871" s="603"/>
      <c r="V5871" s="311"/>
      <c r="W5871" s="311"/>
      <c r="X5871" s="579"/>
      <c r="Y5871" s="545"/>
      <c r="Z5871" s="544"/>
      <c r="AA5871" s="545"/>
      <c r="AB5871" s="544"/>
      <c r="AC5871" s="545"/>
      <c r="AD5871" s="544"/>
      <c r="AE5871" s="581"/>
      <c r="AF5871" s="586"/>
      <c r="AG5871" s="587"/>
      <c r="AH5871" s="626"/>
      <c r="AI5871" s="627"/>
      <c r="AJ5871" s="544"/>
      <c r="AK5871" s="581"/>
      <c r="AL5871" s="586"/>
      <c r="AM5871" s="587"/>
      <c r="AN5871" s="626"/>
      <c r="AO5871" s="627"/>
      <c r="AP5871" s="544"/>
      <c r="AQ5871" s="581"/>
      <c r="AR5871" s="586"/>
      <c r="AS5871" s="587"/>
      <c r="AT5871" s="626"/>
      <c r="AU5871" s="627"/>
      <c r="AV5871" s="628"/>
      <c r="AW5871" s="629"/>
      <c r="AX5871" s="632"/>
      <c r="AY5871" s="633"/>
      <c r="AZ5871" s="626"/>
      <c r="BA5871" s="627"/>
      <c r="BB5871" s="544"/>
      <c r="BC5871" s="581"/>
      <c r="BD5871" s="586"/>
      <c r="BE5871" s="587"/>
      <c r="BF5871" s="626"/>
      <c r="BG5871" s="627"/>
      <c r="BH5871" s="628"/>
      <c r="BI5871" s="629"/>
      <c r="BJ5871" s="632"/>
      <c r="BK5871" s="633"/>
      <c r="BL5871" s="626"/>
      <c r="BM5871" s="627"/>
      <c r="BN5871" s="678"/>
      <c r="BO5871" s="679"/>
      <c r="BP5871" s="680"/>
      <c r="BQ5871" s="677"/>
      <c r="BR5871" s="663"/>
      <c r="BS5871" s="663"/>
      <c r="BT5871" s="15"/>
      <c r="BU5871" s="15"/>
      <c r="BV5871" s="95"/>
    </row>
    <row r="5872" spans="1:74" ht="21.75" hidden="1" customHeight="1" x14ac:dyDescent="0.25">
      <c r="A5872" s="95"/>
      <c r="B5872" s="570" t="str">
        <f>IF(ROSTER!B$28="","",ROSTER!B$28)</f>
        <v/>
      </c>
      <c r="C5872" s="572" t="str">
        <f>IF(ROSTER!C$28="","",ROSTER!C$28)</f>
        <v/>
      </c>
      <c r="D5872" s="573"/>
      <c r="E5872" s="574"/>
      <c r="F5872" s="576">
        <f>IF(E5872="y",1,IF(E5872="S",1,0))</f>
        <v>0</v>
      </c>
      <c r="G5872" s="582">
        <f>IF(E5872="S",1,0)</f>
        <v>0</v>
      </c>
      <c r="H5872" s="578"/>
      <c r="I5872" s="543"/>
      <c r="J5872" s="542"/>
      <c r="K5872" s="580"/>
      <c r="L5872" s="584"/>
      <c r="M5872" s="585"/>
      <c r="N5872" s="588">
        <f>L5872+J5872</f>
        <v>0</v>
      </c>
      <c r="O5872" s="589"/>
      <c r="P5872" s="542"/>
      <c r="Q5872" s="580"/>
      <c r="R5872" s="584"/>
      <c r="S5872" s="585"/>
      <c r="T5872" s="588">
        <f>R5872-P5872</f>
        <v>0</v>
      </c>
      <c r="U5872" s="589"/>
      <c r="V5872" s="310"/>
      <c r="W5872" s="310"/>
      <c r="X5872" s="578"/>
      <c r="Y5872" s="543"/>
      <c r="Z5872" s="542"/>
      <c r="AA5872" s="543"/>
      <c r="AB5872" s="542"/>
      <c r="AC5872" s="543"/>
      <c r="AD5872" s="542"/>
      <c r="AE5872" s="580"/>
      <c r="AF5872" s="584"/>
      <c r="AG5872" s="585"/>
      <c r="AH5872" s="595">
        <f>IF(AD5872=0,0,(AF5872/AD5872)*100)</f>
        <v>0</v>
      </c>
      <c r="AI5872" s="596"/>
      <c r="AJ5872" s="542"/>
      <c r="AK5872" s="580"/>
      <c r="AL5872" s="584"/>
      <c r="AM5872" s="585"/>
      <c r="AN5872" s="595">
        <f>IF(AJ5872=0,0,(AL5872/AJ5872)*100)</f>
        <v>0</v>
      </c>
      <c r="AO5872" s="596"/>
      <c r="AP5872" s="542"/>
      <c r="AQ5872" s="580"/>
      <c r="AR5872" s="584"/>
      <c r="AS5872" s="585"/>
      <c r="AT5872" s="595">
        <f>IF(AP5872=0,0,(AR5872/AP5872)*100)</f>
        <v>0</v>
      </c>
      <c r="AU5872" s="596"/>
      <c r="AV5872" s="599">
        <f>AD5872+AJ5872+AP5872</f>
        <v>0</v>
      </c>
      <c r="AW5872" s="600"/>
      <c r="AX5872" s="630">
        <f>AF5872+AL5872+AR5872</f>
        <v>0</v>
      </c>
      <c r="AY5872" s="631"/>
      <c r="AZ5872" s="595">
        <f>IF(AV5872=0,0,(AX5872/AV5872)*100)</f>
        <v>0</v>
      </c>
      <c r="BA5872" s="596"/>
      <c r="BB5872" s="542"/>
      <c r="BC5872" s="580"/>
      <c r="BD5872" s="584"/>
      <c r="BE5872" s="585"/>
      <c r="BF5872" s="595">
        <f>IF(BB5872=0,0,(BD5872/BB5872)*100)</f>
        <v>0</v>
      </c>
      <c r="BG5872" s="596"/>
      <c r="BH5872" s="599">
        <f>AV5872+BB5872</f>
        <v>0</v>
      </c>
      <c r="BI5872" s="600"/>
      <c r="BJ5872" s="630">
        <f>AX5872+BD5872</f>
        <v>0</v>
      </c>
      <c r="BK5872" s="631"/>
      <c r="BL5872" s="595">
        <f>IF(BH5872=0,0,(BJ5872/BH5872)*100)</f>
        <v>0</v>
      </c>
      <c r="BM5872" s="596"/>
      <c r="BN5872" s="656">
        <f>(AF5872*2)+(AL5872*2)+(AR5872*3)+BD5872</f>
        <v>0</v>
      </c>
      <c r="BO5872" s="657"/>
      <c r="BP5872" s="658"/>
      <c r="BQ5872" s="676">
        <f t="shared" ref="BQ5872" si="3768">IF(BS5872=0,0,50*BR5872/BS5872)</f>
        <v>0</v>
      </c>
      <c r="BR5872" s="662">
        <f>(BN5872*BU$11)+(N5872*BU$12)+(Z5872*BU$13)+(R5872*BU$14)+(X5872*BU$15)+(AB5872*BU$16)</f>
        <v>0</v>
      </c>
      <c r="BS5872" s="662">
        <f>((BB5872-BD5872)*BU$18)+((AV5872-AX5872)*BU$17)+(H5872*BU$19)+(P5872*BU$20)</f>
        <v>0</v>
      </c>
      <c r="BT5872" s="15"/>
      <c r="BU5872" s="15"/>
      <c r="BV5872" s="95"/>
    </row>
    <row r="5873" spans="1:74" ht="21.75" hidden="1" customHeight="1" x14ac:dyDescent="0.25">
      <c r="A5873" s="95"/>
      <c r="B5873" s="571"/>
      <c r="C5873" s="642" t="str">
        <f>IF(ROSTER!D$28="","",ROSTER!D$28)</f>
        <v/>
      </c>
      <c r="D5873" s="643"/>
      <c r="E5873" s="575"/>
      <c r="F5873" s="577"/>
      <c r="G5873" s="583"/>
      <c r="H5873" s="579"/>
      <c r="I5873" s="545"/>
      <c r="J5873" s="544"/>
      <c r="K5873" s="581"/>
      <c r="L5873" s="586"/>
      <c r="M5873" s="587"/>
      <c r="N5873" s="592"/>
      <c r="O5873" s="603"/>
      <c r="P5873" s="544"/>
      <c r="Q5873" s="581"/>
      <c r="R5873" s="586"/>
      <c r="S5873" s="587"/>
      <c r="T5873" s="592"/>
      <c r="U5873" s="603"/>
      <c r="V5873" s="311"/>
      <c r="W5873" s="311"/>
      <c r="X5873" s="579"/>
      <c r="Y5873" s="545"/>
      <c r="Z5873" s="544"/>
      <c r="AA5873" s="545"/>
      <c r="AB5873" s="544"/>
      <c r="AC5873" s="545"/>
      <c r="AD5873" s="544"/>
      <c r="AE5873" s="581"/>
      <c r="AF5873" s="586"/>
      <c r="AG5873" s="587"/>
      <c r="AH5873" s="626"/>
      <c r="AI5873" s="627"/>
      <c r="AJ5873" s="544"/>
      <c r="AK5873" s="581"/>
      <c r="AL5873" s="586"/>
      <c r="AM5873" s="587"/>
      <c r="AN5873" s="626"/>
      <c r="AO5873" s="627"/>
      <c r="AP5873" s="544"/>
      <c r="AQ5873" s="581"/>
      <c r="AR5873" s="586"/>
      <c r="AS5873" s="587"/>
      <c r="AT5873" s="626"/>
      <c r="AU5873" s="627"/>
      <c r="AV5873" s="628"/>
      <c r="AW5873" s="629"/>
      <c r="AX5873" s="632"/>
      <c r="AY5873" s="633"/>
      <c r="AZ5873" s="626"/>
      <c r="BA5873" s="627"/>
      <c r="BB5873" s="544"/>
      <c r="BC5873" s="581"/>
      <c r="BD5873" s="586"/>
      <c r="BE5873" s="587"/>
      <c r="BF5873" s="626"/>
      <c r="BG5873" s="627"/>
      <c r="BH5873" s="628"/>
      <c r="BI5873" s="629"/>
      <c r="BJ5873" s="632"/>
      <c r="BK5873" s="633"/>
      <c r="BL5873" s="626"/>
      <c r="BM5873" s="627"/>
      <c r="BN5873" s="678"/>
      <c r="BO5873" s="679"/>
      <c r="BP5873" s="680"/>
      <c r="BQ5873" s="677"/>
      <c r="BR5873" s="663"/>
      <c r="BS5873" s="663"/>
      <c r="BT5873" s="15"/>
      <c r="BU5873" s="15"/>
      <c r="BV5873" s="95"/>
    </row>
    <row r="5874" spans="1:74" ht="21.75" hidden="1" customHeight="1" x14ac:dyDescent="0.25">
      <c r="A5874" s="95"/>
      <c r="B5874" s="570" t="str">
        <f>IF(ROSTER!B$30="","",ROSTER!B$30)</f>
        <v/>
      </c>
      <c r="C5874" s="572" t="str">
        <f>IF(ROSTER!C$30="","",ROSTER!C$30)</f>
        <v/>
      </c>
      <c r="D5874" s="573"/>
      <c r="E5874" s="574"/>
      <c r="F5874" s="576">
        <f>IF(E5874="y",1,IF(E5874="S",1,0))</f>
        <v>0</v>
      </c>
      <c r="G5874" s="582">
        <f>IF(E5874="S",1,0)</f>
        <v>0</v>
      </c>
      <c r="H5874" s="578"/>
      <c r="I5874" s="543"/>
      <c r="J5874" s="542"/>
      <c r="K5874" s="580"/>
      <c r="L5874" s="584"/>
      <c r="M5874" s="585"/>
      <c r="N5874" s="588">
        <f>L5874+J5874</f>
        <v>0</v>
      </c>
      <c r="O5874" s="589"/>
      <c r="P5874" s="542"/>
      <c r="Q5874" s="580"/>
      <c r="R5874" s="584"/>
      <c r="S5874" s="585"/>
      <c r="T5874" s="588">
        <f>R5874-P5874</f>
        <v>0</v>
      </c>
      <c r="U5874" s="589"/>
      <c r="V5874" s="310"/>
      <c r="W5874" s="310"/>
      <c r="X5874" s="578"/>
      <c r="Y5874" s="543"/>
      <c r="Z5874" s="542"/>
      <c r="AA5874" s="543"/>
      <c r="AB5874" s="542"/>
      <c r="AC5874" s="543"/>
      <c r="AD5874" s="542"/>
      <c r="AE5874" s="580"/>
      <c r="AF5874" s="584"/>
      <c r="AG5874" s="585"/>
      <c r="AH5874" s="595">
        <f>IF(AD5874=0,0,(AF5874/AD5874)*100)</f>
        <v>0</v>
      </c>
      <c r="AI5874" s="596"/>
      <c r="AJ5874" s="542"/>
      <c r="AK5874" s="580"/>
      <c r="AL5874" s="584"/>
      <c r="AM5874" s="585"/>
      <c r="AN5874" s="595">
        <f>IF(AJ5874=0,0,(AL5874/AJ5874)*100)</f>
        <v>0</v>
      </c>
      <c r="AO5874" s="596"/>
      <c r="AP5874" s="542"/>
      <c r="AQ5874" s="580"/>
      <c r="AR5874" s="584"/>
      <c r="AS5874" s="585"/>
      <c r="AT5874" s="595">
        <f>IF(AP5874=0,0,(AR5874/AP5874)*100)</f>
        <v>0</v>
      </c>
      <c r="AU5874" s="596"/>
      <c r="AV5874" s="599">
        <f>AD5874+AJ5874+AP5874</f>
        <v>0</v>
      </c>
      <c r="AW5874" s="600"/>
      <c r="AX5874" s="630">
        <f>AF5874+AL5874+AR5874</f>
        <v>0</v>
      </c>
      <c r="AY5874" s="631"/>
      <c r="AZ5874" s="595">
        <f>IF(AV5874=0,0,(AX5874/AV5874)*100)</f>
        <v>0</v>
      </c>
      <c r="BA5874" s="596"/>
      <c r="BB5874" s="542"/>
      <c r="BC5874" s="580"/>
      <c r="BD5874" s="584"/>
      <c r="BE5874" s="585"/>
      <c r="BF5874" s="595">
        <f>IF(BB5874=0,0,(BD5874/BB5874)*100)</f>
        <v>0</v>
      </c>
      <c r="BG5874" s="596"/>
      <c r="BH5874" s="599">
        <f>AV5874+BB5874</f>
        <v>0</v>
      </c>
      <c r="BI5874" s="600"/>
      <c r="BJ5874" s="630">
        <f>AX5874+BD5874</f>
        <v>0</v>
      </c>
      <c r="BK5874" s="631"/>
      <c r="BL5874" s="595">
        <f>IF(BH5874=0,0,(BJ5874/BH5874)*100)</f>
        <v>0</v>
      </c>
      <c r="BM5874" s="596"/>
      <c r="BN5874" s="656">
        <f>(AF5874*2)+(AL5874*2)+(AR5874*3)+BD5874</f>
        <v>0</v>
      </c>
      <c r="BO5874" s="657"/>
      <c r="BP5874" s="658"/>
      <c r="BQ5874" s="676">
        <f t="shared" ref="BQ5874" si="3769">IF(BS5874=0,0,50*BR5874/BS5874)</f>
        <v>0</v>
      </c>
      <c r="BR5874" s="662">
        <f>(BN5874*BU$11)+(N5874*BU$12)+(Z5874*BU$13)+(R5874*BU$14)+(X5874*BU$15)+(AB5874*BU$16)</f>
        <v>0</v>
      </c>
      <c r="BS5874" s="662">
        <f>((BB5874-BD5874)*BU$18)+((AV5874-AX5874)*BU$17)+(H5874*BU$19)+(P5874*BU$20)</f>
        <v>0</v>
      </c>
      <c r="BT5874" s="15"/>
      <c r="BU5874" s="15"/>
      <c r="BV5874" s="95"/>
    </row>
    <row r="5875" spans="1:74" ht="21.75" hidden="1" customHeight="1" x14ac:dyDescent="0.25">
      <c r="A5875" s="95"/>
      <c r="B5875" s="571"/>
      <c r="C5875" s="642" t="str">
        <f>IF(ROSTER!D$30="","",ROSTER!D$30)</f>
        <v/>
      </c>
      <c r="D5875" s="643"/>
      <c r="E5875" s="575"/>
      <c r="F5875" s="577"/>
      <c r="G5875" s="583"/>
      <c r="H5875" s="579"/>
      <c r="I5875" s="545"/>
      <c r="J5875" s="544"/>
      <c r="K5875" s="581"/>
      <c r="L5875" s="586"/>
      <c r="M5875" s="587"/>
      <c r="N5875" s="592"/>
      <c r="O5875" s="603"/>
      <c r="P5875" s="544"/>
      <c r="Q5875" s="581"/>
      <c r="R5875" s="586"/>
      <c r="S5875" s="587"/>
      <c r="T5875" s="592"/>
      <c r="U5875" s="603"/>
      <c r="V5875" s="311"/>
      <c r="W5875" s="311"/>
      <c r="X5875" s="579"/>
      <c r="Y5875" s="545"/>
      <c r="Z5875" s="544"/>
      <c r="AA5875" s="545"/>
      <c r="AB5875" s="544"/>
      <c r="AC5875" s="545"/>
      <c r="AD5875" s="544"/>
      <c r="AE5875" s="581"/>
      <c r="AF5875" s="586"/>
      <c r="AG5875" s="587"/>
      <c r="AH5875" s="626"/>
      <c r="AI5875" s="627"/>
      <c r="AJ5875" s="544"/>
      <c r="AK5875" s="581"/>
      <c r="AL5875" s="586"/>
      <c r="AM5875" s="587"/>
      <c r="AN5875" s="626"/>
      <c r="AO5875" s="627"/>
      <c r="AP5875" s="544"/>
      <c r="AQ5875" s="581"/>
      <c r="AR5875" s="586"/>
      <c r="AS5875" s="587"/>
      <c r="AT5875" s="626"/>
      <c r="AU5875" s="627"/>
      <c r="AV5875" s="628"/>
      <c r="AW5875" s="629"/>
      <c r="AX5875" s="632"/>
      <c r="AY5875" s="633"/>
      <c r="AZ5875" s="626"/>
      <c r="BA5875" s="627"/>
      <c r="BB5875" s="544"/>
      <c r="BC5875" s="581"/>
      <c r="BD5875" s="586"/>
      <c r="BE5875" s="587"/>
      <c r="BF5875" s="626"/>
      <c r="BG5875" s="627"/>
      <c r="BH5875" s="628"/>
      <c r="BI5875" s="629"/>
      <c r="BJ5875" s="632"/>
      <c r="BK5875" s="633"/>
      <c r="BL5875" s="626"/>
      <c r="BM5875" s="627"/>
      <c r="BN5875" s="678"/>
      <c r="BO5875" s="679"/>
      <c r="BP5875" s="680"/>
      <c r="BQ5875" s="677"/>
      <c r="BR5875" s="663"/>
      <c r="BS5875" s="663"/>
      <c r="BT5875" s="15"/>
      <c r="BU5875" s="15"/>
      <c r="BV5875" s="95"/>
    </row>
    <row r="5876" spans="1:74" ht="21.75" hidden="1" customHeight="1" x14ac:dyDescent="0.25">
      <c r="A5876" s="95"/>
      <c r="B5876" s="570" t="str">
        <f>IF(ROSTER!B$32="","",ROSTER!B$32)</f>
        <v/>
      </c>
      <c r="C5876" s="572" t="str">
        <f>IF(ROSTER!C$32="","",ROSTER!C$32)</f>
        <v/>
      </c>
      <c r="D5876" s="573"/>
      <c r="E5876" s="574"/>
      <c r="F5876" s="576">
        <f>IF(E5876="y",1,IF(E5876="S",1,0))</f>
        <v>0</v>
      </c>
      <c r="G5876" s="582">
        <f>IF(E5876="S",1,0)</f>
        <v>0</v>
      </c>
      <c r="H5876" s="578"/>
      <c r="I5876" s="543"/>
      <c r="J5876" s="542"/>
      <c r="K5876" s="580"/>
      <c r="L5876" s="584"/>
      <c r="M5876" s="585"/>
      <c r="N5876" s="588">
        <f>L5876+J5876</f>
        <v>0</v>
      </c>
      <c r="O5876" s="589"/>
      <c r="P5876" s="542"/>
      <c r="Q5876" s="580"/>
      <c r="R5876" s="584"/>
      <c r="S5876" s="585"/>
      <c r="T5876" s="588">
        <f>R5876-P5876</f>
        <v>0</v>
      </c>
      <c r="U5876" s="589"/>
      <c r="V5876" s="310"/>
      <c r="W5876" s="310"/>
      <c r="X5876" s="578"/>
      <c r="Y5876" s="543"/>
      <c r="Z5876" s="542"/>
      <c r="AA5876" s="543"/>
      <c r="AB5876" s="542"/>
      <c r="AC5876" s="543"/>
      <c r="AD5876" s="542"/>
      <c r="AE5876" s="580"/>
      <c r="AF5876" s="584"/>
      <c r="AG5876" s="585"/>
      <c r="AH5876" s="595">
        <f>IF(AD5876=0,0,(AF5876/AD5876)*100)</f>
        <v>0</v>
      </c>
      <c r="AI5876" s="596"/>
      <c r="AJ5876" s="542"/>
      <c r="AK5876" s="580"/>
      <c r="AL5876" s="584"/>
      <c r="AM5876" s="585"/>
      <c r="AN5876" s="595">
        <f>IF(AJ5876=0,0,(AL5876/AJ5876)*100)</f>
        <v>0</v>
      </c>
      <c r="AO5876" s="596"/>
      <c r="AP5876" s="542"/>
      <c r="AQ5876" s="580"/>
      <c r="AR5876" s="584"/>
      <c r="AS5876" s="585"/>
      <c r="AT5876" s="595">
        <f>IF(AP5876=0,0,(AR5876/AP5876)*100)</f>
        <v>0</v>
      </c>
      <c r="AU5876" s="596"/>
      <c r="AV5876" s="599">
        <f>AD5876+AJ5876+AP5876</f>
        <v>0</v>
      </c>
      <c r="AW5876" s="600"/>
      <c r="AX5876" s="630">
        <f>AF5876+AL5876+AR5876</f>
        <v>0</v>
      </c>
      <c r="AY5876" s="631"/>
      <c r="AZ5876" s="595">
        <f>IF(AV5876=0,0,(AX5876/AV5876)*100)</f>
        <v>0</v>
      </c>
      <c r="BA5876" s="596"/>
      <c r="BB5876" s="542"/>
      <c r="BC5876" s="580"/>
      <c r="BD5876" s="584"/>
      <c r="BE5876" s="585"/>
      <c r="BF5876" s="595">
        <f>IF(BB5876=0,0,(BD5876/BB5876)*100)</f>
        <v>0</v>
      </c>
      <c r="BG5876" s="596"/>
      <c r="BH5876" s="599">
        <f>AV5876+BB5876</f>
        <v>0</v>
      </c>
      <c r="BI5876" s="600"/>
      <c r="BJ5876" s="630">
        <f>AX5876+BD5876</f>
        <v>0</v>
      </c>
      <c r="BK5876" s="631"/>
      <c r="BL5876" s="595">
        <f>IF(BH5876=0,0,(BJ5876/BH5876)*100)</f>
        <v>0</v>
      </c>
      <c r="BM5876" s="596"/>
      <c r="BN5876" s="656">
        <f>(AF5876*2)+(AL5876*2)+(AR5876*3)+BD5876</f>
        <v>0</v>
      </c>
      <c r="BO5876" s="657"/>
      <c r="BP5876" s="658"/>
      <c r="BQ5876" s="676">
        <f t="shared" ref="BQ5876" si="3770">IF(BS5876=0,0,50*BR5876/BS5876)</f>
        <v>0</v>
      </c>
      <c r="BR5876" s="662">
        <f>(BN5876*BU$11)+(N5876*BU$12)+(Z5876*BU$13)+(R5876*BU$14)+(X5876*BU$15)+(AB5876*BU$16)</f>
        <v>0</v>
      </c>
      <c r="BS5876" s="662">
        <f>((BB5876-BD5876)*BU$18)+((AV5876-AX5876)*BU$17)+(H5876*BU$19)+(P5876*BU$20)</f>
        <v>0</v>
      </c>
      <c r="BT5876" s="15"/>
      <c r="BU5876" s="15"/>
      <c r="BV5876" s="95"/>
    </row>
    <row r="5877" spans="1:74" ht="21.75" hidden="1" customHeight="1" x14ac:dyDescent="0.25">
      <c r="A5877" s="95"/>
      <c r="B5877" s="571"/>
      <c r="C5877" s="642" t="str">
        <f>IF(ROSTER!D$32="","",ROSTER!D$32)</f>
        <v/>
      </c>
      <c r="D5877" s="643"/>
      <c r="E5877" s="575"/>
      <c r="F5877" s="577"/>
      <c r="G5877" s="583"/>
      <c r="H5877" s="579"/>
      <c r="I5877" s="545"/>
      <c r="J5877" s="544"/>
      <c r="K5877" s="581"/>
      <c r="L5877" s="586"/>
      <c r="M5877" s="587"/>
      <c r="N5877" s="592"/>
      <c r="O5877" s="603"/>
      <c r="P5877" s="544"/>
      <c r="Q5877" s="581"/>
      <c r="R5877" s="586"/>
      <c r="S5877" s="587"/>
      <c r="T5877" s="592"/>
      <c r="U5877" s="603"/>
      <c r="V5877" s="311"/>
      <c r="W5877" s="311"/>
      <c r="X5877" s="579"/>
      <c r="Y5877" s="545"/>
      <c r="Z5877" s="544"/>
      <c r="AA5877" s="545"/>
      <c r="AB5877" s="544"/>
      <c r="AC5877" s="545"/>
      <c r="AD5877" s="544"/>
      <c r="AE5877" s="581"/>
      <c r="AF5877" s="586"/>
      <c r="AG5877" s="587"/>
      <c r="AH5877" s="626"/>
      <c r="AI5877" s="627"/>
      <c r="AJ5877" s="544"/>
      <c r="AK5877" s="581"/>
      <c r="AL5877" s="586"/>
      <c r="AM5877" s="587"/>
      <c r="AN5877" s="626"/>
      <c r="AO5877" s="627"/>
      <c r="AP5877" s="544"/>
      <c r="AQ5877" s="581"/>
      <c r="AR5877" s="586"/>
      <c r="AS5877" s="587"/>
      <c r="AT5877" s="626"/>
      <c r="AU5877" s="627"/>
      <c r="AV5877" s="628"/>
      <c r="AW5877" s="629"/>
      <c r="AX5877" s="632"/>
      <c r="AY5877" s="633"/>
      <c r="AZ5877" s="626"/>
      <c r="BA5877" s="627"/>
      <c r="BB5877" s="544"/>
      <c r="BC5877" s="581"/>
      <c r="BD5877" s="586"/>
      <c r="BE5877" s="587"/>
      <c r="BF5877" s="626"/>
      <c r="BG5877" s="627"/>
      <c r="BH5877" s="628"/>
      <c r="BI5877" s="629"/>
      <c r="BJ5877" s="632"/>
      <c r="BK5877" s="633"/>
      <c r="BL5877" s="626"/>
      <c r="BM5877" s="627"/>
      <c r="BN5877" s="678"/>
      <c r="BO5877" s="679"/>
      <c r="BP5877" s="680"/>
      <c r="BQ5877" s="677"/>
      <c r="BR5877" s="663"/>
      <c r="BS5877" s="663"/>
      <c r="BT5877" s="15"/>
      <c r="BU5877" s="15"/>
      <c r="BV5877" s="95"/>
    </row>
    <row r="5878" spans="1:74" ht="21.75" hidden="1" customHeight="1" x14ac:dyDescent="0.25">
      <c r="A5878" s="95"/>
      <c r="B5878" s="570" t="str">
        <f>IF(ROSTER!B$34="","",ROSTER!B$34)</f>
        <v/>
      </c>
      <c r="C5878" s="572" t="str">
        <f>IF(ROSTER!C$34="","",ROSTER!C$34)</f>
        <v/>
      </c>
      <c r="D5878" s="573"/>
      <c r="E5878" s="574"/>
      <c r="F5878" s="576">
        <f>IF(E5878="y",1,IF(E5878="S",1,0))</f>
        <v>0</v>
      </c>
      <c r="G5878" s="582">
        <f>IF(E5878="S",1,0)</f>
        <v>0</v>
      </c>
      <c r="H5878" s="578"/>
      <c r="I5878" s="543"/>
      <c r="J5878" s="542"/>
      <c r="K5878" s="580"/>
      <c r="L5878" s="584"/>
      <c r="M5878" s="585"/>
      <c r="N5878" s="588">
        <f>L5878+J5878</f>
        <v>0</v>
      </c>
      <c r="O5878" s="589"/>
      <c r="P5878" s="542"/>
      <c r="Q5878" s="580"/>
      <c r="R5878" s="584"/>
      <c r="S5878" s="585"/>
      <c r="T5878" s="588">
        <f>R5878-P5878</f>
        <v>0</v>
      </c>
      <c r="U5878" s="589"/>
      <c r="V5878" s="310"/>
      <c r="W5878" s="310"/>
      <c r="X5878" s="578"/>
      <c r="Y5878" s="543"/>
      <c r="Z5878" s="542"/>
      <c r="AA5878" s="543"/>
      <c r="AB5878" s="542"/>
      <c r="AC5878" s="543"/>
      <c r="AD5878" s="542"/>
      <c r="AE5878" s="580"/>
      <c r="AF5878" s="584"/>
      <c r="AG5878" s="585"/>
      <c r="AH5878" s="595">
        <f>IF(AD5878=0,0,(AF5878/AD5878)*100)</f>
        <v>0</v>
      </c>
      <c r="AI5878" s="596"/>
      <c r="AJ5878" s="542"/>
      <c r="AK5878" s="580"/>
      <c r="AL5878" s="584"/>
      <c r="AM5878" s="585"/>
      <c r="AN5878" s="595">
        <f>IF(AJ5878=0,0,(AL5878/AJ5878)*100)</f>
        <v>0</v>
      </c>
      <c r="AO5878" s="596"/>
      <c r="AP5878" s="542"/>
      <c r="AQ5878" s="580"/>
      <c r="AR5878" s="584"/>
      <c r="AS5878" s="585"/>
      <c r="AT5878" s="595">
        <f>IF(AP5878=0,0,(AR5878/AP5878)*100)</f>
        <v>0</v>
      </c>
      <c r="AU5878" s="596"/>
      <c r="AV5878" s="599">
        <f>AD5878+AJ5878+AP5878</f>
        <v>0</v>
      </c>
      <c r="AW5878" s="600"/>
      <c r="AX5878" s="630">
        <f>AF5878+AL5878+AR5878</f>
        <v>0</v>
      </c>
      <c r="AY5878" s="631"/>
      <c r="AZ5878" s="595">
        <f>IF(AV5878=0,0,(AX5878/AV5878)*100)</f>
        <v>0</v>
      </c>
      <c r="BA5878" s="596"/>
      <c r="BB5878" s="542"/>
      <c r="BC5878" s="580"/>
      <c r="BD5878" s="584"/>
      <c r="BE5878" s="585"/>
      <c r="BF5878" s="595">
        <f>IF(BB5878=0,0,(BD5878/BB5878)*100)</f>
        <v>0</v>
      </c>
      <c r="BG5878" s="596"/>
      <c r="BH5878" s="599">
        <f>AV5878+BB5878</f>
        <v>0</v>
      </c>
      <c r="BI5878" s="600"/>
      <c r="BJ5878" s="630">
        <f>AX5878+BD5878</f>
        <v>0</v>
      </c>
      <c r="BK5878" s="631"/>
      <c r="BL5878" s="595">
        <f>IF(BH5878=0,0,(BJ5878/BH5878)*100)</f>
        <v>0</v>
      </c>
      <c r="BM5878" s="596"/>
      <c r="BN5878" s="656">
        <f>(AF5878*2)+(AL5878*2)+(AR5878*3)+BD5878</f>
        <v>0</v>
      </c>
      <c r="BO5878" s="657"/>
      <c r="BP5878" s="658"/>
      <c r="BQ5878" s="676">
        <f t="shared" ref="BQ5878" si="3771">IF(BS5878=0,0,50*BR5878/BS5878)</f>
        <v>0</v>
      </c>
      <c r="BR5878" s="662">
        <f>(BN5878*BU$11)+(N5878*BU$12)+(Z5878*BU$13)+(R5878*BU$14)+(X5878*BU$15)+(AB5878*BU$16)</f>
        <v>0</v>
      </c>
      <c r="BS5878" s="662">
        <f>((BB5878-BD5878)*BU$18)+((AV5878-AX5878)*BU$17)+(H5878*BU$19)+(P5878*BU$20)</f>
        <v>0</v>
      </c>
      <c r="BT5878" s="15"/>
      <c r="BU5878" s="15"/>
      <c r="BV5878" s="95"/>
    </row>
    <row r="5879" spans="1:74" ht="21.75" hidden="1" customHeight="1" x14ac:dyDescent="0.25">
      <c r="A5879" s="95"/>
      <c r="B5879" s="571"/>
      <c r="C5879" s="642" t="str">
        <f>IF(ROSTER!D$34="","",ROSTER!D$34)</f>
        <v/>
      </c>
      <c r="D5879" s="643"/>
      <c r="E5879" s="575"/>
      <c r="F5879" s="577"/>
      <c r="G5879" s="583"/>
      <c r="H5879" s="579"/>
      <c r="I5879" s="545"/>
      <c r="J5879" s="544"/>
      <c r="K5879" s="581"/>
      <c r="L5879" s="586"/>
      <c r="M5879" s="587"/>
      <c r="N5879" s="592"/>
      <c r="O5879" s="603"/>
      <c r="P5879" s="544"/>
      <c r="Q5879" s="581"/>
      <c r="R5879" s="586"/>
      <c r="S5879" s="587"/>
      <c r="T5879" s="592"/>
      <c r="U5879" s="603"/>
      <c r="V5879" s="311"/>
      <c r="W5879" s="311"/>
      <c r="X5879" s="579"/>
      <c r="Y5879" s="545"/>
      <c r="Z5879" s="544"/>
      <c r="AA5879" s="545"/>
      <c r="AB5879" s="544"/>
      <c r="AC5879" s="545"/>
      <c r="AD5879" s="544"/>
      <c r="AE5879" s="581"/>
      <c r="AF5879" s="586"/>
      <c r="AG5879" s="587"/>
      <c r="AH5879" s="626"/>
      <c r="AI5879" s="627"/>
      <c r="AJ5879" s="544"/>
      <c r="AK5879" s="581"/>
      <c r="AL5879" s="586"/>
      <c r="AM5879" s="587"/>
      <c r="AN5879" s="626"/>
      <c r="AO5879" s="627"/>
      <c r="AP5879" s="544"/>
      <c r="AQ5879" s="581"/>
      <c r="AR5879" s="586"/>
      <c r="AS5879" s="587"/>
      <c r="AT5879" s="626"/>
      <c r="AU5879" s="627"/>
      <c r="AV5879" s="628"/>
      <c r="AW5879" s="629"/>
      <c r="AX5879" s="632"/>
      <c r="AY5879" s="633"/>
      <c r="AZ5879" s="626"/>
      <c r="BA5879" s="627"/>
      <c r="BB5879" s="544"/>
      <c r="BC5879" s="581"/>
      <c r="BD5879" s="586"/>
      <c r="BE5879" s="587"/>
      <c r="BF5879" s="626"/>
      <c r="BG5879" s="627"/>
      <c r="BH5879" s="628"/>
      <c r="BI5879" s="629"/>
      <c r="BJ5879" s="632"/>
      <c r="BK5879" s="633"/>
      <c r="BL5879" s="626"/>
      <c r="BM5879" s="627"/>
      <c r="BN5879" s="678"/>
      <c r="BO5879" s="679"/>
      <c r="BP5879" s="680"/>
      <c r="BQ5879" s="677"/>
      <c r="BR5879" s="663"/>
      <c r="BS5879" s="663"/>
      <c r="BT5879" s="15"/>
      <c r="BU5879" s="15"/>
      <c r="BV5879" s="95"/>
    </row>
    <row r="5880" spans="1:74" ht="21.75" hidden="1" customHeight="1" x14ac:dyDescent="0.25">
      <c r="A5880" s="95"/>
      <c r="B5880" s="570" t="str">
        <f>IF(ROSTER!B$36="","",ROSTER!B$36)</f>
        <v/>
      </c>
      <c r="C5880" s="572" t="str">
        <f>IF(ROSTER!C$36="","",ROSTER!C$36)</f>
        <v/>
      </c>
      <c r="D5880" s="573"/>
      <c r="E5880" s="574"/>
      <c r="F5880" s="576">
        <f>IF(E5880="y",1,IF(E5880="S",1,0))</f>
        <v>0</v>
      </c>
      <c r="G5880" s="582">
        <f>IF(E5880="S",1,0)</f>
        <v>0</v>
      </c>
      <c r="H5880" s="578"/>
      <c r="I5880" s="543"/>
      <c r="J5880" s="542"/>
      <c r="K5880" s="580"/>
      <c r="L5880" s="584"/>
      <c r="M5880" s="585"/>
      <c r="N5880" s="588">
        <f>L5880+J5880</f>
        <v>0</v>
      </c>
      <c r="O5880" s="589"/>
      <c r="P5880" s="542"/>
      <c r="Q5880" s="580"/>
      <c r="R5880" s="584"/>
      <c r="S5880" s="585"/>
      <c r="T5880" s="588">
        <f>R5880-P5880</f>
        <v>0</v>
      </c>
      <c r="U5880" s="589"/>
      <c r="V5880" s="310"/>
      <c r="W5880" s="310"/>
      <c r="X5880" s="578"/>
      <c r="Y5880" s="543"/>
      <c r="Z5880" s="542"/>
      <c r="AA5880" s="543"/>
      <c r="AB5880" s="542"/>
      <c r="AC5880" s="543"/>
      <c r="AD5880" s="542"/>
      <c r="AE5880" s="580"/>
      <c r="AF5880" s="584"/>
      <c r="AG5880" s="585"/>
      <c r="AH5880" s="595">
        <f>IF(AD5880=0,0,(AF5880/AD5880)*100)</f>
        <v>0</v>
      </c>
      <c r="AI5880" s="596"/>
      <c r="AJ5880" s="542"/>
      <c r="AK5880" s="580"/>
      <c r="AL5880" s="584"/>
      <c r="AM5880" s="585"/>
      <c r="AN5880" s="595">
        <f>IF(AJ5880=0,0,(AL5880/AJ5880)*100)</f>
        <v>0</v>
      </c>
      <c r="AO5880" s="596"/>
      <c r="AP5880" s="542"/>
      <c r="AQ5880" s="580"/>
      <c r="AR5880" s="584"/>
      <c r="AS5880" s="585"/>
      <c r="AT5880" s="595">
        <f>IF(AP5880=0,0,(AR5880/AP5880)*100)</f>
        <v>0</v>
      </c>
      <c r="AU5880" s="596"/>
      <c r="AV5880" s="599">
        <f>AD5880+AJ5880+AP5880</f>
        <v>0</v>
      </c>
      <c r="AW5880" s="600"/>
      <c r="AX5880" s="630">
        <f>AF5880+AL5880+AR5880</f>
        <v>0</v>
      </c>
      <c r="AY5880" s="631"/>
      <c r="AZ5880" s="595">
        <f>IF(AV5880=0,0,(AX5880/AV5880)*100)</f>
        <v>0</v>
      </c>
      <c r="BA5880" s="596"/>
      <c r="BB5880" s="542"/>
      <c r="BC5880" s="580"/>
      <c r="BD5880" s="584"/>
      <c r="BE5880" s="585"/>
      <c r="BF5880" s="595">
        <f>IF(BB5880=0,0,(BD5880/BB5880)*100)</f>
        <v>0</v>
      </c>
      <c r="BG5880" s="596"/>
      <c r="BH5880" s="599">
        <f>AV5880+BB5880</f>
        <v>0</v>
      </c>
      <c r="BI5880" s="600"/>
      <c r="BJ5880" s="630">
        <f>AX5880+BD5880</f>
        <v>0</v>
      </c>
      <c r="BK5880" s="631"/>
      <c r="BL5880" s="595">
        <f>IF(BH5880=0,0,(BJ5880/BH5880)*100)</f>
        <v>0</v>
      </c>
      <c r="BM5880" s="596"/>
      <c r="BN5880" s="656">
        <f>(AF5880*2)+(AL5880*2)+(AR5880*3)+BD5880</f>
        <v>0</v>
      </c>
      <c r="BO5880" s="657"/>
      <c r="BP5880" s="658"/>
      <c r="BQ5880" s="676">
        <f t="shared" ref="BQ5880" si="3772">IF(BS5880=0,0,50*BR5880/BS5880)</f>
        <v>0</v>
      </c>
      <c r="BR5880" s="662">
        <f>(BN5880*BU$11)+(N5880*BU$12)+(Z5880*BU$13)+(R5880*BU$14)+(X5880*BU$15)+(AB5880*BU$16)</f>
        <v>0</v>
      </c>
      <c r="BS5880" s="662">
        <f>((BB5880-BD5880)*BU$18)+((AV5880-AX5880)*BU$17)+(H5880*BU$19)+(P5880*BU$20)</f>
        <v>0</v>
      </c>
      <c r="BT5880" s="15"/>
      <c r="BU5880" s="15"/>
      <c r="BV5880" s="95"/>
    </row>
    <row r="5881" spans="1:74" ht="21.75" hidden="1" customHeight="1" x14ac:dyDescent="0.25">
      <c r="A5881" s="95"/>
      <c r="B5881" s="571"/>
      <c r="C5881" s="642" t="str">
        <f>IF(ROSTER!D$36="","",ROSTER!D$36)</f>
        <v/>
      </c>
      <c r="D5881" s="643"/>
      <c r="E5881" s="575"/>
      <c r="F5881" s="577"/>
      <c r="G5881" s="583"/>
      <c r="H5881" s="579"/>
      <c r="I5881" s="545"/>
      <c r="J5881" s="544"/>
      <c r="K5881" s="581"/>
      <c r="L5881" s="586"/>
      <c r="M5881" s="587"/>
      <c r="N5881" s="592"/>
      <c r="O5881" s="603"/>
      <c r="P5881" s="544"/>
      <c r="Q5881" s="581"/>
      <c r="R5881" s="586"/>
      <c r="S5881" s="587"/>
      <c r="T5881" s="592"/>
      <c r="U5881" s="603"/>
      <c r="V5881" s="311"/>
      <c r="W5881" s="311"/>
      <c r="X5881" s="579"/>
      <c r="Y5881" s="545"/>
      <c r="Z5881" s="544"/>
      <c r="AA5881" s="545"/>
      <c r="AB5881" s="544"/>
      <c r="AC5881" s="545"/>
      <c r="AD5881" s="544"/>
      <c r="AE5881" s="581"/>
      <c r="AF5881" s="586"/>
      <c r="AG5881" s="587"/>
      <c r="AH5881" s="626"/>
      <c r="AI5881" s="627"/>
      <c r="AJ5881" s="544"/>
      <c r="AK5881" s="581"/>
      <c r="AL5881" s="586"/>
      <c r="AM5881" s="587"/>
      <c r="AN5881" s="626"/>
      <c r="AO5881" s="627"/>
      <c r="AP5881" s="544"/>
      <c r="AQ5881" s="581"/>
      <c r="AR5881" s="586"/>
      <c r="AS5881" s="587"/>
      <c r="AT5881" s="626"/>
      <c r="AU5881" s="627"/>
      <c r="AV5881" s="628"/>
      <c r="AW5881" s="629"/>
      <c r="AX5881" s="632"/>
      <c r="AY5881" s="633"/>
      <c r="AZ5881" s="626"/>
      <c r="BA5881" s="627"/>
      <c r="BB5881" s="544"/>
      <c r="BC5881" s="581"/>
      <c r="BD5881" s="586"/>
      <c r="BE5881" s="587"/>
      <c r="BF5881" s="626"/>
      <c r="BG5881" s="627"/>
      <c r="BH5881" s="628"/>
      <c r="BI5881" s="629"/>
      <c r="BJ5881" s="632"/>
      <c r="BK5881" s="633"/>
      <c r="BL5881" s="626"/>
      <c r="BM5881" s="627"/>
      <c r="BN5881" s="678"/>
      <c r="BO5881" s="679"/>
      <c r="BP5881" s="680"/>
      <c r="BQ5881" s="677"/>
      <c r="BR5881" s="663"/>
      <c r="BS5881" s="663"/>
      <c r="BT5881" s="15"/>
      <c r="BU5881" s="15"/>
      <c r="BV5881" s="95"/>
    </row>
    <row r="5882" spans="1:74" ht="21.75" hidden="1" customHeight="1" x14ac:dyDescent="0.25">
      <c r="A5882" s="95"/>
      <c r="B5882" s="570" t="str">
        <f>IF(ROSTER!B$38="","",ROSTER!B$38)</f>
        <v/>
      </c>
      <c r="C5882" s="572" t="str">
        <f>IF(ROSTER!C$38="","",ROSTER!C$38)</f>
        <v/>
      </c>
      <c r="D5882" s="573"/>
      <c r="E5882" s="574"/>
      <c r="F5882" s="576">
        <f>IF(E5882="y",1,IF(E5882="S",1,0))</f>
        <v>0</v>
      </c>
      <c r="G5882" s="582">
        <f>IF(E5882="S",1,0)</f>
        <v>0</v>
      </c>
      <c r="H5882" s="578"/>
      <c r="I5882" s="543"/>
      <c r="J5882" s="542"/>
      <c r="K5882" s="580"/>
      <c r="L5882" s="584"/>
      <c r="M5882" s="585"/>
      <c r="N5882" s="588">
        <f>L5882+J5882</f>
        <v>0</v>
      </c>
      <c r="O5882" s="589"/>
      <c r="P5882" s="542"/>
      <c r="Q5882" s="580"/>
      <c r="R5882" s="584"/>
      <c r="S5882" s="585"/>
      <c r="T5882" s="588">
        <f>R5882-P5882</f>
        <v>0</v>
      </c>
      <c r="U5882" s="589"/>
      <c r="V5882" s="310"/>
      <c r="W5882" s="310"/>
      <c r="X5882" s="578"/>
      <c r="Y5882" s="543"/>
      <c r="Z5882" s="542"/>
      <c r="AA5882" s="543"/>
      <c r="AB5882" s="542"/>
      <c r="AC5882" s="543"/>
      <c r="AD5882" s="542"/>
      <c r="AE5882" s="580"/>
      <c r="AF5882" s="584"/>
      <c r="AG5882" s="585"/>
      <c r="AH5882" s="595">
        <f>IF(AD5882=0,0,(AF5882/AD5882)*100)</f>
        <v>0</v>
      </c>
      <c r="AI5882" s="596"/>
      <c r="AJ5882" s="542"/>
      <c r="AK5882" s="580"/>
      <c r="AL5882" s="584"/>
      <c r="AM5882" s="585"/>
      <c r="AN5882" s="595">
        <f>IF(AJ5882=0,0,(AL5882/AJ5882)*100)</f>
        <v>0</v>
      </c>
      <c r="AO5882" s="596"/>
      <c r="AP5882" s="542"/>
      <c r="AQ5882" s="580"/>
      <c r="AR5882" s="584"/>
      <c r="AS5882" s="585"/>
      <c r="AT5882" s="595">
        <f>IF(AP5882=0,0,(AR5882/AP5882)*100)</f>
        <v>0</v>
      </c>
      <c r="AU5882" s="596"/>
      <c r="AV5882" s="599">
        <f>AD5882+AJ5882+AP5882</f>
        <v>0</v>
      </c>
      <c r="AW5882" s="600"/>
      <c r="AX5882" s="630">
        <f>AF5882+AL5882+AR5882</f>
        <v>0</v>
      </c>
      <c r="AY5882" s="631"/>
      <c r="AZ5882" s="595">
        <f>IF(AV5882=0,0,(AX5882/AV5882)*100)</f>
        <v>0</v>
      </c>
      <c r="BA5882" s="596"/>
      <c r="BB5882" s="542"/>
      <c r="BC5882" s="580"/>
      <c r="BD5882" s="584"/>
      <c r="BE5882" s="585"/>
      <c r="BF5882" s="595">
        <f>IF(BB5882=0,0,(BD5882/BB5882)*100)</f>
        <v>0</v>
      </c>
      <c r="BG5882" s="596"/>
      <c r="BH5882" s="599">
        <f>AV5882+BB5882</f>
        <v>0</v>
      </c>
      <c r="BI5882" s="600"/>
      <c r="BJ5882" s="630">
        <f>AX5882+BD5882</f>
        <v>0</v>
      </c>
      <c r="BK5882" s="631"/>
      <c r="BL5882" s="595">
        <f>IF(BH5882=0,0,(BJ5882/BH5882)*100)</f>
        <v>0</v>
      </c>
      <c r="BM5882" s="596"/>
      <c r="BN5882" s="656">
        <f>(AF5882*2)+(AL5882*2)+(AR5882*3)+BD5882</f>
        <v>0</v>
      </c>
      <c r="BO5882" s="657"/>
      <c r="BP5882" s="658"/>
      <c r="BQ5882" s="676">
        <f t="shared" ref="BQ5882" si="3773">IF(BS5882=0,0,50*BR5882/BS5882)</f>
        <v>0</v>
      </c>
      <c r="BR5882" s="662">
        <f>(BN5882*BU$11)+(N5882*BU$12)+(Z5882*BU$13)+(R5882*BU$14)+(X5882*BU$15)+(AB5882*BU$16)</f>
        <v>0</v>
      </c>
      <c r="BS5882" s="662">
        <f>((BB5882-BD5882)*BU$18)+((AV5882-AX5882)*BU$17)+(H5882*BU$19)+(P5882*BU$20)</f>
        <v>0</v>
      </c>
      <c r="BT5882" s="15"/>
      <c r="BU5882" s="15"/>
      <c r="BV5882" s="95"/>
    </row>
    <row r="5883" spans="1:74" ht="21.75" hidden="1" customHeight="1" x14ac:dyDescent="0.25">
      <c r="A5883" s="95"/>
      <c r="B5883" s="571"/>
      <c r="C5883" s="642" t="str">
        <f>IF(ROSTER!D$38="","",ROSTER!D$38)</f>
        <v/>
      </c>
      <c r="D5883" s="643"/>
      <c r="E5883" s="575"/>
      <c r="F5883" s="577"/>
      <c r="G5883" s="583"/>
      <c r="H5883" s="579"/>
      <c r="I5883" s="545"/>
      <c r="J5883" s="544"/>
      <c r="K5883" s="581"/>
      <c r="L5883" s="586"/>
      <c r="M5883" s="587"/>
      <c r="N5883" s="592"/>
      <c r="O5883" s="603"/>
      <c r="P5883" s="544"/>
      <c r="Q5883" s="581"/>
      <c r="R5883" s="586"/>
      <c r="S5883" s="587"/>
      <c r="T5883" s="592"/>
      <c r="U5883" s="603"/>
      <c r="V5883" s="311"/>
      <c r="W5883" s="311"/>
      <c r="X5883" s="579"/>
      <c r="Y5883" s="545"/>
      <c r="Z5883" s="544"/>
      <c r="AA5883" s="545"/>
      <c r="AB5883" s="544"/>
      <c r="AC5883" s="545"/>
      <c r="AD5883" s="544"/>
      <c r="AE5883" s="581"/>
      <c r="AF5883" s="586"/>
      <c r="AG5883" s="587"/>
      <c r="AH5883" s="626"/>
      <c r="AI5883" s="627"/>
      <c r="AJ5883" s="544"/>
      <c r="AK5883" s="581"/>
      <c r="AL5883" s="586"/>
      <c r="AM5883" s="587"/>
      <c r="AN5883" s="626"/>
      <c r="AO5883" s="627"/>
      <c r="AP5883" s="544"/>
      <c r="AQ5883" s="581"/>
      <c r="AR5883" s="586"/>
      <c r="AS5883" s="587"/>
      <c r="AT5883" s="626"/>
      <c r="AU5883" s="627"/>
      <c r="AV5883" s="628"/>
      <c r="AW5883" s="629"/>
      <c r="AX5883" s="632"/>
      <c r="AY5883" s="633"/>
      <c r="AZ5883" s="626"/>
      <c r="BA5883" s="627"/>
      <c r="BB5883" s="544"/>
      <c r="BC5883" s="581"/>
      <c r="BD5883" s="586"/>
      <c r="BE5883" s="587"/>
      <c r="BF5883" s="626"/>
      <c r="BG5883" s="627"/>
      <c r="BH5883" s="628"/>
      <c r="BI5883" s="629"/>
      <c r="BJ5883" s="632"/>
      <c r="BK5883" s="633"/>
      <c r="BL5883" s="626"/>
      <c r="BM5883" s="627"/>
      <c r="BN5883" s="678"/>
      <c r="BO5883" s="679"/>
      <c r="BP5883" s="680"/>
      <c r="BQ5883" s="677"/>
      <c r="BR5883" s="663"/>
      <c r="BS5883" s="663"/>
      <c r="BT5883" s="15"/>
      <c r="BU5883" s="15"/>
      <c r="BV5883" s="95"/>
    </row>
    <row r="5884" spans="1:74" ht="21.75" hidden="1" customHeight="1" x14ac:dyDescent="0.25">
      <c r="A5884" s="95"/>
      <c r="B5884" s="570" t="str">
        <f>IF(ROSTER!B$40="","",ROSTER!B$40)</f>
        <v/>
      </c>
      <c r="C5884" s="572" t="str">
        <f>IF(ROSTER!C$40="","",ROSTER!C$40)</f>
        <v/>
      </c>
      <c r="D5884" s="573"/>
      <c r="E5884" s="574"/>
      <c r="F5884" s="576">
        <f>IF(E5884="y",1,IF(E5884="S",1,0))</f>
        <v>0</v>
      </c>
      <c r="G5884" s="582">
        <f>IF(E5884="S",1,0)</f>
        <v>0</v>
      </c>
      <c r="H5884" s="578"/>
      <c r="I5884" s="543"/>
      <c r="J5884" s="542"/>
      <c r="K5884" s="580"/>
      <c r="L5884" s="584"/>
      <c r="M5884" s="585"/>
      <c r="N5884" s="588">
        <f>L5884+J5884</f>
        <v>0</v>
      </c>
      <c r="O5884" s="589"/>
      <c r="P5884" s="542"/>
      <c r="Q5884" s="580"/>
      <c r="R5884" s="584"/>
      <c r="S5884" s="585"/>
      <c r="T5884" s="588">
        <f>R5884-P5884</f>
        <v>0</v>
      </c>
      <c r="U5884" s="589"/>
      <c r="V5884" s="310"/>
      <c r="W5884" s="310"/>
      <c r="X5884" s="578"/>
      <c r="Y5884" s="543"/>
      <c r="Z5884" s="542"/>
      <c r="AA5884" s="543"/>
      <c r="AB5884" s="542"/>
      <c r="AC5884" s="543"/>
      <c r="AD5884" s="542"/>
      <c r="AE5884" s="580"/>
      <c r="AF5884" s="584"/>
      <c r="AG5884" s="585"/>
      <c r="AH5884" s="595">
        <f>IF(AD5884=0,0,(AF5884/AD5884)*100)</f>
        <v>0</v>
      </c>
      <c r="AI5884" s="596"/>
      <c r="AJ5884" s="542"/>
      <c r="AK5884" s="580"/>
      <c r="AL5884" s="584"/>
      <c r="AM5884" s="585"/>
      <c r="AN5884" s="595">
        <f>IF(AJ5884=0,0,(AL5884/AJ5884)*100)</f>
        <v>0</v>
      </c>
      <c r="AO5884" s="596"/>
      <c r="AP5884" s="542"/>
      <c r="AQ5884" s="580"/>
      <c r="AR5884" s="584"/>
      <c r="AS5884" s="585"/>
      <c r="AT5884" s="595">
        <f>IF(AP5884=0,0,(AR5884/AP5884)*100)</f>
        <v>0</v>
      </c>
      <c r="AU5884" s="596"/>
      <c r="AV5884" s="599">
        <f>AD5884+AJ5884+AP5884</f>
        <v>0</v>
      </c>
      <c r="AW5884" s="600"/>
      <c r="AX5884" s="630">
        <f>AF5884+AL5884+AR5884</f>
        <v>0</v>
      </c>
      <c r="AY5884" s="631"/>
      <c r="AZ5884" s="595">
        <f>IF(AV5884=0,0,(AX5884/AV5884)*100)</f>
        <v>0</v>
      </c>
      <c r="BA5884" s="596"/>
      <c r="BB5884" s="542"/>
      <c r="BC5884" s="580"/>
      <c r="BD5884" s="584"/>
      <c r="BE5884" s="585"/>
      <c r="BF5884" s="595">
        <f>IF(BB5884=0,0,(BD5884/BB5884)*100)</f>
        <v>0</v>
      </c>
      <c r="BG5884" s="596"/>
      <c r="BH5884" s="599">
        <f>AV5884+BB5884</f>
        <v>0</v>
      </c>
      <c r="BI5884" s="600"/>
      <c r="BJ5884" s="630">
        <f>AX5884+BD5884</f>
        <v>0</v>
      </c>
      <c r="BK5884" s="631"/>
      <c r="BL5884" s="595">
        <f>IF(BH5884=0,0,(BJ5884/BH5884)*100)</f>
        <v>0</v>
      </c>
      <c r="BM5884" s="596"/>
      <c r="BN5884" s="656">
        <f>(AF5884*2)+(AL5884*2)+(AR5884*3)+BD5884</f>
        <v>0</v>
      </c>
      <c r="BO5884" s="657"/>
      <c r="BP5884" s="658"/>
      <c r="BQ5884" s="676">
        <f t="shared" ref="BQ5884" si="3774">IF(BS5884=0,0,50*BR5884/BS5884)</f>
        <v>0</v>
      </c>
      <c r="BR5884" s="662">
        <f>(BN5884*BU$11)+(N5884*BU$12)+(Z5884*BU$13)+(R5884*BU$14)+(X5884*BU$15)+(AB5884*BU$16)</f>
        <v>0</v>
      </c>
      <c r="BS5884" s="662">
        <f>((BB5884-BD5884)*BU$18)+((AV5884-AX5884)*BU$17)+(H5884*BU$19)+(P5884*BU$20)</f>
        <v>0</v>
      </c>
      <c r="BT5884" s="15"/>
      <c r="BU5884" s="15"/>
      <c r="BV5884" s="95"/>
    </row>
    <row r="5885" spans="1:74" ht="21.75" hidden="1" customHeight="1" x14ac:dyDescent="0.25">
      <c r="A5885" s="95"/>
      <c r="B5885" s="571"/>
      <c r="C5885" s="642" t="str">
        <f>IF(ROSTER!D$40="","",ROSTER!D$40)</f>
        <v/>
      </c>
      <c r="D5885" s="643"/>
      <c r="E5885" s="575"/>
      <c r="F5885" s="577"/>
      <c r="G5885" s="583"/>
      <c r="H5885" s="579"/>
      <c r="I5885" s="545"/>
      <c r="J5885" s="544"/>
      <c r="K5885" s="581"/>
      <c r="L5885" s="586"/>
      <c r="M5885" s="587"/>
      <c r="N5885" s="592"/>
      <c r="O5885" s="603"/>
      <c r="P5885" s="544"/>
      <c r="Q5885" s="581"/>
      <c r="R5885" s="586"/>
      <c r="S5885" s="587"/>
      <c r="T5885" s="592"/>
      <c r="U5885" s="603"/>
      <c r="V5885" s="311"/>
      <c r="W5885" s="311"/>
      <c r="X5885" s="579"/>
      <c r="Y5885" s="545"/>
      <c r="Z5885" s="544"/>
      <c r="AA5885" s="545"/>
      <c r="AB5885" s="544"/>
      <c r="AC5885" s="545"/>
      <c r="AD5885" s="544"/>
      <c r="AE5885" s="581"/>
      <c r="AF5885" s="586"/>
      <c r="AG5885" s="587"/>
      <c r="AH5885" s="626"/>
      <c r="AI5885" s="627"/>
      <c r="AJ5885" s="544"/>
      <c r="AK5885" s="581"/>
      <c r="AL5885" s="586"/>
      <c r="AM5885" s="587"/>
      <c r="AN5885" s="626"/>
      <c r="AO5885" s="627"/>
      <c r="AP5885" s="544"/>
      <c r="AQ5885" s="581"/>
      <c r="AR5885" s="586"/>
      <c r="AS5885" s="587"/>
      <c r="AT5885" s="626"/>
      <c r="AU5885" s="627"/>
      <c r="AV5885" s="628"/>
      <c r="AW5885" s="629"/>
      <c r="AX5885" s="632"/>
      <c r="AY5885" s="633"/>
      <c r="AZ5885" s="626"/>
      <c r="BA5885" s="627"/>
      <c r="BB5885" s="544"/>
      <c r="BC5885" s="581"/>
      <c r="BD5885" s="586"/>
      <c r="BE5885" s="587"/>
      <c r="BF5885" s="626"/>
      <c r="BG5885" s="627"/>
      <c r="BH5885" s="628"/>
      <c r="BI5885" s="629"/>
      <c r="BJ5885" s="632"/>
      <c r="BK5885" s="633"/>
      <c r="BL5885" s="626"/>
      <c r="BM5885" s="627"/>
      <c r="BN5885" s="678"/>
      <c r="BO5885" s="679"/>
      <c r="BP5885" s="680"/>
      <c r="BQ5885" s="677"/>
      <c r="BR5885" s="663"/>
      <c r="BS5885" s="663"/>
      <c r="BT5885" s="15"/>
      <c r="BU5885" s="15"/>
      <c r="BV5885" s="95"/>
    </row>
    <row r="5886" spans="1:74" ht="21.75" hidden="1" customHeight="1" x14ac:dyDescent="0.25">
      <c r="A5886" s="95"/>
      <c r="B5886" s="570" t="str">
        <f>IF(ROSTER!B$42="","",ROSTER!B$42)</f>
        <v/>
      </c>
      <c r="C5886" s="572" t="str">
        <f>IF(ROSTER!C$42="","",ROSTER!C$42)</f>
        <v/>
      </c>
      <c r="D5886" s="573"/>
      <c r="E5886" s="574"/>
      <c r="F5886" s="576">
        <f>IF(E5886="y",1,IF(E5886="S",1,0))</f>
        <v>0</v>
      </c>
      <c r="G5886" s="582">
        <f>IF(E5886="S",1,0)</f>
        <v>0</v>
      </c>
      <c r="H5886" s="578"/>
      <c r="I5886" s="543"/>
      <c r="J5886" s="542"/>
      <c r="K5886" s="580"/>
      <c r="L5886" s="584"/>
      <c r="M5886" s="585"/>
      <c r="N5886" s="588">
        <f>L5886+J5886</f>
        <v>0</v>
      </c>
      <c r="O5886" s="589"/>
      <c r="P5886" s="542"/>
      <c r="Q5886" s="580"/>
      <c r="R5886" s="584"/>
      <c r="S5886" s="585"/>
      <c r="T5886" s="588">
        <f>R5886-P5886</f>
        <v>0</v>
      </c>
      <c r="U5886" s="589"/>
      <c r="V5886" s="310"/>
      <c r="W5886" s="310"/>
      <c r="X5886" s="578"/>
      <c r="Y5886" s="543"/>
      <c r="Z5886" s="542"/>
      <c r="AA5886" s="543"/>
      <c r="AB5886" s="542"/>
      <c r="AC5886" s="543"/>
      <c r="AD5886" s="542"/>
      <c r="AE5886" s="580"/>
      <c r="AF5886" s="584"/>
      <c r="AG5886" s="585"/>
      <c r="AH5886" s="595">
        <f>IF(AD5886=0,0,(AF5886/AD5886)*100)</f>
        <v>0</v>
      </c>
      <c r="AI5886" s="596"/>
      <c r="AJ5886" s="542"/>
      <c r="AK5886" s="580"/>
      <c r="AL5886" s="584"/>
      <c r="AM5886" s="585"/>
      <c r="AN5886" s="595">
        <f>IF(AJ5886=0,0,(AL5886/AJ5886)*100)</f>
        <v>0</v>
      </c>
      <c r="AO5886" s="596"/>
      <c r="AP5886" s="542"/>
      <c r="AQ5886" s="580"/>
      <c r="AR5886" s="584"/>
      <c r="AS5886" s="585"/>
      <c r="AT5886" s="595">
        <f>IF(AP5886=0,0,(AR5886/AP5886)*100)</f>
        <v>0</v>
      </c>
      <c r="AU5886" s="596"/>
      <c r="AV5886" s="599">
        <f>AD5886+AJ5886+AP5886</f>
        <v>0</v>
      </c>
      <c r="AW5886" s="600"/>
      <c r="AX5886" s="630">
        <f>AF5886+AL5886+AR5886</f>
        <v>0</v>
      </c>
      <c r="AY5886" s="631"/>
      <c r="AZ5886" s="595">
        <f>IF(AV5886=0,0,(AX5886/AV5886)*100)</f>
        <v>0</v>
      </c>
      <c r="BA5886" s="596"/>
      <c r="BB5886" s="542"/>
      <c r="BC5886" s="580"/>
      <c r="BD5886" s="584"/>
      <c r="BE5886" s="585"/>
      <c r="BF5886" s="595">
        <f>IF(BB5886=0,0,(BD5886/BB5886)*100)</f>
        <v>0</v>
      </c>
      <c r="BG5886" s="596"/>
      <c r="BH5886" s="599">
        <f>AV5886+BB5886</f>
        <v>0</v>
      </c>
      <c r="BI5886" s="600"/>
      <c r="BJ5886" s="630">
        <f>AX5886+BD5886</f>
        <v>0</v>
      </c>
      <c r="BK5886" s="631"/>
      <c r="BL5886" s="595">
        <f>IF(BH5886=0,0,(BJ5886/BH5886)*100)</f>
        <v>0</v>
      </c>
      <c r="BM5886" s="596"/>
      <c r="BN5886" s="656">
        <f>(AF5886*2)+(AL5886*2)+(AR5886*3)+BD5886</f>
        <v>0</v>
      </c>
      <c r="BO5886" s="657"/>
      <c r="BP5886" s="658"/>
      <c r="BQ5886" s="676">
        <f t="shared" ref="BQ5886" si="3775">IF(BS5886=0,0,50*BR5886/BS5886)</f>
        <v>0</v>
      </c>
      <c r="BR5886" s="662">
        <f>(BN5886*BU$11)+(N5886*BU$12)+(Z5886*BU$13)+(R5886*BU$14)+(X5886*BU$15)+(AB5886*BU$16)</f>
        <v>0</v>
      </c>
      <c r="BS5886" s="662">
        <f>((BB5886-BD5886)*BU$18)+((AV5886-AX5886)*BU$17)+(H5886*BU$19)+(P5886*BU$20)</f>
        <v>0</v>
      </c>
      <c r="BT5886" s="15"/>
      <c r="BU5886" s="15"/>
      <c r="BV5886" s="95"/>
    </row>
    <row r="5887" spans="1:74" ht="21.75" hidden="1" customHeight="1" x14ac:dyDescent="0.25">
      <c r="A5887" s="95"/>
      <c r="B5887" s="571"/>
      <c r="C5887" s="642" t="str">
        <f>IF(ROSTER!D$42="","",ROSTER!D$42)</f>
        <v/>
      </c>
      <c r="D5887" s="643"/>
      <c r="E5887" s="575"/>
      <c r="F5887" s="577"/>
      <c r="G5887" s="583"/>
      <c r="H5887" s="579"/>
      <c r="I5887" s="545"/>
      <c r="J5887" s="544"/>
      <c r="K5887" s="581"/>
      <c r="L5887" s="586"/>
      <c r="M5887" s="587"/>
      <c r="N5887" s="592"/>
      <c r="O5887" s="603"/>
      <c r="P5887" s="544"/>
      <c r="Q5887" s="581"/>
      <c r="R5887" s="586"/>
      <c r="S5887" s="587"/>
      <c r="T5887" s="592"/>
      <c r="U5887" s="603"/>
      <c r="V5887" s="311"/>
      <c r="W5887" s="311"/>
      <c r="X5887" s="579"/>
      <c r="Y5887" s="545"/>
      <c r="Z5887" s="544"/>
      <c r="AA5887" s="545"/>
      <c r="AB5887" s="544"/>
      <c r="AC5887" s="545"/>
      <c r="AD5887" s="544"/>
      <c r="AE5887" s="581"/>
      <c r="AF5887" s="586"/>
      <c r="AG5887" s="587"/>
      <c r="AH5887" s="626"/>
      <c r="AI5887" s="627"/>
      <c r="AJ5887" s="544"/>
      <c r="AK5887" s="581"/>
      <c r="AL5887" s="586"/>
      <c r="AM5887" s="587"/>
      <c r="AN5887" s="626"/>
      <c r="AO5887" s="627"/>
      <c r="AP5887" s="544"/>
      <c r="AQ5887" s="581"/>
      <c r="AR5887" s="586"/>
      <c r="AS5887" s="587"/>
      <c r="AT5887" s="626"/>
      <c r="AU5887" s="627"/>
      <c r="AV5887" s="628"/>
      <c r="AW5887" s="629"/>
      <c r="AX5887" s="632"/>
      <c r="AY5887" s="633"/>
      <c r="AZ5887" s="626"/>
      <c r="BA5887" s="627"/>
      <c r="BB5887" s="544"/>
      <c r="BC5887" s="581"/>
      <c r="BD5887" s="586"/>
      <c r="BE5887" s="587"/>
      <c r="BF5887" s="626"/>
      <c r="BG5887" s="627"/>
      <c r="BH5887" s="628"/>
      <c r="BI5887" s="629"/>
      <c r="BJ5887" s="632"/>
      <c r="BK5887" s="633"/>
      <c r="BL5887" s="626"/>
      <c r="BM5887" s="627"/>
      <c r="BN5887" s="678"/>
      <c r="BO5887" s="679"/>
      <c r="BP5887" s="680"/>
      <c r="BQ5887" s="677"/>
      <c r="BR5887" s="663"/>
      <c r="BS5887" s="663"/>
      <c r="BT5887" s="15"/>
      <c r="BU5887" s="15"/>
      <c r="BV5887" s="95"/>
    </row>
    <row r="5888" spans="1:74" ht="21.75" hidden="1" customHeight="1" x14ac:dyDescent="0.25">
      <c r="A5888" s="95"/>
      <c r="B5888" s="570" t="str">
        <f>IF(ROSTER!B$44="","",ROSTER!B$44)</f>
        <v/>
      </c>
      <c r="C5888" s="572" t="str">
        <f>IF(ROSTER!C$44="","",ROSTER!C$44)</f>
        <v/>
      </c>
      <c r="D5888" s="573"/>
      <c r="E5888" s="574"/>
      <c r="F5888" s="576">
        <f>IF(E5888="y",1,IF(E5888="S",1,0))</f>
        <v>0</v>
      </c>
      <c r="G5888" s="582">
        <f>IF(E5888="S",1,0)</f>
        <v>0</v>
      </c>
      <c r="H5888" s="578"/>
      <c r="I5888" s="543"/>
      <c r="J5888" s="542"/>
      <c r="K5888" s="580"/>
      <c r="L5888" s="584"/>
      <c r="M5888" s="585"/>
      <c r="N5888" s="588">
        <f>L5888+J5888</f>
        <v>0</v>
      </c>
      <c r="O5888" s="589"/>
      <c r="P5888" s="542"/>
      <c r="Q5888" s="580"/>
      <c r="R5888" s="584"/>
      <c r="S5888" s="585"/>
      <c r="T5888" s="588">
        <f>R5888-P5888</f>
        <v>0</v>
      </c>
      <c r="U5888" s="589"/>
      <c r="V5888" s="310"/>
      <c r="W5888" s="310"/>
      <c r="X5888" s="578"/>
      <c r="Y5888" s="543"/>
      <c r="Z5888" s="542"/>
      <c r="AA5888" s="543"/>
      <c r="AB5888" s="542"/>
      <c r="AC5888" s="543"/>
      <c r="AD5888" s="542"/>
      <c r="AE5888" s="580"/>
      <c r="AF5888" s="584"/>
      <c r="AG5888" s="585"/>
      <c r="AH5888" s="595">
        <f>IF(AD5888=0,0,(AF5888/AD5888)*100)</f>
        <v>0</v>
      </c>
      <c r="AI5888" s="596"/>
      <c r="AJ5888" s="542"/>
      <c r="AK5888" s="580"/>
      <c r="AL5888" s="584"/>
      <c r="AM5888" s="585"/>
      <c r="AN5888" s="595">
        <f>IF(AJ5888=0,0,(AL5888/AJ5888)*100)</f>
        <v>0</v>
      </c>
      <c r="AO5888" s="596"/>
      <c r="AP5888" s="542"/>
      <c r="AQ5888" s="580"/>
      <c r="AR5888" s="584"/>
      <c r="AS5888" s="585"/>
      <c r="AT5888" s="595">
        <f>IF(AP5888=0,0,(AR5888/AP5888)*100)</f>
        <v>0</v>
      </c>
      <c r="AU5888" s="596"/>
      <c r="AV5888" s="599">
        <f>AD5888+AJ5888+AP5888</f>
        <v>0</v>
      </c>
      <c r="AW5888" s="600"/>
      <c r="AX5888" s="630">
        <f>AF5888+AL5888+AR5888</f>
        <v>0</v>
      </c>
      <c r="AY5888" s="631"/>
      <c r="AZ5888" s="595">
        <f>IF(AV5888=0,0,(AX5888/AV5888)*100)</f>
        <v>0</v>
      </c>
      <c r="BA5888" s="596"/>
      <c r="BB5888" s="542"/>
      <c r="BC5888" s="580"/>
      <c r="BD5888" s="584"/>
      <c r="BE5888" s="585"/>
      <c r="BF5888" s="595">
        <f>IF(BB5888=0,0,(BD5888/BB5888)*100)</f>
        <v>0</v>
      </c>
      <c r="BG5888" s="596"/>
      <c r="BH5888" s="599">
        <f>AV5888+BB5888</f>
        <v>0</v>
      </c>
      <c r="BI5888" s="600"/>
      <c r="BJ5888" s="630">
        <f>AX5888+BD5888</f>
        <v>0</v>
      </c>
      <c r="BK5888" s="631"/>
      <c r="BL5888" s="595">
        <f>IF(BH5888=0,0,(BJ5888/BH5888)*100)</f>
        <v>0</v>
      </c>
      <c r="BM5888" s="596"/>
      <c r="BN5888" s="656">
        <f>(AF5888*2)+(AL5888*2)+(AR5888*3)+BD5888</f>
        <v>0</v>
      </c>
      <c r="BO5888" s="657"/>
      <c r="BP5888" s="658"/>
      <c r="BQ5888" s="676">
        <f t="shared" ref="BQ5888" si="3776">IF(BS5888=0,0,50*BR5888/BS5888)</f>
        <v>0</v>
      </c>
      <c r="BR5888" s="662">
        <f>(BN5888*BU$11)+(N5888*BU$12)+(Z5888*BU$13)+(R5888*BU$14)+(X5888*BU$15)+(AB5888*BU$16)</f>
        <v>0</v>
      </c>
      <c r="BS5888" s="662">
        <f>((BB5888-BD5888)*BU$18)+((AV5888-AX5888)*BU$17)+(H5888*BU$19)+(P5888*BU$20)</f>
        <v>0</v>
      </c>
      <c r="BT5888" s="15"/>
      <c r="BU5888" s="15"/>
      <c r="BV5888" s="95"/>
    </row>
    <row r="5889" spans="1:77" ht="21.75" hidden="1" customHeight="1" x14ac:dyDescent="0.25">
      <c r="A5889" s="95"/>
      <c r="B5889" s="571"/>
      <c r="C5889" s="642" t="str">
        <f>IF(ROSTER!D$44="","",ROSTER!D$44)</f>
        <v/>
      </c>
      <c r="D5889" s="643"/>
      <c r="E5889" s="575"/>
      <c r="F5889" s="577"/>
      <c r="G5889" s="583"/>
      <c r="H5889" s="579"/>
      <c r="I5889" s="545"/>
      <c r="J5889" s="544"/>
      <c r="K5889" s="581"/>
      <c r="L5889" s="586"/>
      <c r="M5889" s="587"/>
      <c r="N5889" s="592"/>
      <c r="O5889" s="603"/>
      <c r="P5889" s="544"/>
      <c r="Q5889" s="581"/>
      <c r="R5889" s="586"/>
      <c r="S5889" s="587"/>
      <c r="T5889" s="592"/>
      <c r="U5889" s="603"/>
      <c r="V5889" s="311"/>
      <c r="W5889" s="311"/>
      <c r="X5889" s="579"/>
      <c r="Y5889" s="545"/>
      <c r="Z5889" s="544"/>
      <c r="AA5889" s="545"/>
      <c r="AB5889" s="544"/>
      <c r="AC5889" s="545"/>
      <c r="AD5889" s="544"/>
      <c r="AE5889" s="581"/>
      <c r="AF5889" s="586"/>
      <c r="AG5889" s="587"/>
      <c r="AH5889" s="626"/>
      <c r="AI5889" s="627"/>
      <c r="AJ5889" s="544"/>
      <c r="AK5889" s="581"/>
      <c r="AL5889" s="586"/>
      <c r="AM5889" s="587"/>
      <c r="AN5889" s="626"/>
      <c r="AO5889" s="627"/>
      <c r="AP5889" s="544"/>
      <c r="AQ5889" s="581"/>
      <c r="AR5889" s="586"/>
      <c r="AS5889" s="587"/>
      <c r="AT5889" s="626"/>
      <c r="AU5889" s="627"/>
      <c r="AV5889" s="628"/>
      <c r="AW5889" s="629"/>
      <c r="AX5889" s="632"/>
      <c r="AY5889" s="633"/>
      <c r="AZ5889" s="626"/>
      <c r="BA5889" s="627"/>
      <c r="BB5889" s="544"/>
      <c r="BC5889" s="581"/>
      <c r="BD5889" s="586"/>
      <c r="BE5889" s="587"/>
      <c r="BF5889" s="626"/>
      <c r="BG5889" s="627"/>
      <c r="BH5889" s="628"/>
      <c r="BI5889" s="629"/>
      <c r="BJ5889" s="632"/>
      <c r="BK5889" s="633"/>
      <c r="BL5889" s="626"/>
      <c r="BM5889" s="627"/>
      <c r="BN5889" s="678"/>
      <c r="BO5889" s="679"/>
      <c r="BP5889" s="680"/>
      <c r="BQ5889" s="677"/>
      <c r="BR5889" s="663"/>
      <c r="BS5889" s="663"/>
      <c r="BT5889" s="15"/>
      <c r="BU5889" s="15"/>
      <c r="BV5889" s="95"/>
    </row>
    <row r="5890" spans="1:77" ht="21.75" hidden="1" customHeight="1" x14ac:dyDescent="0.25">
      <c r="A5890" s="95"/>
      <c r="B5890" s="570" t="str">
        <f>IF(ROSTER!B$46="","",ROSTER!B$46)</f>
        <v/>
      </c>
      <c r="C5890" s="572" t="str">
        <f>IF(ROSTER!C$46="","",ROSTER!C$46)</f>
        <v/>
      </c>
      <c r="D5890" s="573"/>
      <c r="E5890" s="574"/>
      <c r="F5890" s="576">
        <f>IF(E5890="y",1,IF(E5890="S",1,0))</f>
        <v>0</v>
      </c>
      <c r="G5890" s="582">
        <f>IF(E5890="S",1,0)</f>
        <v>0</v>
      </c>
      <c r="H5890" s="578"/>
      <c r="I5890" s="543"/>
      <c r="J5890" s="542"/>
      <c r="K5890" s="580"/>
      <c r="L5890" s="584"/>
      <c r="M5890" s="585"/>
      <c r="N5890" s="588">
        <f>L5890+J5890</f>
        <v>0</v>
      </c>
      <c r="O5890" s="589"/>
      <c r="P5890" s="542"/>
      <c r="Q5890" s="580"/>
      <c r="R5890" s="584"/>
      <c r="S5890" s="585"/>
      <c r="T5890" s="588">
        <f>R5890-P5890</f>
        <v>0</v>
      </c>
      <c r="U5890" s="589"/>
      <c r="V5890" s="310"/>
      <c r="W5890" s="310"/>
      <c r="X5890" s="578"/>
      <c r="Y5890" s="543"/>
      <c r="Z5890" s="542"/>
      <c r="AA5890" s="543"/>
      <c r="AB5890" s="542"/>
      <c r="AC5890" s="543"/>
      <c r="AD5890" s="542"/>
      <c r="AE5890" s="580"/>
      <c r="AF5890" s="584"/>
      <c r="AG5890" s="585"/>
      <c r="AH5890" s="595">
        <f>IF(AD5890=0,0,(AF5890/AD5890)*100)</f>
        <v>0</v>
      </c>
      <c r="AI5890" s="596"/>
      <c r="AJ5890" s="542"/>
      <c r="AK5890" s="580"/>
      <c r="AL5890" s="584"/>
      <c r="AM5890" s="585"/>
      <c r="AN5890" s="595">
        <f>IF(AJ5890=0,0,(AL5890/AJ5890)*100)</f>
        <v>0</v>
      </c>
      <c r="AO5890" s="596"/>
      <c r="AP5890" s="542"/>
      <c r="AQ5890" s="580"/>
      <c r="AR5890" s="584"/>
      <c r="AS5890" s="585"/>
      <c r="AT5890" s="595">
        <f>IF(AP5890=0,0,(AR5890/AP5890)*100)</f>
        <v>0</v>
      </c>
      <c r="AU5890" s="596"/>
      <c r="AV5890" s="599">
        <f>AD5890+AJ5890+AP5890</f>
        <v>0</v>
      </c>
      <c r="AW5890" s="600"/>
      <c r="AX5890" s="630">
        <f>AF5890+AL5890+AR5890</f>
        <v>0</v>
      </c>
      <c r="AY5890" s="631"/>
      <c r="AZ5890" s="595">
        <f>IF(AV5890=0,0,(AX5890/AV5890)*100)</f>
        <v>0</v>
      </c>
      <c r="BA5890" s="596"/>
      <c r="BB5890" s="542"/>
      <c r="BC5890" s="580"/>
      <c r="BD5890" s="584"/>
      <c r="BE5890" s="585"/>
      <c r="BF5890" s="595">
        <f>IF(BB5890=0,0,(BD5890/BB5890)*100)</f>
        <v>0</v>
      </c>
      <c r="BG5890" s="596"/>
      <c r="BH5890" s="599">
        <f>AV5890+BB5890</f>
        <v>0</v>
      </c>
      <c r="BI5890" s="600"/>
      <c r="BJ5890" s="630">
        <f>AX5890+BD5890</f>
        <v>0</v>
      </c>
      <c r="BK5890" s="631"/>
      <c r="BL5890" s="595">
        <f>IF(BH5890=0,0,(BJ5890/BH5890)*100)</f>
        <v>0</v>
      </c>
      <c r="BM5890" s="596"/>
      <c r="BN5890" s="656">
        <f>(AF5890*2)+(AL5890*2)+(AR5890*3)+BD5890</f>
        <v>0</v>
      </c>
      <c r="BO5890" s="657"/>
      <c r="BP5890" s="658"/>
      <c r="BQ5890" s="676">
        <f t="shared" ref="BQ5890" si="3777">IF(BS5890=0,0,50*BR5890/BS5890)</f>
        <v>0</v>
      </c>
      <c r="BR5890" s="708">
        <f>(BN5890*BU$11)+(N5890*BU$12)+(Z5890*BU$13)+(R5890*BU$14)+(X5890*BU$15)+(AB5890*BU$16)</f>
        <v>0</v>
      </c>
      <c r="BS5890" s="662">
        <f>((BB5890-BD5890)*BU$18)+((AV5890-AX5890)*BU$17)+(H5890*BU$19)+(P5890*BU$20)</f>
        <v>0</v>
      </c>
      <c r="BT5890" s="15"/>
      <c r="BU5890" s="15"/>
      <c r="BV5890" s="95"/>
    </row>
    <row r="5891" spans="1:77" ht="22.5" hidden="1" customHeight="1" thickBot="1" x14ac:dyDescent="0.3">
      <c r="A5891" s="95"/>
      <c r="B5891" s="571"/>
      <c r="C5891" s="642" t="str">
        <f>IF(ROSTER!D$46="","",ROSTER!D$46)</f>
        <v/>
      </c>
      <c r="D5891" s="643"/>
      <c r="E5891" s="575"/>
      <c r="F5891" s="577"/>
      <c r="G5891" s="583"/>
      <c r="H5891" s="579"/>
      <c r="I5891" s="545"/>
      <c r="J5891" s="544"/>
      <c r="K5891" s="581"/>
      <c r="L5891" s="586"/>
      <c r="M5891" s="587"/>
      <c r="N5891" s="590"/>
      <c r="O5891" s="591"/>
      <c r="P5891" s="544"/>
      <c r="Q5891" s="581"/>
      <c r="R5891" s="586"/>
      <c r="S5891" s="587"/>
      <c r="T5891" s="592"/>
      <c r="U5891" s="603"/>
      <c r="V5891" s="311"/>
      <c r="W5891" s="311"/>
      <c r="X5891" s="579"/>
      <c r="Y5891" s="545"/>
      <c r="Z5891" s="544"/>
      <c r="AA5891" s="545"/>
      <c r="AB5891" s="544"/>
      <c r="AC5891" s="545"/>
      <c r="AD5891" s="544"/>
      <c r="AE5891" s="581"/>
      <c r="AF5891" s="586"/>
      <c r="AG5891" s="587"/>
      <c r="AH5891" s="597"/>
      <c r="AI5891" s="598"/>
      <c r="AJ5891" s="544"/>
      <c r="AK5891" s="581"/>
      <c r="AL5891" s="586"/>
      <c r="AM5891" s="587"/>
      <c r="AN5891" s="597"/>
      <c r="AO5891" s="598"/>
      <c r="AP5891" s="544"/>
      <c r="AQ5891" s="581"/>
      <c r="AR5891" s="586"/>
      <c r="AS5891" s="587"/>
      <c r="AT5891" s="597"/>
      <c r="AU5891" s="598"/>
      <c r="AV5891" s="601"/>
      <c r="AW5891" s="602"/>
      <c r="AX5891" s="701"/>
      <c r="AY5891" s="702"/>
      <c r="AZ5891" s="597"/>
      <c r="BA5891" s="598"/>
      <c r="BB5891" s="544"/>
      <c r="BC5891" s="581"/>
      <c r="BD5891" s="586"/>
      <c r="BE5891" s="587"/>
      <c r="BF5891" s="597"/>
      <c r="BG5891" s="598"/>
      <c r="BH5891" s="601"/>
      <c r="BI5891" s="602"/>
      <c r="BJ5891" s="701"/>
      <c r="BK5891" s="702"/>
      <c r="BL5891" s="597"/>
      <c r="BM5891" s="598"/>
      <c r="BN5891" s="659"/>
      <c r="BO5891" s="660"/>
      <c r="BP5891" s="661"/>
      <c r="BQ5891" s="682"/>
      <c r="BR5891" s="709"/>
      <c r="BS5891" s="663"/>
      <c r="BT5891" s="15"/>
      <c r="BU5891" s="15"/>
      <c r="BV5891" s="95"/>
    </row>
    <row r="5892" spans="1:77" s="21" customFormat="1" ht="33.4" hidden="1" customHeight="1" x14ac:dyDescent="0.45">
      <c r="A5892" s="98"/>
      <c r="B5892" s="612"/>
      <c r="C5892" s="613"/>
      <c r="D5892" s="613" t="s">
        <v>10</v>
      </c>
      <c r="E5892" s="616"/>
      <c r="F5892" s="279"/>
      <c r="G5892" s="279"/>
      <c r="H5892" s="517">
        <f>SUM(H5852:I5891)</f>
        <v>0</v>
      </c>
      <c r="I5892" s="618"/>
      <c r="J5892" s="517">
        <f>SUM(J5852:K5891)</f>
        <v>0</v>
      </c>
      <c r="K5892" s="618"/>
      <c r="L5892" s="620">
        <f>SUM(L5852:M5891)</f>
        <v>0</v>
      </c>
      <c r="M5892" s="621"/>
      <c r="N5892" s="548">
        <f>L5892+J5892</f>
        <v>0</v>
      </c>
      <c r="O5892" s="518"/>
      <c r="P5892" s="620">
        <f>SUM(P5852:Q5891)</f>
        <v>0</v>
      </c>
      <c r="Q5892" s="618"/>
      <c r="R5892" s="620">
        <f>SUM(R5852:S5891)</f>
        <v>0</v>
      </c>
      <c r="S5892" s="621"/>
      <c r="T5892" s="548">
        <f>R5892-P5892</f>
        <v>0</v>
      </c>
      <c r="U5892" s="518"/>
      <c r="V5892" s="312"/>
      <c r="W5892" s="312"/>
      <c r="X5892" s="620">
        <f>SUM(X5852:Y5891)</f>
        <v>0</v>
      </c>
      <c r="Y5892" s="621"/>
      <c r="Z5892" s="517">
        <f>SUM(Z5852:AA5891)</f>
        <v>0</v>
      </c>
      <c r="AA5892" s="518"/>
      <c r="AB5892" s="517">
        <f>SUM(AB5852:AC5891)</f>
        <v>0</v>
      </c>
      <c r="AC5892" s="518"/>
      <c r="AD5892" s="621">
        <f>SUM(AD5852:AE5891)</f>
        <v>0</v>
      </c>
      <c r="AE5892" s="618"/>
      <c r="AF5892" s="620">
        <f>SUM(AF5852:AG5891)</f>
        <v>0</v>
      </c>
      <c r="AG5892" s="621"/>
      <c r="AH5892" s="548">
        <f>IF(AD5892=0,0,(AF5892/AD5892)*100)</f>
        <v>0</v>
      </c>
      <c r="AI5892" s="518"/>
      <c r="AJ5892" s="620">
        <f>SUM(AJ5852:AK5891)</f>
        <v>0</v>
      </c>
      <c r="AK5892" s="618"/>
      <c r="AL5892" s="620">
        <f>SUM(AL5852:AM5891)</f>
        <v>0</v>
      </c>
      <c r="AM5892" s="621"/>
      <c r="AN5892" s="548">
        <f>IF(AJ5892=0,0,(AL5892/AJ5892)*100)</f>
        <v>0</v>
      </c>
      <c r="AO5892" s="518"/>
      <c r="AP5892" s="620">
        <f>SUM(AP5852:AQ5891)</f>
        <v>0</v>
      </c>
      <c r="AQ5892" s="618"/>
      <c r="AR5892" s="620">
        <f>SUM(AR5852:AS5891)</f>
        <v>0</v>
      </c>
      <c r="AS5892" s="621"/>
      <c r="AT5892" s="548">
        <f>IF(AP5892=0,0,(AR5892/AP5892)*100)</f>
        <v>0</v>
      </c>
      <c r="AU5892" s="518"/>
      <c r="AV5892" s="517">
        <f>AD5892+AJ5892+AP5892</f>
        <v>0</v>
      </c>
      <c r="AW5892" s="618"/>
      <c r="AX5892" s="620">
        <f>AF5892+AL5892+AR5892</f>
        <v>0</v>
      </c>
      <c r="AY5892" s="624"/>
      <c r="AZ5892" s="548">
        <f>IF(AV5892=0,0,(AX5892/AV5892)*100)</f>
        <v>0</v>
      </c>
      <c r="BA5892" s="518"/>
      <c r="BB5892" s="620">
        <f>SUM(BB5852:BC5891)</f>
        <v>0</v>
      </c>
      <c r="BC5892" s="618"/>
      <c r="BD5892" s="620">
        <f>SUM(BD5852:BE5891)</f>
        <v>0</v>
      </c>
      <c r="BE5892" s="621"/>
      <c r="BF5892" s="548">
        <f>IF(BB5892=0,0,(BD5892/BB5892)*100)</f>
        <v>0</v>
      </c>
      <c r="BG5892" s="518"/>
      <c r="BH5892" s="517">
        <f>AV5892+BB5892</f>
        <v>0</v>
      </c>
      <c r="BI5892" s="618"/>
      <c r="BJ5892" s="620">
        <f>AX5892+BD5892</f>
        <v>0</v>
      </c>
      <c r="BK5892" s="624"/>
      <c r="BL5892" s="548">
        <f>IF(BH5892=0,0,(BJ5892/BH5892)*100)</f>
        <v>0</v>
      </c>
      <c r="BM5892" s="664"/>
      <c r="BN5892" s="666">
        <f>SUM(BN5852:BP5891)</f>
        <v>0</v>
      </c>
      <c r="BO5892" s="667"/>
      <c r="BP5892" s="668"/>
      <c r="BQ5892" s="681">
        <f>SUM(BQ5852:BQ5891)</f>
        <v>0</v>
      </c>
      <c r="BR5892" s="685">
        <f>(BN5892*BU$11)+(N5892*BU$12)+(Z5892*BU$13)+(R5892*BU$14)+(X5892*BU$15)+(AB5892*BU$16)</f>
        <v>0</v>
      </c>
      <c r="BS5892" s="683">
        <f>((BB5892-BD5892)*BU$18)+((AV5892-AX5892)*BU$17)+(H5892*BU$19)+(P5892*BU$20)</f>
        <v>0</v>
      </c>
      <c r="BT5892" s="20"/>
      <c r="BU5892" s="20"/>
      <c r="BV5892" s="98"/>
    </row>
    <row r="5893" spans="1:77" s="21" customFormat="1" ht="33.950000000000003" hidden="1" customHeight="1" thickBot="1" x14ac:dyDescent="0.5">
      <c r="A5893" s="98"/>
      <c r="B5893" s="614"/>
      <c r="C5893" s="615"/>
      <c r="D5893" s="615"/>
      <c r="E5893" s="617"/>
      <c r="F5893" s="280"/>
      <c r="G5893" s="280"/>
      <c r="H5893" s="519"/>
      <c r="I5893" s="619"/>
      <c r="J5893" s="519"/>
      <c r="K5893" s="619"/>
      <c r="L5893" s="622"/>
      <c r="M5893" s="623"/>
      <c r="N5893" s="549"/>
      <c r="O5893" s="520"/>
      <c r="P5893" s="622"/>
      <c r="Q5893" s="619"/>
      <c r="R5893" s="622"/>
      <c r="S5893" s="623"/>
      <c r="T5893" s="549"/>
      <c r="U5893" s="520"/>
      <c r="V5893" s="313"/>
      <c r="W5893" s="313"/>
      <c r="X5893" s="622"/>
      <c r="Y5893" s="623"/>
      <c r="Z5893" s="519"/>
      <c r="AA5893" s="520"/>
      <c r="AB5893" s="519"/>
      <c r="AC5893" s="520"/>
      <c r="AD5893" s="623"/>
      <c r="AE5893" s="619"/>
      <c r="AF5893" s="622"/>
      <c r="AG5893" s="623"/>
      <c r="AH5893" s="549"/>
      <c r="AI5893" s="520"/>
      <c r="AJ5893" s="622"/>
      <c r="AK5893" s="619"/>
      <c r="AL5893" s="622"/>
      <c r="AM5893" s="623"/>
      <c r="AN5893" s="549"/>
      <c r="AO5893" s="520"/>
      <c r="AP5893" s="622"/>
      <c r="AQ5893" s="619"/>
      <c r="AR5893" s="622"/>
      <c r="AS5893" s="623"/>
      <c r="AT5893" s="549"/>
      <c r="AU5893" s="520"/>
      <c r="AV5893" s="519"/>
      <c r="AW5893" s="619"/>
      <c r="AX5893" s="622"/>
      <c r="AY5893" s="625"/>
      <c r="AZ5893" s="549"/>
      <c r="BA5893" s="520"/>
      <c r="BB5893" s="622"/>
      <c r="BC5893" s="619"/>
      <c r="BD5893" s="622"/>
      <c r="BE5893" s="623"/>
      <c r="BF5893" s="549"/>
      <c r="BG5893" s="520"/>
      <c r="BH5893" s="519"/>
      <c r="BI5893" s="619"/>
      <c r="BJ5893" s="622"/>
      <c r="BK5893" s="625"/>
      <c r="BL5893" s="549"/>
      <c r="BM5893" s="665"/>
      <c r="BN5893" s="669"/>
      <c r="BO5893" s="670"/>
      <c r="BP5893" s="671"/>
      <c r="BQ5893" s="682"/>
      <c r="BR5893" s="686"/>
      <c r="BS5893" s="684"/>
      <c r="BT5893" s="20"/>
      <c r="BU5893" s="20"/>
      <c r="BV5893" s="98"/>
    </row>
    <row r="5894" spans="1:77" s="21" customFormat="1" ht="33" hidden="1" customHeight="1" thickBot="1" x14ac:dyDescent="0.5">
      <c r="A5894" s="98"/>
      <c r="B5894" s="612"/>
      <c r="C5894" s="613"/>
      <c r="D5894" s="613" t="s">
        <v>13</v>
      </c>
      <c r="E5894" s="616"/>
      <c r="F5894" s="281"/>
      <c r="G5894" s="282"/>
      <c r="H5894" s="528"/>
      <c r="I5894" s="636"/>
      <c r="J5894" s="528"/>
      <c r="K5894" s="636"/>
      <c r="L5894" s="638"/>
      <c r="M5894" s="639"/>
      <c r="N5894" s="548">
        <f>J5894+L5894</f>
        <v>0</v>
      </c>
      <c r="O5894" s="518"/>
      <c r="P5894" s="638"/>
      <c r="Q5894" s="636"/>
      <c r="R5894" s="638"/>
      <c r="S5894" s="639"/>
      <c r="T5894" s="548">
        <f>R5894-P5894</f>
        <v>0</v>
      </c>
      <c r="U5894" s="518"/>
      <c r="V5894" s="312"/>
      <c r="W5894" s="312"/>
      <c r="X5894" s="638"/>
      <c r="Y5894" s="639"/>
      <c r="Z5894" s="528"/>
      <c r="AA5894" s="529"/>
      <c r="AB5894" s="528"/>
      <c r="AC5894" s="529"/>
      <c r="AD5894" s="639"/>
      <c r="AE5894" s="636"/>
      <c r="AF5894" s="638"/>
      <c r="AG5894" s="639"/>
      <c r="AH5894" s="548">
        <f>IF(AD5894=0,0,(AF5894/AD5894)*100)</f>
        <v>0</v>
      </c>
      <c r="AI5894" s="518"/>
      <c r="AJ5894" s="638"/>
      <c r="AK5894" s="636"/>
      <c r="AL5894" s="638"/>
      <c r="AM5894" s="639"/>
      <c r="AN5894" s="548">
        <f>IF(AJ5894=0,0,(AL5894/AJ5894)*100)</f>
        <v>0</v>
      </c>
      <c r="AO5894" s="518"/>
      <c r="AP5894" s="638"/>
      <c r="AQ5894" s="636"/>
      <c r="AR5894" s="638"/>
      <c r="AS5894" s="639"/>
      <c r="AT5894" s="548">
        <f>IF(AP5894=0,0,(AR5894/AP5894)*100)</f>
        <v>0</v>
      </c>
      <c r="AU5894" s="518"/>
      <c r="AV5894" s="517">
        <f>AD5894+AJ5894+AP5894</f>
        <v>0</v>
      </c>
      <c r="AW5894" s="618"/>
      <c r="AX5894" s="620">
        <f>AF5894+AL5894+AR5894</f>
        <v>0</v>
      </c>
      <c r="AY5894" s="624"/>
      <c r="AZ5894" s="548">
        <f>IF(AV5894=0,0,(AX5894/AV5894)*100)</f>
        <v>0</v>
      </c>
      <c r="BA5894" s="518"/>
      <c r="BB5894" s="638"/>
      <c r="BC5894" s="636"/>
      <c r="BD5894" s="638"/>
      <c r="BE5894" s="639"/>
      <c r="BF5894" s="548">
        <f>IF(BB5894=0,0,(BD5894/BB5894)*100)</f>
        <v>0</v>
      </c>
      <c r="BG5894" s="518"/>
      <c r="BH5894" s="517">
        <f>AV5894+BB5894</f>
        <v>0</v>
      </c>
      <c r="BI5894" s="618"/>
      <c r="BJ5894" s="620">
        <f>AX5894+BD5894</f>
        <v>0</v>
      </c>
      <c r="BK5894" s="624"/>
      <c r="BL5894" s="548">
        <f>IF(BH5894=0,0,(BJ5894/BH5894)*100)</f>
        <v>0</v>
      </c>
      <c r="BM5894" s="664"/>
      <c r="BN5894" s="666">
        <f>(AF5894*2)+(AL5894*2)+(AR5894*3)+BD5894</f>
        <v>0</v>
      </c>
      <c r="BO5894" s="667"/>
      <c r="BP5894" s="668"/>
      <c r="BQ5894" s="672"/>
      <c r="BR5894" s="283"/>
      <c r="BS5894" s="284"/>
      <c r="BT5894" s="20"/>
      <c r="BU5894" s="20"/>
      <c r="BV5894" s="98"/>
    </row>
    <row r="5895" spans="1:77" s="21" customFormat="1" ht="33.75" hidden="1" customHeight="1" thickBot="1" x14ac:dyDescent="0.5">
      <c r="A5895" s="98"/>
      <c r="B5895" s="285"/>
      <c r="C5895" s="286"/>
      <c r="D5895" s="634"/>
      <c r="E5895" s="635"/>
      <c r="F5895" s="287"/>
      <c r="G5895" s="287"/>
      <c r="H5895" s="530"/>
      <c r="I5895" s="637"/>
      <c r="J5895" s="530"/>
      <c r="K5895" s="637"/>
      <c r="L5895" s="640"/>
      <c r="M5895" s="641"/>
      <c r="N5895" s="549"/>
      <c r="O5895" s="520"/>
      <c r="P5895" s="640"/>
      <c r="Q5895" s="637"/>
      <c r="R5895" s="640"/>
      <c r="S5895" s="641"/>
      <c r="T5895" s="549"/>
      <c r="U5895" s="520"/>
      <c r="V5895" s="313"/>
      <c r="W5895" s="313"/>
      <c r="X5895" s="640"/>
      <c r="Y5895" s="641"/>
      <c r="Z5895" s="530"/>
      <c r="AA5895" s="531"/>
      <c r="AB5895" s="530"/>
      <c r="AC5895" s="531"/>
      <c r="AD5895" s="641"/>
      <c r="AE5895" s="637"/>
      <c r="AF5895" s="640"/>
      <c r="AG5895" s="641"/>
      <c r="AH5895" s="549"/>
      <c r="AI5895" s="520"/>
      <c r="AJ5895" s="640"/>
      <c r="AK5895" s="637"/>
      <c r="AL5895" s="640"/>
      <c r="AM5895" s="641"/>
      <c r="AN5895" s="549"/>
      <c r="AO5895" s="520"/>
      <c r="AP5895" s="640"/>
      <c r="AQ5895" s="637"/>
      <c r="AR5895" s="640"/>
      <c r="AS5895" s="641"/>
      <c r="AT5895" s="549"/>
      <c r="AU5895" s="520"/>
      <c r="AV5895" s="519"/>
      <c r="AW5895" s="619"/>
      <c r="AX5895" s="622"/>
      <c r="AY5895" s="625"/>
      <c r="AZ5895" s="549"/>
      <c r="BA5895" s="520"/>
      <c r="BB5895" s="640"/>
      <c r="BC5895" s="637"/>
      <c r="BD5895" s="640"/>
      <c r="BE5895" s="641"/>
      <c r="BF5895" s="549"/>
      <c r="BG5895" s="520"/>
      <c r="BH5895" s="519"/>
      <c r="BI5895" s="619"/>
      <c r="BJ5895" s="622"/>
      <c r="BK5895" s="625"/>
      <c r="BL5895" s="549"/>
      <c r="BM5895" s="665"/>
      <c r="BN5895" s="669"/>
      <c r="BO5895" s="670"/>
      <c r="BP5895" s="671"/>
      <c r="BQ5895" s="673"/>
      <c r="BR5895" s="79"/>
      <c r="BS5895" s="79"/>
      <c r="BT5895" s="20"/>
      <c r="BU5895" s="20"/>
      <c r="BV5895" s="98"/>
    </row>
    <row r="5896" spans="1:77" ht="16.5" hidden="1" customHeight="1" thickTop="1" thickBot="1" x14ac:dyDescent="0.5">
      <c r="A5896" s="95"/>
      <c r="B5896" s="288"/>
      <c r="C5896" s="70"/>
      <c r="D5896" s="70"/>
      <c r="E5896" s="70"/>
      <c r="F5896" s="70"/>
      <c r="G5896" s="70"/>
      <c r="H5896" s="70"/>
      <c r="I5896" s="70"/>
      <c r="J5896" s="70"/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289"/>
      <c r="AI5896" s="289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89"/>
      <c r="BR5896" s="674">
        <f>IF((J5892+L5894)=0,0,(J5892/(J5892+L5894)*100)%)</f>
        <v>0</v>
      </c>
      <c r="BS5896" s="675"/>
      <c r="BT5896" s="674">
        <f>IF((L5892+J5894)=0,0,(L5892/(L5892+J5894)*100)%)</f>
        <v>0</v>
      </c>
      <c r="BU5896" s="675"/>
      <c r="BV5896" s="95"/>
    </row>
    <row r="5897" spans="1:77" s="23" customFormat="1" ht="79.5" hidden="1" customHeight="1" thickTop="1" thickBot="1" x14ac:dyDescent="0.55000000000000004">
      <c r="A5897" s="99"/>
      <c r="B5897" s="565" t="s">
        <v>64</v>
      </c>
      <c r="C5897" s="566"/>
      <c r="D5897" s="532" t="s">
        <v>54</v>
      </c>
      <c r="E5897" s="532"/>
      <c r="F5897" s="532"/>
      <c r="G5897" s="654"/>
      <c r="H5897" s="533"/>
      <c r="I5897" s="534"/>
      <c r="J5897" s="535"/>
      <c r="K5897" s="290"/>
      <c r="L5897" s="533"/>
      <c r="M5897" s="534"/>
      <c r="N5897" s="535"/>
      <c r="O5897" s="536" t="s">
        <v>47</v>
      </c>
      <c r="P5897" s="537"/>
      <c r="Q5897" s="537"/>
      <c r="R5897" s="537"/>
      <c r="S5897" s="533"/>
      <c r="T5897" s="534"/>
      <c r="U5897" s="535"/>
      <c r="V5897" s="314"/>
      <c r="W5897" s="314"/>
      <c r="X5897" s="290"/>
      <c r="Y5897" s="533"/>
      <c r="Z5897" s="534"/>
      <c r="AA5897" s="535"/>
      <c r="AB5897" s="536" t="s">
        <v>49</v>
      </c>
      <c r="AC5897" s="537"/>
      <c r="AD5897" s="537"/>
      <c r="AE5897" s="538"/>
      <c r="AF5897" s="533"/>
      <c r="AG5897" s="534"/>
      <c r="AH5897" s="535"/>
      <c r="AI5897" s="290"/>
      <c r="AJ5897" s="533"/>
      <c r="AK5897" s="534"/>
      <c r="AL5897" s="535"/>
      <c r="AM5897" s="536" t="s">
        <v>53</v>
      </c>
      <c r="AN5897" s="537"/>
      <c r="AO5897" s="537"/>
      <c r="AP5897" s="538"/>
      <c r="AQ5897" s="533"/>
      <c r="AR5897" s="534"/>
      <c r="AS5897" s="535"/>
      <c r="AT5897" s="72"/>
      <c r="AU5897" s="533"/>
      <c r="AV5897" s="534"/>
      <c r="AW5897" s="535"/>
      <c r="AX5897" s="291"/>
      <c r="AY5897" s="291"/>
      <c r="AZ5897" s="291"/>
      <c r="BA5897" s="291"/>
      <c r="BB5897" s="567" t="s">
        <v>20</v>
      </c>
      <c r="BC5897" s="567"/>
      <c r="BD5897" s="567"/>
      <c r="BE5897" s="567"/>
      <c r="BF5897" s="568"/>
      <c r="BG5897" s="539">
        <f>BN5892</f>
        <v>0</v>
      </c>
      <c r="BH5897" s="540"/>
      <c r="BI5897" s="541"/>
      <c r="BJ5897" s="292"/>
      <c r="BK5897" s="539">
        <f>BN5894</f>
        <v>0</v>
      </c>
      <c r="BL5897" s="540"/>
      <c r="BM5897" s="541"/>
      <c r="BN5897" s="73"/>
      <c r="BO5897" s="73"/>
      <c r="BP5897" s="73"/>
      <c r="BQ5897" s="90"/>
      <c r="BR5897" s="24"/>
      <c r="BS5897" s="24"/>
      <c r="BT5897" s="22"/>
      <c r="BU5897" s="22"/>
      <c r="BV5897" s="99"/>
    </row>
    <row r="5898" spans="1:77" ht="15.6" hidden="1" customHeight="1" thickTop="1" thickBot="1" x14ac:dyDescent="0.55000000000000004">
      <c r="A5898" s="95"/>
      <c r="B5898" s="293"/>
      <c r="C5898" s="67"/>
      <c r="D5898" s="294"/>
      <c r="E5898" s="294"/>
      <c r="F5898" s="295"/>
      <c r="G5898" s="295"/>
      <c r="H5898" s="296"/>
      <c r="I5898" s="296"/>
      <c r="J5898" s="296"/>
      <c r="K5898" s="296"/>
      <c r="L5898" s="296"/>
      <c r="M5898" s="296"/>
      <c r="N5898" s="296"/>
      <c r="O5898" s="295"/>
      <c r="P5898" s="295"/>
      <c r="Q5898" s="295"/>
      <c r="R5898" s="295"/>
      <c r="S5898" s="296"/>
      <c r="T5898" s="296"/>
      <c r="U5898" s="296"/>
      <c r="V5898" s="296"/>
      <c r="W5898" s="296"/>
      <c r="X5898" s="297"/>
      <c r="Y5898" s="296"/>
      <c r="Z5898" s="296"/>
      <c r="AA5898" s="296"/>
      <c r="AB5898" s="295"/>
      <c r="AC5898" s="295"/>
      <c r="AD5898" s="295"/>
      <c r="AE5898" s="295"/>
      <c r="AF5898" s="296"/>
      <c r="AG5898" s="296"/>
      <c r="AH5898" s="296"/>
      <c r="AI5898" s="296"/>
      <c r="AJ5898" s="297"/>
      <c r="AK5898" s="297"/>
      <c r="AL5898" s="296"/>
      <c r="AM5898" s="295"/>
      <c r="AN5898" s="295"/>
      <c r="AO5898" s="295"/>
      <c r="AP5898" s="295"/>
      <c r="AQ5898" s="296"/>
      <c r="AR5898" s="296"/>
      <c r="AS5898" s="296"/>
      <c r="AT5898" s="296"/>
      <c r="AU5898" s="296"/>
      <c r="AV5898" s="72"/>
      <c r="AW5898" s="72"/>
      <c r="AX5898" s="74"/>
      <c r="AY5898" s="74"/>
      <c r="AZ5898" s="74"/>
      <c r="BA5898" s="74"/>
      <c r="BB5898" s="295"/>
      <c r="BC5898" s="298"/>
      <c r="BD5898" s="298"/>
      <c r="BE5898" s="299"/>
      <c r="BF5898" s="300"/>
      <c r="BG5898" s="301"/>
      <c r="BH5898" s="301"/>
      <c r="BI5898" s="72"/>
      <c r="BJ5898" s="302"/>
      <c r="BK5898" s="303"/>
      <c r="BL5898" s="303"/>
      <c r="BM5898" s="72"/>
      <c r="BN5898" s="74"/>
      <c r="BO5898" s="74"/>
      <c r="BP5898" s="74"/>
      <c r="BQ5898" s="91"/>
      <c r="BR5898" s="25"/>
      <c r="BS5898" s="25"/>
      <c r="BT5898" s="15"/>
      <c r="BU5898" s="15"/>
      <c r="BV5898" s="95"/>
    </row>
    <row r="5899" spans="1:77" s="23" customFormat="1" ht="79.5" hidden="1" customHeight="1" thickTop="1" thickBot="1" x14ac:dyDescent="0.55000000000000004">
      <c r="A5899" s="99"/>
      <c r="B5899" s="569" t="s">
        <v>46</v>
      </c>
      <c r="C5899" s="567"/>
      <c r="D5899" s="532" t="s">
        <v>55</v>
      </c>
      <c r="E5899" s="532"/>
      <c r="F5899" s="532"/>
      <c r="G5899" s="654"/>
      <c r="H5899" s="539">
        <f>H5897</f>
        <v>0</v>
      </c>
      <c r="I5899" s="540"/>
      <c r="J5899" s="541"/>
      <c r="K5899" s="290"/>
      <c r="L5899" s="539">
        <f>L5897</f>
        <v>0</v>
      </c>
      <c r="M5899" s="540"/>
      <c r="N5899" s="541"/>
      <c r="O5899" s="536" t="s">
        <v>51</v>
      </c>
      <c r="P5899" s="537"/>
      <c r="Q5899" s="537"/>
      <c r="R5899" s="537"/>
      <c r="S5899" s="539">
        <f>S5897-H5897</f>
        <v>0</v>
      </c>
      <c r="T5899" s="540"/>
      <c r="U5899" s="541"/>
      <c r="V5899" s="315"/>
      <c r="W5899" s="315"/>
      <c r="X5899" s="290"/>
      <c r="Y5899" s="539">
        <f>Y5897-L5897</f>
        <v>0</v>
      </c>
      <c r="Z5899" s="540"/>
      <c r="AA5899" s="541"/>
      <c r="AB5899" s="536" t="s">
        <v>50</v>
      </c>
      <c r="AC5899" s="537"/>
      <c r="AD5899" s="537"/>
      <c r="AE5899" s="538"/>
      <c r="AF5899" s="539">
        <f>AF5897-S5897</f>
        <v>0</v>
      </c>
      <c r="AG5899" s="540"/>
      <c r="AH5899" s="541"/>
      <c r="AI5899" s="290"/>
      <c r="AJ5899" s="539">
        <f>AJ5897-Y5897</f>
        <v>0</v>
      </c>
      <c r="AK5899" s="540"/>
      <c r="AL5899" s="541"/>
      <c r="AM5899" s="536" t="s">
        <v>52</v>
      </c>
      <c r="AN5899" s="537"/>
      <c r="AO5899" s="537"/>
      <c r="AP5899" s="538"/>
      <c r="AQ5899" s="539">
        <f>AQ5897-AF5897</f>
        <v>0</v>
      </c>
      <c r="AR5899" s="540"/>
      <c r="AS5899" s="541"/>
      <c r="AT5899" s="72"/>
      <c r="AU5899" s="539">
        <f>AU5897-AJ5897</f>
        <v>0</v>
      </c>
      <c r="AV5899" s="540"/>
      <c r="AW5899" s="541"/>
      <c r="AX5899" s="291"/>
      <c r="AY5899" s="291"/>
      <c r="AZ5899" s="291"/>
      <c r="BA5899" s="291"/>
      <c r="BB5899" s="567" t="s">
        <v>45</v>
      </c>
      <c r="BC5899" s="567"/>
      <c r="BD5899" s="567"/>
      <c r="BE5899" s="567"/>
      <c r="BF5899" s="568"/>
      <c r="BG5899" s="539">
        <f>BG5897-AQ5897</f>
        <v>0</v>
      </c>
      <c r="BH5899" s="540"/>
      <c r="BI5899" s="541"/>
      <c r="BJ5899" s="304"/>
      <c r="BK5899" s="539">
        <f>BK5897-AU5897</f>
        <v>0</v>
      </c>
      <c r="BL5899" s="540"/>
      <c r="BM5899" s="541"/>
      <c r="BN5899" s="73"/>
      <c r="BO5899" s="73"/>
      <c r="BP5899" s="73"/>
      <c r="BQ5899" s="90"/>
      <c r="BR5899" s="24"/>
      <c r="BS5899" s="24"/>
      <c r="BT5899" s="22"/>
      <c r="BU5899" s="22"/>
      <c r="BV5899" s="99"/>
      <c r="BY5899" s="21"/>
    </row>
    <row r="5900" spans="1:77" ht="18.75" hidden="1" customHeight="1" thickTop="1" thickBot="1" x14ac:dyDescent="0.5">
      <c r="A5900" s="95"/>
      <c r="B5900" s="305"/>
      <c r="C5900" s="71"/>
      <c r="D5900" s="71"/>
      <c r="E5900" s="71"/>
      <c r="F5900" s="92"/>
      <c r="G5900" s="92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/>
      <c r="R5900" s="71"/>
      <c r="S5900" s="71"/>
      <c r="T5900" s="71"/>
      <c r="U5900" s="71"/>
      <c r="V5900" s="71"/>
      <c r="W5900" s="71"/>
      <c r="X5900" s="71"/>
      <c r="Y5900" s="71"/>
      <c r="Z5900" s="71"/>
      <c r="AA5900" s="71"/>
      <c r="AB5900" s="71"/>
      <c r="AC5900" s="71"/>
      <c r="AD5900" s="71"/>
      <c r="AE5900" s="71"/>
      <c r="AF5900" s="71"/>
      <c r="AG5900" s="71"/>
      <c r="AH5900" s="306"/>
      <c r="AI5900" s="306"/>
      <c r="AJ5900" s="71"/>
      <c r="AK5900" s="71"/>
      <c r="AL5900" s="71"/>
      <c r="AM5900" s="71"/>
      <c r="AN5900" s="71"/>
      <c r="AO5900" s="71"/>
      <c r="AP5900" s="71"/>
      <c r="AQ5900" s="71"/>
      <c r="AR5900" s="71"/>
      <c r="AS5900" s="71"/>
      <c r="AT5900" s="71"/>
      <c r="AU5900" s="71"/>
      <c r="AV5900" s="71"/>
      <c r="AW5900" s="71"/>
      <c r="AX5900" s="71"/>
      <c r="AY5900" s="71"/>
      <c r="AZ5900" s="71"/>
      <c r="BA5900" s="71"/>
      <c r="BB5900" s="71"/>
      <c r="BC5900" s="703" t="s">
        <v>153</v>
      </c>
      <c r="BD5900" s="703"/>
      <c r="BE5900" s="703"/>
      <c r="BF5900" s="703"/>
      <c r="BG5900" s="703"/>
      <c r="BH5900" s="703"/>
      <c r="BI5900" s="703"/>
      <c r="BJ5900" s="703"/>
      <c r="BK5900" s="703"/>
      <c r="BL5900" s="703"/>
      <c r="BM5900" s="703"/>
      <c r="BN5900" s="703"/>
      <c r="BO5900" s="703"/>
      <c r="BP5900" s="703"/>
      <c r="BQ5900" s="318"/>
      <c r="BR5900" s="319"/>
      <c r="BS5900" s="319"/>
      <c r="BT5900" s="15">
        <f>BT6+BT65+BT124+BT183+BT242+BT301+BT360+BT419+BT478+BT537+BT596+BT655+BT714+BT773+BT832+BT891+BT950+BT1009+BT1068+BT1127+BT1186+BT1245+BT1304+BT1363+BT1422+BT1481+BT1540+BT1599+BT1658+BT1717+BT1776+BT1835+BT1894+BT1953+BT2012+BT2071+BT2130+BT2189+BT2248+BT2307+BT2366+BT2425+BT2484+BT2543+BT2602+BT2661+BT2720+BT2779+BT2838+BT2897+BT2956+BT3015+BT3074+BT3133+BT3192+BT3251+BT3310+BT3369+BT3428+BT3487+BT3546+BT3605+BT3664+BT3723+BT3782+BT3841+BT3900+BT3959+BT4018+BT4077+BT4136+BT4195+BT4254+BT4313+BT4372+BT4431+BT4490+BT4549+BT4608+BT4667+BT4726+BT4785+BT4844+BT4903+BT4962+BT5021+BT5080+BT5139+BT5198+BT5257+BT5316+BT5375+BT5434+BT5493+BT5552+BT5611+BT5670+BT5729+BT5788+BT5847</f>
        <v>0</v>
      </c>
      <c r="BU5900" s="15">
        <f>BU6+BU65+BU124+BU183+BU242+BU301+BU360+BU419+BU478+BU537+BU596+BU655+BU714+BU773+BU832+BU891+BU950+BU1009+BU1068+BU1127+BU1186+BU1245+BU1304+BU1363+BU1422+BU1481+BU1540+BU1599+BU1658+BU1717+BU1776+BU1835+BU1894+BU1953+BU2012+BU2071+BU2130+BU2189+BU2248+BU2307+BU2366+BU2425+BU2484+BU2543+BU2602+BU2661+BU2720+BU2779+BU2838+BU2897+BU2956+BU3015+BU3074+BU3133+BU3192+BU3251+BU3310+BU3369+BU3428+BU3487+BU3546+BU3605+BU3664+BU3723+BU3782+BU3841+BU3900+BU3959+BU4018+BU4077+BU4136+BU4195+BU4254+BU4313+BU4372+BU4431+BU4490+BU4549+BU4608+BU4667+BU4726+BU4785+BU4844+BU4903+BU4962+BU5021+BU5080+BU5139+BU5198+BU5257+BU5316+BU5375+BU5434+BU5493+BU5552+BU5611+BU5670+BU5729+BU5788+BU5847</f>
        <v>0</v>
      </c>
      <c r="BV5900" s="95"/>
    </row>
    <row r="5901" spans="1:77" s="93" customFormat="1" ht="13.5" hidden="1" customHeight="1" thickTop="1" x14ac:dyDescent="0.45">
      <c r="A5901" s="95"/>
      <c r="B5901" s="99"/>
      <c r="C5901" s="95"/>
      <c r="D5901" s="95"/>
      <c r="E5901" s="95"/>
      <c r="F5901" s="96"/>
      <c r="G5901" s="96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254"/>
      <c r="AI5901" s="254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5"/>
      <c r="BL5901" s="95"/>
      <c r="BM5901" s="95"/>
      <c r="BN5901" s="95"/>
      <c r="BO5901" s="95"/>
      <c r="BP5901" s="95"/>
      <c r="BQ5901" s="97"/>
      <c r="BR5901" s="97"/>
      <c r="BS5901" s="97"/>
      <c r="BT5901" s="95"/>
      <c r="BU5901" s="95"/>
      <c r="BV5901" s="95"/>
    </row>
  </sheetData>
  <sheetProtection algorithmName="SHA-512" hashValue="uPJ5vw51YvzikfPy4OTPHQh7rOloCc7j6V7LYA4vbhc18BYob3W916hnWOi09erEzwQVh/d1KHwJ2OPWJSucTg==" saltValue="cDuhHO6Ve8mSXPNjC2U49w==" spinCount="100000" sheet="1" objects="1" scenarios="1" selectLockedCells="1"/>
  <mergeCells count="92650">
    <mergeCell ref="BR5791:BR5792"/>
    <mergeCell ref="BS5791:BS5792"/>
    <mergeCell ref="BS5795:BS5796"/>
    <mergeCell ref="BQ5860:BQ5861"/>
    <mergeCell ref="BQ5862:BQ5863"/>
    <mergeCell ref="BS5882:BS5883"/>
    <mergeCell ref="BS5884:BS5885"/>
    <mergeCell ref="BQ5872:BQ5873"/>
    <mergeCell ref="BQ5874:BQ5875"/>
    <mergeCell ref="BQ5876:BQ5877"/>
    <mergeCell ref="AQ5899:AS5899"/>
    <mergeCell ref="AU5899:AW5899"/>
    <mergeCell ref="BB5899:BF5899"/>
    <mergeCell ref="BG5899:BI5899"/>
    <mergeCell ref="BK5899:BM5899"/>
    <mergeCell ref="BQ5890:BQ5891"/>
    <mergeCell ref="BQ5892:BQ5893"/>
    <mergeCell ref="BQ5884:BQ5885"/>
    <mergeCell ref="D5894:E5895"/>
    <mergeCell ref="H5894:I5895"/>
    <mergeCell ref="J5894:K5895"/>
    <mergeCell ref="L5894:M5895"/>
    <mergeCell ref="N5894:O5895"/>
    <mergeCell ref="P5894:Q5895"/>
    <mergeCell ref="R5894:S5895"/>
    <mergeCell ref="T5894:U5895"/>
    <mergeCell ref="X5894:Y5895"/>
    <mergeCell ref="Z5894:AA5895"/>
    <mergeCell ref="AB5894:AC5895"/>
    <mergeCell ref="AD5894:AE5895"/>
    <mergeCell ref="AF5894:AG5895"/>
    <mergeCell ref="AH5894:AI5895"/>
    <mergeCell ref="AJ5894:AK5895"/>
    <mergeCell ref="AL5894:AM5895"/>
    <mergeCell ref="AN5894:AO5895"/>
    <mergeCell ref="AP5894:AQ5895"/>
    <mergeCell ref="AR5894:AS5895"/>
    <mergeCell ref="AT5894:AU5895"/>
    <mergeCell ref="AV5894:AW5895"/>
    <mergeCell ref="AX5894:AY5895"/>
    <mergeCell ref="AZ5894:BA5895"/>
    <mergeCell ref="BB5894:BC5895"/>
    <mergeCell ref="BD5894:BE5895"/>
    <mergeCell ref="BS5880:BS5881"/>
    <mergeCell ref="BR5896:BS5896"/>
    <mergeCell ref="BQ5799:BQ5800"/>
    <mergeCell ref="BQ5801:BQ5802"/>
    <mergeCell ref="BS5797:BS5798"/>
    <mergeCell ref="BQ5803:BQ5804"/>
    <mergeCell ref="BQ5809:BQ5810"/>
    <mergeCell ref="BQ5811:BQ5812"/>
    <mergeCell ref="BQ5813:BQ5814"/>
    <mergeCell ref="BQ5815:BQ5816"/>
    <mergeCell ref="BQ5817:BQ5818"/>
    <mergeCell ref="BQ5825:BQ5826"/>
    <mergeCell ref="BS5821:BS5822"/>
    <mergeCell ref="BS5823:BS5824"/>
    <mergeCell ref="BS5825:BS5826"/>
    <mergeCell ref="BF5894:BG5895"/>
    <mergeCell ref="BH5894:BI5895"/>
    <mergeCell ref="BJ5894:BK5895"/>
    <mergeCell ref="BL5894:BM5895"/>
    <mergeCell ref="BN5894:BP5895"/>
    <mergeCell ref="BQ5894:BQ5895"/>
    <mergeCell ref="BT5837:BU5837"/>
    <mergeCell ref="BQ5833:BQ5834"/>
    <mergeCell ref="AQ5838:AS5838"/>
    <mergeCell ref="AU5838:AW5838"/>
    <mergeCell ref="BB5838:BF5838"/>
    <mergeCell ref="BG5838:BI5838"/>
    <mergeCell ref="BK5838:BM5838"/>
    <mergeCell ref="O5840:R5840"/>
    <mergeCell ref="S5838:U5838"/>
    <mergeCell ref="Y5838:AA5838"/>
    <mergeCell ref="AB5838:AE5838"/>
    <mergeCell ref="AF5838:AH5838"/>
    <mergeCell ref="AJ5838:AL5838"/>
    <mergeCell ref="AM5838:AP5838"/>
    <mergeCell ref="BQ5858:BQ5859"/>
    <mergeCell ref="BS5854:BS5855"/>
    <mergeCell ref="BS5856:BS5857"/>
    <mergeCell ref="P5858:Q5859"/>
    <mergeCell ref="R5858:S5859"/>
    <mergeCell ref="AV5850:BA5850"/>
    <mergeCell ref="BB5850:BG5850"/>
    <mergeCell ref="BS5892:BS5893"/>
    <mergeCell ref="BF5890:BG5891"/>
    <mergeCell ref="BH5890:BI5891"/>
    <mergeCell ref="BJ5890:BK5891"/>
    <mergeCell ref="BL5890:BM5891"/>
    <mergeCell ref="BB5878:BC5879"/>
    <mergeCell ref="BD5878:BE5879"/>
    <mergeCell ref="AH5878:AI5879"/>
    <mergeCell ref="AJ5878:AK5879"/>
    <mergeCell ref="AL5878:AM5879"/>
    <mergeCell ref="AN5878:AO5879"/>
    <mergeCell ref="AP5878:AQ5879"/>
    <mergeCell ref="AR5878:AS5879"/>
    <mergeCell ref="T5878:U5879"/>
    <mergeCell ref="X5878:Y5879"/>
    <mergeCell ref="Z5878:AA5879"/>
    <mergeCell ref="AB5878:AC5879"/>
    <mergeCell ref="AD5878:AE5879"/>
    <mergeCell ref="AF5878:AG5879"/>
    <mergeCell ref="Z5874:AA5875"/>
    <mergeCell ref="AB5874:AC5875"/>
    <mergeCell ref="AD5874:AE5875"/>
    <mergeCell ref="BR5892:BR5893"/>
    <mergeCell ref="P5892:Q5893"/>
    <mergeCell ref="R5892:S5893"/>
    <mergeCell ref="BR5880:BR5881"/>
    <mergeCell ref="BQ5880:BQ5881"/>
    <mergeCell ref="AF5874:AG5875"/>
    <mergeCell ref="BL5872:BM5873"/>
    <mergeCell ref="BN5872:BP5873"/>
    <mergeCell ref="BR5872:BR5873"/>
    <mergeCell ref="BS5872:BS5873"/>
    <mergeCell ref="BB5866:BC5867"/>
    <mergeCell ref="BD5866:BE5867"/>
    <mergeCell ref="AH5866:AI5867"/>
    <mergeCell ref="AJ5866:AK5867"/>
    <mergeCell ref="AL5866:AM5867"/>
    <mergeCell ref="AN5866:AO5867"/>
    <mergeCell ref="AP5866:AQ5867"/>
    <mergeCell ref="AR5866:AS5867"/>
    <mergeCell ref="T5866:U5867"/>
    <mergeCell ref="X5866:Y5867"/>
    <mergeCell ref="Z5866:AA5867"/>
    <mergeCell ref="BT5896:BU5896"/>
    <mergeCell ref="N5878:O5879"/>
    <mergeCell ref="P5878:Q5879"/>
    <mergeCell ref="R5878:S5879"/>
    <mergeCell ref="BL5880:BM5881"/>
    <mergeCell ref="BN5880:BP5881"/>
    <mergeCell ref="BR5732:BR5733"/>
    <mergeCell ref="BS5732:BS5733"/>
    <mergeCell ref="BQ5738:BQ5739"/>
    <mergeCell ref="BT5719:BU5719"/>
    <mergeCell ref="AQ5720:AS5720"/>
    <mergeCell ref="AU5720:AW5720"/>
    <mergeCell ref="BB5720:BF5720"/>
    <mergeCell ref="BG5720:BI5720"/>
    <mergeCell ref="BK5720:BM5720"/>
    <mergeCell ref="BQ5740:BQ5741"/>
    <mergeCell ref="BQ5742:BQ5743"/>
    <mergeCell ref="BS5736:BS5737"/>
    <mergeCell ref="BS5738:BS5739"/>
    <mergeCell ref="BS5734:BS5735"/>
    <mergeCell ref="BQ5764:BQ5765"/>
    <mergeCell ref="BQ5766:BQ5767"/>
    <mergeCell ref="BQ5744:BQ5745"/>
    <mergeCell ref="BQ5750:BQ5751"/>
    <mergeCell ref="BQ5752:BQ5753"/>
    <mergeCell ref="O5781:R5781"/>
    <mergeCell ref="S5779:U5779"/>
    <mergeCell ref="Y5779:AA5779"/>
    <mergeCell ref="AB5779:AE5779"/>
    <mergeCell ref="AF5779:AH5779"/>
    <mergeCell ref="AJ5779:AL5779"/>
    <mergeCell ref="AM5779:AP5779"/>
    <mergeCell ref="BF5776:BG5777"/>
    <mergeCell ref="BH5776:BI5777"/>
    <mergeCell ref="BJ5776:BK5777"/>
    <mergeCell ref="BL5776:BM5777"/>
    <mergeCell ref="BN5776:BP5777"/>
    <mergeCell ref="Y5781:AA5781"/>
    <mergeCell ref="AB5781:AE5781"/>
    <mergeCell ref="AF5781:AH5781"/>
    <mergeCell ref="AJ5781:AL5781"/>
    <mergeCell ref="AM5781:AP5781"/>
    <mergeCell ref="BS5764:BS5765"/>
    <mergeCell ref="BS5766:BS5767"/>
    <mergeCell ref="BQ5754:BQ5755"/>
    <mergeCell ref="BQ5756:BQ5757"/>
    <mergeCell ref="BQ5758:BQ5759"/>
    <mergeCell ref="BS5762:BS5763"/>
    <mergeCell ref="BT5778:BU5778"/>
    <mergeCell ref="AQ5779:AS5779"/>
    <mergeCell ref="AU5779:AW5779"/>
    <mergeCell ref="BB5779:BF5779"/>
    <mergeCell ref="BG5779:BI5779"/>
    <mergeCell ref="BK5779:BM5779"/>
    <mergeCell ref="BQ5774:BQ5775"/>
    <mergeCell ref="AJ5768:AK5769"/>
    <mergeCell ref="AL5768:AM5769"/>
    <mergeCell ref="AN5768:AO5769"/>
    <mergeCell ref="AP5768:AQ5769"/>
    <mergeCell ref="AR5768:AS5769"/>
    <mergeCell ref="T5768:U5769"/>
    <mergeCell ref="X5768:Y5769"/>
    <mergeCell ref="Z5768:AA5769"/>
    <mergeCell ref="AB5768:AC5769"/>
    <mergeCell ref="BR5673:BR5674"/>
    <mergeCell ref="BS5673:BS5674"/>
    <mergeCell ref="BQ5679:BQ5680"/>
    <mergeCell ref="BQ5681:BQ5682"/>
    <mergeCell ref="BQ5683:BQ5684"/>
    <mergeCell ref="BS5677:BS5678"/>
    <mergeCell ref="BS5679:BS5680"/>
    <mergeCell ref="BS5675:BS5676"/>
    <mergeCell ref="BQ5685:BQ5686"/>
    <mergeCell ref="BQ5691:BQ5692"/>
    <mergeCell ref="BQ5693:BQ5694"/>
    <mergeCell ref="BQ5695:BQ5696"/>
    <mergeCell ref="BQ5697:BQ5698"/>
    <mergeCell ref="BQ5699:BQ5700"/>
    <mergeCell ref="O5722:R5722"/>
    <mergeCell ref="S5720:U5720"/>
    <mergeCell ref="Y5720:AA5720"/>
    <mergeCell ref="AB5720:AE5720"/>
    <mergeCell ref="AF5720:AH5720"/>
    <mergeCell ref="AJ5720:AL5720"/>
    <mergeCell ref="AM5720:AP5720"/>
    <mergeCell ref="BF5717:BG5718"/>
    <mergeCell ref="BH5717:BI5718"/>
    <mergeCell ref="BJ5717:BK5718"/>
    <mergeCell ref="BL5717:BM5718"/>
    <mergeCell ref="BN5717:BP5718"/>
    <mergeCell ref="BQ5705:BQ5706"/>
    <mergeCell ref="BQ5707:BQ5708"/>
    <mergeCell ref="BS5705:BS5706"/>
    <mergeCell ref="BS5707:BS5708"/>
    <mergeCell ref="BS5703:BS5704"/>
    <mergeCell ref="AV5715:AW5716"/>
    <mergeCell ref="AX5715:AY5716"/>
    <mergeCell ref="AZ5715:BA5716"/>
    <mergeCell ref="Y5722:AA5722"/>
    <mergeCell ref="AB5722:AE5722"/>
    <mergeCell ref="AF5722:AH5722"/>
    <mergeCell ref="AJ5722:AL5722"/>
    <mergeCell ref="AM5722:AP5722"/>
    <mergeCell ref="BQ5715:BQ5716"/>
    <mergeCell ref="AJ5709:AK5710"/>
    <mergeCell ref="AL5709:AM5710"/>
    <mergeCell ref="AN5709:AO5710"/>
    <mergeCell ref="AP5709:AQ5710"/>
    <mergeCell ref="AR5709:AS5710"/>
    <mergeCell ref="T5709:U5710"/>
    <mergeCell ref="X5709:Y5710"/>
    <mergeCell ref="Z5709:AA5710"/>
    <mergeCell ref="AB5709:AC5710"/>
    <mergeCell ref="BB5715:BC5716"/>
    <mergeCell ref="BD5715:BE5716"/>
    <mergeCell ref="AH5715:AI5716"/>
    <mergeCell ref="AJ5715:AK5716"/>
    <mergeCell ref="AL5715:AM5716"/>
    <mergeCell ref="AN5715:AO5716"/>
    <mergeCell ref="AP5715:AQ5716"/>
    <mergeCell ref="AR5715:AS5716"/>
    <mergeCell ref="T5715:U5716"/>
    <mergeCell ref="X5715:Y5716"/>
    <mergeCell ref="Z5715:AA5716"/>
    <mergeCell ref="AB5715:AC5716"/>
    <mergeCell ref="AD5715:AE5716"/>
    <mergeCell ref="AF5715:AG5716"/>
    <mergeCell ref="BR5719:BS5719"/>
    <mergeCell ref="O5663:R5663"/>
    <mergeCell ref="S5661:U5661"/>
    <mergeCell ref="Y5661:AA5661"/>
    <mergeCell ref="AB5661:AE5661"/>
    <mergeCell ref="AF5661:AH5661"/>
    <mergeCell ref="AJ5661:AL5661"/>
    <mergeCell ref="AM5661:AP5661"/>
    <mergeCell ref="BF5658:BG5659"/>
    <mergeCell ref="BH5658:BI5659"/>
    <mergeCell ref="BJ5658:BK5659"/>
    <mergeCell ref="BL5658:BM5659"/>
    <mergeCell ref="BN5658:BP5659"/>
    <mergeCell ref="AV5656:AW5657"/>
    <mergeCell ref="AX5656:AY5657"/>
    <mergeCell ref="AZ5656:BA5657"/>
    <mergeCell ref="Y5663:AA5663"/>
    <mergeCell ref="AB5663:AE5663"/>
    <mergeCell ref="AF5663:AH5663"/>
    <mergeCell ref="AJ5663:AL5663"/>
    <mergeCell ref="AM5663:AP5663"/>
    <mergeCell ref="BQ5656:BQ5657"/>
    <mergeCell ref="AJ5650:AK5651"/>
    <mergeCell ref="AL5650:AM5651"/>
    <mergeCell ref="AN5650:AO5651"/>
    <mergeCell ref="AP5650:AQ5651"/>
    <mergeCell ref="AR5650:AS5651"/>
    <mergeCell ref="T5650:U5651"/>
    <mergeCell ref="X5650:Y5651"/>
    <mergeCell ref="Z5650:AA5651"/>
    <mergeCell ref="AB5650:AC5651"/>
    <mergeCell ref="BB5656:BC5657"/>
    <mergeCell ref="BD5656:BE5657"/>
    <mergeCell ref="AH5656:AI5657"/>
    <mergeCell ref="AJ5656:AK5657"/>
    <mergeCell ref="AL5656:AM5657"/>
    <mergeCell ref="AN5656:AO5657"/>
    <mergeCell ref="AP5656:AQ5657"/>
    <mergeCell ref="AR5656:AS5657"/>
    <mergeCell ref="T5656:U5657"/>
    <mergeCell ref="X5656:Y5657"/>
    <mergeCell ref="Z5656:AA5657"/>
    <mergeCell ref="AB5656:AC5657"/>
    <mergeCell ref="AD5656:AE5657"/>
    <mergeCell ref="AF5656:AG5657"/>
    <mergeCell ref="BL5654:BM5655"/>
    <mergeCell ref="BN5654:BP5655"/>
    <mergeCell ref="AT5654:AU5655"/>
    <mergeCell ref="AV5654:AW5655"/>
    <mergeCell ref="AX5654:AY5655"/>
    <mergeCell ref="AZ5654:BA5655"/>
    <mergeCell ref="BB5654:BC5655"/>
    <mergeCell ref="BD5654:BE5655"/>
    <mergeCell ref="AH5654:AI5655"/>
    <mergeCell ref="AJ5654:AK5655"/>
    <mergeCell ref="AL5654:AM5655"/>
    <mergeCell ref="AN5654:AO5655"/>
    <mergeCell ref="AP5654:AQ5655"/>
    <mergeCell ref="AR5654:AS5655"/>
    <mergeCell ref="T5654:U5655"/>
    <mergeCell ref="X5654:Y5655"/>
    <mergeCell ref="Z5654:AA5655"/>
    <mergeCell ref="AB5597:AC5598"/>
    <mergeCell ref="AD5597:AE5598"/>
    <mergeCell ref="AF5597:AG5598"/>
    <mergeCell ref="BJ5595:BK5596"/>
    <mergeCell ref="BL5595:BM5596"/>
    <mergeCell ref="BN5595:BP5596"/>
    <mergeCell ref="BR5614:BR5615"/>
    <mergeCell ref="BS5614:BS5615"/>
    <mergeCell ref="BQ5620:BQ5621"/>
    <mergeCell ref="BQ5622:BQ5623"/>
    <mergeCell ref="BQ5624:BQ5625"/>
    <mergeCell ref="BS5618:BS5619"/>
    <mergeCell ref="BS5620:BS5621"/>
    <mergeCell ref="BS5616:BS5617"/>
    <mergeCell ref="BQ5626:BQ5627"/>
    <mergeCell ref="BQ5632:BQ5633"/>
    <mergeCell ref="BQ5634:BQ5635"/>
    <mergeCell ref="BQ5636:BQ5637"/>
    <mergeCell ref="BQ5638:BQ5639"/>
    <mergeCell ref="BQ5640:BQ5641"/>
    <mergeCell ref="BQ5648:BQ5649"/>
    <mergeCell ref="BS5646:BS5647"/>
    <mergeCell ref="BS5648:BS5649"/>
    <mergeCell ref="BS5644:BS5645"/>
    <mergeCell ref="BT5660:BU5660"/>
    <mergeCell ref="BS5652:BS5653"/>
    <mergeCell ref="BR5654:BR5655"/>
    <mergeCell ref="BS5650:BS5651"/>
    <mergeCell ref="AQ5661:AS5661"/>
    <mergeCell ref="AU5661:AW5661"/>
    <mergeCell ref="BB5661:BF5661"/>
    <mergeCell ref="BG5661:BI5661"/>
    <mergeCell ref="BK5661:BM5661"/>
    <mergeCell ref="AB5654:AC5655"/>
    <mergeCell ref="AD5654:AE5655"/>
    <mergeCell ref="AF5654:AG5655"/>
    <mergeCell ref="AF5650:AG5651"/>
    <mergeCell ref="BB5642:BC5643"/>
    <mergeCell ref="BD5642:BE5643"/>
    <mergeCell ref="AH5642:AI5643"/>
    <mergeCell ref="AJ5642:AK5643"/>
    <mergeCell ref="AL5642:AM5643"/>
    <mergeCell ref="AN5642:AO5643"/>
    <mergeCell ref="AP5642:AQ5643"/>
    <mergeCell ref="AR5642:AS5643"/>
    <mergeCell ref="BL5636:BM5637"/>
    <mergeCell ref="BN5636:BP5637"/>
    <mergeCell ref="BR5636:BR5637"/>
    <mergeCell ref="BS5636:BS5637"/>
    <mergeCell ref="AX5630:AY5631"/>
    <mergeCell ref="AZ5630:BA5631"/>
    <mergeCell ref="BB5630:BC5631"/>
    <mergeCell ref="BD5630:BE5631"/>
    <mergeCell ref="AH5630:AI5631"/>
    <mergeCell ref="AJ5630:AK5631"/>
    <mergeCell ref="AL5630:AM5631"/>
    <mergeCell ref="AN5630:AO5631"/>
    <mergeCell ref="AP5630:AQ5631"/>
    <mergeCell ref="AR5630:AS5631"/>
    <mergeCell ref="BB5616:BC5617"/>
    <mergeCell ref="BD5616:BE5617"/>
    <mergeCell ref="BL5640:BM5641"/>
    <mergeCell ref="BN5640:BP5641"/>
    <mergeCell ref="BR5640:BR5641"/>
    <mergeCell ref="BR5555:BR5556"/>
    <mergeCell ref="BS5555:BS5556"/>
    <mergeCell ref="BQ5561:BQ5562"/>
    <mergeCell ref="BQ5563:BQ5564"/>
    <mergeCell ref="BQ5565:BQ5566"/>
    <mergeCell ref="BS5559:BS5560"/>
    <mergeCell ref="BS5561:BS5562"/>
    <mergeCell ref="BQ5567:BQ5568"/>
    <mergeCell ref="BQ5573:BQ5574"/>
    <mergeCell ref="BQ5575:BQ5576"/>
    <mergeCell ref="BQ5577:BQ5578"/>
    <mergeCell ref="BQ5579:BQ5580"/>
    <mergeCell ref="BQ5581:BQ5582"/>
    <mergeCell ref="BQ5589:BQ5590"/>
    <mergeCell ref="BS5587:BS5588"/>
    <mergeCell ref="BS5589:BS5590"/>
    <mergeCell ref="BS5585:BS5586"/>
    <mergeCell ref="BT5601:BU5601"/>
    <mergeCell ref="AQ5602:AS5602"/>
    <mergeCell ref="AU5602:AW5602"/>
    <mergeCell ref="BB5602:BF5602"/>
    <mergeCell ref="BG5602:BI5602"/>
    <mergeCell ref="BK5602:BM5602"/>
    <mergeCell ref="O5604:R5604"/>
    <mergeCell ref="S5602:U5602"/>
    <mergeCell ref="Y5602:AA5602"/>
    <mergeCell ref="AB5602:AE5602"/>
    <mergeCell ref="AF5602:AH5602"/>
    <mergeCell ref="AJ5602:AL5602"/>
    <mergeCell ref="AM5602:AP5602"/>
    <mergeCell ref="BF5599:BG5600"/>
    <mergeCell ref="BH5599:BI5600"/>
    <mergeCell ref="BJ5599:BK5600"/>
    <mergeCell ref="BL5599:BM5600"/>
    <mergeCell ref="BN5599:BP5600"/>
    <mergeCell ref="AV5597:AW5598"/>
    <mergeCell ref="AX5597:AY5598"/>
    <mergeCell ref="AZ5597:BA5598"/>
    <mergeCell ref="Y5604:AA5604"/>
    <mergeCell ref="AB5604:AE5604"/>
    <mergeCell ref="AF5604:AH5604"/>
    <mergeCell ref="AJ5604:AL5604"/>
    <mergeCell ref="AM5604:AP5604"/>
    <mergeCell ref="BQ5597:BQ5598"/>
    <mergeCell ref="AJ5591:AK5592"/>
    <mergeCell ref="AL5591:AM5592"/>
    <mergeCell ref="AN5591:AO5592"/>
    <mergeCell ref="AP5591:AQ5592"/>
    <mergeCell ref="AR5591:AS5592"/>
    <mergeCell ref="T5591:U5592"/>
    <mergeCell ref="X5591:Y5592"/>
    <mergeCell ref="Z5591:AA5592"/>
    <mergeCell ref="AB5591:AC5592"/>
    <mergeCell ref="BB5597:BC5598"/>
    <mergeCell ref="BD5597:BE5598"/>
    <mergeCell ref="AH5597:AI5598"/>
    <mergeCell ref="AJ5597:AK5598"/>
    <mergeCell ref="AL5597:AM5598"/>
    <mergeCell ref="AN5597:AO5598"/>
    <mergeCell ref="AP5597:AQ5598"/>
    <mergeCell ref="AR5597:AS5598"/>
    <mergeCell ref="T5597:U5598"/>
    <mergeCell ref="X5597:Y5598"/>
    <mergeCell ref="Z5597:AA5598"/>
    <mergeCell ref="Z5479:AA5480"/>
    <mergeCell ref="AB5479:AC5480"/>
    <mergeCell ref="AD5479:AE5480"/>
    <mergeCell ref="AF5479:AG5480"/>
    <mergeCell ref="BF5477:BG5478"/>
    <mergeCell ref="BH5477:BI5478"/>
    <mergeCell ref="BJ5477:BK5478"/>
    <mergeCell ref="BL5477:BM5478"/>
    <mergeCell ref="BN5477:BP5478"/>
    <mergeCell ref="BR5496:BR5497"/>
    <mergeCell ref="BS5496:BS5497"/>
    <mergeCell ref="BQ5502:BQ5503"/>
    <mergeCell ref="BQ5504:BQ5505"/>
    <mergeCell ref="BQ5506:BQ5507"/>
    <mergeCell ref="BS5500:BS5501"/>
    <mergeCell ref="BS5502:BS5503"/>
    <mergeCell ref="BS5498:BS5499"/>
    <mergeCell ref="BQ5508:BQ5509"/>
    <mergeCell ref="BQ5514:BQ5515"/>
    <mergeCell ref="BQ5516:BQ5517"/>
    <mergeCell ref="BS5528:BS5529"/>
    <mergeCell ref="BS5530:BS5531"/>
    <mergeCell ref="BQ5518:BQ5519"/>
    <mergeCell ref="BQ5520:BQ5521"/>
    <mergeCell ref="BQ5522:BQ5523"/>
    <mergeCell ref="BS5526:BS5527"/>
    <mergeCell ref="BQ5528:BQ5529"/>
    <mergeCell ref="BQ5530:BQ5531"/>
    <mergeCell ref="BT5542:BU5542"/>
    <mergeCell ref="AQ5543:AS5543"/>
    <mergeCell ref="AU5543:AW5543"/>
    <mergeCell ref="BB5543:BF5543"/>
    <mergeCell ref="BG5543:BI5543"/>
    <mergeCell ref="BK5543:BM5543"/>
    <mergeCell ref="Y5543:AA5543"/>
    <mergeCell ref="AB5543:AE5543"/>
    <mergeCell ref="AF5543:AH5543"/>
    <mergeCell ref="AJ5543:AL5543"/>
    <mergeCell ref="AM5543:AP5543"/>
    <mergeCell ref="BF5540:BG5541"/>
    <mergeCell ref="BH5540:BI5541"/>
    <mergeCell ref="BJ5540:BK5541"/>
    <mergeCell ref="BL5540:BM5541"/>
    <mergeCell ref="BN5540:BP5541"/>
    <mergeCell ref="BQ5538:BQ5539"/>
    <mergeCell ref="AJ5532:AK5533"/>
    <mergeCell ref="AL5532:AM5533"/>
    <mergeCell ref="AN5532:AO5533"/>
    <mergeCell ref="AP5532:AQ5533"/>
    <mergeCell ref="AR5532:AS5533"/>
    <mergeCell ref="BF5528:BG5529"/>
    <mergeCell ref="BH5528:BI5529"/>
    <mergeCell ref="BJ5528:BK5529"/>
    <mergeCell ref="BL5528:BM5529"/>
    <mergeCell ref="BN5528:BP5529"/>
    <mergeCell ref="BR5528:BR5529"/>
    <mergeCell ref="AT5528:AU5529"/>
    <mergeCell ref="AV5528:AW5529"/>
    <mergeCell ref="AX5528:AY5529"/>
    <mergeCell ref="AZ5528:BA5529"/>
    <mergeCell ref="BB5528:BC5529"/>
    <mergeCell ref="AT5540:AU5541"/>
    <mergeCell ref="AV5540:AW5541"/>
    <mergeCell ref="AX5540:AY5541"/>
    <mergeCell ref="BR5437:BR5438"/>
    <mergeCell ref="BS5437:BS5438"/>
    <mergeCell ref="BQ5443:BQ5444"/>
    <mergeCell ref="BQ5445:BQ5446"/>
    <mergeCell ref="BQ5447:BQ5448"/>
    <mergeCell ref="BS5441:BS5442"/>
    <mergeCell ref="BS5443:BS5444"/>
    <mergeCell ref="BS5439:BS5440"/>
    <mergeCell ref="BQ5449:BQ5450"/>
    <mergeCell ref="BQ5455:BQ5456"/>
    <mergeCell ref="BQ5457:BQ5458"/>
    <mergeCell ref="BQ5459:BQ5460"/>
    <mergeCell ref="BQ5461:BQ5462"/>
    <mergeCell ref="BQ5463:BQ5464"/>
    <mergeCell ref="BQ5471:BQ5472"/>
    <mergeCell ref="BS5469:BS5470"/>
    <mergeCell ref="BS5471:BS5472"/>
    <mergeCell ref="BS5467:BS5468"/>
    <mergeCell ref="BT5483:BU5483"/>
    <mergeCell ref="AQ5484:AS5484"/>
    <mergeCell ref="AU5484:AW5484"/>
    <mergeCell ref="BB5484:BF5484"/>
    <mergeCell ref="BG5484:BI5484"/>
    <mergeCell ref="BK5484:BM5484"/>
    <mergeCell ref="O5486:R5486"/>
    <mergeCell ref="S5484:U5484"/>
    <mergeCell ref="Y5484:AA5484"/>
    <mergeCell ref="AB5484:AE5484"/>
    <mergeCell ref="AF5484:AH5484"/>
    <mergeCell ref="AJ5484:AL5484"/>
    <mergeCell ref="AM5484:AP5484"/>
    <mergeCell ref="BF5481:BG5482"/>
    <mergeCell ref="BH5481:BI5482"/>
    <mergeCell ref="BJ5481:BK5482"/>
    <mergeCell ref="BL5481:BM5482"/>
    <mergeCell ref="BN5481:BP5482"/>
    <mergeCell ref="AV5479:AW5480"/>
    <mergeCell ref="AX5479:AY5480"/>
    <mergeCell ref="AZ5479:BA5480"/>
    <mergeCell ref="Y5486:AA5486"/>
    <mergeCell ref="AB5486:AE5486"/>
    <mergeCell ref="AF5486:AH5486"/>
    <mergeCell ref="AJ5486:AL5486"/>
    <mergeCell ref="AM5486:AP5486"/>
    <mergeCell ref="BQ5479:BQ5480"/>
    <mergeCell ref="AJ5473:AK5474"/>
    <mergeCell ref="AL5473:AM5474"/>
    <mergeCell ref="AN5473:AO5474"/>
    <mergeCell ref="AP5473:AQ5474"/>
    <mergeCell ref="AR5473:AS5474"/>
    <mergeCell ref="T5473:U5474"/>
    <mergeCell ref="X5473:Y5474"/>
    <mergeCell ref="Z5473:AA5474"/>
    <mergeCell ref="AB5473:AC5474"/>
    <mergeCell ref="BB5479:BC5480"/>
    <mergeCell ref="BD5479:BE5480"/>
    <mergeCell ref="AH5479:AI5480"/>
    <mergeCell ref="AJ5479:AK5480"/>
    <mergeCell ref="AL5479:AM5480"/>
    <mergeCell ref="AN5479:AO5480"/>
    <mergeCell ref="AP5479:AQ5480"/>
    <mergeCell ref="AR5479:AS5480"/>
    <mergeCell ref="T5479:U5480"/>
    <mergeCell ref="X5479:Y5480"/>
    <mergeCell ref="BQ5404:BQ5405"/>
    <mergeCell ref="BQ5412:BQ5413"/>
    <mergeCell ref="BS5410:BS5411"/>
    <mergeCell ref="BS5412:BS5413"/>
    <mergeCell ref="BS5408:BS5409"/>
    <mergeCell ref="BT5424:BU5424"/>
    <mergeCell ref="AQ5425:AS5425"/>
    <mergeCell ref="AU5425:AW5425"/>
    <mergeCell ref="BB5425:BF5425"/>
    <mergeCell ref="BG5425:BI5425"/>
    <mergeCell ref="BK5425:BM5425"/>
    <mergeCell ref="O5427:R5427"/>
    <mergeCell ref="S5425:U5425"/>
    <mergeCell ref="Y5425:AA5425"/>
    <mergeCell ref="AB5425:AE5425"/>
    <mergeCell ref="AF5425:AH5425"/>
    <mergeCell ref="AJ5425:AL5425"/>
    <mergeCell ref="AM5425:AP5425"/>
    <mergeCell ref="BF5422:BG5423"/>
    <mergeCell ref="BH5422:BI5423"/>
    <mergeCell ref="BJ5422:BK5423"/>
    <mergeCell ref="BL5422:BM5423"/>
    <mergeCell ref="BN5422:BP5423"/>
    <mergeCell ref="AV5420:AW5421"/>
    <mergeCell ref="AX5420:AY5421"/>
    <mergeCell ref="AZ5420:BA5421"/>
    <mergeCell ref="Y5427:AA5427"/>
    <mergeCell ref="AB5427:AE5427"/>
    <mergeCell ref="AF5427:AH5427"/>
    <mergeCell ref="AJ5427:AL5427"/>
    <mergeCell ref="AM5427:AP5427"/>
    <mergeCell ref="BQ5420:BQ5421"/>
    <mergeCell ref="AJ5414:AK5415"/>
    <mergeCell ref="AL5414:AM5415"/>
    <mergeCell ref="AN5414:AO5415"/>
    <mergeCell ref="AP5414:AQ5415"/>
    <mergeCell ref="AR5414:AS5415"/>
    <mergeCell ref="T5414:U5415"/>
    <mergeCell ref="X5414:Y5415"/>
    <mergeCell ref="Z5414:AA5415"/>
    <mergeCell ref="AB5414:AC5415"/>
    <mergeCell ref="BB5420:BC5421"/>
    <mergeCell ref="BD5420:BE5421"/>
    <mergeCell ref="AH5420:AI5421"/>
    <mergeCell ref="AJ5420:AK5421"/>
    <mergeCell ref="AL5420:AM5421"/>
    <mergeCell ref="AN5420:AO5421"/>
    <mergeCell ref="AP5420:AQ5421"/>
    <mergeCell ref="AR5420:AS5421"/>
    <mergeCell ref="T5420:U5421"/>
    <mergeCell ref="X5420:Y5421"/>
    <mergeCell ref="Z5420:AA5421"/>
    <mergeCell ref="AB5420:AC5421"/>
    <mergeCell ref="AD5420:AE5421"/>
    <mergeCell ref="AF5420:AG5421"/>
    <mergeCell ref="BJ5418:BK5419"/>
    <mergeCell ref="BL5418:BM5419"/>
    <mergeCell ref="BN5418:BP5419"/>
    <mergeCell ref="BS5416:BS5417"/>
    <mergeCell ref="AT5418:AU5419"/>
    <mergeCell ref="AV5418:AW5419"/>
    <mergeCell ref="AX5418:AY5419"/>
    <mergeCell ref="AZ5418:BA5419"/>
    <mergeCell ref="BB5418:BC5419"/>
    <mergeCell ref="T5361:U5362"/>
    <mergeCell ref="X5361:Y5362"/>
    <mergeCell ref="Z5361:AA5362"/>
    <mergeCell ref="AB5361:AC5362"/>
    <mergeCell ref="AD5361:AE5362"/>
    <mergeCell ref="AF5361:AG5362"/>
    <mergeCell ref="BL5359:BM5360"/>
    <mergeCell ref="BN5359:BP5360"/>
    <mergeCell ref="AT5359:AU5360"/>
    <mergeCell ref="AV5359:AW5360"/>
    <mergeCell ref="AX5359:AY5360"/>
    <mergeCell ref="AZ5359:BA5360"/>
    <mergeCell ref="BB5359:BC5360"/>
    <mergeCell ref="BD5359:BE5360"/>
    <mergeCell ref="AH5359:AI5360"/>
    <mergeCell ref="AJ5359:AK5360"/>
    <mergeCell ref="AL5359:AM5360"/>
    <mergeCell ref="AN5359:AO5360"/>
    <mergeCell ref="AP5359:AQ5360"/>
    <mergeCell ref="AR5359:AS5360"/>
    <mergeCell ref="T5359:U5360"/>
    <mergeCell ref="BR5378:BR5379"/>
    <mergeCell ref="BS5378:BS5379"/>
    <mergeCell ref="BQ5384:BQ5385"/>
    <mergeCell ref="BQ5386:BQ5387"/>
    <mergeCell ref="BQ5388:BQ5389"/>
    <mergeCell ref="BS5382:BS5383"/>
    <mergeCell ref="BS5384:BS5385"/>
    <mergeCell ref="BS5380:BS5381"/>
    <mergeCell ref="BQ5390:BQ5391"/>
    <mergeCell ref="BQ5396:BQ5397"/>
    <mergeCell ref="BQ5398:BQ5399"/>
    <mergeCell ref="BQ5400:BQ5401"/>
    <mergeCell ref="AX5394:AY5395"/>
    <mergeCell ref="AZ5394:BA5395"/>
    <mergeCell ref="BB5394:BC5395"/>
    <mergeCell ref="BD5394:BE5395"/>
    <mergeCell ref="AH5394:AI5395"/>
    <mergeCell ref="AJ5394:AK5395"/>
    <mergeCell ref="AL5394:AM5395"/>
    <mergeCell ref="AN5394:AO5395"/>
    <mergeCell ref="AP5394:AQ5395"/>
    <mergeCell ref="AR5394:AS5395"/>
    <mergeCell ref="T5394:U5395"/>
    <mergeCell ref="X5394:Y5395"/>
    <mergeCell ref="Z5394:AA5395"/>
    <mergeCell ref="AB5394:AC5395"/>
    <mergeCell ref="AD5394:AE5395"/>
    <mergeCell ref="AF5394:AG5395"/>
    <mergeCell ref="T5390:U5391"/>
    <mergeCell ref="X5390:Y5391"/>
    <mergeCell ref="Z5390:AA5391"/>
    <mergeCell ref="AB5390:AC5391"/>
    <mergeCell ref="AD5390:AE5391"/>
    <mergeCell ref="AF5390:AG5391"/>
    <mergeCell ref="BB5380:BC5381"/>
    <mergeCell ref="BD5380:BE5381"/>
    <mergeCell ref="BF5380:BG5381"/>
    <mergeCell ref="BH5380:BI5381"/>
    <mergeCell ref="BJ5380:BK5381"/>
    <mergeCell ref="AN5380:AO5381"/>
    <mergeCell ref="AR5398:AS5399"/>
    <mergeCell ref="T5398:U5399"/>
    <mergeCell ref="X5398:Y5399"/>
    <mergeCell ref="BR5319:BR5320"/>
    <mergeCell ref="BS5319:BS5320"/>
    <mergeCell ref="BQ5325:BQ5326"/>
    <mergeCell ref="BQ5327:BQ5328"/>
    <mergeCell ref="BQ5329:BQ5330"/>
    <mergeCell ref="BS5323:BS5324"/>
    <mergeCell ref="BS5325:BS5326"/>
    <mergeCell ref="BQ5331:BQ5332"/>
    <mergeCell ref="BQ5337:BQ5338"/>
    <mergeCell ref="BQ5339:BQ5340"/>
    <mergeCell ref="BQ5341:BQ5342"/>
    <mergeCell ref="BQ5343:BQ5344"/>
    <mergeCell ref="BQ5345:BQ5346"/>
    <mergeCell ref="BQ5353:BQ5354"/>
    <mergeCell ref="BS5351:BS5352"/>
    <mergeCell ref="BS5353:BS5354"/>
    <mergeCell ref="BS5349:BS5350"/>
    <mergeCell ref="BT5365:BU5365"/>
    <mergeCell ref="BS5357:BS5358"/>
    <mergeCell ref="BR5359:BR5360"/>
    <mergeCell ref="BS5355:BS5356"/>
    <mergeCell ref="AQ5366:AS5366"/>
    <mergeCell ref="AU5366:AW5366"/>
    <mergeCell ref="BB5366:BF5366"/>
    <mergeCell ref="BG5366:BI5366"/>
    <mergeCell ref="BK5366:BM5366"/>
    <mergeCell ref="O5368:R5368"/>
    <mergeCell ref="S5366:U5366"/>
    <mergeCell ref="Y5366:AA5366"/>
    <mergeCell ref="AB5366:AE5366"/>
    <mergeCell ref="AF5366:AH5366"/>
    <mergeCell ref="AJ5366:AL5366"/>
    <mergeCell ref="AM5366:AP5366"/>
    <mergeCell ref="BF5363:BG5364"/>
    <mergeCell ref="BH5363:BI5364"/>
    <mergeCell ref="BJ5363:BK5364"/>
    <mergeCell ref="BL5363:BM5364"/>
    <mergeCell ref="BN5363:BP5364"/>
    <mergeCell ref="AV5361:AW5362"/>
    <mergeCell ref="AX5361:AY5362"/>
    <mergeCell ref="AZ5361:BA5362"/>
    <mergeCell ref="Y5368:AA5368"/>
    <mergeCell ref="AB5368:AE5368"/>
    <mergeCell ref="AF5368:AH5368"/>
    <mergeCell ref="AJ5368:AL5368"/>
    <mergeCell ref="AM5368:AP5368"/>
    <mergeCell ref="BQ5361:BQ5362"/>
    <mergeCell ref="AJ5355:AK5356"/>
    <mergeCell ref="AL5355:AM5356"/>
    <mergeCell ref="AN5355:AO5356"/>
    <mergeCell ref="AP5355:AQ5356"/>
    <mergeCell ref="AR5355:AS5356"/>
    <mergeCell ref="T5355:U5356"/>
    <mergeCell ref="X5355:Y5356"/>
    <mergeCell ref="Z5355:AA5356"/>
    <mergeCell ref="AB5355:AC5356"/>
    <mergeCell ref="BB5361:BC5362"/>
    <mergeCell ref="BD5361:BE5362"/>
    <mergeCell ref="AH5361:AI5362"/>
    <mergeCell ref="AJ5361:AK5362"/>
    <mergeCell ref="AL5361:AM5362"/>
    <mergeCell ref="X5359:Y5360"/>
    <mergeCell ref="Z5359:AA5360"/>
    <mergeCell ref="AB5359:AC5360"/>
    <mergeCell ref="BL5282:BM5283"/>
    <mergeCell ref="AN5361:AO5362"/>
    <mergeCell ref="AP5361:AQ5362"/>
    <mergeCell ref="AR5361:AS5362"/>
    <mergeCell ref="BR5260:BR5261"/>
    <mergeCell ref="BS5260:BS5261"/>
    <mergeCell ref="BQ5266:BQ5267"/>
    <mergeCell ref="BQ5268:BQ5269"/>
    <mergeCell ref="BQ5270:BQ5271"/>
    <mergeCell ref="BS5264:BS5265"/>
    <mergeCell ref="BS5266:BS5267"/>
    <mergeCell ref="BS5262:BS5263"/>
    <mergeCell ref="BQ5272:BQ5273"/>
    <mergeCell ref="BQ5278:BQ5279"/>
    <mergeCell ref="BQ5280:BQ5281"/>
    <mergeCell ref="BS5292:BS5293"/>
    <mergeCell ref="BS5294:BS5295"/>
    <mergeCell ref="BQ5282:BQ5283"/>
    <mergeCell ref="BQ5284:BQ5285"/>
    <mergeCell ref="BQ5286:BQ5287"/>
    <mergeCell ref="BS5290:BS5291"/>
    <mergeCell ref="BQ5292:BQ5293"/>
    <mergeCell ref="BQ5294:BQ5295"/>
    <mergeCell ref="BT5306:BU5306"/>
    <mergeCell ref="AQ5307:AS5307"/>
    <mergeCell ref="AU5307:AW5307"/>
    <mergeCell ref="BB5307:BF5307"/>
    <mergeCell ref="BG5307:BI5307"/>
    <mergeCell ref="BK5307:BM5307"/>
    <mergeCell ref="O5309:R5309"/>
    <mergeCell ref="S5307:U5307"/>
    <mergeCell ref="Y5307:AA5307"/>
    <mergeCell ref="AB5307:AE5307"/>
    <mergeCell ref="AF5307:AH5307"/>
    <mergeCell ref="AJ5307:AL5307"/>
    <mergeCell ref="AM5307:AP5307"/>
    <mergeCell ref="BF5304:BG5305"/>
    <mergeCell ref="BH5304:BI5305"/>
    <mergeCell ref="BJ5304:BK5305"/>
    <mergeCell ref="BL5304:BM5305"/>
    <mergeCell ref="BN5304:BP5305"/>
    <mergeCell ref="Y5309:AA5309"/>
    <mergeCell ref="AB5309:AE5309"/>
    <mergeCell ref="AF5309:AH5309"/>
    <mergeCell ref="AJ5309:AL5309"/>
    <mergeCell ref="AM5309:AP5309"/>
    <mergeCell ref="BQ5302:BQ5303"/>
    <mergeCell ref="AJ5296:AK5297"/>
    <mergeCell ref="AL5296:AM5297"/>
    <mergeCell ref="AN5296:AO5297"/>
    <mergeCell ref="AP5296:AQ5297"/>
    <mergeCell ref="AR5296:AS5297"/>
    <mergeCell ref="T5296:U5297"/>
    <mergeCell ref="X5296:Y5297"/>
    <mergeCell ref="Z5296:AA5297"/>
    <mergeCell ref="AB5296:AC5297"/>
    <mergeCell ref="AD5296:AE5297"/>
    <mergeCell ref="AF5296:AG5297"/>
    <mergeCell ref="BF5292:BG5293"/>
    <mergeCell ref="BH5292:BI5293"/>
    <mergeCell ref="BJ5292:BK5293"/>
    <mergeCell ref="BL5292:BM5293"/>
    <mergeCell ref="BN5292:BP5293"/>
    <mergeCell ref="BR5292:BR5293"/>
    <mergeCell ref="O5250:R5250"/>
    <mergeCell ref="S5248:U5248"/>
    <mergeCell ref="Y5248:AA5248"/>
    <mergeCell ref="AB5248:AE5248"/>
    <mergeCell ref="AF5248:AH5248"/>
    <mergeCell ref="AJ5248:AL5248"/>
    <mergeCell ref="AM5248:AP5248"/>
    <mergeCell ref="BF5245:BG5246"/>
    <mergeCell ref="BH5245:BI5246"/>
    <mergeCell ref="BJ5245:BK5246"/>
    <mergeCell ref="BL5245:BM5246"/>
    <mergeCell ref="BN5245:BP5246"/>
    <mergeCell ref="AV5243:AW5244"/>
    <mergeCell ref="AX5243:AY5244"/>
    <mergeCell ref="AZ5243:BA5244"/>
    <mergeCell ref="Y5250:AA5250"/>
    <mergeCell ref="AB5250:AE5250"/>
    <mergeCell ref="AF5250:AH5250"/>
    <mergeCell ref="AJ5250:AL5250"/>
    <mergeCell ref="AM5250:AP5250"/>
    <mergeCell ref="BQ5243:BQ5244"/>
    <mergeCell ref="AJ5237:AK5238"/>
    <mergeCell ref="AL5237:AM5238"/>
    <mergeCell ref="AN5237:AO5238"/>
    <mergeCell ref="AP5237:AQ5238"/>
    <mergeCell ref="AR5237:AS5238"/>
    <mergeCell ref="T5237:U5238"/>
    <mergeCell ref="X5237:Y5238"/>
    <mergeCell ref="Z5237:AA5238"/>
    <mergeCell ref="AB5237:AC5238"/>
    <mergeCell ref="BB5243:BC5244"/>
    <mergeCell ref="BD5243:BE5244"/>
    <mergeCell ref="AH5243:AI5244"/>
    <mergeCell ref="AJ5243:AK5244"/>
    <mergeCell ref="AL5243:AM5244"/>
    <mergeCell ref="AN5243:AO5244"/>
    <mergeCell ref="AP5243:AQ5244"/>
    <mergeCell ref="AR5243:AS5244"/>
    <mergeCell ref="T5243:U5244"/>
    <mergeCell ref="X5243:Y5244"/>
    <mergeCell ref="Z5243:AA5244"/>
    <mergeCell ref="AB5243:AC5244"/>
    <mergeCell ref="AD5243:AE5244"/>
    <mergeCell ref="AF5243:AG5244"/>
    <mergeCell ref="BF5241:BG5242"/>
    <mergeCell ref="BH5241:BI5242"/>
    <mergeCell ref="BJ5241:BK5242"/>
    <mergeCell ref="BL5241:BM5242"/>
    <mergeCell ref="BN5241:BP5242"/>
    <mergeCell ref="AL5184:AM5185"/>
    <mergeCell ref="AN5184:AO5185"/>
    <mergeCell ref="AP5184:AQ5185"/>
    <mergeCell ref="AR5184:AS5185"/>
    <mergeCell ref="T5184:U5185"/>
    <mergeCell ref="X5184:Y5185"/>
    <mergeCell ref="Z5184:AA5185"/>
    <mergeCell ref="AB5184:AC5185"/>
    <mergeCell ref="AD5184:AE5185"/>
    <mergeCell ref="AF5184:AG5185"/>
    <mergeCell ref="BJ5182:BK5183"/>
    <mergeCell ref="BL5182:BM5183"/>
    <mergeCell ref="BN5182:BP5183"/>
    <mergeCell ref="BR5201:BR5202"/>
    <mergeCell ref="BS5201:BS5202"/>
    <mergeCell ref="BQ5207:BQ5208"/>
    <mergeCell ref="BQ5209:BQ5210"/>
    <mergeCell ref="BQ5211:BQ5212"/>
    <mergeCell ref="BS5205:BS5206"/>
    <mergeCell ref="BS5207:BS5208"/>
    <mergeCell ref="BS5203:BS5204"/>
    <mergeCell ref="BQ5213:BQ5214"/>
    <mergeCell ref="BQ5219:BQ5220"/>
    <mergeCell ref="BQ5221:BQ5222"/>
    <mergeCell ref="BQ5223:BQ5224"/>
    <mergeCell ref="BQ5225:BQ5226"/>
    <mergeCell ref="BQ5227:BQ5228"/>
    <mergeCell ref="BQ5235:BQ5236"/>
    <mergeCell ref="BS5233:BS5234"/>
    <mergeCell ref="BS5235:BS5236"/>
    <mergeCell ref="BS5231:BS5232"/>
    <mergeCell ref="BT5247:BU5247"/>
    <mergeCell ref="AQ5248:AS5248"/>
    <mergeCell ref="AU5248:AW5248"/>
    <mergeCell ref="BB5248:BF5248"/>
    <mergeCell ref="BG5248:BI5248"/>
    <mergeCell ref="BK5248:BM5248"/>
    <mergeCell ref="BR5247:BS5247"/>
    <mergeCell ref="BS5239:BS5240"/>
    <mergeCell ref="AX5241:AY5242"/>
    <mergeCell ref="AZ5241:BA5242"/>
    <mergeCell ref="BB5241:BC5242"/>
    <mergeCell ref="BD5241:BE5242"/>
    <mergeCell ref="AH5241:AI5242"/>
    <mergeCell ref="AJ5241:AK5242"/>
    <mergeCell ref="AL5241:AM5242"/>
    <mergeCell ref="AN5241:AO5242"/>
    <mergeCell ref="AP5241:AQ5242"/>
    <mergeCell ref="AR5241:AS5242"/>
    <mergeCell ref="T5241:U5242"/>
    <mergeCell ref="X5241:Y5242"/>
    <mergeCell ref="Z5241:AA5242"/>
    <mergeCell ref="AB5241:AC5242"/>
    <mergeCell ref="AD5241:AE5242"/>
    <mergeCell ref="AF5241:AG5242"/>
    <mergeCell ref="BS5237:BS5238"/>
    <mergeCell ref="AD5237:AE5238"/>
    <mergeCell ref="AF5237:AG5238"/>
    <mergeCell ref="BB5229:BC5230"/>
    <mergeCell ref="BD5229:BE5230"/>
    <mergeCell ref="AH5229:AI5230"/>
    <mergeCell ref="AJ5229:AK5230"/>
    <mergeCell ref="AL5229:AM5230"/>
    <mergeCell ref="AN5229:AO5230"/>
    <mergeCell ref="AB5125:AC5126"/>
    <mergeCell ref="AD5125:AE5126"/>
    <mergeCell ref="AF5125:AG5126"/>
    <mergeCell ref="BJ5123:BK5124"/>
    <mergeCell ref="BL5123:BM5124"/>
    <mergeCell ref="BN5123:BP5124"/>
    <mergeCell ref="BR5142:BR5143"/>
    <mergeCell ref="BS5142:BS5143"/>
    <mergeCell ref="BQ5148:BQ5149"/>
    <mergeCell ref="BQ5150:BQ5151"/>
    <mergeCell ref="BQ5152:BQ5153"/>
    <mergeCell ref="BS5146:BS5147"/>
    <mergeCell ref="BS5148:BS5149"/>
    <mergeCell ref="BS5144:BS5145"/>
    <mergeCell ref="BQ5154:BQ5155"/>
    <mergeCell ref="BQ5160:BQ5161"/>
    <mergeCell ref="BQ5162:BQ5163"/>
    <mergeCell ref="BQ5164:BQ5165"/>
    <mergeCell ref="BQ5166:BQ5167"/>
    <mergeCell ref="BQ5168:BQ5169"/>
    <mergeCell ref="BQ5176:BQ5177"/>
    <mergeCell ref="BS5174:BS5175"/>
    <mergeCell ref="BS5176:BS5177"/>
    <mergeCell ref="BS5172:BS5173"/>
    <mergeCell ref="BT5188:BU5188"/>
    <mergeCell ref="AQ5189:AS5189"/>
    <mergeCell ref="AU5189:AW5189"/>
    <mergeCell ref="BB5189:BF5189"/>
    <mergeCell ref="BG5189:BI5189"/>
    <mergeCell ref="BK5189:BM5189"/>
    <mergeCell ref="O5191:R5191"/>
    <mergeCell ref="S5189:U5189"/>
    <mergeCell ref="Y5189:AA5189"/>
    <mergeCell ref="AB5189:AE5189"/>
    <mergeCell ref="AF5189:AH5189"/>
    <mergeCell ref="AJ5189:AL5189"/>
    <mergeCell ref="AM5189:AP5189"/>
    <mergeCell ref="BF5186:BG5187"/>
    <mergeCell ref="BH5186:BI5187"/>
    <mergeCell ref="BJ5186:BK5187"/>
    <mergeCell ref="BL5186:BM5187"/>
    <mergeCell ref="BN5186:BP5187"/>
    <mergeCell ref="AV5184:AW5185"/>
    <mergeCell ref="AX5184:AY5185"/>
    <mergeCell ref="AZ5184:BA5185"/>
    <mergeCell ref="Y5191:AA5191"/>
    <mergeCell ref="AB5191:AE5191"/>
    <mergeCell ref="AF5191:AH5191"/>
    <mergeCell ref="AJ5191:AL5191"/>
    <mergeCell ref="AM5191:AP5191"/>
    <mergeCell ref="BQ5184:BQ5185"/>
    <mergeCell ref="AJ5178:AK5179"/>
    <mergeCell ref="AL5178:AM5179"/>
    <mergeCell ref="AN5178:AO5179"/>
    <mergeCell ref="AP5178:AQ5179"/>
    <mergeCell ref="AR5178:AS5179"/>
    <mergeCell ref="T5178:U5179"/>
    <mergeCell ref="X5178:Y5179"/>
    <mergeCell ref="Z5178:AA5179"/>
    <mergeCell ref="AB5178:AC5179"/>
    <mergeCell ref="BB5184:BC5185"/>
    <mergeCell ref="BD5184:BE5185"/>
    <mergeCell ref="AH5184:AI5185"/>
    <mergeCell ref="AJ5184:AK5185"/>
    <mergeCell ref="BR5083:BR5084"/>
    <mergeCell ref="BS5083:BS5084"/>
    <mergeCell ref="BQ5089:BQ5090"/>
    <mergeCell ref="BQ5091:BQ5092"/>
    <mergeCell ref="BQ5093:BQ5094"/>
    <mergeCell ref="BS5087:BS5088"/>
    <mergeCell ref="BS5089:BS5090"/>
    <mergeCell ref="BQ5095:BQ5096"/>
    <mergeCell ref="BQ5101:BQ5102"/>
    <mergeCell ref="BQ5103:BQ5104"/>
    <mergeCell ref="BQ5105:BQ5106"/>
    <mergeCell ref="BQ5107:BQ5108"/>
    <mergeCell ref="BQ5109:BQ5110"/>
    <mergeCell ref="BQ5117:BQ5118"/>
    <mergeCell ref="BS5115:BS5116"/>
    <mergeCell ref="BS5117:BS5118"/>
    <mergeCell ref="BS5113:BS5114"/>
    <mergeCell ref="BT5129:BU5129"/>
    <mergeCell ref="AQ5130:AS5130"/>
    <mergeCell ref="AU5130:AW5130"/>
    <mergeCell ref="BB5130:BF5130"/>
    <mergeCell ref="BG5130:BI5130"/>
    <mergeCell ref="BK5130:BM5130"/>
    <mergeCell ref="O5132:R5132"/>
    <mergeCell ref="S5130:U5130"/>
    <mergeCell ref="Y5130:AA5130"/>
    <mergeCell ref="AB5130:AE5130"/>
    <mergeCell ref="AF5130:AH5130"/>
    <mergeCell ref="AJ5130:AL5130"/>
    <mergeCell ref="AM5130:AP5130"/>
    <mergeCell ref="BF5127:BG5128"/>
    <mergeCell ref="BH5127:BI5128"/>
    <mergeCell ref="BJ5127:BK5128"/>
    <mergeCell ref="BL5127:BM5128"/>
    <mergeCell ref="BN5127:BP5128"/>
    <mergeCell ref="AV5125:AW5126"/>
    <mergeCell ref="AX5125:AY5126"/>
    <mergeCell ref="AZ5125:BA5126"/>
    <mergeCell ref="Y5132:AA5132"/>
    <mergeCell ref="AB5132:AE5132"/>
    <mergeCell ref="AF5132:AH5132"/>
    <mergeCell ref="AJ5132:AL5132"/>
    <mergeCell ref="AM5132:AP5132"/>
    <mergeCell ref="BQ5125:BQ5126"/>
    <mergeCell ref="AJ5119:AK5120"/>
    <mergeCell ref="AL5119:AM5120"/>
    <mergeCell ref="AN5119:AO5120"/>
    <mergeCell ref="AP5119:AQ5120"/>
    <mergeCell ref="AR5119:AS5120"/>
    <mergeCell ref="T5119:U5120"/>
    <mergeCell ref="X5119:Y5120"/>
    <mergeCell ref="Z5119:AA5120"/>
    <mergeCell ref="AB5119:AC5120"/>
    <mergeCell ref="BB5125:BC5126"/>
    <mergeCell ref="BD5125:BE5126"/>
    <mergeCell ref="AH5125:AI5126"/>
    <mergeCell ref="AJ5125:AK5126"/>
    <mergeCell ref="AL5125:AM5126"/>
    <mergeCell ref="AN5125:AO5126"/>
    <mergeCell ref="AP5125:AQ5126"/>
    <mergeCell ref="AR5125:AS5126"/>
    <mergeCell ref="T5125:U5126"/>
    <mergeCell ref="X5125:Y5126"/>
    <mergeCell ref="Z5125:AA5126"/>
    <mergeCell ref="BQ5036:BQ5037"/>
    <mergeCell ref="BQ5042:BQ5043"/>
    <mergeCell ref="BQ5044:BQ5045"/>
    <mergeCell ref="BS5056:BS5057"/>
    <mergeCell ref="BS5058:BS5059"/>
    <mergeCell ref="BQ5046:BQ5047"/>
    <mergeCell ref="BQ5048:BQ5049"/>
    <mergeCell ref="BQ5050:BQ5051"/>
    <mergeCell ref="BS5054:BS5055"/>
    <mergeCell ref="BQ5056:BQ5057"/>
    <mergeCell ref="BQ5058:BQ5059"/>
    <mergeCell ref="BT5070:BU5070"/>
    <mergeCell ref="AQ5071:AS5071"/>
    <mergeCell ref="AU5071:AW5071"/>
    <mergeCell ref="BB5071:BF5071"/>
    <mergeCell ref="BG5071:BI5071"/>
    <mergeCell ref="BK5071:BM5071"/>
    <mergeCell ref="O5073:R5073"/>
    <mergeCell ref="S5071:U5071"/>
    <mergeCell ref="Y5071:AA5071"/>
    <mergeCell ref="AB5071:AE5071"/>
    <mergeCell ref="AF5071:AH5071"/>
    <mergeCell ref="AJ5071:AL5071"/>
    <mergeCell ref="AM5071:AP5071"/>
    <mergeCell ref="BF5068:BG5069"/>
    <mergeCell ref="BH5068:BI5069"/>
    <mergeCell ref="BJ5068:BK5069"/>
    <mergeCell ref="BL5068:BM5069"/>
    <mergeCell ref="BN5068:BP5069"/>
    <mergeCell ref="Y5073:AA5073"/>
    <mergeCell ref="AB5073:AE5073"/>
    <mergeCell ref="AF5073:AH5073"/>
    <mergeCell ref="AJ5073:AL5073"/>
    <mergeCell ref="AM5073:AP5073"/>
    <mergeCell ref="BQ5066:BQ5067"/>
    <mergeCell ref="AJ5060:AK5061"/>
    <mergeCell ref="AL5060:AM5061"/>
    <mergeCell ref="AN5060:AO5061"/>
    <mergeCell ref="AP5060:AQ5061"/>
    <mergeCell ref="AR5060:AS5061"/>
    <mergeCell ref="T5060:U5061"/>
    <mergeCell ref="X5060:Y5061"/>
    <mergeCell ref="Z5060:AA5061"/>
    <mergeCell ref="AB5060:AC5061"/>
    <mergeCell ref="AD5060:AE5061"/>
    <mergeCell ref="AF5060:AG5061"/>
    <mergeCell ref="BF5056:BG5057"/>
    <mergeCell ref="BH5056:BI5057"/>
    <mergeCell ref="BJ5056:BK5057"/>
    <mergeCell ref="BL5056:BM5057"/>
    <mergeCell ref="BN5056:BP5057"/>
    <mergeCell ref="BR5056:BR5057"/>
    <mergeCell ref="AT5056:AU5057"/>
    <mergeCell ref="AV5056:AW5057"/>
    <mergeCell ref="AX5056:AY5057"/>
    <mergeCell ref="AZ5056:BA5057"/>
    <mergeCell ref="BB5056:BC5057"/>
    <mergeCell ref="BD5056:BE5057"/>
    <mergeCell ref="AH5056:AI5057"/>
    <mergeCell ref="AJ5056:AK5057"/>
    <mergeCell ref="AL5056:AM5057"/>
    <mergeCell ref="AN5056:AO5057"/>
    <mergeCell ref="AP5056:AQ5057"/>
    <mergeCell ref="AR5056:AS5057"/>
    <mergeCell ref="AJ5007:AK5008"/>
    <mergeCell ref="AL5007:AM5008"/>
    <mergeCell ref="AN5007:AO5008"/>
    <mergeCell ref="AP5007:AQ5008"/>
    <mergeCell ref="AR5007:AS5008"/>
    <mergeCell ref="T5007:U5008"/>
    <mergeCell ref="X5007:Y5008"/>
    <mergeCell ref="Z5007:AA5008"/>
    <mergeCell ref="AB5007:AC5008"/>
    <mergeCell ref="AD5007:AE5008"/>
    <mergeCell ref="AF5007:AG5008"/>
    <mergeCell ref="BL5005:BM5006"/>
    <mergeCell ref="BN5005:BP5006"/>
    <mergeCell ref="AT5005:AU5006"/>
    <mergeCell ref="AV5005:AW5006"/>
    <mergeCell ref="AX5005:AY5006"/>
    <mergeCell ref="AZ5005:BA5006"/>
    <mergeCell ref="BB5005:BC5006"/>
    <mergeCell ref="BD5005:BE5006"/>
    <mergeCell ref="AH5005:AI5006"/>
    <mergeCell ref="AJ5005:AK5006"/>
    <mergeCell ref="AL5005:AM5006"/>
    <mergeCell ref="AN5005:AO5006"/>
    <mergeCell ref="AP5005:AQ5006"/>
    <mergeCell ref="AR5005:AS5006"/>
    <mergeCell ref="T5005:U5006"/>
    <mergeCell ref="BR5024:BR5025"/>
    <mergeCell ref="BS5024:BS5025"/>
    <mergeCell ref="BQ5030:BQ5031"/>
    <mergeCell ref="BQ5032:BQ5033"/>
    <mergeCell ref="BQ5034:BQ5035"/>
    <mergeCell ref="BS5028:BS5029"/>
    <mergeCell ref="BS5030:BS5031"/>
    <mergeCell ref="BS5026:BS5027"/>
    <mergeCell ref="AZ5026:BA5027"/>
    <mergeCell ref="BB5026:BC5027"/>
    <mergeCell ref="BD5026:BE5027"/>
    <mergeCell ref="BF5026:BG5027"/>
    <mergeCell ref="BH5026:BI5027"/>
    <mergeCell ref="BJ5026:BK5027"/>
    <mergeCell ref="AN5026:AO5027"/>
    <mergeCell ref="AP5026:AQ5027"/>
    <mergeCell ref="AR5026:AS5027"/>
    <mergeCell ref="AT5026:AU5027"/>
    <mergeCell ref="AV5026:AW5027"/>
    <mergeCell ref="AX5026:AY5027"/>
    <mergeCell ref="AB5026:AC5027"/>
    <mergeCell ref="AD5026:AE5027"/>
    <mergeCell ref="AF5026:AG5027"/>
    <mergeCell ref="AH5026:AI5027"/>
    <mergeCell ref="AJ5026:AK5027"/>
    <mergeCell ref="AL5026:AM5027"/>
    <mergeCell ref="X5005:Y5006"/>
    <mergeCell ref="Z5005:AA5006"/>
    <mergeCell ref="AB5005:AC5006"/>
    <mergeCell ref="AD5005:AE5006"/>
    <mergeCell ref="AF5005:AG5006"/>
    <mergeCell ref="AF4948:AG4949"/>
    <mergeCell ref="BL4946:BM4947"/>
    <mergeCell ref="BN4946:BP4947"/>
    <mergeCell ref="BR4965:BR4966"/>
    <mergeCell ref="BS4965:BS4966"/>
    <mergeCell ref="BQ4971:BQ4972"/>
    <mergeCell ref="BQ4973:BQ4974"/>
    <mergeCell ref="BQ4975:BQ4976"/>
    <mergeCell ref="BS4969:BS4970"/>
    <mergeCell ref="BS4971:BS4972"/>
    <mergeCell ref="BS4967:BS4968"/>
    <mergeCell ref="BQ4977:BQ4978"/>
    <mergeCell ref="BQ4983:BQ4984"/>
    <mergeCell ref="BQ4985:BQ4986"/>
    <mergeCell ref="BQ4987:BQ4988"/>
    <mergeCell ref="BQ4989:BQ4990"/>
    <mergeCell ref="BQ4991:BQ4992"/>
    <mergeCell ref="BQ4999:BQ5000"/>
    <mergeCell ref="BS4997:BS4998"/>
    <mergeCell ref="BS4999:BS5000"/>
    <mergeCell ref="BS4995:BS4996"/>
    <mergeCell ref="BT5011:BU5011"/>
    <mergeCell ref="BR5011:BS5011"/>
    <mergeCell ref="BS5003:BS5004"/>
    <mergeCell ref="BR5005:BR5006"/>
    <mergeCell ref="BS5001:BS5002"/>
    <mergeCell ref="AQ5012:AS5012"/>
    <mergeCell ref="AU5012:AW5012"/>
    <mergeCell ref="BB5012:BF5012"/>
    <mergeCell ref="BG5012:BI5012"/>
    <mergeCell ref="BK5012:BM5012"/>
    <mergeCell ref="O5014:R5014"/>
    <mergeCell ref="S5012:U5012"/>
    <mergeCell ref="Y5012:AA5012"/>
    <mergeCell ref="AB5012:AE5012"/>
    <mergeCell ref="AF5012:AH5012"/>
    <mergeCell ref="AJ5012:AL5012"/>
    <mergeCell ref="AM5012:AP5012"/>
    <mergeCell ref="BF5009:BG5010"/>
    <mergeCell ref="BH5009:BI5010"/>
    <mergeCell ref="BJ5009:BK5010"/>
    <mergeCell ref="BL5009:BM5010"/>
    <mergeCell ref="BN5009:BP5010"/>
    <mergeCell ref="AV5007:AW5008"/>
    <mergeCell ref="AX5007:AY5008"/>
    <mergeCell ref="AZ5007:BA5008"/>
    <mergeCell ref="Y5014:AA5014"/>
    <mergeCell ref="AB5014:AE5014"/>
    <mergeCell ref="AF5014:AH5014"/>
    <mergeCell ref="AJ5014:AL5014"/>
    <mergeCell ref="AM5014:AP5014"/>
    <mergeCell ref="BQ5007:BQ5008"/>
    <mergeCell ref="AJ5001:AK5002"/>
    <mergeCell ref="AL5001:AM5002"/>
    <mergeCell ref="AN5001:AO5002"/>
    <mergeCell ref="AP5001:AQ5002"/>
    <mergeCell ref="AR5001:AS5002"/>
    <mergeCell ref="T5001:U5002"/>
    <mergeCell ref="X5001:Y5002"/>
    <mergeCell ref="Z5001:AA5002"/>
    <mergeCell ref="AB5001:AC5002"/>
    <mergeCell ref="BB5007:BC5008"/>
    <mergeCell ref="BD5007:BE5008"/>
    <mergeCell ref="AH5007:AI5008"/>
    <mergeCell ref="BR4906:BR4907"/>
    <mergeCell ref="BS4906:BS4907"/>
    <mergeCell ref="BQ4912:BQ4913"/>
    <mergeCell ref="BQ4914:BQ4915"/>
    <mergeCell ref="BQ4916:BQ4917"/>
    <mergeCell ref="BS4910:BS4911"/>
    <mergeCell ref="BS4912:BS4913"/>
    <mergeCell ref="BS4908:BS4909"/>
    <mergeCell ref="BQ4918:BQ4919"/>
    <mergeCell ref="BQ4924:BQ4925"/>
    <mergeCell ref="BQ4926:BQ4927"/>
    <mergeCell ref="BQ4928:BQ4929"/>
    <mergeCell ref="BQ4930:BQ4931"/>
    <mergeCell ref="BQ4932:BQ4933"/>
    <mergeCell ref="BQ4940:BQ4941"/>
    <mergeCell ref="BS4938:BS4939"/>
    <mergeCell ref="BS4940:BS4941"/>
    <mergeCell ref="BS4936:BS4937"/>
    <mergeCell ref="BT4952:BU4952"/>
    <mergeCell ref="BS4944:BS4945"/>
    <mergeCell ref="AQ4953:AS4953"/>
    <mergeCell ref="AU4953:AW4953"/>
    <mergeCell ref="BB4953:BF4953"/>
    <mergeCell ref="BG4953:BI4953"/>
    <mergeCell ref="BK4953:BM4953"/>
    <mergeCell ref="O4955:R4955"/>
    <mergeCell ref="S4953:U4953"/>
    <mergeCell ref="Y4953:AA4953"/>
    <mergeCell ref="AB4953:AE4953"/>
    <mergeCell ref="AF4953:AH4953"/>
    <mergeCell ref="AJ4953:AL4953"/>
    <mergeCell ref="AM4953:AP4953"/>
    <mergeCell ref="BF4950:BG4951"/>
    <mergeCell ref="BH4950:BI4951"/>
    <mergeCell ref="BJ4950:BK4951"/>
    <mergeCell ref="BL4950:BM4951"/>
    <mergeCell ref="BN4950:BP4951"/>
    <mergeCell ref="AV4948:AW4949"/>
    <mergeCell ref="AX4948:AY4949"/>
    <mergeCell ref="AZ4948:BA4949"/>
    <mergeCell ref="Y4955:AA4955"/>
    <mergeCell ref="AB4955:AE4955"/>
    <mergeCell ref="AF4955:AH4955"/>
    <mergeCell ref="AJ4955:AL4955"/>
    <mergeCell ref="AM4955:AP4955"/>
    <mergeCell ref="BQ4948:BQ4949"/>
    <mergeCell ref="AJ4942:AK4943"/>
    <mergeCell ref="AL4942:AM4943"/>
    <mergeCell ref="AN4942:AO4943"/>
    <mergeCell ref="AP4942:AQ4943"/>
    <mergeCell ref="AR4942:AS4943"/>
    <mergeCell ref="T4942:U4943"/>
    <mergeCell ref="X4942:Y4943"/>
    <mergeCell ref="Z4942:AA4943"/>
    <mergeCell ref="AB4942:AC4943"/>
    <mergeCell ref="BB4948:BC4949"/>
    <mergeCell ref="BD4948:BE4949"/>
    <mergeCell ref="AH4948:AI4949"/>
    <mergeCell ref="AJ4948:AK4949"/>
    <mergeCell ref="AL4948:AM4949"/>
    <mergeCell ref="AN4948:AO4949"/>
    <mergeCell ref="AP4948:AQ4949"/>
    <mergeCell ref="AR4948:AS4949"/>
    <mergeCell ref="T4948:U4949"/>
    <mergeCell ref="BQ4855:BQ4856"/>
    <mergeCell ref="BQ4857:BQ4858"/>
    <mergeCell ref="BS4851:BS4852"/>
    <mergeCell ref="BS4853:BS4854"/>
    <mergeCell ref="BQ4859:BQ4860"/>
    <mergeCell ref="BQ4865:BQ4866"/>
    <mergeCell ref="BQ4867:BQ4868"/>
    <mergeCell ref="BQ4869:BQ4870"/>
    <mergeCell ref="BQ4871:BQ4872"/>
    <mergeCell ref="BQ4873:BQ4874"/>
    <mergeCell ref="BQ4881:BQ4882"/>
    <mergeCell ref="BS4879:BS4880"/>
    <mergeCell ref="BS4881:BS4882"/>
    <mergeCell ref="BS4877:BS4878"/>
    <mergeCell ref="BT4893:BU4893"/>
    <mergeCell ref="BS4885:BS4886"/>
    <mergeCell ref="AQ4894:AS4894"/>
    <mergeCell ref="AU4894:AW4894"/>
    <mergeCell ref="BB4894:BF4894"/>
    <mergeCell ref="BG4894:BI4894"/>
    <mergeCell ref="BK4894:BM4894"/>
    <mergeCell ref="O4896:R4896"/>
    <mergeCell ref="S4894:U4894"/>
    <mergeCell ref="Y4894:AA4894"/>
    <mergeCell ref="AB4894:AE4894"/>
    <mergeCell ref="AF4894:AH4894"/>
    <mergeCell ref="AJ4894:AL4894"/>
    <mergeCell ref="AM4894:AP4894"/>
    <mergeCell ref="BF4891:BG4892"/>
    <mergeCell ref="BH4891:BI4892"/>
    <mergeCell ref="BJ4891:BK4892"/>
    <mergeCell ref="BL4891:BM4892"/>
    <mergeCell ref="BN4891:BP4892"/>
    <mergeCell ref="AV4889:AW4890"/>
    <mergeCell ref="AX4889:AY4890"/>
    <mergeCell ref="AZ4889:BA4890"/>
    <mergeCell ref="Y4896:AA4896"/>
    <mergeCell ref="AB4896:AE4896"/>
    <mergeCell ref="AF4896:AH4896"/>
    <mergeCell ref="AJ4896:AL4896"/>
    <mergeCell ref="AM4896:AP4896"/>
    <mergeCell ref="BQ4889:BQ4890"/>
    <mergeCell ref="AJ4883:AK4884"/>
    <mergeCell ref="AL4883:AM4884"/>
    <mergeCell ref="AN4883:AO4884"/>
    <mergeCell ref="AP4883:AQ4884"/>
    <mergeCell ref="AR4883:AS4884"/>
    <mergeCell ref="T4883:U4884"/>
    <mergeCell ref="X4883:Y4884"/>
    <mergeCell ref="Z4883:AA4884"/>
    <mergeCell ref="AB4883:AC4884"/>
    <mergeCell ref="BB4889:BC4890"/>
    <mergeCell ref="BD4889:BE4890"/>
    <mergeCell ref="AH4889:AI4890"/>
    <mergeCell ref="AJ4889:AK4890"/>
    <mergeCell ref="AL4889:AM4890"/>
    <mergeCell ref="AN4889:AO4890"/>
    <mergeCell ref="AP4889:AQ4890"/>
    <mergeCell ref="AR4889:AS4890"/>
    <mergeCell ref="T4889:U4890"/>
    <mergeCell ref="X4889:Y4890"/>
    <mergeCell ref="Z4889:AA4890"/>
    <mergeCell ref="AB4889:AC4890"/>
    <mergeCell ref="AD4889:AE4890"/>
    <mergeCell ref="BS4820:BS4821"/>
    <mergeCell ref="BS4822:BS4823"/>
    <mergeCell ref="BQ4810:BQ4811"/>
    <mergeCell ref="BQ4812:BQ4813"/>
    <mergeCell ref="BQ4814:BQ4815"/>
    <mergeCell ref="BS4818:BS4819"/>
    <mergeCell ref="BQ4820:BQ4821"/>
    <mergeCell ref="BQ4822:BQ4823"/>
    <mergeCell ref="BT4834:BU4834"/>
    <mergeCell ref="AQ4835:AS4835"/>
    <mergeCell ref="AU4835:AW4835"/>
    <mergeCell ref="BB4835:BF4835"/>
    <mergeCell ref="BG4835:BI4835"/>
    <mergeCell ref="BK4835:BM4835"/>
    <mergeCell ref="O4837:R4837"/>
    <mergeCell ref="S4835:U4835"/>
    <mergeCell ref="Y4835:AA4835"/>
    <mergeCell ref="AB4835:AE4835"/>
    <mergeCell ref="AF4835:AH4835"/>
    <mergeCell ref="AJ4835:AL4835"/>
    <mergeCell ref="AM4835:AP4835"/>
    <mergeCell ref="BF4832:BG4833"/>
    <mergeCell ref="BH4832:BI4833"/>
    <mergeCell ref="BJ4832:BK4833"/>
    <mergeCell ref="BL4832:BM4833"/>
    <mergeCell ref="BN4832:BP4833"/>
    <mergeCell ref="Y4837:AA4837"/>
    <mergeCell ref="AB4837:AE4837"/>
    <mergeCell ref="AF4837:AH4837"/>
    <mergeCell ref="AJ4837:AL4837"/>
    <mergeCell ref="AM4837:AP4837"/>
    <mergeCell ref="BR4847:BR4848"/>
    <mergeCell ref="BS4847:BS4848"/>
    <mergeCell ref="BQ4830:BQ4831"/>
    <mergeCell ref="AJ4824:AK4825"/>
    <mergeCell ref="AL4824:AM4825"/>
    <mergeCell ref="AN4824:AO4825"/>
    <mergeCell ref="AP4824:AQ4825"/>
    <mergeCell ref="AR4824:AS4825"/>
    <mergeCell ref="T4824:U4825"/>
    <mergeCell ref="X4824:Y4825"/>
    <mergeCell ref="Z4824:AA4825"/>
    <mergeCell ref="AB4824:AC4825"/>
    <mergeCell ref="AD4824:AE4825"/>
    <mergeCell ref="AF4824:AG4825"/>
    <mergeCell ref="BF4820:BG4821"/>
    <mergeCell ref="BH4820:BI4821"/>
    <mergeCell ref="BJ4820:BK4821"/>
    <mergeCell ref="BL4820:BM4821"/>
    <mergeCell ref="BN4820:BP4821"/>
    <mergeCell ref="BR4820:BR4821"/>
    <mergeCell ref="AT4820:AU4821"/>
    <mergeCell ref="AV4820:AW4821"/>
    <mergeCell ref="AX4820:AY4821"/>
    <mergeCell ref="AZ4820:BA4821"/>
    <mergeCell ref="BB4820:BC4821"/>
    <mergeCell ref="BD4820:BE4821"/>
    <mergeCell ref="AH4820:AI4821"/>
    <mergeCell ref="AJ4820:AK4821"/>
    <mergeCell ref="AL4820:AM4821"/>
    <mergeCell ref="AN4820:AO4821"/>
    <mergeCell ref="AP4820:AQ4821"/>
    <mergeCell ref="AR4820:AS4821"/>
    <mergeCell ref="T4820:U4821"/>
    <mergeCell ref="AP4771:AQ4772"/>
    <mergeCell ref="AR4771:AS4772"/>
    <mergeCell ref="T4771:U4772"/>
    <mergeCell ref="X4771:Y4772"/>
    <mergeCell ref="Z4771:AA4772"/>
    <mergeCell ref="AB4771:AC4772"/>
    <mergeCell ref="AD4771:AE4772"/>
    <mergeCell ref="AF4771:AG4772"/>
    <mergeCell ref="BL4769:BM4770"/>
    <mergeCell ref="BN4769:BP4770"/>
    <mergeCell ref="AT4769:AU4770"/>
    <mergeCell ref="AV4769:AW4770"/>
    <mergeCell ref="AX4769:AY4770"/>
    <mergeCell ref="AZ4769:BA4770"/>
    <mergeCell ref="BB4769:BC4770"/>
    <mergeCell ref="BD4769:BE4770"/>
    <mergeCell ref="AH4769:AI4770"/>
    <mergeCell ref="AJ4769:AK4770"/>
    <mergeCell ref="AL4769:AM4770"/>
    <mergeCell ref="AN4769:AO4770"/>
    <mergeCell ref="AP4769:AQ4770"/>
    <mergeCell ref="AR4769:AS4770"/>
    <mergeCell ref="T4769:U4770"/>
    <mergeCell ref="BR4788:BR4789"/>
    <mergeCell ref="BS4788:BS4789"/>
    <mergeCell ref="BQ4794:BQ4795"/>
    <mergeCell ref="BQ4796:BQ4797"/>
    <mergeCell ref="BQ4798:BQ4799"/>
    <mergeCell ref="BS4792:BS4793"/>
    <mergeCell ref="BS4794:BS4795"/>
    <mergeCell ref="BS4790:BS4791"/>
    <mergeCell ref="BQ4800:BQ4801"/>
    <mergeCell ref="BQ4806:BQ4807"/>
    <mergeCell ref="AX4804:AY4805"/>
    <mergeCell ref="AZ4804:BA4805"/>
    <mergeCell ref="BB4804:BC4805"/>
    <mergeCell ref="BD4804:BE4805"/>
    <mergeCell ref="AH4804:AI4805"/>
    <mergeCell ref="AJ4804:AK4805"/>
    <mergeCell ref="AL4804:AM4805"/>
    <mergeCell ref="AN4804:AO4805"/>
    <mergeCell ref="AP4804:AQ4805"/>
    <mergeCell ref="AR4804:AS4805"/>
    <mergeCell ref="T4804:U4805"/>
    <mergeCell ref="X4804:Y4805"/>
    <mergeCell ref="Z4804:AA4805"/>
    <mergeCell ref="AB4804:AC4805"/>
    <mergeCell ref="AD4804:AE4805"/>
    <mergeCell ref="AF4804:AG4805"/>
    <mergeCell ref="T4800:U4801"/>
    <mergeCell ref="X4800:Y4801"/>
    <mergeCell ref="Z4800:AA4801"/>
    <mergeCell ref="AB4800:AC4801"/>
    <mergeCell ref="AD4800:AE4801"/>
    <mergeCell ref="AF4800:AG4801"/>
    <mergeCell ref="AZ4790:BA4791"/>
    <mergeCell ref="BB4790:BC4791"/>
    <mergeCell ref="BD4790:BE4791"/>
    <mergeCell ref="BF4790:BG4791"/>
    <mergeCell ref="BH4790:BI4791"/>
    <mergeCell ref="BJ4790:BK4791"/>
    <mergeCell ref="AN4790:AO4791"/>
    <mergeCell ref="AP4790:AQ4791"/>
    <mergeCell ref="AR4790:AS4791"/>
    <mergeCell ref="BR4729:BR4730"/>
    <mergeCell ref="BS4729:BS4730"/>
    <mergeCell ref="BQ4735:BQ4736"/>
    <mergeCell ref="BQ4737:BQ4738"/>
    <mergeCell ref="BQ4739:BQ4740"/>
    <mergeCell ref="BS4733:BS4734"/>
    <mergeCell ref="BS4735:BS4736"/>
    <mergeCell ref="BS4731:BS4732"/>
    <mergeCell ref="BQ4741:BQ4742"/>
    <mergeCell ref="BQ4747:BQ4748"/>
    <mergeCell ref="BQ4749:BQ4750"/>
    <mergeCell ref="BQ4751:BQ4752"/>
    <mergeCell ref="BQ4753:BQ4754"/>
    <mergeCell ref="BQ4755:BQ4756"/>
    <mergeCell ref="BQ4763:BQ4764"/>
    <mergeCell ref="BS4761:BS4762"/>
    <mergeCell ref="BS4763:BS4764"/>
    <mergeCell ref="BS4759:BS4760"/>
    <mergeCell ref="BT4775:BU4775"/>
    <mergeCell ref="BR4775:BS4775"/>
    <mergeCell ref="BS4767:BS4768"/>
    <mergeCell ref="BR4769:BR4770"/>
    <mergeCell ref="BS4765:BS4766"/>
    <mergeCell ref="AQ4776:AS4776"/>
    <mergeCell ref="AU4776:AW4776"/>
    <mergeCell ref="BB4776:BF4776"/>
    <mergeCell ref="BG4776:BI4776"/>
    <mergeCell ref="BK4776:BM4776"/>
    <mergeCell ref="O4778:R4778"/>
    <mergeCell ref="S4776:U4776"/>
    <mergeCell ref="Y4776:AA4776"/>
    <mergeCell ref="AB4776:AE4776"/>
    <mergeCell ref="AF4776:AH4776"/>
    <mergeCell ref="AJ4776:AL4776"/>
    <mergeCell ref="AM4776:AP4776"/>
    <mergeCell ref="BF4773:BG4774"/>
    <mergeCell ref="BH4773:BI4774"/>
    <mergeCell ref="BJ4773:BK4774"/>
    <mergeCell ref="BL4773:BM4774"/>
    <mergeCell ref="BN4773:BP4774"/>
    <mergeCell ref="AV4771:AW4772"/>
    <mergeCell ref="AX4771:AY4772"/>
    <mergeCell ref="AZ4771:BA4772"/>
    <mergeCell ref="Y4778:AA4778"/>
    <mergeCell ref="AB4778:AE4778"/>
    <mergeCell ref="AF4778:AH4778"/>
    <mergeCell ref="AJ4778:AL4778"/>
    <mergeCell ref="AM4778:AP4778"/>
    <mergeCell ref="BQ4771:BQ4772"/>
    <mergeCell ref="AJ4765:AK4766"/>
    <mergeCell ref="AL4765:AM4766"/>
    <mergeCell ref="AN4765:AO4766"/>
    <mergeCell ref="AP4765:AQ4766"/>
    <mergeCell ref="AR4765:AS4766"/>
    <mergeCell ref="T4765:U4766"/>
    <mergeCell ref="X4765:Y4766"/>
    <mergeCell ref="Z4765:AA4766"/>
    <mergeCell ref="AB4765:AC4766"/>
    <mergeCell ref="BB4771:BC4772"/>
    <mergeCell ref="BD4771:BE4772"/>
    <mergeCell ref="AH4771:AI4772"/>
    <mergeCell ref="AJ4771:AK4772"/>
    <mergeCell ref="AL4771:AM4772"/>
    <mergeCell ref="AN4771:AO4772"/>
    <mergeCell ref="O4719:R4719"/>
    <mergeCell ref="S4717:U4717"/>
    <mergeCell ref="Y4717:AA4717"/>
    <mergeCell ref="AB4717:AE4717"/>
    <mergeCell ref="AF4717:AH4717"/>
    <mergeCell ref="AJ4717:AL4717"/>
    <mergeCell ref="AM4717:AP4717"/>
    <mergeCell ref="BF4714:BG4715"/>
    <mergeCell ref="BH4714:BI4715"/>
    <mergeCell ref="BJ4714:BK4715"/>
    <mergeCell ref="BL4714:BM4715"/>
    <mergeCell ref="BN4714:BP4715"/>
    <mergeCell ref="AV4712:AW4713"/>
    <mergeCell ref="AX4712:AY4713"/>
    <mergeCell ref="AZ4712:BA4713"/>
    <mergeCell ref="Y4719:AA4719"/>
    <mergeCell ref="AB4719:AE4719"/>
    <mergeCell ref="AF4719:AH4719"/>
    <mergeCell ref="AJ4719:AL4719"/>
    <mergeCell ref="AM4719:AP4719"/>
    <mergeCell ref="BQ4712:BQ4713"/>
    <mergeCell ref="AJ4706:AK4707"/>
    <mergeCell ref="AL4706:AM4707"/>
    <mergeCell ref="AN4706:AO4707"/>
    <mergeCell ref="AP4706:AQ4707"/>
    <mergeCell ref="AR4706:AS4707"/>
    <mergeCell ref="T4706:U4707"/>
    <mergeCell ref="X4706:Y4707"/>
    <mergeCell ref="Z4706:AA4707"/>
    <mergeCell ref="AB4706:AC4707"/>
    <mergeCell ref="BB4712:BC4713"/>
    <mergeCell ref="BD4712:BE4713"/>
    <mergeCell ref="AH4712:AI4713"/>
    <mergeCell ref="AJ4712:AK4713"/>
    <mergeCell ref="AL4712:AM4713"/>
    <mergeCell ref="AN4712:AO4713"/>
    <mergeCell ref="AP4712:AQ4713"/>
    <mergeCell ref="AR4712:AS4713"/>
    <mergeCell ref="T4712:U4713"/>
    <mergeCell ref="X4712:Y4713"/>
    <mergeCell ref="Z4712:AA4713"/>
    <mergeCell ref="AB4712:AC4713"/>
    <mergeCell ref="AD4712:AE4713"/>
    <mergeCell ref="AF4712:AG4713"/>
    <mergeCell ref="BJ4710:BK4711"/>
    <mergeCell ref="BL4710:BM4711"/>
    <mergeCell ref="BN4710:BP4711"/>
    <mergeCell ref="AT4710:AU4711"/>
    <mergeCell ref="AV4710:AW4711"/>
    <mergeCell ref="AX4710:AY4711"/>
    <mergeCell ref="AZ4710:BA4711"/>
    <mergeCell ref="BB4710:BC4711"/>
    <mergeCell ref="BD4710:BE4711"/>
    <mergeCell ref="AH4710:AI4711"/>
    <mergeCell ref="AJ4710:AK4711"/>
    <mergeCell ref="AL4710:AM4711"/>
    <mergeCell ref="AN4710:AO4711"/>
    <mergeCell ref="AP4710:AQ4711"/>
    <mergeCell ref="AR4710:AS4711"/>
    <mergeCell ref="BR4670:BR4671"/>
    <mergeCell ref="BS4670:BS4671"/>
    <mergeCell ref="BQ4676:BQ4677"/>
    <mergeCell ref="BT4657:BU4657"/>
    <mergeCell ref="AQ4658:AS4658"/>
    <mergeCell ref="AU4658:AW4658"/>
    <mergeCell ref="BB4658:BF4658"/>
    <mergeCell ref="BG4658:BI4658"/>
    <mergeCell ref="BK4658:BM4658"/>
    <mergeCell ref="BQ4678:BQ4679"/>
    <mergeCell ref="BQ4680:BQ4681"/>
    <mergeCell ref="BS4674:BS4675"/>
    <mergeCell ref="BS4676:BS4677"/>
    <mergeCell ref="BS4672:BS4673"/>
    <mergeCell ref="BQ4682:BQ4683"/>
    <mergeCell ref="BQ4690:BQ4691"/>
    <mergeCell ref="BQ4692:BQ4693"/>
    <mergeCell ref="BQ4694:BQ4695"/>
    <mergeCell ref="BQ4696:BQ4697"/>
    <mergeCell ref="BQ4702:BQ4703"/>
    <mergeCell ref="BS4702:BS4703"/>
    <mergeCell ref="BS4700:BS4701"/>
    <mergeCell ref="BT4716:BU4716"/>
    <mergeCell ref="BS4708:BS4709"/>
    <mergeCell ref="BS4706:BS4707"/>
    <mergeCell ref="AQ4717:AS4717"/>
    <mergeCell ref="AU4717:AW4717"/>
    <mergeCell ref="BB4717:BF4717"/>
    <mergeCell ref="BG4717:BI4717"/>
    <mergeCell ref="BK4717:BM4717"/>
    <mergeCell ref="T4710:U4711"/>
    <mergeCell ref="X4710:Y4711"/>
    <mergeCell ref="Z4710:AA4711"/>
    <mergeCell ref="AB4710:AC4711"/>
    <mergeCell ref="AD4710:AE4711"/>
    <mergeCell ref="AF4710:AG4711"/>
    <mergeCell ref="AF4706:AG4707"/>
    <mergeCell ref="BB4698:BC4699"/>
    <mergeCell ref="BD4698:BE4699"/>
    <mergeCell ref="AH4698:AI4699"/>
    <mergeCell ref="AJ4698:AK4699"/>
    <mergeCell ref="AL4698:AM4699"/>
    <mergeCell ref="AN4698:AO4699"/>
    <mergeCell ref="AP4698:AQ4699"/>
    <mergeCell ref="AR4698:AS4699"/>
    <mergeCell ref="T4698:U4699"/>
    <mergeCell ref="X4698:Y4699"/>
    <mergeCell ref="Z4698:AA4699"/>
    <mergeCell ref="AB4698:AC4699"/>
    <mergeCell ref="AD4698:AE4699"/>
    <mergeCell ref="AF4698:AG4699"/>
    <mergeCell ref="Z4694:AA4695"/>
    <mergeCell ref="AB4694:AC4695"/>
    <mergeCell ref="AD4694:AE4695"/>
    <mergeCell ref="AF4694:AG4695"/>
    <mergeCell ref="BL4692:BM4693"/>
    <mergeCell ref="BN4692:BP4693"/>
    <mergeCell ref="BR4692:BR4693"/>
    <mergeCell ref="BS4692:BS4693"/>
    <mergeCell ref="AX4686:AY4687"/>
    <mergeCell ref="BL4700:BM4701"/>
    <mergeCell ref="BN4700:BP4701"/>
    <mergeCell ref="BR4700:BR4701"/>
    <mergeCell ref="BQ4700:BQ4701"/>
    <mergeCell ref="BQ4619:BQ4620"/>
    <mergeCell ref="BQ4621:BQ4622"/>
    <mergeCell ref="BS4615:BS4616"/>
    <mergeCell ref="BS4617:BS4618"/>
    <mergeCell ref="BS4613:BS4614"/>
    <mergeCell ref="BR4613:BR4614"/>
    <mergeCell ref="BQ4623:BQ4624"/>
    <mergeCell ref="BQ4629:BQ4630"/>
    <mergeCell ref="BQ4631:BQ4632"/>
    <mergeCell ref="BQ4635:BQ4636"/>
    <mergeCell ref="BQ4637:BQ4638"/>
    <mergeCell ref="BS4633:BS4634"/>
    <mergeCell ref="BL4655:BM4656"/>
    <mergeCell ref="BN4655:BP4656"/>
    <mergeCell ref="BQ4643:BQ4644"/>
    <mergeCell ref="BQ4645:BQ4646"/>
    <mergeCell ref="BS4643:BS4644"/>
    <mergeCell ref="BS4645:BS4646"/>
    <mergeCell ref="BS4641:BS4642"/>
    <mergeCell ref="BS4647:BS4648"/>
    <mergeCell ref="BN4643:BP4644"/>
    <mergeCell ref="BR4643:BR4644"/>
    <mergeCell ref="AV4653:AW4654"/>
    <mergeCell ref="AX4653:AY4654"/>
    <mergeCell ref="AZ4653:BA4654"/>
    <mergeCell ref="Y4660:AA4660"/>
    <mergeCell ref="AB4660:AE4660"/>
    <mergeCell ref="AF4660:AH4660"/>
    <mergeCell ref="AJ4660:AL4660"/>
    <mergeCell ref="AM4660:AP4660"/>
    <mergeCell ref="BQ4653:BQ4654"/>
    <mergeCell ref="AJ4647:AK4648"/>
    <mergeCell ref="AL4647:AM4648"/>
    <mergeCell ref="AN4647:AO4648"/>
    <mergeCell ref="AP4647:AQ4648"/>
    <mergeCell ref="AR4647:AS4648"/>
    <mergeCell ref="BF4655:BG4656"/>
    <mergeCell ref="BH4655:BI4656"/>
    <mergeCell ref="BJ4655:BK4656"/>
    <mergeCell ref="AT4643:AU4644"/>
    <mergeCell ref="AV4643:AW4644"/>
    <mergeCell ref="AX4643:AY4644"/>
    <mergeCell ref="AZ4643:BA4644"/>
    <mergeCell ref="BB4643:BC4644"/>
    <mergeCell ref="BD4643:BE4644"/>
    <mergeCell ref="AH4643:AI4644"/>
    <mergeCell ref="AJ4643:AK4644"/>
    <mergeCell ref="AL4643:AM4644"/>
    <mergeCell ref="AN4643:AO4644"/>
    <mergeCell ref="AP4643:AQ4644"/>
    <mergeCell ref="AR4643:AS4644"/>
    <mergeCell ref="AL4639:AM4640"/>
    <mergeCell ref="AN4639:AO4640"/>
    <mergeCell ref="AP4639:AQ4640"/>
    <mergeCell ref="AR4639:AS4640"/>
    <mergeCell ref="BB4627:BC4628"/>
    <mergeCell ref="BD4627:BE4628"/>
    <mergeCell ref="AH4627:AI4628"/>
    <mergeCell ref="AJ4627:AK4628"/>
    <mergeCell ref="AL4627:AM4628"/>
    <mergeCell ref="AN4627:AO4628"/>
    <mergeCell ref="X4647:Y4648"/>
    <mergeCell ref="Z4647:AA4648"/>
    <mergeCell ref="AB4647:AC4648"/>
    <mergeCell ref="BR4552:BR4553"/>
    <mergeCell ref="BS4552:BS4553"/>
    <mergeCell ref="BQ4558:BQ4559"/>
    <mergeCell ref="BT4539:BU4539"/>
    <mergeCell ref="AQ4540:AS4540"/>
    <mergeCell ref="AU4540:AW4540"/>
    <mergeCell ref="BB4540:BF4540"/>
    <mergeCell ref="BG4540:BI4540"/>
    <mergeCell ref="BK4540:BM4540"/>
    <mergeCell ref="BQ4560:BQ4561"/>
    <mergeCell ref="BQ4562:BQ4563"/>
    <mergeCell ref="BS4556:BS4557"/>
    <mergeCell ref="BS4558:BS4559"/>
    <mergeCell ref="BS4554:BS4555"/>
    <mergeCell ref="BQ4564:BQ4565"/>
    <mergeCell ref="BQ4570:BQ4571"/>
    <mergeCell ref="BQ4572:BQ4573"/>
    <mergeCell ref="BS4584:BS4585"/>
    <mergeCell ref="BS4586:BS4587"/>
    <mergeCell ref="BQ4574:BQ4575"/>
    <mergeCell ref="BQ4576:BQ4577"/>
    <mergeCell ref="BQ4578:BQ4579"/>
    <mergeCell ref="BS4582:BS4583"/>
    <mergeCell ref="BQ4584:BQ4585"/>
    <mergeCell ref="BQ4586:BQ4587"/>
    <mergeCell ref="BT4598:BU4598"/>
    <mergeCell ref="AQ4599:AS4599"/>
    <mergeCell ref="AU4599:AW4599"/>
    <mergeCell ref="BB4599:BF4599"/>
    <mergeCell ref="BG4599:BI4599"/>
    <mergeCell ref="BK4599:BM4599"/>
    <mergeCell ref="O4601:R4601"/>
    <mergeCell ref="S4599:U4599"/>
    <mergeCell ref="Y4599:AA4599"/>
    <mergeCell ref="AB4599:AE4599"/>
    <mergeCell ref="AF4599:AH4599"/>
    <mergeCell ref="AJ4599:AL4599"/>
    <mergeCell ref="AM4599:AP4599"/>
    <mergeCell ref="BF4596:BG4597"/>
    <mergeCell ref="BH4596:BI4597"/>
    <mergeCell ref="BJ4596:BK4597"/>
    <mergeCell ref="BL4596:BM4597"/>
    <mergeCell ref="BN4596:BP4597"/>
    <mergeCell ref="Y4601:AA4601"/>
    <mergeCell ref="AB4601:AE4601"/>
    <mergeCell ref="AF4601:AH4601"/>
    <mergeCell ref="AJ4601:AL4601"/>
    <mergeCell ref="AM4601:AP4601"/>
    <mergeCell ref="BB4601:BF4601"/>
    <mergeCell ref="BG4601:BI4601"/>
    <mergeCell ref="BK4601:BM4601"/>
    <mergeCell ref="Z4596:AA4597"/>
    <mergeCell ref="AB4596:AC4597"/>
    <mergeCell ref="AD4596:AE4597"/>
    <mergeCell ref="AF4596:AG4597"/>
    <mergeCell ref="AH4596:AI4597"/>
    <mergeCell ref="AJ4596:AK4597"/>
    <mergeCell ref="AL4596:AM4597"/>
    <mergeCell ref="AN4596:AO4597"/>
    <mergeCell ref="AP4596:AQ4597"/>
    <mergeCell ref="AR4596:AS4597"/>
    <mergeCell ref="AT4596:AU4597"/>
    <mergeCell ref="AV4596:AW4597"/>
    <mergeCell ref="AX4596:AY4597"/>
    <mergeCell ref="BR4493:BR4494"/>
    <mergeCell ref="BS4493:BS4494"/>
    <mergeCell ref="BQ4499:BQ4500"/>
    <mergeCell ref="BQ4501:BQ4502"/>
    <mergeCell ref="BQ4503:BQ4504"/>
    <mergeCell ref="BS4497:BS4498"/>
    <mergeCell ref="BS4499:BS4500"/>
    <mergeCell ref="BS4495:BS4496"/>
    <mergeCell ref="BQ4505:BQ4506"/>
    <mergeCell ref="BQ4511:BQ4512"/>
    <mergeCell ref="BQ4513:BQ4514"/>
    <mergeCell ref="BQ4515:BQ4516"/>
    <mergeCell ref="BQ4517:BQ4518"/>
    <mergeCell ref="BQ4519:BQ4520"/>
    <mergeCell ref="O4542:R4542"/>
    <mergeCell ref="S4540:U4540"/>
    <mergeCell ref="Y4540:AA4540"/>
    <mergeCell ref="AB4540:AE4540"/>
    <mergeCell ref="AF4540:AH4540"/>
    <mergeCell ref="AJ4540:AL4540"/>
    <mergeCell ref="AM4540:AP4540"/>
    <mergeCell ref="BF4537:BG4538"/>
    <mergeCell ref="BH4537:BI4538"/>
    <mergeCell ref="BJ4537:BK4538"/>
    <mergeCell ref="BL4537:BM4538"/>
    <mergeCell ref="BN4537:BP4538"/>
    <mergeCell ref="BQ4525:BQ4526"/>
    <mergeCell ref="BQ4527:BQ4528"/>
    <mergeCell ref="BS4525:BS4526"/>
    <mergeCell ref="BS4527:BS4528"/>
    <mergeCell ref="BS4523:BS4524"/>
    <mergeCell ref="AV4535:AW4536"/>
    <mergeCell ref="AX4535:AY4536"/>
    <mergeCell ref="AZ4535:BA4536"/>
    <mergeCell ref="Y4542:AA4542"/>
    <mergeCell ref="AB4542:AE4542"/>
    <mergeCell ref="AF4542:AH4542"/>
    <mergeCell ref="AJ4542:AL4542"/>
    <mergeCell ref="AM4542:AP4542"/>
    <mergeCell ref="BQ4535:BQ4536"/>
    <mergeCell ref="AJ4529:AK4530"/>
    <mergeCell ref="AL4529:AM4530"/>
    <mergeCell ref="AN4529:AO4530"/>
    <mergeCell ref="AP4529:AQ4530"/>
    <mergeCell ref="AR4529:AS4530"/>
    <mergeCell ref="T4529:U4530"/>
    <mergeCell ref="X4529:Y4530"/>
    <mergeCell ref="Z4529:AA4530"/>
    <mergeCell ref="AB4529:AC4530"/>
    <mergeCell ref="BB4535:BC4536"/>
    <mergeCell ref="BD4535:BE4536"/>
    <mergeCell ref="AH4535:AI4536"/>
    <mergeCell ref="AJ4535:AK4536"/>
    <mergeCell ref="AL4535:AM4536"/>
    <mergeCell ref="AN4535:AO4536"/>
    <mergeCell ref="AP4535:AQ4536"/>
    <mergeCell ref="AR4535:AS4536"/>
    <mergeCell ref="T4535:U4536"/>
    <mergeCell ref="X4535:Y4536"/>
    <mergeCell ref="Z4535:AA4536"/>
    <mergeCell ref="AB4535:AC4536"/>
    <mergeCell ref="AD4535:AE4536"/>
    <mergeCell ref="AF4535:AG4536"/>
    <mergeCell ref="BS4531:BS4532"/>
    <mergeCell ref="O4483:R4483"/>
    <mergeCell ref="S4481:U4481"/>
    <mergeCell ref="Y4481:AA4481"/>
    <mergeCell ref="AB4481:AE4481"/>
    <mergeCell ref="AF4481:AH4481"/>
    <mergeCell ref="AJ4481:AL4481"/>
    <mergeCell ref="AM4481:AP4481"/>
    <mergeCell ref="BF4478:BG4479"/>
    <mergeCell ref="BH4478:BI4479"/>
    <mergeCell ref="BJ4478:BK4479"/>
    <mergeCell ref="BL4478:BM4479"/>
    <mergeCell ref="BN4478:BP4479"/>
    <mergeCell ref="AV4476:AW4477"/>
    <mergeCell ref="AX4476:AY4477"/>
    <mergeCell ref="AZ4476:BA4477"/>
    <mergeCell ref="Y4483:AA4483"/>
    <mergeCell ref="AB4483:AE4483"/>
    <mergeCell ref="AF4483:AH4483"/>
    <mergeCell ref="AJ4483:AL4483"/>
    <mergeCell ref="AM4483:AP4483"/>
    <mergeCell ref="BQ4476:BQ4477"/>
    <mergeCell ref="AJ4470:AK4471"/>
    <mergeCell ref="AL4470:AM4471"/>
    <mergeCell ref="AN4470:AO4471"/>
    <mergeCell ref="AP4470:AQ4471"/>
    <mergeCell ref="AR4470:AS4471"/>
    <mergeCell ref="T4470:U4471"/>
    <mergeCell ref="X4470:Y4471"/>
    <mergeCell ref="Z4470:AA4471"/>
    <mergeCell ref="AB4470:AC4471"/>
    <mergeCell ref="BB4476:BC4477"/>
    <mergeCell ref="BD4476:BE4477"/>
    <mergeCell ref="AH4476:AI4477"/>
    <mergeCell ref="AJ4476:AK4477"/>
    <mergeCell ref="AL4476:AM4477"/>
    <mergeCell ref="AN4476:AO4477"/>
    <mergeCell ref="AP4476:AQ4477"/>
    <mergeCell ref="AR4476:AS4477"/>
    <mergeCell ref="T4476:U4477"/>
    <mergeCell ref="X4476:Y4477"/>
    <mergeCell ref="Z4476:AA4477"/>
    <mergeCell ref="AB4476:AC4477"/>
    <mergeCell ref="AD4476:AE4477"/>
    <mergeCell ref="AF4476:AG4477"/>
    <mergeCell ref="BL4474:BM4475"/>
    <mergeCell ref="BN4474:BP4475"/>
    <mergeCell ref="AT4474:AU4475"/>
    <mergeCell ref="AV4474:AW4475"/>
    <mergeCell ref="AX4474:AY4475"/>
    <mergeCell ref="AZ4474:BA4475"/>
    <mergeCell ref="BB4474:BC4475"/>
    <mergeCell ref="BD4474:BE4475"/>
    <mergeCell ref="AH4474:AI4475"/>
    <mergeCell ref="AJ4474:AK4475"/>
    <mergeCell ref="AL4474:AM4475"/>
    <mergeCell ref="AN4474:AO4475"/>
    <mergeCell ref="AP4474:AQ4475"/>
    <mergeCell ref="AR4474:AS4475"/>
    <mergeCell ref="T4474:U4475"/>
    <mergeCell ref="X4474:Y4475"/>
    <mergeCell ref="Z4474:AA4475"/>
    <mergeCell ref="AB4417:AC4418"/>
    <mergeCell ref="AD4417:AE4418"/>
    <mergeCell ref="AF4417:AG4418"/>
    <mergeCell ref="BJ4415:BK4416"/>
    <mergeCell ref="BL4415:BM4416"/>
    <mergeCell ref="BN4415:BP4416"/>
    <mergeCell ref="BR4434:BR4435"/>
    <mergeCell ref="BS4434:BS4435"/>
    <mergeCell ref="BQ4440:BQ4441"/>
    <mergeCell ref="BQ4442:BQ4443"/>
    <mergeCell ref="BQ4444:BQ4445"/>
    <mergeCell ref="BS4438:BS4439"/>
    <mergeCell ref="BS4440:BS4441"/>
    <mergeCell ref="BS4436:BS4437"/>
    <mergeCell ref="BQ4446:BQ4447"/>
    <mergeCell ref="BQ4452:BQ4453"/>
    <mergeCell ref="BQ4454:BQ4455"/>
    <mergeCell ref="BQ4456:BQ4457"/>
    <mergeCell ref="BQ4458:BQ4459"/>
    <mergeCell ref="BQ4460:BQ4461"/>
    <mergeCell ref="BQ4468:BQ4469"/>
    <mergeCell ref="BS4466:BS4467"/>
    <mergeCell ref="BS4468:BS4469"/>
    <mergeCell ref="BS4464:BS4465"/>
    <mergeCell ref="BT4480:BU4480"/>
    <mergeCell ref="BS4472:BS4473"/>
    <mergeCell ref="BR4474:BR4475"/>
    <mergeCell ref="BS4470:BS4471"/>
    <mergeCell ref="AQ4481:AS4481"/>
    <mergeCell ref="AU4481:AW4481"/>
    <mergeCell ref="BB4481:BF4481"/>
    <mergeCell ref="BG4481:BI4481"/>
    <mergeCell ref="BK4481:BM4481"/>
    <mergeCell ref="AB4474:AC4475"/>
    <mergeCell ref="AD4474:AE4475"/>
    <mergeCell ref="AF4474:AG4475"/>
    <mergeCell ref="AF4470:AG4471"/>
    <mergeCell ref="BB4462:BC4463"/>
    <mergeCell ref="BD4462:BE4463"/>
    <mergeCell ref="AH4462:AI4463"/>
    <mergeCell ref="AJ4462:AK4463"/>
    <mergeCell ref="AL4462:AM4463"/>
    <mergeCell ref="AN4462:AO4463"/>
    <mergeCell ref="AP4462:AQ4463"/>
    <mergeCell ref="AR4462:AS4463"/>
    <mergeCell ref="BL4456:BM4457"/>
    <mergeCell ref="BN4456:BP4457"/>
    <mergeCell ref="BR4456:BR4457"/>
    <mergeCell ref="BS4456:BS4457"/>
    <mergeCell ref="AX4450:AY4451"/>
    <mergeCell ref="AZ4450:BA4451"/>
    <mergeCell ref="BB4450:BC4451"/>
    <mergeCell ref="BD4450:BE4451"/>
    <mergeCell ref="AH4450:AI4451"/>
    <mergeCell ref="AJ4450:AK4451"/>
    <mergeCell ref="AL4450:AM4451"/>
    <mergeCell ref="AN4450:AO4451"/>
    <mergeCell ref="AP4450:AQ4451"/>
    <mergeCell ref="AR4450:AS4451"/>
    <mergeCell ref="BB4436:BC4437"/>
    <mergeCell ref="BD4436:BE4437"/>
    <mergeCell ref="BF4436:BG4437"/>
    <mergeCell ref="BH4436:BI4437"/>
    <mergeCell ref="BJ4436:BK4437"/>
    <mergeCell ref="BR4375:BR4376"/>
    <mergeCell ref="BS4375:BS4376"/>
    <mergeCell ref="BQ4381:BQ4382"/>
    <mergeCell ref="BQ4383:BQ4384"/>
    <mergeCell ref="BQ4385:BQ4386"/>
    <mergeCell ref="BS4379:BS4380"/>
    <mergeCell ref="BS4381:BS4382"/>
    <mergeCell ref="BQ4387:BQ4388"/>
    <mergeCell ref="BQ4393:BQ4394"/>
    <mergeCell ref="BQ4395:BQ4396"/>
    <mergeCell ref="BQ4397:BQ4398"/>
    <mergeCell ref="BQ4399:BQ4400"/>
    <mergeCell ref="BQ4401:BQ4402"/>
    <mergeCell ref="BQ4409:BQ4410"/>
    <mergeCell ref="BS4407:BS4408"/>
    <mergeCell ref="BS4409:BS4410"/>
    <mergeCell ref="BS4405:BS4406"/>
    <mergeCell ref="BT4421:BU4421"/>
    <mergeCell ref="AQ4422:AS4422"/>
    <mergeCell ref="AU4422:AW4422"/>
    <mergeCell ref="BB4422:BF4422"/>
    <mergeCell ref="BG4422:BI4422"/>
    <mergeCell ref="BK4422:BM4422"/>
    <mergeCell ref="O4424:R4424"/>
    <mergeCell ref="S4422:U4422"/>
    <mergeCell ref="Y4422:AA4422"/>
    <mergeCell ref="AB4422:AE4422"/>
    <mergeCell ref="AF4422:AH4422"/>
    <mergeCell ref="AJ4422:AL4422"/>
    <mergeCell ref="AM4422:AP4422"/>
    <mergeCell ref="BF4419:BG4420"/>
    <mergeCell ref="BH4419:BI4420"/>
    <mergeCell ref="BJ4419:BK4420"/>
    <mergeCell ref="BL4419:BM4420"/>
    <mergeCell ref="BN4419:BP4420"/>
    <mergeCell ref="AV4417:AW4418"/>
    <mergeCell ref="AX4417:AY4418"/>
    <mergeCell ref="AZ4417:BA4418"/>
    <mergeCell ref="Y4424:AA4424"/>
    <mergeCell ref="AB4424:AE4424"/>
    <mergeCell ref="AF4424:AH4424"/>
    <mergeCell ref="AJ4424:AL4424"/>
    <mergeCell ref="AM4424:AP4424"/>
    <mergeCell ref="BQ4417:BQ4418"/>
    <mergeCell ref="AJ4411:AK4412"/>
    <mergeCell ref="AL4411:AM4412"/>
    <mergeCell ref="AN4411:AO4412"/>
    <mergeCell ref="AP4411:AQ4412"/>
    <mergeCell ref="AR4411:AS4412"/>
    <mergeCell ref="T4411:U4412"/>
    <mergeCell ref="X4411:Y4412"/>
    <mergeCell ref="Z4411:AA4412"/>
    <mergeCell ref="AB4411:AC4412"/>
    <mergeCell ref="BB4417:BC4418"/>
    <mergeCell ref="BD4417:BE4418"/>
    <mergeCell ref="AH4417:AI4418"/>
    <mergeCell ref="AJ4417:AK4418"/>
    <mergeCell ref="AL4417:AM4418"/>
    <mergeCell ref="AN4417:AO4418"/>
    <mergeCell ref="AP4417:AQ4418"/>
    <mergeCell ref="AR4417:AS4418"/>
    <mergeCell ref="T4417:U4418"/>
    <mergeCell ref="X4417:Y4418"/>
    <mergeCell ref="Z4417:AA4418"/>
    <mergeCell ref="Z4299:AA4300"/>
    <mergeCell ref="AB4299:AC4300"/>
    <mergeCell ref="AD4299:AE4300"/>
    <mergeCell ref="AF4299:AG4300"/>
    <mergeCell ref="BJ4297:BK4298"/>
    <mergeCell ref="BL4297:BM4298"/>
    <mergeCell ref="BN4297:BP4298"/>
    <mergeCell ref="BR4316:BR4317"/>
    <mergeCell ref="BS4316:BS4317"/>
    <mergeCell ref="BQ4322:BQ4323"/>
    <mergeCell ref="BQ4324:BQ4325"/>
    <mergeCell ref="BQ4326:BQ4327"/>
    <mergeCell ref="BS4320:BS4321"/>
    <mergeCell ref="BS4322:BS4323"/>
    <mergeCell ref="BS4318:BS4319"/>
    <mergeCell ref="BQ4328:BQ4329"/>
    <mergeCell ref="BQ4334:BQ4335"/>
    <mergeCell ref="BQ4336:BQ4337"/>
    <mergeCell ref="BS4348:BS4349"/>
    <mergeCell ref="BS4350:BS4351"/>
    <mergeCell ref="BQ4338:BQ4339"/>
    <mergeCell ref="BQ4340:BQ4341"/>
    <mergeCell ref="BQ4342:BQ4343"/>
    <mergeCell ref="BS4346:BS4347"/>
    <mergeCell ref="BQ4348:BQ4349"/>
    <mergeCell ref="BQ4350:BQ4351"/>
    <mergeCell ref="BT4362:BU4362"/>
    <mergeCell ref="AQ4363:AS4363"/>
    <mergeCell ref="AU4363:AW4363"/>
    <mergeCell ref="BB4363:BF4363"/>
    <mergeCell ref="BG4363:BI4363"/>
    <mergeCell ref="BK4363:BM4363"/>
    <mergeCell ref="O4365:R4365"/>
    <mergeCell ref="S4363:U4363"/>
    <mergeCell ref="Y4363:AA4363"/>
    <mergeCell ref="AB4363:AE4363"/>
    <mergeCell ref="AF4363:AH4363"/>
    <mergeCell ref="AJ4363:AL4363"/>
    <mergeCell ref="AM4363:AP4363"/>
    <mergeCell ref="BF4360:BG4361"/>
    <mergeCell ref="BH4360:BI4361"/>
    <mergeCell ref="BJ4360:BK4361"/>
    <mergeCell ref="BL4360:BM4361"/>
    <mergeCell ref="BN4360:BP4361"/>
    <mergeCell ref="Y4365:AA4365"/>
    <mergeCell ref="AB4365:AE4365"/>
    <mergeCell ref="AF4365:AH4365"/>
    <mergeCell ref="AJ4365:AL4365"/>
    <mergeCell ref="AM4365:AP4365"/>
    <mergeCell ref="BQ4358:BQ4359"/>
    <mergeCell ref="AJ4352:AK4353"/>
    <mergeCell ref="AL4352:AM4353"/>
    <mergeCell ref="AN4352:AO4353"/>
    <mergeCell ref="AP4352:AQ4353"/>
    <mergeCell ref="AR4352:AS4353"/>
    <mergeCell ref="T4352:U4353"/>
    <mergeCell ref="X4352:Y4353"/>
    <mergeCell ref="Z4352:AA4353"/>
    <mergeCell ref="AB4352:AC4353"/>
    <mergeCell ref="AD4352:AE4353"/>
    <mergeCell ref="AF4352:AG4353"/>
    <mergeCell ref="BF4348:BG4349"/>
    <mergeCell ref="BH4348:BI4349"/>
    <mergeCell ref="BJ4348:BK4349"/>
    <mergeCell ref="BR4257:BR4258"/>
    <mergeCell ref="BS4257:BS4258"/>
    <mergeCell ref="BQ4263:BQ4264"/>
    <mergeCell ref="BQ4265:BQ4266"/>
    <mergeCell ref="BQ4267:BQ4268"/>
    <mergeCell ref="BS4261:BS4262"/>
    <mergeCell ref="BS4263:BS4264"/>
    <mergeCell ref="BS4259:BS4260"/>
    <mergeCell ref="BQ4269:BQ4270"/>
    <mergeCell ref="BQ4275:BQ4276"/>
    <mergeCell ref="BQ4277:BQ4278"/>
    <mergeCell ref="BQ4279:BQ4280"/>
    <mergeCell ref="BQ4281:BQ4282"/>
    <mergeCell ref="BQ4283:BQ4284"/>
    <mergeCell ref="BQ4291:BQ4292"/>
    <mergeCell ref="BS4289:BS4290"/>
    <mergeCell ref="BS4291:BS4292"/>
    <mergeCell ref="BS4287:BS4288"/>
    <mergeCell ref="BT4303:BU4303"/>
    <mergeCell ref="AQ4304:AS4304"/>
    <mergeCell ref="AU4304:AW4304"/>
    <mergeCell ref="BB4304:BF4304"/>
    <mergeCell ref="BG4304:BI4304"/>
    <mergeCell ref="BK4304:BM4304"/>
    <mergeCell ref="O4306:R4306"/>
    <mergeCell ref="S4304:U4304"/>
    <mergeCell ref="Y4304:AA4304"/>
    <mergeCell ref="AB4304:AE4304"/>
    <mergeCell ref="AF4304:AH4304"/>
    <mergeCell ref="AJ4304:AL4304"/>
    <mergeCell ref="AM4304:AP4304"/>
    <mergeCell ref="BF4301:BG4302"/>
    <mergeCell ref="BH4301:BI4302"/>
    <mergeCell ref="BJ4301:BK4302"/>
    <mergeCell ref="BL4301:BM4302"/>
    <mergeCell ref="BN4301:BP4302"/>
    <mergeCell ref="AV4299:AW4300"/>
    <mergeCell ref="AX4299:AY4300"/>
    <mergeCell ref="AZ4299:BA4300"/>
    <mergeCell ref="Y4306:AA4306"/>
    <mergeCell ref="AB4306:AE4306"/>
    <mergeCell ref="AF4306:AH4306"/>
    <mergeCell ref="AJ4306:AL4306"/>
    <mergeCell ref="AM4306:AP4306"/>
    <mergeCell ref="BQ4299:BQ4300"/>
    <mergeCell ref="AJ4293:AK4294"/>
    <mergeCell ref="AL4293:AM4294"/>
    <mergeCell ref="AN4293:AO4294"/>
    <mergeCell ref="AP4293:AQ4294"/>
    <mergeCell ref="AR4293:AS4294"/>
    <mergeCell ref="T4293:U4294"/>
    <mergeCell ref="X4293:Y4294"/>
    <mergeCell ref="Z4293:AA4294"/>
    <mergeCell ref="AB4293:AC4294"/>
    <mergeCell ref="BB4299:BC4300"/>
    <mergeCell ref="BD4299:BE4300"/>
    <mergeCell ref="AH4299:AI4300"/>
    <mergeCell ref="AJ4299:AK4300"/>
    <mergeCell ref="AL4299:AM4300"/>
    <mergeCell ref="AN4299:AO4300"/>
    <mergeCell ref="AP4299:AQ4300"/>
    <mergeCell ref="AR4299:AS4300"/>
    <mergeCell ref="T4299:U4300"/>
    <mergeCell ref="X4299:Y4300"/>
    <mergeCell ref="BS4230:BS4231"/>
    <mergeCell ref="BS4232:BS4233"/>
    <mergeCell ref="BS4228:BS4229"/>
    <mergeCell ref="BT4244:BU4244"/>
    <mergeCell ref="AQ4245:AS4245"/>
    <mergeCell ref="AU4245:AW4245"/>
    <mergeCell ref="BB4245:BF4245"/>
    <mergeCell ref="BG4245:BI4245"/>
    <mergeCell ref="BK4245:BM4245"/>
    <mergeCell ref="O4247:R4247"/>
    <mergeCell ref="S4245:U4245"/>
    <mergeCell ref="Y4245:AA4245"/>
    <mergeCell ref="AB4245:AE4245"/>
    <mergeCell ref="AF4245:AH4245"/>
    <mergeCell ref="AJ4245:AL4245"/>
    <mergeCell ref="AM4245:AP4245"/>
    <mergeCell ref="BF4242:BG4243"/>
    <mergeCell ref="BH4242:BI4243"/>
    <mergeCell ref="BJ4242:BK4243"/>
    <mergeCell ref="BL4242:BM4243"/>
    <mergeCell ref="BN4242:BP4243"/>
    <mergeCell ref="AV4240:AW4241"/>
    <mergeCell ref="AX4240:AY4241"/>
    <mergeCell ref="AZ4240:BA4241"/>
    <mergeCell ref="Y4247:AA4247"/>
    <mergeCell ref="AB4247:AE4247"/>
    <mergeCell ref="AF4247:AH4247"/>
    <mergeCell ref="AJ4247:AL4247"/>
    <mergeCell ref="AM4247:AP4247"/>
    <mergeCell ref="BQ4240:BQ4241"/>
    <mergeCell ref="AJ4234:AK4235"/>
    <mergeCell ref="AL4234:AM4235"/>
    <mergeCell ref="AN4234:AO4235"/>
    <mergeCell ref="AP4234:AQ4235"/>
    <mergeCell ref="AR4234:AS4235"/>
    <mergeCell ref="T4234:U4235"/>
    <mergeCell ref="X4234:Y4235"/>
    <mergeCell ref="Z4234:AA4235"/>
    <mergeCell ref="AB4234:AC4235"/>
    <mergeCell ref="BB4240:BC4241"/>
    <mergeCell ref="BD4240:BE4241"/>
    <mergeCell ref="AH4240:AI4241"/>
    <mergeCell ref="AJ4240:AK4241"/>
    <mergeCell ref="AL4240:AM4241"/>
    <mergeCell ref="AN4240:AO4241"/>
    <mergeCell ref="AP4240:AQ4241"/>
    <mergeCell ref="AR4240:AS4241"/>
    <mergeCell ref="T4240:U4241"/>
    <mergeCell ref="X4240:Y4241"/>
    <mergeCell ref="Z4240:AA4241"/>
    <mergeCell ref="AB4240:AC4241"/>
    <mergeCell ref="AD4240:AE4241"/>
    <mergeCell ref="AF4240:AG4241"/>
    <mergeCell ref="BJ4238:BK4239"/>
    <mergeCell ref="BL4238:BM4239"/>
    <mergeCell ref="BN4238:BP4239"/>
    <mergeCell ref="BS4236:BS4237"/>
    <mergeCell ref="AT4238:AU4239"/>
    <mergeCell ref="AV4238:AW4239"/>
    <mergeCell ref="AX4238:AY4239"/>
    <mergeCell ref="AZ4238:BA4239"/>
    <mergeCell ref="BB4238:BC4239"/>
    <mergeCell ref="BS4240:BS4241"/>
    <mergeCell ref="BR4236:BR4237"/>
    <mergeCell ref="T4181:U4182"/>
    <mergeCell ref="X4181:Y4182"/>
    <mergeCell ref="Z4181:AA4182"/>
    <mergeCell ref="AB4181:AC4182"/>
    <mergeCell ref="AD4181:AE4182"/>
    <mergeCell ref="AF4181:AG4182"/>
    <mergeCell ref="BL4179:BM4180"/>
    <mergeCell ref="BN4179:BP4180"/>
    <mergeCell ref="AT4179:AU4180"/>
    <mergeCell ref="AV4179:AW4180"/>
    <mergeCell ref="AX4179:AY4180"/>
    <mergeCell ref="AZ4179:BA4180"/>
    <mergeCell ref="BB4179:BC4180"/>
    <mergeCell ref="BD4179:BE4180"/>
    <mergeCell ref="AH4179:AI4180"/>
    <mergeCell ref="AJ4179:AK4180"/>
    <mergeCell ref="AL4179:AM4180"/>
    <mergeCell ref="AN4179:AO4180"/>
    <mergeCell ref="AP4179:AQ4180"/>
    <mergeCell ref="AR4179:AS4180"/>
    <mergeCell ref="T4179:U4180"/>
    <mergeCell ref="BR4198:BR4199"/>
    <mergeCell ref="BS4198:BS4199"/>
    <mergeCell ref="BQ4204:BQ4205"/>
    <mergeCell ref="BQ4206:BQ4207"/>
    <mergeCell ref="BQ4208:BQ4209"/>
    <mergeCell ref="BS4202:BS4203"/>
    <mergeCell ref="BS4204:BS4205"/>
    <mergeCell ref="BS4200:BS4201"/>
    <mergeCell ref="BQ4210:BQ4211"/>
    <mergeCell ref="BQ4216:BQ4217"/>
    <mergeCell ref="BQ4218:BQ4219"/>
    <mergeCell ref="BQ4220:BQ4221"/>
    <mergeCell ref="AX4214:AY4215"/>
    <mergeCell ref="AZ4214:BA4215"/>
    <mergeCell ref="BB4214:BC4215"/>
    <mergeCell ref="BD4214:BE4215"/>
    <mergeCell ref="AH4214:AI4215"/>
    <mergeCell ref="AJ4214:AK4215"/>
    <mergeCell ref="AL4214:AM4215"/>
    <mergeCell ref="AN4214:AO4215"/>
    <mergeCell ref="AP4214:AQ4215"/>
    <mergeCell ref="AR4214:AS4215"/>
    <mergeCell ref="T4214:U4215"/>
    <mergeCell ref="X4214:Y4215"/>
    <mergeCell ref="Z4214:AA4215"/>
    <mergeCell ref="AB4214:AC4215"/>
    <mergeCell ref="AD4214:AE4215"/>
    <mergeCell ref="AF4214:AG4215"/>
    <mergeCell ref="T4210:U4211"/>
    <mergeCell ref="X4210:Y4211"/>
    <mergeCell ref="Z4210:AA4211"/>
    <mergeCell ref="AB4210:AC4211"/>
    <mergeCell ref="AD4210:AE4211"/>
    <mergeCell ref="AF4210:AG4211"/>
    <mergeCell ref="BB4200:BC4201"/>
    <mergeCell ref="BD4200:BE4201"/>
    <mergeCell ref="BF4200:BG4201"/>
    <mergeCell ref="BH4200:BI4201"/>
    <mergeCell ref="BJ4200:BK4201"/>
    <mergeCell ref="AN4200:AO4201"/>
    <mergeCell ref="AP4200:AQ4201"/>
    <mergeCell ref="AR4200:AS4201"/>
    <mergeCell ref="AT4200:AU4201"/>
    <mergeCell ref="BR4139:BR4140"/>
    <mergeCell ref="BS4139:BS4140"/>
    <mergeCell ref="BQ4145:BQ4146"/>
    <mergeCell ref="BQ4147:BQ4148"/>
    <mergeCell ref="BQ4149:BQ4150"/>
    <mergeCell ref="BS4143:BS4144"/>
    <mergeCell ref="BS4145:BS4146"/>
    <mergeCell ref="BQ4151:BQ4152"/>
    <mergeCell ref="BQ4157:BQ4158"/>
    <mergeCell ref="BQ4159:BQ4160"/>
    <mergeCell ref="BQ4161:BQ4162"/>
    <mergeCell ref="BQ4163:BQ4164"/>
    <mergeCell ref="BQ4165:BQ4166"/>
    <mergeCell ref="BQ4173:BQ4174"/>
    <mergeCell ref="BS4171:BS4172"/>
    <mergeCell ref="BS4173:BS4174"/>
    <mergeCell ref="BS4169:BS4170"/>
    <mergeCell ref="BT4185:BU4185"/>
    <mergeCell ref="BS4177:BS4178"/>
    <mergeCell ref="BR4179:BR4180"/>
    <mergeCell ref="BS4175:BS4176"/>
    <mergeCell ref="AQ4186:AS4186"/>
    <mergeCell ref="AU4186:AW4186"/>
    <mergeCell ref="BB4186:BF4186"/>
    <mergeCell ref="BG4186:BI4186"/>
    <mergeCell ref="BK4186:BM4186"/>
    <mergeCell ref="O4188:R4188"/>
    <mergeCell ref="S4186:U4186"/>
    <mergeCell ref="Y4186:AA4186"/>
    <mergeCell ref="AB4186:AE4186"/>
    <mergeCell ref="AF4186:AH4186"/>
    <mergeCell ref="AJ4186:AL4186"/>
    <mergeCell ref="AM4186:AP4186"/>
    <mergeCell ref="BF4183:BG4184"/>
    <mergeCell ref="BH4183:BI4184"/>
    <mergeCell ref="BJ4183:BK4184"/>
    <mergeCell ref="BL4183:BM4184"/>
    <mergeCell ref="BN4183:BP4184"/>
    <mergeCell ref="AV4181:AW4182"/>
    <mergeCell ref="AX4181:AY4182"/>
    <mergeCell ref="AZ4181:BA4182"/>
    <mergeCell ref="Y4188:AA4188"/>
    <mergeCell ref="AB4188:AE4188"/>
    <mergeCell ref="AF4188:AH4188"/>
    <mergeCell ref="AJ4188:AL4188"/>
    <mergeCell ref="AM4188:AP4188"/>
    <mergeCell ref="BQ4181:BQ4182"/>
    <mergeCell ref="AJ4175:AK4176"/>
    <mergeCell ref="AL4175:AM4176"/>
    <mergeCell ref="AN4175:AO4176"/>
    <mergeCell ref="AP4175:AQ4176"/>
    <mergeCell ref="AR4175:AS4176"/>
    <mergeCell ref="T4175:U4176"/>
    <mergeCell ref="X4175:Y4176"/>
    <mergeCell ref="Z4175:AA4176"/>
    <mergeCell ref="AB4175:AC4176"/>
    <mergeCell ref="BB4181:BC4182"/>
    <mergeCell ref="BD4181:BE4182"/>
    <mergeCell ref="AH4181:AI4182"/>
    <mergeCell ref="AJ4181:AK4182"/>
    <mergeCell ref="AL4181:AM4182"/>
    <mergeCell ref="AN4181:AO4182"/>
    <mergeCell ref="AP4181:AQ4182"/>
    <mergeCell ref="AR4181:AS4182"/>
    <mergeCell ref="BQ4092:BQ4093"/>
    <mergeCell ref="BQ4098:BQ4099"/>
    <mergeCell ref="BQ4100:BQ4101"/>
    <mergeCell ref="BS4112:BS4113"/>
    <mergeCell ref="BS4114:BS4115"/>
    <mergeCell ref="BQ4102:BQ4103"/>
    <mergeCell ref="BQ4104:BQ4105"/>
    <mergeCell ref="BQ4106:BQ4107"/>
    <mergeCell ref="BS4110:BS4111"/>
    <mergeCell ref="BQ4112:BQ4113"/>
    <mergeCell ref="BQ4114:BQ4115"/>
    <mergeCell ref="BT4126:BU4126"/>
    <mergeCell ref="AQ4127:AS4127"/>
    <mergeCell ref="AU4127:AW4127"/>
    <mergeCell ref="BB4127:BF4127"/>
    <mergeCell ref="BG4127:BI4127"/>
    <mergeCell ref="BK4127:BM4127"/>
    <mergeCell ref="O4129:R4129"/>
    <mergeCell ref="S4127:U4127"/>
    <mergeCell ref="Y4127:AA4127"/>
    <mergeCell ref="AB4127:AE4127"/>
    <mergeCell ref="AF4127:AH4127"/>
    <mergeCell ref="AJ4127:AL4127"/>
    <mergeCell ref="AM4127:AP4127"/>
    <mergeCell ref="BF4124:BG4125"/>
    <mergeCell ref="BH4124:BI4125"/>
    <mergeCell ref="BJ4124:BK4125"/>
    <mergeCell ref="BL4124:BM4125"/>
    <mergeCell ref="BN4124:BP4125"/>
    <mergeCell ref="Y4129:AA4129"/>
    <mergeCell ref="AB4129:AE4129"/>
    <mergeCell ref="AF4129:AH4129"/>
    <mergeCell ref="AJ4129:AL4129"/>
    <mergeCell ref="AM4129:AP4129"/>
    <mergeCell ref="BQ4122:BQ4123"/>
    <mergeCell ref="AJ4116:AK4117"/>
    <mergeCell ref="AL4116:AM4117"/>
    <mergeCell ref="AN4116:AO4117"/>
    <mergeCell ref="AP4116:AQ4117"/>
    <mergeCell ref="AR4116:AS4117"/>
    <mergeCell ref="T4116:U4117"/>
    <mergeCell ref="X4116:Y4117"/>
    <mergeCell ref="Z4116:AA4117"/>
    <mergeCell ref="AB4116:AC4117"/>
    <mergeCell ref="AD4116:AE4117"/>
    <mergeCell ref="AF4116:AG4117"/>
    <mergeCell ref="BF4112:BG4113"/>
    <mergeCell ref="BH4112:BI4113"/>
    <mergeCell ref="BJ4112:BK4113"/>
    <mergeCell ref="BL4112:BM4113"/>
    <mergeCell ref="BN4112:BP4113"/>
    <mergeCell ref="BR4112:BR4113"/>
    <mergeCell ref="AT4112:AU4113"/>
    <mergeCell ref="AV4112:AW4113"/>
    <mergeCell ref="AX4112:AY4113"/>
    <mergeCell ref="AZ4112:BA4113"/>
    <mergeCell ref="BB4112:BC4113"/>
    <mergeCell ref="BD4112:BE4113"/>
    <mergeCell ref="AH4112:AI4113"/>
    <mergeCell ref="AJ4112:AK4113"/>
    <mergeCell ref="AL4112:AM4113"/>
    <mergeCell ref="AN4112:AO4113"/>
    <mergeCell ref="AP4112:AQ4113"/>
    <mergeCell ref="AR4112:AS4113"/>
    <mergeCell ref="BQ4039:BQ4040"/>
    <mergeCell ref="BQ4041:BQ4042"/>
    <mergeCell ref="BQ4043:BQ4044"/>
    <mergeCell ref="BQ4045:BQ4046"/>
    <mergeCell ref="BQ4047:BQ4048"/>
    <mergeCell ref="BQ4049:BQ4050"/>
    <mergeCell ref="AQ4068:AS4068"/>
    <mergeCell ref="AU4068:AW4068"/>
    <mergeCell ref="BB4068:BF4068"/>
    <mergeCell ref="BG4068:BI4068"/>
    <mergeCell ref="BK4068:BM4068"/>
    <mergeCell ref="O4070:R4070"/>
    <mergeCell ref="S4068:U4068"/>
    <mergeCell ref="Y4068:AA4068"/>
    <mergeCell ref="AB4068:AE4068"/>
    <mergeCell ref="AF4068:AH4068"/>
    <mergeCell ref="AJ4068:AL4068"/>
    <mergeCell ref="AM4068:AP4068"/>
    <mergeCell ref="BQ4053:BQ4054"/>
    <mergeCell ref="BQ4055:BQ4056"/>
    <mergeCell ref="BQ4057:BQ4058"/>
    <mergeCell ref="BS4051:BS4052"/>
    <mergeCell ref="BS4053:BS4054"/>
    <mergeCell ref="BF4065:BG4066"/>
    <mergeCell ref="BH4065:BI4066"/>
    <mergeCell ref="BJ4065:BK4066"/>
    <mergeCell ref="BL4065:BM4066"/>
    <mergeCell ref="BN4065:BP4066"/>
    <mergeCell ref="BQ4088:BQ4089"/>
    <mergeCell ref="BQ4090:BQ4091"/>
    <mergeCell ref="BS4084:BS4085"/>
    <mergeCell ref="BS4086:BS4087"/>
    <mergeCell ref="BT4067:BU4067"/>
    <mergeCell ref="P4088:Q4089"/>
    <mergeCell ref="R4088:S4089"/>
    <mergeCell ref="BL4090:BM4091"/>
    <mergeCell ref="BN4090:BP4091"/>
    <mergeCell ref="BR4090:BR4091"/>
    <mergeCell ref="BS4090:BS4091"/>
    <mergeCell ref="BC4071:BP4071"/>
    <mergeCell ref="S4070:U4070"/>
    <mergeCell ref="Y4070:AA4070"/>
    <mergeCell ref="AB4070:AE4070"/>
    <mergeCell ref="AF4070:AH4070"/>
    <mergeCell ref="AJ4070:AL4070"/>
    <mergeCell ref="AM4070:AP4070"/>
    <mergeCell ref="BQ4063:BQ4064"/>
    <mergeCell ref="AJ4057:AK4058"/>
    <mergeCell ref="AL4057:AM4058"/>
    <mergeCell ref="AN4057:AO4058"/>
    <mergeCell ref="AP4057:AQ4058"/>
    <mergeCell ref="AR4057:AS4058"/>
    <mergeCell ref="T4057:U4058"/>
    <mergeCell ref="X4057:Y4058"/>
    <mergeCell ref="Z4057:AA4058"/>
    <mergeCell ref="AB4057:AC4058"/>
    <mergeCell ref="AD4057:AE4058"/>
    <mergeCell ref="AF4057:AG4058"/>
    <mergeCell ref="BL4055:BM4056"/>
    <mergeCell ref="BN4055:BP4056"/>
    <mergeCell ref="BR4055:BR4056"/>
    <mergeCell ref="BS4055:BS4056"/>
    <mergeCell ref="AH4051:AI4052"/>
    <mergeCell ref="AJ4051:AK4052"/>
    <mergeCell ref="AL3998:AM3999"/>
    <mergeCell ref="AN3998:AO3999"/>
    <mergeCell ref="AF3998:AG3999"/>
    <mergeCell ref="H3998:I3999"/>
    <mergeCell ref="J3998:K3999"/>
    <mergeCell ref="L3998:M3999"/>
    <mergeCell ref="N3998:O3999"/>
    <mergeCell ref="BQ4023:BQ4024"/>
    <mergeCell ref="BR4008:BS4008"/>
    <mergeCell ref="BT4008:BU4008"/>
    <mergeCell ref="BL4023:BM4024"/>
    <mergeCell ref="BN4023:BP4024"/>
    <mergeCell ref="BR4023:BR4024"/>
    <mergeCell ref="BS4023:BS4024"/>
    <mergeCell ref="S4011:U4011"/>
    <mergeCell ref="Y4011:AA4011"/>
    <mergeCell ref="AB4011:AE4011"/>
    <mergeCell ref="AF4011:AH4011"/>
    <mergeCell ref="AJ4011:AL4011"/>
    <mergeCell ref="AM4011:AP4011"/>
    <mergeCell ref="H4023:I4024"/>
    <mergeCell ref="J4023:K4024"/>
    <mergeCell ref="L4023:M4024"/>
    <mergeCell ref="AX4022:AY4022"/>
    <mergeCell ref="AZ4022:BA4022"/>
    <mergeCell ref="BB4022:BC4022"/>
    <mergeCell ref="BD4022:BE4022"/>
    <mergeCell ref="BF4022:BG4022"/>
    <mergeCell ref="BH4022:BI4022"/>
    <mergeCell ref="AL4022:AM4022"/>
    <mergeCell ref="BQ4029:BQ4030"/>
    <mergeCell ref="BQ4031:BQ4032"/>
    <mergeCell ref="BQ4033:BQ4034"/>
    <mergeCell ref="BJ4033:BK4034"/>
    <mergeCell ref="BL4033:BM4034"/>
    <mergeCell ref="BN4033:BP4034"/>
    <mergeCell ref="BR4033:BR4034"/>
    <mergeCell ref="AT4033:AU4034"/>
    <mergeCell ref="AV4033:AW4034"/>
    <mergeCell ref="AX4033:AY4034"/>
    <mergeCell ref="AZ4033:BA4034"/>
    <mergeCell ref="BB4033:BC4034"/>
    <mergeCell ref="BD4033:BE4034"/>
    <mergeCell ref="AH4033:AI4034"/>
    <mergeCell ref="AJ4033:AK4034"/>
    <mergeCell ref="AL4033:AM4034"/>
    <mergeCell ref="AN4033:AO4034"/>
    <mergeCell ref="AP4033:AQ4034"/>
    <mergeCell ref="AR4033:AS4034"/>
    <mergeCell ref="T4033:U4034"/>
    <mergeCell ref="X4033:Y4034"/>
    <mergeCell ref="Z4033:AA4034"/>
    <mergeCell ref="AB4033:AC4034"/>
    <mergeCell ref="AD4033:AE4034"/>
    <mergeCell ref="AF4033:AG4034"/>
    <mergeCell ref="H4033:I4034"/>
    <mergeCell ref="J4033:K4034"/>
    <mergeCell ref="L4033:M4034"/>
    <mergeCell ref="N4033:O4034"/>
    <mergeCell ref="P4033:Q4034"/>
    <mergeCell ref="R4033:S4034"/>
    <mergeCell ref="AT4029:AU4030"/>
    <mergeCell ref="AV4029:AW4030"/>
    <mergeCell ref="AX4029:AY4030"/>
    <mergeCell ref="BR3962:BR3963"/>
    <mergeCell ref="BS3962:BS3963"/>
    <mergeCell ref="BQ3968:BQ3969"/>
    <mergeCell ref="BT3949:BU3949"/>
    <mergeCell ref="AQ3950:AS3950"/>
    <mergeCell ref="AU3950:AW3950"/>
    <mergeCell ref="BB3950:BF3950"/>
    <mergeCell ref="BG3950:BI3950"/>
    <mergeCell ref="BQ3970:BQ3971"/>
    <mergeCell ref="BQ3972:BQ3973"/>
    <mergeCell ref="BS3966:BS3967"/>
    <mergeCell ref="BS3968:BS3969"/>
    <mergeCell ref="BS3964:BS3965"/>
    <mergeCell ref="BQ3974:BQ3975"/>
    <mergeCell ref="BQ3982:BQ3983"/>
    <mergeCell ref="BQ3984:BQ3985"/>
    <mergeCell ref="BQ3986:BQ3987"/>
    <mergeCell ref="BQ3988:BQ3989"/>
    <mergeCell ref="BQ3994:BQ3995"/>
    <mergeCell ref="BS3994:BS3995"/>
    <mergeCell ref="BS3996:BS3997"/>
    <mergeCell ref="BS3992:BS3993"/>
    <mergeCell ref="H4006:I4007"/>
    <mergeCell ref="J4006:K4007"/>
    <mergeCell ref="L4006:M4007"/>
    <mergeCell ref="N4006:O4007"/>
    <mergeCell ref="P4006:Q4007"/>
    <mergeCell ref="R4006:S4007"/>
    <mergeCell ref="T4006:U4007"/>
    <mergeCell ref="X4006:Y4007"/>
    <mergeCell ref="Z4006:AA4007"/>
    <mergeCell ref="AB4006:AC4007"/>
    <mergeCell ref="AD4006:AE4007"/>
    <mergeCell ref="AF4006:AG4007"/>
    <mergeCell ref="AH4006:AI4007"/>
    <mergeCell ref="AJ4006:AK4007"/>
    <mergeCell ref="AL4006:AM4007"/>
    <mergeCell ref="AN4006:AO4007"/>
    <mergeCell ref="AP4006:AQ4007"/>
    <mergeCell ref="AR4006:AS4007"/>
    <mergeCell ref="AT4006:AU4007"/>
    <mergeCell ref="AV4006:AW4007"/>
    <mergeCell ref="AX4006:AY4007"/>
    <mergeCell ref="AZ4006:BA4007"/>
    <mergeCell ref="BB4006:BC4007"/>
    <mergeCell ref="BD4006:BE4007"/>
    <mergeCell ref="BF4006:BG4007"/>
    <mergeCell ref="BH4006:BI4007"/>
    <mergeCell ref="BJ4006:BK4007"/>
    <mergeCell ref="BL4006:BM4007"/>
    <mergeCell ref="BN4006:BP4007"/>
    <mergeCell ref="BQ4006:BQ4007"/>
    <mergeCell ref="BS4004:BS4005"/>
    <mergeCell ref="AD4002:AE4003"/>
    <mergeCell ref="AF4002:AG4003"/>
    <mergeCell ref="H4002:I4003"/>
    <mergeCell ref="J4002:K4003"/>
    <mergeCell ref="L4002:M4003"/>
    <mergeCell ref="N4002:O4003"/>
    <mergeCell ref="P4002:Q4003"/>
    <mergeCell ref="R4002:S4003"/>
    <mergeCell ref="BQ4002:BQ4003"/>
    <mergeCell ref="BQ4004:BQ4005"/>
    <mergeCell ref="AJ3998:AK3999"/>
    <mergeCell ref="BK3950:BM3950"/>
    <mergeCell ref="O3952:R3952"/>
    <mergeCell ref="S3950:U3950"/>
    <mergeCell ref="Y3950:AA3950"/>
    <mergeCell ref="AB3950:AE3950"/>
    <mergeCell ref="AF3950:AH3950"/>
    <mergeCell ref="AJ3950:AL3950"/>
    <mergeCell ref="AM3950:AP3950"/>
    <mergeCell ref="BF3947:BG3948"/>
    <mergeCell ref="BH3947:BI3948"/>
    <mergeCell ref="BJ3947:BK3948"/>
    <mergeCell ref="BL3947:BM3948"/>
    <mergeCell ref="BN3947:BP3948"/>
    <mergeCell ref="BS3935:BS3936"/>
    <mergeCell ref="BS3937:BS3938"/>
    <mergeCell ref="BQ3925:BQ3926"/>
    <mergeCell ref="BQ3927:BQ3928"/>
    <mergeCell ref="BQ3929:BQ3930"/>
    <mergeCell ref="BS3933:BS3934"/>
    <mergeCell ref="BB3945:BC3946"/>
    <mergeCell ref="BD3945:BE3946"/>
    <mergeCell ref="AH3945:AI3946"/>
    <mergeCell ref="AJ3945:AK3946"/>
    <mergeCell ref="AL3945:AM3946"/>
    <mergeCell ref="AV3945:AW3946"/>
    <mergeCell ref="AX3945:AY3946"/>
    <mergeCell ref="AZ3945:BA3946"/>
    <mergeCell ref="Y3952:AA3952"/>
    <mergeCell ref="AB3952:AE3952"/>
    <mergeCell ref="AF3952:AH3952"/>
    <mergeCell ref="AJ3952:AL3952"/>
    <mergeCell ref="AM3952:AP3952"/>
    <mergeCell ref="BQ3945:BQ3946"/>
    <mergeCell ref="AJ3939:AK3940"/>
    <mergeCell ref="AL3939:AM3940"/>
    <mergeCell ref="AN3939:AO3940"/>
    <mergeCell ref="AP3939:AQ3940"/>
    <mergeCell ref="AR3939:AS3940"/>
    <mergeCell ref="T3939:U3940"/>
    <mergeCell ref="X3939:Y3940"/>
    <mergeCell ref="Z3939:AA3940"/>
    <mergeCell ref="AB3939:AC3940"/>
    <mergeCell ref="BQ3935:BQ3936"/>
    <mergeCell ref="AN3945:AO3946"/>
    <mergeCell ref="AP3945:AQ3946"/>
    <mergeCell ref="AR3945:AS3946"/>
    <mergeCell ref="T3945:U3946"/>
    <mergeCell ref="X3945:Y3946"/>
    <mergeCell ref="Z3945:AA3946"/>
    <mergeCell ref="AB3945:AC3946"/>
    <mergeCell ref="AD3945:AE3946"/>
    <mergeCell ref="AF3945:AG3946"/>
    <mergeCell ref="BS3941:BS3942"/>
    <mergeCell ref="BL3943:BM3944"/>
    <mergeCell ref="BN3943:BP3944"/>
    <mergeCell ref="BR3943:BR3944"/>
    <mergeCell ref="AT3943:AU3944"/>
    <mergeCell ref="AV3943:AW3944"/>
    <mergeCell ref="AX3943:AY3944"/>
    <mergeCell ref="AZ3943:BA3944"/>
    <mergeCell ref="BB3943:BC3944"/>
    <mergeCell ref="BD3943:BE3944"/>
    <mergeCell ref="AH3943:AI3944"/>
    <mergeCell ref="AJ3943:AK3944"/>
    <mergeCell ref="BR3844:BR3845"/>
    <mergeCell ref="BS3844:BS3845"/>
    <mergeCell ref="BQ3850:BQ3851"/>
    <mergeCell ref="BT3831:BU3831"/>
    <mergeCell ref="AQ3832:AS3832"/>
    <mergeCell ref="AU3832:AW3832"/>
    <mergeCell ref="BB3832:BF3832"/>
    <mergeCell ref="BG3832:BI3832"/>
    <mergeCell ref="BK3832:BM3832"/>
    <mergeCell ref="BQ3852:BQ3853"/>
    <mergeCell ref="BQ3854:BQ3855"/>
    <mergeCell ref="BS3848:BS3849"/>
    <mergeCell ref="BS3850:BS3851"/>
    <mergeCell ref="BS3846:BS3847"/>
    <mergeCell ref="BQ3856:BQ3857"/>
    <mergeCell ref="BQ3864:BQ3865"/>
    <mergeCell ref="BS3876:BS3877"/>
    <mergeCell ref="BS3878:BS3879"/>
    <mergeCell ref="BQ3866:BQ3867"/>
    <mergeCell ref="BQ3868:BQ3869"/>
    <mergeCell ref="BQ3870:BQ3871"/>
    <mergeCell ref="BS3874:BS3875"/>
    <mergeCell ref="BQ3876:BQ3877"/>
    <mergeCell ref="BS3907:BS3908"/>
    <mergeCell ref="BS3909:BS3910"/>
    <mergeCell ref="BQ3878:BQ3879"/>
    <mergeCell ref="BT3890:BU3890"/>
    <mergeCell ref="BQ3886:BQ3887"/>
    <mergeCell ref="BS3884:BS3885"/>
    <mergeCell ref="BQ3915:BQ3916"/>
    <mergeCell ref="BQ3921:BQ3922"/>
    <mergeCell ref="BQ3923:BQ3924"/>
    <mergeCell ref="BR3903:BR3904"/>
    <mergeCell ref="BS3903:BS3904"/>
    <mergeCell ref="BQ3909:BQ3910"/>
    <mergeCell ref="BQ3911:BQ3912"/>
    <mergeCell ref="BQ3913:BQ3914"/>
    <mergeCell ref="AX3919:AY3920"/>
    <mergeCell ref="AZ3919:BA3920"/>
    <mergeCell ref="BB3919:BC3920"/>
    <mergeCell ref="BD3919:BE3920"/>
    <mergeCell ref="BF3904:BG3904"/>
    <mergeCell ref="BH3904:BI3904"/>
    <mergeCell ref="BF3876:BG3877"/>
    <mergeCell ref="BH3876:BI3877"/>
    <mergeCell ref="BJ3876:BK3877"/>
    <mergeCell ref="BL3876:BM3877"/>
    <mergeCell ref="BN3876:BP3877"/>
    <mergeCell ref="BR3876:BR3877"/>
    <mergeCell ref="AT3876:AU3877"/>
    <mergeCell ref="AV3876:AW3877"/>
    <mergeCell ref="AX3876:AY3877"/>
    <mergeCell ref="AZ3876:BA3877"/>
    <mergeCell ref="BB3876:BC3877"/>
    <mergeCell ref="BD3876:BE3877"/>
    <mergeCell ref="BL3866:BM3867"/>
    <mergeCell ref="BN3866:BP3867"/>
    <mergeCell ref="BR3866:BR3867"/>
    <mergeCell ref="BS3866:BS3867"/>
    <mergeCell ref="AX3860:AY3861"/>
    <mergeCell ref="AZ3860:BA3861"/>
    <mergeCell ref="BB3860:BC3861"/>
    <mergeCell ref="BD3860:BE3861"/>
    <mergeCell ref="AZ3846:BA3847"/>
    <mergeCell ref="BR3785:BR3786"/>
    <mergeCell ref="BS3785:BS3786"/>
    <mergeCell ref="BQ3791:BQ3792"/>
    <mergeCell ref="BQ3793:BQ3794"/>
    <mergeCell ref="BQ3795:BQ3796"/>
    <mergeCell ref="BS3789:BS3790"/>
    <mergeCell ref="BS3791:BS3792"/>
    <mergeCell ref="BS3787:BS3788"/>
    <mergeCell ref="BQ3797:BQ3798"/>
    <mergeCell ref="BQ3803:BQ3804"/>
    <mergeCell ref="BQ3805:BQ3806"/>
    <mergeCell ref="O3834:R3834"/>
    <mergeCell ref="S3832:U3832"/>
    <mergeCell ref="Y3832:AA3832"/>
    <mergeCell ref="AB3832:AE3832"/>
    <mergeCell ref="AF3832:AH3832"/>
    <mergeCell ref="AJ3832:AL3832"/>
    <mergeCell ref="AM3832:AP3832"/>
    <mergeCell ref="BF3829:BG3830"/>
    <mergeCell ref="BH3829:BI3830"/>
    <mergeCell ref="BJ3829:BK3830"/>
    <mergeCell ref="BL3829:BM3830"/>
    <mergeCell ref="BN3829:BP3830"/>
    <mergeCell ref="BQ3819:BQ3820"/>
    <mergeCell ref="BS3817:BS3818"/>
    <mergeCell ref="BS3819:BS3820"/>
    <mergeCell ref="BQ3807:BQ3808"/>
    <mergeCell ref="BQ3809:BQ3810"/>
    <mergeCell ref="BQ3811:BQ3812"/>
    <mergeCell ref="BS3815:BS3816"/>
    <mergeCell ref="AV3827:AW3828"/>
    <mergeCell ref="AX3827:AY3828"/>
    <mergeCell ref="AZ3827:BA3828"/>
    <mergeCell ref="Y3834:AA3834"/>
    <mergeCell ref="AB3834:AE3834"/>
    <mergeCell ref="AF3834:AH3834"/>
    <mergeCell ref="AJ3834:AL3834"/>
    <mergeCell ref="AM3834:AP3834"/>
    <mergeCell ref="BQ3827:BQ3828"/>
    <mergeCell ref="AJ3821:AK3822"/>
    <mergeCell ref="AL3821:AM3822"/>
    <mergeCell ref="AN3821:AO3822"/>
    <mergeCell ref="AP3821:AQ3822"/>
    <mergeCell ref="AR3821:AS3822"/>
    <mergeCell ref="T3821:U3822"/>
    <mergeCell ref="X3821:Y3822"/>
    <mergeCell ref="Z3821:AA3822"/>
    <mergeCell ref="AB3821:AC3822"/>
    <mergeCell ref="BQ3817:BQ3818"/>
    <mergeCell ref="BB3827:BC3828"/>
    <mergeCell ref="BD3827:BE3828"/>
    <mergeCell ref="AH3827:AI3828"/>
    <mergeCell ref="AJ3827:AK3828"/>
    <mergeCell ref="AL3827:AM3828"/>
    <mergeCell ref="AN3827:AO3828"/>
    <mergeCell ref="AP3827:AQ3828"/>
    <mergeCell ref="AR3827:AS3828"/>
    <mergeCell ref="T3827:U3828"/>
    <mergeCell ref="X3827:Y3828"/>
    <mergeCell ref="Z3827:AA3828"/>
    <mergeCell ref="AB3827:AC3828"/>
    <mergeCell ref="AD3827:AE3828"/>
    <mergeCell ref="AF3827:AG3828"/>
    <mergeCell ref="BS3823:BS3824"/>
    <mergeCell ref="BR3726:BR3727"/>
    <mergeCell ref="BS3726:BS3727"/>
    <mergeCell ref="BQ3732:BQ3733"/>
    <mergeCell ref="BQ3734:BQ3735"/>
    <mergeCell ref="BQ3736:BQ3737"/>
    <mergeCell ref="BS3730:BS3731"/>
    <mergeCell ref="BS3732:BS3733"/>
    <mergeCell ref="BS3728:BS3729"/>
    <mergeCell ref="BQ3738:BQ3739"/>
    <mergeCell ref="BQ3744:BQ3745"/>
    <mergeCell ref="BQ3746:BQ3747"/>
    <mergeCell ref="BQ3748:BQ3749"/>
    <mergeCell ref="BQ3750:BQ3751"/>
    <mergeCell ref="BQ3752:BQ3753"/>
    <mergeCell ref="BQ3758:BQ3759"/>
    <mergeCell ref="BQ3760:BQ3761"/>
    <mergeCell ref="BS3758:BS3759"/>
    <mergeCell ref="BS3760:BS3761"/>
    <mergeCell ref="BS3756:BS3757"/>
    <mergeCell ref="BT3772:BU3772"/>
    <mergeCell ref="AQ3773:AS3773"/>
    <mergeCell ref="AU3773:AW3773"/>
    <mergeCell ref="BB3773:BF3773"/>
    <mergeCell ref="BG3773:BI3773"/>
    <mergeCell ref="BK3773:BM3773"/>
    <mergeCell ref="O3775:R3775"/>
    <mergeCell ref="S3773:U3773"/>
    <mergeCell ref="Y3773:AA3773"/>
    <mergeCell ref="AB3773:AE3773"/>
    <mergeCell ref="AF3773:AH3773"/>
    <mergeCell ref="AJ3773:AL3773"/>
    <mergeCell ref="AM3773:AP3773"/>
    <mergeCell ref="BF3770:BG3771"/>
    <mergeCell ref="BH3770:BI3771"/>
    <mergeCell ref="BJ3770:BK3771"/>
    <mergeCell ref="BL3770:BM3771"/>
    <mergeCell ref="BN3770:BP3771"/>
    <mergeCell ref="AV3768:AW3769"/>
    <mergeCell ref="AX3768:AY3769"/>
    <mergeCell ref="AZ3768:BA3769"/>
    <mergeCell ref="Y3775:AA3775"/>
    <mergeCell ref="AB3775:AE3775"/>
    <mergeCell ref="AF3775:AH3775"/>
    <mergeCell ref="AJ3775:AL3775"/>
    <mergeCell ref="AM3775:AP3775"/>
    <mergeCell ref="BQ3768:BQ3769"/>
    <mergeCell ref="AJ3762:AK3763"/>
    <mergeCell ref="AL3762:AM3763"/>
    <mergeCell ref="AN3762:AO3763"/>
    <mergeCell ref="AP3762:AQ3763"/>
    <mergeCell ref="AR3762:AS3763"/>
    <mergeCell ref="T3762:U3763"/>
    <mergeCell ref="X3762:Y3763"/>
    <mergeCell ref="Z3762:AA3763"/>
    <mergeCell ref="AB3762:AC3763"/>
    <mergeCell ref="BB3768:BC3769"/>
    <mergeCell ref="BD3768:BE3769"/>
    <mergeCell ref="AH3768:AI3769"/>
    <mergeCell ref="AJ3768:AK3769"/>
    <mergeCell ref="AL3768:AM3769"/>
    <mergeCell ref="AN3768:AO3769"/>
    <mergeCell ref="AP3768:AQ3769"/>
    <mergeCell ref="AR3768:AS3769"/>
    <mergeCell ref="T3768:U3769"/>
    <mergeCell ref="BQ3675:BQ3676"/>
    <mergeCell ref="BQ3677:BQ3678"/>
    <mergeCell ref="BS3671:BS3672"/>
    <mergeCell ref="BS3673:BS3674"/>
    <mergeCell ref="BQ3679:BQ3680"/>
    <mergeCell ref="BQ3685:BQ3686"/>
    <mergeCell ref="BQ3687:BQ3688"/>
    <mergeCell ref="BQ3689:BQ3690"/>
    <mergeCell ref="BQ3691:BQ3692"/>
    <mergeCell ref="BQ3693:BQ3694"/>
    <mergeCell ref="BQ3699:BQ3700"/>
    <mergeCell ref="BQ3701:BQ3702"/>
    <mergeCell ref="BS3699:BS3700"/>
    <mergeCell ref="BS3701:BS3702"/>
    <mergeCell ref="BS3697:BS3698"/>
    <mergeCell ref="BT3713:BU3713"/>
    <mergeCell ref="AQ3714:AS3714"/>
    <mergeCell ref="AU3714:AW3714"/>
    <mergeCell ref="BB3714:BF3714"/>
    <mergeCell ref="BG3714:BI3714"/>
    <mergeCell ref="BK3714:BM3714"/>
    <mergeCell ref="O3716:R3716"/>
    <mergeCell ref="S3714:U3714"/>
    <mergeCell ref="Y3714:AA3714"/>
    <mergeCell ref="AB3714:AE3714"/>
    <mergeCell ref="AF3714:AH3714"/>
    <mergeCell ref="AJ3714:AL3714"/>
    <mergeCell ref="AM3714:AP3714"/>
    <mergeCell ref="BF3711:BG3712"/>
    <mergeCell ref="BH3711:BI3712"/>
    <mergeCell ref="BJ3711:BK3712"/>
    <mergeCell ref="BL3711:BM3712"/>
    <mergeCell ref="BN3711:BP3712"/>
    <mergeCell ref="AV3709:AW3710"/>
    <mergeCell ref="AX3709:AY3710"/>
    <mergeCell ref="AZ3709:BA3710"/>
    <mergeCell ref="Y3716:AA3716"/>
    <mergeCell ref="AB3716:AE3716"/>
    <mergeCell ref="AF3716:AH3716"/>
    <mergeCell ref="AJ3716:AL3716"/>
    <mergeCell ref="AM3716:AP3716"/>
    <mergeCell ref="BQ3709:BQ3710"/>
    <mergeCell ref="AJ3703:AK3704"/>
    <mergeCell ref="AL3703:AM3704"/>
    <mergeCell ref="AN3703:AO3704"/>
    <mergeCell ref="AP3703:AQ3704"/>
    <mergeCell ref="AR3703:AS3704"/>
    <mergeCell ref="T3703:U3704"/>
    <mergeCell ref="X3703:Y3704"/>
    <mergeCell ref="Z3703:AA3704"/>
    <mergeCell ref="AB3703:AC3704"/>
    <mergeCell ref="BB3709:BC3710"/>
    <mergeCell ref="BD3709:BE3710"/>
    <mergeCell ref="AH3709:AI3710"/>
    <mergeCell ref="AJ3709:AK3710"/>
    <mergeCell ref="AL3709:AM3710"/>
    <mergeCell ref="AN3709:AO3710"/>
    <mergeCell ref="AP3709:AQ3710"/>
    <mergeCell ref="AR3709:AS3710"/>
    <mergeCell ref="T3709:U3710"/>
    <mergeCell ref="X3709:Y3710"/>
    <mergeCell ref="Z3709:AA3710"/>
    <mergeCell ref="AB3709:AC3710"/>
    <mergeCell ref="AD3709:AE3710"/>
    <mergeCell ref="BR3667:BR3668"/>
    <mergeCell ref="BS3667:BS3668"/>
    <mergeCell ref="BQ3673:BQ3674"/>
    <mergeCell ref="AV3667:BA3667"/>
    <mergeCell ref="BB3667:BG3667"/>
    <mergeCell ref="BF3652:BG3653"/>
    <mergeCell ref="BH3652:BI3653"/>
    <mergeCell ref="BJ3652:BK3653"/>
    <mergeCell ref="BL3652:BM3653"/>
    <mergeCell ref="BN3652:BP3653"/>
    <mergeCell ref="Y3657:AA3657"/>
    <mergeCell ref="AB3657:AE3657"/>
    <mergeCell ref="AF3657:AH3657"/>
    <mergeCell ref="AJ3657:AL3657"/>
    <mergeCell ref="AM3657:AP3657"/>
    <mergeCell ref="BQ3650:BQ3651"/>
    <mergeCell ref="AJ3644:AK3645"/>
    <mergeCell ref="AL3644:AM3645"/>
    <mergeCell ref="AN3644:AO3645"/>
    <mergeCell ref="AP3644:AQ3645"/>
    <mergeCell ref="AR3644:AS3645"/>
    <mergeCell ref="T3644:U3645"/>
    <mergeCell ref="X3644:Y3645"/>
    <mergeCell ref="Z3644:AA3645"/>
    <mergeCell ref="AB3644:AC3645"/>
    <mergeCell ref="AD3644:AE3645"/>
    <mergeCell ref="AF3644:AG3645"/>
    <mergeCell ref="BH3648:BI3649"/>
    <mergeCell ref="BJ3648:BK3649"/>
    <mergeCell ref="BL3648:BM3649"/>
    <mergeCell ref="BN3648:BP3649"/>
    <mergeCell ref="BR3648:BR3649"/>
    <mergeCell ref="AT3648:AU3649"/>
    <mergeCell ref="AV3648:AW3649"/>
    <mergeCell ref="AT3589:AU3590"/>
    <mergeCell ref="AV3589:AW3590"/>
    <mergeCell ref="AX3589:AY3590"/>
    <mergeCell ref="AZ3589:BA3590"/>
    <mergeCell ref="BB3589:BC3590"/>
    <mergeCell ref="BD3589:BE3590"/>
    <mergeCell ref="AQ3596:AS3596"/>
    <mergeCell ref="AU3596:AW3596"/>
    <mergeCell ref="BB3596:BF3596"/>
    <mergeCell ref="BG3596:BI3596"/>
    <mergeCell ref="BK3596:BM3596"/>
    <mergeCell ref="AT3591:AU3592"/>
    <mergeCell ref="BQ3620:BQ3621"/>
    <mergeCell ref="BQ3622:BQ3623"/>
    <mergeCell ref="BQ3626:BQ3627"/>
    <mergeCell ref="BS3626:BS3627"/>
    <mergeCell ref="BQ3632:BQ3633"/>
    <mergeCell ref="BQ3634:BQ3635"/>
    <mergeCell ref="BQ3636:BQ3637"/>
    <mergeCell ref="BS3630:BS3631"/>
    <mergeCell ref="BS3632:BS3633"/>
    <mergeCell ref="BQ3640:BQ3641"/>
    <mergeCell ref="BQ3642:BQ3643"/>
    <mergeCell ref="BQ3644:BQ3645"/>
    <mergeCell ref="BS3638:BS3639"/>
    <mergeCell ref="BS3640:BS3641"/>
    <mergeCell ref="BR3640:BR3641"/>
    <mergeCell ref="BS3644:BS3645"/>
    <mergeCell ref="BS3642:BS3643"/>
    <mergeCell ref="BT3654:BU3654"/>
    <mergeCell ref="AQ3655:AS3655"/>
    <mergeCell ref="AU3655:AW3655"/>
    <mergeCell ref="BB3655:BF3655"/>
    <mergeCell ref="BG3655:BI3655"/>
    <mergeCell ref="BK3655:BM3655"/>
    <mergeCell ref="BQ3616:BQ3617"/>
    <mergeCell ref="BS3612:BS3613"/>
    <mergeCell ref="BQ3618:BQ3619"/>
    <mergeCell ref="BS3614:BS3615"/>
    <mergeCell ref="BS3616:BS3617"/>
    <mergeCell ref="AF3616:AG3617"/>
    <mergeCell ref="R3612:S3613"/>
    <mergeCell ref="BN3614:BP3615"/>
    <mergeCell ref="BR3614:BR3615"/>
    <mergeCell ref="BR3616:BR3617"/>
    <mergeCell ref="BR3610:BR3611"/>
    <mergeCell ref="BS3610:BS3611"/>
    <mergeCell ref="AZ3610:BA3611"/>
    <mergeCell ref="BB3610:BC3611"/>
    <mergeCell ref="BD3610:BE3611"/>
    <mergeCell ref="BF3610:BG3611"/>
    <mergeCell ref="BH3610:BI3611"/>
    <mergeCell ref="BJ3610:BK3611"/>
    <mergeCell ref="AN3610:AO3611"/>
    <mergeCell ref="AP3610:AQ3611"/>
    <mergeCell ref="AR3610:AS3611"/>
    <mergeCell ref="AT3610:AU3611"/>
    <mergeCell ref="AV3610:AW3611"/>
    <mergeCell ref="AX3610:AY3611"/>
    <mergeCell ref="AB3610:AC3611"/>
    <mergeCell ref="AD3610:AE3611"/>
    <mergeCell ref="AF3610:AG3611"/>
    <mergeCell ref="AH3610:AI3611"/>
    <mergeCell ref="AJ3610:AK3611"/>
    <mergeCell ref="AL3610:AM3611"/>
    <mergeCell ref="R3610:S3611"/>
    <mergeCell ref="T3610:U3611"/>
    <mergeCell ref="X3610:Y3611"/>
    <mergeCell ref="R3616:S3617"/>
    <mergeCell ref="BQ3610:BQ3611"/>
    <mergeCell ref="C661:D661"/>
    <mergeCell ref="E660:E661"/>
    <mergeCell ref="C660:D660"/>
    <mergeCell ref="D643:E644"/>
    <mergeCell ref="H643:I644"/>
    <mergeCell ref="J780:K781"/>
    <mergeCell ref="H780:I781"/>
    <mergeCell ref="AF780:AG781"/>
    <mergeCell ref="AD780:AE781"/>
    <mergeCell ref="AB780:AC781"/>
    <mergeCell ref="B2023:B2024"/>
    <mergeCell ref="BQ3608:BQ3609"/>
    <mergeCell ref="AZ3609:BA3609"/>
    <mergeCell ref="BB3609:BC3609"/>
    <mergeCell ref="BD3609:BE3609"/>
    <mergeCell ref="BF3609:BG3609"/>
    <mergeCell ref="BH3609:BI3609"/>
    <mergeCell ref="AL3609:AM3609"/>
    <mergeCell ref="AN3609:AO3609"/>
    <mergeCell ref="AP3609:AQ3609"/>
    <mergeCell ref="AR3609:AS3609"/>
    <mergeCell ref="AT3609:AU3609"/>
    <mergeCell ref="AV3609:AW3609"/>
    <mergeCell ref="BH3608:BM3608"/>
    <mergeCell ref="BN3608:BP3609"/>
    <mergeCell ref="BR3608:BR3609"/>
    <mergeCell ref="BS3608:BS3609"/>
    <mergeCell ref="J3609:K3609"/>
    <mergeCell ref="L3609:M3609"/>
    <mergeCell ref="N3609:O3609"/>
    <mergeCell ref="P3609:Q3609"/>
    <mergeCell ref="R3609:S3609"/>
    <mergeCell ref="T3609:U3609"/>
    <mergeCell ref="AB3608:AC3609"/>
    <mergeCell ref="AD3608:AI3608"/>
    <mergeCell ref="AJ3608:AO3608"/>
    <mergeCell ref="AP3608:AU3608"/>
    <mergeCell ref="AV3608:BA3608"/>
    <mergeCell ref="BB3608:BG3608"/>
    <mergeCell ref="H3598:J3598"/>
    <mergeCell ref="L3598:N3598"/>
    <mergeCell ref="O3598:R3598"/>
    <mergeCell ref="S3596:U3596"/>
    <mergeCell ref="Y3596:AA3596"/>
    <mergeCell ref="AB3596:AE3596"/>
    <mergeCell ref="AF3596:AH3596"/>
    <mergeCell ref="AJ3596:AL3596"/>
    <mergeCell ref="AM3596:AP3596"/>
    <mergeCell ref="BJ3609:BK3609"/>
    <mergeCell ref="BL3609:BM3609"/>
    <mergeCell ref="B3596:C3596"/>
    <mergeCell ref="H3596:J3596"/>
    <mergeCell ref="L3596:N3596"/>
    <mergeCell ref="O3596:R3596"/>
    <mergeCell ref="AD3609:AE3609"/>
    <mergeCell ref="AF3609:AG3609"/>
    <mergeCell ref="AH3609:AI3609"/>
    <mergeCell ref="AJ3609:AK3609"/>
    <mergeCell ref="AH3591:AI3592"/>
    <mergeCell ref="AJ3591:AK3592"/>
    <mergeCell ref="AL3591:AM3592"/>
    <mergeCell ref="AN3591:AO3592"/>
    <mergeCell ref="AP3591:AQ3592"/>
    <mergeCell ref="AR3591:AS3592"/>
    <mergeCell ref="AN643:AO644"/>
    <mergeCell ref="AP643:AQ644"/>
    <mergeCell ref="AR643:AS644"/>
    <mergeCell ref="AT643:AU644"/>
    <mergeCell ref="AV643:AW644"/>
    <mergeCell ref="AX643:AY644"/>
    <mergeCell ref="AZ643:BA644"/>
    <mergeCell ref="BB643:BC644"/>
    <mergeCell ref="BD643:BE644"/>
    <mergeCell ref="BF643:BG644"/>
    <mergeCell ref="AB761:AC762"/>
    <mergeCell ref="AD761:AE762"/>
    <mergeCell ref="AF761:AG762"/>
    <mergeCell ref="AH761:AI762"/>
    <mergeCell ref="AJ761:AK762"/>
    <mergeCell ref="AL761:AM762"/>
    <mergeCell ref="AN761:AO762"/>
    <mergeCell ref="AP761:AQ762"/>
    <mergeCell ref="AR761:AS762"/>
    <mergeCell ref="AT761:AU762"/>
    <mergeCell ref="AV761:AW762"/>
    <mergeCell ref="AX761:AY762"/>
    <mergeCell ref="AZ761:BA762"/>
    <mergeCell ref="BB761:BC762"/>
    <mergeCell ref="BD761:BE762"/>
    <mergeCell ref="BF761:BG762"/>
    <mergeCell ref="BH761:BI762"/>
    <mergeCell ref="BJ761:BK762"/>
    <mergeCell ref="BL761:BM762"/>
    <mergeCell ref="BN761:BP762"/>
    <mergeCell ref="BF714:BO714"/>
    <mergeCell ref="AG714:AJ714"/>
    <mergeCell ref="E714:AE714"/>
    <mergeCell ref="BH717:BM717"/>
    <mergeCell ref="BN719:BP720"/>
    <mergeCell ref="BL719:BM720"/>
    <mergeCell ref="BJ719:BK720"/>
    <mergeCell ref="BH719:BI720"/>
    <mergeCell ref="BF719:BG720"/>
    <mergeCell ref="R721:S722"/>
    <mergeCell ref="P721:Q722"/>
    <mergeCell ref="N721:O722"/>
    <mergeCell ref="L721:M722"/>
    <mergeCell ref="J721:K722"/>
    <mergeCell ref="H721:I722"/>
    <mergeCell ref="AF721:AG722"/>
    <mergeCell ref="AD721:AE722"/>
    <mergeCell ref="AB721:AC722"/>
    <mergeCell ref="Z721:AA722"/>
    <mergeCell ref="X721:Y722"/>
    <mergeCell ref="T721:U722"/>
    <mergeCell ref="AR721:AS722"/>
    <mergeCell ref="AP721:AQ722"/>
    <mergeCell ref="AN721:AO722"/>
    <mergeCell ref="AL721:AM722"/>
    <mergeCell ref="AJ721:AK722"/>
    <mergeCell ref="AH721:AI722"/>
    <mergeCell ref="BD721:BE722"/>
    <mergeCell ref="N680:O681"/>
    <mergeCell ref="L680:M681"/>
    <mergeCell ref="BT763:BU763"/>
    <mergeCell ref="BQ13:BQ14"/>
    <mergeCell ref="BQ15:BQ16"/>
    <mergeCell ref="BQ17:BQ18"/>
    <mergeCell ref="BQ19:BQ20"/>
    <mergeCell ref="BQ21:BQ22"/>
    <mergeCell ref="BQ23:BQ24"/>
    <mergeCell ref="BQ25:BQ26"/>
    <mergeCell ref="BQ27:BQ28"/>
    <mergeCell ref="BQ29:BQ30"/>
    <mergeCell ref="BQ31:BQ32"/>
    <mergeCell ref="BQ33:BQ34"/>
    <mergeCell ref="BQ35:BQ36"/>
    <mergeCell ref="BQ37:BQ38"/>
    <mergeCell ref="BQ39:BQ40"/>
    <mergeCell ref="BQ41:BQ42"/>
    <mergeCell ref="BQ43:BQ44"/>
    <mergeCell ref="BQ45:BQ46"/>
    <mergeCell ref="BQ47:BQ48"/>
    <mergeCell ref="BQ49:BQ50"/>
    <mergeCell ref="BQ51:BQ52"/>
    <mergeCell ref="BQ72:BQ73"/>
    <mergeCell ref="BQ74:BQ75"/>
    <mergeCell ref="BQ76:BQ77"/>
    <mergeCell ref="BQ78:BQ79"/>
    <mergeCell ref="BQ80:BQ81"/>
    <mergeCell ref="BQ82:BQ83"/>
    <mergeCell ref="BQ84:BQ85"/>
    <mergeCell ref="BQ86:BQ87"/>
    <mergeCell ref="BQ88:BQ89"/>
    <mergeCell ref="BQ90:BQ91"/>
    <mergeCell ref="BQ92:BQ93"/>
    <mergeCell ref="BQ94:BQ95"/>
    <mergeCell ref="BQ96:BQ97"/>
    <mergeCell ref="BQ98:BQ99"/>
    <mergeCell ref="BQ100:BQ101"/>
    <mergeCell ref="BQ102:BQ103"/>
    <mergeCell ref="BQ104:BQ105"/>
    <mergeCell ref="BQ106:BQ107"/>
    <mergeCell ref="BQ108:BQ109"/>
    <mergeCell ref="BQ110:BQ111"/>
    <mergeCell ref="BQ131:BQ132"/>
    <mergeCell ref="BQ133:BQ134"/>
    <mergeCell ref="BQ135:BQ136"/>
    <mergeCell ref="BQ222:BQ223"/>
    <mergeCell ref="BQ224:BQ225"/>
    <mergeCell ref="BQ226:BQ227"/>
    <mergeCell ref="BQ228:BQ229"/>
    <mergeCell ref="BQ137:BQ138"/>
    <mergeCell ref="BQ139:BQ140"/>
    <mergeCell ref="BQ141:BQ142"/>
    <mergeCell ref="BQ143:BQ144"/>
    <mergeCell ref="BQ145:BQ146"/>
    <mergeCell ref="BQ147:BQ148"/>
    <mergeCell ref="BQ149:BQ150"/>
    <mergeCell ref="BQ151:BQ152"/>
    <mergeCell ref="BQ153:BQ154"/>
    <mergeCell ref="BQ155:BQ156"/>
    <mergeCell ref="BQ157:BQ158"/>
    <mergeCell ref="BQ159:BQ160"/>
    <mergeCell ref="BQ161:BQ162"/>
    <mergeCell ref="BQ163:BQ164"/>
    <mergeCell ref="BQ165:BQ166"/>
    <mergeCell ref="BQ167:BQ168"/>
    <mergeCell ref="BQ127:BQ128"/>
    <mergeCell ref="BQ129:BQ130"/>
    <mergeCell ref="BQ188:BQ189"/>
    <mergeCell ref="BQ186:BQ187"/>
    <mergeCell ref="BQ171:BQ172"/>
    <mergeCell ref="BQ194:BQ195"/>
    <mergeCell ref="BQ198:BQ199"/>
    <mergeCell ref="BQ306:BQ307"/>
    <mergeCell ref="BQ304:BQ305"/>
    <mergeCell ref="BT291:BU291"/>
    <mergeCell ref="BR287:BR288"/>
    <mergeCell ref="BS287:BS288"/>
    <mergeCell ref="BQ289:BQ290"/>
    <mergeCell ref="BT350:BU350"/>
    <mergeCell ref="BQ363:BQ364"/>
    <mergeCell ref="BQ666:BQ667"/>
    <mergeCell ref="BQ668:BQ669"/>
    <mergeCell ref="BQ670:BQ671"/>
    <mergeCell ref="BQ672:BQ673"/>
    <mergeCell ref="BQ674:BQ675"/>
    <mergeCell ref="BQ676:BQ677"/>
    <mergeCell ref="BQ678:BQ679"/>
    <mergeCell ref="BQ680:BQ681"/>
    <mergeCell ref="BQ682:BQ683"/>
    <mergeCell ref="BQ684:BQ685"/>
    <mergeCell ref="BQ686:BQ687"/>
    <mergeCell ref="BQ688:BQ689"/>
    <mergeCell ref="BQ690:BQ691"/>
    <mergeCell ref="BQ662:BQ663"/>
    <mergeCell ref="BQ658:BQ659"/>
    <mergeCell ref="BQ660:BQ661"/>
    <mergeCell ref="BR721:BR722"/>
    <mergeCell ref="BS721:BS722"/>
    <mergeCell ref="BR719:BR720"/>
    <mergeCell ref="BS719:BS720"/>
    <mergeCell ref="BQ721:BQ722"/>
    <mergeCell ref="BQ702:BQ703"/>
    <mergeCell ref="BQ717:BQ718"/>
    <mergeCell ref="BR717:BR718"/>
    <mergeCell ref="BS717:BS718"/>
    <mergeCell ref="BQ719:BQ720"/>
    <mergeCell ref="BQ169:BQ170"/>
    <mergeCell ref="BQ190:BQ191"/>
    <mergeCell ref="BQ192:BQ193"/>
    <mergeCell ref="BQ196:BQ197"/>
    <mergeCell ref="BQ204:BQ205"/>
    <mergeCell ref="BQ206:BQ207"/>
    <mergeCell ref="BQ208:BQ209"/>
    <mergeCell ref="BQ210:BQ211"/>
    <mergeCell ref="BQ212:BQ213"/>
    <mergeCell ref="BQ218:BQ219"/>
    <mergeCell ref="BQ220:BQ221"/>
    <mergeCell ref="BQ200:BQ201"/>
    <mergeCell ref="BQ202:BQ203"/>
    <mergeCell ref="BR623:BR624"/>
    <mergeCell ref="BS623:BS624"/>
    <mergeCell ref="BR625:BR626"/>
    <mergeCell ref="BS625:BS626"/>
    <mergeCell ref="BR615:BR616"/>
    <mergeCell ref="BS615:BS616"/>
    <mergeCell ref="BR617:BR618"/>
    <mergeCell ref="BS617:BS618"/>
    <mergeCell ref="BR619:BR620"/>
    <mergeCell ref="BS619:BS620"/>
    <mergeCell ref="BN660:BP661"/>
    <mergeCell ref="BL660:BM661"/>
    <mergeCell ref="BJ660:BK661"/>
    <mergeCell ref="BH660:BI661"/>
    <mergeCell ref="BH631:BI632"/>
    <mergeCell ref="BL641:BM642"/>
    <mergeCell ref="BJ641:BK642"/>
    <mergeCell ref="BH641:BI642"/>
    <mergeCell ref="BC649:BP649"/>
    <mergeCell ref="BK648:BM648"/>
    <mergeCell ref="BG648:BI648"/>
    <mergeCell ref="BB648:BF648"/>
    <mergeCell ref="AF759:AG760"/>
    <mergeCell ref="AD759:AE760"/>
    <mergeCell ref="AB759:AC760"/>
    <mergeCell ref="Z759:AA760"/>
    <mergeCell ref="AV759:AW760"/>
    <mergeCell ref="AT759:AU760"/>
    <mergeCell ref="AR759:AS760"/>
    <mergeCell ref="AP759:AQ760"/>
    <mergeCell ref="AN759:AO760"/>
    <mergeCell ref="AL759:AM760"/>
    <mergeCell ref="BQ424:BQ425"/>
    <mergeCell ref="BQ247:BQ248"/>
    <mergeCell ref="BR599:BR600"/>
    <mergeCell ref="BS599:BS600"/>
    <mergeCell ref="BS481:BS482"/>
    <mergeCell ref="BR458:BR459"/>
    <mergeCell ref="BS458:BS459"/>
    <mergeCell ref="BR460:BR461"/>
    <mergeCell ref="BS460:BS461"/>
    <mergeCell ref="BR462:BR463"/>
    <mergeCell ref="BS462:BS463"/>
    <mergeCell ref="BR452:BR453"/>
    <mergeCell ref="BQ542:BQ543"/>
    <mergeCell ref="BR572:BR573"/>
    <mergeCell ref="BS572:BS573"/>
    <mergeCell ref="BF424:BG425"/>
    <mergeCell ref="BF348:BG349"/>
    <mergeCell ref="BH348:BI349"/>
    <mergeCell ref="BJ348:BK349"/>
    <mergeCell ref="BL348:BM349"/>
    <mergeCell ref="BN348:BP349"/>
    <mergeCell ref="BQ348:BQ349"/>
    <mergeCell ref="BB292:BF292"/>
    <mergeCell ref="AU292:AW292"/>
    <mergeCell ref="BD251:BE252"/>
    <mergeCell ref="BB251:BC252"/>
    <mergeCell ref="AZ251:BA252"/>
    <mergeCell ref="AX251:AY252"/>
    <mergeCell ref="AV251:AW252"/>
    <mergeCell ref="AT251:AU252"/>
    <mergeCell ref="BF519:BG520"/>
    <mergeCell ref="BH499:BI500"/>
    <mergeCell ref="BF499:BG500"/>
    <mergeCell ref="BN466:BP467"/>
    <mergeCell ref="BN481:BP482"/>
    <mergeCell ref="BH466:BI467"/>
    <mergeCell ref="BN702:BP703"/>
    <mergeCell ref="AD643:AE644"/>
    <mergeCell ref="AF643:AG644"/>
    <mergeCell ref="AH643:AI644"/>
    <mergeCell ref="AJ643:AK644"/>
    <mergeCell ref="AL643:AM644"/>
    <mergeCell ref="BT527:BU527"/>
    <mergeCell ref="BS452:BS453"/>
    <mergeCell ref="BR454:BR455"/>
    <mergeCell ref="BS454:BS455"/>
    <mergeCell ref="BR456:BR457"/>
    <mergeCell ref="BS456:BS457"/>
    <mergeCell ref="BN487:BP488"/>
    <mergeCell ref="BH485:BI486"/>
    <mergeCell ref="BF485:BG486"/>
    <mergeCell ref="BL499:BM500"/>
    <mergeCell ref="BJ499:BK500"/>
    <mergeCell ref="BJ515:BK516"/>
    <mergeCell ref="BH515:BI516"/>
    <mergeCell ref="BF515:BG516"/>
    <mergeCell ref="BL519:BM520"/>
    <mergeCell ref="BQ483:BQ484"/>
    <mergeCell ref="BN525:BP526"/>
    <mergeCell ref="BQ525:BQ526"/>
    <mergeCell ref="BR468:BS468"/>
    <mergeCell ref="BR440:BR441"/>
    <mergeCell ref="BS440:BS441"/>
    <mergeCell ref="BR442:BR443"/>
    <mergeCell ref="BS442:BS443"/>
    <mergeCell ref="BR444:BR445"/>
    <mergeCell ref="BS444:BS445"/>
    <mergeCell ref="BR405:BR406"/>
    <mergeCell ref="BS405:BS406"/>
    <mergeCell ref="BR426:BR427"/>
    <mergeCell ref="BS426:BS427"/>
    <mergeCell ref="BR428:BR429"/>
    <mergeCell ref="BL430:BM431"/>
    <mergeCell ref="BN446:BP447"/>
    <mergeCell ref="BJ430:BK431"/>
    <mergeCell ref="BH430:BI431"/>
    <mergeCell ref="BQ436:BQ437"/>
    <mergeCell ref="BQ438:BQ439"/>
    <mergeCell ref="BQ440:BQ441"/>
    <mergeCell ref="BQ442:BQ443"/>
    <mergeCell ref="BQ444:BQ445"/>
    <mergeCell ref="BQ446:BQ447"/>
    <mergeCell ref="BQ448:BQ449"/>
    <mergeCell ref="BQ450:BQ451"/>
    <mergeCell ref="BQ452:BQ453"/>
    <mergeCell ref="BQ454:BQ455"/>
    <mergeCell ref="BQ456:BQ457"/>
    <mergeCell ref="BQ458:BQ459"/>
    <mergeCell ref="BQ460:BQ461"/>
    <mergeCell ref="BQ462:BQ463"/>
    <mergeCell ref="BQ464:BQ465"/>
    <mergeCell ref="BR527:BS527"/>
    <mergeCell ref="BR493:BR494"/>
    <mergeCell ref="BS493:BS494"/>
    <mergeCell ref="BR489:BR490"/>
    <mergeCell ref="BS489:BS490"/>
    <mergeCell ref="BR491:BR492"/>
    <mergeCell ref="BS491:BS492"/>
    <mergeCell ref="BR464:BR465"/>
    <mergeCell ref="BS464:BS465"/>
    <mergeCell ref="BR485:BR486"/>
    <mergeCell ref="BS485:BS486"/>
    <mergeCell ref="BR487:BR488"/>
    <mergeCell ref="BS487:BS488"/>
    <mergeCell ref="BR481:BR482"/>
    <mergeCell ref="BH519:BI520"/>
    <mergeCell ref="R424:S425"/>
    <mergeCell ref="E417:AE417"/>
    <mergeCell ref="B415:BP415"/>
    <mergeCell ref="G422:G423"/>
    <mergeCell ref="F422:F423"/>
    <mergeCell ref="BC413:BP413"/>
    <mergeCell ref="BK412:BM412"/>
    <mergeCell ref="BG412:BI412"/>
    <mergeCell ref="BB412:BF412"/>
    <mergeCell ref="AU412:AW412"/>
    <mergeCell ref="AQ412:AS412"/>
    <mergeCell ref="H424:I425"/>
    <mergeCell ref="AF424:AG425"/>
    <mergeCell ref="AD424:AE425"/>
    <mergeCell ref="AB424:AC425"/>
    <mergeCell ref="AM410:AP410"/>
    <mergeCell ref="AJ410:AL410"/>
    <mergeCell ref="AF410:AH410"/>
    <mergeCell ref="AB410:AE410"/>
    <mergeCell ref="B410:C410"/>
    <mergeCell ref="Y410:AA410"/>
    <mergeCell ref="Y412:AA412"/>
    <mergeCell ref="B412:C412"/>
    <mergeCell ref="BK410:BM410"/>
    <mergeCell ref="BG410:BI410"/>
    <mergeCell ref="BB410:BF410"/>
    <mergeCell ref="AU410:AW410"/>
    <mergeCell ref="AQ410:AS410"/>
    <mergeCell ref="AM412:AP412"/>
    <mergeCell ref="AJ412:AL412"/>
    <mergeCell ref="AF412:AH412"/>
    <mergeCell ref="AB412:AE412"/>
    <mergeCell ref="BQ365:BQ366"/>
    <mergeCell ref="D407:E408"/>
    <mergeCell ref="T407:U408"/>
    <mergeCell ref="X407:Y408"/>
    <mergeCell ref="Z407:AA408"/>
    <mergeCell ref="AB407:AC408"/>
    <mergeCell ref="AD407:AE408"/>
    <mergeCell ref="AF407:AG408"/>
    <mergeCell ref="AH407:AI408"/>
    <mergeCell ref="AJ407:AK408"/>
    <mergeCell ref="AL407:AM408"/>
    <mergeCell ref="AN407:AO408"/>
    <mergeCell ref="AP407:AQ408"/>
    <mergeCell ref="AR407:AS408"/>
    <mergeCell ref="AT407:AU408"/>
    <mergeCell ref="AV407:AW408"/>
    <mergeCell ref="AX407:AY408"/>
    <mergeCell ref="AZ407:BA408"/>
    <mergeCell ref="BB407:BC408"/>
    <mergeCell ref="BD407:BE408"/>
    <mergeCell ref="BF407:BG408"/>
    <mergeCell ref="BH407:BI408"/>
    <mergeCell ref="BJ407:BK408"/>
    <mergeCell ref="BL407:BM408"/>
    <mergeCell ref="BN407:BP408"/>
    <mergeCell ref="BQ407:BQ408"/>
    <mergeCell ref="BH365:BI366"/>
    <mergeCell ref="BF365:BG366"/>
    <mergeCell ref="R367:S368"/>
    <mergeCell ref="P367:Q368"/>
    <mergeCell ref="N367:O368"/>
    <mergeCell ref="L367:M368"/>
    <mergeCell ref="N289:O290"/>
    <mergeCell ref="P289:Q290"/>
    <mergeCell ref="R289:S290"/>
    <mergeCell ref="T289:U290"/>
    <mergeCell ref="X289:Y290"/>
    <mergeCell ref="Z289:AA290"/>
    <mergeCell ref="AB289:AC290"/>
    <mergeCell ref="AD289:AE290"/>
    <mergeCell ref="AF289:AG290"/>
    <mergeCell ref="AH289:AI290"/>
    <mergeCell ref="AJ289:AK290"/>
    <mergeCell ref="AL289:AM290"/>
    <mergeCell ref="AN289:AO290"/>
    <mergeCell ref="AP289:AQ290"/>
    <mergeCell ref="AR289:AS290"/>
    <mergeCell ref="AT289:AU290"/>
    <mergeCell ref="AV289:AW290"/>
    <mergeCell ref="AX289:AY290"/>
    <mergeCell ref="AZ289:BA290"/>
    <mergeCell ref="BB289:BC290"/>
    <mergeCell ref="BD289:BE290"/>
    <mergeCell ref="BF289:BG290"/>
    <mergeCell ref="BH289:BI290"/>
    <mergeCell ref="BJ289:BK290"/>
    <mergeCell ref="BL289:BM290"/>
    <mergeCell ref="BN289:BP290"/>
    <mergeCell ref="BB348:BC349"/>
    <mergeCell ref="BD348:BE349"/>
    <mergeCell ref="N346:O347"/>
    <mergeCell ref="L346:M347"/>
    <mergeCell ref="AJ346:AK347"/>
    <mergeCell ref="AH346:AI347"/>
    <mergeCell ref="AF346:AG347"/>
    <mergeCell ref="AD346:AE347"/>
    <mergeCell ref="AB346:AC347"/>
    <mergeCell ref="Z346:AA347"/>
    <mergeCell ref="AV346:AW347"/>
    <mergeCell ref="AT346:AU347"/>
    <mergeCell ref="AR346:AS347"/>
    <mergeCell ref="AV348:AW349"/>
    <mergeCell ref="AX348:AY349"/>
    <mergeCell ref="AZ348:BA349"/>
    <mergeCell ref="AH312:AI313"/>
    <mergeCell ref="R314:S315"/>
    <mergeCell ref="P314:Q315"/>
    <mergeCell ref="N314:O315"/>
    <mergeCell ref="L314:M315"/>
    <mergeCell ref="Z308:AA309"/>
    <mergeCell ref="X308:Y309"/>
    <mergeCell ref="T308:U309"/>
    <mergeCell ref="AR308:AS309"/>
    <mergeCell ref="AP308:AQ309"/>
    <mergeCell ref="AN308:AO309"/>
    <mergeCell ref="AL308:AM309"/>
    <mergeCell ref="AJ308:AK309"/>
    <mergeCell ref="AH308:AI309"/>
    <mergeCell ref="BD308:BE309"/>
    <mergeCell ref="BB308:BC309"/>
    <mergeCell ref="AZ308:BA309"/>
    <mergeCell ref="AX308:AY309"/>
    <mergeCell ref="AV308:AW309"/>
    <mergeCell ref="BN314:BP315"/>
    <mergeCell ref="BL314:BM315"/>
    <mergeCell ref="BJ314:BK315"/>
    <mergeCell ref="C301:D301"/>
    <mergeCell ref="AG301:AJ301"/>
    <mergeCell ref="R279:S280"/>
    <mergeCell ref="P279:Q280"/>
    <mergeCell ref="R283:S284"/>
    <mergeCell ref="P283:Q284"/>
    <mergeCell ref="X287:Y288"/>
    <mergeCell ref="T287:U288"/>
    <mergeCell ref="R287:S288"/>
    <mergeCell ref="P287:Q288"/>
    <mergeCell ref="AG299:AM299"/>
    <mergeCell ref="E299:AE299"/>
    <mergeCell ref="E301:AE301"/>
    <mergeCell ref="AR279:AS280"/>
    <mergeCell ref="AP279:AQ280"/>
    <mergeCell ref="AN279:AO280"/>
    <mergeCell ref="AL279:AM280"/>
    <mergeCell ref="AJ279:AK280"/>
    <mergeCell ref="AH279:AI280"/>
    <mergeCell ref="BD279:BE280"/>
    <mergeCell ref="BB279:BC280"/>
    <mergeCell ref="AZ279:BA280"/>
    <mergeCell ref="AX279:AY280"/>
    <mergeCell ref="AV279:AW280"/>
    <mergeCell ref="AT279:AU280"/>
    <mergeCell ref="BN279:BP280"/>
    <mergeCell ref="BL279:BM280"/>
    <mergeCell ref="BJ279:BK280"/>
    <mergeCell ref="BH279:BI280"/>
    <mergeCell ref="BF279:BG280"/>
    <mergeCell ref="R281:S282"/>
    <mergeCell ref="P281:Q282"/>
    <mergeCell ref="N281:O282"/>
    <mergeCell ref="L281:M282"/>
    <mergeCell ref="J281:K282"/>
    <mergeCell ref="H281:I282"/>
    <mergeCell ref="AF281:AG282"/>
    <mergeCell ref="AD281:AE282"/>
    <mergeCell ref="AB281:AC282"/>
    <mergeCell ref="Z281:AA282"/>
    <mergeCell ref="X281:Y282"/>
    <mergeCell ref="T281:U282"/>
    <mergeCell ref="AR281:AS282"/>
    <mergeCell ref="AP281:AQ282"/>
    <mergeCell ref="AN281:AO282"/>
    <mergeCell ref="AL281:AM282"/>
    <mergeCell ref="AJ281:AK282"/>
    <mergeCell ref="AH281:AI282"/>
    <mergeCell ref="BD281:BE282"/>
    <mergeCell ref="BB281:BC282"/>
    <mergeCell ref="AZ281:BA282"/>
    <mergeCell ref="AX281:AY282"/>
    <mergeCell ref="AV281:AW282"/>
    <mergeCell ref="AT281:AU282"/>
    <mergeCell ref="F279:F280"/>
    <mergeCell ref="E279:E280"/>
    <mergeCell ref="C279:D279"/>
    <mergeCell ref="Z287:AA288"/>
    <mergeCell ref="Y294:AA294"/>
    <mergeCell ref="B294:C294"/>
    <mergeCell ref="BK292:BM292"/>
    <mergeCell ref="BG292:BI292"/>
    <mergeCell ref="J289:K290"/>
    <mergeCell ref="L289:M290"/>
    <mergeCell ref="BR277:BR278"/>
    <mergeCell ref="BT173:BU173"/>
    <mergeCell ref="D230:E231"/>
    <mergeCell ref="H230:I231"/>
    <mergeCell ref="J230:K231"/>
    <mergeCell ref="L230:M231"/>
    <mergeCell ref="N230:O231"/>
    <mergeCell ref="P230:Q231"/>
    <mergeCell ref="R230:S231"/>
    <mergeCell ref="T230:U231"/>
    <mergeCell ref="X230:Y231"/>
    <mergeCell ref="Z230:AA231"/>
    <mergeCell ref="AB230:AC231"/>
    <mergeCell ref="AD230:AE231"/>
    <mergeCell ref="AF230:AG231"/>
    <mergeCell ref="AH230:AI231"/>
    <mergeCell ref="AJ230:AK231"/>
    <mergeCell ref="AL230:AM231"/>
    <mergeCell ref="AN230:AO231"/>
    <mergeCell ref="AP230:AQ231"/>
    <mergeCell ref="AR230:AS231"/>
    <mergeCell ref="AT230:AU231"/>
    <mergeCell ref="AV230:AW231"/>
    <mergeCell ref="AX230:AY231"/>
    <mergeCell ref="AZ230:BA231"/>
    <mergeCell ref="BB230:BC231"/>
    <mergeCell ref="BD230:BE231"/>
    <mergeCell ref="BF230:BG231"/>
    <mergeCell ref="BH230:BI231"/>
    <mergeCell ref="BJ230:BK231"/>
    <mergeCell ref="BL230:BM231"/>
    <mergeCell ref="BN230:BP231"/>
    <mergeCell ref="BQ230:BQ231"/>
    <mergeCell ref="AG181:AM181"/>
    <mergeCell ref="E181:AE181"/>
    <mergeCell ref="B179:BP179"/>
    <mergeCell ref="T188:U189"/>
    <mergeCell ref="AK183:BB183"/>
    <mergeCell ref="BH186:BM186"/>
    <mergeCell ref="BT232:BU232"/>
    <mergeCell ref="BQ245:BQ246"/>
    <mergeCell ref="AN240:BO240"/>
    <mergeCell ref="BC242:BE242"/>
    <mergeCell ref="AK242:BB242"/>
    <mergeCell ref="BN245:BP246"/>
    <mergeCell ref="BH259:BI260"/>
    <mergeCell ref="BF259:BG260"/>
    <mergeCell ref="BH263:BI264"/>
    <mergeCell ref="BF263:BG264"/>
    <mergeCell ref="G194:G195"/>
    <mergeCell ref="BQ214:BQ215"/>
    <mergeCell ref="BQ216:BQ217"/>
    <mergeCell ref="BR210:BR211"/>
    <mergeCell ref="BS210:BS211"/>
    <mergeCell ref="BR200:BR201"/>
    <mergeCell ref="BS200:BS201"/>
    <mergeCell ref="BR202:BR203"/>
    <mergeCell ref="BS202:BS203"/>
    <mergeCell ref="BR204:BR205"/>
    <mergeCell ref="BS204:BS205"/>
    <mergeCell ref="BR194:BR195"/>
    <mergeCell ref="BS194:BS195"/>
    <mergeCell ref="BR196:BR197"/>
    <mergeCell ref="BS196:BS197"/>
    <mergeCell ref="BQ68:BQ69"/>
    <mergeCell ref="BQ70:BQ71"/>
    <mergeCell ref="BQ112:BQ113"/>
    <mergeCell ref="BR114:BS114"/>
    <mergeCell ref="BT114:BU114"/>
    <mergeCell ref="H112:I113"/>
    <mergeCell ref="J112:K113"/>
    <mergeCell ref="L112:M113"/>
    <mergeCell ref="N112:O113"/>
    <mergeCell ref="P112:Q113"/>
    <mergeCell ref="R112:S113"/>
    <mergeCell ref="T112:U113"/>
    <mergeCell ref="X112:Y113"/>
    <mergeCell ref="Z112:AA113"/>
    <mergeCell ref="AB112:AC113"/>
    <mergeCell ref="AD112:AE113"/>
    <mergeCell ref="AF112:AG113"/>
    <mergeCell ref="AH112:AI113"/>
    <mergeCell ref="AJ112:AK113"/>
    <mergeCell ref="AL112:AM113"/>
    <mergeCell ref="AN112:AO113"/>
    <mergeCell ref="AP112:AQ113"/>
    <mergeCell ref="AR112:AS113"/>
    <mergeCell ref="AT112:AU113"/>
    <mergeCell ref="AV112:AW113"/>
    <mergeCell ref="AX112:AY113"/>
    <mergeCell ref="AZ112:BA113"/>
    <mergeCell ref="BB112:BC113"/>
    <mergeCell ref="BD112:BE113"/>
    <mergeCell ref="BF112:BG113"/>
    <mergeCell ref="BH112:BI113"/>
    <mergeCell ref="BJ112:BK113"/>
    <mergeCell ref="BL112:BM113"/>
    <mergeCell ref="BN112:BP113"/>
    <mergeCell ref="AX70:AY71"/>
    <mergeCell ref="AZ70:BA71"/>
    <mergeCell ref="AD70:AE71"/>
    <mergeCell ref="AF70:AG71"/>
    <mergeCell ref="AH70:AI71"/>
    <mergeCell ref="T72:U73"/>
    <mergeCell ref="X72:Y73"/>
    <mergeCell ref="Z72:AA73"/>
    <mergeCell ref="AB72:AC73"/>
    <mergeCell ref="N72:O73"/>
    <mergeCell ref="X98:Y99"/>
    <mergeCell ref="BF69:BG69"/>
    <mergeCell ref="BH82:BI83"/>
    <mergeCell ref="BJ82:BK83"/>
    <mergeCell ref="BL82:BM83"/>
    <mergeCell ref="BN82:BP83"/>
    <mergeCell ref="AD108:AE109"/>
    <mergeCell ref="AF108:AG109"/>
    <mergeCell ref="AH108:AI109"/>
    <mergeCell ref="AJ108:AK109"/>
    <mergeCell ref="T108:U109"/>
    <mergeCell ref="AH110:AI111"/>
    <mergeCell ref="R110:S111"/>
    <mergeCell ref="Z110:AA111"/>
    <mergeCell ref="AB110:AC111"/>
    <mergeCell ref="BJ110:BK111"/>
    <mergeCell ref="AF110:AG111"/>
    <mergeCell ref="T110:U111"/>
    <mergeCell ref="BF110:BG111"/>
    <mergeCell ref="BH110:BI111"/>
    <mergeCell ref="BR55:BS55"/>
    <mergeCell ref="BT55:BU55"/>
    <mergeCell ref="BQ9:BQ10"/>
    <mergeCell ref="H53:I54"/>
    <mergeCell ref="J53:K54"/>
    <mergeCell ref="L53:M54"/>
    <mergeCell ref="N53:O54"/>
    <mergeCell ref="P53:Q54"/>
    <mergeCell ref="R53:S54"/>
    <mergeCell ref="T53:U54"/>
    <mergeCell ref="X53:Y54"/>
    <mergeCell ref="Z53:AA54"/>
    <mergeCell ref="AB53:AC54"/>
    <mergeCell ref="AD53:AE54"/>
    <mergeCell ref="AF53:AG54"/>
    <mergeCell ref="AH53:AI54"/>
    <mergeCell ref="AJ53:AK54"/>
    <mergeCell ref="AL53:AM54"/>
    <mergeCell ref="AN53:AO54"/>
    <mergeCell ref="AP53:AQ54"/>
    <mergeCell ref="AR53:AS54"/>
    <mergeCell ref="AT53:AU54"/>
    <mergeCell ref="AV53:AW54"/>
    <mergeCell ref="AX53:AY54"/>
    <mergeCell ref="AZ53:BA54"/>
    <mergeCell ref="BB53:BC54"/>
    <mergeCell ref="BD53:BE54"/>
    <mergeCell ref="BF53:BG54"/>
    <mergeCell ref="BH53:BI54"/>
    <mergeCell ref="BJ53:BK54"/>
    <mergeCell ref="BL53:BM54"/>
    <mergeCell ref="BN53:BP54"/>
    <mergeCell ref="BQ53:BQ54"/>
    <mergeCell ref="BQ11:BQ12"/>
    <mergeCell ref="BH51:BI52"/>
    <mergeCell ref="BJ51:BK52"/>
    <mergeCell ref="BL51:BM52"/>
    <mergeCell ref="BN51:BP52"/>
    <mergeCell ref="BL49:BM50"/>
    <mergeCell ref="BN49:BP50"/>
    <mergeCell ref="BD47:BE48"/>
    <mergeCell ref="BF47:BG48"/>
    <mergeCell ref="BH47:BI48"/>
    <mergeCell ref="BJ47:BK48"/>
    <mergeCell ref="AJ47:AK48"/>
    <mergeCell ref="L47:M48"/>
    <mergeCell ref="N47:O48"/>
    <mergeCell ref="P47:Q48"/>
    <mergeCell ref="R47:S48"/>
    <mergeCell ref="T47:U48"/>
    <mergeCell ref="X47:Y48"/>
    <mergeCell ref="BD43:BE44"/>
    <mergeCell ref="BF43:BG44"/>
    <mergeCell ref="BH43:BI44"/>
    <mergeCell ref="BJ43:BK44"/>
    <mergeCell ref="BL43:BM44"/>
    <mergeCell ref="BN43:BP44"/>
    <mergeCell ref="AL43:AM44"/>
    <mergeCell ref="AN43:AO44"/>
    <mergeCell ref="AP43:AQ44"/>
    <mergeCell ref="AR43:AS44"/>
    <mergeCell ref="AT43:AU44"/>
    <mergeCell ref="BB43:BC44"/>
    <mergeCell ref="AV43:AW44"/>
    <mergeCell ref="B5899:C5899"/>
    <mergeCell ref="H5899:J5899"/>
    <mergeCell ref="L5899:N5899"/>
    <mergeCell ref="O5899:R5899"/>
    <mergeCell ref="S5897:U5897"/>
    <mergeCell ref="Y5897:AA5897"/>
    <mergeCell ref="AB5897:AE5897"/>
    <mergeCell ref="AF5897:AH5897"/>
    <mergeCell ref="AJ5897:AL5897"/>
    <mergeCell ref="AM5897:AP5897"/>
    <mergeCell ref="B5897:C5897"/>
    <mergeCell ref="H5897:J5897"/>
    <mergeCell ref="L5897:N5897"/>
    <mergeCell ref="O5897:R5897"/>
    <mergeCell ref="B5894:C5894"/>
    <mergeCell ref="BF5892:BG5893"/>
    <mergeCell ref="BH5892:BI5893"/>
    <mergeCell ref="BJ5892:BK5893"/>
    <mergeCell ref="BL5892:BM5893"/>
    <mergeCell ref="BN5892:BP5893"/>
    <mergeCell ref="AT5892:AU5893"/>
    <mergeCell ref="AV5892:AW5893"/>
    <mergeCell ref="AX5892:AY5893"/>
    <mergeCell ref="AZ5892:BA5893"/>
    <mergeCell ref="BB5892:BC5893"/>
    <mergeCell ref="BD5892:BE5893"/>
    <mergeCell ref="AH5892:AI5893"/>
    <mergeCell ref="AJ5892:AK5893"/>
    <mergeCell ref="AL5892:AM5893"/>
    <mergeCell ref="AN5892:AO5893"/>
    <mergeCell ref="AP5892:AQ5893"/>
    <mergeCell ref="AR5892:AS5893"/>
    <mergeCell ref="T5892:U5893"/>
    <mergeCell ref="X5892:Y5893"/>
    <mergeCell ref="Z5892:AA5893"/>
    <mergeCell ref="AB5892:AC5893"/>
    <mergeCell ref="AD5892:AE5893"/>
    <mergeCell ref="AF5892:AG5893"/>
    <mergeCell ref="B5892:C5893"/>
    <mergeCell ref="D5892:E5893"/>
    <mergeCell ref="H5892:I5893"/>
    <mergeCell ref="J5892:K5893"/>
    <mergeCell ref="L5892:M5893"/>
    <mergeCell ref="N5892:O5893"/>
    <mergeCell ref="B5890:B5891"/>
    <mergeCell ref="BS5890:BS5891"/>
    <mergeCell ref="AD5886:AE5887"/>
    <mergeCell ref="AF5886:AG5887"/>
    <mergeCell ref="H5886:I5887"/>
    <mergeCell ref="J5886:K5887"/>
    <mergeCell ref="L5886:M5887"/>
    <mergeCell ref="N5886:O5887"/>
    <mergeCell ref="P5886:Q5887"/>
    <mergeCell ref="R5886:S5887"/>
    <mergeCell ref="BL5888:BM5889"/>
    <mergeCell ref="BN5888:BP5889"/>
    <mergeCell ref="BR5888:BR5889"/>
    <mergeCell ref="BQ5886:BQ5887"/>
    <mergeCell ref="B5888:B5889"/>
    <mergeCell ref="BQ5888:BQ5889"/>
    <mergeCell ref="BS5888:BS5889"/>
    <mergeCell ref="BR5890:BR5891"/>
    <mergeCell ref="Z5890:AA5891"/>
    <mergeCell ref="AB5890:AC5891"/>
    <mergeCell ref="AD5890:AE5891"/>
    <mergeCell ref="AF5890:AG5891"/>
    <mergeCell ref="H5890:I5891"/>
    <mergeCell ref="J5890:K5891"/>
    <mergeCell ref="C5885:D5885"/>
    <mergeCell ref="B5886:B5887"/>
    <mergeCell ref="C5886:D5886"/>
    <mergeCell ref="E5886:E5887"/>
    <mergeCell ref="F5886:F5887"/>
    <mergeCell ref="G5886:G5887"/>
    <mergeCell ref="AZ5884:BA5885"/>
    <mergeCell ref="BB5884:BC5885"/>
    <mergeCell ref="BD5884:BE5885"/>
    <mergeCell ref="BF5884:BG5885"/>
    <mergeCell ref="BH5884:BI5885"/>
    <mergeCell ref="BJ5884:BK5885"/>
    <mergeCell ref="AN5884:AO5885"/>
    <mergeCell ref="AP5884:AQ5885"/>
    <mergeCell ref="AR5884:AS5885"/>
    <mergeCell ref="AT5884:AU5885"/>
    <mergeCell ref="AV5884:AW5885"/>
    <mergeCell ref="AX5884:AY5885"/>
    <mergeCell ref="AB5884:AC5885"/>
    <mergeCell ref="AD5884:AE5885"/>
    <mergeCell ref="AH5888:AI5889"/>
    <mergeCell ref="AJ5888:AK5889"/>
    <mergeCell ref="AL5888:AM5889"/>
    <mergeCell ref="N5888:O5889"/>
    <mergeCell ref="P5888:Q5889"/>
    <mergeCell ref="R5888:S5889"/>
    <mergeCell ref="T5888:U5889"/>
    <mergeCell ref="X5888:Y5889"/>
    <mergeCell ref="Z5888:AA5889"/>
    <mergeCell ref="C5891:D5891"/>
    <mergeCell ref="C5888:D5888"/>
    <mergeCell ref="E5888:E5889"/>
    <mergeCell ref="F5888:F5889"/>
    <mergeCell ref="G5888:G5889"/>
    <mergeCell ref="H5888:I5889"/>
    <mergeCell ref="J5888:K5889"/>
    <mergeCell ref="L5888:M5889"/>
    <mergeCell ref="BN5890:BP5891"/>
    <mergeCell ref="AT5890:AU5891"/>
    <mergeCell ref="AV5890:AW5891"/>
    <mergeCell ref="AX5890:AY5891"/>
    <mergeCell ref="AZ5890:BA5891"/>
    <mergeCell ref="BB5890:BC5891"/>
    <mergeCell ref="BD5890:BE5891"/>
    <mergeCell ref="AH5890:AI5891"/>
    <mergeCell ref="AJ5890:AK5891"/>
    <mergeCell ref="AL5890:AM5891"/>
    <mergeCell ref="AN5890:AO5891"/>
    <mergeCell ref="AP5890:AQ5891"/>
    <mergeCell ref="AR5890:AS5891"/>
    <mergeCell ref="T5890:U5891"/>
    <mergeCell ref="X5890:Y5891"/>
    <mergeCell ref="P72:Q73"/>
    <mergeCell ref="R72:S73"/>
    <mergeCell ref="AT72:AU73"/>
    <mergeCell ref="AV72:AW73"/>
    <mergeCell ref="AX72:AY73"/>
    <mergeCell ref="AZ72:BA73"/>
    <mergeCell ref="AP72:AQ73"/>
    <mergeCell ref="AR72:AS73"/>
    <mergeCell ref="T74:U75"/>
    <mergeCell ref="X74:Y75"/>
    <mergeCell ref="Z74:AA75"/>
    <mergeCell ref="AB74:AC75"/>
    <mergeCell ref="R74:S75"/>
    <mergeCell ref="Z102:AA103"/>
    <mergeCell ref="AB102:AC103"/>
    <mergeCell ref="R102:S103"/>
    <mergeCell ref="L5890:M5891"/>
    <mergeCell ref="N5890:O5891"/>
    <mergeCell ref="P5890:Q5891"/>
    <mergeCell ref="R5890:S5891"/>
    <mergeCell ref="AG240:AM240"/>
    <mergeCell ref="AV246:AW246"/>
    <mergeCell ref="AT246:AU246"/>
    <mergeCell ref="R257:S258"/>
    <mergeCell ref="P257:Q258"/>
    <mergeCell ref="R261:S262"/>
    <mergeCell ref="P261:Q262"/>
    <mergeCell ref="AZ5870:BA5871"/>
    <mergeCell ref="BB5870:BC5871"/>
    <mergeCell ref="BD5870:BE5871"/>
    <mergeCell ref="AH5870:AI5871"/>
    <mergeCell ref="AJ5870:AK5871"/>
    <mergeCell ref="AL5870:AM5871"/>
    <mergeCell ref="AN5870:AO5871"/>
    <mergeCell ref="AP5870:AQ5871"/>
    <mergeCell ref="AR5870:AS5871"/>
    <mergeCell ref="T5870:U5871"/>
    <mergeCell ref="X5870:Y5871"/>
    <mergeCell ref="Z5870:AA5871"/>
    <mergeCell ref="AB5870:AC5871"/>
    <mergeCell ref="AD5870:AE5871"/>
    <mergeCell ref="AF5870:AG5871"/>
    <mergeCell ref="AB5866:AC5867"/>
    <mergeCell ref="AD5866:AE5867"/>
    <mergeCell ref="AF5866:AG5867"/>
    <mergeCell ref="Z5862:AA5863"/>
    <mergeCell ref="AB5862:AC5863"/>
    <mergeCell ref="AD5862:AE5863"/>
    <mergeCell ref="AF5862:AG5863"/>
    <mergeCell ref="R5851:S5851"/>
    <mergeCell ref="T5851:U5851"/>
    <mergeCell ref="AB5850:AC5851"/>
    <mergeCell ref="BS5886:BS5887"/>
    <mergeCell ref="C5887:D5887"/>
    <mergeCell ref="B5884:B5885"/>
    <mergeCell ref="C5884:D5884"/>
    <mergeCell ref="E5884:E5885"/>
    <mergeCell ref="F5884:F5885"/>
    <mergeCell ref="G5884:G5885"/>
    <mergeCell ref="H5884:I5885"/>
    <mergeCell ref="J5884:K5885"/>
    <mergeCell ref="L5884:M5885"/>
    <mergeCell ref="BF5886:BG5887"/>
    <mergeCell ref="BH5886:BI5887"/>
    <mergeCell ref="BJ5886:BK5887"/>
    <mergeCell ref="BL5886:BM5887"/>
    <mergeCell ref="BN5886:BP5887"/>
    <mergeCell ref="BR5886:BR5887"/>
    <mergeCell ref="AT5886:AU5887"/>
    <mergeCell ref="AV5886:AW5887"/>
    <mergeCell ref="AX5886:AY5887"/>
    <mergeCell ref="AZ5886:BA5887"/>
    <mergeCell ref="BB5886:BC5887"/>
    <mergeCell ref="BD5886:BE5887"/>
    <mergeCell ref="AH5886:AI5887"/>
    <mergeCell ref="AJ5886:AK5887"/>
    <mergeCell ref="AL5886:AM5887"/>
    <mergeCell ref="AN5886:AO5887"/>
    <mergeCell ref="AP5886:AQ5887"/>
    <mergeCell ref="AR5886:AS5887"/>
    <mergeCell ref="T5886:U5887"/>
    <mergeCell ref="X5886:Y5887"/>
    <mergeCell ref="Z5886:AA5887"/>
    <mergeCell ref="AB5886:AC5887"/>
    <mergeCell ref="BC5900:BP5900"/>
    <mergeCell ref="S5899:U5899"/>
    <mergeCell ref="Y5899:AA5899"/>
    <mergeCell ref="AB5899:AE5899"/>
    <mergeCell ref="AF5899:AH5899"/>
    <mergeCell ref="AJ5899:AL5899"/>
    <mergeCell ref="AM5899:AP5899"/>
    <mergeCell ref="AQ5897:AS5897"/>
    <mergeCell ref="AU5897:AW5897"/>
    <mergeCell ref="BB5897:BF5897"/>
    <mergeCell ref="BG5897:BI5897"/>
    <mergeCell ref="BK5897:BM5897"/>
    <mergeCell ref="C5889:D5889"/>
    <mergeCell ref="C5890:D5890"/>
    <mergeCell ref="E5890:E5891"/>
    <mergeCell ref="F5890:F5891"/>
    <mergeCell ref="G5890:G5891"/>
    <mergeCell ref="AZ5888:BA5889"/>
    <mergeCell ref="BB5888:BC5889"/>
    <mergeCell ref="BD5888:BE5889"/>
    <mergeCell ref="BF5888:BG5889"/>
    <mergeCell ref="BH5888:BI5889"/>
    <mergeCell ref="BJ5888:BK5889"/>
    <mergeCell ref="AN5888:AO5889"/>
    <mergeCell ref="AP5888:AQ5889"/>
    <mergeCell ref="AR5888:AS5889"/>
    <mergeCell ref="AT5888:AU5889"/>
    <mergeCell ref="AV5888:AW5889"/>
    <mergeCell ref="AX5888:AY5889"/>
    <mergeCell ref="AB5888:AC5889"/>
    <mergeCell ref="AD5888:AE5889"/>
    <mergeCell ref="AF5888:AG5889"/>
    <mergeCell ref="BR5882:BR5883"/>
    <mergeCell ref="AT5882:AU5883"/>
    <mergeCell ref="AV5882:AW5883"/>
    <mergeCell ref="AX5882:AY5883"/>
    <mergeCell ref="AZ5882:BA5883"/>
    <mergeCell ref="BB5882:BC5883"/>
    <mergeCell ref="BD5882:BE5883"/>
    <mergeCell ref="AH5882:AI5883"/>
    <mergeCell ref="AJ5882:AK5883"/>
    <mergeCell ref="AL5882:AM5883"/>
    <mergeCell ref="AN5882:AO5883"/>
    <mergeCell ref="AP5882:AQ5883"/>
    <mergeCell ref="AR5882:AS5883"/>
    <mergeCell ref="T5882:U5883"/>
    <mergeCell ref="X5882:Y5883"/>
    <mergeCell ref="Z5882:AA5883"/>
    <mergeCell ref="AB5882:AC5883"/>
    <mergeCell ref="AD5882:AE5883"/>
    <mergeCell ref="AF5882:AG5883"/>
    <mergeCell ref="H5882:I5883"/>
    <mergeCell ref="J5882:K5883"/>
    <mergeCell ref="L5882:M5883"/>
    <mergeCell ref="N5882:O5883"/>
    <mergeCell ref="P5882:Q5883"/>
    <mergeCell ref="R5882:S5883"/>
    <mergeCell ref="BQ5882:BQ5883"/>
    <mergeCell ref="BL5884:BM5885"/>
    <mergeCell ref="BN5884:BP5885"/>
    <mergeCell ref="BR5884:BR5885"/>
    <mergeCell ref="AF5884:AG5885"/>
    <mergeCell ref="AH5884:AI5885"/>
    <mergeCell ref="AJ5884:AK5885"/>
    <mergeCell ref="AL5884:AM5885"/>
    <mergeCell ref="N5884:O5885"/>
    <mergeCell ref="P5884:Q5885"/>
    <mergeCell ref="R5884:S5885"/>
    <mergeCell ref="T5884:U5885"/>
    <mergeCell ref="X5884:Y5885"/>
    <mergeCell ref="Z5884:AA5885"/>
    <mergeCell ref="C5881:D5881"/>
    <mergeCell ref="B5882:B5883"/>
    <mergeCell ref="C5882:D5882"/>
    <mergeCell ref="E5882:E5883"/>
    <mergeCell ref="F5882:F5883"/>
    <mergeCell ref="G5882:G5883"/>
    <mergeCell ref="AZ5880:BA5881"/>
    <mergeCell ref="BB5880:BC5881"/>
    <mergeCell ref="BD5880:BE5881"/>
    <mergeCell ref="BF5880:BG5881"/>
    <mergeCell ref="BH5880:BI5881"/>
    <mergeCell ref="BJ5880:BK5881"/>
    <mergeCell ref="AN5880:AO5881"/>
    <mergeCell ref="AP5880:AQ5881"/>
    <mergeCell ref="AR5880:AS5881"/>
    <mergeCell ref="AT5880:AU5881"/>
    <mergeCell ref="AV5880:AW5881"/>
    <mergeCell ref="AX5880:AY5881"/>
    <mergeCell ref="AB5880:AC5881"/>
    <mergeCell ref="AD5880:AE5881"/>
    <mergeCell ref="AF5880:AG5881"/>
    <mergeCell ref="AH5880:AI5881"/>
    <mergeCell ref="AJ5880:AK5881"/>
    <mergeCell ref="AL5880:AM5881"/>
    <mergeCell ref="N5880:O5881"/>
    <mergeCell ref="P5880:Q5881"/>
    <mergeCell ref="R5880:S5881"/>
    <mergeCell ref="T5880:U5881"/>
    <mergeCell ref="X5880:Y5881"/>
    <mergeCell ref="Z5880:AA5881"/>
    <mergeCell ref="BQ5878:BQ5879"/>
    <mergeCell ref="C5883:D5883"/>
    <mergeCell ref="B5880:B5881"/>
    <mergeCell ref="C5880:D5880"/>
    <mergeCell ref="E5880:E5881"/>
    <mergeCell ref="F5880:F5881"/>
    <mergeCell ref="G5880:G5881"/>
    <mergeCell ref="H5880:I5881"/>
    <mergeCell ref="J5880:K5881"/>
    <mergeCell ref="L5880:M5881"/>
    <mergeCell ref="BF5882:BG5883"/>
    <mergeCell ref="BH5882:BI5883"/>
    <mergeCell ref="BJ5882:BK5883"/>
    <mergeCell ref="BL5882:BM5883"/>
    <mergeCell ref="BN5882:BP5883"/>
    <mergeCell ref="N5874:O5875"/>
    <mergeCell ref="P5874:Q5875"/>
    <mergeCell ref="R5874:S5875"/>
    <mergeCell ref="BL5876:BM5877"/>
    <mergeCell ref="BN5876:BP5877"/>
    <mergeCell ref="BR5876:BR5877"/>
    <mergeCell ref="BS5876:BS5877"/>
    <mergeCell ref="C5877:D5877"/>
    <mergeCell ref="B5878:B5879"/>
    <mergeCell ref="C5878:D5878"/>
    <mergeCell ref="E5878:E5879"/>
    <mergeCell ref="F5878:F5879"/>
    <mergeCell ref="G5878:G5879"/>
    <mergeCell ref="AZ5876:BA5877"/>
    <mergeCell ref="BB5876:BC5877"/>
    <mergeCell ref="BD5876:BE5877"/>
    <mergeCell ref="BF5876:BG5877"/>
    <mergeCell ref="BH5876:BI5877"/>
    <mergeCell ref="BJ5876:BK5877"/>
    <mergeCell ref="AN5876:AO5877"/>
    <mergeCell ref="AP5876:AQ5877"/>
    <mergeCell ref="AR5876:AS5877"/>
    <mergeCell ref="AT5876:AU5877"/>
    <mergeCell ref="AV5876:AW5877"/>
    <mergeCell ref="AX5876:AY5877"/>
    <mergeCell ref="AB5876:AC5877"/>
    <mergeCell ref="AD5876:AE5877"/>
    <mergeCell ref="AF5876:AG5877"/>
    <mergeCell ref="AH5876:AI5877"/>
    <mergeCell ref="AJ5876:AK5877"/>
    <mergeCell ref="AL5876:AM5877"/>
    <mergeCell ref="N5876:O5877"/>
    <mergeCell ref="P5876:Q5877"/>
    <mergeCell ref="R5876:S5877"/>
    <mergeCell ref="T5876:U5877"/>
    <mergeCell ref="X5876:Y5877"/>
    <mergeCell ref="Z5876:AA5877"/>
    <mergeCell ref="BS5878:BS5879"/>
    <mergeCell ref="C5879:D5879"/>
    <mergeCell ref="B5876:B5877"/>
    <mergeCell ref="C5876:D5876"/>
    <mergeCell ref="E5876:E5877"/>
    <mergeCell ref="F5876:F5877"/>
    <mergeCell ref="G5876:G5877"/>
    <mergeCell ref="H5876:I5877"/>
    <mergeCell ref="J5876:K5877"/>
    <mergeCell ref="L5876:M5877"/>
    <mergeCell ref="BF5878:BG5879"/>
    <mergeCell ref="BH5878:BI5879"/>
    <mergeCell ref="BJ5878:BK5879"/>
    <mergeCell ref="BL5878:BM5879"/>
    <mergeCell ref="BN5878:BP5879"/>
    <mergeCell ref="BR5878:BR5879"/>
    <mergeCell ref="AT5878:AU5879"/>
    <mergeCell ref="AV5878:AW5879"/>
    <mergeCell ref="AX5878:AY5879"/>
    <mergeCell ref="AZ5878:BA5879"/>
    <mergeCell ref="H5878:I5879"/>
    <mergeCell ref="J5878:K5879"/>
    <mergeCell ref="L5878:M5879"/>
    <mergeCell ref="BQ5868:BQ5869"/>
    <mergeCell ref="C5873:D5873"/>
    <mergeCell ref="B5874:B5875"/>
    <mergeCell ref="C5874:D5874"/>
    <mergeCell ref="E5874:E5875"/>
    <mergeCell ref="F5874:F5875"/>
    <mergeCell ref="G5874:G5875"/>
    <mergeCell ref="AZ5872:BA5873"/>
    <mergeCell ref="BB5872:BC5873"/>
    <mergeCell ref="BD5872:BE5873"/>
    <mergeCell ref="BF5872:BG5873"/>
    <mergeCell ref="BH5872:BI5873"/>
    <mergeCell ref="BJ5872:BK5873"/>
    <mergeCell ref="AN5872:AO5873"/>
    <mergeCell ref="AP5872:AQ5873"/>
    <mergeCell ref="AR5872:AS5873"/>
    <mergeCell ref="AT5872:AU5873"/>
    <mergeCell ref="AV5872:AW5873"/>
    <mergeCell ref="AX5872:AY5873"/>
    <mergeCell ref="AB5872:AC5873"/>
    <mergeCell ref="AD5872:AE5873"/>
    <mergeCell ref="AF5872:AG5873"/>
    <mergeCell ref="AH5872:AI5873"/>
    <mergeCell ref="AJ5872:AK5873"/>
    <mergeCell ref="AL5872:AM5873"/>
    <mergeCell ref="N5872:O5873"/>
    <mergeCell ref="P5872:Q5873"/>
    <mergeCell ref="R5872:S5873"/>
    <mergeCell ref="T5872:U5873"/>
    <mergeCell ref="X5872:Y5873"/>
    <mergeCell ref="Z5872:AA5873"/>
    <mergeCell ref="BS5874:BS5875"/>
    <mergeCell ref="C5875:D5875"/>
    <mergeCell ref="B5872:B5873"/>
    <mergeCell ref="C5872:D5872"/>
    <mergeCell ref="E5872:E5873"/>
    <mergeCell ref="F5872:F5873"/>
    <mergeCell ref="G5872:G5873"/>
    <mergeCell ref="H5872:I5873"/>
    <mergeCell ref="J5872:K5873"/>
    <mergeCell ref="L5872:M5873"/>
    <mergeCell ref="BF5874:BG5875"/>
    <mergeCell ref="BH5874:BI5875"/>
    <mergeCell ref="BJ5874:BK5875"/>
    <mergeCell ref="BL5874:BM5875"/>
    <mergeCell ref="BN5874:BP5875"/>
    <mergeCell ref="BR5874:BR5875"/>
    <mergeCell ref="AT5874:AU5875"/>
    <mergeCell ref="AV5874:AW5875"/>
    <mergeCell ref="AX5874:AY5875"/>
    <mergeCell ref="AZ5874:BA5875"/>
    <mergeCell ref="BB5874:BC5875"/>
    <mergeCell ref="BD5874:BE5875"/>
    <mergeCell ref="AH5874:AI5875"/>
    <mergeCell ref="AJ5874:AK5875"/>
    <mergeCell ref="AL5874:AM5875"/>
    <mergeCell ref="AN5874:AO5875"/>
    <mergeCell ref="AP5874:AQ5875"/>
    <mergeCell ref="AR5874:AS5875"/>
    <mergeCell ref="T5874:U5875"/>
    <mergeCell ref="X5874:Y5875"/>
    <mergeCell ref="H5874:I5875"/>
    <mergeCell ref="J5874:K5875"/>
    <mergeCell ref="L5874:M5875"/>
    <mergeCell ref="P5866:Q5867"/>
    <mergeCell ref="R5866:S5867"/>
    <mergeCell ref="BQ5864:BQ5865"/>
    <mergeCell ref="BQ5866:BQ5867"/>
    <mergeCell ref="BL5868:BM5869"/>
    <mergeCell ref="BN5868:BP5869"/>
    <mergeCell ref="BR5868:BR5869"/>
    <mergeCell ref="BS5868:BS5869"/>
    <mergeCell ref="C5869:D5869"/>
    <mergeCell ref="B5870:B5871"/>
    <mergeCell ref="C5870:D5870"/>
    <mergeCell ref="E5870:E5871"/>
    <mergeCell ref="F5870:F5871"/>
    <mergeCell ref="G5870:G5871"/>
    <mergeCell ref="AZ5868:BA5869"/>
    <mergeCell ref="BB5868:BC5869"/>
    <mergeCell ref="BD5868:BE5869"/>
    <mergeCell ref="BF5868:BG5869"/>
    <mergeCell ref="BH5868:BI5869"/>
    <mergeCell ref="BJ5868:BK5869"/>
    <mergeCell ref="AN5868:AO5869"/>
    <mergeCell ref="AP5868:AQ5869"/>
    <mergeCell ref="AR5868:AS5869"/>
    <mergeCell ref="AT5868:AU5869"/>
    <mergeCell ref="AV5868:AW5869"/>
    <mergeCell ref="AX5868:AY5869"/>
    <mergeCell ref="AB5868:AC5869"/>
    <mergeCell ref="AD5868:AE5869"/>
    <mergeCell ref="AF5868:AG5869"/>
    <mergeCell ref="AH5868:AI5869"/>
    <mergeCell ref="AJ5868:AK5869"/>
    <mergeCell ref="AL5868:AM5869"/>
    <mergeCell ref="N5868:O5869"/>
    <mergeCell ref="P5868:Q5869"/>
    <mergeCell ref="R5868:S5869"/>
    <mergeCell ref="T5868:U5869"/>
    <mergeCell ref="X5868:Y5869"/>
    <mergeCell ref="Z5868:AA5869"/>
    <mergeCell ref="BS5870:BS5871"/>
    <mergeCell ref="C5871:D5871"/>
    <mergeCell ref="B5868:B5869"/>
    <mergeCell ref="C5868:D5868"/>
    <mergeCell ref="E5868:E5869"/>
    <mergeCell ref="F5868:F5869"/>
    <mergeCell ref="G5868:G5869"/>
    <mergeCell ref="H5868:I5869"/>
    <mergeCell ref="J5868:K5869"/>
    <mergeCell ref="L5868:M5869"/>
    <mergeCell ref="BF5870:BG5871"/>
    <mergeCell ref="BH5870:BI5871"/>
    <mergeCell ref="BJ5870:BK5871"/>
    <mergeCell ref="BL5870:BM5871"/>
    <mergeCell ref="BN5870:BP5871"/>
    <mergeCell ref="BR5870:BR5871"/>
    <mergeCell ref="AT5870:AU5871"/>
    <mergeCell ref="AV5870:AW5871"/>
    <mergeCell ref="AX5870:AY5871"/>
    <mergeCell ref="H5870:I5871"/>
    <mergeCell ref="J5870:K5871"/>
    <mergeCell ref="L5870:M5871"/>
    <mergeCell ref="N5870:O5871"/>
    <mergeCell ref="P5870:Q5871"/>
    <mergeCell ref="R5870:S5871"/>
    <mergeCell ref="BQ5870:BQ5871"/>
    <mergeCell ref="H5862:I5863"/>
    <mergeCell ref="J5862:K5863"/>
    <mergeCell ref="L5862:M5863"/>
    <mergeCell ref="N5862:O5863"/>
    <mergeCell ref="P5862:Q5863"/>
    <mergeCell ref="R5862:S5863"/>
    <mergeCell ref="BL5864:BM5865"/>
    <mergeCell ref="BN5864:BP5865"/>
    <mergeCell ref="BR5864:BR5865"/>
    <mergeCell ref="BS5864:BS5865"/>
    <mergeCell ref="C5865:D5865"/>
    <mergeCell ref="B5866:B5867"/>
    <mergeCell ref="C5866:D5866"/>
    <mergeCell ref="E5866:E5867"/>
    <mergeCell ref="F5866:F5867"/>
    <mergeCell ref="G5866:G5867"/>
    <mergeCell ref="AZ5864:BA5865"/>
    <mergeCell ref="BB5864:BC5865"/>
    <mergeCell ref="BD5864:BE5865"/>
    <mergeCell ref="BF5864:BG5865"/>
    <mergeCell ref="BH5864:BI5865"/>
    <mergeCell ref="BJ5864:BK5865"/>
    <mergeCell ref="AN5864:AO5865"/>
    <mergeCell ref="AP5864:AQ5865"/>
    <mergeCell ref="AR5864:AS5865"/>
    <mergeCell ref="AT5864:AU5865"/>
    <mergeCell ref="AV5864:AW5865"/>
    <mergeCell ref="AX5864:AY5865"/>
    <mergeCell ref="AB5864:AC5865"/>
    <mergeCell ref="AD5864:AE5865"/>
    <mergeCell ref="AF5864:AG5865"/>
    <mergeCell ref="AH5864:AI5865"/>
    <mergeCell ref="AJ5864:AK5865"/>
    <mergeCell ref="AL5864:AM5865"/>
    <mergeCell ref="N5864:O5865"/>
    <mergeCell ref="P5864:Q5865"/>
    <mergeCell ref="R5864:S5865"/>
    <mergeCell ref="T5864:U5865"/>
    <mergeCell ref="X5864:Y5865"/>
    <mergeCell ref="Z5864:AA5865"/>
    <mergeCell ref="BS5866:BS5867"/>
    <mergeCell ref="C5867:D5867"/>
    <mergeCell ref="B5864:B5865"/>
    <mergeCell ref="C5864:D5864"/>
    <mergeCell ref="E5864:E5865"/>
    <mergeCell ref="F5864:F5865"/>
    <mergeCell ref="G5864:G5865"/>
    <mergeCell ref="H5864:I5865"/>
    <mergeCell ref="J5864:K5865"/>
    <mergeCell ref="L5864:M5865"/>
    <mergeCell ref="BF5866:BG5867"/>
    <mergeCell ref="BH5866:BI5867"/>
    <mergeCell ref="BJ5866:BK5867"/>
    <mergeCell ref="BL5866:BM5867"/>
    <mergeCell ref="BN5866:BP5867"/>
    <mergeCell ref="BR5866:BR5867"/>
    <mergeCell ref="AT5866:AU5867"/>
    <mergeCell ref="AV5866:AW5867"/>
    <mergeCell ref="AX5866:AY5867"/>
    <mergeCell ref="AZ5866:BA5867"/>
    <mergeCell ref="H5866:I5867"/>
    <mergeCell ref="J5866:K5867"/>
    <mergeCell ref="L5866:M5867"/>
    <mergeCell ref="N5866:O5867"/>
    <mergeCell ref="BL5860:BM5861"/>
    <mergeCell ref="BN5860:BP5861"/>
    <mergeCell ref="BR5860:BR5861"/>
    <mergeCell ref="BS5860:BS5861"/>
    <mergeCell ref="C5861:D5861"/>
    <mergeCell ref="B5862:B5863"/>
    <mergeCell ref="C5862:D5862"/>
    <mergeCell ref="E5862:E5863"/>
    <mergeCell ref="F5862:F5863"/>
    <mergeCell ref="G5862:G5863"/>
    <mergeCell ref="AZ5860:BA5861"/>
    <mergeCell ref="BB5860:BC5861"/>
    <mergeCell ref="BD5860:BE5861"/>
    <mergeCell ref="BF5860:BG5861"/>
    <mergeCell ref="BH5860:BI5861"/>
    <mergeCell ref="BJ5860:BK5861"/>
    <mergeCell ref="AN5860:AO5861"/>
    <mergeCell ref="AP5860:AQ5861"/>
    <mergeCell ref="AR5860:AS5861"/>
    <mergeCell ref="AT5860:AU5861"/>
    <mergeCell ref="AV5860:AW5861"/>
    <mergeCell ref="AX5860:AY5861"/>
    <mergeCell ref="AB5860:AC5861"/>
    <mergeCell ref="AD5860:AE5861"/>
    <mergeCell ref="AF5860:AG5861"/>
    <mergeCell ref="AH5860:AI5861"/>
    <mergeCell ref="AJ5860:AK5861"/>
    <mergeCell ref="AL5860:AM5861"/>
    <mergeCell ref="N5860:O5861"/>
    <mergeCell ref="P5860:Q5861"/>
    <mergeCell ref="R5860:S5861"/>
    <mergeCell ref="T5860:U5861"/>
    <mergeCell ref="X5860:Y5861"/>
    <mergeCell ref="Z5860:AA5861"/>
    <mergeCell ref="BS5862:BS5863"/>
    <mergeCell ref="C5863:D5863"/>
    <mergeCell ref="B5860:B5861"/>
    <mergeCell ref="C5860:D5860"/>
    <mergeCell ref="E5860:E5861"/>
    <mergeCell ref="F5860:F5861"/>
    <mergeCell ref="G5860:G5861"/>
    <mergeCell ref="H5860:I5861"/>
    <mergeCell ref="J5860:K5861"/>
    <mergeCell ref="L5860:M5861"/>
    <mergeCell ref="BF5862:BG5863"/>
    <mergeCell ref="BH5862:BI5863"/>
    <mergeCell ref="BJ5862:BK5863"/>
    <mergeCell ref="BL5862:BM5863"/>
    <mergeCell ref="BN5862:BP5863"/>
    <mergeCell ref="BR5862:BR5863"/>
    <mergeCell ref="AT5862:AU5863"/>
    <mergeCell ref="AV5862:AW5863"/>
    <mergeCell ref="AX5862:AY5863"/>
    <mergeCell ref="AZ5862:BA5863"/>
    <mergeCell ref="BB5862:BC5863"/>
    <mergeCell ref="BD5862:BE5863"/>
    <mergeCell ref="AH5862:AI5863"/>
    <mergeCell ref="AJ5862:AK5863"/>
    <mergeCell ref="AL5862:AM5863"/>
    <mergeCell ref="AN5862:AO5863"/>
    <mergeCell ref="AP5862:AQ5863"/>
    <mergeCell ref="AR5862:AS5863"/>
    <mergeCell ref="T5862:U5863"/>
    <mergeCell ref="X5862:Y5863"/>
    <mergeCell ref="B5858:B5859"/>
    <mergeCell ref="C5858:D5858"/>
    <mergeCell ref="E5858:E5859"/>
    <mergeCell ref="F5858:F5859"/>
    <mergeCell ref="G5858:G5859"/>
    <mergeCell ref="AZ5856:BA5857"/>
    <mergeCell ref="BB5856:BC5857"/>
    <mergeCell ref="BD5856:BE5857"/>
    <mergeCell ref="BF5856:BG5857"/>
    <mergeCell ref="BH5856:BI5857"/>
    <mergeCell ref="BJ5856:BK5857"/>
    <mergeCell ref="AN5856:AO5857"/>
    <mergeCell ref="AP5856:AQ5857"/>
    <mergeCell ref="AR5856:AS5857"/>
    <mergeCell ref="AT5856:AU5857"/>
    <mergeCell ref="AV5856:AW5857"/>
    <mergeCell ref="AX5856:AY5857"/>
    <mergeCell ref="AB5856:AC5857"/>
    <mergeCell ref="AD5856:AE5857"/>
    <mergeCell ref="AF5856:AG5857"/>
    <mergeCell ref="AH5856:AI5857"/>
    <mergeCell ref="AJ5856:AK5857"/>
    <mergeCell ref="AL5856:AM5857"/>
    <mergeCell ref="N5856:O5857"/>
    <mergeCell ref="P5856:Q5857"/>
    <mergeCell ref="R5856:S5857"/>
    <mergeCell ref="T5856:U5857"/>
    <mergeCell ref="X5856:Y5857"/>
    <mergeCell ref="Z5856:AA5857"/>
    <mergeCell ref="BS5858:BS5859"/>
    <mergeCell ref="C5859:D5859"/>
    <mergeCell ref="B5854:B5855"/>
    <mergeCell ref="C5854:D5854"/>
    <mergeCell ref="E5854:E5855"/>
    <mergeCell ref="F5854:F5855"/>
    <mergeCell ref="G5854:G5855"/>
    <mergeCell ref="BF5858:BG5859"/>
    <mergeCell ref="BH5858:BI5859"/>
    <mergeCell ref="BJ5858:BK5859"/>
    <mergeCell ref="BL5858:BM5859"/>
    <mergeCell ref="BN5858:BP5859"/>
    <mergeCell ref="BR5858:BR5859"/>
    <mergeCell ref="AT5858:AU5859"/>
    <mergeCell ref="AV5858:AW5859"/>
    <mergeCell ref="AX5858:AY5859"/>
    <mergeCell ref="AZ5858:BA5859"/>
    <mergeCell ref="BB5858:BC5859"/>
    <mergeCell ref="BD5858:BE5859"/>
    <mergeCell ref="AH5858:AI5859"/>
    <mergeCell ref="AJ5858:AK5859"/>
    <mergeCell ref="AL5858:AM5859"/>
    <mergeCell ref="AN5858:AO5859"/>
    <mergeCell ref="AP5858:AQ5859"/>
    <mergeCell ref="AR5858:AS5859"/>
    <mergeCell ref="T5858:U5859"/>
    <mergeCell ref="X5858:Y5859"/>
    <mergeCell ref="Z5858:AA5859"/>
    <mergeCell ref="AB5858:AC5859"/>
    <mergeCell ref="AD5858:AE5859"/>
    <mergeCell ref="AF5858:AG5859"/>
    <mergeCell ref="H5858:I5859"/>
    <mergeCell ref="J5858:K5859"/>
    <mergeCell ref="L5858:M5859"/>
    <mergeCell ref="N5858:O5859"/>
    <mergeCell ref="C5855:D5855"/>
    <mergeCell ref="B5856:B5857"/>
    <mergeCell ref="C5856:D5856"/>
    <mergeCell ref="E5856:E5857"/>
    <mergeCell ref="F5856:F5857"/>
    <mergeCell ref="G5856:G5857"/>
    <mergeCell ref="H5856:I5857"/>
    <mergeCell ref="J5856:K5857"/>
    <mergeCell ref="L5856:M5857"/>
    <mergeCell ref="BF5854:BG5855"/>
    <mergeCell ref="BH5854:BI5855"/>
    <mergeCell ref="BJ5854:BK5855"/>
    <mergeCell ref="BL5854:BM5855"/>
    <mergeCell ref="BN5854:BP5855"/>
    <mergeCell ref="BR5854:BR5855"/>
    <mergeCell ref="AT5854:AU5855"/>
    <mergeCell ref="AV5854:AW5855"/>
    <mergeCell ref="AX5854:AY5855"/>
    <mergeCell ref="AZ5854:BA5855"/>
    <mergeCell ref="BB5854:BC5855"/>
    <mergeCell ref="BD5854:BE5855"/>
    <mergeCell ref="AH5854:AI5855"/>
    <mergeCell ref="AJ5854:AK5855"/>
    <mergeCell ref="AL5854:AM5855"/>
    <mergeCell ref="AN5854:AO5855"/>
    <mergeCell ref="AP5854:AQ5855"/>
    <mergeCell ref="AR5854:AS5855"/>
    <mergeCell ref="T5854:U5855"/>
    <mergeCell ref="X5854:Y5855"/>
    <mergeCell ref="Z5854:AA5855"/>
    <mergeCell ref="AB5854:AC5855"/>
    <mergeCell ref="AD5854:AE5855"/>
    <mergeCell ref="AF5854:AG5855"/>
    <mergeCell ref="H5854:I5855"/>
    <mergeCell ref="J5854:K5855"/>
    <mergeCell ref="L5854:M5855"/>
    <mergeCell ref="N5854:O5855"/>
    <mergeCell ref="P5854:Q5855"/>
    <mergeCell ref="R5854:S5855"/>
    <mergeCell ref="BL5856:BM5857"/>
    <mergeCell ref="BN5856:BP5857"/>
    <mergeCell ref="BR5856:BR5857"/>
    <mergeCell ref="C5857:D5857"/>
    <mergeCell ref="BQ5854:BQ5855"/>
    <mergeCell ref="BQ5856:BQ5857"/>
    <mergeCell ref="AD5850:AI5850"/>
    <mergeCell ref="AJ5850:AO5850"/>
    <mergeCell ref="AP5850:AU5850"/>
    <mergeCell ref="B5840:C5840"/>
    <mergeCell ref="H5840:J5840"/>
    <mergeCell ref="L5840:N5840"/>
    <mergeCell ref="BL5852:BM5853"/>
    <mergeCell ref="BN5852:BP5853"/>
    <mergeCell ref="BR5852:BR5853"/>
    <mergeCell ref="BS5852:BS5853"/>
    <mergeCell ref="AZ5852:BA5853"/>
    <mergeCell ref="BB5852:BC5853"/>
    <mergeCell ref="BD5852:BE5853"/>
    <mergeCell ref="BF5852:BG5853"/>
    <mergeCell ref="BH5852:BI5853"/>
    <mergeCell ref="BJ5852:BK5853"/>
    <mergeCell ref="AN5852:AO5853"/>
    <mergeCell ref="AP5852:AQ5853"/>
    <mergeCell ref="AR5852:AS5853"/>
    <mergeCell ref="AT5852:AU5853"/>
    <mergeCell ref="AV5852:AW5853"/>
    <mergeCell ref="AX5852:AY5853"/>
    <mergeCell ref="AB5852:AC5853"/>
    <mergeCell ref="AD5852:AE5853"/>
    <mergeCell ref="AF5852:AG5853"/>
    <mergeCell ref="AH5852:AI5853"/>
    <mergeCell ref="AJ5852:AK5853"/>
    <mergeCell ref="AL5852:AM5853"/>
    <mergeCell ref="N5852:O5853"/>
    <mergeCell ref="P5852:Q5853"/>
    <mergeCell ref="R5852:S5853"/>
    <mergeCell ref="T5852:U5853"/>
    <mergeCell ref="X5852:Y5853"/>
    <mergeCell ref="Z5852:AA5853"/>
    <mergeCell ref="B5852:B5853"/>
    <mergeCell ref="C5852:D5852"/>
    <mergeCell ref="E5852:E5853"/>
    <mergeCell ref="F5852:F5853"/>
    <mergeCell ref="G5852:G5853"/>
    <mergeCell ref="BQ5852:BQ5853"/>
    <mergeCell ref="BR5850:BR5851"/>
    <mergeCell ref="BS5850:BS5851"/>
    <mergeCell ref="AT5835:AU5836"/>
    <mergeCell ref="AV5835:AW5836"/>
    <mergeCell ref="AX5835:AY5836"/>
    <mergeCell ref="AZ5835:BA5836"/>
    <mergeCell ref="BB5835:BC5836"/>
    <mergeCell ref="BD5835:BE5836"/>
    <mergeCell ref="BF5835:BG5836"/>
    <mergeCell ref="BH5835:BI5836"/>
    <mergeCell ref="BJ5835:BK5836"/>
    <mergeCell ref="BL5835:BM5836"/>
    <mergeCell ref="BN5835:BP5836"/>
    <mergeCell ref="C5853:D5853"/>
    <mergeCell ref="BF5847:BO5847"/>
    <mergeCell ref="B5850:B5851"/>
    <mergeCell ref="C5850:D5851"/>
    <mergeCell ref="F5850:F5851"/>
    <mergeCell ref="G5850:G5851"/>
    <mergeCell ref="H5850:I5851"/>
    <mergeCell ref="J5850:O5850"/>
    <mergeCell ref="P5850:U5850"/>
    <mergeCell ref="X5850:Y5851"/>
    <mergeCell ref="Z5850:AA5851"/>
    <mergeCell ref="B5843:BP5843"/>
    <mergeCell ref="E5845:AE5845"/>
    <mergeCell ref="AG5845:AM5845"/>
    <mergeCell ref="AN5845:BO5845"/>
    <mergeCell ref="C5847:D5847"/>
    <mergeCell ref="E5847:AE5847"/>
    <mergeCell ref="AG5847:AJ5847"/>
    <mergeCell ref="AK5847:BB5847"/>
    <mergeCell ref="BC5847:BE5847"/>
    <mergeCell ref="AQ5840:AS5840"/>
    <mergeCell ref="AU5840:AW5840"/>
    <mergeCell ref="BB5840:BF5840"/>
    <mergeCell ref="BG5840:BI5840"/>
    <mergeCell ref="BK5840:BM5840"/>
    <mergeCell ref="BC5841:BP5841"/>
    <mergeCell ref="S5840:U5840"/>
    <mergeCell ref="Y5840:AA5840"/>
    <mergeCell ref="AB5840:AE5840"/>
    <mergeCell ref="AF5840:AH5840"/>
    <mergeCell ref="AJ5840:AL5840"/>
    <mergeCell ref="AM5840:AP5840"/>
    <mergeCell ref="H5852:I5853"/>
    <mergeCell ref="J5852:K5853"/>
    <mergeCell ref="L5852:M5853"/>
    <mergeCell ref="AX5851:AY5851"/>
    <mergeCell ref="AZ5851:BA5851"/>
    <mergeCell ref="BB5851:BC5851"/>
    <mergeCell ref="BD5851:BE5851"/>
    <mergeCell ref="BF5851:BG5851"/>
    <mergeCell ref="BH5851:BI5851"/>
    <mergeCell ref="AL5851:AM5851"/>
    <mergeCell ref="AN5851:AO5851"/>
    <mergeCell ref="AP5851:AQ5851"/>
    <mergeCell ref="AR5851:AS5851"/>
    <mergeCell ref="AT5851:AU5851"/>
    <mergeCell ref="AV5851:AW5851"/>
    <mergeCell ref="BH5850:BM5850"/>
    <mergeCell ref="BN5850:BP5851"/>
    <mergeCell ref="J5851:K5851"/>
    <mergeCell ref="L5851:M5851"/>
    <mergeCell ref="N5851:O5851"/>
    <mergeCell ref="P5851:Q5851"/>
    <mergeCell ref="AR5833:AS5834"/>
    <mergeCell ref="T5833:U5834"/>
    <mergeCell ref="X5833:Y5834"/>
    <mergeCell ref="Z5833:AA5834"/>
    <mergeCell ref="AB5833:AC5834"/>
    <mergeCell ref="AD5833:AE5834"/>
    <mergeCell ref="AF5833:AG5834"/>
    <mergeCell ref="B5833:C5834"/>
    <mergeCell ref="D5833:E5834"/>
    <mergeCell ref="H5833:I5834"/>
    <mergeCell ref="J5833:K5834"/>
    <mergeCell ref="L5833:M5834"/>
    <mergeCell ref="N5833:O5834"/>
    <mergeCell ref="P5833:Q5834"/>
    <mergeCell ref="R5833:S5834"/>
    <mergeCell ref="D5835:E5836"/>
    <mergeCell ref="H5835:I5836"/>
    <mergeCell ref="J5835:K5836"/>
    <mergeCell ref="L5835:M5836"/>
    <mergeCell ref="N5835:O5836"/>
    <mergeCell ref="P5835:Q5836"/>
    <mergeCell ref="R5835:S5836"/>
    <mergeCell ref="T5835:U5836"/>
    <mergeCell ref="X5835:Y5836"/>
    <mergeCell ref="Z5835:AA5836"/>
    <mergeCell ref="AB5835:AC5836"/>
    <mergeCell ref="AD5835:AE5836"/>
    <mergeCell ref="AF5835:AG5836"/>
    <mergeCell ref="AH5835:AI5836"/>
    <mergeCell ref="AJ5835:AK5836"/>
    <mergeCell ref="AL5835:AM5836"/>
    <mergeCell ref="AN5835:AO5836"/>
    <mergeCell ref="AP5835:AQ5836"/>
    <mergeCell ref="AR5835:AS5836"/>
    <mergeCell ref="AF5827:AG5828"/>
    <mergeCell ref="H5827:I5828"/>
    <mergeCell ref="J5827:K5828"/>
    <mergeCell ref="L5827:M5828"/>
    <mergeCell ref="N5827:O5828"/>
    <mergeCell ref="P5827:Q5828"/>
    <mergeCell ref="R5827:S5828"/>
    <mergeCell ref="BL5829:BM5830"/>
    <mergeCell ref="BN5829:BP5830"/>
    <mergeCell ref="BR5829:BR5830"/>
    <mergeCell ref="BJ5851:BK5851"/>
    <mergeCell ref="BL5851:BM5851"/>
    <mergeCell ref="B5838:C5838"/>
    <mergeCell ref="H5838:J5838"/>
    <mergeCell ref="L5838:N5838"/>
    <mergeCell ref="O5838:R5838"/>
    <mergeCell ref="AD5851:AE5851"/>
    <mergeCell ref="AF5851:AG5851"/>
    <mergeCell ref="AH5851:AI5851"/>
    <mergeCell ref="AJ5851:AK5851"/>
    <mergeCell ref="BQ5835:BQ5836"/>
    <mergeCell ref="BR5837:BS5837"/>
    <mergeCell ref="BQ5850:BQ5851"/>
    <mergeCell ref="BS5829:BS5830"/>
    <mergeCell ref="C5830:D5830"/>
    <mergeCell ref="B5831:B5832"/>
    <mergeCell ref="C5831:D5831"/>
    <mergeCell ref="E5831:E5832"/>
    <mergeCell ref="F5831:F5832"/>
    <mergeCell ref="G5831:G5832"/>
    <mergeCell ref="AZ5829:BA5830"/>
    <mergeCell ref="BB5829:BC5830"/>
    <mergeCell ref="BD5829:BE5830"/>
    <mergeCell ref="BF5829:BG5830"/>
    <mergeCell ref="BH5829:BI5830"/>
    <mergeCell ref="BJ5829:BK5830"/>
    <mergeCell ref="AN5829:AO5830"/>
    <mergeCell ref="AP5829:AQ5830"/>
    <mergeCell ref="AR5829:AS5830"/>
    <mergeCell ref="AT5829:AU5830"/>
    <mergeCell ref="AV5829:AW5830"/>
    <mergeCell ref="AX5829:AY5830"/>
    <mergeCell ref="AB5829:AC5830"/>
    <mergeCell ref="AD5829:AE5830"/>
    <mergeCell ref="BS5833:BS5834"/>
    <mergeCell ref="B5835:C5835"/>
    <mergeCell ref="BF5833:BG5834"/>
    <mergeCell ref="BH5833:BI5834"/>
    <mergeCell ref="BJ5833:BK5834"/>
    <mergeCell ref="BL5833:BM5834"/>
    <mergeCell ref="BN5833:BP5834"/>
    <mergeCell ref="BR5833:BR5834"/>
    <mergeCell ref="AT5833:AU5834"/>
    <mergeCell ref="AF5829:AG5830"/>
    <mergeCell ref="AV5833:AW5834"/>
    <mergeCell ref="AX5833:AY5834"/>
    <mergeCell ref="AZ5833:BA5834"/>
    <mergeCell ref="BB5833:BC5834"/>
    <mergeCell ref="BD5833:BE5834"/>
    <mergeCell ref="AH5833:AI5834"/>
    <mergeCell ref="AJ5833:AK5834"/>
    <mergeCell ref="AL5833:AM5834"/>
    <mergeCell ref="AN5833:AO5834"/>
    <mergeCell ref="AP5833:AQ5834"/>
    <mergeCell ref="AH5829:AI5830"/>
    <mergeCell ref="AJ5829:AK5830"/>
    <mergeCell ref="AL5829:AM5830"/>
    <mergeCell ref="N5829:O5830"/>
    <mergeCell ref="P5829:Q5830"/>
    <mergeCell ref="R5829:S5830"/>
    <mergeCell ref="T5829:U5830"/>
    <mergeCell ref="X5829:Y5830"/>
    <mergeCell ref="Z5829:AA5830"/>
    <mergeCell ref="BS5831:BS5832"/>
    <mergeCell ref="C5832:D5832"/>
    <mergeCell ref="B5829:B5830"/>
    <mergeCell ref="C5829:D5829"/>
    <mergeCell ref="E5829:E5830"/>
    <mergeCell ref="F5829:F5830"/>
    <mergeCell ref="G5829:G5830"/>
    <mergeCell ref="H5829:I5830"/>
    <mergeCell ref="J5829:K5830"/>
    <mergeCell ref="L5829:M5830"/>
    <mergeCell ref="BQ5829:BQ5830"/>
    <mergeCell ref="BF5831:BG5832"/>
    <mergeCell ref="BH5831:BI5832"/>
    <mergeCell ref="BJ5831:BK5832"/>
    <mergeCell ref="BL5831:BM5832"/>
    <mergeCell ref="BN5831:BP5832"/>
    <mergeCell ref="BR5831:BR5832"/>
    <mergeCell ref="AT5831:AU5832"/>
    <mergeCell ref="AV5831:AW5832"/>
    <mergeCell ref="AX5831:AY5832"/>
    <mergeCell ref="AZ5831:BA5832"/>
    <mergeCell ref="BB5831:BC5832"/>
    <mergeCell ref="BD5831:BE5832"/>
    <mergeCell ref="AH5831:AI5832"/>
    <mergeCell ref="AJ5831:AK5832"/>
    <mergeCell ref="AL5831:AM5832"/>
    <mergeCell ref="AN5831:AO5832"/>
    <mergeCell ref="AP5831:AQ5832"/>
    <mergeCell ref="AR5831:AS5832"/>
    <mergeCell ref="T5831:U5832"/>
    <mergeCell ref="X5831:Y5832"/>
    <mergeCell ref="Z5831:AA5832"/>
    <mergeCell ref="AB5831:AC5832"/>
    <mergeCell ref="AD5831:AE5832"/>
    <mergeCell ref="AF5831:AG5832"/>
    <mergeCell ref="H5831:I5832"/>
    <mergeCell ref="J5831:K5832"/>
    <mergeCell ref="L5831:M5832"/>
    <mergeCell ref="N5831:O5832"/>
    <mergeCell ref="P5831:Q5832"/>
    <mergeCell ref="R5831:S5832"/>
    <mergeCell ref="BQ5831:BQ5832"/>
    <mergeCell ref="C5826:D5826"/>
    <mergeCell ref="B5827:B5828"/>
    <mergeCell ref="C5827:D5827"/>
    <mergeCell ref="E5827:E5828"/>
    <mergeCell ref="F5827:F5828"/>
    <mergeCell ref="G5827:G5828"/>
    <mergeCell ref="AZ5825:BA5826"/>
    <mergeCell ref="BB5825:BC5826"/>
    <mergeCell ref="BD5825:BE5826"/>
    <mergeCell ref="BF5825:BG5826"/>
    <mergeCell ref="BH5825:BI5826"/>
    <mergeCell ref="BJ5825:BK5826"/>
    <mergeCell ref="AN5825:AO5826"/>
    <mergeCell ref="AP5825:AQ5826"/>
    <mergeCell ref="AR5825:AS5826"/>
    <mergeCell ref="AT5825:AU5826"/>
    <mergeCell ref="AV5825:AW5826"/>
    <mergeCell ref="AX5825:AY5826"/>
    <mergeCell ref="AB5825:AC5826"/>
    <mergeCell ref="AD5825:AE5826"/>
    <mergeCell ref="AF5825:AG5826"/>
    <mergeCell ref="AH5825:AI5826"/>
    <mergeCell ref="AJ5825:AK5826"/>
    <mergeCell ref="AL5825:AM5826"/>
    <mergeCell ref="N5825:O5826"/>
    <mergeCell ref="P5825:Q5826"/>
    <mergeCell ref="R5825:S5826"/>
    <mergeCell ref="T5825:U5826"/>
    <mergeCell ref="X5825:Y5826"/>
    <mergeCell ref="Z5825:AA5826"/>
    <mergeCell ref="BS5827:BS5828"/>
    <mergeCell ref="C5828:D5828"/>
    <mergeCell ref="B5825:B5826"/>
    <mergeCell ref="C5825:D5825"/>
    <mergeCell ref="E5825:E5826"/>
    <mergeCell ref="F5825:F5826"/>
    <mergeCell ref="G5825:G5826"/>
    <mergeCell ref="H5825:I5826"/>
    <mergeCell ref="J5825:K5826"/>
    <mergeCell ref="L5825:M5826"/>
    <mergeCell ref="BF5827:BG5828"/>
    <mergeCell ref="BH5827:BI5828"/>
    <mergeCell ref="BJ5827:BK5828"/>
    <mergeCell ref="BL5827:BM5828"/>
    <mergeCell ref="BN5827:BP5828"/>
    <mergeCell ref="BR5827:BR5828"/>
    <mergeCell ref="AT5827:AU5828"/>
    <mergeCell ref="AV5827:AW5828"/>
    <mergeCell ref="AX5827:AY5828"/>
    <mergeCell ref="AZ5827:BA5828"/>
    <mergeCell ref="BB5827:BC5828"/>
    <mergeCell ref="BD5827:BE5828"/>
    <mergeCell ref="AH5827:AI5828"/>
    <mergeCell ref="BQ5827:BQ5828"/>
    <mergeCell ref="AJ5827:AK5828"/>
    <mergeCell ref="AL5827:AM5828"/>
    <mergeCell ref="AN5827:AO5828"/>
    <mergeCell ref="AP5827:AQ5828"/>
    <mergeCell ref="AR5827:AS5828"/>
    <mergeCell ref="T5827:U5828"/>
    <mergeCell ref="X5827:Y5828"/>
    <mergeCell ref="Z5827:AA5828"/>
    <mergeCell ref="AB5827:AC5828"/>
    <mergeCell ref="AD5827:AE5828"/>
    <mergeCell ref="BF5823:BG5824"/>
    <mergeCell ref="BH5823:BI5824"/>
    <mergeCell ref="BJ5823:BK5824"/>
    <mergeCell ref="BL5823:BM5824"/>
    <mergeCell ref="BN5823:BP5824"/>
    <mergeCell ref="BR5823:BR5824"/>
    <mergeCell ref="AT5823:AU5824"/>
    <mergeCell ref="AV5823:AW5824"/>
    <mergeCell ref="AX5823:AY5824"/>
    <mergeCell ref="AZ5823:BA5824"/>
    <mergeCell ref="BB5823:BC5824"/>
    <mergeCell ref="BD5823:BE5824"/>
    <mergeCell ref="AH5823:AI5824"/>
    <mergeCell ref="AJ5823:AK5824"/>
    <mergeCell ref="AL5823:AM5824"/>
    <mergeCell ref="AN5823:AO5824"/>
    <mergeCell ref="AP5823:AQ5824"/>
    <mergeCell ref="AR5823:AS5824"/>
    <mergeCell ref="T5823:U5824"/>
    <mergeCell ref="X5823:Y5824"/>
    <mergeCell ref="Z5823:AA5824"/>
    <mergeCell ref="AB5823:AC5824"/>
    <mergeCell ref="AD5823:AE5824"/>
    <mergeCell ref="AF5823:AG5824"/>
    <mergeCell ref="H5823:I5824"/>
    <mergeCell ref="J5823:K5824"/>
    <mergeCell ref="L5823:M5824"/>
    <mergeCell ref="N5823:O5824"/>
    <mergeCell ref="P5823:Q5824"/>
    <mergeCell ref="R5823:S5824"/>
    <mergeCell ref="BL5825:BM5826"/>
    <mergeCell ref="BN5825:BP5826"/>
    <mergeCell ref="BR5825:BR5826"/>
    <mergeCell ref="BQ5823:BQ5824"/>
    <mergeCell ref="BB5819:BC5820"/>
    <mergeCell ref="BD5819:BE5820"/>
    <mergeCell ref="AH5819:AI5820"/>
    <mergeCell ref="AJ5819:AK5820"/>
    <mergeCell ref="AL5819:AM5820"/>
    <mergeCell ref="AN5819:AO5820"/>
    <mergeCell ref="AP5819:AQ5820"/>
    <mergeCell ref="AR5819:AS5820"/>
    <mergeCell ref="T5819:U5820"/>
    <mergeCell ref="X5819:Y5820"/>
    <mergeCell ref="Z5819:AA5820"/>
    <mergeCell ref="AB5819:AC5820"/>
    <mergeCell ref="AD5819:AE5820"/>
    <mergeCell ref="AF5819:AG5820"/>
    <mergeCell ref="H5819:I5820"/>
    <mergeCell ref="J5819:K5820"/>
    <mergeCell ref="L5819:M5820"/>
    <mergeCell ref="N5819:O5820"/>
    <mergeCell ref="P5819:Q5820"/>
    <mergeCell ref="R5819:S5820"/>
    <mergeCell ref="BL5821:BM5822"/>
    <mergeCell ref="BN5821:BP5822"/>
    <mergeCell ref="BR5821:BR5822"/>
    <mergeCell ref="BQ5821:BQ5822"/>
    <mergeCell ref="C5822:D5822"/>
    <mergeCell ref="B5823:B5824"/>
    <mergeCell ref="C5823:D5823"/>
    <mergeCell ref="E5823:E5824"/>
    <mergeCell ref="F5823:F5824"/>
    <mergeCell ref="G5823:G5824"/>
    <mergeCell ref="AZ5821:BA5822"/>
    <mergeCell ref="BB5821:BC5822"/>
    <mergeCell ref="BD5821:BE5822"/>
    <mergeCell ref="BF5821:BG5822"/>
    <mergeCell ref="BH5821:BI5822"/>
    <mergeCell ref="BJ5821:BK5822"/>
    <mergeCell ref="AN5821:AO5822"/>
    <mergeCell ref="AP5821:AQ5822"/>
    <mergeCell ref="AR5821:AS5822"/>
    <mergeCell ref="AT5821:AU5822"/>
    <mergeCell ref="AV5821:AW5822"/>
    <mergeCell ref="AX5821:AY5822"/>
    <mergeCell ref="AB5821:AC5822"/>
    <mergeCell ref="AD5821:AE5822"/>
    <mergeCell ref="AF5821:AG5822"/>
    <mergeCell ref="AH5821:AI5822"/>
    <mergeCell ref="AJ5821:AK5822"/>
    <mergeCell ref="AL5821:AM5822"/>
    <mergeCell ref="N5821:O5822"/>
    <mergeCell ref="P5821:Q5822"/>
    <mergeCell ref="R5821:S5822"/>
    <mergeCell ref="T5821:U5822"/>
    <mergeCell ref="X5821:Y5822"/>
    <mergeCell ref="Z5821:AA5822"/>
    <mergeCell ref="BQ5819:BQ5820"/>
    <mergeCell ref="C5824:D5824"/>
    <mergeCell ref="B5821:B5822"/>
    <mergeCell ref="C5821:D5821"/>
    <mergeCell ref="E5821:E5822"/>
    <mergeCell ref="F5821:F5822"/>
    <mergeCell ref="G5821:G5822"/>
    <mergeCell ref="H5821:I5822"/>
    <mergeCell ref="J5821:K5822"/>
    <mergeCell ref="L5821:M5822"/>
    <mergeCell ref="Z5815:AA5816"/>
    <mergeCell ref="AB5815:AC5816"/>
    <mergeCell ref="AD5815:AE5816"/>
    <mergeCell ref="AF5815:AG5816"/>
    <mergeCell ref="H5815:I5816"/>
    <mergeCell ref="J5815:K5816"/>
    <mergeCell ref="L5815:M5816"/>
    <mergeCell ref="N5815:O5816"/>
    <mergeCell ref="P5815:Q5816"/>
    <mergeCell ref="R5815:S5816"/>
    <mergeCell ref="BL5817:BM5818"/>
    <mergeCell ref="BN5817:BP5818"/>
    <mergeCell ref="BR5817:BR5818"/>
    <mergeCell ref="BS5817:BS5818"/>
    <mergeCell ref="C5818:D5818"/>
    <mergeCell ref="B5819:B5820"/>
    <mergeCell ref="C5819:D5819"/>
    <mergeCell ref="E5819:E5820"/>
    <mergeCell ref="F5819:F5820"/>
    <mergeCell ref="G5819:G5820"/>
    <mergeCell ref="AZ5817:BA5818"/>
    <mergeCell ref="BB5817:BC5818"/>
    <mergeCell ref="BD5817:BE5818"/>
    <mergeCell ref="BF5817:BG5818"/>
    <mergeCell ref="BH5817:BI5818"/>
    <mergeCell ref="BJ5817:BK5818"/>
    <mergeCell ref="AN5817:AO5818"/>
    <mergeCell ref="AP5817:AQ5818"/>
    <mergeCell ref="AR5817:AS5818"/>
    <mergeCell ref="AT5817:AU5818"/>
    <mergeCell ref="AV5817:AW5818"/>
    <mergeCell ref="AX5817:AY5818"/>
    <mergeCell ref="AB5817:AC5818"/>
    <mergeCell ref="AD5817:AE5818"/>
    <mergeCell ref="AF5817:AG5818"/>
    <mergeCell ref="AH5817:AI5818"/>
    <mergeCell ref="AJ5817:AK5818"/>
    <mergeCell ref="AL5817:AM5818"/>
    <mergeCell ref="N5817:O5818"/>
    <mergeCell ref="P5817:Q5818"/>
    <mergeCell ref="R5817:S5818"/>
    <mergeCell ref="T5817:U5818"/>
    <mergeCell ref="X5817:Y5818"/>
    <mergeCell ref="Z5817:AA5818"/>
    <mergeCell ref="BS5819:BS5820"/>
    <mergeCell ref="C5820:D5820"/>
    <mergeCell ref="B5817:B5818"/>
    <mergeCell ref="C5817:D5817"/>
    <mergeCell ref="E5817:E5818"/>
    <mergeCell ref="F5817:F5818"/>
    <mergeCell ref="G5817:G5818"/>
    <mergeCell ref="H5817:I5818"/>
    <mergeCell ref="J5817:K5818"/>
    <mergeCell ref="L5817:M5818"/>
    <mergeCell ref="BF5819:BG5820"/>
    <mergeCell ref="BH5819:BI5820"/>
    <mergeCell ref="BJ5819:BK5820"/>
    <mergeCell ref="BL5819:BM5820"/>
    <mergeCell ref="BN5819:BP5820"/>
    <mergeCell ref="BR5819:BR5820"/>
    <mergeCell ref="AT5819:AU5820"/>
    <mergeCell ref="AV5819:AW5820"/>
    <mergeCell ref="AX5819:AY5820"/>
    <mergeCell ref="AZ5819:BA5820"/>
    <mergeCell ref="BL5813:BM5814"/>
    <mergeCell ref="BN5813:BP5814"/>
    <mergeCell ref="BR5813:BR5814"/>
    <mergeCell ref="BS5813:BS5814"/>
    <mergeCell ref="C5814:D5814"/>
    <mergeCell ref="B5815:B5816"/>
    <mergeCell ref="C5815:D5815"/>
    <mergeCell ref="E5815:E5816"/>
    <mergeCell ref="F5815:F5816"/>
    <mergeCell ref="G5815:G5816"/>
    <mergeCell ref="AZ5813:BA5814"/>
    <mergeCell ref="BB5813:BC5814"/>
    <mergeCell ref="BD5813:BE5814"/>
    <mergeCell ref="BF5813:BG5814"/>
    <mergeCell ref="BH5813:BI5814"/>
    <mergeCell ref="BJ5813:BK5814"/>
    <mergeCell ref="AN5813:AO5814"/>
    <mergeCell ref="AP5813:AQ5814"/>
    <mergeCell ref="AR5813:AS5814"/>
    <mergeCell ref="AT5813:AU5814"/>
    <mergeCell ref="AV5813:AW5814"/>
    <mergeCell ref="AX5813:AY5814"/>
    <mergeCell ref="AB5813:AC5814"/>
    <mergeCell ref="AD5813:AE5814"/>
    <mergeCell ref="AF5813:AG5814"/>
    <mergeCell ref="AH5813:AI5814"/>
    <mergeCell ref="AJ5813:AK5814"/>
    <mergeCell ref="AL5813:AM5814"/>
    <mergeCell ref="N5813:O5814"/>
    <mergeCell ref="P5813:Q5814"/>
    <mergeCell ref="R5813:S5814"/>
    <mergeCell ref="T5813:U5814"/>
    <mergeCell ref="X5813:Y5814"/>
    <mergeCell ref="Z5813:AA5814"/>
    <mergeCell ref="BS5815:BS5816"/>
    <mergeCell ref="C5816:D5816"/>
    <mergeCell ref="B5813:B5814"/>
    <mergeCell ref="C5813:D5813"/>
    <mergeCell ref="E5813:E5814"/>
    <mergeCell ref="F5813:F5814"/>
    <mergeCell ref="G5813:G5814"/>
    <mergeCell ref="H5813:I5814"/>
    <mergeCell ref="J5813:K5814"/>
    <mergeCell ref="L5813:M5814"/>
    <mergeCell ref="BF5815:BG5816"/>
    <mergeCell ref="BH5815:BI5816"/>
    <mergeCell ref="BJ5815:BK5816"/>
    <mergeCell ref="BL5815:BM5816"/>
    <mergeCell ref="BN5815:BP5816"/>
    <mergeCell ref="BR5815:BR5816"/>
    <mergeCell ref="AT5815:AU5816"/>
    <mergeCell ref="AV5815:AW5816"/>
    <mergeCell ref="AX5815:AY5816"/>
    <mergeCell ref="AZ5815:BA5816"/>
    <mergeCell ref="BB5815:BC5816"/>
    <mergeCell ref="BD5815:BE5816"/>
    <mergeCell ref="AH5815:AI5816"/>
    <mergeCell ref="AJ5815:AK5816"/>
    <mergeCell ref="AL5815:AM5816"/>
    <mergeCell ref="AN5815:AO5816"/>
    <mergeCell ref="AP5815:AQ5816"/>
    <mergeCell ref="AR5815:AS5816"/>
    <mergeCell ref="T5815:U5816"/>
    <mergeCell ref="X5815:Y5816"/>
    <mergeCell ref="G5809:G5810"/>
    <mergeCell ref="H5809:I5810"/>
    <mergeCell ref="J5809:K5810"/>
    <mergeCell ref="L5809:M5810"/>
    <mergeCell ref="BF5811:BG5812"/>
    <mergeCell ref="BH5811:BI5812"/>
    <mergeCell ref="BJ5811:BK5812"/>
    <mergeCell ref="BL5811:BM5812"/>
    <mergeCell ref="BN5811:BP5812"/>
    <mergeCell ref="BR5811:BR5812"/>
    <mergeCell ref="AT5811:AU5812"/>
    <mergeCell ref="AV5811:AW5812"/>
    <mergeCell ref="AX5811:AY5812"/>
    <mergeCell ref="AZ5811:BA5812"/>
    <mergeCell ref="BB5811:BC5812"/>
    <mergeCell ref="BD5811:BE5812"/>
    <mergeCell ref="AH5811:AI5812"/>
    <mergeCell ref="AJ5811:AK5812"/>
    <mergeCell ref="AL5811:AM5812"/>
    <mergeCell ref="AN5811:AO5812"/>
    <mergeCell ref="AP5811:AQ5812"/>
    <mergeCell ref="AR5811:AS5812"/>
    <mergeCell ref="T5811:U5812"/>
    <mergeCell ref="X5811:Y5812"/>
    <mergeCell ref="Z5811:AA5812"/>
    <mergeCell ref="AB5811:AC5812"/>
    <mergeCell ref="AD5811:AE5812"/>
    <mergeCell ref="AF5811:AG5812"/>
    <mergeCell ref="H5811:I5812"/>
    <mergeCell ref="J5811:K5812"/>
    <mergeCell ref="L5811:M5812"/>
    <mergeCell ref="N5811:O5812"/>
    <mergeCell ref="P5811:Q5812"/>
    <mergeCell ref="R5811:S5812"/>
    <mergeCell ref="AX5807:AY5808"/>
    <mergeCell ref="AZ5807:BA5808"/>
    <mergeCell ref="BB5807:BC5808"/>
    <mergeCell ref="BD5807:BE5808"/>
    <mergeCell ref="AH5807:AI5808"/>
    <mergeCell ref="AJ5807:AK5808"/>
    <mergeCell ref="AL5807:AM5808"/>
    <mergeCell ref="AN5807:AO5808"/>
    <mergeCell ref="AP5807:AQ5808"/>
    <mergeCell ref="AR5807:AS5808"/>
    <mergeCell ref="T5807:U5808"/>
    <mergeCell ref="X5807:Y5808"/>
    <mergeCell ref="Z5807:AA5808"/>
    <mergeCell ref="AB5807:AC5808"/>
    <mergeCell ref="AD5807:AE5808"/>
    <mergeCell ref="AF5807:AG5808"/>
    <mergeCell ref="H5807:I5808"/>
    <mergeCell ref="J5807:K5808"/>
    <mergeCell ref="L5807:M5808"/>
    <mergeCell ref="N5807:O5808"/>
    <mergeCell ref="P5807:Q5808"/>
    <mergeCell ref="R5807:S5808"/>
    <mergeCell ref="BQ5805:BQ5806"/>
    <mergeCell ref="BQ5807:BQ5808"/>
    <mergeCell ref="BL5809:BM5810"/>
    <mergeCell ref="BN5809:BP5810"/>
    <mergeCell ref="BR5809:BR5810"/>
    <mergeCell ref="BS5809:BS5810"/>
    <mergeCell ref="C5810:D5810"/>
    <mergeCell ref="B5811:B5812"/>
    <mergeCell ref="C5811:D5811"/>
    <mergeCell ref="E5811:E5812"/>
    <mergeCell ref="F5811:F5812"/>
    <mergeCell ref="G5811:G5812"/>
    <mergeCell ref="AZ5809:BA5810"/>
    <mergeCell ref="BB5809:BC5810"/>
    <mergeCell ref="BD5809:BE5810"/>
    <mergeCell ref="BF5809:BG5810"/>
    <mergeCell ref="BH5809:BI5810"/>
    <mergeCell ref="BJ5809:BK5810"/>
    <mergeCell ref="AN5809:AO5810"/>
    <mergeCell ref="AP5809:AQ5810"/>
    <mergeCell ref="AR5809:AS5810"/>
    <mergeCell ref="AT5809:AU5810"/>
    <mergeCell ref="AV5809:AW5810"/>
    <mergeCell ref="AX5809:AY5810"/>
    <mergeCell ref="AB5809:AC5810"/>
    <mergeCell ref="AD5809:AE5810"/>
    <mergeCell ref="AF5809:AG5810"/>
    <mergeCell ref="AH5809:AI5810"/>
    <mergeCell ref="AJ5809:AK5810"/>
    <mergeCell ref="AL5809:AM5810"/>
    <mergeCell ref="N5809:O5810"/>
    <mergeCell ref="P5809:Q5810"/>
    <mergeCell ref="R5809:S5810"/>
    <mergeCell ref="T5809:U5810"/>
    <mergeCell ref="X5809:Y5810"/>
    <mergeCell ref="Z5809:AA5810"/>
    <mergeCell ref="BS5811:BS5812"/>
    <mergeCell ref="C5812:D5812"/>
    <mergeCell ref="B5809:B5810"/>
    <mergeCell ref="C5809:D5809"/>
    <mergeCell ref="E5809:E5810"/>
    <mergeCell ref="F5809:F5810"/>
    <mergeCell ref="T5803:U5804"/>
    <mergeCell ref="X5803:Y5804"/>
    <mergeCell ref="Z5803:AA5804"/>
    <mergeCell ref="AB5803:AC5804"/>
    <mergeCell ref="AD5803:AE5804"/>
    <mergeCell ref="AF5803:AG5804"/>
    <mergeCell ref="H5803:I5804"/>
    <mergeCell ref="J5803:K5804"/>
    <mergeCell ref="L5803:M5804"/>
    <mergeCell ref="N5803:O5804"/>
    <mergeCell ref="P5803:Q5804"/>
    <mergeCell ref="R5803:S5804"/>
    <mergeCell ref="BL5805:BM5806"/>
    <mergeCell ref="BN5805:BP5806"/>
    <mergeCell ref="BR5805:BR5806"/>
    <mergeCell ref="BS5805:BS5806"/>
    <mergeCell ref="C5806:D5806"/>
    <mergeCell ref="B5807:B5808"/>
    <mergeCell ref="C5807:D5807"/>
    <mergeCell ref="E5807:E5808"/>
    <mergeCell ref="F5807:F5808"/>
    <mergeCell ref="G5807:G5808"/>
    <mergeCell ref="AZ5805:BA5806"/>
    <mergeCell ref="BB5805:BC5806"/>
    <mergeCell ref="BD5805:BE5806"/>
    <mergeCell ref="BF5805:BG5806"/>
    <mergeCell ref="BH5805:BI5806"/>
    <mergeCell ref="BJ5805:BK5806"/>
    <mergeCell ref="AN5805:AO5806"/>
    <mergeCell ref="AP5805:AQ5806"/>
    <mergeCell ref="AR5805:AS5806"/>
    <mergeCell ref="AT5805:AU5806"/>
    <mergeCell ref="AV5805:AW5806"/>
    <mergeCell ref="AX5805:AY5806"/>
    <mergeCell ref="AB5805:AC5806"/>
    <mergeCell ref="AD5805:AE5806"/>
    <mergeCell ref="AF5805:AG5806"/>
    <mergeCell ref="AH5805:AI5806"/>
    <mergeCell ref="AJ5805:AK5806"/>
    <mergeCell ref="AL5805:AM5806"/>
    <mergeCell ref="N5805:O5806"/>
    <mergeCell ref="P5805:Q5806"/>
    <mergeCell ref="R5805:S5806"/>
    <mergeCell ref="T5805:U5806"/>
    <mergeCell ref="X5805:Y5806"/>
    <mergeCell ref="Z5805:AA5806"/>
    <mergeCell ref="BS5807:BS5808"/>
    <mergeCell ref="C5808:D5808"/>
    <mergeCell ref="B5805:B5806"/>
    <mergeCell ref="C5805:D5805"/>
    <mergeCell ref="E5805:E5806"/>
    <mergeCell ref="F5805:F5806"/>
    <mergeCell ref="G5805:G5806"/>
    <mergeCell ref="H5805:I5806"/>
    <mergeCell ref="J5805:K5806"/>
    <mergeCell ref="L5805:M5806"/>
    <mergeCell ref="BF5807:BG5808"/>
    <mergeCell ref="BH5807:BI5808"/>
    <mergeCell ref="BJ5807:BK5808"/>
    <mergeCell ref="BL5807:BM5808"/>
    <mergeCell ref="BN5807:BP5808"/>
    <mergeCell ref="BR5807:BR5808"/>
    <mergeCell ref="AT5807:AU5808"/>
    <mergeCell ref="AV5807:AW5808"/>
    <mergeCell ref="P5799:Q5800"/>
    <mergeCell ref="R5799:S5800"/>
    <mergeCell ref="BL5801:BM5802"/>
    <mergeCell ref="BN5801:BP5802"/>
    <mergeCell ref="BR5801:BR5802"/>
    <mergeCell ref="BS5801:BS5802"/>
    <mergeCell ref="C5802:D5802"/>
    <mergeCell ref="B5803:B5804"/>
    <mergeCell ref="C5803:D5803"/>
    <mergeCell ref="E5803:E5804"/>
    <mergeCell ref="F5803:F5804"/>
    <mergeCell ref="G5803:G5804"/>
    <mergeCell ref="AZ5801:BA5802"/>
    <mergeCell ref="BB5801:BC5802"/>
    <mergeCell ref="BD5801:BE5802"/>
    <mergeCell ref="BF5801:BG5802"/>
    <mergeCell ref="BH5801:BI5802"/>
    <mergeCell ref="BJ5801:BK5802"/>
    <mergeCell ref="AN5801:AO5802"/>
    <mergeCell ref="AP5801:AQ5802"/>
    <mergeCell ref="AR5801:AS5802"/>
    <mergeCell ref="AT5801:AU5802"/>
    <mergeCell ref="AV5801:AW5802"/>
    <mergeCell ref="AX5801:AY5802"/>
    <mergeCell ref="AB5801:AC5802"/>
    <mergeCell ref="AD5801:AE5802"/>
    <mergeCell ref="AF5801:AG5802"/>
    <mergeCell ref="AH5801:AI5802"/>
    <mergeCell ref="AJ5801:AK5802"/>
    <mergeCell ref="AL5801:AM5802"/>
    <mergeCell ref="N5801:O5802"/>
    <mergeCell ref="P5801:Q5802"/>
    <mergeCell ref="R5801:S5802"/>
    <mergeCell ref="T5801:U5802"/>
    <mergeCell ref="X5801:Y5802"/>
    <mergeCell ref="Z5801:AA5802"/>
    <mergeCell ref="BS5803:BS5804"/>
    <mergeCell ref="C5804:D5804"/>
    <mergeCell ref="B5801:B5802"/>
    <mergeCell ref="C5801:D5801"/>
    <mergeCell ref="E5801:E5802"/>
    <mergeCell ref="F5801:F5802"/>
    <mergeCell ref="G5801:G5802"/>
    <mergeCell ref="H5801:I5802"/>
    <mergeCell ref="J5801:K5802"/>
    <mergeCell ref="L5801:M5802"/>
    <mergeCell ref="BF5803:BG5804"/>
    <mergeCell ref="BH5803:BI5804"/>
    <mergeCell ref="BJ5803:BK5804"/>
    <mergeCell ref="BL5803:BM5804"/>
    <mergeCell ref="BN5803:BP5804"/>
    <mergeCell ref="BR5803:BR5804"/>
    <mergeCell ref="AT5803:AU5804"/>
    <mergeCell ref="AV5803:AW5804"/>
    <mergeCell ref="AX5803:AY5804"/>
    <mergeCell ref="AZ5803:BA5804"/>
    <mergeCell ref="BB5803:BC5804"/>
    <mergeCell ref="BD5803:BE5804"/>
    <mergeCell ref="AH5803:AI5804"/>
    <mergeCell ref="AJ5803:AK5804"/>
    <mergeCell ref="AL5803:AM5804"/>
    <mergeCell ref="AN5803:AO5804"/>
    <mergeCell ref="AP5803:AQ5804"/>
    <mergeCell ref="AR5803:AS5804"/>
    <mergeCell ref="B5799:B5800"/>
    <mergeCell ref="C5799:D5799"/>
    <mergeCell ref="E5799:E5800"/>
    <mergeCell ref="F5799:F5800"/>
    <mergeCell ref="G5799:G5800"/>
    <mergeCell ref="AZ5797:BA5798"/>
    <mergeCell ref="BB5797:BC5798"/>
    <mergeCell ref="BD5797:BE5798"/>
    <mergeCell ref="BF5797:BG5798"/>
    <mergeCell ref="BH5797:BI5798"/>
    <mergeCell ref="BJ5797:BK5798"/>
    <mergeCell ref="AN5797:AO5798"/>
    <mergeCell ref="AP5797:AQ5798"/>
    <mergeCell ref="AR5797:AS5798"/>
    <mergeCell ref="AT5797:AU5798"/>
    <mergeCell ref="AV5797:AW5798"/>
    <mergeCell ref="AX5797:AY5798"/>
    <mergeCell ref="AB5797:AC5798"/>
    <mergeCell ref="AD5797:AE5798"/>
    <mergeCell ref="AF5797:AG5798"/>
    <mergeCell ref="AH5797:AI5798"/>
    <mergeCell ref="AJ5797:AK5798"/>
    <mergeCell ref="AL5797:AM5798"/>
    <mergeCell ref="N5797:O5798"/>
    <mergeCell ref="P5797:Q5798"/>
    <mergeCell ref="R5797:S5798"/>
    <mergeCell ref="T5797:U5798"/>
    <mergeCell ref="X5797:Y5798"/>
    <mergeCell ref="Z5797:AA5798"/>
    <mergeCell ref="BS5799:BS5800"/>
    <mergeCell ref="C5800:D5800"/>
    <mergeCell ref="B5795:B5796"/>
    <mergeCell ref="C5795:D5795"/>
    <mergeCell ref="E5795:E5796"/>
    <mergeCell ref="F5795:F5796"/>
    <mergeCell ref="G5795:G5796"/>
    <mergeCell ref="BF5799:BG5800"/>
    <mergeCell ref="BH5799:BI5800"/>
    <mergeCell ref="BJ5799:BK5800"/>
    <mergeCell ref="BL5799:BM5800"/>
    <mergeCell ref="BN5799:BP5800"/>
    <mergeCell ref="BR5799:BR5800"/>
    <mergeCell ref="AT5799:AU5800"/>
    <mergeCell ref="AV5799:AW5800"/>
    <mergeCell ref="AX5799:AY5800"/>
    <mergeCell ref="AZ5799:BA5800"/>
    <mergeCell ref="BB5799:BC5800"/>
    <mergeCell ref="BD5799:BE5800"/>
    <mergeCell ref="AH5799:AI5800"/>
    <mergeCell ref="AJ5799:AK5800"/>
    <mergeCell ref="AL5799:AM5800"/>
    <mergeCell ref="AN5799:AO5800"/>
    <mergeCell ref="AP5799:AQ5800"/>
    <mergeCell ref="AR5799:AS5800"/>
    <mergeCell ref="T5799:U5800"/>
    <mergeCell ref="X5799:Y5800"/>
    <mergeCell ref="Z5799:AA5800"/>
    <mergeCell ref="AB5799:AC5800"/>
    <mergeCell ref="AD5799:AE5800"/>
    <mergeCell ref="AF5799:AG5800"/>
    <mergeCell ref="H5799:I5800"/>
    <mergeCell ref="J5799:K5800"/>
    <mergeCell ref="L5799:M5800"/>
    <mergeCell ref="N5799:O5800"/>
    <mergeCell ref="C5796:D5796"/>
    <mergeCell ref="B5797:B5798"/>
    <mergeCell ref="C5797:D5797"/>
    <mergeCell ref="E5797:E5798"/>
    <mergeCell ref="F5797:F5798"/>
    <mergeCell ref="G5797:G5798"/>
    <mergeCell ref="H5797:I5798"/>
    <mergeCell ref="J5797:K5798"/>
    <mergeCell ref="L5797:M5798"/>
    <mergeCell ref="BF5795:BG5796"/>
    <mergeCell ref="BH5795:BI5796"/>
    <mergeCell ref="BJ5795:BK5796"/>
    <mergeCell ref="BL5795:BM5796"/>
    <mergeCell ref="BN5795:BP5796"/>
    <mergeCell ref="BR5795:BR5796"/>
    <mergeCell ref="AT5795:AU5796"/>
    <mergeCell ref="AV5795:AW5796"/>
    <mergeCell ref="AX5795:AY5796"/>
    <mergeCell ref="AZ5795:BA5796"/>
    <mergeCell ref="BB5795:BC5796"/>
    <mergeCell ref="BD5795:BE5796"/>
    <mergeCell ref="AH5795:AI5796"/>
    <mergeCell ref="AJ5795:AK5796"/>
    <mergeCell ref="AL5795:AM5796"/>
    <mergeCell ref="AN5795:AO5796"/>
    <mergeCell ref="AP5795:AQ5796"/>
    <mergeCell ref="AR5795:AS5796"/>
    <mergeCell ref="T5795:U5796"/>
    <mergeCell ref="X5795:Y5796"/>
    <mergeCell ref="Z5795:AA5796"/>
    <mergeCell ref="AB5795:AC5796"/>
    <mergeCell ref="AD5795:AE5796"/>
    <mergeCell ref="AF5795:AG5796"/>
    <mergeCell ref="H5795:I5796"/>
    <mergeCell ref="J5795:K5796"/>
    <mergeCell ref="L5795:M5796"/>
    <mergeCell ref="N5795:O5796"/>
    <mergeCell ref="P5795:Q5796"/>
    <mergeCell ref="R5795:S5796"/>
    <mergeCell ref="BL5797:BM5798"/>
    <mergeCell ref="BN5797:BP5798"/>
    <mergeCell ref="BR5797:BR5798"/>
    <mergeCell ref="C5798:D5798"/>
    <mergeCell ref="BQ5795:BQ5796"/>
    <mergeCell ref="BQ5797:BQ5798"/>
    <mergeCell ref="B5781:C5781"/>
    <mergeCell ref="H5781:J5781"/>
    <mergeCell ref="L5781:N5781"/>
    <mergeCell ref="BL5793:BM5794"/>
    <mergeCell ref="BN5793:BP5794"/>
    <mergeCell ref="BR5793:BR5794"/>
    <mergeCell ref="BS5793:BS5794"/>
    <mergeCell ref="AZ5793:BA5794"/>
    <mergeCell ref="BB5793:BC5794"/>
    <mergeCell ref="BD5793:BE5794"/>
    <mergeCell ref="BF5793:BG5794"/>
    <mergeCell ref="BH5793:BI5794"/>
    <mergeCell ref="BJ5793:BK5794"/>
    <mergeCell ref="AN5793:AO5794"/>
    <mergeCell ref="AP5793:AQ5794"/>
    <mergeCell ref="AR5793:AS5794"/>
    <mergeCell ref="AT5793:AU5794"/>
    <mergeCell ref="AV5793:AW5794"/>
    <mergeCell ref="AX5793:AY5794"/>
    <mergeCell ref="AB5793:AC5794"/>
    <mergeCell ref="AD5793:AE5794"/>
    <mergeCell ref="AF5793:AG5794"/>
    <mergeCell ref="AH5793:AI5794"/>
    <mergeCell ref="AJ5793:AK5794"/>
    <mergeCell ref="AL5793:AM5794"/>
    <mergeCell ref="N5793:O5794"/>
    <mergeCell ref="P5793:Q5794"/>
    <mergeCell ref="R5793:S5794"/>
    <mergeCell ref="T5793:U5794"/>
    <mergeCell ref="X5793:Y5794"/>
    <mergeCell ref="Z5793:AA5794"/>
    <mergeCell ref="B5793:B5794"/>
    <mergeCell ref="C5793:D5793"/>
    <mergeCell ref="E5793:E5794"/>
    <mergeCell ref="F5793:F5794"/>
    <mergeCell ref="G5793:G5794"/>
    <mergeCell ref="BQ5793:BQ5794"/>
    <mergeCell ref="C5794:D5794"/>
    <mergeCell ref="BF5788:BO5788"/>
    <mergeCell ref="B5791:B5792"/>
    <mergeCell ref="C5791:D5792"/>
    <mergeCell ref="F5791:F5792"/>
    <mergeCell ref="G5791:G5792"/>
    <mergeCell ref="H5791:I5792"/>
    <mergeCell ref="J5791:O5791"/>
    <mergeCell ref="P5791:U5791"/>
    <mergeCell ref="X5791:Y5792"/>
    <mergeCell ref="Z5791:AA5792"/>
    <mergeCell ref="B5784:BP5784"/>
    <mergeCell ref="E5786:AE5786"/>
    <mergeCell ref="AG5786:AM5786"/>
    <mergeCell ref="AN5786:BO5786"/>
    <mergeCell ref="C5788:D5788"/>
    <mergeCell ref="E5788:AE5788"/>
    <mergeCell ref="AG5788:AJ5788"/>
    <mergeCell ref="AK5788:BB5788"/>
    <mergeCell ref="BC5788:BE5788"/>
    <mergeCell ref="AQ5781:AS5781"/>
    <mergeCell ref="AU5781:AW5781"/>
    <mergeCell ref="BB5781:BF5781"/>
    <mergeCell ref="BG5781:BI5781"/>
    <mergeCell ref="BK5781:BM5781"/>
    <mergeCell ref="BC5782:BP5782"/>
    <mergeCell ref="S5781:U5781"/>
    <mergeCell ref="BF5792:BG5792"/>
    <mergeCell ref="BH5792:BI5792"/>
    <mergeCell ref="AL5792:AM5792"/>
    <mergeCell ref="AN5792:AO5792"/>
    <mergeCell ref="AP5792:AQ5792"/>
    <mergeCell ref="AR5792:AS5792"/>
    <mergeCell ref="AT5792:AU5792"/>
    <mergeCell ref="AV5792:AW5792"/>
    <mergeCell ref="BH5791:BM5791"/>
    <mergeCell ref="BN5791:BP5792"/>
    <mergeCell ref="J5792:K5792"/>
    <mergeCell ref="L5792:M5792"/>
    <mergeCell ref="N5792:O5792"/>
    <mergeCell ref="P5792:Q5792"/>
    <mergeCell ref="R5792:S5792"/>
    <mergeCell ref="T5792:U5792"/>
    <mergeCell ref="AB5791:AC5792"/>
    <mergeCell ref="AD5791:AI5791"/>
    <mergeCell ref="AJ5791:AO5791"/>
    <mergeCell ref="AP5791:AU5791"/>
    <mergeCell ref="AV5791:BA5791"/>
    <mergeCell ref="BB5791:BG5791"/>
    <mergeCell ref="BB5774:BC5775"/>
    <mergeCell ref="BD5774:BE5775"/>
    <mergeCell ref="AH5774:AI5775"/>
    <mergeCell ref="AJ5774:AK5775"/>
    <mergeCell ref="AL5774:AM5775"/>
    <mergeCell ref="AN5774:AO5775"/>
    <mergeCell ref="AP5774:AQ5775"/>
    <mergeCell ref="AR5774:AS5775"/>
    <mergeCell ref="T5774:U5775"/>
    <mergeCell ref="X5774:Y5775"/>
    <mergeCell ref="Z5774:AA5775"/>
    <mergeCell ref="AB5774:AC5775"/>
    <mergeCell ref="AD5774:AE5775"/>
    <mergeCell ref="AF5774:AG5775"/>
    <mergeCell ref="BJ5792:BK5792"/>
    <mergeCell ref="BL5792:BM5792"/>
    <mergeCell ref="H5776:I5777"/>
    <mergeCell ref="J5776:K5777"/>
    <mergeCell ref="L5776:M5777"/>
    <mergeCell ref="N5776:O5777"/>
    <mergeCell ref="P5776:Q5777"/>
    <mergeCell ref="R5776:S5777"/>
    <mergeCell ref="T5776:U5777"/>
    <mergeCell ref="X5776:Y5777"/>
    <mergeCell ref="Z5776:AA5777"/>
    <mergeCell ref="AB5776:AC5777"/>
    <mergeCell ref="AD5776:AE5777"/>
    <mergeCell ref="AF5776:AG5777"/>
    <mergeCell ref="AH5776:AI5777"/>
    <mergeCell ref="AJ5776:AK5777"/>
    <mergeCell ref="AL5776:AM5777"/>
    <mergeCell ref="AN5776:AO5777"/>
    <mergeCell ref="AP5776:AQ5777"/>
    <mergeCell ref="AR5776:AS5777"/>
    <mergeCell ref="AT5776:AU5777"/>
    <mergeCell ref="AV5776:AW5777"/>
    <mergeCell ref="AX5776:AY5777"/>
    <mergeCell ref="AZ5776:BA5777"/>
    <mergeCell ref="BB5776:BC5777"/>
    <mergeCell ref="BD5776:BE5777"/>
    <mergeCell ref="AV5774:AW5775"/>
    <mergeCell ref="AX5774:AY5775"/>
    <mergeCell ref="AZ5774:BA5775"/>
    <mergeCell ref="H5793:I5794"/>
    <mergeCell ref="J5793:K5794"/>
    <mergeCell ref="L5793:M5794"/>
    <mergeCell ref="AX5792:AY5792"/>
    <mergeCell ref="AZ5792:BA5792"/>
    <mergeCell ref="BB5792:BC5792"/>
    <mergeCell ref="BD5792:BE5792"/>
    <mergeCell ref="B5779:C5779"/>
    <mergeCell ref="H5779:J5779"/>
    <mergeCell ref="L5779:N5779"/>
    <mergeCell ref="O5779:R5779"/>
    <mergeCell ref="AD5792:AE5792"/>
    <mergeCell ref="AF5792:AG5792"/>
    <mergeCell ref="AH5792:AI5792"/>
    <mergeCell ref="AJ5792:AK5792"/>
    <mergeCell ref="BQ5776:BQ5777"/>
    <mergeCell ref="BR5778:BS5778"/>
    <mergeCell ref="BQ5791:BQ5792"/>
    <mergeCell ref="BS5770:BS5771"/>
    <mergeCell ref="C5771:D5771"/>
    <mergeCell ref="B5772:B5773"/>
    <mergeCell ref="C5772:D5772"/>
    <mergeCell ref="E5772:E5773"/>
    <mergeCell ref="F5772:F5773"/>
    <mergeCell ref="G5772:G5773"/>
    <mergeCell ref="AZ5770:BA5771"/>
    <mergeCell ref="BB5770:BC5771"/>
    <mergeCell ref="BD5770:BE5771"/>
    <mergeCell ref="BF5770:BG5771"/>
    <mergeCell ref="BH5770:BI5771"/>
    <mergeCell ref="BJ5770:BK5771"/>
    <mergeCell ref="AN5770:AO5771"/>
    <mergeCell ref="AP5770:AQ5771"/>
    <mergeCell ref="AR5770:AS5771"/>
    <mergeCell ref="AT5770:AU5771"/>
    <mergeCell ref="AV5770:AW5771"/>
    <mergeCell ref="AX5770:AY5771"/>
    <mergeCell ref="AB5770:AC5771"/>
    <mergeCell ref="AD5770:AE5771"/>
    <mergeCell ref="BS5774:BS5775"/>
    <mergeCell ref="B5776:C5776"/>
    <mergeCell ref="BF5774:BG5775"/>
    <mergeCell ref="BH5774:BI5775"/>
    <mergeCell ref="BJ5774:BK5775"/>
    <mergeCell ref="BL5774:BM5775"/>
    <mergeCell ref="BN5774:BP5775"/>
    <mergeCell ref="BR5774:BR5775"/>
    <mergeCell ref="AT5774:AU5775"/>
    <mergeCell ref="AF5770:AG5771"/>
    <mergeCell ref="AH5770:AI5771"/>
    <mergeCell ref="AJ5770:AK5771"/>
    <mergeCell ref="AL5770:AM5771"/>
    <mergeCell ref="N5770:O5771"/>
    <mergeCell ref="P5770:Q5771"/>
    <mergeCell ref="R5770:S5771"/>
    <mergeCell ref="T5770:U5771"/>
    <mergeCell ref="X5770:Y5771"/>
    <mergeCell ref="Z5770:AA5771"/>
    <mergeCell ref="BS5772:BS5773"/>
    <mergeCell ref="C5773:D5773"/>
    <mergeCell ref="B5774:C5775"/>
    <mergeCell ref="D5774:E5775"/>
    <mergeCell ref="H5774:I5775"/>
    <mergeCell ref="J5774:K5775"/>
    <mergeCell ref="L5774:M5775"/>
    <mergeCell ref="N5774:O5775"/>
    <mergeCell ref="P5774:Q5775"/>
    <mergeCell ref="R5774:S5775"/>
    <mergeCell ref="D5776:E5777"/>
    <mergeCell ref="B5770:B5771"/>
    <mergeCell ref="C5770:D5770"/>
    <mergeCell ref="E5770:E5771"/>
    <mergeCell ref="F5770:F5771"/>
    <mergeCell ref="G5770:G5771"/>
    <mergeCell ref="H5770:I5771"/>
    <mergeCell ref="J5770:K5771"/>
    <mergeCell ref="L5770:M5771"/>
    <mergeCell ref="BQ5770:BQ5771"/>
    <mergeCell ref="BF5772:BG5773"/>
    <mergeCell ref="BH5772:BI5773"/>
    <mergeCell ref="BJ5772:BK5773"/>
    <mergeCell ref="BL5772:BM5773"/>
    <mergeCell ref="BN5772:BP5773"/>
    <mergeCell ref="BR5772:BR5773"/>
    <mergeCell ref="AT5772:AU5773"/>
    <mergeCell ref="AV5772:AW5773"/>
    <mergeCell ref="AX5772:AY5773"/>
    <mergeCell ref="AZ5772:BA5773"/>
    <mergeCell ref="BB5772:BC5773"/>
    <mergeCell ref="BD5772:BE5773"/>
    <mergeCell ref="AH5772:AI5773"/>
    <mergeCell ref="AJ5772:AK5773"/>
    <mergeCell ref="AL5772:AM5773"/>
    <mergeCell ref="AN5772:AO5773"/>
    <mergeCell ref="AP5772:AQ5773"/>
    <mergeCell ref="AR5772:AS5773"/>
    <mergeCell ref="T5772:U5773"/>
    <mergeCell ref="X5772:Y5773"/>
    <mergeCell ref="Z5772:AA5773"/>
    <mergeCell ref="AB5772:AC5773"/>
    <mergeCell ref="AD5772:AE5773"/>
    <mergeCell ref="AF5772:AG5773"/>
    <mergeCell ref="H5772:I5773"/>
    <mergeCell ref="J5772:K5773"/>
    <mergeCell ref="L5772:M5773"/>
    <mergeCell ref="N5772:O5773"/>
    <mergeCell ref="P5772:Q5773"/>
    <mergeCell ref="R5772:S5773"/>
    <mergeCell ref="BQ5772:BQ5773"/>
    <mergeCell ref="BL5770:BM5771"/>
    <mergeCell ref="BN5770:BP5771"/>
    <mergeCell ref="BR5770:BR5771"/>
    <mergeCell ref="C5767:D5767"/>
    <mergeCell ref="B5768:B5769"/>
    <mergeCell ref="C5768:D5768"/>
    <mergeCell ref="E5768:E5769"/>
    <mergeCell ref="F5768:F5769"/>
    <mergeCell ref="G5768:G5769"/>
    <mergeCell ref="AZ5766:BA5767"/>
    <mergeCell ref="BB5766:BC5767"/>
    <mergeCell ref="BD5766:BE5767"/>
    <mergeCell ref="BF5766:BG5767"/>
    <mergeCell ref="BH5766:BI5767"/>
    <mergeCell ref="BJ5766:BK5767"/>
    <mergeCell ref="AN5766:AO5767"/>
    <mergeCell ref="AP5766:AQ5767"/>
    <mergeCell ref="AR5766:AS5767"/>
    <mergeCell ref="AT5766:AU5767"/>
    <mergeCell ref="AV5766:AW5767"/>
    <mergeCell ref="AX5766:AY5767"/>
    <mergeCell ref="AB5766:AC5767"/>
    <mergeCell ref="AD5766:AE5767"/>
    <mergeCell ref="AF5766:AG5767"/>
    <mergeCell ref="AH5766:AI5767"/>
    <mergeCell ref="AJ5766:AK5767"/>
    <mergeCell ref="AL5766:AM5767"/>
    <mergeCell ref="N5766:O5767"/>
    <mergeCell ref="P5766:Q5767"/>
    <mergeCell ref="R5766:S5767"/>
    <mergeCell ref="T5766:U5767"/>
    <mergeCell ref="X5766:Y5767"/>
    <mergeCell ref="Z5766:AA5767"/>
    <mergeCell ref="BS5768:BS5769"/>
    <mergeCell ref="C5769:D5769"/>
    <mergeCell ref="B5766:B5767"/>
    <mergeCell ref="C5766:D5766"/>
    <mergeCell ref="E5766:E5767"/>
    <mergeCell ref="F5766:F5767"/>
    <mergeCell ref="G5766:G5767"/>
    <mergeCell ref="H5766:I5767"/>
    <mergeCell ref="J5766:K5767"/>
    <mergeCell ref="L5766:M5767"/>
    <mergeCell ref="BF5768:BG5769"/>
    <mergeCell ref="BH5768:BI5769"/>
    <mergeCell ref="BJ5768:BK5769"/>
    <mergeCell ref="BL5768:BM5769"/>
    <mergeCell ref="BN5768:BP5769"/>
    <mergeCell ref="BR5768:BR5769"/>
    <mergeCell ref="AT5768:AU5769"/>
    <mergeCell ref="AV5768:AW5769"/>
    <mergeCell ref="AX5768:AY5769"/>
    <mergeCell ref="AZ5768:BA5769"/>
    <mergeCell ref="BB5768:BC5769"/>
    <mergeCell ref="BD5768:BE5769"/>
    <mergeCell ref="AH5768:AI5769"/>
    <mergeCell ref="BQ5768:BQ5769"/>
    <mergeCell ref="H5768:I5769"/>
    <mergeCell ref="J5768:K5769"/>
    <mergeCell ref="L5768:M5769"/>
    <mergeCell ref="N5768:O5769"/>
    <mergeCell ref="P5768:Q5769"/>
    <mergeCell ref="R5768:S5769"/>
    <mergeCell ref="AD5768:AE5769"/>
    <mergeCell ref="AF5768:AG5769"/>
    <mergeCell ref="BR5764:BR5765"/>
    <mergeCell ref="AT5764:AU5765"/>
    <mergeCell ref="AV5764:AW5765"/>
    <mergeCell ref="AX5764:AY5765"/>
    <mergeCell ref="AZ5764:BA5765"/>
    <mergeCell ref="BB5764:BC5765"/>
    <mergeCell ref="BD5764:BE5765"/>
    <mergeCell ref="AH5764:AI5765"/>
    <mergeCell ref="AJ5764:AK5765"/>
    <mergeCell ref="AL5764:AM5765"/>
    <mergeCell ref="AN5764:AO5765"/>
    <mergeCell ref="AP5764:AQ5765"/>
    <mergeCell ref="AR5764:AS5765"/>
    <mergeCell ref="T5764:U5765"/>
    <mergeCell ref="X5764:Y5765"/>
    <mergeCell ref="Z5764:AA5765"/>
    <mergeCell ref="AB5764:AC5765"/>
    <mergeCell ref="AD5764:AE5765"/>
    <mergeCell ref="AF5764:AG5765"/>
    <mergeCell ref="H5764:I5765"/>
    <mergeCell ref="J5764:K5765"/>
    <mergeCell ref="L5764:M5765"/>
    <mergeCell ref="N5764:O5765"/>
    <mergeCell ref="P5764:Q5765"/>
    <mergeCell ref="R5764:S5765"/>
    <mergeCell ref="BL5766:BM5767"/>
    <mergeCell ref="BN5766:BP5767"/>
    <mergeCell ref="BR5766:BR5767"/>
    <mergeCell ref="BB5760:BC5761"/>
    <mergeCell ref="BD5760:BE5761"/>
    <mergeCell ref="AH5760:AI5761"/>
    <mergeCell ref="AJ5760:AK5761"/>
    <mergeCell ref="AL5760:AM5761"/>
    <mergeCell ref="AN5760:AO5761"/>
    <mergeCell ref="AP5760:AQ5761"/>
    <mergeCell ref="AR5760:AS5761"/>
    <mergeCell ref="T5760:U5761"/>
    <mergeCell ref="X5760:Y5761"/>
    <mergeCell ref="Z5760:AA5761"/>
    <mergeCell ref="AB5760:AC5761"/>
    <mergeCell ref="AD5760:AE5761"/>
    <mergeCell ref="AF5760:AG5761"/>
    <mergeCell ref="H5760:I5761"/>
    <mergeCell ref="J5760:K5761"/>
    <mergeCell ref="L5760:M5761"/>
    <mergeCell ref="N5760:O5761"/>
    <mergeCell ref="P5760:Q5761"/>
    <mergeCell ref="R5760:S5761"/>
    <mergeCell ref="BL5762:BM5763"/>
    <mergeCell ref="BN5762:BP5763"/>
    <mergeCell ref="BR5762:BR5763"/>
    <mergeCell ref="BQ5762:BQ5763"/>
    <mergeCell ref="BF5764:BG5765"/>
    <mergeCell ref="BH5764:BI5765"/>
    <mergeCell ref="BJ5764:BK5765"/>
    <mergeCell ref="BL5764:BM5765"/>
    <mergeCell ref="C5763:D5763"/>
    <mergeCell ref="B5764:B5765"/>
    <mergeCell ref="C5764:D5764"/>
    <mergeCell ref="E5764:E5765"/>
    <mergeCell ref="F5764:F5765"/>
    <mergeCell ref="G5764:G5765"/>
    <mergeCell ref="AZ5762:BA5763"/>
    <mergeCell ref="BB5762:BC5763"/>
    <mergeCell ref="BD5762:BE5763"/>
    <mergeCell ref="BF5762:BG5763"/>
    <mergeCell ref="BH5762:BI5763"/>
    <mergeCell ref="BJ5762:BK5763"/>
    <mergeCell ref="AN5762:AO5763"/>
    <mergeCell ref="AP5762:AQ5763"/>
    <mergeCell ref="AR5762:AS5763"/>
    <mergeCell ref="AT5762:AU5763"/>
    <mergeCell ref="AV5762:AW5763"/>
    <mergeCell ref="AX5762:AY5763"/>
    <mergeCell ref="AB5762:AC5763"/>
    <mergeCell ref="AD5762:AE5763"/>
    <mergeCell ref="AF5762:AG5763"/>
    <mergeCell ref="AH5762:AI5763"/>
    <mergeCell ref="AJ5762:AK5763"/>
    <mergeCell ref="AL5762:AM5763"/>
    <mergeCell ref="N5762:O5763"/>
    <mergeCell ref="P5762:Q5763"/>
    <mergeCell ref="R5762:S5763"/>
    <mergeCell ref="T5762:U5763"/>
    <mergeCell ref="X5762:Y5763"/>
    <mergeCell ref="Z5762:AA5763"/>
    <mergeCell ref="BQ5760:BQ5761"/>
    <mergeCell ref="C5765:D5765"/>
    <mergeCell ref="B5762:B5763"/>
    <mergeCell ref="C5762:D5762"/>
    <mergeCell ref="E5762:E5763"/>
    <mergeCell ref="F5762:F5763"/>
    <mergeCell ref="G5762:G5763"/>
    <mergeCell ref="H5762:I5763"/>
    <mergeCell ref="J5762:K5763"/>
    <mergeCell ref="L5762:M5763"/>
    <mergeCell ref="BN5764:BP5765"/>
    <mergeCell ref="Z5756:AA5757"/>
    <mergeCell ref="AB5756:AC5757"/>
    <mergeCell ref="AD5756:AE5757"/>
    <mergeCell ref="AF5756:AG5757"/>
    <mergeCell ref="H5756:I5757"/>
    <mergeCell ref="J5756:K5757"/>
    <mergeCell ref="L5756:M5757"/>
    <mergeCell ref="N5756:O5757"/>
    <mergeCell ref="P5756:Q5757"/>
    <mergeCell ref="R5756:S5757"/>
    <mergeCell ref="BL5758:BM5759"/>
    <mergeCell ref="BN5758:BP5759"/>
    <mergeCell ref="BR5758:BR5759"/>
    <mergeCell ref="BS5758:BS5759"/>
    <mergeCell ref="C5759:D5759"/>
    <mergeCell ref="B5760:B5761"/>
    <mergeCell ref="C5760:D5760"/>
    <mergeCell ref="E5760:E5761"/>
    <mergeCell ref="F5760:F5761"/>
    <mergeCell ref="G5760:G5761"/>
    <mergeCell ref="AZ5758:BA5759"/>
    <mergeCell ref="BB5758:BC5759"/>
    <mergeCell ref="BD5758:BE5759"/>
    <mergeCell ref="BF5758:BG5759"/>
    <mergeCell ref="BH5758:BI5759"/>
    <mergeCell ref="BJ5758:BK5759"/>
    <mergeCell ref="AN5758:AO5759"/>
    <mergeCell ref="AP5758:AQ5759"/>
    <mergeCell ref="AR5758:AS5759"/>
    <mergeCell ref="AT5758:AU5759"/>
    <mergeCell ref="AV5758:AW5759"/>
    <mergeCell ref="AX5758:AY5759"/>
    <mergeCell ref="AB5758:AC5759"/>
    <mergeCell ref="AD5758:AE5759"/>
    <mergeCell ref="AF5758:AG5759"/>
    <mergeCell ref="AH5758:AI5759"/>
    <mergeCell ref="AJ5758:AK5759"/>
    <mergeCell ref="AL5758:AM5759"/>
    <mergeCell ref="N5758:O5759"/>
    <mergeCell ref="P5758:Q5759"/>
    <mergeCell ref="R5758:S5759"/>
    <mergeCell ref="T5758:U5759"/>
    <mergeCell ref="X5758:Y5759"/>
    <mergeCell ref="Z5758:AA5759"/>
    <mergeCell ref="BS5760:BS5761"/>
    <mergeCell ref="C5761:D5761"/>
    <mergeCell ref="B5758:B5759"/>
    <mergeCell ref="C5758:D5758"/>
    <mergeCell ref="E5758:E5759"/>
    <mergeCell ref="F5758:F5759"/>
    <mergeCell ref="G5758:G5759"/>
    <mergeCell ref="H5758:I5759"/>
    <mergeCell ref="J5758:K5759"/>
    <mergeCell ref="L5758:M5759"/>
    <mergeCell ref="BF5760:BG5761"/>
    <mergeCell ref="BH5760:BI5761"/>
    <mergeCell ref="BJ5760:BK5761"/>
    <mergeCell ref="BL5760:BM5761"/>
    <mergeCell ref="BN5760:BP5761"/>
    <mergeCell ref="BR5760:BR5761"/>
    <mergeCell ref="AT5760:AU5761"/>
    <mergeCell ref="AV5760:AW5761"/>
    <mergeCell ref="AX5760:AY5761"/>
    <mergeCell ref="AZ5760:BA5761"/>
    <mergeCell ref="BL5754:BM5755"/>
    <mergeCell ref="BN5754:BP5755"/>
    <mergeCell ref="BR5754:BR5755"/>
    <mergeCell ref="BS5754:BS5755"/>
    <mergeCell ref="C5755:D5755"/>
    <mergeCell ref="B5756:B5757"/>
    <mergeCell ref="C5756:D5756"/>
    <mergeCell ref="E5756:E5757"/>
    <mergeCell ref="F5756:F5757"/>
    <mergeCell ref="G5756:G5757"/>
    <mergeCell ref="AZ5754:BA5755"/>
    <mergeCell ref="BB5754:BC5755"/>
    <mergeCell ref="BD5754:BE5755"/>
    <mergeCell ref="BF5754:BG5755"/>
    <mergeCell ref="BH5754:BI5755"/>
    <mergeCell ref="BJ5754:BK5755"/>
    <mergeCell ref="AN5754:AO5755"/>
    <mergeCell ref="AP5754:AQ5755"/>
    <mergeCell ref="AR5754:AS5755"/>
    <mergeCell ref="AT5754:AU5755"/>
    <mergeCell ref="AV5754:AW5755"/>
    <mergeCell ref="AX5754:AY5755"/>
    <mergeCell ref="AB5754:AC5755"/>
    <mergeCell ref="AD5754:AE5755"/>
    <mergeCell ref="AF5754:AG5755"/>
    <mergeCell ref="AH5754:AI5755"/>
    <mergeCell ref="AJ5754:AK5755"/>
    <mergeCell ref="AL5754:AM5755"/>
    <mergeCell ref="N5754:O5755"/>
    <mergeCell ref="P5754:Q5755"/>
    <mergeCell ref="R5754:S5755"/>
    <mergeCell ref="T5754:U5755"/>
    <mergeCell ref="X5754:Y5755"/>
    <mergeCell ref="Z5754:AA5755"/>
    <mergeCell ref="BS5756:BS5757"/>
    <mergeCell ref="C5757:D5757"/>
    <mergeCell ref="B5754:B5755"/>
    <mergeCell ref="C5754:D5754"/>
    <mergeCell ref="E5754:E5755"/>
    <mergeCell ref="F5754:F5755"/>
    <mergeCell ref="G5754:G5755"/>
    <mergeCell ref="H5754:I5755"/>
    <mergeCell ref="J5754:K5755"/>
    <mergeCell ref="L5754:M5755"/>
    <mergeCell ref="BF5756:BG5757"/>
    <mergeCell ref="BH5756:BI5757"/>
    <mergeCell ref="BJ5756:BK5757"/>
    <mergeCell ref="BL5756:BM5757"/>
    <mergeCell ref="BN5756:BP5757"/>
    <mergeCell ref="BR5756:BR5757"/>
    <mergeCell ref="AT5756:AU5757"/>
    <mergeCell ref="AV5756:AW5757"/>
    <mergeCell ref="AX5756:AY5757"/>
    <mergeCell ref="AZ5756:BA5757"/>
    <mergeCell ref="BB5756:BC5757"/>
    <mergeCell ref="BD5756:BE5757"/>
    <mergeCell ref="AH5756:AI5757"/>
    <mergeCell ref="AJ5756:AK5757"/>
    <mergeCell ref="AL5756:AM5757"/>
    <mergeCell ref="AN5756:AO5757"/>
    <mergeCell ref="AP5756:AQ5757"/>
    <mergeCell ref="AR5756:AS5757"/>
    <mergeCell ref="T5756:U5757"/>
    <mergeCell ref="X5756:Y5757"/>
    <mergeCell ref="G5750:G5751"/>
    <mergeCell ref="H5750:I5751"/>
    <mergeCell ref="J5750:K5751"/>
    <mergeCell ref="L5750:M5751"/>
    <mergeCell ref="BF5752:BG5753"/>
    <mergeCell ref="BH5752:BI5753"/>
    <mergeCell ref="BJ5752:BK5753"/>
    <mergeCell ref="BL5752:BM5753"/>
    <mergeCell ref="BN5752:BP5753"/>
    <mergeCell ref="BR5752:BR5753"/>
    <mergeCell ref="AT5752:AU5753"/>
    <mergeCell ref="AV5752:AW5753"/>
    <mergeCell ref="AX5752:AY5753"/>
    <mergeCell ref="AZ5752:BA5753"/>
    <mergeCell ref="BB5752:BC5753"/>
    <mergeCell ref="BD5752:BE5753"/>
    <mergeCell ref="AH5752:AI5753"/>
    <mergeCell ref="AJ5752:AK5753"/>
    <mergeCell ref="AL5752:AM5753"/>
    <mergeCell ref="AN5752:AO5753"/>
    <mergeCell ref="AP5752:AQ5753"/>
    <mergeCell ref="AR5752:AS5753"/>
    <mergeCell ref="T5752:U5753"/>
    <mergeCell ref="X5752:Y5753"/>
    <mergeCell ref="Z5752:AA5753"/>
    <mergeCell ref="AB5752:AC5753"/>
    <mergeCell ref="AD5752:AE5753"/>
    <mergeCell ref="AF5752:AG5753"/>
    <mergeCell ref="H5752:I5753"/>
    <mergeCell ref="J5752:K5753"/>
    <mergeCell ref="L5752:M5753"/>
    <mergeCell ref="N5752:O5753"/>
    <mergeCell ref="P5752:Q5753"/>
    <mergeCell ref="R5752:S5753"/>
    <mergeCell ref="AX5748:AY5749"/>
    <mergeCell ref="AZ5748:BA5749"/>
    <mergeCell ref="BB5748:BC5749"/>
    <mergeCell ref="BD5748:BE5749"/>
    <mergeCell ref="AH5748:AI5749"/>
    <mergeCell ref="AJ5748:AK5749"/>
    <mergeCell ref="AL5748:AM5749"/>
    <mergeCell ref="AN5748:AO5749"/>
    <mergeCell ref="AP5748:AQ5749"/>
    <mergeCell ref="AR5748:AS5749"/>
    <mergeCell ref="T5748:U5749"/>
    <mergeCell ref="X5748:Y5749"/>
    <mergeCell ref="Z5748:AA5749"/>
    <mergeCell ref="AB5748:AC5749"/>
    <mergeCell ref="AD5748:AE5749"/>
    <mergeCell ref="AF5748:AG5749"/>
    <mergeCell ref="H5748:I5749"/>
    <mergeCell ref="J5748:K5749"/>
    <mergeCell ref="L5748:M5749"/>
    <mergeCell ref="N5748:O5749"/>
    <mergeCell ref="P5748:Q5749"/>
    <mergeCell ref="R5748:S5749"/>
    <mergeCell ref="BQ5746:BQ5747"/>
    <mergeCell ref="BQ5748:BQ5749"/>
    <mergeCell ref="BL5750:BM5751"/>
    <mergeCell ref="BN5750:BP5751"/>
    <mergeCell ref="BR5750:BR5751"/>
    <mergeCell ref="BS5750:BS5751"/>
    <mergeCell ref="C5751:D5751"/>
    <mergeCell ref="B5752:B5753"/>
    <mergeCell ref="C5752:D5752"/>
    <mergeCell ref="E5752:E5753"/>
    <mergeCell ref="F5752:F5753"/>
    <mergeCell ref="G5752:G5753"/>
    <mergeCell ref="AZ5750:BA5751"/>
    <mergeCell ref="BB5750:BC5751"/>
    <mergeCell ref="BD5750:BE5751"/>
    <mergeCell ref="BF5750:BG5751"/>
    <mergeCell ref="BH5750:BI5751"/>
    <mergeCell ref="BJ5750:BK5751"/>
    <mergeCell ref="AN5750:AO5751"/>
    <mergeCell ref="AP5750:AQ5751"/>
    <mergeCell ref="AR5750:AS5751"/>
    <mergeCell ref="AT5750:AU5751"/>
    <mergeCell ref="AV5750:AW5751"/>
    <mergeCell ref="AX5750:AY5751"/>
    <mergeCell ref="AB5750:AC5751"/>
    <mergeCell ref="AD5750:AE5751"/>
    <mergeCell ref="AF5750:AG5751"/>
    <mergeCell ref="AH5750:AI5751"/>
    <mergeCell ref="AJ5750:AK5751"/>
    <mergeCell ref="AL5750:AM5751"/>
    <mergeCell ref="N5750:O5751"/>
    <mergeCell ref="P5750:Q5751"/>
    <mergeCell ref="R5750:S5751"/>
    <mergeCell ref="T5750:U5751"/>
    <mergeCell ref="X5750:Y5751"/>
    <mergeCell ref="Z5750:AA5751"/>
    <mergeCell ref="BS5752:BS5753"/>
    <mergeCell ref="C5753:D5753"/>
    <mergeCell ref="B5750:B5751"/>
    <mergeCell ref="C5750:D5750"/>
    <mergeCell ref="E5750:E5751"/>
    <mergeCell ref="F5750:F5751"/>
    <mergeCell ref="T5744:U5745"/>
    <mergeCell ref="X5744:Y5745"/>
    <mergeCell ref="Z5744:AA5745"/>
    <mergeCell ref="AB5744:AC5745"/>
    <mergeCell ref="AD5744:AE5745"/>
    <mergeCell ref="AF5744:AG5745"/>
    <mergeCell ref="H5744:I5745"/>
    <mergeCell ref="J5744:K5745"/>
    <mergeCell ref="L5744:M5745"/>
    <mergeCell ref="N5744:O5745"/>
    <mergeCell ref="P5744:Q5745"/>
    <mergeCell ref="R5744:S5745"/>
    <mergeCell ref="BL5746:BM5747"/>
    <mergeCell ref="BN5746:BP5747"/>
    <mergeCell ref="BR5746:BR5747"/>
    <mergeCell ref="BS5746:BS5747"/>
    <mergeCell ref="C5747:D5747"/>
    <mergeCell ref="B5748:B5749"/>
    <mergeCell ref="C5748:D5748"/>
    <mergeCell ref="E5748:E5749"/>
    <mergeCell ref="F5748:F5749"/>
    <mergeCell ref="G5748:G5749"/>
    <mergeCell ref="AZ5746:BA5747"/>
    <mergeCell ref="BB5746:BC5747"/>
    <mergeCell ref="BD5746:BE5747"/>
    <mergeCell ref="BF5746:BG5747"/>
    <mergeCell ref="BH5746:BI5747"/>
    <mergeCell ref="BJ5746:BK5747"/>
    <mergeCell ref="AN5746:AO5747"/>
    <mergeCell ref="AP5746:AQ5747"/>
    <mergeCell ref="AR5746:AS5747"/>
    <mergeCell ref="AT5746:AU5747"/>
    <mergeCell ref="AV5746:AW5747"/>
    <mergeCell ref="AX5746:AY5747"/>
    <mergeCell ref="AB5746:AC5747"/>
    <mergeCell ref="AD5746:AE5747"/>
    <mergeCell ref="AF5746:AG5747"/>
    <mergeCell ref="AH5746:AI5747"/>
    <mergeCell ref="AJ5746:AK5747"/>
    <mergeCell ref="AL5746:AM5747"/>
    <mergeCell ref="N5746:O5747"/>
    <mergeCell ref="P5746:Q5747"/>
    <mergeCell ref="R5746:S5747"/>
    <mergeCell ref="T5746:U5747"/>
    <mergeCell ref="X5746:Y5747"/>
    <mergeCell ref="Z5746:AA5747"/>
    <mergeCell ref="BS5748:BS5749"/>
    <mergeCell ref="C5749:D5749"/>
    <mergeCell ref="B5746:B5747"/>
    <mergeCell ref="C5746:D5746"/>
    <mergeCell ref="E5746:E5747"/>
    <mergeCell ref="F5746:F5747"/>
    <mergeCell ref="G5746:G5747"/>
    <mergeCell ref="H5746:I5747"/>
    <mergeCell ref="J5746:K5747"/>
    <mergeCell ref="L5746:M5747"/>
    <mergeCell ref="BF5748:BG5749"/>
    <mergeCell ref="BH5748:BI5749"/>
    <mergeCell ref="BJ5748:BK5749"/>
    <mergeCell ref="BL5748:BM5749"/>
    <mergeCell ref="BN5748:BP5749"/>
    <mergeCell ref="BR5748:BR5749"/>
    <mergeCell ref="AT5748:AU5749"/>
    <mergeCell ref="AV5748:AW5749"/>
    <mergeCell ref="P5740:Q5741"/>
    <mergeCell ref="R5740:S5741"/>
    <mergeCell ref="BL5742:BM5743"/>
    <mergeCell ref="BN5742:BP5743"/>
    <mergeCell ref="BR5742:BR5743"/>
    <mergeCell ref="BS5742:BS5743"/>
    <mergeCell ref="C5743:D5743"/>
    <mergeCell ref="B5744:B5745"/>
    <mergeCell ref="C5744:D5744"/>
    <mergeCell ref="E5744:E5745"/>
    <mergeCell ref="F5744:F5745"/>
    <mergeCell ref="G5744:G5745"/>
    <mergeCell ref="AZ5742:BA5743"/>
    <mergeCell ref="BB5742:BC5743"/>
    <mergeCell ref="BD5742:BE5743"/>
    <mergeCell ref="BF5742:BG5743"/>
    <mergeCell ref="BH5742:BI5743"/>
    <mergeCell ref="BJ5742:BK5743"/>
    <mergeCell ref="AN5742:AO5743"/>
    <mergeCell ref="AP5742:AQ5743"/>
    <mergeCell ref="AR5742:AS5743"/>
    <mergeCell ref="AT5742:AU5743"/>
    <mergeCell ref="AV5742:AW5743"/>
    <mergeCell ref="AX5742:AY5743"/>
    <mergeCell ref="AB5742:AC5743"/>
    <mergeCell ref="AD5742:AE5743"/>
    <mergeCell ref="AF5742:AG5743"/>
    <mergeCell ref="AH5742:AI5743"/>
    <mergeCell ref="AJ5742:AK5743"/>
    <mergeCell ref="AL5742:AM5743"/>
    <mergeCell ref="N5742:O5743"/>
    <mergeCell ref="P5742:Q5743"/>
    <mergeCell ref="R5742:S5743"/>
    <mergeCell ref="T5742:U5743"/>
    <mergeCell ref="X5742:Y5743"/>
    <mergeCell ref="Z5742:AA5743"/>
    <mergeCell ref="BS5744:BS5745"/>
    <mergeCell ref="C5745:D5745"/>
    <mergeCell ref="B5742:B5743"/>
    <mergeCell ref="C5742:D5742"/>
    <mergeCell ref="E5742:E5743"/>
    <mergeCell ref="F5742:F5743"/>
    <mergeCell ref="G5742:G5743"/>
    <mergeCell ref="H5742:I5743"/>
    <mergeCell ref="J5742:K5743"/>
    <mergeCell ref="L5742:M5743"/>
    <mergeCell ref="BF5744:BG5745"/>
    <mergeCell ref="BH5744:BI5745"/>
    <mergeCell ref="BJ5744:BK5745"/>
    <mergeCell ref="BL5744:BM5745"/>
    <mergeCell ref="BN5744:BP5745"/>
    <mergeCell ref="BR5744:BR5745"/>
    <mergeCell ref="AT5744:AU5745"/>
    <mergeCell ref="AV5744:AW5745"/>
    <mergeCell ref="AX5744:AY5745"/>
    <mergeCell ref="AZ5744:BA5745"/>
    <mergeCell ref="BB5744:BC5745"/>
    <mergeCell ref="BD5744:BE5745"/>
    <mergeCell ref="AH5744:AI5745"/>
    <mergeCell ref="AJ5744:AK5745"/>
    <mergeCell ref="AL5744:AM5745"/>
    <mergeCell ref="AN5744:AO5745"/>
    <mergeCell ref="AP5744:AQ5745"/>
    <mergeCell ref="AR5744:AS5745"/>
    <mergeCell ref="B5740:B5741"/>
    <mergeCell ref="C5740:D5740"/>
    <mergeCell ref="E5740:E5741"/>
    <mergeCell ref="F5740:F5741"/>
    <mergeCell ref="G5740:G5741"/>
    <mergeCell ref="AZ5738:BA5739"/>
    <mergeCell ref="BB5738:BC5739"/>
    <mergeCell ref="BD5738:BE5739"/>
    <mergeCell ref="BF5738:BG5739"/>
    <mergeCell ref="BH5738:BI5739"/>
    <mergeCell ref="BJ5738:BK5739"/>
    <mergeCell ref="AN5738:AO5739"/>
    <mergeCell ref="AP5738:AQ5739"/>
    <mergeCell ref="AR5738:AS5739"/>
    <mergeCell ref="AT5738:AU5739"/>
    <mergeCell ref="AV5738:AW5739"/>
    <mergeCell ref="AX5738:AY5739"/>
    <mergeCell ref="AB5738:AC5739"/>
    <mergeCell ref="AD5738:AE5739"/>
    <mergeCell ref="AF5738:AG5739"/>
    <mergeCell ref="AH5738:AI5739"/>
    <mergeCell ref="AJ5738:AK5739"/>
    <mergeCell ref="AL5738:AM5739"/>
    <mergeCell ref="N5738:O5739"/>
    <mergeCell ref="P5738:Q5739"/>
    <mergeCell ref="R5738:S5739"/>
    <mergeCell ref="T5738:U5739"/>
    <mergeCell ref="X5738:Y5739"/>
    <mergeCell ref="Z5738:AA5739"/>
    <mergeCell ref="BS5740:BS5741"/>
    <mergeCell ref="C5741:D5741"/>
    <mergeCell ref="B5736:B5737"/>
    <mergeCell ref="C5736:D5736"/>
    <mergeCell ref="E5736:E5737"/>
    <mergeCell ref="F5736:F5737"/>
    <mergeCell ref="G5736:G5737"/>
    <mergeCell ref="BF5740:BG5741"/>
    <mergeCell ref="BH5740:BI5741"/>
    <mergeCell ref="BJ5740:BK5741"/>
    <mergeCell ref="BL5740:BM5741"/>
    <mergeCell ref="BN5740:BP5741"/>
    <mergeCell ref="BR5740:BR5741"/>
    <mergeCell ref="AT5740:AU5741"/>
    <mergeCell ref="AV5740:AW5741"/>
    <mergeCell ref="AX5740:AY5741"/>
    <mergeCell ref="AZ5740:BA5741"/>
    <mergeCell ref="BB5740:BC5741"/>
    <mergeCell ref="BD5740:BE5741"/>
    <mergeCell ref="AH5740:AI5741"/>
    <mergeCell ref="AJ5740:AK5741"/>
    <mergeCell ref="AL5740:AM5741"/>
    <mergeCell ref="AN5740:AO5741"/>
    <mergeCell ref="AP5740:AQ5741"/>
    <mergeCell ref="AR5740:AS5741"/>
    <mergeCell ref="T5740:U5741"/>
    <mergeCell ref="X5740:Y5741"/>
    <mergeCell ref="Z5740:AA5741"/>
    <mergeCell ref="AB5740:AC5741"/>
    <mergeCell ref="AD5740:AE5741"/>
    <mergeCell ref="AF5740:AG5741"/>
    <mergeCell ref="H5740:I5741"/>
    <mergeCell ref="J5740:K5741"/>
    <mergeCell ref="L5740:M5741"/>
    <mergeCell ref="N5740:O5741"/>
    <mergeCell ref="C5737:D5737"/>
    <mergeCell ref="B5738:B5739"/>
    <mergeCell ref="C5738:D5738"/>
    <mergeCell ref="E5738:E5739"/>
    <mergeCell ref="F5738:F5739"/>
    <mergeCell ref="G5738:G5739"/>
    <mergeCell ref="H5738:I5739"/>
    <mergeCell ref="J5738:K5739"/>
    <mergeCell ref="L5738:M5739"/>
    <mergeCell ref="BF5736:BG5737"/>
    <mergeCell ref="BH5736:BI5737"/>
    <mergeCell ref="BJ5736:BK5737"/>
    <mergeCell ref="BL5736:BM5737"/>
    <mergeCell ref="BN5736:BP5737"/>
    <mergeCell ref="BR5736:BR5737"/>
    <mergeCell ref="AT5736:AU5737"/>
    <mergeCell ref="AV5736:AW5737"/>
    <mergeCell ref="AX5736:AY5737"/>
    <mergeCell ref="AZ5736:BA5737"/>
    <mergeCell ref="BB5736:BC5737"/>
    <mergeCell ref="BD5736:BE5737"/>
    <mergeCell ref="AH5736:AI5737"/>
    <mergeCell ref="AJ5736:AK5737"/>
    <mergeCell ref="AL5736:AM5737"/>
    <mergeCell ref="AN5736:AO5737"/>
    <mergeCell ref="AP5736:AQ5737"/>
    <mergeCell ref="AR5736:AS5737"/>
    <mergeCell ref="T5736:U5737"/>
    <mergeCell ref="X5736:Y5737"/>
    <mergeCell ref="Z5736:AA5737"/>
    <mergeCell ref="AB5736:AC5737"/>
    <mergeCell ref="AD5736:AE5737"/>
    <mergeCell ref="AF5736:AG5737"/>
    <mergeCell ref="H5736:I5737"/>
    <mergeCell ref="J5736:K5737"/>
    <mergeCell ref="L5736:M5737"/>
    <mergeCell ref="N5736:O5737"/>
    <mergeCell ref="P5736:Q5737"/>
    <mergeCell ref="R5736:S5737"/>
    <mergeCell ref="BL5738:BM5739"/>
    <mergeCell ref="BN5738:BP5739"/>
    <mergeCell ref="BR5738:BR5739"/>
    <mergeCell ref="C5739:D5739"/>
    <mergeCell ref="BQ5736:BQ5737"/>
    <mergeCell ref="AZ5734:BA5735"/>
    <mergeCell ref="BB5734:BC5735"/>
    <mergeCell ref="BD5734:BE5735"/>
    <mergeCell ref="BF5734:BG5735"/>
    <mergeCell ref="BH5734:BI5735"/>
    <mergeCell ref="BJ5734:BK5735"/>
    <mergeCell ref="AN5734:AO5735"/>
    <mergeCell ref="AP5734:AQ5735"/>
    <mergeCell ref="AR5734:AS5735"/>
    <mergeCell ref="AT5734:AU5735"/>
    <mergeCell ref="AV5734:AW5735"/>
    <mergeCell ref="AX5734:AY5735"/>
    <mergeCell ref="AB5734:AC5735"/>
    <mergeCell ref="AD5734:AE5735"/>
    <mergeCell ref="AF5734:AG5735"/>
    <mergeCell ref="AH5734:AI5735"/>
    <mergeCell ref="AJ5734:AK5735"/>
    <mergeCell ref="AL5734:AM5735"/>
    <mergeCell ref="N5734:O5735"/>
    <mergeCell ref="P5734:Q5735"/>
    <mergeCell ref="R5734:S5735"/>
    <mergeCell ref="T5734:U5735"/>
    <mergeCell ref="X5734:Y5735"/>
    <mergeCell ref="Z5734:AA5735"/>
    <mergeCell ref="B5734:B5735"/>
    <mergeCell ref="C5734:D5734"/>
    <mergeCell ref="E5734:E5735"/>
    <mergeCell ref="F5734:F5735"/>
    <mergeCell ref="G5734:G5735"/>
    <mergeCell ref="BQ5734:BQ5735"/>
    <mergeCell ref="C5735:D5735"/>
    <mergeCell ref="BF5729:BO5729"/>
    <mergeCell ref="B5732:B5733"/>
    <mergeCell ref="C5732:D5733"/>
    <mergeCell ref="F5732:F5733"/>
    <mergeCell ref="G5732:G5733"/>
    <mergeCell ref="H5732:I5733"/>
    <mergeCell ref="J5732:O5732"/>
    <mergeCell ref="P5732:U5732"/>
    <mergeCell ref="X5732:Y5733"/>
    <mergeCell ref="Z5732:AA5733"/>
    <mergeCell ref="C5729:D5729"/>
    <mergeCell ref="E5729:AE5729"/>
    <mergeCell ref="AG5729:AJ5729"/>
    <mergeCell ref="AK5729:BB5729"/>
    <mergeCell ref="BC5729:BE5729"/>
    <mergeCell ref="BN5732:BP5733"/>
    <mergeCell ref="J5733:K5733"/>
    <mergeCell ref="L5733:M5733"/>
    <mergeCell ref="N5733:O5733"/>
    <mergeCell ref="P5733:Q5733"/>
    <mergeCell ref="R5733:S5733"/>
    <mergeCell ref="T5733:U5733"/>
    <mergeCell ref="AB5732:AC5733"/>
    <mergeCell ref="AD5732:AI5732"/>
    <mergeCell ref="AJ5732:AO5732"/>
    <mergeCell ref="AP5732:AU5732"/>
    <mergeCell ref="AV5732:BA5732"/>
    <mergeCell ref="BB5732:BG5732"/>
    <mergeCell ref="BJ5733:BK5733"/>
    <mergeCell ref="BL5733:BM5733"/>
    <mergeCell ref="BQ5732:BQ5733"/>
    <mergeCell ref="B5722:C5722"/>
    <mergeCell ref="H5722:J5722"/>
    <mergeCell ref="L5722:N5722"/>
    <mergeCell ref="BL5734:BM5735"/>
    <mergeCell ref="BN5734:BP5735"/>
    <mergeCell ref="BR5734:BR5735"/>
    <mergeCell ref="B5725:BP5725"/>
    <mergeCell ref="E5727:AE5727"/>
    <mergeCell ref="AG5727:AM5727"/>
    <mergeCell ref="AN5727:BO5727"/>
    <mergeCell ref="AQ5722:AS5722"/>
    <mergeCell ref="AU5722:AW5722"/>
    <mergeCell ref="BB5722:BF5722"/>
    <mergeCell ref="BG5722:BI5722"/>
    <mergeCell ref="BK5722:BM5722"/>
    <mergeCell ref="BC5723:BP5723"/>
    <mergeCell ref="S5722:U5722"/>
    <mergeCell ref="L5717:M5718"/>
    <mergeCell ref="N5717:O5718"/>
    <mergeCell ref="P5717:Q5718"/>
    <mergeCell ref="R5717:S5718"/>
    <mergeCell ref="T5717:U5718"/>
    <mergeCell ref="X5717:Y5718"/>
    <mergeCell ref="Z5717:AA5718"/>
    <mergeCell ref="AB5717:AC5718"/>
    <mergeCell ref="AD5717:AE5718"/>
    <mergeCell ref="AF5717:AG5718"/>
    <mergeCell ref="AH5717:AI5718"/>
    <mergeCell ref="AJ5717:AK5718"/>
    <mergeCell ref="AL5717:AM5718"/>
    <mergeCell ref="AN5717:AO5718"/>
    <mergeCell ref="AP5717:AQ5718"/>
    <mergeCell ref="AR5717:AS5718"/>
    <mergeCell ref="AT5717:AU5718"/>
    <mergeCell ref="AV5717:AW5718"/>
    <mergeCell ref="AX5717:AY5718"/>
    <mergeCell ref="AZ5717:BA5718"/>
    <mergeCell ref="BB5717:BC5718"/>
    <mergeCell ref="BD5717:BE5718"/>
    <mergeCell ref="H5734:I5735"/>
    <mergeCell ref="J5734:K5735"/>
    <mergeCell ref="L5734:M5735"/>
    <mergeCell ref="AX5733:AY5733"/>
    <mergeCell ref="AZ5733:BA5733"/>
    <mergeCell ref="BB5733:BC5733"/>
    <mergeCell ref="BD5733:BE5733"/>
    <mergeCell ref="BF5733:BG5733"/>
    <mergeCell ref="BH5733:BI5733"/>
    <mergeCell ref="AL5733:AM5733"/>
    <mergeCell ref="AN5733:AO5733"/>
    <mergeCell ref="AP5733:AQ5733"/>
    <mergeCell ref="AR5733:AS5733"/>
    <mergeCell ref="AT5733:AU5733"/>
    <mergeCell ref="AV5733:AW5733"/>
    <mergeCell ref="BH5732:BM5732"/>
    <mergeCell ref="B5720:C5720"/>
    <mergeCell ref="H5720:J5720"/>
    <mergeCell ref="L5720:N5720"/>
    <mergeCell ref="O5720:R5720"/>
    <mergeCell ref="AD5733:AE5733"/>
    <mergeCell ref="AF5733:AG5733"/>
    <mergeCell ref="AH5733:AI5733"/>
    <mergeCell ref="AJ5733:AK5733"/>
    <mergeCell ref="BQ5717:BQ5718"/>
    <mergeCell ref="BS5711:BS5712"/>
    <mergeCell ref="C5712:D5712"/>
    <mergeCell ref="B5713:B5714"/>
    <mergeCell ref="C5713:D5713"/>
    <mergeCell ref="E5713:E5714"/>
    <mergeCell ref="F5713:F5714"/>
    <mergeCell ref="G5713:G5714"/>
    <mergeCell ref="AZ5711:BA5712"/>
    <mergeCell ref="BB5711:BC5712"/>
    <mergeCell ref="BD5711:BE5712"/>
    <mergeCell ref="BF5711:BG5712"/>
    <mergeCell ref="BH5711:BI5712"/>
    <mergeCell ref="BJ5711:BK5712"/>
    <mergeCell ref="AN5711:AO5712"/>
    <mergeCell ref="AP5711:AQ5712"/>
    <mergeCell ref="AR5711:AS5712"/>
    <mergeCell ref="AT5711:AU5712"/>
    <mergeCell ref="AV5711:AW5712"/>
    <mergeCell ref="AX5711:AY5712"/>
    <mergeCell ref="AB5711:AC5712"/>
    <mergeCell ref="AD5711:AE5712"/>
    <mergeCell ref="BS5715:BS5716"/>
    <mergeCell ref="B5717:C5717"/>
    <mergeCell ref="BF5715:BG5716"/>
    <mergeCell ref="BH5715:BI5716"/>
    <mergeCell ref="BJ5715:BK5716"/>
    <mergeCell ref="BL5715:BM5716"/>
    <mergeCell ref="BN5715:BP5716"/>
    <mergeCell ref="BR5715:BR5716"/>
    <mergeCell ref="AT5715:AU5716"/>
    <mergeCell ref="AF5711:AG5712"/>
    <mergeCell ref="AH5711:AI5712"/>
    <mergeCell ref="AJ5711:AK5712"/>
    <mergeCell ref="AL5711:AM5712"/>
    <mergeCell ref="N5711:O5712"/>
    <mergeCell ref="P5711:Q5712"/>
    <mergeCell ref="R5711:S5712"/>
    <mergeCell ref="T5711:U5712"/>
    <mergeCell ref="X5711:Y5712"/>
    <mergeCell ref="Z5711:AA5712"/>
    <mergeCell ref="B5715:C5716"/>
    <mergeCell ref="D5715:E5716"/>
    <mergeCell ref="H5715:I5716"/>
    <mergeCell ref="J5715:K5716"/>
    <mergeCell ref="L5715:M5716"/>
    <mergeCell ref="N5715:O5716"/>
    <mergeCell ref="P5715:Q5716"/>
    <mergeCell ref="R5715:S5716"/>
    <mergeCell ref="D5717:E5718"/>
    <mergeCell ref="H5717:I5718"/>
    <mergeCell ref="J5717:K5718"/>
    <mergeCell ref="BS5713:BS5714"/>
    <mergeCell ref="C5714:D5714"/>
    <mergeCell ref="B5711:B5712"/>
    <mergeCell ref="C5711:D5711"/>
    <mergeCell ref="E5711:E5712"/>
    <mergeCell ref="F5711:F5712"/>
    <mergeCell ref="G5711:G5712"/>
    <mergeCell ref="H5711:I5712"/>
    <mergeCell ref="J5711:K5712"/>
    <mergeCell ref="L5711:M5712"/>
    <mergeCell ref="BQ5711:BQ5712"/>
    <mergeCell ref="BF5713:BG5714"/>
    <mergeCell ref="BH5713:BI5714"/>
    <mergeCell ref="BJ5713:BK5714"/>
    <mergeCell ref="BL5713:BM5714"/>
    <mergeCell ref="BN5713:BP5714"/>
    <mergeCell ref="BR5713:BR5714"/>
    <mergeCell ref="AT5713:AU5714"/>
    <mergeCell ref="AV5713:AW5714"/>
    <mergeCell ref="AX5713:AY5714"/>
    <mergeCell ref="AZ5713:BA5714"/>
    <mergeCell ref="BB5713:BC5714"/>
    <mergeCell ref="BD5713:BE5714"/>
    <mergeCell ref="AH5713:AI5714"/>
    <mergeCell ref="AJ5713:AK5714"/>
    <mergeCell ref="AL5713:AM5714"/>
    <mergeCell ref="AN5713:AO5714"/>
    <mergeCell ref="AP5713:AQ5714"/>
    <mergeCell ref="AR5713:AS5714"/>
    <mergeCell ref="T5713:U5714"/>
    <mergeCell ref="X5713:Y5714"/>
    <mergeCell ref="Z5713:AA5714"/>
    <mergeCell ref="AB5713:AC5714"/>
    <mergeCell ref="AD5713:AE5714"/>
    <mergeCell ref="AF5713:AG5714"/>
    <mergeCell ref="H5713:I5714"/>
    <mergeCell ref="J5713:K5714"/>
    <mergeCell ref="L5713:M5714"/>
    <mergeCell ref="N5713:O5714"/>
    <mergeCell ref="P5713:Q5714"/>
    <mergeCell ref="R5713:S5714"/>
    <mergeCell ref="BQ5713:BQ5714"/>
    <mergeCell ref="BL5711:BM5712"/>
    <mergeCell ref="BN5711:BP5712"/>
    <mergeCell ref="BR5711:BR5712"/>
    <mergeCell ref="C5708:D5708"/>
    <mergeCell ref="B5709:B5710"/>
    <mergeCell ref="C5709:D5709"/>
    <mergeCell ref="E5709:E5710"/>
    <mergeCell ref="F5709:F5710"/>
    <mergeCell ref="G5709:G5710"/>
    <mergeCell ref="AZ5707:BA5708"/>
    <mergeCell ref="BB5707:BC5708"/>
    <mergeCell ref="BD5707:BE5708"/>
    <mergeCell ref="BF5707:BG5708"/>
    <mergeCell ref="BH5707:BI5708"/>
    <mergeCell ref="BJ5707:BK5708"/>
    <mergeCell ref="AN5707:AO5708"/>
    <mergeCell ref="AP5707:AQ5708"/>
    <mergeCell ref="AR5707:AS5708"/>
    <mergeCell ref="AT5707:AU5708"/>
    <mergeCell ref="AV5707:AW5708"/>
    <mergeCell ref="AX5707:AY5708"/>
    <mergeCell ref="AB5707:AC5708"/>
    <mergeCell ref="AD5707:AE5708"/>
    <mergeCell ref="AF5707:AG5708"/>
    <mergeCell ref="AH5707:AI5708"/>
    <mergeCell ref="AJ5707:AK5708"/>
    <mergeCell ref="AL5707:AM5708"/>
    <mergeCell ref="N5707:O5708"/>
    <mergeCell ref="P5707:Q5708"/>
    <mergeCell ref="R5707:S5708"/>
    <mergeCell ref="T5707:U5708"/>
    <mergeCell ref="X5707:Y5708"/>
    <mergeCell ref="Z5707:AA5708"/>
    <mergeCell ref="BS5709:BS5710"/>
    <mergeCell ref="C5710:D5710"/>
    <mergeCell ref="B5707:B5708"/>
    <mergeCell ref="C5707:D5707"/>
    <mergeCell ref="E5707:E5708"/>
    <mergeCell ref="F5707:F5708"/>
    <mergeCell ref="G5707:G5708"/>
    <mergeCell ref="H5707:I5708"/>
    <mergeCell ref="J5707:K5708"/>
    <mergeCell ref="L5707:M5708"/>
    <mergeCell ref="BF5709:BG5710"/>
    <mergeCell ref="BH5709:BI5710"/>
    <mergeCell ref="BJ5709:BK5710"/>
    <mergeCell ref="BL5709:BM5710"/>
    <mergeCell ref="BN5709:BP5710"/>
    <mergeCell ref="BR5709:BR5710"/>
    <mergeCell ref="AT5709:AU5710"/>
    <mergeCell ref="AV5709:AW5710"/>
    <mergeCell ref="AX5709:AY5710"/>
    <mergeCell ref="AZ5709:BA5710"/>
    <mergeCell ref="BB5709:BC5710"/>
    <mergeCell ref="BD5709:BE5710"/>
    <mergeCell ref="AH5709:AI5710"/>
    <mergeCell ref="BQ5709:BQ5710"/>
    <mergeCell ref="AD5709:AE5710"/>
    <mergeCell ref="AF5709:AG5710"/>
    <mergeCell ref="H5709:I5710"/>
    <mergeCell ref="J5709:K5710"/>
    <mergeCell ref="L5709:M5710"/>
    <mergeCell ref="N5709:O5710"/>
    <mergeCell ref="P5709:Q5710"/>
    <mergeCell ref="R5709:S5710"/>
    <mergeCell ref="BF5705:BG5706"/>
    <mergeCell ref="BH5705:BI5706"/>
    <mergeCell ref="BJ5705:BK5706"/>
    <mergeCell ref="BL5705:BM5706"/>
    <mergeCell ref="BN5705:BP5706"/>
    <mergeCell ref="BR5705:BR5706"/>
    <mergeCell ref="AT5705:AU5706"/>
    <mergeCell ref="AV5705:AW5706"/>
    <mergeCell ref="AX5705:AY5706"/>
    <mergeCell ref="AZ5705:BA5706"/>
    <mergeCell ref="BB5705:BC5706"/>
    <mergeCell ref="BD5705:BE5706"/>
    <mergeCell ref="AH5705:AI5706"/>
    <mergeCell ref="AJ5705:AK5706"/>
    <mergeCell ref="AL5705:AM5706"/>
    <mergeCell ref="AN5705:AO5706"/>
    <mergeCell ref="AP5705:AQ5706"/>
    <mergeCell ref="AR5705:AS5706"/>
    <mergeCell ref="T5705:U5706"/>
    <mergeCell ref="X5705:Y5706"/>
    <mergeCell ref="Z5705:AA5706"/>
    <mergeCell ref="AB5705:AC5706"/>
    <mergeCell ref="AD5705:AE5706"/>
    <mergeCell ref="AF5705:AG5706"/>
    <mergeCell ref="H5705:I5706"/>
    <mergeCell ref="J5705:K5706"/>
    <mergeCell ref="L5705:M5706"/>
    <mergeCell ref="N5705:O5706"/>
    <mergeCell ref="P5705:Q5706"/>
    <mergeCell ref="R5705:S5706"/>
    <mergeCell ref="BL5707:BM5708"/>
    <mergeCell ref="BN5707:BP5708"/>
    <mergeCell ref="BR5707:BR5708"/>
    <mergeCell ref="BB5701:BC5702"/>
    <mergeCell ref="BD5701:BE5702"/>
    <mergeCell ref="AH5701:AI5702"/>
    <mergeCell ref="AJ5701:AK5702"/>
    <mergeCell ref="AL5701:AM5702"/>
    <mergeCell ref="AN5701:AO5702"/>
    <mergeCell ref="AP5701:AQ5702"/>
    <mergeCell ref="AR5701:AS5702"/>
    <mergeCell ref="T5701:U5702"/>
    <mergeCell ref="X5701:Y5702"/>
    <mergeCell ref="Z5701:AA5702"/>
    <mergeCell ref="AB5701:AC5702"/>
    <mergeCell ref="AD5701:AE5702"/>
    <mergeCell ref="AF5701:AG5702"/>
    <mergeCell ref="H5701:I5702"/>
    <mergeCell ref="J5701:K5702"/>
    <mergeCell ref="L5701:M5702"/>
    <mergeCell ref="N5701:O5702"/>
    <mergeCell ref="P5701:Q5702"/>
    <mergeCell ref="R5701:S5702"/>
    <mergeCell ref="BL5703:BM5704"/>
    <mergeCell ref="BN5703:BP5704"/>
    <mergeCell ref="BR5703:BR5704"/>
    <mergeCell ref="BQ5703:BQ5704"/>
    <mergeCell ref="C5704:D5704"/>
    <mergeCell ref="B5705:B5706"/>
    <mergeCell ref="C5705:D5705"/>
    <mergeCell ref="E5705:E5706"/>
    <mergeCell ref="F5705:F5706"/>
    <mergeCell ref="G5705:G5706"/>
    <mergeCell ref="AZ5703:BA5704"/>
    <mergeCell ref="BB5703:BC5704"/>
    <mergeCell ref="BD5703:BE5704"/>
    <mergeCell ref="BF5703:BG5704"/>
    <mergeCell ref="BH5703:BI5704"/>
    <mergeCell ref="BJ5703:BK5704"/>
    <mergeCell ref="AN5703:AO5704"/>
    <mergeCell ref="AP5703:AQ5704"/>
    <mergeCell ref="AR5703:AS5704"/>
    <mergeCell ref="AT5703:AU5704"/>
    <mergeCell ref="AV5703:AW5704"/>
    <mergeCell ref="AX5703:AY5704"/>
    <mergeCell ref="AB5703:AC5704"/>
    <mergeCell ref="AD5703:AE5704"/>
    <mergeCell ref="AF5703:AG5704"/>
    <mergeCell ref="AH5703:AI5704"/>
    <mergeCell ref="AJ5703:AK5704"/>
    <mergeCell ref="AL5703:AM5704"/>
    <mergeCell ref="N5703:O5704"/>
    <mergeCell ref="P5703:Q5704"/>
    <mergeCell ref="R5703:S5704"/>
    <mergeCell ref="T5703:U5704"/>
    <mergeCell ref="X5703:Y5704"/>
    <mergeCell ref="Z5703:AA5704"/>
    <mergeCell ref="BQ5701:BQ5702"/>
    <mergeCell ref="C5706:D5706"/>
    <mergeCell ref="B5703:B5704"/>
    <mergeCell ref="C5703:D5703"/>
    <mergeCell ref="E5703:E5704"/>
    <mergeCell ref="F5703:F5704"/>
    <mergeCell ref="G5703:G5704"/>
    <mergeCell ref="H5703:I5704"/>
    <mergeCell ref="J5703:K5704"/>
    <mergeCell ref="L5703:M5704"/>
    <mergeCell ref="Z5697:AA5698"/>
    <mergeCell ref="AB5697:AC5698"/>
    <mergeCell ref="AD5697:AE5698"/>
    <mergeCell ref="AF5697:AG5698"/>
    <mergeCell ref="H5697:I5698"/>
    <mergeCell ref="J5697:K5698"/>
    <mergeCell ref="L5697:M5698"/>
    <mergeCell ref="N5697:O5698"/>
    <mergeCell ref="P5697:Q5698"/>
    <mergeCell ref="R5697:S5698"/>
    <mergeCell ref="BL5699:BM5700"/>
    <mergeCell ref="BN5699:BP5700"/>
    <mergeCell ref="BR5699:BR5700"/>
    <mergeCell ref="BS5699:BS5700"/>
    <mergeCell ref="C5700:D5700"/>
    <mergeCell ref="B5701:B5702"/>
    <mergeCell ref="C5701:D5701"/>
    <mergeCell ref="E5701:E5702"/>
    <mergeCell ref="F5701:F5702"/>
    <mergeCell ref="G5701:G5702"/>
    <mergeCell ref="AZ5699:BA5700"/>
    <mergeCell ref="BB5699:BC5700"/>
    <mergeCell ref="BD5699:BE5700"/>
    <mergeCell ref="BF5699:BG5700"/>
    <mergeCell ref="BH5699:BI5700"/>
    <mergeCell ref="BJ5699:BK5700"/>
    <mergeCell ref="AN5699:AO5700"/>
    <mergeCell ref="AP5699:AQ5700"/>
    <mergeCell ref="AR5699:AS5700"/>
    <mergeCell ref="AT5699:AU5700"/>
    <mergeCell ref="AV5699:AW5700"/>
    <mergeCell ref="AX5699:AY5700"/>
    <mergeCell ref="AB5699:AC5700"/>
    <mergeCell ref="AD5699:AE5700"/>
    <mergeCell ref="AF5699:AG5700"/>
    <mergeCell ref="AH5699:AI5700"/>
    <mergeCell ref="AJ5699:AK5700"/>
    <mergeCell ref="AL5699:AM5700"/>
    <mergeCell ref="N5699:O5700"/>
    <mergeCell ref="P5699:Q5700"/>
    <mergeCell ref="R5699:S5700"/>
    <mergeCell ref="T5699:U5700"/>
    <mergeCell ref="X5699:Y5700"/>
    <mergeCell ref="Z5699:AA5700"/>
    <mergeCell ref="BS5701:BS5702"/>
    <mergeCell ref="C5702:D5702"/>
    <mergeCell ref="B5699:B5700"/>
    <mergeCell ref="C5699:D5699"/>
    <mergeCell ref="E5699:E5700"/>
    <mergeCell ref="F5699:F5700"/>
    <mergeCell ref="G5699:G5700"/>
    <mergeCell ref="H5699:I5700"/>
    <mergeCell ref="J5699:K5700"/>
    <mergeCell ref="L5699:M5700"/>
    <mergeCell ref="BF5701:BG5702"/>
    <mergeCell ref="BH5701:BI5702"/>
    <mergeCell ref="BJ5701:BK5702"/>
    <mergeCell ref="BL5701:BM5702"/>
    <mergeCell ref="BN5701:BP5702"/>
    <mergeCell ref="BR5701:BR5702"/>
    <mergeCell ref="AT5701:AU5702"/>
    <mergeCell ref="AV5701:AW5702"/>
    <mergeCell ref="AX5701:AY5702"/>
    <mergeCell ref="AZ5701:BA5702"/>
    <mergeCell ref="BL5695:BM5696"/>
    <mergeCell ref="BN5695:BP5696"/>
    <mergeCell ref="BR5695:BR5696"/>
    <mergeCell ref="BS5695:BS5696"/>
    <mergeCell ref="C5696:D5696"/>
    <mergeCell ref="B5697:B5698"/>
    <mergeCell ref="C5697:D5697"/>
    <mergeCell ref="E5697:E5698"/>
    <mergeCell ref="F5697:F5698"/>
    <mergeCell ref="G5697:G5698"/>
    <mergeCell ref="AZ5695:BA5696"/>
    <mergeCell ref="BB5695:BC5696"/>
    <mergeCell ref="BD5695:BE5696"/>
    <mergeCell ref="BF5695:BG5696"/>
    <mergeCell ref="BH5695:BI5696"/>
    <mergeCell ref="BJ5695:BK5696"/>
    <mergeCell ref="AN5695:AO5696"/>
    <mergeCell ref="AP5695:AQ5696"/>
    <mergeCell ref="AR5695:AS5696"/>
    <mergeCell ref="AT5695:AU5696"/>
    <mergeCell ref="AV5695:AW5696"/>
    <mergeCell ref="AX5695:AY5696"/>
    <mergeCell ref="AB5695:AC5696"/>
    <mergeCell ref="AD5695:AE5696"/>
    <mergeCell ref="AF5695:AG5696"/>
    <mergeCell ref="AH5695:AI5696"/>
    <mergeCell ref="AJ5695:AK5696"/>
    <mergeCell ref="AL5695:AM5696"/>
    <mergeCell ref="N5695:O5696"/>
    <mergeCell ref="P5695:Q5696"/>
    <mergeCell ref="R5695:S5696"/>
    <mergeCell ref="T5695:U5696"/>
    <mergeCell ref="X5695:Y5696"/>
    <mergeCell ref="Z5695:AA5696"/>
    <mergeCell ref="BS5697:BS5698"/>
    <mergeCell ref="C5698:D5698"/>
    <mergeCell ref="B5695:B5696"/>
    <mergeCell ref="C5695:D5695"/>
    <mergeCell ref="E5695:E5696"/>
    <mergeCell ref="F5695:F5696"/>
    <mergeCell ref="G5695:G5696"/>
    <mergeCell ref="H5695:I5696"/>
    <mergeCell ref="J5695:K5696"/>
    <mergeCell ref="L5695:M5696"/>
    <mergeCell ref="BF5697:BG5698"/>
    <mergeCell ref="BH5697:BI5698"/>
    <mergeCell ref="BJ5697:BK5698"/>
    <mergeCell ref="BL5697:BM5698"/>
    <mergeCell ref="BN5697:BP5698"/>
    <mergeCell ref="BR5697:BR5698"/>
    <mergeCell ref="AT5697:AU5698"/>
    <mergeCell ref="AV5697:AW5698"/>
    <mergeCell ref="AX5697:AY5698"/>
    <mergeCell ref="AZ5697:BA5698"/>
    <mergeCell ref="BB5697:BC5698"/>
    <mergeCell ref="BD5697:BE5698"/>
    <mergeCell ref="AH5697:AI5698"/>
    <mergeCell ref="AJ5697:AK5698"/>
    <mergeCell ref="AL5697:AM5698"/>
    <mergeCell ref="AN5697:AO5698"/>
    <mergeCell ref="AP5697:AQ5698"/>
    <mergeCell ref="AR5697:AS5698"/>
    <mergeCell ref="T5697:U5698"/>
    <mergeCell ref="X5697:Y5698"/>
    <mergeCell ref="G5691:G5692"/>
    <mergeCell ref="H5691:I5692"/>
    <mergeCell ref="J5691:K5692"/>
    <mergeCell ref="L5691:M5692"/>
    <mergeCell ref="BF5693:BG5694"/>
    <mergeCell ref="BH5693:BI5694"/>
    <mergeCell ref="BJ5693:BK5694"/>
    <mergeCell ref="BL5693:BM5694"/>
    <mergeCell ref="BN5693:BP5694"/>
    <mergeCell ref="BR5693:BR5694"/>
    <mergeCell ref="AT5693:AU5694"/>
    <mergeCell ref="AV5693:AW5694"/>
    <mergeCell ref="AX5693:AY5694"/>
    <mergeCell ref="AZ5693:BA5694"/>
    <mergeCell ref="BB5693:BC5694"/>
    <mergeCell ref="BD5693:BE5694"/>
    <mergeCell ref="AH5693:AI5694"/>
    <mergeCell ref="AJ5693:AK5694"/>
    <mergeCell ref="AL5693:AM5694"/>
    <mergeCell ref="AN5693:AO5694"/>
    <mergeCell ref="AP5693:AQ5694"/>
    <mergeCell ref="AR5693:AS5694"/>
    <mergeCell ref="T5693:U5694"/>
    <mergeCell ref="X5693:Y5694"/>
    <mergeCell ref="Z5693:AA5694"/>
    <mergeCell ref="AB5693:AC5694"/>
    <mergeCell ref="AD5693:AE5694"/>
    <mergeCell ref="AF5693:AG5694"/>
    <mergeCell ref="H5693:I5694"/>
    <mergeCell ref="J5693:K5694"/>
    <mergeCell ref="L5693:M5694"/>
    <mergeCell ref="N5693:O5694"/>
    <mergeCell ref="P5693:Q5694"/>
    <mergeCell ref="R5693:S5694"/>
    <mergeCell ref="AX5689:AY5690"/>
    <mergeCell ref="AZ5689:BA5690"/>
    <mergeCell ref="BB5689:BC5690"/>
    <mergeCell ref="BD5689:BE5690"/>
    <mergeCell ref="AH5689:AI5690"/>
    <mergeCell ref="AJ5689:AK5690"/>
    <mergeCell ref="AL5689:AM5690"/>
    <mergeCell ref="AN5689:AO5690"/>
    <mergeCell ref="AP5689:AQ5690"/>
    <mergeCell ref="AR5689:AS5690"/>
    <mergeCell ref="T5689:U5690"/>
    <mergeCell ref="X5689:Y5690"/>
    <mergeCell ref="Z5689:AA5690"/>
    <mergeCell ref="AB5689:AC5690"/>
    <mergeCell ref="AD5689:AE5690"/>
    <mergeCell ref="AF5689:AG5690"/>
    <mergeCell ref="H5689:I5690"/>
    <mergeCell ref="J5689:K5690"/>
    <mergeCell ref="L5689:M5690"/>
    <mergeCell ref="N5689:O5690"/>
    <mergeCell ref="P5689:Q5690"/>
    <mergeCell ref="R5689:S5690"/>
    <mergeCell ref="BQ5687:BQ5688"/>
    <mergeCell ref="BQ5689:BQ5690"/>
    <mergeCell ref="BL5691:BM5692"/>
    <mergeCell ref="BN5691:BP5692"/>
    <mergeCell ref="BR5691:BR5692"/>
    <mergeCell ref="BS5691:BS5692"/>
    <mergeCell ref="C5692:D5692"/>
    <mergeCell ref="B5693:B5694"/>
    <mergeCell ref="C5693:D5693"/>
    <mergeCell ref="E5693:E5694"/>
    <mergeCell ref="F5693:F5694"/>
    <mergeCell ref="G5693:G5694"/>
    <mergeCell ref="AZ5691:BA5692"/>
    <mergeCell ref="BB5691:BC5692"/>
    <mergeCell ref="BD5691:BE5692"/>
    <mergeCell ref="BF5691:BG5692"/>
    <mergeCell ref="BH5691:BI5692"/>
    <mergeCell ref="BJ5691:BK5692"/>
    <mergeCell ref="AN5691:AO5692"/>
    <mergeCell ref="AP5691:AQ5692"/>
    <mergeCell ref="AR5691:AS5692"/>
    <mergeCell ref="AT5691:AU5692"/>
    <mergeCell ref="AV5691:AW5692"/>
    <mergeCell ref="AX5691:AY5692"/>
    <mergeCell ref="AB5691:AC5692"/>
    <mergeCell ref="AD5691:AE5692"/>
    <mergeCell ref="AF5691:AG5692"/>
    <mergeCell ref="AH5691:AI5692"/>
    <mergeCell ref="AJ5691:AK5692"/>
    <mergeCell ref="AL5691:AM5692"/>
    <mergeCell ref="N5691:O5692"/>
    <mergeCell ref="P5691:Q5692"/>
    <mergeCell ref="R5691:S5692"/>
    <mergeCell ref="T5691:U5692"/>
    <mergeCell ref="X5691:Y5692"/>
    <mergeCell ref="Z5691:AA5692"/>
    <mergeCell ref="BS5693:BS5694"/>
    <mergeCell ref="C5694:D5694"/>
    <mergeCell ref="B5691:B5692"/>
    <mergeCell ref="C5691:D5691"/>
    <mergeCell ref="E5691:E5692"/>
    <mergeCell ref="F5691:F5692"/>
    <mergeCell ref="T5685:U5686"/>
    <mergeCell ref="X5685:Y5686"/>
    <mergeCell ref="Z5685:AA5686"/>
    <mergeCell ref="AB5685:AC5686"/>
    <mergeCell ref="AD5685:AE5686"/>
    <mergeCell ref="AF5685:AG5686"/>
    <mergeCell ref="H5685:I5686"/>
    <mergeCell ref="J5685:K5686"/>
    <mergeCell ref="L5685:M5686"/>
    <mergeCell ref="N5685:O5686"/>
    <mergeCell ref="P5685:Q5686"/>
    <mergeCell ref="R5685:S5686"/>
    <mergeCell ref="BL5687:BM5688"/>
    <mergeCell ref="BN5687:BP5688"/>
    <mergeCell ref="BR5687:BR5688"/>
    <mergeCell ref="BS5687:BS5688"/>
    <mergeCell ref="C5688:D5688"/>
    <mergeCell ref="B5689:B5690"/>
    <mergeCell ref="C5689:D5689"/>
    <mergeCell ref="E5689:E5690"/>
    <mergeCell ref="F5689:F5690"/>
    <mergeCell ref="G5689:G5690"/>
    <mergeCell ref="AZ5687:BA5688"/>
    <mergeCell ref="BB5687:BC5688"/>
    <mergeCell ref="BD5687:BE5688"/>
    <mergeCell ref="BF5687:BG5688"/>
    <mergeCell ref="BH5687:BI5688"/>
    <mergeCell ref="BJ5687:BK5688"/>
    <mergeCell ref="AN5687:AO5688"/>
    <mergeCell ref="AP5687:AQ5688"/>
    <mergeCell ref="AR5687:AS5688"/>
    <mergeCell ref="AT5687:AU5688"/>
    <mergeCell ref="AV5687:AW5688"/>
    <mergeCell ref="AX5687:AY5688"/>
    <mergeCell ref="AB5687:AC5688"/>
    <mergeCell ref="AD5687:AE5688"/>
    <mergeCell ref="AF5687:AG5688"/>
    <mergeCell ref="AH5687:AI5688"/>
    <mergeCell ref="AJ5687:AK5688"/>
    <mergeCell ref="AL5687:AM5688"/>
    <mergeCell ref="N5687:O5688"/>
    <mergeCell ref="P5687:Q5688"/>
    <mergeCell ref="R5687:S5688"/>
    <mergeCell ref="T5687:U5688"/>
    <mergeCell ref="X5687:Y5688"/>
    <mergeCell ref="Z5687:AA5688"/>
    <mergeCell ref="BS5689:BS5690"/>
    <mergeCell ref="C5690:D5690"/>
    <mergeCell ref="B5687:B5688"/>
    <mergeCell ref="C5687:D5687"/>
    <mergeCell ref="E5687:E5688"/>
    <mergeCell ref="F5687:F5688"/>
    <mergeCell ref="G5687:G5688"/>
    <mergeCell ref="H5687:I5688"/>
    <mergeCell ref="J5687:K5688"/>
    <mergeCell ref="L5687:M5688"/>
    <mergeCell ref="BF5689:BG5690"/>
    <mergeCell ref="BH5689:BI5690"/>
    <mergeCell ref="BJ5689:BK5690"/>
    <mergeCell ref="BL5689:BM5690"/>
    <mergeCell ref="BN5689:BP5690"/>
    <mergeCell ref="BR5689:BR5690"/>
    <mergeCell ref="AT5689:AU5690"/>
    <mergeCell ref="AV5689:AW5690"/>
    <mergeCell ref="P5681:Q5682"/>
    <mergeCell ref="R5681:S5682"/>
    <mergeCell ref="BL5683:BM5684"/>
    <mergeCell ref="BN5683:BP5684"/>
    <mergeCell ref="BR5683:BR5684"/>
    <mergeCell ref="BS5683:BS5684"/>
    <mergeCell ref="C5684:D5684"/>
    <mergeCell ref="B5685:B5686"/>
    <mergeCell ref="C5685:D5685"/>
    <mergeCell ref="E5685:E5686"/>
    <mergeCell ref="F5685:F5686"/>
    <mergeCell ref="G5685:G5686"/>
    <mergeCell ref="AZ5683:BA5684"/>
    <mergeCell ref="BB5683:BC5684"/>
    <mergeCell ref="BD5683:BE5684"/>
    <mergeCell ref="BF5683:BG5684"/>
    <mergeCell ref="BH5683:BI5684"/>
    <mergeCell ref="BJ5683:BK5684"/>
    <mergeCell ref="AN5683:AO5684"/>
    <mergeCell ref="AP5683:AQ5684"/>
    <mergeCell ref="AR5683:AS5684"/>
    <mergeCell ref="AT5683:AU5684"/>
    <mergeCell ref="AV5683:AW5684"/>
    <mergeCell ref="AX5683:AY5684"/>
    <mergeCell ref="AB5683:AC5684"/>
    <mergeCell ref="AD5683:AE5684"/>
    <mergeCell ref="AF5683:AG5684"/>
    <mergeCell ref="AH5683:AI5684"/>
    <mergeCell ref="AJ5683:AK5684"/>
    <mergeCell ref="AL5683:AM5684"/>
    <mergeCell ref="N5683:O5684"/>
    <mergeCell ref="P5683:Q5684"/>
    <mergeCell ref="R5683:S5684"/>
    <mergeCell ref="T5683:U5684"/>
    <mergeCell ref="X5683:Y5684"/>
    <mergeCell ref="Z5683:AA5684"/>
    <mergeCell ref="BS5685:BS5686"/>
    <mergeCell ref="C5686:D5686"/>
    <mergeCell ref="B5683:B5684"/>
    <mergeCell ref="C5683:D5683"/>
    <mergeCell ref="E5683:E5684"/>
    <mergeCell ref="F5683:F5684"/>
    <mergeCell ref="G5683:G5684"/>
    <mergeCell ref="H5683:I5684"/>
    <mergeCell ref="J5683:K5684"/>
    <mergeCell ref="L5683:M5684"/>
    <mergeCell ref="BF5685:BG5686"/>
    <mergeCell ref="BH5685:BI5686"/>
    <mergeCell ref="BJ5685:BK5686"/>
    <mergeCell ref="BL5685:BM5686"/>
    <mergeCell ref="BN5685:BP5686"/>
    <mergeCell ref="BR5685:BR5686"/>
    <mergeCell ref="AT5685:AU5686"/>
    <mergeCell ref="AV5685:AW5686"/>
    <mergeCell ref="AX5685:AY5686"/>
    <mergeCell ref="AZ5685:BA5686"/>
    <mergeCell ref="BB5685:BC5686"/>
    <mergeCell ref="BD5685:BE5686"/>
    <mergeCell ref="AH5685:AI5686"/>
    <mergeCell ref="AJ5685:AK5686"/>
    <mergeCell ref="AL5685:AM5686"/>
    <mergeCell ref="AN5685:AO5686"/>
    <mergeCell ref="AP5685:AQ5686"/>
    <mergeCell ref="AR5685:AS5686"/>
    <mergeCell ref="B5681:B5682"/>
    <mergeCell ref="C5681:D5681"/>
    <mergeCell ref="E5681:E5682"/>
    <mergeCell ref="F5681:F5682"/>
    <mergeCell ref="G5681:G5682"/>
    <mergeCell ref="AZ5679:BA5680"/>
    <mergeCell ref="BB5679:BC5680"/>
    <mergeCell ref="BD5679:BE5680"/>
    <mergeCell ref="BF5679:BG5680"/>
    <mergeCell ref="BH5679:BI5680"/>
    <mergeCell ref="BJ5679:BK5680"/>
    <mergeCell ref="AN5679:AO5680"/>
    <mergeCell ref="AP5679:AQ5680"/>
    <mergeCell ref="AR5679:AS5680"/>
    <mergeCell ref="AT5679:AU5680"/>
    <mergeCell ref="AV5679:AW5680"/>
    <mergeCell ref="AX5679:AY5680"/>
    <mergeCell ref="AB5679:AC5680"/>
    <mergeCell ref="AD5679:AE5680"/>
    <mergeCell ref="AF5679:AG5680"/>
    <mergeCell ref="AH5679:AI5680"/>
    <mergeCell ref="AJ5679:AK5680"/>
    <mergeCell ref="AL5679:AM5680"/>
    <mergeCell ref="N5679:O5680"/>
    <mergeCell ref="P5679:Q5680"/>
    <mergeCell ref="R5679:S5680"/>
    <mergeCell ref="T5679:U5680"/>
    <mergeCell ref="X5679:Y5680"/>
    <mergeCell ref="Z5679:AA5680"/>
    <mergeCell ref="BS5681:BS5682"/>
    <mergeCell ref="C5682:D5682"/>
    <mergeCell ref="B5677:B5678"/>
    <mergeCell ref="C5677:D5677"/>
    <mergeCell ref="E5677:E5678"/>
    <mergeCell ref="F5677:F5678"/>
    <mergeCell ref="G5677:G5678"/>
    <mergeCell ref="BF5681:BG5682"/>
    <mergeCell ref="BH5681:BI5682"/>
    <mergeCell ref="BJ5681:BK5682"/>
    <mergeCell ref="BL5681:BM5682"/>
    <mergeCell ref="BN5681:BP5682"/>
    <mergeCell ref="BR5681:BR5682"/>
    <mergeCell ref="AT5681:AU5682"/>
    <mergeCell ref="AV5681:AW5682"/>
    <mergeCell ref="AX5681:AY5682"/>
    <mergeCell ref="AZ5681:BA5682"/>
    <mergeCell ref="BB5681:BC5682"/>
    <mergeCell ref="BD5681:BE5682"/>
    <mergeCell ref="AH5681:AI5682"/>
    <mergeCell ref="AJ5681:AK5682"/>
    <mergeCell ref="AL5681:AM5682"/>
    <mergeCell ref="AN5681:AO5682"/>
    <mergeCell ref="AP5681:AQ5682"/>
    <mergeCell ref="AR5681:AS5682"/>
    <mergeCell ref="T5681:U5682"/>
    <mergeCell ref="X5681:Y5682"/>
    <mergeCell ref="Z5681:AA5682"/>
    <mergeCell ref="AB5681:AC5682"/>
    <mergeCell ref="AD5681:AE5682"/>
    <mergeCell ref="AF5681:AG5682"/>
    <mergeCell ref="H5681:I5682"/>
    <mergeCell ref="J5681:K5682"/>
    <mergeCell ref="L5681:M5682"/>
    <mergeCell ref="N5681:O5682"/>
    <mergeCell ref="C5678:D5678"/>
    <mergeCell ref="B5679:B5680"/>
    <mergeCell ref="C5679:D5679"/>
    <mergeCell ref="E5679:E5680"/>
    <mergeCell ref="F5679:F5680"/>
    <mergeCell ref="G5679:G5680"/>
    <mergeCell ref="H5679:I5680"/>
    <mergeCell ref="J5679:K5680"/>
    <mergeCell ref="L5679:M5680"/>
    <mergeCell ref="BF5677:BG5678"/>
    <mergeCell ref="BH5677:BI5678"/>
    <mergeCell ref="BJ5677:BK5678"/>
    <mergeCell ref="BL5677:BM5678"/>
    <mergeCell ref="BN5677:BP5678"/>
    <mergeCell ref="BR5677:BR5678"/>
    <mergeCell ref="AT5677:AU5678"/>
    <mergeCell ref="AV5677:AW5678"/>
    <mergeCell ref="AX5677:AY5678"/>
    <mergeCell ref="AZ5677:BA5678"/>
    <mergeCell ref="BB5677:BC5678"/>
    <mergeCell ref="BD5677:BE5678"/>
    <mergeCell ref="AH5677:AI5678"/>
    <mergeCell ref="AJ5677:AK5678"/>
    <mergeCell ref="AL5677:AM5678"/>
    <mergeCell ref="AN5677:AO5678"/>
    <mergeCell ref="AP5677:AQ5678"/>
    <mergeCell ref="AR5677:AS5678"/>
    <mergeCell ref="T5677:U5678"/>
    <mergeCell ref="X5677:Y5678"/>
    <mergeCell ref="Z5677:AA5678"/>
    <mergeCell ref="AB5677:AC5678"/>
    <mergeCell ref="AD5677:AE5678"/>
    <mergeCell ref="AF5677:AG5678"/>
    <mergeCell ref="H5677:I5678"/>
    <mergeCell ref="J5677:K5678"/>
    <mergeCell ref="L5677:M5678"/>
    <mergeCell ref="N5677:O5678"/>
    <mergeCell ref="P5677:Q5678"/>
    <mergeCell ref="R5677:S5678"/>
    <mergeCell ref="BL5679:BM5680"/>
    <mergeCell ref="BN5679:BP5680"/>
    <mergeCell ref="BR5679:BR5680"/>
    <mergeCell ref="C5680:D5680"/>
    <mergeCell ref="BQ5677:BQ5678"/>
    <mergeCell ref="BB5675:BC5676"/>
    <mergeCell ref="BD5675:BE5676"/>
    <mergeCell ref="BF5675:BG5676"/>
    <mergeCell ref="BH5675:BI5676"/>
    <mergeCell ref="BJ5675:BK5676"/>
    <mergeCell ref="AN5675:AO5676"/>
    <mergeCell ref="AP5675:AQ5676"/>
    <mergeCell ref="AR5675:AS5676"/>
    <mergeCell ref="AT5675:AU5676"/>
    <mergeCell ref="AV5675:AW5676"/>
    <mergeCell ref="AX5675:AY5676"/>
    <mergeCell ref="AB5675:AC5676"/>
    <mergeCell ref="AD5675:AE5676"/>
    <mergeCell ref="AF5675:AG5676"/>
    <mergeCell ref="AH5675:AI5676"/>
    <mergeCell ref="AJ5675:AK5676"/>
    <mergeCell ref="AL5675:AM5676"/>
    <mergeCell ref="N5675:O5676"/>
    <mergeCell ref="P5675:Q5676"/>
    <mergeCell ref="R5675:S5676"/>
    <mergeCell ref="T5675:U5676"/>
    <mergeCell ref="X5675:Y5676"/>
    <mergeCell ref="Z5675:AA5676"/>
    <mergeCell ref="B5675:B5676"/>
    <mergeCell ref="C5675:D5675"/>
    <mergeCell ref="E5675:E5676"/>
    <mergeCell ref="F5675:F5676"/>
    <mergeCell ref="G5675:G5676"/>
    <mergeCell ref="BQ5675:BQ5676"/>
    <mergeCell ref="C5676:D5676"/>
    <mergeCell ref="BF5670:BO5670"/>
    <mergeCell ref="B5673:B5674"/>
    <mergeCell ref="C5673:D5674"/>
    <mergeCell ref="F5673:F5674"/>
    <mergeCell ref="G5673:G5674"/>
    <mergeCell ref="H5673:I5674"/>
    <mergeCell ref="J5673:O5673"/>
    <mergeCell ref="P5673:U5673"/>
    <mergeCell ref="X5673:Y5674"/>
    <mergeCell ref="Z5673:AA5674"/>
    <mergeCell ref="C5670:D5670"/>
    <mergeCell ref="E5670:AE5670"/>
    <mergeCell ref="AG5670:AJ5670"/>
    <mergeCell ref="AK5670:BB5670"/>
    <mergeCell ref="BC5670:BE5670"/>
    <mergeCell ref="BN5673:BP5674"/>
    <mergeCell ref="J5674:K5674"/>
    <mergeCell ref="L5674:M5674"/>
    <mergeCell ref="N5674:O5674"/>
    <mergeCell ref="P5674:Q5674"/>
    <mergeCell ref="R5674:S5674"/>
    <mergeCell ref="T5674:U5674"/>
    <mergeCell ref="AB5673:AC5674"/>
    <mergeCell ref="AD5673:AI5673"/>
    <mergeCell ref="AJ5673:AO5673"/>
    <mergeCell ref="AP5673:AU5673"/>
    <mergeCell ref="AV5673:BA5673"/>
    <mergeCell ref="BB5673:BG5673"/>
    <mergeCell ref="AP5674:AQ5674"/>
    <mergeCell ref="AR5674:AS5674"/>
    <mergeCell ref="AT5674:AU5674"/>
    <mergeCell ref="AV5674:AW5674"/>
    <mergeCell ref="BH5673:BM5673"/>
    <mergeCell ref="B5663:C5663"/>
    <mergeCell ref="H5663:J5663"/>
    <mergeCell ref="L5663:N5663"/>
    <mergeCell ref="BL5675:BM5676"/>
    <mergeCell ref="BN5675:BP5676"/>
    <mergeCell ref="BR5675:BR5676"/>
    <mergeCell ref="B5666:BP5666"/>
    <mergeCell ref="E5668:AE5668"/>
    <mergeCell ref="AG5668:AM5668"/>
    <mergeCell ref="AN5668:BO5668"/>
    <mergeCell ref="AQ5663:AS5663"/>
    <mergeCell ref="AU5663:AW5663"/>
    <mergeCell ref="BB5663:BF5663"/>
    <mergeCell ref="BG5663:BI5663"/>
    <mergeCell ref="BK5663:BM5663"/>
    <mergeCell ref="BC5664:BP5664"/>
    <mergeCell ref="S5663:U5663"/>
    <mergeCell ref="L5658:M5659"/>
    <mergeCell ref="N5658:O5659"/>
    <mergeCell ref="P5658:Q5659"/>
    <mergeCell ref="R5658:S5659"/>
    <mergeCell ref="T5658:U5659"/>
    <mergeCell ref="X5658:Y5659"/>
    <mergeCell ref="Z5658:AA5659"/>
    <mergeCell ref="AB5658:AC5659"/>
    <mergeCell ref="AD5658:AE5659"/>
    <mergeCell ref="AF5658:AG5659"/>
    <mergeCell ref="AH5658:AI5659"/>
    <mergeCell ref="AJ5658:AK5659"/>
    <mergeCell ref="AL5658:AM5659"/>
    <mergeCell ref="AN5658:AO5659"/>
    <mergeCell ref="AP5658:AQ5659"/>
    <mergeCell ref="AR5658:AS5659"/>
    <mergeCell ref="AT5658:AU5659"/>
    <mergeCell ref="AV5658:AW5659"/>
    <mergeCell ref="AX5658:AY5659"/>
    <mergeCell ref="AZ5658:BA5659"/>
    <mergeCell ref="BB5658:BC5659"/>
    <mergeCell ref="BD5658:BE5659"/>
    <mergeCell ref="H5675:I5676"/>
    <mergeCell ref="J5675:K5676"/>
    <mergeCell ref="L5675:M5676"/>
    <mergeCell ref="AX5674:AY5674"/>
    <mergeCell ref="AZ5674:BA5674"/>
    <mergeCell ref="BB5674:BC5674"/>
    <mergeCell ref="BD5674:BE5674"/>
    <mergeCell ref="BF5674:BG5674"/>
    <mergeCell ref="BH5674:BI5674"/>
    <mergeCell ref="AL5674:AM5674"/>
    <mergeCell ref="AN5674:AO5674"/>
    <mergeCell ref="BJ5674:BK5674"/>
    <mergeCell ref="BL5674:BM5674"/>
    <mergeCell ref="B5661:C5661"/>
    <mergeCell ref="H5661:J5661"/>
    <mergeCell ref="L5661:N5661"/>
    <mergeCell ref="O5661:R5661"/>
    <mergeCell ref="AD5674:AE5674"/>
    <mergeCell ref="AF5674:AG5674"/>
    <mergeCell ref="AH5674:AI5674"/>
    <mergeCell ref="AJ5674:AK5674"/>
    <mergeCell ref="BQ5658:BQ5659"/>
    <mergeCell ref="BR5660:BS5660"/>
    <mergeCell ref="BQ5673:BQ5674"/>
    <mergeCell ref="AZ5675:BA5676"/>
    <mergeCell ref="C5653:D5653"/>
    <mergeCell ref="B5654:B5655"/>
    <mergeCell ref="C5654:D5654"/>
    <mergeCell ref="E5654:E5655"/>
    <mergeCell ref="F5654:F5655"/>
    <mergeCell ref="G5654:G5655"/>
    <mergeCell ref="AZ5652:BA5653"/>
    <mergeCell ref="BB5652:BC5653"/>
    <mergeCell ref="BD5652:BE5653"/>
    <mergeCell ref="BF5652:BG5653"/>
    <mergeCell ref="BH5652:BI5653"/>
    <mergeCell ref="BJ5652:BK5653"/>
    <mergeCell ref="AN5652:AO5653"/>
    <mergeCell ref="AP5652:AQ5653"/>
    <mergeCell ref="AR5652:AS5653"/>
    <mergeCell ref="AT5652:AU5653"/>
    <mergeCell ref="AV5652:AW5653"/>
    <mergeCell ref="AX5652:AY5653"/>
    <mergeCell ref="AB5652:AC5653"/>
    <mergeCell ref="AD5652:AE5653"/>
    <mergeCell ref="BS5656:BS5657"/>
    <mergeCell ref="B5658:C5658"/>
    <mergeCell ref="BF5656:BG5657"/>
    <mergeCell ref="BH5656:BI5657"/>
    <mergeCell ref="BJ5656:BK5657"/>
    <mergeCell ref="BL5656:BM5657"/>
    <mergeCell ref="BN5656:BP5657"/>
    <mergeCell ref="BR5656:BR5657"/>
    <mergeCell ref="AT5656:AU5657"/>
    <mergeCell ref="AF5652:AG5653"/>
    <mergeCell ref="AH5652:AI5653"/>
    <mergeCell ref="AJ5652:AK5653"/>
    <mergeCell ref="AL5652:AM5653"/>
    <mergeCell ref="N5652:O5653"/>
    <mergeCell ref="P5652:Q5653"/>
    <mergeCell ref="R5652:S5653"/>
    <mergeCell ref="T5652:U5653"/>
    <mergeCell ref="X5652:Y5653"/>
    <mergeCell ref="Z5652:AA5653"/>
    <mergeCell ref="B5656:C5657"/>
    <mergeCell ref="D5656:E5657"/>
    <mergeCell ref="H5656:I5657"/>
    <mergeCell ref="J5656:K5657"/>
    <mergeCell ref="L5656:M5657"/>
    <mergeCell ref="N5656:O5657"/>
    <mergeCell ref="P5656:Q5657"/>
    <mergeCell ref="R5656:S5657"/>
    <mergeCell ref="D5658:E5659"/>
    <mergeCell ref="H5658:I5659"/>
    <mergeCell ref="J5658:K5659"/>
    <mergeCell ref="BS5654:BS5655"/>
    <mergeCell ref="C5655:D5655"/>
    <mergeCell ref="B5652:B5653"/>
    <mergeCell ref="C5652:D5652"/>
    <mergeCell ref="E5652:E5653"/>
    <mergeCell ref="F5652:F5653"/>
    <mergeCell ref="G5652:G5653"/>
    <mergeCell ref="H5652:I5653"/>
    <mergeCell ref="J5652:K5653"/>
    <mergeCell ref="L5652:M5653"/>
    <mergeCell ref="BQ5652:BQ5653"/>
    <mergeCell ref="BF5654:BG5655"/>
    <mergeCell ref="BH5654:BI5655"/>
    <mergeCell ref="BJ5654:BK5655"/>
    <mergeCell ref="H5654:I5655"/>
    <mergeCell ref="J5654:K5655"/>
    <mergeCell ref="L5654:M5655"/>
    <mergeCell ref="N5654:O5655"/>
    <mergeCell ref="P5654:Q5655"/>
    <mergeCell ref="R5654:S5655"/>
    <mergeCell ref="BQ5654:BQ5655"/>
    <mergeCell ref="BL5652:BM5653"/>
    <mergeCell ref="BN5652:BP5653"/>
    <mergeCell ref="BR5652:BR5653"/>
    <mergeCell ref="C5649:D5649"/>
    <mergeCell ref="B5650:B5651"/>
    <mergeCell ref="C5650:D5650"/>
    <mergeCell ref="E5650:E5651"/>
    <mergeCell ref="F5650:F5651"/>
    <mergeCell ref="G5650:G5651"/>
    <mergeCell ref="AZ5648:BA5649"/>
    <mergeCell ref="BB5648:BC5649"/>
    <mergeCell ref="BD5648:BE5649"/>
    <mergeCell ref="BF5648:BG5649"/>
    <mergeCell ref="BH5648:BI5649"/>
    <mergeCell ref="BJ5648:BK5649"/>
    <mergeCell ref="AN5648:AO5649"/>
    <mergeCell ref="AP5648:AQ5649"/>
    <mergeCell ref="AR5648:AS5649"/>
    <mergeCell ref="AT5648:AU5649"/>
    <mergeCell ref="AV5648:AW5649"/>
    <mergeCell ref="AX5648:AY5649"/>
    <mergeCell ref="AB5648:AC5649"/>
    <mergeCell ref="AD5648:AE5649"/>
    <mergeCell ref="AF5648:AG5649"/>
    <mergeCell ref="AH5648:AI5649"/>
    <mergeCell ref="AJ5648:AK5649"/>
    <mergeCell ref="AL5648:AM5649"/>
    <mergeCell ref="N5648:O5649"/>
    <mergeCell ref="P5648:Q5649"/>
    <mergeCell ref="R5648:S5649"/>
    <mergeCell ref="T5648:U5649"/>
    <mergeCell ref="X5648:Y5649"/>
    <mergeCell ref="Z5648:AA5649"/>
    <mergeCell ref="C5651:D5651"/>
    <mergeCell ref="B5648:B5649"/>
    <mergeCell ref="C5648:D5648"/>
    <mergeCell ref="E5648:E5649"/>
    <mergeCell ref="F5648:F5649"/>
    <mergeCell ref="G5648:G5649"/>
    <mergeCell ref="H5648:I5649"/>
    <mergeCell ref="J5648:K5649"/>
    <mergeCell ref="L5648:M5649"/>
    <mergeCell ref="BF5650:BG5651"/>
    <mergeCell ref="BH5650:BI5651"/>
    <mergeCell ref="BJ5650:BK5651"/>
    <mergeCell ref="BL5650:BM5651"/>
    <mergeCell ref="BN5650:BP5651"/>
    <mergeCell ref="BR5650:BR5651"/>
    <mergeCell ref="AT5650:AU5651"/>
    <mergeCell ref="AV5650:AW5651"/>
    <mergeCell ref="AX5650:AY5651"/>
    <mergeCell ref="AZ5650:BA5651"/>
    <mergeCell ref="BB5650:BC5651"/>
    <mergeCell ref="BD5650:BE5651"/>
    <mergeCell ref="AH5650:AI5651"/>
    <mergeCell ref="BQ5650:BQ5651"/>
    <mergeCell ref="AD5650:AE5651"/>
    <mergeCell ref="H5650:I5651"/>
    <mergeCell ref="J5650:K5651"/>
    <mergeCell ref="L5650:M5651"/>
    <mergeCell ref="N5650:O5651"/>
    <mergeCell ref="P5650:Q5651"/>
    <mergeCell ref="R5650:S5651"/>
    <mergeCell ref="BF5646:BG5647"/>
    <mergeCell ref="BH5646:BI5647"/>
    <mergeCell ref="BJ5646:BK5647"/>
    <mergeCell ref="BL5646:BM5647"/>
    <mergeCell ref="BN5646:BP5647"/>
    <mergeCell ref="BR5646:BR5647"/>
    <mergeCell ref="AT5646:AU5647"/>
    <mergeCell ref="AV5646:AW5647"/>
    <mergeCell ref="AX5646:AY5647"/>
    <mergeCell ref="AZ5646:BA5647"/>
    <mergeCell ref="BB5646:BC5647"/>
    <mergeCell ref="BD5646:BE5647"/>
    <mergeCell ref="AH5646:AI5647"/>
    <mergeCell ref="AJ5646:AK5647"/>
    <mergeCell ref="AL5646:AM5647"/>
    <mergeCell ref="AN5646:AO5647"/>
    <mergeCell ref="AP5646:AQ5647"/>
    <mergeCell ref="AR5646:AS5647"/>
    <mergeCell ref="T5646:U5647"/>
    <mergeCell ref="X5646:Y5647"/>
    <mergeCell ref="Z5646:AA5647"/>
    <mergeCell ref="AB5646:AC5647"/>
    <mergeCell ref="AD5646:AE5647"/>
    <mergeCell ref="AF5646:AG5647"/>
    <mergeCell ref="H5646:I5647"/>
    <mergeCell ref="J5646:K5647"/>
    <mergeCell ref="L5646:M5647"/>
    <mergeCell ref="N5646:O5647"/>
    <mergeCell ref="P5646:Q5647"/>
    <mergeCell ref="R5646:S5647"/>
    <mergeCell ref="BL5648:BM5649"/>
    <mergeCell ref="BN5648:BP5649"/>
    <mergeCell ref="BR5648:BR5649"/>
    <mergeCell ref="BQ5646:BQ5647"/>
    <mergeCell ref="BL5644:BM5645"/>
    <mergeCell ref="BN5644:BP5645"/>
    <mergeCell ref="BR5644:BR5645"/>
    <mergeCell ref="BQ5644:BQ5645"/>
    <mergeCell ref="C5645:D5645"/>
    <mergeCell ref="B5646:B5647"/>
    <mergeCell ref="C5646:D5646"/>
    <mergeCell ref="E5646:E5647"/>
    <mergeCell ref="F5646:F5647"/>
    <mergeCell ref="G5646:G5647"/>
    <mergeCell ref="AZ5644:BA5645"/>
    <mergeCell ref="BB5644:BC5645"/>
    <mergeCell ref="BD5644:BE5645"/>
    <mergeCell ref="BF5644:BG5645"/>
    <mergeCell ref="BH5644:BI5645"/>
    <mergeCell ref="BJ5644:BK5645"/>
    <mergeCell ref="AN5644:AO5645"/>
    <mergeCell ref="AP5644:AQ5645"/>
    <mergeCell ref="AR5644:AS5645"/>
    <mergeCell ref="AT5644:AU5645"/>
    <mergeCell ref="AV5644:AW5645"/>
    <mergeCell ref="AX5644:AY5645"/>
    <mergeCell ref="AB5644:AC5645"/>
    <mergeCell ref="AD5644:AE5645"/>
    <mergeCell ref="AF5644:AG5645"/>
    <mergeCell ref="AH5644:AI5645"/>
    <mergeCell ref="AJ5644:AK5645"/>
    <mergeCell ref="AL5644:AM5645"/>
    <mergeCell ref="N5644:O5645"/>
    <mergeCell ref="P5644:Q5645"/>
    <mergeCell ref="R5644:S5645"/>
    <mergeCell ref="T5644:U5645"/>
    <mergeCell ref="X5644:Y5645"/>
    <mergeCell ref="Z5644:AA5645"/>
    <mergeCell ref="C5647:D5647"/>
    <mergeCell ref="B5644:B5645"/>
    <mergeCell ref="C5644:D5644"/>
    <mergeCell ref="E5644:E5645"/>
    <mergeCell ref="F5644:F5645"/>
    <mergeCell ref="G5644:G5645"/>
    <mergeCell ref="H5644:I5645"/>
    <mergeCell ref="J5644:K5645"/>
    <mergeCell ref="L5644:M5645"/>
    <mergeCell ref="BS5640:BS5641"/>
    <mergeCell ref="C5641:D5641"/>
    <mergeCell ref="B5642:B5643"/>
    <mergeCell ref="C5642:D5642"/>
    <mergeCell ref="E5642:E5643"/>
    <mergeCell ref="F5642:F5643"/>
    <mergeCell ref="G5642:G5643"/>
    <mergeCell ref="AZ5640:BA5641"/>
    <mergeCell ref="BB5640:BC5641"/>
    <mergeCell ref="BD5640:BE5641"/>
    <mergeCell ref="BF5640:BG5641"/>
    <mergeCell ref="BH5640:BI5641"/>
    <mergeCell ref="BJ5640:BK5641"/>
    <mergeCell ref="AN5640:AO5641"/>
    <mergeCell ref="AP5640:AQ5641"/>
    <mergeCell ref="AR5640:AS5641"/>
    <mergeCell ref="AT5640:AU5641"/>
    <mergeCell ref="AV5640:AW5641"/>
    <mergeCell ref="AX5640:AY5641"/>
    <mergeCell ref="AB5640:AC5641"/>
    <mergeCell ref="AD5640:AE5641"/>
    <mergeCell ref="AF5640:AG5641"/>
    <mergeCell ref="AH5640:AI5641"/>
    <mergeCell ref="AJ5640:AK5641"/>
    <mergeCell ref="AL5640:AM5641"/>
    <mergeCell ref="N5640:O5641"/>
    <mergeCell ref="P5640:Q5641"/>
    <mergeCell ref="R5640:S5641"/>
    <mergeCell ref="T5640:U5641"/>
    <mergeCell ref="X5640:Y5641"/>
    <mergeCell ref="Z5640:AA5641"/>
    <mergeCell ref="BS5642:BS5643"/>
    <mergeCell ref="C5643:D5643"/>
    <mergeCell ref="B5640:B5641"/>
    <mergeCell ref="C5640:D5640"/>
    <mergeCell ref="E5640:E5641"/>
    <mergeCell ref="F5640:F5641"/>
    <mergeCell ref="G5640:G5641"/>
    <mergeCell ref="H5640:I5641"/>
    <mergeCell ref="J5640:K5641"/>
    <mergeCell ref="L5640:M5641"/>
    <mergeCell ref="BF5642:BG5643"/>
    <mergeCell ref="BH5642:BI5643"/>
    <mergeCell ref="BJ5642:BK5643"/>
    <mergeCell ref="BL5642:BM5643"/>
    <mergeCell ref="BN5642:BP5643"/>
    <mergeCell ref="BR5642:BR5643"/>
    <mergeCell ref="AT5642:AU5643"/>
    <mergeCell ref="AV5642:AW5643"/>
    <mergeCell ref="AX5642:AY5643"/>
    <mergeCell ref="AZ5642:BA5643"/>
    <mergeCell ref="T5642:U5643"/>
    <mergeCell ref="X5642:Y5643"/>
    <mergeCell ref="Z5642:AA5643"/>
    <mergeCell ref="AB5642:AC5643"/>
    <mergeCell ref="AD5642:AE5643"/>
    <mergeCell ref="AF5642:AG5643"/>
    <mergeCell ref="H5642:I5643"/>
    <mergeCell ref="J5642:K5643"/>
    <mergeCell ref="L5642:M5643"/>
    <mergeCell ref="N5642:O5643"/>
    <mergeCell ref="P5642:Q5643"/>
    <mergeCell ref="R5642:S5643"/>
    <mergeCell ref="BQ5642:BQ5643"/>
    <mergeCell ref="BF5636:BG5637"/>
    <mergeCell ref="BH5636:BI5637"/>
    <mergeCell ref="BJ5636:BK5637"/>
    <mergeCell ref="AN5636:AO5637"/>
    <mergeCell ref="AP5636:AQ5637"/>
    <mergeCell ref="AR5636:AS5637"/>
    <mergeCell ref="AT5636:AU5637"/>
    <mergeCell ref="AV5636:AW5637"/>
    <mergeCell ref="AX5636:AY5637"/>
    <mergeCell ref="AB5636:AC5637"/>
    <mergeCell ref="AD5636:AE5637"/>
    <mergeCell ref="AF5636:AG5637"/>
    <mergeCell ref="AH5636:AI5637"/>
    <mergeCell ref="AJ5636:AK5637"/>
    <mergeCell ref="AL5636:AM5637"/>
    <mergeCell ref="N5636:O5637"/>
    <mergeCell ref="P5636:Q5637"/>
    <mergeCell ref="R5636:S5637"/>
    <mergeCell ref="T5636:U5637"/>
    <mergeCell ref="X5636:Y5637"/>
    <mergeCell ref="Z5636:AA5637"/>
    <mergeCell ref="BS5638:BS5639"/>
    <mergeCell ref="C5639:D5639"/>
    <mergeCell ref="B5636:B5637"/>
    <mergeCell ref="C5636:D5636"/>
    <mergeCell ref="E5636:E5637"/>
    <mergeCell ref="F5636:F5637"/>
    <mergeCell ref="G5636:G5637"/>
    <mergeCell ref="H5636:I5637"/>
    <mergeCell ref="J5636:K5637"/>
    <mergeCell ref="L5636:M5637"/>
    <mergeCell ref="BF5638:BG5639"/>
    <mergeCell ref="BH5638:BI5639"/>
    <mergeCell ref="BJ5638:BK5639"/>
    <mergeCell ref="BL5638:BM5639"/>
    <mergeCell ref="BN5638:BP5639"/>
    <mergeCell ref="BR5638:BR5639"/>
    <mergeCell ref="AT5638:AU5639"/>
    <mergeCell ref="AV5638:AW5639"/>
    <mergeCell ref="AX5638:AY5639"/>
    <mergeCell ref="AZ5638:BA5639"/>
    <mergeCell ref="BB5638:BC5639"/>
    <mergeCell ref="BD5638:BE5639"/>
    <mergeCell ref="AH5638:AI5639"/>
    <mergeCell ref="AJ5638:AK5639"/>
    <mergeCell ref="AL5638:AM5639"/>
    <mergeCell ref="AN5638:AO5639"/>
    <mergeCell ref="AP5638:AQ5639"/>
    <mergeCell ref="AR5638:AS5639"/>
    <mergeCell ref="T5638:U5639"/>
    <mergeCell ref="X5638:Y5639"/>
    <mergeCell ref="Z5638:AA5639"/>
    <mergeCell ref="AB5638:AC5639"/>
    <mergeCell ref="AD5638:AE5639"/>
    <mergeCell ref="AF5638:AG5639"/>
    <mergeCell ref="H5638:I5639"/>
    <mergeCell ref="J5638:K5639"/>
    <mergeCell ref="L5638:M5639"/>
    <mergeCell ref="N5638:O5639"/>
    <mergeCell ref="P5638:Q5639"/>
    <mergeCell ref="R5638:S5639"/>
    <mergeCell ref="AT5634:AU5635"/>
    <mergeCell ref="AV5634:AW5635"/>
    <mergeCell ref="AX5634:AY5635"/>
    <mergeCell ref="AZ5634:BA5635"/>
    <mergeCell ref="BB5634:BC5635"/>
    <mergeCell ref="BD5634:BE5635"/>
    <mergeCell ref="AH5634:AI5635"/>
    <mergeCell ref="AJ5634:AK5635"/>
    <mergeCell ref="AL5634:AM5635"/>
    <mergeCell ref="AN5634:AO5635"/>
    <mergeCell ref="AP5634:AQ5635"/>
    <mergeCell ref="AR5634:AS5635"/>
    <mergeCell ref="T5634:U5635"/>
    <mergeCell ref="X5634:Y5635"/>
    <mergeCell ref="Z5634:AA5635"/>
    <mergeCell ref="AB5634:AC5635"/>
    <mergeCell ref="AD5634:AE5635"/>
    <mergeCell ref="AF5634:AG5635"/>
    <mergeCell ref="H5634:I5635"/>
    <mergeCell ref="J5634:K5635"/>
    <mergeCell ref="L5634:M5635"/>
    <mergeCell ref="N5634:O5635"/>
    <mergeCell ref="P5634:Q5635"/>
    <mergeCell ref="R5634:S5635"/>
    <mergeCell ref="C5637:D5637"/>
    <mergeCell ref="B5638:B5639"/>
    <mergeCell ref="C5638:D5638"/>
    <mergeCell ref="E5638:E5639"/>
    <mergeCell ref="F5638:F5639"/>
    <mergeCell ref="G5638:G5639"/>
    <mergeCell ref="AZ5636:BA5637"/>
    <mergeCell ref="BB5636:BC5637"/>
    <mergeCell ref="BD5636:BE5637"/>
    <mergeCell ref="T5630:U5631"/>
    <mergeCell ref="X5630:Y5631"/>
    <mergeCell ref="Z5630:AA5631"/>
    <mergeCell ref="AB5630:AC5631"/>
    <mergeCell ref="AD5630:AE5631"/>
    <mergeCell ref="AF5630:AG5631"/>
    <mergeCell ref="H5630:I5631"/>
    <mergeCell ref="J5630:K5631"/>
    <mergeCell ref="L5630:M5631"/>
    <mergeCell ref="N5630:O5631"/>
    <mergeCell ref="P5630:Q5631"/>
    <mergeCell ref="R5630:S5631"/>
    <mergeCell ref="BQ5628:BQ5629"/>
    <mergeCell ref="BQ5630:BQ5631"/>
    <mergeCell ref="BL5632:BM5633"/>
    <mergeCell ref="BN5632:BP5633"/>
    <mergeCell ref="BR5632:BR5633"/>
    <mergeCell ref="BS5632:BS5633"/>
    <mergeCell ref="C5633:D5633"/>
    <mergeCell ref="B5634:B5635"/>
    <mergeCell ref="C5634:D5634"/>
    <mergeCell ref="E5634:E5635"/>
    <mergeCell ref="F5634:F5635"/>
    <mergeCell ref="G5634:G5635"/>
    <mergeCell ref="AZ5632:BA5633"/>
    <mergeCell ref="BB5632:BC5633"/>
    <mergeCell ref="BD5632:BE5633"/>
    <mergeCell ref="BF5632:BG5633"/>
    <mergeCell ref="BH5632:BI5633"/>
    <mergeCell ref="BJ5632:BK5633"/>
    <mergeCell ref="AN5632:AO5633"/>
    <mergeCell ref="AP5632:AQ5633"/>
    <mergeCell ref="AR5632:AS5633"/>
    <mergeCell ref="AT5632:AU5633"/>
    <mergeCell ref="AV5632:AW5633"/>
    <mergeCell ref="AX5632:AY5633"/>
    <mergeCell ref="AB5632:AC5633"/>
    <mergeCell ref="AD5632:AE5633"/>
    <mergeCell ref="AF5632:AG5633"/>
    <mergeCell ref="AH5632:AI5633"/>
    <mergeCell ref="AJ5632:AK5633"/>
    <mergeCell ref="AL5632:AM5633"/>
    <mergeCell ref="N5632:O5633"/>
    <mergeCell ref="P5632:Q5633"/>
    <mergeCell ref="R5632:S5633"/>
    <mergeCell ref="T5632:U5633"/>
    <mergeCell ref="X5632:Y5633"/>
    <mergeCell ref="Z5632:AA5633"/>
    <mergeCell ref="BS5634:BS5635"/>
    <mergeCell ref="C5635:D5635"/>
    <mergeCell ref="B5632:B5633"/>
    <mergeCell ref="C5632:D5632"/>
    <mergeCell ref="E5632:E5633"/>
    <mergeCell ref="F5632:F5633"/>
    <mergeCell ref="G5632:G5633"/>
    <mergeCell ref="H5632:I5633"/>
    <mergeCell ref="J5632:K5633"/>
    <mergeCell ref="L5632:M5633"/>
    <mergeCell ref="BF5634:BG5635"/>
    <mergeCell ref="BH5634:BI5635"/>
    <mergeCell ref="BJ5634:BK5635"/>
    <mergeCell ref="BL5634:BM5635"/>
    <mergeCell ref="BN5634:BP5635"/>
    <mergeCell ref="BR5634:BR5635"/>
    <mergeCell ref="T5626:U5627"/>
    <mergeCell ref="X5626:Y5627"/>
    <mergeCell ref="Z5626:AA5627"/>
    <mergeCell ref="AB5626:AC5627"/>
    <mergeCell ref="AD5626:AE5627"/>
    <mergeCell ref="AF5626:AG5627"/>
    <mergeCell ref="H5626:I5627"/>
    <mergeCell ref="J5626:K5627"/>
    <mergeCell ref="L5626:M5627"/>
    <mergeCell ref="N5626:O5627"/>
    <mergeCell ref="P5626:Q5627"/>
    <mergeCell ref="R5626:S5627"/>
    <mergeCell ref="BL5628:BM5629"/>
    <mergeCell ref="BN5628:BP5629"/>
    <mergeCell ref="BR5628:BR5629"/>
    <mergeCell ref="BS5628:BS5629"/>
    <mergeCell ref="C5629:D5629"/>
    <mergeCell ref="B5630:B5631"/>
    <mergeCell ref="C5630:D5630"/>
    <mergeCell ref="E5630:E5631"/>
    <mergeCell ref="F5630:F5631"/>
    <mergeCell ref="G5630:G5631"/>
    <mergeCell ref="AZ5628:BA5629"/>
    <mergeCell ref="BB5628:BC5629"/>
    <mergeCell ref="BD5628:BE5629"/>
    <mergeCell ref="BF5628:BG5629"/>
    <mergeCell ref="BH5628:BI5629"/>
    <mergeCell ref="BJ5628:BK5629"/>
    <mergeCell ref="AN5628:AO5629"/>
    <mergeCell ref="AP5628:AQ5629"/>
    <mergeCell ref="AR5628:AS5629"/>
    <mergeCell ref="AT5628:AU5629"/>
    <mergeCell ref="AV5628:AW5629"/>
    <mergeCell ref="AX5628:AY5629"/>
    <mergeCell ref="AB5628:AC5629"/>
    <mergeCell ref="AD5628:AE5629"/>
    <mergeCell ref="AF5628:AG5629"/>
    <mergeCell ref="AH5628:AI5629"/>
    <mergeCell ref="AJ5628:AK5629"/>
    <mergeCell ref="AL5628:AM5629"/>
    <mergeCell ref="N5628:O5629"/>
    <mergeCell ref="P5628:Q5629"/>
    <mergeCell ref="R5628:S5629"/>
    <mergeCell ref="T5628:U5629"/>
    <mergeCell ref="X5628:Y5629"/>
    <mergeCell ref="Z5628:AA5629"/>
    <mergeCell ref="BS5630:BS5631"/>
    <mergeCell ref="C5631:D5631"/>
    <mergeCell ref="B5628:B5629"/>
    <mergeCell ref="C5628:D5628"/>
    <mergeCell ref="E5628:E5629"/>
    <mergeCell ref="F5628:F5629"/>
    <mergeCell ref="G5628:G5629"/>
    <mergeCell ref="H5628:I5629"/>
    <mergeCell ref="J5628:K5629"/>
    <mergeCell ref="L5628:M5629"/>
    <mergeCell ref="BF5630:BG5631"/>
    <mergeCell ref="BH5630:BI5631"/>
    <mergeCell ref="BJ5630:BK5631"/>
    <mergeCell ref="BL5630:BM5631"/>
    <mergeCell ref="BN5630:BP5631"/>
    <mergeCell ref="BR5630:BR5631"/>
    <mergeCell ref="AT5630:AU5631"/>
    <mergeCell ref="AV5630:AW5631"/>
    <mergeCell ref="P5622:Q5623"/>
    <mergeCell ref="R5622:S5623"/>
    <mergeCell ref="BL5624:BM5625"/>
    <mergeCell ref="BN5624:BP5625"/>
    <mergeCell ref="BR5624:BR5625"/>
    <mergeCell ref="BS5624:BS5625"/>
    <mergeCell ref="C5625:D5625"/>
    <mergeCell ref="B5626:B5627"/>
    <mergeCell ref="C5626:D5626"/>
    <mergeCell ref="E5626:E5627"/>
    <mergeCell ref="F5626:F5627"/>
    <mergeCell ref="G5626:G5627"/>
    <mergeCell ref="AZ5624:BA5625"/>
    <mergeCell ref="BB5624:BC5625"/>
    <mergeCell ref="BD5624:BE5625"/>
    <mergeCell ref="BF5624:BG5625"/>
    <mergeCell ref="BH5624:BI5625"/>
    <mergeCell ref="BJ5624:BK5625"/>
    <mergeCell ref="AN5624:AO5625"/>
    <mergeCell ref="AP5624:AQ5625"/>
    <mergeCell ref="AR5624:AS5625"/>
    <mergeCell ref="AT5624:AU5625"/>
    <mergeCell ref="AV5624:AW5625"/>
    <mergeCell ref="AX5624:AY5625"/>
    <mergeCell ref="AB5624:AC5625"/>
    <mergeCell ref="AD5624:AE5625"/>
    <mergeCell ref="AF5624:AG5625"/>
    <mergeCell ref="AH5624:AI5625"/>
    <mergeCell ref="AJ5624:AK5625"/>
    <mergeCell ref="AL5624:AM5625"/>
    <mergeCell ref="N5624:O5625"/>
    <mergeCell ref="P5624:Q5625"/>
    <mergeCell ref="R5624:S5625"/>
    <mergeCell ref="T5624:U5625"/>
    <mergeCell ref="X5624:Y5625"/>
    <mergeCell ref="Z5624:AA5625"/>
    <mergeCell ref="BS5626:BS5627"/>
    <mergeCell ref="C5627:D5627"/>
    <mergeCell ref="B5624:B5625"/>
    <mergeCell ref="C5624:D5624"/>
    <mergeCell ref="E5624:E5625"/>
    <mergeCell ref="F5624:F5625"/>
    <mergeCell ref="G5624:G5625"/>
    <mergeCell ref="H5624:I5625"/>
    <mergeCell ref="J5624:K5625"/>
    <mergeCell ref="L5624:M5625"/>
    <mergeCell ref="BF5626:BG5627"/>
    <mergeCell ref="BH5626:BI5627"/>
    <mergeCell ref="BJ5626:BK5627"/>
    <mergeCell ref="BL5626:BM5627"/>
    <mergeCell ref="BN5626:BP5627"/>
    <mergeCell ref="BR5626:BR5627"/>
    <mergeCell ref="AT5626:AU5627"/>
    <mergeCell ref="AV5626:AW5627"/>
    <mergeCell ref="AX5626:AY5627"/>
    <mergeCell ref="AZ5626:BA5627"/>
    <mergeCell ref="BB5626:BC5627"/>
    <mergeCell ref="BD5626:BE5627"/>
    <mergeCell ref="AH5626:AI5627"/>
    <mergeCell ref="AJ5626:AK5627"/>
    <mergeCell ref="AL5626:AM5627"/>
    <mergeCell ref="AN5626:AO5627"/>
    <mergeCell ref="AP5626:AQ5627"/>
    <mergeCell ref="AR5626:AS5627"/>
    <mergeCell ref="B5622:B5623"/>
    <mergeCell ref="C5622:D5622"/>
    <mergeCell ref="E5622:E5623"/>
    <mergeCell ref="F5622:F5623"/>
    <mergeCell ref="G5622:G5623"/>
    <mergeCell ref="AZ5620:BA5621"/>
    <mergeCell ref="BB5620:BC5621"/>
    <mergeCell ref="BD5620:BE5621"/>
    <mergeCell ref="BF5620:BG5621"/>
    <mergeCell ref="BH5620:BI5621"/>
    <mergeCell ref="BJ5620:BK5621"/>
    <mergeCell ref="AN5620:AO5621"/>
    <mergeCell ref="AP5620:AQ5621"/>
    <mergeCell ref="AR5620:AS5621"/>
    <mergeCell ref="AT5620:AU5621"/>
    <mergeCell ref="AV5620:AW5621"/>
    <mergeCell ref="AX5620:AY5621"/>
    <mergeCell ref="AB5620:AC5621"/>
    <mergeCell ref="AD5620:AE5621"/>
    <mergeCell ref="AF5620:AG5621"/>
    <mergeCell ref="AH5620:AI5621"/>
    <mergeCell ref="AJ5620:AK5621"/>
    <mergeCell ref="AL5620:AM5621"/>
    <mergeCell ref="N5620:O5621"/>
    <mergeCell ref="P5620:Q5621"/>
    <mergeCell ref="R5620:S5621"/>
    <mergeCell ref="T5620:U5621"/>
    <mergeCell ref="X5620:Y5621"/>
    <mergeCell ref="Z5620:AA5621"/>
    <mergeCell ref="BS5622:BS5623"/>
    <mergeCell ref="C5623:D5623"/>
    <mergeCell ref="B5618:B5619"/>
    <mergeCell ref="C5618:D5618"/>
    <mergeCell ref="E5618:E5619"/>
    <mergeCell ref="F5618:F5619"/>
    <mergeCell ref="G5618:G5619"/>
    <mergeCell ref="BF5622:BG5623"/>
    <mergeCell ref="BH5622:BI5623"/>
    <mergeCell ref="BJ5622:BK5623"/>
    <mergeCell ref="BL5622:BM5623"/>
    <mergeCell ref="BN5622:BP5623"/>
    <mergeCell ref="BR5622:BR5623"/>
    <mergeCell ref="AT5622:AU5623"/>
    <mergeCell ref="AV5622:AW5623"/>
    <mergeCell ref="AX5622:AY5623"/>
    <mergeCell ref="AZ5622:BA5623"/>
    <mergeCell ref="BB5622:BC5623"/>
    <mergeCell ref="BD5622:BE5623"/>
    <mergeCell ref="AH5622:AI5623"/>
    <mergeCell ref="AJ5622:AK5623"/>
    <mergeCell ref="AL5622:AM5623"/>
    <mergeCell ref="AN5622:AO5623"/>
    <mergeCell ref="AP5622:AQ5623"/>
    <mergeCell ref="AR5622:AS5623"/>
    <mergeCell ref="T5622:U5623"/>
    <mergeCell ref="X5622:Y5623"/>
    <mergeCell ref="Z5622:AA5623"/>
    <mergeCell ref="AB5622:AC5623"/>
    <mergeCell ref="AD5622:AE5623"/>
    <mergeCell ref="AF5622:AG5623"/>
    <mergeCell ref="H5622:I5623"/>
    <mergeCell ref="J5622:K5623"/>
    <mergeCell ref="L5622:M5623"/>
    <mergeCell ref="N5622:O5623"/>
    <mergeCell ref="C5619:D5619"/>
    <mergeCell ref="B5620:B5621"/>
    <mergeCell ref="C5620:D5620"/>
    <mergeCell ref="E5620:E5621"/>
    <mergeCell ref="F5620:F5621"/>
    <mergeCell ref="G5620:G5621"/>
    <mergeCell ref="H5620:I5621"/>
    <mergeCell ref="J5620:K5621"/>
    <mergeCell ref="L5620:M5621"/>
    <mergeCell ref="BF5618:BG5619"/>
    <mergeCell ref="BH5618:BI5619"/>
    <mergeCell ref="BJ5618:BK5619"/>
    <mergeCell ref="BL5618:BM5619"/>
    <mergeCell ref="BN5618:BP5619"/>
    <mergeCell ref="BR5618:BR5619"/>
    <mergeCell ref="AT5618:AU5619"/>
    <mergeCell ref="AV5618:AW5619"/>
    <mergeCell ref="AX5618:AY5619"/>
    <mergeCell ref="AZ5618:BA5619"/>
    <mergeCell ref="BB5618:BC5619"/>
    <mergeCell ref="BD5618:BE5619"/>
    <mergeCell ref="AH5618:AI5619"/>
    <mergeCell ref="AJ5618:AK5619"/>
    <mergeCell ref="AL5618:AM5619"/>
    <mergeCell ref="AN5618:AO5619"/>
    <mergeCell ref="AP5618:AQ5619"/>
    <mergeCell ref="AR5618:AS5619"/>
    <mergeCell ref="T5618:U5619"/>
    <mergeCell ref="X5618:Y5619"/>
    <mergeCell ref="Z5618:AA5619"/>
    <mergeCell ref="AB5618:AC5619"/>
    <mergeCell ref="AD5618:AE5619"/>
    <mergeCell ref="AF5618:AG5619"/>
    <mergeCell ref="H5618:I5619"/>
    <mergeCell ref="J5618:K5619"/>
    <mergeCell ref="L5618:M5619"/>
    <mergeCell ref="N5618:O5619"/>
    <mergeCell ref="P5618:Q5619"/>
    <mergeCell ref="R5618:S5619"/>
    <mergeCell ref="BL5620:BM5621"/>
    <mergeCell ref="BN5620:BP5621"/>
    <mergeCell ref="BR5620:BR5621"/>
    <mergeCell ref="C5621:D5621"/>
    <mergeCell ref="BQ5618:BQ5619"/>
    <mergeCell ref="AN5616:AO5617"/>
    <mergeCell ref="AP5616:AQ5617"/>
    <mergeCell ref="AR5616:AS5617"/>
    <mergeCell ref="AT5616:AU5617"/>
    <mergeCell ref="AV5616:AW5617"/>
    <mergeCell ref="AX5616:AY5617"/>
    <mergeCell ref="AB5616:AC5617"/>
    <mergeCell ref="AD5616:AE5617"/>
    <mergeCell ref="AF5616:AG5617"/>
    <mergeCell ref="AH5616:AI5617"/>
    <mergeCell ref="AJ5616:AK5617"/>
    <mergeCell ref="AL5616:AM5617"/>
    <mergeCell ref="N5616:O5617"/>
    <mergeCell ref="P5616:Q5617"/>
    <mergeCell ref="R5616:S5617"/>
    <mergeCell ref="T5616:U5617"/>
    <mergeCell ref="X5616:Y5617"/>
    <mergeCell ref="Z5616:AA5617"/>
    <mergeCell ref="B5616:B5617"/>
    <mergeCell ref="C5616:D5616"/>
    <mergeCell ref="E5616:E5617"/>
    <mergeCell ref="F5616:F5617"/>
    <mergeCell ref="G5616:G5617"/>
    <mergeCell ref="BQ5616:BQ5617"/>
    <mergeCell ref="C5617:D5617"/>
    <mergeCell ref="BF5611:BO5611"/>
    <mergeCell ref="B5614:B5615"/>
    <mergeCell ref="C5614:D5615"/>
    <mergeCell ref="F5614:F5615"/>
    <mergeCell ref="G5614:G5615"/>
    <mergeCell ref="H5614:I5615"/>
    <mergeCell ref="J5614:O5614"/>
    <mergeCell ref="P5614:U5614"/>
    <mergeCell ref="X5614:Y5615"/>
    <mergeCell ref="Z5614:AA5615"/>
    <mergeCell ref="C5611:D5611"/>
    <mergeCell ref="E5611:AE5611"/>
    <mergeCell ref="AG5611:AJ5611"/>
    <mergeCell ref="AK5611:BB5611"/>
    <mergeCell ref="BC5611:BE5611"/>
    <mergeCell ref="BN5614:BP5615"/>
    <mergeCell ref="J5615:K5615"/>
    <mergeCell ref="L5615:M5615"/>
    <mergeCell ref="N5615:O5615"/>
    <mergeCell ref="P5615:Q5615"/>
    <mergeCell ref="R5615:S5615"/>
    <mergeCell ref="T5615:U5615"/>
    <mergeCell ref="AB5614:AC5615"/>
    <mergeCell ref="AD5614:AI5614"/>
    <mergeCell ref="AJ5614:AO5614"/>
    <mergeCell ref="AP5614:AU5614"/>
    <mergeCell ref="AV5614:BA5614"/>
    <mergeCell ref="BB5614:BG5614"/>
    <mergeCell ref="AP5615:AQ5615"/>
    <mergeCell ref="AR5615:AS5615"/>
    <mergeCell ref="AT5615:AU5615"/>
    <mergeCell ref="AV5615:AW5615"/>
    <mergeCell ref="BH5614:BM5614"/>
    <mergeCell ref="BF5616:BG5617"/>
    <mergeCell ref="BH5616:BI5617"/>
    <mergeCell ref="BJ5616:BK5617"/>
    <mergeCell ref="B5604:C5604"/>
    <mergeCell ref="H5604:J5604"/>
    <mergeCell ref="L5604:N5604"/>
    <mergeCell ref="BL5616:BM5617"/>
    <mergeCell ref="BN5616:BP5617"/>
    <mergeCell ref="BR5616:BR5617"/>
    <mergeCell ref="B5607:BP5607"/>
    <mergeCell ref="E5609:AE5609"/>
    <mergeCell ref="AG5609:AM5609"/>
    <mergeCell ref="AN5609:BO5609"/>
    <mergeCell ref="AQ5604:AS5604"/>
    <mergeCell ref="AU5604:AW5604"/>
    <mergeCell ref="BB5604:BF5604"/>
    <mergeCell ref="BG5604:BI5604"/>
    <mergeCell ref="BK5604:BM5604"/>
    <mergeCell ref="BC5605:BP5605"/>
    <mergeCell ref="S5604:U5604"/>
    <mergeCell ref="L5599:M5600"/>
    <mergeCell ref="N5599:O5600"/>
    <mergeCell ref="P5599:Q5600"/>
    <mergeCell ref="R5599:S5600"/>
    <mergeCell ref="T5599:U5600"/>
    <mergeCell ref="X5599:Y5600"/>
    <mergeCell ref="Z5599:AA5600"/>
    <mergeCell ref="AB5599:AC5600"/>
    <mergeCell ref="AD5599:AE5600"/>
    <mergeCell ref="AF5599:AG5600"/>
    <mergeCell ref="AH5599:AI5600"/>
    <mergeCell ref="AJ5599:AK5600"/>
    <mergeCell ref="AL5599:AM5600"/>
    <mergeCell ref="AN5599:AO5600"/>
    <mergeCell ref="AP5599:AQ5600"/>
    <mergeCell ref="AR5599:AS5600"/>
    <mergeCell ref="AT5599:AU5600"/>
    <mergeCell ref="AV5599:AW5600"/>
    <mergeCell ref="AX5599:AY5600"/>
    <mergeCell ref="AZ5599:BA5600"/>
    <mergeCell ref="BB5599:BC5600"/>
    <mergeCell ref="BD5599:BE5600"/>
    <mergeCell ref="H5616:I5617"/>
    <mergeCell ref="J5616:K5617"/>
    <mergeCell ref="L5616:M5617"/>
    <mergeCell ref="AX5615:AY5615"/>
    <mergeCell ref="AZ5615:BA5615"/>
    <mergeCell ref="BB5615:BC5615"/>
    <mergeCell ref="BD5615:BE5615"/>
    <mergeCell ref="BF5615:BG5615"/>
    <mergeCell ref="BH5615:BI5615"/>
    <mergeCell ref="AL5615:AM5615"/>
    <mergeCell ref="AN5615:AO5615"/>
    <mergeCell ref="BJ5615:BK5615"/>
    <mergeCell ref="BL5615:BM5615"/>
    <mergeCell ref="B5602:C5602"/>
    <mergeCell ref="H5602:J5602"/>
    <mergeCell ref="L5602:N5602"/>
    <mergeCell ref="O5602:R5602"/>
    <mergeCell ref="AD5615:AE5615"/>
    <mergeCell ref="AF5615:AG5615"/>
    <mergeCell ref="AH5615:AI5615"/>
    <mergeCell ref="AJ5615:AK5615"/>
    <mergeCell ref="BQ5599:BQ5600"/>
    <mergeCell ref="BR5601:BS5601"/>
    <mergeCell ref="BQ5614:BQ5615"/>
    <mergeCell ref="AZ5616:BA5617"/>
    <mergeCell ref="BS5593:BS5594"/>
    <mergeCell ref="C5594:D5594"/>
    <mergeCell ref="B5595:B5596"/>
    <mergeCell ref="C5595:D5595"/>
    <mergeCell ref="E5595:E5596"/>
    <mergeCell ref="F5595:F5596"/>
    <mergeCell ref="G5595:G5596"/>
    <mergeCell ref="AZ5593:BA5594"/>
    <mergeCell ref="BB5593:BC5594"/>
    <mergeCell ref="BD5593:BE5594"/>
    <mergeCell ref="BF5593:BG5594"/>
    <mergeCell ref="BH5593:BI5594"/>
    <mergeCell ref="BJ5593:BK5594"/>
    <mergeCell ref="AN5593:AO5594"/>
    <mergeCell ref="AP5593:AQ5594"/>
    <mergeCell ref="AR5593:AS5594"/>
    <mergeCell ref="AT5593:AU5594"/>
    <mergeCell ref="AV5593:AW5594"/>
    <mergeCell ref="AX5593:AY5594"/>
    <mergeCell ref="AB5593:AC5594"/>
    <mergeCell ref="AD5593:AE5594"/>
    <mergeCell ref="BS5597:BS5598"/>
    <mergeCell ref="B5599:C5599"/>
    <mergeCell ref="BF5597:BG5598"/>
    <mergeCell ref="BH5597:BI5598"/>
    <mergeCell ref="BJ5597:BK5598"/>
    <mergeCell ref="BL5597:BM5598"/>
    <mergeCell ref="BN5597:BP5598"/>
    <mergeCell ref="BR5597:BR5598"/>
    <mergeCell ref="AT5597:AU5598"/>
    <mergeCell ref="AF5593:AG5594"/>
    <mergeCell ref="AH5593:AI5594"/>
    <mergeCell ref="AJ5593:AK5594"/>
    <mergeCell ref="AL5593:AM5594"/>
    <mergeCell ref="N5593:O5594"/>
    <mergeCell ref="P5593:Q5594"/>
    <mergeCell ref="R5593:S5594"/>
    <mergeCell ref="T5593:U5594"/>
    <mergeCell ref="X5593:Y5594"/>
    <mergeCell ref="Z5593:AA5594"/>
    <mergeCell ref="B5597:C5598"/>
    <mergeCell ref="D5597:E5598"/>
    <mergeCell ref="H5597:I5598"/>
    <mergeCell ref="J5597:K5598"/>
    <mergeCell ref="L5597:M5598"/>
    <mergeCell ref="N5597:O5598"/>
    <mergeCell ref="P5597:Q5598"/>
    <mergeCell ref="R5597:S5598"/>
    <mergeCell ref="D5599:E5600"/>
    <mergeCell ref="H5599:I5600"/>
    <mergeCell ref="J5599:K5600"/>
    <mergeCell ref="BS5595:BS5596"/>
    <mergeCell ref="C5596:D5596"/>
    <mergeCell ref="B5593:B5594"/>
    <mergeCell ref="C5593:D5593"/>
    <mergeCell ref="E5593:E5594"/>
    <mergeCell ref="F5593:F5594"/>
    <mergeCell ref="G5593:G5594"/>
    <mergeCell ref="H5593:I5594"/>
    <mergeCell ref="J5593:K5594"/>
    <mergeCell ref="L5593:M5594"/>
    <mergeCell ref="BQ5593:BQ5594"/>
    <mergeCell ref="BF5595:BG5596"/>
    <mergeCell ref="BH5595:BI5596"/>
    <mergeCell ref="BR5595:BR5596"/>
    <mergeCell ref="AT5595:AU5596"/>
    <mergeCell ref="AV5595:AW5596"/>
    <mergeCell ref="AX5595:AY5596"/>
    <mergeCell ref="AZ5595:BA5596"/>
    <mergeCell ref="BB5595:BC5596"/>
    <mergeCell ref="BD5595:BE5596"/>
    <mergeCell ref="AH5595:AI5596"/>
    <mergeCell ref="AJ5595:AK5596"/>
    <mergeCell ref="AL5595:AM5596"/>
    <mergeCell ref="AN5595:AO5596"/>
    <mergeCell ref="AP5595:AQ5596"/>
    <mergeCell ref="AR5595:AS5596"/>
    <mergeCell ref="T5595:U5596"/>
    <mergeCell ref="X5595:Y5596"/>
    <mergeCell ref="Z5595:AA5596"/>
    <mergeCell ref="AB5595:AC5596"/>
    <mergeCell ref="AD5595:AE5596"/>
    <mergeCell ref="AF5595:AG5596"/>
    <mergeCell ref="H5595:I5596"/>
    <mergeCell ref="J5595:K5596"/>
    <mergeCell ref="L5595:M5596"/>
    <mergeCell ref="N5595:O5596"/>
    <mergeCell ref="P5595:Q5596"/>
    <mergeCell ref="R5595:S5596"/>
    <mergeCell ref="BQ5595:BQ5596"/>
    <mergeCell ref="BL5593:BM5594"/>
    <mergeCell ref="BN5593:BP5594"/>
    <mergeCell ref="BR5593:BR5594"/>
    <mergeCell ref="C5590:D5590"/>
    <mergeCell ref="B5591:B5592"/>
    <mergeCell ref="C5591:D5591"/>
    <mergeCell ref="E5591:E5592"/>
    <mergeCell ref="F5591:F5592"/>
    <mergeCell ref="G5591:G5592"/>
    <mergeCell ref="AZ5589:BA5590"/>
    <mergeCell ref="BB5589:BC5590"/>
    <mergeCell ref="BD5589:BE5590"/>
    <mergeCell ref="BF5589:BG5590"/>
    <mergeCell ref="BH5589:BI5590"/>
    <mergeCell ref="BJ5589:BK5590"/>
    <mergeCell ref="AN5589:AO5590"/>
    <mergeCell ref="AP5589:AQ5590"/>
    <mergeCell ref="AR5589:AS5590"/>
    <mergeCell ref="AT5589:AU5590"/>
    <mergeCell ref="AV5589:AW5590"/>
    <mergeCell ref="AX5589:AY5590"/>
    <mergeCell ref="AB5589:AC5590"/>
    <mergeCell ref="AD5589:AE5590"/>
    <mergeCell ref="AF5589:AG5590"/>
    <mergeCell ref="AH5589:AI5590"/>
    <mergeCell ref="AJ5589:AK5590"/>
    <mergeCell ref="AL5589:AM5590"/>
    <mergeCell ref="N5589:O5590"/>
    <mergeCell ref="P5589:Q5590"/>
    <mergeCell ref="R5589:S5590"/>
    <mergeCell ref="T5589:U5590"/>
    <mergeCell ref="X5589:Y5590"/>
    <mergeCell ref="Z5589:AA5590"/>
    <mergeCell ref="BR5589:BR5590"/>
    <mergeCell ref="BS5591:BS5592"/>
    <mergeCell ref="C5592:D5592"/>
    <mergeCell ref="B5589:B5590"/>
    <mergeCell ref="C5589:D5589"/>
    <mergeCell ref="E5589:E5590"/>
    <mergeCell ref="F5589:F5590"/>
    <mergeCell ref="G5589:G5590"/>
    <mergeCell ref="H5589:I5590"/>
    <mergeCell ref="J5589:K5590"/>
    <mergeCell ref="L5589:M5590"/>
    <mergeCell ref="BF5591:BG5592"/>
    <mergeCell ref="BH5591:BI5592"/>
    <mergeCell ref="BJ5591:BK5592"/>
    <mergeCell ref="BL5591:BM5592"/>
    <mergeCell ref="BN5591:BP5592"/>
    <mergeCell ref="BR5591:BR5592"/>
    <mergeCell ref="AT5591:AU5592"/>
    <mergeCell ref="AV5591:AW5592"/>
    <mergeCell ref="AX5591:AY5592"/>
    <mergeCell ref="AZ5591:BA5592"/>
    <mergeCell ref="BB5591:BC5592"/>
    <mergeCell ref="BD5591:BE5592"/>
    <mergeCell ref="AH5591:AI5592"/>
    <mergeCell ref="BQ5591:BQ5592"/>
    <mergeCell ref="AD5591:AE5592"/>
    <mergeCell ref="AF5591:AG5592"/>
    <mergeCell ref="H5591:I5592"/>
    <mergeCell ref="J5591:K5592"/>
    <mergeCell ref="L5591:M5592"/>
    <mergeCell ref="N5591:O5592"/>
    <mergeCell ref="P5591:Q5592"/>
    <mergeCell ref="R5591:S5592"/>
    <mergeCell ref="BF5587:BG5588"/>
    <mergeCell ref="BH5587:BI5588"/>
    <mergeCell ref="BJ5587:BK5588"/>
    <mergeCell ref="BL5587:BM5588"/>
    <mergeCell ref="BN5587:BP5588"/>
    <mergeCell ref="BR5587:BR5588"/>
    <mergeCell ref="AT5587:AU5588"/>
    <mergeCell ref="AV5587:AW5588"/>
    <mergeCell ref="AX5587:AY5588"/>
    <mergeCell ref="AZ5587:BA5588"/>
    <mergeCell ref="BB5587:BC5588"/>
    <mergeCell ref="BD5587:BE5588"/>
    <mergeCell ref="AH5587:AI5588"/>
    <mergeCell ref="AJ5587:AK5588"/>
    <mergeCell ref="AL5587:AM5588"/>
    <mergeCell ref="AN5587:AO5588"/>
    <mergeCell ref="AP5587:AQ5588"/>
    <mergeCell ref="AR5587:AS5588"/>
    <mergeCell ref="T5587:U5588"/>
    <mergeCell ref="X5587:Y5588"/>
    <mergeCell ref="Z5587:AA5588"/>
    <mergeCell ref="AB5587:AC5588"/>
    <mergeCell ref="AD5587:AE5588"/>
    <mergeCell ref="AF5587:AG5588"/>
    <mergeCell ref="H5587:I5588"/>
    <mergeCell ref="J5587:K5588"/>
    <mergeCell ref="L5587:M5588"/>
    <mergeCell ref="N5587:O5588"/>
    <mergeCell ref="P5587:Q5588"/>
    <mergeCell ref="R5587:S5588"/>
    <mergeCell ref="BL5589:BM5590"/>
    <mergeCell ref="BN5589:BP5590"/>
    <mergeCell ref="BQ5587:BQ5588"/>
    <mergeCell ref="BB5583:BC5584"/>
    <mergeCell ref="BD5583:BE5584"/>
    <mergeCell ref="AH5583:AI5584"/>
    <mergeCell ref="AJ5583:AK5584"/>
    <mergeCell ref="AL5583:AM5584"/>
    <mergeCell ref="AN5583:AO5584"/>
    <mergeCell ref="AP5583:AQ5584"/>
    <mergeCell ref="AR5583:AS5584"/>
    <mergeCell ref="T5583:U5584"/>
    <mergeCell ref="X5583:Y5584"/>
    <mergeCell ref="Z5583:AA5584"/>
    <mergeCell ref="AB5583:AC5584"/>
    <mergeCell ref="AD5583:AE5584"/>
    <mergeCell ref="AF5583:AG5584"/>
    <mergeCell ref="H5583:I5584"/>
    <mergeCell ref="J5583:K5584"/>
    <mergeCell ref="L5583:M5584"/>
    <mergeCell ref="N5583:O5584"/>
    <mergeCell ref="P5583:Q5584"/>
    <mergeCell ref="R5583:S5584"/>
    <mergeCell ref="BL5585:BM5586"/>
    <mergeCell ref="BN5585:BP5586"/>
    <mergeCell ref="BR5585:BR5586"/>
    <mergeCell ref="BQ5585:BQ5586"/>
    <mergeCell ref="C5586:D5586"/>
    <mergeCell ref="B5587:B5588"/>
    <mergeCell ref="C5587:D5587"/>
    <mergeCell ref="E5587:E5588"/>
    <mergeCell ref="F5587:F5588"/>
    <mergeCell ref="G5587:G5588"/>
    <mergeCell ref="AZ5585:BA5586"/>
    <mergeCell ref="BB5585:BC5586"/>
    <mergeCell ref="BD5585:BE5586"/>
    <mergeCell ref="BF5585:BG5586"/>
    <mergeCell ref="BH5585:BI5586"/>
    <mergeCell ref="BJ5585:BK5586"/>
    <mergeCell ref="AN5585:AO5586"/>
    <mergeCell ref="AP5585:AQ5586"/>
    <mergeCell ref="AR5585:AS5586"/>
    <mergeCell ref="AT5585:AU5586"/>
    <mergeCell ref="AV5585:AW5586"/>
    <mergeCell ref="AX5585:AY5586"/>
    <mergeCell ref="AB5585:AC5586"/>
    <mergeCell ref="AD5585:AE5586"/>
    <mergeCell ref="AF5585:AG5586"/>
    <mergeCell ref="AH5585:AI5586"/>
    <mergeCell ref="AJ5585:AK5586"/>
    <mergeCell ref="AL5585:AM5586"/>
    <mergeCell ref="N5585:O5586"/>
    <mergeCell ref="P5585:Q5586"/>
    <mergeCell ref="R5585:S5586"/>
    <mergeCell ref="T5585:U5586"/>
    <mergeCell ref="X5585:Y5586"/>
    <mergeCell ref="Z5585:AA5586"/>
    <mergeCell ref="BQ5583:BQ5584"/>
    <mergeCell ref="C5588:D5588"/>
    <mergeCell ref="B5585:B5586"/>
    <mergeCell ref="C5585:D5585"/>
    <mergeCell ref="E5585:E5586"/>
    <mergeCell ref="F5585:F5586"/>
    <mergeCell ref="G5585:G5586"/>
    <mergeCell ref="H5585:I5586"/>
    <mergeCell ref="J5585:K5586"/>
    <mergeCell ref="L5585:M5586"/>
    <mergeCell ref="Z5579:AA5580"/>
    <mergeCell ref="AB5579:AC5580"/>
    <mergeCell ref="AD5579:AE5580"/>
    <mergeCell ref="AF5579:AG5580"/>
    <mergeCell ref="H5579:I5580"/>
    <mergeCell ref="J5579:K5580"/>
    <mergeCell ref="L5579:M5580"/>
    <mergeCell ref="N5579:O5580"/>
    <mergeCell ref="P5579:Q5580"/>
    <mergeCell ref="R5579:S5580"/>
    <mergeCell ref="BL5581:BM5582"/>
    <mergeCell ref="BN5581:BP5582"/>
    <mergeCell ref="BR5581:BR5582"/>
    <mergeCell ref="BS5581:BS5582"/>
    <mergeCell ref="C5582:D5582"/>
    <mergeCell ref="B5583:B5584"/>
    <mergeCell ref="C5583:D5583"/>
    <mergeCell ref="E5583:E5584"/>
    <mergeCell ref="F5583:F5584"/>
    <mergeCell ref="G5583:G5584"/>
    <mergeCell ref="AZ5581:BA5582"/>
    <mergeCell ref="BB5581:BC5582"/>
    <mergeCell ref="BD5581:BE5582"/>
    <mergeCell ref="BF5581:BG5582"/>
    <mergeCell ref="BH5581:BI5582"/>
    <mergeCell ref="BJ5581:BK5582"/>
    <mergeCell ref="AN5581:AO5582"/>
    <mergeCell ref="AP5581:AQ5582"/>
    <mergeCell ref="AR5581:AS5582"/>
    <mergeCell ref="AT5581:AU5582"/>
    <mergeCell ref="AV5581:AW5582"/>
    <mergeCell ref="AX5581:AY5582"/>
    <mergeCell ref="AB5581:AC5582"/>
    <mergeCell ref="AD5581:AE5582"/>
    <mergeCell ref="AF5581:AG5582"/>
    <mergeCell ref="AH5581:AI5582"/>
    <mergeCell ref="AJ5581:AK5582"/>
    <mergeCell ref="AL5581:AM5582"/>
    <mergeCell ref="N5581:O5582"/>
    <mergeCell ref="P5581:Q5582"/>
    <mergeCell ref="R5581:S5582"/>
    <mergeCell ref="T5581:U5582"/>
    <mergeCell ref="X5581:Y5582"/>
    <mergeCell ref="Z5581:AA5582"/>
    <mergeCell ref="BS5583:BS5584"/>
    <mergeCell ref="C5584:D5584"/>
    <mergeCell ref="B5581:B5582"/>
    <mergeCell ref="C5581:D5581"/>
    <mergeCell ref="E5581:E5582"/>
    <mergeCell ref="F5581:F5582"/>
    <mergeCell ref="G5581:G5582"/>
    <mergeCell ref="H5581:I5582"/>
    <mergeCell ref="J5581:K5582"/>
    <mergeCell ref="L5581:M5582"/>
    <mergeCell ref="BF5583:BG5584"/>
    <mergeCell ref="BH5583:BI5584"/>
    <mergeCell ref="BJ5583:BK5584"/>
    <mergeCell ref="BL5583:BM5584"/>
    <mergeCell ref="BN5583:BP5584"/>
    <mergeCell ref="BR5583:BR5584"/>
    <mergeCell ref="AT5583:AU5584"/>
    <mergeCell ref="AV5583:AW5584"/>
    <mergeCell ref="AX5583:AY5584"/>
    <mergeCell ref="AZ5583:BA5584"/>
    <mergeCell ref="BL5577:BM5578"/>
    <mergeCell ref="BN5577:BP5578"/>
    <mergeCell ref="BR5577:BR5578"/>
    <mergeCell ref="BS5577:BS5578"/>
    <mergeCell ref="C5578:D5578"/>
    <mergeCell ref="B5579:B5580"/>
    <mergeCell ref="C5579:D5579"/>
    <mergeCell ref="E5579:E5580"/>
    <mergeCell ref="F5579:F5580"/>
    <mergeCell ref="G5579:G5580"/>
    <mergeCell ref="AZ5577:BA5578"/>
    <mergeCell ref="BB5577:BC5578"/>
    <mergeCell ref="BD5577:BE5578"/>
    <mergeCell ref="BF5577:BG5578"/>
    <mergeCell ref="BH5577:BI5578"/>
    <mergeCell ref="BJ5577:BK5578"/>
    <mergeCell ref="AN5577:AO5578"/>
    <mergeCell ref="AP5577:AQ5578"/>
    <mergeCell ref="AR5577:AS5578"/>
    <mergeCell ref="AT5577:AU5578"/>
    <mergeCell ref="AV5577:AW5578"/>
    <mergeCell ref="AX5577:AY5578"/>
    <mergeCell ref="AB5577:AC5578"/>
    <mergeCell ref="AD5577:AE5578"/>
    <mergeCell ref="AF5577:AG5578"/>
    <mergeCell ref="AH5577:AI5578"/>
    <mergeCell ref="AJ5577:AK5578"/>
    <mergeCell ref="AL5577:AM5578"/>
    <mergeCell ref="N5577:O5578"/>
    <mergeCell ref="P5577:Q5578"/>
    <mergeCell ref="R5577:S5578"/>
    <mergeCell ref="T5577:U5578"/>
    <mergeCell ref="X5577:Y5578"/>
    <mergeCell ref="Z5577:AA5578"/>
    <mergeCell ref="BS5579:BS5580"/>
    <mergeCell ref="C5580:D5580"/>
    <mergeCell ref="B5577:B5578"/>
    <mergeCell ref="C5577:D5577"/>
    <mergeCell ref="E5577:E5578"/>
    <mergeCell ref="F5577:F5578"/>
    <mergeCell ref="G5577:G5578"/>
    <mergeCell ref="H5577:I5578"/>
    <mergeCell ref="J5577:K5578"/>
    <mergeCell ref="L5577:M5578"/>
    <mergeCell ref="BF5579:BG5580"/>
    <mergeCell ref="BH5579:BI5580"/>
    <mergeCell ref="BJ5579:BK5580"/>
    <mergeCell ref="BL5579:BM5580"/>
    <mergeCell ref="BN5579:BP5580"/>
    <mergeCell ref="BR5579:BR5580"/>
    <mergeCell ref="AT5579:AU5580"/>
    <mergeCell ref="AV5579:AW5580"/>
    <mergeCell ref="AX5579:AY5580"/>
    <mergeCell ref="AZ5579:BA5580"/>
    <mergeCell ref="BB5579:BC5580"/>
    <mergeCell ref="BD5579:BE5580"/>
    <mergeCell ref="AH5579:AI5580"/>
    <mergeCell ref="AJ5579:AK5580"/>
    <mergeCell ref="AL5579:AM5580"/>
    <mergeCell ref="AN5579:AO5580"/>
    <mergeCell ref="AP5579:AQ5580"/>
    <mergeCell ref="AR5579:AS5580"/>
    <mergeCell ref="T5579:U5580"/>
    <mergeCell ref="X5579:Y5580"/>
    <mergeCell ref="G5573:G5574"/>
    <mergeCell ref="H5573:I5574"/>
    <mergeCell ref="J5573:K5574"/>
    <mergeCell ref="L5573:M5574"/>
    <mergeCell ref="BF5575:BG5576"/>
    <mergeCell ref="BH5575:BI5576"/>
    <mergeCell ref="BJ5575:BK5576"/>
    <mergeCell ref="BL5575:BM5576"/>
    <mergeCell ref="BN5575:BP5576"/>
    <mergeCell ref="BR5575:BR5576"/>
    <mergeCell ref="AT5575:AU5576"/>
    <mergeCell ref="AV5575:AW5576"/>
    <mergeCell ref="AX5575:AY5576"/>
    <mergeCell ref="AZ5575:BA5576"/>
    <mergeCell ref="BB5575:BC5576"/>
    <mergeCell ref="BD5575:BE5576"/>
    <mergeCell ref="AH5575:AI5576"/>
    <mergeCell ref="AJ5575:AK5576"/>
    <mergeCell ref="AL5575:AM5576"/>
    <mergeCell ref="AN5575:AO5576"/>
    <mergeCell ref="AP5575:AQ5576"/>
    <mergeCell ref="AR5575:AS5576"/>
    <mergeCell ref="T5575:U5576"/>
    <mergeCell ref="X5575:Y5576"/>
    <mergeCell ref="Z5575:AA5576"/>
    <mergeCell ref="AB5575:AC5576"/>
    <mergeCell ref="AD5575:AE5576"/>
    <mergeCell ref="AF5575:AG5576"/>
    <mergeCell ref="H5575:I5576"/>
    <mergeCell ref="J5575:K5576"/>
    <mergeCell ref="L5575:M5576"/>
    <mergeCell ref="N5575:O5576"/>
    <mergeCell ref="P5575:Q5576"/>
    <mergeCell ref="R5575:S5576"/>
    <mergeCell ref="AX5571:AY5572"/>
    <mergeCell ref="AZ5571:BA5572"/>
    <mergeCell ref="BB5571:BC5572"/>
    <mergeCell ref="BD5571:BE5572"/>
    <mergeCell ref="AH5571:AI5572"/>
    <mergeCell ref="AJ5571:AK5572"/>
    <mergeCell ref="AL5571:AM5572"/>
    <mergeCell ref="AN5571:AO5572"/>
    <mergeCell ref="AP5571:AQ5572"/>
    <mergeCell ref="AR5571:AS5572"/>
    <mergeCell ref="T5571:U5572"/>
    <mergeCell ref="X5571:Y5572"/>
    <mergeCell ref="Z5571:AA5572"/>
    <mergeCell ref="AB5571:AC5572"/>
    <mergeCell ref="AD5571:AE5572"/>
    <mergeCell ref="AF5571:AG5572"/>
    <mergeCell ref="H5571:I5572"/>
    <mergeCell ref="J5571:K5572"/>
    <mergeCell ref="L5571:M5572"/>
    <mergeCell ref="N5571:O5572"/>
    <mergeCell ref="P5571:Q5572"/>
    <mergeCell ref="R5571:S5572"/>
    <mergeCell ref="BQ5569:BQ5570"/>
    <mergeCell ref="BQ5571:BQ5572"/>
    <mergeCell ref="BL5573:BM5574"/>
    <mergeCell ref="BN5573:BP5574"/>
    <mergeCell ref="BR5573:BR5574"/>
    <mergeCell ref="BS5573:BS5574"/>
    <mergeCell ref="C5574:D5574"/>
    <mergeCell ref="B5575:B5576"/>
    <mergeCell ref="C5575:D5575"/>
    <mergeCell ref="E5575:E5576"/>
    <mergeCell ref="F5575:F5576"/>
    <mergeCell ref="G5575:G5576"/>
    <mergeCell ref="AZ5573:BA5574"/>
    <mergeCell ref="BB5573:BC5574"/>
    <mergeCell ref="BD5573:BE5574"/>
    <mergeCell ref="BF5573:BG5574"/>
    <mergeCell ref="BH5573:BI5574"/>
    <mergeCell ref="BJ5573:BK5574"/>
    <mergeCell ref="AN5573:AO5574"/>
    <mergeCell ref="AP5573:AQ5574"/>
    <mergeCell ref="AR5573:AS5574"/>
    <mergeCell ref="AT5573:AU5574"/>
    <mergeCell ref="AV5573:AW5574"/>
    <mergeCell ref="AX5573:AY5574"/>
    <mergeCell ref="AB5573:AC5574"/>
    <mergeCell ref="AD5573:AE5574"/>
    <mergeCell ref="AF5573:AG5574"/>
    <mergeCell ref="AH5573:AI5574"/>
    <mergeCell ref="AJ5573:AK5574"/>
    <mergeCell ref="AL5573:AM5574"/>
    <mergeCell ref="N5573:O5574"/>
    <mergeCell ref="P5573:Q5574"/>
    <mergeCell ref="R5573:S5574"/>
    <mergeCell ref="T5573:U5574"/>
    <mergeCell ref="X5573:Y5574"/>
    <mergeCell ref="Z5573:AA5574"/>
    <mergeCell ref="BS5575:BS5576"/>
    <mergeCell ref="C5576:D5576"/>
    <mergeCell ref="B5573:B5574"/>
    <mergeCell ref="C5573:D5573"/>
    <mergeCell ref="E5573:E5574"/>
    <mergeCell ref="F5573:F5574"/>
    <mergeCell ref="T5567:U5568"/>
    <mergeCell ref="X5567:Y5568"/>
    <mergeCell ref="Z5567:AA5568"/>
    <mergeCell ref="AB5567:AC5568"/>
    <mergeCell ref="AD5567:AE5568"/>
    <mergeCell ref="AF5567:AG5568"/>
    <mergeCell ref="H5567:I5568"/>
    <mergeCell ref="J5567:K5568"/>
    <mergeCell ref="L5567:M5568"/>
    <mergeCell ref="N5567:O5568"/>
    <mergeCell ref="P5567:Q5568"/>
    <mergeCell ref="R5567:S5568"/>
    <mergeCell ref="BL5569:BM5570"/>
    <mergeCell ref="BN5569:BP5570"/>
    <mergeCell ref="BR5569:BR5570"/>
    <mergeCell ref="BS5569:BS5570"/>
    <mergeCell ref="C5570:D5570"/>
    <mergeCell ref="B5571:B5572"/>
    <mergeCell ref="C5571:D5571"/>
    <mergeCell ref="E5571:E5572"/>
    <mergeCell ref="F5571:F5572"/>
    <mergeCell ref="G5571:G5572"/>
    <mergeCell ref="AZ5569:BA5570"/>
    <mergeCell ref="BB5569:BC5570"/>
    <mergeCell ref="BD5569:BE5570"/>
    <mergeCell ref="BF5569:BG5570"/>
    <mergeCell ref="BH5569:BI5570"/>
    <mergeCell ref="BJ5569:BK5570"/>
    <mergeCell ref="AN5569:AO5570"/>
    <mergeCell ref="AP5569:AQ5570"/>
    <mergeCell ref="AR5569:AS5570"/>
    <mergeCell ref="AT5569:AU5570"/>
    <mergeCell ref="AV5569:AW5570"/>
    <mergeCell ref="AX5569:AY5570"/>
    <mergeCell ref="AB5569:AC5570"/>
    <mergeCell ref="AD5569:AE5570"/>
    <mergeCell ref="AF5569:AG5570"/>
    <mergeCell ref="AH5569:AI5570"/>
    <mergeCell ref="AJ5569:AK5570"/>
    <mergeCell ref="AL5569:AM5570"/>
    <mergeCell ref="N5569:O5570"/>
    <mergeCell ref="P5569:Q5570"/>
    <mergeCell ref="R5569:S5570"/>
    <mergeCell ref="T5569:U5570"/>
    <mergeCell ref="X5569:Y5570"/>
    <mergeCell ref="Z5569:AA5570"/>
    <mergeCell ref="BS5571:BS5572"/>
    <mergeCell ref="C5572:D5572"/>
    <mergeCell ref="B5569:B5570"/>
    <mergeCell ref="C5569:D5569"/>
    <mergeCell ref="E5569:E5570"/>
    <mergeCell ref="F5569:F5570"/>
    <mergeCell ref="G5569:G5570"/>
    <mergeCell ref="H5569:I5570"/>
    <mergeCell ref="J5569:K5570"/>
    <mergeCell ref="L5569:M5570"/>
    <mergeCell ref="BF5571:BG5572"/>
    <mergeCell ref="BH5571:BI5572"/>
    <mergeCell ref="BJ5571:BK5572"/>
    <mergeCell ref="BL5571:BM5572"/>
    <mergeCell ref="BN5571:BP5572"/>
    <mergeCell ref="BR5571:BR5572"/>
    <mergeCell ref="AT5571:AU5572"/>
    <mergeCell ref="AV5571:AW5572"/>
    <mergeCell ref="P5563:Q5564"/>
    <mergeCell ref="R5563:S5564"/>
    <mergeCell ref="BL5565:BM5566"/>
    <mergeCell ref="BN5565:BP5566"/>
    <mergeCell ref="BR5565:BR5566"/>
    <mergeCell ref="BS5565:BS5566"/>
    <mergeCell ref="C5566:D5566"/>
    <mergeCell ref="B5567:B5568"/>
    <mergeCell ref="C5567:D5567"/>
    <mergeCell ref="E5567:E5568"/>
    <mergeCell ref="F5567:F5568"/>
    <mergeCell ref="G5567:G5568"/>
    <mergeCell ref="AZ5565:BA5566"/>
    <mergeCell ref="BB5565:BC5566"/>
    <mergeCell ref="BD5565:BE5566"/>
    <mergeCell ref="BF5565:BG5566"/>
    <mergeCell ref="BH5565:BI5566"/>
    <mergeCell ref="BJ5565:BK5566"/>
    <mergeCell ref="AN5565:AO5566"/>
    <mergeCell ref="AP5565:AQ5566"/>
    <mergeCell ref="AR5565:AS5566"/>
    <mergeCell ref="AT5565:AU5566"/>
    <mergeCell ref="AV5565:AW5566"/>
    <mergeCell ref="AX5565:AY5566"/>
    <mergeCell ref="AB5565:AC5566"/>
    <mergeCell ref="AD5565:AE5566"/>
    <mergeCell ref="AF5565:AG5566"/>
    <mergeCell ref="AH5565:AI5566"/>
    <mergeCell ref="AJ5565:AK5566"/>
    <mergeCell ref="AL5565:AM5566"/>
    <mergeCell ref="N5565:O5566"/>
    <mergeCell ref="P5565:Q5566"/>
    <mergeCell ref="R5565:S5566"/>
    <mergeCell ref="T5565:U5566"/>
    <mergeCell ref="X5565:Y5566"/>
    <mergeCell ref="Z5565:AA5566"/>
    <mergeCell ref="BS5567:BS5568"/>
    <mergeCell ref="C5568:D5568"/>
    <mergeCell ref="B5565:B5566"/>
    <mergeCell ref="C5565:D5565"/>
    <mergeCell ref="E5565:E5566"/>
    <mergeCell ref="F5565:F5566"/>
    <mergeCell ref="G5565:G5566"/>
    <mergeCell ref="H5565:I5566"/>
    <mergeCell ref="J5565:K5566"/>
    <mergeCell ref="L5565:M5566"/>
    <mergeCell ref="BF5567:BG5568"/>
    <mergeCell ref="BH5567:BI5568"/>
    <mergeCell ref="BJ5567:BK5568"/>
    <mergeCell ref="BL5567:BM5568"/>
    <mergeCell ref="BN5567:BP5568"/>
    <mergeCell ref="BR5567:BR5568"/>
    <mergeCell ref="AT5567:AU5568"/>
    <mergeCell ref="AV5567:AW5568"/>
    <mergeCell ref="AX5567:AY5568"/>
    <mergeCell ref="AZ5567:BA5568"/>
    <mergeCell ref="BB5567:BC5568"/>
    <mergeCell ref="BD5567:BE5568"/>
    <mergeCell ref="AH5567:AI5568"/>
    <mergeCell ref="AJ5567:AK5568"/>
    <mergeCell ref="AL5567:AM5568"/>
    <mergeCell ref="AN5567:AO5568"/>
    <mergeCell ref="AP5567:AQ5568"/>
    <mergeCell ref="AR5567:AS5568"/>
    <mergeCell ref="B5563:B5564"/>
    <mergeCell ref="C5563:D5563"/>
    <mergeCell ref="E5563:E5564"/>
    <mergeCell ref="F5563:F5564"/>
    <mergeCell ref="G5563:G5564"/>
    <mergeCell ref="AZ5561:BA5562"/>
    <mergeCell ref="BB5561:BC5562"/>
    <mergeCell ref="BD5561:BE5562"/>
    <mergeCell ref="BF5561:BG5562"/>
    <mergeCell ref="BH5561:BI5562"/>
    <mergeCell ref="BJ5561:BK5562"/>
    <mergeCell ref="AN5561:AO5562"/>
    <mergeCell ref="AP5561:AQ5562"/>
    <mergeCell ref="AR5561:AS5562"/>
    <mergeCell ref="AT5561:AU5562"/>
    <mergeCell ref="AV5561:AW5562"/>
    <mergeCell ref="AX5561:AY5562"/>
    <mergeCell ref="AB5561:AC5562"/>
    <mergeCell ref="AD5561:AE5562"/>
    <mergeCell ref="AF5561:AG5562"/>
    <mergeCell ref="AH5561:AI5562"/>
    <mergeCell ref="AJ5561:AK5562"/>
    <mergeCell ref="AL5561:AM5562"/>
    <mergeCell ref="N5561:O5562"/>
    <mergeCell ref="P5561:Q5562"/>
    <mergeCell ref="R5561:S5562"/>
    <mergeCell ref="T5561:U5562"/>
    <mergeCell ref="X5561:Y5562"/>
    <mergeCell ref="Z5561:AA5562"/>
    <mergeCell ref="BS5563:BS5564"/>
    <mergeCell ref="C5564:D5564"/>
    <mergeCell ref="B5559:B5560"/>
    <mergeCell ref="C5559:D5559"/>
    <mergeCell ref="E5559:E5560"/>
    <mergeCell ref="F5559:F5560"/>
    <mergeCell ref="G5559:G5560"/>
    <mergeCell ref="BF5563:BG5564"/>
    <mergeCell ref="BH5563:BI5564"/>
    <mergeCell ref="BJ5563:BK5564"/>
    <mergeCell ref="BL5563:BM5564"/>
    <mergeCell ref="BN5563:BP5564"/>
    <mergeCell ref="BR5563:BR5564"/>
    <mergeCell ref="AT5563:AU5564"/>
    <mergeCell ref="AV5563:AW5564"/>
    <mergeCell ref="AX5563:AY5564"/>
    <mergeCell ref="AZ5563:BA5564"/>
    <mergeCell ref="BB5563:BC5564"/>
    <mergeCell ref="BD5563:BE5564"/>
    <mergeCell ref="AH5563:AI5564"/>
    <mergeCell ref="AJ5563:AK5564"/>
    <mergeCell ref="AL5563:AM5564"/>
    <mergeCell ref="AN5563:AO5564"/>
    <mergeCell ref="AP5563:AQ5564"/>
    <mergeCell ref="AR5563:AS5564"/>
    <mergeCell ref="T5563:U5564"/>
    <mergeCell ref="X5563:Y5564"/>
    <mergeCell ref="Z5563:AA5564"/>
    <mergeCell ref="AB5563:AC5564"/>
    <mergeCell ref="AD5563:AE5564"/>
    <mergeCell ref="AF5563:AG5564"/>
    <mergeCell ref="H5563:I5564"/>
    <mergeCell ref="J5563:K5564"/>
    <mergeCell ref="L5563:M5564"/>
    <mergeCell ref="N5563:O5564"/>
    <mergeCell ref="C5560:D5560"/>
    <mergeCell ref="B5561:B5562"/>
    <mergeCell ref="C5561:D5561"/>
    <mergeCell ref="E5561:E5562"/>
    <mergeCell ref="F5561:F5562"/>
    <mergeCell ref="G5561:G5562"/>
    <mergeCell ref="H5561:I5562"/>
    <mergeCell ref="J5561:K5562"/>
    <mergeCell ref="L5561:M5562"/>
    <mergeCell ref="BF5559:BG5560"/>
    <mergeCell ref="BH5559:BI5560"/>
    <mergeCell ref="BJ5559:BK5560"/>
    <mergeCell ref="BL5559:BM5560"/>
    <mergeCell ref="BN5559:BP5560"/>
    <mergeCell ref="BR5559:BR5560"/>
    <mergeCell ref="AT5559:AU5560"/>
    <mergeCell ref="AV5559:AW5560"/>
    <mergeCell ref="AX5559:AY5560"/>
    <mergeCell ref="AZ5559:BA5560"/>
    <mergeCell ref="BB5559:BC5560"/>
    <mergeCell ref="BD5559:BE5560"/>
    <mergeCell ref="AH5559:AI5560"/>
    <mergeCell ref="AJ5559:AK5560"/>
    <mergeCell ref="AL5559:AM5560"/>
    <mergeCell ref="AN5559:AO5560"/>
    <mergeCell ref="AP5559:AQ5560"/>
    <mergeCell ref="AR5559:AS5560"/>
    <mergeCell ref="T5559:U5560"/>
    <mergeCell ref="X5559:Y5560"/>
    <mergeCell ref="Z5559:AA5560"/>
    <mergeCell ref="AB5559:AC5560"/>
    <mergeCell ref="AD5559:AE5560"/>
    <mergeCell ref="AF5559:AG5560"/>
    <mergeCell ref="H5559:I5560"/>
    <mergeCell ref="J5559:K5560"/>
    <mergeCell ref="L5559:M5560"/>
    <mergeCell ref="N5559:O5560"/>
    <mergeCell ref="P5559:Q5560"/>
    <mergeCell ref="R5559:S5560"/>
    <mergeCell ref="BL5561:BM5562"/>
    <mergeCell ref="BN5561:BP5562"/>
    <mergeCell ref="BR5561:BR5562"/>
    <mergeCell ref="C5562:D5562"/>
    <mergeCell ref="BQ5559:BQ5560"/>
    <mergeCell ref="B5545:C5545"/>
    <mergeCell ref="H5545:J5545"/>
    <mergeCell ref="L5545:N5545"/>
    <mergeCell ref="BL5557:BM5558"/>
    <mergeCell ref="BN5557:BP5558"/>
    <mergeCell ref="BR5557:BR5558"/>
    <mergeCell ref="BS5557:BS5558"/>
    <mergeCell ref="AZ5557:BA5558"/>
    <mergeCell ref="BB5557:BC5558"/>
    <mergeCell ref="BD5557:BE5558"/>
    <mergeCell ref="BF5557:BG5558"/>
    <mergeCell ref="BH5557:BI5558"/>
    <mergeCell ref="BJ5557:BK5558"/>
    <mergeCell ref="AN5557:AO5558"/>
    <mergeCell ref="AP5557:AQ5558"/>
    <mergeCell ref="AR5557:AS5558"/>
    <mergeCell ref="AT5557:AU5558"/>
    <mergeCell ref="AV5557:AW5558"/>
    <mergeCell ref="AX5557:AY5558"/>
    <mergeCell ref="AB5557:AC5558"/>
    <mergeCell ref="AD5557:AE5558"/>
    <mergeCell ref="AF5557:AG5558"/>
    <mergeCell ref="AH5557:AI5558"/>
    <mergeCell ref="AJ5557:AK5558"/>
    <mergeCell ref="AL5557:AM5558"/>
    <mergeCell ref="N5557:O5558"/>
    <mergeCell ref="P5557:Q5558"/>
    <mergeCell ref="R5557:S5558"/>
    <mergeCell ref="T5557:U5558"/>
    <mergeCell ref="X5557:Y5558"/>
    <mergeCell ref="Z5557:AA5558"/>
    <mergeCell ref="B5557:B5558"/>
    <mergeCell ref="C5557:D5557"/>
    <mergeCell ref="E5557:E5558"/>
    <mergeCell ref="F5557:F5558"/>
    <mergeCell ref="G5557:G5558"/>
    <mergeCell ref="BQ5557:BQ5558"/>
    <mergeCell ref="C5558:D5558"/>
    <mergeCell ref="BF5552:BO5552"/>
    <mergeCell ref="B5555:B5556"/>
    <mergeCell ref="C5555:D5556"/>
    <mergeCell ref="F5555:F5556"/>
    <mergeCell ref="G5555:G5556"/>
    <mergeCell ref="H5555:I5556"/>
    <mergeCell ref="J5555:O5555"/>
    <mergeCell ref="P5555:U5555"/>
    <mergeCell ref="X5555:Y5556"/>
    <mergeCell ref="Z5555:AA5556"/>
    <mergeCell ref="B5548:BP5548"/>
    <mergeCell ref="E5550:AE5550"/>
    <mergeCell ref="AG5550:AM5550"/>
    <mergeCell ref="AN5550:BO5550"/>
    <mergeCell ref="C5552:D5552"/>
    <mergeCell ref="E5552:AE5552"/>
    <mergeCell ref="AG5552:AJ5552"/>
    <mergeCell ref="AK5552:BB5552"/>
    <mergeCell ref="BC5552:BE5552"/>
    <mergeCell ref="AQ5545:AS5545"/>
    <mergeCell ref="AU5545:AW5545"/>
    <mergeCell ref="BB5545:BF5545"/>
    <mergeCell ref="BG5545:BI5545"/>
    <mergeCell ref="BK5545:BM5545"/>
    <mergeCell ref="BC5546:BP5546"/>
    <mergeCell ref="S5545:U5545"/>
    <mergeCell ref="AZ5540:BA5541"/>
    <mergeCell ref="BB5540:BC5541"/>
    <mergeCell ref="BD5540:BE5541"/>
    <mergeCell ref="AV5538:AW5539"/>
    <mergeCell ref="AX5538:AY5539"/>
    <mergeCell ref="AZ5538:BA5539"/>
    <mergeCell ref="H5557:I5558"/>
    <mergeCell ref="J5557:K5558"/>
    <mergeCell ref="L5557:M5558"/>
    <mergeCell ref="AX5556:AY5556"/>
    <mergeCell ref="AZ5556:BA5556"/>
    <mergeCell ref="BB5556:BC5556"/>
    <mergeCell ref="BD5556:BE5556"/>
    <mergeCell ref="BF5556:BG5556"/>
    <mergeCell ref="BH5556:BI5556"/>
    <mergeCell ref="AL5556:AM5556"/>
    <mergeCell ref="AN5556:AO5556"/>
    <mergeCell ref="AP5556:AQ5556"/>
    <mergeCell ref="AR5556:AS5556"/>
    <mergeCell ref="AT5556:AU5556"/>
    <mergeCell ref="AV5556:AW5556"/>
    <mergeCell ref="BH5555:BM5555"/>
    <mergeCell ref="BN5555:BP5556"/>
    <mergeCell ref="J5556:K5556"/>
    <mergeCell ref="L5556:M5556"/>
    <mergeCell ref="N5556:O5556"/>
    <mergeCell ref="P5556:Q5556"/>
    <mergeCell ref="R5556:S5556"/>
    <mergeCell ref="T5556:U5556"/>
    <mergeCell ref="AB5555:AC5556"/>
    <mergeCell ref="AD5555:AI5555"/>
    <mergeCell ref="AJ5555:AO5555"/>
    <mergeCell ref="AP5555:AU5555"/>
    <mergeCell ref="AV5555:BA5555"/>
    <mergeCell ref="BB5555:BG5555"/>
    <mergeCell ref="BB5538:BC5539"/>
    <mergeCell ref="BD5538:BE5539"/>
    <mergeCell ref="AH5538:AI5539"/>
    <mergeCell ref="AJ5538:AK5539"/>
    <mergeCell ref="AL5538:AM5539"/>
    <mergeCell ref="AN5538:AO5539"/>
    <mergeCell ref="AP5538:AQ5539"/>
    <mergeCell ref="AR5538:AS5539"/>
    <mergeCell ref="T5538:U5539"/>
    <mergeCell ref="X5538:Y5539"/>
    <mergeCell ref="Z5538:AA5539"/>
    <mergeCell ref="AB5538:AC5539"/>
    <mergeCell ref="AD5538:AE5539"/>
    <mergeCell ref="AF5538:AG5539"/>
    <mergeCell ref="O5545:R5545"/>
    <mergeCell ref="S5543:U5543"/>
    <mergeCell ref="Y5545:AA5545"/>
    <mergeCell ref="AB5545:AE5545"/>
    <mergeCell ref="AF5545:AH5545"/>
    <mergeCell ref="AJ5545:AL5545"/>
    <mergeCell ref="AM5545:AP5545"/>
    <mergeCell ref="AL5534:AM5535"/>
    <mergeCell ref="N5534:O5535"/>
    <mergeCell ref="P5534:Q5535"/>
    <mergeCell ref="B5538:C5539"/>
    <mergeCell ref="D5538:E5539"/>
    <mergeCell ref="H5538:I5539"/>
    <mergeCell ref="J5538:K5539"/>
    <mergeCell ref="L5538:M5539"/>
    <mergeCell ref="N5538:O5539"/>
    <mergeCell ref="P5538:Q5539"/>
    <mergeCell ref="R5538:S5539"/>
    <mergeCell ref="D5540:E5541"/>
    <mergeCell ref="H5540:I5541"/>
    <mergeCell ref="J5540:K5541"/>
    <mergeCell ref="L5540:M5541"/>
    <mergeCell ref="N5540:O5541"/>
    <mergeCell ref="P5540:Q5541"/>
    <mergeCell ref="R5540:S5541"/>
    <mergeCell ref="T5540:U5541"/>
    <mergeCell ref="X5540:Y5541"/>
    <mergeCell ref="Z5540:AA5541"/>
    <mergeCell ref="AB5540:AC5541"/>
    <mergeCell ref="AD5540:AE5541"/>
    <mergeCell ref="AF5540:AG5541"/>
    <mergeCell ref="AH5540:AI5541"/>
    <mergeCell ref="AJ5540:AK5541"/>
    <mergeCell ref="AL5540:AM5541"/>
    <mergeCell ref="AN5540:AO5541"/>
    <mergeCell ref="AP5540:AQ5541"/>
    <mergeCell ref="AR5540:AS5541"/>
    <mergeCell ref="J5536:K5537"/>
    <mergeCell ref="L5536:M5537"/>
    <mergeCell ref="N5536:O5537"/>
    <mergeCell ref="P5536:Q5537"/>
    <mergeCell ref="R5536:S5537"/>
    <mergeCell ref="BQ5536:BQ5537"/>
    <mergeCell ref="T5532:U5533"/>
    <mergeCell ref="X5532:Y5533"/>
    <mergeCell ref="Z5532:AA5533"/>
    <mergeCell ref="AB5532:AC5533"/>
    <mergeCell ref="AD5532:AE5533"/>
    <mergeCell ref="AF5532:AG5533"/>
    <mergeCell ref="H5532:I5533"/>
    <mergeCell ref="J5532:K5533"/>
    <mergeCell ref="L5532:M5533"/>
    <mergeCell ref="N5532:O5533"/>
    <mergeCell ref="P5532:Q5533"/>
    <mergeCell ref="R5532:S5533"/>
    <mergeCell ref="BL5534:BM5535"/>
    <mergeCell ref="BN5534:BP5535"/>
    <mergeCell ref="BR5534:BR5535"/>
    <mergeCell ref="BJ5556:BK5556"/>
    <mergeCell ref="BL5556:BM5556"/>
    <mergeCell ref="B5543:C5543"/>
    <mergeCell ref="H5543:J5543"/>
    <mergeCell ref="L5543:N5543"/>
    <mergeCell ref="O5543:R5543"/>
    <mergeCell ref="AD5556:AE5556"/>
    <mergeCell ref="AF5556:AG5556"/>
    <mergeCell ref="AH5556:AI5556"/>
    <mergeCell ref="AJ5556:AK5556"/>
    <mergeCell ref="BQ5540:BQ5541"/>
    <mergeCell ref="BR5542:BS5542"/>
    <mergeCell ref="BQ5555:BQ5556"/>
    <mergeCell ref="BS5534:BS5535"/>
    <mergeCell ref="C5535:D5535"/>
    <mergeCell ref="B5536:B5537"/>
    <mergeCell ref="C5536:D5536"/>
    <mergeCell ref="E5536:E5537"/>
    <mergeCell ref="F5536:F5537"/>
    <mergeCell ref="G5536:G5537"/>
    <mergeCell ref="AZ5534:BA5535"/>
    <mergeCell ref="BB5534:BC5535"/>
    <mergeCell ref="BD5534:BE5535"/>
    <mergeCell ref="BF5534:BG5535"/>
    <mergeCell ref="BH5534:BI5535"/>
    <mergeCell ref="BJ5534:BK5535"/>
    <mergeCell ref="AN5534:AO5535"/>
    <mergeCell ref="AP5534:AQ5535"/>
    <mergeCell ref="AR5534:AS5535"/>
    <mergeCell ref="AT5534:AU5535"/>
    <mergeCell ref="AV5534:AW5535"/>
    <mergeCell ref="AX5534:AY5535"/>
    <mergeCell ref="AB5534:AC5535"/>
    <mergeCell ref="AD5534:AE5535"/>
    <mergeCell ref="BS5538:BS5539"/>
    <mergeCell ref="B5540:C5540"/>
    <mergeCell ref="BF5538:BG5539"/>
    <mergeCell ref="BH5538:BI5539"/>
    <mergeCell ref="BJ5538:BK5539"/>
    <mergeCell ref="BL5538:BM5539"/>
    <mergeCell ref="BN5538:BP5539"/>
    <mergeCell ref="BR5538:BR5539"/>
    <mergeCell ref="AT5538:AU5539"/>
    <mergeCell ref="BS5532:BS5533"/>
    <mergeCell ref="C5533:D5533"/>
    <mergeCell ref="AF5534:AG5535"/>
    <mergeCell ref="AH5534:AI5535"/>
    <mergeCell ref="AJ5534:AK5535"/>
    <mergeCell ref="B5530:B5531"/>
    <mergeCell ref="C5530:D5530"/>
    <mergeCell ref="E5530:E5531"/>
    <mergeCell ref="F5530:F5531"/>
    <mergeCell ref="G5530:G5531"/>
    <mergeCell ref="H5530:I5531"/>
    <mergeCell ref="J5530:K5531"/>
    <mergeCell ref="L5530:M5531"/>
    <mergeCell ref="BF5532:BG5533"/>
    <mergeCell ref="BH5532:BI5533"/>
    <mergeCell ref="BJ5532:BK5533"/>
    <mergeCell ref="BL5532:BM5533"/>
    <mergeCell ref="BN5532:BP5533"/>
    <mergeCell ref="BR5532:BR5533"/>
    <mergeCell ref="AT5532:AU5533"/>
    <mergeCell ref="AV5532:AW5533"/>
    <mergeCell ref="AX5532:AY5533"/>
    <mergeCell ref="AZ5532:BA5533"/>
    <mergeCell ref="BB5532:BC5533"/>
    <mergeCell ref="BD5532:BE5533"/>
    <mergeCell ref="AH5532:AI5533"/>
    <mergeCell ref="BQ5532:BQ5533"/>
    <mergeCell ref="R5534:S5535"/>
    <mergeCell ref="T5534:U5535"/>
    <mergeCell ref="X5534:Y5535"/>
    <mergeCell ref="Z5534:AA5535"/>
    <mergeCell ref="BS5536:BS5537"/>
    <mergeCell ref="C5537:D5537"/>
    <mergeCell ref="B5534:B5535"/>
    <mergeCell ref="C5534:D5534"/>
    <mergeCell ref="E5534:E5535"/>
    <mergeCell ref="F5534:F5535"/>
    <mergeCell ref="G5534:G5535"/>
    <mergeCell ref="H5534:I5535"/>
    <mergeCell ref="J5534:K5535"/>
    <mergeCell ref="L5534:M5535"/>
    <mergeCell ref="BQ5534:BQ5535"/>
    <mergeCell ref="BF5536:BG5537"/>
    <mergeCell ref="BH5536:BI5537"/>
    <mergeCell ref="BJ5536:BK5537"/>
    <mergeCell ref="BL5536:BM5537"/>
    <mergeCell ref="BN5536:BP5537"/>
    <mergeCell ref="BR5536:BR5537"/>
    <mergeCell ref="AT5536:AU5537"/>
    <mergeCell ref="AV5536:AW5537"/>
    <mergeCell ref="AX5536:AY5537"/>
    <mergeCell ref="AZ5536:BA5537"/>
    <mergeCell ref="BB5536:BC5537"/>
    <mergeCell ref="BD5536:BE5537"/>
    <mergeCell ref="AH5536:AI5537"/>
    <mergeCell ref="AJ5536:AK5537"/>
    <mergeCell ref="AL5536:AM5537"/>
    <mergeCell ref="AN5536:AO5537"/>
    <mergeCell ref="AP5536:AQ5537"/>
    <mergeCell ref="AR5536:AS5537"/>
    <mergeCell ref="T5536:U5537"/>
    <mergeCell ref="X5536:Y5537"/>
    <mergeCell ref="Z5536:AA5537"/>
    <mergeCell ref="AB5536:AC5537"/>
    <mergeCell ref="AD5536:AE5537"/>
    <mergeCell ref="AF5536:AG5537"/>
    <mergeCell ref="H5536:I5537"/>
    <mergeCell ref="BL5530:BM5531"/>
    <mergeCell ref="BN5530:BP5531"/>
    <mergeCell ref="BR5530:BR5531"/>
    <mergeCell ref="BB5524:BC5525"/>
    <mergeCell ref="BD5524:BE5525"/>
    <mergeCell ref="AH5524:AI5525"/>
    <mergeCell ref="AJ5524:AK5525"/>
    <mergeCell ref="AL5524:AM5525"/>
    <mergeCell ref="AN5524:AO5525"/>
    <mergeCell ref="AP5524:AQ5525"/>
    <mergeCell ref="AR5524:AS5525"/>
    <mergeCell ref="T5524:U5525"/>
    <mergeCell ref="X5524:Y5525"/>
    <mergeCell ref="Z5524:AA5525"/>
    <mergeCell ref="AB5524:AC5525"/>
    <mergeCell ref="AD5524:AE5525"/>
    <mergeCell ref="AF5524:AG5525"/>
    <mergeCell ref="H5524:I5525"/>
    <mergeCell ref="J5524:K5525"/>
    <mergeCell ref="L5524:M5525"/>
    <mergeCell ref="N5524:O5525"/>
    <mergeCell ref="P5524:Q5525"/>
    <mergeCell ref="R5524:S5525"/>
    <mergeCell ref="BL5526:BM5527"/>
    <mergeCell ref="BN5526:BP5527"/>
    <mergeCell ref="BR5526:BR5527"/>
    <mergeCell ref="BQ5526:BQ5527"/>
    <mergeCell ref="C5531:D5531"/>
    <mergeCell ref="B5532:B5533"/>
    <mergeCell ref="C5532:D5532"/>
    <mergeCell ref="E5532:E5533"/>
    <mergeCell ref="F5532:F5533"/>
    <mergeCell ref="G5532:G5533"/>
    <mergeCell ref="AZ5530:BA5531"/>
    <mergeCell ref="BB5530:BC5531"/>
    <mergeCell ref="BD5530:BE5531"/>
    <mergeCell ref="BF5530:BG5531"/>
    <mergeCell ref="BH5530:BI5531"/>
    <mergeCell ref="BJ5530:BK5531"/>
    <mergeCell ref="AN5530:AO5531"/>
    <mergeCell ref="AP5530:AQ5531"/>
    <mergeCell ref="AR5530:AS5531"/>
    <mergeCell ref="AT5530:AU5531"/>
    <mergeCell ref="AV5530:AW5531"/>
    <mergeCell ref="AX5530:AY5531"/>
    <mergeCell ref="AB5530:AC5531"/>
    <mergeCell ref="AD5530:AE5531"/>
    <mergeCell ref="AF5530:AG5531"/>
    <mergeCell ref="AH5530:AI5531"/>
    <mergeCell ref="AJ5530:AK5531"/>
    <mergeCell ref="AL5530:AM5531"/>
    <mergeCell ref="N5530:O5531"/>
    <mergeCell ref="P5530:Q5531"/>
    <mergeCell ref="R5530:S5531"/>
    <mergeCell ref="T5530:U5531"/>
    <mergeCell ref="X5530:Y5531"/>
    <mergeCell ref="Z5530:AA5531"/>
    <mergeCell ref="C5527:D5527"/>
    <mergeCell ref="B5528:B5529"/>
    <mergeCell ref="C5528:D5528"/>
    <mergeCell ref="E5528:E5529"/>
    <mergeCell ref="F5528:F5529"/>
    <mergeCell ref="G5528:G5529"/>
    <mergeCell ref="AZ5526:BA5527"/>
    <mergeCell ref="BB5526:BC5527"/>
    <mergeCell ref="BD5526:BE5527"/>
    <mergeCell ref="BF5526:BG5527"/>
    <mergeCell ref="BH5526:BI5527"/>
    <mergeCell ref="BJ5526:BK5527"/>
    <mergeCell ref="AN5526:AO5527"/>
    <mergeCell ref="AP5526:AQ5527"/>
    <mergeCell ref="AR5526:AS5527"/>
    <mergeCell ref="AT5526:AU5527"/>
    <mergeCell ref="AV5526:AW5527"/>
    <mergeCell ref="AX5526:AY5527"/>
    <mergeCell ref="AB5526:AC5527"/>
    <mergeCell ref="AD5526:AE5527"/>
    <mergeCell ref="AF5526:AG5527"/>
    <mergeCell ref="AH5526:AI5527"/>
    <mergeCell ref="AJ5526:AK5527"/>
    <mergeCell ref="AL5526:AM5527"/>
    <mergeCell ref="N5526:O5527"/>
    <mergeCell ref="P5526:Q5527"/>
    <mergeCell ref="R5526:S5527"/>
    <mergeCell ref="T5526:U5527"/>
    <mergeCell ref="X5526:Y5527"/>
    <mergeCell ref="Z5526:AA5527"/>
    <mergeCell ref="BQ5524:BQ5525"/>
    <mergeCell ref="C5529:D5529"/>
    <mergeCell ref="B5526:B5527"/>
    <mergeCell ref="C5526:D5526"/>
    <mergeCell ref="E5526:E5527"/>
    <mergeCell ref="F5526:F5527"/>
    <mergeCell ref="G5526:G5527"/>
    <mergeCell ref="H5526:I5527"/>
    <mergeCell ref="J5526:K5527"/>
    <mergeCell ref="L5526:M5527"/>
    <mergeCell ref="AL5528:AM5529"/>
    <mergeCell ref="AN5528:AO5529"/>
    <mergeCell ref="AP5528:AQ5529"/>
    <mergeCell ref="AR5528:AS5529"/>
    <mergeCell ref="T5528:U5529"/>
    <mergeCell ref="X5528:Y5529"/>
    <mergeCell ref="Z5528:AA5529"/>
    <mergeCell ref="AB5528:AC5529"/>
    <mergeCell ref="AD5528:AE5529"/>
    <mergeCell ref="AF5528:AG5529"/>
    <mergeCell ref="H5528:I5529"/>
    <mergeCell ref="J5528:K5529"/>
    <mergeCell ref="L5528:M5529"/>
    <mergeCell ref="N5528:O5529"/>
    <mergeCell ref="P5528:Q5529"/>
    <mergeCell ref="R5528:S5529"/>
    <mergeCell ref="BD5528:BE5529"/>
    <mergeCell ref="AH5528:AI5529"/>
    <mergeCell ref="AJ5528:AK5529"/>
    <mergeCell ref="Z5520:AA5521"/>
    <mergeCell ref="AB5520:AC5521"/>
    <mergeCell ref="AD5520:AE5521"/>
    <mergeCell ref="AF5520:AG5521"/>
    <mergeCell ref="H5520:I5521"/>
    <mergeCell ref="J5520:K5521"/>
    <mergeCell ref="L5520:M5521"/>
    <mergeCell ref="N5520:O5521"/>
    <mergeCell ref="P5520:Q5521"/>
    <mergeCell ref="R5520:S5521"/>
    <mergeCell ref="BL5522:BM5523"/>
    <mergeCell ref="BN5522:BP5523"/>
    <mergeCell ref="BR5522:BR5523"/>
    <mergeCell ref="BS5522:BS5523"/>
    <mergeCell ref="C5523:D5523"/>
    <mergeCell ref="B5524:B5525"/>
    <mergeCell ref="C5524:D5524"/>
    <mergeCell ref="E5524:E5525"/>
    <mergeCell ref="F5524:F5525"/>
    <mergeCell ref="G5524:G5525"/>
    <mergeCell ref="AZ5522:BA5523"/>
    <mergeCell ref="BB5522:BC5523"/>
    <mergeCell ref="BD5522:BE5523"/>
    <mergeCell ref="BF5522:BG5523"/>
    <mergeCell ref="BH5522:BI5523"/>
    <mergeCell ref="BJ5522:BK5523"/>
    <mergeCell ref="AN5522:AO5523"/>
    <mergeCell ref="AP5522:AQ5523"/>
    <mergeCell ref="AR5522:AS5523"/>
    <mergeCell ref="AT5522:AU5523"/>
    <mergeCell ref="AV5522:AW5523"/>
    <mergeCell ref="AX5522:AY5523"/>
    <mergeCell ref="AB5522:AC5523"/>
    <mergeCell ref="AD5522:AE5523"/>
    <mergeCell ref="AF5522:AG5523"/>
    <mergeCell ref="AH5522:AI5523"/>
    <mergeCell ref="AJ5522:AK5523"/>
    <mergeCell ref="AL5522:AM5523"/>
    <mergeCell ref="N5522:O5523"/>
    <mergeCell ref="P5522:Q5523"/>
    <mergeCell ref="R5522:S5523"/>
    <mergeCell ref="T5522:U5523"/>
    <mergeCell ref="X5522:Y5523"/>
    <mergeCell ref="Z5522:AA5523"/>
    <mergeCell ref="BS5524:BS5525"/>
    <mergeCell ref="C5525:D5525"/>
    <mergeCell ref="B5522:B5523"/>
    <mergeCell ref="C5522:D5522"/>
    <mergeCell ref="E5522:E5523"/>
    <mergeCell ref="F5522:F5523"/>
    <mergeCell ref="G5522:G5523"/>
    <mergeCell ref="H5522:I5523"/>
    <mergeCell ref="J5522:K5523"/>
    <mergeCell ref="L5522:M5523"/>
    <mergeCell ref="BF5524:BG5525"/>
    <mergeCell ref="BH5524:BI5525"/>
    <mergeCell ref="BJ5524:BK5525"/>
    <mergeCell ref="BL5524:BM5525"/>
    <mergeCell ref="BN5524:BP5525"/>
    <mergeCell ref="BR5524:BR5525"/>
    <mergeCell ref="AT5524:AU5525"/>
    <mergeCell ref="AV5524:AW5525"/>
    <mergeCell ref="AX5524:AY5525"/>
    <mergeCell ref="AZ5524:BA5525"/>
    <mergeCell ref="BL5518:BM5519"/>
    <mergeCell ref="BN5518:BP5519"/>
    <mergeCell ref="BR5518:BR5519"/>
    <mergeCell ref="BS5518:BS5519"/>
    <mergeCell ref="C5519:D5519"/>
    <mergeCell ref="B5520:B5521"/>
    <mergeCell ref="C5520:D5520"/>
    <mergeCell ref="E5520:E5521"/>
    <mergeCell ref="F5520:F5521"/>
    <mergeCell ref="G5520:G5521"/>
    <mergeCell ref="AZ5518:BA5519"/>
    <mergeCell ref="BB5518:BC5519"/>
    <mergeCell ref="BD5518:BE5519"/>
    <mergeCell ref="BF5518:BG5519"/>
    <mergeCell ref="BH5518:BI5519"/>
    <mergeCell ref="BJ5518:BK5519"/>
    <mergeCell ref="AN5518:AO5519"/>
    <mergeCell ref="AP5518:AQ5519"/>
    <mergeCell ref="AR5518:AS5519"/>
    <mergeCell ref="AT5518:AU5519"/>
    <mergeCell ref="AV5518:AW5519"/>
    <mergeCell ref="AX5518:AY5519"/>
    <mergeCell ref="AB5518:AC5519"/>
    <mergeCell ref="AD5518:AE5519"/>
    <mergeCell ref="AF5518:AG5519"/>
    <mergeCell ref="AH5518:AI5519"/>
    <mergeCell ref="AJ5518:AK5519"/>
    <mergeCell ref="AL5518:AM5519"/>
    <mergeCell ref="N5518:O5519"/>
    <mergeCell ref="P5518:Q5519"/>
    <mergeCell ref="R5518:S5519"/>
    <mergeCell ref="T5518:U5519"/>
    <mergeCell ref="X5518:Y5519"/>
    <mergeCell ref="Z5518:AA5519"/>
    <mergeCell ref="BS5520:BS5521"/>
    <mergeCell ref="C5521:D5521"/>
    <mergeCell ref="B5518:B5519"/>
    <mergeCell ref="C5518:D5518"/>
    <mergeCell ref="E5518:E5519"/>
    <mergeCell ref="F5518:F5519"/>
    <mergeCell ref="G5518:G5519"/>
    <mergeCell ref="H5518:I5519"/>
    <mergeCell ref="J5518:K5519"/>
    <mergeCell ref="L5518:M5519"/>
    <mergeCell ref="BF5520:BG5521"/>
    <mergeCell ref="BH5520:BI5521"/>
    <mergeCell ref="BJ5520:BK5521"/>
    <mergeCell ref="BL5520:BM5521"/>
    <mergeCell ref="BN5520:BP5521"/>
    <mergeCell ref="BR5520:BR5521"/>
    <mergeCell ref="AT5520:AU5521"/>
    <mergeCell ref="AV5520:AW5521"/>
    <mergeCell ref="AX5520:AY5521"/>
    <mergeCell ref="AZ5520:BA5521"/>
    <mergeCell ref="BB5520:BC5521"/>
    <mergeCell ref="BD5520:BE5521"/>
    <mergeCell ref="AH5520:AI5521"/>
    <mergeCell ref="AJ5520:AK5521"/>
    <mergeCell ref="AL5520:AM5521"/>
    <mergeCell ref="AN5520:AO5521"/>
    <mergeCell ref="AP5520:AQ5521"/>
    <mergeCell ref="AR5520:AS5521"/>
    <mergeCell ref="T5520:U5521"/>
    <mergeCell ref="X5520:Y5521"/>
    <mergeCell ref="G5514:G5515"/>
    <mergeCell ref="H5514:I5515"/>
    <mergeCell ref="J5514:K5515"/>
    <mergeCell ref="L5514:M5515"/>
    <mergeCell ref="BF5516:BG5517"/>
    <mergeCell ref="BH5516:BI5517"/>
    <mergeCell ref="BJ5516:BK5517"/>
    <mergeCell ref="BL5516:BM5517"/>
    <mergeCell ref="BN5516:BP5517"/>
    <mergeCell ref="BR5516:BR5517"/>
    <mergeCell ref="AT5516:AU5517"/>
    <mergeCell ref="AV5516:AW5517"/>
    <mergeCell ref="AX5516:AY5517"/>
    <mergeCell ref="AZ5516:BA5517"/>
    <mergeCell ref="BB5516:BC5517"/>
    <mergeCell ref="BD5516:BE5517"/>
    <mergeCell ref="AH5516:AI5517"/>
    <mergeCell ref="AJ5516:AK5517"/>
    <mergeCell ref="AL5516:AM5517"/>
    <mergeCell ref="AN5516:AO5517"/>
    <mergeCell ref="AP5516:AQ5517"/>
    <mergeCell ref="AR5516:AS5517"/>
    <mergeCell ref="T5516:U5517"/>
    <mergeCell ref="X5516:Y5517"/>
    <mergeCell ref="Z5516:AA5517"/>
    <mergeCell ref="AB5516:AC5517"/>
    <mergeCell ref="AD5516:AE5517"/>
    <mergeCell ref="AF5516:AG5517"/>
    <mergeCell ref="H5516:I5517"/>
    <mergeCell ref="J5516:K5517"/>
    <mergeCell ref="L5516:M5517"/>
    <mergeCell ref="N5516:O5517"/>
    <mergeCell ref="P5516:Q5517"/>
    <mergeCell ref="R5516:S5517"/>
    <mergeCell ref="AX5512:AY5513"/>
    <mergeCell ref="AZ5512:BA5513"/>
    <mergeCell ref="BB5512:BC5513"/>
    <mergeCell ref="BD5512:BE5513"/>
    <mergeCell ref="AH5512:AI5513"/>
    <mergeCell ref="AJ5512:AK5513"/>
    <mergeCell ref="AL5512:AM5513"/>
    <mergeCell ref="AN5512:AO5513"/>
    <mergeCell ref="AP5512:AQ5513"/>
    <mergeCell ref="AR5512:AS5513"/>
    <mergeCell ref="T5512:U5513"/>
    <mergeCell ref="X5512:Y5513"/>
    <mergeCell ref="Z5512:AA5513"/>
    <mergeCell ref="AB5512:AC5513"/>
    <mergeCell ref="AD5512:AE5513"/>
    <mergeCell ref="AF5512:AG5513"/>
    <mergeCell ref="H5512:I5513"/>
    <mergeCell ref="J5512:K5513"/>
    <mergeCell ref="L5512:M5513"/>
    <mergeCell ref="N5512:O5513"/>
    <mergeCell ref="P5512:Q5513"/>
    <mergeCell ref="R5512:S5513"/>
    <mergeCell ref="BQ5510:BQ5511"/>
    <mergeCell ref="BQ5512:BQ5513"/>
    <mergeCell ref="BL5514:BM5515"/>
    <mergeCell ref="BN5514:BP5515"/>
    <mergeCell ref="BR5514:BR5515"/>
    <mergeCell ref="BS5514:BS5515"/>
    <mergeCell ref="C5515:D5515"/>
    <mergeCell ref="B5516:B5517"/>
    <mergeCell ref="C5516:D5516"/>
    <mergeCell ref="E5516:E5517"/>
    <mergeCell ref="F5516:F5517"/>
    <mergeCell ref="G5516:G5517"/>
    <mergeCell ref="AZ5514:BA5515"/>
    <mergeCell ref="BB5514:BC5515"/>
    <mergeCell ref="BD5514:BE5515"/>
    <mergeCell ref="BF5514:BG5515"/>
    <mergeCell ref="BH5514:BI5515"/>
    <mergeCell ref="BJ5514:BK5515"/>
    <mergeCell ref="AN5514:AO5515"/>
    <mergeCell ref="AP5514:AQ5515"/>
    <mergeCell ref="AR5514:AS5515"/>
    <mergeCell ref="AT5514:AU5515"/>
    <mergeCell ref="AV5514:AW5515"/>
    <mergeCell ref="AX5514:AY5515"/>
    <mergeCell ref="AB5514:AC5515"/>
    <mergeCell ref="AD5514:AE5515"/>
    <mergeCell ref="AF5514:AG5515"/>
    <mergeCell ref="AH5514:AI5515"/>
    <mergeCell ref="AJ5514:AK5515"/>
    <mergeCell ref="AL5514:AM5515"/>
    <mergeCell ref="N5514:O5515"/>
    <mergeCell ref="P5514:Q5515"/>
    <mergeCell ref="R5514:S5515"/>
    <mergeCell ref="T5514:U5515"/>
    <mergeCell ref="X5514:Y5515"/>
    <mergeCell ref="Z5514:AA5515"/>
    <mergeCell ref="BS5516:BS5517"/>
    <mergeCell ref="C5517:D5517"/>
    <mergeCell ref="B5514:B5515"/>
    <mergeCell ref="C5514:D5514"/>
    <mergeCell ref="E5514:E5515"/>
    <mergeCell ref="F5514:F5515"/>
    <mergeCell ref="T5508:U5509"/>
    <mergeCell ref="X5508:Y5509"/>
    <mergeCell ref="Z5508:AA5509"/>
    <mergeCell ref="AB5508:AC5509"/>
    <mergeCell ref="AD5508:AE5509"/>
    <mergeCell ref="AF5508:AG5509"/>
    <mergeCell ref="H5508:I5509"/>
    <mergeCell ref="J5508:K5509"/>
    <mergeCell ref="L5508:M5509"/>
    <mergeCell ref="N5508:O5509"/>
    <mergeCell ref="P5508:Q5509"/>
    <mergeCell ref="R5508:S5509"/>
    <mergeCell ref="BL5510:BM5511"/>
    <mergeCell ref="BN5510:BP5511"/>
    <mergeCell ref="BR5510:BR5511"/>
    <mergeCell ref="BS5510:BS5511"/>
    <mergeCell ref="C5511:D5511"/>
    <mergeCell ref="B5512:B5513"/>
    <mergeCell ref="C5512:D5512"/>
    <mergeCell ref="E5512:E5513"/>
    <mergeCell ref="F5512:F5513"/>
    <mergeCell ref="G5512:G5513"/>
    <mergeCell ref="AZ5510:BA5511"/>
    <mergeCell ref="BB5510:BC5511"/>
    <mergeCell ref="BD5510:BE5511"/>
    <mergeCell ref="BF5510:BG5511"/>
    <mergeCell ref="BH5510:BI5511"/>
    <mergeCell ref="BJ5510:BK5511"/>
    <mergeCell ref="AN5510:AO5511"/>
    <mergeCell ref="AP5510:AQ5511"/>
    <mergeCell ref="AR5510:AS5511"/>
    <mergeCell ref="AT5510:AU5511"/>
    <mergeCell ref="AV5510:AW5511"/>
    <mergeCell ref="AX5510:AY5511"/>
    <mergeCell ref="AB5510:AC5511"/>
    <mergeCell ref="AD5510:AE5511"/>
    <mergeCell ref="AF5510:AG5511"/>
    <mergeCell ref="AH5510:AI5511"/>
    <mergeCell ref="AJ5510:AK5511"/>
    <mergeCell ref="AL5510:AM5511"/>
    <mergeCell ref="N5510:O5511"/>
    <mergeCell ref="P5510:Q5511"/>
    <mergeCell ref="R5510:S5511"/>
    <mergeCell ref="T5510:U5511"/>
    <mergeCell ref="X5510:Y5511"/>
    <mergeCell ref="Z5510:AA5511"/>
    <mergeCell ref="BS5512:BS5513"/>
    <mergeCell ref="C5513:D5513"/>
    <mergeCell ref="B5510:B5511"/>
    <mergeCell ref="C5510:D5510"/>
    <mergeCell ref="E5510:E5511"/>
    <mergeCell ref="F5510:F5511"/>
    <mergeCell ref="G5510:G5511"/>
    <mergeCell ref="H5510:I5511"/>
    <mergeCell ref="J5510:K5511"/>
    <mergeCell ref="L5510:M5511"/>
    <mergeCell ref="BF5512:BG5513"/>
    <mergeCell ref="BH5512:BI5513"/>
    <mergeCell ref="BJ5512:BK5513"/>
    <mergeCell ref="BL5512:BM5513"/>
    <mergeCell ref="BN5512:BP5513"/>
    <mergeCell ref="BR5512:BR5513"/>
    <mergeCell ref="AT5512:AU5513"/>
    <mergeCell ref="AV5512:AW5513"/>
    <mergeCell ref="P5504:Q5505"/>
    <mergeCell ref="R5504:S5505"/>
    <mergeCell ref="BL5506:BM5507"/>
    <mergeCell ref="BN5506:BP5507"/>
    <mergeCell ref="BR5506:BR5507"/>
    <mergeCell ref="BS5506:BS5507"/>
    <mergeCell ref="C5507:D5507"/>
    <mergeCell ref="B5508:B5509"/>
    <mergeCell ref="C5508:D5508"/>
    <mergeCell ref="E5508:E5509"/>
    <mergeCell ref="F5508:F5509"/>
    <mergeCell ref="G5508:G5509"/>
    <mergeCell ref="AZ5506:BA5507"/>
    <mergeCell ref="BB5506:BC5507"/>
    <mergeCell ref="BD5506:BE5507"/>
    <mergeCell ref="BF5506:BG5507"/>
    <mergeCell ref="BH5506:BI5507"/>
    <mergeCell ref="BJ5506:BK5507"/>
    <mergeCell ref="AN5506:AO5507"/>
    <mergeCell ref="AP5506:AQ5507"/>
    <mergeCell ref="AR5506:AS5507"/>
    <mergeCell ref="AT5506:AU5507"/>
    <mergeCell ref="AV5506:AW5507"/>
    <mergeCell ref="AX5506:AY5507"/>
    <mergeCell ref="AB5506:AC5507"/>
    <mergeCell ref="AD5506:AE5507"/>
    <mergeCell ref="AF5506:AG5507"/>
    <mergeCell ref="AH5506:AI5507"/>
    <mergeCell ref="AJ5506:AK5507"/>
    <mergeCell ref="AL5506:AM5507"/>
    <mergeCell ref="N5506:O5507"/>
    <mergeCell ref="P5506:Q5507"/>
    <mergeCell ref="R5506:S5507"/>
    <mergeCell ref="T5506:U5507"/>
    <mergeCell ref="X5506:Y5507"/>
    <mergeCell ref="Z5506:AA5507"/>
    <mergeCell ref="BS5508:BS5509"/>
    <mergeCell ref="C5509:D5509"/>
    <mergeCell ref="B5506:B5507"/>
    <mergeCell ref="C5506:D5506"/>
    <mergeCell ref="E5506:E5507"/>
    <mergeCell ref="F5506:F5507"/>
    <mergeCell ref="G5506:G5507"/>
    <mergeCell ref="H5506:I5507"/>
    <mergeCell ref="J5506:K5507"/>
    <mergeCell ref="L5506:M5507"/>
    <mergeCell ref="BF5508:BG5509"/>
    <mergeCell ref="BH5508:BI5509"/>
    <mergeCell ref="BJ5508:BK5509"/>
    <mergeCell ref="BL5508:BM5509"/>
    <mergeCell ref="BN5508:BP5509"/>
    <mergeCell ref="BR5508:BR5509"/>
    <mergeCell ref="AT5508:AU5509"/>
    <mergeCell ref="AV5508:AW5509"/>
    <mergeCell ref="AX5508:AY5509"/>
    <mergeCell ref="AZ5508:BA5509"/>
    <mergeCell ref="BB5508:BC5509"/>
    <mergeCell ref="BD5508:BE5509"/>
    <mergeCell ref="AH5508:AI5509"/>
    <mergeCell ref="AJ5508:AK5509"/>
    <mergeCell ref="AL5508:AM5509"/>
    <mergeCell ref="AN5508:AO5509"/>
    <mergeCell ref="AP5508:AQ5509"/>
    <mergeCell ref="AR5508:AS5509"/>
    <mergeCell ref="B5504:B5505"/>
    <mergeCell ref="C5504:D5504"/>
    <mergeCell ref="E5504:E5505"/>
    <mergeCell ref="F5504:F5505"/>
    <mergeCell ref="G5504:G5505"/>
    <mergeCell ref="AZ5502:BA5503"/>
    <mergeCell ref="BB5502:BC5503"/>
    <mergeCell ref="BD5502:BE5503"/>
    <mergeCell ref="BF5502:BG5503"/>
    <mergeCell ref="BH5502:BI5503"/>
    <mergeCell ref="BJ5502:BK5503"/>
    <mergeCell ref="AN5502:AO5503"/>
    <mergeCell ref="AP5502:AQ5503"/>
    <mergeCell ref="AR5502:AS5503"/>
    <mergeCell ref="AT5502:AU5503"/>
    <mergeCell ref="AV5502:AW5503"/>
    <mergeCell ref="AX5502:AY5503"/>
    <mergeCell ref="AB5502:AC5503"/>
    <mergeCell ref="AD5502:AE5503"/>
    <mergeCell ref="AF5502:AG5503"/>
    <mergeCell ref="AH5502:AI5503"/>
    <mergeCell ref="AJ5502:AK5503"/>
    <mergeCell ref="AL5502:AM5503"/>
    <mergeCell ref="N5502:O5503"/>
    <mergeCell ref="P5502:Q5503"/>
    <mergeCell ref="R5502:S5503"/>
    <mergeCell ref="T5502:U5503"/>
    <mergeCell ref="X5502:Y5503"/>
    <mergeCell ref="Z5502:AA5503"/>
    <mergeCell ref="BS5504:BS5505"/>
    <mergeCell ref="C5505:D5505"/>
    <mergeCell ref="B5500:B5501"/>
    <mergeCell ref="C5500:D5500"/>
    <mergeCell ref="E5500:E5501"/>
    <mergeCell ref="F5500:F5501"/>
    <mergeCell ref="G5500:G5501"/>
    <mergeCell ref="BF5504:BG5505"/>
    <mergeCell ref="BH5504:BI5505"/>
    <mergeCell ref="BJ5504:BK5505"/>
    <mergeCell ref="BL5504:BM5505"/>
    <mergeCell ref="BN5504:BP5505"/>
    <mergeCell ref="BR5504:BR5505"/>
    <mergeCell ref="AT5504:AU5505"/>
    <mergeCell ref="AV5504:AW5505"/>
    <mergeCell ref="AX5504:AY5505"/>
    <mergeCell ref="AZ5504:BA5505"/>
    <mergeCell ref="BB5504:BC5505"/>
    <mergeCell ref="BD5504:BE5505"/>
    <mergeCell ref="AH5504:AI5505"/>
    <mergeCell ref="AJ5504:AK5505"/>
    <mergeCell ref="AL5504:AM5505"/>
    <mergeCell ref="AN5504:AO5505"/>
    <mergeCell ref="AP5504:AQ5505"/>
    <mergeCell ref="AR5504:AS5505"/>
    <mergeCell ref="T5504:U5505"/>
    <mergeCell ref="X5504:Y5505"/>
    <mergeCell ref="Z5504:AA5505"/>
    <mergeCell ref="AB5504:AC5505"/>
    <mergeCell ref="AD5504:AE5505"/>
    <mergeCell ref="AF5504:AG5505"/>
    <mergeCell ref="H5504:I5505"/>
    <mergeCell ref="J5504:K5505"/>
    <mergeCell ref="L5504:M5505"/>
    <mergeCell ref="N5504:O5505"/>
    <mergeCell ref="C5501:D5501"/>
    <mergeCell ref="B5502:B5503"/>
    <mergeCell ref="C5502:D5502"/>
    <mergeCell ref="E5502:E5503"/>
    <mergeCell ref="F5502:F5503"/>
    <mergeCell ref="G5502:G5503"/>
    <mergeCell ref="H5502:I5503"/>
    <mergeCell ref="J5502:K5503"/>
    <mergeCell ref="L5502:M5503"/>
    <mergeCell ref="BF5500:BG5501"/>
    <mergeCell ref="BH5500:BI5501"/>
    <mergeCell ref="BJ5500:BK5501"/>
    <mergeCell ref="BL5500:BM5501"/>
    <mergeCell ref="BN5500:BP5501"/>
    <mergeCell ref="BR5500:BR5501"/>
    <mergeCell ref="AT5500:AU5501"/>
    <mergeCell ref="AV5500:AW5501"/>
    <mergeCell ref="AX5500:AY5501"/>
    <mergeCell ref="AZ5500:BA5501"/>
    <mergeCell ref="BB5500:BC5501"/>
    <mergeCell ref="BD5500:BE5501"/>
    <mergeCell ref="AH5500:AI5501"/>
    <mergeCell ref="AJ5500:AK5501"/>
    <mergeCell ref="AL5500:AM5501"/>
    <mergeCell ref="AN5500:AO5501"/>
    <mergeCell ref="AP5500:AQ5501"/>
    <mergeCell ref="AR5500:AS5501"/>
    <mergeCell ref="T5500:U5501"/>
    <mergeCell ref="X5500:Y5501"/>
    <mergeCell ref="Z5500:AA5501"/>
    <mergeCell ref="AB5500:AC5501"/>
    <mergeCell ref="AD5500:AE5501"/>
    <mergeCell ref="AF5500:AG5501"/>
    <mergeCell ref="H5500:I5501"/>
    <mergeCell ref="J5500:K5501"/>
    <mergeCell ref="L5500:M5501"/>
    <mergeCell ref="N5500:O5501"/>
    <mergeCell ref="P5500:Q5501"/>
    <mergeCell ref="R5500:S5501"/>
    <mergeCell ref="BL5502:BM5503"/>
    <mergeCell ref="BN5502:BP5503"/>
    <mergeCell ref="BR5502:BR5503"/>
    <mergeCell ref="C5503:D5503"/>
    <mergeCell ref="BQ5500:BQ5501"/>
    <mergeCell ref="AZ5498:BA5499"/>
    <mergeCell ref="BB5498:BC5499"/>
    <mergeCell ref="BD5498:BE5499"/>
    <mergeCell ref="BF5498:BG5499"/>
    <mergeCell ref="BH5498:BI5499"/>
    <mergeCell ref="BJ5498:BK5499"/>
    <mergeCell ref="AN5498:AO5499"/>
    <mergeCell ref="AP5498:AQ5499"/>
    <mergeCell ref="AR5498:AS5499"/>
    <mergeCell ref="AT5498:AU5499"/>
    <mergeCell ref="AV5498:AW5499"/>
    <mergeCell ref="AX5498:AY5499"/>
    <mergeCell ref="AB5498:AC5499"/>
    <mergeCell ref="AD5498:AE5499"/>
    <mergeCell ref="AF5498:AG5499"/>
    <mergeCell ref="AH5498:AI5499"/>
    <mergeCell ref="AJ5498:AK5499"/>
    <mergeCell ref="AL5498:AM5499"/>
    <mergeCell ref="N5498:O5499"/>
    <mergeCell ref="P5498:Q5499"/>
    <mergeCell ref="R5498:S5499"/>
    <mergeCell ref="T5498:U5499"/>
    <mergeCell ref="X5498:Y5499"/>
    <mergeCell ref="Z5498:AA5499"/>
    <mergeCell ref="B5498:B5499"/>
    <mergeCell ref="C5498:D5498"/>
    <mergeCell ref="E5498:E5499"/>
    <mergeCell ref="F5498:F5499"/>
    <mergeCell ref="G5498:G5499"/>
    <mergeCell ref="BQ5498:BQ5499"/>
    <mergeCell ref="C5499:D5499"/>
    <mergeCell ref="BF5493:BO5493"/>
    <mergeCell ref="B5496:B5497"/>
    <mergeCell ref="C5496:D5497"/>
    <mergeCell ref="F5496:F5497"/>
    <mergeCell ref="G5496:G5497"/>
    <mergeCell ref="H5496:I5497"/>
    <mergeCell ref="J5496:O5496"/>
    <mergeCell ref="P5496:U5496"/>
    <mergeCell ref="X5496:Y5497"/>
    <mergeCell ref="Z5496:AA5497"/>
    <mergeCell ref="C5493:D5493"/>
    <mergeCell ref="E5493:AE5493"/>
    <mergeCell ref="AG5493:AJ5493"/>
    <mergeCell ref="AK5493:BB5493"/>
    <mergeCell ref="BC5493:BE5493"/>
    <mergeCell ref="BN5496:BP5497"/>
    <mergeCell ref="J5497:K5497"/>
    <mergeCell ref="L5497:M5497"/>
    <mergeCell ref="N5497:O5497"/>
    <mergeCell ref="P5497:Q5497"/>
    <mergeCell ref="R5497:S5497"/>
    <mergeCell ref="T5497:U5497"/>
    <mergeCell ref="AB5496:AC5497"/>
    <mergeCell ref="AD5496:AI5496"/>
    <mergeCell ref="AJ5496:AO5496"/>
    <mergeCell ref="AP5496:AU5496"/>
    <mergeCell ref="AV5496:BA5496"/>
    <mergeCell ref="BB5496:BG5496"/>
    <mergeCell ref="BJ5497:BK5497"/>
    <mergeCell ref="BL5497:BM5497"/>
    <mergeCell ref="B5486:C5486"/>
    <mergeCell ref="H5486:J5486"/>
    <mergeCell ref="L5486:N5486"/>
    <mergeCell ref="BL5498:BM5499"/>
    <mergeCell ref="BN5498:BP5499"/>
    <mergeCell ref="BR5498:BR5499"/>
    <mergeCell ref="B5489:BP5489"/>
    <mergeCell ref="E5491:AE5491"/>
    <mergeCell ref="AG5491:AM5491"/>
    <mergeCell ref="AN5491:BO5491"/>
    <mergeCell ref="AQ5486:AS5486"/>
    <mergeCell ref="AU5486:AW5486"/>
    <mergeCell ref="BB5486:BF5486"/>
    <mergeCell ref="BG5486:BI5486"/>
    <mergeCell ref="BK5486:BM5486"/>
    <mergeCell ref="BC5487:BP5487"/>
    <mergeCell ref="S5486:U5486"/>
    <mergeCell ref="L5481:M5482"/>
    <mergeCell ref="N5481:O5482"/>
    <mergeCell ref="P5481:Q5482"/>
    <mergeCell ref="R5481:S5482"/>
    <mergeCell ref="T5481:U5482"/>
    <mergeCell ref="X5481:Y5482"/>
    <mergeCell ref="Z5481:AA5482"/>
    <mergeCell ref="AB5481:AC5482"/>
    <mergeCell ref="AD5481:AE5482"/>
    <mergeCell ref="AF5481:AG5482"/>
    <mergeCell ref="AH5481:AI5482"/>
    <mergeCell ref="AJ5481:AK5482"/>
    <mergeCell ref="AL5481:AM5482"/>
    <mergeCell ref="AN5481:AO5482"/>
    <mergeCell ref="AP5481:AQ5482"/>
    <mergeCell ref="AR5481:AS5482"/>
    <mergeCell ref="AT5481:AU5482"/>
    <mergeCell ref="AV5481:AW5482"/>
    <mergeCell ref="AX5481:AY5482"/>
    <mergeCell ref="AZ5481:BA5482"/>
    <mergeCell ref="BB5481:BC5482"/>
    <mergeCell ref="BD5481:BE5482"/>
    <mergeCell ref="H5498:I5499"/>
    <mergeCell ref="J5498:K5499"/>
    <mergeCell ref="L5498:M5499"/>
    <mergeCell ref="AX5497:AY5497"/>
    <mergeCell ref="AZ5497:BA5497"/>
    <mergeCell ref="BB5497:BC5497"/>
    <mergeCell ref="BD5497:BE5497"/>
    <mergeCell ref="BF5497:BG5497"/>
    <mergeCell ref="BH5497:BI5497"/>
    <mergeCell ref="AL5497:AM5497"/>
    <mergeCell ref="AN5497:AO5497"/>
    <mergeCell ref="AP5497:AQ5497"/>
    <mergeCell ref="AR5497:AS5497"/>
    <mergeCell ref="AT5497:AU5497"/>
    <mergeCell ref="AV5497:AW5497"/>
    <mergeCell ref="BH5496:BM5496"/>
    <mergeCell ref="B5484:C5484"/>
    <mergeCell ref="H5484:J5484"/>
    <mergeCell ref="L5484:N5484"/>
    <mergeCell ref="O5484:R5484"/>
    <mergeCell ref="AD5497:AE5497"/>
    <mergeCell ref="AF5497:AG5497"/>
    <mergeCell ref="AH5497:AI5497"/>
    <mergeCell ref="AJ5497:AK5497"/>
    <mergeCell ref="BQ5481:BQ5482"/>
    <mergeCell ref="BR5483:BS5483"/>
    <mergeCell ref="BQ5496:BQ5497"/>
    <mergeCell ref="BS5475:BS5476"/>
    <mergeCell ref="C5476:D5476"/>
    <mergeCell ref="B5477:B5478"/>
    <mergeCell ref="C5477:D5477"/>
    <mergeCell ref="E5477:E5478"/>
    <mergeCell ref="F5477:F5478"/>
    <mergeCell ref="G5477:G5478"/>
    <mergeCell ref="AZ5475:BA5476"/>
    <mergeCell ref="BB5475:BC5476"/>
    <mergeCell ref="BD5475:BE5476"/>
    <mergeCell ref="BF5475:BG5476"/>
    <mergeCell ref="BH5475:BI5476"/>
    <mergeCell ref="BJ5475:BK5476"/>
    <mergeCell ref="AN5475:AO5476"/>
    <mergeCell ref="AP5475:AQ5476"/>
    <mergeCell ref="AR5475:AS5476"/>
    <mergeCell ref="AT5475:AU5476"/>
    <mergeCell ref="AV5475:AW5476"/>
    <mergeCell ref="AX5475:AY5476"/>
    <mergeCell ref="AB5475:AC5476"/>
    <mergeCell ref="AD5475:AE5476"/>
    <mergeCell ref="BS5479:BS5480"/>
    <mergeCell ref="B5481:C5481"/>
    <mergeCell ref="BF5479:BG5480"/>
    <mergeCell ref="BH5479:BI5480"/>
    <mergeCell ref="BJ5479:BK5480"/>
    <mergeCell ref="BL5479:BM5480"/>
    <mergeCell ref="BN5479:BP5480"/>
    <mergeCell ref="BR5479:BR5480"/>
    <mergeCell ref="AT5479:AU5480"/>
    <mergeCell ref="AF5475:AG5476"/>
    <mergeCell ref="AH5475:AI5476"/>
    <mergeCell ref="AJ5475:AK5476"/>
    <mergeCell ref="AL5475:AM5476"/>
    <mergeCell ref="N5475:O5476"/>
    <mergeCell ref="P5475:Q5476"/>
    <mergeCell ref="R5475:S5476"/>
    <mergeCell ref="T5475:U5476"/>
    <mergeCell ref="X5475:Y5476"/>
    <mergeCell ref="Z5475:AA5476"/>
    <mergeCell ref="B5479:C5480"/>
    <mergeCell ref="D5479:E5480"/>
    <mergeCell ref="H5479:I5480"/>
    <mergeCell ref="J5479:K5480"/>
    <mergeCell ref="L5479:M5480"/>
    <mergeCell ref="N5479:O5480"/>
    <mergeCell ref="P5479:Q5480"/>
    <mergeCell ref="R5479:S5480"/>
    <mergeCell ref="D5481:E5482"/>
    <mergeCell ref="H5481:I5482"/>
    <mergeCell ref="J5481:K5482"/>
    <mergeCell ref="BS5477:BS5478"/>
    <mergeCell ref="C5478:D5478"/>
    <mergeCell ref="B5475:B5476"/>
    <mergeCell ref="C5475:D5475"/>
    <mergeCell ref="E5475:E5476"/>
    <mergeCell ref="F5475:F5476"/>
    <mergeCell ref="G5475:G5476"/>
    <mergeCell ref="H5475:I5476"/>
    <mergeCell ref="J5475:K5476"/>
    <mergeCell ref="L5475:M5476"/>
    <mergeCell ref="BQ5475:BQ5476"/>
    <mergeCell ref="BR5477:BR5478"/>
    <mergeCell ref="AT5477:AU5478"/>
    <mergeCell ref="AV5477:AW5478"/>
    <mergeCell ref="AX5477:AY5478"/>
    <mergeCell ref="AZ5477:BA5478"/>
    <mergeCell ref="BB5477:BC5478"/>
    <mergeCell ref="BD5477:BE5478"/>
    <mergeCell ref="AH5477:AI5478"/>
    <mergeCell ref="AJ5477:AK5478"/>
    <mergeCell ref="AL5477:AM5478"/>
    <mergeCell ref="AN5477:AO5478"/>
    <mergeCell ref="AP5477:AQ5478"/>
    <mergeCell ref="AR5477:AS5478"/>
    <mergeCell ref="T5477:U5478"/>
    <mergeCell ref="X5477:Y5478"/>
    <mergeCell ref="Z5477:AA5478"/>
    <mergeCell ref="AB5477:AC5478"/>
    <mergeCell ref="AD5477:AE5478"/>
    <mergeCell ref="AF5477:AG5478"/>
    <mergeCell ref="H5477:I5478"/>
    <mergeCell ref="J5477:K5478"/>
    <mergeCell ref="L5477:M5478"/>
    <mergeCell ref="N5477:O5478"/>
    <mergeCell ref="P5477:Q5478"/>
    <mergeCell ref="R5477:S5478"/>
    <mergeCell ref="BQ5477:BQ5478"/>
    <mergeCell ref="BL5475:BM5476"/>
    <mergeCell ref="BN5475:BP5476"/>
    <mergeCell ref="BR5475:BR5476"/>
    <mergeCell ref="C5472:D5472"/>
    <mergeCell ref="B5473:B5474"/>
    <mergeCell ref="C5473:D5473"/>
    <mergeCell ref="E5473:E5474"/>
    <mergeCell ref="F5473:F5474"/>
    <mergeCell ref="G5473:G5474"/>
    <mergeCell ref="AZ5471:BA5472"/>
    <mergeCell ref="BB5471:BC5472"/>
    <mergeCell ref="BD5471:BE5472"/>
    <mergeCell ref="BF5471:BG5472"/>
    <mergeCell ref="BH5471:BI5472"/>
    <mergeCell ref="BJ5471:BK5472"/>
    <mergeCell ref="AN5471:AO5472"/>
    <mergeCell ref="AP5471:AQ5472"/>
    <mergeCell ref="AR5471:AS5472"/>
    <mergeCell ref="AT5471:AU5472"/>
    <mergeCell ref="AV5471:AW5472"/>
    <mergeCell ref="AX5471:AY5472"/>
    <mergeCell ref="AB5471:AC5472"/>
    <mergeCell ref="AD5471:AE5472"/>
    <mergeCell ref="AF5471:AG5472"/>
    <mergeCell ref="AH5471:AI5472"/>
    <mergeCell ref="AJ5471:AK5472"/>
    <mergeCell ref="AL5471:AM5472"/>
    <mergeCell ref="N5471:O5472"/>
    <mergeCell ref="P5471:Q5472"/>
    <mergeCell ref="R5471:S5472"/>
    <mergeCell ref="T5471:U5472"/>
    <mergeCell ref="X5471:Y5472"/>
    <mergeCell ref="Z5471:AA5472"/>
    <mergeCell ref="BR5471:BR5472"/>
    <mergeCell ref="BS5473:BS5474"/>
    <mergeCell ref="C5474:D5474"/>
    <mergeCell ref="B5471:B5472"/>
    <mergeCell ref="C5471:D5471"/>
    <mergeCell ref="E5471:E5472"/>
    <mergeCell ref="F5471:F5472"/>
    <mergeCell ref="G5471:G5472"/>
    <mergeCell ref="H5471:I5472"/>
    <mergeCell ref="J5471:K5472"/>
    <mergeCell ref="L5471:M5472"/>
    <mergeCell ref="BF5473:BG5474"/>
    <mergeCell ref="BH5473:BI5474"/>
    <mergeCell ref="BJ5473:BK5474"/>
    <mergeCell ref="BL5473:BM5474"/>
    <mergeCell ref="BN5473:BP5474"/>
    <mergeCell ref="BR5473:BR5474"/>
    <mergeCell ref="AT5473:AU5474"/>
    <mergeCell ref="AV5473:AW5474"/>
    <mergeCell ref="AX5473:AY5474"/>
    <mergeCell ref="AZ5473:BA5474"/>
    <mergeCell ref="BB5473:BC5474"/>
    <mergeCell ref="BD5473:BE5474"/>
    <mergeCell ref="AH5473:AI5474"/>
    <mergeCell ref="BQ5473:BQ5474"/>
    <mergeCell ref="AD5473:AE5474"/>
    <mergeCell ref="AF5473:AG5474"/>
    <mergeCell ref="H5473:I5474"/>
    <mergeCell ref="J5473:K5474"/>
    <mergeCell ref="L5473:M5474"/>
    <mergeCell ref="N5473:O5474"/>
    <mergeCell ref="P5473:Q5474"/>
    <mergeCell ref="R5473:S5474"/>
    <mergeCell ref="BF5469:BG5470"/>
    <mergeCell ref="BH5469:BI5470"/>
    <mergeCell ref="BJ5469:BK5470"/>
    <mergeCell ref="BL5469:BM5470"/>
    <mergeCell ref="BN5469:BP5470"/>
    <mergeCell ref="BR5469:BR5470"/>
    <mergeCell ref="AT5469:AU5470"/>
    <mergeCell ref="AV5469:AW5470"/>
    <mergeCell ref="AX5469:AY5470"/>
    <mergeCell ref="AZ5469:BA5470"/>
    <mergeCell ref="BB5469:BC5470"/>
    <mergeCell ref="BD5469:BE5470"/>
    <mergeCell ref="AH5469:AI5470"/>
    <mergeCell ref="AJ5469:AK5470"/>
    <mergeCell ref="AL5469:AM5470"/>
    <mergeCell ref="AN5469:AO5470"/>
    <mergeCell ref="AP5469:AQ5470"/>
    <mergeCell ref="AR5469:AS5470"/>
    <mergeCell ref="T5469:U5470"/>
    <mergeCell ref="X5469:Y5470"/>
    <mergeCell ref="Z5469:AA5470"/>
    <mergeCell ref="AB5469:AC5470"/>
    <mergeCell ref="AD5469:AE5470"/>
    <mergeCell ref="AF5469:AG5470"/>
    <mergeCell ref="H5469:I5470"/>
    <mergeCell ref="J5469:K5470"/>
    <mergeCell ref="L5469:M5470"/>
    <mergeCell ref="N5469:O5470"/>
    <mergeCell ref="P5469:Q5470"/>
    <mergeCell ref="R5469:S5470"/>
    <mergeCell ref="BL5471:BM5472"/>
    <mergeCell ref="BN5471:BP5472"/>
    <mergeCell ref="BQ5469:BQ5470"/>
    <mergeCell ref="BB5465:BC5466"/>
    <mergeCell ref="BD5465:BE5466"/>
    <mergeCell ref="AH5465:AI5466"/>
    <mergeCell ref="AJ5465:AK5466"/>
    <mergeCell ref="AL5465:AM5466"/>
    <mergeCell ref="AN5465:AO5466"/>
    <mergeCell ref="AP5465:AQ5466"/>
    <mergeCell ref="AR5465:AS5466"/>
    <mergeCell ref="T5465:U5466"/>
    <mergeCell ref="X5465:Y5466"/>
    <mergeCell ref="Z5465:AA5466"/>
    <mergeCell ref="AB5465:AC5466"/>
    <mergeCell ref="AD5465:AE5466"/>
    <mergeCell ref="AF5465:AG5466"/>
    <mergeCell ref="H5465:I5466"/>
    <mergeCell ref="J5465:K5466"/>
    <mergeCell ref="L5465:M5466"/>
    <mergeCell ref="N5465:O5466"/>
    <mergeCell ref="P5465:Q5466"/>
    <mergeCell ref="R5465:S5466"/>
    <mergeCell ref="BL5467:BM5468"/>
    <mergeCell ref="BN5467:BP5468"/>
    <mergeCell ref="BR5467:BR5468"/>
    <mergeCell ref="BQ5467:BQ5468"/>
    <mergeCell ref="C5468:D5468"/>
    <mergeCell ref="B5469:B5470"/>
    <mergeCell ref="C5469:D5469"/>
    <mergeCell ref="E5469:E5470"/>
    <mergeCell ref="F5469:F5470"/>
    <mergeCell ref="G5469:G5470"/>
    <mergeCell ref="AZ5467:BA5468"/>
    <mergeCell ref="BB5467:BC5468"/>
    <mergeCell ref="BD5467:BE5468"/>
    <mergeCell ref="BF5467:BG5468"/>
    <mergeCell ref="BH5467:BI5468"/>
    <mergeCell ref="BJ5467:BK5468"/>
    <mergeCell ref="AN5467:AO5468"/>
    <mergeCell ref="AP5467:AQ5468"/>
    <mergeCell ref="AR5467:AS5468"/>
    <mergeCell ref="AT5467:AU5468"/>
    <mergeCell ref="AV5467:AW5468"/>
    <mergeCell ref="AX5467:AY5468"/>
    <mergeCell ref="AB5467:AC5468"/>
    <mergeCell ref="AD5467:AE5468"/>
    <mergeCell ref="AF5467:AG5468"/>
    <mergeCell ref="AH5467:AI5468"/>
    <mergeCell ref="AJ5467:AK5468"/>
    <mergeCell ref="AL5467:AM5468"/>
    <mergeCell ref="N5467:O5468"/>
    <mergeCell ref="P5467:Q5468"/>
    <mergeCell ref="R5467:S5468"/>
    <mergeCell ref="T5467:U5468"/>
    <mergeCell ref="X5467:Y5468"/>
    <mergeCell ref="Z5467:AA5468"/>
    <mergeCell ref="BQ5465:BQ5466"/>
    <mergeCell ref="C5470:D5470"/>
    <mergeCell ref="B5467:B5468"/>
    <mergeCell ref="C5467:D5467"/>
    <mergeCell ref="E5467:E5468"/>
    <mergeCell ref="F5467:F5468"/>
    <mergeCell ref="G5467:G5468"/>
    <mergeCell ref="H5467:I5468"/>
    <mergeCell ref="J5467:K5468"/>
    <mergeCell ref="L5467:M5468"/>
    <mergeCell ref="Z5461:AA5462"/>
    <mergeCell ref="AB5461:AC5462"/>
    <mergeCell ref="AD5461:AE5462"/>
    <mergeCell ref="AF5461:AG5462"/>
    <mergeCell ref="H5461:I5462"/>
    <mergeCell ref="J5461:K5462"/>
    <mergeCell ref="L5461:M5462"/>
    <mergeCell ref="N5461:O5462"/>
    <mergeCell ref="P5461:Q5462"/>
    <mergeCell ref="R5461:S5462"/>
    <mergeCell ref="BL5463:BM5464"/>
    <mergeCell ref="BN5463:BP5464"/>
    <mergeCell ref="BR5463:BR5464"/>
    <mergeCell ref="BS5463:BS5464"/>
    <mergeCell ref="C5464:D5464"/>
    <mergeCell ref="B5465:B5466"/>
    <mergeCell ref="C5465:D5465"/>
    <mergeCell ref="E5465:E5466"/>
    <mergeCell ref="F5465:F5466"/>
    <mergeCell ref="G5465:G5466"/>
    <mergeCell ref="AZ5463:BA5464"/>
    <mergeCell ref="BB5463:BC5464"/>
    <mergeCell ref="BD5463:BE5464"/>
    <mergeCell ref="BF5463:BG5464"/>
    <mergeCell ref="BH5463:BI5464"/>
    <mergeCell ref="BJ5463:BK5464"/>
    <mergeCell ref="AN5463:AO5464"/>
    <mergeCell ref="AP5463:AQ5464"/>
    <mergeCell ref="AR5463:AS5464"/>
    <mergeCell ref="AT5463:AU5464"/>
    <mergeCell ref="AV5463:AW5464"/>
    <mergeCell ref="AX5463:AY5464"/>
    <mergeCell ref="AB5463:AC5464"/>
    <mergeCell ref="AD5463:AE5464"/>
    <mergeCell ref="AF5463:AG5464"/>
    <mergeCell ref="AH5463:AI5464"/>
    <mergeCell ref="AJ5463:AK5464"/>
    <mergeCell ref="AL5463:AM5464"/>
    <mergeCell ref="N5463:O5464"/>
    <mergeCell ref="P5463:Q5464"/>
    <mergeCell ref="R5463:S5464"/>
    <mergeCell ref="T5463:U5464"/>
    <mergeCell ref="X5463:Y5464"/>
    <mergeCell ref="Z5463:AA5464"/>
    <mergeCell ref="BS5465:BS5466"/>
    <mergeCell ref="C5466:D5466"/>
    <mergeCell ref="B5463:B5464"/>
    <mergeCell ref="C5463:D5463"/>
    <mergeCell ref="E5463:E5464"/>
    <mergeCell ref="F5463:F5464"/>
    <mergeCell ref="G5463:G5464"/>
    <mergeCell ref="H5463:I5464"/>
    <mergeCell ref="J5463:K5464"/>
    <mergeCell ref="L5463:M5464"/>
    <mergeCell ref="BF5465:BG5466"/>
    <mergeCell ref="BH5465:BI5466"/>
    <mergeCell ref="BJ5465:BK5466"/>
    <mergeCell ref="BL5465:BM5466"/>
    <mergeCell ref="BN5465:BP5466"/>
    <mergeCell ref="BR5465:BR5466"/>
    <mergeCell ref="AT5465:AU5466"/>
    <mergeCell ref="AV5465:AW5466"/>
    <mergeCell ref="AX5465:AY5466"/>
    <mergeCell ref="AZ5465:BA5466"/>
    <mergeCell ref="BL5459:BM5460"/>
    <mergeCell ref="BN5459:BP5460"/>
    <mergeCell ref="BR5459:BR5460"/>
    <mergeCell ref="BS5459:BS5460"/>
    <mergeCell ref="C5460:D5460"/>
    <mergeCell ref="B5461:B5462"/>
    <mergeCell ref="C5461:D5461"/>
    <mergeCell ref="E5461:E5462"/>
    <mergeCell ref="F5461:F5462"/>
    <mergeCell ref="G5461:G5462"/>
    <mergeCell ref="AZ5459:BA5460"/>
    <mergeCell ref="BB5459:BC5460"/>
    <mergeCell ref="BD5459:BE5460"/>
    <mergeCell ref="BF5459:BG5460"/>
    <mergeCell ref="BH5459:BI5460"/>
    <mergeCell ref="BJ5459:BK5460"/>
    <mergeCell ref="AN5459:AO5460"/>
    <mergeCell ref="AP5459:AQ5460"/>
    <mergeCell ref="AR5459:AS5460"/>
    <mergeCell ref="AT5459:AU5460"/>
    <mergeCell ref="AV5459:AW5460"/>
    <mergeCell ref="AX5459:AY5460"/>
    <mergeCell ref="AB5459:AC5460"/>
    <mergeCell ref="AD5459:AE5460"/>
    <mergeCell ref="AF5459:AG5460"/>
    <mergeCell ref="AH5459:AI5460"/>
    <mergeCell ref="AJ5459:AK5460"/>
    <mergeCell ref="AL5459:AM5460"/>
    <mergeCell ref="N5459:O5460"/>
    <mergeCell ref="P5459:Q5460"/>
    <mergeCell ref="R5459:S5460"/>
    <mergeCell ref="T5459:U5460"/>
    <mergeCell ref="X5459:Y5460"/>
    <mergeCell ref="Z5459:AA5460"/>
    <mergeCell ref="BS5461:BS5462"/>
    <mergeCell ref="C5462:D5462"/>
    <mergeCell ref="B5459:B5460"/>
    <mergeCell ref="C5459:D5459"/>
    <mergeCell ref="E5459:E5460"/>
    <mergeCell ref="F5459:F5460"/>
    <mergeCell ref="G5459:G5460"/>
    <mergeCell ref="H5459:I5460"/>
    <mergeCell ref="J5459:K5460"/>
    <mergeCell ref="L5459:M5460"/>
    <mergeCell ref="BF5461:BG5462"/>
    <mergeCell ref="BH5461:BI5462"/>
    <mergeCell ref="BJ5461:BK5462"/>
    <mergeCell ref="BL5461:BM5462"/>
    <mergeCell ref="BN5461:BP5462"/>
    <mergeCell ref="BR5461:BR5462"/>
    <mergeCell ref="AT5461:AU5462"/>
    <mergeCell ref="AV5461:AW5462"/>
    <mergeCell ref="AX5461:AY5462"/>
    <mergeCell ref="AZ5461:BA5462"/>
    <mergeCell ref="BB5461:BC5462"/>
    <mergeCell ref="BD5461:BE5462"/>
    <mergeCell ref="AH5461:AI5462"/>
    <mergeCell ref="AJ5461:AK5462"/>
    <mergeCell ref="AL5461:AM5462"/>
    <mergeCell ref="AN5461:AO5462"/>
    <mergeCell ref="AP5461:AQ5462"/>
    <mergeCell ref="AR5461:AS5462"/>
    <mergeCell ref="T5461:U5462"/>
    <mergeCell ref="X5461:Y5462"/>
    <mergeCell ref="G5455:G5456"/>
    <mergeCell ref="H5455:I5456"/>
    <mergeCell ref="J5455:K5456"/>
    <mergeCell ref="L5455:M5456"/>
    <mergeCell ref="BF5457:BG5458"/>
    <mergeCell ref="BH5457:BI5458"/>
    <mergeCell ref="BJ5457:BK5458"/>
    <mergeCell ref="BL5457:BM5458"/>
    <mergeCell ref="BN5457:BP5458"/>
    <mergeCell ref="BR5457:BR5458"/>
    <mergeCell ref="AT5457:AU5458"/>
    <mergeCell ref="AV5457:AW5458"/>
    <mergeCell ref="AX5457:AY5458"/>
    <mergeCell ref="AZ5457:BA5458"/>
    <mergeCell ref="BB5457:BC5458"/>
    <mergeCell ref="BD5457:BE5458"/>
    <mergeCell ref="AH5457:AI5458"/>
    <mergeCell ref="AJ5457:AK5458"/>
    <mergeCell ref="AL5457:AM5458"/>
    <mergeCell ref="AN5457:AO5458"/>
    <mergeCell ref="AP5457:AQ5458"/>
    <mergeCell ref="AR5457:AS5458"/>
    <mergeCell ref="T5457:U5458"/>
    <mergeCell ref="X5457:Y5458"/>
    <mergeCell ref="Z5457:AA5458"/>
    <mergeCell ref="AB5457:AC5458"/>
    <mergeCell ref="AD5457:AE5458"/>
    <mergeCell ref="AF5457:AG5458"/>
    <mergeCell ref="H5457:I5458"/>
    <mergeCell ref="J5457:K5458"/>
    <mergeCell ref="L5457:M5458"/>
    <mergeCell ref="N5457:O5458"/>
    <mergeCell ref="P5457:Q5458"/>
    <mergeCell ref="R5457:S5458"/>
    <mergeCell ref="AX5453:AY5454"/>
    <mergeCell ref="AZ5453:BA5454"/>
    <mergeCell ref="BB5453:BC5454"/>
    <mergeCell ref="BD5453:BE5454"/>
    <mergeCell ref="AH5453:AI5454"/>
    <mergeCell ref="AJ5453:AK5454"/>
    <mergeCell ref="AL5453:AM5454"/>
    <mergeCell ref="AN5453:AO5454"/>
    <mergeCell ref="AP5453:AQ5454"/>
    <mergeCell ref="AR5453:AS5454"/>
    <mergeCell ref="T5453:U5454"/>
    <mergeCell ref="X5453:Y5454"/>
    <mergeCell ref="Z5453:AA5454"/>
    <mergeCell ref="AB5453:AC5454"/>
    <mergeCell ref="AD5453:AE5454"/>
    <mergeCell ref="AF5453:AG5454"/>
    <mergeCell ref="H5453:I5454"/>
    <mergeCell ref="J5453:K5454"/>
    <mergeCell ref="L5453:M5454"/>
    <mergeCell ref="N5453:O5454"/>
    <mergeCell ref="P5453:Q5454"/>
    <mergeCell ref="R5453:S5454"/>
    <mergeCell ref="BQ5451:BQ5452"/>
    <mergeCell ref="BQ5453:BQ5454"/>
    <mergeCell ref="BL5455:BM5456"/>
    <mergeCell ref="BN5455:BP5456"/>
    <mergeCell ref="BR5455:BR5456"/>
    <mergeCell ref="BS5455:BS5456"/>
    <mergeCell ref="C5456:D5456"/>
    <mergeCell ref="B5457:B5458"/>
    <mergeCell ref="C5457:D5457"/>
    <mergeCell ref="E5457:E5458"/>
    <mergeCell ref="F5457:F5458"/>
    <mergeCell ref="G5457:G5458"/>
    <mergeCell ref="AZ5455:BA5456"/>
    <mergeCell ref="BB5455:BC5456"/>
    <mergeCell ref="BD5455:BE5456"/>
    <mergeCell ref="BF5455:BG5456"/>
    <mergeCell ref="BH5455:BI5456"/>
    <mergeCell ref="BJ5455:BK5456"/>
    <mergeCell ref="AN5455:AO5456"/>
    <mergeCell ref="AP5455:AQ5456"/>
    <mergeCell ref="AR5455:AS5456"/>
    <mergeCell ref="AT5455:AU5456"/>
    <mergeCell ref="AV5455:AW5456"/>
    <mergeCell ref="AX5455:AY5456"/>
    <mergeCell ref="AB5455:AC5456"/>
    <mergeCell ref="AD5455:AE5456"/>
    <mergeCell ref="AF5455:AG5456"/>
    <mergeCell ref="AH5455:AI5456"/>
    <mergeCell ref="AJ5455:AK5456"/>
    <mergeCell ref="AL5455:AM5456"/>
    <mergeCell ref="N5455:O5456"/>
    <mergeCell ref="P5455:Q5456"/>
    <mergeCell ref="R5455:S5456"/>
    <mergeCell ref="T5455:U5456"/>
    <mergeCell ref="X5455:Y5456"/>
    <mergeCell ref="Z5455:AA5456"/>
    <mergeCell ref="BS5457:BS5458"/>
    <mergeCell ref="C5458:D5458"/>
    <mergeCell ref="B5455:B5456"/>
    <mergeCell ref="C5455:D5455"/>
    <mergeCell ref="E5455:E5456"/>
    <mergeCell ref="F5455:F5456"/>
    <mergeCell ref="T5449:U5450"/>
    <mergeCell ref="X5449:Y5450"/>
    <mergeCell ref="Z5449:AA5450"/>
    <mergeCell ref="AB5449:AC5450"/>
    <mergeCell ref="AD5449:AE5450"/>
    <mergeCell ref="AF5449:AG5450"/>
    <mergeCell ref="H5449:I5450"/>
    <mergeCell ref="J5449:K5450"/>
    <mergeCell ref="L5449:M5450"/>
    <mergeCell ref="N5449:O5450"/>
    <mergeCell ref="P5449:Q5450"/>
    <mergeCell ref="R5449:S5450"/>
    <mergeCell ref="BL5451:BM5452"/>
    <mergeCell ref="BN5451:BP5452"/>
    <mergeCell ref="BR5451:BR5452"/>
    <mergeCell ref="BS5451:BS5452"/>
    <mergeCell ref="C5452:D5452"/>
    <mergeCell ref="B5453:B5454"/>
    <mergeCell ref="C5453:D5453"/>
    <mergeCell ref="E5453:E5454"/>
    <mergeCell ref="F5453:F5454"/>
    <mergeCell ref="G5453:G5454"/>
    <mergeCell ref="AZ5451:BA5452"/>
    <mergeCell ref="BB5451:BC5452"/>
    <mergeCell ref="BD5451:BE5452"/>
    <mergeCell ref="BF5451:BG5452"/>
    <mergeCell ref="BH5451:BI5452"/>
    <mergeCell ref="BJ5451:BK5452"/>
    <mergeCell ref="AN5451:AO5452"/>
    <mergeCell ref="AP5451:AQ5452"/>
    <mergeCell ref="AR5451:AS5452"/>
    <mergeCell ref="AT5451:AU5452"/>
    <mergeCell ref="AV5451:AW5452"/>
    <mergeCell ref="AX5451:AY5452"/>
    <mergeCell ref="AB5451:AC5452"/>
    <mergeCell ref="AD5451:AE5452"/>
    <mergeCell ref="AF5451:AG5452"/>
    <mergeCell ref="AH5451:AI5452"/>
    <mergeCell ref="AJ5451:AK5452"/>
    <mergeCell ref="AL5451:AM5452"/>
    <mergeCell ref="N5451:O5452"/>
    <mergeCell ref="P5451:Q5452"/>
    <mergeCell ref="R5451:S5452"/>
    <mergeCell ref="T5451:U5452"/>
    <mergeCell ref="X5451:Y5452"/>
    <mergeCell ref="Z5451:AA5452"/>
    <mergeCell ref="BS5453:BS5454"/>
    <mergeCell ref="C5454:D5454"/>
    <mergeCell ref="B5451:B5452"/>
    <mergeCell ref="C5451:D5451"/>
    <mergeCell ref="E5451:E5452"/>
    <mergeCell ref="F5451:F5452"/>
    <mergeCell ref="G5451:G5452"/>
    <mergeCell ref="H5451:I5452"/>
    <mergeCell ref="J5451:K5452"/>
    <mergeCell ref="L5451:M5452"/>
    <mergeCell ref="BF5453:BG5454"/>
    <mergeCell ref="BH5453:BI5454"/>
    <mergeCell ref="BJ5453:BK5454"/>
    <mergeCell ref="BL5453:BM5454"/>
    <mergeCell ref="BN5453:BP5454"/>
    <mergeCell ref="BR5453:BR5454"/>
    <mergeCell ref="AT5453:AU5454"/>
    <mergeCell ref="AV5453:AW5454"/>
    <mergeCell ref="P5445:Q5446"/>
    <mergeCell ref="R5445:S5446"/>
    <mergeCell ref="BL5447:BM5448"/>
    <mergeCell ref="BN5447:BP5448"/>
    <mergeCell ref="BR5447:BR5448"/>
    <mergeCell ref="BS5447:BS5448"/>
    <mergeCell ref="C5448:D5448"/>
    <mergeCell ref="B5449:B5450"/>
    <mergeCell ref="C5449:D5449"/>
    <mergeCell ref="E5449:E5450"/>
    <mergeCell ref="F5449:F5450"/>
    <mergeCell ref="G5449:G5450"/>
    <mergeCell ref="AZ5447:BA5448"/>
    <mergeCell ref="BB5447:BC5448"/>
    <mergeCell ref="BD5447:BE5448"/>
    <mergeCell ref="BF5447:BG5448"/>
    <mergeCell ref="BH5447:BI5448"/>
    <mergeCell ref="BJ5447:BK5448"/>
    <mergeCell ref="AN5447:AO5448"/>
    <mergeCell ref="AP5447:AQ5448"/>
    <mergeCell ref="AR5447:AS5448"/>
    <mergeCell ref="AT5447:AU5448"/>
    <mergeCell ref="AV5447:AW5448"/>
    <mergeCell ref="AX5447:AY5448"/>
    <mergeCell ref="AB5447:AC5448"/>
    <mergeCell ref="AD5447:AE5448"/>
    <mergeCell ref="AF5447:AG5448"/>
    <mergeCell ref="AH5447:AI5448"/>
    <mergeCell ref="AJ5447:AK5448"/>
    <mergeCell ref="AL5447:AM5448"/>
    <mergeCell ref="N5447:O5448"/>
    <mergeCell ref="P5447:Q5448"/>
    <mergeCell ref="R5447:S5448"/>
    <mergeCell ref="T5447:U5448"/>
    <mergeCell ref="X5447:Y5448"/>
    <mergeCell ref="Z5447:AA5448"/>
    <mergeCell ref="BS5449:BS5450"/>
    <mergeCell ref="C5450:D5450"/>
    <mergeCell ref="B5447:B5448"/>
    <mergeCell ref="C5447:D5447"/>
    <mergeCell ref="E5447:E5448"/>
    <mergeCell ref="F5447:F5448"/>
    <mergeCell ref="G5447:G5448"/>
    <mergeCell ref="H5447:I5448"/>
    <mergeCell ref="J5447:K5448"/>
    <mergeCell ref="L5447:M5448"/>
    <mergeCell ref="BF5449:BG5450"/>
    <mergeCell ref="BH5449:BI5450"/>
    <mergeCell ref="BJ5449:BK5450"/>
    <mergeCell ref="BL5449:BM5450"/>
    <mergeCell ref="BN5449:BP5450"/>
    <mergeCell ref="BR5449:BR5450"/>
    <mergeCell ref="AT5449:AU5450"/>
    <mergeCell ref="AV5449:AW5450"/>
    <mergeCell ref="AX5449:AY5450"/>
    <mergeCell ref="AZ5449:BA5450"/>
    <mergeCell ref="BB5449:BC5450"/>
    <mergeCell ref="BD5449:BE5450"/>
    <mergeCell ref="AH5449:AI5450"/>
    <mergeCell ref="AJ5449:AK5450"/>
    <mergeCell ref="AL5449:AM5450"/>
    <mergeCell ref="AN5449:AO5450"/>
    <mergeCell ref="AP5449:AQ5450"/>
    <mergeCell ref="AR5449:AS5450"/>
    <mergeCell ref="B5445:B5446"/>
    <mergeCell ref="C5445:D5445"/>
    <mergeCell ref="E5445:E5446"/>
    <mergeCell ref="F5445:F5446"/>
    <mergeCell ref="G5445:G5446"/>
    <mergeCell ref="AZ5443:BA5444"/>
    <mergeCell ref="BB5443:BC5444"/>
    <mergeCell ref="BD5443:BE5444"/>
    <mergeCell ref="BF5443:BG5444"/>
    <mergeCell ref="BH5443:BI5444"/>
    <mergeCell ref="BJ5443:BK5444"/>
    <mergeCell ref="AN5443:AO5444"/>
    <mergeCell ref="AP5443:AQ5444"/>
    <mergeCell ref="AR5443:AS5444"/>
    <mergeCell ref="AT5443:AU5444"/>
    <mergeCell ref="AV5443:AW5444"/>
    <mergeCell ref="AX5443:AY5444"/>
    <mergeCell ref="AB5443:AC5444"/>
    <mergeCell ref="AD5443:AE5444"/>
    <mergeCell ref="AF5443:AG5444"/>
    <mergeCell ref="AH5443:AI5444"/>
    <mergeCell ref="AJ5443:AK5444"/>
    <mergeCell ref="AL5443:AM5444"/>
    <mergeCell ref="N5443:O5444"/>
    <mergeCell ref="P5443:Q5444"/>
    <mergeCell ref="R5443:S5444"/>
    <mergeCell ref="T5443:U5444"/>
    <mergeCell ref="X5443:Y5444"/>
    <mergeCell ref="Z5443:AA5444"/>
    <mergeCell ref="BS5445:BS5446"/>
    <mergeCell ref="C5446:D5446"/>
    <mergeCell ref="B5441:B5442"/>
    <mergeCell ref="C5441:D5441"/>
    <mergeCell ref="E5441:E5442"/>
    <mergeCell ref="F5441:F5442"/>
    <mergeCell ref="G5441:G5442"/>
    <mergeCell ref="BF5445:BG5446"/>
    <mergeCell ref="BH5445:BI5446"/>
    <mergeCell ref="BJ5445:BK5446"/>
    <mergeCell ref="BL5445:BM5446"/>
    <mergeCell ref="BN5445:BP5446"/>
    <mergeCell ref="BR5445:BR5446"/>
    <mergeCell ref="AT5445:AU5446"/>
    <mergeCell ref="AV5445:AW5446"/>
    <mergeCell ref="AX5445:AY5446"/>
    <mergeCell ref="AZ5445:BA5446"/>
    <mergeCell ref="BB5445:BC5446"/>
    <mergeCell ref="BD5445:BE5446"/>
    <mergeCell ref="AH5445:AI5446"/>
    <mergeCell ref="AJ5445:AK5446"/>
    <mergeCell ref="AL5445:AM5446"/>
    <mergeCell ref="AN5445:AO5446"/>
    <mergeCell ref="AP5445:AQ5446"/>
    <mergeCell ref="AR5445:AS5446"/>
    <mergeCell ref="T5445:U5446"/>
    <mergeCell ref="X5445:Y5446"/>
    <mergeCell ref="Z5445:AA5446"/>
    <mergeCell ref="AB5445:AC5446"/>
    <mergeCell ref="AD5445:AE5446"/>
    <mergeCell ref="AF5445:AG5446"/>
    <mergeCell ref="H5445:I5446"/>
    <mergeCell ref="J5445:K5446"/>
    <mergeCell ref="L5445:M5446"/>
    <mergeCell ref="N5445:O5446"/>
    <mergeCell ref="C5442:D5442"/>
    <mergeCell ref="B5443:B5444"/>
    <mergeCell ref="C5443:D5443"/>
    <mergeCell ref="E5443:E5444"/>
    <mergeCell ref="F5443:F5444"/>
    <mergeCell ref="G5443:G5444"/>
    <mergeCell ref="H5443:I5444"/>
    <mergeCell ref="J5443:K5444"/>
    <mergeCell ref="L5443:M5444"/>
    <mergeCell ref="BF5441:BG5442"/>
    <mergeCell ref="BH5441:BI5442"/>
    <mergeCell ref="BJ5441:BK5442"/>
    <mergeCell ref="BL5441:BM5442"/>
    <mergeCell ref="BN5441:BP5442"/>
    <mergeCell ref="BR5441:BR5442"/>
    <mergeCell ref="AT5441:AU5442"/>
    <mergeCell ref="AV5441:AW5442"/>
    <mergeCell ref="AX5441:AY5442"/>
    <mergeCell ref="AZ5441:BA5442"/>
    <mergeCell ref="BB5441:BC5442"/>
    <mergeCell ref="BD5441:BE5442"/>
    <mergeCell ref="AH5441:AI5442"/>
    <mergeCell ref="AJ5441:AK5442"/>
    <mergeCell ref="AL5441:AM5442"/>
    <mergeCell ref="AN5441:AO5442"/>
    <mergeCell ref="AP5441:AQ5442"/>
    <mergeCell ref="AR5441:AS5442"/>
    <mergeCell ref="T5441:U5442"/>
    <mergeCell ref="X5441:Y5442"/>
    <mergeCell ref="Z5441:AA5442"/>
    <mergeCell ref="AB5441:AC5442"/>
    <mergeCell ref="AD5441:AE5442"/>
    <mergeCell ref="AF5441:AG5442"/>
    <mergeCell ref="H5441:I5442"/>
    <mergeCell ref="J5441:K5442"/>
    <mergeCell ref="L5441:M5442"/>
    <mergeCell ref="N5441:O5442"/>
    <mergeCell ref="P5441:Q5442"/>
    <mergeCell ref="R5441:S5442"/>
    <mergeCell ref="BL5443:BM5444"/>
    <mergeCell ref="BN5443:BP5444"/>
    <mergeCell ref="BR5443:BR5444"/>
    <mergeCell ref="C5444:D5444"/>
    <mergeCell ref="BQ5441:BQ5442"/>
    <mergeCell ref="BB5439:BC5440"/>
    <mergeCell ref="BD5439:BE5440"/>
    <mergeCell ref="BF5439:BG5440"/>
    <mergeCell ref="BH5439:BI5440"/>
    <mergeCell ref="BJ5439:BK5440"/>
    <mergeCell ref="AN5439:AO5440"/>
    <mergeCell ref="AP5439:AQ5440"/>
    <mergeCell ref="AR5439:AS5440"/>
    <mergeCell ref="AT5439:AU5440"/>
    <mergeCell ref="AV5439:AW5440"/>
    <mergeCell ref="AX5439:AY5440"/>
    <mergeCell ref="AB5439:AC5440"/>
    <mergeCell ref="AD5439:AE5440"/>
    <mergeCell ref="AF5439:AG5440"/>
    <mergeCell ref="AH5439:AI5440"/>
    <mergeCell ref="AJ5439:AK5440"/>
    <mergeCell ref="AL5439:AM5440"/>
    <mergeCell ref="N5439:O5440"/>
    <mergeCell ref="P5439:Q5440"/>
    <mergeCell ref="R5439:S5440"/>
    <mergeCell ref="T5439:U5440"/>
    <mergeCell ref="X5439:Y5440"/>
    <mergeCell ref="Z5439:AA5440"/>
    <mergeCell ref="B5439:B5440"/>
    <mergeCell ref="C5439:D5439"/>
    <mergeCell ref="E5439:E5440"/>
    <mergeCell ref="F5439:F5440"/>
    <mergeCell ref="G5439:G5440"/>
    <mergeCell ref="BQ5439:BQ5440"/>
    <mergeCell ref="C5440:D5440"/>
    <mergeCell ref="BF5434:BO5434"/>
    <mergeCell ref="B5437:B5438"/>
    <mergeCell ref="C5437:D5438"/>
    <mergeCell ref="F5437:F5438"/>
    <mergeCell ref="G5437:G5438"/>
    <mergeCell ref="H5437:I5438"/>
    <mergeCell ref="J5437:O5437"/>
    <mergeCell ref="P5437:U5437"/>
    <mergeCell ref="X5437:Y5438"/>
    <mergeCell ref="Z5437:AA5438"/>
    <mergeCell ref="C5434:D5434"/>
    <mergeCell ref="E5434:AE5434"/>
    <mergeCell ref="AG5434:AJ5434"/>
    <mergeCell ref="AK5434:BB5434"/>
    <mergeCell ref="BC5434:BE5434"/>
    <mergeCell ref="BN5437:BP5438"/>
    <mergeCell ref="J5438:K5438"/>
    <mergeCell ref="L5438:M5438"/>
    <mergeCell ref="N5438:O5438"/>
    <mergeCell ref="P5438:Q5438"/>
    <mergeCell ref="R5438:S5438"/>
    <mergeCell ref="T5438:U5438"/>
    <mergeCell ref="AB5437:AC5438"/>
    <mergeCell ref="AD5437:AI5437"/>
    <mergeCell ref="AJ5437:AO5437"/>
    <mergeCell ref="AP5437:AU5437"/>
    <mergeCell ref="AV5437:BA5437"/>
    <mergeCell ref="BB5437:BG5437"/>
    <mergeCell ref="AP5438:AQ5438"/>
    <mergeCell ref="AR5438:AS5438"/>
    <mergeCell ref="AT5438:AU5438"/>
    <mergeCell ref="AV5438:AW5438"/>
    <mergeCell ref="BH5437:BM5437"/>
    <mergeCell ref="B5427:C5427"/>
    <mergeCell ref="H5427:J5427"/>
    <mergeCell ref="L5427:N5427"/>
    <mergeCell ref="BL5439:BM5440"/>
    <mergeCell ref="BN5439:BP5440"/>
    <mergeCell ref="BR5439:BR5440"/>
    <mergeCell ref="B5430:BP5430"/>
    <mergeCell ref="E5432:AE5432"/>
    <mergeCell ref="AG5432:AM5432"/>
    <mergeCell ref="AN5432:BO5432"/>
    <mergeCell ref="AQ5427:AS5427"/>
    <mergeCell ref="AU5427:AW5427"/>
    <mergeCell ref="BB5427:BF5427"/>
    <mergeCell ref="BG5427:BI5427"/>
    <mergeCell ref="BK5427:BM5427"/>
    <mergeCell ref="BC5428:BP5428"/>
    <mergeCell ref="S5427:U5427"/>
    <mergeCell ref="L5422:M5423"/>
    <mergeCell ref="N5422:O5423"/>
    <mergeCell ref="P5422:Q5423"/>
    <mergeCell ref="R5422:S5423"/>
    <mergeCell ref="T5422:U5423"/>
    <mergeCell ref="X5422:Y5423"/>
    <mergeCell ref="Z5422:AA5423"/>
    <mergeCell ref="AB5422:AC5423"/>
    <mergeCell ref="AD5422:AE5423"/>
    <mergeCell ref="AF5422:AG5423"/>
    <mergeCell ref="AH5422:AI5423"/>
    <mergeCell ref="AJ5422:AK5423"/>
    <mergeCell ref="AL5422:AM5423"/>
    <mergeCell ref="AN5422:AO5423"/>
    <mergeCell ref="AP5422:AQ5423"/>
    <mergeCell ref="AR5422:AS5423"/>
    <mergeCell ref="AT5422:AU5423"/>
    <mergeCell ref="AV5422:AW5423"/>
    <mergeCell ref="AX5422:AY5423"/>
    <mergeCell ref="AZ5422:BA5423"/>
    <mergeCell ref="BB5422:BC5423"/>
    <mergeCell ref="BD5422:BE5423"/>
    <mergeCell ref="H5439:I5440"/>
    <mergeCell ref="J5439:K5440"/>
    <mergeCell ref="L5439:M5440"/>
    <mergeCell ref="AX5438:AY5438"/>
    <mergeCell ref="AZ5438:BA5438"/>
    <mergeCell ref="BB5438:BC5438"/>
    <mergeCell ref="BD5438:BE5438"/>
    <mergeCell ref="BF5438:BG5438"/>
    <mergeCell ref="BH5438:BI5438"/>
    <mergeCell ref="AL5438:AM5438"/>
    <mergeCell ref="AN5438:AO5438"/>
    <mergeCell ref="BJ5438:BK5438"/>
    <mergeCell ref="BL5438:BM5438"/>
    <mergeCell ref="B5425:C5425"/>
    <mergeCell ref="H5425:J5425"/>
    <mergeCell ref="L5425:N5425"/>
    <mergeCell ref="O5425:R5425"/>
    <mergeCell ref="AD5438:AE5438"/>
    <mergeCell ref="AF5438:AG5438"/>
    <mergeCell ref="AH5438:AI5438"/>
    <mergeCell ref="AJ5438:AK5438"/>
    <mergeCell ref="BQ5422:BQ5423"/>
    <mergeCell ref="BR5424:BS5424"/>
    <mergeCell ref="BQ5437:BQ5438"/>
    <mergeCell ref="AZ5439:BA5440"/>
    <mergeCell ref="BS5420:BS5421"/>
    <mergeCell ref="B5422:C5422"/>
    <mergeCell ref="BF5420:BG5421"/>
    <mergeCell ref="BH5420:BI5421"/>
    <mergeCell ref="BJ5420:BK5421"/>
    <mergeCell ref="BL5420:BM5421"/>
    <mergeCell ref="BN5420:BP5421"/>
    <mergeCell ref="BR5420:BR5421"/>
    <mergeCell ref="AT5420:AU5421"/>
    <mergeCell ref="AF5416:AG5417"/>
    <mergeCell ref="AH5416:AI5417"/>
    <mergeCell ref="AJ5416:AK5417"/>
    <mergeCell ref="AL5416:AM5417"/>
    <mergeCell ref="N5416:O5417"/>
    <mergeCell ref="P5416:Q5417"/>
    <mergeCell ref="R5416:S5417"/>
    <mergeCell ref="T5416:U5417"/>
    <mergeCell ref="X5416:Y5417"/>
    <mergeCell ref="Z5416:AA5417"/>
    <mergeCell ref="B5420:C5421"/>
    <mergeCell ref="D5420:E5421"/>
    <mergeCell ref="H5420:I5421"/>
    <mergeCell ref="J5420:K5421"/>
    <mergeCell ref="L5420:M5421"/>
    <mergeCell ref="N5420:O5421"/>
    <mergeCell ref="P5420:Q5421"/>
    <mergeCell ref="R5420:S5421"/>
    <mergeCell ref="D5422:E5423"/>
    <mergeCell ref="H5422:I5423"/>
    <mergeCell ref="J5422:K5423"/>
    <mergeCell ref="BS5418:BS5419"/>
    <mergeCell ref="C5419:D5419"/>
    <mergeCell ref="B5416:B5417"/>
    <mergeCell ref="C5416:D5416"/>
    <mergeCell ref="E5416:E5417"/>
    <mergeCell ref="F5416:F5417"/>
    <mergeCell ref="G5416:G5417"/>
    <mergeCell ref="H5416:I5417"/>
    <mergeCell ref="J5416:K5417"/>
    <mergeCell ref="L5416:M5417"/>
    <mergeCell ref="BQ5416:BQ5417"/>
    <mergeCell ref="BF5418:BG5419"/>
    <mergeCell ref="BH5418:BI5419"/>
    <mergeCell ref="BR5418:BR5419"/>
    <mergeCell ref="BD5418:BE5419"/>
    <mergeCell ref="AH5418:AI5419"/>
    <mergeCell ref="AJ5418:AK5419"/>
    <mergeCell ref="AL5418:AM5419"/>
    <mergeCell ref="AN5418:AO5419"/>
    <mergeCell ref="AP5418:AQ5419"/>
    <mergeCell ref="AR5418:AS5419"/>
    <mergeCell ref="T5418:U5419"/>
    <mergeCell ref="X5418:Y5419"/>
    <mergeCell ref="Z5418:AA5419"/>
    <mergeCell ref="AB5418:AC5419"/>
    <mergeCell ref="AD5418:AE5419"/>
    <mergeCell ref="AF5418:AG5419"/>
    <mergeCell ref="H5418:I5419"/>
    <mergeCell ref="J5418:K5419"/>
    <mergeCell ref="L5418:M5419"/>
    <mergeCell ref="N5418:O5419"/>
    <mergeCell ref="P5418:Q5419"/>
    <mergeCell ref="R5418:S5419"/>
    <mergeCell ref="BQ5418:BQ5419"/>
    <mergeCell ref="BS5414:BS5415"/>
    <mergeCell ref="C5415:D5415"/>
    <mergeCell ref="B5412:B5413"/>
    <mergeCell ref="C5412:D5412"/>
    <mergeCell ref="E5412:E5413"/>
    <mergeCell ref="F5412:F5413"/>
    <mergeCell ref="G5412:G5413"/>
    <mergeCell ref="H5412:I5413"/>
    <mergeCell ref="J5412:K5413"/>
    <mergeCell ref="L5412:M5413"/>
    <mergeCell ref="BF5414:BG5415"/>
    <mergeCell ref="BH5414:BI5415"/>
    <mergeCell ref="BJ5414:BK5415"/>
    <mergeCell ref="BL5414:BM5415"/>
    <mergeCell ref="BN5414:BP5415"/>
    <mergeCell ref="BR5414:BR5415"/>
    <mergeCell ref="AT5414:AU5415"/>
    <mergeCell ref="AV5414:AW5415"/>
    <mergeCell ref="AX5414:AY5415"/>
    <mergeCell ref="AZ5414:BA5415"/>
    <mergeCell ref="BB5414:BC5415"/>
    <mergeCell ref="BD5414:BE5415"/>
    <mergeCell ref="AH5414:AI5415"/>
    <mergeCell ref="BQ5414:BQ5415"/>
    <mergeCell ref="AD5414:AE5415"/>
    <mergeCell ref="AF5414:AG5415"/>
    <mergeCell ref="H5414:I5415"/>
    <mergeCell ref="J5414:K5415"/>
    <mergeCell ref="L5414:M5415"/>
    <mergeCell ref="N5414:O5415"/>
    <mergeCell ref="P5414:Q5415"/>
    <mergeCell ref="R5414:S5415"/>
    <mergeCell ref="BL5416:BM5417"/>
    <mergeCell ref="BN5416:BP5417"/>
    <mergeCell ref="BR5416:BR5417"/>
    <mergeCell ref="C5413:D5413"/>
    <mergeCell ref="B5414:B5415"/>
    <mergeCell ref="C5414:D5414"/>
    <mergeCell ref="E5414:E5415"/>
    <mergeCell ref="F5414:F5415"/>
    <mergeCell ref="G5414:G5415"/>
    <mergeCell ref="AZ5412:BA5413"/>
    <mergeCell ref="BB5412:BC5413"/>
    <mergeCell ref="BD5412:BE5413"/>
    <mergeCell ref="BF5412:BG5413"/>
    <mergeCell ref="BH5412:BI5413"/>
    <mergeCell ref="BJ5412:BK5413"/>
    <mergeCell ref="AN5412:AO5413"/>
    <mergeCell ref="AP5412:AQ5413"/>
    <mergeCell ref="AR5412:AS5413"/>
    <mergeCell ref="AT5412:AU5413"/>
    <mergeCell ref="AV5412:AW5413"/>
    <mergeCell ref="AX5412:AY5413"/>
    <mergeCell ref="AB5412:AC5413"/>
    <mergeCell ref="AD5412:AE5413"/>
    <mergeCell ref="AF5412:AG5413"/>
    <mergeCell ref="AH5412:AI5413"/>
    <mergeCell ref="AJ5412:AK5413"/>
    <mergeCell ref="AL5412:AM5413"/>
    <mergeCell ref="N5412:O5413"/>
    <mergeCell ref="P5412:Q5413"/>
    <mergeCell ref="R5412:S5413"/>
    <mergeCell ref="T5412:U5413"/>
    <mergeCell ref="X5412:Y5413"/>
    <mergeCell ref="BL5410:BM5411"/>
    <mergeCell ref="BN5410:BP5411"/>
    <mergeCell ref="BR5410:BR5411"/>
    <mergeCell ref="AT5410:AU5411"/>
    <mergeCell ref="AV5410:AW5411"/>
    <mergeCell ref="AX5410:AY5411"/>
    <mergeCell ref="AZ5410:BA5411"/>
    <mergeCell ref="BB5410:BC5411"/>
    <mergeCell ref="BD5410:BE5411"/>
    <mergeCell ref="AH5410:AI5411"/>
    <mergeCell ref="AJ5410:AK5411"/>
    <mergeCell ref="AL5410:AM5411"/>
    <mergeCell ref="AN5410:AO5411"/>
    <mergeCell ref="AP5410:AQ5411"/>
    <mergeCell ref="AR5410:AS5411"/>
    <mergeCell ref="T5410:U5411"/>
    <mergeCell ref="X5410:Y5411"/>
    <mergeCell ref="Z5410:AA5411"/>
    <mergeCell ref="AB5410:AC5411"/>
    <mergeCell ref="AD5410:AE5411"/>
    <mergeCell ref="AF5410:AG5411"/>
    <mergeCell ref="H5410:I5411"/>
    <mergeCell ref="J5410:K5411"/>
    <mergeCell ref="L5410:M5411"/>
    <mergeCell ref="N5410:O5411"/>
    <mergeCell ref="P5410:Q5411"/>
    <mergeCell ref="R5410:S5411"/>
    <mergeCell ref="BL5412:BM5413"/>
    <mergeCell ref="BN5412:BP5413"/>
    <mergeCell ref="BQ5410:BQ5411"/>
    <mergeCell ref="B5418:B5419"/>
    <mergeCell ref="C5418:D5418"/>
    <mergeCell ref="E5418:E5419"/>
    <mergeCell ref="F5418:F5419"/>
    <mergeCell ref="G5418:G5419"/>
    <mergeCell ref="AZ5416:BA5417"/>
    <mergeCell ref="BB5416:BC5417"/>
    <mergeCell ref="BD5416:BE5417"/>
    <mergeCell ref="BF5416:BG5417"/>
    <mergeCell ref="BH5416:BI5417"/>
    <mergeCell ref="BJ5416:BK5417"/>
    <mergeCell ref="AN5416:AO5417"/>
    <mergeCell ref="AP5416:AQ5417"/>
    <mergeCell ref="AR5416:AS5417"/>
    <mergeCell ref="AT5416:AU5417"/>
    <mergeCell ref="AV5416:AW5417"/>
    <mergeCell ref="AX5416:AY5417"/>
    <mergeCell ref="AB5416:AC5417"/>
    <mergeCell ref="AD5416:AE5417"/>
    <mergeCell ref="Z5412:AA5413"/>
    <mergeCell ref="BR5412:BR5413"/>
    <mergeCell ref="C5417:D5417"/>
    <mergeCell ref="C5409:D5409"/>
    <mergeCell ref="B5410:B5411"/>
    <mergeCell ref="C5410:D5410"/>
    <mergeCell ref="E5410:E5411"/>
    <mergeCell ref="F5410:F5411"/>
    <mergeCell ref="G5410:G5411"/>
    <mergeCell ref="AZ5408:BA5409"/>
    <mergeCell ref="BB5408:BC5409"/>
    <mergeCell ref="BD5408:BE5409"/>
    <mergeCell ref="BF5408:BG5409"/>
    <mergeCell ref="BH5408:BI5409"/>
    <mergeCell ref="BJ5408:BK5409"/>
    <mergeCell ref="AN5408:AO5409"/>
    <mergeCell ref="AP5408:AQ5409"/>
    <mergeCell ref="AR5408:AS5409"/>
    <mergeCell ref="AT5408:AU5409"/>
    <mergeCell ref="AV5408:AW5409"/>
    <mergeCell ref="AX5408:AY5409"/>
    <mergeCell ref="AB5408:AC5409"/>
    <mergeCell ref="AD5408:AE5409"/>
    <mergeCell ref="AF5408:AG5409"/>
    <mergeCell ref="AH5408:AI5409"/>
    <mergeCell ref="AJ5408:AK5409"/>
    <mergeCell ref="AL5408:AM5409"/>
    <mergeCell ref="N5408:O5409"/>
    <mergeCell ref="P5408:Q5409"/>
    <mergeCell ref="R5408:S5409"/>
    <mergeCell ref="T5408:U5409"/>
    <mergeCell ref="X5408:Y5409"/>
    <mergeCell ref="Z5408:AA5409"/>
    <mergeCell ref="C5411:D5411"/>
    <mergeCell ref="B5408:B5409"/>
    <mergeCell ref="C5408:D5408"/>
    <mergeCell ref="E5408:E5409"/>
    <mergeCell ref="F5408:F5409"/>
    <mergeCell ref="G5408:G5409"/>
    <mergeCell ref="H5408:I5409"/>
    <mergeCell ref="J5408:K5409"/>
    <mergeCell ref="L5408:M5409"/>
    <mergeCell ref="BF5410:BG5411"/>
    <mergeCell ref="BH5410:BI5411"/>
    <mergeCell ref="BJ5410:BK5411"/>
    <mergeCell ref="BF5406:BG5407"/>
    <mergeCell ref="BH5406:BI5407"/>
    <mergeCell ref="BJ5406:BK5407"/>
    <mergeCell ref="BL5406:BM5407"/>
    <mergeCell ref="BN5406:BP5407"/>
    <mergeCell ref="BR5406:BR5407"/>
    <mergeCell ref="AT5406:AU5407"/>
    <mergeCell ref="AV5406:AW5407"/>
    <mergeCell ref="AX5406:AY5407"/>
    <mergeCell ref="AZ5406:BA5407"/>
    <mergeCell ref="BB5406:BC5407"/>
    <mergeCell ref="BD5406:BE5407"/>
    <mergeCell ref="AH5406:AI5407"/>
    <mergeCell ref="AJ5406:AK5407"/>
    <mergeCell ref="AL5406:AM5407"/>
    <mergeCell ref="AN5406:AO5407"/>
    <mergeCell ref="AP5406:AQ5407"/>
    <mergeCell ref="AR5406:AS5407"/>
    <mergeCell ref="T5406:U5407"/>
    <mergeCell ref="X5406:Y5407"/>
    <mergeCell ref="Z5406:AA5407"/>
    <mergeCell ref="AB5406:AC5407"/>
    <mergeCell ref="AD5406:AE5407"/>
    <mergeCell ref="AF5406:AG5407"/>
    <mergeCell ref="H5406:I5407"/>
    <mergeCell ref="J5406:K5407"/>
    <mergeCell ref="L5406:M5407"/>
    <mergeCell ref="N5406:O5407"/>
    <mergeCell ref="P5406:Q5407"/>
    <mergeCell ref="R5406:S5407"/>
    <mergeCell ref="BQ5406:BQ5407"/>
    <mergeCell ref="BL5408:BM5409"/>
    <mergeCell ref="BN5408:BP5409"/>
    <mergeCell ref="BR5408:BR5409"/>
    <mergeCell ref="BQ5408:BQ5409"/>
    <mergeCell ref="BB5402:BC5403"/>
    <mergeCell ref="BD5402:BE5403"/>
    <mergeCell ref="AH5402:AI5403"/>
    <mergeCell ref="AJ5402:AK5403"/>
    <mergeCell ref="AL5402:AM5403"/>
    <mergeCell ref="AN5402:AO5403"/>
    <mergeCell ref="AP5402:AQ5403"/>
    <mergeCell ref="AR5402:AS5403"/>
    <mergeCell ref="T5402:U5403"/>
    <mergeCell ref="X5402:Y5403"/>
    <mergeCell ref="Z5402:AA5403"/>
    <mergeCell ref="AB5402:AC5403"/>
    <mergeCell ref="AD5402:AE5403"/>
    <mergeCell ref="AF5402:AG5403"/>
    <mergeCell ref="H5402:I5403"/>
    <mergeCell ref="J5402:K5403"/>
    <mergeCell ref="L5402:M5403"/>
    <mergeCell ref="N5402:O5403"/>
    <mergeCell ref="P5402:Q5403"/>
    <mergeCell ref="R5402:S5403"/>
    <mergeCell ref="BL5404:BM5405"/>
    <mergeCell ref="BN5404:BP5405"/>
    <mergeCell ref="BR5404:BR5405"/>
    <mergeCell ref="BS5404:BS5405"/>
    <mergeCell ref="C5405:D5405"/>
    <mergeCell ref="B5406:B5407"/>
    <mergeCell ref="C5406:D5406"/>
    <mergeCell ref="E5406:E5407"/>
    <mergeCell ref="F5406:F5407"/>
    <mergeCell ref="G5406:G5407"/>
    <mergeCell ref="AZ5404:BA5405"/>
    <mergeCell ref="BB5404:BC5405"/>
    <mergeCell ref="BD5404:BE5405"/>
    <mergeCell ref="BF5404:BG5405"/>
    <mergeCell ref="BH5404:BI5405"/>
    <mergeCell ref="BJ5404:BK5405"/>
    <mergeCell ref="AN5404:AO5405"/>
    <mergeCell ref="AP5404:AQ5405"/>
    <mergeCell ref="AR5404:AS5405"/>
    <mergeCell ref="AT5404:AU5405"/>
    <mergeCell ref="AV5404:AW5405"/>
    <mergeCell ref="AX5404:AY5405"/>
    <mergeCell ref="AB5404:AC5405"/>
    <mergeCell ref="AD5404:AE5405"/>
    <mergeCell ref="AF5404:AG5405"/>
    <mergeCell ref="AH5404:AI5405"/>
    <mergeCell ref="AJ5404:AK5405"/>
    <mergeCell ref="AL5404:AM5405"/>
    <mergeCell ref="N5404:O5405"/>
    <mergeCell ref="P5404:Q5405"/>
    <mergeCell ref="R5404:S5405"/>
    <mergeCell ref="T5404:U5405"/>
    <mergeCell ref="X5404:Y5405"/>
    <mergeCell ref="Z5404:AA5405"/>
    <mergeCell ref="BS5406:BS5407"/>
    <mergeCell ref="C5407:D5407"/>
    <mergeCell ref="B5404:B5405"/>
    <mergeCell ref="C5404:D5404"/>
    <mergeCell ref="E5404:E5405"/>
    <mergeCell ref="F5404:F5405"/>
    <mergeCell ref="G5404:G5405"/>
    <mergeCell ref="H5404:I5405"/>
    <mergeCell ref="J5404:K5405"/>
    <mergeCell ref="L5404:M5405"/>
    <mergeCell ref="AB5398:AC5399"/>
    <mergeCell ref="AD5398:AE5399"/>
    <mergeCell ref="AF5398:AG5399"/>
    <mergeCell ref="H5398:I5399"/>
    <mergeCell ref="J5398:K5399"/>
    <mergeCell ref="L5398:M5399"/>
    <mergeCell ref="N5398:O5399"/>
    <mergeCell ref="P5398:Q5399"/>
    <mergeCell ref="R5398:S5399"/>
    <mergeCell ref="BL5400:BM5401"/>
    <mergeCell ref="BN5400:BP5401"/>
    <mergeCell ref="BR5400:BR5401"/>
    <mergeCell ref="BS5400:BS5401"/>
    <mergeCell ref="C5401:D5401"/>
    <mergeCell ref="B5402:B5403"/>
    <mergeCell ref="C5402:D5402"/>
    <mergeCell ref="E5402:E5403"/>
    <mergeCell ref="F5402:F5403"/>
    <mergeCell ref="G5402:G5403"/>
    <mergeCell ref="AZ5400:BA5401"/>
    <mergeCell ref="BB5400:BC5401"/>
    <mergeCell ref="BD5400:BE5401"/>
    <mergeCell ref="BF5400:BG5401"/>
    <mergeCell ref="BH5400:BI5401"/>
    <mergeCell ref="BJ5400:BK5401"/>
    <mergeCell ref="AN5400:AO5401"/>
    <mergeCell ref="AP5400:AQ5401"/>
    <mergeCell ref="AR5400:AS5401"/>
    <mergeCell ref="AT5400:AU5401"/>
    <mergeCell ref="AV5400:AW5401"/>
    <mergeCell ref="AX5400:AY5401"/>
    <mergeCell ref="AB5400:AC5401"/>
    <mergeCell ref="AD5400:AE5401"/>
    <mergeCell ref="AF5400:AG5401"/>
    <mergeCell ref="AH5400:AI5401"/>
    <mergeCell ref="AJ5400:AK5401"/>
    <mergeCell ref="AL5400:AM5401"/>
    <mergeCell ref="N5400:O5401"/>
    <mergeCell ref="P5400:Q5401"/>
    <mergeCell ref="R5400:S5401"/>
    <mergeCell ref="T5400:U5401"/>
    <mergeCell ref="X5400:Y5401"/>
    <mergeCell ref="Z5400:AA5401"/>
    <mergeCell ref="BS5402:BS5403"/>
    <mergeCell ref="C5403:D5403"/>
    <mergeCell ref="B5400:B5401"/>
    <mergeCell ref="C5400:D5400"/>
    <mergeCell ref="E5400:E5401"/>
    <mergeCell ref="F5400:F5401"/>
    <mergeCell ref="G5400:G5401"/>
    <mergeCell ref="H5400:I5401"/>
    <mergeCell ref="J5400:K5401"/>
    <mergeCell ref="L5400:M5401"/>
    <mergeCell ref="BF5402:BG5403"/>
    <mergeCell ref="BH5402:BI5403"/>
    <mergeCell ref="BJ5402:BK5403"/>
    <mergeCell ref="BL5402:BM5403"/>
    <mergeCell ref="BN5402:BP5403"/>
    <mergeCell ref="BR5402:BR5403"/>
    <mergeCell ref="AT5402:AU5403"/>
    <mergeCell ref="BQ5402:BQ5403"/>
    <mergeCell ref="AV5402:AW5403"/>
    <mergeCell ref="AX5402:AY5403"/>
    <mergeCell ref="AZ5402:BA5403"/>
    <mergeCell ref="BQ5392:BQ5393"/>
    <mergeCell ref="BQ5394:BQ5395"/>
    <mergeCell ref="BL5396:BM5397"/>
    <mergeCell ref="BN5396:BP5397"/>
    <mergeCell ref="BR5396:BR5397"/>
    <mergeCell ref="BS5396:BS5397"/>
    <mergeCell ref="C5397:D5397"/>
    <mergeCell ref="B5398:B5399"/>
    <mergeCell ref="C5398:D5398"/>
    <mergeCell ref="E5398:E5399"/>
    <mergeCell ref="F5398:F5399"/>
    <mergeCell ref="G5398:G5399"/>
    <mergeCell ref="AZ5396:BA5397"/>
    <mergeCell ref="BB5396:BC5397"/>
    <mergeCell ref="BD5396:BE5397"/>
    <mergeCell ref="BF5396:BG5397"/>
    <mergeCell ref="BH5396:BI5397"/>
    <mergeCell ref="BJ5396:BK5397"/>
    <mergeCell ref="AN5396:AO5397"/>
    <mergeCell ref="AP5396:AQ5397"/>
    <mergeCell ref="AR5396:AS5397"/>
    <mergeCell ref="AT5396:AU5397"/>
    <mergeCell ref="AV5396:AW5397"/>
    <mergeCell ref="AX5396:AY5397"/>
    <mergeCell ref="AB5396:AC5397"/>
    <mergeCell ref="AD5396:AE5397"/>
    <mergeCell ref="AF5396:AG5397"/>
    <mergeCell ref="AH5396:AI5397"/>
    <mergeCell ref="AJ5396:AK5397"/>
    <mergeCell ref="AL5396:AM5397"/>
    <mergeCell ref="N5396:O5397"/>
    <mergeCell ref="P5396:Q5397"/>
    <mergeCell ref="R5396:S5397"/>
    <mergeCell ref="T5396:U5397"/>
    <mergeCell ref="X5396:Y5397"/>
    <mergeCell ref="Z5396:AA5397"/>
    <mergeCell ref="BS5398:BS5399"/>
    <mergeCell ref="C5399:D5399"/>
    <mergeCell ref="B5396:B5397"/>
    <mergeCell ref="C5396:D5396"/>
    <mergeCell ref="E5396:E5397"/>
    <mergeCell ref="F5396:F5397"/>
    <mergeCell ref="G5396:G5397"/>
    <mergeCell ref="H5396:I5397"/>
    <mergeCell ref="J5396:K5397"/>
    <mergeCell ref="L5396:M5397"/>
    <mergeCell ref="BF5398:BG5399"/>
    <mergeCell ref="BH5398:BI5399"/>
    <mergeCell ref="BJ5398:BK5399"/>
    <mergeCell ref="BL5398:BM5399"/>
    <mergeCell ref="BN5398:BP5399"/>
    <mergeCell ref="BR5398:BR5399"/>
    <mergeCell ref="AT5398:AU5399"/>
    <mergeCell ref="AV5398:AW5399"/>
    <mergeCell ref="AX5398:AY5399"/>
    <mergeCell ref="AZ5398:BA5399"/>
    <mergeCell ref="BB5398:BC5399"/>
    <mergeCell ref="BD5398:BE5399"/>
    <mergeCell ref="AH5398:AI5399"/>
    <mergeCell ref="AJ5398:AK5399"/>
    <mergeCell ref="AL5398:AM5399"/>
    <mergeCell ref="AN5398:AO5399"/>
    <mergeCell ref="AP5398:AQ5399"/>
    <mergeCell ref="Z5398:AA5399"/>
    <mergeCell ref="H5390:I5391"/>
    <mergeCell ref="J5390:K5391"/>
    <mergeCell ref="L5390:M5391"/>
    <mergeCell ref="N5390:O5391"/>
    <mergeCell ref="P5390:Q5391"/>
    <mergeCell ref="R5390:S5391"/>
    <mergeCell ref="BL5392:BM5393"/>
    <mergeCell ref="BN5392:BP5393"/>
    <mergeCell ref="BR5392:BR5393"/>
    <mergeCell ref="BS5392:BS5393"/>
    <mergeCell ref="C5393:D5393"/>
    <mergeCell ref="B5394:B5395"/>
    <mergeCell ref="C5394:D5394"/>
    <mergeCell ref="E5394:E5395"/>
    <mergeCell ref="F5394:F5395"/>
    <mergeCell ref="G5394:G5395"/>
    <mergeCell ref="AZ5392:BA5393"/>
    <mergeCell ref="BB5392:BC5393"/>
    <mergeCell ref="BD5392:BE5393"/>
    <mergeCell ref="BF5392:BG5393"/>
    <mergeCell ref="BH5392:BI5393"/>
    <mergeCell ref="BJ5392:BK5393"/>
    <mergeCell ref="AN5392:AO5393"/>
    <mergeCell ref="AP5392:AQ5393"/>
    <mergeCell ref="AR5392:AS5393"/>
    <mergeCell ref="AT5392:AU5393"/>
    <mergeCell ref="AV5392:AW5393"/>
    <mergeCell ref="AX5392:AY5393"/>
    <mergeCell ref="AB5392:AC5393"/>
    <mergeCell ref="AD5392:AE5393"/>
    <mergeCell ref="AF5392:AG5393"/>
    <mergeCell ref="AH5392:AI5393"/>
    <mergeCell ref="AJ5392:AK5393"/>
    <mergeCell ref="AL5392:AM5393"/>
    <mergeCell ref="N5392:O5393"/>
    <mergeCell ref="P5392:Q5393"/>
    <mergeCell ref="R5392:S5393"/>
    <mergeCell ref="T5392:U5393"/>
    <mergeCell ref="X5392:Y5393"/>
    <mergeCell ref="Z5392:AA5393"/>
    <mergeCell ref="BS5394:BS5395"/>
    <mergeCell ref="C5395:D5395"/>
    <mergeCell ref="B5392:B5393"/>
    <mergeCell ref="C5392:D5392"/>
    <mergeCell ref="E5392:E5393"/>
    <mergeCell ref="F5392:F5393"/>
    <mergeCell ref="G5392:G5393"/>
    <mergeCell ref="H5392:I5393"/>
    <mergeCell ref="J5392:K5393"/>
    <mergeCell ref="L5392:M5393"/>
    <mergeCell ref="BF5394:BG5395"/>
    <mergeCell ref="BH5394:BI5395"/>
    <mergeCell ref="BJ5394:BK5395"/>
    <mergeCell ref="BL5394:BM5395"/>
    <mergeCell ref="BN5394:BP5395"/>
    <mergeCell ref="BR5394:BR5395"/>
    <mergeCell ref="AT5394:AU5395"/>
    <mergeCell ref="AV5394:AW5395"/>
    <mergeCell ref="H5394:I5395"/>
    <mergeCell ref="J5394:K5395"/>
    <mergeCell ref="L5394:M5395"/>
    <mergeCell ref="N5394:O5395"/>
    <mergeCell ref="P5394:Q5395"/>
    <mergeCell ref="R5394:S5395"/>
    <mergeCell ref="P5386:Q5387"/>
    <mergeCell ref="R5386:S5387"/>
    <mergeCell ref="BL5388:BM5389"/>
    <mergeCell ref="BN5388:BP5389"/>
    <mergeCell ref="BR5388:BR5389"/>
    <mergeCell ref="BS5388:BS5389"/>
    <mergeCell ref="C5389:D5389"/>
    <mergeCell ref="B5390:B5391"/>
    <mergeCell ref="C5390:D5390"/>
    <mergeCell ref="E5390:E5391"/>
    <mergeCell ref="F5390:F5391"/>
    <mergeCell ref="G5390:G5391"/>
    <mergeCell ref="AZ5388:BA5389"/>
    <mergeCell ref="BB5388:BC5389"/>
    <mergeCell ref="BD5388:BE5389"/>
    <mergeCell ref="BF5388:BG5389"/>
    <mergeCell ref="BH5388:BI5389"/>
    <mergeCell ref="BJ5388:BK5389"/>
    <mergeCell ref="AN5388:AO5389"/>
    <mergeCell ref="AP5388:AQ5389"/>
    <mergeCell ref="AR5388:AS5389"/>
    <mergeCell ref="AT5388:AU5389"/>
    <mergeCell ref="AV5388:AW5389"/>
    <mergeCell ref="AX5388:AY5389"/>
    <mergeCell ref="AB5388:AC5389"/>
    <mergeCell ref="AD5388:AE5389"/>
    <mergeCell ref="AF5388:AG5389"/>
    <mergeCell ref="AH5388:AI5389"/>
    <mergeCell ref="AJ5388:AK5389"/>
    <mergeCell ref="AL5388:AM5389"/>
    <mergeCell ref="N5388:O5389"/>
    <mergeCell ref="P5388:Q5389"/>
    <mergeCell ref="R5388:S5389"/>
    <mergeCell ref="T5388:U5389"/>
    <mergeCell ref="X5388:Y5389"/>
    <mergeCell ref="Z5388:AA5389"/>
    <mergeCell ref="BS5390:BS5391"/>
    <mergeCell ref="C5391:D5391"/>
    <mergeCell ref="B5388:B5389"/>
    <mergeCell ref="C5388:D5388"/>
    <mergeCell ref="E5388:E5389"/>
    <mergeCell ref="F5388:F5389"/>
    <mergeCell ref="G5388:G5389"/>
    <mergeCell ref="H5388:I5389"/>
    <mergeCell ref="J5388:K5389"/>
    <mergeCell ref="L5388:M5389"/>
    <mergeCell ref="BF5390:BG5391"/>
    <mergeCell ref="BH5390:BI5391"/>
    <mergeCell ref="BJ5390:BK5391"/>
    <mergeCell ref="BL5390:BM5391"/>
    <mergeCell ref="BN5390:BP5391"/>
    <mergeCell ref="BR5390:BR5391"/>
    <mergeCell ref="AT5390:AU5391"/>
    <mergeCell ref="AV5390:AW5391"/>
    <mergeCell ref="AX5390:AY5391"/>
    <mergeCell ref="AZ5390:BA5391"/>
    <mergeCell ref="BB5390:BC5391"/>
    <mergeCell ref="BD5390:BE5391"/>
    <mergeCell ref="AH5390:AI5391"/>
    <mergeCell ref="AJ5390:AK5391"/>
    <mergeCell ref="AL5390:AM5391"/>
    <mergeCell ref="AN5390:AO5391"/>
    <mergeCell ref="AP5390:AQ5391"/>
    <mergeCell ref="AR5390:AS5391"/>
    <mergeCell ref="B5386:B5387"/>
    <mergeCell ref="C5386:D5386"/>
    <mergeCell ref="E5386:E5387"/>
    <mergeCell ref="F5386:F5387"/>
    <mergeCell ref="G5386:G5387"/>
    <mergeCell ref="AZ5384:BA5385"/>
    <mergeCell ref="BB5384:BC5385"/>
    <mergeCell ref="BD5384:BE5385"/>
    <mergeCell ref="BF5384:BG5385"/>
    <mergeCell ref="BH5384:BI5385"/>
    <mergeCell ref="BJ5384:BK5385"/>
    <mergeCell ref="AN5384:AO5385"/>
    <mergeCell ref="AP5384:AQ5385"/>
    <mergeCell ref="AR5384:AS5385"/>
    <mergeCell ref="AT5384:AU5385"/>
    <mergeCell ref="AV5384:AW5385"/>
    <mergeCell ref="AX5384:AY5385"/>
    <mergeCell ref="AB5384:AC5385"/>
    <mergeCell ref="AD5384:AE5385"/>
    <mergeCell ref="AF5384:AG5385"/>
    <mergeCell ref="AH5384:AI5385"/>
    <mergeCell ref="AJ5384:AK5385"/>
    <mergeCell ref="AL5384:AM5385"/>
    <mergeCell ref="N5384:O5385"/>
    <mergeCell ref="P5384:Q5385"/>
    <mergeCell ref="R5384:S5385"/>
    <mergeCell ref="T5384:U5385"/>
    <mergeCell ref="X5384:Y5385"/>
    <mergeCell ref="Z5384:AA5385"/>
    <mergeCell ref="BS5386:BS5387"/>
    <mergeCell ref="C5387:D5387"/>
    <mergeCell ref="B5382:B5383"/>
    <mergeCell ref="C5382:D5382"/>
    <mergeCell ref="E5382:E5383"/>
    <mergeCell ref="F5382:F5383"/>
    <mergeCell ref="G5382:G5383"/>
    <mergeCell ref="BF5386:BG5387"/>
    <mergeCell ref="BH5386:BI5387"/>
    <mergeCell ref="BJ5386:BK5387"/>
    <mergeCell ref="BL5386:BM5387"/>
    <mergeCell ref="BN5386:BP5387"/>
    <mergeCell ref="BR5386:BR5387"/>
    <mergeCell ref="AT5386:AU5387"/>
    <mergeCell ref="AV5386:AW5387"/>
    <mergeCell ref="AX5386:AY5387"/>
    <mergeCell ref="AZ5386:BA5387"/>
    <mergeCell ref="BB5386:BC5387"/>
    <mergeCell ref="BD5386:BE5387"/>
    <mergeCell ref="AH5386:AI5387"/>
    <mergeCell ref="AJ5386:AK5387"/>
    <mergeCell ref="AL5386:AM5387"/>
    <mergeCell ref="AN5386:AO5387"/>
    <mergeCell ref="AP5386:AQ5387"/>
    <mergeCell ref="AR5386:AS5387"/>
    <mergeCell ref="T5386:U5387"/>
    <mergeCell ref="X5386:Y5387"/>
    <mergeCell ref="Z5386:AA5387"/>
    <mergeCell ref="AB5386:AC5387"/>
    <mergeCell ref="AD5386:AE5387"/>
    <mergeCell ref="AF5386:AG5387"/>
    <mergeCell ref="H5386:I5387"/>
    <mergeCell ref="J5386:K5387"/>
    <mergeCell ref="L5386:M5387"/>
    <mergeCell ref="N5386:O5387"/>
    <mergeCell ref="C5383:D5383"/>
    <mergeCell ref="B5384:B5385"/>
    <mergeCell ref="C5384:D5384"/>
    <mergeCell ref="E5384:E5385"/>
    <mergeCell ref="F5384:F5385"/>
    <mergeCell ref="G5384:G5385"/>
    <mergeCell ref="H5384:I5385"/>
    <mergeCell ref="J5384:K5385"/>
    <mergeCell ref="L5384:M5385"/>
    <mergeCell ref="BF5382:BG5383"/>
    <mergeCell ref="BH5382:BI5383"/>
    <mergeCell ref="BJ5382:BK5383"/>
    <mergeCell ref="BL5382:BM5383"/>
    <mergeCell ref="BN5382:BP5383"/>
    <mergeCell ref="BR5382:BR5383"/>
    <mergeCell ref="AT5382:AU5383"/>
    <mergeCell ref="AV5382:AW5383"/>
    <mergeCell ref="AX5382:AY5383"/>
    <mergeCell ref="AZ5382:BA5383"/>
    <mergeCell ref="BB5382:BC5383"/>
    <mergeCell ref="BD5382:BE5383"/>
    <mergeCell ref="AH5382:AI5383"/>
    <mergeCell ref="AJ5382:AK5383"/>
    <mergeCell ref="AL5382:AM5383"/>
    <mergeCell ref="AN5382:AO5383"/>
    <mergeCell ref="AP5382:AQ5383"/>
    <mergeCell ref="AR5382:AS5383"/>
    <mergeCell ref="T5382:U5383"/>
    <mergeCell ref="X5382:Y5383"/>
    <mergeCell ref="Z5382:AA5383"/>
    <mergeCell ref="AB5382:AC5383"/>
    <mergeCell ref="AD5382:AE5383"/>
    <mergeCell ref="AF5382:AG5383"/>
    <mergeCell ref="H5382:I5383"/>
    <mergeCell ref="J5382:K5383"/>
    <mergeCell ref="L5382:M5383"/>
    <mergeCell ref="N5382:O5383"/>
    <mergeCell ref="P5382:Q5383"/>
    <mergeCell ref="R5382:S5383"/>
    <mergeCell ref="BL5384:BM5385"/>
    <mergeCell ref="BN5384:BP5385"/>
    <mergeCell ref="BR5384:BR5385"/>
    <mergeCell ref="C5385:D5385"/>
    <mergeCell ref="BQ5382:BQ5383"/>
    <mergeCell ref="AV5380:AW5381"/>
    <mergeCell ref="AX5380:AY5381"/>
    <mergeCell ref="AB5380:AC5381"/>
    <mergeCell ref="AD5380:AE5381"/>
    <mergeCell ref="AF5380:AG5381"/>
    <mergeCell ref="AH5380:AI5381"/>
    <mergeCell ref="AJ5380:AK5381"/>
    <mergeCell ref="AL5380:AM5381"/>
    <mergeCell ref="N5380:O5381"/>
    <mergeCell ref="P5380:Q5381"/>
    <mergeCell ref="R5380:S5381"/>
    <mergeCell ref="T5380:U5381"/>
    <mergeCell ref="X5380:Y5381"/>
    <mergeCell ref="Z5380:AA5381"/>
    <mergeCell ref="B5380:B5381"/>
    <mergeCell ref="C5380:D5380"/>
    <mergeCell ref="E5380:E5381"/>
    <mergeCell ref="F5380:F5381"/>
    <mergeCell ref="G5380:G5381"/>
    <mergeCell ref="BQ5380:BQ5381"/>
    <mergeCell ref="C5381:D5381"/>
    <mergeCell ref="BF5375:BO5375"/>
    <mergeCell ref="B5378:B5379"/>
    <mergeCell ref="C5378:D5379"/>
    <mergeCell ref="F5378:F5379"/>
    <mergeCell ref="G5378:G5379"/>
    <mergeCell ref="H5378:I5379"/>
    <mergeCell ref="J5378:O5378"/>
    <mergeCell ref="P5378:U5378"/>
    <mergeCell ref="X5378:Y5379"/>
    <mergeCell ref="Z5378:AA5379"/>
    <mergeCell ref="C5375:D5375"/>
    <mergeCell ref="E5375:AE5375"/>
    <mergeCell ref="AG5375:AJ5375"/>
    <mergeCell ref="AK5375:BB5375"/>
    <mergeCell ref="BC5375:BE5375"/>
    <mergeCell ref="BN5378:BP5379"/>
    <mergeCell ref="J5379:K5379"/>
    <mergeCell ref="L5379:M5379"/>
    <mergeCell ref="N5379:O5379"/>
    <mergeCell ref="P5379:Q5379"/>
    <mergeCell ref="R5379:S5379"/>
    <mergeCell ref="T5379:U5379"/>
    <mergeCell ref="AB5378:AC5379"/>
    <mergeCell ref="AD5378:AI5378"/>
    <mergeCell ref="AJ5378:AO5378"/>
    <mergeCell ref="AP5378:AU5378"/>
    <mergeCell ref="AV5378:BA5378"/>
    <mergeCell ref="BB5378:BG5378"/>
    <mergeCell ref="AP5379:AQ5379"/>
    <mergeCell ref="AR5379:AS5379"/>
    <mergeCell ref="AT5379:AU5379"/>
    <mergeCell ref="AV5379:AW5379"/>
    <mergeCell ref="BH5378:BM5378"/>
    <mergeCell ref="AP5380:AQ5381"/>
    <mergeCell ref="AR5380:AS5381"/>
    <mergeCell ref="AT5380:AU5381"/>
    <mergeCell ref="B5368:C5368"/>
    <mergeCell ref="H5368:J5368"/>
    <mergeCell ref="L5368:N5368"/>
    <mergeCell ref="BL5380:BM5381"/>
    <mergeCell ref="BN5380:BP5381"/>
    <mergeCell ref="BR5380:BR5381"/>
    <mergeCell ref="B5371:BP5371"/>
    <mergeCell ref="E5373:AE5373"/>
    <mergeCell ref="AG5373:AM5373"/>
    <mergeCell ref="AN5373:BO5373"/>
    <mergeCell ref="AQ5368:AS5368"/>
    <mergeCell ref="AU5368:AW5368"/>
    <mergeCell ref="BB5368:BF5368"/>
    <mergeCell ref="BG5368:BI5368"/>
    <mergeCell ref="BK5368:BM5368"/>
    <mergeCell ref="BC5369:BP5369"/>
    <mergeCell ref="S5368:U5368"/>
    <mergeCell ref="L5363:M5364"/>
    <mergeCell ref="N5363:O5364"/>
    <mergeCell ref="P5363:Q5364"/>
    <mergeCell ref="R5363:S5364"/>
    <mergeCell ref="T5363:U5364"/>
    <mergeCell ref="X5363:Y5364"/>
    <mergeCell ref="Z5363:AA5364"/>
    <mergeCell ref="AB5363:AC5364"/>
    <mergeCell ref="AD5363:AE5364"/>
    <mergeCell ref="AF5363:AG5364"/>
    <mergeCell ref="AH5363:AI5364"/>
    <mergeCell ref="AJ5363:AK5364"/>
    <mergeCell ref="AL5363:AM5364"/>
    <mergeCell ref="AN5363:AO5364"/>
    <mergeCell ref="AP5363:AQ5364"/>
    <mergeCell ref="AR5363:AS5364"/>
    <mergeCell ref="AT5363:AU5364"/>
    <mergeCell ref="AV5363:AW5364"/>
    <mergeCell ref="AX5363:AY5364"/>
    <mergeCell ref="AZ5363:BA5364"/>
    <mergeCell ref="BB5363:BC5364"/>
    <mergeCell ref="BD5363:BE5364"/>
    <mergeCell ref="H5380:I5381"/>
    <mergeCell ref="J5380:K5381"/>
    <mergeCell ref="L5380:M5381"/>
    <mergeCell ref="AX5379:AY5379"/>
    <mergeCell ref="AZ5379:BA5379"/>
    <mergeCell ref="BB5379:BC5379"/>
    <mergeCell ref="BD5379:BE5379"/>
    <mergeCell ref="BF5379:BG5379"/>
    <mergeCell ref="BH5379:BI5379"/>
    <mergeCell ref="AL5379:AM5379"/>
    <mergeCell ref="AN5379:AO5379"/>
    <mergeCell ref="BJ5379:BK5379"/>
    <mergeCell ref="BL5379:BM5379"/>
    <mergeCell ref="B5366:C5366"/>
    <mergeCell ref="H5366:J5366"/>
    <mergeCell ref="L5366:N5366"/>
    <mergeCell ref="O5366:R5366"/>
    <mergeCell ref="AD5379:AE5379"/>
    <mergeCell ref="AF5379:AG5379"/>
    <mergeCell ref="AH5379:AI5379"/>
    <mergeCell ref="AJ5379:AK5379"/>
    <mergeCell ref="BQ5363:BQ5364"/>
    <mergeCell ref="BR5365:BS5365"/>
    <mergeCell ref="BQ5378:BQ5379"/>
    <mergeCell ref="AZ5380:BA5381"/>
    <mergeCell ref="C5358:D5358"/>
    <mergeCell ref="B5359:B5360"/>
    <mergeCell ref="C5359:D5359"/>
    <mergeCell ref="E5359:E5360"/>
    <mergeCell ref="F5359:F5360"/>
    <mergeCell ref="G5359:G5360"/>
    <mergeCell ref="AZ5357:BA5358"/>
    <mergeCell ref="BB5357:BC5358"/>
    <mergeCell ref="BD5357:BE5358"/>
    <mergeCell ref="BF5357:BG5358"/>
    <mergeCell ref="BH5357:BI5358"/>
    <mergeCell ref="BJ5357:BK5358"/>
    <mergeCell ref="AN5357:AO5358"/>
    <mergeCell ref="AP5357:AQ5358"/>
    <mergeCell ref="AR5357:AS5358"/>
    <mergeCell ref="AT5357:AU5358"/>
    <mergeCell ref="AV5357:AW5358"/>
    <mergeCell ref="AX5357:AY5358"/>
    <mergeCell ref="AB5357:AC5358"/>
    <mergeCell ref="AD5357:AE5358"/>
    <mergeCell ref="BS5361:BS5362"/>
    <mergeCell ref="B5363:C5363"/>
    <mergeCell ref="BF5361:BG5362"/>
    <mergeCell ref="BH5361:BI5362"/>
    <mergeCell ref="BJ5361:BK5362"/>
    <mergeCell ref="BL5361:BM5362"/>
    <mergeCell ref="BN5361:BP5362"/>
    <mergeCell ref="BR5361:BR5362"/>
    <mergeCell ref="AT5361:AU5362"/>
    <mergeCell ref="AF5357:AG5358"/>
    <mergeCell ref="AH5357:AI5358"/>
    <mergeCell ref="AJ5357:AK5358"/>
    <mergeCell ref="AL5357:AM5358"/>
    <mergeCell ref="N5357:O5358"/>
    <mergeCell ref="P5357:Q5358"/>
    <mergeCell ref="R5357:S5358"/>
    <mergeCell ref="T5357:U5358"/>
    <mergeCell ref="X5357:Y5358"/>
    <mergeCell ref="Z5357:AA5358"/>
    <mergeCell ref="B5361:C5362"/>
    <mergeCell ref="D5361:E5362"/>
    <mergeCell ref="H5361:I5362"/>
    <mergeCell ref="J5361:K5362"/>
    <mergeCell ref="L5361:M5362"/>
    <mergeCell ref="N5361:O5362"/>
    <mergeCell ref="P5361:Q5362"/>
    <mergeCell ref="R5361:S5362"/>
    <mergeCell ref="D5363:E5364"/>
    <mergeCell ref="H5363:I5364"/>
    <mergeCell ref="J5363:K5364"/>
    <mergeCell ref="BS5359:BS5360"/>
    <mergeCell ref="C5360:D5360"/>
    <mergeCell ref="B5357:B5358"/>
    <mergeCell ref="C5357:D5357"/>
    <mergeCell ref="E5357:E5358"/>
    <mergeCell ref="F5357:F5358"/>
    <mergeCell ref="G5357:G5358"/>
    <mergeCell ref="H5357:I5358"/>
    <mergeCell ref="J5357:K5358"/>
    <mergeCell ref="L5357:M5358"/>
    <mergeCell ref="BQ5357:BQ5358"/>
    <mergeCell ref="BF5359:BG5360"/>
    <mergeCell ref="BH5359:BI5360"/>
    <mergeCell ref="BJ5359:BK5360"/>
    <mergeCell ref="AD5359:AE5360"/>
    <mergeCell ref="AF5359:AG5360"/>
    <mergeCell ref="H5359:I5360"/>
    <mergeCell ref="J5359:K5360"/>
    <mergeCell ref="L5359:M5360"/>
    <mergeCell ref="N5359:O5360"/>
    <mergeCell ref="P5359:Q5360"/>
    <mergeCell ref="R5359:S5360"/>
    <mergeCell ref="BQ5359:BQ5360"/>
    <mergeCell ref="BL5357:BM5358"/>
    <mergeCell ref="BN5357:BP5358"/>
    <mergeCell ref="BR5357:BR5358"/>
    <mergeCell ref="C5354:D5354"/>
    <mergeCell ref="B5355:B5356"/>
    <mergeCell ref="C5355:D5355"/>
    <mergeCell ref="E5355:E5356"/>
    <mergeCell ref="F5355:F5356"/>
    <mergeCell ref="G5355:G5356"/>
    <mergeCell ref="AZ5353:BA5354"/>
    <mergeCell ref="BB5353:BC5354"/>
    <mergeCell ref="BD5353:BE5354"/>
    <mergeCell ref="BF5353:BG5354"/>
    <mergeCell ref="BH5353:BI5354"/>
    <mergeCell ref="BJ5353:BK5354"/>
    <mergeCell ref="AN5353:AO5354"/>
    <mergeCell ref="AP5353:AQ5354"/>
    <mergeCell ref="AR5353:AS5354"/>
    <mergeCell ref="AT5353:AU5354"/>
    <mergeCell ref="AV5353:AW5354"/>
    <mergeCell ref="AX5353:AY5354"/>
    <mergeCell ref="AB5353:AC5354"/>
    <mergeCell ref="AD5353:AE5354"/>
    <mergeCell ref="AF5353:AG5354"/>
    <mergeCell ref="AH5353:AI5354"/>
    <mergeCell ref="AJ5353:AK5354"/>
    <mergeCell ref="AL5353:AM5354"/>
    <mergeCell ref="N5353:O5354"/>
    <mergeCell ref="P5353:Q5354"/>
    <mergeCell ref="R5353:S5354"/>
    <mergeCell ref="T5353:U5354"/>
    <mergeCell ref="X5353:Y5354"/>
    <mergeCell ref="Z5353:AA5354"/>
    <mergeCell ref="C5356:D5356"/>
    <mergeCell ref="B5353:B5354"/>
    <mergeCell ref="C5353:D5353"/>
    <mergeCell ref="E5353:E5354"/>
    <mergeCell ref="F5353:F5354"/>
    <mergeCell ref="G5353:G5354"/>
    <mergeCell ref="H5353:I5354"/>
    <mergeCell ref="J5353:K5354"/>
    <mergeCell ref="L5353:M5354"/>
    <mergeCell ref="BF5355:BG5356"/>
    <mergeCell ref="BH5355:BI5356"/>
    <mergeCell ref="BJ5355:BK5356"/>
    <mergeCell ref="BL5355:BM5356"/>
    <mergeCell ref="BN5355:BP5356"/>
    <mergeCell ref="BR5355:BR5356"/>
    <mergeCell ref="AT5355:AU5356"/>
    <mergeCell ref="AV5355:AW5356"/>
    <mergeCell ref="AX5355:AY5356"/>
    <mergeCell ref="AZ5355:BA5356"/>
    <mergeCell ref="BB5355:BC5356"/>
    <mergeCell ref="BD5355:BE5356"/>
    <mergeCell ref="AH5355:AI5356"/>
    <mergeCell ref="BQ5355:BQ5356"/>
    <mergeCell ref="AD5355:AE5356"/>
    <mergeCell ref="AF5355:AG5356"/>
    <mergeCell ref="H5355:I5356"/>
    <mergeCell ref="J5355:K5356"/>
    <mergeCell ref="L5355:M5356"/>
    <mergeCell ref="N5355:O5356"/>
    <mergeCell ref="P5355:Q5356"/>
    <mergeCell ref="R5355:S5356"/>
    <mergeCell ref="BF5351:BG5352"/>
    <mergeCell ref="BH5351:BI5352"/>
    <mergeCell ref="BJ5351:BK5352"/>
    <mergeCell ref="BL5351:BM5352"/>
    <mergeCell ref="BN5351:BP5352"/>
    <mergeCell ref="BR5351:BR5352"/>
    <mergeCell ref="AT5351:AU5352"/>
    <mergeCell ref="AV5351:AW5352"/>
    <mergeCell ref="AX5351:AY5352"/>
    <mergeCell ref="AZ5351:BA5352"/>
    <mergeCell ref="BB5351:BC5352"/>
    <mergeCell ref="BD5351:BE5352"/>
    <mergeCell ref="AH5351:AI5352"/>
    <mergeCell ref="AJ5351:AK5352"/>
    <mergeCell ref="AL5351:AM5352"/>
    <mergeCell ref="AN5351:AO5352"/>
    <mergeCell ref="AP5351:AQ5352"/>
    <mergeCell ref="AR5351:AS5352"/>
    <mergeCell ref="T5351:U5352"/>
    <mergeCell ref="X5351:Y5352"/>
    <mergeCell ref="Z5351:AA5352"/>
    <mergeCell ref="AB5351:AC5352"/>
    <mergeCell ref="AD5351:AE5352"/>
    <mergeCell ref="AF5351:AG5352"/>
    <mergeCell ref="H5351:I5352"/>
    <mergeCell ref="J5351:K5352"/>
    <mergeCell ref="L5351:M5352"/>
    <mergeCell ref="N5351:O5352"/>
    <mergeCell ref="P5351:Q5352"/>
    <mergeCell ref="R5351:S5352"/>
    <mergeCell ref="BL5353:BM5354"/>
    <mergeCell ref="BN5353:BP5354"/>
    <mergeCell ref="BR5353:BR5354"/>
    <mergeCell ref="BQ5351:BQ5352"/>
    <mergeCell ref="BB5347:BC5348"/>
    <mergeCell ref="BD5347:BE5348"/>
    <mergeCell ref="AH5347:AI5348"/>
    <mergeCell ref="AJ5347:AK5348"/>
    <mergeCell ref="AL5347:AM5348"/>
    <mergeCell ref="AN5347:AO5348"/>
    <mergeCell ref="AP5347:AQ5348"/>
    <mergeCell ref="AR5347:AS5348"/>
    <mergeCell ref="T5347:U5348"/>
    <mergeCell ref="X5347:Y5348"/>
    <mergeCell ref="Z5347:AA5348"/>
    <mergeCell ref="AB5347:AC5348"/>
    <mergeCell ref="AD5347:AE5348"/>
    <mergeCell ref="AF5347:AG5348"/>
    <mergeCell ref="H5347:I5348"/>
    <mergeCell ref="J5347:K5348"/>
    <mergeCell ref="L5347:M5348"/>
    <mergeCell ref="N5347:O5348"/>
    <mergeCell ref="P5347:Q5348"/>
    <mergeCell ref="R5347:S5348"/>
    <mergeCell ref="BL5349:BM5350"/>
    <mergeCell ref="BN5349:BP5350"/>
    <mergeCell ref="BR5349:BR5350"/>
    <mergeCell ref="BQ5349:BQ5350"/>
    <mergeCell ref="C5350:D5350"/>
    <mergeCell ref="B5351:B5352"/>
    <mergeCell ref="C5351:D5351"/>
    <mergeCell ref="E5351:E5352"/>
    <mergeCell ref="F5351:F5352"/>
    <mergeCell ref="G5351:G5352"/>
    <mergeCell ref="AZ5349:BA5350"/>
    <mergeCell ref="BB5349:BC5350"/>
    <mergeCell ref="BD5349:BE5350"/>
    <mergeCell ref="BF5349:BG5350"/>
    <mergeCell ref="BH5349:BI5350"/>
    <mergeCell ref="BJ5349:BK5350"/>
    <mergeCell ref="AN5349:AO5350"/>
    <mergeCell ref="AP5349:AQ5350"/>
    <mergeCell ref="AR5349:AS5350"/>
    <mergeCell ref="AT5349:AU5350"/>
    <mergeCell ref="AV5349:AW5350"/>
    <mergeCell ref="AX5349:AY5350"/>
    <mergeCell ref="AB5349:AC5350"/>
    <mergeCell ref="AD5349:AE5350"/>
    <mergeCell ref="AF5349:AG5350"/>
    <mergeCell ref="AH5349:AI5350"/>
    <mergeCell ref="AJ5349:AK5350"/>
    <mergeCell ref="AL5349:AM5350"/>
    <mergeCell ref="N5349:O5350"/>
    <mergeCell ref="P5349:Q5350"/>
    <mergeCell ref="R5349:S5350"/>
    <mergeCell ref="T5349:U5350"/>
    <mergeCell ref="X5349:Y5350"/>
    <mergeCell ref="Z5349:AA5350"/>
    <mergeCell ref="BQ5347:BQ5348"/>
    <mergeCell ref="C5352:D5352"/>
    <mergeCell ref="B5349:B5350"/>
    <mergeCell ref="C5349:D5349"/>
    <mergeCell ref="E5349:E5350"/>
    <mergeCell ref="F5349:F5350"/>
    <mergeCell ref="G5349:G5350"/>
    <mergeCell ref="H5349:I5350"/>
    <mergeCell ref="J5349:K5350"/>
    <mergeCell ref="L5349:M5350"/>
    <mergeCell ref="Z5343:AA5344"/>
    <mergeCell ref="AB5343:AC5344"/>
    <mergeCell ref="AD5343:AE5344"/>
    <mergeCell ref="AF5343:AG5344"/>
    <mergeCell ref="H5343:I5344"/>
    <mergeCell ref="J5343:K5344"/>
    <mergeCell ref="L5343:M5344"/>
    <mergeCell ref="N5343:O5344"/>
    <mergeCell ref="P5343:Q5344"/>
    <mergeCell ref="R5343:S5344"/>
    <mergeCell ref="BL5345:BM5346"/>
    <mergeCell ref="BN5345:BP5346"/>
    <mergeCell ref="BR5345:BR5346"/>
    <mergeCell ref="BS5345:BS5346"/>
    <mergeCell ref="C5346:D5346"/>
    <mergeCell ref="B5347:B5348"/>
    <mergeCell ref="C5347:D5347"/>
    <mergeCell ref="E5347:E5348"/>
    <mergeCell ref="F5347:F5348"/>
    <mergeCell ref="G5347:G5348"/>
    <mergeCell ref="AZ5345:BA5346"/>
    <mergeCell ref="BB5345:BC5346"/>
    <mergeCell ref="BD5345:BE5346"/>
    <mergeCell ref="BF5345:BG5346"/>
    <mergeCell ref="BH5345:BI5346"/>
    <mergeCell ref="BJ5345:BK5346"/>
    <mergeCell ref="AN5345:AO5346"/>
    <mergeCell ref="AP5345:AQ5346"/>
    <mergeCell ref="AR5345:AS5346"/>
    <mergeCell ref="AT5345:AU5346"/>
    <mergeCell ref="AV5345:AW5346"/>
    <mergeCell ref="AX5345:AY5346"/>
    <mergeCell ref="AB5345:AC5346"/>
    <mergeCell ref="AD5345:AE5346"/>
    <mergeCell ref="AF5345:AG5346"/>
    <mergeCell ref="AH5345:AI5346"/>
    <mergeCell ref="AJ5345:AK5346"/>
    <mergeCell ref="AL5345:AM5346"/>
    <mergeCell ref="N5345:O5346"/>
    <mergeCell ref="P5345:Q5346"/>
    <mergeCell ref="R5345:S5346"/>
    <mergeCell ref="T5345:U5346"/>
    <mergeCell ref="X5345:Y5346"/>
    <mergeCell ref="Z5345:AA5346"/>
    <mergeCell ref="BS5347:BS5348"/>
    <mergeCell ref="C5348:D5348"/>
    <mergeCell ref="B5345:B5346"/>
    <mergeCell ref="C5345:D5345"/>
    <mergeCell ref="E5345:E5346"/>
    <mergeCell ref="F5345:F5346"/>
    <mergeCell ref="G5345:G5346"/>
    <mergeCell ref="H5345:I5346"/>
    <mergeCell ref="J5345:K5346"/>
    <mergeCell ref="L5345:M5346"/>
    <mergeCell ref="BF5347:BG5348"/>
    <mergeCell ref="BH5347:BI5348"/>
    <mergeCell ref="BJ5347:BK5348"/>
    <mergeCell ref="BL5347:BM5348"/>
    <mergeCell ref="BN5347:BP5348"/>
    <mergeCell ref="BR5347:BR5348"/>
    <mergeCell ref="AT5347:AU5348"/>
    <mergeCell ref="AV5347:AW5348"/>
    <mergeCell ref="AX5347:AY5348"/>
    <mergeCell ref="AZ5347:BA5348"/>
    <mergeCell ref="BL5341:BM5342"/>
    <mergeCell ref="BN5341:BP5342"/>
    <mergeCell ref="BR5341:BR5342"/>
    <mergeCell ref="BS5341:BS5342"/>
    <mergeCell ref="C5342:D5342"/>
    <mergeCell ref="B5343:B5344"/>
    <mergeCell ref="C5343:D5343"/>
    <mergeCell ref="E5343:E5344"/>
    <mergeCell ref="F5343:F5344"/>
    <mergeCell ref="G5343:G5344"/>
    <mergeCell ref="AZ5341:BA5342"/>
    <mergeCell ref="BB5341:BC5342"/>
    <mergeCell ref="BD5341:BE5342"/>
    <mergeCell ref="BF5341:BG5342"/>
    <mergeCell ref="BH5341:BI5342"/>
    <mergeCell ref="BJ5341:BK5342"/>
    <mergeCell ref="AN5341:AO5342"/>
    <mergeCell ref="AP5341:AQ5342"/>
    <mergeCell ref="AR5341:AS5342"/>
    <mergeCell ref="AT5341:AU5342"/>
    <mergeCell ref="AV5341:AW5342"/>
    <mergeCell ref="AX5341:AY5342"/>
    <mergeCell ref="AB5341:AC5342"/>
    <mergeCell ref="AD5341:AE5342"/>
    <mergeCell ref="AF5341:AG5342"/>
    <mergeCell ref="AH5341:AI5342"/>
    <mergeCell ref="AJ5341:AK5342"/>
    <mergeCell ref="AL5341:AM5342"/>
    <mergeCell ref="N5341:O5342"/>
    <mergeCell ref="P5341:Q5342"/>
    <mergeCell ref="R5341:S5342"/>
    <mergeCell ref="T5341:U5342"/>
    <mergeCell ref="X5341:Y5342"/>
    <mergeCell ref="Z5341:AA5342"/>
    <mergeCell ref="BS5343:BS5344"/>
    <mergeCell ref="C5344:D5344"/>
    <mergeCell ref="B5341:B5342"/>
    <mergeCell ref="C5341:D5341"/>
    <mergeCell ref="E5341:E5342"/>
    <mergeCell ref="F5341:F5342"/>
    <mergeCell ref="G5341:G5342"/>
    <mergeCell ref="H5341:I5342"/>
    <mergeCell ref="J5341:K5342"/>
    <mergeCell ref="L5341:M5342"/>
    <mergeCell ref="BF5343:BG5344"/>
    <mergeCell ref="BH5343:BI5344"/>
    <mergeCell ref="BJ5343:BK5344"/>
    <mergeCell ref="BL5343:BM5344"/>
    <mergeCell ref="BN5343:BP5344"/>
    <mergeCell ref="BR5343:BR5344"/>
    <mergeCell ref="AT5343:AU5344"/>
    <mergeCell ref="AV5343:AW5344"/>
    <mergeCell ref="AX5343:AY5344"/>
    <mergeCell ref="AZ5343:BA5344"/>
    <mergeCell ref="BB5343:BC5344"/>
    <mergeCell ref="BD5343:BE5344"/>
    <mergeCell ref="AH5343:AI5344"/>
    <mergeCell ref="AJ5343:AK5344"/>
    <mergeCell ref="AL5343:AM5344"/>
    <mergeCell ref="AN5343:AO5344"/>
    <mergeCell ref="AP5343:AQ5344"/>
    <mergeCell ref="AR5343:AS5344"/>
    <mergeCell ref="T5343:U5344"/>
    <mergeCell ref="X5343:Y5344"/>
    <mergeCell ref="G5337:G5338"/>
    <mergeCell ref="H5337:I5338"/>
    <mergeCell ref="J5337:K5338"/>
    <mergeCell ref="L5337:M5338"/>
    <mergeCell ref="BF5339:BG5340"/>
    <mergeCell ref="BH5339:BI5340"/>
    <mergeCell ref="BJ5339:BK5340"/>
    <mergeCell ref="BL5339:BM5340"/>
    <mergeCell ref="BN5339:BP5340"/>
    <mergeCell ref="BR5339:BR5340"/>
    <mergeCell ref="AT5339:AU5340"/>
    <mergeCell ref="AV5339:AW5340"/>
    <mergeCell ref="AX5339:AY5340"/>
    <mergeCell ref="AZ5339:BA5340"/>
    <mergeCell ref="BB5339:BC5340"/>
    <mergeCell ref="BD5339:BE5340"/>
    <mergeCell ref="AH5339:AI5340"/>
    <mergeCell ref="AJ5339:AK5340"/>
    <mergeCell ref="AL5339:AM5340"/>
    <mergeCell ref="AN5339:AO5340"/>
    <mergeCell ref="AP5339:AQ5340"/>
    <mergeCell ref="AR5339:AS5340"/>
    <mergeCell ref="T5339:U5340"/>
    <mergeCell ref="X5339:Y5340"/>
    <mergeCell ref="Z5339:AA5340"/>
    <mergeCell ref="AB5339:AC5340"/>
    <mergeCell ref="AD5339:AE5340"/>
    <mergeCell ref="AF5339:AG5340"/>
    <mergeCell ref="H5339:I5340"/>
    <mergeCell ref="J5339:K5340"/>
    <mergeCell ref="L5339:M5340"/>
    <mergeCell ref="N5339:O5340"/>
    <mergeCell ref="P5339:Q5340"/>
    <mergeCell ref="R5339:S5340"/>
    <mergeCell ref="AX5335:AY5336"/>
    <mergeCell ref="AZ5335:BA5336"/>
    <mergeCell ref="BB5335:BC5336"/>
    <mergeCell ref="BD5335:BE5336"/>
    <mergeCell ref="AH5335:AI5336"/>
    <mergeCell ref="AJ5335:AK5336"/>
    <mergeCell ref="AL5335:AM5336"/>
    <mergeCell ref="AN5335:AO5336"/>
    <mergeCell ref="AP5335:AQ5336"/>
    <mergeCell ref="AR5335:AS5336"/>
    <mergeCell ref="T5335:U5336"/>
    <mergeCell ref="X5335:Y5336"/>
    <mergeCell ref="Z5335:AA5336"/>
    <mergeCell ref="AB5335:AC5336"/>
    <mergeCell ref="AD5335:AE5336"/>
    <mergeCell ref="AF5335:AG5336"/>
    <mergeCell ref="H5335:I5336"/>
    <mergeCell ref="J5335:K5336"/>
    <mergeCell ref="L5335:M5336"/>
    <mergeCell ref="N5335:O5336"/>
    <mergeCell ref="P5335:Q5336"/>
    <mergeCell ref="R5335:S5336"/>
    <mergeCell ref="BQ5333:BQ5334"/>
    <mergeCell ref="BQ5335:BQ5336"/>
    <mergeCell ref="BL5337:BM5338"/>
    <mergeCell ref="BN5337:BP5338"/>
    <mergeCell ref="BR5337:BR5338"/>
    <mergeCell ref="BS5337:BS5338"/>
    <mergeCell ref="C5338:D5338"/>
    <mergeCell ref="B5339:B5340"/>
    <mergeCell ref="C5339:D5339"/>
    <mergeCell ref="E5339:E5340"/>
    <mergeCell ref="F5339:F5340"/>
    <mergeCell ref="G5339:G5340"/>
    <mergeCell ref="AZ5337:BA5338"/>
    <mergeCell ref="BB5337:BC5338"/>
    <mergeCell ref="BD5337:BE5338"/>
    <mergeCell ref="BF5337:BG5338"/>
    <mergeCell ref="BH5337:BI5338"/>
    <mergeCell ref="BJ5337:BK5338"/>
    <mergeCell ref="AN5337:AO5338"/>
    <mergeCell ref="AP5337:AQ5338"/>
    <mergeCell ref="AR5337:AS5338"/>
    <mergeCell ref="AT5337:AU5338"/>
    <mergeCell ref="AV5337:AW5338"/>
    <mergeCell ref="AX5337:AY5338"/>
    <mergeCell ref="AB5337:AC5338"/>
    <mergeCell ref="AD5337:AE5338"/>
    <mergeCell ref="AF5337:AG5338"/>
    <mergeCell ref="AH5337:AI5338"/>
    <mergeCell ref="AJ5337:AK5338"/>
    <mergeCell ref="AL5337:AM5338"/>
    <mergeCell ref="N5337:O5338"/>
    <mergeCell ref="P5337:Q5338"/>
    <mergeCell ref="R5337:S5338"/>
    <mergeCell ref="T5337:U5338"/>
    <mergeCell ref="X5337:Y5338"/>
    <mergeCell ref="Z5337:AA5338"/>
    <mergeCell ref="BS5339:BS5340"/>
    <mergeCell ref="C5340:D5340"/>
    <mergeCell ref="B5337:B5338"/>
    <mergeCell ref="C5337:D5337"/>
    <mergeCell ref="E5337:E5338"/>
    <mergeCell ref="F5337:F5338"/>
    <mergeCell ref="T5331:U5332"/>
    <mergeCell ref="X5331:Y5332"/>
    <mergeCell ref="Z5331:AA5332"/>
    <mergeCell ref="AB5331:AC5332"/>
    <mergeCell ref="AD5331:AE5332"/>
    <mergeCell ref="AF5331:AG5332"/>
    <mergeCell ref="H5331:I5332"/>
    <mergeCell ref="J5331:K5332"/>
    <mergeCell ref="L5331:M5332"/>
    <mergeCell ref="N5331:O5332"/>
    <mergeCell ref="P5331:Q5332"/>
    <mergeCell ref="R5331:S5332"/>
    <mergeCell ref="BL5333:BM5334"/>
    <mergeCell ref="BN5333:BP5334"/>
    <mergeCell ref="BR5333:BR5334"/>
    <mergeCell ref="BS5333:BS5334"/>
    <mergeCell ref="C5334:D5334"/>
    <mergeCell ref="B5335:B5336"/>
    <mergeCell ref="C5335:D5335"/>
    <mergeCell ref="E5335:E5336"/>
    <mergeCell ref="F5335:F5336"/>
    <mergeCell ref="G5335:G5336"/>
    <mergeCell ref="AZ5333:BA5334"/>
    <mergeCell ref="BB5333:BC5334"/>
    <mergeCell ref="BD5333:BE5334"/>
    <mergeCell ref="BF5333:BG5334"/>
    <mergeCell ref="BH5333:BI5334"/>
    <mergeCell ref="BJ5333:BK5334"/>
    <mergeCell ref="AN5333:AO5334"/>
    <mergeCell ref="AP5333:AQ5334"/>
    <mergeCell ref="AR5333:AS5334"/>
    <mergeCell ref="AT5333:AU5334"/>
    <mergeCell ref="AV5333:AW5334"/>
    <mergeCell ref="AX5333:AY5334"/>
    <mergeCell ref="AB5333:AC5334"/>
    <mergeCell ref="AD5333:AE5334"/>
    <mergeCell ref="AF5333:AG5334"/>
    <mergeCell ref="AH5333:AI5334"/>
    <mergeCell ref="AJ5333:AK5334"/>
    <mergeCell ref="AL5333:AM5334"/>
    <mergeCell ref="N5333:O5334"/>
    <mergeCell ref="P5333:Q5334"/>
    <mergeCell ref="R5333:S5334"/>
    <mergeCell ref="T5333:U5334"/>
    <mergeCell ref="X5333:Y5334"/>
    <mergeCell ref="Z5333:AA5334"/>
    <mergeCell ref="BS5335:BS5336"/>
    <mergeCell ref="C5336:D5336"/>
    <mergeCell ref="B5333:B5334"/>
    <mergeCell ref="C5333:D5333"/>
    <mergeCell ref="E5333:E5334"/>
    <mergeCell ref="F5333:F5334"/>
    <mergeCell ref="G5333:G5334"/>
    <mergeCell ref="H5333:I5334"/>
    <mergeCell ref="J5333:K5334"/>
    <mergeCell ref="L5333:M5334"/>
    <mergeCell ref="BF5335:BG5336"/>
    <mergeCell ref="BH5335:BI5336"/>
    <mergeCell ref="BJ5335:BK5336"/>
    <mergeCell ref="BL5335:BM5336"/>
    <mergeCell ref="BN5335:BP5336"/>
    <mergeCell ref="BR5335:BR5336"/>
    <mergeCell ref="AT5335:AU5336"/>
    <mergeCell ref="AV5335:AW5336"/>
    <mergeCell ref="P5327:Q5328"/>
    <mergeCell ref="R5327:S5328"/>
    <mergeCell ref="BL5329:BM5330"/>
    <mergeCell ref="BN5329:BP5330"/>
    <mergeCell ref="BR5329:BR5330"/>
    <mergeCell ref="BS5329:BS5330"/>
    <mergeCell ref="C5330:D5330"/>
    <mergeCell ref="B5331:B5332"/>
    <mergeCell ref="C5331:D5331"/>
    <mergeCell ref="E5331:E5332"/>
    <mergeCell ref="F5331:F5332"/>
    <mergeCell ref="G5331:G5332"/>
    <mergeCell ref="AZ5329:BA5330"/>
    <mergeCell ref="BB5329:BC5330"/>
    <mergeCell ref="BD5329:BE5330"/>
    <mergeCell ref="BF5329:BG5330"/>
    <mergeCell ref="BH5329:BI5330"/>
    <mergeCell ref="BJ5329:BK5330"/>
    <mergeCell ref="AN5329:AO5330"/>
    <mergeCell ref="AP5329:AQ5330"/>
    <mergeCell ref="AR5329:AS5330"/>
    <mergeCell ref="AT5329:AU5330"/>
    <mergeCell ref="AV5329:AW5330"/>
    <mergeCell ref="AX5329:AY5330"/>
    <mergeCell ref="AB5329:AC5330"/>
    <mergeCell ref="AD5329:AE5330"/>
    <mergeCell ref="AF5329:AG5330"/>
    <mergeCell ref="AH5329:AI5330"/>
    <mergeCell ref="AJ5329:AK5330"/>
    <mergeCell ref="AL5329:AM5330"/>
    <mergeCell ref="N5329:O5330"/>
    <mergeCell ref="P5329:Q5330"/>
    <mergeCell ref="R5329:S5330"/>
    <mergeCell ref="T5329:U5330"/>
    <mergeCell ref="X5329:Y5330"/>
    <mergeCell ref="Z5329:AA5330"/>
    <mergeCell ref="BS5331:BS5332"/>
    <mergeCell ref="C5332:D5332"/>
    <mergeCell ref="B5329:B5330"/>
    <mergeCell ref="C5329:D5329"/>
    <mergeCell ref="E5329:E5330"/>
    <mergeCell ref="F5329:F5330"/>
    <mergeCell ref="G5329:G5330"/>
    <mergeCell ref="H5329:I5330"/>
    <mergeCell ref="J5329:K5330"/>
    <mergeCell ref="L5329:M5330"/>
    <mergeCell ref="BF5331:BG5332"/>
    <mergeCell ref="BH5331:BI5332"/>
    <mergeCell ref="BJ5331:BK5332"/>
    <mergeCell ref="BL5331:BM5332"/>
    <mergeCell ref="BN5331:BP5332"/>
    <mergeCell ref="BR5331:BR5332"/>
    <mergeCell ref="AT5331:AU5332"/>
    <mergeCell ref="AV5331:AW5332"/>
    <mergeCell ref="AX5331:AY5332"/>
    <mergeCell ref="AZ5331:BA5332"/>
    <mergeCell ref="BB5331:BC5332"/>
    <mergeCell ref="BD5331:BE5332"/>
    <mergeCell ref="AH5331:AI5332"/>
    <mergeCell ref="AJ5331:AK5332"/>
    <mergeCell ref="AL5331:AM5332"/>
    <mergeCell ref="AN5331:AO5332"/>
    <mergeCell ref="AP5331:AQ5332"/>
    <mergeCell ref="AR5331:AS5332"/>
    <mergeCell ref="B5327:B5328"/>
    <mergeCell ref="C5327:D5327"/>
    <mergeCell ref="E5327:E5328"/>
    <mergeCell ref="F5327:F5328"/>
    <mergeCell ref="G5327:G5328"/>
    <mergeCell ref="AZ5325:BA5326"/>
    <mergeCell ref="BB5325:BC5326"/>
    <mergeCell ref="BD5325:BE5326"/>
    <mergeCell ref="BF5325:BG5326"/>
    <mergeCell ref="BH5325:BI5326"/>
    <mergeCell ref="BJ5325:BK5326"/>
    <mergeCell ref="AN5325:AO5326"/>
    <mergeCell ref="AP5325:AQ5326"/>
    <mergeCell ref="AR5325:AS5326"/>
    <mergeCell ref="AT5325:AU5326"/>
    <mergeCell ref="AV5325:AW5326"/>
    <mergeCell ref="AX5325:AY5326"/>
    <mergeCell ref="AB5325:AC5326"/>
    <mergeCell ref="AD5325:AE5326"/>
    <mergeCell ref="AF5325:AG5326"/>
    <mergeCell ref="AH5325:AI5326"/>
    <mergeCell ref="AJ5325:AK5326"/>
    <mergeCell ref="AL5325:AM5326"/>
    <mergeCell ref="N5325:O5326"/>
    <mergeCell ref="P5325:Q5326"/>
    <mergeCell ref="R5325:S5326"/>
    <mergeCell ref="T5325:U5326"/>
    <mergeCell ref="X5325:Y5326"/>
    <mergeCell ref="Z5325:AA5326"/>
    <mergeCell ref="BS5327:BS5328"/>
    <mergeCell ref="C5328:D5328"/>
    <mergeCell ref="B5323:B5324"/>
    <mergeCell ref="C5323:D5323"/>
    <mergeCell ref="E5323:E5324"/>
    <mergeCell ref="F5323:F5324"/>
    <mergeCell ref="G5323:G5324"/>
    <mergeCell ref="BF5327:BG5328"/>
    <mergeCell ref="BH5327:BI5328"/>
    <mergeCell ref="BJ5327:BK5328"/>
    <mergeCell ref="BL5327:BM5328"/>
    <mergeCell ref="BN5327:BP5328"/>
    <mergeCell ref="BR5327:BR5328"/>
    <mergeCell ref="AT5327:AU5328"/>
    <mergeCell ref="AV5327:AW5328"/>
    <mergeCell ref="AX5327:AY5328"/>
    <mergeCell ref="AZ5327:BA5328"/>
    <mergeCell ref="BB5327:BC5328"/>
    <mergeCell ref="BD5327:BE5328"/>
    <mergeCell ref="AH5327:AI5328"/>
    <mergeCell ref="AJ5327:AK5328"/>
    <mergeCell ref="AL5327:AM5328"/>
    <mergeCell ref="AN5327:AO5328"/>
    <mergeCell ref="AP5327:AQ5328"/>
    <mergeCell ref="AR5327:AS5328"/>
    <mergeCell ref="T5327:U5328"/>
    <mergeCell ref="X5327:Y5328"/>
    <mergeCell ref="Z5327:AA5328"/>
    <mergeCell ref="AB5327:AC5328"/>
    <mergeCell ref="AD5327:AE5328"/>
    <mergeCell ref="AF5327:AG5328"/>
    <mergeCell ref="H5327:I5328"/>
    <mergeCell ref="J5327:K5328"/>
    <mergeCell ref="L5327:M5328"/>
    <mergeCell ref="N5327:O5328"/>
    <mergeCell ref="C5324:D5324"/>
    <mergeCell ref="B5325:B5326"/>
    <mergeCell ref="C5325:D5325"/>
    <mergeCell ref="E5325:E5326"/>
    <mergeCell ref="F5325:F5326"/>
    <mergeCell ref="G5325:G5326"/>
    <mergeCell ref="H5325:I5326"/>
    <mergeCell ref="J5325:K5326"/>
    <mergeCell ref="L5325:M5326"/>
    <mergeCell ref="BF5323:BG5324"/>
    <mergeCell ref="BH5323:BI5324"/>
    <mergeCell ref="BJ5323:BK5324"/>
    <mergeCell ref="BL5323:BM5324"/>
    <mergeCell ref="BN5323:BP5324"/>
    <mergeCell ref="BR5323:BR5324"/>
    <mergeCell ref="AT5323:AU5324"/>
    <mergeCell ref="AV5323:AW5324"/>
    <mergeCell ref="AX5323:AY5324"/>
    <mergeCell ref="AZ5323:BA5324"/>
    <mergeCell ref="BB5323:BC5324"/>
    <mergeCell ref="BD5323:BE5324"/>
    <mergeCell ref="AH5323:AI5324"/>
    <mergeCell ref="AJ5323:AK5324"/>
    <mergeCell ref="AL5323:AM5324"/>
    <mergeCell ref="AN5323:AO5324"/>
    <mergeCell ref="AP5323:AQ5324"/>
    <mergeCell ref="AR5323:AS5324"/>
    <mergeCell ref="T5323:U5324"/>
    <mergeCell ref="X5323:Y5324"/>
    <mergeCell ref="Z5323:AA5324"/>
    <mergeCell ref="AB5323:AC5324"/>
    <mergeCell ref="AD5323:AE5324"/>
    <mergeCell ref="AF5323:AG5324"/>
    <mergeCell ref="H5323:I5324"/>
    <mergeCell ref="J5323:K5324"/>
    <mergeCell ref="L5323:M5324"/>
    <mergeCell ref="N5323:O5324"/>
    <mergeCell ref="P5323:Q5324"/>
    <mergeCell ref="R5323:S5324"/>
    <mergeCell ref="BL5325:BM5326"/>
    <mergeCell ref="BN5325:BP5326"/>
    <mergeCell ref="BR5325:BR5326"/>
    <mergeCell ref="C5326:D5326"/>
    <mergeCell ref="BQ5323:BQ5324"/>
    <mergeCell ref="B5309:C5309"/>
    <mergeCell ref="H5309:J5309"/>
    <mergeCell ref="L5309:N5309"/>
    <mergeCell ref="BL5321:BM5322"/>
    <mergeCell ref="BN5321:BP5322"/>
    <mergeCell ref="BR5321:BR5322"/>
    <mergeCell ref="BS5321:BS5322"/>
    <mergeCell ref="AZ5321:BA5322"/>
    <mergeCell ref="BB5321:BC5322"/>
    <mergeCell ref="BD5321:BE5322"/>
    <mergeCell ref="BF5321:BG5322"/>
    <mergeCell ref="BH5321:BI5322"/>
    <mergeCell ref="BJ5321:BK5322"/>
    <mergeCell ref="AN5321:AO5322"/>
    <mergeCell ref="AP5321:AQ5322"/>
    <mergeCell ref="AR5321:AS5322"/>
    <mergeCell ref="AT5321:AU5322"/>
    <mergeCell ref="AV5321:AW5322"/>
    <mergeCell ref="AX5321:AY5322"/>
    <mergeCell ref="AB5321:AC5322"/>
    <mergeCell ref="AD5321:AE5322"/>
    <mergeCell ref="AF5321:AG5322"/>
    <mergeCell ref="AH5321:AI5322"/>
    <mergeCell ref="AJ5321:AK5322"/>
    <mergeCell ref="AL5321:AM5322"/>
    <mergeCell ref="N5321:O5322"/>
    <mergeCell ref="P5321:Q5322"/>
    <mergeCell ref="R5321:S5322"/>
    <mergeCell ref="T5321:U5322"/>
    <mergeCell ref="X5321:Y5322"/>
    <mergeCell ref="Z5321:AA5322"/>
    <mergeCell ref="B5321:B5322"/>
    <mergeCell ref="C5321:D5321"/>
    <mergeCell ref="E5321:E5322"/>
    <mergeCell ref="F5321:F5322"/>
    <mergeCell ref="G5321:G5322"/>
    <mergeCell ref="BQ5321:BQ5322"/>
    <mergeCell ref="C5322:D5322"/>
    <mergeCell ref="BF5316:BO5316"/>
    <mergeCell ref="B5319:B5320"/>
    <mergeCell ref="C5319:D5320"/>
    <mergeCell ref="F5319:F5320"/>
    <mergeCell ref="G5319:G5320"/>
    <mergeCell ref="H5319:I5320"/>
    <mergeCell ref="J5319:O5319"/>
    <mergeCell ref="P5319:U5319"/>
    <mergeCell ref="X5319:Y5320"/>
    <mergeCell ref="Z5319:AA5320"/>
    <mergeCell ref="B5312:BP5312"/>
    <mergeCell ref="E5314:AE5314"/>
    <mergeCell ref="AG5314:AM5314"/>
    <mergeCell ref="AN5314:BO5314"/>
    <mergeCell ref="C5316:D5316"/>
    <mergeCell ref="E5316:AE5316"/>
    <mergeCell ref="AG5316:AJ5316"/>
    <mergeCell ref="AK5316:BB5316"/>
    <mergeCell ref="BC5316:BE5316"/>
    <mergeCell ref="AQ5309:AS5309"/>
    <mergeCell ref="AU5309:AW5309"/>
    <mergeCell ref="BB5309:BF5309"/>
    <mergeCell ref="BG5309:BI5309"/>
    <mergeCell ref="BK5309:BM5309"/>
    <mergeCell ref="BC5310:BP5310"/>
    <mergeCell ref="S5309:U5309"/>
    <mergeCell ref="BF5320:BG5320"/>
    <mergeCell ref="BH5320:BI5320"/>
    <mergeCell ref="AL5320:AM5320"/>
    <mergeCell ref="AN5320:AO5320"/>
    <mergeCell ref="AP5320:AQ5320"/>
    <mergeCell ref="AR5320:AS5320"/>
    <mergeCell ref="AT5320:AU5320"/>
    <mergeCell ref="AV5320:AW5320"/>
    <mergeCell ref="BH5319:BM5319"/>
    <mergeCell ref="BN5319:BP5320"/>
    <mergeCell ref="J5320:K5320"/>
    <mergeCell ref="L5320:M5320"/>
    <mergeCell ref="N5320:O5320"/>
    <mergeCell ref="P5320:Q5320"/>
    <mergeCell ref="R5320:S5320"/>
    <mergeCell ref="T5320:U5320"/>
    <mergeCell ref="AB5319:AC5320"/>
    <mergeCell ref="AD5319:AI5319"/>
    <mergeCell ref="AJ5319:AO5319"/>
    <mergeCell ref="AP5319:AU5319"/>
    <mergeCell ref="AV5319:BA5319"/>
    <mergeCell ref="BB5319:BG5319"/>
    <mergeCell ref="BB5302:BC5303"/>
    <mergeCell ref="BD5302:BE5303"/>
    <mergeCell ref="AH5302:AI5303"/>
    <mergeCell ref="AJ5302:AK5303"/>
    <mergeCell ref="AL5302:AM5303"/>
    <mergeCell ref="AN5302:AO5303"/>
    <mergeCell ref="AP5302:AQ5303"/>
    <mergeCell ref="AR5302:AS5303"/>
    <mergeCell ref="T5302:U5303"/>
    <mergeCell ref="X5302:Y5303"/>
    <mergeCell ref="Z5302:AA5303"/>
    <mergeCell ref="AB5302:AC5303"/>
    <mergeCell ref="AD5302:AE5303"/>
    <mergeCell ref="AF5302:AG5303"/>
    <mergeCell ref="BJ5320:BK5320"/>
    <mergeCell ref="BL5320:BM5320"/>
    <mergeCell ref="H5304:I5305"/>
    <mergeCell ref="J5304:K5305"/>
    <mergeCell ref="L5304:M5305"/>
    <mergeCell ref="N5304:O5305"/>
    <mergeCell ref="P5304:Q5305"/>
    <mergeCell ref="R5304:S5305"/>
    <mergeCell ref="T5304:U5305"/>
    <mergeCell ref="X5304:Y5305"/>
    <mergeCell ref="Z5304:AA5305"/>
    <mergeCell ref="AB5304:AC5305"/>
    <mergeCell ref="AD5304:AE5305"/>
    <mergeCell ref="AF5304:AG5305"/>
    <mergeCell ref="AH5304:AI5305"/>
    <mergeCell ref="AJ5304:AK5305"/>
    <mergeCell ref="AL5304:AM5305"/>
    <mergeCell ref="AN5304:AO5305"/>
    <mergeCell ref="AP5304:AQ5305"/>
    <mergeCell ref="AR5304:AS5305"/>
    <mergeCell ref="AT5304:AU5305"/>
    <mergeCell ref="AV5304:AW5305"/>
    <mergeCell ref="AX5304:AY5305"/>
    <mergeCell ref="AZ5304:BA5305"/>
    <mergeCell ref="BB5304:BC5305"/>
    <mergeCell ref="BD5304:BE5305"/>
    <mergeCell ref="AV5302:AW5303"/>
    <mergeCell ref="AX5302:AY5303"/>
    <mergeCell ref="AZ5302:BA5303"/>
    <mergeCell ref="H5321:I5322"/>
    <mergeCell ref="J5321:K5322"/>
    <mergeCell ref="L5321:M5322"/>
    <mergeCell ref="AX5320:AY5320"/>
    <mergeCell ref="AZ5320:BA5320"/>
    <mergeCell ref="BB5320:BC5320"/>
    <mergeCell ref="BD5320:BE5320"/>
    <mergeCell ref="B5307:C5307"/>
    <mergeCell ref="H5307:J5307"/>
    <mergeCell ref="L5307:N5307"/>
    <mergeCell ref="O5307:R5307"/>
    <mergeCell ref="AD5320:AE5320"/>
    <mergeCell ref="AF5320:AG5320"/>
    <mergeCell ref="AH5320:AI5320"/>
    <mergeCell ref="AJ5320:AK5320"/>
    <mergeCell ref="BQ5304:BQ5305"/>
    <mergeCell ref="BR5306:BS5306"/>
    <mergeCell ref="BQ5319:BQ5320"/>
    <mergeCell ref="BS5298:BS5299"/>
    <mergeCell ref="C5299:D5299"/>
    <mergeCell ref="B5300:B5301"/>
    <mergeCell ref="C5300:D5300"/>
    <mergeCell ref="E5300:E5301"/>
    <mergeCell ref="F5300:F5301"/>
    <mergeCell ref="G5300:G5301"/>
    <mergeCell ref="AZ5298:BA5299"/>
    <mergeCell ref="BB5298:BC5299"/>
    <mergeCell ref="BD5298:BE5299"/>
    <mergeCell ref="BF5298:BG5299"/>
    <mergeCell ref="BH5298:BI5299"/>
    <mergeCell ref="BJ5298:BK5299"/>
    <mergeCell ref="AN5298:AO5299"/>
    <mergeCell ref="AP5298:AQ5299"/>
    <mergeCell ref="AR5298:AS5299"/>
    <mergeCell ref="AT5298:AU5299"/>
    <mergeCell ref="AV5298:AW5299"/>
    <mergeCell ref="AX5298:AY5299"/>
    <mergeCell ref="AB5298:AC5299"/>
    <mergeCell ref="AD5298:AE5299"/>
    <mergeCell ref="BS5302:BS5303"/>
    <mergeCell ref="B5304:C5304"/>
    <mergeCell ref="BF5302:BG5303"/>
    <mergeCell ref="BH5302:BI5303"/>
    <mergeCell ref="BJ5302:BK5303"/>
    <mergeCell ref="BL5302:BM5303"/>
    <mergeCell ref="BN5302:BP5303"/>
    <mergeCell ref="BR5302:BR5303"/>
    <mergeCell ref="AT5302:AU5303"/>
    <mergeCell ref="AF5298:AG5299"/>
    <mergeCell ref="AH5298:AI5299"/>
    <mergeCell ref="AJ5298:AK5299"/>
    <mergeCell ref="AL5298:AM5299"/>
    <mergeCell ref="N5298:O5299"/>
    <mergeCell ref="P5298:Q5299"/>
    <mergeCell ref="R5298:S5299"/>
    <mergeCell ref="T5298:U5299"/>
    <mergeCell ref="X5298:Y5299"/>
    <mergeCell ref="Z5298:AA5299"/>
    <mergeCell ref="BS5300:BS5301"/>
    <mergeCell ref="C5301:D5301"/>
    <mergeCell ref="B5302:C5303"/>
    <mergeCell ref="D5302:E5303"/>
    <mergeCell ref="H5302:I5303"/>
    <mergeCell ref="J5302:K5303"/>
    <mergeCell ref="L5302:M5303"/>
    <mergeCell ref="N5302:O5303"/>
    <mergeCell ref="P5302:Q5303"/>
    <mergeCell ref="R5302:S5303"/>
    <mergeCell ref="D5304:E5305"/>
    <mergeCell ref="BF5300:BG5301"/>
    <mergeCell ref="BH5300:BI5301"/>
    <mergeCell ref="BJ5300:BK5301"/>
    <mergeCell ref="BL5300:BM5301"/>
    <mergeCell ref="BN5300:BP5301"/>
    <mergeCell ref="BR5300:BR5301"/>
    <mergeCell ref="AT5300:AU5301"/>
    <mergeCell ref="AV5300:AW5301"/>
    <mergeCell ref="AX5300:AY5301"/>
    <mergeCell ref="AZ5300:BA5301"/>
    <mergeCell ref="BB5300:BC5301"/>
    <mergeCell ref="BD5300:BE5301"/>
    <mergeCell ref="AH5300:AI5301"/>
    <mergeCell ref="AJ5300:AK5301"/>
    <mergeCell ref="AL5300:AM5301"/>
    <mergeCell ref="AN5300:AO5301"/>
    <mergeCell ref="AP5300:AQ5301"/>
    <mergeCell ref="AR5300:AS5301"/>
    <mergeCell ref="T5300:U5301"/>
    <mergeCell ref="X5300:Y5301"/>
    <mergeCell ref="Z5300:AA5301"/>
    <mergeCell ref="AB5300:AC5301"/>
    <mergeCell ref="AD5300:AE5301"/>
    <mergeCell ref="AF5300:AG5301"/>
    <mergeCell ref="H5300:I5301"/>
    <mergeCell ref="J5300:K5301"/>
    <mergeCell ref="L5300:M5301"/>
    <mergeCell ref="N5300:O5301"/>
    <mergeCell ref="P5300:Q5301"/>
    <mergeCell ref="R5300:S5301"/>
    <mergeCell ref="BQ5300:BQ5301"/>
    <mergeCell ref="H5296:I5297"/>
    <mergeCell ref="J5296:K5297"/>
    <mergeCell ref="L5296:M5297"/>
    <mergeCell ref="N5296:O5297"/>
    <mergeCell ref="P5296:Q5297"/>
    <mergeCell ref="R5296:S5297"/>
    <mergeCell ref="BL5298:BM5299"/>
    <mergeCell ref="BN5298:BP5299"/>
    <mergeCell ref="BR5298:BR5299"/>
    <mergeCell ref="BS5296:BS5297"/>
    <mergeCell ref="C5297:D5297"/>
    <mergeCell ref="B5294:B5295"/>
    <mergeCell ref="C5294:D5294"/>
    <mergeCell ref="E5294:E5295"/>
    <mergeCell ref="F5294:F5295"/>
    <mergeCell ref="G5294:G5295"/>
    <mergeCell ref="H5294:I5295"/>
    <mergeCell ref="J5294:K5295"/>
    <mergeCell ref="L5294:M5295"/>
    <mergeCell ref="BF5296:BG5297"/>
    <mergeCell ref="BH5296:BI5297"/>
    <mergeCell ref="BJ5296:BK5297"/>
    <mergeCell ref="BL5296:BM5297"/>
    <mergeCell ref="BN5296:BP5297"/>
    <mergeCell ref="BR5296:BR5297"/>
    <mergeCell ref="AT5296:AU5297"/>
    <mergeCell ref="AV5296:AW5297"/>
    <mergeCell ref="AX5296:AY5297"/>
    <mergeCell ref="AZ5296:BA5297"/>
    <mergeCell ref="BB5296:BC5297"/>
    <mergeCell ref="BD5296:BE5297"/>
    <mergeCell ref="AH5296:AI5297"/>
    <mergeCell ref="BQ5296:BQ5297"/>
    <mergeCell ref="B5298:B5299"/>
    <mergeCell ref="C5298:D5298"/>
    <mergeCell ref="E5298:E5299"/>
    <mergeCell ref="F5298:F5299"/>
    <mergeCell ref="G5298:G5299"/>
    <mergeCell ref="H5298:I5299"/>
    <mergeCell ref="J5298:K5299"/>
    <mergeCell ref="L5298:M5299"/>
    <mergeCell ref="BQ5298:BQ5299"/>
    <mergeCell ref="BL5294:BM5295"/>
    <mergeCell ref="BN5294:BP5295"/>
    <mergeCell ref="BR5294:BR5295"/>
    <mergeCell ref="BL5290:BM5291"/>
    <mergeCell ref="BN5290:BP5291"/>
    <mergeCell ref="BR5290:BR5291"/>
    <mergeCell ref="BQ5290:BQ5291"/>
    <mergeCell ref="C5295:D5295"/>
    <mergeCell ref="B5296:B5297"/>
    <mergeCell ref="C5296:D5296"/>
    <mergeCell ref="E5296:E5297"/>
    <mergeCell ref="F5296:F5297"/>
    <mergeCell ref="G5296:G5297"/>
    <mergeCell ref="AZ5294:BA5295"/>
    <mergeCell ref="BB5294:BC5295"/>
    <mergeCell ref="BD5294:BE5295"/>
    <mergeCell ref="BF5294:BG5295"/>
    <mergeCell ref="BH5294:BI5295"/>
    <mergeCell ref="BJ5294:BK5295"/>
    <mergeCell ref="AN5294:AO5295"/>
    <mergeCell ref="AP5294:AQ5295"/>
    <mergeCell ref="AR5294:AS5295"/>
    <mergeCell ref="AT5294:AU5295"/>
    <mergeCell ref="AV5294:AW5295"/>
    <mergeCell ref="AX5294:AY5295"/>
    <mergeCell ref="AB5294:AC5295"/>
    <mergeCell ref="AD5294:AE5295"/>
    <mergeCell ref="AF5294:AG5295"/>
    <mergeCell ref="AH5294:AI5295"/>
    <mergeCell ref="AJ5294:AK5295"/>
    <mergeCell ref="AL5294:AM5295"/>
    <mergeCell ref="N5294:O5295"/>
    <mergeCell ref="P5294:Q5295"/>
    <mergeCell ref="R5294:S5295"/>
    <mergeCell ref="T5294:U5295"/>
    <mergeCell ref="X5294:Y5295"/>
    <mergeCell ref="Z5294:AA5295"/>
    <mergeCell ref="C5291:D5291"/>
    <mergeCell ref="B5292:B5293"/>
    <mergeCell ref="C5292:D5292"/>
    <mergeCell ref="E5292:E5293"/>
    <mergeCell ref="F5292:F5293"/>
    <mergeCell ref="G5292:G5293"/>
    <mergeCell ref="AZ5290:BA5291"/>
    <mergeCell ref="BB5290:BC5291"/>
    <mergeCell ref="BD5290:BE5291"/>
    <mergeCell ref="BF5290:BG5291"/>
    <mergeCell ref="BH5290:BI5291"/>
    <mergeCell ref="BJ5290:BK5291"/>
    <mergeCell ref="AN5290:AO5291"/>
    <mergeCell ref="AP5290:AQ5291"/>
    <mergeCell ref="AR5290:AS5291"/>
    <mergeCell ref="AT5290:AU5291"/>
    <mergeCell ref="AV5290:AW5291"/>
    <mergeCell ref="AX5290:AY5291"/>
    <mergeCell ref="AB5290:AC5291"/>
    <mergeCell ref="AD5290:AE5291"/>
    <mergeCell ref="AF5290:AG5291"/>
    <mergeCell ref="AH5290:AI5291"/>
    <mergeCell ref="AJ5290:AK5291"/>
    <mergeCell ref="AL5290:AM5291"/>
    <mergeCell ref="AV5292:AW5293"/>
    <mergeCell ref="AX5292:AY5293"/>
    <mergeCell ref="AZ5292:BA5293"/>
    <mergeCell ref="N5290:O5291"/>
    <mergeCell ref="P5290:Q5291"/>
    <mergeCell ref="R5290:S5291"/>
    <mergeCell ref="C5293:D5293"/>
    <mergeCell ref="B5290:B5291"/>
    <mergeCell ref="C5290:D5290"/>
    <mergeCell ref="E5290:E5291"/>
    <mergeCell ref="F5290:F5291"/>
    <mergeCell ref="G5290:G5291"/>
    <mergeCell ref="H5290:I5291"/>
    <mergeCell ref="J5290:K5291"/>
    <mergeCell ref="L5290:M5291"/>
    <mergeCell ref="BB5292:BC5293"/>
    <mergeCell ref="BD5292:BE5293"/>
    <mergeCell ref="AH5292:AI5293"/>
    <mergeCell ref="AJ5292:AK5293"/>
    <mergeCell ref="AL5292:AM5293"/>
    <mergeCell ref="AN5292:AO5293"/>
    <mergeCell ref="AP5292:AQ5293"/>
    <mergeCell ref="AR5292:AS5293"/>
    <mergeCell ref="T5292:U5293"/>
    <mergeCell ref="X5292:Y5293"/>
    <mergeCell ref="Z5292:AA5293"/>
    <mergeCell ref="AB5292:AC5293"/>
    <mergeCell ref="AD5292:AE5293"/>
    <mergeCell ref="AF5292:AG5293"/>
    <mergeCell ref="H5292:I5293"/>
    <mergeCell ref="J5292:K5293"/>
    <mergeCell ref="L5292:M5293"/>
    <mergeCell ref="N5292:O5293"/>
    <mergeCell ref="P5292:Q5293"/>
    <mergeCell ref="R5292:S5293"/>
    <mergeCell ref="BB5288:BC5289"/>
    <mergeCell ref="BD5288:BE5289"/>
    <mergeCell ref="AH5288:AI5289"/>
    <mergeCell ref="AJ5288:AK5289"/>
    <mergeCell ref="AL5288:AM5289"/>
    <mergeCell ref="AN5288:AO5289"/>
    <mergeCell ref="AP5288:AQ5289"/>
    <mergeCell ref="AR5288:AS5289"/>
    <mergeCell ref="T5288:U5289"/>
    <mergeCell ref="X5288:Y5289"/>
    <mergeCell ref="Z5288:AA5289"/>
    <mergeCell ref="AB5288:AC5289"/>
    <mergeCell ref="AD5288:AE5289"/>
    <mergeCell ref="AF5288:AG5289"/>
    <mergeCell ref="H5288:I5289"/>
    <mergeCell ref="J5288:K5289"/>
    <mergeCell ref="L5288:M5289"/>
    <mergeCell ref="N5288:O5289"/>
    <mergeCell ref="P5288:Q5289"/>
    <mergeCell ref="R5288:S5289"/>
    <mergeCell ref="T5290:U5291"/>
    <mergeCell ref="X5290:Y5291"/>
    <mergeCell ref="Z5290:AA5291"/>
    <mergeCell ref="AT5292:AU5293"/>
    <mergeCell ref="J5284:K5285"/>
    <mergeCell ref="L5284:M5285"/>
    <mergeCell ref="N5284:O5285"/>
    <mergeCell ref="P5284:Q5285"/>
    <mergeCell ref="R5284:S5285"/>
    <mergeCell ref="BL5286:BM5287"/>
    <mergeCell ref="BN5286:BP5287"/>
    <mergeCell ref="BR5286:BR5287"/>
    <mergeCell ref="BS5286:BS5287"/>
    <mergeCell ref="C5287:D5287"/>
    <mergeCell ref="B5288:B5289"/>
    <mergeCell ref="C5288:D5288"/>
    <mergeCell ref="E5288:E5289"/>
    <mergeCell ref="F5288:F5289"/>
    <mergeCell ref="G5288:G5289"/>
    <mergeCell ref="AZ5286:BA5287"/>
    <mergeCell ref="BB5286:BC5287"/>
    <mergeCell ref="BD5286:BE5287"/>
    <mergeCell ref="BF5286:BG5287"/>
    <mergeCell ref="BH5286:BI5287"/>
    <mergeCell ref="BJ5286:BK5287"/>
    <mergeCell ref="AN5286:AO5287"/>
    <mergeCell ref="AP5286:AQ5287"/>
    <mergeCell ref="AR5286:AS5287"/>
    <mergeCell ref="AT5286:AU5287"/>
    <mergeCell ref="AV5286:AW5287"/>
    <mergeCell ref="AX5286:AY5287"/>
    <mergeCell ref="AB5286:AC5287"/>
    <mergeCell ref="AD5286:AE5287"/>
    <mergeCell ref="AF5286:AG5287"/>
    <mergeCell ref="AH5286:AI5287"/>
    <mergeCell ref="AJ5286:AK5287"/>
    <mergeCell ref="AL5286:AM5287"/>
    <mergeCell ref="N5286:O5287"/>
    <mergeCell ref="P5286:Q5287"/>
    <mergeCell ref="R5286:S5287"/>
    <mergeCell ref="T5286:U5287"/>
    <mergeCell ref="X5286:Y5287"/>
    <mergeCell ref="Z5286:AA5287"/>
    <mergeCell ref="BS5288:BS5289"/>
    <mergeCell ref="C5289:D5289"/>
    <mergeCell ref="B5286:B5287"/>
    <mergeCell ref="C5286:D5286"/>
    <mergeCell ref="E5286:E5287"/>
    <mergeCell ref="F5286:F5287"/>
    <mergeCell ref="G5286:G5287"/>
    <mergeCell ref="H5286:I5287"/>
    <mergeCell ref="J5286:K5287"/>
    <mergeCell ref="L5286:M5287"/>
    <mergeCell ref="BF5288:BG5289"/>
    <mergeCell ref="BH5288:BI5289"/>
    <mergeCell ref="BJ5288:BK5289"/>
    <mergeCell ref="BL5288:BM5289"/>
    <mergeCell ref="BN5288:BP5289"/>
    <mergeCell ref="BR5288:BR5289"/>
    <mergeCell ref="AT5288:AU5289"/>
    <mergeCell ref="AV5288:AW5289"/>
    <mergeCell ref="AX5288:AY5289"/>
    <mergeCell ref="AZ5288:BA5289"/>
    <mergeCell ref="BQ5288:BQ5289"/>
    <mergeCell ref="Z5284:AA5285"/>
    <mergeCell ref="AB5284:AC5285"/>
    <mergeCell ref="AD5284:AE5285"/>
    <mergeCell ref="AF5284:AG5285"/>
    <mergeCell ref="BN5282:BP5283"/>
    <mergeCell ref="BR5282:BR5283"/>
    <mergeCell ref="BS5282:BS5283"/>
    <mergeCell ref="C5283:D5283"/>
    <mergeCell ref="B5284:B5285"/>
    <mergeCell ref="C5284:D5284"/>
    <mergeCell ref="E5284:E5285"/>
    <mergeCell ref="F5284:F5285"/>
    <mergeCell ref="G5284:G5285"/>
    <mergeCell ref="AZ5282:BA5283"/>
    <mergeCell ref="BB5282:BC5283"/>
    <mergeCell ref="BD5282:BE5283"/>
    <mergeCell ref="BF5282:BG5283"/>
    <mergeCell ref="BH5282:BI5283"/>
    <mergeCell ref="BJ5282:BK5283"/>
    <mergeCell ref="AN5282:AO5283"/>
    <mergeCell ref="AP5282:AQ5283"/>
    <mergeCell ref="AR5282:AS5283"/>
    <mergeCell ref="AT5282:AU5283"/>
    <mergeCell ref="AV5282:AW5283"/>
    <mergeCell ref="AX5282:AY5283"/>
    <mergeCell ref="AB5282:AC5283"/>
    <mergeCell ref="AD5282:AE5283"/>
    <mergeCell ref="AF5282:AG5283"/>
    <mergeCell ref="AH5282:AI5283"/>
    <mergeCell ref="AJ5282:AK5283"/>
    <mergeCell ref="AL5282:AM5283"/>
    <mergeCell ref="N5282:O5283"/>
    <mergeCell ref="P5282:Q5283"/>
    <mergeCell ref="R5282:S5283"/>
    <mergeCell ref="T5282:U5283"/>
    <mergeCell ref="X5282:Y5283"/>
    <mergeCell ref="Z5282:AA5283"/>
    <mergeCell ref="BS5284:BS5285"/>
    <mergeCell ref="C5285:D5285"/>
    <mergeCell ref="B5282:B5283"/>
    <mergeCell ref="C5282:D5282"/>
    <mergeCell ref="E5282:E5283"/>
    <mergeCell ref="F5282:F5283"/>
    <mergeCell ref="G5282:G5283"/>
    <mergeCell ref="H5282:I5283"/>
    <mergeCell ref="J5282:K5283"/>
    <mergeCell ref="L5282:M5283"/>
    <mergeCell ref="BF5284:BG5285"/>
    <mergeCell ref="BH5284:BI5285"/>
    <mergeCell ref="BJ5284:BK5285"/>
    <mergeCell ref="BL5284:BM5285"/>
    <mergeCell ref="BN5284:BP5285"/>
    <mergeCell ref="BR5284:BR5285"/>
    <mergeCell ref="AT5284:AU5285"/>
    <mergeCell ref="AV5284:AW5285"/>
    <mergeCell ref="AX5284:AY5285"/>
    <mergeCell ref="AZ5284:BA5285"/>
    <mergeCell ref="BB5284:BC5285"/>
    <mergeCell ref="BD5284:BE5285"/>
    <mergeCell ref="AH5284:AI5285"/>
    <mergeCell ref="AJ5284:AK5285"/>
    <mergeCell ref="AL5284:AM5285"/>
    <mergeCell ref="AN5284:AO5285"/>
    <mergeCell ref="AP5284:AQ5285"/>
    <mergeCell ref="AR5284:AS5285"/>
    <mergeCell ref="T5284:U5285"/>
    <mergeCell ref="X5284:Y5285"/>
    <mergeCell ref="H5284:I5285"/>
    <mergeCell ref="G5278:G5279"/>
    <mergeCell ref="H5278:I5279"/>
    <mergeCell ref="J5278:K5279"/>
    <mergeCell ref="L5278:M5279"/>
    <mergeCell ref="BF5280:BG5281"/>
    <mergeCell ref="BH5280:BI5281"/>
    <mergeCell ref="BJ5280:BK5281"/>
    <mergeCell ref="BL5280:BM5281"/>
    <mergeCell ref="BN5280:BP5281"/>
    <mergeCell ref="BR5280:BR5281"/>
    <mergeCell ref="AT5280:AU5281"/>
    <mergeCell ref="AV5280:AW5281"/>
    <mergeCell ref="AX5280:AY5281"/>
    <mergeCell ref="AZ5280:BA5281"/>
    <mergeCell ref="BB5280:BC5281"/>
    <mergeCell ref="BD5280:BE5281"/>
    <mergeCell ref="AH5280:AI5281"/>
    <mergeCell ref="AJ5280:AK5281"/>
    <mergeCell ref="AL5280:AM5281"/>
    <mergeCell ref="AN5280:AO5281"/>
    <mergeCell ref="AP5280:AQ5281"/>
    <mergeCell ref="AR5280:AS5281"/>
    <mergeCell ref="T5280:U5281"/>
    <mergeCell ref="X5280:Y5281"/>
    <mergeCell ref="Z5280:AA5281"/>
    <mergeCell ref="AB5280:AC5281"/>
    <mergeCell ref="AD5280:AE5281"/>
    <mergeCell ref="AF5280:AG5281"/>
    <mergeCell ref="H5280:I5281"/>
    <mergeCell ref="J5280:K5281"/>
    <mergeCell ref="L5280:M5281"/>
    <mergeCell ref="N5280:O5281"/>
    <mergeCell ref="P5280:Q5281"/>
    <mergeCell ref="R5280:S5281"/>
    <mergeCell ref="AX5276:AY5277"/>
    <mergeCell ref="AZ5276:BA5277"/>
    <mergeCell ref="BB5276:BC5277"/>
    <mergeCell ref="BD5276:BE5277"/>
    <mergeCell ref="AH5276:AI5277"/>
    <mergeCell ref="AJ5276:AK5277"/>
    <mergeCell ref="AL5276:AM5277"/>
    <mergeCell ref="AN5276:AO5277"/>
    <mergeCell ref="AP5276:AQ5277"/>
    <mergeCell ref="AR5276:AS5277"/>
    <mergeCell ref="T5276:U5277"/>
    <mergeCell ref="X5276:Y5277"/>
    <mergeCell ref="Z5276:AA5277"/>
    <mergeCell ref="AB5276:AC5277"/>
    <mergeCell ref="AD5276:AE5277"/>
    <mergeCell ref="AF5276:AG5277"/>
    <mergeCell ref="H5276:I5277"/>
    <mergeCell ref="J5276:K5277"/>
    <mergeCell ref="L5276:M5277"/>
    <mergeCell ref="N5276:O5277"/>
    <mergeCell ref="P5276:Q5277"/>
    <mergeCell ref="R5276:S5277"/>
    <mergeCell ref="BQ5274:BQ5275"/>
    <mergeCell ref="BQ5276:BQ5277"/>
    <mergeCell ref="BL5278:BM5279"/>
    <mergeCell ref="BN5278:BP5279"/>
    <mergeCell ref="BR5278:BR5279"/>
    <mergeCell ref="BS5278:BS5279"/>
    <mergeCell ref="C5279:D5279"/>
    <mergeCell ref="B5280:B5281"/>
    <mergeCell ref="C5280:D5280"/>
    <mergeCell ref="E5280:E5281"/>
    <mergeCell ref="F5280:F5281"/>
    <mergeCell ref="G5280:G5281"/>
    <mergeCell ref="AZ5278:BA5279"/>
    <mergeCell ref="BB5278:BC5279"/>
    <mergeCell ref="BD5278:BE5279"/>
    <mergeCell ref="BF5278:BG5279"/>
    <mergeCell ref="BH5278:BI5279"/>
    <mergeCell ref="BJ5278:BK5279"/>
    <mergeCell ref="AN5278:AO5279"/>
    <mergeCell ref="AP5278:AQ5279"/>
    <mergeCell ref="AR5278:AS5279"/>
    <mergeCell ref="AT5278:AU5279"/>
    <mergeCell ref="AV5278:AW5279"/>
    <mergeCell ref="AX5278:AY5279"/>
    <mergeCell ref="AB5278:AC5279"/>
    <mergeCell ref="AD5278:AE5279"/>
    <mergeCell ref="AF5278:AG5279"/>
    <mergeCell ref="AH5278:AI5279"/>
    <mergeCell ref="AJ5278:AK5279"/>
    <mergeCell ref="AL5278:AM5279"/>
    <mergeCell ref="N5278:O5279"/>
    <mergeCell ref="P5278:Q5279"/>
    <mergeCell ref="R5278:S5279"/>
    <mergeCell ref="T5278:U5279"/>
    <mergeCell ref="X5278:Y5279"/>
    <mergeCell ref="Z5278:AA5279"/>
    <mergeCell ref="BS5280:BS5281"/>
    <mergeCell ref="C5281:D5281"/>
    <mergeCell ref="B5278:B5279"/>
    <mergeCell ref="C5278:D5278"/>
    <mergeCell ref="E5278:E5279"/>
    <mergeCell ref="F5278:F5279"/>
    <mergeCell ref="T5272:U5273"/>
    <mergeCell ref="X5272:Y5273"/>
    <mergeCell ref="Z5272:AA5273"/>
    <mergeCell ref="AB5272:AC5273"/>
    <mergeCell ref="AD5272:AE5273"/>
    <mergeCell ref="AF5272:AG5273"/>
    <mergeCell ref="H5272:I5273"/>
    <mergeCell ref="J5272:K5273"/>
    <mergeCell ref="L5272:M5273"/>
    <mergeCell ref="N5272:O5273"/>
    <mergeCell ref="P5272:Q5273"/>
    <mergeCell ref="R5272:S5273"/>
    <mergeCell ref="BL5274:BM5275"/>
    <mergeCell ref="BN5274:BP5275"/>
    <mergeCell ref="BR5274:BR5275"/>
    <mergeCell ref="BS5274:BS5275"/>
    <mergeCell ref="C5275:D5275"/>
    <mergeCell ref="B5276:B5277"/>
    <mergeCell ref="C5276:D5276"/>
    <mergeCell ref="E5276:E5277"/>
    <mergeCell ref="F5276:F5277"/>
    <mergeCell ref="G5276:G5277"/>
    <mergeCell ref="AZ5274:BA5275"/>
    <mergeCell ref="BB5274:BC5275"/>
    <mergeCell ref="BD5274:BE5275"/>
    <mergeCell ref="BF5274:BG5275"/>
    <mergeCell ref="BH5274:BI5275"/>
    <mergeCell ref="BJ5274:BK5275"/>
    <mergeCell ref="AN5274:AO5275"/>
    <mergeCell ref="AP5274:AQ5275"/>
    <mergeCell ref="AR5274:AS5275"/>
    <mergeCell ref="AT5274:AU5275"/>
    <mergeCell ref="AV5274:AW5275"/>
    <mergeCell ref="AX5274:AY5275"/>
    <mergeCell ref="AB5274:AC5275"/>
    <mergeCell ref="AD5274:AE5275"/>
    <mergeCell ref="AF5274:AG5275"/>
    <mergeCell ref="AH5274:AI5275"/>
    <mergeCell ref="AJ5274:AK5275"/>
    <mergeCell ref="AL5274:AM5275"/>
    <mergeCell ref="N5274:O5275"/>
    <mergeCell ref="P5274:Q5275"/>
    <mergeCell ref="R5274:S5275"/>
    <mergeCell ref="T5274:U5275"/>
    <mergeCell ref="X5274:Y5275"/>
    <mergeCell ref="Z5274:AA5275"/>
    <mergeCell ref="BS5276:BS5277"/>
    <mergeCell ref="C5277:D5277"/>
    <mergeCell ref="B5274:B5275"/>
    <mergeCell ref="C5274:D5274"/>
    <mergeCell ref="E5274:E5275"/>
    <mergeCell ref="F5274:F5275"/>
    <mergeCell ref="G5274:G5275"/>
    <mergeCell ref="H5274:I5275"/>
    <mergeCell ref="J5274:K5275"/>
    <mergeCell ref="L5274:M5275"/>
    <mergeCell ref="BF5276:BG5277"/>
    <mergeCell ref="BH5276:BI5277"/>
    <mergeCell ref="BJ5276:BK5277"/>
    <mergeCell ref="BL5276:BM5277"/>
    <mergeCell ref="BN5276:BP5277"/>
    <mergeCell ref="BR5276:BR5277"/>
    <mergeCell ref="AT5276:AU5277"/>
    <mergeCell ref="AV5276:AW5277"/>
    <mergeCell ref="P5268:Q5269"/>
    <mergeCell ref="R5268:S5269"/>
    <mergeCell ref="BL5270:BM5271"/>
    <mergeCell ref="BN5270:BP5271"/>
    <mergeCell ref="BR5270:BR5271"/>
    <mergeCell ref="BS5270:BS5271"/>
    <mergeCell ref="C5271:D5271"/>
    <mergeCell ref="B5272:B5273"/>
    <mergeCell ref="C5272:D5272"/>
    <mergeCell ref="E5272:E5273"/>
    <mergeCell ref="F5272:F5273"/>
    <mergeCell ref="G5272:G5273"/>
    <mergeCell ref="AZ5270:BA5271"/>
    <mergeCell ref="BB5270:BC5271"/>
    <mergeCell ref="BD5270:BE5271"/>
    <mergeCell ref="BF5270:BG5271"/>
    <mergeCell ref="BH5270:BI5271"/>
    <mergeCell ref="BJ5270:BK5271"/>
    <mergeCell ref="AN5270:AO5271"/>
    <mergeCell ref="AP5270:AQ5271"/>
    <mergeCell ref="AR5270:AS5271"/>
    <mergeCell ref="AT5270:AU5271"/>
    <mergeCell ref="AV5270:AW5271"/>
    <mergeCell ref="AX5270:AY5271"/>
    <mergeCell ref="AB5270:AC5271"/>
    <mergeCell ref="AD5270:AE5271"/>
    <mergeCell ref="AF5270:AG5271"/>
    <mergeCell ref="AH5270:AI5271"/>
    <mergeCell ref="AJ5270:AK5271"/>
    <mergeCell ref="AL5270:AM5271"/>
    <mergeCell ref="N5270:O5271"/>
    <mergeCell ref="P5270:Q5271"/>
    <mergeCell ref="R5270:S5271"/>
    <mergeCell ref="T5270:U5271"/>
    <mergeCell ref="X5270:Y5271"/>
    <mergeCell ref="Z5270:AA5271"/>
    <mergeCell ref="BS5272:BS5273"/>
    <mergeCell ref="C5273:D5273"/>
    <mergeCell ref="B5270:B5271"/>
    <mergeCell ref="C5270:D5270"/>
    <mergeCell ref="E5270:E5271"/>
    <mergeCell ref="F5270:F5271"/>
    <mergeCell ref="G5270:G5271"/>
    <mergeCell ref="H5270:I5271"/>
    <mergeCell ref="J5270:K5271"/>
    <mergeCell ref="L5270:M5271"/>
    <mergeCell ref="BF5272:BG5273"/>
    <mergeCell ref="BH5272:BI5273"/>
    <mergeCell ref="BJ5272:BK5273"/>
    <mergeCell ref="BL5272:BM5273"/>
    <mergeCell ref="BN5272:BP5273"/>
    <mergeCell ref="BR5272:BR5273"/>
    <mergeCell ref="AT5272:AU5273"/>
    <mergeCell ref="AV5272:AW5273"/>
    <mergeCell ref="AX5272:AY5273"/>
    <mergeCell ref="AZ5272:BA5273"/>
    <mergeCell ref="BB5272:BC5273"/>
    <mergeCell ref="BD5272:BE5273"/>
    <mergeCell ref="AH5272:AI5273"/>
    <mergeCell ref="AJ5272:AK5273"/>
    <mergeCell ref="AL5272:AM5273"/>
    <mergeCell ref="AN5272:AO5273"/>
    <mergeCell ref="AP5272:AQ5273"/>
    <mergeCell ref="AR5272:AS5273"/>
    <mergeCell ref="B5268:B5269"/>
    <mergeCell ref="C5268:D5268"/>
    <mergeCell ref="E5268:E5269"/>
    <mergeCell ref="F5268:F5269"/>
    <mergeCell ref="G5268:G5269"/>
    <mergeCell ref="AZ5266:BA5267"/>
    <mergeCell ref="BB5266:BC5267"/>
    <mergeCell ref="BD5266:BE5267"/>
    <mergeCell ref="BF5266:BG5267"/>
    <mergeCell ref="BH5266:BI5267"/>
    <mergeCell ref="BJ5266:BK5267"/>
    <mergeCell ref="AN5266:AO5267"/>
    <mergeCell ref="AP5266:AQ5267"/>
    <mergeCell ref="AR5266:AS5267"/>
    <mergeCell ref="AT5266:AU5267"/>
    <mergeCell ref="AV5266:AW5267"/>
    <mergeCell ref="AX5266:AY5267"/>
    <mergeCell ref="AB5266:AC5267"/>
    <mergeCell ref="AD5266:AE5267"/>
    <mergeCell ref="AF5266:AG5267"/>
    <mergeCell ref="AH5266:AI5267"/>
    <mergeCell ref="AJ5266:AK5267"/>
    <mergeCell ref="AL5266:AM5267"/>
    <mergeCell ref="N5266:O5267"/>
    <mergeCell ref="P5266:Q5267"/>
    <mergeCell ref="R5266:S5267"/>
    <mergeCell ref="T5266:U5267"/>
    <mergeCell ref="X5266:Y5267"/>
    <mergeCell ref="Z5266:AA5267"/>
    <mergeCell ref="BS5268:BS5269"/>
    <mergeCell ref="C5269:D5269"/>
    <mergeCell ref="B5264:B5265"/>
    <mergeCell ref="C5264:D5264"/>
    <mergeCell ref="E5264:E5265"/>
    <mergeCell ref="F5264:F5265"/>
    <mergeCell ref="G5264:G5265"/>
    <mergeCell ref="BF5268:BG5269"/>
    <mergeCell ref="BH5268:BI5269"/>
    <mergeCell ref="BJ5268:BK5269"/>
    <mergeCell ref="BL5268:BM5269"/>
    <mergeCell ref="BN5268:BP5269"/>
    <mergeCell ref="BR5268:BR5269"/>
    <mergeCell ref="AT5268:AU5269"/>
    <mergeCell ref="AV5268:AW5269"/>
    <mergeCell ref="AX5268:AY5269"/>
    <mergeCell ref="AZ5268:BA5269"/>
    <mergeCell ref="BB5268:BC5269"/>
    <mergeCell ref="BD5268:BE5269"/>
    <mergeCell ref="AH5268:AI5269"/>
    <mergeCell ref="AJ5268:AK5269"/>
    <mergeCell ref="AL5268:AM5269"/>
    <mergeCell ref="AN5268:AO5269"/>
    <mergeCell ref="AP5268:AQ5269"/>
    <mergeCell ref="AR5268:AS5269"/>
    <mergeCell ref="T5268:U5269"/>
    <mergeCell ref="X5268:Y5269"/>
    <mergeCell ref="Z5268:AA5269"/>
    <mergeCell ref="AB5268:AC5269"/>
    <mergeCell ref="AD5268:AE5269"/>
    <mergeCell ref="AF5268:AG5269"/>
    <mergeCell ref="H5268:I5269"/>
    <mergeCell ref="J5268:K5269"/>
    <mergeCell ref="L5268:M5269"/>
    <mergeCell ref="N5268:O5269"/>
    <mergeCell ref="C5265:D5265"/>
    <mergeCell ref="B5266:B5267"/>
    <mergeCell ref="C5266:D5266"/>
    <mergeCell ref="E5266:E5267"/>
    <mergeCell ref="F5266:F5267"/>
    <mergeCell ref="G5266:G5267"/>
    <mergeCell ref="H5266:I5267"/>
    <mergeCell ref="J5266:K5267"/>
    <mergeCell ref="L5266:M5267"/>
    <mergeCell ref="BF5264:BG5265"/>
    <mergeCell ref="BH5264:BI5265"/>
    <mergeCell ref="BJ5264:BK5265"/>
    <mergeCell ref="BL5264:BM5265"/>
    <mergeCell ref="BN5264:BP5265"/>
    <mergeCell ref="BR5264:BR5265"/>
    <mergeCell ref="AT5264:AU5265"/>
    <mergeCell ref="AV5264:AW5265"/>
    <mergeCell ref="AX5264:AY5265"/>
    <mergeCell ref="AZ5264:BA5265"/>
    <mergeCell ref="BB5264:BC5265"/>
    <mergeCell ref="BD5264:BE5265"/>
    <mergeCell ref="AH5264:AI5265"/>
    <mergeCell ref="AJ5264:AK5265"/>
    <mergeCell ref="AL5264:AM5265"/>
    <mergeCell ref="AN5264:AO5265"/>
    <mergeCell ref="AP5264:AQ5265"/>
    <mergeCell ref="AR5264:AS5265"/>
    <mergeCell ref="T5264:U5265"/>
    <mergeCell ref="X5264:Y5265"/>
    <mergeCell ref="Z5264:AA5265"/>
    <mergeCell ref="AB5264:AC5265"/>
    <mergeCell ref="AD5264:AE5265"/>
    <mergeCell ref="AF5264:AG5265"/>
    <mergeCell ref="H5264:I5265"/>
    <mergeCell ref="J5264:K5265"/>
    <mergeCell ref="L5264:M5265"/>
    <mergeCell ref="N5264:O5265"/>
    <mergeCell ref="P5264:Q5265"/>
    <mergeCell ref="R5264:S5265"/>
    <mergeCell ref="BL5266:BM5267"/>
    <mergeCell ref="BN5266:BP5267"/>
    <mergeCell ref="BR5266:BR5267"/>
    <mergeCell ref="C5267:D5267"/>
    <mergeCell ref="BQ5264:BQ5265"/>
    <mergeCell ref="AZ5262:BA5263"/>
    <mergeCell ref="BB5262:BC5263"/>
    <mergeCell ref="BD5262:BE5263"/>
    <mergeCell ref="BF5262:BG5263"/>
    <mergeCell ref="BH5262:BI5263"/>
    <mergeCell ref="BJ5262:BK5263"/>
    <mergeCell ref="AN5262:AO5263"/>
    <mergeCell ref="AP5262:AQ5263"/>
    <mergeCell ref="AR5262:AS5263"/>
    <mergeCell ref="AT5262:AU5263"/>
    <mergeCell ref="AV5262:AW5263"/>
    <mergeCell ref="AX5262:AY5263"/>
    <mergeCell ref="AB5262:AC5263"/>
    <mergeCell ref="AD5262:AE5263"/>
    <mergeCell ref="AF5262:AG5263"/>
    <mergeCell ref="AH5262:AI5263"/>
    <mergeCell ref="AJ5262:AK5263"/>
    <mergeCell ref="AL5262:AM5263"/>
    <mergeCell ref="N5262:O5263"/>
    <mergeCell ref="P5262:Q5263"/>
    <mergeCell ref="R5262:S5263"/>
    <mergeCell ref="T5262:U5263"/>
    <mergeCell ref="X5262:Y5263"/>
    <mergeCell ref="Z5262:AA5263"/>
    <mergeCell ref="B5262:B5263"/>
    <mergeCell ref="C5262:D5262"/>
    <mergeCell ref="E5262:E5263"/>
    <mergeCell ref="F5262:F5263"/>
    <mergeCell ref="G5262:G5263"/>
    <mergeCell ref="BQ5262:BQ5263"/>
    <mergeCell ref="C5263:D5263"/>
    <mergeCell ref="BF5257:BO5257"/>
    <mergeCell ref="B5260:B5261"/>
    <mergeCell ref="C5260:D5261"/>
    <mergeCell ref="F5260:F5261"/>
    <mergeCell ref="G5260:G5261"/>
    <mergeCell ref="H5260:I5261"/>
    <mergeCell ref="J5260:O5260"/>
    <mergeCell ref="P5260:U5260"/>
    <mergeCell ref="X5260:Y5261"/>
    <mergeCell ref="Z5260:AA5261"/>
    <mergeCell ref="C5257:D5257"/>
    <mergeCell ref="E5257:AE5257"/>
    <mergeCell ref="AG5257:AJ5257"/>
    <mergeCell ref="AK5257:BB5257"/>
    <mergeCell ref="BC5257:BE5257"/>
    <mergeCell ref="BN5260:BP5261"/>
    <mergeCell ref="J5261:K5261"/>
    <mergeCell ref="L5261:M5261"/>
    <mergeCell ref="N5261:O5261"/>
    <mergeCell ref="P5261:Q5261"/>
    <mergeCell ref="R5261:S5261"/>
    <mergeCell ref="T5261:U5261"/>
    <mergeCell ref="AB5260:AC5261"/>
    <mergeCell ref="AD5260:AI5260"/>
    <mergeCell ref="AJ5260:AO5260"/>
    <mergeCell ref="AP5260:AU5260"/>
    <mergeCell ref="AV5260:BA5260"/>
    <mergeCell ref="BB5260:BG5260"/>
    <mergeCell ref="BJ5261:BK5261"/>
    <mergeCell ref="BL5261:BM5261"/>
    <mergeCell ref="BQ5260:BQ5261"/>
    <mergeCell ref="B5250:C5250"/>
    <mergeCell ref="H5250:J5250"/>
    <mergeCell ref="L5250:N5250"/>
    <mergeCell ref="BL5262:BM5263"/>
    <mergeCell ref="BN5262:BP5263"/>
    <mergeCell ref="BR5262:BR5263"/>
    <mergeCell ref="B5253:BP5253"/>
    <mergeCell ref="E5255:AE5255"/>
    <mergeCell ref="AG5255:AM5255"/>
    <mergeCell ref="AN5255:BO5255"/>
    <mergeCell ref="AQ5250:AS5250"/>
    <mergeCell ref="AU5250:AW5250"/>
    <mergeCell ref="BB5250:BF5250"/>
    <mergeCell ref="BG5250:BI5250"/>
    <mergeCell ref="BK5250:BM5250"/>
    <mergeCell ref="BC5251:BP5251"/>
    <mergeCell ref="S5250:U5250"/>
    <mergeCell ref="L5245:M5246"/>
    <mergeCell ref="N5245:O5246"/>
    <mergeCell ref="P5245:Q5246"/>
    <mergeCell ref="R5245:S5246"/>
    <mergeCell ref="T5245:U5246"/>
    <mergeCell ref="X5245:Y5246"/>
    <mergeCell ref="Z5245:AA5246"/>
    <mergeCell ref="AB5245:AC5246"/>
    <mergeCell ref="AD5245:AE5246"/>
    <mergeCell ref="AF5245:AG5246"/>
    <mergeCell ref="AH5245:AI5246"/>
    <mergeCell ref="AJ5245:AK5246"/>
    <mergeCell ref="AL5245:AM5246"/>
    <mergeCell ref="AN5245:AO5246"/>
    <mergeCell ref="AP5245:AQ5246"/>
    <mergeCell ref="AR5245:AS5246"/>
    <mergeCell ref="AT5245:AU5246"/>
    <mergeCell ref="AV5245:AW5246"/>
    <mergeCell ref="AX5245:AY5246"/>
    <mergeCell ref="AZ5245:BA5246"/>
    <mergeCell ref="BB5245:BC5246"/>
    <mergeCell ref="BD5245:BE5246"/>
    <mergeCell ref="H5262:I5263"/>
    <mergeCell ref="J5262:K5263"/>
    <mergeCell ref="L5262:M5263"/>
    <mergeCell ref="AX5261:AY5261"/>
    <mergeCell ref="AZ5261:BA5261"/>
    <mergeCell ref="BB5261:BC5261"/>
    <mergeCell ref="BD5261:BE5261"/>
    <mergeCell ref="BF5261:BG5261"/>
    <mergeCell ref="BH5261:BI5261"/>
    <mergeCell ref="AL5261:AM5261"/>
    <mergeCell ref="AN5261:AO5261"/>
    <mergeCell ref="AP5261:AQ5261"/>
    <mergeCell ref="AR5261:AS5261"/>
    <mergeCell ref="AT5261:AU5261"/>
    <mergeCell ref="AV5261:AW5261"/>
    <mergeCell ref="BH5260:BM5260"/>
    <mergeCell ref="B5248:C5248"/>
    <mergeCell ref="H5248:J5248"/>
    <mergeCell ref="L5248:N5248"/>
    <mergeCell ref="O5248:R5248"/>
    <mergeCell ref="AD5261:AE5261"/>
    <mergeCell ref="AF5261:AG5261"/>
    <mergeCell ref="AH5261:AI5261"/>
    <mergeCell ref="AJ5261:AK5261"/>
    <mergeCell ref="BQ5245:BQ5246"/>
    <mergeCell ref="C5240:D5240"/>
    <mergeCell ref="B5241:B5242"/>
    <mergeCell ref="C5241:D5241"/>
    <mergeCell ref="E5241:E5242"/>
    <mergeCell ref="F5241:F5242"/>
    <mergeCell ref="G5241:G5242"/>
    <mergeCell ref="AZ5239:BA5240"/>
    <mergeCell ref="BB5239:BC5240"/>
    <mergeCell ref="BD5239:BE5240"/>
    <mergeCell ref="BF5239:BG5240"/>
    <mergeCell ref="BH5239:BI5240"/>
    <mergeCell ref="BJ5239:BK5240"/>
    <mergeCell ref="AN5239:AO5240"/>
    <mergeCell ref="AP5239:AQ5240"/>
    <mergeCell ref="AR5239:AS5240"/>
    <mergeCell ref="AT5239:AU5240"/>
    <mergeCell ref="AV5239:AW5240"/>
    <mergeCell ref="AX5239:AY5240"/>
    <mergeCell ref="AB5239:AC5240"/>
    <mergeCell ref="AD5239:AE5240"/>
    <mergeCell ref="BS5243:BS5244"/>
    <mergeCell ref="B5245:C5245"/>
    <mergeCell ref="BF5243:BG5244"/>
    <mergeCell ref="BH5243:BI5244"/>
    <mergeCell ref="BJ5243:BK5244"/>
    <mergeCell ref="BL5243:BM5244"/>
    <mergeCell ref="BN5243:BP5244"/>
    <mergeCell ref="BR5243:BR5244"/>
    <mergeCell ref="AT5243:AU5244"/>
    <mergeCell ref="AF5239:AG5240"/>
    <mergeCell ref="AH5239:AI5240"/>
    <mergeCell ref="AJ5239:AK5240"/>
    <mergeCell ref="AL5239:AM5240"/>
    <mergeCell ref="N5239:O5240"/>
    <mergeCell ref="P5239:Q5240"/>
    <mergeCell ref="R5239:S5240"/>
    <mergeCell ref="T5239:U5240"/>
    <mergeCell ref="X5239:Y5240"/>
    <mergeCell ref="Z5239:AA5240"/>
    <mergeCell ref="B5243:C5244"/>
    <mergeCell ref="D5243:E5244"/>
    <mergeCell ref="H5243:I5244"/>
    <mergeCell ref="J5243:K5244"/>
    <mergeCell ref="L5243:M5244"/>
    <mergeCell ref="N5243:O5244"/>
    <mergeCell ref="P5243:Q5244"/>
    <mergeCell ref="R5243:S5244"/>
    <mergeCell ref="D5245:E5246"/>
    <mergeCell ref="H5245:I5246"/>
    <mergeCell ref="J5245:K5246"/>
    <mergeCell ref="BS5241:BS5242"/>
    <mergeCell ref="C5242:D5242"/>
    <mergeCell ref="B5239:B5240"/>
    <mergeCell ref="C5239:D5239"/>
    <mergeCell ref="E5239:E5240"/>
    <mergeCell ref="F5239:F5240"/>
    <mergeCell ref="G5239:G5240"/>
    <mergeCell ref="H5239:I5240"/>
    <mergeCell ref="J5239:K5240"/>
    <mergeCell ref="L5239:M5240"/>
    <mergeCell ref="BQ5239:BQ5240"/>
    <mergeCell ref="BR5241:BR5242"/>
    <mergeCell ref="AT5241:AU5242"/>
    <mergeCell ref="AV5241:AW5242"/>
    <mergeCell ref="H5241:I5242"/>
    <mergeCell ref="J5241:K5242"/>
    <mergeCell ref="L5241:M5242"/>
    <mergeCell ref="N5241:O5242"/>
    <mergeCell ref="P5241:Q5242"/>
    <mergeCell ref="R5241:S5242"/>
    <mergeCell ref="BQ5241:BQ5242"/>
    <mergeCell ref="BL5239:BM5240"/>
    <mergeCell ref="BN5239:BP5240"/>
    <mergeCell ref="BR5239:BR5240"/>
    <mergeCell ref="C5236:D5236"/>
    <mergeCell ref="B5237:B5238"/>
    <mergeCell ref="C5237:D5237"/>
    <mergeCell ref="E5237:E5238"/>
    <mergeCell ref="F5237:F5238"/>
    <mergeCell ref="G5237:G5238"/>
    <mergeCell ref="AZ5235:BA5236"/>
    <mergeCell ref="BB5235:BC5236"/>
    <mergeCell ref="BD5235:BE5236"/>
    <mergeCell ref="BF5235:BG5236"/>
    <mergeCell ref="BH5235:BI5236"/>
    <mergeCell ref="BJ5235:BK5236"/>
    <mergeCell ref="AN5235:AO5236"/>
    <mergeCell ref="AP5235:AQ5236"/>
    <mergeCell ref="AR5235:AS5236"/>
    <mergeCell ref="AT5235:AU5236"/>
    <mergeCell ref="AV5235:AW5236"/>
    <mergeCell ref="AX5235:AY5236"/>
    <mergeCell ref="AB5235:AC5236"/>
    <mergeCell ref="AD5235:AE5236"/>
    <mergeCell ref="AF5235:AG5236"/>
    <mergeCell ref="AH5235:AI5236"/>
    <mergeCell ref="AJ5235:AK5236"/>
    <mergeCell ref="AL5235:AM5236"/>
    <mergeCell ref="N5235:O5236"/>
    <mergeCell ref="P5235:Q5236"/>
    <mergeCell ref="R5235:S5236"/>
    <mergeCell ref="T5235:U5236"/>
    <mergeCell ref="X5235:Y5236"/>
    <mergeCell ref="Z5235:AA5236"/>
    <mergeCell ref="BR5235:BR5236"/>
    <mergeCell ref="C5238:D5238"/>
    <mergeCell ref="B5235:B5236"/>
    <mergeCell ref="C5235:D5235"/>
    <mergeCell ref="E5235:E5236"/>
    <mergeCell ref="F5235:F5236"/>
    <mergeCell ref="G5235:G5236"/>
    <mergeCell ref="H5235:I5236"/>
    <mergeCell ref="J5235:K5236"/>
    <mergeCell ref="L5235:M5236"/>
    <mergeCell ref="BF5237:BG5238"/>
    <mergeCell ref="BH5237:BI5238"/>
    <mergeCell ref="BJ5237:BK5238"/>
    <mergeCell ref="BL5237:BM5238"/>
    <mergeCell ref="BN5237:BP5238"/>
    <mergeCell ref="BR5237:BR5238"/>
    <mergeCell ref="AT5237:AU5238"/>
    <mergeCell ref="AV5237:AW5238"/>
    <mergeCell ref="AX5237:AY5238"/>
    <mergeCell ref="AZ5237:BA5238"/>
    <mergeCell ref="BB5237:BC5238"/>
    <mergeCell ref="BD5237:BE5238"/>
    <mergeCell ref="AH5237:AI5238"/>
    <mergeCell ref="BQ5237:BQ5238"/>
    <mergeCell ref="H5237:I5238"/>
    <mergeCell ref="J5237:K5238"/>
    <mergeCell ref="L5237:M5238"/>
    <mergeCell ref="N5237:O5238"/>
    <mergeCell ref="P5237:Q5238"/>
    <mergeCell ref="R5237:S5238"/>
    <mergeCell ref="BF5233:BG5234"/>
    <mergeCell ref="BH5233:BI5234"/>
    <mergeCell ref="BJ5233:BK5234"/>
    <mergeCell ref="BL5233:BM5234"/>
    <mergeCell ref="BN5233:BP5234"/>
    <mergeCell ref="BR5233:BR5234"/>
    <mergeCell ref="AT5233:AU5234"/>
    <mergeCell ref="AV5233:AW5234"/>
    <mergeCell ref="AX5233:AY5234"/>
    <mergeCell ref="AZ5233:BA5234"/>
    <mergeCell ref="BB5233:BC5234"/>
    <mergeCell ref="BD5233:BE5234"/>
    <mergeCell ref="AH5233:AI5234"/>
    <mergeCell ref="AJ5233:AK5234"/>
    <mergeCell ref="AL5233:AM5234"/>
    <mergeCell ref="AN5233:AO5234"/>
    <mergeCell ref="AP5233:AQ5234"/>
    <mergeCell ref="AR5233:AS5234"/>
    <mergeCell ref="T5233:U5234"/>
    <mergeCell ref="X5233:Y5234"/>
    <mergeCell ref="Z5233:AA5234"/>
    <mergeCell ref="AB5233:AC5234"/>
    <mergeCell ref="AD5233:AE5234"/>
    <mergeCell ref="AF5233:AG5234"/>
    <mergeCell ref="H5233:I5234"/>
    <mergeCell ref="J5233:K5234"/>
    <mergeCell ref="L5233:M5234"/>
    <mergeCell ref="N5233:O5234"/>
    <mergeCell ref="P5233:Q5234"/>
    <mergeCell ref="R5233:S5234"/>
    <mergeCell ref="BL5235:BM5236"/>
    <mergeCell ref="BN5235:BP5236"/>
    <mergeCell ref="BQ5233:BQ5234"/>
    <mergeCell ref="AP5229:AQ5230"/>
    <mergeCell ref="AR5229:AS5230"/>
    <mergeCell ref="T5229:U5230"/>
    <mergeCell ref="X5229:Y5230"/>
    <mergeCell ref="Z5229:AA5230"/>
    <mergeCell ref="AB5229:AC5230"/>
    <mergeCell ref="AD5229:AE5230"/>
    <mergeCell ref="AF5229:AG5230"/>
    <mergeCell ref="H5229:I5230"/>
    <mergeCell ref="J5229:K5230"/>
    <mergeCell ref="L5229:M5230"/>
    <mergeCell ref="N5229:O5230"/>
    <mergeCell ref="P5229:Q5230"/>
    <mergeCell ref="R5229:S5230"/>
    <mergeCell ref="BL5231:BM5232"/>
    <mergeCell ref="BN5231:BP5232"/>
    <mergeCell ref="BR5231:BR5232"/>
    <mergeCell ref="BQ5231:BQ5232"/>
    <mergeCell ref="C5232:D5232"/>
    <mergeCell ref="B5233:B5234"/>
    <mergeCell ref="C5233:D5233"/>
    <mergeCell ref="E5233:E5234"/>
    <mergeCell ref="F5233:F5234"/>
    <mergeCell ref="G5233:G5234"/>
    <mergeCell ref="AZ5231:BA5232"/>
    <mergeCell ref="BB5231:BC5232"/>
    <mergeCell ref="BD5231:BE5232"/>
    <mergeCell ref="BF5231:BG5232"/>
    <mergeCell ref="BH5231:BI5232"/>
    <mergeCell ref="BJ5231:BK5232"/>
    <mergeCell ref="AN5231:AO5232"/>
    <mergeCell ref="AP5231:AQ5232"/>
    <mergeCell ref="AR5231:AS5232"/>
    <mergeCell ref="AT5231:AU5232"/>
    <mergeCell ref="AV5231:AW5232"/>
    <mergeCell ref="AX5231:AY5232"/>
    <mergeCell ref="AB5231:AC5232"/>
    <mergeCell ref="AD5231:AE5232"/>
    <mergeCell ref="AF5231:AG5232"/>
    <mergeCell ref="AH5231:AI5232"/>
    <mergeCell ref="AJ5231:AK5232"/>
    <mergeCell ref="AL5231:AM5232"/>
    <mergeCell ref="N5231:O5232"/>
    <mergeCell ref="P5231:Q5232"/>
    <mergeCell ref="R5231:S5232"/>
    <mergeCell ref="T5231:U5232"/>
    <mergeCell ref="X5231:Y5232"/>
    <mergeCell ref="Z5231:AA5232"/>
    <mergeCell ref="BQ5229:BQ5230"/>
    <mergeCell ref="C5234:D5234"/>
    <mergeCell ref="B5231:B5232"/>
    <mergeCell ref="C5231:D5231"/>
    <mergeCell ref="E5231:E5232"/>
    <mergeCell ref="F5231:F5232"/>
    <mergeCell ref="G5231:G5232"/>
    <mergeCell ref="H5231:I5232"/>
    <mergeCell ref="J5231:K5232"/>
    <mergeCell ref="L5231:M5232"/>
    <mergeCell ref="Z5225:AA5226"/>
    <mergeCell ref="AB5225:AC5226"/>
    <mergeCell ref="AD5225:AE5226"/>
    <mergeCell ref="AF5225:AG5226"/>
    <mergeCell ref="H5225:I5226"/>
    <mergeCell ref="J5225:K5226"/>
    <mergeCell ref="L5225:M5226"/>
    <mergeCell ref="N5225:O5226"/>
    <mergeCell ref="P5225:Q5226"/>
    <mergeCell ref="R5225:S5226"/>
    <mergeCell ref="BL5227:BM5228"/>
    <mergeCell ref="BN5227:BP5228"/>
    <mergeCell ref="BR5227:BR5228"/>
    <mergeCell ref="BS5227:BS5228"/>
    <mergeCell ref="C5228:D5228"/>
    <mergeCell ref="B5229:B5230"/>
    <mergeCell ref="C5229:D5229"/>
    <mergeCell ref="E5229:E5230"/>
    <mergeCell ref="F5229:F5230"/>
    <mergeCell ref="G5229:G5230"/>
    <mergeCell ref="AZ5227:BA5228"/>
    <mergeCell ref="BB5227:BC5228"/>
    <mergeCell ref="BD5227:BE5228"/>
    <mergeCell ref="BF5227:BG5228"/>
    <mergeCell ref="BH5227:BI5228"/>
    <mergeCell ref="BJ5227:BK5228"/>
    <mergeCell ref="AN5227:AO5228"/>
    <mergeCell ref="AP5227:AQ5228"/>
    <mergeCell ref="AR5227:AS5228"/>
    <mergeCell ref="AT5227:AU5228"/>
    <mergeCell ref="AV5227:AW5228"/>
    <mergeCell ref="AX5227:AY5228"/>
    <mergeCell ref="AB5227:AC5228"/>
    <mergeCell ref="AD5227:AE5228"/>
    <mergeCell ref="AF5227:AG5228"/>
    <mergeCell ref="AH5227:AI5228"/>
    <mergeCell ref="AJ5227:AK5228"/>
    <mergeCell ref="AL5227:AM5228"/>
    <mergeCell ref="N5227:O5228"/>
    <mergeCell ref="P5227:Q5228"/>
    <mergeCell ref="R5227:S5228"/>
    <mergeCell ref="T5227:U5228"/>
    <mergeCell ref="X5227:Y5228"/>
    <mergeCell ref="Z5227:AA5228"/>
    <mergeCell ref="BS5229:BS5230"/>
    <mergeCell ref="C5230:D5230"/>
    <mergeCell ref="B5227:B5228"/>
    <mergeCell ref="C5227:D5227"/>
    <mergeCell ref="E5227:E5228"/>
    <mergeCell ref="F5227:F5228"/>
    <mergeCell ref="G5227:G5228"/>
    <mergeCell ref="H5227:I5228"/>
    <mergeCell ref="J5227:K5228"/>
    <mergeCell ref="L5227:M5228"/>
    <mergeCell ref="BF5229:BG5230"/>
    <mergeCell ref="BH5229:BI5230"/>
    <mergeCell ref="BJ5229:BK5230"/>
    <mergeCell ref="BL5229:BM5230"/>
    <mergeCell ref="BN5229:BP5230"/>
    <mergeCell ref="BR5229:BR5230"/>
    <mergeCell ref="AT5229:AU5230"/>
    <mergeCell ref="AV5229:AW5230"/>
    <mergeCell ref="AX5229:AY5230"/>
    <mergeCell ref="AZ5229:BA5230"/>
    <mergeCell ref="BL5223:BM5224"/>
    <mergeCell ref="BN5223:BP5224"/>
    <mergeCell ref="BR5223:BR5224"/>
    <mergeCell ref="BS5223:BS5224"/>
    <mergeCell ref="C5224:D5224"/>
    <mergeCell ref="B5225:B5226"/>
    <mergeCell ref="C5225:D5225"/>
    <mergeCell ref="E5225:E5226"/>
    <mergeCell ref="F5225:F5226"/>
    <mergeCell ref="G5225:G5226"/>
    <mergeCell ref="AZ5223:BA5224"/>
    <mergeCell ref="BB5223:BC5224"/>
    <mergeCell ref="BD5223:BE5224"/>
    <mergeCell ref="BF5223:BG5224"/>
    <mergeCell ref="BH5223:BI5224"/>
    <mergeCell ref="BJ5223:BK5224"/>
    <mergeCell ref="AN5223:AO5224"/>
    <mergeCell ref="AP5223:AQ5224"/>
    <mergeCell ref="AR5223:AS5224"/>
    <mergeCell ref="AT5223:AU5224"/>
    <mergeCell ref="AV5223:AW5224"/>
    <mergeCell ref="AX5223:AY5224"/>
    <mergeCell ref="AB5223:AC5224"/>
    <mergeCell ref="AD5223:AE5224"/>
    <mergeCell ref="AF5223:AG5224"/>
    <mergeCell ref="AH5223:AI5224"/>
    <mergeCell ref="AJ5223:AK5224"/>
    <mergeCell ref="AL5223:AM5224"/>
    <mergeCell ref="N5223:O5224"/>
    <mergeCell ref="P5223:Q5224"/>
    <mergeCell ref="R5223:S5224"/>
    <mergeCell ref="T5223:U5224"/>
    <mergeCell ref="X5223:Y5224"/>
    <mergeCell ref="Z5223:AA5224"/>
    <mergeCell ref="BS5225:BS5226"/>
    <mergeCell ref="C5226:D5226"/>
    <mergeCell ref="B5223:B5224"/>
    <mergeCell ref="C5223:D5223"/>
    <mergeCell ref="E5223:E5224"/>
    <mergeCell ref="F5223:F5224"/>
    <mergeCell ref="G5223:G5224"/>
    <mergeCell ref="H5223:I5224"/>
    <mergeCell ref="J5223:K5224"/>
    <mergeCell ref="L5223:M5224"/>
    <mergeCell ref="BF5225:BG5226"/>
    <mergeCell ref="BH5225:BI5226"/>
    <mergeCell ref="BJ5225:BK5226"/>
    <mergeCell ref="BL5225:BM5226"/>
    <mergeCell ref="BN5225:BP5226"/>
    <mergeCell ref="BR5225:BR5226"/>
    <mergeCell ref="AT5225:AU5226"/>
    <mergeCell ref="AV5225:AW5226"/>
    <mergeCell ref="AX5225:AY5226"/>
    <mergeCell ref="AZ5225:BA5226"/>
    <mergeCell ref="BB5225:BC5226"/>
    <mergeCell ref="BD5225:BE5226"/>
    <mergeCell ref="AH5225:AI5226"/>
    <mergeCell ref="AJ5225:AK5226"/>
    <mergeCell ref="AL5225:AM5226"/>
    <mergeCell ref="AN5225:AO5226"/>
    <mergeCell ref="AP5225:AQ5226"/>
    <mergeCell ref="AR5225:AS5226"/>
    <mergeCell ref="T5225:U5226"/>
    <mergeCell ref="X5225:Y5226"/>
    <mergeCell ref="G5219:G5220"/>
    <mergeCell ref="H5219:I5220"/>
    <mergeCell ref="J5219:K5220"/>
    <mergeCell ref="L5219:M5220"/>
    <mergeCell ref="BF5221:BG5222"/>
    <mergeCell ref="BH5221:BI5222"/>
    <mergeCell ref="BJ5221:BK5222"/>
    <mergeCell ref="BL5221:BM5222"/>
    <mergeCell ref="BN5221:BP5222"/>
    <mergeCell ref="BR5221:BR5222"/>
    <mergeCell ref="AT5221:AU5222"/>
    <mergeCell ref="AV5221:AW5222"/>
    <mergeCell ref="AX5221:AY5222"/>
    <mergeCell ref="AZ5221:BA5222"/>
    <mergeCell ref="BB5221:BC5222"/>
    <mergeCell ref="BD5221:BE5222"/>
    <mergeCell ref="AH5221:AI5222"/>
    <mergeCell ref="AJ5221:AK5222"/>
    <mergeCell ref="AL5221:AM5222"/>
    <mergeCell ref="AN5221:AO5222"/>
    <mergeCell ref="AP5221:AQ5222"/>
    <mergeCell ref="AR5221:AS5222"/>
    <mergeCell ref="T5221:U5222"/>
    <mergeCell ref="X5221:Y5222"/>
    <mergeCell ref="Z5221:AA5222"/>
    <mergeCell ref="AB5221:AC5222"/>
    <mergeCell ref="AD5221:AE5222"/>
    <mergeCell ref="AF5221:AG5222"/>
    <mergeCell ref="H5221:I5222"/>
    <mergeCell ref="J5221:K5222"/>
    <mergeCell ref="L5221:M5222"/>
    <mergeCell ref="N5221:O5222"/>
    <mergeCell ref="P5221:Q5222"/>
    <mergeCell ref="R5221:S5222"/>
    <mergeCell ref="AX5217:AY5218"/>
    <mergeCell ref="AZ5217:BA5218"/>
    <mergeCell ref="BB5217:BC5218"/>
    <mergeCell ref="BD5217:BE5218"/>
    <mergeCell ref="AH5217:AI5218"/>
    <mergeCell ref="AJ5217:AK5218"/>
    <mergeCell ref="AL5217:AM5218"/>
    <mergeCell ref="AN5217:AO5218"/>
    <mergeCell ref="AP5217:AQ5218"/>
    <mergeCell ref="AR5217:AS5218"/>
    <mergeCell ref="T5217:U5218"/>
    <mergeCell ref="X5217:Y5218"/>
    <mergeCell ref="Z5217:AA5218"/>
    <mergeCell ref="AB5217:AC5218"/>
    <mergeCell ref="AD5217:AE5218"/>
    <mergeCell ref="AF5217:AG5218"/>
    <mergeCell ref="H5217:I5218"/>
    <mergeCell ref="J5217:K5218"/>
    <mergeCell ref="L5217:M5218"/>
    <mergeCell ref="N5217:O5218"/>
    <mergeCell ref="P5217:Q5218"/>
    <mergeCell ref="R5217:S5218"/>
    <mergeCell ref="BQ5215:BQ5216"/>
    <mergeCell ref="BQ5217:BQ5218"/>
    <mergeCell ref="BL5219:BM5220"/>
    <mergeCell ref="BN5219:BP5220"/>
    <mergeCell ref="BR5219:BR5220"/>
    <mergeCell ref="BS5219:BS5220"/>
    <mergeCell ref="C5220:D5220"/>
    <mergeCell ref="B5221:B5222"/>
    <mergeCell ref="C5221:D5221"/>
    <mergeCell ref="E5221:E5222"/>
    <mergeCell ref="F5221:F5222"/>
    <mergeCell ref="G5221:G5222"/>
    <mergeCell ref="AZ5219:BA5220"/>
    <mergeCell ref="BB5219:BC5220"/>
    <mergeCell ref="BD5219:BE5220"/>
    <mergeCell ref="BF5219:BG5220"/>
    <mergeCell ref="BH5219:BI5220"/>
    <mergeCell ref="BJ5219:BK5220"/>
    <mergeCell ref="AN5219:AO5220"/>
    <mergeCell ref="AP5219:AQ5220"/>
    <mergeCell ref="AR5219:AS5220"/>
    <mergeCell ref="AT5219:AU5220"/>
    <mergeCell ref="AV5219:AW5220"/>
    <mergeCell ref="AX5219:AY5220"/>
    <mergeCell ref="AB5219:AC5220"/>
    <mergeCell ref="AD5219:AE5220"/>
    <mergeCell ref="AF5219:AG5220"/>
    <mergeCell ref="AH5219:AI5220"/>
    <mergeCell ref="AJ5219:AK5220"/>
    <mergeCell ref="AL5219:AM5220"/>
    <mergeCell ref="N5219:O5220"/>
    <mergeCell ref="P5219:Q5220"/>
    <mergeCell ref="R5219:S5220"/>
    <mergeCell ref="T5219:U5220"/>
    <mergeCell ref="X5219:Y5220"/>
    <mergeCell ref="Z5219:AA5220"/>
    <mergeCell ref="BS5221:BS5222"/>
    <mergeCell ref="C5222:D5222"/>
    <mergeCell ref="B5219:B5220"/>
    <mergeCell ref="C5219:D5219"/>
    <mergeCell ref="E5219:E5220"/>
    <mergeCell ref="F5219:F5220"/>
    <mergeCell ref="T5213:U5214"/>
    <mergeCell ref="X5213:Y5214"/>
    <mergeCell ref="Z5213:AA5214"/>
    <mergeCell ref="AB5213:AC5214"/>
    <mergeCell ref="AD5213:AE5214"/>
    <mergeCell ref="AF5213:AG5214"/>
    <mergeCell ref="H5213:I5214"/>
    <mergeCell ref="J5213:K5214"/>
    <mergeCell ref="L5213:M5214"/>
    <mergeCell ref="N5213:O5214"/>
    <mergeCell ref="P5213:Q5214"/>
    <mergeCell ref="R5213:S5214"/>
    <mergeCell ref="BL5215:BM5216"/>
    <mergeCell ref="BN5215:BP5216"/>
    <mergeCell ref="BR5215:BR5216"/>
    <mergeCell ref="BS5215:BS5216"/>
    <mergeCell ref="C5216:D5216"/>
    <mergeCell ref="B5217:B5218"/>
    <mergeCell ref="C5217:D5217"/>
    <mergeCell ref="E5217:E5218"/>
    <mergeCell ref="F5217:F5218"/>
    <mergeCell ref="G5217:G5218"/>
    <mergeCell ref="AZ5215:BA5216"/>
    <mergeCell ref="BB5215:BC5216"/>
    <mergeCell ref="BD5215:BE5216"/>
    <mergeCell ref="BF5215:BG5216"/>
    <mergeCell ref="BH5215:BI5216"/>
    <mergeCell ref="BJ5215:BK5216"/>
    <mergeCell ref="AN5215:AO5216"/>
    <mergeCell ref="AP5215:AQ5216"/>
    <mergeCell ref="AR5215:AS5216"/>
    <mergeCell ref="AT5215:AU5216"/>
    <mergeCell ref="AV5215:AW5216"/>
    <mergeCell ref="AX5215:AY5216"/>
    <mergeCell ref="AB5215:AC5216"/>
    <mergeCell ref="AD5215:AE5216"/>
    <mergeCell ref="AF5215:AG5216"/>
    <mergeCell ref="AH5215:AI5216"/>
    <mergeCell ref="AJ5215:AK5216"/>
    <mergeCell ref="AL5215:AM5216"/>
    <mergeCell ref="N5215:O5216"/>
    <mergeCell ref="P5215:Q5216"/>
    <mergeCell ref="R5215:S5216"/>
    <mergeCell ref="T5215:U5216"/>
    <mergeCell ref="X5215:Y5216"/>
    <mergeCell ref="Z5215:AA5216"/>
    <mergeCell ref="BS5217:BS5218"/>
    <mergeCell ref="C5218:D5218"/>
    <mergeCell ref="B5215:B5216"/>
    <mergeCell ref="C5215:D5215"/>
    <mergeCell ref="E5215:E5216"/>
    <mergeCell ref="F5215:F5216"/>
    <mergeCell ref="G5215:G5216"/>
    <mergeCell ref="H5215:I5216"/>
    <mergeCell ref="J5215:K5216"/>
    <mergeCell ref="L5215:M5216"/>
    <mergeCell ref="BF5217:BG5218"/>
    <mergeCell ref="BH5217:BI5218"/>
    <mergeCell ref="BJ5217:BK5218"/>
    <mergeCell ref="BL5217:BM5218"/>
    <mergeCell ref="BN5217:BP5218"/>
    <mergeCell ref="BR5217:BR5218"/>
    <mergeCell ref="AT5217:AU5218"/>
    <mergeCell ref="AV5217:AW5218"/>
    <mergeCell ref="P5209:Q5210"/>
    <mergeCell ref="R5209:S5210"/>
    <mergeCell ref="BL5211:BM5212"/>
    <mergeCell ref="BN5211:BP5212"/>
    <mergeCell ref="BR5211:BR5212"/>
    <mergeCell ref="BS5211:BS5212"/>
    <mergeCell ref="C5212:D5212"/>
    <mergeCell ref="B5213:B5214"/>
    <mergeCell ref="C5213:D5213"/>
    <mergeCell ref="E5213:E5214"/>
    <mergeCell ref="F5213:F5214"/>
    <mergeCell ref="G5213:G5214"/>
    <mergeCell ref="AZ5211:BA5212"/>
    <mergeCell ref="BB5211:BC5212"/>
    <mergeCell ref="BD5211:BE5212"/>
    <mergeCell ref="BF5211:BG5212"/>
    <mergeCell ref="BH5211:BI5212"/>
    <mergeCell ref="BJ5211:BK5212"/>
    <mergeCell ref="AN5211:AO5212"/>
    <mergeCell ref="AP5211:AQ5212"/>
    <mergeCell ref="AR5211:AS5212"/>
    <mergeCell ref="AT5211:AU5212"/>
    <mergeCell ref="AV5211:AW5212"/>
    <mergeCell ref="AX5211:AY5212"/>
    <mergeCell ref="AB5211:AC5212"/>
    <mergeCell ref="AD5211:AE5212"/>
    <mergeCell ref="AF5211:AG5212"/>
    <mergeCell ref="AH5211:AI5212"/>
    <mergeCell ref="AJ5211:AK5212"/>
    <mergeCell ref="AL5211:AM5212"/>
    <mergeCell ref="N5211:O5212"/>
    <mergeCell ref="P5211:Q5212"/>
    <mergeCell ref="R5211:S5212"/>
    <mergeCell ref="T5211:U5212"/>
    <mergeCell ref="X5211:Y5212"/>
    <mergeCell ref="Z5211:AA5212"/>
    <mergeCell ref="BS5213:BS5214"/>
    <mergeCell ref="C5214:D5214"/>
    <mergeCell ref="B5211:B5212"/>
    <mergeCell ref="C5211:D5211"/>
    <mergeCell ref="E5211:E5212"/>
    <mergeCell ref="F5211:F5212"/>
    <mergeCell ref="G5211:G5212"/>
    <mergeCell ref="H5211:I5212"/>
    <mergeCell ref="J5211:K5212"/>
    <mergeCell ref="L5211:M5212"/>
    <mergeCell ref="BF5213:BG5214"/>
    <mergeCell ref="BH5213:BI5214"/>
    <mergeCell ref="BJ5213:BK5214"/>
    <mergeCell ref="BL5213:BM5214"/>
    <mergeCell ref="BN5213:BP5214"/>
    <mergeCell ref="BR5213:BR5214"/>
    <mergeCell ref="AT5213:AU5214"/>
    <mergeCell ref="AV5213:AW5214"/>
    <mergeCell ref="AX5213:AY5214"/>
    <mergeCell ref="AZ5213:BA5214"/>
    <mergeCell ref="BB5213:BC5214"/>
    <mergeCell ref="BD5213:BE5214"/>
    <mergeCell ref="AH5213:AI5214"/>
    <mergeCell ref="AJ5213:AK5214"/>
    <mergeCell ref="AL5213:AM5214"/>
    <mergeCell ref="AN5213:AO5214"/>
    <mergeCell ref="AP5213:AQ5214"/>
    <mergeCell ref="AR5213:AS5214"/>
    <mergeCell ref="B5209:B5210"/>
    <mergeCell ref="C5209:D5209"/>
    <mergeCell ref="E5209:E5210"/>
    <mergeCell ref="F5209:F5210"/>
    <mergeCell ref="G5209:G5210"/>
    <mergeCell ref="AZ5207:BA5208"/>
    <mergeCell ref="BB5207:BC5208"/>
    <mergeCell ref="BD5207:BE5208"/>
    <mergeCell ref="BF5207:BG5208"/>
    <mergeCell ref="BH5207:BI5208"/>
    <mergeCell ref="BJ5207:BK5208"/>
    <mergeCell ref="AN5207:AO5208"/>
    <mergeCell ref="AP5207:AQ5208"/>
    <mergeCell ref="AR5207:AS5208"/>
    <mergeCell ref="AT5207:AU5208"/>
    <mergeCell ref="AV5207:AW5208"/>
    <mergeCell ref="AX5207:AY5208"/>
    <mergeCell ref="AB5207:AC5208"/>
    <mergeCell ref="AD5207:AE5208"/>
    <mergeCell ref="AF5207:AG5208"/>
    <mergeCell ref="AH5207:AI5208"/>
    <mergeCell ref="AJ5207:AK5208"/>
    <mergeCell ref="AL5207:AM5208"/>
    <mergeCell ref="N5207:O5208"/>
    <mergeCell ref="P5207:Q5208"/>
    <mergeCell ref="R5207:S5208"/>
    <mergeCell ref="T5207:U5208"/>
    <mergeCell ref="X5207:Y5208"/>
    <mergeCell ref="Z5207:AA5208"/>
    <mergeCell ref="BS5209:BS5210"/>
    <mergeCell ref="C5210:D5210"/>
    <mergeCell ref="B5205:B5206"/>
    <mergeCell ref="C5205:D5205"/>
    <mergeCell ref="E5205:E5206"/>
    <mergeCell ref="F5205:F5206"/>
    <mergeCell ref="G5205:G5206"/>
    <mergeCell ref="BF5209:BG5210"/>
    <mergeCell ref="BH5209:BI5210"/>
    <mergeCell ref="BJ5209:BK5210"/>
    <mergeCell ref="BL5209:BM5210"/>
    <mergeCell ref="BN5209:BP5210"/>
    <mergeCell ref="BR5209:BR5210"/>
    <mergeCell ref="AT5209:AU5210"/>
    <mergeCell ref="AV5209:AW5210"/>
    <mergeCell ref="AX5209:AY5210"/>
    <mergeCell ref="AZ5209:BA5210"/>
    <mergeCell ref="BB5209:BC5210"/>
    <mergeCell ref="BD5209:BE5210"/>
    <mergeCell ref="AH5209:AI5210"/>
    <mergeCell ref="AJ5209:AK5210"/>
    <mergeCell ref="AL5209:AM5210"/>
    <mergeCell ref="AN5209:AO5210"/>
    <mergeCell ref="AP5209:AQ5210"/>
    <mergeCell ref="AR5209:AS5210"/>
    <mergeCell ref="T5209:U5210"/>
    <mergeCell ref="X5209:Y5210"/>
    <mergeCell ref="Z5209:AA5210"/>
    <mergeCell ref="AB5209:AC5210"/>
    <mergeCell ref="AD5209:AE5210"/>
    <mergeCell ref="AF5209:AG5210"/>
    <mergeCell ref="H5209:I5210"/>
    <mergeCell ref="J5209:K5210"/>
    <mergeCell ref="L5209:M5210"/>
    <mergeCell ref="N5209:O5210"/>
    <mergeCell ref="C5206:D5206"/>
    <mergeCell ref="B5207:B5208"/>
    <mergeCell ref="C5207:D5207"/>
    <mergeCell ref="E5207:E5208"/>
    <mergeCell ref="F5207:F5208"/>
    <mergeCell ref="G5207:G5208"/>
    <mergeCell ref="H5207:I5208"/>
    <mergeCell ref="J5207:K5208"/>
    <mergeCell ref="L5207:M5208"/>
    <mergeCell ref="BF5205:BG5206"/>
    <mergeCell ref="BH5205:BI5206"/>
    <mergeCell ref="BJ5205:BK5206"/>
    <mergeCell ref="BL5205:BM5206"/>
    <mergeCell ref="BN5205:BP5206"/>
    <mergeCell ref="BR5205:BR5206"/>
    <mergeCell ref="AT5205:AU5206"/>
    <mergeCell ref="AV5205:AW5206"/>
    <mergeCell ref="AX5205:AY5206"/>
    <mergeCell ref="AZ5205:BA5206"/>
    <mergeCell ref="BB5205:BC5206"/>
    <mergeCell ref="BD5205:BE5206"/>
    <mergeCell ref="AH5205:AI5206"/>
    <mergeCell ref="AJ5205:AK5206"/>
    <mergeCell ref="AL5205:AM5206"/>
    <mergeCell ref="AN5205:AO5206"/>
    <mergeCell ref="AP5205:AQ5206"/>
    <mergeCell ref="AR5205:AS5206"/>
    <mergeCell ref="T5205:U5206"/>
    <mergeCell ref="X5205:Y5206"/>
    <mergeCell ref="Z5205:AA5206"/>
    <mergeCell ref="AB5205:AC5206"/>
    <mergeCell ref="AD5205:AE5206"/>
    <mergeCell ref="AF5205:AG5206"/>
    <mergeCell ref="H5205:I5206"/>
    <mergeCell ref="J5205:K5206"/>
    <mergeCell ref="L5205:M5206"/>
    <mergeCell ref="N5205:O5206"/>
    <mergeCell ref="P5205:Q5206"/>
    <mergeCell ref="R5205:S5206"/>
    <mergeCell ref="BL5207:BM5208"/>
    <mergeCell ref="BN5207:BP5208"/>
    <mergeCell ref="BR5207:BR5208"/>
    <mergeCell ref="C5208:D5208"/>
    <mergeCell ref="BQ5205:BQ5206"/>
    <mergeCell ref="BB5203:BC5204"/>
    <mergeCell ref="BD5203:BE5204"/>
    <mergeCell ref="BF5203:BG5204"/>
    <mergeCell ref="BH5203:BI5204"/>
    <mergeCell ref="BJ5203:BK5204"/>
    <mergeCell ref="AN5203:AO5204"/>
    <mergeCell ref="AP5203:AQ5204"/>
    <mergeCell ref="AR5203:AS5204"/>
    <mergeCell ref="AT5203:AU5204"/>
    <mergeCell ref="AV5203:AW5204"/>
    <mergeCell ref="AX5203:AY5204"/>
    <mergeCell ref="AB5203:AC5204"/>
    <mergeCell ref="AD5203:AE5204"/>
    <mergeCell ref="AF5203:AG5204"/>
    <mergeCell ref="AH5203:AI5204"/>
    <mergeCell ref="AJ5203:AK5204"/>
    <mergeCell ref="AL5203:AM5204"/>
    <mergeCell ref="N5203:O5204"/>
    <mergeCell ref="P5203:Q5204"/>
    <mergeCell ref="R5203:S5204"/>
    <mergeCell ref="T5203:U5204"/>
    <mergeCell ref="X5203:Y5204"/>
    <mergeCell ref="Z5203:AA5204"/>
    <mergeCell ref="B5203:B5204"/>
    <mergeCell ref="C5203:D5203"/>
    <mergeCell ref="E5203:E5204"/>
    <mergeCell ref="F5203:F5204"/>
    <mergeCell ref="G5203:G5204"/>
    <mergeCell ref="BQ5203:BQ5204"/>
    <mergeCell ref="C5204:D5204"/>
    <mergeCell ref="BF5198:BO5198"/>
    <mergeCell ref="B5201:B5202"/>
    <mergeCell ref="C5201:D5202"/>
    <mergeCell ref="F5201:F5202"/>
    <mergeCell ref="G5201:G5202"/>
    <mergeCell ref="H5201:I5202"/>
    <mergeCell ref="J5201:O5201"/>
    <mergeCell ref="P5201:U5201"/>
    <mergeCell ref="X5201:Y5202"/>
    <mergeCell ref="Z5201:AA5202"/>
    <mergeCell ref="C5198:D5198"/>
    <mergeCell ref="E5198:AE5198"/>
    <mergeCell ref="AG5198:AJ5198"/>
    <mergeCell ref="AK5198:BB5198"/>
    <mergeCell ref="BC5198:BE5198"/>
    <mergeCell ref="BN5201:BP5202"/>
    <mergeCell ref="J5202:K5202"/>
    <mergeCell ref="L5202:M5202"/>
    <mergeCell ref="N5202:O5202"/>
    <mergeCell ref="P5202:Q5202"/>
    <mergeCell ref="R5202:S5202"/>
    <mergeCell ref="T5202:U5202"/>
    <mergeCell ref="AB5201:AC5202"/>
    <mergeCell ref="AD5201:AI5201"/>
    <mergeCell ref="AJ5201:AO5201"/>
    <mergeCell ref="AP5201:AU5201"/>
    <mergeCell ref="AV5201:BA5201"/>
    <mergeCell ref="BB5201:BG5201"/>
    <mergeCell ref="AP5202:AQ5202"/>
    <mergeCell ref="AR5202:AS5202"/>
    <mergeCell ref="AT5202:AU5202"/>
    <mergeCell ref="AV5202:AW5202"/>
    <mergeCell ref="BH5201:BM5201"/>
    <mergeCell ref="B5191:C5191"/>
    <mergeCell ref="H5191:J5191"/>
    <mergeCell ref="L5191:N5191"/>
    <mergeCell ref="BL5203:BM5204"/>
    <mergeCell ref="BN5203:BP5204"/>
    <mergeCell ref="BR5203:BR5204"/>
    <mergeCell ref="B5194:BP5194"/>
    <mergeCell ref="E5196:AE5196"/>
    <mergeCell ref="AG5196:AM5196"/>
    <mergeCell ref="AN5196:BO5196"/>
    <mergeCell ref="AQ5191:AS5191"/>
    <mergeCell ref="AU5191:AW5191"/>
    <mergeCell ref="BB5191:BF5191"/>
    <mergeCell ref="BG5191:BI5191"/>
    <mergeCell ref="BK5191:BM5191"/>
    <mergeCell ref="BC5192:BP5192"/>
    <mergeCell ref="S5191:U5191"/>
    <mergeCell ref="L5186:M5187"/>
    <mergeCell ref="N5186:O5187"/>
    <mergeCell ref="P5186:Q5187"/>
    <mergeCell ref="R5186:S5187"/>
    <mergeCell ref="T5186:U5187"/>
    <mergeCell ref="X5186:Y5187"/>
    <mergeCell ref="Z5186:AA5187"/>
    <mergeCell ref="AB5186:AC5187"/>
    <mergeCell ref="AD5186:AE5187"/>
    <mergeCell ref="AF5186:AG5187"/>
    <mergeCell ref="AH5186:AI5187"/>
    <mergeCell ref="AJ5186:AK5187"/>
    <mergeCell ref="AL5186:AM5187"/>
    <mergeCell ref="AN5186:AO5187"/>
    <mergeCell ref="AP5186:AQ5187"/>
    <mergeCell ref="AR5186:AS5187"/>
    <mergeCell ref="AT5186:AU5187"/>
    <mergeCell ref="AV5186:AW5187"/>
    <mergeCell ref="AX5186:AY5187"/>
    <mergeCell ref="AZ5186:BA5187"/>
    <mergeCell ref="BB5186:BC5187"/>
    <mergeCell ref="BD5186:BE5187"/>
    <mergeCell ref="H5203:I5204"/>
    <mergeCell ref="J5203:K5204"/>
    <mergeCell ref="L5203:M5204"/>
    <mergeCell ref="AX5202:AY5202"/>
    <mergeCell ref="AZ5202:BA5202"/>
    <mergeCell ref="BB5202:BC5202"/>
    <mergeCell ref="BD5202:BE5202"/>
    <mergeCell ref="BF5202:BG5202"/>
    <mergeCell ref="BH5202:BI5202"/>
    <mergeCell ref="AL5202:AM5202"/>
    <mergeCell ref="AN5202:AO5202"/>
    <mergeCell ref="BJ5202:BK5202"/>
    <mergeCell ref="BL5202:BM5202"/>
    <mergeCell ref="B5189:C5189"/>
    <mergeCell ref="H5189:J5189"/>
    <mergeCell ref="L5189:N5189"/>
    <mergeCell ref="O5189:R5189"/>
    <mergeCell ref="AD5202:AE5202"/>
    <mergeCell ref="AF5202:AG5202"/>
    <mergeCell ref="AH5202:AI5202"/>
    <mergeCell ref="AJ5202:AK5202"/>
    <mergeCell ref="BQ5186:BQ5187"/>
    <mergeCell ref="BR5188:BS5188"/>
    <mergeCell ref="BQ5201:BQ5202"/>
    <mergeCell ref="AZ5203:BA5204"/>
    <mergeCell ref="BS5180:BS5181"/>
    <mergeCell ref="C5181:D5181"/>
    <mergeCell ref="B5182:B5183"/>
    <mergeCell ref="C5182:D5182"/>
    <mergeCell ref="E5182:E5183"/>
    <mergeCell ref="F5182:F5183"/>
    <mergeCell ref="G5182:G5183"/>
    <mergeCell ref="AZ5180:BA5181"/>
    <mergeCell ref="BB5180:BC5181"/>
    <mergeCell ref="BD5180:BE5181"/>
    <mergeCell ref="BF5180:BG5181"/>
    <mergeCell ref="BH5180:BI5181"/>
    <mergeCell ref="BJ5180:BK5181"/>
    <mergeCell ref="AN5180:AO5181"/>
    <mergeCell ref="AP5180:AQ5181"/>
    <mergeCell ref="AR5180:AS5181"/>
    <mergeCell ref="AT5180:AU5181"/>
    <mergeCell ref="AV5180:AW5181"/>
    <mergeCell ref="AX5180:AY5181"/>
    <mergeCell ref="AB5180:AC5181"/>
    <mergeCell ref="AD5180:AE5181"/>
    <mergeCell ref="BS5184:BS5185"/>
    <mergeCell ref="B5186:C5186"/>
    <mergeCell ref="BF5184:BG5185"/>
    <mergeCell ref="BH5184:BI5185"/>
    <mergeCell ref="BJ5184:BK5185"/>
    <mergeCell ref="BL5184:BM5185"/>
    <mergeCell ref="BN5184:BP5185"/>
    <mergeCell ref="BR5184:BR5185"/>
    <mergeCell ref="AT5184:AU5185"/>
    <mergeCell ref="AF5180:AG5181"/>
    <mergeCell ref="AH5180:AI5181"/>
    <mergeCell ref="AJ5180:AK5181"/>
    <mergeCell ref="AL5180:AM5181"/>
    <mergeCell ref="N5180:O5181"/>
    <mergeCell ref="P5180:Q5181"/>
    <mergeCell ref="R5180:S5181"/>
    <mergeCell ref="T5180:U5181"/>
    <mergeCell ref="X5180:Y5181"/>
    <mergeCell ref="Z5180:AA5181"/>
    <mergeCell ref="B5184:C5185"/>
    <mergeCell ref="D5184:E5185"/>
    <mergeCell ref="H5184:I5185"/>
    <mergeCell ref="J5184:K5185"/>
    <mergeCell ref="L5184:M5185"/>
    <mergeCell ref="N5184:O5185"/>
    <mergeCell ref="P5184:Q5185"/>
    <mergeCell ref="R5184:S5185"/>
    <mergeCell ref="D5186:E5187"/>
    <mergeCell ref="H5186:I5187"/>
    <mergeCell ref="J5186:K5187"/>
    <mergeCell ref="BS5182:BS5183"/>
    <mergeCell ref="C5183:D5183"/>
    <mergeCell ref="B5180:B5181"/>
    <mergeCell ref="C5180:D5180"/>
    <mergeCell ref="E5180:E5181"/>
    <mergeCell ref="F5180:F5181"/>
    <mergeCell ref="G5180:G5181"/>
    <mergeCell ref="H5180:I5181"/>
    <mergeCell ref="J5180:K5181"/>
    <mergeCell ref="L5180:M5181"/>
    <mergeCell ref="BQ5180:BQ5181"/>
    <mergeCell ref="BF5182:BG5183"/>
    <mergeCell ref="BH5182:BI5183"/>
    <mergeCell ref="BR5182:BR5183"/>
    <mergeCell ref="AT5182:AU5183"/>
    <mergeCell ref="AV5182:AW5183"/>
    <mergeCell ref="AX5182:AY5183"/>
    <mergeCell ref="AZ5182:BA5183"/>
    <mergeCell ref="BB5182:BC5183"/>
    <mergeCell ref="BD5182:BE5183"/>
    <mergeCell ref="AH5182:AI5183"/>
    <mergeCell ref="AJ5182:AK5183"/>
    <mergeCell ref="AL5182:AM5183"/>
    <mergeCell ref="AN5182:AO5183"/>
    <mergeCell ref="AP5182:AQ5183"/>
    <mergeCell ref="AR5182:AS5183"/>
    <mergeCell ref="T5182:U5183"/>
    <mergeCell ref="X5182:Y5183"/>
    <mergeCell ref="Z5182:AA5183"/>
    <mergeCell ref="AB5182:AC5183"/>
    <mergeCell ref="AD5182:AE5183"/>
    <mergeCell ref="AF5182:AG5183"/>
    <mergeCell ref="H5182:I5183"/>
    <mergeCell ref="J5182:K5183"/>
    <mergeCell ref="L5182:M5183"/>
    <mergeCell ref="N5182:O5183"/>
    <mergeCell ref="P5182:Q5183"/>
    <mergeCell ref="R5182:S5183"/>
    <mergeCell ref="BQ5182:BQ5183"/>
    <mergeCell ref="BL5180:BM5181"/>
    <mergeCell ref="BN5180:BP5181"/>
    <mergeCell ref="BR5180:BR5181"/>
    <mergeCell ref="C5177:D5177"/>
    <mergeCell ref="B5178:B5179"/>
    <mergeCell ref="C5178:D5178"/>
    <mergeCell ref="E5178:E5179"/>
    <mergeCell ref="F5178:F5179"/>
    <mergeCell ref="G5178:G5179"/>
    <mergeCell ref="AZ5176:BA5177"/>
    <mergeCell ref="BB5176:BC5177"/>
    <mergeCell ref="BD5176:BE5177"/>
    <mergeCell ref="BF5176:BG5177"/>
    <mergeCell ref="BH5176:BI5177"/>
    <mergeCell ref="BJ5176:BK5177"/>
    <mergeCell ref="AN5176:AO5177"/>
    <mergeCell ref="AP5176:AQ5177"/>
    <mergeCell ref="AR5176:AS5177"/>
    <mergeCell ref="AT5176:AU5177"/>
    <mergeCell ref="AV5176:AW5177"/>
    <mergeCell ref="AX5176:AY5177"/>
    <mergeCell ref="AB5176:AC5177"/>
    <mergeCell ref="AD5176:AE5177"/>
    <mergeCell ref="AF5176:AG5177"/>
    <mergeCell ref="AH5176:AI5177"/>
    <mergeCell ref="AJ5176:AK5177"/>
    <mergeCell ref="AL5176:AM5177"/>
    <mergeCell ref="N5176:O5177"/>
    <mergeCell ref="P5176:Q5177"/>
    <mergeCell ref="R5176:S5177"/>
    <mergeCell ref="T5176:U5177"/>
    <mergeCell ref="X5176:Y5177"/>
    <mergeCell ref="Z5176:AA5177"/>
    <mergeCell ref="BR5176:BR5177"/>
    <mergeCell ref="BS5178:BS5179"/>
    <mergeCell ref="C5179:D5179"/>
    <mergeCell ref="B5176:B5177"/>
    <mergeCell ref="C5176:D5176"/>
    <mergeCell ref="E5176:E5177"/>
    <mergeCell ref="F5176:F5177"/>
    <mergeCell ref="G5176:G5177"/>
    <mergeCell ref="H5176:I5177"/>
    <mergeCell ref="J5176:K5177"/>
    <mergeCell ref="L5176:M5177"/>
    <mergeCell ref="BF5178:BG5179"/>
    <mergeCell ref="BH5178:BI5179"/>
    <mergeCell ref="BJ5178:BK5179"/>
    <mergeCell ref="BL5178:BM5179"/>
    <mergeCell ref="BN5178:BP5179"/>
    <mergeCell ref="BR5178:BR5179"/>
    <mergeCell ref="AT5178:AU5179"/>
    <mergeCell ref="AV5178:AW5179"/>
    <mergeCell ref="AX5178:AY5179"/>
    <mergeCell ref="AZ5178:BA5179"/>
    <mergeCell ref="BB5178:BC5179"/>
    <mergeCell ref="BD5178:BE5179"/>
    <mergeCell ref="AH5178:AI5179"/>
    <mergeCell ref="BQ5178:BQ5179"/>
    <mergeCell ref="AD5178:AE5179"/>
    <mergeCell ref="AF5178:AG5179"/>
    <mergeCell ref="H5178:I5179"/>
    <mergeCell ref="J5178:K5179"/>
    <mergeCell ref="L5178:M5179"/>
    <mergeCell ref="N5178:O5179"/>
    <mergeCell ref="P5178:Q5179"/>
    <mergeCell ref="R5178:S5179"/>
    <mergeCell ref="BF5174:BG5175"/>
    <mergeCell ref="BH5174:BI5175"/>
    <mergeCell ref="BJ5174:BK5175"/>
    <mergeCell ref="BL5174:BM5175"/>
    <mergeCell ref="BN5174:BP5175"/>
    <mergeCell ref="BR5174:BR5175"/>
    <mergeCell ref="AT5174:AU5175"/>
    <mergeCell ref="AV5174:AW5175"/>
    <mergeCell ref="AX5174:AY5175"/>
    <mergeCell ref="AZ5174:BA5175"/>
    <mergeCell ref="BB5174:BC5175"/>
    <mergeCell ref="BD5174:BE5175"/>
    <mergeCell ref="AH5174:AI5175"/>
    <mergeCell ref="AJ5174:AK5175"/>
    <mergeCell ref="AL5174:AM5175"/>
    <mergeCell ref="AN5174:AO5175"/>
    <mergeCell ref="AP5174:AQ5175"/>
    <mergeCell ref="AR5174:AS5175"/>
    <mergeCell ref="T5174:U5175"/>
    <mergeCell ref="X5174:Y5175"/>
    <mergeCell ref="Z5174:AA5175"/>
    <mergeCell ref="AB5174:AC5175"/>
    <mergeCell ref="AD5174:AE5175"/>
    <mergeCell ref="AF5174:AG5175"/>
    <mergeCell ref="H5174:I5175"/>
    <mergeCell ref="J5174:K5175"/>
    <mergeCell ref="L5174:M5175"/>
    <mergeCell ref="N5174:O5175"/>
    <mergeCell ref="P5174:Q5175"/>
    <mergeCell ref="R5174:S5175"/>
    <mergeCell ref="BL5176:BM5177"/>
    <mergeCell ref="BN5176:BP5177"/>
    <mergeCell ref="BQ5174:BQ5175"/>
    <mergeCell ref="BB5170:BC5171"/>
    <mergeCell ref="BD5170:BE5171"/>
    <mergeCell ref="AH5170:AI5171"/>
    <mergeCell ref="AJ5170:AK5171"/>
    <mergeCell ref="AL5170:AM5171"/>
    <mergeCell ref="AN5170:AO5171"/>
    <mergeCell ref="AP5170:AQ5171"/>
    <mergeCell ref="AR5170:AS5171"/>
    <mergeCell ref="T5170:U5171"/>
    <mergeCell ref="X5170:Y5171"/>
    <mergeCell ref="Z5170:AA5171"/>
    <mergeCell ref="AB5170:AC5171"/>
    <mergeCell ref="AD5170:AE5171"/>
    <mergeCell ref="AF5170:AG5171"/>
    <mergeCell ref="H5170:I5171"/>
    <mergeCell ref="J5170:K5171"/>
    <mergeCell ref="L5170:M5171"/>
    <mergeCell ref="N5170:O5171"/>
    <mergeCell ref="P5170:Q5171"/>
    <mergeCell ref="R5170:S5171"/>
    <mergeCell ref="BL5172:BM5173"/>
    <mergeCell ref="BN5172:BP5173"/>
    <mergeCell ref="BR5172:BR5173"/>
    <mergeCell ref="BQ5172:BQ5173"/>
    <mergeCell ref="C5173:D5173"/>
    <mergeCell ref="B5174:B5175"/>
    <mergeCell ref="C5174:D5174"/>
    <mergeCell ref="E5174:E5175"/>
    <mergeCell ref="F5174:F5175"/>
    <mergeCell ref="G5174:G5175"/>
    <mergeCell ref="AZ5172:BA5173"/>
    <mergeCell ref="BB5172:BC5173"/>
    <mergeCell ref="BD5172:BE5173"/>
    <mergeCell ref="BF5172:BG5173"/>
    <mergeCell ref="BH5172:BI5173"/>
    <mergeCell ref="BJ5172:BK5173"/>
    <mergeCell ref="AN5172:AO5173"/>
    <mergeCell ref="AP5172:AQ5173"/>
    <mergeCell ref="AR5172:AS5173"/>
    <mergeCell ref="AT5172:AU5173"/>
    <mergeCell ref="AV5172:AW5173"/>
    <mergeCell ref="AX5172:AY5173"/>
    <mergeCell ref="AB5172:AC5173"/>
    <mergeCell ref="AD5172:AE5173"/>
    <mergeCell ref="AF5172:AG5173"/>
    <mergeCell ref="AH5172:AI5173"/>
    <mergeCell ref="AJ5172:AK5173"/>
    <mergeCell ref="AL5172:AM5173"/>
    <mergeCell ref="N5172:O5173"/>
    <mergeCell ref="P5172:Q5173"/>
    <mergeCell ref="R5172:S5173"/>
    <mergeCell ref="T5172:U5173"/>
    <mergeCell ref="X5172:Y5173"/>
    <mergeCell ref="Z5172:AA5173"/>
    <mergeCell ref="BQ5170:BQ5171"/>
    <mergeCell ref="C5175:D5175"/>
    <mergeCell ref="B5172:B5173"/>
    <mergeCell ref="C5172:D5172"/>
    <mergeCell ref="E5172:E5173"/>
    <mergeCell ref="F5172:F5173"/>
    <mergeCell ref="G5172:G5173"/>
    <mergeCell ref="H5172:I5173"/>
    <mergeCell ref="J5172:K5173"/>
    <mergeCell ref="L5172:M5173"/>
    <mergeCell ref="Z5166:AA5167"/>
    <mergeCell ref="AB5166:AC5167"/>
    <mergeCell ref="AD5166:AE5167"/>
    <mergeCell ref="AF5166:AG5167"/>
    <mergeCell ref="H5166:I5167"/>
    <mergeCell ref="J5166:K5167"/>
    <mergeCell ref="L5166:M5167"/>
    <mergeCell ref="N5166:O5167"/>
    <mergeCell ref="P5166:Q5167"/>
    <mergeCell ref="R5166:S5167"/>
    <mergeCell ref="BL5168:BM5169"/>
    <mergeCell ref="BN5168:BP5169"/>
    <mergeCell ref="BR5168:BR5169"/>
    <mergeCell ref="BS5168:BS5169"/>
    <mergeCell ref="C5169:D5169"/>
    <mergeCell ref="B5170:B5171"/>
    <mergeCell ref="C5170:D5170"/>
    <mergeCell ref="E5170:E5171"/>
    <mergeCell ref="F5170:F5171"/>
    <mergeCell ref="G5170:G5171"/>
    <mergeCell ref="AZ5168:BA5169"/>
    <mergeCell ref="BB5168:BC5169"/>
    <mergeCell ref="BD5168:BE5169"/>
    <mergeCell ref="BF5168:BG5169"/>
    <mergeCell ref="BH5168:BI5169"/>
    <mergeCell ref="BJ5168:BK5169"/>
    <mergeCell ref="AN5168:AO5169"/>
    <mergeCell ref="AP5168:AQ5169"/>
    <mergeCell ref="AR5168:AS5169"/>
    <mergeCell ref="AT5168:AU5169"/>
    <mergeCell ref="AV5168:AW5169"/>
    <mergeCell ref="AX5168:AY5169"/>
    <mergeCell ref="AB5168:AC5169"/>
    <mergeCell ref="AD5168:AE5169"/>
    <mergeCell ref="AF5168:AG5169"/>
    <mergeCell ref="AH5168:AI5169"/>
    <mergeCell ref="AJ5168:AK5169"/>
    <mergeCell ref="AL5168:AM5169"/>
    <mergeCell ref="N5168:O5169"/>
    <mergeCell ref="P5168:Q5169"/>
    <mergeCell ref="R5168:S5169"/>
    <mergeCell ref="T5168:U5169"/>
    <mergeCell ref="X5168:Y5169"/>
    <mergeCell ref="Z5168:AA5169"/>
    <mergeCell ref="BS5170:BS5171"/>
    <mergeCell ref="C5171:D5171"/>
    <mergeCell ref="B5168:B5169"/>
    <mergeCell ref="C5168:D5168"/>
    <mergeCell ref="E5168:E5169"/>
    <mergeCell ref="F5168:F5169"/>
    <mergeCell ref="G5168:G5169"/>
    <mergeCell ref="H5168:I5169"/>
    <mergeCell ref="J5168:K5169"/>
    <mergeCell ref="L5168:M5169"/>
    <mergeCell ref="BF5170:BG5171"/>
    <mergeCell ref="BH5170:BI5171"/>
    <mergeCell ref="BJ5170:BK5171"/>
    <mergeCell ref="BL5170:BM5171"/>
    <mergeCell ref="BN5170:BP5171"/>
    <mergeCell ref="BR5170:BR5171"/>
    <mergeCell ref="AT5170:AU5171"/>
    <mergeCell ref="AV5170:AW5171"/>
    <mergeCell ref="AX5170:AY5171"/>
    <mergeCell ref="AZ5170:BA5171"/>
    <mergeCell ref="BL5164:BM5165"/>
    <mergeCell ref="BN5164:BP5165"/>
    <mergeCell ref="BR5164:BR5165"/>
    <mergeCell ref="BS5164:BS5165"/>
    <mergeCell ref="C5165:D5165"/>
    <mergeCell ref="B5166:B5167"/>
    <mergeCell ref="C5166:D5166"/>
    <mergeCell ref="E5166:E5167"/>
    <mergeCell ref="F5166:F5167"/>
    <mergeCell ref="G5166:G5167"/>
    <mergeCell ref="AZ5164:BA5165"/>
    <mergeCell ref="BB5164:BC5165"/>
    <mergeCell ref="BD5164:BE5165"/>
    <mergeCell ref="BF5164:BG5165"/>
    <mergeCell ref="BH5164:BI5165"/>
    <mergeCell ref="BJ5164:BK5165"/>
    <mergeCell ref="AN5164:AO5165"/>
    <mergeCell ref="AP5164:AQ5165"/>
    <mergeCell ref="AR5164:AS5165"/>
    <mergeCell ref="AT5164:AU5165"/>
    <mergeCell ref="AV5164:AW5165"/>
    <mergeCell ref="AX5164:AY5165"/>
    <mergeCell ref="AB5164:AC5165"/>
    <mergeCell ref="AD5164:AE5165"/>
    <mergeCell ref="AF5164:AG5165"/>
    <mergeCell ref="AH5164:AI5165"/>
    <mergeCell ref="AJ5164:AK5165"/>
    <mergeCell ref="AL5164:AM5165"/>
    <mergeCell ref="N5164:O5165"/>
    <mergeCell ref="P5164:Q5165"/>
    <mergeCell ref="R5164:S5165"/>
    <mergeCell ref="T5164:U5165"/>
    <mergeCell ref="X5164:Y5165"/>
    <mergeCell ref="Z5164:AA5165"/>
    <mergeCell ref="BS5166:BS5167"/>
    <mergeCell ref="C5167:D5167"/>
    <mergeCell ref="B5164:B5165"/>
    <mergeCell ref="C5164:D5164"/>
    <mergeCell ref="E5164:E5165"/>
    <mergeCell ref="F5164:F5165"/>
    <mergeCell ref="G5164:G5165"/>
    <mergeCell ref="H5164:I5165"/>
    <mergeCell ref="J5164:K5165"/>
    <mergeCell ref="L5164:M5165"/>
    <mergeCell ref="BF5166:BG5167"/>
    <mergeCell ref="BH5166:BI5167"/>
    <mergeCell ref="BJ5166:BK5167"/>
    <mergeCell ref="BL5166:BM5167"/>
    <mergeCell ref="BN5166:BP5167"/>
    <mergeCell ref="BR5166:BR5167"/>
    <mergeCell ref="AT5166:AU5167"/>
    <mergeCell ref="AV5166:AW5167"/>
    <mergeCell ref="AX5166:AY5167"/>
    <mergeCell ref="AZ5166:BA5167"/>
    <mergeCell ref="BB5166:BC5167"/>
    <mergeCell ref="BD5166:BE5167"/>
    <mergeCell ref="AH5166:AI5167"/>
    <mergeCell ref="AJ5166:AK5167"/>
    <mergeCell ref="AL5166:AM5167"/>
    <mergeCell ref="AN5166:AO5167"/>
    <mergeCell ref="AP5166:AQ5167"/>
    <mergeCell ref="AR5166:AS5167"/>
    <mergeCell ref="T5166:U5167"/>
    <mergeCell ref="X5166:Y5167"/>
    <mergeCell ref="G5160:G5161"/>
    <mergeCell ref="H5160:I5161"/>
    <mergeCell ref="J5160:K5161"/>
    <mergeCell ref="L5160:M5161"/>
    <mergeCell ref="BF5162:BG5163"/>
    <mergeCell ref="BH5162:BI5163"/>
    <mergeCell ref="BJ5162:BK5163"/>
    <mergeCell ref="BL5162:BM5163"/>
    <mergeCell ref="BN5162:BP5163"/>
    <mergeCell ref="BR5162:BR5163"/>
    <mergeCell ref="AT5162:AU5163"/>
    <mergeCell ref="AV5162:AW5163"/>
    <mergeCell ref="AX5162:AY5163"/>
    <mergeCell ref="AZ5162:BA5163"/>
    <mergeCell ref="BB5162:BC5163"/>
    <mergeCell ref="BD5162:BE5163"/>
    <mergeCell ref="AH5162:AI5163"/>
    <mergeCell ref="AJ5162:AK5163"/>
    <mergeCell ref="AL5162:AM5163"/>
    <mergeCell ref="AN5162:AO5163"/>
    <mergeCell ref="AP5162:AQ5163"/>
    <mergeCell ref="AR5162:AS5163"/>
    <mergeCell ref="T5162:U5163"/>
    <mergeCell ref="X5162:Y5163"/>
    <mergeCell ref="Z5162:AA5163"/>
    <mergeCell ref="AB5162:AC5163"/>
    <mergeCell ref="AD5162:AE5163"/>
    <mergeCell ref="AF5162:AG5163"/>
    <mergeCell ref="H5162:I5163"/>
    <mergeCell ref="J5162:K5163"/>
    <mergeCell ref="L5162:M5163"/>
    <mergeCell ref="N5162:O5163"/>
    <mergeCell ref="P5162:Q5163"/>
    <mergeCell ref="R5162:S5163"/>
    <mergeCell ref="AX5158:AY5159"/>
    <mergeCell ref="AZ5158:BA5159"/>
    <mergeCell ref="BB5158:BC5159"/>
    <mergeCell ref="BD5158:BE5159"/>
    <mergeCell ref="AH5158:AI5159"/>
    <mergeCell ref="AJ5158:AK5159"/>
    <mergeCell ref="AL5158:AM5159"/>
    <mergeCell ref="AN5158:AO5159"/>
    <mergeCell ref="AP5158:AQ5159"/>
    <mergeCell ref="AR5158:AS5159"/>
    <mergeCell ref="T5158:U5159"/>
    <mergeCell ref="X5158:Y5159"/>
    <mergeCell ref="Z5158:AA5159"/>
    <mergeCell ref="AB5158:AC5159"/>
    <mergeCell ref="AD5158:AE5159"/>
    <mergeCell ref="AF5158:AG5159"/>
    <mergeCell ref="H5158:I5159"/>
    <mergeCell ref="J5158:K5159"/>
    <mergeCell ref="L5158:M5159"/>
    <mergeCell ref="N5158:O5159"/>
    <mergeCell ref="P5158:Q5159"/>
    <mergeCell ref="R5158:S5159"/>
    <mergeCell ref="BQ5156:BQ5157"/>
    <mergeCell ref="BQ5158:BQ5159"/>
    <mergeCell ref="BL5160:BM5161"/>
    <mergeCell ref="BN5160:BP5161"/>
    <mergeCell ref="BR5160:BR5161"/>
    <mergeCell ref="BS5160:BS5161"/>
    <mergeCell ref="C5161:D5161"/>
    <mergeCell ref="B5162:B5163"/>
    <mergeCell ref="C5162:D5162"/>
    <mergeCell ref="E5162:E5163"/>
    <mergeCell ref="F5162:F5163"/>
    <mergeCell ref="G5162:G5163"/>
    <mergeCell ref="AZ5160:BA5161"/>
    <mergeCell ref="BB5160:BC5161"/>
    <mergeCell ref="BD5160:BE5161"/>
    <mergeCell ref="BF5160:BG5161"/>
    <mergeCell ref="BH5160:BI5161"/>
    <mergeCell ref="BJ5160:BK5161"/>
    <mergeCell ref="AN5160:AO5161"/>
    <mergeCell ref="AP5160:AQ5161"/>
    <mergeCell ref="AR5160:AS5161"/>
    <mergeCell ref="AT5160:AU5161"/>
    <mergeCell ref="AV5160:AW5161"/>
    <mergeCell ref="AX5160:AY5161"/>
    <mergeCell ref="AB5160:AC5161"/>
    <mergeCell ref="AD5160:AE5161"/>
    <mergeCell ref="AF5160:AG5161"/>
    <mergeCell ref="AH5160:AI5161"/>
    <mergeCell ref="AJ5160:AK5161"/>
    <mergeCell ref="AL5160:AM5161"/>
    <mergeCell ref="N5160:O5161"/>
    <mergeCell ref="P5160:Q5161"/>
    <mergeCell ref="R5160:S5161"/>
    <mergeCell ref="T5160:U5161"/>
    <mergeCell ref="X5160:Y5161"/>
    <mergeCell ref="Z5160:AA5161"/>
    <mergeCell ref="BS5162:BS5163"/>
    <mergeCell ref="C5163:D5163"/>
    <mergeCell ref="B5160:B5161"/>
    <mergeCell ref="C5160:D5160"/>
    <mergeCell ref="E5160:E5161"/>
    <mergeCell ref="F5160:F5161"/>
    <mergeCell ref="T5154:U5155"/>
    <mergeCell ref="X5154:Y5155"/>
    <mergeCell ref="Z5154:AA5155"/>
    <mergeCell ref="AB5154:AC5155"/>
    <mergeCell ref="AD5154:AE5155"/>
    <mergeCell ref="AF5154:AG5155"/>
    <mergeCell ref="H5154:I5155"/>
    <mergeCell ref="J5154:K5155"/>
    <mergeCell ref="L5154:M5155"/>
    <mergeCell ref="N5154:O5155"/>
    <mergeCell ref="P5154:Q5155"/>
    <mergeCell ref="R5154:S5155"/>
    <mergeCell ref="BL5156:BM5157"/>
    <mergeCell ref="BN5156:BP5157"/>
    <mergeCell ref="BR5156:BR5157"/>
    <mergeCell ref="BS5156:BS5157"/>
    <mergeCell ref="C5157:D5157"/>
    <mergeCell ref="B5158:B5159"/>
    <mergeCell ref="C5158:D5158"/>
    <mergeCell ref="E5158:E5159"/>
    <mergeCell ref="F5158:F5159"/>
    <mergeCell ref="G5158:G5159"/>
    <mergeCell ref="AZ5156:BA5157"/>
    <mergeCell ref="BB5156:BC5157"/>
    <mergeCell ref="BD5156:BE5157"/>
    <mergeCell ref="BF5156:BG5157"/>
    <mergeCell ref="BH5156:BI5157"/>
    <mergeCell ref="BJ5156:BK5157"/>
    <mergeCell ref="AN5156:AO5157"/>
    <mergeCell ref="AP5156:AQ5157"/>
    <mergeCell ref="AR5156:AS5157"/>
    <mergeCell ref="AT5156:AU5157"/>
    <mergeCell ref="AV5156:AW5157"/>
    <mergeCell ref="AX5156:AY5157"/>
    <mergeCell ref="AB5156:AC5157"/>
    <mergeCell ref="AD5156:AE5157"/>
    <mergeCell ref="AF5156:AG5157"/>
    <mergeCell ref="AH5156:AI5157"/>
    <mergeCell ref="AJ5156:AK5157"/>
    <mergeCell ref="AL5156:AM5157"/>
    <mergeCell ref="N5156:O5157"/>
    <mergeCell ref="P5156:Q5157"/>
    <mergeCell ref="R5156:S5157"/>
    <mergeCell ref="T5156:U5157"/>
    <mergeCell ref="X5156:Y5157"/>
    <mergeCell ref="Z5156:AA5157"/>
    <mergeCell ref="BS5158:BS5159"/>
    <mergeCell ref="C5159:D5159"/>
    <mergeCell ref="B5156:B5157"/>
    <mergeCell ref="C5156:D5156"/>
    <mergeCell ref="E5156:E5157"/>
    <mergeCell ref="F5156:F5157"/>
    <mergeCell ref="G5156:G5157"/>
    <mergeCell ref="H5156:I5157"/>
    <mergeCell ref="J5156:K5157"/>
    <mergeCell ref="L5156:M5157"/>
    <mergeCell ref="BF5158:BG5159"/>
    <mergeCell ref="BH5158:BI5159"/>
    <mergeCell ref="BJ5158:BK5159"/>
    <mergeCell ref="BL5158:BM5159"/>
    <mergeCell ref="BN5158:BP5159"/>
    <mergeCell ref="BR5158:BR5159"/>
    <mergeCell ref="AT5158:AU5159"/>
    <mergeCell ref="AV5158:AW5159"/>
    <mergeCell ref="P5150:Q5151"/>
    <mergeCell ref="R5150:S5151"/>
    <mergeCell ref="BL5152:BM5153"/>
    <mergeCell ref="BN5152:BP5153"/>
    <mergeCell ref="BR5152:BR5153"/>
    <mergeCell ref="BS5152:BS5153"/>
    <mergeCell ref="C5153:D5153"/>
    <mergeCell ref="B5154:B5155"/>
    <mergeCell ref="C5154:D5154"/>
    <mergeCell ref="E5154:E5155"/>
    <mergeCell ref="F5154:F5155"/>
    <mergeCell ref="G5154:G5155"/>
    <mergeCell ref="AZ5152:BA5153"/>
    <mergeCell ref="BB5152:BC5153"/>
    <mergeCell ref="BD5152:BE5153"/>
    <mergeCell ref="BF5152:BG5153"/>
    <mergeCell ref="BH5152:BI5153"/>
    <mergeCell ref="BJ5152:BK5153"/>
    <mergeCell ref="AN5152:AO5153"/>
    <mergeCell ref="AP5152:AQ5153"/>
    <mergeCell ref="AR5152:AS5153"/>
    <mergeCell ref="AT5152:AU5153"/>
    <mergeCell ref="AV5152:AW5153"/>
    <mergeCell ref="AX5152:AY5153"/>
    <mergeCell ref="AB5152:AC5153"/>
    <mergeCell ref="AD5152:AE5153"/>
    <mergeCell ref="AF5152:AG5153"/>
    <mergeCell ref="AH5152:AI5153"/>
    <mergeCell ref="AJ5152:AK5153"/>
    <mergeCell ref="AL5152:AM5153"/>
    <mergeCell ref="N5152:O5153"/>
    <mergeCell ref="P5152:Q5153"/>
    <mergeCell ref="R5152:S5153"/>
    <mergeCell ref="T5152:U5153"/>
    <mergeCell ref="X5152:Y5153"/>
    <mergeCell ref="Z5152:AA5153"/>
    <mergeCell ref="BS5154:BS5155"/>
    <mergeCell ref="C5155:D5155"/>
    <mergeCell ref="B5152:B5153"/>
    <mergeCell ref="C5152:D5152"/>
    <mergeCell ref="E5152:E5153"/>
    <mergeCell ref="F5152:F5153"/>
    <mergeCell ref="G5152:G5153"/>
    <mergeCell ref="H5152:I5153"/>
    <mergeCell ref="J5152:K5153"/>
    <mergeCell ref="L5152:M5153"/>
    <mergeCell ref="BF5154:BG5155"/>
    <mergeCell ref="BH5154:BI5155"/>
    <mergeCell ref="BJ5154:BK5155"/>
    <mergeCell ref="BL5154:BM5155"/>
    <mergeCell ref="BN5154:BP5155"/>
    <mergeCell ref="BR5154:BR5155"/>
    <mergeCell ref="AT5154:AU5155"/>
    <mergeCell ref="AV5154:AW5155"/>
    <mergeCell ref="AX5154:AY5155"/>
    <mergeCell ref="AZ5154:BA5155"/>
    <mergeCell ref="BB5154:BC5155"/>
    <mergeCell ref="BD5154:BE5155"/>
    <mergeCell ref="AH5154:AI5155"/>
    <mergeCell ref="AJ5154:AK5155"/>
    <mergeCell ref="AL5154:AM5155"/>
    <mergeCell ref="AN5154:AO5155"/>
    <mergeCell ref="AP5154:AQ5155"/>
    <mergeCell ref="AR5154:AS5155"/>
    <mergeCell ref="B5150:B5151"/>
    <mergeCell ref="C5150:D5150"/>
    <mergeCell ref="E5150:E5151"/>
    <mergeCell ref="F5150:F5151"/>
    <mergeCell ref="G5150:G5151"/>
    <mergeCell ref="AZ5148:BA5149"/>
    <mergeCell ref="BB5148:BC5149"/>
    <mergeCell ref="BD5148:BE5149"/>
    <mergeCell ref="BF5148:BG5149"/>
    <mergeCell ref="BH5148:BI5149"/>
    <mergeCell ref="BJ5148:BK5149"/>
    <mergeCell ref="AN5148:AO5149"/>
    <mergeCell ref="AP5148:AQ5149"/>
    <mergeCell ref="AR5148:AS5149"/>
    <mergeCell ref="AT5148:AU5149"/>
    <mergeCell ref="AV5148:AW5149"/>
    <mergeCell ref="AX5148:AY5149"/>
    <mergeCell ref="AB5148:AC5149"/>
    <mergeCell ref="AD5148:AE5149"/>
    <mergeCell ref="AF5148:AG5149"/>
    <mergeCell ref="AH5148:AI5149"/>
    <mergeCell ref="AJ5148:AK5149"/>
    <mergeCell ref="AL5148:AM5149"/>
    <mergeCell ref="N5148:O5149"/>
    <mergeCell ref="P5148:Q5149"/>
    <mergeCell ref="R5148:S5149"/>
    <mergeCell ref="T5148:U5149"/>
    <mergeCell ref="X5148:Y5149"/>
    <mergeCell ref="Z5148:AA5149"/>
    <mergeCell ref="BS5150:BS5151"/>
    <mergeCell ref="C5151:D5151"/>
    <mergeCell ref="B5146:B5147"/>
    <mergeCell ref="C5146:D5146"/>
    <mergeCell ref="E5146:E5147"/>
    <mergeCell ref="F5146:F5147"/>
    <mergeCell ref="G5146:G5147"/>
    <mergeCell ref="BF5150:BG5151"/>
    <mergeCell ref="BH5150:BI5151"/>
    <mergeCell ref="BJ5150:BK5151"/>
    <mergeCell ref="BL5150:BM5151"/>
    <mergeCell ref="BN5150:BP5151"/>
    <mergeCell ref="BR5150:BR5151"/>
    <mergeCell ref="AT5150:AU5151"/>
    <mergeCell ref="AV5150:AW5151"/>
    <mergeCell ref="AX5150:AY5151"/>
    <mergeCell ref="AZ5150:BA5151"/>
    <mergeCell ref="BB5150:BC5151"/>
    <mergeCell ref="BD5150:BE5151"/>
    <mergeCell ref="AH5150:AI5151"/>
    <mergeCell ref="AJ5150:AK5151"/>
    <mergeCell ref="AL5150:AM5151"/>
    <mergeCell ref="AN5150:AO5151"/>
    <mergeCell ref="AP5150:AQ5151"/>
    <mergeCell ref="AR5150:AS5151"/>
    <mergeCell ref="T5150:U5151"/>
    <mergeCell ref="X5150:Y5151"/>
    <mergeCell ref="Z5150:AA5151"/>
    <mergeCell ref="AB5150:AC5151"/>
    <mergeCell ref="AD5150:AE5151"/>
    <mergeCell ref="AF5150:AG5151"/>
    <mergeCell ref="H5150:I5151"/>
    <mergeCell ref="J5150:K5151"/>
    <mergeCell ref="L5150:M5151"/>
    <mergeCell ref="N5150:O5151"/>
    <mergeCell ref="C5147:D5147"/>
    <mergeCell ref="B5148:B5149"/>
    <mergeCell ref="C5148:D5148"/>
    <mergeCell ref="E5148:E5149"/>
    <mergeCell ref="F5148:F5149"/>
    <mergeCell ref="G5148:G5149"/>
    <mergeCell ref="H5148:I5149"/>
    <mergeCell ref="J5148:K5149"/>
    <mergeCell ref="L5148:M5149"/>
    <mergeCell ref="BF5146:BG5147"/>
    <mergeCell ref="BH5146:BI5147"/>
    <mergeCell ref="BJ5146:BK5147"/>
    <mergeCell ref="BL5146:BM5147"/>
    <mergeCell ref="BN5146:BP5147"/>
    <mergeCell ref="BR5146:BR5147"/>
    <mergeCell ref="AT5146:AU5147"/>
    <mergeCell ref="AV5146:AW5147"/>
    <mergeCell ref="AX5146:AY5147"/>
    <mergeCell ref="AZ5146:BA5147"/>
    <mergeCell ref="BB5146:BC5147"/>
    <mergeCell ref="BD5146:BE5147"/>
    <mergeCell ref="AH5146:AI5147"/>
    <mergeCell ref="AJ5146:AK5147"/>
    <mergeCell ref="AL5146:AM5147"/>
    <mergeCell ref="AN5146:AO5147"/>
    <mergeCell ref="AP5146:AQ5147"/>
    <mergeCell ref="AR5146:AS5147"/>
    <mergeCell ref="T5146:U5147"/>
    <mergeCell ref="X5146:Y5147"/>
    <mergeCell ref="Z5146:AA5147"/>
    <mergeCell ref="AB5146:AC5147"/>
    <mergeCell ref="AD5146:AE5147"/>
    <mergeCell ref="AF5146:AG5147"/>
    <mergeCell ref="H5146:I5147"/>
    <mergeCell ref="J5146:K5147"/>
    <mergeCell ref="L5146:M5147"/>
    <mergeCell ref="N5146:O5147"/>
    <mergeCell ref="P5146:Q5147"/>
    <mergeCell ref="R5146:S5147"/>
    <mergeCell ref="BL5148:BM5149"/>
    <mergeCell ref="BN5148:BP5149"/>
    <mergeCell ref="BR5148:BR5149"/>
    <mergeCell ref="C5149:D5149"/>
    <mergeCell ref="BQ5146:BQ5147"/>
    <mergeCell ref="BB5144:BC5145"/>
    <mergeCell ref="BD5144:BE5145"/>
    <mergeCell ref="BF5144:BG5145"/>
    <mergeCell ref="BH5144:BI5145"/>
    <mergeCell ref="BJ5144:BK5145"/>
    <mergeCell ref="AN5144:AO5145"/>
    <mergeCell ref="AP5144:AQ5145"/>
    <mergeCell ref="AR5144:AS5145"/>
    <mergeCell ref="AT5144:AU5145"/>
    <mergeCell ref="AV5144:AW5145"/>
    <mergeCell ref="AX5144:AY5145"/>
    <mergeCell ref="AB5144:AC5145"/>
    <mergeCell ref="AD5144:AE5145"/>
    <mergeCell ref="AF5144:AG5145"/>
    <mergeCell ref="AH5144:AI5145"/>
    <mergeCell ref="AJ5144:AK5145"/>
    <mergeCell ref="AL5144:AM5145"/>
    <mergeCell ref="N5144:O5145"/>
    <mergeCell ref="P5144:Q5145"/>
    <mergeCell ref="R5144:S5145"/>
    <mergeCell ref="T5144:U5145"/>
    <mergeCell ref="X5144:Y5145"/>
    <mergeCell ref="Z5144:AA5145"/>
    <mergeCell ref="B5144:B5145"/>
    <mergeCell ref="C5144:D5144"/>
    <mergeCell ref="E5144:E5145"/>
    <mergeCell ref="F5144:F5145"/>
    <mergeCell ref="G5144:G5145"/>
    <mergeCell ref="BQ5144:BQ5145"/>
    <mergeCell ref="C5145:D5145"/>
    <mergeCell ref="BF5139:BO5139"/>
    <mergeCell ref="B5142:B5143"/>
    <mergeCell ref="C5142:D5143"/>
    <mergeCell ref="F5142:F5143"/>
    <mergeCell ref="G5142:G5143"/>
    <mergeCell ref="H5142:I5143"/>
    <mergeCell ref="J5142:O5142"/>
    <mergeCell ref="P5142:U5142"/>
    <mergeCell ref="X5142:Y5143"/>
    <mergeCell ref="Z5142:AA5143"/>
    <mergeCell ref="C5139:D5139"/>
    <mergeCell ref="E5139:AE5139"/>
    <mergeCell ref="AG5139:AJ5139"/>
    <mergeCell ref="AK5139:BB5139"/>
    <mergeCell ref="BC5139:BE5139"/>
    <mergeCell ref="BN5142:BP5143"/>
    <mergeCell ref="J5143:K5143"/>
    <mergeCell ref="L5143:M5143"/>
    <mergeCell ref="N5143:O5143"/>
    <mergeCell ref="P5143:Q5143"/>
    <mergeCell ref="R5143:S5143"/>
    <mergeCell ref="T5143:U5143"/>
    <mergeCell ref="AB5142:AC5143"/>
    <mergeCell ref="AD5142:AI5142"/>
    <mergeCell ref="AJ5142:AO5142"/>
    <mergeCell ref="AP5142:AU5142"/>
    <mergeCell ref="AV5142:BA5142"/>
    <mergeCell ref="BB5142:BG5142"/>
    <mergeCell ref="AP5143:AQ5143"/>
    <mergeCell ref="AR5143:AS5143"/>
    <mergeCell ref="AT5143:AU5143"/>
    <mergeCell ref="AV5143:AW5143"/>
    <mergeCell ref="BH5142:BM5142"/>
    <mergeCell ref="B5132:C5132"/>
    <mergeCell ref="H5132:J5132"/>
    <mergeCell ref="L5132:N5132"/>
    <mergeCell ref="BL5144:BM5145"/>
    <mergeCell ref="BN5144:BP5145"/>
    <mergeCell ref="BR5144:BR5145"/>
    <mergeCell ref="B5135:BP5135"/>
    <mergeCell ref="E5137:AE5137"/>
    <mergeCell ref="AG5137:AM5137"/>
    <mergeCell ref="AN5137:BO5137"/>
    <mergeCell ref="AQ5132:AS5132"/>
    <mergeCell ref="AU5132:AW5132"/>
    <mergeCell ref="BB5132:BF5132"/>
    <mergeCell ref="BG5132:BI5132"/>
    <mergeCell ref="BK5132:BM5132"/>
    <mergeCell ref="BC5133:BP5133"/>
    <mergeCell ref="S5132:U5132"/>
    <mergeCell ref="L5127:M5128"/>
    <mergeCell ref="N5127:O5128"/>
    <mergeCell ref="P5127:Q5128"/>
    <mergeCell ref="R5127:S5128"/>
    <mergeCell ref="T5127:U5128"/>
    <mergeCell ref="X5127:Y5128"/>
    <mergeCell ref="Z5127:AA5128"/>
    <mergeCell ref="AB5127:AC5128"/>
    <mergeCell ref="AD5127:AE5128"/>
    <mergeCell ref="AF5127:AG5128"/>
    <mergeCell ref="AH5127:AI5128"/>
    <mergeCell ref="AJ5127:AK5128"/>
    <mergeCell ref="AL5127:AM5128"/>
    <mergeCell ref="AN5127:AO5128"/>
    <mergeCell ref="AP5127:AQ5128"/>
    <mergeCell ref="AR5127:AS5128"/>
    <mergeCell ref="AT5127:AU5128"/>
    <mergeCell ref="AV5127:AW5128"/>
    <mergeCell ref="AX5127:AY5128"/>
    <mergeCell ref="AZ5127:BA5128"/>
    <mergeCell ref="BB5127:BC5128"/>
    <mergeCell ref="BD5127:BE5128"/>
    <mergeCell ref="H5144:I5145"/>
    <mergeCell ref="J5144:K5145"/>
    <mergeCell ref="L5144:M5145"/>
    <mergeCell ref="AX5143:AY5143"/>
    <mergeCell ref="AZ5143:BA5143"/>
    <mergeCell ref="BB5143:BC5143"/>
    <mergeCell ref="BD5143:BE5143"/>
    <mergeCell ref="BF5143:BG5143"/>
    <mergeCell ref="BH5143:BI5143"/>
    <mergeCell ref="AL5143:AM5143"/>
    <mergeCell ref="AN5143:AO5143"/>
    <mergeCell ref="BJ5143:BK5143"/>
    <mergeCell ref="BL5143:BM5143"/>
    <mergeCell ref="B5130:C5130"/>
    <mergeCell ref="H5130:J5130"/>
    <mergeCell ref="L5130:N5130"/>
    <mergeCell ref="O5130:R5130"/>
    <mergeCell ref="AD5143:AE5143"/>
    <mergeCell ref="AF5143:AG5143"/>
    <mergeCell ref="AH5143:AI5143"/>
    <mergeCell ref="AJ5143:AK5143"/>
    <mergeCell ref="BQ5127:BQ5128"/>
    <mergeCell ref="BR5129:BS5129"/>
    <mergeCell ref="BQ5142:BQ5143"/>
    <mergeCell ref="AZ5144:BA5145"/>
    <mergeCell ref="BS5121:BS5122"/>
    <mergeCell ref="C5122:D5122"/>
    <mergeCell ref="B5123:B5124"/>
    <mergeCell ref="C5123:D5123"/>
    <mergeCell ref="E5123:E5124"/>
    <mergeCell ref="F5123:F5124"/>
    <mergeCell ref="G5123:G5124"/>
    <mergeCell ref="AZ5121:BA5122"/>
    <mergeCell ref="BB5121:BC5122"/>
    <mergeCell ref="BD5121:BE5122"/>
    <mergeCell ref="BF5121:BG5122"/>
    <mergeCell ref="BH5121:BI5122"/>
    <mergeCell ref="BJ5121:BK5122"/>
    <mergeCell ref="AN5121:AO5122"/>
    <mergeCell ref="AP5121:AQ5122"/>
    <mergeCell ref="AR5121:AS5122"/>
    <mergeCell ref="AT5121:AU5122"/>
    <mergeCell ref="AV5121:AW5122"/>
    <mergeCell ref="AX5121:AY5122"/>
    <mergeCell ref="AB5121:AC5122"/>
    <mergeCell ref="AD5121:AE5122"/>
    <mergeCell ref="BS5125:BS5126"/>
    <mergeCell ref="B5127:C5127"/>
    <mergeCell ref="BF5125:BG5126"/>
    <mergeCell ref="BH5125:BI5126"/>
    <mergeCell ref="BJ5125:BK5126"/>
    <mergeCell ref="BL5125:BM5126"/>
    <mergeCell ref="BN5125:BP5126"/>
    <mergeCell ref="BR5125:BR5126"/>
    <mergeCell ref="AT5125:AU5126"/>
    <mergeCell ref="AF5121:AG5122"/>
    <mergeCell ref="AH5121:AI5122"/>
    <mergeCell ref="AJ5121:AK5122"/>
    <mergeCell ref="AL5121:AM5122"/>
    <mergeCell ref="N5121:O5122"/>
    <mergeCell ref="P5121:Q5122"/>
    <mergeCell ref="R5121:S5122"/>
    <mergeCell ref="T5121:U5122"/>
    <mergeCell ref="X5121:Y5122"/>
    <mergeCell ref="Z5121:AA5122"/>
    <mergeCell ref="B5125:C5126"/>
    <mergeCell ref="D5125:E5126"/>
    <mergeCell ref="H5125:I5126"/>
    <mergeCell ref="J5125:K5126"/>
    <mergeCell ref="L5125:M5126"/>
    <mergeCell ref="N5125:O5126"/>
    <mergeCell ref="P5125:Q5126"/>
    <mergeCell ref="R5125:S5126"/>
    <mergeCell ref="D5127:E5128"/>
    <mergeCell ref="H5127:I5128"/>
    <mergeCell ref="J5127:K5128"/>
    <mergeCell ref="BS5123:BS5124"/>
    <mergeCell ref="C5124:D5124"/>
    <mergeCell ref="B5121:B5122"/>
    <mergeCell ref="C5121:D5121"/>
    <mergeCell ref="E5121:E5122"/>
    <mergeCell ref="F5121:F5122"/>
    <mergeCell ref="G5121:G5122"/>
    <mergeCell ref="H5121:I5122"/>
    <mergeCell ref="J5121:K5122"/>
    <mergeCell ref="L5121:M5122"/>
    <mergeCell ref="BQ5121:BQ5122"/>
    <mergeCell ref="BF5123:BG5124"/>
    <mergeCell ref="BH5123:BI5124"/>
    <mergeCell ref="BR5123:BR5124"/>
    <mergeCell ref="AT5123:AU5124"/>
    <mergeCell ref="AV5123:AW5124"/>
    <mergeCell ref="AX5123:AY5124"/>
    <mergeCell ref="AZ5123:BA5124"/>
    <mergeCell ref="BB5123:BC5124"/>
    <mergeCell ref="BD5123:BE5124"/>
    <mergeCell ref="AH5123:AI5124"/>
    <mergeCell ref="AJ5123:AK5124"/>
    <mergeCell ref="AL5123:AM5124"/>
    <mergeCell ref="AN5123:AO5124"/>
    <mergeCell ref="AP5123:AQ5124"/>
    <mergeCell ref="AR5123:AS5124"/>
    <mergeCell ref="T5123:U5124"/>
    <mergeCell ref="X5123:Y5124"/>
    <mergeCell ref="Z5123:AA5124"/>
    <mergeCell ref="AB5123:AC5124"/>
    <mergeCell ref="AD5123:AE5124"/>
    <mergeCell ref="AF5123:AG5124"/>
    <mergeCell ref="H5123:I5124"/>
    <mergeCell ref="J5123:K5124"/>
    <mergeCell ref="L5123:M5124"/>
    <mergeCell ref="N5123:O5124"/>
    <mergeCell ref="P5123:Q5124"/>
    <mergeCell ref="R5123:S5124"/>
    <mergeCell ref="BQ5123:BQ5124"/>
    <mergeCell ref="BL5121:BM5122"/>
    <mergeCell ref="BN5121:BP5122"/>
    <mergeCell ref="BR5121:BR5122"/>
    <mergeCell ref="C5118:D5118"/>
    <mergeCell ref="B5119:B5120"/>
    <mergeCell ref="C5119:D5119"/>
    <mergeCell ref="E5119:E5120"/>
    <mergeCell ref="F5119:F5120"/>
    <mergeCell ref="G5119:G5120"/>
    <mergeCell ref="AZ5117:BA5118"/>
    <mergeCell ref="BB5117:BC5118"/>
    <mergeCell ref="BD5117:BE5118"/>
    <mergeCell ref="BF5117:BG5118"/>
    <mergeCell ref="BH5117:BI5118"/>
    <mergeCell ref="BJ5117:BK5118"/>
    <mergeCell ref="AN5117:AO5118"/>
    <mergeCell ref="AP5117:AQ5118"/>
    <mergeCell ref="AR5117:AS5118"/>
    <mergeCell ref="AT5117:AU5118"/>
    <mergeCell ref="AV5117:AW5118"/>
    <mergeCell ref="AX5117:AY5118"/>
    <mergeCell ref="AB5117:AC5118"/>
    <mergeCell ref="AD5117:AE5118"/>
    <mergeCell ref="AF5117:AG5118"/>
    <mergeCell ref="AH5117:AI5118"/>
    <mergeCell ref="AJ5117:AK5118"/>
    <mergeCell ref="AL5117:AM5118"/>
    <mergeCell ref="N5117:O5118"/>
    <mergeCell ref="P5117:Q5118"/>
    <mergeCell ref="R5117:S5118"/>
    <mergeCell ref="T5117:U5118"/>
    <mergeCell ref="X5117:Y5118"/>
    <mergeCell ref="Z5117:AA5118"/>
    <mergeCell ref="BR5117:BR5118"/>
    <mergeCell ref="BS5119:BS5120"/>
    <mergeCell ref="C5120:D5120"/>
    <mergeCell ref="B5117:B5118"/>
    <mergeCell ref="C5117:D5117"/>
    <mergeCell ref="E5117:E5118"/>
    <mergeCell ref="F5117:F5118"/>
    <mergeCell ref="G5117:G5118"/>
    <mergeCell ref="H5117:I5118"/>
    <mergeCell ref="J5117:K5118"/>
    <mergeCell ref="L5117:M5118"/>
    <mergeCell ref="BF5119:BG5120"/>
    <mergeCell ref="BH5119:BI5120"/>
    <mergeCell ref="BJ5119:BK5120"/>
    <mergeCell ref="BL5119:BM5120"/>
    <mergeCell ref="BN5119:BP5120"/>
    <mergeCell ref="BR5119:BR5120"/>
    <mergeCell ref="AT5119:AU5120"/>
    <mergeCell ref="AV5119:AW5120"/>
    <mergeCell ref="AX5119:AY5120"/>
    <mergeCell ref="AZ5119:BA5120"/>
    <mergeCell ref="BB5119:BC5120"/>
    <mergeCell ref="BD5119:BE5120"/>
    <mergeCell ref="AH5119:AI5120"/>
    <mergeCell ref="BQ5119:BQ5120"/>
    <mergeCell ref="AD5119:AE5120"/>
    <mergeCell ref="AF5119:AG5120"/>
    <mergeCell ref="H5119:I5120"/>
    <mergeCell ref="J5119:K5120"/>
    <mergeCell ref="L5119:M5120"/>
    <mergeCell ref="N5119:O5120"/>
    <mergeCell ref="P5119:Q5120"/>
    <mergeCell ref="R5119:S5120"/>
    <mergeCell ref="BF5115:BG5116"/>
    <mergeCell ref="BH5115:BI5116"/>
    <mergeCell ref="BJ5115:BK5116"/>
    <mergeCell ref="BL5115:BM5116"/>
    <mergeCell ref="BN5115:BP5116"/>
    <mergeCell ref="BR5115:BR5116"/>
    <mergeCell ref="AT5115:AU5116"/>
    <mergeCell ref="AV5115:AW5116"/>
    <mergeCell ref="AX5115:AY5116"/>
    <mergeCell ref="AZ5115:BA5116"/>
    <mergeCell ref="BB5115:BC5116"/>
    <mergeCell ref="BD5115:BE5116"/>
    <mergeCell ref="AH5115:AI5116"/>
    <mergeCell ref="AJ5115:AK5116"/>
    <mergeCell ref="AL5115:AM5116"/>
    <mergeCell ref="AN5115:AO5116"/>
    <mergeCell ref="AP5115:AQ5116"/>
    <mergeCell ref="AR5115:AS5116"/>
    <mergeCell ref="T5115:U5116"/>
    <mergeCell ref="X5115:Y5116"/>
    <mergeCell ref="Z5115:AA5116"/>
    <mergeCell ref="AB5115:AC5116"/>
    <mergeCell ref="AD5115:AE5116"/>
    <mergeCell ref="AF5115:AG5116"/>
    <mergeCell ref="H5115:I5116"/>
    <mergeCell ref="J5115:K5116"/>
    <mergeCell ref="L5115:M5116"/>
    <mergeCell ref="N5115:O5116"/>
    <mergeCell ref="P5115:Q5116"/>
    <mergeCell ref="R5115:S5116"/>
    <mergeCell ref="BL5117:BM5118"/>
    <mergeCell ref="BN5117:BP5118"/>
    <mergeCell ref="BQ5115:BQ5116"/>
    <mergeCell ref="BB5111:BC5112"/>
    <mergeCell ref="BD5111:BE5112"/>
    <mergeCell ref="AH5111:AI5112"/>
    <mergeCell ref="AJ5111:AK5112"/>
    <mergeCell ref="AL5111:AM5112"/>
    <mergeCell ref="AN5111:AO5112"/>
    <mergeCell ref="AP5111:AQ5112"/>
    <mergeCell ref="AR5111:AS5112"/>
    <mergeCell ref="T5111:U5112"/>
    <mergeCell ref="X5111:Y5112"/>
    <mergeCell ref="Z5111:AA5112"/>
    <mergeCell ref="AB5111:AC5112"/>
    <mergeCell ref="AD5111:AE5112"/>
    <mergeCell ref="AF5111:AG5112"/>
    <mergeCell ref="H5111:I5112"/>
    <mergeCell ref="J5111:K5112"/>
    <mergeCell ref="L5111:M5112"/>
    <mergeCell ref="N5111:O5112"/>
    <mergeCell ref="P5111:Q5112"/>
    <mergeCell ref="R5111:S5112"/>
    <mergeCell ref="BL5113:BM5114"/>
    <mergeCell ref="BN5113:BP5114"/>
    <mergeCell ref="BR5113:BR5114"/>
    <mergeCell ref="BQ5113:BQ5114"/>
    <mergeCell ref="C5114:D5114"/>
    <mergeCell ref="B5115:B5116"/>
    <mergeCell ref="C5115:D5115"/>
    <mergeCell ref="E5115:E5116"/>
    <mergeCell ref="F5115:F5116"/>
    <mergeCell ref="G5115:G5116"/>
    <mergeCell ref="AZ5113:BA5114"/>
    <mergeCell ref="BB5113:BC5114"/>
    <mergeCell ref="BD5113:BE5114"/>
    <mergeCell ref="BF5113:BG5114"/>
    <mergeCell ref="BH5113:BI5114"/>
    <mergeCell ref="BJ5113:BK5114"/>
    <mergeCell ref="AN5113:AO5114"/>
    <mergeCell ref="AP5113:AQ5114"/>
    <mergeCell ref="AR5113:AS5114"/>
    <mergeCell ref="AT5113:AU5114"/>
    <mergeCell ref="AV5113:AW5114"/>
    <mergeCell ref="AX5113:AY5114"/>
    <mergeCell ref="AB5113:AC5114"/>
    <mergeCell ref="AD5113:AE5114"/>
    <mergeCell ref="AF5113:AG5114"/>
    <mergeCell ref="AH5113:AI5114"/>
    <mergeCell ref="AJ5113:AK5114"/>
    <mergeCell ref="AL5113:AM5114"/>
    <mergeCell ref="N5113:O5114"/>
    <mergeCell ref="P5113:Q5114"/>
    <mergeCell ref="R5113:S5114"/>
    <mergeCell ref="T5113:U5114"/>
    <mergeCell ref="X5113:Y5114"/>
    <mergeCell ref="Z5113:AA5114"/>
    <mergeCell ref="BQ5111:BQ5112"/>
    <mergeCell ref="C5116:D5116"/>
    <mergeCell ref="B5113:B5114"/>
    <mergeCell ref="C5113:D5113"/>
    <mergeCell ref="E5113:E5114"/>
    <mergeCell ref="F5113:F5114"/>
    <mergeCell ref="G5113:G5114"/>
    <mergeCell ref="H5113:I5114"/>
    <mergeCell ref="J5113:K5114"/>
    <mergeCell ref="L5113:M5114"/>
    <mergeCell ref="Z5107:AA5108"/>
    <mergeCell ref="AB5107:AC5108"/>
    <mergeCell ref="AD5107:AE5108"/>
    <mergeCell ref="AF5107:AG5108"/>
    <mergeCell ref="H5107:I5108"/>
    <mergeCell ref="J5107:K5108"/>
    <mergeCell ref="L5107:M5108"/>
    <mergeCell ref="N5107:O5108"/>
    <mergeCell ref="P5107:Q5108"/>
    <mergeCell ref="R5107:S5108"/>
    <mergeCell ref="BL5109:BM5110"/>
    <mergeCell ref="BN5109:BP5110"/>
    <mergeCell ref="BR5109:BR5110"/>
    <mergeCell ref="BS5109:BS5110"/>
    <mergeCell ref="C5110:D5110"/>
    <mergeCell ref="B5111:B5112"/>
    <mergeCell ref="C5111:D5111"/>
    <mergeCell ref="E5111:E5112"/>
    <mergeCell ref="F5111:F5112"/>
    <mergeCell ref="G5111:G5112"/>
    <mergeCell ref="AZ5109:BA5110"/>
    <mergeCell ref="BB5109:BC5110"/>
    <mergeCell ref="BD5109:BE5110"/>
    <mergeCell ref="BF5109:BG5110"/>
    <mergeCell ref="BH5109:BI5110"/>
    <mergeCell ref="BJ5109:BK5110"/>
    <mergeCell ref="AN5109:AO5110"/>
    <mergeCell ref="AP5109:AQ5110"/>
    <mergeCell ref="AR5109:AS5110"/>
    <mergeCell ref="AT5109:AU5110"/>
    <mergeCell ref="AV5109:AW5110"/>
    <mergeCell ref="AX5109:AY5110"/>
    <mergeCell ref="AB5109:AC5110"/>
    <mergeCell ref="AD5109:AE5110"/>
    <mergeCell ref="AF5109:AG5110"/>
    <mergeCell ref="AH5109:AI5110"/>
    <mergeCell ref="AJ5109:AK5110"/>
    <mergeCell ref="AL5109:AM5110"/>
    <mergeCell ref="N5109:O5110"/>
    <mergeCell ref="P5109:Q5110"/>
    <mergeCell ref="R5109:S5110"/>
    <mergeCell ref="T5109:U5110"/>
    <mergeCell ref="X5109:Y5110"/>
    <mergeCell ref="Z5109:AA5110"/>
    <mergeCell ref="BS5111:BS5112"/>
    <mergeCell ref="C5112:D5112"/>
    <mergeCell ref="B5109:B5110"/>
    <mergeCell ref="C5109:D5109"/>
    <mergeCell ref="E5109:E5110"/>
    <mergeCell ref="F5109:F5110"/>
    <mergeCell ref="G5109:G5110"/>
    <mergeCell ref="H5109:I5110"/>
    <mergeCell ref="J5109:K5110"/>
    <mergeCell ref="L5109:M5110"/>
    <mergeCell ref="BF5111:BG5112"/>
    <mergeCell ref="BH5111:BI5112"/>
    <mergeCell ref="BJ5111:BK5112"/>
    <mergeCell ref="BL5111:BM5112"/>
    <mergeCell ref="BN5111:BP5112"/>
    <mergeCell ref="BR5111:BR5112"/>
    <mergeCell ref="AT5111:AU5112"/>
    <mergeCell ref="AV5111:AW5112"/>
    <mergeCell ref="AX5111:AY5112"/>
    <mergeCell ref="AZ5111:BA5112"/>
    <mergeCell ref="BL5105:BM5106"/>
    <mergeCell ref="BN5105:BP5106"/>
    <mergeCell ref="BR5105:BR5106"/>
    <mergeCell ref="BS5105:BS5106"/>
    <mergeCell ref="C5106:D5106"/>
    <mergeCell ref="B5107:B5108"/>
    <mergeCell ref="C5107:D5107"/>
    <mergeCell ref="E5107:E5108"/>
    <mergeCell ref="F5107:F5108"/>
    <mergeCell ref="G5107:G5108"/>
    <mergeCell ref="AZ5105:BA5106"/>
    <mergeCell ref="BB5105:BC5106"/>
    <mergeCell ref="BD5105:BE5106"/>
    <mergeCell ref="BF5105:BG5106"/>
    <mergeCell ref="BH5105:BI5106"/>
    <mergeCell ref="BJ5105:BK5106"/>
    <mergeCell ref="AN5105:AO5106"/>
    <mergeCell ref="AP5105:AQ5106"/>
    <mergeCell ref="AR5105:AS5106"/>
    <mergeCell ref="AT5105:AU5106"/>
    <mergeCell ref="AV5105:AW5106"/>
    <mergeCell ref="AX5105:AY5106"/>
    <mergeCell ref="AB5105:AC5106"/>
    <mergeCell ref="AD5105:AE5106"/>
    <mergeCell ref="AF5105:AG5106"/>
    <mergeCell ref="AH5105:AI5106"/>
    <mergeCell ref="AJ5105:AK5106"/>
    <mergeCell ref="AL5105:AM5106"/>
    <mergeCell ref="N5105:O5106"/>
    <mergeCell ref="P5105:Q5106"/>
    <mergeCell ref="R5105:S5106"/>
    <mergeCell ref="T5105:U5106"/>
    <mergeCell ref="X5105:Y5106"/>
    <mergeCell ref="Z5105:AA5106"/>
    <mergeCell ref="BS5107:BS5108"/>
    <mergeCell ref="C5108:D5108"/>
    <mergeCell ref="B5105:B5106"/>
    <mergeCell ref="C5105:D5105"/>
    <mergeCell ref="E5105:E5106"/>
    <mergeCell ref="F5105:F5106"/>
    <mergeCell ref="G5105:G5106"/>
    <mergeCell ref="H5105:I5106"/>
    <mergeCell ref="J5105:K5106"/>
    <mergeCell ref="L5105:M5106"/>
    <mergeCell ref="BF5107:BG5108"/>
    <mergeCell ref="BH5107:BI5108"/>
    <mergeCell ref="BJ5107:BK5108"/>
    <mergeCell ref="BL5107:BM5108"/>
    <mergeCell ref="BN5107:BP5108"/>
    <mergeCell ref="BR5107:BR5108"/>
    <mergeCell ref="AT5107:AU5108"/>
    <mergeCell ref="AV5107:AW5108"/>
    <mergeCell ref="AX5107:AY5108"/>
    <mergeCell ref="AZ5107:BA5108"/>
    <mergeCell ref="BB5107:BC5108"/>
    <mergeCell ref="BD5107:BE5108"/>
    <mergeCell ref="AH5107:AI5108"/>
    <mergeCell ref="AJ5107:AK5108"/>
    <mergeCell ref="AL5107:AM5108"/>
    <mergeCell ref="AN5107:AO5108"/>
    <mergeCell ref="AP5107:AQ5108"/>
    <mergeCell ref="AR5107:AS5108"/>
    <mergeCell ref="T5107:U5108"/>
    <mergeCell ref="X5107:Y5108"/>
    <mergeCell ref="G5101:G5102"/>
    <mergeCell ref="H5101:I5102"/>
    <mergeCell ref="J5101:K5102"/>
    <mergeCell ref="L5101:M5102"/>
    <mergeCell ref="BF5103:BG5104"/>
    <mergeCell ref="BH5103:BI5104"/>
    <mergeCell ref="BJ5103:BK5104"/>
    <mergeCell ref="BL5103:BM5104"/>
    <mergeCell ref="BN5103:BP5104"/>
    <mergeCell ref="BR5103:BR5104"/>
    <mergeCell ref="AT5103:AU5104"/>
    <mergeCell ref="AV5103:AW5104"/>
    <mergeCell ref="AX5103:AY5104"/>
    <mergeCell ref="AZ5103:BA5104"/>
    <mergeCell ref="BB5103:BC5104"/>
    <mergeCell ref="BD5103:BE5104"/>
    <mergeCell ref="AH5103:AI5104"/>
    <mergeCell ref="AJ5103:AK5104"/>
    <mergeCell ref="AL5103:AM5104"/>
    <mergeCell ref="AN5103:AO5104"/>
    <mergeCell ref="AP5103:AQ5104"/>
    <mergeCell ref="AR5103:AS5104"/>
    <mergeCell ref="T5103:U5104"/>
    <mergeCell ref="X5103:Y5104"/>
    <mergeCell ref="Z5103:AA5104"/>
    <mergeCell ref="AB5103:AC5104"/>
    <mergeCell ref="AD5103:AE5104"/>
    <mergeCell ref="AF5103:AG5104"/>
    <mergeCell ref="H5103:I5104"/>
    <mergeCell ref="J5103:K5104"/>
    <mergeCell ref="L5103:M5104"/>
    <mergeCell ref="N5103:O5104"/>
    <mergeCell ref="P5103:Q5104"/>
    <mergeCell ref="R5103:S5104"/>
    <mergeCell ref="AX5099:AY5100"/>
    <mergeCell ref="AZ5099:BA5100"/>
    <mergeCell ref="BB5099:BC5100"/>
    <mergeCell ref="BD5099:BE5100"/>
    <mergeCell ref="AH5099:AI5100"/>
    <mergeCell ref="AJ5099:AK5100"/>
    <mergeCell ref="AL5099:AM5100"/>
    <mergeCell ref="AN5099:AO5100"/>
    <mergeCell ref="AP5099:AQ5100"/>
    <mergeCell ref="AR5099:AS5100"/>
    <mergeCell ref="T5099:U5100"/>
    <mergeCell ref="X5099:Y5100"/>
    <mergeCell ref="Z5099:AA5100"/>
    <mergeCell ref="AB5099:AC5100"/>
    <mergeCell ref="AD5099:AE5100"/>
    <mergeCell ref="AF5099:AG5100"/>
    <mergeCell ref="H5099:I5100"/>
    <mergeCell ref="J5099:K5100"/>
    <mergeCell ref="L5099:M5100"/>
    <mergeCell ref="N5099:O5100"/>
    <mergeCell ref="P5099:Q5100"/>
    <mergeCell ref="R5099:S5100"/>
    <mergeCell ref="BQ5097:BQ5098"/>
    <mergeCell ref="BQ5099:BQ5100"/>
    <mergeCell ref="BL5101:BM5102"/>
    <mergeCell ref="BN5101:BP5102"/>
    <mergeCell ref="BR5101:BR5102"/>
    <mergeCell ref="BS5101:BS5102"/>
    <mergeCell ref="C5102:D5102"/>
    <mergeCell ref="B5103:B5104"/>
    <mergeCell ref="C5103:D5103"/>
    <mergeCell ref="E5103:E5104"/>
    <mergeCell ref="F5103:F5104"/>
    <mergeCell ref="G5103:G5104"/>
    <mergeCell ref="AZ5101:BA5102"/>
    <mergeCell ref="BB5101:BC5102"/>
    <mergeCell ref="BD5101:BE5102"/>
    <mergeCell ref="BF5101:BG5102"/>
    <mergeCell ref="BH5101:BI5102"/>
    <mergeCell ref="BJ5101:BK5102"/>
    <mergeCell ref="AN5101:AO5102"/>
    <mergeCell ref="AP5101:AQ5102"/>
    <mergeCell ref="AR5101:AS5102"/>
    <mergeCell ref="AT5101:AU5102"/>
    <mergeCell ref="AV5101:AW5102"/>
    <mergeCell ref="AX5101:AY5102"/>
    <mergeCell ref="AB5101:AC5102"/>
    <mergeCell ref="AD5101:AE5102"/>
    <mergeCell ref="AF5101:AG5102"/>
    <mergeCell ref="AH5101:AI5102"/>
    <mergeCell ref="AJ5101:AK5102"/>
    <mergeCell ref="AL5101:AM5102"/>
    <mergeCell ref="N5101:O5102"/>
    <mergeCell ref="P5101:Q5102"/>
    <mergeCell ref="R5101:S5102"/>
    <mergeCell ref="T5101:U5102"/>
    <mergeCell ref="X5101:Y5102"/>
    <mergeCell ref="Z5101:AA5102"/>
    <mergeCell ref="BS5103:BS5104"/>
    <mergeCell ref="C5104:D5104"/>
    <mergeCell ref="B5101:B5102"/>
    <mergeCell ref="C5101:D5101"/>
    <mergeCell ref="E5101:E5102"/>
    <mergeCell ref="F5101:F5102"/>
    <mergeCell ref="T5095:U5096"/>
    <mergeCell ref="X5095:Y5096"/>
    <mergeCell ref="Z5095:AA5096"/>
    <mergeCell ref="AB5095:AC5096"/>
    <mergeCell ref="AD5095:AE5096"/>
    <mergeCell ref="AF5095:AG5096"/>
    <mergeCell ref="H5095:I5096"/>
    <mergeCell ref="J5095:K5096"/>
    <mergeCell ref="L5095:M5096"/>
    <mergeCell ref="N5095:O5096"/>
    <mergeCell ref="P5095:Q5096"/>
    <mergeCell ref="R5095:S5096"/>
    <mergeCell ref="BL5097:BM5098"/>
    <mergeCell ref="BN5097:BP5098"/>
    <mergeCell ref="BR5097:BR5098"/>
    <mergeCell ref="BS5097:BS5098"/>
    <mergeCell ref="C5098:D5098"/>
    <mergeCell ref="B5099:B5100"/>
    <mergeCell ref="C5099:D5099"/>
    <mergeCell ref="E5099:E5100"/>
    <mergeCell ref="F5099:F5100"/>
    <mergeCell ref="G5099:G5100"/>
    <mergeCell ref="AZ5097:BA5098"/>
    <mergeCell ref="BB5097:BC5098"/>
    <mergeCell ref="BD5097:BE5098"/>
    <mergeCell ref="BF5097:BG5098"/>
    <mergeCell ref="BH5097:BI5098"/>
    <mergeCell ref="BJ5097:BK5098"/>
    <mergeCell ref="AN5097:AO5098"/>
    <mergeCell ref="AP5097:AQ5098"/>
    <mergeCell ref="AR5097:AS5098"/>
    <mergeCell ref="AT5097:AU5098"/>
    <mergeCell ref="AV5097:AW5098"/>
    <mergeCell ref="AX5097:AY5098"/>
    <mergeCell ref="AB5097:AC5098"/>
    <mergeCell ref="AD5097:AE5098"/>
    <mergeCell ref="AF5097:AG5098"/>
    <mergeCell ref="AH5097:AI5098"/>
    <mergeCell ref="AJ5097:AK5098"/>
    <mergeCell ref="AL5097:AM5098"/>
    <mergeCell ref="N5097:O5098"/>
    <mergeCell ref="P5097:Q5098"/>
    <mergeCell ref="R5097:S5098"/>
    <mergeCell ref="T5097:U5098"/>
    <mergeCell ref="X5097:Y5098"/>
    <mergeCell ref="Z5097:AA5098"/>
    <mergeCell ref="BS5099:BS5100"/>
    <mergeCell ref="C5100:D5100"/>
    <mergeCell ref="B5097:B5098"/>
    <mergeCell ref="C5097:D5097"/>
    <mergeCell ref="E5097:E5098"/>
    <mergeCell ref="F5097:F5098"/>
    <mergeCell ref="G5097:G5098"/>
    <mergeCell ref="H5097:I5098"/>
    <mergeCell ref="J5097:K5098"/>
    <mergeCell ref="L5097:M5098"/>
    <mergeCell ref="BF5099:BG5100"/>
    <mergeCell ref="BH5099:BI5100"/>
    <mergeCell ref="BJ5099:BK5100"/>
    <mergeCell ref="BL5099:BM5100"/>
    <mergeCell ref="BN5099:BP5100"/>
    <mergeCell ref="BR5099:BR5100"/>
    <mergeCell ref="AT5099:AU5100"/>
    <mergeCell ref="AV5099:AW5100"/>
    <mergeCell ref="P5091:Q5092"/>
    <mergeCell ref="R5091:S5092"/>
    <mergeCell ref="BL5093:BM5094"/>
    <mergeCell ref="BN5093:BP5094"/>
    <mergeCell ref="BR5093:BR5094"/>
    <mergeCell ref="BS5093:BS5094"/>
    <mergeCell ref="C5094:D5094"/>
    <mergeCell ref="B5095:B5096"/>
    <mergeCell ref="C5095:D5095"/>
    <mergeCell ref="E5095:E5096"/>
    <mergeCell ref="F5095:F5096"/>
    <mergeCell ref="G5095:G5096"/>
    <mergeCell ref="AZ5093:BA5094"/>
    <mergeCell ref="BB5093:BC5094"/>
    <mergeCell ref="BD5093:BE5094"/>
    <mergeCell ref="BF5093:BG5094"/>
    <mergeCell ref="BH5093:BI5094"/>
    <mergeCell ref="BJ5093:BK5094"/>
    <mergeCell ref="AN5093:AO5094"/>
    <mergeCell ref="AP5093:AQ5094"/>
    <mergeCell ref="AR5093:AS5094"/>
    <mergeCell ref="AT5093:AU5094"/>
    <mergeCell ref="AV5093:AW5094"/>
    <mergeCell ref="AX5093:AY5094"/>
    <mergeCell ref="AB5093:AC5094"/>
    <mergeCell ref="AD5093:AE5094"/>
    <mergeCell ref="AF5093:AG5094"/>
    <mergeCell ref="AH5093:AI5094"/>
    <mergeCell ref="AJ5093:AK5094"/>
    <mergeCell ref="AL5093:AM5094"/>
    <mergeCell ref="N5093:O5094"/>
    <mergeCell ref="P5093:Q5094"/>
    <mergeCell ref="R5093:S5094"/>
    <mergeCell ref="T5093:U5094"/>
    <mergeCell ref="X5093:Y5094"/>
    <mergeCell ref="Z5093:AA5094"/>
    <mergeCell ref="BS5095:BS5096"/>
    <mergeCell ref="C5096:D5096"/>
    <mergeCell ref="B5093:B5094"/>
    <mergeCell ref="C5093:D5093"/>
    <mergeCell ref="E5093:E5094"/>
    <mergeCell ref="F5093:F5094"/>
    <mergeCell ref="G5093:G5094"/>
    <mergeCell ref="H5093:I5094"/>
    <mergeCell ref="J5093:K5094"/>
    <mergeCell ref="L5093:M5094"/>
    <mergeCell ref="BF5095:BG5096"/>
    <mergeCell ref="BH5095:BI5096"/>
    <mergeCell ref="BJ5095:BK5096"/>
    <mergeCell ref="BL5095:BM5096"/>
    <mergeCell ref="BN5095:BP5096"/>
    <mergeCell ref="BR5095:BR5096"/>
    <mergeCell ref="AT5095:AU5096"/>
    <mergeCell ref="AV5095:AW5096"/>
    <mergeCell ref="AX5095:AY5096"/>
    <mergeCell ref="AZ5095:BA5096"/>
    <mergeCell ref="BB5095:BC5096"/>
    <mergeCell ref="BD5095:BE5096"/>
    <mergeCell ref="AH5095:AI5096"/>
    <mergeCell ref="AJ5095:AK5096"/>
    <mergeCell ref="AL5095:AM5096"/>
    <mergeCell ref="AN5095:AO5096"/>
    <mergeCell ref="AP5095:AQ5096"/>
    <mergeCell ref="AR5095:AS5096"/>
    <mergeCell ref="B5091:B5092"/>
    <mergeCell ref="C5091:D5091"/>
    <mergeCell ref="E5091:E5092"/>
    <mergeCell ref="F5091:F5092"/>
    <mergeCell ref="G5091:G5092"/>
    <mergeCell ref="AZ5089:BA5090"/>
    <mergeCell ref="BB5089:BC5090"/>
    <mergeCell ref="BD5089:BE5090"/>
    <mergeCell ref="BF5089:BG5090"/>
    <mergeCell ref="BH5089:BI5090"/>
    <mergeCell ref="BJ5089:BK5090"/>
    <mergeCell ref="AN5089:AO5090"/>
    <mergeCell ref="AP5089:AQ5090"/>
    <mergeCell ref="AR5089:AS5090"/>
    <mergeCell ref="AT5089:AU5090"/>
    <mergeCell ref="AV5089:AW5090"/>
    <mergeCell ref="AX5089:AY5090"/>
    <mergeCell ref="AB5089:AC5090"/>
    <mergeCell ref="AD5089:AE5090"/>
    <mergeCell ref="AF5089:AG5090"/>
    <mergeCell ref="AH5089:AI5090"/>
    <mergeCell ref="AJ5089:AK5090"/>
    <mergeCell ref="AL5089:AM5090"/>
    <mergeCell ref="N5089:O5090"/>
    <mergeCell ref="P5089:Q5090"/>
    <mergeCell ref="R5089:S5090"/>
    <mergeCell ref="T5089:U5090"/>
    <mergeCell ref="X5089:Y5090"/>
    <mergeCell ref="Z5089:AA5090"/>
    <mergeCell ref="BS5091:BS5092"/>
    <mergeCell ref="C5092:D5092"/>
    <mergeCell ref="B5087:B5088"/>
    <mergeCell ref="C5087:D5087"/>
    <mergeCell ref="E5087:E5088"/>
    <mergeCell ref="F5087:F5088"/>
    <mergeCell ref="G5087:G5088"/>
    <mergeCell ref="BF5091:BG5092"/>
    <mergeCell ref="BH5091:BI5092"/>
    <mergeCell ref="BJ5091:BK5092"/>
    <mergeCell ref="BL5091:BM5092"/>
    <mergeCell ref="BN5091:BP5092"/>
    <mergeCell ref="BR5091:BR5092"/>
    <mergeCell ref="AT5091:AU5092"/>
    <mergeCell ref="AV5091:AW5092"/>
    <mergeCell ref="AX5091:AY5092"/>
    <mergeCell ref="AZ5091:BA5092"/>
    <mergeCell ref="BB5091:BC5092"/>
    <mergeCell ref="BD5091:BE5092"/>
    <mergeCell ref="AH5091:AI5092"/>
    <mergeCell ref="AJ5091:AK5092"/>
    <mergeCell ref="AL5091:AM5092"/>
    <mergeCell ref="AN5091:AO5092"/>
    <mergeCell ref="AP5091:AQ5092"/>
    <mergeCell ref="AR5091:AS5092"/>
    <mergeCell ref="T5091:U5092"/>
    <mergeCell ref="X5091:Y5092"/>
    <mergeCell ref="Z5091:AA5092"/>
    <mergeCell ref="AB5091:AC5092"/>
    <mergeCell ref="AD5091:AE5092"/>
    <mergeCell ref="AF5091:AG5092"/>
    <mergeCell ref="H5091:I5092"/>
    <mergeCell ref="J5091:K5092"/>
    <mergeCell ref="L5091:M5092"/>
    <mergeCell ref="N5091:O5092"/>
    <mergeCell ref="C5088:D5088"/>
    <mergeCell ref="B5089:B5090"/>
    <mergeCell ref="C5089:D5089"/>
    <mergeCell ref="E5089:E5090"/>
    <mergeCell ref="F5089:F5090"/>
    <mergeCell ref="G5089:G5090"/>
    <mergeCell ref="H5089:I5090"/>
    <mergeCell ref="J5089:K5090"/>
    <mergeCell ref="L5089:M5090"/>
    <mergeCell ref="BF5087:BG5088"/>
    <mergeCell ref="BH5087:BI5088"/>
    <mergeCell ref="BJ5087:BK5088"/>
    <mergeCell ref="BL5087:BM5088"/>
    <mergeCell ref="BN5087:BP5088"/>
    <mergeCell ref="BR5087:BR5088"/>
    <mergeCell ref="AT5087:AU5088"/>
    <mergeCell ref="AV5087:AW5088"/>
    <mergeCell ref="AX5087:AY5088"/>
    <mergeCell ref="AZ5087:BA5088"/>
    <mergeCell ref="BB5087:BC5088"/>
    <mergeCell ref="BD5087:BE5088"/>
    <mergeCell ref="AH5087:AI5088"/>
    <mergeCell ref="AJ5087:AK5088"/>
    <mergeCell ref="AL5087:AM5088"/>
    <mergeCell ref="AN5087:AO5088"/>
    <mergeCell ref="AP5087:AQ5088"/>
    <mergeCell ref="AR5087:AS5088"/>
    <mergeCell ref="T5087:U5088"/>
    <mergeCell ref="X5087:Y5088"/>
    <mergeCell ref="Z5087:AA5088"/>
    <mergeCell ref="AB5087:AC5088"/>
    <mergeCell ref="AD5087:AE5088"/>
    <mergeCell ref="AF5087:AG5088"/>
    <mergeCell ref="H5087:I5088"/>
    <mergeCell ref="J5087:K5088"/>
    <mergeCell ref="L5087:M5088"/>
    <mergeCell ref="N5087:O5088"/>
    <mergeCell ref="P5087:Q5088"/>
    <mergeCell ref="R5087:S5088"/>
    <mergeCell ref="BL5089:BM5090"/>
    <mergeCell ref="BN5089:BP5090"/>
    <mergeCell ref="BR5089:BR5090"/>
    <mergeCell ref="C5090:D5090"/>
    <mergeCell ref="BQ5087:BQ5088"/>
    <mergeCell ref="B5073:C5073"/>
    <mergeCell ref="H5073:J5073"/>
    <mergeCell ref="L5073:N5073"/>
    <mergeCell ref="BL5085:BM5086"/>
    <mergeCell ref="BN5085:BP5086"/>
    <mergeCell ref="BR5085:BR5086"/>
    <mergeCell ref="BS5085:BS5086"/>
    <mergeCell ref="AZ5085:BA5086"/>
    <mergeCell ref="BB5085:BC5086"/>
    <mergeCell ref="BD5085:BE5086"/>
    <mergeCell ref="BF5085:BG5086"/>
    <mergeCell ref="BH5085:BI5086"/>
    <mergeCell ref="BJ5085:BK5086"/>
    <mergeCell ref="AN5085:AO5086"/>
    <mergeCell ref="AP5085:AQ5086"/>
    <mergeCell ref="AR5085:AS5086"/>
    <mergeCell ref="AT5085:AU5086"/>
    <mergeCell ref="AV5085:AW5086"/>
    <mergeCell ref="AX5085:AY5086"/>
    <mergeCell ref="AB5085:AC5086"/>
    <mergeCell ref="AD5085:AE5086"/>
    <mergeCell ref="AF5085:AG5086"/>
    <mergeCell ref="AH5085:AI5086"/>
    <mergeCell ref="AJ5085:AK5086"/>
    <mergeCell ref="AL5085:AM5086"/>
    <mergeCell ref="N5085:O5086"/>
    <mergeCell ref="P5085:Q5086"/>
    <mergeCell ref="R5085:S5086"/>
    <mergeCell ref="T5085:U5086"/>
    <mergeCell ref="X5085:Y5086"/>
    <mergeCell ref="Z5085:AA5086"/>
    <mergeCell ref="B5085:B5086"/>
    <mergeCell ref="C5085:D5085"/>
    <mergeCell ref="E5085:E5086"/>
    <mergeCell ref="F5085:F5086"/>
    <mergeCell ref="G5085:G5086"/>
    <mergeCell ref="BQ5085:BQ5086"/>
    <mergeCell ref="C5086:D5086"/>
    <mergeCell ref="BF5080:BO5080"/>
    <mergeCell ref="B5083:B5084"/>
    <mergeCell ref="C5083:D5084"/>
    <mergeCell ref="F5083:F5084"/>
    <mergeCell ref="G5083:G5084"/>
    <mergeCell ref="H5083:I5084"/>
    <mergeCell ref="J5083:O5083"/>
    <mergeCell ref="P5083:U5083"/>
    <mergeCell ref="X5083:Y5084"/>
    <mergeCell ref="Z5083:AA5084"/>
    <mergeCell ref="B5076:BP5076"/>
    <mergeCell ref="E5078:AE5078"/>
    <mergeCell ref="AG5078:AM5078"/>
    <mergeCell ref="AN5078:BO5078"/>
    <mergeCell ref="C5080:D5080"/>
    <mergeCell ref="E5080:AE5080"/>
    <mergeCell ref="AG5080:AJ5080"/>
    <mergeCell ref="AK5080:BB5080"/>
    <mergeCell ref="BC5080:BE5080"/>
    <mergeCell ref="AQ5073:AS5073"/>
    <mergeCell ref="AU5073:AW5073"/>
    <mergeCell ref="BB5073:BF5073"/>
    <mergeCell ref="BG5073:BI5073"/>
    <mergeCell ref="BK5073:BM5073"/>
    <mergeCell ref="BC5074:BP5074"/>
    <mergeCell ref="S5073:U5073"/>
    <mergeCell ref="BF5084:BG5084"/>
    <mergeCell ref="BH5084:BI5084"/>
    <mergeCell ref="AL5084:AM5084"/>
    <mergeCell ref="AN5084:AO5084"/>
    <mergeCell ref="AP5084:AQ5084"/>
    <mergeCell ref="AR5084:AS5084"/>
    <mergeCell ref="AT5084:AU5084"/>
    <mergeCell ref="AV5084:AW5084"/>
    <mergeCell ref="BH5083:BM5083"/>
    <mergeCell ref="BN5083:BP5084"/>
    <mergeCell ref="J5084:K5084"/>
    <mergeCell ref="L5084:M5084"/>
    <mergeCell ref="N5084:O5084"/>
    <mergeCell ref="P5084:Q5084"/>
    <mergeCell ref="R5084:S5084"/>
    <mergeCell ref="T5084:U5084"/>
    <mergeCell ref="AB5083:AC5084"/>
    <mergeCell ref="AD5083:AI5083"/>
    <mergeCell ref="AJ5083:AO5083"/>
    <mergeCell ref="AP5083:AU5083"/>
    <mergeCell ref="AV5083:BA5083"/>
    <mergeCell ref="BB5083:BG5083"/>
    <mergeCell ref="BB5066:BC5067"/>
    <mergeCell ref="BD5066:BE5067"/>
    <mergeCell ref="AH5066:AI5067"/>
    <mergeCell ref="AJ5066:AK5067"/>
    <mergeCell ref="AL5066:AM5067"/>
    <mergeCell ref="AN5066:AO5067"/>
    <mergeCell ref="AP5066:AQ5067"/>
    <mergeCell ref="AR5066:AS5067"/>
    <mergeCell ref="T5066:U5067"/>
    <mergeCell ref="X5066:Y5067"/>
    <mergeCell ref="Z5066:AA5067"/>
    <mergeCell ref="AB5066:AC5067"/>
    <mergeCell ref="AD5066:AE5067"/>
    <mergeCell ref="AF5066:AG5067"/>
    <mergeCell ref="BJ5084:BK5084"/>
    <mergeCell ref="BL5084:BM5084"/>
    <mergeCell ref="H5068:I5069"/>
    <mergeCell ref="J5068:K5069"/>
    <mergeCell ref="L5068:M5069"/>
    <mergeCell ref="N5068:O5069"/>
    <mergeCell ref="P5068:Q5069"/>
    <mergeCell ref="R5068:S5069"/>
    <mergeCell ref="T5068:U5069"/>
    <mergeCell ref="X5068:Y5069"/>
    <mergeCell ref="Z5068:AA5069"/>
    <mergeCell ref="AB5068:AC5069"/>
    <mergeCell ref="AD5068:AE5069"/>
    <mergeCell ref="AF5068:AG5069"/>
    <mergeCell ref="AH5068:AI5069"/>
    <mergeCell ref="AJ5068:AK5069"/>
    <mergeCell ref="AL5068:AM5069"/>
    <mergeCell ref="AN5068:AO5069"/>
    <mergeCell ref="AP5068:AQ5069"/>
    <mergeCell ref="AR5068:AS5069"/>
    <mergeCell ref="AT5068:AU5069"/>
    <mergeCell ref="AV5068:AW5069"/>
    <mergeCell ref="AX5068:AY5069"/>
    <mergeCell ref="AZ5068:BA5069"/>
    <mergeCell ref="BB5068:BC5069"/>
    <mergeCell ref="BD5068:BE5069"/>
    <mergeCell ref="AV5066:AW5067"/>
    <mergeCell ref="AX5066:AY5067"/>
    <mergeCell ref="AZ5066:BA5067"/>
    <mergeCell ref="H5085:I5086"/>
    <mergeCell ref="J5085:K5086"/>
    <mergeCell ref="L5085:M5086"/>
    <mergeCell ref="AX5084:AY5084"/>
    <mergeCell ref="AZ5084:BA5084"/>
    <mergeCell ref="BB5084:BC5084"/>
    <mergeCell ref="BD5084:BE5084"/>
    <mergeCell ref="B5071:C5071"/>
    <mergeCell ref="H5071:J5071"/>
    <mergeCell ref="L5071:N5071"/>
    <mergeCell ref="O5071:R5071"/>
    <mergeCell ref="AD5084:AE5084"/>
    <mergeCell ref="AF5084:AG5084"/>
    <mergeCell ref="AH5084:AI5084"/>
    <mergeCell ref="AJ5084:AK5084"/>
    <mergeCell ref="BQ5068:BQ5069"/>
    <mergeCell ref="BR5070:BS5070"/>
    <mergeCell ref="BQ5083:BQ5084"/>
    <mergeCell ref="BS5062:BS5063"/>
    <mergeCell ref="C5063:D5063"/>
    <mergeCell ref="B5064:B5065"/>
    <mergeCell ref="C5064:D5064"/>
    <mergeCell ref="E5064:E5065"/>
    <mergeCell ref="F5064:F5065"/>
    <mergeCell ref="G5064:G5065"/>
    <mergeCell ref="AZ5062:BA5063"/>
    <mergeCell ref="BB5062:BC5063"/>
    <mergeCell ref="BD5062:BE5063"/>
    <mergeCell ref="BF5062:BG5063"/>
    <mergeCell ref="BH5062:BI5063"/>
    <mergeCell ref="BJ5062:BK5063"/>
    <mergeCell ref="AN5062:AO5063"/>
    <mergeCell ref="AP5062:AQ5063"/>
    <mergeCell ref="AR5062:AS5063"/>
    <mergeCell ref="AT5062:AU5063"/>
    <mergeCell ref="AV5062:AW5063"/>
    <mergeCell ref="AX5062:AY5063"/>
    <mergeCell ref="AB5062:AC5063"/>
    <mergeCell ref="AD5062:AE5063"/>
    <mergeCell ref="BS5066:BS5067"/>
    <mergeCell ref="B5068:C5068"/>
    <mergeCell ref="BF5066:BG5067"/>
    <mergeCell ref="BH5066:BI5067"/>
    <mergeCell ref="BJ5066:BK5067"/>
    <mergeCell ref="BL5066:BM5067"/>
    <mergeCell ref="BN5066:BP5067"/>
    <mergeCell ref="BR5066:BR5067"/>
    <mergeCell ref="AT5066:AU5067"/>
    <mergeCell ref="AF5062:AG5063"/>
    <mergeCell ref="AH5062:AI5063"/>
    <mergeCell ref="AJ5062:AK5063"/>
    <mergeCell ref="AL5062:AM5063"/>
    <mergeCell ref="N5062:O5063"/>
    <mergeCell ref="P5062:Q5063"/>
    <mergeCell ref="R5062:S5063"/>
    <mergeCell ref="T5062:U5063"/>
    <mergeCell ref="X5062:Y5063"/>
    <mergeCell ref="Z5062:AA5063"/>
    <mergeCell ref="BS5064:BS5065"/>
    <mergeCell ref="C5065:D5065"/>
    <mergeCell ref="B5066:C5067"/>
    <mergeCell ref="D5066:E5067"/>
    <mergeCell ref="H5066:I5067"/>
    <mergeCell ref="J5066:K5067"/>
    <mergeCell ref="L5066:M5067"/>
    <mergeCell ref="N5066:O5067"/>
    <mergeCell ref="P5066:Q5067"/>
    <mergeCell ref="R5066:S5067"/>
    <mergeCell ref="D5068:E5069"/>
    <mergeCell ref="BF5064:BG5065"/>
    <mergeCell ref="BH5064:BI5065"/>
    <mergeCell ref="BJ5064:BK5065"/>
    <mergeCell ref="BL5064:BM5065"/>
    <mergeCell ref="BN5064:BP5065"/>
    <mergeCell ref="BR5064:BR5065"/>
    <mergeCell ref="AT5064:AU5065"/>
    <mergeCell ref="AV5064:AW5065"/>
    <mergeCell ref="AX5064:AY5065"/>
    <mergeCell ref="AZ5064:BA5065"/>
    <mergeCell ref="BB5064:BC5065"/>
    <mergeCell ref="BD5064:BE5065"/>
    <mergeCell ref="AH5064:AI5065"/>
    <mergeCell ref="AJ5064:AK5065"/>
    <mergeCell ref="AL5064:AM5065"/>
    <mergeCell ref="AN5064:AO5065"/>
    <mergeCell ref="AP5064:AQ5065"/>
    <mergeCell ref="AR5064:AS5065"/>
    <mergeCell ref="T5064:U5065"/>
    <mergeCell ref="X5064:Y5065"/>
    <mergeCell ref="Z5064:AA5065"/>
    <mergeCell ref="AB5064:AC5065"/>
    <mergeCell ref="AD5064:AE5065"/>
    <mergeCell ref="AF5064:AG5065"/>
    <mergeCell ref="H5064:I5065"/>
    <mergeCell ref="J5064:K5065"/>
    <mergeCell ref="L5064:M5065"/>
    <mergeCell ref="N5064:O5065"/>
    <mergeCell ref="P5064:Q5065"/>
    <mergeCell ref="R5064:S5065"/>
    <mergeCell ref="BQ5064:BQ5065"/>
    <mergeCell ref="H5060:I5061"/>
    <mergeCell ref="J5060:K5061"/>
    <mergeCell ref="L5060:M5061"/>
    <mergeCell ref="N5060:O5061"/>
    <mergeCell ref="P5060:Q5061"/>
    <mergeCell ref="R5060:S5061"/>
    <mergeCell ref="BL5062:BM5063"/>
    <mergeCell ref="BN5062:BP5063"/>
    <mergeCell ref="BR5062:BR5063"/>
    <mergeCell ref="BS5060:BS5061"/>
    <mergeCell ref="C5061:D5061"/>
    <mergeCell ref="B5058:B5059"/>
    <mergeCell ref="C5058:D5058"/>
    <mergeCell ref="E5058:E5059"/>
    <mergeCell ref="F5058:F5059"/>
    <mergeCell ref="G5058:G5059"/>
    <mergeCell ref="H5058:I5059"/>
    <mergeCell ref="J5058:K5059"/>
    <mergeCell ref="L5058:M5059"/>
    <mergeCell ref="BF5060:BG5061"/>
    <mergeCell ref="BH5060:BI5061"/>
    <mergeCell ref="BJ5060:BK5061"/>
    <mergeCell ref="BL5060:BM5061"/>
    <mergeCell ref="BN5060:BP5061"/>
    <mergeCell ref="BR5060:BR5061"/>
    <mergeCell ref="AT5060:AU5061"/>
    <mergeCell ref="AV5060:AW5061"/>
    <mergeCell ref="AX5060:AY5061"/>
    <mergeCell ref="AZ5060:BA5061"/>
    <mergeCell ref="BB5060:BC5061"/>
    <mergeCell ref="BD5060:BE5061"/>
    <mergeCell ref="AH5060:AI5061"/>
    <mergeCell ref="BQ5060:BQ5061"/>
    <mergeCell ref="B5062:B5063"/>
    <mergeCell ref="C5062:D5062"/>
    <mergeCell ref="E5062:E5063"/>
    <mergeCell ref="F5062:F5063"/>
    <mergeCell ref="G5062:G5063"/>
    <mergeCell ref="H5062:I5063"/>
    <mergeCell ref="J5062:K5063"/>
    <mergeCell ref="L5062:M5063"/>
    <mergeCell ref="BQ5062:BQ5063"/>
    <mergeCell ref="BL5058:BM5059"/>
    <mergeCell ref="BN5058:BP5059"/>
    <mergeCell ref="BR5058:BR5059"/>
    <mergeCell ref="BR5054:BR5055"/>
    <mergeCell ref="BQ5054:BQ5055"/>
    <mergeCell ref="C5059:D5059"/>
    <mergeCell ref="B5060:B5061"/>
    <mergeCell ref="C5060:D5060"/>
    <mergeCell ref="E5060:E5061"/>
    <mergeCell ref="F5060:F5061"/>
    <mergeCell ref="G5060:G5061"/>
    <mergeCell ref="AZ5058:BA5059"/>
    <mergeCell ref="BB5058:BC5059"/>
    <mergeCell ref="BD5058:BE5059"/>
    <mergeCell ref="BF5058:BG5059"/>
    <mergeCell ref="BH5058:BI5059"/>
    <mergeCell ref="BJ5058:BK5059"/>
    <mergeCell ref="AN5058:AO5059"/>
    <mergeCell ref="AP5058:AQ5059"/>
    <mergeCell ref="AR5058:AS5059"/>
    <mergeCell ref="AT5058:AU5059"/>
    <mergeCell ref="AV5058:AW5059"/>
    <mergeCell ref="AX5058:AY5059"/>
    <mergeCell ref="AB5058:AC5059"/>
    <mergeCell ref="AD5058:AE5059"/>
    <mergeCell ref="AF5058:AG5059"/>
    <mergeCell ref="AH5058:AI5059"/>
    <mergeCell ref="AJ5058:AK5059"/>
    <mergeCell ref="AL5058:AM5059"/>
    <mergeCell ref="N5058:O5059"/>
    <mergeCell ref="P5058:Q5059"/>
    <mergeCell ref="R5058:S5059"/>
    <mergeCell ref="T5058:U5059"/>
    <mergeCell ref="X5058:Y5059"/>
    <mergeCell ref="Z5058:AA5059"/>
    <mergeCell ref="C5055:D5055"/>
    <mergeCell ref="B5056:B5057"/>
    <mergeCell ref="C5056:D5056"/>
    <mergeCell ref="E5056:E5057"/>
    <mergeCell ref="F5056:F5057"/>
    <mergeCell ref="G5056:G5057"/>
    <mergeCell ref="AZ5054:BA5055"/>
    <mergeCell ref="BB5054:BC5055"/>
    <mergeCell ref="BD5054:BE5055"/>
    <mergeCell ref="BF5054:BG5055"/>
    <mergeCell ref="BH5054:BI5055"/>
    <mergeCell ref="BJ5054:BK5055"/>
    <mergeCell ref="AN5054:AO5055"/>
    <mergeCell ref="AP5054:AQ5055"/>
    <mergeCell ref="AR5054:AS5055"/>
    <mergeCell ref="AT5054:AU5055"/>
    <mergeCell ref="AV5054:AW5055"/>
    <mergeCell ref="AX5054:AY5055"/>
    <mergeCell ref="AB5054:AC5055"/>
    <mergeCell ref="AD5054:AE5055"/>
    <mergeCell ref="AF5054:AG5055"/>
    <mergeCell ref="AH5054:AI5055"/>
    <mergeCell ref="AJ5054:AK5055"/>
    <mergeCell ref="AL5054:AM5055"/>
    <mergeCell ref="N5054:O5055"/>
    <mergeCell ref="P5054:Q5055"/>
    <mergeCell ref="R5054:S5055"/>
    <mergeCell ref="T5054:U5055"/>
    <mergeCell ref="X5054:Y5055"/>
    <mergeCell ref="Z5054:AA5055"/>
    <mergeCell ref="BQ5052:BQ5053"/>
    <mergeCell ref="C5057:D5057"/>
    <mergeCell ref="B5054:B5055"/>
    <mergeCell ref="C5054:D5054"/>
    <mergeCell ref="E5054:E5055"/>
    <mergeCell ref="F5054:F5055"/>
    <mergeCell ref="G5054:G5055"/>
    <mergeCell ref="H5054:I5055"/>
    <mergeCell ref="J5054:K5055"/>
    <mergeCell ref="L5054:M5055"/>
    <mergeCell ref="T5056:U5057"/>
    <mergeCell ref="X5056:Y5057"/>
    <mergeCell ref="Z5056:AA5057"/>
    <mergeCell ref="AB5056:AC5057"/>
    <mergeCell ref="AD5056:AE5057"/>
    <mergeCell ref="AF5056:AG5057"/>
    <mergeCell ref="H5056:I5057"/>
    <mergeCell ref="J5056:K5057"/>
    <mergeCell ref="L5056:M5057"/>
    <mergeCell ref="N5056:O5057"/>
    <mergeCell ref="P5056:Q5057"/>
    <mergeCell ref="R5056:S5057"/>
    <mergeCell ref="BB5052:BC5053"/>
    <mergeCell ref="BD5052:BE5053"/>
    <mergeCell ref="AH5052:AI5053"/>
    <mergeCell ref="AJ5052:AK5053"/>
    <mergeCell ref="AL5052:AM5053"/>
    <mergeCell ref="AN5052:AO5053"/>
    <mergeCell ref="AP5052:AQ5053"/>
    <mergeCell ref="AR5052:AS5053"/>
    <mergeCell ref="T5052:U5053"/>
    <mergeCell ref="X5052:Y5053"/>
    <mergeCell ref="Z5052:AA5053"/>
    <mergeCell ref="AB5052:AC5053"/>
    <mergeCell ref="AD5052:AE5053"/>
    <mergeCell ref="AF5052:AG5053"/>
    <mergeCell ref="H5052:I5053"/>
    <mergeCell ref="J5052:K5053"/>
    <mergeCell ref="L5052:M5053"/>
    <mergeCell ref="N5052:O5053"/>
    <mergeCell ref="P5052:Q5053"/>
    <mergeCell ref="R5052:S5053"/>
    <mergeCell ref="BL5054:BM5055"/>
    <mergeCell ref="BN5054:BP5055"/>
    <mergeCell ref="Z5048:AA5049"/>
    <mergeCell ref="AB5048:AC5049"/>
    <mergeCell ref="AD5048:AE5049"/>
    <mergeCell ref="AF5048:AG5049"/>
    <mergeCell ref="H5048:I5049"/>
    <mergeCell ref="J5048:K5049"/>
    <mergeCell ref="L5048:M5049"/>
    <mergeCell ref="N5048:O5049"/>
    <mergeCell ref="P5048:Q5049"/>
    <mergeCell ref="R5048:S5049"/>
    <mergeCell ref="BL5050:BM5051"/>
    <mergeCell ref="BN5050:BP5051"/>
    <mergeCell ref="BR5050:BR5051"/>
    <mergeCell ref="BS5050:BS5051"/>
    <mergeCell ref="C5051:D5051"/>
    <mergeCell ref="B5052:B5053"/>
    <mergeCell ref="C5052:D5052"/>
    <mergeCell ref="E5052:E5053"/>
    <mergeCell ref="F5052:F5053"/>
    <mergeCell ref="G5052:G5053"/>
    <mergeCell ref="AZ5050:BA5051"/>
    <mergeCell ref="BB5050:BC5051"/>
    <mergeCell ref="BD5050:BE5051"/>
    <mergeCell ref="BF5050:BG5051"/>
    <mergeCell ref="BH5050:BI5051"/>
    <mergeCell ref="BJ5050:BK5051"/>
    <mergeCell ref="AN5050:AO5051"/>
    <mergeCell ref="AP5050:AQ5051"/>
    <mergeCell ref="AR5050:AS5051"/>
    <mergeCell ref="AT5050:AU5051"/>
    <mergeCell ref="AV5050:AW5051"/>
    <mergeCell ref="AX5050:AY5051"/>
    <mergeCell ref="AB5050:AC5051"/>
    <mergeCell ref="AD5050:AE5051"/>
    <mergeCell ref="AF5050:AG5051"/>
    <mergeCell ref="AH5050:AI5051"/>
    <mergeCell ref="AJ5050:AK5051"/>
    <mergeCell ref="AL5050:AM5051"/>
    <mergeCell ref="N5050:O5051"/>
    <mergeCell ref="P5050:Q5051"/>
    <mergeCell ref="R5050:S5051"/>
    <mergeCell ref="T5050:U5051"/>
    <mergeCell ref="X5050:Y5051"/>
    <mergeCell ref="Z5050:AA5051"/>
    <mergeCell ref="BS5052:BS5053"/>
    <mergeCell ref="C5053:D5053"/>
    <mergeCell ref="B5050:B5051"/>
    <mergeCell ref="C5050:D5050"/>
    <mergeCell ref="E5050:E5051"/>
    <mergeCell ref="F5050:F5051"/>
    <mergeCell ref="G5050:G5051"/>
    <mergeCell ref="H5050:I5051"/>
    <mergeCell ref="J5050:K5051"/>
    <mergeCell ref="L5050:M5051"/>
    <mergeCell ref="BF5052:BG5053"/>
    <mergeCell ref="BH5052:BI5053"/>
    <mergeCell ref="BJ5052:BK5053"/>
    <mergeCell ref="BL5052:BM5053"/>
    <mergeCell ref="BN5052:BP5053"/>
    <mergeCell ref="BR5052:BR5053"/>
    <mergeCell ref="AT5052:AU5053"/>
    <mergeCell ref="AV5052:AW5053"/>
    <mergeCell ref="AX5052:AY5053"/>
    <mergeCell ref="AZ5052:BA5053"/>
    <mergeCell ref="BL5046:BM5047"/>
    <mergeCell ref="BN5046:BP5047"/>
    <mergeCell ref="BR5046:BR5047"/>
    <mergeCell ref="BS5046:BS5047"/>
    <mergeCell ref="C5047:D5047"/>
    <mergeCell ref="B5048:B5049"/>
    <mergeCell ref="C5048:D5048"/>
    <mergeCell ref="E5048:E5049"/>
    <mergeCell ref="F5048:F5049"/>
    <mergeCell ref="G5048:G5049"/>
    <mergeCell ref="AZ5046:BA5047"/>
    <mergeCell ref="BB5046:BC5047"/>
    <mergeCell ref="BD5046:BE5047"/>
    <mergeCell ref="BF5046:BG5047"/>
    <mergeCell ref="BH5046:BI5047"/>
    <mergeCell ref="BJ5046:BK5047"/>
    <mergeCell ref="AN5046:AO5047"/>
    <mergeCell ref="AP5046:AQ5047"/>
    <mergeCell ref="AR5046:AS5047"/>
    <mergeCell ref="AT5046:AU5047"/>
    <mergeCell ref="AV5046:AW5047"/>
    <mergeCell ref="AX5046:AY5047"/>
    <mergeCell ref="AB5046:AC5047"/>
    <mergeCell ref="AD5046:AE5047"/>
    <mergeCell ref="AF5046:AG5047"/>
    <mergeCell ref="AH5046:AI5047"/>
    <mergeCell ref="AJ5046:AK5047"/>
    <mergeCell ref="AL5046:AM5047"/>
    <mergeCell ref="N5046:O5047"/>
    <mergeCell ref="P5046:Q5047"/>
    <mergeCell ref="R5046:S5047"/>
    <mergeCell ref="T5046:U5047"/>
    <mergeCell ref="X5046:Y5047"/>
    <mergeCell ref="Z5046:AA5047"/>
    <mergeCell ref="BS5048:BS5049"/>
    <mergeCell ref="C5049:D5049"/>
    <mergeCell ref="B5046:B5047"/>
    <mergeCell ref="C5046:D5046"/>
    <mergeCell ref="E5046:E5047"/>
    <mergeCell ref="F5046:F5047"/>
    <mergeCell ref="G5046:G5047"/>
    <mergeCell ref="H5046:I5047"/>
    <mergeCell ref="J5046:K5047"/>
    <mergeCell ref="L5046:M5047"/>
    <mergeCell ref="BF5048:BG5049"/>
    <mergeCell ref="BH5048:BI5049"/>
    <mergeCell ref="BJ5048:BK5049"/>
    <mergeCell ref="BL5048:BM5049"/>
    <mergeCell ref="BN5048:BP5049"/>
    <mergeCell ref="BR5048:BR5049"/>
    <mergeCell ref="AT5048:AU5049"/>
    <mergeCell ref="AV5048:AW5049"/>
    <mergeCell ref="AX5048:AY5049"/>
    <mergeCell ref="AZ5048:BA5049"/>
    <mergeCell ref="BB5048:BC5049"/>
    <mergeCell ref="BD5048:BE5049"/>
    <mergeCell ref="AH5048:AI5049"/>
    <mergeCell ref="AJ5048:AK5049"/>
    <mergeCell ref="AL5048:AM5049"/>
    <mergeCell ref="AN5048:AO5049"/>
    <mergeCell ref="AP5048:AQ5049"/>
    <mergeCell ref="AR5048:AS5049"/>
    <mergeCell ref="T5048:U5049"/>
    <mergeCell ref="X5048:Y5049"/>
    <mergeCell ref="G5042:G5043"/>
    <mergeCell ref="H5042:I5043"/>
    <mergeCell ref="J5042:K5043"/>
    <mergeCell ref="L5042:M5043"/>
    <mergeCell ref="BF5044:BG5045"/>
    <mergeCell ref="BH5044:BI5045"/>
    <mergeCell ref="BJ5044:BK5045"/>
    <mergeCell ref="BL5044:BM5045"/>
    <mergeCell ref="BN5044:BP5045"/>
    <mergeCell ref="BR5044:BR5045"/>
    <mergeCell ref="AT5044:AU5045"/>
    <mergeCell ref="AV5044:AW5045"/>
    <mergeCell ref="AX5044:AY5045"/>
    <mergeCell ref="AZ5044:BA5045"/>
    <mergeCell ref="BB5044:BC5045"/>
    <mergeCell ref="BD5044:BE5045"/>
    <mergeCell ref="AH5044:AI5045"/>
    <mergeCell ref="AJ5044:AK5045"/>
    <mergeCell ref="AL5044:AM5045"/>
    <mergeCell ref="AN5044:AO5045"/>
    <mergeCell ref="AP5044:AQ5045"/>
    <mergeCell ref="AR5044:AS5045"/>
    <mergeCell ref="T5044:U5045"/>
    <mergeCell ref="X5044:Y5045"/>
    <mergeCell ref="Z5044:AA5045"/>
    <mergeCell ref="AB5044:AC5045"/>
    <mergeCell ref="AD5044:AE5045"/>
    <mergeCell ref="AF5044:AG5045"/>
    <mergeCell ref="H5044:I5045"/>
    <mergeCell ref="J5044:K5045"/>
    <mergeCell ref="L5044:M5045"/>
    <mergeCell ref="N5044:O5045"/>
    <mergeCell ref="P5044:Q5045"/>
    <mergeCell ref="R5044:S5045"/>
    <mergeCell ref="AX5040:AY5041"/>
    <mergeCell ref="AZ5040:BA5041"/>
    <mergeCell ref="BB5040:BC5041"/>
    <mergeCell ref="BD5040:BE5041"/>
    <mergeCell ref="AH5040:AI5041"/>
    <mergeCell ref="AJ5040:AK5041"/>
    <mergeCell ref="AL5040:AM5041"/>
    <mergeCell ref="AN5040:AO5041"/>
    <mergeCell ref="AP5040:AQ5041"/>
    <mergeCell ref="AR5040:AS5041"/>
    <mergeCell ref="T5040:U5041"/>
    <mergeCell ref="X5040:Y5041"/>
    <mergeCell ref="Z5040:AA5041"/>
    <mergeCell ref="AB5040:AC5041"/>
    <mergeCell ref="AD5040:AE5041"/>
    <mergeCell ref="AF5040:AG5041"/>
    <mergeCell ref="H5040:I5041"/>
    <mergeCell ref="J5040:K5041"/>
    <mergeCell ref="L5040:M5041"/>
    <mergeCell ref="N5040:O5041"/>
    <mergeCell ref="P5040:Q5041"/>
    <mergeCell ref="R5040:S5041"/>
    <mergeCell ref="BQ5038:BQ5039"/>
    <mergeCell ref="BQ5040:BQ5041"/>
    <mergeCell ref="BL5042:BM5043"/>
    <mergeCell ref="BN5042:BP5043"/>
    <mergeCell ref="BR5042:BR5043"/>
    <mergeCell ref="BS5042:BS5043"/>
    <mergeCell ref="C5043:D5043"/>
    <mergeCell ref="B5044:B5045"/>
    <mergeCell ref="C5044:D5044"/>
    <mergeCell ref="E5044:E5045"/>
    <mergeCell ref="F5044:F5045"/>
    <mergeCell ref="G5044:G5045"/>
    <mergeCell ref="AZ5042:BA5043"/>
    <mergeCell ref="BB5042:BC5043"/>
    <mergeCell ref="BD5042:BE5043"/>
    <mergeCell ref="BF5042:BG5043"/>
    <mergeCell ref="BH5042:BI5043"/>
    <mergeCell ref="BJ5042:BK5043"/>
    <mergeCell ref="AN5042:AO5043"/>
    <mergeCell ref="AP5042:AQ5043"/>
    <mergeCell ref="AR5042:AS5043"/>
    <mergeCell ref="AT5042:AU5043"/>
    <mergeCell ref="AV5042:AW5043"/>
    <mergeCell ref="AX5042:AY5043"/>
    <mergeCell ref="AB5042:AC5043"/>
    <mergeCell ref="AD5042:AE5043"/>
    <mergeCell ref="AF5042:AG5043"/>
    <mergeCell ref="AH5042:AI5043"/>
    <mergeCell ref="AJ5042:AK5043"/>
    <mergeCell ref="AL5042:AM5043"/>
    <mergeCell ref="N5042:O5043"/>
    <mergeCell ref="P5042:Q5043"/>
    <mergeCell ref="R5042:S5043"/>
    <mergeCell ref="T5042:U5043"/>
    <mergeCell ref="X5042:Y5043"/>
    <mergeCell ref="Z5042:AA5043"/>
    <mergeCell ref="BS5044:BS5045"/>
    <mergeCell ref="C5045:D5045"/>
    <mergeCell ref="B5042:B5043"/>
    <mergeCell ref="C5042:D5042"/>
    <mergeCell ref="E5042:E5043"/>
    <mergeCell ref="F5042:F5043"/>
    <mergeCell ref="T5036:U5037"/>
    <mergeCell ref="X5036:Y5037"/>
    <mergeCell ref="Z5036:AA5037"/>
    <mergeCell ref="AB5036:AC5037"/>
    <mergeCell ref="AD5036:AE5037"/>
    <mergeCell ref="AF5036:AG5037"/>
    <mergeCell ref="H5036:I5037"/>
    <mergeCell ref="J5036:K5037"/>
    <mergeCell ref="L5036:M5037"/>
    <mergeCell ref="N5036:O5037"/>
    <mergeCell ref="P5036:Q5037"/>
    <mergeCell ref="R5036:S5037"/>
    <mergeCell ref="BL5038:BM5039"/>
    <mergeCell ref="BN5038:BP5039"/>
    <mergeCell ref="BR5038:BR5039"/>
    <mergeCell ref="BS5038:BS5039"/>
    <mergeCell ref="C5039:D5039"/>
    <mergeCell ref="B5040:B5041"/>
    <mergeCell ref="C5040:D5040"/>
    <mergeCell ref="E5040:E5041"/>
    <mergeCell ref="F5040:F5041"/>
    <mergeCell ref="G5040:G5041"/>
    <mergeCell ref="AZ5038:BA5039"/>
    <mergeCell ref="BB5038:BC5039"/>
    <mergeCell ref="BD5038:BE5039"/>
    <mergeCell ref="BF5038:BG5039"/>
    <mergeCell ref="BH5038:BI5039"/>
    <mergeCell ref="BJ5038:BK5039"/>
    <mergeCell ref="AN5038:AO5039"/>
    <mergeCell ref="AP5038:AQ5039"/>
    <mergeCell ref="AR5038:AS5039"/>
    <mergeCell ref="AT5038:AU5039"/>
    <mergeCell ref="AV5038:AW5039"/>
    <mergeCell ref="AX5038:AY5039"/>
    <mergeCell ref="AB5038:AC5039"/>
    <mergeCell ref="AD5038:AE5039"/>
    <mergeCell ref="AF5038:AG5039"/>
    <mergeCell ref="AH5038:AI5039"/>
    <mergeCell ref="AJ5038:AK5039"/>
    <mergeCell ref="AL5038:AM5039"/>
    <mergeCell ref="N5038:O5039"/>
    <mergeCell ref="P5038:Q5039"/>
    <mergeCell ref="R5038:S5039"/>
    <mergeCell ref="T5038:U5039"/>
    <mergeCell ref="X5038:Y5039"/>
    <mergeCell ref="Z5038:AA5039"/>
    <mergeCell ref="BS5040:BS5041"/>
    <mergeCell ref="C5041:D5041"/>
    <mergeCell ref="B5038:B5039"/>
    <mergeCell ref="C5038:D5038"/>
    <mergeCell ref="E5038:E5039"/>
    <mergeCell ref="F5038:F5039"/>
    <mergeCell ref="G5038:G5039"/>
    <mergeCell ref="H5038:I5039"/>
    <mergeCell ref="J5038:K5039"/>
    <mergeCell ref="L5038:M5039"/>
    <mergeCell ref="BF5040:BG5041"/>
    <mergeCell ref="BH5040:BI5041"/>
    <mergeCell ref="BJ5040:BK5041"/>
    <mergeCell ref="BL5040:BM5041"/>
    <mergeCell ref="BN5040:BP5041"/>
    <mergeCell ref="BR5040:BR5041"/>
    <mergeCell ref="AT5040:AU5041"/>
    <mergeCell ref="AV5040:AW5041"/>
    <mergeCell ref="P5032:Q5033"/>
    <mergeCell ref="R5032:S5033"/>
    <mergeCell ref="BL5034:BM5035"/>
    <mergeCell ref="BN5034:BP5035"/>
    <mergeCell ref="BR5034:BR5035"/>
    <mergeCell ref="BS5034:BS5035"/>
    <mergeCell ref="C5035:D5035"/>
    <mergeCell ref="B5036:B5037"/>
    <mergeCell ref="C5036:D5036"/>
    <mergeCell ref="E5036:E5037"/>
    <mergeCell ref="F5036:F5037"/>
    <mergeCell ref="G5036:G5037"/>
    <mergeCell ref="AZ5034:BA5035"/>
    <mergeCell ref="BB5034:BC5035"/>
    <mergeCell ref="BD5034:BE5035"/>
    <mergeCell ref="BF5034:BG5035"/>
    <mergeCell ref="BH5034:BI5035"/>
    <mergeCell ref="BJ5034:BK5035"/>
    <mergeCell ref="AN5034:AO5035"/>
    <mergeCell ref="AP5034:AQ5035"/>
    <mergeCell ref="AR5034:AS5035"/>
    <mergeCell ref="AT5034:AU5035"/>
    <mergeCell ref="AV5034:AW5035"/>
    <mergeCell ref="AX5034:AY5035"/>
    <mergeCell ref="AB5034:AC5035"/>
    <mergeCell ref="AD5034:AE5035"/>
    <mergeCell ref="AF5034:AG5035"/>
    <mergeCell ref="AH5034:AI5035"/>
    <mergeCell ref="AJ5034:AK5035"/>
    <mergeCell ref="AL5034:AM5035"/>
    <mergeCell ref="N5034:O5035"/>
    <mergeCell ref="P5034:Q5035"/>
    <mergeCell ref="R5034:S5035"/>
    <mergeCell ref="T5034:U5035"/>
    <mergeCell ref="X5034:Y5035"/>
    <mergeCell ref="Z5034:AA5035"/>
    <mergeCell ref="BS5036:BS5037"/>
    <mergeCell ref="C5037:D5037"/>
    <mergeCell ref="B5034:B5035"/>
    <mergeCell ref="C5034:D5034"/>
    <mergeCell ref="E5034:E5035"/>
    <mergeCell ref="F5034:F5035"/>
    <mergeCell ref="G5034:G5035"/>
    <mergeCell ref="H5034:I5035"/>
    <mergeCell ref="J5034:K5035"/>
    <mergeCell ref="L5034:M5035"/>
    <mergeCell ref="BF5036:BG5037"/>
    <mergeCell ref="BH5036:BI5037"/>
    <mergeCell ref="BJ5036:BK5037"/>
    <mergeCell ref="BL5036:BM5037"/>
    <mergeCell ref="BN5036:BP5037"/>
    <mergeCell ref="BR5036:BR5037"/>
    <mergeCell ref="AT5036:AU5037"/>
    <mergeCell ref="AV5036:AW5037"/>
    <mergeCell ref="AX5036:AY5037"/>
    <mergeCell ref="AZ5036:BA5037"/>
    <mergeCell ref="BB5036:BC5037"/>
    <mergeCell ref="BD5036:BE5037"/>
    <mergeCell ref="AH5036:AI5037"/>
    <mergeCell ref="AJ5036:AK5037"/>
    <mergeCell ref="AL5036:AM5037"/>
    <mergeCell ref="AN5036:AO5037"/>
    <mergeCell ref="AP5036:AQ5037"/>
    <mergeCell ref="AR5036:AS5037"/>
    <mergeCell ref="B5032:B5033"/>
    <mergeCell ref="C5032:D5032"/>
    <mergeCell ref="E5032:E5033"/>
    <mergeCell ref="F5032:F5033"/>
    <mergeCell ref="G5032:G5033"/>
    <mergeCell ref="AZ5030:BA5031"/>
    <mergeCell ref="BB5030:BC5031"/>
    <mergeCell ref="BD5030:BE5031"/>
    <mergeCell ref="BF5030:BG5031"/>
    <mergeCell ref="BH5030:BI5031"/>
    <mergeCell ref="BJ5030:BK5031"/>
    <mergeCell ref="AN5030:AO5031"/>
    <mergeCell ref="AP5030:AQ5031"/>
    <mergeCell ref="AR5030:AS5031"/>
    <mergeCell ref="AT5030:AU5031"/>
    <mergeCell ref="AV5030:AW5031"/>
    <mergeCell ref="AX5030:AY5031"/>
    <mergeCell ref="AB5030:AC5031"/>
    <mergeCell ref="AD5030:AE5031"/>
    <mergeCell ref="AF5030:AG5031"/>
    <mergeCell ref="AH5030:AI5031"/>
    <mergeCell ref="AJ5030:AK5031"/>
    <mergeCell ref="AL5030:AM5031"/>
    <mergeCell ref="N5030:O5031"/>
    <mergeCell ref="P5030:Q5031"/>
    <mergeCell ref="R5030:S5031"/>
    <mergeCell ref="T5030:U5031"/>
    <mergeCell ref="X5030:Y5031"/>
    <mergeCell ref="Z5030:AA5031"/>
    <mergeCell ref="BS5032:BS5033"/>
    <mergeCell ref="C5033:D5033"/>
    <mergeCell ref="B5028:B5029"/>
    <mergeCell ref="C5028:D5028"/>
    <mergeCell ref="E5028:E5029"/>
    <mergeCell ref="F5028:F5029"/>
    <mergeCell ref="G5028:G5029"/>
    <mergeCell ref="BF5032:BG5033"/>
    <mergeCell ref="BH5032:BI5033"/>
    <mergeCell ref="BJ5032:BK5033"/>
    <mergeCell ref="BL5032:BM5033"/>
    <mergeCell ref="BN5032:BP5033"/>
    <mergeCell ref="BR5032:BR5033"/>
    <mergeCell ref="AT5032:AU5033"/>
    <mergeCell ref="AV5032:AW5033"/>
    <mergeCell ref="AX5032:AY5033"/>
    <mergeCell ref="AZ5032:BA5033"/>
    <mergeCell ref="BB5032:BC5033"/>
    <mergeCell ref="BD5032:BE5033"/>
    <mergeCell ref="AH5032:AI5033"/>
    <mergeCell ref="AJ5032:AK5033"/>
    <mergeCell ref="AL5032:AM5033"/>
    <mergeCell ref="AN5032:AO5033"/>
    <mergeCell ref="AP5032:AQ5033"/>
    <mergeCell ref="AR5032:AS5033"/>
    <mergeCell ref="T5032:U5033"/>
    <mergeCell ref="X5032:Y5033"/>
    <mergeCell ref="Z5032:AA5033"/>
    <mergeCell ref="AB5032:AC5033"/>
    <mergeCell ref="AD5032:AE5033"/>
    <mergeCell ref="AF5032:AG5033"/>
    <mergeCell ref="H5032:I5033"/>
    <mergeCell ref="J5032:K5033"/>
    <mergeCell ref="L5032:M5033"/>
    <mergeCell ref="N5032:O5033"/>
    <mergeCell ref="C5029:D5029"/>
    <mergeCell ref="B5030:B5031"/>
    <mergeCell ref="C5030:D5030"/>
    <mergeCell ref="E5030:E5031"/>
    <mergeCell ref="F5030:F5031"/>
    <mergeCell ref="G5030:G5031"/>
    <mergeCell ref="H5030:I5031"/>
    <mergeCell ref="J5030:K5031"/>
    <mergeCell ref="L5030:M5031"/>
    <mergeCell ref="BF5028:BG5029"/>
    <mergeCell ref="BH5028:BI5029"/>
    <mergeCell ref="BJ5028:BK5029"/>
    <mergeCell ref="BL5028:BM5029"/>
    <mergeCell ref="BN5028:BP5029"/>
    <mergeCell ref="BR5028:BR5029"/>
    <mergeCell ref="AT5028:AU5029"/>
    <mergeCell ref="AV5028:AW5029"/>
    <mergeCell ref="AX5028:AY5029"/>
    <mergeCell ref="AZ5028:BA5029"/>
    <mergeCell ref="BB5028:BC5029"/>
    <mergeCell ref="BD5028:BE5029"/>
    <mergeCell ref="AH5028:AI5029"/>
    <mergeCell ref="AJ5028:AK5029"/>
    <mergeCell ref="AL5028:AM5029"/>
    <mergeCell ref="AN5028:AO5029"/>
    <mergeCell ref="AP5028:AQ5029"/>
    <mergeCell ref="AR5028:AS5029"/>
    <mergeCell ref="T5028:U5029"/>
    <mergeCell ref="X5028:Y5029"/>
    <mergeCell ref="Z5028:AA5029"/>
    <mergeCell ref="AB5028:AC5029"/>
    <mergeCell ref="AD5028:AE5029"/>
    <mergeCell ref="AF5028:AG5029"/>
    <mergeCell ref="H5028:I5029"/>
    <mergeCell ref="J5028:K5029"/>
    <mergeCell ref="L5028:M5029"/>
    <mergeCell ref="N5028:O5029"/>
    <mergeCell ref="P5028:Q5029"/>
    <mergeCell ref="R5028:S5029"/>
    <mergeCell ref="BL5030:BM5031"/>
    <mergeCell ref="BN5030:BP5031"/>
    <mergeCell ref="BR5030:BR5031"/>
    <mergeCell ref="C5031:D5031"/>
    <mergeCell ref="BQ5028:BQ5029"/>
    <mergeCell ref="N5026:O5027"/>
    <mergeCell ref="P5026:Q5027"/>
    <mergeCell ref="R5026:S5027"/>
    <mergeCell ref="T5026:U5027"/>
    <mergeCell ref="X5026:Y5027"/>
    <mergeCell ref="Z5026:AA5027"/>
    <mergeCell ref="B5026:B5027"/>
    <mergeCell ref="C5026:D5026"/>
    <mergeCell ref="E5026:E5027"/>
    <mergeCell ref="F5026:F5027"/>
    <mergeCell ref="G5026:G5027"/>
    <mergeCell ref="BQ5026:BQ5027"/>
    <mergeCell ref="C5027:D5027"/>
    <mergeCell ref="BF5021:BO5021"/>
    <mergeCell ref="B5024:B5025"/>
    <mergeCell ref="C5024:D5025"/>
    <mergeCell ref="F5024:F5025"/>
    <mergeCell ref="G5024:G5025"/>
    <mergeCell ref="H5024:I5025"/>
    <mergeCell ref="J5024:O5024"/>
    <mergeCell ref="P5024:U5024"/>
    <mergeCell ref="X5024:Y5025"/>
    <mergeCell ref="Z5024:AA5025"/>
    <mergeCell ref="C5021:D5021"/>
    <mergeCell ref="E5021:AE5021"/>
    <mergeCell ref="AG5021:AJ5021"/>
    <mergeCell ref="AK5021:BB5021"/>
    <mergeCell ref="BC5021:BE5021"/>
    <mergeCell ref="BN5024:BP5025"/>
    <mergeCell ref="J5025:K5025"/>
    <mergeCell ref="L5025:M5025"/>
    <mergeCell ref="N5025:O5025"/>
    <mergeCell ref="P5025:Q5025"/>
    <mergeCell ref="R5025:S5025"/>
    <mergeCell ref="T5025:U5025"/>
    <mergeCell ref="AB5024:AC5025"/>
    <mergeCell ref="AD5024:AI5024"/>
    <mergeCell ref="AJ5024:AO5024"/>
    <mergeCell ref="AP5024:AU5024"/>
    <mergeCell ref="AV5024:BA5024"/>
    <mergeCell ref="BB5024:BG5024"/>
    <mergeCell ref="BJ5025:BK5025"/>
    <mergeCell ref="BL5025:BM5025"/>
    <mergeCell ref="BQ5024:BQ5025"/>
    <mergeCell ref="B5014:C5014"/>
    <mergeCell ref="H5014:J5014"/>
    <mergeCell ref="L5014:N5014"/>
    <mergeCell ref="BL5026:BM5027"/>
    <mergeCell ref="BN5026:BP5027"/>
    <mergeCell ref="BR5026:BR5027"/>
    <mergeCell ref="B5017:BP5017"/>
    <mergeCell ref="E5019:AE5019"/>
    <mergeCell ref="AG5019:AM5019"/>
    <mergeCell ref="AN5019:BO5019"/>
    <mergeCell ref="AQ5014:AS5014"/>
    <mergeCell ref="AU5014:AW5014"/>
    <mergeCell ref="BB5014:BF5014"/>
    <mergeCell ref="BG5014:BI5014"/>
    <mergeCell ref="BK5014:BM5014"/>
    <mergeCell ref="BC5015:BP5015"/>
    <mergeCell ref="S5014:U5014"/>
    <mergeCell ref="L5009:M5010"/>
    <mergeCell ref="N5009:O5010"/>
    <mergeCell ref="P5009:Q5010"/>
    <mergeCell ref="R5009:S5010"/>
    <mergeCell ref="T5009:U5010"/>
    <mergeCell ref="X5009:Y5010"/>
    <mergeCell ref="Z5009:AA5010"/>
    <mergeCell ref="AB5009:AC5010"/>
    <mergeCell ref="AD5009:AE5010"/>
    <mergeCell ref="AF5009:AG5010"/>
    <mergeCell ref="AH5009:AI5010"/>
    <mergeCell ref="AJ5009:AK5010"/>
    <mergeCell ref="AL5009:AM5010"/>
    <mergeCell ref="AN5009:AO5010"/>
    <mergeCell ref="AP5009:AQ5010"/>
    <mergeCell ref="AR5009:AS5010"/>
    <mergeCell ref="AT5009:AU5010"/>
    <mergeCell ref="AV5009:AW5010"/>
    <mergeCell ref="AX5009:AY5010"/>
    <mergeCell ref="AZ5009:BA5010"/>
    <mergeCell ref="BB5009:BC5010"/>
    <mergeCell ref="BD5009:BE5010"/>
    <mergeCell ref="H5026:I5027"/>
    <mergeCell ref="J5026:K5027"/>
    <mergeCell ref="L5026:M5027"/>
    <mergeCell ref="AX5025:AY5025"/>
    <mergeCell ref="AZ5025:BA5025"/>
    <mergeCell ref="BB5025:BC5025"/>
    <mergeCell ref="BD5025:BE5025"/>
    <mergeCell ref="BF5025:BG5025"/>
    <mergeCell ref="BH5025:BI5025"/>
    <mergeCell ref="AL5025:AM5025"/>
    <mergeCell ref="AN5025:AO5025"/>
    <mergeCell ref="AP5025:AQ5025"/>
    <mergeCell ref="AR5025:AS5025"/>
    <mergeCell ref="AT5025:AU5025"/>
    <mergeCell ref="AV5025:AW5025"/>
    <mergeCell ref="BH5024:BM5024"/>
    <mergeCell ref="B5012:C5012"/>
    <mergeCell ref="H5012:J5012"/>
    <mergeCell ref="L5012:N5012"/>
    <mergeCell ref="O5012:R5012"/>
    <mergeCell ref="AD5025:AE5025"/>
    <mergeCell ref="AF5025:AG5025"/>
    <mergeCell ref="AH5025:AI5025"/>
    <mergeCell ref="AJ5025:AK5025"/>
    <mergeCell ref="BQ5009:BQ5010"/>
    <mergeCell ref="C5004:D5004"/>
    <mergeCell ref="B5005:B5006"/>
    <mergeCell ref="C5005:D5005"/>
    <mergeCell ref="E5005:E5006"/>
    <mergeCell ref="F5005:F5006"/>
    <mergeCell ref="G5005:G5006"/>
    <mergeCell ref="AZ5003:BA5004"/>
    <mergeCell ref="BB5003:BC5004"/>
    <mergeCell ref="BD5003:BE5004"/>
    <mergeCell ref="BF5003:BG5004"/>
    <mergeCell ref="BH5003:BI5004"/>
    <mergeCell ref="BJ5003:BK5004"/>
    <mergeCell ref="AN5003:AO5004"/>
    <mergeCell ref="AP5003:AQ5004"/>
    <mergeCell ref="AR5003:AS5004"/>
    <mergeCell ref="AT5003:AU5004"/>
    <mergeCell ref="AV5003:AW5004"/>
    <mergeCell ref="AX5003:AY5004"/>
    <mergeCell ref="AB5003:AC5004"/>
    <mergeCell ref="AD5003:AE5004"/>
    <mergeCell ref="BS5007:BS5008"/>
    <mergeCell ref="B5009:C5009"/>
    <mergeCell ref="BF5007:BG5008"/>
    <mergeCell ref="BH5007:BI5008"/>
    <mergeCell ref="BJ5007:BK5008"/>
    <mergeCell ref="BL5007:BM5008"/>
    <mergeCell ref="BN5007:BP5008"/>
    <mergeCell ref="BR5007:BR5008"/>
    <mergeCell ref="AT5007:AU5008"/>
    <mergeCell ref="AF5003:AG5004"/>
    <mergeCell ref="AH5003:AI5004"/>
    <mergeCell ref="AJ5003:AK5004"/>
    <mergeCell ref="AL5003:AM5004"/>
    <mergeCell ref="N5003:O5004"/>
    <mergeCell ref="P5003:Q5004"/>
    <mergeCell ref="R5003:S5004"/>
    <mergeCell ref="T5003:U5004"/>
    <mergeCell ref="X5003:Y5004"/>
    <mergeCell ref="Z5003:AA5004"/>
    <mergeCell ref="B5007:C5008"/>
    <mergeCell ref="D5007:E5008"/>
    <mergeCell ref="H5007:I5008"/>
    <mergeCell ref="J5007:K5008"/>
    <mergeCell ref="L5007:M5008"/>
    <mergeCell ref="N5007:O5008"/>
    <mergeCell ref="P5007:Q5008"/>
    <mergeCell ref="R5007:S5008"/>
    <mergeCell ref="D5009:E5010"/>
    <mergeCell ref="H5009:I5010"/>
    <mergeCell ref="J5009:K5010"/>
    <mergeCell ref="BS5005:BS5006"/>
    <mergeCell ref="C5006:D5006"/>
    <mergeCell ref="B5003:B5004"/>
    <mergeCell ref="C5003:D5003"/>
    <mergeCell ref="E5003:E5004"/>
    <mergeCell ref="F5003:F5004"/>
    <mergeCell ref="G5003:G5004"/>
    <mergeCell ref="H5003:I5004"/>
    <mergeCell ref="J5003:K5004"/>
    <mergeCell ref="L5003:M5004"/>
    <mergeCell ref="BQ5003:BQ5004"/>
    <mergeCell ref="BF5005:BG5006"/>
    <mergeCell ref="BH5005:BI5006"/>
    <mergeCell ref="BJ5005:BK5006"/>
    <mergeCell ref="H5005:I5006"/>
    <mergeCell ref="J5005:K5006"/>
    <mergeCell ref="L5005:M5006"/>
    <mergeCell ref="N5005:O5006"/>
    <mergeCell ref="P5005:Q5006"/>
    <mergeCell ref="R5005:S5006"/>
    <mergeCell ref="BQ5005:BQ5006"/>
    <mergeCell ref="BL5003:BM5004"/>
    <mergeCell ref="BN5003:BP5004"/>
    <mergeCell ref="BR5003:BR5004"/>
    <mergeCell ref="C5000:D5000"/>
    <mergeCell ref="B5001:B5002"/>
    <mergeCell ref="C5001:D5001"/>
    <mergeCell ref="E5001:E5002"/>
    <mergeCell ref="F5001:F5002"/>
    <mergeCell ref="G5001:G5002"/>
    <mergeCell ref="AZ4999:BA5000"/>
    <mergeCell ref="BB4999:BC5000"/>
    <mergeCell ref="BD4999:BE5000"/>
    <mergeCell ref="BF4999:BG5000"/>
    <mergeCell ref="BH4999:BI5000"/>
    <mergeCell ref="BJ4999:BK5000"/>
    <mergeCell ref="AN4999:AO5000"/>
    <mergeCell ref="AP4999:AQ5000"/>
    <mergeCell ref="AR4999:AS5000"/>
    <mergeCell ref="AT4999:AU5000"/>
    <mergeCell ref="AV4999:AW5000"/>
    <mergeCell ref="AX4999:AY5000"/>
    <mergeCell ref="AB4999:AC5000"/>
    <mergeCell ref="AD4999:AE5000"/>
    <mergeCell ref="AF4999:AG5000"/>
    <mergeCell ref="AH4999:AI5000"/>
    <mergeCell ref="AJ4999:AK5000"/>
    <mergeCell ref="AL4999:AM5000"/>
    <mergeCell ref="N4999:O5000"/>
    <mergeCell ref="P4999:Q5000"/>
    <mergeCell ref="R4999:S5000"/>
    <mergeCell ref="T4999:U5000"/>
    <mergeCell ref="X4999:Y5000"/>
    <mergeCell ref="Z4999:AA5000"/>
    <mergeCell ref="C5002:D5002"/>
    <mergeCell ref="B4999:B5000"/>
    <mergeCell ref="C4999:D4999"/>
    <mergeCell ref="E4999:E5000"/>
    <mergeCell ref="F4999:F5000"/>
    <mergeCell ref="G4999:G5000"/>
    <mergeCell ref="H4999:I5000"/>
    <mergeCell ref="J4999:K5000"/>
    <mergeCell ref="L4999:M5000"/>
    <mergeCell ref="BF5001:BG5002"/>
    <mergeCell ref="BH5001:BI5002"/>
    <mergeCell ref="BJ5001:BK5002"/>
    <mergeCell ref="BL5001:BM5002"/>
    <mergeCell ref="BN5001:BP5002"/>
    <mergeCell ref="BR5001:BR5002"/>
    <mergeCell ref="AT5001:AU5002"/>
    <mergeCell ref="AV5001:AW5002"/>
    <mergeCell ref="AX5001:AY5002"/>
    <mergeCell ref="AZ5001:BA5002"/>
    <mergeCell ref="BB5001:BC5002"/>
    <mergeCell ref="BD5001:BE5002"/>
    <mergeCell ref="AH5001:AI5002"/>
    <mergeCell ref="BQ5001:BQ5002"/>
    <mergeCell ref="AD5001:AE5002"/>
    <mergeCell ref="AF5001:AG5002"/>
    <mergeCell ref="H5001:I5002"/>
    <mergeCell ref="J5001:K5002"/>
    <mergeCell ref="L5001:M5002"/>
    <mergeCell ref="N5001:O5002"/>
    <mergeCell ref="P5001:Q5002"/>
    <mergeCell ref="R5001:S5002"/>
    <mergeCell ref="BF4997:BG4998"/>
    <mergeCell ref="BH4997:BI4998"/>
    <mergeCell ref="BJ4997:BK4998"/>
    <mergeCell ref="BL4997:BM4998"/>
    <mergeCell ref="BN4997:BP4998"/>
    <mergeCell ref="BR4997:BR4998"/>
    <mergeCell ref="AT4997:AU4998"/>
    <mergeCell ref="AV4997:AW4998"/>
    <mergeCell ref="AX4997:AY4998"/>
    <mergeCell ref="AZ4997:BA4998"/>
    <mergeCell ref="BB4997:BC4998"/>
    <mergeCell ref="BD4997:BE4998"/>
    <mergeCell ref="AH4997:AI4998"/>
    <mergeCell ref="AJ4997:AK4998"/>
    <mergeCell ref="AL4997:AM4998"/>
    <mergeCell ref="AN4997:AO4998"/>
    <mergeCell ref="AP4997:AQ4998"/>
    <mergeCell ref="AR4997:AS4998"/>
    <mergeCell ref="T4997:U4998"/>
    <mergeCell ref="X4997:Y4998"/>
    <mergeCell ref="Z4997:AA4998"/>
    <mergeCell ref="AB4997:AC4998"/>
    <mergeCell ref="AD4997:AE4998"/>
    <mergeCell ref="AF4997:AG4998"/>
    <mergeCell ref="H4997:I4998"/>
    <mergeCell ref="J4997:K4998"/>
    <mergeCell ref="L4997:M4998"/>
    <mergeCell ref="N4997:O4998"/>
    <mergeCell ref="P4997:Q4998"/>
    <mergeCell ref="R4997:S4998"/>
    <mergeCell ref="BL4999:BM5000"/>
    <mergeCell ref="BN4999:BP5000"/>
    <mergeCell ref="BR4999:BR5000"/>
    <mergeCell ref="BQ4997:BQ4998"/>
    <mergeCell ref="BB4993:BC4994"/>
    <mergeCell ref="BD4993:BE4994"/>
    <mergeCell ref="AH4993:AI4994"/>
    <mergeCell ref="AJ4993:AK4994"/>
    <mergeCell ref="AL4993:AM4994"/>
    <mergeCell ref="AN4993:AO4994"/>
    <mergeCell ref="AP4993:AQ4994"/>
    <mergeCell ref="AR4993:AS4994"/>
    <mergeCell ref="T4993:U4994"/>
    <mergeCell ref="X4993:Y4994"/>
    <mergeCell ref="Z4993:AA4994"/>
    <mergeCell ref="AB4993:AC4994"/>
    <mergeCell ref="AD4993:AE4994"/>
    <mergeCell ref="AF4993:AG4994"/>
    <mergeCell ref="H4993:I4994"/>
    <mergeCell ref="J4993:K4994"/>
    <mergeCell ref="L4993:M4994"/>
    <mergeCell ref="N4993:O4994"/>
    <mergeCell ref="P4993:Q4994"/>
    <mergeCell ref="R4993:S4994"/>
    <mergeCell ref="BL4995:BM4996"/>
    <mergeCell ref="BN4995:BP4996"/>
    <mergeCell ref="BR4995:BR4996"/>
    <mergeCell ref="BQ4995:BQ4996"/>
    <mergeCell ref="C4996:D4996"/>
    <mergeCell ref="B4997:B4998"/>
    <mergeCell ref="C4997:D4997"/>
    <mergeCell ref="E4997:E4998"/>
    <mergeCell ref="F4997:F4998"/>
    <mergeCell ref="G4997:G4998"/>
    <mergeCell ref="AZ4995:BA4996"/>
    <mergeCell ref="BB4995:BC4996"/>
    <mergeCell ref="BD4995:BE4996"/>
    <mergeCell ref="BF4995:BG4996"/>
    <mergeCell ref="BH4995:BI4996"/>
    <mergeCell ref="BJ4995:BK4996"/>
    <mergeCell ref="AN4995:AO4996"/>
    <mergeCell ref="AP4995:AQ4996"/>
    <mergeCell ref="AR4995:AS4996"/>
    <mergeCell ref="AT4995:AU4996"/>
    <mergeCell ref="AV4995:AW4996"/>
    <mergeCell ref="AX4995:AY4996"/>
    <mergeCell ref="AB4995:AC4996"/>
    <mergeCell ref="AD4995:AE4996"/>
    <mergeCell ref="AF4995:AG4996"/>
    <mergeCell ref="AH4995:AI4996"/>
    <mergeCell ref="AJ4995:AK4996"/>
    <mergeCell ref="AL4995:AM4996"/>
    <mergeCell ref="N4995:O4996"/>
    <mergeCell ref="P4995:Q4996"/>
    <mergeCell ref="R4995:S4996"/>
    <mergeCell ref="T4995:U4996"/>
    <mergeCell ref="X4995:Y4996"/>
    <mergeCell ref="Z4995:AA4996"/>
    <mergeCell ref="BQ4993:BQ4994"/>
    <mergeCell ref="C4998:D4998"/>
    <mergeCell ref="B4995:B4996"/>
    <mergeCell ref="C4995:D4995"/>
    <mergeCell ref="E4995:E4996"/>
    <mergeCell ref="F4995:F4996"/>
    <mergeCell ref="G4995:G4996"/>
    <mergeCell ref="H4995:I4996"/>
    <mergeCell ref="J4995:K4996"/>
    <mergeCell ref="L4995:M4996"/>
    <mergeCell ref="Z4989:AA4990"/>
    <mergeCell ref="AB4989:AC4990"/>
    <mergeCell ref="AD4989:AE4990"/>
    <mergeCell ref="AF4989:AG4990"/>
    <mergeCell ref="H4989:I4990"/>
    <mergeCell ref="J4989:K4990"/>
    <mergeCell ref="L4989:M4990"/>
    <mergeCell ref="N4989:O4990"/>
    <mergeCell ref="P4989:Q4990"/>
    <mergeCell ref="R4989:S4990"/>
    <mergeCell ref="BL4991:BM4992"/>
    <mergeCell ref="BN4991:BP4992"/>
    <mergeCell ref="BR4991:BR4992"/>
    <mergeCell ref="BS4991:BS4992"/>
    <mergeCell ref="C4992:D4992"/>
    <mergeCell ref="B4993:B4994"/>
    <mergeCell ref="C4993:D4993"/>
    <mergeCell ref="E4993:E4994"/>
    <mergeCell ref="F4993:F4994"/>
    <mergeCell ref="G4993:G4994"/>
    <mergeCell ref="AZ4991:BA4992"/>
    <mergeCell ref="BB4991:BC4992"/>
    <mergeCell ref="BD4991:BE4992"/>
    <mergeCell ref="BF4991:BG4992"/>
    <mergeCell ref="BH4991:BI4992"/>
    <mergeCell ref="BJ4991:BK4992"/>
    <mergeCell ref="AN4991:AO4992"/>
    <mergeCell ref="AP4991:AQ4992"/>
    <mergeCell ref="AR4991:AS4992"/>
    <mergeCell ref="AT4991:AU4992"/>
    <mergeCell ref="AV4991:AW4992"/>
    <mergeCell ref="AX4991:AY4992"/>
    <mergeCell ref="AB4991:AC4992"/>
    <mergeCell ref="AD4991:AE4992"/>
    <mergeCell ref="AF4991:AG4992"/>
    <mergeCell ref="AH4991:AI4992"/>
    <mergeCell ref="AJ4991:AK4992"/>
    <mergeCell ref="AL4991:AM4992"/>
    <mergeCell ref="N4991:O4992"/>
    <mergeCell ref="P4991:Q4992"/>
    <mergeCell ref="R4991:S4992"/>
    <mergeCell ref="T4991:U4992"/>
    <mergeCell ref="X4991:Y4992"/>
    <mergeCell ref="Z4991:AA4992"/>
    <mergeCell ref="BS4993:BS4994"/>
    <mergeCell ref="C4994:D4994"/>
    <mergeCell ref="B4991:B4992"/>
    <mergeCell ref="C4991:D4991"/>
    <mergeCell ref="E4991:E4992"/>
    <mergeCell ref="F4991:F4992"/>
    <mergeCell ref="G4991:G4992"/>
    <mergeCell ref="H4991:I4992"/>
    <mergeCell ref="J4991:K4992"/>
    <mergeCell ref="L4991:M4992"/>
    <mergeCell ref="BF4993:BG4994"/>
    <mergeCell ref="BH4993:BI4994"/>
    <mergeCell ref="BJ4993:BK4994"/>
    <mergeCell ref="BL4993:BM4994"/>
    <mergeCell ref="BN4993:BP4994"/>
    <mergeCell ref="BR4993:BR4994"/>
    <mergeCell ref="AT4993:AU4994"/>
    <mergeCell ref="AV4993:AW4994"/>
    <mergeCell ref="AX4993:AY4994"/>
    <mergeCell ref="AZ4993:BA4994"/>
    <mergeCell ref="BL4987:BM4988"/>
    <mergeCell ref="BN4987:BP4988"/>
    <mergeCell ref="BR4987:BR4988"/>
    <mergeCell ref="BS4987:BS4988"/>
    <mergeCell ref="C4988:D4988"/>
    <mergeCell ref="B4989:B4990"/>
    <mergeCell ref="C4989:D4989"/>
    <mergeCell ref="E4989:E4990"/>
    <mergeCell ref="F4989:F4990"/>
    <mergeCell ref="G4989:G4990"/>
    <mergeCell ref="AZ4987:BA4988"/>
    <mergeCell ref="BB4987:BC4988"/>
    <mergeCell ref="BD4987:BE4988"/>
    <mergeCell ref="BF4987:BG4988"/>
    <mergeCell ref="BH4987:BI4988"/>
    <mergeCell ref="BJ4987:BK4988"/>
    <mergeCell ref="AN4987:AO4988"/>
    <mergeCell ref="AP4987:AQ4988"/>
    <mergeCell ref="AR4987:AS4988"/>
    <mergeCell ref="AT4987:AU4988"/>
    <mergeCell ref="AV4987:AW4988"/>
    <mergeCell ref="AX4987:AY4988"/>
    <mergeCell ref="AB4987:AC4988"/>
    <mergeCell ref="AD4987:AE4988"/>
    <mergeCell ref="AF4987:AG4988"/>
    <mergeCell ref="AH4987:AI4988"/>
    <mergeCell ref="AJ4987:AK4988"/>
    <mergeCell ref="AL4987:AM4988"/>
    <mergeCell ref="N4987:O4988"/>
    <mergeCell ref="P4987:Q4988"/>
    <mergeCell ref="R4987:S4988"/>
    <mergeCell ref="T4987:U4988"/>
    <mergeCell ref="X4987:Y4988"/>
    <mergeCell ref="Z4987:AA4988"/>
    <mergeCell ref="BS4989:BS4990"/>
    <mergeCell ref="C4990:D4990"/>
    <mergeCell ref="B4987:B4988"/>
    <mergeCell ref="C4987:D4987"/>
    <mergeCell ref="E4987:E4988"/>
    <mergeCell ref="F4987:F4988"/>
    <mergeCell ref="G4987:G4988"/>
    <mergeCell ref="H4987:I4988"/>
    <mergeCell ref="J4987:K4988"/>
    <mergeCell ref="L4987:M4988"/>
    <mergeCell ref="BF4989:BG4990"/>
    <mergeCell ref="BH4989:BI4990"/>
    <mergeCell ref="BJ4989:BK4990"/>
    <mergeCell ref="BL4989:BM4990"/>
    <mergeCell ref="BN4989:BP4990"/>
    <mergeCell ref="BR4989:BR4990"/>
    <mergeCell ref="AT4989:AU4990"/>
    <mergeCell ref="AV4989:AW4990"/>
    <mergeCell ref="AX4989:AY4990"/>
    <mergeCell ref="AZ4989:BA4990"/>
    <mergeCell ref="BB4989:BC4990"/>
    <mergeCell ref="BD4989:BE4990"/>
    <mergeCell ref="AH4989:AI4990"/>
    <mergeCell ref="AJ4989:AK4990"/>
    <mergeCell ref="AL4989:AM4990"/>
    <mergeCell ref="AN4989:AO4990"/>
    <mergeCell ref="AP4989:AQ4990"/>
    <mergeCell ref="AR4989:AS4990"/>
    <mergeCell ref="T4989:U4990"/>
    <mergeCell ref="X4989:Y4990"/>
    <mergeCell ref="G4983:G4984"/>
    <mergeCell ref="H4983:I4984"/>
    <mergeCell ref="J4983:K4984"/>
    <mergeCell ref="L4983:M4984"/>
    <mergeCell ref="BF4985:BG4986"/>
    <mergeCell ref="BH4985:BI4986"/>
    <mergeCell ref="BJ4985:BK4986"/>
    <mergeCell ref="BL4985:BM4986"/>
    <mergeCell ref="BN4985:BP4986"/>
    <mergeCell ref="BR4985:BR4986"/>
    <mergeCell ref="AT4985:AU4986"/>
    <mergeCell ref="AV4985:AW4986"/>
    <mergeCell ref="AX4985:AY4986"/>
    <mergeCell ref="AZ4985:BA4986"/>
    <mergeCell ref="BB4985:BC4986"/>
    <mergeCell ref="BD4985:BE4986"/>
    <mergeCell ref="AH4985:AI4986"/>
    <mergeCell ref="AJ4985:AK4986"/>
    <mergeCell ref="AL4985:AM4986"/>
    <mergeCell ref="AN4985:AO4986"/>
    <mergeCell ref="AP4985:AQ4986"/>
    <mergeCell ref="AR4985:AS4986"/>
    <mergeCell ref="T4985:U4986"/>
    <mergeCell ref="X4985:Y4986"/>
    <mergeCell ref="Z4985:AA4986"/>
    <mergeCell ref="AB4985:AC4986"/>
    <mergeCell ref="AD4985:AE4986"/>
    <mergeCell ref="AF4985:AG4986"/>
    <mergeCell ref="H4985:I4986"/>
    <mergeCell ref="J4985:K4986"/>
    <mergeCell ref="L4985:M4986"/>
    <mergeCell ref="N4985:O4986"/>
    <mergeCell ref="P4985:Q4986"/>
    <mergeCell ref="R4985:S4986"/>
    <mergeCell ref="AX4981:AY4982"/>
    <mergeCell ref="AZ4981:BA4982"/>
    <mergeCell ref="BB4981:BC4982"/>
    <mergeCell ref="BD4981:BE4982"/>
    <mergeCell ref="AH4981:AI4982"/>
    <mergeCell ref="AJ4981:AK4982"/>
    <mergeCell ref="AL4981:AM4982"/>
    <mergeCell ref="AN4981:AO4982"/>
    <mergeCell ref="AP4981:AQ4982"/>
    <mergeCell ref="AR4981:AS4982"/>
    <mergeCell ref="T4981:U4982"/>
    <mergeCell ref="X4981:Y4982"/>
    <mergeCell ref="Z4981:AA4982"/>
    <mergeCell ref="AB4981:AC4982"/>
    <mergeCell ref="AD4981:AE4982"/>
    <mergeCell ref="AF4981:AG4982"/>
    <mergeCell ref="H4981:I4982"/>
    <mergeCell ref="J4981:K4982"/>
    <mergeCell ref="L4981:M4982"/>
    <mergeCell ref="N4981:O4982"/>
    <mergeCell ref="P4981:Q4982"/>
    <mergeCell ref="R4981:S4982"/>
    <mergeCell ref="BQ4979:BQ4980"/>
    <mergeCell ref="BQ4981:BQ4982"/>
    <mergeCell ref="BL4983:BM4984"/>
    <mergeCell ref="BN4983:BP4984"/>
    <mergeCell ref="BR4983:BR4984"/>
    <mergeCell ref="BS4983:BS4984"/>
    <mergeCell ref="C4984:D4984"/>
    <mergeCell ref="B4985:B4986"/>
    <mergeCell ref="C4985:D4985"/>
    <mergeCell ref="E4985:E4986"/>
    <mergeCell ref="F4985:F4986"/>
    <mergeCell ref="G4985:G4986"/>
    <mergeCell ref="AZ4983:BA4984"/>
    <mergeCell ref="BB4983:BC4984"/>
    <mergeCell ref="BD4983:BE4984"/>
    <mergeCell ref="BF4983:BG4984"/>
    <mergeCell ref="BH4983:BI4984"/>
    <mergeCell ref="BJ4983:BK4984"/>
    <mergeCell ref="AN4983:AO4984"/>
    <mergeCell ref="AP4983:AQ4984"/>
    <mergeCell ref="AR4983:AS4984"/>
    <mergeCell ref="AT4983:AU4984"/>
    <mergeCell ref="AV4983:AW4984"/>
    <mergeCell ref="AX4983:AY4984"/>
    <mergeCell ref="AB4983:AC4984"/>
    <mergeCell ref="AD4983:AE4984"/>
    <mergeCell ref="AF4983:AG4984"/>
    <mergeCell ref="AH4983:AI4984"/>
    <mergeCell ref="AJ4983:AK4984"/>
    <mergeCell ref="AL4983:AM4984"/>
    <mergeCell ref="N4983:O4984"/>
    <mergeCell ref="P4983:Q4984"/>
    <mergeCell ref="R4983:S4984"/>
    <mergeCell ref="T4983:U4984"/>
    <mergeCell ref="X4983:Y4984"/>
    <mergeCell ref="Z4983:AA4984"/>
    <mergeCell ref="BS4985:BS4986"/>
    <mergeCell ref="C4986:D4986"/>
    <mergeCell ref="B4983:B4984"/>
    <mergeCell ref="C4983:D4983"/>
    <mergeCell ref="E4983:E4984"/>
    <mergeCell ref="F4983:F4984"/>
    <mergeCell ref="T4977:U4978"/>
    <mergeCell ref="X4977:Y4978"/>
    <mergeCell ref="Z4977:AA4978"/>
    <mergeCell ref="AB4977:AC4978"/>
    <mergeCell ref="AD4977:AE4978"/>
    <mergeCell ref="AF4977:AG4978"/>
    <mergeCell ref="H4977:I4978"/>
    <mergeCell ref="J4977:K4978"/>
    <mergeCell ref="L4977:M4978"/>
    <mergeCell ref="N4977:O4978"/>
    <mergeCell ref="P4977:Q4978"/>
    <mergeCell ref="R4977:S4978"/>
    <mergeCell ref="BL4979:BM4980"/>
    <mergeCell ref="BN4979:BP4980"/>
    <mergeCell ref="BR4979:BR4980"/>
    <mergeCell ref="BS4979:BS4980"/>
    <mergeCell ref="C4980:D4980"/>
    <mergeCell ref="B4981:B4982"/>
    <mergeCell ref="C4981:D4981"/>
    <mergeCell ref="E4981:E4982"/>
    <mergeCell ref="F4981:F4982"/>
    <mergeCell ref="G4981:G4982"/>
    <mergeCell ref="AZ4979:BA4980"/>
    <mergeCell ref="BB4979:BC4980"/>
    <mergeCell ref="BD4979:BE4980"/>
    <mergeCell ref="BF4979:BG4980"/>
    <mergeCell ref="BH4979:BI4980"/>
    <mergeCell ref="BJ4979:BK4980"/>
    <mergeCell ref="AN4979:AO4980"/>
    <mergeCell ref="AP4979:AQ4980"/>
    <mergeCell ref="AR4979:AS4980"/>
    <mergeCell ref="AT4979:AU4980"/>
    <mergeCell ref="AV4979:AW4980"/>
    <mergeCell ref="AX4979:AY4980"/>
    <mergeCell ref="AB4979:AC4980"/>
    <mergeCell ref="AD4979:AE4980"/>
    <mergeCell ref="AF4979:AG4980"/>
    <mergeCell ref="AH4979:AI4980"/>
    <mergeCell ref="AJ4979:AK4980"/>
    <mergeCell ref="AL4979:AM4980"/>
    <mergeCell ref="N4979:O4980"/>
    <mergeCell ref="P4979:Q4980"/>
    <mergeCell ref="R4979:S4980"/>
    <mergeCell ref="T4979:U4980"/>
    <mergeCell ref="X4979:Y4980"/>
    <mergeCell ref="Z4979:AA4980"/>
    <mergeCell ref="BS4981:BS4982"/>
    <mergeCell ref="C4982:D4982"/>
    <mergeCell ref="B4979:B4980"/>
    <mergeCell ref="C4979:D4979"/>
    <mergeCell ref="E4979:E4980"/>
    <mergeCell ref="F4979:F4980"/>
    <mergeCell ref="G4979:G4980"/>
    <mergeCell ref="H4979:I4980"/>
    <mergeCell ref="J4979:K4980"/>
    <mergeCell ref="L4979:M4980"/>
    <mergeCell ref="BF4981:BG4982"/>
    <mergeCell ref="BH4981:BI4982"/>
    <mergeCell ref="BJ4981:BK4982"/>
    <mergeCell ref="BL4981:BM4982"/>
    <mergeCell ref="BN4981:BP4982"/>
    <mergeCell ref="BR4981:BR4982"/>
    <mergeCell ref="AT4981:AU4982"/>
    <mergeCell ref="AV4981:AW4982"/>
    <mergeCell ref="P4973:Q4974"/>
    <mergeCell ref="R4973:S4974"/>
    <mergeCell ref="BL4975:BM4976"/>
    <mergeCell ref="BN4975:BP4976"/>
    <mergeCell ref="BR4975:BR4976"/>
    <mergeCell ref="BS4975:BS4976"/>
    <mergeCell ref="C4976:D4976"/>
    <mergeCell ref="B4977:B4978"/>
    <mergeCell ref="C4977:D4977"/>
    <mergeCell ref="E4977:E4978"/>
    <mergeCell ref="F4977:F4978"/>
    <mergeCell ref="G4977:G4978"/>
    <mergeCell ref="AZ4975:BA4976"/>
    <mergeCell ref="BB4975:BC4976"/>
    <mergeCell ref="BD4975:BE4976"/>
    <mergeCell ref="BF4975:BG4976"/>
    <mergeCell ref="BH4975:BI4976"/>
    <mergeCell ref="BJ4975:BK4976"/>
    <mergeCell ref="AN4975:AO4976"/>
    <mergeCell ref="AP4975:AQ4976"/>
    <mergeCell ref="AR4975:AS4976"/>
    <mergeCell ref="AT4975:AU4976"/>
    <mergeCell ref="AV4975:AW4976"/>
    <mergeCell ref="AX4975:AY4976"/>
    <mergeCell ref="AB4975:AC4976"/>
    <mergeCell ref="AD4975:AE4976"/>
    <mergeCell ref="AF4975:AG4976"/>
    <mergeCell ref="AH4975:AI4976"/>
    <mergeCell ref="AJ4975:AK4976"/>
    <mergeCell ref="AL4975:AM4976"/>
    <mergeCell ref="N4975:O4976"/>
    <mergeCell ref="P4975:Q4976"/>
    <mergeCell ref="R4975:S4976"/>
    <mergeCell ref="T4975:U4976"/>
    <mergeCell ref="X4975:Y4976"/>
    <mergeCell ref="Z4975:AA4976"/>
    <mergeCell ref="BS4977:BS4978"/>
    <mergeCell ref="C4978:D4978"/>
    <mergeCell ref="B4975:B4976"/>
    <mergeCell ref="C4975:D4975"/>
    <mergeCell ref="E4975:E4976"/>
    <mergeCell ref="F4975:F4976"/>
    <mergeCell ref="G4975:G4976"/>
    <mergeCell ref="H4975:I4976"/>
    <mergeCell ref="J4975:K4976"/>
    <mergeCell ref="L4975:M4976"/>
    <mergeCell ref="BF4977:BG4978"/>
    <mergeCell ref="BH4977:BI4978"/>
    <mergeCell ref="BJ4977:BK4978"/>
    <mergeCell ref="BL4977:BM4978"/>
    <mergeCell ref="BN4977:BP4978"/>
    <mergeCell ref="BR4977:BR4978"/>
    <mergeCell ref="AT4977:AU4978"/>
    <mergeCell ref="AV4977:AW4978"/>
    <mergeCell ref="AX4977:AY4978"/>
    <mergeCell ref="AZ4977:BA4978"/>
    <mergeCell ref="BB4977:BC4978"/>
    <mergeCell ref="BD4977:BE4978"/>
    <mergeCell ref="AH4977:AI4978"/>
    <mergeCell ref="AJ4977:AK4978"/>
    <mergeCell ref="AL4977:AM4978"/>
    <mergeCell ref="AN4977:AO4978"/>
    <mergeCell ref="AP4977:AQ4978"/>
    <mergeCell ref="AR4977:AS4978"/>
    <mergeCell ref="B4973:B4974"/>
    <mergeCell ref="C4973:D4973"/>
    <mergeCell ref="E4973:E4974"/>
    <mergeCell ref="F4973:F4974"/>
    <mergeCell ref="G4973:G4974"/>
    <mergeCell ref="AZ4971:BA4972"/>
    <mergeCell ref="BB4971:BC4972"/>
    <mergeCell ref="BD4971:BE4972"/>
    <mergeCell ref="BF4971:BG4972"/>
    <mergeCell ref="BH4971:BI4972"/>
    <mergeCell ref="BJ4971:BK4972"/>
    <mergeCell ref="AN4971:AO4972"/>
    <mergeCell ref="AP4971:AQ4972"/>
    <mergeCell ref="AR4971:AS4972"/>
    <mergeCell ref="AT4971:AU4972"/>
    <mergeCell ref="AV4971:AW4972"/>
    <mergeCell ref="AX4971:AY4972"/>
    <mergeCell ref="AB4971:AC4972"/>
    <mergeCell ref="AD4971:AE4972"/>
    <mergeCell ref="AF4971:AG4972"/>
    <mergeCell ref="AH4971:AI4972"/>
    <mergeCell ref="AJ4971:AK4972"/>
    <mergeCell ref="AL4971:AM4972"/>
    <mergeCell ref="N4971:O4972"/>
    <mergeCell ref="P4971:Q4972"/>
    <mergeCell ref="R4971:S4972"/>
    <mergeCell ref="T4971:U4972"/>
    <mergeCell ref="X4971:Y4972"/>
    <mergeCell ref="Z4971:AA4972"/>
    <mergeCell ref="BS4973:BS4974"/>
    <mergeCell ref="C4974:D4974"/>
    <mergeCell ref="B4969:B4970"/>
    <mergeCell ref="C4969:D4969"/>
    <mergeCell ref="E4969:E4970"/>
    <mergeCell ref="F4969:F4970"/>
    <mergeCell ref="G4969:G4970"/>
    <mergeCell ref="BF4973:BG4974"/>
    <mergeCell ref="BH4973:BI4974"/>
    <mergeCell ref="BJ4973:BK4974"/>
    <mergeCell ref="BL4973:BM4974"/>
    <mergeCell ref="BN4973:BP4974"/>
    <mergeCell ref="BR4973:BR4974"/>
    <mergeCell ref="AT4973:AU4974"/>
    <mergeCell ref="AV4973:AW4974"/>
    <mergeCell ref="AX4973:AY4974"/>
    <mergeCell ref="AZ4973:BA4974"/>
    <mergeCell ref="BB4973:BC4974"/>
    <mergeCell ref="BD4973:BE4974"/>
    <mergeCell ref="AH4973:AI4974"/>
    <mergeCell ref="AJ4973:AK4974"/>
    <mergeCell ref="AL4973:AM4974"/>
    <mergeCell ref="AN4973:AO4974"/>
    <mergeCell ref="AP4973:AQ4974"/>
    <mergeCell ref="AR4973:AS4974"/>
    <mergeCell ref="T4973:U4974"/>
    <mergeCell ref="X4973:Y4974"/>
    <mergeCell ref="Z4973:AA4974"/>
    <mergeCell ref="AB4973:AC4974"/>
    <mergeCell ref="AD4973:AE4974"/>
    <mergeCell ref="AF4973:AG4974"/>
    <mergeCell ref="H4973:I4974"/>
    <mergeCell ref="J4973:K4974"/>
    <mergeCell ref="L4973:M4974"/>
    <mergeCell ref="N4973:O4974"/>
    <mergeCell ref="C4970:D4970"/>
    <mergeCell ref="B4971:B4972"/>
    <mergeCell ref="C4971:D4971"/>
    <mergeCell ref="E4971:E4972"/>
    <mergeCell ref="F4971:F4972"/>
    <mergeCell ref="G4971:G4972"/>
    <mergeCell ref="H4971:I4972"/>
    <mergeCell ref="J4971:K4972"/>
    <mergeCell ref="L4971:M4972"/>
    <mergeCell ref="BF4969:BG4970"/>
    <mergeCell ref="BH4969:BI4970"/>
    <mergeCell ref="BJ4969:BK4970"/>
    <mergeCell ref="BL4969:BM4970"/>
    <mergeCell ref="BN4969:BP4970"/>
    <mergeCell ref="BR4969:BR4970"/>
    <mergeCell ref="AT4969:AU4970"/>
    <mergeCell ref="AV4969:AW4970"/>
    <mergeCell ref="AX4969:AY4970"/>
    <mergeCell ref="AZ4969:BA4970"/>
    <mergeCell ref="BB4969:BC4970"/>
    <mergeCell ref="BD4969:BE4970"/>
    <mergeCell ref="AH4969:AI4970"/>
    <mergeCell ref="AJ4969:AK4970"/>
    <mergeCell ref="AL4969:AM4970"/>
    <mergeCell ref="AN4969:AO4970"/>
    <mergeCell ref="AP4969:AQ4970"/>
    <mergeCell ref="AR4969:AS4970"/>
    <mergeCell ref="T4969:U4970"/>
    <mergeCell ref="X4969:Y4970"/>
    <mergeCell ref="Z4969:AA4970"/>
    <mergeCell ref="AB4969:AC4970"/>
    <mergeCell ref="AD4969:AE4970"/>
    <mergeCell ref="AF4969:AG4970"/>
    <mergeCell ref="H4969:I4970"/>
    <mergeCell ref="J4969:K4970"/>
    <mergeCell ref="L4969:M4970"/>
    <mergeCell ref="N4969:O4970"/>
    <mergeCell ref="P4969:Q4970"/>
    <mergeCell ref="R4969:S4970"/>
    <mergeCell ref="BL4971:BM4972"/>
    <mergeCell ref="BN4971:BP4972"/>
    <mergeCell ref="BR4971:BR4972"/>
    <mergeCell ref="C4972:D4972"/>
    <mergeCell ref="BQ4969:BQ4970"/>
    <mergeCell ref="BB4967:BC4968"/>
    <mergeCell ref="BD4967:BE4968"/>
    <mergeCell ref="BF4967:BG4968"/>
    <mergeCell ref="BH4967:BI4968"/>
    <mergeCell ref="BJ4967:BK4968"/>
    <mergeCell ref="AN4967:AO4968"/>
    <mergeCell ref="AP4967:AQ4968"/>
    <mergeCell ref="AR4967:AS4968"/>
    <mergeCell ref="AT4967:AU4968"/>
    <mergeCell ref="AV4967:AW4968"/>
    <mergeCell ref="AX4967:AY4968"/>
    <mergeCell ref="AB4967:AC4968"/>
    <mergeCell ref="AD4967:AE4968"/>
    <mergeCell ref="AF4967:AG4968"/>
    <mergeCell ref="AH4967:AI4968"/>
    <mergeCell ref="AJ4967:AK4968"/>
    <mergeCell ref="AL4967:AM4968"/>
    <mergeCell ref="N4967:O4968"/>
    <mergeCell ref="P4967:Q4968"/>
    <mergeCell ref="R4967:S4968"/>
    <mergeCell ref="T4967:U4968"/>
    <mergeCell ref="X4967:Y4968"/>
    <mergeCell ref="Z4967:AA4968"/>
    <mergeCell ref="B4967:B4968"/>
    <mergeCell ref="C4967:D4967"/>
    <mergeCell ref="E4967:E4968"/>
    <mergeCell ref="F4967:F4968"/>
    <mergeCell ref="G4967:G4968"/>
    <mergeCell ref="BQ4967:BQ4968"/>
    <mergeCell ref="C4968:D4968"/>
    <mergeCell ref="BF4962:BO4962"/>
    <mergeCell ref="B4965:B4966"/>
    <mergeCell ref="C4965:D4966"/>
    <mergeCell ref="F4965:F4966"/>
    <mergeCell ref="G4965:G4966"/>
    <mergeCell ref="H4965:I4966"/>
    <mergeCell ref="J4965:O4965"/>
    <mergeCell ref="P4965:U4965"/>
    <mergeCell ref="X4965:Y4966"/>
    <mergeCell ref="Z4965:AA4966"/>
    <mergeCell ref="C4962:D4962"/>
    <mergeCell ref="E4962:AE4962"/>
    <mergeCell ref="AG4962:AJ4962"/>
    <mergeCell ref="AK4962:BB4962"/>
    <mergeCell ref="BC4962:BE4962"/>
    <mergeCell ref="BN4965:BP4966"/>
    <mergeCell ref="J4966:K4966"/>
    <mergeCell ref="L4966:M4966"/>
    <mergeCell ref="N4966:O4966"/>
    <mergeCell ref="P4966:Q4966"/>
    <mergeCell ref="R4966:S4966"/>
    <mergeCell ref="T4966:U4966"/>
    <mergeCell ref="AB4965:AC4966"/>
    <mergeCell ref="AD4965:AI4965"/>
    <mergeCell ref="AJ4965:AO4965"/>
    <mergeCell ref="AP4965:AU4965"/>
    <mergeCell ref="AV4965:BA4965"/>
    <mergeCell ref="BB4965:BG4965"/>
    <mergeCell ref="AP4966:AQ4966"/>
    <mergeCell ref="AR4966:AS4966"/>
    <mergeCell ref="AT4966:AU4966"/>
    <mergeCell ref="AV4966:AW4966"/>
    <mergeCell ref="BH4965:BM4965"/>
    <mergeCell ref="B4955:C4955"/>
    <mergeCell ref="H4955:J4955"/>
    <mergeCell ref="L4955:N4955"/>
    <mergeCell ref="BL4967:BM4968"/>
    <mergeCell ref="BN4967:BP4968"/>
    <mergeCell ref="BR4967:BR4968"/>
    <mergeCell ref="B4958:BP4958"/>
    <mergeCell ref="E4960:AE4960"/>
    <mergeCell ref="AG4960:AM4960"/>
    <mergeCell ref="AN4960:BO4960"/>
    <mergeCell ref="AQ4955:AS4955"/>
    <mergeCell ref="AU4955:AW4955"/>
    <mergeCell ref="BB4955:BF4955"/>
    <mergeCell ref="BG4955:BI4955"/>
    <mergeCell ref="BK4955:BM4955"/>
    <mergeCell ref="BC4956:BP4956"/>
    <mergeCell ref="S4955:U4955"/>
    <mergeCell ref="L4950:M4951"/>
    <mergeCell ref="N4950:O4951"/>
    <mergeCell ref="P4950:Q4951"/>
    <mergeCell ref="R4950:S4951"/>
    <mergeCell ref="T4950:U4951"/>
    <mergeCell ref="X4950:Y4951"/>
    <mergeCell ref="Z4950:AA4951"/>
    <mergeCell ref="AB4950:AC4951"/>
    <mergeCell ref="AD4950:AE4951"/>
    <mergeCell ref="AF4950:AG4951"/>
    <mergeCell ref="AH4950:AI4951"/>
    <mergeCell ref="AJ4950:AK4951"/>
    <mergeCell ref="AL4950:AM4951"/>
    <mergeCell ref="AN4950:AO4951"/>
    <mergeCell ref="AP4950:AQ4951"/>
    <mergeCell ref="AR4950:AS4951"/>
    <mergeCell ref="AT4950:AU4951"/>
    <mergeCell ref="AV4950:AW4951"/>
    <mergeCell ref="AX4950:AY4951"/>
    <mergeCell ref="AZ4950:BA4951"/>
    <mergeCell ref="BB4950:BC4951"/>
    <mergeCell ref="BD4950:BE4951"/>
    <mergeCell ref="H4967:I4968"/>
    <mergeCell ref="J4967:K4968"/>
    <mergeCell ref="L4967:M4968"/>
    <mergeCell ref="AX4966:AY4966"/>
    <mergeCell ref="AZ4966:BA4966"/>
    <mergeCell ref="BB4966:BC4966"/>
    <mergeCell ref="BD4966:BE4966"/>
    <mergeCell ref="BF4966:BG4966"/>
    <mergeCell ref="BH4966:BI4966"/>
    <mergeCell ref="AL4966:AM4966"/>
    <mergeCell ref="AN4966:AO4966"/>
    <mergeCell ref="BJ4966:BK4966"/>
    <mergeCell ref="BL4966:BM4966"/>
    <mergeCell ref="B4953:C4953"/>
    <mergeCell ref="H4953:J4953"/>
    <mergeCell ref="L4953:N4953"/>
    <mergeCell ref="O4953:R4953"/>
    <mergeCell ref="AD4966:AE4966"/>
    <mergeCell ref="AF4966:AG4966"/>
    <mergeCell ref="AH4966:AI4966"/>
    <mergeCell ref="AJ4966:AK4966"/>
    <mergeCell ref="BQ4950:BQ4951"/>
    <mergeCell ref="BR4952:BS4952"/>
    <mergeCell ref="BQ4965:BQ4966"/>
    <mergeCell ref="AZ4967:BA4968"/>
    <mergeCell ref="F4946:F4947"/>
    <mergeCell ref="G4946:G4947"/>
    <mergeCell ref="AZ4944:BA4945"/>
    <mergeCell ref="BB4944:BC4945"/>
    <mergeCell ref="BD4944:BE4945"/>
    <mergeCell ref="BF4944:BG4945"/>
    <mergeCell ref="BH4944:BI4945"/>
    <mergeCell ref="BJ4944:BK4945"/>
    <mergeCell ref="AN4944:AO4945"/>
    <mergeCell ref="AP4944:AQ4945"/>
    <mergeCell ref="AR4944:AS4945"/>
    <mergeCell ref="AT4944:AU4945"/>
    <mergeCell ref="AV4944:AW4945"/>
    <mergeCell ref="AX4944:AY4945"/>
    <mergeCell ref="AB4944:AC4945"/>
    <mergeCell ref="AD4944:AE4945"/>
    <mergeCell ref="BS4948:BS4949"/>
    <mergeCell ref="B4950:C4950"/>
    <mergeCell ref="BF4948:BG4949"/>
    <mergeCell ref="BH4948:BI4949"/>
    <mergeCell ref="BJ4948:BK4949"/>
    <mergeCell ref="BL4948:BM4949"/>
    <mergeCell ref="BN4948:BP4949"/>
    <mergeCell ref="BR4948:BR4949"/>
    <mergeCell ref="AT4948:AU4949"/>
    <mergeCell ref="AF4944:AG4945"/>
    <mergeCell ref="AH4944:AI4945"/>
    <mergeCell ref="AJ4944:AK4945"/>
    <mergeCell ref="AL4944:AM4945"/>
    <mergeCell ref="N4944:O4945"/>
    <mergeCell ref="P4944:Q4945"/>
    <mergeCell ref="R4944:S4945"/>
    <mergeCell ref="T4944:U4945"/>
    <mergeCell ref="X4944:Y4945"/>
    <mergeCell ref="Z4944:AA4945"/>
    <mergeCell ref="B4948:C4949"/>
    <mergeCell ref="D4948:E4949"/>
    <mergeCell ref="H4948:I4949"/>
    <mergeCell ref="J4948:K4949"/>
    <mergeCell ref="L4948:M4949"/>
    <mergeCell ref="N4948:O4949"/>
    <mergeCell ref="P4948:Q4949"/>
    <mergeCell ref="R4948:S4949"/>
    <mergeCell ref="D4950:E4951"/>
    <mergeCell ref="H4950:I4951"/>
    <mergeCell ref="J4950:K4951"/>
    <mergeCell ref="BS4946:BS4947"/>
    <mergeCell ref="C4947:D4947"/>
    <mergeCell ref="B4944:B4945"/>
    <mergeCell ref="C4944:D4944"/>
    <mergeCell ref="E4944:E4945"/>
    <mergeCell ref="F4944:F4945"/>
    <mergeCell ref="G4944:G4945"/>
    <mergeCell ref="H4944:I4945"/>
    <mergeCell ref="J4944:K4945"/>
    <mergeCell ref="L4944:M4945"/>
    <mergeCell ref="BQ4944:BQ4945"/>
    <mergeCell ref="BF4946:BG4947"/>
    <mergeCell ref="BH4946:BI4947"/>
    <mergeCell ref="BJ4946:BK4947"/>
    <mergeCell ref="X4948:Y4949"/>
    <mergeCell ref="Z4948:AA4949"/>
    <mergeCell ref="AB4948:AC4949"/>
    <mergeCell ref="AD4948:AE4949"/>
    <mergeCell ref="BR4946:BR4947"/>
    <mergeCell ref="AT4946:AU4947"/>
    <mergeCell ref="AV4946:AW4947"/>
    <mergeCell ref="AX4946:AY4947"/>
    <mergeCell ref="AZ4946:BA4947"/>
    <mergeCell ref="BB4946:BC4947"/>
    <mergeCell ref="BD4946:BE4947"/>
    <mergeCell ref="AH4946:AI4947"/>
    <mergeCell ref="AJ4946:AK4947"/>
    <mergeCell ref="AL4946:AM4947"/>
    <mergeCell ref="AN4946:AO4947"/>
    <mergeCell ref="AP4946:AQ4947"/>
    <mergeCell ref="AR4946:AS4947"/>
    <mergeCell ref="T4946:U4947"/>
    <mergeCell ref="X4946:Y4947"/>
    <mergeCell ref="Z4946:AA4947"/>
    <mergeCell ref="AB4946:AC4947"/>
    <mergeCell ref="AD4946:AE4947"/>
    <mergeCell ref="AF4946:AG4947"/>
    <mergeCell ref="H4946:I4947"/>
    <mergeCell ref="J4946:K4947"/>
    <mergeCell ref="L4946:M4947"/>
    <mergeCell ref="N4946:O4947"/>
    <mergeCell ref="P4946:Q4947"/>
    <mergeCell ref="R4946:S4947"/>
    <mergeCell ref="BQ4946:BQ4947"/>
    <mergeCell ref="BL4944:BM4945"/>
    <mergeCell ref="BN4944:BP4945"/>
    <mergeCell ref="BR4944:BR4945"/>
    <mergeCell ref="C4941:D4941"/>
    <mergeCell ref="B4942:B4943"/>
    <mergeCell ref="C4942:D4942"/>
    <mergeCell ref="E4942:E4943"/>
    <mergeCell ref="F4942:F4943"/>
    <mergeCell ref="G4942:G4943"/>
    <mergeCell ref="AZ4940:BA4941"/>
    <mergeCell ref="BB4940:BC4941"/>
    <mergeCell ref="BD4940:BE4941"/>
    <mergeCell ref="BF4940:BG4941"/>
    <mergeCell ref="BH4940:BI4941"/>
    <mergeCell ref="BJ4940:BK4941"/>
    <mergeCell ref="AN4940:AO4941"/>
    <mergeCell ref="AP4940:AQ4941"/>
    <mergeCell ref="AR4940:AS4941"/>
    <mergeCell ref="AT4940:AU4941"/>
    <mergeCell ref="AV4940:AW4941"/>
    <mergeCell ref="AX4940:AY4941"/>
    <mergeCell ref="AB4940:AC4941"/>
    <mergeCell ref="AD4940:AE4941"/>
    <mergeCell ref="AF4940:AG4941"/>
    <mergeCell ref="AH4940:AI4941"/>
    <mergeCell ref="AJ4940:AK4941"/>
    <mergeCell ref="AL4940:AM4941"/>
    <mergeCell ref="N4940:O4941"/>
    <mergeCell ref="P4940:Q4941"/>
    <mergeCell ref="R4940:S4941"/>
    <mergeCell ref="T4940:U4941"/>
    <mergeCell ref="X4940:Y4941"/>
    <mergeCell ref="Z4940:AA4941"/>
    <mergeCell ref="BR4940:BR4941"/>
    <mergeCell ref="C4945:D4945"/>
    <mergeCell ref="B4946:B4947"/>
    <mergeCell ref="C4946:D4946"/>
    <mergeCell ref="E4946:E4947"/>
    <mergeCell ref="BS4942:BS4943"/>
    <mergeCell ref="C4943:D4943"/>
    <mergeCell ref="B4940:B4941"/>
    <mergeCell ref="C4940:D4940"/>
    <mergeCell ref="E4940:E4941"/>
    <mergeCell ref="F4940:F4941"/>
    <mergeCell ref="G4940:G4941"/>
    <mergeCell ref="H4940:I4941"/>
    <mergeCell ref="J4940:K4941"/>
    <mergeCell ref="L4940:M4941"/>
    <mergeCell ref="BF4942:BG4943"/>
    <mergeCell ref="BH4942:BI4943"/>
    <mergeCell ref="BJ4942:BK4943"/>
    <mergeCell ref="BL4942:BM4943"/>
    <mergeCell ref="BN4942:BP4943"/>
    <mergeCell ref="BR4942:BR4943"/>
    <mergeCell ref="AT4942:AU4943"/>
    <mergeCell ref="AV4942:AW4943"/>
    <mergeCell ref="AX4942:AY4943"/>
    <mergeCell ref="AZ4942:BA4943"/>
    <mergeCell ref="BB4942:BC4943"/>
    <mergeCell ref="BD4942:BE4943"/>
    <mergeCell ref="AH4942:AI4943"/>
    <mergeCell ref="BQ4942:BQ4943"/>
    <mergeCell ref="AD4942:AE4943"/>
    <mergeCell ref="AF4942:AG4943"/>
    <mergeCell ref="H4942:I4943"/>
    <mergeCell ref="J4942:K4943"/>
    <mergeCell ref="L4942:M4943"/>
    <mergeCell ref="N4942:O4943"/>
    <mergeCell ref="P4942:Q4943"/>
    <mergeCell ref="R4942:S4943"/>
    <mergeCell ref="BF4938:BG4939"/>
    <mergeCell ref="BH4938:BI4939"/>
    <mergeCell ref="BJ4938:BK4939"/>
    <mergeCell ref="BL4938:BM4939"/>
    <mergeCell ref="BN4938:BP4939"/>
    <mergeCell ref="BR4938:BR4939"/>
    <mergeCell ref="AT4938:AU4939"/>
    <mergeCell ref="AV4938:AW4939"/>
    <mergeCell ref="AX4938:AY4939"/>
    <mergeCell ref="AZ4938:BA4939"/>
    <mergeCell ref="BB4938:BC4939"/>
    <mergeCell ref="BD4938:BE4939"/>
    <mergeCell ref="AH4938:AI4939"/>
    <mergeCell ref="AJ4938:AK4939"/>
    <mergeCell ref="AL4938:AM4939"/>
    <mergeCell ref="AN4938:AO4939"/>
    <mergeCell ref="AP4938:AQ4939"/>
    <mergeCell ref="AR4938:AS4939"/>
    <mergeCell ref="T4938:U4939"/>
    <mergeCell ref="X4938:Y4939"/>
    <mergeCell ref="Z4938:AA4939"/>
    <mergeCell ref="AB4938:AC4939"/>
    <mergeCell ref="AD4938:AE4939"/>
    <mergeCell ref="AF4938:AG4939"/>
    <mergeCell ref="H4938:I4939"/>
    <mergeCell ref="J4938:K4939"/>
    <mergeCell ref="L4938:M4939"/>
    <mergeCell ref="N4938:O4939"/>
    <mergeCell ref="P4938:Q4939"/>
    <mergeCell ref="R4938:S4939"/>
    <mergeCell ref="BL4940:BM4941"/>
    <mergeCell ref="BN4940:BP4941"/>
    <mergeCell ref="BQ4938:BQ4939"/>
    <mergeCell ref="BB4934:BC4935"/>
    <mergeCell ref="BD4934:BE4935"/>
    <mergeCell ref="AH4934:AI4935"/>
    <mergeCell ref="AJ4934:AK4935"/>
    <mergeCell ref="AL4934:AM4935"/>
    <mergeCell ref="AN4934:AO4935"/>
    <mergeCell ref="AP4934:AQ4935"/>
    <mergeCell ref="AR4934:AS4935"/>
    <mergeCell ref="T4934:U4935"/>
    <mergeCell ref="X4934:Y4935"/>
    <mergeCell ref="Z4934:AA4935"/>
    <mergeCell ref="AB4934:AC4935"/>
    <mergeCell ref="AD4934:AE4935"/>
    <mergeCell ref="AF4934:AG4935"/>
    <mergeCell ref="H4934:I4935"/>
    <mergeCell ref="J4934:K4935"/>
    <mergeCell ref="L4934:M4935"/>
    <mergeCell ref="N4934:O4935"/>
    <mergeCell ref="P4934:Q4935"/>
    <mergeCell ref="R4934:S4935"/>
    <mergeCell ref="BL4936:BM4937"/>
    <mergeCell ref="BN4936:BP4937"/>
    <mergeCell ref="BR4936:BR4937"/>
    <mergeCell ref="BQ4936:BQ4937"/>
    <mergeCell ref="C4937:D4937"/>
    <mergeCell ref="B4938:B4939"/>
    <mergeCell ref="C4938:D4938"/>
    <mergeCell ref="E4938:E4939"/>
    <mergeCell ref="F4938:F4939"/>
    <mergeCell ref="G4938:G4939"/>
    <mergeCell ref="AZ4936:BA4937"/>
    <mergeCell ref="BB4936:BC4937"/>
    <mergeCell ref="BD4936:BE4937"/>
    <mergeCell ref="BF4936:BG4937"/>
    <mergeCell ref="BH4936:BI4937"/>
    <mergeCell ref="BJ4936:BK4937"/>
    <mergeCell ref="AN4936:AO4937"/>
    <mergeCell ref="AP4936:AQ4937"/>
    <mergeCell ref="AR4936:AS4937"/>
    <mergeCell ref="AT4936:AU4937"/>
    <mergeCell ref="AV4936:AW4937"/>
    <mergeCell ref="AX4936:AY4937"/>
    <mergeCell ref="AB4936:AC4937"/>
    <mergeCell ref="AD4936:AE4937"/>
    <mergeCell ref="AF4936:AG4937"/>
    <mergeCell ref="AH4936:AI4937"/>
    <mergeCell ref="AJ4936:AK4937"/>
    <mergeCell ref="AL4936:AM4937"/>
    <mergeCell ref="N4936:O4937"/>
    <mergeCell ref="P4936:Q4937"/>
    <mergeCell ref="R4936:S4937"/>
    <mergeCell ref="T4936:U4937"/>
    <mergeCell ref="X4936:Y4937"/>
    <mergeCell ref="Z4936:AA4937"/>
    <mergeCell ref="BQ4934:BQ4935"/>
    <mergeCell ref="C4939:D4939"/>
    <mergeCell ref="B4936:B4937"/>
    <mergeCell ref="C4936:D4936"/>
    <mergeCell ref="E4936:E4937"/>
    <mergeCell ref="F4936:F4937"/>
    <mergeCell ref="G4936:G4937"/>
    <mergeCell ref="H4936:I4937"/>
    <mergeCell ref="J4936:K4937"/>
    <mergeCell ref="L4936:M4937"/>
    <mergeCell ref="Z4930:AA4931"/>
    <mergeCell ref="AB4930:AC4931"/>
    <mergeCell ref="AD4930:AE4931"/>
    <mergeCell ref="AF4930:AG4931"/>
    <mergeCell ref="H4930:I4931"/>
    <mergeCell ref="J4930:K4931"/>
    <mergeCell ref="L4930:M4931"/>
    <mergeCell ref="N4930:O4931"/>
    <mergeCell ref="P4930:Q4931"/>
    <mergeCell ref="R4930:S4931"/>
    <mergeCell ref="BL4932:BM4933"/>
    <mergeCell ref="BN4932:BP4933"/>
    <mergeCell ref="BR4932:BR4933"/>
    <mergeCell ref="BS4932:BS4933"/>
    <mergeCell ref="C4933:D4933"/>
    <mergeCell ref="B4934:B4935"/>
    <mergeCell ref="C4934:D4934"/>
    <mergeCell ref="E4934:E4935"/>
    <mergeCell ref="F4934:F4935"/>
    <mergeCell ref="G4934:G4935"/>
    <mergeCell ref="AZ4932:BA4933"/>
    <mergeCell ref="BB4932:BC4933"/>
    <mergeCell ref="BD4932:BE4933"/>
    <mergeCell ref="BF4932:BG4933"/>
    <mergeCell ref="BH4932:BI4933"/>
    <mergeCell ref="BJ4932:BK4933"/>
    <mergeCell ref="AN4932:AO4933"/>
    <mergeCell ref="AP4932:AQ4933"/>
    <mergeCell ref="AR4932:AS4933"/>
    <mergeCell ref="AT4932:AU4933"/>
    <mergeCell ref="AV4932:AW4933"/>
    <mergeCell ref="AX4932:AY4933"/>
    <mergeCell ref="AB4932:AC4933"/>
    <mergeCell ref="AD4932:AE4933"/>
    <mergeCell ref="AF4932:AG4933"/>
    <mergeCell ref="AH4932:AI4933"/>
    <mergeCell ref="AJ4932:AK4933"/>
    <mergeCell ref="AL4932:AM4933"/>
    <mergeCell ref="N4932:O4933"/>
    <mergeCell ref="P4932:Q4933"/>
    <mergeCell ref="R4932:S4933"/>
    <mergeCell ref="T4932:U4933"/>
    <mergeCell ref="X4932:Y4933"/>
    <mergeCell ref="Z4932:AA4933"/>
    <mergeCell ref="BS4934:BS4935"/>
    <mergeCell ref="C4935:D4935"/>
    <mergeCell ref="B4932:B4933"/>
    <mergeCell ref="C4932:D4932"/>
    <mergeCell ref="E4932:E4933"/>
    <mergeCell ref="F4932:F4933"/>
    <mergeCell ref="G4932:G4933"/>
    <mergeCell ref="H4932:I4933"/>
    <mergeCell ref="J4932:K4933"/>
    <mergeCell ref="L4932:M4933"/>
    <mergeCell ref="BF4934:BG4935"/>
    <mergeCell ref="BH4934:BI4935"/>
    <mergeCell ref="BJ4934:BK4935"/>
    <mergeCell ref="BL4934:BM4935"/>
    <mergeCell ref="BN4934:BP4935"/>
    <mergeCell ref="BR4934:BR4935"/>
    <mergeCell ref="AT4934:AU4935"/>
    <mergeCell ref="AV4934:AW4935"/>
    <mergeCell ref="AX4934:AY4935"/>
    <mergeCell ref="AZ4934:BA4935"/>
    <mergeCell ref="BL4928:BM4929"/>
    <mergeCell ref="BN4928:BP4929"/>
    <mergeCell ref="BR4928:BR4929"/>
    <mergeCell ref="BS4928:BS4929"/>
    <mergeCell ref="C4929:D4929"/>
    <mergeCell ref="B4930:B4931"/>
    <mergeCell ref="C4930:D4930"/>
    <mergeCell ref="E4930:E4931"/>
    <mergeCell ref="F4930:F4931"/>
    <mergeCell ref="G4930:G4931"/>
    <mergeCell ref="AZ4928:BA4929"/>
    <mergeCell ref="BB4928:BC4929"/>
    <mergeCell ref="BD4928:BE4929"/>
    <mergeCell ref="BF4928:BG4929"/>
    <mergeCell ref="BH4928:BI4929"/>
    <mergeCell ref="BJ4928:BK4929"/>
    <mergeCell ref="AN4928:AO4929"/>
    <mergeCell ref="AP4928:AQ4929"/>
    <mergeCell ref="AR4928:AS4929"/>
    <mergeCell ref="AT4928:AU4929"/>
    <mergeCell ref="AV4928:AW4929"/>
    <mergeCell ref="AX4928:AY4929"/>
    <mergeCell ref="AB4928:AC4929"/>
    <mergeCell ref="AD4928:AE4929"/>
    <mergeCell ref="AF4928:AG4929"/>
    <mergeCell ref="AH4928:AI4929"/>
    <mergeCell ref="AJ4928:AK4929"/>
    <mergeCell ref="AL4928:AM4929"/>
    <mergeCell ref="N4928:O4929"/>
    <mergeCell ref="P4928:Q4929"/>
    <mergeCell ref="R4928:S4929"/>
    <mergeCell ref="T4928:U4929"/>
    <mergeCell ref="X4928:Y4929"/>
    <mergeCell ref="Z4928:AA4929"/>
    <mergeCell ref="BS4930:BS4931"/>
    <mergeCell ref="C4931:D4931"/>
    <mergeCell ref="B4928:B4929"/>
    <mergeCell ref="C4928:D4928"/>
    <mergeCell ref="E4928:E4929"/>
    <mergeCell ref="F4928:F4929"/>
    <mergeCell ref="G4928:G4929"/>
    <mergeCell ref="H4928:I4929"/>
    <mergeCell ref="J4928:K4929"/>
    <mergeCell ref="L4928:M4929"/>
    <mergeCell ref="BF4930:BG4931"/>
    <mergeCell ref="BH4930:BI4931"/>
    <mergeCell ref="BJ4930:BK4931"/>
    <mergeCell ref="BL4930:BM4931"/>
    <mergeCell ref="BN4930:BP4931"/>
    <mergeCell ref="BR4930:BR4931"/>
    <mergeCell ref="AT4930:AU4931"/>
    <mergeCell ref="AV4930:AW4931"/>
    <mergeCell ref="AX4930:AY4931"/>
    <mergeCell ref="AZ4930:BA4931"/>
    <mergeCell ref="BB4930:BC4931"/>
    <mergeCell ref="BD4930:BE4931"/>
    <mergeCell ref="AH4930:AI4931"/>
    <mergeCell ref="AJ4930:AK4931"/>
    <mergeCell ref="AL4930:AM4931"/>
    <mergeCell ref="AN4930:AO4931"/>
    <mergeCell ref="AP4930:AQ4931"/>
    <mergeCell ref="AR4930:AS4931"/>
    <mergeCell ref="T4930:U4931"/>
    <mergeCell ref="X4930:Y4931"/>
    <mergeCell ref="G4924:G4925"/>
    <mergeCell ref="H4924:I4925"/>
    <mergeCell ref="J4924:K4925"/>
    <mergeCell ref="L4924:M4925"/>
    <mergeCell ref="BF4926:BG4927"/>
    <mergeCell ref="BH4926:BI4927"/>
    <mergeCell ref="BJ4926:BK4927"/>
    <mergeCell ref="BL4926:BM4927"/>
    <mergeCell ref="BN4926:BP4927"/>
    <mergeCell ref="BR4926:BR4927"/>
    <mergeCell ref="AT4926:AU4927"/>
    <mergeCell ref="AV4926:AW4927"/>
    <mergeCell ref="AX4926:AY4927"/>
    <mergeCell ref="AZ4926:BA4927"/>
    <mergeCell ref="BB4926:BC4927"/>
    <mergeCell ref="BD4926:BE4927"/>
    <mergeCell ref="AH4926:AI4927"/>
    <mergeCell ref="AJ4926:AK4927"/>
    <mergeCell ref="AL4926:AM4927"/>
    <mergeCell ref="AN4926:AO4927"/>
    <mergeCell ref="AP4926:AQ4927"/>
    <mergeCell ref="AR4926:AS4927"/>
    <mergeCell ref="T4926:U4927"/>
    <mergeCell ref="X4926:Y4927"/>
    <mergeCell ref="Z4926:AA4927"/>
    <mergeCell ref="AB4926:AC4927"/>
    <mergeCell ref="AD4926:AE4927"/>
    <mergeCell ref="AF4926:AG4927"/>
    <mergeCell ref="H4926:I4927"/>
    <mergeCell ref="J4926:K4927"/>
    <mergeCell ref="L4926:M4927"/>
    <mergeCell ref="N4926:O4927"/>
    <mergeCell ref="P4926:Q4927"/>
    <mergeCell ref="R4926:S4927"/>
    <mergeCell ref="AX4922:AY4923"/>
    <mergeCell ref="AZ4922:BA4923"/>
    <mergeCell ref="BB4922:BC4923"/>
    <mergeCell ref="BD4922:BE4923"/>
    <mergeCell ref="AH4922:AI4923"/>
    <mergeCell ref="AJ4922:AK4923"/>
    <mergeCell ref="AL4922:AM4923"/>
    <mergeCell ref="AN4922:AO4923"/>
    <mergeCell ref="AP4922:AQ4923"/>
    <mergeCell ref="AR4922:AS4923"/>
    <mergeCell ref="T4922:U4923"/>
    <mergeCell ref="X4922:Y4923"/>
    <mergeCell ref="Z4922:AA4923"/>
    <mergeCell ref="AB4922:AC4923"/>
    <mergeCell ref="AD4922:AE4923"/>
    <mergeCell ref="AF4922:AG4923"/>
    <mergeCell ref="H4922:I4923"/>
    <mergeCell ref="J4922:K4923"/>
    <mergeCell ref="L4922:M4923"/>
    <mergeCell ref="N4922:O4923"/>
    <mergeCell ref="P4922:Q4923"/>
    <mergeCell ref="R4922:S4923"/>
    <mergeCell ref="BQ4920:BQ4921"/>
    <mergeCell ref="BQ4922:BQ4923"/>
    <mergeCell ref="BL4924:BM4925"/>
    <mergeCell ref="BN4924:BP4925"/>
    <mergeCell ref="BR4924:BR4925"/>
    <mergeCell ref="BS4924:BS4925"/>
    <mergeCell ref="C4925:D4925"/>
    <mergeCell ref="B4926:B4927"/>
    <mergeCell ref="C4926:D4926"/>
    <mergeCell ref="E4926:E4927"/>
    <mergeCell ref="F4926:F4927"/>
    <mergeCell ref="G4926:G4927"/>
    <mergeCell ref="AZ4924:BA4925"/>
    <mergeCell ref="BB4924:BC4925"/>
    <mergeCell ref="BD4924:BE4925"/>
    <mergeCell ref="BF4924:BG4925"/>
    <mergeCell ref="BH4924:BI4925"/>
    <mergeCell ref="BJ4924:BK4925"/>
    <mergeCell ref="AN4924:AO4925"/>
    <mergeCell ref="AP4924:AQ4925"/>
    <mergeCell ref="AR4924:AS4925"/>
    <mergeCell ref="AT4924:AU4925"/>
    <mergeCell ref="AV4924:AW4925"/>
    <mergeCell ref="AX4924:AY4925"/>
    <mergeCell ref="AB4924:AC4925"/>
    <mergeCell ref="AD4924:AE4925"/>
    <mergeCell ref="AF4924:AG4925"/>
    <mergeCell ref="AH4924:AI4925"/>
    <mergeCell ref="AJ4924:AK4925"/>
    <mergeCell ref="AL4924:AM4925"/>
    <mergeCell ref="N4924:O4925"/>
    <mergeCell ref="P4924:Q4925"/>
    <mergeCell ref="R4924:S4925"/>
    <mergeCell ref="T4924:U4925"/>
    <mergeCell ref="X4924:Y4925"/>
    <mergeCell ref="Z4924:AA4925"/>
    <mergeCell ref="BS4926:BS4927"/>
    <mergeCell ref="C4927:D4927"/>
    <mergeCell ref="B4924:B4925"/>
    <mergeCell ref="C4924:D4924"/>
    <mergeCell ref="E4924:E4925"/>
    <mergeCell ref="F4924:F4925"/>
    <mergeCell ref="T4918:U4919"/>
    <mergeCell ref="X4918:Y4919"/>
    <mergeCell ref="Z4918:AA4919"/>
    <mergeCell ref="AB4918:AC4919"/>
    <mergeCell ref="AD4918:AE4919"/>
    <mergeCell ref="AF4918:AG4919"/>
    <mergeCell ref="H4918:I4919"/>
    <mergeCell ref="J4918:K4919"/>
    <mergeCell ref="L4918:M4919"/>
    <mergeCell ref="N4918:O4919"/>
    <mergeCell ref="P4918:Q4919"/>
    <mergeCell ref="R4918:S4919"/>
    <mergeCell ref="BL4920:BM4921"/>
    <mergeCell ref="BN4920:BP4921"/>
    <mergeCell ref="BR4920:BR4921"/>
    <mergeCell ref="BS4920:BS4921"/>
    <mergeCell ref="C4921:D4921"/>
    <mergeCell ref="B4922:B4923"/>
    <mergeCell ref="C4922:D4922"/>
    <mergeCell ref="E4922:E4923"/>
    <mergeCell ref="F4922:F4923"/>
    <mergeCell ref="G4922:G4923"/>
    <mergeCell ref="AZ4920:BA4921"/>
    <mergeCell ref="BB4920:BC4921"/>
    <mergeCell ref="BD4920:BE4921"/>
    <mergeCell ref="BF4920:BG4921"/>
    <mergeCell ref="BH4920:BI4921"/>
    <mergeCell ref="BJ4920:BK4921"/>
    <mergeCell ref="AN4920:AO4921"/>
    <mergeCell ref="AP4920:AQ4921"/>
    <mergeCell ref="AR4920:AS4921"/>
    <mergeCell ref="AT4920:AU4921"/>
    <mergeCell ref="AV4920:AW4921"/>
    <mergeCell ref="AX4920:AY4921"/>
    <mergeCell ref="AB4920:AC4921"/>
    <mergeCell ref="AD4920:AE4921"/>
    <mergeCell ref="AF4920:AG4921"/>
    <mergeCell ref="AH4920:AI4921"/>
    <mergeCell ref="AJ4920:AK4921"/>
    <mergeCell ref="AL4920:AM4921"/>
    <mergeCell ref="N4920:O4921"/>
    <mergeCell ref="P4920:Q4921"/>
    <mergeCell ref="R4920:S4921"/>
    <mergeCell ref="T4920:U4921"/>
    <mergeCell ref="X4920:Y4921"/>
    <mergeCell ref="Z4920:AA4921"/>
    <mergeCell ref="BS4922:BS4923"/>
    <mergeCell ref="C4923:D4923"/>
    <mergeCell ref="B4920:B4921"/>
    <mergeCell ref="C4920:D4920"/>
    <mergeCell ref="E4920:E4921"/>
    <mergeCell ref="F4920:F4921"/>
    <mergeCell ref="G4920:G4921"/>
    <mergeCell ref="H4920:I4921"/>
    <mergeCell ref="J4920:K4921"/>
    <mergeCell ref="L4920:M4921"/>
    <mergeCell ref="BF4922:BG4923"/>
    <mergeCell ref="BH4922:BI4923"/>
    <mergeCell ref="BJ4922:BK4923"/>
    <mergeCell ref="BL4922:BM4923"/>
    <mergeCell ref="BN4922:BP4923"/>
    <mergeCell ref="BR4922:BR4923"/>
    <mergeCell ref="AT4922:AU4923"/>
    <mergeCell ref="AV4922:AW4923"/>
    <mergeCell ref="P4914:Q4915"/>
    <mergeCell ref="R4914:S4915"/>
    <mergeCell ref="BL4916:BM4917"/>
    <mergeCell ref="BN4916:BP4917"/>
    <mergeCell ref="BR4916:BR4917"/>
    <mergeCell ref="BS4916:BS4917"/>
    <mergeCell ref="C4917:D4917"/>
    <mergeCell ref="B4918:B4919"/>
    <mergeCell ref="C4918:D4918"/>
    <mergeCell ref="E4918:E4919"/>
    <mergeCell ref="F4918:F4919"/>
    <mergeCell ref="G4918:G4919"/>
    <mergeCell ref="AZ4916:BA4917"/>
    <mergeCell ref="BB4916:BC4917"/>
    <mergeCell ref="BD4916:BE4917"/>
    <mergeCell ref="BF4916:BG4917"/>
    <mergeCell ref="BH4916:BI4917"/>
    <mergeCell ref="BJ4916:BK4917"/>
    <mergeCell ref="AN4916:AO4917"/>
    <mergeCell ref="AP4916:AQ4917"/>
    <mergeCell ref="AR4916:AS4917"/>
    <mergeCell ref="AT4916:AU4917"/>
    <mergeCell ref="AV4916:AW4917"/>
    <mergeCell ref="AX4916:AY4917"/>
    <mergeCell ref="AB4916:AC4917"/>
    <mergeCell ref="AD4916:AE4917"/>
    <mergeCell ref="AF4916:AG4917"/>
    <mergeCell ref="AH4916:AI4917"/>
    <mergeCell ref="AJ4916:AK4917"/>
    <mergeCell ref="AL4916:AM4917"/>
    <mergeCell ref="N4916:O4917"/>
    <mergeCell ref="P4916:Q4917"/>
    <mergeCell ref="R4916:S4917"/>
    <mergeCell ref="T4916:U4917"/>
    <mergeCell ref="X4916:Y4917"/>
    <mergeCell ref="Z4916:AA4917"/>
    <mergeCell ref="BS4918:BS4919"/>
    <mergeCell ref="C4919:D4919"/>
    <mergeCell ref="B4916:B4917"/>
    <mergeCell ref="C4916:D4916"/>
    <mergeCell ref="E4916:E4917"/>
    <mergeCell ref="F4916:F4917"/>
    <mergeCell ref="G4916:G4917"/>
    <mergeCell ref="H4916:I4917"/>
    <mergeCell ref="J4916:K4917"/>
    <mergeCell ref="L4916:M4917"/>
    <mergeCell ref="BF4918:BG4919"/>
    <mergeCell ref="BH4918:BI4919"/>
    <mergeCell ref="BJ4918:BK4919"/>
    <mergeCell ref="BL4918:BM4919"/>
    <mergeCell ref="BN4918:BP4919"/>
    <mergeCell ref="BR4918:BR4919"/>
    <mergeCell ref="AT4918:AU4919"/>
    <mergeCell ref="AV4918:AW4919"/>
    <mergeCell ref="AX4918:AY4919"/>
    <mergeCell ref="AZ4918:BA4919"/>
    <mergeCell ref="BB4918:BC4919"/>
    <mergeCell ref="BD4918:BE4919"/>
    <mergeCell ref="AH4918:AI4919"/>
    <mergeCell ref="AJ4918:AK4919"/>
    <mergeCell ref="AL4918:AM4919"/>
    <mergeCell ref="AN4918:AO4919"/>
    <mergeCell ref="AP4918:AQ4919"/>
    <mergeCell ref="AR4918:AS4919"/>
    <mergeCell ref="B4914:B4915"/>
    <mergeCell ref="C4914:D4914"/>
    <mergeCell ref="E4914:E4915"/>
    <mergeCell ref="F4914:F4915"/>
    <mergeCell ref="G4914:G4915"/>
    <mergeCell ref="AZ4912:BA4913"/>
    <mergeCell ref="BB4912:BC4913"/>
    <mergeCell ref="BD4912:BE4913"/>
    <mergeCell ref="BF4912:BG4913"/>
    <mergeCell ref="BH4912:BI4913"/>
    <mergeCell ref="BJ4912:BK4913"/>
    <mergeCell ref="AN4912:AO4913"/>
    <mergeCell ref="AP4912:AQ4913"/>
    <mergeCell ref="AR4912:AS4913"/>
    <mergeCell ref="AT4912:AU4913"/>
    <mergeCell ref="AV4912:AW4913"/>
    <mergeCell ref="AX4912:AY4913"/>
    <mergeCell ref="AB4912:AC4913"/>
    <mergeCell ref="AD4912:AE4913"/>
    <mergeCell ref="AF4912:AG4913"/>
    <mergeCell ref="AH4912:AI4913"/>
    <mergeCell ref="AJ4912:AK4913"/>
    <mergeCell ref="AL4912:AM4913"/>
    <mergeCell ref="N4912:O4913"/>
    <mergeCell ref="P4912:Q4913"/>
    <mergeCell ref="R4912:S4913"/>
    <mergeCell ref="T4912:U4913"/>
    <mergeCell ref="X4912:Y4913"/>
    <mergeCell ref="Z4912:AA4913"/>
    <mergeCell ref="BS4914:BS4915"/>
    <mergeCell ref="C4915:D4915"/>
    <mergeCell ref="B4910:B4911"/>
    <mergeCell ref="C4910:D4910"/>
    <mergeCell ref="E4910:E4911"/>
    <mergeCell ref="F4910:F4911"/>
    <mergeCell ref="G4910:G4911"/>
    <mergeCell ref="BF4914:BG4915"/>
    <mergeCell ref="BH4914:BI4915"/>
    <mergeCell ref="BJ4914:BK4915"/>
    <mergeCell ref="BL4914:BM4915"/>
    <mergeCell ref="BN4914:BP4915"/>
    <mergeCell ref="BR4914:BR4915"/>
    <mergeCell ref="AT4914:AU4915"/>
    <mergeCell ref="AV4914:AW4915"/>
    <mergeCell ref="AX4914:AY4915"/>
    <mergeCell ref="AZ4914:BA4915"/>
    <mergeCell ref="BB4914:BC4915"/>
    <mergeCell ref="BD4914:BE4915"/>
    <mergeCell ref="AH4914:AI4915"/>
    <mergeCell ref="AJ4914:AK4915"/>
    <mergeCell ref="AL4914:AM4915"/>
    <mergeCell ref="AN4914:AO4915"/>
    <mergeCell ref="AP4914:AQ4915"/>
    <mergeCell ref="AR4914:AS4915"/>
    <mergeCell ref="T4914:U4915"/>
    <mergeCell ref="X4914:Y4915"/>
    <mergeCell ref="Z4914:AA4915"/>
    <mergeCell ref="AB4914:AC4915"/>
    <mergeCell ref="AD4914:AE4915"/>
    <mergeCell ref="AF4914:AG4915"/>
    <mergeCell ref="H4914:I4915"/>
    <mergeCell ref="J4914:K4915"/>
    <mergeCell ref="L4914:M4915"/>
    <mergeCell ref="N4914:O4915"/>
    <mergeCell ref="C4911:D4911"/>
    <mergeCell ref="B4912:B4913"/>
    <mergeCell ref="C4912:D4912"/>
    <mergeCell ref="E4912:E4913"/>
    <mergeCell ref="F4912:F4913"/>
    <mergeCell ref="G4912:G4913"/>
    <mergeCell ref="H4912:I4913"/>
    <mergeCell ref="J4912:K4913"/>
    <mergeCell ref="L4912:M4913"/>
    <mergeCell ref="BF4910:BG4911"/>
    <mergeCell ref="BH4910:BI4911"/>
    <mergeCell ref="BJ4910:BK4911"/>
    <mergeCell ref="BL4910:BM4911"/>
    <mergeCell ref="BN4910:BP4911"/>
    <mergeCell ref="BR4910:BR4911"/>
    <mergeCell ref="AT4910:AU4911"/>
    <mergeCell ref="AV4910:AW4911"/>
    <mergeCell ref="AX4910:AY4911"/>
    <mergeCell ref="AZ4910:BA4911"/>
    <mergeCell ref="BB4910:BC4911"/>
    <mergeCell ref="BD4910:BE4911"/>
    <mergeCell ref="AH4910:AI4911"/>
    <mergeCell ref="AJ4910:AK4911"/>
    <mergeCell ref="AL4910:AM4911"/>
    <mergeCell ref="AN4910:AO4911"/>
    <mergeCell ref="AP4910:AQ4911"/>
    <mergeCell ref="AR4910:AS4911"/>
    <mergeCell ref="T4910:U4911"/>
    <mergeCell ref="X4910:Y4911"/>
    <mergeCell ref="Z4910:AA4911"/>
    <mergeCell ref="AB4910:AC4911"/>
    <mergeCell ref="AD4910:AE4911"/>
    <mergeCell ref="AF4910:AG4911"/>
    <mergeCell ref="H4910:I4911"/>
    <mergeCell ref="J4910:K4911"/>
    <mergeCell ref="L4910:M4911"/>
    <mergeCell ref="N4910:O4911"/>
    <mergeCell ref="P4910:Q4911"/>
    <mergeCell ref="R4910:S4911"/>
    <mergeCell ref="BL4912:BM4913"/>
    <mergeCell ref="BN4912:BP4913"/>
    <mergeCell ref="BR4912:BR4913"/>
    <mergeCell ref="C4913:D4913"/>
    <mergeCell ref="BQ4910:BQ4911"/>
    <mergeCell ref="BB4908:BC4909"/>
    <mergeCell ref="BD4908:BE4909"/>
    <mergeCell ref="BF4908:BG4909"/>
    <mergeCell ref="BH4908:BI4909"/>
    <mergeCell ref="BJ4908:BK4909"/>
    <mergeCell ref="AN4908:AO4909"/>
    <mergeCell ref="AP4908:AQ4909"/>
    <mergeCell ref="AR4908:AS4909"/>
    <mergeCell ref="AT4908:AU4909"/>
    <mergeCell ref="AV4908:AW4909"/>
    <mergeCell ref="AX4908:AY4909"/>
    <mergeCell ref="AB4908:AC4909"/>
    <mergeCell ref="AD4908:AE4909"/>
    <mergeCell ref="AF4908:AG4909"/>
    <mergeCell ref="AH4908:AI4909"/>
    <mergeCell ref="AJ4908:AK4909"/>
    <mergeCell ref="AL4908:AM4909"/>
    <mergeCell ref="N4908:O4909"/>
    <mergeCell ref="P4908:Q4909"/>
    <mergeCell ref="R4908:S4909"/>
    <mergeCell ref="T4908:U4909"/>
    <mergeCell ref="X4908:Y4909"/>
    <mergeCell ref="Z4908:AA4909"/>
    <mergeCell ref="B4908:B4909"/>
    <mergeCell ref="C4908:D4908"/>
    <mergeCell ref="E4908:E4909"/>
    <mergeCell ref="F4908:F4909"/>
    <mergeCell ref="G4908:G4909"/>
    <mergeCell ref="BQ4908:BQ4909"/>
    <mergeCell ref="C4909:D4909"/>
    <mergeCell ref="BF4903:BO4903"/>
    <mergeCell ref="B4906:B4907"/>
    <mergeCell ref="C4906:D4907"/>
    <mergeCell ref="F4906:F4907"/>
    <mergeCell ref="G4906:G4907"/>
    <mergeCell ref="H4906:I4907"/>
    <mergeCell ref="J4906:O4906"/>
    <mergeCell ref="P4906:U4906"/>
    <mergeCell ref="X4906:Y4907"/>
    <mergeCell ref="Z4906:AA4907"/>
    <mergeCell ref="C4903:D4903"/>
    <mergeCell ref="E4903:AE4903"/>
    <mergeCell ref="AG4903:AJ4903"/>
    <mergeCell ref="AK4903:BB4903"/>
    <mergeCell ref="BC4903:BE4903"/>
    <mergeCell ref="BN4906:BP4907"/>
    <mergeCell ref="J4907:K4907"/>
    <mergeCell ref="L4907:M4907"/>
    <mergeCell ref="N4907:O4907"/>
    <mergeCell ref="P4907:Q4907"/>
    <mergeCell ref="R4907:S4907"/>
    <mergeCell ref="T4907:U4907"/>
    <mergeCell ref="AB4906:AC4907"/>
    <mergeCell ref="AD4906:AI4906"/>
    <mergeCell ref="AJ4906:AO4906"/>
    <mergeCell ref="AP4906:AU4906"/>
    <mergeCell ref="AV4906:BA4906"/>
    <mergeCell ref="BB4906:BG4906"/>
    <mergeCell ref="AP4907:AQ4907"/>
    <mergeCell ref="AR4907:AS4907"/>
    <mergeCell ref="AT4907:AU4907"/>
    <mergeCell ref="AV4907:AW4907"/>
    <mergeCell ref="BH4906:BM4906"/>
    <mergeCell ref="B4896:C4896"/>
    <mergeCell ref="H4896:J4896"/>
    <mergeCell ref="L4896:N4896"/>
    <mergeCell ref="BL4908:BM4909"/>
    <mergeCell ref="BN4908:BP4909"/>
    <mergeCell ref="BR4908:BR4909"/>
    <mergeCell ref="B4899:BP4899"/>
    <mergeCell ref="E4901:AE4901"/>
    <mergeCell ref="AG4901:AM4901"/>
    <mergeCell ref="AN4901:BO4901"/>
    <mergeCell ref="AQ4896:AS4896"/>
    <mergeCell ref="AU4896:AW4896"/>
    <mergeCell ref="BB4896:BF4896"/>
    <mergeCell ref="BG4896:BI4896"/>
    <mergeCell ref="BK4896:BM4896"/>
    <mergeCell ref="BC4897:BP4897"/>
    <mergeCell ref="S4896:U4896"/>
    <mergeCell ref="L4891:M4892"/>
    <mergeCell ref="N4891:O4892"/>
    <mergeCell ref="P4891:Q4892"/>
    <mergeCell ref="R4891:S4892"/>
    <mergeCell ref="T4891:U4892"/>
    <mergeCell ref="X4891:Y4892"/>
    <mergeCell ref="Z4891:AA4892"/>
    <mergeCell ref="AB4891:AC4892"/>
    <mergeCell ref="AD4891:AE4892"/>
    <mergeCell ref="AF4891:AG4892"/>
    <mergeCell ref="AH4891:AI4892"/>
    <mergeCell ref="AJ4891:AK4892"/>
    <mergeCell ref="AL4891:AM4892"/>
    <mergeCell ref="AN4891:AO4892"/>
    <mergeCell ref="AP4891:AQ4892"/>
    <mergeCell ref="AR4891:AS4892"/>
    <mergeCell ref="AT4891:AU4892"/>
    <mergeCell ref="AV4891:AW4892"/>
    <mergeCell ref="AX4891:AY4892"/>
    <mergeCell ref="AZ4891:BA4892"/>
    <mergeCell ref="BB4891:BC4892"/>
    <mergeCell ref="BD4891:BE4892"/>
    <mergeCell ref="H4908:I4909"/>
    <mergeCell ref="J4908:K4909"/>
    <mergeCell ref="L4908:M4909"/>
    <mergeCell ref="AX4907:AY4907"/>
    <mergeCell ref="AZ4907:BA4907"/>
    <mergeCell ref="BB4907:BC4907"/>
    <mergeCell ref="BD4907:BE4907"/>
    <mergeCell ref="BF4907:BG4907"/>
    <mergeCell ref="BH4907:BI4907"/>
    <mergeCell ref="AL4907:AM4907"/>
    <mergeCell ref="AN4907:AO4907"/>
    <mergeCell ref="BJ4907:BK4907"/>
    <mergeCell ref="BL4907:BM4907"/>
    <mergeCell ref="B4894:C4894"/>
    <mergeCell ref="H4894:J4894"/>
    <mergeCell ref="L4894:N4894"/>
    <mergeCell ref="O4894:R4894"/>
    <mergeCell ref="AD4907:AE4907"/>
    <mergeCell ref="AF4907:AG4907"/>
    <mergeCell ref="AH4907:AI4907"/>
    <mergeCell ref="AJ4907:AK4907"/>
    <mergeCell ref="BQ4891:BQ4892"/>
    <mergeCell ref="BR4893:BS4893"/>
    <mergeCell ref="BQ4906:BQ4907"/>
    <mergeCell ref="AZ4908:BA4909"/>
    <mergeCell ref="BJ4885:BK4886"/>
    <mergeCell ref="AN4885:AO4886"/>
    <mergeCell ref="AP4885:AQ4886"/>
    <mergeCell ref="AR4885:AS4886"/>
    <mergeCell ref="AT4885:AU4886"/>
    <mergeCell ref="AV4885:AW4886"/>
    <mergeCell ref="AX4885:AY4886"/>
    <mergeCell ref="AB4885:AC4886"/>
    <mergeCell ref="AD4885:AE4886"/>
    <mergeCell ref="BS4889:BS4890"/>
    <mergeCell ref="B4891:C4891"/>
    <mergeCell ref="BF4889:BG4890"/>
    <mergeCell ref="BH4889:BI4890"/>
    <mergeCell ref="BJ4889:BK4890"/>
    <mergeCell ref="BL4889:BM4890"/>
    <mergeCell ref="BN4889:BP4890"/>
    <mergeCell ref="BR4889:BR4890"/>
    <mergeCell ref="AT4889:AU4890"/>
    <mergeCell ref="AF4885:AG4886"/>
    <mergeCell ref="AH4885:AI4886"/>
    <mergeCell ref="AJ4885:AK4886"/>
    <mergeCell ref="AL4885:AM4886"/>
    <mergeCell ref="N4885:O4886"/>
    <mergeCell ref="P4885:Q4886"/>
    <mergeCell ref="R4885:S4886"/>
    <mergeCell ref="T4885:U4886"/>
    <mergeCell ref="X4885:Y4886"/>
    <mergeCell ref="Z4885:AA4886"/>
    <mergeCell ref="B4889:C4890"/>
    <mergeCell ref="D4889:E4890"/>
    <mergeCell ref="H4889:I4890"/>
    <mergeCell ref="J4889:K4890"/>
    <mergeCell ref="L4889:M4890"/>
    <mergeCell ref="N4889:O4890"/>
    <mergeCell ref="P4889:Q4890"/>
    <mergeCell ref="R4889:S4890"/>
    <mergeCell ref="D4891:E4892"/>
    <mergeCell ref="H4891:I4892"/>
    <mergeCell ref="J4891:K4892"/>
    <mergeCell ref="BS4887:BS4888"/>
    <mergeCell ref="C4888:D4888"/>
    <mergeCell ref="B4885:B4886"/>
    <mergeCell ref="C4885:D4885"/>
    <mergeCell ref="E4885:E4886"/>
    <mergeCell ref="F4885:F4886"/>
    <mergeCell ref="G4885:G4886"/>
    <mergeCell ref="H4885:I4886"/>
    <mergeCell ref="J4885:K4886"/>
    <mergeCell ref="L4885:M4886"/>
    <mergeCell ref="BQ4885:BQ4886"/>
    <mergeCell ref="BF4887:BG4888"/>
    <mergeCell ref="BH4887:BI4888"/>
    <mergeCell ref="BJ4887:BK4888"/>
    <mergeCell ref="AF4889:AG4890"/>
    <mergeCell ref="BL4887:BM4888"/>
    <mergeCell ref="BN4887:BP4888"/>
    <mergeCell ref="BR4887:BR4888"/>
    <mergeCell ref="AT4887:AU4888"/>
    <mergeCell ref="AV4887:AW4888"/>
    <mergeCell ref="AX4887:AY4888"/>
    <mergeCell ref="AZ4887:BA4888"/>
    <mergeCell ref="BB4887:BC4888"/>
    <mergeCell ref="BD4887:BE4888"/>
    <mergeCell ref="AH4887:AI4888"/>
    <mergeCell ref="AJ4887:AK4888"/>
    <mergeCell ref="AL4887:AM4888"/>
    <mergeCell ref="AN4887:AO4888"/>
    <mergeCell ref="AP4887:AQ4888"/>
    <mergeCell ref="AR4887:AS4888"/>
    <mergeCell ref="T4887:U4888"/>
    <mergeCell ref="X4887:Y4888"/>
    <mergeCell ref="Z4887:AA4888"/>
    <mergeCell ref="AB4887:AC4888"/>
    <mergeCell ref="AD4887:AE4888"/>
    <mergeCell ref="AF4887:AG4888"/>
    <mergeCell ref="H4887:I4888"/>
    <mergeCell ref="J4887:K4888"/>
    <mergeCell ref="L4887:M4888"/>
    <mergeCell ref="N4887:O4888"/>
    <mergeCell ref="P4887:Q4888"/>
    <mergeCell ref="R4887:S4888"/>
    <mergeCell ref="BQ4887:BQ4888"/>
    <mergeCell ref="BL4885:BM4886"/>
    <mergeCell ref="BN4885:BP4886"/>
    <mergeCell ref="BR4885:BR4886"/>
    <mergeCell ref="C4882:D4882"/>
    <mergeCell ref="B4883:B4884"/>
    <mergeCell ref="C4883:D4883"/>
    <mergeCell ref="E4883:E4884"/>
    <mergeCell ref="F4883:F4884"/>
    <mergeCell ref="G4883:G4884"/>
    <mergeCell ref="AZ4881:BA4882"/>
    <mergeCell ref="BB4881:BC4882"/>
    <mergeCell ref="BD4881:BE4882"/>
    <mergeCell ref="BF4881:BG4882"/>
    <mergeCell ref="BH4881:BI4882"/>
    <mergeCell ref="BJ4881:BK4882"/>
    <mergeCell ref="AN4881:AO4882"/>
    <mergeCell ref="AP4881:AQ4882"/>
    <mergeCell ref="AR4881:AS4882"/>
    <mergeCell ref="AT4881:AU4882"/>
    <mergeCell ref="AV4881:AW4882"/>
    <mergeCell ref="AX4881:AY4882"/>
    <mergeCell ref="AB4881:AC4882"/>
    <mergeCell ref="AD4881:AE4882"/>
    <mergeCell ref="AF4881:AG4882"/>
    <mergeCell ref="AH4881:AI4882"/>
    <mergeCell ref="AJ4881:AK4882"/>
    <mergeCell ref="AL4881:AM4882"/>
    <mergeCell ref="N4881:O4882"/>
    <mergeCell ref="P4881:Q4882"/>
    <mergeCell ref="R4881:S4882"/>
    <mergeCell ref="T4881:U4882"/>
    <mergeCell ref="X4881:Y4882"/>
    <mergeCell ref="Z4881:AA4882"/>
    <mergeCell ref="BR4881:BR4882"/>
    <mergeCell ref="C4886:D4886"/>
    <mergeCell ref="B4887:B4888"/>
    <mergeCell ref="C4887:D4887"/>
    <mergeCell ref="E4887:E4888"/>
    <mergeCell ref="F4887:F4888"/>
    <mergeCell ref="G4887:G4888"/>
    <mergeCell ref="AZ4885:BA4886"/>
    <mergeCell ref="BB4885:BC4886"/>
    <mergeCell ref="BD4885:BE4886"/>
    <mergeCell ref="BF4885:BG4886"/>
    <mergeCell ref="BH4885:BI4886"/>
    <mergeCell ref="BS4883:BS4884"/>
    <mergeCell ref="C4884:D4884"/>
    <mergeCell ref="B4881:B4882"/>
    <mergeCell ref="C4881:D4881"/>
    <mergeCell ref="E4881:E4882"/>
    <mergeCell ref="F4881:F4882"/>
    <mergeCell ref="G4881:G4882"/>
    <mergeCell ref="H4881:I4882"/>
    <mergeCell ref="J4881:K4882"/>
    <mergeCell ref="L4881:M4882"/>
    <mergeCell ref="BF4883:BG4884"/>
    <mergeCell ref="BH4883:BI4884"/>
    <mergeCell ref="BJ4883:BK4884"/>
    <mergeCell ref="BL4883:BM4884"/>
    <mergeCell ref="BN4883:BP4884"/>
    <mergeCell ref="BR4883:BR4884"/>
    <mergeCell ref="AT4883:AU4884"/>
    <mergeCell ref="AV4883:AW4884"/>
    <mergeCell ref="AX4883:AY4884"/>
    <mergeCell ref="AZ4883:BA4884"/>
    <mergeCell ref="BB4883:BC4884"/>
    <mergeCell ref="BD4883:BE4884"/>
    <mergeCell ref="AH4883:AI4884"/>
    <mergeCell ref="BQ4883:BQ4884"/>
    <mergeCell ref="AD4883:AE4884"/>
    <mergeCell ref="AF4883:AG4884"/>
    <mergeCell ref="H4883:I4884"/>
    <mergeCell ref="J4883:K4884"/>
    <mergeCell ref="L4883:M4884"/>
    <mergeCell ref="N4883:O4884"/>
    <mergeCell ref="P4883:Q4884"/>
    <mergeCell ref="R4883:S4884"/>
    <mergeCell ref="BF4879:BG4880"/>
    <mergeCell ref="BH4879:BI4880"/>
    <mergeCell ref="BJ4879:BK4880"/>
    <mergeCell ref="BL4879:BM4880"/>
    <mergeCell ref="BN4879:BP4880"/>
    <mergeCell ref="BR4879:BR4880"/>
    <mergeCell ref="AT4879:AU4880"/>
    <mergeCell ref="AV4879:AW4880"/>
    <mergeCell ref="AX4879:AY4880"/>
    <mergeCell ref="AZ4879:BA4880"/>
    <mergeCell ref="BB4879:BC4880"/>
    <mergeCell ref="BD4879:BE4880"/>
    <mergeCell ref="AH4879:AI4880"/>
    <mergeCell ref="AJ4879:AK4880"/>
    <mergeCell ref="AL4879:AM4880"/>
    <mergeCell ref="AN4879:AO4880"/>
    <mergeCell ref="AP4879:AQ4880"/>
    <mergeCell ref="AR4879:AS4880"/>
    <mergeCell ref="T4879:U4880"/>
    <mergeCell ref="X4879:Y4880"/>
    <mergeCell ref="Z4879:AA4880"/>
    <mergeCell ref="AB4879:AC4880"/>
    <mergeCell ref="AD4879:AE4880"/>
    <mergeCell ref="AF4879:AG4880"/>
    <mergeCell ref="H4879:I4880"/>
    <mergeCell ref="J4879:K4880"/>
    <mergeCell ref="L4879:M4880"/>
    <mergeCell ref="N4879:O4880"/>
    <mergeCell ref="P4879:Q4880"/>
    <mergeCell ref="R4879:S4880"/>
    <mergeCell ref="BL4881:BM4882"/>
    <mergeCell ref="BN4881:BP4882"/>
    <mergeCell ref="BQ4879:BQ4880"/>
    <mergeCell ref="BB4875:BC4876"/>
    <mergeCell ref="BD4875:BE4876"/>
    <mergeCell ref="AH4875:AI4876"/>
    <mergeCell ref="AJ4875:AK4876"/>
    <mergeCell ref="AL4875:AM4876"/>
    <mergeCell ref="AN4875:AO4876"/>
    <mergeCell ref="AP4875:AQ4876"/>
    <mergeCell ref="AR4875:AS4876"/>
    <mergeCell ref="T4875:U4876"/>
    <mergeCell ref="X4875:Y4876"/>
    <mergeCell ref="Z4875:AA4876"/>
    <mergeCell ref="AB4875:AC4876"/>
    <mergeCell ref="AD4875:AE4876"/>
    <mergeCell ref="AF4875:AG4876"/>
    <mergeCell ref="H4875:I4876"/>
    <mergeCell ref="J4875:K4876"/>
    <mergeCell ref="L4875:M4876"/>
    <mergeCell ref="N4875:O4876"/>
    <mergeCell ref="P4875:Q4876"/>
    <mergeCell ref="R4875:S4876"/>
    <mergeCell ref="BL4877:BM4878"/>
    <mergeCell ref="BN4877:BP4878"/>
    <mergeCell ref="BR4877:BR4878"/>
    <mergeCell ref="BQ4877:BQ4878"/>
    <mergeCell ref="C4878:D4878"/>
    <mergeCell ref="B4879:B4880"/>
    <mergeCell ref="C4879:D4879"/>
    <mergeCell ref="E4879:E4880"/>
    <mergeCell ref="F4879:F4880"/>
    <mergeCell ref="G4879:G4880"/>
    <mergeCell ref="AZ4877:BA4878"/>
    <mergeCell ref="BB4877:BC4878"/>
    <mergeCell ref="BD4877:BE4878"/>
    <mergeCell ref="BF4877:BG4878"/>
    <mergeCell ref="BH4877:BI4878"/>
    <mergeCell ref="BJ4877:BK4878"/>
    <mergeCell ref="AN4877:AO4878"/>
    <mergeCell ref="AP4877:AQ4878"/>
    <mergeCell ref="AR4877:AS4878"/>
    <mergeCell ref="AT4877:AU4878"/>
    <mergeCell ref="AV4877:AW4878"/>
    <mergeCell ref="AX4877:AY4878"/>
    <mergeCell ref="AB4877:AC4878"/>
    <mergeCell ref="AD4877:AE4878"/>
    <mergeCell ref="AF4877:AG4878"/>
    <mergeCell ref="AH4877:AI4878"/>
    <mergeCell ref="AJ4877:AK4878"/>
    <mergeCell ref="AL4877:AM4878"/>
    <mergeCell ref="N4877:O4878"/>
    <mergeCell ref="P4877:Q4878"/>
    <mergeCell ref="R4877:S4878"/>
    <mergeCell ref="T4877:U4878"/>
    <mergeCell ref="X4877:Y4878"/>
    <mergeCell ref="Z4877:AA4878"/>
    <mergeCell ref="BQ4875:BQ4876"/>
    <mergeCell ref="C4880:D4880"/>
    <mergeCell ref="B4877:B4878"/>
    <mergeCell ref="C4877:D4877"/>
    <mergeCell ref="E4877:E4878"/>
    <mergeCell ref="F4877:F4878"/>
    <mergeCell ref="G4877:G4878"/>
    <mergeCell ref="H4877:I4878"/>
    <mergeCell ref="J4877:K4878"/>
    <mergeCell ref="L4877:M4878"/>
    <mergeCell ref="Z4871:AA4872"/>
    <mergeCell ref="AB4871:AC4872"/>
    <mergeCell ref="AD4871:AE4872"/>
    <mergeCell ref="AF4871:AG4872"/>
    <mergeCell ref="H4871:I4872"/>
    <mergeCell ref="J4871:K4872"/>
    <mergeCell ref="L4871:M4872"/>
    <mergeCell ref="N4871:O4872"/>
    <mergeCell ref="P4871:Q4872"/>
    <mergeCell ref="R4871:S4872"/>
    <mergeCell ref="BL4873:BM4874"/>
    <mergeCell ref="BN4873:BP4874"/>
    <mergeCell ref="BR4873:BR4874"/>
    <mergeCell ref="BS4873:BS4874"/>
    <mergeCell ref="C4874:D4874"/>
    <mergeCell ref="B4875:B4876"/>
    <mergeCell ref="C4875:D4875"/>
    <mergeCell ref="E4875:E4876"/>
    <mergeCell ref="F4875:F4876"/>
    <mergeCell ref="G4875:G4876"/>
    <mergeCell ref="AZ4873:BA4874"/>
    <mergeCell ref="BB4873:BC4874"/>
    <mergeCell ref="BD4873:BE4874"/>
    <mergeCell ref="BF4873:BG4874"/>
    <mergeCell ref="BH4873:BI4874"/>
    <mergeCell ref="BJ4873:BK4874"/>
    <mergeCell ref="AN4873:AO4874"/>
    <mergeCell ref="AP4873:AQ4874"/>
    <mergeCell ref="AR4873:AS4874"/>
    <mergeCell ref="AT4873:AU4874"/>
    <mergeCell ref="AV4873:AW4874"/>
    <mergeCell ref="AX4873:AY4874"/>
    <mergeCell ref="AB4873:AC4874"/>
    <mergeCell ref="AD4873:AE4874"/>
    <mergeCell ref="AF4873:AG4874"/>
    <mergeCell ref="AH4873:AI4874"/>
    <mergeCell ref="AJ4873:AK4874"/>
    <mergeCell ref="AL4873:AM4874"/>
    <mergeCell ref="N4873:O4874"/>
    <mergeCell ref="P4873:Q4874"/>
    <mergeCell ref="R4873:S4874"/>
    <mergeCell ref="T4873:U4874"/>
    <mergeCell ref="X4873:Y4874"/>
    <mergeCell ref="Z4873:AA4874"/>
    <mergeCell ref="BS4875:BS4876"/>
    <mergeCell ref="C4876:D4876"/>
    <mergeCell ref="B4873:B4874"/>
    <mergeCell ref="C4873:D4873"/>
    <mergeCell ref="E4873:E4874"/>
    <mergeCell ref="F4873:F4874"/>
    <mergeCell ref="G4873:G4874"/>
    <mergeCell ref="H4873:I4874"/>
    <mergeCell ref="J4873:K4874"/>
    <mergeCell ref="L4873:M4874"/>
    <mergeCell ref="BF4875:BG4876"/>
    <mergeCell ref="BH4875:BI4876"/>
    <mergeCell ref="BJ4875:BK4876"/>
    <mergeCell ref="BL4875:BM4876"/>
    <mergeCell ref="BN4875:BP4876"/>
    <mergeCell ref="BR4875:BR4876"/>
    <mergeCell ref="AT4875:AU4876"/>
    <mergeCell ref="AV4875:AW4876"/>
    <mergeCell ref="AX4875:AY4876"/>
    <mergeCell ref="AZ4875:BA4876"/>
    <mergeCell ref="BL4869:BM4870"/>
    <mergeCell ref="BN4869:BP4870"/>
    <mergeCell ref="BR4869:BR4870"/>
    <mergeCell ref="BS4869:BS4870"/>
    <mergeCell ref="C4870:D4870"/>
    <mergeCell ref="B4871:B4872"/>
    <mergeCell ref="C4871:D4871"/>
    <mergeCell ref="E4871:E4872"/>
    <mergeCell ref="F4871:F4872"/>
    <mergeCell ref="G4871:G4872"/>
    <mergeCell ref="AZ4869:BA4870"/>
    <mergeCell ref="BB4869:BC4870"/>
    <mergeCell ref="BD4869:BE4870"/>
    <mergeCell ref="BF4869:BG4870"/>
    <mergeCell ref="BH4869:BI4870"/>
    <mergeCell ref="BJ4869:BK4870"/>
    <mergeCell ref="AN4869:AO4870"/>
    <mergeCell ref="AP4869:AQ4870"/>
    <mergeCell ref="AR4869:AS4870"/>
    <mergeCell ref="AT4869:AU4870"/>
    <mergeCell ref="AV4869:AW4870"/>
    <mergeCell ref="AX4869:AY4870"/>
    <mergeCell ref="AB4869:AC4870"/>
    <mergeCell ref="AD4869:AE4870"/>
    <mergeCell ref="AF4869:AG4870"/>
    <mergeCell ref="AH4869:AI4870"/>
    <mergeCell ref="AJ4869:AK4870"/>
    <mergeCell ref="AL4869:AM4870"/>
    <mergeCell ref="N4869:O4870"/>
    <mergeCell ref="P4869:Q4870"/>
    <mergeCell ref="R4869:S4870"/>
    <mergeCell ref="T4869:U4870"/>
    <mergeCell ref="X4869:Y4870"/>
    <mergeCell ref="Z4869:AA4870"/>
    <mergeCell ref="BS4871:BS4872"/>
    <mergeCell ref="C4872:D4872"/>
    <mergeCell ref="B4869:B4870"/>
    <mergeCell ref="C4869:D4869"/>
    <mergeCell ref="E4869:E4870"/>
    <mergeCell ref="F4869:F4870"/>
    <mergeCell ref="G4869:G4870"/>
    <mergeCell ref="H4869:I4870"/>
    <mergeCell ref="J4869:K4870"/>
    <mergeCell ref="L4869:M4870"/>
    <mergeCell ref="BF4871:BG4872"/>
    <mergeCell ref="BH4871:BI4872"/>
    <mergeCell ref="BJ4871:BK4872"/>
    <mergeCell ref="BL4871:BM4872"/>
    <mergeCell ref="BN4871:BP4872"/>
    <mergeCell ref="BR4871:BR4872"/>
    <mergeCell ref="AT4871:AU4872"/>
    <mergeCell ref="AV4871:AW4872"/>
    <mergeCell ref="AX4871:AY4872"/>
    <mergeCell ref="AZ4871:BA4872"/>
    <mergeCell ref="BB4871:BC4872"/>
    <mergeCell ref="BD4871:BE4872"/>
    <mergeCell ref="AH4871:AI4872"/>
    <mergeCell ref="AJ4871:AK4872"/>
    <mergeCell ref="AL4871:AM4872"/>
    <mergeCell ref="AN4871:AO4872"/>
    <mergeCell ref="AP4871:AQ4872"/>
    <mergeCell ref="AR4871:AS4872"/>
    <mergeCell ref="T4871:U4872"/>
    <mergeCell ref="X4871:Y4872"/>
    <mergeCell ref="G4865:G4866"/>
    <mergeCell ref="H4865:I4866"/>
    <mergeCell ref="J4865:K4866"/>
    <mergeCell ref="L4865:M4866"/>
    <mergeCell ref="BF4867:BG4868"/>
    <mergeCell ref="BH4867:BI4868"/>
    <mergeCell ref="BJ4867:BK4868"/>
    <mergeCell ref="BL4867:BM4868"/>
    <mergeCell ref="BN4867:BP4868"/>
    <mergeCell ref="BR4867:BR4868"/>
    <mergeCell ref="AT4867:AU4868"/>
    <mergeCell ref="AV4867:AW4868"/>
    <mergeCell ref="AX4867:AY4868"/>
    <mergeCell ref="AZ4867:BA4868"/>
    <mergeCell ref="BB4867:BC4868"/>
    <mergeCell ref="BD4867:BE4868"/>
    <mergeCell ref="AH4867:AI4868"/>
    <mergeCell ref="AJ4867:AK4868"/>
    <mergeCell ref="AL4867:AM4868"/>
    <mergeCell ref="AN4867:AO4868"/>
    <mergeCell ref="AP4867:AQ4868"/>
    <mergeCell ref="AR4867:AS4868"/>
    <mergeCell ref="T4867:U4868"/>
    <mergeCell ref="X4867:Y4868"/>
    <mergeCell ref="Z4867:AA4868"/>
    <mergeCell ref="AB4867:AC4868"/>
    <mergeCell ref="AD4867:AE4868"/>
    <mergeCell ref="AF4867:AG4868"/>
    <mergeCell ref="H4867:I4868"/>
    <mergeCell ref="J4867:K4868"/>
    <mergeCell ref="L4867:M4868"/>
    <mergeCell ref="N4867:O4868"/>
    <mergeCell ref="P4867:Q4868"/>
    <mergeCell ref="R4867:S4868"/>
    <mergeCell ref="AX4863:AY4864"/>
    <mergeCell ref="AZ4863:BA4864"/>
    <mergeCell ref="BB4863:BC4864"/>
    <mergeCell ref="BD4863:BE4864"/>
    <mergeCell ref="AH4863:AI4864"/>
    <mergeCell ref="AJ4863:AK4864"/>
    <mergeCell ref="AL4863:AM4864"/>
    <mergeCell ref="AN4863:AO4864"/>
    <mergeCell ref="AP4863:AQ4864"/>
    <mergeCell ref="AR4863:AS4864"/>
    <mergeCell ref="T4863:U4864"/>
    <mergeCell ref="X4863:Y4864"/>
    <mergeCell ref="Z4863:AA4864"/>
    <mergeCell ref="AB4863:AC4864"/>
    <mergeCell ref="AD4863:AE4864"/>
    <mergeCell ref="AF4863:AG4864"/>
    <mergeCell ref="H4863:I4864"/>
    <mergeCell ref="J4863:K4864"/>
    <mergeCell ref="L4863:M4864"/>
    <mergeCell ref="N4863:O4864"/>
    <mergeCell ref="P4863:Q4864"/>
    <mergeCell ref="R4863:S4864"/>
    <mergeCell ref="BQ4861:BQ4862"/>
    <mergeCell ref="BQ4863:BQ4864"/>
    <mergeCell ref="BL4865:BM4866"/>
    <mergeCell ref="BN4865:BP4866"/>
    <mergeCell ref="BR4865:BR4866"/>
    <mergeCell ref="BS4865:BS4866"/>
    <mergeCell ref="C4866:D4866"/>
    <mergeCell ref="B4867:B4868"/>
    <mergeCell ref="C4867:D4867"/>
    <mergeCell ref="E4867:E4868"/>
    <mergeCell ref="F4867:F4868"/>
    <mergeCell ref="G4867:G4868"/>
    <mergeCell ref="AZ4865:BA4866"/>
    <mergeCell ref="BB4865:BC4866"/>
    <mergeCell ref="BD4865:BE4866"/>
    <mergeCell ref="BF4865:BG4866"/>
    <mergeCell ref="BH4865:BI4866"/>
    <mergeCell ref="BJ4865:BK4866"/>
    <mergeCell ref="AN4865:AO4866"/>
    <mergeCell ref="AP4865:AQ4866"/>
    <mergeCell ref="AR4865:AS4866"/>
    <mergeCell ref="AT4865:AU4866"/>
    <mergeCell ref="AV4865:AW4866"/>
    <mergeCell ref="AX4865:AY4866"/>
    <mergeCell ref="AB4865:AC4866"/>
    <mergeCell ref="AD4865:AE4866"/>
    <mergeCell ref="AF4865:AG4866"/>
    <mergeCell ref="AH4865:AI4866"/>
    <mergeCell ref="AJ4865:AK4866"/>
    <mergeCell ref="AL4865:AM4866"/>
    <mergeCell ref="N4865:O4866"/>
    <mergeCell ref="P4865:Q4866"/>
    <mergeCell ref="R4865:S4866"/>
    <mergeCell ref="T4865:U4866"/>
    <mergeCell ref="X4865:Y4866"/>
    <mergeCell ref="Z4865:AA4866"/>
    <mergeCell ref="BS4867:BS4868"/>
    <mergeCell ref="C4868:D4868"/>
    <mergeCell ref="B4865:B4866"/>
    <mergeCell ref="C4865:D4865"/>
    <mergeCell ref="E4865:E4866"/>
    <mergeCell ref="F4865:F4866"/>
    <mergeCell ref="T4859:U4860"/>
    <mergeCell ref="X4859:Y4860"/>
    <mergeCell ref="Z4859:AA4860"/>
    <mergeCell ref="AB4859:AC4860"/>
    <mergeCell ref="AD4859:AE4860"/>
    <mergeCell ref="AF4859:AG4860"/>
    <mergeCell ref="H4859:I4860"/>
    <mergeCell ref="J4859:K4860"/>
    <mergeCell ref="L4859:M4860"/>
    <mergeCell ref="N4859:O4860"/>
    <mergeCell ref="P4859:Q4860"/>
    <mergeCell ref="R4859:S4860"/>
    <mergeCell ref="BL4861:BM4862"/>
    <mergeCell ref="BN4861:BP4862"/>
    <mergeCell ref="BR4861:BR4862"/>
    <mergeCell ref="BS4861:BS4862"/>
    <mergeCell ref="C4862:D4862"/>
    <mergeCell ref="B4863:B4864"/>
    <mergeCell ref="C4863:D4863"/>
    <mergeCell ref="E4863:E4864"/>
    <mergeCell ref="F4863:F4864"/>
    <mergeCell ref="G4863:G4864"/>
    <mergeCell ref="AZ4861:BA4862"/>
    <mergeCell ref="BB4861:BC4862"/>
    <mergeCell ref="BD4861:BE4862"/>
    <mergeCell ref="BF4861:BG4862"/>
    <mergeCell ref="BH4861:BI4862"/>
    <mergeCell ref="BJ4861:BK4862"/>
    <mergeCell ref="AN4861:AO4862"/>
    <mergeCell ref="AP4861:AQ4862"/>
    <mergeCell ref="AR4861:AS4862"/>
    <mergeCell ref="AT4861:AU4862"/>
    <mergeCell ref="AV4861:AW4862"/>
    <mergeCell ref="AX4861:AY4862"/>
    <mergeCell ref="AB4861:AC4862"/>
    <mergeCell ref="AD4861:AE4862"/>
    <mergeCell ref="AF4861:AG4862"/>
    <mergeCell ref="AH4861:AI4862"/>
    <mergeCell ref="AJ4861:AK4862"/>
    <mergeCell ref="AL4861:AM4862"/>
    <mergeCell ref="N4861:O4862"/>
    <mergeCell ref="P4861:Q4862"/>
    <mergeCell ref="R4861:S4862"/>
    <mergeCell ref="T4861:U4862"/>
    <mergeCell ref="X4861:Y4862"/>
    <mergeCell ref="Z4861:AA4862"/>
    <mergeCell ref="BS4863:BS4864"/>
    <mergeCell ref="C4864:D4864"/>
    <mergeCell ref="B4861:B4862"/>
    <mergeCell ref="C4861:D4861"/>
    <mergeCell ref="E4861:E4862"/>
    <mergeCell ref="F4861:F4862"/>
    <mergeCell ref="G4861:G4862"/>
    <mergeCell ref="H4861:I4862"/>
    <mergeCell ref="J4861:K4862"/>
    <mergeCell ref="L4861:M4862"/>
    <mergeCell ref="BF4863:BG4864"/>
    <mergeCell ref="BH4863:BI4864"/>
    <mergeCell ref="BJ4863:BK4864"/>
    <mergeCell ref="BL4863:BM4864"/>
    <mergeCell ref="BN4863:BP4864"/>
    <mergeCell ref="BR4863:BR4864"/>
    <mergeCell ref="AT4863:AU4864"/>
    <mergeCell ref="AV4863:AW4864"/>
    <mergeCell ref="P4855:Q4856"/>
    <mergeCell ref="R4855:S4856"/>
    <mergeCell ref="BL4857:BM4858"/>
    <mergeCell ref="BN4857:BP4858"/>
    <mergeCell ref="BR4857:BR4858"/>
    <mergeCell ref="BS4857:BS4858"/>
    <mergeCell ref="C4858:D4858"/>
    <mergeCell ref="B4859:B4860"/>
    <mergeCell ref="C4859:D4859"/>
    <mergeCell ref="E4859:E4860"/>
    <mergeCell ref="F4859:F4860"/>
    <mergeCell ref="G4859:G4860"/>
    <mergeCell ref="AZ4857:BA4858"/>
    <mergeCell ref="BB4857:BC4858"/>
    <mergeCell ref="BD4857:BE4858"/>
    <mergeCell ref="BF4857:BG4858"/>
    <mergeCell ref="BH4857:BI4858"/>
    <mergeCell ref="BJ4857:BK4858"/>
    <mergeCell ref="AN4857:AO4858"/>
    <mergeCell ref="AP4857:AQ4858"/>
    <mergeCell ref="AR4857:AS4858"/>
    <mergeCell ref="AT4857:AU4858"/>
    <mergeCell ref="AV4857:AW4858"/>
    <mergeCell ref="AX4857:AY4858"/>
    <mergeCell ref="AB4857:AC4858"/>
    <mergeCell ref="AD4857:AE4858"/>
    <mergeCell ref="AF4857:AG4858"/>
    <mergeCell ref="AH4857:AI4858"/>
    <mergeCell ref="AJ4857:AK4858"/>
    <mergeCell ref="AL4857:AM4858"/>
    <mergeCell ref="N4857:O4858"/>
    <mergeCell ref="P4857:Q4858"/>
    <mergeCell ref="R4857:S4858"/>
    <mergeCell ref="T4857:U4858"/>
    <mergeCell ref="X4857:Y4858"/>
    <mergeCell ref="Z4857:AA4858"/>
    <mergeCell ref="BS4859:BS4860"/>
    <mergeCell ref="C4860:D4860"/>
    <mergeCell ref="B4857:B4858"/>
    <mergeCell ref="C4857:D4857"/>
    <mergeCell ref="E4857:E4858"/>
    <mergeCell ref="F4857:F4858"/>
    <mergeCell ref="G4857:G4858"/>
    <mergeCell ref="H4857:I4858"/>
    <mergeCell ref="J4857:K4858"/>
    <mergeCell ref="L4857:M4858"/>
    <mergeCell ref="BF4859:BG4860"/>
    <mergeCell ref="BH4859:BI4860"/>
    <mergeCell ref="BJ4859:BK4860"/>
    <mergeCell ref="BL4859:BM4860"/>
    <mergeCell ref="BN4859:BP4860"/>
    <mergeCell ref="BR4859:BR4860"/>
    <mergeCell ref="AT4859:AU4860"/>
    <mergeCell ref="AV4859:AW4860"/>
    <mergeCell ref="AX4859:AY4860"/>
    <mergeCell ref="AZ4859:BA4860"/>
    <mergeCell ref="BB4859:BC4860"/>
    <mergeCell ref="BD4859:BE4860"/>
    <mergeCell ref="AH4859:AI4860"/>
    <mergeCell ref="AJ4859:AK4860"/>
    <mergeCell ref="AL4859:AM4860"/>
    <mergeCell ref="AN4859:AO4860"/>
    <mergeCell ref="AP4859:AQ4860"/>
    <mergeCell ref="AR4859:AS4860"/>
    <mergeCell ref="B4855:B4856"/>
    <mergeCell ref="C4855:D4855"/>
    <mergeCell ref="E4855:E4856"/>
    <mergeCell ref="F4855:F4856"/>
    <mergeCell ref="G4855:G4856"/>
    <mergeCell ref="AZ4853:BA4854"/>
    <mergeCell ref="BB4853:BC4854"/>
    <mergeCell ref="BD4853:BE4854"/>
    <mergeCell ref="BF4853:BG4854"/>
    <mergeCell ref="BH4853:BI4854"/>
    <mergeCell ref="BJ4853:BK4854"/>
    <mergeCell ref="AN4853:AO4854"/>
    <mergeCell ref="AP4853:AQ4854"/>
    <mergeCell ref="AR4853:AS4854"/>
    <mergeCell ref="AT4853:AU4854"/>
    <mergeCell ref="AV4853:AW4854"/>
    <mergeCell ref="AX4853:AY4854"/>
    <mergeCell ref="AB4853:AC4854"/>
    <mergeCell ref="AD4853:AE4854"/>
    <mergeCell ref="AF4853:AG4854"/>
    <mergeCell ref="AH4853:AI4854"/>
    <mergeCell ref="AJ4853:AK4854"/>
    <mergeCell ref="AL4853:AM4854"/>
    <mergeCell ref="N4853:O4854"/>
    <mergeCell ref="P4853:Q4854"/>
    <mergeCell ref="R4853:S4854"/>
    <mergeCell ref="T4853:U4854"/>
    <mergeCell ref="X4853:Y4854"/>
    <mergeCell ref="Z4853:AA4854"/>
    <mergeCell ref="BS4855:BS4856"/>
    <mergeCell ref="C4856:D4856"/>
    <mergeCell ref="B4851:B4852"/>
    <mergeCell ref="C4851:D4851"/>
    <mergeCell ref="E4851:E4852"/>
    <mergeCell ref="F4851:F4852"/>
    <mergeCell ref="G4851:G4852"/>
    <mergeCell ref="BF4855:BG4856"/>
    <mergeCell ref="BH4855:BI4856"/>
    <mergeCell ref="BJ4855:BK4856"/>
    <mergeCell ref="BL4855:BM4856"/>
    <mergeCell ref="BN4855:BP4856"/>
    <mergeCell ref="BR4855:BR4856"/>
    <mergeCell ref="AT4855:AU4856"/>
    <mergeCell ref="AV4855:AW4856"/>
    <mergeCell ref="AX4855:AY4856"/>
    <mergeCell ref="AZ4855:BA4856"/>
    <mergeCell ref="BB4855:BC4856"/>
    <mergeCell ref="BD4855:BE4856"/>
    <mergeCell ref="AH4855:AI4856"/>
    <mergeCell ref="AJ4855:AK4856"/>
    <mergeCell ref="AL4855:AM4856"/>
    <mergeCell ref="AN4855:AO4856"/>
    <mergeCell ref="AP4855:AQ4856"/>
    <mergeCell ref="AR4855:AS4856"/>
    <mergeCell ref="T4855:U4856"/>
    <mergeCell ref="X4855:Y4856"/>
    <mergeCell ref="Z4855:AA4856"/>
    <mergeCell ref="AB4855:AC4856"/>
    <mergeCell ref="AD4855:AE4856"/>
    <mergeCell ref="AF4855:AG4856"/>
    <mergeCell ref="H4855:I4856"/>
    <mergeCell ref="J4855:K4856"/>
    <mergeCell ref="L4855:M4856"/>
    <mergeCell ref="N4855:O4856"/>
    <mergeCell ref="C4852:D4852"/>
    <mergeCell ref="B4853:B4854"/>
    <mergeCell ref="C4853:D4853"/>
    <mergeCell ref="E4853:E4854"/>
    <mergeCell ref="F4853:F4854"/>
    <mergeCell ref="G4853:G4854"/>
    <mergeCell ref="H4853:I4854"/>
    <mergeCell ref="J4853:K4854"/>
    <mergeCell ref="L4853:M4854"/>
    <mergeCell ref="BF4851:BG4852"/>
    <mergeCell ref="BH4851:BI4852"/>
    <mergeCell ref="BJ4851:BK4852"/>
    <mergeCell ref="BL4851:BM4852"/>
    <mergeCell ref="BN4851:BP4852"/>
    <mergeCell ref="BR4851:BR4852"/>
    <mergeCell ref="AT4851:AU4852"/>
    <mergeCell ref="AV4851:AW4852"/>
    <mergeCell ref="AX4851:AY4852"/>
    <mergeCell ref="AZ4851:BA4852"/>
    <mergeCell ref="BB4851:BC4852"/>
    <mergeCell ref="BD4851:BE4852"/>
    <mergeCell ref="AH4851:AI4852"/>
    <mergeCell ref="AJ4851:AK4852"/>
    <mergeCell ref="AL4851:AM4852"/>
    <mergeCell ref="AN4851:AO4852"/>
    <mergeCell ref="AP4851:AQ4852"/>
    <mergeCell ref="AR4851:AS4852"/>
    <mergeCell ref="T4851:U4852"/>
    <mergeCell ref="X4851:Y4852"/>
    <mergeCell ref="Z4851:AA4852"/>
    <mergeCell ref="AB4851:AC4852"/>
    <mergeCell ref="AD4851:AE4852"/>
    <mergeCell ref="AF4851:AG4852"/>
    <mergeCell ref="H4851:I4852"/>
    <mergeCell ref="J4851:K4852"/>
    <mergeCell ref="L4851:M4852"/>
    <mergeCell ref="N4851:O4852"/>
    <mergeCell ref="P4851:Q4852"/>
    <mergeCell ref="R4851:S4852"/>
    <mergeCell ref="BL4853:BM4854"/>
    <mergeCell ref="BN4853:BP4854"/>
    <mergeCell ref="BR4853:BR4854"/>
    <mergeCell ref="C4854:D4854"/>
    <mergeCell ref="BQ4851:BQ4852"/>
    <mergeCell ref="BQ4853:BQ4854"/>
    <mergeCell ref="B4837:C4837"/>
    <mergeCell ref="H4837:J4837"/>
    <mergeCell ref="L4837:N4837"/>
    <mergeCell ref="BL4849:BM4850"/>
    <mergeCell ref="BN4849:BP4850"/>
    <mergeCell ref="BR4849:BR4850"/>
    <mergeCell ref="BS4849:BS4850"/>
    <mergeCell ref="AZ4849:BA4850"/>
    <mergeCell ref="BB4849:BC4850"/>
    <mergeCell ref="BD4849:BE4850"/>
    <mergeCell ref="BF4849:BG4850"/>
    <mergeCell ref="BH4849:BI4850"/>
    <mergeCell ref="BJ4849:BK4850"/>
    <mergeCell ref="AN4849:AO4850"/>
    <mergeCell ref="AP4849:AQ4850"/>
    <mergeCell ref="AR4849:AS4850"/>
    <mergeCell ref="AT4849:AU4850"/>
    <mergeCell ref="AV4849:AW4850"/>
    <mergeCell ref="AX4849:AY4850"/>
    <mergeCell ref="AB4849:AC4850"/>
    <mergeCell ref="AD4849:AE4850"/>
    <mergeCell ref="AF4849:AG4850"/>
    <mergeCell ref="AH4849:AI4850"/>
    <mergeCell ref="AJ4849:AK4850"/>
    <mergeCell ref="AL4849:AM4850"/>
    <mergeCell ref="N4849:O4850"/>
    <mergeCell ref="P4849:Q4850"/>
    <mergeCell ref="R4849:S4850"/>
    <mergeCell ref="T4849:U4850"/>
    <mergeCell ref="X4849:Y4850"/>
    <mergeCell ref="Z4849:AA4850"/>
    <mergeCell ref="B4849:B4850"/>
    <mergeCell ref="C4849:D4849"/>
    <mergeCell ref="E4849:E4850"/>
    <mergeCell ref="F4849:F4850"/>
    <mergeCell ref="G4849:G4850"/>
    <mergeCell ref="BQ4849:BQ4850"/>
    <mergeCell ref="C4850:D4850"/>
    <mergeCell ref="BF4844:BO4844"/>
    <mergeCell ref="B4847:B4848"/>
    <mergeCell ref="C4847:D4848"/>
    <mergeCell ref="F4847:F4848"/>
    <mergeCell ref="G4847:G4848"/>
    <mergeCell ref="H4847:I4848"/>
    <mergeCell ref="J4847:O4847"/>
    <mergeCell ref="P4847:U4847"/>
    <mergeCell ref="X4847:Y4848"/>
    <mergeCell ref="Z4847:AA4848"/>
    <mergeCell ref="B4840:BP4840"/>
    <mergeCell ref="E4842:AE4842"/>
    <mergeCell ref="AG4842:AM4842"/>
    <mergeCell ref="AN4842:BO4842"/>
    <mergeCell ref="C4844:D4844"/>
    <mergeCell ref="E4844:AE4844"/>
    <mergeCell ref="AG4844:AJ4844"/>
    <mergeCell ref="AK4844:BB4844"/>
    <mergeCell ref="BC4844:BE4844"/>
    <mergeCell ref="AQ4837:AS4837"/>
    <mergeCell ref="AU4837:AW4837"/>
    <mergeCell ref="BB4837:BF4837"/>
    <mergeCell ref="BG4837:BI4837"/>
    <mergeCell ref="BK4837:BM4837"/>
    <mergeCell ref="BC4838:BP4838"/>
    <mergeCell ref="S4837:U4837"/>
    <mergeCell ref="BF4848:BG4848"/>
    <mergeCell ref="BH4848:BI4848"/>
    <mergeCell ref="AL4848:AM4848"/>
    <mergeCell ref="AN4848:AO4848"/>
    <mergeCell ref="AP4848:AQ4848"/>
    <mergeCell ref="AR4848:AS4848"/>
    <mergeCell ref="AT4848:AU4848"/>
    <mergeCell ref="AV4848:AW4848"/>
    <mergeCell ref="BH4847:BM4847"/>
    <mergeCell ref="BN4847:BP4848"/>
    <mergeCell ref="J4848:K4848"/>
    <mergeCell ref="L4848:M4848"/>
    <mergeCell ref="N4848:O4848"/>
    <mergeCell ref="P4848:Q4848"/>
    <mergeCell ref="R4848:S4848"/>
    <mergeCell ref="T4848:U4848"/>
    <mergeCell ref="AB4847:AC4848"/>
    <mergeCell ref="AD4847:AI4847"/>
    <mergeCell ref="AJ4847:AO4847"/>
    <mergeCell ref="AP4847:AU4847"/>
    <mergeCell ref="AV4847:BA4847"/>
    <mergeCell ref="BB4847:BG4847"/>
    <mergeCell ref="BB4830:BC4831"/>
    <mergeCell ref="BD4830:BE4831"/>
    <mergeCell ref="AH4830:AI4831"/>
    <mergeCell ref="AJ4830:AK4831"/>
    <mergeCell ref="AL4830:AM4831"/>
    <mergeCell ref="AN4830:AO4831"/>
    <mergeCell ref="AP4830:AQ4831"/>
    <mergeCell ref="AR4830:AS4831"/>
    <mergeCell ref="T4830:U4831"/>
    <mergeCell ref="X4830:Y4831"/>
    <mergeCell ref="Z4830:AA4831"/>
    <mergeCell ref="AB4830:AC4831"/>
    <mergeCell ref="AD4830:AE4831"/>
    <mergeCell ref="AF4830:AG4831"/>
    <mergeCell ref="BJ4848:BK4848"/>
    <mergeCell ref="BL4848:BM4848"/>
    <mergeCell ref="H4832:I4833"/>
    <mergeCell ref="J4832:K4833"/>
    <mergeCell ref="L4832:M4833"/>
    <mergeCell ref="N4832:O4833"/>
    <mergeCell ref="P4832:Q4833"/>
    <mergeCell ref="R4832:S4833"/>
    <mergeCell ref="T4832:U4833"/>
    <mergeCell ref="X4832:Y4833"/>
    <mergeCell ref="Z4832:AA4833"/>
    <mergeCell ref="AB4832:AC4833"/>
    <mergeCell ref="AD4832:AE4833"/>
    <mergeCell ref="AF4832:AG4833"/>
    <mergeCell ref="AH4832:AI4833"/>
    <mergeCell ref="AJ4832:AK4833"/>
    <mergeCell ref="AL4832:AM4833"/>
    <mergeCell ref="AN4832:AO4833"/>
    <mergeCell ref="AP4832:AQ4833"/>
    <mergeCell ref="AR4832:AS4833"/>
    <mergeCell ref="AT4832:AU4833"/>
    <mergeCell ref="AV4832:AW4833"/>
    <mergeCell ref="AX4832:AY4833"/>
    <mergeCell ref="AZ4832:BA4833"/>
    <mergeCell ref="BB4832:BC4833"/>
    <mergeCell ref="BD4832:BE4833"/>
    <mergeCell ref="AV4830:AW4831"/>
    <mergeCell ref="AX4830:AY4831"/>
    <mergeCell ref="AZ4830:BA4831"/>
    <mergeCell ref="H4849:I4850"/>
    <mergeCell ref="J4849:K4850"/>
    <mergeCell ref="L4849:M4850"/>
    <mergeCell ref="AX4848:AY4848"/>
    <mergeCell ref="AZ4848:BA4848"/>
    <mergeCell ref="BB4848:BC4848"/>
    <mergeCell ref="BD4848:BE4848"/>
    <mergeCell ref="B4835:C4835"/>
    <mergeCell ref="H4835:J4835"/>
    <mergeCell ref="L4835:N4835"/>
    <mergeCell ref="O4835:R4835"/>
    <mergeCell ref="AD4848:AE4848"/>
    <mergeCell ref="AF4848:AG4848"/>
    <mergeCell ref="AH4848:AI4848"/>
    <mergeCell ref="AJ4848:AK4848"/>
    <mergeCell ref="BQ4832:BQ4833"/>
    <mergeCell ref="BR4834:BS4834"/>
    <mergeCell ref="BQ4847:BQ4848"/>
    <mergeCell ref="BS4826:BS4827"/>
    <mergeCell ref="C4827:D4827"/>
    <mergeCell ref="B4828:B4829"/>
    <mergeCell ref="C4828:D4828"/>
    <mergeCell ref="E4828:E4829"/>
    <mergeCell ref="F4828:F4829"/>
    <mergeCell ref="G4828:G4829"/>
    <mergeCell ref="AZ4826:BA4827"/>
    <mergeCell ref="BB4826:BC4827"/>
    <mergeCell ref="BD4826:BE4827"/>
    <mergeCell ref="BF4826:BG4827"/>
    <mergeCell ref="BH4826:BI4827"/>
    <mergeCell ref="BJ4826:BK4827"/>
    <mergeCell ref="AN4826:AO4827"/>
    <mergeCell ref="AP4826:AQ4827"/>
    <mergeCell ref="AR4826:AS4827"/>
    <mergeCell ref="AT4826:AU4827"/>
    <mergeCell ref="AV4826:AW4827"/>
    <mergeCell ref="AX4826:AY4827"/>
    <mergeCell ref="AB4826:AC4827"/>
    <mergeCell ref="AD4826:AE4827"/>
    <mergeCell ref="BS4830:BS4831"/>
    <mergeCell ref="B4832:C4832"/>
    <mergeCell ref="BF4830:BG4831"/>
    <mergeCell ref="BH4830:BI4831"/>
    <mergeCell ref="BJ4830:BK4831"/>
    <mergeCell ref="BL4830:BM4831"/>
    <mergeCell ref="BN4830:BP4831"/>
    <mergeCell ref="BR4830:BR4831"/>
    <mergeCell ref="AT4830:AU4831"/>
    <mergeCell ref="AF4826:AG4827"/>
    <mergeCell ref="AH4826:AI4827"/>
    <mergeCell ref="AJ4826:AK4827"/>
    <mergeCell ref="AL4826:AM4827"/>
    <mergeCell ref="N4826:O4827"/>
    <mergeCell ref="P4826:Q4827"/>
    <mergeCell ref="R4826:S4827"/>
    <mergeCell ref="T4826:U4827"/>
    <mergeCell ref="X4826:Y4827"/>
    <mergeCell ref="Z4826:AA4827"/>
    <mergeCell ref="BS4828:BS4829"/>
    <mergeCell ref="C4829:D4829"/>
    <mergeCell ref="B4830:C4831"/>
    <mergeCell ref="D4830:E4831"/>
    <mergeCell ref="H4830:I4831"/>
    <mergeCell ref="J4830:K4831"/>
    <mergeCell ref="L4830:M4831"/>
    <mergeCell ref="N4830:O4831"/>
    <mergeCell ref="P4830:Q4831"/>
    <mergeCell ref="R4830:S4831"/>
    <mergeCell ref="D4832:E4833"/>
    <mergeCell ref="BF4828:BG4829"/>
    <mergeCell ref="BH4828:BI4829"/>
    <mergeCell ref="BJ4828:BK4829"/>
    <mergeCell ref="BL4828:BM4829"/>
    <mergeCell ref="BN4828:BP4829"/>
    <mergeCell ref="BR4828:BR4829"/>
    <mergeCell ref="AT4828:AU4829"/>
    <mergeCell ref="AV4828:AW4829"/>
    <mergeCell ref="AX4828:AY4829"/>
    <mergeCell ref="AZ4828:BA4829"/>
    <mergeCell ref="BB4828:BC4829"/>
    <mergeCell ref="BD4828:BE4829"/>
    <mergeCell ref="AH4828:AI4829"/>
    <mergeCell ref="AJ4828:AK4829"/>
    <mergeCell ref="AL4828:AM4829"/>
    <mergeCell ref="AN4828:AO4829"/>
    <mergeCell ref="AP4828:AQ4829"/>
    <mergeCell ref="AR4828:AS4829"/>
    <mergeCell ref="T4828:U4829"/>
    <mergeCell ref="X4828:Y4829"/>
    <mergeCell ref="Z4828:AA4829"/>
    <mergeCell ref="AB4828:AC4829"/>
    <mergeCell ref="AD4828:AE4829"/>
    <mergeCell ref="AF4828:AG4829"/>
    <mergeCell ref="H4828:I4829"/>
    <mergeCell ref="J4828:K4829"/>
    <mergeCell ref="L4828:M4829"/>
    <mergeCell ref="N4828:O4829"/>
    <mergeCell ref="P4828:Q4829"/>
    <mergeCell ref="R4828:S4829"/>
    <mergeCell ref="BQ4828:BQ4829"/>
    <mergeCell ref="H4824:I4825"/>
    <mergeCell ref="J4824:K4825"/>
    <mergeCell ref="L4824:M4825"/>
    <mergeCell ref="N4824:O4825"/>
    <mergeCell ref="P4824:Q4825"/>
    <mergeCell ref="R4824:S4825"/>
    <mergeCell ref="BL4826:BM4827"/>
    <mergeCell ref="BN4826:BP4827"/>
    <mergeCell ref="BR4826:BR4827"/>
    <mergeCell ref="BS4824:BS4825"/>
    <mergeCell ref="C4825:D4825"/>
    <mergeCell ref="B4822:B4823"/>
    <mergeCell ref="C4822:D4822"/>
    <mergeCell ref="E4822:E4823"/>
    <mergeCell ref="F4822:F4823"/>
    <mergeCell ref="G4822:G4823"/>
    <mergeCell ref="H4822:I4823"/>
    <mergeCell ref="J4822:K4823"/>
    <mergeCell ref="L4822:M4823"/>
    <mergeCell ref="BF4824:BG4825"/>
    <mergeCell ref="BH4824:BI4825"/>
    <mergeCell ref="BJ4824:BK4825"/>
    <mergeCell ref="BL4824:BM4825"/>
    <mergeCell ref="BN4824:BP4825"/>
    <mergeCell ref="BR4824:BR4825"/>
    <mergeCell ref="AT4824:AU4825"/>
    <mergeCell ref="AV4824:AW4825"/>
    <mergeCell ref="AX4824:AY4825"/>
    <mergeCell ref="AZ4824:BA4825"/>
    <mergeCell ref="BB4824:BC4825"/>
    <mergeCell ref="BD4824:BE4825"/>
    <mergeCell ref="AH4824:AI4825"/>
    <mergeCell ref="BQ4824:BQ4825"/>
    <mergeCell ref="B4826:B4827"/>
    <mergeCell ref="C4826:D4826"/>
    <mergeCell ref="E4826:E4827"/>
    <mergeCell ref="F4826:F4827"/>
    <mergeCell ref="G4826:G4827"/>
    <mergeCell ref="H4826:I4827"/>
    <mergeCell ref="J4826:K4827"/>
    <mergeCell ref="L4826:M4827"/>
    <mergeCell ref="BQ4826:BQ4827"/>
    <mergeCell ref="BL4822:BM4823"/>
    <mergeCell ref="BN4822:BP4823"/>
    <mergeCell ref="BR4822:BR4823"/>
    <mergeCell ref="BB4816:BC4817"/>
    <mergeCell ref="BD4816:BE4817"/>
    <mergeCell ref="AH4816:AI4817"/>
    <mergeCell ref="AJ4816:AK4817"/>
    <mergeCell ref="AL4816:AM4817"/>
    <mergeCell ref="AN4816:AO4817"/>
    <mergeCell ref="AP4816:AQ4817"/>
    <mergeCell ref="AR4816:AS4817"/>
    <mergeCell ref="T4816:U4817"/>
    <mergeCell ref="X4816:Y4817"/>
    <mergeCell ref="Z4816:AA4817"/>
    <mergeCell ref="AB4816:AC4817"/>
    <mergeCell ref="AD4816:AE4817"/>
    <mergeCell ref="AF4816:AG4817"/>
    <mergeCell ref="H4816:I4817"/>
    <mergeCell ref="J4816:K4817"/>
    <mergeCell ref="L4816:M4817"/>
    <mergeCell ref="N4816:O4817"/>
    <mergeCell ref="P4816:Q4817"/>
    <mergeCell ref="R4816:S4817"/>
    <mergeCell ref="BL4818:BM4819"/>
    <mergeCell ref="BN4818:BP4819"/>
    <mergeCell ref="BR4818:BR4819"/>
    <mergeCell ref="BQ4818:BQ4819"/>
    <mergeCell ref="C4823:D4823"/>
    <mergeCell ref="B4824:B4825"/>
    <mergeCell ref="C4824:D4824"/>
    <mergeCell ref="E4824:E4825"/>
    <mergeCell ref="F4824:F4825"/>
    <mergeCell ref="G4824:G4825"/>
    <mergeCell ref="AZ4822:BA4823"/>
    <mergeCell ref="BB4822:BC4823"/>
    <mergeCell ref="BD4822:BE4823"/>
    <mergeCell ref="BF4822:BG4823"/>
    <mergeCell ref="BH4822:BI4823"/>
    <mergeCell ref="BJ4822:BK4823"/>
    <mergeCell ref="AN4822:AO4823"/>
    <mergeCell ref="AP4822:AQ4823"/>
    <mergeCell ref="AR4822:AS4823"/>
    <mergeCell ref="AT4822:AU4823"/>
    <mergeCell ref="AV4822:AW4823"/>
    <mergeCell ref="AX4822:AY4823"/>
    <mergeCell ref="AB4822:AC4823"/>
    <mergeCell ref="AD4822:AE4823"/>
    <mergeCell ref="AF4822:AG4823"/>
    <mergeCell ref="AH4822:AI4823"/>
    <mergeCell ref="AJ4822:AK4823"/>
    <mergeCell ref="AL4822:AM4823"/>
    <mergeCell ref="N4822:O4823"/>
    <mergeCell ref="P4822:Q4823"/>
    <mergeCell ref="R4822:S4823"/>
    <mergeCell ref="T4822:U4823"/>
    <mergeCell ref="X4822:Y4823"/>
    <mergeCell ref="Z4822:AA4823"/>
    <mergeCell ref="H4814:I4815"/>
    <mergeCell ref="J4814:K4815"/>
    <mergeCell ref="L4814:M4815"/>
    <mergeCell ref="BF4816:BG4817"/>
    <mergeCell ref="BH4816:BI4817"/>
    <mergeCell ref="BJ4816:BK4817"/>
    <mergeCell ref="BL4816:BM4817"/>
    <mergeCell ref="BN4816:BP4817"/>
    <mergeCell ref="BR4816:BR4817"/>
    <mergeCell ref="AT4816:AU4817"/>
    <mergeCell ref="AV4816:AW4817"/>
    <mergeCell ref="AX4816:AY4817"/>
    <mergeCell ref="AZ4816:BA4817"/>
    <mergeCell ref="C4819:D4819"/>
    <mergeCell ref="B4820:B4821"/>
    <mergeCell ref="C4820:D4820"/>
    <mergeCell ref="E4820:E4821"/>
    <mergeCell ref="F4820:F4821"/>
    <mergeCell ref="G4820:G4821"/>
    <mergeCell ref="AZ4818:BA4819"/>
    <mergeCell ref="BB4818:BC4819"/>
    <mergeCell ref="BD4818:BE4819"/>
    <mergeCell ref="BF4818:BG4819"/>
    <mergeCell ref="BH4818:BI4819"/>
    <mergeCell ref="BJ4818:BK4819"/>
    <mergeCell ref="AN4818:AO4819"/>
    <mergeCell ref="AP4818:AQ4819"/>
    <mergeCell ref="AR4818:AS4819"/>
    <mergeCell ref="AT4818:AU4819"/>
    <mergeCell ref="AV4818:AW4819"/>
    <mergeCell ref="AX4818:AY4819"/>
    <mergeCell ref="AB4818:AC4819"/>
    <mergeCell ref="AD4818:AE4819"/>
    <mergeCell ref="AF4818:AG4819"/>
    <mergeCell ref="AH4818:AI4819"/>
    <mergeCell ref="AJ4818:AK4819"/>
    <mergeCell ref="AL4818:AM4819"/>
    <mergeCell ref="N4818:O4819"/>
    <mergeCell ref="P4818:Q4819"/>
    <mergeCell ref="R4818:S4819"/>
    <mergeCell ref="T4818:U4819"/>
    <mergeCell ref="X4818:Y4819"/>
    <mergeCell ref="Z4818:AA4819"/>
    <mergeCell ref="BQ4816:BQ4817"/>
    <mergeCell ref="C4821:D4821"/>
    <mergeCell ref="B4818:B4819"/>
    <mergeCell ref="C4818:D4818"/>
    <mergeCell ref="E4818:E4819"/>
    <mergeCell ref="F4818:F4819"/>
    <mergeCell ref="G4818:G4819"/>
    <mergeCell ref="H4818:I4819"/>
    <mergeCell ref="J4818:K4819"/>
    <mergeCell ref="L4818:M4819"/>
    <mergeCell ref="X4820:Y4821"/>
    <mergeCell ref="Z4820:AA4821"/>
    <mergeCell ref="AB4820:AC4821"/>
    <mergeCell ref="AD4820:AE4821"/>
    <mergeCell ref="AF4820:AG4821"/>
    <mergeCell ref="H4820:I4821"/>
    <mergeCell ref="J4820:K4821"/>
    <mergeCell ref="L4820:M4821"/>
    <mergeCell ref="N4820:O4821"/>
    <mergeCell ref="P4820:Q4821"/>
    <mergeCell ref="R4820:S4821"/>
    <mergeCell ref="AV4812:AW4813"/>
    <mergeCell ref="AX4812:AY4813"/>
    <mergeCell ref="AZ4812:BA4813"/>
    <mergeCell ref="BB4812:BC4813"/>
    <mergeCell ref="BD4812:BE4813"/>
    <mergeCell ref="AH4812:AI4813"/>
    <mergeCell ref="AJ4812:AK4813"/>
    <mergeCell ref="AL4812:AM4813"/>
    <mergeCell ref="AN4812:AO4813"/>
    <mergeCell ref="AP4812:AQ4813"/>
    <mergeCell ref="AR4812:AS4813"/>
    <mergeCell ref="T4812:U4813"/>
    <mergeCell ref="X4812:Y4813"/>
    <mergeCell ref="Z4812:AA4813"/>
    <mergeCell ref="AB4812:AC4813"/>
    <mergeCell ref="AD4812:AE4813"/>
    <mergeCell ref="AF4812:AG4813"/>
    <mergeCell ref="H4812:I4813"/>
    <mergeCell ref="J4812:K4813"/>
    <mergeCell ref="L4812:M4813"/>
    <mergeCell ref="N4812:O4813"/>
    <mergeCell ref="P4812:Q4813"/>
    <mergeCell ref="R4812:S4813"/>
    <mergeCell ref="BL4814:BM4815"/>
    <mergeCell ref="BN4814:BP4815"/>
    <mergeCell ref="BR4814:BR4815"/>
    <mergeCell ref="BS4814:BS4815"/>
    <mergeCell ref="C4815:D4815"/>
    <mergeCell ref="B4816:B4817"/>
    <mergeCell ref="C4816:D4816"/>
    <mergeCell ref="E4816:E4817"/>
    <mergeCell ref="F4816:F4817"/>
    <mergeCell ref="G4816:G4817"/>
    <mergeCell ref="AZ4814:BA4815"/>
    <mergeCell ref="BB4814:BC4815"/>
    <mergeCell ref="BD4814:BE4815"/>
    <mergeCell ref="BF4814:BG4815"/>
    <mergeCell ref="BH4814:BI4815"/>
    <mergeCell ref="BJ4814:BK4815"/>
    <mergeCell ref="AN4814:AO4815"/>
    <mergeCell ref="AP4814:AQ4815"/>
    <mergeCell ref="AR4814:AS4815"/>
    <mergeCell ref="AT4814:AU4815"/>
    <mergeCell ref="AV4814:AW4815"/>
    <mergeCell ref="AX4814:AY4815"/>
    <mergeCell ref="AB4814:AC4815"/>
    <mergeCell ref="AD4814:AE4815"/>
    <mergeCell ref="AF4814:AG4815"/>
    <mergeCell ref="AH4814:AI4815"/>
    <mergeCell ref="AJ4814:AK4815"/>
    <mergeCell ref="AL4814:AM4815"/>
    <mergeCell ref="N4814:O4815"/>
    <mergeCell ref="P4814:Q4815"/>
    <mergeCell ref="R4814:S4815"/>
    <mergeCell ref="T4814:U4815"/>
    <mergeCell ref="X4814:Y4815"/>
    <mergeCell ref="Z4814:AA4815"/>
    <mergeCell ref="BS4816:BS4817"/>
    <mergeCell ref="C4817:D4817"/>
    <mergeCell ref="B4814:B4815"/>
    <mergeCell ref="C4814:D4814"/>
    <mergeCell ref="E4814:E4815"/>
    <mergeCell ref="F4814:F4815"/>
    <mergeCell ref="G4814:G4815"/>
    <mergeCell ref="T4808:U4809"/>
    <mergeCell ref="X4808:Y4809"/>
    <mergeCell ref="Z4808:AA4809"/>
    <mergeCell ref="AB4808:AC4809"/>
    <mergeCell ref="AD4808:AE4809"/>
    <mergeCell ref="AF4808:AG4809"/>
    <mergeCell ref="H4808:I4809"/>
    <mergeCell ref="J4808:K4809"/>
    <mergeCell ref="L4808:M4809"/>
    <mergeCell ref="N4808:O4809"/>
    <mergeCell ref="P4808:Q4809"/>
    <mergeCell ref="R4808:S4809"/>
    <mergeCell ref="BQ4808:BQ4809"/>
    <mergeCell ref="BL4810:BM4811"/>
    <mergeCell ref="BN4810:BP4811"/>
    <mergeCell ref="BR4810:BR4811"/>
    <mergeCell ref="BS4810:BS4811"/>
    <mergeCell ref="C4811:D4811"/>
    <mergeCell ref="B4812:B4813"/>
    <mergeCell ref="C4812:D4812"/>
    <mergeCell ref="E4812:E4813"/>
    <mergeCell ref="F4812:F4813"/>
    <mergeCell ref="G4812:G4813"/>
    <mergeCell ref="AZ4810:BA4811"/>
    <mergeCell ref="BB4810:BC4811"/>
    <mergeCell ref="BD4810:BE4811"/>
    <mergeCell ref="BF4810:BG4811"/>
    <mergeCell ref="BH4810:BI4811"/>
    <mergeCell ref="BJ4810:BK4811"/>
    <mergeCell ref="AN4810:AO4811"/>
    <mergeCell ref="AP4810:AQ4811"/>
    <mergeCell ref="AR4810:AS4811"/>
    <mergeCell ref="AT4810:AU4811"/>
    <mergeCell ref="AV4810:AW4811"/>
    <mergeCell ref="AX4810:AY4811"/>
    <mergeCell ref="AB4810:AC4811"/>
    <mergeCell ref="AD4810:AE4811"/>
    <mergeCell ref="AF4810:AG4811"/>
    <mergeCell ref="AH4810:AI4811"/>
    <mergeCell ref="AJ4810:AK4811"/>
    <mergeCell ref="AL4810:AM4811"/>
    <mergeCell ref="N4810:O4811"/>
    <mergeCell ref="P4810:Q4811"/>
    <mergeCell ref="R4810:S4811"/>
    <mergeCell ref="T4810:U4811"/>
    <mergeCell ref="X4810:Y4811"/>
    <mergeCell ref="Z4810:AA4811"/>
    <mergeCell ref="BS4812:BS4813"/>
    <mergeCell ref="C4813:D4813"/>
    <mergeCell ref="B4810:B4811"/>
    <mergeCell ref="C4810:D4810"/>
    <mergeCell ref="E4810:E4811"/>
    <mergeCell ref="F4810:F4811"/>
    <mergeCell ref="G4810:G4811"/>
    <mergeCell ref="H4810:I4811"/>
    <mergeCell ref="J4810:K4811"/>
    <mergeCell ref="L4810:M4811"/>
    <mergeCell ref="BF4812:BG4813"/>
    <mergeCell ref="BH4812:BI4813"/>
    <mergeCell ref="BJ4812:BK4813"/>
    <mergeCell ref="BL4812:BM4813"/>
    <mergeCell ref="BN4812:BP4813"/>
    <mergeCell ref="BR4812:BR4813"/>
    <mergeCell ref="AT4812:AU4813"/>
    <mergeCell ref="BQ4802:BQ4803"/>
    <mergeCell ref="BQ4804:BQ4805"/>
    <mergeCell ref="BL4806:BM4807"/>
    <mergeCell ref="BN4806:BP4807"/>
    <mergeCell ref="BR4806:BR4807"/>
    <mergeCell ref="BS4806:BS4807"/>
    <mergeCell ref="C4807:D4807"/>
    <mergeCell ref="B4808:B4809"/>
    <mergeCell ref="C4808:D4808"/>
    <mergeCell ref="E4808:E4809"/>
    <mergeCell ref="F4808:F4809"/>
    <mergeCell ref="G4808:G4809"/>
    <mergeCell ref="AZ4806:BA4807"/>
    <mergeCell ref="BB4806:BC4807"/>
    <mergeCell ref="BD4806:BE4807"/>
    <mergeCell ref="BF4806:BG4807"/>
    <mergeCell ref="BH4806:BI4807"/>
    <mergeCell ref="BJ4806:BK4807"/>
    <mergeCell ref="AN4806:AO4807"/>
    <mergeCell ref="AP4806:AQ4807"/>
    <mergeCell ref="AR4806:AS4807"/>
    <mergeCell ref="AT4806:AU4807"/>
    <mergeCell ref="AV4806:AW4807"/>
    <mergeCell ref="AX4806:AY4807"/>
    <mergeCell ref="AB4806:AC4807"/>
    <mergeCell ref="AD4806:AE4807"/>
    <mergeCell ref="AF4806:AG4807"/>
    <mergeCell ref="AH4806:AI4807"/>
    <mergeCell ref="AJ4806:AK4807"/>
    <mergeCell ref="AL4806:AM4807"/>
    <mergeCell ref="N4806:O4807"/>
    <mergeCell ref="P4806:Q4807"/>
    <mergeCell ref="R4806:S4807"/>
    <mergeCell ref="T4806:U4807"/>
    <mergeCell ref="X4806:Y4807"/>
    <mergeCell ref="Z4806:AA4807"/>
    <mergeCell ref="BS4808:BS4809"/>
    <mergeCell ref="C4809:D4809"/>
    <mergeCell ref="B4806:B4807"/>
    <mergeCell ref="C4806:D4806"/>
    <mergeCell ref="E4806:E4807"/>
    <mergeCell ref="F4806:F4807"/>
    <mergeCell ref="G4806:G4807"/>
    <mergeCell ref="H4806:I4807"/>
    <mergeCell ref="J4806:K4807"/>
    <mergeCell ref="L4806:M4807"/>
    <mergeCell ref="BF4808:BG4809"/>
    <mergeCell ref="BH4808:BI4809"/>
    <mergeCell ref="BJ4808:BK4809"/>
    <mergeCell ref="BL4808:BM4809"/>
    <mergeCell ref="BN4808:BP4809"/>
    <mergeCell ref="BR4808:BR4809"/>
    <mergeCell ref="AT4808:AU4809"/>
    <mergeCell ref="AV4808:AW4809"/>
    <mergeCell ref="AX4808:AY4809"/>
    <mergeCell ref="AZ4808:BA4809"/>
    <mergeCell ref="BB4808:BC4809"/>
    <mergeCell ref="BD4808:BE4809"/>
    <mergeCell ref="AH4808:AI4809"/>
    <mergeCell ref="AJ4808:AK4809"/>
    <mergeCell ref="AL4808:AM4809"/>
    <mergeCell ref="AN4808:AO4809"/>
    <mergeCell ref="AP4808:AQ4809"/>
    <mergeCell ref="AR4808:AS4809"/>
    <mergeCell ref="H4800:I4801"/>
    <mergeCell ref="J4800:K4801"/>
    <mergeCell ref="L4800:M4801"/>
    <mergeCell ref="N4800:O4801"/>
    <mergeCell ref="P4800:Q4801"/>
    <mergeCell ref="R4800:S4801"/>
    <mergeCell ref="BL4802:BM4803"/>
    <mergeCell ref="BN4802:BP4803"/>
    <mergeCell ref="BR4802:BR4803"/>
    <mergeCell ref="BS4802:BS4803"/>
    <mergeCell ref="C4803:D4803"/>
    <mergeCell ref="B4804:B4805"/>
    <mergeCell ref="C4804:D4804"/>
    <mergeCell ref="E4804:E4805"/>
    <mergeCell ref="F4804:F4805"/>
    <mergeCell ref="G4804:G4805"/>
    <mergeCell ref="AZ4802:BA4803"/>
    <mergeCell ref="BB4802:BC4803"/>
    <mergeCell ref="BD4802:BE4803"/>
    <mergeCell ref="BF4802:BG4803"/>
    <mergeCell ref="BH4802:BI4803"/>
    <mergeCell ref="BJ4802:BK4803"/>
    <mergeCell ref="AN4802:AO4803"/>
    <mergeCell ref="AP4802:AQ4803"/>
    <mergeCell ref="AR4802:AS4803"/>
    <mergeCell ref="AT4802:AU4803"/>
    <mergeCell ref="AV4802:AW4803"/>
    <mergeCell ref="AX4802:AY4803"/>
    <mergeCell ref="AB4802:AC4803"/>
    <mergeCell ref="AD4802:AE4803"/>
    <mergeCell ref="AF4802:AG4803"/>
    <mergeCell ref="AH4802:AI4803"/>
    <mergeCell ref="AJ4802:AK4803"/>
    <mergeCell ref="AL4802:AM4803"/>
    <mergeCell ref="N4802:O4803"/>
    <mergeCell ref="P4802:Q4803"/>
    <mergeCell ref="R4802:S4803"/>
    <mergeCell ref="T4802:U4803"/>
    <mergeCell ref="X4802:Y4803"/>
    <mergeCell ref="Z4802:AA4803"/>
    <mergeCell ref="BS4804:BS4805"/>
    <mergeCell ref="C4805:D4805"/>
    <mergeCell ref="B4802:B4803"/>
    <mergeCell ref="C4802:D4802"/>
    <mergeCell ref="E4802:E4803"/>
    <mergeCell ref="F4802:F4803"/>
    <mergeCell ref="G4802:G4803"/>
    <mergeCell ref="H4802:I4803"/>
    <mergeCell ref="J4802:K4803"/>
    <mergeCell ref="L4802:M4803"/>
    <mergeCell ref="BF4804:BG4805"/>
    <mergeCell ref="BH4804:BI4805"/>
    <mergeCell ref="BJ4804:BK4805"/>
    <mergeCell ref="BL4804:BM4805"/>
    <mergeCell ref="BN4804:BP4805"/>
    <mergeCell ref="BR4804:BR4805"/>
    <mergeCell ref="AT4804:AU4805"/>
    <mergeCell ref="AV4804:AW4805"/>
    <mergeCell ref="H4804:I4805"/>
    <mergeCell ref="J4804:K4805"/>
    <mergeCell ref="L4804:M4805"/>
    <mergeCell ref="N4804:O4805"/>
    <mergeCell ref="P4804:Q4805"/>
    <mergeCell ref="R4804:S4805"/>
    <mergeCell ref="P4796:Q4797"/>
    <mergeCell ref="R4796:S4797"/>
    <mergeCell ref="BL4798:BM4799"/>
    <mergeCell ref="BN4798:BP4799"/>
    <mergeCell ref="BR4798:BR4799"/>
    <mergeCell ref="BS4798:BS4799"/>
    <mergeCell ref="C4799:D4799"/>
    <mergeCell ref="B4800:B4801"/>
    <mergeCell ref="C4800:D4800"/>
    <mergeCell ref="E4800:E4801"/>
    <mergeCell ref="F4800:F4801"/>
    <mergeCell ref="G4800:G4801"/>
    <mergeCell ref="AZ4798:BA4799"/>
    <mergeCell ref="BB4798:BC4799"/>
    <mergeCell ref="BD4798:BE4799"/>
    <mergeCell ref="BF4798:BG4799"/>
    <mergeCell ref="BH4798:BI4799"/>
    <mergeCell ref="BJ4798:BK4799"/>
    <mergeCell ref="AN4798:AO4799"/>
    <mergeCell ref="AP4798:AQ4799"/>
    <mergeCell ref="AR4798:AS4799"/>
    <mergeCell ref="AT4798:AU4799"/>
    <mergeCell ref="AV4798:AW4799"/>
    <mergeCell ref="AX4798:AY4799"/>
    <mergeCell ref="AB4798:AC4799"/>
    <mergeCell ref="AD4798:AE4799"/>
    <mergeCell ref="AF4798:AG4799"/>
    <mergeCell ref="AH4798:AI4799"/>
    <mergeCell ref="AJ4798:AK4799"/>
    <mergeCell ref="AL4798:AM4799"/>
    <mergeCell ref="N4798:O4799"/>
    <mergeCell ref="P4798:Q4799"/>
    <mergeCell ref="R4798:S4799"/>
    <mergeCell ref="T4798:U4799"/>
    <mergeCell ref="X4798:Y4799"/>
    <mergeCell ref="Z4798:AA4799"/>
    <mergeCell ref="BS4800:BS4801"/>
    <mergeCell ref="C4801:D4801"/>
    <mergeCell ref="B4798:B4799"/>
    <mergeCell ref="C4798:D4798"/>
    <mergeCell ref="E4798:E4799"/>
    <mergeCell ref="F4798:F4799"/>
    <mergeCell ref="G4798:G4799"/>
    <mergeCell ref="H4798:I4799"/>
    <mergeCell ref="J4798:K4799"/>
    <mergeCell ref="L4798:M4799"/>
    <mergeCell ref="BF4800:BG4801"/>
    <mergeCell ref="BH4800:BI4801"/>
    <mergeCell ref="BJ4800:BK4801"/>
    <mergeCell ref="BL4800:BM4801"/>
    <mergeCell ref="BN4800:BP4801"/>
    <mergeCell ref="BR4800:BR4801"/>
    <mergeCell ref="AT4800:AU4801"/>
    <mergeCell ref="AV4800:AW4801"/>
    <mergeCell ref="AX4800:AY4801"/>
    <mergeCell ref="AZ4800:BA4801"/>
    <mergeCell ref="BB4800:BC4801"/>
    <mergeCell ref="BD4800:BE4801"/>
    <mergeCell ref="AH4800:AI4801"/>
    <mergeCell ref="AJ4800:AK4801"/>
    <mergeCell ref="AL4800:AM4801"/>
    <mergeCell ref="AN4800:AO4801"/>
    <mergeCell ref="AP4800:AQ4801"/>
    <mergeCell ref="AR4800:AS4801"/>
    <mergeCell ref="B4796:B4797"/>
    <mergeCell ref="C4796:D4796"/>
    <mergeCell ref="E4796:E4797"/>
    <mergeCell ref="F4796:F4797"/>
    <mergeCell ref="G4796:G4797"/>
    <mergeCell ref="AZ4794:BA4795"/>
    <mergeCell ref="BB4794:BC4795"/>
    <mergeCell ref="BD4794:BE4795"/>
    <mergeCell ref="BF4794:BG4795"/>
    <mergeCell ref="BH4794:BI4795"/>
    <mergeCell ref="BJ4794:BK4795"/>
    <mergeCell ref="AN4794:AO4795"/>
    <mergeCell ref="AP4794:AQ4795"/>
    <mergeCell ref="AR4794:AS4795"/>
    <mergeCell ref="AT4794:AU4795"/>
    <mergeCell ref="AV4794:AW4795"/>
    <mergeCell ref="AX4794:AY4795"/>
    <mergeCell ref="AB4794:AC4795"/>
    <mergeCell ref="AD4794:AE4795"/>
    <mergeCell ref="AF4794:AG4795"/>
    <mergeCell ref="AH4794:AI4795"/>
    <mergeCell ref="AJ4794:AK4795"/>
    <mergeCell ref="AL4794:AM4795"/>
    <mergeCell ref="N4794:O4795"/>
    <mergeCell ref="P4794:Q4795"/>
    <mergeCell ref="R4794:S4795"/>
    <mergeCell ref="T4794:U4795"/>
    <mergeCell ref="X4794:Y4795"/>
    <mergeCell ref="Z4794:AA4795"/>
    <mergeCell ref="BS4796:BS4797"/>
    <mergeCell ref="C4797:D4797"/>
    <mergeCell ref="B4792:B4793"/>
    <mergeCell ref="C4792:D4792"/>
    <mergeCell ref="E4792:E4793"/>
    <mergeCell ref="F4792:F4793"/>
    <mergeCell ref="G4792:G4793"/>
    <mergeCell ref="BF4796:BG4797"/>
    <mergeCell ref="BH4796:BI4797"/>
    <mergeCell ref="BJ4796:BK4797"/>
    <mergeCell ref="BL4796:BM4797"/>
    <mergeCell ref="BN4796:BP4797"/>
    <mergeCell ref="BR4796:BR4797"/>
    <mergeCell ref="AT4796:AU4797"/>
    <mergeCell ref="AV4796:AW4797"/>
    <mergeCell ref="AX4796:AY4797"/>
    <mergeCell ref="AZ4796:BA4797"/>
    <mergeCell ref="BB4796:BC4797"/>
    <mergeCell ref="BD4796:BE4797"/>
    <mergeCell ref="AH4796:AI4797"/>
    <mergeCell ref="AJ4796:AK4797"/>
    <mergeCell ref="AL4796:AM4797"/>
    <mergeCell ref="AN4796:AO4797"/>
    <mergeCell ref="AP4796:AQ4797"/>
    <mergeCell ref="AR4796:AS4797"/>
    <mergeCell ref="T4796:U4797"/>
    <mergeCell ref="X4796:Y4797"/>
    <mergeCell ref="Z4796:AA4797"/>
    <mergeCell ref="AB4796:AC4797"/>
    <mergeCell ref="AD4796:AE4797"/>
    <mergeCell ref="AF4796:AG4797"/>
    <mergeCell ref="H4796:I4797"/>
    <mergeCell ref="J4796:K4797"/>
    <mergeCell ref="L4796:M4797"/>
    <mergeCell ref="N4796:O4797"/>
    <mergeCell ref="C4793:D4793"/>
    <mergeCell ref="B4794:B4795"/>
    <mergeCell ref="C4794:D4794"/>
    <mergeCell ref="E4794:E4795"/>
    <mergeCell ref="F4794:F4795"/>
    <mergeCell ref="G4794:G4795"/>
    <mergeCell ref="H4794:I4795"/>
    <mergeCell ref="J4794:K4795"/>
    <mergeCell ref="L4794:M4795"/>
    <mergeCell ref="BF4792:BG4793"/>
    <mergeCell ref="BH4792:BI4793"/>
    <mergeCell ref="BJ4792:BK4793"/>
    <mergeCell ref="BL4792:BM4793"/>
    <mergeCell ref="BN4792:BP4793"/>
    <mergeCell ref="BR4792:BR4793"/>
    <mergeCell ref="AT4792:AU4793"/>
    <mergeCell ref="AV4792:AW4793"/>
    <mergeCell ref="AX4792:AY4793"/>
    <mergeCell ref="AZ4792:BA4793"/>
    <mergeCell ref="BB4792:BC4793"/>
    <mergeCell ref="BD4792:BE4793"/>
    <mergeCell ref="AH4792:AI4793"/>
    <mergeCell ref="AJ4792:AK4793"/>
    <mergeCell ref="AL4792:AM4793"/>
    <mergeCell ref="AN4792:AO4793"/>
    <mergeCell ref="AP4792:AQ4793"/>
    <mergeCell ref="AR4792:AS4793"/>
    <mergeCell ref="T4792:U4793"/>
    <mergeCell ref="X4792:Y4793"/>
    <mergeCell ref="Z4792:AA4793"/>
    <mergeCell ref="AB4792:AC4793"/>
    <mergeCell ref="AD4792:AE4793"/>
    <mergeCell ref="AF4792:AG4793"/>
    <mergeCell ref="H4792:I4793"/>
    <mergeCell ref="J4792:K4793"/>
    <mergeCell ref="L4792:M4793"/>
    <mergeCell ref="N4792:O4793"/>
    <mergeCell ref="P4792:Q4793"/>
    <mergeCell ref="R4792:S4793"/>
    <mergeCell ref="BL4794:BM4795"/>
    <mergeCell ref="BN4794:BP4795"/>
    <mergeCell ref="BR4794:BR4795"/>
    <mergeCell ref="C4795:D4795"/>
    <mergeCell ref="BQ4792:BQ4793"/>
    <mergeCell ref="AT4790:AU4791"/>
    <mergeCell ref="AV4790:AW4791"/>
    <mergeCell ref="AX4790:AY4791"/>
    <mergeCell ref="AB4790:AC4791"/>
    <mergeCell ref="AD4790:AE4791"/>
    <mergeCell ref="AF4790:AG4791"/>
    <mergeCell ref="AH4790:AI4791"/>
    <mergeCell ref="AJ4790:AK4791"/>
    <mergeCell ref="AL4790:AM4791"/>
    <mergeCell ref="N4790:O4791"/>
    <mergeCell ref="P4790:Q4791"/>
    <mergeCell ref="R4790:S4791"/>
    <mergeCell ref="T4790:U4791"/>
    <mergeCell ref="X4790:Y4791"/>
    <mergeCell ref="Z4790:AA4791"/>
    <mergeCell ref="B4790:B4791"/>
    <mergeCell ref="C4790:D4790"/>
    <mergeCell ref="E4790:E4791"/>
    <mergeCell ref="F4790:F4791"/>
    <mergeCell ref="G4790:G4791"/>
    <mergeCell ref="BQ4790:BQ4791"/>
    <mergeCell ref="C4791:D4791"/>
    <mergeCell ref="BF4785:BO4785"/>
    <mergeCell ref="B4788:B4789"/>
    <mergeCell ref="C4788:D4789"/>
    <mergeCell ref="F4788:F4789"/>
    <mergeCell ref="G4788:G4789"/>
    <mergeCell ref="H4788:I4789"/>
    <mergeCell ref="J4788:O4788"/>
    <mergeCell ref="P4788:U4788"/>
    <mergeCell ref="X4788:Y4789"/>
    <mergeCell ref="Z4788:AA4789"/>
    <mergeCell ref="C4785:D4785"/>
    <mergeCell ref="E4785:AE4785"/>
    <mergeCell ref="AG4785:AJ4785"/>
    <mergeCell ref="AK4785:BB4785"/>
    <mergeCell ref="BC4785:BE4785"/>
    <mergeCell ref="BN4788:BP4789"/>
    <mergeCell ref="J4789:K4789"/>
    <mergeCell ref="L4789:M4789"/>
    <mergeCell ref="N4789:O4789"/>
    <mergeCell ref="P4789:Q4789"/>
    <mergeCell ref="R4789:S4789"/>
    <mergeCell ref="T4789:U4789"/>
    <mergeCell ref="AB4788:AC4789"/>
    <mergeCell ref="AD4788:AI4788"/>
    <mergeCell ref="AJ4788:AO4788"/>
    <mergeCell ref="AP4788:AU4788"/>
    <mergeCell ref="AV4788:BA4788"/>
    <mergeCell ref="BB4788:BG4788"/>
    <mergeCell ref="BJ4789:BK4789"/>
    <mergeCell ref="BL4789:BM4789"/>
    <mergeCell ref="BQ4788:BQ4789"/>
    <mergeCell ref="B4778:C4778"/>
    <mergeCell ref="H4778:J4778"/>
    <mergeCell ref="L4778:N4778"/>
    <mergeCell ref="BL4790:BM4791"/>
    <mergeCell ref="BN4790:BP4791"/>
    <mergeCell ref="BR4790:BR4791"/>
    <mergeCell ref="B4781:BP4781"/>
    <mergeCell ref="E4783:AE4783"/>
    <mergeCell ref="AG4783:AM4783"/>
    <mergeCell ref="AN4783:BO4783"/>
    <mergeCell ref="AQ4778:AS4778"/>
    <mergeCell ref="AU4778:AW4778"/>
    <mergeCell ref="BB4778:BF4778"/>
    <mergeCell ref="BG4778:BI4778"/>
    <mergeCell ref="BK4778:BM4778"/>
    <mergeCell ref="BC4779:BP4779"/>
    <mergeCell ref="S4778:U4778"/>
    <mergeCell ref="L4773:M4774"/>
    <mergeCell ref="N4773:O4774"/>
    <mergeCell ref="P4773:Q4774"/>
    <mergeCell ref="R4773:S4774"/>
    <mergeCell ref="T4773:U4774"/>
    <mergeCell ref="X4773:Y4774"/>
    <mergeCell ref="Z4773:AA4774"/>
    <mergeCell ref="AB4773:AC4774"/>
    <mergeCell ref="AD4773:AE4774"/>
    <mergeCell ref="AF4773:AG4774"/>
    <mergeCell ref="AH4773:AI4774"/>
    <mergeCell ref="AJ4773:AK4774"/>
    <mergeCell ref="AL4773:AM4774"/>
    <mergeCell ref="AN4773:AO4774"/>
    <mergeCell ref="AP4773:AQ4774"/>
    <mergeCell ref="AR4773:AS4774"/>
    <mergeCell ref="AT4773:AU4774"/>
    <mergeCell ref="AV4773:AW4774"/>
    <mergeCell ref="AX4773:AY4774"/>
    <mergeCell ref="AZ4773:BA4774"/>
    <mergeCell ref="BB4773:BC4774"/>
    <mergeCell ref="BD4773:BE4774"/>
    <mergeCell ref="H4790:I4791"/>
    <mergeCell ref="J4790:K4791"/>
    <mergeCell ref="L4790:M4791"/>
    <mergeCell ref="AX4789:AY4789"/>
    <mergeCell ref="AZ4789:BA4789"/>
    <mergeCell ref="BB4789:BC4789"/>
    <mergeCell ref="BD4789:BE4789"/>
    <mergeCell ref="BF4789:BG4789"/>
    <mergeCell ref="BH4789:BI4789"/>
    <mergeCell ref="AL4789:AM4789"/>
    <mergeCell ref="AN4789:AO4789"/>
    <mergeCell ref="AP4789:AQ4789"/>
    <mergeCell ref="AR4789:AS4789"/>
    <mergeCell ref="AT4789:AU4789"/>
    <mergeCell ref="AV4789:AW4789"/>
    <mergeCell ref="BH4788:BM4788"/>
    <mergeCell ref="B4776:C4776"/>
    <mergeCell ref="H4776:J4776"/>
    <mergeCell ref="L4776:N4776"/>
    <mergeCell ref="O4776:R4776"/>
    <mergeCell ref="AD4789:AE4789"/>
    <mergeCell ref="AF4789:AG4789"/>
    <mergeCell ref="AH4789:AI4789"/>
    <mergeCell ref="AJ4789:AK4789"/>
    <mergeCell ref="BQ4773:BQ4774"/>
    <mergeCell ref="C4768:D4768"/>
    <mergeCell ref="B4769:B4770"/>
    <mergeCell ref="C4769:D4769"/>
    <mergeCell ref="E4769:E4770"/>
    <mergeCell ref="F4769:F4770"/>
    <mergeCell ref="G4769:G4770"/>
    <mergeCell ref="AZ4767:BA4768"/>
    <mergeCell ref="BB4767:BC4768"/>
    <mergeCell ref="BD4767:BE4768"/>
    <mergeCell ref="BF4767:BG4768"/>
    <mergeCell ref="BH4767:BI4768"/>
    <mergeCell ref="BJ4767:BK4768"/>
    <mergeCell ref="AN4767:AO4768"/>
    <mergeCell ref="AP4767:AQ4768"/>
    <mergeCell ref="AR4767:AS4768"/>
    <mergeCell ref="AT4767:AU4768"/>
    <mergeCell ref="AV4767:AW4768"/>
    <mergeCell ref="AX4767:AY4768"/>
    <mergeCell ref="AB4767:AC4768"/>
    <mergeCell ref="AD4767:AE4768"/>
    <mergeCell ref="BS4771:BS4772"/>
    <mergeCell ref="B4773:C4773"/>
    <mergeCell ref="BF4771:BG4772"/>
    <mergeCell ref="BH4771:BI4772"/>
    <mergeCell ref="BJ4771:BK4772"/>
    <mergeCell ref="BL4771:BM4772"/>
    <mergeCell ref="BN4771:BP4772"/>
    <mergeCell ref="BR4771:BR4772"/>
    <mergeCell ref="AT4771:AU4772"/>
    <mergeCell ref="AF4767:AG4768"/>
    <mergeCell ref="AH4767:AI4768"/>
    <mergeCell ref="AJ4767:AK4768"/>
    <mergeCell ref="AL4767:AM4768"/>
    <mergeCell ref="N4767:O4768"/>
    <mergeCell ref="P4767:Q4768"/>
    <mergeCell ref="R4767:S4768"/>
    <mergeCell ref="T4767:U4768"/>
    <mergeCell ref="X4767:Y4768"/>
    <mergeCell ref="Z4767:AA4768"/>
    <mergeCell ref="B4771:C4772"/>
    <mergeCell ref="D4771:E4772"/>
    <mergeCell ref="H4771:I4772"/>
    <mergeCell ref="J4771:K4772"/>
    <mergeCell ref="L4771:M4772"/>
    <mergeCell ref="N4771:O4772"/>
    <mergeCell ref="P4771:Q4772"/>
    <mergeCell ref="R4771:S4772"/>
    <mergeCell ref="D4773:E4774"/>
    <mergeCell ref="H4773:I4774"/>
    <mergeCell ref="J4773:K4774"/>
    <mergeCell ref="BS4769:BS4770"/>
    <mergeCell ref="C4770:D4770"/>
    <mergeCell ref="B4767:B4768"/>
    <mergeCell ref="C4767:D4767"/>
    <mergeCell ref="E4767:E4768"/>
    <mergeCell ref="F4767:F4768"/>
    <mergeCell ref="G4767:G4768"/>
    <mergeCell ref="H4767:I4768"/>
    <mergeCell ref="J4767:K4768"/>
    <mergeCell ref="L4767:M4768"/>
    <mergeCell ref="BQ4767:BQ4768"/>
    <mergeCell ref="BF4769:BG4770"/>
    <mergeCell ref="BH4769:BI4770"/>
    <mergeCell ref="BJ4769:BK4770"/>
    <mergeCell ref="X4769:Y4770"/>
    <mergeCell ref="Z4769:AA4770"/>
    <mergeCell ref="AB4769:AC4770"/>
    <mergeCell ref="AD4769:AE4770"/>
    <mergeCell ref="AF4769:AG4770"/>
    <mergeCell ref="H4769:I4770"/>
    <mergeCell ref="J4769:K4770"/>
    <mergeCell ref="L4769:M4770"/>
    <mergeCell ref="N4769:O4770"/>
    <mergeCell ref="P4769:Q4770"/>
    <mergeCell ref="R4769:S4770"/>
    <mergeCell ref="BQ4769:BQ4770"/>
    <mergeCell ref="BL4767:BM4768"/>
    <mergeCell ref="BN4767:BP4768"/>
    <mergeCell ref="BR4767:BR4768"/>
    <mergeCell ref="C4764:D4764"/>
    <mergeCell ref="B4765:B4766"/>
    <mergeCell ref="C4765:D4765"/>
    <mergeCell ref="E4765:E4766"/>
    <mergeCell ref="F4765:F4766"/>
    <mergeCell ref="G4765:G4766"/>
    <mergeCell ref="AZ4763:BA4764"/>
    <mergeCell ref="BB4763:BC4764"/>
    <mergeCell ref="BD4763:BE4764"/>
    <mergeCell ref="BF4763:BG4764"/>
    <mergeCell ref="BH4763:BI4764"/>
    <mergeCell ref="BJ4763:BK4764"/>
    <mergeCell ref="AN4763:AO4764"/>
    <mergeCell ref="AP4763:AQ4764"/>
    <mergeCell ref="AR4763:AS4764"/>
    <mergeCell ref="AT4763:AU4764"/>
    <mergeCell ref="AV4763:AW4764"/>
    <mergeCell ref="AX4763:AY4764"/>
    <mergeCell ref="AB4763:AC4764"/>
    <mergeCell ref="AD4763:AE4764"/>
    <mergeCell ref="AF4763:AG4764"/>
    <mergeCell ref="AH4763:AI4764"/>
    <mergeCell ref="AJ4763:AK4764"/>
    <mergeCell ref="AL4763:AM4764"/>
    <mergeCell ref="N4763:O4764"/>
    <mergeCell ref="P4763:Q4764"/>
    <mergeCell ref="R4763:S4764"/>
    <mergeCell ref="T4763:U4764"/>
    <mergeCell ref="X4763:Y4764"/>
    <mergeCell ref="Z4763:AA4764"/>
    <mergeCell ref="C4766:D4766"/>
    <mergeCell ref="B4763:B4764"/>
    <mergeCell ref="C4763:D4763"/>
    <mergeCell ref="E4763:E4764"/>
    <mergeCell ref="F4763:F4764"/>
    <mergeCell ref="G4763:G4764"/>
    <mergeCell ref="H4763:I4764"/>
    <mergeCell ref="J4763:K4764"/>
    <mergeCell ref="L4763:M4764"/>
    <mergeCell ref="BF4765:BG4766"/>
    <mergeCell ref="BH4765:BI4766"/>
    <mergeCell ref="BJ4765:BK4766"/>
    <mergeCell ref="BL4765:BM4766"/>
    <mergeCell ref="BN4765:BP4766"/>
    <mergeCell ref="BR4765:BR4766"/>
    <mergeCell ref="AT4765:AU4766"/>
    <mergeCell ref="AV4765:AW4766"/>
    <mergeCell ref="AX4765:AY4766"/>
    <mergeCell ref="AZ4765:BA4766"/>
    <mergeCell ref="BB4765:BC4766"/>
    <mergeCell ref="BD4765:BE4766"/>
    <mergeCell ref="AH4765:AI4766"/>
    <mergeCell ref="BQ4765:BQ4766"/>
    <mergeCell ref="AD4765:AE4766"/>
    <mergeCell ref="AF4765:AG4766"/>
    <mergeCell ref="H4765:I4766"/>
    <mergeCell ref="J4765:K4766"/>
    <mergeCell ref="L4765:M4766"/>
    <mergeCell ref="N4765:O4766"/>
    <mergeCell ref="P4765:Q4766"/>
    <mergeCell ref="R4765:S4766"/>
    <mergeCell ref="BF4761:BG4762"/>
    <mergeCell ref="BH4761:BI4762"/>
    <mergeCell ref="BJ4761:BK4762"/>
    <mergeCell ref="BL4761:BM4762"/>
    <mergeCell ref="BN4761:BP4762"/>
    <mergeCell ref="BR4761:BR4762"/>
    <mergeCell ref="AT4761:AU4762"/>
    <mergeCell ref="AV4761:AW4762"/>
    <mergeCell ref="AX4761:AY4762"/>
    <mergeCell ref="AZ4761:BA4762"/>
    <mergeCell ref="BB4761:BC4762"/>
    <mergeCell ref="BD4761:BE4762"/>
    <mergeCell ref="AH4761:AI4762"/>
    <mergeCell ref="AJ4761:AK4762"/>
    <mergeCell ref="AL4761:AM4762"/>
    <mergeCell ref="AN4761:AO4762"/>
    <mergeCell ref="AP4761:AQ4762"/>
    <mergeCell ref="AR4761:AS4762"/>
    <mergeCell ref="T4761:U4762"/>
    <mergeCell ref="X4761:Y4762"/>
    <mergeCell ref="Z4761:AA4762"/>
    <mergeCell ref="AB4761:AC4762"/>
    <mergeCell ref="AD4761:AE4762"/>
    <mergeCell ref="AF4761:AG4762"/>
    <mergeCell ref="H4761:I4762"/>
    <mergeCell ref="J4761:K4762"/>
    <mergeCell ref="L4761:M4762"/>
    <mergeCell ref="N4761:O4762"/>
    <mergeCell ref="P4761:Q4762"/>
    <mergeCell ref="R4761:S4762"/>
    <mergeCell ref="BL4763:BM4764"/>
    <mergeCell ref="BN4763:BP4764"/>
    <mergeCell ref="BR4763:BR4764"/>
    <mergeCell ref="BQ4761:BQ4762"/>
    <mergeCell ref="BB4757:BC4758"/>
    <mergeCell ref="BD4757:BE4758"/>
    <mergeCell ref="AH4757:AI4758"/>
    <mergeCell ref="AJ4757:AK4758"/>
    <mergeCell ref="AL4757:AM4758"/>
    <mergeCell ref="AN4757:AO4758"/>
    <mergeCell ref="AP4757:AQ4758"/>
    <mergeCell ref="AR4757:AS4758"/>
    <mergeCell ref="T4757:U4758"/>
    <mergeCell ref="X4757:Y4758"/>
    <mergeCell ref="Z4757:AA4758"/>
    <mergeCell ref="AB4757:AC4758"/>
    <mergeCell ref="AD4757:AE4758"/>
    <mergeCell ref="AF4757:AG4758"/>
    <mergeCell ref="H4757:I4758"/>
    <mergeCell ref="J4757:K4758"/>
    <mergeCell ref="L4757:M4758"/>
    <mergeCell ref="N4757:O4758"/>
    <mergeCell ref="P4757:Q4758"/>
    <mergeCell ref="R4757:S4758"/>
    <mergeCell ref="BL4759:BM4760"/>
    <mergeCell ref="BN4759:BP4760"/>
    <mergeCell ref="BR4759:BR4760"/>
    <mergeCell ref="BQ4759:BQ4760"/>
    <mergeCell ref="C4760:D4760"/>
    <mergeCell ref="B4761:B4762"/>
    <mergeCell ref="C4761:D4761"/>
    <mergeCell ref="E4761:E4762"/>
    <mergeCell ref="F4761:F4762"/>
    <mergeCell ref="G4761:G4762"/>
    <mergeCell ref="AZ4759:BA4760"/>
    <mergeCell ref="BB4759:BC4760"/>
    <mergeCell ref="BD4759:BE4760"/>
    <mergeCell ref="BF4759:BG4760"/>
    <mergeCell ref="BH4759:BI4760"/>
    <mergeCell ref="BJ4759:BK4760"/>
    <mergeCell ref="AN4759:AO4760"/>
    <mergeCell ref="AP4759:AQ4760"/>
    <mergeCell ref="AR4759:AS4760"/>
    <mergeCell ref="AT4759:AU4760"/>
    <mergeCell ref="AV4759:AW4760"/>
    <mergeCell ref="AX4759:AY4760"/>
    <mergeCell ref="AB4759:AC4760"/>
    <mergeCell ref="AD4759:AE4760"/>
    <mergeCell ref="AF4759:AG4760"/>
    <mergeCell ref="AH4759:AI4760"/>
    <mergeCell ref="AJ4759:AK4760"/>
    <mergeCell ref="AL4759:AM4760"/>
    <mergeCell ref="N4759:O4760"/>
    <mergeCell ref="P4759:Q4760"/>
    <mergeCell ref="R4759:S4760"/>
    <mergeCell ref="T4759:U4760"/>
    <mergeCell ref="X4759:Y4760"/>
    <mergeCell ref="Z4759:AA4760"/>
    <mergeCell ref="BQ4757:BQ4758"/>
    <mergeCell ref="C4762:D4762"/>
    <mergeCell ref="B4759:B4760"/>
    <mergeCell ref="C4759:D4759"/>
    <mergeCell ref="E4759:E4760"/>
    <mergeCell ref="F4759:F4760"/>
    <mergeCell ref="G4759:G4760"/>
    <mergeCell ref="H4759:I4760"/>
    <mergeCell ref="J4759:K4760"/>
    <mergeCell ref="L4759:M4760"/>
    <mergeCell ref="Z4753:AA4754"/>
    <mergeCell ref="AB4753:AC4754"/>
    <mergeCell ref="AD4753:AE4754"/>
    <mergeCell ref="AF4753:AG4754"/>
    <mergeCell ref="H4753:I4754"/>
    <mergeCell ref="J4753:K4754"/>
    <mergeCell ref="L4753:M4754"/>
    <mergeCell ref="N4753:O4754"/>
    <mergeCell ref="P4753:Q4754"/>
    <mergeCell ref="R4753:S4754"/>
    <mergeCell ref="BL4755:BM4756"/>
    <mergeCell ref="BN4755:BP4756"/>
    <mergeCell ref="BR4755:BR4756"/>
    <mergeCell ref="BS4755:BS4756"/>
    <mergeCell ref="C4756:D4756"/>
    <mergeCell ref="B4757:B4758"/>
    <mergeCell ref="C4757:D4757"/>
    <mergeCell ref="E4757:E4758"/>
    <mergeCell ref="F4757:F4758"/>
    <mergeCell ref="G4757:G4758"/>
    <mergeCell ref="AZ4755:BA4756"/>
    <mergeCell ref="BB4755:BC4756"/>
    <mergeCell ref="BD4755:BE4756"/>
    <mergeCell ref="BF4755:BG4756"/>
    <mergeCell ref="BH4755:BI4756"/>
    <mergeCell ref="BJ4755:BK4756"/>
    <mergeCell ref="AN4755:AO4756"/>
    <mergeCell ref="AP4755:AQ4756"/>
    <mergeCell ref="AR4755:AS4756"/>
    <mergeCell ref="AT4755:AU4756"/>
    <mergeCell ref="AV4755:AW4756"/>
    <mergeCell ref="AX4755:AY4756"/>
    <mergeCell ref="AB4755:AC4756"/>
    <mergeCell ref="AD4755:AE4756"/>
    <mergeCell ref="AF4755:AG4756"/>
    <mergeCell ref="AH4755:AI4756"/>
    <mergeCell ref="AJ4755:AK4756"/>
    <mergeCell ref="AL4755:AM4756"/>
    <mergeCell ref="N4755:O4756"/>
    <mergeCell ref="P4755:Q4756"/>
    <mergeCell ref="R4755:S4756"/>
    <mergeCell ref="T4755:U4756"/>
    <mergeCell ref="X4755:Y4756"/>
    <mergeCell ref="Z4755:AA4756"/>
    <mergeCell ref="BS4757:BS4758"/>
    <mergeCell ref="C4758:D4758"/>
    <mergeCell ref="B4755:B4756"/>
    <mergeCell ref="C4755:D4755"/>
    <mergeCell ref="E4755:E4756"/>
    <mergeCell ref="F4755:F4756"/>
    <mergeCell ref="G4755:G4756"/>
    <mergeCell ref="H4755:I4756"/>
    <mergeCell ref="J4755:K4756"/>
    <mergeCell ref="L4755:M4756"/>
    <mergeCell ref="BF4757:BG4758"/>
    <mergeCell ref="BH4757:BI4758"/>
    <mergeCell ref="BJ4757:BK4758"/>
    <mergeCell ref="BL4757:BM4758"/>
    <mergeCell ref="BN4757:BP4758"/>
    <mergeCell ref="BR4757:BR4758"/>
    <mergeCell ref="AT4757:AU4758"/>
    <mergeCell ref="AV4757:AW4758"/>
    <mergeCell ref="AX4757:AY4758"/>
    <mergeCell ref="AZ4757:BA4758"/>
    <mergeCell ref="BL4751:BM4752"/>
    <mergeCell ref="BN4751:BP4752"/>
    <mergeCell ref="BR4751:BR4752"/>
    <mergeCell ref="BS4751:BS4752"/>
    <mergeCell ref="C4752:D4752"/>
    <mergeCell ref="B4753:B4754"/>
    <mergeCell ref="C4753:D4753"/>
    <mergeCell ref="E4753:E4754"/>
    <mergeCell ref="F4753:F4754"/>
    <mergeCell ref="G4753:G4754"/>
    <mergeCell ref="AZ4751:BA4752"/>
    <mergeCell ref="BB4751:BC4752"/>
    <mergeCell ref="BD4751:BE4752"/>
    <mergeCell ref="BF4751:BG4752"/>
    <mergeCell ref="BH4751:BI4752"/>
    <mergeCell ref="BJ4751:BK4752"/>
    <mergeCell ref="AN4751:AO4752"/>
    <mergeCell ref="AP4751:AQ4752"/>
    <mergeCell ref="AR4751:AS4752"/>
    <mergeCell ref="AT4751:AU4752"/>
    <mergeCell ref="AV4751:AW4752"/>
    <mergeCell ref="AX4751:AY4752"/>
    <mergeCell ref="AB4751:AC4752"/>
    <mergeCell ref="AD4751:AE4752"/>
    <mergeCell ref="AF4751:AG4752"/>
    <mergeCell ref="AH4751:AI4752"/>
    <mergeCell ref="AJ4751:AK4752"/>
    <mergeCell ref="AL4751:AM4752"/>
    <mergeCell ref="N4751:O4752"/>
    <mergeCell ref="P4751:Q4752"/>
    <mergeCell ref="R4751:S4752"/>
    <mergeCell ref="T4751:U4752"/>
    <mergeCell ref="X4751:Y4752"/>
    <mergeCell ref="Z4751:AA4752"/>
    <mergeCell ref="BS4753:BS4754"/>
    <mergeCell ref="C4754:D4754"/>
    <mergeCell ref="B4751:B4752"/>
    <mergeCell ref="C4751:D4751"/>
    <mergeCell ref="E4751:E4752"/>
    <mergeCell ref="F4751:F4752"/>
    <mergeCell ref="G4751:G4752"/>
    <mergeCell ref="H4751:I4752"/>
    <mergeCell ref="J4751:K4752"/>
    <mergeCell ref="L4751:M4752"/>
    <mergeCell ref="BF4753:BG4754"/>
    <mergeCell ref="BH4753:BI4754"/>
    <mergeCell ref="BJ4753:BK4754"/>
    <mergeCell ref="BL4753:BM4754"/>
    <mergeCell ref="BN4753:BP4754"/>
    <mergeCell ref="BR4753:BR4754"/>
    <mergeCell ref="AT4753:AU4754"/>
    <mergeCell ref="AV4753:AW4754"/>
    <mergeCell ref="AX4753:AY4754"/>
    <mergeCell ref="AZ4753:BA4754"/>
    <mergeCell ref="BB4753:BC4754"/>
    <mergeCell ref="BD4753:BE4754"/>
    <mergeCell ref="AH4753:AI4754"/>
    <mergeCell ref="AJ4753:AK4754"/>
    <mergeCell ref="AL4753:AM4754"/>
    <mergeCell ref="AN4753:AO4754"/>
    <mergeCell ref="AP4753:AQ4754"/>
    <mergeCell ref="AR4753:AS4754"/>
    <mergeCell ref="T4753:U4754"/>
    <mergeCell ref="X4753:Y4754"/>
    <mergeCell ref="G4747:G4748"/>
    <mergeCell ref="H4747:I4748"/>
    <mergeCell ref="J4747:K4748"/>
    <mergeCell ref="L4747:M4748"/>
    <mergeCell ref="BF4749:BG4750"/>
    <mergeCell ref="BH4749:BI4750"/>
    <mergeCell ref="BJ4749:BK4750"/>
    <mergeCell ref="BL4749:BM4750"/>
    <mergeCell ref="BN4749:BP4750"/>
    <mergeCell ref="BR4749:BR4750"/>
    <mergeCell ref="AT4749:AU4750"/>
    <mergeCell ref="AV4749:AW4750"/>
    <mergeCell ref="AX4749:AY4750"/>
    <mergeCell ref="AZ4749:BA4750"/>
    <mergeCell ref="BB4749:BC4750"/>
    <mergeCell ref="BD4749:BE4750"/>
    <mergeCell ref="AH4749:AI4750"/>
    <mergeCell ref="AJ4749:AK4750"/>
    <mergeCell ref="AL4749:AM4750"/>
    <mergeCell ref="AN4749:AO4750"/>
    <mergeCell ref="AP4749:AQ4750"/>
    <mergeCell ref="AR4749:AS4750"/>
    <mergeCell ref="T4749:U4750"/>
    <mergeCell ref="X4749:Y4750"/>
    <mergeCell ref="Z4749:AA4750"/>
    <mergeCell ref="AB4749:AC4750"/>
    <mergeCell ref="AD4749:AE4750"/>
    <mergeCell ref="AF4749:AG4750"/>
    <mergeCell ref="H4749:I4750"/>
    <mergeCell ref="J4749:K4750"/>
    <mergeCell ref="L4749:M4750"/>
    <mergeCell ref="N4749:O4750"/>
    <mergeCell ref="P4749:Q4750"/>
    <mergeCell ref="R4749:S4750"/>
    <mergeCell ref="AX4745:AY4746"/>
    <mergeCell ref="AZ4745:BA4746"/>
    <mergeCell ref="BB4745:BC4746"/>
    <mergeCell ref="BD4745:BE4746"/>
    <mergeCell ref="AH4745:AI4746"/>
    <mergeCell ref="AJ4745:AK4746"/>
    <mergeCell ref="AL4745:AM4746"/>
    <mergeCell ref="AN4745:AO4746"/>
    <mergeCell ref="AP4745:AQ4746"/>
    <mergeCell ref="AR4745:AS4746"/>
    <mergeCell ref="T4745:U4746"/>
    <mergeCell ref="X4745:Y4746"/>
    <mergeCell ref="Z4745:AA4746"/>
    <mergeCell ref="AB4745:AC4746"/>
    <mergeCell ref="AD4745:AE4746"/>
    <mergeCell ref="AF4745:AG4746"/>
    <mergeCell ref="H4745:I4746"/>
    <mergeCell ref="J4745:K4746"/>
    <mergeCell ref="L4745:M4746"/>
    <mergeCell ref="N4745:O4746"/>
    <mergeCell ref="P4745:Q4746"/>
    <mergeCell ref="R4745:S4746"/>
    <mergeCell ref="BQ4743:BQ4744"/>
    <mergeCell ref="BQ4745:BQ4746"/>
    <mergeCell ref="BL4747:BM4748"/>
    <mergeCell ref="BN4747:BP4748"/>
    <mergeCell ref="BR4747:BR4748"/>
    <mergeCell ref="BS4747:BS4748"/>
    <mergeCell ref="C4748:D4748"/>
    <mergeCell ref="B4749:B4750"/>
    <mergeCell ref="C4749:D4749"/>
    <mergeCell ref="E4749:E4750"/>
    <mergeCell ref="F4749:F4750"/>
    <mergeCell ref="G4749:G4750"/>
    <mergeCell ref="AZ4747:BA4748"/>
    <mergeCell ref="BB4747:BC4748"/>
    <mergeCell ref="BD4747:BE4748"/>
    <mergeCell ref="BF4747:BG4748"/>
    <mergeCell ref="BH4747:BI4748"/>
    <mergeCell ref="BJ4747:BK4748"/>
    <mergeCell ref="AN4747:AO4748"/>
    <mergeCell ref="AP4747:AQ4748"/>
    <mergeCell ref="AR4747:AS4748"/>
    <mergeCell ref="AT4747:AU4748"/>
    <mergeCell ref="AV4747:AW4748"/>
    <mergeCell ref="AX4747:AY4748"/>
    <mergeCell ref="AB4747:AC4748"/>
    <mergeCell ref="AD4747:AE4748"/>
    <mergeCell ref="AF4747:AG4748"/>
    <mergeCell ref="AH4747:AI4748"/>
    <mergeCell ref="AJ4747:AK4748"/>
    <mergeCell ref="AL4747:AM4748"/>
    <mergeCell ref="N4747:O4748"/>
    <mergeCell ref="P4747:Q4748"/>
    <mergeCell ref="R4747:S4748"/>
    <mergeCell ref="T4747:U4748"/>
    <mergeCell ref="X4747:Y4748"/>
    <mergeCell ref="Z4747:AA4748"/>
    <mergeCell ref="BS4749:BS4750"/>
    <mergeCell ref="C4750:D4750"/>
    <mergeCell ref="B4747:B4748"/>
    <mergeCell ref="C4747:D4747"/>
    <mergeCell ref="E4747:E4748"/>
    <mergeCell ref="F4747:F4748"/>
    <mergeCell ref="T4741:U4742"/>
    <mergeCell ref="X4741:Y4742"/>
    <mergeCell ref="Z4741:AA4742"/>
    <mergeCell ref="AB4741:AC4742"/>
    <mergeCell ref="AD4741:AE4742"/>
    <mergeCell ref="AF4741:AG4742"/>
    <mergeCell ref="H4741:I4742"/>
    <mergeCell ref="J4741:K4742"/>
    <mergeCell ref="L4741:M4742"/>
    <mergeCell ref="N4741:O4742"/>
    <mergeCell ref="P4741:Q4742"/>
    <mergeCell ref="R4741:S4742"/>
    <mergeCell ref="BL4743:BM4744"/>
    <mergeCell ref="BN4743:BP4744"/>
    <mergeCell ref="BR4743:BR4744"/>
    <mergeCell ref="BS4743:BS4744"/>
    <mergeCell ref="C4744:D4744"/>
    <mergeCell ref="B4745:B4746"/>
    <mergeCell ref="C4745:D4745"/>
    <mergeCell ref="E4745:E4746"/>
    <mergeCell ref="F4745:F4746"/>
    <mergeCell ref="G4745:G4746"/>
    <mergeCell ref="AZ4743:BA4744"/>
    <mergeCell ref="BB4743:BC4744"/>
    <mergeCell ref="BD4743:BE4744"/>
    <mergeCell ref="BF4743:BG4744"/>
    <mergeCell ref="BH4743:BI4744"/>
    <mergeCell ref="BJ4743:BK4744"/>
    <mergeCell ref="AN4743:AO4744"/>
    <mergeCell ref="AP4743:AQ4744"/>
    <mergeCell ref="AR4743:AS4744"/>
    <mergeCell ref="AT4743:AU4744"/>
    <mergeCell ref="AV4743:AW4744"/>
    <mergeCell ref="AX4743:AY4744"/>
    <mergeCell ref="AB4743:AC4744"/>
    <mergeCell ref="AD4743:AE4744"/>
    <mergeCell ref="AF4743:AG4744"/>
    <mergeCell ref="AH4743:AI4744"/>
    <mergeCell ref="AJ4743:AK4744"/>
    <mergeCell ref="AL4743:AM4744"/>
    <mergeCell ref="N4743:O4744"/>
    <mergeCell ref="P4743:Q4744"/>
    <mergeCell ref="R4743:S4744"/>
    <mergeCell ref="T4743:U4744"/>
    <mergeCell ref="X4743:Y4744"/>
    <mergeCell ref="Z4743:AA4744"/>
    <mergeCell ref="BS4745:BS4746"/>
    <mergeCell ref="C4746:D4746"/>
    <mergeCell ref="B4743:B4744"/>
    <mergeCell ref="C4743:D4743"/>
    <mergeCell ref="E4743:E4744"/>
    <mergeCell ref="F4743:F4744"/>
    <mergeCell ref="G4743:G4744"/>
    <mergeCell ref="H4743:I4744"/>
    <mergeCell ref="J4743:K4744"/>
    <mergeCell ref="L4743:M4744"/>
    <mergeCell ref="BF4745:BG4746"/>
    <mergeCell ref="BH4745:BI4746"/>
    <mergeCell ref="BJ4745:BK4746"/>
    <mergeCell ref="BL4745:BM4746"/>
    <mergeCell ref="BN4745:BP4746"/>
    <mergeCell ref="BR4745:BR4746"/>
    <mergeCell ref="AT4745:AU4746"/>
    <mergeCell ref="AV4745:AW4746"/>
    <mergeCell ref="P4737:Q4738"/>
    <mergeCell ref="R4737:S4738"/>
    <mergeCell ref="BL4739:BM4740"/>
    <mergeCell ref="BN4739:BP4740"/>
    <mergeCell ref="BR4739:BR4740"/>
    <mergeCell ref="BS4739:BS4740"/>
    <mergeCell ref="C4740:D4740"/>
    <mergeCell ref="B4741:B4742"/>
    <mergeCell ref="C4741:D4741"/>
    <mergeCell ref="E4741:E4742"/>
    <mergeCell ref="F4741:F4742"/>
    <mergeCell ref="G4741:G4742"/>
    <mergeCell ref="AZ4739:BA4740"/>
    <mergeCell ref="BB4739:BC4740"/>
    <mergeCell ref="BD4739:BE4740"/>
    <mergeCell ref="BF4739:BG4740"/>
    <mergeCell ref="BH4739:BI4740"/>
    <mergeCell ref="BJ4739:BK4740"/>
    <mergeCell ref="AN4739:AO4740"/>
    <mergeCell ref="AP4739:AQ4740"/>
    <mergeCell ref="AR4739:AS4740"/>
    <mergeCell ref="AT4739:AU4740"/>
    <mergeCell ref="AV4739:AW4740"/>
    <mergeCell ref="AX4739:AY4740"/>
    <mergeCell ref="AB4739:AC4740"/>
    <mergeCell ref="AD4739:AE4740"/>
    <mergeCell ref="AF4739:AG4740"/>
    <mergeCell ref="AH4739:AI4740"/>
    <mergeCell ref="AJ4739:AK4740"/>
    <mergeCell ref="AL4739:AM4740"/>
    <mergeCell ref="N4739:O4740"/>
    <mergeCell ref="P4739:Q4740"/>
    <mergeCell ref="R4739:S4740"/>
    <mergeCell ref="T4739:U4740"/>
    <mergeCell ref="X4739:Y4740"/>
    <mergeCell ref="Z4739:AA4740"/>
    <mergeCell ref="BS4741:BS4742"/>
    <mergeCell ref="C4742:D4742"/>
    <mergeCell ref="B4739:B4740"/>
    <mergeCell ref="C4739:D4739"/>
    <mergeCell ref="E4739:E4740"/>
    <mergeCell ref="F4739:F4740"/>
    <mergeCell ref="G4739:G4740"/>
    <mergeCell ref="H4739:I4740"/>
    <mergeCell ref="J4739:K4740"/>
    <mergeCell ref="L4739:M4740"/>
    <mergeCell ref="BF4741:BG4742"/>
    <mergeCell ref="BH4741:BI4742"/>
    <mergeCell ref="BJ4741:BK4742"/>
    <mergeCell ref="BL4741:BM4742"/>
    <mergeCell ref="BN4741:BP4742"/>
    <mergeCell ref="BR4741:BR4742"/>
    <mergeCell ref="AT4741:AU4742"/>
    <mergeCell ref="AV4741:AW4742"/>
    <mergeCell ref="AX4741:AY4742"/>
    <mergeCell ref="AZ4741:BA4742"/>
    <mergeCell ref="BB4741:BC4742"/>
    <mergeCell ref="BD4741:BE4742"/>
    <mergeCell ref="AH4741:AI4742"/>
    <mergeCell ref="AJ4741:AK4742"/>
    <mergeCell ref="AL4741:AM4742"/>
    <mergeCell ref="AN4741:AO4742"/>
    <mergeCell ref="AP4741:AQ4742"/>
    <mergeCell ref="AR4741:AS4742"/>
    <mergeCell ref="B4737:B4738"/>
    <mergeCell ref="C4737:D4737"/>
    <mergeCell ref="E4737:E4738"/>
    <mergeCell ref="F4737:F4738"/>
    <mergeCell ref="G4737:G4738"/>
    <mergeCell ref="AZ4735:BA4736"/>
    <mergeCell ref="BB4735:BC4736"/>
    <mergeCell ref="BD4735:BE4736"/>
    <mergeCell ref="BF4735:BG4736"/>
    <mergeCell ref="BH4735:BI4736"/>
    <mergeCell ref="BJ4735:BK4736"/>
    <mergeCell ref="AN4735:AO4736"/>
    <mergeCell ref="AP4735:AQ4736"/>
    <mergeCell ref="AR4735:AS4736"/>
    <mergeCell ref="AT4735:AU4736"/>
    <mergeCell ref="AV4735:AW4736"/>
    <mergeCell ref="AX4735:AY4736"/>
    <mergeCell ref="AB4735:AC4736"/>
    <mergeCell ref="AD4735:AE4736"/>
    <mergeCell ref="AF4735:AG4736"/>
    <mergeCell ref="AH4735:AI4736"/>
    <mergeCell ref="AJ4735:AK4736"/>
    <mergeCell ref="AL4735:AM4736"/>
    <mergeCell ref="N4735:O4736"/>
    <mergeCell ref="P4735:Q4736"/>
    <mergeCell ref="R4735:S4736"/>
    <mergeCell ref="T4735:U4736"/>
    <mergeCell ref="X4735:Y4736"/>
    <mergeCell ref="Z4735:AA4736"/>
    <mergeCell ref="BS4737:BS4738"/>
    <mergeCell ref="C4738:D4738"/>
    <mergeCell ref="B4733:B4734"/>
    <mergeCell ref="C4733:D4733"/>
    <mergeCell ref="E4733:E4734"/>
    <mergeCell ref="F4733:F4734"/>
    <mergeCell ref="G4733:G4734"/>
    <mergeCell ref="BF4737:BG4738"/>
    <mergeCell ref="BH4737:BI4738"/>
    <mergeCell ref="BJ4737:BK4738"/>
    <mergeCell ref="BL4737:BM4738"/>
    <mergeCell ref="BN4737:BP4738"/>
    <mergeCell ref="BR4737:BR4738"/>
    <mergeCell ref="AT4737:AU4738"/>
    <mergeCell ref="AV4737:AW4738"/>
    <mergeCell ref="AX4737:AY4738"/>
    <mergeCell ref="AZ4737:BA4738"/>
    <mergeCell ref="BB4737:BC4738"/>
    <mergeCell ref="BD4737:BE4738"/>
    <mergeCell ref="AH4737:AI4738"/>
    <mergeCell ref="AJ4737:AK4738"/>
    <mergeCell ref="AL4737:AM4738"/>
    <mergeCell ref="AN4737:AO4738"/>
    <mergeCell ref="AP4737:AQ4738"/>
    <mergeCell ref="AR4737:AS4738"/>
    <mergeCell ref="T4737:U4738"/>
    <mergeCell ref="X4737:Y4738"/>
    <mergeCell ref="Z4737:AA4738"/>
    <mergeCell ref="AB4737:AC4738"/>
    <mergeCell ref="AD4737:AE4738"/>
    <mergeCell ref="AF4737:AG4738"/>
    <mergeCell ref="H4737:I4738"/>
    <mergeCell ref="J4737:K4738"/>
    <mergeCell ref="L4737:M4738"/>
    <mergeCell ref="N4737:O4738"/>
    <mergeCell ref="C4734:D4734"/>
    <mergeCell ref="B4735:B4736"/>
    <mergeCell ref="C4735:D4735"/>
    <mergeCell ref="E4735:E4736"/>
    <mergeCell ref="F4735:F4736"/>
    <mergeCell ref="G4735:G4736"/>
    <mergeCell ref="H4735:I4736"/>
    <mergeCell ref="J4735:K4736"/>
    <mergeCell ref="L4735:M4736"/>
    <mergeCell ref="BF4733:BG4734"/>
    <mergeCell ref="BH4733:BI4734"/>
    <mergeCell ref="BJ4733:BK4734"/>
    <mergeCell ref="BL4733:BM4734"/>
    <mergeCell ref="BN4733:BP4734"/>
    <mergeCell ref="BR4733:BR4734"/>
    <mergeCell ref="AT4733:AU4734"/>
    <mergeCell ref="AV4733:AW4734"/>
    <mergeCell ref="AX4733:AY4734"/>
    <mergeCell ref="AZ4733:BA4734"/>
    <mergeCell ref="BB4733:BC4734"/>
    <mergeCell ref="BD4733:BE4734"/>
    <mergeCell ref="AH4733:AI4734"/>
    <mergeCell ref="AJ4733:AK4734"/>
    <mergeCell ref="AL4733:AM4734"/>
    <mergeCell ref="AN4733:AO4734"/>
    <mergeCell ref="AP4733:AQ4734"/>
    <mergeCell ref="AR4733:AS4734"/>
    <mergeCell ref="T4733:U4734"/>
    <mergeCell ref="X4733:Y4734"/>
    <mergeCell ref="Z4733:AA4734"/>
    <mergeCell ref="AB4733:AC4734"/>
    <mergeCell ref="AD4733:AE4734"/>
    <mergeCell ref="AF4733:AG4734"/>
    <mergeCell ref="H4733:I4734"/>
    <mergeCell ref="J4733:K4734"/>
    <mergeCell ref="L4733:M4734"/>
    <mergeCell ref="N4733:O4734"/>
    <mergeCell ref="P4733:Q4734"/>
    <mergeCell ref="R4733:S4734"/>
    <mergeCell ref="BL4735:BM4736"/>
    <mergeCell ref="BN4735:BP4736"/>
    <mergeCell ref="BR4735:BR4736"/>
    <mergeCell ref="C4736:D4736"/>
    <mergeCell ref="BQ4733:BQ4734"/>
    <mergeCell ref="BB4731:BC4732"/>
    <mergeCell ref="BD4731:BE4732"/>
    <mergeCell ref="BF4731:BG4732"/>
    <mergeCell ref="BH4731:BI4732"/>
    <mergeCell ref="BJ4731:BK4732"/>
    <mergeCell ref="AN4731:AO4732"/>
    <mergeCell ref="AP4731:AQ4732"/>
    <mergeCell ref="AR4731:AS4732"/>
    <mergeCell ref="AT4731:AU4732"/>
    <mergeCell ref="AV4731:AW4732"/>
    <mergeCell ref="AX4731:AY4732"/>
    <mergeCell ref="AB4731:AC4732"/>
    <mergeCell ref="AD4731:AE4732"/>
    <mergeCell ref="AF4731:AG4732"/>
    <mergeCell ref="AH4731:AI4732"/>
    <mergeCell ref="AJ4731:AK4732"/>
    <mergeCell ref="AL4731:AM4732"/>
    <mergeCell ref="N4731:O4732"/>
    <mergeCell ref="P4731:Q4732"/>
    <mergeCell ref="R4731:S4732"/>
    <mergeCell ref="T4731:U4732"/>
    <mergeCell ref="X4731:Y4732"/>
    <mergeCell ref="Z4731:AA4732"/>
    <mergeCell ref="B4731:B4732"/>
    <mergeCell ref="C4731:D4731"/>
    <mergeCell ref="E4731:E4732"/>
    <mergeCell ref="F4731:F4732"/>
    <mergeCell ref="G4731:G4732"/>
    <mergeCell ref="BQ4731:BQ4732"/>
    <mergeCell ref="C4732:D4732"/>
    <mergeCell ref="BF4726:BO4726"/>
    <mergeCell ref="B4729:B4730"/>
    <mergeCell ref="C4729:D4730"/>
    <mergeCell ref="F4729:F4730"/>
    <mergeCell ref="G4729:G4730"/>
    <mergeCell ref="H4729:I4730"/>
    <mergeCell ref="J4729:O4729"/>
    <mergeCell ref="P4729:U4729"/>
    <mergeCell ref="X4729:Y4730"/>
    <mergeCell ref="Z4729:AA4730"/>
    <mergeCell ref="C4726:D4726"/>
    <mergeCell ref="E4726:AE4726"/>
    <mergeCell ref="AG4726:AJ4726"/>
    <mergeCell ref="AK4726:BB4726"/>
    <mergeCell ref="BC4726:BE4726"/>
    <mergeCell ref="BN4729:BP4730"/>
    <mergeCell ref="J4730:K4730"/>
    <mergeCell ref="L4730:M4730"/>
    <mergeCell ref="N4730:O4730"/>
    <mergeCell ref="P4730:Q4730"/>
    <mergeCell ref="R4730:S4730"/>
    <mergeCell ref="T4730:U4730"/>
    <mergeCell ref="AB4729:AC4730"/>
    <mergeCell ref="AD4729:AI4729"/>
    <mergeCell ref="AJ4729:AO4729"/>
    <mergeCell ref="AP4729:AU4729"/>
    <mergeCell ref="AV4729:BA4729"/>
    <mergeCell ref="BB4729:BG4729"/>
    <mergeCell ref="AP4730:AQ4730"/>
    <mergeCell ref="AR4730:AS4730"/>
    <mergeCell ref="AT4730:AU4730"/>
    <mergeCell ref="AV4730:AW4730"/>
    <mergeCell ref="BH4729:BM4729"/>
    <mergeCell ref="B4719:C4719"/>
    <mergeCell ref="H4719:J4719"/>
    <mergeCell ref="L4719:N4719"/>
    <mergeCell ref="BL4731:BM4732"/>
    <mergeCell ref="BN4731:BP4732"/>
    <mergeCell ref="BR4731:BR4732"/>
    <mergeCell ref="B4722:BP4722"/>
    <mergeCell ref="E4724:AE4724"/>
    <mergeCell ref="AG4724:AM4724"/>
    <mergeCell ref="AN4724:BO4724"/>
    <mergeCell ref="AQ4719:AS4719"/>
    <mergeCell ref="AU4719:AW4719"/>
    <mergeCell ref="BB4719:BF4719"/>
    <mergeCell ref="BG4719:BI4719"/>
    <mergeCell ref="BK4719:BM4719"/>
    <mergeCell ref="BC4720:BP4720"/>
    <mergeCell ref="S4719:U4719"/>
    <mergeCell ref="L4714:M4715"/>
    <mergeCell ref="N4714:O4715"/>
    <mergeCell ref="P4714:Q4715"/>
    <mergeCell ref="R4714:S4715"/>
    <mergeCell ref="T4714:U4715"/>
    <mergeCell ref="X4714:Y4715"/>
    <mergeCell ref="Z4714:AA4715"/>
    <mergeCell ref="AB4714:AC4715"/>
    <mergeCell ref="AD4714:AE4715"/>
    <mergeCell ref="AF4714:AG4715"/>
    <mergeCell ref="AH4714:AI4715"/>
    <mergeCell ref="AJ4714:AK4715"/>
    <mergeCell ref="AL4714:AM4715"/>
    <mergeCell ref="AN4714:AO4715"/>
    <mergeCell ref="AP4714:AQ4715"/>
    <mergeCell ref="AR4714:AS4715"/>
    <mergeCell ref="AT4714:AU4715"/>
    <mergeCell ref="AV4714:AW4715"/>
    <mergeCell ref="AX4714:AY4715"/>
    <mergeCell ref="AZ4714:BA4715"/>
    <mergeCell ref="BB4714:BC4715"/>
    <mergeCell ref="BD4714:BE4715"/>
    <mergeCell ref="H4731:I4732"/>
    <mergeCell ref="J4731:K4732"/>
    <mergeCell ref="L4731:M4732"/>
    <mergeCell ref="AX4730:AY4730"/>
    <mergeCell ref="AZ4730:BA4730"/>
    <mergeCell ref="BB4730:BC4730"/>
    <mergeCell ref="BD4730:BE4730"/>
    <mergeCell ref="BF4730:BG4730"/>
    <mergeCell ref="BH4730:BI4730"/>
    <mergeCell ref="AL4730:AM4730"/>
    <mergeCell ref="AN4730:AO4730"/>
    <mergeCell ref="BJ4730:BK4730"/>
    <mergeCell ref="BL4730:BM4730"/>
    <mergeCell ref="B4717:C4717"/>
    <mergeCell ref="H4717:J4717"/>
    <mergeCell ref="L4717:N4717"/>
    <mergeCell ref="O4717:R4717"/>
    <mergeCell ref="AD4730:AE4730"/>
    <mergeCell ref="AF4730:AG4730"/>
    <mergeCell ref="AH4730:AI4730"/>
    <mergeCell ref="AJ4730:AK4730"/>
    <mergeCell ref="BQ4714:BQ4715"/>
    <mergeCell ref="BR4716:BS4716"/>
    <mergeCell ref="BQ4729:BQ4730"/>
    <mergeCell ref="AZ4731:BA4732"/>
    <mergeCell ref="C4709:D4709"/>
    <mergeCell ref="B4710:B4711"/>
    <mergeCell ref="C4710:D4710"/>
    <mergeCell ref="E4710:E4711"/>
    <mergeCell ref="F4710:F4711"/>
    <mergeCell ref="G4710:G4711"/>
    <mergeCell ref="AZ4708:BA4709"/>
    <mergeCell ref="BB4708:BC4709"/>
    <mergeCell ref="BD4708:BE4709"/>
    <mergeCell ref="BF4708:BG4709"/>
    <mergeCell ref="BH4708:BI4709"/>
    <mergeCell ref="BJ4708:BK4709"/>
    <mergeCell ref="AN4708:AO4709"/>
    <mergeCell ref="AP4708:AQ4709"/>
    <mergeCell ref="AR4708:AS4709"/>
    <mergeCell ref="AT4708:AU4709"/>
    <mergeCell ref="AV4708:AW4709"/>
    <mergeCell ref="AX4708:AY4709"/>
    <mergeCell ref="AB4708:AC4709"/>
    <mergeCell ref="AD4708:AE4709"/>
    <mergeCell ref="BS4712:BS4713"/>
    <mergeCell ref="B4714:C4714"/>
    <mergeCell ref="BF4712:BG4713"/>
    <mergeCell ref="BH4712:BI4713"/>
    <mergeCell ref="BJ4712:BK4713"/>
    <mergeCell ref="BL4712:BM4713"/>
    <mergeCell ref="BN4712:BP4713"/>
    <mergeCell ref="BR4712:BR4713"/>
    <mergeCell ref="AT4712:AU4713"/>
    <mergeCell ref="AF4708:AG4709"/>
    <mergeCell ref="AH4708:AI4709"/>
    <mergeCell ref="AJ4708:AK4709"/>
    <mergeCell ref="AL4708:AM4709"/>
    <mergeCell ref="N4708:O4709"/>
    <mergeCell ref="P4708:Q4709"/>
    <mergeCell ref="R4708:S4709"/>
    <mergeCell ref="T4708:U4709"/>
    <mergeCell ref="X4708:Y4709"/>
    <mergeCell ref="Z4708:AA4709"/>
    <mergeCell ref="B4712:C4713"/>
    <mergeCell ref="D4712:E4713"/>
    <mergeCell ref="H4712:I4713"/>
    <mergeCell ref="J4712:K4713"/>
    <mergeCell ref="L4712:M4713"/>
    <mergeCell ref="N4712:O4713"/>
    <mergeCell ref="P4712:Q4713"/>
    <mergeCell ref="R4712:S4713"/>
    <mergeCell ref="D4714:E4715"/>
    <mergeCell ref="H4714:I4715"/>
    <mergeCell ref="J4714:K4715"/>
    <mergeCell ref="BS4710:BS4711"/>
    <mergeCell ref="C4711:D4711"/>
    <mergeCell ref="B4708:B4709"/>
    <mergeCell ref="C4708:D4708"/>
    <mergeCell ref="E4708:E4709"/>
    <mergeCell ref="F4708:F4709"/>
    <mergeCell ref="G4708:G4709"/>
    <mergeCell ref="H4708:I4709"/>
    <mergeCell ref="J4708:K4709"/>
    <mergeCell ref="L4708:M4709"/>
    <mergeCell ref="BQ4708:BQ4709"/>
    <mergeCell ref="BF4710:BG4711"/>
    <mergeCell ref="BH4710:BI4711"/>
    <mergeCell ref="BR4710:BR4711"/>
    <mergeCell ref="H4710:I4711"/>
    <mergeCell ref="J4710:K4711"/>
    <mergeCell ref="L4710:M4711"/>
    <mergeCell ref="N4710:O4711"/>
    <mergeCell ref="P4710:Q4711"/>
    <mergeCell ref="R4710:S4711"/>
    <mergeCell ref="BQ4710:BQ4711"/>
    <mergeCell ref="BL4708:BM4709"/>
    <mergeCell ref="BN4708:BP4709"/>
    <mergeCell ref="BR4708:BR4709"/>
    <mergeCell ref="C4705:D4705"/>
    <mergeCell ref="B4706:B4707"/>
    <mergeCell ref="C4706:D4706"/>
    <mergeCell ref="E4706:E4707"/>
    <mergeCell ref="F4706:F4707"/>
    <mergeCell ref="G4706:G4707"/>
    <mergeCell ref="AZ4704:BA4705"/>
    <mergeCell ref="BB4704:BC4705"/>
    <mergeCell ref="BD4704:BE4705"/>
    <mergeCell ref="BF4704:BG4705"/>
    <mergeCell ref="BH4704:BI4705"/>
    <mergeCell ref="BJ4704:BK4705"/>
    <mergeCell ref="AN4704:AO4705"/>
    <mergeCell ref="AP4704:AQ4705"/>
    <mergeCell ref="AR4704:AS4705"/>
    <mergeCell ref="AT4704:AU4705"/>
    <mergeCell ref="AV4704:AW4705"/>
    <mergeCell ref="AX4704:AY4705"/>
    <mergeCell ref="AB4704:AC4705"/>
    <mergeCell ref="AD4704:AE4705"/>
    <mergeCell ref="AF4704:AG4705"/>
    <mergeCell ref="AH4704:AI4705"/>
    <mergeCell ref="AJ4704:AK4705"/>
    <mergeCell ref="AL4704:AM4705"/>
    <mergeCell ref="N4704:O4705"/>
    <mergeCell ref="P4704:Q4705"/>
    <mergeCell ref="R4704:S4705"/>
    <mergeCell ref="T4704:U4705"/>
    <mergeCell ref="X4704:Y4705"/>
    <mergeCell ref="Z4704:AA4705"/>
    <mergeCell ref="C4707:D4707"/>
    <mergeCell ref="B4704:B4705"/>
    <mergeCell ref="C4704:D4704"/>
    <mergeCell ref="E4704:E4705"/>
    <mergeCell ref="F4704:F4705"/>
    <mergeCell ref="G4704:G4705"/>
    <mergeCell ref="H4704:I4705"/>
    <mergeCell ref="J4704:K4705"/>
    <mergeCell ref="L4704:M4705"/>
    <mergeCell ref="BF4706:BG4707"/>
    <mergeCell ref="BH4706:BI4707"/>
    <mergeCell ref="BJ4706:BK4707"/>
    <mergeCell ref="BL4706:BM4707"/>
    <mergeCell ref="BN4706:BP4707"/>
    <mergeCell ref="BR4706:BR4707"/>
    <mergeCell ref="AT4706:AU4707"/>
    <mergeCell ref="AV4706:AW4707"/>
    <mergeCell ref="AX4706:AY4707"/>
    <mergeCell ref="AZ4706:BA4707"/>
    <mergeCell ref="BB4706:BC4707"/>
    <mergeCell ref="BD4706:BE4707"/>
    <mergeCell ref="AH4706:AI4707"/>
    <mergeCell ref="BQ4706:BQ4707"/>
    <mergeCell ref="AD4706:AE4707"/>
    <mergeCell ref="H4706:I4707"/>
    <mergeCell ref="J4706:K4707"/>
    <mergeCell ref="L4706:M4707"/>
    <mergeCell ref="N4706:O4707"/>
    <mergeCell ref="P4706:Q4707"/>
    <mergeCell ref="R4706:S4707"/>
    <mergeCell ref="BQ4704:BQ4705"/>
    <mergeCell ref="BS4704:BS4705"/>
    <mergeCell ref="BF4702:BG4703"/>
    <mergeCell ref="BH4702:BI4703"/>
    <mergeCell ref="BJ4702:BK4703"/>
    <mergeCell ref="BL4702:BM4703"/>
    <mergeCell ref="BN4702:BP4703"/>
    <mergeCell ref="BR4702:BR4703"/>
    <mergeCell ref="AT4702:AU4703"/>
    <mergeCell ref="AV4702:AW4703"/>
    <mergeCell ref="AX4702:AY4703"/>
    <mergeCell ref="AZ4702:BA4703"/>
    <mergeCell ref="BB4702:BC4703"/>
    <mergeCell ref="BD4702:BE4703"/>
    <mergeCell ref="AH4702:AI4703"/>
    <mergeCell ref="AJ4702:AK4703"/>
    <mergeCell ref="AL4702:AM4703"/>
    <mergeCell ref="AN4702:AO4703"/>
    <mergeCell ref="AP4702:AQ4703"/>
    <mergeCell ref="AR4702:AS4703"/>
    <mergeCell ref="T4702:U4703"/>
    <mergeCell ref="X4702:Y4703"/>
    <mergeCell ref="Z4702:AA4703"/>
    <mergeCell ref="AB4702:AC4703"/>
    <mergeCell ref="AD4702:AE4703"/>
    <mergeCell ref="AF4702:AG4703"/>
    <mergeCell ref="H4702:I4703"/>
    <mergeCell ref="J4702:K4703"/>
    <mergeCell ref="L4702:M4703"/>
    <mergeCell ref="N4702:O4703"/>
    <mergeCell ref="P4702:Q4703"/>
    <mergeCell ref="R4702:S4703"/>
    <mergeCell ref="BL4704:BM4705"/>
    <mergeCell ref="BN4704:BP4705"/>
    <mergeCell ref="BR4704:BR4705"/>
    <mergeCell ref="C4701:D4701"/>
    <mergeCell ref="B4702:B4703"/>
    <mergeCell ref="C4702:D4702"/>
    <mergeCell ref="E4702:E4703"/>
    <mergeCell ref="F4702:F4703"/>
    <mergeCell ref="G4702:G4703"/>
    <mergeCell ref="AZ4700:BA4701"/>
    <mergeCell ref="BB4700:BC4701"/>
    <mergeCell ref="BD4700:BE4701"/>
    <mergeCell ref="BF4700:BG4701"/>
    <mergeCell ref="BH4700:BI4701"/>
    <mergeCell ref="BJ4700:BK4701"/>
    <mergeCell ref="AN4700:AO4701"/>
    <mergeCell ref="AP4700:AQ4701"/>
    <mergeCell ref="AR4700:AS4701"/>
    <mergeCell ref="AT4700:AU4701"/>
    <mergeCell ref="AV4700:AW4701"/>
    <mergeCell ref="AX4700:AY4701"/>
    <mergeCell ref="AB4700:AC4701"/>
    <mergeCell ref="AD4700:AE4701"/>
    <mergeCell ref="AF4700:AG4701"/>
    <mergeCell ref="AH4700:AI4701"/>
    <mergeCell ref="AJ4700:AK4701"/>
    <mergeCell ref="AL4700:AM4701"/>
    <mergeCell ref="N4700:O4701"/>
    <mergeCell ref="P4700:Q4701"/>
    <mergeCell ref="R4700:S4701"/>
    <mergeCell ref="T4700:U4701"/>
    <mergeCell ref="X4700:Y4701"/>
    <mergeCell ref="Z4700:AA4701"/>
    <mergeCell ref="C4703:D4703"/>
    <mergeCell ref="B4700:B4701"/>
    <mergeCell ref="C4700:D4700"/>
    <mergeCell ref="E4700:E4701"/>
    <mergeCell ref="F4700:F4701"/>
    <mergeCell ref="G4700:G4701"/>
    <mergeCell ref="H4700:I4701"/>
    <mergeCell ref="J4700:K4701"/>
    <mergeCell ref="L4700:M4701"/>
    <mergeCell ref="BL4696:BM4697"/>
    <mergeCell ref="BN4696:BP4697"/>
    <mergeCell ref="BR4696:BR4697"/>
    <mergeCell ref="BS4696:BS4697"/>
    <mergeCell ref="C4697:D4697"/>
    <mergeCell ref="B4698:B4699"/>
    <mergeCell ref="C4698:D4698"/>
    <mergeCell ref="E4698:E4699"/>
    <mergeCell ref="F4698:F4699"/>
    <mergeCell ref="G4698:G4699"/>
    <mergeCell ref="AZ4696:BA4697"/>
    <mergeCell ref="BB4696:BC4697"/>
    <mergeCell ref="BD4696:BE4697"/>
    <mergeCell ref="BF4696:BG4697"/>
    <mergeCell ref="BH4696:BI4697"/>
    <mergeCell ref="BJ4696:BK4697"/>
    <mergeCell ref="AN4696:AO4697"/>
    <mergeCell ref="AP4696:AQ4697"/>
    <mergeCell ref="AR4696:AS4697"/>
    <mergeCell ref="AT4696:AU4697"/>
    <mergeCell ref="AV4696:AW4697"/>
    <mergeCell ref="AX4696:AY4697"/>
    <mergeCell ref="AB4696:AC4697"/>
    <mergeCell ref="AD4696:AE4697"/>
    <mergeCell ref="AF4696:AG4697"/>
    <mergeCell ref="AH4696:AI4697"/>
    <mergeCell ref="AJ4696:AK4697"/>
    <mergeCell ref="AL4696:AM4697"/>
    <mergeCell ref="N4696:O4697"/>
    <mergeCell ref="P4696:Q4697"/>
    <mergeCell ref="R4696:S4697"/>
    <mergeCell ref="T4696:U4697"/>
    <mergeCell ref="X4696:Y4697"/>
    <mergeCell ref="Z4696:AA4697"/>
    <mergeCell ref="BS4698:BS4699"/>
    <mergeCell ref="C4699:D4699"/>
    <mergeCell ref="B4696:B4697"/>
    <mergeCell ref="C4696:D4696"/>
    <mergeCell ref="E4696:E4697"/>
    <mergeCell ref="F4696:F4697"/>
    <mergeCell ref="G4696:G4697"/>
    <mergeCell ref="H4696:I4697"/>
    <mergeCell ref="J4696:K4697"/>
    <mergeCell ref="L4696:M4697"/>
    <mergeCell ref="BF4698:BG4699"/>
    <mergeCell ref="BH4698:BI4699"/>
    <mergeCell ref="BJ4698:BK4699"/>
    <mergeCell ref="BL4698:BM4699"/>
    <mergeCell ref="BN4698:BP4699"/>
    <mergeCell ref="BR4698:BR4699"/>
    <mergeCell ref="AT4698:AU4699"/>
    <mergeCell ref="AV4698:AW4699"/>
    <mergeCell ref="AX4698:AY4699"/>
    <mergeCell ref="AZ4698:BA4699"/>
    <mergeCell ref="H4698:I4699"/>
    <mergeCell ref="J4698:K4699"/>
    <mergeCell ref="L4698:M4699"/>
    <mergeCell ref="N4698:O4699"/>
    <mergeCell ref="P4698:Q4699"/>
    <mergeCell ref="R4698:S4699"/>
    <mergeCell ref="BQ4698:BQ4699"/>
    <mergeCell ref="BS4694:BS4695"/>
    <mergeCell ref="C4695:D4695"/>
    <mergeCell ref="B4692:B4693"/>
    <mergeCell ref="C4692:D4692"/>
    <mergeCell ref="E4692:E4693"/>
    <mergeCell ref="F4692:F4693"/>
    <mergeCell ref="G4692:G4693"/>
    <mergeCell ref="H4692:I4693"/>
    <mergeCell ref="J4692:K4693"/>
    <mergeCell ref="L4692:M4693"/>
    <mergeCell ref="BF4694:BG4695"/>
    <mergeCell ref="BH4694:BI4695"/>
    <mergeCell ref="BJ4694:BK4695"/>
    <mergeCell ref="BL4694:BM4695"/>
    <mergeCell ref="BN4694:BP4695"/>
    <mergeCell ref="BR4694:BR4695"/>
    <mergeCell ref="AT4694:AU4695"/>
    <mergeCell ref="AV4694:AW4695"/>
    <mergeCell ref="AX4694:AY4695"/>
    <mergeCell ref="AZ4694:BA4695"/>
    <mergeCell ref="BB4694:BC4695"/>
    <mergeCell ref="BD4694:BE4695"/>
    <mergeCell ref="AH4694:AI4695"/>
    <mergeCell ref="AJ4694:AK4695"/>
    <mergeCell ref="AL4694:AM4695"/>
    <mergeCell ref="AN4694:AO4695"/>
    <mergeCell ref="AP4694:AQ4695"/>
    <mergeCell ref="AR4694:AS4695"/>
    <mergeCell ref="T4694:U4695"/>
    <mergeCell ref="X4694:Y4695"/>
    <mergeCell ref="H4694:I4695"/>
    <mergeCell ref="J4694:K4695"/>
    <mergeCell ref="L4694:M4695"/>
    <mergeCell ref="N4694:O4695"/>
    <mergeCell ref="P4694:Q4695"/>
    <mergeCell ref="R4694:S4695"/>
    <mergeCell ref="B4694:B4695"/>
    <mergeCell ref="C4694:D4694"/>
    <mergeCell ref="E4694:E4695"/>
    <mergeCell ref="F4694:F4695"/>
    <mergeCell ref="G4694:G4695"/>
    <mergeCell ref="L4688:M4689"/>
    <mergeCell ref="BF4690:BG4691"/>
    <mergeCell ref="BH4690:BI4691"/>
    <mergeCell ref="BJ4690:BK4691"/>
    <mergeCell ref="BL4690:BM4691"/>
    <mergeCell ref="BN4690:BP4691"/>
    <mergeCell ref="BR4690:BR4691"/>
    <mergeCell ref="AT4690:AU4691"/>
    <mergeCell ref="AV4690:AW4691"/>
    <mergeCell ref="AX4690:AY4691"/>
    <mergeCell ref="AZ4690:BA4691"/>
    <mergeCell ref="BB4690:BC4691"/>
    <mergeCell ref="BD4690:BE4691"/>
    <mergeCell ref="AH4690:AI4691"/>
    <mergeCell ref="AJ4690:AK4691"/>
    <mergeCell ref="AL4690:AM4691"/>
    <mergeCell ref="AN4690:AO4691"/>
    <mergeCell ref="AP4690:AQ4691"/>
    <mergeCell ref="AR4690:AS4691"/>
    <mergeCell ref="T4690:U4691"/>
    <mergeCell ref="X4690:Y4691"/>
    <mergeCell ref="Z4690:AA4691"/>
    <mergeCell ref="AB4690:AC4691"/>
    <mergeCell ref="AD4690:AE4691"/>
    <mergeCell ref="AF4690:AG4691"/>
    <mergeCell ref="H4690:I4691"/>
    <mergeCell ref="J4690:K4691"/>
    <mergeCell ref="L4690:M4691"/>
    <mergeCell ref="N4690:O4691"/>
    <mergeCell ref="P4690:Q4691"/>
    <mergeCell ref="R4690:S4691"/>
    <mergeCell ref="BQ4688:BQ4689"/>
    <mergeCell ref="C4693:D4693"/>
    <mergeCell ref="AZ4692:BA4693"/>
    <mergeCell ref="BB4692:BC4693"/>
    <mergeCell ref="BD4692:BE4693"/>
    <mergeCell ref="BF4692:BG4693"/>
    <mergeCell ref="BH4692:BI4693"/>
    <mergeCell ref="BJ4692:BK4693"/>
    <mergeCell ref="AN4692:AO4693"/>
    <mergeCell ref="AP4692:AQ4693"/>
    <mergeCell ref="AR4692:AS4693"/>
    <mergeCell ref="AT4692:AU4693"/>
    <mergeCell ref="AV4692:AW4693"/>
    <mergeCell ref="AX4692:AY4693"/>
    <mergeCell ref="AB4692:AC4693"/>
    <mergeCell ref="AD4692:AE4693"/>
    <mergeCell ref="AF4692:AG4693"/>
    <mergeCell ref="AH4692:AI4693"/>
    <mergeCell ref="AJ4692:AK4693"/>
    <mergeCell ref="AL4692:AM4693"/>
    <mergeCell ref="N4692:O4693"/>
    <mergeCell ref="P4692:Q4693"/>
    <mergeCell ref="R4692:S4693"/>
    <mergeCell ref="T4692:U4693"/>
    <mergeCell ref="X4692:Y4693"/>
    <mergeCell ref="Z4692:AA4693"/>
    <mergeCell ref="BD4686:BE4687"/>
    <mergeCell ref="AH4686:AI4687"/>
    <mergeCell ref="AJ4686:AK4687"/>
    <mergeCell ref="AL4686:AM4687"/>
    <mergeCell ref="AN4686:AO4687"/>
    <mergeCell ref="AP4686:AQ4687"/>
    <mergeCell ref="AR4686:AS4687"/>
    <mergeCell ref="T4686:U4687"/>
    <mergeCell ref="X4686:Y4687"/>
    <mergeCell ref="Z4686:AA4687"/>
    <mergeCell ref="AB4686:AC4687"/>
    <mergeCell ref="AD4686:AE4687"/>
    <mergeCell ref="AF4686:AG4687"/>
    <mergeCell ref="H4686:I4687"/>
    <mergeCell ref="J4686:K4687"/>
    <mergeCell ref="L4686:M4687"/>
    <mergeCell ref="N4686:O4687"/>
    <mergeCell ref="P4686:Q4687"/>
    <mergeCell ref="R4686:S4687"/>
    <mergeCell ref="BQ4684:BQ4685"/>
    <mergeCell ref="BQ4686:BQ4687"/>
    <mergeCell ref="BL4688:BM4689"/>
    <mergeCell ref="BN4688:BP4689"/>
    <mergeCell ref="BR4688:BR4689"/>
    <mergeCell ref="BS4688:BS4689"/>
    <mergeCell ref="C4689:D4689"/>
    <mergeCell ref="B4690:B4691"/>
    <mergeCell ref="C4690:D4690"/>
    <mergeCell ref="E4690:E4691"/>
    <mergeCell ref="F4690:F4691"/>
    <mergeCell ref="G4690:G4691"/>
    <mergeCell ref="AZ4688:BA4689"/>
    <mergeCell ref="BB4688:BC4689"/>
    <mergeCell ref="BD4688:BE4689"/>
    <mergeCell ref="BF4688:BG4689"/>
    <mergeCell ref="BH4688:BI4689"/>
    <mergeCell ref="BJ4688:BK4689"/>
    <mergeCell ref="AN4688:AO4689"/>
    <mergeCell ref="AP4688:AQ4689"/>
    <mergeCell ref="AR4688:AS4689"/>
    <mergeCell ref="AT4688:AU4689"/>
    <mergeCell ref="AV4688:AW4689"/>
    <mergeCell ref="AX4688:AY4689"/>
    <mergeCell ref="AB4688:AC4689"/>
    <mergeCell ref="AD4688:AE4689"/>
    <mergeCell ref="AF4688:AG4689"/>
    <mergeCell ref="AH4688:AI4689"/>
    <mergeCell ref="AJ4688:AK4689"/>
    <mergeCell ref="AL4688:AM4689"/>
    <mergeCell ref="N4688:O4689"/>
    <mergeCell ref="P4688:Q4689"/>
    <mergeCell ref="R4688:S4689"/>
    <mergeCell ref="T4688:U4689"/>
    <mergeCell ref="X4688:Y4689"/>
    <mergeCell ref="Z4688:AA4689"/>
    <mergeCell ref="BS4690:BS4691"/>
    <mergeCell ref="C4691:D4691"/>
    <mergeCell ref="B4688:B4689"/>
    <mergeCell ref="C4688:D4688"/>
    <mergeCell ref="E4688:E4689"/>
    <mergeCell ref="F4688:F4689"/>
    <mergeCell ref="G4688:G4689"/>
    <mergeCell ref="H4688:I4689"/>
    <mergeCell ref="J4688:K4689"/>
    <mergeCell ref="Z4682:AA4683"/>
    <mergeCell ref="AB4682:AC4683"/>
    <mergeCell ref="AD4682:AE4683"/>
    <mergeCell ref="AF4682:AG4683"/>
    <mergeCell ref="H4682:I4683"/>
    <mergeCell ref="J4682:K4683"/>
    <mergeCell ref="L4682:M4683"/>
    <mergeCell ref="N4682:O4683"/>
    <mergeCell ref="P4682:Q4683"/>
    <mergeCell ref="R4682:S4683"/>
    <mergeCell ref="BL4684:BM4685"/>
    <mergeCell ref="BN4684:BP4685"/>
    <mergeCell ref="BR4684:BR4685"/>
    <mergeCell ref="BS4684:BS4685"/>
    <mergeCell ref="C4685:D4685"/>
    <mergeCell ref="B4686:B4687"/>
    <mergeCell ref="C4686:D4686"/>
    <mergeCell ref="E4686:E4687"/>
    <mergeCell ref="F4686:F4687"/>
    <mergeCell ref="G4686:G4687"/>
    <mergeCell ref="AZ4684:BA4685"/>
    <mergeCell ref="BB4684:BC4685"/>
    <mergeCell ref="BD4684:BE4685"/>
    <mergeCell ref="BF4684:BG4685"/>
    <mergeCell ref="BH4684:BI4685"/>
    <mergeCell ref="BJ4684:BK4685"/>
    <mergeCell ref="AN4684:AO4685"/>
    <mergeCell ref="AP4684:AQ4685"/>
    <mergeCell ref="AR4684:AS4685"/>
    <mergeCell ref="AT4684:AU4685"/>
    <mergeCell ref="AV4684:AW4685"/>
    <mergeCell ref="AX4684:AY4685"/>
    <mergeCell ref="AB4684:AC4685"/>
    <mergeCell ref="AD4684:AE4685"/>
    <mergeCell ref="AF4684:AG4685"/>
    <mergeCell ref="AH4684:AI4685"/>
    <mergeCell ref="AJ4684:AK4685"/>
    <mergeCell ref="AL4684:AM4685"/>
    <mergeCell ref="N4684:O4685"/>
    <mergeCell ref="P4684:Q4685"/>
    <mergeCell ref="R4684:S4685"/>
    <mergeCell ref="T4684:U4685"/>
    <mergeCell ref="X4684:Y4685"/>
    <mergeCell ref="Z4684:AA4685"/>
    <mergeCell ref="BS4686:BS4687"/>
    <mergeCell ref="C4687:D4687"/>
    <mergeCell ref="B4684:B4685"/>
    <mergeCell ref="C4684:D4684"/>
    <mergeCell ref="E4684:E4685"/>
    <mergeCell ref="F4684:F4685"/>
    <mergeCell ref="G4684:G4685"/>
    <mergeCell ref="H4684:I4685"/>
    <mergeCell ref="J4684:K4685"/>
    <mergeCell ref="L4684:M4685"/>
    <mergeCell ref="BF4686:BG4687"/>
    <mergeCell ref="BH4686:BI4687"/>
    <mergeCell ref="BJ4686:BK4687"/>
    <mergeCell ref="BL4686:BM4687"/>
    <mergeCell ref="BN4686:BP4687"/>
    <mergeCell ref="BR4686:BR4687"/>
    <mergeCell ref="AT4686:AU4687"/>
    <mergeCell ref="AV4686:AW4687"/>
    <mergeCell ref="AZ4686:BA4687"/>
    <mergeCell ref="BB4686:BC4687"/>
    <mergeCell ref="BL4680:BM4681"/>
    <mergeCell ref="BN4680:BP4681"/>
    <mergeCell ref="BR4680:BR4681"/>
    <mergeCell ref="BS4680:BS4681"/>
    <mergeCell ref="C4681:D4681"/>
    <mergeCell ref="B4682:B4683"/>
    <mergeCell ref="C4682:D4682"/>
    <mergeCell ref="E4682:E4683"/>
    <mergeCell ref="F4682:F4683"/>
    <mergeCell ref="G4682:G4683"/>
    <mergeCell ref="AZ4680:BA4681"/>
    <mergeCell ref="BB4680:BC4681"/>
    <mergeCell ref="BD4680:BE4681"/>
    <mergeCell ref="BF4680:BG4681"/>
    <mergeCell ref="BH4680:BI4681"/>
    <mergeCell ref="BJ4680:BK4681"/>
    <mergeCell ref="AN4680:AO4681"/>
    <mergeCell ref="AP4680:AQ4681"/>
    <mergeCell ref="AR4680:AS4681"/>
    <mergeCell ref="AT4680:AU4681"/>
    <mergeCell ref="AV4680:AW4681"/>
    <mergeCell ref="AX4680:AY4681"/>
    <mergeCell ref="AB4680:AC4681"/>
    <mergeCell ref="AD4680:AE4681"/>
    <mergeCell ref="AF4680:AG4681"/>
    <mergeCell ref="AH4680:AI4681"/>
    <mergeCell ref="AJ4680:AK4681"/>
    <mergeCell ref="AL4680:AM4681"/>
    <mergeCell ref="N4680:O4681"/>
    <mergeCell ref="P4680:Q4681"/>
    <mergeCell ref="R4680:S4681"/>
    <mergeCell ref="T4680:U4681"/>
    <mergeCell ref="X4680:Y4681"/>
    <mergeCell ref="Z4680:AA4681"/>
    <mergeCell ref="BS4682:BS4683"/>
    <mergeCell ref="C4683:D4683"/>
    <mergeCell ref="B4680:B4681"/>
    <mergeCell ref="C4680:D4680"/>
    <mergeCell ref="E4680:E4681"/>
    <mergeCell ref="F4680:F4681"/>
    <mergeCell ref="G4680:G4681"/>
    <mergeCell ref="H4680:I4681"/>
    <mergeCell ref="J4680:K4681"/>
    <mergeCell ref="L4680:M4681"/>
    <mergeCell ref="BF4682:BG4683"/>
    <mergeCell ref="BH4682:BI4683"/>
    <mergeCell ref="BJ4682:BK4683"/>
    <mergeCell ref="BL4682:BM4683"/>
    <mergeCell ref="BN4682:BP4683"/>
    <mergeCell ref="BR4682:BR4683"/>
    <mergeCell ref="AT4682:AU4683"/>
    <mergeCell ref="AV4682:AW4683"/>
    <mergeCell ref="AX4682:AY4683"/>
    <mergeCell ref="AZ4682:BA4683"/>
    <mergeCell ref="BB4682:BC4683"/>
    <mergeCell ref="BD4682:BE4683"/>
    <mergeCell ref="AH4682:AI4683"/>
    <mergeCell ref="AJ4682:AK4683"/>
    <mergeCell ref="AL4682:AM4683"/>
    <mergeCell ref="AN4682:AO4683"/>
    <mergeCell ref="AP4682:AQ4683"/>
    <mergeCell ref="AR4682:AS4683"/>
    <mergeCell ref="T4682:U4683"/>
    <mergeCell ref="X4682:Y4683"/>
    <mergeCell ref="BS4678:BS4679"/>
    <mergeCell ref="C4679:D4679"/>
    <mergeCell ref="B4674:B4675"/>
    <mergeCell ref="C4674:D4674"/>
    <mergeCell ref="E4674:E4675"/>
    <mergeCell ref="F4674:F4675"/>
    <mergeCell ref="G4674:G4675"/>
    <mergeCell ref="BF4678:BG4679"/>
    <mergeCell ref="BH4678:BI4679"/>
    <mergeCell ref="BJ4678:BK4679"/>
    <mergeCell ref="BL4678:BM4679"/>
    <mergeCell ref="BN4678:BP4679"/>
    <mergeCell ref="BR4678:BR4679"/>
    <mergeCell ref="AT4678:AU4679"/>
    <mergeCell ref="AV4678:AW4679"/>
    <mergeCell ref="AX4678:AY4679"/>
    <mergeCell ref="AZ4678:BA4679"/>
    <mergeCell ref="BB4678:BC4679"/>
    <mergeCell ref="BD4678:BE4679"/>
    <mergeCell ref="AH4678:AI4679"/>
    <mergeCell ref="AJ4678:AK4679"/>
    <mergeCell ref="AL4678:AM4679"/>
    <mergeCell ref="AN4678:AO4679"/>
    <mergeCell ref="AP4678:AQ4679"/>
    <mergeCell ref="AR4678:AS4679"/>
    <mergeCell ref="T4678:U4679"/>
    <mergeCell ref="X4678:Y4679"/>
    <mergeCell ref="Z4678:AA4679"/>
    <mergeCell ref="AB4678:AC4679"/>
    <mergeCell ref="AD4678:AE4679"/>
    <mergeCell ref="AF4678:AG4679"/>
    <mergeCell ref="H4678:I4679"/>
    <mergeCell ref="J4678:K4679"/>
    <mergeCell ref="L4678:M4679"/>
    <mergeCell ref="N4678:O4679"/>
    <mergeCell ref="P4678:Q4679"/>
    <mergeCell ref="R4678:S4679"/>
    <mergeCell ref="Z4674:AA4675"/>
    <mergeCell ref="AB4674:AC4675"/>
    <mergeCell ref="AD4674:AE4675"/>
    <mergeCell ref="AF4674:AG4675"/>
    <mergeCell ref="H4674:I4675"/>
    <mergeCell ref="J4674:K4675"/>
    <mergeCell ref="L4674:M4675"/>
    <mergeCell ref="N4674:O4675"/>
    <mergeCell ref="P4674:Q4675"/>
    <mergeCell ref="R4674:S4675"/>
    <mergeCell ref="BL4676:BM4677"/>
    <mergeCell ref="BN4676:BP4677"/>
    <mergeCell ref="BR4676:BR4677"/>
    <mergeCell ref="C4677:D4677"/>
    <mergeCell ref="BQ4674:BQ4675"/>
    <mergeCell ref="BL4672:BM4673"/>
    <mergeCell ref="BN4672:BP4673"/>
    <mergeCell ref="BR4672:BR4673"/>
    <mergeCell ref="H4672:I4673"/>
    <mergeCell ref="J4672:K4673"/>
    <mergeCell ref="L4672:M4673"/>
    <mergeCell ref="B4678:B4679"/>
    <mergeCell ref="C4678:D4678"/>
    <mergeCell ref="E4678:E4679"/>
    <mergeCell ref="F4678:F4679"/>
    <mergeCell ref="G4678:G4679"/>
    <mergeCell ref="AZ4676:BA4677"/>
    <mergeCell ref="BB4676:BC4677"/>
    <mergeCell ref="BD4676:BE4677"/>
    <mergeCell ref="BF4676:BG4677"/>
    <mergeCell ref="BH4676:BI4677"/>
    <mergeCell ref="BJ4676:BK4677"/>
    <mergeCell ref="AN4676:AO4677"/>
    <mergeCell ref="AP4676:AQ4677"/>
    <mergeCell ref="AR4676:AS4677"/>
    <mergeCell ref="AT4676:AU4677"/>
    <mergeCell ref="AV4676:AW4677"/>
    <mergeCell ref="AX4676:AY4677"/>
    <mergeCell ref="AB4676:AC4677"/>
    <mergeCell ref="AD4676:AE4677"/>
    <mergeCell ref="AF4676:AG4677"/>
    <mergeCell ref="AH4676:AI4677"/>
    <mergeCell ref="AJ4676:AK4677"/>
    <mergeCell ref="AL4676:AM4677"/>
    <mergeCell ref="N4676:O4677"/>
    <mergeCell ref="P4676:Q4677"/>
    <mergeCell ref="R4676:S4677"/>
    <mergeCell ref="T4676:U4677"/>
    <mergeCell ref="X4676:Y4677"/>
    <mergeCell ref="Z4676:AA4677"/>
    <mergeCell ref="C4675:D4675"/>
    <mergeCell ref="B4676:B4677"/>
    <mergeCell ref="C4676:D4676"/>
    <mergeCell ref="E4676:E4677"/>
    <mergeCell ref="F4676:F4677"/>
    <mergeCell ref="G4676:G4677"/>
    <mergeCell ref="H4676:I4677"/>
    <mergeCell ref="J4676:K4677"/>
    <mergeCell ref="L4676:M4677"/>
    <mergeCell ref="BF4674:BG4675"/>
    <mergeCell ref="BH4674:BI4675"/>
    <mergeCell ref="BJ4674:BK4675"/>
    <mergeCell ref="BL4674:BM4675"/>
    <mergeCell ref="BN4674:BP4675"/>
    <mergeCell ref="BR4674:BR4675"/>
    <mergeCell ref="AT4674:AU4675"/>
    <mergeCell ref="AV4674:AW4675"/>
    <mergeCell ref="AX4674:AY4675"/>
    <mergeCell ref="AZ4674:BA4675"/>
    <mergeCell ref="BB4674:BC4675"/>
    <mergeCell ref="BD4674:BE4675"/>
    <mergeCell ref="AH4674:AI4675"/>
    <mergeCell ref="AJ4674:AK4675"/>
    <mergeCell ref="AL4674:AM4675"/>
    <mergeCell ref="AN4674:AO4675"/>
    <mergeCell ref="AP4674:AQ4675"/>
    <mergeCell ref="AR4674:AS4675"/>
    <mergeCell ref="T4674:U4675"/>
    <mergeCell ref="X4674:Y4675"/>
    <mergeCell ref="X4653:Y4654"/>
    <mergeCell ref="Z4653:AA4654"/>
    <mergeCell ref="AB4653:AC4654"/>
    <mergeCell ref="AD4653:AE4654"/>
    <mergeCell ref="AF4653:AG4654"/>
    <mergeCell ref="B4660:C4660"/>
    <mergeCell ref="H4660:J4660"/>
    <mergeCell ref="L4660:N4660"/>
    <mergeCell ref="C4672:D4672"/>
    <mergeCell ref="E4672:E4673"/>
    <mergeCell ref="F4672:F4673"/>
    <mergeCell ref="G4672:G4673"/>
    <mergeCell ref="BQ4672:BQ4673"/>
    <mergeCell ref="C4673:D4673"/>
    <mergeCell ref="BF4667:BO4667"/>
    <mergeCell ref="B4670:B4671"/>
    <mergeCell ref="C4670:D4671"/>
    <mergeCell ref="F4670:F4671"/>
    <mergeCell ref="G4670:G4671"/>
    <mergeCell ref="H4670:I4671"/>
    <mergeCell ref="J4670:O4670"/>
    <mergeCell ref="P4670:U4670"/>
    <mergeCell ref="X4670:Y4671"/>
    <mergeCell ref="Z4670:AA4671"/>
    <mergeCell ref="C4667:D4667"/>
    <mergeCell ref="E4667:AE4667"/>
    <mergeCell ref="AG4667:AJ4667"/>
    <mergeCell ref="AK4667:BB4667"/>
    <mergeCell ref="BC4667:BE4667"/>
    <mergeCell ref="BN4670:BP4671"/>
    <mergeCell ref="J4671:K4671"/>
    <mergeCell ref="L4671:M4671"/>
    <mergeCell ref="N4671:O4671"/>
    <mergeCell ref="P4671:Q4671"/>
    <mergeCell ref="R4671:S4671"/>
    <mergeCell ref="T4671:U4671"/>
    <mergeCell ref="AB4670:AC4671"/>
    <mergeCell ref="AD4670:AI4670"/>
    <mergeCell ref="AJ4670:AO4670"/>
    <mergeCell ref="AP4670:AU4670"/>
    <mergeCell ref="AV4670:BA4670"/>
    <mergeCell ref="BB4670:BG4670"/>
    <mergeCell ref="AP4671:AQ4671"/>
    <mergeCell ref="AR4671:AS4671"/>
    <mergeCell ref="AT4671:AU4671"/>
    <mergeCell ref="AV4671:AW4671"/>
    <mergeCell ref="BH4670:BM4670"/>
    <mergeCell ref="BD4671:BE4671"/>
    <mergeCell ref="BF4671:BG4671"/>
    <mergeCell ref="BH4671:BI4671"/>
    <mergeCell ref="AL4671:AM4671"/>
    <mergeCell ref="AN4671:AO4671"/>
    <mergeCell ref="AZ4672:BA4673"/>
    <mergeCell ref="BB4672:BC4673"/>
    <mergeCell ref="BD4672:BE4673"/>
    <mergeCell ref="BF4672:BG4673"/>
    <mergeCell ref="BH4672:BI4673"/>
    <mergeCell ref="BJ4672:BK4673"/>
    <mergeCell ref="AF4672:AG4673"/>
    <mergeCell ref="AH4672:AI4673"/>
    <mergeCell ref="AJ4672:AK4673"/>
    <mergeCell ref="AL4672:AM4673"/>
    <mergeCell ref="N4672:O4673"/>
    <mergeCell ref="P4672:Q4673"/>
    <mergeCell ref="R4672:S4673"/>
    <mergeCell ref="T4672:U4673"/>
    <mergeCell ref="X4672:Y4673"/>
    <mergeCell ref="Z4672:AA4673"/>
    <mergeCell ref="O4660:R4660"/>
    <mergeCell ref="S4658:U4658"/>
    <mergeCell ref="Y4658:AA4658"/>
    <mergeCell ref="AB4658:AE4658"/>
    <mergeCell ref="AF4658:AH4658"/>
    <mergeCell ref="AJ4658:AL4658"/>
    <mergeCell ref="AM4658:AP4658"/>
    <mergeCell ref="D4655:E4656"/>
    <mergeCell ref="H4655:I4656"/>
    <mergeCell ref="J4655:K4656"/>
    <mergeCell ref="AN4672:AO4673"/>
    <mergeCell ref="AP4672:AQ4673"/>
    <mergeCell ref="AR4672:AS4673"/>
    <mergeCell ref="AT4672:AU4673"/>
    <mergeCell ref="AV4672:AW4673"/>
    <mergeCell ref="AX4672:AY4673"/>
    <mergeCell ref="AB4672:AC4673"/>
    <mergeCell ref="AD4672:AE4673"/>
    <mergeCell ref="BJ4671:BK4671"/>
    <mergeCell ref="BL4671:BM4671"/>
    <mergeCell ref="B4658:C4658"/>
    <mergeCell ref="H4658:J4658"/>
    <mergeCell ref="L4658:N4658"/>
    <mergeCell ref="O4658:R4658"/>
    <mergeCell ref="AD4671:AE4671"/>
    <mergeCell ref="AF4671:AG4671"/>
    <mergeCell ref="AH4671:AI4671"/>
    <mergeCell ref="AJ4671:AK4671"/>
    <mergeCell ref="B4663:BP4663"/>
    <mergeCell ref="E4665:AE4665"/>
    <mergeCell ref="AG4665:AM4665"/>
    <mergeCell ref="AN4665:BO4665"/>
    <mergeCell ref="AQ4660:AS4660"/>
    <mergeCell ref="AU4660:AW4660"/>
    <mergeCell ref="BB4660:BF4660"/>
    <mergeCell ref="BG4660:BI4660"/>
    <mergeCell ref="BK4660:BM4660"/>
    <mergeCell ref="BC4661:BP4661"/>
    <mergeCell ref="S4660:U4660"/>
    <mergeCell ref="L4655:M4656"/>
    <mergeCell ref="N4655:O4656"/>
    <mergeCell ref="P4655:Q4656"/>
    <mergeCell ref="R4655:S4656"/>
    <mergeCell ref="T4655:U4656"/>
    <mergeCell ref="X4655:Y4656"/>
    <mergeCell ref="Z4655:AA4656"/>
    <mergeCell ref="AB4655:AC4656"/>
    <mergeCell ref="AD4655:AE4656"/>
    <mergeCell ref="AF4655:AG4656"/>
    <mergeCell ref="AH4655:AI4656"/>
    <mergeCell ref="AJ4655:AK4656"/>
    <mergeCell ref="AL4655:AM4656"/>
    <mergeCell ref="AN4655:AO4656"/>
    <mergeCell ref="AP4655:AQ4656"/>
    <mergeCell ref="AR4655:AS4656"/>
    <mergeCell ref="AT4655:AU4656"/>
    <mergeCell ref="AV4655:AW4656"/>
    <mergeCell ref="AX4655:AY4656"/>
    <mergeCell ref="AZ4655:BA4656"/>
    <mergeCell ref="BB4655:BC4656"/>
    <mergeCell ref="BQ4655:BQ4656"/>
    <mergeCell ref="BR4657:BS4657"/>
    <mergeCell ref="BQ4670:BQ4671"/>
    <mergeCell ref="BS4649:BS4650"/>
    <mergeCell ref="C4650:D4650"/>
    <mergeCell ref="B4651:B4652"/>
    <mergeCell ref="C4651:D4651"/>
    <mergeCell ref="E4651:E4652"/>
    <mergeCell ref="F4651:F4652"/>
    <mergeCell ref="G4651:G4652"/>
    <mergeCell ref="AZ4649:BA4650"/>
    <mergeCell ref="BB4649:BC4650"/>
    <mergeCell ref="BD4649:BE4650"/>
    <mergeCell ref="BF4649:BG4650"/>
    <mergeCell ref="BH4649:BI4650"/>
    <mergeCell ref="BJ4649:BK4650"/>
    <mergeCell ref="AN4649:AO4650"/>
    <mergeCell ref="AP4649:AQ4650"/>
    <mergeCell ref="AR4649:AS4650"/>
    <mergeCell ref="AT4649:AU4650"/>
    <mergeCell ref="AV4649:AW4650"/>
    <mergeCell ref="AX4649:AY4650"/>
    <mergeCell ref="AB4649:AC4650"/>
    <mergeCell ref="AD4649:AE4650"/>
    <mergeCell ref="BS4653:BS4654"/>
    <mergeCell ref="B4655:C4655"/>
    <mergeCell ref="BF4653:BG4654"/>
    <mergeCell ref="BH4653:BI4654"/>
    <mergeCell ref="BJ4653:BK4654"/>
    <mergeCell ref="BL4653:BM4654"/>
    <mergeCell ref="BN4653:BP4654"/>
    <mergeCell ref="BR4653:BR4654"/>
    <mergeCell ref="AT4653:AU4654"/>
    <mergeCell ref="AF4649:AG4650"/>
    <mergeCell ref="AH4649:AI4650"/>
    <mergeCell ref="AJ4649:AK4650"/>
    <mergeCell ref="AL4649:AM4650"/>
    <mergeCell ref="N4649:O4650"/>
    <mergeCell ref="P4649:Q4650"/>
    <mergeCell ref="R4649:S4650"/>
    <mergeCell ref="T4649:U4650"/>
    <mergeCell ref="X4649:Y4650"/>
    <mergeCell ref="Z4649:AA4650"/>
    <mergeCell ref="B4653:C4654"/>
    <mergeCell ref="D4653:E4654"/>
    <mergeCell ref="H4653:I4654"/>
    <mergeCell ref="J4653:K4654"/>
    <mergeCell ref="L4653:M4654"/>
    <mergeCell ref="N4653:O4654"/>
    <mergeCell ref="P4653:Q4654"/>
    <mergeCell ref="R4653:S4654"/>
    <mergeCell ref="BB4653:BC4654"/>
    <mergeCell ref="BD4653:BE4654"/>
    <mergeCell ref="AH4653:AI4654"/>
    <mergeCell ref="AX4671:AY4671"/>
    <mergeCell ref="AZ4671:BA4671"/>
    <mergeCell ref="BB4671:BC4671"/>
    <mergeCell ref="BD4655:BE4656"/>
    <mergeCell ref="AJ4653:AK4654"/>
    <mergeCell ref="AL4653:AM4654"/>
    <mergeCell ref="AN4653:AO4654"/>
    <mergeCell ref="AP4653:AQ4654"/>
    <mergeCell ref="AR4653:AS4654"/>
    <mergeCell ref="T4653:U4654"/>
    <mergeCell ref="P4647:Q4648"/>
    <mergeCell ref="R4647:S4648"/>
    <mergeCell ref="BS4651:BS4652"/>
    <mergeCell ref="C4652:D4652"/>
    <mergeCell ref="B4649:B4650"/>
    <mergeCell ref="C4649:D4649"/>
    <mergeCell ref="E4649:E4650"/>
    <mergeCell ref="F4649:F4650"/>
    <mergeCell ref="G4649:G4650"/>
    <mergeCell ref="H4649:I4650"/>
    <mergeCell ref="J4649:K4650"/>
    <mergeCell ref="L4649:M4650"/>
    <mergeCell ref="BQ4649:BQ4650"/>
    <mergeCell ref="BF4651:BG4652"/>
    <mergeCell ref="BH4651:BI4652"/>
    <mergeCell ref="BJ4651:BK4652"/>
    <mergeCell ref="BL4651:BM4652"/>
    <mergeCell ref="BN4651:BP4652"/>
    <mergeCell ref="BR4651:BR4652"/>
    <mergeCell ref="AT4651:AU4652"/>
    <mergeCell ref="AV4651:AW4652"/>
    <mergeCell ref="AX4651:AY4652"/>
    <mergeCell ref="AZ4651:BA4652"/>
    <mergeCell ref="BB4651:BC4652"/>
    <mergeCell ref="BD4651:BE4652"/>
    <mergeCell ref="AH4651:AI4652"/>
    <mergeCell ref="AJ4651:AK4652"/>
    <mergeCell ref="AL4651:AM4652"/>
    <mergeCell ref="AN4651:AO4652"/>
    <mergeCell ref="AP4651:AQ4652"/>
    <mergeCell ref="AR4651:AS4652"/>
    <mergeCell ref="T4651:U4652"/>
    <mergeCell ref="X4651:Y4652"/>
    <mergeCell ref="Z4651:AA4652"/>
    <mergeCell ref="AB4651:AC4652"/>
    <mergeCell ref="AD4651:AE4652"/>
    <mergeCell ref="AF4651:AG4652"/>
    <mergeCell ref="H4651:I4652"/>
    <mergeCell ref="J4651:K4652"/>
    <mergeCell ref="L4651:M4652"/>
    <mergeCell ref="N4651:O4652"/>
    <mergeCell ref="P4651:Q4652"/>
    <mergeCell ref="R4651:S4652"/>
    <mergeCell ref="BQ4651:BQ4652"/>
    <mergeCell ref="BL4649:BM4650"/>
    <mergeCell ref="BN4649:BP4650"/>
    <mergeCell ref="BR4649:BR4650"/>
    <mergeCell ref="T4647:U4648"/>
    <mergeCell ref="P4643:Q4644"/>
    <mergeCell ref="R4643:S4644"/>
    <mergeCell ref="BL4645:BM4646"/>
    <mergeCell ref="BN4645:BP4646"/>
    <mergeCell ref="BR4645:BR4646"/>
    <mergeCell ref="C4646:D4646"/>
    <mergeCell ref="B4647:B4648"/>
    <mergeCell ref="C4647:D4647"/>
    <mergeCell ref="E4647:E4648"/>
    <mergeCell ref="F4647:F4648"/>
    <mergeCell ref="G4647:G4648"/>
    <mergeCell ref="AZ4645:BA4646"/>
    <mergeCell ref="BB4645:BC4646"/>
    <mergeCell ref="BD4645:BE4646"/>
    <mergeCell ref="BF4645:BG4646"/>
    <mergeCell ref="BH4645:BI4646"/>
    <mergeCell ref="BJ4645:BK4646"/>
    <mergeCell ref="AN4645:AO4646"/>
    <mergeCell ref="AP4645:AQ4646"/>
    <mergeCell ref="AR4645:AS4646"/>
    <mergeCell ref="AT4645:AU4646"/>
    <mergeCell ref="AV4645:AW4646"/>
    <mergeCell ref="AX4645:AY4646"/>
    <mergeCell ref="AB4645:AC4646"/>
    <mergeCell ref="AD4645:AE4646"/>
    <mergeCell ref="AF4645:AG4646"/>
    <mergeCell ref="AH4645:AI4646"/>
    <mergeCell ref="AJ4645:AK4646"/>
    <mergeCell ref="AL4645:AM4646"/>
    <mergeCell ref="N4645:O4646"/>
    <mergeCell ref="P4645:Q4646"/>
    <mergeCell ref="R4645:S4646"/>
    <mergeCell ref="T4645:U4646"/>
    <mergeCell ref="X4645:Y4646"/>
    <mergeCell ref="Z4645:AA4646"/>
    <mergeCell ref="C4648:D4648"/>
    <mergeCell ref="B4645:B4646"/>
    <mergeCell ref="C4645:D4645"/>
    <mergeCell ref="E4645:E4646"/>
    <mergeCell ref="F4645:F4646"/>
    <mergeCell ref="G4645:G4646"/>
    <mergeCell ref="H4645:I4646"/>
    <mergeCell ref="J4645:K4646"/>
    <mergeCell ref="L4645:M4646"/>
    <mergeCell ref="BF4647:BG4648"/>
    <mergeCell ref="BH4647:BI4648"/>
    <mergeCell ref="BJ4647:BK4648"/>
    <mergeCell ref="BL4647:BM4648"/>
    <mergeCell ref="BN4647:BP4648"/>
    <mergeCell ref="BR4647:BR4648"/>
    <mergeCell ref="AT4647:AU4648"/>
    <mergeCell ref="AV4647:AW4648"/>
    <mergeCell ref="AX4647:AY4648"/>
    <mergeCell ref="AZ4647:BA4648"/>
    <mergeCell ref="BB4647:BC4648"/>
    <mergeCell ref="BD4647:BE4648"/>
    <mergeCell ref="AH4647:AI4648"/>
    <mergeCell ref="BQ4647:BQ4648"/>
    <mergeCell ref="AD4647:AE4648"/>
    <mergeCell ref="AF4647:AG4648"/>
    <mergeCell ref="H4647:I4648"/>
    <mergeCell ref="J4647:K4648"/>
    <mergeCell ref="L4647:M4648"/>
    <mergeCell ref="N4647:O4648"/>
    <mergeCell ref="H4639:I4640"/>
    <mergeCell ref="J4639:K4640"/>
    <mergeCell ref="L4639:M4640"/>
    <mergeCell ref="N4639:O4640"/>
    <mergeCell ref="P4639:Q4640"/>
    <mergeCell ref="R4639:S4640"/>
    <mergeCell ref="BL4641:BM4642"/>
    <mergeCell ref="BN4641:BP4642"/>
    <mergeCell ref="BR4641:BR4642"/>
    <mergeCell ref="BQ4641:BQ4642"/>
    <mergeCell ref="C4642:D4642"/>
    <mergeCell ref="B4643:B4644"/>
    <mergeCell ref="C4643:D4643"/>
    <mergeCell ref="E4643:E4644"/>
    <mergeCell ref="F4643:F4644"/>
    <mergeCell ref="G4643:G4644"/>
    <mergeCell ref="AZ4641:BA4642"/>
    <mergeCell ref="BB4641:BC4642"/>
    <mergeCell ref="BD4641:BE4642"/>
    <mergeCell ref="BF4641:BG4642"/>
    <mergeCell ref="BH4641:BI4642"/>
    <mergeCell ref="BJ4641:BK4642"/>
    <mergeCell ref="AN4641:AO4642"/>
    <mergeCell ref="AP4641:AQ4642"/>
    <mergeCell ref="AR4641:AS4642"/>
    <mergeCell ref="AT4641:AU4642"/>
    <mergeCell ref="AV4641:AW4642"/>
    <mergeCell ref="AX4641:AY4642"/>
    <mergeCell ref="AB4641:AC4642"/>
    <mergeCell ref="AD4641:AE4642"/>
    <mergeCell ref="AF4641:AG4642"/>
    <mergeCell ref="AH4641:AI4642"/>
    <mergeCell ref="AJ4641:AK4642"/>
    <mergeCell ref="AL4641:AM4642"/>
    <mergeCell ref="N4641:O4642"/>
    <mergeCell ref="P4641:Q4642"/>
    <mergeCell ref="R4641:S4642"/>
    <mergeCell ref="T4641:U4642"/>
    <mergeCell ref="X4641:Y4642"/>
    <mergeCell ref="Z4641:AA4642"/>
    <mergeCell ref="BQ4639:BQ4640"/>
    <mergeCell ref="C4644:D4644"/>
    <mergeCell ref="B4641:B4642"/>
    <mergeCell ref="C4641:D4641"/>
    <mergeCell ref="E4641:E4642"/>
    <mergeCell ref="F4641:F4642"/>
    <mergeCell ref="G4641:G4642"/>
    <mergeCell ref="H4641:I4642"/>
    <mergeCell ref="J4641:K4642"/>
    <mergeCell ref="L4641:M4642"/>
    <mergeCell ref="BF4643:BG4644"/>
    <mergeCell ref="BH4643:BI4644"/>
    <mergeCell ref="BJ4643:BK4644"/>
    <mergeCell ref="BL4643:BM4644"/>
    <mergeCell ref="T4643:U4644"/>
    <mergeCell ref="X4643:Y4644"/>
    <mergeCell ref="Z4643:AA4644"/>
    <mergeCell ref="AB4643:AC4644"/>
    <mergeCell ref="AD4643:AE4644"/>
    <mergeCell ref="AF4643:AG4644"/>
    <mergeCell ref="H4643:I4644"/>
    <mergeCell ref="J4643:K4644"/>
    <mergeCell ref="L4643:M4644"/>
    <mergeCell ref="N4643:O4644"/>
    <mergeCell ref="BL4637:BM4638"/>
    <mergeCell ref="BN4637:BP4638"/>
    <mergeCell ref="BR4637:BR4638"/>
    <mergeCell ref="BS4637:BS4638"/>
    <mergeCell ref="C4638:D4638"/>
    <mergeCell ref="B4639:B4640"/>
    <mergeCell ref="C4639:D4639"/>
    <mergeCell ref="E4639:E4640"/>
    <mergeCell ref="F4639:F4640"/>
    <mergeCell ref="G4639:G4640"/>
    <mergeCell ref="AZ4637:BA4638"/>
    <mergeCell ref="BB4637:BC4638"/>
    <mergeCell ref="BD4637:BE4638"/>
    <mergeCell ref="BF4637:BG4638"/>
    <mergeCell ref="BH4637:BI4638"/>
    <mergeCell ref="BJ4637:BK4638"/>
    <mergeCell ref="AN4637:AO4638"/>
    <mergeCell ref="AP4637:AQ4638"/>
    <mergeCell ref="AR4637:AS4638"/>
    <mergeCell ref="AT4637:AU4638"/>
    <mergeCell ref="AV4637:AW4638"/>
    <mergeCell ref="AX4637:AY4638"/>
    <mergeCell ref="AB4637:AC4638"/>
    <mergeCell ref="AD4637:AE4638"/>
    <mergeCell ref="AF4637:AG4638"/>
    <mergeCell ref="AH4637:AI4638"/>
    <mergeCell ref="AJ4637:AK4638"/>
    <mergeCell ref="AL4637:AM4638"/>
    <mergeCell ref="N4637:O4638"/>
    <mergeCell ref="P4637:Q4638"/>
    <mergeCell ref="R4637:S4638"/>
    <mergeCell ref="T4637:U4638"/>
    <mergeCell ref="X4637:Y4638"/>
    <mergeCell ref="Z4637:AA4638"/>
    <mergeCell ref="BS4639:BS4640"/>
    <mergeCell ref="C4640:D4640"/>
    <mergeCell ref="B4637:B4638"/>
    <mergeCell ref="C4637:D4637"/>
    <mergeCell ref="E4637:E4638"/>
    <mergeCell ref="F4637:F4638"/>
    <mergeCell ref="G4637:G4638"/>
    <mergeCell ref="H4637:I4638"/>
    <mergeCell ref="J4637:K4638"/>
    <mergeCell ref="L4637:M4638"/>
    <mergeCell ref="BF4639:BG4640"/>
    <mergeCell ref="BH4639:BI4640"/>
    <mergeCell ref="BJ4639:BK4640"/>
    <mergeCell ref="BL4639:BM4640"/>
    <mergeCell ref="BN4639:BP4640"/>
    <mergeCell ref="BR4639:BR4640"/>
    <mergeCell ref="AT4639:AU4640"/>
    <mergeCell ref="AV4639:AW4640"/>
    <mergeCell ref="AX4639:AY4640"/>
    <mergeCell ref="AZ4639:BA4640"/>
    <mergeCell ref="BB4639:BC4640"/>
    <mergeCell ref="BD4639:BE4640"/>
    <mergeCell ref="AH4639:AI4640"/>
    <mergeCell ref="AJ4639:AK4640"/>
    <mergeCell ref="T4639:U4640"/>
    <mergeCell ref="X4639:Y4640"/>
    <mergeCell ref="Z4639:AA4640"/>
    <mergeCell ref="AB4639:AC4640"/>
    <mergeCell ref="AD4639:AE4640"/>
    <mergeCell ref="AF4639:AG4640"/>
    <mergeCell ref="BS4635:BS4636"/>
    <mergeCell ref="C4636:D4636"/>
    <mergeCell ref="B4633:B4634"/>
    <mergeCell ref="C4633:D4633"/>
    <mergeCell ref="E4633:E4634"/>
    <mergeCell ref="F4633:F4634"/>
    <mergeCell ref="G4633:G4634"/>
    <mergeCell ref="H4633:I4634"/>
    <mergeCell ref="J4633:K4634"/>
    <mergeCell ref="L4633:M4634"/>
    <mergeCell ref="BF4635:BG4636"/>
    <mergeCell ref="BH4635:BI4636"/>
    <mergeCell ref="BJ4635:BK4636"/>
    <mergeCell ref="BL4635:BM4636"/>
    <mergeCell ref="BN4635:BP4636"/>
    <mergeCell ref="BR4635:BR4636"/>
    <mergeCell ref="AT4635:AU4636"/>
    <mergeCell ref="AV4635:AW4636"/>
    <mergeCell ref="AX4635:AY4636"/>
    <mergeCell ref="AZ4635:BA4636"/>
    <mergeCell ref="BB4635:BC4636"/>
    <mergeCell ref="BD4635:BE4636"/>
    <mergeCell ref="AH4635:AI4636"/>
    <mergeCell ref="AJ4635:AK4636"/>
    <mergeCell ref="AL4635:AM4636"/>
    <mergeCell ref="AN4635:AO4636"/>
    <mergeCell ref="AP4635:AQ4636"/>
    <mergeCell ref="AR4635:AS4636"/>
    <mergeCell ref="T4635:U4636"/>
    <mergeCell ref="X4635:Y4636"/>
    <mergeCell ref="Z4635:AA4636"/>
    <mergeCell ref="AB4635:AC4636"/>
    <mergeCell ref="AD4635:AE4636"/>
    <mergeCell ref="AF4635:AG4636"/>
    <mergeCell ref="H4635:I4636"/>
    <mergeCell ref="J4635:K4636"/>
    <mergeCell ref="L4635:M4636"/>
    <mergeCell ref="N4635:O4636"/>
    <mergeCell ref="P4635:Q4636"/>
    <mergeCell ref="R4635:S4636"/>
    <mergeCell ref="BN4631:BP4632"/>
    <mergeCell ref="BR4631:BR4632"/>
    <mergeCell ref="AT4631:AU4632"/>
    <mergeCell ref="AV4631:AW4632"/>
    <mergeCell ref="AX4631:AY4632"/>
    <mergeCell ref="AZ4631:BA4632"/>
    <mergeCell ref="BB4631:BC4632"/>
    <mergeCell ref="BD4631:BE4632"/>
    <mergeCell ref="AH4631:AI4632"/>
    <mergeCell ref="AJ4631:AK4632"/>
    <mergeCell ref="AL4631:AM4632"/>
    <mergeCell ref="AN4631:AO4632"/>
    <mergeCell ref="AP4631:AQ4632"/>
    <mergeCell ref="AR4631:AS4632"/>
    <mergeCell ref="T4631:U4632"/>
    <mergeCell ref="X4631:Y4632"/>
    <mergeCell ref="Z4631:AA4632"/>
    <mergeCell ref="AB4631:AC4632"/>
    <mergeCell ref="AD4631:AE4632"/>
    <mergeCell ref="AF4631:AG4632"/>
    <mergeCell ref="H4631:I4632"/>
    <mergeCell ref="J4631:K4632"/>
    <mergeCell ref="L4631:M4632"/>
    <mergeCell ref="N4631:O4632"/>
    <mergeCell ref="P4631:Q4632"/>
    <mergeCell ref="R4631:S4632"/>
    <mergeCell ref="BL4633:BM4634"/>
    <mergeCell ref="BN4633:BP4634"/>
    <mergeCell ref="BR4633:BR4634"/>
    <mergeCell ref="BQ4633:BQ4634"/>
    <mergeCell ref="C4634:D4634"/>
    <mergeCell ref="B4635:B4636"/>
    <mergeCell ref="C4635:D4635"/>
    <mergeCell ref="E4635:E4636"/>
    <mergeCell ref="F4635:F4636"/>
    <mergeCell ref="G4635:G4636"/>
    <mergeCell ref="AZ4633:BA4634"/>
    <mergeCell ref="BB4633:BC4634"/>
    <mergeCell ref="BD4633:BE4634"/>
    <mergeCell ref="BF4633:BG4634"/>
    <mergeCell ref="BH4633:BI4634"/>
    <mergeCell ref="BJ4633:BK4634"/>
    <mergeCell ref="AN4633:AO4634"/>
    <mergeCell ref="AP4633:AQ4634"/>
    <mergeCell ref="AR4633:AS4634"/>
    <mergeCell ref="AT4633:AU4634"/>
    <mergeCell ref="AV4633:AW4634"/>
    <mergeCell ref="AX4633:AY4634"/>
    <mergeCell ref="AB4633:AC4634"/>
    <mergeCell ref="AD4633:AE4634"/>
    <mergeCell ref="AF4633:AG4634"/>
    <mergeCell ref="AH4633:AI4634"/>
    <mergeCell ref="AJ4633:AK4634"/>
    <mergeCell ref="AL4633:AM4634"/>
    <mergeCell ref="N4633:O4634"/>
    <mergeCell ref="P4633:Q4634"/>
    <mergeCell ref="R4633:S4634"/>
    <mergeCell ref="T4633:U4634"/>
    <mergeCell ref="X4633:Y4634"/>
    <mergeCell ref="Z4633:AA4634"/>
    <mergeCell ref="AP4627:AQ4628"/>
    <mergeCell ref="AR4627:AS4628"/>
    <mergeCell ref="T4627:U4628"/>
    <mergeCell ref="X4627:Y4628"/>
    <mergeCell ref="Z4627:AA4628"/>
    <mergeCell ref="AB4627:AC4628"/>
    <mergeCell ref="AD4627:AE4628"/>
    <mergeCell ref="AF4627:AG4628"/>
    <mergeCell ref="H4627:I4628"/>
    <mergeCell ref="J4627:K4628"/>
    <mergeCell ref="L4627:M4628"/>
    <mergeCell ref="N4627:O4628"/>
    <mergeCell ref="P4627:Q4628"/>
    <mergeCell ref="R4627:S4628"/>
    <mergeCell ref="BQ4625:BQ4626"/>
    <mergeCell ref="BQ4627:BQ4628"/>
    <mergeCell ref="BL4629:BM4630"/>
    <mergeCell ref="BN4629:BP4630"/>
    <mergeCell ref="BR4629:BR4630"/>
    <mergeCell ref="BS4629:BS4630"/>
    <mergeCell ref="C4630:D4630"/>
    <mergeCell ref="B4631:B4632"/>
    <mergeCell ref="C4631:D4631"/>
    <mergeCell ref="E4631:E4632"/>
    <mergeCell ref="F4631:F4632"/>
    <mergeCell ref="G4631:G4632"/>
    <mergeCell ref="AZ4629:BA4630"/>
    <mergeCell ref="BB4629:BC4630"/>
    <mergeCell ref="BD4629:BE4630"/>
    <mergeCell ref="BF4629:BG4630"/>
    <mergeCell ref="BH4629:BI4630"/>
    <mergeCell ref="BJ4629:BK4630"/>
    <mergeCell ref="AN4629:AO4630"/>
    <mergeCell ref="AP4629:AQ4630"/>
    <mergeCell ref="AR4629:AS4630"/>
    <mergeCell ref="AT4629:AU4630"/>
    <mergeCell ref="AV4629:AW4630"/>
    <mergeCell ref="AX4629:AY4630"/>
    <mergeCell ref="AB4629:AC4630"/>
    <mergeCell ref="AD4629:AE4630"/>
    <mergeCell ref="AF4629:AG4630"/>
    <mergeCell ref="AH4629:AI4630"/>
    <mergeCell ref="AJ4629:AK4630"/>
    <mergeCell ref="AL4629:AM4630"/>
    <mergeCell ref="N4629:O4630"/>
    <mergeCell ref="P4629:Q4630"/>
    <mergeCell ref="R4629:S4630"/>
    <mergeCell ref="T4629:U4630"/>
    <mergeCell ref="X4629:Y4630"/>
    <mergeCell ref="Z4629:AA4630"/>
    <mergeCell ref="BS4631:BS4632"/>
    <mergeCell ref="C4632:D4632"/>
    <mergeCell ref="B4629:B4630"/>
    <mergeCell ref="C4629:D4629"/>
    <mergeCell ref="E4629:E4630"/>
    <mergeCell ref="F4629:F4630"/>
    <mergeCell ref="G4629:G4630"/>
    <mergeCell ref="H4629:I4630"/>
    <mergeCell ref="J4629:K4630"/>
    <mergeCell ref="L4629:M4630"/>
    <mergeCell ref="BF4631:BG4632"/>
    <mergeCell ref="BH4631:BI4632"/>
    <mergeCell ref="BJ4631:BK4632"/>
    <mergeCell ref="BL4631:BM4632"/>
    <mergeCell ref="Z4623:AA4624"/>
    <mergeCell ref="AB4623:AC4624"/>
    <mergeCell ref="AD4623:AE4624"/>
    <mergeCell ref="AF4623:AG4624"/>
    <mergeCell ref="H4623:I4624"/>
    <mergeCell ref="J4623:K4624"/>
    <mergeCell ref="L4623:M4624"/>
    <mergeCell ref="N4623:O4624"/>
    <mergeCell ref="P4623:Q4624"/>
    <mergeCell ref="R4623:S4624"/>
    <mergeCell ref="BL4625:BM4626"/>
    <mergeCell ref="BN4625:BP4626"/>
    <mergeCell ref="BR4625:BR4626"/>
    <mergeCell ref="BS4625:BS4626"/>
    <mergeCell ref="C4626:D4626"/>
    <mergeCell ref="B4627:B4628"/>
    <mergeCell ref="C4627:D4627"/>
    <mergeCell ref="E4627:E4628"/>
    <mergeCell ref="F4627:F4628"/>
    <mergeCell ref="G4627:G4628"/>
    <mergeCell ref="AZ4625:BA4626"/>
    <mergeCell ref="BB4625:BC4626"/>
    <mergeCell ref="BD4625:BE4626"/>
    <mergeCell ref="BF4625:BG4626"/>
    <mergeCell ref="BH4625:BI4626"/>
    <mergeCell ref="BJ4625:BK4626"/>
    <mergeCell ref="AN4625:AO4626"/>
    <mergeCell ref="AP4625:AQ4626"/>
    <mergeCell ref="AR4625:AS4626"/>
    <mergeCell ref="AT4625:AU4626"/>
    <mergeCell ref="AV4625:AW4626"/>
    <mergeCell ref="AX4625:AY4626"/>
    <mergeCell ref="AB4625:AC4626"/>
    <mergeCell ref="AD4625:AE4626"/>
    <mergeCell ref="AF4625:AG4626"/>
    <mergeCell ref="AH4625:AI4626"/>
    <mergeCell ref="AJ4625:AK4626"/>
    <mergeCell ref="AL4625:AM4626"/>
    <mergeCell ref="N4625:O4626"/>
    <mergeCell ref="P4625:Q4626"/>
    <mergeCell ref="R4625:S4626"/>
    <mergeCell ref="T4625:U4626"/>
    <mergeCell ref="X4625:Y4626"/>
    <mergeCell ref="Z4625:AA4626"/>
    <mergeCell ref="BS4627:BS4628"/>
    <mergeCell ref="C4628:D4628"/>
    <mergeCell ref="B4625:B4626"/>
    <mergeCell ref="C4625:D4625"/>
    <mergeCell ref="E4625:E4626"/>
    <mergeCell ref="F4625:F4626"/>
    <mergeCell ref="G4625:G4626"/>
    <mergeCell ref="H4625:I4626"/>
    <mergeCell ref="J4625:K4626"/>
    <mergeCell ref="L4625:M4626"/>
    <mergeCell ref="BF4627:BG4628"/>
    <mergeCell ref="BH4627:BI4628"/>
    <mergeCell ref="BJ4627:BK4628"/>
    <mergeCell ref="BL4627:BM4628"/>
    <mergeCell ref="BN4627:BP4628"/>
    <mergeCell ref="BR4627:BR4628"/>
    <mergeCell ref="AT4627:AU4628"/>
    <mergeCell ref="AV4627:AW4628"/>
    <mergeCell ref="AX4627:AY4628"/>
    <mergeCell ref="AZ4627:BA4628"/>
    <mergeCell ref="BL4621:BM4622"/>
    <mergeCell ref="BN4621:BP4622"/>
    <mergeCell ref="BR4621:BR4622"/>
    <mergeCell ref="BS4621:BS4622"/>
    <mergeCell ref="C4622:D4622"/>
    <mergeCell ref="B4623:B4624"/>
    <mergeCell ref="C4623:D4623"/>
    <mergeCell ref="E4623:E4624"/>
    <mergeCell ref="F4623:F4624"/>
    <mergeCell ref="G4623:G4624"/>
    <mergeCell ref="AZ4621:BA4622"/>
    <mergeCell ref="BB4621:BC4622"/>
    <mergeCell ref="BD4621:BE4622"/>
    <mergeCell ref="BF4621:BG4622"/>
    <mergeCell ref="BH4621:BI4622"/>
    <mergeCell ref="BJ4621:BK4622"/>
    <mergeCell ref="AN4621:AO4622"/>
    <mergeCell ref="AP4621:AQ4622"/>
    <mergeCell ref="AR4621:AS4622"/>
    <mergeCell ref="AT4621:AU4622"/>
    <mergeCell ref="AV4621:AW4622"/>
    <mergeCell ref="AX4621:AY4622"/>
    <mergeCell ref="AB4621:AC4622"/>
    <mergeCell ref="AD4621:AE4622"/>
    <mergeCell ref="AF4621:AG4622"/>
    <mergeCell ref="AH4621:AI4622"/>
    <mergeCell ref="AJ4621:AK4622"/>
    <mergeCell ref="AL4621:AM4622"/>
    <mergeCell ref="N4621:O4622"/>
    <mergeCell ref="P4621:Q4622"/>
    <mergeCell ref="R4621:S4622"/>
    <mergeCell ref="T4621:U4622"/>
    <mergeCell ref="X4621:Y4622"/>
    <mergeCell ref="Z4621:AA4622"/>
    <mergeCell ref="BS4623:BS4624"/>
    <mergeCell ref="C4624:D4624"/>
    <mergeCell ref="B4621:B4622"/>
    <mergeCell ref="C4621:D4621"/>
    <mergeCell ref="E4621:E4622"/>
    <mergeCell ref="F4621:F4622"/>
    <mergeCell ref="G4621:G4622"/>
    <mergeCell ref="H4621:I4622"/>
    <mergeCell ref="J4621:K4622"/>
    <mergeCell ref="L4621:M4622"/>
    <mergeCell ref="BF4623:BG4624"/>
    <mergeCell ref="BH4623:BI4624"/>
    <mergeCell ref="BJ4623:BK4624"/>
    <mergeCell ref="BL4623:BM4624"/>
    <mergeCell ref="BN4623:BP4624"/>
    <mergeCell ref="BR4623:BR4624"/>
    <mergeCell ref="AT4623:AU4624"/>
    <mergeCell ref="AV4623:AW4624"/>
    <mergeCell ref="AX4623:AY4624"/>
    <mergeCell ref="AZ4623:BA4624"/>
    <mergeCell ref="BB4623:BC4624"/>
    <mergeCell ref="BD4623:BE4624"/>
    <mergeCell ref="AH4623:AI4624"/>
    <mergeCell ref="AJ4623:AK4624"/>
    <mergeCell ref="AL4623:AM4624"/>
    <mergeCell ref="AN4623:AO4624"/>
    <mergeCell ref="AP4623:AQ4624"/>
    <mergeCell ref="AR4623:AS4624"/>
    <mergeCell ref="T4623:U4624"/>
    <mergeCell ref="X4623:Y4624"/>
    <mergeCell ref="BS4619:BS4620"/>
    <mergeCell ref="C4620:D4620"/>
    <mergeCell ref="B4615:B4616"/>
    <mergeCell ref="C4615:D4615"/>
    <mergeCell ref="E4615:E4616"/>
    <mergeCell ref="F4615:F4616"/>
    <mergeCell ref="G4615:G4616"/>
    <mergeCell ref="BF4619:BG4620"/>
    <mergeCell ref="BH4619:BI4620"/>
    <mergeCell ref="BJ4619:BK4620"/>
    <mergeCell ref="BL4619:BM4620"/>
    <mergeCell ref="BN4619:BP4620"/>
    <mergeCell ref="BR4619:BR4620"/>
    <mergeCell ref="AT4619:AU4620"/>
    <mergeCell ref="AV4619:AW4620"/>
    <mergeCell ref="AX4619:AY4620"/>
    <mergeCell ref="AZ4619:BA4620"/>
    <mergeCell ref="BB4619:BC4620"/>
    <mergeCell ref="BD4619:BE4620"/>
    <mergeCell ref="AH4619:AI4620"/>
    <mergeCell ref="AJ4619:AK4620"/>
    <mergeCell ref="AL4619:AM4620"/>
    <mergeCell ref="AN4619:AO4620"/>
    <mergeCell ref="AP4619:AQ4620"/>
    <mergeCell ref="AR4619:AS4620"/>
    <mergeCell ref="T4619:U4620"/>
    <mergeCell ref="X4619:Y4620"/>
    <mergeCell ref="Z4619:AA4620"/>
    <mergeCell ref="AB4619:AC4620"/>
    <mergeCell ref="AD4619:AE4620"/>
    <mergeCell ref="AF4619:AG4620"/>
    <mergeCell ref="H4619:I4620"/>
    <mergeCell ref="J4619:K4620"/>
    <mergeCell ref="L4619:M4620"/>
    <mergeCell ref="N4619:O4620"/>
    <mergeCell ref="P4619:Q4620"/>
    <mergeCell ref="R4619:S4620"/>
    <mergeCell ref="BR4615:BR4616"/>
    <mergeCell ref="AT4615:AU4616"/>
    <mergeCell ref="AV4615:AW4616"/>
    <mergeCell ref="AX4615:AY4616"/>
    <mergeCell ref="AZ4615:BA4616"/>
    <mergeCell ref="BB4615:BC4616"/>
    <mergeCell ref="BD4615:BE4616"/>
    <mergeCell ref="AH4615:AI4616"/>
    <mergeCell ref="AJ4615:AK4616"/>
    <mergeCell ref="AL4615:AM4616"/>
    <mergeCell ref="AN4615:AO4616"/>
    <mergeCell ref="AP4615:AQ4616"/>
    <mergeCell ref="AR4615:AS4616"/>
    <mergeCell ref="T4615:U4616"/>
    <mergeCell ref="X4615:Y4616"/>
    <mergeCell ref="Z4615:AA4616"/>
    <mergeCell ref="BR4617:BR4618"/>
    <mergeCell ref="C4618:D4618"/>
    <mergeCell ref="BQ4615:BQ4616"/>
    <mergeCell ref="AZ4617:BA4618"/>
    <mergeCell ref="BB4617:BC4618"/>
    <mergeCell ref="BD4617:BE4618"/>
    <mergeCell ref="BF4617:BG4618"/>
    <mergeCell ref="BH4617:BI4618"/>
    <mergeCell ref="BJ4617:BK4618"/>
    <mergeCell ref="AN4617:AO4618"/>
    <mergeCell ref="AP4617:AQ4618"/>
    <mergeCell ref="B4613:B4614"/>
    <mergeCell ref="C4613:D4613"/>
    <mergeCell ref="E4613:E4614"/>
    <mergeCell ref="F4613:F4614"/>
    <mergeCell ref="G4613:G4614"/>
    <mergeCell ref="BQ4613:BQ4614"/>
    <mergeCell ref="C4614:D4614"/>
    <mergeCell ref="H4613:I4614"/>
    <mergeCell ref="J4613:K4614"/>
    <mergeCell ref="L4613:M4614"/>
    <mergeCell ref="AZ4613:BA4614"/>
    <mergeCell ref="BB4613:BC4614"/>
    <mergeCell ref="AH4617:AI4618"/>
    <mergeCell ref="AJ4617:AK4618"/>
    <mergeCell ref="AL4617:AM4618"/>
    <mergeCell ref="N4617:O4618"/>
    <mergeCell ref="P4617:Q4618"/>
    <mergeCell ref="R4617:S4618"/>
    <mergeCell ref="T4617:U4618"/>
    <mergeCell ref="X4617:Y4618"/>
    <mergeCell ref="Z4617:AA4618"/>
    <mergeCell ref="C4616:D4616"/>
    <mergeCell ref="B4617:B4618"/>
    <mergeCell ref="C4617:D4617"/>
    <mergeCell ref="E4617:E4618"/>
    <mergeCell ref="F4617:F4618"/>
    <mergeCell ref="G4617:G4618"/>
    <mergeCell ref="H4617:I4618"/>
    <mergeCell ref="J4617:K4618"/>
    <mergeCell ref="L4617:M4618"/>
    <mergeCell ref="BF4615:BG4616"/>
    <mergeCell ref="BH4615:BI4616"/>
    <mergeCell ref="BJ4615:BK4616"/>
    <mergeCell ref="BL4615:BM4616"/>
    <mergeCell ref="BN4615:BP4616"/>
    <mergeCell ref="AB4615:AC4616"/>
    <mergeCell ref="AD4615:AE4616"/>
    <mergeCell ref="AF4615:AG4616"/>
    <mergeCell ref="H4615:I4616"/>
    <mergeCell ref="J4615:K4616"/>
    <mergeCell ref="L4615:M4616"/>
    <mergeCell ref="N4615:O4616"/>
    <mergeCell ref="P4615:Q4616"/>
    <mergeCell ref="R4615:S4616"/>
    <mergeCell ref="BL4617:BM4618"/>
    <mergeCell ref="BN4617:BP4618"/>
    <mergeCell ref="BQ4617:BQ4618"/>
    <mergeCell ref="BL4613:BM4614"/>
    <mergeCell ref="BN4613:BP4614"/>
    <mergeCell ref="BD4613:BE4614"/>
    <mergeCell ref="BF4613:BG4614"/>
    <mergeCell ref="BH4613:BI4614"/>
    <mergeCell ref="BJ4613:BK4614"/>
    <mergeCell ref="AN4613:AO4614"/>
    <mergeCell ref="AP4613:AQ4614"/>
    <mergeCell ref="AR4613:AS4614"/>
    <mergeCell ref="AT4613:AU4614"/>
    <mergeCell ref="AV4613:AW4614"/>
    <mergeCell ref="AX4613:AY4614"/>
    <mergeCell ref="AB4613:AC4614"/>
    <mergeCell ref="AD4613:AE4614"/>
    <mergeCell ref="AF4613:AG4614"/>
    <mergeCell ref="AH4613:AI4614"/>
    <mergeCell ref="AJ4613:AK4614"/>
    <mergeCell ref="AL4613:AM4614"/>
    <mergeCell ref="N4613:O4614"/>
    <mergeCell ref="P4613:Q4614"/>
    <mergeCell ref="R4613:S4614"/>
    <mergeCell ref="T4613:U4614"/>
    <mergeCell ref="AV4594:AW4595"/>
    <mergeCell ref="AX4594:AY4595"/>
    <mergeCell ref="AZ4594:BA4595"/>
    <mergeCell ref="AX4612:AY4612"/>
    <mergeCell ref="AZ4612:BA4612"/>
    <mergeCell ref="BB4612:BC4612"/>
    <mergeCell ref="BD4612:BE4612"/>
    <mergeCell ref="BF4612:BG4612"/>
    <mergeCell ref="BH4612:BI4612"/>
    <mergeCell ref="AL4612:AM4612"/>
    <mergeCell ref="AN4612:AO4612"/>
    <mergeCell ref="AP4612:AQ4612"/>
    <mergeCell ref="AR4617:AS4618"/>
    <mergeCell ref="AT4617:AU4618"/>
    <mergeCell ref="AV4617:AW4618"/>
    <mergeCell ref="AX4617:AY4618"/>
    <mergeCell ref="AB4617:AC4618"/>
    <mergeCell ref="AD4617:AE4618"/>
    <mergeCell ref="AF4617:AG4618"/>
    <mergeCell ref="X4613:Y4614"/>
    <mergeCell ref="Z4613:AA4614"/>
    <mergeCell ref="BS4594:BS4595"/>
    <mergeCell ref="BL4612:BM4612"/>
    <mergeCell ref="BR4611:BR4612"/>
    <mergeCell ref="BS4611:BS4612"/>
    <mergeCell ref="BQ4594:BQ4595"/>
    <mergeCell ref="BD4594:BE4595"/>
    <mergeCell ref="AH4594:AI4595"/>
    <mergeCell ref="AJ4594:AK4595"/>
    <mergeCell ref="AL4594:AM4595"/>
    <mergeCell ref="AN4594:AO4595"/>
    <mergeCell ref="BR4594:BR4595"/>
    <mergeCell ref="J4611:O4611"/>
    <mergeCell ref="P4611:U4611"/>
    <mergeCell ref="X4611:Y4612"/>
    <mergeCell ref="Z4611:AA4612"/>
    <mergeCell ref="B4604:BP4604"/>
    <mergeCell ref="E4606:AE4606"/>
    <mergeCell ref="AG4606:AM4606"/>
    <mergeCell ref="AN4606:BO4606"/>
    <mergeCell ref="C4608:D4608"/>
    <mergeCell ref="E4608:AE4608"/>
    <mergeCell ref="AG4608:AJ4608"/>
    <mergeCell ref="AK4608:BB4608"/>
    <mergeCell ref="BC4608:BE4608"/>
    <mergeCell ref="AQ4601:AS4601"/>
    <mergeCell ref="AU4601:AW4601"/>
    <mergeCell ref="H4594:I4595"/>
    <mergeCell ref="J4594:K4595"/>
    <mergeCell ref="L4594:M4595"/>
    <mergeCell ref="N4594:O4595"/>
    <mergeCell ref="P4594:Q4595"/>
    <mergeCell ref="R4594:S4595"/>
    <mergeCell ref="D4596:E4597"/>
    <mergeCell ref="AZ4596:BA4597"/>
    <mergeCell ref="BB4596:BC4597"/>
    <mergeCell ref="BD4596:BE4597"/>
    <mergeCell ref="N4596:O4597"/>
    <mergeCell ref="P4596:Q4597"/>
    <mergeCell ref="R4596:S4597"/>
    <mergeCell ref="T4596:U4597"/>
    <mergeCell ref="X4596:Y4597"/>
    <mergeCell ref="T4612:U4612"/>
    <mergeCell ref="AB4611:AC4612"/>
    <mergeCell ref="AD4611:AI4611"/>
    <mergeCell ref="AJ4611:AO4611"/>
    <mergeCell ref="AP4611:AU4611"/>
    <mergeCell ref="AV4611:BA4611"/>
    <mergeCell ref="BB4611:BG4611"/>
    <mergeCell ref="BB4594:BC4595"/>
    <mergeCell ref="BN4594:BP4595"/>
    <mergeCell ref="AT4594:AU4595"/>
    <mergeCell ref="H4596:I4597"/>
    <mergeCell ref="J4596:K4597"/>
    <mergeCell ref="L4596:M4597"/>
    <mergeCell ref="BS4592:BS4593"/>
    <mergeCell ref="C4593:D4593"/>
    <mergeCell ref="B4590:B4591"/>
    <mergeCell ref="C4590:D4590"/>
    <mergeCell ref="E4590:E4591"/>
    <mergeCell ref="F4590:F4591"/>
    <mergeCell ref="G4590:G4591"/>
    <mergeCell ref="BQ4590:BQ4591"/>
    <mergeCell ref="BF4592:BG4593"/>
    <mergeCell ref="BH4592:BI4593"/>
    <mergeCell ref="BJ4592:BK4593"/>
    <mergeCell ref="BL4592:BM4593"/>
    <mergeCell ref="BN4592:BP4593"/>
    <mergeCell ref="C4591:D4591"/>
    <mergeCell ref="B4592:B4593"/>
    <mergeCell ref="C4592:D4592"/>
    <mergeCell ref="E4592:E4593"/>
    <mergeCell ref="F4592:F4593"/>
    <mergeCell ref="G4592:G4593"/>
    <mergeCell ref="AR4612:AS4612"/>
    <mergeCell ref="AT4612:AU4612"/>
    <mergeCell ref="AV4612:AW4612"/>
    <mergeCell ref="BC4602:BP4602"/>
    <mergeCell ref="S4601:U4601"/>
    <mergeCell ref="BJ4612:BK4612"/>
    <mergeCell ref="B4599:C4599"/>
    <mergeCell ref="H4599:J4599"/>
    <mergeCell ref="L4599:N4599"/>
    <mergeCell ref="O4599:R4599"/>
    <mergeCell ref="AD4612:AE4612"/>
    <mergeCell ref="AF4612:AG4612"/>
    <mergeCell ref="AH4612:AI4612"/>
    <mergeCell ref="AJ4612:AK4612"/>
    <mergeCell ref="AP4594:AQ4595"/>
    <mergeCell ref="AR4594:AS4595"/>
    <mergeCell ref="T4594:U4595"/>
    <mergeCell ref="X4594:Y4595"/>
    <mergeCell ref="Z4594:AA4595"/>
    <mergeCell ref="AB4594:AC4595"/>
    <mergeCell ref="AD4594:AE4595"/>
    <mergeCell ref="AF4594:AG4595"/>
    <mergeCell ref="H4601:J4601"/>
    <mergeCell ref="L4601:N4601"/>
    <mergeCell ref="BQ4596:BQ4597"/>
    <mergeCell ref="BR4598:BS4598"/>
    <mergeCell ref="BQ4611:BQ4612"/>
    <mergeCell ref="BS4590:BS4591"/>
    <mergeCell ref="B4596:C4596"/>
    <mergeCell ref="BF4594:BG4595"/>
    <mergeCell ref="BH4594:BI4595"/>
    <mergeCell ref="BJ4594:BK4595"/>
    <mergeCell ref="BL4594:BM4595"/>
    <mergeCell ref="BH4611:BM4611"/>
    <mergeCell ref="BN4611:BP4612"/>
    <mergeCell ref="J4612:K4612"/>
    <mergeCell ref="L4612:M4612"/>
    <mergeCell ref="N4612:O4612"/>
    <mergeCell ref="P4612:Q4612"/>
    <mergeCell ref="R4612:S4612"/>
    <mergeCell ref="BF4608:BO4608"/>
    <mergeCell ref="H4611:I4612"/>
    <mergeCell ref="H4588:I4589"/>
    <mergeCell ref="J4588:K4589"/>
    <mergeCell ref="L4588:M4589"/>
    <mergeCell ref="N4588:O4589"/>
    <mergeCell ref="P4588:Q4589"/>
    <mergeCell ref="R4588:S4589"/>
    <mergeCell ref="BR4592:BR4593"/>
    <mergeCell ref="AT4592:AU4593"/>
    <mergeCell ref="AV4592:AW4593"/>
    <mergeCell ref="AX4592:AY4593"/>
    <mergeCell ref="AZ4592:BA4593"/>
    <mergeCell ref="BB4592:BC4593"/>
    <mergeCell ref="BD4592:BE4593"/>
    <mergeCell ref="AH4592:AI4593"/>
    <mergeCell ref="AJ4592:AK4593"/>
    <mergeCell ref="AL4592:AM4593"/>
    <mergeCell ref="AN4592:AO4593"/>
    <mergeCell ref="AP4592:AQ4593"/>
    <mergeCell ref="AR4592:AS4593"/>
    <mergeCell ref="T4592:U4593"/>
    <mergeCell ref="X4592:Y4593"/>
    <mergeCell ref="Z4592:AA4593"/>
    <mergeCell ref="AB4592:AC4593"/>
    <mergeCell ref="AD4592:AE4593"/>
    <mergeCell ref="AF4592:AG4593"/>
    <mergeCell ref="H4592:I4593"/>
    <mergeCell ref="J4592:K4593"/>
    <mergeCell ref="L4592:M4593"/>
    <mergeCell ref="N4592:O4593"/>
    <mergeCell ref="P4592:Q4593"/>
    <mergeCell ref="R4592:S4593"/>
    <mergeCell ref="BQ4592:BQ4593"/>
    <mergeCell ref="BL4590:BM4591"/>
    <mergeCell ref="BN4590:BP4591"/>
    <mergeCell ref="BR4590:BR4591"/>
    <mergeCell ref="H4590:I4591"/>
    <mergeCell ref="J4590:K4591"/>
    <mergeCell ref="L4590:M4591"/>
    <mergeCell ref="AL4590:AM4591"/>
    <mergeCell ref="N4590:O4591"/>
    <mergeCell ref="P4590:Q4591"/>
    <mergeCell ref="R4590:S4591"/>
    <mergeCell ref="T4590:U4591"/>
    <mergeCell ref="X4590:Y4591"/>
    <mergeCell ref="Z4590:AA4591"/>
    <mergeCell ref="AZ4590:BA4591"/>
    <mergeCell ref="BB4590:BC4591"/>
    <mergeCell ref="BD4590:BE4591"/>
    <mergeCell ref="BF4590:BG4591"/>
    <mergeCell ref="BH4590:BI4591"/>
    <mergeCell ref="BJ4590:BK4591"/>
    <mergeCell ref="AN4590:AO4591"/>
    <mergeCell ref="AP4590:AQ4591"/>
    <mergeCell ref="AR4590:AS4591"/>
    <mergeCell ref="AT4590:AU4591"/>
    <mergeCell ref="AV4590:AW4591"/>
    <mergeCell ref="AX4590:AY4591"/>
    <mergeCell ref="AB4590:AC4591"/>
    <mergeCell ref="AD4590:AE4591"/>
    <mergeCell ref="AF4590:AG4591"/>
    <mergeCell ref="AH4590:AI4591"/>
    <mergeCell ref="AJ4590:AK4591"/>
    <mergeCell ref="BS4588:BS4589"/>
    <mergeCell ref="C4589:D4589"/>
    <mergeCell ref="B4586:B4587"/>
    <mergeCell ref="C4586:D4586"/>
    <mergeCell ref="E4586:E4587"/>
    <mergeCell ref="F4586:F4587"/>
    <mergeCell ref="G4586:G4587"/>
    <mergeCell ref="H4586:I4587"/>
    <mergeCell ref="J4586:K4587"/>
    <mergeCell ref="L4586:M4587"/>
    <mergeCell ref="BF4588:BG4589"/>
    <mergeCell ref="BH4588:BI4589"/>
    <mergeCell ref="BJ4588:BK4589"/>
    <mergeCell ref="BL4588:BM4589"/>
    <mergeCell ref="BN4588:BP4589"/>
    <mergeCell ref="BR4588:BR4589"/>
    <mergeCell ref="AT4588:AU4589"/>
    <mergeCell ref="AV4588:AW4589"/>
    <mergeCell ref="AX4588:AY4589"/>
    <mergeCell ref="AZ4588:BA4589"/>
    <mergeCell ref="BB4588:BC4589"/>
    <mergeCell ref="BD4588:BE4589"/>
    <mergeCell ref="AH4588:AI4589"/>
    <mergeCell ref="BQ4588:BQ4589"/>
    <mergeCell ref="AJ4588:AK4589"/>
    <mergeCell ref="AL4588:AM4589"/>
    <mergeCell ref="AN4588:AO4589"/>
    <mergeCell ref="AP4588:AQ4589"/>
    <mergeCell ref="AR4588:AS4589"/>
    <mergeCell ref="T4588:U4589"/>
    <mergeCell ref="X4588:Y4589"/>
    <mergeCell ref="Z4588:AA4589"/>
    <mergeCell ref="AB4588:AC4589"/>
    <mergeCell ref="AD4588:AE4589"/>
    <mergeCell ref="AF4588:AG4589"/>
    <mergeCell ref="B4588:B4589"/>
    <mergeCell ref="C4588:D4588"/>
    <mergeCell ref="E4588:E4589"/>
    <mergeCell ref="F4588:F4589"/>
    <mergeCell ref="G4588:G4589"/>
    <mergeCell ref="AZ4586:BA4587"/>
    <mergeCell ref="BB4586:BC4587"/>
    <mergeCell ref="BD4586:BE4587"/>
    <mergeCell ref="BF4586:BG4587"/>
    <mergeCell ref="BH4586:BI4587"/>
    <mergeCell ref="BJ4586:BK4587"/>
    <mergeCell ref="AN4586:AO4587"/>
    <mergeCell ref="AP4586:AQ4587"/>
    <mergeCell ref="AR4586:AS4587"/>
    <mergeCell ref="AT4586:AU4587"/>
    <mergeCell ref="AV4586:AW4587"/>
    <mergeCell ref="AX4586:AY4587"/>
    <mergeCell ref="AB4586:AC4587"/>
    <mergeCell ref="BL4586:BM4587"/>
    <mergeCell ref="BN4586:BP4587"/>
    <mergeCell ref="BR4586:BR4587"/>
    <mergeCell ref="BB4580:BC4581"/>
    <mergeCell ref="BD4580:BE4581"/>
    <mergeCell ref="AH4580:AI4581"/>
    <mergeCell ref="AJ4580:AK4581"/>
    <mergeCell ref="AL4580:AM4581"/>
    <mergeCell ref="AN4580:AO4581"/>
    <mergeCell ref="AP4580:AQ4581"/>
    <mergeCell ref="AR4580:AS4581"/>
    <mergeCell ref="T4580:U4581"/>
    <mergeCell ref="X4580:Y4581"/>
    <mergeCell ref="Z4580:AA4581"/>
    <mergeCell ref="AB4580:AC4581"/>
    <mergeCell ref="AD4580:AE4581"/>
    <mergeCell ref="AF4580:AG4581"/>
    <mergeCell ref="H4580:I4581"/>
    <mergeCell ref="J4580:K4581"/>
    <mergeCell ref="L4580:M4581"/>
    <mergeCell ref="N4580:O4581"/>
    <mergeCell ref="P4580:Q4581"/>
    <mergeCell ref="R4580:S4581"/>
    <mergeCell ref="BL4582:BM4583"/>
    <mergeCell ref="BN4582:BP4583"/>
    <mergeCell ref="BR4582:BR4583"/>
    <mergeCell ref="BQ4582:BQ4583"/>
    <mergeCell ref="AD4586:AE4587"/>
    <mergeCell ref="AF4586:AG4587"/>
    <mergeCell ref="AH4586:AI4587"/>
    <mergeCell ref="AJ4586:AK4587"/>
    <mergeCell ref="AL4586:AM4587"/>
    <mergeCell ref="N4586:O4587"/>
    <mergeCell ref="P4586:Q4587"/>
    <mergeCell ref="R4586:S4587"/>
    <mergeCell ref="T4586:U4587"/>
    <mergeCell ref="X4586:Y4587"/>
    <mergeCell ref="Z4586:AA4587"/>
    <mergeCell ref="BF4584:BG4585"/>
    <mergeCell ref="BH4584:BI4585"/>
    <mergeCell ref="BJ4584:BK4585"/>
    <mergeCell ref="BL4584:BM4585"/>
    <mergeCell ref="BN4584:BP4585"/>
    <mergeCell ref="BR4584:BR4585"/>
    <mergeCell ref="AT4584:AU4585"/>
    <mergeCell ref="AV4584:AW4585"/>
    <mergeCell ref="AX4584:AY4585"/>
    <mergeCell ref="AZ4584:BA4585"/>
    <mergeCell ref="BB4584:BC4585"/>
    <mergeCell ref="BD4584:BE4585"/>
    <mergeCell ref="AH4584:AI4585"/>
    <mergeCell ref="AJ4584:AK4585"/>
    <mergeCell ref="AL4584:AM4585"/>
    <mergeCell ref="AN4584:AO4585"/>
    <mergeCell ref="AP4584:AQ4585"/>
    <mergeCell ref="AR4584:AS4585"/>
    <mergeCell ref="T4584:U4585"/>
    <mergeCell ref="X4584:Y4585"/>
    <mergeCell ref="Z4584:AA4585"/>
    <mergeCell ref="AB4584:AC4585"/>
    <mergeCell ref="AD4584:AE4585"/>
    <mergeCell ref="AF4584:AG4585"/>
    <mergeCell ref="C4583:D4583"/>
    <mergeCell ref="B4584:B4585"/>
    <mergeCell ref="C4584:D4584"/>
    <mergeCell ref="E4584:E4585"/>
    <mergeCell ref="F4584:F4585"/>
    <mergeCell ref="G4584:G4585"/>
    <mergeCell ref="AZ4582:BA4583"/>
    <mergeCell ref="BB4582:BC4583"/>
    <mergeCell ref="BD4582:BE4583"/>
    <mergeCell ref="BF4582:BG4583"/>
    <mergeCell ref="BH4582:BI4583"/>
    <mergeCell ref="BJ4582:BK4583"/>
    <mergeCell ref="AN4582:AO4583"/>
    <mergeCell ref="AP4582:AQ4583"/>
    <mergeCell ref="AR4582:AS4583"/>
    <mergeCell ref="AT4582:AU4583"/>
    <mergeCell ref="AV4582:AW4583"/>
    <mergeCell ref="AX4582:AY4583"/>
    <mergeCell ref="AB4582:AC4583"/>
    <mergeCell ref="AD4582:AE4583"/>
    <mergeCell ref="AF4582:AG4583"/>
    <mergeCell ref="AH4582:AI4583"/>
    <mergeCell ref="AJ4582:AK4583"/>
    <mergeCell ref="AL4582:AM4583"/>
    <mergeCell ref="N4582:O4583"/>
    <mergeCell ref="P4582:Q4583"/>
    <mergeCell ref="R4582:S4583"/>
    <mergeCell ref="T4582:U4583"/>
    <mergeCell ref="X4582:Y4583"/>
    <mergeCell ref="Z4582:AA4583"/>
    <mergeCell ref="BQ4580:BQ4581"/>
    <mergeCell ref="C4585:D4585"/>
    <mergeCell ref="B4582:B4583"/>
    <mergeCell ref="C4582:D4582"/>
    <mergeCell ref="E4582:E4583"/>
    <mergeCell ref="F4582:F4583"/>
    <mergeCell ref="G4582:G4583"/>
    <mergeCell ref="H4582:I4583"/>
    <mergeCell ref="J4582:K4583"/>
    <mergeCell ref="L4582:M4583"/>
    <mergeCell ref="H4584:I4585"/>
    <mergeCell ref="J4584:K4585"/>
    <mergeCell ref="L4584:M4585"/>
    <mergeCell ref="N4584:O4585"/>
    <mergeCell ref="P4584:Q4585"/>
    <mergeCell ref="R4584:S4585"/>
    <mergeCell ref="Z4576:AA4577"/>
    <mergeCell ref="AB4576:AC4577"/>
    <mergeCell ref="AD4576:AE4577"/>
    <mergeCell ref="AF4576:AG4577"/>
    <mergeCell ref="H4576:I4577"/>
    <mergeCell ref="J4576:K4577"/>
    <mergeCell ref="L4576:M4577"/>
    <mergeCell ref="N4576:O4577"/>
    <mergeCell ref="P4576:Q4577"/>
    <mergeCell ref="R4576:S4577"/>
    <mergeCell ref="BL4578:BM4579"/>
    <mergeCell ref="BN4578:BP4579"/>
    <mergeCell ref="BR4578:BR4579"/>
    <mergeCell ref="BS4578:BS4579"/>
    <mergeCell ref="C4579:D4579"/>
    <mergeCell ref="B4580:B4581"/>
    <mergeCell ref="C4580:D4580"/>
    <mergeCell ref="E4580:E4581"/>
    <mergeCell ref="F4580:F4581"/>
    <mergeCell ref="G4580:G4581"/>
    <mergeCell ref="AZ4578:BA4579"/>
    <mergeCell ref="BB4578:BC4579"/>
    <mergeCell ref="BD4578:BE4579"/>
    <mergeCell ref="BF4578:BG4579"/>
    <mergeCell ref="BH4578:BI4579"/>
    <mergeCell ref="BJ4578:BK4579"/>
    <mergeCell ref="AN4578:AO4579"/>
    <mergeCell ref="AP4578:AQ4579"/>
    <mergeCell ref="AR4578:AS4579"/>
    <mergeCell ref="AT4578:AU4579"/>
    <mergeCell ref="AV4578:AW4579"/>
    <mergeCell ref="AX4578:AY4579"/>
    <mergeCell ref="AB4578:AC4579"/>
    <mergeCell ref="AD4578:AE4579"/>
    <mergeCell ref="AF4578:AG4579"/>
    <mergeCell ref="AH4578:AI4579"/>
    <mergeCell ref="AJ4578:AK4579"/>
    <mergeCell ref="AL4578:AM4579"/>
    <mergeCell ref="N4578:O4579"/>
    <mergeCell ref="P4578:Q4579"/>
    <mergeCell ref="R4578:S4579"/>
    <mergeCell ref="T4578:U4579"/>
    <mergeCell ref="X4578:Y4579"/>
    <mergeCell ref="Z4578:AA4579"/>
    <mergeCell ref="BS4580:BS4581"/>
    <mergeCell ref="C4581:D4581"/>
    <mergeCell ref="B4578:B4579"/>
    <mergeCell ref="C4578:D4578"/>
    <mergeCell ref="E4578:E4579"/>
    <mergeCell ref="F4578:F4579"/>
    <mergeCell ref="G4578:G4579"/>
    <mergeCell ref="H4578:I4579"/>
    <mergeCell ref="J4578:K4579"/>
    <mergeCell ref="L4578:M4579"/>
    <mergeCell ref="BF4580:BG4581"/>
    <mergeCell ref="BH4580:BI4581"/>
    <mergeCell ref="BJ4580:BK4581"/>
    <mergeCell ref="BL4580:BM4581"/>
    <mergeCell ref="BN4580:BP4581"/>
    <mergeCell ref="BR4580:BR4581"/>
    <mergeCell ref="AT4580:AU4581"/>
    <mergeCell ref="AV4580:AW4581"/>
    <mergeCell ref="AX4580:AY4581"/>
    <mergeCell ref="AZ4580:BA4581"/>
    <mergeCell ref="BL4574:BM4575"/>
    <mergeCell ref="BN4574:BP4575"/>
    <mergeCell ref="BR4574:BR4575"/>
    <mergeCell ref="BS4574:BS4575"/>
    <mergeCell ref="C4575:D4575"/>
    <mergeCell ref="B4576:B4577"/>
    <mergeCell ref="C4576:D4576"/>
    <mergeCell ref="E4576:E4577"/>
    <mergeCell ref="F4576:F4577"/>
    <mergeCell ref="G4576:G4577"/>
    <mergeCell ref="AZ4574:BA4575"/>
    <mergeCell ref="BB4574:BC4575"/>
    <mergeCell ref="BD4574:BE4575"/>
    <mergeCell ref="BF4574:BG4575"/>
    <mergeCell ref="BH4574:BI4575"/>
    <mergeCell ref="BJ4574:BK4575"/>
    <mergeCell ref="AN4574:AO4575"/>
    <mergeCell ref="AP4574:AQ4575"/>
    <mergeCell ref="AR4574:AS4575"/>
    <mergeCell ref="AT4574:AU4575"/>
    <mergeCell ref="AV4574:AW4575"/>
    <mergeCell ref="AX4574:AY4575"/>
    <mergeCell ref="AB4574:AC4575"/>
    <mergeCell ref="AD4574:AE4575"/>
    <mergeCell ref="AF4574:AG4575"/>
    <mergeCell ref="AH4574:AI4575"/>
    <mergeCell ref="AJ4574:AK4575"/>
    <mergeCell ref="AL4574:AM4575"/>
    <mergeCell ref="N4574:O4575"/>
    <mergeCell ref="P4574:Q4575"/>
    <mergeCell ref="R4574:S4575"/>
    <mergeCell ref="T4574:U4575"/>
    <mergeCell ref="X4574:Y4575"/>
    <mergeCell ref="Z4574:AA4575"/>
    <mergeCell ref="BS4576:BS4577"/>
    <mergeCell ref="C4577:D4577"/>
    <mergeCell ref="B4574:B4575"/>
    <mergeCell ref="C4574:D4574"/>
    <mergeCell ref="E4574:E4575"/>
    <mergeCell ref="F4574:F4575"/>
    <mergeCell ref="G4574:G4575"/>
    <mergeCell ref="H4574:I4575"/>
    <mergeCell ref="J4574:K4575"/>
    <mergeCell ref="L4574:M4575"/>
    <mergeCell ref="BF4576:BG4577"/>
    <mergeCell ref="BH4576:BI4577"/>
    <mergeCell ref="BJ4576:BK4577"/>
    <mergeCell ref="BL4576:BM4577"/>
    <mergeCell ref="BN4576:BP4577"/>
    <mergeCell ref="BR4576:BR4577"/>
    <mergeCell ref="AT4576:AU4577"/>
    <mergeCell ref="AV4576:AW4577"/>
    <mergeCell ref="AX4576:AY4577"/>
    <mergeCell ref="AZ4576:BA4577"/>
    <mergeCell ref="BB4576:BC4577"/>
    <mergeCell ref="BD4576:BE4577"/>
    <mergeCell ref="AH4576:AI4577"/>
    <mergeCell ref="AJ4576:AK4577"/>
    <mergeCell ref="AL4576:AM4577"/>
    <mergeCell ref="AN4576:AO4577"/>
    <mergeCell ref="AP4576:AQ4577"/>
    <mergeCell ref="AR4576:AS4577"/>
    <mergeCell ref="T4576:U4577"/>
    <mergeCell ref="X4576:Y4577"/>
    <mergeCell ref="H4570:I4571"/>
    <mergeCell ref="J4570:K4571"/>
    <mergeCell ref="L4570:M4571"/>
    <mergeCell ref="BF4572:BG4573"/>
    <mergeCell ref="BH4572:BI4573"/>
    <mergeCell ref="BJ4572:BK4573"/>
    <mergeCell ref="BL4572:BM4573"/>
    <mergeCell ref="BN4572:BP4573"/>
    <mergeCell ref="BR4572:BR4573"/>
    <mergeCell ref="AT4572:AU4573"/>
    <mergeCell ref="AV4572:AW4573"/>
    <mergeCell ref="AX4572:AY4573"/>
    <mergeCell ref="AZ4572:BA4573"/>
    <mergeCell ref="BB4572:BC4573"/>
    <mergeCell ref="BD4572:BE4573"/>
    <mergeCell ref="AH4572:AI4573"/>
    <mergeCell ref="AJ4572:AK4573"/>
    <mergeCell ref="AL4572:AM4573"/>
    <mergeCell ref="AN4572:AO4573"/>
    <mergeCell ref="AP4572:AQ4573"/>
    <mergeCell ref="AR4572:AS4573"/>
    <mergeCell ref="T4572:U4573"/>
    <mergeCell ref="X4572:Y4573"/>
    <mergeCell ref="Z4572:AA4573"/>
    <mergeCell ref="AB4572:AC4573"/>
    <mergeCell ref="AD4572:AE4573"/>
    <mergeCell ref="AF4572:AG4573"/>
    <mergeCell ref="H4572:I4573"/>
    <mergeCell ref="J4572:K4573"/>
    <mergeCell ref="L4572:M4573"/>
    <mergeCell ref="N4572:O4573"/>
    <mergeCell ref="P4572:Q4573"/>
    <mergeCell ref="R4572:S4573"/>
    <mergeCell ref="AX4568:AY4569"/>
    <mergeCell ref="AZ4568:BA4569"/>
    <mergeCell ref="BB4568:BC4569"/>
    <mergeCell ref="BD4568:BE4569"/>
    <mergeCell ref="AH4568:AI4569"/>
    <mergeCell ref="AJ4568:AK4569"/>
    <mergeCell ref="AL4568:AM4569"/>
    <mergeCell ref="AN4568:AO4569"/>
    <mergeCell ref="AP4568:AQ4569"/>
    <mergeCell ref="AR4568:AS4569"/>
    <mergeCell ref="T4568:U4569"/>
    <mergeCell ref="X4568:Y4569"/>
    <mergeCell ref="Z4568:AA4569"/>
    <mergeCell ref="AB4568:AC4569"/>
    <mergeCell ref="AD4568:AE4569"/>
    <mergeCell ref="AF4568:AG4569"/>
    <mergeCell ref="H4568:I4569"/>
    <mergeCell ref="J4568:K4569"/>
    <mergeCell ref="L4568:M4569"/>
    <mergeCell ref="N4568:O4569"/>
    <mergeCell ref="P4568:Q4569"/>
    <mergeCell ref="R4568:S4569"/>
    <mergeCell ref="BQ4566:BQ4567"/>
    <mergeCell ref="BQ4568:BQ4569"/>
    <mergeCell ref="BL4570:BM4571"/>
    <mergeCell ref="BN4570:BP4571"/>
    <mergeCell ref="BR4570:BR4571"/>
    <mergeCell ref="BS4570:BS4571"/>
    <mergeCell ref="C4571:D4571"/>
    <mergeCell ref="B4572:B4573"/>
    <mergeCell ref="C4572:D4572"/>
    <mergeCell ref="E4572:E4573"/>
    <mergeCell ref="F4572:F4573"/>
    <mergeCell ref="G4572:G4573"/>
    <mergeCell ref="AZ4570:BA4571"/>
    <mergeCell ref="BB4570:BC4571"/>
    <mergeCell ref="BD4570:BE4571"/>
    <mergeCell ref="BF4570:BG4571"/>
    <mergeCell ref="BH4570:BI4571"/>
    <mergeCell ref="BJ4570:BK4571"/>
    <mergeCell ref="AN4570:AO4571"/>
    <mergeCell ref="AP4570:AQ4571"/>
    <mergeCell ref="AR4570:AS4571"/>
    <mergeCell ref="AT4570:AU4571"/>
    <mergeCell ref="AV4570:AW4571"/>
    <mergeCell ref="AX4570:AY4571"/>
    <mergeCell ref="AB4570:AC4571"/>
    <mergeCell ref="AD4570:AE4571"/>
    <mergeCell ref="AF4570:AG4571"/>
    <mergeCell ref="AH4570:AI4571"/>
    <mergeCell ref="AJ4570:AK4571"/>
    <mergeCell ref="AL4570:AM4571"/>
    <mergeCell ref="N4570:O4571"/>
    <mergeCell ref="P4570:Q4571"/>
    <mergeCell ref="R4570:S4571"/>
    <mergeCell ref="T4570:U4571"/>
    <mergeCell ref="X4570:Y4571"/>
    <mergeCell ref="Z4570:AA4571"/>
    <mergeCell ref="BS4572:BS4573"/>
    <mergeCell ref="C4573:D4573"/>
    <mergeCell ref="B4570:B4571"/>
    <mergeCell ref="C4570:D4570"/>
    <mergeCell ref="E4570:E4571"/>
    <mergeCell ref="F4570:F4571"/>
    <mergeCell ref="T4564:U4565"/>
    <mergeCell ref="X4564:Y4565"/>
    <mergeCell ref="Z4564:AA4565"/>
    <mergeCell ref="AB4564:AC4565"/>
    <mergeCell ref="AD4564:AE4565"/>
    <mergeCell ref="AF4564:AG4565"/>
    <mergeCell ref="H4564:I4565"/>
    <mergeCell ref="J4564:K4565"/>
    <mergeCell ref="L4564:M4565"/>
    <mergeCell ref="N4564:O4565"/>
    <mergeCell ref="P4564:Q4565"/>
    <mergeCell ref="R4564:S4565"/>
    <mergeCell ref="BL4566:BM4567"/>
    <mergeCell ref="BN4566:BP4567"/>
    <mergeCell ref="BR4566:BR4567"/>
    <mergeCell ref="BS4566:BS4567"/>
    <mergeCell ref="C4567:D4567"/>
    <mergeCell ref="B4568:B4569"/>
    <mergeCell ref="C4568:D4568"/>
    <mergeCell ref="E4568:E4569"/>
    <mergeCell ref="F4568:F4569"/>
    <mergeCell ref="G4568:G4569"/>
    <mergeCell ref="AZ4566:BA4567"/>
    <mergeCell ref="BB4566:BC4567"/>
    <mergeCell ref="BD4566:BE4567"/>
    <mergeCell ref="BF4566:BG4567"/>
    <mergeCell ref="BH4566:BI4567"/>
    <mergeCell ref="BJ4566:BK4567"/>
    <mergeCell ref="AN4566:AO4567"/>
    <mergeCell ref="AP4566:AQ4567"/>
    <mergeCell ref="AR4566:AS4567"/>
    <mergeCell ref="AT4566:AU4567"/>
    <mergeCell ref="AV4566:AW4567"/>
    <mergeCell ref="AX4566:AY4567"/>
    <mergeCell ref="AB4566:AC4567"/>
    <mergeCell ref="AD4566:AE4567"/>
    <mergeCell ref="AF4566:AG4567"/>
    <mergeCell ref="AH4566:AI4567"/>
    <mergeCell ref="AJ4566:AK4567"/>
    <mergeCell ref="AL4566:AM4567"/>
    <mergeCell ref="N4566:O4567"/>
    <mergeCell ref="P4566:Q4567"/>
    <mergeCell ref="R4566:S4567"/>
    <mergeCell ref="T4566:U4567"/>
    <mergeCell ref="X4566:Y4567"/>
    <mergeCell ref="Z4566:AA4567"/>
    <mergeCell ref="BS4568:BS4569"/>
    <mergeCell ref="C4569:D4569"/>
    <mergeCell ref="B4566:B4567"/>
    <mergeCell ref="C4566:D4566"/>
    <mergeCell ref="E4566:E4567"/>
    <mergeCell ref="F4566:F4567"/>
    <mergeCell ref="G4566:G4567"/>
    <mergeCell ref="H4566:I4567"/>
    <mergeCell ref="J4566:K4567"/>
    <mergeCell ref="L4566:M4567"/>
    <mergeCell ref="BF4568:BG4569"/>
    <mergeCell ref="BH4568:BI4569"/>
    <mergeCell ref="BJ4568:BK4569"/>
    <mergeCell ref="BL4568:BM4569"/>
    <mergeCell ref="BN4568:BP4569"/>
    <mergeCell ref="BR4568:BR4569"/>
    <mergeCell ref="AT4568:AU4569"/>
    <mergeCell ref="AV4568:AW4569"/>
    <mergeCell ref="P4560:Q4561"/>
    <mergeCell ref="R4560:S4561"/>
    <mergeCell ref="BL4562:BM4563"/>
    <mergeCell ref="BN4562:BP4563"/>
    <mergeCell ref="BR4562:BR4563"/>
    <mergeCell ref="BS4562:BS4563"/>
    <mergeCell ref="C4563:D4563"/>
    <mergeCell ref="B4564:B4565"/>
    <mergeCell ref="C4564:D4564"/>
    <mergeCell ref="E4564:E4565"/>
    <mergeCell ref="F4564:F4565"/>
    <mergeCell ref="G4564:G4565"/>
    <mergeCell ref="AZ4562:BA4563"/>
    <mergeCell ref="BB4562:BC4563"/>
    <mergeCell ref="BD4562:BE4563"/>
    <mergeCell ref="BF4562:BG4563"/>
    <mergeCell ref="BH4562:BI4563"/>
    <mergeCell ref="BJ4562:BK4563"/>
    <mergeCell ref="AN4562:AO4563"/>
    <mergeCell ref="AP4562:AQ4563"/>
    <mergeCell ref="AR4562:AS4563"/>
    <mergeCell ref="AT4562:AU4563"/>
    <mergeCell ref="AV4562:AW4563"/>
    <mergeCell ref="AX4562:AY4563"/>
    <mergeCell ref="AB4562:AC4563"/>
    <mergeCell ref="AD4562:AE4563"/>
    <mergeCell ref="AF4562:AG4563"/>
    <mergeCell ref="AH4562:AI4563"/>
    <mergeCell ref="AJ4562:AK4563"/>
    <mergeCell ref="AL4562:AM4563"/>
    <mergeCell ref="N4562:O4563"/>
    <mergeCell ref="P4562:Q4563"/>
    <mergeCell ref="R4562:S4563"/>
    <mergeCell ref="T4562:U4563"/>
    <mergeCell ref="X4562:Y4563"/>
    <mergeCell ref="Z4562:AA4563"/>
    <mergeCell ref="BS4564:BS4565"/>
    <mergeCell ref="C4565:D4565"/>
    <mergeCell ref="B4562:B4563"/>
    <mergeCell ref="C4562:D4562"/>
    <mergeCell ref="E4562:E4563"/>
    <mergeCell ref="F4562:F4563"/>
    <mergeCell ref="G4562:G4563"/>
    <mergeCell ref="H4562:I4563"/>
    <mergeCell ref="J4562:K4563"/>
    <mergeCell ref="L4562:M4563"/>
    <mergeCell ref="BF4564:BG4565"/>
    <mergeCell ref="BH4564:BI4565"/>
    <mergeCell ref="BJ4564:BK4565"/>
    <mergeCell ref="BL4564:BM4565"/>
    <mergeCell ref="BN4564:BP4565"/>
    <mergeCell ref="BR4564:BR4565"/>
    <mergeCell ref="AT4564:AU4565"/>
    <mergeCell ref="AV4564:AW4565"/>
    <mergeCell ref="AX4564:AY4565"/>
    <mergeCell ref="AZ4564:BA4565"/>
    <mergeCell ref="BB4564:BC4565"/>
    <mergeCell ref="BD4564:BE4565"/>
    <mergeCell ref="AH4564:AI4565"/>
    <mergeCell ref="AJ4564:AK4565"/>
    <mergeCell ref="AL4564:AM4565"/>
    <mergeCell ref="AN4564:AO4565"/>
    <mergeCell ref="AP4564:AQ4565"/>
    <mergeCell ref="AR4564:AS4565"/>
    <mergeCell ref="B4560:B4561"/>
    <mergeCell ref="C4560:D4560"/>
    <mergeCell ref="E4560:E4561"/>
    <mergeCell ref="F4560:F4561"/>
    <mergeCell ref="G4560:G4561"/>
    <mergeCell ref="AZ4558:BA4559"/>
    <mergeCell ref="BB4558:BC4559"/>
    <mergeCell ref="BD4558:BE4559"/>
    <mergeCell ref="BF4558:BG4559"/>
    <mergeCell ref="BH4558:BI4559"/>
    <mergeCell ref="BJ4558:BK4559"/>
    <mergeCell ref="AN4558:AO4559"/>
    <mergeCell ref="AP4558:AQ4559"/>
    <mergeCell ref="AR4558:AS4559"/>
    <mergeCell ref="AT4558:AU4559"/>
    <mergeCell ref="AV4558:AW4559"/>
    <mergeCell ref="AX4558:AY4559"/>
    <mergeCell ref="AB4558:AC4559"/>
    <mergeCell ref="AD4558:AE4559"/>
    <mergeCell ref="AF4558:AG4559"/>
    <mergeCell ref="AH4558:AI4559"/>
    <mergeCell ref="AJ4558:AK4559"/>
    <mergeCell ref="AL4558:AM4559"/>
    <mergeCell ref="N4558:O4559"/>
    <mergeCell ref="P4558:Q4559"/>
    <mergeCell ref="R4558:S4559"/>
    <mergeCell ref="T4558:U4559"/>
    <mergeCell ref="X4558:Y4559"/>
    <mergeCell ref="Z4558:AA4559"/>
    <mergeCell ref="BS4560:BS4561"/>
    <mergeCell ref="C4561:D4561"/>
    <mergeCell ref="B4556:B4557"/>
    <mergeCell ref="C4556:D4556"/>
    <mergeCell ref="E4556:E4557"/>
    <mergeCell ref="F4556:F4557"/>
    <mergeCell ref="G4556:G4557"/>
    <mergeCell ref="BF4560:BG4561"/>
    <mergeCell ref="BH4560:BI4561"/>
    <mergeCell ref="BJ4560:BK4561"/>
    <mergeCell ref="BL4560:BM4561"/>
    <mergeCell ref="BN4560:BP4561"/>
    <mergeCell ref="BR4560:BR4561"/>
    <mergeCell ref="AT4560:AU4561"/>
    <mergeCell ref="AV4560:AW4561"/>
    <mergeCell ref="AX4560:AY4561"/>
    <mergeCell ref="AZ4560:BA4561"/>
    <mergeCell ref="BB4560:BC4561"/>
    <mergeCell ref="BD4560:BE4561"/>
    <mergeCell ref="AH4560:AI4561"/>
    <mergeCell ref="AJ4560:AK4561"/>
    <mergeCell ref="AL4560:AM4561"/>
    <mergeCell ref="AN4560:AO4561"/>
    <mergeCell ref="AP4560:AQ4561"/>
    <mergeCell ref="AR4560:AS4561"/>
    <mergeCell ref="T4560:U4561"/>
    <mergeCell ref="X4560:Y4561"/>
    <mergeCell ref="Z4560:AA4561"/>
    <mergeCell ref="AB4560:AC4561"/>
    <mergeCell ref="AD4560:AE4561"/>
    <mergeCell ref="AF4560:AG4561"/>
    <mergeCell ref="H4560:I4561"/>
    <mergeCell ref="J4560:K4561"/>
    <mergeCell ref="L4560:M4561"/>
    <mergeCell ref="N4560:O4561"/>
    <mergeCell ref="B4558:B4559"/>
    <mergeCell ref="C4558:D4558"/>
    <mergeCell ref="E4558:E4559"/>
    <mergeCell ref="F4558:F4559"/>
    <mergeCell ref="G4558:G4559"/>
    <mergeCell ref="H4558:I4559"/>
    <mergeCell ref="J4558:K4559"/>
    <mergeCell ref="L4558:M4559"/>
    <mergeCell ref="BF4556:BG4557"/>
    <mergeCell ref="BH4556:BI4557"/>
    <mergeCell ref="BJ4556:BK4557"/>
    <mergeCell ref="BL4556:BM4557"/>
    <mergeCell ref="BN4556:BP4557"/>
    <mergeCell ref="BR4556:BR4557"/>
    <mergeCell ref="AT4556:AU4557"/>
    <mergeCell ref="AV4556:AW4557"/>
    <mergeCell ref="AX4556:AY4557"/>
    <mergeCell ref="AZ4556:BA4557"/>
    <mergeCell ref="BB4556:BC4557"/>
    <mergeCell ref="BD4556:BE4557"/>
    <mergeCell ref="AH4556:AI4557"/>
    <mergeCell ref="AJ4556:AK4557"/>
    <mergeCell ref="AL4556:AM4557"/>
    <mergeCell ref="AN4556:AO4557"/>
    <mergeCell ref="AP4556:AQ4557"/>
    <mergeCell ref="AR4556:AS4557"/>
    <mergeCell ref="T4556:U4557"/>
    <mergeCell ref="X4556:Y4557"/>
    <mergeCell ref="Z4556:AA4557"/>
    <mergeCell ref="AB4556:AC4557"/>
    <mergeCell ref="AD4556:AE4557"/>
    <mergeCell ref="AF4556:AG4557"/>
    <mergeCell ref="H4556:I4557"/>
    <mergeCell ref="J4556:K4557"/>
    <mergeCell ref="L4556:M4557"/>
    <mergeCell ref="N4556:O4557"/>
    <mergeCell ref="P4556:Q4557"/>
    <mergeCell ref="R4556:S4557"/>
    <mergeCell ref="BL4558:BM4559"/>
    <mergeCell ref="BN4558:BP4559"/>
    <mergeCell ref="BR4558:BR4559"/>
    <mergeCell ref="C4559:D4559"/>
    <mergeCell ref="BQ4556:BQ4557"/>
    <mergeCell ref="BB4554:BC4555"/>
    <mergeCell ref="BD4554:BE4555"/>
    <mergeCell ref="BF4554:BG4555"/>
    <mergeCell ref="BH4554:BI4555"/>
    <mergeCell ref="BJ4554:BK4555"/>
    <mergeCell ref="AN4554:AO4555"/>
    <mergeCell ref="AP4554:AQ4555"/>
    <mergeCell ref="AR4554:AS4555"/>
    <mergeCell ref="AT4554:AU4555"/>
    <mergeCell ref="AV4554:AW4555"/>
    <mergeCell ref="AX4554:AY4555"/>
    <mergeCell ref="AB4554:AC4555"/>
    <mergeCell ref="AD4554:AE4555"/>
    <mergeCell ref="AF4554:AG4555"/>
    <mergeCell ref="AH4554:AI4555"/>
    <mergeCell ref="AJ4554:AK4555"/>
    <mergeCell ref="AL4554:AM4555"/>
    <mergeCell ref="N4554:O4555"/>
    <mergeCell ref="P4554:Q4555"/>
    <mergeCell ref="R4554:S4555"/>
    <mergeCell ref="T4554:U4555"/>
    <mergeCell ref="X4554:Y4555"/>
    <mergeCell ref="Z4554:AA4555"/>
    <mergeCell ref="B4554:B4555"/>
    <mergeCell ref="C4554:D4554"/>
    <mergeCell ref="E4554:E4555"/>
    <mergeCell ref="F4554:F4555"/>
    <mergeCell ref="G4554:G4555"/>
    <mergeCell ref="BQ4554:BQ4555"/>
    <mergeCell ref="C4555:D4555"/>
    <mergeCell ref="BF4549:BO4549"/>
    <mergeCell ref="B4552:B4553"/>
    <mergeCell ref="C4552:D4553"/>
    <mergeCell ref="F4552:F4553"/>
    <mergeCell ref="G4552:G4553"/>
    <mergeCell ref="H4552:I4553"/>
    <mergeCell ref="J4552:O4552"/>
    <mergeCell ref="P4552:U4552"/>
    <mergeCell ref="X4552:Y4553"/>
    <mergeCell ref="Z4552:AA4553"/>
    <mergeCell ref="C4549:D4549"/>
    <mergeCell ref="E4549:AE4549"/>
    <mergeCell ref="AG4549:AJ4549"/>
    <mergeCell ref="AK4549:BB4549"/>
    <mergeCell ref="BC4549:BE4549"/>
    <mergeCell ref="BN4552:BP4553"/>
    <mergeCell ref="J4553:K4553"/>
    <mergeCell ref="L4553:M4553"/>
    <mergeCell ref="N4553:O4553"/>
    <mergeCell ref="P4553:Q4553"/>
    <mergeCell ref="R4553:S4553"/>
    <mergeCell ref="T4553:U4553"/>
    <mergeCell ref="AB4552:AC4553"/>
    <mergeCell ref="AD4552:AI4552"/>
    <mergeCell ref="AJ4552:AO4552"/>
    <mergeCell ref="AP4552:AU4552"/>
    <mergeCell ref="AV4552:BA4552"/>
    <mergeCell ref="BB4552:BG4552"/>
    <mergeCell ref="AR4553:AS4553"/>
    <mergeCell ref="AT4553:AU4553"/>
    <mergeCell ref="AV4553:AW4553"/>
    <mergeCell ref="BH4552:BM4552"/>
    <mergeCell ref="BJ4553:BK4553"/>
    <mergeCell ref="B4542:C4542"/>
    <mergeCell ref="H4542:J4542"/>
    <mergeCell ref="L4542:N4542"/>
    <mergeCell ref="BL4554:BM4555"/>
    <mergeCell ref="BN4554:BP4555"/>
    <mergeCell ref="BR4554:BR4555"/>
    <mergeCell ref="B4545:BP4545"/>
    <mergeCell ref="E4547:AE4547"/>
    <mergeCell ref="AG4547:AM4547"/>
    <mergeCell ref="AN4547:BO4547"/>
    <mergeCell ref="AQ4542:AS4542"/>
    <mergeCell ref="AU4542:AW4542"/>
    <mergeCell ref="BB4542:BF4542"/>
    <mergeCell ref="BG4542:BI4542"/>
    <mergeCell ref="BK4542:BM4542"/>
    <mergeCell ref="BC4543:BP4543"/>
    <mergeCell ref="S4542:U4542"/>
    <mergeCell ref="L4537:M4538"/>
    <mergeCell ref="N4537:O4538"/>
    <mergeCell ref="P4537:Q4538"/>
    <mergeCell ref="R4537:S4538"/>
    <mergeCell ref="T4537:U4538"/>
    <mergeCell ref="X4537:Y4538"/>
    <mergeCell ref="Z4537:AA4538"/>
    <mergeCell ref="AB4537:AC4538"/>
    <mergeCell ref="AD4537:AE4538"/>
    <mergeCell ref="AF4537:AG4538"/>
    <mergeCell ref="AH4537:AI4538"/>
    <mergeCell ref="AJ4537:AK4538"/>
    <mergeCell ref="AL4537:AM4538"/>
    <mergeCell ref="AN4537:AO4538"/>
    <mergeCell ref="AP4537:AQ4538"/>
    <mergeCell ref="AR4537:AS4538"/>
    <mergeCell ref="AT4537:AU4538"/>
    <mergeCell ref="AV4537:AW4538"/>
    <mergeCell ref="AX4537:AY4538"/>
    <mergeCell ref="AZ4537:BA4538"/>
    <mergeCell ref="BB4537:BC4538"/>
    <mergeCell ref="BD4537:BE4538"/>
    <mergeCell ref="H4554:I4555"/>
    <mergeCell ref="J4554:K4555"/>
    <mergeCell ref="L4554:M4555"/>
    <mergeCell ref="AX4553:AY4553"/>
    <mergeCell ref="AZ4553:BA4553"/>
    <mergeCell ref="BB4553:BC4553"/>
    <mergeCell ref="BD4553:BE4553"/>
    <mergeCell ref="BF4553:BG4553"/>
    <mergeCell ref="BH4553:BI4553"/>
    <mergeCell ref="AL4553:AM4553"/>
    <mergeCell ref="AN4553:AO4553"/>
    <mergeCell ref="AP4553:AQ4553"/>
    <mergeCell ref="BL4553:BM4553"/>
    <mergeCell ref="B4540:C4540"/>
    <mergeCell ref="H4540:J4540"/>
    <mergeCell ref="L4540:N4540"/>
    <mergeCell ref="O4540:R4540"/>
    <mergeCell ref="AD4553:AE4553"/>
    <mergeCell ref="AF4553:AG4553"/>
    <mergeCell ref="AH4553:AI4553"/>
    <mergeCell ref="AJ4553:AK4553"/>
    <mergeCell ref="BQ4537:BQ4538"/>
    <mergeCell ref="BR4539:BS4539"/>
    <mergeCell ref="BQ4552:BQ4553"/>
    <mergeCell ref="AZ4554:BA4555"/>
    <mergeCell ref="AR4531:AS4532"/>
    <mergeCell ref="AT4531:AU4532"/>
    <mergeCell ref="AV4531:AW4532"/>
    <mergeCell ref="AX4531:AY4532"/>
    <mergeCell ref="AB4531:AC4532"/>
    <mergeCell ref="AD4531:AE4532"/>
    <mergeCell ref="BS4535:BS4536"/>
    <mergeCell ref="B4537:C4537"/>
    <mergeCell ref="BF4535:BG4536"/>
    <mergeCell ref="BH4535:BI4536"/>
    <mergeCell ref="BJ4535:BK4536"/>
    <mergeCell ref="BL4535:BM4536"/>
    <mergeCell ref="BN4535:BP4536"/>
    <mergeCell ref="BR4535:BR4536"/>
    <mergeCell ref="AT4535:AU4536"/>
    <mergeCell ref="AF4531:AG4532"/>
    <mergeCell ref="AH4531:AI4532"/>
    <mergeCell ref="AJ4531:AK4532"/>
    <mergeCell ref="AL4531:AM4532"/>
    <mergeCell ref="N4531:O4532"/>
    <mergeCell ref="P4531:Q4532"/>
    <mergeCell ref="R4531:S4532"/>
    <mergeCell ref="T4531:U4532"/>
    <mergeCell ref="X4531:Y4532"/>
    <mergeCell ref="Z4531:AA4532"/>
    <mergeCell ref="B4535:C4536"/>
    <mergeCell ref="D4535:E4536"/>
    <mergeCell ref="H4535:I4536"/>
    <mergeCell ref="J4535:K4536"/>
    <mergeCell ref="L4535:M4536"/>
    <mergeCell ref="N4535:O4536"/>
    <mergeCell ref="P4535:Q4536"/>
    <mergeCell ref="R4535:S4536"/>
    <mergeCell ref="D4537:E4538"/>
    <mergeCell ref="H4537:I4538"/>
    <mergeCell ref="J4537:K4538"/>
    <mergeCell ref="BS4533:BS4534"/>
    <mergeCell ref="C4534:D4534"/>
    <mergeCell ref="B4531:B4532"/>
    <mergeCell ref="C4531:D4531"/>
    <mergeCell ref="E4531:E4532"/>
    <mergeCell ref="F4531:F4532"/>
    <mergeCell ref="G4531:G4532"/>
    <mergeCell ref="H4531:I4532"/>
    <mergeCell ref="J4531:K4532"/>
    <mergeCell ref="L4531:M4532"/>
    <mergeCell ref="BQ4531:BQ4532"/>
    <mergeCell ref="BF4533:BG4534"/>
    <mergeCell ref="BH4533:BI4534"/>
    <mergeCell ref="BJ4533:BK4534"/>
    <mergeCell ref="BL4533:BM4534"/>
    <mergeCell ref="BN4533:BP4534"/>
    <mergeCell ref="BR4533:BR4534"/>
    <mergeCell ref="AT4533:AU4534"/>
    <mergeCell ref="AV4533:AW4534"/>
    <mergeCell ref="AX4533:AY4534"/>
    <mergeCell ref="AZ4533:BA4534"/>
    <mergeCell ref="BB4533:BC4534"/>
    <mergeCell ref="BD4533:BE4534"/>
    <mergeCell ref="AH4533:AI4534"/>
    <mergeCell ref="AJ4533:AK4534"/>
    <mergeCell ref="AL4533:AM4534"/>
    <mergeCell ref="AN4533:AO4534"/>
    <mergeCell ref="AP4533:AQ4534"/>
    <mergeCell ref="AR4533:AS4534"/>
    <mergeCell ref="T4533:U4534"/>
    <mergeCell ref="X4533:Y4534"/>
    <mergeCell ref="Z4533:AA4534"/>
    <mergeCell ref="AB4533:AC4534"/>
    <mergeCell ref="AD4533:AE4534"/>
    <mergeCell ref="AF4533:AG4534"/>
    <mergeCell ref="H4533:I4534"/>
    <mergeCell ref="J4533:K4534"/>
    <mergeCell ref="L4533:M4534"/>
    <mergeCell ref="N4533:O4534"/>
    <mergeCell ref="P4533:Q4534"/>
    <mergeCell ref="R4533:S4534"/>
    <mergeCell ref="BQ4533:BQ4534"/>
    <mergeCell ref="BL4531:BM4532"/>
    <mergeCell ref="BN4531:BP4532"/>
    <mergeCell ref="BR4531:BR4532"/>
    <mergeCell ref="C4528:D4528"/>
    <mergeCell ref="B4529:B4530"/>
    <mergeCell ref="C4529:D4529"/>
    <mergeCell ref="E4529:E4530"/>
    <mergeCell ref="F4529:F4530"/>
    <mergeCell ref="G4529:G4530"/>
    <mergeCell ref="AZ4527:BA4528"/>
    <mergeCell ref="BB4527:BC4528"/>
    <mergeCell ref="BD4527:BE4528"/>
    <mergeCell ref="BF4527:BG4528"/>
    <mergeCell ref="BH4527:BI4528"/>
    <mergeCell ref="BJ4527:BK4528"/>
    <mergeCell ref="AN4527:AO4528"/>
    <mergeCell ref="AP4527:AQ4528"/>
    <mergeCell ref="AR4527:AS4528"/>
    <mergeCell ref="AT4527:AU4528"/>
    <mergeCell ref="AV4527:AW4528"/>
    <mergeCell ref="AX4527:AY4528"/>
    <mergeCell ref="AB4527:AC4528"/>
    <mergeCell ref="AD4527:AE4528"/>
    <mergeCell ref="AF4527:AG4528"/>
    <mergeCell ref="AH4527:AI4528"/>
    <mergeCell ref="AJ4527:AK4528"/>
    <mergeCell ref="AL4527:AM4528"/>
    <mergeCell ref="N4527:O4528"/>
    <mergeCell ref="P4527:Q4528"/>
    <mergeCell ref="R4527:S4528"/>
    <mergeCell ref="T4527:U4528"/>
    <mergeCell ref="X4527:Y4528"/>
    <mergeCell ref="Z4527:AA4528"/>
    <mergeCell ref="BR4527:BR4528"/>
    <mergeCell ref="C4532:D4532"/>
    <mergeCell ref="B4533:B4534"/>
    <mergeCell ref="C4533:D4533"/>
    <mergeCell ref="E4533:E4534"/>
    <mergeCell ref="F4533:F4534"/>
    <mergeCell ref="G4533:G4534"/>
    <mergeCell ref="AZ4531:BA4532"/>
    <mergeCell ref="BB4531:BC4532"/>
    <mergeCell ref="BD4531:BE4532"/>
    <mergeCell ref="BF4531:BG4532"/>
    <mergeCell ref="BH4531:BI4532"/>
    <mergeCell ref="BJ4531:BK4532"/>
    <mergeCell ref="AN4531:AO4532"/>
    <mergeCell ref="AP4531:AQ4532"/>
    <mergeCell ref="BS4529:BS4530"/>
    <mergeCell ref="C4530:D4530"/>
    <mergeCell ref="B4527:B4528"/>
    <mergeCell ref="C4527:D4527"/>
    <mergeCell ref="E4527:E4528"/>
    <mergeCell ref="F4527:F4528"/>
    <mergeCell ref="G4527:G4528"/>
    <mergeCell ref="H4527:I4528"/>
    <mergeCell ref="J4527:K4528"/>
    <mergeCell ref="L4527:M4528"/>
    <mergeCell ref="BF4529:BG4530"/>
    <mergeCell ref="BH4529:BI4530"/>
    <mergeCell ref="BJ4529:BK4530"/>
    <mergeCell ref="BL4529:BM4530"/>
    <mergeCell ref="BN4529:BP4530"/>
    <mergeCell ref="BR4529:BR4530"/>
    <mergeCell ref="AT4529:AU4530"/>
    <mergeCell ref="AV4529:AW4530"/>
    <mergeCell ref="AX4529:AY4530"/>
    <mergeCell ref="AZ4529:BA4530"/>
    <mergeCell ref="BB4529:BC4530"/>
    <mergeCell ref="BD4529:BE4530"/>
    <mergeCell ref="AH4529:AI4530"/>
    <mergeCell ref="BQ4529:BQ4530"/>
    <mergeCell ref="AD4529:AE4530"/>
    <mergeCell ref="AF4529:AG4530"/>
    <mergeCell ref="H4529:I4530"/>
    <mergeCell ref="J4529:K4530"/>
    <mergeCell ref="L4529:M4530"/>
    <mergeCell ref="N4529:O4530"/>
    <mergeCell ref="P4529:Q4530"/>
    <mergeCell ref="R4529:S4530"/>
    <mergeCell ref="BF4525:BG4526"/>
    <mergeCell ref="BH4525:BI4526"/>
    <mergeCell ref="BJ4525:BK4526"/>
    <mergeCell ref="BL4525:BM4526"/>
    <mergeCell ref="BN4525:BP4526"/>
    <mergeCell ref="BR4525:BR4526"/>
    <mergeCell ref="AT4525:AU4526"/>
    <mergeCell ref="AV4525:AW4526"/>
    <mergeCell ref="AX4525:AY4526"/>
    <mergeCell ref="AZ4525:BA4526"/>
    <mergeCell ref="BB4525:BC4526"/>
    <mergeCell ref="BD4525:BE4526"/>
    <mergeCell ref="AH4525:AI4526"/>
    <mergeCell ref="AJ4525:AK4526"/>
    <mergeCell ref="AL4525:AM4526"/>
    <mergeCell ref="AN4525:AO4526"/>
    <mergeCell ref="AP4525:AQ4526"/>
    <mergeCell ref="AR4525:AS4526"/>
    <mergeCell ref="T4525:U4526"/>
    <mergeCell ref="X4525:Y4526"/>
    <mergeCell ref="Z4525:AA4526"/>
    <mergeCell ref="AB4525:AC4526"/>
    <mergeCell ref="AD4525:AE4526"/>
    <mergeCell ref="AF4525:AG4526"/>
    <mergeCell ref="H4525:I4526"/>
    <mergeCell ref="J4525:K4526"/>
    <mergeCell ref="L4525:M4526"/>
    <mergeCell ref="N4525:O4526"/>
    <mergeCell ref="P4525:Q4526"/>
    <mergeCell ref="R4525:S4526"/>
    <mergeCell ref="BL4527:BM4528"/>
    <mergeCell ref="BN4527:BP4528"/>
    <mergeCell ref="BB4521:BC4522"/>
    <mergeCell ref="BD4521:BE4522"/>
    <mergeCell ref="AH4521:AI4522"/>
    <mergeCell ref="AJ4521:AK4522"/>
    <mergeCell ref="AL4521:AM4522"/>
    <mergeCell ref="AN4521:AO4522"/>
    <mergeCell ref="AP4521:AQ4522"/>
    <mergeCell ref="AR4521:AS4522"/>
    <mergeCell ref="T4521:U4522"/>
    <mergeCell ref="X4521:Y4522"/>
    <mergeCell ref="Z4521:AA4522"/>
    <mergeCell ref="AB4521:AC4522"/>
    <mergeCell ref="AD4521:AE4522"/>
    <mergeCell ref="AF4521:AG4522"/>
    <mergeCell ref="H4521:I4522"/>
    <mergeCell ref="J4521:K4522"/>
    <mergeCell ref="L4521:M4522"/>
    <mergeCell ref="N4521:O4522"/>
    <mergeCell ref="P4521:Q4522"/>
    <mergeCell ref="R4521:S4522"/>
    <mergeCell ref="BL4523:BM4524"/>
    <mergeCell ref="BN4523:BP4524"/>
    <mergeCell ref="BR4523:BR4524"/>
    <mergeCell ref="BQ4523:BQ4524"/>
    <mergeCell ref="C4524:D4524"/>
    <mergeCell ref="B4525:B4526"/>
    <mergeCell ref="C4525:D4525"/>
    <mergeCell ref="E4525:E4526"/>
    <mergeCell ref="F4525:F4526"/>
    <mergeCell ref="G4525:G4526"/>
    <mergeCell ref="AZ4523:BA4524"/>
    <mergeCell ref="BB4523:BC4524"/>
    <mergeCell ref="BD4523:BE4524"/>
    <mergeCell ref="BF4523:BG4524"/>
    <mergeCell ref="BH4523:BI4524"/>
    <mergeCell ref="BJ4523:BK4524"/>
    <mergeCell ref="AN4523:AO4524"/>
    <mergeCell ref="AP4523:AQ4524"/>
    <mergeCell ref="AR4523:AS4524"/>
    <mergeCell ref="AT4523:AU4524"/>
    <mergeCell ref="AV4523:AW4524"/>
    <mergeCell ref="AX4523:AY4524"/>
    <mergeCell ref="AB4523:AC4524"/>
    <mergeCell ref="AD4523:AE4524"/>
    <mergeCell ref="AF4523:AG4524"/>
    <mergeCell ref="AH4523:AI4524"/>
    <mergeCell ref="AJ4523:AK4524"/>
    <mergeCell ref="AL4523:AM4524"/>
    <mergeCell ref="N4523:O4524"/>
    <mergeCell ref="P4523:Q4524"/>
    <mergeCell ref="R4523:S4524"/>
    <mergeCell ref="T4523:U4524"/>
    <mergeCell ref="X4523:Y4524"/>
    <mergeCell ref="Z4523:AA4524"/>
    <mergeCell ref="BQ4521:BQ4522"/>
    <mergeCell ref="C4526:D4526"/>
    <mergeCell ref="B4523:B4524"/>
    <mergeCell ref="C4523:D4523"/>
    <mergeCell ref="E4523:E4524"/>
    <mergeCell ref="F4523:F4524"/>
    <mergeCell ref="G4523:G4524"/>
    <mergeCell ref="H4523:I4524"/>
    <mergeCell ref="J4523:K4524"/>
    <mergeCell ref="L4523:M4524"/>
    <mergeCell ref="Z4517:AA4518"/>
    <mergeCell ref="AB4517:AC4518"/>
    <mergeCell ref="AD4517:AE4518"/>
    <mergeCell ref="AF4517:AG4518"/>
    <mergeCell ref="H4517:I4518"/>
    <mergeCell ref="J4517:K4518"/>
    <mergeCell ref="L4517:M4518"/>
    <mergeCell ref="N4517:O4518"/>
    <mergeCell ref="P4517:Q4518"/>
    <mergeCell ref="R4517:S4518"/>
    <mergeCell ref="BL4519:BM4520"/>
    <mergeCell ref="BN4519:BP4520"/>
    <mergeCell ref="BR4519:BR4520"/>
    <mergeCell ref="BS4519:BS4520"/>
    <mergeCell ref="C4520:D4520"/>
    <mergeCell ref="B4521:B4522"/>
    <mergeCell ref="C4521:D4521"/>
    <mergeCell ref="E4521:E4522"/>
    <mergeCell ref="F4521:F4522"/>
    <mergeCell ref="G4521:G4522"/>
    <mergeCell ref="AZ4519:BA4520"/>
    <mergeCell ref="BB4519:BC4520"/>
    <mergeCell ref="BD4519:BE4520"/>
    <mergeCell ref="BF4519:BG4520"/>
    <mergeCell ref="BH4519:BI4520"/>
    <mergeCell ref="BJ4519:BK4520"/>
    <mergeCell ref="AN4519:AO4520"/>
    <mergeCell ref="AP4519:AQ4520"/>
    <mergeCell ref="AR4519:AS4520"/>
    <mergeCell ref="AT4519:AU4520"/>
    <mergeCell ref="AV4519:AW4520"/>
    <mergeCell ref="AX4519:AY4520"/>
    <mergeCell ref="AB4519:AC4520"/>
    <mergeCell ref="AD4519:AE4520"/>
    <mergeCell ref="AF4519:AG4520"/>
    <mergeCell ref="AH4519:AI4520"/>
    <mergeCell ref="AJ4519:AK4520"/>
    <mergeCell ref="AL4519:AM4520"/>
    <mergeCell ref="N4519:O4520"/>
    <mergeCell ref="P4519:Q4520"/>
    <mergeCell ref="R4519:S4520"/>
    <mergeCell ref="T4519:U4520"/>
    <mergeCell ref="X4519:Y4520"/>
    <mergeCell ref="Z4519:AA4520"/>
    <mergeCell ref="BS4521:BS4522"/>
    <mergeCell ref="C4522:D4522"/>
    <mergeCell ref="B4519:B4520"/>
    <mergeCell ref="C4519:D4519"/>
    <mergeCell ref="E4519:E4520"/>
    <mergeCell ref="F4519:F4520"/>
    <mergeCell ref="G4519:G4520"/>
    <mergeCell ref="H4519:I4520"/>
    <mergeCell ref="J4519:K4520"/>
    <mergeCell ref="L4519:M4520"/>
    <mergeCell ref="BF4521:BG4522"/>
    <mergeCell ref="BH4521:BI4522"/>
    <mergeCell ref="BJ4521:BK4522"/>
    <mergeCell ref="BL4521:BM4522"/>
    <mergeCell ref="BN4521:BP4522"/>
    <mergeCell ref="BR4521:BR4522"/>
    <mergeCell ref="AT4521:AU4522"/>
    <mergeCell ref="AV4521:AW4522"/>
    <mergeCell ref="AX4521:AY4522"/>
    <mergeCell ref="AZ4521:BA4522"/>
    <mergeCell ref="BL4515:BM4516"/>
    <mergeCell ref="BN4515:BP4516"/>
    <mergeCell ref="BR4515:BR4516"/>
    <mergeCell ref="BS4515:BS4516"/>
    <mergeCell ref="C4516:D4516"/>
    <mergeCell ref="B4517:B4518"/>
    <mergeCell ref="C4517:D4517"/>
    <mergeCell ref="E4517:E4518"/>
    <mergeCell ref="F4517:F4518"/>
    <mergeCell ref="G4517:G4518"/>
    <mergeCell ref="AZ4515:BA4516"/>
    <mergeCell ref="BB4515:BC4516"/>
    <mergeCell ref="BD4515:BE4516"/>
    <mergeCell ref="BF4515:BG4516"/>
    <mergeCell ref="BH4515:BI4516"/>
    <mergeCell ref="BJ4515:BK4516"/>
    <mergeCell ref="AN4515:AO4516"/>
    <mergeCell ref="AP4515:AQ4516"/>
    <mergeCell ref="AR4515:AS4516"/>
    <mergeCell ref="AT4515:AU4516"/>
    <mergeCell ref="AV4515:AW4516"/>
    <mergeCell ref="AX4515:AY4516"/>
    <mergeCell ref="AB4515:AC4516"/>
    <mergeCell ref="AD4515:AE4516"/>
    <mergeCell ref="AF4515:AG4516"/>
    <mergeCell ref="AH4515:AI4516"/>
    <mergeCell ref="AJ4515:AK4516"/>
    <mergeCell ref="AL4515:AM4516"/>
    <mergeCell ref="N4515:O4516"/>
    <mergeCell ref="P4515:Q4516"/>
    <mergeCell ref="R4515:S4516"/>
    <mergeCell ref="T4515:U4516"/>
    <mergeCell ref="X4515:Y4516"/>
    <mergeCell ref="Z4515:AA4516"/>
    <mergeCell ref="BS4517:BS4518"/>
    <mergeCell ref="C4518:D4518"/>
    <mergeCell ref="B4515:B4516"/>
    <mergeCell ref="C4515:D4515"/>
    <mergeCell ref="E4515:E4516"/>
    <mergeCell ref="F4515:F4516"/>
    <mergeCell ref="G4515:G4516"/>
    <mergeCell ref="H4515:I4516"/>
    <mergeCell ref="J4515:K4516"/>
    <mergeCell ref="L4515:M4516"/>
    <mergeCell ref="BF4517:BG4518"/>
    <mergeCell ref="BH4517:BI4518"/>
    <mergeCell ref="BJ4517:BK4518"/>
    <mergeCell ref="BL4517:BM4518"/>
    <mergeCell ref="BN4517:BP4518"/>
    <mergeCell ref="BR4517:BR4518"/>
    <mergeCell ref="AT4517:AU4518"/>
    <mergeCell ref="AV4517:AW4518"/>
    <mergeCell ref="AX4517:AY4518"/>
    <mergeCell ref="AZ4517:BA4518"/>
    <mergeCell ref="BB4517:BC4518"/>
    <mergeCell ref="BD4517:BE4518"/>
    <mergeCell ref="AH4517:AI4518"/>
    <mergeCell ref="AJ4517:AK4518"/>
    <mergeCell ref="AL4517:AM4518"/>
    <mergeCell ref="AN4517:AO4518"/>
    <mergeCell ref="AP4517:AQ4518"/>
    <mergeCell ref="AR4517:AS4518"/>
    <mergeCell ref="T4517:U4518"/>
    <mergeCell ref="X4517:Y4518"/>
    <mergeCell ref="G4511:G4512"/>
    <mergeCell ref="H4511:I4512"/>
    <mergeCell ref="J4511:K4512"/>
    <mergeCell ref="L4511:M4512"/>
    <mergeCell ref="BF4513:BG4514"/>
    <mergeCell ref="BH4513:BI4514"/>
    <mergeCell ref="BJ4513:BK4514"/>
    <mergeCell ref="BL4513:BM4514"/>
    <mergeCell ref="BN4513:BP4514"/>
    <mergeCell ref="BR4513:BR4514"/>
    <mergeCell ref="AT4513:AU4514"/>
    <mergeCell ref="AV4513:AW4514"/>
    <mergeCell ref="AX4513:AY4514"/>
    <mergeCell ref="AZ4513:BA4514"/>
    <mergeCell ref="BB4513:BC4514"/>
    <mergeCell ref="BD4513:BE4514"/>
    <mergeCell ref="AH4513:AI4514"/>
    <mergeCell ref="AJ4513:AK4514"/>
    <mergeCell ref="AL4513:AM4514"/>
    <mergeCell ref="AN4513:AO4514"/>
    <mergeCell ref="AP4513:AQ4514"/>
    <mergeCell ref="AR4513:AS4514"/>
    <mergeCell ref="T4513:U4514"/>
    <mergeCell ref="X4513:Y4514"/>
    <mergeCell ref="Z4513:AA4514"/>
    <mergeCell ref="AB4513:AC4514"/>
    <mergeCell ref="AD4513:AE4514"/>
    <mergeCell ref="AF4513:AG4514"/>
    <mergeCell ref="H4513:I4514"/>
    <mergeCell ref="J4513:K4514"/>
    <mergeCell ref="L4513:M4514"/>
    <mergeCell ref="N4513:O4514"/>
    <mergeCell ref="P4513:Q4514"/>
    <mergeCell ref="R4513:S4514"/>
    <mergeCell ref="AX4509:AY4510"/>
    <mergeCell ref="AZ4509:BA4510"/>
    <mergeCell ref="BB4509:BC4510"/>
    <mergeCell ref="BD4509:BE4510"/>
    <mergeCell ref="AH4509:AI4510"/>
    <mergeCell ref="AJ4509:AK4510"/>
    <mergeCell ref="AL4509:AM4510"/>
    <mergeCell ref="AN4509:AO4510"/>
    <mergeCell ref="AP4509:AQ4510"/>
    <mergeCell ref="AR4509:AS4510"/>
    <mergeCell ref="T4509:U4510"/>
    <mergeCell ref="X4509:Y4510"/>
    <mergeCell ref="Z4509:AA4510"/>
    <mergeCell ref="AB4509:AC4510"/>
    <mergeCell ref="AD4509:AE4510"/>
    <mergeCell ref="AF4509:AG4510"/>
    <mergeCell ref="H4509:I4510"/>
    <mergeCell ref="J4509:K4510"/>
    <mergeCell ref="L4509:M4510"/>
    <mergeCell ref="N4509:O4510"/>
    <mergeCell ref="P4509:Q4510"/>
    <mergeCell ref="R4509:S4510"/>
    <mergeCell ref="BQ4507:BQ4508"/>
    <mergeCell ref="BQ4509:BQ4510"/>
    <mergeCell ref="BL4511:BM4512"/>
    <mergeCell ref="BN4511:BP4512"/>
    <mergeCell ref="BR4511:BR4512"/>
    <mergeCell ref="BS4511:BS4512"/>
    <mergeCell ref="C4512:D4512"/>
    <mergeCell ref="B4513:B4514"/>
    <mergeCell ref="C4513:D4513"/>
    <mergeCell ref="E4513:E4514"/>
    <mergeCell ref="F4513:F4514"/>
    <mergeCell ref="G4513:G4514"/>
    <mergeCell ref="AZ4511:BA4512"/>
    <mergeCell ref="BB4511:BC4512"/>
    <mergeCell ref="BD4511:BE4512"/>
    <mergeCell ref="BF4511:BG4512"/>
    <mergeCell ref="BH4511:BI4512"/>
    <mergeCell ref="BJ4511:BK4512"/>
    <mergeCell ref="AN4511:AO4512"/>
    <mergeCell ref="AP4511:AQ4512"/>
    <mergeCell ref="AR4511:AS4512"/>
    <mergeCell ref="AT4511:AU4512"/>
    <mergeCell ref="AV4511:AW4512"/>
    <mergeCell ref="AX4511:AY4512"/>
    <mergeCell ref="AB4511:AC4512"/>
    <mergeCell ref="AD4511:AE4512"/>
    <mergeCell ref="AF4511:AG4512"/>
    <mergeCell ref="AH4511:AI4512"/>
    <mergeCell ref="AJ4511:AK4512"/>
    <mergeCell ref="AL4511:AM4512"/>
    <mergeCell ref="N4511:O4512"/>
    <mergeCell ref="P4511:Q4512"/>
    <mergeCell ref="R4511:S4512"/>
    <mergeCell ref="T4511:U4512"/>
    <mergeCell ref="X4511:Y4512"/>
    <mergeCell ref="Z4511:AA4512"/>
    <mergeCell ref="BS4513:BS4514"/>
    <mergeCell ref="C4514:D4514"/>
    <mergeCell ref="B4511:B4512"/>
    <mergeCell ref="C4511:D4511"/>
    <mergeCell ref="E4511:E4512"/>
    <mergeCell ref="F4511:F4512"/>
    <mergeCell ref="T4505:U4506"/>
    <mergeCell ref="X4505:Y4506"/>
    <mergeCell ref="Z4505:AA4506"/>
    <mergeCell ref="AB4505:AC4506"/>
    <mergeCell ref="AD4505:AE4506"/>
    <mergeCell ref="AF4505:AG4506"/>
    <mergeCell ref="H4505:I4506"/>
    <mergeCell ref="J4505:K4506"/>
    <mergeCell ref="L4505:M4506"/>
    <mergeCell ref="N4505:O4506"/>
    <mergeCell ref="P4505:Q4506"/>
    <mergeCell ref="R4505:S4506"/>
    <mergeCell ref="BL4507:BM4508"/>
    <mergeCell ref="BN4507:BP4508"/>
    <mergeCell ref="BR4507:BR4508"/>
    <mergeCell ref="BS4507:BS4508"/>
    <mergeCell ref="C4508:D4508"/>
    <mergeCell ref="B4509:B4510"/>
    <mergeCell ref="C4509:D4509"/>
    <mergeCell ref="E4509:E4510"/>
    <mergeCell ref="F4509:F4510"/>
    <mergeCell ref="G4509:G4510"/>
    <mergeCell ref="AZ4507:BA4508"/>
    <mergeCell ref="BB4507:BC4508"/>
    <mergeCell ref="BD4507:BE4508"/>
    <mergeCell ref="BF4507:BG4508"/>
    <mergeCell ref="BH4507:BI4508"/>
    <mergeCell ref="BJ4507:BK4508"/>
    <mergeCell ref="AN4507:AO4508"/>
    <mergeCell ref="AP4507:AQ4508"/>
    <mergeCell ref="AR4507:AS4508"/>
    <mergeCell ref="AT4507:AU4508"/>
    <mergeCell ref="AV4507:AW4508"/>
    <mergeCell ref="AX4507:AY4508"/>
    <mergeCell ref="AB4507:AC4508"/>
    <mergeCell ref="AD4507:AE4508"/>
    <mergeCell ref="AF4507:AG4508"/>
    <mergeCell ref="AH4507:AI4508"/>
    <mergeCell ref="AJ4507:AK4508"/>
    <mergeCell ref="AL4507:AM4508"/>
    <mergeCell ref="N4507:O4508"/>
    <mergeCell ref="P4507:Q4508"/>
    <mergeCell ref="R4507:S4508"/>
    <mergeCell ref="T4507:U4508"/>
    <mergeCell ref="X4507:Y4508"/>
    <mergeCell ref="Z4507:AA4508"/>
    <mergeCell ref="BS4509:BS4510"/>
    <mergeCell ref="C4510:D4510"/>
    <mergeCell ref="B4507:B4508"/>
    <mergeCell ref="C4507:D4507"/>
    <mergeCell ref="E4507:E4508"/>
    <mergeCell ref="F4507:F4508"/>
    <mergeCell ref="G4507:G4508"/>
    <mergeCell ref="H4507:I4508"/>
    <mergeCell ref="J4507:K4508"/>
    <mergeCell ref="L4507:M4508"/>
    <mergeCell ref="BF4509:BG4510"/>
    <mergeCell ref="BH4509:BI4510"/>
    <mergeCell ref="BJ4509:BK4510"/>
    <mergeCell ref="BL4509:BM4510"/>
    <mergeCell ref="BN4509:BP4510"/>
    <mergeCell ref="BR4509:BR4510"/>
    <mergeCell ref="AT4509:AU4510"/>
    <mergeCell ref="AV4509:AW4510"/>
    <mergeCell ref="P4501:Q4502"/>
    <mergeCell ref="R4501:S4502"/>
    <mergeCell ref="BL4503:BM4504"/>
    <mergeCell ref="BN4503:BP4504"/>
    <mergeCell ref="BR4503:BR4504"/>
    <mergeCell ref="BS4503:BS4504"/>
    <mergeCell ref="C4504:D4504"/>
    <mergeCell ref="B4505:B4506"/>
    <mergeCell ref="C4505:D4505"/>
    <mergeCell ref="E4505:E4506"/>
    <mergeCell ref="F4505:F4506"/>
    <mergeCell ref="G4505:G4506"/>
    <mergeCell ref="AZ4503:BA4504"/>
    <mergeCell ref="BB4503:BC4504"/>
    <mergeCell ref="BD4503:BE4504"/>
    <mergeCell ref="BF4503:BG4504"/>
    <mergeCell ref="BH4503:BI4504"/>
    <mergeCell ref="BJ4503:BK4504"/>
    <mergeCell ref="AN4503:AO4504"/>
    <mergeCell ref="AP4503:AQ4504"/>
    <mergeCell ref="AR4503:AS4504"/>
    <mergeCell ref="AT4503:AU4504"/>
    <mergeCell ref="AV4503:AW4504"/>
    <mergeCell ref="AX4503:AY4504"/>
    <mergeCell ref="AB4503:AC4504"/>
    <mergeCell ref="AD4503:AE4504"/>
    <mergeCell ref="AF4503:AG4504"/>
    <mergeCell ref="AH4503:AI4504"/>
    <mergeCell ref="AJ4503:AK4504"/>
    <mergeCell ref="AL4503:AM4504"/>
    <mergeCell ref="N4503:O4504"/>
    <mergeCell ref="P4503:Q4504"/>
    <mergeCell ref="R4503:S4504"/>
    <mergeCell ref="T4503:U4504"/>
    <mergeCell ref="X4503:Y4504"/>
    <mergeCell ref="Z4503:AA4504"/>
    <mergeCell ref="BS4505:BS4506"/>
    <mergeCell ref="C4506:D4506"/>
    <mergeCell ref="B4503:B4504"/>
    <mergeCell ref="C4503:D4503"/>
    <mergeCell ref="E4503:E4504"/>
    <mergeCell ref="F4503:F4504"/>
    <mergeCell ref="G4503:G4504"/>
    <mergeCell ref="H4503:I4504"/>
    <mergeCell ref="J4503:K4504"/>
    <mergeCell ref="L4503:M4504"/>
    <mergeCell ref="BF4505:BG4506"/>
    <mergeCell ref="BH4505:BI4506"/>
    <mergeCell ref="BJ4505:BK4506"/>
    <mergeCell ref="BL4505:BM4506"/>
    <mergeCell ref="BN4505:BP4506"/>
    <mergeCell ref="BR4505:BR4506"/>
    <mergeCell ref="AT4505:AU4506"/>
    <mergeCell ref="AV4505:AW4506"/>
    <mergeCell ref="AX4505:AY4506"/>
    <mergeCell ref="AZ4505:BA4506"/>
    <mergeCell ref="BB4505:BC4506"/>
    <mergeCell ref="BD4505:BE4506"/>
    <mergeCell ref="AH4505:AI4506"/>
    <mergeCell ref="AJ4505:AK4506"/>
    <mergeCell ref="AL4505:AM4506"/>
    <mergeCell ref="AN4505:AO4506"/>
    <mergeCell ref="AP4505:AQ4506"/>
    <mergeCell ref="AR4505:AS4506"/>
    <mergeCell ref="B4501:B4502"/>
    <mergeCell ref="C4501:D4501"/>
    <mergeCell ref="E4501:E4502"/>
    <mergeCell ref="F4501:F4502"/>
    <mergeCell ref="G4501:G4502"/>
    <mergeCell ref="AZ4499:BA4500"/>
    <mergeCell ref="BB4499:BC4500"/>
    <mergeCell ref="BD4499:BE4500"/>
    <mergeCell ref="BF4499:BG4500"/>
    <mergeCell ref="BH4499:BI4500"/>
    <mergeCell ref="BJ4499:BK4500"/>
    <mergeCell ref="AN4499:AO4500"/>
    <mergeCell ref="AP4499:AQ4500"/>
    <mergeCell ref="AR4499:AS4500"/>
    <mergeCell ref="AT4499:AU4500"/>
    <mergeCell ref="AV4499:AW4500"/>
    <mergeCell ref="AX4499:AY4500"/>
    <mergeCell ref="AB4499:AC4500"/>
    <mergeCell ref="AD4499:AE4500"/>
    <mergeCell ref="AF4499:AG4500"/>
    <mergeCell ref="AH4499:AI4500"/>
    <mergeCell ref="AJ4499:AK4500"/>
    <mergeCell ref="AL4499:AM4500"/>
    <mergeCell ref="N4499:O4500"/>
    <mergeCell ref="P4499:Q4500"/>
    <mergeCell ref="R4499:S4500"/>
    <mergeCell ref="T4499:U4500"/>
    <mergeCell ref="X4499:Y4500"/>
    <mergeCell ref="Z4499:AA4500"/>
    <mergeCell ref="BS4501:BS4502"/>
    <mergeCell ref="C4502:D4502"/>
    <mergeCell ref="B4497:B4498"/>
    <mergeCell ref="C4497:D4497"/>
    <mergeCell ref="E4497:E4498"/>
    <mergeCell ref="F4497:F4498"/>
    <mergeCell ref="G4497:G4498"/>
    <mergeCell ref="BF4501:BG4502"/>
    <mergeCell ref="BH4501:BI4502"/>
    <mergeCell ref="BJ4501:BK4502"/>
    <mergeCell ref="BL4501:BM4502"/>
    <mergeCell ref="BN4501:BP4502"/>
    <mergeCell ref="BR4501:BR4502"/>
    <mergeCell ref="AT4501:AU4502"/>
    <mergeCell ref="AV4501:AW4502"/>
    <mergeCell ref="AX4501:AY4502"/>
    <mergeCell ref="AZ4501:BA4502"/>
    <mergeCell ref="BB4501:BC4502"/>
    <mergeCell ref="BD4501:BE4502"/>
    <mergeCell ref="AH4501:AI4502"/>
    <mergeCell ref="AJ4501:AK4502"/>
    <mergeCell ref="AL4501:AM4502"/>
    <mergeCell ref="AN4501:AO4502"/>
    <mergeCell ref="AP4501:AQ4502"/>
    <mergeCell ref="AR4501:AS4502"/>
    <mergeCell ref="T4501:U4502"/>
    <mergeCell ref="X4501:Y4502"/>
    <mergeCell ref="Z4501:AA4502"/>
    <mergeCell ref="AB4501:AC4502"/>
    <mergeCell ref="AD4501:AE4502"/>
    <mergeCell ref="AF4501:AG4502"/>
    <mergeCell ref="H4501:I4502"/>
    <mergeCell ref="J4501:K4502"/>
    <mergeCell ref="L4501:M4502"/>
    <mergeCell ref="N4501:O4502"/>
    <mergeCell ref="C4498:D4498"/>
    <mergeCell ref="B4499:B4500"/>
    <mergeCell ref="C4499:D4499"/>
    <mergeCell ref="E4499:E4500"/>
    <mergeCell ref="F4499:F4500"/>
    <mergeCell ref="G4499:G4500"/>
    <mergeCell ref="H4499:I4500"/>
    <mergeCell ref="J4499:K4500"/>
    <mergeCell ref="L4499:M4500"/>
    <mergeCell ref="BF4497:BG4498"/>
    <mergeCell ref="BH4497:BI4498"/>
    <mergeCell ref="BJ4497:BK4498"/>
    <mergeCell ref="BL4497:BM4498"/>
    <mergeCell ref="BN4497:BP4498"/>
    <mergeCell ref="BR4497:BR4498"/>
    <mergeCell ref="AT4497:AU4498"/>
    <mergeCell ref="AV4497:AW4498"/>
    <mergeCell ref="AX4497:AY4498"/>
    <mergeCell ref="AZ4497:BA4498"/>
    <mergeCell ref="BB4497:BC4498"/>
    <mergeCell ref="BD4497:BE4498"/>
    <mergeCell ref="AH4497:AI4498"/>
    <mergeCell ref="AJ4497:AK4498"/>
    <mergeCell ref="AL4497:AM4498"/>
    <mergeCell ref="AN4497:AO4498"/>
    <mergeCell ref="AP4497:AQ4498"/>
    <mergeCell ref="AR4497:AS4498"/>
    <mergeCell ref="T4497:U4498"/>
    <mergeCell ref="X4497:Y4498"/>
    <mergeCell ref="Z4497:AA4498"/>
    <mergeCell ref="AB4497:AC4498"/>
    <mergeCell ref="AD4497:AE4498"/>
    <mergeCell ref="AF4497:AG4498"/>
    <mergeCell ref="H4497:I4498"/>
    <mergeCell ref="J4497:K4498"/>
    <mergeCell ref="L4497:M4498"/>
    <mergeCell ref="N4497:O4498"/>
    <mergeCell ref="P4497:Q4498"/>
    <mergeCell ref="R4497:S4498"/>
    <mergeCell ref="BL4499:BM4500"/>
    <mergeCell ref="BN4499:BP4500"/>
    <mergeCell ref="BR4499:BR4500"/>
    <mergeCell ref="C4500:D4500"/>
    <mergeCell ref="BQ4497:BQ4498"/>
    <mergeCell ref="BB4495:BC4496"/>
    <mergeCell ref="BD4495:BE4496"/>
    <mergeCell ref="BF4495:BG4496"/>
    <mergeCell ref="BH4495:BI4496"/>
    <mergeCell ref="BJ4495:BK4496"/>
    <mergeCell ref="AN4495:AO4496"/>
    <mergeCell ref="AP4495:AQ4496"/>
    <mergeCell ref="AR4495:AS4496"/>
    <mergeCell ref="AT4495:AU4496"/>
    <mergeCell ref="AV4495:AW4496"/>
    <mergeCell ref="AX4495:AY4496"/>
    <mergeCell ref="AB4495:AC4496"/>
    <mergeCell ref="AD4495:AE4496"/>
    <mergeCell ref="AF4495:AG4496"/>
    <mergeCell ref="AH4495:AI4496"/>
    <mergeCell ref="AJ4495:AK4496"/>
    <mergeCell ref="AL4495:AM4496"/>
    <mergeCell ref="N4495:O4496"/>
    <mergeCell ref="P4495:Q4496"/>
    <mergeCell ref="R4495:S4496"/>
    <mergeCell ref="T4495:U4496"/>
    <mergeCell ref="X4495:Y4496"/>
    <mergeCell ref="Z4495:AA4496"/>
    <mergeCell ref="B4495:B4496"/>
    <mergeCell ref="C4495:D4495"/>
    <mergeCell ref="E4495:E4496"/>
    <mergeCell ref="F4495:F4496"/>
    <mergeCell ref="G4495:G4496"/>
    <mergeCell ref="BQ4495:BQ4496"/>
    <mergeCell ref="C4496:D4496"/>
    <mergeCell ref="BF4490:BO4490"/>
    <mergeCell ref="B4493:B4494"/>
    <mergeCell ref="C4493:D4494"/>
    <mergeCell ref="F4493:F4494"/>
    <mergeCell ref="G4493:G4494"/>
    <mergeCell ref="H4493:I4494"/>
    <mergeCell ref="J4493:O4493"/>
    <mergeCell ref="P4493:U4493"/>
    <mergeCell ref="X4493:Y4494"/>
    <mergeCell ref="Z4493:AA4494"/>
    <mergeCell ref="C4490:D4490"/>
    <mergeCell ref="E4490:AE4490"/>
    <mergeCell ref="AG4490:AJ4490"/>
    <mergeCell ref="AK4490:BB4490"/>
    <mergeCell ref="BC4490:BE4490"/>
    <mergeCell ref="BN4493:BP4494"/>
    <mergeCell ref="J4494:K4494"/>
    <mergeCell ref="L4494:M4494"/>
    <mergeCell ref="N4494:O4494"/>
    <mergeCell ref="P4494:Q4494"/>
    <mergeCell ref="R4494:S4494"/>
    <mergeCell ref="T4494:U4494"/>
    <mergeCell ref="AB4493:AC4494"/>
    <mergeCell ref="AD4493:AI4493"/>
    <mergeCell ref="AJ4493:AO4493"/>
    <mergeCell ref="AP4493:AU4493"/>
    <mergeCell ref="AV4493:BA4493"/>
    <mergeCell ref="BB4493:BG4493"/>
    <mergeCell ref="AP4494:AQ4494"/>
    <mergeCell ref="AR4494:AS4494"/>
    <mergeCell ref="AT4494:AU4494"/>
    <mergeCell ref="AV4494:AW4494"/>
    <mergeCell ref="BH4493:BM4493"/>
    <mergeCell ref="B4483:C4483"/>
    <mergeCell ref="H4483:J4483"/>
    <mergeCell ref="L4483:N4483"/>
    <mergeCell ref="BL4495:BM4496"/>
    <mergeCell ref="BN4495:BP4496"/>
    <mergeCell ref="BR4495:BR4496"/>
    <mergeCell ref="B4486:BP4486"/>
    <mergeCell ref="E4488:AE4488"/>
    <mergeCell ref="AG4488:AM4488"/>
    <mergeCell ref="AN4488:BO4488"/>
    <mergeCell ref="AQ4483:AS4483"/>
    <mergeCell ref="AU4483:AW4483"/>
    <mergeCell ref="BB4483:BF4483"/>
    <mergeCell ref="BG4483:BI4483"/>
    <mergeCell ref="BK4483:BM4483"/>
    <mergeCell ref="BC4484:BP4484"/>
    <mergeCell ref="S4483:U4483"/>
    <mergeCell ref="L4478:M4479"/>
    <mergeCell ref="N4478:O4479"/>
    <mergeCell ref="P4478:Q4479"/>
    <mergeCell ref="R4478:S4479"/>
    <mergeCell ref="T4478:U4479"/>
    <mergeCell ref="X4478:Y4479"/>
    <mergeCell ref="Z4478:AA4479"/>
    <mergeCell ref="AB4478:AC4479"/>
    <mergeCell ref="AD4478:AE4479"/>
    <mergeCell ref="AF4478:AG4479"/>
    <mergeCell ref="AH4478:AI4479"/>
    <mergeCell ref="AJ4478:AK4479"/>
    <mergeCell ref="AL4478:AM4479"/>
    <mergeCell ref="AN4478:AO4479"/>
    <mergeCell ref="AP4478:AQ4479"/>
    <mergeCell ref="AR4478:AS4479"/>
    <mergeCell ref="AT4478:AU4479"/>
    <mergeCell ref="AV4478:AW4479"/>
    <mergeCell ref="AX4478:AY4479"/>
    <mergeCell ref="AZ4478:BA4479"/>
    <mergeCell ref="BB4478:BC4479"/>
    <mergeCell ref="BD4478:BE4479"/>
    <mergeCell ref="H4495:I4496"/>
    <mergeCell ref="J4495:K4496"/>
    <mergeCell ref="L4495:M4496"/>
    <mergeCell ref="AX4494:AY4494"/>
    <mergeCell ref="AZ4494:BA4494"/>
    <mergeCell ref="BB4494:BC4494"/>
    <mergeCell ref="BD4494:BE4494"/>
    <mergeCell ref="BF4494:BG4494"/>
    <mergeCell ref="BH4494:BI4494"/>
    <mergeCell ref="AL4494:AM4494"/>
    <mergeCell ref="AN4494:AO4494"/>
    <mergeCell ref="BJ4494:BK4494"/>
    <mergeCell ref="BL4494:BM4494"/>
    <mergeCell ref="B4481:C4481"/>
    <mergeCell ref="H4481:J4481"/>
    <mergeCell ref="L4481:N4481"/>
    <mergeCell ref="O4481:R4481"/>
    <mergeCell ref="AD4494:AE4494"/>
    <mergeCell ref="AF4494:AG4494"/>
    <mergeCell ref="AH4494:AI4494"/>
    <mergeCell ref="AJ4494:AK4494"/>
    <mergeCell ref="BQ4478:BQ4479"/>
    <mergeCell ref="BR4480:BS4480"/>
    <mergeCell ref="BQ4493:BQ4494"/>
    <mergeCell ref="AZ4495:BA4496"/>
    <mergeCell ref="C4473:D4473"/>
    <mergeCell ref="B4474:B4475"/>
    <mergeCell ref="C4474:D4474"/>
    <mergeCell ref="E4474:E4475"/>
    <mergeCell ref="F4474:F4475"/>
    <mergeCell ref="G4474:G4475"/>
    <mergeCell ref="AZ4472:BA4473"/>
    <mergeCell ref="BB4472:BC4473"/>
    <mergeCell ref="BD4472:BE4473"/>
    <mergeCell ref="BF4472:BG4473"/>
    <mergeCell ref="BH4472:BI4473"/>
    <mergeCell ref="BJ4472:BK4473"/>
    <mergeCell ref="AN4472:AO4473"/>
    <mergeCell ref="AP4472:AQ4473"/>
    <mergeCell ref="AR4472:AS4473"/>
    <mergeCell ref="AT4472:AU4473"/>
    <mergeCell ref="AV4472:AW4473"/>
    <mergeCell ref="AX4472:AY4473"/>
    <mergeCell ref="AB4472:AC4473"/>
    <mergeCell ref="AD4472:AE4473"/>
    <mergeCell ref="BS4476:BS4477"/>
    <mergeCell ref="B4478:C4478"/>
    <mergeCell ref="BF4476:BG4477"/>
    <mergeCell ref="BH4476:BI4477"/>
    <mergeCell ref="BJ4476:BK4477"/>
    <mergeCell ref="BL4476:BM4477"/>
    <mergeCell ref="BN4476:BP4477"/>
    <mergeCell ref="BR4476:BR4477"/>
    <mergeCell ref="AT4476:AU4477"/>
    <mergeCell ref="AF4472:AG4473"/>
    <mergeCell ref="AH4472:AI4473"/>
    <mergeCell ref="AJ4472:AK4473"/>
    <mergeCell ref="AL4472:AM4473"/>
    <mergeCell ref="N4472:O4473"/>
    <mergeCell ref="P4472:Q4473"/>
    <mergeCell ref="R4472:S4473"/>
    <mergeCell ref="T4472:U4473"/>
    <mergeCell ref="X4472:Y4473"/>
    <mergeCell ref="Z4472:AA4473"/>
    <mergeCell ref="B4476:C4477"/>
    <mergeCell ref="D4476:E4477"/>
    <mergeCell ref="H4476:I4477"/>
    <mergeCell ref="J4476:K4477"/>
    <mergeCell ref="L4476:M4477"/>
    <mergeCell ref="N4476:O4477"/>
    <mergeCell ref="P4476:Q4477"/>
    <mergeCell ref="R4476:S4477"/>
    <mergeCell ref="D4478:E4479"/>
    <mergeCell ref="H4478:I4479"/>
    <mergeCell ref="J4478:K4479"/>
    <mergeCell ref="BS4474:BS4475"/>
    <mergeCell ref="C4475:D4475"/>
    <mergeCell ref="B4472:B4473"/>
    <mergeCell ref="C4472:D4472"/>
    <mergeCell ref="E4472:E4473"/>
    <mergeCell ref="F4472:F4473"/>
    <mergeCell ref="G4472:G4473"/>
    <mergeCell ref="H4472:I4473"/>
    <mergeCell ref="J4472:K4473"/>
    <mergeCell ref="L4472:M4473"/>
    <mergeCell ref="BQ4472:BQ4473"/>
    <mergeCell ref="BF4474:BG4475"/>
    <mergeCell ref="BH4474:BI4475"/>
    <mergeCell ref="BJ4474:BK4475"/>
    <mergeCell ref="H4474:I4475"/>
    <mergeCell ref="J4474:K4475"/>
    <mergeCell ref="L4474:M4475"/>
    <mergeCell ref="N4474:O4475"/>
    <mergeCell ref="P4474:Q4475"/>
    <mergeCell ref="R4474:S4475"/>
    <mergeCell ref="BQ4474:BQ4475"/>
    <mergeCell ref="BL4472:BM4473"/>
    <mergeCell ref="BN4472:BP4473"/>
    <mergeCell ref="BR4472:BR4473"/>
    <mergeCell ref="C4469:D4469"/>
    <mergeCell ref="B4470:B4471"/>
    <mergeCell ref="C4470:D4470"/>
    <mergeCell ref="E4470:E4471"/>
    <mergeCell ref="F4470:F4471"/>
    <mergeCell ref="G4470:G4471"/>
    <mergeCell ref="AZ4468:BA4469"/>
    <mergeCell ref="BB4468:BC4469"/>
    <mergeCell ref="BD4468:BE4469"/>
    <mergeCell ref="BF4468:BG4469"/>
    <mergeCell ref="BH4468:BI4469"/>
    <mergeCell ref="BJ4468:BK4469"/>
    <mergeCell ref="AN4468:AO4469"/>
    <mergeCell ref="AP4468:AQ4469"/>
    <mergeCell ref="AR4468:AS4469"/>
    <mergeCell ref="AT4468:AU4469"/>
    <mergeCell ref="AV4468:AW4469"/>
    <mergeCell ref="AX4468:AY4469"/>
    <mergeCell ref="AB4468:AC4469"/>
    <mergeCell ref="AD4468:AE4469"/>
    <mergeCell ref="AF4468:AG4469"/>
    <mergeCell ref="AH4468:AI4469"/>
    <mergeCell ref="AJ4468:AK4469"/>
    <mergeCell ref="AL4468:AM4469"/>
    <mergeCell ref="N4468:O4469"/>
    <mergeCell ref="P4468:Q4469"/>
    <mergeCell ref="R4468:S4469"/>
    <mergeCell ref="T4468:U4469"/>
    <mergeCell ref="X4468:Y4469"/>
    <mergeCell ref="Z4468:AA4469"/>
    <mergeCell ref="C4471:D4471"/>
    <mergeCell ref="B4468:B4469"/>
    <mergeCell ref="C4468:D4468"/>
    <mergeCell ref="E4468:E4469"/>
    <mergeCell ref="F4468:F4469"/>
    <mergeCell ref="G4468:G4469"/>
    <mergeCell ref="H4468:I4469"/>
    <mergeCell ref="J4468:K4469"/>
    <mergeCell ref="L4468:M4469"/>
    <mergeCell ref="BF4470:BG4471"/>
    <mergeCell ref="BH4470:BI4471"/>
    <mergeCell ref="BJ4470:BK4471"/>
    <mergeCell ref="BL4470:BM4471"/>
    <mergeCell ref="BN4470:BP4471"/>
    <mergeCell ref="BR4470:BR4471"/>
    <mergeCell ref="AT4470:AU4471"/>
    <mergeCell ref="AV4470:AW4471"/>
    <mergeCell ref="AX4470:AY4471"/>
    <mergeCell ref="AZ4470:BA4471"/>
    <mergeCell ref="BB4470:BC4471"/>
    <mergeCell ref="BD4470:BE4471"/>
    <mergeCell ref="AH4470:AI4471"/>
    <mergeCell ref="BQ4470:BQ4471"/>
    <mergeCell ref="AD4470:AE4471"/>
    <mergeCell ref="H4470:I4471"/>
    <mergeCell ref="J4470:K4471"/>
    <mergeCell ref="L4470:M4471"/>
    <mergeCell ref="N4470:O4471"/>
    <mergeCell ref="P4470:Q4471"/>
    <mergeCell ref="R4470:S4471"/>
    <mergeCell ref="BF4466:BG4467"/>
    <mergeCell ref="BH4466:BI4467"/>
    <mergeCell ref="BJ4466:BK4467"/>
    <mergeCell ref="BL4466:BM4467"/>
    <mergeCell ref="BN4466:BP4467"/>
    <mergeCell ref="BR4466:BR4467"/>
    <mergeCell ref="AT4466:AU4467"/>
    <mergeCell ref="AV4466:AW4467"/>
    <mergeCell ref="AX4466:AY4467"/>
    <mergeCell ref="AZ4466:BA4467"/>
    <mergeCell ref="BB4466:BC4467"/>
    <mergeCell ref="BD4466:BE4467"/>
    <mergeCell ref="AH4466:AI4467"/>
    <mergeCell ref="AJ4466:AK4467"/>
    <mergeCell ref="AL4466:AM4467"/>
    <mergeCell ref="AN4466:AO4467"/>
    <mergeCell ref="AP4466:AQ4467"/>
    <mergeCell ref="AR4466:AS4467"/>
    <mergeCell ref="T4466:U4467"/>
    <mergeCell ref="X4466:Y4467"/>
    <mergeCell ref="Z4466:AA4467"/>
    <mergeCell ref="AB4466:AC4467"/>
    <mergeCell ref="AD4466:AE4467"/>
    <mergeCell ref="AF4466:AG4467"/>
    <mergeCell ref="H4466:I4467"/>
    <mergeCell ref="J4466:K4467"/>
    <mergeCell ref="L4466:M4467"/>
    <mergeCell ref="N4466:O4467"/>
    <mergeCell ref="P4466:Q4467"/>
    <mergeCell ref="R4466:S4467"/>
    <mergeCell ref="BL4468:BM4469"/>
    <mergeCell ref="BN4468:BP4469"/>
    <mergeCell ref="BR4468:BR4469"/>
    <mergeCell ref="BQ4466:BQ4467"/>
    <mergeCell ref="P4462:Q4463"/>
    <mergeCell ref="R4462:S4463"/>
    <mergeCell ref="BL4464:BM4465"/>
    <mergeCell ref="BN4464:BP4465"/>
    <mergeCell ref="BR4464:BR4465"/>
    <mergeCell ref="BQ4464:BQ4465"/>
    <mergeCell ref="C4465:D4465"/>
    <mergeCell ref="B4466:B4467"/>
    <mergeCell ref="C4466:D4466"/>
    <mergeCell ref="E4466:E4467"/>
    <mergeCell ref="F4466:F4467"/>
    <mergeCell ref="G4466:G4467"/>
    <mergeCell ref="AZ4464:BA4465"/>
    <mergeCell ref="BB4464:BC4465"/>
    <mergeCell ref="BD4464:BE4465"/>
    <mergeCell ref="BF4464:BG4465"/>
    <mergeCell ref="BH4464:BI4465"/>
    <mergeCell ref="BJ4464:BK4465"/>
    <mergeCell ref="AN4464:AO4465"/>
    <mergeCell ref="AP4464:AQ4465"/>
    <mergeCell ref="AR4464:AS4465"/>
    <mergeCell ref="AT4464:AU4465"/>
    <mergeCell ref="AV4464:AW4465"/>
    <mergeCell ref="AX4464:AY4465"/>
    <mergeCell ref="AB4464:AC4465"/>
    <mergeCell ref="AD4464:AE4465"/>
    <mergeCell ref="AF4464:AG4465"/>
    <mergeCell ref="AH4464:AI4465"/>
    <mergeCell ref="AJ4464:AK4465"/>
    <mergeCell ref="AL4464:AM4465"/>
    <mergeCell ref="N4464:O4465"/>
    <mergeCell ref="P4464:Q4465"/>
    <mergeCell ref="R4464:S4465"/>
    <mergeCell ref="T4464:U4465"/>
    <mergeCell ref="X4464:Y4465"/>
    <mergeCell ref="Z4464:AA4465"/>
    <mergeCell ref="BQ4462:BQ4463"/>
    <mergeCell ref="C4467:D4467"/>
    <mergeCell ref="B4464:B4465"/>
    <mergeCell ref="C4464:D4464"/>
    <mergeCell ref="E4464:E4465"/>
    <mergeCell ref="F4464:F4465"/>
    <mergeCell ref="G4464:G4465"/>
    <mergeCell ref="H4464:I4465"/>
    <mergeCell ref="J4464:K4465"/>
    <mergeCell ref="L4464:M4465"/>
    <mergeCell ref="BL4460:BM4461"/>
    <mergeCell ref="BN4460:BP4461"/>
    <mergeCell ref="BR4460:BR4461"/>
    <mergeCell ref="BS4460:BS4461"/>
    <mergeCell ref="C4461:D4461"/>
    <mergeCell ref="B4462:B4463"/>
    <mergeCell ref="C4462:D4462"/>
    <mergeCell ref="E4462:E4463"/>
    <mergeCell ref="F4462:F4463"/>
    <mergeCell ref="G4462:G4463"/>
    <mergeCell ref="AZ4460:BA4461"/>
    <mergeCell ref="BB4460:BC4461"/>
    <mergeCell ref="BD4460:BE4461"/>
    <mergeCell ref="BF4460:BG4461"/>
    <mergeCell ref="BH4460:BI4461"/>
    <mergeCell ref="BJ4460:BK4461"/>
    <mergeCell ref="AN4460:AO4461"/>
    <mergeCell ref="AP4460:AQ4461"/>
    <mergeCell ref="AR4460:AS4461"/>
    <mergeCell ref="AT4460:AU4461"/>
    <mergeCell ref="AV4460:AW4461"/>
    <mergeCell ref="AX4460:AY4461"/>
    <mergeCell ref="AB4460:AC4461"/>
    <mergeCell ref="AD4460:AE4461"/>
    <mergeCell ref="AF4460:AG4461"/>
    <mergeCell ref="AH4460:AI4461"/>
    <mergeCell ref="AJ4460:AK4461"/>
    <mergeCell ref="AL4460:AM4461"/>
    <mergeCell ref="N4460:O4461"/>
    <mergeCell ref="P4460:Q4461"/>
    <mergeCell ref="R4460:S4461"/>
    <mergeCell ref="T4460:U4461"/>
    <mergeCell ref="X4460:Y4461"/>
    <mergeCell ref="Z4460:AA4461"/>
    <mergeCell ref="BS4462:BS4463"/>
    <mergeCell ref="C4463:D4463"/>
    <mergeCell ref="B4460:B4461"/>
    <mergeCell ref="C4460:D4460"/>
    <mergeCell ref="E4460:E4461"/>
    <mergeCell ref="F4460:F4461"/>
    <mergeCell ref="G4460:G4461"/>
    <mergeCell ref="H4460:I4461"/>
    <mergeCell ref="J4460:K4461"/>
    <mergeCell ref="L4460:M4461"/>
    <mergeCell ref="BF4462:BG4463"/>
    <mergeCell ref="BH4462:BI4463"/>
    <mergeCell ref="BJ4462:BK4463"/>
    <mergeCell ref="BL4462:BM4463"/>
    <mergeCell ref="BN4462:BP4463"/>
    <mergeCell ref="BR4462:BR4463"/>
    <mergeCell ref="AT4462:AU4463"/>
    <mergeCell ref="AV4462:AW4463"/>
    <mergeCell ref="AX4462:AY4463"/>
    <mergeCell ref="AZ4462:BA4463"/>
    <mergeCell ref="T4462:U4463"/>
    <mergeCell ref="X4462:Y4463"/>
    <mergeCell ref="Z4462:AA4463"/>
    <mergeCell ref="AB4462:AC4463"/>
    <mergeCell ref="AD4462:AE4463"/>
    <mergeCell ref="AF4462:AG4463"/>
    <mergeCell ref="H4462:I4463"/>
    <mergeCell ref="J4462:K4463"/>
    <mergeCell ref="L4462:M4463"/>
    <mergeCell ref="N4462:O4463"/>
    <mergeCell ref="BF4456:BG4457"/>
    <mergeCell ref="BH4456:BI4457"/>
    <mergeCell ref="BJ4456:BK4457"/>
    <mergeCell ref="AN4456:AO4457"/>
    <mergeCell ref="AP4456:AQ4457"/>
    <mergeCell ref="AR4456:AS4457"/>
    <mergeCell ref="AT4456:AU4457"/>
    <mergeCell ref="AV4456:AW4457"/>
    <mergeCell ref="AX4456:AY4457"/>
    <mergeCell ref="AB4456:AC4457"/>
    <mergeCell ref="AD4456:AE4457"/>
    <mergeCell ref="AF4456:AG4457"/>
    <mergeCell ref="AH4456:AI4457"/>
    <mergeCell ref="AJ4456:AK4457"/>
    <mergeCell ref="AL4456:AM4457"/>
    <mergeCell ref="N4456:O4457"/>
    <mergeCell ref="P4456:Q4457"/>
    <mergeCell ref="R4456:S4457"/>
    <mergeCell ref="T4456:U4457"/>
    <mergeCell ref="X4456:Y4457"/>
    <mergeCell ref="Z4456:AA4457"/>
    <mergeCell ref="BS4458:BS4459"/>
    <mergeCell ref="C4459:D4459"/>
    <mergeCell ref="B4456:B4457"/>
    <mergeCell ref="C4456:D4456"/>
    <mergeCell ref="E4456:E4457"/>
    <mergeCell ref="F4456:F4457"/>
    <mergeCell ref="G4456:G4457"/>
    <mergeCell ref="H4456:I4457"/>
    <mergeCell ref="J4456:K4457"/>
    <mergeCell ref="L4456:M4457"/>
    <mergeCell ref="BF4458:BG4459"/>
    <mergeCell ref="BH4458:BI4459"/>
    <mergeCell ref="BJ4458:BK4459"/>
    <mergeCell ref="BL4458:BM4459"/>
    <mergeCell ref="BN4458:BP4459"/>
    <mergeCell ref="BR4458:BR4459"/>
    <mergeCell ref="AT4458:AU4459"/>
    <mergeCell ref="AV4458:AW4459"/>
    <mergeCell ref="AX4458:AY4459"/>
    <mergeCell ref="AZ4458:BA4459"/>
    <mergeCell ref="BB4458:BC4459"/>
    <mergeCell ref="BD4458:BE4459"/>
    <mergeCell ref="AH4458:AI4459"/>
    <mergeCell ref="AJ4458:AK4459"/>
    <mergeCell ref="AL4458:AM4459"/>
    <mergeCell ref="AN4458:AO4459"/>
    <mergeCell ref="AP4458:AQ4459"/>
    <mergeCell ref="AR4458:AS4459"/>
    <mergeCell ref="T4458:U4459"/>
    <mergeCell ref="X4458:Y4459"/>
    <mergeCell ref="Z4458:AA4459"/>
    <mergeCell ref="AB4458:AC4459"/>
    <mergeCell ref="AD4458:AE4459"/>
    <mergeCell ref="AF4458:AG4459"/>
    <mergeCell ref="H4458:I4459"/>
    <mergeCell ref="J4458:K4459"/>
    <mergeCell ref="L4458:M4459"/>
    <mergeCell ref="N4458:O4459"/>
    <mergeCell ref="P4458:Q4459"/>
    <mergeCell ref="R4458:S4459"/>
    <mergeCell ref="AT4454:AU4455"/>
    <mergeCell ref="AV4454:AW4455"/>
    <mergeCell ref="AX4454:AY4455"/>
    <mergeCell ref="AZ4454:BA4455"/>
    <mergeCell ref="BB4454:BC4455"/>
    <mergeCell ref="BD4454:BE4455"/>
    <mergeCell ref="AH4454:AI4455"/>
    <mergeCell ref="AJ4454:AK4455"/>
    <mergeCell ref="AL4454:AM4455"/>
    <mergeCell ref="AN4454:AO4455"/>
    <mergeCell ref="AP4454:AQ4455"/>
    <mergeCell ref="AR4454:AS4455"/>
    <mergeCell ref="T4454:U4455"/>
    <mergeCell ref="X4454:Y4455"/>
    <mergeCell ref="Z4454:AA4455"/>
    <mergeCell ref="AB4454:AC4455"/>
    <mergeCell ref="AD4454:AE4455"/>
    <mergeCell ref="AF4454:AG4455"/>
    <mergeCell ref="H4454:I4455"/>
    <mergeCell ref="J4454:K4455"/>
    <mergeCell ref="L4454:M4455"/>
    <mergeCell ref="N4454:O4455"/>
    <mergeCell ref="P4454:Q4455"/>
    <mergeCell ref="R4454:S4455"/>
    <mergeCell ref="C4457:D4457"/>
    <mergeCell ref="B4458:B4459"/>
    <mergeCell ref="C4458:D4458"/>
    <mergeCell ref="E4458:E4459"/>
    <mergeCell ref="F4458:F4459"/>
    <mergeCell ref="G4458:G4459"/>
    <mergeCell ref="AZ4456:BA4457"/>
    <mergeCell ref="BB4456:BC4457"/>
    <mergeCell ref="BD4456:BE4457"/>
    <mergeCell ref="T4450:U4451"/>
    <mergeCell ref="X4450:Y4451"/>
    <mergeCell ref="Z4450:AA4451"/>
    <mergeCell ref="AB4450:AC4451"/>
    <mergeCell ref="AD4450:AE4451"/>
    <mergeCell ref="AF4450:AG4451"/>
    <mergeCell ref="H4450:I4451"/>
    <mergeCell ref="J4450:K4451"/>
    <mergeCell ref="L4450:M4451"/>
    <mergeCell ref="N4450:O4451"/>
    <mergeCell ref="P4450:Q4451"/>
    <mergeCell ref="R4450:S4451"/>
    <mergeCell ref="BQ4448:BQ4449"/>
    <mergeCell ref="BQ4450:BQ4451"/>
    <mergeCell ref="BL4452:BM4453"/>
    <mergeCell ref="BN4452:BP4453"/>
    <mergeCell ref="BR4452:BR4453"/>
    <mergeCell ref="BS4452:BS4453"/>
    <mergeCell ref="C4453:D4453"/>
    <mergeCell ref="B4454:B4455"/>
    <mergeCell ref="C4454:D4454"/>
    <mergeCell ref="E4454:E4455"/>
    <mergeCell ref="F4454:F4455"/>
    <mergeCell ref="G4454:G4455"/>
    <mergeCell ref="AZ4452:BA4453"/>
    <mergeCell ref="BB4452:BC4453"/>
    <mergeCell ref="BD4452:BE4453"/>
    <mergeCell ref="BF4452:BG4453"/>
    <mergeCell ref="BH4452:BI4453"/>
    <mergeCell ref="BJ4452:BK4453"/>
    <mergeCell ref="AN4452:AO4453"/>
    <mergeCell ref="AP4452:AQ4453"/>
    <mergeCell ref="AR4452:AS4453"/>
    <mergeCell ref="AT4452:AU4453"/>
    <mergeCell ref="AV4452:AW4453"/>
    <mergeCell ref="AX4452:AY4453"/>
    <mergeCell ref="AB4452:AC4453"/>
    <mergeCell ref="AD4452:AE4453"/>
    <mergeCell ref="AF4452:AG4453"/>
    <mergeCell ref="AH4452:AI4453"/>
    <mergeCell ref="AJ4452:AK4453"/>
    <mergeCell ref="AL4452:AM4453"/>
    <mergeCell ref="N4452:O4453"/>
    <mergeCell ref="P4452:Q4453"/>
    <mergeCell ref="R4452:S4453"/>
    <mergeCell ref="T4452:U4453"/>
    <mergeCell ref="X4452:Y4453"/>
    <mergeCell ref="Z4452:AA4453"/>
    <mergeCell ref="BS4454:BS4455"/>
    <mergeCell ref="C4455:D4455"/>
    <mergeCell ref="B4452:B4453"/>
    <mergeCell ref="C4452:D4452"/>
    <mergeCell ref="E4452:E4453"/>
    <mergeCell ref="F4452:F4453"/>
    <mergeCell ref="G4452:G4453"/>
    <mergeCell ref="H4452:I4453"/>
    <mergeCell ref="J4452:K4453"/>
    <mergeCell ref="L4452:M4453"/>
    <mergeCell ref="BF4454:BG4455"/>
    <mergeCell ref="BH4454:BI4455"/>
    <mergeCell ref="BJ4454:BK4455"/>
    <mergeCell ref="BL4454:BM4455"/>
    <mergeCell ref="BN4454:BP4455"/>
    <mergeCell ref="BR4454:BR4455"/>
    <mergeCell ref="T4446:U4447"/>
    <mergeCell ref="X4446:Y4447"/>
    <mergeCell ref="Z4446:AA4447"/>
    <mergeCell ref="AB4446:AC4447"/>
    <mergeCell ref="AD4446:AE4447"/>
    <mergeCell ref="AF4446:AG4447"/>
    <mergeCell ref="H4446:I4447"/>
    <mergeCell ref="J4446:K4447"/>
    <mergeCell ref="L4446:M4447"/>
    <mergeCell ref="N4446:O4447"/>
    <mergeCell ref="P4446:Q4447"/>
    <mergeCell ref="R4446:S4447"/>
    <mergeCell ref="BL4448:BM4449"/>
    <mergeCell ref="BN4448:BP4449"/>
    <mergeCell ref="BR4448:BR4449"/>
    <mergeCell ref="BS4448:BS4449"/>
    <mergeCell ref="C4449:D4449"/>
    <mergeCell ref="B4450:B4451"/>
    <mergeCell ref="C4450:D4450"/>
    <mergeCell ref="E4450:E4451"/>
    <mergeCell ref="F4450:F4451"/>
    <mergeCell ref="G4450:G4451"/>
    <mergeCell ref="AZ4448:BA4449"/>
    <mergeCell ref="BB4448:BC4449"/>
    <mergeCell ref="BD4448:BE4449"/>
    <mergeCell ref="BF4448:BG4449"/>
    <mergeCell ref="BH4448:BI4449"/>
    <mergeCell ref="BJ4448:BK4449"/>
    <mergeCell ref="AN4448:AO4449"/>
    <mergeCell ref="AP4448:AQ4449"/>
    <mergeCell ref="AR4448:AS4449"/>
    <mergeCell ref="AT4448:AU4449"/>
    <mergeCell ref="AV4448:AW4449"/>
    <mergeCell ref="AX4448:AY4449"/>
    <mergeCell ref="AB4448:AC4449"/>
    <mergeCell ref="AD4448:AE4449"/>
    <mergeCell ref="AF4448:AG4449"/>
    <mergeCell ref="AH4448:AI4449"/>
    <mergeCell ref="AJ4448:AK4449"/>
    <mergeCell ref="AL4448:AM4449"/>
    <mergeCell ref="N4448:O4449"/>
    <mergeCell ref="P4448:Q4449"/>
    <mergeCell ref="R4448:S4449"/>
    <mergeCell ref="T4448:U4449"/>
    <mergeCell ref="X4448:Y4449"/>
    <mergeCell ref="Z4448:AA4449"/>
    <mergeCell ref="BS4450:BS4451"/>
    <mergeCell ref="C4451:D4451"/>
    <mergeCell ref="B4448:B4449"/>
    <mergeCell ref="C4448:D4448"/>
    <mergeCell ref="E4448:E4449"/>
    <mergeCell ref="F4448:F4449"/>
    <mergeCell ref="G4448:G4449"/>
    <mergeCell ref="H4448:I4449"/>
    <mergeCell ref="J4448:K4449"/>
    <mergeCell ref="L4448:M4449"/>
    <mergeCell ref="BF4450:BG4451"/>
    <mergeCell ref="BH4450:BI4451"/>
    <mergeCell ref="BJ4450:BK4451"/>
    <mergeCell ref="BL4450:BM4451"/>
    <mergeCell ref="BN4450:BP4451"/>
    <mergeCell ref="BR4450:BR4451"/>
    <mergeCell ref="AT4450:AU4451"/>
    <mergeCell ref="AV4450:AW4451"/>
    <mergeCell ref="P4442:Q4443"/>
    <mergeCell ref="R4442:S4443"/>
    <mergeCell ref="BL4444:BM4445"/>
    <mergeCell ref="BN4444:BP4445"/>
    <mergeCell ref="BR4444:BR4445"/>
    <mergeCell ref="BS4444:BS4445"/>
    <mergeCell ref="C4445:D4445"/>
    <mergeCell ref="B4446:B4447"/>
    <mergeCell ref="C4446:D4446"/>
    <mergeCell ref="E4446:E4447"/>
    <mergeCell ref="F4446:F4447"/>
    <mergeCell ref="G4446:G4447"/>
    <mergeCell ref="AZ4444:BA4445"/>
    <mergeCell ref="BB4444:BC4445"/>
    <mergeCell ref="BD4444:BE4445"/>
    <mergeCell ref="BF4444:BG4445"/>
    <mergeCell ref="BH4444:BI4445"/>
    <mergeCell ref="BJ4444:BK4445"/>
    <mergeCell ref="AN4444:AO4445"/>
    <mergeCell ref="AP4444:AQ4445"/>
    <mergeCell ref="AR4444:AS4445"/>
    <mergeCell ref="AT4444:AU4445"/>
    <mergeCell ref="AV4444:AW4445"/>
    <mergeCell ref="AX4444:AY4445"/>
    <mergeCell ref="AB4444:AC4445"/>
    <mergeCell ref="AD4444:AE4445"/>
    <mergeCell ref="AF4444:AG4445"/>
    <mergeCell ref="AH4444:AI4445"/>
    <mergeCell ref="AJ4444:AK4445"/>
    <mergeCell ref="AL4444:AM4445"/>
    <mergeCell ref="N4444:O4445"/>
    <mergeCell ref="P4444:Q4445"/>
    <mergeCell ref="R4444:S4445"/>
    <mergeCell ref="T4444:U4445"/>
    <mergeCell ref="X4444:Y4445"/>
    <mergeCell ref="Z4444:AA4445"/>
    <mergeCell ref="BS4446:BS4447"/>
    <mergeCell ref="C4447:D4447"/>
    <mergeCell ref="B4444:B4445"/>
    <mergeCell ref="C4444:D4444"/>
    <mergeCell ref="E4444:E4445"/>
    <mergeCell ref="F4444:F4445"/>
    <mergeCell ref="G4444:G4445"/>
    <mergeCell ref="H4444:I4445"/>
    <mergeCell ref="J4444:K4445"/>
    <mergeCell ref="L4444:M4445"/>
    <mergeCell ref="BF4446:BG4447"/>
    <mergeCell ref="BH4446:BI4447"/>
    <mergeCell ref="BJ4446:BK4447"/>
    <mergeCell ref="BL4446:BM4447"/>
    <mergeCell ref="BN4446:BP4447"/>
    <mergeCell ref="BR4446:BR4447"/>
    <mergeCell ref="AT4446:AU4447"/>
    <mergeCell ref="AV4446:AW4447"/>
    <mergeCell ref="AX4446:AY4447"/>
    <mergeCell ref="AZ4446:BA4447"/>
    <mergeCell ref="BB4446:BC4447"/>
    <mergeCell ref="BD4446:BE4447"/>
    <mergeCell ref="AH4446:AI4447"/>
    <mergeCell ref="AJ4446:AK4447"/>
    <mergeCell ref="AL4446:AM4447"/>
    <mergeCell ref="AN4446:AO4447"/>
    <mergeCell ref="AP4446:AQ4447"/>
    <mergeCell ref="AR4446:AS4447"/>
    <mergeCell ref="B4442:B4443"/>
    <mergeCell ref="C4442:D4442"/>
    <mergeCell ref="E4442:E4443"/>
    <mergeCell ref="F4442:F4443"/>
    <mergeCell ref="G4442:G4443"/>
    <mergeCell ref="AZ4440:BA4441"/>
    <mergeCell ref="BB4440:BC4441"/>
    <mergeCell ref="BD4440:BE4441"/>
    <mergeCell ref="BF4440:BG4441"/>
    <mergeCell ref="BH4440:BI4441"/>
    <mergeCell ref="BJ4440:BK4441"/>
    <mergeCell ref="AN4440:AO4441"/>
    <mergeCell ref="AP4440:AQ4441"/>
    <mergeCell ref="AR4440:AS4441"/>
    <mergeCell ref="AT4440:AU4441"/>
    <mergeCell ref="AV4440:AW4441"/>
    <mergeCell ref="AX4440:AY4441"/>
    <mergeCell ref="AB4440:AC4441"/>
    <mergeCell ref="AD4440:AE4441"/>
    <mergeCell ref="AF4440:AG4441"/>
    <mergeCell ref="AH4440:AI4441"/>
    <mergeCell ref="AJ4440:AK4441"/>
    <mergeCell ref="AL4440:AM4441"/>
    <mergeCell ref="N4440:O4441"/>
    <mergeCell ref="P4440:Q4441"/>
    <mergeCell ref="R4440:S4441"/>
    <mergeCell ref="T4440:U4441"/>
    <mergeCell ref="X4440:Y4441"/>
    <mergeCell ref="Z4440:AA4441"/>
    <mergeCell ref="BS4442:BS4443"/>
    <mergeCell ref="C4443:D4443"/>
    <mergeCell ref="B4438:B4439"/>
    <mergeCell ref="C4438:D4438"/>
    <mergeCell ref="E4438:E4439"/>
    <mergeCell ref="F4438:F4439"/>
    <mergeCell ref="G4438:G4439"/>
    <mergeCell ref="BF4442:BG4443"/>
    <mergeCell ref="BH4442:BI4443"/>
    <mergeCell ref="BJ4442:BK4443"/>
    <mergeCell ref="BL4442:BM4443"/>
    <mergeCell ref="BN4442:BP4443"/>
    <mergeCell ref="BR4442:BR4443"/>
    <mergeCell ref="AT4442:AU4443"/>
    <mergeCell ref="AV4442:AW4443"/>
    <mergeCell ref="AX4442:AY4443"/>
    <mergeCell ref="AZ4442:BA4443"/>
    <mergeCell ref="BB4442:BC4443"/>
    <mergeCell ref="BD4442:BE4443"/>
    <mergeCell ref="AH4442:AI4443"/>
    <mergeCell ref="AJ4442:AK4443"/>
    <mergeCell ref="AL4442:AM4443"/>
    <mergeCell ref="AN4442:AO4443"/>
    <mergeCell ref="AP4442:AQ4443"/>
    <mergeCell ref="AR4442:AS4443"/>
    <mergeCell ref="T4442:U4443"/>
    <mergeCell ref="X4442:Y4443"/>
    <mergeCell ref="Z4442:AA4443"/>
    <mergeCell ref="AB4442:AC4443"/>
    <mergeCell ref="AD4442:AE4443"/>
    <mergeCell ref="AF4442:AG4443"/>
    <mergeCell ref="H4442:I4443"/>
    <mergeCell ref="J4442:K4443"/>
    <mergeCell ref="L4442:M4443"/>
    <mergeCell ref="N4442:O4443"/>
    <mergeCell ref="C4439:D4439"/>
    <mergeCell ref="B4440:B4441"/>
    <mergeCell ref="C4440:D4440"/>
    <mergeCell ref="E4440:E4441"/>
    <mergeCell ref="F4440:F4441"/>
    <mergeCell ref="G4440:G4441"/>
    <mergeCell ref="H4440:I4441"/>
    <mergeCell ref="J4440:K4441"/>
    <mergeCell ref="L4440:M4441"/>
    <mergeCell ref="BF4438:BG4439"/>
    <mergeCell ref="BH4438:BI4439"/>
    <mergeCell ref="BJ4438:BK4439"/>
    <mergeCell ref="BL4438:BM4439"/>
    <mergeCell ref="BN4438:BP4439"/>
    <mergeCell ref="BR4438:BR4439"/>
    <mergeCell ref="AT4438:AU4439"/>
    <mergeCell ref="AV4438:AW4439"/>
    <mergeCell ref="AX4438:AY4439"/>
    <mergeCell ref="AZ4438:BA4439"/>
    <mergeCell ref="BB4438:BC4439"/>
    <mergeCell ref="BD4438:BE4439"/>
    <mergeCell ref="AH4438:AI4439"/>
    <mergeCell ref="AJ4438:AK4439"/>
    <mergeCell ref="AL4438:AM4439"/>
    <mergeCell ref="AN4438:AO4439"/>
    <mergeCell ref="AP4438:AQ4439"/>
    <mergeCell ref="AR4438:AS4439"/>
    <mergeCell ref="T4438:U4439"/>
    <mergeCell ref="X4438:Y4439"/>
    <mergeCell ref="Z4438:AA4439"/>
    <mergeCell ref="AB4438:AC4439"/>
    <mergeCell ref="AD4438:AE4439"/>
    <mergeCell ref="AF4438:AG4439"/>
    <mergeCell ref="H4438:I4439"/>
    <mergeCell ref="J4438:K4439"/>
    <mergeCell ref="L4438:M4439"/>
    <mergeCell ref="N4438:O4439"/>
    <mergeCell ref="P4438:Q4439"/>
    <mergeCell ref="R4438:S4439"/>
    <mergeCell ref="BL4440:BM4441"/>
    <mergeCell ref="BN4440:BP4441"/>
    <mergeCell ref="BR4440:BR4441"/>
    <mergeCell ref="C4441:D4441"/>
    <mergeCell ref="BQ4438:BQ4439"/>
    <mergeCell ref="AN4436:AO4437"/>
    <mergeCell ref="AP4436:AQ4437"/>
    <mergeCell ref="AR4436:AS4437"/>
    <mergeCell ref="AT4436:AU4437"/>
    <mergeCell ref="AV4436:AW4437"/>
    <mergeCell ref="AX4436:AY4437"/>
    <mergeCell ref="AB4436:AC4437"/>
    <mergeCell ref="AD4436:AE4437"/>
    <mergeCell ref="AF4436:AG4437"/>
    <mergeCell ref="AH4436:AI4437"/>
    <mergeCell ref="AJ4436:AK4437"/>
    <mergeCell ref="AL4436:AM4437"/>
    <mergeCell ref="N4436:O4437"/>
    <mergeCell ref="P4436:Q4437"/>
    <mergeCell ref="R4436:S4437"/>
    <mergeCell ref="T4436:U4437"/>
    <mergeCell ref="X4436:Y4437"/>
    <mergeCell ref="Z4436:AA4437"/>
    <mergeCell ref="B4436:B4437"/>
    <mergeCell ref="C4436:D4436"/>
    <mergeCell ref="E4436:E4437"/>
    <mergeCell ref="F4436:F4437"/>
    <mergeCell ref="G4436:G4437"/>
    <mergeCell ref="BQ4436:BQ4437"/>
    <mergeCell ref="C4437:D4437"/>
    <mergeCell ref="BF4431:BO4431"/>
    <mergeCell ref="B4434:B4435"/>
    <mergeCell ref="C4434:D4435"/>
    <mergeCell ref="F4434:F4435"/>
    <mergeCell ref="G4434:G4435"/>
    <mergeCell ref="H4434:I4435"/>
    <mergeCell ref="J4434:O4434"/>
    <mergeCell ref="P4434:U4434"/>
    <mergeCell ref="X4434:Y4435"/>
    <mergeCell ref="Z4434:AA4435"/>
    <mergeCell ref="C4431:D4431"/>
    <mergeCell ref="E4431:AE4431"/>
    <mergeCell ref="AG4431:AJ4431"/>
    <mergeCell ref="AK4431:BB4431"/>
    <mergeCell ref="BC4431:BE4431"/>
    <mergeCell ref="BN4434:BP4435"/>
    <mergeCell ref="J4435:K4435"/>
    <mergeCell ref="L4435:M4435"/>
    <mergeCell ref="N4435:O4435"/>
    <mergeCell ref="P4435:Q4435"/>
    <mergeCell ref="R4435:S4435"/>
    <mergeCell ref="T4435:U4435"/>
    <mergeCell ref="AB4434:AC4435"/>
    <mergeCell ref="AD4434:AI4434"/>
    <mergeCell ref="AJ4434:AO4434"/>
    <mergeCell ref="AP4434:AU4434"/>
    <mergeCell ref="AV4434:BA4434"/>
    <mergeCell ref="BB4434:BG4434"/>
    <mergeCell ref="AP4435:AQ4435"/>
    <mergeCell ref="AR4435:AS4435"/>
    <mergeCell ref="AT4435:AU4435"/>
    <mergeCell ref="AV4435:AW4435"/>
    <mergeCell ref="BH4434:BM4434"/>
    <mergeCell ref="B4424:C4424"/>
    <mergeCell ref="H4424:J4424"/>
    <mergeCell ref="L4424:N4424"/>
    <mergeCell ref="BL4436:BM4437"/>
    <mergeCell ref="BN4436:BP4437"/>
    <mergeCell ref="BR4436:BR4437"/>
    <mergeCell ref="B4427:BP4427"/>
    <mergeCell ref="E4429:AE4429"/>
    <mergeCell ref="AG4429:AM4429"/>
    <mergeCell ref="AN4429:BO4429"/>
    <mergeCell ref="AQ4424:AS4424"/>
    <mergeCell ref="AU4424:AW4424"/>
    <mergeCell ref="BB4424:BF4424"/>
    <mergeCell ref="BG4424:BI4424"/>
    <mergeCell ref="BK4424:BM4424"/>
    <mergeCell ref="BC4425:BP4425"/>
    <mergeCell ref="S4424:U4424"/>
    <mergeCell ref="L4419:M4420"/>
    <mergeCell ref="N4419:O4420"/>
    <mergeCell ref="P4419:Q4420"/>
    <mergeCell ref="R4419:S4420"/>
    <mergeCell ref="T4419:U4420"/>
    <mergeCell ref="X4419:Y4420"/>
    <mergeCell ref="Z4419:AA4420"/>
    <mergeCell ref="AB4419:AC4420"/>
    <mergeCell ref="AD4419:AE4420"/>
    <mergeCell ref="AF4419:AG4420"/>
    <mergeCell ref="AH4419:AI4420"/>
    <mergeCell ref="AJ4419:AK4420"/>
    <mergeCell ref="AL4419:AM4420"/>
    <mergeCell ref="AN4419:AO4420"/>
    <mergeCell ref="AP4419:AQ4420"/>
    <mergeCell ref="AR4419:AS4420"/>
    <mergeCell ref="AT4419:AU4420"/>
    <mergeCell ref="AV4419:AW4420"/>
    <mergeCell ref="AX4419:AY4420"/>
    <mergeCell ref="AZ4419:BA4420"/>
    <mergeCell ref="BB4419:BC4420"/>
    <mergeCell ref="BD4419:BE4420"/>
    <mergeCell ref="H4436:I4437"/>
    <mergeCell ref="J4436:K4437"/>
    <mergeCell ref="L4436:M4437"/>
    <mergeCell ref="AX4435:AY4435"/>
    <mergeCell ref="AZ4435:BA4435"/>
    <mergeCell ref="BB4435:BC4435"/>
    <mergeCell ref="BD4435:BE4435"/>
    <mergeCell ref="BF4435:BG4435"/>
    <mergeCell ref="BH4435:BI4435"/>
    <mergeCell ref="AL4435:AM4435"/>
    <mergeCell ref="AN4435:AO4435"/>
    <mergeCell ref="BJ4435:BK4435"/>
    <mergeCell ref="BL4435:BM4435"/>
    <mergeCell ref="B4422:C4422"/>
    <mergeCell ref="H4422:J4422"/>
    <mergeCell ref="L4422:N4422"/>
    <mergeCell ref="O4422:R4422"/>
    <mergeCell ref="AD4435:AE4435"/>
    <mergeCell ref="AF4435:AG4435"/>
    <mergeCell ref="AH4435:AI4435"/>
    <mergeCell ref="AJ4435:AK4435"/>
    <mergeCell ref="BQ4419:BQ4420"/>
    <mergeCell ref="BR4421:BS4421"/>
    <mergeCell ref="BQ4434:BQ4435"/>
    <mergeCell ref="AZ4436:BA4437"/>
    <mergeCell ref="BS4413:BS4414"/>
    <mergeCell ref="C4414:D4414"/>
    <mergeCell ref="B4415:B4416"/>
    <mergeCell ref="C4415:D4415"/>
    <mergeCell ref="E4415:E4416"/>
    <mergeCell ref="F4415:F4416"/>
    <mergeCell ref="G4415:G4416"/>
    <mergeCell ref="AZ4413:BA4414"/>
    <mergeCell ref="BB4413:BC4414"/>
    <mergeCell ref="BD4413:BE4414"/>
    <mergeCell ref="BF4413:BG4414"/>
    <mergeCell ref="BH4413:BI4414"/>
    <mergeCell ref="BJ4413:BK4414"/>
    <mergeCell ref="AN4413:AO4414"/>
    <mergeCell ref="AP4413:AQ4414"/>
    <mergeCell ref="AR4413:AS4414"/>
    <mergeCell ref="AT4413:AU4414"/>
    <mergeCell ref="AV4413:AW4414"/>
    <mergeCell ref="AX4413:AY4414"/>
    <mergeCell ref="AB4413:AC4414"/>
    <mergeCell ref="AD4413:AE4414"/>
    <mergeCell ref="BS4417:BS4418"/>
    <mergeCell ref="B4419:C4419"/>
    <mergeCell ref="BF4417:BG4418"/>
    <mergeCell ref="BH4417:BI4418"/>
    <mergeCell ref="BJ4417:BK4418"/>
    <mergeCell ref="BL4417:BM4418"/>
    <mergeCell ref="BN4417:BP4418"/>
    <mergeCell ref="BR4417:BR4418"/>
    <mergeCell ref="AT4417:AU4418"/>
    <mergeCell ref="AF4413:AG4414"/>
    <mergeCell ref="AH4413:AI4414"/>
    <mergeCell ref="AJ4413:AK4414"/>
    <mergeCell ref="AL4413:AM4414"/>
    <mergeCell ref="N4413:O4414"/>
    <mergeCell ref="P4413:Q4414"/>
    <mergeCell ref="R4413:S4414"/>
    <mergeCell ref="T4413:U4414"/>
    <mergeCell ref="X4413:Y4414"/>
    <mergeCell ref="Z4413:AA4414"/>
    <mergeCell ref="B4417:C4418"/>
    <mergeCell ref="D4417:E4418"/>
    <mergeCell ref="H4417:I4418"/>
    <mergeCell ref="J4417:K4418"/>
    <mergeCell ref="L4417:M4418"/>
    <mergeCell ref="N4417:O4418"/>
    <mergeCell ref="P4417:Q4418"/>
    <mergeCell ref="R4417:S4418"/>
    <mergeCell ref="D4419:E4420"/>
    <mergeCell ref="H4419:I4420"/>
    <mergeCell ref="J4419:K4420"/>
    <mergeCell ref="BS4415:BS4416"/>
    <mergeCell ref="C4416:D4416"/>
    <mergeCell ref="B4413:B4414"/>
    <mergeCell ref="C4413:D4413"/>
    <mergeCell ref="E4413:E4414"/>
    <mergeCell ref="F4413:F4414"/>
    <mergeCell ref="G4413:G4414"/>
    <mergeCell ref="H4413:I4414"/>
    <mergeCell ref="J4413:K4414"/>
    <mergeCell ref="L4413:M4414"/>
    <mergeCell ref="BQ4413:BQ4414"/>
    <mergeCell ref="BF4415:BG4416"/>
    <mergeCell ref="BH4415:BI4416"/>
    <mergeCell ref="BR4415:BR4416"/>
    <mergeCell ref="AT4415:AU4416"/>
    <mergeCell ref="AV4415:AW4416"/>
    <mergeCell ref="AX4415:AY4416"/>
    <mergeCell ref="AZ4415:BA4416"/>
    <mergeCell ref="BB4415:BC4416"/>
    <mergeCell ref="BD4415:BE4416"/>
    <mergeCell ref="AH4415:AI4416"/>
    <mergeCell ref="AJ4415:AK4416"/>
    <mergeCell ref="AL4415:AM4416"/>
    <mergeCell ref="AN4415:AO4416"/>
    <mergeCell ref="AP4415:AQ4416"/>
    <mergeCell ref="AR4415:AS4416"/>
    <mergeCell ref="T4415:U4416"/>
    <mergeCell ref="X4415:Y4416"/>
    <mergeCell ref="Z4415:AA4416"/>
    <mergeCell ref="AB4415:AC4416"/>
    <mergeCell ref="AD4415:AE4416"/>
    <mergeCell ref="AF4415:AG4416"/>
    <mergeCell ref="H4415:I4416"/>
    <mergeCell ref="J4415:K4416"/>
    <mergeCell ref="L4415:M4416"/>
    <mergeCell ref="N4415:O4416"/>
    <mergeCell ref="P4415:Q4416"/>
    <mergeCell ref="R4415:S4416"/>
    <mergeCell ref="BQ4415:BQ4416"/>
    <mergeCell ref="BL4413:BM4414"/>
    <mergeCell ref="BN4413:BP4414"/>
    <mergeCell ref="BR4413:BR4414"/>
    <mergeCell ref="C4410:D4410"/>
    <mergeCell ref="B4411:B4412"/>
    <mergeCell ref="C4411:D4411"/>
    <mergeCell ref="E4411:E4412"/>
    <mergeCell ref="F4411:F4412"/>
    <mergeCell ref="G4411:G4412"/>
    <mergeCell ref="AZ4409:BA4410"/>
    <mergeCell ref="BB4409:BC4410"/>
    <mergeCell ref="BD4409:BE4410"/>
    <mergeCell ref="BF4409:BG4410"/>
    <mergeCell ref="BH4409:BI4410"/>
    <mergeCell ref="BJ4409:BK4410"/>
    <mergeCell ref="AN4409:AO4410"/>
    <mergeCell ref="AP4409:AQ4410"/>
    <mergeCell ref="AR4409:AS4410"/>
    <mergeCell ref="AT4409:AU4410"/>
    <mergeCell ref="AV4409:AW4410"/>
    <mergeCell ref="AX4409:AY4410"/>
    <mergeCell ref="AB4409:AC4410"/>
    <mergeCell ref="AD4409:AE4410"/>
    <mergeCell ref="AF4409:AG4410"/>
    <mergeCell ref="AH4409:AI4410"/>
    <mergeCell ref="AJ4409:AK4410"/>
    <mergeCell ref="AL4409:AM4410"/>
    <mergeCell ref="N4409:O4410"/>
    <mergeCell ref="P4409:Q4410"/>
    <mergeCell ref="R4409:S4410"/>
    <mergeCell ref="T4409:U4410"/>
    <mergeCell ref="X4409:Y4410"/>
    <mergeCell ref="Z4409:AA4410"/>
    <mergeCell ref="BR4409:BR4410"/>
    <mergeCell ref="BS4411:BS4412"/>
    <mergeCell ref="C4412:D4412"/>
    <mergeCell ref="B4409:B4410"/>
    <mergeCell ref="C4409:D4409"/>
    <mergeCell ref="E4409:E4410"/>
    <mergeCell ref="F4409:F4410"/>
    <mergeCell ref="G4409:G4410"/>
    <mergeCell ref="H4409:I4410"/>
    <mergeCell ref="J4409:K4410"/>
    <mergeCell ref="L4409:M4410"/>
    <mergeCell ref="BF4411:BG4412"/>
    <mergeCell ref="BH4411:BI4412"/>
    <mergeCell ref="BJ4411:BK4412"/>
    <mergeCell ref="BL4411:BM4412"/>
    <mergeCell ref="BN4411:BP4412"/>
    <mergeCell ref="BR4411:BR4412"/>
    <mergeCell ref="AT4411:AU4412"/>
    <mergeCell ref="AV4411:AW4412"/>
    <mergeCell ref="AX4411:AY4412"/>
    <mergeCell ref="AZ4411:BA4412"/>
    <mergeCell ref="BB4411:BC4412"/>
    <mergeCell ref="BD4411:BE4412"/>
    <mergeCell ref="AH4411:AI4412"/>
    <mergeCell ref="BQ4411:BQ4412"/>
    <mergeCell ref="AD4411:AE4412"/>
    <mergeCell ref="AF4411:AG4412"/>
    <mergeCell ref="H4411:I4412"/>
    <mergeCell ref="J4411:K4412"/>
    <mergeCell ref="L4411:M4412"/>
    <mergeCell ref="N4411:O4412"/>
    <mergeCell ref="P4411:Q4412"/>
    <mergeCell ref="R4411:S4412"/>
    <mergeCell ref="BF4407:BG4408"/>
    <mergeCell ref="BH4407:BI4408"/>
    <mergeCell ref="BJ4407:BK4408"/>
    <mergeCell ref="BL4407:BM4408"/>
    <mergeCell ref="BN4407:BP4408"/>
    <mergeCell ref="BR4407:BR4408"/>
    <mergeCell ref="AT4407:AU4408"/>
    <mergeCell ref="AV4407:AW4408"/>
    <mergeCell ref="AX4407:AY4408"/>
    <mergeCell ref="AZ4407:BA4408"/>
    <mergeCell ref="BB4407:BC4408"/>
    <mergeCell ref="BD4407:BE4408"/>
    <mergeCell ref="AH4407:AI4408"/>
    <mergeCell ref="AJ4407:AK4408"/>
    <mergeCell ref="AL4407:AM4408"/>
    <mergeCell ref="AN4407:AO4408"/>
    <mergeCell ref="AP4407:AQ4408"/>
    <mergeCell ref="AR4407:AS4408"/>
    <mergeCell ref="T4407:U4408"/>
    <mergeCell ref="X4407:Y4408"/>
    <mergeCell ref="Z4407:AA4408"/>
    <mergeCell ref="AB4407:AC4408"/>
    <mergeCell ref="AD4407:AE4408"/>
    <mergeCell ref="AF4407:AG4408"/>
    <mergeCell ref="H4407:I4408"/>
    <mergeCell ref="J4407:K4408"/>
    <mergeCell ref="L4407:M4408"/>
    <mergeCell ref="N4407:O4408"/>
    <mergeCell ref="P4407:Q4408"/>
    <mergeCell ref="R4407:S4408"/>
    <mergeCell ref="BL4409:BM4410"/>
    <mergeCell ref="BN4409:BP4410"/>
    <mergeCell ref="BQ4407:BQ4408"/>
    <mergeCell ref="BB4403:BC4404"/>
    <mergeCell ref="BD4403:BE4404"/>
    <mergeCell ref="AH4403:AI4404"/>
    <mergeCell ref="AJ4403:AK4404"/>
    <mergeCell ref="AL4403:AM4404"/>
    <mergeCell ref="AN4403:AO4404"/>
    <mergeCell ref="AP4403:AQ4404"/>
    <mergeCell ref="AR4403:AS4404"/>
    <mergeCell ref="T4403:U4404"/>
    <mergeCell ref="X4403:Y4404"/>
    <mergeCell ref="Z4403:AA4404"/>
    <mergeCell ref="AB4403:AC4404"/>
    <mergeCell ref="AD4403:AE4404"/>
    <mergeCell ref="AF4403:AG4404"/>
    <mergeCell ref="H4403:I4404"/>
    <mergeCell ref="J4403:K4404"/>
    <mergeCell ref="L4403:M4404"/>
    <mergeCell ref="N4403:O4404"/>
    <mergeCell ref="P4403:Q4404"/>
    <mergeCell ref="R4403:S4404"/>
    <mergeCell ref="BL4405:BM4406"/>
    <mergeCell ref="BN4405:BP4406"/>
    <mergeCell ref="BR4405:BR4406"/>
    <mergeCell ref="BQ4405:BQ4406"/>
    <mergeCell ref="C4406:D4406"/>
    <mergeCell ref="B4407:B4408"/>
    <mergeCell ref="C4407:D4407"/>
    <mergeCell ref="E4407:E4408"/>
    <mergeCell ref="F4407:F4408"/>
    <mergeCell ref="G4407:G4408"/>
    <mergeCell ref="AZ4405:BA4406"/>
    <mergeCell ref="BB4405:BC4406"/>
    <mergeCell ref="BD4405:BE4406"/>
    <mergeCell ref="BF4405:BG4406"/>
    <mergeCell ref="BH4405:BI4406"/>
    <mergeCell ref="BJ4405:BK4406"/>
    <mergeCell ref="AN4405:AO4406"/>
    <mergeCell ref="AP4405:AQ4406"/>
    <mergeCell ref="AR4405:AS4406"/>
    <mergeCell ref="AT4405:AU4406"/>
    <mergeCell ref="AV4405:AW4406"/>
    <mergeCell ref="AX4405:AY4406"/>
    <mergeCell ref="AB4405:AC4406"/>
    <mergeCell ref="AD4405:AE4406"/>
    <mergeCell ref="AF4405:AG4406"/>
    <mergeCell ref="AH4405:AI4406"/>
    <mergeCell ref="AJ4405:AK4406"/>
    <mergeCell ref="AL4405:AM4406"/>
    <mergeCell ref="N4405:O4406"/>
    <mergeCell ref="P4405:Q4406"/>
    <mergeCell ref="R4405:S4406"/>
    <mergeCell ref="T4405:U4406"/>
    <mergeCell ref="X4405:Y4406"/>
    <mergeCell ref="Z4405:AA4406"/>
    <mergeCell ref="BQ4403:BQ4404"/>
    <mergeCell ref="C4408:D4408"/>
    <mergeCell ref="B4405:B4406"/>
    <mergeCell ref="C4405:D4405"/>
    <mergeCell ref="E4405:E4406"/>
    <mergeCell ref="F4405:F4406"/>
    <mergeCell ref="G4405:G4406"/>
    <mergeCell ref="H4405:I4406"/>
    <mergeCell ref="J4405:K4406"/>
    <mergeCell ref="L4405:M4406"/>
    <mergeCell ref="Z4399:AA4400"/>
    <mergeCell ref="AB4399:AC4400"/>
    <mergeCell ref="AD4399:AE4400"/>
    <mergeCell ref="AF4399:AG4400"/>
    <mergeCell ref="H4399:I4400"/>
    <mergeCell ref="J4399:K4400"/>
    <mergeCell ref="L4399:M4400"/>
    <mergeCell ref="N4399:O4400"/>
    <mergeCell ref="P4399:Q4400"/>
    <mergeCell ref="R4399:S4400"/>
    <mergeCell ref="BL4401:BM4402"/>
    <mergeCell ref="BN4401:BP4402"/>
    <mergeCell ref="BR4401:BR4402"/>
    <mergeCell ref="BS4401:BS4402"/>
    <mergeCell ref="C4402:D4402"/>
    <mergeCell ref="B4403:B4404"/>
    <mergeCell ref="C4403:D4403"/>
    <mergeCell ref="E4403:E4404"/>
    <mergeCell ref="F4403:F4404"/>
    <mergeCell ref="G4403:G4404"/>
    <mergeCell ref="AZ4401:BA4402"/>
    <mergeCell ref="BB4401:BC4402"/>
    <mergeCell ref="BD4401:BE4402"/>
    <mergeCell ref="BF4401:BG4402"/>
    <mergeCell ref="BH4401:BI4402"/>
    <mergeCell ref="BJ4401:BK4402"/>
    <mergeCell ref="AN4401:AO4402"/>
    <mergeCell ref="AP4401:AQ4402"/>
    <mergeCell ref="AR4401:AS4402"/>
    <mergeCell ref="AT4401:AU4402"/>
    <mergeCell ref="AV4401:AW4402"/>
    <mergeCell ref="AX4401:AY4402"/>
    <mergeCell ref="AB4401:AC4402"/>
    <mergeCell ref="AD4401:AE4402"/>
    <mergeCell ref="AF4401:AG4402"/>
    <mergeCell ref="AH4401:AI4402"/>
    <mergeCell ref="AJ4401:AK4402"/>
    <mergeCell ref="AL4401:AM4402"/>
    <mergeCell ref="N4401:O4402"/>
    <mergeCell ref="P4401:Q4402"/>
    <mergeCell ref="R4401:S4402"/>
    <mergeCell ref="T4401:U4402"/>
    <mergeCell ref="X4401:Y4402"/>
    <mergeCell ref="Z4401:AA4402"/>
    <mergeCell ref="BS4403:BS4404"/>
    <mergeCell ref="C4404:D4404"/>
    <mergeCell ref="B4401:B4402"/>
    <mergeCell ref="C4401:D4401"/>
    <mergeCell ref="E4401:E4402"/>
    <mergeCell ref="F4401:F4402"/>
    <mergeCell ref="G4401:G4402"/>
    <mergeCell ref="H4401:I4402"/>
    <mergeCell ref="J4401:K4402"/>
    <mergeCell ref="L4401:M4402"/>
    <mergeCell ref="BF4403:BG4404"/>
    <mergeCell ref="BH4403:BI4404"/>
    <mergeCell ref="BJ4403:BK4404"/>
    <mergeCell ref="BL4403:BM4404"/>
    <mergeCell ref="BN4403:BP4404"/>
    <mergeCell ref="BR4403:BR4404"/>
    <mergeCell ref="AT4403:AU4404"/>
    <mergeCell ref="AV4403:AW4404"/>
    <mergeCell ref="AX4403:AY4404"/>
    <mergeCell ref="AZ4403:BA4404"/>
    <mergeCell ref="BL4397:BM4398"/>
    <mergeCell ref="BN4397:BP4398"/>
    <mergeCell ref="BR4397:BR4398"/>
    <mergeCell ref="BS4397:BS4398"/>
    <mergeCell ref="C4398:D4398"/>
    <mergeCell ref="B4399:B4400"/>
    <mergeCell ref="C4399:D4399"/>
    <mergeCell ref="E4399:E4400"/>
    <mergeCell ref="F4399:F4400"/>
    <mergeCell ref="G4399:G4400"/>
    <mergeCell ref="AZ4397:BA4398"/>
    <mergeCell ref="BB4397:BC4398"/>
    <mergeCell ref="BD4397:BE4398"/>
    <mergeCell ref="BF4397:BG4398"/>
    <mergeCell ref="BH4397:BI4398"/>
    <mergeCell ref="BJ4397:BK4398"/>
    <mergeCell ref="AN4397:AO4398"/>
    <mergeCell ref="AP4397:AQ4398"/>
    <mergeCell ref="AR4397:AS4398"/>
    <mergeCell ref="AT4397:AU4398"/>
    <mergeCell ref="AV4397:AW4398"/>
    <mergeCell ref="AX4397:AY4398"/>
    <mergeCell ref="AB4397:AC4398"/>
    <mergeCell ref="AD4397:AE4398"/>
    <mergeCell ref="AF4397:AG4398"/>
    <mergeCell ref="AH4397:AI4398"/>
    <mergeCell ref="AJ4397:AK4398"/>
    <mergeCell ref="AL4397:AM4398"/>
    <mergeCell ref="N4397:O4398"/>
    <mergeCell ref="P4397:Q4398"/>
    <mergeCell ref="R4397:S4398"/>
    <mergeCell ref="T4397:U4398"/>
    <mergeCell ref="X4397:Y4398"/>
    <mergeCell ref="Z4397:AA4398"/>
    <mergeCell ref="BS4399:BS4400"/>
    <mergeCell ref="C4400:D4400"/>
    <mergeCell ref="B4397:B4398"/>
    <mergeCell ref="C4397:D4397"/>
    <mergeCell ref="E4397:E4398"/>
    <mergeCell ref="F4397:F4398"/>
    <mergeCell ref="G4397:G4398"/>
    <mergeCell ref="H4397:I4398"/>
    <mergeCell ref="J4397:K4398"/>
    <mergeCell ref="L4397:M4398"/>
    <mergeCell ref="BF4399:BG4400"/>
    <mergeCell ref="BH4399:BI4400"/>
    <mergeCell ref="BJ4399:BK4400"/>
    <mergeCell ref="BL4399:BM4400"/>
    <mergeCell ref="BN4399:BP4400"/>
    <mergeCell ref="BR4399:BR4400"/>
    <mergeCell ref="AT4399:AU4400"/>
    <mergeCell ref="AV4399:AW4400"/>
    <mergeCell ref="AX4399:AY4400"/>
    <mergeCell ref="AZ4399:BA4400"/>
    <mergeCell ref="BB4399:BC4400"/>
    <mergeCell ref="BD4399:BE4400"/>
    <mergeCell ref="AH4399:AI4400"/>
    <mergeCell ref="AJ4399:AK4400"/>
    <mergeCell ref="AL4399:AM4400"/>
    <mergeCell ref="AN4399:AO4400"/>
    <mergeCell ref="AP4399:AQ4400"/>
    <mergeCell ref="AR4399:AS4400"/>
    <mergeCell ref="T4399:U4400"/>
    <mergeCell ref="X4399:Y4400"/>
    <mergeCell ref="G4393:G4394"/>
    <mergeCell ref="H4393:I4394"/>
    <mergeCell ref="J4393:K4394"/>
    <mergeCell ref="L4393:M4394"/>
    <mergeCell ref="BF4395:BG4396"/>
    <mergeCell ref="BH4395:BI4396"/>
    <mergeCell ref="BJ4395:BK4396"/>
    <mergeCell ref="BL4395:BM4396"/>
    <mergeCell ref="BN4395:BP4396"/>
    <mergeCell ref="BR4395:BR4396"/>
    <mergeCell ref="AT4395:AU4396"/>
    <mergeCell ref="AV4395:AW4396"/>
    <mergeCell ref="AX4395:AY4396"/>
    <mergeCell ref="AZ4395:BA4396"/>
    <mergeCell ref="BB4395:BC4396"/>
    <mergeCell ref="BD4395:BE4396"/>
    <mergeCell ref="AH4395:AI4396"/>
    <mergeCell ref="AJ4395:AK4396"/>
    <mergeCell ref="AL4395:AM4396"/>
    <mergeCell ref="AN4395:AO4396"/>
    <mergeCell ref="AP4395:AQ4396"/>
    <mergeCell ref="AR4395:AS4396"/>
    <mergeCell ref="T4395:U4396"/>
    <mergeCell ref="X4395:Y4396"/>
    <mergeCell ref="Z4395:AA4396"/>
    <mergeCell ref="AB4395:AC4396"/>
    <mergeCell ref="AD4395:AE4396"/>
    <mergeCell ref="AF4395:AG4396"/>
    <mergeCell ref="H4395:I4396"/>
    <mergeCell ref="J4395:K4396"/>
    <mergeCell ref="L4395:M4396"/>
    <mergeCell ref="N4395:O4396"/>
    <mergeCell ref="P4395:Q4396"/>
    <mergeCell ref="R4395:S4396"/>
    <mergeCell ref="AX4391:AY4392"/>
    <mergeCell ref="AZ4391:BA4392"/>
    <mergeCell ref="BB4391:BC4392"/>
    <mergeCell ref="BD4391:BE4392"/>
    <mergeCell ref="AH4391:AI4392"/>
    <mergeCell ref="AJ4391:AK4392"/>
    <mergeCell ref="AL4391:AM4392"/>
    <mergeCell ref="AN4391:AO4392"/>
    <mergeCell ref="AP4391:AQ4392"/>
    <mergeCell ref="AR4391:AS4392"/>
    <mergeCell ref="T4391:U4392"/>
    <mergeCell ref="X4391:Y4392"/>
    <mergeCell ref="Z4391:AA4392"/>
    <mergeCell ref="AB4391:AC4392"/>
    <mergeCell ref="AD4391:AE4392"/>
    <mergeCell ref="AF4391:AG4392"/>
    <mergeCell ref="H4391:I4392"/>
    <mergeCell ref="J4391:K4392"/>
    <mergeCell ref="L4391:M4392"/>
    <mergeCell ref="N4391:O4392"/>
    <mergeCell ref="P4391:Q4392"/>
    <mergeCell ref="R4391:S4392"/>
    <mergeCell ref="BQ4389:BQ4390"/>
    <mergeCell ref="BQ4391:BQ4392"/>
    <mergeCell ref="BL4393:BM4394"/>
    <mergeCell ref="BN4393:BP4394"/>
    <mergeCell ref="BR4393:BR4394"/>
    <mergeCell ref="BS4393:BS4394"/>
    <mergeCell ref="C4394:D4394"/>
    <mergeCell ref="B4395:B4396"/>
    <mergeCell ref="C4395:D4395"/>
    <mergeCell ref="E4395:E4396"/>
    <mergeCell ref="F4395:F4396"/>
    <mergeCell ref="G4395:G4396"/>
    <mergeCell ref="AZ4393:BA4394"/>
    <mergeCell ref="BB4393:BC4394"/>
    <mergeCell ref="BD4393:BE4394"/>
    <mergeCell ref="BF4393:BG4394"/>
    <mergeCell ref="BH4393:BI4394"/>
    <mergeCell ref="BJ4393:BK4394"/>
    <mergeCell ref="AN4393:AO4394"/>
    <mergeCell ref="AP4393:AQ4394"/>
    <mergeCell ref="AR4393:AS4394"/>
    <mergeCell ref="AT4393:AU4394"/>
    <mergeCell ref="AV4393:AW4394"/>
    <mergeCell ref="AX4393:AY4394"/>
    <mergeCell ref="AB4393:AC4394"/>
    <mergeCell ref="AD4393:AE4394"/>
    <mergeCell ref="AF4393:AG4394"/>
    <mergeCell ref="AH4393:AI4394"/>
    <mergeCell ref="AJ4393:AK4394"/>
    <mergeCell ref="AL4393:AM4394"/>
    <mergeCell ref="N4393:O4394"/>
    <mergeCell ref="P4393:Q4394"/>
    <mergeCell ref="R4393:S4394"/>
    <mergeCell ref="T4393:U4394"/>
    <mergeCell ref="X4393:Y4394"/>
    <mergeCell ref="Z4393:AA4394"/>
    <mergeCell ref="BS4395:BS4396"/>
    <mergeCell ref="C4396:D4396"/>
    <mergeCell ref="B4393:B4394"/>
    <mergeCell ref="C4393:D4393"/>
    <mergeCell ref="E4393:E4394"/>
    <mergeCell ref="F4393:F4394"/>
    <mergeCell ref="T4387:U4388"/>
    <mergeCell ref="X4387:Y4388"/>
    <mergeCell ref="Z4387:AA4388"/>
    <mergeCell ref="AB4387:AC4388"/>
    <mergeCell ref="AD4387:AE4388"/>
    <mergeCell ref="AF4387:AG4388"/>
    <mergeCell ref="H4387:I4388"/>
    <mergeCell ref="J4387:K4388"/>
    <mergeCell ref="L4387:M4388"/>
    <mergeCell ref="N4387:O4388"/>
    <mergeCell ref="P4387:Q4388"/>
    <mergeCell ref="R4387:S4388"/>
    <mergeCell ref="BL4389:BM4390"/>
    <mergeCell ref="BN4389:BP4390"/>
    <mergeCell ref="BR4389:BR4390"/>
    <mergeCell ref="BS4389:BS4390"/>
    <mergeCell ref="C4390:D4390"/>
    <mergeCell ref="B4391:B4392"/>
    <mergeCell ref="C4391:D4391"/>
    <mergeCell ref="E4391:E4392"/>
    <mergeCell ref="F4391:F4392"/>
    <mergeCell ref="G4391:G4392"/>
    <mergeCell ref="AZ4389:BA4390"/>
    <mergeCell ref="BB4389:BC4390"/>
    <mergeCell ref="BD4389:BE4390"/>
    <mergeCell ref="BF4389:BG4390"/>
    <mergeCell ref="BH4389:BI4390"/>
    <mergeCell ref="BJ4389:BK4390"/>
    <mergeCell ref="AN4389:AO4390"/>
    <mergeCell ref="AP4389:AQ4390"/>
    <mergeCell ref="AR4389:AS4390"/>
    <mergeCell ref="AT4389:AU4390"/>
    <mergeCell ref="AV4389:AW4390"/>
    <mergeCell ref="AX4389:AY4390"/>
    <mergeCell ref="AB4389:AC4390"/>
    <mergeCell ref="AD4389:AE4390"/>
    <mergeCell ref="AF4389:AG4390"/>
    <mergeCell ref="AH4389:AI4390"/>
    <mergeCell ref="AJ4389:AK4390"/>
    <mergeCell ref="AL4389:AM4390"/>
    <mergeCell ref="N4389:O4390"/>
    <mergeCell ref="P4389:Q4390"/>
    <mergeCell ref="R4389:S4390"/>
    <mergeCell ref="T4389:U4390"/>
    <mergeCell ref="X4389:Y4390"/>
    <mergeCell ref="Z4389:AA4390"/>
    <mergeCell ref="BS4391:BS4392"/>
    <mergeCell ref="C4392:D4392"/>
    <mergeCell ref="B4389:B4390"/>
    <mergeCell ref="C4389:D4389"/>
    <mergeCell ref="E4389:E4390"/>
    <mergeCell ref="F4389:F4390"/>
    <mergeCell ref="G4389:G4390"/>
    <mergeCell ref="H4389:I4390"/>
    <mergeCell ref="J4389:K4390"/>
    <mergeCell ref="L4389:M4390"/>
    <mergeCell ref="BF4391:BG4392"/>
    <mergeCell ref="BH4391:BI4392"/>
    <mergeCell ref="BJ4391:BK4392"/>
    <mergeCell ref="BL4391:BM4392"/>
    <mergeCell ref="BN4391:BP4392"/>
    <mergeCell ref="BR4391:BR4392"/>
    <mergeCell ref="AT4391:AU4392"/>
    <mergeCell ref="AV4391:AW4392"/>
    <mergeCell ref="P4383:Q4384"/>
    <mergeCell ref="R4383:S4384"/>
    <mergeCell ref="BL4385:BM4386"/>
    <mergeCell ref="BN4385:BP4386"/>
    <mergeCell ref="BR4385:BR4386"/>
    <mergeCell ref="BS4385:BS4386"/>
    <mergeCell ref="C4386:D4386"/>
    <mergeCell ref="B4387:B4388"/>
    <mergeCell ref="C4387:D4387"/>
    <mergeCell ref="E4387:E4388"/>
    <mergeCell ref="F4387:F4388"/>
    <mergeCell ref="G4387:G4388"/>
    <mergeCell ref="AZ4385:BA4386"/>
    <mergeCell ref="BB4385:BC4386"/>
    <mergeCell ref="BD4385:BE4386"/>
    <mergeCell ref="BF4385:BG4386"/>
    <mergeCell ref="BH4385:BI4386"/>
    <mergeCell ref="BJ4385:BK4386"/>
    <mergeCell ref="AN4385:AO4386"/>
    <mergeCell ref="AP4385:AQ4386"/>
    <mergeCell ref="AR4385:AS4386"/>
    <mergeCell ref="AT4385:AU4386"/>
    <mergeCell ref="AV4385:AW4386"/>
    <mergeCell ref="AX4385:AY4386"/>
    <mergeCell ref="AB4385:AC4386"/>
    <mergeCell ref="AD4385:AE4386"/>
    <mergeCell ref="AF4385:AG4386"/>
    <mergeCell ref="AH4385:AI4386"/>
    <mergeCell ref="AJ4385:AK4386"/>
    <mergeCell ref="AL4385:AM4386"/>
    <mergeCell ref="N4385:O4386"/>
    <mergeCell ref="P4385:Q4386"/>
    <mergeCell ref="R4385:S4386"/>
    <mergeCell ref="T4385:U4386"/>
    <mergeCell ref="X4385:Y4386"/>
    <mergeCell ref="Z4385:AA4386"/>
    <mergeCell ref="BS4387:BS4388"/>
    <mergeCell ref="C4388:D4388"/>
    <mergeCell ref="B4385:B4386"/>
    <mergeCell ref="C4385:D4385"/>
    <mergeCell ref="E4385:E4386"/>
    <mergeCell ref="F4385:F4386"/>
    <mergeCell ref="G4385:G4386"/>
    <mergeCell ref="H4385:I4386"/>
    <mergeCell ref="J4385:K4386"/>
    <mergeCell ref="L4385:M4386"/>
    <mergeCell ref="BF4387:BG4388"/>
    <mergeCell ref="BH4387:BI4388"/>
    <mergeCell ref="BJ4387:BK4388"/>
    <mergeCell ref="BL4387:BM4388"/>
    <mergeCell ref="BN4387:BP4388"/>
    <mergeCell ref="BR4387:BR4388"/>
    <mergeCell ref="AT4387:AU4388"/>
    <mergeCell ref="AV4387:AW4388"/>
    <mergeCell ref="AX4387:AY4388"/>
    <mergeCell ref="AZ4387:BA4388"/>
    <mergeCell ref="BB4387:BC4388"/>
    <mergeCell ref="BD4387:BE4388"/>
    <mergeCell ref="AH4387:AI4388"/>
    <mergeCell ref="AJ4387:AK4388"/>
    <mergeCell ref="AL4387:AM4388"/>
    <mergeCell ref="AN4387:AO4388"/>
    <mergeCell ref="AP4387:AQ4388"/>
    <mergeCell ref="AR4387:AS4388"/>
    <mergeCell ref="B4383:B4384"/>
    <mergeCell ref="C4383:D4383"/>
    <mergeCell ref="E4383:E4384"/>
    <mergeCell ref="F4383:F4384"/>
    <mergeCell ref="G4383:G4384"/>
    <mergeCell ref="AZ4381:BA4382"/>
    <mergeCell ref="BB4381:BC4382"/>
    <mergeCell ref="BD4381:BE4382"/>
    <mergeCell ref="BF4381:BG4382"/>
    <mergeCell ref="BH4381:BI4382"/>
    <mergeCell ref="BJ4381:BK4382"/>
    <mergeCell ref="AN4381:AO4382"/>
    <mergeCell ref="AP4381:AQ4382"/>
    <mergeCell ref="AR4381:AS4382"/>
    <mergeCell ref="AT4381:AU4382"/>
    <mergeCell ref="AV4381:AW4382"/>
    <mergeCell ref="AX4381:AY4382"/>
    <mergeCell ref="AB4381:AC4382"/>
    <mergeCell ref="AD4381:AE4382"/>
    <mergeCell ref="AF4381:AG4382"/>
    <mergeCell ref="AH4381:AI4382"/>
    <mergeCell ref="AJ4381:AK4382"/>
    <mergeCell ref="AL4381:AM4382"/>
    <mergeCell ref="N4381:O4382"/>
    <mergeCell ref="P4381:Q4382"/>
    <mergeCell ref="R4381:S4382"/>
    <mergeCell ref="T4381:U4382"/>
    <mergeCell ref="X4381:Y4382"/>
    <mergeCell ref="Z4381:AA4382"/>
    <mergeCell ref="BS4383:BS4384"/>
    <mergeCell ref="C4384:D4384"/>
    <mergeCell ref="B4379:B4380"/>
    <mergeCell ref="C4379:D4379"/>
    <mergeCell ref="E4379:E4380"/>
    <mergeCell ref="F4379:F4380"/>
    <mergeCell ref="G4379:G4380"/>
    <mergeCell ref="BF4383:BG4384"/>
    <mergeCell ref="BH4383:BI4384"/>
    <mergeCell ref="BJ4383:BK4384"/>
    <mergeCell ref="BL4383:BM4384"/>
    <mergeCell ref="BN4383:BP4384"/>
    <mergeCell ref="BR4383:BR4384"/>
    <mergeCell ref="AT4383:AU4384"/>
    <mergeCell ref="AV4383:AW4384"/>
    <mergeCell ref="AX4383:AY4384"/>
    <mergeCell ref="AZ4383:BA4384"/>
    <mergeCell ref="BB4383:BC4384"/>
    <mergeCell ref="BD4383:BE4384"/>
    <mergeCell ref="AH4383:AI4384"/>
    <mergeCell ref="AJ4383:AK4384"/>
    <mergeCell ref="AL4383:AM4384"/>
    <mergeCell ref="AN4383:AO4384"/>
    <mergeCell ref="AP4383:AQ4384"/>
    <mergeCell ref="AR4383:AS4384"/>
    <mergeCell ref="T4383:U4384"/>
    <mergeCell ref="X4383:Y4384"/>
    <mergeCell ref="Z4383:AA4384"/>
    <mergeCell ref="AB4383:AC4384"/>
    <mergeCell ref="AD4383:AE4384"/>
    <mergeCell ref="AF4383:AG4384"/>
    <mergeCell ref="H4383:I4384"/>
    <mergeCell ref="J4383:K4384"/>
    <mergeCell ref="L4383:M4384"/>
    <mergeCell ref="N4383:O4384"/>
    <mergeCell ref="C4380:D4380"/>
    <mergeCell ref="B4381:B4382"/>
    <mergeCell ref="C4381:D4381"/>
    <mergeCell ref="E4381:E4382"/>
    <mergeCell ref="F4381:F4382"/>
    <mergeCell ref="G4381:G4382"/>
    <mergeCell ref="H4381:I4382"/>
    <mergeCell ref="J4381:K4382"/>
    <mergeCell ref="L4381:M4382"/>
    <mergeCell ref="BF4379:BG4380"/>
    <mergeCell ref="BH4379:BI4380"/>
    <mergeCell ref="BJ4379:BK4380"/>
    <mergeCell ref="BL4379:BM4380"/>
    <mergeCell ref="BN4379:BP4380"/>
    <mergeCell ref="BR4379:BR4380"/>
    <mergeCell ref="AT4379:AU4380"/>
    <mergeCell ref="AV4379:AW4380"/>
    <mergeCell ref="AX4379:AY4380"/>
    <mergeCell ref="AZ4379:BA4380"/>
    <mergeCell ref="BB4379:BC4380"/>
    <mergeCell ref="BD4379:BE4380"/>
    <mergeCell ref="AH4379:AI4380"/>
    <mergeCell ref="AJ4379:AK4380"/>
    <mergeCell ref="AL4379:AM4380"/>
    <mergeCell ref="AN4379:AO4380"/>
    <mergeCell ref="AP4379:AQ4380"/>
    <mergeCell ref="AR4379:AS4380"/>
    <mergeCell ref="T4379:U4380"/>
    <mergeCell ref="X4379:Y4380"/>
    <mergeCell ref="Z4379:AA4380"/>
    <mergeCell ref="AB4379:AC4380"/>
    <mergeCell ref="AD4379:AE4380"/>
    <mergeCell ref="AF4379:AG4380"/>
    <mergeCell ref="H4379:I4380"/>
    <mergeCell ref="J4379:K4380"/>
    <mergeCell ref="L4379:M4380"/>
    <mergeCell ref="N4379:O4380"/>
    <mergeCell ref="P4379:Q4380"/>
    <mergeCell ref="R4379:S4380"/>
    <mergeCell ref="BL4381:BM4382"/>
    <mergeCell ref="BN4381:BP4382"/>
    <mergeCell ref="BR4381:BR4382"/>
    <mergeCell ref="C4382:D4382"/>
    <mergeCell ref="BQ4379:BQ4380"/>
    <mergeCell ref="B4365:C4365"/>
    <mergeCell ref="H4365:J4365"/>
    <mergeCell ref="L4365:N4365"/>
    <mergeCell ref="BL4377:BM4378"/>
    <mergeCell ref="BN4377:BP4378"/>
    <mergeCell ref="BR4377:BR4378"/>
    <mergeCell ref="BS4377:BS4378"/>
    <mergeCell ref="AZ4377:BA4378"/>
    <mergeCell ref="BB4377:BC4378"/>
    <mergeCell ref="BD4377:BE4378"/>
    <mergeCell ref="BF4377:BG4378"/>
    <mergeCell ref="BH4377:BI4378"/>
    <mergeCell ref="BJ4377:BK4378"/>
    <mergeCell ref="AN4377:AO4378"/>
    <mergeCell ref="AP4377:AQ4378"/>
    <mergeCell ref="AR4377:AS4378"/>
    <mergeCell ref="AT4377:AU4378"/>
    <mergeCell ref="AV4377:AW4378"/>
    <mergeCell ref="AX4377:AY4378"/>
    <mergeCell ref="AB4377:AC4378"/>
    <mergeCell ref="AD4377:AE4378"/>
    <mergeCell ref="AF4377:AG4378"/>
    <mergeCell ref="AH4377:AI4378"/>
    <mergeCell ref="AJ4377:AK4378"/>
    <mergeCell ref="AL4377:AM4378"/>
    <mergeCell ref="N4377:O4378"/>
    <mergeCell ref="P4377:Q4378"/>
    <mergeCell ref="R4377:S4378"/>
    <mergeCell ref="T4377:U4378"/>
    <mergeCell ref="X4377:Y4378"/>
    <mergeCell ref="Z4377:AA4378"/>
    <mergeCell ref="B4377:B4378"/>
    <mergeCell ref="C4377:D4377"/>
    <mergeCell ref="E4377:E4378"/>
    <mergeCell ref="F4377:F4378"/>
    <mergeCell ref="G4377:G4378"/>
    <mergeCell ref="BQ4377:BQ4378"/>
    <mergeCell ref="C4378:D4378"/>
    <mergeCell ref="BF4372:BO4372"/>
    <mergeCell ref="B4375:B4376"/>
    <mergeCell ref="C4375:D4376"/>
    <mergeCell ref="F4375:F4376"/>
    <mergeCell ref="G4375:G4376"/>
    <mergeCell ref="H4375:I4376"/>
    <mergeCell ref="J4375:O4375"/>
    <mergeCell ref="P4375:U4375"/>
    <mergeCell ref="X4375:Y4376"/>
    <mergeCell ref="Z4375:AA4376"/>
    <mergeCell ref="B4368:BP4368"/>
    <mergeCell ref="E4370:AE4370"/>
    <mergeCell ref="AG4370:AM4370"/>
    <mergeCell ref="AN4370:BO4370"/>
    <mergeCell ref="C4372:D4372"/>
    <mergeCell ref="E4372:AE4372"/>
    <mergeCell ref="AG4372:AJ4372"/>
    <mergeCell ref="AK4372:BB4372"/>
    <mergeCell ref="BC4372:BE4372"/>
    <mergeCell ref="AQ4365:AS4365"/>
    <mergeCell ref="AU4365:AW4365"/>
    <mergeCell ref="BB4365:BF4365"/>
    <mergeCell ref="BG4365:BI4365"/>
    <mergeCell ref="BK4365:BM4365"/>
    <mergeCell ref="BC4366:BP4366"/>
    <mergeCell ref="S4365:U4365"/>
    <mergeCell ref="BF4376:BG4376"/>
    <mergeCell ref="BH4376:BI4376"/>
    <mergeCell ref="AL4376:AM4376"/>
    <mergeCell ref="AN4376:AO4376"/>
    <mergeCell ref="AP4376:AQ4376"/>
    <mergeCell ref="AR4376:AS4376"/>
    <mergeCell ref="AT4376:AU4376"/>
    <mergeCell ref="AV4376:AW4376"/>
    <mergeCell ref="BH4375:BM4375"/>
    <mergeCell ref="BN4375:BP4376"/>
    <mergeCell ref="J4376:K4376"/>
    <mergeCell ref="L4376:M4376"/>
    <mergeCell ref="N4376:O4376"/>
    <mergeCell ref="P4376:Q4376"/>
    <mergeCell ref="R4376:S4376"/>
    <mergeCell ref="T4376:U4376"/>
    <mergeCell ref="AB4375:AC4376"/>
    <mergeCell ref="AD4375:AI4375"/>
    <mergeCell ref="AJ4375:AO4375"/>
    <mergeCell ref="AP4375:AU4375"/>
    <mergeCell ref="AV4375:BA4375"/>
    <mergeCell ref="BB4375:BG4375"/>
    <mergeCell ref="BB4358:BC4359"/>
    <mergeCell ref="BD4358:BE4359"/>
    <mergeCell ref="AH4358:AI4359"/>
    <mergeCell ref="AJ4358:AK4359"/>
    <mergeCell ref="AL4358:AM4359"/>
    <mergeCell ref="AN4358:AO4359"/>
    <mergeCell ref="AP4358:AQ4359"/>
    <mergeCell ref="AR4358:AS4359"/>
    <mergeCell ref="T4358:U4359"/>
    <mergeCell ref="X4358:Y4359"/>
    <mergeCell ref="Z4358:AA4359"/>
    <mergeCell ref="AB4358:AC4359"/>
    <mergeCell ref="AD4358:AE4359"/>
    <mergeCell ref="AF4358:AG4359"/>
    <mergeCell ref="BJ4376:BK4376"/>
    <mergeCell ref="BL4376:BM4376"/>
    <mergeCell ref="H4360:I4361"/>
    <mergeCell ref="J4360:K4361"/>
    <mergeCell ref="L4360:M4361"/>
    <mergeCell ref="N4360:O4361"/>
    <mergeCell ref="P4360:Q4361"/>
    <mergeCell ref="R4360:S4361"/>
    <mergeCell ref="T4360:U4361"/>
    <mergeCell ref="X4360:Y4361"/>
    <mergeCell ref="Z4360:AA4361"/>
    <mergeCell ref="AB4360:AC4361"/>
    <mergeCell ref="AD4360:AE4361"/>
    <mergeCell ref="AF4360:AG4361"/>
    <mergeCell ref="AH4360:AI4361"/>
    <mergeCell ref="AJ4360:AK4361"/>
    <mergeCell ref="AL4360:AM4361"/>
    <mergeCell ref="AN4360:AO4361"/>
    <mergeCell ref="AP4360:AQ4361"/>
    <mergeCell ref="AR4360:AS4361"/>
    <mergeCell ref="AT4360:AU4361"/>
    <mergeCell ref="AV4360:AW4361"/>
    <mergeCell ref="AX4360:AY4361"/>
    <mergeCell ref="AZ4360:BA4361"/>
    <mergeCell ref="BB4360:BC4361"/>
    <mergeCell ref="BD4360:BE4361"/>
    <mergeCell ref="AV4358:AW4359"/>
    <mergeCell ref="AX4358:AY4359"/>
    <mergeCell ref="AZ4358:BA4359"/>
    <mergeCell ref="H4377:I4378"/>
    <mergeCell ref="J4377:K4378"/>
    <mergeCell ref="L4377:M4378"/>
    <mergeCell ref="AX4376:AY4376"/>
    <mergeCell ref="AZ4376:BA4376"/>
    <mergeCell ref="BB4376:BC4376"/>
    <mergeCell ref="BD4376:BE4376"/>
    <mergeCell ref="B4363:C4363"/>
    <mergeCell ref="H4363:J4363"/>
    <mergeCell ref="L4363:N4363"/>
    <mergeCell ref="O4363:R4363"/>
    <mergeCell ref="AD4376:AE4376"/>
    <mergeCell ref="AF4376:AG4376"/>
    <mergeCell ref="AH4376:AI4376"/>
    <mergeCell ref="AJ4376:AK4376"/>
    <mergeCell ref="BQ4360:BQ4361"/>
    <mergeCell ref="BR4362:BS4362"/>
    <mergeCell ref="BQ4375:BQ4376"/>
    <mergeCell ref="BS4354:BS4355"/>
    <mergeCell ref="C4355:D4355"/>
    <mergeCell ref="B4356:B4357"/>
    <mergeCell ref="C4356:D4356"/>
    <mergeCell ref="E4356:E4357"/>
    <mergeCell ref="F4356:F4357"/>
    <mergeCell ref="G4356:G4357"/>
    <mergeCell ref="AZ4354:BA4355"/>
    <mergeCell ref="BB4354:BC4355"/>
    <mergeCell ref="BD4354:BE4355"/>
    <mergeCell ref="BF4354:BG4355"/>
    <mergeCell ref="BH4354:BI4355"/>
    <mergeCell ref="BJ4354:BK4355"/>
    <mergeCell ref="AN4354:AO4355"/>
    <mergeCell ref="AP4354:AQ4355"/>
    <mergeCell ref="AR4354:AS4355"/>
    <mergeCell ref="AT4354:AU4355"/>
    <mergeCell ref="AV4354:AW4355"/>
    <mergeCell ref="AX4354:AY4355"/>
    <mergeCell ref="AB4354:AC4355"/>
    <mergeCell ref="AD4354:AE4355"/>
    <mergeCell ref="BS4358:BS4359"/>
    <mergeCell ref="B4360:C4360"/>
    <mergeCell ref="BF4358:BG4359"/>
    <mergeCell ref="BH4358:BI4359"/>
    <mergeCell ref="BJ4358:BK4359"/>
    <mergeCell ref="BL4358:BM4359"/>
    <mergeCell ref="BN4358:BP4359"/>
    <mergeCell ref="BR4358:BR4359"/>
    <mergeCell ref="AT4358:AU4359"/>
    <mergeCell ref="AF4354:AG4355"/>
    <mergeCell ref="AH4354:AI4355"/>
    <mergeCell ref="AJ4354:AK4355"/>
    <mergeCell ref="AL4354:AM4355"/>
    <mergeCell ref="N4354:O4355"/>
    <mergeCell ref="P4354:Q4355"/>
    <mergeCell ref="R4354:S4355"/>
    <mergeCell ref="T4354:U4355"/>
    <mergeCell ref="X4354:Y4355"/>
    <mergeCell ref="Z4354:AA4355"/>
    <mergeCell ref="BS4356:BS4357"/>
    <mergeCell ref="C4357:D4357"/>
    <mergeCell ref="B4358:C4359"/>
    <mergeCell ref="D4358:E4359"/>
    <mergeCell ref="H4358:I4359"/>
    <mergeCell ref="J4358:K4359"/>
    <mergeCell ref="L4358:M4359"/>
    <mergeCell ref="N4358:O4359"/>
    <mergeCell ref="P4358:Q4359"/>
    <mergeCell ref="R4358:S4359"/>
    <mergeCell ref="D4360:E4361"/>
    <mergeCell ref="B4354:B4355"/>
    <mergeCell ref="C4354:D4354"/>
    <mergeCell ref="E4354:E4355"/>
    <mergeCell ref="F4354:F4355"/>
    <mergeCell ref="G4354:G4355"/>
    <mergeCell ref="H4354:I4355"/>
    <mergeCell ref="J4354:K4355"/>
    <mergeCell ref="L4354:M4355"/>
    <mergeCell ref="BQ4354:BQ4355"/>
    <mergeCell ref="BF4356:BG4357"/>
    <mergeCell ref="BH4356:BI4357"/>
    <mergeCell ref="BJ4356:BK4357"/>
    <mergeCell ref="BL4356:BM4357"/>
    <mergeCell ref="BN4356:BP4357"/>
    <mergeCell ref="BR4356:BR4357"/>
    <mergeCell ref="AT4356:AU4357"/>
    <mergeCell ref="AV4356:AW4357"/>
    <mergeCell ref="AX4356:AY4357"/>
    <mergeCell ref="AZ4356:BA4357"/>
    <mergeCell ref="BB4356:BC4357"/>
    <mergeCell ref="BD4356:BE4357"/>
    <mergeCell ref="AH4356:AI4357"/>
    <mergeCell ref="AJ4356:AK4357"/>
    <mergeCell ref="AL4356:AM4357"/>
    <mergeCell ref="AN4356:AO4357"/>
    <mergeCell ref="AP4356:AQ4357"/>
    <mergeCell ref="AR4356:AS4357"/>
    <mergeCell ref="T4356:U4357"/>
    <mergeCell ref="X4356:Y4357"/>
    <mergeCell ref="Z4356:AA4357"/>
    <mergeCell ref="AB4356:AC4357"/>
    <mergeCell ref="AD4356:AE4357"/>
    <mergeCell ref="AF4356:AG4357"/>
    <mergeCell ref="H4356:I4357"/>
    <mergeCell ref="J4356:K4357"/>
    <mergeCell ref="L4356:M4357"/>
    <mergeCell ref="N4356:O4357"/>
    <mergeCell ref="P4356:Q4357"/>
    <mergeCell ref="R4356:S4357"/>
    <mergeCell ref="BQ4356:BQ4357"/>
    <mergeCell ref="BL4354:BM4355"/>
    <mergeCell ref="BN4354:BP4355"/>
    <mergeCell ref="BR4354:BR4355"/>
    <mergeCell ref="C4351:D4351"/>
    <mergeCell ref="B4352:B4353"/>
    <mergeCell ref="C4352:D4352"/>
    <mergeCell ref="E4352:E4353"/>
    <mergeCell ref="F4352:F4353"/>
    <mergeCell ref="G4352:G4353"/>
    <mergeCell ref="AZ4350:BA4351"/>
    <mergeCell ref="BB4350:BC4351"/>
    <mergeCell ref="BD4350:BE4351"/>
    <mergeCell ref="BF4350:BG4351"/>
    <mergeCell ref="BH4350:BI4351"/>
    <mergeCell ref="BJ4350:BK4351"/>
    <mergeCell ref="AN4350:AO4351"/>
    <mergeCell ref="AP4350:AQ4351"/>
    <mergeCell ref="AR4350:AS4351"/>
    <mergeCell ref="AT4350:AU4351"/>
    <mergeCell ref="AV4350:AW4351"/>
    <mergeCell ref="AX4350:AY4351"/>
    <mergeCell ref="AB4350:AC4351"/>
    <mergeCell ref="AD4350:AE4351"/>
    <mergeCell ref="AF4350:AG4351"/>
    <mergeCell ref="AH4350:AI4351"/>
    <mergeCell ref="AJ4350:AK4351"/>
    <mergeCell ref="AL4350:AM4351"/>
    <mergeCell ref="N4350:O4351"/>
    <mergeCell ref="P4350:Q4351"/>
    <mergeCell ref="R4350:S4351"/>
    <mergeCell ref="T4350:U4351"/>
    <mergeCell ref="X4350:Y4351"/>
    <mergeCell ref="Z4350:AA4351"/>
    <mergeCell ref="BS4352:BS4353"/>
    <mergeCell ref="C4353:D4353"/>
    <mergeCell ref="B4350:B4351"/>
    <mergeCell ref="C4350:D4350"/>
    <mergeCell ref="E4350:E4351"/>
    <mergeCell ref="F4350:F4351"/>
    <mergeCell ref="G4350:G4351"/>
    <mergeCell ref="H4350:I4351"/>
    <mergeCell ref="J4350:K4351"/>
    <mergeCell ref="L4350:M4351"/>
    <mergeCell ref="BF4352:BG4353"/>
    <mergeCell ref="BH4352:BI4353"/>
    <mergeCell ref="BJ4352:BK4353"/>
    <mergeCell ref="BL4352:BM4353"/>
    <mergeCell ref="BN4352:BP4353"/>
    <mergeCell ref="BR4352:BR4353"/>
    <mergeCell ref="AT4352:AU4353"/>
    <mergeCell ref="AV4352:AW4353"/>
    <mergeCell ref="AX4352:AY4353"/>
    <mergeCell ref="AZ4352:BA4353"/>
    <mergeCell ref="BB4352:BC4353"/>
    <mergeCell ref="BD4352:BE4353"/>
    <mergeCell ref="AH4352:AI4353"/>
    <mergeCell ref="BQ4352:BQ4353"/>
    <mergeCell ref="H4352:I4353"/>
    <mergeCell ref="J4352:K4353"/>
    <mergeCell ref="L4352:M4353"/>
    <mergeCell ref="N4352:O4353"/>
    <mergeCell ref="P4352:Q4353"/>
    <mergeCell ref="R4352:S4353"/>
    <mergeCell ref="BR4348:BR4349"/>
    <mergeCell ref="AT4348:AU4349"/>
    <mergeCell ref="AV4348:AW4349"/>
    <mergeCell ref="AX4348:AY4349"/>
    <mergeCell ref="AZ4348:BA4349"/>
    <mergeCell ref="BB4348:BC4349"/>
    <mergeCell ref="BD4348:BE4349"/>
    <mergeCell ref="AH4348:AI4349"/>
    <mergeCell ref="AJ4348:AK4349"/>
    <mergeCell ref="AL4348:AM4349"/>
    <mergeCell ref="AN4348:AO4349"/>
    <mergeCell ref="AP4348:AQ4349"/>
    <mergeCell ref="AR4348:AS4349"/>
    <mergeCell ref="T4348:U4349"/>
    <mergeCell ref="X4348:Y4349"/>
    <mergeCell ref="Z4348:AA4349"/>
    <mergeCell ref="AB4348:AC4349"/>
    <mergeCell ref="AD4348:AE4349"/>
    <mergeCell ref="AF4348:AG4349"/>
    <mergeCell ref="H4348:I4349"/>
    <mergeCell ref="J4348:K4349"/>
    <mergeCell ref="L4348:M4349"/>
    <mergeCell ref="N4348:O4349"/>
    <mergeCell ref="P4348:Q4349"/>
    <mergeCell ref="R4348:S4349"/>
    <mergeCell ref="BL4350:BM4351"/>
    <mergeCell ref="BN4350:BP4351"/>
    <mergeCell ref="BR4350:BR4351"/>
    <mergeCell ref="BB4344:BC4345"/>
    <mergeCell ref="BD4344:BE4345"/>
    <mergeCell ref="AH4344:AI4345"/>
    <mergeCell ref="AJ4344:AK4345"/>
    <mergeCell ref="AL4344:AM4345"/>
    <mergeCell ref="AN4344:AO4345"/>
    <mergeCell ref="AP4344:AQ4345"/>
    <mergeCell ref="AR4344:AS4345"/>
    <mergeCell ref="T4344:U4345"/>
    <mergeCell ref="X4344:Y4345"/>
    <mergeCell ref="Z4344:AA4345"/>
    <mergeCell ref="AB4344:AC4345"/>
    <mergeCell ref="AD4344:AE4345"/>
    <mergeCell ref="AF4344:AG4345"/>
    <mergeCell ref="H4344:I4345"/>
    <mergeCell ref="J4344:K4345"/>
    <mergeCell ref="L4344:M4345"/>
    <mergeCell ref="N4344:O4345"/>
    <mergeCell ref="P4344:Q4345"/>
    <mergeCell ref="R4344:S4345"/>
    <mergeCell ref="BL4346:BM4347"/>
    <mergeCell ref="BN4346:BP4347"/>
    <mergeCell ref="BR4346:BR4347"/>
    <mergeCell ref="BQ4346:BQ4347"/>
    <mergeCell ref="C4347:D4347"/>
    <mergeCell ref="B4348:B4349"/>
    <mergeCell ref="C4348:D4348"/>
    <mergeCell ref="E4348:E4349"/>
    <mergeCell ref="F4348:F4349"/>
    <mergeCell ref="G4348:G4349"/>
    <mergeCell ref="AZ4346:BA4347"/>
    <mergeCell ref="BB4346:BC4347"/>
    <mergeCell ref="BD4346:BE4347"/>
    <mergeCell ref="BF4346:BG4347"/>
    <mergeCell ref="BH4346:BI4347"/>
    <mergeCell ref="BJ4346:BK4347"/>
    <mergeCell ref="AN4346:AO4347"/>
    <mergeCell ref="AP4346:AQ4347"/>
    <mergeCell ref="AR4346:AS4347"/>
    <mergeCell ref="AT4346:AU4347"/>
    <mergeCell ref="AV4346:AW4347"/>
    <mergeCell ref="AX4346:AY4347"/>
    <mergeCell ref="AB4346:AC4347"/>
    <mergeCell ref="AD4346:AE4347"/>
    <mergeCell ref="AF4346:AG4347"/>
    <mergeCell ref="AH4346:AI4347"/>
    <mergeCell ref="AJ4346:AK4347"/>
    <mergeCell ref="AL4346:AM4347"/>
    <mergeCell ref="N4346:O4347"/>
    <mergeCell ref="P4346:Q4347"/>
    <mergeCell ref="R4346:S4347"/>
    <mergeCell ref="T4346:U4347"/>
    <mergeCell ref="X4346:Y4347"/>
    <mergeCell ref="Z4346:AA4347"/>
    <mergeCell ref="BQ4344:BQ4345"/>
    <mergeCell ref="C4349:D4349"/>
    <mergeCell ref="B4346:B4347"/>
    <mergeCell ref="C4346:D4346"/>
    <mergeCell ref="E4346:E4347"/>
    <mergeCell ref="F4346:F4347"/>
    <mergeCell ref="G4346:G4347"/>
    <mergeCell ref="H4346:I4347"/>
    <mergeCell ref="J4346:K4347"/>
    <mergeCell ref="L4346:M4347"/>
    <mergeCell ref="BL4348:BM4349"/>
    <mergeCell ref="BN4348:BP4349"/>
    <mergeCell ref="Z4340:AA4341"/>
    <mergeCell ref="AB4340:AC4341"/>
    <mergeCell ref="AD4340:AE4341"/>
    <mergeCell ref="AF4340:AG4341"/>
    <mergeCell ref="H4340:I4341"/>
    <mergeCell ref="J4340:K4341"/>
    <mergeCell ref="L4340:M4341"/>
    <mergeCell ref="N4340:O4341"/>
    <mergeCell ref="P4340:Q4341"/>
    <mergeCell ref="R4340:S4341"/>
    <mergeCell ref="BL4342:BM4343"/>
    <mergeCell ref="BN4342:BP4343"/>
    <mergeCell ref="BR4342:BR4343"/>
    <mergeCell ref="BS4342:BS4343"/>
    <mergeCell ref="C4343:D4343"/>
    <mergeCell ref="B4344:B4345"/>
    <mergeCell ref="C4344:D4344"/>
    <mergeCell ref="E4344:E4345"/>
    <mergeCell ref="F4344:F4345"/>
    <mergeCell ref="G4344:G4345"/>
    <mergeCell ref="AZ4342:BA4343"/>
    <mergeCell ref="BB4342:BC4343"/>
    <mergeCell ref="BD4342:BE4343"/>
    <mergeCell ref="BF4342:BG4343"/>
    <mergeCell ref="BH4342:BI4343"/>
    <mergeCell ref="BJ4342:BK4343"/>
    <mergeCell ref="AN4342:AO4343"/>
    <mergeCell ref="AP4342:AQ4343"/>
    <mergeCell ref="AR4342:AS4343"/>
    <mergeCell ref="AT4342:AU4343"/>
    <mergeCell ref="AV4342:AW4343"/>
    <mergeCell ref="AX4342:AY4343"/>
    <mergeCell ref="AB4342:AC4343"/>
    <mergeCell ref="AD4342:AE4343"/>
    <mergeCell ref="AF4342:AG4343"/>
    <mergeCell ref="AH4342:AI4343"/>
    <mergeCell ref="AJ4342:AK4343"/>
    <mergeCell ref="AL4342:AM4343"/>
    <mergeCell ref="N4342:O4343"/>
    <mergeCell ref="P4342:Q4343"/>
    <mergeCell ref="R4342:S4343"/>
    <mergeCell ref="T4342:U4343"/>
    <mergeCell ref="X4342:Y4343"/>
    <mergeCell ref="Z4342:AA4343"/>
    <mergeCell ref="BS4344:BS4345"/>
    <mergeCell ref="C4345:D4345"/>
    <mergeCell ref="B4342:B4343"/>
    <mergeCell ref="C4342:D4342"/>
    <mergeCell ref="E4342:E4343"/>
    <mergeCell ref="F4342:F4343"/>
    <mergeCell ref="G4342:G4343"/>
    <mergeCell ref="H4342:I4343"/>
    <mergeCell ref="J4342:K4343"/>
    <mergeCell ref="L4342:M4343"/>
    <mergeCell ref="BF4344:BG4345"/>
    <mergeCell ref="BH4344:BI4345"/>
    <mergeCell ref="BJ4344:BK4345"/>
    <mergeCell ref="BL4344:BM4345"/>
    <mergeCell ref="BN4344:BP4345"/>
    <mergeCell ref="BR4344:BR4345"/>
    <mergeCell ref="AT4344:AU4345"/>
    <mergeCell ref="AV4344:AW4345"/>
    <mergeCell ref="AX4344:AY4345"/>
    <mergeCell ref="AZ4344:BA4345"/>
    <mergeCell ref="BL4338:BM4339"/>
    <mergeCell ref="BN4338:BP4339"/>
    <mergeCell ref="BR4338:BR4339"/>
    <mergeCell ref="BS4338:BS4339"/>
    <mergeCell ref="C4339:D4339"/>
    <mergeCell ref="B4340:B4341"/>
    <mergeCell ref="C4340:D4340"/>
    <mergeCell ref="E4340:E4341"/>
    <mergeCell ref="F4340:F4341"/>
    <mergeCell ref="G4340:G4341"/>
    <mergeCell ref="AZ4338:BA4339"/>
    <mergeCell ref="BB4338:BC4339"/>
    <mergeCell ref="BD4338:BE4339"/>
    <mergeCell ref="BF4338:BG4339"/>
    <mergeCell ref="BH4338:BI4339"/>
    <mergeCell ref="BJ4338:BK4339"/>
    <mergeCell ref="AN4338:AO4339"/>
    <mergeCell ref="AP4338:AQ4339"/>
    <mergeCell ref="AR4338:AS4339"/>
    <mergeCell ref="AT4338:AU4339"/>
    <mergeCell ref="AV4338:AW4339"/>
    <mergeCell ref="AX4338:AY4339"/>
    <mergeCell ref="AB4338:AC4339"/>
    <mergeCell ref="AD4338:AE4339"/>
    <mergeCell ref="AF4338:AG4339"/>
    <mergeCell ref="AH4338:AI4339"/>
    <mergeCell ref="AJ4338:AK4339"/>
    <mergeCell ref="AL4338:AM4339"/>
    <mergeCell ref="N4338:O4339"/>
    <mergeCell ref="P4338:Q4339"/>
    <mergeCell ref="R4338:S4339"/>
    <mergeCell ref="T4338:U4339"/>
    <mergeCell ref="X4338:Y4339"/>
    <mergeCell ref="Z4338:AA4339"/>
    <mergeCell ref="BS4340:BS4341"/>
    <mergeCell ref="C4341:D4341"/>
    <mergeCell ref="B4338:B4339"/>
    <mergeCell ref="C4338:D4338"/>
    <mergeCell ref="E4338:E4339"/>
    <mergeCell ref="F4338:F4339"/>
    <mergeCell ref="G4338:G4339"/>
    <mergeCell ref="H4338:I4339"/>
    <mergeCell ref="J4338:K4339"/>
    <mergeCell ref="L4338:M4339"/>
    <mergeCell ref="BF4340:BG4341"/>
    <mergeCell ref="BH4340:BI4341"/>
    <mergeCell ref="BJ4340:BK4341"/>
    <mergeCell ref="BL4340:BM4341"/>
    <mergeCell ref="BN4340:BP4341"/>
    <mergeCell ref="BR4340:BR4341"/>
    <mergeCell ref="AT4340:AU4341"/>
    <mergeCell ref="AV4340:AW4341"/>
    <mergeCell ref="AX4340:AY4341"/>
    <mergeCell ref="AZ4340:BA4341"/>
    <mergeCell ref="BB4340:BC4341"/>
    <mergeCell ref="BD4340:BE4341"/>
    <mergeCell ref="AH4340:AI4341"/>
    <mergeCell ref="AJ4340:AK4341"/>
    <mergeCell ref="AL4340:AM4341"/>
    <mergeCell ref="AN4340:AO4341"/>
    <mergeCell ref="AP4340:AQ4341"/>
    <mergeCell ref="AR4340:AS4341"/>
    <mergeCell ref="T4340:U4341"/>
    <mergeCell ref="X4340:Y4341"/>
    <mergeCell ref="G4334:G4335"/>
    <mergeCell ref="H4334:I4335"/>
    <mergeCell ref="J4334:K4335"/>
    <mergeCell ref="L4334:M4335"/>
    <mergeCell ref="BF4336:BG4337"/>
    <mergeCell ref="BH4336:BI4337"/>
    <mergeCell ref="BJ4336:BK4337"/>
    <mergeCell ref="BL4336:BM4337"/>
    <mergeCell ref="BN4336:BP4337"/>
    <mergeCell ref="BR4336:BR4337"/>
    <mergeCell ref="AT4336:AU4337"/>
    <mergeCell ref="AV4336:AW4337"/>
    <mergeCell ref="AX4336:AY4337"/>
    <mergeCell ref="AZ4336:BA4337"/>
    <mergeCell ref="BB4336:BC4337"/>
    <mergeCell ref="BD4336:BE4337"/>
    <mergeCell ref="AH4336:AI4337"/>
    <mergeCell ref="AJ4336:AK4337"/>
    <mergeCell ref="AL4336:AM4337"/>
    <mergeCell ref="AN4336:AO4337"/>
    <mergeCell ref="AP4336:AQ4337"/>
    <mergeCell ref="AR4336:AS4337"/>
    <mergeCell ref="T4336:U4337"/>
    <mergeCell ref="X4336:Y4337"/>
    <mergeCell ref="Z4336:AA4337"/>
    <mergeCell ref="AB4336:AC4337"/>
    <mergeCell ref="AD4336:AE4337"/>
    <mergeCell ref="AF4336:AG4337"/>
    <mergeCell ref="H4336:I4337"/>
    <mergeCell ref="J4336:K4337"/>
    <mergeCell ref="L4336:M4337"/>
    <mergeCell ref="N4336:O4337"/>
    <mergeCell ref="P4336:Q4337"/>
    <mergeCell ref="R4336:S4337"/>
    <mergeCell ref="AX4332:AY4333"/>
    <mergeCell ref="AZ4332:BA4333"/>
    <mergeCell ref="BB4332:BC4333"/>
    <mergeCell ref="BD4332:BE4333"/>
    <mergeCell ref="AH4332:AI4333"/>
    <mergeCell ref="AJ4332:AK4333"/>
    <mergeCell ref="AL4332:AM4333"/>
    <mergeCell ref="AN4332:AO4333"/>
    <mergeCell ref="AP4332:AQ4333"/>
    <mergeCell ref="AR4332:AS4333"/>
    <mergeCell ref="T4332:U4333"/>
    <mergeCell ref="X4332:Y4333"/>
    <mergeCell ref="Z4332:AA4333"/>
    <mergeCell ref="AB4332:AC4333"/>
    <mergeCell ref="AD4332:AE4333"/>
    <mergeCell ref="AF4332:AG4333"/>
    <mergeCell ref="H4332:I4333"/>
    <mergeCell ref="J4332:K4333"/>
    <mergeCell ref="L4332:M4333"/>
    <mergeCell ref="N4332:O4333"/>
    <mergeCell ref="P4332:Q4333"/>
    <mergeCell ref="R4332:S4333"/>
    <mergeCell ref="BQ4330:BQ4331"/>
    <mergeCell ref="BQ4332:BQ4333"/>
    <mergeCell ref="BL4334:BM4335"/>
    <mergeCell ref="BN4334:BP4335"/>
    <mergeCell ref="BR4334:BR4335"/>
    <mergeCell ref="BS4334:BS4335"/>
    <mergeCell ref="C4335:D4335"/>
    <mergeCell ref="B4336:B4337"/>
    <mergeCell ref="C4336:D4336"/>
    <mergeCell ref="E4336:E4337"/>
    <mergeCell ref="F4336:F4337"/>
    <mergeCell ref="G4336:G4337"/>
    <mergeCell ref="AZ4334:BA4335"/>
    <mergeCell ref="BB4334:BC4335"/>
    <mergeCell ref="BD4334:BE4335"/>
    <mergeCell ref="BF4334:BG4335"/>
    <mergeCell ref="BH4334:BI4335"/>
    <mergeCell ref="BJ4334:BK4335"/>
    <mergeCell ref="AN4334:AO4335"/>
    <mergeCell ref="AP4334:AQ4335"/>
    <mergeCell ref="AR4334:AS4335"/>
    <mergeCell ref="AT4334:AU4335"/>
    <mergeCell ref="AV4334:AW4335"/>
    <mergeCell ref="AX4334:AY4335"/>
    <mergeCell ref="AB4334:AC4335"/>
    <mergeCell ref="AD4334:AE4335"/>
    <mergeCell ref="AF4334:AG4335"/>
    <mergeCell ref="AH4334:AI4335"/>
    <mergeCell ref="AJ4334:AK4335"/>
    <mergeCell ref="AL4334:AM4335"/>
    <mergeCell ref="N4334:O4335"/>
    <mergeCell ref="P4334:Q4335"/>
    <mergeCell ref="R4334:S4335"/>
    <mergeCell ref="T4334:U4335"/>
    <mergeCell ref="X4334:Y4335"/>
    <mergeCell ref="Z4334:AA4335"/>
    <mergeCell ref="BS4336:BS4337"/>
    <mergeCell ref="C4337:D4337"/>
    <mergeCell ref="B4334:B4335"/>
    <mergeCell ref="C4334:D4334"/>
    <mergeCell ref="E4334:E4335"/>
    <mergeCell ref="F4334:F4335"/>
    <mergeCell ref="T4328:U4329"/>
    <mergeCell ref="X4328:Y4329"/>
    <mergeCell ref="Z4328:AA4329"/>
    <mergeCell ref="AB4328:AC4329"/>
    <mergeCell ref="AD4328:AE4329"/>
    <mergeCell ref="AF4328:AG4329"/>
    <mergeCell ref="H4328:I4329"/>
    <mergeCell ref="J4328:K4329"/>
    <mergeCell ref="L4328:M4329"/>
    <mergeCell ref="N4328:O4329"/>
    <mergeCell ref="P4328:Q4329"/>
    <mergeCell ref="R4328:S4329"/>
    <mergeCell ref="BL4330:BM4331"/>
    <mergeCell ref="BN4330:BP4331"/>
    <mergeCell ref="BR4330:BR4331"/>
    <mergeCell ref="BS4330:BS4331"/>
    <mergeCell ref="C4331:D4331"/>
    <mergeCell ref="B4332:B4333"/>
    <mergeCell ref="C4332:D4332"/>
    <mergeCell ref="E4332:E4333"/>
    <mergeCell ref="F4332:F4333"/>
    <mergeCell ref="G4332:G4333"/>
    <mergeCell ref="AZ4330:BA4331"/>
    <mergeCell ref="BB4330:BC4331"/>
    <mergeCell ref="BD4330:BE4331"/>
    <mergeCell ref="BF4330:BG4331"/>
    <mergeCell ref="BH4330:BI4331"/>
    <mergeCell ref="BJ4330:BK4331"/>
    <mergeCell ref="AN4330:AO4331"/>
    <mergeCell ref="AP4330:AQ4331"/>
    <mergeCell ref="AR4330:AS4331"/>
    <mergeCell ref="AT4330:AU4331"/>
    <mergeCell ref="AV4330:AW4331"/>
    <mergeCell ref="AX4330:AY4331"/>
    <mergeCell ref="AB4330:AC4331"/>
    <mergeCell ref="AD4330:AE4331"/>
    <mergeCell ref="AF4330:AG4331"/>
    <mergeCell ref="AH4330:AI4331"/>
    <mergeCell ref="AJ4330:AK4331"/>
    <mergeCell ref="AL4330:AM4331"/>
    <mergeCell ref="N4330:O4331"/>
    <mergeCell ref="P4330:Q4331"/>
    <mergeCell ref="R4330:S4331"/>
    <mergeCell ref="T4330:U4331"/>
    <mergeCell ref="X4330:Y4331"/>
    <mergeCell ref="Z4330:AA4331"/>
    <mergeCell ref="BS4332:BS4333"/>
    <mergeCell ref="C4333:D4333"/>
    <mergeCell ref="B4330:B4331"/>
    <mergeCell ref="C4330:D4330"/>
    <mergeCell ref="E4330:E4331"/>
    <mergeCell ref="F4330:F4331"/>
    <mergeCell ref="G4330:G4331"/>
    <mergeCell ref="H4330:I4331"/>
    <mergeCell ref="J4330:K4331"/>
    <mergeCell ref="L4330:M4331"/>
    <mergeCell ref="BF4332:BG4333"/>
    <mergeCell ref="BH4332:BI4333"/>
    <mergeCell ref="BJ4332:BK4333"/>
    <mergeCell ref="BL4332:BM4333"/>
    <mergeCell ref="BN4332:BP4333"/>
    <mergeCell ref="BR4332:BR4333"/>
    <mergeCell ref="AT4332:AU4333"/>
    <mergeCell ref="AV4332:AW4333"/>
    <mergeCell ref="P4324:Q4325"/>
    <mergeCell ref="R4324:S4325"/>
    <mergeCell ref="BL4326:BM4327"/>
    <mergeCell ref="BN4326:BP4327"/>
    <mergeCell ref="BR4326:BR4327"/>
    <mergeCell ref="BS4326:BS4327"/>
    <mergeCell ref="C4327:D4327"/>
    <mergeCell ref="B4328:B4329"/>
    <mergeCell ref="C4328:D4328"/>
    <mergeCell ref="E4328:E4329"/>
    <mergeCell ref="F4328:F4329"/>
    <mergeCell ref="G4328:G4329"/>
    <mergeCell ref="AZ4326:BA4327"/>
    <mergeCell ref="BB4326:BC4327"/>
    <mergeCell ref="BD4326:BE4327"/>
    <mergeCell ref="BF4326:BG4327"/>
    <mergeCell ref="BH4326:BI4327"/>
    <mergeCell ref="BJ4326:BK4327"/>
    <mergeCell ref="AN4326:AO4327"/>
    <mergeCell ref="AP4326:AQ4327"/>
    <mergeCell ref="AR4326:AS4327"/>
    <mergeCell ref="AT4326:AU4327"/>
    <mergeCell ref="AV4326:AW4327"/>
    <mergeCell ref="AX4326:AY4327"/>
    <mergeCell ref="AB4326:AC4327"/>
    <mergeCell ref="AD4326:AE4327"/>
    <mergeCell ref="AF4326:AG4327"/>
    <mergeCell ref="AH4326:AI4327"/>
    <mergeCell ref="AJ4326:AK4327"/>
    <mergeCell ref="AL4326:AM4327"/>
    <mergeCell ref="N4326:O4327"/>
    <mergeCell ref="P4326:Q4327"/>
    <mergeCell ref="R4326:S4327"/>
    <mergeCell ref="T4326:U4327"/>
    <mergeCell ref="X4326:Y4327"/>
    <mergeCell ref="Z4326:AA4327"/>
    <mergeCell ref="BS4328:BS4329"/>
    <mergeCell ref="C4329:D4329"/>
    <mergeCell ref="B4326:B4327"/>
    <mergeCell ref="C4326:D4326"/>
    <mergeCell ref="E4326:E4327"/>
    <mergeCell ref="F4326:F4327"/>
    <mergeCell ref="G4326:G4327"/>
    <mergeCell ref="H4326:I4327"/>
    <mergeCell ref="J4326:K4327"/>
    <mergeCell ref="L4326:M4327"/>
    <mergeCell ref="BF4328:BG4329"/>
    <mergeCell ref="BH4328:BI4329"/>
    <mergeCell ref="BJ4328:BK4329"/>
    <mergeCell ref="BL4328:BM4329"/>
    <mergeCell ref="BN4328:BP4329"/>
    <mergeCell ref="BR4328:BR4329"/>
    <mergeCell ref="AT4328:AU4329"/>
    <mergeCell ref="AV4328:AW4329"/>
    <mergeCell ref="AX4328:AY4329"/>
    <mergeCell ref="AZ4328:BA4329"/>
    <mergeCell ref="BB4328:BC4329"/>
    <mergeCell ref="BD4328:BE4329"/>
    <mergeCell ref="AH4328:AI4329"/>
    <mergeCell ref="AJ4328:AK4329"/>
    <mergeCell ref="AL4328:AM4329"/>
    <mergeCell ref="AN4328:AO4329"/>
    <mergeCell ref="AP4328:AQ4329"/>
    <mergeCell ref="AR4328:AS4329"/>
    <mergeCell ref="B4324:B4325"/>
    <mergeCell ref="C4324:D4324"/>
    <mergeCell ref="E4324:E4325"/>
    <mergeCell ref="F4324:F4325"/>
    <mergeCell ref="G4324:G4325"/>
    <mergeCell ref="AZ4322:BA4323"/>
    <mergeCell ref="BB4322:BC4323"/>
    <mergeCell ref="BD4322:BE4323"/>
    <mergeCell ref="BF4322:BG4323"/>
    <mergeCell ref="BH4322:BI4323"/>
    <mergeCell ref="BJ4322:BK4323"/>
    <mergeCell ref="AN4322:AO4323"/>
    <mergeCell ref="AP4322:AQ4323"/>
    <mergeCell ref="AR4322:AS4323"/>
    <mergeCell ref="AT4322:AU4323"/>
    <mergeCell ref="AV4322:AW4323"/>
    <mergeCell ref="AX4322:AY4323"/>
    <mergeCell ref="AB4322:AC4323"/>
    <mergeCell ref="AD4322:AE4323"/>
    <mergeCell ref="AF4322:AG4323"/>
    <mergeCell ref="AH4322:AI4323"/>
    <mergeCell ref="AJ4322:AK4323"/>
    <mergeCell ref="AL4322:AM4323"/>
    <mergeCell ref="N4322:O4323"/>
    <mergeCell ref="P4322:Q4323"/>
    <mergeCell ref="R4322:S4323"/>
    <mergeCell ref="T4322:U4323"/>
    <mergeCell ref="X4322:Y4323"/>
    <mergeCell ref="Z4322:AA4323"/>
    <mergeCell ref="BS4324:BS4325"/>
    <mergeCell ref="C4325:D4325"/>
    <mergeCell ref="B4320:B4321"/>
    <mergeCell ref="C4320:D4320"/>
    <mergeCell ref="E4320:E4321"/>
    <mergeCell ref="F4320:F4321"/>
    <mergeCell ref="G4320:G4321"/>
    <mergeCell ref="BF4324:BG4325"/>
    <mergeCell ref="BH4324:BI4325"/>
    <mergeCell ref="BJ4324:BK4325"/>
    <mergeCell ref="BL4324:BM4325"/>
    <mergeCell ref="BN4324:BP4325"/>
    <mergeCell ref="BR4324:BR4325"/>
    <mergeCell ref="AT4324:AU4325"/>
    <mergeCell ref="AV4324:AW4325"/>
    <mergeCell ref="AX4324:AY4325"/>
    <mergeCell ref="AZ4324:BA4325"/>
    <mergeCell ref="BB4324:BC4325"/>
    <mergeCell ref="BD4324:BE4325"/>
    <mergeCell ref="AH4324:AI4325"/>
    <mergeCell ref="AJ4324:AK4325"/>
    <mergeCell ref="AL4324:AM4325"/>
    <mergeCell ref="AN4324:AO4325"/>
    <mergeCell ref="AP4324:AQ4325"/>
    <mergeCell ref="AR4324:AS4325"/>
    <mergeCell ref="T4324:U4325"/>
    <mergeCell ref="X4324:Y4325"/>
    <mergeCell ref="Z4324:AA4325"/>
    <mergeCell ref="AB4324:AC4325"/>
    <mergeCell ref="AD4324:AE4325"/>
    <mergeCell ref="AF4324:AG4325"/>
    <mergeCell ref="H4324:I4325"/>
    <mergeCell ref="J4324:K4325"/>
    <mergeCell ref="L4324:M4325"/>
    <mergeCell ref="N4324:O4325"/>
    <mergeCell ref="C4321:D4321"/>
    <mergeCell ref="B4322:B4323"/>
    <mergeCell ref="C4322:D4322"/>
    <mergeCell ref="E4322:E4323"/>
    <mergeCell ref="F4322:F4323"/>
    <mergeCell ref="G4322:G4323"/>
    <mergeCell ref="H4322:I4323"/>
    <mergeCell ref="J4322:K4323"/>
    <mergeCell ref="L4322:M4323"/>
    <mergeCell ref="BF4320:BG4321"/>
    <mergeCell ref="BH4320:BI4321"/>
    <mergeCell ref="BJ4320:BK4321"/>
    <mergeCell ref="BL4320:BM4321"/>
    <mergeCell ref="BN4320:BP4321"/>
    <mergeCell ref="BR4320:BR4321"/>
    <mergeCell ref="AT4320:AU4321"/>
    <mergeCell ref="AV4320:AW4321"/>
    <mergeCell ref="AX4320:AY4321"/>
    <mergeCell ref="AZ4320:BA4321"/>
    <mergeCell ref="BB4320:BC4321"/>
    <mergeCell ref="BD4320:BE4321"/>
    <mergeCell ref="AH4320:AI4321"/>
    <mergeCell ref="AJ4320:AK4321"/>
    <mergeCell ref="AL4320:AM4321"/>
    <mergeCell ref="AN4320:AO4321"/>
    <mergeCell ref="AP4320:AQ4321"/>
    <mergeCell ref="AR4320:AS4321"/>
    <mergeCell ref="T4320:U4321"/>
    <mergeCell ref="X4320:Y4321"/>
    <mergeCell ref="Z4320:AA4321"/>
    <mergeCell ref="AB4320:AC4321"/>
    <mergeCell ref="AD4320:AE4321"/>
    <mergeCell ref="AF4320:AG4321"/>
    <mergeCell ref="H4320:I4321"/>
    <mergeCell ref="J4320:K4321"/>
    <mergeCell ref="L4320:M4321"/>
    <mergeCell ref="N4320:O4321"/>
    <mergeCell ref="P4320:Q4321"/>
    <mergeCell ref="R4320:S4321"/>
    <mergeCell ref="BL4322:BM4323"/>
    <mergeCell ref="BN4322:BP4323"/>
    <mergeCell ref="BR4322:BR4323"/>
    <mergeCell ref="C4323:D4323"/>
    <mergeCell ref="BQ4320:BQ4321"/>
    <mergeCell ref="BB4318:BC4319"/>
    <mergeCell ref="BD4318:BE4319"/>
    <mergeCell ref="BF4318:BG4319"/>
    <mergeCell ref="BH4318:BI4319"/>
    <mergeCell ref="BJ4318:BK4319"/>
    <mergeCell ref="AN4318:AO4319"/>
    <mergeCell ref="AP4318:AQ4319"/>
    <mergeCell ref="AR4318:AS4319"/>
    <mergeCell ref="AT4318:AU4319"/>
    <mergeCell ref="AV4318:AW4319"/>
    <mergeCell ref="AX4318:AY4319"/>
    <mergeCell ref="AB4318:AC4319"/>
    <mergeCell ref="AD4318:AE4319"/>
    <mergeCell ref="AF4318:AG4319"/>
    <mergeCell ref="AH4318:AI4319"/>
    <mergeCell ref="AJ4318:AK4319"/>
    <mergeCell ref="AL4318:AM4319"/>
    <mergeCell ref="N4318:O4319"/>
    <mergeCell ref="P4318:Q4319"/>
    <mergeCell ref="R4318:S4319"/>
    <mergeCell ref="T4318:U4319"/>
    <mergeCell ref="X4318:Y4319"/>
    <mergeCell ref="Z4318:AA4319"/>
    <mergeCell ref="B4318:B4319"/>
    <mergeCell ref="C4318:D4318"/>
    <mergeCell ref="E4318:E4319"/>
    <mergeCell ref="F4318:F4319"/>
    <mergeCell ref="G4318:G4319"/>
    <mergeCell ref="BQ4318:BQ4319"/>
    <mergeCell ref="C4319:D4319"/>
    <mergeCell ref="BF4313:BO4313"/>
    <mergeCell ref="B4316:B4317"/>
    <mergeCell ref="C4316:D4317"/>
    <mergeCell ref="F4316:F4317"/>
    <mergeCell ref="G4316:G4317"/>
    <mergeCell ref="H4316:I4317"/>
    <mergeCell ref="J4316:O4316"/>
    <mergeCell ref="P4316:U4316"/>
    <mergeCell ref="X4316:Y4317"/>
    <mergeCell ref="Z4316:AA4317"/>
    <mergeCell ref="C4313:D4313"/>
    <mergeCell ref="E4313:AE4313"/>
    <mergeCell ref="AG4313:AJ4313"/>
    <mergeCell ref="AK4313:BB4313"/>
    <mergeCell ref="BC4313:BE4313"/>
    <mergeCell ref="BN4316:BP4317"/>
    <mergeCell ref="J4317:K4317"/>
    <mergeCell ref="L4317:M4317"/>
    <mergeCell ref="N4317:O4317"/>
    <mergeCell ref="P4317:Q4317"/>
    <mergeCell ref="R4317:S4317"/>
    <mergeCell ref="T4317:U4317"/>
    <mergeCell ref="AB4316:AC4317"/>
    <mergeCell ref="AD4316:AI4316"/>
    <mergeCell ref="AJ4316:AO4316"/>
    <mergeCell ref="AP4316:AU4316"/>
    <mergeCell ref="AV4316:BA4316"/>
    <mergeCell ref="BB4316:BG4316"/>
    <mergeCell ref="AP4317:AQ4317"/>
    <mergeCell ref="AR4317:AS4317"/>
    <mergeCell ref="AT4317:AU4317"/>
    <mergeCell ref="AV4317:AW4317"/>
    <mergeCell ref="BH4316:BM4316"/>
    <mergeCell ref="B4306:C4306"/>
    <mergeCell ref="H4306:J4306"/>
    <mergeCell ref="L4306:N4306"/>
    <mergeCell ref="BL4318:BM4319"/>
    <mergeCell ref="BN4318:BP4319"/>
    <mergeCell ref="BR4318:BR4319"/>
    <mergeCell ref="B4309:BP4309"/>
    <mergeCell ref="E4311:AE4311"/>
    <mergeCell ref="AG4311:AM4311"/>
    <mergeCell ref="AN4311:BO4311"/>
    <mergeCell ref="AQ4306:AS4306"/>
    <mergeCell ref="AU4306:AW4306"/>
    <mergeCell ref="BB4306:BF4306"/>
    <mergeCell ref="BG4306:BI4306"/>
    <mergeCell ref="BK4306:BM4306"/>
    <mergeCell ref="BC4307:BP4307"/>
    <mergeCell ref="S4306:U4306"/>
    <mergeCell ref="L4301:M4302"/>
    <mergeCell ref="N4301:O4302"/>
    <mergeCell ref="P4301:Q4302"/>
    <mergeCell ref="R4301:S4302"/>
    <mergeCell ref="T4301:U4302"/>
    <mergeCell ref="X4301:Y4302"/>
    <mergeCell ref="Z4301:AA4302"/>
    <mergeCell ref="AB4301:AC4302"/>
    <mergeCell ref="AD4301:AE4302"/>
    <mergeCell ref="AF4301:AG4302"/>
    <mergeCell ref="AH4301:AI4302"/>
    <mergeCell ref="AJ4301:AK4302"/>
    <mergeCell ref="AL4301:AM4302"/>
    <mergeCell ref="AN4301:AO4302"/>
    <mergeCell ref="AP4301:AQ4302"/>
    <mergeCell ref="AR4301:AS4302"/>
    <mergeCell ref="AT4301:AU4302"/>
    <mergeCell ref="AV4301:AW4302"/>
    <mergeCell ref="AX4301:AY4302"/>
    <mergeCell ref="AZ4301:BA4302"/>
    <mergeCell ref="BB4301:BC4302"/>
    <mergeCell ref="BD4301:BE4302"/>
    <mergeCell ref="H4318:I4319"/>
    <mergeCell ref="J4318:K4319"/>
    <mergeCell ref="L4318:M4319"/>
    <mergeCell ref="AX4317:AY4317"/>
    <mergeCell ref="AZ4317:BA4317"/>
    <mergeCell ref="BB4317:BC4317"/>
    <mergeCell ref="BD4317:BE4317"/>
    <mergeCell ref="BF4317:BG4317"/>
    <mergeCell ref="BH4317:BI4317"/>
    <mergeCell ref="AL4317:AM4317"/>
    <mergeCell ref="AN4317:AO4317"/>
    <mergeCell ref="BJ4317:BK4317"/>
    <mergeCell ref="BL4317:BM4317"/>
    <mergeCell ref="B4304:C4304"/>
    <mergeCell ref="H4304:J4304"/>
    <mergeCell ref="L4304:N4304"/>
    <mergeCell ref="O4304:R4304"/>
    <mergeCell ref="AD4317:AE4317"/>
    <mergeCell ref="AF4317:AG4317"/>
    <mergeCell ref="AH4317:AI4317"/>
    <mergeCell ref="AJ4317:AK4317"/>
    <mergeCell ref="BQ4301:BQ4302"/>
    <mergeCell ref="BR4303:BS4303"/>
    <mergeCell ref="BQ4316:BQ4317"/>
    <mergeCell ref="AZ4318:BA4319"/>
    <mergeCell ref="BS4295:BS4296"/>
    <mergeCell ref="C4296:D4296"/>
    <mergeCell ref="B4297:B4298"/>
    <mergeCell ref="C4297:D4297"/>
    <mergeCell ref="E4297:E4298"/>
    <mergeCell ref="F4297:F4298"/>
    <mergeCell ref="G4297:G4298"/>
    <mergeCell ref="AZ4295:BA4296"/>
    <mergeCell ref="BB4295:BC4296"/>
    <mergeCell ref="BD4295:BE4296"/>
    <mergeCell ref="BF4295:BG4296"/>
    <mergeCell ref="BH4295:BI4296"/>
    <mergeCell ref="BJ4295:BK4296"/>
    <mergeCell ref="AN4295:AO4296"/>
    <mergeCell ref="AP4295:AQ4296"/>
    <mergeCell ref="AR4295:AS4296"/>
    <mergeCell ref="AT4295:AU4296"/>
    <mergeCell ref="AV4295:AW4296"/>
    <mergeCell ref="AX4295:AY4296"/>
    <mergeCell ref="AB4295:AC4296"/>
    <mergeCell ref="AD4295:AE4296"/>
    <mergeCell ref="BS4299:BS4300"/>
    <mergeCell ref="B4301:C4301"/>
    <mergeCell ref="BF4299:BG4300"/>
    <mergeCell ref="BH4299:BI4300"/>
    <mergeCell ref="BJ4299:BK4300"/>
    <mergeCell ref="BL4299:BM4300"/>
    <mergeCell ref="BN4299:BP4300"/>
    <mergeCell ref="BR4299:BR4300"/>
    <mergeCell ref="AT4299:AU4300"/>
    <mergeCell ref="AF4295:AG4296"/>
    <mergeCell ref="AH4295:AI4296"/>
    <mergeCell ref="AJ4295:AK4296"/>
    <mergeCell ref="AL4295:AM4296"/>
    <mergeCell ref="N4295:O4296"/>
    <mergeCell ref="P4295:Q4296"/>
    <mergeCell ref="R4295:S4296"/>
    <mergeCell ref="T4295:U4296"/>
    <mergeCell ref="X4295:Y4296"/>
    <mergeCell ref="Z4295:AA4296"/>
    <mergeCell ref="B4299:C4300"/>
    <mergeCell ref="D4299:E4300"/>
    <mergeCell ref="H4299:I4300"/>
    <mergeCell ref="J4299:K4300"/>
    <mergeCell ref="L4299:M4300"/>
    <mergeCell ref="N4299:O4300"/>
    <mergeCell ref="P4299:Q4300"/>
    <mergeCell ref="R4299:S4300"/>
    <mergeCell ref="D4301:E4302"/>
    <mergeCell ref="H4301:I4302"/>
    <mergeCell ref="J4301:K4302"/>
    <mergeCell ref="BS4297:BS4298"/>
    <mergeCell ref="C4298:D4298"/>
    <mergeCell ref="B4295:B4296"/>
    <mergeCell ref="C4295:D4295"/>
    <mergeCell ref="E4295:E4296"/>
    <mergeCell ref="F4295:F4296"/>
    <mergeCell ref="G4295:G4296"/>
    <mergeCell ref="H4295:I4296"/>
    <mergeCell ref="J4295:K4296"/>
    <mergeCell ref="L4295:M4296"/>
    <mergeCell ref="BQ4295:BQ4296"/>
    <mergeCell ref="BF4297:BG4298"/>
    <mergeCell ref="BH4297:BI4298"/>
    <mergeCell ref="BR4297:BR4298"/>
    <mergeCell ref="AT4297:AU4298"/>
    <mergeCell ref="AV4297:AW4298"/>
    <mergeCell ref="AX4297:AY4298"/>
    <mergeCell ref="AZ4297:BA4298"/>
    <mergeCell ref="BB4297:BC4298"/>
    <mergeCell ref="BD4297:BE4298"/>
    <mergeCell ref="AH4297:AI4298"/>
    <mergeCell ref="AJ4297:AK4298"/>
    <mergeCell ref="AL4297:AM4298"/>
    <mergeCell ref="AN4297:AO4298"/>
    <mergeCell ref="AP4297:AQ4298"/>
    <mergeCell ref="AR4297:AS4298"/>
    <mergeCell ref="T4297:U4298"/>
    <mergeCell ref="X4297:Y4298"/>
    <mergeCell ref="Z4297:AA4298"/>
    <mergeCell ref="AB4297:AC4298"/>
    <mergeCell ref="AD4297:AE4298"/>
    <mergeCell ref="AF4297:AG4298"/>
    <mergeCell ref="H4297:I4298"/>
    <mergeCell ref="J4297:K4298"/>
    <mergeCell ref="L4297:M4298"/>
    <mergeCell ref="N4297:O4298"/>
    <mergeCell ref="P4297:Q4298"/>
    <mergeCell ref="R4297:S4298"/>
    <mergeCell ref="BQ4297:BQ4298"/>
    <mergeCell ref="BL4295:BM4296"/>
    <mergeCell ref="BN4295:BP4296"/>
    <mergeCell ref="BR4295:BR4296"/>
    <mergeCell ref="C4292:D4292"/>
    <mergeCell ref="B4293:B4294"/>
    <mergeCell ref="C4293:D4293"/>
    <mergeCell ref="E4293:E4294"/>
    <mergeCell ref="F4293:F4294"/>
    <mergeCell ref="G4293:G4294"/>
    <mergeCell ref="AZ4291:BA4292"/>
    <mergeCell ref="BB4291:BC4292"/>
    <mergeCell ref="BD4291:BE4292"/>
    <mergeCell ref="BF4291:BG4292"/>
    <mergeCell ref="BH4291:BI4292"/>
    <mergeCell ref="BJ4291:BK4292"/>
    <mergeCell ref="AN4291:AO4292"/>
    <mergeCell ref="AP4291:AQ4292"/>
    <mergeCell ref="AR4291:AS4292"/>
    <mergeCell ref="AT4291:AU4292"/>
    <mergeCell ref="AV4291:AW4292"/>
    <mergeCell ref="AX4291:AY4292"/>
    <mergeCell ref="AB4291:AC4292"/>
    <mergeCell ref="AD4291:AE4292"/>
    <mergeCell ref="AF4291:AG4292"/>
    <mergeCell ref="AH4291:AI4292"/>
    <mergeCell ref="AJ4291:AK4292"/>
    <mergeCell ref="AL4291:AM4292"/>
    <mergeCell ref="N4291:O4292"/>
    <mergeCell ref="P4291:Q4292"/>
    <mergeCell ref="R4291:S4292"/>
    <mergeCell ref="T4291:U4292"/>
    <mergeCell ref="X4291:Y4292"/>
    <mergeCell ref="Z4291:AA4292"/>
    <mergeCell ref="BR4291:BR4292"/>
    <mergeCell ref="BS4293:BS4294"/>
    <mergeCell ref="C4294:D4294"/>
    <mergeCell ref="B4291:B4292"/>
    <mergeCell ref="C4291:D4291"/>
    <mergeCell ref="E4291:E4292"/>
    <mergeCell ref="F4291:F4292"/>
    <mergeCell ref="G4291:G4292"/>
    <mergeCell ref="H4291:I4292"/>
    <mergeCell ref="J4291:K4292"/>
    <mergeCell ref="L4291:M4292"/>
    <mergeCell ref="BF4293:BG4294"/>
    <mergeCell ref="BH4293:BI4294"/>
    <mergeCell ref="BJ4293:BK4294"/>
    <mergeCell ref="BL4293:BM4294"/>
    <mergeCell ref="BN4293:BP4294"/>
    <mergeCell ref="BR4293:BR4294"/>
    <mergeCell ref="AT4293:AU4294"/>
    <mergeCell ref="AV4293:AW4294"/>
    <mergeCell ref="AX4293:AY4294"/>
    <mergeCell ref="AZ4293:BA4294"/>
    <mergeCell ref="BB4293:BC4294"/>
    <mergeCell ref="BD4293:BE4294"/>
    <mergeCell ref="AH4293:AI4294"/>
    <mergeCell ref="BQ4293:BQ4294"/>
    <mergeCell ref="AD4293:AE4294"/>
    <mergeCell ref="AF4293:AG4294"/>
    <mergeCell ref="H4293:I4294"/>
    <mergeCell ref="J4293:K4294"/>
    <mergeCell ref="L4293:M4294"/>
    <mergeCell ref="N4293:O4294"/>
    <mergeCell ref="P4293:Q4294"/>
    <mergeCell ref="R4293:S4294"/>
    <mergeCell ref="BF4289:BG4290"/>
    <mergeCell ref="BH4289:BI4290"/>
    <mergeCell ref="BJ4289:BK4290"/>
    <mergeCell ref="BL4289:BM4290"/>
    <mergeCell ref="BN4289:BP4290"/>
    <mergeCell ref="BR4289:BR4290"/>
    <mergeCell ref="AT4289:AU4290"/>
    <mergeCell ref="AV4289:AW4290"/>
    <mergeCell ref="AX4289:AY4290"/>
    <mergeCell ref="AZ4289:BA4290"/>
    <mergeCell ref="BB4289:BC4290"/>
    <mergeCell ref="BD4289:BE4290"/>
    <mergeCell ref="AH4289:AI4290"/>
    <mergeCell ref="AJ4289:AK4290"/>
    <mergeCell ref="AL4289:AM4290"/>
    <mergeCell ref="AN4289:AO4290"/>
    <mergeCell ref="AP4289:AQ4290"/>
    <mergeCell ref="AR4289:AS4290"/>
    <mergeCell ref="T4289:U4290"/>
    <mergeCell ref="X4289:Y4290"/>
    <mergeCell ref="Z4289:AA4290"/>
    <mergeCell ref="AB4289:AC4290"/>
    <mergeCell ref="AD4289:AE4290"/>
    <mergeCell ref="AF4289:AG4290"/>
    <mergeCell ref="H4289:I4290"/>
    <mergeCell ref="J4289:K4290"/>
    <mergeCell ref="L4289:M4290"/>
    <mergeCell ref="N4289:O4290"/>
    <mergeCell ref="P4289:Q4290"/>
    <mergeCell ref="R4289:S4290"/>
    <mergeCell ref="BL4291:BM4292"/>
    <mergeCell ref="BN4291:BP4292"/>
    <mergeCell ref="BQ4289:BQ4290"/>
    <mergeCell ref="BB4285:BC4286"/>
    <mergeCell ref="BD4285:BE4286"/>
    <mergeCell ref="AH4285:AI4286"/>
    <mergeCell ref="AJ4285:AK4286"/>
    <mergeCell ref="AL4285:AM4286"/>
    <mergeCell ref="AN4285:AO4286"/>
    <mergeCell ref="AP4285:AQ4286"/>
    <mergeCell ref="AR4285:AS4286"/>
    <mergeCell ref="T4285:U4286"/>
    <mergeCell ref="X4285:Y4286"/>
    <mergeCell ref="Z4285:AA4286"/>
    <mergeCell ref="AB4285:AC4286"/>
    <mergeCell ref="AD4285:AE4286"/>
    <mergeCell ref="AF4285:AG4286"/>
    <mergeCell ref="H4285:I4286"/>
    <mergeCell ref="J4285:K4286"/>
    <mergeCell ref="L4285:M4286"/>
    <mergeCell ref="N4285:O4286"/>
    <mergeCell ref="P4285:Q4286"/>
    <mergeCell ref="R4285:S4286"/>
    <mergeCell ref="BL4287:BM4288"/>
    <mergeCell ref="BN4287:BP4288"/>
    <mergeCell ref="BR4287:BR4288"/>
    <mergeCell ref="BQ4287:BQ4288"/>
    <mergeCell ref="C4288:D4288"/>
    <mergeCell ref="B4289:B4290"/>
    <mergeCell ref="C4289:D4289"/>
    <mergeCell ref="E4289:E4290"/>
    <mergeCell ref="F4289:F4290"/>
    <mergeCell ref="G4289:G4290"/>
    <mergeCell ref="AZ4287:BA4288"/>
    <mergeCell ref="BB4287:BC4288"/>
    <mergeCell ref="BD4287:BE4288"/>
    <mergeCell ref="BF4287:BG4288"/>
    <mergeCell ref="BH4287:BI4288"/>
    <mergeCell ref="BJ4287:BK4288"/>
    <mergeCell ref="AN4287:AO4288"/>
    <mergeCell ref="AP4287:AQ4288"/>
    <mergeCell ref="AR4287:AS4288"/>
    <mergeCell ref="AT4287:AU4288"/>
    <mergeCell ref="AV4287:AW4288"/>
    <mergeCell ref="AX4287:AY4288"/>
    <mergeCell ref="AB4287:AC4288"/>
    <mergeCell ref="AD4287:AE4288"/>
    <mergeCell ref="AF4287:AG4288"/>
    <mergeCell ref="AH4287:AI4288"/>
    <mergeCell ref="AJ4287:AK4288"/>
    <mergeCell ref="AL4287:AM4288"/>
    <mergeCell ref="N4287:O4288"/>
    <mergeCell ref="P4287:Q4288"/>
    <mergeCell ref="R4287:S4288"/>
    <mergeCell ref="T4287:U4288"/>
    <mergeCell ref="X4287:Y4288"/>
    <mergeCell ref="Z4287:AA4288"/>
    <mergeCell ref="BQ4285:BQ4286"/>
    <mergeCell ref="C4290:D4290"/>
    <mergeCell ref="B4287:B4288"/>
    <mergeCell ref="C4287:D4287"/>
    <mergeCell ref="E4287:E4288"/>
    <mergeCell ref="F4287:F4288"/>
    <mergeCell ref="G4287:G4288"/>
    <mergeCell ref="H4287:I4288"/>
    <mergeCell ref="J4287:K4288"/>
    <mergeCell ref="L4287:M4288"/>
    <mergeCell ref="Z4281:AA4282"/>
    <mergeCell ref="AB4281:AC4282"/>
    <mergeCell ref="AD4281:AE4282"/>
    <mergeCell ref="AF4281:AG4282"/>
    <mergeCell ref="H4281:I4282"/>
    <mergeCell ref="J4281:K4282"/>
    <mergeCell ref="L4281:M4282"/>
    <mergeCell ref="N4281:O4282"/>
    <mergeCell ref="P4281:Q4282"/>
    <mergeCell ref="R4281:S4282"/>
    <mergeCell ref="BL4283:BM4284"/>
    <mergeCell ref="BN4283:BP4284"/>
    <mergeCell ref="BR4283:BR4284"/>
    <mergeCell ref="BS4283:BS4284"/>
    <mergeCell ref="C4284:D4284"/>
    <mergeCell ref="B4285:B4286"/>
    <mergeCell ref="C4285:D4285"/>
    <mergeCell ref="E4285:E4286"/>
    <mergeCell ref="F4285:F4286"/>
    <mergeCell ref="G4285:G4286"/>
    <mergeCell ref="AZ4283:BA4284"/>
    <mergeCell ref="BB4283:BC4284"/>
    <mergeCell ref="BD4283:BE4284"/>
    <mergeCell ref="BF4283:BG4284"/>
    <mergeCell ref="BH4283:BI4284"/>
    <mergeCell ref="BJ4283:BK4284"/>
    <mergeCell ref="AN4283:AO4284"/>
    <mergeCell ref="AP4283:AQ4284"/>
    <mergeCell ref="AR4283:AS4284"/>
    <mergeCell ref="AT4283:AU4284"/>
    <mergeCell ref="AV4283:AW4284"/>
    <mergeCell ref="AX4283:AY4284"/>
    <mergeCell ref="AB4283:AC4284"/>
    <mergeCell ref="AD4283:AE4284"/>
    <mergeCell ref="AF4283:AG4284"/>
    <mergeCell ref="AH4283:AI4284"/>
    <mergeCell ref="AJ4283:AK4284"/>
    <mergeCell ref="AL4283:AM4284"/>
    <mergeCell ref="N4283:O4284"/>
    <mergeCell ref="P4283:Q4284"/>
    <mergeCell ref="R4283:S4284"/>
    <mergeCell ref="T4283:U4284"/>
    <mergeCell ref="X4283:Y4284"/>
    <mergeCell ref="Z4283:AA4284"/>
    <mergeCell ref="BS4285:BS4286"/>
    <mergeCell ref="C4286:D4286"/>
    <mergeCell ref="B4283:B4284"/>
    <mergeCell ref="C4283:D4283"/>
    <mergeCell ref="E4283:E4284"/>
    <mergeCell ref="F4283:F4284"/>
    <mergeCell ref="G4283:G4284"/>
    <mergeCell ref="H4283:I4284"/>
    <mergeCell ref="J4283:K4284"/>
    <mergeCell ref="L4283:M4284"/>
    <mergeCell ref="BF4285:BG4286"/>
    <mergeCell ref="BH4285:BI4286"/>
    <mergeCell ref="BJ4285:BK4286"/>
    <mergeCell ref="BL4285:BM4286"/>
    <mergeCell ref="BN4285:BP4286"/>
    <mergeCell ref="BR4285:BR4286"/>
    <mergeCell ref="AT4285:AU4286"/>
    <mergeCell ref="AV4285:AW4286"/>
    <mergeCell ref="AX4285:AY4286"/>
    <mergeCell ref="AZ4285:BA4286"/>
    <mergeCell ref="BL4279:BM4280"/>
    <mergeCell ref="BN4279:BP4280"/>
    <mergeCell ref="BR4279:BR4280"/>
    <mergeCell ref="BS4279:BS4280"/>
    <mergeCell ref="C4280:D4280"/>
    <mergeCell ref="B4281:B4282"/>
    <mergeCell ref="C4281:D4281"/>
    <mergeCell ref="E4281:E4282"/>
    <mergeCell ref="F4281:F4282"/>
    <mergeCell ref="G4281:G4282"/>
    <mergeCell ref="AZ4279:BA4280"/>
    <mergeCell ref="BB4279:BC4280"/>
    <mergeCell ref="BD4279:BE4280"/>
    <mergeCell ref="BF4279:BG4280"/>
    <mergeCell ref="BH4279:BI4280"/>
    <mergeCell ref="BJ4279:BK4280"/>
    <mergeCell ref="AN4279:AO4280"/>
    <mergeCell ref="AP4279:AQ4280"/>
    <mergeCell ref="AR4279:AS4280"/>
    <mergeCell ref="AT4279:AU4280"/>
    <mergeCell ref="AV4279:AW4280"/>
    <mergeCell ref="AX4279:AY4280"/>
    <mergeCell ref="AB4279:AC4280"/>
    <mergeCell ref="AD4279:AE4280"/>
    <mergeCell ref="AF4279:AG4280"/>
    <mergeCell ref="AH4279:AI4280"/>
    <mergeCell ref="AJ4279:AK4280"/>
    <mergeCell ref="AL4279:AM4280"/>
    <mergeCell ref="N4279:O4280"/>
    <mergeCell ref="P4279:Q4280"/>
    <mergeCell ref="R4279:S4280"/>
    <mergeCell ref="T4279:U4280"/>
    <mergeCell ref="X4279:Y4280"/>
    <mergeCell ref="Z4279:AA4280"/>
    <mergeCell ref="BS4281:BS4282"/>
    <mergeCell ref="C4282:D4282"/>
    <mergeCell ref="B4279:B4280"/>
    <mergeCell ref="C4279:D4279"/>
    <mergeCell ref="E4279:E4280"/>
    <mergeCell ref="F4279:F4280"/>
    <mergeCell ref="G4279:G4280"/>
    <mergeCell ref="H4279:I4280"/>
    <mergeCell ref="J4279:K4280"/>
    <mergeCell ref="L4279:M4280"/>
    <mergeCell ref="BF4281:BG4282"/>
    <mergeCell ref="BH4281:BI4282"/>
    <mergeCell ref="BJ4281:BK4282"/>
    <mergeCell ref="BL4281:BM4282"/>
    <mergeCell ref="BN4281:BP4282"/>
    <mergeCell ref="BR4281:BR4282"/>
    <mergeCell ref="AT4281:AU4282"/>
    <mergeCell ref="AV4281:AW4282"/>
    <mergeCell ref="AX4281:AY4282"/>
    <mergeCell ref="AZ4281:BA4282"/>
    <mergeCell ref="BB4281:BC4282"/>
    <mergeCell ref="BD4281:BE4282"/>
    <mergeCell ref="AH4281:AI4282"/>
    <mergeCell ref="AJ4281:AK4282"/>
    <mergeCell ref="AL4281:AM4282"/>
    <mergeCell ref="AN4281:AO4282"/>
    <mergeCell ref="AP4281:AQ4282"/>
    <mergeCell ref="AR4281:AS4282"/>
    <mergeCell ref="T4281:U4282"/>
    <mergeCell ref="X4281:Y4282"/>
    <mergeCell ref="G4275:G4276"/>
    <mergeCell ref="H4275:I4276"/>
    <mergeCell ref="J4275:K4276"/>
    <mergeCell ref="L4275:M4276"/>
    <mergeCell ref="BF4277:BG4278"/>
    <mergeCell ref="BH4277:BI4278"/>
    <mergeCell ref="BJ4277:BK4278"/>
    <mergeCell ref="BL4277:BM4278"/>
    <mergeCell ref="BN4277:BP4278"/>
    <mergeCell ref="BR4277:BR4278"/>
    <mergeCell ref="AT4277:AU4278"/>
    <mergeCell ref="AV4277:AW4278"/>
    <mergeCell ref="AX4277:AY4278"/>
    <mergeCell ref="AZ4277:BA4278"/>
    <mergeCell ref="BB4277:BC4278"/>
    <mergeCell ref="BD4277:BE4278"/>
    <mergeCell ref="AH4277:AI4278"/>
    <mergeCell ref="AJ4277:AK4278"/>
    <mergeCell ref="AL4277:AM4278"/>
    <mergeCell ref="AN4277:AO4278"/>
    <mergeCell ref="AP4277:AQ4278"/>
    <mergeCell ref="AR4277:AS4278"/>
    <mergeCell ref="T4277:U4278"/>
    <mergeCell ref="X4277:Y4278"/>
    <mergeCell ref="Z4277:AA4278"/>
    <mergeCell ref="AB4277:AC4278"/>
    <mergeCell ref="AD4277:AE4278"/>
    <mergeCell ref="AF4277:AG4278"/>
    <mergeCell ref="H4277:I4278"/>
    <mergeCell ref="J4277:K4278"/>
    <mergeCell ref="L4277:M4278"/>
    <mergeCell ref="N4277:O4278"/>
    <mergeCell ref="P4277:Q4278"/>
    <mergeCell ref="R4277:S4278"/>
    <mergeCell ref="AX4273:AY4274"/>
    <mergeCell ref="AZ4273:BA4274"/>
    <mergeCell ref="BB4273:BC4274"/>
    <mergeCell ref="BD4273:BE4274"/>
    <mergeCell ref="AH4273:AI4274"/>
    <mergeCell ref="AJ4273:AK4274"/>
    <mergeCell ref="AL4273:AM4274"/>
    <mergeCell ref="AN4273:AO4274"/>
    <mergeCell ref="AP4273:AQ4274"/>
    <mergeCell ref="AR4273:AS4274"/>
    <mergeCell ref="T4273:U4274"/>
    <mergeCell ref="X4273:Y4274"/>
    <mergeCell ref="Z4273:AA4274"/>
    <mergeCell ref="AB4273:AC4274"/>
    <mergeCell ref="AD4273:AE4274"/>
    <mergeCell ref="AF4273:AG4274"/>
    <mergeCell ref="H4273:I4274"/>
    <mergeCell ref="J4273:K4274"/>
    <mergeCell ref="L4273:M4274"/>
    <mergeCell ref="N4273:O4274"/>
    <mergeCell ref="P4273:Q4274"/>
    <mergeCell ref="R4273:S4274"/>
    <mergeCell ref="BQ4271:BQ4272"/>
    <mergeCell ref="BQ4273:BQ4274"/>
    <mergeCell ref="BL4275:BM4276"/>
    <mergeCell ref="BN4275:BP4276"/>
    <mergeCell ref="BR4275:BR4276"/>
    <mergeCell ref="BS4275:BS4276"/>
    <mergeCell ref="C4276:D4276"/>
    <mergeCell ref="B4277:B4278"/>
    <mergeCell ref="C4277:D4277"/>
    <mergeCell ref="E4277:E4278"/>
    <mergeCell ref="F4277:F4278"/>
    <mergeCell ref="G4277:G4278"/>
    <mergeCell ref="AZ4275:BA4276"/>
    <mergeCell ref="BB4275:BC4276"/>
    <mergeCell ref="BD4275:BE4276"/>
    <mergeCell ref="BF4275:BG4276"/>
    <mergeCell ref="BH4275:BI4276"/>
    <mergeCell ref="BJ4275:BK4276"/>
    <mergeCell ref="AN4275:AO4276"/>
    <mergeCell ref="AP4275:AQ4276"/>
    <mergeCell ref="AR4275:AS4276"/>
    <mergeCell ref="AT4275:AU4276"/>
    <mergeCell ref="AV4275:AW4276"/>
    <mergeCell ref="AX4275:AY4276"/>
    <mergeCell ref="AB4275:AC4276"/>
    <mergeCell ref="AD4275:AE4276"/>
    <mergeCell ref="AF4275:AG4276"/>
    <mergeCell ref="AH4275:AI4276"/>
    <mergeCell ref="AJ4275:AK4276"/>
    <mergeCell ref="AL4275:AM4276"/>
    <mergeCell ref="N4275:O4276"/>
    <mergeCell ref="P4275:Q4276"/>
    <mergeCell ref="R4275:S4276"/>
    <mergeCell ref="T4275:U4276"/>
    <mergeCell ref="X4275:Y4276"/>
    <mergeCell ref="Z4275:AA4276"/>
    <mergeCell ref="BS4277:BS4278"/>
    <mergeCell ref="C4278:D4278"/>
    <mergeCell ref="B4275:B4276"/>
    <mergeCell ref="C4275:D4275"/>
    <mergeCell ref="E4275:E4276"/>
    <mergeCell ref="F4275:F4276"/>
    <mergeCell ref="T4269:U4270"/>
    <mergeCell ref="X4269:Y4270"/>
    <mergeCell ref="Z4269:AA4270"/>
    <mergeCell ref="AB4269:AC4270"/>
    <mergeCell ref="AD4269:AE4270"/>
    <mergeCell ref="AF4269:AG4270"/>
    <mergeCell ref="H4269:I4270"/>
    <mergeCell ref="J4269:K4270"/>
    <mergeCell ref="L4269:M4270"/>
    <mergeCell ref="N4269:O4270"/>
    <mergeCell ref="P4269:Q4270"/>
    <mergeCell ref="R4269:S4270"/>
    <mergeCell ref="BL4271:BM4272"/>
    <mergeCell ref="BN4271:BP4272"/>
    <mergeCell ref="BR4271:BR4272"/>
    <mergeCell ref="BS4271:BS4272"/>
    <mergeCell ref="C4272:D4272"/>
    <mergeCell ref="B4273:B4274"/>
    <mergeCell ref="C4273:D4273"/>
    <mergeCell ref="E4273:E4274"/>
    <mergeCell ref="F4273:F4274"/>
    <mergeCell ref="G4273:G4274"/>
    <mergeCell ref="AZ4271:BA4272"/>
    <mergeCell ref="BB4271:BC4272"/>
    <mergeCell ref="BD4271:BE4272"/>
    <mergeCell ref="BF4271:BG4272"/>
    <mergeCell ref="BH4271:BI4272"/>
    <mergeCell ref="BJ4271:BK4272"/>
    <mergeCell ref="AN4271:AO4272"/>
    <mergeCell ref="AP4271:AQ4272"/>
    <mergeCell ref="AR4271:AS4272"/>
    <mergeCell ref="AT4271:AU4272"/>
    <mergeCell ref="AV4271:AW4272"/>
    <mergeCell ref="AX4271:AY4272"/>
    <mergeCell ref="AB4271:AC4272"/>
    <mergeCell ref="AD4271:AE4272"/>
    <mergeCell ref="AF4271:AG4272"/>
    <mergeCell ref="AH4271:AI4272"/>
    <mergeCell ref="AJ4271:AK4272"/>
    <mergeCell ref="AL4271:AM4272"/>
    <mergeCell ref="N4271:O4272"/>
    <mergeCell ref="P4271:Q4272"/>
    <mergeCell ref="R4271:S4272"/>
    <mergeCell ref="T4271:U4272"/>
    <mergeCell ref="X4271:Y4272"/>
    <mergeCell ref="Z4271:AA4272"/>
    <mergeCell ref="BS4273:BS4274"/>
    <mergeCell ref="C4274:D4274"/>
    <mergeCell ref="B4271:B4272"/>
    <mergeCell ref="C4271:D4271"/>
    <mergeCell ref="E4271:E4272"/>
    <mergeCell ref="F4271:F4272"/>
    <mergeCell ref="G4271:G4272"/>
    <mergeCell ref="H4271:I4272"/>
    <mergeCell ref="J4271:K4272"/>
    <mergeCell ref="L4271:M4272"/>
    <mergeCell ref="BF4273:BG4274"/>
    <mergeCell ref="BH4273:BI4274"/>
    <mergeCell ref="BJ4273:BK4274"/>
    <mergeCell ref="BL4273:BM4274"/>
    <mergeCell ref="BN4273:BP4274"/>
    <mergeCell ref="BR4273:BR4274"/>
    <mergeCell ref="AT4273:AU4274"/>
    <mergeCell ref="AV4273:AW4274"/>
    <mergeCell ref="P4265:Q4266"/>
    <mergeCell ref="R4265:S4266"/>
    <mergeCell ref="BL4267:BM4268"/>
    <mergeCell ref="BN4267:BP4268"/>
    <mergeCell ref="BR4267:BR4268"/>
    <mergeCell ref="BS4267:BS4268"/>
    <mergeCell ref="C4268:D4268"/>
    <mergeCell ref="B4269:B4270"/>
    <mergeCell ref="C4269:D4269"/>
    <mergeCell ref="E4269:E4270"/>
    <mergeCell ref="F4269:F4270"/>
    <mergeCell ref="G4269:G4270"/>
    <mergeCell ref="AZ4267:BA4268"/>
    <mergeCell ref="BB4267:BC4268"/>
    <mergeCell ref="BD4267:BE4268"/>
    <mergeCell ref="BF4267:BG4268"/>
    <mergeCell ref="BH4267:BI4268"/>
    <mergeCell ref="BJ4267:BK4268"/>
    <mergeCell ref="AN4267:AO4268"/>
    <mergeCell ref="AP4267:AQ4268"/>
    <mergeCell ref="AR4267:AS4268"/>
    <mergeCell ref="AT4267:AU4268"/>
    <mergeCell ref="AV4267:AW4268"/>
    <mergeCell ref="AX4267:AY4268"/>
    <mergeCell ref="AB4267:AC4268"/>
    <mergeCell ref="AD4267:AE4268"/>
    <mergeCell ref="AF4267:AG4268"/>
    <mergeCell ref="AH4267:AI4268"/>
    <mergeCell ref="AJ4267:AK4268"/>
    <mergeCell ref="AL4267:AM4268"/>
    <mergeCell ref="N4267:O4268"/>
    <mergeCell ref="P4267:Q4268"/>
    <mergeCell ref="R4267:S4268"/>
    <mergeCell ref="T4267:U4268"/>
    <mergeCell ref="X4267:Y4268"/>
    <mergeCell ref="Z4267:AA4268"/>
    <mergeCell ref="BS4269:BS4270"/>
    <mergeCell ref="C4270:D4270"/>
    <mergeCell ref="B4267:B4268"/>
    <mergeCell ref="C4267:D4267"/>
    <mergeCell ref="E4267:E4268"/>
    <mergeCell ref="F4267:F4268"/>
    <mergeCell ref="G4267:G4268"/>
    <mergeCell ref="H4267:I4268"/>
    <mergeCell ref="J4267:K4268"/>
    <mergeCell ref="L4267:M4268"/>
    <mergeCell ref="BF4269:BG4270"/>
    <mergeCell ref="BH4269:BI4270"/>
    <mergeCell ref="BJ4269:BK4270"/>
    <mergeCell ref="BL4269:BM4270"/>
    <mergeCell ref="BN4269:BP4270"/>
    <mergeCell ref="BR4269:BR4270"/>
    <mergeCell ref="AT4269:AU4270"/>
    <mergeCell ref="AV4269:AW4270"/>
    <mergeCell ref="AX4269:AY4270"/>
    <mergeCell ref="AZ4269:BA4270"/>
    <mergeCell ref="BB4269:BC4270"/>
    <mergeCell ref="BD4269:BE4270"/>
    <mergeCell ref="AH4269:AI4270"/>
    <mergeCell ref="AJ4269:AK4270"/>
    <mergeCell ref="AL4269:AM4270"/>
    <mergeCell ref="AN4269:AO4270"/>
    <mergeCell ref="AP4269:AQ4270"/>
    <mergeCell ref="AR4269:AS4270"/>
    <mergeCell ref="B4265:B4266"/>
    <mergeCell ref="C4265:D4265"/>
    <mergeCell ref="E4265:E4266"/>
    <mergeCell ref="F4265:F4266"/>
    <mergeCell ref="G4265:G4266"/>
    <mergeCell ref="AZ4263:BA4264"/>
    <mergeCell ref="BB4263:BC4264"/>
    <mergeCell ref="BD4263:BE4264"/>
    <mergeCell ref="BF4263:BG4264"/>
    <mergeCell ref="BH4263:BI4264"/>
    <mergeCell ref="BJ4263:BK4264"/>
    <mergeCell ref="AN4263:AO4264"/>
    <mergeCell ref="AP4263:AQ4264"/>
    <mergeCell ref="AR4263:AS4264"/>
    <mergeCell ref="AT4263:AU4264"/>
    <mergeCell ref="AV4263:AW4264"/>
    <mergeCell ref="AX4263:AY4264"/>
    <mergeCell ref="AB4263:AC4264"/>
    <mergeCell ref="AD4263:AE4264"/>
    <mergeCell ref="AF4263:AG4264"/>
    <mergeCell ref="AH4263:AI4264"/>
    <mergeCell ref="AJ4263:AK4264"/>
    <mergeCell ref="AL4263:AM4264"/>
    <mergeCell ref="N4263:O4264"/>
    <mergeCell ref="P4263:Q4264"/>
    <mergeCell ref="R4263:S4264"/>
    <mergeCell ref="T4263:U4264"/>
    <mergeCell ref="X4263:Y4264"/>
    <mergeCell ref="Z4263:AA4264"/>
    <mergeCell ref="BS4265:BS4266"/>
    <mergeCell ref="C4266:D4266"/>
    <mergeCell ref="B4261:B4262"/>
    <mergeCell ref="C4261:D4261"/>
    <mergeCell ref="E4261:E4262"/>
    <mergeCell ref="F4261:F4262"/>
    <mergeCell ref="G4261:G4262"/>
    <mergeCell ref="BF4265:BG4266"/>
    <mergeCell ref="BH4265:BI4266"/>
    <mergeCell ref="BJ4265:BK4266"/>
    <mergeCell ref="BL4265:BM4266"/>
    <mergeCell ref="BN4265:BP4266"/>
    <mergeCell ref="BR4265:BR4266"/>
    <mergeCell ref="AT4265:AU4266"/>
    <mergeCell ref="AV4265:AW4266"/>
    <mergeCell ref="AX4265:AY4266"/>
    <mergeCell ref="AZ4265:BA4266"/>
    <mergeCell ref="BB4265:BC4266"/>
    <mergeCell ref="BD4265:BE4266"/>
    <mergeCell ref="AH4265:AI4266"/>
    <mergeCell ref="AJ4265:AK4266"/>
    <mergeCell ref="AL4265:AM4266"/>
    <mergeCell ref="AN4265:AO4266"/>
    <mergeCell ref="AP4265:AQ4266"/>
    <mergeCell ref="AR4265:AS4266"/>
    <mergeCell ref="T4265:U4266"/>
    <mergeCell ref="X4265:Y4266"/>
    <mergeCell ref="Z4265:AA4266"/>
    <mergeCell ref="AB4265:AC4266"/>
    <mergeCell ref="AD4265:AE4266"/>
    <mergeCell ref="AF4265:AG4266"/>
    <mergeCell ref="H4265:I4266"/>
    <mergeCell ref="J4265:K4266"/>
    <mergeCell ref="L4265:M4266"/>
    <mergeCell ref="N4265:O4266"/>
    <mergeCell ref="C4262:D4262"/>
    <mergeCell ref="B4263:B4264"/>
    <mergeCell ref="C4263:D4263"/>
    <mergeCell ref="E4263:E4264"/>
    <mergeCell ref="F4263:F4264"/>
    <mergeCell ref="G4263:G4264"/>
    <mergeCell ref="H4263:I4264"/>
    <mergeCell ref="J4263:K4264"/>
    <mergeCell ref="L4263:M4264"/>
    <mergeCell ref="BF4261:BG4262"/>
    <mergeCell ref="BH4261:BI4262"/>
    <mergeCell ref="BJ4261:BK4262"/>
    <mergeCell ref="BL4261:BM4262"/>
    <mergeCell ref="BN4261:BP4262"/>
    <mergeCell ref="BR4261:BR4262"/>
    <mergeCell ref="AT4261:AU4262"/>
    <mergeCell ref="AV4261:AW4262"/>
    <mergeCell ref="AX4261:AY4262"/>
    <mergeCell ref="AZ4261:BA4262"/>
    <mergeCell ref="BB4261:BC4262"/>
    <mergeCell ref="BD4261:BE4262"/>
    <mergeCell ref="AH4261:AI4262"/>
    <mergeCell ref="AJ4261:AK4262"/>
    <mergeCell ref="AL4261:AM4262"/>
    <mergeCell ref="AN4261:AO4262"/>
    <mergeCell ref="AP4261:AQ4262"/>
    <mergeCell ref="AR4261:AS4262"/>
    <mergeCell ref="T4261:U4262"/>
    <mergeCell ref="X4261:Y4262"/>
    <mergeCell ref="Z4261:AA4262"/>
    <mergeCell ref="AB4261:AC4262"/>
    <mergeCell ref="AD4261:AE4262"/>
    <mergeCell ref="AF4261:AG4262"/>
    <mergeCell ref="H4261:I4262"/>
    <mergeCell ref="J4261:K4262"/>
    <mergeCell ref="L4261:M4262"/>
    <mergeCell ref="N4261:O4262"/>
    <mergeCell ref="P4261:Q4262"/>
    <mergeCell ref="R4261:S4262"/>
    <mergeCell ref="BL4263:BM4264"/>
    <mergeCell ref="BN4263:BP4264"/>
    <mergeCell ref="BR4263:BR4264"/>
    <mergeCell ref="C4264:D4264"/>
    <mergeCell ref="BQ4261:BQ4262"/>
    <mergeCell ref="BB4259:BC4260"/>
    <mergeCell ref="BD4259:BE4260"/>
    <mergeCell ref="BF4259:BG4260"/>
    <mergeCell ref="BH4259:BI4260"/>
    <mergeCell ref="BJ4259:BK4260"/>
    <mergeCell ref="AN4259:AO4260"/>
    <mergeCell ref="AP4259:AQ4260"/>
    <mergeCell ref="AR4259:AS4260"/>
    <mergeCell ref="AT4259:AU4260"/>
    <mergeCell ref="AV4259:AW4260"/>
    <mergeCell ref="AX4259:AY4260"/>
    <mergeCell ref="AB4259:AC4260"/>
    <mergeCell ref="AD4259:AE4260"/>
    <mergeCell ref="AF4259:AG4260"/>
    <mergeCell ref="AH4259:AI4260"/>
    <mergeCell ref="AJ4259:AK4260"/>
    <mergeCell ref="AL4259:AM4260"/>
    <mergeCell ref="N4259:O4260"/>
    <mergeCell ref="P4259:Q4260"/>
    <mergeCell ref="R4259:S4260"/>
    <mergeCell ref="T4259:U4260"/>
    <mergeCell ref="X4259:Y4260"/>
    <mergeCell ref="Z4259:AA4260"/>
    <mergeCell ref="B4259:B4260"/>
    <mergeCell ref="C4259:D4259"/>
    <mergeCell ref="E4259:E4260"/>
    <mergeCell ref="F4259:F4260"/>
    <mergeCell ref="G4259:G4260"/>
    <mergeCell ref="BQ4259:BQ4260"/>
    <mergeCell ref="C4260:D4260"/>
    <mergeCell ref="BF4254:BO4254"/>
    <mergeCell ref="B4257:B4258"/>
    <mergeCell ref="C4257:D4258"/>
    <mergeCell ref="F4257:F4258"/>
    <mergeCell ref="G4257:G4258"/>
    <mergeCell ref="H4257:I4258"/>
    <mergeCell ref="J4257:O4257"/>
    <mergeCell ref="P4257:U4257"/>
    <mergeCell ref="X4257:Y4258"/>
    <mergeCell ref="Z4257:AA4258"/>
    <mergeCell ref="C4254:D4254"/>
    <mergeCell ref="E4254:AE4254"/>
    <mergeCell ref="AG4254:AJ4254"/>
    <mergeCell ref="AK4254:BB4254"/>
    <mergeCell ref="BC4254:BE4254"/>
    <mergeCell ref="BN4257:BP4258"/>
    <mergeCell ref="J4258:K4258"/>
    <mergeCell ref="L4258:M4258"/>
    <mergeCell ref="N4258:O4258"/>
    <mergeCell ref="P4258:Q4258"/>
    <mergeCell ref="R4258:S4258"/>
    <mergeCell ref="T4258:U4258"/>
    <mergeCell ref="AB4257:AC4258"/>
    <mergeCell ref="AD4257:AI4257"/>
    <mergeCell ref="AJ4257:AO4257"/>
    <mergeCell ref="AP4257:AU4257"/>
    <mergeCell ref="AV4257:BA4257"/>
    <mergeCell ref="BB4257:BG4257"/>
    <mergeCell ref="AP4258:AQ4258"/>
    <mergeCell ref="AR4258:AS4258"/>
    <mergeCell ref="AT4258:AU4258"/>
    <mergeCell ref="AV4258:AW4258"/>
    <mergeCell ref="BH4257:BM4257"/>
    <mergeCell ref="B4247:C4247"/>
    <mergeCell ref="H4247:J4247"/>
    <mergeCell ref="L4247:N4247"/>
    <mergeCell ref="BL4259:BM4260"/>
    <mergeCell ref="BN4259:BP4260"/>
    <mergeCell ref="BR4259:BR4260"/>
    <mergeCell ref="B4250:BP4250"/>
    <mergeCell ref="E4252:AE4252"/>
    <mergeCell ref="AG4252:AM4252"/>
    <mergeCell ref="AN4252:BO4252"/>
    <mergeCell ref="AQ4247:AS4247"/>
    <mergeCell ref="AU4247:AW4247"/>
    <mergeCell ref="BB4247:BF4247"/>
    <mergeCell ref="BG4247:BI4247"/>
    <mergeCell ref="BK4247:BM4247"/>
    <mergeCell ref="BC4248:BP4248"/>
    <mergeCell ref="S4247:U4247"/>
    <mergeCell ref="L4242:M4243"/>
    <mergeCell ref="N4242:O4243"/>
    <mergeCell ref="P4242:Q4243"/>
    <mergeCell ref="R4242:S4243"/>
    <mergeCell ref="T4242:U4243"/>
    <mergeCell ref="X4242:Y4243"/>
    <mergeCell ref="Z4242:AA4243"/>
    <mergeCell ref="AB4242:AC4243"/>
    <mergeCell ref="AD4242:AE4243"/>
    <mergeCell ref="AF4242:AG4243"/>
    <mergeCell ref="AH4242:AI4243"/>
    <mergeCell ref="AJ4242:AK4243"/>
    <mergeCell ref="AL4242:AM4243"/>
    <mergeCell ref="AN4242:AO4243"/>
    <mergeCell ref="AP4242:AQ4243"/>
    <mergeCell ref="AR4242:AS4243"/>
    <mergeCell ref="AT4242:AU4243"/>
    <mergeCell ref="AV4242:AW4243"/>
    <mergeCell ref="AX4242:AY4243"/>
    <mergeCell ref="AZ4242:BA4243"/>
    <mergeCell ref="BB4242:BC4243"/>
    <mergeCell ref="BD4242:BE4243"/>
    <mergeCell ref="H4259:I4260"/>
    <mergeCell ref="J4259:K4260"/>
    <mergeCell ref="L4259:M4260"/>
    <mergeCell ref="AX4258:AY4258"/>
    <mergeCell ref="AZ4258:BA4258"/>
    <mergeCell ref="BB4258:BC4258"/>
    <mergeCell ref="BD4258:BE4258"/>
    <mergeCell ref="BF4258:BG4258"/>
    <mergeCell ref="BH4258:BI4258"/>
    <mergeCell ref="AL4258:AM4258"/>
    <mergeCell ref="AN4258:AO4258"/>
    <mergeCell ref="BJ4258:BK4258"/>
    <mergeCell ref="BL4258:BM4258"/>
    <mergeCell ref="B4245:C4245"/>
    <mergeCell ref="H4245:J4245"/>
    <mergeCell ref="L4245:N4245"/>
    <mergeCell ref="O4245:R4245"/>
    <mergeCell ref="AD4258:AE4258"/>
    <mergeCell ref="AF4258:AG4258"/>
    <mergeCell ref="AH4258:AI4258"/>
    <mergeCell ref="AJ4258:AK4258"/>
    <mergeCell ref="BQ4242:BQ4243"/>
    <mergeCell ref="BR4244:BS4244"/>
    <mergeCell ref="BQ4257:BQ4258"/>
    <mergeCell ref="AZ4259:BA4260"/>
    <mergeCell ref="B4242:C4242"/>
    <mergeCell ref="BF4240:BG4241"/>
    <mergeCell ref="BH4240:BI4241"/>
    <mergeCell ref="BJ4240:BK4241"/>
    <mergeCell ref="BL4240:BM4241"/>
    <mergeCell ref="BN4240:BP4241"/>
    <mergeCell ref="BR4240:BR4241"/>
    <mergeCell ref="AT4240:AU4241"/>
    <mergeCell ref="AF4236:AG4237"/>
    <mergeCell ref="AH4236:AI4237"/>
    <mergeCell ref="AJ4236:AK4237"/>
    <mergeCell ref="AL4236:AM4237"/>
    <mergeCell ref="N4236:O4237"/>
    <mergeCell ref="P4236:Q4237"/>
    <mergeCell ref="R4236:S4237"/>
    <mergeCell ref="T4236:U4237"/>
    <mergeCell ref="X4236:Y4237"/>
    <mergeCell ref="Z4236:AA4237"/>
    <mergeCell ref="B4240:C4241"/>
    <mergeCell ref="D4240:E4241"/>
    <mergeCell ref="H4240:I4241"/>
    <mergeCell ref="J4240:K4241"/>
    <mergeCell ref="L4240:M4241"/>
    <mergeCell ref="N4240:O4241"/>
    <mergeCell ref="P4240:Q4241"/>
    <mergeCell ref="R4240:S4241"/>
    <mergeCell ref="D4242:E4243"/>
    <mergeCell ref="H4242:I4243"/>
    <mergeCell ref="J4242:K4243"/>
    <mergeCell ref="BS4238:BS4239"/>
    <mergeCell ref="C4239:D4239"/>
    <mergeCell ref="B4236:B4237"/>
    <mergeCell ref="C4236:D4236"/>
    <mergeCell ref="E4236:E4237"/>
    <mergeCell ref="F4236:F4237"/>
    <mergeCell ref="G4236:G4237"/>
    <mergeCell ref="H4236:I4237"/>
    <mergeCell ref="J4236:K4237"/>
    <mergeCell ref="L4236:M4237"/>
    <mergeCell ref="BQ4236:BQ4237"/>
    <mergeCell ref="BF4238:BG4239"/>
    <mergeCell ref="BH4238:BI4239"/>
    <mergeCell ref="BR4238:BR4239"/>
    <mergeCell ref="BD4238:BE4239"/>
    <mergeCell ref="AH4238:AI4239"/>
    <mergeCell ref="AJ4238:AK4239"/>
    <mergeCell ref="AL4238:AM4239"/>
    <mergeCell ref="AN4238:AO4239"/>
    <mergeCell ref="AP4238:AQ4239"/>
    <mergeCell ref="AR4238:AS4239"/>
    <mergeCell ref="T4238:U4239"/>
    <mergeCell ref="X4238:Y4239"/>
    <mergeCell ref="Z4238:AA4239"/>
    <mergeCell ref="AB4238:AC4239"/>
    <mergeCell ref="AD4238:AE4239"/>
    <mergeCell ref="AF4238:AG4239"/>
    <mergeCell ref="H4238:I4239"/>
    <mergeCell ref="J4238:K4239"/>
    <mergeCell ref="L4238:M4239"/>
    <mergeCell ref="N4238:O4239"/>
    <mergeCell ref="P4238:Q4239"/>
    <mergeCell ref="R4238:S4239"/>
    <mergeCell ref="BQ4238:BQ4239"/>
    <mergeCell ref="BN4236:BP4237"/>
    <mergeCell ref="C4233:D4233"/>
    <mergeCell ref="B4234:B4235"/>
    <mergeCell ref="C4234:D4234"/>
    <mergeCell ref="E4234:E4235"/>
    <mergeCell ref="F4234:F4235"/>
    <mergeCell ref="G4234:G4235"/>
    <mergeCell ref="AZ4232:BA4233"/>
    <mergeCell ref="BB4232:BC4233"/>
    <mergeCell ref="BD4232:BE4233"/>
    <mergeCell ref="BF4232:BG4233"/>
    <mergeCell ref="BH4232:BI4233"/>
    <mergeCell ref="BJ4232:BK4233"/>
    <mergeCell ref="AN4232:AO4233"/>
    <mergeCell ref="AP4232:AQ4233"/>
    <mergeCell ref="AR4232:AS4233"/>
    <mergeCell ref="AT4232:AU4233"/>
    <mergeCell ref="AV4232:AW4233"/>
    <mergeCell ref="AX4232:AY4233"/>
    <mergeCell ref="AB4232:AC4233"/>
    <mergeCell ref="AD4232:AE4233"/>
    <mergeCell ref="AF4232:AG4233"/>
    <mergeCell ref="AH4232:AI4233"/>
    <mergeCell ref="AJ4232:AK4233"/>
    <mergeCell ref="AL4232:AM4233"/>
    <mergeCell ref="N4232:O4233"/>
    <mergeCell ref="P4232:Q4233"/>
    <mergeCell ref="R4232:S4233"/>
    <mergeCell ref="T4232:U4233"/>
    <mergeCell ref="X4232:Y4233"/>
    <mergeCell ref="Z4232:AA4233"/>
    <mergeCell ref="BR4232:BR4233"/>
    <mergeCell ref="C4237:D4237"/>
    <mergeCell ref="BQ4232:BQ4233"/>
    <mergeCell ref="AB4230:AC4231"/>
    <mergeCell ref="AD4230:AE4231"/>
    <mergeCell ref="AF4230:AG4231"/>
    <mergeCell ref="H4230:I4231"/>
    <mergeCell ref="J4230:K4231"/>
    <mergeCell ref="L4230:M4231"/>
    <mergeCell ref="N4230:O4231"/>
    <mergeCell ref="P4230:Q4231"/>
    <mergeCell ref="R4230:S4231"/>
    <mergeCell ref="BL4232:BM4233"/>
    <mergeCell ref="BN4232:BP4233"/>
    <mergeCell ref="BQ4230:BQ4231"/>
    <mergeCell ref="B4238:B4239"/>
    <mergeCell ref="C4238:D4238"/>
    <mergeCell ref="E4238:E4239"/>
    <mergeCell ref="F4238:F4239"/>
    <mergeCell ref="G4238:G4239"/>
    <mergeCell ref="AZ4236:BA4237"/>
    <mergeCell ref="BB4236:BC4237"/>
    <mergeCell ref="BD4236:BE4237"/>
    <mergeCell ref="BF4236:BG4237"/>
    <mergeCell ref="BH4236:BI4237"/>
    <mergeCell ref="BJ4236:BK4237"/>
    <mergeCell ref="AN4236:AO4237"/>
    <mergeCell ref="AP4236:AQ4237"/>
    <mergeCell ref="AR4236:AS4237"/>
    <mergeCell ref="AT4236:AU4237"/>
    <mergeCell ref="AV4236:AW4237"/>
    <mergeCell ref="AX4236:AY4237"/>
    <mergeCell ref="AB4236:AC4237"/>
    <mergeCell ref="AD4236:AE4237"/>
    <mergeCell ref="BS4234:BS4235"/>
    <mergeCell ref="C4235:D4235"/>
    <mergeCell ref="B4232:B4233"/>
    <mergeCell ref="C4232:D4232"/>
    <mergeCell ref="E4232:E4233"/>
    <mergeCell ref="F4232:F4233"/>
    <mergeCell ref="G4232:G4233"/>
    <mergeCell ref="H4232:I4233"/>
    <mergeCell ref="J4232:K4233"/>
    <mergeCell ref="L4232:M4233"/>
    <mergeCell ref="BF4234:BG4235"/>
    <mergeCell ref="BH4234:BI4235"/>
    <mergeCell ref="BJ4234:BK4235"/>
    <mergeCell ref="BL4234:BM4235"/>
    <mergeCell ref="BN4234:BP4235"/>
    <mergeCell ref="BR4234:BR4235"/>
    <mergeCell ref="AT4234:AU4235"/>
    <mergeCell ref="AV4234:AW4235"/>
    <mergeCell ref="AX4234:AY4235"/>
    <mergeCell ref="AZ4234:BA4235"/>
    <mergeCell ref="BB4234:BC4235"/>
    <mergeCell ref="BD4234:BE4235"/>
    <mergeCell ref="AH4234:AI4235"/>
    <mergeCell ref="BQ4234:BQ4235"/>
    <mergeCell ref="AD4234:AE4235"/>
    <mergeCell ref="AF4234:AG4235"/>
    <mergeCell ref="H4234:I4235"/>
    <mergeCell ref="J4234:K4235"/>
    <mergeCell ref="L4234:M4235"/>
    <mergeCell ref="N4234:O4235"/>
    <mergeCell ref="P4234:Q4235"/>
    <mergeCell ref="R4234:S4235"/>
    <mergeCell ref="BL4236:BM4237"/>
    <mergeCell ref="BL4228:BM4229"/>
    <mergeCell ref="BN4228:BP4229"/>
    <mergeCell ref="BR4228:BR4229"/>
    <mergeCell ref="BQ4228:BQ4229"/>
    <mergeCell ref="C4229:D4229"/>
    <mergeCell ref="B4230:B4231"/>
    <mergeCell ref="C4230:D4230"/>
    <mergeCell ref="E4230:E4231"/>
    <mergeCell ref="F4230:F4231"/>
    <mergeCell ref="G4230:G4231"/>
    <mergeCell ref="AZ4228:BA4229"/>
    <mergeCell ref="BB4228:BC4229"/>
    <mergeCell ref="BD4228:BE4229"/>
    <mergeCell ref="BF4228:BG4229"/>
    <mergeCell ref="BH4228:BI4229"/>
    <mergeCell ref="BJ4228:BK4229"/>
    <mergeCell ref="AN4228:AO4229"/>
    <mergeCell ref="AP4228:AQ4229"/>
    <mergeCell ref="AR4228:AS4229"/>
    <mergeCell ref="AT4228:AU4229"/>
    <mergeCell ref="AV4228:AW4229"/>
    <mergeCell ref="AX4228:AY4229"/>
    <mergeCell ref="AB4228:AC4229"/>
    <mergeCell ref="AD4228:AE4229"/>
    <mergeCell ref="AF4228:AG4229"/>
    <mergeCell ref="AH4228:AI4229"/>
    <mergeCell ref="AJ4228:AK4229"/>
    <mergeCell ref="AL4228:AM4229"/>
    <mergeCell ref="N4228:O4229"/>
    <mergeCell ref="P4228:Q4229"/>
    <mergeCell ref="R4228:S4229"/>
    <mergeCell ref="T4228:U4229"/>
    <mergeCell ref="X4228:Y4229"/>
    <mergeCell ref="Z4228:AA4229"/>
    <mergeCell ref="C4231:D4231"/>
    <mergeCell ref="B4228:B4229"/>
    <mergeCell ref="C4228:D4228"/>
    <mergeCell ref="E4228:E4229"/>
    <mergeCell ref="F4228:F4229"/>
    <mergeCell ref="G4228:G4229"/>
    <mergeCell ref="H4228:I4229"/>
    <mergeCell ref="J4228:K4229"/>
    <mergeCell ref="L4228:M4229"/>
    <mergeCell ref="BF4230:BG4231"/>
    <mergeCell ref="BH4230:BI4231"/>
    <mergeCell ref="BJ4230:BK4231"/>
    <mergeCell ref="BL4230:BM4231"/>
    <mergeCell ref="BN4230:BP4231"/>
    <mergeCell ref="BR4230:BR4231"/>
    <mergeCell ref="AT4230:AU4231"/>
    <mergeCell ref="AV4230:AW4231"/>
    <mergeCell ref="AX4230:AY4231"/>
    <mergeCell ref="AZ4230:BA4231"/>
    <mergeCell ref="BB4230:BC4231"/>
    <mergeCell ref="BD4230:BE4231"/>
    <mergeCell ref="AH4230:AI4231"/>
    <mergeCell ref="AJ4230:AK4231"/>
    <mergeCell ref="AL4230:AM4231"/>
    <mergeCell ref="AN4230:AO4231"/>
    <mergeCell ref="AP4230:AQ4231"/>
    <mergeCell ref="AR4230:AS4231"/>
    <mergeCell ref="T4230:U4231"/>
    <mergeCell ref="X4230:Y4231"/>
    <mergeCell ref="Z4230:AA4231"/>
    <mergeCell ref="H4224:I4225"/>
    <mergeCell ref="J4224:K4225"/>
    <mergeCell ref="L4224:M4225"/>
    <mergeCell ref="BF4226:BG4227"/>
    <mergeCell ref="BH4226:BI4227"/>
    <mergeCell ref="BJ4226:BK4227"/>
    <mergeCell ref="BL4226:BM4227"/>
    <mergeCell ref="BN4226:BP4227"/>
    <mergeCell ref="BR4226:BR4227"/>
    <mergeCell ref="AT4226:AU4227"/>
    <mergeCell ref="AV4226:AW4227"/>
    <mergeCell ref="AX4226:AY4227"/>
    <mergeCell ref="AZ4226:BA4227"/>
    <mergeCell ref="BB4226:BC4227"/>
    <mergeCell ref="BD4226:BE4227"/>
    <mergeCell ref="AH4226:AI4227"/>
    <mergeCell ref="AJ4226:AK4227"/>
    <mergeCell ref="AL4226:AM4227"/>
    <mergeCell ref="AN4226:AO4227"/>
    <mergeCell ref="AP4226:AQ4227"/>
    <mergeCell ref="AR4226:AS4227"/>
    <mergeCell ref="T4226:U4227"/>
    <mergeCell ref="X4226:Y4227"/>
    <mergeCell ref="Z4226:AA4227"/>
    <mergeCell ref="AB4226:AC4227"/>
    <mergeCell ref="AD4226:AE4227"/>
    <mergeCell ref="AF4226:AG4227"/>
    <mergeCell ref="H4226:I4227"/>
    <mergeCell ref="J4226:K4227"/>
    <mergeCell ref="L4226:M4227"/>
    <mergeCell ref="N4226:O4227"/>
    <mergeCell ref="P4226:Q4227"/>
    <mergeCell ref="R4226:S4227"/>
    <mergeCell ref="BQ4226:BQ4227"/>
    <mergeCell ref="BQ4224:BQ4225"/>
    <mergeCell ref="AV4222:AW4223"/>
    <mergeCell ref="AX4222:AY4223"/>
    <mergeCell ref="AZ4222:BA4223"/>
    <mergeCell ref="BB4222:BC4223"/>
    <mergeCell ref="BD4222:BE4223"/>
    <mergeCell ref="AH4222:AI4223"/>
    <mergeCell ref="AJ4222:AK4223"/>
    <mergeCell ref="AL4222:AM4223"/>
    <mergeCell ref="AN4222:AO4223"/>
    <mergeCell ref="AP4222:AQ4223"/>
    <mergeCell ref="AR4222:AS4223"/>
    <mergeCell ref="T4222:U4223"/>
    <mergeCell ref="X4222:Y4223"/>
    <mergeCell ref="Z4222:AA4223"/>
    <mergeCell ref="AB4222:AC4223"/>
    <mergeCell ref="AD4222:AE4223"/>
    <mergeCell ref="AF4222:AG4223"/>
    <mergeCell ref="H4222:I4223"/>
    <mergeCell ref="J4222:K4223"/>
    <mergeCell ref="L4222:M4223"/>
    <mergeCell ref="N4222:O4223"/>
    <mergeCell ref="P4222:Q4223"/>
    <mergeCell ref="R4222:S4223"/>
    <mergeCell ref="BL4224:BM4225"/>
    <mergeCell ref="BN4224:BP4225"/>
    <mergeCell ref="BR4224:BR4225"/>
    <mergeCell ref="BS4224:BS4225"/>
    <mergeCell ref="C4225:D4225"/>
    <mergeCell ref="B4226:B4227"/>
    <mergeCell ref="C4226:D4226"/>
    <mergeCell ref="E4226:E4227"/>
    <mergeCell ref="F4226:F4227"/>
    <mergeCell ref="G4226:G4227"/>
    <mergeCell ref="AZ4224:BA4225"/>
    <mergeCell ref="BB4224:BC4225"/>
    <mergeCell ref="BD4224:BE4225"/>
    <mergeCell ref="BF4224:BG4225"/>
    <mergeCell ref="BH4224:BI4225"/>
    <mergeCell ref="BJ4224:BK4225"/>
    <mergeCell ref="AN4224:AO4225"/>
    <mergeCell ref="AP4224:AQ4225"/>
    <mergeCell ref="AR4224:AS4225"/>
    <mergeCell ref="AT4224:AU4225"/>
    <mergeCell ref="AV4224:AW4225"/>
    <mergeCell ref="AX4224:AY4225"/>
    <mergeCell ref="AB4224:AC4225"/>
    <mergeCell ref="AD4224:AE4225"/>
    <mergeCell ref="AF4224:AG4225"/>
    <mergeCell ref="AH4224:AI4225"/>
    <mergeCell ref="AJ4224:AK4225"/>
    <mergeCell ref="AL4224:AM4225"/>
    <mergeCell ref="N4224:O4225"/>
    <mergeCell ref="P4224:Q4225"/>
    <mergeCell ref="R4224:S4225"/>
    <mergeCell ref="T4224:U4225"/>
    <mergeCell ref="X4224:Y4225"/>
    <mergeCell ref="Z4224:AA4225"/>
    <mergeCell ref="BS4226:BS4227"/>
    <mergeCell ref="C4227:D4227"/>
    <mergeCell ref="B4224:B4225"/>
    <mergeCell ref="C4224:D4224"/>
    <mergeCell ref="E4224:E4225"/>
    <mergeCell ref="F4224:F4225"/>
    <mergeCell ref="G4224:G4225"/>
    <mergeCell ref="AR4218:AS4219"/>
    <mergeCell ref="T4218:U4219"/>
    <mergeCell ref="X4218:Y4219"/>
    <mergeCell ref="Z4218:AA4219"/>
    <mergeCell ref="AB4218:AC4219"/>
    <mergeCell ref="AD4218:AE4219"/>
    <mergeCell ref="AF4218:AG4219"/>
    <mergeCell ref="H4218:I4219"/>
    <mergeCell ref="J4218:K4219"/>
    <mergeCell ref="L4218:M4219"/>
    <mergeCell ref="N4218:O4219"/>
    <mergeCell ref="P4218:Q4219"/>
    <mergeCell ref="R4218:S4219"/>
    <mergeCell ref="BL4220:BM4221"/>
    <mergeCell ref="BN4220:BP4221"/>
    <mergeCell ref="BR4220:BR4221"/>
    <mergeCell ref="BS4220:BS4221"/>
    <mergeCell ref="C4221:D4221"/>
    <mergeCell ref="B4222:B4223"/>
    <mergeCell ref="C4222:D4222"/>
    <mergeCell ref="E4222:E4223"/>
    <mergeCell ref="F4222:F4223"/>
    <mergeCell ref="G4222:G4223"/>
    <mergeCell ref="AZ4220:BA4221"/>
    <mergeCell ref="BB4220:BC4221"/>
    <mergeCell ref="BD4220:BE4221"/>
    <mergeCell ref="BF4220:BG4221"/>
    <mergeCell ref="BH4220:BI4221"/>
    <mergeCell ref="BJ4220:BK4221"/>
    <mergeCell ref="AN4220:AO4221"/>
    <mergeCell ref="AP4220:AQ4221"/>
    <mergeCell ref="AR4220:AS4221"/>
    <mergeCell ref="AT4220:AU4221"/>
    <mergeCell ref="AV4220:AW4221"/>
    <mergeCell ref="AX4220:AY4221"/>
    <mergeCell ref="AB4220:AC4221"/>
    <mergeCell ref="AD4220:AE4221"/>
    <mergeCell ref="AF4220:AG4221"/>
    <mergeCell ref="AH4220:AI4221"/>
    <mergeCell ref="AJ4220:AK4221"/>
    <mergeCell ref="AL4220:AM4221"/>
    <mergeCell ref="N4220:O4221"/>
    <mergeCell ref="P4220:Q4221"/>
    <mergeCell ref="R4220:S4221"/>
    <mergeCell ref="T4220:U4221"/>
    <mergeCell ref="X4220:Y4221"/>
    <mergeCell ref="Z4220:AA4221"/>
    <mergeCell ref="BS4222:BS4223"/>
    <mergeCell ref="C4223:D4223"/>
    <mergeCell ref="B4220:B4221"/>
    <mergeCell ref="C4220:D4220"/>
    <mergeCell ref="E4220:E4221"/>
    <mergeCell ref="F4220:F4221"/>
    <mergeCell ref="G4220:G4221"/>
    <mergeCell ref="H4220:I4221"/>
    <mergeCell ref="J4220:K4221"/>
    <mergeCell ref="L4220:M4221"/>
    <mergeCell ref="BF4222:BG4223"/>
    <mergeCell ref="BH4222:BI4223"/>
    <mergeCell ref="BJ4222:BK4223"/>
    <mergeCell ref="BL4222:BM4223"/>
    <mergeCell ref="BN4222:BP4223"/>
    <mergeCell ref="BR4222:BR4223"/>
    <mergeCell ref="AT4222:AU4223"/>
    <mergeCell ref="BQ4222:BQ4223"/>
    <mergeCell ref="BQ4212:BQ4213"/>
    <mergeCell ref="BQ4214:BQ4215"/>
    <mergeCell ref="BL4216:BM4217"/>
    <mergeCell ref="BN4216:BP4217"/>
    <mergeCell ref="BR4216:BR4217"/>
    <mergeCell ref="BS4216:BS4217"/>
    <mergeCell ref="C4217:D4217"/>
    <mergeCell ref="B4218:B4219"/>
    <mergeCell ref="C4218:D4218"/>
    <mergeCell ref="E4218:E4219"/>
    <mergeCell ref="F4218:F4219"/>
    <mergeCell ref="G4218:G4219"/>
    <mergeCell ref="AZ4216:BA4217"/>
    <mergeCell ref="BB4216:BC4217"/>
    <mergeCell ref="BD4216:BE4217"/>
    <mergeCell ref="BF4216:BG4217"/>
    <mergeCell ref="BH4216:BI4217"/>
    <mergeCell ref="BJ4216:BK4217"/>
    <mergeCell ref="AN4216:AO4217"/>
    <mergeCell ref="AP4216:AQ4217"/>
    <mergeCell ref="AR4216:AS4217"/>
    <mergeCell ref="AT4216:AU4217"/>
    <mergeCell ref="AV4216:AW4217"/>
    <mergeCell ref="AX4216:AY4217"/>
    <mergeCell ref="AB4216:AC4217"/>
    <mergeCell ref="AD4216:AE4217"/>
    <mergeCell ref="AF4216:AG4217"/>
    <mergeCell ref="AH4216:AI4217"/>
    <mergeCell ref="AJ4216:AK4217"/>
    <mergeCell ref="AL4216:AM4217"/>
    <mergeCell ref="N4216:O4217"/>
    <mergeCell ref="P4216:Q4217"/>
    <mergeCell ref="R4216:S4217"/>
    <mergeCell ref="T4216:U4217"/>
    <mergeCell ref="X4216:Y4217"/>
    <mergeCell ref="Z4216:AA4217"/>
    <mergeCell ref="BS4218:BS4219"/>
    <mergeCell ref="C4219:D4219"/>
    <mergeCell ref="B4216:B4217"/>
    <mergeCell ref="C4216:D4216"/>
    <mergeCell ref="E4216:E4217"/>
    <mergeCell ref="F4216:F4217"/>
    <mergeCell ref="G4216:G4217"/>
    <mergeCell ref="H4216:I4217"/>
    <mergeCell ref="J4216:K4217"/>
    <mergeCell ref="L4216:M4217"/>
    <mergeCell ref="BF4218:BG4219"/>
    <mergeCell ref="BH4218:BI4219"/>
    <mergeCell ref="BJ4218:BK4219"/>
    <mergeCell ref="BL4218:BM4219"/>
    <mergeCell ref="BN4218:BP4219"/>
    <mergeCell ref="BR4218:BR4219"/>
    <mergeCell ref="AT4218:AU4219"/>
    <mergeCell ref="AV4218:AW4219"/>
    <mergeCell ref="AX4218:AY4219"/>
    <mergeCell ref="AZ4218:BA4219"/>
    <mergeCell ref="BB4218:BC4219"/>
    <mergeCell ref="BD4218:BE4219"/>
    <mergeCell ref="AH4218:AI4219"/>
    <mergeCell ref="AJ4218:AK4219"/>
    <mergeCell ref="AL4218:AM4219"/>
    <mergeCell ref="AN4218:AO4219"/>
    <mergeCell ref="AP4218:AQ4219"/>
    <mergeCell ref="H4210:I4211"/>
    <mergeCell ref="J4210:K4211"/>
    <mergeCell ref="L4210:M4211"/>
    <mergeCell ref="N4210:O4211"/>
    <mergeCell ref="P4210:Q4211"/>
    <mergeCell ref="R4210:S4211"/>
    <mergeCell ref="BL4212:BM4213"/>
    <mergeCell ref="BN4212:BP4213"/>
    <mergeCell ref="BR4212:BR4213"/>
    <mergeCell ref="BS4212:BS4213"/>
    <mergeCell ref="C4213:D4213"/>
    <mergeCell ref="B4214:B4215"/>
    <mergeCell ref="C4214:D4214"/>
    <mergeCell ref="E4214:E4215"/>
    <mergeCell ref="F4214:F4215"/>
    <mergeCell ref="G4214:G4215"/>
    <mergeCell ref="AZ4212:BA4213"/>
    <mergeCell ref="BB4212:BC4213"/>
    <mergeCell ref="BD4212:BE4213"/>
    <mergeCell ref="BF4212:BG4213"/>
    <mergeCell ref="BH4212:BI4213"/>
    <mergeCell ref="BJ4212:BK4213"/>
    <mergeCell ref="AN4212:AO4213"/>
    <mergeCell ref="AP4212:AQ4213"/>
    <mergeCell ref="AR4212:AS4213"/>
    <mergeCell ref="AT4212:AU4213"/>
    <mergeCell ref="AV4212:AW4213"/>
    <mergeCell ref="AX4212:AY4213"/>
    <mergeCell ref="AB4212:AC4213"/>
    <mergeCell ref="AD4212:AE4213"/>
    <mergeCell ref="AF4212:AG4213"/>
    <mergeCell ref="AH4212:AI4213"/>
    <mergeCell ref="AJ4212:AK4213"/>
    <mergeCell ref="AL4212:AM4213"/>
    <mergeCell ref="N4212:O4213"/>
    <mergeCell ref="P4212:Q4213"/>
    <mergeCell ref="R4212:S4213"/>
    <mergeCell ref="T4212:U4213"/>
    <mergeCell ref="X4212:Y4213"/>
    <mergeCell ref="Z4212:AA4213"/>
    <mergeCell ref="BS4214:BS4215"/>
    <mergeCell ref="C4215:D4215"/>
    <mergeCell ref="B4212:B4213"/>
    <mergeCell ref="C4212:D4212"/>
    <mergeCell ref="E4212:E4213"/>
    <mergeCell ref="F4212:F4213"/>
    <mergeCell ref="G4212:G4213"/>
    <mergeCell ref="H4212:I4213"/>
    <mergeCell ref="J4212:K4213"/>
    <mergeCell ref="L4212:M4213"/>
    <mergeCell ref="BF4214:BG4215"/>
    <mergeCell ref="BH4214:BI4215"/>
    <mergeCell ref="BJ4214:BK4215"/>
    <mergeCell ref="BL4214:BM4215"/>
    <mergeCell ref="BN4214:BP4215"/>
    <mergeCell ref="BR4214:BR4215"/>
    <mergeCell ref="AT4214:AU4215"/>
    <mergeCell ref="AV4214:AW4215"/>
    <mergeCell ref="H4214:I4215"/>
    <mergeCell ref="J4214:K4215"/>
    <mergeCell ref="L4214:M4215"/>
    <mergeCell ref="N4214:O4215"/>
    <mergeCell ref="P4214:Q4215"/>
    <mergeCell ref="R4214:S4215"/>
    <mergeCell ref="P4206:Q4207"/>
    <mergeCell ref="R4206:S4207"/>
    <mergeCell ref="BL4208:BM4209"/>
    <mergeCell ref="BN4208:BP4209"/>
    <mergeCell ref="BR4208:BR4209"/>
    <mergeCell ref="BS4208:BS4209"/>
    <mergeCell ref="C4209:D4209"/>
    <mergeCell ref="B4210:B4211"/>
    <mergeCell ref="C4210:D4210"/>
    <mergeCell ref="E4210:E4211"/>
    <mergeCell ref="F4210:F4211"/>
    <mergeCell ref="G4210:G4211"/>
    <mergeCell ref="AZ4208:BA4209"/>
    <mergeCell ref="BB4208:BC4209"/>
    <mergeCell ref="BD4208:BE4209"/>
    <mergeCell ref="BF4208:BG4209"/>
    <mergeCell ref="BH4208:BI4209"/>
    <mergeCell ref="BJ4208:BK4209"/>
    <mergeCell ref="AN4208:AO4209"/>
    <mergeCell ref="AP4208:AQ4209"/>
    <mergeCell ref="AR4208:AS4209"/>
    <mergeCell ref="AT4208:AU4209"/>
    <mergeCell ref="AV4208:AW4209"/>
    <mergeCell ref="AX4208:AY4209"/>
    <mergeCell ref="AB4208:AC4209"/>
    <mergeCell ref="AD4208:AE4209"/>
    <mergeCell ref="AF4208:AG4209"/>
    <mergeCell ref="AH4208:AI4209"/>
    <mergeCell ref="AJ4208:AK4209"/>
    <mergeCell ref="AL4208:AM4209"/>
    <mergeCell ref="N4208:O4209"/>
    <mergeCell ref="P4208:Q4209"/>
    <mergeCell ref="R4208:S4209"/>
    <mergeCell ref="T4208:U4209"/>
    <mergeCell ref="X4208:Y4209"/>
    <mergeCell ref="Z4208:AA4209"/>
    <mergeCell ref="BS4210:BS4211"/>
    <mergeCell ref="C4211:D4211"/>
    <mergeCell ref="B4208:B4209"/>
    <mergeCell ref="C4208:D4208"/>
    <mergeCell ref="E4208:E4209"/>
    <mergeCell ref="F4208:F4209"/>
    <mergeCell ref="G4208:G4209"/>
    <mergeCell ref="H4208:I4209"/>
    <mergeCell ref="J4208:K4209"/>
    <mergeCell ref="L4208:M4209"/>
    <mergeCell ref="BF4210:BG4211"/>
    <mergeCell ref="BH4210:BI4211"/>
    <mergeCell ref="BJ4210:BK4211"/>
    <mergeCell ref="BL4210:BM4211"/>
    <mergeCell ref="BN4210:BP4211"/>
    <mergeCell ref="BR4210:BR4211"/>
    <mergeCell ref="AT4210:AU4211"/>
    <mergeCell ref="AV4210:AW4211"/>
    <mergeCell ref="AX4210:AY4211"/>
    <mergeCell ref="AZ4210:BA4211"/>
    <mergeCell ref="BB4210:BC4211"/>
    <mergeCell ref="BD4210:BE4211"/>
    <mergeCell ref="AH4210:AI4211"/>
    <mergeCell ref="AJ4210:AK4211"/>
    <mergeCell ref="AL4210:AM4211"/>
    <mergeCell ref="AN4210:AO4211"/>
    <mergeCell ref="AP4210:AQ4211"/>
    <mergeCell ref="AR4210:AS4211"/>
    <mergeCell ref="B4206:B4207"/>
    <mergeCell ref="C4206:D4206"/>
    <mergeCell ref="E4206:E4207"/>
    <mergeCell ref="F4206:F4207"/>
    <mergeCell ref="G4206:G4207"/>
    <mergeCell ref="AZ4204:BA4205"/>
    <mergeCell ref="BB4204:BC4205"/>
    <mergeCell ref="BD4204:BE4205"/>
    <mergeCell ref="BF4204:BG4205"/>
    <mergeCell ref="BH4204:BI4205"/>
    <mergeCell ref="BJ4204:BK4205"/>
    <mergeCell ref="AN4204:AO4205"/>
    <mergeCell ref="AP4204:AQ4205"/>
    <mergeCell ref="AR4204:AS4205"/>
    <mergeCell ref="AT4204:AU4205"/>
    <mergeCell ref="AV4204:AW4205"/>
    <mergeCell ref="AX4204:AY4205"/>
    <mergeCell ref="AB4204:AC4205"/>
    <mergeCell ref="AD4204:AE4205"/>
    <mergeCell ref="AF4204:AG4205"/>
    <mergeCell ref="AH4204:AI4205"/>
    <mergeCell ref="AJ4204:AK4205"/>
    <mergeCell ref="AL4204:AM4205"/>
    <mergeCell ref="N4204:O4205"/>
    <mergeCell ref="P4204:Q4205"/>
    <mergeCell ref="R4204:S4205"/>
    <mergeCell ref="T4204:U4205"/>
    <mergeCell ref="X4204:Y4205"/>
    <mergeCell ref="Z4204:AA4205"/>
    <mergeCell ref="BS4206:BS4207"/>
    <mergeCell ref="C4207:D4207"/>
    <mergeCell ref="B4202:B4203"/>
    <mergeCell ref="C4202:D4202"/>
    <mergeCell ref="E4202:E4203"/>
    <mergeCell ref="F4202:F4203"/>
    <mergeCell ref="G4202:G4203"/>
    <mergeCell ref="BF4206:BG4207"/>
    <mergeCell ref="BH4206:BI4207"/>
    <mergeCell ref="BJ4206:BK4207"/>
    <mergeCell ref="BL4206:BM4207"/>
    <mergeCell ref="BN4206:BP4207"/>
    <mergeCell ref="BR4206:BR4207"/>
    <mergeCell ref="AT4206:AU4207"/>
    <mergeCell ref="AV4206:AW4207"/>
    <mergeCell ref="AX4206:AY4207"/>
    <mergeCell ref="AZ4206:BA4207"/>
    <mergeCell ref="BB4206:BC4207"/>
    <mergeCell ref="BD4206:BE4207"/>
    <mergeCell ref="AH4206:AI4207"/>
    <mergeCell ref="AJ4206:AK4207"/>
    <mergeCell ref="AL4206:AM4207"/>
    <mergeCell ref="AN4206:AO4207"/>
    <mergeCell ref="AP4206:AQ4207"/>
    <mergeCell ref="AR4206:AS4207"/>
    <mergeCell ref="T4206:U4207"/>
    <mergeCell ref="X4206:Y4207"/>
    <mergeCell ref="Z4206:AA4207"/>
    <mergeCell ref="AB4206:AC4207"/>
    <mergeCell ref="AD4206:AE4207"/>
    <mergeCell ref="AF4206:AG4207"/>
    <mergeCell ref="H4206:I4207"/>
    <mergeCell ref="J4206:K4207"/>
    <mergeCell ref="L4206:M4207"/>
    <mergeCell ref="N4206:O4207"/>
    <mergeCell ref="C4203:D4203"/>
    <mergeCell ref="B4204:B4205"/>
    <mergeCell ref="C4204:D4204"/>
    <mergeCell ref="E4204:E4205"/>
    <mergeCell ref="F4204:F4205"/>
    <mergeCell ref="G4204:G4205"/>
    <mergeCell ref="H4204:I4205"/>
    <mergeCell ref="J4204:K4205"/>
    <mergeCell ref="L4204:M4205"/>
    <mergeCell ref="BF4202:BG4203"/>
    <mergeCell ref="BH4202:BI4203"/>
    <mergeCell ref="BJ4202:BK4203"/>
    <mergeCell ref="BL4202:BM4203"/>
    <mergeCell ref="BN4202:BP4203"/>
    <mergeCell ref="BR4202:BR4203"/>
    <mergeCell ref="AT4202:AU4203"/>
    <mergeCell ref="AV4202:AW4203"/>
    <mergeCell ref="AX4202:AY4203"/>
    <mergeCell ref="AZ4202:BA4203"/>
    <mergeCell ref="BB4202:BC4203"/>
    <mergeCell ref="BD4202:BE4203"/>
    <mergeCell ref="AH4202:AI4203"/>
    <mergeCell ref="AJ4202:AK4203"/>
    <mergeCell ref="AL4202:AM4203"/>
    <mergeCell ref="AN4202:AO4203"/>
    <mergeCell ref="AP4202:AQ4203"/>
    <mergeCell ref="AR4202:AS4203"/>
    <mergeCell ref="T4202:U4203"/>
    <mergeCell ref="X4202:Y4203"/>
    <mergeCell ref="Z4202:AA4203"/>
    <mergeCell ref="AB4202:AC4203"/>
    <mergeCell ref="AD4202:AE4203"/>
    <mergeCell ref="AF4202:AG4203"/>
    <mergeCell ref="H4202:I4203"/>
    <mergeCell ref="J4202:K4203"/>
    <mergeCell ref="L4202:M4203"/>
    <mergeCell ref="N4202:O4203"/>
    <mergeCell ref="P4202:Q4203"/>
    <mergeCell ref="R4202:S4203"/>
    <mergeCell ref="BL4204:BM4205"/>
    <mergeCell ref="BN4204:BP4205"/>
    <mergeCell ref="BR4204:BR4205"/>
    <mergeCell ref="C4205:D4205"/>
    <mergeCell ref="BQ4202:BQ4203"/>
    <mergeCell ref="AV4200:AW4201"/>
    <mergeCell ref="AX4200:AY4201"/>
    <mergeCell ref="AB4200:AC4201"/>
    <mergeCell ref="AD4200:AE4201"/>
    <mergeCell ref="AF4200:AG4201"/>
    <mergeCell ref="AH4200:AI4201"/>
    <mergeCell ref="AJ4200:AK4201"/>
    <mergeCell ref="AL4200:AM4201"/>
    <mergeCell ref="N4200:O4201"/>
    <mergeCell ref="P4200:Q4201"/>
    <mergeCell ref="R4200:S4201"/>
    <mergeCell ref="T4200:U4201"/>
    <mergeCell ref="X4200:Y4201"/>
    <mergeCell ref="Z4200:AA4201"/>
    <mergeCell ref="B4200:B4201"/>
    <mergeCell ref="C4200:D4200"/>
    <mergeCell ref="E4200:E4201"/>
    <mergeCell ref="F4200:F4201"/>
    <mergeCell ref="G4200:G4201"/>
    <mergeCell ref="BQ4200:BQ4201"/>
    <mergeCell ref="C4201:D4201"/>
    <mergeCell ref="BF4195:BO4195"/>
    <mergeCell ref="B4198:B4199"/>
    <mergeCell ref="C4198:D4199"/>
    <mergeCell ref="F4198:F4199"/>
    <mergeCell ref="G4198:G4199"/>
    <mergeCell ref="H4198:I4199"/>
    <mergeCell ref="J4198:O4198"/>
    <mergeCell ref="P4198:U4198"/>
    <mergeCell ref="X4198:Y4199"/>
    <mergeCell ref="Z4198:AA4199"/>
    <mergeCell ref="C4195:D4195"/>
    <mergeCell ref="E4195:AE4195"/>
    <mergeCell ref="AG4195:AJ4195"/>
    <mergeCell ref="AK4195:BB4195"/>
    <mergeCell ref="BC4195:BE4195"/>
    <mergeCell ref="BN4198:BP4199"/>
    <mergeCell ref="J4199:K4199"/>
    <mergeCell ref="L4199:M4199"/>
    <mergeCell ref="N4199:O4199"/>
    <mergeCell ref="P4199:Q4199"/>
    <mergeCell ref="R4199:S4199"/>
    <mergeCell ref="T4199:U4199"/>
    <mergeCell ref="AB4198:AC4199"/>
    <mergeCell ref="AD4198:AI4198"/>
    <mergeCell ref="AJ4198:AO4198"/>
    <mergeCell ref="AP4198:AU4198"/>
    <mergeCell ref="AV4198:BA4198"/>
    <mergeCell ref="BB4198:BG4198"/>
    <mergeCell ref="AP4199:AQ4199"/>
    <mergeCell ref="AR4199:AS4199"/>
    <mergeCell ref="AT4199:AU4199"/>
    <mergeCell ref="AV4199:AW4199"/>
    <mergeCell ref="BH4198:BM4198"/>
    <mergeCell ref="B4188:C4188"/>
    <mergeCell ref="H4188:J4188"/>
    <mergeCell ref="L4188:N4188"/>
    <mergeCell ref="BL4200:BM4201"/>
    <mergeCell ref="BN4200:BP4201"/>
    <mergeCell ref="BR4200:BR4201"/>
    <mergeCell ref="B4191:BP4191"/>
    <mergeCell ref="E4193:AE4193"/>
    <mergeCell ref="AG4193:AM4193"/>
    <mergeCell ref="AN4193:BO4193"/>
    <mergeCell ref="AQ4188:AS4188"/>
    <mergeCell ref="AU4188:AW4188"/>
    <mergeCell ref="BB4188:BF4188"/>
    <mergeCell ref="BG4188:BI4188"/>
    <mergeCell ref="BK4188:BM4188"/>
    <mergeCell ref="BC4189:BP4189"/>
    <mergeCell ref="S4188:U4188"/>
    <mergeCell ref="L4183:M4184"/>
    <mergeCell ref="N4183:O4184"/>
    <mergeCell ref="P4183:Q4184"/>
    <mergeCell ref="R4183:S4184"/>
    <mergeCell ref="T4183:U4184"/>
    <mergeCell ref="X4183:Y4184"/>
    <mergeCell ref="Z4183:AA4184"/>
    <mergeCell ref="AB4183:AC4184"/>
    <mergeCell ref="AD4183:AE4184"/>
    <mergeCell ref="AF4183:AG4184"/>
    <mergeCell ref="AH4183:AI4184"/>
    <mergeCell ref="AJ4183:AK4184"/>
    <mergeCell ref="AL4183:AM4184"/>
    <mergeCell ref="AN4183:AO4184"/>
    <mergeCell ref="AP4183:AQ4184"/>
    <mergeCell ref="AR4183:AS4184"/>
    <mergeCell ref="AT4183:AU4184"/>
    <mergeCell ref="AV4183:AW4184"/>
    <mergeCell ref="AX4183:AY4184"/>
    <mergeCell ref="AZ4183:BA4184"/>
    <mergeCell ref="BB4183:BC4184"/>
    <mergeCell ref="BD4183:BE4184"/>
    <mergeCell ref="H4200:I4201"/>
    <mergeCell ref="J4200:K4201"/>
    <mergeCell ref="L4200:M4201"/>
    <mergeCell ref="AX4199:AY4199"/>
    <mergeCell ref="AZ4199:BA4199"/>
    <mergeCell ref="BB4199:BC4199"/>
    <mergeCell ref="BD4199:BE4199"/>
    <mergeCell ref="BF4199:BG4199"/>
    <mergeCell ref="BH4199:BI4199"/>
    <mergeCell ref="AL4199:AM4199"/>
    <mergeCell ref="AN4199:AO4199"/>
    <mergeCell ref="BJ4199:BK4199"/>
    <mergeCell ref="BL4199:BM4199"/>
    <mergeCell ref="B4186:C4186"/>
    <mergeCell ref="H4186:J4186"/>
    <mergeCell ref="L4186:N4186"/>
    <mergeCell ref="O4186:R4186"/>
    <mergeCell ref="AD4199:AE4199"/>
    <mergeCell ref="AF4199:AG4199"/>
    <mergeCell ref="AH4199:AI4199"/>
    <mergeCell ref="AJ4199:AK4199"/>
    <mergeCell ref="BQ4183:BQ4184"/>
    <mergeCell ref="BR4185:BS4185"/>
    <mergeCell ref="BQ4198:BQ4199"/>
    <mergeCell ref="AZ4200:BA4201"/>
    <mergeCell ref="C4178:D4178"/>
    <mergeCell ref="B4179:B4180"/>
    <mergeCell ref="C4179:D4179"/>
    <mergeCell ref="E4179:E4180"/>
    <mergeCell ref="F4179:F4180"/>
    <mergeCell ref="G4179:G4180"/>
    <mergeCell ref="AZ4177:BA4178"/>
    <mergeCell ref="BB4177:BC4178"/>
    <mergeCell ref="BD4177:BE4178"/>
    <mergeCell ref="BF4177:BG4178"/>
    <mergeCell ref="BH4177:BI4178"/>
    <mergeCell ref="BJ4177:BK4178"/>
    <mergeCell ref="AN4177:AO4178"/>
    <mergeCell ref="AP4177:AQ4178"/>
    <mergeCell ref="AR4177:AS4178"/>
    <mergeCell ref="AT4177:AU4178"/>
    <mergeCell ref="AV4177:AW4178"/>
    <mergeCell ref="AX4177:AY4178"/>
    <mergeCell ref="AB4177:AC4178"/>
    <mergeCell ref="AD4177:AE4178"/>
    <mergeCell ref="BS4181:BS4182"/>
    <mergeCell ref="B4183:C4183"/>
    <mergeCell ref="BF4181:BG4182"/>
    <mergeCell ref="BH4181:BI4182"/>
    <mergeCell ref="BJ4181:BK4182"/>
    <mergeCell ref="BL4181:BM4182"/>
    <mergeCell ref="BN4181:BP4182"/>
    <mergeCell ref="BR4181:BR4182"/>
    <mergeCell ref="AT4181:AU4182"/>
    <mergeCell ref="AF4177:AG4178"/>
    <mergeCell ref="AH4177:AI4178"/>
    <mergeCell ref="AJ4177:AK4178"/>
    <mergeCell ref="AL4177:AM4178"/>
    <mergeCell ref="N4177:O4178"/>
    <mergeCell ref="P4177:Q4178"/>
    <mergeCell ref="R4177:S4178"/>
    <mergeCell ref="T4177:U4178"/>
    <mergeCell ref="X4177:Y4178"/>
    <mergeCell ref="Z4177:AA4178"/>
    <mergeCell ref="B4181:C4182"/>
    <mergeCell ref="D4181:E4182"/>
    <mergeCell ref="H4181:I4182"/>
    <mergeCell ref="J4181:K4182"/>
    <mergeCell ref="L4181:M4182"/>
    <mergeCell ref="N4181:O4182"/>
    <mergeCell ref="P4181:Q4182"/>
    <mergeCell ref="R4181:S4182"/>
    <mergeCell ref="D4183:E4184"/>
    <mergeCell ref="H4183:I4184"/>
    <mergeCell ref="J4183:K4184"/>
    <mergeCell ref="BS4179:BS4180"/>
    <mergeCell ref="C4180:D4180"/>
    <mergeCell ref="B4177:B4178"/>
    <mergeCell ref="C4177:D4177"/>
    <mergeCell ref="E4177:E4178"/>
    <mergeCell ref="F4177:F4178"/>
    <mergeCell ref="G4177:G4178"/>
    <mergeCell ref="H4177:I4178"/>
    <mergeCell ref="J4177:K4178"/>
    <mergeCell ref="L4177:M4178"/>
    <mergeCell ref="BQ4177:BQ4178"/>
    <mergeCell ref="BF4179:BG4180"/>
    <mergeCell ref="BH4179:BI4180"/>
    <mergeCell ref="BJ4179:BK4180"/>
    <mergeCell ref="X4179:Y4180"/>
    <mergeCell ref="Z4179:AA4180"/>
    <mergeCell ref="AB4179:AC4180"/>
    <mergeCell ref="AD4179:AE4180"/>
    <mergeCell ref="AF4179:AG4180"/>
    <mergeCell ref="H4179:I4180"/>
    <mergeCell ref="J4179:K4180"/>
    <mergeCell ref="L4179:M4180"/>
    <mergeCell ref="N4179:O4180"/>
    <mergeCell ref="P4179:Q4180"/>
    <mergeCell ref="R4179:S4180"/>
    <mergeCell ref="BQ4179:BQ4180"/>
    <mergeCell ref="BL4177:BM4178"/>
    <mergeCell ref="BN4177:BP4178"/>
    <mergeCell ref="BR4177:BR4178"/>
    <mergeCell ref="C4174:D4174"/>
    <mergeCell ref="B4175:B4176"/>
    <mergeCell ref="C4175:D4175"/>
    <mergeCell ref="E4175:E4176"/>
    <mergeCell ref="F4175:F4176"/>
    <mergeCell ref="G4175:G4176"/>
    <mergeCell ref="AZ4173:BA4174"/>
    <mergeCell ref="BB4173:BC4174"/>
    <mergeCell ref="BD4173:BE4174"/>
    <mergeCell ref="BF4173:BG4174"/>
    <mergeCell ref="BH4173:BI4174"/>
    <mergeCell ref="BJ4173:BK4174"/>
    <mergeCell ref="AN4173:AO4174"/>
    <mergeCell ref="AP4173:AQ4174"/>
    <mergeCell ref="AR4173:AS4174"/>
    <mergeCell ref="AT4173:AU4174"/>
    <mergeCell ref="AV4173:AW4174"/>
    <mergeCell ref="AX4173:AY4174"/>
    <mergeCell ref="AB4173:AC4174"/>
    <mergeCell ref="AD4173:AE4174"/>
    <mergeCell ref="AF4173:AG4174"/>
    <mergeCell ref="AH4173:AI4174"/>
    <mergeCell ref="AJ4173:AK4174"/>
    <mergeCell ref="AL4173:AM4174"/>
    <mergeCell ref="N4173:O4174"/>
    <mergeCell ref="P4173:Q4174"/>
    <mergeCell ref="R4173:S4174"/>
    <mergeCell ref="T4173:U4174"/>
    <mergeCell ref="X4173:Y4174"/>
    <mergeCell ref="Z4173:AA4174"/>
    <mergeCell ref="C4176:D4176"/>
    <mergeCell ref="B4173:B4174"/>
    <mergeCell ref="C4173:D4173"/>
    <mergeCell ref="E4173:E4174"/>
    <mergeCell ref="F4173:F4174"/>
    <mergeCell ref="G4173:G4174"/>
    <mergeCell ref="H4173:I4174"/>
    <mergeCell ref="J4173:K4174"/>
    <mergeCell ref="L4173:M4174"/>
    <mergeCell ref="BF4175:BG4176"/>
    <mergeCell ref="BH4175:BI4176"/>
    <mergeCell ref="BJ4175:BK4176"/>
    <mergeCell ref="BL4175:BM4176"/>
    <mergeCell ref="BN4175:BP4176"/>
    <mergeCell ref="BR4175:BR4176"/>
    <mergeCell ref="AT4175:AU4176"/>
    <mergeCell ref="AV4175:AW4176"/>
    <mergeCell ref="AX4175:AY4176"/>
    <mergeCell ref="AZ4175:BA4176"/>
    <mergeCell ref="BB4175:BC4176"/>
    <mergeCell ref="BD4175:BE4176"/>
    <mergeCell ref="AH4175:AI4176"/>
    <mergeCell ref="BQ4175:BQ4176"/>
    <mergeCell ref="AD4175:AE4176"/>
    <mergeCell ref="AF4175:AG4176"/>
    <mergeCell ref="H4175:I4176"/>
    <mergeCell ref="J4175:K4176"/>
    <mergeCell ref="L4175:M4176"/>
    <mergeCell ref="N4175:O4176"/>
    <mergeCell ref="P4175:Q4176"/>
    <mergeCell ref="R4175:S4176"/>
    <mergeCell ref="BF4171:BG4172"/>
    <mergeCell ref="BH4171:BI4172"/>
    <mergeCell ref="BJ4171:BK4172"/>
    <mergeCell ref="BL4171:BM4172"/>
    <mergeCell ref="BN4171:BP4172"/>
    <mergeCell ref="BR4171:BR4172"/>
    <mergeCell ref="AT4171:AU4172"/>
    <mergeCell ref="AV4171:AW4172"/>
    <mergeCell ref="AX4171:AY4172"/>
    <mergeCell ref="AZ4171:BA4172"/>
    <mergeCell ref="BB4171:BC4172"/>
    <mergeCell ref="BD4171:BE4172"/>
    <mergeCell ref="AH4171:AI4172"/>
    <mergeCell ref="AJ4171:AK4172"/>
    <mergeCell ref="AL4171:AM4172"/>
    <mergeCell ref="AN4171:AO4172"/>
    <mergeCell ref="AP4171:AQ4172"/>
    <mergeCell ref="AR4171:AS4172"/>
    <mergeCell ref="T4171:U4172"/>
    <mergeCell ref="X4171:Y4172"/>
    <mergeCell ref="Z4171:AA4172"/>
    <mergeCell ref="AB4171:AC4172"/>
    <mergeCell ref="AD4171:AE4172"/>
    <mergeCell ref="AF4171:AG4172"/>
    <mergeCell ref="H4171:I4172"/>
    <mergeCell ref="J4171:K4172"/>
    <mergeCell ref="L4171:M4172"/>
    <mergeCell ref="N4171:O4172"/>
    <mergeCell ref="P4171:Q4172"/>
    <mergeCell ref="R4171:S4172"/>
    <mergeCell ref="BL4173:BM4174"/>
    <mergeCell ref="BN4173:BP4174"/>
    <mergeCell ref="BR4173:BR4174"/>
    <mergeCell ref="BQ4171:BQ4172"/>
    <mergeCell ref="BB4167:BC4168"/>
    <mergeCell ref="BD4167:BE4168"/>
    <mergeCell ref="AH4167:AI4168"/>
    <mergeCell ref="AJ4167:AK4168"/>
    <mergeCell ref="AL4167:AM4168"/>
    <mergeCell ref="AN4167:AO4168"/>
    <mergeCell ref="AP4167:AQ4168"/>
    <mergeCell ref="AR4167:AS4168"/>
    <mergeCell ref="T4167:U4168"/>
    <mergeCell ref="X4167:Y4168"/>
    <mergeCell ref="Z4167:AA4168"/>
    <mergeCell ref="AB4167:AC4168"/>
    <mergeCell ref="AD4167:AE4168"/>
    <mergeCell ref="AF4167:AG4168"/>
    <mergeCell ref="H4167:I4168"/>
    <mergeCell ref="J4167:K4168"/>
    <mergeCell ref="L4167:M4168"/>
    <mergeCell ref="N4167:O4168"/>
    <mergeCell ref="P4167:Q4168"/>
    <mergeCell ref="R4167:S4168"/>
    <mergeCell ref="BL4169:BM4170"/>
    <mergeCell ref="BN4169:BP4170"/>
    <mergeCell ref="BR4169:BR4170"/>
    <mergeCell ref="BQ4169:BQ4170"/>
    <mergeCell ref="C4170:D4170"/>
    <mergeCell ref="B4171:B4172"/>
    <mergeCell ref="C4171:D4171"/>
    <mergeCell ref="E4171:E4172"/>
    <mergeCell ref="F4171:F4172"/>
    <mergeCell ref="G4171:G4172"/>
    <mergeCell ref="AZ4169:BA4170"/>
    <mergeCell ref="BB4169:BC4170"/>
    <mergeCell ref="BD4169:BE4170"/>
    <mergeCell ref="BF4169:BG4170"/>
    <mergeCell ref="BH4169:BI4170"/>
    <mergeCell ref="BJ4169:BK4170"/>
    <mergeCell ref="AN4169:AO4170"/>
    <mergeCell ref="AP4169:AQ4170"/>
    <mergeCell ref="AR4169:AS4170"/>
    <mergeCell ref="AT4169:AU4170"/>
    <mergeCell ref="AV4169:AW4170"/>
    <mergeCell ref="AX4169:AY4170"/>
    <mergeCell ref="AB4169:AC4170"/>
    <mergeCell ref="AD4169:AE4170"/>
    <mergeCell ref="AF4169:AG4170"/>
    <mergeCell ref="AH4169:AI4170"/>
    <mergeCell ref="AJ4169:AK4170"/>
    <mergeCell ref="AL4169:AM4170"/>
    <mergeCell ref="N4169:O4170"/>
    <mergeCell ref="P4169:Q4170"/>
    <mergeCell ref="R4169:S4170"/>
    <mergeCell ref="T4169:U4170"/>
    <mergeCell ref="X4169:Y4170"/>
    <mergeCell ref="Z4169:AA4170"/>
    <mergeCell ref="BQ4167:BQ4168"/>
    <mergeCell ref="C4172:D4172"/>
    <mergeCell ref="B4169:B4170"/>
    <mergeCell ref="C4169:D4169"/>
    <mergeCell ref="E4169:E4170"/>
    <mergeCell ref="F4169:F4170"/>
    <mergeCell ref="G4169:G4170"/>
    <mergeCell ref="H4169:I4170"/>
    <mergeCell ref="J4169:K4170"/>
    <mergeCell ref="L4169:M4170"/>
    <mergeCell ref="Z4163:AA4164"/>
    <mergeCell ref="AB4163:AC4164"/>
    <mergeCell ref="AD4163:AE4164"/>
    <mergeCell ref="AF4163:AG4164"/>
    <mergeCell ref="H4163:I4164"/>
    <mergeCell ref="J4163:K4164"/>
    <mergeCell ref="L4163:M4164"/>
    <mergeCell ref="N4163:O4164"/>
    <mergeCell ref="P4163:Q4164"/>
    <mergeCell ref="R4163:S4164"/>
    <mergeCell ref="BL4165:BM4166"/>
    <mergeCell ref="BN4165:BP4166"/>
    <mergeCell ref="BR4165:BR4166"/>
    <mergeCell ref="BS4165:BS4166"/>
    <mergeCell ref="C4166:D4166"/>
    <mergeCell ref="B4167:B4168"/>
    <mergeCell ref="C4167:D4167"/>
    <mergeCell ref="E4167:E4168"/>
    <mergeCell ref="F4167:F4168"/>
    <mergeCell ref="G4167:G4168"/>
    <mergeCell ref="AZ4165:BA4166"/>
    <mergeCell ref="BB4165:BC4166"/>
    <mergeCell ref="BD4165:BE4166"/>
    <mergeCell ref="BF4165:BG4166"/>
    <mergeCell ref="BH4165:BI4166"/>
    <mergeCell ref="BJ4165:BK4166"/>
    <mergeCell ref="AN4165:AO4166"/>
    <mergeCell ref="AP4165:AQ4166"/>
    <mergeCell ref="AR4165:AS4166"/>
    <mergeCell ref="AT4165:AU4166"/>
    <mergeCell ref="AV4165:AW4166"/>
    <mergeCell ref="AX4165:AY4166"/>
    <mergeCell ref="AB4165:AC4166"/>
    <mergeCell ref="AD4165:AE4166"/>
    <mergeCell ref="AF4165:AG4166"/>
    <mergeCell ref="AH4165:AI4166"/>
    <mergeCell ref="AJ4165:AK4166"/>
    <mergeCell ref="AL4165:AM4166"/>
    <mergeCell ref="N4165:O4166"/>
    <mergeCell ref="P4165:Q4166"/>
    <mergeCell ref="R4165:S4166"/>
    <mergeCell ref="T4165:U4166"/>
    <mergeCell ref="X4165:Y4166"/>
    <mergeCell ref="Z4165:AA4166"/>
    <mergeCell ref="BS4167:BS4168"/>
    <mergeCell ref="C4168:D4168"/>
    <mergeCell ref="B4165:B4166"/>
    <mergeCell ref="C4165:D4165"/>
    <mergeCell ref="E4165:E4166"/>
    <mergeCell ref="F4165:F4166"/>
    <mergeCell ref="G4165:G4166"/>
    <mergeCell ref="H4165:I4166"/>
    <mergeCell ref="J4165:K4166"/>
    <mergeCell ref="L4165:M4166"/>
    <mergeCell ref="BF4167:BG4168"/>
    <mergeCell ref="BH4167:BI4168"/>
    <mergeCell ref="BJ4167:BK4168"/>
    <mergeCell ref="BL4167:BM4168"/>
    <mergeCell ref="BN4167:BP4168"/>
    <mergeCell ref="BR4167:BR4168"/>
    <mergeCell ref="AT4167:AU4168"/>
    <mergeCell ref="AV4167:AW4168"/>
    <mergeCell ref="AX4167:AY4168"/>
    <mergeCell ref="AZ4167:BA4168"/>
    <mergeCell ref="BL4161:BM4162"/>
    <mergeCell ref="BN4161:BP4162"/>
    <mergeCell ref="BR4161:BR4162"/>
    <mergeCell ref="BS4161:BS4162"/>
    <mergeCell ref="C4162:D4162"/>
    <mergeCell ref="B4163:B4164"/>
    <mergeCell ref="C4163:D4163"/>
    <mergeCell ref="E4163:E4164"/>
    <mergeCell ref="F4163:F4164"/>
    <mergeCell ref="G4163:G4164"/>
    <mergeCell ref="AZ4161:BA4162"/>
    <mergeCell ref="BB4161:BC4162"/>
    <mergeCell ref="BD4161:BE4162"/>
    <mergeCell ref="BF4161:BG4162"/>
    <mergeCell ref="BH4161:BI4162"/>
    <mergeCell ref="BJ4161:BK4162"/>
    <mergeCell ref="AN4161:AO4162"/>
    <mergeCell ref="AP4161:AQ4162"/>
    <mergeCell ref="AR4161:AS4162"/>
    <mergeCell ref="AT4161:AU4162"/>
    <mergeCell ref="AV4161:AW4162"/>
    <mergeCell ref="AX4161:AY4162"/>
    <mergeCell ref="AB4161:AC4162"/>
    <mergeCell ref="AD4161:AE4162"/>
    <mergeCell ref="AF4161:AG4162"/>
    <mergeCell ref="AH4161:AI4162"/>
    <mergeCell ref="AJ4161:AK4162"/>
    <mergeCell ref="AL4161:AM4162"/>
    <mergeCell ref="N4161:O4162"/>
    <mergeCell ref="P4161:Q4162"/>
    <mergeCell ref="R4161:S4162"/>
    <mergeCell ref="T4161:U4162"/>
    <mergeCell ref="X4161:Y4162"/>
    <mergeCell ref="Z4161:AA4162"/>
    <mergeCell ref="BS4163:BS4164"/>
    <mergeCell ref="C4164:D4164"/>
    <mergeCell ref="B4161:B4162"/>
    <mergeCell ref="C4161:D4161"/>
    <mergeCell ref="E4161:E4162"/>
    <mergeCell ref="F4161:F4162"/>
    <mergeCell ref="G4161:G4162"/>
    <mergeCell ref="H4161:I4162"/>
    <mergeCell ref="J4161:K4162"/>
    <mergeCell ref="L4161:M4162"/>
    <mergeCell ref="BF4163:BG4164"/>
    <mergeCell ref="BH4163:BI4164"/>
    <mergeCell ref="BJ4163:BK4164"/>
    <mergeCell ref="BL4163:BM4164"/>
    <mergeCell ref="BN4163:BP4164"/>
    <mergeCell ref="BR4163:BR4164"/>
    <mergeCell ref="AT4163:AU4164"/>
    <mergeCell ref="AV4163:AW4164"/>
    <mergeCell ref="AX4163:AY4164"/>
    <mergeCell ref="AZ4163:BA4164"/>
    <mergeCell ref="BB4163:BC4164"/>
    <mergeCell ref="BD4163:BE4164"/>
    <mergeCell ref="AH4163:AI4164"/>
    <mergeCell ref="AJ4163:AK4164"/>
    <mergeCell ref="AL4163:AM4164"/>
    <mergeCell ref="AN4163:AO4164"/>
    <mergeCell ref="AP4163:AQ4164"/>
    <mergeCell ref="AR4163:AS4164"/>
    <mergeCell ref="T4163:U4164"/>
    <mergeCell ref="X4163:Y4164"/>
    <mergeCell ref="G4157:G4158"/>
    <mergeCell ref="H4157:I4158"/>
    <mergeCell ref="J4157:K4158"/>
    <mergeCell ref="L4157:M4158"/>
    <mergeCell ref="BF4159:BG4160"/>
    <mergeCell ref="BH4159:BI4160"/>
    <mergeCell ref="BJ4159:BK4160"/>
    <mergeCell ref="BL4159:BM4160"/>
    <mergeCell ref="BN4159:BP4160"/>
    <mergeCell ref="BR4159:BR4160"/>
    <mergeCell ref="AT4159:AU4160"/>
    <mergeCell ref="AV4159:AW4160"/>
    <mergeCell ref="AX4159:AY4160"/>
    <mergeCell ref="AZ4159:BA4160"/>
    <mergeCell ref="BB4159:BC4160"/>
    <mergeCell ref="BD4159:BE4160"/>
    <mergeCell ref="AH4159:AI4160"/>
    <mergeCell ref="AJ4159:AK4160"/>
    <mergeCell ref="AL4159:AM4160"/>
    <mergeCell ref="AN4159:AO4160"/>
    <mergeCell ref="AP4159:AQ4160"/>
    <mergeCell ref="AR4159:AS4160"/>
    <mergeCell ref="T4159:U4160"/>
    <mergeCell ref="X4159:Y4160"/>
    <mergeCell ref="Z4159:AA4160"/>
    <mergeCell ref="AB4159:AC4160"/>
    <mergeCell ref="AD4159:AE4160"/>
    <mergeCell ref="AF4159:AG4160"/>
    <mergeCell ref="H4159:I4160"/>
    <mergeCell ref="J4159:K4160"/>
    <mergeCell ref="L4159:M4160"/>
    <mergeCell ref="N4159:O4160"/>
    <mergeCell ref="P4159:Q4160"/>
    <mergeCell ref="R4159:S4160"/>
    <mergeCell ref="AX4155:AY4156"/>
    <mergeCell ref="AZ4155:BA4156"/>
    <mergeCell ref="BB4155:BC4156"/>
    <mergeCell ref="BD4155:BE4156"/>
    <mergeCell ref="AH4155:AI4156"/>
    <mergeCell ref="AJ4155:AK4156"/>
    <mergeCell ref="AL4155:AM4156"/>
    <mergeCell ref="AN4155:AO4156"/>
    <mergeCell ref="AP4155:AQ4156"/>
    <mergeCell ref="AR4155:AS4156"/>
    <mergeCell ref="T4155:U4156"/>
    <mergeCell ref="X4155:Y4156"/>
    <mergeCell ref="Z4155:AA4156"/>
    <mergeCell ref="AB4155:AC4156"/>
    <mergeCell ref="AD4155:AE4156"/>
    <mergeCell ref="AF4155:AG4156"/>
    <mergeCell ref="H4155:I4156"/>
    <mergeCell ref="J4155:K4156"/>
    <mergeCell ref="L4155:M4156"/>
    <mergeCell ref="N4155:O4156"/>
    <mergeCell ref="P4155:Q4156"/>
    <mergeCell ref="R4155:S4156"/>
    <mergeCell ref="BQ4153:BQ4154"/>
    <mergeCell ref="BQ4155:BQ4156"/>
    <mergeCell ref="BL4157:BM4158"/>
    <mergeCell ref="BN4157:BP4158"/>
    <mergeCell ref="BR4157:BR4158"/>
    <mergeCell ref="BS4157:BS4158"/>
    <mergeCell ref="C4158:D4158"/>
    <mergeCell ref="B4159:B4160"/>
    <mergeCell ref="C4159:D4159"/>
    <mergeCell ref="E4159:E4160"/>
    <mergeCell ref="F4159:F4160"/>
    <mergeCell ref="G4159:G4160"/>
    <mergeCell ref="AZ4157:BA4158"/>
    <mergeCell ref="BB4157:BC4158"/>
    <mergeCell ref="BD4157:BE4158"/>
    <mergeCell ref="BF4157:BG4158"/>
    <mergeCell ref="BH4157:BI4158"/>
    <mergeCell ref="BJ4157:BK4158"/>
    <mergeCell ref="AN4157:AO4158"/>
    <mergeCell ref="AP4157:AQ4158"/>
    <mergeCell ref="AR4157:AS4158"/>
    <mergeCell ref="AT4157:AU4158"/>
    <mergeCell ref="AV4157:AW4158"/>
    <mergeCell ref="AX4157:AY4158"/>
    <mergeCell ref="AB4157:AC4158"/>
    <mergeCell ref="AD4157:AE4158"/>
    <mergeCell ref="AF4157:AG4158"/>
    <mergeCell ref="AH4157:AI4158"/>
    <mergeCell ref="AJ4157:AK4158"/>
    <mergeCell ref="AL4157:AM4158"/>
    <mergeCell ref="N4157:O4158"/>
    <mergeCell ref="P4157:Q4158"/>
    <mergeCell ref="R4157:S4158"/>
    <mergeCell ref="T4157:U4158"/>
    <mergeCell ref="X4157:Y4158"/>
    <mergeCell ref="Z4157:AA4158"/>
    <mergeCell ref="BS4159:BS4160"/>
    <mergeCell ref="C4160:D4160"/>
    <mergeCell ref="B4157:B4158"/>
    <mergeCell ref="C4157:D4157"/>
    <mergeCell ref="E4157:E4158"/>
    <mergeCell ref="F4157:F4158"/>
    <mergeCell ref="T4151:U4152"/>
    <mergeCell ref="X4151:Y4152"/>
    <mergeCell ref="Z4151:AA4152"/>
    <mergeCell ref="AB4151:AC4152"/>
    <mergeCell ref="AD4151:AE4152"/>
    <mergeCell ref="AF4151:AG4152"/>
    <mergeCell ref="H4151:I4152"/>
    <mergeCell ref="J4151:K4152"/>
    <mergeCell ref="L4151:M4152"/>
    <mergeCell ref="N4151:O4152"/>
    <mergeCell ref="P4151:Q4152"/>
    <mergeCell ref="R4151:S4152"/>
    <mergeCell ref="BL4153:BM4154"/>
    <mergeCell ref="BN4153:BP4154"/>
    <mergeCell ref="BR4153:BR4154"/>
    <mergeCell ref="BS4153:BS4154"/>
    <mergeCell ref="C4154:D4154"/>
    <mergeCell ref="B4155:B4156"/>
    <mergeCell ref="C4155:D4155"/>
    <mergeCell ref="E4155:E4156"/>
    <mergeCell ref="F4155:F4156"/>
    <mergeCell ref="G4155:G4156"/>
    <mergeCell ref="AZ4153:BA4154"/>
    <mergeCell ref="BB4153:BC4154"/>
    <mergeCell ref="BD4153:BE4154"/>
    <mergeCell ref="BF4153:BG4154"/>
    <mergeCell ref="BH4153:BI4154"/>
    <mergeCell ref="BJ4153:BK4154"/>
    <mergeCell ref="AN4153:AO4154"/>
    <mergeCell ref="AP4153:AQ4154"/>
    <mergeCell ref="AR4153:AS4154"/>
    <mergeCell ref="AT4153:AU4154"/>
    <mergeCell ref="AV4153:AW4154"/>
    <mergeCell ref="AX4153:AY4154"/>
    <mergeCell ref="AB4153:AC4154"/>
    <mergeCell ref="AD4153:AE4154"/>
    <mergeCell ref="AF4153:AG4154"/>
    <mergeCell ref="AH4153:AI4154"/>
    <mergeCell ref="AJ4153:AK4154"/>
    <mergeCell ref="AL4153:AM4154"/>
    <mergeCell ref="N4153:O4154"/>
    <mergeCell ref="P4153:Q4154"/>
    <mergeCell ref="R4153:S4154"/>
    <mergeCell ref="T4153:U4154"/>
    <mergeCell ref="X4153:Y4154"/>
    <mergeCell ref="Z4153:AA4154"/>
    <mergeCell ref="BS4155:BS4156"/>
    <mergeCell ref="C4156:D4156"/>
    <mergeCell ref="B4153:B4154"/>
    <mergeCell ref="C4153:D4153"/>
    <mergeCell ref="E4153:E4154"/>
    <mergeCell ref="F4153:F4154"/>
    <mergeCell ref="G4153:G4154"/>
    <mergeCell ref="H4153:I4154"/>
    <mergeCell ref="J4153:K4154"/>
    <mergeCell ref="L4153:M4154"/>
    <mergeCell ref="BF4155:BG4156"/>
    <mergeCell ref="BH4155:BI4156"/>
    <mergeCell ref="BJ4155:BK4156"/>
    <mergeCell ref="BL4155:BM4156"/>
    <mergeCell ref="BN4155:BP4156"/>
    <mergeCell ref="BR4155:BR4156"/>
    <mergeCell ref="AT4155:AU4156"/>
    <mergeCell ref="AV4155:AW4156"/>
    <mergeCell ref="P4147:Q4148"/>
    <mergeCell ref="R4147:S4148"/>
    <mergeCell ref="BL4149:BM4150"/>
    <mergeCell ref="BN4149:BP4150"/>
    <mergeCell ref="BR4149:BR4150"/>
    <mergeCell ref="BS4149:BS4150"/>
    <mergeCell ref="C4150:D4150"/>
    <mergeCell ref="B4151:B4152"/>
    <mergeCell ref="C4151:D4151"/>
    <mergeCell ref="E4151:E4152"/>
    <mergeCell ref="F4151:F4152"/>
    <mergeCell ref="G4151:G4152"/>
    <mergeCell ref="AZ4149:BA4150"/>
    <mergeCell ref="BB4149:BC4150"/>
    <mergeCell ref="BD4149:BE4150"/>
    <mergeCell ref="BF4149:BG4150"/>
    <mergeCell ref="BH4149:BI4150"/>
    <mergeCell ref="BJ4149:BK4150"/>
    <mergeCell ref="AN4149:AO4150"/>
    <mergeCell ref="AP4149:AQ4150"/>
    <mergeCell ref="AR4149:AS4150"/>
    <mergeCell ref="AT4149:AU4150"/>
    <mergeCell ref="AV4149:AW4150"/>
    <mergeCell ref="AX4149:AY4150"/>
    <mergeCell ref="AB4149:AC4150"/>
    <mergeCell ref="AD4149:AE4150"/>
    <mergeCell ref="AF4149:AG4150"/>
    <mergeCell ref="AH4149:AI4150"/>
    <mergeCell ref="AJ4149:AK4150"/>
    <mergeCell ref="AL4149:AM4150"/>
    <mergeCell ref="N4149:O4150"/>
    <mergeCell ref="P4149:Q4150"/>
    <mergeCell ref="R4149:S4150"/>
    <mergeCell ref="T4149:U4150"/>
    <mergeCell ref="X4149:Y4150"/>
    <mergeCell ref="Z4149:AA4150"/>
    <mergeCell ref="BS4151:BS4152"/>
    <mergeCell ref="C4152:D4152"/>
    <mergeCell ref="B4149:B4150"/>
    <mergeCell ref="C4149:D4149"/>
    <mergeCell ref="E4149:E4150"/>
    <mergeCell ref="F4149:F4150"/>
    <mergeCell ref="G4149:G4150"/>
    <mergeCell ref="H4149:I4150"/>
    <mergeCell ref="J4149:K4150"/>
    <mergeCell ref="L4149:M4150"/>
    <mergeCell ref="BF4151:BG4152"/>
    <mergeCell ref="BH4151:BI4152"/>
    <mergeCell ref="BJ4151:BK4152"/>
    <mergeCell ref="BL4151:BM4152"/>
    <mergeCell ref="BN4151:BP4152"/>
    <mergeCell ref="BR4151:BR4152"/>
    <mergeCell ref="AT4151:AU4152"/>
    <mergeCell ref="AV4151:AW4152"/>
    <mergeCell ref="AX4151:AY4152"/>
    <mergeCell ref="AZ4151:BA4152"/>
    <mergeCell ref="BB4151:BC4152"/>
    <mergeCell ref="BD4151:BE4152"/>
    <mergeCell ref="AH4151:AI4152"/>
    <mergeCell ref="AJ4151:AK4152"/>
    <mergeCell ref="AL4151:AM4152"/>
    <mergeCell ref="AN4151:AO4152"/>
    <mergeCell ref="AP4151:AQ4152"/>
    <mergeCell ref="AR4151:AS4152"/>
    <mergeCell ref="B4147:B4148"/>
    <mergeCell ref="C4147:D4147"/>
    <mergeCell ref="E4147:E4148"/>
    <mergeCell ref="F4147:F4148"/>
    <mergeCell ref="G4147:G4148"/>
    <mergeCell ref="AZ4145:BA4146"/>
    <mergeCell ref="BB4145:BC4146"/>
    <mergeCell ref="BD4145:BE4146"/>
    <mergeCell ref="BF4145:BG4146"/>
    <mergeCell ref="BH4145:BI4146"/>
    <mergeCell ref="BJ4145:BK4146"/>
    <mergeCell ref="AN4145:AO4146"/>
    <mergeCell ref="AP4145:AQ4146"/>
    <mergeCell ref="AR4145:AS4146"/>
    <mergeCell ref="AT4145:AU4146"/>
    <mergeCell ref="AV4145:AW4146"/>
    <mergeCell ref="AX4145:AY4146"/>
    <mergeCell ref="AB4145:AC4146"/>
    <mergeCell ref="AD4145:AE4146"/>
    <mergeCell ref="AF4145:AG4146"/>
    <mergeCell ref="AH4145:AI4146"/>
    <mergeCell ref="AJ4145:AK4146"/>
    <mergeCell ref="AL4145:AM4146"/>
    <mergeCell ref="N4145:O4146"/>
    <mergeCell ref="P4145:Q4146"/>
    <mergeCell ref="R4145:S4146"/>
    <mergeCell ref="T4145:U4146"/>
    <mergeCell ref="X4145:Y4146"/>
    <mergeCell ref="Z4145:AA4146"/>
    <mergeCell ref="BS4147:BS4148"/>
    <mergeCell ref="C4148:D4148"/>
    <mergeCell ref="B4143:B4144"/>
    <mergeCell ref="C4143:D4143"/>
    <mergeCell ref="E4143:E4144"/>
    <mergeCell ref="F4143:F4144"/>
    <mergeCell ref="G4143:G4144"/>
    <mergeCell ref="BF4147:BG4148"/>
    <mergeCell ref="BH4147:BI4148"/>
    <mergeCell ref="BJ4147:BK4148"/>
    <mergeCell ref="BL4147:BM4148"/>
    <mergeCell ref="BN4147:BP4148"/>
    <mergeCell ref="BR4147:BR4148"/>
    <mergeCell ref="AT4147:AU4148"/>
    <mergeCell ref="AV4147:AW4148"/>
    <mergeCell ref="AX4147:AY4148"/>
    <mergeCell ref="AZ4147:BA4148"/>
    <mergeCell ref="BB4147:BC4148"/>
    <mergeCell ref="BD4147:BE4148"/>
    <mergeCell ref="AH4147:AI4148"/>
    <mergeCell ref="AJ4147:AK4148"/>
    <mergeCell ref="AL4147:AM4148"/>
    <mergeCell ref="AN4147:AO4148"/>
    <mergeCell ref="AP4147:AQ4148"/>
    <mergeCell ref="AR4147:AS4148"/>
    <mergeCell ref="T4147:U4148"/>
    <mergeCell ref="X4147:Y4148"/>
    <mergeCell ref="Z4147:AA4148"/>
    <mergeCell ref="AB4147:AC4148"/>
    <mergeCell ref="AD4147:AE4148"/>
    <mergeCell ref="AF4147:AG4148"/>
    <mergeCell ref="H4147:I4148"/>
    <mergeCell ref="J4147:K4148"/>
    <mergeCell ref="L4147:M4148"/>
    <mergeCell ref="N4147:O4148"/>
    <mergeCell ref="C4144:D4144"/>
    <mergeCell ref="B4145:B4146"/>
    <mergeCell ref="C4145:D4145"/>
    <mergeCell ref="E4145:E4146"/>
    <mergeCell ref="F4145:F4146"/>
    <mergeCell ref="G4145:G4146"/>
    <mergeCell ref="H4145:I4146"/>
    <mergeCell ref="J4145:K4146"/>
    <mergeCell ref="L4145:M4146"/>
    <mergeCell ref="BF4143:BG4144"/>
    <mergeCell ref="BH4143:BI4144"/>
    <mergeCell ref="BJ4143:BK4144"/>
    <mergeCell ref="BL4143:BM4144"/>
    <mergeCell ref="BN4143:BP4144"/>
    <mergeCell ref="BR4143:BR4144"/>
    <mergeCell ref="AT4143:AU4144"/>
    <mergeCell ref="AV4143:AW4144"/>
    <mergeCell ref="AX4143:AY4144"/>
    <mergeCell ref="AZ4143:BA4144"/>
    <mergeCell ref="BB4143:BC4144"/>
    <mergeCell ref="BD4143:BE4144"/>
    <mergeCell ref="AH4143:AI4144"/>
    <mergeCell ref="AJ4143:AK4144"/>
    <mergeCell ref="AL4143:AM4144"/>
    <mergeCell ref="AN4143:AO4144"/>
    <mergeCell ref="AP4143:AQ4144"/>
    <mergeCell ref="AR4143:AS4144"/>
    <mergeCell ref="T4143:U4144"/>
    <mergeCell ref="X4143:Y4144"/>
    <mergeCell ref="Z4143:AA4144"/>
    <mergeCell ref="AB4143:AC4144"/>
    <mergeCell ref="AD4143:AE4144"/>
    <mergeCell ref="AF4143:AG4144"/>
    <mergeCell ref="H4143:I4144"/>
    <mergeCell ref="J4143:K4144"/>
    <mergeCell ref="L4143:M4144"/>
    <mergeCell ref="N4143:O4144"/>
    <mergeCell ref="P4143:Q4144"/>
    <mergeCell ref="R4143:S4144"/>
    <mergeCell ref="BL4145:BM4146"/>
    <mergeCell ref="BN4145:BP4146"/>
    <mergeCell ref="BR4145:BR4146"/>
    <mergeCell ref="C4146:D4146"/>
    <mergeCell ref="BQ4143:BQ4144"/>
    <mergeCell ref="B4129:C4129"/>
    <mergeCell ref="H4129:J4129"/>
    <mergeCell ref="L4129:N4129"/>
    <mergeCell ref="BL4141:BM4142"/>
    <mergeCell ref="BN4141:BP4142"/>
    <mergeCell ref="BR4141:BR4142"/>
    <mergeCell ref="BS4141:BS4142"/>
    <mergeCell ref="AZ4141:BA4142"/>
    <mergeCell ref="BB4141:BC4142"/>
    <mergeCell ref="BD4141:BE4142"/>
    <mergeCell ref="BF4141:BG4142"/>
    <mergeCell ref="BH4141:BI4142"/>
    <mergeCell ref="BJ4141:BK4142"/>
    <mergeCell ref="AN4141:AO4142"/>
    <mergeCell ref="AP4141:AQ4142"/>
    <mergeCell ref="AR4141:AS4142"/>
    <mergeCell ref="AT4141:AU4142"/>
    <mergeCell ref="AV4141:AW4142"/>
    <mergeCell ref="AX4141:AY4142"/>
    <mergeCell ref="AB4141:AC4142"/>
    <mergeCell ref="AD4141:AE4142"/>
    <mergeCell ref="AF4141:AG4142"/>
    <mergeCell ref="AH4141:AI4142"/>
    <mergeCell ref="AJ4141:AK4142"/>
    <mergeCell ref="AL4141:AM4142"/>
    <mergeCell ref="N4141:O4142"/>
    <mergeCell ref="P4141:Q4142"/>
    <mergeCell ref="R4141:S4142"/>
    <mergeCell ref="T4141:U4142"/>
    <mergeCell ref="X4141:Y4142"/>
    <mergeCell ref="Z4141:AA4142"/>
    <mergeCell ref="B4141:B4142"/>
    <mergeCell ref="C4141:D4141"/>
    <mergeCell ref="E4141:E4142"/>
    <mergeCell ref="F4141:F4142"/>
    <mergeCell ref="G4141:G4142"/>
    <mergeCell ref="BQ4141:BQ4142"/>
    <mergeCell ref="C4142:D4142"/>
    <mergeCell ref="BF4136:BO4136"/>
    <mergeCell ref="B4139:B4140"/>
    <mergeCell ref="C4139:D4140"/>
    <mergeCell ref="F4139:F4140"/>
    <mergeCell ref="G4139:G4140"/>
    <mergeCell ref="H4139:I4140"/>
    <mergeCell ref="J4139:O4139"/>
    <mergeCell ref="P4139:U4139"/>
    <mergeCell ref="X4139:Y4140"/>
    <mergeCell ref="Z4139:AA4140"/>
    <mergeCell ref="B4132:BP4132"/>
    <mergeCell ref="E4134:AE4134"/>
    <mergeCell ref="AG4134:AM4134"/>
    <mergeCell ref="AN4134:BO4134"/>
    <mergeCell ref="C4136:D4136"/>
    <mergeCell ref="E4136:AE4136"/>
    <mergeCell ref="AG4136:AJ4136"/>
    <mergeCell ref="AK4136:BB4136"/>
    <mergeCell ref="BC4136:BE4136"/>
    <mergeCell ref="AQ4129:AS4129"/>
    <mergeCell ref="AU4129:AW4129"/>
    <mergeCell ref="BB4129:BF4129"/>
    <mergeCell ref="BG4129:BI4129"/>
    <mergeCell ref="BK4129:BM4129"/>
    <mergeCell ref="BC4130:BP4130"/>
    <mergeCell ref="S4129:U4129"/>
    <mergeCell ref="BF4140:BG4140"/>
    <mergeCell ref="BH4140:BI4140"/>
    <mergeCell ref="AL4140:AM4140"/>
    <mergeCell ref="AN4140:AO4140"/>
    <mergeCell ref="AP4140:AQ4140"/>
    <mergeCell ref="AR4140:AS4140"/>
    <mergeCell ref="AT4140:AU4140"/>
    <mergeCell ref="AV4140:AW4140"/>
    <mergeCell ref="BH4139:BM4139"/>
    <mergeCell ref="BN4139:BP4140"/>
    <mergeCell ref="J4140:K4140"/>
    <mergeCell ref="L4140:M4140"/>
    <mergeCell ref="N4140:O4140"/>
    <mergeCell ref="P4140:Q4140"/>
    <mergeCell ref="R4140:S4140"/>
    <mergeCell ref="T4140:U4140"/>
    <mergeCell ref="AB4139:AC4140"/>
    <mergeCell ref="AD4139:AI4139"/>
    <mergeCell ref="AJ4139:AO4139"/>
    <mergeCell ref="AP4139:AU4139"/>
    <mergeCell ref="AV4139:BA4139"/>
    <mergeCell ref="BB4139:BG4139"/>
    <mergeCell ref="BB4122:BC4123"/>
    <mergeCell ref="BD4122:BE4123"/>
    <mergeCell ref="AH4122:AI4123"/>
    <mergeCell ref="AJ4122:AK4123"/>
    <mergeCell ref="AL4122:AM4123"/>
    <mergeCell ref="AN4122:AO4123"/>
    <mergeCell ref="AP4122:AQ4123"/>
    <mergeCell ref="AR4122:AS4123"/>
    <mergeCell ref="T4122:U4123"/>
    <mergeCell ref="X4122:Y4123"/>
    <mergeCell ref="Z4122:AA4123"/>
    <mergeCell ref="AB4122:AC4123"/>
    <mergeCell ref="AD4122:AE4123"/>
    <mergeCell ref="AF4122:AG4123"/>
    <mergeCell ref="BJ4140:BK4140"/>
    <mergeCell ref="BL4140:BM4140"/>
    <mergeCell ref="H4124:I4125"/>
    <mergeCell ref="J4124:K4125"/>
    <mergeCell ref="L4124:M4125"/>
    <mergeCell ref="N4124:O4125"/>
    <mergeCell ref="P4124:Q4125"/>
    <mergeCell ref="R4124:S4125"/>
    <mergeCell ref="T4124:U4125"/>
    <mergeCell ref="X4124:Y4125"/>
    <mergeCell ref="Z4124:AA4125"/>
    <mergeCell ref="AB4124:AC4125"/>
    <mergeCell ref="AD4124:AE4125"/>
    <mergeCell ref="AF4124:AG4125"/>
    <mergeCell ref="AH4124:AI4125"/>
    <mergeCell ref="AJ4124:AK4125"/>
    <mergeCell ref="AL4124:AM4125"/>
    <mergeCell ref="AN4124:AO4125"/>
    <mergeCell ref="AP4124:AQ4125"/>
    <mergeCell ref="AR4124:AS4125"/>
    <mergeCell ref="AT4124:AU4125"/>
    <mergeCell ref="AV4124:AW4125"/>
    <mergeCell ref="AX4124:AY4125"/>
    <mergeCell ref="AZ4124:BA4125"/>
    <mergeCell ref="BB4124:BC4125"/>
    <mergeCell ref="BD4124:BE4125"/>
    <mergeCell ref="AV4122:AW4123"/>
    <mergeCell ref="AX4122:AY4123"/>
    <mergeCell ref="AZ4122:BA4123"/>
    <mergeCell ref="H4141:I4142"/>
    <mergeCell ref="J4141:K4142"/>
    <mergeCell ref="L4141:M4142"/>
    <mergeCell ref="AX4140:AY4140"/>
    <mergeCell ref="AZ4140:BA4140"/>
    <mergeCell ref="BB4140:BC4140"/>
    <mergeCell ref="BD4140:BE4140"/>
    <mergeCell ref="B4127:C4127"/>
    <mergeCell ref="H4127:J4127"/>
    <mergeCell ref="L4127:N4127"/>
    <mergeCell ref="O4127:R4127"/>
    <mergeCell ref="AD4140:AE4140"/>
    <mergeCell ref="AF4140:AG4140"/>
    <mergeCell ref="AH4140:AI4140"/>
    <mergeCell ref="AJ4140:AK4140"/>
    <mergeCell ref="BQ4124:BQ4125"/>
    <mergeCell ref="BR4126:BS4126"/>
    <mergeCell ref="BQ4139:BQ4140"/>
    <mergeCell ref="BS4118:BS4119"/>
    <mergeCell ref="C4119:D4119"/>
    <mergeCell ref="B4120:B4121"/>
    <mergeCell ref="C4120:D4120"/>
    <mergeCell ref="E4120:E4121"/>
    <mergeCell ref="F4120:F4121"/>
    <mergeCell ref="G4120:G4121"/>
    <mergeCell ref="AZ4118:BA4119"/>
    <mergeCell ref="BB4118:BC4119"/>
    <mergeCell ref="BD4118:BE4119"/>
    <mergeCell ref="BF4118:BG4119"/>
    <mergeCell ref="BH4118:BI4119"/>
    <mergeCell ref="BJ4118:BK4119"/>
    <mergeCell ref="AN4118:AO4119"/>
    <mergeCell ref="AP4118:AQ4119"/>
    <mergeCell ref="AR4118:AS4119"/>
    <mergeCell ref="AT4118:AU4119"/>
    <mergeCell ref="AV4118:AW4119"/>
    <mergeCell ref="AX4118:AY4119"/>
    <mergeCell ref="AB4118:AC4119"/>
    <mergeCell ref="AD4118:AE4119"/>
    <mergeCell ref="BS4122:BS4123"/>
    <mergeCell ref="B4124:C4124"/>
    <mergeCell ref="BF4122:BG4123"/>
    <mergeCell ref="BH4122:BI4123"/>
    <mergeCell ref="BJ4122:BK4123"/>
    <mergeCell ref="BL4122:BM4123"/>
    <mergeCell ref="BN4122:BP4123"/>
    <mergeCell ref="BR4122:BR4123"/>
    <mergeCell ref="AT4122:AU4123"/>
    <mergeCell ref="AF4118:AG4119"/>
    <mergeCell ref="AH4118:AI4119"/>
    <mergeCell ref="AJ4118:AK4119"/>
    <mergeCell ref="AL4118:AM4119"/>
    <mergeCell ref="N4118:O4119"/>
    <mergeCell ref="P4118:Q4119"/>
    <mergeCell ref="R4118:S4119"/>
    <mergeCell ref="T4118:U4119"/>
    <mergeCell ref="X4118:Y4119"/>
    <mergeCell ref="Z4118:AA4119"/>
    <mergeCell ref="BS4120:BS4121"/>
    <mergeCell ref="C4121:D4121"/>
    <mergeCell ref="B4122:C4123"/>
    <mergeCell ref="D4122:E4123"/>
    <mergeCell ref="H4122:I4123"/>
    <mergeCell ref="J4122:K4123"/>
    <mergeCell ref="L4122:M4123"/>
    <mergeCell ref="N4122:O4123"/>
    <mergeCell ref="P4122:Q4123"/>
    <mergeCell ref="R4122:S4123"/>
    <mergeCell ref="D4124:E4125"/>
    <mergeCell ref="BF4120:BG4121"/>
    <mergeCell ref="BH4120:BI4121"/>
    <mergeCell ref="BJ4120:BK4121"/>
    <mergeCell ref="BL4120:BM4121"/>
    <mergeCell ref="BN4120:BP4121"/>
    <mergeCell ref="BR4120:BR4121"/>
    <mergeCell ref="AT4120:AU4121"/>
    <mergeCell ref="AV4120:AW4121"/>
    <mergeCell ref="AX4120:AY4121"/>
    <mergeCell ref="AZ4120:BA4121"/>
    <mergeCell ref="BB4120:BC4121"/>
    <mergeCell ref="BD4120:BE4121"/>
    <mergeCell ref="AH4120:AI4121"/>
    <mergeCell ref="AJ4120:AK4121"/>
    <mergeCell ref="AL4120:AM4121"/>
    <mergeCell ref="AN4120:AO4121"/>
    <mergeCell ref="AP4120:AQ4121"/>
    <mergeCell ref="AR4120:AS4121"/>
    <mergeCell ref="T4120:U4121"/>
    <mergeCell ref="X4120:Y4121"/>
    <mergeCell ref="Z4120:AA4121"/>
    <mergeCell ref="AB4120:AC4121"/>
    <mergeCell ref="AD4120:AE4121"/>
    <mergeCell ref="AF4120:AG4121"/>
    <mergeCell ref="H4120:I4121"/>
    <mergeCell ref="J4120:K4121"/>
    <mergeCell ref="L4120:M4121"/>
    <mergeCell ref="N4120:O4121"/>
    <mergeCell ref="P4120:Q4121"/>
    <mergeCell ref="R4120:S4121"/>
    <mergeCell ref="BQ4120:BQ4121"/>
    <mergeCell ref="H4116:I4117"/>
    <mergeCell ref="J4116:K4117"/>
    <mergeCell ref="L4116:M4117"/>
    <mergeCell ref="N4116:O4117"/>
    <mergeCell ref="P4116:Q4117"/>
    <mergeCell ref="R4116:S4117"/>
    <mergeCell ref="BL4118:BM4119"/>
    <mergeCell ref="BN4118:BP4119"/>
    <mergeCell ref="BR4118:BR4119"/>
    <mergeCell ref="BS4116:BS4117"/>
    <mergeCell ref="C4117:D4117"/>
    <mergeCell ref="B4114:B4115"/>
    <mergeCell ref="C4114:D4114"/>
    <mergeCell ref="E4114:E4115"/>
    <mergeCell ref="F4114:F4115"/>
    <mergeCell ref="G4114:G4115"/>
    <mergeCell ref="H4114:I4115"/>
    <mergeCell ref="J4114:K4115"/>
    <mergeCell ref="L4114:M4115"/>
    <mergeCell ref="BF4116:BG4117"/>
    <mergeCell ref="BH4116:BI4117"/>
    <mergeCell ref="BJ4116:BK4117"/>
    <mergeCell ref="BL4116:BM4117"/>
    <mergeCell ref="BN4116:BP4117"/>
    <mergeCell ref="BR4116:BR4117"/>
    <mergeCell ref="AT4116:AU4117"/>
    <mergeCell ref="AV4116:AW4117"/>
    <mergeCell ref="AX4116:AY4117"/>
    <mergeCell ref="AZ4116:BA4117"/>
    <mergeCell ref="BB4116:BC4117"/>
    <mergeCell ref="BD4116:BE4117"/>
    <mergeCell ref="AH4116:AI4117"/>
    <mergeCell ref="BQ4116:BQ4117"/>
    <mergeCell ref="B4118:B4119"/>
    <mergeCell ref="C4118:D4118"/>
    <mergeCell ref="E4118:E4119"/>
    <mergeCell ref="F4118:F4119"/>
    <mergeCell ref="G4118:G4119"/>
    <mergeCell ref="H4118:I4119"/>
    <mergeCell ref="J4118:K4119"/>
    <mergeCell ref="L4118:M4119"/>
    <mergeCell ref="BQ4118:BQ4119"/>
    <mergeCell ref="BL4114:BM4115"/>
    <mergeCell ref="BN4114:BP4115"/>
    <mergeCell ref="BR4114:BR4115"/>
    <mergeCell ref="BL4110:BM4111"/>
    <mergeCell ref="BN4110:BP4111"/>
    <mergeCell ref="BR4110:BR4111"/>
    <mergeCell ref="BQ4110:BQ4111"/>
    <mergeCell ref="C4115:D4115"/>
    <mergeCell ref="B4116:B4117"/>
    <mergeCell ref="C4116:D4116"/>
    <mergeCell ref="E4116:E4117"/>
    <mergeCell ref="F4116:F4117"/>
    <mergeCell ref="G4116:G4117"/>
    <mergeCell ref="AZ4114:BA4115"/>
    <mergeCell ref="BB4114:BC4115"/>
    <mergeCell ref="BD4114:BE4115"/>
    <mergeCell ref="BF4114:BG4115"/>
    <mergeCell ref="BH4114:BI4115"/>
    <mergeCell ref="BJ4114:BK4115"/>
    <mergeCell ref="AN4114:AO4115"/>
    <mergeCell ref="AP4114:AQ4115"/>
    <mergeCell ref="AR4114:AS4115"/>
    <mergeCell ref="AT4114:AU4115"/>
    <mergeCell ref="AV4114:AW4115"/>
    <mergeCell ref="AX4114:AY4115"/>
    <mergeCell ref="AB4114:AC4115"/>
    <mergeCell ref="AD4114:AE4115"/>
    <mergeCell ref="AF4114:AG4115"/>
    <mergeCell ref="AH4114:AI4115"/>
    <mergeCell ref="AJ4114:AK4115"/>
    <mergeCell ref="AL4114:AM4115"/>
    <mergeCell ref="N4114:O4115"/>
    <mergeCell ref="P4114:Q4115"/>
    <mergeCell ref="R4114:S4115"/>
    <mergeCell ref="T4114:U4115"/>
    <mergeCell ref="X4114:Y4115"/>
    <mergeCell ref="Z4114:AA4115"/>
    <mergeCell ref="C4111:D4111"/>
    <mergeCell ref="B4112:B4113"/>
    <mergeCell ref="C4112:D4112"/>
    <mergeCell ref="E4112:E4113"/>
    <mergeCell ref="F4112:F4113"/>
    <mergeCell ref="G4112:G4113"/>
    <mergeCell ref="AZ4110:BA4111"/>
    <mergeCell ref="BB4110:BC4111"/>
    <mergeCell ref="BD4110:BE4111"/>
    <mergeCell ref="BF4110:BG4111"/>
    <mergeCell ref="BH4110:BI4111"/>
    <mergeCell ref="BJ4110:BK4111"/>
    <mergeCell ref="AN4110:AO4111"/>
    <mergeCell ref="AP4110:AQ4111"/>
    <mergeCell ref="AR4110:AS4111"/>
    <mergeCell ref="AT4110:AU4111"/>
    <mergeCell ref="AV4110:AW4111"/>
    <mergeCell ref="AX4110:AY4111"/>
    <mergeCell ref="AB4110:AC4111"/>
    <mergeCell ref="AD4110:AE4111"/>
    <mergeCell ref="AF4110:AG4111"/>
    <mergeCell ref="AH4110:AI4111"/>
    <mergeCell ref="AJ4110:AK4111"/>
    <mergeCell ref="AL4110:AM4111"/>
    <mergeCell ref="N4110:O4111"/>
    <mergeCell ref="P4110:Q4111"/>
    <mergeCell ref="R4110:S4111"/>
    <mergeCell ref="T4110:U4111"/>
    <mergeCell ref="X4110:Y4111"/>
    <mergeCell ref="Z4110:AA4111"/>
    <mergeCell ref="C4113:D4113"/>
    <mergeCell ref="B4110:B4111"/>
    <mergeCell ref="C4110:D4110"/>
    <mergeCell ref="E4110:E4111"/>
    <mergeCell ref="F4110:F4111"/>
    <mergeCell ref="G4110:G4111"/>
    <mergeCell ref="H4110:I4111"/>
    <mergeCell ref="J4110:K4111"/>
    <mergeCell ref="L4110:M4111"/>
    <mergeCell ref="T4112:U4113"/>
    <mergeCell ref="X4112:Y4113"/>
    <mergeCell ref="Z4112:AA4113"/>
    <mergeCell ref="AB4112:AC4113"/>
    <mergeCell ref="AD4112:AE4113"/>
    <mergeCell ref="AF4112:AG4113"/>
    <mergeCell ref="H4112:I4113"/>
    <mergeCell ref="J4112:K4113"/>
    <mergeCell ref="L4112:M4113"/>
    <mergeCell ref="N4112:O4113"/>
    <mergeCell ref="P4112:Q4113"/>
    <mergeCell ref="R4112:S4113"/>
    <mergeCell ref="BB4108:BC4109"/>
    <mergeCell ref="BD4108:BE4109"/>
    <mergeCell ref="AH4108:AI4109"/>
    <mergeCell ref="AJ4108:AK4109"/>
    <mergeCell ref="AL4108:AM4109"/>
    <mergeCell ref="AN4108:AO4109"/>
    <mergeCell ref="AP4108:AQ4109"/>
    <mergeCell ref="AR4108:AS4109"/>
    <mergeCell ref="T4108:U4109"/>
    <mergeCell ref="X4108:Y4109"/>
    <mergeCell ref="Z4108:AA4109"/>
    <mergeCell ref="AB4108:AC4109"/>
    <mergeCell ref="AD4108:AE4109"/>
    <mergeCell ref="AF4108:AG4109"/>
    <mergeCell ref="H4108:I4109"/>
    <mergeCell ref="J4108:K4109"/>
    <mergeCell ref="L4108:M4109"/>
    <mergeCell ref="N4108:O4109"/>
    <mergeCell ref="P4108:Q4109"/>
    <mergeCell ref="R4108:S4109"/>
    <mergeCell ref="BL4106:BM4107"/>
    <mergeCell ref="BN4106:BP4107"/>
    <mergeCell ref="BR4106:BR4107"/>
    <mergeCell ref="BS4106:BS4107"/>
    <mergeCell ref="C4107:D4107"/>
    <mergeCell ref="B4108:B4109"/>
    <mergeCell ref="C4108:D4108"/>
    <mergeCell ref="E4108:E4109"/>
    <mergeCell ref="F4108:F4109"/>
    <mergeCell ref="G4108:G4109"/>
    <mergeCell ref="AZ4106:BA4107"/>
    <mergeCell ref="BB4106:BC4107"/>
    <mergeCell ref="BD4106:BE4107"/>
    <mergeCell ref="BF4106:BG4107"/>
    <mergeCell ref="BH4106:BI4107"/>
    <mergeCell ref="BJ4106:BK4107"/>
    <mergeCell ref="AN4106:AO4107"/>
    <mergeCell ref="AP4106:AQ4107"/>
    <mergeCell ref="AR4106:AS4107"/>
    <mergeCell ref="AT4106:AU4107"/>
    <mergeCell ref="AV4106:AW4107"/>
    <mergeCell ref="AX4106:AY4107"/>
    <mergeCell ref="AB4106:AC4107"/>
    <mergeCell ref="AD4106:AE4107"/>
    <mergeCell ref="AF4106:AG4107"/>
    <mergeCell ref="AH4106:AI4107"/>
    <mergeCell ref="AJ4106:AK4107"/>
    <mergeCell ref="AL4106:AM4107"/>
    <mergeCell ref="N4106:O4107"/>
    <mergeCell ref="P4106:Q4107"/>
    <mergeCell ref="R4106:S4107"/>
    <mergeCell ref="T4106:U4107"/>
    <mergeCell ref="X4106:Y4107"/>
    <mergeCell ref="Z4106:AA4107"/>
    <mergeCell ref="BS4108:BS4109"/>
    <mergeCell ref="C4109:D4109"/>
    <mergeCell ref="B4106:B4107"/>
    <mergeCell ref="C4106:D4106"/>
    <mergeCell ref="E4106:E4107"/>
    <mergeCell ref="F4106:F4107"/>
    <mergeCell ref="G4106:G4107"/>
    <mergeCell ref="H4106:I4107"/>
    <mergeCell ref="J4106:K4107"/>
    <mergeCell ref="L4106:M4107"/>
    <mergeCell ref="BF4108:BG4109"/>
    <mergeCell ref="BH4108:BI4109"/>
    <mergeCell ref="BJ4108:BK4109"/>
    <mergeCell ref="BL4108:BM4109"/>
    <mergeCell ref="BN4108:BP4109"/>
    <mergeCell ref="BR4108:BR4109"/>
    <mergeCell ref="AT4108:AU4109"/>
    <mergeCell ref="AV4108:AW4109"/>
    <mergeCell ref="AX4108:AY4109"/>
    <mergeCell ref="AZ4108:BA4109"/>
    <mergeCell ref="BQ4108:BQ4109"/>
    <mergeCell ref="BS4104:BS4105"/>
    <mergeCell ref="C4105:D4105"/>
    <mergeCell ref="B4102:B4103"/>
    <mergeCell ref="C4102:D4102"/>
    <mergeCell ref="E4102:E4103"/>
    <mergeCell ref="F4102:F4103"/>
    <mergeCell ref="G4102:G4103"/>
    <mergeCell ref="H4102:I4103"/>
    <mergeCell ref="J4102:K4103"/>
    <mergeCell ref="L4102:M4103"/>
    <mergeCell ref="BF4104:BG4105"/>
    <mergeCell ref="BH4104:BI4105"/>
    <mergeCell ref="BJ4104:BK4105"/>
    <mergeCell ref="BL4104:BM4105"/>
    <mergeCell ref="BN4104:BP4105"/>
    <mergeCell ref="BR4104:BR4105"/>
    <mergeCell ref="AT4104:AU4105"/>
    <mergeCell ref="AV4104:AW4105"/>
    <mergeCell ref="AX4104:AY4105"/>
    <mergeCell ref="AZ4104:BA4105"/>
    <mergeCell ref="BB4104:BC4105"/>
    <mergeCell ref="BD4104:BE4105"/>
    <mergeCell ref="AH4104:AI4105"/>
    <mergeCell ref="AJ4104:AK4105"/>
    <mergeCell ref="AL4104:AM4105"/>
    <mergeCell ref="AN4104:AO4105"/>
    <mergeCell ref="AP4104:AQ4105"/>
    <mergeCell ref="AR4104:AS4105"/>
    <mergeCell ref="T4104:U4105"/>
    <mergeCell ref="X4104:Y4105"/>
    <mergeCell ref="Z4104:AA4105"/>
    <mergeCell ref="AB4104:AC4105"/>
    <mergeCell ref="AD4104:AE4105"/>
    <mergeCell ref="AF4104:AG4105"/>
    <mergeCell ref="H4104:I4105"/>
    <mergeCell ref="J4104:K4105"/>
    <mergeCell ref="L4104:M4105"/>
    <mergeCell ref="N4104:O4105"/>
    <mergeCell ref="P4104:Q4105"/>
    <mergeCell ref="R4104:S4105"/>
    <mergeCell ref="B4104:B4105"/>
    <mergeCell ref="C4104:D4104"/>
    <mergeCell ref="E4104:E4105"/>
    <mergeCell ref="F4104:F4105"/>
    <mergeCell ref="G4104:G4105"/>
    <mergeCell ref="BJ4100:BK4101"/>
    <mergeCell ref="BL4100:BM4101"/>
    <mergeCell ref="BN4100:BP4101"/>
    <mergeCell ref="BR4100:BR4101"/>
    <mergeCell ref="AT4100:AU4101"/>
    <mergeCell ref="AV4100:AW4101"/>
    <mergeCell ref="AX4100:AY4101"/>
    <mergeCell ref="AZ4100:BA4101"/>
    <mergeCell ref="BB4100:BC4101"/>
    <mergeCell ref="BD4100:BE4101"/>
    <mergeCell ref="AH4100:AI4101"/>
    <mergeCell ref="AJ4100:AK4101"/>
    <mergeCell ref="AL4100:AM4101"/>
    <mergeCell ref="AN4100:AO4101"/>
    <mergeCell ref="AP4100:AQ4101"/>
    <mergeCell ref="AR4100:AS4101"/>
    <mergeCell ref="T4100:U4101"/>
    <mergeCell ref="X4100:Y4101"/>
    <mergeCell ref="Z4100:AA4101"/>
    <mergeCell ref="AB4100:AC4101"/>
    <mergeCell ref="AD4100:AE4101"/>
    <mergeCell ref="AF4100:AG4101"/>
    <mergeCell ref="H4100:I4101"/>
    <mergeCell ref="J4100:K4101"/>
    <mergeCell ref="L4100:M4101"/>
    <mergeCell ref="N4100:O4101"/>
    <mergeCell ref="P4100:Q4101"/>
    <mergeCell ref="R4100:S4101"/>
    <mergeCell ref="BL4102:BM4103"/>
    <mergeCell ref="BN4102:BP4103"/>
    <mergeCell ref="BR4102:BR4103"/>
    <mergeCell ref="BS4102:BS4103"/>
    <mergeCell ref="C4103:D4103"/>
    <mergeCell ref="AZ4102:BA4103"/>
    <mergeCell ref="BB4102:BC4103"/>
    <mergeCell ref="BD4102:BE4103"/>
    <mergeCell ref="BF4102:BG4103"/>
    <mergeCell ref="BH4102:BI4103"/>
    <mergeCell ref="BJ4102:BK4103"/>
    <mergeCell ref="AN4102:AO4103"/>
    <mergeCell ref="AP4102:AQ4103"/>
    <mergeCell ref="AR4102:AS4103"/>
    <mergeCell ref="AT4102:AU4103"/>
    <mergeCell ref="AV4102:AW4103"/>
    <mergeCell ref="AX4102:AY4103"/>
    <mergeCell ref="AB4102:AC4103"/>
    <mergeCell ref="AD4102:AE4103"/>
    <mergeCell ref="AF4102:AG4103"/>
    <mergeCell ref="AH4102:AI4103"/>
    <mergeCell ref="AJ4102:AK4103"/>
    <mergeCell ref="AL4102:AM4103"/>
    <mergeCell ref="N4102:O4103"/>
    <mergeCell ref="P4102:Q4103"/>
    <mergeCell ref="R4102:S4103"/>
    <mergeCell ref="T4102:U4103"/>
    <mergeCell ref="X4102:Y4103"/>
    <mergeCell ref="Z4102:AA4103"/>
    <mergeCell ref="AL4096:AM4097"/>
    <mergeCell ref="AN4096:AO4097"/>
    <mergeCell ref="AP4096:AQ4097"/>
    <mergeCell ref="AR4096:AS4097"/>
    <mergeCell ref="T4096:U4097"/>
    <mergeCell ref="X4096:Y4097"/>
    <mergeCell ref="Z4096:AA4097"/>
    <mergeCell ref="AB4096:AC4097"/>
    <mergeCell ref="AD4096:AE4097"/>
    <mergeCell ref="AF4096:AG4097"/>
    <mergeCell ref="H4096:I4097"/>
    <mergeCell ref="J4096:K4097"/>
    <mergeCell ref="L4096:M4097"/>
    <mergeCell ref="N4096:O4097"/>
    <mergeCell ref="P4096:Q4097"/>
    <mergeCell ref="R4096:S4097"/>
    <mergeCell ref="BQ4094:BQ4095"/>
    <mergeCell ref="BQ4096:BQ4097"/>
    <mergeCell ref="BL4098:BM4099"/>
    <mergeCell ref="BN4098:BP4099"/>
    <mergeCell ref="BR4098:BR4099"/>
    <mergeCell ref="BS4098:BS4099"/>
    <mergeCell ref="C4099:D4099"/>
    <mergeCell ref="B4100:B4101"/>
    <mergeCell ref="C4100:D4100"/>
    <mergeCell ref="E4100:E4101"/>
    <mergeCell ref="F4100:F4101"/>
    <mergeCell ref="G4100:G4101"/>
    <mergeCell ref="AZ4098:BA4099"/>
    <mergeCell ref="BB4098:BC4099"/>
    <mergeCell ref="BD4098:BE4099"/>
    <mergeCell ref="BF4098:BG4099"/>
    <mergeCell ref="BH4098:BI4099"/>
    <mergeCell ref="BJ4098:BK4099"/>
    <mergeCell ref="AN4098:AO4099"/>
    <mergeCell ref="AP4098:AQ4099"/>
    <mergeCell ref="AR4098:AS4099"/>
    <mergeCell ref="AT4098:AU4099"/>
    <mergeCell ref="AV4098:AW4099"/>
    <mergeCell ref="AX4098:AY4099"/>
    <mergeCell ref="AB4098:AC4099"/>
    <mergeCell ref="AD4098:AE4099"/>
    <mergeCell ref="AF4098:AG4099"/>
    <mergeCell ref="AH4098:AI4099"/>
    <mergeCell ref="AJ4098:AK4099"/>
    <mergeCell ref="AL4098:AM4099"/>
    <mergeCell ref="N4098:O4099"/>
    <mergeCell ref="P4098:Q4099"/>
    <mergeCell ref="R4098:S4099"/>
    <mergeCell ref="T4098:U4099"/>
    <mergeCell ref="X4098:Y4099"/>
    <mergeCell ref="Z4098:AA4099"/>
    <mergeCell ref="BS4100:BS4101"/>
    <mergeCell ref="C4101:D4101"/>
    <mergeCell ref="B4098:B4099"/>
    <mergeCell ref="C4098:D4098"/>
    <mergeCell ref="E4098:E4099"/>
    <mergeCell ref="F4098:F4099"/>
    <mergeCell ref="G4098:G4099"/>
    <mergeCell ref="H4098:I4099"/>
    <mergeCell ref="J4098:K4099"/>
    <mergeCell ref="L4098:M4099"/>
    <mergeCell ref="BF4100:BG4101"/>
    <mergeCell ref="BH4100:BI4101"/>
    <mergeCell ref="H4092:I4093"/>
    <mergeCell ref="J4092:K4093"/>
    <mergeCell ref="L4092:M4093"/>
    <mergeCell ref="N4092:O4093"/>
    <mergeCell ref="P4092:Q4093"/>
    <mergeCell ref="R4092:S4093"/>
    <mergeCell ref="BL4094:BM4095"/>
    <mergeCell ref="BN4094:BP4095"/>
    <mergeCell ref="BR4094:BR4095"/>
    <mergeCell ref="BS4094:BS4095"/>
    <mergeCell ref="C4095:D4095"/>
    <mergeCell ref="B4096:B4097"/>
    <mergeCell ref="C4096:D4096"/>
    <mergeCell ref="E4096:E4097"/>
    <mergeCell ref="F4096:F4097"/>
    <mergeCell ref="G4096:G4097"/>
    <mergeCell ref="AZ4094:BA4095"/>
    <mergeCell ref="BB4094:BC4095"/>
    <mergeCell ref="BD4094:BE4095"/>
    <mergeCell ref="BF4094:BG4095"/>
    <mergeCell ref="BH4094:BI4095"/>
    <mergeCell ref="BJ4094:BK4095"/>
    <mergeCell ref="AN4094:AO4095"/>
    <mergeCell ref="AP4094:AQ4095"/>
    <mergeCell ref="AR4094:AS4095"/>
    <mergeCell ref="AT4094:AU4095"/>
    <mergeCell ref="AV4094:AW4095"/>
    <mergeCell ref="AX4094:AY4095"/>
    <mergeCell ref="AB4094:AC4095"/>
    <mergeCell ref="AD4094:AE4095"/>
    <mergeCell ref="AF4094:AG4095"/>
    <mergeCell ref="AH4094:AI4095"/>
    <mergeCell ref="AJ4094:AK4095"/>
    <mergeCell ref="AL4094:AM4095"/>
    <mergeCell ref="N4094:O4095"/>
    <mergeCell ref="P4094:Q4095"/>
    <mergeCell ref="R4094:S4095"/>
    <mergeCell ref="T4094:U4095"/>
    <mergeCell ref="X4094:Y4095"/>
    <mergeCell ref="Z4094:AA4095"/>
    <mergeCell ref="BS4096:BS4097"/>
    <mergeCell ref="C4097:D4097"/>
    <mergeCell ref="B4094:B4095"/>
    <mergeCell ref="C4094:D4094"/>
    <mergeCell ref="E4094:E4095"/>
    <mergeCell ref="F4094:F4095"/>
    <mergeCell ref="G4094:G4095"/>
    <mergeCell ref="H4094:I4095"/>
    <mergeCell ref="J4094:K4095"/>
    <mergeCell ref="L4094:M4095"/>
    <mergeCell ref="BF4096:BG4097"/>
    <mergeCell ref="BH4096:BI4097"/>
    <mergeCell ref="BJ4096:BK4097"/>
    <mergeCell ref="BL4096:BM4097"/>
    <mergeCell ref="BN4096:BP4097"/>
    <mergeCell ref="BR4096:BR4097"/>
    <mergeCell ref="AT4096:AU4097"/>
    <mergeCell ref="AV4096:AW4097"/>
    <mergeCell ref="AX4096:AY4097"/>
    <mergeCell ref="AZ4096:BA4097"/>
    <mergeCell ref="BB4096:BC4097"/>
    <mergeCell ref="BD4096:BE4097"/>
    <mergeCell ref="AH4096:AI4097"/>
    <mergeCell ref="AJ4096:AK4097"/>
    <mergeCell ref="C4091:D4091"/>
    <mergeCell ref="B4092:B4093"/>
    <mergeCell ref="C4092:D4092"/>
    <mergeCell ref="E4092:E4093"/>
    <mergeCell ref="F4092:F4093"/>
    <mergeCell ref="G4092:G4093"/>
    <mergeCell ref="AZ4090:BA4091"/>
    <mergeCell ref="BB4090:BC4091"/>
    <mergeCell ref="BD4090:BE4091"/>
    <mergeCell ref="BF4090:BG4091"/>
    <mergeCell ref="BH4090:BI4091"/>
    <mergeCell ref="BJ4090:BK4091"/>
    <mergeCell ref="AN4090:AO4091"/>
    <mergeCell ref="AP4090:AQ4091"/>
    <mergeCell ref="AR4090:AS4091"/>
    <mergeCell ref="AT4090:AU4091"/>
    <mergeCell ref="AV4090:AW4091"/>
    <mergeCell ref="AX4090:AY4091"/>
    <mergeCell ref="AB4090:AC4091"/>
    <mergeCell ref="AD4090:AE4091"/>
    <mergeCell ref="AF4090:AG4091"/>
    <mergeCell ref="AH4090:AI4091"/>
    <mergeCell ref="AJ4090:AK4091"/>
    <mergeCell ref="AL4090:AM4091"/>
    <mergeCell ref="N4090:O4091"/>
    <mergeCell ref="P4090:Q4091"/>
    <mergeCell ref="R4090:S4091"/>
    <mergeCell ref="T4090:U4091"/>
    <mergeCell ref="X4090:Y4091"/>
    <mergeCell ref="Z4090:AA4091"/>
    <mergeCell ref="BS4092:BS4093"/>
    <mergeCell ref="C4093:D4093"/>
    <mergeCell ref="B4090:B4091"/>
    <mergeCell ref="C4090:D4090"/>
    <mergeCell ref="E4090:E4091"/>
    <mergeCell ref="F4090:F4091"/>
    <mergeCell ref="G4090:G4091"/>
    <mergeCell ref="H4090:I4091"/>
    <mergeCell ref="J4090:K4091"/>
    <mergeCell ref="L4090:M4091"/>
    <mergeCell ref="BF4092:BG4093"/>
    <mergeCell ref="BH4092:BI4093"/>
    <mergeCell ref="BJ4092:BK4093"/>
    <mergeCell ref="BL4092:BM4093"/>
    <mergeCell ref="BN4092:BP4093"/>
    <mergeCell ref="BR4092:BR4093"/>
    <mergeCell ref="AT4092:AU4093"/>
    <mergeCell ref="AV4092:AW4093"/>
    <mergeCell ref="AX4092:AY4093"/>
    <mergeCell ref="AZ4092:BA4093"/>
    <mergeCell ref="BB4092:BC4093"/>
    <mergeCell ref="BD4092:BE4093"/>
    <mergeCell ref="AH4092:AI4093"/>
    <mergeCell ref="AJ4092:AK4093"/>
    <mergeCell ref="AL4092:AM4093"/>
    <mergeCell ref="AN4092:AO4093"/>
    <mergeCell ref="AP4092:AQ4093"/>
    <mergeCell ref="AR4092:AS4093"/>
    <mergeCell ref="T4092:U4093"/>
    <mergeCell ref="X4092:Y4093"/>
    <mergeCell ref="Z4092:AA4093"/>
    <mergeCell ref="AB4092:AC4093"/>
    <mergeCell ref="AD4092:AE4093"/>
    <mergeCell ref="AF4092:AG4093"/>
    <mergeCell ref="BS4088:BS4089"/>
    <mergeCell ref="C4089:D4089"/>
    <mergeCell ref="B4084:B4085"/>
    <mergeCell ref="C4084:D4084"/>
    <mergeCell ref="E4084:E4085"/>
    <mergeCell ref="F4084:F4085"/>
    <mergeCell ref="G4084:G4085"/>
    <mergeCell ref="BF4088:BG4089"/>
    <mergeCell ref="BH4088:BI4089"/>
    <mergeCell ref="BJ4088:BK4089"/>
    <mergeCell ref="BL4088:BM4089"/>
    <mergeCell ref="BN4088:BP4089"/>
    <mergeCell ref="BR4088:BR4089"/>
    <mergeCell ref="AT4088:AU4089"/>
    <mergeCell ref="AV4088:AW4089"/>
    <mergeCell ref="AX4088:AY4089"/>
    <mergeCell ref="AZ4088:BA4089"/>
    <mergeCell ref="BB4088:BC4089"/>
    <mergeCell ref="BD4088:BE4089"/>
    <mergeCell ref="AH4088:AI4089"/>
    <mergeCell ref="AJ4088:AK4089"/>
    <mergeCell ref="AL4088:AM4089"/>
    <mergeCell ref="AN4088:AO4089"/>
    <mergeCell ref="AP4088:AQ4089"/>
    <mergeCell ref="AR4088:AS4089"/>
    <mergeCell ref="T4088:U4089"/>
    <mergeCell ref="X4088:Y4089"/>
    <mergeCell ref="Z4088:AA4089"/>
    <mergeCell ref="AB4088:AC4089"/>
    <mergeCell ref="AD4088:AE4089"/>
    <mergeCell ref="AF4088:AG4089"/>
    <mergeCell ref="H4088:I4089"/>
    <mergeCell ref="J4088:K4089"/>
    <mergeCell ref="L4088:M4089"/>
    <mergeCell ref="N4088:O4089"/>
    <mergeCell ref="P4084:Q4085"/>
    <mergeCell ref="R4084:S4085"/>
    <mergeCell ref="BL4086:BM4087"/>
    <mergeCell ref="BN4086:BP4087"/>
    <mergeCell ref="BR4086:BR4087"/>
    <mergeCell ref="C4087:D4087"/>
    <mergeCell ref="BQ4084:BQ4085"/>
    <mergeCell ref="BQ4086:BQ4087"/>
    <mergeCell ref="B4088:B4089"/>
    <mergeCell ref="C4088:D4088"/>
    <mergeCell ref="E4088:E4089"/>
    <mergeCell ref="F4088:F4089"/>
    <mergeCell ref="G4088:G4089"/>
    <mergeCell ref="AZ4086:BA4087"/>
    <mergeCell ref="BB4086:BC4087"/>
    <mergeCell ref="BD4086:BE4087"/>
    <mergeCell ref="BF4086:BG4087"/>
    <mergeCell ref="BH4086:BI4087"/>
    <mergeCell ref="BJ4086:BK4087"/>
    <mergeCell ref="AN4086:AO4087"/>
    <mergeCell ref="AP4086:AQ4087"/>
    <mergeCell ref="AR4086:AS4087"/>
    <mergeCell ref="AT4086:AU4087"/>
    <mergeCell ref="AV4086:AW4087"/>
    <mergeCell ref="AX4086:AY4087"/>
    <mergeCell ref="AB4086:AC4087"/>
    <mergeCell ref="AD4086:AE4087"/>
    <mergeCell ref="AF4086:AG4087"/>
    <mergeCell ref="AH4086:AI4087"/>
    <mergeCell ref="AJ4086:AK4087"/>
    <mergeCell ref="AL4086:AM4087"/>
    <mergeCell ref="N4086:O4087"/>
    <mergeCell ref="P4086:Q4087"/>
    <mergeCell ref="R4086:S4087"/>
    <mergeCell ref="T4086:U4087"/>
    <mergeCell ref="X4086:Y4087"/>
    <mergeCell ref="Z4086:AA4087"/>
    <mergeCell ref="BR4080:BR4081"/>
    <mergeCell ref="BS4080:BS4081"/>
    <mergeCell ref="C4083:D4083"/>
    <mergeCell ref="BF4077:BO4077"/>
    <mergeCell ref="B4080:B4081"/>
    <mergeCell ref="C4080:D4081"/>
    <mergeCell ref="F4080:F4081"/>
    <mergeCell ref="G4080:G4081"/>
    <mergeCell ref="H4080:I4081"/>
    <mergeCell ref="J4080:O4080"/>
    <mergeCell ref="P4080:U4080"/>
    <mergeCell ref="X4080:Y4081"/>
    <mergeCell ref="Z4080:AA4081"/>
    <mergeCell ref="B4073:BP4073"/>
    <mergeCell ref="E4075:AE4075"/>
    <mergeCell ref="AG4075:AM4075"/>
    <mergeCell ref="AN4075:BO4075"/>
    <mergeCell ref="C4077:D4077"/>
    <mergeCell ref="E4077:AE4077"/>
    <mergeCell ref="AG4077:AJ4077"/>
    <mergeCell ref="AK4077:BB4077"/>
    <mergeCell ref="BC4077:BE4077"/>
    <mergeCell ref="AQ4070:AS4070"/>
    <mergeCell ref="AU4070:AW4070"/>
    <mergeCell ref="BB4070:BF4070"/>
    <mergeCell ref="BG4070:BI4070"/>
    <mergeCell ref="BK4070:BM4070"/>
    <mergeCell ref="C4085:D4085"/>
    <mergeCell ref="B4086:B4087"/>
    <mergeCell ref="C4086:D4086"/>
    <mergeCell ref="E4086:E4087"/>
    <mergeCell ref="F4086:F4087"/>
    <mergeCell ref="G4086:G4087"/>
    <mergeCell ref="H4086:I4087"/>
    <mergeCell ref="J4086:K4087"/>
    <mergeCell ref="L4086:M4087"/>
    <mergeCell ref="BF4084:BG4085"/>
    <mergeCell ref="BH4084:BI4085"/>
    <mergeCell ref="BJ4084:BK4085"/>
    <mergeCell ref="BL4084:BM4085"/>
    <mergeCell ref="BN4084:BP4085"/>
    <mergeCell ref="BR4084:BR4085"/>
    <mergeCell ref="AT4084:AU4085"/>
    <mergeCell ref="AV4084:AW4085"/>
    <mergeCell ref="AX4084:AY4085"/>
    <mergeCell ref="AZ4084:BA4085"/>
    <mergeCell ref="BB4084:BC4085"/>
    <mergeCell ref="BD4084:BE4085"/>
    <mergeCell ref="AH4084:AI4085"/>
    <mergeCell ref="AJ4084:AK4085"/>
    <mergeCell ref="AL4084:AM4085"/>
    <mergeCell ref="AN4084:AO4085"/>
    <mergeCell ref="AP4084:AQ4085"/>
    <mergeCell ref="AR4084:AS4085"/>
    <mergeCell ref="T4084:U4085"/>
    <mergeCell ref="X4084:Y4085"/>
    <mergeCell ref="Z4084:AA4085"/>
    <mergeCell ref="AB4084:AC4085"/>
    <mergeCell ref="AD4084:AE4085"/>
    <mergeCell ref="AF4084:AG4085"/>
    <mergeCell ref="H4084:I4085"/>
    <mergeCell ref="J4084:K4085"/>
    <mergeCell ref="L4084:M4085"/>
    <mergeCell ref="N4084:O4085"/>
    <mergeCell ref="BN4082:BP4083"/>
    <mergeCell ref="BR4082:BR4083"/>
    <mergeCell ref="BS4082:BS4083"/>
    <mergeCell ref="AZ4082:BA4083"/>
    <mergeCell ref="BB4082:BC4083"/>
    <mergeCell ref="BD4082:BE4083"/>
    <mergeCell ref="BF4082:BG4083"/>
    <mergeCell ref="BH4082:BI4083"/>
    <mergeCell ref="BJ4082:BK4083"/>
    <mergeCell ref="AN4082:AO4083"/>
    <mergeCell ref="AP4082:AQ4083"/>
    <mergeCell ref="AR4082:AS4083"/>
    <mergeCell ref="AT4082:AU4083"/>
    <mergeCell ref="AV4082:AW4083"/>
    <mergeCell ref="AX4082:AY4083"/>
    <mergeCell ref="AB4082:AC4083"/>
    <mergeCell ref="AD4082:AE4083"/>
    <mergeCell ref="AF4082:AG4083"/>
    <mergeCell ref="AH4082:AI4083"/>
    <mergeCell ref="AJ4082:AK4083"/>
    <mergeCell ref="AL4082:AM4083"/>
    <mergeCell ref="N4082:O4083"/>
    <mergeCell ref="P4082:Q4083"/>
    <mergeCell ref="R4082:S4083"/>
    <mergeCell ref="T4082:U4083"/>
    <mergeCell ref="X4082:Y4083"/>
    <mergeCell ref="Z4082:AA4083"/>
    <mergeCell ref="J4082:K4083"/>
    <mergeCell ref="L4082:M4083"/>
    <mergeCell ref="B4082:B4083"/>
    <mergeCell ref="C4082:D4082"/>
    <mergeCell ref="E4082:E4083"/>
    <mergeCell ref="F4082:F4083"/>
    <mergeCell ref="G4082:G4083"/>
    <mergeCell ref="BQ4082:BQ4083"/>
    <mergeCell ref="BN4080:BP4081"/>
    <mergeCell ref="J4081:K4081"/>
    <mergeCell ref="L4081:M4081"/>
    <mergeCell ref="N4081:O4081"/>
    <mergeCell ref="P4081:Q4081"/>
    <mergeCell ref="R4081:S4081"/>
    <mergeCell ref="T4081:U4081"/>
    <mergeCell ref="AB4080:AC4081"/>
    <mergeCell ref="AD4080:AI4080"/>
    <mergeCell ref="AJ4080:AO4080"/>
    <mergeCell ref="AP4080:AU4080"/>
    <mergeCell ref="AV4080:BA4080"/>
    <mergeCell ref="BB4080:BG4080"/>
    <mergeCell ref="AV4063:AW4064"/>
    <mergeCell ref="AX4063:AY4064"/>
    <mergeCell ref="AZ4063:BA4064"/>
    <mergeCell ref="BB4063:BC4064"/>
    <mergeCell ref="BD4063:BE4064"/>
    <mergeCell ref="AH4063:AI4064"/>
    <mergeCell ref="AJ4063:AK4064"/>
    <mergeCell ref="AL4063:AM4064"/>
    <mergeCell ref="AN4063:AO4064"/>
    <mergeCell ref="AP4063:AQ4064"/>
    <mergeCell ref="AR4063:AS4064"/>
    <mergeCell ref="T4063:U4064"/>
    <mergeCell ref="X4063:Y4064"/>
    <mergeCell ref="Z4063:AA4064"/>
    <mergeCell ref="AB4063:AC4064"/>
    <mergeCell ref="AD4063:AE4064"/>
    <mergeCell ref="AF4063:AG4064"/>
    <mergeCell ref="B4070:C4070"/>
    <mergeCell ref="H4070:J4070"/>
    <mergeCell ref="L4070:N4070"/>
    <mergeCell ref="H4065:I4066"/>
    <mergeCell ref="J4065:K4066"/>
    <mergeCell ref="L4065:M4066"/>
    <mergeCell ref="N4065:O4066"/>
    <mergeCell ref="P4065:Q4066"/>
    <mergeCell ref="R4065:S4066"/>
    <mergeCell ref="T4065:U4066"/>
    <mergeCell ref="X4065:Y4066"/>
    <mergeCell ref="Z4065:AA4066"/>
    <mergeCell ref="AB4065:AC4066"/>
    <mergeCell ref="AD4065:AE4066"/>
    <mergeCell ref="AF4065:AG4066"/>
    <mergeCell ref="AH4065:AI4066"/>
    <mergeCell ref="AJ4065:AK4066"/>
    <mergeCell ref="AL4065:AM4066"/>
    <mergeCell ref="AN4065:AO4066"/>
    <mergeCell ref="AP4065:AQ4066"/>
    <mergeCell ref="AR4065:AS4066"/>
    <mergeCell ref="AT4065:AU4066"/>
    <mergeCell ref="AV4065:AW4066"/>
    <mergeCell ref="AX4065:AY4066"/>
    <mergeCell ref="AZ4065:BA4066"/>
    <mergeCell ref="BB4065:BC4066"/>
    <mergeCell ref="BD4065:BE4066"/>
    <mergeCell ref="H4082:I4083"/>
    <mergeCell ref="AX4081:AY4081"/>
    <mergeCell ref="AZ4081:BA4081"/>
    <mergeCell ref="BB4081:BC4081"/>
    <mergeCell ref="BD4081:BE4081"/>
    <mergeCell ref="BF4081:BG4081"/>
    <mergeCell ref="BH4081:BI4081"/>
    <mergeCell ref="AL4081:AM4081"/>
    <mergeCell ref="AN4081:AO4081"/>
    <mergeCell ref="AP4081:AQ4081"/>
    <mergeCell ref="AR4081:AS4081"/>
    <mergeCell ref="AT4081:AU4081"/>
    <mergeCell ref="AV4081:AW4081"/>
    <mergeCell ref="BH4080:BM4080"/>
    <mergeCell ref="BL4082:BM4083"/>
    <mergeCell ref="BJ4081:BK4081"/>
    <mergeCell ref="BL4081:BM4081"/>
    <mergeCell ref="B4068:C4068"/>
    <mergeCell ref="H4068:J4068"/>
    <mergeCell ref="L4068:N4068"/>
    <mergeCell ref="O4068:R4068"/>
    <mergeCell ref="AD4081:AE4081"/>
    <mergeCell ref="AF4081:AG4081"/>
    <mergeCell ref="AH4081:AI4081"/>
    <mergeCell ref="AJ4081:AK4081"/>
    <mergeCell ref="BQ4065:BQ4066"/>
    <mergeCell ref="BR4067:BS4067"/>
    <mergeCell ref="BQ4080:BQ4081"/>
    <mergeCell ref="BS4059:BS4060"/>
    <mergeCell ref="C4060:D4060"/>
    <mergeCell ref="B4061:B4062"/>
    <mergeCell ref="C4061:D4061"/>
    <mergeCell ref="E4061:E4062"/>
    <mergeCell ref="F4061:F4062"/>
    <mergeCell ref="G4061:G4062"/>
    <mergeCell ref="AZ4059:BA4060"/>
    <mergeCell ref="BB4059:BC4060"/>
    <mergeCell ref="BD4059:BE4060"/>
    <mergeCell ref="BF4059:BG4060"/>
    <mergeCell ref="BH4059:BI4060"/>
    <mergeCell ref="BJ4059:BK4060"/>
    <mergeCell ref="AN4059:AO4060"/>
    <mergeCell ref="AP4059:AQ4060"/>
    <mergeCell ref="AR4059:AS4060"/>
    <mergeCell ref="AT4059:AU4060"/>
    <mergeCell ref="AV4059:AW4060"/>
    <mergeCell ref="AX4059:AY4060"/>
    <mergeCell ref="AB4059:AC4060"/>
    <mergeCell ref="AD4059:AE4060"/>
    <mergeCell ref="BS4063:BS4064"/>
    <mergeCell ref="B4065:C4065"/>
    <mergeCell ref="BF4063:BG4064"/>
    <mergeCell ref="BH4063:BI4064"/>
    <mergeCell ref="BJ4063:BK4064"/>
    <mergeCell ref="BL4063:BM4064"/>
    <mergeCell ref="BN4063:BP4064"/>
    <mergeCell ref="BR4063:BR4064"/>
    <mergeCell ref="AT4063:AU4064"/>
    <mergeCell ref="AF4059:AG4060"/>
    <mergeCell ref="AH4059:AI4060"/>
    <mergeCell ref="AJ4059:AK4060"/>
    <mergeCell ref="AL4059:AM4060"/>
    <mergeCell ref="N4059:O4060"/>
    <mergeCell ref="P4059:Q4060"/>
    <mergeCell ref="R4059:S4060"/>
    <mergeCell ref="T4059:U4060"/>
    <mergeCell ref="X4059:Y4060"/>
    <mergeCell ref="Z4059:AA4060"/>
    <mergeCell ref="BS4061:BS4062"/>
    <mergeCell ref="C4062:D4062"/>
    <mergeCell ref="B4063:C4064"/>
    <mergeCell ref="D4063:E4064"/>
    <mergeCell ref="H4063:I4064"/>
    <mergeCell ref="J4063:K4064"/>
    <mergeCell ref="L4063:M4064"/>
    <mergeCell ref="N4063:O4064"/>
    <mergeCell ref="P4063:Q4064"/>
    <mergeCell ref="R4063:S4064"/>
    <mergeCell ref="D4065:E4066"/>
    <mergeCell ref="B4059:B4060"/>
    <mergeCell ref="C4059:D4059"/>
    <mergeCell ref="E4059:E4060"/>
    <mergeCell ref="F4059:F4060"/>
    <mergeCell ref="G4059:G4060"/>
    <mergeCell ref="H4059:I4060"/>
    <mergeCell ref="J4059:K4060"/>
    <mergeCell ref="L4059:M4060"/>
    <mergeCell ref="BQ4059:BQ4060"/>
    <mergeCell ref="BF4061:BG4062"/>
    <mergeCell ref="BH4061:BI4062"/>
    <mergeCell ref="BJ4061:BK4062"/>
    <mergeCell ref="BL4061:BM4062"/>
    <mergeCell ref="BN4061:BP4062"/>
    <mergeCell ref="BR4061:BR4062"/>
    <mergeCell ref="AT4061:AU4062"/>
    <mergeCell ref="AV4061:AW4062"/>
    <mergeCell ref="AX4061:AY4062"/>
    <mergeCell ref="AZ4061:BA4062"/>
    <mergeCell ref="BB4061:BC4062"/>
    <mergeCell ref="BD4061:BE4062"/>
    <mergeCell ref="AH4061:AI4062"/>
    <mergeCell ref="AJ4061:AK4062"/>
    <mergeCell ref="AL4061:AM4062"/>
    <mergeCell ref="AN4061:AO4062"/>
    <mergeCell ref="AP4061:AQ4062"/>
    <mergeCell ref="AR4061:AS4062"/>
    <mergeCell ref="T4061:U4062"/>
    <mergeCell ref="X4061:Y4062"/>
    <mergeCell ref="Z4061:AA4062"/>
    <mergeCell ref="AB4061:AC4062"/>
    <mergeCell ref="AD4061:AE4062"/>
    <mergeCell ref="AF4061:AG4062"/>
    <mergeCell ref="H4061:I4062"/>
    <mergeCell ref="J4061:K4062"/>
    <mergeCell ref="L4061:M4062"/>
    <mergeCell ref="N4061:O4062"/>
    <mergeCell ref="P4061:Q4062"/>
    <mergeCell ref="R4061:S4062"/>
    <mergeCell ref="BQ4061:BQ4062"/>
    <mergeCell ref="BL4059:BM4060"/>
    <mergeCell ref="BN4059:BP4060"/>
    <mergeCell ref="BR4059:BR4060"/>
    <mergeCell ref="C4056:D4056"/>
    <mergeCell ref="B4057:B4058"/>
    <mergeCell ref="C4057:D4057"/>
    <mergeCell ref="E4057:E4058"/>
    <mergeCell ref="F4057:F4058"/>
    <mergeCell ref="G4057:G4058"/>
    <mergeCell ref="AZ4055:BA4056"/>
    <mergeCell ref="BB4055:BC4056"/>
    <mergeCell ref="BD4055:BE4056"/>
    <mergeCell ref="BF4055:BG4056"/>
    <mergeCell ref="BH4055:BI4056"/>
    <mergeCell ref="BJ4055:BK4056"/>
    <mergeCell ref="AN4055:AO4056"/>
    <mergeCell ref="AP4055:AQ4056"/>
    <mergeCell ref="AR4055:AS4056"/>
    <mergeCell ref="AT4055:AU4056"/>
    <mergeCell ref="AV4055:AW4056"/>
    <mergeCell ref="AX4055:AY4056"/>
    <mergeCell ref="AB4055:AC4056"/>
    <mergeCell ref="AD4055:AE4056"/>
    <mergeCell ref="AF4055:AG4056"/>
    <mergeCell ref="AH4055:AI4056"/>
    <mergeCell ref="AJ4055:AK4056"/>
    <mergeCell ref="AL4055:AM4056"/>
    <mergeCell ref="N4055:O4056"/>
    <mergeCell ref="P4055:Q4056"/>
    <mergeCell ref="R4055:S4056"/>
    <mergeCell ref="T4055:U4056"/>
    <mergeCell ref="X4055:Y4056"/>
    <mergeCell ref="Z4055:AA4056"/>
    <mergeCell ref="BS4057:BS4058"/>
    <mergeCell ref="C4058:D4058"/>
    <mergeCell ref="B4055:B4056"/>
    <mergeCell ref="C4055:D4055"/>
    <mergeCell ref="E4055:E4056"/>
    <mergeCell ref="F4055:F4056"/>
    <mergeCell ref="G4055:G4056"/>
    <mergeCell ref="H4055:I4056"/>
    <mergeCell ref="J4055:K4056"/>
    <mergeCell ref="L4055:M4056"/>
    <mergeCell ref="BF4057:BG4058"/>
    <mergeCell ref="BH4057:BI4058"/>
    <mergeCell ref="BJ4057:BK4058"/>
    <mergeCell ref="BL4057:BM4058"/>
    <mergeCell ref="BN4057:BP4058"/>
    <mergeCell ref="BR4057:BR4058"/>
    <mergeCell ref="AT4057:AU4058"/>
    <mergeCell ref="AV4057:AW4058"/>
    <mergeCell ref="AX4057:AY4058"/>
    <mergeCell ref="AZ4057:BA4058"/>
    <mergeCell ref="BB4057:BC4058"/>
    <mergeCell ref="BD4057:BE4058"/>
    <mergeCell ref="AH4057:AI4058"/>
    <mergeCell ref="H4057:I4058"/>
    <mergeCell ref="J4057:K4058"/>
    <mergeCell ref="L4057:M4058"/>
    <mergeCell ref="N4057:O4058"/>
    <mergeCell ref="P4057:Q4058"/>
    <mergeCell ref="R4057:S4058"/>
    <mergeCell ref="C4054:D4054"/>
    <mergeCell ref="B4051:B4052"/>
    <mergeCell ref="C4051:D4051"/>
    <mergeCell ref="E4051:E4052"/>
    <mergeCell ref="F4051:F4052"/>
    <mergeCell ref="G4051:G4052"/>
    <mergeCell ref="H4051:I4052"/>
    <mergeCell ref="J4051:K4052"/>
    <mergeCell ref="L4051:M4052"/>
    <mergeCell ref="BF4053:BG4054"/>
    <mergeCell ref="BH4053:BI4054"/>
    <mergeCell ref="BJ4053:BK4054"/>
    <mergeCell ref="BL4053:BM4054"/>
    <mergeCell ref="BN4053:BP4054"/>
    <mergeCell ref="BR4053:BR4054"/>
    <mergeCell ref="AT4053:AU4054"/>
    <mergeCell ref="AV4053:AW4054"/>
    <mergeCell ref="AX4053:AY4054"/>
    <mergeCell ref="AZ4053:BA4054"/>
    <mergeCell ref="BB4053:BC4054"/>
    <mergeCell ref="BD4053:BE4054"/>
    <mergeCell ref="AH4053:AI4054"/>
    <mergeCell ref="AJ4053:AK4054"/>
    <mergeCell ref="AL4053:AM4054"/>
    <mergeCell ref="AN4053:AO4054"/>
    <mergeCell ref="AP4053:AQ4054"/>
    <mergeCell ref="AR4053:AS4054"/>
    <mergeCell ref="T4053:U4054"/>
    <mergeCell ref="X4053:Y4054"/>
    <mergeCell ref="Z4053:AA4054"/>
    <mergeCell ref="AB4053:AC4054"/>
    <mergeCell ref="AD4053:AE4054"/>
    <mergeCell ref="AF4053:AG4054"/>
    <mergeCell ref="H4053:I4054"/>
    <mergeCell ref="J4053:K4054"/>
    <mergeCell ref="L4053:M4054"/>
    <mergeCell ref="N4053:O4054"/>
    <mergeCell ref="P4053:Q4054"/>
    <mergeCell ref="R4053:S4054"/>
    <mergeCell ref="BL4051:BM4052"/>
    <mergeCell ref="BN4051:BP4052"/>
    <mergeCell ref="BR4051:BR4052"/>
    <mergeCell ref="BQ4051:BQ4052"/>
    <mergeCell ref="C4052:D4052"/>
    <mergeCell ref="B4053:B4054"/>
    <mergeCell ref="C4053:D4053"/>
    <mergeCell ref="E4053:E4054"/>
    <mergeCell ref="F4053:F4054"/>
    <mergeCell ref="G4053:G4054"/>
    <mergeCell ref="AZ4051:BA4052"/>
    <mergeCell ref="BB4051:BC4052"/>
    <mergeCell ref="BD4051:BE4052"/>
    <mergeCell ref="BF4051:BG4052"/>
    <mergeCell ref="BH4051:BI4052"/>
    <mergeCell ref="BJ4051:BK4052"/>
    <mergeCell ref="AN4051:AO4052"/>
    <mergeCell ref="AP4051:AQ4052"/>
    <mergeCell ref="AR4051:AS4052"/>
    <mergeCell ref="AT4051:AU4052"/>
    <mergeCell ref="AV4051:AW4052"/>
    <mergeCell ref="AX4051:AY4052"/>
    <mergeCell ref="AB4051:AC4052"/>
    <mergeCell ref="AD4051:AE4052"/>
    <mergeCell ref="AF4051:AG4052"/>
    <mergeCell ref="AL4051:AM4052"/>
    <mergeCell ref="N4051:O4052"/>
    <mergeCell ref="P4051:Q4052"/>
    <mergeCell ref="R4051:S4052"/>
    <mergeCell ref="T4051:U4052"/>
    <mergeCell ref="X4051:Y4052"/>
    <mergeCell ref="Z4051:AA4052"/>
    <mergeCell ref="E4047:E4048"/>
    <mergeCell ref="F4047:F4048"/>
    <mergeCell ref="G4047:G4048"/>
    <mergeCell ref="H4047:I4048"/>
    <mergeCell ref="J4047:K4048"/>
    <mergeCell ref="L4047:M4048"/>
    <mergeCell ref="BF4049:BG4050"/>
    <mergeCell ref="BH4049:BI4050"/>
    <mergeCell ref="BJ4049:BK4050"/>
    <mergeCell ref="BL4049:BM4050"/>
    <mergeCell ref="BN4049:BP4050"/>
    <mergeCell ref="BR4049:BR4050"/>
    <mergeCell ref="AT4049:AU4050"/>
    <mergeCell ref="AV4049:AW4050"/>
    <mergeCell ref="AX4049:AY4050"/>
    <mergeCell ref="AZ4049:BA4050"/>
    <mergeCell ref="BB4049:BC4050"/>
    <mergeCell ref="BD4049:BE4050"/>
    <mergeCell ref="AH4049:AI4050"/>
    <mergeCell ref="AJ4049:AK4050"/>
    <mergeCell ref="AL4049:AM4050"/>
    <mergeCell ref="AN4049:AO4050"/>
    <mergeCell ref="AP4049:AQ4050"/>
    <mergeCell ref="AR4049:AS4050"/>
    <mergeCell ref="T4049:U4050"/>
    <mergeCell ref="X4049:Y4050"/>
    <mergeCell ref="Z4049:AA4050"/>
    <mergeCell ref="AB4049:AC4050"/>
    <mergeCell ref="AD4049:AE4050"/>
    <mergeCell ref="AF4049:AG4050"/>
    <mergeCell ref="H4049:I4050"/>
    <mergeCell ref="J4049:K4050"/>
    <mergeCell ref="L4049:M4050"/>
    <mergeCell ref="N4049:O4050"/>
    <mergeCell ref="P4049:Q4050"/>
    <mergeCell ref="R4049:S4050"/>
    <mergeCell ref="BN4045:BP4046"/>
    <mergeCell ref="BR4045:BR4046"/>
    <mergeCell ref="AT4045:AU4046"/>
    <mergeCell ref="AV4045:AW4046"/>
    <mergeCell ref="AX4045:AY4046"/>
    <mergeCell ref="AZ4045:BA4046"/>
    <mergeCell ref="BB4045:BC4046"/>
    <mergeCell ref="BD4045:BE4046"/>
    <mergeCell ref="AH4045:AI4046"/>
    <mergeCell ref="AJ4045:AK4046"/>
    <mergeCell ref="AL4045:AM4046"/>
    <mergeCell ref="AN4045:AO4046"/>
    <mergeCell ref="AP4045:AQ4046"/>
    <mergeCell ref="AR4045:AS4046"/>
    <mergeCell ref="T4045:U4046"/>
    <mergeCell ref="X4045:Y4046"/>
    <mergeCell ref="Z4045:AA4046"/>
    <mergeCell ref="AB4045:AC4046"/>
    <mergeCell ref="AD4045:AE4046"/>
    <mergeCell ref="AF4045:AG4046"/>
    <mergeCell ref="H4045:I4046"/>
    <mergeCell ref="J4045:K4046"/>
    <mergeCell ref="L4045:M4046"/>
    <mergeCell ref="N4045:O4046"/>
    <mergeCell ref="P4045:Q4046"/>
    <mergeCell ref="R4045:S4046"/>
    <mergeCell ref="BL4047:BM4048"/>
    <mergeCell ref="BN4047:BP4048"/>
    <mergeCell ref="BR4047:BR4048"/>
    <mergeCell ref="BS4047:BS4048"/>
    <mergeCell ref="C4048:D4048"/>
    <mergeCell ref="B4049:B4050"/>
    <mergeCell ref="C4049:D4049"/>
    <mergeCell ref="E4049:E4050"/>
    <mergeCell ref="F4049:F4050"/>
    <mergeCell ref="G4049:G4050"/>
    <mergeCell ref="AZ4047:BA4048"/>
    <mergeCell ref="BB4047:BC4048"/>
    <mergeCell ref="BD4047:BE4048"/>
    <mergeCell ref="BF4047:BG4048"/>
    <mergeCell ref="BH4047:BI4048"/>
    <mergeCell ref="BJ4047:BK4048"/>
    <mergeCell ref="AN4047:AO4048"/>
    <mergeCell ref="AP4047:AQ4048"/>
    <mergeCell ref="AR4047:AS4048"/>
    <mergeCell ref="AT4047:AU4048"/>
    <mergeCell ref="AV4047:AW4048"/>
    <mergeCell ref="AX4047:AY4048"/>
    <mergeCell ref="AB4047:AC4048"/>
    <mergeCell ref="AD4047:AE4048"/>
    <mergeCell ref="AF4047:AG4048"/>
    <mergeCell ref="AH4047:AI4048"/>
    <mergeCell ref="AJ4047:AK4048"/>
    <mergeCell ref="AL4047:AM4048"/>
    <mergeCell ref="N4047:O4048"/>
    <mergeCell ref="P4047:Q4048"/>
    <mergeCell ref="R4047:S4048"/>
    <mergeCell ref="T4047:U4048"/>
    <mergeCell ref="X4047:Y4048"/>
    <mergeCell ref="Z4047:AA4048"/>
    <mergeCell ref="BS4049:BS4050"/>
    <mergeCell ref="C4050:D4050"/>
    <mergeCell ref="B4047:B4048"/>
    <mergeCell ref="C4047:D4047"/>
    <mergeCell ref="AL4041:AM4042"/>
    <mergeCell ref="AN4041:AO4042"/>
    <mergeCell ref="AP4041:AQ4042"/>
    <mergeCell ref="AR4041:AS4042"/>
    <mergeCell ref="T4041:U4042"/>
    <mergeCell ref="X4041:Y4042"/>
    <mergeCell ref="Z4041:AA4042"/>
    <mergeCell ref="AB4041:AC4042"/>
    <mergeCell ref="AD4041:AE4042"/>
    <mergeCell ref="AF4041:AG4042"/>
    <mergeCell ref="H4041:I4042"/>
    <mergeCell ref="J4041:K4042"/>
    <mergeCell ref="L4041:M4042"/>
    <mergeCell ref="N4041:O4042"/>
    <mergeCell ref="P4041:Q4042"/>
    <mergeCell ref="R4041:S4042"/>
    <mergeCell ref="BL4043:BM4044"/>
    <mergeCell ref="BN4043:BP4044"/>
    <mergeCell ref="BR4043:BR4044"/>
    <mergeCell ref="BS4043:BS4044"/>
    <mergeCell ref="C4044:D4044"/>
    <mergeCell ref="B4045:B4046"/>
    <mergeCell ref="C4045:D4045"/>
    <mergeCell ref="E4045:E4046"/>
    <mergeCell ref="F4045:F4046"/>
    <mergeCell ref="G4045:G4046"/>
    <mergeCell ref="AZ4043:BA4044"/>
    <mergeCell ref="BB4043:BC4044"/>
    <mergeCell ref="BD4043:BE4044"/>
    <mergeCell ref="BF4043:BG4044"/>
    <mergeCell ref="BH4043:BI4044"/>
    <mergeCell ref="BJ4043:BK4044"/>
    <mergeCell ref="AN4043:AO4044"/>
    <mergeCell ref="AP4043:AQ4044"/>
    <mergeCell ref="AR4043:AS4044"/>
    <mergeCell ref="AT4043:AU4044"/>
    <mergeCell ref="AV4043:AW4044"/>
    <mergeCell ref="AX4043:AY4044"/>
    <mergeCell ref="AB4043:AC4044"/>
    <mergeCell ref="AD4043:AE4044"/>
    <mergeCell ref="AF4043:AG4044"/>
    <mergeCell ref="AH4043:AI4044"/>
    <mergeCell ref="AJ4043:AK4044"/>
    <mergeCell ref="AL4043:AM4044"/>
    <mergeCell ref="N4043:O4044"/>
    <mergeCell ref="P4043:Q4044"/>
    <mergeCell ref="R4043:S4044"/>
    <mergeCell ref="T4043:U4044"/>
    <mergeCell ref="X4043:Y4044"/>
    <mergeCell ref="Z4043:AA4044"/>
    <mergeCell ref="BS4045:BS4046"/>
    <mergeCell ref="C4046:D4046"/>
    <mergeCell ref="B4043:B4044"/>
    <mergeCell ref="C4043:D4043"/>
    <mergeCell ref="E4043:E4044"/>
    <mergeCell ref="F4043:F4044"/>
    <mergeCell ref="G4043:G4044"/>
    <mergeCell ref="H4043:I4044"/>
    <mergeCell ref="J4043:K4044"/>
    <mergeCell ref="L4043:M4044"/>
    <mergeCell ref="BF4045:BG4046"/>
    <mergeCell ref="BH4045:BI4046"/>
    <mergeCell ref="BJ4045:BK4046"/>
    <mergeCell ref="BL4045:BM4046"/>
    <mergeCell ref="J4037:K4038"/>
    <mergeCell ref="L4037:M4038"/>
    <mergeCell ref="N4037:O4038"/>
    <mergeCell ref="P4037:Q4038"/>
    <mergeCell ref="R4037:S4038"/>
    <mergeCell ref="BQ4037:BQ4038"/>
    <mergeCell ref="BL4039:BM4040"/>
    <mergeCell ref="BN4039:BP4040"/>
    <mergeCell ref="BR4039:BR4040"/>
    <mergeCell ref="BS4039:BS4040"/>
    <mergeCell ref="C4040:D4040"/>
    <mergeCell ref="B4041:B4042"/>
    <mergeCell ref="C4041:D4041"/>
    <mergeCell ref="E4041:E4042"/>
    <mergeCell ref="F4041:F4042"/>
    <mergeCell ref="G4041:G4042"/>
    <mergeCell ref="AZ4039:BA4040"/>
    <mergeCell ref="BB4039:BC4040"/>
    <mergeCell ref="BD4039:BE4040"/>
    <mergeCell ref="BF4039:BG4040"/>
    <mergeCell ref="BH4039:BI4040"/>
    <mergeCell ref="BJ4039:BK4040"/>
    <mergeCell ref="AN4039:AO4040"/>
    <mergeCell ref="AP4039:AQ4040"/>
    <mergeCell ref="AR4039:AS4040"/>
    <mergeCell ref="AT4039:AU4040"/>
    <mergeCell ref="AV4039:AW4040"/>
    <mergeCell ref="AX4039:AY4040"/>
    <mergeCell ref="AB4039:AC4040"/>
    <mergeCell ref="AD4039:AE4040"/>
    <mergeCell ref="AF4039:AG4040"/>
    <mergeCell ref="AH4039:AI4040"/>
    <mergeCell ref="AJ4039:AK4040"/>
    <mergeCell ref="AL4039:AM4040"/>
    <mergeCell ref="N4039:O4040"/>
    <mergeCell ref="P4039:Q4040"/>
    <mergeCell ref="R4039:S4040"/>
    <mergeCell ref="T4039:U4040"/>
    <mergeCell ref="X4039:Y4040"/>
    <mergeCell ref="Z4039:AA4040"/>
    <mergeCell ref="BS4041:BS4042"/>
    <mergeCell ref="C4042:D4042"/>
    <mergeCell ref="B4039:B4040"/>
    <mergeCell ref="C4039:D4039"/>
    <mergeCell ref="E4039:E4040"/>
    <mergeCell ref="F4039:F4040"/>
    <mergeCell ref="G4039:G4040"/>
    <mergeCell ref="H4039:I4040"/>
    <mergeCell ref="J4039:K4040"/>
    <mergeCell ref="L4039:M4040"/>
    <mergeCell ref="BF4041:BG4042"/>
    <mergeCell ref="BH4041:BI4042"/>
    <mergeCell ref="BJ4041:BK4042"/>
    <mergeCell ref="BL4041:BM4042"/>
    <mergeCell ref="BN4041:BP4042"/>
    <mergeCell ref="BR4041:BR4042"/>
    <mergeCell ref="AT4041:AU4042"/>
    <mergeCell ref="AV4041:AW4042"/>
    <mergeCell ref="AX4041:AY4042"/>
    <mergeCell ref="AZ4041:BA4042"/>
    <mergeCell ref="BB4041:BC4042"/>
    <mergeCell ref="BD4041:BE4042"/>
    <mergeCell ref="AH4041:AI4042"/>
    <mergeCell ref="AJ4041:AK4042"/>
    <mergeCell ref="B4037:B4038"/>
    <mergeCell ref="C4037:D4037"/>
    <mergeCell ref="E4037:E4038"/>
    <mergeCell ref="F4037:F4038"/>
    <mergeCell ref="G4037:G4038"/>
    <mergeCell ref="AZ4035:BA4036"/>
    <mergeCell ref="BB4035:BC4036"/>
    <mergeCell ref="BD4035:BE4036"/>
    <mergeCell ref="BF4035:BG4036"/>
    <mergeCell ref="BH4035:BI4036"/>
    <mergeCell ref="BJ4035:BK4036"/>
    <mergeCell ref="AN4035:AO4036"/>
    <mergeCell ref="AP4035:AQ4036"/>
    <mergeCell ref="AR4035:AS4036"/>
    <mergeCell ref="AT4035:AU4036"/>
    <mergeCell ref="AV4035:AW4036"/>
    <mergeCell ref="AX4035:AY4036"/>
    <mergeCell ref="AB4035:AC4036"/>
    <mergeCell ref="AD4035:AE4036"/>
    <mergeCell ref="AF4035:AG4036"/>
    <mergeCell ref="AH4035:AI4036"/>
    <mergeCell ref="AJ4035:AK4036"/>
    <mergeCell ref="AL4035:AM4036"/>
    <mergeCell ref="N4035:O4036"/>
    <mergeCell ref="P4035:Q4036"/>
    <mergeCell ref="R4035:S4036"/>
    <mergeCell ref="T4035:U4036"/>
    <mergeCell ref="X4035:Y4036"/>
    <mergeCell ref="Z4035:AA4036"/>
    <mergeCell ref="BS4037:BS4038"/>
    <mergeCell ref="C4038:D4038"/>
    <mergeCell ref="B4035:B4036"/>
    <mergeCell ref="C4035:D4035"/>
    <mergeCell ref="E4035:E4036"/>
    <mergeCell ref="F4035:F4036"/>
    <mergeCell ref="G4035:G4036"/>
    <mergeCell ref="H4035:I4036"/>
    <mergeCell ref="J4035:K4036"/>
    <mergeCell ref="L4035:M4036"/>
    <mergeCell ref="BF4037:BG4038"/>
    <mergeCell ref="BH4037:BI4038"/>
    <mergeCell ref="BJ4037:BK4038"/>
    <mergeCell ref="BL4037:BM4038"/>
    <mergeCell ref="BN4037:BP4038"/>
    <mergeCell ref="BR4037:BR4038"/>
    <mergeCell ref="AT4037:AU4038"/>
    <mergeCell ref="AV4037:AW4038"/>
    <mergeCell ref="AX4037:AY4038"/>
    <mergeCell ref="AZ4037:BA4038"/>
    <mergeCell ref="BB4037:BC4038"/>
    <mergeCell ref="BD4037:BE4038"/>
    <mergeCell ref="AH4037:AI4038"/>
    <mergeCell ref="AJ4037:AK4038"/>
    <mergeCell ref="AL4037:AM4038"/>
    <mergeCell ref="AN4037:AO4038"/>
    <mergeCell ref="AP4037:AQ4038"/>
    <mergeCell ref="AR4037:AS4038"/>
    <mergeCell ref="T4037:U4038"/>
    <mergeCell ref="X4037:Y4038"/>
    <mergeCell ref="Z4037:AA4038"/>
    <mergeCell ref="AB4037:AC4038"/>
    <mergeCell ref="AD4037:AE4038"/>
    <mergeCell ref="AF4037:AG4038"/>
    <mergeCell ref="H4037:I4038"/>
    <mergeCell ref="BL4035:BM4036"/>
    <mergeCell ref="BN4035:BP4036"/>
    <mergeCell ref="BR4035:BR4036"/>
    <mergeCell ref="BS4035:BS4036"/>
    <mergeCell ref="C4036:D4036"/>
    <mergeCell ref="BQ4035:BQ4036"/>
    <mergeCell ref="AH4029:AI4030"/>
    <mergeCell ref="AJ4029:AK4030"/>
    <mergeCell ref="AL4029:AM4030"/>
    <mergeCell ref="AN4029:AO4030"/>
    <mergeCell ref="AP4029:AQ4030"/>
    <mergeCell ref="AR4029:AS4030"/>
    <mergeCell ref="T4029:U4030"/>
    <mergeCell ref="X4029:Y4030"/>
    <mergeCell ref="Z4029:AA4030"/>
    <mergeCell ref="AB4029:AC4030"/>
    <mergeCell ref="AD4029:AE4030"/>
    <mergeCell ref="AF4029:AG4030"/>
    <mergeCell ref="H4029:I4030"/>
    <mergeCell ref="J4029:K4030"/>
    <mergeCell ref="L4029:M4030"/>
    <mergeCell ref="N4029:O4030"/>
    <mergeCell ref="P4029:Q4030"/>
    <mergeCell ref="R4029:S4030"/>
    <mergeCell ref="BL4031:BM4032"/>
    <mergeCell ref="BN4031:BP4032"/>
    <mergeCell ref="BR4031:BR4032"/>
    <mergeCell ref="BS4031:BS4032"/>
    <mergeCell ref="C4032:D4032"/>
    <mergeCell ref="B4033:B4034"/>
    <mergeCell ref="C4033:D4033"/>
    <mergeCell ref="E4033:E4034"/>
    <mergeCell ref="F4033:F4034"/>
    <mergeCell ref="G4033:G4034"/>
    <mergeCell ref="AZ4031:BA4032"/>
    <mergeCell ref="BB4031:BC4032"/>
    <mergeCell ref="BD4031:BE4032"/>
    <mergeCell ref="BF4031:BG4032"/>
    <mergeCell ref="BH4031:BI4032"/>
    <mergeCell ref="BJ4031:BK4032"/>
    <mergeCell ref="AN4031:AO4032"/>
    <mergeCell ref="AP4031:AQ4032"/>
    <mergeCell ref="AR4031:AS4032"/>
    <mergeCell ref="AT4031:AU4032"/>
    <mergeCell ref="AV4031:AW4032"/>
    <mergeCell ref="AX4031:AY4032"/>
    <mergeCell ref="AB4031:AC4032"/>
    <mergeCell ref="AD4031:AE4032"/>
    <mergeCell ref="AF4031:AG4032"/>
    <mergeCell ref="AH4031:AI4032"/>
    <mergeCell ref="AJ4031:AK4032"/>
    <mergeCell ref="AL4031:AM4032"/>
    <mergeCell ref="N4031:O4032"/>
    <mergeCell ref="P4031:Q4032"/>
    <mergeCell ref="R4031:S4032"/>
    <mergeCell ref="T4031:U4032"/>
    <mergeCell ref="X4031:Y4032"/>
    <mergeCell ref="Z4031:AA4032"/>
    <mergeCell ref="BS4033:BS4034"/>
    <mergeCell ref="C4034:D4034"/>
    <mergeCell ref="B4031:B4032"/>
    <mergeCell ref="C4031:D4031"/>
    <mergeCell ref="E4031:E4032"/>
    <mergeCell ref="F4031:F4032"/>
    <mergeCell ref="G4031:G4032"/>
    <mergeCell ref="H4031:I4032"/>
    <mergeCell ref="J4031:K4032"/>
    <mergeCell ref="L4031:M4032"/>
    <mergeCell ref="BF4033:BG4034"/>
    <mergeCell ref="BH4033:BI4034"/>
    <mergeCell ref="B4023:B4024"/>
    <mergeCell ref="C4024:D4024"/>
    <mergeCell ref="C4023:D4023"/>
    <mergeCell ref="E4023:E4024"/>
    <mergeCell ref="F4023:F4024"/>
    <mergeCell ref="G4023:G4024"/>
    <mergeCell ref="J4025:K4026"/>
    <mergeCell ref="L4025:M4026"/>
    <mergeCell ref="N4025:O4026"/>
    <mergeCell ref="P4025:Q4026"/>
    <mergeCell ref="R4025:S4026"/>
    <mergeCell ref="BL4027:BM4028"/>
    <mergeCell ref="BN4027:BP4028"/>
    <mergeCell ref="BR4027:BR4028"/>
    <mergeCell ref="BS4027:BS4028"/>
    <mergeCell ref="C4028:D4028"/>
    <mergeCell ref="B4029:B4030"/>
    <mergeCell ref="C4029:D4029"/>
    <mergeCell ref="E4029:E4030"/>
    <mergeCell ref="F4029:F4030"/>
    <mergeCell ref="G4029:G4030"/>
    <mergeCell ref="AZ4027:BA4028"/>
    <mergeCell ref="BB4027:BC4028"/>
    <mergeCell ref="BD4027:BE4028"/>
    <mergeCell ref="BF4027:BG4028"/>
    <mergeCell ref="BH4027:BI4028"/>
    <mergeCell ref="BJ4027:BK4028"/>
    <mergeCell ref="AN4027:AO4028"/>
    <mergeCell ref="AP4027:AQ4028"/>
    <mergeCell ref="AR4027:AS4028"/>
    <mergeCell ref="AT4027:AU4028"/>
    <mergeCell ref="AV4027:AW4028"/>
    <mergeCell ref="AX4027:AY4028"/>
    <mergeCell ref="AB4027:AC4028"/>
    <mergeCell ref="AD4027:AE4028"/>
    <mergeCell ref="AF4027:AG4028"/>
    <mergeCell ref="AH4027:AI4028"/>
    <mergeCell ref="AJ4027:AK4028"/>
    <mergeCell ref="AL4027:AM4028"/>
    <mergeCell ref="N4027:O4028"/>
    <mergeCell ref="P4027:Q4028"/>
    <mergeCell ref="R4027:S4028"/>
    <mergeCell ref="T4027:U4028"/>
    <mergeCell ref="X4027:Y4028"/>
    <mergeCell ref="Z4027:AA4028"/>
    <mergeCell ref="BS4029:BS4030"/>
    <mergeCell ref="C4030:D4030"/>
    <mergeCell ref="B4025:B4026"/>
    <mergeCell ref="C4025:D4025"/>
    <mergeCell ref="E4025:E4026"/>
    <mergeCell ref="F4025:F4026"/>
    <mergeCell ref="G4025:G4026"/>
    <mergeCell ref="BF4029:BG4030"/>
    <mergeCell ref="BH4029:BI4030"/>
    <mergeCell ref="BJ4029:BK4030"/>
    <mergeCell ref="BL4029:BM4030"/>
    <mergeCell ref="BN4029:BP4030"/>
    <mergeCell ref="BR4029:BR4030"/>
    <mergeCell ref="AZ4029:BA4030"/>
    <mergeCell ref="BB4029:BC4030"/>
    <mergeCell ref="BD4029:BE4030"/>
    <mergeCell ref="B4027:B4028"/>
    <mergeCell ref="C4027:D4027"/>
    <mergeCell ref="E4027:E4028"/>
    <mergeCell ref="F4027:F4028"/>
    <mergeCell ref="G4027:G4028"/>
    <mergeCell ref="H4027:I4028"/>
    <mergeCell ref="J4027:K4028"/>
    <mergeCell ref="L4027:M4028"/>
    <mergeCell ref="BF4025:BG4026"/>
    <mergeCell ref="BH4025:BI4026"/>
    <mergeCell ref="BJ4025:BK4026"/>
    <mergeCell ref="BL4025:BM4026"/>
    <mergeCell ref="BN4025:BP4026"/>
    <mergeCell ref="BR4025:BR4026"/>
    <mergeCell ref="AT4025:AU4026"/>
    <mergeCell ref="AV4025:AW4026"/>
    <mergeCell ref="AX4025:AY4026"/>
    <mergeCell ref="AZ4025:BA4026"/>
    <mergeCell ref="BB4025:BC4026"/>
    <mergeCell ref="BD4025:BE4026"/>
    <mergeCell ref="AH4025:AI4026"/>
    <mergeCell ref="AJ4025:AK4026"/>
    <mergeCell ref="AL4025:AM4026"/>
    <mergeCell ref="AN4025:AO4026"/>
    <mergeCell ref="AP4025:AQ4026"/>
    <mergeCell ref="AR4025:AS4026"/>
    <mergeCell ref="T4025:U4026"/>
    <mergeCell ref="X4025:Y4026"/>
    <mergeCell ref="Z4025:AA4026"/>
    <mergeCell ref="AB4025:AC4026"/>
    <mergeCell ref="AD4025:AE4026"/>
    <mergeCell ref="AF4025:AG4026"/>
    <mergeCell ref="H4025:I4026"/>
    <mergeCell ref="BQ4025:BQ4026"/>
    <mergeCell ref="BQ4027:BQ4028"/>
    <mergeCell ref="BB4023:BC4024"/>
    <mergeCell ref="BD4023:BE4024"/>
    <mergeCell ref="BF4023:BG4024"/>
    <mergeCell ref="BH4023:BI4024"/>
    <mergeCell ref="BJ4023:BK4024"/>
    <mergeCell ref="AN4023:AO4024"/>
    <mergeCell ref="AP4023:AQ4024"/>
    <mergeCell ref="AR4023:AS4024"/>
    <mergeCell ref="AT4023:AU4024"/>
    <mergeCell ref="AV4023:AW4024"/>
    <mergeCell ref="AX4023:AY4024"/>
    <mergeCell ref="AB4023:AC4024"/>
    <mergeCell ref="AD4023:AE4024"/>
    <mergeCell ref="AF4023:AG4024"/>
    <mergeCell ref="AH4023:AI4024"/>
    <mergeCell ref="AJ4023:AK4024"/>
    <mergeCell ref="AL4023:AM4024"/>
    <mergeCell ref="N4023:O4024"/>
    <mergeCell ref="P4023:Q4024"/>
    <mergeCell ref="R4023:S4024"/>
    <mergeCell ref="T4023:U4024"/>
    <mergeCell ref="X4023:Y4024"/>
    <mergeCell ref="Z4023:AA4024"/>
    <mergeCell ref="AZ4023:BA4024"/>
    <mergeCell ref="BR4021:BR4022"/>
    <mergeCell ref="BS4021:BS4022"/>
    <mergeCell ref="BS4025:BS4026"/>
    <mergeCell ref="C4026:D4026"/>
    <mergeCell ref="BQ4021:BQ4022"/>
    <mergeCell ref="J4022:K4022"/>
    <mergeCell ref="L4022:M4022"/>
    <mergeCell ref="N4022:O4022"/>
    <mergeCell ref="P4022:Q4022"/>
    <mergeCell ref="R4022:S4022"/>
    <mergeCell ref="T4022:U4022"/>
    <mergeCell ref="AB4021:AC4022"/>
    <mergeCell ref="AD4021:AI4021"/>
    <mergeCell ref="AJ4021:AO4021"/>
    <mergeCell ref="AP4021:AU4021"/>
    <mergeCell ref="AV4021:BA4021"/>
    <mergeCell ref="BB4021:BG4021"/>
    <mergeCell ref="AR4022:AS4022"/>
    <mergeCell ref="AT4022:AU4022"/>
    <mergeCell ref="AV4022:AW4022"/>
    <mergeCell ref="AQ4009:AS4009"/>
    <mergeCell ref="AU4009:AW4009"/>
    <mergeCell ref="BB4009:BF4009"/>
    <mergeCell ref="BG4009:BI4009"/>
    <mergeCell ref="BK4009:BM4009"/>
    <mergeCell ref="B4011:C4011"/>
    <mergeCell ref="H4011:J4011"/>
    <mergeCell ref="L4011:N4011"/>
    <mergeCell ref="O4011:R4011"/>
    <mergeCell ref="S4009:U4009"/>
    <mergeCell ref="Y4009:AA4009"/>
    <mergeCell ref="AB4009:AE4009"/>
    <mergeCell ref="AF4009:AH4009"/>
    <mergeCell ref="AJ4009:AL4009"/>
    <mergeCell ref="AM4009:AP4009"/>
    <mergeCell ref="BJ4022:BK4022"/>
    <mergeCell ref="BL4022:BM4022"/>
    <mergeCell ref="B4009:C4009"/>
    <mergeCell ref="H4009:J4009"/>
    <mergeCell ref="L4009:N4009"/>
    <mergeCell ref="O4009:R4009"/>
    <mergeCell ref="AD4022:AE4022"/>
    <mergeCell ref="AF4022:AG4022"/>
    <mergeCell ref="AH4022:AI4022"/>
    <mergeCell ref="AJ4022:AK4022"/>
    <mergeCell ref="BF4018:BO4018"/>
    <mergeCell ref="B4021:B4022"/>
    <mergeCell ref="C4021:D4022"/>
    <mergeCell ref="F4021:F4022"/>
    <mergeCell ref="G4021:G4022"/>
    <mergeCell ref="H4021:I4022"/>
    <mergeCell ref="J4021:O4021"/>
    <mergeCell ref="P4021:U4021"/>
    <mergeCell ref="X4021:Y4022"/>
    <mergeCell ref="Z4021:AA4022"/>
    <mergeCell ref="B4014:BP4014"/>
    <mergeCell ref="E4016:AE4016"/>
    <mergeCell ref="AG4016:AM4016"/>
    <mergeCell ref="AN4016:BO4016"/>
    <mergeCell ref="C4018:D4018"/>
    <mergeCell ref="E4018:AE4018"/>
    <mergeCell ref="AG4018:AJ4018"/>
    <mergeCell ref="AK4018:BB4018"/>
    <mergeCell ref="BC4018:BE4018"/>
    <mergeCell ref="AQ4011:AS4011"/>
    <mergeCell ref="AU4011:AW4011"/>
    <mergeCell ref="BB4011:BF4011"/>
    <mergeCell ref="BG4011:BI4011"/>
    <mergeCell ref="BK4011:BM4011"/>
    <mergeCell ref="BC4012:BP4012"/>
    <mergeCell ref="AN4022:AO4022"/>
    <mergeCell ref="AP4022:AQ4022"/>
    <mergeCell ref="BH4021:BM4021"/>
    <mergeCell ref="BN4021:BP4022"/>
    <mergeCell ref="BL4000:BM4001"/>
    <mergeCell ref="BN4000:BP4001"/>
    <mergeCell ref="BR4000:BR4001"/>
    <mergeCell ref="B4006:C4006"/>
    <mergeCell ref="BF4004:BG4005"/>
    <mergeCell ref="BH4004:BI4005"/>
    <mergeCell ref="BJ4004:BK4005"/>
    <mergeCell ref="BL4004:BM4005"/>
    <mergeCell ref="BN4004:BP4005"/>
    <mergeCell ref="BR4004:BR4005"/>
    <mergeCell ref="AT4004:AU4005"/>
    <mergeCell ref="AV4004:AW4005"/>
    <mergeCell ref="AX4004:AY4005"/>
    <mergeCell ref="AZ4004:BA4005"/>
    <mergeCell ref="BB4004:BC4005"/>
    <mergeCell ref="BD4004:BE4005"/>
    <mergeCell ref="AH4004:AI4005"/>
    <mergeCell ref="AJ4004:AK4005"/>
    <mergeCell ref="AL4004:AM4005"/>
    <mergeCell ref="AN4004:AO4005"/>
    <mergeCell ref="AP4004:AQ4005"/>
    <mergeCell ref="AR4004:AS4005"/>
    <mergeCell ref="T4004:U4005"/>
    <mergeCell ref="X4004:Y4005"/>
    <mergeCell ref="Z4004:AA4005"/>
    <mergeCell ref="AB4004:AC4005"/>
    <mergeCell ref="AD4004:AE4005"/>
    <mergeCell ref="AF4004:AG4005"/>
    <mergeCell ref="B4004:C4005"/>
    <mergeCell ref="D4004:E4005"/>
    <mergeCell ref="H4004:I4005"/>
    <mergeCell ref="J4004:K4005"/>
    <mergeCell ref="L4004:M4005"/>
    <mergeCell ref="N4004:O4005"/>
    <mergeCell ref="P4004:Q4005"/>
    <mergeCell ref="R4004:S4005"/>
    <mergeCell ref="D4006:E4007"/>
    <mergeCell ref="BS4000:BS4001"/>
    <mergeCell ref="C4001:D4001"/>
    <mergeCell ref="B4002:B4003"/>
    <mergeCell ref="C4002:D4002"/>
    <mergeCell ref="E4002:E4003"/>
    <mergeCell ref="F4002:F4003"/>
    <mergeCell ref="G4002:G4003"/>
    <mergeCell ref="AZ4000:BA4001"/>
    <mergeCell ref="BB4000:BC4001"/>
    <mergeCell ref="BD4000:BE4001"/>
    <mergeCell ref="BF4000:BG4001"/>
    <mergeCell ref="BH4000:BI4001"/>
    <mergeCell ref="BJ4000:BK4001"/>
    <mergeCell ref="AN4000:AO4001"/>
    <mergeCell ref="AP4000:AQ4001"/>
    <mergeCell ref="AR4000:AS4001"/>
    <mergeCell ref="AT4000:AU4001"/>
    <mergeCell ref="AV4000:AW4001"/>
    <mergeCell ref="AX4000:AY4001"/>
    <mergeCell ref="AB4000:AC4001"/>
    <mergeCell ref="AD4000:AE4001"/>
    <mergeCell ref="AF4000:AG4001"/>
    <mergeCell ref="AH4000:AI4001"/>
    <mergeCell ref="AJ4000:AK4001"/>
    <mergeCell ref="AL4000:AM4001"/>
    <mergeCell ref="N4000:O4001"/>
    <mergeCell ref="P4000:Q4001"/>
    <mergeCell ref="R4000:S4001"/>
    <mergeCell ref="T4000:U4001"/>
    <mergeCell ref="X4000:Y4001"/>
    <mergeCell ref="Z4000:AA4001"/>
    <mergeCell ref="BS4002:BS4003"/>
    <mergeCell ref="C4003:D4003"/>
    <mergeCell ref="B4000:B4001"/>
    <mergeCell ref="C4000:D4000"/>
    <mergeCell ref="E4000:E4001"/>
    <mergeCell ref="F4000:F4001"/>
    <mergeCell ref="G4000:G4001"/>
    <mergeCell ref="H4000:I4001"/>
    <mergeCell ref="J4000:K4001"/>
    <mergeCell ref="L4000:M4001"/>
    <mergeCell ref="BQ4000:BQ4001"/>
    <mergeCell ref="BF4002:BG4003"/>
    <mergeCell ref="BH4002:BI4003"/>
    <mergeCell ref="BJ4002:BK4003"/>
    <mergeCell ref="BL4002:BM4003"/>
    <mergeCell ref="BN4002:BP4003"/>
    <mergeCell ref="BR4002:BR4003"/>
    <mergeCell ref="AT4002:AU4003"/>
    <mergeCell ref="AV4002:AW4003"/>
    <mergeCell ref="AX4002:AY4003"/>
    <mergeCell ref="AZ4002:BA4003"/>
    <mergeCell ref="BB4002:BC4003"/>
    <mergeCell ref="BD4002:BE4003"/>
    <mergeCell ref="AH4002:AI4003"/>
    <mergeCell ref="AJ4002:AK4003"/>
    <mergeCell ref="AL4002:AM4003"/>
    <mergeCell ref="AN4002:AO4003"/>
    <mergeCell ref="AP4002:AQ4003"/>
    <mergeCell ref="AR4002:AS4003"/>
    <mergeCell ref="T4002:U4003"/>
    <mergeCell ref="X4002:Y4003"/>
    <mergeCell ref="Z4002:AA4003"/>
    <mergeCell ref="AB4002:AC4003"/>
    <mergeCell ref="C3997:D3997"/>
    <mergeCell ref="B3998:B3999"/>
    <mergeCell ref="C3998:D3998"/>
    <mergeCell ref="E3998:E3999"/>
    <mergeCell ref="F3998:F3999"/>
    <mergeCell ref="G3998:G3999"/>
    <mergeCell ref="AZ3996:BA3997"/>
    <mergeCell ref="BB3996:BC3997"/>
    <mergeCell ref="BD3996:BE3997"/>
    <mergeCell ref="BF3996:BG3997"/>
    <mergeCell ref="BH3996:BI3997"/>
    <mergeCell ref="BJ3996:BK3997"/>
    <mergeCell ref="AN3996:AO3997"/>
    <mergeCell ref="AP3996:AQ3997"/>
    <mergeCell ref="AR3996:AS3997"/>
    <mergeCell ref="AT3996:AU3997"/>
    <mergeCell ref="AV3996:AW3997"/>
    <mergeCell ref="AX3996:AY3997"/>
    <mergeCell ref="AB3996:AC3997"/>
    <mergeCell ref="AD3996:AE3997"/>
    <mergeCell ref="AF3996:AG3997"/>
    <mergeCell ref="AH3996:AI3997"/>
    <mergeCell ref="AJ3996:AK3997"/>
    <mergeCell ref="AL3996:AM3997"/>
    <mergeCell ref="N3996:O3997"/>
    <mergeCell ref="P3996:Q3997"/>
    <mergeCell ref="R3996:S3997"/>
    <mergeCell ref="T3996:U3997"/>
    <mergeCell ref="X3996:Y3997"/>
    <mergeCell ref="Z3996:AA3997"/>
    <mergeCell ref="BS3998:BS3999"/>
    <mergeCell ref="C3999:D3999"/>
    <mergeCell ref="B3996:B3997"/>
    <mergeCell ref="C3996:D3996"/>
    <mergeCell ref="E3996:E3997"/>
    <mergeCell ref="F3996:F3997"/>
    <mergeCell ref="G3996:G3997"/>
    <mergeCell ref="H3996:I3997"/>
    <mergeCell ref="J3996:K3997"/>
    <mergeCell ref="L3996:M3997"/>
    <mergeCell ref="BF3998:BG3999"/>
    <mergeCell ref="BH3998:BI3999"/>
    <mergeCell ref="BJ3998:BK3999"/>
    <mergeCell ref="BL3998:BM3999"/>
    <mergeCell ref="BN3998:BP3999"/>
    <mergeCell ref="BR3998:BR3999"/>
    <mergeCell ref="AT3998:AU3999"/>
    <mergeCell ref="AV3998:AW3999"/>
    <mergeCell ref="AX3998:AY3999"/>
    <mergeCell ref="AZ3998:BA3999"/>
    <mergeCell ref="BB3998:BC3999"/>
    <mergeCell ref="BD3998:BE3999"/>
    <mergeCell ref="AH3998:AI3999"/>
    <mergeCell ref="BQ3998:BQ3999"/>
    <mergeCell ref="P3998:Q3999"/>
    <mergeCell ref="R3998:S3999"/>
    <mergeCell ref="BQ3996:BQ3997"/>
    <mergeCell ref="AP3998:AQ3999"/>
    <mergeCell ref="AR3998:AS3999"/>
    <mergeCell ref="T3998:U3999"/>
    <mergeCell ref="X3998:Y3999"/>
    <mergeCell ref="Z3998:AA3999"/>
    <mergeCell ref="AB3998:AC3999"/>
    <mergeCell ref="AD3998:AE3999"/>
    <mergeCell ref="BF3994:BG3995"/>
    <mergeCell ref="BH3994:BI3995"/>
    <mergeCell ref="BJ3994:BK3995"/>
    <mergeCell ref="BL3994:BM3995"/>
    <mergeCell ref="BN3994:BP3995"/>
    <mergeCell ref="BR3994:BR3995"/>
    <mergeCell ref="AT3994:AU3995"/>
    <mergeCell ref="AV3994:AW3995"/>
    <mergeCell ref="AX3994:AY3995"/>
    <mergeCell ref="AZ3994:BA3995"/>
    <mergeCell ref="BB3994:BC3995"/>
    <mergeCell ref="BD3994:BE3995"/>
    <mergeCell ref="AH3994:AI3995"/>
    <mergeCell ref="AJ3994:AK3995"/>
    <mergeCell ref="AL3994:AM3995"/>
    <mergeCell ref="AN3994:AO3995"/>
    <mergeCell ref="AP3994:AQ3995"/>
    <mergeCell ref="AR3994:AS3995"/>
    <mergeCell ref="T3994:U3995"/>
    <mergeCell ref="X3994:Y3995"/>
    <mergeCell ref="Z3994:AA3995"/>
    <mergeCell ref="AB3994:AC3995"/>
    <mergeCell ref="AD3994:AE3995"/>
    <mergeCell ref="AF3994:AG3995"/>
    <mergeCell ref="H3994:I3995"/>
    <mergeCell ref="J3994:K3995"/>
    <mergeCell ref="L3994:M3995"/>
    <mergeCell ref="N3994:O3995"/>
    <mergeCell ref="P3994:Q3995"/>
    <mergeCell ref="R3994:S3995"/>
    <mergeCell ref="BL3996:BM3997"/>
    <mergeCell ref="BN3996:BP3997"/>
    <mergeCell ref="BR3996:BR3997"/>
    <mergeCell ref="BB3990:BC3991"/>
    <mergeCell ref="BD3990:BE3991"/>
    <mergeCell ref="AH3990:AI3991"/>
    <mergeCell ref="AJ3990:AK3991"/>
    <mergeCell ref="AL3990:AM3991"/>
    <mergeCell ref="AN3990:AO3991"/>
    <mergeCell ref="AP3990:AQ3991"/>
    <mergeCell ref="AR3990:AS3991"/>
    <mergeCell ref="T3990:U3991"/>
    <mergeCell ref="X3990:Y3991"/>
    <mergeCell ref="Z3990:AA3991"/>
    <mergeCell ref="AB3990:AC3991"/>
    <mergeCell ref="AD3990:AE3991"/>
    <mergeCell ref="AF3990:AG3991"/>
    <mergeCell ref="H3990:I3991"/>
    <mergeCell ref="J3990:K3991"/>
    <mergeCell ref="L3990:M3991"/>
    <mergeCell ref="N3990:O3991"/>
    <mergeCell ref="P3990:Q3991"/>
    <mergeCell ref="R3990:S3991"/>
    <mergeCell ref="BL3992:BM3993"/>
    <mergeCell ref="BN3992:BP3993"/>
    <mergeCell ref="BR3992:BR3993"/>
    <mergeCell ref="BQ3992:BQ3993"/>
    <mergeCell ref="C3993:D3993"/>
    <mergeCell ref="B3994:B3995"/>
    <mergeCell ref="C3994:D3994"/>
    <mergeCell ref="E3994:E3995"/>
    <mergeCell ref="F3994:F3995"/>
    <mergeCell ref="G3994:G3995"/>
    <mergeCell ref="AZ3992:BA3993"/>
    <mergeCell ref="BB3992:BC3993"/>
    <mergeCell ref="BD3992:BE3993"/>
    <mergeCell ref="BF3992:BG3993"/>
    <mergeCell ref="BH3992:BI3993"/>
    <mergeCell ref="BJ3992:BK3993"/>
    <mergeCell ref="AN3992:AO3993"/>
    <mergeCell ref="AP3992:AQ3993"/>
    <mergeCell ref="AR3992:AS3993"/>
    <mergeCell ref="AT3992:AU3993"/>
    <mergeCell ref="AV3992:AW3993"/>
    <mergeCell ref="AX3992:AY3993"/>
    <mergeCell ref="AB3992:AC3993"/>
    <mergeCell ref="AD3992:AE3993"/>
    <mergeCell ref="AF3992:AG3993"/>
    <mergeCell ref="AH3992:AI3993"/>
    <mergeCell ref="AJ3992:AK3993"/>
    <mergeCell ref="AL3992:AM3993"/>
    <mergeCell ref="N3992:O3993"/>
    <mergeCell ref="P3992:Q3993"/>
    <mergeCell ref="R3992:S3993"/>
    <mergeCell ref="T3992:U3993"/>
    <mergeCell ref="X3992:Y3993"/>
    <mergeCell ref="Z3992:AA3993"/>
    <mergeCell ref="BQ3990:BQ3991"/>
    <mergeCell ref="C3995:D3995"/>
    <mergeCell ref="B3992:B3993"/>
    <mergeCell ref="C3992:D3992"/>
    <mergeCell ref="E3992:E3993"/>
    <mergeCell ref="F3992:F3993"/>
    <mergeCell ref="G3992:G3993"/>
    <mergeCell ref="H3992:I3993"/>
    <mergeCell ref="J3992:K3993"/>
    <mergeCell ref="L3992:M3993"/>
    <mergeCell ref="Z3986:AA3987"/>
    <mergeCell ref="AB3986:AC3987"/>
    <mergeCell ref="AD3986:AE3987"/>
    <mergeCell ref="AF3986:AG3987"/>
    <mergeCell ref="H3986:I3987"/>
    <mergeCell ref="J3986:K3987"/>
    <mergeCell ref="L3986:M3987"/>
    <mergeCell ref="N3986:O3987"/>
    <mergeCell ref="P3986:Q3987"/>
    <mergeCell ref="R3986:S3987"/>
    <mergeCell ref="BL3988:BM3989"/>
    <mergeCell ref="BN3988:BP3989"/>
    <mergeCell ref="BR3988:BR3989"/>
    <mergeCell ref="BS3988:BS3989"/>
    <mergeCell ref="C3989:D3989"/>
    <mergeCell ref="B3990:B3991"/>
    <mergeCell ref="C3990:D3990"/>
    <mergeCell ref="E3990:E3991"/>
    <mergeCell ref="F3990:F3991"/>
    <mergeCell ref="G3990:G3991"/>
    <mergeCell ref="AZ3988:BA3989"/>
    <mergeCell ref="BB3988:BC3989"/>
    <mergeCell ref="BD3988:BE3989"/>
    <mergeCell ref="BF3988:BG3989"/>
    <mergeCell ref="BH3988:BI3989"/>
    <mergeCell ref="BJ3988:BK3989"/>
    <mergeCell ref="AN3988:AO3989"/>
    <mergeCell ref="AP3988:AQ3989"/>
    <mergeCell ref="AR3988:AS3989"/>
    <mergeCell ref="AT3988:AU3989"/>
    <mergeCell ref="AV3988:AW3989"/>
    <mergeCell ref="AX3988:AY3989"/>
    <mergeCell ref="AB3988:AC3989"/>
    <mergeCell ref="AD3988:AE3989"/>
    <mergeCell ref="AF3988:AG3989"/>
    <mergeCell ref="AH3988:AI3989"/>
    <mergeCell ref="AJ3988:AK3989"/>
    <mergeCell ref="AL3988:AM3989"/>
    <mergeCell ref="N3988:O3989"/>
    <mergeCell ref="P3988:Q3989"/>
    <mergeCell ref="R3988:S3989"/>
    <mergeCell ref="T3988:U3989"/>
    <mergeCell ref="X3988:Y3989"/>
    <mergeCell ref="Z3988:AA3989"/>
    <mergeCell ref="BS3990:BS3991"/>
    <mergeCell ref="C3991:D3991"/>
    <mergeCell ref="B3988:B3989"/>
    <mergeCell ref="C3988:D3988"/>
    <mergeCell ref="E3988:E3989"/>
    <mergeCell ref="F3988:F3989"/>
    <mergeCell ref="G3988:G3989"/>
    <mergeCell ref="H3988:I3989"/>
    <mergeCell ref="J3988:K3989"/>
    <mergeCell ref="L3988:M3989"/>
    <mergeCell ref="BF3990:BG3991"/>
    <mergeCell ref="BH3990:BI3991"/>
    <mergeCell ref="BJ3990:BK3991"/>
    <mergeCell ref="BL3990:BM3991"/>
    <mergeCell ref="BN3990:BP3991"/>
    <mergeCell ref="BR3990:BR3991"/>
    <mergeCell ref="AT3990:AU3991"/>
    <mergeCell ref="AV3990:AW3991"/>
    <mergeCell ref="AX3990:AY3991"/>
    <mergeCell ref="AZ3990:BA3991"/>
    <mergeCell ref="BL3984:BM3985"/>
    <mergeCell ref="BN3984:BP3985"/>
    <mergeCell ref="BR3984:BR3985"/>
    <mergeCell ref="BS3984:BS3985"/>
    <mergeCell ref="C3985:D3985"/>
    <mergeCell ref="B3986:B3987"/>
    <mergeCell ref="C3986:D3986"/>
    <mergeCell ref="E3986:E3987"/>
    <mergeCell ref="F3986:F3987"/>
    <mergeCell ref="G3986:G3987"/>
    <mergeCell ref="AZ3984:BA3985"/>
    <mergeCell ref="BB3984:BC3985"/>
    <mergeCell ref="BD3984:BE3985"/>
    <mergeCell ref="BF3984:BG3985"/>
    <mergeCell ref="BH3984:BI3985"/>
    <mergeCell ref="BJ3984:BK3985"/>
    <mergeCell ref="AN3984:AO3985"/>
    <mergeCell ref="AP3984:AQ3985"/>
    <mergeCell ref="AR3984:AS3985"/>
    <mergeCell ref="AT3984:AU3985"/>
    <mergeCell ref="AV3984:AW3985"/>
    <mergeCell ref="AX3984:AY3985"/>
    <mergeCell ref="AB3984:AC3985"/>
    <mergeCell ref="AD3984:AE3985"/>
    <mergeCell ref="AF3984:AG3985"/>
    <mergeCell ref="AH3984:AI3985"/>
    <mergeCell ref="AJ3984:AK3985"/>
    <mergeCell ref="AL3984:AM3985"/>
    <mergeCell ref="N3984:O3985"/>
    <mergeCell ref="P3984:Q3985"/>
    <mergeCell ref="R3984:S3985"/>
    <mergeCell ref="T3984:U3985"/>
    <mergeCell ref="X3984:Y3985"/>
    <mergeCell ref="Z3984:AA3985"/>
    <mergeCell ref="BS3986:BS3987"/>
    <mergeCell ref="C3987:D3987"/>
    <mergeCell ref="B3984:B3985"/>
    <mergeCell ref="C3984:D3984"/>
    <mergeCell ref="E3984:E3985"/>
    <mergeCell ref="F3984:F3985"/>
    <mergeCell ref="G3984:G3985"/>
    <mergeCell ref="H3984:I3985"/>
    <mergeCell ref="J3984:K3985"/>
    <mergeCell ref="L3984:M3985"/>
    <mergeCell ref="BF3986:BG3987"/>
    <mergeCell ref="BH3986:BI3987"/>
    <mergeCell ref="BJ3986:BK3987"/>
    <mergeCell ref="BL3986:BM3987"/>
    <mergeCell ref="BN3986:BP3987"/>
    <mergeCell ref="BR3986:BR3987"/>
    <mergeCell ref="AT3986:AU3987"/>
    <mergeCell ref="AV3986:AW3987"/>
    <mergeCell ref="AX3986:AY3987"/>
    <mergeCell ref="AZ3986:BA3987"/>
    <mergeCell ref="BB3986:BC3987"/>
    <mergeCell ref="BD3986:BE3987"/>
    <mergeCell ref="AH3986:AI3987"/>
    <mergeCell ref="AJ3986:AK3987"/>
    <mergeCell ref="AL3986:AM3987"/>
    <mergeCell ref="AN3986:AO3987"/>
    <mergeCell ref="AP3986:AQ3987"/>
    <mergeCell ref="AR3986:AS3987"/>
    <mergeCell ref="T3986:U3987"/>
    <mergeCell ref="X3986:Y3987"/>
    <mergeCell ref="G3980:G3981"/>
    <mergeCell ref="H3980:I3981"/>
    <mergeCell ref="J3980:K3981"/>
    <mergeCell ref="L3980:M3981"/>
    <mergeCell ref="BF3982:BG3983"/>
    <mergeCell ref="BH3982:BI3983"/>
    <mergeCell ref="BJ3982:BK3983"/>
    <mergeCell ref="BL3982:BM3983"/>
    <mergeCell ref="BN3982:BP3983"/>
    <mergeCell ref="BR3982:BR3983"/>
    <mergeCell ref="AT3982:AU3983"/>
    <mergeCell ref="AV3982:AW3983"/>
    <mergeCell ref="AX3982:AY3983"/>
    <mergeCell ref="AZ3982:BA3983"/>
    <mergeCell ref="BB3982:BC3983"/>
    <mergeCell ref="BD3982:BE3983"/>
    <mergeCell ref="AH3982:AI3983"/>
    <mergeCell ref="AJ3982:AK3983"/>
    <mergeCell ref="AL3982:AM3983"/>
    <mergeCell ref="AN3982:AO3983"/>
    <mergeCell ref="AP3982:AQ3983"/>
    <mergeCell ref="AR3982:AS3983"/>
    <mergeCell ref="T3982:U3983"/>
    <mergeCell ref="X3982:Y3983"/>
    <mergeCell ref="Z3982:AA3983"/>
    <mergeCell ref="AB3982:AC3983"/>
    <mergeCell ref="AD3982:AE3983"/>
    <mergeCell ref="AF3982:AG3983"/>
    <mergeCell ref="H3982:I3983"/>
    <mergeCell ref="J3982:K3983"/>
    <mergeCell ref="L3982:M3983"/>
    <mergeCell ref="N3982:O3983"/>
    <mergeCell ref="P3982:Q3983"/>
    <mergeCell ref="R3982:S3983"/>
    <mergeCell ref="BQ3980:BQ3981"/>
    <mergeCell ref="AX3978:AY3979"/>
    <mergeCell ref="AZ3978:BA3979"/>
    <mergeCell ref="BB3978:BC3979"/>
    <mergeCell ref="BD3978:BE3979"/>
    <mergeCell ref="AH3978:AI3979"/>
    <mergeCell ref="AJ3978:AK3979"/>
    <mergeCell ref="AL3978:AM3979"/>
    <mergeCell ref="AN3978:AO3979"/>
    <mergeCell ref="AP3978:AQ3979"/>
    <mergeCell ref="AR3978:AS3979"/>
    <mergeCell ref="T3978:U3979"/>
    <mergeCell ref="X3978:Y3979"/>
    <mergeCell ref="Z3978:AA3979"/>
    <mergeCell ref="AB3978:AC3979"/>
    <mergeCell ref="AD3978:AE3979"/>
    <mergeCell ref="AF3978:AG3979"/>
    <mergeCell ref="H3978:I3979"/>
    <mergeCell ref="J3978:K3979"/>
    <mergeCell ref="L3978:M3979"/>
    <mergeCell ref="N3978:O3979"/>
    <mergeCell ref="P3978:Q3979"/>
    <mergeCell ref="R3978:S3979"/>
    <mergeCell ref="BQ3976:BQ3977"/>
    <mergeCell ref="BQ3978:BQ3979"/>
    <mergeCell ref="BL3980:BM3981"/>
    <mergeCell ref="BN3980:BP3981"/>
    <mergeCell ref="BR3980:BR3981"/>
    <mergeCell ref="BS3980:BS3981"/>
    <mergeCell ref="C3981:D3981"/>
    <mergeCell ref="B3982:B3983"/>
    <mergeCell ref="C3982:D3982"/>
    <mergeCell ref="E3982:E3983"/>
    <mergeCell ref="F3982:F3983"/>
    <mergeCell ref="G3982:G3983"/>
    <mergeCell ref="AZ3980:BA3981"/>
    <mergeCell ref="BB3980:BC3981"/>
    <mergeCell ref="BD3980:BE3981"/>
    <mergeCell ref="BF3980:BG3981"/>
    <mergeCell ref="BH3980:BI3981"/>
    <mergeCell ref="BJ3980:BK3981"/>
    <mergeCell ref="AN3980:AO3981"/>
    <mergeCell ref="AP3980:AQ3981"/>
    <mergeCell ref="AR3980:AS3981"/>
    <mergeCell ref="AT3980:AU3981"/>
    <mergeCell ref="AV3980:AW3981"/>
    <mergeCell ref="AX3980:AY3981"/>
    <mergeCell ref="AB3980:AC3981"/>
    <mergeCell ref="AD3980:AE3981"/>
    <mergeCell ref="AF3980:AG3981"/>
    <mergeCell ref="AH3980:AI3981"/>
    <mergeCell ref="AJ3980:AK3981"/>
    <mergeCell ref="AL3980:AM3981"/>
    <mergeCell ref="N3980:O3981"/>
    <mergeCell ref="P3980:Q3981"/>
    <mergeCell ref="R3980:S3981"/>
    <mergeCell ref="T3980:U3981"/>
    <mergeCell ref="X3980:Y3981"/>
    <mergeCell ref="Z3980:AA3981"/>
    <mergeCell ref="BS3982:BS3983"/>
    <mergeCell ref="C3983:D3983"/>
    <mergeCell ref="B3980:B3981"/>
    <mergeCell ref="C3980:D3980"/>
    <mergeCell ref="E3980:E3981"/>
    <mergeCell ref="F3980:F3981"/>
    <mergeCell ref="T3974:U3975"/>
    <mergeCell ref="X3974:Y3975"/>
    <mergeCell ref="Z3974:AA3975"/>
    <mergeCell ref="AB3974:AC3975"/>
    <mergeCell ref="AD3974:AE3975"/>
    <mergeCell ref="AF3974:AG3975"/>
    <mergeCell ref="H3974:I3975"/>
    <mergeCell ref="J3974:K3975"/>
    <mergeCell ref="L3974:M3975"/>
    <mergeCell ref="N3974:O3975"/>
    <mergeCell ref="P3974:Q3975"/>
    <mergeCell ref="R3974:S3975"/>
    <mergeCell ref="BL3976:BM3977"/>
    <mergeCell ref="BN3976:BP3977"/>
    <mergeCell ref="BR3976:BR3977"/>
    <mergeCell ref="BS3976:BS3977"/>
    <mergeCell ref="C3977:D3977"/>
    <mergeCell ref="B3978:B3979"/>
    <mergeCell ref="C3978:D3978"/>
    <mergeCell ref="E3978:E3979"/>
    <mergeCell ref="F3978:F3979"/>
    <mergeCell ref="G3978:G3979"/>
    <mergeCell ref="AZ3976:BA3977"/>
    <mergeCell ref="BB3976:BC3977"/>
    <mergeCell ref="BD3976:BE3977"/>
    <mergeCell ref="BF3976:BG3977"/>
    <mergeCell ref="BH3976:BI3977"/>
    <mergeCell ref="BJ3976:BK3977"/>
    <mergeCell ref="AN3976:AO3977"/>
    <mergeCell ref="AP3976:AQ3977"/>
    <mergeCell ref="AR3976:AS3977"/>
    <mergeCell ref="AT3976:AU3977"/>
    <mergeCell ref="AV3976:AW3977"/>
    <mergeCell ref="AX3976:AY3977"/>
    <mergeCell ref="AB3976:AC3977"/>
    <mergeCell ref="AD3976:AE3977"/>
    <mergeCell ref="AF3976:AG3977"/>
    <mergeCell ref="AH3976:AI3977"/>
    <mergeCell ref="AJ3976:AK3977"/>
    <mergeCell ref="AL3976:AM3977"/>
    <mergeCell ref="N3976:O3977"/>
    <mergeCell ref="P3976:Q3977"/>
    <mergeCell ref="R3976:S3977"/>
    <mergeCell ref="T3976:U3977"/>
    <mergeCell ref="X3976:Y3977"/>
    <mergeCell ref="Z3976:AA3977"/>
    <mergeCell ref="BS3978:BS3979"/>
    <mergeCell ref="C3979:D3979"/>
    <mergeCell ref="B3976:B3977"/>
    <mergeCell ref="C3976:D3976"/>
    <mergeCell ref="E3976:E3977"/>
    <mergeCell ref="F3976:F3977"/>
    <mergeCell ref="G3976:G3977"/>
    <mergeCell ref="H3976:I3977"/>
    <mergeCell ref="J3976:K3977"/>
    <mergeCell ref="L3976:M3977"/>
    <mergeCell ref="BF3978:BG3979"/>
    <mergeCell ref="BH3978:BI3979"/>
    <mergeCell ref="BJ3978:BK3979"/>
    <mergeCell ref="BL3978:BM3979"/>
    <mergeCell ref="BN3978:BP3979"/>
    <mergeCell ref="BR3978:BR3979"/>
    <mergeCell ref="AT3978:AU3979"/>
    <mergeCell ref="AV3978:AW3979"/>
    <mergeCell ref="P3970:Q3971"/>
    <mergeCell ref="R3970:S3971"/>
    <mergeCell ref="BL3972:BM3973"/>
    <mergeCell ref="BN3972:BP3973"/>
    <mergeCell ref="BR3972:BR3973"/>
    <mergeCell ref="BS3972:BS3973"/>
    <mergeCell ref="C3973:D3973"/>
    <mergeCell ref="B3974:B3975"/>
    <mergeCell ref="C3974:D3974"/>
    <mergeCell ref="E3974:E3975"/>
    <mergeCell ref="F3974:F3975"/>
    <mergeCell ref="G3974:G3975"/>
    <mergeCell ref="AZ3972:BA3973"/>
    <mergeCell ref="BB3972:BC3973"/>
    <mergeCell ref="BD3972:BE3973"/>
    <mergeCell ref="BF3972:BG3973"/>
    <mergeCell ref="BH3972:BI3973"/>
    <mergeCell ref="BJ3972:BK3973"/>
    <mergeCell ref="AN3972:AO3973"/>
    <mergeCell ref="AP3972:AQ3973"/>
    <mergeCell ref="AR3972:AS3973"/>
    <mergeCell ref="AT3972:AU3973"/>
    <mergeCell ref="AV3972:AW3973"/>
    <mergeCell ref="AX3972:AY3973"/>
    <mergeCell ref="AB3972:AC3973"/>
    <mergeCell ref="AD3972:AE3973"/>
    <mergeCell ref="AF3972:AG3973"/>
    <mergeCell ref="AH3972:AI3973"/>
    <mergeCell ref="AJ3972:AK3973"/>
    <mergeCell ref="AL3972:AM3973"/>
    <mergeCell ref="N3972:O3973"/>
    <mergeCell ref="P3972:Q3973"/>
    <mergeCell ref="R3972:S3973"/>
    <mergeCell ref="T3972:U3973"/>
    <mergeCell ref="X3972:Y3973"/>
    <mergeCell ref="Z3972:AA3973"/>
    <mergeCell ref="BS3974:BS3975"/>
    <mergeCell ref="C3975:D3975"/>
    <mergeCell ref="B3972:B3973"/>
    <mergeCell ref="C3972:D3972"/>
    <mergeCell ref="E3972:E3973"/>
    <mergeCell ref="F3972:F3973"/>
    <mergeCell ref="G3972:G3973"/>
    <mergeCell ref="H3972:I3973"/>
    <mergeCell ref="J3972:K3973"/>
    <mergeCell ref="L3972:M3973"/>
    <mergeCell ref="BF3974:BG3975"/>
    <mergeCell ref="BH3974:BI3975"/>
    <mergeCell ref="BJ3974:BK3975"/>
    <mergeCell ref="BL3974:BM3975"/>
    <mergeCell ref="BN3974:BP3975"/>
    <mergeCell ref="BR3974:BR3975"/>
    <mergeCell ref="AT3974:AU3975"/>
    <mergeCell ref="AV3974:AW3975"/>
    <mergeCell ref="AX3974:AY3975"/>
    <mergeCell ref="AZ3974:BA3975"/>
    <mergeCell ref="BB3974:BC3975"/>
    <mergeCell ref="BD3974:BE3975"/>
    <mergeCell ref="AH3974:AI3975"/>
    <mergeCell ref="AJ3974:AK3975"/>
    <mergeCell ref="AL3974:AM3975"/>
    <mergeCell ref="AN3974:AO3975"/>
    <mergeCell ref="AP3974:AQ3975"/>
    <mergeCell ref="AR3974:AS3975"/>
    <mergeCell ref="B3970:B3971"/>
    <mergeCell ref="C3970:D3970"/>
    <mergeCell ref="E3970:E3971"/>
    <mergeCell ref="F3970:F3971"/>
    <mergeCell ref="G3970:G3971"/>
    <mergeCell ref="AZ3968:BA3969"/>
    <mergeCell ref="BB3968:BC3969"/>
    <mergeCell ref="BD3968:BE3969"/>
    <mergeCell ref="BF3968:BG3969"/>
    <mergeCell ref="BH3968:BI3969"/>
    <mergeCell ref="BJ3968:BK3969"/>
    <mergeCell ref="AN3968:AO3969"/>
    <mergeCell ref="AP3968:AQ3969"/>
    <mergeCell ref="AR3968:AS3969"/>
    <mergeCell ref="AT3968:AU3969"/>
    <mergeCell ref="AV3968:AW3969"/>
    <mergeCell ref="AX3968:AY3969"/>
    <mergeCell ref="AB3968:AC3969"/>
    <mergeCell ref="AD3968:AE3969"/>
    <mergeCell ref="AF3968:AG3969"/>
    <mergeCell ref="AH3968:AI3969"/>
    <mergeCell ref="AJ3968:AK3969"/>
    <mergeCell ref="AL3968:AM3969"/>
    <mergeCell ref="N3968:O3969"/>
    <mergeCell ref="P3968:Q3969"/>
    <mergeCell ref="R3968:S3969"/>
    <mergeCell ref="T3968:U3969"/>
    <mergeCell ref="X3968:Y3969"/>
    <mergeCell ref="Z3968:AA3969"/>
    <mergeCell ref="BS3970:BS3971"/>
    <mergeCell ref="C3971:D3971"/>
    <mergeCell ref="B3966:B3967"/>
    <mergeCell ref="C3966:D3966"/>
    <mergeCell ref="E3966:E3967"/>
    <mergeCell ref="F3966:F3967"/>
    <mergeCell ref="G3966:G3967"/>
    <mergeCell ref="BF3970:BG3971"/>
    <mergeCell ref="BH3970:BI3971"/>
    <mergeCell ref="BJ3970:BK3971"/>
    <mergeCell ref="BL3970:BM3971"/>
    <mergeCell ref="BN3970:BP3971"/>
    <mergeCell ref="BR3970:BR3971"/>
    <mergeCell ref="AT3970:AU3971"/>
    <mergeCell ref="AV3970:AW3971"/>
    <mergeCell ref="AX3970:AY3971"/>
    <mergeCell ref="AZ3970:BA3971"/>
    <mergeCell ref="BB3970:BC3971"/>
    <mergeCell ref="BD3970:BE3971"/>
    <mergeCell ref="AH3970:AI3971"/>
    <mergeCell ref="AJ3970:AK3971"/>
    <mergeCell ref="AL3970:AM3971"/>
    <mergeCell ref="AN3970:AO3971"/>
    <mergeCell ref="AP3970:AQ3971"/>
    <mergeCell ref="AR3970:AS3971"/>
    <mergeCell ref="T3970:U3971"/>
    <mergeCell ref="X3970:Y3971"/>
    <mergeCell ref="Z3970:AA3971"/>
    <mergeCell ref="AB3970:AC3971"/>
    <mergeCell ref="AD3970:AE3971"/>
    <mergeCell ref="AF3970:AG3971"/>
    <mergeCell ref="H3970:I3971"/>
    <mergeCell ref="J3970:K3971"/>
    <mergeCell ref="L3970:M3971"/>
    <mergeCell ref="N3970:O3971"/>
    <mergeCell ref="C3967:D3967"/>
    <mergeCell ref="B3968:B3969"/>
    <mergeCell ref="C3968:D3968"/>
    <mergeCell ref="E3968:E3969"/>
    <mergeCell ref="F3968:F3969"/>
    <mergeCell ref="G3968:G3969"/>
    <mergeCell ref="H3968:I3969"/>
    <mergeCell ref="J3968:K3969"/>
    <mergeCell ref="L3968:M3969"/>
    <mergeCell ref="BF3966:BG3967"/>
    <mergeCell ref="BH3966:BI3967"/>
    <mergeCell ref="BJ3966:BK3967"/>
    <mergeCell ref="BL3966:BM3967"/>
    <mergeCell ref="BN3966:BP3967"/>
    <mergeCell ref="BR3966:BR3967"/>
    <mergeCell ref="AT3966:AU3967"/>
    <mergeCell ref="AV3966:AW3967"/>
    <mergeCell ref="AX3966:AY3967"/>
    <mergeCell ref="AZ3966:BA3967"/>
    <mergeCell ref="BB3966:BC3967"/>
    <mergeCell ref="BD3966:BE3967"/>
    <mergeCell ref="AH3966:AI3967"/>
    <mergeCell ref="AJ3966:AK3967"/>
    <mergeCell ref="AL3966:AM3967"/>
    <mergeCell ref="AN3966:AO3967"/>
    <mergeCell ref="AP3966:AQ3967"/>
    <mergeCell ref="AR3966:AS3967"/>
    <mergeCell ref="T3966:U3967"/>
    <mergeCell ref="X3966:Y3967"/>
    <mergeCell ref="Z3966:AA3967"/>
    <mergeCell ref="AB3966:AC3967"/>
    <mergeCell ref="AD3966:AE3967"/>
    <mergeCell ref="AF3966:AG3967"/>
    <mergeCell ref="H3966:I3967"/>
    <mergeCell ref="J3966:K3967"/>
    <mergeCell ref="L3966:M3967"/>
    <mergeCell ref="N3966:O3967"/>
    <mergeCell ref="P3966:Q3967"/>
    <mergeCell ref="R3966:S3967"/>
    <mergeCell ref="BL3968:BM3969"/>
    <mergeCell ref="BN3968:BP3969"/>
    <mergeCell ref="BR3968:BR3969"/>
    <mergeCell ref="C3969:D3969"/>
    <mergeCell ref="BQ3966:BQ3967"/>
    <mergeCell ref="BB3964:BC3965"/>
    <mergeCell ref="BD3964:BE3965"/>
    <mergeCell ref="BF3964:BG3965"/>
    <mergeCell ref="BH3964:BI3965"/>
    <mergeCell ref="BJ3964:BK3965"/>
    <mergeCell ref="AN3964:AO3965"/>
    <mergeCell ref="AP3964:AQ3965"/>
    <mergeCell ref="AR3964:AS3965"/>
    <mergeCell ref="AT3964:AU3965"/>
    <mergeCell ref="AV3964:AW3965"/>
    <mergeCell ref="AX3964:AY3965"/>
    <mergeCell ref="AB3964:AC3965"/>
    <mergeCell ref="AD3964:AE3965"/>
    <mergeCell ref="AF3964:AG3965"/>
    <mergeCell ref="AH3964:AI3965"/>
    <mergeCell ref="AJ3964:AK3965"/>
    <mergeCell ref="AL3964:AM3965"/>
    <mergeCell ref="N3964:O3965"/>
    <mergeCell ref="P3964:Q3965"/>
    <mergeCell ref="R3964:S3965"/>
    <mergeCell ref="T3964:U3965"/>
    <mergeCell ref="X3964:Y3965"/>
    <mergeCell ref="Z3964:AA3965"/>
    <mergeCell ref="B3964:B3965"/>
    <mergeCell ref="C3964:D3964"/>
    <mergeCell ref="E3964:E3965"/>
    <mergeCell ref="F3964:F3965"/>
    <mergeCell ref="G3964:G3965"/>
    <mergeCell ref="BQ3964:BQ3965"/>
    <mergeCell ref="C3965:D3965"/>
    <mergeCell ref="BF3959:BO3959"/>
    <mergeCell ref="B3962:B3963"/>
    <mergeCell ref="C3962:D3963"/>
    <mergeCell ref="F3962:F3963"/>
    <mergeCell ref="G3962:G3963"/>
    <mergeCell ref="H3962:I3963"/>
    <mergeCell ref="J3962:O3962"/>
    <mergeCell ref="P3962:U3962"/>
    <mergeCell ref="X3962:Y3963"/>
    <mergeCell ref="Z3962:AA3963"/>
    <mergeCell ref="C3959:D3959"/>
    <mergeCell ref="E3959:AE3959"/>
    <mergeCell ref="AG3959:AJ3959"/>
    <mergeCell ref="AK3959:BB3959"/>
    <mergeCell ref="BC3959:BE3959"/>
    <mergeCell ref="BN3962:BP3963"/>
    <mergeCell ref="J3963:K3963"/>
    <mergeCell ref="L3963:M3963"/>
    <mergeCell ref="N3963:O3963"/>
    <mergeCell ref="P3963:Q3963"/>
    <mergeCell ref="R3963:S3963"/>
    <mergeCell ref="T3963:U3963"/>
    <mergeCell ref="AB3962:AC3963"/>
    <mergeCell ref="AD3962:AI3962"/>
    <mergeCell ref="AJ3962:AO3962"/>
    <mergeCell ref="AP3962:AU3962"/>
    <mergeCell ref="AV3962:BA3962"/>
    <mergeCell ref="BB3962:BG3962"/>
    <mergeCell ref="AP3963:AQ3963"/>
    <mergeCell ref="AR3963:AS3963"/>
    <mergeCell ref="AT3963:AU3963"/>
    <mergeCell ref="AV3963:AW3963"/>
    <mergeCell ref="BH3962:BM3962"/>
    <mergeCell ref="B3952:C3952"/>
    <mergeCell ref="H3952:J3952"/>
    <mergeCell ref="L3952:N3952"/>
    <mergeCell ref="BL3964:BM3965"/>
    <mergeCell ref="BN3964:BP3965"/>
    <mergeCell ref="BR3964:BR3965"/>
    <mergeCell ref="B3955:BP3955"/>
    <mergeCell ref="E3957:AE3957"/>
    <mergeCell ref="AG3957:AM3957"/>
    <mergeCell ref="AN3957:BO3957"/>
    <mergeCell ref="AQ3952:AS3952"/>
    <mergeCell ref="AU3952:AW3952"/>
    <mergeCell ref="BB3952:BF3952"/>
    <mergeCell ref="BG3952:BI3952"/>
    <mergeCell ref="BK3952:BM3952"/>
    <mergeCell ref="BC3953:BP3953"/>
    <mergeCell ref="S3952:U3952"/>
    <mergeCell ref="L3947:M3948"/>
    <mergeCell ref="N3947:O3948"/>
    <mergeCell ref="P3947:Q3948"/>
    <mergeCell ref="R3947:S3948"/>
    <mergeCell ref="T3947:U3948"/>
    <mergeCell ref="X3947:Y3948"/>
    <mergeCell ref="Z3947:AA3948"/>
    <mergeCell ref="AB3947:AC3948"/>
    <mergeCell ref="AD3947:AE3948"/>
    <mergeCell ref="AF3947:AG3948"/>
    <mergeCell ref="AH3947:AI3948"/>
    <mergeCell ref="AJ3947:AK3948"/>
    <mergeCell ref="AL3947:AM3948"/>
    <mergeCell ref="AN3947:AO3948"/>
    <mergeCell ref="AP3947:AQ3948"/>
    <mergeCell ref="AR3947:AS3948"/>
    <mergeCell ref="AT3947:AU3948"/>
    <mergeCell ref="AV3947:AW3948"/>
    <mergeCell ref="AX3947:AY3948"/>
    <mergeCell ref="AZ3947:BA3948"/>
    <mergeCell ref="BB3947:BC3948"/>
    <mergeCell ref="BD3947:BE3948"/>
    <mergeCell ref="H3964:I3965"/>
    <mergeCell ref="J3964:K3965"/>
    <mergeCell ref="L3964:M3965"/>
    <mergeCell ref="AX3963:AY3963"/>
    <mergeCell ref="AZ3963:BA3963"/>
    <mergeCell ref="BB3963:BC3963"/>
    <mergeCell ref="BD3963:BE3963"/>
    <mergeCell ref="BF3963:BG3963"/>
    <mergeCell ref="BH3963:BI3963"/>
    <mergeCell ref="AL3963:AM3963"/>
    <mergeCell ref="AN3963:AO3963"/>
    <mergeCell ref="BJ3963:BK3963"/>
    <mergeCell ref="BL3963:BM3963"/>
    <mergeCell ref="B3950:C3950"/>
    <mergeCell ref="H3950:J3950"/>
    <mergeCell ref="L3950:N3950"/>
    <mergeCell ref="O3950:R3950"/>
    <mergeCell ref="AD3963:AE3963"/>
    <mergeCell ref="AF3963:AG3963"/>
    <mergeCell ref="AH3963:AI3963"/>
    <mergeCell ref="AJ3963:AK3963"/>
    <mergeCell ref="BQ3947:BQ3948"/>
    <mergeCell ref="BR3949:BS3949"/>
    <mergeCell ref="BQ3962:BQ3963"/>
    <mergeCell ref="AZ3964:BA3965"/>
    <mergeCell ref="BS3945:BS3946"/>
    <mergeCell ref="B3947:C3947"/>
    <mergeCell ref="BF3945:BG3946"/>
    <mergeCell ref="BH3945:BI3946"/>
    <mergeCell ref="BJ3945:BK3946"/>
    <mergeCell ref="BL3945:BM3946"/>
    <mergeCell ref="BN3945:BP3946"/>
    <mergeCell ref="BR3945:BR3946"/>
    <mergeCell ref="AT3945:AU3946"/>
    <mergeCell ref="AF3941:AG3942"/>
    <mergeCell ref="AH3941:AI3942"/>
    <mergeCell ref="AJ3941:AK3942"/>
    <mergeCell ref="AL3941:AM3942"/>
    <mergeCell ref="N3941:O3942"/>
    <mergeCell ref="P3941:Q3942"/>
    <mergeCell ref="R3941:S3942"/>
    <mergeCell ref="T3941:U3942"/>
    <mergeCell ref="X3941:Y3942"/>
    <mergeCell ref="Z3941:AA3942"/>
    <mergeCell ref="B3945:C3946"/>
    <mergeCell ref="D3945:E3946"/>
    <mergeCell ref="H3945:I3946"/>
    <mergeCell ref="J3945:K3946"/>
    <mergeCell ref="L3945:M3946"/>
    <mergeCell ref="N3945:O3946"/>
    <mergeCell ref="P3945:Q3946"/>
    <mergeCell ref="R3945:S3946"/>
    <mergeCell ref="D3947:E3948"/>
    <mergeCell ref="H3947:I3948"/>
    <mergeCell ref="J3947:K3948"/>
    <mergeCell ref="BS3943:BS3944"/>
    <mergeCell ref="C3944:D3944"/>
    <mergeCell ref="B3941:B3942"/>
    <mergeCell ref="C3941:D3941"/>
    <mergeCell ref="E3941:E3942"/>
    <mergeCell ref="F3941:F3942"/>
    <mergeCell ref="G3941:G3942"/>
    <mergeCell ref="H3941:I3942"/>
    <mergeCell ref="J3941:K3942"/>
    <mergeCell ref="L3941:M3942"/>
    <mergeCell ref="BQ3941:BQ3942"/>
    <mergeCell ref="BF3943:BG3944"/>
    <mergeCell ref="BH3943:BI3944"/>
    <mergeCell ref="BJ3943:BK3944"/>
    <mergeCell ref="AL3943:AM3944"/>
    <mergeCell ref="AN3943:AO3944"/>
    <mergeCell ref="AP3943:AQ3944"/>
    <mergeCell ref="AR3943:AS3944"/>
    <mergeCell ref="T3943:U3944"/>
    <mergeCell ref="X3943:Y3944"/>
    <mergeCell ref="Z3943:AA3944"/>
    <mergeCell ref="AB3943:AC3944"/>
    <mergeCell ref="AD3943:AE3944"/>
    <mergeCell ref="AF3943:AG3944"/>
    <mergeCell ref="H3943:I3944"/>
    <mergeCell ref="J3943:K3944"/>
    <mergeCell ref="L3943:M3944"/>
    <mergeCell ref="N3943:O3944"/>
    <mergeCell ref="P3943:Q3944"/>
    <mergeCell ref="R3943:S3944"/>
    <mergeCell ref="BQ3943:BQ3944"/>
    <mergeCell ref="BL3941:BM3942"/>
    <mergeCell ref="BN3941:BP3942"/>
    <mergeCell ref="BR3941:BR3942"/>
    <mergeCell ref="B3939:B3940"/>
    <mergeCell ref="C3939:D3939"/>
    <mergeCell ref="E3939:E3940"/>
    <mergeCell ref="F3939:F3940"/>
    <mergeCell ref="G3939:G3940"/>
    <mergeCell ref="AZ3937:BA3938"/>
    <mergeCell ref="BB3937:BC3938"/>
    <mergeCell ref="BD3937:BE3938"/>
    <mergeCell ref="BF3937:BG3938"/>
    <mergeCell ref="BH3937:BI3938"/>
    <mergeCell ref="BJ3937:BK3938"/>
    <mergeCell ref="AN3937:AO3938"/>
    <mergeCell ref="AP3937:AQ3938"/>
    <mergeCell ref="AR3937:AS3938"/>
    <mergeCell ref="AT3937:AU3938"/>
    <mergeCell ref="AV3937:AW3938"/>
    <mergeCell ref="AX3937:AY3938"/>
    <mergeCell ref="AB3937:AC3938"/>
    <mergeCell ref="AD3937:AE3938"/>
    <mergeCell ref="AF3937:AG3938"/>
    <mergeCell ref="AH3937:AI3938"/>
    <mergeCell ref="AJ3937:AK3938"/>
    <mergeCell ref="AL3937:AM3938"/>
    <mergeCell ref="N3937:O3938"/>
    <mergeCell ref="P3937:Q3938"/>
    <mergeCell ref="R3937:S3938"/>
    <mergeCell ref="T3937:U3938"/>
    <mergeCell ref="X3937:Y3938"/>
    <mergeCell ref="Z3937:AA3938"/>
    <mergeCell ref="C3942:D3942"/>
    <mergeCell ref="B3943:B3944"/>
    <mergeCell ref="C3943:D3943"/>
    <mergeCell ref="E3943:E3944"/>
    <mergeCell ref="F3943:F3944"/>
    <mergeCell ref="G3943:G3944"/>
    <mergeCell ref="AZ3941:BA3942"/>
    <mergeCell ref="BB3941:BC3942"/>
    <mergeCell ref="BD3941:BE3942"/>
    <mergeCell ref="BF3941:BG3942"/>
    <mergeCell ref="BH3941:BI3942"/>
    <mergeCell ref="BJ3941:BK3942"/>
    <mergeCell ref="AN3941:AO3942"/>
    <mergeCell ref="AP3941:AQ3942"/>
    <mergeCell ref="AR3941:AS3942"/>
    <mergeCell ref="AT3941:AU3942"/>
    <mergeCell ref="AV3941:AW3942"/>
    <mergeCell ref="AX3941:AY3942"/>
    <mergeCell ref="AB3941:AC3942"/>
    <mergeCell ref="AD3941:AE3942"/>
    <mergeCell ref="BL3935:BM3936"/>
    <mergeCell ref="BN3935:BP3936"/>
    <mergeCell ref="BR3935:BR3936"/>
    <mergeCell ref="AT3935:AU3936"/>
    <mergeCell ref="AV3935:AW3936"/>
    <mergeCell ref="AX3935:AY3936"/>
    <mergeCell ref="AZ3935:BA3936"/>
    <mergeCell ref="BB3935:BC3936"/>
    <mergeCell ref="BD3935:BE3936"/>
    <mergeCell ref="AH3935:AI3936"/>
    <mergeCell ref="AJ3935:AK3936"/>
    <mergeCell ref="AL3935:AM3936"/>
    <mergeCell ref="AN3935:AO3936"/>
    <mergeCell ref="AP3935:AQ3936"/>
    <mergeCell ref="AR3935:AS3936"/>
    <mergeCell ref="T3935:U3936"/>
    <mergeCell ref="X3935:Y3936"/>
    <mergeCell ref="Z3935:AA3936"/>
    <mergeCell ref="AB3935:AC3936"/>
    <mergeCell ref="AD3935:AE3936"/>
    <mergeCell ref="AF3935:AG3936"/>
    <mergeCell ref="H3935:I3936"/>
    <mergeCell ref="J3935:K3936"/>
    <mergeCell ref="L3935:M3936"/>
    <mergeCell ref="N3935:O3936"/>
    <mergeCell ref="P3935:Q3936"/>
    <mergeCell ref="R3935:S3936"/>
    <mergeCell ref="BL3937:BM3938"/>
    <mergeCell ref="BN3937:BP3938"/>
    <mergeCell ref="BR3937:BR3938"/>
    <mergeCell ref="BS3939:BS3940"/>
    <mergeCell ref="C3940:D3940"/>
    <mergeCell ref="B3937:B3938"/>
    <mergeCell ref="C3937:D3937"/>
    <mergeCell ref="E3937:E3938"/>
    <mergeCell ref="F3937:F3938"/>
    <mergeCell ref="G3937:G3938"/>
    <mergeCell ref="H3937:I3938"/>
    <mergeCell ref="J3937:K3938"/>
    <mergeCell ref="L3937:M3938"/>
    <mergeCell ref="BF3939:BG3940"/>
    <mergeCell ref="BH3939:BI3940"/>
    <mergeCell ref="BJ3939:BK3940"/>
    <mergeCell ref="BL3939:BM3940"/>
    <mergeCell ref="BN3939:BP3940"/>
    <mergeCell ref="BR3939:BR3940"/>
    <mergeCell ref="AT3939:AU3940"/>
    <mergeCell ref="AV3939:AW3940"/>
    <mergeCell ref="AX3939:AY3940"/>
    <mergeCell ref="AZ3939:BA3940"/>
    <mergeCell ref="BB3939:BC3940"/>
    <mergeCell ref="BD3939:BE3940"/>
    <mergeCell ref="AH3939:AI3940"/>
    <mergeCell ref="BQ3939:BQ3940"/>
    <mergeCell ref="AD3939:AE3940"/>
    <mergeCell ref="AF3939:AG3940"/>
    <mergeCell ref="H3939:I3940"/>
    <mergeCell ref="J3939:K3940"/>
    <mergeCell ref="L3939:M3940"/>
    <mergeCell ref="N3939:O3940"/>
    <mergeCell ref="P3939:Q3940"/>
    <mergeCell ref="R3939:S3940"/>
    <mergeCell ref="BQ3937:BQ3938"/>
    <mergeCell ref="C3938:D3938"/>
    <mergeCell ref="AJ3931:AK3932"/>
    <mergeCell ref="AL3931:AM3932"/>
    <mergeCell ref="AN3931:AO3932"/>
    <mergeCell ref="AP3931:AQ3932"/>
    <mergeCell ref="AR3931:AS3932"/>
    <mergeCell ref="T3931:U3932"/>
    <mergeCell ref="X3931:Y3932"/>
    <mergeCell ref="Z3931:AA3932"/>
    <mergeCell ref="AB3931:AC3932"/>
    <mergeCell ref="AD3931:AE3932"/>
    <mergeCell ref="AF3931:AG3932"/>
    <mergeCell ref="H3931:I3932"/>
    <mergeCell ref="J3931:K3932"/>
    <mergeCell ref="L3931:M3932"/>
    <mergeCell ref="N3931:O3932"/>
    <mergeCell ref="P3931:Q3932"/>
    <mergeCell ref="R3931:S3932"/>
    <mergeCell ref="BL3933:BM3934"/>
    <mergeCell ref="BN3933:BP3934"/>
    <mergeCell ref="BR3933:BR3934"/>
    <mergeCell ref="BQ3933:BQ3934"/>
    <mergeCell ref="C3934:D3934"/>
    <mergeCell ref="B3935:B3936"/>
    <mergeCell ref="C3935:D3935"/>
    <mergeCell ref="E3935:E3936"/>
    <mergeCell ref="F3935:F3936"/>
    <mergeCell ref="G3935:G3936"/>
    <mergeCell ref="AZ3933:BA3934"/>
    <mergeCell ref="BB3933:BC3934"/>
    <mergeCell ref="BD3933:BE3934"/>
    <mergeCell ref="BF3933:BG3934"/>
    <mergeCell ref="BH3933:BI3934"/>
    <mergeCell ref="BJ3933:BK3934"/>
    <mergeCell ref="AN3933:AO3934"/>
    <mergeCell ref="AP3933:AQ3934"/>
    <mergeCell ref="AR3933:AS3934"/>
    <mergeCell ref="AT3933:AU3934"/>
    <mergeCell ref="AV3933:AW3934"/>
    <mergeCell ref="AX3933:AY3934"/>
    <mergeCell ref="AB3933:AC3934"/>
    <mergeCell ref="AD3933:AE3934"/>
    <mergeCell ref="AF3933:AG3934"/>
    <mergeCell ref="AH3933:AI3934"/>
    <mergeCell ref="AJ3933:AK3934"/>
    <mergeCell ref="AL3933:AM3934"/>
    <mergeCell ref="N3933:O3934"/>
    <mergeCell ref="P3933:Q3934"/>
    <mergeCell ref="R3933:S3934"/>
    <mergeCell ref="T3933:U3934"/>
    <mergeCell ref="X3933:Y3934"/>
    <mergeCell ref="Z3933:AA3934"/>
    <mergeCell ref="BQ3931:BQ3932"/>
    <mergeCell ref="C3936:D3936"/>
    <mergeCell ref="B3933:B3934"/>
    <mergeCell ref="C3933:D3933"/>
    <mergeCell ref="E3933:E3934"/>
    <mergeCell ref="F3933:F3934"/>
    <mergeCell ref="G3933:G3934"/>
    <mergeCell ref="H3933:I3934"/>
    <mergeCell ref="J3933:K3934"/>
    <mergeCell ref="L3933:M3934"/>
    <mergeCell ref="BF3935:BG3936"/>
    <mergeCell ref="BH3935:BI3936"/>
    <mergeCell ref="BJ3935:BK3936"/>
    <mergeCell ref="AF3927:AG3928"/>
    <mergeCell ref="H3927:I3928"/>
    <mergeCell ref="J3927:K3928"/>
    <mergeCell ref="L3927:M3928"/>
    <mergeCell ref="N3927:O3928"/>
    <mergeCell ref="P3927:Q3928"/>
    <mergeCell ref="R3927:S3928"/>
    <mergeCell ref="BL3929:BM3930"/>
    <mergeCell ref="BN3929:BP3930"/>
    <mergeCell ref="BR3929:BR3930"/>
    <mergeCell ref="BS3929:BS3930"/>
    <mergeCell ref="C3930:D3930"/>
    <mergeCell ref="B3931:B3932"/>
    <mergeCell ref="C3931:D3931"/>
    <mergeCell ref="E3931:E3932"/>
    <mergeCell ref="F3931:F3932"/>
    <mergeCell ref="G3931:G3932"/>
    <mergeCell ref="AZ3929:BA3930"/>
    <mergeCell ref="BB3929:BC3930"/>
    <mergeCell ref="BD3929:BE3930"/>
    <mergeCell ref="BF3929:BG3930"/>
    <mergeCell ref="BH3929:BI3930"/>
    <mergeCell ref="BJ3929:BK3930"/>
    <mergeCell ref="AN3929:AO3930"/>
    <mergeCell ref="AP3929:AQ3930"/>
    <mergeCell ref="AR3929:AS3930"/>
    <mergeCell ref="AT3929:AU3930"/>
    <mergeCell ref="AV3929:AW3930"/>
    <mergeCell ref="AX3929:AY3930"/>
    <mergeCell ref="AB3929:AC3930"/>
    <mergeCell ref="AD3929:AE3930"/>
    <mergeCell ref="AF3929:AG3930"/>
    <mergeCell ref="AH3929:AI3930"/>
    <mergeCell ref="AJ3929:AK3930"/>
    <mergeCell ref="AL3929:AM3930"/>
    <mergeCell ref="N3929:O3930"/>
    <mergeCell ref="P3929:Q3930"/>
    <mergeCell ref="R3929:S3930"/>
    <mergeCell ref="T3929:U3930"/>
    <mergeCell ref="X3929:Y3930"/>
    <mergeCell ref="Z3929:AA3930"/>
    <mergeCell ref="BS3931:BS3932"/>
    <mergeCell ref="C3932:D3932"/>
    <mergeCell ref="B3929:B3930"/>
    <mergeCell ref="C3929:D3929"/>
    <mergeCell ref="E3929:E3930"/>
    <mergeCell ref="F3929:F3930"/>
    <mergeCell ref="G3929:G3930"/>
    <mergeCell ref="H3929:I3930"/>
    <mergeCell ref="J3929:K3930"/>
    <mergeCell ref="L3929:M3930"/>
    <mergeCell ref="BF3931:BG3932"/>
    <mergeCell ref="BH3931:BI3932"/>
    <mergeCell ref="BJ3931:BK3932"/>
    <mergeCell ref="BL3931:BM3932"/>
    <mergeCell ref="BN3931:BP3932"/>
    <mergeCell ref="BR3931:BR3932"/>
    <mergeCell ref="AT3931:AU3932"/>
    <mergeCell ref="AV3931:AW3932"/>
    <mergeCell ref="AX3931:AY3932"/>
    <mergeCell ref="AZ3931:BA3932"/>
    <mergeCell ref="BB3931:BC3932"/>
    <mergeCell ref="BD3931:BE3932"/>
    <mergeCell ref="AH3931:AI3932"/>
    <mergeCell ref="BS3925:BS3926"/>
    <mergeCell ref="C3926:D3926"/>
    <mergeCell ref="B3927:B3928"/>
    <mergeCell ref="C3927:D3927"/>
    <mergeCell ref="E3927:E3928"/>
    <mergeCell ref="F3927:F3928"/>
    <mergeCell ref="G3927:G3928"/>
    <mergeCell ref="AZ3925:BA3926"/>
    <mergeCell ref="BB3925:BC3926"/>
    <mergeCell ref="BD3925:BE3926"/>
    <mergeCell ref="BF3925:BG3926"/>
    <mergeCell ref="BH3925:BI3926"/>
    <mergeCell ref="BJ3925:BK3926"/>
    <mergeCell ref="AN3925:AO3926"/>
    <mergeCell ref="AP3925:AQ3926"/>
    <mergeCell ref="AR3925:AS3926"/>
    <mergeCell ref="AT3925:AU3926"/>
    <mergeCell ref="AV3925:AW3926"/>
    <mergeCell ref="AX3925:AY3926"/>
    <mergeCell ref="AB3925:AC3926"/>
    <mergeCell ref="AD3925:AE3926"/>
    <mergeCell ref="AF3925:AG3926"/>
    <mergeCell ref="AH3925:AI3926"/>
    <mergeCell ref="AJ3925:AK3926"/>
    <mergeCell ref="AL3925:AM3926"/>
    <mergeCell ref="N3925:O3926"/>
    <mergeCell ref="P3925:Q3926"/>
    <mergeCell ref="R3925:S3926"/>
    <mergeCell ref="T3925:U3926"/>
    <mergeCell ref="X3925:Y3926"/>
    <mergeCell ref="Z3925:AA3926"/>
    <mergeCell ref="BS3927:BS3928"/>
    <mergeCell ref="C3928:D3928"/>
    <mergeCell ref="B3925:B3926"/>
    <mergeCell ref="C3925:D3925"/>
    <mergeCell ref="E3925:E3926"/>
    <mergeCell ref="F3925:F3926"/>
    <mergeCell ref="G3925:G3926"/>
    <mergeCell ref="H3925:I3926"/>
    <mergeCell ref="J3925:K3926"/>
    <mergeCell ref="L3925:M3926"/>
    <mergeCell ref="BF3927:BG3928"/>
    <mergeCell ref="BH3927:BI3928"/>
    <mergeCell ref="BJ3927:BK3928"/>
    <mergeCell ref="BL3927:BM3928"/>
    <mergeCell ref="BN3927:BP3928"/>
    <mergeCell ref="BR3927:BR3928"/>
    <mergeCell ref="AT3927:AU3928"/>
    <mergeCell ref="AV3927:AW3928"/>
    <mergeCell ref="AX3927:AY3928"/>
    <mergeCell ref="AZ3927:BA3928"/>
    <mergeCell ref="BB3927:BC3928"/>
    <mergeCell ref="BD3927:BE3928"/>
    <mergeCell ref="AH3927:AI3928"/>
    <mergeCell ref="AJ3927:AK3928"/>
    <mergeCell ref="AL3927:AM3928"/>
    <mergeCell ref="AN3927:AO3928"/>
    <mergeCell ref="AP3927:AQ3928"/>
    <mergeCell ref="AR3927:AS3928"/>
    <mergeCell ref="T3927:U3928"/>
    <mergeCell ref="X3927:Y3928"/>
    <mergeCell ref="Z3927:AA3928"/>
    <mergeCell ref="AB3927:AC3928"/>
    <mergeCell ref="AD3927:AE3928"/>
    <mergeCell ref="BF3923:BG3924"/>
    <mergeCell ref="BH3923:BI3924"/>
    <mergeCell ref="BJ3923:BK3924"/>
    <mergeCell ref="BL3923:BM3924"/>
    <mergeCell ref="BN3923:BP3924"/>
    <mergeCell ref="BR3923:BR3924"/>
    <mergeCell ref="AT3923:AU3924"/>
    <mergeCell ref="AV3923:AW3924"/>
    <mergeCell ref="AX3923:AY3924"/>
    <mergeCell ref="AZ3923:BA3924"/>
    <mergeCell ref="BB3923:BC3924"/>
    <mergeCell ref="BD3923:BE3924"/>
    <mergeCell ref="AH3923:AI3924"/>
    <mergeCell ref="AJ3923:AK3924"/>
    <mergeCell ref="AL3923:AM3924"/>
    <mergeCell ref="AN3923:AO3924"/>
    <mergeCell ref="AP3923:AQ3924"/>
    <mergeCell ref="AR3923:AS3924"/>
    <mergeCell ref="T3923:U3924"/>
    <mergeCell ref="X3923:Y3924"/>
    <mergeCell ref="Z3923:AA3924"/>
    <mergeCell ref="AB3923:AC3924"/>
    <mergeCell ref="AD3923:AE3924"/>
    <mergeCell ref="AF3923:AG3924"/>
    <mergeCell ref="H3923:I3924"/>
    <mergeCell ref="J3923:K3924"/>
    <mergeCell ref="L3923:M3924"/>
    <mergeCell ref="N3923:O3924"/>
    <mergeCell ref="P3923:Q3924"/>
    <mergeCell ref="R3923:S3924"/>
    <mergeCell ref="BL3925:BM3926"/>
    <mergeCell ref="BN3925:BP3926"/>
    <mergeCell ref="BR3925:BR3926"/>
    <mergeCell ref="AH3919:AI3920"/>
    <mergeCell ref="AJ3919:AK3920"/>
    <mergeCell ref="AL3919:AM3920"/>
    <mergeCell ref="AN3919:AO3920"/>
    <mergeCell ref="AP3919:AQ3920"/>
    <mergeCell ref="AR3919:AS3920"/>
    <mergeCell ref="T3919:U3920"/>
    <mergeCell ref="X3919:Y3920"/>
    <mergeCell ref="Z3919:AA3920"/>
    <mergeCell ref="AB3919:AC3920"/>
    <mergeCell ref="AD3919:AE3920"/>
    <mergeCell ref="AF3919:AG3920"/>
    <mergeCell ref="H3919:I3920"/>
    <mergeCell ref="J3919:K3920"/>
    <mergeCell ref="L3919:M3920"/>
    <mergeCell ref="N3919:O3920"/>
    <mergeCell ref="P3919:Q3920"/>
    <mergeCell ref="R3919:S3920"/>
    <mergeCell ref="BQ3917:BQ3918"/>
    <mergeCell ref="BQ3919:BQ3920"/>
    <mergeCell ref="BL3921:BM3922"/>
    <mergeCell ref="BN3921:BP3922"/>
    <mergeCell ref="BR3921:BR3922"/>
    <mergeCell ref="BS3921:BS3922"/>
    <mergeCell ref="C3922:D3922"/>
    <mergeCell ref="B3923:B3924"/>
    <mergeCell ref="C3923:D3923"/>
    <mergeCell ref="E3923:E3924"/>
    <mergeCell ref="F3923:F3924"/>
    <mergeCell ref="G3923:G3924"/>
    <mergeCell ref="AZ3921:BA3922"/>
    <mergeCell ref="BB3921:BC3922"/>
    <mergeCell ref="BD3921:BE3922"/>
    <mergeCell ref="BF3921:BG3922"/>
    <mergeCell ref="BH3921:BI3922"/>
    <mergeCell ref="BJ3921:BK3922"/>
    <mergeCell ref="AN3921:AO3922"/>
    <mergeCell ref="AP3921:AQ3922"/>
    <mergeCell ref="AR3921:AS3922"/>
    <mergeCell ref="AT3921:AU3922"/>
    <mergeCell ref="AV3921:AW3922"/>
    <mergeCell ref="AX3921:AY3922"/>
    <mergeCell ref="AB3921:AC3922"/>
    <mergeCell ref="AD3921:AE3922"/>
    <mergeCell ref="AF3921:AG3922"/>
    <mergeCell ref="AH3921:AI3922"/>
    <mergeCell ref="AJ3921:AK3922"/>
    <mergeCell ref="AL3921:AM3922"/>
    <mergeCell ref="N3921:O3922"/>
    <mergeCell ref="P3921:Q3922"/>
    <mergeCell ref="R3921:S3922"/>
    <mergeCell ref="T3921:U3922"/>
    <mergeCell ref="X3921:Y3922"/>
    <mergeCell ref="Z3921:AA3922"/>
    <mergeCell ref="BS3923:BS3924"/>
    <mergeCell ref="C3924:D3924"/>
    <mergeCell ref="B3921:B3922"/>
    <mergeCell ref="C3921:D3921"/>
    <mergeCell ref="E3921:E3922"/>
    <mergeCell ref="F3921:F3922"/>
    <mergeCell ref="G3921:G3922"/>
    <mergeCell ref="H3921:I3922"/>
    <mergeCell ref="J3921:K3922"/>
    <mergeCell ref="L3921:M3922"/>
    <mergeCell ref="T3915:U3916"/>
    <mergeCell ref="X3915:Y3916"/>
    <mergeCell ref="Z3915:AA3916"/>
    <mergeCell ref="AB3915:AC3916"/>
    <mergeCell ref="AD3915:AE3916"/>
    <mergeCell ref="AF3915:AG3916"/>
    <mergeCell ref="H3915:I3916"/>
    <mergeCell ref="J3915:K3916"/>
    <mergeCell ref="L3915:M3916"/>
    <mergeCell ref="N3915:O3916"/>
    <mergeCell ref="P3915:Q3916"/>
    <mergeCell ref="R3915:S3916"/>
    <mergeCell ref="BL3917:BM3918"/>
    <mergeCell ref="BN3917:BP3918"/>
    <mergeCell ref="BR3917:BR3918"/>
    <mergeCell ref="BS3917:BS3918"/>
    <mergeCell ref="C3918:D3918"/>
    <mergeCell ref="B3919:B3920"/>
    <mergeCell ref="C3919:D3919"/>
    <mergeCell ref="E3919:E3920"/>
    <mergeCell ref="F3919:F3920"/>
    <mergeCell ref="G3919:G3920"/>
    <mergeCell ref="AZ3917:BA3918"/>
    <mergeCell ref="BB3917:BC3918"/>
    <mergeCell ref="BD3917:BE3918"/>
    <mergeCell ref="BF3917:BG3918"/>
    <mergeCell ref="BH3917:BI3918"/>
    <mergeCell ref="BJ3917:BK3918"/>
    <mergeCell ref="AN3917:AO3918"/>
    <mergeCell ref="AP3917:AQ3918"/>
    <mergeCell ref="AR3917:AS3918"/>
    <mergeCell ref="AT3917:AU3918"/>
    <mergeCell ref="AV3917:AW3918"/>
    <mergeCell ref="AX3917:AY3918"/>
    <mergeCell ref="AB3917:AC3918"/>
    <mergeCell ref="AD3917:AE3918"/>
    <mergeCell ref="AF3917:AG3918"/>
    <mergeCell ref="AH3917:AI3918"/>
    <mergeCell ref="AJ3917:AK3918"/>
    <mergeCell ref="AL3917:AM3918"/>
    <mergeCell ref="N3917:O3918"/>
    <mergeCell ref="P3917:Q3918"/>
    <mergeCell ref="R3917:S3918"/>
    <mergeCell ref="T3917:U3918"/>
    <mergeCell ref="X3917:Y3918"/>
    <mergeCell ref="Z3917:AA3918"/>
    <mergeCell ref="BS3919:BS3920"/>
    <mergeCell ref="C3920:D3920"/>
    <mergeCell ref="B3917:B3918"/>
    <mergeCell ref="C3917:D3917"/>
    <mergeCell ref="E3917:E3918"/>
    <mergeCell ref="F3917:F3918"/>
    <mergeCell ref="G3917:G3918"/>
    <mergeCell ref="H3917:I3918"/>
    <mergeCell ref="J3917:K3918"/>
    <mergeCell ref="L3917:M3918"/>
    <mergeCell ref="BF3919:BG3920"/>
    <mergeCell ref="BH3919:BI3920"/>
    <mergeCell ref="BJ3919:BK3920"/>
    <mergeCell ref="BL3919:BM3920"/>
    <mergeCell ref="BN3919:BP3920"/>
    <mergeCell ref="BR3919:BR3920"/>
    <mergeCell ref="AT3919:AU3920"/>
    <mergeCell ref="AV3919:AW3920"/>
    <mergeCell ref="P3911:Q3912"/>
    <mergeCell ref="R3911:S3912"/>
    <mergeCell ref="BL3913:BM3914"/>
    <mergeCell ref="BN3913:BP3914"/>
    <mergeCell ref="BR3913:BR3914"/>
    <mergeCell ref="BS3913:BS3914"/>
    <mergeCell ref="C3914:D3914"/>
    <mergeCell ref="B3915:B3916"/>
    <mergeCell ref="C3915:D3915"/>
    <mergeCell ref="E3915:E3916"/>
    <mergeCell ref="F3915:F3916"/>
    <mergeCell ref="G3915:G3916"/>
    <mergeCell ref="AZ3913:BA3914"/>
    <mergeCell ref="BB3913:BC3914"/>
    <mergeCell ref="BD3913:BE3914"/>
    <mergeCell ref="BF3913:BG3914"/>
    <mergeCell ref="BH3913:BI3914"/>
    <mergeCell ref="BJ3913:BK3914"/>
    <mergeCell ref="AN3913:AO3914"/>
    <mergeCell ref="AP3913:AQ3914"/>
    <mergeCell ref="AR3913:AS3914"/>
    <mergeCell ref="AT3913:AU3914"/>
    <mergeCell ref="AV3913:AW3914"/>
    <mergeCell ref="AX3913:AY3914"/>
    <mergeCell ref="AB3913:AC3914"/>
    <mergeCell ref="AD3913:AE3914"/>
    <mergeCell ref="AF3913:AG3914"/>
    <mergeCell ref="AH3913:AI3914"/>
    <mergeCell ref="AJ3913:AK3914"/>
    <mergeCell ref="AL3913:AM3914"/>
    <mergeCell ref="N3913:O3914"/>
    <mergeCell ref="P3913:Q3914"/>
    <mergeCell ref="R3913:S3914"/>
    <mergeCell ref="T3913:U3914"/>
    <mergeCell ref="X3913:Y3914"/>
    <mergeCell ref="Z3913:AA3914"/>
    <mergeCell ref="BS3915:BS3916"/>
    <mergeCell ref="C3916:D3916"/>
    <mergeCell ref="B3913:B3914"/>
    <mergeCell ref="C3913:D3913"/>
    <mergeCell ref="E3913:E3914"/>
    <mergeCell ref="F3913:F3914"/>
    <mergeCell ref="G3913:G3914"/>
    <mergeCell ref="H3913:I3914"/>
    <mergeCell ref="J3913:K3914"/>
    <mergeCell ref="L3913:M3914"/>
    <mergeCell ref="BF3915:BG3916"/>
    <mergeCell ref="BH3915:BI3916"/>
    <mergeCell ref="BJ3915:BK3916"/>
    <mergeCell ref="BL3915:BM3916"/>
    <mergeCell ref="BN3915:BP3916"/>
    <mergeCell ref="BR3915:BR3916"/>
    <mergeCell ref="AT3915:AU3916"/>
    <mergeCell ref="AV3915:AW3916"/>
    <mergeCell ref="AX3915:AY3916"/>
    <mergeCell ref="AZ3915:BA3916"/>
    <mergeCell ref="BB3915:BC3916"/>
    <mergeCell ref="BD3915:BE3916"/>
    <mergeCell ref="AH3915:AI3916"/>
    <mergeCell ref="AJ3915:AK3916"/>
    <mergeCell ref="AL3915:AM3916"/>
    <mergeCell ref="AN3915:AO3916"/>
    <mergeCell ref="AP3915:AQ3916"/>
    <mergeCell ref="AR3915:AS3916"/>
    <mergeCell ref="B3911:B3912"/>
    <mergeCell ref="C3911:D3911"/>
    <mergeCell ref="E3911:E3912"/>
    <mergeCell ref="F3911:F3912"/>
    <mergeCell ref="G3911:G3912"/>
    <mergeCell ref="AZ3909:BA3910"/>
    <mergeCell ref="BB3909:BC3910"/>
    <mergeCell ref="BD3909:BE3910"/>
    <mergeCell ref="BF3909:BG3910"/>
    <mergeCell ref="BH3909:BI3910"/>
    <mergeCell ref="BJ3909:BK3910"/>
    <mergeCell ref="AN3909:AO3910"/>
    <mergeCell ref="AP3909:AQ3910"/>
    <mergeCell ref="AR3909:AS3910"/>
    <mergeCell ref="AT3909:AU3910"/>
    <mergeCell ref="AV3909:AW3910"/>
    <mergeCell ref="AX3909:AY3910"/>
    <mergeCell ref="AB3909:AC3910"/>
    <mergeCell ref="AD3909:AE3910"/>
    <mergeCell ref="AF3909:AG3910"/>
    <mergeCell ref="AH3909:AI3910"/>
    <mergeCell ref="AJ3909:AK3910"/>
    <mergeCell ref="AL3909:AM3910"/>
    <mergeCell ref="N3909:O3910"/>
    <mergeCell ref="P3909:Q3910"/>
    <mergeCell ref="R3909:S3910"/>
    <mergeCell ref="T3909:U3910"/>
    <mergeCell ref="X3909:Y3910"/>
    <mergeCell ref="Z3909:AA3910"/>
    <mergeCell ref="BS3911:BS3912"/>
    <mergeCell ref="C3912:D3912"/>
    <mergeCell ref="B3907:B3908"/>
    <mergeCell ref="C3907:D3907"/>
    <mergeCell ref="E3907:E3908"/>
    <mergeCell ref="F3907:F3908"/>
    <mergeCell ref="G3907:G3908"/>
    <mergeCell ref="BF3911:BG3912"/>
    <mergeCell ref="BH3911:BI3912"/>
    <mergeCell ref="BJ3911:BK3912"/>
    <mergeCell ref="BL3911:BM3912"/>
    <mergeCell ref="BN3911:BP3912"/>
    <mergeCell ref="BR3911:BR3912"/>
    <mergeCell ref="AT3911:AU3912"/>
    <mergeCell ref="AV3911:AW3912"/>
    <mergeCell ref="AX3911:AY3912"/>
    <mergeCell ref="AZ3911:BA3912"/>
    <mergeCell ref="BB3911:BC3912"/>
    <mergeCell ref="BD3911:BE3912"/>
    <mergeCell ref="AH3911:AI3912"/>
    <mergeCell ref="AJ3911:AK3912"/>
    <mergeCell ref="AL3911:AM3912"/>
    <mergeCell ref="AN3911:AO3912"/>
    <mergeCell ref="AP3911:AQ3912"/>
    <mergeCell ref="AR3911:AS3912"/>
    <mergeCell ref="T3911:U3912"/>
    <mergeCell ref="X3911:Y3912"/>
    <mergeCell ref="Z3911:AA3912"/>
    <mergeCell ref="AB3911:AC3912"/>
    <mergeCell ref="AD3911:AE3912"/>
    <mergeCell ref="AF3911:AG3912"/>
    <mergeCell ref="H3911:I3912"/>
    <mergeCell ref="J3911:K3912"/>
    <mergeCell ref="L3911:M3912"/>
    <mergeCell ref="N3911:O3912"/>
    <mergeCell ref="C3908:D3908"/>
    <mergeCell ref="B3909:B3910"/>
    <mergeCell ref="C3909:D3909"/>
    <mergeCell ref="E3909:E3910"/>
    <mergeCell ref="F3909:F3910"/>
    <mergeCell ref="G3909:G3910"/>
    <mergeCell ref="H3909:I3910"/>
    <mergeCell ref="J3909:K3910"/>
    <mergeCell ref="L3909:M3910"/>
    <mergeCell ref="BF3907:BG3908"/>
    <mergeCell ref="BH3907:BI3908"/>
    <mergeCell ref="BJ3907:BK3908"/>
    <mergeCell ref="BL3907:BM3908"/>
    <mergeCell ref="BN3907:BP3908"/>
    <mergeCell ref="BR3907:BR3908"/>
    <mergeCell ref="AT3907:AU3908"/>
    <mergeCell ref="AV3907:AW3908"/>
    <mergeCell ref="AX3907:AY3908"/>
    <mergeCell ref="AZ3907:BA3908"/>
    <mergeCell ref="BB3907:BC3908"/>
    <mergeCell ref="BD3907:BE3908"/>
    <mergeCell ref="AH3907:AI3908"/>
    <mergeCell ref="AJ3907:AK3908"/>
    <mergeCell ref="AL3907:AM3908"/>
    <mergeCell ref="AN3907:AO3908"/>
    <mergeCell ref="AP3907:AQ3908"/>
    <mergeCell ref="AR3907:AS3908"/>
    <mergeCell ref="T3907:U3908"/>
    <mergeCell ref="X3907:Y3908"/>
    <mergeCell ref="Z3907:AA3908"/>
    <mergeCell ref="AB3907:AC3908"/>
    <mergeCell ref="AD3907:AE3908"/>
    <mergeCell ref="AF3907:AG3908"/>
    <mergeCell ref="H3907:I3908"/>
    <mergeCell ref="J3907:K3908"/>
    <mergeCell ref="L3907:M3908"/>
    <mergeCell ref="N3907:O3908"/>
    <mergeCell ref="P3907:Q3908"/>
    <mergeCell ref="R3907:S3908"/>
    <mergeCell ref="BL3909:BM3910"/>
    <mergeCell ref="BN3909:BP3910"/>
    <mergeCell ref="BR3909:BR3910"/>
    <mergeCell ref="C3910:D3910"/>
    <mergeCell ref="BQ3907:BQ3908"/>
    <mergeCell ref="B3893:C3893"/>
    <mergeCell ref="H3893:J3893"/>
    <mergeCell ref="L3893:N3893"/>
    <mergeCell ref="BL3905:BM3906"/>
    <mergeCell ref="BN3905:BP3906"/>
    <mergeCell ref="BR3905:BR3906"/>
    <mergeCell ref="BS3905:BS3906"/>
    <mergeCell ref="AZ3905:BA3906"/>
    <mergeCell ref="BB3905:BC3906"/>
    <mergeCell ref="BD3905:BE3906"/>
    <mergeCell ref="BF3905:BG3906"/>
    <mergeCell ref="BH3905:BI3906"/>
    <mergeCell ref="BJ3905:BK3906"/>
    <mergeCell ref="AN3905:AO3906"/>
    <mergeCell ref="AP3905:AQ3906"/>
    <mergeCell ref="AR3905:AS3906"/>
    <mergeCell ref="AT3905:AU3906"/>
    <mergeCell ref="AV3905:AW3906"/>
    <mergeCell ref="AX3905:AY3906"/>
    <mergeCell ref="AB3905:AC3906"/>
    <mergeCell ref="AD3905:AE3906"/>
    <mergeCell ref="AF3905:AG3906"/>
    <mergeCell ref="AH3905:AI3906"/>
    <mergeCell ref="AJ3905:AK3906"/>
    <mergeCell ref="AL3905:AM3906"/>
    <mergeCell ref="N3905:O3906"/>
    <mergeCell ref="P3905:Q3906"/>
    <mergeCell ref="R3905:S3906"/>
    <mergeCell ref="T3905:U3906"/>
    <mergeCell ref="X3905:Y3906"/>
    <mergeCell ref="Z3905:AA3906"/>
    <mergeCell ref="B3905:B3906"/>
    <mergeCell ref="C3905:D3905"/>
    <mergeCell ref="E3905:E3906"/>
    <mergeCell ref="F3905:F3906"/>
    <mergeCell ref="G3905:G3906"/>
    <mergeCell ref="BQ3905:BQ3906"/>
    <mergeCell ref="C3906:D3906"/>
    <mergeCell ref="BF3900:BO3900"/>
    <mergeCell ref="B3903:B3904"/>
    <mergeCell ref="C3903:D3904"/>
    <mergeCell ref="F3903:F3904"/>
    <mergeCell ref="G3903:G3904"/>
    <mergeCell ref="H3903:I3904"/>
    <mergeCell ref="J3903:O3903"/>
    <mergeCell ref="P3903:U3903"/>
    <mergeCell ref="X3903:Y3904"/>
    <mergeCell ref="Z3903:AA3904"/>
    <mergeCell ref="B3896:BP3896"/>
    <mergeCell ref="E3898:AE3898"/>
    <mergeCell ref="AG3898:AM3898"/>
    <mergeCell ref="AN3898:BO3898"/>
    <mergeCell ref="C3900:D3900"/>
    <mergeCell ref="E3900:AE3900"/>
    <mergeCell ref="AG3900:AJ3900"/>
    <mergeCell ref="AK3900:BB3900"/>
    <mergeCell ref="BC3900:BE3900"/>
    <mergeCell ref="AQ3893:AS3893"/>
    <mergeCell ref="AU3893:AW3893"/>
    <mergeCell ref="BB3893:BF3893"/>
    <mergeCell ref="BG3893:BI3893"/>
    <mergeCell ref="BK3893:BM3893"/>
    <mergeCell ref="BC3894:BP3894"/>
    <mergeCell ref="S3893:U3893"/>
    <mergeCell ref="BN3903:BP3904"/>
    <mergeCell ref="J3904:K3904"/>
    <mergeCell ref="L3904:M3904"/>
    <mergeCell ref="N3904:O3904"/>
    <mergeCell ref="P3904:Q3904"/>
    <mergeCell ref="R3904:S3904"/>
    <mergeCell ref="T3904:U3904"/>
    <mergeCell ref="AB3903:AC3904"/>
    <mergeCell ref="AD3903:AI3903"/>
    <mergeCell ref="AJ3903:AO3903"/>
    <mergeCell ref="AP3903:AU3903"/>
    <mergeCell ref="AV3903:BA3903"/>
    <mergeCell ref="BB3903:BG3903"/>
    <mergeCell ref="BB3886:BC3887"/>
    <mergeCell ref="BD3886:BE3887"/>
    <mergeCell ref="AH3886:AI3887"/>
    <mergeCell ref="AJ3886:AK3887"/>
    <mergeCell ref="AL3886:AM3887"/>
    <mergeCell ref="AN3886:AO3887"/>
    <mergeCell ref="AP3886:AQ3887"/>
    <mergeCell ref="AR3886:AS3887"/>
    <mergeCell ref="T3886:U3887"/>
    <mergeCell ref="X3886:Y3887"/>
    <mergeCell ref="Z3886:AA3887"/>
    <mergeCell ref="AB3886:AC3887"/>
    <mergeCell ref="AD3886:AE3887"/>
    <mergeCell ref="AF3886:AG3887"/>
    <mergeCell ref="AQ3891:AS3891"/>
    <mergeCell ref="AU3891:AW3891"/>
    <mergeCell ref="BB3891:BF3891"/>
    <mergeCell ref="BG3891:BI3891"/>
    <mergeCell ref="BK3891:BM3891"/>
    <mergeCell ref="O3893:R3893"/>
    <mergeCell ref="S3891:U3891"/>
    <mergeCell ref="Y3891:AA3891"/>
    <mergeCell ref="AB3891:AE3891"/>
    <mergeCell ref="AF3891:AH3891"/>
    <mergeCell ref="AJ3891:AL3891"/>
    <mergeCell ref="AM3891:AP3891"/>
    <mergeCell ref="BF3888:BG3889"/>
    <mergeCell ref="BH3888:BI3889"/>
    <mergeCell ref="BJ3888:BK3889"/>
    <mergeCell ref="BL3888:BM3889"/>
    <mergeCell ref="BN3888:BP3889"/>
    <mergeCell ref="Y3893:AA3893"/>
    <mergeCell ref="AB3893:AE3893"/>
    <mergeCell ref="AF3893:AH3893"/>
    <mergeCell ref="AJ3893:AL3893"/>
    <mergeCell ref="AM3893:AP3893"/>
    <mergeCell ref="J3888:K3889"/>
    <mergeCell ref="L3888:M3889"/>
    <mergeCell ref="N3888:O3889"/>
    <mergeCell ref="P3888:Q3889"/>
    <mergeCell ref="R3888:S3889"/>
    <mergeCell ref="T3888:U3889"/>
    <mergeCell ref="AD3888:AE3889"/>
    <mergeCell ref="AF3888:AG3889"/>
    <mergeCell ref="AH3888:AI3889"/>
    <mergeCell ref="AJ3888:AK3889"/>
    <mergeCell ref="AL3888:AM3889"/>
    <mergeCell ref="AN3888:AO3889"/>
    <mergeCell ref="AP3888:AQ3889"/>
    <mergeCell ref="AR3888:AS3889"/>
    <mergeCell ref="AT3888:AU3889"/>
    <mergeCell ref="AV3888:AW3889"/>
    <mergeCell ref="AX3888:AY3889"/>
    <mergeCell ref="AZ3888:BA3889"/>
    <mergeCell ref="BB3888:BC3889"/>
    <mergeCell ref="BD3888:BE3889"/>
    <mergeCell ref="AV3886:AW3887"/>
    <mergeCell ref="AX3886:AY3887"/>
    <mergeCell ref="AZ3886:BA3887"/>
    <mergeCell ref="H3905:I3906"/>
    <mergeCell ref="J3905:K3906"/>
    <mergeCell ref="L3905:M3906"/>
    <mergeCell ref="AX3904:AY3904"/>
    <mergeCell ref="AZ3904:BA3904"/>
    <mergeCell ref="BB3904:BC3904"/>
    <mergeCell ref="BD3904:BE3904"/>
    <mergeCell ref="AF3880:AG3881"/>
    <mergeCell ref="H3880:I3881"/>
    <mergeCell ref="J3880:K3881"/>
    <mergeCell ref="L3880:M3881"/>
    <mergeCell ref="N3880:O3881"/>
    <mergeCell ref="P3880:Q3881"/>
    <mergeCell ref="R3880:S3881"/>
    <mergeCell ref="X3882:Y3883"/>
    <mergeCell ref="Z3882:AA3883"/>
    <mergeCell ref="BJ3904:BK3904"/>
    <mergeCell ref="BL3904:BM3904"/>
    <mergeCell ref="AL3904:AM3904"/>
    <mergeCell ref="AN3904:AO3904"/>
    <mergeCell ref="AP3904:AQ3904"/>
    <mergeCell ref="AR3904:AS3904"/>
    <mergeCell ref="AT3904:AU3904"/>
    <mergeCell ref="AV3904:AW3904"/>
    <mergeCell ref="BH3903:BM3903"/>
    <mergeCell ref="B3891:C3891"/>
    <mergeCell ref="H3891:J3891"/>
    <mergeCell ref="L3891:N3891"/>
    <mergeCell ref="O3891:R3891"/>
    <mergeCell ref="AD3904:AE3904"/>
    <mergeCell ref="AF3904:AG3904"/>
    <mergeCell ref="AH3904:AI3904"/>
    <mergeCell ref="AJ3904:AK3904"/>
    <mergeCell ref="BQ3888:BQ3889"/>
    <mergeCell ref="BR3890:BS3890"/>
    <mergeCell ref="BQ3903:BQ3904"/>
    <mergeCell ref="BS3882:BS3883"/>
    <mergeCell ref="C3883:D3883"/>
    <mergeCell ref="B3884:B3885"/>
    <mergeCell ref="C3884:D3884"/>
    <mergeCell ref="E3884:E3885"/>
    <mergeCell ref="F3884:F3885"/>
    <mergeCell ref="G3884:G3885"/>
    <mergeCell ref="AZ3882:BA3883"/>
    <mergeCell ref="BB3882:BC3883"/>
    <mergeCell ref="BD3882:BE3883"/>
    <mergeCell ref="BF3882:BG3883"/>
    <mergeCell ref="BH3882:BI3883"/>
    <mergeCell ref="BJ3882:BK3883"/>
    <mergeCell ref="AN3882:AO3883"/>
    <mergeCell ref="AP3882:AQ3883"/>
    <mergeCell ref="AR3882:AS3883"/>
    <mergeCell ref="AT3882:AU3883"/>
    <mergeCell ref="AV3882:AW3883"/>
    <mergeCell ref="AX3882:AY3883"/>
    <mergeCell ref="AB3882:AC3883"/>
    <mergeCell ref="AD3882:AE3883"/>
    <mergeCell ref="BS3886:BS3887"/>
    <mergeCell ref="B3888:C3888"/>
    <mergeCell ref="BF3886:BG3887"/>
    <mergeCell ref="BH3886:BI3887"/>
    <mergeCell ref="BJ3886:BK3887"/>
    <mergeCell ref="BL3886:BM3887"/>
    <mergeCell ref="BN3886:BP3887"/>
    <mergeCell ref="BR3886:BR3887"/>
    <mergeCell ref="AT3886:AU3887"/>
    <mergeCell ref="AF3882:AG3883"/>
    <mergeCell ref="B3886:C3887"/>
    <mergeCell ref="D3886:E3887"/>
    <mergeCell ref="H3886:I3887"/>
    <mergeCell ref="J3886:K3887"/>
    <mergeCell ref="L3886:M3887"/>
    <mergeCell ref="N3886:O3887"/>
    <mergeCell ref="P3886:Q3887"/>
    <mergeCell ref="R3886:S3887"/>
    <mergeCell ref="D3888:E3889"/>
    <mergeCell ref="H3888:I3889"/>
    <mergeCell ref="AH3882:AI3883"/>
    <mergeCell ref="AJ3882:AK3883"/>
    <mergeCell ref="AL3882:AM3883"/>
    <mergeCell ref="N3882:O3883"/>
    <mergeCell ref="P3882:Q3883"/>
    <mergeCell ref="R3882:S3883"/>
    <mergeCell ref="T3882:U3883"/>
    <mergeCell ref="X3888:Y3889"/>
    <mergeCell ref="Z3888:AA3889"/>
    <mergeCell ref="AB3888:AC3889"/>
    <mergeCell ref="C3885:D3885"/>
    <mergeCell ref="B3882:B3883"/>
    <mergeCell ref="C3882:D3882"/>
    <mergeCell ref="E3882:E3883"/>
    <mergeCell ref="F3882:F3883"/>
    <mergeCell ref="G3882:G3883"/>
    <mergeCell ref="H3882:I3883"/>
    <mergeCell ref="J3882:K3883"/>
    <mergeCell ref="L3882:M3883"/>
    <mergeCell ref="BQ3882:BQ3883"/>
    <mergeCell ref="BF3884:BG3885"/>
    <mergeCell ref="BH3884:BI3885"/>
    <mergeCell ref="BJ3884:BK3885"/>
    <mergeCell ref="BL3884:BM3885"/>
    <mergeCell ref="BN3884:BP3885"/>
    <mergeCell ref="BR3884:BR3885"/>
    <mergeCell ref="AT3884:AU3885"/>
    <mergeCell ref="AV3884:AW3885"/>
    <mergeCell ref="AX3884:AY3885"/>
    <mergeCell ref="AZ3884:BA3885"/>
    <mergeCell ref="BB3884:BC3885"/>
    <mergeCell ref="BD3884:BE3885"/>
    <mergeCell ref="AH3884:AI3885"/>
    <mergeCell ref="AJ3884:AK3885"/>
    <mergeCell ref="AL3884:AM3885"/>
    <mergeCell ref="AN3884:AO3885"/>
    <mergeCell ref="AP3884:AQ3885"/>
    <mergeCell ref="AR3884:AS3885"/>
    <mergeCell ref="T3884:U3885"/>
    <mergeCell ref="X3884:Y3885"/>
    <mergeCell ref="Z3884:AA3885"/>
    <mergeCell ref="AB3884:AC3885"/>
    <mergeCell ref="AD3884:AE3885"/>
    <mergeCell ref="AF3884:AG3885"/>
    <mergeCell ref="H3884:I3885"/>
    <mergeCell ref="J3884:K3885"/>
    <mergeCell ref="L3884:M3885"/>
    <mergeCell ref="N3884:O3885"/>
    <mergeCell ref="P3884:Q3885"/>
    <mergeCell ref="R3884:S3885"/>
    <mergeCell ref="BQ3884:BQ3885"/>
    <mergeCell ref="BL3882:BM3883"/>
    <mergeCell ref="BN3882:BP3883"/>
    <mergeCell ref="BR3882:BR3883"/>
    <mergeCell ref="BS3880:BS3881"/>
    <mergeCell ref="C3881:D3881"/>
    <mergeCell ref="B3878:B3879"/>
    <mergeCell ref="C3878:D3878"/>
    <mergeCell ref="E3878:E3879"/>
    <mergeCell ref="F3878:F3879"/>
    <mergeCell ref="G3878:G3879"/>
    <mergeCell ref="H3878:I3879"/>
    <mergeCell ref="J3878:K3879"/>
    <mergeCell ref="L3878:M3879"/>
    <mergeCell ref="BF3880:BG3881"/>
    <mergeCell ref="BH3880:BI3881"/>
    <mergeCell ref="BJ3880:BK3881"/>
    <mergeCell ref="BL3880:BM3881"/>
    <mergeCell ref="BN3880:BP3881"/>
    <mergeCell ref="BR3880:BR3881"/>
    <mergeCell ref="AT3880:AU3881"/>
    <mergeCell ref="AV3880:AW3881"/>
    <mergeCell ref="AX3880:AY3881"/>
    <mergeCell ref="AZ3880:BA3881"/>
    <mergeCell ref="BB3880:BC3881"/>
    <mergeCell ref="BD3880:BE3881"/>
    <mergeCell ref="AH3880:AI3881"/>
    <mergeCell ref="BQ3880:BQ3881"/>
    <mergeCell ref="AJ3880:AK3881"/>
    <mergeCell ref="AL3880:AM3881"/>
    <mergeCell ref="AN3880:AO3881"/>
    <mergeCell ref="AP3880:AQ3881"/>
    <mergeCell ref="AR3880:AS3881"/>
    <mergeCell ref="T3880:U3881"/>
    <mergeCell ref="X3880:Y3881"/>
    <mergeCell ref="Z3880:AA3881"/>
    <mergeCell ref="AB3880:AC3881"/>
    <mergeCell ref="AD3880:AE3881"/>
    <mergeCell ref="BL3878:BM3879"/>
    <mergeCell ref="BN3878:BP3879"/>
    <mergeCell ref="BR3878:BR3879"/>
    <mergeCell ref="BL3874:BM3875"/>
    <mergeCell ref="BN3874:BP3875"/>
    <mergeCell ref="BR3874:BR3875"/>
    <mergeCell ref="BQ3874:BQ3875"/>
    <mergeCell ref="C3879:D3879"/>
    <mergeCell ref="B3880:B3881"/>
    <mergeCell ref="C3880:D3880"/>
    <mergeCell ref="E3880:E3881"/>
    <mergeCell ref="F3880:F3881"/>
    <mergeCell ref="G3880:G3881"/>
    <mergeCell ref="AZ3878:BA3879"/>
    <mergeCell ref="BB3878:BC3879"/>
    <mergeCell ref="BD3878:BE3879"/>
    <mergeCell ref="BF3878:BG3879"/>
    <mergeCell ref="BH3878:BI3879"/>
    <mergeCell ref="BJ3878:BK3879"/>
    <mergeCell ref="AN3878:AO3879"/>
    <mergeCell ref="AP3878:AQ3879"/>
    <mergeCell ref="AR3878:AS3879"/>
    <mergeCell ref="AT3878:AU3879"/>
    <mergeCell ref="AV3878:AW3879"/>
    <mergeCell ref="AX3878:AY3879"/>
    <mergeCell ref="AB3878:AC3879"/>
    <mergeCell ref="AD3878:AE3879"/>
    <mergeCell ref="AF3878:AG3879"/>
    <mergeCell ref="AH3878:AI3879"/>
    <mergeCell ref="AJ3878:AK3879"/>
    <mergeCell ref="AL3878:AM3879"/>
    <mergeCell ref="N3878:O3879"/>
    <mergeCell ref="P3878:Q3879"/>
    <mergeCell ref="R3878:S3879"/>
    <mergeCell ref="T3878:U3879"/>
    <mergeCell ref="X3878:Y3879"/>
    <mergeCell ref="Z3878:AA3879"/>
    <mergeCell ref="C3875:D3875"/>
    <mergeCell ref="B3876:B3877"/>
    <mergeCell ref="C3876:D3876"/>
    <mergeCell ref="E3876:E3877"/>
    <mergeCell ref="F3876:F3877"/>
    <mergeCell ref="G3876:G3877"/>
    <mergeCell ref="AZ3874:BA3875"/>
    <mergeCell ref="BB3874:BC3875"/>
    <mergeCell ref="BD3874:BE3875"/>
    <mergeCell ref="BF3874:BG3875"/>
    <mergeCell ref="BH3874:BI3875"/>
    <mergeCell ref="BJ3874:BK3875"/>
    <mergeCell ref="AN3874:AO3875"/>
    <mergeCell ref="AP3874:AQ3875"/>
    <mergeCell ref="AR3874:AS3875"/>
    <mergeCell ref="AT3874:AU3875"/>
    <mergeCell ref="AV3874:AW3875"/>
    <mergeCell ref="AX3874:AY3875"/>
    <mergeCell ref="AB3874:AC3875"/>
    <mergeCell ref="AD3874:AE3875"/>
    <mergeCell ref="AF3874:AG3875"/>
    <mergeCell ref="AH3874:AI3875"/>
    <mergeCell ref="AJ3874:AK3875"/>
    <mergeCell ref="AL3874:AM3875"/>
    <mergeCell ref="N3874:O3875"/>
    <mergeCell ref="P3874:Q3875"/>
    <mergeCell ref="R3874:S3875"/>
    <mergeCell ref="T3874:U3875"/>
    <mergeCell ref="X3874:Y3875"/>
    <mergeCell ref="Z3874:AA3875"/>
    <mergeCell ref="C3877:D3877"/>
    <mergeCell ref="B3874:B3875"/>
    <mergeCell ref="C3874:D3874"/>
    <mergeCell ref="E3874:E3875"/>
    <mergeCell ref="F3874:F3875"/>
    <mergeCell ref="G3874:G3875"/>
    <mergeCell ref="H3874:I3875"/>
    <mergeCell ref="J3874:K3875"/>
    <mergeCell ref="L3874:M3875"/>
    <mergeCell ref="AH3876:AI3877"/>
    <mergeCell ref="AJ3876:AK3877"/>
    <mergeCell ref="AL3876:AM3877"/>
    <mergeCell ref="AN3876:AO3877"/>
    <mergeCell ref="AP3876:AQ3877"/>
    <mergeCell ref="AR3876:AS3877"/>
    <mergeCell ref="T3876:U3877"/>
    <mergeCell ref="X3876:Y3877"/>
    <mergeCell ref="Z3876:AA3877"/>
    <mergeCell ref="AB3876:AC3877"/>
    <mergeCell ref="AD3876:AE3877"/>
    <mergeCell ref="AF3876:AG3877"/>
    <mergeCell ref="H3876:I3877"/>
    <mergeCell ref="J3876:K3877"/>
    <mergeCell ref="L3876:M3877"/>
    <mergeCell ref="N3876:O3877"/>
    <mergeCell ref="P3876:Q3877"/>
    <mergeCell ref="R3876:S3877"/>
    <mergeCell ref="BB3872:BC3873"/>
    <mergeCell ref="BD3872:BE3873"/>
    <mergeCell ref="AH3872:AI3873"/>
    <mergeCell ref="AJ3872:AK3873"/>
    <mergeCell ref="AL3872:AM3873"/>
    <mergeCell ref="AN3872:AO3873"/>
    <mergeCell ref="AP3872:AQ3873"/>
    <mergeCell ref="AR3872:AS3873"/>
    <mergeCell ref="T3872:U3873"/>
    <mergeCell ref="X3872:Y3873"/>
    <mergeCell ref="Z3872:AA3873"/>
    <mergeCell ref="AB3872:AC3873"/>
    <mergeCell ref="AD3872:AE3873"/>
    <mergeCell ref="AF3872:AG3873"/>
    <mergeCell ref="H3872:I3873"/>
    <mergeCell ref="J3872:K3873"/>
    <mergeCell ref="BL3870:BM3871"/>
    <mergeCell ref="BN3870:BP3871"/>
    <mergeCell ref="BR3870:BR3871"/>
    <mergeCell ref="BS3870:BS3871"/>
    <mergeCell ref="C3871:D3871"/>
    <mergeCell ref="B3872:B3873"/>
    <mergeCell ref="C3872:D3872"/>
    <mergeCell ref="E3872:E3873"/>
    <mergeCell ref="F3872:F3873"/>
    <mergeCell ref="G3872:G3873"/>
    <mergeCell ref="AZ3870:BA3871"/>
    <mergeCell ref="BB3870:BC3871"/>
    <mergeCell ref="BD3870:BE3871"/>
    <mergeCell ref="BF3870:BG3871"/>
    <mergeCell ref="BH3870:BI3871"/>
    <mergeCell ref="BJ3870:BK3871"/>
    <mergeCell ref="AN3870:AO3871"/>
    <mergeCell ref="AP3870:AQ3871"/>
    <mergeCell ref="AR3870:AS3871"/>
    <mergeCell ref="AT3870:AU3871"/>
    <mergeCell ref="AV3870:AW3871"/>
    <mergeCell ref="AX3870:AY3871"/>
    <mergeCell ref="AB3870:AC3871"/>
    <mergeCell ref="AD3870:AE3871"/>
    <mergeCell ref="AF3870:AG3871"/>
    <mergeCell ref="AH3870:AI3871"/>
    <mergeCell ref="AJ3870:AK3871"/>
    <mergeCell ref="AL3870:AM3871"/>
    <mergeCell ref="N3870:O3871"/>
    <mergeCell ref="P3870:Q3871"/>
    <mergeCell ref="R3870:S3871"/>
    <mergeCell ref="T3870:U3871"/>
    <mergeCell ref="X3870:Y3871"/>
    <mergeCell ref="Z3870:AA3871"/>
    <mergeCell ref="BS3872:BS3873"/>
    <mergeCell ref="C3873:D3873"/>
    <mergeCell ref="B3870:B3871"/>
    <mergeCell ref="C3870:D3870"/>
    <mergeCell ref="E3870:E3871"/>
    <mergeCell ref="F3870:F3871"/>
    <mergeCell ref="G3870:G3871"/>
    <mergeCell ref="H3870:I3871"/>
    <mergeCell ref="J3870:K3871"/>
    <mergeCell ref="L3870:M3871"/>
    <mergeCell ref="BF3872:BG3873"/>
    <mergeCell ref="BH3872:BI3873"/>
    <mergeCell ref="BJ3872:BK3873"/>
    <mergeCell ref="BL3872:BM3873"/>
    <mergeCell ref="BN3872:BP3873"/>
    <mergeCell ref="BR3872:BR3873"/>
    <mergeCell ref="AT3872:AU3873"/>
    <mergeCell ref="AV3872:AW3873"/>
    <mergeCell ref="AX3872:AY3873"/>
    <mergeCell ref="AZ3872:BA3873"/>
    <mergeCell ref="L3872:M3873"/>
    <mergeCell ref="N3872:O3873"/>
    <mergeCell ref="P3872:Q3873"/>
    <mergeCell ref="R3872:S3873"/>
    <mergeCell ref="BQ3872:BQ3873"/>
    <mergeCell ref="BS3868:BS3869"/>
    <mergeCell ref="C3869:D3869"/>
    <mergeCell ref="B3866:B3867"/>
    <mergeCell ref="C3866:D3866"/>
    <mergeCell ref="E3866:E3867"/>
    <mergeCell ref="F3866:F3867"/>
    <mergeCell ref="G3866:G3867"/>
    <mergeCell ref="H3866:I3867"/>
    <mergeCell ref="J3866:K3867"/>
    <mergeCell ref="L3866:M3867"/>
    <mergeCell ref="BF3868:BG3869"/>
    <mergeCell ref="BH3868:BI3869"/>
    <mergeCell ref="BJ3868:BK3869"/>
    <mergeCell ref="BL3868:BM3869"/>
    <mergeCell ref="BN3868:BP3869"/>
    <mergeCell ref="BR3868:BR3869"/>
    <mergeCell ref="AT3868:AU3869"/>
    <mergeCell ref="AV3868:AW3869"/>
    <mergeCell ref="AX3868:AY3869"/>
    <mergeCell ref="AZ3868:BA3869"/>
    <mergeCell ref="BB3868:BC3869"/>
    <mergeCell ref="BD3868:BE3869"/>
    <mergeCell ref="AH3868:AI3869"/>
    <mergeCell ref="AJ3868:AK3869"/>
    <mergeCell ref="AL3868:AM3869"/>
    <mergeCell ref="AN3868:AO3869"/>
    <mergeCell ref="AP3868:AQ3869"/>
    <mergeCell ref="AR3868:AS3869"/>
    <mergeCell ref="T3868:U3869"/>
    <mergeCell ref="X3868:Y3869"/>
    <mergeCell ref="Z3868:AA3869"/>
    <mergeCell ref="AB3868:AC3869"/>
    <mergeCell ref="AD3868:AE3869"/>
    <mergeCell ref="AF3868:AG3869"/>
    <mergeCell ref="H3868:I3869"/>
    <mergeCell ref="J3868:K3869"/>
    <mergeCell ref="L3868:M3869"/>
    <mergeCell ref="N3868:O3869"/>
    <mergeCell ref="P3868:Q3869"/>
    <mergeCell ref="R3868:S3869"/>
    <mergeCell ref="BF3864:BG3865"/>
    <mergeCell ref="BH3864:BI3865"/>
    <mergeCell ref="BJ3864:BK3865"/>
    <mergeCell ref="BL3864:BM3865"/>
    <mergeCell ref="BN3864:BP3865"/>
    <mergeCell ref="BR3864:BR3865"/>
    <mergeCell ref="AT3864:AU3865"/>
    <mergeCell ref="AV3864:AW3865"/>
    <mergeCell ref="AX3864:AY3865"/>
    <mergeCell ref="AZ3864:BA3865"/>
    <mergeCell ref="BB3864:BC3865"/>
    <mergeCell ref="BD3864:BE3865"/>
    <mergeCell ref="AH3864:AI3865"/>
    <mergeCell ref="AJ3864:AK3865"/>
    <mergeCell ref="AL3864:AM3865"/>
    <mergeCell ref="AN3864:AO3865"/>
    <mergeCell ref="AP3864:AQ3865"/>
    <mergeCell ref="AR3864:AS3865"/>
    <mergeCell ref="T3864:U3865"/>
    <mergeCell ref="X3864:Y3865"/>
    <mergeCell ref="Z3864:AA3865"/>
    <mergeCell ref="AB3864:AC3865"/>
    <mergeCell ref="AD3864:AE3865"/>
    <mergeCell ref="AF3864:AG3865"/>
    <mergeCell ref="H3864:I3865"/>
    <mergeCell ref="J3864:K3865"/>
    <mergeCell ref="L3864:M3865"/>
    <mergeCell ref="N3864:O3865"/>
    <mergeCell ref="P3864:Q3865"/>
    <mergeCell ref="R3864:S3865"/>
    <mergeCell ref="BQ3862:BQ3863"/>
    <mergeCell ref="C3867:D3867"/>
    <mergeCell ref="B3868:B3869"/>
    <mergeCell ref="C3868:D3868"/>
    <mergeCell ref="E3868:E3869"/>
    <mergeCell ref="F3868:F3869"/>
    <mergeCell ref="G3868:G3869"/>
    <mergeCell ref="AZ3866:BA3867"/>
    <mergeCell ref="BB3866:BC3867"/>
    <mergeCell ref="BD3866:BE3867"/>
    <mergeCell ref="BF3866:BG3867"/>
    <mergeCell ref="BH3866:BI3867"/>
    <mergeCell ref="BJ3866:BK3867"/>
    <mergeCell ref="AN3866:AO3867"/>
    <mergeCell ref="AP3866:AQ3867"/>
    <mergeCell ref="AR3866:AS3867"/>
    <mergeCell ref="AT3866:AU3867"/>
    <mergeCell ref="AV3866:AW3867"/>
    <mergeCell ref="AX3866:AY3867"/>
    <mergeCell ref="AB3866:AC3867"/>
    <mergeCell ref="AD3866:AE3867"/>
    <mergeCell ref="AF3866:AG3867"/>
    <mergeCell ref="AH3866:AI3867"/>
    <mergeCell ref="AJ3866:AK3867"/>
    <mergeCell ref="AL3866:AM3867"/>
    <mergeCell ref="N3866:O3867"/>
    <mergeCell ref="P3866:Q3867"/>
    <mergeCell ref="R3866:S3867"/>
    <mergeCell ref="T3866:U3867"/>
    <mergeCell ref="X3866:Y3867"/>
    <mergeCell ref="Z3866:AA3867"/>
    <mergeCell ref="AH3860:AI3861"/>
    <mergeCell ref="AJ3860:AK3861"/>
    <mergeCell ref="AL3860:AM3861"/>
    <mergeCell ref="AN3860:AO3861"/>
    <mergeCell ref="AP3860:AQ3861"/>
    <mergeCell ref="AR3860:AS3861"/>
    <mergeCell ref="T3860:U3861"/>
    <mergeCell ref="X3860:Y3861"/>
    <mergeCell ref="Z3860:AA3861"/>
    <mergeCell ref="AB3860:AC3861"/>
    <mergeCell ref="AD3860:AE3861"/>
    <mergeCell ref="AF3860:AG3861"/>
    <mergeCell ref="H3860:I3861"/>
    <mergeCell ref="J3860:K3861"/>
    <mergeCell ref="L3860:M3861"/>
    <mergeCell ref="N3860:O3861"/>
    <mergeCell ref="P3860:Q3861"/>
    <mergeCell ref="R3860:S3861"/>
    <mergeCell ref="BQ3858:BQ3859"/>
    <mergeCell ref="BQ3860:BQ3861"/>
    <mergeCell ref="BL3862:BM3863"/>
    <mergeCell ref="BN3862:BP3863"/>
    <mergeCell ref="BR3862:BR3863"/>
    <mergeCell ref="BS3862:BS3863"/>
    <mergeCell ref="C3863:D3863"/>
    <mergeCell ref="B3864:B3865"/>
    <mergeCell ref="C3864:D3864"/>
    <mergeCell ref="E3864:E3865"/>
    <mergeCell ref="F3864:F3865"/>
    <mergeCell ref="G3864:G3865"/>
    <mergeCell ref="AZ3862:BA3863"/>
    <mergeCell ref="BB3862:BC3863"/>
    <mergeCell ref="BD3862:BE3863"/>
    <mergeCell ref="BF3862:BG3863"/>
    <mergeCell ref="BH3862:BI3863"/>
    <mergeCell ref="BJ3862:BK3863"/>
    <mergeCell ref="AN3862:AO3863"/>
    <mergeCell ref="AP3862:AQ3863"/>
    <mergeCell ref="AR3862:AS3863"/>
    <mergeCell ref="AT3862:AU3863"/>
    <mergeCell ref="AV3862:AW3863"/>
    <mergeCell ref="AX3862:AY3863"/>
    <mergeCell ref="AB3862:AC3863"/>
    <mergeCell ref="AD3862:AE3863"/>
    <mergeCell ref="AF3862:AG3863"/>
    <mergeCell ref="AH3862:AI3863"/>
    <mergeCell ref="AJ3862:AK3863"/>
    <mergeCell ref="AL3862:AM3863"/>
    <mergeCell ref="N3862:O3863"/>
    <mergeCell ref="P3862:Q3863"/>
    <mergeCell ref="R3862:S3863"/>
    <mergeCell ref="T3862:U3863"/>
    <mergeCell ref="X3862:Y3863"/>
    <mergeCell ref="Z3862:AA3863"/>
    <mergeCell ref="BS3864:BS3865"/>
    <mergeCell ref="C3865:D3865"/>
    <mergeCell ref="B3862:B3863"/>
    <mergeCell ref="C3862:D3862"/>
    <mergeCell ref="E3862:E3863"/>
    <mergeCell ref="F3862:F3863"/>
    <mergeCell ref="G3862:G3863"/>
    <mergeCell ref="H3862:I3863"/>
    <mergeCell ref="J3862:K3863"/>
    <mergeCell ref="L3862:M3863"/>
    <mergeCell ref="T3856:U3857"/>
    <mergeCell ref="X3856:Y3857"/>
    <mergeCell ref="Z3856:AA3857"/>
    <mergeCell ref="AB3856:AC3857"/>
    <mergeCell ref="AD3856:AE3857"/>
    <mergeCell ref="AF3856:AG3857"/>
    <mergeCell ref="H3856:I3857"/>
    <mergeCell ref="J3856:K3857"/>
    <mergeCell ref="L3856:M3857"/>
    <mergeCell ref="N3856:O3857"/>
    <mergeCell ref="P3856:Q3857"/>
    <mergeCell ref="R3856:S3857"/>
    <mergeCell ref="BL3858:BM3859"/>
    <mergeCell ref="BN3858:BP3859"/>
    <mergeCell ref="BR3858:BR3859"/>
    <mergeCell ref="BS3858:BS3859"/>
    <mergeCell ref="C3859:D3859"/>
    <mergeCell ref="B3860:B3861"/>
    <mergeCell ref="C3860:D3860"/>
    <mergeCell ref="E3860:E3861"/>
    <mergeCell ref="F3860:F3861"/>
    <mergeCell ref="G3860:G3861"/>
    <mergeCell ref="AZ3858:BA3859"/>
    <mergeCell ref="BB3858:BC3859"/>
    <mergeCell ref="BD3858:BE3859"/>
    <mergeCell ref="BF3858:BG3859"/>
    <mergeCell ref="BH3858:BI3859"/>
    <mergeCell ref="BJ3858:BK3859"/>
    <mergeCell ref="AN3858:AO3859"/>
    <mergeCell ref="AP3858:AQ3859"/>
    <mergeCell ref="AR3858:AS3859"/>
    <mergeCell ref="AT3858:AU3859"/>
    <mergeCell ref="AV3858:AW3859"/>
    <mergeCell ref="AX3858:AY3859"/>
    <mergeCell ref="AB3858:AC3859"/>
    <mergeCell ref="AD3858:AE3859"/>
    <mergeCell ref="AF3858:AG3859"/>
    <mergeCell ref="AH3858:AI3859"/>
    <mergeCell ref="AJ3858:AK3859"/>
    <mergeCell ref="AL3858:AM3859"/>
    <mergeCell ref="N3858:O3859"/>
    <mergeCell ref="P3858:Q3859"/>
    <mergeCell ref="R3858:S3859"/>
    <mergeCell ref="T3858:U3859"/>
    <mergeCell ref="X3858:Y3859"/>
    <mergeCell ref="Z3858:AA3859"/>
    <mergeCell ref="BS3860:BS3861"/>
    <mergeCell ref="C3861:D3861"/>
    <mergeCell ref="B3858:B3859"/>
    <mergeCell ref="C3858:D3858"/>
    <mergeCell ref="E3858:E3859"/>
    <mergeCell ref="F3858:F3859"/>
    <mergeCell ref="G3858:G3859"/>
    <mergeCell ref="H3858:I3859"/>
    <mergeCell ref="J3858:K3859"/>
    <mergeCell ref="L3858:M3859"/>
    <mergeCell ref="BF3860:BG3861"/>
    <mergeCell ref="BH3860:BI3861"/>
    <mergeCell ref="BJ3860:BK3861"/>
    <mergeCell ref="BL3860:BM3861"/>
    <mergeCell ref="BN3860:BP3861"/>
    <mergeCell ref="BR3860:BR3861"/>
    <mergeCell ref="AT3860:AU3861"/>
    <mergeCell ref="AV3860:AW3861"/>
    <mergeCell ref="P3852:Q3853"/>
    <mergeCell ref="R3852:S3853"/>
    <mergeCell ref="BL3854:BM3855"/>
    <mergeCell ref="BN3854:BP3855"/>
    <mergeCell ref="BR3854:BR3855"/>
    <mergeCell ref="BS3854:BS3855"/>
    <mergeCell ref="C3855:D3855"/>
    <mergeCell ref="B3856:B3857"/>
    <mergeCell ref="C3856:D3856"/>
    <mergeCell ref="E3856:E3857"/>
    <mergeCell ref="F3856:F3857"/>
    <mergeCell ref="G3856:G3857"/>
    <mergeCell ref="AZ3854:BA3855"/>
    <mergeCell ref="BB3854:BC3855"/>
    <mergeCell ref="BD3854:BE3855"/>
    <mergeCell ref="BF3854:BG3855"/>
    <mergeCell ref="BH3854:BI3855"/>
    <mergeCell ref="BJ3854:BK3855"/>
    <mergeCell ref="AN3854:AO3855"/>
    <mergeCell ref="AP3854:AQ3855"/>
    <mergeCell ref="AR3854:AS3855"/>
    <mergeCell ref="AT3854:AU3855"/>
    <mergeCell ref="AV3854:AW3855"/>
    <mergeCell ref="AX3854:AY3855"/>
    <mergeCell ref="AB3854:AC3855"/>
    <mergeCell ref="AD3854:AE3855"/>
    <mergeCell ref="AF3854:AG3855"/>
    <mergeCell ref="AH3854:AI3855"/>
    <mergeCell ref="AJ3854:AK3855"/>
    <mergeCell ref="AL3854:AM3855"/>
    <mergeCell ref="N3854:O3855"/>
    <mergeCell ref="P3854:Q3855"/>
    <mergeCell ref="R3854:S3855"/>
    <mergeCell ref="T3854:U3855"/>
    <mergeCell ref="X3854:Y3855"/>
    <mergeCell ref="Z3854:AA3855"/>
    <mergeCell ref="BS3856:BS3857"/>
    <mergeCell ref="C3857:D3857"/>
    <mergeCell ref="B3854:B3855"/>
    <mergeCell ref="C3854:D3854"/>
    <mergeCell ref="E3854:E3855"/>
    <mergeCell ref="F3854:F3855"/>
    <mergeCell ref="G3854:G3855"/>
    <mergeCell ref="H3854:I3855"/>
    <mergeCell ref="J3854:K3855"/>
    <mergeCell ref="L3854:M3855"/>
    <mergeCell ref="BF3856:BG3857"/>
    <mergeCell ref="BH3856:BI3857"/>
    <mergeCell ref="BJ3856:BK3857"/>
    <mergeCell ref="BL3856:BM3857"/>
    <mergeCell ref="BN3856:BP3857"/>
    <mergeCell ref="BR3856:BR3857"/>
    <mergeCell ref="AT3856:AU3857"/>
    <mergeCell ref="AV3856:AW3857"/>
    <mergeCell ref="AX3856:AY3857"/>
    <mergeCell ref="AZ3856:BA3857"/>
    <mergeCell ref="BB3856:BC3857"/>
    <mergeCell ref="BD3856:BE3857"/>
    <mergeCell ref="AH3856:AI3857"/>
    <mergeCell ref="AJ3856:AK3857"/>
    <mergeCell ref="AL3856:AM3857"/>
    <mergeCell ref="AN3856:AO3857"/>
    <mergeCell ref="AP3856:AQ3857"/>
    <mergeCell ref="AR3856:AS3857"/>
    <mergeCell ref="B3852:B3853"/>
    <mergeCell ref="C3852:D3852"/>
    <mergeCell ref="E3852:E3853"/>
    <mergeCell ref="F3852:F3853"/>
    <mergeCell ref="G3852:G3853"/>
    <mergeCell ref="AZ3850:BA3851"/>
    <mergeCell ref="BB3850:BC3851"/>
    <mergeCell ref="BD3850:BE3851"/>
    <mergeCell ref="BF3850:BG3851"/>
    <mergeCell ref="BH3850:BI3851"/>
    <mergeCell ref="BJ3850:BK3851"/>
    <mergeCell ref="AN3850:AO3851"/>
    <mergeCell ref="AP3850:AQ3851"/>
    <mergeCell ref="AR3850:AS3851"/>
    <mergeCell ref="AT3850:AU3851"/>
    <mergeCell ref="AV3850:AW3851"/>
    <mergeCell ref="AX3850:AY3851"/>
    <mergeCell ref="AB3850:AC3851"/>
    <mergeCell ref="AD3850:AE3851"/>
    <mergeCell ref="AF3850:AG3851"/>
    <mergeCell ref="AH3850:AI3851"/>
    <mergeCell ref="AJ3850:AK3851"/>
    <mergeCell ref="AL3850:AM3851"/>
    <mergeCell ref="N3850:O3851"/>
    <mergeCell ref="P3850:Q3851"/>
    <mergeCell ref="R3850:S3851"/>
    <mergeCell ref="T3850:U3851"/>
    <mergeCell ref="X3850:Y3851"/>
    <mergeCell ref="Z3850:AA3851"/>
    <mergeCell ref="BS3852:BS3853"/>
    <mergeCell ref="C3853:D3853"/>
    <mergeCell ref="B3848:B3849"/>
    <mergeCell ref="C3848:D3848"/>
    <mergeCell ref="E3848:E3849"/>
    <mergeCell ref="F3848:F3849"/>
    <mergeCell ref="G3848:G3849"/>
    <mergeCell ref="BF3852:BG3853"/>
    <mergeCell ref="BH3852:BI3853"/>
    <mergeCell ref="BJ3852:BK3853"/>
    <mergeCell ref="BL3852:BM3853"/>
    <mergeCell ref="BN3852:BP3853"/>
    <mergeCell ref="BR3852:BR3853"/>
    <mergeCell ref="AT3852:AU3853"/>
    <mergeCell ref="AV3852:AW3853"/>
    <mergeCell ref="AX3852:AY3853"/>
    <mergeCell ref="AZ3852:BA3853"/>
    <mergeCell ref="BB3852:BC3853"/>
    <mergeCell ref="BD3852:BE3853"/>
    <mergeCell ref="AH3852:AI3853"/>
    <mergeCell ref="AJ3852:AK3853"/>
    <mergeCell ref="AL3852:AM3853"/>
    <mergeCell ref="AN3852:AO3853"/>
    <mergeCell ref="AP3852:AQ3853"/>
    <mergeCell ref="AR3852:AS3853"/>
    <mergeCell ref="T3852:U3853"/>
    <mergeCell ref="X3852:Y3853"/>
    <mergeCell ref="Z3852:AA3853"/>
    <mergeCell ref="AB3852:AC3853"/>
    <mergeCell ref="AD3852:AE3853"/>
    <mergeCell ref="AF3852:AG3853"/>
    <mergeCell ref="H3852:I3853"/>
    <mergeCell ref="J3852:K3853"/>
    <mergeCell ref="L3852:M3853"/>
    <mergeCell ref="N3852:O3853"/>
    <mergeCell ref="C3849:D3849"/>
    <mergeCell ref="B3850:B3851"/>
    <mergeCell ref="C3850:D3850"/>
    <mergeCell ref="E3850:E3851"/>
    <mergeCell ref="F3850:F3851"/>
    <mergeCell ref="G3850:G3851"/>
    <mergeCell ref="H3850:I3851"/>
    <mergeCell ref="J3850:K3851"/>
    <mergeCell ref="L3850:M3851"/>
    <mergeCell ref="BF3848:BG3849"/>
    <mergeCell ref="BH3848:BI3849"/>
    <mergeCell ref="BJ3848:BK3849"/>
    <mergeCell ref="BL3848:BM3849"/>
    <mergeCell ref="BN3848:BP3849"/>
    <mergeCell ref="BR3848:BR3849"/>
    <mergeCell ref="AT3848:AU3849"/>
    <mergeCell ref="AV3848:AW3849"/>
    <mergeCell ref="AX3848:AY3849"/>
    <mergeCell ref="AZ3848:BA3849"/>
    <mergeCell ref="BB3848:BC3849"/>
    <mergeCell ref="BD3848:BE3849"/>
    <mergeCell ref="AH3848:AI3849"/>
    <mergeCell ref="AJ3848:AK3849"/>
    <mergeCell ref="AL3848:AM3849"/>
    <mergeCell ref="AN3848:AO3849"/>
    <mergeCell ref="AP3848:AQ3849"/>
    <mergeCell ref="AR3848:AS3849"/>
    <mergeCell ref="T3848:U3849"/>
    <mergeCell ref="X3848:Y3849"/>
    <mergeCell ref="Z3848:AA3849"/>
    <mergeCell ref="AB3848:AC3849"/>
    <mergeCell ref="AD3848:AE3849"/>
    <mergeCell ref="AF3848:AG3849"/>
    <mergeCell ref="H3848:I3849"/>
    <mergeCell ref="J3848:K3849"/>
    <mergeCell ref="L3848:M3849"/>
    <mergeCell ref="N3848:O3849"/>
    <mergeCell ref="P3848:Q3849"/>
    <mergeCell ref="R3848:S3849"/>
    <mergeCell ref="BL3850:BM3851"/>
    <mergeCell ref="BN3850:BP3851"/>
    <mergeCell ref="BR3850:BR3851"/>
    <mergeCell ref="C3851:D3851"/>
    <mergeCell ref="BQ3848:BQ3849"/>
    <mergeCell ref="BD3846:BE3847"/>
    <mergeCell ref="BF3846:BG3847"/>
    <mergeCell ref="BH3846:BI3847"/>
    <mergeCell ref="BJ3846:BK3847"/>
    <mergeCell ref="AN3846:AO3847"/>
    <mergeCell ref="AP3846:AQ3847"/>
    <mergeCell ref="AR3846:AS3847"/>
    <mergeCell ref="AT3846:AU3847"/>
    <mergeCell ref="AV3846:AW3847"/>
    <mergeCell ref="AX3846:AY3847"/>
    <mergeCell ref="AB3846:AC3847"/>
    <mergeCell ref="AD3846:AE3847"/>
    <mergeCell ref="AF3846:AG3847"/>
    <mergeCell ref="AH3846:AI3847"/>
    <mergeCell ref="AJ3846:AK3847"/>
    <mergeCell ref="AL3846:AM3847"/>
    <mergeCell ref="N3846:O3847"/>
    <mergeCell ref="P3846:Q3847"/>
    <mergeCell ref="R3846:S3847"/>
    <mergeCell ref="T3846:U3847"/>
    <mergeCell ref="X3846:Y3847"/>
    <mergeCell ref="Z3846:AA3847"/>
    <mergeCell ref="B3846:B3847"/>
    <mergeCell ref="C3846:D3846"/>
    <mergeCell ref="E3846:E3847"/>
    <mergeCell ref="F3846:F3847"/>
    <mergeCell ref="G3846:G3847"/>
    <mergeCell ref="BQ3846:BQ3847"/>
    <mergeCell ref="C3847:D3847"/>
    <mergeCell ref="BF3841:BO3841"/>
    <mergeCell ref="B3844:B3845"/>
    <mergeCell ref="C3844:D3845"/>
    <mergeCell ref="F3844:F3845"/>
    <mergeCell ref="G3844:G3845"/>
    <mergeCell ref="H3844:I3845"/>
    <mergeCell ref="J3844:O3844"/>
    <mergeCell ref="P3844:U3844"/>
    <mergeCell ref="X3844:Y3845"/>
    <mergeCell ref="Z3844:AA3845"/>
    <mergeCell ref="C3841:D3841"/>
    <mergeCell ref="E3841:AE3841"/>
    <mergeCell ref="AG3841:AJ3841"/>
    <mergeCell ref="AK3841:BB3841"/>
    <mergeCell ref="BC3841:BE3841"/>
    <mergeCell ref="BN3844:BP3845"/>
    <mergeCell ref="J3845:K3845"/>
    <mergeCell ref="L3845:M3845"/>
    <mergeCell ref="N3845:O3845"/>
    <mergeCell ref="P3845:Q3845"/>
    <mergeCell ref="R3845:S3845"/>
    <mergeCell ref="T3845:U3845"/>
    <mergeCell ref="AB3844:AC3845"/>
    <mergeCell ref="AD3844:AI3844"/>
    <mergeCell ref="AJ3844:AO3844"/>
    <mergeCell ref="AP3844:AU3844"/>
    <mergeCell ref="AV3844:BA3844"/>
    <mergeCell ref="BB3844:BG3844"/>
    <mergeCell ref="AP3845:AQ3845"/>
    <mergeCell ref="AR3845:AS3845"/>
    <mergeCell ref="AT3845:AU3845"/>
    <mergeCell ref="AV3845:AW3845"/>
    <mergeCell ref="BH3844:BM3844"/>
    <mergeCell ref="B3834:C3834"/>
    <mergeCell ref="H3834:J3834"/>
    <mergeCell ref="L3834:N3834"/>
    <mergeCell ref="BL3846:BM3847"/>
    <mergeCell ref="BN3846:BP3847"/>
    <mergeCell ref="BR3846:BR3847"/>
    <mergeCell ref="B3837:BP3837"/>
    <mergeCell ref="E3839:AE3839"/>
    <mergeCell ref="AG3839:AM3839"/>
    <mergeCell ref="AN3839:BO3839"/>
    <mergeCell ref="AQ3834:AS3834"/>
    <mergeCell ref="AU3834:AW3834"/>
    <mergeCell ref="BB3834:BF3834"/>
    <mergeCell ref="BG3834:BI3834"/>
    <mergeCell ref="BK3834:BM3834"/>
    <mergeCell ref="BC3835:BP3835"/>
    <mergeCell ref="S3834:U3834"/>
    <mergeCell ref="L3829:M3830"/>
    <mergeCell ref="N3829:O3830"/>
    <mergeCell ref="P3829:Q3830"/>
    <mergeCell ref="R3829:S3830"/>
    <mergeCell ref="T3829:U3830"/>
    <mergeCell ref="X3829:Y3830"/>
    <mergeCell ref="Z3829:AA3830"/>
    <mergeCell ref="AB3829:AC3830"/>
    <mergeCell ref="AD3829:AE3830"/>
    <mergeCell ref="AF3829:AG3830"/>
    <mergeCell ref="AH3829:AI3830"/>
    <mergeCell ref="AJ3829:AK3830"/>
    <mergeCell ref="AL3829:AM3830"/>
    <mergeCell ref="AN3829:AO3830"/>
    <mergeCell ref="AP3829:AQ3830"/>
    <mergeCell ref="AR3829:AS3830"/>
    <mergeCell ref="AT3829:AU3830"/>
    <mergeCell ref="AV3829:AW3830"/>
    <mergeCell ref="AX3829:AY3830"/>
    <mergeCell ref="AZ3829:BA3830"/>
    <mergeCell ref="BB3829:BC3830"/>
    <mergeCell ref="BD3829:BE3830"/>
    <mergeCell ref="H3846:I3847"/>
    <mergeCell ref="J3846:K3847"/>
    <mergeCell ref="L3846:M3847"/>
    <mergeCell ref="AX3845:AY3845"/>
    <mergeCell ref="AZ3845:BA3845"/>
    <mergeCell ref="BB3845:BC3845"/>
    <mergeCell ref="BD3845:BE3845"/>
    <mergeCell ref="BF3845:BG3845"/>
    <mergeCell ref="BH3845:BI3845"/>
    <mergeCell ref="AL3845:AM3845"/>
    <mergeCell ref="AN3845:AO3845"/>
    <mergeCell ref="BJ3845:BK3845"/>
    <mergeCell ref="BL3845:BM3845"/>
    <mergeCell ref="B3832:C3832"/>
    <mergeCell ref="H3832:J3832"/>
    <mergeCell ref="L3832:N3832"/>
    <mergeCell ref="O3832:R3832"/>
    <mergeCell ref="AD3845:AE3845"/>
    <mergeCell ref="AF3845:AG3845"/>
    <mergeCell ref="AH3845:AI3845"/>
    <mergeCell ref="AJ3845:AK3845"/>
    <mergeCell ref="BQ3829:BQ3830"/>
    <mergeCell ref="BR3831:BS3831"/>
    <mergeCell ref="BQ3844:BQ3845"/>
    <mergeCell ref="BB3846:BC3847"/>
    <mergeCell ref="AR3823:AS3824"/>
    <mergeCell ref="AT3823:AU3824"/>
    <mergeCell ref="AV3823:AW3824"/>
    <mergeCell ref="AX3823:AY3824"/>
    <mergeCell ref="AB3823:AC3824"/>
    <mergeCell ref="AD3823:AE3824"/>
    <mergeCell ref="BS3827:BS3828"/>
    <mergeCell ref="B3829:C3829"/>
    <mergeCell ref="BF3827:BG3828"/>
    <mergeCell ref="BH3827:BI3828"/>
    <mergeCell ref="BJ3827:BK3828"/>
    <mergeCell ref="BL3827:BM3828"/>
    <mergeCell ref="BN3827:BP3828"/>
    <mergeCell ref="BR3827:BR3828"/>
    <mergeCell ref="AT3827:AU3828"/>
    <mergeCell ref="AF3823:AG3824"/>
    <mergeCell ref="AH3823:AI3824"/>
    <mergeCell ref="AJ3823:AK3824"/>
    <mergeCell ref="AL3823:AM3824"/>
    <mergeCell ref="N3823:O3824"/>
    <mergeCell ref="P3823:Q3824"/>
    <mergeCell ref="R3823:S3824"/>
    <mergeCell ref="T3823:U3824"/>
    <mergeCell ref="X3823:Y3824"/>
    <mergeCell ref="Z3823:AA3824"/>
    <mergeCell ref="B3827:C3828"/>
    <mergeCell ref="D3827:E3828"/>
    <mergeCell ref="H3827:I3828"/>
    <mergeCell ref="J3827:K3828"/>
    <mergeCell ref="L3827:M3828"/>
    <mergeCell ref="N3827:O3828"/>
    <mergeCell ref="P3827:Q3828"/>
    <mergeCell ref="R3827:S3828"/>
    <mergeCell ref="D3829:E3830"/>
    <mergeCell ref="H3829:I3830"/>
    <mergeCell ref="J3829:K3830"/>
    <mergeCell ref="BS3825:BS3826"/>
    <mergeCell ref="C3826:D3826"/>
    <mergeCell ref="B3823:B3824"/>
    <mergeCell ref="C3823:D3823"/>
    <mergeCell ref="E3823:E3824"/>
    <mergeCell ref="F3823:F3824"/>
    <mergeCell ref="G3823:G3824"/>
    <mergeCell ref="H3823:I3824"/>
    <mergeCell ref="J3823:K3824"/>
    <mergeCell ref="L3823:M3824"/>
    <mergeCell ref="BQ3823:BQ3824"/>
    <mergeCell ref="BF3825:BG3826"/>
    <mergeCell ref="BH3825:BI3826"/>
    <mergeCell ref="BJ3825:BK3826"/>
    <mergeCell ref="BL3825:BM3826"/>
    <mergeCell ref="BN3825:BP3826"/>
    <mergeCell ref="BR3825:BR3826"/>
    <mergeCell ref="AT3825:AU3826"/>
    <mergeCell ref="AV3825:AW3826"/>
    <mergeCell ref="AX3825:AY3826"/>
    <mergeCell ref="AZ3825:BA3826"/>
    <mergeCell ref="BB3825:BC3826"/>
    <mergeCell ref="BD3825:BE3826"/>
    <mergeCell ref="AH3825:AI3826"/>
    <mergeCell ref="AJ3825:AK3826"/>
    <mergeCell ref="AL3825:AM3826"/>
    <mergeCell ref="AN3825:AO3826"/>
    <mergeCell ref="AP3825:AQ3826"/>
    <mergeCell ref="AR3825:AS3826"/>
    <mergeCell ref="T3825:U3826"/>
    <mergeCell ref="X3825:Y3826"/>
    <mergeCell ref="Z3825:AA3826"/>
    <mergeCell ref="AB3825:AC3826"/>
    <mergeCell ref="AD3825:AE3826"/>
    <mergeCell ref="AF3825:AG3826"/>
    <mergeCell ref="H3825:I3826"/>
    <mergeCell ref="J3825:K3826"/>
    <mergeCell ref="L3825:M3826"/>
    <mergeCell ref="N3825:O3826"/>
    <mergeCell ref="P3825:Q3826"/>
    <mergeCell ref="R3825:S3826"/>
    <mergeCell ref="BQ3825:BQ3826"/>
    <mergeCell ref="BL3823:BM3824"/>
    <mergeCell ref="BN3823:BP3824"/>
    <mergeCell ref="BR3823:BR3824"/>
    <mergeCell ref="C3820:D3820"/>
    <mergeCell ref="B3821:B3822"/>
    <mergeCell ref="C3821:D3821"/>
    <mergeCell ref="E3821:E3822"/>
    <mergeCell ref="F3821:F3822"/>
    <mergeCell ref="G3821:G3822"/>
    <mergeCell ref="AZ3819:BA3820"/>
    <mergeCell ref="BB3819:BC3820"/>
    <mergeCell ref="BD3819:BE3820"/>
    <mergeCell ref="BF3819:BG3820"/>
    <mergeCell ref="BH3819:BI3820"/>
    <mergeCell ref="BJ3819:BK3820"/>
    <mergeCell ref="AN3819:AO3820"/>
    <mergeCell ref="AP3819:AQ3820"/>
    <mergeCell ref="AR3819:AS3820"/>
    <mergeCell ref="AT3819:AU3820"/>
    <mergeCell ref="AV3819:AW3820"/>
    <mergeCell ref="AX3819:AY3820"/>
    <mergeCell ref="AB3819:AC3820"/>
    <mergeCell ref="AD3819:AE3820"/>
    <mergeCell ref="AF3819:AG3820"/>
    <mergeCell ref="AH3819:AI3820"/>
    <mergeCell ref="AJ3819:AK3820"/>
    <mergeCell ref="AL3819:AM3820"/>
    <mergeCell ref="N3819:O3820"/>
    <mergeCell ref="P3819:Q3820"/>
    <mergeCell ref="R3819:S3820"/>
    <mergeCell ref="T3819:U3820"/>
    <mergeCell ref="X3819:Y3820"/>
    <mergeCell ref="Z3819:AA3820"/>
    <mergeCell ref="BR3819:BR3820"/>
    <mergeCell ref="C3824:D3824"/>
    <mergeCell ref="B3825:B3826"/>
    <mergeCell ref="C3825:D3825"/>
    <mergeCell ref="E3825:E3826"/>
    <mergeCell ref="F3825:F3826"/>
    <mergeCell ref="G3825:G3826"/>
    <mergeCell ref="AZ3823:BA3824"/>
    <mergeCell ref="BB3823:BC3824"/>
    <mergeCell ref="BD3823:BE3824"/>
    <mergeCell ref="BF3823:BG3824"/>
    <mergeCell ref="BH3823:BI3824"/>
    <mergeCell ref="BJ3823:BK3824"/>
    <mergeCell ref="AN3823:AO3824"/>
    <mergeCell ref="AP3823:AQ3824"/>
    <mergeCell ref="BS3821:BS3822"/>
    <mergeCell ref="C3822:D3822"/>
    <mergeCell ref="B3819:B3820"/>
    <mergeCell ref="C3819:D3819"/>
    <mergeCell ref="E3819:E3820"/>
    <mergeCell ref="F3819:F3820"/>
    <mergeCell ref="G3819:G3820"/>
    <mergeCell ref="H3819:I3820"/>
    <mergeCell ref="J3819:K3820"/>
    <mergeCell ref="L3819:M3820"/>
    <mergeCell ref="BF3821:BG3822"/>
    <mergeCell ref="BH3821:BI3822"/>
    <mergeCell ref="BJ3821:BK3822"/>
    <mergeCell ref="BL3821:BM3822"/>
    <mergeCell ref="BN3821:BP3822"/>
    <mergeCell ref="BR3821:BR3822"/>
    <mergeCell ref="AT3821:AU3822"/>
    <mergeCell ref="AV3821:AW3822"/>
    <mergeCell ref="AX3821:AY3822"/>
    <mergeCell ref="AZ3821:BA3822"/>
    <mergeCell ref="BB3821:BC3822"/>
    <mergeCell ref="BD3821:BE3822"/>
    <mergeCell ref="AH3821:AI3822"/>
    <mergeCell ref="BQ3821:BQ3822"/>
    <mergeCell ref="AD3821:AE3822"/>
    <mergeCell ref="AF3821:AG3822"/>
    <mergeCell ref="H3821:I3822"/>
    <mergeCell ref="J3821:K3822"/>
    <mergeCell ref="L3821:M3822"/>
    <mergeCell ref="N3821:O3822"/>
    <mergeCell ref="P3821:Q3822"/>
    <mergeCell ref="R3821:S3822"/>
    <mergeCell ref="BF3817:BG3818"/>
    <mergeCell ref="BH3817:BI3818"/>
    <mergeCell ref="BJ3817:BK3818"/>
    <mergeCell ref="BL3817:BM3818"/>
    <mergeCell ref="BN3817:BP3818"/>
    <mergeCell ref="BR3817:BR3818"/>
    <mergeCell ref="AT3817:AU3818"/>
    <mergeCell ref="AV3817:AW3818"/>
    <mergeCell ref="AX3817:AY3818"/>
    <mergeCell ref="AZ3817:BA3818"/>
    <mergeCell ref="BB3817:BC3818"/>
    <mergeCell ref="BD3817:BE3818"/>
    <mergeCell ref="AH3817:AI3818"/>
    <mergeCell ref="AJ3817:AK3818"/>
    <mergeCell ref="AL3817:AM3818"/>
    <mergeCell ref="AN3817:AO3818"/>
    <mergeCell ref="AP3817:AQ3818"/>
    <mergeCell ref="AR3817:AS3818"/>
    <mergeCell ref="T3817:U3818"/>
    <mergeCell ref="X3817:Y3818"/>
    <mergeCell ref="Z3817:AA3818"/>
    <mergeCell ref="AB3817:AC3818"/>
    <mergeCell ref="AD3817:AE3818"/>
    <mergeCell ref="AF3817:AG3818"/>
    <mergeCell ref="H3817:I3818"/>
    <mergeCell ref="J3817:K3818"/>
    <mergeCell ref="L3817:M3818"/>
    <mergeCell ref="N3817:O3818"/>
    <mergeCell ref="P3817:Q3818"/>
    <mergeCell ref="R3817:S3818"/>
    <mergeCell ref="BL3819:BM3820"/>
    <mergeCell ref="BN3819:BP3820"/>
    <mergeCell ref="BB3813:BC3814"/>
    <mergeCell ref="BD3813:BE3814"/>
    <mergeCell ref="AH3813:AI3814"/>
    <mergeCell ref="AJ3813:AK3814"/>
    <mergeCell ref="AL3813:AM3814"/>
    <mergeCell ref="AN3813:AO3814"/>
    <mergeCell ref="AP3813:AQ3814"/>
    <mergeCell ref="AR3813:AS3814"/>
    <mergeCell ref="T3813:U3814"/>
    <mergeCell ref="X3813:Y3814"/>
    <mergeCell ref="Z3813:AA3814"/>
    <mergeCell ref="AB3813:AC3814"/>
    <mergeCell ref="AD3813:AE3814"/>
    <mergeCell ref="AF3813:AG3814"/>
    <mergeCell ref="H3813:I3814"/>
    <mergeCell ref="J3813:K3814"/>
    <mergeCell ref="L3813:M3814"/>
    <mergeCell ref="N3813:O3814"/>
    <mergeCell ref="P3813:Q3814"/>
    <mergeCell ref="R3813:S3814"/>
    <mergeCell ref="BL3815:BM3816"/>
    <mergeCell ref="BN3815:BP3816"/>
    <mergeCell ref="BR3815:BR3816"/>
    <mergeCell ref="BQ3815:BQ3816"/>
    <mergeCell ref="C3816:D3816"/>
    <mergeCell ref="B3817:B3818"/>
    <mergeCell ref="C3817:D3817"/>
    <mergeCell ref="E3817:E3818"/>
    <mergeCell ref="F3817:F3818"/>
    <mergeCell ref="G3817:G3818"/>
    <mergeCell ref="AZ3815:BA3816"/>
    <mergeCell ref="BB3815:BC3816"/>
    <mergeCell ref="BD3815:BE3816"/>
    <mergeCell ref="BF3815:BG3816"/>
    <mergeCell ref="BH3815:BI3816"/>
    <mergeCell ref="BJ3815:BK3816"/>
    <mergeCell ref="AN3815:AO3816"/>
    <mergeCell ref="AP3815:AQ3816"/>
    <mergeCell ref="AR3815:AS3816"/>
    <mergeCell ref="AT3815:AU3816"/>
    <mergeCell ref="AV3815:AW3816"/>
    <mergeCell ref="AX3815:AY3816"/>
    <mergeCell ref="AB3815:AC3816"/>
    <mergeCell ref="AD3815:AE3816"/>
    <mergeCell ref="AF3815:AG3816"/>
    <mergeCell ref="AH3815:AI3816"/>
    <mergeCell ref="AJ3815:AK3816"/>
    <mergeCell ref="AL3815:AM3816"/>
    <mergeCell ref="N3815:O3816"/>
    <mergeCell ref="P3815:Q3816"/>
    <mergeCell ref="R3815:S3816"/>
    <mergeCell ref="T3815:U3816"/>
    <mergeCell ref="X3815:Y3816"/>
    <mergeCell ref="Z3815:AA3816"/>
    <mergeCell ref="BQ3813:BQ3814"/>
    <mergeCell ref="C3818:D3818"/>
    <mergeCell ref="B3815:B3816"/>
    <mergeCell ref="C3815:D3815"/>
    <mergeCell ref="E3815:E3816"/>
    <mergeCell ref="F3815:F3816"/>
    <mergeCell ref="G3815:G3816"/>
    <mergeCell ref="H3815:I3816"/>
    <mergeCell ref="J3815:K3816"/>
    <mergeCell ref="L3815:M3816"/>
    <mergeCell ref="Z3809:AA3810"/>
    <mergeCell ref="AB3809:AC3810"/>
    <mergeCell ref="AD3809:AE3810"/>
    <mergeCell ref="AF3809:AG3810"/>
    <mergeCell ref="H3809:I3810"/>
    <mergeCell ref="J3809:K3810"/>
    <mergeCell ref="L3809:M3810"/>
    <mergeCell ref="N3809:O3810"/>
    <mergeCell ref="P3809:Q3810"/>
    <mergeCell ref="R3809:S3810"/>
    <mergeCell ref="BL3811:BM3812"/>
    <mergeCell ref="BN3811:BP3812"/>
    <mergeCell ref="BR3811:BR3812"/>
    <mergeCell ref="BS3811:BS3812"/>
    <mergeCell ref="C3812:D3812"/>
    <mergeCell ref="B3813:B3814"/>
    <mergeCell ref="C3813:D3813"/>
    <mergeCell ref="E3813:E3814"/>
    <mergeCell ref="F3813:F3814"/>
    <mergeCell ref="G3813:G3814"/>
    <mergeCell ref="AZ3811:BA3812"/>
    <mergeCell ref="BB3811:BC3812"/>
    <mergeCell ref="BD3811:BE3812"/>
    <mergeCell ref="BF3811:BG3812"/>
    <mergeCell ref="BH3811:BI3812"/>
    <mergeCell ref="BJ3811:BK3812"/>
    <mergeCell ref="AN3811:AO3812"/>
    <mergeCell ref="AP3811:AQ3812"/>
    <mergeCell ref="AR3811:AS3812"/>
    <mergeCell ref="AT3811:AU3812"/>
    <mergeCell ref="AV3811:AW3812"/>
    <mergeCell ref="AX3811:AY3812"/>
    <mergeCell ref="AB3811:AC3812"/>
    <mergeCell ref="AD3811:AE3812"/>
    <mergeCell ref="AF3811:AG3812"/>
    <mergeCell ref="AH3811:AI3812"/>
    <mergeCell ref="AJ3811:AK3812"/>
    <mergeCell ref="AL3811:AM3812"/>
    <mergeCell ref="N3811:O3812"/>
    <mergeCell ref="P3811:Q3812"/>
    <mergeCell ref="R3811:S3812"/>
    <mergeCell ref="T3811:U3812"/>
    <mergeCell ref="X3811:Y3812"/>
    <mergeCell ref="Z3811:AA3812"/>
    <mergeCell ref="BS3813:BS3814"/>
    <mergeCell ref="C3814:D3814"/>
    <mergeCell ref="B3811:B3812"/>
    <mergeCell ref="C3811:D3811"/>
    <mergeCell ref="E3811:E3812"/>
    <mergeCell ref="F3811:F3812"/>
    <mergeCell ref="G3811:G3812"/>
    <mergeCell ref="H3811:I3812"/>
    <mergeCell ref="J3811:K3812"/>
    <mergeCell ref="L3811:M3812"/>
    <mergeCell ref="BF3813:BG3814"/>
    <mergeCell ref="BH3813:BI3814"/>
    <mergeCell ref="BJ3813:BK3814"/>
    <mergeCell ref="BL3813:BM3814"/>
    <mergeCell ref="BN3813:BP3814"/>
    <mergeCell ref="BR3813:BR3814"/>
    <mergeCell ref="AT3813:AU3814"/>
    <mergeCell ref="AV3813:AW3814"/>
    <mergeCell ref="AX3813:AY3814"/>
    <mergeCell ref="AZ3813:BA3814"/>
    <mergeCell ref="BL3807:BM3808"/>
    <mergeCell ref="BN3807:BP3808"/>
    <mergeCell ref="BR3807:BR3808"/>
    <mergeCell ref="BS3807:BS3808"/>
    <mergeCell ref="C3808:D3808"/>
    <mergeCell ref="B3809:B3810"/>
    <mergeCell ref="C3809:D3809"/>
    <mergeCell ref="E3809:E3810"/>
    <mergeCell ref="F3809:F3810"/>
    <mergeCell ref="G3809:G3810"/>
    <mergeCell ref="AZ3807:BA3808"/>
    <mergeCell ref="BB3807:BC3808"/>
    <mergeCell ref="BD3807:BE3808"/>
    <mergeCell ref="BF3807:BG3808"/>
    <mergeCell ref="BH3807:BI3808"/>
    <mergeCell ref="BJ3807:BK3808"/>
    <mergeCell ref="AN3807:AO3808"/>
    <mergeCell ref="AP3807:AQ3808"/>
    <mergeCell ref="AR3807:AS3808"/>
    <mergeCell ref="AT3807:AU3808"/>
    <mergeCell ref="AV3807:AW3808"/>
    <mergeCell ref="AX3807:AY3808"/>
    <mergeCell ref="AB3807:AC3808"/>
    <mergeCell ref="AD3807:AE3808"/>
    <mergeCell ref="AF3807:AG3808"/>
    <mergeCell ref="AH3807:AI3808"/>
    <mergeCell ref="AJ3807:AK3808"/>
    <mergeCell ref="AL3807:AM3808"/>
    <mergeCell ref="N3807:O3808"/>
    <mergeCell ref="P3807:Q3808"/>
    <mergeCell ref="R3807:S3808"/>
    <mergeCell ref="T3807:U3808"/>
    <mergeCell ref="X3807:Y3808"/>
    <mergeCell ref="Z3807:AA3808"/>
    <mergeCell ref="BS3809:BS3810"/>
    <mergeCell ref="C3810:D3810"/>
    <mergeCell ref="B3807:B3808"/>
    <mergeCell ref="C3807:D3807"/>
    <mergeCell ref="E3807:E3808"/>
    <mergeCell ref="F3807:F3808"/>
    <mergeCell ref="G3807:G3808"/>
    <mergeCell ref="H3807:I3808"/>
    <mergeCell ref="J3807:K3808"/>
    <mergeCell ref="L3807:M3808"/>
    <mergeCell ref="BF3809:BG3810"/>
    <mergeCell ref="BH3809:BI3810"/>
    <mergeCell ref="BJ3809:BK3810"/>
    <mergeCell ref="BL3809:BM3810"/>
    <mergeCell ref="BN3809:BP3810"/>
    <mergeCell ref="BR3809:BR3810"/>
    <mergeCell ref="AT3809:AU3810"/>
    <mergeCell ref="AV3809:AW3810"/>
    <mergeCell ref="AX3809:AY3810"/>
    <mergeCell ref="AZ3809:BA3810"/>
    <mergeCell ref="BB3809:BC3810"/>
    <mergeCell ref="BD3809:BE3810"/>
    <mergeCell ref="AH3809:AI3810"/>
    <mergeCell ref="AJ3809:AK3810"/>
    <mergeCell ref="AL3809:AM3810"/>
    <mergeCell ref="AN3809:AO3810"/>
    <mergeCell ref="AP3809:AQ3810"/>
    <mergeCell ref="AR3809:AS3810"/>
    <mergeCell ref="T3809:U3810"/>
    <mergeCell ref="X3809:Y3810"/>
    <mergeCell ref="G3803:G3804"/>
    <mergeCell ref="H3803:I3804"/>
    <mergeCell ref="J3803:K3804"/>
    <mergeCell ref="L3803:M3804"/>
    <mergeCell ref="BF3805:BG3806"/>
    <mergeCell ref="BH3805:BI3806"/>
    <mergeCell ref="BJ3805:BK3806"/>
    <mergeCell ref="BL3805:BM3806"/>
    <mergeCell ref="BN3805:BP3806"/>
    <mergeCell ref="BR3805:BR3806"/>
    <mergeCell ref="AT3805:AU3806"/>
    <mergeCell ref="AV3805:AW3806"/>
    <mergeCell ref="AX3805:AY3806"/>
    <mergeCell ref="AZ3805:BA3806"/>
    <mergeCell ref="BB3805:BC3806"/>
    <mergeCell ref="BD3805:BE3806"/>
    <mergeCell ref="AH3805:AI3806"/>
    <mergeCell ref="AJ3805:AK3806"/>
    <mergeCell ref="AL3805:AM3806"/>
    <mergeCell ref="AN3805:AO3806"/>
    <mergeCell ref="AP3805:AQ3806"/>
    <mergeCell ref="AR3805:AS3806"/>
    <mergeCell ref="T3805:U3806"/>
    <mergeCell ref="X3805:Y3806"/>
    <mergeCell ref="Z3805:AA3806"/>
    <mergeCell ref="AB3805:AC3806"/>
    <mergeCell ref="AD3805:AE3806"/>
    <mergeCell ref="AF3805:AG3806"/>
    <mergeCell ref="H3805:I3806"/>
    <mergeCell ref="J3805:K3806"/>
    <mergeCell ref="L3805:M3806"/>
    <mergeCell ref="N3805:O3806"/>
    <mergeCell ref="P3805:Q3806"/>
    <mergeCell ref="R3805:S3806"/>
    <mergeCell ref="AX3801:AY3802"/>
    <mergeCell ref="AZ3801:BA3802"/>
    <mergeCell ref="BB3801:BC3802"/>
    <mergeCell ref="BD3801:BE3802"/>
    <mergeCell ref="AH3801:AI3802"/>
    <mergeCell ref="AJ3801:AK3802"/>
    <mergeCell ref="AL3801:AM3802"/>
    <mergeCell ref="AN3801:AO3802"/>
    <mergeCell ref="AP3801:AQ3802"/>
    <mergeCell ref="AR3801:AS3802"/>
    <mergeCell ref="T3801:U3802"/>
    <mergeCell ref="X3801:Y3802"/>
    <mergeCell ref="Z3801:AA3802"/>
    <mergeCell ref="AB3801:AC3802"/>
    <mergeCell ref="AD3801:AE3802"/>
    <mergeCell ref="AF3801:AG3802"/>
    <mergeCell ref="H3801:I3802"/>
    <mergeCell ref="J3801:K3802"/>
    <mergeCell ref="L3801:M3802"/>
    <mergeCell ref="N3801:O3802"/>
    <mergeCell ref="P3801:Q3802"/>
    <mergeCell ref="R3801:S3802"/>
    <mergeCell ref="BQ3799:BQ3800"/>
    <mergeCell ref="BQ3801:BQ3802"/>
    <mergeCell ref="BL3803:BM3804"/>
    <mergeCell ref="BN3803:BP3804"/>
    <mergeCell ref="BR3803:BR3804"/>
    <mergeCell ref="BS3803:BS3804"/>
    <mergeCell ref="C3804:D3804"/>
    <mergeCell ref="B3805:B3806"/>
    <mergeCell ref="C3805:D3805"/>
    <mergeCell ref="E3805:E3806"/>
    <mergeCell ref="F3805:F3806"/>
    <mergeCell ref="G3805:G3806"/>
    <mergeCell ref="AZ3803:BA3804"/>
    <mergeCell ref="BB3803:BC3804"/>
    <mergeCell ref="BD3803:BE3804"/>
    <mergeCell ref="BF3803:BG3804"/>
    <mergeCell ref="BH3803:BI3804"/>
    <mergeCell ref="BJ3803:BK3804"/>
    <mergeCell ref="AN3803:AO3804"/>
    <mergeCell ref="AP3803:AQ3804"/>
    <mergeCell ref="AR3803:AS3804"/>
    <mergeCell ref="AT3803:AU3804"/>
    <mergeCell ref="AV3803:AW3804"/>
    <mergeCell ref="AX3803:AY3804"/>
    <mergeCell ref="AB3803:AC3804"/>
    <mergeCell ref="AD3803:AE3804"/>
    <mergeCell ref="AF3803:AG3804"/>
    <mergeCell ref="AH3803:AI3804"/>
    <mergeCell ref="AJ3803:AK3804"/>
    <mergeCell ref="AL3803:AM3804"/>
    <mergeCell ref="N3803:O3804"/>
    <mergeCell ref="P3803:Q3804"/>
    <mergeCell ref="R3803:S3804"/>
    <mergeCell ref="T3803:U3804"/>
    <mergeCell ref="X3803:Y3804"/>
    <mergeCell ref="Z3803:AA3804"/>
    <mergeCell ref="BS3805:BS3806"/>
    <mergeCell ref="C3806:D3806"/>
    <mergeCell ref="B3803:B3804"/>
    <mergeCell ref="C3803:D3803"/>
    <mergeCell ref="E3803:E3804"/>
    <mergeCell ref="F3803:F3804"/>
    <mergeCell ref="T3797:U3798"/>
    <mergeCell ref="X3797:Y3798"/>
    <mergeCell ref="Z3797:AA3798"/>
    <mergeCell ref="AB3797:AC3798"/>
    <mergeCell ref="AD3797:AE3798"/>
    <mergeCell ref="AF3797:AG3798"/>
    <mergeCell ref="H3797:I3798"/>
    <mergeCell ref="J3797:K3798"/>
    <mergeCell ref="L3797:M3798"/>
    <mergeCell ref="N3797:O3798"/>
    <mergeCell ref="P3797:Q3798"/>
    <mergeCell ref="R3797:S3798"/>
    <mergeCell ref="BL3799:BM3800"/>
    <mergeCell ref="BN3799:BP3800"/>
    <mergeCell ref="BR3799:BR3800"/>
    <mergeCell ref="BS3799:BS3800"/>
    <mergeCell ref="C3800:D3800"/>
    <mergeCell ref="B3801:B3802"/>
    <mergeCell ref="C3801:D3801"/>
    <mergeCell ref="E3801:E3802"/>
    <mergeCell ref="F3801:F3802"/>
    <mergeCell ref="G3801:G3802"/>
    <mergeCell ref="AZ3799:BA3800"/>
    <mergeCell ref="BB3799:BC3800"/>
    <mergeCell ref="BD3799:BE3800"/>
    <mergeCell ref="BF3799:BG3800"/>
    <mergeCell ref="BH3799:BI3800"/>
    <mergeCell ref="BJ3799:BK3800"/>
    <mergeCell ref="AN3799:AO3800"/>
    <mergeCell ref="AP3799:AQ3800"/>
    <mergeCell ref="AR3799:AS3800"/>
    <mergeCell ref="AT3799:AU3800"/>
    <mergeCell ref="AV3799:AW3800"/>
    <mergeCell ref="AX3799:AY3800"/>
    <mergeCell ref="AB3799:AC3800"/>
    <mergeCell ref="AD3799:AE3800"/>
    <mergeCell ref="AF3799:AG3800"/>
    <mergeCell ref="AH3799:AI3800"/>
    <mergeCell ref="AJ3799:AK3800"/>
    <mergeCell ref="AL3799:AM3800"/>
    <mergeCell ref="N3799:O3800"/>
    <mergeCell ref="P3799:Q3800"/>
    <mergeCell ref="R3799:S3800"/>
    <mergeCell ref="T3799:U3800"/>
    <mergeCell ref="X3799:Y3800"/>
    <mergeCell ref="Z3799:AA3800"/>
    <mergeCell ref="BS3801:BS3802"/>
    <mergeCell ref="C3802:D3802"/>
    <mergeCell ref="B3799:B3800"/>
    <mergeCell ref="C3799:D3799"/>
    <mergeCell ref="E3799:E3800"/>
    <mergeCell ref="F3799:F3800"/>
    <mergeCell ref="G3799:G3800"/>
    <mergeCell ref="H3799:I3800"/>
    <mergeCell ref="J3799:K3800"/>
    <mergeCell ref="L3799:M3800"/>
    <mergeCell ref="BF3801:BG3802"/>
    <mergeCell ref="BH3801:BI3802"/>
    <mergeCell ref="BJ3801:BK3802"/>
    <mergeCell ref="BL3801:BM3802"/>
    <mergeCell ref="BN3801:BP3802"/>
    <mergeCell ref="BR3801:BR3802"/>
    <mergeCell ref="AT3801:AU3802"/>
    <mergeCell ref="AV3801:AW3802"/>
    <mergeCell ref="P3793:Q3794"/>
    <mergeCell ref="R3793:S3794"/>
    <mergeCell ref="BL3795:BM3796"/>
    <mergeCell ref="BN3795:BP3796"/>
    <mergeCell ref="BR3795:BR3796"/>
    <mergeCell ref="BS3795:BS3796"/>
    <mergeCell ref="C3796:D3796"/>
    <mergeCell ref="B3797:B3798"/>
    <mergeCell ref="C3797:D3797"/>
    <mergeCell ref="E3797:E3798"/>
    <mergeCell ref="F3797:F3798"/>
    <mergeCell ref="G3797:G3798"/>
    <mergeCell ref="AZ3795:BA3796"/>
    <mergeCell ref="BB3795:BC3796"/>
    <mergeCell ref="BD3795:BE3796"/>
    <mergeCell ref="BF3795:BG3796"/>
    <mergeCell ref="BH3795:BI3796"/>
    <mergeCell ref="BJ3795:BK3796"/>
    <mergeCell ref="AN3795:AO3796"/>
    <mergeCell ref="AP3795:AQ3796"/>
    <mergeCell ref="AR3795:AS3796"/>
    <mergeCell ref="AT3795:AU3796"/>
    <mergeCell ref="AV3795:AW3796"/>
    <mergeCell ref="AX3795:AY3796"/>
    <mergeCell ref="AB3795:AC3796"/>
    <mergeCell ref="AD3795:AE3796"/>
    <mergeCell ref="AF3795:AG3796"/>
    <mergeCell ref="AH3795:AI3796"/>
    <mergeCell ref="AJ3795:AK3796"/>
    <mergeCell ref="AL3795:AM3796"/>
    <mergeCell ref="N3795:O3796"/>
    <mergeCell ref="P3795:Q3796"/>
    <mergeCell ref="R3795:S3796"/>
    <mergeCell ref="T3795:U3796"/>
    <mergeCell ref="X3795:Y3796"/>
    <mergeCell ref="Z3795:AA3796"/>
    <mergeCell ref="BS3797:BS3798"/>
    <mergeCell ref="C3798:D3798"/>
    <mergeCell ref="B3795:B3796"/>
    <mergeCell ref="C3795:D3795"/>
    <mergeCell ref="E3795:E3796"/>
    <mergeCell ref="F3795:F3796"/>
    <mergeCell ref="G3795:G3796"/>
    <mergeCell ref="H3795:I3796"/>
    <mergeCell ref="J3795:K3796"/>
    <mergeCell ref="L3795:M3796"/>
    <mergeCell ref="BF3797:BG3798"/>
    <mergeCell ref="BH3797:BI3798"/>
    <mergeCell ref="BJ3797:BK3798"/>
    <mergeCell ref="BL3797:BM3798"/>
    <mergeCell ref="BN3797:BP3798"/>
    <mergeCell ref="BR3797:BR3798"/>
    <mergeCell ref="AT3797:AU3798"/>
    <mergeCell ref="AV3797:AW3798"/>
    <mergeCell ref="AX3797:AY3798"/>
    <mergeCell ref="AZ3797:BA3798"/>
    <mergeCell ref="BB3797:BC3798"/>
    <mergeCell ref="BD3797:BE3798"/>
    <mergeCell ref="AH3797:AI3798"/>
    <mergeCell ref="AJ3797:AK3798"/>
    <mergeCell ref="AL3797:AM3798"/>
    <mergeCell ref="AN3797:AO3798"/>
    <mergeCell ref="AP3797:AQ3798"/>
    <mergeCell ref="AR3797:AS3798"/>
    <mergeCell ref="B3793:B3794"/>
    <mergeCell ref="C3793:D3793"/>
    <mergeCell ref="E3793:E3794"/>
    <mergeCell ref="F3793:F3794"/>
    <mergeCell ref="G3793:G3794"/>
    <mergeCell ref="AZ3791:BA3792"/>
    <mergeCell ref="BB3791:BC3792"/>
    <mergeCell ref="BD3791:BE3792"/>
    <mergeCell ref="BF3791:BG3792"/>
    <mergeCell ref="BH3791:BI3792"/>
    <mergeCell ref="BJ3791:BK3792"/>
    <mergeCell ref="AN3791:AO3792"/>
    <mergeCell ref="AP3791:AQ3792"/>
    <mergeCell ref="AR3791:AS3792"/>
    <mergeCell ref="AT3791:AU3792"/>
    <mergeCell ref="AV3791:AW3792"/>
    <mergeCell ref="AX3791:AY3792"/>
    <mergeCell ref="AB3791:AC3792"/>
    <mergeCell ref="AD3791:AE3792"/>
    <mergeCell ref="AF3791:AG3792"/>
    <mergeCell ref="AH3791:AI3792"/>
    <mergeCell ref="AJ3791:AK3792"/>
    <mergeCell ref="AL3791:AM3792"/>
    <mergeCell ref="N3791:O3792"/>
    <mergeCell ref="P3791:Q3792"/>
    <mergeCell ref="R3791:S3792"/>
    <mergeCell ref="T3791:U3792"/>
    <mergeCell ref="X3791:Y3792"/>
    <mergeCell ref="Z3791:AA3792"/>
    <mergeCell ref="BS3793:BS3794"/>
    <mergeCell ref="C3794:D3794"/>
    <mergeCell ref="B3789:B3790"/>
    <mergeCell ref="C3789:D3789"/>
    <mergeCell ref="E3789:E3790"/>
    <mergeCell ref="F3789:F3790"/>
    <mergeCell ref="G3789:G3790"/>
    <mergeCell ref="BF3793:BG3794"/>
    <mergeCell ref="BH3793:BI3794"/>
    <mergeCell ref="BJ3793:BK3794"/>
    <mergeCell ref="BL3793:BM3794"/>
    <mergeCell ref="BN3793:BP3794"/>
    <mergeCell ref="BR3793:BR3794"/>
    <mergeCell ref="AT3793:AU3794"/>
    <mergeCell ref="AV3793:AW3794"/>
    <mergeCell ref="AX3793:AY3794"/>
    <mergeCell ref="AZ3793:BA3794"/>
    <mergeCell ref="BB3793:BC3794"/>
    <mergeCell ref="BD3793:BE3794"/>
    <mergeCell ref="AH3793:AI3794"/>
    <mergeCell ref="AJ3793:AK3794"/>
    <mergeCell ref="AL3793:AM3794"/>
    <mergeCell ref="AN3793:AO3794"/>
    <mergeCell ref="AP3793:AQ3794"/>
    <mergeCell ref="AR3793:AS3794"/>
    <mergeCell ref="T3793:U3794"/>
    <mergeCell ref="X3793:Y3794"/>
    <mergeCell ref="Z3793:AA3794"/>
    <mergeCell ref="AB3793:AC3794"/>
    <mergeCell ref="AD3793:AE3794"/>
    <mergeCell ref="AF3793:AG3794"/>
    <mergeCell ref="H3793:I3794"/>
    <mergeCell ref="J3793:K3794"/>
    <mergeCell ref="L3793:M3794"/>
    <mergeCell ref="N3793:O3794"/>
    <mergeCell ref="C3790:D3790"/>
    <mergeCell ref="B3791:B3792"/>
    <mergeCell ref="C3791:D3791"/>
    <mergeCell ref="E3791:E3792"/>
    <mergeCell ref="F3791:F3792"/>
    <mergeCell ref="G3791:G3792"/>
    <mergeCell ref="H3791:I3792"/>
    <mergeCell ref="J3791:K3792"/>
    <mergeCell ref="L3791:M3792"/>
    <mergeCell ref="BF3789:BG3790"/>
    <mergeCell ref="BH3789:BI3790"/>
    <mergeCell ref="BJ3789:BK3790"/>
    <mergeCell ref="BL3789:BM3790"/>
    <mergeCell ref="BN3789:BP3790"/>
    <mergeCell ref="BR3789:BR3790"/>
    <mergeCell ref="AT3789:AU3790"/>
    <mergeCell ref="AV3789:AW3790"/>
    <mergeCell ref="AX3789:AY3790"/>
    <mergeCell ref="AZ3789:BA3790"/>
    <mergeCell ref="BB3789:BC3790"/>
    <mergeCell ref="BD3789:BE3790"/>
    <mergeCell ref="AH3789:AI3790"/>
    <mergeCell ref="AJ3789:AK3790"/>
    <mergeCell ref="AL3789:AM3790"/>
    <mergeCell ref="AN3789:AO3790"/>
    <mergeCell ref="AP3789:AQ3790"/>
    <mergeCell ref="AR3789:AS3790"/>
    <mergeCell ref="T3789:U3790"/>
    <mergeCell ref="X3789:Y3790"/>
    <mergeCell ref="Z3789:AA3790"/>
    <mergeCell ref="AB3789:AC3790"/>
    <mergeCell ref="AD3789:AE3790"/>
    <mergeCell ref="AF3789:AG3790"/>
    <mergeCell ref="H3789:I3790"/>
    <mergeCell ref="J3789:K3790"/>
    <mergeCell ref="L3789:M3790"/>
    <mergeCell ref="N3789:O3790"/>
    <mergeCell ref="P3789:Q3790"/>
    <mergeCell ref="R3789:S3790"/>
    <mergeCell ref="BL3791:BM3792"/>
    <mergeCell ref="BN3791:BP3792"/>
    <mergeCell ref="BR3791:BR3792"/>
    <mergeCell ref="C3792:D3792"/>
    <mergeCell ref="BQ3789:BQ3790"/>
    <mergeCell ref="AZ3787:BA3788"/>
    <mergeCell ref="BB3787:BC3788"/>
    <mergeCell ref="BD3787:BE3788"/>
    <mergeCell ref="BF3787:BG3788"/>
    <mergeCell ref="BH3787:BI3788"/>
    <mergeCell ref="BJ3787:BK3788"/>
    <mergeCell ref="AN3787:AO3788"/>
    <mergeCell ref="AP3787:AQ3788"/>
    <mergeCell ref="AR3787:AS3788"/>
    <mergeCell ref="AT3787:AU3788"/>
    <mergeCell ref="AV3787:AW3788"/>
    <mergeCell ref="AX3787:AY3788"/>
    <mergeCell ref="AB3787:AC3788"/>
    <mergeCell ref="AD3787:AE3788"/>
    <mergeCell ref="AF3787:AG3788"/>
    <mergeCell ref="AH3787:AI3788"/>
    <mergeCell ref="AJ3787:AK3788"/>
    <mergeCell ref="AL3787:AM3788"/>
    <mergeCell ref="N3787:O3788"/>
    <mergeCell ref="P3787:Q3788"/>
    <mergeCell ref="R3787:S3788"/>
    <mergeCell ref="T3787:U3788"/>
    <mergeCell ref="X3787:Y3788"/>
    <mergeCell ref="Z3787:AA3788"/>
    <mergeCell ref="B3787:B3788"/>
    <mergeCell ref="C3787:D3787"/>
    <mergeCell ref="E3787:E3788"/>
    <mergeCell ref="F3787:F3788"/>
    <mergeCell ref="G3787:G3788"/>
    <mergeCell ref="BQ3787:BQ3788"/>
    <mergeCell ref="C3788:D3788"/>
    <mergeCell ref="BF3782:BO3782"/>
    <mergeCell ref="B3785:B3786"/>
    <mergeCell ref="C3785:D3786"/>
    <mergeCell ref="F3785:F3786"/>
    <mergeCell ref="G3785:G3786"/>
    <mergeCell ref="H3785:I3786"/>
    <mergeCell ref="J3785:O3785"/>
    <mergeCell ref="P3785:U3785"/>
    <mergeCell ref="X3785:Y3786"/>
    <mergeCell ref="Z3785:AA3786"/>
    <mergeCell ref="C3782:D3782"/>
    <mergeCell ref="E3782:AE3782"/>
    <mergeCell ref="AG3782:AJ3782"/>
    <mergeCell ref="AK3782:BB3782"/>
    <mergeCell ref="BC3782:BE3782"/>
    <mergeCell ref="BN3785:BP3786"/>
    <mergeCell ref="J3786:K3786"/>
    <mergeCell ref="L3786:M3786"/>
    <mergeCell ref="N3786:O3786"/>
    <mergeCell ref="P3786:Q3786"/>
    <mergeCell ref="R3786:S3786"/>
    <mergeCell ref="T3786:U3786"/>
    <mergeCell ref="AB3785:AC3786"/>
    <mergeCell ref="AD3785:AI3785"/>
    <mergeCell ref="AJ3785:AO3785"/>
    <mergeCell ref="AP3785:AU3785"/>
    <mergeCell ref="AV3785:BA3785"/>
    <mergeCell ref="BB3785:BG3785"/>
    <mergeCell ref="AP3786:AQ3786"/>
    <mergeCell ref="AR3786:AS3786"/>
    <mergeCell ref="AT3786:AU3786"/>
    <mergeCell ref="AV3786:AW3786"/>
    <mergeCell ref="BH3785:BM3785"/>
    <mergeCell ref="X3768:Y3769"/>
    <mergeCell ref="Z3768:AA3769"/>
    <mergeCell ref="AB3768:AC3769"/>
    <mergeCell ref="AD3768:AE3769"/>
    <mergeCell ref="AF3768:AG3769"/>
    <mergeCell ref="B3775:C3775"/>
    <mergeCell ref="H3775:J3775"/>
    <mergeCell ref="L3775:N3775"/>
    <mergeCell ref="BL3787:BM3788"/>
    <mergeCell ref="BN3787:BP3788"/>
    <mergeCell ref="BR3787:BR3788"/>
    <mergeCell ref="B3778:BP3778"/>
    <mergeCell ref="E3780:AE3780"/>
    <mergeCell ref="AG3780:AM3780"/>
    <mergeCell ref="AN3780:BO3780"/>
    <mergeCell ref="AQ3775:AS3775"/>
    <mergeCell ref="AU3775:AW3775"/>
    <mergeCell ref="BB3775:BF3775"/>
    <mergeCell ref="BG3775:BI3775"/>
    <mergeCell ref="BK3775:BM3775"/>
    <mergeCell ref="BC3776:BP3776"/>
    <mergeCell ref="S3775:U3775"/>
    <mergeCell ref="L3770:M3771"/>
    <mergeCell ref="N3770:O3771"/>
    <mergeCell ref="P3770:Q3771"/>
    <mergeCell ref="R3770:S3771"/>
    <mergeCell ref="T3770:U3771"/>
    <mergeCell ref="X3770:Y3771"/>
    <mergeCell ref="Z3770:AA3771"/>
    <mergeCell ref="AB3770:AC3771"/>
    <mergeCell ref="AD3770:AE3771"/>
    <mergeCell ref="AF3770:AG3771"/>
    <mergeCell ref="AH3770:AI3771"/>
    <mergeCell ref="AJ3770:AK3771"/>
    <mergeCell ref="AL3770:AM3771"/>
    <mergeCell ref="AN3770:AO3771"/>
    <mergeCell ref="AP3770:AQ3771"/>
    <mergeCell ref="AR3770:AS3771"/>
    <mergeCell ref="AT3770:AU3771"/>
    <mergeCell ref="AV3770:AW3771"/>
    <mergeCell ref="AX3770:AY3771"/>
    <mergeCell ref="AZ3770:BA3771"/>
    <mergeCell ref="BB3770:BC3771"/>
    <mergeCell ref="BD3770:BE3771"/>
    <mergeCell ref="H3787:I3788"/>
    <mergeCell ref="J3787:K3788"/>
    <mergeCell ref="L3787:M3788"/>
    <mergeCell ref="AX3786:AY3786"/>
    <mergeCell ref="AZ3786:BA3786"/>
    <mergeCell ref="BB3786:BC3786"/>
    <mergeCell ref="BD3786:BE3786"/>
    <mergeCell ref="BF3786:BG3786"/>
    <mergeCell ref="BH3786:BI3786"/>
    <mergeCell ref="AL3786:AM3786"/>
    <mergeCell ref="AN3786:AO3786"/>
    <mergeCell ref="BJ3786:BK3786"/>
    <mergeCell ref="BL3786:BM3786"/>
    <mergeCell ref="B3773:C3773"/>
    <mergeCell ref="H3773:J3773"/>
    <mergeCell ref="L3773:N3773"/>
    <mergeCell ref="O3773:R3773"/>
    <mergeCell ref="AD3786:AE3786"/>
    <mergeCell ref="AF3786:AG3786"/>
    <mergeCell ref="AH3786:AI3786"/>
    <mergeCell ref="AJ3786:AK3786"/>
    <mergeCell ref="BQ3770:BQ3771"/>
    <mergeCell ref="BR3772:BS3772"/>
    <mergeCell ref="BQ3785:BQ3786"/>
    <mergeCell ref="BS3764:BS3765"/>
    <mergeCell ref="C3765:D3765"/>
    <mergeCell ref="B3766:B3767"/>
    <mergeCell ref="C3766:D3766"/>
    <mergeCell ref="E3766:E3767"/>
    <mergeCell ref="F3766:F3767"/>
    <mergeCell ref="G3766:G3767"/>
    <mergeCell ref="AZ3764:BA3765"/>
    <mergeCell ref="BB3764:BC3765"/>
    <mergeCell ref="BD3764:BE3765"/>
    <mergeCell ref="BF3764:BG3765"/>
    <mergeCell ref="BH3764:BI3765"/>
    <mergeCell ref="BJ3764:BK3765"/>
    <mergeCell ref="AN3764:AO3765"/>
    <mergeCell ref="AP3764:AQ3765"/>
    <mergeCell ref="AR3764:AS3765"/>
    <mergeCell ref="AT3764:AU3765"/>
    <mergeCell ref="AV3764:AW3765"/>
    <mergeCell ref="AX3764:AY3765"/>
    <mergeCell ref="AB3764:AC3765"/>
    <mergeCell ref="AD3764:AE3765"/>
    <mergeCell ref="BS3768:BS3769"/>
    <mergeCell ref="B3770:C3770"/>
    <mergeCell ref="BF3768:BG3769"/>
    <mergeCell ref="BH3768:BI3769"/>
    <mergeCell ref="BJ3768:BK3769"/>
    <mergeCell ref="BL3768:BM3769"/>
    <mergeCell ref="BN3768:BP3769"/>
    <mergeCell ref="BR3768:BR3769"/>
    <mergeCell ref="AT3768:AU3769"/>
    <mergeCell ref="AF3764:AG3765"/>
    <mergeCell ref="AH3764:AI3765"/>
    <mergeCell ref="AJ3764:AK3765"/>
    <mergeCell ref="AL3764:AM3765"/>
    <mergeCell ref="N3764:O3765"/>
    <mergeCell ref="P3764:Q3765"/>
    <mergeCell ref="R3764:S3765"/>
    <mergeCell ref="T3764:U3765"/>
    <mergeCell ref="X3764:Y3765"/>
    <mergeCell ref="Z3764:AA3765"/>
    <mergeCell ref="B3768:C3769"/>
    <mergeCell ref="D3768:E3769"/>
    <mergeCell ref="H3768:I3769"/>
    <mergeCell ref="J3768:K3769"/>
    <mergeCell ref="L3768:M3769"/>
    <mergeCell ref="N3768:O3769"/>
    <mergeCell ref="P3768:Q3769"/>
    <mergeCell ref="R3768:S3769"/>
    <mergeCell ref="D3770:E3771"/>
    <mergeCell ref="H3770:I3771"/>
    <mergeCell ref="J3770:K3771"/>
    <mergeCell ref="BS3766:BS3767"/>
    <mergeCell ref="C3767:D3767"/>
    <mergeCell ref="B3764:B3765"/>
    <mergeCell ref="C3764:D3764"/>
    <mergeCell ref="E3764:E3765"/>
    <mergeCell ref="F3764:F3765"/>
    <mergeCell ref="G3764:G3765"/>
    <mergeCell ref="H3764:I3765"/>
    <mergeCell ref="J3764:K3765"/>
    <mergeCell ref="L3764:M3765"/>
    <mergeCell ref="BQ3764:BQ3765"/>
    <mergeCell ref="BF3766:BG3767"/>
    <mergeCell ref="BH3766:BI3767"/>
    <mergeCell ref="BJ3766:BK3767"/>
    <mergeCell ref="BL3766:BM3767"/>
    <mergeCell ref="BN3766:BP3767"/>
    <mergeCell ref="BR3766:BR3767"/>
    <mergeCell ref="AT3766:AU3767"/>
    <mergeCell ref="AV3766:AW3767"/>
    <mergeCell ref="AX3766:AY3767"/>
    <mergeCell ref="AZ3766:BA3767"/>
    <mergeCell ref="BB3766:BC3767"/>
    <mergeCell ref="BD3766:BE3767"/>
    <mergeCell ref="AH3766:AI3767"/>
    <mergeCell ref="AJ3766:AK3767"/>
    <mergeCell ref="AL3766:AM3767"/>
    <mergeCell ref="AN3766:AO3767"/>
    <mergeCell ref="AP3766:AQ3767"/>
    <mergeCell ref="AR3766:AS3767"/>
    <mergeCell ref="T3766:U3767"/>
    <mergeCell ref="X3766:Y3767"/>
    <mergeCell ref="Z3766:AA3767"/>
    <mergeCell ref="AB3766:AC3767"/>
    <mergeCell ref="AD3766:AE3767"/>
    <mergeCell ref="AF3766:AG3767"/>
    <mergeCell ref="H3766:I3767"/>
    <mergeCell ref="J3766:K3767"/>
    <mergeCell ref="L3766:M3767"/>
    <mergeCell ref="N3766:O3767"/>
    <mergeCell ref="P3766:Q3767"/>
    <mergeCell ref="R3766:S3767"/>
    <mergeCell ref="BQ3766:BQ3767"/>
    <mergeCell ref="BL3764:BM3765"/>
    <mergeCell ref="BN3764:BP3765"/>
    <mergeCell ref="BR3764:BR3765"/>
    <mergeCell ref="C3761:D3761"/>
    <mergeCell ref="B3762:B3763"/>
    <mergeCell ref="C3762:D3762"/>
    <mergeCell ref="E3762:E3763"/>
    <mergeCell ref="F3762:F3763"/>
    <mergeCell ref="G3762:G3763"/>
    <mergeCell ref="AZ3760:BA3761"/>
    <mergeCell ref="BB3760:BC3761"/>
    <mergeCell ref="BD3760:BE3761"/>
    <mergeCell ref="BF3760:BG3761"/>
    <mergeCell ref="BH3760:BI3761"/>
    <mergeCell ref="BJ3760:BK3761"/>
    <mergeCell ref="AN3760:AO3761"/>
    <mergeCell ref="AP3760:AQ3761"/>
    <mergeCell ref="AR3760:AS3761"/>
    <mergeCell ref="AT3760:AU3761"/>
    <mergeCell ref="AV3760:AW3761"/>
    <mergeCell ref="AX3760:AY3761"/>
    <mergeCell ref="AB3760:AC3761"/>
    <mergeCell ref="AD3760:AE3761"/>
    <mergeCell ref="AF3760:AG3761"/>
    <mergeCell ref="AH3760:AI3761"/>
    <mergeCell ref="AJ3760:AK3761"/>
    <mergeCell ref="AL3760:AM3761"/>
    <mergeCell ref="N3760:O3761"/>
    <mergeCell ref="P3760:Q3761"/>
    <mergeCell ref="R3760:S3761"/>
    <mergeCell ref="T3760:U3761"/>
    <mergeCell ref="X3760:Y3761"/>
    <mergeCell ref="Z3760:AA3761"/>
    <mergeCell ref="BS3762:BS3763"/>
    <mergeCell ref="C3763:D3763"/>
    <mergeCell ref="B3760:B3761"/>
    <mergeCell ref="C3760:D3760"/>
    <mergeCell ref="E3760:E3761"/>
    <mergeCell ref="F3760:F3761"/>
    <mergeCell ref="G3760:G3761"/>
    <mergeCell ref="H3760:I3761"/>
    <mergeCell ref="J3760:K3761"/>
    <mergeCell ref="L3760:M3761"/>
    <mergeCell ref="BF3762:BG3763"/>
    <mergeCell ref="BH3762:BI3763"/>
    <mergeCell ref="BJ3762:BK3763"/>
    <mergeCell ref="BL3762:BM3763"/>
    <mergeCell ref="BN3762:BP3763"/>
    <mergeCell ref="BR3762:BR3763"/>
    <mergeCell ref="AT3762:AU3763"/>
    <mergeCell ref="AV3762:AW3763"/>
    <mergeCell ref="AX3762:AY3763"/>
    <mergeCell ref="AZ3762:BA3763"/>
    <mergeCell ref="BB3762:BC3763"/>
    <mergeCell ref="BD3762:BE3763"/>
    <mergeCell ref="AH3762:AI3763"/>
    <mergeCell ref="BQ3762:BQ3763"/>
    <mergeCell ref="AD3762:AE3763"/>
    <mergeCell ref="AF3762:AG3763"/>
    <mergeCell ref="H3762:I3763"/>
    <mergeCell ref="J3762:K3763"/>
    <mergeCell ref="L3762:M3763"/>
    <mergeCell ref="N3762:O3763"/>
    <mergeCell ref="P3762:Q3763"/>
    <mergeCell ref="R3762:S3763"/>
    <mergeCell ref="BF3758:BG3759"/>
    <mergeCell ref="BH3758:BI3759"/>
    <mergeCell ref="BJ3758:BK3759"/>
    <mergeCell ref="BL3758:BM3759"/>
    <mergeCell ref="BN3758:BP3759"/>
    <mergeCell ref="BR3758:BR3759"/>
    <mergeCell ref="AT3758:AU3759"/>
    <mergeCell ref="AV3758:AW3759"/>
    <mergeCell ref="AX3758:AY3759"/>
    <mergeCell ref="AZ3758:BA3759"/>
    <mergeCell ref="BB3758:BC3759"/>
    <mergeCell ref="BD3758:BE3759"/>
    <mergeCell ref="AH3758:AI3759"/>
    <mergeCell ref="AJ3758:AK3759"/>
    <mergeCell ref="AL3758:AM3759"/>
    <mergeCell ref="AN3758:AO3759"/>
    <mergeCell ref="AP3758:AQ3759"/>
    <mergeCell ref="AR3758:AS3759"/>
    <mergeCell ref="T3758:U3759"/>
    <mergeCell ref="X3758:Y3759"/>
    <mergeCell ref="Z3758:AA3759"/>
    <mergeCell ref="AB3758:AC3759"/>
    <mergeCell ref="AD3758:AE3759"/>
    <mergeCell ref="AF3758:AG3759"/>
    <mergeCell ref="H3758:I3759"/>
    <mergeCell ref="J3758:K3759"/>
    <mergeCell ref="L3758:M3759"/>
    <mergeCell ref="N3758:O3759"/>
    <mergeCell ref="P3758:Q3759"/>
    <mergeCell ref="R3758:S3759"/>
    <mergeCell ref="BL3760:BM3761"/>
    <mergeCell ref="BN3760:BP3761"/>
    <mergeCell ref="BR3760:BR3761"/>
    <mergeCell ref="BB3754:BC3755"/>
    <mergeCell ref="BD3754:BE3755"/>
    <mergeCell ref="AH3754:AI3755"/>
    <mergeCell ref="AJ3754:AK3755"/>
    <mergeCell ref="AL3754:AM3755"/>
    <mergeCell ref="AN3754:AO3755"/>
    <mergeCell ref="AP3754:AQ3755"/>
    <mergeCell ref="AR3754:AS3755"/>
    <mergeCell ref="T3754:U3755"/>
    <mergeCell ref="X3754:Y3755"/>
    <mergeCell ref="Z3754:AA3755"/>
    <mergeCell ref="AB3754:AC3755"/>
    <mergeCell ref="AD3754:AE3755"/>
    <mergeCell ref="AF3754:AG3755"/>
    <mergeCell ref="H3754:I3755"/>
    <mergeCell ref="J3754:K3755"/>
    <mergeCell ref="L3754:M3755"/>
    <mergeCell ref="N3754:O3755"/>
    <mergeCell ref="P3754:Q3755"/>
    <mergeCell ref="R3754:S3755"/>
    <mergeCell ref="BL3756:BM3757"/>
    <mergeCell ref="BN3756:BP3757"/>
    <mergeCell ref="BR3756:BR3757"/>
    <mergeCell ref="BQ3756:BQ3757"/>
    <mergeCell ref="C3757:D3757"/>
    <mergeCell ref="B3758:B3759"/>
    <mergeCell ref="C3758:D3758"/>
    <mergeCell ref="E3758:E3759"/>
    <mergeCell ref="F3758:F3759"/>
    <mergeCell ref="G3758:G3759"/>
    <mergeCell ref="AZ3756:BA3757"/>
    <mergeCell ref="BB3756:BC3757"/>
    <mergeCell ref="BD3756:BE3757"/>
    <mergeCell ref="BF3756:BG3757"/>
    <mergeCell ref="BH3756:BI3757"/>
    <mergeCell ref="BJ3756:BK3757"/>
    <mergeCell ref="AN3756:AO3757"/>
    <mergeCell ref="AP3756:AQ3757"/>
    <mergeCell ref="AR3756:AS3757"/>
    <mergeCell ref="AT3756:AU3757"/>
    <mergeCell ref="AV3756:AW3757"/>
    <mergeCell ref="AX3756:AY3757"/>
    <mergeCell ref="AB3756:AC3757"/>
    <mergeCell ref="AD3756:AE3757"/>
    <mergeCell ref="AF3756:AG3757"/>
    <mergeCell ref="AH3756:AI3757"/>
    <mergeCell ref="AJ3756:AK3757"/>
    <mergeCell ref="AL3756:AM3757"/>
    <mergeCell ref="N3756:O3757"/>
    <mergeCell ref="P3756:Q3757"/>
    <mergeCell ref="R3756:S3757"/>
    <mergeCell ref="T3756:U3757"/>
    <mergeCell ref="X3756:Y3757"/>
    <mergeCell ref="Z3756:AA3757"/>
    <mergeCell ref="BQ3754:BQ3755"/>
    <mergeCell ref="C3759:D3759"/>
    <mergeCell ref="B3756:B3757"/>
    <mergeCell ref="C3756:D3756"/>
    <mergeCell ref="E3756:E3757"/>
    <mergeCell ref="F3756:F3757"/>
    <mergeCell ref="G3756:G3757"/>
    <mergeCell ref="H3756:I3757"/>
    <mergeCell ref="J3756:K3757"/>
    <mergeCell ref="L3756:M3757"/>
    <mergeCell ref="Z3750:AA3751"/>
    <mergeCell ref="AB3750:AC3751"/>
    <mergeCell ref="AD3750:AE3751"/>
    <mergeCell ref="AF3750:AG3751"/>
    <mergeCell ref="H3750:I3751"/>
    <mergeCell ref="J3750:K3751"/>
    <mergeCell ref="L3750:M3751"/>
    <mergeCell ref="N3750:O3751"/>
    <mergeCell ref="P3750:Q3751"/>
    <mergeCell ref="R3750:S3751"/>
    <mergeCell ref="BL3752:BM3753"/>
    <mergeCell ref="BN3752:BP3753"/>
    <mergeCell ref="BR3752:BR3753"/>
    <mergeCell ref="BS3752:BS3753"/>
    <mergeCell ref="C3753:D3753"/>
    <mergeCell ref="B3754:B3755"/>
    <mergeCell ref="C3754:D3754"/>
    <mergeCell ref="E3754:E3755"/>
    <mergeCell ref="F3754:F3755"/>
    <mergeCell ref="G3754:G3755"/>
    <mergeCell ref="AZ3752:BA3753"/>
    <mergeCell ref="BB3752:BC3753"/>
    <mergeCell ref="BD3752:BE3753"/>
    <mergeCell ref="BF3752:BG3753"/>
    <mergeCell ref="BH3752:BI3753"/>
    <mergeCell ref="BJ3752:BK3753"/>
    <mergeCell ref="AN3752:AO3753"/>
    <mergeCell ref="AP3752:AQ3753"/>
    <mergeCell ref="AR3752:AS3753"/>
    <mergeCell ref="AT3752:AU3753"/>
    <mergeCell ref="AV3752:AW3753"/>
    <mergeCell ref="AX3752:AY3753"/>
    <mergeCell ref="AB3752:AC3753"/>
    <mergeCell ref="AD3752:AE3753"/>
    <mergeCell ref="AF3752:AG3753"/>
    <mergeCell ref="AH3752:AI3753"/>
    <mergeCell ref="AJ3752:AK3753"/>
    <mergeCell ref="AL3752:AM3753"/>
    <mergeCell ref="N3752:O3753"/>
    <mergeCell ref="P3752:Q3753"/>
    <mergeCell ref="R3752:S3753"/>
    <mergeCell ref="T3752:U3753"/>
    <mergeCell ref="X3752:Y3753"/>
    <mergeCell ref="Z3752:AA3753"/>
    <mergeCell ref="BS3754:BS3755"/>
    <mergeCell ref="C3755:D3755"/>
    <mergeCell ref="B3752:B3753"/>
    <mergeCell ref="C3752:D3752"/>
    <mergeCell ref="E3752:E3753"/>
    <mergeCell ref="F3752:F3753"/>
    <mergeCell ref="G3752:G3753"/>
    <mergeCell ref="H3752:I3753"/>
    <mergeCell ref="J3752:K3753"/>
    <mergeCell ref="L3752:M3753"/>
    <mergeCell ref="BF3754:BG3755"/>
    <mergeCell ref="BH3754:BI3755"/>
    <mergeCell ref="BJ3754:BK3755"/>
    <mergeCell ref="BL3754:BM3755"/>
    <mergeCell ref="BN3754:BP3755"/>
    <mergeCell ref="BR3754:BR3755"/>
    <mergeCell ref="AT3754:AU3755"/>
    <mergeCell ref="AV3754:AW3755"/>
    <mergeCell ref="AX3754:AY3755"/>
    <mergeCell ref="AZ3754:BA3755"/>
    <mergeCell ref="BL3748:BM3749"/>
    <mergeCell ref="BN3748:BP3749"/>
    <mergeCell ref="BR3748:BR3749"/>
    <mergeCell ref="BS3748:BS3749"/>
    <mergeCell ref="C3749:D3749"/>
    <mergeCell ref="B3750:B3751"/>
    <mergeCell ref="C3750:D3750"/>
    <mergeCell ref="E3750:E3751"/>
    <mergeCell ref="F3750:F3751"/>
    <mergeCell ref="G3750:G3751"/>
    <mergeCell ref="AZ3748:BA3749"/>
    <mergeCell ref="BB3748:BC3749"/>
    <mergeCell ref="BD3748:BE3749"/>
    <mergeCell ref="BF3748:BG3749"/>
    <mergeCell ref="BH3748:BI3749"/>
    <mergeCell ref="BJ3748:BK3749"/>
    <mergeCell ref="AN3748:AO3749"/>
    <mergeCell ref="AP3748:AQ3749"/>
    <mergeCell ref="AR3748:AS3749"/>
    <mergeCell ref="AT3748:AU3749"/>
    <mergeCell ref="AV3748:AW3749"/>
    <mergeCell ref="AX3748:AY3749"/>
    <mergeCell ref="AB3748:AC3749"/>
    <mergeCell ref="AD3748:AE3749"/>
    <mergeCell ref="AF3748:AG3749"/>
    <mergeCell ref="AH3748:AI3749"/>
    <mergeCell ref="AJ3748:AK3749"/>
    <mergeCell ref="AL3748:AM3749"/>
    <mergeCell ref="N3748:O3749"/>
    <mergeCell ref="P3748:Q3749"/>
    <mergeCell ref="R3748:S3749"/>
    <mergeCell ref="T3748:U3749"/>
    <mergeCell ref="X3748:Y3749"/>
    <mergeCell ref="Z3748:AA3749"/>
    <mergeCell ref="BS3750:BS3751"/>
    <mergeCell ref="C3751:D3751"/>
    <mergeCell ref="B3748:B3749"/>
    <mergeCell ref="C3748:D3748"/>
    <mergeCell ref="E3748:E3749"/>
    <mergeCell ref="F3748:F3749"/>
    <mergeCell ref="G3748:G3749"/>
    <mergeCell ref="H3748:I3749"/>
    <mergeCell ref="J3748:K3749"/>
    <mergeCell ref="L3748:M3749"/>
    <mergeCell ref="BF3750:BG3751"/>
    <mergeCell ref="BH3750:BI3751"/>
    <mergeCell ref="BJ3750:BK3751"/>
    <mergeCell ref="BL3750:BM3751"/>
    <mergeCell ref="BN3750:BP3751"/>
    <mergeCell ref="BR3750:BR3751"/>
    <mergeCell ref="AT3750:AU3751"/>
    <mergeCell ref="AV3750:AW3751"/>
    <mergeCell ref="AX3750:AY3751"/>
    <mergeCell ref="AZ3750:BA3751"/>
    <mergeCell ref="BB3750:BC3751"/>
    <mergeCell ref="BD3750:BE3751"/>
    <mergeCell ref="AH3750:AI3751"/>
    <mergeCell ref="AJ3750:AK3751"/>
    <mergeCell ref="AL3750:AM3751"/>
    <mergeCell ref="AN3750:AO3751"/>
    <mergeCell ref="AP3750:AQ3751"/>
    <mergeCell ref="AR3750:AS3751"/>
    <mergeCell ref="T3750:U3751"/>
    <mergeCell ref="X3750:Y3751"/>
    <mergeCell ref="G3744:G3745"/>
    <mergeCell ref="H3744:I3745"/>
    <mergeCell ref="J3744:K3745"/>
    <mergeCell ref="L3744:M3745"/>
    <mergeCell ref="BF3746:BG3747"/>
    <mergeCell ref="BH3746:BI3747"/>
    <mergeCell ref="BJ3746:BK3747"/>
    <mergeCell ref="BL3746:BM3747"/>
    <mergeCell ref="BN3746:BP3747"/>
    <mergeCell ref="BR3746:BR3747"/>
    <mergeCell ref="AT3746:AU3747"/>
    <mergeCell ref="AV3746:AW3747"/>
    <mergeCell ref="AX3746:AY3747"/>
    <mergeCell ref="AZ3746:BA3747"/>
    <mergeCell ref="BB3746:BC3747"/>
    <mergeCell ref="BD3746:BE3747"/>
    <mergeCell ref="AH3746:AI3747"/>
    <mergeCell ref="AJ3746:AK3747"/>
    <mergeCell ref="AL3746:AM3747"/>
    <mergeCell ref="AN3746:AO3747"/>
    <mergeCell ref="AP3746:AQ3747"/>
    <mergeCell ref="AR3746:AS3747"/>
    <mergeCell ref="T3746:U3747"/>
    <mergeCell ref="X3746:Y3747"/>
    <mergeCell ref="Z3746:AA3747"/>
    <mergeCell ref="AB3746:AC3747"/>
    <mergeCell ref="AD3746:AE3747"/>
    <mergeCell ref="AF3746:AG3747"/>
    <mergeCell ref="H3746:I3747"/>
    <mergeCell ref="J3746:K3747"/>
    <mergeCell ref="L3746:M3747"/>
    <mergeCell ref="N3746:O3747"/>
    <mergeCell ref="P3746:Q3747"/>
    <mergeCell ref="R3746:S3747"/>
    <mergeCell ref="AX3742:AY3743"/>
    <mergeCell ref="AZ3742:BA3743"/>
    <mergeCell ref="BB3742:BC3743"/>
    <mergeCell ref="BD3742:BE3743"/>
    <mergeCell ref="AH3742:AI3743"/>
    <mergeCell ref="AJ3742:AK3743"/>
    <mergeCell ref="AL3742:AM3743"/>
    <mergeCell ref="AN3742:AO3743"/>
    <mergeCell ref="AP3742:AQ3743"/>
    <mergeCell ref="AR3742:AS3743"/>
    <mergeCell ref="T3742:U3743"/>
    <mergeCell ref="X3742:Y3743"/>
    <mergeCell ref="Z3742:AA3743"/>
    <mergeCell ref="AB3742:AC3743"/>
    <mergeCell ref="AD3742:AE3743"/>
    <mergeCell ref="AF3742:AG3743"/>
    <mergeCell ref="H3742:I3743"/>
    <mergeCell ref="J3742:K3743"/>
    <mergeCell ref="L3742:M3743"/>
    <mergeCell ref="N3742:O3743"/>
    <mergeCell ref="P3742:Q3743"/>
    <mergeCell ref="R3742:S3743"/>
    <mergeCell ref="BQ3740:BQ3741"/>
    <mergeCell ref="BQ3742:BQ3743"/>
    <mergeCell ref="BL3744:BM3745"/>
    <mergeCell ref="BN3744:BP3745"/>
    <mergeCell ref="BR3744:BR3745"/>
    <mergeCell ref="BS3744:BS3745"/>
    <mergeCell ref="C3745:D3745"/>
    <mergeCell ref="B3746:B3747"/>
    <mergeCell ref="C3746:D3746"/>
    <mergeCell ref="E3746:E3747"/>
    <mergeCell ref="F3746:F3747"/>
    <mergeCell ref="G3746:G3747"/>
    <mergeCell ref="AZ3744:BA3745"/>
    <mergeCell ref="BB3744:BC3745"/>
    <mergeCell ref="BD3744:BE3745"/>
    <mergeCell ref="BF3744:BG3745"/>
    <mergeCell ref="BH3744:BI3745"/>
    <mergeCell ref="BJ3744:BK3745"/>
    <mergeCell ref="AN3744:AO3745"/>
    <mergeCell ref="AP3744:AQ3745"/>
    <mergeCell ref="AR3744:AS3745"/>
    <mergeCell ref="AT3744:AU3745"/>
    <mergeCell ref="AV3744:AW3745"/>
    <mergeCell ref="AX3744:AY3745"/>
    <mergeCell ref="AB3744:AC3745"/>
    <mergeCell ref="AD3744:AE3745"/>
    <mergeCell ref="AF3744:AG3745"/>
    <mergeCell ref="AH3744:AI3745"/>
    <mergeCell ref="AJ3744:AK3745"/>
    <mergeCell ref="AL3744:AM3745"/>
    <mergeCell ref="N3744:O3745"/>
    <mergeCell ref="P3744:Q3745"/>
    <mergeCell ref="R3744:S3745"/>
    <mergeCell ref="T3744:U3745"/>
    <mergeCell ref="X3744:Y3745"/>
    <mergeCell ref="Z3744:AA3745"/>
    <mergeCell ref="BS3746:BS3747"/>
    <mergeCell ref="C3747:D3747"/>
    <mergeCell ref="B3744:B3745"/>
    <mergeCell ref="C3744:D3744"/>
    <mergeCell ref="E3744:E3745"/>
    <mergeCell ref="F3744:F3745"/>
    <mergeCell ref="T3738:U3739"/>
    <mergeCell ref="X3738:Y3739"/>
    <mergeCell ref="Z3738:AA3739"/>
    <mergeCell ref="AB3738:AC3739"/>
    <mergeCell ref="AD3738:AE3739"/>
    <mergeCell ref="AF3738:AG3739"/>
    <mergeCell ref="H3738:I3739"/>
    <mergeCell ref="J3738:K3739"/>
    <mergeCell ref="L3738:M3739"/>
    <mergeCell ref="N3738:O3739"/>
    <mergeCell ref="P3738:Q3739"/>
    <mergeCell ref="R3738:S3739"/>
    <mergeCell ref="BL3740:BM3741"/>
    <mergeCell ref="BN3740:BP3741"/>
    <mergeCell ref="BR3740:BR3741"/>
    <mergeCell ref="BS3740:BS3741"/>
    <mergeCell ref="C3741:D3741"/>
    <mergeCell ref="B3742:B3743"/>
    <mergeCell ref="C3742:D3742"/>
    <mergeCell ref="E3742:E3743"/>
    <mergeCell ref="F3742:F3743"/>
    <mergeCell ref="G3742:G3743"/>
    <mergeCell ref="AZ3740:BA3741"/>
    <mergeCell ref="BB3740:BC3741"/>
    <mergeCell ref="BD3740:BE3741"/>
    <mergeCell ref="BF3740:BG3741"/>
    <mergeCell ref="BH3740:BI3741"/>
    <mergeCell ref="BJ3740:BK3741"/>
    <mergeCell ref="AN3740:AO3741"/>
    <mergeCell ref="AP3740:AQ3741"/>
    <mergeCell ref="AR3740:AS3741"/>
    <mergeCell ref="AT3740:AU3741"/>
    <mergeCell ref="AV3740:AW3741"/>
    <mergeCell ref="AX3740:AY3741"/>
    <mergeCell ref="AB3740:AC3741"/>
    <mergeCell ref="AD3740:AE3741"/>
    <mergeCell ref="AF3740:AG3741"/>
    <mergeCell ref="AH3740:AI3741"/>
    <mergeCell ref="AJ3740:AK3741"/>
    <mergeCell ref="AL3740:AM3741"/>
    <mergeCell ref="N3740:O3741"/>
    <mergeCell ref="P3740:Q3741"/>
    <mergeCell ref="R3740:S3741"/>
    <mergeCell ref="T3740:U3741"/>
    <mergeCell ref="X3740:Y3741"/>
    <mergeCell ref="Z3740:AA3741"/>
    <mergeCell ref="BS3742:BS3743"/>
    <mergeCell ref="C3743:D3743"/>
    <mergeCell ref="B3740:B3741"/>
    <mergeCell ref="C3740:D3740"/>
    <mergeCell ref="E3740:E3741"/>
    <mergeCell ref="F3740:F3741"/>
    <mergeCell ref="G3740:G3741"/>
    <mergeCell ref="H3740:I3741"/>
    <mergeCell ref="J3740:K3741"/>
    <mergeCell ref="L3740:M3741"/>
    <mergeCell ref="BF3742:BG3743"/>
    <mergeCell ref="BH3742:BI3743"/>
    <mergeCell ref="BJ3742:BK3743"/>
    <mergeCell ref="BL3742:BM3743"/>
    <mergeCell ref="BN3742:BP3743"/>
    <mergeCell ref="BR3742:BR3743"/>
    <mergeCell ref="AT3742:AU3743"/>
    <mergeCell ref="AV3742:AW3743"/>
    <mergeCell ref="P3734:Q3735"/>
    <mergeCell ref="R3734:S3735"/>
    <mergeCell ref="BL3736:BM3737"/>
    <mergeCell ref="BN3736:BP3737"/>
    <mergeCell ref="BR3736:BR3737"/>
    <mergeCell ref="BS3736:BS3737"/>
    <mergeCell ref="C3737:D3737"/>
    <mergeCell ref="B3738:B3739"/>
    <mergeCell ref="C3738:D3738"/>
    <mergeCell ref="E3738:E3739"/>
    <mergeCell ref="F3738:F3739"/>
    <mergeCell ref="G3738:G3739"/>
    <mergeCell ref="AZ3736:BA3737"/>
    <mergeCell ref="BB3736:BC3737"/>
    <mergeCell ref="BD3736:BE3737"/>
    <mergeCell ref="BF3736:BG3737"/>
    <mergeCell ref="BH3736:BI3737"/>
    <mergeCell ref="BJ3736:BK3737"/>
    <mergeCell ref="AN3736:AO3737"/>
    <mergeCell ref="AP3736:AQ3737"/>
    <mergeCell ref="AR3736:AS3737"/>
    <mergeCell ref="AT3736:AU3737"/>
    <mergeCell ref="AV3736:AW3737"/>
    <mergeCell ref="AX3736:AY3737"/>
    <mergeCell ref="AB3736:AC3737"/>
    <mergeCell ref="AD3736:AE3737"/>
    <mergeCell ref="AF3736:AG3737"/>
    <mergeCell ref="AH3736:AI3737"/>
    <mergeCell ref="AJ3736:AK3737"/>
    <mergeCell ref="AL3736:AM3737"/>
    <mergeCell ref="N3736:O3737"/>
    <mergeCell ref="P3736:Q3737"/>
    <mergeCell ref="R3736:S3737"/>
    <mergeCell ref="T3736:U3737"/>
    <mergeCell ref="X3736:Y3737"/>
    <mergeCell ref="Z3736:AA3737"/>
    <mergeCell ref="BS3738:BS3739"/>
    <mergeCell ref="C3739:D3739"/>
    <mergeCell ref="B3736:B3737"/>
    <mergeCell ref="C3736:D3736"/>
    <mergeCell ref="E3736:E3737"/>
    <mergeCell ref="F3736:F3737"/>
    <mergeCell ref="G3736:G3737"/>
    <mergeCell ref="H3736:I3737"/>
    <mergeCell ref="J3736:K3737"/>
    <mergeCell ref="L3736:M3737"/>
    <mergeCell ref="BF3738:BG3739"/>
    <mergeCell ref="BH3738:BI3739"/>
    <mergeCell ref="BJ3738:BK3739"/>
    <mergeCell ref="BL3738:BM3739"/>
    <mergeCell ref="BN3738:BP3739"/>
    <mergeCell ref="BR3738:BR3739"/>
    <mergeCell ref="AT3738:AU3739"/>
    <mergeCell ref="AV3738:AW3739"/>
    <mergeCell ref="AX3738:AY3739"/>
    <mergeCell ref="AZ3738:BA3739"/>
    <mergeCell ref="BB3738:BC3739"/>
    <mergeCell ref="BD3738:BE3739"/>
    <mergeCell ref="AH3738:AI3739"/>
    <mergeCell ref="AJ3738:AK3739"/>
    <mergeCell ref="AL3738:AM3739"/>
    <mergeCell ref="AN3738:AO3739"/>
    <mergeCell ref="AP3738:AQ3739"/>
    <mergeCell ref="AR3738:AS3739"/>
    <mergeCell ref="B3734:B3735"/>
    <mergeCell ref="C3734:D3734"/>
    <mergeCell ref="E3734:E3735"/>
    <mergeCell ref="F3734:F3735"/>
    <mergeCell ref="G3734:G3735"/>
    <mergeCell ref="AZ3732:BA3733"/>
    <mergeCell ref="BB3732:BC3733"/>
    <mergeCell ref="BD3732:BE3733"/>
    <mergeCell ref="BF3732:BG3733"/>
    <mergeCell ref="BH3732:BI3733"/>
    <mergeCell ref="BJ3732:BK3733"/>
    <mergeCell ref="AN3732:AO3733"/>
    <mergeCell ref="AP3732:AQ3733"/>
    <mergeCell ref="AR3732:AS3733"/>
    <mergeCell ref="AT3732:AU3733"/>
    <mergeCell ref="AV3732:AW3733"/>
    <mergeCell ref="AX3732:AY3733"/>
    <mergeCell ref="AB3732:AC3733"/>
    <mergeCell ref="AD3732:AE3733"/>
    <mergeCell ref="AF3732:AG3733"/>
    <mergeCell ref="AH3732:AI3733"/>
    <mergeCell ref="AJ3732:AK3733"/>
    <mergeCell ref="AL3732:AM3733"/>
    <mergeCell ref="N3732:O3733"/>
    <mergeCell ref="P3732:Q3733"/>
    <mergeCell ref="R3732:S3733"/>
    <mergeCell ref="T3732:U3733"/>
    <mergeCell ref="X3732:Y3733"/>
    <mergeCell ref="Z3732:AA3733"/>
    <mergeCell ref="BS3734:BS3735"/>
    <mergeCell ref="C3735:D3735"/>
    <mergeCell ref="B3730:B3731"/>
    <mergeCell ref="C3730:D3730"/>
    <mergeCell ref="E3730:E3731"/>
    <mergeCell ref="F3730:F3731"/>
    <mergeCell ref="G3730:G3731"/>
    <mergeCell ref="BF3734:BG3735"/>
    <mergeCell ref="BH3734:BI3735"/>
    <mergeCell ref="BJ3734:BK3735"/>
    <mergeCell ref="BL3734:BM3735"/>
    <mergeCell ref="BN3734:BP3735"/>
    <mergeCell ref="BR3734:BR3735"/>
    <mergeCell ref="AT3734:AU3735"/>
    <mergeCell ref="AV3734:AW3735"/>
    <mergeCell ref="AX3734:AY3735"/>
    <mergeCell ref="AZ3734:BA3735"/>
    <mergeCell ref="BB3734:BC3735"/>
    <mergeCell ref="BD3734:BE3735"/>
    <mergeCell ref="AH3734:AI3735"/>
    <mergeCell ref="AJ3734:AK3735"/>
    <mergeCell ref="AL3734:AM3735"/>
    <mergeCell ref="AN3734:AO3735"/>
    <mergeCell ref="AP3734:AQ3735"/>
    <mergeCell ref="AR3734:AS3735"/>
    <mergeCell ref="T3734:U3735"/>
    <mergeCell ref="X3734:Y3735"/>
    <mergeCell ref="Z3734:AA3735"/>
    <mergeCell ref="AB3734:AC3735"/>
    <mergeCell ref="AD3734:AE3735"/>
    <mergeCell ref="AF3734:AG3735"/>
    <mergeCell ref="H3734:I3735"/>
    <mergeCell ref="J3734:K3735"/>
    <mergeCell ref="L3734:M3735"/>
    <mergeCell ref="N3734:O3735"/>
    <mergeCell ref="C3731:D3731"/>
    <mergeCell ref="B3732:B3733"/>
    <mergeCell ref="C3732:D3732"/>
    <mergeCell ref="E3732:E3733"/>
    <mergeCell ref="F3732:F3733"/>
    <mergeCell ref="G3732:G3733"/>
    <mergeCell ref="H3732:I3733"/>
    <mergeCell ref="J3732:K3733"/>
    <mergeCell ref="L3732:M3733"/>
    <mergeCell ref="BF3730:BG3731"/>
    <mergeCell ref="BH3730:BI3731"/>
    <mergeCell ref="BJ3730:BK3731"/>
    <mergeCell ref="BL3730:BM3731"/>
    <mergeCell ref="BN3730:BP3731"/>
    <mergeCell ref="BR3730:BR3731"/>
    <mergeCell ref="AT3730:AU3731"/>
    <mergeCell ref="AV3730:AW3731"/>
    <mergeCell ref="AX3730:AY3731"/>
    <mergeCell ref="AZ3730:BA3731"/>
    <mergeCell ref="BB3730:BC3731"/>
    <mergeCell ref="BD3730:BE3731"/>
    <mergeCell ref="AH3730:AI3731"/>
    <mergeCell ref="AJ3730:AK3731"/>
    <mergeCell ref="AL3730:AM3731"/>
    <mergeCell ref="AN3730:AO3731"/>
    <mergeCell ref="AP3730:AQ3731"/>
    <mergeCell ref="AR3730:AS3731"/>
    <mergeCell ref="T3730:U3731"/>
    <mergeCell ref="X3730:Y3731"/>
    <mergeCell ref="Z3730:AA3731"/>
    <mergeCell ref="AB3730:AC3731"/>
    <mergeCell ref="AD3730:AE3731"/>
    <mergeCell ref="AF3730:AG3731"/>
    <mergeCell ref="H3730:I3731"/>
    <mergeCell ref="J3730:K3731"/>
    <mergeCell ref="L3730:M3731"/>
    <mergeCell ref="N3730:O3731"/>
    <mergeCell ref="P3730:Q3731"/>
    <mergeCell ref="R3730:S3731"/>
    <mergeCell ref="BL3732:BM3733"/>
    <mergeCell ref="BN3732:BP3733"/>
    <mergeCell ref="BR3732:BR3733"/>
    <mergeCell ref="C3733:D3733"/>
    <mergeCell ref="BQ3730:BQ3731"/>
    <mergeCell ref="AZ3728:BA3729"/>
    <mergeCell ref="BB3728:BC3729"/>
    <mergeCell ref="BD3728:BE3729"/>
    <mergeCell ref="BF3728:BG3729"/>
    <mergeCell ref="BH3728:BI3729"/>
    <mergeCell ref="BJ3728:BK3729"/>
    <mergeCell ref="AN3728:AO3729"/>
    <mergeCell ref="AP3728:AQ3729"/>
    <mergeCell ref="AR3728:AS3729"/>
    <mergeCell ref="AT3728:AU3729"/>
    <mergeCell ref="AV3728:AW3729"/>
    <mergeCell ref="AX3728:AY3729"/>
    <mergeCell ref="AB3728:AC3729"/>
    <mergeCell ref="AD3728:AE3729"/>
    <mergeCell ref="AF3728:AG3729"/>
    <mergeCell ref="AH3728:AI3729"/>
    <mergeCell ref="AJ3728:AK3729"/>
    <mergeCell ref="AL3728:AM3729"/>
    <mergeCell ref="N3728:O3729"/>
    <mergeCell ref="P3728:Q3729"/>
    <mergeCell ref="R3728:S3729"/>
    <mergeCell ref="T3728:U3729"/>
    <mergeCell ref="X3728:Y3729"/>
    <mergeCell ref="Z3728:AA3729"/>
    <mergeCell ref="B3728:B3729"/>
    <mergeCell ref="C3728:D3728"/>
    <mergeCell ref="E3728:E3729"/>
    <mergeCell ref="F3728:F3729"/>
    <mergeCell ref="G3728:G3729"/>
    <mergeCell ref="BQ3728:BQ3729"/>
    <mergeCell ref="C3729:D3729"/>
    <mergeCell ref="BF3723:BO3723"/>
    <mergeCell ref="B3726:B3727"/>
    <mergeCell ref="C3726:D3727"/>
    <mergeCell ref="F3726:F3727"/>
    <mergeCell ref="G3726:G3727"/>
    <mergeCell ref="H3726:I3727"/>
    <mergeCell ref="J3726:O3726"/>
    <mergeCell ref="P3726:U3726"/>
    <mergeCell ref="X3726:Y3727"/>
    <mergeCell ref="Z3726:AA3727"/>
    <mergeCell ref="C3723:D3723"/>
    <mergeCell ref="E3723:AE3723"/>
    <mergeCell ref="AG3723:AJ3723"/>
    <mergeCell ref="AK3723:BB3723"/>
    <mergeCell ref="BC3723:BE3723"/>
    <mergeCell ref="BN3726:BP3727"/>
    <mergeCell ref="J3727:K3727"/>
    <mergeCell ref="L3727:M3727"/>
    <mergeCell ref="N3727:O3727"/>
    <mergeCell ref="P3727:Q3727"/>
    <mergeCell ref="R3727:S3727"/>
    <mergeCell ref="T3727:U3727"/>
    <mergeCell ref="AB3726:AC3727"/>
    <mergeCell ref="AD3726:AI3726"/>
    <mergeCell ref="AJ3726:AO3726"/>
    <mergeCell ref="AP3726:AU3726"/>
    <mergeCell ref="AV3726:BA3726"/>
    <mergeCell ref="BB3726:BG3726"/>
    <mergeCell ref="AP3727:AQ3727"/>
    <mergeCell ref="AR3727:AS3727"/>
    <mergeCell ref="AT3727:AU3727"/>
    <mergeCell ref="AV3727:AW3727"/>
    <mergeCell ref="BH3726:BM3726"/>
    <mergeCell ref="AF3709:AG3710"/>
    <mergeCell ref="B3716:C3716"/>
    <mergeCell ref="H3716:J3716"/>
    <mergeCell ref="L3716:N3716"/>
    <mergeCell ref="BL3728:BM3729"/>
    <mergeCell ref="BN3728:BP3729"/>
    <mergeCell ref="BR3728:BR3729"/>
    <mergeCell ref="B3719:BP3719"/>
    <mergeCell ref="E3721:AE3721"/>
    <mergeCell ref="AG3721:AM3721"/>
    <mergeCell ref="AN3721:BO3721"/>
    <mergeCell ref="AQ3716:AS3716"/>
    <mergeCell ref="AU3716:AW3716"/>
    <mergeCell ref="BB3716:BF3716"/>
    <mergeCell ref="BG3716:BI3716"/>
    <mergeCell ref="BK3716:BM3716"/>
    <mergeCell ref="BC3717:BP3717"/>
    <mergeCell ref="S3716:U3716"/>
    <mergeCell ref="L3711:M3712"/>
    <mergeCell ref="N3711:O3712"/>
    <mergeCell ref="P3711:Q3712"/>
    <mergeCell ref="R3711:S3712"/>
    <mergeCell ref="T3711:U3712"/>
    <mergeCell ref="X3711:Y3712"/>
    <mergeCell ref="Z3711:AA3712"/>
    <mergeCell ref="AB3711:AC3712"/>
    <mergeCell ref="AD3711:AE3712"/>
    <mergeCell ref="AF3711:AG3712"/>
    <mergeCell ref="AH3711:AI3712"/>
    <mergeCell ref="AJ3711:AK3712"/>
    <mergeCell ref="AL3711:AM3712"/>
    <mergeCell ref="AN3711:AO3712"/>
    <mergeCell ref="AP3711:AQ3712"/>
    <mergeCell ref="AR3711:AS3712"/>
    <mergeCell ref="AT3711:AU3712"/>
    <mergeCell ref="AV3711:AW3712"/>
    <mergeCell ref="AX3711:AY3712"/>
    <mergeCell ref="AZ3711:BA3712"/>
    <mergeCell ref="BB3711:BC3712"/>
    <mergeCell ref="BD3711:BE3712"/>
    <mergeCell ref="H3728:I3729"/>
    <mergeCell ref="J3728:K3729"/>
    <mergeCell ref="L3728:M3729"/>
    <mergeCell ref="AX3727:AY3727"/>
    <mergeCell ref="AZ3727:BA3727"/>
    <mergeCell ref="BB3727:BC3727"/>
    <mergeCell ref="BD3727:BE3727"/>
    <mergeCell ref="BF3727:BG3727"/>
    <mergeCell ref="BH3727:BI3727"/>
    <mergeCell ref="AL3727:AM3727"/>
    <mergeCell ref="AN3727:AO3727"/>
    <mergeCell ref="BJ3727:BK3727"/>
    <mergeCell ref="BL3727:BM3727"/>
    <mergeCell ref="B3714:C3714"/>
    <mergeCell ref="H3714:J3714"/>
    <mergeCell ref="L3714:N3714"/>
    <mergeCell ref="O3714:R3714"/>
    <mergeCell ref="AD3727:AE3727"/>
    <mergeCell ref="AF3727:AG3727"/>
    <mergeCell ref="AH3727:AI3727"/>
    <mergeCell ref="AJ3727:AK3727"/>
    <mergeCell ref="BQ3711:BQ3712"/>
    <mergeCell ref="BR3713:BS3713"/>
    <mergeCell ref="BQ3726:BQ3727"/>
    <mergeCell ref="BS3705:BS3706"/>
    <mergeCell ref="C3706:D3706"/>
    <mergeCell ref="B3707:B3708"/>
    <mergeCell ref="C3707:D3707"/>
    <mergeCell ref="E3707:E3708"/>
    <mergeCell ref="F3707:F3708"/>
    <mergeCell ref="G3707:G3708"/>
    <mergeCell ref="AZ3705:BA3706"/>
    <mergeCell ref="BB3705:BC3706"/>
    <mergeCell ref="BD3705:BE3706"/>
    <mergeCell ref="BF3705:BG3706"/>
    <mergeCell ref="BH3705:BI3706"/>
    <mergeCell ref="BJ3705:BK3706"/>
    <mergeCell ref="AN3705:AO3706"/>
    <mergeCell ref="AP3705:AQ3706"/>
    <mergeCell ref="AR3705:AS3706"/>
    <mergeCell ref="AT3705:AU3706"/>
    <mergeCell ref="AV3705:AW3706"/>
    <mergeCell ref="AX3705:AY3706"/>
    <mergeCell ref="AB3705:AC3706"/>
    <mergeCell ref="AD3705:AE3706"/>
    <mergeCell ref="BS3709:BS3710"/>
    <mergeCell ref="B3711:C3711"/>
    <mergeCell ref="BF3709:BG3710"/>
    <mergeCell ref="BH3709:BI3710"/>
    <mergeCell ref="BJ3709:BK3710"/>
    <mergeCell ref="BL3709:BM3710"/>
    <mergeCell ref="BN3709:BP3710"/>
    <mergeCell ref="BR3709:BR3710"/>
    <mergeCell ref="AT3709:AU3710"/>
    <mergeCell ref="AF3705:AG3706"/>
    <mergeCell ref="AH3705:AI3706"/>
    <mergeCell ref="AJ3705:AK3706"/>
    <mergeCell ref="AL3705:AM3706"/>
    <mergeCell ref="N3705:O3706"/>
    <mergeCell ref="P3705:Q3706"/>
    <mergeCell ref="R3705:S3706"/>
    <mergeCell ref="T3705:U3706"/>
    <mergeCell ref="X3705:Y3706"/>
    <mergeCell ref="Z3705:AA3706"/>
    <mergeCell ref="B3709:C3710"/>
    <mergeCell ref="D3709:E3710"/>
    <mergeCell ref="H3709:I3710"/>
    <mergeCell ref="J3709:K3710"/>
    <mergeCell ref="L3709:M3710"/>
    <mergeCell ref="N3709:O3710"/>
    <mergeCell ref="P3709:Q3710"/>
    <mergeCell ref="R3709:S3710"/>
    <mergeCell ref="D3711:E3712"/>
    <mergeCell ref="H3711:I3712"/>
    <mergeCell ref="J3711:K3712"/>
    <mergeCell ref="BS3707:BS3708"/>
    <mergeCell ref="C3708:D3708"/>
    <mergeCell ref="B3705:B3706"/>
    <mergeCell ref="C3705:D3705"/>
    <mergeCell ref="E3705:E3706"/>
    <mergeCell ref="F3705:F3706"/>
    <mergeCell ref="G3705:G3706"/>
    <mergeCell ref="H3705:I3706"/>
    <mergeCell ref="J3705:K3706"/>
    <mergeCell ref="L3705:M3706"/>
    <mergeCell ref="BQ3705:BQ3706"/>
    <mergeCell ref="BF3707:BG3708"/>
    <mergeCell ref="BH3707:BI3708"/>
    <mergeCell ref="BJ3707:BK3708"/>
    <mergeCell ref="BL3707:BM3708"/>
    <mergeCell ref="BN3707:BP3708"/>
    <mergeCell ref="BR3707:BR3708"/>
    <mergeCell ref="AT3707:AU3708"/>
    <mergeCell ref="AV3707:AW3708"/>
    <mergeCell ref="AX3707:AY3708"/>
    <mergeCell ref="AZ3707:BA3708"/>
    <mergeCell ref="BB3707:BC3708"/>
    <mergeCell ref="BD3707:BE3708"/>
    <mergeCell ref="AH3707:AI3708"/>
    <mergeCell ref="AJ3707:AK3708"/>
    <mergeCell ref="AL3707:AM3708"/>
    <mergeCell ref="AN3707:AO3708"/>
    <mergeCell ref="AP3707:AQ3708"/>
    <mergeCell ref="AR3707:AS3708"/>
    <mergeCell ref="T3707:U3708"/>
    <mergeCell ref="X3707:Y3708"/>
    <mergeCell ref="Z3707:AA3708"/>
    <mergeCell ref="AB3707:AC3708"/>
    <mergeCell ref="AD3707:AE3708"/>
    <mergeCell ref="AF3707:AG3708"/>
    <mergeCell ref="H3707:I3708"/>
    <mergeCell ref="J3707:K3708"/>
    <mergeCell ref="L3707:M3708"/>
    <mergeCell ref="N3707:O3708"/>
    <mergeCell ref="P3707:Q3708"/>
    <mergeCell ref="R3707:S3708"/>
    <mergeCell ref="BQ3707:BQ3708"/>
    <mergeCell ref="BL3705:BM3706"/>
    <mergeCell ref="BN3705:BP3706"/>
    <mergeCell ref="BR3705:BR3706"/>
    <mergeCell ref="C3702:D3702"/>
    <mergeCell ref="B3703:B3704"/>
    <mergeCell ref="C3703:D3703"/>
    <mergeCell ref="E3703:E3704"/>
    <mergeCell ref="F3703:F3704"/>
    <mergeCell ref="G3703:G3704"/>
    <mergeCell ref="AZ3701:BA3702"/>
    <mergeCell ref="BB3701:BC3702"/>
    <mergeCell ref="BD3701:BE3702"/>
    <mergeCell ref="BF3701:BG3702"/>
    <mergeCell ref="BH3701:BI3702"/>
    <mergeCell ref="BJ3701:BK3702"/>
    <mergeCell ref="AN3701:AO3702"/>
    <mergeCell ref="AP3701:AQ3702"/>
    <mergeCell ref="AR3701:AS3702"/>
    <mergeCell ref="AT3701:AU3702"/>
    <mergeCell ref="AV3701:AW3702"/>
    <mergeCell ref="AX3701:AY3702"/>
    <mergeCell ref="AB3701:AC3702"/>
    <mergeCell ref="AD3701:AE3702"/>
    <mergeCell ref="AF3701:AG3702"/>
    <mergeCell ref="AH3701:AI3702"/>
    <mergeCell ref="AJ3701:AK3702"/>
    <mergeCell ref="AL3701:AM3702"/>
    <mergeCell ref="N3701:O3702"/>
    <mergeCell ref="P3701:Q3702"/>
    <mergeCell ref="R3701:S3702"/>
    <mergeCell ref="T3701:U3702"/>
    <mergeCell ref="X3701:Y3702"/>
    <mergeCell ref="Z3701:AA3702"/>
    <mergeCell ref="BS3703:BS3704"/>
    <mergeCell ref="C3704:D3704"/>
    <mergeCell ref="B3701:B3702"/>
    <mergeCell ref="C3701:D3701"/>
    <mergeCell ref="E3701:E3702"/>
    <mergeCell ref="F3701:F3702"/>
    <mergeCell ref="G3701:G3702"/>
    <mergeCell ref="H3701:I3702"/>
    <mergeCell ref="J3701:K3702"/>
    <mergeCell ref="L3701:M3702"/>
    <mergeCell ref="BF3703:BG3704"/>
    <mergeCell ref="BH3703:BI3704"/>
    <mergeCell ref="BJ3703:BK3704"/>
    <mergeCell ref="BL3703:BM3704"/>
    <mergeCell ref="BN3703:BP3704"/>
    <mergeCell ref="BR3703:BR3704"/>
    <mergeCell ref="AT3703:AU3704"/>
    <mergeCell ref="AV3703:AW3704"/>
    <mergeCell ref="AX3703:AY3704"/>
    <mergeCell ref="AZ3703:BA3704"/>
    <mergeCell ref="BB3703:BC3704"/>
    <mergeCell ref="BD3703:BE3704"/>
    <mergeCell ref="AH3703:AI3704"/>
    <mergeCell ref="BQ3703:BQ3704"/>
    <mergeCell ref="AD3703:AE3704"/>
    <mergeCell ref="AF3703:AG3704"/>
    <mergeCell ref="H3703:I3704"/>
    <mergeCell ref="J3703:K3704"/>
    <mergeCell ref="L3703:M3704"/>
    <mergeCell ref="N3703:O3704"/>
    <mergeCell ref="P3703:Q3704"/>
    <mergeCell ref="R3703:S3704"/>
    <mergeCell ref="BF3699:BG3700"/>
    <mergeCell ref="BH3699:BI3700"/>
    <mergeCell ref="BJ3699:BK3700"/>
    <mergeCell ref="BL3699:BM3700"/>
    <mergeCell ref="BN3699:BP3700"/>
    <mergeCell ref="BR3699:BR3700"/>
    <mergeCell ref="AT3699:AU3700"/>
    <mergeCell ref="AV3699:AW3700"/>
    <mergeCell ref="AX3699:AY3700"/>
    <mergeCell ref="AZ3699:BA3700"/>
    <mergeCell ref="BB3699:BC3700"/>
    <mergeCell ref="BD3699:BE3700"/>
    <mergeCell ref="AH3699:AI3700"/>
    <mergeCell ref="AJ3699:AK3700"/>
    <mergeCell ref="AL3699:AM3700"/>
    <mergeCell ref="AN3699:AO3700"/>
    <mergeCell ref="AP3699:AQ3700"/>
    <mergeCell ref="AR3699:AS3700"/>
    <mergeCell ref="T3699:U3700"/>
    <mergeCell ref="X3699:Y3700"/>
    <mergeCell ref="Z3699:AA3700"/>
    <mergeCell ref="AB3699:AC3700"/>
    <mergeCell ref="AD3699:AE3700"/>
    <mergeCell ref="AF3699:AG3700"/>
    <mergeCell ref="H3699:I3700"/>
    <mergeCell ref="J3699:K3700"/>
    <mergeCell ref="L3699:M3700"/>
    <mergeCell ref="N3699:O3700"/>
    <mergeCell ref="P3699:Q3700"/>
    <mergeCell ref="R3699:S3700"/>
    <mergeCell ref="BL3701:BM3702"/>
    <mergeCell ref="BN3701:BP3702"/>
    <mergeCell ref="BR3701:BR3702"/>
    <mergeCell ref="BB3695:BC3696"/>
    <mergeCell ref="BD3695:BE3696"/>
    <mergeCell ref="AH3695:AI3696"/>
    <mergeCell ref="AJ3695:AK3696"/>
    <mergeCell ref="AL3695:AM3696"/>
    <mergeCell ref="AN3695:AO3696"/>
    <mergeCell ref="AP3695:AQ3696"/>
    <mergeCell ref="AR3695:AS3696"/>
    <mergeCell ref="T3695:U3696"/>
    <mergeCell ref="X3695:Y3696"/>
    <mergeCell ref="Z3695:AA3696"/>
    <mergeCell ref="AB3695:AC3696"/>
    <mergeCell ref="AD3695:AE3696"/>
    <mergeCell ref="AF3695:AG3696"/>
    <mergeCell ref="H3695:I3696"/>
    <mergeCell ref="J3695:K3696"/>
    <mergeCell ref="L3695:M3696"/>
    <mergeCell ref="N3695:O3696"/>
    <mergeCell ref="P3695:Q3696"/>
    <mergeCell ref="R3695:S3696"/>
    <mergeCell ref="BL3697:BM3698"/>
    <mergeCell ref="BN3697:BP3698"/>
    <mergeCell ref="BR3697:BR3698"/>
    <mergeCell ref="BQ3697:BQ3698"/>
    <mergeCell ref="C3698:D3698"/>
    <mergeCell ref="B3699:B3700"/>
    <mergeCell ref="C3699:D3699"/>
    <mergeCell ref="E3699:E3700"/>
    <mergeCell ref="F3699:F3700"/>
    <mergeCell ref="G3699:G3700"/>
    <mergeCell ref="AZ3697:BA3698"/>
    <mergeCell ref="BB3697:BC3698"/>
    <mergeCell ref="BD3697:BE3698"/>
    <mergeCell ref="BF3697:BG3698"/>
    <mergeCell ref="BH3697:BI3698"/>
    <mergeCell ref="BJ3697:BK3698"/>
    <mergeCell ref="AN3697:AO3698"/>
    <mergeCell ref="AP3697:AQ3698"/>
    <mergeCell ref="AR3697:AS3698"/>
    <mergeCell ref="AT3697:AU3698"/>
    <mergeCell ref="AV3697:AW3698"/>
    <mergeCell ref="AX3697:AY3698"/>
    <mergeCell ref="AB3697:AC3698"/>
    <mergeCell ref="AD3697:AE3698"/>
    <mergeCell ref="AF3697:AG3698"/>
    <mergeCell ref="AH3697:AI3698"/>
    <mergeCell ref="AJ3697:AK3698"/>
    <mergeCell ref="AL3697:AM3698"/>
    <mergeCell ref="N3697:O3698"/>
    <mergeCell ref="P3697:Q3698"/>
    <mergeCell ref="R3697:S3698"/>
    <mergeCell ref="T3697:U3698"/>
    <mergeCell ref="X3697:Y3698"/>
    <mergeCell ref="Z3697:AA3698"/>
    <mergeCell ref="BQ3695:BQ3696"/>
    <mergeCell ref="C3700:D3700"/>
    <mergeCell ref="B3697:B3698"/>
    <mergeCell ref="C3697:D3697"/>
    <mergeCell ref="E3697:E3698"/>
    <mergeCell ref="F3697:F3698"/>
    <mergeCell ref="G3697:G3698"/>
    <mergeCell ref="H3697:I3698"/>
    <mergeCell ref="J3697:K3698"/>
    <mergeCell ref="L3697:M3698"/>
    <mergeCell ref="Z3691:AA3692"/>
    <mergeCell ref="AB3691:AC3692"/>
    <mergeCell ref="AD3691:AE3692"/>
    <mergeCell ref="AF3691:AG3692"/>
    <mergeCell ref="H3691:I3692"/>
    <mergeCell ref="J3691:K3692"/>
    <mergeCell ref="L3691:M3692"/>
    <mergeCell ref="N3691:O3692"/>
    <mergeCell ref="P3691:Q3692"/>
    <mergeCell ref="R3691:S3692"/>
    <mergeCell ref="BL3693:BM3694"/>
    <mergeCell ref="BN3693:BP3694"/>
    <mergeCell ref="BR3693:BR3694"/>
    <mergeCell ref="BS3693:BS3694"/>
    <mergeCell ref="C3694:D3694"/>
    <mergeCell ref="B3695:B3696"/>
    <mergeCell ref="C3695:D3695"/>
    <mergeCell ref="E3695:E3696"/>
    <mergeCell ref="F3695:F3696"/>
    <mergeCell ref="G3695:G3696"/>
    <mergeCell ref="AZ3693:BA3694"/>
    <mergeCell ref="BB3693:BC3694"/>
    <mergeCell ref="BD3693:BE3694"/>
    <mergeCell ref="BF3693:BG3694"/>
    <mergeCell ref="BH3693:BI3694"/>
    <mergeCell ref="BJ3693:BK3694"/>
    <mergeCell ref="AN3693:AO3694"/>
    <mergeCell ref="AP3693:AQ3694"/>
    <mergeCell ref="AR3693:AS3694"/>
    <mergeCell ref="AT3693:AU3694"/>
    <mergeCell ref="AV3693:AW3694"/>
    <mergeCell ref="AX3693:AY3694"/>
    <mergeCell ref="AB3693:AC3694"/>
    <mergeCell ref="AD3693:AE3694"/>
    <mergeCell ref="AF3693:AG3694"/>
    <mergeCell ref="AH3693:AI3694"/>
    <mergeCell ref="AJ3693:AK3694"/>
    <mergeCell ref="AL3693:AM3694"/>
    <mergeCell ref="N3693:O3694"/>
    <mergeCell ref="P3693:Q3694"/>
    <mergeCell ref="R3693:S3694"/>
    <mergeCell ref="T3693:U3694"/>
    <mergeCell ref="X3693:Y3694"/>
    <mergeCell ref="Z3693:AA3694"/>
    <mergeCell ref="BS3695:BS3696"/>
    <mergeCell ref="C3696:D3696"/>
    <mergeCell ref="B3693:B3694"/>
    <mergeCell ref="C3693:D3693"/>
    <mergeCell ref="E3693:E3694"/>
    <mergeCell ref="F3693:F3694"/>
    <mergeCell ref="G3693:G3694"/>
    <mergeCell ref="H3693:I3694"/>
    <mergeCell ref="J3693:K3694"/>
    <mergeCell ref="L3693:M3694"/>
    <mergeCell ref="BF3695:BG3696"/>
    <mergeCell ref="BH3695:BI3696"/>
    <mergeCell ref="BJ3695:BK3696"/>
    <mergeCell ref="BL3695:BM3696"/>
    <mergeCell ref="BN3695:BP3696"/>
    <mergeCell ref="BR3695:BR3696"/>
    <mergeCell ref="AT3695:AU3696"/>
    <mergeCell ref="AV3695:AW3696"/>
    <mergeCell ref="AX3695:AY3696"/>
    <mergeCell ref="AZ3695:BA3696"/>
    <mergeCell ref="BL3689:BM3690"/>
    <mergeCell ref="BN3689:BP3690"/>
    <mergeCell ref="BR3689:BR3690"/>
    <mergeCell ref="BS3689:BS3690"/>
    <mergeCell ref="C3690:D3690"/>
    <mergeCell ref="B3691:B3692"/>
    <mergeCell ref="C3691:D3691"/>
    <mergeCell ref="E3691:E3692"/>
    <mergeCell ref="F3691:F3692"/>
    <mergeCell ref="G3691:G3692"/>
    <mergeCell ref="AZ3689:BA3690"/>
    <mergeCell ref="BB3689:BC3690"/>
    <mergeCell ref="BD3689:BE3690"/>
    <mergeCell ref="BF3689:BG3690"/>
    <mergeCell ref="BH3689:BI3690"/>
    <mergeCell ref="BJ3689:BK3690"/>
    <mergeCell ref="AN3689:AO3690"/>
    <mergeCell ref="AP3689:AQ3690"/>
    <mergeCell ref="AR3689:AS3690"/>
    <mergeCell ref="AT3689:AU3690"/>
    <mergeCell ref="AV3689:AW3690"/>
    <mergeCell ref="AX3689:AY3690"/>
    <mergeCell ref="AB3689:AC3690"/>
    <mergeCell ref="AD3689:AE3690"/>
    <mergeCell ref="AF3689:AG3690"/>
    <mergeCell ref="AH3689:AI3690"/>
    <mergeCell ref="AJ3689:AK3690"/>
    <mergeCell ref="AL3689:AM3690"/>
    <mergeCell ref="N3689:O3690"/>
    <mergeCell ref="P3689:Q3690"/>
    <mergeCell ref="R3689:S3690"/>
    <mergeCell ref="T3689:U3690"/>
    <mergeCell ref="X3689:Y3690"/>
    <mergeCell ref="Z3689:AA3690"/>
    <mergeCell ref="BS3691:BS3692"/>
    <mergeCell ref="C3692:D3692"/>
    <mergeCell ref="B3689:B3690"/>
    <mergeCell ref="C3689:D3689"/>
    <mergeCell ref="E3689:E3690"/>
    <mergeCell ref="F3689:F3690"/>
    <mergeCell ref="G3689:G3690"/>
    <mergeCell ref="H3689:I3690"/>
    <mergeCell ref="J3689:K3690"/>
    <mergeCell ref="L3689:M3690"/>
    <mergeCell ref="BF3691:BG3692"/>
    <mergeCell ref="BH3691:BI3692"/>
    <mergeCell ref="BJ3691:BK3692"/>
    <mergeCell ref="BL3691:BM3692"/>
    <mergeCell ref="BN3691:BP3692"/>
    <mergeCell ref="BR3691:BR3692"/>
    <mergeCell ref="AT3691:AU3692"/>
    <mergeCell ref="AV3691:AW3692"/>
    <mergeCell ref="AX3691:AY3692"/>
    <mergeCell ref="AZ3691:BA3692"/>
    <mergeCell ref="BB3691:BC3692"/>
    <mergeCell ref="BD3691:BE3692"/>
    <mergeCell ref="AH3691:AI3692"/>
    <mergeCell ref="AJ3691:AK3692"/>
    <mergeCell ref="AL3691:AM3692"/>
    <mergeCell ref="AN3691:AO3692"/>
    <mergeCell ref="AP3691:AQ3692"/>
    <mergeCell ref="AR3691:AS3692"/>
    <mergeCell ref="T3691:U3692"/>
    <mergeCell ref="X3691:Y3692"/>
    <mergeCell ref="E3685:E3686"/>
    <mergeCell ref="F3685:F3686"/>
    <mergeCell ref="G3685:G3686"/>
    <mergeCell ref="H3685:I3686"/>
    <mergeCell ref="J3685:K3686"/>
    <mergeCell ref="L3685:M3686"/>
    <mergeCell ref="BF3687:BG3688"/>
    <mergeCell ref="BH3687:BI3688"/>
    <mergeCell ref="BJ3687:BK3688"/>
    <mergeCell ref="BL3687:BM3688"/>
    <mergeCell ref="BN3687:BP3688"/>
    <mergeCell ref="BR3687:BR3688"/>
    <mergeCell ref="AT3687:AU3688"/>
    <mergeCell ref="AV3687:AW3688"/>
    <mergeCell ref="AX3687:AY3688"/>
    <mergeCell ref="AZ3687:BA3688"/>
    <mergeCell ref="BB3687:BC3688"/>
    <mergeCell ref="BD3687:BE3688"/>
    <mergeCell ref="AH3687:AI3688"/>
    <mergeCell ref="AJ3687:AK3688"/>
    <mergeCell ref="AL3687:AM3688"/>
    <mergeCell ref="AN3687:AO3688"/>
    <mergeCell ref="AP3687:AQ3688"/>
    <mergeCell ref="AR3687:AS3688"/>
    <mergeCell ref="T3687:U3688"/>
    <mergeCell ref="X3687:Y3688"/>
    <mergeCell ref="Z3687:AA3688"/>
    <mergeCell ref="AB3687:AC3688"/>
    <mergeCell ref="AD3687:AE3688"/>
    <mergeCell ref="AF3687:AG3688"/>
    <mergeCell ref="H3687:I3688"/>
    <mergeCell ref="J3687:K3688"/>
    <mergeCell ref="L3687:M3688"/>
    <mergeCell ref="N3687:O3688"/>
    <mergeCell ref="P3687:Q3688"/>
    <mergeCell ref="R3687:S3688"/>
    <mergeCell ref="AT3683:AU3684"/>
    <mergeCell ref="AV3683:AW3684"/>
    <mergeCell ref="AX3683:AY3684"/>
    <mergeCell ref="AZ3683:BA3684"/>
    <mergeCell ref="BB3683:BC3684"/>
    <mergeCell ref="BD3683:BE3684"/>
    <mergeCell ref="AH3683:AI3684"/>
    <mergeCell ref="AJ3683:AK3684"/>
    <mergeCell ref="AL3683:AM3684"/>
    <mergeCell ref="AN3683:AO3684"/>
    <mergeCell ref="AP3683:AQ3684"/>
    <mergeCell ref="AR3683:AS3684"/>
    <mergeCell ref="T3683:U3684"/>
    <mergeCell ref="X3683:Y3684"/>
    <mergeCell ref="Z3683:AA3684"/>
    <mergeCell ref="AB3683:AC3684"/>
    <mergeCell ref="AD3683:AE3684"/>
    <mergeCell ref="AF3683:AG3684"/>
    <mergeCell ref="H3683:I3684"/>
    <mergeCell ref="J3683:K3684"/>
    <mergeCell ref="L3683:M3684"/>
    <mergeCell ref="N3683:O3684"/>
    <mergeCell ref="P3683:Q3684"/>
    <mergeCell ref="R3683:S3684"/>
    <mergeCell ref="BQ3681:BQ3682"/>
    <mergeCell ref="BQ3683:BQ3684"/>
    <mergeCell ref="BL3685:BM3686"/>
    <mergeCell ref="BN3685:BP3686"/>
    <mergeCell ref="BR3685:BR3686"/>
    <mergeCell ref="BS3685:BS3686"/>
    <mergeCell ref="C3686:D3686"/>
    <mergeCell ref="B3687:B3688"/>
    <mergeCell ref="C3687:D3687"/>
    <mergeCell ref="E3687:E3688"/>
    <mergeCell ref="F3687:F3688"/>
    <mergeCell ref="G3687:G3688"/>
    <mergeCell ref="AZ3685:BA3686"/>
    <mergeCell ref="BB3685:BC3686"/>
    <mergeCell ref="BD3685:BE3686"/>
    <mergeCell ref="BF3685:BG3686"/>
    <mergeCell ref="BH3685:BI3686"/>
    <mergeCell ref="BJ3685:BK3686"/>
    <mergeCell ref="AN3685:AO3686"/>
    <mergeCell ref="AP3685:AQ3686"/>
    <mergeCell ref="AR3685:AS3686"/>
    <mergeCell ref="AT3685:AU3686"/>
    <mergeCell ref="AV3685:AW3686"/>
    <mergeCell ref="AX3685:AY3686"/>
    <mergeCell ref="AB3685:AC3686"/>
    <mergeCell ref="AD3685:AE3686"/>
    <mergeCell ref="AF3685:AG3686"/>
    <mergeCell ref="AH3685:AI3686"/>
    <mergeCell ref="AJ3685:AK3686"/>
    <mergeCell ref="AL3685:AM3686"/>
    <mergeCell ref="N3685:O3686"/>
    <mergeCell ref="P3685:Q3686"/>
    <mergeCell ref="R3685:S3686"/>
    <mergeCell ref="T3685:U3686"/>
    <mergeCell ref="X3685:Y3686"/>
    <mergeCell ref="Z3685:AA3686"/>
    <mergeCell ref="BS3687:BS3688"/>
    <mergeCell ref="C3688:D3688"/>
    <mergeCell ref="B3685:B3686"/>
    <mergeCell ref="C3685:D3685"/>
    <mergeCell ref="AP3679:AQ3680"/>
    <mergeCell ref="AR3679:AS3680"/>
    <mergeCell ref="T3679:U3680"/>
    <mergeCell ref="X3679:Y3680"/>
    <mergeCell ref="Z3679:AA3680"/>
    <mergeCell ref="AB3679:AC3680"/>
    <mergeCell ref="AD3679:AE3680"/>
    <mergeCell ref="AF3679:AG3680"/>
    <mergeCell ref="H3679:I3680"/>
    <mergeCell ref="J3679:K3680"/>
    <mergeCell ref="L3679:M3680"/>
    <mergeCell ref="N3679:O3680"/>
    <mergeCell ref="P3679:Q3680"/>
    <mergeCell ref="R3679:S3680"/>
    <mergeCell ref="BL3681:BM3682"/>
    <mergeCell ref="BN3681:BP3682"/>
    <mergeCell ref="BR3681:BR3682"/>
    <mergeCell ref="BS3681:BS3682"/>
    <mergeCell ref="C3682:D3682"/>
    <mergeCell ref="B3683:B3684"/>
    <mergeCell ref="C3683:D3683"/>
    <mergeCell ref="E3683:E3684"/>
    <mergeCell ref="F3683:F3684"/>
    <mergeCell ref="G3683:G3684"/>
    <mergeCell ref="AZ3681:BA3682"/>
    <mergeCell ref="BB3681:BC3682"/>
    <mergeCell ref="BD3681:BE3682"/>
    <mergeCell ref="BF3681:BG3682"/>
    <mergeCell ref="BH3681:BI3682"/>
    <mergeCell ref="BJ3681:BK3682"/>
    <mergeCell ref="AN3681:AO3682"/>
    <mergeCell ref="AP3681:AQ3682"/>
    <mergeCell ref="AR3681:AS3682"/>
    <mergeCell ref="AT3681:AU3682"/>
    <mergeCell ref="AV3681:AW3682"/>
    <mergeCell ref="AX3681:AY3682"/>
    <mergeCell ref="AB3681:AC3682"/>
    <mergeCell ref="AD3681:AE3682"/>
    <mergeCell ref="AF3681:AG3682"/>
    <mergeCell ref="AH3681:AI3682"/>
    <mergeCell ref="AJ3681:AK3682"/>
    <mergeCell ref="AL3681:AM3682"/>
    <mergeCell ref="N3681:O3682"/>
    <mergeCell ref="P3681:Q3682"/>
    <mergeCell ref="R3681:S3682"/>
    <mergeCell ref="T3681:U3682"/>
    <mergeCell ref="X3681:Y3682"/>
    <mergeCell ref="Z3681:AA3682"/>
    <mergeCell ref="BS3683:BS3684"/>
    <mergeCell ref="C3684:D3684"/>
    <mergeCell ref="B3681:B3682"/>
    <mergeCell ref="C3681:D3681"/>
    <mergeCell ref="E3681:E3682"/>
    <mergeCell ref="F3681:F3682"/>
    <mergeCell ref="G3681:G3682"/>
    <mergeCell ref="H3681:I3682"/>
    <mergeCell ref="J3681:K3682"/>
    <mergeCell ref="L3681:M3682"/>
    <mergeCell ref="BF3683:BG3684"/>
    <mergeCell ref="BH3683:BI3684"/>
    <mergeCell ref="BJ3683:BK3684"/>
    <mergeCell ref="BL3683:BM3684"/>
    <mergeCell ref="BN3683:BP3684"/>
    <mergeCell ref="BR3683:BR3684"/>
    <mergeCell ref="L3675:M3676"/>
    <mergeCell ref="N3675:O3676"/>
    <mergeCell ref="P3675:Q3676"/>
    <mergeCell ref="R3675:S3676"/>
    <mergeCell ref="BL3677:BM3678"/>
    <mergeCell ref="BN3677:BP3678"/>
    <mergeCell ref="BR3677:BR3678"/>
    <mergeCell ref="BS3677:BS3678"/>
    <mergeCell ref="C3678:D3678"/>
    <mergeCell ref="B3679:B3680"/>
    <mergeCell ref="C3679:D3679"/>
    <mergeCell ref="E3679:E3680"/>
    <mergeCell ref="F3679:F3680"/>
    <mergeCell ref="G3679:G3680"/>
    <mergeCell ref="AZ3677:BA3678"/>
    <mergeCell ref="BB3677:BC3678"/>
    <mergeCell ref="BD3677:BE3678"/>
    <mergeCell ref="BF3677:BG3678"/>
    <mergeCell ref="BH3677:BI3678"/>
    <mergeCell ref="BJ3677:BK3678"/>
    <mergeCell ref="AN3677:AO3678"/>
    <mergeCell ref="AP3677:AQ3678"/>
    <mergeCell ref="AR3677:AS3678"/>
    <mergeCell ref="AT3677:AU3678"/>
    <mergeCell ref="AV3677:AW3678"/>
    <mergeCell ref="AX3677:AY3678"/>
    <mergeCell ref="AB3677:AC3678"/>
    <mergeCell ref="AD3677:AE3678"/>
    <mergeCell ref="AF3677:AG3678"/>
    <mergeCell ref="AH3677:AI3678"/>
    <mergeCell ref="AJ3677:AK3678"/>
    <mergeCell ref="AL3677:AM3678"/>
    <mergeCell ref="N3677:O3678"/>
    <mergeCell ref="P3677:Q3678"/>
    <mergeCell ref="R3677:S3678"/>
    <mergeCell ref="T3677:U3678"/>
    <mergeCell ref="X3677:Y3678"/>
    <mergeCell ref="Z3677:AA3678"/>
    <mergeCell ref="BS3679:BS3680"/>
    <mergeCell ref="C3680:D3680"/>
    <mergeCell ref="B3677:B3678"/>
    <mergeCell ref="C3677:D3677"/>
    <mergeCell ref="E3677:E3678"/>
    <mergeCell ref="F3677:F3678"/>
    <mergeCell ref="G3677:G3678"/>
    <mergeCell ref="H3677:I3678"/>
    <mergeCell ref="J3677:K3678"/>
    <mergeCell ref="L3677:M3678"/>
    <mergeCell ref="BF3679:BG3680"/>
    <mergeCell ref="BH3679:BI3680"/>
    <mergeCell ref="BJ3679:BK3680"/>
    <mergeCell ref="BL3679:BM3680"/>
    <mergeCell ref="BN3679:BP3680"/>
    <mergeCell ref="BR3679:BR3680"/>
    <mergeCell ref="AT3679:AU3680"/>
    <mergeCell ref="AV3679:AW3680"/>
    <mergeCell ref="AX3679:AY3680"/>
    <mergeCell ref="AZ3679:BA3680"/>
    <mergeCell ref="BB3679:BC3680"/>
    <mergeCell ref="BD3679:BE3680"/>
    <mergeCell ref="AH3679:AI3680"/>
    <mergeCell ref="AJ3679:AK3680"/>
    <mergeCell ref="AL3679:AM3680"/>
    <mergeCell ref="AN3679:AO3680"/>
    <mergeCell ref="C3674:D3674"/>
    <mergeCell ref="BQ3671:BQ3672"/>
    <mergeCell ref="B3675:B3676"/>
    <mergeCell ref="C3675:D3675"/>
    <mergeCell ref="E3675:E3676"/>
    <mergeCell ref="F3675:F3676"/>
    <mergeCell ref="G3675:G3676"/>
    <mergeCell ref="AZ3673:BA3674"/>
    <mergeCell ref="BB3673:BC3674"/>
    <mergeCell ref="BD3673:BE3674"/>
    <mergeCell ref="BF3673:BG3674"/>
    <mergeCell ref="BH3673:BI3674"/>
    <mergeCell ref="BJ3673:BK3674"/>
    <mergeCell ref="AN3673:AO3674"/>
    <mergeCell ref="AP3673:AQ3674"/>
    <mergeCell ref="AR3673:AS3674"/>
    <mergeCell ref="AT3673:AU3674"/>
    <mergeCell ref="AV3673:AW3674"/>
    <mergeCell ref="AX3673:AY3674"/>
    <mergeCell ref="AB3673:AC3674"/>
    <mergeCell ref="AD3673:AE3674"/>
    <mergeCell ref="AF3673:AG3674"/>
    <mergeCell ref="AH3673:AI3674"/>
    <mergeCell ref="AJ3673:AK3674"/>
    <mergeCell ref="AL3673:AM3674"/>
    <mergeCell ref="N3673:O3674"/>
    <mergeCell ref="P3673:Q3674"/>
    <mergeCell ref="R3673:S3674"/>
    <mergeCell ref="T3673:U3674"/>
    <mergeCell ref="X3673:Y3674"/>
    <mergeCell ref="Z3673:AA3674"/>
    <mergeCell ref="BS3675:BS3676"/>
    <mergeCell ref="C3676:D3676"/>
    <mergeCell ref="B3671:B3672"/>
    <mergeCell ref="C3671:D3671"/>
    <mergeCell ref="E3671:E3672"/>
    <mergeCell ref="F3671:F3672"/>
    <mergeCell ref="G3671:G3672"/>
    <mergeCell ref="BF3675:BG3676"/>
    <mergeCell ref="BH3675:BI3676"/>
    <mergeCell ref="BJ3675:BK3676"/>
    <mergeCell ref="BL3675:BM3676"/>
    <mergeCell ref="BN3675:BP3676"/>
    <mergeCell ref="BR3675:BR3676"/>
    <mergeCell ref="AT3675:AU3676"/>
    <mergeCell ref="AV3675:AW3676"/>
    <mergeCell ref="AX3675:AY3676"/>
    <mergeCell ref="AZ3675:BA3676"/>
    <mergeCell ref="BB3675:BC3676"/>
    <mergeCell ref="BD3675:BE3676"/>
    <mergeCell ref="AH3675:AI3676"/>
    <mergeCell ref="AJ3675:AK3676"/>
    <mergeCell ref="AL3675:AM3676"/>
    <mergeCell ref="AN3675:AO3676"/>
    <mergeCell ref="AP3675:AQ3676"/>
    <mergeCell ref="AR3675:AS3676"/>
    <mergeCell ref="T3675:U3676"/>
    <mergeCell ref="X3675:Y3676"/>
    <mergeCell ref="Z3675:AA3676"/>
    <mergeCell ref="AB3675:AC3676"/>
    <mergeCell ref="AD3675:AE3676"/>
    <mergeCell ref="AF3675:AG3676"/>
    <mergeCell ref="H3675:I3676"/>
    <mergeCell ref="J3675:K3676"/>
    <mergeCell ref="E3673:E3674"/>
    <mergeCell ref="F3673:F3674"/>
    <mergeCell ref="G3673:G3674"/>
    <mergeCell ref="H3673:I3674"/>
    <mergeCell ref="J3673:K3674"/>
    <mergeCell ref="L3673:M3674"/>
    <mergeCell ref="BF3671:BG3672"/>
    <mergeCell ref="BH3671:BI3672"/>
    <mergeCell ref="BJ3671:BK3672"/>
    <mergeCell ref="BL3671:BM3672"/>
    <mergeCell ref="BN3671:BP3672"/>
    <mergeCell ref="BR3671:BR3672"/>
    <mergeCell ref="AT3671:AU3672"/>
    <mergeCell ref="AV3671:AW3672"/>
    <mergeCell ref="AX3671:AY3672"/>
    <mergeCell ref="AZ3671:BA3672"/>
    <mergeCell ref="BB3671:BC3672"/>
    <mergeCell ref="BD3671:BE3672"/>
    <mergeCell ref="AH3671:AI3672"/>
    <mergeCell ref="AJ3671:AK3672"/>
    <mergeCell ref="AL3671:AM3672"/>
    <mergeCell ref="AN3671:AO3672"/>
    <mergeCell ref="AP3671:AQ3672"/>
    <mergeCell ref="AR3671:AS3672"/>
    <mergeCell ref="T3671:U3672"/>
    <mergeCell ref="X3671:Y3672"/>
    <mergeCell ref="Z3671:AA3672"/>
    <mergeCell ref="AB3671:AC3672"/>
    <mergeCell ref="AD3671:AE3672"/>
    <mergeCell ref="AF3671:AG3672"/>
    <mergeCell ref="H3671:I3672"/>
    <mergeCell ref="J3671:K3672"/>
    <mergeCell ref="L3671:M3672"/>
    <mergeCell ref="N3671:O3672"/>
    <mergeCell ref="P3671:Q3672"/>
    <mergeCell ref="R3671:S3672"/>
    <mergeCell ref="BL3673:BM3674"/>
    <mergeCell ref="BN3673:BP3674"/>
    <mergeCell ref="BR3673:BR3674"/>
    <mergeCell ref="BR3669:BR3670"/>
    <mergeCell ref="BS3669:BS3670"/>
    <mergeCell ref="AZ3669:BA3670"/>
    <mergeCell ref="BB3669:BC3670"/>
    <mergeCell ref="BD3669:BE3670"/>
    <mergeCell ref="BF3669:BG3670"/>
    <mergeCell ref="BH3669:BI3670"/>
    <mergeCell ref="BJ3669:BK3670"/>
    <mergeCell ref="AN3669:AO3670"/>
    <mergeCell ref="AP3669:AQ3670"/>
    <mergeCell ref="AR3669:AS3670"/>
    <mergeCell ref="AT3669:AU3670"/>
    <mergeCell ref="AV3669:AW3670"/>
    <mergeCell ref="AX3669:AY3670"/>
    <mergeCell ref="AB3669:AC3670"/>
    <mergeCell ref="AD3669:AE3670"/>
    <mergeCell ref="AF3669:AG3670"/>
    <mergeCell ref="AH3669:AI3670"/>
    <mergeCell ref="AJ3669:AK3670"/>
    <mergeCell ref="AL3669:AM3670"/>
    <mergeCell ref="N3669:O3670"/>
    <mergeCell ref="P3669:Q3670"/>
    <mergeCell ref="R3669:S3670"/>
    <mergeCell ref="T3669:U3670"/>
    <mergeCell ref="X3669:Y3670"/>
    <mergeCell ref="Z3669:AA3670"/>
    <mergeCell ref="B3669:B3670"/>
    <mergeCell ref="C3669:D3669"/>
    <mergeCell ref="E3669:E3670"/>
    <mergeCell ref="F3669:F3670"/>
    <mergeCell ref="G3669:G3670"/>
    <mergeCell ref="BQ3669:BQ3670"/>
    <mergeCell ref="C3670:D3670"/>
    <mergeCell ref="BN3667:BP3668"/>
    <mergeCell ref="J3668:K3668"/>
    <mergeCell ref="L3668:M3668"/>
    <mergeCell ref="N3668:O3668"/>
    <mergeCell ref="P3668:Q3668"/>
    <mergeCell ref="R3668:S3668"/>
    <mergeCell ref="T3668:U3668"/>
    <mergeCell ref="AB3667:AC3668"/>
    <mergeCell ref="AD3667:AI3667"/>
    <mergeCell ref="AJ3667:AO3667"/>
    <mergeCell ref="AP3667:AU3667"/>
    <mergeCell ref="AV3650:AW3651"/>
    <mergeCell ref="AX3650:AY3651"/>
    <mergeCell ref="AZ3650:BA3651"/>
    <mergeCell ref="BB3650:BC3651"/>
    <mergeCell ref="BD3650:BE3651"/>
    <mergeCell ref="AH3650:AI3651"/>
    <mergeCell ref="AJ3650:AK3651"/>
    <mergeCell ref="AL3650:AM3651"/>
    <mergeCell ref="AN3650:AO3651"/>
    <mergeCell ref="AP3650:AQ3651"/>
    <mergeCell ref="AR3650:AS3651"/>
    <mergeCell ref="T3650:U3651"/>
    <mergeCell ref="X3650:Y3651"/>
    <mergeCell ref="Z3650:AA3651"/>
    <mergeCell ref="AB3650:AC3651"/>
    <mergeCell ref="AD3650:AE3651"/>
    <mergeCell ref="AF3650:AG3651"/>
    <mergeCell ref="B3657:C3657"/>
    <mergeCell ref="H3657:J3657"/>
    <mergeCell ref="L3657:N3657"/>
    <mergeCell ref="BL3669:BM3670"/>
    <mergeCell ref="BN3669:BP3670"/>
    <mergeCell ref="BF3664:BO3664"/>
    <mergeCell ref="B3667:B3668"/>
    <mergeCell ref="C3667:D3668"/>
    <mergeCell ref="F3667:F3668"/>
    <mergeCell ref="G3667:G3668"/>
    <mergeCell ref="H3667:I3668"/>
    <mergeCell ref="J3667:O3667"/>
    <mergeCell ref="P3667:U3667"/>
    <mergeCell ref="X3667:Y3668"/>
    <mergeCell ref="Z3667:AA3668"/>
    <mergeCell ref="B3660:BP3660"/>
    <mergeCell ref="E3662:AE3662"/>
    <mergeCell ref="AG3662:AM3662"/>
    <mergeCell ref="AN3662:BO3662"/>
    <mergeCell ref="C3664:D3664"/>
    <mergeCell ref="E3664:AE3664"/>
    <mergeCell ref="AG3664:AJ3664"/>
    <mergeCell ref="AK3664:BB3664"/>
    <mergeCell ref="BC3664:BE3664"/>
    <mergeCell ref="AQ3657:AS3657"/>
    <mergeCell ref="AU3657:AW3657"/>
    <mergeCell ref="BB3657:BF3657"/>
    <mergeCell ref="BG3657:BI3657"/>
    <mergeCell ref="BK3657:BM3657"/>
    <mergeCell ref="BC3658:BP3658"/>
    <mergeCell ref="S3657:U3657"/>
    <mergeCell ref="H3652:I3653"/>
    <mergeCell ref="J3652:K3653"/>
    <mergeCell ref="L3652:M3653"/>
    <mergeCell ref="N3652:O3653"/>
    <mergeCell ref="P3652:Q3653"/>
    <mergeCell ref="R3652:S3653"/>
    <mergeCell ref="T3652:U3653"/>
    <mergeCell ref="X3652:Y3653"/>
    <mergeCell ref="Z3652:AA3653"/>
    <mergeCell ref="AB3652:AC3653"/>
    <mergeCell ref="AD3652:AE3653"/>
    <mergeCell ref="AF3652:AG3653"/>
    <mergeCell ref="AH3652:AI3653"/>
    <mergeCell ref="AJ3652:AK3653"/>
    <mergeCell ref="AL3652:AM3653"/>
    <mergeCell ref="AN3652:AO3653"/>
    <mergeCell ref="AP3652:AQ3653"/>
    <mergeCell ref="AR3652:AS3653"/>
    <mergeCell ref="AT3652:AU3653"/>
    <mergeCell ref="AV3652:AW3653"/>
    <mergeCell ref="AX3652:AY3653"/>
    <mergeCell ref="AZ3652:BA3653"/>
    <mergeCell ref="BB3652:BC3653"/>
    <mergeCell ref="BD3652:BE3653"/>
    <mergeCell ref="H3669:I3670"/>
    <mergeCell ref="J3669:K3670"/>
    <mergeCell ref="L3669:M3670"/>
    <mergeCell ref="AX3668:AY3668"/>
    <mergeCell ref="AZ3668:BA3668"/>
    <mergeCell ref="BB3668:BC3668"/>
    <mergeCell ref="BD3668:BE3668"/>
    <mergeCell ref="BF3668:BG3668"/>
    <mergeCell ref="BH3668:BI3668"/>
    <mergeCell ref="AL3668:AM3668"/>
    <mergeCell ref="AN3668:AO3668"/>
    <mergeCell ref="AP3668:AQ3668"/>
    <mergeCell ref="AR3668:AS3668"/>
    <mergeCell ref="AT3668:AU3668"/>
    <mergeCell ref="AV3668:AW3668"/>
    <mergeCell ref="BH3667:BM3667"/>
    <mergeCell ref="BJ3668:BK3668"/>
    <mergeCell ref="BL3668:BM3668"/>
    <mergeCell ref="O3657:R3657"/>
    <mergeCell ref="S3655:U3655"/>
    <mergeCell ref="Y3655:AA3655"/>
    <mergeCell ref="AB3655:AE3655"/>
    <mergeCell ref="AF3655:AH3655"/>
    <mergeCell ref="AJ3655:AL3655"/>
    <mergeCell ref="AM3655:AP3655"/>
    <mergeCell ref="B3655:C3655"/>
    <mergeCell ref="H3655:J3655"/>
    <mergeCell ref="L3655:N3655"/>
    <mergeCell ref="O3655:R3655"/>
    <mergeCell ref="AD3668:AE3668"/>
    <mergeCell ref="AF3668:AG3668"/>
    <mergeCell ref="AH3668:AI3668"/>
    <mergeCell ref="AJ3668:AK3668"/>
    <mergeCell ref="BQ3652:BQ3653"/>
    <mergeCell ref="BR3654:BS3654"/>
    <mergeCell ref="BQ3667:BQ3668"/>
    <mergeCell ref="BS3646:BS3647"/>
    <mergeCell ref="C3647:D3647"/>
    <mergeCell ref="B3648:B3649"/>
    <mergeCell ref="C3648:D3648"/>
    <mergeCell ref="E3648:E3649"/>
    <mergeCell ref="F3648:F3649"/>
    <mergeCell ref="G3648:G3649"/>
    <mergeCell ref="AZ3646:BA3647"/>
    <mergeCell ref="BB3646:BC3647"/>
    <mergeCell ref="BD3646:BE3647"/>
    <mergeCell ref="BF3646:BG3647"/>
    <mergeCell ref="BH3646:BI3647"/>
    <mergeCell ref="BJ3646:BK3647"/>
    <mergeCell ref="AN3646:AO3647"/>
    <mergeCell ref="AP3646:AQ3647"/>
    <mergeCell ref="AR3646:AS3647"/>
    <mergeCell ref="AT3646:AU3647"/>
    <mergeCell ref="AV3646:AW3647"/>
    <mergeCell ref="AX3646:AY3647"/>
    <mergeCell ref="AB3646:AC3647"/>
    <mergeCell ref="AD3646:AE3647"/>
    <mergeCell ref="BS3650:BS3651"/>
    <mergeCell ref="B3652:C3652"/>
    <mergeCell ref="BF3650:BG3651"/>
    <mergeCell ref="BH3650:BI3651"/>
    <mergeCell ref="BJ3650:BK3651"/>
    <mergeCell ref="BL3650:BM3651"/>
    <mergeCell ref="BN3650:BP3651"/>
    <mergeCell ref="BR3650:BR3651"/>
    <mergeCell ref="AT3650:AU3651"/>
    <mergeCell ref="BS3648:BS3649"/>
    <mergeCell ref="C3649:D3649"/>
    <mergeCell ref="B3646:B3647"/>
    <mergeCell ref="C3646:D3646"/>
    <mergeCell ref="E3646:E3647"/>
    <mergeCell ref="F3646:F3647"/>
    <mergeCell ref="G3646:G3647"/>
    <mergeCell ref="H3646:I3647"/>
    <mergeCell ref="J3646:K3647"/>
    <mergeCell ref="L3646:M3647"/>
    <mergeCell ref="BQ3646:BQ3647"/>
    <mergeCell ref="BF3648:BG3649"/>
    <mergeCell ref="B3650:C3651"/>
    <mergeCell ref="D3650:E3651"/>
    <mergeCell ref="H3650:I3651"/>
    <mergeCell ref="J3650:K3651"/>
    <mergeCell ref="L3650:M3651"/>
    <mergeCell ref="N3650:O3651"/>
    <mergeCell ref="P3650:Q3651"/>
    <mergeCell ref="R3650:S3651"/>
    <mergeCell ref="D3652:E3653"/>
    <mergeCell ref="AX3648:AY3649"/>
    <mergeCell ref="AZ3648:BA3649"/>
    <mergeCell ref="BB3648:BC3649"/>
    <mergeCell ref="BD3648:BE3649"/>
    <mergeCell ref="AH3648:AI3649"/>
    <mergeCell ref="AJ3648:AK3649"/>
    <mergeCell ref="AL3648:AM3649"/>
    <mergeCell ref="AN3648:AO3649"/>
    <mergeCell ref="AP3648:AQ3649"/>
    <mergeCell ref="AR3648:AS3649"/>
    <mergeCell ref="T3648:U3649"/>
    <mergeCell ref="X3648:Y3649"/>
    <mergeCell ref="Z3648:AA3649"/>
    <mergeCell ref="AB3648:AC3649"/>
    <mergeCell ref="AD3648:AE3649"/>
    <mergeCell ref="AF3648:AG3649"/>
    <mergeCell ref="H3648:I3649"/>
    <mergeCell ref="J3648:K3649"/>
    <mergeCell ref="L3648:M3649"/>
    <mergeCell ref="N3648:O3649"/>
    <mergeCell ref="P3648:Q3649"/>
    <mergeCell ref="R3648:S3649"/>
    <mergeCell ref="BQ3648:BQ3649"/>
    <mergeCell ref="C3645:D3645"/>
    <mergeCell ref="B3642:B3643"/>
    <mergeCell ref="C3642:D3642"/>
    <mergeCell ref="E3642:E3643"/>
    <mergeCell ref="F3642:F3643"/>
    <mergeCell ref="G3642:G3643"/>
    <mergeCell ref="H3642:I3643"/>
    <mergeCell ref="J3642:K3643"/>
    <mergeCell ref="L3642:M3643"/>
    <mergeCell ref="BF3644:BG3645"/>
    <mergeCell ref="BH3644:BI3645"/>
    <mergeCell ref="BJ3644:BK3645"/>
    <mergeCell ref="BL3644:BM3645"/>
    <mergeCell ref="BN3644:BP3645"/>
    <mergeCell ref="H3644:I3645"/>
    <mergeCell ref="J3644:K3645"/>
    <mergeCell ref="L3644:M3645"/>
    <mergeCell ref="N3644:O3645"/>
    <mergeCell ref="P3644:Q3645"/>
    <mergeCell ref="R3644:S3645"/>
    <mergeCell ref="BL3646:BM3647"/>
    <mergeCell ref="BN3646:BP3647"/>
    <mergeCell ref="BR3644:BR3645"/>
    <mergeCell ref="AT3644:AU3645"/>
    <mergeCell ref="AV3644:AW3645"/>
    <mergeCell ref="AX3644:AY3645"/>
    <mergeCell ref="AZ3644:BA3645"/>
    <mergeCell ref="BB3644:BC3645"/>
    <mergeCell ref="BD3644:BE3645"/>
    <mergeCell ref="AH3644:AI3645"/>
    <mergeCell ref="AF3646:AG3647"/>
    <mergeCell ref="AH3646:AI3647"/>
    <mergeCell ref="AJ3646:AK3647"/>
    <mergeCell ref="AL3646:AM3647"/>
    <mergeCell ref="N3646:O3647"/>
    <mergeCell ref="P3646:Q3647"/>
    <mergeCell ref="R3646:S3647"/>
    <mergeCell ref="T3646:U3647"/>
    <mergeCell ref="X3646:Y3647"/>
    <mergeCell ref="Z3646:AA3647"/>
    <mergeCell ref="BH3640:BI3641"/>
    <mergeCell ref="BJ3640:BK3641"/>
    <mergeCell ref="BL3640:BM3641"/>
    <mergeCell ref="BN3640:BP3641"/>
    <mergeCell ref="AT3640:AU3641"/>
    <mergeCell ref="AV3640:AW3641"/>
    <mergeCell ref="AX3640:AY3641"/>
    <mergeCell ref="AZ3640:BA3641"/>
    <mergeCell ref="BB3640:BC3641"/>
    <mergeCell ref="BD3640:BE3641"/>
    <mergeCell ref="AH3640:AI3641"/>
    <mergeCell ref="AJ3640:AK3641"/>
    <mergeCell ref="AL3640:AM3641"/>
    <mergeCell ref="AN3640:AO3641"/>
    <mergeCell ref="AP3640:AQ3641"/>
    <mergeCell ref="AR3640:AS3641"/>
    <mergeCell ref="T3640:U3641"/>
    <mergeCell ref="X3640:Y3641"/>
    <mergeCell ref="Z3640:AA3641"/>
    <mergeCell ref="AB3640:AC3641"/>
    <mergeCell ref="AD3640:AE3641"/>
    <mergeCell ref="AF3640:AG3641"/>
    <mergeCell ref="BR3646:BR3647"/>
    <mergeCell ref="H3640:I3641"/>
    <mergeCell ref="J3640:K3641"/>
    <mergeCell ref="L3640:M3641"/>
    <mergeCell ref="N3640:O3641"/>
    <mergeCell ref="P3640:Q3641"/>
    <mergeCell ref="R3640:S3641"/>
    <mergeCell ref="BL3642:BM3643"/>
    <mergeCell ref="BN3642:BP3643"/>
    <mergeCell ref="BR3642:BR3643"/>
    <mergeCell ref="C3643:D3643"/>
    <mergeCell ref="AZ3642:BA3643"/>
    <mergeCell ref="BB3642:BC3643"/>
    <mergeCell ref="BD3642:BE3643"/>
    <mergeCell ref="BF3642:BG3643"/>
    <mergeCell ref="BH3642:BI3643"/>
    <mergeCell ref="BJ3642:BK3643"/>
    <mergeCell ref="AN3642:AO3643"/>
    <mergeCell ref="AP3642:AQ3643"/>
    <mergeCell ref="AR3642:AS3643"/>
    <mergeCell ref="AT3642:AU3643"/>
    <mergeCell ref="AV3642:AW3643"/>
    <mergeCell ref="AX3642:AY3643"/>
    <mergeCell ref="AB3642:AC3643"/>
    <mergeCell ref="AD3642:AE3643"/>
    <mergeCell ref="AF3642:AG3643"/>
    <mergeCell ref="AH3642:AI3643"/>
    <mergeCell ref="AJ3642:AK3643"/>
    <mergeCell ref="AL3642:AM3643"/>
    <mergeCell ref="N3642:O3643"/>
    <mergeCell ref="P3642:Q3643"/>
    <mergeCell ref="R3642:S3643"/>
    <mergeCell ref="T3642:U3643"/>
    <mergeCell ref="X3642:Y3643"/>
    <mergeCell ref="Z3642:AA3643"/>
    <mergeCell ref="BB3636:BC3637"/>
    <mergeCell ref="BD3636:BE3637"/>
    <mergeCell ref="AH3636:AI3637"/>
    <mergeCell ref="AJ3636:AK3637"/>
    <mergeCell ref="AL3636:AM3637"/>
    <mergeCell ref="AN3636:AO3637"/>
    <mergeCell ref="AP3636:AQ3637"/>
    <mergeCell ref="AR3636:AS3637"/>
    <mergeCell ref="T3636:U3637"/>
    <mergeCell ref="X3636:Y3637"/>
    <mergeCell ref="Z3636:AA3637"/>
    <mergeCell ref="AB3636:AC3637"/>
    <mergeCell ref="AD3636:AE3637"/>
    <mergeCell ref="AF3636:AG3637"/>
    <mergeCell ref="H3636:I3637"/>
    <mergeCell ref="J3636:K3637"/>
    <mergeCell ref="L3636:M3637"/>
    <mergeCell ref="N3636:O3637"/>
    <mergeCell ref="P3636:Q3637"/>
    <mergeCell ref="R3636:S3637"/>
    <mergeCell ref="BL3638:BM3639"/>
    <mergeCell ref="BN3638:BP3639"/>
    <mergeCell ref="BR3638:BR3639"/>
    <mergeCell ref="BQ3638:BQ3639"/>
    <mergeCell ref="C3639:D3639"/>
    <mergeCell ref="B3640:B3641"/>
    <mergeCell ref="C3640:D3640"/>
    <mergeCell ref="E3640:E3641"/>
    <mergeCell ref="F3640:F3641"/>
    <mergeCell ref="G3640:G3641"/>
    <mergeCell ref="AZ3638:BA3639"/>
    <mergeCell ref="BB3638:BC3639"/>
    <mergeCell ref="BD3638:BE3639"/>
    <mergeCell ref="BF3638:BG3639"/>
    <mergeCell ref="BH3638:BI3639"/>
    <mergeCell ref="BJ3638:BK3639"/>
    <mergeCell ref="AN3638:AO3639"/>
    <mergeCell ref="AP3638:AQ3639"/>
    <mergeCell ref="AR3638:AS3639"/>
    <mergeCell ref="AT3638:AU3639"/>
    <mergeCell ref="AV3638:AW3639"/>
    <mergeCell ref="AX3638:AY3639"/>
    <mergeCell ref="AB3638:AC3639"/>
    <mergeCell ref="AD3638:AE3639"/>
    <mergeCell ref="AF3638:AG3639"/>
    <mergeCell ref="AH3638:AI3639"/>
    <mergeCell ref="AJ3638:AK3639"/>
    <mergeCell ref="AL3638:AM3639"/>
    <mergeCell ref="N3638:O3639"/>
    <mergeCell ref="P3638:Q3639"/>
    <mergeCell ref="R3638:S3639"/>
    <mergeCell ref="T3638:U3639"/>
    <mergeCell ref="X3638:Y3639"/>
    <mergeCell ref="Z3638:AA3639"/>
    <mergeCell ref="C3641:D3641"/>
    <mergeCell ref="B3638:B3639"/>
    <mergeCell ref="C3638:D3638"/>
    <mergeCell ref="E3638:E3639"/>
    <mergeCell ref="F3638:F3639"/>
    <mergeCell ref="G3638:G3639"/>
    <mergeCell ref="H3638:I3639"/>
    <mergeCell ref="J3638:K3639"/>
    <mergeCell ref="L3638:M3639"/>
    <mergeCell ref="BF3640:BG3641"/>
    <mergeCell ref="Z3632:AA3633"/>
    <mergeCell ref="AB3632:AC3633"/>
    <mergeCell ref="AD3632:AE3633"/>
    <mergeCell ref="AF3632:AG3633"/>
    <mergeCell ref="H3632:I3633"/>
    <mergeCell ref="J3632:K3633"/>
    <mergeCell ref="L3632:M3633"/>
    <mergeCell ref="N3632:O3633"/>
    <mergeCell ref="P3632:Q3633"/>
    <mergeCell ref="R3632:S3633"/>
    <mergeCell ref="BL3634:BM3635"/>
    <mergeCell ref="BN3634:BP3635"/>
    <mergeCell ref="BR3634:BR3635"/>
    <mergeCell ref="BS3634:BS3635"/>
    <mergeCell ref="C3635:D3635"/>
    <mergeCell ref="B3636:B3637"/>
    <mergeCell ref="C3636:D3636"/>
    <mergeCell ref="E3636:E3637"/>
    <mergeCell ref="F3636:F3637"/>
    <mergeCell ref="G3636:G3637"/>
    <mergeCell ref="AZ3634:BA3635"/>
    <mergeCell ref="BB3634:BC3635"/>
    <mergeCell ref="BD3634:BE3635"/>
    <mergeCell ref="BF3634:BG3635"/>
    <mergeCell ref="BH3634:BI3635"/>
    <mergeCell ref="BJ3634:BK3635"/>
    <mergeCell ref="AN3634:AO3635"/>
    <mergeCell ref="AP3634:AQ3635"/>
    <mergeCell ref="AR3634:AS3635"/>
    <mergeCell ref="AT3634:AU3635"/>
    <mergeCell ref="AV3634:AW3635"/>
    <mergeCell ref="AX3634:AY3635"/>
    <mergeCell ref="AB3634:AC3635"/>
    <mergeCell ref="AD3634:AE3635"/>
    <mergeCell ref="AF3634:AG3635"/>
    <mergeCell ref="AH3634:AI3635"/>
    <mergeCell ref="AJ3634:AK3635"/>
    <mergeCell ref="AL3634:AM3635"/>
    <mergeCell ref="N3634:O3635"/>
    <mergeCell ref="P3634:Q3635"/>
    <mergeCell ref="R3634:S3635"/>
    <mergeCell ref="T3634:U3635"/>
    <mergeCell ref="X3634:Y3635"/>
    <mergeCell ref="Z3634:AA3635"/>
    <mergeCell ref="BS3636:BS3637"/>
    <mergeCell ref="C3637:D3637"/>
    <mergeCell ref="B3634:B3635"/>
    <mergeCell ref="C3634:D3634"/>
    <mergeCell ref="E3634:E3635"/>
    <mergeCell ref="F3634:F3635"/>
    <mergeCell ref="G3634:G3635"/>
    <mergeCell ref="H3634:I3635"/>
    <mergeCell ref="J3634:K3635"/>
    <mergeCell ref="L3634:M3635"/>
    <mergeCell ref="BF3636:BG3637"/>
    <mergeCell ref="BH3636:BI3637"/>
    <mergeCell ref="BJ3636:BK3637"/>
    <mergeCell ref="BL3636:BM3637"/>
    <mergeCell ref="BN3636:BP3637"/>
    <mergeCell ref="BR3636:BR3637"/>
    <mergeCell ref="AT3636:AU3637"/>
    <mergeCell ref="AV3636:AW3637"/>
    <mergeCell ref="AX3636:AY3637"/>
    <mergeCell ref="AZ3636:BA3637"/>
    <mergeCell ref="BL3630:BM3631"/>
    <mergeCell ref="BN3630:BP3631"/>
    <mergeCell ref="BR3630:BR3631"/>
    <mergeCell ref="BQ3628:BQ3629"/>
    <mergeCell ref="BQ3630:BQ3631"/>
    <mergeCell ref="C3631:D3631"/>
    <mergeCell ref="B3632:B3633"/>
    <mergeCell ref="C3632:D3632"/>
    <mergeCell ref="E3632:E3633"/>
    <mergeCell ref="F3632:F3633"/>
    <mergeCell ref="G3632:G3633"/>
    <mergeCell ref="AZ3630:BA3631"/>
    <mergeCell ref="BB3630:BC3631"/>
    <mergeCell ref="BD3630:BE3631"/>
    <mergeCell ref="BF3630:BG3631"/>
    <mergeCell ref="BH3630:BI3631"/>
    <mergeCell ref="BJ3630:BK3631"/>
    <mergeCell ref="AN3630:AO3631"/>
    <mergeCell ref="AP3630:AQ3631"/>
    <mergeCell ref="AR3630:AS3631"/>
    <mergeCell ref="AT3630:AU3631"/>
    <mergeCell ref="AV3630:AW3631"/>
    <mergeCell ref="AX3630:AY3631"/>
    <mergeCell ref="AB3630:AC3631"/>
    <mergeCell ref="AD3630:AE3631"/>
    <mergeCell ref="AF3630:AG3631"/>
    <mergeCell ref="AH3630:AI3631"/>
    <mergeCell ref="AJ3630:AK3631"/>
    <mergeCell ref="AL3630:AM3631"/>
    <mergeCell ref="N3630:O3631"/>
    <mergeCell ref="P3630:Q3631"/>
    <mergeCell ref="R3630:S3631"/>
    <mergeCell ref="T3630:U3631"/>
    <mergeCell ref="X3630:Y3631"/>
    <mergeCell ref="Z3630:AA3631"/>
    <mergeCell ref="C3633:D3633"/>
    <mergeCell ref="B3630:B3631"/>
    <mergeCell ref="C3630:D3630"/>
    <mergeCell ref="E3630:E3631"/>
    <mergeCell ref="F3630:F3631"/>
    <mergeCell ref="G3630:G3631"/>
    <mergeCell ref="H3630:I3631"/>
    <mergeCell ref="J3630:K3631"/>
    <mergeCell ref="L3630:M3631"/>
    <mergeCell ref="BF3632:BG3633"/>
    <mergeCell ref="BH3632:BI3633"/>
    <mergeCell ref="BJ3632:BK3633"/>
    <mergeCell ref="BL3632:BM3633"/>
    <mergeCell ref="BN3632:BP3633"/>
    <mergeCell ref="BR3632:BR3633"/>
    <mergeCell ref="AT3632:AU3633"/>
    <mergeCell ref="AV3632:AW3633"/>
    <mergeCell ref="AX3632:AY3633"/>
    <mergeCell ref="AZ3632:BA3633"/>
    <mergeCell ref="BB3632:BC3633"/>
    <mergeCell ref="BD3632:BE3633"/>
    <mergeCell ref="AH3632:AI3633"/>
    <mergeCell ref="AJ3632:AK3633"/>
    <mergeCell ref="AL3632:AM3633"/>
    <mergeCell ref="AN3632:AO3633"/>
    <mergeCell ref="AP3632:AQ3633"/>
    <mergeCell ref="AR3632:AS3633"/>
    <mergeCell ref="T3632:U3633"/>
    <mergeCell ref="X3632:Y3633"/>
    <mergeCell ref="BS3628:BS3629"/>
    <mergeCell ref="C3629:D3629"/>
    <mergeCell ref="B3626:B3627"/>
    <mergeCell ref="C3626:D3626"/>
    <mergeCell ref="E3626:E3627"/>
    <mergeCell ref="F3626:F3627"/>
    <mergeCell ref="G3626:G3627"/>
    <mergeCell ref="H3626:I3627"/>
    <mergeCell ref="J3626:K3627"/>
    <mergeCell ref="L3626:M3627"/>
    <mergeCell ref="BF3628:BG3629"/>
    <mergeCell ref="BH3628:BI3629"/>
    <mergeCell ref="BJ3628:BK3629"/>
    <mergeCell ref="BL3628:BM3629"/>
    <mergeCell ref="BN3628:BP3629"/>
    <mergeCell ref="BR3628:BR3629"/>
    <mergeCell ref="AT3628:AU3629"/>
    <mergeCell ref="AV3628:AW3629"/>
    <mergeCell ref="AX3628:AY3629"/>
    <mergeCell ref="AZ3628:BA3629"/>
    <mergeCell ref="BB3628:BC3629"/>
    <mergeCell ref="BD3628:BE3629"/>
    <mergeCell ref="AH3628:AI3629"/>
    <mergeCell ref="AJ3628:AK3629"/>
    <mergeCell ref="AL3628:AM3629"/>
    <mergeCell ref="AN3628:AO3629"/>
    <mergeCell ref="AP3628:AQ3629"/>
    <mergeCell ref="AR3628:AS3629"/>
    <mergeCell ref="T3628:U3629"/>
    <mergeCell ref="X3628:Y3629"/>
    <mergeCell ref="Z3628:AA3629"/>
    <mergeCell ref="AB3628:AC3629"/>
    <mergeCell ref="AD3628:AE3629"/>
    <mergeCell ref="AF3628:AG3629"/>
    <mergeCell ref="H3628:I3629"/>
    <mergeCell ref="J3628:K3629"/>
    <mergeCell ref="L3628:M3629"/>
    <mergeCell ref="N3628:O3629"/>
    <mergeCell ref="P3628:Q3629"/>
    <mergeCell ref="R3628:S3629"/>
    <mergeCell ref="AV3624:AW3625"/>
    <mergeCell ref="AX3624:AY3625"/>
    <mergeCell ref="AZ3624:BA3625"/>
    <mergeCell ref="BB3624:BC3625"/>
    <mergeCell ref="BD3624:BE3625"/>
    <mergeCell ref="AH3624:AI3625"/>
    <mergeCell ref="AJ3624:AK3625"/>
    <mergeCell ref="AL3624:AM3625"/>
    <mergeCell ref="AN3624:AO3625"/>
    <mergeCell ref="AP3624:AQ3625"/>
    <mergeCell ref="AR3624:AS3625"/>
    <mergeCell ref="T3624:U3625"/>
    <mergeCell ref="X3624:Y3625"/>
    <mergeCell ref="Z3624:AA3625"/>
    <mergeCell ref="AB3624:AC3625"/>
    <mergeCell ref="AD3624:AE3625"/>
    <mergeCell ref="AF3624:AG3625"/>
    <mergeCell ref="H3624:I3625"/>
    <mergeCell ref="J3624:K3625"/>
    <mergeCell ref="L3624:M3625"/>
    <mergeCell ref="N3624:O3625"/>
    <mergeCell ref="P3624:Q3625"/>
    <mergeCell ref="R3624:S3625"/>
    <mergeCell ref="BQ3624:BQ3625"/>
    <mergeCell ref="BL3626:BM3627"/>
    <mergeCell ref="BN3626:BP3627"/>
    <mergeCell ref="BR3626:BR3627"/>
    <mergeCell ref="AZ3626:BA3627"/>
    <mergeCell ref="BB3626:BC3627"/>
    <mergeCell ref="BD3626:BE3627"/>
    <mergeCell ref="BF3626:BG3627"/>
    <mergeCell ref="BH3626:BI3627"/>
    <mergeCell ref="BJ3626:BK3627"/>
    <mergeCell ref="AN3626:AO3627"/>
    <mergeCell ref="AP3626:AQ3627"/>
    <mergeCell ref="AR3626:AS3627"/>
    <mergeCell ref="AT3626:AU3627"/>
    <mergeCell ref="AV3626:AW3627"/>
    <mergeCell ref="AX3626:AY3627"/>
    <mergeCell ref="AB3626:AC3627"/>
    <mergeCell ref="AD3626:AE3627"/>
    <mergeCell ref="AF3626:AG3627"/>
    <mergeCell ref="AH3626:AI3627"/>
    <mergeCell ref="AJ3626:AK3627"/>
    <mergeCell ref="AL3626:AM3627"/>
    <mergeCell ref="N3626:O3627"/>
    <mergeCell ref="P3626:Q3627"/>
    <mergeCell ref="R3626:S3627"/>
    <mergeCell ref="T3626:U3627"/>
    <mergeCell ref="X3626:Y3627"/>
    <mergeCell ref="Z3626:AA3627"/>
    <mergeCell ref="AR3620:AS3621"/>
    <mergeCell ref="T3620:U3621"/>
    <mergeCell ref="X3620:Y3621"/>
    <mergeCell ref="Z3620:AA3621"/>
    <mergeCell ref="AB3620:AC3621"/>
    <mergeCell ref="AD3620:AE3621"/>
    <mergeCell ref="AF3620:AG3621"/>
    <mergeCell ref="H3620:I3621"/>
    <mergeCell ref="J3620:K3621"/>
    <mergeCell ref="L3620:M3621"/>
    <mergeCell ref="N3620:O3621"/>
    <mergeCell ref="P3620:Q3621"/>
    <mergeCell ref="R3620:S3621"/>
    <mergeCell ref="BL3622:BM3623"/>
    <mergeCell ref="BN3622:BP3623"/>
    <mergeCell ref="BR3622:BR3623"/>
    <mergeCell ref="BS3622:BS3623"/>
    <mergeCell ref="C3623:D3623"/>
    <mergeCell ref="B3624:B3625"/>
    <mergeCell ref="C3624:D3624"/>
    <mergeCell ref="E3624:E3625"/>
    <mergeCell ref="F3624:F3625"/>
    <mergeCell ref="G3624:G3625"/>
    <mergeCell ref="AZ3622:BA3623"/>
    <mergeCell ref="BB3622:BC3623"/>
    <mergeCell ref="BD3622:BE3623"/>
    <mergeCell ref="BF3622:BG3623"/>
    <mergeCell ref="BH3622:BI3623"/>
    <mergeCell ref="BJ3622:BK3623"/>
    <mergeCell ref="AN3622:AO3623"/>
    <mergeCell ref="AP3622:AQ3623"/>
    <mergeCell ref="AR3622:AS3623"/>
    <mergeCell ref="AT3622:AU3623"/>
    <mergeCell ref="AV3622:AW3623"/>
    <mergeCell ref="AX3622:AY3623"/>
    <mergeCell ref="AB3622:AC3623"/>
    <mergeCell ref="AD3622:AE3623"/>
    <mergeCell ref="AF3622:AG3623"/>
    <mergeCell ref="AH3622:AI3623"/>
    <mergeCell ref="AJ3622:AK3623"/>
    <mergeCell ref="AL3622:AM3623"/>
    <mergeCell ref="N3622:O3623"/>
    <mergeCell ref="P3622:Q3623"/>
    <mergeCell ref="R3622:S3623"/>
    <mergeCell ref="T3622:U3623"/>
    <mergeCell ref="X3622:Y3623"/>
    <mergeCell ref="Z3622:AA3623"/>
    <mergeCell ref="BS3624:BS3625"/>
    <mergeCell ref="C3625:D3625"/>
    <mergeCell ref="B3622:B3623"/>
    <mergeCell ref="C3622:D3622"/>
    <mergeCell ref="E3622:E3623"/>
    <mergeCell ref="F3622:F3623"/>
    <mergeCell ref="G3622:G3623"/>
    <mergeCell ref="H3622:I3623"/>
    <mergeCell ref="J3622:K3623"/>
    <mergeCell ref="L3622:M3623"/>
    <mergeCell ref="BF3624:BG3625"/>
    <mergeCell ref="BH3624:BI3625"/>
    <mergeCell ref="BJ3624:BK3625"/>
    <mergeCell ref="BL3624:BM3625"/>
    <mergeCell ref="BN3624:BP3625"/>
    <mergeCell ref="BR3624:BR3625"/>
    <mergeCell ref="AT3624:AU3625"/>
    <mergeCell ref="C3614:D3614"/>
    <mergeCell ref="BL3618:BM3619"/>
    <mergeCell ref="BN3618:BP3619"/>
    <mergeCell ref="BR3618:BR3619"/>
    <mergeCell ref="BS3618:BS3619"/>
    <mergeCell ref="C3619:D3619"/>
    <mergeCell ref="B3620:B3621"/>
    <mergeCell ref="C3620:D3620"/>
    <mergeCell ref="E3620:E3621"/>
    <mergeCell ref="F3620:F3621"/>
    <mergeCell ref="G3620:G3621"/>
    <mergeCell ref="AZ3618:BA3619"/>
    <mergeCell ref="BB3618:BC3619"/>
    <mergeCell ref="BD3618:BE3619"/>
    <mergeCell ref="BF3618:BG3619"/>
    <mergeCell ref="BH3618:BI3619"/>
    <mergeCell ref="BJ3618:BK3619"/>
    <mergeCell ref="AN3618:AO3619"/>
    <mergeCell ref="AP3618:AQ3619"/>
    <mergeCell ref="AR3618:AS3619"/>
    <mergeCell ref="AT3618:AU3619"/>
    <mergeCell ref="AV3618:AW3619"/>
    <mergeCell ref="AX3618:AY3619"/>
    <mergeCell ref="AB3618:AC3619"/>
    <mergeCell ref="AD3618:AE3619"/>
    <mergeCell ref="AF3618:AG3619"/>
    <mergeCell ref="AH3618:AI3619"/>
    <mergeCell ref="AJ3618:AK3619"/>
    <mergeCell ref="AL3618:AM3619"/>
    <mergeCell ref="N3618:O3619"/>
    <mergeCell ref="P3618:Q3619"/>
    <mergeCell ref="R3618:S3619"/>
    <mergeCell ref="T3618:U3619"/>
    <mergeCell ref="X3618:Y3619"/>
    <mergeCell ref="Z3618:AA3619"/>
    <mergeCell ref="BS3620:BS3621"/>
    <mergeCell ref="C3621:D3621"/>
    <mergeCell ref="B3618:B3619"/>
    <mergeCell ref="C3618:D3618"/>
    <mergeCell ref="E3618:E3619"/>
    <mergeCell ref="F3618:F3619"/>
    <mergeCell ref="G3618:G3619"/>
    <mergeCell ref="H3618:I3619"/>
    <mergeCell ref="J3618:K3619"/>
    <mergeCell ref="L3618:M3619"/>
    <mergeCell ref="BF3620:BG3621"/>
    <mergeCell ref="BH3620:BI3621"/>
    <mergeCell ref="BJ3620:BK3621"/>
    <mergeCell ref="BL3620:BM3621"/>
    <mergeCell ref="BN3620:BP3621"/>
    <mergeCell ref="BR3620:BR3621"/>
    <mergeCell ref="AT3620:AU3621"/>
    <mergeCell ref="AV3620:AW3621"/>
    <mergeCell ref="AX3620:AY3621"/>
    <mergeCell ref="AZ3620:BA3621"/>
    <mergeCell ref="BB3620:BC3621"/>
    <mergeCell ref="BL3614:BM3615"/>
    <mergeCell ref="BD3620:BE3621"/>
    <mergeCell ref="AH3620:AI3621"/>
    <mergeCell ref="AJ3620:AK3621"/>
    <mergeCell ref="AL3620:AM3621"/>
    <mergeCell ref="AN3620:AO3621"/>
    <mergeCell ref="C3615:D3615"/>
    <mergeCell ref="AP3620:AQ3621"/>
    <mergeCell ref="B3616:B3617"/>
    <mergeCell ref="C3616:D3616"/>
    <mergeCell ref="E3616:E3617"/>
    <mergeCell ref="F3616:F3617"/>
    <mergeCell ref="G3616:G3617"/>
    <mergeCell ref="AZ3614:BA3615"/>
    <mergeCell ref="BB3614:BC3615"/>
    <mergeCell ref="BD3614:BE3615"/>
    <mergeCell ref="BF3614:BG3615"/>
    <mergeCell ref="BH3614:BI3615"/>
    <mergeCell ref="BJ3614:BK3615"/>
    <mergeCell ref="AN3614:AO3615"/>
    <mergeCell ref="AP3614:AQ3615"/>
    <mergeCell ref="AR3614:AS3615"/>
    <mergeCell ref="AT3614:AU3615"/>
    <mergeCell ref="AV3614:AW3615"/>
    <mergeCell ref="AX3614:AY3615"/>
    <mergeCell ref="AB3614:AC3615"/>
    <mergeCell ref="AD3614:AE3615"/>
    <mergeCell ref="AF3614:AG3615"/>
    <mergeCell ref="AH3614:AI3615"/>
    <mergeCell ref="AJ3614:AK3615"/>
    <mergeCell ref="AL3614:AM3615"/>
    <mergeCell ref="N3614:O3615"/>
    <mergeCell ref="P3614:Q3615"/>
    <mergeCell ref="R3614:S3615"/>
    <mergeCell ref="T3614:U3615"/>
    <mergeCell ref="X3614:Y3615"/>
    <mergeCell ref="Z3614:AA3615"/>
    <mergeCell ref="BQ3612:BQ3613"/>
    <mergeCell ref="C3613:D3613"/>
    <mergeCell ref="B3612:B3613"/>
    <mergeCell ref="C3612:D3612"/>
    <mergeCell ref="F3612:F3613"/>
    <mergeCell ref="G3612:G3613"/>
    <mergeCell ref="C3617:D3617"/>
    <mergeCell ref="BF3616:BG3617"/>
    <mergeCell ref="BH3616:BI3617"/>
    <mergeCell ref="BJ3616:BK3617"/>
    <mergeCell ref="BL3616:BM3617"/>
    <mergeCell ref="BN3616:BP3617"/>
    <mergeCell ref="AT3616:AU3617"/>
    <mergeCell ref="AV3616:AW3617"/>
    <mergeCell ref="AX3616:AY3617"/>
    <mergeCell ref="AZ3616:BA3617"/>
    <mergeCell ref="BB3616:BC3617"/>
    <mergeCell ref="BD3616:BE3617"/>
    <mergeCell ref="AH3616:AI3617"/>
    <mergeCell ref="AJ3616:AK3617"/>
    <mergeCell ref="AL3616:AM3617"/>
    <mergeCell ref="AN3616:AO3617"/>
    <mergeCell ref="AP3616:AQ3617"/>
    <mergeCell ref="AR3616:AS3617"/>
    <mergeCell ref="T3616:U3617"/>
    <mergeCell ref="X3616:Y3617"/>
    <mergeCell ref="Z3616:AA3617"/>
    <mergeCell ref="AB3616:AC3617"/>
    <mergeCell ref="AD3616:AE3617"/>
    <mergeCell ref="H3616:I3617"/>
    <mergeCell ref="J3616:K3617"/>
    <mergeCell ref="L3616:M3617"/>
    <mergeCell ref="N3616:O3617"/>
    <mergeCell ref="P3616:Q3617"/>
    <mergeCell ref="B3614:B3615"/>
    <mergeCell ref="E3614:E3615"/>
    <mergeCell ref="F3614:F3615"/>
    <mergeCell ref="G3614:G3615"/>
    <mergeCell ref="H3614:I3615"/>
    <mergeCell ref="J3614:K3615"/>
    <mergeCell ref="L3614:M3615"/>
    <mergeCell ref="BF3612:BG3613"/>
    <mergeCell ref="BH3612:BI3613"/>
    <mergeCell ref="BJ3612:BK3613"/>
    <mergeCell ref="BL3612:BM3613"/>
    <mergeCell ref="BN3612:BP3613"/>
    <mergeCell ref="BR3612:BR3613"/>
    <mergeCell ref="AT3612:AU3613"/>
    <mergeCell ref="AV3612:AW3613"/>
    <mergeCell ref="AX3612:AY3613"/>
    <mergeCell ref="AZ3612:BA3613"/>
    <mergeCell ref="BB3612:BC3613"/>
    <mergeCell ref="BD3612:BE3613"/>
    <mergeCell ref="AH3612:AI3613"/>
    <mergeCell ref="AJ3612:AK3613"/>
    <mergeCell ref="AL3612:AM3613"/>
    <mergeCell ref="AN3612:AO3613"/>
    <mergeCell ref="AP3612:AQ3613"/>
    <mergeCell ref="AR3612:AS3613"/>
    <mergeCell ref="T3612:U3613"/>
    <mergeCell ref="X3612:Y3613"/>
    <mergeCell ref="Z3612:AA3613"/>
    <mergeCell ref="AB3612:AC3613"/>
    <mergeCell ref="AD3612:AE3613"/>
    <mergeCell ref="AF3612:AG3613"/>
    <mergeCell ref="H3612:I3613"/>
    <mergeCell ref="J3612:K3613"/>
    <mergeCell ref="L3612:M3613"/>
    <mergeCell ref="N3612:O3613"/>
    <mergeCell ref="P3612:Q3613"/>
    <mergeCell ref="E3612:E3613"/>
    <mergeCell ref="BQ3614:BQ3615"/>
    <mergeCell ref="C3611:D3611"/>
    <mergeCell ref="BF3605:BO3605"/>
    <mergeCell ref="B3608:B3609"/>
    <mergeCell ref="C3608:D3609"/>
    <mergeCell ref="F3608:F3609"/>
    <mergeCell ref="G3608:G3609"/>
    <mergeCell ref="H3608:I3609"/>
    <mergeCell ref="J3608:O3608"/>
    <mergeCell ref="P3608:U3608"/>
    <mergeCell ref="X3608:Y3609"/>
    <mergeCell ref="Z3608:AA3609"/>
    <mergeCell ref="B3601:BP3601"/>
    <mergeCell ref="E3603:AE3603"/>
    <mergeCell ref="AG3603:AM3603"/>
    <mergeCell ref="AN3603:BO3603"/>
    <mergeCell ref="C3605:D3605"/>
    <mergeCell ref="E3605:AE3605"/>
    <mergeCell ref="AG3605:AJ3605"/>
    <mergeCell ref="AK3605:BB3605"/>
    <mergeCell ref="BC3605:BE3605"/>
    <mergeCell ref="AQ3598:AS3598"/>
    <mergeCell ref="AU3598:AW3598"/>
    <mergeCell ref="BB3598:BF3598"/>
    <mergeCell ref="BG3598:BI3598"/>
    <mergeCell ref="BK3598:BM3598"/>
    <mergeCell ref="BC3599:BP3599"/>
    <mergeCell ref="S3598:U3598"/>
    <mergeCell ref="Y3598:AA3598"/>
    <mergeCell ref="AB3598:AE3598"/>
    <mergeCell ref="AF3598:AH3598"/>
    <mergeCell ref="AJ3598:AL3598"/>
    <mergeCell ref="AM3598:AP3598"/>
    <mergeCell ref="H3610:I3611"/>
    <mergeCell ref="J3610:K3611"/>
    <mergeCell ref="AX3609:AY3609"/>
    <mergeCell ref="BL3610:BM3611"/>
    <mergeCell ref="BN3610:BP3611"/>
    <mergeCell ref="B3610:B3611"/>
    <mergeCell ref="Z3610:AA3611"/>
    <mergeCell ref="L3610:M3611"/>
    <mergeCell ref="N3610:O3611"/>
    <mergeCell ref="P3610:Q3611"/>
    <mergeCell ref="B3589:B3590"/>
    <mergeCell ref="B3591:C3592"/>
    <mergeCell ref="D3591:E3592"/>
    <mergeCell ref="H3591:I3592"/>
    <mergeCell ref="J3591:K3592"/>
    <mergeCell ref="L3591:M3592"/>
    <mergeCell ref="N3591:O3592"/>
    <mergeCell ref="P3591:Q3592"/>
    <mergeCell ref="R3591:S3592"/>
    <mergeCell ref="D3593:E3594"/>
    <mergeCell ref="H3593:I3594"/>
    <mergeCell ref="J3593:K3594"/>
    <mergeCell ref="L3593:M3594"/>
    <mergeCell ref="N3593:O3594"/>
    <mergeCell ref="P3593:Q3594"/>
    <mergeCell ref="R3593:S3594"/>
    <mergeCell ref="T3593:U3594"/>
    <mergeCell ref="X3593:Y3594"/>
    <mergeCell ref="Z3593:AA3594"/>
    <mergeCell ref="AB3593:AC3594"/>
    <mergeCell ref="AD3593:AE3594"/>
    <mergeCell ref="AF3593:AG3594"/>
    <mergeCell ref="AH3593:AI3594"/>
    <mergeCell ref="AJ3593:AK3594"/>
    <mergeCell ref="AL3593:AM3594"/>
    <mergeCell ref="AN3593:AO3594"/>
    <mergeCell ref="AP3593:AQ3594"/>
    <mergeCell ref="AR3593:AS3594"/>
    <mergeCell ref="C3590:D3590"/>
    <mergeCell ref="B3587:B3588"/>
    <mergeCell ref="C3587:D3587"/>
    <mergeCell ref="E3587:E3588"/>
    <mergeCell ref="F3587:F3588"/>
    <mergeCell ref="G3587:G3588"/>
    <mergeCell ref="H3587:I3588"/>
    <mergeCell ref="AH3589:AI3590"/>
    <mergeCell ref="AJ3589:AK3590"/>
    <mergeCell ref="AL3589:AM3590"/>
    <mergeCell ref="AN3589:AO3590"/>
    <mergeCell ref="AP3589:AQ3590"/>
    <mergeCell ref="AR3589:AS3590"/>
    <mergeCell ref="T3589:U3590"/>
    <mergeCell ref="X3589:Y3590"/>
    <mergeCell ref="Z3589:AA3590"/>
    <mergeCell ref="AB3589:AC3590"/>
    <mergeCell ref="AD3589:AE3590"/>
    <mergeCell ref="AF3589:AG3590"/>
    <mergeCell ref="H3589:I3590"/>
    <mergeCell ref="J3589:K3590"/>
    <mergeCell ref="L3589:M3590"/>
    <mergeCell ref="N3589:O3590"/>
    <mergeCell ref="P3589:Q3590"/>
    <mergeCell ref="R3589:S3590"/>
    <mergeCell ref="J3587:K3588"/>
    <mergeCell ref="L3587:M3588"/>
    <mergeCell ref="AN3587:AO3588"/>
    <mergeCell ref="AP3587:AQ3588"/>
    <mergeCell ref="AR3587:AS3588"/>
    <mergeCell ref="T3591:U3592"/>
    <mergeCell ref="X3591:Y3592"/>
    <mergeCell ref="Z3591:AA3592"/>
    <mergeCell ref="AB3591:AC3592"/>
    <mergeCell ref="AD3591:AE3592"/>
    <mergeCell ref="AF3591:AG3592"/>
    <mergeCell ref="AT3587:AU3588"/>
    <mergeCell ref="AV3587:AW3588"/>
    <mergeCell ref="AX3587:AY3588"/>
    <mergeCell ref="AB3587:AC3588"/>
    <mergeCell ref="AD3587:AE3588"/>
    <mergeCell ref="AF3587:AG3588"/>
    <mergeCell ref="AH3587:AI3588"/>
    <mergeCell ref="AJ3587:AK3588"/>
    <mergeCell ref="AL3587:AM3588"/>
    <mergeCell ref="N3587:O3588"/>
    <mergeCell ref="P3587:Q3588"/>
    <mergeCell ref="R3587:S3588"/>
    <mergeCell ref="T3587:U3588"/>
    <mergeCell ref="X3587:Y3588"/>
    <mergeCell ref="Z3587:AA3588"/>
    <mergeCell ref="C3584:D3584"/>
    <mergeCell ref="B3585:B3586"/>
    <mergeCell ref="C3585:D3585"/>
    <mergeCell ref="E3585:E3586"/>
    <mergeCell ref="F3585:F3586"/>
    <mergeCell ref="G3585:G3586"/>
    <mergeCell ref="AZ3583:BA3584"/>
    <mergeCell ref="BB3583:BC3584"/>
    <mergeCell ref="BD3583:BE3584"/>
    <mergeCell ref="BF3583:BG3584"/>
    <mergeCell ref="BH3583:BI3584"/>
    <mergeCell ref="BJ3583:BK3584"/>
    <mergeCell ref="AN3583:AO3584"/>
    <mergeCell ref="AP3583:AQ3584"/>
    <mergeCell ref="AR3583:AS3584"/>
    <mergeCell ref="AT3583:AU3584"/>
    <mergeCell ref="AV3583:AW3584"/>
    <mergeCell ref="AX3583:AY3584"/>
    <mergeCell ref="AB3583:AC3584"/>
    <mergeCell ref="AD3583:AE3584"/>
    <mergeCell ref="AF3583:AG3584"/>
    <mergeCell ref="AH3583:AI3584"/>
    <mergeCell ref="AJ3583:AK3584"/>
    <mergeCell ref="AL3583:AM3584"/>
    <mergeCell ref="N3583:O3584"/>
    <mergeCell ref="P3583:Q3584"/>
    <mergeCell ref="R3583:S3584"/>
    <mergeCell ref="T3583:U3584"/>
    <mergeCell ref="X3583:Y3584"/>
    <mergeCell ref="Z3583:AA3584"/>
    <mergeCell ref="P3585:Q3586"/>
    <mergeCell ref="R3585:S3586"/>
    <mergeCell ref="AL3573:AM3574"/>
    <mergeCell ref="AN3573:AO3574"/>
    <mergeCell ref="AP3573:AQ3574"/>
    <mergeCell ref="AR3573:AS3574"/>
    <mergeCell ref="T3573:U3574"/>
    <mergeCell ref="X3573:Y3574"/>
    <mergeCell ref="Z3573:AA3574"/>
    <mergeCell ref="AB3573:AC3574"/>
    <mergeCell ref="AD3573:AE3574"/>
    <mergeCell ref="AF3573:AG3574"/>
    <mergeCell ref="H3573:I3574"/>
    <mergeCell ref="J3573:K3574"/>
    <mergeCell ref="L3573:M3574"/>
    <mergeCell ref="N3573:O3574"/>
    <mergeCell ref="P3573:Q3574"/>
    <mergeCell ref="R3573:S3574"/>
    <mergeCell ref="R3581:S3582"/>
    <mergeCell ref="B3577:B3578"/>
    <mergeCell ref="C3577:D3577"/>
    <mergeCell ref="E3577:E3578"/>
    <mergeCell ref="F3577:F3578"/>
    <mergeCell ref="G3577:G3578"/>
    <mergeCell ref="N3575:O3576"/>
    <mergeCell ref="P3575:Q3576"/>
    <mergeCell ref="R3575:S3576"/>
    <mergeCell ref="BS3585:BS3586"/>
    <mergeCell ref="C3586:D3586"/>
    <mergeCell ref="B3583:B3584"/>
    <mergeCell ref="C3583:D3583"/>
    <mergeCell ref="E3583:E3584"/>
    <mergeCell ref="F3583:F3584"/>
    <mergeCell ref="G3583:G3584"/>
    <mergeCell ref="H3583:I3584"/>
    <mergeCell ref="J3583:K3584"/>
    <mergeCell ref="L3583:M3584"/>
    <mergeCell ref="BF3585:BG3586"/>
    <mergeCell ref="BH3585:BI3586"/>
    <mergeCell ref="BJ3585:BK3586"/>
    <mergeCell ref="BL3585:BM3586"/>
    <mergeCell ref="BN3585:BP3586"/>
    <mergeCell ref="BR3585:BR3586"/>
    <mergeCell ref="AT3585:AU3586"/>
    <mergeCell ref="AV3585:AW3586"/>
    <mergeCell ref="AH3585:AI3586"/>
    <mergeCell ref="AJ3585:AK3586"/>
    <mergeCell ref="C3580:D3580"/>
    <mergeCell ref="B3581:B3582"/>
    <mergeCell ref="C3581:D3581"/>
    <mergeCell ref="E3581:E3582"/>
    <mergeCell ref="F3581:F3582"/>
    <mergeCell ref="G3581:G3582"/>
    <mergeCell ref="AZ3579:BA3580"/>
    <mergeCell ref="BB3579:BC3580"/>
    <mergeCell ref="BD3579:BE3580"/>
    <mergeCell ref="BF3579:BG3580"/>
    <mergeCell ref="BH3579:BI3580"/>
    <mergeCell ref="BJ3579:BK3580"/>
    <mergeCell ref="AN3579:AO3580"/>
    <mergeCell ref="AP3579:AQ3580"/>
    <mergeCell ref="AR3579:AS3580"/>
    <mergeCell ref="AT3579:AU3580"/>
    <mergeCell ref="AV3579:AW3580"/>
    <mergeCell ref="AX3579:AY3580"/>
    <mergeCell ref="AB3579:AC3580"/>
    <mergeCell ref="AN3575:AO3576"/>
    <mergeCell ref="AP3575:AQ3576"/>
    <mergeCell ref="AR3575:AS3576"/>
    <mergeCell ref="AT3575:AU3576"/>
    <mergeCell ref="AV3575:AW3576"/>
    <mergeCell ref="AX3575:AY3576"/>
    <mergeCell ref="AB3575:AC3576"/>
    <mergeCell ref="AD3575:AE3576"/>
    <mergeCell ref="AF3575:AG3576"/>
    <mergeCell ref="AH3575:AI3576"/>
    <mergeCell ref="AJ3575:AK3576"/>
    <mergeCell ref="AL3575:AM3576"/>
    <mergeCell ref="T3575:U3576"/>
    <mergeCell ref="X3575:Y3576"/>
    <mergeCell ref="Z3575:AA3576"/>
    <mergeCell ref="C3582:D3582"/>
    <mergeCell ref="B3579:B3580"/>
    <mergeCell ref="C3579:D3579"/>
    <mergeCell ref="E3579:E3580"/>
    <mergeCell ref="F3579:F3580"/>
    <mergeCell ref="G3579:G3580"/>
    <mergeCell ref="H3579:I3580"/>
    <mergeCell ref="J3579:K3580"/>
    <mergeCell ref="L3579:M3580"/>
    <mergeCell ref="BF3581:BG3582"/>
    <mergeCell ref="BH3581:BI3582"/>
    <mergeCell ref="BJ3581:BK3582"/>
    <mergeCell ref="BD3585:BE3586"/>
    <mergeCell ref="H3581:I3582"/>
    <mergeCell ref="J3581:K3582"/>
    <mergeCell ref="L3581:M3582"/>
    <mergeCell ref="N3581:O3582"/>
    <mergeCell ref="P3581:Q3582"/>
    <mergeCell ref="AD3579:AE3580"/>
    <mergeCell ref="AF3579:AG3580"/>
    <mergeCell ref="AH3579:AI3580"/>
    <mergeCell ref="AJ3579:AK3580"/>
    <mergeCell ref="AL3579:AM3580"/>
    <mergeCell ref="N3579:O3580"/>
    <mergeCell ref="P3579:Q3580"/>
    <mergeCell ref="R3579:S3580"/>
    <mergeCell ref="T3579:U3580"/>
    <mergeCell ref="X3579:Y3580"/>
    <mergeCell ref="Z3579:AA3580"/>
    <mergeCell ref="AL3585:AM3586"/>
    <mergeCell ref="AN3585:AO3586"/>
    <mergeCell ref="AP3585:AQ3586"/>
    <mergeCell ref="AR3585:AS3586"/>
    <mergeCell ref="T3585:U3586"/>
    <mergeCell ref="X3585:Y3586"/>
    <mergeCell ref="Z3585:AA3586"/>
    <mergeCell ref="AB3585:AC3586"/>
    <mergeCell ref="AD3585:AE3586"/>
    <mergeCell ref="AF3585:AG3586"/>
    <mergeCell ref="H3585:I3586"/>
    <mergeCell ref="J3585:K3586"/>
    <mergeCell ref="L3585:M3586"/>
    <mergeCell ref="N3585:O3586"/>
    <mergeCell ref="AT3581:AU3582"/>
    <mergeCell ref="AV3581:AW3582"/>
    <mergeCell ref="AX3581:AY3582"/>
    <mergeCell ref="AZ3581:BA3582"/>
    <mergeCell ref="BB3581:BC3582"/>
    <mergeCell ref="BD3581:BE3582"/>
    <mergeCell ref="AH3581:AI3582"/>
    <mergeCell ref="AJ3581:AK3582"/>
    <mergeCell ref="AL3581:AM3582"/>
    <mergeCell ref="AN3581:AO3582"/>
    <mergeCell ref="AP3581:AQ3582"/>
    <mergeCell ref="AR3581:AS3582"/>
    <mergeCell ref="T3581:U3582"/>
    <mergeCell ref="X3581:Y3582"/>
    <mergeCell ref="Z3581:AA3582"/>
    <mergeCell ref="AB3581:AC3582"/>
    <mergeCell ref="AD3581:AE3582"/>
    <mergeCell ref="AF3581:AG3582"/>
    <mergeCell ref="BQ3581:BQ3582"/>
    <mergeCell ref="BF3577:BG3578"/>
    <mergeCell ref="BH3577:BI3578"/>
    <mergeCell ref="BJ3577:BK3578"/>
    <mergeCell ref="BL3577:BM3578"/>
    <mergeCell ref="BN3577:BP3578"/>
    <mergeCell ref="BR3577:BR3578"/>
    <mergeCell ref="AT3577:AU3578"/>
    <mergeCell ref="AV3577:AW3578"/>
    <mergeCell ref="AX3577:AY3578"/>
    <mergeCell ref="AZ3577:BA3578"/>
    <mergeCell ref="BB3577:BC3578"/>
    <mergeCell ref="BD3577:BE3578"/>
    <mergeCell ref="AH3577:AI3578"/>
    <mergeCell ref="AJ3577:AK3578"/>
    <mergeCell ref="AL3577:AM3578"/>
    <mergeCell ref="C3578:D3578"/>
    <mergeCell ref="B3575:B3576"/>
    <mergeCell ref="C3575:D3575"/>
    <mergeCell ref="E3575:E3576"/>
    <mergeCell ref="F3575:F3576"/>
    <mergeCell ref="G3575:G3576"/>
    <mergeCell ref="H3575:I3576"/>
    <mergeCell ref="J3575:K3576"/>
    <mergeCell ref="L3575:M3576"/>
    <mergeCell ref="H3577:I3578"/>
    <mergeCell ref="J3577:K3578"/>
    <mergeCell ref="L3577:M3578"/>
    <mergeCell ref="N3577:O3578"/>
    <mergeCell ref="P3577:Q3578"/>
    <mergeCell ref="R3577:S3578"/>
    <mergeCell ref="AN3577:AO3578"/>
    <mergeCell ref="AP3577:AQ3578"/>
    <mergeCell ref="AR3577:AS3578"/>
    <mergeCell ref="T3577:U3578"/>
    <mergeCell ref="X3577:Y3578"/>
    <mergeCell ref="Z3577:AA3578"/>
    <mergeCell ref="AB3577:AC3578"/>
    <mergeCell ref="AD3577:AE3578"/>
    <mergeCell ref="AF3577:AG3578"/>
    <mergeCell ref="H3569:I3570"/>
    <mergeCell ref="J3569:K3570"/>
    <mergeCell ref="L3569:M3570"/>
    <mergeCell ref="N3569:O3570"/>
    <mergeCell ref="P3569:Q3570"/>
    <mergeCell ref="R3569:S3570"/>
    <mergeCell ref="BL3571:BM3572"/>
    <mergeCell ref="BN3571:BP3572"/>
    <mergeCell ref="BR3571:BR3572"/>
    <mergeCell ref="C3572:D3572"/>
    <mergeCell ref="B3573:B3574"/>
    <mergeCell ref="C3573:D3573"/>
    <mergeCell ref="E3573:E3574"/>
    <mergeCell ref="F3573:F3574"/>
    <mergeCell ref="G3573:G3574"/>
    <mergeCell ref="AZ3571:BA3572"/>
    <mergeCell ref="BB3571:BC3572"/>
    <mergeCell ref="BD3571:BE3572"/>
    <mergeCell ref="BF3571:BG3572"/>
    <mergeCell ref="BH3571:BI3572"/>
    <mergeCell ref="BJ3571:BK3572"/>
    <mergeCell ref="AN3571:AO3572"/>
    <mergeCell ref="AP3571:AQ3572"/>
    <mergeCell ref="AR3571:AS3572"/>
    <mergeCell ref="AT3571:AU3572"/>
    <mergeCell ref="AV3571:AW3572"/>
    <mergeCell ref="AX3571:AY3572"/>
    <mergeCell ref="AB3571:AC3572"/>
    <mergeCell ref="AD3571:AE3572"/>
    <mergeCell ref="AF3571:AG3572"/>
    <mergeCell ref="AH3571:AI3572"/>
    <mergeCell ref="AJ3571:AK3572"/>
    <mergeCell ref="AL3571:AM3572"/>
    <mergeCell ref="N3571:O3572"/>
    <mergeCell ref="P3571:Q3572"/>
    <mergeCell ref="R3571:S3572"/>
    <mergeCell ref="T3571:U3572"/>
    <mergeCell ref="X3571:Y3572"/>
    <mergeCell ref="BL3575:BM3576"/>
    <mergeCell ref="BN3575:BP3576"/>
    <mergeCell ref="Z3571:AA3572"/>
    <mergeCell ref="BS3573:BS3574"/>
    <mergeCell ref="C3574:D3574"/>
    <mergeCell ref="B3571:B3572"/>
    <mergeCell ref="C3571:D3571"/>
    <mergeCell ref="E3571:E3572"/>
    <mergeCell ref="F3571:F3572"/>
    <mergeCell ref="G3571:G3572"/>
    <mergeCell ref="H3571:I3572"/>
    <mergeCell ref="J3571:K3572"/>
    <mergeCell ref="L3571:M3572"/>
    <mergeCell ref="BF3573:BG3574"/>
    <mergeCell ref="BH3573:BI3574"/>
    <mergeCell ref="BJ3573:BK3574"/>
    <mergeCell ref="BL3573:BM3574"/>
    <mergeCell ref="BN3573:BP3574"/>
    <mergeCell ref="BR3573:BR3574"/>
    <mergeCell ref="AT3573:AU3574"/>
    <mergeCell ref="AV3573:AW3574"/>
    <mergeCell ref="AX3573:AY3574"/>
    <mergeCell ref="AZ3573:BA3574"/>
    <mergeCell ref="BB3573:BC3574"/>
    <mergeCell ref="BD3573:BE3574"/>
    <mergeCell ref="AH3573:AI3574"/>
    <mergeCell ref="AJ3573:AK3574"/>
    <mergeCell ref="C3568:D3568"/>
    <mergeCell ref="B3569:B3570"/>
    <mergeCell ref="C3569:D3569"/>
    <mergeCell ref="E3569:E3570"/>
    <mergeCell ref="F3569:F3570"/>
    <mergeCell ref="G3569:G3570"/>
    <mergeCell ref="AZ3567:BA3568"/>
    <mergeCell ref="BB3567:BC3568"/>
    <mergeCell ref="BD3567:BE3568"/>
    <mergeCell ref="BF3567:BG3568"/>
    <mergeCell ref="BH3567:BI3568"/>
    <mergeCell ref="BJ3567:BK3568"/>
    <mergeCell ref="AN3567:AO3568"/>
    <mergeCell ref="AP3567:AQ3568"/>
    <mergeCell ref="AR3567:AS3568"/>
    <mergeCell ref="AT3567:AU3568"/>
    <mergeCell ref="AV3567:AW3568"/>
    <mergeCell ref="AX3567:AY3568"/>
    <mergeCell ref="AB3567:AC3568"/>
    <mergeCell ref="AD3567:AE3568"/>
    <mergeCell ref="AF3567:AG3568"/>
    <mergeCell ref="AH3567:AI3568"/>
    <mergeCell ref="AJ3567:AK3568"/>
    <mergeCell ref="AL3567:AM3568"/>
    <mergeCell ref="N3567:O3568"/>
    <mergeCell ref="P3567:Q3568"/>
    <mergeCell ref="R3567:S3568"/>
    <mergeCell ref="T3567:U3568"/>
    <mergeCell ref="X3567:Y3568"/>
    <mergeCell ref="Z3567:AA3568"/>
    <mergeCell ref="BS3569:BS3570"/>
    <mergeCell ref="C3570:D3570"/>
    <mergeCell ref="B3567:B3568"/>
    <mergeCell ref="C3567:D3567"/>
    <mergeCell ref="E3567:E3568"/>
    <mergeCell ref="F3567:F3568"/>
    <mergeCell ref="G3567:G3568"/>
    <mergeCell ref="H3567:I3568"/>
    <mergeCell ref="J3567:K3568"/>
    <mergeCell ref="L3567:M3568"/>
    <mergeCell ref="BF3569:BG3570"/>
    <mergeCell ref="BH3569:BI3570"/>
    <mergeCell ref="BJ3569:BK3570"/>
    <mergeCell ref="BL3569:BM3570"/>
    <mergeCell ref="BN3569:BP3570"/>
    <mergeCell ref="BR3569:BR3570"/>
    <mergeCell ref="AT3569:AU3570"/>
    <mergeCell ref="AV3569:AW3570"/>
    <mergeCell ref="AX3569:AY3570"/>
    <mergeCell ref="AZ3569:BA3570"/>
    <mergeCell ref="BB3569:BC3570"/>
    <mergeCell ref="BD3569:BE3570"/>
    <mergeCell ref="AH3569:AI3570"/>
    <mergeCell ref="AJ3569:AK3570"/>
    <mergeCell ref="AL3569:AM3570"/>
    <mergeCell ref="AN3569:AO3570"/>
    <mergeCell ref="AP3569:AQ3570"/>
    <mergeCell ref="AR3569:AS3570"/>
    <mergeCell ref="T3569:U3570"/>
    <mergeCell ref="X3569:Y3570"/>
    <mergeCell ref="Z3569:AA3570"/>
    <mergeCell ref="AB3569:AC3570"/>
    <mergeCell ref="AD3569:AE3570"/>
    <mergeCell ref="AF3569:AG3570"/>
    <mergeCell ref="H3563:I3564"/>
    <mergeCell ref="J3563:K3564"/>
    <mergeCell ref="L3563:M3564"/>
    <mergeCell ref="BF3565:BG3566"/>
    <mergeCell ref="BH3565:BI3566"/>
    <mergeCell ref="BJ3565:BK3566"/>
    <mergeCell ref="BL3565:BM3566"/>
    <mergeCell ref="BN3565:BP3566"/>
    <mergeCell ref="BR3565:BR3566"/>
    <mergeCell ref="AT3565:AU3566"/>
    <mergeCell ref="AV3565:AW3566"/>
    <mergeCell ref="AX3565:AY3566"/>
    <mergeCell ref="AZ3565:BA3566"/>
    <mergeCell ref="BB3565:BC3566"/>
    <mergeCell ref="BD3565:BE3566"/>
    <mergeCell ref="AH3565:AI3566"/>
    <mergeCell ref="AJ3565:AK3566"/>
    <mergeCell ref="AL3565:AM3566"/>
    <mergeCell ref="AN3565:AO3566"/>
    <mergeCell ref="AP3565:AQ3566"/>
    <mergeCell ref="AR3565:AS3566"/>
    <mergeCell ref="T3565:U3566"/>
    <mergeCell ref="X3565:Y3566"/>
    <mergeCell ref="Z3565:AA3566"/>
    <mergeCell ref="AB3565:AC3566"/>
    <mergeCell ref="AD3565:AE3566"/>
    <mergeCell ref="AF3565:AG3566"/>
    <mergeCell ref="H3565:I3566"/>
    <mergeCell ref="J3565:K3566"/>
    <mergeCell ref="L3565:M3566"/>
    <mergeCell ref="N3565:O3566"/>
    <mergeCell ref="P3565:Q3566"/>
    <mergeCell ref="R3565:S3566"/>
    <mergeCell ref="BQ3563:BQ3564"/>
    <mergeCell ref="BQ3565:BQ3566"/>
    <mergeCell ref="BL3561:BM3562"/>
    <mergeCell ref="BN3561:BP3562"/>
    <mergeCell ref="BR3561:BR3562"/>
    <mergeCell ref="AT3561:AU3562"/>
    <mergeCell ref="AV3561:AW3562"/>
    <mergeCell ref="AX3561:AY3562"/>
    <mergeCell ref="AZ3561:BA3562"/>
    <mergeCell ref="BB3561:BC3562"/>
    <mergeCell ref="BD3561:BE3562"/>
    <mergeCell ref="AH3561:AI3562"/>
    <mergeCell ref="AJ3561:AK3562"/>
    <mergeCell ref="AL3561:AM3562"/>
    <mergeCell ref="AN3561:AO3562"/>
    <mergeCell ref="AP3561:AQ3562"/>
    <mergeCell ref="AR3561:AS3562"/>
    <mergeCell ref="T3561:U3562"/>
    <mergeCell ref="X3561:Y3562"/>
    <mergeCell ref="Z3561:AA3562"/>
    <mergeCell ref="AB3561:AC3562"/>
    <mergeCell ref="AD3561:AE3562"/>
    <mergeCell ref="AF3561:AG3562"/>
    <mergeCell ref="H3561:I3562"/>
    <mergeCell ref="J3561:K3562"/>
    <mergeCell ref="L3561:M3562"/>
    <mergeCell ref="N3561:O3562"/>
    <mergeCell ref="P3561:Q3562"/>
    <mergeCell ref="R3561:S3562"/>
    <mergeCell ref="BL3563:BM3564"/>
    <mergeCell ref="BN3563:BP3564"/>
    <mergeCell ref="BR3563:BR3564"/>
    <mergeCell ref="BS3563:BS3564"/>
    <mergeCell ref="C3564:D3564"/>
    <mergeCell ref="B3565:B3566"/>
    <mergeCell ref="C3565:D3565"/>
    <mergeCell ref="E3565:E3566"/>
    <mergeCell ref="F3565:F3566"/>
    <mergeCell ref="G3565:G3566"/>
    <mergeCell ref="AZ3563:BA3564"/>
    <mergeCell ref="BB3563:BC3564"/>
    <mergeCell ref="BD3563:BE3564"/>
    <mergeCell ref="BF3563:BG3564"/>
    <mergeCell ref="BH3563:BI3564"/>
    <mergeCell ref="BJ3563:BK3564"/>
    <mergeCell ref="AN3563:AO3564"/>
    <mergeCell ref="AP3563:AQ3564"/>
    <mergeCell ref="AR3563:AS3564"/>
    <mergeCell ref="AT3563:AU3564"/>
    <mergeCell ref="AV3563:AW3564"/>
    <mergeCell ref="AX3563:AY3564"/>
    <mergeCell ref="AB3563:AC3564"/>
    <mergeCell ref="AD3563:AE3564"/>
    <mergeCell ref="AF3563:AG3564"/>
    <mergeCell ref="AH3563:AI3564"/>
    <mergeCell ref="AJ3563:AK3564"/>
    <mergeCell ref="AL3563:AM3564"/>
    <mergeCell ref="N3563:O3564"/>
    <mergeCell ref="P3563:Q3564"/>
    <mergeCell ref="R3563:S3564"/>
    <mergeCell ref="T3563:U3564"/>
    <mergeCell ref="X3563:Y3564"/>
    <mergeCell ref="Z3563:AA3564"/>
    <mergeCell ref="BS3565:BS3566"/>
    <mergeCell ref="C3566:D3566"/>
    <mergeCell ref="B3563:B3564"/>
    <mergeCell ref="AJ3557:AK3558"/>
    <mergeCell ref="AL3557:AM3558"/>
    <mergeCell ref="AN3557:AO3558"/>
    <mergeCell ref="AP3557:AQ3558"/>
    <mergeCell ref="AR3557:AS3558"/>
    <mergeCell ref="T3557:U3558"/>
    <mergeCell ref="X3557:Y3558"/>
    <mergeCell ref="Z3557:AA3558"/>
    <mergeCell ref="AB3557:AC3558"/>
    <mergeCell ref="AD3557:AE3558"/>
    <mergeCell ref="AF3557:AG3558"/>
    <mergeCell ref="H3557:I3558"/>
    <mergeCell ref="J3557:K3558"/>
    <mergeCell ref="L3557:M3558"/>
    <mergeCell ref="N3557:O3558"/>
    <mergeCell ref="P3557:Q3558"/>
    <mergeCell ref="R3557:S3558"/>
    <mergeCell ref="BL3559:BM3560"/>
    <mergeCell ref="BN3559:BP3560"/>
    <mergeCell ref="BR3559:BR3560"/>
    <mergeCell ref="BS3559:BS3560"/>
    <mergeCell ref="C3560:D3560"/>
    <mergeCell ref="B3561:B3562"/>
    <mergeCell ref="C3561:D3561"/>
    <mergeCell ref="E3561:E3562"/>
    <mergeCell ref="F3561:F3562"/>
    <mergeCell ref="G3561:G3562"/>
    <mergeCell ref="AZ3559:BA3560"/>
    <mergeCell ref="BB3559:BC3560"/>
    <mergeCell ref="BD3559:BE3560"/>
    <mergeCell ref="BF3559:BG3560"/>
    <mergeCell ref="BH3559:BI3560"/>
    <mergeCell ref="BJ3559:BK3560"/>
    <mergeCell ref="AN3559:AO3560"/>
    <mergeCell ref="AP3559:AQ3560"/>
    <mergeCell ref="AR3559:AS3560"/>
    <mergeCell ref="AT3559:AU3560"/>
    <mergeCell ref="AV3559:AW3560"/>
    <mergeCell ref="AX3559:AY3560"/>
    <mergeCell ref="AB3559:AC3560"/>
    <mergeCell ref="AD3559:AE3560"/>
    <mergeCell ref="AF3559:AG3560"/>
    <mergeCell ref="AH3559:AI3560"/>
    <mergeCell ref="AJ3559:AK3560"/>
    <mergeCell ref="AL3559:AM3560"/>
    <mergeCell ref="N3559:O3560"/>
    <mergeCell ref="P3559:Q3560"/>
    <mergeCell ref="R3559:S3560"/>
    <mergeCell ref="T3559:U3560"/>
    <mergeCell ref="X3559:Y3560"/>
    <mergeCell ref="Z3559:AA3560"/>
    <mergeCell ref="BS3561:BS3562"/>
    <mergeCell ref="C3562:D3562"/>
    <mergeCell ref="B3559:B3560"/>
    <mergeCell ref="C3559:D3559"/>
    <mergeCell ref="E3559:E3560"/>
    <mergeCell ref="F3559:F3560"/>
    <mergeCell ref="G3559:G3560"/>
    <mergeCell ref="H3559:I3560"/>
    <mergeCell ref="J3559:K3560"/>
    <mergeCell ref="L3559:M3560"/>
    <mergeCell ref="BF3561:BG3562"/>
    <mergeCell ref="BH3561:BI3562"/>
    <mergeCell ref="BJ3561:BK3562"/>
    <mergeCell ref="B3551:B3552"/>
    <mergeCell ref="C3551:D3551"/>
    <mergeCell ref="E3551:E3552"/>
    <mergeCell ref="F3551:F3552"/>
    <mergeCell ref="G3551:G3552"/>
    <mergeCell ref="J3553:K3554"/>
    <mergeCell ref="L3553:M3554"/>
    <mergeCell ref="N3553:O3554"/>
    <mergeCell ref="P3553:Q3554"/>
    <mergeCell ref="R3553:S3554"/>
    <mergeCell ref="BL3555:BM3556"/>
    <mergeCell ref="BN3555:BP3556"/>
    <mergeCell ref="BR3555:BR3556"/>
    <mergeCell ref="BS3555:BS3556"/>
    <mergeCell ref="C3556:D3556"/>
    <mergeCell ref="B3557:B3558"/>
    <mergeCell ref="C3557:D3557"/>
    <mergeCell ref="E3557:E3558"/>
    <mergeCell ref="F3557:F3558"/>
    <mergeCell ref="G3557:G3558"/>
    <mergeCell ref="AZ3555:BA3556"/>
    <mergeCell ref="BB3555:BC3556"/>
    <mergeCell ref="BD3555:BE3556"/>
    <mergeCell ref="BF3555:BG3556"/>
    <mergeCell ref="BH3555:BI3556"/>
    <mergeCell ref="BJ3555:BK3556"/>
    <mergeCell ref="AN3555:AO3556"/>
    <mergeCell ref="AP3555:AQ3556"/>
    <mergeCell ref="AR3555:AS3556"/>
    <mergeCell ref="AT3555:AU3556"/>
    <mergeCell ref="AV3555:AW3556"/>
    <mergeCell ref="AX3555:AY3556"/>
    <mergeCell ref="AB3555:AC3556"/>
    <mergeCell ref="AD3555:AE3556"/>
    <mergeCell ref="AF3555:AG3556"/>
    <mergeCell ref="AH3555:AI3556"/>
    <mergeCell ref="AJ3555:AK3556"/>
    <mergeCell ref="AL3555:AM3556"/>
    <mergeCell ref="N3555:O3556"/>
    <mergeCell ref="P3555:Q3556"/>
    <mergeCell ref="R3555:S3556"/>
    <mergeCell ref="T3555:U3556"/>
    <mergeCell ref="X3555:Y3556"/>
    <mergeCell ref="Z3555:AA3556"/>
    <mergeCell ref="BS3557:BS3558"/>
    <mergeCell ref="C3558:D3558"/>
    <mergeCell ref="B3553:B3554"/>
    <mergeCell ref="C3553:D3553"/>
    <mergeCell ref="E3553:E3554"/>
    <mergeCell ref="F3553:F3554"/>
    <mergeCell ref="G3553:G3554"/>
    <mergeCell ref="BF3557:BG3558"/>
    <mergeCell ref="BH3557:BI3558"/>
    <mergeCell ref="BJ3557:BK3558"/>
    <mergeCell ref="BL3557:BM3558"/>
    <mergeCell ref="BN3557:BP3558"/>
    <mergeCell ref="BR3557:BR3558"/>
    <mergeCell ref="AT3557:AU3558"/>
    <mergeCell ref="AV3557:AW3558"/>
    <mergeCell ref="AX3557:AY3558"/>
    <mergeCell ref="AZ3557:BA3558"/>
    <mergeCell ref="BB3557:BC3558"/>
    <mergeCell ref="BD3557:BE3558"/>
    <mergeCell ref="AH3557:AI3558"/>
    <mergeCell ref="B3555:B3556"/>
    <mergeCell ref="C3555:D3555"/>
    <mergeCell ref="E3555:E3556"/>
    <mergeCell ref="F3555:F3556"/>
    <mergeCell ref="G3555:G3556"/>
    <mergeCell ref="H3555:I3556"/>
    <mergeCell ref="J3555:K3556"/>
    <mergeCell ref="L3555:M3556"/>
    <mergeCell ref="BF3553:BG3554"/>
    <mergeCell ref="BH3553:BI3554"/>
    <mergeCell ref="BJ3553:BK3554"/>
    <mergeCell ref="BL3553:BM3554"/>
    <mergeCell ref="BN3553:BP3554"/>
    <mergeCell ref="BR3553:BR3554"/>
    <mergeCell ref="AT3553:AU3554"/>
    <mergeCell ref="AV3553:AW3554"/>
    <mergeCell ref="AX3553:AY3554"/>
    <mergeCell ref="AZ3553:BA3554"/>
    <mergeCell ref="BB3553:BC3554"/>
    <mergeCell ref="BD3553:BE3554"/>
    <mergeCell ref="AH3553:AI3554"/>
    <mergeCell ref="AJ3553:AK3554"/>
    <mergeCell ref="AL3553:AM3554"/>
    <mergeCell ref="AN3553:AO3554"/>
    <mergeCell ref="AP3553:AQ3554"/>
    <mergeCell ref="AR3553:AS3554"/>
    <mergeCell ref="T3553:U3554"/>
    <mergeCell ref="X3553:Y3554"/>
    <mergeCell ref="Z3553:AA3554"/>
    <mergeCell ref="AB3553:AC3554"/>
    <mergeCell ref="AD3553:AE3554"/>
    <mergeCell ref="AF3553:AG3554"/>
    <mergeCell ref="H3553:I3554"/>
    <mergeCell ref="BQ3553:BQ3554"/>
    <mergeCell ref="BF3550:BG3550"/>
    <mergeCell ref="BH3550:BI3550"/>
    <mergeCell ref="AL3550:AM3550"/>
    <mergeCell ref="AN3550:AO3550"/>
    <mergeCell ref="AP3550:AQ3550"/>
    <mergeCell ref="AR3550:AS3550"/>
    <mergeCell ref="AT3550:AU3550"/>
    <mergeCell ref="AV3550:AW3550"/>
    <mergeCell ref="BH3549:BM3549"/>
    <mergeCell ref="BN3549:BP3550"/>
    <mergeCell ref="BR3549:BR3550"/>
    <mergeCell ref="BS3549:BS3550"/>
    <mergeCell ref="J3550:K3550"/>
    <mergeCell ref="L3550:M3550"/>
    <mergeCell ref="N3550:O3550"/>
    <mergeCell ref="P3550:Q3550"/>
    <mergeCell ref="R3550:S3550"/>
    <mergeCell ref="T3550:U3550"/>
    <mergeCell ref="AB3549:AC3550"/>
    <mergeCell ref="AD3549:AI3549"/>
    <mergeCell ref="AJ3549:AO3549"/>
    <mergeCell ref="AP3549:AU3549"/>
    <mergeCell ref="AV3549:BA3549"/>
    <mergeCell ref="BB3549:BG3549"/>
    <mergeCell ref="BL3551:BM3552"/>
    <mergeCell ref="BN3551:BP3552"/>
    <mergeCell ref="BR3551:BR3552"/>
    <mergeCell ref="BS3551:BS3552"/>
    <mergeCell ref="AZ3551:BA3552"/>
    <mergeCell ref="BB3551:BC3552"/>
    <mergeCell ref="BD3551:BE3552"/>
    <mergeCell ref="BF3551:BG3552"/>
    <mergeCell ref="BH3551:BI3552"/>
    <mergeCell ref="BJ3551:BK3552"/>
    <mergeCell ref="AN3551:AO3552"/>
    <mergeCell ref="AP3551:AQ3552"/>
    <mergeCell ref="AR3551:AS3552"/>
    <mergeCell ref="AT3551:AU3552"/>
    <mergeCell ref="AV3551:AW3552"/>
    <mergeCell ref="AX3551:AY3552"/>
    <mergeCell ref="AB3551:AC3552"/>
    <mergeCell ref="AD3551:AE3552"/>
    <mergeCell ref="AF3551:AG3552"/>
    <mergeCell ref="AH3551:AI3552"/>
    <mergeCell ref="AJ3551:AK3552"/>
    <mergeCell ref="AL3551:AM3552"/>
    <mergeCell ref="N3551:O3552"/>
    <mergeCell ref="P3551:Q3552"/>
    <mergeCell ref="R3551:S3552"/>
    <mergeCell ref="T3551:U3552"/>
    <mergeCell ref="X3551:Y3552"/>
    <mergeCell ref="Z3551:AA3552"/>
    <mergeCell ref="BQ3549:BQ3550"/>
    <mergeCell ref="BQ3551:BQ3552"/>
    <mergeCell ref="AQ3537:AS3537"/>
    <mergeCell ref="AU3537:AW3537"/>
    <mergeCell ref="BB3537:BF3537"/>
    <mergeCell ref="BG3537:BI3537"/>
    <mergeCell ref="BK3537:BM3537"/>
    <mergeCell ref="B3539:C3539"/>
    <mergeCell ref="H3539:J3539"/>
    <mergeCell ref="L3539:N3539"/>
    <mergeCell ref="O3539:R3539"/>
    <mergeCell ref="S3537:U3537"/>
    <mergeCell ref="Y3537:AA3537"/>
    <mergeCell ref="AB3537:AE3537"/>
    <mergeCell ref="AF3537:AH3537"/>
    <mergeCell ref="AJ3537:AL3537"/>
    <mergeCell ref="AM3537:AP3537"/>
    <mergeCell ref="BJ3550:BK3550"/>
    <mergeCell ref="BL3550:BM3550"/>
    <mergeCell ref="B3537:C3537"/>
    <mergeCell ref="H3537:J3537"/>
    <mergeCell ref="L3537:N3537"/>
    <mergeCell ref="O3537:R3537"/>
    <mergeCell ref="AD3550:AE3550"/>
    <mergeCell ref="AF3550:AG3550"/>
    <mergeCell ref="AH3550:AI3550"/>
    <mergeCell ref="AJ3550:AK3550"/>
    <mergeCell ref="C3552:D3552"/>
    <mergeCell ref="BF3546:BO3546"/>
    <mergeCell ref="B3549:B3550"/>
    <mergeCell ref="C3549:D3550"/>
    <mergeCell ref="F3549:F3550"/>
    <mergeCell ref="G3549:G3550"/>
    <mergeCell ref="H3549:I3550"/>
    <mergeCell ref="J3549:O3549"/>
    <mergeCell ref="P3549:U3549"/>
    <mergeCell ref="X3549:Y3550"/>
    <mergeCell ref="Z3549:AA3550"/>
    <mergeCell ref="B3542:BP3542"/>
    <mergeCell ref="E3544:AE3544"/>
    <mergeCell ref="AG3544:AM3544"/>
    <mergeCell ref="AN3544:BO3544"/>
    <mergeCell ref="C3546:D3546"/>
    <mergeCell ref="E3546:AE3546"/>
    <mergeCell ref="AG3546:AJ3546"/>
    <mergeCell ref="AK3546:BB3546"/>
    <mergeCell ref="BC3546:BE3546"/>
    <mergeCell ref="AQ3539:AS3539"/>
    <mergeCell ref="AU3539:AW3539"/>
    <mergeCell ref="BB3539:BF3539"/>
    <mergeCell ref="BG3539:BI3539"/>
    <mergeCell ref="BK3539:BM3539"/>
    <mergeCell ref="BC3540:BP3540"/>
    <mergeCell ref="S3539:U3539"/>
    <mergeCell ref="Y3539:AA3539"/>
    <mergeCell ref="AB3539:AE3539"/>
    <mergeCell ref="AF3539:AH3539"/>
    <mergeCell ref="AJ3539:AL3539"/>
    <mergeCell ref="AM3539:AP3539"/>
    <mergeCell ref="H3551:I3552"/>
    <mergeCell ref="J3551:K3552"/>
    <mergeCell ref="L3551:M3552"/>
    <mergeCell ref="AX3550:AY3550"/>
    <mergeCell ref="AZ3550:BA3550"/>
    <mergeCell ref="BB3550:BC3550"/>
    <mergeCell ref="BD3550:BE3550"/>
    <mergeCell ref="AH3530:AI3531"/>
    <mergeCell ref="AJ3530:AK3531"/>
    <mergeCell ref="AL3530:AM3531"/>
    <mergeCell ref="AN3530:AO3531"/>
    <mergeCell ref="AP3530:AQ3531"/>
    <mergeCell ref="AR3530:AS3531"/>
    <mergeCell ref="T3530:U3531"/>
    <mergeCell ref="X3530:Y3531"/>
    <mergeCell ref="Z3530:AA3531"/>
    <mergeCell ref="AB3530:AC3531"/>
    <mergeCell ref="AD3530:AE3531"/>
    <mergeCell ref="AF3530:AG3531"/>
    <mergeCell ref="H3530:I3531"/>
    <mergeCell ref="J3530:K3531"/>
    <mergeCell ref="L3530:M3531"/>
    <mergeCell ref="N3530:O3531"/>
    <mergeCell ref="P3530:Q3531"/>
    <mergeCell ref="R3530:S3531"/>
    <mergeCell ref="BQ3532:BQ3533"/>
    <mergeCell ref="BS3532:BS3533"/>
    <mergeCell ref="B3534:C3534"/>
    <mergeCell ref="BF3532:BG3533"/>
    <mergeCell ref="BH3532:BI3533"/>
    <mergeCell ref="BJ3532:BK3533"/>
    <mergeCell ref="BL3532:BM3533"/>
    <mergeCell ref="BN3532:BP3533"/>
    <mergeCell ref="BR3532:BR3533"/>
    <mergeCell ref="AT3532:AU3533"/>
    <mergeCell ref="AV3532:AW3533"/>
    <mergeCell ref="AX3532:AY3533"/>
    <mergeCell ref="AZ3532:BA3533"/>
    <mergeCell ref="BB3532:BC3533"/>
    <mergeCell ref="BD3532:BE3533"/>
    <mergeCell ref="AH3532:AI3533"/>
    <mergeCell ref="AJ3532:AK3533"/>
    <mergeCell ref="AL3532:AM3533"/>
    <mergeCell ref="AN3532:AO3533"/>
    <mergeCell ref="AP3532:AQ3533"/>
    <mergeCell ref="AR3532:AS3533"/>
    <mergeCell ref="T3532:U3533"/>
    <mergeCell ref="X3532:Y3533"/>
    <mergeCell ref="Z3532:AA3533"/>
    <mergeCell ref="AB3532:AC3533"/>
    <mergeCell ref="AD3532:AE3533"/>
    <mergeCell ref="AF3532:AG3533"/>
    <mergeCell ref="B3532:C3533"/>
    <mergeCell ref="D3532:E3533"/>
    <mergeCell ref="X3534:Y3535"/>
    <mergeCell ref="Z3534:AA3535"/>
    <mergeCell ref="AB3534:AC3535"/>
    <mergeCell ref="AD3534:AE3535"/>
    <mergeCell ref="AF3534:AG3535"/>
    <mergeCell ref="AH3534:AI3535"/>
    <mergeCell ref="AJ3534:AK3535"/>
    <mergeCell ref="AL3534:AM3535"/>
    <mergeCell ref="AN3534:AO3535"/>
    <mergeCell ref="AP3534:AQ3535"/>
    <mergeCell ref="AR3534:AS3535"/>
    <mergeCell ref="AT3534:AU3535"/>
    <mergeCell ref="AV3534:AW3535"/>
    <mergeCell ref="H3526:I3527"/>
    <mergeCell ref="J3526:K3527"/>
    <mergeCell ref="L3526:M3527"/>
    <mergeCell ref="N3526:O3527"/>
    <mergeCell ref="P3526:Q3527"/>
    <mergeCell ref="R3526:S3527"/>
    <mergeCell ref="BL3528:BM3529"/>
    <mergeCell ref="BN3528:BP3529"/>
    <mergeCell ref="BR3528:BR3529"/>
    <mergeCell ref="BS3528:BS3529"/>
    <mergeCell ref="C3529:D3529"/>
    <mergeCell ref="B3530:B3531"/>
    <mergeCell ref="C3530:D3530"/>
    <mergeCell ref="E3530:E3531"/>
    <mergeCell ref="F3530:F3531"/>
    <mergeCell ref="G3530:G3531"/>
    <mergeCell ref="AZ3528:BA3529"/>
    <mergeCell ref="BB3528:BC3529"/>
    <mergeCell ref="BD3528:BE3529"/>
    <mergeCell ref="BF3528:BG3529"/>
    <mergeCell ref="BH3528:BI3529"/>
    <mergeCell ref="BJ3528:BK3529"/>
    <mergeCell ref="AN3528:AO3529"/>
    <mergeCell ref="AP3528:AQ3529"/>
    <mergeCell ref="AR3528:AS3529"/>
    <mergeCell ref="AT3528:AU3529"/>
    <mergeCell ref="AV3528:AW3529"/>
    <mergeCell ref="AX3528:AY3529"/>
    <mergeCell ref="AB3528:AC3529"/>
    <mergeCell ref="AD3528:AE3529"/>
    <mergeCell ref="AF3528:AG3529"/>
    <mergeCell ref="AH3528:AI3529"/>
    <mergeCell ref="AJ3528:AK3529"/>
    <mergeCell ref="AL3528:AM3529"/>
    <mergeCell ref="N3528:O3529"/>
    <mergeCell ref="P3528:Q3529"/>
    <mergeCell ref="R3528:S3529"/>
    <mergeCell ref="T3528:U3529"/>
    <mergeCell ref="X3528:Y3529"/>
    <mergeCell ref="Z3528:AA3529"/>
    <mergeCell ref="BS3530:BS3531"/>
    <mergeCell ref="C3531:D3531"/>
    <mergeCell ref="B3528:B3529"/>
    <mergeCell ref="C3528:D3528"/>
    <mergeCell ref="E3528:E3529"/>
    <mergeCell ref="F3528:F3529"/>
    <mergeCell ref="G3528:G3529"/>
    <mergeCell ref="H3528:I3529"/>
    <mergeCell ref="J3528:K3529"/>
    <mergeCell ref="L3528:M3529"/>
    <mergeCell ref="BQ3528:BQ3529"/>
    <mergeCell ref="BQ3530:BQ3531"/>
    <mergeCell ref="BF3530:BG3531"/>
    <mergeCell ref="BH3530:BI3531"/>
    <mergeCell ref="BJ3530:BK3531"/>
    <mergeCell ref="BL3530:BM3531"/>
    <mergeCell ref="BN3530:BP3531"/>
    <mergeCell ref="BR3530:BR3531"/>
    <mergeCell ref="AT3530:AU3531"/>
    <mergeCell ref="AV3530:AW3531"/>
    <mergeCell ref="AX3530:AY3531"/>
    <mergeCell ref="AZ3530:BA3531"/>
    <mergeCell ref="BB3530:BC3531"/>
    <mergeCell ref="BD3530:BE3531"/>
    <mergeCell ref="BR3524:BR3525"/>
    <mergeCell ref="BS3524:BS3525"/>
    <mergeCell ref="C3525:D3525"/>
    <mergeCell ref="B3526:B3527"/>
    <mergeCell ref="C3526:D3526"/>
    <mergeCell ref="E3526:E3527"/>
    <mergeCell ref="F3526:F3527"/>
    <mergeCell ref="G3526:G3527"/>
    <mergeCell ref="AZ3524:BA3525"/>
    <mergeCell ref="BB3524:BC3525"/>
    <mergeCell ref="BD3524:BE3525"/>
    <mergeCell ref="BF3524:BG3525"/>
    <mergeCell ref="BH3524:BI3525"/>
    <mergeCell ref="BJ3524:BK3525"/>
    <mergeCell ref="AN3524:AO3525"/>
    <mergeCell ref="AP3524:AQ3525"/>
    <mergeCell ref="AR3524:AS3525"/>
    <mergeCell ref="AT3524:AU3525"/>
    <mergeCell ref="AV3524:AW3525"/>
    <mergeCell ref="AX3524:AY3525"/>
    <mergeCell ref="AB3524:AC3525"/>
    <mergeCell ref="AD3524:AE3525"/>
    <mergeCell ref="AF3524:AG3525"/>
    <mergeCell ref="AH3524:AI3525"/>
    <mergeCell ref="AJ3524:AK3525"/>
    <mergeCell ref="AL3524:AM3525"/>
    <mergeCell ref="N3524:O3525"/>
    <mergeCell ref="P3524:Q3525"/>
    <mergeCell ref="R3524:S3525"/>
    <mergeCell ref="T3524:U3525"/>
    <mergeCell ref="X3524:Y3525"/>
    <mergeCell ref="Z3524:AA3525"/>
    <mergeCell ref="BS3526:BS3527"/>
    <mergeCell ref="C3527:D3527"/>
    <mergeCell ref="B3524:B3525"/>
    <mergeCell ref="C3524:D3524"/>
    <mergeCell ref="E3524:E3525"/>
    <mergeCell ref="F3524:F3525"/>
    <mergeCell ref="G3524:G3525"/>
    <mergeCell ref="H3524:I3525"/>
    <mergeCell ref="J3524:K3525"/>
    <mergeCell ref="L3524:M3525"/>
    <mergeCell ref="BF3526:BG3527"/>
    <mergeCell ref="BH3526:BI3527"/>
    <mergeCell ref="BJ3526:BK3527"/>
    <mergeCell ref="BL3526:BM3527"/>
    <mergeCell ref="BN3526:BP3527"/>
    <mergeCell ref="BR3526:BR3527"/>
    <mergeCell ref="AT3526:AU3527"/>
    <mergeCell ref="AV3526:AW3527"/>
    <mergeCell ref="AX3526:AY3527"/>
    <mergeCell ref="AZ3526:BA3527"/>
    <mergeCell ref="BB3526:BC3527"/>
    <mergeCell ref="BD3526:BE3527"/>
    <mergeCell ref="AH3526:AI3527"/>
    <mergeCell ref="AJ3526:AK3527"/>
    <mergeCell ref="AL3526:AM3527"/>
    <mergeCell ref="AN3526:AO3527"/>
    <mergeCell ref="AP3526:AQ3527"/>
    <mergeCell ref="AR3526:AS3527"/>
    <mergeCell ref="T3526:U3527"/>
    <mergeCell ref="X3526:Y3527"/>
    <mergeCell ref="Z3526:AA3527"/>
    <mergeCell ref="AB3526:AC3527"/>
    <mergeCell ref="BS3522:BS3523"/>
    <mergeCell ref="C3523:D3523"/>
    <mergeCell ref="B3520:B3521"/>
    <mergeCell ref="C3520:D3520"/>
    <mergeCell ref="E3520:E3521"/>
    <mergeCell ref="F3520:F3521"/>
    <mergeCell ref="G3520:G3521"/>
    <mergeCell ref="H3520:I3521"/>
    <mergeCell ref="J3520:K3521"/>
    <mergeCell ref="L3520:M3521"/>
    <mergeCell ref="BF3522:BG3523"/>
    <mergeCell ref="BH3522:BI3523"/>
    <mergeCell ref="BJ3522:BK3523"/>
    <mergeCell ref="BL3522:BM3523"/>
    <mergeCell ref="BN3522:BP3523"/>
    <mergeCell ref="BR3522:BR3523"/>
    <mergeCell ref="AT3522:AU3523"/>
    <mergeCell ref="AV3522:AW3523"/>
    <mergeCell ref="AX3522:AY3523"/>
    <mergeCell ref="AZ3522:BA3523"/>
    <mergeCell ref="BB3522:BC3523"/>
    <mergeCell ref="BD3522:BE3523"/>
    <mergeCell ref="AH3522:AI3523"/>
    <mergeCell ref="AJ3522:AK3523"/>
    <mergeCell ref="AL3522:AM3523"/>
    <mergeCell ref="AN3522:AO3523"/>
    <mergeCell ref="AP3522:AQ3523"/>
    <mergeCell ref="AR3522:AS3523"/>
    <mergeCell ref="T3522:U3523"/>
    <mergeCell ref="X3522:Y3523"/>
    <mergeCell ref="Z3522:AA3523"/>
    <mergeCell ref="AB3522:AC3523"/>
    <mergeCell ref="AD3522:AE3523"/>
    <mergeCell ref="AF3522:AG3523"/>
    <mergeCell ref="H3522:I3523"/>
    <mergeCell ref="J3522:K3523"/>
    <mergeCell ref="L3522:M3523"/>
    <mergeCell ref="N3522:O3523"/>
    <mergeCell ref="P3522:Q3523"/>
    <mergeCell ref="R3522:S3523"/>
    <mergeCell ref="BL3520:BM3521"/>
    <mergeCell ref="BN3520:BP3521"/>
    <mergeCell ref="BR3520:BR3521"/>
    <mergeCell ref="BQ3520:BQ3521"/>
    <mergeCell ref="C3521:D3521"/>
    <mergeCell ref="B3522:B3523"/>
    <mergeCell ref="C3522:D3522"/>
    <mergeCell ref="E3522:E3523"/>
    <mergeCell ref="F3522:F3523"/>
    <mergeCell ref="G3522:G3523"/>
    <mergeCell ref="AZ3520:BA3521"/>
    <mergeCell ref="BB3520:BC3521"/>
    <mergeCell ref="BD3520:BE3521"/>
    <mergeCell ref="BF3520:BG3521"/>
    <mergeCell ref="BH3520:BI3521"/>
    <mergeCell ref="BJ3520:BK3521"/>
    <mergeCell ref="AN3520:AO3521"/>
    <mergeCell ref="AP3520:AQ3521"/>
    <mergeCell ref="AR3520:AS3521"/>
    <mergeCell ref="AT3520:AU3521"/>
    <mergeCell ref="AV3520:AW3521"/>
    <mergeCell ref="AX3520:AY3521"/>
    <mergeCell ref="AB3520:AC3521"/>
    <mergeCell ref="AD3520:AE3521"/>
    <mergeCell ref="BR3516:BR3517"/>
    <mergeCell ref="BS3516:BS3517"/>
    <mergeCell ref="C3517:D3517"/>
    <mergeCell ref="B3518:B3519"/>
    <mergeCell ref="C3518:D3518"/>
    <mergeCell ref="E3518:E3519"/>
    <mergeCell ref="F3518:F3519"/>
    <mergeCell ref="G3518:G3519"/>
    <mergeCell ref="AZ3516:BA3517"/>
    <mergeCell ref="BB3516:BC3517"/>
    <mergeCell ref="BD3516:BE3517"/>
    <mergeCell ref="BF3516:BG3517"/>
    <mergeCell ref="BH3516:BI3517"/>
    <mergeCell ref="BJ3516:BK3517"/>
    <mergeCell ref="AN3516:AO3517"/>
    <mergeCell ref="AP3516:AQ3517"/>
    <mergeCell ref="AR3516:AS3517"/>
    <mergeCell ref="AT3516:AU3517"/>
    <mergeCell ref="AV3516:AW3517"/>
    <mergeCell ref="AX3516:AY3517"/>
    <mergeCell ref="AB3516:AC3517"/>
    <mergeCell ref="AD3516:AE3517"/>
    <mergeCell ref="AF3516:AG3517"/>
    <mergeCell ref="AH3516:AI3517"/>
    <mergeCell ref="AJ3516:AK3517"/>
    <mergeCell ref="AL3516:AM3517"/>
    <mergeCell ref="N3516:O3517"/>
    <mergeCell ref="P3516:Q3517"/>
    <mergeCell ref="R3516:S3517"/>
    <mergeCell ref="T3516:U3517"/>
    <mergeCell ref="X3516:Y3517"/>
    <mergeCell ref="Z3516:AA3517"/>
    <mergeCell ref="BS3518:BS3519"/>
    <mergeCell ref="C3519:D3519"/>
    <mergeCell ref="B3516:B3517"/>
    <mergeCell ref="C3516:D3516"/>
    <mergeCell ref="E3516:E3517"/>
    <mergeCell ref="F3516:F3517"/>
    <mergeCell ref="G3516:G3517"/>
    <mergeCell ref="H3516:I3517"/>
    <mergeCell ref="J3516:K3517"/>
    <mergeCell ref="L3516:M3517"/>
    <mergeCell ref="BF3518:BG3519"/>
    <mergeCell ref="BH3518:BI3519"/>
    <mergeCell ref="BJ3518:BK3519"/>
    <mergeCell ref="BL3518:BM3519"/>
    <mergeCell ref="BN3518:BP3519"/>
    <mergeCell ref="BR3518:BR3519"/>
    <mergeCell ref="AT3518:AU3519"/>
    <mergeCell ref="AV3518:AW3519"/>
    <mergeCell ref="AX3518:AY3519"/>
    <mergeCell ref="AZ3518:BA3519"/>
    <mergeCell ref="BB3518:BC3519"/>
    <mergeCell ref="BD3518:BE3519"/>
    <mergeCell ref="Z3510:AA3511"/>
    <mergeCell ref="AB3510:AC3511"/>
    <mergeCell ref="AD3510:AE3511"/>
    <mergeCell ref="AF3510:AG3511"/>
    <mergeCell ref="H3510:I3511"/>
    <mergeCell ref="J3510:K3511"/>
    <mergeCell ref="L3510:M3511"/>
    <mergeCell ref="N3510:O3511"/>
    <mergeCell ref="P3510:Q3511"/>
    <mergeCell ref="R3510:S3511"/>
    <mergeCell ref="BL3512:BM3513"/>
    <mergeCell ref="BN3512:BP3513"/>
    <mergeCell ref="BR3512:BR3513"/>
    <mergeCell ref="BS3512:BS3513"/>
    <mergeCell ref="C3513:D3513"/>
    <mergeCell ref="B3514:B3515"/>
    <mergeCell ref="C3514:D3514"/>
    <mergeCell ref="E3514:E3515"/>
    <mergeCell ref="F3514:F3515"/>
    <mergeCell ref="G3514:G3515"/>
    <mergeCell ref="AZ3512:BA3513"/>
    <mergeCell ref="BB3512:BC3513"/>
    <mergeCell ref="BD3512:BE3513"/>
    <mergeCell ref="BF3512:BG3513"/>
    <mergeCell ref="BH3512:BI3513"/>
    <mergeCell ref="BJ3512:BK3513"/>
    <mergeCell ref="AN3512:AO3513"/>
    <mergeCell ref="AP3512:AQ3513"/>
    <mergeCell ref="AR3512:AS3513"/>
    <mergeCell ref="AT3512:AU3513"/>
    <mergeCell ref="AV3512:AW3513"/>
    <mergeCell ref="AX3512:AY3513"/>
    <mergeCell ref="AB3512:AC3513"/>
    <mergeCell ref="AD3512:AE3513"/>
    <mergeCell ref="AF3512:AG3513"/>
    <mergeCell ref="AH3512:AI3513"/>
    <mergeCell ref="AJ3512:AK3513"/>
    <mergeCell ref="AL3512:AM3513"/>
    <mergeCell ref="N3512:O3513"/>
    <mergeCell ref="P3512:Q3513"/>
    <mergeCell ref="R3512:S3513"/>
    <mergeCell ref="T3512:U3513"/>
    <mergeCell ref="X3512:Y3513"/>
    <mergeCell ref="Z3512:AA3513"/>
    <mergeCell ref="BS3514:BS3515"/>
    <mergeCell ref="C3515:D3515"/>
    <mergeCell ref="B3512:B3513"/>
    <mergeCell ref="C3512:D3512"/>
    <mergeCell ref="E3512:E3513"/>
    <mergeCell ref="F3512:F3513"/>
    <mergeCell ref="G3512:G3513"/>
    <mergeCell ref="H3512:I3513"/>
    <mergeCell ref="J3512:K3513"/>
    <mergeCell ref="L3512:M3513"/>
    <mergeCell ref="BR3514:BR3515"/>
    <mergeCell ref="AT3514:AU3515"/>
    <mergeCell ref="AV3514:AW3515"/>
    <mergeCell ref="AX3514:AY3515"/>
    <mergeCell ref="AZ3514:BA3515"/>
    <mergeCell ref="BB3514:BC3515"/>
    <mergeCell ref="BD3514:BE3515"/>
    <mergeCell ref="AH3514:AI3515"/>
    <mergeCell ref="AJ3514:AK3515"/>
    <mergeCell ref="AL3514:AM3515"/>
    <mergeCell ref="BL3508:BM3509"/>
    <mergeCell ref="BN3508:BP3509"/>
    <mergeCell ref="BR3508:BR3509"/>
    <mergeCell ref="BS3508:BS3509"/>
    <mergeCell ref="C3509:D3509"/>
    <mergeCell ref="B3510:B3511"/>
    <mergeCell ref="C3510:D3510"/>
    <mergeCell ref="E3510:E3511"/>
    <mergeCell ref="F3510:F3511"/>
    <mergeCell ref="G3510:G3511"/>
    <mergeCell ref="AZ3508:BA3509"/>
    <mergeCell ref="BB3508:BC3509"/>
    <mergeCell ref="BD3508:BE3509"/>
    <mergeCell ref="BF3508:BG3509"/>
    <mergeCell ref="BH3508:BI3509"/>
    <mergeCell ref="BJ3508:BK3509"/>
    <mergeCell ref="AN3508:AO3509"/>
    <mergeCell ref="AP3508:AQ3509"/>
    <mergeCell ref="AR3508:AS3509"/>
    <mergeCell ref="AT3508:AU3509"/>
    <mergeCell ref="AV3508:AW3509"/>
    <mergeCell ref="AX3508:AY3509"/>
    <mergeCell ref="AB3508:AC3509"/>
    <mergeCell ref="AD3508:AE3509"/>
    <mergeCell ref="AF3508:AG3509"/>
    <mergeCell ref="AH3508:AI3509"/>
    <mergeCell ref="AJ3508:AK3509"/>
    <mergeCell ref="AL3508:AM3509"/>
    <mergeCell ref="N3508:O3509"/>
    <mergeCell ref="P3508:Q3509"/>
    <mergeCell ref="R3508:S3509"/>
    <mergeCell ref="T3508:U3509"/>
    <mergeCell ref="X3508:Y3509"/>
    <mergeCell ref="Z3508:AA3509"/>
    <mergeCell ref="BS3510:BS3511"/>
    <mergeCell ref="C3511:D3511"/>
    <mergeCell ref="B3508:B3509"/>
    <mergeCell ref="C3508:D3508"/>
    <mergeCell ref="E3508:E3509"/>
    <mergeCell ref="F3508:F3509"/>
    <mergeCell ref="G3508:G3509"/>
    <mergeCell ref="H3508:I3509"/>
    <mergeCell ref="J3508:K3509"/>
    <mergeCell ref="L3508:M3509"/>
    <mergeCell ref="BF3510:BG3511"/>
    <mergeCell ref="BH3510:BI3511"/>
    <mergeCell ref="BJ3510:BK3511"/>
    <mergeCell ref="BL3510:BM3511"/>
    <mergeCell ref="BN3510:BP3511"/>
    <mergeCell ref="BR3510:BR3511"/>
    <mergeCell ref="AT3510:AU3511"/>
    <mergeCell ref="AV3510:AW3511"/>
    <mergeCell ref="AX3510:AY3511"/>
    <mergeCell ref="AZ3510:BA3511"/>
    <mergeCell ref="BB3510:BC3511"/>
    <mergeCell ref="BD3510:BE3511"/>
    <mergeCell ref="AH3510:AI3511"/>
    <mergeCell ref="AJ3510:AK3511"/>
    <mergeCell ref="AL3510:AM3511"/>
    <mergeCell ref="AN3510:AO3511"/>
    <mergeCell ref="AP3510:AQ3511"/>
    <mergeCell ref="AR3510:AS3511"/>
    <mergeCell ref="T3510:U3511"/>
    <mergeCell ref="X3510:Y3511"/>
    <mergeCell ref="C3504:D3504"/>
    <mergeCell ref="E3504:E3505"/>
    <mergeCell ref="F3504:F3505"/>
    <mergeCell ref="G3504:G3505"/>
    <mergeCell ref="H3504:I3505"/>
    <mergeCell ref="J3504:K3505"/>
    <mergeCell ref="L3504:M3505"/>
    <mergeCell ref="BF3506:BG3507"/>
    <mergeCell ref="BH3506:BI3507"/>
    <mergeCell ref="BJ3506:BK3507"/>
    <mergeCell ref="BL3506:BM3507"/>
    <mergeCell ref="BN3506:BP3507"/>
    <mergeCell ref="BR3506:BR3507"/>
    <mergeCell ref="AT3506:AU3507"/>
    <mergeCell ref="AV3506:AW3507"/>
    <mergeCell ref="AX3506:AY3507"/>
    <mergeCell ref="AZ3506:BA3507"/>
    <mergeCell ref="BB3506:BC3507"/>
    <mergeCell ref="BD3506:BE3507"/>
    <mergeCell ref="AH3506:AI3507"/>
    <mergeCell ref="AJ3506:AK3507"/>
    <mergeCell ref="AL3506:AM3507"/>
    <mergeCell ref="AN3506:AO3507"/>
    <mergeCell ref="AP3506:AQ3507"/>
    <mergeCell ref="AR3506:AS3507"/>
    <mergeCell ref="T3506:U3507"/>
    <mergeCell ref="X3506:Y3507"/>
    <mergeCell ref="Z3506:AA3507"/>
    <mergeCell ref="AB3506:AC3507"/>
    <mergeCell ref="AD3506:AE3507"/>
    <mergeCell ref="AF3506:AG3507"/>
    <mergeCell ref="H3506:I3507"/>
    <mergeCell ref="J3506:K3507"/>
    <mergeCell ref="L3506:M3507"/>
    <mergeCell ref="N3506:O3507"/>
    <mergeCell ref="P3506:Q3507"/>
    <mergeCell ref="R3506:S3507"/>
    <mergeCell ref="BQ3504:BQ3505"/>
    <mergeCell ref="BQ3506:BQ3507"/>
    <mergeCell ref="BL3502:BM3503"/>
    <mergeCell ref="BN3502:BP3503"/>
    <mergeCell ref="BR3502:BR3503"/>
    <mergeCell ref="AT3502:AU3503"/>
    <mergeCell ref="AV3502:AW3503"/>
    <mergeCell ref="AX3502:AY3503"/>
    <mergeCell ref="AZ3502:BA3503"/>
    <mergeCell ref="BB3502:BC3503"/>
    <mergeCell ref="BD3502:BE3503"/>
    <mergeCell ref="AH3502:AI3503"/>
    <mergeCell ref="AJ3502:AK3503"/>
    <mergeCell ref="AL3502:AM3503"/>
    <mergeCell ref="AN3502:AO3503"/>
    <mergeCell ref="AP3502:AQ3503"/>
    <mergeCell ref="AR3502:AS3503"/>
    <mergeCell ref="T3502:U3503"/>
    <mergeCell ref="X3502:Y3503"/>
    <mergeCell ref="Z3502:AA3503"/>
    <mergeCell ref="AB3502:AC3503"/>
    <mergeCell ref="AD3502:AE3503"/>
    <mergeCell ref="AF3502:AG3503"/>
    <mergeCell ref="H3502:I3503"/>
    <mergeCell ref="J3502:K3503"/>
    <mergeCell ref="L3502:M3503"/>
    <mergeCell ref="N3502:O3503"/>
    <mergeCell ref="P3502:Q3503"/>
    <mergeCell ref="R3502:S3503"/>
    <mergeCell ref="BL3504:BM3505"/>
    <mergeCell ref="BN3504:BP3505"/>
    <mergeCell ref="BR3504:BR3505"/>
    <mergeCell ref="BS3504:BS3505"/>
    <mergeCell ref="C3505:D3505"/>
    <mergeCell ref="B3506:B3507"/>
    <mergeCell ref="C3506:D3506"/>
    <mergeCell ref="E3506:E3507"/>
    <mergeCell ref="F3506:F3507"/>
    <mergeCell ref="G3506:G3507"/>
    <mergeCell ref="AZ3504:BA3505"/>
    <mergeCell ref="BB3504:BC3505"/>
    <mergeCell ref="BD3504:BE3505"/>
    <mergeCell ref="BF3504:BG3505"/>
    <mergeCell ref="BH3504:BI3505"/>
    <mergeCell ref="BJ3504:BK3505"/>
    <mergeCell ref="AN3504:AO3505"/>
    <mergeCell ref="AP3504:AQ3505"/>
    <mergeCell ref="AR3504:AS3505"/>
    <mergeCell ref="AT3504:AU3505"/>
    <mergeCell ref="AV3504:AW3505"/>
    <mergeCell ref="AX3504:AY3505"/>
    <mergeCell ref="AB3504:AC3505"/>
    <mergeCell ref="AD3504:AE3505"/>
    <mergeCell ref="AF3504:AG3505"/>
    <mergeCell ref="AH3504:AI3505"/>
    <mergeCell ref="AJ3504:AK3505"/>
    <mergeCell ref="AL3504:AM3505"/>
    <mergeCell ref="N3504:O3505"/>
    <mergeCell ref="P3504:Q3505"/>
    <mergeCell ref="R3504:S3505"/>
    <mergeCell ref="T3504:U3505"/>
    <mergeCell ref="X3504:Y3505"/>
    <mergeCell ref="Z3504:AA3505"/>
    <mergeCell ref="BS3506:BS3507"/>
    <mergeCell ref="C3507:D3507"/>
    <mergeCell ref="B3504:B3505"/>
    <mergeCell ref="AJ3498:AK3499"/>
    <mergeCell ref="AL3498:AM3499"/>
    <mergeCell ref="AN3498:AO3499"/>
    <mergeCell ref="AP3498:AQ3499"/>
    <mergeCell ref="AR3498:AS3499"/>
    <mergeCell ref="T3498:U3499"/>
    <mergeCell ref="X3498:Y3499"/>
    <mergeCell ref="Z3498:AA3499"/>
    <mergeCell ref="AB3498:AC3499"/>
    <mergeCell ref="AD3498:AE3499"/>
    <mergeCell ref="AF3498:AG3499"/>
    <mergeCell ref="H3498:I3499"/>
    <mergeCell ref="J3498:K3499"/>
    <mergeCell ref="L3498:M3499"/>
    <mergeCell ref="N3498:O3499"/>
    <mergeCell ref="P3498:Q3499"/>
    <mergeCell ref="R3498:S3499"/>
    <mergeCell ref="BL3500:BM3501"/>
    <mergeCell ref="BN3500:BP3501"/>
    <mergeCell ref="BR3500:BR3501"/>
    <mergeCell ref="BS3500:BS3501"/>
    <mergeCell ref="C3501:D3501"/>
    <mergeCell ref="B3502:B3503"/>
    <mergeCell ref="C3502:D3502"/>
    <mergeCell ref="E3502:E3503"/>
    <mergeCell ref="F3502:F3503"/>
    <mergeCell ref="G3502:G3503"/>
    <mergeCell ref="AZ3500:BA3501"/>
    <mergeCell ref="BB3500:BC3501"/>
    <mergeCell ref="BD3500:BE3501"/>
    <mergeCell ref="BF3500:BG3501"/>
    <mergeCell ref="BH3500:BI3501"/>
    <mergeCell ref="BJ3500:BK3501"/>
    <mergeCell ref="AN3500:AO3501"/>
    <mergeCell ref="AP3500:AQ3501"/>
    <mergeCell ref="AR3500:AS3501"/>
    <mergeCell ref="AT3500:AU3501"/>
    <mergeCell ref="AV3500:AW3501"/>
    <mergeCell ref="AX3500:AY3501"/>
    <mergeCell ref="AB3500:AC3501"/>
    <mergeCell ref="AD3500:AE3501"/>
    <mergeCell ref="AF3500:AG3501"/>
    <mergeCell ref="AH3500:AI3501"/>
    <mergeCell ref="AJ3500:AK3501"/>
    <mergeCell ref="AL3500:AM3501"/>
    <mergeCell ref="N3500:O3501"/>
    <mergeCell ref="P3500:Q3501"/>
    <mergeCell ref="R3500:S3501"/>
    <mergeCell ref="T3500:U3501"/>
    <mergeCell ref="X3500:Y3501"/>
    <mergeCell ref="Z3500:AA3501"/>
    <mergeCell ref="BS3502:BS3503"/>
    <mergeCell ref="C3503:D3503"/>
    <mergeCell ref="B3500:B3501"/>
    <mergeCell ref="C3500:D3500"/>
    <mergeCell ref="E3500:E3501"/>
    <mergeCell ref="F3500:F3501"/>
    <mergeCell ref="G3500:G3501"/>
    <mergeCell ref="H3500:I3501"/>
    <mergeCell ref="J3500:K3501"/>
    <mergeCell ref="L3500:M3501"/>
    <mergeCell ref="BF3502:BG3503"/>
    <mergeCell ref="BH3502:BI3503"/>
    <mergeCell ref="BJ3502:BK3503"/>
    <mergeCell ref="B3492:B3493"/>
    <mergeCell ref="C3492:D3492"/>
    <mergeCell ref="E3492:E3493"/>
    <mergeCell ref="F3492:F3493"/>
    <mergeCell ref="G3492:G3493"/>
    <mergeCell ref="J3494:K3495"/>
    <mergeCell ref="L3494:M3495"/>
    <mergeCell ref="N3494:O3495"/>
    <mergeCell ref="P3494:Q3495"/>
    <mergeCell ref="R3494:S3495"/>
    <mergeCell ref="BL3496:BM3497"/>
    <mergeCell ref="BN3496:BP3497"/>
    <mergeCell ref="BR3496:BR3497"/>
    <mergeCell ref="BS3496:BS3497"/>
    <mergeCell ref="C3497:D3497"/>
    <mergeCell ref="B3498:B3499"/>
    <mergeCell ref="C3498:D3498"/>
    <mergeCell ref="E3498:E3499"/>
    <mergeCell ref="F3498:F3499"/>
    <mergeCell ref="G3498:G3499"/>
    <mergeCell ref="AZ3496:BA3497"/>
    <mergeCell ref="BB3496:BC3497"/>
    <mergeCell ref="BD3496:BE3497"/>
    <mergeCell ref="BF3496:BG3497"/>
    <mergeCell ref="BH3496:BI3497"/>
    <mergeCell ref="BJ3496:BK3497"/>
    <mergeCell ref="AN3496:AO3497"/>
    <mergeCell ref="AP3496:AQ3497"/>
    <mergeCell ref="AR3496:AS3497"/>
    <mergeCell ref="AT3496:AU3497"/>
    <mergeCell ref="AV3496:AW3497"/>
    <mergeCell ref="AX3496:AY3497"/>
    <mergeCell ref="AB3496:AC3497"/>
    <mergeCell ref="AD3496:AE3497"/>
    <mergeCell ref="AF3496:AG3497"/>
    <mergeCell ref="AH3496:AI3497"/>
    <mergeCell ref="AJ3496:AK3497"/>
    <mergeCell ref="AL3496:AM3497"/>
    <mergeCell ref="N3496:O3497"/>
    <mergeCell ref="P3496:Q3497"/>
    <mergeCell ref="R3496:S3497"/>
    <mergeCell ref="T3496:U3497"/>
    <mergeCell ref="X3496:Y3497"/>
    <mergeCell ref="Z3496:AA3497"/>
    <mergeCell ref="BS3498:BS3499"/>
    <mergeCell ref="C3499:D3499"/>
    <mergeCell ref="B3494:B3495"/>
    <mergeCell ref="C3494:D3494"/>
    <mergeCell ref="E3494:E3495"/>
    <mergeCell ref="F3494:F3495"/>
    <mergeCell ref="G3494:G3495"/>
    <mergeCell ref="BF3498:BG3499"/>
    <mergeCell ref="BH3498:BI3499"/>
    <mergeCell ref="BJ3498:BK3499"/>
    <mergeCell ref="BL3498:BM3499"/>
    <mergeCell ref="BN3498:BP3499"/>
    <mergeCell ref="BR3498:BR3499"/>
    <mergeCell ref="AT3498:AU3499"/>
    <mergeCell ref="AV3498:AW3499"/>
    <mergeCell ref="AX3498:AY3499"/>
    <mergeCell ref="AZ3498:BA3499"/>
    <mergeCell ref="BB3498:BC3499"/>
    <mergeCell ref="BD3498:BE3499"/>
    <mergeCell ref="AH3498:AI3499"/>
    <mergeCell ref="C3495:D3495"/>
    <mergeCell ref="B3496:B3497"/>
    <mergeCell ref="C3496:D3496"/>
    <mergeCell ref="E3496:E3497"/>
    <mergeCell ref="F3496:F3497"/>
    <mergeCell ref="G3496:G3497"/>
    <mergeCell ref="H3496:I3497"/>
    <mergeCell ref="J3496:K3497"/>
    <mergeCell ref="L3496:M3497"/>
    <mergeCell ref="BF3494:BG3495"/>
    <mergeCell ref="BH3494:BI3495"/>
    <mergeCell ref="BJ3494:BK3495"/>
    <mergeCell ref="BL3494:BM3495"/>
    <mergeCell ref="BN3494:BP3495"/>
    <mergeCell ref="BR3494:BR3495"/>
    <mergeCell ref="AT3494:AU3495"/>
    <mergeCell ref="AV3494:AW3495"/>
    <mergeCell ref="AX3494:AY3495"/>
    <mergeCell ref="AZ3494:BA3495"/>
    <mergeCell ref="BB3494:BC3495"/>
    <mergeCell ref="BD3494:BE3495"/>
    <mergeCell ref="AH3494:AI3495"/>
    <mergeCell ref="AJ3494:AK3495"/>
    <mergeCell ref="AL3494:AM3495"/>
    <mergeCell ref="AN3494:AO3495"/>
    <mergeCell ref="AP3494:AQ3495"/>
    <mergeCell ref="AR3494:AS3495"/>
    <mergeCell ref="T3494:U3495"/>
    <mergeCell ref="X3494:Y3495"/>
    <mergeCell ref="Z3494:AA3495"/>
    <mergeCell ref="AB3494:AC3495"/>
    <mergeCell ref="AD3494:AE3495"/>
    <mergeCell ref="AF3494:AG3495"/>
    <mergeCell ref="H3494:I3495"/>
    <mergeCell ref="BQ3494:BQ3495"/>
    <mergeCell ref="AV3490:BA3490"/>
    <mergeCell ref="BB3490:BG3490"/>
    <mergeCell ref="BL3492:BM3493"/>
    <mergeCell ref="BN3492:BP3493"/>
    <mergeCell ref="BR3492:BR3493"/>
    <mergeCell ref="BS3492:BS3493"/>
    <mergeCell ref="AZ3492:BA3493"/>
    <mergeCell ref="BB3492:BC3493"/>
    <mergeCell ref="BD3492:BE3493"/>
    <mergeCell ref="BF3492:BG3493"/>
    <mergeCell ref="BH3492:BI3493"/>
    <mergeCell ref="BJ3492:BK3493"/>
    <mergeCell ref="AN3492:AO3493"/>
    <mergeCell ref="AP3492:AQ3493"/>
    <mergeCell ref="AR3492:AS3493"/>
    <mergeCell ref="AT3492:AU3493"/>
    <mergeCell ref="AV3492:AW3493"/>
    <mergeCell ref="AX3492:AY3493"/>
    <mergeCell ref="AB3492:AC3493"/>
    <mergeCell ref="AD3492:AE3493"/>
    <mergeCell ref="AF3492:AG3493"/>
    <mergeCell ref="AH3492:AI3493"/>
    <mergeCell ref="AJ3492:AK3493"/>
    <mergeCell ref="AL3492:AM3493"/>
    <mergeCell ref="N3492:O3493"/>
    <mergeCell ref="P3492:Q3493"/>
    <mergeCell ref="R3492:S3493"/>
    <mergeCell ref="T3492:U3493"/>
    <mergeCell ref="X3492:Y3493"/>
    <mergeCell ref="Z3492:AA3493"/>
    <mergeCell ref="BQ3490:BQ3491"/>
    <mergeCell ref="BQ3492:BQ3493"/>
    <mergeCell ref="AV3491:AW3491"/>
    <mergeCell ref="BH3490:BM3490"/>
    <mergeCell ref="BN3490:BP3491"/>
    <mergeCell ref="BR3490:BR3491"/>
    <mergeCell ref="BS3490:BS3491"/>
    <mergeCell ref="B3480:C3480"/>
    <mergeCell ref="H3480:J3480"/>
    <mergeCell ref="L3480:N3480"/>
    <mergeCell ref="O3480:R3480"/>
    <mergeCell ref="S3478:U3478"/>
    <mergeCell ref="Y3478:AA3478"/>
    <mergeCell ref="AB3478:AE3478"/>
    <mergeCell ref="AF3478:AH3478"/>
    <mergeCell ref="AJ3478:AL3478"/>
    <mergeCell ref="AM3478:AP3478"/>
    <mergeCell ref="BJ3491:BK3491"/>
    <mergeCell ref="BL3491:BM3491"/>
    <mergeCell ref="B3478:C3478"/>
    <mergeCell ref="H3478:J3478"/>
    <mergeCell ref="L3478:N3478"/>
    <mergeCell ref="O3478:R3478"/>
    <mergeCell ref="AD3491:AE3491"/>
    <mergeCell ref="AF3491:AG3491"/>
    <mergeCell ref="AH3491:AI3491"/>
    <mergeCell ref="AJ3491:AK3491"/>
    <mergeCell ref="C3493:D3493"/>
    <mergeCell ref="BF3487:BO3487"/>
    <mergeCell ref="B3490:B3491"/>
    <mergeCell ref="C3490:D3491"/>
    <mergeCell ref="F3490:F3491"/>
    <mergeCell ref="G3490:G3491"/>
    <mergeCell ref="H3490:I3491"/>
    <mergeCell ref="J3490:O3490"/>
    <mergeCell ref="P3490:U3490"/>
    <mergeCell ref="X3490:Y3491"/>
    <mergeCell ref="Z3490:AA3491"/>
    <mergeCell ref="B3483:BP3483"/>
    <mergeCell ref="E3485:AE3485"/>
    <mergeCell ref="AG3485:AM3485"/>
    <mergeCell ref="AN3485:BO3485"/>
    <mergeCell ref="C3487:D3487"/>
    <mergeCell ref="E3487:AE3487"/>
    <mergeCell ref="AG3487:AJ3487"/>
    <mergeCell ref="AK3487:BB3487"/>
    <mergeCell ref="BC3487:BE3487"/>
    <mergeCell ref="AQ3480:AS3480"/>
    <mergeCell ref="AU3480:AW3480"/>
    <mergeCell ref="BB3480:BF3480"/>
    <mergeCell ref="BG3480:BI3480"/>
    <mergeCell ref="BK3480:BM3480"/>
    <mergeCell ref="BC3481:BP3481"/>
    <mergeCell ref="S3480:U3480"/>
    <mergeCell ref="Y3480:AA3480"/>
    <mergeCell ref="AB3480:AE3480"/>
    <mergeCell ref="AF3480:AH3480"/>
    <mergeCell ref="AJ3480:AL3480"/>
    <mergeCell ref="AM3480:AP3480"/>
    <mergeCell ref="H3492:I3493"/>
    <mergeCell ref="J3492:K3493"/>
    <mergeCell ref="L3492:M3493"/>
    <mergeCell ref="AX3491:AY3491"/>
    <mergeCell ref="AZ3491:BA3491"/>
    <mergeCell ref="BB3491:BC3491"/>
    <mergeCell ref="BD3491:BE3491"/>
    <mergeCell ref="BF3491:BG3491"/>
    <mergeCell ref="BH3491:BI3491"/>
    <mergeCell ref="AL3491:AM3491"/>
    <mergeCell ref="AN3491:AO3491"/>
    <mergeCell ref="AP3491:AQ3491"/>
    <mergeCell ref="BJ3471:BK3472"/>
    <mergeCell ref="BL3471:BM3472"/>
    <mergeCell ref="BN3471:BP3472"/>
    <mergeCell ref="BR3471:BR3472"/>
    <mergeCell ref="AT3471:AU3472"/>
    <mergeCell ref="AV3471:AW3472"/>
    <mergeCell ref="AX3471:AY3472"/>
    <mergeCell ref="AZ3471:BA3472"/>
    <mergeCell ref="BB3471:BC3472"/>
    <mergeCell ref="BD3471:BE3472"/>
    <mergeCell ref="AH3471:AI3472"/>
    <mergeCell ref="AJ3471:AK3472"/>
    <mergeCell ref="AL3471:AM3472"/>
    <mergeCell ref="AN3471:AO3472"/>
    <mergeCell ref="AP3471:AQ3472"/>
    <mergeCell ref="AR3471:AS3472"/>
    <mergeCell ref="T3471:U3472"/>
    <mergeCell ref="X3471:Y3472"/>
    <mergeCell ref="Z3471:AA3472"/>
    <mergeCell ref="AB3471:AC3472"/>
    <mergeCell ref="AD3471:AE3472"/>
    <mergeCell ref="AF3471:AG3472"/>
    <mergeCell ref="H3471:I3472"/>
    <mergeCell ref="J3471:K3472"/>
    <mergeCell ref="L3471:M3472"/>
    <mergeCell ref="N3471:O3472"/>
    <mergeCell ref="P3471:Q3472"/>
    <mergeCell ref="R3471:S3472"/>
    <mergeCell ref="BQ3473:BQ3474"/>
    <mergeCell ref="BS3473:BS3474"/>
    <mergeCell ref="B3475:C3475"/>
    <mergeCell ref="BF3473:BG3474"/>
    <mergeCell ref="BH3473:BI3474"/>
    <mergeCell ref="BJ3473:BK3474"/>
    <mergeCell ref="BL3473:BM3474"/>
    <mergeCell ref="BN3473:BP3474"/>
    <mergeCell ref="BR3473:BR3474"/>
    <mergeCell ref="AT3473:AU3474"/>
    <mergeCell ref="AV3473:AW3474"/>
    <mergeCell ref="AX3473:AY3474"/>
    <mergeCell ref="AZ3473:BA3474"/>
    <mergeCell ref="BB3473:BC3474"/>
    <mergeCell ref="BD3473:BE3474"/>
    <mergeCell ref="AH3473:AI3474"/>
    <mergeCell ref="AJ3473:AK3474"/>
    <mergeCell ref="AL3473:AM3474"/>
    <mergeCell ref="AN3473:AO3474"/>
    <mergeCell ref="AP3473:AQ3474"/>
    <mergeCell ref="AR3473:AS3474"/>
    <mergeCell ref="T3473:U3474"/>
    <mergeCell ref="X3473:Y3474"/>
    <mergeCell ref="Z3473:AA3474"/>
    <mergeCell ref="AB3473:AC3474"/>
    <mergeCell ref="AD3473:AE3474"/>
    <mergeCell ref="AF3473:AG3474"/>
    <mergeCell ref="B3473:C3474"/>
    <mergeCell ref="D3473:E3474"/>
    <mergeCell ref="H3473:I3474"/>
    <mergeCell ref="J3473:K3474"/>
    <mergeCell ref="L3473:M3474"/>
    <mergeCell ref="N3473:O3474"/>
    <mergeCell ref="P3473:Q3474"/>
    <mergeCell ref="R3473:S3474"/>
    <mergeCell ref="AL3467:AM3468"/>
    <mergeCell ref="AN3467:AO3468"/>
    <mergeCell ref="AP3467:AQ3468"/>
    <mergeCell ref="AR3467:AS3468"/>
    <mergeCell ref="T3467:U3468"/>
    <mergeCell ref="X3467:Y3468"/>
    <mergeCell ref="Z3467:AA3468"/>
    <mergeCell ref="AB3467:AC3468"/>
    <mergeCell ref="AD3467:AE3468"/>
    <mergeCell ref="AF3467:AG3468"/>
    <mergeCell ref="H3467:I3468"/>
    <mergeCell ref="J3467:K3468"/>
    <mergeCell ref="L3467:M3468"/>
    <mergeCell ref="N3467:O3468"/>
    <mergeCell ref="P3467:Q3468"/>
    <mergeCell ref="R3467:S3468"/>
    <mergeCell ref="BL3469:BM3470"/>
    <mergeCell ref="BN3469:BP3470"/>
    <mergeCell ref="BR3469:BR3470"/>
    <mergeCell ref="BS3469:BS3470"/>
    <mergeCell ref="C3470:D3470"/>
    <mergeCell ref="B3471:B3472"/>
    <mergeCell ref="C3471:D3471"/>
    <mergeCell ref="E3471:E3472"/>
    <mergeCell ref="F3471:F3472"/>
    <mergeCell ref="G3471:G3472"/>
    <mergeCell ref="AZ3469:BA3470"/>
    <mergeCell ref="BB3469:BC3470"/>
    <mergeCell ref="BD3469:BE3470"/>
    <mergeCell ref="BF3469:BG3470"/>
    <mergeCell ref="BH3469:BI3470"/>
    <mergeCell ref="BJ3469:BK3470"/>
    <mergeCell ref="AN3469:AO3470"/>
    <mergeCell ref="AP3469:AQ3470"/>
    <mergeCell ref="AR3469:AS3470"/>
    <mergeCell ref="AT3469:AU3470"/>
    <mergeCell ref="AV3469:AW3470"/>
    <mergeCell ref="AX3469:AY3470"/>
    <mergeCell ref="AB3469:AC3470"/>
    <mergeCell ref="AD3469:AE3470"/>
    <mergeCell ref="AF3469:AG3470"/>
    <mergeCell ref="AH3469:AI3470"/>
    <mergeCell ref="AJ3469:AK3470"/>
    <mergeCell ref="AL3469:AM3470"/>
    <mergeCell ref="N3469:O3470"/>
    <mergeCell ref="P3469:Q3470"/>
    <mergeCell ref="R3469:S3470"/>
    <mergeCell ref="T3469:U3470"/>
    <mergeCell ref="X3469:Y3470"/>
    <mergeCell ref="Z3469:AA3470"/>
    <mergeCell ref="BS3471:BS3472"/>
    <mergeCell ref="C3472:D3472"/>
    <mergeCell ref="B3469:B3470"/>
    <mergeCell ref="C3469:D3469"/>
    <mergeCell ref="E3469:E3470"/>
    <mergeCell ref="F3469:F3470"/>
    <mergeCell ref="G3469:G3470"/>
    <mergeCell ref="H3469:I3470"/>
    <mergeCell ref="J3469:K3470"/>
    <mergeCell ref="L3469:M3470"/>
    <mergeCell ref="BQ3469:BQ3470"/>
    <mergeCell ref="BQ3471:BQ3472"/>
    <mergeCell ref="BF3471:BG3472"/>
    <mergeCell ref="BH3471:BI3472"/>
    <mergeCell ref="H3463:I3464"/>
    <mergeCell ref="J3463:K3464"/>
    <mergeCell ref="L3463:M3464"/>
    <mergeCell ref="N3463:O3464"/>
    <mergeCell ref="P3463:Q3464"/>
    <mergeCell ref="R3463:S3464"/>
    <mergeCell ref="BL3465:BM3466"/>
    <mergeCell ref="BN3465:BP3466"/>
    <mergeCell ref="BR3465:BR3466"/>
    <mergeCell ref="BS3465:BS3466"/>
    <mergeCell ref="C3466:D3466"/>
    <mergeCell ref="B3467:B3468"/>
    <mergeCell ref="C3467:D3467"/>
    <mergeCell ref="E3467:E3468"/>
    <mergeCell ref="F3467:F3468"/>
    <mergeCell ref="G3467:G3468"/>
    <mergeCell ref="AZ3465:BA3466"/>
    <mergeCell ref="BB3465:BC3466"/>
    <mergeCell ref="BD3465:BE3466"/>
    <mergeCell ref="BF3465:BG3466"/>
    <mergeCell ref="BH3465:BI3466"/>
    <mergeCell ref="BJ3465:BK3466"/>
    <mergeCell ref="AN3465:AO3466"/>
    <mergeCell ref="AP3465:AQ3466"/>
    <mergeCell ref="AR3465:AS3466"/>
    <mergeCell ref="AT3465:AU3466"/>
    <mergeCell ref="AV3465:AW3466"/>
    <mergeCell ref="AX3465:AY3466"/>
    <mergeCell ref="AB3465:AC3466"/>
    <mergeCell ref="AD3465:AE3466"/>
    <mergeCell ref="AF3465:AG3466"/>
    <mergeCell ref="AH3465:AI3466"/>
    <mergeCell ref="AJ3465:AK3466"/>
    <mergeCell ref="AL3465:AM3466"/>
    <mergeCell ref="N3465:O3466"/>
    <mergeCell ref="P3465:Q3466"/>
    <mergeCell ref="R3465:S3466"/>
    <mergeCell ref="T3465:U3466"/>
    <mergeCell ref="X3465:Y3466"/>
    <mergeCell ref="Z3465:AA3466"/>
    <mergeCell ref="BS3467:BS3468"/>
    <mergeCell ref="C3468:D3468"/>
    <mergeCell ref="B3465:B3466"/>
    <mergeCell ref="C3465:D3465"/>
    <mergeCell ref="E3465:E3466"/>
    <mergeCell ref="F3465:F3466"/>
    <mergeCell ref="G3465:G3466"/>
    <mergeCell ref="H3465:I3466"/>
    <mergeCell ref="J3465:K3466"/>
    <mergeCell ref="L3465:M3466"/>
    <mergeCell ref="BF3467:BG3468"/>
    <mergeCell ref="BH3467:BI3468"/>
    <mergeCell ref="BJ3467:BK3468"/>
    <mergeCell ref="BL3467:BM3468"/>
    <mergeCell ref="BN3467:BP3468"/>
    <mergeCell ref="BR3467:BR3468"/>
    <mergeCell ref="AT3467:AU3468"/>
    <mergeCell ref="AV3467:AW3468"/>
    <mergeCell ref="AX3467:AY3468"/>
    <mergeCell ref="AZ3467:BA3468"/>
    <mergeCell ref="BB3467:BC3468"/>
    <mergeCell ref="BD3467:BE3468"/>
    <mergeCell ref="AH3467:AI3468"/>
    <mergeCell ref="AJ3467:AK3468"/>
    <mergeCell ref="C3462:D3462"/>
    <mergeCell ref="B3463:B3464"/>
    <mergeCell ref="C3463:D3463"/>
    <mergeCell ref="E3463:E3464"/>
    <mergeCell ref="F3463:F3464"/>
    <mergeCell ref="G3463:G3464"/>
    <mergeCell ref="AZ3461:BA3462"/>
    <mergeCell ref="BB3461:BC3462"/>
    <mergeCell ref="BD3461:BE3462"/>
    <mergeCell ref="BF3461:BG3462"/>
    <mergeCell ref="BH3461:BI3462"/>
    <mergeCell ref="BJ3461:BK3462"/>
    <mergeCell ref="AN3461:AO3462"/>
    <mergeCell ref="AP3461:AQ3462"/>
    <mergeCell ref="AR3461:AS3462"/>
    <mergeCell ref="AT3461:AU3462"/>
    <mergeCell ref="AV3461:AW3462"/>
    <mergeCell ref="AX3461:AY3462"/>
    <mergeCell ref="AB3461:AC3462"/>
    <mergeCell ref="AD3461:AE3462"/>
    <mergeCell ref="AF3461:AG3462"/>
    <mergeCell ref="AH3461:AI3462"/>
    <mergeCell ref="AJ3461:AK3462"/>
    <mergeCell ref="AL3461:AM3462"/>
    <mergeCell ref="N3461:O3462"/>
    <mergeCell ref="P3461:Q3462"/>
    <mergeCell ref="R3461:S3462"/>
    <mergeCell ref="T3461:U3462"/>
    <mergeCell ref="X3461:Y3462"/>
    <mergeCell ref="Z3461:AA3462"/>
    <mergeCell ref="BS3463:BS3464"/>
    <mergeCell ref="C3464:D3464"/>
    <mergeCell ref="B3461:B3462"/>
    <mergeCell ref="C3461:D3461"/>
    <mergeCell ref="E3461:E3462"/>
    <mergeCell ref="F3461:F3462"/>
    <mergeCell ref="G3461:G3462"/>
    <mergeCell ref="H3461:I3462"/>
    <mergeCell ref="J3461:K3462"/>
    <mergeCell ref="L3461:M3462"/>
    <mergeCell ref="BF3463:BG3464"/>
    <mergeCell ref="BH3463:BI3464"/>
    <mergeCell ref="BJ3463:BK3464"/>
    <mergeCell ref="BL3463:BM3464"/>
    <mergeCell ref="BN3463:BP3464"/>
    <mergeCell ref="BR3463:BR3464"/>
    <mergeCell ref="AT3463:AU3464"/>
    <mergeCell ref="AV3463:AW3464"/>
    <mergeCell ref="AX3463:AY3464"/>
    <mergeCell ref="AZ3463:BA3464"/>
    <mergeCell ref="BB3463:BC3464"/>
    <mergeCell ref="BD3463:BE3464"/>
    <mergeCell ref="AH3463:AI3464"/>
    <mergeCell ref="AJ3463:AK3464"/>
    <mergeCell ref="AL3463:AM3464"/>
    <mergeCell ref="AN3463:AO3464"/>
    <mergeCell ref="AP3463:AQ3464"/>
    <mergeCell ref="AR3463:AS3464"/>
    <mergeCell ref="T3463:U3464"/>
    <mergeCell ref="X3463:Y3464"/>
    <mergeCell ref="Z3463:AA3464"/>
    <mergeCell ref="AB3463:AC3464"/>
    <mergeCell ref="AD3463:AE3464"/>
    <mergeCell ref="AF3463:AG3464"/>
    <mergeCell ref="BF3459:BG3460"/>
    <mergeCell ref="BH3459:BI3460"/>
    <mergeCell ref="BJ3459:BK3460"/>
    <mergeCell ref="BL3459:BM3460"/>
    <mergeCell ref="BN3459:BP3460"/>
    <mergeCell ref="BR3459:BR3460"/>
    <mergeCell ref="AT3459:AU3460"/>
    <mergeCell ref="AV3459:AW3460"/>
    <mergeCell ref="AX3459:AY3460"/>
    <mergeCell ref="AZ3459:BA3460"/>
    <mergeCell ref="BB3459:BC3460"/>
    <mergeCell ref="BD3459:BE3460"/>
    <mergeCell ref="AH3459:AI3460"/>
    <mergeCell ref="AJ3459:AK3460"/>
    <mergeCell ref="AL3459:AM3460"/>
    <mergeCell ref="AN3459:AO3460"/>
    <mergeCell ref="AP3459:AQ3460"/>
    <mergeCell ref="AR3459:AS3460"/>
    <mergeCell ref="T3459:U3460"/>
    <mergeCell ref="X3459:Y3460"/>
    <mergeCell ref="Z3459:AA3460"/>
    <mergeCell ref="AB3459:AC3460"/>
    <mergeCell ref="AD3459:AE3460"/>
    <mergeCell ref="AF3459:AG3460"/>
    <mergeCell ref="H3459:I3460"/>
    <mergeCell ref="J3459:K3460"/>
    <mergeCell ref="L3459:M3460"/>
    <mergeCell ref="N3459:O3460"/>
    <mergeCell ref="P3459:Q3460"/>
    <mergeCell ref="R3459:S3460"/>
    <mergeCell ref="BL3461:BM3462"/>
    <mergeCell ref="BN3461:BP3462"/>
    <mergeCell ref="BR3461:BR3462"/>
    <mergeCell ref="BQ3461:BQ3462"/>
    <mergeCell ref="BB3455:BC3456"/>
    <mergeCell ref="BD3455:BE3456"/>
    <mergeCell ref="AH3455:AI3456"/>
    <mergeCell ref="AJ3455:AK3456"/>
    <mergeCell ref="AL3455:AM3456"/>
    <mergeCell ref="AN3455:AO3456"/>
    <mergeCell ref="AP3455:AQ3456"/>
    <mergeCell ref="AR3455:AS3456"/>
    <mergeCell ref="T3455:U3456"/>
    <mergeCell ref="X3455:Y3456"/>
    <mergeCell ref="Z3455:AA3456"/>
    <mergeCell ref="AB3455:AC3456"/>
    <mergeCell ref="AD3455:AE3456"/>
    <mergeCell ref="AF3455:AG3456"/>
    <mergeCell ref="H3455:I3456"/>
    <mergeCell ref="J3455:K3456"/>
    <mergeCell ref="L3455:M3456"/>
    <mergeCell ref="N3455:O3456"/>
    <mergeCell ref="P3455:Q3456"/>
    <mergeCell ref="R3455:S3456"/>
    <mergeCell ref="BL3457:BM3458"/>
    <mergeCell ref="BN3457:BP3458"/>
    <mergeCell ref="BR3457:BR3458"/>
    <mergeCell ref="BS3457:BS3458"/>
    <mergeCell ref="C3458:D3458"/>
    <mergeCell ref="B3459:B3460"/>
    <mergeCell ref="C3459:D3459"/>
    <mergeCell ref="E3459:E3460"/>
    <mergeCell ref="F3459:F3460"/>
    <mergeCell ref="G3459:G3460"/>
    <mergeCell ref="AZ3457:BA3458"/>
    <mergeCell ref="BB3457:BC3458"/>
    <mergeCell ref="BD3457:BE3458"/>
    <mergeCell ref="BF3457:BG3458"/>
    <mergeCell ref="BH3457:BI3458"/>
    <mergeCell ref="BJ3457:BK3458"/>
    <mergeCell ref="AN3457:AO3458"/>
    <mergeCell ref="AP3457:AQ3458"/>
    <mergeCell ref="AR3457:AS3458"/>
    <mergeCell ref="AT3457:AU3458"/>
    <mergeCell ref="AV3457:AW3458"/>
    <mergeCell ref="AX3457:AY3458"/>
    <mergeCell ref="AB3457:AC3458"/>
    <mergeCell ref="AD3457:AE3458"/>
    <mergeCell ref="AF3457:AG3458"/>
    <mergeCell ref="AH3457:AI3458"/>
    <mergeCell ref="AJ3457:AK3458"/>
    <mergeCell ref="AL3457:AM3458"/>
    <mergeCell ref="N3457:O3458"/>
    <mergeCell ref="P3457:Q3458"/>
    <mergeCell ref="R3457:S3458"/>
    <mergeCell ref="T3457:U3458"/>
    <mergeCell ref="X3457:Y3458"/>
    <mergeCell ref="Z3457:AA3458"/>
    <mergeCell ref="BS3459:BS3460"/>
    <mergeCell ref="C3460:D3460"/>
    <mergeCell ref="B3457:B3458"/>
    <mergeCell ref="C3457:D3457"/>
    <mergeCell ref="E3457:E3458"/>
    <mergeCell ref="F3457:F3458"/>
    <mergeCell ref="G3457:G3458"/>
    <mergeCell ref="H3457:I3458"/>
    <mergeCell ref="J3457:K3458"/>
    <mergeCell ref="L3457:M3458"/>
    <mergeCell ref="Z3451:AA3452"/>
    <mergeCell ref="AB3451:AC3452"/>
    <mergeCell ref="AD3451:AE3452"/>
    <mergeCell ref="AF3451:AG3452"/>
    <mergeCell ref="H3451:I3452"/>
    <mergeCell ref="J3451:K3452"/>
    <mergeCell ref="L3451:M3452"/>
    <mergeCell ref="N3451:O3452"/>
    <mergeCell ref="P3451:Q3452"/>
    <mergeCell ref="R3451:S3452"/>
    <mergeCell ref="BL3453:BM3454"/>
    <mergeCell ref="BN3453:BP3454"/>
    <mergeCell ref="BR3453:BR3454"/>
    <mergeCell ref="BS3453:BS3454"/>
    <mergeCell ref="C3454:D3454"/>
    <mergeCell ref="B3455:B3456"/>
    <mergeCell ref="C3455:D3455"/>
    <mergeCell ref="E3455:E3456"/>
    <mergeCell ref="F3455:F3456"/>
    <mergeCell ref="G3455:G3456"/>
    <mergeCell ref="AZ3453:BA3454"/>
    <mergeCell ref="BB3453:BC3454"/>
    <mergeCell ref="BD3453:BE3454"/>
    <mergeCell ref="BF3453:BG3454"/>
    <mergeCell ref="BH3453:BI3454"/>
    <mergeCell ref="BJ3453:BK3454"/>
    <mergeCell ref="AN3453:AO3454"/>
    <mergeCell ref="AP3453:AQ3454"/>
    <mergeCell ref="AR3453:AS3454"/>
    <mergeCell ref="AT3453:AU3454"/>
    <mergeCell ref="AV3453:AW3454"/>
    <mergeCell ref="AX3453:AY3454"/>
    <mergeCell ref="AB3453:AC3454"/>
    <mergeCell ref="AD3453:AE3454"/>
    <mergeCell ref="AF3453:AG3454"/>
    <mergeCell ref="AH3453:AI3454"/>
    <mergeCell ref="AJ3453:AK3454"/>
    <mergeCell ref="AL3453:AM3454"/>
    <mergeCell ref="N3453:O3454"/>
    <mergeCell ref="P3453:Q3454"/>
    <mergeCell ref="R3453:S3454"/>
    <mergeCell ref="T3453:U3454"/>
    <mergeCell ref="X3453:Y3454"/>
    <mergeCell ref="Z3453:AA3454"/>
    <mergeCell ref="BS3455:BS3456"/>
    <mergeCell ref="C3456:D3456"/>
    <mergeCell ref="B3453:B3454"/>
    <mergeCell ref="C3453:D3453"/>
    <mergeCell ref="E3453:E3454"/>
    <mergeCell ref="F3453:F3454"/>
    <mergeCell ref="G3453:G3454"/>
    <mergeCell ref="H3453:I3454"/>
    <mergeCell ref="J3453:K3454"/>
    <mergeCell ref="L3453:M3454"/>
    <mergeCell ref="BF3455:BG3456"/>
    <mergeCell ref="BH3455:BI3456"/>
    <mergeCell ref="BJ3455:BK3456"/>
    <mergeCell ref="BL3455:BM3456"/>
    <mergeCell ref="BN3455:BP3456"/>
    <mergeCell ref="BR3455:BR3456"/>
    <mergeCell ref="AT3455:AU3456"/>
    <mergeCell ref="AV3455:AW3456"/>
    <mergeCell ref="AX3455:AY3456"/>
    <mergeCell ref="AZ3455:BA3456"/>
    <mergeCell ref="BL3449:BM3450"/>
    <mergeCell ref="BN3449:BP3450"/>
    <mergeCell ref="BR3449:BR3450"/>
    <mergeCell ref="BS3449:BS3450"/>
    <mergeCell ref="C3450:D3450"/>
    <mergeCell ref="B3451:B3452"/>
    <mergeCell ref="C3451:D3451"/>
    <mergeCell ref="E3451:E3452"/>
    <mergeCell ref="F3451:F3452"/>
    <mergeCell ref="G3451:G3452"/>
    <mergeCell ref="AZ3449:BA3450"/>
    <mergeCell ref="BB3449:BC3450"/>
    <mergeCell ref="BD3449:BE3450"/>
    <mergeCell ref="BF3449:BG3450"/>
    <mergeCell ref="BH3449:BI3450"/>
    <mergeCell ref="BJ3449:BK3450"/>
    <mergeCell ref="AN3449:AO3450"/>
    <mergeCell ref="AP3449:AQ3450"/>
    <mergeCell ref="AR3449:AS3450"/>
    <mergeCell ref="AT3449:AU3450"/>
    <mergeCell ref="AV3449:AW3450"/>
    <mergeCell ref="AX3449:AY3450"/>
    <mergeCell ref="AB3449:AC3450"/>
    <mergeCell ref="AD3449:AE3450"/>
    <mergeCell ref="AF3449:AG3450"/>
    <mergeCell ref="AH3449:AI3450"/>
    <mergeCell ref="AJ3449:AK3450"/>
    <mergeCell ref="AL3449:AM3450"/>
    <mergeCell ref="N3449:O3450"/>
    <mergeCell ref="P3449:Q3450"/>
    <mergeCell ref="R3449:S3450"/>
    <mergeCell ref="T3449:U3450"/>
    <mergeCell ref="X3449:Y3450"/>
    <mergeCell ref="Z3449:AA3450"/>
    <mergeCell ref="BS3451:BS3452"/>
    <mergeCell ref="C3452:D3452"/>
    <mergeCell ref="B3449:B3450"/>
    <mergeCell ref="C3449:D3449"/>
    <mergeCell ref="E3449:E3450"/>
    <mergeCell ref="F3449:F3450"/>
    <mergeCell ref="G3449:G3450"/>
    <mergeCell ref="H3449:I3450"/>
    <mergeCell ref="J3449:K3450"/>
    <mergeCell ref="L3449:M3450"/>
    <mergeCell ref="BF3451:BG3452"/>
    <mergeCell ref="BH3451:BI3452"/>
    <mergeCell ref="BJ3451:BK3452"/>
    <mergeCell ref="BL3451:BM3452"/>
    <mergeCell ref="BN3451:BP3452"/>
    <mergeCell ref="BR3451:BR3452"/>
    <mergeCell ref="AT3451:AU3452"/>
    <mergeCell ref="AV3451:AW3452"/>
    <mergeCell ref="AX3451:AY3452"/>
    <mergeCell ref="AZ3451:BA3452"/>
    <mergeCell ref="BB3451:BC3452"/>
    <mergeCell ref="BD3451:BE3452"/>
    <mergeCell ref="AH3451:AI3452"/>
    <mergeCell ref="AJ3451:AK3452"/>
    <mergeCell ref="AL3451:AM3452"/>
    <mergeCell ref="AN3451:AO3452"/>
    <mergeCell ref="AP3451:AQ3452"/>
    <mergeCell ref="AR3451:AS3452"/>
    <mergeCell ref="T3451:U3452"/>
    <mergeCell ref="X3451:Y3452"/>
    <mergeCell ref="C3445:D3445"/>
    <mergeCell ref="E3445:E3446"/>
    <mergeCell ref="F3445:F3446"/>
    <mergeCell ref="G3445:G3446"/>
    <mergeCell ref="H3445:I3446"/>
    <mergeCell ref="J3445:K3446"/>
    <mergeCell ref="L3445:M3446"/>
    <mergeCell ref="BF3447:BG3448"/>
    <mergeCell ref="BH3447:BI3448"/>
    <mergeCell ref="BJ3447:BK3448"/>
    <mergeCell ref="BL3447:BM3448"/>
    <mergeCell ref="BN3447:BP3448"/>
    <mergeCell ref="BR3447:BR3448"/>
    <mergeCell ref="AT3447:AU3448"/>
    <mergeCell ref="AV3447:AW3448"/>
    <mergeCell ref="AX3447:AY3448"/>
    <mergeCell ref="AZ3447:BA3448"/>
    <mergeCell ref="BB3447:BC3448"/>
    <mergeCell ref="BD3447:BE3448"/>
    <mergeCell ref="AH3447:AI3448"/>
    <mergeCell ref="AJ3447:AK3448"/>
    <mergeCell ref="AL3447:AM3448"/>
    <mergeCell ref="AN3447:AO3448"/>
    <mergeCell ref="AP3447:AQ3448"/>
    <mergeCell ref="AR3447:AS3448"/>
    <mergeCell ref="T3447:U3448"/>
    <mergeCell ref="X3447:Y3448"/>
    <mergeCell ref="Z3447:AA3448"/>
    <mergeCell ref="AB3447:AC3448"/>
    <mergeCell ref="AD3447:AE3448"/>
    <mergeCell ref="AF3447:AG3448"/>
    <mergeCell ref="H3447:I3448"/>
    <mergeCell ref="J3447:K3448"/>
    <mergeCell ref="L3447:M3448"/>
    <mergeCell ref="N3447:O3448"/>
    <mergeCell ref="P3447:Q3448"/>
    <mergeCell ref="R3447:S3448"/>
    <mergeCell ref="BQ3445:BQ3446"/>
    <mergeCell ref="BQ3447:BQ3448"/>
    <mergeCell ref="BL3443:BM3444"/>
    <mergeCell ref="BN3443:BP3444"/>
    <mergeCell ref="BR3443:BR3444"/>
    <mergeCell ref="AT3443:AU3444"/>
    <mergeCell ref="AV3443:AW3444"/>
    <mergeCell ref="AX3443:AY3444"/>
    <mergeCell ref="AZ3443:BA3444"/>
    <mergeCell ref="BB3443:BC3444"/>
    <mergeCell ref="BD3443:BE3444"/>
    <mergeCell ref="AH3443:AI3444"/>
    <mergeCell ref="AJ3443:AK3444"/>
    <mergeCell ref="AL3443:AM3444"/>
    <mergeCell ref="AN3443:AO3444"/>
    <mergeCell ref="AP3443:AQ3444"/>
    <mergeCell ref="AR3443:AS3444"/>
    <mergeCell ref="T3443:U3444"/>
    <mergeCell ref="X3443:Y3444"/>
    <mergeCell ref="Z3443:AA3444"/>
    <mergeCell ref="AB3443:AC3444"/>
    <mergeCell ref="AD3443:AE3444"/>
    <mergeCell ref="AF3443:AG3444"/>
    <mergeCell ref="H3443:I3444"/>
    <mergeCell ref="J3443:K3444"/>
    <mergeCell ref="L3443:M3444"/>
    <mergeCell ref="N3443:O3444"/>
    <mergeCell ref="P3443:Q3444"/>
    <mergeCell ref="R3443:S3444"/>
    <mergeCell ref="BL3445:BM3446"/>
    <mergeCell ref="BN3445:BP3446"/>
    <mergeCell ref="BR3445:BR3446"/>
    <mergeCell ref="BS3445:BS3446"/>
    <mergeCell ref="C3446:D3446"/>
    <mergeCell ref="B3447:B3448"/>
    <mergeCell ref="C3447:D3447"/>
    <mergeCell ref="E3447:E3448"/>
    <mergeCell ref="F3447:F3448"/>
    <mergeCell ref="G3447:G3448"/>
    <mergeCell ref="AZ3445:BA3446"/>
    <mergeCell ref="BB3445:BC3446"/>
    <mergeCell ref="BD3445:BE3446"/>
    <mergeCell ref="BF3445:BG3446"/>
    <mergeCell ref="BH3445:BI3446"/>
    <mergeCell ref="BJ3445:BK3446"/>
    <mergeCell ref="AN3445:AO3446"/>
    <mergeCell ref="AP3445:AQ3446"/>
    <mergeCell ref="AR3445:AS3446"/>
    <mergeCell ref="AT3445:AU3446"/>
    <mergeCell ref="AV3445:AW3446"/>
    <mergeCell ref="AX3445:AY3446"/>
    <mergeCell ref="AB3445:AC3446"/>
    <mergeCell ref="AD3445:AE3446"/>
    <mergeCell ref="AF3445:AG3446"/>
    <mergeCell ref="AH3445:AI3446"/>
    <mergeCell ref="AJ3445:AK3446"/>
    <mergeCell ref="AL3445:AM3446"/>
    <mergeCell ref="N3445:O3446"/>
    <mergeCell ref="P3445:Q3446"/>
    <mergeCell ref="R3445:S3446"/>
    <mergeCell ref="T3445:U3446"/>
    <mergeCell ref="X3445:Y3446"/>
    <mergeCell ref="Z3445:AA3446"/>
    <mergeCell ref="BS3447:BS3448"/>
    <mergeCell ref="C3448:D3448"/>
    <mergeCell ref="B3445:B3446"/>
    <mergeCell ref="AJ3439:AK3440"/>
    <mergeCell ref="AL3439:AM3440"/>
    <mergeCell ref="AN3439:AO3440"/>
    <mergeCell ref="AP3439:AQ3440"/>
    <mergeCell ref="AR3439:AS3440"/>
    <mergeCell ref="T3439:U3440"/>
    <mergeCell ref="X3439:Y3440"/>
    <mergeCell ref="Z3439:AA3440"/>
    <mergeCell ref="AB3439:AC3440"/>
    <mergeCell ref="AD3439:AE3440"/>
    <mergeCell ref="AF3439:AG3440"/>
    <mergeCell ref="H3439:I3440"/>
    <mergeCell ref="J3439:K3440"/>
    <mergeCell ref="L3439:M3440"/>
    <mergeCell ref="N3439:O3440"/>
    <mergeCell ref="P3439:Q3440"/>
    <mergeCell ref="R3439:S3440"/>
    <mergeCell ref="BL3441:BM3442"/>
    <mergeCell ref="BN3441:BP3442"/>
    <mergeCell ref="BR3441:BR3442"/>
    <mergeCell ref="BS3441:BS3442"/>
    <mergeCell ref="C3442:D3442"/>
    <mergeCell ref="B3443:B3444"/>
    <mergeCell ref="C3443:D3443"/>
    <mergeCell ref="E3443:E3444"/>
    <mergeCell ref="F3443:F3444"/>
    <mergeCell ref="G3443:G3444"/>
    <mergeCell ref="AZ3441:BA3442"/>
    <mergeCell ref="BB3441:BC3442"/>
    <mergeCell ref="BD3441:BE3442"/>
    <mergeCell ref="BF3441:BG3442"/>
    <mergeCell ref="BH3441:BI3442"/>
    <mergeCell ref="BJ3441:BK3442"/>
    <mergeCell ref="AN3441:AO3442"/>
    <mergeCell ref="AP3441:AQ3442"/>
    <mergeCell ref="AR3441:AS3442"/>
    <mergeCell ref="AT3441:AU3442"/>
    <mergeCell ref="AV3441:AW3442"/>
    <mergeCell ref="AX3441:AY3442"/>
    <mergeCell ref="AB3441:AC3442"/>
    <mergeCell ref="AD3441:AE3442"/>
    <mergeCell ref="AF3441:AG3442"/>
    <mergeCell ref="AH3441:AI3442"/>
    <mergeCell ref="AJ3441:AK3442"/>
    <mergeCell ref="AL3441:AM3442"/>
    <mergeCell ref="N3441:O3442"/>
    <mergeCell ref="P3441:Q3442"/>
    <mergeCell ref="R3441:S3442"/>
    <mergeCell ref="T3441:U3442"/>
    <mergeCell ref="X3441:Y3442"/>
    <mergeCell ref="Z3441:AA3442"/>
    <mergeCell ref="BS3443:BS3444"/>
    <mergeCell ref="C3444:D3444"/>
    <mergeCell ref="B3441:B3442"/>
    <mergeCell ref="C3441:D3441"/>
    <mergeCell ref="E3441:E3442"/>
    <mergeCell ref="F3441:F3442"/>
    <mergeCell ref="G3441:G3442"/>
    <mergeCell ref="H3441:I3442"/>
    <mergeCell ref="J3441:K3442"/>
    <mergeCell ref="L3441:M3442"/>
    <mergeCell ref="BF3443:BG3444"/>
    <mergeCell ref="BH3443:BI3444"/>
    <mergeCell ref="BJ3443:BK3444"/>
    <mergeCell ref="B3433:B3434"/>
    <mergeCell ref="C3433:D3433"/>
    <mergeCell ref="E3433:E3434"/>
    <mergeCell ref="F3433:F3434"/>
    <mergeCell ref="G3433:G3434"/>
    <mergeCell ref="J3435:K3436"/>
    <mergeCell ref="L3435:M3436"/>
    <mergeCell ref="N3435:O3436"/>
    <mergeCell ref="P3435:Q3436"/>
    <mergeCell ref="R3435:S3436"/>
    <mergeCell ref="BL3437:BM3438"/>
    <mergeCell ref="BN3437:BP3438"/>
    <mergeCell ref="BR3437:BR3438"/>
    <mergeCell ref="BS3437:BS3438"/>
    <mergeCell ref="C3438:D3438"/>
    <mergeCell ref="B3439:B3440"/>
    <mergeCell ref="C3439:D3439"/>
    <mergeCell ref="E3439:E3440"/>
    <mergeCell ref="F3439:F3440"/>
    <mergeCell ref="G3439:G3440"/>
    <mergeCell ref="AZ3437:BA3438"/>
    <mergeCell ref="BB3437:BC3438"/>
    <mergeCell ref="BD3437:BE3438"/>
    <mergeCell ref="BF3437:BG3438"/>
    <mergeCell ref="BH3437:BI3438"/>
    <mergeCell ref="BJ3437:BK3438"/>
    <mergeCell ref="AN3437:AO3438"/>
    <mergeCell ref="AP3437:AQ3438"/>
    <mergeCell ref="AR3437:AS3438"/>
    <mergeCell ref="AT3437:AU3438"/>
    <mergeCell ref="AV3437:AW3438"/>
    <mergeCell ref="AX3437:AY3438"/>
    <mergeCell ref="AB3437:AC3438"/>
    <mergeCell ref="AD3437:AE3438"/>
    <mergeCell ref="AF3437:AG3438"/>
    <mergeCell ref="AH3437:AI3438"/>
    <mergeCell ref="AJ3437:AK3438"/>
    <mergeCell ref="AL3437:AM3438"/>
    <mergeCell ref="N3437:O3438"/>
    <mergeCell ref="P3437:Q3438"/>
    <mergeCell ref="R3437:S3438"/>
    <mergeCell ref="T3437:U3438"/>
    <mergeCell ref="X3437:Y3438"/>
    <mergeCell ref="Z3437:AA3438"/>
    <mergeCell ref="BS3439:BS3440"/>
    <mergeCell ref="C3440:D3440"/>
    <mergeCell ref="B3435:B3436"/>
    <mergeCell ref="C3435:D3435"/>
    <mergeCell ref="E3435:E3436"/>
    <mergeCell ref="F3435:F3436"/>
    <mergeCell ref="G3435:G3436"/>
    <mergeCell ref="BF3439:BG3440"/>
    <mergeCell ref="BH3439:BI3440"/>
    <mergeCell ref="BJ3439:BK3440"/>
    <mergeCell ref="BL3439:BM3440"/>
    <mergeCell ref="BN3439:BP3440"/>
    <mergeCell ref="BR3439:BR3440"/>
    <mergeCell ref="AT3439:AU3440"/>
    <mergeCell ref="AV3439:AW3440"/>
    <mergeCell ref="AX3439:AY3440"/>
    <mergeCell ref="AZ3439:BA3440"/>
    <mergeCell ref="BB3439:BC3440"/>
    <mergeCell ref="BD3439:BE3440"/>
    <mergeCell ref="AH3439:AI3440"/>
    <mergeCell ref="C3436:D3436"/>
    <mergeCell ref="B3437:B3438"/>
    <mergeCell ref="C3437:D3437"/>
    <mergeCell ref="E3437:E3438"/>
    <mergeCell ref="F3437:F3438"/>
    <mergeCell ref="G3437:G3438"/>
    <mergeCell ref="H3437:I3438"/>
    <mergeCell ref="J3437:K3438"/>
    <mergeCell ref="L3437:M3438"/>
    <mergeCell ref="BF3435:BG3436"/>
    <mergeCell ref="BH3435:BI3436"/>
    <mergeCell ref="BJ3435:BK3436"/>
    <mergeCell ref="BL3435:BM3436"/>
    <mergeCell ref="BN3435:BP3436"/>
    <mergeCell ref="BR3435:BR3436"/>
    <mergeCell ref="AT3435:AU3436"/>
    <mergeCell ref="AV3435:AW3436"/>
    <mergeCell ref="AX3435:AY3436"/>
    <mergeCell ref="AZ3435:BA3436"/>
    <mergeCell ref="BB3435:BC3436"/>
    <mergeCell ref="BD3435:BE3436"/>
    <mergeCell ref="AH3435:AI3436"/>
    <mergeCell ref="AJ3435:AK3436"/>
    <mergeCell ref="AL3435:AM3436"/>
    <mergeCell ref="AN3435:AO3436"/>
    <mergeCell ref="AP3435:AQ3436"/>
    <mergeCell ref="AR3435:AS3436"/>
    <mergeCell ref="T3435:U3436"/>
    <mergeCell ref="X3435:Y3436"/>
    <mergeCell ref="Z3435:AA3436"/>
    <mergeCell ref="AB3435:AC3436"/>
    <mergeCell ref="AD3435:AE3436"/>
    <mergeCell ref="AF3435:AG3436"/>
    <mergeCell ref="H3435:I3436"/>
    <mergeCell ref="BQ3435:BQ3436"/>
    <mergeCell ref="AD3431:AI3431"/>
    <mergeCell ref="AJ3431:AO3431"/>
    <mergeCell ref="AP3431:AU3431"/>
    <mergeCell ref="AV3431:BA3431"/>
    <mergeCell ref="BB3431:BG3431"/>
    <mergeCell ref="BL3433:BM3434"/>
    <mergeCell ref="BN3433:BP3434"/>
    <mergeCell ref="BR3433:BR3434"/>
    <mergeCell ref="BS3433:BS3434"/>
    <mergeCell ref="AZ3433:BA3434"/>
    <mergeCell ref="BB3433:BC3434"/>
    <mergeCell ref="BD3433:BE3434"/>
    <mergeCell ref="BF3433:BG3434"/>
    <mergeCell ref="BH3433:BI3434"/>
    <mergeCell ref="BJ3433:BK3434"/>
    <mergeCell ref="AN3433:AO3434"/>
    <mergeCell ref="AP3433:AQ3434"/>
    <mergeCell ref="AR3433:AS3434"/>
    <mergeCell ref="AT3433:AU3434"/>
    <mergeCell ref="AV3433:AW3434"/>
    <mergeCell ref="AX3433:AY3434"/>
    <mergeCell ref="AB3433:AC3434"/>
    <mergeCell ref="AD3433:AE3434"/>
    <mergeCell ref="AF3433:AG3434"/>
    <mergeCell ref="AH3433:AI3434"/>
    <mergeCell ref="AJ3433:AK3434"/>
    <mergeCell ref="AL3433:AM3434"/>
    <mergeCell ref="N3433:O3434"/>
    <mergeCell ref="P3433:Q3434"/>
    <mergeCell ref="R3433:S3434"/>
    <mergeCell ref="T3433:U3434"/>
    <mergeCell ref="X3433:Y3434"/>
    <mergeCell ref="Z3433:AA3434"/>
    <mergeCell ref="BQ3431:BQ3432"/>
    <mergeCell ref="BQ3433:BQ3434"/>
    <mergeCell ref="AV3432:AW3432"/>
    <mergeCell ref="BH3431:BM3431"/>
    <mergeCell ref="BN3431:BP3432"/>
    <mergeCell ref="BR3431:BR3432"/>
    <mergeCell ref="BS3431:BS3432"/>
    <mergeCell ref="B3421:C3421"/>
    <mergeCell ref="H3421:J3421"/>
    <mergeCell ref="L3421:N3421"/>
    <mergeCell ref="O3421:R3421"/>
    <mergeCell ref="S3419:U3419"/>
    <mergeCell ref="Y3419:AA3419"/>
    <mergeCell ref="AB3419:AE3419"/>
    <mergeCell ref="AF3419:AH3419"/>
    <mergeCell ref="AJ3419:AL3419"/>
    <mergeCell ref="AM3419:AP3419"/>
    <mergeCell ref="BJ3432:BK3432"/>
    <mergeCell ref="BL3432:BM3432"/>
    <mergeCell ref="B3419:C3419"/>
    <mergeCell ref="H3419:J3419"/>
    <mergeCell ref="L3419:N3419"/>
    <mergeCell ref="O3419:R3419"/>
    <mergeCell ref="AD3432:AE3432"/>
    <mergeCell ref="AF3432:AG3432"/>
    <mergeCell ref="AH3432:AI3432"/>
    <mergeCell ref="AJ3432:AK3432"/>
    <mergeCell ref="C3434:D3434"/>
    <mergeCell ref="BF3428:BO3428"/>
    <mergeCell ref="B3431:B3432"/>
    <mergeCell ref="C3431:D3432"/>
    <mergeCell ref="F3431:F3432"/>
    <mergeCell ref="G3431:G3432"/>
    <mergeCell ref="H3431:I3432"/>
    <mergeCell ref="J3431:O3431"/>
    <mergeCell ref="P3431:U3431"/>
    <mergeCell ref="X3431:Y3432"/>
    <mergeCell ref="Z3431:AA3432"/>
    <mergeCell ref="B3424:BP3424"/>
    <mergeCell ref="E3426:AE3426"/>
    <mergeCell ref="AG3426:AM3426"/>
    <mergeCell ref="AN3426:BO3426"/>
    <mergeCell ref="C3428:D3428"/>
    <mergeCell ref="E3428:AE3428"/>
    <mergeCell ref="AG3428:AJ3428"/>
    <mergeCell ref="AK3428:BB3428"/>
    <mergeCell ref="BC3428:BE3428"/>
    <mergeCell ref="AQ3421:AS3421"/>
    <mergeCell ref="AU3421:AW3421"/>
    <mergeCell ref="BB3421:BF3421"/>
    <mergeCell ref="BG3421:BI3421"/>
    <mergeCell ref="BK3421:BM3421"/>
    <mergeCell ref="BC3422:BP3422"/>
    <mergeCell ref="S3421:U3421"/>
    <mergeCell ref="Y3421:AA3421"/>
    <mergeCell ref="AB3421:AE3421"/>
    <mergeCell ref="AF3421:AH3421"/>
    <mergeCell ref="AJ3421:AL3421"/>
    <mergeCell ref="AM3421:AP3421"/>
    <mergeCell ref="H3433:I3434"/>
    <mergeCell ref="J3433:K3434"/>
    <mergeCell ref="L3433:M3434"/>
    <mergeCell ref="AX3432:AY3432"/>
    <mergeCell ref="AZ3432:BA3432"/>
    <mergeCell ref="BB3432:BC3432"/>
    <mergeCell ref="BD3432:BE3432"/>
    <mergeCell ref="BF3432:BG3432"/>
    <mergeCell ref="BH3432:BI3432"/>
    <mergeCell ref="AL3432:AM3432"/>
    <mergeCell ref="AN3432:AO3432"/>
    <mergeCell ref="AP3432:AQ3432"/>
    <mergeCell ref="BJ3412:BK3413"/>
    <mergeCell ref="BL3412:BM3413"/>
    <mergeCell ref="BN3412:BP3413"/>
    <mergeCell ref="BR3412:BR3413"/>
    <mergeCell ref="AT3412:AU3413"/>
    <mergeCell ref="AV3412:AW3413"/>
    <mergeCell ref="AX3412:AY3413"/>
    <mergeCell ref="AZ3412:BA3413"/>
    <mergeCell ref="BB3412:BC3413"/>
    <mergeCell ref="BD3412:BE3413"/>
    <mergeCell ref="AH3412:AI3413"/>
    <mergeCell ref="AJ3412:AK3413"/>
    <mergeCell ref="AL3412:AM3413"/>
    <mergeCell ref="AN3412:AO3413"/>
    <mergeCell ref="AP3412:AQ3413"/>
    <mergeCell ref="AR3412:AS3413"/>
    <mergeCell ref="T3412:U3413"/>
    <mergeCell ref="X3412:Y3413"/>
    <mergeCell ref="Z3412:AA3413"/>
    <mergeCell ref="AB3412:AC3413"/>
    <mergeCell ref="AD3412:AE3413"/>
    <mergeCell ref="AF3412:AG3413"/>
    <mergeCell ref="H3412:I3413"/>
    <mergeCell ref="J3412:K3413"/>
    <mergeCell ref="L3412:M3413"/>
    <mergeCell ref="N3412:O3413"/>
    <mergeCell ref="P3412:Q3413"/>
    <mergeCell ref="R3412:S3413"/>
    <mergeCell ref="BQ3414:BQ3415"/>
    <mergeCell ref="BS3414:BS3415"/>
    <mergeCell ref="B3416:C3416"/>
    <mergeCell ref="BF3414:BG3415"/>
    <mergeCell ref="BH3414:BI3415"/>
    <mergeCell ref="BJ3414:BK3415"/>
    <mergeCell ref="BL3414:BM3415"/>
    <mergeCell ref="BN3414:BP3415"/>
    <mergeCell ref="BR3414:BR3415"/>
    <mergeCell ref="AT3414:AU3415"/>
    <mergeCell ref="AV3414:AW3415"/>
    <mergeCell ref="AX3414:AY3415"/>
    <mergeCell ref="AZ3414:BA3415"/>
    <mergeCell ref="BB3414:BC3415"/>
    <mergeCell ref="BD3414:BE3415"/>
    <mergeCell ref="AH3414:AI3415"/>
    <mergeCell ref="AJ3414:AK3415"/>
    <mergeCell ref="AL3414:AM3415"/>
    <mergeCell ref="AN3414:AO3415"/>
    <mergeCell ref="AP3414:AQ3415"/>
    <mergeCell ref="AR3414:AS3415"/>
    <mergeCell ref="T3414:U3415"/>
    <mergeCell ref="X3414:Y3415"/>
    <mergeCell ref="Z3414:AA3415"/>
    <mergeCell ref="AB3414:AC3415"/>
    <mergeCell ref="AD3414:AE3415"/>
    <mergeCell ref="AF3414:AG3415"/>
    <mergeCell ref="B3414:C3415"/>
    <mergeCell ref="D3414:E3415"/>
    <mergeCell ref="H3414:I3415"/>
    <mergeCell ref="J3414:K3415"/>
    <mergeCell ref="L3414:M3415"/>
    <mergeCell ref="N3414:O3415"/>
    <mergeCell ref="P3414:Q3415"/>
    <mergeCell ref="R3414:S3415"/>
    <mergeCell ref="AL3408:AM3409"/>
    <mergeCell ref="AN3408:AO3409"/>
    <mergeCell ref="AP3408:AQ3409"/>
    <mergeCell ref="AR3408:AS3409"/>
    <mergeCell ref="T3408:U3409"/>
    <mergeCell ref="X3408:Y3409"/>
    <mergeCell ref="Z3408:AA3409"/>
    <mergeCell ref="AB3408:AC3409"/>
    <mergeCell ref="AD3408:AE3409"/>
    <mergeCell ref="AF3408:AG3409"/>
    <mergeCell ref="H3408:I3409"/>
    <mergeCell ref="J3408:K3409"/>
    <mergeCell ref="L3408:M3409"/>
    <mergeCell ref="N3408:O3409"/>
    <mergeCell ref="P3408:Q3409"/>
    <mergeCell ref="R3408:S3409"/>
    <mergeCell ref="BL3410:BM3411"/>
    <mergeCell ref="BN3410:BP3411"/>
    <mergeCell ref="BR3410:BR3411"/>
    <mergeCell ref="BS3410:BS3411"/>
    <mergeCell ref="C3411:D3411"/>
    <mergeCell ref="B3412:B3413"/>
    <mergeCell ref="C3412:D3412"/>
    <mergeCell ref="E3412:E3413"/>
    <mergeCell ref="F3412:F3413"/>
    <mergeCell ref="G3412:G3413"/>
    <mergeCell ref="AZ3410:BA3411"/>
    <mergeCell ref="BB3410:BC3411"/>
    <mergeCell ref="BD3410:BE3411"/>
    <mergeCell ref="BF3410:BG3411"/>
    <mergeCell ref="BH3410:BI3411"/>
    <mergeCell ref="BJ3410:BK3411"/>
    <mergeCell ref="AN3410:AO3411"/>
    <mergeCell ref="AP3410:AQ3411"/>
    <mergeCell ref="AR3410:AS3411"/>
    <mergeCell ref="AT3410:AU3411"/>
    <mergeCell ref="AV3410:AW3411"/>
    <mergeCell ref="AX3410:AY3411"/>
    <mergeCell ref="AB3410:AC3411"/>
    <mergeCell ref="AD3410:AE3411"/>
    <mergeCell ref="AF3410:AG3411"/>
    <mergeCell ref="AH3410:AI3411"/>
    <mergeCell ref="AJ3410:AK3411"/>
    <mergeCell ref="AL3410:AM3411"/>
    <mergeCell ref="N3410:O3411"/>
    <mergeCell ref="P3410:Q3411"/>
    <mergeCell ref="R3410:S3411"/>
    <mergeCell ref="T3410:U3411"/>
    <mergeCell ref="X3410:Y3411"/>
    <mergeCell ref="Z3410:AA3411"/>
    <mergeCell ref="BS3412:BS3413"/>
    <mergeCell ref="C3413:D3413"/>
    <mergeCell ref="B3410:B3411"/>
    <mergeCell ref="C3410:D3410"/>
    <mergeCell ref="E3410:E3411"/>
    <mergeCell ref="F3410:F3411"/>
    <mergeCell ref="G3410:G3411"/>
    <mergeCell ref="H3410:I3411"/>
    <mergeCell ref="J3410:K3411"/>
    <mergeCell ref="L3410:M3411"/>
    <mergeCell ref="BQ3410:BQ3411"/>
    <mergeCell ref="BQ3412:BQ3413"/>
    <mergeCell ref="BF3412:BG3413"/>
    <mergeCell ref="BH3412:BI3413"/>
    <mergeCell ref="H3404:I3405"/>
    <mergeCell ref="J3404:K3405"/>
    <mergeCell ref="L3404:M3405"/>
    <mergeCell ref="N3404:O3405"/>
    <mergeCell ref="P3404:Q3405"/>
    <mergeCell ref="R3404:S3405"/>
    <mergeCell ref="BL3406:BM3407"/>
    <mergeCell ref="BN3406:BP3407"/>
    <mergeCell ref="BR3406:BR3407"/>
    <mergeCell ref="BS3406:BS3407"/>
    <mergeCell ref="C3407:D3407"/>
    <mergeCell ref="B3408:B3409"/>
    <mergeCell ref="C3408:D3408"/>
    <mergeCell ref="E3408:E3409"/>
    <mergeCell ref="F3408:F3409"/>
    <mergeCell ref="G3408:G3409"/>
    <mergeCell ref="AZ3406:BA3407"/>
    <mergeCell ref="BB3406:BC3407"/>
    <mergeCell ref="BD3406:BE3407"/>
    <mergeCell ref="BF3406:BG3407"/>
    <mergeCell ref="BH3406:BI3407"/>
    <mergeCell ref="BJ3406:BK3407"/>
    <mergeCell ref="AN3406:AO3407"/>
    <mergeCell ref="AP3406:AQ3407"/>
    <mergeCell ref="AR3406:AS3407"/>
    <mergeCell ref="AT3406:AU3407"/>
    <mergeCell ref="AV3406:AW3407"/>
    <mergeCell ref="AX3406:AY3407"/>
    <mergeCell ref="AB3406:AC3407"/>
    <mergeCell ref="AD3406:AE3407"/>
    <mergeCell ref="AF3406:AG3407"/>
    <mergeCell ref="AH3406:AI3407"/>
    <mergeCell ref="AJ3406:AK3407"/>
    <mergeCell ref="AL3406:AM3407"/>
    <mergeCell ref="N3406:O3407"/>
    <mergeCell ref="P3406:Q3407"/>
    <mergeCell ref="R3406:S3407"/>
    <mergeCell ref="T3406:U3407"/>
    <mergeCell ref="X3406:Y3407"/>
    <mergeCell ref="Z3406:AA3407"/>
    <mergeCell ref="BS3408:BS3409"/>
    <mergeCell ref="C3409:D3409"/>
    <mergeCell ref="B3406:B3407"/>
    <mergeCell ref="C3406:D3406"/>
    <mergeCell ref="E3406:E3407"/>
    <mergeCell ref="F3406:F3407"/>
    <mergeCell ref="G3406:G3407"/>
    <mergeCell ref="H3406:I3407"/>
    <mergeCell ref="J3406:K3407"/>
    <mergeCell ref="L3406:M3407"/>
    <mergeCell ref="BF3408:BG3409"/>
    <mergeCell ref="BH3408:BI3409"/>
    <mergeCell ref="BJ3408:BK3409"/>
    <mergeCell ref="BL3408:BM3409"/>
    <mergeCell ref="BN3408:BP3409"/>
    <mergeCell ref="BR3408:BR3409"/>
    <mergeCell ref="AT3408:AU3409"/>
    <mergeCell ref="AV3408:AW3409"/>
    <mergeCell ref="AX3408:AY3409"/>
    <mergeCell ref="AZ3408:BA3409"/>
    <mergeCell ref="BB3408:BC3409"/>
    <mergeCell ref="BD3408:BE3409"/>
    <mergeCell ref="AH3408:AI3409"/>
    <mergeCell ref="AJ3408:AK3409"/>
    <mergeCell ref="C3403:D3403"/>
    <mergeCell ref="B3404:B3405"/>
    <mergeCell ref="C3404:D3404"/>
    <mergeCell ref="E3404:E3405"/>
    <mergeCell ref="F3404:F3405"/>
    <mergeCell ref="G3404:G3405"/>
    <mergeCell ref="AZ3402:BA3403"/>
    <mergeCell ref="BB3402:BC3403"/>
    <mergeCell ref="BD3402:BE3403"/>
    <mergeCell ref="BF3402:BG3403"/>
    <mergeCell ref="BH3402:BI3403"/>
    <mergeCell ref="BJ3402:BK3403"/>
    <mergeCell ref="AN3402:AO3403"/>
    <mergeCell ref="AP3402:AQ3403"/>
    <mergeCell ref="AR3402:AS3403"/>
    <mergeCell ref="AT3402:AU3403"/>
    <mergeCell ref="AV3402:AW3403"/>
    <mergeCell ref="AX3402:AY3403"/>
    <mergeCell ref="AB3402:AC3403"/>
    <mergeCell ref="AD3402:AE3403"/>
    <mergeCell ref="AF3402:AG3403"/>
    <mergeCell ref="AH3402:AI3403"/>
    <mergeCell ref="AJ3402:AK3403"/>
    <mergeCell ref="AL3402:AM3403"/>
    <mergeCell ref="N3402:O3403"/>
    <mergeCell ref="P3402:Q3403"/>
    <mergeCell ref="R3402:S3403"/>
    <mergeCell ref="T3402:U3403"/>
    <mergeCell ref="X3402:Y3403"/>
    <mergeCell ref="Z3402:AA3403"/>
    <mergeCell ref="BS3404:BS3405"/>
    <mergeCell ref="C3405:D3405"/>
    <mergeCell ref="B3402:B3403"/>
    <mergeCell ref="C3402:D3402"/>
    <mergeCell ref="E3402:E3403"/>
    <mergeCell ref="F3402:F3403"/>
    <mergeCell ref="G3402:G3403"/>
    <mergeCell ref="H3402:I3403"/>
    <mergeCell ref="J3402:K3403"/>
    <mergeCell ref="L3402:M3403"/>
    <mergeCell ref="BF3404:BG3405"/>
    <mergeCell ref="BH3404:BI3405"/>
    <mergeCell ref="BJ3404:BK3405"/>
    <mergeCell ref="BL3404:BM3405"/>
    <mergeCell ref="BN3404:BP3405"/>
    <mergeCell ref="BR3404:BR3405"/>
    <mergeCell ref="AT3404:AU3405"/>
    <mergeCell ref="AV3404:AW3405"/>
    <mergeCell ref="AX3404:AY3405"/>
    <mergeCell ref="AZ3404:BA3405"/>
    <mergeCell ref="BB3404:BC3405"/>
    <mergeCell ref="BD3404:BE3405"/>
    <mergeCell ref="AH3404:AI3405"/>
    <mergeCell ref="AJ3404:AK3405"/>
    <mergeCell ref="AL3404:AM3405"/>
    <mergeCell ref="AN3404:AO3405"/>
    <mergeCell ref="AP3404:AQ3405"/>
    <mergeCell ref="AR3404:AS3405"/>
    <mergeCell ref="T3404:U3405"/>
    <mergeCell ref="X3404:Y3405"/>
    <mergeCell ref="Z3404:AA3405"/>
    <mergeCell ref="AB3404:AC3405"/>
    <mergeCell ref="AD3404:AE3405"/>
    <mergeCell ref="AF3404:AG3405"/>
    <mergeCell ref="BF3400:BG3401"/>
    <mergeCell ref="BH3400:BI3401"/>
    <mergeCell ref="BJ3400:BK3401"/>
    <mergeCell ref="BL3400:BM3401"/>
    <mergeCell ref="BN3400:BP3401"/>
    <mergeCell ref="BR3400:BR3401"/>
    <mergeCell ref="AT3400:AU3401"/>
    <mergeCell ref="AV3400:AW3401"/>
    <mergeCell ref="AX3400:AY3401"/>
    <mergeCell ref="AZ3400:BA3401"/>
    <mergeCell ref="BB3400:BC3401"/>
    <mergeCell ref="BD3400:BE3401"/>
    <mergeCell ref="AH3400:AI3401"/>
    <mergeCell ref="AJ3400:AK3401"/>
    <mergeCell ref="AL3400:AM3401"/>
    <mergeCell ref="AN3400:AO3401"/>
    <mergeCell ref="AP3400:AQ3401"/>
    <mergeCell ref="AR3400:AS3401"/>
    <mergeCell ref="T3400:U3401"/>
    <mergeCell ref="X3400:Y3401"/>
    <mergeCell ref="Z3400:AA3401"/>
    <mergeCell ref="AB3400:AC3401"/>
    <mergeCell ref="AD3400:AE3401"/>
    <mergeCell ref="AF3400:AG3401"/>
    <mergeCell ref="H3400:I3401"/>
    <mergeCell ref="J3400:K3401"/>
    <mergeCell ref="L3400:M3401"/>
    <mergeCell ref="N3400:O3401"/>
    <mergeCell ref="P3400:Q3401"/>
    <mergeCell ref="R3400:S3401"/>
    <mergeCell ref="BL3402:BM3403"/>
    <mergeCell ref="BN3402:BP3403"/>
    <mergeCell ref="BR3402:BR3403"/>
    <mergeCell ref="BQ3402:BQ3403"/>
    <mergeCell ref="BB3396:BC3397"/>
    <mergeCell ref="BD3396:BE3397"/>
    <mergeCell ref="AH3396:AI3397"/>
    <mergeCell ref="AJ3396:AK3397"/>
    <mergeCell ref="AL3396:AM3397"/>
    <mergeCell ref="AN3396:AO3397"/>
    <mergeCell ref="AP3396:AQ3397"/>
    <mergeCell ref="AR3396:AS3397"/>
    <mergeCell ref="T3396:U3397"/>
    <mergeCell ref="X3396:Y3397"/>
    <mergeCell ref="Z3396:AA3397"/>
    <mergeCell ref="AB3396:AC3397"/>
    <mergeCell ref="AD3396:AE3397"/>
    <mergeCell ref="AF3396:AG3397"/>
    <mergeCell ref="H3396:I3397"/>
    <mergeCell ref="J3396:K3397"/>
    <mergeCell ref="L3396:M3397"/>
    <mergeCell ref="N3396:O3397"/>
    <mergeCell ref="P3396:Q3397"/>
    <mergeCell ref="R3396:S3397"/>
    <mergeCell ref="BL3398:BM3399"/>
    <mergeCell ref="BN3398:BP3399"/>
    <mergeCell ref="BR3398:BR3399"/>
    <mergeCell ref="BS3398:BS3399"/>
    <mergeCell ref="C3399:D3399"/>
    <mergeCell ref="B3400:B3401"/>
    <mergeCell ref="C3400:D3400"/>
    <mergeCell ref="E3400:E3401"/>
    <mergeCell ref="F3400:F3401"/>
    <mergeCell ref="G3400:G3401"/>
    <mergeCell ref="AZ3398:BA3399"/>
    <mergeCell ref="BB3398:BC3399"/>
    <mergeCell ref="BD3398:BE3399"/>
    <mergeCell ref="BF3398:BG3399"/>
    <mergeCell ref="BH3398:BI3399"/>
    <mergeCell ref="BJ3398:BK3399"/>
    <mergeCell ref="AN3398:AO3399"/>
    <mergeCell ref="AP3398:AQ3399"/>
    <mergeCell ref="AR3398:AS3399"/>
    <mergeCell ref="AT3398:AU3399"/>
    <mergeCell ref="AV3398:AW3399"/>
    <mergeCell ref="AX3398:AY3399"/>
    <mergeCell ref="AB3398:AC3399"/>
    <mergeCell ref="AD3398:AE3399"/>
    <mergeCell ref="AF3398:AG3399"/>
    <mergeCell ref="AH3398:AI3399"/>
    <mergeCell ref="AJ3398:AK3399"/>
    <mergeCell ref="AL3398:AM3399"/>
    <mergeCell ref="N3398:O3399"/>
    <mergeCell ref="P3398:Q3399"/>
    <mergeCell ref="R3398:S3399"/>
    <mergeCell ref="T3398:U3399"/>
    <mergeCell ref="X3398:Y3399"/>
    <mergeCell ref="Z3398:AA3399"/>
    <mergeCell ref="BS3400:BS3401"/>
    <mergeCell ref="C3401:D3401"/>
    <mergeCell ref="B3398:B3399"/>
    <mergeCell ref="C3398:D3398"/>
    <mergeCell ref="E3398:E3399"/>
    <mergeCell ref="F3398:F3399"/>
    <mergeCell ref="G3398:G3399"/>
    <mergeCell ref="H3398:I3399"/>
    <mergeCell ref="J3398:K3399"/>
    <mergeCell ref="L3398:M3399"/>
    <mergeCell ref="Z3392:AA3393"/>
    <mergeCell ref="AB3392:AC3393"/>
    <mergeCell ref="AD3392:AE3393"/>
    <mergeCell ref="AF3392:AG3393"/>
    <mergeCell ref="H3392:I3393"/>
    <mergeCell ref="J3392:K3393"/>
    <mergeCell ref="L3392:M3393"/>
    <mergeCell ref="N3392:O3393"/>
    <mergeCell ref="P3392:Q3393"/>
    <mergeCell ref="R3392:S3393"/>
    <mergeCell ref="BL3394:BM3395"/>
    <mergeCell ref="BN3394:BP3395"/>
    <mergeCell ref="BR3394:BR3395"/>
    <mergeCell ref="BS3394:BS3395"/>
    <mergeCell ref="C3395:D3395"/>
    <mergeCell ref="B3396:B3397"/>
    <mergeCell ref="C3396:D3396"/>
    <mergeCell ref="E3396:E3397"/>
    <mergeCell ref="F3396:F3397"/>
    <mergeCell ref="G3396:G3397"/>
    <mergeCell ref="AZ3394:BA3395"/>
    <mergeCell ref="BB3394:BC3395"/>
    <mergeCell ref="BD3394:BE3395"/>
    <mergeCell ref="BF3394:BG3395"/>
    <mergeCell ref="BH3394:BI3395"/>
    <mergeCell ref="BJ3394:BK3395"/>
    <mergeCell ref="AN3394:AO3395"/>
    <mergeCell ref="AP3394:AQ3395"/>
    <mergeCell ref="AR3394:AS3395"/>
    <mergeCell ref="AT3394:AU3395"/>
    <mergeCell ref="AV3394:AW3395"/>
    <mergeCell ref="AX3394:AY3395"/>
    <mergeCell ref="AB3394:AC3395"/>
    <mergeCell ref="AD3394:AE3395"/>
    <mergeCell ref="AF3394:AG3395"/>
    <mergeCell ref="AH3394:AI3395"/>
    <mergeCell ref="AJ3394:AK3395"/>
    <mergeCell ref="AL3394:AM3395"/>
    <mergeCell ref="N3394:O3395"/>
    <mergeCell ref="P3394:Q3395"/>
    <mergeCell ref="R3394:S3395"/>
    <mergeCell ref="T3394:U3395"/>
    <mergeCell ref="X3394:Y3395"/>
    <mergeCell ref="Z3394:AA3395"/>
    <mergeCell ref="BS3396:BS3397"/>
    <mergeCell ref="C3397:D3397"/>
    <mergeCell ref="B3394:B3395"/>
    <mergeCell ref="C3394:D3394"/>
    <mergeCell ref="E3394:E3395"/>
    <mergeCell ref="F3394:F3395"/>
    <mergeCell ref="G3394:G3395"/>
    <mergeCell ref="H3394:I3395"/>
    <mergeCell ref="J3394:K3395"/>
    <mergeCell ref="L3394:M3395"/>
    <mergeCell ref="BF3396:BG3397"/>
    <mergeCell ref="BH3396:BI3397"/>
    <mergeCell ref="BJ3396:BK3397"/>
    <mergeCell ref="BL3396:BM3397"/>
    <mergeCell ref="BN3396:BP3397"/>
    <mergeCell ref="BR3396:BR3397"/>
    <mergeCell ref="AT3396:AU3397"/>
    <mergeCell ref="AV3396:AW3397"/>
    <mergeCell ref="AX3396:AY3397"/>
    <mergeCell ref="AZ3396:BA3397"/>
    <mergeCell ref="BL3390:BM3391"/>
    <mergeCell ref="BN3390:BP3391"/>
    <mergeCell ref="BR3390:BR3391"/>
    <mergeCell ref="BS3390:BS3391"/>
    <mergeCell ref="C3391:D3391"/>
    <mergeCell ref="B3392:B3393"/>
    <mergeCell ref="C3392:D3392"/>
    <mergeCell ref="E3392:E3393"/>
    <mergeCell ref="F3392:F3393"/>
    <mergeCell ref="G3392:G3393"/>
    <mergeCell ref="AZ3390:BA3391"/>
    <mergeCell ref="BB3390:BC3391"/>
    <mergeCell ref="BD3390:BE3391"/>
    <mergeCell ref="BF3390:BG3391"/>
    <mergeCell ref="BH3390:BI3391"/>
    <mergeCell ref="BJ3390:BK3391"/>
    <mergeCell ref="AN3390:AO3391"/>
    <mergeCell ref="AP3390:AQ3391"/>
    <mergeCell ref="AR3390:AS3391"/>
    <mergeCell ref="AT3390:AU3391"/>
    <mergeCell ref="AV3390:AW3391"/>
    <mergeCell ref="AX3390:AY3391"/>
    <mergeCell ref="AB3390:AC3391"/>
    <mergeCell ref="AD3390:AE3391"/>
    <mergeCell ref="AF3390:AG3391"/>
    <mergeCell ref="AH3390:AI3391"/>
    <mergeCell ref="AJ3390:AK3391"/>
    <mergeCell ref="AL3390:AM3391"/>
    <mergeCell ref="N3390:O3391"/>
    <mergeCell ref="P3390:Q3391"/>
    <mergeCell ref="R3390:S3391"/>
    <mergeCell ref="T3390:U3391"/>
    <mergeCell ref="X3390:Y3391"/>
    <mergeCell ref="Z3390:AA3391"/>
    <mergeCell ref="BS3392:BS3393"/>
    <mergeCell ref="C3393:D3393"/>
    <mergeCell ref="B3390:B3391"/>
    <mergeCell ref="C3390:D3390"/>
    <mergeCell ref="E3390:E3391"/>
    <mergeCell ref="F3390:F3391"/>
    <mergeCell ref="G3390:G3391"/>
    <mergeCell ref="H3390:I3391"/>
    <mergeCell ref="J3390:K3391"/>
    <mergeCell ref="L3390:M3391"/>
    <mergeCell ref="BF3392:BG3393"/>
    <mergeCell ref="BH3392:BI3393"/>
    <mergeCell ref="BJ3392:BK3393"/>
    <mergeCell ref="BL3392:BM3393"/>
    <mergeCell ref="BN3392:BP3393"/>
    <mergeCell ref="BR3392:BR3393"/>
    <mergeCell ref="AT3392:AU3393"/>
    <mergeCell ref="AV3392:AW3393"/>
    <mergeCell ref="AX3392:AY3393"/>
    <mergeCell ref="AZ3392:BA3393"/>
    <mergeCell ref="BB3392:BC3393"/>
    <mergeCell ref="BD3392:BE3393"/>
    <mergeCell ref="AH3392:AI3393"/>
    <mergeCell ref="AJ3392:AK3393"/>
    <mergeCell ref="AL3392:AM3393"/>
    <mergeCell ref="AN3392:AO3393"/>
    <mergeCell ref="AP3392:AQ3393"/>
    <mergeCell ref="AR3392:AS3393"/>
    <mergeCell ref="T3392:U3393"/>
    <mergeCell ref="X3392:Y3393"/>
    <mergeCell ref="C3386:D3386"/>
    <mergeCell ref="E3386:E3387"/>
    <mergeCell ref="F3386:F3387"/>
    <mergeCell ref="G3386:G3387"/>
    <mergeCell ref="H3386:I3387"/>
    <mergeCell ref="J3386:K3387"/>
    <mergeCell ref="L3386:M3387"/>
    <mergeCell ref="BF3388:BG3389"/>
    <mergeCell ref="BH3388:BI3389"/>
    <mergeCell ref="BJ3388:BK3389"/>
    <mergeCell ref="BL3388:BM3389"/>
    <mergeCell ref="BN3388:BP3389"/>
    <mergeCell ref="BR3388:BR3389"/>
    <mergeCell ref="AT3388:AU3389"/>
    <mergeCell ref="AV3388:AW3389"/>
    <mergeCell ref="AX3388:AY3389"/>
    <mergeCell ref="AZ3388:BA3389"/>
    <mergeCell ref="BB3388:BC3389"/>
    <mergeCell ref="BD3388:BE3389"/>
    <mergeCell ref="AH3388:AI3389"/>
    <mergeCell ref="AJ3388:AK3389"/>
    <mergeCell ref="AL3388:AM3389"/>
    <mergeCell ref="AN3388:AO3389"/>
    <mergeCell ref="AP3388:AQ3389"/>
    <mergeCell ref="AR3388:AS3389"/>
    <mergeCell ref="T3388:U3389"/>
    <mergeCell ref="X3388:Y3389"/>
    <mergeCell ref="Z3388:AA3389"/>
    <mergeCell ref="AB3388:AC3389"/>
    <mergeCell ref="AD3388:AE3389"/>
    <mergeCell ref="AF3388:AG3389"/>
    <mergeCell ref="H3388:I3389"/>
    <mergeCell ref="J3388:K3389"/>
    <mergeCell ref="L3388:M3389"/>
    <mergeCell ref="N3388:O3389"/>
    <mergeCell ref="P3388:Q3389"/>
    <mergeCell ref="R3388:S3389"/>
    <mergeCell ref="BQ3386:BQ3387"/>
    <mergeCell ref="BQ3388:BQ3389"/>
    <mergeCell ref="BL3384:BM3385"/>
    <mergeCell ref="BN3384:BP3385"/>
    <mergeCell ref="BR3384:BR3385"/>
    <mergeCell ref="AT3384:AU3385"/>
    <mergeCell ref="AV3384:AW3385"/>
    <mergeCell ref="AX3384:AY3385"/>
    <mergeCell ref="AZ3384:BA3385"/>
    <mergeCell ref="BB3384:BC3385"/>
    <mergeCell ref="BD3384:BE3385"/>
    <mergeCell ref="AH3384:AI3385"/>
    <mergeCell ref="AJ3384:AK3385"/>
    <mergeCell ref="AL3384:AM3385"/>
    <mergeCell ref="AN3384:AO3385"/>
    <mergeCell ref="AP3384:AQ3385"/>
    <mergeCell ref="AR3384:AS3385"/>
    <mergeCell ref="T3384:U3385"/>
    <mergeCell ref="X3384:Y3385"/>
    <mergeCell ref="Z3384:AA3385"/>
    <mergeCell ref="AB3384:AC3385"/>
    <mergeCell ref="AD3384:AE3385"/>
    <mergeCell ref="AF3384:AG3385"/>
    <mergeCell ref="H3384:I3385"/>
    <mergeCell ref="J3384:K3385"/>
    <mergeCell ref="L3384:M3385"/>
    <mergeCell ref="N3384:O3385"/>
    <mergeCell ref="P3384:Q3385"/>
    <mergeCell ref="R3384:S3385"/>
    <mergeCell ref="BL3386:BM3387"/>
    <mergeCell ref="BN3386:BP3387"/>
    <mergeCell ref="BR3386:BR3387"/>
    <mergeCell ref="BS3386:BS3387"/>
    <mergeCell ref="C3387:D3387"/>
    <mergeCell ref="B3388:B3389"/>
    <mergeCell ref="C3388:D3388"/>
    <mergeCell ref="E3388:E3389"/>
    <mergeCell ref="F3388:F3389"/>
    <mergeCell ref="G3388:G3389"/>
    <mergeCell ref="AZ3386:BA3387"/>
    <mergeCell ref="BB3386:BC3387"/>
    <mergeCell ref="BD3386:BE3387"/>
    <mergeCell ref="BF3386:BG3387"/>
    <mergeCell ref="BH3386:BI3387"/>
    <mergeCell ref="BJ3386:BK3387"/>
    <mergeCell ref="AN3386:AO3387"/>
    <mergeCell ref="AP3386:AQ3387"/>
    <mergeCell ref="AR3386:AS3387"/>
    <mergeCell ref="AT3386:AU3387"/>
    <mergeCell ref="AV3386:AW3387"/>
    <mergeCell ref="AX3386:AY3387"/>
    <mergeCell ref="AB3386:AC3387"/>
    <mergeCell ref="AD3386:AE3387"/>
    <mergeCell ref="AF3386:AG3387"/>
    <mergeCell ref="AH3386:AI3387"/>
    <mergeCell ref="AJ3386:AK3387"/>
    <mergeCell ref="AL3386:AM3387"/>
    <mergeCell ref="N3386:O3387"/>
    <mergeCell ref="P3386:Q3387"/>
    <mergeCell ref="R3386:S3387"/>
    <mergeCell ref="T3386:U3387"/>
    <mergeCell ref="X3386:Y3387"/>
    <mergeCell ref="Z3386:AA3387"/>
    <mergeCell ref="BS3388:BS3389"/>
    <mergeCell ref="C3389:D3389"/>
    <mergeCell ref="B3386:B3387"/>
    <mergeCell ref="AJ3380:AK3381"/>
    <mergeCell ref="AL3380:AM3381"/>
    <mergeCell ref="AN3380:AO3381"/>
    <mergeCell ref="AP3380:AQ3381"/>
    <mergeCell ref="AR3380:AS3381"/>
    <mergeCell ref="T3380:U3381"/>
    <mergeCell ref="X3380:Y3381"/>
    <mergeCell ref="Z3380:AA3381"/>
    <mergeCell ref="AB3380:AC3381"/>
    <mergeCell ref="AD3380:AE3381"/>
    <mergeCell ref="AF3380:AG3381"/>
    <mergeCell ref="H3380:I3381"/>
    <mergeCell ref="J3380:K3381"/>
    <mergeCell ref="L3380:M3381"/>
    <mergeCell ref="N3380:O3381"/>
    <mergeCell ref="P3380:Q3381"/>
    <mergeCell ref="R3380:S3381"/>
    <mergeCell ref="BL3382:BM3383"/>
    <mergeCell ref="BN3382:BP3383"/>
    <mergeCell ref="BR3382:BR3383"/>
    <mergeCell ref="BS3382:BS3383"/>
    <mergeCell ref="C3383:D3383"/>
    <mergeCell ref="B3384:B3385"/>
    <mergeCell ref="C3384:D3384"/>
    <mergeCell ref="E3384:E3385"/>
    <mergeCell ref="F3384:F3385"/>
    <mergeCell ref="G3384:G3385"/>
    <mergeCell ref="AZ3382:BA3383"/>
    <mergeCell ref="BB3382:BC3383"/>
    <mergeCell ref="BD3382:BE3383"/>
    <mergeCell ref="BF3382:BG3383"/>
    <mergeCell ref="BH3382:BI3383"/>
    <mergeCell ref="BJ3382:BK3383"/>
    <mergeCell ref="AN3382:AO3383"/>
    <mergeCell ref="AP3382:AQ3383"/>
    <mergeCell ref="AR3382:AS3383"/>
    <mergeCell ref="AT3382:AU3383"/>
    <mergeCell ref="AV3382:AW3383"/>
    <mergeCell ref="AX3382:AY3383"/>
    <mergeCell ref="AB3382:AC3383"/>
    <mergeCell ref="AD3382:AE3383"/>
    <mergeCell ref="AF3382:AG3383"/>
    <mergeCell ref="AH3382:AI3383"/>
    <mergeCell ref="AJ3382:AK3383"/>
    <mergeCell ref="AL3382:AM3383"/>
    <mergeCell ref="N3382:O3383"/>
    <mergeCell ref="P3382:Q3383"/>
    <mergeCell ref="R3382:S3383"/>
    <mergeCell ref="T3382:U3383"/>
    <mergeCell ref="X3382:Y3383"/>
    <mergeCell ref="Z3382:AA3383"/>
    <mergeCell ref="BS3384:BS3385"/>
    <mergeCell ref="C3385:D3385"/>
    <mergeCell ref="B3382:B3383"/>
    <mergeCell ref="C3382:D3382"/>
    <mergeCell ref="E3382:E3383"/>
    <mergeCell ref="F3382:F3383"/>
    <mergeCell ref="G3382:G3383"/>
    <mergeCell ref="H3382:I3383"/>
    <mergeCell ref="J3382:K3383"/>
    <mergeCell ref="L3382:M3383"/>
    <mergeCell ref="BF3384:BG3385"/>
    <mergeCell ref="BH3384:BI3385"/>
    <mergeCell ref="BJ3384:BK3385"/>
    <mergeCell ref="B3374:B3375"/>
    <mergeCell ref="C3374:D3374"/>
    <mergeCell ref="E3374:E3375"/>
    <mergeCell ref="F3374:F3375"/>
    <mergeCell ref="G3374:G3375"/>
    <mergeCell ref="J3376:K3377"/>
    <mergeCell ref="L3376:M3377"/>
    <mergeCell ref="N3376:O3377"/>
    <mergeCell ref="P3376:Q3377"/>
    <mergeCell ref="R3376:S3377"/>
    <mergeCell ref="BL3378:BM3379"/>
    <mergeCell ref="BN3378:BP3379"/>
    <mergeCell ref="BR3378:BR3379"/>
    <mergeCell ref="BS3378:BS3379"/>
    <mergeCell ref="C3379:D3379"/>
    <mergeCell ref="B3380:B3381"/>
    <mergeCell ref="C3380:D3380"/>
    <mergeCell ref="E3380:E3381"/>
    <mergeCell ref="F3380:F3381"/>
    <mergeCell ref="G3380:G3381"/>
    <mergeCell ref="AZ3378:BA3379"/>
    <mergeCell ref="BB3378:BC3379"/>
    <mergeCell ref="BD3378:BE3379"/>
    <mergeCell ref="BF3378:BG3379"/>
    <mergeCell ref="BH3378:BI3379"/>
    <mergeCell ref="BJ3378:BK3379"/>
    <mergeCell ref="AN3378:AO3379"/>
    <mergeCell ref="AP3378:AQ3379"/>
    <mergeCell ref="AR3378:AS3379"/>
    <mergeCell ref="AT3378:AU3379"/>
    <mergeCell ref="AV3378:AW3379"/>
    <mergeCell ref="AX3378:AY3379"/>
    <mergeCell ref="AB3378:AC3379"/>
    <mergeCell ref="AD3378:AE3379"/>
    <mergeCell ref="AF3378:AG3379"/>
    <mergeCell ref="AH3378:AI3379"/>
    <mergeCell ref="AJ3378:AK3379"/>
    <mergeCell ref="AL3378:AM3379"/>
    <mergeCell ref="N3378:O3379"/>
    <mergeCell ref="P3378:Q3379"/>
    <mergeCell ref="R3378:S3379"/>
    <mergeCell ref="T3378:U3379"/>
    <mergeCell ref="X3378:Y3379"/>
    <mergeCell ref="Z3378:AA3379"/>
    <mergeCell ref="BS3380:BS3381"/>
    <mergeCell ref="C3381:D3381"/>
    <mergeCell ref="B3376:B3377"/>
    <mergeCell ref="C3376:D3376"/>
    <mergeCell ref="E3376:E3377"/>
    <mergeCell ref="F3376:F3377"/>
    <mergeCell ref="G3376:G3377"/>
    <mergeCell ref="BF3380:BG3381"/>
    <mergeCell ref="BH3380:BI3381"/>
    <mergeCell ref="BJ3380:BK3381"/>
    <mergeCell ref="BL3380:BM3381"/>
    <mergeCell ref="BN3380:BP3381"/>
    <mergeCell ref="BR3380:BR3381"/>
    <mergeCell ref="AT3380:AU3381"/>
    <mergeCell ref="AV3380:AW3381"/>
    <mergeCell ref="AX3380:AY3381"/>
    <mergeCell ref="AZ3380:BA3381"/>
    <mergeCell ref="BB3380:BC3381"/>
    <mergeCell ref="BD3380:BE3381"/>
    <mergeCell ref="AH3380:AI3381"/>
    <mergeCell ref="C3377:D3377"/>
    <mergeCell ref="B3378:B3379"/>
    <mergeCell ref="C3378:D3378"/>
    <mergeCell ref="E3378:E3379"/>
    <mergeCell ref="F3378:F3379"/>
    <mergeCell ref="G3378:G3379"/>
    <mergeCell ref="H3378:I3379"/>
    <mergeCell ref="J3378:K3379"/>
    <mergeCell ref="L3378:M3379"/>
    <mergeCell ref="BF3376:BG3377"/>
    <mergeCell ref="BH3376:BI3377"/>
    <mergeCell ref="BJ3376:BK3377"/>
    <mergeCell ref="BL3376:BM3377"/>
    <mergeCell ref="BN3376:BP3377"/>
    <mergeCell ref="BR3376:BR3377"/>
    <mergeCell ref="AT3376:AU3377"/>
    <mergeCell ref="AV3376:AW3377"/>
    <mergeCell ref="AX3376:AY3377"/>
    <mergeCell ref="AZ3376:BA3377"/>
    <mergeCell ref="BB3376:BC3377"/>
    <mergeCell ref="BD3376:BE3377"/>
    <mergeCell ref="AH3376:AI3377"/>
    <mergeCell ref="AJ3376:AK3377"/>
    <mergeCell ref="AL3376:AM3377"/>
    <mergeCell ref="AN3376:AO3377"/>
    <mergeCell ref="AP3376:AQ3377"/>
    <mergeCell ref="AR3376:AS3377"/>
    <mergeCell ref="T3376:U3377"/>
    <mergeCell ref="X3376:Y3377"/>
    <mergeCell ref="Z3376:AA3377"/>
    <mergeCell ref="AB3376:AC3377"/>
    <mergeCell ref="AD3376:AE3377"/>
    <mergeCell ref="AF3376:AG3377"/>
    <mergeCell ref="H3376:I3377"/>
    <mergeCell ref="BQ3376:BQ3377"/>
    <mergeCell ref="AD3372:AI3372"/>
    <mergeCell ref="AJ3372:AO3372"/>
    <mergeCell ref="AP3372:AU3372"/>
    <mergeCell ref="AV3372:BA3372"/>
    <mergeCell ref="BB3372:BG3372"/>
    <mergeCell ref="BL3374:BM3375"/>
    <mergeCell ref="BN3374:BP3375"/>
    <mergeCell ref="BR3374:BR3375"/>
    <mergeCell ref="BS3374:BS3375"/>
    <mergeCell ref="AZ3374:BA3375"/>
    <mergeCell ref="BB3374:BC3375"/>
    <mergeCell ref="BD3374:BE3375"/>
    <mergeCell ref="BF3374:BG3375"/>
    <mergeCell ref="BH3374:BI3375"/>
    <mergeCell ref="BJ3374:BK3375"/>
    <mergeCell ref="AN3374:AO3375"/>
    <mergeCell ref="AP3374:AQ3375"/>
    <mergeCell ref="AR3374:AS3375"/>
    <mergeCell ref="AT3374:AU3375"/>
    <mergeCell ref="AV3374:AW3375"/>
    <mergeCell ref="AX3374:AY3375"/>
    <mergeCell ref="AB3374:AC3375"/>
    <mergeCell ref="AD3374:AE3375"/>
    <mergeCell ref="AF3374:AG3375"/>
    <mergeCell ref="AH3374:AI3375"/>
    <mergeCell ref="AJ3374:AK3375"/>
    <mergeCell ref="AL3374:AM3375"/>
    <mergeCell ref="N3374:O3375"/>
    <mergeCell ref="P3374:Q3375"/>
    <mergeCell ref="R3374:S3375"/>
    <mergeCell ref="T3374:U3375"/>
    <mergeCell ref="X3374:Y3375"/>
    <mergeCell ref="Z3374:AA3375"/>
    <mergeCell ref="BQ3372:BQ3373"/>
    <mergeCell ref="BQ3374:BQ3375"/>
    <mergeCell ref="AV3373:AW3373"/>
    <mergeCell ref="BH3372:BM3372"/>
    <mergeCell ref="BN3372:BP3373"/>
    <mergeCell ref="BR3372:BR3373"/>
    <mergeCell ref="BS3372:BS3373"/>
    <mergeCell ref="B3362:C3362"/>
    <mergeCell ref="H3362:J3362"/>
    <mergeCell ref="L3362:N3362"/>
    <mergeCell ref="O3362:R3362"/>
    <mergeCell ref="S3360:U3360"/>
    <mergeCell ref="Y3360:AA3360"/>
    <mergeCell ref="AB3360:AE3360"/>
    <mergeCell ref="AF3360:AH3360"/>
    <mergeCell ref="AJ3360:AL3360"/>
    <mergeCell ref="AM3360:AP3360"/>
    <mergeCell ref="BJ3373:BK3373"/>
    <mergeCell ref="BL3373:BM3373"/>
    <mergeCell ref="B3360:C3360"/>
    <mergeCell ref="H3360:J3360"/>
    <mergeCell ref="L3360:N3360"/>
    <mergeCell ref="O3360:R3360"/>
    <mergeCell ref="AD3373:AE3373"/>
    <mergeCell ref="AF3373:AG3373"/>
    <mergeCell ref="AH3373:AI3373"/>
    <mergeCell ref="AJ3373:AK3373"/>
    <mergeCell ref="C3375:D3375"/>
    <mergeCell ref="BF3369:BO3369"/>
    <mergeCell ref="B3372:B3373"/>
    <mergeCell ref="C3372:D3373"/>
    <mergeCell ref="F3372:F3373"/>
    <mergeCell ref="G3372:G3373"/>
    <mergeCell ref="H3372:I3373"/>
    <mergeCell ref="J3372:O3372"/>
    <mergeCell ref="P3372:U3372"/>
    <mergeCell ref="X3372:Y3373"/>
    <mergeCell ref="Z3372:AA3373"/>
    <mergeCell ref="B3365:BP3365"/>
    <mergeCell ref="E3367:AE3367"/>
    <mergeCell ref="AG3367:AM3367"/>
    <mergeCell ref="AN3367:BO3367"/>
    <mergeCell ref="C3369:D3369"/>
    <mergeCell ref="E3369:AE3369"/>
    <mergeCell ref="AG3369:AJ3369"/>
    <mergeCell ref="AK3369:BB3369"/>
    <mergeCell ref="BC3369:BE3369"/>
    <mergeCell ref="AQ3362:AS3362"/>
    <mergeCell ref="AU3362:AW3362"/>
    <mergeCell ref="BB3362:BF3362"/>
    <mergeCell ref="BG3362:BI3362"/>
    <mergeCell ref="BK3362:BM3362"/>
    <mergeCell ref="BC3363:BP3363"/>
    <mergeCell ref="S3362:U3362"/>
    <mergeCell ref="Y3362:AA3362"/>
    <mergeCell ref="AB3362:AE3362"/>
    <mergeCell ref="AF3362:AH3362"/>
    <mergeCell ref="AJ3362:AL3362"/>
    <mergeCell ref="AM3362:AP3362"/>
    <mergeCell ref="H3374:I3375"/>
    <mergeCell ref="J3374:K3375"/>
    <mergeCell ref="L3374:M3375"/>
    <mergeCell ref="AX3373:AY3373"/>
    <mergeCell ref="AZ3373:BA3373"/>
    <mergeCell ref="BB3373:BC3373"/>
    <mergeCell ref="BD3373:BE3373"/>
    <mergeCell ref="BF3373:BG3373"/>
    <mergeCell ref="BH3373:BI3373"/>
    <mergeCell ref="AL3373:AM3373"/>
    <mergeCell ref="AN3373:AO3373"/>
    <mergeCell ref="AP3373:AQ3373"/>
    <mergeCell ref="BJ3353:BK3354"/>
    <mergeCell ref="BL3353:BM3354"/>
    <mergeCell ref="BN3353:BP3354"/>
    <mergeCell ref="BR3353:BR3354"/>
    <mergeCell ref="AT3353:AU3354"/>
    <mergeCell ref="AV3353:AW3354"/>
    <mergeCell ref="AX3353:AY3354"/>
    <mergeCell ref="AZ3353:BA3354"/>
    <mergeCell ref="BB3353:BC3354"/>
    <mergeCell ref="BD3353:BE3354"/>
    <mergeCell ref="AH3353:AI3354"/>
    <mergeCell ref="AJ3353:AK3354"/>
    <mergeCell ref="AL3353:AM3354"/>
    <mergeCell ref="AN3353:AO3354"/>
    <mergeCell ref="AP3353:AQ3354"/>
    <mergeCell ref="AR3353:AS3354"/>
    <mergeCell ref="T3353:U3354"/>
    <mergeCell ref="X3353:Y3354"/>
    <mergeCell ref="Z3353:AA3354"/>
    <mergeCell ref="AB3353:AC3354"/>
    <mergeCell ref="AD3353:AE3354"/>
    <mergeCell ref="AF3353:AG3354"/>
    <mergeCell ref="H3353:I3354"/>
    <mergeCell ref="J3353:K3354"/>
    <mergeCell ref="L3353:M3354"/>
    <mergeCell ref="N3353:O3354"/>
    <mergeCell ref="P3353:Q3354"/>
    <mergeCell ref="R3353:S3354"/>
    <mergeCell ref="BQ3355:BQ3356"/>
    <mergeCell ref="BS3355:BS3356"/>
    <mergeCell ref="B3357:C3357"/>
    <mergeCell ref="BF3355:BG3356"/>
    <mergeCell ref="BH3355:BI3356"/>
    <mergeCell ref="BJ3355:BK3356"/>
    <mergeCell ref="BL3355:BM3356"/>
    <mergeCell ref="BN3355:BP3356"/>
    <mergeCell ref="BR3355:BR3356"/>
    <mergeCell ref="AT3355:AU3356"/>
    <mergeCell ref="AV3355:AW3356"/>
    <mergeCell ref="AX3355:AY3356"/>
    <mergeCell ref="AZ3355:BA3356"/>
    <mergeCell ref="BB3355:BC3356"/>
    <mergeCell ref="BD3355:BE3356"/>
    <mergeCell ref="AH3355:AI3356"/>
    <mergeCell ref="AJ3355:AK3356"/>
    <mergeCell ref="AL3355:AM3356"/>
    <mergeCell ref="AN3355:AO3356"/>
    <mergeCell ref="AP3355:AQ3356"/>
    <mergeCell ref="AR3355:AS3356"/>
    <mergeCell ref="T3355:U3356"/>
    <mergeCell ref="X3355:Y3356"/>
    <mergeCell ref="Z3355:AA3356"/>
    <mergeCell ref="AB3355:AC3356"/>
    <mergeCell ref="AD3355:AE3356"/>
    <mergeCell ref="AF3355:AG3356"/>
    <mergeCell ref="B3355:C3356"/>
    <mergeCell ref="D3355:E3356"/>
    <mergeCell ref="H3355:I3356"/>
    <mergeCell ref="J3355:K3356"/>
    <mergeCell ref="L3355:M3356"/>
    <mergeCell ref="N3355:O3356"/>
    <mergeCell ref="P3355:Q3356"/>
    <mergeCell ref="R3355:S3356"/>
    <mergeCell ref="AL3349:AM3350"/>
    <mergeCell ref="AN3349:AO3350"/>
    <mergeCell ref="AP3349:AQ3350"/>
    <mergeCell ref="AR3349:AS3350"/>
    <mergeCell ref="T3349:U3350"/>
    <mergeCell ref="X3349:Y3350"/>
    <mergeCell ref="Z3349:AA3350"/>
    <mergeCell ref="AB3349:AC3350"/>
    <mergeCell ref="AD3349:AE3350"/>
    <mergeCell ref="AF3349:AG3350"/>
    <mergeCell ref="H3349:I3350"/>
    <mergeCell ref="J3349:K3350"/>
    <mergeCell ref="L3349:M3350"/>
    <mergeCell ref="N3349:O3350"/>
    <mergeCell ref="P3349:Q3350"/>
    <mergeCell ref="R3349:S3350"/>
    <mergeCell ref="BL3351:BM3352"/>
    <mergeCell ref="BN3351:BP3352"/>
    <mergeCell ref="BR3351:BR3352"/>
    <mergeCell ref="BS3351:BS3352"/>
    <mergeCell ref="C3352:D3352"/>
    <mergeCell ref="B3353:B3354"/>
    <mergeCell ref="C3353:D3353"/>
    <mergeCell ref="E3353:E3354"/>
    <mergeCell ref="F3353:F3354"/>
    <mergeCell ref="G3353:G3354"/>
    <mergeCell ref="AZ3351:BA3352"/>
    <mergeCell ref="BB3351:BC3352"/>
    <mergeCell ref="BD3351:BE3352"/>
    <mergeCell ref="BF3351:BG3352"/>
    <mergeCell ref="BH3351:BI3352"/>
    <mergeCell ref="BJ3351:BK3352"/>
    <mergeCell ref="AN3351:AO3352"/>
    <mergeCell ref="AP3351:AQ3352"/>
    <mergeCell ref="AR3351:AS3352"/>
    <mergeCell ref="AT3351:AU3352"/>
    <mergeCell ref="AV3351:AW3352"/>
    <mergeCell ref="AX3351:AY3352"/>
    <mergeCell ref="AB3351:AC3352"/>
    <mergeCell ref="AD3351:AE3352"/>
    <mergeCell ref="AF3351:AG3352"/>
    <mergeCell ref="AH3351:AI3352"/>
    <mergeCell ref="AJ3351:AK3352"/>
    <mergeCell ref="AL3351:AM3352"/>
    <mergeCell ref="N3351:O3352"/>
    <mergeCell ref="P3351:Q3352"/>
    <mergeCell ref="R3351:S3352"/>
    <mergeCell ref="T3351:U3352"/>
    <mergeCell ref="X3351:Y3352"/>
    <mergeCell ref="Z3351:AA3352"/>
    <mergeCell ref="BS3353:BS3354"/>
    <mergeCell ref="C3354:D3354"/>
    <mergeCell ref="B3351:B3352"/>
    <mergeCell ref="C3351:D3351"/>
    <mergeCell ref="E3351:E3352"/>
    <mergeCell ref="F3351:F3352"/>
    <mergeCell ref="G3351:G3352"/>
    <mergeCell ref="H3351:I3352"/>
    <mergeCell ref="J3351:K3352"/>
    <mergeCell ref="L3351:M3352"/>
    <mergeCell ref="BQ3351:BQ3352"/>
    <mergeCell ref="BQ3353:BQ3354"/>
    <mergeCell ref="BF3353:BG3354"/>
    <mergeCell ref="BH3353:BI3354"/>
    <mergeCell ref="H3345:I3346"/>
    <mergeCell ref="J3345:K3346"/>
    <mergeCell ref="L3345:M3346"/>
    <mergeCell ref="N3345:O3346"/>
    <mergeCell ref="P3345:Q3346"/>
    <mergeCell ref="R3345:S3346"/>
    <mergeCell ref="BL3347:BM3348"/>
    <mergeCell ref="BN3347:BP3348"/>
    <mergeCell ref="BR3347:BR3348"/>
    <mergeCell ref="BS3347:BS3348"/>
    <mergeCell ref="C3348:D3348"/>
    <mergeCell ref="B3349:B3350"/>
    <mergeCell ref="C3349:D3349"/>
    <mergeCell ref="E3349:E3350"/>
    <mergeCell ref="F3349:F3350"/>
    <mergeCell ref="G3349:G3350"/>
    <mergeCell ref="AZ3347:BA3348"/>
    <mergeCell ref="BB3347:BC3348"/>
    <mergeCell ref="BD3347:BE3348"/>
    <mergeCell ref="BF3347:BG3348"/>
    <mergeCell ref="BH3347:BI3348"/>
    <mergeCell ref="BJ3347:BK3348"/>
    <mergeCell ref="AN3347:AO3348"/>
    <mergeCell ref="AP3347:AQ3348"/>
    <mergeCell ref="AR3347:AS3348"/>
    <mergeCell ref="AT3347:AU3348"/>
    <mergeCell ref="AV3347:AW3348"/>
    <mergeCell ref="AX3347:AY3348"/>
    <mergeCell ref="AB3347:AC3348"/>
    <mergeCell ref="AD3347:AE3348"/>
    <mergeCell ref="AF3347:AG3348"/>
    <mergeCell ref="AH3347:AI3348"/>
    <mergeCell ref="AJ3347:AK3348"/>
    <mergeCell ref="AL3347:AM3348"/>
    <mergeCell ref="N3347:O3348"/>
    <mergeCell ref="P3347:Q3348"/>
    <mergeCell ref="R3347:S3348"/>
    <mergeCell ref="T3347:U3348"/>
    <mergeCell ref="X3347:Y3348"/>
    <mergeCell ref="Z3347:AA3348"/>
    <mergeCell ref="BS3349:BS3350"/>
    <mergeCell ref="C3350:D3350"/>
    <mergeCell ref="B3347:B3348"/>
    <mergeCell ref="C3347:D3347"/>
    <mergeCell ref="E3347:E3348"/>
    <mergeCell ref="F3347:F3348"/>
    <mergeCell ref="G3347:G3348"/>
    <mergeCell ref="H3347:I3348"/>
    <mergeCell ref="J3347:K3348"/>
    <mergeCell ref="L3347:M3348"/>
    <mergeCell ref="BF3349:BG3350"/>
    <mergeCell ref="BH3349:BI3350"/>
    <mergeCell ref="BJ3349:BK3350"/>
    <mergeCell ref="BL3349:BM3350"/>
    <mergeCell ref="BN3349:BP3350"/>
    <mergeCell ref="BR3349:BR3350"/>
    <mergeCell ref="AT3349:AU3350"/>
    <mergeCell ref="AV3349:AW3350"/>
    <mergeCell ref="AX3349:AY3350"/>
    <mergeCell ref="AZ3349:BA3350"/>
    <mergeCell ref="BB3349:BC3350"/>
    <mergeCell ref="BD3349:BE3350"/>
    <mergeCell ref="AH3349:AI3350"/>
    <mergeCell ref="AJ3349:AK3350"/>
    <mergeCell ref="C3344:D3344"/>
    <mergeCell ref="B3345:B3346"/>
    <mergeCell ref="C3345:D3345"/>
    <mergeCell ref="E3345:E3346"/>
    <mergeCell ref="F3345:F3346"/>
    <mergeCell ref="G3345:G3346"/>
    <mergeCell ref="AZ3343:BA3344"/>
    <mergeCell ref="BB3343:BC3344"/>
    <mergeCell ref="BD3343:BE3344"/>
    <mergeCell ref="BF3343:BG3344"/>
    <mergeCell ref="BH3343:BI3344"/>
    <mergeCell ref="BJ3343:BK3344"/>
    <mergeCell ref="AN3343:AO3344"/>
    <mergeCell ref="AP3343:AQ3344"/>
    <mergeCell ref="AR3343:AS3344"/>
    <mergeCell ref="AT3343:AU3344"/>
    <mergeCell ref="AV3343:AW3344"/>
    <mergeCell ref="AX3343:AY3344"/>
    <mergeCell ref="AB3343:AC3344"/>
    <mergeCell ref="AD3343:AE3344"/>
    <mergeCell ref="AF3343:AG3344"/>
    <mergeCell ref="AH3343:AI3344"/>
    <mergeCell ref="AJ3343:AK3344"/>
    <mergeCell ref="AL3343:AM3344"/>
    <mergeCell ref="N3343:O3344"/>
    <mergeCell ref="P3343:Q3344"/>
    <mergeCell ref="R3343:S3344"/>
    <mergeCell ref="T3343:U3344"/>
    <mergeCell ref="X3343:Y3344"/>
    <mergeCell ref="Z3343:AA3344"/>
    <mergeCell ref="BS3345:BS3346"/>
    <mergeCell ref="C3346:D3346"/>
    <mergeCell ref="B3343:B3344"/>
    <mergeCell ref="C3343:D3343"/>
    <mergeCell ref="E3343:E3344"/>
    <mergeCell ref="F3343:F3344"/>
    <mergeCell ref="G3343:G3344"/>
    <mergeCell ref="H3343:I3344"/>
    <mergeCell ref="J3343:K3344"/>
    <mergeCell ref="L3343:M3344"/>
    <mergeCell ref="BF3345:BG3346"/>
    <mergeCell ref="BH3345:BI3346"/>
    <mergeCell ref="BJ3345:BK3346"/>
    <mergeCell ref="BL3345:BM3346"/>
    <mergeCell ref="BN3345:BP3346"/>
    <mergeCell ref="BR3345:BR3346"/>
    <mergeCell ref="AT3345:AU3346"/>
    <mergeCell ref="AV3345:AW3346"/>
    <mergeCell ref="AX3345:AY3346"/>
    <mergeCell ref="AZ3345:BA3346"/>
    <mergeCell ref="BB3345:BC3346"/>
    <mergeCell ref="BD3345:BE3346"/>
    <mergeCell ref="AH3345:AI3346"/>
    <mergeCell ref="AJ3345:AK3346"/>
    <mergeCell ref="AL3345:AM3346"/>
    <mergeCell ref="AN3345:AO3346"/>
    <mergeCell ref="AP3345:AQ3346"/>
    <mergeCell ref="AR3345:AS3346"/>
    <mergeCell ref="T3345:U3346"/>
    <mergeCell ref="X3345:Y3346"/>
    <mergeCell ref="Z3345:AA3346"/>
    <mergeCell ref="AB3345:AC3346"/>
    <mergeCell ref="AD3345:AE3346"/>
    <mergeCell ref="AF3345:AG3346"/>
    <mergeCell ref="BF3341:BG3342"/>
    <mergeCell ref="BH3341:BI3342"/>
    <mergeCell ref="BJ3341:BK3342"/>
    <mergeCell ref="BL3341:BM3342"/>
    <mergeCell ref="BN3341:BP3342"/>
    <mergeCell ref="BR3341:BR3342"/>
    <mergeCell ref="AT3341:AU3342"/>
    <mergeCell ref="AV3341:AW3342"/>
    <mergeCell ref="AX3341:AY3342"/>
    <mergeCell ref="AZ3341:BA3342"/>
    <mergeCell ref="BB3341:BC3342"/>
    <mergeCell ref="BD3341:BE3342"/>
    <mergeCell ref="AH3341:AI3342"/>
    <mergeCell ref="AJ3341:AK3342"/>
    <mergeCell ref="AL3341:AM3342"/>
    <mergeCell ref="AN3341:AO3342"/>
    <mergeCell ref="AP3341:AQ3342"/>
    <mergeCell ref="AR3341:AS3342"/>
    <mergeCell ref="T3341:U3342"/>
    <mergeCell ref="X3341:Y3342"/>
    <mergeCell ref="Z3341:AA3342"/>
    <mergeCell ref="AB3341:AC3342"/>
    <mergeCell ref="AD3341:AE3342"/>
    <mergeCell ref="AF3341:AG3342"/>
    <mergeCell ref="H3341:I3342"/>
    <mergeCell ref="J3341:K3342"/>
    <mergeCell ref="L3341:M3342"/>
    <mergeCell ref="N3341:O3342"/>
    <mergeCell ref="P3341:Q3342"/>
    <mergeCell ref="R3341:S3342"/>
    <mergeCell ref="BL3343:BM3344"/>
    <mergeCell ref="BN3343:BP3344"/>
    <mergeCell ref="BR3343:BR3344"/>
    <mergeCell ref="BQ3343:BQ3344"/>
    <mergeCell ref="BB3337:BC3338"/>
    <mergeCell ref="BD3337:BE3338"/>
    <mergeCell ref="AH3337:AI3338"/>
    <mergeCell ref="AJ3337:AK3338"/>
    <mergeCell ref="AL3337:AM3338"/>
    <mergeCell ref="AN3337:AO3338"/>
    <mergeCell ref="AP3337:AQ3338"/>
    <mergeCell ref="AR3337:AS3338"/>
    <mergeCell ref="T3337:U3338"/>
    <mergeCell ref="X3337:Y3338"/>
    <mergeCell ref="Z3337:AA3338"/>
    <mergeCell ref="AB3337:AC3338"/>
    <mergeCell ref="AD3337:AE3338"/>
    <mergeCell ref="AF3337:AG3338"/>
    <mergeCell ref="H3337:I3338"/>
    <mergeCell ref="J3337:K3338"/>
    <mergeCell ref="L3337:M3338"/>
    <mergeCell ref="N3337:O3338"/>
    <mergeCell ref="P3337:Q3338"/>
    <mergeCell ref="R3337:S3338"/>
    <mergeCell ref="BL3339:BM3340"/>
    <mergeCell ref="BN3339:BP3340"/>
    <mergeCell ref="BR3339:BR3340"/>
    <mergeCell ref="BS3339:BS3340"/>
    <mergeCell ref="C3340:D3340"/>
    <mergeCell ref="B3341:B3342"/>
    <mergeCell ref="C3341:D3341"/>
    <mergeCell ref="E3341:E3342"/>
    <mergeCell ref="F3341:F3342"/>
    <mergeCell ref="G3341:G3342"/>
    <mergeCell ref="AZ3339:BA3340"/>
    <mergeCell ref="BB3339:BC3340"/>
    <mergeCell ref="BD3339:BE3340"/>
    <mergeCell ref="BF3339:BG3340"/>
    <mergeCell ref="BH3339:BI3340"/>
    <mergeCell ref="BJ3339:BK3340"/>
    <mergeCell ref="AN3339:AO3340"/>
    <mergeCell ref="AP3339:AQ3340"/>
    <mergeCell ref="AR3339:AS3340"/>
    <mergeCell ref="AT3339:AU3340"/>
    <mergeCell ref="AV3339:AW3340"/>
    <mergeCell ref="AX3339:AY3340"/>
    <mergeCell ref="AB3339:AC3340"/>
    <mergeCell ref="AD3339:AE3340"/>
    <mergeCell ref="AF3339:AG3340"/>
    <mergeCell ref="AH3339:AI3340"/>
    <mergeCell ref="AJ3339:AK3340"/>
    <mergeCell ref="AL3339:AM3340"/>
    <mergeCell ref="N3339:O3340"/>
    <mergeCell ref="P3339:Q3340"/>
    <mergeCell ref="R3339:S3340"/>
    <mergeCell ref="T3339:U3340"/>
    <mergeCell ref="X3339:Y3340"/>
    <mergeCell ref="Z3339:AA3340"/>
    <mergeCell ref="BS3341:BS3342"/>
    <mergeCell ref="C3342:D3342"/>
    <mergeCell ref="B3339:B3340"/>
    <mergeCell ref="C3339:D3339"/>
    <mergeCell ref="E3339:E3340"/>
    <mergeCell ref="F3339:F3340"/>
    <mergeCell ref="G3339:G3340"/>
    <mergeCell ref="H3339:I3340"/>
    <mergeCell ref="J3339:K3340"/>
    <mergeCell ref="L3339:M3340"/>
    <mergeCell ref="Z3333:AA3334"/>
    <mergeCell ref="AB3333:AC3334"/>
    <mergeCell ref="AD3333:AE3334"/>
    <mergeCell ref="AF3333:AG3334"/>
    <mergeCell ref="H3333:I3334"/>
    <mergeCell ref="J3333:K3334"/>
    <mergeCell ref="L3333:M3334"/>
    <mergeCell ref="N3333:O3334"/>
    <mergeCell ref="P3333:Q3334"/>
    <mergeCell ref="R3333:S3334"/>
    <mergeCell ref="BL3335:BM3336"/>
    <mergeCell ref="BN3335:BP3336"/>
    <mergeCell ref="BR3335:BR3336"/>
    <mergeCell ref="BS3335:BS3336"/>
    <mergeCell ref="C3336:D3336"/>
    <mergeCell ref="B3337:B3338"/>
    <mergeCell ref="C3337:D3337"/>
    <mergeCell ref="E3337:E3338"/>
    <mergeCell ref="F3337:F3338"/>
    <mergeCell ref="G3337:G3338"/>
    <mergeCell ref="AZ3335:BA3336"/>
    <mergeCell ref="BB3335:BC3336"/>
    <mergeCell ref="BD3335:BE3336"/>
    <mergeCell ref="BF3335:BG3336"/>
    <mergeCell ref="BH3335:BI3336"/>
    <mergeCell ref="BJ3335:BK3336"/>
    <mergeCell ref="AN3335:AO3336"/>
    <mergeCell ref="AP3335:AQ3336"/>
    <mergeCell ref="AR3335:AS3336"/>
    <mergeCell ref="AT3335:AU3336"/>
    <mergeCell ref="AV3335:AW3336"/>
    <mergeCell ref="AX3335:AY3336"/>
    <mergeCell ref="AB3335:AC3336"/>
    <mergeCell ref="AD3335:AE3336"/>
    <mergeCell ref="AF3335:AG3336"/>
    <mergeCell ref="AH3335:AI3336"/>
    <mergeCell ref="AJ3335:AK3336"/>
    <mergeCell ref="AL3335:AM3336"/>
    <mergeCell ref="N3335:O3336"/>
    <mergeCell ref="P3335:Q3336"/>
    <mergeCell ref="R3335:S3336"/>
    <mergeCell ref="T3335:U3336"/>
    <mergeCell ref="X3335:Y3336"/>
    <mergeCell ref="Z3335:AA3336"/>
    <mergeCell ref="BS3337:BS3338"/>
    <mergeCell ref="C3338:D3338"/>
    <mergeCell ref="B3335:B3336"/>
    <mergeCell ref="C3335:D3335"/>
    <mergeCell ref="E3335:E3336"/>
    <mergeCell ref="F3335:F3336"/>
    <mergeCell ref="G3335:G3336"/>
    <mergeCell ref="H3335:I3336"/>
    <mergeCell ref="J3335:K3336"/>
    <mergeCell ref="L3335:M3336"/>
    <mergeCell ref="BF3337:BG3338"/>
    <mergeCell ref="BH3337:BI3338"/>
    <mergeCell ref="BJ3337:BK3338"/>
    <mergeCell ref="BL3337:BM3338"/>
    <mergeCell ref="BN3337:BP3338"/>
    <mergeCell ref="BR3337:BR3338"/>
    <mergeCell ref="AT3337:AU3338"/>
    <mergeCell ref="AV3337:AW3338"/>
    <mergeCell ref="AX3337:AY3338"/>
    <mergeCell ref="AZ3337:BA3338"/>
    <mergeCell ref="BL3331:BM3332"/>
    <mergeCell ref="BN3331:BP3332"/>
    <mergeCell ref="BR3331:BR3332"/>
    <mergeCell ref="BS3331:BS3332"/>
    <mergeCell ref="C3332:D3332"/>
    <mergeCell ref="B3333:B3334"/>
    <mergeCell ref="C3333:D3333"/>
    <mergeCell ref="E3333:E3334"/>
    <mergeCell ref="F3333:F3334"/>
    <mergeCell ref="G3333:G3334"/>
    <mergeCell ref="AZ3331:BA3332"/>
    <mergeCell ref="BB3331:BC3332"/>
    <mergeCell ref="BD3331:BE3332"/>
    <mergeCell ref="BF3331:BG3332"/>
    <mergeCell ref="BH3331:BI3332"/>
    <mergeCell ref="BJ3331:BK3332"/>
    <mergeCell ref="AN3331:AO3332"/>
    <mergeCell ref="AP3331:AQ3332"/>
    <mergeCell ref="AR3331:AS3332"/>
    <mergeCell ref="AT3331:AU3332"/>
    <mergeCell ref="AV3331:AW3332"/>
    <mergeCell ref="AX3331:AY3332"/>
    <mergeCell ref="AB3331:AC3332"/>
    <mergeCell ref="AD3331:AE3332"/>
    <mergeCell ref="AF3331:AG3332"/>
    <mergeCell ref="AH3331:AI3332"/>
    <mergeCell ref="AJ3331:AK3332"/>
    <mergeCell ref="AL3331:AM3332"/>
    <mergeCell ref="N3331:O3332"/>
    <mergeCell ref="P3331:Q3332"/>
    <mergeCell ref="R3331:S3332"/>
    <mergeCell ref="T3331:U3332"/>
    <mergeCell ref="X3331:Y3332"/>
    <mergeCell ref="Z3331:AA3332"/>
    <mergeCell ref="BS3333:BS3334"/>
    <mergeCell ref="C3334:D3334"/>
    <mergeCell ref="B3331:B3332"/>
    <mergeCell ref="C3331:D3331"/>
    <mergeCell ref="E3331:E3332"/>
    <mergeCell ref="F3331:F3332"/>
    <mergeCell ref="G3331:G3332"/>
    <mergeCell ref="H3331:I3332"/>
    <mergeCell ref="J3331:K3332"/>
    <mergeCell ref="L3331:M3332"/>
    <mergeCell ref="BF3333:BG3334"/>
    <mergeCell ref="BH3333:BI3334"/>
    <mergeCell ref="BJ3333:BK3334"/>
    <mergeCell ref="BL3333:BM3334"/>
    <mergeCell ref="BN3333:BP3334"/>
    <mergeCell ref="BR3333:BR3334"/>
    <mergeCell ref="AT3333:AU3334"/>
    <mergeCell ref="AV3333:AW3334"/>
    <mergeCell ref="AX3333:AY3334"/>
    <mergeCell ref="AZ3333:BA3334"/>
    <mergeCell ref="BB3333:BC3334"/>
    <mergeCell ref="BD3333:BE3334"/>
    <mergeCell ref="AH3333:AI3334"/>
    <mergeCell ref="AJ3333:AK3334"/>
    <mergeCell ref="AL3333:AM3334"/>
    <mergeCell ref="AN3333:AO3334"/>
    <mergeCell ref="AP3333:AQ3334"/>
    <mergeCell ref="AR3333:AS3334"/>
    <mergeCell ref="T3333:U3334"/>
    <mergeCell ref="X3333:Y3334"/>
    <mergeCell ref="C3327:D3327"/>
    <mergeCell ref="E3327:E3328"/>
    <mergeCell ref="F3327:F3328"/>
    <mergeCell ref="G3327:G3328"/>
    <mergeCell ref="H3327:I3328"/>
    <mergeCell ref="J3327:K3328"/>
    <mergeCell ref="L3327:M3328"/>
    <mergeCell ref="BF3329:BG3330"/>
    <mergeCell ref="BH3329:BI3330"/>
    <mergeCell ref="BJ3329:BK3330"/>
    <mergeCell ref="BL3329:BM3330"/>
    <mergeCell ref="BN3329:BP3330"/>
    <mergeCell ref="BR3329:BR3330"/>
    <mergeCell ref="AT3329:AU3330"/>
    <mergeCell ref="AV3329:AW3330"/>
    <mergeCell ref="AX3329:AY3330"/>
    <mergeCell ref="AZ3329:BA3330"/>
    <mergeCell ref="BB3329:BC3330"/>
    <mergeCell ref="BD3329:BE3330"/>
    <mergeCell ref="AH3329:AI3330"/>
    <mergeCell ref="AJ3329:AK3330"/>
    <mergeCell ref="AL3329:AM3330"/>
    <mergeCell ref="AN3329:AO3330"/>
    <mergeCell ref="AP3329:AQ3330"/>
    <mergeCell ref="AR3329:AS3330"/>
    <mergeCell ref="T3329:U3330"/>
    <mergeCell ref="X3329:Y3330"/>
    <mergeCell ref="Z3329:AA3330"/>
    <mergeCell ref="AB3329:AC3330"/>
    <mergeCell ref="AD3329:AE3330"/>
    <mergeCell ref="AF3329:AG3330"/>
    <mergeCell ref="H3329:I3330"/>
    <mergeCell ref="J3329:K3330"/>
    <mergeCell ref="L3329:M3330"/>
    <mergeCell ref="N3329:O3330"/>
    <mergeCell ref="P3329:Q3330"/>
    <mergeCell ref="R3329:S3330"/>
    <mergeCell ref="BQ3327:BQ3328"/>
    <mergeCell ref="BQ3329:BQ3330"/>
    <mergeCell ref="BL3325:BM3326"/>
    <mergeCell ref="BN3325:BP3326"/>
    <mergeCell ref="BR3325:BR3326"/>
    <mergeCell ref="AT3325:AU3326"/>
    <mergeCell ref="AV3325:AW3326"/>
    <mergeCell ref="AX3325:AY3326"/>
    <mergeCell ref="AZ3325:BA3326"/>
    <mergeCell ref="BB3325:BC3326"/>
    <mergeCell ref="BD3325:BE3326"/>
    <mergeCell ref="AH3325:AI3326"/>
    <mergeCell ref="AJ3325:AK3326"/>
    <mergeCell ref="AL3325:AM3326"/>
    <mergeCell ref="AN3325:AO3326"/>
    <mergeCell ref="AP3325:AQ3326"/>
    <mergeCell ref="AR3325:AS3326"/>
    <mergeCell ref="T3325:U3326"/>
    <mergeCell ref="X3325:Y3326"/>
    <mergeCell ref="Z3325:AA3326"/>
    <mergeCell ref="AB3325:AC3326"/>
    <mergeCell ref="AD3325:AE3326"/>
    <mergeCell ref="AF3325:AG3326"/>
    <mergeCell ref="H3325:I3326"/>
    <mergeCell ref="J3325:K3326"/>
    <mergeCell ref="L3325:M3326"/>
    <mergeCell ref="N3325:O3326"/>
    <mergeCell ref="P3325:Q3326"/>
    <mergeCell ref="R3325:S3326"/>
    <mergeCell ref="BL3327:BM3328"/>
    <mergeCell ref="BN3327:BP3328"/>
    <mergeCell ref="BR3327:BR3328"/>
    <mergeCell ref="BS3327:BS3328"/>
    <mergeCell ref="C3328:D3328"/>
    <mergeCell ref="B3329:B3330"/>
    <mergeCell ref="C3329:D3329"/>
    <mergeCell ref="E3329:E3330"/>
    <mergeCell ref="F3329:F3330"/>
    <mergeCell ref="G3329:G3330"/>
    <mergeCell ref="AZ3327:BA3328"/>
    <mergeCell ref="BB3327:BC3328"/>
    <mergeCell ref="BD3327:BE3328"/>
    <mergeCell ref="BF3327:BG3328"/>
    <mergeCell ref="BH3327:BI3328"/>
    <mergeCell ref="BJ3327:BK3328"/>
    <mergeCell ref="AN3327:AO3328"/>
    <mergeCell ref="AP3327:AQ3328"/>
    <mergeCell ref="AR3327:AS3328"/>
    <mergeCell ref="AT3327:AU3328"/>
    <mergeCell ref="AV3327:AW3328"/>
    <mergeCell ref="AX3327:AY3328"/>
    <mergeCell ref="AB3327:AC3328"/>
    <mergeCell ref="AD3327:AE3328"/>
    <mergeCell ref="AF3327:AG3328"/>
    <mergeCell ref="AH3327:AI3328"/>
    <mergeCell ref="AJ3327:AK3328"/>
    <mergeCell ref="AL3327:AM3328"/>
    <mergeCell ref="N3327:O3328"/>
    <mergeCell ref="P3327:Q3328"/>
    <mergeCell ref="R3327:S3328"/>
    <mergeCell ref="T3327:U3328"/>
    <mergeCell ref="X3327:Y3328"/>
    <mergeCell ref="Z3327:AA3328"/>
    <mergeCell ref="BS3329:BS3330"/>
    <mergeCell ref="C3330:D3330"/>
    <mergeCell ref="B3327:B3328"/>
    <mergeCell ref="AJ3321:AK3322"/>
    <mergeCell ref="AL3321:AM3322"/>
    <mergeCell ref="AN3321:AO3322"/>
    <mergeCell ref="AP3321:AQ3322"/>
    <mergeCell ref="AR3321:AS3322"/>
    <mergeCell ref="T3321:U3322"/>
    <mergeCell ref="X3321:Y3322"/>
    <mergeCell ref="Z3321:AA3322"/>
    <mergeCell ref="AB3321:AC3322"/>
    <mergeCell ref="AD3321:AE3322"/>
    <mergeCell ref="AF3321:AG3322"/>
    <mergeCell ref="H3321:I3322"/>
    <mergeCell ref="J3321:K3322"/>
    <mergeCell ref="L3321:M3322"/>
    <mergeCell ref="N3321:O3322"/>
    <mergeCell ref="P3321:Q3322"/>
    <mergeCell ref="R3321:S3322"/>
    <mergeCell ref="BL3323:BM3324"/>
    <mergeCell ref="BN3323:BP3324"/>
    <mergeCell ref="BR3323:BR3324"/>
    <mergeCell ref="BS3323:BS3324"/>
    <mergeCell ref="C3324:D3324"/>
    <mergeCell ref="B3325:B3326"/>
    <mergeCell ref="C3325:D3325"/>
    <mergeCell ref="E3325:E3326"/>
    <mergeCell ref="F3325:F3326"/>
    <mergeCell ref="G3325:G3326"/>
    <mergeCell ref="AZ3323:BA3324"/>
    <mergeCell ref="BB3323:BC3324"/>
    <mergeCell ref="BD3323:BE3324"/>
    <mergeCell ref="BF3323:BG3324"/>
    <mergeCell ref="BH3323:BI3324"/>
    <mergeCell ref="BJ3323:BK3324"/>
    <mergeCell ref="AN3323:AO3324"/>
    <mergeCell ref="AP3323:AQ3324"/>
    <mergeCell ref="AR3323:AS3324"/>
    <mergeCell ref="AT3323:AU3324"/>
    <mergeCell ref="AV3323:AW3324"/>
    <mergeCell ref="AX3323:AY3324"/>
    <mergeCell ref="AB3323:AC3324"/>
    <mergeCell ref="AD3323:AE3324"/>
    <mergeCell ref="AF3323:AG3324"/>
    <mergeCell ref="AH3323:AI3324"/>
    <mergeCell ref="AJ3323:AK3324"/>
    <mergeCell ref="AL3323:AM3324"/>
    <mergeCell ref="N3323:O3324"/>
    <mergeCell ref="P3323:Q3324"/>
    <mergeCell ref="R3323:S3324"/>
    <mergeCell ref="T3323:U3324"/>
    <mergeCell ref="X3323:Y3324"/>
    <mergeCell ref="Z3323:AA3324"/>
    <mergeCell ref="BS3325:BS3326"/>
    <mergeCell ref="C3326:D3326"/>
    <mergeCell ref="B3323:B3324"/>
    <mergeCell ref="C3323:D3323"/>
    <mergeCell ref="E3323:E3324"/>
    <mergeCell ref="F3323:F3324"/>
    <mergeCell ref="G3323:G3324"/>
    <mergeCell ref="H3323:I3324"/>
    <mergeCell ref="J3323:K3324"/>
    <mergeCell ref="L3323:M3324"/>
    <mergeCell ref="BF3325:BG3326"/>
    <mergeCell ref="BH3325:BI3326"/>
    <mergeCell ref="BJ3325:BK3326"/>
    <mergeCell ref="B3315:B3316"/>
    <mergeCell ref="C3315:D3315"/>
    <mergeCell ref="E3315:E3316"/>
    <mergeCell ref="F3315:F3316"/>
    <mergeCell ref="G3315:G3316"/>
    <mergeCell ref="J3317:K3318"/>
    <mergeCell ref="L3317:M3318"/>
    <mergeCell ref="N3317:O3318"/>
    <mergeCell ref="P3317:Q3318"/>
    <mergeCell ref="R3317:S3318"/>
    <mergeCell ref="BL3319:BM3320"/>
    <mergeCell ref="BN3319:BP3320"/>
    <mergeCell ref="BR3319:BR3320"/>
    <mergeCell ref="BS3319:BS3320"/>
    <mergeCell ref="C3320:D3320"/>
    <mergeCell ref="B3321:B3322"/>
    <mergeCell ref="C3321:D3321"/>
    <mergeCell ref="E3321:E3322"/>
    <mergeCell ref="F3321:F3322"/>
    <mergeCell ref="G3321:G3322"/>
    <mergeCell ref="AZ3319:BA3320"/>
    <mergeCell ref="BB3319:BC3320"/>
    <mergeCell ref="BD3319:BE3320"/>
    <mergeCell ref="BF3319:BG3320"/>
    <mergeCell ref="BH3319:BI3320"/>
    <mergeCell ref="BJ3319:BK3320"/>
    <mergeCell ref="AN3319:AO3320"/>
    <mergeCell ref="AP3319:AQ3320"/>
    <mergeCell ref="AR3319:AS3320"/>
    <mergeCell ref="AT3319:AU3320"/>
    <mergeCell ref="AV3319:AW3320"/>
    <mergeCell ref="AX3319:AY3320"/>
    <mergeCell ref="AB3319:AC3320"/>
    <mergeCell ref="AD3319:AE3320"/>
    <mergeCell ref="AF3319:AG3320"/>
    <mergeCell ref="AH3319:AI3320"/>
    <mergeCell ref="AJ3319:AK3320"/>
    <mergeCell ref="AL3319:AM3320"/>
    <mergeCell ref="N3319:O3320"/>
    <mergeCell ref="P3319:Q3320"/>
    <mergeCell ref="R3319:S3320"/>
    <mergeCell ref="T3319:U3320"/>
    <mergeCell ref="X3319:Y3320"/>
    <mergeCell ref="Z3319:AA3320"/>
    <mergeCell ref="BS3321:BS3322"/>
    <mergeCell ref="C3322:D3322"/>
    <mergeCell ref="B3317:B3318"/>
    <mergeCell ref="C3317:D3317"/>
    <mergeCell ref="E3317:E3318"/>
    <mergeCell ref="F3317:F3318"/>
    <mergeCell ref="G3317:G3318"/>
    <mergeCell ref="BF3321:BG3322"/>
    <mergeCell ref="BH3321:BI3322"/>
    <mergeCell ref="BJ3321:BK3322"/>
    <mergeCell ref="BL3321:BM3322"/>
    <mergeCell ref="BN3321:BP3322"/>
    <mergeCell ref="BR3321:BR3322"/>
    <mergeCell ref="AT3321:AU3322"/>
    <mergeCell ref="AV3321:AW3322"/>
    <mergeCell ref="AX3321:AY3322"/>
    <mergeCell ref="AZ3321:BA3322"/>
    <mergeCell ref="BB3321:BC3322"/>
    <mergeCell ref="BD3321:BE3322"/>
    <mergeCell ref="AH3321:AI3322"/>
    <mergeCell ref="C3318:D3318"/>
    <mergeCell ref="B3319:B3320"/>
    <mergeCell ref="C3319:D3319"/>
    <mergeCell ref="E3319:E3320"/>
    <mergeCell ref="F3319:F3320"/>
    <mergeCell ref="G3319:G3320"/>
    <mergeCell ref="H3319:I3320"/>
    <mergeCell ref="J3319:K3320"/>
    <mergeCell ref="L3319:M3320"/>
    <mergeCell ref="BF3317:BG3318"/>
    <mergeCell ref="BH3317:BI3318"/>
    <mergeCell ref="BJ3317:BK3318"/>
    <mergeCell ref="BL3317:BM3318"/>
    <mergeCell ref="BN3317:BP3318"/>
    <mergeCell ref="BR3317:BR3318"/>
    <mergeCell ref="AT3317:AU3318"/>
    <mergeCell ref="AV3317:AW3318"/>
    <mergeCell ref="AX3317:AY3318"/>
    <mergeCell ref="AZ3317:BA3318"/>
    <mergeCell ref="BB3317:BC3318"/>
    <mergeCell ref="BD3317:BE3318"/>
    <mergeCell ref="AH3317:AI3318"/>
    <mergeCell ref="AJ3317:AK3318"/>
    <mergeCell ref="AL3317:AM3318"/>
    <mergeCell ref="AN3317:AO3318"/>
    <mergeCell ref="AP3317:AQ3318"/>
    <mergeCell ref="AR3317:AS3318"/>
    <mergeCell ref="T3317:U3318"/>
    <mergeCell ref="X3317:Y3318"/>
    <mergeCell ref="Z3317:AA3318"/>
    <mergeCell ref="AB3317:AC3318"/>
    <mergeCell ref="AD3317:AE3318"/>
    <mergeCell ref="AF3317:AG3318"/>
    <mergeCell ref="H3317:I3318"/>
    <mergeCell ref="BQ3317:BQ3318"/>
    <mergeCell ref="AD3313:AI3313"/>
    <mergeCell ref="AJ3313:AO3313"/>
    <mergeCell ref="AP3313:AU3313"/>
    <mergeCell ref="AV3313:BA3313"/>
    <mergeCell ref="BB3313:BG3313"/>
    <mergeCell ref="BL3315:BM3316"/>
    <mergeCell ref="BN3315:BP3316"/>
    <mergeCell ref="BR3315:BR3316"/>
    <mergeCell ref="BS3315:BS3316"/>
    <mergeCell ref="AZ3315:BA3316"/>
    <mergeCell ref="BB3315:BC3316"/>
    <mergeCell ref="BD3315:BE3316"/>
    <mergeCell ref="BF3315:BG3316"/>
    <mergeCell ref="BH3315:BI3316"/>
    <mergeCell ref="BJ3315:BK3316"/>
    <mergeCell ref="AN3315:AO3316"/>
    <mergeCell ref="AP3315:AQ3316"/>
    <mergeCell ref="AR3315:AS3316"/>
    <mergeCell ref="AT3315:AU3316"/>
    <mergeCell ref="AV3315:AW3316"/>
    <mergeCell ref="AX3315:AY3316"/>
    <mergeCell ref="AB3315:AC3316"/>
    <mergeCell ref="AD3315:AE3316"/>
    <mergeCell ref="AF3315:AG3316"/>
    <mergeCell ref="AH3315:AI3316"/>
    <mergeCell ref="AJ3315:AK3316"/>
    <mergeCell ref="AL3315:AM3316"/>
    <mergeCell ref="N3315:O3316"/>
    <mergeCell ref="P3315:Q3316"/>
    <mergeCell ref="R3315:S3316"/>
    <mergeCell ref="T3315:U3316"/>
    <mergeCell ref="X3315:Y3316"/>
    <mergeCell ref="Z3315:AA3316"/>
    <mergeCell ref="BQ3313:BQ3314"/>
    <mergeCell ref="BQ3315:BQ3316"/>
    <mergeCell ref="AV3314:AW3314"/>
    <mergeCell ref="BH3313:BM3313"/>
    <mergeCell ref="BN3313:BP3314"/>
    <mergeCell ref="BR3313:BR3314"/>
    <mergeCell ref="BS3313:BS3314"/>
    <mergeCell ref="B3303:C3303"/>
    <mergeCell ref="H3303:J3303"/>
    <mergeCell ref="L3303:N3303"/>
    <mergeCell ref="O3303:R3303"/>
    <mergeCell ref="S3301:U3301"/>
    <mergeCell ref="Y3301:AA3301"/>
    <mergeCell ref="AB3301:AE3301"/>
    <mergeCell ref="AF3301:AH3301"/>
    <mergeCell ref="AJ3301:AL3301"/>
    <mergeCell ref="AM3301:AP3301"/>
    <mergeCell ref="BJ3314:BK3314"/>
    <mergeCell ref="BL3314:BM3314"/>
    <mergeCell ref="B3301:C3301"/>
    <mergeCell ref="H3301:J3301"/>
    <mergeCell ref="L3301:N3301"/>
    <mergeCell ref="O3301:R3301"/>
    <mergeCell ref="AD3314:AE3314"/>
    <mergeCell ref="AF3314:AG3314"/>
    <mergeCell ref="AH3314:AI3314"/>
    <mergeCell ref="AJ3314:AK3314"/>
    <mergeCell ref="C3316:D3316"/>
    <mergeCell ref="BF3310:BO3310"/>
    <mergeCell ref="B3313:B3314"/>
    <mergeCell ref="C3313:D3314"/>
    <mergeCell ref="F3313:F3314"/>
    <mergeCell ref="G3313:G3314"/>
    <mergeCell ref="H3313:I3314"/>
    <mergeCell ref="J3313:O3313"/>
    <mergeCell ref="P3313:U3313"/>
    <mergeCell ref="X3313:Y3314"/>
    <mergeCell ref="Z3313:AA3314"/>
    <mergeCell ref="B3306:BP3306"/>
    <mergeCell ref="E3308:AE3308"/>
    <mergeCell ref="AG3308:AM3308"/>
    <mergeCell ref="AN3308:BO3308"/>
    <mergeCell ref="C3310:D3310"/>
    <mergeCell ref="E3310:AE3310"/>
    <mergeCell ref="AG3310:AJ3310"/>
    <mergeCell ref="AK3310:BB3310"/>
    <mergeCell ref="BC3310:BE3310"/>
    <mergeCell ref="AQ3303:AS3303"/>
    <mergeCell ref="AU3303:AW3303"/>
    <mergeCell ref="BB3303:BF3303"/>
    <mergeCell ref="BG3303:BI3303"/>
    <mergeCell ref="BK3303:BM3303"/>
    <mergeCell ref="BC3304:BP3304"/>
    <mergeCell ref="S3303:U3303"/>
    <mergeCell ref="Y3303:AA3303"/>
    <mergeCell ref="AB3303:AE3303"/>
    <mergeCell ref="AF3303:AH3303"/>
    <mergeCell ref="AJ3303:AL3303"/>
    <mergeCell ref="AM3303:AP3303"/>
    <mergeCell ref="H3315:I3316"/>
    <mergeCell ref="J3315:K3316"/>
    <mergeCell ref="L3315:M3316"/>
    <mergeCell ref="AX3314:AY3314"/>
    <mergeCell ref="AZ3314:BA3314"/>
    <mergeCell ref="BB3314:BC3314"/>
    <mergeCell ref="BD3314:BE3314"/>
    <mergeCell ref="BF3314:BG3314"/>
    <mergeCell ref="BH3314:BI3314"/>
    <mergeCell ref="AL3314:AM3314"/>
    <mergeCell ref="AN3314:AO3314"/>
    <mergeCell ref="AP3314:AQ3314"/>
    <mergeCell ref="BJ3294:BK3295"/>
    <mergeCell ref="BL3294:BM3295"/>
    <mergeCell ref="BN3294:BP3295"/>
    <mergeCell ref="BR3294:BR3295"/>
    <mergeCell ref="AT3294:AU3295"/>
    <mergeCell ref="AV3294:AW3295"/>
    <mergeCell ref="AX3294:AY3295"/>
    <mergeCell ref="AZ3294:BA3295"/>
    <mergeCell ref="BB3294:BC3295"/>
    <mergeCell ref="BD3294:BE3295"/>
    <mergeCell ref="AH3294:AI3295"/>
    <mergeCell ref="AJ3294:AK3295"/>
    <mergeCell ref="AL3294:AM3295"/>
    <mergeCell ref="AN3294:AO3295"/>
    <mergeCell ref="AP3294:AQ3295"/>
    <mergeCell ref="AR3294:AS3295"/>
    <mergeCell ref="T3294:U3295"/>
    <mergeCell ref="X3294:Y3295"/>
    <mergeCell ref="Z3294:AA3295"/>
    <mergeCell ref="AB3294:AC3295"/>
    <mergeCell ref="AD3294:AE3295"/>
    <mergeCell ref="AF3294:AG3295"/>
    <mergeCell ref="H3294:I3295"/>
    <mergeCell ref="J3294:K3295"/>
    <mergeCell ref="L3294:M3295"/>
    <mergeCell ref="N3294:O3295"/>
    <mergeCell ref="P3294:Q3295"/>
    <mergeCell ref="R3294:S3295"/>
    <mergeCell ref="BQ3296:BQ3297"/>
    <mergeCell ref="BS3296:BS3297"/>
    <mergeCell ref="B3298:C3298"/>
    <mergeCell ref="BF3296:BG3297"/>
    <mergeCell ref="BH3296:BI3297"/>
    <mergeCell ref="BJ3296:BK3297"/>
    <mergeCell ref="BL3296:BM3297"/>
    <mergeCell ref="BN3296:BP3297"/>
    <mergeCell ref="BR3296:BR3297"/>
    <mergeCell ref="AT3296:AU3297"/>
    <mergeCell ref="AV3296:AW3297"/>
    <mergeCell ref="AX3296:AY3297"/>
    <mergeCell ref="AZ3296:BA3297"/>
    <mergeCell ref="BB3296:BC3297"/>
    <mergeCell ref="BD3296:BE3297"/>
    <mergeCell ref="AH3296:AI3297"/>
    <mergeCell ref="AJ3296:AK3297"/>
    <mergeCell ref="AL3296:AM3297"/>
    <mergeCell ref="AN3296:AO3297"/>
    <mergeCell ref="AP3296:AQ3297"/>
    <mergeCell ref="AR3296:AS3297"/>
    <mergeCell ref="T3296:U3297"/>
    <mergeCell ref="X3296:Y3297"/>
    <mergeCell ref="Z3296:AA3297"/>
    <mergeCell ref="AB3296:AC3297"/>
    <mergeCell ref="AD3296:AE3297"/>
    <mergeCell ref="AF3296:AG3297"/>
    <mergeCell ref="B3296:C3297"/>
    <mergeCell ref="D3296:E3297"/>
    <mergeCell ref="H3296:I3297"/>
    <mergeCell ref="J3296:K3297"/>
    <mergeCell ref="L3296:M3297"/>
    <mergeCell ref="N3296:O3297"/>
    <mergeCell ref="P3296:Q3297"/>
    <mergeCell ref="R3296:S3297"/>
    <mergeCell ref="AL3290:AM3291"/>
    <mergeCell ref="AN3290:AO3291"/>
    <mergeCell ref="AP3290:AQ3291"/>
    <mergeCell ref="AR3290:AS3291"/>
    <mergeCell ref="T3290:U3291"/>
    <mergeCell ref="X3290:Y3291"/>
    <mergeCell ref="Z3290:AA3291"/>
    <mergeCell ref="AB3290:AC3291"/>
    <mergeCell ref="AD3290:AE3291"/>
    <mergeCell ref="AF3290:AG3291"/>
    <mergeCell ref="H3290:I3291"/>
    <mergeCell ref="J3290:K3291"/>
    <mergeCell ref="L3290:M3291"/>
    <mergeCell ref="N3290:O3291"/>
    <mergeCell ref="P3290:Q3291"/>
    <mergeCell ref="R3290:S3291"/>
    <mergeCell ref="BL3292:BM3293"/>
    <mergeCell ref="BN3292:BP3293"/>
    <mergeCell ref="BR3292:BR3293"/>
    <mergeCell ref="BS3292:BS3293"/>
    <mergeCell ref="C3293:D3293"/>
    <mergeCell ref="B3294:B3295"/>
    <mergeCell ref="C3294:D3294"/>
    <mergeCell ref="E3294:E3295"/>
    <mergeCell ref="F3294:F3295"/>
    <mergeCell ref="G3294:G3295"/>
    <mergeCell ref="AZ3292:BA3293"/>
    <mergeCell ref="BB3292:BC3293"/>
    <mergeCell ref="BD3292:BE3293"/>
    <mergeCell ref="BF3292:BG3293"/>
    <mergeCell ref="BH3292:BI3293"/>
    <mergeCell ref="BJ3292:BK3293"/>
    <mergeCell ref="AN3292:AO3293"/>
    <mergeCell ref="AP3292:AQ3293"/>
    <mergeCell ref="AR3292:AS3293"/>
    <mergeCell ref="AT3292:AU3293"/>
    <mergeCell ref="AV3292:AW3293"/>
    <mergeCell ref="AX3292:AY3293"/>
    <mergeCell ref="AB3292:AC3293"/>
    <mergeCell ref="AD3292:AE3293"/>
    <mergeCell ref="AF3292:AG3293"/>
    <mergeCell ref="AH3292:AI3293"/>
    <mergeCell ref="AJ3292:AK3293"/>
    <mergeCell ref="AL3292:AM3293"/>
    <mergeCell ref="N3292:O3293"/>
    <mergeCell ref="P3292:Q3293"/>
    <mergeCell ref="R3292:S3293"/>
    <mergeCell ref="T3292:U3293"/>
    <mergeCell ref="X3292:Y3293"/>
    <mergeCell ref="Z3292:AA3293"/>
    <mergeCell ref="BS3294:BS3295"/>
    <mergeCell ref="C3295:D3295"/>
    <mergeCell ref="B3292:B3293"/>
    <mergeCell ref="C3292:D3292"/>
    <mergeCell ref="E3292:E3293"/>
    <mergeCell ref="F3292:F3293"/>
    <mergeCell ref="G3292:G3293"/>
    <mergeCell ref="H3292:I3293"/>
    <mergeCell ref="J3292:K3293"/>
    <mergeCell ref="L3292:M3293"/>
    <mergeCell ref="BQ3292:BQ3293"/>
    <mergeCell ref="BQ3294:BQ3295"/>
    <mergeCell ref="BF3294:BG3295"/>
    <mergeCell ref="BH3294:BI3295"/>
    <mergeCell ref="H3286:I3287"/>
    <mergeCell ref="J3286:K3287"/>
    <mergeCell ref="L3286:M3287"/>
    <mergeCell ref="N3286:O3287"/>
    <mergeCell ref="P3286:Q3287"/>
    <mergeCell ref="R3286:S3287"/>
    <mergeCell ref="BL3288:BM3289"/>
    <mergeCell ref="BN3288:BP3289"/>
    <mergeCell ref="BR3288:BR3289"/>
    <mergeCell ref="BS3288:BS3289"/>
    <mergeCell ref="C3289:D3289"/>
    <mergeCell ref="B3290:B3291"/>
    <mergeCell ref="C3290:D3290"/>
    <mergeCell ref="E3290:E3291"/>
    <mergeCell ref="F3290:F3291"/>
    <mergeCell ref="G3290:G3291"/>
    <mergeCell ref="AZ3288:BA3289"/>
    <mergeCell ref="BB3288:BC3289"/>
    <mergeCell ref="BD3288:BE3289"/>
    <mergeCell ref="BF3288:BG3289"/>
    <mergeCell ref="BH3288:BI3289"/>
    <mergeCell ref="BJ3288:BK3289"/>
    <mergeCell ref="AN3288:AO3289"/>
    <mergeCell ref="AP3288:AQ3289"/>
    <mergeCell ref="AR3288:AS3289"/>
    <mergeCell ref="AT3288:AU3289"/>
    <mergeCell ref="AV3288:AW3289"/>
    <mergeCell ref="AX3288:AY3289"/>
    <mergeCell ref="AB3288:AC3289"/>
    <mergeCell ref="AD3288:AE3289"/>
    <mergeCell ref="AF3288:AG3289"/>
    <mergeCell ref="AH3288:AI3289"/>
    <mergeCell ref="AJ3288:AK3289"/>
    <mergeCell ref="AL3288:AM3289"/>
    <mergeCell ref="N3288:O3289"/>
    <mergeCell ref="P3288:Q3289"/>
    <mergeCell ref="R3288:S3289"/>
    <mergeCell ref="T3288:U3289"/>
    <mergeCell ref="X3288:Y3289"/>
    <mergeCell ref="Z3288:AA3289"/>
    <mergeCell ref="BS3290:BS3291"/>
    <mergeCell ref="C3291:D3291"/>
    <mergeCell ref="B3288:B3289"/>
    <mergeCell ref="C3288:D3288"/>
    <mergeCell ref="E3288:E3289"/>
    <mergeCell ref="F3288:F3289"/>
    <mergeCell ref="G3288:G3289"/>
    <mergeCell ref="H3288:I3289"/>
    <mergeCell ref="J3288:K3289"/>
    <mergeCell ref="L3288:M3289"/>
    <mergeCell ref="BF3290:BG3291"/>
    <mergeCell ref="BH3290:BI3291"/>
    <mergeCell ref="BJ3290:BK3291"/>
    <mergeCell ref="BL3290:BM3291"/>
    <mergeCell ref="BN3290:BP3291"/>
    <mergeCell ref="BR3290:BR3291"/>
    <mergeCell ref="AT3290:AU3291"/>
    <mergeCell ref="AV3290:AW3291"/>
    <mergeCell ref="AX3290:AY3291"/>
    <mergeCell ref="AZ3290:BA3291"/>
    <mergeCell ref="BB3290:BC3291"/>
    <mergeCell ref="BD3290:BE3291"/>
    <mergeCell ref="AH3290:AI3291"/>
    <mergeCell ref="AJ3290:AK3291"/>
    <mergeCell ref="C3285:D3285"/>
    <mergeCell ref="B3286:B3287"/>
    <mergeCell ref="C3286:D3286"/>
    <mergeCell ref="E3286:E3287"/>
    <mergeCell ref="F3286:F3287"/>
    <mergeCell ref="G3286:G3287"/>
    <mergeCell ref="AZ3284:BA3285"/>
    <mergeCell ref="BB3284:BC3285"/>
    <mergeCell ref="BD3284:BE3285"/>
    <mergeCell ref="BF3284:BG3285"/>
    <mergeCell ref="BH3284:BI3285"/>
    <mergeCell ref="BJ3284:BK3285"/>
    <mergeCell ref="AN3284:AO3285"/>
    <mergeCell ref="AP3284:AQ3285"/>
    <mergeCell ref="AR3284:AS3285"/>
    <mergeCell ref="AT3284:AU3285"/>
    <mergeCell ref="AV3284:AW3285"/>
    <mergeCell ref="AX3284:AY3285"/>
    <mergeCell ref="AB3284:AC3285"/>
    <mergeCell ref="AD3284:AE3285"/>
    <mergeCell ref="AF3284:AG3285"/>
    <mergeCell ref="AH3284:AI3285"/>
    <mergeCell ref="AJ3284:AK3285"/>
    <mergeCell ref="AL3284:AM3285"/>
    <mergeCell ref="N3284:O3285"/>
    <mergeCell ref="P3284:Q3285"/>
    <mergeCell ref="R3284:S3285"/>
    <mergeCell ref="T3284:U3285"/>
    <mergeCell ref="X3284:Y3285"/>
    <mergeCell ref="Z3284:AA3285"/>
    <mergeCell ref="BS3286:BS3287"/>
    <mergeCell ref="C3287:D3287"/>
    <mergeCell ref="B3284:B3285"/>
    <mergeCell ref="C3284:D3284"/>
    <mergeCell ref="E3284:E3285"/>
    <mergeCell ref="F3284:F3285"/>
    <mergeCell ref="G3284:G3285"/>
    <mergeCell ref="H3284:I3285"/>
    <mergeCell ref="J3284:K3285"/>
    <mergeCell ref="L3284:M3285"/>
    <mergeCell ref="BF3286:BG3287"/>
    <mergeCell ref="BH3286:BI3287"/>
    <mergeCell ref="BJ3286:BK3287"/>
    <mergeCell ref="BL3286:BM3287"/>
    <mergeCell ref="BN3286:BP3287"/>
    <mergeCell ref="BR3286:BR3287"/>
    <mergeCell ref="AT3286:AU3287"/>
    <mergeCell ref="AV3286:AW3287"/>
    <mergeCell ref="AX3286:AY3287"/>
    <mergeCell ref="AZ3286:BA3287"/>
    <mergeCell ref="BB3286:BC3287"/>
    <mergeCell ref="BD3286:BE3287"/>
    <mergeCell ref="AH3286:AI3287"/>
    <mergeCell ref="AJ3286:AK3287"/>
    <mergeCell ref="AL3286:AM3287"/>
    <mergeCell ref="AN3286:AO3287"/>
    <mergeCell ref="AP3286:AQ3287"/>
    <mergeCell ref="AR3286:AS3287"/>
    <mergeCell ref="T3286:U3287"/>
    <mergeCell ref="X3286:Y3287"/>
    <mergeCell ref="Z3286:AA3287"/>
    <mergeCell ref="AB3286:AC3287"/>
    <mergeCell ref="AD3286:AE3287"/>
    <mergeCell ref="AF3286:AG3287"/>
    <mergeCell ref="BF3282:BG3283"/>
    <mergeCell ref="BH3282:BI3283"/>
    <mergeCell ref="BJ3282:BK3283"/>
    <mergeCell ref="BL3282:BM3283"/>
    <mergeCell ref="BN3282:BP3283"/>
    <mergeCell ref="BR3282:BR3283"/>
    <mergeCell ref="AT3282:AU3283"/>
    <mergeCell ref="AV3282:AW3283"/>
    <mergeCell ref="AX3282:AY3283"/>
    <mergeCell ref="AZ3282:BA3283"/>
    <mergeCell ref="BB3282:BC3283"/>
    <mergeCell ref="BD3282:BE3283"/>
    <mergeCell ref="AH3282:AI3283"/>
    <mergeCell ref="AJ3282:AK3283"/>
    <mergeCell ref="AL3282:AM3283"/>
    <mergeCell ref="AN3282:AO3283"/>
    <mergeCell ref="AP3282:AQ3283"/>
    <mergeCell ref="AR3282:AS3283"/>
    <mergeCell ref="T3282:U3283"/>
    <mergeCell ref="X3282:Y3283"/>
    <mergeCell ref="Z3282:AA3283"/>
    <mergeCell ref="AB3282:AC3283"/>
    <mergeCell ref="AD3282:AE3283"/>
    <mergeCell ref="AF3282:AG3283"/>
    <mergeCell ref="H3282:I3283"/>
    <mergeCell ref="J3282:K3283"/>
    <mergeCell ref="L3282:M3283"/>
    <mergeCell ref="N3282:O3283"/>
    <mergeCell ref="P3282:Q3283"/>
    <mergeCell ref="R3282:S3283"/>
    <mergeCell ref="BL3284:BM3285"/>
    <mergeCell ref="BN3284:BP3285"/>
    <mergeCell ref="BR3284:BR3285"/>
    <mergeCell ref="BQ3284:BQ3285"/>
    <mergeCell ref="BB3278:BC3279"/>
    <mergeCell ref="BD3278:BE3279"/>
    <mergeCell ref="AH3278:AI3279"/>
    <mergeCell ref="AJ3278:AK3279"/>
    <mergeCell ref="AL3278:AM3279"/>
    <mergeCell ref="AN3278:AO3279"/>
    <mergeCell ref="AP3278:AQ3279"/>
    <mergeCell ref="AR3278:AS3279"/>
    <mergeCell ref="T3278:U3279"/>
    <mergeCell ref="X3278:Y3279"/>
    <mergeCell ref="Z3278:AA3279"/>
    <mergeCell ref="AB3278:AC3279"/>
    <mergeCell ref="AD3278:AE3279"/>
    <mergeCell ref="AF3278:AG3279"/>
    <mergeCell ref="H3278:I3279"/>
    <mergeCell ref="J3278:K3279"/>
    <mergeCell ref="L3278:M3279"/>
    <mergeCell ref="N3278:O3279"/>
    <mergeCell ref="P3278:Q3279"/>
    <mergeCell ref="R3278:S3279"/>
    <mergeCell ref="BL3280:BM3281"/>
    <mergeCell ref="BN3280:BP3281"/>
    <mergeCell ref="BR3280:BR3281"/>
    <mergeCell ref="BS3280:BS3281"/>
    <mergeCell ref="C3281:D3281"/>
    <mergeCell ref="B3282:B3283"/>
    <mergeCell ref="C3282:D3282"/>
    <mergeCell ref="E3282:E3283"/>
    <mergeCell ref="F3282:F3283"/>
    <mergeCell ref="G3282:G3283"/>
    <mergeCell ref="AZ3280:BA3281"/>
    <mergeCell ref="BB3280:BC3281"/>
    <mergeCell ref="BD3280:BE3281"/>
    <mergeCell ref="BF3280:BG3281"/>
    <mergeCell ref="BH3280:BI3281"/>
    <mergeCell ref="BJ3280:BK3281"/>
    <mergeCell ref="AN3280:AO3281"/>
    <mergeCell ref="AP3280:AQ3281"/>
    <mergeCell ref="AR3280:AS3281"/>
    <mergeCell ref="AT3280:AU3281"/>
    <mergeCell ref="AV3280:AW3281"/>
    <mergeCell ref="AX3280:AY3281"/>
    <mergeCell ref="AB3280:AC3281"/>
    <mergeCell ref="AD3280:AE3281"/>
    <mergeCell ref="AF3280:AG3281"/>
    <mergeCell ref="AH3280:AI3281"/>
    <mergeCell ref="AJ3280:AK3281"/>
    <mergeCell ref="AL3280:AM3281"/>
    <mergeCell ref="N3280:O3281"/>
    <mergeCell ref="P3280:Q3281"/>
    <mergeCell ref="R3280:S3281"/>
    <mergeCell ref="T3280:U3281"/>
    <mergeCell ref="X3280:Y3281"/>
    <mergeCell ref="Z3280:AA3281"/>
    <mergeCell ref="BS3282:BS3283"/>
    <mergeCell ref="C3283:D3283"/>
    <mergeCell ref="B3280:B3281"/>
    <mergeCell ref="C3280:D3280"/>
    <mergeCell ref="E3280:E3281"/>
    <mergeCell ref="F3280:F3281"/>
    <mergeCell ref="G3280:G3281"/>
    <mergeCell ref="H3280:I3281"/>
    <mergeCell ref="J3280:K3281"/>
    <mergeCell ref="L3280:M3281"/>
    <mergeCell ref="Z3274:AA3275"/>
    <mergeCell ref="AB3274:AC3275"/>
    <mergeCell ref="AD3274:AE3275"/>
    <mergeCell ref="AF3274:AG3275"/>
    <mergeCell ref="H3274:I3275"/>
    <mergeCell ref="J3274:K3275"/>
    <mergeCell ref="L3274:M3275"/>
    <mergeCell ref="N3274:O3275"/>
    <mergeCell ref="P3274:Q3275"/>
    <mergeCell ref="R3274:S3275"/>
    <mergeCell ref="BL3276:BM3277"/>
    <mergeCell ref="BN3276:BP3277"/>
    <mergeCell ref="BR3276:BR3277"/>
    <mergeCell ref="BS3276:BS3277"/>
    <mergeCell ref="C3277:D3277"/>
    <mergeCell ref="B3278:B3279"/>
    <mergeCell ref="C3278:D3278"/>
    <mergeCell ref="E3278:E3279"/>
    <mergeCell ref="F3278:F3279"/>
    <mergeCell ref="G3278:G3279"/>
    <mergeCell ref="AZ3276:BA3277"/>
    <mergeCell ref="BB3276:BC3277"/>
    <mergeCell ref="BD3276:BE3277"/>
    <mergeCell ref="BF3276:BG3277"/>
    <mergeCell ref="BH3276:BI3277"/>
    <mergeCell ref="BJ3276:BK3277"/>
    <mergeCell ref="AN3276:AO3277"/>
    <mergeCell ref="AP3276:AQ3277"/>
    <mergeCell ref="AR3276:AS3277"/>
    <mergeCell ref="AT3276:AU3277"/>
    <mergeCell ref="AV3276:AW3277"/>
    <mergeCell ref="AX3276:AY3277"/>
    <mergeCell ref="AB3276:AC3277"/>
    <mergeCell ref="AD3276:AE3277"/>
    <mergeCell ref="AF3276:AG3277"/>
    <mergeCell ref="AH3276:AI3277"/>
    <mergeCell ref="AJ3276:AK3277"/>
    <mergeCell ref="AL3276:AM3277"/>
    <mergeCell ref="N3276:O3277"/>
    <mergeCell ref="P3276:Q3277"/>
    <mergeCell ref="R3276:S3277"/>
    <mergeCell ref="T3276:U3277"/>
    <mergeCell ref="X3276:Y3277"/>
    <mergeCell ref="Z3276:AA3277"/>
    <mergeCell ref="BS3278:BS3279"/>
    <mergeCell ref="C3279:D3279"/>
    <mergeCell ref="B3276:B3277"/>
    <mergeCell ref="C3276:D3276"/>
    <mergeCell ref="E3276:E3277"/>
    <mergeCell ref="F3276:F3277"/>
    <mergeCell ref="G3276:G3277"/>
    <mergeCell ref="H3276:I3277"/>
    <mergeCell ref="J3276:K3277"/>
    <mergeCell ref="L3276:M3277"/>
    <mergeCell ref="BF3278:BG3279"/>
    <mergeCell ref="BH3278:BI3279"/>
    <mergeCell ref="BJ3278:BK3279"/>
    <mergeCell ref="BL3278:BM3279"/>
    <mergeCell ref="BN3278:BP3279"/>
    <mergeCell ref="BR3278:BR3279"/>
    <mergeCell ref="AT3278:AU3279"/>
    <mergeCell ref="AV3278:AW3279"/>
    <mergeCell ref="AX3278:AY3279"/>
    <mergeCell ref="AZ3278:BA3279"/>
    <mergeCell ref="BL3272:BM3273"/>
    <mergeCell ref="BN3272:BP3273"/>
    <mergeCell ref="BR3272:BR3273"/>
    <mergeCell ref="BS3272:BS3273"/>
    <mergeCell ref="C3273:D3273"/>
    <mergeCell ref="B3274:B3275"/>
    <mergeCell ref="C3274:D3274"/>
    <mergeCell ref="E3274:E3275"/>
    <mergeCell ref="F3274:F3275"/>
    <mergeCell ref="G3274:G3275"/>
    <mergeCell ref="AZ3272:BA3273"/>
    <mergeCell ref="BB3272:BC3273"/>
    <mergeCell ref="BD3272:BE3273"/>
    <mergeCell ref="BF3272:BG3273"/>
    <mergeCell ref="BH3272:BI3273"/>
    <mergeCell ref="BJ3272:BK3273"/>
    <mergeCell ref="AN3272:AO3273"/>
    <mergeCell ref="AP3272:AQ3273"/>
    <mergeCell ref="AR3272:AS3273"/>
    <mergeCell ref="AT3272:AU3273"/>
    <mergeCell ref="AV3272:AW3273"/>
    <mergeCell ref="AX3272:AY3273"/>
    <mergeCell ref="AB3272:AC3273"/>
    <mergeCell ref="AD3272:AE3273"/>
    <mergeCell ref="AF3272:AG3273"/>
    <mergeCell ref="AH3272:AI3273"/>
    <mergeCell ref="AJ3272:AK3273"/>
    <mergeCell ref="AL3272:AM3273"/>
    <mergeCell ref="N3272:O3273"/>
    <mergeCell ref="P3272:Q3273"/>
    <mergeCell ref="R3272:S3273"/>
    <mergeCell ref="T3272:U3273"/>
    <mergeCell ref="X3272:Y3273"/>
    <mergeCell ref="Z3272:AA3273"/>
    <mergeCell ref="BS3274:BS3275"/>
    <mergeCell ref="C3275:D3275"/>
    <mergeCell ref="B3272:B3273"/>
    <mergeCell ref="C3272:D3272"/>
    <mergeCell ref="E3272:E3273"/>
    <mergeCell ref="F3272:F3273"/>
    <mergeCell ref="G3272:G3273"/>
    <mergeCell ref="H3272:I3273"/>
    <mergeCell ref="J3272:K3273"/>
    <mergeCell ref="L3272:M3273"/>
    <mergeCell ref="BF3274:BG3275"/>
    <mergeCell ref="BH3274:BI3275"/>
    <mergeCell ref="BJ3274:BK3275"/>
    <mergeCell ref="BL3274:BM3275"/>
    <mergeCell ref="BN3274:BP3275"/>
    <mergeCell ref="BR3274:BR3275"/>
    <mergeCell ref="AT3274:AU3275"/>
    <mergeCell ref="AV3274:AW3275"/>
    <mergeCell ref="AX3274:AY3275"/>
    <mergeCell ref="AZ3274:BA3275"/>
    <mergeCell ref="BB3274:BC3275"/>
    <mergeCell ref="BD3274:BE3275"/>
    <mergeCell ref="AH3274:AI3275"/>
    <mergeCell ref="AJ3274:AK3275"/>
    <mergeCell ref="AL3274:AM3275"/>
    <mergeCell ref="AN3274:AO3275"/>
    <mergeCell ref="AP3274:AQ3275"/>
    <mergeCell ref="AR3274:AS3275"/>
    <mergeCell ref="T3274:U3275"/>
    <mergeCell ref="X3274:Y3275"/>
    <mergeCell ref="C3268:D3268"/>
    <mergeCell ref="E3268:E3269"/>
    <mergeCell ref="F3268:F3269"/>
    <mergeCell ref="G3268:G3269"/>
    <mergeCell ref="H3268:I3269"/>
    <mergeCell ref="J3268:K3269"/>
    <mergeCell ref="L3268:M3269"/>
    <mergeCell ref="BF3270:BG3271"/>
    <mergeCell ref="BH3270:BI3271"/>
    <mergeCell ref="BJ3270:BK3271"/>
    <mergeCell ref="BL3270:BM3271"/>
    <mergeCell ref="BN3270:BP3271"/>
    <mergeCell ref="BR3270:BR3271"/>
    <mergeCell ref="AT3270:AU3271"/>
    <mergeCell ref="AV3270:AW3271"/>
    <mergeCell ref="AX3270:AY3271"/>
    <mergeCell ref="AZ3270:BA3271"/>
    <mergeCell ref="BB3270:BC3271"/>
    <mergeCell ref="BD3270:BE3271"/>
    <mergeCell ref="AH3270:AI3271"/>
    <mergeCell ref="AJ3270:AK3271"/>
    <mergeCell ref="AL3270:AM3271"/>
    <mergeCell ref="AN3270:AO3271"/>
    <mergeCell ref="AP3270:AQ3271"/>
    <mergeCell ref="AR3270:AS3271"/>
    <mergeCell ref="T3270:U3271"/>
    <mergeCell ref="X3270:Y3271"/>
    <mergeCell ref="Z3270:AA3271"/>
    <mergeCell ref="AB3270:AC3271"/>
    <mergeCell ref="AD3270:AE3271"/>
    <mergeCell ref="AF3270:AG3271"/>
    <mergeCell ref="H3270:I3271"/>
    <mergeCell ref="J3270:K3271"/>
    <mergeCell ref="L3270:M3271"/>
    <mergeCell ref="N3270:O3271"/>
    <mergeCell ref="P3270:Q3271"/>
    <mergeCell ref="R3270:S3271"/>
    <mergeCell ref="BQ3268:BQ3269"/>
    <mergeCell ref="BQ3270:BQ3271"/>
    <mergeCell ref="BL3266:BM3267"/>
    <mergeCell ref="BN3266:BP3267"/>
    <mergeCell ref="BR3266:BR3267"/>
    <mergeCell ref="AT3266:AU3267"/>
    <mergeCell ref="AV3266:AW3267"/>
    <mergeCell ref="AX3266:AY3267"/>
    <mergeCell ref="AZ3266:BA3267"/>
    <mergeCell ref="BB3266:BC3267"/>
    <mergeCell ref="BD3266:BE3267"/>
    <mergeCell ref="AH3266:AI3267"/>
    <mergeCell ref="AJ3266:AK3267"/>
    <mergeCell ref="AL3266:AM3267"/>
    <mergeCell ref="AN3266:AO3267"/>
    <mergeCell ref="AP3266:AQ3267"/>
    <mergeCell ref="AR3266:AS3267"/>
    <mergeCell ref="T3266:U3267"/>
    <mergeCell ref="X3266:Y3267"/>
    <mergeCell ref="Z3266:AA3267"/>
    <mergeCell ref="AB3266:AC3267"/>
    <mergeCell ref="AD3266:AE3267"/>
    <mergeCell ref="AF3266:AG3267"/>
    <mergeCell ref="H3266:I3267"/>
    <mergeCell ref="J3266:K3267"/>
    <mergeCell ref="L3266:M3267"/>
    <mergeCell ref="N3266:O3267"/>
    <mergeCell ref="P3266:Q3267"/>
    <mergeCell ref="R3266:S3267"/>
    <mergeCell ref="BL3268:BM3269"/>
    <mergeCell ref="BN3268:BP3269"/>
    <mergeCell ref="BR3268:BR3269"/>
    <mergeCell ref="BS3268:BS3269"/>
    <mergeCell ref="C3269:D3269"/>
    <mergeCell ref="B3270:B3271"/>
    <mergeCell ref="C3270:D3270"/>
    <mergeCell ref="E3270:E3271"/>
    <mergeCell ref="F3270:F3271"/>
    <mergeCell ref="G3270:G3271"/>
    <mergeCell ref="AZ3268:BA3269"/>
    <mergeCell ref="BB3268:BC3269"/>
    <mergeCell ref="BD3268:BE3269"/>
    <mergeCell ref="BF3268:BG3269"/>
    <mergeCell ref="BH3268:BI3269"/>
    <mergeCell ref="BJ3268:BK3269"/>
    <mergeCell ref="AN3268:AO3269"/>
    <mergeCell ref="AP3268:AQ3269"/>
    <mergeCell ref="AR3268:AS3269"/>
    <mergeCell ref="AT3268:AU3269"/>
    <mergeCell ref="AV3268:AW3269"/>
    <mergeCell ref="AX3268:AY3269"/>
    <mergeCell ref="AB3268:AC3269"/>
    <mergeCell ref="AD3268:AE3269"/>
    <mergeCell ref="AF3268:AG3269"/>
    <mergeCell ref="AH3268:AI3269"/>
    <mergeCell ref="AJ3268:AK3269"/>
    <mergeCell ref="AL3268:AM3269"/>
    <mergeCell ref="N3268:O3269"/>
    <mergeCell ref="P3268:Q3269"/>
    <mergeCell ref="R3268:S3269"/>
    <mergeCell ref="T3268:U3269"/>
    <mergeCell ref="X3268:Y3269"/>
    <mergeCell ref="Z3268:AA3269"/>
    <mergeCell ref="BS3270:BS3271"/>
    <mergeCell ref="C3271:D3271"/>
    <mergeCell ref="B3268:B3269"/>
    <mergeCell ref="AJ3262:AK3263"/>
    <mergeCell ref="AL3262:AM3263"/>
    <mergeCell ref="AN3262:AO3263"/>
    <mergeCell ref="AP3262:AQ3263"/>
    <mergeCell ref="AR3262:AS3263"/>
    <mergeCell ref="T3262:U3263"/>
    <mergeCell ref="X3262:Y3263"/>
    <mergeCell ref="Z3262:AA3263"/>
    <mergeCell ref="AB3262:AC3263"/>
    <mergeCell ref="AD3262:AE3263"/>
    <mergeCell ref="AF3262:AG3263"/>
    <mergeCell ref="H3262:I3263"/>
    <mergeCell ref="J3262:K3263"/>
    <mergeCell ref="L3262:M3263"/>
    <mergeCell ref="N3262:O3263"/>
    <mergeCell ref="P3262:Q3263"/>
    <mergeCell ref="R3262:S3263"/>
    <mergeCell ref="BL3264:BM3265"/>
    <mergeCell ref="BN3264:BP3265"/>
    <mergeCell ref="BR3264:BR3265"/>
    <mergeCell ref="BS3264:BS3265"/>
    <mergeCell ref="C3265:D3265"/>
    <mergeCell ref="B3266:B3267"/>
    <mergeCell ref="C3266:D3266"/>
    <mergeCell ref="E3266:E3267"/>
    <mergeCell ref="F3266:F3267"/>
    <mergeCell ref="G3266:G3267"/>
    <mergeCell ref="AZ3264:BA3265"/>
    <mergeCell ref="BB3264:BC3265"/>
    <mergeCell ref="BD3264:BE3265"/>
    <mergeCell ref="BF3264:BG3265"/>
    <mergeCell ref="BH3264:BI3265"/>
    <mergeCell ref="BJ3264:BK3265"/>
    <mergeCell ref="AN3264:AO3265"/>
    <mergeCell ref="AP3264:AQ3265"/>
    <mergeCell ref="AR3264:AS3265"/>
    <mergeCell ref="AT3264:AU3265"/>
    <mergeCell ref="AV3264:AW3265"/>
    <mergeCell ref="AX3264:AY3265"/>
    <mergeCell ref="AB3264:AC3265"/>
    <mergeCell ref="AD3264:AE3265"/>
    <mergeCell ref="AF3264:AG3265"/>
    <mergeCell ref="AH3264:AI3265"/>
    <mergeCell ref="AJ3264:AK3265"/>
    <mergeCell ref="AL3264:AM3265"/>
    <mergeCell ref="N3264:O3265"/>
    <mergeCell ref="P3264:Q3265"/>
    <mergeCell ref="R3264:S3265"/>
    <mergeCell ref="T3264:U3265"/>
    <mergeCell ref="X3264:Y3265"/>
    <mergeCell ref="Z3264:AA3265"/>
    <mergeCell ref="BS3266:BS3267"/>
    <mergeCell ref="C3267:D3267"/>
    <mergeCell ref="B3264:B3265"/>
    <mergeCell ref="C3264:D3264"/>
    <mergeCell ref="E3264:E3265"/>
    <mergeCell ref="F3264:F3265"/>
    <mergeCell ref="G3264:G3265"/>
    <mergeCell ref="H3264:I3265"/>
    <mergeCell ref="J3264:K3265"/>
    <mergeCell ref="L3264:M3265"/>
    <mergeCell ref="BF3266:BG3267"/>
    <mergeCell ref="BH3266:BI3267"/>
    <mergeCell ref="BJ3266:BK3267"/>
    <mergeCell ref="B3256:B3257"/>
    <mergeCell ref="C3256:D3256"/>
    <mergeCell ref="E3256:E3257"/>
    <mergeCell ref="F3256:F3257"/>
    <mergeCell ref="G3256:G3257"/>
    <mergeCell ref="J3258:K3259"/>
    <mergeCell ref="L3258:M3259"/>
    <mergeCell ref="N3258:O3259"/>
    <mergeCell ref="P3258:Q3259"/>
    <mergeCell ref="R3258:S3259"/>
    <mergeCell ref="BL3260:BM3261"/>
    <mergeCell ref="BN3260:BP3261"/>
    <mergeCell ref="BR3260:BR3261"/>
    <mergeCell ref="BS3260:BS3261"/>
    <mergeCell ref="C3261:D3261"/>
    <mergeCell ref="B3262:B3263"/>
    <mergeCell ref="C3262:D3262"/>
    <mergeCell ref="E3262:E3263"/>
    <mergeCell ref="F3262:F3263"/>
    <mergeCell ref="G3262:G3263"/>
    <mergeCell ref="AZ3260:BA3261"/>
    <mergeCell ref="BB3260:BC3261"/>
    <mergeCell ref="BD3260:BE3261"/>
    <mergeCell ref="BF3260:BG3261"/>
    <mergeCell ref="BH3260:BI3261"/>
    <mergeCell ref="BJ3260:BK3261"/>
    <mergeCell ref="AN3260:AO3261"/>
    <mergeCell ref="AP3260:AQ3261"/>
    <mergeCell ref="AR3260:AS3261"/>
    <mergeCell ref="AT3260:AU3261"/>
    <mergeCell ref="AV3260:AW3261"/>
    <mergeCell ref="AX3260:AY3261"/>
    <mergeCell ref="AB3260:AC3261"/>
    <mergeCell ref="AD3260:AE3261"/>
    <mergeCell ref="AF3260:AG3261"/>
    <mergeCell ref="AH3260:AI3261"/>
    <mergeCell ref="AJ3260:AK3261"/>
    <mergeCell ref="AL3260:AM3261"/>
    <mergeCell ref="N3260:O3261"/>
    <mergeCell ref="P3260:Q3261"/>
    <mergeCell ref="R3260:S3261"/>
    <mergeCell ref="T3260:U3261"/>
    <mergeCell ref="X3260:Y3261"/>
    <mergeCell ref="Z3260:AA3261"/>
    <mergeCell ref="BS3262:BS3263"/>
    <mergeCell ref="C3263:D3263"/>
    <mergeCell ref="B3258:B3259"/>
    <mergeCell ref="C3258:D3258"/>
    <mergeCell ref="E3258:E3259"/>
    <mergeCell ref="F3258:F3259"/>
    <mergeCell ref="G3258:G3259"/>
    <mergeCell ref="BF3262:BG3263"/>
    <mergeCell ref="BH3262:BI3263"/>
    <mergeCell ref="BJ3262:BK3263"/>
    <mergeCell ref="BL3262:BM3263"/>
    <mergeCell ref="BN3262:BP3263"/>
    <mergeCell ref="BR3262:BR3263"/>
    <mergeCell ref="AT3262:AU3263"/>
    <mergeCell ref="AV3262:AW3263"/>
    <mergeCell ref="AX3262:AY3263"/>
    <mergeCell ref="AZ3262:BA3263"/>
    <mergeCell ref="BB3262:BC3263"/>
    <mergeCell ref="BD3262:BE3263"/>
    <mergeCell ref="AH3262:AI3263"/>
    <mergeCell ref="C3259:D3259"/>
    <mergeCell ref="B3260:B3261"/>
    <mergeCell ref="C3260:D3260"/>
    <mergeCell ref="E3260:E3261"/>
    <mergeCell ref="F3260:F3261"/>
    <mergeCell ref="G3260:G3261"/>
    <mergeCell ref="H3260:I3261"/>
    <mergeCell ref="J3260:K3261"/>
    <mergeCell ref="L3260:M3261"/>
    <mergeCell ref="BF3258:BG3259"/>
    <mergeCell ref="BH3258:BI3259"/>
    <mergeCell ref="BJ3258:BK3259"/>
    <mergeCell ref="BL3258:BM3259"/>
    <mergeCell ref="BN3258:BP3259"/>
    <mergeCell ref="BR3258:BR3259"/>
    <mergeCell ref="AT3258:AU3259"/>
    <mergeCell ref="AV3258:AW3259"/>
    <mergeCell ref="AX3258:AY3259"/>
    <mergeCell ref="AZ3258:BA3259"/>
    <mergeCell ref="BB3258:BC3259"/>
    <mergeCell ref="BD3258:BE3259"/>
    <mergeCell ref="AH3258:AI3259"/>
    <mergeCell ref="AJ3258:AK3259"/>
    <mergeCell ref="AL3258:AM3259"/>
    <mergeCell ref="AN3258:AO3259"/>
    <mergeCell ref="AP3258:AQ3259"/>
    <mergeCell ref="AR3258:AS3259"/>
    <mergeCell ref="T3258:U3259"/>
    <mergeCell ref="X3258:Y3259"/>
    <mergeCell ref="Z3258:AA3259"/>
    <mergeCell ref="AB3258:AC3259"/>
    <mergeCell ref="AD3258:AE3259"/>
    <mergeCell ref="AF3258:AG3259"/>
    <mergeCell ref="H3258:I3259"/>
    <mergeCell ref="BQ3258:BQ3259"/>
    <mergeCell ref="AD3254:AI3254"/>
    <mergeCell ref="AJ3254:AO3254"/>
    <mergeCell ref="AP3254:AU3254"/>
    <mergeCell ref="AV3254:BA3254"/>
    <mergeCell ref="BB3254:BG3254"/>
    <mergeCell ref="BL3256:BM3257"/>
    <mergeCell ref="BN3256:BP3257"/>
    <mergeCell ref="BR3256:BR3257"/>
    <mergeCell ref="BS3256:BS3257"/>
    <mergeCell ref="AZ3256:BA3257"/>
    <mergeCell ref="BB3256:BC3257"/>
    <mergeCell ref="BD3256:BE3257"/>
    <mergeCell ref="BF3256:BG3257"/>
    <mergeCell ref="BH3256:BI3257"/>
    <mergeCell ref="BJ3256:BK3257"/>
    <mergeCell ref="AN3256:AO3257"/>
    <mergeCell ref="AP3256:AQ3257"/>
    <mergeCell ref="AR3256:AS3257"/>
    <mergeCell ref="AT3256:AU3257"/>
    <mergeCell ref="AV3256:AW3257"/>
    <mergeCell ref="AX3256:AY3257"/>
    <mergeCell ref="AB3256:AC3257"/>
    <mergeCell ref="AD3256:AE3257"/>
    <mergeCell ref="AF3256:AG3257"/>
    <mergeCell ref="AH3256:AI3257"/>
    <mergeCell ref="AJ3256:AK3257"/>
    <mergeCell ref="AL3256:AM3257"/>
    <mergeCell ref="N3256:O3257"/>
    <mergeCell ref="P3256:Q3257"/>
    <mergeCell ref="R3256:S3257"/>
    <mergeCell ref="T3256:U3257"/>
    <mergeCell ref="X3256:Y3257"/>
    <mergeCell ref="Z3256:AA3257"/>
    <mergeCell ref="BQ3254:BQ3255"/>
    <mergeCell ref="BQ3256:BQ3257"/>
    <mergeCell ref="AV3255:AW3255"/>
    <mergeCell ref="BH3254:BM3254"/>
    <mergeCell ref="BN3254:BP3255"/>
    <mergeCell ref="BR3254:BR3255"/>
    <mergeCell ref="BS3254:BS3255"/>
    <mergeCell ref="B3244:C3244"/>
    <mergeCell ref="H3244:J3244"/>
    <mergeCell ref="L3244:N3244"/>
    <mergeCell ref="O3244:R3244"/>
    <mergeCell ref="S3242:U3242"/>
    <mergeCell ref="Y3242:AA3242"/>
    <mergeCell ref="AB3242:AE3242"/>
    <mergeCell ref="AF3242:AH3242"/>
    <mergeCell ref="AJ3242:AL3242"/>
    <mergeCell ref="AM3242:AP3242"/>
    <mergeCell ref="BJ3255:BK3255"/>
    <mergeCell ref="BL3255:BM3255"/>
    <mergeCell ref="B3242:C3242"/>
    <mergeCell ref="H3242:J3242"/>
    <mergeCell ref="L3242:N3242"/>
    <mergeCell ref="O3242:R3242"/>
    <mergeCell ref="AD3255:AE3255"/>
    <mergeCell ref="AF3255:AG3255"/>
    <mergeCell ref="AH3255:AI3255"/>
    <mergeCell ref="AJ3255:AK3255"/>
    <mergeCell ref="C3257:D3257"/>
    <mergeCell ref="BF3251:BO3251"/>
    <mergeCell ref="B3254:B3255"/>
    <mergeCell ref="C3254:D3255"/>
    <mergeCell ref="F3254:F3255"/>
    <mergeCell ref="G3254:G3255"/>
    <mergeCell ref="H3254:I3255"/>
    <mergeCell ref="J3254:O3254"/>
    <mergeCell ref="P3254:U3254"/>
    <mergeCell ref="X3254:Y3255"/>
    <mergeCell ref="Z3254:AA3255"/>
    <mergeCell ref="B3247:BP3247"/>
    <mergeCell ref="E3249:AE3249"/>
    <mergeCell ref="AG3249:AM3249"/>
    <mergeCell ref="AN3249:BO3249"/>
    <mergeCell ref="C3251:D3251"/>
    <mergeCell ref="E3251:AE3251"/>
    <mergeCell ref="AG3251:AJ3251"/>
    <mergeCell ref="AK3251:BB3251"/>
    <mergeCell ref="BC3251:BE3251"/>
    <mergeCell ref="AQ3244:AS3244"/>
    <mergeCell ref="AU3244:AW3244"/>
    <mergeCell ref="BB3244:BF3244"/>
    <mergeCell ref="BG3244:BI3244"/>
    <mergeCell ref="BK3244:BM3244"/>
    <mergeCell ref="BC3245:BP3245"/>
    <mergeCell ref="S3244:U3244"/>
    <mergeCell ref="Y3244:AA3244"/>
    <mergeCell ref="AB3244:AE3244"/>
    <mergeCell ref="AF3244:AH3244"/>
    <mergeCell ref="AJ3244:AL3244"/>
    <mergeCell ref="AM3244:AP3244"/>
    <mergeCell ref="H3256:I3257"/>
    <mergeCell ref="J3256:K3257"/>
    <mergeCell ref="L3256:M3257"/>
    <mergeCell ref="AX3255:AY3255"/>
    <mergeCell ref="AZ3255:BA3255"/>
    <mergeCell ref="BB3255:BC3255"/>
    <mergeCell ref="BD3255:BE3255"/>
    <mergeCell ref="BF3255:BG3255"/>
    <mergeCell ref="BH3255:BI3255"/>
    <mergeCell ref="AL3255:AM3255"/>
    <mergeCell ref="AN3255:AO3255"/>
    <mergeCell ref="AP3255:AQ3255"/>
    <mergeCell ref="BJ3235:BK3236"/>
    <mergeCell ref="BL3235:BM3236"/>
    <mergeCell ref="BN3235:BP3236"/>
    <mergeCell ref="BR3235:BR3236"/>
    <mergeCell ref="AT3235:AU3236"/>
    <mergeCell ref="AV3235:AW3236"/>
    <mergeCell ref="AX3235:AY3236"/>
    <mergeCell ref="AZ3235:BA3236"/>
    <mergeCell ref="BB3235:BC3236"/>
    <mergeCell ref="BD3235:BE3236"/>
    <mergeCell ref="AH3235:AI3236"/>
    <mergeCell ref="AJ3235:AK3236"/>
    <mergeCell ref="AL3235:AM3236"/>
    <mergeCell ref="AN3235:AO3236"/>
    <mergeCell ref="AP3235:AQ3236"/>
    <mergeCell ref="AR3235:AS3236"/>
    <mergeCell ref="T3235:U3236"/>
    <mergeCell ref="X3235:Y3236"/>
    <mergeCell ref="Z3235:AA3236"/>
    <mergeCell ref="AB3235:AC3236"/>
    <mergeCell ref="AD3235:AE3236"/>
    <mergeCell ref="AF3235:AG3236"/>
    <mergeCell ref="H3235:I3236"/>
    <mergeCell ref="J3235:K3236"/>
    <mergeCell ref="L3235:M3236"/>
    <mergeCell ref="N3235:O3236"/>
    <mergeCell ref="P3235:Q3236"/>
    <mergeCell ref="R3235:S3236"/>
    <mergeCell ref="BQ3237:BQ3238"/>
    <mergeCell ref="BS3237:BS3238"/>
    <mergeCell ref="B3239:C3239"/>
    <mergeCell ref="BF3237:BG3238"/>
    <mergeCell ref="BH3237:BI3238"/>
    <mergeCell ref="BJ3237:BK3238"/>
    <mergeCell ref="BL3237:BM3238"/>
    <mergeCell ref="BN3237:BP3238"/>
    <mergeCell ref="BR3237:BR3238"/>
    <mergeCell ref="AT3237:AU3238"/>
    <mergeCell ref="AV3237:AW3238"/>
    <mergeCell ref="AX3237:AY3238"/>
    <mergeCell ref="AZ3237:BA3238"/>
    <mergeCell ref="BB3237:BC3238"/>
    <mergeCell ref="BD3237:BE3238"/>
    <mergeCell ref="AH3237:AI3238"/>
    <mergeCell ref="AJ3237:AK3238"/>
    <mergeCell ref="AL3237:AM3238"/>
    <mergeCell ref="AN3237:AO3238"/>
    <mergeCell ref="AP3237:AQ3238"/>
    <mergeCell ref="AR3237:AS3238"/>
    <mergeCell ref="T3237:U3238"/>
    <mergeCell ref="X3237:Y3238"/>
    <mergeCell ref="Z3237:AA3238"/>
    <mergeCell ref="AB3237:AC3238"/>
    <mergeCell ref="AD3237:AE3238"/>
    <mergeCell ref="AF3237:AG3238"/>
    <mergeCell ref="B3237:C3238"/>
    <mergeCell ref="D3237:E3238"/>
    <mergeCell ref="H3237:I3238"/>
    <mergeCell ref="J3237:K3238"/>
    <mergeCell ref="L3237:M3238"/>
    <mergeCell ref="N3237:O3238"/>
    <mergeCell ref="P3237:Q3238"/>
    <mergeCell ref="R3237:S3238"/>
    <mergeCell ref="AL3231:AM3232"/>
    <mergeCell ref="AN3231:AO3232"/>
    <mergeCell ref="AP3231:AQ3232"/>
    <mergeCell ref="AR3231:AS3232"/>
    <mergeCell ref="T3231:U3232"/>
    <mergeCell ref="X3231:Y3232"/>
    <mergeCell ref="Z3231:AA3232"/>
    <mergeCell ref="AB3231:AC3232"/>
    <mergeCell ref="AD3231:AE3232"/>
    <mergeCell ref="AF3231:AG3232"/>
    <mergeCell ref="H3231:I3232"/>
    <mergeCell ref="J3231:K3232"/>
    <mergeCell ref="L3231:M3232"/>
    <mergeCell ref="N3231:O3232"/>
    <mergeCell ref="P3231:Q3232"/>
    <mergeCell ref="R3231:S3232"/>
    <mergeCell ref="BL3233:BM3234"/>
    <mergeCell ref="BN3233:BP3234"/>
    <mergeCell ref="BR3233:BR3234"/>
    <mergeCell ref="BS3233:BS3234"/>
    <mergeCell ref="C3234:D3234"/>
    <mergeCell ref="B3235:B3236"/>
    <mergeCell ref="C3235:D3235"/>
    <mergeCell ref="E3235:E3236"/>
    <mergeCell ref="F3235:F3236"/>
    <mergeCell ref="G3235:G3236"/>
    <mergeCell ref="AZ3233:BA3234"/>
    <mergeCell ref="BB3233:BC3234"/>
    <mergeCell ref="BD3233:BE3234"/>
    <mergeCell ref="BF3233:BG3234"/>
    <mergeCell ref="BH3233:BI3234"/>
    <mergeCell ref="BJ3233:BK3234"/>
    <mergeCell ref="AN3233:AO3234"/>
    <mergeCell ref="AP3233:AQ3234"/>
    <mergeCell ref="AR3233:AS3234"/>
    <mergeCell ref="AT3233:AU3234"/>
    <mergeCell ref="AV3233:AW3234"/>
    <mergeCell ref="AX3233:AY3234"/>
    <mergeCell ref="AB3233:AC3234"/>
    <mergeCell ref="AD3233:AE3234"/>
    <mergeCell ref="AF3233:AG3234"/>
    <mergeCell ref="AH3233:AI3234"/>
    <mergeCell ref="AJ3233:AK3234"/>
    <mergeCell ref="AL3233:AM3234"/>
    <mergeCell ref="N3233:O3234"/>
    <mergeCell ref="P3233:Q3234"/>
    <mergeCell ref="R3233:S3234"/>
    <mergeCell ref="T3233:U3234"/>
    <mergeCell ref="X3233:Y3234"/>
    <mergeCell ref="Z3233:AA3234"/>
    <mergeCell ref="BS3235:BS3236"/>
    <mergeCell ref="C3236:D3236"/>
    <mergeCell ref="B3233:B3234"/>
    <mergeCell ref="C3233:D3233"/>
    <mergeCell ref="E3233:E3234"/>
    <mergeCell ref="F3233:F3234"/>
    <mergeCell ref="G3233:G3234"/>
    <mergeCell ref="H3233:I3234"/>
    <mergeCell ref="J3233:K3234"/>
    <mergeCell ref="L3233:M3234"/>
    <mergeCell ref="BQ3233:BQ3234"/>
    <mergeCell ref="BQ3235:BQ3236"/>
    <mergeCell ref="BF3235:BG3236"/>
    <mergeCell ref="BH3235:BI3236"/>
    <mergeCell ref="H3227:I3228"/>
    <mergeCell ref="J3227:K3228"/>
    <mergeCell ref="L3227:M3228"/>
    <mergeCell ref="N3227:O3228"/>
    <mergeCell ref="P3227:Q3228"/>
    <mergeCell ref="R3227:S3228"/>
    <mergeCell ref="BL3229:BM3230"/>
    <mergeCell ref="BN3229:BP3230"/>
    <mergeCell ref="BR3229:BR3230"/>
    <mergeCell ref="BS3229:BS3230"/>
    <mergeCell ref="C3230:D3230"/>
    <mergeCell ref="B3231:B3232"/>
    <mergeCell ref="C3231:D3231"/>
    <mergeCell ref="E3231:E3232"/>
    <mergeCell ref="F3231:F3232"/>
    <mergeCell ref="G3231:G3232"/>
    <mergeCell ref="AZ3229:BA3230"/>
    <mergeCell ref="BB3229:BC3230"/>
    <mergeCell ref="BD3229:BE3230"/>
    <mergeCell ref="BF3229:BG3230"/>
    <mergeCell ref="BH3229:BI3230"/>
    <mergeCell ref="BJ3229:BK3230"/>
    <mergeCell ref="AN3229:AO3230"/>
    <mergeCell ref="AP3229:AQ3230"/>
    <mergeCell ref="AR3229:AS3230"/>
    <mergeCell ref="AT3229:AU3230"/>
    <mergeCell ref="AV3229:AW3230"/>
    <mergeCell ref="AX3229:AY3230"/>
    <mergeCell ref="AB3229:AC3230"/>
    <mergeCell ref="AD3229:AE3230"/>
    <mergeCell ref="AF3229:AG3230"/>
    <mergeCell ref="AH3229:AI3230"/>
    <mergeCell ref="AJ3229:AK3230"/>
    <mergeCell ref="AL3229:AM3230"/>
    <mergeCell ref="N3229:O3230"/>
    <mergeCell ref="P3229:Q3230"/>
    <mergeCell ref="R3229:S3230"/>
    <mergeCell ref="T3229:U3230"/>
    <mergeCell ref="X3229:Y3230"/>
    <mergeCell ref="Z3229:AA3230"/>
    <mergeCell ref="BS3231:BS3232"/>
    <mergeCell ref="C3232:D3232"/>
    <mergeCell ref="B3229:B3230"/>
    <mergeCell ref="C3229:D3229"/>
    <mergeCell ref="E3229:E3230"/>
    <mergeCell ref="F3229:F3230"/>
    <mergeCell ref="G3229:G3230"/>
    <mergeCell ref="H3229:I3230"/>
    <mergeCell ref="J3229:K3230"/>
    <mergeCell ref="L3229:M3230"/>
    <mergeCell ref="BF3231:BG3232"/>
    <mergeCell ref="BH3231:BI3232"/>
    <mergeCell ref="BJ3231:BK3232"/>
    <mergeCell ref="BL3231:BM3232"/>
    <mergeCell ref="BN3231:BP3232"/>
    <mergeCell ref="BR3231:BR3232"/>
    <mergeCell ref="AT3231:AU3232"/>
    <mergeCell ref="AV3231:AW3232"/>
    <mergeCell ref="AX3231:AY3232"/>
    <mergeCell ref="AZ3231:BA3232"/>
    <mergeCell ref="BB3231:BC3232"/>
    <mergeCell ref="BD3231:BE3232"/>
    <mergeCell ref="AH3231:AI3232"/>
    <mergeCell ref="AJ3231:AK3232"/>
    <mergeCell ref="C3226:D3226"/>
    <mergeCell ref="B3227:B3228"/>
    <mergeCell ref="C3227:D3227"/>
    <mergeCell ref="E3227:E3228"/>
    <mergeCell ref="F3227:F3228"/>
    <mergeCell ref="G3227:G3228"/>
    <mergeCell ref="AZ3225:BA3226"/>
    <mergeCell ref="BB3225:BC3226"/>
    <mergeCell ref="BD3225:BE3226"/>
    <mergeCell ref="BF3225:BG3226"/>
    <mergeCell ref="BH3225:BI3226"/>
    <mergeCell ref="BJ3225:BK3226"/>
    <mergeCell ref="AN3225:AO3226"/>
    <mergeCell ref="AP3225:AQ3226"/>
    <mergeCell ref="AR3225:AS3226"/>
    <mergeCell ref="AT3225:AU3226"/>
    <mergeCell ref="AV3225:AW3226"/>
    <mergeCell ref="AX3225:AY3226"/>
    <mergeCell ref="AB3225:AC3226"/>
    <mergeCell ref="AD3225:AE3226"/>
    <mergeCell ref="AF3225:AG3226"/>
    <mergeCell ref="AH3225:AI3226"/>
    <mergeCell ref="AJ3225:AK3226"/>
    <mergeCell ref="AL3225:AM3226"/>
    <mergeCell ref="N3225:O3226"/>
    <mergeCell ref="P3225:Q3226"/>
    <mergeCell ref="R3225:S3226"/>
    <mergeCell ref="T3225:U3226"/>
    <mergeCell ref="X3225:Y3226"/>
    <mergeCell ref="Z3225:AA3226"/>
    <mergeCell ref="BS3227:BS3228"/>
    <mergeCell ref="C3228:D3228"/>
    <mergeCell ref="B3225:B3226"/>
    <mergeCell ref="C3225:D3225"/>
    <mergeCell ref="E3225:E3226"/>
    <mergeCell ref="F3225:F3226"/>
    <mergeCell ref="G3225:G3226"/>
    <mergeCell ref="H3225:I3226"/>
    <mergeCell ref="J3225:K3226"/>
    <mergeCell ref="L3225:M3226"/>
    <mergeCell ref="BF3227:BG3228"/>
    <mergeCell ref="BH3227:BI3228"/>
    <mergeCell ref="BJ3227:BK3228"/>
    <mergeCell ref="BL3227:BM3228"/>
    <mergeCell ref="BN3227:BP3228"/>
    <mergeCell ref="BR3227:BR3228"/>
    <mergeCell ref="AT3227:AU3228"/>
    <mergeCell ref="AV3227:AW3228"/>
    <mergeCell ref="AX3227:AY3228"/>
    <mergeCell ref="AZ3227:BA3228"/>
    <mergeCell ref="BB3227:BC3228"/>
    <mergeCell ref="BD3227:BE3228"/>
    <mergeCell ref="AH3227:AI3228"/>
    <mergeCell ref="AJ3227:AK3228"/>
    <mergeCell ref="AL3227:AM3228"/>
    <mergeCell ref="AN3227:AO3228"/>
    <mergeCell ref="AP3227:AQ3228"/>
    <mergeCell ref="AR3227:AS3228"/>
    <mergeCell ref="T3227:U3228"/>
    <mergeCell ref="X3227:Y3228"/>
    <mergeCell ref="Z3227:AA3228"/>
    <mergeCell ref="AB3227:AC3228"/>
    <mergeCell ref="AD3227:AE3228"/>
    <mergeCell ref="AF3227:AG3228"/>
    <mergeCell ref="BF3223:BG3224"/>
    <mergeCell ref="BH3223:BI3224"/>
    <mergeCell ref="BJ3223:BK3224"/>
    <mergeCell ref="BL3223:BM3224"/>
    <mergeCell ref="BN3223:BP3224"/>
    <mergeCell ref="BR3223:BR3224"/>
    <mergeCell ref="AT3223:AU3224"/>
    <mergeCell ref="AV3223:AW3224"/>
    <mergeCell ref="AX3223:AY3224"/>
    <mergeCell ref="AZ3223:BA3224"/>
    <mergeCell ref="BB3223:BC3224"/>
    <mergeCell ref="BD3223:BE3224"/>
    <mergeCell ref="AH3223:AI3224"/>
    <mergeCell ref="AJ3223:AK3224"/>
    <mergeCell ref="AL3223:AM3224"/>
    <mergeCell ref="AN3223:AO3224"/>
    <mergeCell ref="AP3223:AQ3224"/>
    <mergeCell ref="AR3223:AS3224"/>
    <mergeCell ref="T3223:U3224"/>
    <mergeCell ref="X3223:Y3224"/>
    <mergeCell ref="Z3223:AA3224"/>
    <mergeCell ref="AB3223:AC3224"/>
    <mergeCell ref="AD3223:AE3224"/>
    <mergeCell ref="AF3223:AG3224"/>
    <mergeCell ref="H3223:I3224"/>
    <mergeCell ref="J3223:K3224"/>
    <mergeCell ref="L3223:M3224"/>
    <mergeCell ref="N3223:O3224"/>
    <mergeCell ref="P3223:Q3224"/>
    <mergeCell ref="R3223:S3224"/>
    <mergeCell ref="BL3225:BM3226"/>
    <mergeCell ref="BN3225:BP3226"/>
    <mergeCell ref="BR3225:BR3226"/>
    <mergeCell ref="BQ3225:BQ3226"/>
    <mergeCell ref="BB3219:BC3220"/>
    <mergeCell ref="BD3219:BE3220"/>
    <mergeCell ref="AH3219:AI3220"/>
    <mergeCell ref="AJ3219:AK3220"/>
    <mergeCell ref="AL3219:AM3220"/>
    <mergeCell ref="AN3219:AO3220"/>
    <mergeCell ref="AP3219:AQ3220"/>
    <mergeCell ref="AR3219:AS3220"/>
    <mergeCell ref="T3219:U3220"/>
    <mergeCell ref="X3219:Y3220"/>
    <mergeCell ref="Z3219:AA3220"/>
    <mergeCell ref="AB3219:AC3220"/>
    <mergeCell ref="AD3219:AE3220"/>
    <mergeCell ref="AF3219:AG3220"/>
    <mergeCell ref="H3219:I3220"/>
    <mergeCell ref="J3219:K3220"/>
    <mergeCell ref="L3219:M3220"/>
    <mergeCell ref="N3219:O3220"/>
    <mergeCell ref="P3219:Q3220"/>
    <mergeCell ref="R3219:S3220"/>
    <mergeCell ref="BL3221:BM3222"/>
    <mergeCell ref="BN3221:BP3222"/>
    <mergeCell ref="BR3221:BR3222"/>
    <mergeCell ref="BS3221:BS3222"/>
    <mergeCell ref="C3222:D3222"/>
    <mergeCell ref="B3223:B3224"/>
    <mergeCell ref="C3223:D3223"/>
    <mergeCell ref="E3223:E3224"/>
    <mergeCell ref="F3223:F3224"/>
    <mergeCell ref="G3223:G3224"/>
    <mergeCell ref="AZ3221:BA3222"/>
    <mergeCell ref="BB3221:BC3222"/>
    <mergeCell ref="BD3221:BE3222"/>
    <mergeCell ref="BF3221:BG3222"/>
    <mergeCell ref="BH3221:BI3222"/>
    <mergeCell ref="BJ3221:BK3222"/>
    <mergeCell ref="AN3221:AO3222"/>
    <mergeCell ref="AP3221:AQ3222"/>
    <mergeCell ref="AR3221:AS3222"/>
    <mergeCell ref="AT3221:AU3222"/>
    <mergeCell ref="AV3221:AW3222"/>
    <mergeCell ref="AX3221:AY3222"/>
    <mergeCell ref="AB3221:AC3222"/>
    <mergeCell ref="AD3221:AE3222"/>
    <mergeCell ref="AF3221:AG3222"/>
    <mergeCell ref="AH3221:AI3222"/>
    <mergeCell ref="AJ3221:AK3222"/>
    <mergeCell ref="AL3221:AM3222"/>
    <mergeCell ref="N3221:O3222"/>
    <mergeCell ref="P3221:Q3222"/>
    <mergeCell ref="R3221:S3222"/>
    <mergeCell ref="T3221:U3222"/>
    <mergeCell ref="X3221:Y3222"/>
    <mergeCell ref="Z3221:AA3222"/>
    <mergeCell ref="BS3223:BS3224"/>
    <mergeCell ref="C3224:D3224"/>
    <mergeCell ref="B3221:B3222"/>
    <mergeCell ref="C3221:D3221"/>
    <mergeCell ref="E3221:E3222"/>
    <mergeCell ref="F3221:F3222"/>
    <mergeCell ref="G3221:G3222"/>
    <mergeCell ref="H3221:I3222"/>
    <mergeCell ref="J3221:K3222"/>
    <mergeCell ref="L3221:M3222"/>
    <mergeCell ref="Z3215:AA3216"/>
    <mergeCell ref="AB3215:AC3216"/>
    <mergeCell ref="AD3215:AE3216"/>
    <mergeCell ref="AF3215:AG3216"/>
    <mergeCell ref="H3215:I3216"/>
    <mergeCell ref="J3215:K3216"/>
    <mergeCell ref="L3215:M3216"/>
    <mergeCell ref="N3215:O3216"/>
    <mergeCell ref="P3215:Q3216"/>
    <mergeCell ref="R3215:S3216"/>
    <mergeCell ref="BL3217:BM3218"/>
    <mergeCell ref="BN3217:BP3218"/>
    <mergeCell ref="BR3217:BR3218"/>
    <mergeCell ref="BS3217:BS3218"/>
    <mergeCell ref="C3218:D3218"/>
    <mergeCell ref="B3219:B3220"/>
    <mergeCell ref="C3219:D3219"/>
    <mergeCell ref="E3219:E3220"/>
    <mergeCell ref="F3219:F3220"/>
    <mergeCell ref="G3219:G3220"/>
    <mergeCell ref="AZ3217:BA3218"/>
    <mergeCell ref="BB3217:BC3218"/>
    <mergeCell ref="BD3217:BE3218"/>
    <mergeCell ref="BF3217:BG3218"/>
    <mergeCell ref="BH3217:BI3218"/>
    <mergeCell ref="BJ3217:BK3218"/>
    <mergeCell ref="AN3217:AO3218"/>
    <mergeCell ref="AP3217:AQ3218"/>
    <mergeCell ref="AR3217:AS3218"/>
    <mergeCell ref="AT3217:AU3218"/>
    <mergeCell ref="AV3217:AW3218"/>
    <mergeCell ref="AX3217:AY3218"/>
    <mergeCell ref="AB3217:AC3218"/>
    <mergeCell ref="AD3217:AE3218"/>
    <mergeCell ref="AF3217:AG3218"/>
    <mergeCell ref="AH3217:AI3218"/>
    <mergeCell ref="AJ3217:AK3218"/>
    <mergeCell ref="AL3217:AM3218"/>
    <mergeCell ref="N3217:O3218"/>
    <mergeCell ref="P3217:Q3218"/>
    <mergeCell ref="R3217:S3218"/>
    <mergeCell ref="T3217:U3218"/>
    <mergeCell ref="X3217:Y3218"/>
    <mergeCell ref="Z3217:AA3218"/>
    <mergeCell ref="BS3219:BS3220"/>
    <mergeCell ref="C3220:D3220"/>
    <mergeCell ref="B3217:B3218"/>
    <mergeCell ref="C3217:D3217"/>
    <mergeCell ref="E3217:E3218"/>
    <mergeCell ref="F3217:F3218"/>
    <mergeCell ref="G3217:G3218"/>
    <mergeCell ref="H3217:I3218"/>
    <mergeCell ref="J3217:K3218"/>
    <mergeCell ref="L3217:M3218"/>
    <mergeCell ref="BF3219:BG3220"/>
    <mergeCell ref="BH3219:BI3220"/>
    <mergeCell ref="BJ3219:BK3220"/>
    <mergeCell ref="BL3219:BM3220"/>
    <mergeCell ref="BN3219:BP3220"/>
    <mergeCell ref="BR3219:BR3220"/>
    <mergeCell ref="AT3219:AU3220"/>
    <mergeCell ref="AV3219:AW3220"/>
    <mergeCell ref="AX3219:AY3220"/>
    <mergeCell ref="AZ3219:BA3220"/>
    <mergeCell ref="BL3213:BM3214"/>
    <mergeCell ref="BN3213:BP3214"/>
    <mergeCell ref="BR3213:BR3214"/>
    <mergeCell ref="BS3213:BS3214"/>
    <mergeCell ref="C3214:D3214"/>
    <mergeCell ref="B3215:B3216"/>
    <mergeCell ref="C3215:D3215"/>
    <mergeCell ref="E3215:E3216"/>
    <mergeCell ref="F3215:F3216"/>
    <mergeCell ref="G3215:G3216"/>
    <mergeCell ref="AZ3213:BA3214"/>
    <mergeCell ref="BB3213:BC3214"/>
    <mergeCell ref="BD3213:BE3214"/>
    <mergeCell ref="BF3213:BG3214"/>
    <mergeCell ref="BH3213:BI3214"/>
    <mergeCell ref="BJ3213:BK3214"/>
    <mergeCell ref="AN3213:AO3214"/>
    <mergeCell ref="AP3213:AQ3214"/>
    <mergeCell ref="AR3213:AS3214"/>
    <mergeCell ref="AT3213:AU3214"/>
    <mergeCell ref="AV3213:AW3214"/>
    <mergeCell ref="AX3213:AY3214"/>
    <mergeCell ref="AB3213:AC3214"/>
    <mergeCell ref="AD3213:AE3214"/>
    <mergeCell ref="AF3213:AG3214"/>
    <mergeCell ref="AH3213:AI3214"/>
    <mergeCell ref="AJ3213:AK3214"/>
    <mergeCell ref="AL3213:AM3214"/>
    <mergeCell ref="N3213:O3214"/>
    <mergeCell ref="P3213:Q3214"/>
    <mergeCell ref="R3213:S3214"/>
    <mergeCell ref="T3213:U3214"/>
    <mergeCell ref="X3213:Y3214"/>
    <mergeCell ref="Z3213:AA3214"/>
    <mergeCell ref="BS3215:BS3216"/>
    <mergeCell ref="C3216:D3216"/>
    <mergeCell ref="B3213:B3214"/>
    <mergeCell ref="C3213:D3213"/>
    <mergeCell ref="E3213:E3214"/>
    <mergeCell ref="F3213:F3214"/>
    <mergeCell ref="G3213:G3214"/>
    <mergeCell ref="H3213:I3214"/>
    <mergeCell ref="J3213:K3214"/>
    <mergeCell ref="L3213:M3214"/>
    <mergeCell ref="BF3215:BG3216"/>
    <mergeCell ref="BH3215:BI3216"/>
    <mergeCell ref="BJ3215:BK3216"/>
    <mergeCell ref="BL3215:BM3216"/>
    <mergeCell ref="BN3215:BP3216"/>
    <mergeCell ref="BR3215:BR3216"/>
    <mergeCell ref="AT3215:AU3216"/>
    <mergeCell ref="AV3215:AW3216"/>
    <mergeCell ref="AX3215:AY3216"/>
    <mergeCell ref="AZ3215:BA3216"/>
    <mergeCell ref="BB3215:BC3216"/>
    <mergeCell ref="BD3215:BE3216"/>
    <mergeCell ref="AH3215:AI3216"/>
    <mergeCell ref="AJ3215:AK3216"/>
    <mergeCell ref="AL3215:AM3216"/>
    <mergeCell ref="AN3215:AO3216"/>
    <mergeCell ref="AP3215:AQ3216"/>
    <mergeCell ref="AR3215:AS3216"/>
    <mergeCell ref="T3215:U3216"/>
    <mergeCell ref="X3215:Y3216"/>
    <mergeCell ref="C3209:D3209"/>
    <mergeCell ref="E3209:E3210"/>
    <mergeCell ref="F3209:F3210"/>
    <mergeCell ref="G3209:G3210"/>
    <mergeCell ref="H3209:I3210"/>
    <mergeCell ref="J3209:K3210"/>
    <mergeCell ref="L3209:M3210"/>
    <mergeCell ref="BF3211:BG3212"/>
    <mergeCell ref="BH3211:BI3212"/>
    <mergeCell ref="BJ3211:BK3212"/>
    <mergeCell ref="BL3211:BM3212"/>
    <mergeCell ref="BN3211:BP3212"/>
    <mergeCell ref="BR3211:BR3212"/>
    <mergeCell ref="AT3211:AU3212"/>
    <mergeCell ref="AV3211:AW3212"/>
    <mergeCell ref="AX3211:AY3212"/>
    <mergeCell ref="AZ3211:BA3212"/>
    <mergeCell ref="BB3211:BC3212"/>
    <mergeCell ref="BD3211:BE3212"/>
    <mergeCell ref="AH3211:AI3212"/>
    <mergeCell ref="AJ3211:AK3212"/>
    <mergeCell ref="AL3211:AM3212"/>
    <mergeCell ref="AN3211:AO3212"/>
    <mergeCell ref="AP3211:AQ3212"/>
    <mergeCell ref="AR3211:AS3212"/>
    <mergeCell ref="T3211:U3212"/>
    <mergeCell ref="X3211:Y3212"/>
    <mergeCell ref="Z3211:AA3212"/>
    <mergeCell ref="AB3211:AC3212"/>
    <mergeCell ref="AD3211:AE3212"/>
    <mergeCell ref="AF3211:AG3212"/>
    <mergeCell ref="H3211:I3212"/>
    <mergeCell ref="J3211:K3212"/>
    <mergeCell ref="L3211:M3212"/>
    <mergeCell ref="N3211:O3212"/>
    <mergeCell ref="P3211:Q3212"/>
    <mergeCell ref="R3211:S3212"/>
    <mergeCell ref="BQ3209:BQ3210"/>
    <mergeCell ref="BQ3211:BQ3212"/>
    <mergeCell ref="BL3207:BM3208"/>
    <mergeCell ref="BN3207:BP3208"/>
    <mergeCell ref="BR3207:BR3208"/>
    <mergeCell ref="AT3207:AU3208"/>
    <mergeCell ref="AV3207:AW3208"/>
    <mergeCell ref="AX3207:AY3208"/>
    <mergeCell ref="AZ3207:BA3208"/>
    <mergeCell ref="BB3207:BC3208"/>
    <mergeCell ref="BD3207:BE3208"/>
    <mergeCell ref="AH3207:AI3208"/>
    <mergeCell ref="AJ3207:AK3208"/>
    <mergeCell ref="AL3207:AM3208"/>
    <mergeCell ref="AN3207:AO3208"/>
    <mergeCell ref="AP3207:AQ3208"/>
    <mergeCell ref="AR3207:AS3208"/>
    <mergeCell ref="T3207:U3208"/>
    <mergeCell ref="X3207:Y3208"/>
    <mergeCell ref="Z3207:AA3208"/>
    <mergeCell ref="AB3207:AC3208"/>
    <mergeCell ref="AD3207:AE3208"/>
    <mergeCell ref="AF3207:AG3208"/>
    <mergeCell ref="H3207:I3208"/>
    <mergeCell ref="J3207:K3208"/>
    <mergeCell ref="L3207:M3208"/>
    <mergeCell ref="N3207:O3208"/>
    <mergeCell ref="P3207:Q3208"/>
    <mergeCell ref="R3207:S3208"/>
    <mergeCell ref="BL3209:BM3210"/>
    <mergeCell ref="BN3209:BP3210"/>
    <mergeCell ref="BR3209:BR3210"/>
    <mergeCell ref="BS3209:BS3210"/>
    <mergeCell ref="C3210:D3210"/>
    <mergeCell ref="B3211:B3212"/>
    <mergeCell ref="C3211:D3211"/>
    <mergeCell ref="E3211:E3212"/>
    <mergeCell ref="F3211:F3212"/>
    <mergeCell ref="G3211:G3212"/>
    <mergeCell ref="AZ3209:BA3210"/>
    <mergeCell ref="BB3209:BC3210"/>
    <mergeCell ref="BD3209:BE3210"/>
    <mergeCell ref="BF3209:BG3210"/>
    <mergeCell ref="BH3209:BI3210"/>
    <mergeCell ref="BJ3209:BK3210"/>
    <mergeCell ref="AN3209:AO3210"/>
    <mergeCell ref="AP3209:AQ3210"/>
    <mergeCell ref="AR3209:AS3210"/>
    <mergeCell ref="AT3209:AU3210"/>
    <mergeCell ref="AV3209:AW3210"/>
    <mergeCell ref="AX3209:AY3210"/>
    <mergeCell ref="AB3209:AC3210"/>
    <mergeCell ref="AD3209:AE3210"/>
    <mergeCell ref="AF3209:AG3210"/>
    <mergeCell ref="AH3209:AI3210"/>
    <mergeCell ref="AJ3209:AK3210"/>
    <mergeCell ref="AL3209:AM3210"/>
    <mergeCell ref="N3209:O3210"/>
    <mergeCell ref="P3209:Q3210"/>
    <mergeCell ref="R3209:S3210"/>
    <mergeCell ref="T3209:U3210"/>
    <mergeCell ref="X3209:Y3210"/>
    <mergeCell ref="Z3209:AA3210"/>
    <mergeCell ref="BS3211:BS3212"/>
    <mergeCell ref="C3212:D3212"/>
    <mergeCell ref="B3209:B3210"/>
    <mergeCell ref="AJ3203:AK3204"/>
    <mergeCell ref="AL3203:AM3204"/>
    <mergeCell ref="AN3203:AO3204"/>
    <mergeCell ref="AP3203:AQ3204"/>
    <mergeCell ref="AR3203:AS3204"/>
    <mergeCell ref="T3203:U3204"/>
    <mergeCell ref="X3203:Y3204"/>
    <mergeCell ref="Z3203:AA3204"/>
    <mergeCell ref="AB3203:AC3204"/>
    <mergeCell ref="AD3203:AE3204"/>
    <mergeCell ref="AF3203:AG3204"/>
    <mergeCell ref="H3203:I3204"/>
    <mergeCell ref="J3203:K3204"/>
    <mergeCell ref="L3203:M3204"/>
    <mergeCell ref="N3203:O3204"/>
    <mergeCell ref="P3203:Q3204"/>
    <mergeCell ref="R3203:S3204"/>
    <mergeCell ref="BL3205:BM3206"/>
    <mergeCell ref="BN3205:BP3206"/>
    <mergeCell ref="BR3205:BR3206"/>
    <mergeCell ref="BS3205:BS3206"/>
    <mergeCell ref="C3206:D3206"/>
    <mergeCell ref="B3207:B3208"/>
    <mergeCell ref="C3207:D3207"/>
    <mergeCell ref="E3207:E3208"/>
    <mergeCell ref="F3207:F3208"/>
    <mergeCell ref="G3207:G3208"/>
    <mergeCell ref="AZ3205:BA3206"/>
    <mergeCell ref="BB3205:BC3206"/>
    <mergeCell ref="BD3205:BE3206"/>
    <mergeCell ref="BF3205:BG3206"/>
    <mergeCell ref="BH3205:BI3206"/>
    <mergeCell ref="BJ3205:BK3206"/>
    <mergeCell ref="AN3205:AO3206"/>
    <mergeCell ref="AP3205:AQ3206"/>
    <mergeCell ref="AR3205:AS3206"/>
    <mergeCell ref="AT3205:AU3206"/>
    <mergeCell ref="AV3205:AW3206"/>
    <mergeCell ref="AX3205:AY3206"/>
    <mergeCell ref="AB3205:AC3206"/>
    <mergeCell ref="AD3205:AE3206"/>
    <mergeCell ref="AF3205:AG3206"/>
    <mergeCell ref="AH3205:AI3206"/>
    <mergeCell ref="AJ3205:AK3206"/>
    <mergeCell ref="AL3205:AM3206"/>
    <mergeCell ref="N3205:O3206"/>
    <mergeCell ref="P3205:Q3206"/>
    <mergeCell ref="R3205:S3206"/>
    <mergeCell ref="T3205:U3206"/>
    <mergeCell ref="X3205:Y3206"/>
    <mergeCell ref="Z3205:AA3206"/>
    <mergeCell ref="BS3207:BS3208"/>
    <mergeCell ref="C3208:D3208"/>
    <mergeCell ref="B3205:B3206"/>
    <mergeCell ref="C3205:D3205"/>
    <mergeCell ref="E3205:E3206"/>
    <mergeCell ref="F3205:F3206"/>
    <mergeCell ref="G3205:G3206"/>
    <mergeCell ref="H3205:I3206"/>
    <mergeCell ref="J3205:K3206"/>
    <mergeCell ref="L3205:M3206"/>
    <mergeCell ref="BF3207:BG3208"/>
    <mergeCell ref="BH3207:BI3208"/>
    <mergeCell ref="BJ3207:BK3208"/>
    <mergeCell ref="B3197:B3198"/>
    <mergeCell ref="C3197:D3197"/>
    <mergeCell ref="E3197:E3198"/>
    <mergeCell ref="F3197:F3198"/>
    <mergeCell ref="G3197:G3198"/>
    <mergeCell ref="J3199:K3200"/>
    <mergeCell ref="L3199:M3200"/>
    <mergeCell ref="N3199:O3200"/>
    <mergeCell ref="P3199:Q3200"/>
    <mergeCell ref="R3199:S3200"/>
    <mergeCell ref="BL3201:BM3202"/>
    <mergeCell ref="BN3201:BP3202"/>
    <mergeCell ref="BR3201:BR3202"/>
    <mergeCell ref="BS3201:BS3202"/>
    <mergeCell ref="C3202:D3202"/>
    <mergeCell ref="B3203:B3204"/>
    <mergeCell ref="C3203:D3203"/>
    <mergeCell ref="E3203:E3204"/>
    <mergeCell ref="F3203:F3204"/>
    <mergeCell ref="G3203:G3204"/>
    <mergeCell ref="AZ3201:BA3202"/>
    <mergeCell ref="BB3201:BC3202"/>
    <mergeCell ref="BD3201:BE3202"/>
    <mergeCell ref="BF3201:BG3202"/>
    <mergeCell ref="BH3201:BI3202"/>
    <mergeCell ref="BJ3201:BK3202"/>
    <mergeCell ref="AN3201:AO3202"/>
    <mergeCell ref="AP3201:AQ3202"/>
    <mergeCell ref="AR3201:AS3202"/>
    <mergeCell ref="AT3201:AU3202"/>
    <mergeCell ref="AV3201:AW3202"/>
    <mergeCell ref="AX3201:AY3202"/>
    <mergeCell ref="AB3201:AC3202"/>
    <mergeCell ref="AD3201:AE3202"/>
    <mergeCell ref="AF3201:AG3202"/>
    <mergeCell ref="AH3201:AI3202"/>
    <mergeCell ref="AJ3201:AK3202"/>
    <mergeCell ref="AL3201:AM3202"/>
    <mergeCell ref="N3201:O3202"/>
    <mergeCell ref="P3201:Q3202"/>
    <mergeCell ref="R3201:S3202"/>
    <mergeCell ref="T3201:U3202"/>
    <mergeCell ref="X3201:Y3202"/>
    <mergeCell ref="Z3201:AA3202"/>
    <mergeCell ref="BS3203:BS3204"/>
    <mergeCell ref="C3204:D3204"/>
    <mergeCell ref="B3199:B3200"/>
    <mergeCell ref="C3199:D3199"/>
    <mergeCell ref="E3199:E3200"/>
    <mergeCell ref="F3199:F3200"/>
    <mergeCell ref="G3199:G3200"/>
    <mergeCell ref="BF3203:BG3204"/>
    <mergeCell ref="BH3203:BI3204"/>
    <mergeCell ref="BJ3203:BK3204"/>
    <mergeCell ref="BL3203:BM3204"/>
    <mergeCell ref="BN3203:BP3204"/>
    <mergeCell ref="BR3203:BR3204"/>
    <mergeCell ref="AT3203:AU3204"/>
    <mergeCell ref="AV3203:AW3204"/>
    <mergeCell ref="AX3203:AY3204"/>
    <mergeCell ref="AZ3203:BA3204"/>
    <mergeCell ref="BB3203:BC3204"/>
    <mergeCell ref="BD3203:BE3204"/>
    <mergeCell ref="AH3203:AI3204"/>
    <mergeCell ref="C3200:D3200"/>
    <mergeCell ref="B3201:B3202"/>
    <mergeCell ref="C3201:D3201"/>
    <mergeCell ref="E3201:E3202"/>
    <mergeCell ref="F3201:F3202"/>
    <mergeCell ref="G3201:G3202"/>
    <mergeCell ref="H3201:I3202"/>
    <mergeCell ref="J3201:K3202"/>
    <mergeCell ref="L3201:M3202"/>
    <mergeCell ref="BF3199:BG3200"/>
    <mergeCell ref="BH3199:BI3200"/>
    <mergeCell ref="BJ3199:BK3200"/>
    <mergeCell ref="BL3199:BM3200"/>
    <mergeCell ref="BN3199:BP3200"/>
    <mergeCell ref="BR3199:BR3200"/>
    <mergeCell ref="AT3199:AU3200"/>
    <mergeCell ref="AV3199:AW3200"/>
    <mergeCell ref="AX3199:AY3200"/>
    <mergeCell ref="AZ3199:BA3200"/>
    <mergeCell ref="BB3199:BC3200"/>
    <mergeCell ref="BD3199:BE3200"/>
    <mergeCell ref="AH3199:AI3200"/>
    <mergeCell ref="AJ3199:AK3200"/>
    <mergeCell ref="AL3199:AM3200"/>
    <mergeCell ref="AN3199:AO3200"/>
    <mergeCell ref="AP3199:AQ3200"/>
    <mergeCell ref="AR3199:AS3200"/>
    <mergeCell ref="T3199:U3200"/>
    <mergeCell ref="X3199:Y3200"/>
    <mergeCell ref="Z3199:AA3200"/>
    <mergeCell ref="AB3199:AC3200"/>
    <mergeCell ref="AD3199:AE3200"/>
    <mergeCell ref="AF3199:AG3200"/>
    <mergeCell ref="H3199:I3200"/>
    <mergeCell ref="BQ3199:BQ3200"/>
    <mergeCell ref="AD3195:AI3195"/>
    <mergeCell ref="AJ3195:AO3195"/>
    <mergeCell ref="AP3195:AU3195"/>
    <mergeCell ref="AV3195:BA3195"/>
    <mergeCell ref="BB3195:BG3195"/>
    <mergeCell ref="BL3197:BM3198"/>
    <mergeCell ref="BN3197:BP3198"/>
    <mergeCell ref="BR3197:BR3198"/>
    <mergeCell ref="BS3197:BS3198"/>
    <mergeCell ref="AZ3197:BA3198"/>
    <mergeCell ref="BB3197:BC3198"/>
    <mergeCell ref="BD3197:BE3198"/>
    <mergeCell ref="BF3197:BG3198"/>
    <mergeCell ref="BH3197:BI3198"/>
    <mergeCell ref="BJ3197:BK3198"/>
    <mergeCell ref="AN3197:AO3198"/>
    <mergeCell ref="AP3197:AQ3198"/>
    <mergeCell ref="AR3197:AS3198"/>
    <mergeCell ref="AT3197:AU3198"/>
    <mergeCell ref="AV3197:AW3198"/>
    <mergeCell ref="AX3197:AY3198"/>
    <mergeCell ref="AB3197:AC3198"/>
    <mergeCell ref="AD3197:AE3198"/>
    <mergeCell ref="AF3197:AG3198"/>
    <mergeCell ref="AH3197:AI3198"/>
    <mergeCell ref="AJ3197:AK3198"/>
    <mergeCell ref="AL3197:AM3198"/>
    <mergeCell ref="N3197:O3198"/>
    <mergeCell ref="P3197:Q3198"/>
    <mergeCell ref="R3197:S3198"/>
    <mergeCell ref="T3197:U3198"/>
    <mergeCell ref="X3197:Y3198"/>
    <mergeCell ref="Z3197:AA3198"/>
    <mergeCell ref="BQ3195:BQ3196"/>
    <mergeCell ref="BQ3197:BQ3198"/>
    <mergeCell ref="AV3196:AW3196"/>
    <mergeCell ref="BH3195:BM3195"/>
    <mergeCell ref="BN3195:BP3196"/>
    <mergeCell ref="BR3195:BR3196"/>
    <mergeCell ref="BS3195:BS3196"/>
    <mergeCell ref="B3185:C3185"/>
    <mergeCell ref="H3185:J3185"/>
    <mergeCell ref="L3185:N3185"/>
    <mergeCell ref="O3185:R3185"/>
    <mergeCell ref="S3183:U3183"/>
    <mergeCell ref="Y3183:AA3183"/>
    <mergeCell ref="AB3183:AE3183"/>
    <mergeCell ref="AF3183:AH3183"/>
    <mergeCell ref="AJ3183:AL3183"/>
    <mergeCell ref="AM3183:AP3183"/>
    <mergeCell ref="BJ3196:BK3196"/>
    <mergeCell ref="BL3196:BM3196"/>
    <mergeCell ref="B3183:C3183"/>
    <mergeCell ref="H3183:J3183"/>
    <mergeCell ref="L3183:N3183"/>
    <mergeCell ref="O3183:R3183"/>
    <mergeCell ref="AD3196:AE3196"/>
    <mergeCell ref="AF3196:AG3196"/>
    <mergeCell ref="AH3196:AI3196"/>
    <mergeCell ref="AJ3196:AK3196"/>
    <mergeCell ref="C3198:D3198"/>
    <mergeCell ref="BF3192:BO3192"/>
    <mergeCell ref="B3195:B3196"/>
    <mergeCell ref="C3195:D3196"/>
    <mergeCell ref="F3195:F3196"/>
    <mergeCell ref="G3195:G3196"/>
    <mergeCell ref="H3195:I3196"/>
    <mergeCell ref="J3195:O3195"/>
    <mergeCell ref="P3195:U3195"/>
    <mergeCell ref="X3195:Y3196"/>
    <mergeCell ref="Z3195:AA3196"/>
    <mergeCell ref="B3188:BP3188"/>
    <mergeCell ref="E3190:AE3190"/>
    <mergeCell ref="AG3190:AM3190"/>
    <mergeCell ref="AN3190:BO3190"/>
    <mergeCell ref="C3192:D3192"/>
    <mergeCell ref="E3192:AE3192"/>
    <mergeCell ref="AG3192:AJ3192"/>
    <mergeCell ref="AK3192:BB3192"/>
    <mergeCell ref="BC3192:BE3192"/>
    <mergeCell ref="AQ3185:AS3185"/>
    <mergeCell ref="AU3185:AW3185"/>
    <mergeCell ref="BB3185:BF3185"/>
    <mergeCell ref="BG3185:BI3185"/>
    <mergeCell ref="BK3185:BM3185"/>
    <mergeCell ref="BC3186:BP3186"/>
    <mergeCell ref="S3185:U3185"/>
    <mergeCell ref="Y3185:AA3185"/>
    <mergeCell ref="AB3185:AE3185"/>
    <mergeCell ref="AF3185:AH3185"/>
    <mergeCell ref="AJ3185:AL3185"/>
    <mergeCell ref="AM3185:AP3185"/>
    <mergeCell ref="H3197:I3198"/>
    <mergeCell ref="J3197:K3198"/>
    <mergeCell ref="L3197:M3198"/>
    <mergeCell ref="AX3196:AY3196"/>
    <mergeCell ref="AZ3196:BA3196"/>
    <mergeCell ref="BB3196:BC3196"/>
    <mergeCell ref="BD3196:BE3196"/>
    <mergeCell ref="BF3196:BG3196"/>
    <mergeCell ref="BH3196:BI3196"/>
    <mergeCell ref="AL3196:AM3196"/>
    <mergeCell ref="AN3196:AO3196"/>
    <mergeCell ref="AP3196:AQ3196"/>
    <mergeCell ref="BJ3176:BK3177"/>
    <mergeCell ref="BL3176:BM3177"/>
    <mergeCell ref="BN3176:BP3177"/>
    <mergeCell ref="BR3176:BR3177"/>
    <mergeCell ref="AT3176:AU3177"/>
    <mergeCell ref="AV3176:AW3177"/>
    <mergeCell ref="AX3176:AY3177"/>
    <mergeCell ref="AZ3176:BA3177"/>
    <mergeCell ref="BB3176:BC3177"/>
    <mergeCell ref="BD3176:BE3177"/>
    <mergeCell ref="AH3176:AI3177"/>
    <mergeCell ref="AJ3176:AK3177"/>
    <mergeCell ref="AL3176:AM3177"/>
    <mergeCell ref="AN3176:AO3177"/>
    <mergeCell ref="AP3176:AQ3177"/>
    <mergeCell ref="AR3176:AS3177"/>
    <mergeCell ref="T3176:U3177"/>
    <mergeCell ref="X3176:Y3177"/>
    <mergeCell ref="Z3176:AA3177"/>
    <mergeCell ref="AB3176:AC3177"/>
    <mergeCell ref="AD3176:AE3177"/>
    <mergeCell ref="AF3176:AG3177"/>
    <mergeCell ref="H3176:I3177"/>
    <mergeCell ref="J3176:K3177"/>
    <mergeCell ref="L3176:M3177"/>
    <mergeCell ref="N3176:O3177"/>
    <mergeCell ref="P3176:Q3177"/>
    <mergeCell ref="R3176:S3177"/>
    <mergeCell ref="BQ3178:BQ3179"/>
    <mergeCell ref="BS3178:BS3179"/>
    <mergeCell ref="B3180:C3180"/>
    <mergeCell ref="BF3178:BG3179"/>
    <mergeCell ref="BH3178:BI3179"/>
    <mergeCell ref="BJ3178:BK3179"/>
    <mergeCell ref="BL3178:BM3179"/>
    <mergeCell ref="BN3178:BP3179"/>
    <mergeCell ref="BR3178:BR3179"/>
    <mergeCell ref="AT3178:AU3179"/>
    <mergeCell ref="AV3178:AW3179"/>
    <mergeCell ref="AX3178:AY3179"/>
    <mergeCell ref="AZ3178:BA3179"/>
    <mergeCell ref="BB3178:BC3179"/>
    <mergeCell ref="BD3178:BE3179"/>
    <mergeCell ref="AH3178:AI3179"/>
    <mergeCell ref="AJ3178:AK3179"/>
    <mergeCell ref="AL3178:AM3179"/>
    <mergeCell ref="AN3178:AO3179"/>
    <mergeCell ref="AP3178:AQ3179"/>
    <mergeCell ref="AR3178:AS3179"/>
    <mergeCell ref="T3178:U3179"/>
    <mergeCell ref="X3178:Y3179"/>
    <mergeCell ref="Z3178:AA3179"/>
    <mergeCell ref="AB3178:AC3179"/>
    <mergeCell ref="AD3178:AE3179"/>
    <mergeCell ref="AF3178:AG3179"/>
    <mergeCell ref="B3178:C3179"/>
    <mergeCell ref="D3178:E3179"/>
    <mergeCell ref="H3178:I3179"/>
    <mergeCell ref="J3178:K3179"/>
    <mergeCell ref="L3178:M3179"/>
    <mergeCell ref="N3178:O3179"/>
    <mergeCell ref="P3178:Q3179"/>
    <mergeCell ref="R3178:S3179"/>
    <mergeCell ref="AL3172:AM3173"/>
    <mergeCell ref="AN3172:AO3173"/>
    <mergeCell ref="AP3172:AQ3173"/>
    <mergeCell ref="AR3172:AS3173"/>
    <mergeCell ref="T3172:U3173"/>
    <mergeCell ref="X3172:Y3173"/>
    <mergeCell ref="Z3172:AA3173"/>
    <mergeCell ref="AB3172:AC3173"/>
    <mergeCell ref="AD3172:AE3173"/>
    <mergeCell ref="AF3172:AG3173"/>
    <mergeCell ref="H3172:I3173"/>
    <mergeCell ref="J3172:K3173"/>
    <mergeCell ref="L3172:M3173"/>
    <mergeCell ref="N3172:O3173"/>
    <mergeCell ref="P3172:Q3173"/>
    <mergeCell ref="R3172:S3173"/>
    <mergeCell ref="BL3174:BM3175"/>
    <mergeCell ref="BN3174:BP3175"/>
    <mergeCell ref="BR3174:BR3175"/>
    <mergeCell ref="BS3174:BS3175"/>
    <mergeCell ref="C3175:D3175"/>
    <mergeCell ref="B3176:B3177"/>
    <mergeCell ref="C3176:D3176"/>
    <mergeCell ref="E3176:E3177"/>
    <mergeCell ref="F3176:F3177"/>
    <mergeCell ref="G3176:G3177"/>
    <mergeCell ref="AZ3174:BA3175"/>
    <mergeCell ref="BB3174:BC3175"/>
    <mergeCell ref="BD3174:BE3175"/>
    <mergeCell ref="BF3174:BG3175"/>
    <mergeCell ref="BH3174:BI3175"/>
    <mergeCell ref="BJ3174:BK3175"/>
    <mergeCell ref="AN3174:AO3175"/>
    <mergeCell ref="AP3174:AQ3175"/>
    <mergeCell ref="AR3174:AS3175"/>
    <mergeCell ref="AT3174:AU3175"/>
    <mergeCell ref="AV3174:AW3175"/>
    <mergeCell ref="AX3174:AY3175"/>
    <mergeCell ref="AB3174:AC3175"/>
    <mergeCell ref="AD3174:AE3175"/>
    <mergeCell ref="AF3174:AG3175"/>
    <mergeCell ref="AH3174:AI3175"/>
    <mergeCell ref="AJ3174:AK3175"/>
    <mergeCell ref="AL3174:AM3175"/>
    <mergeCell ref="N3174:O3175"/>
    <mergeCell ref="P3174:Q3175"/>
    <mergeCell ref="R3174:S3175"/>
    <mergeCell ref="T3174:U3175"/>
    <mergeCell ref="X3174:Y3175"/>
    <mergeCell ref="Z3174:AA3175"/>
    <mergeCell ref="BS3176:BS3177"/>
    <mergeCell ref="C3177:D3177"/>
    <mergeCell ref="B3174:B3175"/>
    <mergeCell ref="C3174:D3174"/>
    <mergeCell ref="E3174:E3175"/>
    <mergeCell ref="F3174:F3175"/>
    <mergeCell ref="G3174:G3175"/>
    <mergeCell ref="H3174:I3175"/>
    <mergeCell ref="J3174:K3175"/>
    <mergeCell ref="L3174:M3175"/>
    <mergeCell ref="BQ3174:BQ3175"/>
    <mergeCell ref="BQ3176:BQ3177"/>
    <mergeCell ref="BF3176:BG3177"/>
    <mergeCell ref="BH3176:BI3177"/>
    <mergeCell ref="H3168:I3169"/>
    <mergeCell ref="J3168:K3169"/>
    <mergeCell ref="L3168:M3169"/>
    <mergeCell ref="N3168:O3169"/>
    <mergeCell ref="P3168:Q3169"/>
    <mergeCell ref="R3168:S3169"/>
    <mergeCell ref="BL3170:BM3171"/>
    <mergeCell ref="BN3170:BP3171"/>
    <mergeCell ref="BR3170:BR3171"/>
    <mergeCell ref="BS3170:BS3171"/>
    <mergeCell ref="C3171:D3171"/>
    <mergeCell ref="B3172:B3173"/>
    <mergeCell ref="C3172:D3172"/>
    <mergeCell ref="E3172:E3173"/>
    <mergeCell ref="F3172:F3173"/>
    <mergeCell ref="G3172:G3173"/>
    <mergeCell ref="AZ3170:BA3171"/>
    <mergeCell ref="BB3170:BC3171"/>
    <mergeCell ref="BD3170:BE3171"/>
    <mergeCell ref="BF3170:BG3171"/>
    <mergeCell ref="BH3170:BI3171"/>
    <mergeCell ref="BJ3170:BK3171"/>
    <mergeCell ref="AN3170:AO3171"/>
    <mergeCell ref="AP3170:AQ3171"/>
    <mergeCell ref="AR3170:AS3171"/>
    <mergeCell ref="AT3170:AU3171"/>
    <mergeCell ref="AV3170:AW3171"/>
    <mergeCell ref="AX3170:AY3171"/>
    <mergeCell ref="AB3170:AC3171"/>
    <mergeCell ref="AD3170:AE3171"/>
    <mergeCell ref="AF3170:AG3171"/>
    <mergeCell ref="AH3170:AI3171"/>
    <mergeCell ref="AJ3170:AK3171"/>
    <mergeCell ref="AL3170:AM3171"/>
    <mergeCell ref="N3170:O3171"/>
    <mergeCell ref="P3170:Q3171"/>
    <mergeCell ref="R3170:S3171"/>
    <mergeCell ref="T3170:U3171"/>
    <mergeCell ref="X3170:Y3171"/>
    <mergeCell ref="Z3170:AA3171"/>
    <mergeCell ref="BS3172:BS3173"/>
    <mergeCell ref="C3173:D3173"/>
    <mergeCell ref="B3170:B3171"/>
    <mergeCell ref="C3170:D3170"/>
    <mergeCell ref="E3170:E3171"/>
    <mergeCell ref="F3170:F3171"/>
    <mergeCell ref="G3170:G3171"/>
    <mergeCell ref="H3170:I3171"/>
    <mergeCell ref="J3170:K3171"/>
    <mergeCell ref="L3170:M3171"/>
    <mergeCell ref="BF3172:BG3173"/>
    <mergeCell ref="BH3172:BI3173"/>
    <mergeCell ref="BJ3172:BK3173"/>
    <mergeCell ref="BL3172:BM3173"/>
    <mergeCell ref="BN3172:BP3173"/>
    <mergeCell ref="BR3172:BR3173"/>
    <mergeCell ref="AT3172:AU3173"/>
    <mergeCell ref="AV3172:AW3173"/>
    <mergeCell ref="AX3172:AY3173"/>
    <mergeCell ref="AZ3172:BA3173"/>
    <mergeCell ref="BB3172:BC3173"/>
    <mergeCell ref="BD3172:BE3173"/>
    <mergeCell ref="AH3172:AI3173"/>
    <mergeCell ref="AJ3172:AK3173"/>
    <mergeCell ref="C3167:D3167"/>
    <mergeCell ref="B3168:B3169"/>
    <mergeCell ref="C3168:D3168"/>
    <mergeCell ref="E3168:E3169"/>
    <mergeCell ref="F3168:F3169"/>
    <mergeCell ref="G3168:G3169"/>
    <mergeCell ref="AZ3166:BA3167"/>
    <mergeCell ref="BB3166:BC3167"/>
    <mergeCell ref="BD3166:BE3167"/>
    <mergeCell ref="BF3166:BG3167"/>
    <mergeCell ref="BH3166:BI3167"/>
    <mergeCell ref="BJ3166:BK3167"/>
    <mergeCell ref="AN3166:AO3167"/>
    <mergeCell ref="AP3166:AQ3167"/>
    <mergeCell ref="AR3166:AS3167"/>
    <mergeCell ref="AT3166:AU3167"/>
    <mergeCell ref="AV3166:AW3167"/>
    <mergeCell ref="AX3166:AY3167"/>
    <mergeCell ref="AB3166:AC3167"/>
    <mergeCell ref="AD3166:AE3167"/>
    <mergeCell ref="AF3166:AG3167"/>
    <mergeCell ref="AH3166:AI3167"/>
    <mergeCell ref="AJ3166:AK3167"/>
    <mergeCell ref="AL3166:AM3167"/>
    <mergeCell ref="N3166:O3167"/>
    <mergeCell ref="P3166:Q3167"/>
    <mergeCell ref="R3166:S3167"/>
    <mergeCell ref="T3166:U3167"/>
    <mergeCell ref="X3166:Y3167"/>
    <mergeCell ref="Z3166:AA3167"/>
    <mergeCell ref="BS3168:BS3169"/>
    <mergeCell ref="C3169:D3169"/>
    <mergeCell ref="B3166:B3167"/>
    <mergeCell ref="C3166:D3166"/>
    <mergeCell ref="E3166:E3167"/>
    <mergeCell ref="F3166:F3167"/>
    <mergeCell ref="G3166:G3167"/>
    <mergeCell ref="H3166:I3167"/>
    <mergeCell ref="J3166:K3167"/>
    <mergeCell ref="L3166:M3167"/>
    <mergeCell ref="BF3168:BG3169"/>
    <mergeCell ref="BH3168:BI3169"/>
    <mergeCell ref="BJ3168:BK3169"/>
    <mergeCell ref="BL3168:BM3169"/>
    <mergeCell ref="BN3168:BP3169"/>
    <mergeCell ref="BR3168:BR3169"/>
    <mergeCell ref="AT3168:AU3169"/>
    <mergeCell ref="AV3168:AW3169"/>
    <mergeCell ref="AX3168:AY3169"/>
    <mergeCell ref="AZ3168:BA3169"/>
    <mergeCell ref="BB3168:BC3169"/>
    <mergeCell ref="BD3168:BE3169"/>
    <mergeCell ref="AH3168:AI3169"/>
    <mergeCell ref="AJ3168:AK3169"/>
    <mergeCell ref="AL3168:AM3169"/>
    <mergeCell ref="AN3168:AO3169"/>
    <mergeCell ref="AP3168:AQ3169"/>
    <mergeCell ref="AR3168:AS3169"/>
    <mergeCell ref="T3168:U3169"/>
    <mergeCell ref="X3168:Y3169"/>
    <mergeCell ref="Z3168:AA3169"/>
    <mergeCell ref="AB3168:AC3169"/>
    <mergeCell ref="AD3168:AE3169"/>
    <mergeCell ref="AF3168:AG3169"/>
    <mergeCell ref="BF3164:BG3165"/>
    <mergeCell ref="BH3164:BI3165"/>
    <mergeCell ref="BJ3164:BK3165"/>
    <mergeCell ref="BL3164:BM3165"/>
    <mergeCell ref="BN3164:BP3165"/>
    <mergeCell ref="BR3164:BR3165"/>
    <mergeCell ref="AT3164:AU3165"/>
    <mergeCell ref="AV3164:AW3165"/>
    <mergeCell ref="AX3164:AY3165"/>
    <mergeCell ref="AZ3164:BA3165"/>
    <mergeCell ref="BB3164:BC3165"/>
    <mergeCell ref="BD3164:BE3165"/>
    <mergeCell ref="AH3164:AI3165"/>
    <mergeCell ref="AJ3164:AK3165"/>
    <mergeCell ref="AL3164:AM3165"/>
    <mergeCell ref="AN3164:AO3165"/>
    <mergeCell ref="AP3164:AQ3165"/>
    <mergeCell ref="AR3164:AS3165"/>
    <mergeCell ref="T3164:U3165"/>
    <mergeCell ref="X3164:Y3165"/>
    <mergeCell ref="Z3164:AA3165"/>
    <mergeCell ref="AB3164:AC3165"/>
    <mergeCell ref="AD3164:AE3165"/>
    <mergeCell ref="AF3164:AG3165"/>
    <mergeCell ref="H3164:I3165"/>
    <mergeCell ref="J3164:K3165"/>
    <mergeCell ref="L3164:M3165"/>
    <mergeCell ref="N3164:O3165"/>
    <mergeCell ref="P3164:Q3165"/>
    <mergeCell ref="R3164:S3165"/>
    <mergeCell ref="BL3166:BM3167"/>
    <mergeCell ref="BN3166:BP3167"/>
    <mergeCell ref="BR3166:BR3167"/>
    <mergeCell ref="BQ3166:BQ3167"/>
    <mergeCell ref="BB3160:BC3161"/>
    <mergeCell ref="BD3160:BE3161"/>
    <mergeCell ref="AH3160:AI3161"/>
    <mergeCell ref="AJ3160:AK3161"/>
    <mergeCell ref="AL3160:AM3161"/>
    <mergeCell ref="AN3160:AO3161"/>
    <mergeCell ref="AP3160:AQ3161"/>
    <mergeCell ref="AR3160:AS3161"/>
    <mergeCell ref="T3160:U3161"/>
    <mergeCell ref="X3160:Y3161"/>
    <mergeCell ref="Z3160:AA3161"/>
    <mergeCell ref="AB3160:AC3161"/>
    <mergeCell ref="AD3160:AE3161"/>
    <mergeCell ref="AF3160:AG3161"/>
    <mergeCell ref="H3160:I3161"/>
    <mergeCell ref="J3160:K3161"/>
    <mergeCell ref="L3160:M3161"/>
    <mergeCell ref="N3160:O3161"/>
    <mergeCell ref="P3160:Q3161"/>
    <mergeCell ref="R3160:S3161"/>
    <mergeCell ref="BL3162:BM3163"/>
    <mergeCell ref="BN3162:BP3163"/>
    <mergeCell ref="BR3162:BR3163"/>
    <mergeCell ref="BS3162:BS3163"/>
    <mergeCell ref="C3163:D3163"/>
    <mergeCell ref="B3164:B3165"/>
    <mergeCell ref="C3164:D3164"/>
    <mergeCell ref="E3164:E3165"/>
    <mergeCell ref="F3164:F3165"/>
    <mergeCell ref="G3164:G3165"/>
    <mergeCell ref="AZ3162:BA3163"/>
    <mergeCell ref="BB3162:BC3163"/>
    <mergeCell ref="BD3162:BE3163"/>
    <mergeCell ref="BF3162:BG3163"/>
    <mergeCell ref="BH3162:BI3163"/>
    <mergeCell ref="BJ3162:BK3163"/>
    <mergeCell ref="AN3162:AO3163"/>
    <mergeCell ref="AP3162:AQ3163"/>
    <mergeCell ref="AR3162:AS3163"/>
    <mergeCell ref="AT3162:AU3163"/>
    <mergeCell ref="AV3162:AW3163"/>
    <mergeCell ref="AX3162:AY3163"/>
    <mergeCell ref="AB3162:AC3163"/>
    <mergeCell ref="AD3162:AE3163"/>
    <mergeCell ref="AF3162:AG3163"/>
    <mergeCell ref="AH3162:AI3163"/>
    <mergeCell ref="AJ3162:AK3163"/>
    <mergeCell ref="AL3162:AM3163"/>
    <mergeCell ref="N3162:O3163"/>
    <mergeCell ref="P3162:Q3163"/>
    <mergeCell ref="R3162:S3163"/>
    <mergeCell ref="T3162:U3163"/>
    <mergeCell ref="X3162:Y3163"/>
    <mergeCell ref="Z3162:AA3163"/>
    <mergeCell ref="BS3164:BS3165"/>
    <mergeCell ref="C3165:D3165"/>
    <mergeCell ref="B3162:B3163"/>
    <mergeCell ref="C3162:D3162"/>
    <mergeCell ref="E3162:E3163"/>
    <mergeCell ref="F3162:F3163"/>
    <mergeCell ref="G3162:G3163"/>
    <mergeCell ref="H3162:I3163"/>
    <mergeCell ref="J3162:K3163"/>
    <mergeCell ref="L3162:M3163"/>
    <mergeCell ref="Z3156:AA3157"/>
    <mergeCell ref="AB3156:AC3157"/>
    <mergeCell ref="AD3156:AE3157"/>
    <mergeCell ref="AF3156:AG3157"/>
    <mergeCell ref="H3156:I3157"/>
    <mergeCell ref="J3156:K3157"/>
    <mergeCell ref="L3156:M3157"/>
    <mergeCell ref="N3156:O3157"/>
    <mergeCell ref="P3156:Q3157"/>
    <mergeCell ref="R3156:S3157"/>
    <mergeCell ref="BL3158:BM3159"/>
    <mergeCell ref="BN3158:BP3159"/>
    <mergeCell ref="BR3158:BR3159"/>
    <mergeCell ref="BS3158:BS3159"/>
    <mergeCell ref="C3159:D3159"/>
    <mergeCell ref="B3160:B3161"/>
    <mergeCell ref="C3160:D3160"/>
    <mergeCell ref="E3160:E3161"/>
    <mergeCell ref="F3160:F3161"/>
    <mergeCell ref="G3160:G3161"/>
    <mergeCell ref="AZ3158:BA3159"/>
    <mergeCell ref="BB3158:BC3159"/>
    <mergeCell ref="BD3158:BE3159"/>
    <mergeCell ref="BF3158:BG3159"/>
    <mergeCell ref="BH3158:BI3159"/>
    <mergeCell ref="BJ3158:BK3159"/>
    <mergeCell ref="AN3158:AO3159"/>
    <mergeCell ref="AP3158:AQ3159"/>
    <mergeCell ref="AR3158:AS3159"/>
    <mergeCell ref="AT3158:AU3159"/>
    <mergeCell ref="AV3158:AW3159"/>
    <mergeCell ref="AX3158:AY3159"/>
    <mergeCell ref="AB3158:AC3159"/>
    <mergeCell ref="AD3158:AE3159"/>
    <mergeCell ref="AF3158:AG3159"/>
    <mergeCell ref="AH3158:AI3159"/>
    <mergeCell ref="AJ3158:AK3159"/>
    <mergeCell ref="AL3158:AM3159"/>
    <mergeCell ref="N3158:O3159"/>
    <mergeCell ref="P3158:Q3159"/>
    <mergeCell ref="R3158:S3159"/>
    <mergeCell ref="T3158:U3159"/>
    <mergeCell ref="X3158:Y3159"/>
    <mergeCell ref="Z3158:AA3159"/>
    <mergeCell ref="BS3160:BS3161"/>
    <mergeCell ref="C3161:D3161"/>
    <mergeCell ref="B3158:B3159"/>
    <mergeCell ref="C3158:D3158"/>
    <mergeCell ref="E3158:E3159"/>
    <mergeCell ref="F3158:F3159"/>
    <mergeCell ref="G3158:G3159"/>
    <mergeCell ref="H3158:I3159"/>
    <mergeCell ref="J3158:K3159"/>
    <mergeCell ref="L3158:M3159"/>
    <mergeCell ref="BF3160:BG3161"/>
    <mergeCell ref="BH3160:BI3161"/>
    <mergeCell ref="BJ3160:BK3161"/>
    <mergeCell ref="BL3160:BM3161"/>
    <mergeCell ref="BN3160:BP3161"/>
    <mergeCell ref="BR3160:BR3161"/>
    <mergeCell ref="AT3160:AU3161"/>
    <mergeCell ref="AV3160:AW3161"/>
    <mergeCell ref="AX3160:AY3161"/>
    <mergeCell ref="AZ3160:BA3161"/>
    <mergeCell ref="BL3154:BM3155"/>
    <mergeCell ref="BN3154:BP3155"/>
    <mergeCell ref="BR3154:BR3155"/>
    <mergeCell ref="BS3154:BS3155"/>
    <mergeCell ref="C3155:D3155"/>
    <mergeCell ref="B3156:B3157"/>
    <mergeCell ref="C3156:D3156"/>
    <mergeCell ref="E3156:E3157"/>
    <mergeCell ref="F3156:F3157"/>
    <mergeCell ref="G3156:G3157"/>
    <mergeCell ref="AZ3154:BA3155"/>
    <mergeCell ref="BB3154:BC3155"/>
    <mergeCell ref="BD3154:BE3155"/>
    <mergeCell ref="BF3154:BG3155"/>
    <mergeCell ref="BH3154:BI3155"/>
    <mergeCell ref="BJ3154:BK3155"/>
    <mergeCell ref="AN3154:AO3155"/>
    <mergeCell ref="AP3154:AQ3155"/>
    <mergeCell ref="AR3154:AS3155"/>
    <mergeCell ref="AT3154:AU3155"/>
    <mergeCell ref="AV3154:AW3155"/>
    <mergeCell ref="AX3154:AY3155"/>
    <mergeCell ref="AB3154:AC3155"/>
    <mergeCell ref="AD3154:AE3155"/>
    <mergeCell ref="AF3154:AG3155"/>
    <mergeCell ref="AH3154:AI3155"/>
    <mergeCell ref="AJ3154:AK3155"/>
    <mergeCell ref="AL3154:AM3155"/>
    <mergeCell ref="N3154:O3155"/>
    <mergeCell ref="P3154:Q3155"/>
    <mergeCell ref="R3154:S3155"/>
    <mergeCell ref="T3154:U3155"/>
    <mergeCell ref="X3154:Y3155"/>
    <mergeCell ref="Z3154:AA3155"/>
    <mergeCell ref="BS3156:BS3157"/>
    <mergeCell ref="C3157:D3157"/>
    <mergeCell ref="B3154:B3155"/>
    <mergeCell ref="C3154:D3154"/>
    <mergeCell ref="E3154:E3155"/>
    <mergeCell ref="F3154:F3155"/>
    <mergeCell ref="G3154:G3155"/>
    <mergeCell ref="H3154:I3155"/>
    <mergeCell ref="J3154:K3155"/>
    <mergeCell ref="L3154:M3155"/>
    <mergeCell ref="BF3156:BG3157"/>
    <mergeCell ref="BH3156:BI3157"/>
    <mergeCell ref="BJ3156:BK3157"/>
    <mergeCell ref="BL3156:BM3157"/>
    <mergeCell ref="BN3156:BP3157"/>
    <mergeCell ref="BR3156:BR3157"/>
    <mergeCell ref="AT3156:AU3157"/>
    <mergeCell ref="AV3156:AW3157"/>
    <mergeCell ref="AX3156:AY3157"/>
    <mergeCell ref="AZ3156:BA3157"/>
    <mergeCell ref="BB3156:BC3157"/>
    <mergeCell ref="BD3156:BE3157"/>
    <mergeCell ref="AH3156:AI3157"/>
    <mergeCell ref="AJ3156:AK3157"/>
    <mergeCell ref="AL3156:AM3157"/>
    <mergeCell ref="AN3156:AO3157"/>
    <mergeCell ref="AP3156:AQ3157"/>
    <mergeCell ref="AR3156:AS3157"/>
    <mergeCell ref="T3156:U3157"/>
    <mergeCell ref="X3156:Y3157"/>
    <mergeCell ref="C3150:D3150"/>
    <mergeCell ref="E3150:E3151"/>
    <mergeCell ref="F3150:F3151"/>
    <mergeCell ref="G3150:G3151"/>
    <mergeCell ref="H3150:I3151"/>
    <mergeCell ref="J3150:K3151"/>
    <mergeCell ref="L3150:M3151"/>
    <mergeCell ref="BF3152:BG3153"/>
    <mergeCell ref="BH3152:BI3153"/>
    <mergeCell ref="BJ3152:BK3153"/>
    <mergeCell ref="BL3152:BM3153"/>
    <mergeCell ref="BN3152:BP3153"/>
    <mergeCell ref="BR3152:BR3153"/>
    <mergeCell ref="AT3152:AU3153"/>
    <mergeCell ref="AV3152:AW3153"/>
    <mergeCell ref="AX3152:AY3153"/>
    <mergeCell ref="AZ3152:BA3153"/>
    <mergeCell ref="BB3152:BC3153"/>
    <mergeCell ref="BD3152:BE3153"/>
    <mergeCell ref="AH3152:AI3153"/>
    <mergeCell ref="AJ3152:AK3153"/>
    <mergeCell ref="AL3152:AM3153"/>
    <mergeCell ref="AN3152:AO3153"/>
    <mergeCell ref="AP3152:AQ3153"/>
    <mergeCell ref="AR3152:AS3153"/>
    <mergeCell ref="T3152:U3153"/>
    <mergeCell ref="X3152:Y3153"/>
    <mergeCell ref="Z3152:AA3153"/>
    <mergeCell ref="AB3152:AC3153"/>
    <mergeCell ref="AD3152:AE3153"/>
    <mergeCell ref="AF3152:AG3153"/>
    <mergeCell ref="H3152:I3153"/>
    <mergeCell ref="J3152:K3153"/>
    <mergeCell ref="L3152:M3153"/>
    <mergeCell ref="N3152:O3153"/>
    <mergeCell ref="P3152:Q3153"/>
    <mergeCell ref="R3152:S3153"/>
    <mergeCell ref="BQ3150:BQ3151"/>
    <mergeCell ref="BQ3152:BQ3153"/>
    <mergeCell ref="BL3148:BM3149"/>
    <mergeCell ref="BN3148:BP3149"/>
    <mergeCell ref="BR3148:BR3149"/>
    <mergeCell ref="AT3148:AU3149"/>
    <mergeCell ref="AV3148:AW3149"/>
    <mergeCell ref="AX3148:AY3149"/>
    <mergeCell ref="AZ3148:BA3149"/>
    <mergeCell ref="BB3148:BC3149"/>
    <mergeCell ref="BD3148:BE3149"/>
    <mergeCell ref="AH3148:AI3149"/>
    <mergeCell ref="AJ3148:AK3149"/>
    <mergeCell ref="AL3148:AM3149"/>
    <mergeCell ref="AN3148:AO3149"/>
    <mergeCell ref="AP3148:AQ3149"/>
    <mergeCell ref="AR3148:AS3149"/>
    <mergeCell ref="T3148:U3149"/>
    <mergeCell ref="X3148:Y3149"/>
    <mergeCell ref="Z3148:AA3149"/>
    <mergeCell ref="AB3148:AC3149"/>
    <mergeCell ref="AD3148:AE3149"/>
    <mergeCell ref="AF3148:AG3149"/>
    <mergeCell ref="H3148:I3149"/>
    <mergeCell ref="J3148:K3149"/>
    <mergeCell ref="L3148:M3149"/>
    <mergeCell ref="N3148:O3149"/>
    <mergeCell ref="P3148:Q3149"/>
    <mergeCell ref="R3148:S3149"/>
    <mergeCell ref="BL3150:BM3151"/>
    <mergeCell ref="BN3150:BP3151"/>
    <mergeCell ref="BR3150:BR3151"/>
    <mergeCell ref="BS3150:BS3151"/>
    <mergeCell ref="C3151:D3151"/>
    <mergeCell ref="B3152:B3153"/>
    <mergeCell ref="C3152:D3152"/>
    <mergeCell ref="E3152:E3153"/>
    <mergeCell ref="F3152:F3153"/>
    <mergeCell ref="G3152:G3153"/>
    <mergeCell ref="AZ3150:BA3151"/>
    <mergeCell ref="BB3150:BC3151"/>
    <mergeCell ref="BD3150:BE3151"/>
    <mergeCell ref="BF3150:BG3151"/>
    <mergeCell ref="BH3150:BI3151"/>
    <mergeCell ref="BJ3150:BK3151"/>
    <mergeCell ref="AN3150:AO3151"/>
    <mergeCell ref="AP3150:AQ3151"/>
    <mergeCell ref="AR3150:AS3151"/>
    <mergeCell ref="AT3150:AU3151"/>
    <mergeCell ref="AV3150:AW3151"/>
    <mergeCell ref="AX3150:AY3151"/>
    <mergeCell ref="AB3150:AC3151"/>
    <mergeCell ref="AD3150:AE3151"/>
    <mergeCell ref="AF3150:AG3151"/>
    <mergeCell ref="AH3150:AI3151"/>
    <mergeCell ref="AJ3150:AK3151"/>
    <mergeCell ref="AL3150:AM3151"/>
    <mergeCell ref="N3150:O3151"/>
    <mergeCell ref="P3150:Q3151"/>
    <mergeCell ref="R3150:S3151"/>
    <mergeCell ref="T3150:U3151"/>
    <mergeCell ref="X3150:Y3151"/>
    <mergeCell ref="Z3150:AA3151"/>
    <mergeCell ref="BS3152:BS3153"/>
    <mergeCell ref="C3153:D3153"/>
    <mergeCell ref="B3150:B3151"/>
    <mergeCell ref="AJ3144:AK3145"/>
    <mergeCell ref="AL3144:AM3145"/>
    <mergeCell ref="AN3144:AO3145"/>
    <mergeCell ref="AP3144:AQ3145"/>
    <mergeCell ref="AR3144:AS3145"/>
    <mergeCell ref="T3144:U3145"/>
    <mergeCell ref="X3144:Y3145"/>
    <mergeCell ref="Z3144:AA3145"/>
    <mergeCell ref="AB3144:AC3145"/>
    <mergeCell ref="AD3144:AE3145"/>
    <mergeCell ref="AF3144:AG3145"/>
    <mergeCell ref="H3144:I3145"/>
    <mergeCell ref="J3144:K3145"/>
    <mergeCell ref="L3144:M3145"/>
    <mergeCell ref="N3144:O3145"/>
    <mergeCell ref="P3144:Q3145"/>
    <mergeCell ref="R3144:S3145"/>
    <mergeCell ref="BL3146:BM3147"/>
    <mergeCell ref="BN3146:BP3147"/>
    <mergeCell ref="BR3146:BR3147"/>
    <mergeCell ref="BS3146:BS3147"/>
    <mergeCell ref="C3147:D3147"/>
    <mergeCell ref="B3148:B3149"/>
    <mergeCell ref="C3148:D3148"/>
    <mergeCell ref="E3148:E3149"/>
    <mergeCell ref="F3148:F3149"/>
    <mergeCell ref="G3148:G3149"/>
    <mergeCell ref="AZ3146:BA3147"/>
    <mergeCell ref="BB3146:BC3147"/>
    <mergeCell ref="BD3146:BE3147"/>
    <mergeCell ref="BF3146:BG3147"/>
    <mergeCell ref="BH3146:BI3147"/>
    <mergeCell ref="BJ3146:BK3147"/>
    <mergeCell ref="AN3146:AO3147"/>
    <mergeCell ref="AP3146:AQ3147"/>
    <mergeCell ref="AR3146:AS3147"/>
    <mergeCell ref="AT3146:AU3147"/>
    <mergeCell ref="AV3146:AW3147"/>
    <mergeCell ref="AX3146:AY3147"/>
    <mergeCell ref="AB3146:AC3147"/>
    <mergeCell ref="AD3146:AE3147"/>
    <mergeCell ref="AF3146:AG3147"/>
    <mergeCell ref="AH3146:AI3147"/>
    <mergeCell ref="AJ3146:AK3147"/>
    <mergeCell ref="AL3146:AM3147"/>
    <mergeCell ref="N3146:O3147"/>
    <mergeCell ref="P3146:Q3147"/>
    <mergeCell ref="R3146:S3147"/>
    <mergeCell ref="T3146:U3147"/>
    <mergeCell ref="X3146:Y3147"/>
    <mergeCell ref="Z3146:AA3147"/>
    <mergeCell ref="BS3148:BS3149"/>
    <mergeCell ref="C3149:D3149"/>
    <mergeCell ref="B3146:B3147"/>
    <mergeCell ref="C3146:D3146"/>
    <mergeCell ref="E3146:E3147"/>
    <mergeCell ref="F3146:F3147"/>
    <mergeCell ref="G3146:G3147"/>
    <mergeCell ref="H3146:I3147"/>
    <mergeCell ref="J3146:K3147"/>
    <mergeCell ref="L3146:M3147"/>
    <mergeCell ref="BF3148:BG3149"/>
    <mergeCell ref="BH3148:BI3149"/>
    <mergeCell ref="BJ3148:BK3149"/>
    <mergeCell ref="B3138:B3139"/>
    <mergeCell ref="C3138:D3138"/>
    <mergeCell ref="E3138:E3139"/>
    <mergeCell ref="F3138:F3139"/>
    <mergeCell ref="G3138:G3139"/>
    <mergeCell ref="J3140:K3141"/>
    <mergeCell ref="L3140:M3141"/>
    <mergeCell ref="N3140:O3141"/>
    <mergeCell ref="P3140:Q3141"/>
    <mergeCell ref="R3140:S3141"/>
    <mergeCell ref="BL3142:BM3143"/>
    <mergeCell ref="BN3142:BP3143"/>
    <mergeCell ref="BR3142:BR3143"/>
    <mergeCell ref="BS3142:BS3143"/>
    <mergeCell ref="C3143:D3143"/>
    <mergeCell ref="B3144:B3145"/>
    <mergeCell ref="C3144:D3144"/>
    <mergeCell ref="E3144:E3145"/>
    <mergeCell ref="F3144:F3145"/>
    <mergeCell ref="G3144:G3145"/>
    <mergeCell ref="AZ3142:BA3143"/>
    <mergeCell ref="BB3142:BC3143"/>
    <mergeCell ref="BD3142:BE3143"/>
    <mergeCell ref="BF3142:BG3143"/>
    <mergeCell ref="BH3142:BI3143"/>
    <mergeCell ref="BJ3142:BK3143"/>
    <mergeCell ref="AN3142:AO3143"/>
    <mergeCell ref="AP3142:AQ3143"/>
    <mergeCell ref="AR3142:AS3143"/>
    <mergeCell ref="AT3142:AU3143"/>
    <mergeCell ref="AV3142:AW3143"/>
    <mergeCell ref="AX3142:AY3143"/>
    <mergeCell ref="AB3142:AC3143"/>
    <mergeCell ref="AD3142:AE3143"/>
    <mergeCell ref="AF3142:AG3143"/>
    <mergeCell ref="AH3142:AI3143"/>
    <mergeCell ref="AJ3142:AK3143"/>
    <mergeCell ref="AL3142:AM3143"/>
    <mergeCell ref="N3142:O3143"/>
    <mergeCell ref="P3142:Q3143"/>
    <mergeCell ref="R3142:S3143"/>
    <mergeCell ref="T3142:U3143"/>
    <mergeCell ref="X3142:Y3143"/>
    <mergeCell ref="Z3142:AA3143"/>
    <mergeCell ref="BS3144:BS3145"/>
    <mergeCell ref="C3145:D3145"/>
    <mergeCell ref="B3140:B3141"/>
    <mergeCell ref="C3140:D3140"/>
    <mergeCell ref="E3140:E3141"/>
    <mergeCell ref="F3140:F3141"/>
    <mergeCell ref="G3140:G3141"/>
    <mergeCell ref="BF3144:BG3145"/>
    <mergeCell ref="BH3144:BI3145"/>
    <mergeCell ref="BJ3144:BK3145"/>
    <mergeCell ref="BL3144:BM3145"/>
    <mergeCell ref="BN3144:BP3145"/>
    <mergeCell ref="BR3144:BR3145"/>
    <mergeCell ref="AT3144:AU3145"/>
    <mergeCell ref="AV3144:AW3145"/>
    <mergeCell ref="AX3144:AY3145"/>
    <mergeCell ref="AZ3144:BA3145"/>
    <mergeCell ref="BB3144:BC3145"/>
    <mergeCell ref="BD3144:BE3145"/>
    <mergeCell ref="AH3144:AI3145"/>
    <mergeCell ref="C3141:D3141"/>
    <mergeCell ref="B3142:B3143"/>
    <mergeCell ref="C3142:D3142"/>
    <mergeCell ref="E3142:E3143"/>
    <mergeCell ref="F3142:F3143"/>
    <mergeCell ref="G3142:G3143"/>
    <mergeCell ref="H3142:I3143"/>
    <mergeCell ref="J3142:K3143"/>
    <mergeCell ref="L3142:M3143"/>
    <mergeCell ref="BF3140:BG3141"/>
    <mergeCell ref="BH3140:BI3141"/>
    <mergeCell ref="BJ3140:BK3141"/>
    <mergeCell ref="BL3140:BM3141"/>
    <mergeCell ref="BN3140:BP3141"/>
    <mergeCell ref="BR3140:BR3141"/>
    <mergeCell ref="AT3140:AU3141"/>
    <mergeCell ref="AV3140:AW3141"/>
    <mergeCell ref="AX3140:AY3141"/>
    <mergeCell ref="AZ3140:BA3141"/>
    <mergeCell ref="BB3140:BC3141"/>
    <mergeCell ref="BD3140:BE3141"/>
    <mergeCell ref="AH3140:AI3141"/>
    <mergeCell ref="AJ3140:AK3141"/>
    <mergeCell ref="AL3140:AM3141"/>
    <mergeCell ref="AN3140:AO3141"/>
    <mergeCell ref="AP3140:AQ3141"/>
    <mergeCell ref="AR3140:AS3141"/>
    <mergeCell ref="T3140:U3141"/>
    <mergeCell ref="X3140:Y3141"/>
    <mergeCell ref="Z3140:AA3141"/>
    <mergeCell ref="AB3140:AC3141"/>
    <mergeCell ref="AD3140:AE3141"/>
    <mergeCell ref="AF3140:AG3141"/>
    <mergeCell ref="H3140:I3141"/>
    <mergeCell ref="BQ3140:BQ3141"/>
    <mergeCell ref="AD3136:AI3136"/>
    <mergeCell ref="AJ3136:AO3136"/>
    <mergeCell ref="AP3136:AU3136"/>
    <mergeCell ref="AV3136:BA3136"/>
    <mergeCell ref="BB3136:BG3136"/>
    <mergeCell ref="BL3138:BM3139"/>
    <mergeCell ref="BN3138:BP3139"/>
    <mergeCell ref="BR3138:BR3139"/>
    <mergeCell ref="BS3138:BS3139"/>
    <mergeCell ref="AZ3138:BA3139"/>
    <mergeCell ref="BB3138:BC3139"/>
    <mergeCell ref="BD3138:BE3139"/>
    <mergeCell ref="BF3138:BG3139"/>
    <mergeCell ref="BH3138:BI3139"/>
    <mergeCell ref="BJ3138:BK3139"/>
    <mergeCell ref="AN3138:AO3139"/>
    <mergeCell ref="AP3138:AQ3139"/>
    <mergeCell ref="AR3138:AS3139"/>
    <mergeCell ref="AT3138:AU3139"/>
    <mergeCell ref="AV3138:AW3139"/>
    <mergeCell ref="AX3138:AY3139"/>
    <mergeCell ref="AB3138:AC3139"/>
    <mergeCell ref="AD3138:AE3139"/>
    <mergeCell ref="AF3138:AG3139"/>
    <mergeCell ref="AH3138:AI3139"/>
    <mergeCell ref="AJ3138:AK3139"/>
    <mergeCell ref="AL3138:AM3139"/>
    <mergeCell ref="N3138:O3139"/>
    <mergeCell ref="P3138:Q3139"/>
    <mergeCell ref="R3138:S3139"/>
    <mergeCell ref="T3138:U3139"/>
    <mergeCell ref="X3138:Y3139"/>
    <mergeCell ref="Z3138:AA3139"/>
    <mergeCell ref="BQ3136:BQ3137"/>
    <mergeCell ref="BQ3138:BQ3139"/>
    <mergeCell ref="AV3137:AW3137"/>
    <mergeCell ref="BH3136:BM3136"/>
    <mergeCell ref="BN3136:BP3137"/>
    <mergeCell ref="BR3136:BR3137"/>
    <mergeCell ref="BS3136:BS3137"/>
    <mergeCell ref="B3126:C3126"/>
    <mergeCell ref="H3126:J3126"/>
    <mergeCell ref="L3126:N3126"/>
    <mergeCell ref="O3126:R3126"/>
    <mergeCell ref="S3124:U3124"/>
    <mergeCell ref="Y3124:AA3124"/>
    <mergeCell ref="AB3124:AE3124"/>
    <mergeCell ref="AF3124:AH3124"/>
    <mergeCell ref="AJ3124:AL3124"/>
    <mergeCell ref="AM3124:AP3124"/>
    <mergeCell ref="BJ3137:BK3137"/>
    <mergeCell ref="BL3137:BM3137"/>
    <mergeCell ref="B3124:C3124"/>
    <mergeCell ref="H3124:J3124"/>
    <mergeCell ref="L3124:N3124"/>
    <mergeCell ref="O3124:R3124"/>
    <mergeCell ref="AD3137:AE3137"/>
    <mergeCell ref="AF3137:AG3137"/>
    <mergeCell ref="AH3137:AI3137"/>
    <mergeCell ref="AJ3137:AK3137"/>
    <mergeCell ref="C3139:D3139"/>
    <mergeCell ref="BF3133:BO3133"/>
    <mergeCell ref="B3136:B3137"/>
    <mergeCell ref="C3136:D3137"/>
    <mergeCell ref="F3136:F3137"/>
    <mergeCell ref="G3136:G3137"/>
    <mergeCell ref="H3136:I3137"/>
    <mergeCell ref="J3136:O3136"/>
    <mergeCell ref="P3136:U3136"/>
    <mergeCell ref="X3136:Y3137"/>
    <mergeCell ref="Z3136:AA3137"/>
    <mergeCell ref="B3129:BP3129"/>
    <mergeCell ref="E3131:AE3131"/>
    <mergeCell ref="AG3131:AM3131"/>
    <mergeCell ref="AN3131:BO3131"/>
    <mergeCell ref="C3133:D3133"/>
    <mergeCell ref="E3133:AE3133"/>
    <mergeCell ref="AG3133:AJ3133"/>
    <mergeCell ref="AK3133:BB3133"/>
    <mergeCell ref="BC3133:BE3133"/>
    <mergeCell ref="AQ3126:AS3126"/>
    <mergeCell ref="AU3126:AW3126"/>
    <mergeCell ref="BB3126:BF3126"/>
    <mergeCell ref="BG3126:BI3126"/>
    <mergeCell ref="BK3126:BM3126"/>
    <mergeCell ref="BC3127:BP3127"/>
    <mergeCell ref="S3126:U3126"/>
    <mergeCell ref="Y3126:AA3126"/>
    <mergeCell ref="AB3126:AE3126"/>
    <mergeCell ref="AF3126:AH3126"/>
    <mergeCell ref="AJ3126:AL3126"/>
    <mergeCell ref="AM3126:AP3126"/>
    <mergeCell ref="H3138:I3139"/>
    <mergeCell ref="J3138:K3139"/>
    <mergeCell ref="L3138:M3139"/>
    <mergeCell ref="AX3137:AY3137"/>
    <mergeCell ref="AZ3137:BA3137"/>
    <mergeCell ref="BB3137:BC3137"/>
    <mergeCell ref="BD3137:BE3137"/>
    <mergeCell ref="BF3137:BG3137"/>
    <mergeCell ref="BH3137:BI3137"/>
    <mergeCell ref="AL3137:AM3137"/>
    <mergeCell ref="AN3137:AO3137"/>
    <mergeCell ref="AP3137:AQ3137"/>
    <mergeCell ref="BJ3117:BK3118"/>
    <mergeCell ref="BL3117:BM3118"/>
    <mergeCell ref="BN3117:BP3118"/>
    <mergeCell ref="BR3117:BR3118"/>
    <mergeCell ref="AT3117:AU3118"/>
    <mergeCell ref="AV3117:AW3118"/>
    <mergeCell ref="AX3117:AY3118"/>
    <mergeCell ref="AZ3117:BA3118"/>
    <mergeCell ref="BB3117:BC3118"/>
    <mergeCell ref="BD3117:BE3118"/>
    <mergeCell ref="AH3117:AI3118"/>
    <mergeCell ref="AJ3117:AK3118"/>
    <mergeCell ref="AL3117:AM3118"/>
    <mergeCell ref="AN3117:AO3118"/>
    <mergeCell ref="AP3117:AQ3118"/>
    <mergeCell ref="AR3117:AS3118"/>
    <mergeCell ref="T3117:U3118"/>
    <mergeCell ref="X3117:Y3118"/>
    <mergeCell ref="Z3117:AA3118"/>
    <mergeCell ref="AB3117:AC3118"/>
    <mergeCell ref="AD3117:AE3118"/>
    <mergeCell ref="AF3117:AG3118"/>
    <mergeCell ref="H3117:I3118"/>
    <mergeCell ref="J3117:K3118"/>
    <mergeCell ref="L3117:M3118"/>
    <mergeCell ref="N3117:O3118"/>
    <mergeCell ref="P3117:Q3118"/>
    <mergeCell ref="R3117:S3118"/>
    <mergeCell ref="BQ3119:BQ3120"/>
    <mergeCell ref="BS3119:BS3120"/>
    <mergeCell ref="B3121:C3121"/>
    <mergeCell ref="BF3119:BG3120"/>
    <mergeCell ref="BH3119:BI3120"/>
    <mergeCell ref="BJ3119:BK3120"/>
    <mergeCell ref="BL3119:BM3120"/>
    <mergeCell ref="BN3119:BP3120"/>
    <mergeCell ref="BR3119:BR3120"/>
    <mergeCell ref="AT3119:AU3120"/>
    <mergeCell ref="AV3119:AW3120"/>
    <mergeCell ref="AX3119:AY3120"/>
    <mergeCell ref="AZ3119:BA3120"/>
    <mergeCell ref="BB3119:BC3120"/>
    <mergeCell ref="BD3119:BE3120"/>
    <mergeCell ref="AH3119:AI3120"/>
    <mergeCell ref="AJ3119:AK3120"/>
    <mergeCell ref="AL3119:AM3120"/>
    <mergeCell ref="AN3119:AO3120"/>
    <mergeCell ref="AP3119:AQ3120"/>
    <mergeCell ref="AR3119:AS3120"/>
    <mergeCell ref="T3119:U3120"/>
    <mergeCell ref="X3119:Y3120"/>
    <mergeCell ref="Z3119:AA3120"/>
    <mergeCell ref="AB3119:AC3120"/>
    <mergeCell ref="AD3119:AE3120"/>
    <mergeCell ref="AF3119:AG3120"/>
    <mergeCell ref="B3119:C3120"/>
    <mergeCell ref="D3119:E3120"/>
    <mergeCell ref="H3119:I3120"/>
    <mergeCell ref="J3119:K3120"/>
    <mergeCell ref="L3119:M3120"/>
    <mergeCell ref="N3119:O3120"/>
    <mergeCell ref="P3119:Q3120"/>
    <mergeCell ref="R3119:S3120"/>
    <mergeCell ref="AL3113:AM3114"/>
    <mergeCell ref="AN3113:AO3114"/>
    <mergeCell ref="AP3113:AQ3114"/>
    <mergeCell ref="AR3113:AS3114"/>
    <mergeCell ref="T3113:U3114"/>
    <mergeCell ref="X3113:Y3114"/>
    <mergeCell ref="Z3113:AA3114"/>
    <mergeCell ref="AB3113:AC3114"/>
    <mergeCell ref="AD3113:AE3114"/>
    <mergeCell ref="AF3113:AG3114"/>
    <mergeCell ref="H3113:I3114"/>
    <mergeCell ref="J3113:K3114"/>
    <mergeCell ref="L3113:M3114"/>
    <mergeCell ref="N3113:O3114"/>
    <mergeCell ref="P3113:Q3114"/>
    <mergeCell ref="R3113:S3114"/>
    <mergeCell ref="BL3115:BM3116"/>
    <mergeCell ref="BN3115:BP3116"/>
    <mergeCell ref="BR3115:BR3116"/>
    <mergeCell ref="BS3115:BS3116"/>
    <mergeCell ref="C3116:D3116"/>
    <mergeCell ref="B3117:B3118"/>
    <mergeCell ref="C3117:D3117"/>
    <mergeCell ref="E3117:E3118"/>
    <mergeCell ref="F3117:F3118"/>
    <mergeCell ref="G3117:G3118"/>
    <mergeCell ref="AZ3115:BA3116"/>
    <mergeCell ref="BB3115:BC3116"/>
    <mergeCell ref="BD3115:BE3116"/>
    <mergeCell ref="BF3115:BG3116"/>
    <mergeCell ref="BH3115:BI3116"/>
    <mergeCell ref="BJ3115:BK3116"/>
    <mergeCell ref="AN3115:AO3116"/>
    <mergeCell ref="AP3115:AQ3116"/>
    <mergeCell ref="AR3115:AS3116"/>
    <mergeCell ref="AT3115:AU3116"/>
    <mergeCell ref="AV3115:AW3116"/>
    <mergeCell ref="AX3115:AY3116"/>
    <mergeCell ref="AB3115:AC3116"/>
    <mergeCell ref="AD3115:AE3116"/>
    <mergeCell ref="AF3115:AG3116"/>
    <mergeCell ref="AH3115:AI3116"/>
    <mergeCell ref="AJ3115:AK3116"/>
    <mergeCell ref="AL3115:AM3116"/>
    <mergeCell ref="N3115:O3116"/>
    <mergeCell ref="P3115:Q3116"/>
    <mergeCell ref="R3115:S3116"/>
    <mergeCell ref="T3115:U3116"/>
    <mergeCell ref="X3115:Y3116"/>
    <mergeCell ref="Z3115:AA3116"/>
    <mergeCell ref="BS3117:BS3118"/>
    <mergeCell ref="C3118:D3118"/>
    <mergeCell ref="B3115:B3116"/>
    <mergeCell ref="C3115:D3115"/>
    <mergeCell ref="E3115:E3116"/>
    <mergeCell ref="F3115:F3116"/>
    <mergeCell ref="G3115:G3116"/>
    <mergeCell ref="H3115:I3116"/>
    <mergeCell ref="J3115:K3116"/>
    <mergeCell ref="L3115:M3116"/>
    <mergeCell ref="BQ3115:BQ3116"/>
    <mergeCell ref="BQ3117:BQ3118"/>
    <mergeCell ref="BF3117:BG3118"/>
    <mergeCell ref="BH3117:BI3118"/>
    <mergeCell ref="H3109:I3110"/>
    <mergeCell ref="J3109:K3110"/>
    <mergeCell ref="L3109:M3110"/>
    <mergeCell ref="N3109:O3110"/>
    <mergeCell ref="P3109:Q3110"/>
    <mergeCell ref="R3109:S3110"/>
    <mergeCell ref="BL3111:BM3112"/>
    <mergeCell ref="BN3111:BP3112"/>
    <mergeCell ref="BR3111:BR3112"/>
    <mergeCell ref="BS3111:BS3112"/>
    <mergeCell ref="C3112:D3112"/>
    <mergeCell ref="B3113:B3114"/>
    <mergeCell ref="C3113:D3113"/>
    <mergeCell ref="E3113:E3114"/>
    <mergeCell ref="F3113:F3114"/>
    <mergeCell ref="G3113:G3114"/>
    <mergeCell ref="AZ3111:BA3112"/>
    <mergeCell ref="BB3111:BC3112"/>
    <mergeCell ref="BD3111:BE3112"/>
    <mergeCell ref="BF3111:BG3112"/>
    <mergeCell ref="BH3111:BI3112"/>
    <mergeCell ref="BJ3111:BK3112"/>
    <mergeCell ref="AN3111:AO3112"/>
    <mergeCell ref="AP3111:AQ3112"/>
    <mergeCell ref="AR3111:AS3112"/>
    <mergeCell ref="AT3111:AU3112"/>
    <mergeCell ref="AV3111:AW3112"/>
    <mergeCell ref="AX3111:AY3112"/>
    <mergeCell ref="AB3111:AC3112"/>
    <mergeCell ref="AD3111:AE3112"/>
    <mergeCell ref="AF3111:AG3112"/>
    <mergeCell ref="AH3111:AI3112"/>
    <mergeCell ref="AJ3111:AK3112"/>
    <mergeCell ref="AL3111:AM3112"/>
    <mergeCell ref="N3111:O3112"/>
    <mergeCell ref="P3111:Q3112"/>
    <mergeCell ref="R3111:S3112"/>
    <mergeCell ref="T3111:U3112"/>
    <mergeCell ref="X3111:Y3112"/>
    <mergeCell ref="Z3111:AA3112"/>
    <mergeCell ref="BS3113:BS3114"/>
    <mergeCell ref="C3114:D3114"/>
    <mergeCell ref="B3111:B3112"/>
    <mergeCell ref="C3111:D3111"/>
    <mergeCell ref="E3111:E3112"/>
    <mergeCell ref="F3111:F3112"/>
    <mergeCell ref="G3111:G3112"/>
    <mergeCell ref="H3111:I3112"/>
    <mergeCell ref="J3111:K3112"/>
    <mergeCell ref="L3111:M3112"/>
    <mergeCell ref="BF3113:BG3114"/>
    <mergeCell ref="BH3113:BI3114"/>
    <mergeCell ref="BJ3113:BK3114"/>
    <mergeCell ref="BL3113:BM3114"/>
    <mergeCell ref="BN3113:BP3114"/>
    <mergeCell ref="BR3113:BR3114"/>
    <mergeCell ref="AT3113:AU3114"/>
    <mergeCell ref="AV3113:AW3114"/>
    <mergeCell ref="AX3113:AY3114"/>
    <mergeCell ref="AZ3113:BA3114"/>
    <mergeCell ref="BB3113:BC3114"/>
    <mergeCell ref="BD3113:BE3114"/>
    <mergeCell ref="AH3113:AI3114"/>
    <mergeCell ref="AJ3113:AK3114"/>
    <mergeCell ref="C3108:D3108"/>
    <mergeCell ref="B3109:B3110"/>
    <mergeCell ref="C3109:D3109"/>
    <mergeCell ref="E3109:E3110"/>
    <mergeCell ref="F3109:F3110"/>
    <mergeCell ref="G3109:G3110"/>
    <mergeCell ref="AZ3107:BA3108"/>
    <mergeCell ref="BB3107:BC3108"/>
    <mergeCell ref="BD3107:BE3108"/>
    <mergeCell ref="BF3107:BG3108"/>
    <mergeCell ref="BH3107:BI3108"/>
    <mergeCell ref="BJ3107:BK3108"/>
    <mergeCell ref="AN3107:AO3108"/>
    <mergeCell ref="AP3107:AQ3108"/>
    <mergeCell ref="AR3107:AS3108"/>
    <mergeCell ref="AT3107:AU3108"/>
    <mergeCell ref="AV3107:AW3108"/>
    <mergeCell ref="AX3107:AY3108"/>
    <mergeCell ref="AB3107:AC3108"/>
    <mergeCell ref="AD3107:AE3108"/>
    <mergeCell ref="AF3107:AG3108"/>
    <mergeCell ref="AH3107:AI3108"/>
    <mergeCell ref="AJ3107:AK3108"/>
    <mergeCell ref="AL3107:AM3108"/>
    <mergeCell ref="N3107:O3108"/>
    <mergeCell ref="P3107:Q3108"/>
    <mergeCell ref="R3107:S3108"/>
    <mergeCell ref="T3107:U3108"/>
    <mergeCell ref="X3107:Y3108"/>
    <mergeCell ref="Z3107:AA3108"/>
    <mergeCell ref="BS3109:BS3110"/>
    <mergeCell ref="C3110:D3110"/>
    <mergeCell ref="B3107:B3108"/>
    <mergeCell ref="C3107:D3107"/>
    <mergeCell ref="E3107:E3108"/>
    <mergeCell ref="F3107:F3108"/>
    <mergeCell ref="G3107:G3108"/>
    <mergeCell ref="H3107:I3108"/>
    <mergeCell ref="J3107:K3108"/>
    <mergeCell ref="L3107:M3108"/>
    <mergeCell ref="BF3109:BG3110"/>
    <mergeCell ref="BH3109:BI3110"/>
    <mergeCell ref="BJ3109:BK3110"/>
    <mergeCell ref="BL3109:BM3110"/>
    <mergeCell ref="BN3109:BP3110"/>
    <mergeCell ref="BR3109:BR3110"/>
    <mergeCell ref="AT3109:AU3110"/>
    <mergeCell ref="AV3109:AW3110"/>
    <mergeCell ref="AX3109:AY3110"/>
    <mergeCell ref="AZ3109:BA3110"/>
    <mergeCell ref="BB3109:BC3110"/>
    <mergeCell ref="BD3109:BE3110"/>
    <mergeCell ref="AH3109:AI3110"/>
    <mergeCell ref="AJ3109:AK3110"/>
    <mergeCell ref="AL3109:AM3110"/>
    <mergeCell ref="AN3109:AO3110"/>
    <mergeCell ref="AP3109:AQ3110"/>
    <mergeCell ref="AR3109:AS3110"/>
    <mergeCell ref="T3109:U3110"/>
    <mergeCell ref="X3109:Y3110"/>
    <mergeCell ref="Z3109:AA3110"/>
    <mergeCell ref="AB3109:AC3110"/>
    <mergeCell ref="AD3109:AE3110"/>
    <mergeCell ref="AF3109:AG3110"/>
    <mergeCell ref="BF3105:BG3106"/>
    <mergeCell ref="BH3105:BI3106"/>
    <mergeCell ref="BJ3105:BK3106"/>
    <mergeCell ref="BL3105:BM3106"/>
    <mergeCell ref="BN3105:BP3106"/>
    <mergeCell ref="BR3105:BR3106"/>
    <mergeCell ref="AT3105:AU3106"/>
    <mergeCell ref="AV3105:AW3106"/>
    <mergeCell ref="AX3105:AY3106"/>
    <mergeCell ref="AZ3105:BA3106"/>
    <mergeCell ref="BB3105:BC3106"/>
    <mergeCell ref="BD3105:BE3106"/>
    <mergeCell ref="AH3105:AI3106"/>
    <mergeCell ref="AJ3105:AK3106"/>
    <mergeCell ref="AL3105:AM3106"/>
    <mergeCell ref="AN3105:AO3106"/>
    <mergeCell ref="AP3105:AQ3106"/>
    <mergeCell ref="AR3105:AS3106"/>
    <mergeCell ref="T3105:U3106"/>
    <mergeCell ref="X3105:Y3106"/>
    <mergeCell ref="Z3105:AA3106"/>
    <mergeCell ref="AB3105:AC3106"/>
    <mergeCell ref="AD3105:AE3106"/>
    <mergeCell ref="AF3105:AG3106"/>
    <mergeCell ref="H3105:I3106"/>
    <mergeCell ref="J3105:K3106"/>
    <mergeCell ref="L3105:M3106"/>
    <mergeCell ref="N3105:O3106"/>
    <mergeCell ref="P3105:Q3106"/>
    <mergeCell ref="R3105:S3106"/>
    <mergeCell ref="BL3107:BM3108"/>
    <mergeCell ref="BN3107:BP3108"/>
    <mergeCell ref="BR3107:BR3108"/>
    <mergeCell ref="BQ3107:BQ3108"/>
    <mergeCell ref="BB3101:BC3102"/>
    <mergeCell ref="BD3101:BE3102"/>
    <mergeCell ref="AH3101:AI3102"/>
    <mergeCell ref="AJ3101:AK3102"/>
    <mergeCell ref="AL3101:AM3102"/>
    <mergeCell ref="AN3101:AO3102"/>
    <mergeCell ref="AP3101:AQ3102"/>
    <mergeCell ref="AR3101:AS3102"/>
    <mergeCell ref="T3101:U3102"/>
    <mergeCell ref="X3101:Y3102"/>
    <mergeCell ref="Z3101:AA3102"/>
    <mergeCell ref="AB3101:AC3102"/>
    <mergeCell ref="AD3101:AE3102"/>
    <mergeCell ref="AF3101:AG3102"/>
    <mergeCell ref="H3101:I3102"/>
    <mergeCell ref="J3101:K3102"/>
    <mergeCell ref="L3101:M3102"/>
    <mergeCell ref="N3101:O3102"/>
    <mergeCell ref="P3101:Q3102"/>
    <mergeCell ref="R3101:S3102"/>
    <mergeCell ref="BL3103:BM3104"/>
    <mergeCell ref="BN3103:BP3104"/>
    <mergeCell ref="BR3103:BR3104"/>
    <mergeCell ref="BS3103:BS3104"/>
    <mergeCell ref="C3104:D3104"/>
    <mergeCell ref="B3105:B3106"/>
    <mergeCell ref="C3105:D3105"/>
    <mergeCell ref="E3105:E3106"/>
    <mergeCell ref="F3105:F3106"/>
    <mergeCell ref="G3105:G3106"/>
    <mergeCell ref="AZ3103:BA3104"/>
    <mergeCell ref="BB3103:BC3104"/>
    <mergeCell ref="BD3103:BE3104"/>
    <mergeCell ref="BF3103:BG3104"/>
    <mergeCell ref="BH3103:BI3104"/>
    <mergeCell ref="BJ3103:BK3104"/>
    <mergeCell ref="AN3103:AO3104"/>
    <mergeCell ref="AP3103:AQ3104"/>
    <mergeCell ref="AR3103:AS3104"/>
    <mergeCell ref="AT3103:AU3104"/>
    <mergeCell ref="AV3103:AW3104"/>
    <mergeCell ref="AX3103:AY3104"/>
    <mergeCell ref="AB3103:AC3104"/>
    <mergeCell ref="AD3103:AE3104"/>
    <mergeCell ref="AF3103:AG3104"/>
    <mergeCell ref="AH3103:AI3104"/>
    <mergeCell ref="AJ3103:AK3104"/>
    <mergeCell ref="AL3103:AM3104"/>
    <mergeCell ref="N3103:O3104"/>
    <mergeCell ref="P3103:Q3104"/>
    <mergeCell ref="R3103:S3104"/>
    <mergeCell ref="T3103:U3104"/>
    <mergeCell ref="X3103:Y3104"/>
    <mergeCell ref="Z3103:AA3104"/>
    <mergeCell ref="BS3105:BS3106"/>
    <mergeCell ref="C3106:D3106"/>
    <mergeCell ref="B3103:B3104"/>
    <mergeCell ref="C3103:D3103"/>
    <mergeCell ref="E3103:E3104"/>
    <mergeCell ref="F3103:F3104"/>
    <mergeCell ref="G3103:G3104"/>
    <mergeCell ref="H3103:I3104"/>
    <mergeCell ref="J3103:K3104"/>
    <mergeCell ref="L3103:M3104"/>
    <mergeCell ref="Z3097:AA3098"/>
    <mergeCell ref="AB3097:AC3098"/>
    <mergeCell ref="AD3097:AE3098"/>
    <mergeCell ref="AF3097:AG3098"/>
    <mergeCell ref="H3097:I3098"/>
    <mergeCell ref="J3097:K3098"/>
    <mergeCell ref="L3097:M3098"/>
    <mergeCell ref="N3097:O3098"/>
    <mergeCell ref="P3097:Q3098"/>
    <mergeCell ref="R3097:S3098"/>
    <mergeCell ref="BL3099:BM3100"/>
    <mergeCell ref="BN3099:BP3100"/>
    <mergeCell ref="BR3099:BR3100"/>
    <mergeCell ref="BS3099:BS3100"/>
    <mergeCell ref="C3100:D3100"/>
    <mergeCell ref="B3101:B3102"/>
    <mergeCell ref="C3101:D3101"/>
    <mergeCell ref="E3101:E3102"/>
    <mergeCell ref="F3101:F3102"/>
    <mergeCell ref="G3101:G3102"/>
    <mergeCell ref="AZ3099:BA3100"/>
    <mergeCell ref="BB3099:BC3100"/>
    <mergeCell ref="BD3099:BE3100"/>
    <mergeCell ref="BF3099:BG3100"/>
    <mergeCell ref="BH3099:BI3100"/>
    <mergeCell ref="BJ3099:BK3100"/>
    <mergeCell ref="AN3099:AO3100"/>
    <mergeCell ref="AP3099:AQ3100"/>
    <mergeCell ref="AR3099:AS3100"/>
    <mergeCell ref="AT3099:AU3100"/>
    <mergeCell ref="AV3099:AW3100"/>
    <mergeCell ref="AX3099:AY3100"/>
    <mergeCell ref="AB3099:AC3100"/>
    <mergeCell ref="AD3099:AE3100"/>
    <mergeCell ref="AF3099:AG3100"/>
    <mergeCell ref="AH3099:AI3100"/>
    <mergeCell ref="AJ3099:AK3100"/>
    <mergeCell ref="AL3099:AM3100"/>
    <mergeCell ref="N3099:O3100"/>
    <mergeCell ref="P3099:Q3100"/>
    <mergeCell ref="R3099:S3100"/>
    <mergeCell ref="T3099:U3100"/>
    <mergeCell ref="X3099:Y3100"/>
    <mergeCell ref="Z3099:AA3100"/>
    <mergeCell ref="BS3101:BS3102"/>
    <mergeCell ref="C3102:D3102"/>
    <mergeCell ref="B3099:B3100"/>
    <mergeCell ref="C3099:D3099"/>
    <mergeCell ref="E3099:E3100"/>
    <mergeCell ref="F3099:F3100"/>
    <mergeCell ref="G3099:G3100"/>
    <mergeCell ref="H3099:I3100"/>
    <mergeCell ref="J3099:K3100"/>
    <mergeCell ref="L3099:M3100"/>
    <mergeCell ref="BF3101:BG3102"/>
    <mergeCell ref="BH3101:BI3102"/>
    <mergeCell ref="BJ3101:BK3102"/>
    <mergeCell ref="BL3101:BM3102"/>
    <mergeCell ref="BN3101:BP3102"/>
    <mergeCell ref="BR3101:BR3102"/>
    <mergeCell ref="AT3101:AU3102"/>
    <mergeCell ref="AV3101:AW3102"/>
    <mergeCell ref="AX3101:AY3102"/>
    <mergeCell ref="AZ3101:BA3102"/>
    <mergeCell ref="BL3095:BM3096"/>
    <mergeCell ref="BN3095:BP3096"/>
    <mergeCell ref="BR3095:BR3096"/>
    <mergeCell ref="BS3095:BS3096"/>
    <mergeCell ref="C3096:D3096"/>
    <mergeCell ref="B3097:B3098"/>
    <mergeCell ref="C3097:D3097"/>
    <mergeCell ref="E3097:E3098"/>
    <mergeCell ref="F3097:F3098"/>
    <mergeCell ref="G3097:G3098"/>
    <mergeCell ref="AZ3095:BA3096"/>
    <mergeCell ref="BB3095:BC3096"/>
    <mergeCell ref="BD3095:BE3096"/>
    <mergeCell ref="BF3095:BG3096"/>
    <mergeCell ref="BH3095:BI3096"/>
    <mergeCell ref="BJ3095:BK3096"/>
    <mergeCell ref="AN3095:AO3096"/>
    <mergeCell ref="AP3095:AQ3096"/>
    <mergeCell ref="AR3095:AS3096"/>
    <mergeCell ref="AT3095:AU3096"/>
    <mergeCell ref="AV3095:AW3096"/>
    <mergeCell ref="AX3095:AY3096"/>
    <mergeCell ref="AB3095:AC3096"/>
    <mergeCell ref="AD3095:AE3096"/>
    <mergeCell ref="AF3095:AG3096"/>
    <mergeCell ref="AH3095:AI3096"/>
    <mergeCell ref="AJ3095:AK3096"/>
    <mergeCell ref="AL3095:AM3096"/>
    <mergeCell ref="N3095:O3096"/>
    <mergeCell ref="P3095:Q3096"/>
    <mergeCell ref="R3095:S3096"/>
    <mergeCell ref="T3095:U3096"/>
    <mergeCell ref="X3095:Y3096"/>
    <mergeCell ref="Z3095:AA3096"/>
    <mergeCell ref="BS3097:BS3098"/>
    <mergeCell ref="C3098:D3098"/>
    <mergeCell ref="B3095:B3096"/>
    <mergeCell ref="C3095:D3095"/>
    <mergeCell ref="E3095:E3096"/>
    <mergeCell ref="F3095:F3096"/>
    <mergeCell ref="G3095:G3096"/>
    <mergeCell ref="H3095:I3096"/>
    <mergeCell ref="J3095:K3096"/>
    <mergeCell ref="L3095:M3096"/>
    <mergeCell ref="BF3097:BG3098"/>
    <mergeCell ref="BH3097:BI3098"/>
    <mergeCell ref="BJ3097:BK3098"/>
    <mergeCell ref="BL3097:BM3098"/>
    <mergeCell ref="BN3097:BP3098"/>
    <mergeCell ref="BR3097:BR3098"/>
    <mergeCell ref="AT3097:AU3098"/>
    <mergeCell ref="AV3097:AW3098"/>
    <mergeCell ref="AX3097:AY3098"/>
    <mergeCell ref="AZ3097:BA3098"/>
    <mergeCell ref="BB3097:BC3098"/>
    <mergeCell ref="BD3097:BE3098"/>
    <mergeCell ref="AH3097:AI3098"/>
    <mergeCell ref="AJ3097:AK3098"/>
    <mergeCell ref="AL3097:AM3098"/>
    <mergeCell ref="AN3097:AO3098"/>
    <mergeCell ref="AP3097:AQ3098"/>
    <mergeCell ref="AR3097:AS3098"/>
    <mergeCell ref="T3097:U3098"/>
    <mergeCell ref="X3097:Y3098"/>
    <mergeCell ref="C3091:D3091"/>
    <mergeCell ref="E3091:E3092"/>
    <mergeCell ref="F3091:F3092"/>
    <mergeCell ref="G3091:G3092"/>
    <mergeCell ref="H3091:I3092"/>
    <mergeCell ref="J3091:K3092"/>
    <mergeCell ref="L3091:M3092"/>
    <mergeCell ref="BF3093:BG3094"/>
    <mergeCell ref="BH3093:BI3094"/>
    <mergeCell ref="BJ3093:BK3094"/>
    <mergeCell ref="BL3093:BM3094"/>
    <mergeCell ref="BN3093:BP3094"/>
    <mergeCell ref="BR3093:BR3094"/>
    <mergeCell ref="AT3093:AU3094"/>
    <mergeCell ref="AV3093:AW3094"/>
    <mergeCell ref="AX3093:AY3094"/>
    <mergeCell ref="AZ3093:BA3094"/>
    <mergeCell ref="BB3093:BC3094"/>
    <mergeCell ref="BD3093:BE3094"/>
    <mergeCell ref="AH3093:AI3094"/>
    <mergeCell ref="AJ3093:AK3094"/>
    <mergeCell ref="AL3093:AM3094"/>
    <mergeCell ref="AN3093:AO3094"/>
    <mergeCell ref="AP3093:AQ3094"/>
    <mergeCell ref="AR3093:AS3094"/>
    <mergeCell ref="T3093:U3094"/>
    <mergeCell ref="X3093:Y3094"/>
    <mergeCell ref="Z3093:AA3094"/>
    <mergeCell ref="AB3093:AC3094"/>
    <mergeCell ref="AD3093:AE3094"/>
    <mergeCell ref="AF3093:AG3094"/>
    <mergeCell ref="H3093:I3094"/>
    <mergeCell ref="J3093:K3094"/>
    <mergeCell ref="L3093:M3094"/>
    <mergeCell ref="N3093:O3094"/>
    <mergeCell ref="P3093:Q3094"/>
    <mergeCell ref="R3093:S3094"/>
    <mergeCell ref="BQ3091:BQ3092"/>
    <mergeCell ref="BQ3093:BQ3094"/>
    <mergeCell ref="BL3089:BM3090"/>
    <mergeCell ref="BN3089:BP3090"/>
    <mergeCell ref="BR3089:BR3090"/>
    <mergeCell ref="AT3089:AU3090"/>
    <mergeCell ref="AV3089:AW3090"/>
    <mergeCell ref="AX3089:AY3090"/>
    <mergeCell ref="AZ3089:BA3090"/>
    <mergeCell ref="BB3089:BC3090"/>
    <mergeCell ref="BD3089:BE3090"/>
    <mergeCell ref="AH3089:AI3090"/>
    <mergeCell ref="AJ3089:AK3090"/>
    <mergeCell ref="AL3089:AM3090"/>
    <mergeCell ref="AN3089:AO3090"/>
    <mergeCell ref="AP3089:AQ3090"/>
    <mergeCell ref="AR3089:AS3090"/>
    <mergeCell ref="T3089:U3090"/>
    <mergeCell ref="X3089:Y3090"/>
    <mergeCell ref="Z3089:AA3090"/>
    <mergeCell ref="AB3089:AC3090"/>
    <mergeCell ref="AD3089:AE3090"/>
    <mergeCell ref="AF3089:AG3090"/>
    <mergeCell ref="H3089:I3090"/>
    <mergeCell ref="J3089:K3090"/>
    <mergeCell ref="L3089:M3090"/>
    <mergeCell ref="N3089:O3090"/>
    <mergeCell ref="P3089:Q3090"/>
    <mergeCell ref="R3089:S3090"/>
    <mergeCell ref="BL3091:BM3092"/>
    <mergeCell ref="BN3091:BP3092"/>
    <mergeCell ref="BR3091:BR3092"/>
    <mergeCell ref="BS3091:BS3092"/>
    <mergeCell ref="C3092:D3092"/>
    <mergeCell ref="B3093:B3094"/>
    <mergeCell ref="C3093:D3093"/>
    <mergeCell ref="E3093:E3094"/>
    <mergeCell ref="F3093:F3094"/>
    <mergeCell ref="G3093:G3094"/>
    <mergeCell ref="AZ3091:BA3092"/>
    <mergeCell ref="BB3091:BC3092"/>
    <mergeCell ref="BD3091:BE3092"/>
    <mergeCell ref="BF3091:BG3092"/>
    <mergeCell ref="BH3091:BI3092"/>
    <mergeCell ref="BJ3091:BK3092"/>
    <mergeCell ref="AN3091:AO3092"/>
    <mergeCell ref="AP3091:AQ3092"/>
    <mergeCell ref="AR3091:AS3092"/>
    <mergeCell ref="AT3091:AU3092"/>
    <mergeCell ref="AV3091:AW3092"/>
    <mergeCell ref="AX3091:AY3092"/>
    <mergeCell ref="AB3091:AC3092"/>
    <mergeCell ref="AD3091:AE3092"/>
    <mergeCell ref="AF3091:AG3092"/>
    <mergeCell ref="AH3091:AI3092"/>
    <mergeCell ref="AJ3091:AK3092"/>
    <mergeCell ref="AL3091:AM3092"/>
    <mergeCell ref="N3091:O3092"/>
    <mergeCell ref="P3091:Q3092"/>
    <mergeCell ref="R3091:S3092"/>
    <mergeCell ref="T3091:U3092"/>
    <mergeCell ref="X3091:Y3092"/>
    <mergeCell ref="Z3091:AA3092"/>
    <mergeCell ref="BS3093:BS3094"/>
    <mergeCell ref="C3094:D3094"/>
    <mergeCell ref="B3091:B3092"/>
    <mergeCell ref="AJ3085:AK3086"/>
    <mergeCell ref="AL3085:AM3086"/>
    <mergeCell ref="AN3085:AO3086"/>
    <mergeCell ref="AP3085:AQ3086"/>
    <mergeCell ref="AR3085:AS3086"/>
    <mergeCell ref="T3085:U3086"/>
    <mergeCell ref="X3085:Y3086"/>
    <mergeCell ref="Z3085:AA3086"/>
    <mergeCell ref="AB3085:AC3086"/>
    <mergeCell ref="AD3085:AE3086"/>
    <mergeCell ref="AF3085:AG3086"/>
    <mergeCell ref="H3085:I3086"/>
    <mergeCell ref="J3085:K3086"/>
    <mergeCell ref="L3085:M3086"/>
    <mergeCell ref="N3085:O3086"/>
    <mergeCell ref="P3085:Q3086"/>
    <mergeCell ref="R3085:S3086"/>
    <mergeCell ref="BL3087:BM3088"/>
    <mergeCell ref="BN3087:BP3088"/>
    <mergeCell ref="BR3087:BR3088"/>
    <mergeCell ref="BS3087:BS3088"/>
    <mergeCell ref="C3088:D3088"/>
    <mergeCell ref="B3089:B3090"/>
    <mergeCell ref="C3089:D3089"/>
    <mergeCell ref="E3089:E3090"/>
    <mergeCell ref="F3089:F3090"/>
    <mergeCell ref="G3089:G3090"/>
    <mergeCell ref="AZ3087:BA3088"/>
    <mergeCell ref="BB3087:BC3088"/>
    <mergeCell ref="BD3087:BE3088"/>
    <mergeCell ref="BF3087:BG3088"/>
    <mergeCell ref="BH3087:BI3088"/>
    <mergeCell ref="BJ3087:BK3088"/>
    <mergeCell ref="AN3087:AO3088"/>
    <mergeCell ref="AP3087:AQ3088"/>
    <mergeCell ref="AR3087:AS3088"/>
    <mergeCell ref="AT3087:AU3088"/>
    <mergeCell ref="AV3087:AW3088"/>
    <mergeCell ref="AX3087:AY3088"/>
    <mergeCell ref="AB3087:AC3088"/>
    <mergeCell ref="AD3087:AE3088"/>
    <mergeCell ref="AF3087:AG3088"/>
    <mergeCell ref="AH3087:AI3088"/>
    <mergeCell ref="AJ3087:AK3088"/>
    <mergeCell ref="AL3087:AM3088"/>
    <mergeCell ref="N3087:O3088"/>
    <mergeCell ref="P3087:Q3088"/>
    <mergeCell ref="R3087:S3088"/>
    <mergeCell ref="T3087:U3088"/>
    <mergeCell ref="X3087:Y3088"/>
    <mergeCell ref="Z3087:AA3088"/>
    <mergeCell ref="BS3089:BS3090"/>
    <mergeCell ref="C3090:D3090"/>
    <mergeCell ref="B3087:B3088"/>
    <mergeCell ref="C3087:D3087"/>
    <mergeCell ref="E3087:E3088"/>
    <mergeCell ref="F3087:F3088"/>
    <mergeCell ref="G3087:G3088"/>
    <mergeCell ref="H3087:I3088"/>
    <mergeCell ref="J3087:K3088"/>
    <mergeCell ref="L3087:M3088"/>
    <mergeCell ref="BF3089:BG3090"/>
    <mergeCell ref="BH3089:BI3090"/>
    <mergeCell ref="BJ3089:BK3090"/>
    <mergeCell ref="B3079:B3080"/>
    <mergeCell ref="C3079:D3079"/>
    <mergeCell ref="E3079:E3080"/>
    <mergeCell ref="F3079:F3080"/>
    <mergeCell ref="G3079:G3080"/>
    <mergeCell ref="J3081:K3082"/>
    <mergeCell ref="L3081:M3082"/>
    <mergeCell ref="N3081:O3082"/>
    <mergeCell ref="P3081:Q3082"/>
    <mergeCell ref="R3081:S3082"/>
    <mergeCell ref="BL3083:BM3084"/>
    <mergeCell ref="BN3083:BP3084"/>
    <mergeCell ref="BR3083:BR3084"/>
    <mergeCell ref="BS3083:BS3084"/>
    <mergeCell ref="C3084:D3084"/>
    <mergeCell ref="B3085:B3086"/>
    <mergeCell ref="C3085:D3085"/>
    <mergeCell ref="E3085:E3086"/>
    <mergeCell ref="F3085:F3086"/>
    <mergeCell ref="G3085:G3086"/>
    <mergeCell ref="AZ3083:BA3084"/>
    <mergeCell ref="BB3083:BC3084"/>
    <mergeCell ref="BD3083:BE3084"/>
    <mergeCell ref="BF3083:BG3084"/>
    <mergeCell ref="BH3083:BI3084"/>
    <mergeCell ref="BJ3083:BK3084"/>
    <mergeCell ref="AN3083:AO3084"/>
    <mergeCell ref="AP3083:AQ3084"/>
    <mergeCell ref="AR3083:AS3084"/>
    <mergeCell ref="AT3083:AU3084"/>
    <mergeCell ref="AV3083:AW3084"/>
    <mergeCell ref="AX3083:AY3084"/>
    <mergeCell ref="AB3083:AC3084"/>
    <mergeCell ref="AD3083:AE3084"/>
    <mergeCell ref="AF3083:AG3084"/>
    <mergeCell ref="AH3083:AI3084"/>
    <mergeCell ref="AJ3083:AK3084"/>
    <mergeCell ref="AL3083:AM3084"/>
    <mergeCell ref="N3083:O3084"/>
    <mergeCell ref="P3083:Q3084"/>
    <mergeCell ref="R3083:S3084"/>
    <mergeCell ref="T3083:U3084"/>
    <mergeCell ref="X3083:Y3084"/>
    <mergeCell ref="Z3083:AA3084"/>
    <mergeCell ref="BS3085:BS3086"/>
    <mergeCell ref="C3086:D3086"/>
    <mergeCell ref="B3081:B3082"/>
    <mergeCell ref="C3081:D3081"/>
    <mergeCell ref="E3081:E3082"/>
    <mergeCell ref="F3081:F3082"/>
    <mergeCell ref="G3081:G3082"/>
    <mergeCell ref="BF3085:BG3086"/>
    <mergeCell ref="BH3085:BI3086"/>
    <mergeCell ref="BJ3085:BK3086"/>
    <mergeCell ref="BL3085:BM3086"/>
    <mergeCell ref="BN3085:BP3086"/>
    <mergeCell ref="BR3085:BR3086"/>
    <mergeCell ref="AT3085:AU3086"/>
    <mergeCell ref="AV3085:AW3086"/>
    <mergeCell ref="AX3085:AY3086"/>
    <mergeCell ref="AZ3085:BA3086"/>
    <mergeCell ref="BB3085:BC3086"/>
    <mergeCell ref="BD3085:BE3086"/>
    <mergeCell ref="AH3085:AI3086"/>
    <mergeCell ref="C3082:D3082"/>
    <mergeCell ref="B3083:B3084"/>
    <mergeCell ref="C3083:D3083"/>
    <mergeCell ref="E3083:E3084"/>
    <mergeCell ref="F3083:F3084"/>
    <mergeCell ref="G3083:G3084"/>
    <mergeCell ref="H3083:I3084"/>
    <mergeCell ref="J3083:K3084"/>
    <mergeCell ref="L3083:M3084"/>
    <mergeCell ref="BF3081:BG3082"/>
    <mergeCell ref="BH3081:BI3082"/>
    <mergeCell ref="BJ3081:BK3082"/>
    <mergeCell ref="BL3081:BM3082"/>
    <mergeCell ref="BN3081:BP3082"/>
    <mergeCell ref="BR3081:BR3082"/>
    <mergeCell ref="AT3081:AU3082"/>
    <mergeCell ref="AV3081:AW3082"/>
    <mergeCell ref="AX3081:AY3082"/>
    <mergeCell ref="AZ3081:BA3082"/>
    <mergeCell ref="BB3081:BC3082"/>
    <mergeCell ref="BD3081:BE3082"/>
    <mergeCell ref="AH3081:AI3082"/>
    <mergeCell ref="AJ3081:AK3082"/>
    <mergeCell ref="AL3081:AM3082"/>
    <mergeCell ref="AN3081:AO3082"/>
    <mergeCell ref="AP3081:AQ3082"/>
    <mergeCell ref="AR3081:AS3082"/>
    <mergeCell ref="T3081:U3082"/>
    <mergeCell ref="X3081:Y3082"/>
    <mergeCell ref="Z3081:AA3082"/>
    <mergeCell ref="AB3081:AC3082"/>
    <mergeCell ref="AD3081:AE3082"/>
    <mergeCell ref="AF3081:AG3082"/>
    <mergeCell ref="H3081:I3082"/>
    <mergeCell ref="BQ3081:BQ3082"/>
    <mergeCell ref="AD3077:AI3077"/>
    <mergeCell ref="AJ3077:AO3077"/>
    <mergeCell ref="AP3077:AU3077"/>
    <mergeCell ref="AV3077:BA3077"/>
    <mergeCell ref="BB3077:BG3077"/>
    <mergeCell ref="BL3079:BM3080"/>
    <mergeCell ref="BN3079:BP3080"/>
    <mergeCell ref="BR3079:BR3080"/>
    <mergeCell ref="BS3079:BS3080"/>
    <mergeCell ref="AZ3079:BA3080"/>
    <mergeCell ref="BB3079:BC3080"/>
    <mergeCell ref="BD3079:BE3080"/>
    <mergeCell ref="BF3079:BG3080"/>
    <mergeCell ref="BH3079:BI3080"/>
    <mergeCell ref="BJ3079:BK3080"/>
    <mergeCell ref="AN3079:AO3080"/>
    <mergeCell ref="AP3079:AQ3080"/>
    <mergeCell ref="AR3079:AS3080"/>
    <mergeCell ref="AT3079:AU3080"/>
    <mergeCell ref="AV3079:AW3080"/>
    <mergeCell ref="AX3079:AY3080"/>
    <mergeCell ref="AB3079:AC3080"/>
    <mergeCell ref="AD3079:AE3080"/>
    <mergeCell ref="AF3079:AG3080"/>
    <mergeCell ref="AH3079:AI3080"/>
    <mergeCell ref="AJ3079:AK3080"/>
    <mergeCell ref="AL3079:AM3080"/>
    <mergeCell ref="N3079:O3080"/>
    <mergeCell ref="P3079:Q3080"/>
    <mergeCell ref="R3079:S3080"/>
    <mergeCell ref="T3079:U3080"/>
    <mergeCell ref="X3079:Y3080"/>
    <mergeCell ref="Z3079:AA3080"/>
    <mergeCell ref="BQ3077:BQ3078"/>
    <mergeCell ref="BQ3079:BQ3080"/>
    <mergeCell ref="AV3078:AW3078"/>
    <mergeCell ref="BH3077:BM3077"/>
    <mergeCell ref="BN3077:BP3078"/>
    <mergeCell ref="BR3077:BR3078"/>
    <mergeCell ref="BS3077:BS3078"/>
    <mergeCell ref="B3067:C3067"/>
    <mergeCell ref="H3067:J3067"/>
    <mergeCell ref="L3067:N3067"/>
    <mergeCell ref="O3067:R3067"/>
    <mergeCell ref="S3065:U3065"/>
    <mergeCell ref="Y3065:AA3065"/>
    <mergeCell ref="AB3065:AE3065"/>
    <mergeCell ref="AF3065:AH3065"/>
    <mergeCell ref="AJ3065:AL3065"/>
    <mergeCell ref="AM3065:AP3065"/>
    <mergeCell ref="BJ3078:BK3078"/>
    <mergeCell ref="BL3078:BM3078"/>
    <mergeCell ref="B3065:C3065"/>
    <mergeCell ref="H3065:J3065"/>
    <mergeCell ref="L3065:N3065"/>
    <mergeCell ref="O3065:R3065"/>
    <mergeCell ref="AD3078:AE3078"/>
    <mergeCell ref="AF3078:AG3078"/>
    <mergeCell ref="AH3078:AI3078"/>
    <mergeCell ref="AJ3078:AK3078"/>
    <mergeCell ref="C3080:D3080"/>
    <mergeCell ref="BF3074:BO3074"/>
    <mergeCell ref="B3077:B3078"/>
    <mergeCell ref="C3077:D3078"/>
    <mergeCell ref="F3077:F3078"/>
    <mergeCell ref="G3077:G3078"/>
    <mergeCell ref="H3077:I3078"/>
    <mergeCell ref="J3077:O3077"/>
    <mergeCell ref="P3077:U3077"/>
    <mergeCell ref="X3077:Y3078"/>
    <mergeCell ref="Z3077:AA3078"/>
    <mergeCell ref="B3070:BP3070"/>
    <mergeCell ref="E3072:AE3072"/>
    <mergeCell ref="AG3072:AM3072"/>
    <mergeCell ref="AN3072:BO3072"/>
    <mergeCell ref="C3074:D3074"/>
    <mergeCell ref="E3074:AE3074"/>
    <mergeCell ref="AG3074:AJ3074"/>
    <mergeCell ref="AK3074:BB3074"/>
    <mergeCell ref="BC3074:BE3074"/>
    <mergeCell ref="AQ3067:AS3067"/>
    <mergeCell ref="AU3067:AW3067"/>
    <mergeCell ref="BB3067:BF3067"/>
    <mergeCell ref="BG3067:BI3067"/>
    <mergeCell ref="BK3067:BM3067"/>
    <mergeCell ref="BC3068:BP3068"/>
    <mergeCell ref="S3067:U3067"/>
    <mergeCell ref="Y3067:AA3067"/>
    <mergeCell ref="AB3067:AE3067"/>
    <mergeCell ref="AF3067:AH3067"/>
    <mergeCell ref="AJ3067:AL3067"/>
    <mergeCell ref="AM3067:AP3067"/>
    <mergeCell ref="H3079:I3080"/>
    <mergeCell ref="J3079:K3080"/>
    <mergeCell ref="L3079:M3080"/>
    <mergeCell ref="AX3078:AY3078"/>
    <mergeCell ref="AZ3078:BA3078"/>
    <mergeCell ref="BB3078:BC3078"/>
    <mergeCell ref="BD3078:BE3078"/>
    <mergeCell ref="BF3078:BG3078"/>
    <mergeCell ref="BH3078:BI3078"/>
    <mergeCell ref="AL3078:AM3078"/>
    <mergeCell ref="AN3078:AO3078"/>
    <mergeCell ref="AP3078:AQ3078"/>
    <mergeCell ref="AX3058:AY3059"/>
    <mergeCell ref="AZ3058:BA3059"/>
    <mergeCell ref="BB3058:BC3059"/>
    <mergeCell ref="BD3058:BE3059"/>
    <mergeCell ref="AH3058:AI3059"/>
    <mergeCell ref="AJ3058:AK3059"/>
    <mergeCell ref="AL3058:AM3059"/>
    <mergeCell ref="AN3058:AO3059"/>
    <mergeCell ref="AP3058:AQ3059"/>
    <mergeCell ref="AR3058:AS3059"/>
    <mergeCell ref="T3058:U3059"/>
    <mergeCell ref="X3058:Y3059"/>
    <mergeCell ref="Z3058:AA3059"/>
    <mergeCell ref="AB3058:AC3059"/>
    <mergeCell ref="AD3058:AE3059"/>
    <mergeCell ref="AF3058:AG3059"/>
    <mergeCell ref="H3058:I3059"/>
    <mergeCell ref="J3058:K3059"/>
    <mergeCell ref="L3058:M3059"/>
    <mergeCell ref="N3058:O3059"/>
    <mergeCell ref="P3058:Q3059"/>
    <mergeCell ref="R3058:S3059"/>
    <mergeCell ref="BQ3060:BQ3061"/>
    <mergeCell ref="BS3060:BS3061"/>
    <mergeCell ref="B3062:C3062"/>
    <mergeCell ref="BF3060:BG3061"/>
    <mergeCell ref="BH3060:BI3061"/>
    <mergeCell ref="BJ3060:BK3061"/>
    <mergeCell ref="BL3060:BM3061"/>
    <mergeCell ref="BN3060:BP3061"/>
    <mergeCell ref="BR3060:BR3061"/>
    <mergeCell ref="AT3060:AU3061"/>
    <mergeCell ref="AV3060:AW3061"/>
    <mergeCell ref="AX3060:AY3061"/>
    <mergeCell ref="AZ3060:BA3061"/>
    <mergeCell ref="BB3060:BC3061"/>
    <mergeCell ref="BD3060:BE3061"/>
    <mergeCell ref="AH3060:AI3061"/>
    <mergeCell ref="AJ3060:AK3061"/>
    <mergeCell ref="AL3060:AM3061"/>
    <mergeCell ref="AN3060:AO3061"/>
    <mergeCell ref="AP3060:AQ3061"/>
    <mergeCell ref="AR3060:AS3061"/>
    <mergeCell ref="T3060:U3061"/>
    <mergeCell ref="X3060:Y3061"/>
    <mergeCell ref="Z3060:AA3061"/>
    <mergeCell ref="AB3060:AC3061"/>
    <mergeCell ref="AD3060:AE3061"/>
    <mergeCell ref="AF3060:AG3061"/>
    <mergeCell ref="B3060:C3061"/>
    <mergeCell ref="D3060:E3061"/>
    <mergeCell ref="H3060:I3061"/>
    <mergeCell ref="J3060:K3061"/>
    <mergeCell ref="L3060:M3061"/>
    <mergeCell ref="N3060:O3061"/>
    <mergeCell ref="P3060:Q3061"/>
    <mergeCell ref="R3060:S3061"/>
    <mergeCell ref="Z3054:AA3055"/>
    <mergeCell ref="AB3054:AC3055"/>
    <mergeCell ref="AD3054:AE3055"/>
    <mergeCell ref="AF3054:AG3055"/>
    <mergeCell ref="H3054:I3055"/>
    <mergeCell ref="J3054:K3055"/>
    <mergeCell ref="L3054:M3055"/>
    <mergeCell ref="N3054:O3055"/>
    <mergeCell ref="P3054:Q3055"/>
    <mergeCell ref="R3054:S3055"/>
    <mergeCell ref="BL3056:BM3057"/>
    <mergeCell ref="BN3056:BP3057"/>
    <mergeCell ref="BR3056:BR3057"/>
    <mergeCell ref="BS3056:BS3057"/>
    <mergeCell ref="C3057:D3057"/>
    <mergeCell ref="B3058:B3059"/>
    <mergeCell ref="C3058:D3058"/>
    <mergeCell ref="E3058:E3059"/>
    <mergeCell ref="F3058:F3059"/>
    <mergeCell ref="G3058:G3059"/>
    <mergeCell ref="AZ3056:BA3057"/>
    <mergeCell ref="BB3056:BC3057"/>
    <mergeCell ref="BD3056:BE3057"/>
    <mergeCell ref="BF3056:BG3057"/>
    <mergeCell ref="BH3056:BI3057"/>
    <mergeCell ref="BJ3056:BK3057"/>
    <mergeCell ref="AN3056:AO3057"/>
    <mergeCell ref="AP3056:AQ3057"/>
    <mergeCell ref="AR3056:AS3057"/>
    <mergeCell ref="AT3056:AU3057"/>
    <mergeCell ref="AV3056:AW3057"/>
    <mergeCell ref="AX3056:AY3057"/>
    <mergeCell ref="AB3056:AC3057"/>
    <mergeCell ref="AD3056:AE3057"/>
    <mergeCell ref="AF3056:AG3057"/>
    <mergeCell ref="AH3056:AI3057"/>
    <mergeCell ref="AJ3056:AK3057"/>
    <mergeCell ref="AL3056:AM3057"/>
    <mergeCell ref="N3056:O3057"/>
    <mergeCell ref="P3056:Q3057"/>
    <mergeCell ref="R3056:S3057"/>
    <mergeCell ref="T3056:U3057"/>
    <mergeCell ref="X3056:Y3057"/>
    <mergeCell ref="Z3056:AA3057"/>
    <mergeCell ref="BS3058:BS3059"/>
    <mergeCell ref="C3059:D3059"/>
    <mergeCell ref="B3056:B3057"/>
    <mergeCell ref="C3056:D3056"/>
    <mergeCell ref="E3056:E3057"/>
    <mergeCell ref="F3056:F3057"/>
    <mergeCell ref="G3056:G3057"/>
    <mergeCell ref="H3056:I3057"/>
    <mergeCell ref="J3056:K3057"/>
    <mergeCell ref="L3056:M3057"/>
    <mergeCell ref="BQ3056:BQ3057"/>
    <mergeCell ref="BQ3058:BQ3059"/>
    <mergeCell ref="BF3058:BG3059"/>
    <mergeCell ref="BH3058:BI3059"/>
    <mergeCell ref="BJ3058:BK3059"/>
    <mergeCell ref="BL3058:BM3059"/>
    <mergeCell ref="BN3058:BP3059"/>
    <mergeCell ref="BR3058:BR3059"/>
    <mergeCell ref="AT3058:AU3059"/>
    <mergeCell ref="AV3058:AW3059"/>
    <mergeCell ref="BL3052:BM3053"/>
    <mergeCell ref="BN3052:BP3053"/>
    <mergeCell ref="BR3052:BR3053"/>
    <mergeCell ref="BS3052:BS3053"/>
    <mergeCell ref="C3053:D3053"/>
    <mergeCell ref="B3054:B3055"/>
    <mergeCell ref="C3054:D3054"/>
    <mergeCell ref="E3054:E3055"/>
    <mergeCell ref="F3054:F3055"/>
    <mergeCell ref="G3054:G3055"/>
    <mergeCell ref="AZ3052:BA3053"/>
    <mergeCell ref="BB3052:BC3053"/>
    <mergeCell ref="BD3052:BE3053"/>
    <mergeCell ref="BF3052:BG3053"/>
    <mergeCell ref="BH3052:BI3053"/>
    <mergeCell ref="BJ3052:BK3053"/>
    <mergeCell ref="AN3052:AO3053"/>
    <mergeCell ref="AP3052:AQ3053"/>
    <mergeCell ref="AR3052:AS3053"/>
    <mergeCell ref="AT3052:AU3053"/>
    <mergeCell ref="AV3052:AW3053"/>
    <mergeCell ref="AX3052:AY3053"/>
    <mergeCell ref="AB3052:AC3053"/>
    <mergeCell ref="AD3052:AE3053"/>
    <mergeCell ref="AF3052:AG3053"/>
    <mergeCell ref="AH3052:AI3053"/>
    <mergeCell ref="AJ3052:AK3053"/>
    <mergeCell ref="AL3052:AM3053"/>
    <mergeCell ref="N3052:O3053"/>
    <mergeCell ref="P3052:Q3053"/>
    <mergeCell ref="R3052:S3053"/>
    <mergeCell ref="T3052:U3053"/>
    <mergeCell ref="X3052:Y3053"/>
    <mergeCell ref="Z3052:AA3053"/>
    <mergeCell ref="BS3054:BS3055"/>
    <mergeCell ref="C3055:D3055"/>
    <mergeCell ref="B3052:B3053"/>
    <mergeCell ref="C3052:D3052"/>
    <mergeCell ref="E3052:E3053"/>
    <mergeCell ref="F3052:F3053"/>
    <mergeCell ref="G3052:G3053"/>
    <mergeCell ref="H3052:I3053"/>
    <mergeCell ref="J3052:K3053"/>
    <mergeCell ref="L3052:M3053"/>
    <mergeCell ref="BF3054:BG3055"/>
    <mergeCell ref="BH3054:BI3055"/>
    <mergeCell ref="BJ3054:BK3055"/>
    <mergeCell ref="BL3054:BM3055"/>
    <mergeCell ref="BN3054:BP3055"/>
    <mergeCell ref="BR3054:BR3055"/>
    <mergeCell ref="AT3054:AU3055"/>
    <mergeCell ref="AV3054:AW3055"/>
    <mergeCell ref="AX3054:AY3055"/>
    <mergeCell ref="AZ3054:BA3055"/>
    <mergeCell ref="BB3054:BC3055"/>
    <mergeCell ref="BD3054:BE3055"/>
    <mergeCell ref="AH3054:AI3055"/>
    <mergeCell ref="AJ3054:AK3055"/>
    <mergeCell ref="AL3054:AM3055"/>
    <mergeCell ref="AN3054:AO3055"/>
    <mergeCell ref="AP3054:AQ3055"/>
    <mergeCell ref="AR3054:AS3055"/>
    <mergeCell ref="T3054:U3055"/>
    <mergeCell ref="X3054:Y3055"/>
    <mergeCell ref="BS3050:BS3051"/>
    <mergeCell ref="C3051:D3051"/>
    <mergeCell ref="B3048:B3049"/>
    <mergeCell ref="C3048:D3048"/>
    <mergeCell ref="E3048:E3049"/>
    <mergeCell ref="F3048:F3049"/>
    <mergeCell ref="G3048:G3049"/>
    <mergeCell ref="H3048:I3049"/>
    <mergeCell ref="J3048:K3049"/>
    <mergeCell ref="L3048:M3049"/>
    <mergeCell ref="BF3050:BG3051"/>
    <mergeCell ref="BH3050:BI3051"/>
    <mergeCell ref="BJ3050:BK3051"/>
    <mergeCell ref="BL3050:BM3051"/>
    <mergeCell ref="BN3050:BP3051"/>
    <mergeCell ref="BR3050:BR3051"/>
    <mergeCell ref="AT3050:AU3051"/>
    <mergeCell ref="AV3050:AW3051"/>
    <mergeCell ref="AX3050:AY3051"/>
    <mergeCell ref="AZ3050:BA3051"/>
    <mergeCell ref="BB3050:BC3051"/>
    <mergeCell ref="BD3050:BE3051"/>
    <mergeCell ref="AH3050:AI3051"/>
    <mergeCell ref="AJ3050:AK3051"/>
    <mergeCell ref="AL3050:AM3051"/>
    <mergeCell ref="AN3050:AO3051"/>
    <mergeCell ref="AP3050:AQ3051"/>
    <mergeCell ref="AR3050:AS3051"/>
    <mergeCell ref="T3050:U3051"/>
    <mergeCell ref="X3050:Y3051"/>
    <mergeCell ref="Z3050:AA3051"/>
    <mergeCell ref="AB3050:AC3051"/>
    <mergeCell ref="AD3050:AE3051"/>
    <mergeCell ref="AF3050:AG3051"/>
    <mergeCell ref="H3050:I3051"/>
    <mergeCell ref="J3050:K3051"/>
    <mergeCell ref="L3050:M3051"/>
    <mergeCell ref="N3050:O3051"/>
    <mergeCell ref="P3050:Q3051"/>
    <mergeCell ref="R3050:S3051"/>
    <mergeCell ref="BL3048:BM3049"/>
    <mergeCell ref="BN3048:BP3049"/>
    <mergeCell ref="BR3048:BR3049"/>
    <mergeCell ref="BQ3048:BQ3049"/>
    <mergeCell ref="C3049:D3049"/>
    <mergeCell ref="B3050:B3051"/>
    <mergeCell ref="C3050:D3050"/>
    <mergeCell ref="E3050:E3051"/>
    <mergeCell ref="F3050:F3051"/>
    <mergeCell ref="G3050:G3051"/>
    <mergeCell ref="AZ3048:BA3049"/>
    <mergeCell ref="BB3048:BC3049"/>
    <mergeCell ref="BD3048:BE3049"/>
    <mergeCell ref="BF3048:BG3049"/>
    <mergeCell ref="BH3048:BI3049"/>
    <mergeCell ref="BJ3048:BK3049"/>
    <mergeCell ref="AN3048:AO3049"/>
    <mergeCell ref="AP3048:AQ3049"/>
    <mergeCell ref="AR3048:AS3049"/>
    <mergeCell ref="AT3048:AU3049"/>
    <mergeCell ref="AV3048:AW3049"/>
    <mergeCell ref="AX3048:AY3049"/>
    <mergeCell ref="AB3048:AC3049"/>
    <mergeCell ref="AD3048:AE3049"/>
    <mergeCell ref="AF3048:AG3049"/>
    <mergeCell ref="AH3048:AI3049"/>
    <mergeCell ref="AJ3048:AK3049"/>
    <mergeCell ref="AL3048:AM3049"/>
    <mergeCell ref="N3048:O3049"/>
    <mergeCell ref="P3048:Q3049"/>
    <mergeCell ref="R3048:S3049"/>
    <mergeCell ref="T3048:U3049"/>
    <mergeCell ref="X3048:Y3049"/>
    <mergeCell ref="Z3048:AA3049"/>
    <mergeCell ref="C3044:D3044"/>
    <mergeCell ref="E3044:E3045"/>
    <mergeCell ref="F3044:F3045"/>
    <mergeCell ref="G3044:G3045"/>
    <mergeCell ref="H3044:I3045"/>
    <mergeCell ref="J3044:K3045"/>
    <mergeCell ref="L3044:M3045"/>
    <mergeCell ref="BF3046:BG3047"/>
    <mergeCell ref="BH3046:BI3047"/>
    <mergeCell ref="BJ3046:BK3047"/>
    <mergeCell ref="BL3046:BM3047"/>
    <mergeCell ref="BN3046:BP3047"/>
    <mergeCell ref="BR3046:BR3047"/>
    <mergeCell ref="AT3046:AU3047"/>
    <mergeCell ref="AV3046:AW3047"/>
    <mergeCell ref="AX3046:AY3047"/>
    <mergeCell ref="AZ3046:BA3047"/>
    <mergeCell ref="BB3046:BC3047"/>
    <mergeCell ref="BD3046:BE3047"/>
    <mergeCell ref="AH3046:AI3047"/>
    <mergeCell ref="AJ3046:AK3047"/>
    <mergeCell ref="AL3046:AM3047"/>
    <mergeCell ref="AN3046:AO3047"/>
    <mergeCell ref="AP3046:AQ3047"/>
    <mergeCell ref="AR3046:AS3047"/>
    <mergeCell ref="T3046:U3047"/>
    <mergeCell ref="X3046:Y3047"/>
    <mergeCell ref="Z3046:AA3047"/>
    <mergeCell ref="AB3046:AC3047"/>
    <mergeCell ref="AD3046:AE3047"/>
    <mergeCell ref="AF3046:AG3047"/>
    <mergeCell ref="H3046:I3047"/>
    <mergeCell ref="J3046:K3047"/>
    <mergeCell ref="L3046:M3047"/>
    <mergeCell ref="N3046:O3047"/>
    <mergeCell ref="P3046:Q3047"/>
    <mergeCell ref="R3046:S3047"/>
    <mergeCell ref="AJ3042:AK3043"/>
    <mergeCell ref="AL3042:AM3043"/>
    <mergeCell ref="AN3042:AO3043"/>
    <mergeCell ref="AP3042:AQ3043"/>
    <mergeCell ref="AR3042:AS3043"/>
    <mergeCell ref="T3042:U3043"/>
    <mergeCell ref="X3042:Y3043"/>
    <mergeCell ref="Z3042:AA3043"/>
    <mergeCell ref="AB3042:AC3043"/>
    <mergeCell ref="AD3042:AE3043"/>
    <mergeCell ref="AF3042:AG3043"/>
    <mergeCell ref="H3042:I3043"/>
    <mergeCell ref="J3042:K3043"/>
    <mergeCell ref="L3042:M3043"/>
    <mergeCell ref="N3042:O3043"/>
    <mergeCell ref="P3042:Q3043"/>
    <mergeCell ref="R3042:S3043"/>
    <mergeCell ref="BL3044:BM3045"/>
    <mergeCell ref="BN3044:BP3045"/>
    <mergeCell ref="BR3044:BR3045"/>
    <mergeCell ref="BS3044:BS3045"/>
    <mergeCell ref="C3045:D3045"/>
    <mergeCell ref="B3046:B3047"/>
    <mergeCell ref="C3046:D3046"/>
    <mergeCell ref="E3046:E3047"/>
    <mergeCell ref="F3046:F3047"/>
    <mergeCell ref="G3046:G3047"/>
    <mergeCell ref="AZ3044:BA3045"/>
    <mergeCell ref="BB3044:BC3045"/>
    <mergeCell ref="BD3044:BE3045"/>
    <mergeCell ref="BF3044:BG3045"/>
    <mergeCell ref="BH3044:BI3045"/>
    <mergeCell ref="BJ3044:BK3045"/>
    <mergeCell ref="AN3044:AO3045"/>
    <mergeCell ref="AP3044:AQ3045"/>
    <mergeCell ref="AR3044:AS3045"/>
    <mergeCell ref="AT3044:AU3045"/>
    <mergeCell ref="AV3044:AW3045"/>
    <mergeCell ref="AX3044:AY3045"/>
    <mergeCell ref="AB3044:AC3045"/>
    <mergeCell ref="AD3044:AE3045"/>
    <mergeCell ref="AF3044:AG3045"/>
    <mergeCell ref="AH3044:AI3045"/>
    <mergeCell ref="AJ3044:AK3045"/>
    <mergeCell ref="AL3044:AM3045"/>
    <mergeCell ref="N3044:O3045"/>
    <mergeCell ref="P3044:Q3045"/>
    <mergeCell ref="R3044:S3045"/>
    <mergeCell ref="T3044:U3045"/>
    <mergeCell ref="X3044:Y3045"/>
    <mergeCell ref="Z3044:AA3045"/>
    <mergeCell ref="BS3046:BS3047"/>
    <mergeCell ref="C3047:D3047"/>
    <mergeCell ref="B3044:B3045"/>
    <mergeCell ref="AF3038:AG3039"/>
    <mergeCell ref="H3038:I3039"/>
    <mergeCell ref="J3038:K3039"/>
    <mergeCell ref="L3038:M3039"/>
    <mergeCell ref="N3038:O3039"/>
    <mergeCell ref="P3038:Q3039"/>
    <mergeCell ref="R3038:S3039"/>
    <mergeCell ref="BL3040:BM3041"/>
    <mergeCell ref="BN3040:BP3041"/>
    <mergeCell ref="BR3040:BR3041"/>
    <mergeCell ref="BS3040:BS3041"/>
    <mergeCell ref="C3041:D3041"/>
    <mergeCell ref="B3042:B3043"/>
    <mergeCell ref="C3042:D3042"/>
    <mergeCell ref="E3042:E3043"/>
    <mergeCell ref="F3042:F3043"/>
    <mergeCell ref="G3042:G3043"/>
    <mergeCell ref="AZ3040:BA3041"/>
    <mergeCell ref="BB3040:BC3041"/>
    <mergeCell ref="BD3040:BE3041"/>
    <mergeCell ref="BF3040:BG3041"/>
    <mergeCell ref="BH3040:BI3041"/>
    <mergeCell ref="BJ3040:BK3041"/>
    <mergeCell ref="AN3040:AO3041"/>
    <mergeCell ref="AP3040:AQ3041"/>
    <mergeCell ref="AR3040:AS3041"/>
    <mergeCell ref="AT3040:AU3041"/>
    <mergeCell ref="AV3040:AW3041"/>
    <mergeCell ref="AX3040:AY3041"/>
    <mergeCell ref="AB3040:AC3041"/>
    <mergeCell ref="AD3040:AE3041"/>
    <mergeCell ref="AF3040:AG3041"/>
    <mergeCell ref="AH3040:AI3041"/>
    <mergeCell ref="AJ3040:AK3041"/>
    <mergeCell ref="AL3040:AM3041"/>
    <mergeCell ref="N3040:O3041"/>
    <mergeCell ref="P3040:Q3041"/>
    <mergeCell ref="R3040:S3041"/>
    <mergeCell ref="T3040:U3041"/>
    <mergeCell ref="X3040:Y3041"/>
    <mergeCell ref="Z3040:AA3041"/>
    <mergeCell ref="BS3042:BS3043"/>
    <mergeCell ref="C3043:D3043"/>
    <mergeCell ref="B3040:B3041"/>
    <mergeCell ref="C3040:D3040"/>
    <mergeCell ref="E3040:E3041"/>
    <mergeCell ref="F3040:F3041"/>
    <mergeCell ref="G3040:G3041"/>
    <mergeCell ref="H3040:I3041"/>
    <mergeCell ref="J3040:K3041"/>
    <mergeCell ref="L3040:M3041"/>
    <mergeCell ref="BF3042:BG3043"/>
    <mergeCell ref="BH3042:BI3043"/>
    <mergeCell ref="BJ3042:BK3043"/>
    <mergeCell ref="BL3042:BM3043"/>
    <mergeCell ref="BN3042:BP3043"/>
    <mergeCell ref="BR3042:BR3043"/>
    <mergeCell ref="AT3042:AU3043"/>
    <mergeCell ref="AV3042:AW3043"/>
    <mergeCell ref="AX3042:AY3043"/>
    <mergeCell ref="AZ3042:BA3043"/>
    <mergeCell ref="BB3042:BC3043"/>
    <mergeCell ref="BD3042:BE3043"/>
    <mergeCell ref="AH3042:AI3043"/>
    <mergeCell ref="BS3036:BS3037"/>
    <mergeCell ref="C3037:D3037"/>
    <mergeCell ref="B3038:B3039"/>
    <mergeCell ref="C3038:D3038"/>
    <mergeCell ref="E3038:E3039"/>
    <mergeCell ref="F3038:F3039"/>
    <mergeCell ref="G3038:G3039"/>
    <mergeCell ref="AZ3036:BA3037"/>
    <mergeCell ref="BB3036:BC3037"/>
    <mergeCell ref="BD3036:BE3037"/>
    <mergeCell ref="BF3036:BG3037"/>
    <mergeCell ref="BH3036:BI3037"/>
    <mergeCell ref="BJ3036:BK3037"/>
    <mergeCell ref="AN3036:AO3037"/>
    <mergeCell ref="AP3036:AQ3037"/>
    <mergeCell ref="AR3036:AS3037"/>
    <mergeCell ref="AT3036:AU3037"/>
    <mergeCell ref="AV3036:AW3037"/>
    <mergeCell ref="AX3036:AY3037"/>
    <mergeCell ref="AB3036:AC3037"/>
    <mergeCell ref="AD3036:AE3037"/>
    <mergeCell ref="AF3036:AG3037"/>
    <mergeCell ref="AH3036:AI3037"/>
    <mergeCell ref="AJ3036:AK3037"/>
    <mergeCell ref="AL3036:AM3037"/>
    <mergeCell ref="N3036:O3037"/>
    <mergeCell ref="P3036:Q3037"/>
    <mergeCell ref="R3036:S3037"/>
    <mergeCell ref="T3036:U3037"/>
    <mergeCell ref="X3036:Y3037"/>
    <mergeCell ref="Z3036:AA3037"/>
    <mergeCell ref="BS3038:BS3039"/>
    <mergeCell ref="C3039:D3039"/>
    <mergeCell ref="B3036:B3037"/>
    <mergeCell ref="C3036:D3036"/>
    <mergeCell ref="E3036:E3037"/>
    <mergeCell ref="F3036:F3037"/>
    <mergeCell ref="G3036:G3037"/>
    <mergeCell ref="H3036:I3037"/>
    <mergeCell ref="J3036:K3037"/>
    <mergeCell ref="L3036:M3037"/>
    <mergeCell ref="BF3038:BG3039"/>
    <mergeCell ref="BH3038:BI3039"/>
    <mergeCell ref="BJ3038:BK3039"/>
    <mergeCell ref="BL3038:BM3039"/>
    <mergeCell ref="BN3038:BP3039"/>
    <mergeCell ref="BR3038:BR3039"/>
    <mergeCell ref="AT3038:AU3039"/>
    <mergeCell ref="AV3038:AW3039"/>
    <mergeCell ref="AX3038:AY3039"/>
    <mergeCell ref="AZ3038:BA3039"/>
    <mergeCell ref="BB3038:BC3039"/>
    <mergeCell ref="BD3038:BE3039"/>
    <mergeCell ref="AH3038:AI3039"/>
    <mergeCell ref="AJ3038:AK3039"/>
    <mergeCell ref="AL3038:AM3039"/>
    <mergeCell ref="AN3038:AO3039"/>
    <mergeCell ref="AP3038:AQ3039"/>
    <mergeCell ref="AR3038:AS3039"/>
    <mergeCell ref="T3038:U3039"/>
    <mergeCell ref="X3038:Y3039"/>
    <mergeCell ref="Z3038:AA3039"/>
    <mergeCell ref="AB3038:AC3039"/>
    <mergeCell ref="AD3038:AE3039"/>
    <mergeCell ref="BH3034:BI3035"/>
    <mergeCell ref="BJ3034:BK3035"/>
    <mergeCell ref="BL3034:BM3035"/>
    <mergeCell ref="BN3034:BP3035"/>
    <mergeCell ref="BR3034:BR3035"/>
    <mergeCell ref="AT3034:AU3035"/>
    <mergeCell ref="AV3034:AW3035"/>
    <mergeCell ref="AX3034:AY3035"/>
    <mergeCell ref="AZ3034:BA3035"/>
    <mergeCell ref="BB3034:BC3035"/>
    <mergeCell ref="BD3034:BE3035"/>
    <mergeCell ref="AH3034:AI3035"/>
    <mergeCell ref="AJ3034:AK3035"/>
    <mergeCell ref="AL3034:AM3035"/>
    <mergeCell ref="AN3034:AO3035"/>
    <mergeCell ref="AP3034:AQ3035"/>
    <mergeCell ref="AR3034:AS3035"/>
    <mergeCell ref="T3034:U3035"/>
    <mergeCell ref="X3034:Y3035"/>
    <mergeCell ref="Z3034:AA3035"/>
    <mergeCell ref="AB3034:AC3035"/>
    <mergeCell ref="AD3034:AE3035"/>
    <mergeCell ref="AF3034:AG3035"/>
    <mergeCell ref="H3034:I3035"/>
    <mergeCell ref="J3034:K3035"/>
    <mergeCell ref="L3034:M3035"/>
    <mergeCell ref="N3034:O3035"/>
    <mergeCell ref="P3034:Q3035"/>
    <mergeCell ref="R3034:S3035"/>
    <mergeCell ref="BQ3034:BQ3035"/>
    <mergeCell ref="BQ3032:BQ3033"/>
    <mergeCell ref="BL3036:BM3037"/>
    <mergeCell ref="BN3036:BP3037"/>
    <mergeCell ref="BR3036:BR3037"/>
    <mergeCell ref="BD3030:BE3031"/>
    <mergeCell ref="AH3030:AI3031"/>
    <mergeCell ref="AJ3030:AK3031"/>
    <mergeCell ref="AL3030:AM3031"/>
    <mergeCell ref="AN3030:AO3031"/>
    <mergeCell ref="AP3030:AQ3031"/>
    <mergeCell ref="AR3030:AS3031"/>
    <mergeCell ref="T3030:U3031"/>
    <mergeCell ref="X3030:Y3031"/>
    <mergeCell ref="Z3030:AA3031"/>
    <mergeCell ref="AB3030:AC3031"/>
    <mergeCell ref="AD3030:AE3031"/>
    <mergeCell ref="AF3030:AG3031"/>
    <mergeCell ref="H3030:I3031"/>
    <mergeCell ref="J3030:K3031"/>
    <mergeCell ref="L3030:M3031"/>
    <mergeCell ref="N3030:O3031"/>
    <mergeCell ref="P3030:Q3031"/>
    <mergeCell ref="R3030:S3031"/>
    <mergeCell ref="BL3032:BM3033"/>
    <mergeCell ref="BN3032:BP3033"/>
    <mergeCell ref="BR3032:BR3033"/>
    <mergeCell ref="BS3032:BS3033"/>
    <mergeCell ref="C3033:D3033"/>
    <mergeCell ref="B3034:B3035"/>
    <mergeCell ref="C3034:D3034"/>
    <mergeCell ref="E3034:E3035"/>
    <mergeCell ref="F3034:F3035"/>
    <mergeCell ref="G3034:G3035"/>
    <mergeCell ref="AZ3032:BA3033"/>
    <mergeCell ref="BB3032:BC3033"/>
    <mergeCell ref="BD3032:BE3033"/>
    <mergeCell ref="BF3032:BG3033"/>
    <mergeCell ref="BH3032:BI3033"/>
    <mergeCell ref="BJ3032:BK3033"/>
    <mergeCell ref="AN3032:AO3033"/>
    <mergeCell ref="AP3032:AQ3033"/>
    <mergeCell ref="AR3032:AS3033"/>
    <mergeCell ref="AT3032:AU3033"/>
    <mergeCell ref="AV3032:AW3033"/>
    <mergeCell ref="AX3032:AY3033"/>
    <mergeCell ref="AB3032:AC3033"/>
    <mergeCell ref="AD3032:AE3033"/>
    <mergeCell ref="AF3032:AG3033"/>
    <mergeCell ref="AH3032:AI3033"/>
    <mergeCell ref="AJ3032:AK3033"/>
    <mergeCell ref="AL3032:AM3033"/>
    <mergeCell ref="N3032:O3033"/>
    <mergeCell ref="P3032:Q3033"/>
    <mergeCell ref="R3032:S3033"/>
    <mergeCell ref="T3032:U3033"/>
    <mergeCell ref="X3032:Y3033"/>
    <mergeCell ref="Z3032:AA3033"/>
    <mergeCell ref="BS3034:BS3035"/>
    <mergeCell ref="C3035:D3035"/>
    <mergeCell ref="B3032:B3033"/>
    <mergeCell ref="C3032:D3032"/>
    <mergeCell ref="E3032:E3033"/>
    <mergeCell ref="F3032:F3033"/>
    <mergeCell ref="G3032:G3033"/>
    <mergeCell ref="H3032:I3033"/>
    <mergeCell ref="J3032:K3033"/>
    <mergeCell ref="L3032:M3033"/>
    <mergeCell ref="BF3034:BG3035"/>
    <mergeCell ref="AB3026:AC3027"/>
    <mergeCell ref="AD3026:AE3027"/>
    <mergeCell ref="AF3026:AG3027"/>
    <mergeCell ref="H3026:I3027"/>
    <mergeCell ref="J3026:K3027"/>
    <mergeCell ref="L3026:M3027"/>
    <mergeCell ref="N3026:O3027"/>
    <mergeCell ref="P3026:Q3027"/>
    <mergeCell ref="R3026:S3027"/>
    <mergeCell ref="BL3028:BM3029"/>
    <mergeCell ref="BN3028:BP3029"/>
    <mergeCell ref="BR3028:BR3029"/>
    <mergeCell ref="BS3028:BS3029"/>
    <mergeCell ref="C3029:D3029"/>
    <mergeCell ref="B3030:B3031"/>
    <mergeCell ref="C3030:D3030"/>
    <mergeCell ref="E3030:E3031"/>
    <mergeCell ref="F3030:F3031"/>
    <mergeCell ref="G3030:G3031"/>
    <mergeCell ref="AZ3028:BA3029"/>
    <mergeCell ref="BB3028:BC3029"/>
    <mergeCell ref="BD3028:BE3029"/>
    <mergeCell ref="BF3028:BG3029"/>
    <mergeCell ref="BH3028:BI3029"/>
    <mergeCell ref="BJ3028:BK3029"/>
    <mergeCell ref="AN3028:AO3029"/>
    <mergeCell ref="AP3028:AQ3029"/>
    <mergeCell ref="AR3028:AS3029"/>
    <mergeCell ref="AT3028:AU3029"/>
    <mergeCell ref="AV3028:AW3029"/>
    <mergeCell ref="AX3028:AY3029"/>
    <mergeCell ref="AB3028:AC3029"/>
    <mergeCell ref="AD3028:AE3029"/>
    <mergeCell ref="AF3028:AG3029"/>
    <mergeCell ref="AH3028:AI3029"/>
    <mergeCell ref="AJ3028:AK3029"/>
    <mergeCell ref="AL3028:AM3029"/>
    <mergeCell ref="N3028:O3029"/>
    <mergeCell ref="P3028:Q3029"/>
    <mergeCell ref="R3028:S3029"/>
    <mergeCell ref="T3028:U3029"/>
    <mergeCell ref="X3028:Y3029"/>
    <mergeCell ref="Z3028:AA3029"/>
    <mergeCell ref="BS3030:BS3031"/>
    <mergeCell ref="C3031:D3031"/>
    <mergeCell ref="B3028:B3029"/>
    <mergeCell ref="C3028:D3028"/>
    <mergeCell ref="E3028:E3029"/>
    <mergeCell ref="F3028:F3029"/>
    <mergeCell ref="G3028:G3029"/>
    <mergeCell ref="H3028:I3029"/>
    <mergeCell ref="J3028:K3029"/>
    <mergeCell ref="L3028:M3029"/>
    <mergeCell ref="BF3030:BG3031"/>
    <mergeCell ref="BH3030:BI3031"/>
    <mergeCell ref="BJ3030:BK3031"/>
    <mergeCell ref="BL3030:BM3031"/>
    <mergeCell ref="BN3030:BP3031"/>
    <mergeCell ref="BR3030:BR3031"/>
    <mergeCell ref="AT3030:AU3031"/>
    <mergeCell ref="AV3030:AW3031"/>
    <mergeCell ref="AX3030:AY3031"/>
    <mergeCell ref="AZ3030:BA3031"/>
    <mergeCell ref="BB3030:BC3031"/>
    <mergeCell ref="C3020:D3020"/>
    <mergeCell ref="E3020:E3021"/>
    <mergeCell ref="F3020:F3021"/>
    <mergeCell ref="G3020:G3021"/>
    <mergeCell ref="J3022:K3023"/>
    <mergeCell ref="L3022:M3023"/>
    <mergeCell ref="N3022:O3023"/>
    <mergeCell ref="P3022:Q3023"/>
    <mergeCell ref="R3022:S3023"/>
    <mergeCell ref="BL3024:BM3025"/>
    <mergeCell ref="BN3024:BP3025"/>
    <mergeCell ref="BR3024:BR3025"/>
    <mergeCell ref="B3022:B3023"/>
    <mergeCell ref="C3022:D3022"/>
    <mergeCell ref="E3022:E3023"/>
    <mergeCell ref="F3022:F3023"/>
    <mergeCell ref="G3022:G3023"/>
    <mergeCell ref="C3021:D3021"/>
    <mergeCell ref="AF3019:AG3019"/>
    <mergeCell ref="AH3019:AI3019"/>
    <mergeCell ref="AJ3019:AK3019"/>
    <mergeCell ref="BS3024:BS3025"/>
    <mergeCell ref="C3025:D3025"/>
    <mergeCell ref="B3026:B3027"/>
    <mergeCell ref="C3026:D3026"/>
    <mergeCell ref="E3026:E3027"/>
    <mergeCell ref="F3026:F3027"/>
    <mergeCell ref="G3026:G3027"/>
    <mergeCell ref="AZ3024:BA3025"/>
    <mergeCell ref="BB3024:BC3025"/>
    <mergeCell ref="BD3024:BE3025"/>
    <mergeCell ref="BF3024:BG3025"/>
    <mergeCell ref="BH3024:BI3025"/>
    <mergeCell ref="BJ3024:BK3025"/>
    <mergeCell ref="AN3024:AO3025"/>
    <mergeCell ref="AP3024:AQ3025"/>
    <mergeCell ref="AR3024:AS3025"/>
    <mergeCell ref="AT3024:AU3025"/>
    <mergeCell ref="AV3024:AW3025"/>
    <mergeCell ref="AX3024:AY3025"/>
    <mergeCell ref="AB3024:AC3025"/>
    <mergeCell ref="AD3024:AE3025"/>
    <mergeCell ref="AF3024:AG3025"/>
    <mergeCell ref="AH3024:AI3025"/>
    <mergeCell ref="AJ3024:AK3025"/>
    <mergeCell ref="AL3024:AM3025"/>
    <mergeCell ref="N3024:O3025"/>
    <mergeCell ref="P3024:Q3025"/>
    <mergeCell ref="R3024:S3025"/>
    <mergeCell ref="T3024:U3025"/>
    <mergeCell ref="X3024:Y3025"/>
    <mergeCell ref="Z3024:AA3025"/>
    <mergeCell ref="BS3026:BS3027"/>
    <mergeCell ref="C3027:D3027"/>
    <mergeCell ref="BF3026:BG3027"/>
    <mergeCell ref="BH3026:BI3027"/>
    <mergeCell ref="BJ3026:BK3027"/>
    <mergeCell ref="BL3026:BM3027"/>
    <mergeCell ref="BN3026:BP3027"/>
    <mergeCell ref="BR3026:BR3027"/>
    <mergeCell ref="AT3026:AU3027"/>
    <mergeCell ref="AV3026:AW3027"/>
    <mergeCell ref="AX3026:AY3027"/>
    <mergeCell ref="AZ3026:BA3027"/>
    <mergeCell ref="C3023:D3023"/>
    <mergeCell ref="B3024:B3025"/>
    <mergeCell ref="C3024:D3024"/>
    <mergeCell ref="E3024:E3025"/>
    <mergeCell ref="F3024:F3025"/>
    <mergeCell ref="G3024:G3025"/>
    <mergeCell ref="H3024:I3025"/>
    <mergeCell ref="J3024:K3025"/>
    <mergeCell ref="L3024:M3025"/>
    <mergeCell ref="BF3022:BG3023"/>
    <mergeCell ref="BH3022:BI3023"/>
    <mergeCell ref="BJ3022:BK3023"/>
    <mergeCell ref="BL3022:BM3023"/>
    <mergeCell ref="BN3022:BP3023"/>
    <mergeCell ref="BR3022:BR3023"/>
    <mergeCell ref="AT3022:AU3023"/>
    <mergeCell ref="AV3022:AW3023"/>
    <mergeCell ref="AX3022:AY3023"/>
    <mergeCell ref="AZ3022:BA3023"/>
    <mergeCell ref="BB3022:BC3023"/>
    <mergeCell ref="BD3022:BE3023"/>
    <mergeCell ref="AH3022:AI3023"/>
    <mergeCell ref="AJ3022:AK3023"/>
    <mergeCell ref="AL3022:AM3023"/>
    <mergeCell ref="AN3022:AO3023"/>
    <mergeCell ref="AP3022:AQ3023"/>
    <mergeCell ref="AR3022:AS3023"/>
    <mergeCell ref="T3022:U3023"/>
    <mergeCell ref="X3022:Y3023"/>
    <mergeCell ref="Z3022:AA3023"/>
    <mergeCell ref="AB3022:AC3023"/>
    <mergeCell ref="AD3022:AE3023"/>
    <mergeCell ref="AF3022:AG3023"/>
    <mergeCell ref="H3022:I3023"/>
    <mergeCell ref="B3018:B3019"/>
    <mergeCell ref="C3018:D3019"/>
    <mergeCell ref="F3018:F3019"/>
    <mergeCell ref="G3018:G3019"/>
    <mergeCell ref="H3018:I3019"/>
    <mergeCell ref="J3018:O3018"/>
    <mergeCell ref="P3018:U3018"/>
    <mergeCell ref="X3018:Y3019"/>
    <mergeCell ref="Z3018:AA3019"/>
    <mergeCell ref="B3011:BP3011"/>
    <mergeCell ref="E3013:AE3013"/>
    <mergeCell ref="AG3013:AM3013"/>
    <mergeCell ref="AN3013:BO3013"/>
    <mergeCell ref="C3015:D3015"/>
    <mergeCell ref="E3015:AE3015"/>
    <mergeCell ref="AG3015:AJ3015"/>
    <mergeCell ref="AK3015:BB3015"/>
    <mergeCell ref="BC3015:BE3015"/>
    <mergeCell ref="AQ3008:AS3008"/>
    <mergeCell ref="AU3008:AW3008"/>
    <mergeCell ref="BB3008:BF3008"/>
    <mergeCell ref="BG3008:BI3008"/>
    <mergeCell ref="BK3008:BM3008"/>
    <mergeCell ref="BC3009:BP3009"/>
    <mergeCell ref="S3008:U3008"/>
    <mergeCell ref="Y3008:AA3008"/>
    <mergeCell ref="AB3008:AE3008"/>
    <mergeCell ref="AF3008:AH3008"/>
    <mergeCell ref="AJ3008:AL3008"/>
    <mergeCell ref="AM3008:AP3008"/>
    <mergeCell ref="H3020:I3021"/>
    <mergeCell ref="J3020:K3021"/>
    <mergeCell ref="L3020:M3021"/>
    <mergeCell ref="AX3019:AY3019"/>
    <mergeCell ref="AZ3019:BA3019"/>
    <mergeCell ref="BB3019:BC3019"/>
    <mergeCell ref="BD3019:BE3019"/>
    <mergeCell ref="BF3019:BG3019"/>
    <mergeCell ref="BH3019:BI3019"/>
    <mergeCell ref="AL3019:AM3019"/>
    <mergeCell ref="AN3019:AO3019"/>
    <mergeCell ref="AP3019:AQ3019"/>
    <mergeCell ref="AF3020:AG3021"/>
    <mergeCell ref="AH3020:AI3021"/>
    <mergeCell ref="AJ3020:AK3021"/>
    <mergeCell ref="AL3020:AM3021"/>
    <mergeCell ref="N3020:O3021"/>
    <mergeCell ref="P3020:Q3021"/>
    <mergeCell ref="R3020:S3021"/>
    <mergeCell ref="T3020:U3021"/>
    <mergeCell ref="X3020:Y3021"/>
    <mergeCell ref="Z3020:AA3021"/>
    <mergeCell ref="AN3020:AO3021"/>
    <mergeCell ref="AP3020:AQ3021"/>
    <mergeCell ref="AR3020:AS3021"/>
    <mergeCell ref="AT3020:AU3021"/>
    <mergeCell ref="AV3020:AW3021"/>
    <mergeCell ref="AX3020:AY3021"/>
    <mergeCell ref="AB3020:AC3021"/>
    <mergeCell ref="AD3020:AE3021"/>
    <mergeCell ref="BJ3019:BK3019"/>
    <mergeCell ref="BL3019:BM3019"/>
    <mergeCell ref="AD3019:AE3019"/>
    <mergeCell ref="B3020:B3021"/>
    <mergeCell ref="B3003:C3003"/>
    <mergeCell ref="BF3001:BG3002"/>
    <mergeCell ref="BH3001:BI3002"/>
    <mergeCell ref="BJ3001:BK3002"/>
    <mergeCell ref="BL3001:BM3002"/>
    <mergeCell ref="BN3001:BP3002"/>
    <mergeCell ref="BR3001:BR3002"/>
    <mergeCell ref="AT3001:AU3002"/>
    <mergeCell ref="AV3001:AW3002"/>
    <mergeCell ref="AX3001:AY3002"/>
    <mergeCell ref="AZ3001:BA3002"/>
    <mergeCell ref="BB3001:BC3002"/>
    <mergeCell ref="BD3001:BE3002"/>
    <mergeCell ref="AH3001:AI3002"/>
    <mergeCell ref="AJ3001:AK3002"/>
    <mergeCell ref="AL3001:AM3002"/>
    <mergeCell ref="AN3001:AO3002"/>
    <mergeCell ref="AP3001:AQ3002"/>
    <mergeCell ref="AR3001:AS3002"/>
    <mergeCell ref="T3001:U3002"/>
    <mergeCell ref="X3001:Y3002"/>
    <mergeCell ref="Z3001:AA3002"/>
    <mergeCell ref="AB3001:AC3002"/>
    <mergeCell ref="AD3001:AE3002"/>
    <mergeCell ref="AF3001:AG3002"/>
    <mergeCell ref="B3001:C3002"/>
    <mergeCell ref="D3001:E3002"/>
    <mergeCell ref="D3003:E3004"/>
    <mergeCell ref="H3003:I3004"/>
    <mergeCell ref="J3003:K3004"/>
    <mergeCell ref="L3003:M3004"/>
    <mergeCell ref="N3003:O3004"/>
    <mergeCell ref="B3008:C3008"/>
    <mergeCell ref="H3008:J3008"/>
    <mergeCell ref="L3008:N3008"/>
    <mergeCell ref="O3008:R3008"/>
    <mergeCell ref="S3006:U3006"/>
    <mergeCell ref="Y3006:AA3006"/>
    <mergeCell ref="AB3006:AE3006"/>
    <mergeCell ref="AF3006:AH3006"/>
    <mergeCell ref="AJ3006:AL3006"/>
    <mergeCell ref="AM3006:AP3006"/>
    <mergeCell ref="B3006:C3006"/>
    <mergeCell ref="H3006:J3006"/>
    <mergeCell ref="L3006:N3006"/>
    <mergeCell ref="O3006:R3006"/>
    <mergeCell ref="BH3003:BI3004"/>
    <mergeCell ref="BJ3003:BK3004"/>
    <mergeCell ref="BL3003:BM3004"/>
    <mergeCell ref="BN3003:BP3004"/>
    <mergeCell ref="BQ3003:BQ3004"/>
    <mergeCell ref="D3006:G3006"/>
    <mergeCell ref="D3008:G3008"/>
    <mergeCell ref="H3001:I3002"/>
    <mergeCell ref="J3001:K3002"/>
    <mergeCell ref="L3001:M3002"/>
    <mergeCell ref="N3001:O3002"/>
    <mergeCell ref="P3001:Q3002"/>
    <mergeCell ref="R3001:S3002"/>
    <mergeCell ref="BR3005:BS3005"/>
    <mergeCell ref="BL2997:BM2998"/>
    <mergeCell ref="BN2997:BP2998"/>
    <mergeCell ref="BR2997:BR2998"/>
    <mergeCell ref="BS2997:BS2998"/>
    <mergeCell ref="C2998:D2998"/>
    <mergeCell ref="B2999:B3000"/>
    <mergeCell ref="C2999:D2999"/>
    <mergeCell ref="E2999:E3000"/>
    <mergeCell ref="F2999:F3000"/>
    <mergeCell ref="G2999:G3000"/>
    <mergeCell ref="AZ2997:BA2998"/>
    <mergeCell ref="BB2997:BC2998"/>
    <mergeCell ref="BD2997:BE2998"/>
    <mergeCell ref="BF2997:BG2998"/>
    <mergeCell ref="BH2997:BI2998"/>
    <mergeCell ref="BJ2997:BK2998"/>
    <mergeCell ref="AN2997:AO2998"/>
    <mergeCell ref="AP2997:AQ2998"/>
    <mergeCell ref="AR2997:AS2998"/>
    <mergeCell ref="AT2997:AU2998"/>
    <mergeCell ref="AV2997:AW2998"/>
    <mergeCell ref="AX2997:AY2998"/>
    <mergeCell ref="AB2997:AC2998"/>
    <mergeCell ref="AD2997:AE2998"/>
    <mergeCell ref="AF2997:AG2998"/>
    <mergeCell ref="AH2997:AI2998"/>
    <mergeCell ref="AJ2997:AK2998"/>
    <mergeCell ref="AL2997:AM2998"/>
    <mergeCell ref="N2997:O2998"/>
    <mergeCell ref="P2997:Q2998"/>
    <mergeCell ref="R2997:S2998"/>
    <mergeCell ref="T2997:U2998"/>
    <mergeCell ref="X2997:Y2998"/>
    <mergeCell ref="Z2997:AA2998"/>
    <mergeCell ref="BS2999:BS3000"/>
    <mergeCell ref="C3000:D3000"/>
    <mergeCell ref="B2997:B2998"/>
    <mergeCell ref="C2997:D2997"/>
    <mergeCell ref="E2997:E2998"/>
    <mergeCell ref="F2997:F2998"/>
    <mergeCell ref="G2997:G2998"/>
    <mergeCell ref="H2997:I2998"/>
    <mergeCell ref="J2997:K2998"/>
    <mergeCell ref="L2997:M2998"/>
    <mergeCell ref="BF2999:BG3000"/>
    <mergeCell ref="BH2999:BI3000"/>
    <mergeCell ref="BJ2999:BK3000"/>
    <mergeCell ref="BL2999:BM3000"/>
    <mergeCell ref="AT2999:AU3000"/>
    <mergeCell ref="AV2999:AW3000"/>
    <mergeCell ref="AX2999:AY3000"/>
    <mergeCell ref="AZ2999:BA3000"/>
    <mergeCell ref="BB2999:BC3000"/>
    <mergeCell ref="BR2999:BR3000"/>
    <mergeCell ref="H2999:I3000"/>
    <mergeCell ref="J2999:K3000"/>
    <mergeCell ref="L2999:M3000"/>
    <mergeCell ref="N2999:O3000"/>
    <mergeCell ref="BS2995:BS2996"/>
    <mergeCell ref="C2996:D2996"/>
    <mergeCell ref="B2993:B2994"/>
    <mergeCell ref="C2993:D2993"/>
    <mergeCell ref="E2993:E2994"/>
    <mergeCell ref="F2993:F2994"/>
    <mergeCell ref="G2993:G2994"/>
    <mergeCell ref="H2993:I2994"/>
    <mergeCell ref="J2993:K2994"/>
    <mergeCell ref="L2993:M2994"/>
    <mergeCell ref="BF2995:BG2996"/>
    <mergeCell ref="BH2995:BI2996"/>
    <mergeCell ref="BJ2995:BK2996"/>
    <mergeCell ref="BL2995:BM2996"/>
    <mergeCell ref="BN2995:BP2996"/>
    <mergeCell ref="BR2995:BR2996"/>
    <mergeCell ref="AT2995:AU2996"/>
    <mergeCell ref="AV2995:AW2996"/>
    <mergeCell ref="AX2995:AY2996"/>
    <mergeCell ref="AZ2995:BA2996"/>
    <mergeCell ref="BB2995:BC2996"/>
    <mergeCell ref="BD2995:BE2996"/>
    <mergeCell ref="AH2995:AI2996"/>
    <mergeCell ref="AJ2995:AK2996"/>
    <mergeCell ref="AL2995:AM2996"/>
    <mergeCell ref="AN2995:AO2996"/>
    <mergeCell ref="AP2995:AQ2996"/>
    <mergeCell ref="AR2995:AS2996"/>
    <mergeCell ref="T2995:U2996"/>
    <mergeCell ref="X2995:Y2996"/>
    <mergeCell ref="Z2995:AA2996"/>
    <mergeCell ref="AB2995:AC2996"/>
    <mergeCell ref="AD2995:AE2996"/>
    <mergeCell ref="AF2995:AG2996"/>
    <mergeCell ref="H2995:I2996"/>
    <mergeCell ref="J2995:K2996"/>
    <mergeCell ref="L2995:M2996"/>
    <mergeCell ref="N2995:O2996"/>
    <mergeCell ref="P2995:Q2996"/>
    <mergeCell ref="R2995:S2996"/>
    <mergeCell ref="BQ2993:BQ2994"/>
    <mergeCell ref="BS2993:BS2994"/>
    <mergeCell ref="C2994:D2994"/>
    <mergeCell ref="B2995:B2996"/>
    <mergeCell ref="C2995:D2995"/>
    <mergeCell ref="E2995:E2996"/>
    <mergeCell ref="F2995:F2996"/>
    <mergeCell ref="G2995:G2996"/>
    <mergeCell ref="AZ2993:BA2994"/>
    <mergeCell ref="BB2993:BC2994"/>
    <mergeCell ref="L2989:M2990"/>
    <mergeCell ref="BF2991:BG2992"/>
    <mergeCell ref="BH2991:BI2992"/>
    <mergeCell ref="BJ2991:BK2992"/>
    <mergeCell ref="BL2991:BM2992"/>
    <mergeCell ref="BN2991:BP2992"/>
    <mergeCell ref="BR2991:BR2992"/>
    <mergeCell ref="AT2991:AU2992"/>
    <mergeCell ref="AV2991:AW2992"/>
    <mergeCell ref="AX2991:AY2992"/>
    <mergeCell ref="AZ2991:BA2992"/>
    <mergeCell ref="BB2991:BC2992"/>
    <mergeCell ref="BD2991:BE2992"/>
    <mergeCell ref="AH2991:AI2992"/>
    <mergeCell ref="AJ2991:AK2992"/>
    <mergeCell ref="AL2991:AM2992"/>
    <mergeCell ref="AN2991:AO2992"/>
    <mergeCell ref="AP2991:AQ2992"/>
    <mergeCell ref="AR2991:AS2992"/>
    <mergeCell ref="T2991:U2992"/>
    <mergeCell ref="X2991:Y2992"/>
    <mergeCell ref="Z2991:AA2992"/>
    <mergeCell ref="AB2991:AC2992"/>
    <mergeCell ref="AD2991:AE2992"/>
    <mergeCell ref="AF2991:AG2992"/>
    <mergeCell ref="H2991:I2992"/>
    <mergeCell ref="J2991:K2992"/>
    <mergeCell ref="L2991:M2992"/>
    <mergeCell ref="N2991:O2992"/>
    <mergeCell ref="P2991:Q2992"/>
    <mergeCell ref="R2991:S2992"/>
    <mergeCell ref="BL2993:BM2994"/>
    <mergeCell ref="BN2993:BP2994"/>
    <mergeCell ref="BR2993:BR2994"/>
    <mergeCell ref="BD2993:BE2994"/>
    <mergeCell ref="BF2993:BG2994"/>
    <mergeCell ref="BH2993:BI2994"/>
    <mergeCell ref="BJ2993:BK2994"/>
    <mergeCell ref="AN2993:AO2994"/>
    <mergeCell ref="AP2993:AQ2994"/>
    <mergeCell ref="AR2993:AS2994"/>
    <mergeCell ref="AT2993:AU2994"/>
    <mergeCell ref="AV2993:AW2994"/>
    <mergeCell ref="AX2993:AY2994"/>
    <mergeCell ref="AB2993:AC2994"/>
    <mergeCell ref="AD2993:AE2994"/>
    <mergeCell ref="AF2993:AG2994"/>
    <mergeCell ref="AH2993:AI2994"/>
    <mergeCell ref="AJ2993:AK2994"/>
    <mergeCell ref="AL2993:AM2994"/>
    <mergeCell ref="N2993:O2994"/>
    <mergeCell ref="P2993:Q2994"/>
    <mergeCell ref="R2993:S2994"/>
    <mergeCell ref="T2993:U2994"/>
    <mergeCell ref="X2993:Y2994"/>
    <mergeCell ref="Z2993:AA2994"/>
    <mergeCell ref="BD2987:BE2988"/>
    <mergeCell ref="AH2987:AI2988"/>
    <mergeCell ref="AJ2987:AK2988"/>
    <mergeCell ref="AL2987:AM2988"/>
    <mergeCell ref="AN2987:AO2988"/>
    <mergeCell ref="AP2987:AQ2988"/>
    <mergeCell ref="AR2987:AS2988"/>
    <mergeCell ref="T2987:U2988"/>
    <mergeCell ref="X2987:Y2988"/>
    <mergeCell ref="Z2987:AA2988"/>
    <mergeCell ref="AB2987:AC2988"/>
    <mergeCell ref="AD2987:AE2988"/>
    <mergeCell ref="AF2987:AG2988"/>
    <mergeCell ref="H2987:I2988"/>
    <mergeCell ref="J2987:K2988"/>
    <mergeCell ref="L2987:M2988"/>
    <mergeCell ref="N2987:O2988"/>
    <mergeCell ref="P2987:Q2988"/>
    <mergeCell ref="R2987:S2988"/>
    <mergeCell ref="BQ2985:BQ2986"/>
    <mergeCell ref="BL2989:BM2990"/>
    <mergeCell ref="BN2989:BP2990"/>
    <mergeCell ref="BR2989:BR2990"/>
    <mergeCell ref="BS2989:BS2990"/>
    <mergeCell ref="C2990:D2990"/>
    <mergeCell ref="BQ2989:BQ2990"/>
    <mergeCell ref="B2991:B2992"/>
    <mergeCell ref="C2991:D2991"/>
    <mergeCell ref="E2991:E2992"/>
    <mergeCell ref="F2991:F2992"/>
    <mergeCell ref="G2991:G2992"/>
    <mergeCell ref="AZ2989:BA2990"/>
    <mergeCell ref="BB2989:BC2990"/>
    <mergeCell ref="BD2989:BE2990"/>
    <mergeCell ref="BF2989:BG2990"/>
    <mergeCell ref="BH2989:BI2990"/>
    <mergeCell ref="BJ2989:BK2990"/>
    <mergeCell ref="AN2989:AO2990"/>
    <mergeCell ref="AP2989:AQ2990"/>
    <mergeCell ref="AR2989:AS2990"/>
    <mergeCell ref="AT2989:AU2990"/>
    <mergeCell ref="AV2989:AW2990"/>
    <mergeCell ref="AX2989:AY2990"/>
    <mergeCell ref="AB2989:AC2990"/>
    <mergeCell ref="AD2989:AE2990"/>
    <mergeCell ref="AF2989:AG2990"/>
    <mergeCell ref="AH2989:AI2990"/>
    <mergeCell ref="AJ2989:AK2990"/>
    <mergeCell ref="AL2989:AM2990"/>
    <mergeCell ref="N2989:O2990"/>
    <mergeCell ref="P2989:Q2990"/>
    <mergeCell ref="R2989:S2990"/>
    <mergeCell ref="T2989:U2990"/>
    <mergeCell ref="X2989:Y2990"/>
    <mergeCell ref="Z2989:AA2990"/>
    <mergeCell ref="BS2991:BS2992"/>
    <mergeCell ref="C2992:D2992"/>
    <mergeCell ref="B2989:B2990"/>
    <mergeCell ref="C2989:D2989"/>
    <mergeCell ref="E2989:E2990"/>
    <mergeCell ref="F2989:F2990"/>
    <mergeCell ref="G2989:G2990"/>
    <mergeCell ref="H2989:I2990"/>
    <mergeCell ref="J2989:K2990"/>
    <mergeCell ref="X2983:Y2984"/>
    <mergeCell ref="Z2983:AA2984"/>
    <mergeCell ref="AB2983:AC2984"/>
    <mergeCell ref="AD2983:AE2984"/>
    <mergeCell ref="AF2983:AG2984"/>
    <mergeCell ref="H2983:I2984"/>
    <mergeCell ref="J2983:K2984"/>
    <mergeCell ref="L2983:M2984"/>
    <mergeCell ref="N2983:O2984"/>
    <mergeCell ref="P2983:Q2984"/>
    <mergeCell ref="R2983:S2984"/>
    <mergeCell ref="BL2985:BM2986"/>
    <mergeCell ref="BN2985:BP2986"/>
    <mergeCell ref="BR2985:BR2986"/>
    <mergeCell ref="BS2985:BS2986"/>
    <mergeCell ref="C2986:D2986"/>
    <mergeCell ref="B2987:B2988"/>
    <mergeCell ref="C2987:D2987"/>
    <mergeCell ref="E2987:E2988"/>
    <mergeCell ref="F2987:F2988"/>
    <mergeCell ref="G2987:G2988"/>
    <mergeCell ref="AZ2985:BA2986"/>
    <mergeCell ref="BB2985:BC2986"/>
    <mergeCell ref="BD2985:BE2986"/>
    <mergeCell ref="BF2985:BG2986"/>
    <mergeCell ref="BH2985:BI2986"/>
    <mergeCell ref="BJ2985:BK2986"/>
    <mergeCell ref="AN2985:AO2986"/>
    <mergeCell ref="AP2985:AQ2986"/>
    <mergeCell ref="AR2985:AS2986"/>
    <mergeCell ref="AT2985:AU2986"/>
    <mergeCell ref="AV2985:AW2986"/>
    <mergeCell ref="AX2985:AY2986"/>
    <mergeCell ref="AB2985:AC2986"/>
    <mergeCell ref="AD2985:AE2986"/>
    <mergeCell ref="AF2985:AG2986"/>
    <mergeCell ref="AH2985:AI2986"/>
    <mergeCell ref="AJ2985:AK2986"/>
    <mergeCell ref="AL2985:AM2986"/>
    <mergeCell ref="N2985:O2986"/>
    <mergeCell ref="P2985:Q2986"/>
    <mergeCell ref="R2985:S2986"/>
    <mergeCell ref="T2985:U2986"/>
    <mergeCell ref="X2985:Y2986"/>
    <mergeCell ref="Z2985:AA2986"/>
    <mergeCell ref="BS2987:BS2988"/>
    <mergeCell ref="C2988:D2988"/>
    <mergeCell ref="B2985:B2986"/>
    <mergeCell ref="C2985:D2985"/>
    <mergeCell ref="E2985:E2986"/>
    <mergeCell ref="F2985:F2986"/>
    <mergeCell ref="G2985:G2986"/>
    <mergeCell ref="H2985:I2986"/>
    <mergeCell ref="J2985:K2986"/>
    <mergeCell ref="L2985:M2986"/>
    <mergeCell ref="BF2987:BG2988"/>
    <mergeCell ref="BH2987:BI2988"/>
    <mergeCell ref="BJ2987:BK2988"/>
    <mergeCell ref="BR2987:BR2988"/>
    <mergeCell ref="AT2987:AU2988"/>
    <mergeCell ref="AV2987:AW2988"/>
    <mergeCell ref="AX2987:AY2988"/>
    <mergeCell ref="AZ2987:BA2988"/>
    <mergeCell ref="BB2987:BC2988"/>
    <mergeCell ref="BL2981:BM2982"/>
    <mergeCell ref="BN2981:BP2982"/>
    <mergeCell ref="BR2981:BR2982"/>
    <mergeCell ref="BQ2979:BQ2980"/>
    <mergeCell ref="BQ2977:BQ2978"/>
    <mergeCell ref="BQ2981:BQ2982"/>
    <mergeCell ref="C2982:D2982"/>
    <mergeCell ref="B2983:B2984"/>
    <mergeCell ref="C2983:D2983"/>
    <mergeCell ref="E2983:E2984"/>
    <mergeCell ref="F2983:F2984"/>
    <mergeCell ref="G2983:G2984"/>
    <mergeCell ref="AZ2981:BA2982"/>
    <mergeCell ref="BB2981:BC2982"/>
    <mergeCell ref="BD2981:BE2982"/>
    <mergeCell ref="BF2981:BG2982"/>
    <mergeCell ref="BH2981:BI2982"/>
    <mergeCell ref="BJ2981:BK2982"/>
    <mergeCell ref="AN2981:AO2982"/>
    <mergeCell ref="AP2981:AQ2982"/>
    <mergeCell ref="AR2981:AS2982"/>
    <mergeCell ref="AT2981:AU2982"/>
    <mergeCell ref="AV2981:AW2982"/>
    <mergeCell ref="AX2981:AY2982"/>
    <mergeCell ref="AB2981:AC2982"/>
    <mergeCell ref="AD2981:AE2982"/>
    <mergeCell ref="AF2981:AG2982"/>
    <mergeCell ref="AH2981:AI2982"/>
    <mergeCell ref="AJ2981:AK2982"/>
    <mergeCell ref="AL2981:AM2982"/>
    <mergeCell ref="N2981:O2982"/>
    <mergeCell ref="P2981:Q2982"/>
    <mergeCell ref="R2981:S2982"/>
    <mergeCell ref="T2981:U2982"/>
    <mergeCell ref="X2981:Y2982"/>
    <mergeCell ref="Z2981:AA2982"/>
    <mergeCell ref="C2984:D2984"/>
    <mergeCell ref="B2981:B2982"/>
    <mergeCell ref="C2981:D2981"/>
    <mergeCell ref="E2981:E2982"/>
    <mergeCell ref="F2981:F2982"/>
    <mergeCell ref="G2981:G2982"/>
    <mergeCell ref="H2981:I2982"/>
    <mergeCell ref="J2981:K2982"/>
    <mergeCell ref="L2981:M2982"/>
    <mergeCell ref="BF2983:BG2984"/>
    <mergeCell ref="BH2983:BI2984"/>
    <mergeCell ref="BJ2983:BK2984"/>
    <mergeCell ref="BL2983:BM2984"/>
    <mergeCell ref="BN2983:BP2984"/>
    <mergeCell ref="BR2983:BR2984"/>
    <mergeCell ref="AT2983:AU2984"/>
    <mergeCell ref="AV2983:AW2984"/>
    <mergeCell ref="AX2983:AY2984"/>
    <mergeCell ref="AZ2983:BA2984"/>
    <mergeCell ref="BB2983:BC2984"/>
    <mergeCell ref="BD2983:BE2984"/>
    <mergeCell ref="AH2983:AI2984"/>
    <mergeCell ref="AJ2983:AK2984"/>
    <mergeCell ref="AL2983:AM2984"/>
    <mergeCell ref="AN2983:AO2984"/>
    <mergeCell ref="AP2983:AQ2984"/>
    <mergeCell ref="AR2983:AS2984"/>
    <mergeCell ref="T2983:U2984"/>
    <mergeCell ref="BS2979:BS2980"/>
    <mergeCell ref="C2980:D2980"/>
    <mergeCell ref="B2977:B2978"/>
    <mergeCell ref="C2977:D2977"/>
    <mergeCell ref="E2977:E2978"/>
    <mergeCell ref="F2977:F2978"/>
    <mergeCell ref="G2977:G2978"/>
    <mergeCell ref="H2977:I2978"/>
    <mergeCell ref="J2977:K2978"/>
    <mergeCell ref="L2977:M2978"/>
    <mergeCell ref="BF2979:BG2980"/>
    <mergeCell ref="BH2979:BI2980"/>
    <mergeCell ref="BJ2979:BK2980"/>
    <mergeCell ref="BL2979:BM2980"/>
    <mergeCell ref="BN2979:BP2980"/>
    <mergeCell ref="BR2979:BR2980"/>
    <mergeCell ref="AT2979:AU2980"/>
    <mergeCell ref="AV2979:AW2980"/>
    <mergeCell ref="AX2979:AY2980"/>
    <mergeCell ref="AZ2979:BA2980"/>
    <mergeCell ref="BB2979:BC2980"/>
    <mergeCell ref="BD2979:BE2980"/>
    <mergeCell ref="AH2979:AI2980"/>
    <mergeCell ref="AJ2979:AK2980"/>
    <mergeCell ref="AL2979:AM2980"/>
    <mergeCell ref="AN2979:AO2980"/>
    <mergeCell ref="AP2979:AQ2980"/>
    <mergeCell ref="AR2979:AS2980"/>
    <mergeCell ref="T2979:U2980"/>
    <mergeCell ref="X2979:Y2980"/>
    <mergeCell ref="Z2979:AA2980"/>
    <mergeCell ref="AB2979:AC2980"/>
    <mergeCell ref="AD2979:AE2980"/>
    <mergeCell ref="AF2979:AG2980"/>
    <mergeCell ref="H2979:I2980"/>
    <mergeCell ref="J2979:K2980"/>
    <mergeCell ref="L2979:M2980"/>
    <mergeCell ref="N2979:O2980"/>
    <mergeCell ref="P2979:Q2980"/>
    <mergeCell ref="R2979:S2980"/>
    <mergeCell ref="AB2975:AC2976"/>
    <mergeCell ref="AD2975:AE2976"/>
    <mergeCell ref="AF2975:AG2976"/>
    <mergeCell ref="H2975:I2976"/>
    <mergeCell ref="J2975:K2976"/>
    <mergeCell ref="L2975:M2976"/>
    <mergeCell ref="N2975:O2976"/>
    <mergeCell ref="P2975:Q2976"/>
    <mergeCell ref="R2975:S2976"/>
    <mergeCell ref="BL2977:BM2978"/>
    <mergeCell ref="BN2977:BP2978"/>
    <mergeCell ref="BR2977:BR2978"/>
    <mergeCell ref="C2978:D2978"/>
    <mergeCell ref="B2979:B2980"/>
    <mergeCell ref="C2979:D2979"/>
    <mergeCell ref="E2979:E2980"/>
    <mergeCell ref="F2979:F2980"/>
    <mergeCell ref="G2979:G2980"/>
    <mergeCell ref="AZ2977:BA2978"/>
    <mergeCell ref="BB2977:BC2978"/>
    <mergeCell ref="BD2977:BE2978"/>
    <mergeCell ref="BF2977:BG2978"/>
    <mergeCell ref="BH2977:BI2978"/>
    <mergeCell ref="BJ2977:BK2978"/>
    <mergeCell ref="AN2977:AO2978"/>
    <mergeCell ref="AP2977:AQ2978"/>
    <mergeCell ref="AR2977:AS2978"/>
    <mergeCell ref="AT2977:AU2978"/>
    <mergeCell ref="AV2977:AW2978"/>
    <mergeCell ref="AX2977:AY2978"/>
    <mergeCell ref="AB2977:AC2978"/>
    <mergeCell ref="AD2977:AE2978"/>
    <mergeCell ref="AF2977:AG2978"/>
    <mergeCell ref="AH2977:AI2978"/>
    <mergeCell ref="AJ2977:AK2978"/>
    <mergeCell ref="AL2977:AM2978"/>
    <mergeCell ref="N2977:O2978"/>
    <mergeCell ref="P2977:Q2978"/>
    <mergeCell ref="R2977:S2978"/>
    <mergeCell ref="T2977:U2978"/>
    <mergeCell ref="X2977:Y2978"/>
    <mergeCell ref="Z2977:AA2978"/>
    <mergeCell ref="BL2973:BM2974"/>
    <mergeCell ref="BN2973:BP2974"/>
    <mergeCell ref="BR2973:BR2974"/>
    <mergeCell ref="BQ2971:BQ2972"/>
    <mergeCell ref="C2974:D2974"/>
    <mergeCell ref="B2975:B2976"/>
    <mergeCell ref="C2975:D2975"/>
    <mergeCell ref="E2975:E2976"/>
    <mergeCell ref="F2975:F2976"/>
    <mergeCell ref="G2975:G2976"/>
    <mergeCell ref="AZ2973:BA2974"/>
    <mergeCell ref="BB2973:BC2974"/>
    <mergeCell ref="BD2973:BE2974"/>
    <mergeCell ref="BF2973:BG2974"/>
    <mergeCell ref="BH2973:BI2974"/>
    <mergeCell ref="BJ2973:BK2974"/>
    <mergeCell ref="AN2973:AO2974"/>
    <mergeCell ref="AP2973:AQ2974"/>
    <mergeCell ref="AR2973:AS2974"/>
    <mergeCell ref="AT2973:AU2974"/>
    <mergeCell ref="AV2973:AW2974"/>
    <mergeCell ref="AX2973:AY2974"/>
    <mergeCell ref="AB2973:AC2974"/>
    <mergeCell ref="AD2973:AE2974"/>
    <mergeCell ref="AF2973:AG2974"/>
    <mergeCell ref="AH2973:AI2974"/>
    <mergeCell ref="AJ2973:AK2974"/>
    <mergeCell ref="AL2973:AM2974"/>
    <mergeCell ref="N2973:O2974"/>
    <mergeCell ref="P2973:Q2974"/>
    <mergeCell ref="R2973:S2974"/>
    <mergeCell ref="T2973:U2974"/>
    <mergeCell ref="X2973:Y2974"/>
    <mergeCell ref="Z2973:AA2974"/>
    <mergeCell ref="C2976:D2976"/>
    <mergeCell ref="B2973:B2974"/>
    <mergeCell ref="C2973:D2973"/>
    <mergeCell ref="E2973:E2974"/>
    <mergeCell ref="F2973:F2974"/>
    <mergeCell ref="G2973:G2974"/>
    <mergeCell ref="H2973:I2974"/>
    <mergeCell ref="J2973:K2974"/>
    <mergeCell ref="L2973:M2974"/>
    <mergeCell ref="BF2975:BG2976"/>
    <mergeCell ref="BH2975:BI2976"/>
    <mergeCell ref="BJ2975:BK2976"/>
    <mergeCell ref="BL2975:BM2976"/>
    <mergeCell ref="BN2975:BP2976"/>
    <mergeCell ref="BR2975:BR2976"/>
    <mergeCell ref="AT2975:AU2976"/>
    <mergeCell ref="AV2975:AW2976"/>
    <mergeCell ref="AX2975:AY2976"/>
    <mergeCell ref="AZ2975:BA2976"/>
    <mergeCell ref="BB2975:BC2976"/>
    <mergeCell ref="BD2975:BE2976"/>
    <mergeCell ref="AH2975:AI2976"/>
    <mergeCell ref="AJ2975:AK2976"/>
    <mergeCell ref="AL2975:AM2976"/>
    <mergeCell ref="AN2975:AO2976"/>
    <mergeCell ref="AP2975:AQ2976"/>
    <mergeCell ref="AR2975:AS2976"/>
    <mergeCell ref="T2975:U2976"/>
    <mergeCell ref="X2975:Y2976"/>
    <mergeCell ref="Z2975:AA2976"/>
    <mergeCell ref="E2969:E2970"/>
    <mergeCell ref="F2969:F2970"/>
    <mergeCell ref="G2969:G2970"/>
    <mergeCell ref="H2969:I2970"/>
    <mergeCell ref="J2969:K2970"/>
    <mergeCell ref="L2969:M2970"/>
    <mergeCell ref="BF2971:BG2972"/>
    <mergeCell ref="BH2971:BI2972"/>
    <mergeCell ref="BJ2971:BK2972"/>
    <mergeCell ref="BL2971:BM2972"/>
    <mergeCell ref="BN2971:BP2972"/>
    <mergeCell ref="BR2971:BR2972"/>
    <mergeCell ref="AT2971:AU2972"/>
    <mergeCell ref="AV2971:AW2972"/>
    <mergeCell ref="AX2971:AY2972"/>
    <mergeCell ref="AZ2971:BA2972"/>
    <mergeCell ref="BB2971:BC2972"/>
    <mergeCell ref="BD2971:BE2972"/>
    <mergeCell ref="AH2971:AI2972"/>
    <mergeCell ref="AJ2971:AK2972"/>
    <mergeCell ref="AL2971:AM2972"/>
    <mergeCell ref="AN2971:AO2972"/>
    <mergeCell ref="AP2971:AQ2972"/>
    <mergeCell ref="AR2971:AS2972"/>
    <mergeCell ref="T2971:U2972"/>
    <mergeCell ref="X2971:Y2972"/>
    <mergeCell ref="Z2971:AA2972"/>
    <mergeCell ref="AB2971:AC2972"/>
    <mergeCell ref="AD2971:AE2972"/>
    <mergeCell ref="AF2971:AG2972"/>
    <mergeCell ref="H2971:I2972"/>
    <mergeCell ref="J2971:K2972"/>
    <mergeCell ref="L2971:M2972"/>
    <mergeCell ref="N2971:O2972"/>
    <mergeCell ref="P2971:Q2972"/>
    <mergeCell ref="R2971:S2972"/>
    <mergeCell ref="BL2967:BM2968"/>
    <mergeCell ref="BN2967:BP2968"/>
    <mergeCell ref="AT2967:AU2968"/>
    <mergeCell ref="AV2967:AW2968"/>
    <mergeCell ref="AX2967:AY2968"/>
    <mergeCell ref="AZ2967:BA2968"/>
    <mergeCell ref="BB2967:BC2968"/>
    <mergeCell ref="BD2967:BE2968"/>
    <mergeCell ref="AH2967:AI2968"/>
    <mergeCell ref="AJ2967:AK2968"/>
    <mergeCell ref="AL2967:AM2968"/>
    <mergeCell ref="AN2967:AO2968"/>
    <mergeCell ref="AP2967:AQ2968"/>
    <mergeCell ref="AR2967:AS2968"/>
    <mergeCell ref="T2967:U2968"/>
    <mergeCell ref="X2967:Y2968"/>
    <mergeCell ref="Z2967:AA2968"/>
    <mergeCell ref="AB2967:AC2968"/>
    <mergeCell ref="AD2967:AE2968"/>
    <mergeCell ref="AF2967:AG2968"/>
    <mergeCell ref="H2967:I2968"/>
    <mergeCell ref="J2967:K2968"/>
    <mergeCell ref="L2967:M2968"/>
    <mergeCell ref="N2967:O2968"/>
    <mergeCell ref="P2967:Q2968"/>
    <mergeCell ref="R2967:S2968"/>
    <mergeCell ref="BL2969:BM2970"/>
    <mergeCell ref="BN2969:BP2970"/>
    <mergeCell ref="BR2969:BR2970"/>
    <mergeCell ref="BS2969:BS2970"/>
    <mergeCell ref="C2970:D2970"/>
    <mergeCell ref="B2971:B2972"/>
    <mergeCell ref="C2971:D2971"/>
    <mergeCell ref="E2971:E2972"/>
    <mergeCell ref="F2971:F2972"/>
    <mergeCell ref="G2971:G2972"/>
    <mergeCell ref="AZ2969:BA2970"/>
    <mergeCell ref="BB2969:BC2970"/>
    <mergeCell ref="BD2969:BE2970"/>
    <mergeCell ref="BF2969:BG2970"/>
    <mergeCell ref="BH2969:BI2970"/>
    <mergeCell ref="BJ2969:BK2970"/>
    <mergeCell ref="AN2969:AO2970"/>
    <mergeCell ref="AP2969:AQ2970"/>
    <mergeCell ref="AR2969:AS2970"/>
    <mergeCell ref="AT2969:AU2970"/>
    <mergeCell ref="AV2969:AW2970"/>
    <mergeCell ref="AX2969:AY2970"/>
    <mergeCell ref="AB2969:AC2970"/>
    <mergeCell ref="AD2969:AE2970"/>
    <mergeCell ref="AF2969:AG2970"/>
    <mergeCell ref="AH2969:AI2970"/>
    <mergeCell ref="AJ2969:AK2970"/>
    <mergeCell ref="AL2969:AM2970"/>
    <mergeCell ref="N2969:O2970"/>
    <mergeCell ref="P2969:Q2970"/>
    <mergeCell ref="R2969:S2970"/>
    <mergeCell ref="T2969:U2970"/>
    <mergeCell ref="X2969:Y2970"/>
    <mergeCell ref="Z2969:AA2970"/>
    <mergeCell ref="BS2971:BS2972"/>
    <mergeCell ref="C2972:D2972"/>
    <mergeCell ref="B2969:B2970"/>
    <mergeCell ref="C2969:D2969"/>
    <mergeCell ref="B2967:B2968"/>
    <mergeCell ref="C2967:D2967"/>
    <mergeCell ref="E2967:E2968"/>
    <mergeCell ref="F2967:F2968"/>
    <mergeCell ref="G2967:G2968"/>
    <mergeCell ref="AZ2965:BA2966"/>
    <mergeCell ref="BB2965:BC2966"/>
    <mergeCell ref="BD2965:BE2966"/>
    <mergeCell ref="BF2965:BG2966"/>
    <mergeCell ref="BH2965:BI2966"/>
    <mergeCell ref="BJ2965:BK2966"/>
    <mergeCell ref="AN2965:AO2966"/>
    <mergeCell ref="AP2965:AQ2966"/>
    <mergeCell ref="AR2965:AS2966"/>
    <mergeCell ref="AT2965:AU2966"/>
    <mergeCell ref="AV2965:AW2966"/>
    <mergeCell ref="AX2965:AY2966"/>
    <mergeCell ref="AB2965:AC2966"/>
    <mergeCell ref="AD2965:AE2966"/>
    <mergeCell ref="AF2965:AG2966"/>
    <mergeCell ref="AH2965:AI2966"/>
    <mergeCell ref="AJ2965:AK2966"/>
    <mergeCell ref="AL2965:AM2966"/>
    <mergeCell ref="N2965:O2966"/>
    <mergeCell ref="P2965:Q2966"/>
    <mergeCell ref="R2965:S2966"/>
    <mergeCell ref="T2965:U2966"/>
    <mergeCell ref="X2965:Y2966"/>
    <mergeCell ref="Z2965:AA2966"/>
    <mergeCell ref="C2968:D2968"/>
    <mergeCell ref="B2963:B2964"/>
    <mergeCell ref="C2963:D2963"/>
    <mergeCell ref="E2963:E2964"/>
    <mergeCell ref="F2963:F2964"/>
    <mergeCell ref="G2963:G2964"/>
    <mergeCell ref="BF2967:BG2968"/>
    <mergeCell ref="BH2967:BI2968"/>
    <mergeCell ref="BJ2967:BK2968"/>
    <mergeCell ref="BQ2959:BQ2960"/>
    <mergeCell ref="BQ2961:BQ2962"/>
    <mergeCell ref="P2961:Q2962"/>
    <mergeCell ref="R2961:S2962"/>
    <mergeCell ref="T2961:U2962"/>
    <mergeCell ref="X2961:Y2962"/>
    <mergeCell ref="Z2961:AA2962"/>
    <mergeCell ref="C2964:D2964"/>
    <mergeCell ref="B2965:B2966"/>
    <mergeCell ref="C2965:D2965"/>
    <mergeCell ref="E2965:E2966"/>
    <mergeCell ref="F2965:F2966"/>
    <mergeCell ref="G2965:G2966"/>
    <mergeCell ref="H2965:I2966"/>
    <mergeCell ref="J2965:K2966"/>
    <mergeCell ref="L2965:M2966"/>
    <mergeCell ref="BF2963:BG2964"/>
    <mergeCell ref="BH2963:BI2964"/>
    <mergeCell ref="BJ2963:BK2964"/>
    <mergeCell ref="BL2963:BM2964"/>
    <mergeCell ref="BN2963:BP2964"/>
    <mergeCell ref="AT2963:AU2964"/>
    <mergeCell ref="AV2963:AW2964"/>
    <mergeCell ref="AX2963:AY2964"/>
    <mergeCell ref="AZ2963:BA2964"/>
    <mergeCell ref="BB2963:BC2964"/>
    <mergeCell ref="BD2963:BE2964"/>
    <mergeCell ref="AH2963:AI2964"/>
    <mergeCell ref="AJ2963:AK2964"/>
    <mergeCell ref="AL2963:AM2964"/>
    <mergeCell ref="AN2963:AO2964"/>
    <mergeCell ref="AP2963:AQ2964"/>
    <mergeCell ref="AR2963:AS2964"/>
    <mergeCell ref="T2963:U2964"/>
    <mergeCell ref="X2963:Y2964"/>
    <mergeCell ref="Z2963:AA2964"/>
    <mergeCell ref="AB2963:AC2964"/>
    <mergeCell ref="AD2963:AE2964"/>
    <mergeCell ref="AF2963:AG2964"/>
    <mergeCell ref="H2963:I2964"/>
    <mergeCell ref="J2963:K2964"/>
    <mergeCell ref="L2963:M2964"/>
    <mergeCell ref="N2963:O2964"/>
    <mergeCell ref="P2963:Q2964"/>
    <mergeCell ref="R2963:S2964"/>
    <mergeCell ref="C2966:D2966"/>
    <mergeCell ref="BQ2965:BQ2966"/>
    <mergeCell ref="B2961:B2962"/>
    <mergeCell ref="C2961:D2961"/>
    <mergeCell ref="E2961:E2962"/>
    <mergeCell ref="F2961:F2962"/>
    <mergeCell ref="G2961:G2962"/>
    <mergeCell ref="H2961:I2962"/>
    <mergeCell ref="J2961:K2962"/>
    <mergeCell ref="L2961:M2962"/>
    <mergeCell ref="C2962:D2962"/>
    <mergeCell ref="BQ2963:BQ2964"/>
    <mergeCell ref="AZ2961:BA2962"/>
    <mergeCell ref="BB2961:BC2962"/>
    <mergeCell ref="BD2961:BE2962"/>
    <mergeCell ref="BF2961:BG2962"/>
    <mergeCell ref="BH2961:BI2962"/>
    <mergeCell ref="BJ2961:BK2962"/>
    <mergeCell ref="AN2961:AO2962"/>
    <mergeCell ref="AP2961:AQ2962"/>
    <mergeCell ref="AR2961:AS2962"/>
    <mergeCell ref="AT2961:AU2962"/>
    <mergeCell ref="AV2961:AW2962"/>
    <mergeCell ref="AX2961:AY2962"/>
    <mergeCell ref="AB2961:AC2962"/>
    <mergeCell ref="AD2961:AE2962"/>
    <mergeCell ref="AF2961:AG2962"/>
    <mergeCell ref="AH2961:AI2962"/>
    <mergeCell ref="AJ2961:AK2962"/>
    <mergeCell ref="AL2961:AM2962"/>
    <mergeCell ref="N2961:O2962"/>
    <mergeCell ref="AG2718:AM2718"/>
    <mergeCell ref="AN2718:BO2718"/>
    <mergeCell ref="C2720:D2720"/>
    <mergeCell ref="AP2605:AU2605"/>
    <mergeCell ref="AV2605:BA2605"/>
    <mergeCell ref="BB2605:BG2605"/>
    <mergeCell ref="BH2605:BM2605"/>
    <mergeCell ref="BN2605:BP2606"/>
    <mergeCell ref="AT2606:AU2606"/>
    <mergeCell ref="AV2606:AW2606"/>
    <mergeCell ref="AX2606:AY2606"/>
    <mergeCell ref="AZ2606:BA2606"/>
    <mergeCell ref="E2720:AE2720"/>
    <mergeCell ref="AG2720:AJ2720"/>
    <mergeCell ref="AK2720:BB2720"/>
    <mergeCell ref="AN2364:BO2364"/>
    <mergeCell ref="AN2423:BO2423"/>
    <mergeCell ref="G2324:G2325"/>
    <mergeCell ref="X2605:Y2606"/>
    <mergeCell ref="Z2605:AA2606"/>
    <mergeCell ref="AB2605:AC2606"/>
    <mergeCell ref="AD2605:AI2605"/>
    <mergeCell ref="AJ2605:AO2605"/>
    <mergeCell ref="Y2829:AA2829"/>
    <mergeCell ref="Z2841:AA2842"/>
    <mergeCell ref="Z2845:AA2846"/>
    <mergeCell ref="Z2847:AA2848"/>
    <mergeCell ref="B2716:BP2716"/>
    <mergeCell ref="E2718:AE2718"/>
    <mergeCell ref="BF2956:BO2956"/>
    <mergeCell ref="B2959:B2960"/>
    <mergeCell ref="C2959:D2960"/>
    <mergeCell ref="F2959:F2960"/>
    <mergeCell ref="G2959:G2960"/>
    <mergeCell ref="H2959:I2960"/>
    <mergeCell ref="J2959:O2959"/>
    <mergeCell ref="P2959:U2959"/>
    <mergeCell ref="X2959:Y2960"/>
    <mergeCell ref="Z2959:AA2960"/>
    <mergeCell ref="B2952:BP2952"/>
    <mergeCell ref="E2954:AE2954"/>
    <mergeCell ref="AG2954:AM2954"/>
    <mergeCell ref="AN2954:BO2954"/>
    <mergeCell ref="C2956:D2956"/>
    <mergeCell ref="AK2956:BB2956"/>
    <mergeCell ref="BC2956:BE2956"/>
    <mergeCell ref="AX2960:AY2960"/>
    <mergeCell ref="AZ2960:BA2960"/>
    <mergeCell ref="J2960:K2960"/>
    <mergeCell ref="L2960:M2960"/>
    <mergeCell ref="N2960:O2960"/>
    <mergeCell ref="P2960:Q2960"/>
    <mergeCell ref="R2960:S2960"/>
    <mergeCell ref="T2960:U2960"/>
    <mergeCell ref="AB2959:AC2960"/>
    <mergeCell ref="AD2959:AI2959"/>
    <mergeCell ref="AJ2959:AO2959"/>
    <mergeCell ref="AP2959:AU2959"/>
    <mergeCell ref="AV2959:BA2959"/>
    <mergeCell ref="BB2959:BG2959"/>
    <mergeCell ref="AD2960:AE2960"/>
    <mergeCell ref="AF2960:AG2960"/>
    <mergeCell ref="AH2960:AI2960"/>
    <mergeCell ref="AJ2960:AK2960"/>
    <mergeCell ref="AT2724:AU2724"/>
    <mergeCell ref="AV2724:AW2724"/>
    <mergeCell ref="AN2541:BO2541"/>
    <mergeCell ref="B2598:BP2598"/>
    <mergeCell ref="E2600:AE2600"/>
    <mergeCell ref="AG2600:AM2600"/>
    <mergeCell ref="AN2600:BO2600"/>
    <mergeCell ref="C2602:D2602"/>
    <mergeCell ref="E2602:AE2602"/>
    <mergeCell ref="AG2602:AJ2602"/>
    <mergeCell ref="AK2602:BB2602"/>
    <mergeCell ref="BC2602:BE2602"/>
    <mergeCell ref="BF2602:BO2602"/>
    <mergeCell ref="B2605:B2606"/>
    <mergeCell ref="C2605:D2606"/>
    <mergeCell ref="H2605:I2606"/>
    <mergeCell ref="J2605:O2605"/>
    <mergeCell ref="P2605:U2605"/>
    <mergeCell ref="BB2960:BC2960"/>
    <mergeCell ref="BD2960:BE2960"/>
    <mergeCell ref="BF2960:BG2960"/>
    <mergeCell ref="BH2960:BI2960"/>
    <mergeCell ref="AL2960:AM2960"/>
    <mergeCell ref="AN2960:AO2960"/>
    <mergeCell ref="AP2960:AQ2960"/>
    <mergeCell ref="AR2960:AS2960"/>
    <mergeCell ref="AT2960:AU2960"/>
    <mergeCell ref="AV2960:AW2960"/>
    <mergeCell ref="E2956:AE2956"/>
    <mergeCell ref="AG2956:AJ2956"/>
    <mergeCell ref="AJ2723:AO2723"/>
    <mergeCell ref="BJ2548:BK2549"/>
    <mergeCell ref="BL2548:BM2549"/>
    <mergeCell ref="BN2548:BP2549"/>
    <mergeCell ref="AD2548:AE2549"/>
    <mergeCell ref="AF2548:AG2549"/>
    <mergeCell ref="AH2548:AI2549"/>
    <mergeCell ref="AJ2548:AK2549"/>
    <mergeCell ref="BF2548:BG2549"/>
    <mergeCell ref="BH2548:BI2549"/>
    <mergeCell ref="AL2548:AM2549"/>
    <mergeCell ref="AN2548:AO2549"/>
    <mergeCell ref="AP2548:AQ2549"/>
    <mergeCell ref="AR2548:AS2549"/>
    <mergeCell ref="AT2548:AU2549"/>
    <mergeCell ref="AV2548:AW2549"/>
    <mergeCell ref="B2550:B2551"/>
    <mergeCell ref="C2550:D2550"/>
    <mergeCell ref="E2550:E2551"/>
    <mergeCell ref="F2550:F2551"/>
    <mergeCell ref="H2550:I2551"/>
    <mergeCell ref="J2550:K2551"/>
    <mergeCell ref="F1071:F1072"/>
    <mergeCell ref="F1130:F1131"/>
    <mergeCell ref="F1189:F1190"/>
    <mergeCell ref="F1248:F1249"/>
    <mergeCell ref="F1307:F1308"/>
    <mergeCell ref="F1366:F1367"/>
    <mergeCell ref="F1138:F1139"/>
    <mergeCell ref="F1146:F1147"/>
    <mergeCell ref="F1152:F1153"/>
    <mergeCell ref="F1150:F1151"/>
    <mergeCell ref="G2843:G2844"/>
    <mergeCell ref="G2845:G2846"/>
    <mergeCell ref="G2847:G2848"/>
    <mergeCell ref="G2849:G2850"/>
    <mergeCell ref="G2851:G2852"/>
    <mergeCell ref="G2782:G2783"/>
    <mergeCell ref="G2784:G2785"/>
    <mergeCell ref="G2786:G2787"/>
    <mergeCell ref="G2788:G2789"/>
    <mergeCell ref="G2790:G2791"/>
    <mergeCell ref="G2792:G2793"/>
    <mergeCell ref="G2723:G2724"/>
    <mergeCell ref="G2725:G2726"/>
    <mergeCell ref="G2727:G2728"/>
    <mergeCell ref="G2729:G2730"/>
    <mergeCell ref="G2731:G2732"/>
    <mergeCell ref="G2733:G2734"/>
    <mergeCell ref="G2664:G2665"/>
    <mergeCell ref="G2666:G2667"/>
    <mergeCell ref="G2668:G2669"/>
    <mergeCell ref="G2670:G2671"/>
    <mergeCell ref="G2672:G2673"/>
    <mergeCell ref="G2674:G2675"/>
    <mergeCell ref="G2605:G2606"/>
    <mergeCell ref="G2607:G2608"/>
    <mergeCell ref="G2609:G2610"/>
    <mergeCell ref="G2611:G2612"/>
    <mergeCell ref="G2613:G2614"/>
    <mergeCell ref="G2615:G2616"/>
    <mergeCell ref="G2487:G2488"/>
    <mergeCell ref="B2480:BP2480"/>
    <mergeCell ref="E2482:AE2482"/>
    <mergeCell ref="AG2482:AM2482"/>
    <mergeCell ref="AN2482:BO2482"/>
    <mergeCell ref="G1602:G1603"/>
    <mergeCell ref="BD2161:BE2162"/>
    <mergeCell ref="BF2161:BG2162"/>
    <mergeCell ref="BH2161:BI2162"/>
    <mergeCell ref="BN2253:BP2254"/>
    <mergeCell ref="BN2255:BP2256"/>
    <mergeCell ref="C2156:D2156"/>
    <mergeCell ref="F1390:F1391"/>
    <mergeCell ref="E1390:E1391"/>
    <mergeCell ref="H1406:I1407"/>
    <mergeCell ref="BC2720:BE2720"/>
    <mergeCell ref="BF2720:BO2720"/>
    <mergeCell ref="B2723:B2724"/>
    <mergeCell ref="C2723:D2724"/>
    <mergeCell ref="H2723:I2724"/>
    <mergeCell ref="J2723:O2723"/>
    <mergeCell ref="P2723:U2723"/>
    <mergeCell ref="X2723:Y2724"/>
    <mergeCell ref="Z2723:AA2724"/>
    <mergeCell ref="AB2723:AC2724"/>
    <mergeCell ref="F9:F10"/>
    <mergeCell ref="F68:F69"/>
    <mergeCell ref="F127:F128"/>
    <mergeCell ref="F186:F187"/>
    <mergeCell ref="F245:F246"/>
    <mergeCell ref="F304:F305"/>
    <mergeCell ref="E242:AE242"/>
    <mergeCell ref="AD246:AE246"/>
    <mergeCell ref="Z245:AA246"/>
    <mergeCell ref="X245:Y246"/>
    <mergeCell ref="G1722:G1723"/>
    <mergeCell ref="G1724:G1725"/>
    <mergeCell ref="G1685:G1686"/>
    <mergeCell ref="G1687:G1688"/>
    <mergeCell ref="G1689:G1690"/>
    <mergeCell ref="G1691:G1692"/>
    <mergeCell ref="G1693:G1694"/>
    <mergeCell ref="G1695:G1696"/>
    <mergeCell ref="G1673:G1674"/>
    <mergeCell ref="G1675:G1676"/>
    <mergeCell ref="G1677:G1678"/>
    <mergeCell ref="G1679:G1680"/>
    <mergeCell ref="G1681:G1682"/>
    <mergeCell ref="G1683:G1684"/>
    <mergeCell ref="G1661:G1662"/>
    <mergeCell ref="G1663:G1664"/>
    <mergeCell ref="G1665:G1666"/>
    <mergeCell ref="G1667:G1668"/>
    <mergeCell ref="G1669:G1670"/>
    <mergeCell ref="G1671:G1672"/>
    <mergeCell ref="G1490:G1491"/>
    <mergeCell ref="G1492:G1493"/>
    <mergeCell ref="G1494:G1495"/>
    <mergeCell ref="G1496:G1497"/>
    <mergeCell ref="G1498:G1499"/>
    <mergeCell ref="G1500:G1501"/>
    <mergeCell ref="G1461:G1462"/>
    <mergeCell ref="B297:BP297"/>
    <mergeCell ref="X306:Y307"/>
    <mergeCell ref="BF301:BO301"/>
    <mergeCell ref="BC301:BE301"/>
    <mergeCell ref="AK301:BB301"/>
    <mergeCell ref="B304:B305"/>
    <mergeCell ref="J305:K305"/>
    <mergeCell ref="N305:O305"/>
    <mergeCell ref="L305:M305"/>
    <mergeCell ref="J304:O304"/>
    <mergeCell ref="BH304:BM304"/>
    <mergeCell ref="BB304:BG304"/>
    <mergeCell ref="AV304:BA304"/>
    <mergeCell ref="AP304:AU304"/>
    <mergeCell ref="AF348:AG349"/>
    <mergeCell ref="AH348:AI349"/>
    <mergeCell ref="AJ348:AK349"/>
    <mergeCell ref="AL348:AM349"/>
    <mergeCell ref="AN348:AO349"/>
    <mergeCell ref="AP348:AQ349"/>
    <mergeCell ref="AR348:AS349"/>
    <mergeCell ref="AT348:AU349"/>
    <mergeCell ref="R1435:S1436"/>
    <mergeCell ref="P1435:Q1436"/>
    <mergeCell ref="N1435:O1436"/>
    <mergeCell ref="F1425:F1426"/>
    <mergeCell ref="F1484:F1485"/>
    <mergeCell ref="L1435:M1436"/>
    <mergeCell ref="J1435:K1436"/>
    <mergeCell ref="H1435:I1436"/>
    <mergeCell ref="N1439:O1440"/>
    <mergeCell ref="L1439:M1440"/>
    <mergeCell ref="J1439:K1440"/>
    <mergeCell ref="H1439:I1440"/>
    <mergeCell ref="H1455:I1456"/>
    <mergeCell ref="H1264:I1265"/>
    <mergeCell ref="J1270:K1271"/>
    <mergeCell ref="H1270:I1271"/>
    <mergeCell ref="F1270:F1271"/>
    <mergeCell ref="J1276:K1277"/>
    <mergeCell ref="H1276:I1277"/>
    <mergeCell ref="F1276:F1277"/>
    <mergeCell ref="G1463:G1464"/>
    <mergeCell ref="G1099:G1100"/>
    <mergeCell ref="G1101:G1102"/>
    <mergeCell ref="G1103:G1104"/>
    <mergeCell ref="G1105:G1106"/>
    <mergeCell ref="G1083:G1084"/>
    <mergeCell ref="G1085:G1086"/>
    <mergeCell ref="G1087:G1088"/>
    <mergeCell ref="G1089:G1090"/>
    <mergeCell ref="G1091:G1092"/>
    <mergeCell ref="G1093:G1094"/>
    <mergeCell ref="G1366:G1367"/>
    <mergeCell ref="G1368:G1369"/>
    <mergeCell ref="J1398:K1399"/>
    <mergeCell ref="H1398:I1399"/>
    <mergeCell ref="F1398:F1399"/>
    <mergeCell ref="F1313:F1314"/>
    <mergeCell ref="J1317:K1318"/>
    <mergeCell ref="H1317:I1318"/>
    <mergeCell ref="F1317:F1318"/>
    <mergeCell ref="F1325:F1326"/>
    <mergeCell ref="J1329:K1330"/>
    <mergeCell ref="H1329:I1330"/>
    <mergeCell ref="F1329:F1330"/>
    <mergeCell ref="J1335:K1336"/>
    <mergeCell ref="H1335:I1336"/>
    <mergeCell ref="F1335:F1336"/>
    <mergeCell ref="J1341:K1342"/>
    <mergeCell ref="H1341:I1342"/>
    <mergeCell ref="F1341:F1342"/>
    <mergeCell ref="J1274:K1275"/>
    <mergeCell ref="H1274:I1275"/>
    <mergeCell ref="F1274:F1275"/>
    <mergeCell ref="J1278:K1279"/>
    <mergeCell ref="H1278:I1279"/>
    <mergeCell ref="F1278:F1279"/>
    <mergeCell ref="J1282:K1283"/>
    <mergeCell ref="H1282:I1283"/>
    <mergeCell ref="F1282:F1283"/>
    <mergeCell ref="F1168:F1169"/>
    <mergeCell ref="G1107:G1108"/>
    <mergeCell ref="G1109:G1110"/>
    <mergeCell ref="G1111:G1112"/>
    <mergeCell ref="G1130:G1131"/>
    <mergeCell ref="G1132:G1133"/>
    <mergeCell ref="G1134:G1135"/>
    <mergeCell ref="H1138:I1139"/>
    <mergeCell ref="N1148:O1149"/>
    <mergeCell ref="N1087:O1088"/>
    <mergeCell ref="R1486:S1487"/>
    <mergeCell ref="H1486:I1487"/>
    <mergeCell ref="R1437:S1438"/>
    <mergeCell ref="P1437:Q1438"/>
    <mergeCell ref="N1437:O1438"/>
    <mergeCell ref="L1437:M1438"/>
    <mergeCell ref="J1437:K1438"/>
    <mergeCell ref="H1437:I1438"/>
    <mergeCell ref="R1441:S1442"/>
    <mergeCell ref="P1441:Q1442"/>
    <mergeCell ref="N1441:O1442"/>
    <mergeCell ref="L1441:M1442"/>
    <mergeCell ref="J1441:K1442"/>
    <mergeCell ref="H1441:I1442"/>
    <mergeCell ref="R1445:S1446"/>
    <mergeCell ref="P1445:Q1446"/>
    <mergeCell ref="N1445:O1446"/>
    <mergeCell ref="L1445:M1446"/>
    <mergeCell ref="J1445:K1446"/>
    <mergeCell ref="H1445:I1446"/>
    <mergeCell ref="R1449:S1450"/>
    <mergeCell ref="P1449:Q1450"/>
    <mergeCell ref="N1449:O1450"/>
    <mergeCell ref="L1449:M1450"/>
    <mergeCell ref="J1449:K1450"/>
    <mergeCell ref="H1449:I1450"/>
    <mergeCell ref="R1453:S1454"/>
    <mergeCell ref="P1453:Q1454"/>
    <mergeCell ref="N1453:O1454"/>
    <mergeCell ref="L1453:M1454"/>
    <mergeCell ref="J1453:K1454"/>
    <mergeCell ref="H1453:I1454"/>
    <mergeCell ref="R1457:S1458"/>
    <mergeCell ref="P1457:Q1458"/>
    <mergeCell ref="N1457:O1458"/>
    <mergeCell ref="P1439:Q1440"/>
    <mergeCell ref="H1443:I1444"/>
    <mergeCell ref="H1447:I1448"/>
    <mergeCell ref="H1451:I1452"/>
    <mergeCell ref="J1465:K1466"/>
    <mergeCell ref="H1465:I1466"/>
    <mergeCell ref="AL1191:AM1192"/>
    <mergeCell ref="AJ1191:AK1192"/>
    <mergeCell ref="AH1191:AI1192"/>
    <mergeCell ref="AF1191:AG1192"/>
    <mergeCell ref="F835:F836"/>
    <mergeCell ref="F894:F895"/>
    <mergeCell ref="F953:F954"/>
    <mergeCell ref="F1012:F1013"/>
    <mergeCell ref="F898:F899"/>
    <mergeCell ref="F900:F901"/>
    <mergeCell ref="F902:F903"/>
    <mergeCell ref="F904:F905"/>
    <mergeCell ref="F816:F817"/>
    <mergeCell ref="F757:F758"/>
    <mergeCell ref="F906:F907"/>
    <mergeCell ref="F926:F927"/>
    <mergeCell ref="D761:E762"/>
    <mergeCell ref="H761:I762"/>
    <mergeCell ref="J761:K762"/>
    <mergeCell ref="L761:M762"/>
    <mergeCell ref="N761:O762"/>
    <mergeCell ref="P761:Q762"/>
    <mergeCell ref="R761:S762"/>
    <mergeCell ref="T761:U762"/>
    <mergeCell ref="X761:Y762"/>
    <mergeCell ref="Z761:AA762"/>
    <mergeCell ref="F928:F929"/>
    <mergeCell ref="E928:E929"/>
    <mergeCell ref="C928:D928"/>
    <mergeCell ref="G1071:G1072"/>
    <mergeCell ref="G1073:G1074"/>
    <mergeCell ref="G1075:G1076"/>
    <mergeCell ref="G1077:G1078"/>
    <mergeCell ref="G1079:G1080"/>
    <mergeCell ref="G1081:G1082"/>
    <mergeCell ref="G896:G897"/>
    <mergeCell ref="G898:G899"/>
    <mergeCell ref="G900:G901"/>
    <mergeCell ref="G902:G903"/>
    <mergeCell ref="G904:G905"/>
    <mergeCell ref="G1018:G1019"/>
    <mergeCell ref="G1024:G1025"/>
    <mergeCell ref="G985:G986"/>
    <mergeCell ref="G987:G988"/>
    <mergeCell ref="G989:G990"/>
    <mergeCell ref="G991:G992"/>
    <mergeCell ref="G993:G994"/>
    <mergeCell ref="G1012:G1013"/>
    <mergeCell ref="G973:G974"/>
    <mergeCell ref="G975:G976"/>
    <mergeCell ref="G977:G978"/>
    <mergeCell ref="G979:G980"/>
    <mergeCell ref="G981:G982"/>
    <mergeCell ref="G983:G984"/>
    <mergeCell ref="G961:G962"/>
    <mergeCell ref="G963:G964"/>
    <mergeCell ref="G965:G966"/>
    <mergeCell ref="G967:G968"/>
    <mergeCell ref="G969:G970"/>
    <mergeCell ref="G971:G972"/>
    <mergeCell ref="G932:G933"/>
    <mergeCell ref="G934:G935"/>
    <mergeCell ref="G953:G954"/>
    <mergeCell ref="G955:G956"/>
    <mergeCell ref="H407:I408"/>
    <mergeCell ref="BH424:BI425"/>
    <mergeCell ref="Z424:AA425"/>
    <mergeCell ref="X424:Y425"/>
    <mergeCell ref="T424:U425"/>
    <mergeCell ref="AR424:AS425"/>
    <mergeCell ref="AP424:AQ425"/>
    <mergeCell ref="AN424:AO425"/>
    <mergeCell ref="AL424:AM425"/>
    <mergeCell ref="AJ424:AK425"/>
    <mergeCell ref="AH424:AI425"/>
    <mergeCell ref="BH481:BM481"/>
    <mergeCell ref="BB481:BG481"/>
    <mergeCell ref="BL466:BM467"/>
    <mergeCell ref="E601:E602"/>
    <mergeCell ref="C601:D601"/>
    <mergeCell ref="B601:B602"/>
    <mergeCell ref="BL600:BM600"/>
    <mergeCell ref="AN601:AO602"/>
    <mergeCell ref="AL601:AM602"/>
    <mergeCell ref="AJ601:AK602"/>
    <mergeCell ref="BL601:BM602"/>
    <mergeCell ref="BJ601:BK602"/>
    <mergeCell ref="BH601:BI602"/>
    <mergeCell ref="BF601:BG602"/>
    <mergeCell ref="R603:S604"/>
    <mergeCell ref="P603:Q604"/>
    <mergeCell ref="BF596:BO596"/>
    <mergeCell ref="AG596:AJ596"/>
    <mergeCell ref="E596:AE596"/>
    <mergeCell ref="C596:D596"/>
    <mergeCell ref="H599:I600"/>
    <mergeCell ref="C599:D600"/>
    <mergeCell ref="B599:B600"/>
    <mergeCell ref="J600:K600"/>
    <mergeCell ref="N600:O600"/>
    <mergeCell ref="L600:M600"/>
    <mergeCell ref="J599:O599"/>
    <mergeCell ref="BB599:BG599"/>
    <mergeCell ref="AV599:BA599"/>
    <mergeCell ref="AP599:AU599"/>
    <mergeCell ref="AJ599:AO599"/>
    <mergeCell ref="T600:U600"/>
    <mergeCell ref="AZ600:BA600"/>
    <mergeCell ref="AX600:AY600"/>
    <mergeCell ref="AV600:AW600"/>
    <mergeCell ref="F603:F604"/>
    <mergeCell ref="BC590:BP590"/>
    <mergeCell ref="BK589:BM589"/>
    <mergeCell ref="BG589:BI589"/>
    <mergeCell ref="BB589:BF589"/>
    <mergeCell ref="F481:F482"/>
    <mergeCell ref="F540:F541"/>
    <mergeCell ref="F599:F600"/>
    <mergeCell ref="J407:K408"/>
    <mergeCell ref="L407:M408"/>
    <mergeCell ref="N407:O408"/>
    <mergeCell ref="P407:Q408"/>
    <mergeCell ref="R407:S408"/>
    <mergeCell ref="BH446:BI447"/>
    <mergeCell ref="X542:Y543"/>
    <mergeCell ref="T542:U543"/>
    <mergeCell ref="AV542:AW543"/>
    <mergeCell ref="AT542:AU543"/>
    <mergeCell ref="G9:G10"/>
    <mergeCell ref="AP2842:AQ2842"/>
    <mergeCell ref="AR2842:AS2842"/>
    <mergeCell ref="AP2883:AQ2884"/>
    <mergeCell ref="AR2883:AS2884"/>
    <mergeCell ref="AU2829:AW2829"/>
    <mergeCell ref="AT2883:AU2884"/>
    <mergeCell ref="AV2883:AW2884"/>
    <mergeCell ref="G222:G223"/>
    <mergeCell ref="G224:G225"/>
    <mergeCell ref="G226:G227"/>
    <mergeCell ref="G245:G246"/>
    <mergeCell ref="G247:G248"/>
    <mergeCell ref="G249:G250"/>
    <mergeCell ref="E240:AE240"/>
    <mergeCell ref="B238:BP238"/>
    <mergeCell ref="BF242:BO242"/>
    <mergeCell ref="AG242:AJ242"/>
    <mergeCell ref="G210:G211"/>
    <mergeCell ref="G212:G213"/>
    <mergeCell ref="G214:G215"/>
    <mergeCell ref="BN186:BP187"/>
    <mergeCell ref="BC177:BP177"/>
    <mergeCell ref="AV247:AW248"/>
    <mergeCell ref="AT247:AU248"/>
    <mergeCell ref="F249:F250"/>
    <mergeCell ref="E249:E250"/>
    <mergeCell ref="C249:D249"/>
    <mergeCell ref="B249:B250"/>
    <mergeCell ref="C248:D248"/>
    <mergeCell ref="BN247:BP248"/>
    <mergeCell ref="BL247:BM248"/>
    <mergeCell ref="BJ247:BK248"/>
    <mergeCell ref="BH247:BI248"/>
    <mergeCell ref="BF247:BG248"/>
    <mergeCell ref="G328:G329"/>
    <mergeCell ref="G330:G331"/>
    <mergeCell ref="G332:G333"/>
    <mergeCell ref="G334:G335"/>
    <mergeCell ref="G336:G337"/>
    <mergeCell ref="G338:G339"/>
    <mergeCell ref="G316:G317"/>
    <mergeCell ref="G318:G319"/>
    <mergeCell ref="G320:G321"/>
    <mergeCell ref="G322:G323"/>
    <mergeCell ref="G324:G325"/>
    <mergeCell ref="E358:AE358"/>
    <mergeCell ref="B356:BP356"/>
    <mergeCell ref="BF360:BO360"/>
    <mergeCell ref="AG360:AJ360"/>
    <mergeCell ref="G458:G459"/>
    <mergeCell ref="G460:G461"/>
    <mergeCell ref="G462:G463"/>
    <mergeCell ref="G446:G447"/>
    <mergeCell ref="G448:G449"/>
    <mergeCell ref="G450:G451"/>
    <mergeCell ref="G452:G453"/>
    <mergeCell ref="G454:G455"/>
    <mergeCell ref="G456:G457"/>
    <mergeCell ref="AH483:AI484"/>
    <mergeCell ref="BD483:BE484"/>
    <mergeCell ref="BB483:BC484"/>
    <mergeCell ref="AZ483:BA484"/>
    <mergeCell ref="AX483:AY484"/>
    <mergeCell ref="G279:G280"/>
    <mergeCell ref="G281:G282"/>
    <mergeCell ref="G283:G284"/>
    <mergeCell ref="G285:G286"/>
    <mergeCell ref="G263:G264"/>
    <mergeCell ref="G265:G266"/>
    <mergeCell ref="G267:G268"/>
    <mergeCell ref="G269:G270"/>
    <mergeCell ref="G271:G272"/>
    <mergeCell ref="G273:G274"/>
    <mergeCell ref="G251:G252"/>
    <mergeCell ref="G253:G254"/>
    <mergeCell ref="G255:G256"/>
    <mergeCell ref="G257:G258"/>
    <mergeCell ref="E233:H233"/>
    <mergeCell ref="X346:Y347"/>
    <mergeCell ref="T346:U347"/>
    <mergeCell ref="G108:G109"/>
    <mergeCell ref="G68:G69"/>
    <mergeCell ref="G127:G128"/>
    <mergeCell ref="G129:G130"/>
    <mergeCell ref="G131:G132"/>
    <mergeCell ref="G72:G73"/>
    <mergeCell ref="G74:G75"/>
    <mergeCell ref="G76:G77"/>
    <mergeCell ref="G78:G79"/>
    <mergeCell ref="G11:G12"/>
    <mergeCell ref="G13:G14"/>
    <mergeCell ref="G15:G16"/>
    <mergeCell ref="G17:G18"/>
    <mergeCell ref="G19:G20"/>
    <mergeCell ref="G21:G22"/>
    <mergeCell ref="D112:E113"/>
    <mergeCell ref="V51:W52"/>
    <mergeCell ref="G304:G305"/>
    <mergeCell ref="G145:G146"/>
    <mergeCell ref="G147:G148"/>
    <mergeCell ref="G149:G150"/>
    <mergeCell ref="G151:G152"/>
    <mergeCell ref="G153:G154"/>
    <mergeCell ref="G155:G156"/>
    <mergeCell ref="G133:G134"/>
    <mergeCell ref="G135:G136"/>
    <mergeCell ref="G137:G138"/>
    <mergeCell ref="G139:G140"/>
    <mergeCell ref="G141:G142"/>
    <mergeCell ref="G143:G144"/>
    <mergeCell ref="G216:G217"/>
    <mergeCell ref="G218:G219"/>
    <mergeCell ref="G220:G221"/>
    <mergeCell ref="G198:G199"/>
    <mergeCell ref="G200:G201"/>
    <mergeCell ref="G202:G203"/>
    <mergeCell ref="G204:G205"/>
    <mergeCell ref="G206:G207"/>
    <mergeCell ref="G208:G209"/>
    <mergeCell ref="G186:G187"/>
    <mergeCell ref="G188:G189"/>
    <mergeCell ref="D289:E290"/>
    <mergeCell ref="H289:I290"/>
    <mergeCell ref="F251:F252"/>
    <mergeCell ref="E251:E252"/>
    <mergeCell ref="C251:D251"/>
    <mergeCell ref="N257:O258"/>
    <mergeCell ref="G157:G158"/>
    <mergeCell ref="G159:G160"/>
    <mergeCell ref="G161:G162"/>
    <mergeCell ref="G163:G164"/>
    <mergeCell ref="G165:G166"/>
    <mergeCell ref="G167:G168"/>
    <mergeCell ref="B2487:B2488"/>
    <mergeCell ref="C2487:D2488"/>
    <mergeCell ref="H2487:I2488"/>
    <mergeCell ref="J2487:O2487"/>
    <mergeCell ref="P2487:U2487"/>
    <mergeCell ref="X2487:Y2488"/>
    <mergeCell ref="Z2487:AA2488"/>
    <mergeCell ref="AB2487:AC2488"/>
    <mergeCell ref="AD2487:AI2487"/>
    <mergeCell ref="P1603:Q1603"/>
    <mergeCell ref="AH1603:AI1603"/>
    <mergeCell ref="AF1603:AG1603"/>
    <mergeCell ref="AD1603:AE1603"/>
    <mergeCell ref="Z1602:AA1603"/>
    <mergeCell ref="X1602:Y1603"/>
    <mergeCell ref="P1602:U1602"/>
    <mergeCell ref="AD1602:AI1602"/>
    <mergeCell ref="B1606:B1607"/>
    <mergeCell ref="BN1606:BP1607"/>
    <mergeCell ref="BL1606:BM1607"/>
    <mergeCell ref="BJ1606:BK1607"/>
    <mergeCell ref="BB1606:BC1607"/>
    <mergeCell ref="AZ1606:BA1607"/>
    <mergeCell ref="AX1606:AY1607"/>
    <mergeCell ref="B1604:B1605"/>
    <mergeCell ref="G1903:G1904"/>
    <mergeCell ref="G1905:G1906"/>
    <mergeCell ref="G1907:G1908"/>
    <mergeCell ref="G1909:G1910"/>
    <mergeCell ref="G1911:G1912"/>
    <mergeCell ref="G1913:G1914"/>
    <mergeCell ref="G1872:G1873"/>
    <mergeCell ref="G1874:G1875"/>
    <mergeCell ref="G1876:G1877"/>
    <mergeCell ref="G1878:G1879"/>
    <mergeCell ref="G1897:G1898"/>
    <mergeCell ref="G1899:G1900"/>
    <mergeCell ref="Z2155:AA2156"/>
    <mergeCell ref="AB2155:AC2156"/>
    <mergeCell ref="AD2155:AE2156"/>
    <mergeCell ref="AF2155:AG2156"/>
    <mergeCell ref="AH2155:AI2156"/>
    <mergeCell ref="BD2155:BE2156"/>
    <mergeCell ref="AV2155:AW2156"/>
    <mergeCell ref="AX2155:AY2156"/>
    <mergeCell ref="AZ2155:BA2156"/>
    <mergeCell ref="BB2155:BC2156"/>
    <mergeCell ref="BF2155:BG2156"/>
    <mergeCell ref="F2157:F2158"/>
    <mergeCell ref="H2157:I2158"/>
    <mergeCell ref="J2157:K2158"/>
    <mergeCell ref="L2157:M2158"/>
    <mergeCell ref="N2157:O2158"/>
    <mergeCell ref="P2157:Q2158"/>
    <mergeCell ref="G308:G309"/>
    <mergeCell ref="G310:G311"/>
    <mergeCell ref="AR2155:AS2156"/>
    <mergeCell ref="G312:G313"/>
    <mergeCell ref="BH1603:BI1603"/>
    <mergeCell ref="BF1603:BG1603"/>
    <mergeCell ref="BD1603:BE1603"/>
    <mergeCell ref="BB1603:BC1603"/>
    <mergeCell ref="BH1606:BI1607"/>
    <mergeCell ref="BF1606:BG1607"/>
    <mergeCell ref="BD1606:BE1607"/>
    <mergeCell ref="AG1658:AJ1658"/>
    <mergeCell ref="AG1656:AM1656"/>
    <mergeCell ref="E1656:AE1656"/>
    <mergeCell ref="H1608:I1609"/>
    <mergeCell ref="F1608:F1609"/>
    <mergeCell ref="H1661:I1662"/>
    <mergeCell ref="T1662:U1662"/>
    <mergeCell ref="R1662:S1662"/>
    <mergeCell ref="P1662:Q1662"/>
    <mergeCell ref="E1658:AE1658"/>
    <mergeCell ref="F1663:F1664"/>
    <mergeCell ref="AJ2102:AK2103"/>
    <mergeCell ref="AL2102:AM2103"/>
    <mergeCell ref="AN2102:AO2103"/>
    <mergeCell ref="AP2102:AQ2103"/>
    <mergeCell ref="F2133:F2134"/>
    <mergeCell ref="G1844:G1845"/>
    <mergeCell ref="G1805:G1806"/>
    <mergeCell ref="G1807:G1808"/>
    <mergeCell ref="G1809:G1810"/>
    <mergeCell ref="G1811:G1812"/>
    <mergeCell ref="G1813:G1814"/>
    <mergeCell ref="G1815:G1816"/>
    <mergeCell ref="G1793:G1794"/>
    <mergeCell ref="T1603:U1603"/>
    <mergeCell ref="AJ1821:AK1822"/>
    <mergeCell ref="AL1821:AM1822"/>
    <mergeCell ref="AN1821:AO1822"/>
    <mergeCell ref="G1860:G1861"/>
    <mergeCell ref="BC1770:BP1770"/>
    <mergeCell ref="B1772:BP1772"/>
    <mergeCell ref="E1774:AE1774"/>
    <mergeCell ref="AG1774:AM1774"/>
    <mergeCell ref="AN1774:BO1774"/>
    <mergeCell ref="C1776:D1776"/>
    <mergeCell ref="E1776:AE1776"/>
    <mergeCell ref="AG1776:AJ1776"/>
    <mergeCell ref="AK1776:BB1776"/>
    <mergeCell ref="BC1776:BE1776"/>
    <mergeCell ref="BF1776:BO1776"/>
    <mergeCell ref="AJ1780:AK1780"/>
    <mergeCell ref="B2015:B2016"/>
    <mergeCell ref="C2015:D2016"/>
    <mergeCell ref="B2021:B2022"/>
    <mergeCell ref="C2021:D2021"/>
    <mergeCell ref="E2021:E2022"/>
    <mergeCell ref="C2020:D2020"/>
    <mergeCell ref="C2102:D2102"/>
    <mergeCell ref="F1602:F1603"/>
    <mergeCell ref="F1661:F1662"/>
    <mergeCell ref="F1720:F1721"/>
    <mergeCell ref="F1665:F1666"/>
    <mergeCell ref="F1667:F1668"/>
    <mergeCell ref="F1669:F1670"/>
    <mergeCell ref="F1671:F1672"/>
    <mergeCell ref="B2017:B2018"/>
    <mergeCell ref="C2017:D2017"/>
    <mergeCell ref="X2102:Y2103"/>
    <mergeCell ref="Z2102:AA2103"/>
    <mergeCell ref="AB2102:AC2103"/>
    <mergeCell ref="AD2102:AE2103"/>
    <mergeCell ref="AF2102:AG2103"/>
    <mergeCell ref="AH2102:AI2103"/>
    <mergeCell ref="C1820:D1820"/>
    <mergeCell ref="B1821:C1822"/>
    <mergeCell ref="D1821:E1822"/>
    <mergeCell ref="H1821:I1822"/>
    <mergeCell ref="J1821:K1822"/>
    <mergeCell ref="L1821:M1822"/>
    <mergeCell ref="N1821:O1822"/>
    <mergeCell ref="P1821:Q1822"/>
    <mergeCell ref="R1821:S1822"/>
    <mergeCell ref="T1821:U1822"/>
    <mergeCell ref="X1821:Y1822"/>
    <mergeCell ref="Z1821:AA1822"/>
    <mergeCell ref="AB1821:AC1822"/>
    <mergeCell ref="AD1821:AE1822"/>
    <mergeCell ref="AF1821:AG1822"/>
    <mergeCell ref="AH1821:AI1822"/>
    <mergeCell ref="R2157:S2158"/>
    <mergeCell ref="T2157:U2158"/>
    <mergeCell ref="X2157:Y2158"/>
    <mergeCell ref="Z2157:AA2158"/>
    <mergeCell ref="G2210:G2211"/>
    <mergeCell ref="G2212:G2213"/>
    <mergeCell ref="G2171:G2172"/>
    <mergeCell ref="G2173:G2174"/>
    <mergeCell ref="G2192:G2193"/>
    <mergeCell ref="F2546:F2547"/>
    <mergeCell ref="F2605:F2606"/>
    <mergeCell ref="B2539:BP2539"/>
    <mergeCell ref="E2541:AE2541"/>
    <mergeCell ref="AG2541:AM2541"/>
    <mergeCell ref="AG2364:AM2364"/>
    <mergeCell ref="G2336:G2337"/>
    <mergeCell ref="G2338:G2339"/>
    <mergeCell ref="G2340:G2341"/>
    <mergeCell ref="G2342:G2343"/>
    <mergeCell ref="G2344:G2345"/>
    <mergeCell ref="G2346:G2347"/>
    <mergeCell ref="AN2157:AO2158"/>
    <mergeCell ref="AP2157:AQ2158"/>
    <mergeCell ref="AR2157:AS2158"/>
    <mergeCell ref="AT2157:AU2158"/>
    <mergeCell ref="AV2157:AW2158"/>
    <mergeCell ref="AX2157:AY2158"/>
    <mergeCell ref="AZ2157:BA2158"/>
    <mergeCell ref="BB2157:BC2158"/>
    <mergeCell ref="AT2155:AU2156"/>
    <mergeCell ref="AJ2155:AK2156"/>
    <mergeCell ref="AL2155:AM2156"/>
    <mergeCell ref="BF2157:BG2158"/>
    <mergeCell ref="BH2157:BI2158"/>
    <mergeCell ref="G1848:G1849"/>
    <mergeCell ref="B2157:B2158"/>
    <mergeCell ref="C2157:D2157"/>
    <mergeCell ref="E2157:E2158"/>
    <mergeCell ref="G2206:G2207"/>
    <mergeCell ref="G2208:G2209"/>
    <mergeCell ref="BC2484:BE2484"/>
    <mergeCell ref="BF2484:BO2484"/>
    <mergeCell ref="E2484:AE2484"/>
    <mergeCell ref="AG2484:AJ2484"/>
    <mergeCell ref="AK2484:BB2484"/>
    <mergeCell ref="G1191:G1192"/>
    <mergeCell ref="G1193:G1194"/>
    <mergeCell ref="G1195:G1196"/>
    <mergeCell ref="G1197:G1198"/>
    <mergeCell ref="G1199:G1200"/>
    <mergeCell ref="G1201:G1202"/>
    <mergeCell ref="G1162:G1163"/>
    <mergeCell ref="G1164:G1165"/>
    <mergeCell ref="G1166:G1167"/>
    <mergeCell ref="G1168:G1169"/>
    <mergeCell ref="G1170:G1171"/>
    <mergeCell ref="G1189:G1190"/>
    <mergeCell ref="B1182:BP1182"/>
    <mergeCell ref="AH1190:AI1190"/>
    <mergeCell ref="AF1190:AG1190"/>
    <mergeCell ref="AD1190:AE1190"/>
    <mergeCell ref="Z1189:AA1190"/>
    <mergeCell ref="X1189:Y1190"/>
    <mergeCell ref="P1189:U1189"/>
    <mergeCell ref="AD1189:AI1189"/>
    <mergeCell ref="AN1190:AO1190"/>
    <mergeCell ref="AL1190:AM1190"/>
    <mergeCell ref="B1191:B1192"/>
    <mergeCell ref="BL1190:BM1190"/>
    <mergeCell ref="BJ1190:BK1190"/>
    <mergeCell ref="BH1190:BI1190"/>
    <mergeCell ref="BF1190:BG1190"/>
    <mergeCell ref="BD1190:BE1190"/>
    <mergeCell ref="AP2723:AU2723"/>
    <mergeCell ref="AV2723:BA2723"/>
    <mergeCell ref="BB2723:BG2723"/>
    <mergeCell ref="G1604:G1605"/>
    <mergeCell ref="AK1658:BB1658"/>
    <mergeCell ref="AT1669:AU1670"/>
    <mergeCell ref="AV1673:AW1674"/>
    <mergeCell ref="AT1673:AU1674"/>
    <mergeCell ref="BC1599:BE1599"/>
    <mergeCell ref="AK1599:BB1599"/>
    <mergeCell ref="AN1603:AO1603"/>
    <mergeCell ref="AL1603:AM1603"/>
    <mergeCell ref="AX1604:AY1605"/>
    <mergeCell ref="BD1604:BE1605"/>
    <mergeCell ref="C2484:D2484"/>
    <mergeCell ref="G1852:G1853"/>
    <mergeCell ref="G1854:G1855"/>
    <mergeCell ref="G1856:G1857"/>
    <mergeCell ref="G1858:G1859"/>
    <mergeCell ref="G1817:G1818"/>
    <mergeCell ref="G1819:G1820"/>
    <mergeCell ref="G1838:G1839"/>
    <mergeCell ref="G1840:G1841"/>
    <mergeCell ref="G1842:G1843"/>
    <mergeCell ref="E2364:AE2364"/>
    <mergeCell ref="AD2723:AI2723"/>
    <mergeCell ref="E2102:E2103"/>
    <mergeCell ref="F2102:F2103"/>
    <mergeCell ref="H2102:I2103"/>
    <mergeCell ref="J2102:K2103"/>
    <mergeCell ref="L2102:M2103"/>
    <mergeCell ref="N2102:O2103"/>
    <mergeCell ref="BN1189:BP1190"/>
    <mergeCell ref="G930:G931"/>
    <mergeCell ref="G552:G553"/>
    <mergeCell ref="G696:G697"/>
    <mergeCell ref="G698:G699"/>
    <mergeCell ref="G717:G718"/>
    <mergeCell ref="G719:G720"/>
    <mergeCell ref="G721:G722"/>
    <mergeCell ref="G723:G724"/>
    <mergeCell ref="G684:G685"/>
    <mergeCell ref="G686:G687"/>
    <mergeCell ref="G688:G689"/>
    <mergeCell ref="G690:G691"/>
    <mergeCell ref="G692:G693"/>
    <mergeCell ref="G694:G695"/>
    <mergeCell ref="F568:F569"/>
    <mergeCell ref="F570:F571"/>
    <mergeCell ref="F572:F573"/>
    <mergeCell ref="F574:F575"/>
    <mergeCell ref="F576:F577"/>
    <mergeCell ref="B592:BP592"/>
    <mergeCell ref="C602:D602"/>
    <mergeCell ref="BN601:BP602"/>
    <mergeCell ref="BN584:BP585"/>
    <mergeCell ref="BJ600:BK600"/>
    <mergeCell ref="BH600:BI600"/>
    <mergeCell ref="BF600:BG600"/>
    <mergeCell ref="BD600:BE600"/>
    <mergeCell ref="BB600:BC600"/>
    <mergeCell ref="Z601:AA602"/>
    <mergeCell ref="X601:Y602"/>
    <mergeCell ref="B603:B604"/>
    <mergeCell ref="C665:D665"/>
    <mergeCell ref="BN664:BP665"/>
    <mergeCell ref="BL664:BM665"/>
    <mergeCell ref="BJ664:BK665"/>
    <mergeCell ref="BH664:BI665"/>
    <mergeCell ref="BF664:BG665"/>
    <mergeCell ref="R666:S667"/>
    <mergeCell ref="P666:Q667"/>
    <mergeCell ref="N666:O667"/>
    <mergeCell ref="L666:M667"/>
    <mergeCell ref="J666:K667"/>
    <mergeCell ref="H666:I667"/>
    <mergeCell ref="G670:G671"/>
    <mergeCell ref="G629:G630"/>
    <mergeCell ref="G631:G632"/>
    <mergeCell ref="G633:G634"/>
    <mergeCell ref="G635:G636"/>
    <mergeCell ref="G637:G638"/>
    <mergeCell ref="G639:G640"/>
    <mergeCell ref="G617:G618"/>
    <mergeCell ref="G619:G620"/>
    <mergeCell ref="G621:G622"/>
    <mergeCell ref="G623:G624"/>
    <mergeCell ref="G625:G626"/>
    <mergeCell ref="G627:G628"/>
    <mergeCell ref="E712:AE712"/>
    <mergeCell ref="BD896:BE897"/>
    <mergeCell ref="BB896:BC897"/>
    <mergeCell ref="AT896:AU897"/>
    <mergeCell ref="E898:E899"/>
    <mergeCell ref="C898:D898"/>
    <mergeCell ref="B898:B899"/>
    <mergeCell ref="G672:G673"/>
    <mergeCell ref="F617:F618"/>
    <mergeCell ref="E617:E618"/>
    <mergeCell ref="F623:F624"/>
    <mergeCell ref="E623:E624"/>
    <mergeCell ref="AJ1602:AO1602"/>
    <mergeCell ref="AJ1603:AK1603"/>
    <mergeCell ref="AV1603:AW1603"/>
    <mergeCell ref="AT1603:AU1603"/>
    <mergeCell ref="AR1603:AS1603"/>
    <mergeCell ref="AP1603:AQ1603"/>
    <mergeCell ref="R1603:S1603"/>
    <mergeCell ref="N1490:O1491"/>
    <mergeCell ref="L1490:M1491"/>
    <mergeCell ref="J1490:K1491"/>
    <mergeCell ref="AL1486:AM1487"/>
    <mergeCell ref="AJ1486:AK1487"/>
    <mergeCell ref="AH1486:AI1487"/>
    <mergeCell ref="G1465:G1466"/>
    <mergeCell ref="G1484:G1485"/>
    <mergeCell ref="AG1538:AM1538"/>
    <mergeCell ref="E1538:AE1538"/>
    <mergeCell ref="BF1540:BO1540"/>
    <mergeCell ref="AG1540:AJ1540"/>
    <mergeCell ref="E1540:AE1540"/>
    <mergeCell ref="C1540:D1540"/>
    <mergeCell ref="C1543:D1544"/>
    <mergeCell ref="H1543:I1544"/>
    <mergeCell ref="T1544:U1544"/>
    <mergeCell ref="R1544:S1544"/>
    <mergeCell ref="P1544:Q1544"/>
    <mergeCell ref="AD1544:AE1544"/>
    <mergeCell ref="AL1156:AM1157"/>
    <mergeCell ref="AR1207:AS1208"/>
    <mergeCell ref="AP1207:AQ1208"/>
    <mergeCell ref="AN1207:AO1208"/>
    <mergeCell ref="AD1229:AE1230"/>
    <mergeCell ref="AB1229:AC1230"/>
    <mergeCell ref="AX1229:AY1230"/>
    <mergeCell ref="G1288:G1289"/>
    <mergeCell ref="G1307:G1308"/>
    <mergeCell ref="G1276:G1277"/>
    <mergeCell ref="G1278:G1279"/>
    <mergeCell ref="G1280:G1281"/>
    <mergeCell ref="G1282:G1283"/>
    <mergeCell ref="G1284:G1285"/>
    <mergeCell ref="G1286:G1287"/>
    <mergeCell ref="G1264:G1265"/>
    <mergeCell ref="G1266:G1267"/>
    <mergeCell ref="G1268:G1269"/>
    <mergeCell ref="G1270:G1271"/>
    <mergeCell ref="G1272:G1273"/>
    <mergeCell ref="G1274:G1275"/>
    <mergeCell ref="G1252:G1253"/>
    <mergeCell ref="G1254:G1255"/>
    <mergeCell ref="G1256:G1257"/>
    <mergeCell ref="G1258:G1259"/>
    <mergeCell ref="F1193:F1194"/>
    <mergeCell ref="AL1193:AM1194"/>
    <mergeCell ref="AJ1193:AK1194"/>
    <mergeCell ref="AH1193:AI1194"/>
    <mergeCell ref="G957:G958"/>
    <mergeCell ref="G959:G960"/>
    <mergeCell ref="G920:G921"/>
    <mergeCell ref="G922:G923"/>
    <mergeCell ref="BB1190:BC1190"/>
    <mergeCell ref="AB1189:AC1190"/>
    <mergeCell ref="AZ1190:BA1190"/>
    <mergeCell ref="AX1190:AY1190"/>
    <mergeCell ref="BH1308:BI1308"/>
    <mergeCell ref="BF1308:BG1308"/>
    <mergeCell ref="BD1308:BE1308"/>
    <mergeCell ref="BB1308:BC1308"/>
    <mergeCell ref="AZ1308:BA1308"/>
    <mergeCell ref="BC1298:BP1298"/>
    <mergeCell ref="AR1134:AS1135"/>
    <mergeCell ref="BB1138:BC1139"/>
    <mergeCell ref="AZ1138:BA1139"/>
    <mergeCell ref="AX1138:AY1139"/>
    <mergeCell ref="AN1148:AO1149"/>
    <mergeCell ref="AN1160:AO1161"/>
    <mergeCell ref="G682:G683"/>
    <mergeCell ref="G1014:G1015"/>
    <mergeCell ref="AV670:AW671"/>
    <mergeCell ref="P658:U658"/>
    <mergeCell ref="AD658:AI658"/>
    <mergeCell ref="AB658:AC659"/>
    <mergeCell ref="AR659:AS659"/>
    <mergeCell ref="AP659:AQ659"/>
    <mergeCell ref="AN659:AO659"/>
    <mergeCell ref="AL659:AM659"/>
    <mergeCell ref="AJ659:AK659"/>
    <mergeCell ref="AV660:AW661"/>
    <mergeCell ref="AT660:AU661"/>
    <mergeCell ref="AH1131:AI1131"/>
    <mergeCell ref="X1130:Y1131"/>
    <mergeCell ref="P1130:U1130"/>
    <mergeCell ref="AF1131:AG1131"/>
    <mergeCell ref="AD1131:AE1131"/>
    <mergeCell ref="T1131:U1131"/>
    <mergeCell ref="AK832:BB832"/>
    <mergeCell ref="G778:G779"/>
    <mergeCell ref="G780:G781"/>
    <mergeCell ref="G776:G777"/>
    <mergeCell ref="B828:BP828"/>
    <mergeCell ref="AD836:AE836"/>
    <mergeCell ref="Z835:AA836"/>
    <mergeCell ref="X835:Y836"/>
    <mergeCell ref="P835:U835"/>
    <mergeCell ref="AD835:AI835"/>
    <mergeCell ref="AB835:AC836"/>
    <mergeCell ref="AR836:AS836"/>
    <mergeCell ref="AP836:AQ836"/>
    <mergeCell ref="AN836:AO836"/>
    <mergeCell ref="G1016:G1017"/>
    <mergeCell ref="BC767:BP767"/>
    <mergeCell ref="B769:BP769"/>
    <mergeCell ref="C779:D779"/>
    <mergeCell ref="BN778:BP779"/>
    <mergeCell ref="BL778:BM779"/>
    <mergeCell ref="BJ778:BK779"/>
    <mergeCell ref="BH778:BI779"/>
    <mergeCell ref="BF778:BG779"/>
    <mergeCell ref="R780:S781"/>
    <mergeCell ref="P780:Q781"/>
    <mergeCell ref="F723:F724"/>
    <mergeCell ref="E723:E724"/>
    <mergeCell ref="F664:F665"/>
    <mergeCell ref="C1251:D1251"/>
    <mergeCell ref="BJ466:BK467"/>
    <mergeCell ref="AV619:AW620"/>
    <mergeCell ref="AT619:AU620"/>
    <mergeCell ref="AV625:AW626"/>
    <mergeCell ref="AT625:AU626"/>
    <mergeCell ref="BB637:BC638"/>
    <mergeCell ref="AZ637:BA638"/>
    <mergeCell ref="AX637:AY638"/>
    <mergeCell ref="BB639:BC640"/>
    <mergeCell ref="BH678:BI679"/>
    <mergeCell ref="G544:G545"/>
    <mergeCell ref="G546:G547"/>
    <mergeCell ref="AP346:AQ347"/>
    <mergeCell ref="AN346:AO347"/>
    <mergeCell ref="AL346:AM347"/>
    <mergeCell ref="D348:E349"/>
    <mergeCell ref="H348:I349"/>
    <mergeCell ref="J348:K349"/>
    <mergeCell ref="L348:M349"/>
    <mergeCell ref="N348:O349"/>
    <mergeCell ref="P348:Q349"/>
    <mergeCell ref="R348:S349"/>
    <mergeCell ref="T348:U349"/>
    <mergeCell ref="X348:Y349"/>
    <mergeCell ref="Z348:AA349"/>
    <mergeCell ref="AZ1048:BA1049"/>
    <mergeCell ref="E889:AE889"/>
    <mergeCell ref="AZ896:BA897"/>
    <mergeCell ref="AX896:AY897"/>
    <mergeCell ref="AV896:AW897"/>
    <mergeCell ref="AR898:AS899"/>
    <mergeCell ref="AP898:AQ899"/>
    <mergeCell ref="AN898:AO899"/>
    <mergeCell ref="AL898:AM899"/>
    <mergeCell ref="AJ898:AK899"/>
    <mergeCell ref="BD898:BE899"/>
    <mergeCell ref="BB898:BC899"/>
    <mergeCell ref="AZ898:BA899"/>
    <mergeCell ref="AX898:AY899"/>
    <mergeCell ref="AV898:AW899"/>
    <mergeCell ref="AT898:AU899"/>
    <mergeCell ref="AG889:AM889"/>
    <mergeCell ref="B887:BP887"/>
    <mergeCell ref="AP896:AQ897"/>
    <mergeCell ref="AN896:AO897"/>
    <mergeCell ref="AL896:AM897"/>
    <mergeCell ref="AJ896:AK897"/>
    <mergeCell ref="AH896:AI897"/>
    <mergeCell ref="G906:G907"/>
    <mergeCell ref="G867:G868"/>
    <mergeCell ref="G869:G870"/>
    <mergeCell ref="X1046:Y1047"/>
    <mergeCell ref="T1046:U1047"/>
    <mergeCell ref="R1046:S1047"/>
    <mergeCell ref="AX780:AY781"/>
    <mergeCell ref="AV780:AW781"/>
    <mergeCell ref="AT780:AU781"/>
    <mergeCell ref="AG771:AM771"/>
    <mergeCell ref="E771:AE771"/>
    <mergeCell ref="AN830:BO830"/>
    <mergeCell ref="BC832:BE832"/>
    <mergeCell ref="G613:G614"/>
    <mergeCell ref="G615:G616"/>
    <mergeCell ref="C1018:D1018"/>
    <mergeCell ref="G548:G549"/>
    <mergeCell ref="BR2232:BR2233"/>
    <mergeCell ref="BS2232:BS2233"/>
    <mergeCell ref="BR2234:BR2235"/>
    <mergeCell ref="BS2234:BS2235"/>
    <mergeCell ref="BR2224:BR2225"/>
    <mergeCell ref="BS2224:BS2225"/>
    <mergeCell ref="BR2226:BR2227"/>
    <mergeCell ref="BS2226:BS2227"/>
    <mergeCell ref="BR2228:BR2229"/>
    <mergeCell ref="BS2228:BS2229"/>
    <mergeCell ref="BR2218:BR2219"/>
    <mergeCell ref="BS2218:BS2219"/>
    <mergeCell ref="BR2220:BR2221"/>
    <mergeCell ref="BS2220:BS2221"/>
    <mergeCell ref="BR2222:BR2223"/>
    <mergeCell ref="BS2222:BS2223"/>
    <mergeCell ref="BR2212:BR2213"/>
    <mergeCell ref="BS2212:BS2213"/>
    <mergeCell ref="BR2214:BR2215"/>
    <mergeCell ref="BS2214:BS2215"/>
    <mergeCell ref="BR2216:BR2217"/>
    <mergeCell ref="BS2216:BS2217"/>
    <mergeCell ref="BR2206:BR2207"/>
    <mergeCell ref="BS2206:BS2207"/>
    <mergeCell ref="BR2208:BR2209"/>
    <mergeCell ref="BS2208:BS2209"/>
    <mergeCell ref="BR2210:BR2211"/>
    <mergeCell ref="BS2210:BS2211"/>
    <mergeCell ref="BJ954:BK954"/>
    <mergeCell ref="BH954:BI954"/>
    <mergeCell ref="BF954:BG954"/>
    <mergeCell ref="AP1486:AQ1487"/>
    <mergeCell ref="AN1486:AO1487"/>
    <mergeCell ref="BD1486:BE1487"/>
    <mergeCell ref="AZ954:BA954"/>
    <mergeCell ref="AX985:AY986"/>
    <mergeCell ref="AV985:AW986"/>
    <mergeCell ref="BN1543:BP1544"/>
    <mergeCell ref="AJ1661:AO1661"/>
    <mergeCell ref="BQ2234:BQ2235"/>
    <mergeCell ref="AN1030:AO1031"/>
    <mergeCell ref="BC2124:BP2124"/>
    <mergeCell ref="B2126:BP2126"/>
    <mergeCell ref="AM2121:AP2121"/>
    <mergeCell ref="AQ2121:AS2121"/>
    <mergeCell ref="B2121:C2121"/>
    <mergeCell ref="Y2121:AA2121"/>
    <mergeCell ref="AB2121:AE2121"/>
    <mergeCell ref="Y2123:AA2123"/>
    <mergeCell ref="AB2123:AE2123"/>
    <mergeCell ref="AF2121:AH2121"/>
    <mergeCell ref="AJ2121:AL2121"/>
    <mergeCell ref="AU2121:AW2121"/>
    <mergeCell ref="BB2121:BF2121"/>
    <mergeCell ref="AF2123:AH2123"/>
    <mergeCell ref="AJ2123:AL2123"/>
    <mergeCell ref="AM2123:AP2123"/>
    <mergeCell ref="AQ2123:AS2123"/>
    <mergeCell ref="BG2121:BI2121"/>
    <mergeCell ref="BK2121:BM2121"/>
    <mergeCell ref="AU2123:AW2123"/>
    <mergeCell ref="B2155:B2156"/>
    <mergeCell ref="B2102:B2103"/>
    <mergeCell ref="BJ2161:BK2162"/>
    <mergeCell ref="BL2161:BM2162"/>
    <mergeCell ref="BN2161:BP2162"/>
    <mergeCell ref="BJ2196:BK2197"/>
    <mergeCell ref="BL2196:BM2197"/>
    <mergeCell ref="BN2196:BP2197"/>
    <mergeCell ref="BH2196:BI2197"/>
    <mergeCell ref="BN2198:BP2199"/>
    <mergeCell ref="BN2200:BP2201"/>
    <mergeCell ref="BF2208:BG2209"/>
    <mergeCell ref="BH2208:BI2209"/>
    <mergeCell ref="BJ2208:BK2209"/>
    <mergeCell ref="BL2208:BM2209"/>
    <mergeCell ref="BN2208:BP2209"/>
    <mergeCell ref="BH2194:BI2195"/>
    <mergeCell ref="BJ2194:BK2195"/>
    <mergeCell ref="F2155:F2156"/>
    <mergeCell ref="H2155:I2156"/>
    <mergeCell ref="J2155:K2156"/>
    <mergeCell ref="AN2155:AO2156"/>
    <mergeCell ref="AP2155:AQ2156"/>
    <mergeCell ref="L2155:M2156"/>
    <mergeCell ref="N2155:O2156"/>
    <mergeCell ref="P2155:Q2156"/>
    <mergeCell ref="R2155:S2156"/>
    <mergeCell ref="T2155:U2156"/>
    <mergeCell ref="X2155:Y2156"/>
    <mergeCell ref="BH2155:BI2156"/>
    <mergeCell ref="BJ2155:BK2156"/>
    <mergeCell ref="BL2155:BM2156"/>
    <mergeCell ref="BN2155:BP2156"/>
    <mergeCell ref="BR2261:BR2262"/>
    <mergeCell ref="BS2261:BS2262"/>
    <mergeCell ref="BR2230:BR2231"/>
    <mergeCell ref="BR2155:BR2156"/>
    <mergeCell ref="BS2155:BS2156"/>
    <mergeCell ref="BR2157:BR2158"/>
    <mergeCell ref="BS2157:BS2158"/>
    <mergeCell ref="BR2159:BR2160"/>
    <mergeCell ref="BS2159:BS2160"/>
    <mergeCell ref="G2155:G2156"/>
    <mergeCell ref="G2157:G2158"/>
    <mergeCell ref="BN2173:BP2174"/>
    <mergeCell ref="X2175:Y2176"/>
    <mergeCell ref="Z2175:AA2176"/>
    <mergeCell ref="AB2175:AC2176"/>
    <mergeCell ref="AD2175:AE2176"/>
    <mergeCell ref="AF2175:AG2176"/>
    <mergeCell ref="AH2175:AI2176"/>
    <mergeCell ref="AJ2175:AK2176"/>
    <mergeCell ref="AL2175:AM2176"/>
    <mergeCell ref="AN2175:AO2176"/>
    <mergeCell ref="AP2175:AQ2176"/>
    <mergeCell ref="AR2175:AS2176"/>
    <mergeCell ref="AT2175:AU2176"/>
    <mergeCell ref="AV2175:AW2176"/>
    <mergeCell ref="AX2175:AY2176"/>
    <mergeCell ref="AZ2175:BA2176"/>
    <mergeCell ref="BB2175:BC2176"/>
    <mergeCell ref="BD2175:BE2176"/>
    <mergeCell ref="BF2175:BG2176"/>
    <mergeCell ref="BH2175:BI2176"/>
    <mergeCell ref="BN2171:BP2172"/>
    <mergeCell ref="Z2171:AA2172"/>
    <mergeCell ref="C2155:D2155"/>
    <mergeCell ref="BN2116:BP2117"/>
    <mergeCell ref="BR2110:BR2111"/>
    <mergeCell ref="BS2110:BS2111"/>
    <mergeCell ref="BR2112:BR2113"/>
    <mergeCell ref="BS2112:BS2113"/>
    <mergeCell ref="BR2114:BR2115"/>
    <mergeCell ref="BS2114:BS2115"/>
    <mergeCell ref="BR2104:BR2105"/>
    <mergeCell ref="BS2104:BS2105"/>
    <mergeCell ref="BR2106:BR2107"/>
    <mergeCell ref="BS2106:BS2107"/>
    <mergeCell ref="BR2108:BR2109"/>
    <mergeCell ref="BS2108:BS2109"/>
    <mergeCell ref="BR2098:BR2099"/>
    <mergeCell ref="BS2098:BS2099"/>
    <mergeCell ref="BR2100:BR2101"/>
    <mergeCell ref="BS2100:BS2101"/>
    <mergeCell ref="BR2102:BR2103"/>
    <mergeCell ref="BS2102:BS2103"/>
    <mergeCell ref="B2098:B2099"/>
    <mergeCell ref="C2098:D2098"/>
    <mergeCell ref="E2098:E2099"/>
    <mergeCell ref="F2098:F2099"/>
    <mergeCell ref="H2098:I2099"/>
    <mergeCell ref="J2098:K2099"/>
    <mergeCell ref="L2098:M2099"/>
    <mergeCell ref="X2098:Y2099"/>
    <mergeCell ref="Z2098:AA2099"/>
    <mergeCell ref="AB2098:AC2099"/>
    <mergeCell ref="AD2098:AE2099"/>
    <mergeCell ref="AF2098:AG2099"/>
    <mergeCell ref="AH2098:AI2099"/>
    <mergeCell ref="AJ2098:AK2099"/>
    <mergeCell ref="AL2098:AM2099"/>
    <mergeCell ref="AN2098:AO2099"/>
    <mergeCell ref="AP2098:AQ2099"/>
    <mergeCell ref="AR2098:AS2099"/>
    <mergeCell ref="AT2098:AU2099"/>
    <mergeCell ref="AV2098:AW2099"/>
    <mergeCell ref="AX2098:AY2099"/>
    <mergeCell ref="AZ2098:BA2099"/>
    <mergeCell ref="BB2098:BC2099"/>
    <mergeCell ref="BD2098:BE2099"/>
    <mergeCell ref="BF2098:BG2099"/>
    <mergeCell ref="BH2098:BI2099"/>
    <mergeCell ref="BJ2098:BK2099"/>
    <mergeCell ref="BL2098:BM2099"/>
    <mergeCell ref="BN2098:BP2099"/>
    <mergeCell ref="C2099:D2099"/>
    <mergeCell ref="B2100:B2101"/>
    <mergeCell ref="C2100:D2100"/>
    <mergeCell ref="E2100:E2101"/>
    <mergeCell ref="F2100:F2101"/>
    <mergeCell ref="H2100:I2101"/>
    <mergeCell ref="J2100:K2101"/>
    <mergeCell ref="AN2100:AO2101"/>
    <mergeCell ref="AP2100:AQ2101"/>
    <mergeCell ref="BN2145:BP2146"/>
    <mergeCell ref="X2100:Y2101"/>
    <mergeCell ref="BH2100:BI2101"/>
    <mergeCell ref="BJ2100:BK2101"/>
    <mergeCell ref="BL2100:BM2101"/>
    <mergeCell ref="BN2100:BP2101"/>
    <mergeCell ref="BL1935:BM1936"/>
    <mergeCell ref="BN1935:BP1936"/>
    <mergeCell ref="Z1935:AA1936"/>
    <mergeCell ref="AB1935:AC1936"/>
    <mergeCell ref="AD1935:AE1936"/>
    <mergeCell ref="AF1935:AG1936"/>
    <mergeCell ref="AH1935:AI1936"/>
    <mergeCell ref="BD1935:BE1936"/>
    <mergeCell ref="C1936:D1936"/>
    <mergeCell ref="AV1935:AW1936"/>
    <mergeCell ref="AX1935:AY1936"/>
    <mergeCell ref="AZ1935:BA1936"/>
    <mergeCell ref="BB1935:BC1936"/>
    <mergeCell ref="BF1935:BG1936"/>
    <mergeCell ref="AR1935:AS1936"/>
    <mergeCell ref="AT1935:AU1936"/>
    <mergeCell ref="AJ1935:AK1936"/>
    <mergeCell ref="AL1935:AM1936"/>
    <mergeCell ref="G1974:G1975"/>
    <mergeCell ref="G1976:G1977"/>
    <mergeCell ref="BQ2102:BQ2103"/>
    <mergeCell ref="BQ2110:BQ2111"/>
    <mergeCell ref="G2092:G2093"/>
    <mergeCell ref="G2094:G2095"/>
    <mergeCell ref="G2096:G2097"/>
    <mergeCell ref="G2029:G2030"/>
    <mergeCell ref="G2031:G2032"/>
    <mergeCell ref="G2033:G2034"/>
    <mergeCell ref="G2035:G2036"/>
    <mergeCell ref="G1994:G1995"/>
    <mergeCell ref="G1996:G1997"/>
    <mergeCell ref="G2015:G2016"/>
    <mergeCell ref="G2017:G2018"/>
    <mergeCell ref="G2019:G2020"/>
    <mergeCell ref="G2021:G2022"/>
    <mergeCell ref="G1982:G1983"/>
    <mergeCell ref="G1984:G1985"/>
    <mergeCell ref="G1986:G1987"/>
    <mergeCell ref="AR1957:AS1957"/>
    <mergeCell ref="Z1956:AA1957"/>
    <mergeCell ref="AB1956:AC1957"/>
    <mergeCell ref="AD1956:AI1956"/>
    <mergeCell ref="AJ1956:AO1956"/>
    <mergeCell ref="BB1957:BC1957"/>
    <mergeCell ref="BD1957:BE1957"/>
    <mergeCell ref="BF1957:BG1957"/>
    <mergeCell ref="BH1957:BI1957"/>
    <mergeCell ref="BJ1957:BK1957"/>
    <mergeCell ref="BL1957:BM1957"/>
    <mergeCell ref="G1956:G1957"/>
    <mergeCell ref="F1956:F1957"/>
    <mergeCell ref="V1941:W1942"/>
    <mergeCell ref="E1944:H1944"/>
    <mergeCell ref="J1944:L1944"/>
    <mergeCell ref="N1944:P1944"/>
    <mergeCell ref="Q1944:T1944"/>
    <mergeCell ref="U1944:W1944"/>
    <mergeCell ref="E1946:H1946"/>
    <mergeCell ref="J1946:L1946"/>
    <mergeCell ref="N1946:P1946"/>
    <mergeCell ref="Q1946:T1946"/>
    <mergeCell ref="U1946:W1946"/>
    <mergeCell ref="BL1937:BM1938"/>
    <mergeCell ref="BN1937:BP1938"/>
    <mergeCell ref="BR1939:BR1940"/>
    <mergeCell ref="BS1939:BS1940"/>
    <mergeCell ref="BR1960:BR1961"/>
    <mergeCell ref="BS1960:BS1961"/>
    <mergeCell ref="BR1956:BR1957"/>
    <mergeCell ref="BS1956:BS1957"/>
    <mergeCell ref="BN1939:BP1940"/>
    <mergeCell ref="BC1947:BP1947"/>
    <mergeCell ref="B1949:BP1949"/>
    <mergeCell ref="BR1933:BR1934"/>
    <mergeCell ref="BS1933:BS1934"/>
    <mergeCell ref="BR1935:BR1936"/>
    <mergeCell ref="BS1935:BS1936"/>
    <mergeCell ref="BR1937:BR1938"/>
    <mergeCell ref="BS1937:BS1938"/>
    <mergeCell ref="B1933:B1934"/>
    <mergeCell ref="C1933:D1933"/>
    <mergeCell ref="E1933:E1934"/>
    <mergeCell ref="F1933:F1934"/>
    <mergeCell ref="H1933:I1934"/>
    <mergeCell ref="J1933:K1934"/>
    <mergeCell ref="L1933:M1934"/>
    <mergeCell ref="N1933:O1934"/>
    <mergeCell ref="P1933:Q1934"/>
    <mergeCell ref="R1933:S1934"/>
    <mergeCell ref="T1933:U1934"/>
    <mergeCell ref="X1933:Y1934"/>
    <mergeCell ref="Z1933:AA1934"/>
    <mergeCell ref="AB1933:AC1934"/>
    <mergeCell ref="AD1933:AE1934"/>
    <mergeCell ref="AF1933:AG1934"/>
    <mergeCell ref="AH1933:AI1934"/>
    <mergeCell ref="AJ1933:AK1934"/>
    <mergeCell ref="AL1933:AM1934"/>
    <mergeCell ref="AN1933:AO1934"/>
    <mergeCell ref="AP1933:AQ1934"/>
    <mergeCell ref="BL1933:BM1934"/>
    <mergeCell ref="BN1933:BP1934"/>
    <mergeCell ref="C1934:D1934"/>
    <mergeCell ref="B1935:B1936"/>
    <mergeCell ref="C1935:D1935"/>
    <mergeCell ref="E1935:E1936"/>
    <mergeCell ref="F1935:F1936"/>
    <mergeCell ref="H1935:I1936"/>
    <mergeCell ref="B1937:B1938"/>
    <mergeCell ref="C1937:D1937"/>
    <mergeCell ref="E1937:E1938"/>
    <mergeCell ref="F1937:F1938"/>
    <mergeCell ref="H1937:I1938"/>
    <mergeCell ref="J1937:K1938"/>
    <mergeCell ref="L1937:M1938"/>
    <mergeCell ref="N1937:O1938"/>
    <mergeCell ref="P1937:Q1938"/>
    <mergeCell ref="R1937:S1938"/>
    <mergeCell ref="T1937:U1938"/>
    <mergeCell ref="X1937:Y1938"/>
    <mergeCell ref="Z1937:AA1938"/>
    <mergeCell ref="AB1937:AC1938"/>
    <mergeCell ref="AD1937:AE1938"/>
    <mergeCell ref="AF1937:AG1938"/>
    <mergeCell ref="AH1937:AI1938"/>
    <mergeCell ref="AJ1937:AK1938"/>
    <mergeCell ref="AL1937:AM1938"/>
    <mergeCell ref="AN1937:AO1938"/>
    <mergeCell ref="B1828:C1828"/>
    <mergeCell ref="AU1826:AW1826"/>
    <mergeCell ref="BB1826:BF1826"/>
    <mergeCell ref="BG1826:BI1826"/>
    <mergeCell ref="BK1826:BM1826"/>
    <mergeCell ref="AU1828:AW1828"/>
    <mergeCell ref="BB1828:BF1828"/>
    <mergeCell ref="BG1828:BI1828"/>
    <mergeCell ref="BK1828:BM1828"/>
    <mergeCell ref="Y1828:AA1828"/>
    <mergeCell ref="AB1828:AE1828"/>
    <mergeCell ref="AF1828:AH1828"/>
    <mergeCell ref="AJ1828:AL1828"/>
    <mergeCell ref="C1835:D1835"/>
    <mergeCell ref="E1835:AE1835"/>
    <mergeCell ref="AG1835:AJ1835"/>
    <mergeCell ref="BR1783:BR1784"/>
    <mergeCell ref="BS1783:BS1784"/>
    <mergeCell ref="BR1785:BR1786"/>
    <mergeCell ref="BS1785:BS1786"/>
    <mergeCell ref="BN1779:BP1780"/>
    <mergeCell ref="BN1781:BP1782"/>
    <mergeCell ref="BN1791:BP1792"/>
    <mergeCell ref="BR1793:BR1794"/>
    <mergeCell ref="BS1793:BS1794"/>
    <mergeCell ref="BR1781:BR1782"/>
    <mergeCell ref="BS1781:BS1782"/>
    <mergeCell ref="BR1789:BR1790"/>
    <mergeCell ref="BS1789:BS1790"/>
    <mergeCell ref="BR1791:BR1792"/>
    <mergeCell ref="BS1791:BS1792"/>
    <mergeCell ref="BQ1779:BQ1780"/>
    <mergeCell ref="BQ1787:BQ1788"/>
    <mergeCell ref="BQ1795:BQ1796"/>
    <mergeCell ref="BQ1797:BQ1798"/>
    <mergeCell ref="BQ1805:BQ1806"/>
    <mergeCell ref="BQ1813:BQ1814"/>
    <mergeCell ref="B1779:B1780"/>
    <mergeCell ref="C1779:D1780"/>
    <mergeCell ref="H1779:I1780"/>
    <mergeCell ref="J1779:O1779"/>
    <mergeCell ref="P1779:U1779"/>
    <mergeCell ref="X1779:Y1780"/>
    <mergeCell ref="Z1779:AA1780"/>
    <mergeCell ref="AB1779:AC1780"/>
    <mergeCell ref="AD1779:AI1779"/>
    <mergeCell ref="AJ1779:AO1779"/>
    <mergeCell ref="AP1779:AU1779"/>
    <mergeCell ref="AV1779:BA1779"/>
    <mergeCell ref="BB1779:BG1779"/>
    <mergeCell ref="BH1779:BM1779"/>
    <mergeCell ref="J1780:K1780"/>
    <mergeCell ref="L1780:M1780"/>
    <mergeCell ref="N1780:O1780"/>
    <mergeCell ref="P1780:Q1780"/>
    <mergeCell ref="R1780:S1780"/>
    <mergeCell ref="T1780:U1780"/>
    <mergeCell ref="AD1780:AE1780"/>
    <mergeCell ref="AF1780:AG1780"/>
    <mergeCell ref="AH1780:AI1780"/>
    <mergeCell ref="AR1780:AS1780"/>
    <mergeCell ref="AT1780:AU1780"/>
    <mergeCell ref="AV1780:AW1780"/>
    <mergeCell ref="AX1780:AY1780"/>
    <mergeCell ref="AL1780:AM1780"/>
    <mergeCell ref="AN1780:AO1780"/>
    <mergeCell ref="AP1780:AQ1780"/>
    <mergeCell ref="F1779:F1780"/>
    <mergeCell ref="BQ1669:BQ1670"/>
    <mergeCell ref="BQ1673:BQ1674"/>
    <mergeCell ref="BQ1675:BQ1676"/>
    <mergeCell ref="BQ1683:BQ1684"/>
    <mergeCell ref="BQ1685:BQ1686"/>
    <mergeCell ref="BQ1687:BQ1688"/>
    <mergeCell ref="AZ1780:BA1780"/>
    <mergeCell ref="BC1652:BP1652"/>
    <mergeCell ref="AN1656:BO1656"/>
    <mergeCell ref="BC1658:BE1658"/>
    <mergeCell ref="AV1677:AW1678"/>
    <mergeCell ref="AT1677:AU1678"/>
    <mergeCell ref="AV1681:AW1682"/>
    <mergeCell ref="AT1681:AU1682"/>
    <mergeCell ref="BN1661:BP1662"/>
    <mergeCell ref="BH1661:BM1661"/>
    <mergeCell ref="BB1661:BG1661"/>
    <mergeCell ref="AV1661:BA1661"/>
    <mergeCell ref="AP1661:AU1661"/>
    <mergeCell ref="BQ1644:BQ1645"/>
    <mergeCell ref="BR1648:BS1648"/>
    <mergeCell ref="BQ1663:BQ1664"/>
    <mergeCell ref="BQ1671:BQ1672"/>
    <mergeCell ref="BR1756:BR1757"/>
    <mergeCell ref="BS1756:BS1757"/>
    <mergeCell ref="BR1758:BR1759"/>
    <mergeCell ref="BS1758:BS1759"/>
    <mergeCell ref="BR1760:BR1761"/>
    <mergeCell ref="BS1760:BS1761"/>
    <mergeCell ref="BR1750:BR1751"/>
    <mergeCell ref="BS1750:BS1751"/>
    <mergeCell ref="BR1752:BR1753"/>
    <mergeCell ref="BS1752:BS1753"/>
    <mergeCell ref="BR1754:BR1755"/>
    <mergeCell ref="BS1754:BS1755"/>
    <mergeCell ref="BR1744:BR1745"/>
    <mergeCell ref="BS1744:BS1745"/>
    <mergeCell ref="BR1746:BR1747"/>
    <mergeCell ref="AN1715:BO1715"/>
    <mergeCell ref="B1654:BP1654"/>
    <mergeCell ref="BF1658:BO1658"/>
    <mergeCell ref="C1658:D1658"/>
    <mergeCell ref="E1724:E1725"/>
    <mergeCell ref="C1724:D1724"/>
    <mergeCell ref="B1724:B1725"/>
    <mergeCell ref="G1726:G1727"/>
    <mergeCell ref="C1727:D1727"/>
    <mergeCell ref="BN1726:BP1727"/>
    <mergeCell ref="BL1726:BM1727"/>
    <mergeCell ref="BJ1726:BK1727"/>
    <mergeCell ref="BH1726:BI1727"/>
    <mergeCell ref="BF1726:BG1727"/>
    <mergeCell ref="C1723:D1723"/>
    <mergeCell ref="BN1722:BP1723"/>
    <mergeCell ref="BL1722:BM1723"/>
    <mergeCell ref="BJ1722:BK1723"/>
    <mergeCell ref="BH1722:BI1723"/>
    <mergeCell ref="BF1722:BG1723"/>
    <mergeCell ref="R1724:S1725"/>
    <mergeCell ref="P1724:Q1725"/>
    <mergeCell ref="BR1665:BR1666"/>
    <mergeCell ref="BS1665:BS1666"/>
    <mergeCell ref="BR1667:BR1668"/>
    <mergeCell ref="BS1667:BS1668"/>
    <mergeCell ref="BS1661:BS1662"/>
    <mergeCell ref="BR1663:BR1664"/>
    <mergeCell ref="BS1663:BS1664"/>
    <mergeCell ref="BQ1606:BQ1607"/>
    <mergeCell ref="BQ1608:BQ1609"/>
    <mergeCell ref="BQ1610:BQ1611"/>
    <mergeCell ref="BR1608:BR1609"/>
    <mergeCell ref="BR1545:BR1546"/>
    <mergeCell ref="AN1538:BO1538"/>
    <mergeCell ref="BC1540:BE1540"/>
    <mergeCell ref="AK1540:BB1540"/>
    <mergeCell ref="AN1544:AO1544"/>
    <mergeCell ref="AL1544:AM1544"/>
    <mergeCell ref="BR1526:BR1527"/>
    <mergeCell ref="BS1526:BS1527"/>
    <mergeCell ref="BR1547:BR1548"/>
    <mergeCell ref="BS1547:BS1548"/>
    <mergeCell ref="BR1543:BR1544"/>
    <mergeCell ref="BS1543:BS1544"/>
    <mergeCell ref="BR1520:BR1521"/>
    <mergeCell ref="BS1520:BS1521"/>
    <mergeCell ref="BR1522:BR1523"/>
    <mergeCell ref="BS1522:BS1523"/>
    <mergeCell ref="BR1524:BR1525"/>
    <mergeCell ref="BS1524:BS1525"/>
    <mergeCell ref="B1536:BP1536"/>
    <mergeCell ref="AV1544:AW1544"/>
    <mergeCell ref="AT1544:AU1544"/>
    <mergeCell ref="AR1544:AS1544"/>
    <mergeCell ref="AP1544:AQ1544"/>
    <mergeCell ref="AF1544:AG1544"/>
    <mergeCell ref="AJ1544:AK1544"/>
    <mergeCell ref="AH1544:AI1544"/>
    <mergeCell ref="BL1544:BM1544"/>
    <mergeCell ref="BJ1544:BK1544"/>
    <mergeCell ref="BH1544:BI1544"/>
    <mergeCell ref="BF1544:BG1544"/>
    <mergeCell ref="BD1544:BE1544"/>
    <mergeCell ref="BB1544:BC1544"/>
    <mergeCell ref="AZ1544:BA1544"/>
    <mergeCell ref="F1545:F1546"/>
    <mergeCell ref="E1545:E1546"/>
    <mergeCell ref="C1545:D1545"/>
    <mergeCell ref="AJ1545:AK1546"/>
    <mergeCell ref="AH1545:AI1546"/>
    <mergeCell ref="AF1545:AG1546"/>
    <mergeCell ref="AD1545:AE1546"/>
    <mergeCell ref="AB1545:AC1546"/>
    <mergeCell ref="Z1545:AA1546"/>
    <mergeCell ref="B1545:B1546"/>
    <mergeCell ref="BN1545:BP1546"/>
    <mergeCell ref="BL1545:BM1546"/>
    <mergeCell ref="G1520:G1521"/>
    <mergeCell ref="G1522:G1523"/>
    <mergeCell ref="G1524:G1525"/>
    <mergeCell ref="BH1545:BI1546"/>
    <mergeCell ref="BH1602:BM1602"/>
    <mergeCell ref="BB1602:BG1602"/>
    <mergeCell ref="AV1602:BA1602"/>
    <mergeCell ref="AP1602:AU1602"/>
    <mergeCell ref="BD1545:BE1546"/>
    <mergeCell ref="BB1545:BC1546"/>
    <mergeCell ref="AZ1545:BA1546"/>
    <mergeCell ref="BR1211:BR1212"/>
    <mergeCell ref="BS1211:BS1212"/>
    <mergeCell ref="BR1213:BR1214"/>
    <mergeCell ref="BS1213:BS1214"/>
    <mergeCell ref="BR1215:BR1216"/>
    <mergeCell ref="BS1215:BS1216"/>
    <mergeCell ref="BR1205:BR1206"/>
    <mergeCell ref="BS1205:BS1206"/>
    <mergeCell ref="BR1207:BR1208"/>
    <mergeCell ref="F1264:F1265"/>
    <mergeCell ref="BQ1518:BQ1519"/>
    <mergeCell ref="BR1569:BR1570"/>
    <mergeCell ref="BS1569:BS1570"/>
    <mergeCell ref="BR1571:BR1572"/>
    <mergeCell ref="BS1571:BS1572"/>
    <mergeCell ref="BR1573:BR1574"/>
    <mergeCell ref="BS1573:BS1574"/>
    <mergeCell ref="BS1561:BS1562"/>
    <mergeCell ref="BR1563:BR1564"/>
    <mergeCell ref="BS1563:BS1564"/>
    <mergeCell ref="BR1565:BR1566"/>
    <mergeCell ref="BS1565:BS1566"/>
    <mergeCell ref="BR1567:BR1568"/>
    <mergeCell ref="BS1567:BS1568"/>
    <mergeCell ref="BR1561:BR1562"/>
    <mergeCell ref="BR1549:BR1550"/>
    <mergeCell ref="BS1549:BS1550"/>
    <mergeCell ref="BQ1602:BQ1603"/>
    <mergeCell ref="BQ1604:BQ1605"/>
    <mergeCell ref="BR1266:BR1267"/>
    <mergeCell ref="BS1266:BS1267"/>
    <mergeCell ref="BR1268:BR1269"/>
    <mergeCell ref="BS1268:BS1269"/>
    <mergeCell ref="BR1270:BR1271"/>
    <mergeCell ref="BS1270:BS1271"/>
    <mergeCell ref="BR1260:BR1261"/>
    <mergeCell ref="BS1260:BS1261"/>
    <mergeCell ref="BR1262:BR1263"/>
    <mergeCell ref="BS1262:BS1263"/>
    <mergeCell ref="BR1264:BR1265"/>
    <mergeCell ref="BS1264:BS1265"/>
    <mergeCell ref="BR1254:BR1255"/>
    <mergeCell ref="BS1254:BS1255"/>
    <mergeCell ref="BR1256:BR1257"/>
    <mergeCell ref="BS1256:BS1257"/>
    <mergeCell ref="BR1258:BR1259"/>
    <mergeCell ref="BS1258:BS1259"/>
    <mergeCell ref="BR1229:BR1230"/>
    <mergeCell ref="BS1229:BS1230"/>
    <mergeCell ref="BR1231:BR1232"/>
    <mergeCell ref="BS1231:BS1232"/>
    <mergeCell ref="BR1252:BR1253"/>
    <mergeCell ref="BS1252:BS1253"/>
    <mergeCell ref="BR1250:BR1251"/>
    <mergeCell ref="BR1227:BR1228"/>
    <mergeCell ref="BS1227:BS1228"/>
    <mergeCell ref="BR1217:BR1218"/>
    <mergeCell ref="BS1217:BS1218"/>
    <mergeCell ref="BR1219:BR1220"/>
    <mergeCell ref="BS1219:BS1220"/>
    <mergeCell ref="BJ1308:BK1308"/>
    <mergeCell ref="BQ1612:BQ1613"/>
    <mergeCell ref="BQ1620:BQ1621"/>
    <mergeCell ref="BQ1628:BQ1629"/>
    <mergeCell ref="BQ1636:BQ1637"/>
    <mergeCell ref="AX1545:AY1546"/>
    <mergeCell ref="J1547:K1548"/>
    <mergeCell ref="H1547:I1548"/>
    <mergeCell ref="F1547:F1548"/>
    <mergeCell ref="AJ1547:AK1548"/>
    <mergeCell ref="AH1547:AI1548"/>
    <mergeCell ref="AF1547:AG1548"/>
    <mergeCell ref="AD1547:AE1548"/>
    <mergeCell ref="AV1547:AW1548"/>
    <mergeCell ref="BC1422:BE1422"/>
    <mergeCell ref="AK1422:BB1422"/>
    <mergeCell ref="AG1361:AM1361"/>
    <mergeCell ref="E1361:AE1361"/>
    <mergeCell ref="B1359:BP1359"/>
    <mergeCell ref="G1260:G1261"/>
    <mergeCell ref="G1262:G1263"/>
    <mergeCell ref="G1486:G1487"/>
    <mergeCell ref="G1488:G1489"/>
    <mergeCell ref="E1479:AE1479"/>
    <mergeCell ref="X1486:Y1487"/>
    <mergeCell ref="T1486:U1487"/>
    <mergeCell ref="L1486:M1487"/>
    <mergeCell ref="R1545:S1546"/>
    <mergeCell ref="P1545:Q1546"/>
    <mergeCell ref="N1545:O1546"/>
    <mergeCell ref="L1545:M1546"/>
    <mergeCell ref="J1545:K1546"/>
    <mergeCell ref="H1545:I1546"/>
    <mergeCell ref="C1567:D1567"/>
    <mergeCell ref="B1567:B1568"/>
    <mergeCell ref="X1567:Y1568"/>
    <mergeCell ref="Z1610:AA1611"/>
    <mergeCell ref="AV1610:AW1611"/>
    <mergeCell ref="AT1610:AU1611"/>
    <mergeCell ref="AR1610:AS1611"/>
    <mergeCell ref="BJ1616:BK1617"/>
    <mergeCell ref="BH1616:BI1617"/>
    <mergeCell ref="BF1616:BG1617"/>
    <mergeCell ref="BD1616:BE1617"/>
    <mergeCell ref="BB1616:BC1617"/>
    <mergeCell ref="AZ1610:BA1611"/>
    <mergeCell ref="AX1610:AY1611"/>
    <mergeCell ref="G1610:G1611"/>
    <mergeCell ref="J1612:K1613"/>
    <mergeCell ref="H1612:I1613"/>
    <mergeCell ref="F1612:F1613"/>
    <mergeCell ref="AJ1612:AK1613"/>
    <mergeCell ref="AH1612:AI1613"/>
    <mergeCell ref="AF1612:AG1613"/>
    <mergeCell ref="AD1612:AE1613"/>
    <mergeCell ref="E1612:E1613"/>
    <mergeCell ref="C1612:D1612"/>
    <mergeCell ref="B1612:B1613"/>
    <mergeCell ref="X1612:Y1613"/>
    <mergeCell ref="T1612:U1613"/>
    <mergeCell ref="R1612:S1613"/>
    <mergeCell ref="P1612:Q1613"/>
    <mergeCell ref="N1612:O1613"/>
    <mergeCell ref="L1612:M1613"/>
    <mergeCell ref="C1613:D1613"/>
    <mergeCell ref="BS1221:BS1222"/>
    <mergeCell ref="BR1156:BR1157"/>
    <mergeCell ref="BS1156:BS1157"/>
    <mergeCell ref="BR1158:BR1159"/>
    <mergeCell ref="BS1158:BS1159"/>
    <mergeCell ref="BR1148:BR1149"/>
    <mergeCell ref="BS1148:BS1149"/>
    <mergeCell ref="BR1150:BR1151"/>
    <mergeCell ref="BS1150:BS1151"/>
    <mergeCell ref="BR1152:BR1153"/>
    <mergeCell ref="BS1152:BS1153"/>
    <mergeCell ref="BS1191:BS1192"/>
    <mergeCell ref="BR1199:BR1200"/>
    <mergeCell ref="BS1199:BS1200"/>
    <mergeCell ref="BS1207:BS1208"/>
    <mergeCell ref="BR1209:BR1210"/>
    <mergeCell ref="BS1209:BS1210"/>
    <mergeCell ref="B1241:BP1241"/>
    <mergeCell ref="C1252:D1252"/>
    <mergeCell ref="B1252:B1253"/>
    <mergeCell ref="X1252:Y1253"/>
    <mergeCell ref="T1252:U1253"/>
    <mergeCell ref="BR1113:BR1114"/>
    <mergeCell ref="BS1113:BS1114"/>
    <mergeCell ref="BR1136:BR1137"/>
    <mergeCell ref="BS1136:BS1137"/>
    <mergeCell ref="E1191:E1192"/>
    <mergeCell ref="C1191:D1191"/>
    <mergeCell ref="Z1191:AA1192"/>
    <mergeCell ref="X1191:Y1192"/>
    <mergeCell ref="T1191:U1192"/>
    <mergeCell ref="R1191:S1192"/>
    <mergeCell ref="P1191:Q1192"/>
    <mergeCell ref="N1191:O1192"/>
    <mergeCell ref="AX1191:AY1192"/>
    <mergeCell ref="AV1191:AW1192"/>
    <mergeCell ref="AT1191:AU1192"/>
    <mergeCell ref="AR1191:AS1192"/>
    <mergeCell ref="AP1191:AQ1192"/>
    <mergeCell ref="AN1191:AO1192"/>
    <mergeCell ref="AD1191:AE1192"/>
    <mergeCell ref="AB1191:AC1192"/>
    <mergeCell ref="B1193:B1194"/>
    <mergeCell ref="C1192:D1192"/>
    <mergeCell ref="BN1191:BP1192"/>
    <mergeCell ref="BL1191:BM1192"/>
    <mergeCell ref="BJ1191:BK1192"/>
    <mergeCell ref="BH1191:BI1192"/>
    <mergeCell ref="BF1191:BG1192"/>
    <mergeCell ref="BD1191:BE1192"/>
    <mergeCell ref="BB1191:BC1192"/>
    <mergeCell ref="AZ1191:BA1192"/>
    <mergeCell ref="L1193:M1194"/>
    <mergeCell ref="J1193:K1194"/>
    <mergeCell ref="H1193:I1194"/>
    <mergeCell ref="C1253:D1253"/>
    <mergeCell ref="AB1252:AC1253"/>
    <mergeCell ref="AN1243:BO1243"/>
    <mergeCell ref="AG1243:AM1243"/>
    <mergeCell ref="E1243:AE1243"/>
    <mergeCell ref="R1250:S1251"/>
    <mergeCell ref="P1250:Q1251"/>
    <mergeCell ref="N1250:O1251"/>
    <mergeCell ref="AN1184:BO1184"/>
    <mergeCell ref="BR1054:BR1055"/>
    <mergeCell ref="BS1054:BS1055"/>
    <mergeCell ref="BR1075:BR1076"/>
    <mergeCell ref="BS1075:BS1076"/>
    <mergeCell ref="BR1077:BR1078"/>
    <mergeCell ref="BS1077:BS1078"/>
    <mergeCell ref="BR1071:BR1072"/>
    <mergeCell ref="BS1071:BS1072"/>
    <mergeCell ref="BR1073:BR1074"/>
    <mergeCell ref="BR1048:BR1049"/>
    <mergeCell ref="BS1048:BS1049"/>
    <mergeCell ref="BR1050:BR1051"/>
    <mergeCell ref="BS1050:BS1051"/>
    <mergeCell ref="BR1052:BR1053"/>
    <mergeCell ref="BS1052:BS1053"/>
    <mergeCell ref="BR1042:BR1043"/>
    <mergeCell ref="BS1042:BS1043"/>
    <mergeCell ref="BR1044:BR1045"/>
    <mergeCell ref="BS1044:BS1045"/>
    <mergeCell ref="BR1046:BR1047"/>
    <mergeCell ref="BS1046:BS1047"/>
    <mergeCell ref="BN1087:BP1088"/>
    <mergeCell ref="BN1048:BP1049"/>
    <mergeCell ref="BN1050:BP1051"/>
    <mergeCell ref="BN1075:BP1076"/>
    <mergeCell ref="BN1089:BP1090"/>
    <mergeCell ref="BQ1042:BQ1043"/>
    <mergeCell ref="C1076:D1076"/>
    <mergeCell ref="BL1075:BM1076"/>
    <mergeCell ref="BJ1075:BK1076"/>
    <mergeCell ref="BH1075:BI1076"/>
    <mergeCell ref="AZ1077:BA1078"/>
    <mergeCell ref="AX1077:AY1078"/>
    <mergeCell ref="AV1077:AW1078"/>
    <mergeCell ref="AT1077:AU1078"/>
    <mergeCell ref="AF1073:AG1074"/>
    <mergeCell ref="AD1073:AE1074"/>
    <mergeCell ref="AB1073:AC1074"/>
    <mergeCell ref="Z1073:AA1074"/>
    <mergeCell ref="X1073:Y1074"/>
    <mergeCell ref="T1073:U1074"/>
    <mergeCell ref="AR1073:AS1074"/>
    <mergeCell ref="AP1073:AQ1074"/>
    <mergeCell ref="AN1073:AO1074"/>
    <mergeCell ref="AL1073:AM1074"/>
    <mergeCell ref="AJ1073:AK1074"/>
    <mergeCell ref="AD1077:AE1078"/>
    <mergeCell ref="AB1077:AC1078"/>
    <mergeCell ref="Z1077:AA1078"/>
    <mergeCell ref="B1064:BP1064"/>
    <mergeCell ref="C1071:D1072"/>
    <mergeCell ref="B1071:B1072"/>
    <mergeCell ref="C1068:D1068"/>
    <mergeCell ref="B1079:B1080"/>
    <mergeCell ref="C1082:D1082"/>
    <mergeCell ref="BL1081:BM1082"/>
    <mergeCell ref="BJ1081:BK1082"/>
    <mergeCell ref="BH1081:BI1082"/>
    <mergeCell ref="BF1081:BG1082"/>
    <mergeCell ref="E1075:E1076"/>
    <mergeCell ref="C1075:D1075"/>
    <mergeCell ref="B1075:B1076"/>
    <mergeCell ref="B1073:B1074"/>
    <mergeCell ref="BL1072:BM1072"/>
    <mergeCell ref="BR1221:BR1222"/>
    <mergeCell ref="BR1036:BR1037"/>
    <mergeCell ref="BS1036:BS1037"/>
    <mergeCell ref="BR1038:BR1039"/>
    <mergeCell ref="BS1038:BS1039"/>
    <mergeCell ref="BR1040:BR1041"/>
    <mergeCell ref="BS1040:BS1041"/>
    <mergeCell ref="BS1028:BS1029"/>
    <mergeCell ref="BR1030:BR1031"/>
    <mergeCell ref="BS1030:BS1031"/>
    <mergeCell ref="BR1032:BR1033"/>
    <mergeCell ref="BS1032:BS1033"/>
    <mergeCell ref="BR1034:BR1035"/>
    <mergeCell ref="BS1034:BS1035"/>
    <mergeCell ref="BR1018:BR1019"/>
    <mergeCell ref="BS1018:BS1019"/>
    <mergeCell ref="BR1024:BR1025"/>
    <mergeCell ref="BS1024:BS1025"/>
    <mergeCell ref="BR1026:BR1027"/>
    <mergeCell ref="BS1026:BS1027"/>
    <mergeCell ref="BR1016:BR1017"/>
    <mergeCell ref="BS1016:BS1017"/>
    <mergeCell ref="BR1012:BR1013"/>
    <mergeCell ref="BS1012:BS1013"/>
    <mergeCell ref="AN1007:BO1007"/>
    <mergeCell ref="BC1009:BE1009"/>
    <mergeCell ref="AK1009:BB1009"/>
    <mergeCell ref="BN1012:BP1013"/>
    <mergeCell ref="BR991:BR992"/>
    <mergeCell ref="BS991:BS992"/>
    <mergeCell ref="BR993:BR994"/>
    <mergeCell ref="BS993:BS994"/>
    <mergeCell ref="BR995:BR996"/>
    <mergeCell ref="BS995:BS996"/>
    <mergeCell ref="B1005:BP1005"/>
    <mergeCell ref="BN1014:BP1015"/>
    <mergeCell ref="AJ1016:AK1017"/>
    <mergeCell ref="AH1016:AI1017"/>
    <mergeCell ref="AF1016:AG1017"/>
    <mergeCell ref="BF1009:BO1009"/>
    <mergeCell ref="AD1016:AE1017"/>
    <mergeCell ref="AB1016:AC1017"/>
    <mergeCell ref="AX1016:AY1017"/>
    <mergeCell ref="AV1016:AW1017"/>
    <mergeCell ref="AT1016:AU1017"/>
    <mergeCell ref="AR1016:AS1017"/>
    <mergeCell ref="AP1016:AQ1017"/>
    <mergeCell ref="AN1016:AO1017"/>
    <mergeCell ref="B1018:B1019"/>
    <mergeCell ref="C1017:D1017"/>
    <mergeCell ref="BN1016:BP1017"/>
    <mergeCell ref="BL1016:BM1017"/>
    <mergeCell ref="BJ1016:BK1017"/>
    <mergeCell ref="BH1016:BI1017"/>
    <mergeCell ref="BF1016:BG1017"/>
    <mergeCell ref="BD1016:BE1017"/>
    <mergeCell ref="BB1016:BC1017"/>
    <mergeCell ref="AZ1016:BA1017"/>
    <mergeCell ref="L1018:M1019"/>
    <mergeCell ref="J1018:K1019"/>
    <mergeCell ref="H1018:I1019"/>
    <mergeCell ref="F1018:F1019"/>
    <mergeCell ref="E1018:E1019"/>
    <mergeCell ref="AG1007:AM1007"/>
    <mergeCell ref="E1007:AE1007"/>
    <mergeCell ref="BR873:BR874"/>
    <mergeCell ref="BS873:BS874"/>
    <mergeCell ref="BR875:BR876"/>
    <mergeCell ref="BS875:BS876"/>
    <mergeCell ref="BR867:BR868"/>
    <mergeCell ref="BS867:BS868"/>
    <mergeCell ref="BR869:BR870"/>
    <mergeCell ref="BS869:BS870"/>
    <mergeCell ref="BR871:BR872"/>
    <mergeCell ref="BS871:BS872"/>
    <mergeCell ref="BR861:BR862"/>
    <mergeCell ref="BS861:BS862"/>
    <mergeCell ref="BR863:BR864"/>
    <mergeCell ref="BS863:BS864"/>
    <mergeCell ref="BR865:BR866"/>
    <mergeCell ref="BS865:BS866"/>
    <mergeCell ref="BR855:BR856"/>
    <mergeCell ref="BS855:BS856"/>
    <mergeCell ref="BR857:BR858"/>
    <mergeCell ref="BS857:BS858"/>
    <mergeCell ref="BR859:BR860"/>
    <mergeCell ref="BS859:BS860"/>
    <mergeCell ref="BR845:BR846"/>
    <mergeCell ref="BS845:BS846"/>
    <mergeCell ref="BR837:BR838"/>
    <mergeCell ref="BS837:BS838"/>
    <mergeCell ref="BR843:BR844"/>
    <mergeCell ref="BS843:BS844"/>
    <mergeCell ref="BR818:BR819"/>
    <mergeCell ref="BS818:BS819"/>
    <mergeCell ref="BR839:BR840"/>
    <mergeCell ref="BS839:BS840"/>
    <mergeCell ref="BR835:BR836"/>
    <mergeCell ref="BS835:BS836"/>
    <mergeCell ref="BR841:BR842"/>
    <mergeCell ref="BS841:BS842"/>
    <mergeCell ref="AX959:AY960"/>
    <mergeCell ref="AJ961:AK962"/>
    <mergeCell ref="AH961:AI962"/>
    <mergeCell ref="AF961:AG962"/>
    <mergeCell ref="AD961:AE962"/>
    <mergeCell ref="E961:E962"/>
    <mergeCell ref="J963:K964"/>
    <mergeCell ref="H963:I964"/>
    <mergeCell ref="F963:F964"/>
    <mergeCell ref="AJ963:AK964"/>
    <mergeCell ref="AH963:AI964"/>
    <mergeCell ref="AF963:AG964"/>
    <mergeCell ref="AD963:AE964"/>
    <mergeCell ref="E963:E964"/>
    <mergeCell ref="V965:W966"/>
    <mergeCell ref="AJ969:AK970"/>
    <mergeCell ref="AH969:AI970"/>
    <mergeCell ref="AF969:AG970"/>
    <mergeCell ref="AD969:AE970"/>
    <mergeCell ref="E969:E970"/>
    <mergeCell ref="AZ973:BA974"/>
    <mergeCell ref="AX973:AY974"/>
    <mergeCell ref="V973:W974"/>
    <mergeCell ref="J971:K972"/>
    <mergeCell ref="H971:I972"/>
    <mergeCell ref="F971:F972"/>
    <mergeCell ref="AJ971:AK972"/>
    <mergeCell ref="Z780:AA781"/>
    <mergeCell ref="X780:Y781"/>
    <mergeCell ref="T780:U781"/>
    <mergeCell ref="AR780:AS781"/>
    <mergeCell ref="AP780:AQ781"/>
    <mergeCell ref="AN780:AO781"/>
    <mergeCell ref="AL780:AM781"/>
    <mergeCell ref="AJ780:AK781"/>
    <mergeCell ref="AH780:AI781"/>
    <mergeCell ref="BD780:BE781"/>
    <mergeCell ref="BB780:BC781"/>
    <mergeCell ref="AZ780:BA781"/>
    <mergeCell ref="F613:F614"/>
    <mergeCell ref="F615:F616"/>
    <mergeCell ref="F548:F549"/>
    <mergeCell ref="F550:F551"/>
    <mergeCell ref="F552:F553"/>
    <mergeCell ref="F554:F555"/>
    <mergeCell ref="F556:F557"/>
    <mergeCell ref="F558:F559"/>
    <mergeCell ref="F560:F561"/>
    <mergeCell ref="F562:F563"/>
    <mergeCell ref="F564:F565"/>
    <mergeCell ref="F566:F567"/>
    <mergeCell ref="BN658:BP659"/>
    <mergeCell ref="AN712:BO712"/>
    <mergeCell ref="G578:G579"/>
    <mergeCell ref="G580:G581"/>
    <mergeCell ref="F601:F602"/>
    <mergeCell ref="G599:G600"/>
    <mergeCell ref="G601:G602"/>
    <mergeCell ref="G603:G604"/>
    <mergeCell ref="F578:F579"/>
    <mergeCell ref="F580:F581"/>
    <mergeCell ref="G566:G567"/>
    <mergeCell ref="G568:G569"/>
    <mergeCell ref="G570:G571"/>
    <mergeCell ref="G572:G573"/>
    <mergeCell ref="G574:G575"/>
    <mergeCell ref="G576:G577"/>
    <mergeCell ref="G554:G555"/>
    <mergeCell ref="G556:G557"/>
    <mergeCell ref="G558:G559"/>
    <mergeCell ref="G560:G561"/>
    <mergeCell ref="G562:G563"/>
    <mergeCell ref="G564:G565"/>
    <mergeCell ref="F668:F669"/>
    <mergeCell ref="AD659:AE659"/>
    <mergeCell ref="Z658:AA659"/>
    <mergeCell ref="X658:Y659"/>
    <mergeCell ref="AF609:AG610"/>
    <mergeCell ref="AD609:AE610"/>
    <mergeCell ref="AB609:AC610"/>
    <mergeCell ref="Z609:AA610"/>
    <mergeCell ref="X609:Y610"/>
    <mergeCell ref="BH639:BI640"/>
    <mergeCell ref="BF639:BG640"/>
    <mergeCell ref="BF678:BG679"/>
    <mergeCell ref="G550:G551"/>
    <mergeCell ref="BF773:BO773"/>
    <mergeCell ref="BC773:BE773"/>
    <mergeCell ref="AK773:BB773"/>
    <mergeCell ref="AG773:AJ773"/>
    <mergeCell ref="E773:AE773"/>
    <mergeCell ref="BQ564:BQ565"/>
    <mergeCell ref="BQ566:BQ567"/>
    <mergeCell ref="BQ568:BQ569"/>
    <mergeCell ref="BR228:BR229"/>
    <mergeCell ref="BS228:BS229"/>
    <mergeCell ref="BD659:BE659"/>
    <mergeCell ref="BJ424:BK425"/>
    <mergeCell ref="BS576:BS577"/>
    <mergeCell ref="BR566:BR567"/>
    <mergeCell ref="BS566:BS567"/>
    <mergeCell ref="BR568:BR569"/>
    <mergeCell ref="BS568:BS569"/>
    <mergeCell ref="BR570:BR571"/>
    <mergeCell ref="BN641:BP642"/>
    <mergeCell ref="BN605:BP606"/>
    <mergeCell ref="BL605:BM606"/>
    <mergeCell ref="BJ605:BK606"/>
    <mergeCell ref="BH605:BI606"/>
    <mergeCell ref="BF605:BG606"/>
    <mergeCell ref="BD637:BE638"/>
    <mergeCell ref="BD639:BE640"/>
    <mergeCell ref="BS279:BS280"/>
    <mergeCell ref="BR281:BR282"/>
    <mergeCell ref="BS281:BS282"/>
    <mergeCell ref="BR232:BS232"/>
    <mergeCell ref="BR291:BS291"/>
    <mergeCell ref="BN365:BP366"/>
    <mergeCell ref="BL365:BM366"/>
    <mergeCell ref="BN367:BP368"/>
    <mergeCell ref="BL367:BM368"/>
    <mergeCell ref="BN564:BP565"/>
    <mergeCell ref="BL564:BM565"/>
    <mergeCell ref="BJ564:BK565"/>
    <mergeCell ref="BH564:BI565"/>
    <mergeCell ref="BF564:BG565"/>
    <mergeCell ref="BJ503:BK504"/>
    <mergeCell ref="BD424:BE425"/>
    <mergeCell ref="BD426:BE427"/>
    <mergeCell ref="BD428:BE429"/>
    <mergeCell ref="BF432:BG433"/>
    <mergeCell ref="BN438:BP439"/>
    <mergeCell ref="BL438:BM439"/>
    <mergeCell ref="BJ438:BK439"/>
    <mergeCell ref="BH438:BI439"/>
    <mergeCell ref="BF438:BG439"/>
    <mergeCell ref="BN460:BP461"/>
    <mergeCell ref="BL460:BM461"/>
    <mergeCell ref="BJ460:BK461"/>
    <mergeCell ref="BH460:BI461"/>
    <mergeCell ref="BF460:BG461"/>
    <mergeCell ref="BR578:BR579"/>
    <mergeCell ref="BS578:BS579"/>
    <mergeCell ref="BR580:BR581"/>
    <mergeCell ref="BS580:BS581"/>
    <mergeCell ref="BR582:BR583"/>
    <mergeCell ref="BS570:BS571"/>
    <mergeCell ref="BR560:BR561"/>
    <mergeCell ref="BS560:BS561"/>
    <mergeCell ref="BR562:BR563"/>
    <mergeCell ref="BS562:BS563"/>
    <mergeCell ref="BR564:BR565"/>
    <mergeCell ref="BS564:BS565"/>
    <mergeCell ref="BQ584:BQ585"/>
    <mergeCell ref="BQ601:BQ602"/>
    <mergeCell ref="BJ519:BK520"/>
    <mergeCell ref="BQ540:BQ541"/>
    <mergeCell ref="BH584:BI585"/>
    <mergeCell ref="BJ584:BK585"/>
    <mergeCell ref="BL584:BM585"/>
    <mergeCell ref="AZ635:BA636"/>
    <mergeCell ref="BR391:BR392"/>
    <mergeCell ref="BS391:BS392"/>
    <mergeCell ref="BR409:BS409"/>
    <mergeCell ref="BR381:BR382"/>
    <mergeCell ref="BS381:BS382"/>
    <mergeCell ref="BR383:BR384"/>
    <mergeCell ref="BS383:BS384"/>
    <mergeCell ref="BR385:BR386"/>
    <mergeCell ref="BS385:BS386"/>
    <mergeCell ref="BR375:BR376"/>
    <mergeCell ref="BS375:BS376"/>
    <mergeCell ref="BR377:BR378"/>
    <mergeCell ref="BS377:BS378"/>
    <mergeCell ref="BR379:BR380"/>
    <mergeCell ref="BS379:BS380"/>
    <mergeCell ref="BR369:BR370"/>
    <mergeCell ref="BS369:BS370"/>
    <mergeCell ref="BR371:BR372"/>
    <mergeCell ref="BS371:BS372"/>
    <mergeCell ref="BR373:BR374"/>
    <mergeCell ref="BS373:BS374"/>
    <mergeCell ref="BR446:BR447"/>
    <mergeCell ref="BS446:BS447"/>
    <mergeCell ref="BR448:BR449"/>
    <mergeCell ref="BS448:BS449"/>
    <mergeCell ref="BR399:BR400"/>
    <mergeCell ref="BS399:BS400"/>
    <mergeCell ref="BR401:BR402"/>
    <mergeCell ref="BS401:BS402"/>
    <mergeCell ref="BR403:BR404"/>
    <mergeCell ref="BS403:BS404"/>
    <mergeCell ref="BR393:BR394"/>
    <mergeCell ref="BS393:BS394"/>
    <mergeCell ref="BR395:BR396"/>
    <mergeCell ref="BS395:BS396"/>
    <mergeCell ref="BR397:BR398"/>
    <mergeCell ref="BS397:BS398"/>
    <mergeCell ref="BR387:BR388"/>
    <mergeCell ref="BS387:BS388"/>
    <mergeCell ref="BR389:BR390"/>
    <mergeCell ref="BN503:BP504"/>
    <mergeCell ref="BD542:BE543"/>
    <mergeCell ref="BB542:BC543"/>
    <mergeCell ref="AZ542:BA543"/>
    <mergeCell ref="BR574:BR575"/>
    <mergeCell ref="BS574:BS575"/>
    <mergeCell ref="BR576:BR577"/>
    <mergeCell ref="BQ570:BQ571"/>
    <mergeCell ref="BQ544:BQ545"/>
    <mergeCell ref="BQ546:BQ547"/>
    <mergeCell ref="BQ548:BQ549"/>
    <mergeCell ref="BQ550:BQ551"/>
    <mergeCell ref="BQ552:BQ553"/>
    <mergeCell ref="BQ554:BQ555"/>
    <mergeCell ref="BQ556:BQ557"/>
    <mergeCell ref="BQ558:BQ559"/>
    <mergeCell ref="BQ560:BQ561"/>
    <mergeCell ref="BQ562:BQ563"/>
    <mergeCell ref="BR363:BR364"/>
    <mergeCell ref="BS363:BS364"/>
    <mergeCell ref="BR365:BR366"/>
    <mergeCell ref="BS365:BS366"/>
    <mergeCell ref="BR342:BR343"/>
    <mergeCell ref="BS342:BS343"/>
    <mergeCell ref="BR344:BR345"/>
    <mergeCell ref="BS344:BS345"/>
    <mergeCell ref="BR346:BR347"/>
    <mergeCell ref="BS346:BS347"/>
    <mergeCell ref="BR336:BR337"/>
    <mergeCell ref="BS336:BS337"/>
    <mergeCell ref="BR338:BR339"/>
    <mergeCell ref="BS338:BS339"/>
    <mergeCell ref="BR340:BR341"/>
    <mergeCell ref="BS340:BS341"/>
    <mergeCell ref="BR350:BS350"/>
    <mergeCell ref="AF607:AG608"/>
    <mergeCell ref="AD607:AE608"/>
    <mergeCell ref="AB607:AC608"/>
    <mergeCell ref="Z607:AA608"/>
    <mergeCell ref="X607:Y608"/>
    <mergeCell ref="BR450:BR451"/>
    <mergeCell ref="BS450:BS451"/>
    <mergeCell ref="BC472:BP472"/>
    <mergeCell ref="BL450:BM451"/>
    <mergeCell ref="BJ450:BK451"/>
    <mergeCell ref="BH450:BI451"/>
    <mergeCell ref="BF450:BG451"/>
    <mergeCell ref="BL454:BM455"/>
    <mergeCell ref="BJ454:BK455"/>
    <mergeCell ref="BH454:BI455"/>
    <mergeCell ref="BF454:BG455"/>
    <mergeCell ref="BL458:BM459"/>
    <mergeCell ref="BJ458:BK459"/>
    <mergeCell ref="BH458:BI459"/>
    <mergeCell ref="AP600:AQ600"/>
    <mergeCell ref="AN600:AO600"/>
    <mergeCell ref="AL600:AM600"/>
    <mergeCell ref="AJ600:AK600"/>
    <mergeCell ref="AR607:AS608"/>
    <mergeCell ref="AP607:AQ608"/>
    <mergeCell ref="AN607:AO608"/>
    <mergeCell ref="AL607:AM608"/>
    <mergeCell ref="AJ607:AK608"/>
    <mergeCell ref="AH607:AI608"/>
    <mergeCell ref="BD607:BE608"/>
    <mergeCell ref="BB607:BC608"/>
    <mergeCell ref="AZ607:BA608"/>
    <mergeCell ref="AN535:BO535"/>
    <mergeCell ref="AG535:AM535"/>
    <mergeCell ref="E535:AE535"/>
    <mergeCell ref="AB542:AC543"/>
    <mergeCell ref="Z542:AA543"/>
    <mergeCell ref="J607:K608"/>
    <mergeCell ref="H607:I608"/>
    <mergeCell ref="T607:U608"/>
    <mergeCell ref="AJ605:AK606"/>
    <mergeCell ref="H601:I602"/>
    <mergeCell ref="BN607:BP608"/>
    <mergeCell ref="BL607:BM608"/>
    <mergeCell ref="BJ607:BK608"/>
    <mergeCell ref="BH607:BI608"/>
    <mergeCell ref="BF607:BG608"/>
    <mergeCell ref="BS135:BS136"/>
    <mergeCell ref="BR137:BR138"/>
    <mergeCell ref="BS137:BS138"/>
    <mergeCell ref="BR139:BR140"/>
    <mergeCell ref="BN1484:BP1485"/>
    <mergeCell ref="AN1420:BO1420"/>
    <mergeCell ref="BR9:BR10"/>
    <mergeCell ref="BS9:BS10"/>
    <mergeCell ref="BR11:BR12"/>
    <mergeCell ref="BS11:BS12"/>
    <mergeCell ref="BS139:BS140"/>
    <mergeCell ref="BR141:BR142"/>
    <mergeCell ref="BS141:BS142"/>
    <mergeCell ref="BR143:BR144"/>
    <mergeCell ref="BR1134:BR1135"/>
    <mergeCell ref="BS1134:BS1135"/>
    <mergeCell ref="BR1138:BR1139"/>
    <mergeCell ref="BS1138:BS1139"/>
    <mergeCell ref="BR1140:BR1141"/>
    <mergeCell ref="BS1140:BS1141"/>
    <mergeCell ref="BN1130:BP1131"/>
    <mergeCell ref="BN1136:BP1137"/>
    <mergeCell ref="BN1140:BP1141"/>
    <mergeCell ref="BN894:BP895"/>
    <mergeCell ref="BN835:BP836"/>
    <mergeCell ref="AN889:BO889"/>
    <mergeCell ref="BC891:BE891"/>
    <mergeCell ref="AK891:BB891"/>
    <mergeCell ref="BH894:BM894"/>
    <mergeCell ref="BN717:BP718"/>
    <mergeCell ref="BR212:BR213"/>
    <mergeCell ref="BS212:BS213"/>
    <mergeCell ref="BR214:BR215"/>
    <mergeCell ref="BS214:BS215"/>
    <mergeCell ref="BR216:BR217"/>
    <mergeCell ref="BS216:BS217"/>
    <mergeCell ref="AG358:AM358"/>
    <mergeCell ref="BR167:BR168"/>
    <mergeCell ref="BS167:BS168"/>
    <mergeCell ref="BR271:BR272"/>
    <mergeCell ref="BS271:BS272"/>
    <mergeCell ref="BR273:BR274"/>
    <mergeCell ref="BS273:BS274"/>
    <mergeCell ref="BR275:BR276"/>
    <mergeCell ref="BS275:BS276"/>
    <mergeCell ref="BR265:BR266"/>
    <mergeCell ref="BL659:BM659"/>
    <mergeCell ref="BJ659:BK659"/>
    <mergeCell ref="BH659:BI659"/>
    <mergeCell ref="BF659:BG659"/>
    <mergeCell ref="AG712:AM712"/>
    <mergeCell ref="B710:BP710"/>
    <mergeCell ref="B651:BP651"/>
    <mergeCell ref="P659:Q659"/>
    <mergeCell ref="AH659:AI659"/>
    <mergeCell ref="AF659:AG659"/>
    <mergeCell ref="BR218:BR219"/>
    <mergeCell ref="BS218:BS219"/>
    <mergeCell ref="BR220:BR221"/>
    <mergeCell ref="BS220:BS221"/>
    <mergeCell ref="BR222:BR223"/>
    <mergeCell ref="BS222:BS223"/>
    <mergeCell ref="BR330:BR331"/>
    <mergeCell ref="BS330:BS331"/>
    <mergeCell ref="BR198:BR199"/>
    <mergeCell ref="BS198:BS199"/>
    <mergeCell ref="BR169:BR170"/>
    <mergeCell ref="BS169:BS170"/>
    <mergeCell ref="BR190:BR191"/>
    <mergeCell ref="BS190:BS191"/>
    <mergeCell ref="BR192:BR193"/>
    <mergeCell ref="BS192:BS193"/>
    <mergeCell ref="BR163:BR164"/>
    <mergeCell ref="BS163:BS164"/>
    <mergeCell ref="BR165:BR166"/>
    <mergeCell ref="BS165:BS166"/>
    <mergeCell ref="BR173:BS173"/>
    <mergeCell ref="AN660:AO661"/>
    <mergeCell ref="AL660:AM661"/>
    <mergeCell ref="AJ660:AK661"/>
    <mergeCell ref="AH660:AI661"/>
    <mergeCell ref="BD660:BE661"/>
    <mergeCell ref="BB660:BC661"/>
    <mergeCell ref="AZ660:BA661"/>
    <mergeCell ref="AX660:AY661"/>
    <mergeCell ref="BR332:BR333"/>
    <mergeCell ref="BS332:BS333"/>
    <mergeCell ref="BR334:BR335"/>
    <mergeCell ref="BS334:BS335"/>
    <mergeCell ref="BR324:BR325"/>
    <mergeCell ref="BS324:BS325"/>
    <mergeCell ref="BR326:BR327"/>
    <mergeCell ref="BS326:BS327"/>
    <mergeCell ref="BR328:BR329"/>
    <mergeCell ref="BS328:BS329"/>
    <mergeCell ref="BR308:BR309"/>
    <mergeCell ref="BS308:BS309"/>
    <mergeCell ref="BR304:BR305"/>
    <mergeCell ref="BS304:BS305"/>
    <mergeCell ref="BR314:BR315"/>
    <mergeCell ref="BS314:BS315"/>
    <mergeCell ref="BR310:BR311"/>
    <mergeCell ref="BS310:BS311"/>
    <mergeCell ref="BR312:BR313"/>
    <mergeCell ref="BS312:BS313"/>
    <mergeCell ref="BR283:BR284"/>
    <mergeCell ref="BS283:BS284"/>
    <mergeCell ref="BR285:BR286"/>
    <mergeCell ref="BS285:BS286"/>
    <mergeCell ref="BL515:BM516"/>
    <mergeCell ref="BS277:BS278"/>
    <mergeCell ref="BS265:BS266"/>
    <mergeCell ref="BR267:BR268"/>
    <mergeCell ref="BS267:BS268"/>
    <mergeCell ref="BR269:BR270"/>
    <mergeCell ref="BR279:BR280"/>
    <mergeCell ref="BF660:BG661"/>
    <mergeCell ref="BF631:BG632"/>
    <mergeCell ref="BN637:BP638"/>
    <mergeCell ref="BL637:BM638"/>
    <mergeCell ref="BJ637:BK638"/>
    <mergeCell ref="BH637:BI638"/>
    <mergeCell ref="BF637:BG638"/>
    <mergeCell ref="BN639:BP640"/>
    <mergeCell ref="BN643:BP644"/>
    <mergeCell ref="AT635:AU636"/>
    <mergeCell ref="AJ641:AK642"/>
    <mergeCell ref="AH641:AI642"/>
    <mergeCell ref="BS151:BS152"/>
    <mergeCell ref="BS153:BS154"/>
    <mergeCell ref="BS155:BS156"/>
    <mergeCell ref="BS143:BS144"/>
    <mergeCell ref="BS145:BS146"/>
    <mergeCell ref="BS147:BS148"/>
    <mergeCell ref="BS149:BS150"/>
    <mergeCell ref="BS269:BS270"/>
    <mergeCell ref="BS259:BS260"/>
    <mergeCell ref="BS261:BS262"/>
    <mergeCell ref="BS263:BS264"/>
    <mergeCell ref="BS249:BS250"/>
    <mergeCell ref="BS245:BS246"/>
    <mergeCell ref="BS247:BS248"/>
    <mergeCell ref="BS224:BS225"/>
    <mergeCell ref="BS226:BS227"/>
    <mergeCell ref="C612:D612"/>
    <mergeCell ref="AL609:AM610"/>
    <mergeCell ref="BL603:BM604"/>
    <mergeCell ref="BJ603:BK604"/>
    <mergeCell ref="BH603:BI604"/>
    <mergeCell ref="BF603:BG604"/>
    <mergeCell ref="E603:E604"/>
    <mergeCell ref="C603:D603"/>
    <mergeCell ref="N603:O604"/>
    <mergeCell ref="L603:M604"/>
    <mergeCell ref="J603:K604"/>
    <mergeCell ref="H603:I604"/>
    <mergeCell ref="AF603:AG604"/>
    <mergeCell ref="AD603:AE604"/>
    <mergeCell ref="AR603:AS604"/>
    <mergeCell ref="AP603:AQ604"/>
    <mergeCell ref="AN603:AO604"/>
    <mergeCell ref="AL603:AM604"/>
    <mergeCell ref="AJ603:AK604"/>
    <mergeCell ref="AH603:AI604"/>
    <mergeCell ref="BD603:BE604"/>
    <mergeCell ref="BB603:BC604"/>
    <mergeCell ref="AZ603:BA604"/>
    <mergeCell ref="AX603:AY604"/>
    <mergeCell ref="AV603:AW604"/>
    <mergeCell ref="AT603:AU604"/>
    <mergeCell ref="E605:E606"/>
    <mergeCell ref="C605:D605"/>
    <mergeCell ref="G605:G606"/>
    <mergeCell ref="E607:E608"/>
    <mergeCell ref="C607:D607"/>
    <mergeCell ref="C610:D610"/>
    <mergeCell ref="BN609:BP610"/>
    <mergeCell ref="BL609:BM610"/>
    <mergeCell ref="BJ609:BK610"/>
    <mergeCell ref="BH609:BI610"/>
    <mergeCell ref="BF609:BG610"/>
    <mergeCell ref="C606:D606"/>
    <mergeCell ref="BR157:BR158"/>
    <mergeCell ref="BS157:BS158"/>
    <mergeCell ref="BR159:BR160"/>
    <mergeCell ref="BS159:BS160"/>
    <mergeCell ref="BR161:BR162"/>
    <mergeCell ref="BS161:BS162"/>
    <mergeCell ref="BR206:BR207"/>
    <mergeCell ref="BS206:BS207"/>
    <mergeCell ref="BR208:BR209"/>
    <mergeCell ref="BS208:BS209"/>
    <mergeCell ref="AB1720:AC1721"/>
    <mergeCell ref="Z1720:AA1721"/>
    <mergeCell ref="X1720:Y1721"/>
    <mergeCell ref="P1720:U1720"/>
    <mergeCell ref="J1721:K1721"/>
    <mergeCell ref="AN1721:AO1721"/>
    <mergeCell ref="AL1721:AM1721"/>
    <mergeCell ref="AJ1721:AK1721"/>
    <mergeCell ref="AH1721:AI1721"/>
    <mergeCell ref="AF1721:AG1721"/>
    <mergeCell ref="AD1721:AE1721"/>
    <mergeCell ref="AZ1721:BA1721"/>
    <mergeCell ref="AX1721:AY1721"/>
    <mergeCell ref="AV1721:AW1721"/>
    <mergeCell ref="AT1721:AU1721"/>
    <mergeCell ref="AR1721:AS1721"/>
    <mergeCell ref="AP1721:AQ1721"/>
    <mergeCell ref="BL1721:BM1721"/>
    <mergeCell ref="BJ1721:BK1721"/>
    <mergeCell ref="BH1721:BI1721"/>
    <mergeCell ref="BF1721:BG1721"/>
    <mergeCell ref="BD1721:BE1721"/>
    <mergeCell ref="BB1721:BC1721"/>
    <mergeCell ref="G1720:G1721"/>
    <mergeCell ref="BN102:BP103"/>
    <mergeCell ref="BN108:BP109"/>
    <mergeCell ref="BC59:BP59"/>
    <mergeCell ref="B61:BP61"/>
    <mergeCell ref="B58:C58"/>
    <mergeCell ref="B605:B606"/>
    <mergeCell ref="B607:B608"/>
    <mergeCell ref="AD660:AE661"/>
    <mergeCell ref="BF458:BG459"/>
    <mergeCell ref="BF446:BG447"/>
    <mergeCell ref="B1205:B1206"/>
    <mergeCell ref="L1205:M1206"/>
    <mergeCell ref="J1205:K1206"/>
    <mergeCell ref="E1547:E1548"/>
    <mergeCell ref="C1547:D1547"/>
    <mergeCell ref="G871:G872"/>
    <mergeCell ref="G873:G874"/>
    <mergeCell ref="G875:G876"/>
    <mergeCell ref="G894:G895"/>
    <mergeCell ref="G855:G856"/>
    <mergeCell ref="G857:G858"/>
    <mergeCell ref="G859:G860"/>
    <mergeCell ref="G861:G862"/>
    <mergeCell ref="G863:G864"/>
    <mergeCell ref="G865:G866"/>
    <mergeCell ref="G843:G844"/>
    <mergeCell ref="G845:G846"/>
    <mergeCell ref="G847:G848"/>
    <mergeCell ref="G849:G850"/>
    <mergeCell ref="G851:G852"/>
    <mergeCell ref="G853:G854"/>
    <mergeCell ref="G835:G836"/>
    <mergeCell ref="G837:G838"/>
    <mergeCell ref="G839:G840"/>
    <mergeCell ref="G841:G842"/>
    <mergeCell ref="BN955:BP956"/>
    <mergeCell ref="BL446:BM447"/>
    <mergeCell ref="BJ446:BK447"/>
    <mergeCell ref="BN424:BP425"/>
    <mergeCell ref="BL424:BM425"/>
    <mergeCell ref="BN127:BP128"/>
    <mergeCell ref="AN181:BO181"/>
    <mergeCell ref="BC183:BE183"/>
    <mergeCell ref="BF430:BG431"/>
    <mergeCell ref="BR135:BR136"/>
    <mergeCell ref="BN599:BP600"/>
    <mergeCell ref="BN540:BP541"/>
    <mergeCell ref="AN594:BO594"/>
    <mergeCell ref="BC596:BE596"/>
    <mergeCell ref="AK596:BB596"/>
    <mergeCell ref="BH599:BM599"/>
    <mergeCell ref="BN422:BP423"/>
    <mergeCell ref="AN476:BO476"/>
    <mergeCell ref="BC478:BE478"/>
    <mergeCell ref="AK478:BB478"/>
    <mergeCell ref="AG476:AM476"/>
    <mergeCell ref="AN417:BO417"/>
    <mergeCell ref="AG417:AM417"/>
    <mergeCell ref="AK419:BB419"/>
    <mergeCell ref="BN363:BP364"/>
    <mergeCell ref="BN304:BP305"/>
    <mergeCell ref="AN358:BO358"/>
    <mergeCell ref="BC360:BE360"/>
    <mergeCell ref="AK360:BB360"/>
    <mergeCell ref="BH363:BM363"/>
    <mergeCell ref="AN299:BO299"/>
    <mergeCell ref="BR151:BR152"/>
    <mergeCell ref="BR153:BR154"/>
    <mergeCell ref="BR155:BR156"/>
    <mergeCell ref="BR145:BR146"/>
    <mergeCell ref="BR147:BR148"/>
    <mergeCell ref="BR149:BR150"/>
    <mergeCell ref="BR259:BR260"/>
    <mergeCell ref="BR261:BR262"/>
    <mergeCell ref="BR263:BR264"/>
    <mergeCell ref="BR249:BR250"/>
    <mergeCell ref="BR245:BR246"/>
    <mergeCell ref="BR247:BR248"/>
    <mergeCell ref="BR224:BR225"/>
    <mergeCell ref="BR226:BR227"/>
    <mergeCell ref="AG594:AM594"/>
    <mergeCell ref="B533:BP533"/>
    <mergeCell ref="H544:I545"/>
    <mergeCell ref="AF544:AG545"/>
    <mergeCell ref="AD544:AE545"/>
    <mergeCell ref="AB544:AC545"/>
    <mergeCell ref="Z544:AA545"/>
    <mergeCell ref="X544:Y545"/>
    <mergeCell ref="T544:U545"/>
    <mergeCell ref="AR544:AS545"/>
    <mergeCell ref="AP544:AQ545"/>
    <mergeCell ref="AN544:AO545"/>
    <mergeCell ref="AT600:AU600"/>
    <mergeCell ref="AR600:AS600"/>
    <mergeCell ref="R600:S600"/>
    <mergeCell ref="P600:Q600"/>
    <mergeCell ref="AH600:AI600"/>
    <mergeCell ref="AF600:AG600"/>
    <mergeCell ref="AD600:AE600"/>
    <mergeCell ref="Z599:AA600"/>
    <mergeCell ref="X599:Y600"/>
    <mergeCell ref="P599:U599"/>
    <mergeCell ref="AD599:AI599"/>
    <mergeCell ref="AB599:AC600"/>
    <mergeCell ref="AF1724:AG1725"/>
    <mergeCell ref="AD1724:AE1725"/>
    <mergeCell ref="AB1724:AC1725"/>
    <mergeCell ref="Z1724:AA1725"/>
    <mergeCell ref="X1724:Y1725"/>
    <mergeCell ref="T1724:U1725"/>
    <mergeCell ref="AR1724:AS1725"/>
    <mergeCell ref="AP1724:AQ1725"/>
    <mergeCell ref="AN1724:AO1725"/>
    <mergeCell ref="AL1724:AM1725"/>
    <mergeCell ref="AJ1724:AK1725"/>
    <mergeCell ref="AH1724:AI1725"/>
    <mergeCell ref="BD1724:BE1725"/>
    <mergeCell ref="BB1724:BC1725"/>
    <mergeCell ref="AZ1724:BA1725"/>
    <mergeCell ref="AX1724:AY1725"/>
    <mergeCell ref="AV1724:AW1725"/>
    <mergeCell ref="AT1724:AU1725"/>
    <mergeCell ref="E1722:E1723"/>
    <mergeCell ref="C1722:D1722"/>
    <mergeCell ref="B1722:B1723"/>
    <mergeCell ref="C1725:D1725"/>
    <mergeCell ref="BN1724:BP1725"/>
    <mergeCell ref="BL1724:BM1725"/>
    <mergeCell ref="BJ1724:BK1725"/>
    <mergeCell ref="BH1724:BI1725"/>
    <mergeCell ref="BF1724:BG1725"/>
    <mergeCell ref="R1722:S1723"/>
    <mergeCell ref="P1722:Q1723"/>
    <mergeCell ref="N1722:O1723"/>
    <mergeCell ref="L1722:M1723"/>
    <mergeCell ref="J1722:K1723"/>
    <mergeCell ref="H1722:I1723"/>
    <mergeCell ref="AF1722:AG1723"/>
    <mergeCell ref="AD1722:AE1723"/>
    <mergeCell ref="AB1722:AC1723"/>
    <mergeCell ref="Z1722:AA1723"/>
    <mergeCell ref="X1722:Y1723"/>
    <mergeCell ref="T1722:U1723"/>
    <mergeCell ref="AR1722:AS1723"/>
    <mergeCell ref="AP1722:AQ1723"/>
    <mergeCell ref="AN1722:AO1723"/>
    <mergeCell ref="AL1722:AM1723"/>
    <mergeCell ref="AJ1722:AK1723"/>
    <mergeCell ref="AH1722:AI1723"/>
    <mergeCell ref="BD1722:BE1723"/>
    <mergeCell ref="BB1722:BC1723"/>
    <mergeCell ref="AZ1722:BA1723"/>
    <mergeCell ref="AX1722:AY1723"/>
    <mergeCell ref="AV1722:AW1723"/>
    <mergeCell ref="AT1722:AU1723"/>
    <mergeCell ref="F1722:F1723"/>
    <mergeCell ref="F1724:F1725"/>
    <mergeCell ref="N1724:O1725"/>
    <mergeCell ref="L1724:M1725"/>
    <mergeCell ref="J1724:K1725"/>
    <mergeCell ref="H1724:I1725"/>
    <mergeCell ref="B1734:B1735"/>
    <mergeCell ref="AF1728:AG1729"/>
    <mergeCell ref="AD1728:AE1729"/>
    <mergeCell ref="AB1728:AC1729"/>
    <mergeCell ref="Z1728:AA1729"/>
    <mergeCell ref="X1728:Y1729"/>
    <mergeCell ref="T1728:U1729"/>
    <mergeCell ref="AR1728:AS1729"/>
    <mergeCell ref="AP1728:AQ1729"/>
    <mergeCell ref="AN1728:AO1729"/>
    <mergeCell ref="AL1728:AM1729"/>
    <mergeCell ref="AJ1728:AK1729"/>
    <mergeCell ref="AH1728:AI1729"/>
    <mergeCell ref="BD1728:BE1729"/>
    <mergeCell ref="BB1728:BC1729"/>
    <mergeCell ref="AZ1728:BA1729"/>
    <mergeCell ref="AX1728:AY1729"/>
    <mergeCell ref="AV1728:AW1729"/>
    <mergeCell ref="AT1728:AU1729"/>
    <mergeCell ref="E1730:E1731"/>
    <mergeCell ref="C1730:D1730"/>
    <mergeCell ref="AT1730:AU1731"/>
    <mergeCell ref="C1726:D1726"/>
    <mergeCell ref="B1726:B1727"/>
    <mergeCell ref="G1728:G1729"/>
    <mergeCell ref="F1728:F1729"/>
    <mergeCell ref="C1729:D1729"/>
    <mergeCell ref="BN1728:BP1729"/>
    <mergeCell ref="BL1728:BM1729"/>
    <mergeCell ref="BJ1728:BK1729"/>
    <mergeCell ref="BH1728:BI1729"/>
    <mergeCell ref="BF1728:BG1729"/>
    <mergeCell ref="R1726:S1727"/>
    <mergeCell ref="P1726:Q1727"/>
    <mergeCell ref="N1726:O1727"/>
    <mergeCell ref="L1726:M1727"/>
    <mergeCell ref="J1726:K1727"/>
    <mergeCell ref="H1726:I1727"/>
    <mergeCell ref="AF1726:AG1727"/>
    <mergeCell ref="AD1726:AE1727"/>
    <mergeCell ref="AB1726:AC1727"/>
    <mergeCell ref="Z1726:AA1727"/>
    <mergeCell ref="X1726:Y1727"/>
    <mergeCell ref="T1726:U1727"/>
    <mergeCell ref="AR1726:AS1727"/>
    <mergeCell ref="AP1726:AQ1727"/>
    <mergeCell ref="AN1726:AO1727"/>
    <mergeCell ref="AL1726:AM1727"/>
    <mergeCell ref="AJ1726:AK1727"/>
    <mergeCell ref="AH1726:AI1727"/>
    <mergeCell ref="BD1726:BE1727"/>
    <mergeCell ref="BB1726:BC1727"/>
    <mergeCell ref="AZ1726:BA1727"/>
    <mergeCell ref="AX1726:AY1727"/>
    <mergeCell ref="AV1726:AW1727"/>
    <mergeCell ref="AT1726:AU1727"/>
    <mergeCell ref="E1728:E1729"/>
    <mergeCell ref="C1728:D1728"/>
    <mergeCell ref="B1728:B1729"/>
    <mergeCell ref="F1726:F1727"/>
    <mergeCell ref="E1726:E1727"/>
    <mergeCell ref="B1730:B1731"/>
    <mergeCell ref="G1732:G1733"/>
    <mergeCell ref="F1732:F1733"/>
    <mergeCell ref="C1733:D1733"/>
    <mergeCell ref="BN1732:BP1733"/>
    <mergeCell ref="BL1732:BM1733"/>
    <mergeCell ref="BJ1732:BK1733"/>
    <mergeCell ref="BH1732:BI1733"/>
    <mergeCell ref="BF1732:BG1733"/>
    <mergeCell ref="R1730:S1731"/>
    <mergeCell ref="P1730:Q1731"/>
    <mergeCell ref="N1730:O1731"/>
    <mergeCell ref="L1730:M1731"/>
    <mergeCell ref="J1730:K1731"/>
    <mergeCell ref="H1730:I1731"/>
    <mergeCell ref="AF1730:AG1731"/>
    <mergeCell ref="AD1730:AE1731"/>
    <mergeCell ref="AB1730:AC1731"/>
    <mergeCell ref="Z1730:AA1731"/>
    <mergeCell ref="X1730:Y1731"/>
    <mergeCell ref="T1730:U1731"/>
    <mergeCell ref="AR1730:AS1731"/>
    <mergeCell ref="AP1730:AQ1731"/>
    <mergeCell ref="AN1730:AO1731"/>
    <mergeCell ref="AL1730:AM1731"/>
    <mergeCell ref="AJ1730:AK1731"/>
    <mergeCell ref="AH1730:AI1731"/>
    <mergeCell ref="BD1730:BE1731"/>
    <mergeCell ref="BB1730:BC1731"/>
    <mergeCell ref="AZ1730:BA1731"/>
    <mergeCell ref="AX1730:AY1731"/>
    <mergeCell ref="AV1730:AW1731"/>
    <mergeCell ref="C1732:D1732"/>
    <mergeCell ref="B1732:B1733"/>
    <mergeCell ref="G1730:G1731"/>
    <mergeCell ref="F1730:F1731"/>
    <mergeCell ref="C1731:D1731"/>
    <mergeCell ref="BN1730:BP1731"/>
    <mergeCell ref="BL1730:BM1731"/>
    <mergeCell ref="BJ1730:BK1731"/>
    <mergeCell ref="BH1730:BI1731"/>
    <mergeCell ref="BF1730:BG1731"/>
    <mergeCell ref="E1732:E1733"/>
    <mergeCell ref="P1734:Q1735"/>
    <mergeCell ref="N1734:O1735"/>
    <mergeCell ref="L1734:M1735"/>
    <mergeCell ref="J1734:K1735"/>
    <mergeCell ref="H1734:I1735"/>
    <mergeCell ref="AF1734:AG1735"/>
    <mergeCell ref="AD1734:AE1735"/>
    <mergeCell ref="AB1734:AC1735"/>
    <mergeCell ref="Z1734:AA1735"/>
    <mergeCell ref="X1734:Y1735"/>
    <mergeCell ref="T1734:U1735"/>
    <mergeCell ref="AR1734:AS1735"/>
    <mergeCell ref="AP1734:AQ1735"/>
    <mergeCell ref="AN1734:AO1735"/>
    <mergeCell ref="AL1734:AM1735"/>
    <mergeCell ref="AJ1734:AK1735"/>
    <mergeCell ref="AH1734:AI1735"/>
    <mergeCell ref="BD1734:BE1735"/>
    <mergeCell ref="BB1734:BC1735"/>
    <mergeCell ref="AZ1734:BA1735"/>
    <mergeCell ref="AX1734:AY1735"/>
    <mergeCell ref="AV1734:AW1735"/>
    <mergeCell ref="AT1734:AU1735"/>
    <mergeCell ref="E1736:E1737"/>
    <mergeCell ref="C1736:D1736"/>
    <mergeCell ref="AF1732:AG1733"/>
    <mergeCell ref="AD1732:AE1733"/>
    <mergeCell ref="AB1732:AC1733"/>
    <mergeCell ref="Z1732:AA1733"/>
    <mergeCell ref="X1732:Y1733"/>
    <mergeCell ref="T1732:U1733"/>
    <mergeCell ref="AR1732:AS1733"/>
    <mergeCell ref="AP1732:AQ1733"/>
    <mergeCell ref="AN1732:AO1733"/>
    <mergeCell ref="AL1732:AM1733"/>
    <mergeCell ref="AJ1732:AK1733"/>
    <mergeCell ref="AH1732:AI1733"/>
    <mergeCell ref="BD1732:BE1733"/>
    <mergeCell ref="BB1732:BC1733"/>
    <mergeCell ref="AZ1732:BA1733"/>
    <mergeCell ref="AX1732:AY1733"/>
    <mergeCell ref="AV1732:AW1733"/>
    <mergeCell ref="AT1732:AU1733"/>
    <mergeCell ref="E1734:E1735"/>
    <mergeCell ref="C1734:D1734"/>
    <mergeCell ref="B1736:B1737"/>
    <mergeCell ref="G1734:G1735"/>
    <mergeCell ref="F1734:F1735"/>
    <mergeCell ref="C1735:D1735"/>
    <mergeCell ref="BN1734:BP1735"/>
    <mergeCell ref="BL1734:BM1735"/>
    <mergeCell ref="BJ1734:BK1735"/>
    <mergeCell ref="BH1734:BI1735"/>
    <mergeCell ref="BF1734:BG1735"/>
    <mergeCell ref="AF1736:AG1737"/>
    <mergeCell ref="AD1736:AE1737"/>
    <mergeCell ref="AB1736:AC1737"/>
    <mergeCell ref="Z1736:AA1737"/>
    <mergeCell ref="X1736:Y1737"/>
    <mergeCell ref="T1736:U1737"/>
    <mergeCell ref="AR1736:AS1737"/>
    <mergeCell ref="AP1736:AQ1737"/>
    <mergeCell ref="AN1736:AO1737"/>
    <mergeCell ref="AL1736:AM1737"/>
    <mergeCell ref="AJ1736:AK1737"/>
    <mergeCell ref="AH1736:AI1737"/>
    <mergeCell ref="BD1736:BE1737"/>
    <mergeCell ref="BB1736:BC1737"/>
    <mergeCell ref="AZ1736:BA1737"/>
    <mergeCell ref="AX1736:AY1737"/>
    <mergeCell ref="AV1736:AW1737"/>
    <mergeCell ref="AT1736:AU1737"/>
    <mergeCell ref="AF1738:AG1739"/>
    <mergeCell ref="AD1738:AE1739"/>
    <mergeCell ref="AB1738:AC1739"/>
    <mergeCell ref="Z1738:AA1739"/>
    <mergeCell ref="X1738:Y1739"/>
    <mergeCell ref="T1738:U1739"/>
    <mergeCell ref="AR1738:AS1739"/>
    <mergeCell ref="AP1738:AQ1739"/>
    <mergeCell ref="AN1738:AO1739"/>
    <mergeCell ref="AL1738:AM1739"/>
    <mergeCell ref="AJ1738:AK1739"/>
    <mergeCell ref="AH1738:AI1739"/>
    <mergeCell ref="BD1738:BE1739"/>
    <mergeCell ref="BB1738:BC1739"/>
    <mergeCell ref="AZ1738:BA1739"/>
    <mergeCell ref="AX1738:AY1739"/>
    <mergeCell ref="AV1738:AW1739"/>
    <mergeCell ref="AT1738:AU1739"/>
    <mergeCell ref="BJ1738:BK1739"/>
    <mergeCell ref="BH1738:BI1739"/>
    <mergeCell ref="BF1738:BG1739"/>
    <mergeCell ref="B1738:B1739"/>
    <mergeCell ref="R1738:S1739"/>
    <mergeCell ref="P1738:Q1739"/>
    <mergeCell ref="N1738:O1739"/>
    <mergeCell ref="L1738:M1739"/>
    <mergeCell ref="J1738:K1739"/>
    <mergeCell ref="H1738:I1739"/>
    <mergeCell ref="G1736:G1737"/>
    <mergeCell ref="F1736:F1737"/>
    <mergeCell ref="C1737:D1737"/>
    <mergeCell ref="BN1736:BP1737"/>
    <mergeCell ref="BL1736:BM1737"/>
    <mergeCell ref="BJ1736:BK1737"/>
    <mergeCell ref="BH1736:BI1737"/>
    <mergeCell ref="BF1736:BG1737"/>
    <mergeCell ref="R1734:S1735"/>
    <mergeCell ref="AD1744:AE1745"/>
    <mergeCell ref="AB1744:AC1745"/>
    <mergeCell ref="Z1744:AA1745"/>
    <mergeCell ref="X1744:Y1745"/>
    <mergeCell ref="T1744:U1745"/>
    <mergeCell ref="AR1744:AS1745"/>
    <mergeCell ref="AP1744:AQ1745"/>
    <mergeCell ref="AN1744:AO1745"/>
    <mergeCell ref="AL1744:AM1745"/>
    <mergeCell ref="AJ1744:AK1745"/>
    <mergeCell ref="AH1744:AI1745"/>
    <mergeCell ref="BD1744:BE1745"/>
    <mergeCell ref="BB1744:BC1745"/>
    <mergeCell ref="AZ1744:BA1745"/>
    <mergeCell ref="AX1744:AY1745"/>
    <mergeCell ref="AV1744:AW1745"/>
    <mergeCell ref="AT1744:AU1745"/>
    <mergeCell ref="AZ1740:BA1741"/>
    <mergeCell ref="AX1740:AY1741"/>
    <mergeCell ref="AV1740:AW1741"/>
    <mergeCell ref="AT1740:AU1741"/>
    <mergeCell ref="B1740:B1741"/>
    <mergeCell ref="G1738:G1739"/>
    <mergeCell ref="F1738:F1739"/>
    <mergeCell ref="C1739:D1739"/>
    <mergeCell ref="E1746:E1747"/>
    <mergeCell ref="C1746:D1746"/>
    <mergeCell ref="B1742:B1743"/>
    <mergeCell ref="G1744:G1745"/>
    <mergeCell ref="F1744:F1745"/>
    <mergeCell ref="C1745:D1745"/>
    <mergeCell ref="BN1744:BP1745"/>
    <mergeCell ref="BL1744:BM1745"/>
    <mergeCell ref="BJ1744:BK1745"/>
    <mergeCell ref="BH1744:BI1745"/>
    <mergeCell ref="BF1744:BG1745"/>
    <mergeCell ref="R1742:S1743"/>
    <mergeCell ref="P1742:Q1743"/>
    <mergeCell ref="N1742:O1743"/>
    <mergeCell ref="L1742:M1743"/>
    <mergeCell ref="J1742:K1743"/>
    <mergeCell ref="H1742:I1743"/>
    <mergeCell ref="AF1742:AG1743"/>
    <mergeCell ref="AD1742:AE1743"/>
    <mergeCell ref="AB1742:AC1743"/>
    <mergeCell ref="Z1742:AA1743"/>
    <mergeCell ref="X1742:Y1743"/>
    <mergeCell ref="T1742:U1743"/>
    <mergeCell ref="AR1742:AS1743"/>
    <mergeCell ref="AP1742:AQ1743"/>
    <mergeCell ref="AN1742:AO1743"/>
    <mergeCell ref="AL1742:AM1743"/>
    <mergeCell ref="AJ1742:AK1743"/>
    <mergeCell ref="AH1742:AI1743"/>
    <mergeCell ref="BD1742:BE1743"/>
    <mergeCell ref="BB1742:BC1743"/>
    <mergeCell ref="AZ1742:BA1743"/>
    <mergeCell ref="AX1742:AY1743"/>
    <mergeCell ref="AV1742:AW1743"/>
    <mergeCell ref="C1744:D1744"/>
    <mergeCell ref="E1738:E1739"/>
    <mergeCell ref="C1738:D1738"/>
    <mergeCell ref="BN1738:BP1739"/>
    <mergeCell ref="BL1738:BM1739"/>
    <mergeCell ref="B1744:B1745"/>
    <mergeCell ref="G1742:G1743"/>
    <mergeCell ref="F1742:F1743"/>
    <mergeCell ref="C1743:D1743"/>
    <mergeCell ref="BN1742:BP1743"/>
    <mergeCell ref="V1746:W1747"/>
    <mergeCell ref="BL1742:BM1743"/>
    <mergeCell ref="BJ1742:BK1743"/>
    <mergeCell ref="BH1742:BI1743"/>
    <mergeCell ref="BF1742:BG1743"/>
    <mergeCell ref="E1742:E1743"/>
    <mergeCell ref="C1742:D1742"/>
    <mergeCell ref="AT1742:AU1743"/>
    <mergeCell ref="V1744:W1745"/>
    <mergeCell ref="G1740:G1741"/>
    <mergeCell ref="F1740:F1741"/>
    <mergeCell ref="C1741:D1741"/>
    <mergeCell ref="E1744:E1745"/>
    <mergeCell ref="R1744:S1745"/>
    <mergeCell ref="P1744:Q1745"/>
    <mergeCell ref="N1744:O1745"/>
    <mergeCell ref="L1744:M1745"/>
    <mergeCell ref="J1744:K1745"/>
    <mergeCell ref="H1744:I1745"/>
    <mergeCell ref="AF1744:AG1745"/>
    <mergeCell ref="AF1748:AG1749"/>
    <mergeCell ref="AD1748:AE1749"/>
    <mergeCell ref="AB1748:AC1749"/>
    <mergeCell ref="Z1748:AA1749"/>
    <mergeCell ref="X1748:Y1749"/>
    <mergeCell ref="T1748:U1749"/>
    <mergeCell ref="AR1748:AS1749"/>
    <mergeCell ref="AP1748:AQ1749"/>
    <mergeCell ref="AN1748:AO1749"/>
    <mergeCell ref="AL1748:AM1749"/>
    <mergeCell ref="AJ1748:AK1749"/>
    <mergeCell ref="AH1748:AI1749"/>
    <mergeCell ref="BD1748:BE1749"/>
    <mergeCell ref="BB1748:BC1749"/>
    <mergeCell ref="AZ1748:BA1749"/>
    <mergeCell ref="AX1748:AY1749"/>
    <mergeCell ref="AV1748:AW1749"/>
    <mergeCell ref="AT1748:AU1749"/>
    <mergeCell ref="BN1740:BP1741"/>
    <mergeCell ref="BL1740:BM1741"/>
    <mergeCell ref="BJ1740:BK1741"/>
    <mergeCell ref="BH1740:BI1741"/>
    <mergeCell ref="BF1740:BG1741"/>
    <mergeCell ref="E1740:E1741"/>
    <mergeCell ref="C1740:D1740"/>
    <mergeCell ref="AF1740:AG1741"/>
    <mergeCell ref="AD1740:AE1741"/>
    <mergeCell ref="AB1740:AC1741"/>
    <mergeCell ref="Z1740:AA1741"/>
    <mergeCell ref="X1740:Y1741"/>
    <mergeCell ref="T1740:U1741"/>
    <mergeCell ref="AR1740:AS1741"/>
    <mergeCell ref="AP1740:AQ1741"/>
    <mergeCell ref="AN1740:AO1741"/>
    <mergeCell ref="AL1740:AM1741"/>
    <mergeCell ref="AJ1740:AK1741"/>
    <mergeCell ref="AH1740:AI1741"/>
    <mergeCell ref="BD1740:BE1741"/>
    <mergeCell ref="BB1740:BC1741"/>
    <mergeCell ref="E1750:E1751"/>
    <mergeCell ref="C1750:D1750"/>
    <mergeCell ref="B1746:B1747"/>
    <mergeCell ref="G1748:G1749"/>
    <mergeCell ref="F1748:F1749"/>
    <mergeCell ref="C1749:D1749"/>
    <mergeCell ref="BN1748:BP1749"/>
    <mergeCell ref="BL1748:BM1749"/>
    <mergeCell ref="BJ1748:BK1749"/>
    <mergeCell ref="BH1748:BI1749"/>
    <mergeCell ref="BF1748:BG1749"/>
    <mergeCell ref="R1746:S1747"/>
    <mergeCell ref="P1746:Q1747"/>
    <mergeCell ref="N1746:O1747"/>
    <mergeCell ref="L1746:M1747"/>
    <mergeCell ref="J1746:K1747"/>
    <mergeCell ref="H1746:I1747"/>
    <mergeCell ref="AF1746:AG1747"/>
    <mergeCell ref="AD1746:AE1747"/>
    <mergeCell ref="AB1746:AC1747"/>
    <mergeCell ref="Z1746:AA1747"/>
    <mergeCell ref="X1746:Y1747"/>
    <mergeCell ref="T1746:U1747"/>
    <mergeCell ref="AR1746:AS1747"/>
    <mergeCell ref="AP1746:AQ1747"/>
    <mergeCell ref="AN1746:AO1747"/>
    <mergeCell ref="AL1746:AM1747"/>
    <mergeCell ref="AJ1746:AK1747"/>
    <mergeCell ref="AH1746:AI1747"/>
    <mergeCell ref="BD1746:BE1747"/>
    <mergeCell ref="BB1746:BC1747"/>
    <mergeCell ref="AZ1746:BA1747"/>
    <mergeCell ref="AX1746:AY1747"/>
    <mergeCell ref="AV1746:AW1747"/>
    <mergeCell ref="AT1746:AU1747"/>
    <mergeCell ref="E1748:E1749"/>
    <mergeCell ref="C1748:D1748"/>
    <mergeCell ref="B1748:B1749"/>
    <mergeCell ref="G1746:G1747"/>
    <mergeCell ref="F1746:F1747"/>
    <mergeCell ref="C1747:D1747"/>
    <mergeCell ref="BN1746:BP1747"/>
    <mergeCell ref="BL1746:BM1747"/>
    <mergeCell ref="BJ1746:BK1747"/>
    <mergeCell ref="BH1746:BI1747"/>
    <mergeCell ref="BF1746:BG1747"/>
    <mergeCell ref="V1748:W1749"/>
    <mergeCell ref="V1750:W1751"/>
    <mergeCell ref="R1748:S1749"/>
    <mergeCell ref="P1748:Q1749"/>
    <mergeCell ref="N1748:O1749"/>
    <mergeCell ref="L1748:M1749"/>
    <mergeCell ref="J1748:K1749"/>
    <mergeCell ref="H1748:I1749"/>
    <mergeCell ref="BD1754:BE1755"/>
    <mergeCell ref="BB1754:BC1755"/>
    <mergeCell ref="AZ1754:BA1755"/>
    <mergeCell ref="AX1754:AY1755"/>
    <mergeCell ref="AV1754:AW1755"/>
    <mergeCell ref="AT1754:AU1755"/>
    <mergeCell ref="E1754:E1755"/>
    <mergeCell ref="C1754:D1754"/>
    <mergeCell ref="B1750:B1751"/>
    <mergeCell ref="F1752:F1753"/>
    <mergeCell ref="C1753:D1753"/>
    <mergeCell ref="BN1752:BP1753"/>
    <mergeCell ref="BL1752:BM1753"/>
    <mergeCell ref="BJ1752:BK1753"/>
    <mergeCell ref="BH1752:BI1753"/>
    <mergeCell ref="BF1752:BG1753"/>
    <mergeCell ref="R1750:S1751"/>
    <mergeCell ref="P1750:Q1751"/>
    <mergeCell ref="N1750:O1751"/>
    <mergeCell ref="L1750:M1751"/>
    <mergeCell ref="J1750:K1751"/>
    <mergeCell ref="H1750:I1751"/>
    <mergeCell ref="AF1750:AG1751"/>
    <mergeCell ref="AD1750:AE1751"/>
    <mergeCell ref="AB1750:AC1751"/>
    <mergeCell ref="Z1750:AA1751"/>
    <mergeCell ref="X1750:Y1751"/>
    <mergeCell ref="T1750:U1751"/>
    <mergeCell ref="AR1750:AS1751"/>
    <mergeCell ref="AP1750:AQ1751"/>
    <mergeCell ref="AN1750:AO1751"/>
    <mergeCell ref="AL1750:AM1751"/>
    <mergeCell ref="AJ1750:AK1751"/>
    <mergeCell ref="AH1750:AI1751"/>
    <mergeCell ref="BD1750:BE1751"/>
    <mergeCell ref="BB1750:BC1751"/>
    <mergeCell ref="AZ1750:BA1751"/>
    <mergeCell ref="AX1750:AY1751"/>
    <mergeCell ref="AV1750:AW1751"/>
    <mergeCell ref="AT1750:AU1751"/>
    <mergeCell ref="E1752:E1753"/>
    <mergeCell ref="C1752:D1752"/>
    <mergeCell ref="B1752:B1753"/>
    <mergeCell ref="F1750:F1751"/>
    <mergeCell ref="C1751:D1751"/>
    <mergeCell ref="BN1750:BP1751"/>
    <mergeCell ref="BL1750:BM1751"/>
    <mergeCell ref="BJ1750:BK1751"/>
    <mergeCell ref="BH1750:BI1751"/>
    <mergeCell ref="BF1750:BG1751"/>
    <mergeCell ref="AP1752:AQ1753"/>
    <mergeCell ref="AN1752:AO1753"/>
    <mergeCell ref="AL1752:AM1753"/>
    <mergeCell ref="AJ1752:AK1753"/>
    <mergeCell ref="AH1752:AI1753"/>
    <mergeCell ref="BD1752:BE1753"/>
    <mergeCell ref="BB1752:BC1753"/>
    <mergeCell ref="AZ1752:BA1753"/>
    <mergeCell ref="AX1752:AY1753"/>
    <mergeCell ref="AV1752:AW1753"/>
    <mergeCell ref="AT1752:AU1753"/>
    <mergeCell ref="G1750:G1751"/>
    <mergeCell ref="G1752:G1753"/>
    <mergeCell ref="G1754:G1755"/>
    <mergeCell ref="AR1758:AS1759"/>
    <mergeCell ref="AP1758:AQ1759"/>
    <mergeCell ref="AN1758:AO1759"/>
    <mergeCell ref="AL1758:AM1759"/>
    <mergeCell ref="AJ1758:AK1759"/>
    <mergeCell ref="AH1758:AI1759"/>
    <mergeCell ref="BD1758:BE1759"/>
    <mergeCell ref="BB1758:BC1759"/>
    <mergeCell ref="AZ1758:BA1759"/>
    <mergeCell ref="AX1758:AY1759"/>
    <mergeCell ref="AV1758:AW1759"/>
    <mergeCell ref="AT1758:AU1759"/>
    <mergeCell ref="R1756:S1757"/>
    <mergeCell ref="P1756:Q1757"/>
    <mergeCell ref="BN1754:BP1755"/>
    <mergeCell ref="BL1754:BM1755"/>
    <mergeCell ref="BJ1754:BK1755"/>
    <mergeCell ref="BH1754:BI1755"/>
    <mergeCell ref="BF1754:BG1755"/>
    <mergeCell ref="BN1758:BP1759"/>
    <mergeCell ref="BL1758:BM1759"/>
    <mergeCell ref="BJ1758:BK1759"/>
    <mergeCell ref="BH1758:BI1759"/>
    <mergeCell ref="BF1758:BG1759"/>
    <mergeCell ref="N1756:O1757"/>
    <mergeCell ref="L1756:M1757"/>
    <mergeCell ref="J1756:K1757"/>
    <mergeCell ref="H1756:I1757"/>
    <mergeCell ref="AF1756:AG1757"/>
    <mergeCell ref="AD1756:AE1757"/>
    <mergeCell ref="AB1756:AC1757"/>
    <mergeCell ref="Z1756:AA1757"/>
    <mergeCell ref="X1756:Y1757"/>
    <mergeCell ref="T1756:U1757"/>
    <mergeCell ref="AR1756:AS1757"/>
    <mergeCell ref="AP1756:AQ1757"/>
    <mergeCell ref="AN1756:AO1757"/>
    <mergeCell ref="AL1756:AM1757"/>
    <mergeCell ref="AJ1756:AK1757"/>
    <mergeCell ref="AH1756:AI1757"/>
    <mergeCell ref="BD1756:BE1757"/>
    <mergeCell ref="BB1756:BC1757"/>
    <mergeCell ref="AZ1756:BA1757"/>
    <mergeCell ref="AX1756:AY1757"/>
    <mergeCell ref="AV1756:AW1757"/>
    <mergeCell ref="AT1756:AU1757"/>
    <mergeCell ref="BN1756:BP1757"/>
    <mergeCell ref="BL1756:BM1757"/>
    <mergeCell ref="BJ1756:BK1757"/>
    <mergeCell ref="BH1756:BI1757"/>
    <mergeCell ref="BF1756:BG1757"/>
    <mergeCell ref="R1754:S1755"/>
    <mergeCell ref="P1754:Q1755"/>
    <mergeCell ref="N1754:O1755"/>
    <mergeCell ref="L1754:M1755"/>
    <mergeCell ref="J1754:K1755"/>
    <mergeCell ref="H1754:I1755"/>
    <mergeCell ref="AF1754:AG1755"/>
    <mergeCell ref="AD1754:AE1755"/>
    <mergeCell ref="AB1754:AC1755"/>
    <mergeCell ref="Z1754:AA1755"/>
    <mergeCell ref="X1754:Y1755"/>
    <mergeCell ref="T1754:U1755"/>
    <mergeCell ref="AR1754:AS1755"/>
    <mergeCell ref="B1769:C1769"/>
    <mergeCell ref="BK1767:BM1767"/>
    <mergeCell ref="BG1767:BI1767"/>
    <mergeCell ref="BB1767:BF1767"/>
    <mergeCell ref="AU1767:AW1767"/>
    <mergeCell ref="AQ1767:AS1767"/>
    <mergeCell ref="AM1769:AP1769"/>
    <mergeCell ref="AJ1769:AL1769"/>
    <mergeCell ref="AF1769:AH1769"/>
    <mergeCell ref="AB1769:AE1769"/>
    <mergeCell ref="Y1769:AA1769"/>
    <mergeCell ref="BK1769:BM1769"/>
    <mergeCell ref="BG1769:BI1769"/>
    <mergeCell ref="BB1769:BF1769"/>
    <mergeCell ref="AU1769:AW1769"/>
    <mergeCell ref="AQ1769:AS1769"/>
    <mergeCell ref="D1764:E1765"/>
    <mergeCell ref="H1764:I1765"/>
    <mergeCell ref="J1764:K1765"/>
    <mergeCell ref="L1764:M1765"/>
    <mergeCell ref="N1764:O1765"/>
    <mergeCell ref="P1764:Q1765"/>
    <mergeCell ref="R1764:S1765"/>
    <mergeCell ref="T1764:U1765"/>
    <mergeCell ref="X1764:Y1765"/>
    <mergeCell ref="Z1764:AA1765"/>
    <mergeCell ref="AB1764:AC1765"/>
    <mergeCell ref="AD1764:AE1765"/>
    <mergeCell ref="AF1764:AG1765"/>
    <mergeCell ref="AJ1764:AK1765"/>
    <mergeCell ref="AL1764:AM1765"/>
    <mergeCell ref="B1767:C1767"/>
    <mergeCell ref="AM1767:AP1767"/>
    <mergeCell ref="AJ1767:AL1767"/>
    <mergeCell ref="AF1767:AH1767"/>
    <mergeCell ref="AB1767:AE1767"/>
    <mergeCell ref="Y1767:AA1767"/>
    <mergeCell ref="E1767:H1767"/>
    <mergeCell ref="J1767:L1767"/>
    <mergeCell ref="N1767:P1767"/>
    <mergeCell ref="Q1767:T1767"/>
    <mergeCell ref="U1767:W1767"/>
    <mergeCell ref="E1769:H1769"/>
    <mergeCell ref="J1769:L1769"/>
    <mergeCell ref="N1769:P1769"/>
    <mergeCell ref="Q1769:T1769"/>
    <mergeCell ref="U1769:W1769"/>
    <mergeCell ref="AR1752:AS1753"/>
    <mergeCell ref="C1684:D1684"/>
    <mergeCell ref="R1687:S1688"/>
    <mergeCell ref="P1687:Q1688"/>
    <mergeCell ref="C1685:D1685"/>
    <mergeCell ref="B1685:B1686"/>
    <mergeCell ref="B1687:B1688"/>
    <mergeCell ref="R1689:S1690"/>
    <mergeCell ref="P1689:Q1690"/>
    <mergeCell ref="N1689:O1690"/>
    <mergeCell ref="L1689:M1690"/>
    <mergeCell ref="J1689:K1690"/>
    <mergeCell ref="H1689:I1690"/>
    <mergeCell ref="AF1689:AG1690"/>
    <mergeCell ref="AD1689:AE1690"/>
    <mergeCell ref="AB1689:AC1690"/>
    <mergeCell ref="Z1689:AA1690"/>
    <mergeCell ref="X1689:Y1690"/>
    <mergeCell ref="T1689:U1690"/>
    <mergeCell ref="P1762:Q1763"/>
    <mergeCell ref="N1762:O1763"/>
    <mergeCell ref="L1762:M1763"/>
    <mergeCell ref="AJ1762:AK1763"/>
    <mergeCell ref="AH1762:AI1763"/>
    <mergeCell ref="AF1762:AG1763"/>
    <mergeCell ref="AD1762:AE1763"/>
    <mergeCell ref="AB1762:AC1763"/>
    <mergeCell ref="Z1762:AA1763"/>
    <mergeCell ref="AV1762:AW1763"/>
    <mergeCell ref="AT1762:AU1763"/>
    <mergeCell ref="AR1762:AS1763"/>
    <mergeCell ref="AP1762:AQ1763"/>
    <mergeCell ref="AN1762:AO1763"/>
    <mergeCell ref="AL1762:AM1763"/>
    <mergeCell ref="E1760:E1761"/>
    <mergeCell ref="C1760:D1760"/>
    <mergeCell ref="B1760:B1761"/>
    <mergeCell ref="R1760:S1761"/>
    <mergeCell ref="P1760:Q1761"/>
    <mergeCell ref="N1760:O1761"/>
    <mergeCell ref="L1760:M1761"/>
    <mergeCell ref="J1760:K1761"/>
    <mergeCell ref="H1760:I1761"/>
    <mergeCell ref="AF1760:AG1761"/>
    <mergeCell ref="AD1760:AE1761"/>
    <mergeCell ref="AB1760:AC1761"/>
    <mergeCell ref="Z1760:AA1761"/>
    <mergeCell ref="X1760:Y1761"/>
    <mergeCell ref="T1760:U1761"/>
    <mergeCell ref="AR1760:AS1761"/>
    <mergeCell ref="AP1760:AQ1761"/>
    <mergeCell ref="AN1760:AO1761"/>
    <mergeCell ref="AL1760:AM1761"/>
    <mergeCell ref="AJ1760:AK1761"/>
    <mergeCell ref="AH1760:AI1761"/>
    <mergeCell ref="AV1760:AW1761"/>
    <mergeCell ref="AT1760:AU1761"/>
    <mergeCell ref="E1758:E1759"/>
    <mergeCell ref="C1758:D1758"/>
    <mergeCell ref="B1758:B1759"/>
    <mergeCell ref="F1760:F1761"/>
    <mergeCell ref="F1758:F1759"/>
    <mergeCell ref="R1758:S1759"/>
    <mergeCell ref="P1758:Q1759"/>
    <mergeCell ref="B1762:C1763"/>
    <mergeCell ref="C1761:D1761"/>
    <mergeCell ref="C1759:D1759"/>
    <mergeCell ref="B1754:B1755"/>
    <mergeCell ref="F1756:F1757"/>
    <mergeCell ref="C1757:D1757"/>
    <mergeCell ref="E1756:E1757"/>
    <mergeCell ref="C1756:D1756"/>
    <mergeCell ref="B1756:B1757"/>
    <mergeCell ref="F1754:F1755"/>
    <mergeCell ref="C1755:D1755"/>
    <mergeCell ref="R1752:S1753"/>
    <mergeCell ref="P1752:Q1753"/>
    <mergeCell ref="N1752:O1753"/>
    <mergeCell ref="L1752:M1753"/>
    <mergeCell ref="J1752:K1753"/>
    <mergeCell ref="H1752:I1753"/>
    <mergeCell ref="AF1752:AG1753"/>
    <mergeCell ref="AD1752:AE1753"/>
    <mergeCell ref="AB1752:AC1753"/>
    <mergeCell ref="Z1752:AA1753"/>
    <mergeCell ref="X1752:Y1753"/>
    <mergeCell ref="T1752:U1753"/>
    <mergeCell ref="B1764:C1764"/>
    <mergeCell ref="AH1764:AI1765"/>
    <mergeCell ref="N1758:O1759"/>
    <mergeCell ref="L1758:M1759"/>
    <mergeCell ref="J1758:K1759"/>
    <mergeCell ref="H1758:I1759"/>
    <mergeCell ref="AF1758:AG1759"/>
    <mergeCell ref="AD1758:AE1759"/>
    <mergeCell ref="AB1758:AC1759"/>
    <mergeCell ref="Z1758:AA1759"/>
    <mergeCell ref="X1758:Y1759"/>
    <mergeCell ref="T1758:U1759"/>
    <mergeCell ref="J1762:K1763"/>
    <mergeCell ref="H1762:I1763"/>
    <mergeCell ref="D1762:E1763"/>
    <mergeCell ref="G1756:G1757"/>
    <mergeCell ref="G1758:G1759"/>
    <mergeCell ref="G1760:G1761"/>
    <mergeCell ref="V1752:W1753"/>
    <mergeCell ref="V1754:W1755"/>
    <mergeCell ref="V1756:W1757"/>
    <mergeCell ref="V1758:W1759"/>
    <mergeCell ref="V1760:W1761"/>
    <mergeCell ref="V1762:W1763"/>
    <mergeCell ref="V1764:W1765"/>
    <mergeCell ref="AP1754:AQ1755"/>
    <mergeCell ref="AN1754:AO1755"/>
    <mergeCell ref="AL1754:AM1755"/>
    <mergeCell ref="AJ1754:AK1755"/>
    <mergeCell ref="AH1754:AI1755"/>
    <mergeCell ref="X1762:Y1763"/>
    <mergeCell ref="T1762:U1763"/>
    <mergeCell ref="R1762:S1763"/>
    <mergeCell ref="C1664:D1664"/>
    <mergeCell ref="BL1663:BM1664"/>
    <mergeCell ref="BJ1663:BK1664"/>
    <mergeCell ref="BH1663:BI1664"/>
    <mergeCell ref="BF1663:BG1664"/>
    <mergeCell ref="C1673:D1673"/>
    <mergeCell ref="C1677:D1677"/>
    <mergeCell ref="C1681:D1681"/>
    <mergeCell ref="BN1681:BP1682"/>
    <mergeCell ref="BL1681:BM1682"/>
    <mergeCell ref="BJ1681:BK1682"/>
    <mergeCell ref="BH1681:BI1682"/>
    <mergeCell ref="BF1681:BG1682"/>
    <mergeCell ref="R1683:S1684"/>
    <mergeCell ref="P1683:Q1684"/>
    <mergeCell ref="N1683:O1684"/>
    <mergeCell ref="L1683:M1684"/>
    <mergeCell ref="J1683:K1684"/>
    <mergeCell ref="H1683:I1684"/>
    <mergeCell ref="AF1683:AG1684"/>
    <mergeCell ref="AD1683:AE1684"/>
    <mergeCell ref="AB1683:AC1684"/>
    <mergeCell ref="Z1683:AA1684"/>
    <mergeCell ref="X1683:Y1684"/>
    <mergeCell ref="T1683:U1684"/>
    <mergeCell ref="E1683:E1684"/>
    <mergeCell ref="C1683:D1683"/>
    <mergeCell ref="AR1683:AS1684"/>
    <mergeCell ref="AP1683:AQ1684"/>
    <mergeCell ref="AN1683:AO1684"/>
    <mergeCell ref="AL1683:AM1684"/>
    <mergeCell ref="AR1689:AS1690"/>
    <mergeCell ref="AP1689:AQ1690"/>
    <mergeCell ref="AN1689:AO1690"/>
    <mergeCell ref="AL1689:AM1690"/>
    <mergeCell ref="AJ1689:AK1690"/>
    <mergeCell ref="AH1689:AI1690"/>
    <mergeCell ref="BD1689:BE1690"/>
    <mergeCell ref="BB1689:BC1690"/>
    <mergeCell ref="AZ1689:BA1690"/>
    <mergeCell ref="AX1689:AY1690"/>
    <mergeCell ref="AV1689:AW1690"/>
    <mergeCell ref="AT1689:AU1690"/>
    <mergeCell ref="BN1683:BP1684"/>
    <mergeCell ref="BL1683:BM1684"/>
    <mergeCell ref="BJ1683:BK1684"/>
    <mergeCell ref="BH1683:BI1684"/>
    <mergeCell ref="BF1683:BG1684"/>
    <mergeCell ref="R1685:S1686"/>
    <mergeCell ref="P1685:Q1686"/>
    <mergeCell ref="N1685:O1686"/>
    <mergeCell ref="L1685:M1686"/>
    <mergeCell ref="J1685:K1686"/>
    <mergeCell ref="H1685:I1686"/>
    <mergeCell ref="AF1685:AG1686"/>
    <mergeCell ref="AD1685:AE1686"/>
    <mergeCell ref="AH1662:AI1662"/>
    <mergeCell ref="AF1662:AG1662"/>
    <mergeCell ref="AD1662:AE1662"/>
    <mergeCell ref="Z1661:AA1662"/>
    <mergeCell ref="X1661:Y1662"/>
    <mergeCell ref="P1661:U1661"/>
    <mergeCell ref="AD1661:AI1661"/>
    <mergeCell ref="AB1661:AC1662"/>
    <mergeCell ref="AZ1662:BA1662"/>
    <mergeCell ref="AX1662:AY1662"/>
    <mergeCell ref="AV1662:AW1662"/>
    <mergeCell ref="AT1662:AU1662"/>
    <mergeCell ref="AR1662:AS1662"/>
    <mergeCell ref="AP1662:AQ1662"/>
    <mergeCell ref="AN1662:AO1662"/>
    <mergeCell ref="AL1662:AM1662"/>
    <mergeCell ref="AJ1662:AK1662"/>
    <mergeCell ref="BL1662:BM1662"/>
    <mergeCell ref="BJ1662:BK1662"/>
    <mergeCell ref="BH1662:BI1662"/>
    <mergeCell ref="BF1662:BG1662"/>
    <mergeCell ref="BD1662:BE1662"/>
    <mergeCell ref="BB1662:BC1662"/>
    <mergeCell ref="BN1663:BP1664"/>
    <mergeCell ref="F1675:F1676"/>
    <mergeCell ref="E1675:E1676"/>
    <mergeCell ref="F1679:F1680"/>
    <mergeCell ref="E1679:E1680"/>
    <mergeCell ref="C1667:D1667"/>
    <mergeCell ref="C1671:D1671"/>
    <mergeCell ref="C1675:D1675"/>
    <mergeCell ref="C1679:D1679"/>
    <mergeCell ref="C1682:D1682"/>
    <mergeCell ref="E1663:E1664"/>
    <mergeCell ref="E1667:E1668"/>
    <mergeCell ref="V1663:W1664"/>
    <mergeCell ref="V1681:W1682"/>
    <mergeCell ref="C1661:D1662"/>
    <mergeCell ref="E1671:E1672"/>
    <mergeCell ref="B1661:B1662"/>
    <mergeCell ref="J1662:K1662"/>
    <mergeCell ref="N1662:O1662"/>
    <mergeCell ref="L1662:M1662"/>
    <mergeCell ref="J1661:O1661"/>
    <mergeCell ref="B1669:B1670"/>
    <mergeCell ref="C1668:D1668"/>
    <mergeCell ref="BN1667:BP1668"/>
    <mergeCell ref="BL1667:BM1668"/>
    <mergeCell ref="BJ1667:BK1668"/>
    <mergeCell ref="BH1667:BI1668"/>
    <mergeCell ref="BF1667:BG1668"/>
    <mergeCell ref="R1669:S1670"/>
    <mergeCell ref="P1669:Q1670"/>
    <mergeCell ref="N1669:O1670"/>
    <mergeCell ref="L1669:M1670"/>
    <mergeCell ref="J1669:K1670"/>
    <mergeCell ref="H1669:I1670"/>
    <mergeCell ref="AF1669:AG1670"/>
    <mergeCell ref="AD1669:AE1670"/>
    <mergeCell ref="AB1669:AC1670"/>
    <mergeCell ref="Z1669:AA1670"/>
    <mergeCell ref="X1669:Y1670"/>
    <mergeCell ref="T1669:U1670"/>
    <mergeCell ref="AR1669:AS1670"/>
    <mergeCell ref="AP1669:AQ1670"/>
    <mergeCell ref="AN1669:AO1670"/>
    <mergeCell ref="AL1669:AM1670"/>
    <mergeCell ref="AJ1669:AK1670"/>
    <mergeCell ref="AH1669:AI1670"/>
    <mergeCell ref="BD1669:BE1670"/>
    <mergeCell ref="BB1669:BC1670"/>
    <mergeCell ref="AZ1669:BA1670"/>
    <mergeCell ref="AX1669:AY1670"/>
    <mergeCell ref="AV1669:AW1670"/>
    <mergeCell ref="C1663:D1663"/>
    <mergeCell ref="L1663:M1664"/>
    <mergeCell ref="J1663:K1664"/>
    <mergeCell ref="H1663:I1664"/>
    <mergeCell ref="AF1663:AG1664"/>
    <mergeCell ref="B1663:B1664"/>
    <mergeCell ref="R1663:S1664"/>
    <mergeCell ref="P1663:Q1664"/>
    <mergeCell ref="N1663:O1664"/>
    <mergeCell ref="AD1663:AE1664"/>
    <mergeCell ref="AB1663:AC1664"/>
    <mergeCell ref="Z1663:AA1664"/>
    <mergeCell ref="X1663:Y1664"/>
    <mergeCell ref="T1663:U1664"/>
    <mergeCell ref="AR1663:AS1664"/>
    <mergeCell ref="AP1663:AQ1664"/>
    <mergeCell ref="AN1663:AO1664"/>
    <mergeCell ref="AL1663:AM1664"/>
    <mergeCell ref="AJ1663:AK1664"/>
    <mergeCell ref="AH1663:AI1664"/>
    <mergeCell ref="BD1663:BE1664"/>
    <mergeCell ref="BB1663:BC1664"/>
    <mergeCell ref="AZ1663:BA1664"/>
    <mergeCell ref="AX1663:AY1664"/>
    <mergeCell ref="AV1663:AW1664"/>
    <mergeCell ref="AT1663:AU1664"/>
    <mergeCell ref="E1665:E1666"/>
    <mergeCell ref="C1665:D1665"/>
    <mergeCell ref="B1665:B1666"/>
    <mergeCell ref="B1667:B1668"/>
    <mergeCell ref="C1666:D1666"/>
    <mergeCell ref="BN1665:BP1666"/>
    <mergeCell ref="BL1665:BM1666"/>
    <mergeCell ref="BJ1665:BK1666"/>
    <mergeCell ref="BH1665:BI1666"/>
    <mergeCell ref="BF1665:BG1666"/>
    <mergeCell ref="R1667:S1668"/>
    <mergeCell ref="P1667:Q1668"/>
    <mergeCell ref="N1667:O1668"/>
    <mergeCell ref="L1667:M1668"/>
    <mergeCell ref="J1667:K1668"/>
    <mergeCell ref="H1667:I1668"/>
    <mergeCell ref="AF1667:AG1668"/>
    <mergeCell ref="AD1667:AE1668"/>
    <mergeCell ref="AB1667:AC1668"/>
    <mergeCell ref="Z1667:AA1668"/>
    <mergeCell ref="X1667:Y1668"/>
    <mergeCell ref="T1667:U1668"/>
    <mergeCell ref="AR1667:AS1668"/>
    <mergeCell ref="AP1667:AQ1668"/>
    <mergeCell ref="AN1667:AO1668"/>
    <mergeCell ref="AL1667:AM1668"/>
    <mergeCell ref="AJ1667:AK1668"/>
    <mergeCell ref="AH1667:AI1668"/>
    <mergeCell ref="BD1667:BE1668"/>
    <mergeCell ref="BB1667:BC1668"/>
    <mergeCell ref="AZ1667:BA1668"/>
    <mergeCell ref="AX1667:AY1668"/>
    <mergeCell ref="AV1667:AW1668"/>
    <mergeCell ref="AT1667:AU1668"/>
    <mergeCell ref="E1669:E1670"/>
    <mergeCell ref="C1669:D1669"/>
    <mergeCell ref="R1665:S1666"/>
    <mergeCell ref="P1665:Q1666"/>
    <mergeCell ref="N1665:O1666"/>
    <mergeCell ref="L1665:M1666"/>
    <mergeCell ref="J1665:K1666"/>
    <mergeCell ref="H1665:I1666"/>
    <mergeCell ref="AF1665:AG1666"/>
    <mergeCell ref="AD1665:AE1666"/>
    <mergeCell ref="AB1665:AC1666"/>
    <mergeCell ref="Z1665:AA1666"/>
    <mergeCell ref="X1665:Y1666"/>
    <mergeCell ref="T1665:U1666"/>
    <mergeCell ref="AR1665:AS1666"/>
    <mergeCell ref="AP1665:AQ1666"/>
    <mergeCell ref="AN1665:AO1666"/>
    <mergeCell ref="AL1665:AM1666"/>
    <mergeCell ref="AJ1665:AK1666"/>
    <mergeCell ref="AH1665:AI1666"/>
    <mergeCell ref="BD1665:BE1666"/>
    <mergeCell ref="BB1665:BC1666"/>
    <mergeCell ref="AZ1665:BA1666"/>
    <mergeCell ref="AX1665:AY1666"/>
    <mergeCell ref="AV1665:AW1666"/>
    <mergeCell ref="AT1665:AU1666"/>
    <mergeCell ref="V1665:W1666"/>
    <mergeCell ref="V1667:W1668"/>
    <mergeCell ref="B1671:B1672"/>
    <mergeCell ref="C1670:D1670"/>
    <mergeCell ref="BN1669:BP1670"/>
    <mergeCell ref="BL1669:BM1670"/>
    <mergeCell ref="BJ1669:BK1670"/>
    <mergeCell ref="BH1669:BI1670"/>
    <mergeCell ref="BF1669:BG1670"/>
    <mergeCell ref="R1671:S1672"/>
    <mergeCell ref="P1671:Q1672"/>
    <mergeCell ref="N1671:O1672"/>
    <mergeCell ref="L1671:M1672"/>
    <mergeCell ref="J1671:K1672"/>
    <mergeCell ref="H1671:I1672"/>
    <mergeCell ref="AF1671:AG1672"/>
    <mergeCell ref="AD1671:AE1672"/>
    <mergeCell ref="AB1671:AC1672"/>
    <mergeCell ref="Z1671:AA1672"/>
    <mergeCell ref="X1671:Y1672"/>
    <mergeCell ref="T1671:U1672"/>
    <mergeCell ref="AR1671:AS1672"/>
    <mergeCell ref="AP1671:AQ1672"/>
    <mergeCell ref="AN1671:AO1672"/>
    <mergeCell ref="AL1671:AM1672"/>
    <mergeCell ref="AJ1671:AK1672"/>
    <mergeCell ref="AH1671:AI1672"/>
    <mergeCell ref="BD1671:BE1672"/>
    <mergeCell ref="BB1671:BC1672"/>
    <mergeCell ref="AZ1671:BA1672"/>
    <mergeCell ref="AX1671:AY1672"/>
    <mergeCell ref="AV1671:AW1672"/>
    <mergeCell ref="AT1671:AU1672"/>
    <mergeCell ref="F1673:F1674"/>
    <mergeCell ref="E1673:E1674"/>
    <mergeCell ref="B1673:B1674"/>
    <mergeCell ref="C1672:D1672"/>
    <mergeCell ref="BN1671:BP1672"/>
    <mergeCell ref="BL1671:BM1672"/>
    <mergeCell ref="BJ1671:BK1672"/>
    <mergeCell ref="BH1671:BI1672"/>
    <mergeCell ref="BF1671:BG1672"/>
    <mergeCell ref="R1673:S1674"/>
    <mergeCell ref="P1673:Q1674"/>
    <mergeCell ref="N1673:O1674"/>
    <mergeCell ref="L1673:M1674"/>
    <mergeCell ref="J1673:K1674"/>
    <mergeCell ref="H1673:I1674"/>
    <mergeCell ref="AF1673:AG1674"/>
    <mergeCell ref="AD1673:AE1674"/>
    <mergeCell ref="AB1673:AC1674"/>
    <mergeCell ref="Z1673:AA1674"/>
    <mergeCell ref="X1673:Y1674"/>
    <mergeCell ref="T1673:U1674"/>
    <mergeCell ref="AR1673:AS1674"/>
    <mergeCell ref="AP1673:AQ1674"/>
    <mergeCell ref="AN1673:AO1674"/>
    <mergeCell ref="AL1673:AM1674"/>
    <mergeCell ref="AJ1673:AK1674"/>
    <mergeCell ref="AH1673:AI1674"/>
    <mergeCell ref="BD1673:BE1674"/>
    <mergeCell ref="BB1673:BC1674"/>
    <mergeCell ref="AZ1673:BA1674"/>
    <mergeCell ref="AX1673:AY1674"/>
    <mergeCell ref="V1669:W1670"/>
    <mergeCell ref="V1671:W1672"/>
    <mergeCell ref="B1675:B1676"/>
    <mergeCell ref="C1674:D1674"/>
    <mergeCell ref="BN1673:BP1674"/>
    <mergeCell ref="BL1673:BM1674"/>
    <mergeCell ref="BJ1673:BK1674"/>
    <mergeCell ref="BH1673:BI1674"/>
    <mergeCell ref="BF1673:BG1674"/>
    <mergeCell ref="R1675:S1676"/>
    <mergeCell ref="P1675:Q1676"/>
    <mergeCell ref="N1675:O1676"/>
    <mergeCell ref="L1675:M1676"/>
    <mergeCell ref="J1675:K1676"/>
    <mergeCell ref="H1675:I1676"/>
    <mergeCell ref="AF1675:AG1676"/>
    <mergeCell ref="AD1675:AE1676"/>
    <mergeCell ref="AB1675:AC1676"/>
    <mergeCell ref="Z1675:AA1676"/>
    <mergeCell ref="X1675:Y1676"/>
    <mergeCell ref="T1675:U1676"/>
    <mergeCell ref="AR1675:AS1676"/>
    <mergeCell ref="AP1675:AQ1676"/>
    <mergeCell ref="AN1675:AO1676"/>
    <mergeCell ref="AL1675:AM1676"/>
    <mergeCell ref="AJ1675:AK1676"/>
    <mergeCell ref="AH1675:AI1676"/>
    <mergeCell ref="BD1675:BE1676"/>
    <mergeCell ref="BB1675:BC1676"/>
    <mergeCell ref="AZ1675:BA1676"/>
    <mergeCell ref="AX1675:AY1676"/>
    <mergeCell ref="AV1675:AW1676"/>
    <mergeCell ref="AT1675:AU1676"/>
    <mergeCell ref="F1677:F1678"/>
    <mergeCell ref="E1677:E1678"/>
    <mergeCell ref="B1677:B1678"/>
    <mergeCell ref="C1676:D1676"/>
    <mergeCell ref="BN1675:BP1676"/>
    <mergeCell ref="BL1675:BM1676"/>
    <mergeCell ref="BJ1675:BK1676"/>
    <mergeCell ref="BH1675:BI1676"/>
    <mergeCell ref="BF1675:BG1676"/>
    <mergeCell ref="R1677:S1678"/>
    <mergeCell ref="P1677:Q1678"/>
    <mergeCell ref="N1677:O1678"/>
    <mergeCell ref="L1677:M1678"/>
    <mergeCell ref="J1677:K1678"/>
    <mergeCell ref="H1677:I1678"/>
    <mergeCell ref="AF1677:AG1678"/>
    <mergeCell ref="AD1677:AE1678"/>
    <mergeCell ref="AB1677:AC1678"/>
    <mergeCell ref="Z1677:AA1678"/>
    <mergeCell ref="X1677:Y1678"/>
    <mergeCell ref="T1677:U1678"/>
    <mergeCell ref="AR1677:AS1678"/>
    <mergeCell ref="AP1677:AQ1678"/>
    <mergeCell ref="AN1677:AO1678"/>
    <mergeCell ref="AL1677:AM1678"/>
    <mergeCell ref="AJ1677:AK1678"/>
    <mergeCell ref="AH1677:AI1678"/>
    <mergeCell ref="BD1677:BE1678"/>
    <mergeCell ref="BB1677:BC1678"/>
    <mergeCell ref="AZ1677:BA1678"/>
    <mergeCell ref="AX1677:AY1678"/>
    <mergeCell ref="V1673:W1674"/>
    <mergeCell ref="V1675:W1676"/>
    <mergeCell ref="B1679:B1680"/>
    <mergeCell ref="C1678:D1678"/>
    <mergeCell ref="BN1677:BP1678"/>
    <mergeCell ref="BL1677:BM1678"/>
    <mergeCell ref="BJ1677:BK1678"/>
    <mergeCell ref="BH1677:BI1678"/>
    <mergeCell ref="BF1677:BG1678"/>
    <mergeCell ref="R1679:S1680"/>
    <mergeCell ref="P1679:Q1680"/>
    <mergeCell ref="N1679:O1680"/>
    <mergeCell ref="L1679:M1680"/>
    <mergeCell ref="J1679:K1680"/>
    <mergeCell ref="H1679:I1680"/>
    <mergeCell ref="AF1679:AG1680"/>
    <mergeCell ref="AD1679:AE1680"/>
    <mergeCell ref="AB1679:AC1680"/>
    <mergeCell ref="Z1679:AA1680"/>
    <mergeCell ref="X1679:Y1680"/>
    <mergeCell ref="T1679:U1680"/>
    <mergeCell ref="AR1679:AS1680"/>
    <mergeCell ref="AP1679:AQ1680"/>
    <mergeCell ref="AN1679:AO1680"/>
    <mergeCell ref="AL1679:AM1680"/>
    <mergeCell ref="AJ1679:AK1680"/>
    <mergeCell ref="AH1679:AI1680"/>
    <mergeCell ref="BD1679:BE1680"/>
    <mergeCell ref="BB1679:BC1680"/>
    <mergeCell ref="AZ1679:BA1680"/>
    <mergeCell ref="AX1679:AY1680"/>
    <mergeCell ref="AV1679:AW1680"/>
    <mergeCell ref="AT1679:AU1680"/>
    <mergeCell ref="F1681:F1682"/>
    <mergeCell ref="E1681:E1682"/>
    <mergeCell ref="B1681:B1682"/>
    <mergeCell ref="C1680:D1680"/>
    <mergeCell ref="BN1679:BP1680"/>
    <mergeCell ref="BL1679:BM1680"/>
    <mergeCell ref="BJ1679:BK1680"/>
    <mergeCell ref="BH1679:BI1680"/>
    <mergeCell ref="BF1679:BG1680"/>
    <mergeCell ref="R1681:S1682"/>
    <mergeCell ref="P1681:Q1682"/>
    <mergeCell ref="N1681:O1682"/>
    <mergeCell ref="L1681:M1682"/>
    <mergeCell ref="J1681:K1682"/>
    <mergeCell ref="H1681:I1682"/>
    <mergeCell ref="AF1681:AG1682"/>
    <mergeCell ref="AD1681:AE1682"/>
    <mergeCell ref="AB1681:AC1682"/>
    <mergeCell ref="Z1681:AA1682"/>
    <mergeCell ref="X1681:Y1682"/>
    <mergeCell ref="T1681:U1682"/>
    <mergeCell ref="AR1681:AS1682"/>
    <mergeCell ref="AP1681:AQ1682"/>
    <mergeCell ref="AN1681:AO1682"/>
    <mergeCell ref="AL1681:AM1682"/>
    <mergeCell ref="AJ1681:AK1682"/>
    <mergeCell ref="AH1681:AI1682"/>
    <mergeCell ref="BD1681:BE1682"/>
    <mergeCell ref="BB1681:BC1682"/>
    <mergeCell ref="AZ1681:BA1682"/>
    <mergeCell ref="AX1681:AY1682"/>
    <mergeCell ref="V1677:W1678"/>
    <mergeCell ref="V1679:W1680"/>
    <mergeCell ref="AJ1683:AK1684"/>
    <mergeCell ref="AH1683:AI1684"/>
    <mergeCell ref="BD1683:BE1684"/>
    <mergeCell ref="BB1683:BC1684"/>
    <mergeCell ref="AZ1683:BA1684"/>
    <mergeCell ref="AX1683:AY1684"/>
    <mergeCell ref="AV1683:AW1684"/>
    <mergeCell ref="AT1683:AU1684"/>
    <mergeCell ref="B1683:B1684"/>
    <mergeCell ref="C1686:D1686"/>
    <mergeCell ref="BN1685:BP1686"/>
    <mergeCell ref="BL1685:BM1686"/>
    <mergeCell ref="BJ1685:BK1686"/>
    <mergeCell ref="BH1685:BI1686"/>
    <mergeCell ref="BF1685:BG1686"/>
    <mergeCell ref="E1685:E1686"/>
    <mergeCell ref="B1691:B1692"/>
    <mergeCell ref="C1690:D1690"/>
    <mergeCell ref="BN1689:BP1690"/>
    <mergeCell ref="BL1689:BM1690"/>
    <mergeCell ref="BJ1689:BK1690"/>
    <mergeCell ref="BH1689:BI1690"/>
    <mergeCell ref="BF1689:BG1690"/>
    <mergeCell ref="R1691:S1692"/>
    <mergeCell ref="P1691:Q1692"/>
    <mergeCell ref="N1691:O1692"/>
    <mergeCell ref="L1691:M1692"/>
    <mergeCell ref="J1691:K1692"/>
    <mergeCell ref="H1691:I1692"/>
    <mergeCell ref="AF1691:AG1692"/>
    <mergeCell ref="AD1691:AE1692"/>
    <mergeCell ref="AB1691:AC1692"/>
    <mergeCell ref="Z1691:AA1692"/>
    <mergeCell ref="X1691:Y1692"/>
    <mergeCell ref="T1691:U1692"/>
    <mergeCell ref="AR1691:AS1692"/>
    <mergeCell ref="AP1691:AQ1692"/>
    <mergeCell ref="AN1691:AO1692"/>
    <mergeCell ref="AL1691:AM1692"/>
    <mergeCell ref="AJ1691:AK1692"/>
    <mergeCell ref="AH1691:AI1692"/>
    <mergeCell ref="BD1691:BE1692"/>
    <mergeCell ref="BB1691:BC1692"/>
    <mergeCell ref="AZ1691:BA1692"/>
    <mergeCell ref="AX1691:AY1692"/>
    <mergeCell ref="AV1691:AW1692"/>
    <mergeCell ref="AT1691:AU1692"/>
    <mergeCell ref="N1687:O1688"/>
    <mergeCell ref="F1683:F1684"/>
    <mergeCell ref="F1685:F1686"/>
    <mergeCell ref="F1687:F1688"/>
    <mergeCell ref="F1689:F1690"/>
    <mergeCell ref="F1691:F1692"/>
    <mergeCell ref="B1689:B1690"/>
    <mergeCell ref="C1688:D1688"/>
    <mergeCell ref="BN1687:BP1688"/>
    <mergeCell ref="BL1687:BM1688"/>
    <mergeCell ref="BJ1687:BK1688"/>
    <mergeCell ref="BH1687:BI1688"/>
    <mergeCell ref="BF1687:BG1688"/>
    <mergeCell ref="E1687:E1688"/>
    <mergeCell ref="C1687:D1687"/>
    <mergeCell ref="AT1687:AU1688"/>
    <mergeCell ref="E1689:E1690"/>
    <mergeCell ref="BN1691:BP1692"/>
    <mergeCell ref="BL1691:BM1692"/>
    <mergeCell ref="BJ1691:BK1692"/>
    <mergeCell ref="BH1691:BI1692"/>
    <mergeCell ref="BF1691:BG1692"/>
    <mergeCell ref="E1691:E1692"/>
    <mergeCell ref="C1691:D1691"/>
    <mergeCell ref="AB1685:AC1686"/>
    <mergeCell ref="Z1685:AA1686"/>
    <mergeCell ref="X1685:Y1686"/>
    <mergeCell ref="T1685:U1686"/>
    <mergeCell ref="AR1685:AS1686"/>
    <mergeCell ref="AP1685:AQ1686"/>
    <mergeCell ref="AN1685:AO1686"/>
    <mergeCell ref="AL1685:AM1686"/>
    <mergeCell ref="AJ1685:AK1686"/>
    <mergeCell ref="AH1685:AI1686"/>
    <mergeCell ref="BD1685:BE1686"/>
    <mergeCell ref="BB1685:BC1686"/>
    <mergeCell ref="AZ1685:BA1686"/>
    <mergeCell ref="AX1685:AY1686"/>
    <mergeCell ref="AV1685:AW1686"/>
    <mergeCell ref="AT1685:AU1686"/>
    <mergeCell ref="F1693:F1694"/>
    <mergeCell ref="AN1697:AO1698"/>
    <mergeCell ref="BB1697:BC1698"/>
    <mergeCell ref="AZ1697:BA1698"/>
    <mergeCell ref="E1695:E1696"/>
    <mergeCell ref="C1695:D1695"/>
    <mergeCell ref="C1694:D1694"/>
    <mergeCell ref="BN1693:BP1694"/>
    <mergeCell ref="BL1693:BM1694"/>
    <mergeCell ref="BJ1693:BK1694"/>
    <mergeCell ref="BH1693:BI1694"/>
    <mergeCell ref="BF1693:BG1694"/>
    <mergeCell ref="G1697:G1698"/>
    <mergeCell ref="C1698:D1698"/>
    <mergeCell ref="BN1697:BP1698"/>
    <mergeCell ref="BL1697:BM1698"/>
    <mergeCell ref="BJ1697:BK1698"/>
    <mergeCell ref="BH1697:BI1698"/>
    <mergeCell ref="BF1697:BG1698"/>
    <mergeCell ref="L1687:M1688"/>
    <mergeCell ref="J1687:K1688"/>
    <mergeCell ref="H1687:I1688"/>
    <mergeCell ref="AF1687:AG1688"/>
    <mergeCell ref="AD1687:AE1688"/>
    <mergeCell ref="AB1687:AC1688"/>
    <mergeCell ref="Z1687:AA1688"/>
    <mergeCell ref="X1687:Y1688"/>
    <mergeCell ref="T1687:U1688"/>
    <mergeCell ref="AR1687:AS1688"/>
    <mergeCell ref="AP1687:AQ1688"/>
    <mergeCell ref="AN1687:AO1688"/>
    <mergeCell ref="AL1687:AM1688"/>
    <mergeCell ref="AJ1687:AK1688"/>
    <mergeCell ref="AH1687:AI1688"/>
    <mergeCell ref="BD1687:BE1688"/>
    <mergeCell ref="BB1687:BC1688"/>
    <mergeCell ref="AZ1687:BA1688"/>
    <mergeCell ref="AX1687:AY1688"/>
    <mergeCell ref="AV1687:AW1688"/>
    <mergeCell ref="AR1697:AS1698"/>
    <mergeCell ref="AP1697:AQ1698"/>
    <mergeCell ref="B1697:B1698"/>
    <mergeCell ref="G1699:G1700"/>
    <mergeCell ref="C1696:D1696"/>
    <mergeCell ref="BN1695:BP1696"/>
    <mergeCell ref="BL1695:BM1696"/>
    <mergeCell ref="BJ1695:BK1696"/>
    <mergeCell ref="BH1695:BI1696"/>
    <mergeCell ref="BF1695:BG1696"/>
    <mergeCell ref="R1693:S1694"/>
    <mergeCell ref="P1693:Q1694"/>
    <mergeCell ref="N1693:O1694"/>
    <mergeCell ref="L1693:M1694"/>
    <mergeCell ref="J1693:K1694"/>
    <mergeCell ref="H1693:I1694"/>
    <mergeCell ref="AF1693:AG1694"/>
    <mergeCell ref="AD1693:AE1694"/>
    <mergeCell ref="AB1693:AC1694"/>
    <mergeCell ref="Z1693:AA1694"/>
    <mergeCell ref="X1693:Y1694"/>
    <mergeCell ref="T1693:U1694"/>
    <mergeCell ref="AR1693:AS1694"/>
    <mergeCell ref="AP1693:AQ1694"/>
    <mergeCell ref="AN1693:AO1694"/>
    <mergeCell ref="AL1693:AM1694"/>
    <mergeCell ref="AJ1693:AK1694"/>
    <mergeCell ref="AH1693:AI1694"/>
    <mergeCell ref="BD1693:BE1694"/>
    <mergeCell ref="BB1693:BC1694"/>
    <mergeCell ref="AZ1693:BA1694"/>
    <mergeCell ref="AX1693:AY1694"/>
    <mergeCell ref="AV1693:AW1694"/>
    <mergeCell ref="AT1693:AU1694"/>
    <mergeCell ref="R1697:S1698"/>
    <mergeCell ref="P1697:Q1698"/>
    <mergeCell ref="N1697:O1698"/>
    <mergeCell ref="B1693:B1694"/>
    <mergeCell ref="BL1699:BM1700"/>
    <mergeCell ref="BJ1699:BK1700"/>
    <mergeCell ref="BH1699:BI1700"/>
    <mergeCell ref="BF1699:BG1700"/>
    <mergeCell ref="AF1695:AG1696"/>
    <mergeCell ref="AD1695:AE1696"/>
    <mergeCell ref="AB1695:AC1696"/>
    <mergeCell ref="Z1695:AA1696"/>
    <mergeCell ref="X1695:Y1696"/>
    <mergeCell ref="T1695:U1696"/>
    <mergeCell ref="AR1695:AS1696"/>
    <mergeCell ref="AP1695:AQ1696"/>
    <mergeCell ref="AN1695:AO1696"/>
    <mergeCell ref="AL1695:AM1696"/>
    <mergeCell ref="AJ1695:AK1696"/>
    <mergeCell ref="AH1695:AI1696"/>
    <mergeCell ref="BD1695:BE1696"/>
    <mergeCell ref="BB1695:BC1696"/>
    <mergeCell ref="AZ1695:BA1696"/>
    <mergeCell ref="AX1695:AY1696"/>
    <mergeCell ref="AV1695:AW1696"/>
    <mergeCell ref="AT1695:AU1696"/>
    <mergeCell ref="AF1697:AG1698"/>
    <mergeCell ref="AD1697:AE1698"/>
    <mergeCell ref="AB1697:AC1698"/>
    <mergeCell ref="Z1697:AA1698"/>
    <mergeCell ref="X1697:Y1698"/>
    <mergeCell ref="T1697:U1698"/>
    <mergeCell ref="H1701:I1702"/>
    <mergeCell ref="AF1701:AG1702"/>
    <mergeCell ref="AD1701:AE1702"/>
    <mergeCell ref="AB1701:AC1702"/>
    <mergeCell ref="Z1701:AA1702"/>
    <mergeCell ref="X1701:Y1702"/>
    <mergeCell ref="T1701:U1702"/>
    <mergeCell ref="AR1701:AS1702"/>
    <mergeCell ref="AP1701:AQ1702"/>
    <mergeCell ref="AN1701:AO1702"/>
    <mergeCell ref="AL1701:AM1702"/>
    <mergeCell ref="AJ1701:AK1702"/>
    <mergeCell ref="AH1701:AI1702"/>
    <mergeCell ref="BD1701:BE1702"/>
    <mergeCell ref="BB1701:BC1702"/>
    <mergeCell ref="AZ1701:BA1702"/>
    <mergeCell ref="AX1701:AY1702"/>
    <mergeCell ref="AV1701:AW1702"/>
    <mergeCell ref="AT1701:AU1702"/>
    <mergeCell ref="F1699:F1700"/>
    <mergeCell ref="E1699:E1700"/>
    <mergeCell ref="C1689:D1689"/>
    <mergeCell ref="F1695:F1696"/>
    <mergeCell ref="F1697:F1698"/>
    <mergeCell ref="C1693:D1693"/>
    <mergeCell ref="AB1699:AC1700"/>
    <mergeCell ref="Z1699:AA1700"/>
    <mergeCell ref="X1699:Y1700"/>
    <mergeCell ref="T1699:U1700"/>
    <mergeCell ref="AR1699:AS1700"/>
    <mergeCell ref="AP1699:AQ1700"/>
    <mergeCell ref="AN1699:AO1700"/>
    <mergeCell ref="AL1699:AM1700"/>
    <mergeCell ref="AJ1699:AK1700"/>
    <mergeCell ref="AH1699:AI1700"/>
    <mergeCell ref="BD1699:BE1700"/>
    <mergeCell ref="BB1699:BC1700"/>
    <mergeCell ref="AZ1699:BA1700"/>
    <mergeCell ref="AX1699:AY1700"/>
    <mergeCell ref="AV1699:AW1700"/>
    <mergeCell ref="AT1699:AU1700"/>
    <mergeCell ref="E1697:E1698"/>
    <mergeCell ref="C1697:D1697"/>
    <mergeCell ref="AT1697:AU1698"/>
    <mergeCell ref="AL1697:AM1698"/>
    <mergeCell ref="AJ1697:AK1698"/>
    <mergeCell ref="AH1697:AI1698"/>
    <mergeCell ref="BD1697:BE1698"/>
    <mergeCell ref="AX1697:AY1698"/>
    <mergeCell ref="AV1697:AW1698"/>
    <mergeCell ref="C1692:D1692"/>
    <mergeCell ref="C1699:D1699"/>
    <mergeCell ref="F1701:F1702"/>
    <mergeCell ref="R1695:S1696"/>
    <mergeCell ref="P1695:Q1696"/>
    <mergeCell ref="N1695:O1696"/>
    <mergeCell ref="L1695:M1696"/>
    <mergeCell ref="J1695:K1696"/>
    <mergeCell ref="H1695:I1696"/>
    <mergeCell ref="C1701:D1701"/>
    <mergeCell ref="B1695:B1696"/>
    <mergeCell ref="J1608:K1609"/>
    <mergeCell ref="B1699:B1700"/>
    <mergeCell ref="G1701:G1702"/>
    <mergeCell ref="B1710:C1710"/>
    <mergeCell ref="BK1708:BM1708"/>
    <mergeCell ref="BG1708:BI1708"/>
    <mergeCell ref="BB1708:BF1708"/>
    <mergeCell ref="AU1708:AW1708"/>
    <mergeCell ref="AQ1708:AS1708"/>
    <mergeCell ref="AM1708:AP1708"/>
    <mergeCell ref="AJ1708:AL1708"/>
    <mergeCell ref="AF1708:AH1708"/>
    <mergeCell ref="AB1710:AE1710"/>
    <mergeCell ref="Y1710:AA1710"/>
    <mergeCell ref="BC1711:BP1711"/>
    <mergeCell ref="BK1710:BM1710"/>
    <mergeCell ref="BG1710:BI1710"/>
    <mergeCell ref="BB1710:BF1710"/>
    <mergeCell ref="AU1710:AW1710"/>
    <mergeCell ref="AQ1710:AS1710"/>
    <mergeCell ref="AM1710:AP1710"/>
    <mergeCell ref="AJ1710:AL1710"/>
    <mergeCell ref="AF1710:AH1710"/>
    <mergeCell ref="J1703:K1704"/>
    <mergeCell ref="H1703:I1704"/>
    <mergeCell ref="D1703:E1704"/>
    <mergeCell ref="B1703:C1704"/>
    <mergeCell ref="C1702:D1702"/>
    <mergeCell ref="BN1701:BP1702"/>
    <mergeCell ref="BL1701:BM1702"/>
    <mergeCell ref="BJ1701:BK1702"/>
    <mergeCell ref="BH1701:BI1702"/>
    <mergeCell ref="BF1701:BG1702"/>
    <mergeCell ref="X1703:Y1704"/>
    <mergeCell ref="T1703:U1704"/>
    <mergeCell ref="R1703:S1704"/>
    <mergeCell ref="P1703:Q1704"/>
    <mergeCell ref="N1703:O1704"/>
    <mergeCell ref="L1703:M1704"/>
    <mergeCell ref="AJ1703:AK1704"/>
    <mergeCell ref="AH1703:AI1704"/>
    <mergeCell ref="AF1703:AG1704"/>
    <mergeCell ref="AD1703:AE1704"/>
    <mergeCell ref="AB1703:AC1704"/>
    <mergeCell ref="Z1703:AA1704"/>
    <mergeCell ref="AV1703:AW1704"/>
    <mergeCell ref="AT1703:AU1704"/>
    <mergeCell ref="AR1703:AS1704"/>
    <mergeCell ref="AP1703:AQ1704"/>
    <mergeCell ref="AN1703:AO1704"/>
    <mergeCell ref="AL1703:AM1704"/>
    <mergeCell ref="B1705:C1705"/>
    <mergeCell ref="BN1703:BP1704"/>
    <mergeCell ref="BL1703:BM1704"/>
    <mergeCell ref="BJ1703:BK1704"/>
    <mergeCell ref="BH1703:BI1704"/>
    <mergeCell ref="BF1703:BG1704"/>
    <mergeCell ref="BD1703:BE1704"/>
    <mergeCell ref="BB1703:BC1704"/>
    <mergeCell ref="R1701:S1702"/>
    <mergeCell ref="P1701:Q1702"/>
    <mergeCell ref="N1701:O1702"/>
    <mergeCell ref="L1701:M1702"/>
    <mergeCell ref="AZ1703:BA1704"/>
    <mergeCell ref="AX1703:AY1704"/>
    <mergeCell ref="BN1699:BP1700"/>
    <mergeCell ref="BN1610:BP1611"/>
    <mergeCell ref="BL1610:BM1611"/>
    <mergeCell ref="BJ1610:BK1611"/>
    <mergeCell ref="BH1610:BI1611"/>
    <mergeCell ref="BF1610:BG1611"/>
    <mergeCell ref="BD1610:BE1611"/>
    <mergeCell ref="BB1610:BC1611"/>
    <mergeCell ref="B1708:C1708"/>
    <mergeCell ref="AB1708:AE1708"/>
    <mergeCell ref="Y1708:AA1708"/>
    <mergeCell ref="AB1602:AC1603"/>
    <mergeCell ref="AZ1603:BA1603"/>
    <mergeCell ref="AX1603:AY1603"/>
    <mergeCell ref="L1604:M1605"/>
    <mergeCell ref="J1604:K1605"/>
    <mergeCell ref="AL1604:AM1605"/>
    <mergeCell ref="AJ1604:AK1605"/>
    <mergeCell ref="AH1604:AI1605"/>
    <mergeCell ref="AF1604:AG1605"/>
    <mergeCell ref="AD1604:AE1605"/>
    <mergeCell ref="Z1604:AA1605"/>
    <mergeCell ref="X1604:Y1605"/>
    <mergeCell ref="T1604:U1605"/>
    <mergeCell ref="R1604:S1605"/>
    <mergeCell ref="P1604:Q1605"/>
    <mergeCell ref="N1604:O1605"/>
    <mergeCell ref="AV1604:AW1605"/>
    <mergeCell ref="AT1604:AU1605"/>
    <mergeCell ref="AR1604:AS1605"/>
    <mergeCell ref="AP1604:AQ1605"/>
    <mergeCell ref="AN1604:AO1605"/>
    <mergeCell ref="C1605:D1605"/>
    <mergeCell ref="H1604:I1605"/>
    <mergeCell ref="F1604:F1605"/>
    <mergeCell ref="E1604:E1605"/>
    <mergeCell ref="C1604:D1604"/>
    <mergeCell ref="AB1604:AC1605"/>
    <mergeCell ref="J1606:K1607"/>
    <mergeCell ref="H1606:I1607"/>
    <mergeCell ref="F1606:F1607"/>
    <mergeCell ref="AJ1606:AK1607"/>
    <mergeCell ref="AH1606:AI1607"/>
    <mergeCell ref="AF1606:AG1607"/>
    <mergeCell ref="AD1606:AE1607"/>
    <mergeCell ref="E1606:E1607"/>
    <mergeCell ref="C1606:D1606"/>
    <mergeCell ref="X1606:Y1607"/>
    <mergeCell ref="T1606:U1607"/>
    <mergeCell ref="R1606:S1607"/>
    <mergeCell ref="P1606:Q1607"/>
    <mergeCell ref="N1606:O1607"/>
    <mergeCell ref="L1606:M1607"/>
    <mergeCell ref="C1607:D1607"/>
    <mergeCell ref="AB1606:AC1607"/>
    <mergeCell ref="Z1606:AA1607"/>
    <mergeCell ref="AV1606:AW1607"/>
    <mergeCell ref="AT1606:AU1607"/>
    <mergeCell ref="AR1606:AS1607"/>
    <mergeCell ref="AP1606:AQ1607"/>
    <mergeCell ref="AN1606:AO1607"/>
    <mergeCell ref="AL1606:AM1607"/>
    <mergeCell ref="B1701:B1702"/>
    <mergeCell ref="BL1616:BM1617"/>
    <mergeCell ref="BN1612:BP1613"/>
    <mergeCell ref="BL1612:BM1613"/>
    <mergeCell ref="BJ1612:BK1613"/>
    <mergeCell ref="BH1612:BI1613"/>
    <mergeCell ref="BF1612:BG1613"/>
    <mergeCell ref="BD1612:BE1613"/>
    <mergeCell ref="BB1612:BC1613"/>
    <mergeCell ref="AZ1612:BA1613"/>
    <mergeCell ref="AX1612:AY1613"/>
    <mergeCell ref="G1612:G1613"/>
    <mergeCell ref="AJ1608:AK1609"/>
    <mergeCell ref="AH1608:AI1609"/>
    <mergeCell ref="AF1608:AG1609"/>
    <mergeCell ref="AD1608:AE1609"/>
    <mergeCell ref="E1608:E1609"/>
    <mergeCell ref="C1608:D1608"/>
    <mergeCell ref="B1608:B1609"/>
    <mergeCell ref="X1608:Y1609"/>
    <mergeCell ref="T1608:U1609"/>
    <mergeCell ref="R1608:S1609"/>
    <mergeCell ref="P1608:Q1609"/>
    <mergeCell ref="N1608:O1609"/>
    <mergeCell ref="L1608:M1609"/>
    <mergeCell ref="C1609:D1609"/>
    <mergeCell ref="AB1608:AC1609"/>
    <mergeCell ref="Z1608:AA1609"/>
    <mergeCell ref="AV1608:AW1609"/>
    <mergeCell ref="AT1608:AU1609"/>
    <mergeCell ref="AR1608:AS1609"/>
    <mergeCell ref="AP1608:AQ1609"/>
    <mergeCell ref="AN1608:AO1609"/>
    <mergeCell ref="AL1608:AM1609"/>
    <mergeCell ref="BN1608:BP1609"/>
    <mergeCell ref="BL1608:BM1609"/>
    <mergeCell ref="BJ1608:BK1609"/>
    <mergeCell ref="BH1608:BI1609"/>
    <mergeCell ref="BF1608:BG1609"/>
    <mergeCell ref="BD1608:BE1609"/>
    <mergeCell ref="BB1608:BC1609"/>
    <mergeCell ref="AZ1608:BA1609"/>
    <mergeCell ref="AX1608:AY1609"/>
    <mergeCell ref="G1608:G1609"/>
    <mergeCell ref="J1610:K1611"/>
    <mergeCell ref="H1610:I1611"/>
    <mergeCell ref="F1610:F1611"/>
    <mergeCell ref="AJ1610:AK1611"/>
    <mergeCell ref="AH1610:AI1611"/>
    <mergeCell ref="AF1610:AG1611"/>
    <mergeCell ref="AD1610:AE1611"/>
    <mergeCell ref="E1610:E1611"/>
    <mergeCell ref="C1610:D1610"/>
    <mergeCell ref="B1610:B1611"/>
    <mergeCell ref="X1610:Y1611"/>
    <mergeCell ref="T1610:U1611"/>
    <mergeCell ref="R1610:S1611"/>
    <mergeCell ref="P1610:Q1611"/>
    <mergeCell ref="N1610:O1611"/>
    <mergeCell ref="L1610:M1611"/>
    <mergeCell ref="C1611:D1611"/>
    <mergeCell ref="AB1610:AC1611"/>
    <mergeCell ref="C1700:D1700"/>
    <mergeCell ref="AB1612:AC1613"/>
    <mergeCell ref="Z1612:AA1613"/>
    <mergeCell ref="AV1612:AW1613"/>
    <mergeCell ref="AT1612:AU1613"/>
    <mergeCell ref="AR1612:AS1613"/>
    <mergeCell ref="AP1612:AQ1613"/>
    <mergeCell ref="AN1612:AO1613"/>
    <mergeCell ref="AL1612:AM1613"/>
    <mergeCell ref="AP1610:AQ1611"/>
    <mergeCell ref="AN1610:AO1611"/>
    <mergeCell ref="AL1610:AM1611"/>
    <mergeCell ref="J1614:K1615"/>
    <mergeCell ref="H1614:I1615"/>
    <mergeCell ref="F1614:F1615"/>
    <mergeCell ref="BF1618:BG1619"/>
    <mergeCell ref="BD1618:BE1619"/>
    <mergeCell ref="BB1618:BC1619"/>
    <mergeCell ref="AZ1618:BA1619"/>
    <mergeCell ref="AX1618:AY1619"/>
    <mergeCell ref="G1618:G1619"/>
    <mergeCell ref="AJ1614:AK1615"/>
    <mergeCell ref="AH1614:AI1615"/>
    <mergeCell ref="AF1614:AG1615"/>
    <mergeCell ref="AD1614:AE1615"/>
    <mergeCell ref="E1614:E1615"/>
    <mergeCell ref="C1614:D1614"/>
    <mergeCell ref="B1614:B1615"/>
    <mergeCell ref="X1614:Y1615"/>
    <mergeCell ref="T1614:U1615"/>
    <mergeCell ref="R1614:S1615"/>
    <mergeCell ref="P1614:Q1615"/>
    <mergeCell ref="N1614:O1615"/>
    <mergeCell ref="L1614:M1615"/>
    <mergeCell ref="C1615:D1615"/>
    <mergeCell ref="AB1614:AC1615"/>
    <mergeCell ref="Z1614:AA1615"/>
    <mergeCell ref="AV1614:AW1615"/>
    <mergeCell ref="AT1614:AU1615"/>
    <mergeCell ref="AR1614:AS1615"/>
    <mergeCell ref="AP1614:AQ1615"/>
    <mergeCell ref="AN1614:AO1615"/>
    <mergeCell ref="AL1614:AM1615"/>
    <mergeCell ref="BN1614:BP1615"/>
    <mergeCell ref="BL1614:BM1615"/>
    <mergeCell ref="BJ1614:BK1615"/>
    <mergeCell ref="BH1614:BI1615"/>
    <mergeCell ref="BF1614:BG1615"/>
    <mergeCell ref="BD1614:BE1615"/>
    <mergeCell ref="BB1614:BC1615"/>
    <mergeCell ref="AZ1614:BA1615"/>
    <mergeCell ref="AX1614:AY1615"/>
    <mergeCell ref="G1614:G1615"/>
    <mergeCell ref="J1616:K1617"/>
    <mergeCell ref="H1616:I1617"/>
    <mergeCell ref="F1616:F1617"/>
    <mergeCell ref="AJ1616:AK1617"/>
    <mergeCell ref="AH1616:AI1617"/>
    <mergeCell ref="AF1616:AG1617"/>
    <mergeCell ref="AD1616:AE1617"/>
    <mergeCell ref="E1616:E1617"/>
    <mergeCell ref="C1616:D1616"/>
    <mergeCell ref="B1616:B1617"/>
    <mergeCell ref="X1616:Y1617"/>
    <mergeCell ref="T1616:U1617"/>
    <mergeCell ref="R1616:S1617"/>
    <mergeCell ref="P1616:Q1617"/>
    <mergeCell ref="N1616:O1617"/>
    <mergeCell ref="L1616:M1617"/>
    <mergeCell ref="C1617:D1617"/>
    <mergeCell ref="AB1616:AC1617"/>
    <mergeCell ref="Z1616:AA1617"/>
    <mergeCell ref="AV1616:AW1617"/>
    <mergeCell ref="AT1616:AU1617"/>
    <mergeCell ref="AR1616:AS1617"/>
    <mergeCell ref="AP1616:AQ1617"/>
    <mergeCell ref="AN1616:AO1617"/>
    <mergeCell ref="AL1616:AM1617"/>
    <mergeCell ref="BN1616:BP1617"/>
    <mergeCell ref="AJ1620:AK1621"/>
    <mergeCell ref="AH1620:AI1621"/>
    <mergeCell ref="AF1620:AG1621"/>
    <mergeCell ref="AD1620:AE1621"/>
    <mergeCell ref="E1620:E1621"/>
    <mergeCell ref="C1620:D1620"/>
    <mergeCell ref="B1620:B1621"/>
    <mergeCell ref="X1620:Y1621"/>
    <mergeCell ref="T1620:U1621"/>
    <mergeCell ref="R1620:S1621"/>
    <mergeCell ref="P1620:Q1621"/>
    <mergeCell ref="N1620:O1621"/>
    <mergeCell ref="L1620:M1621"/>
    <mergeCell ref="C1621:D1621"/>
    <mergeCell ref="AB1620:AC1621"/>
    <mergeCell ref="Z1620:AA1621"/>
    <mergeCell ref="AV1620:AW1621"/>
    <mergeCell ref="AT1620:AU1621"/>
    <mergeCell ref="AR1620:AS1621"/>
    <mergeCell ref="AP1620:AQ1621"/>
    <mergeCell ref="AN1620:AO1621"/>
    <mergeCell ref="AL1620:AM1621"/>
    <mergeCell ref="BN1620:BP1621"/>
    <mergeCell ref="BL1620:BM1621"/>
    <mergeCell ref="BJ1620:BK1621"/>
    <mergeCell ref="BH1620:BI1621"/>
    <mergeCell ref="BF1620:BG1621"/>
    <mergeCell ref="BD1620:BE1621"/>
    <mergeCell ref="BB1620:BC1621"/>
    <mergeCell ref="AZ1620:BA1621"/>
    <mergeCell ref="AX1620:AY1621"/>
    <mergeCell ref="G1620:G1621"/>
    <mergeCell ref="AZ1616:BA1617"/>
    <mergeCell ref="AX1616:AY1617"/>
    <mergeCell ref="G1616:G1617"/>
    <mergeCell ref="J1618:K1619"/>
    <mergeCell ref="H1618:I1619"/>
    <mergeCell ref="F1618:F1619"/>
    <mergeCell ref="AJ1618:AK1619"/>
    <mergeCell ref="AH1618:AI1619"/>
    <mergeCell ref="AF1618:AG1619"/>
    <mergeCell ref="AD1618:AE1619"/>
    <mergeCell ref="E1618:E1619"/>
    <mergeCell ref="C1618:D1618"/>
    <mergeCell ref="B1618:B1619"/>
    <mergeCell ref="X1618:Y1619"/>
    <mergeCell ref="T1618:U1619"/>
    <mergeCell ref="R1618:S1619"/>
    <mergeCell ref="P1618:Q1619"/>
    <mergeCell ref="N1618:O1619"/>
    <mergeCell ref="L1618:M1619"/>
    <mergeCell ref="C1619:D1619"/>
    <mergeCell ref="AB1618:AC1619"/>
    <mergeCell ref="Z1618:AA1619"/>
    <mergeCell ref="AV1618:AW1619"/>
    <mergeCell ref="AT1618:AU1619"/>
    <mergeCell ref="AR1618:AS1619"/>
    <mergeCell ref="AP1618:AQ1619"/>
    <mergeCell ref="AN1618:AO1619"/>
    <mergeCell ref="AL1618:AM1619"/>
    <mergeCell ref="BN1618:BP1619"/>
    <mergeCell ref="BL1618:BM1619"/>
    <mergeCell ref="BJ1618:BK1619"/>
    <mergeCell ref="BH1618:BI1619"/>
    <mergeCell ref="AZ1624:BA1625"/>
    <mergeCell ref="AX1624:AY1625"/>
    <mergeCell ref="G1624:G1625"/>
    <mergeCell ref="J1622:K1623"/>
    <mergeCell ref="H1622:I1623"/>
    <mergeCell ref="F1622:F1623"/>
    <mergeCell ref="AJ1622:AK1623"/>
    <mergeCell ref="AH1622:AI1623"/>
    <mergeCell ref="AF1622:AG1623"/>
    <mergeCell ref="AD1622:AE1623"/>
    <mergeCell ref="E1622:E1623"/>
    <mergeCell ref="C1622:D1622"/>
    <mergeCell ref="B1622:B1623"/>
    <mergeCell ref="X1622:Y1623"/>
    <mergeCell ref="T1622:U1623"/>
    <mergeCell ref="R1622:S1623"/>
    <mergeCell ref="P1622:Q1623"/>
    <mergeCell ref="N1622:O1623"/>
    <mergeCell ref="L1622:M1623"/>
    <mergeCell ref="C1623:D1623"/>
    <mergeCell ref="AB1622:AC1623"/>
    <mergeCell ref="Z1622:AA1623"/>
    <mergeCell ref="AV1622:AW1623"/>
    <mergeCell ref="AT1622:AU1623"/>
    <mergeCell ref="AR1622:AS1623"/>
    <mergeCell ref="AP1622:AQ1623"/>
    <mergeCell ref="AN1622:AO1623"/>
    <mergeCell ref="AL1622:AM1623"/>
    <mergeCell ref="BN1622:BP1623"/>
    <mergeCell ref="BL1622:BM1623"/>
    <mergeCell ref="BJ1622:BK1623"/>
    <mergeCell ref="BH1622:BI1623"/>
    <mergeCell ref="BF1622:BG1623"/>
    <mergeCell ref="BD1622:BE1623"/>
    <mergeCell ref="BB1622:BC1623"/>
    <mergeCell ref="AZ1622:BA1623"/>
    <mergeCell ref="AX1622:AY1623"/>
    <mergeCell ref="G1622:G1623"/>
    <mergeCell ref="AJ1626:AK1627"/>
    <mergeCell ref="AH1626:AI1627"/>
    <mergeCell ref="AF1626:AG1627"/>
    <mergeCell ref="AD1626:AE1627"/>
    <mergeCell ref="E1626:E1627"/>
    <mergeCell ref="C1626:D1626"/>
    <mergeCell ref="B1626:B1627"/>
    <mergeCell ref="X1626:Y1627"/>
    <mergeCell ref="T1626:U1627"/>
    <mergeCell ref="R1626:S1627"/>
    <mergeCell ref="P1626:Q1627"/>
    <mergeCell ref="N1626:O1627"/>
    <mergeCell ref="L1626:M1627"/>
    <mergeCell ref="C1627:D1627"/>
    <mergeCell ref="AB1626:AC1627"/>
    <mergeCell ref="Z1626:AA1627"/>
    <mergeCell ref="AV1626:AW1627"/>
    <mergeCell ref="AT1626:AU1627"/>
    <mergeCell ref="AR1626:AS1627"/>
    <mergeCell ref="AP1626:AQ1627"/>
    <mergeCell ref="AN1626:AO1627"/>
    <mergeCell ref="AL1626:AM1627"/>
    <mergeCell ref="BN1626:BP1627"/>
    <mergeCell ref="BL1626:BM1627"/>
    <mergeCell ref="BJ1626:BK1627"/>
    <mergeCell ref="BH1626:BI1627"/>
    <mergeCell ref="BF1626:BG1627"/>
    <mergeCell ref="BD1626:BE1627"/>
    <mergeCell ref="BB1626:BC1627"/>
    <mergeCell ref="AZ1626:BA1627"/>
    <mergeCell ref="AX1626:AY1627"/>
    <mergeCell ref="G1626:G1627"/>
    <mergeCell ref="J1624:K1625"/>
    <mergeCell ref="H1624:I1625"/>
    <mergeCell ref="F1624:F1625"/>
    <mergeCell ref="AJ1624:AK1625"/>
    <mergeCell ref="AH1624:AI1625"/>
    <mergeCell ref="AF1624:AG1625"/>
    <mergeCell ref="AD1624:AE1625"/>
    <mergeCell ref="E1624:E1625"/>
    <mergeCell ref="C1624:D1624"/>
    <mergeCell ref="B1624:B1625"/>
    <mergeCell ref="X1624:Y1625"/>
    <mergeCell ref="T1624:U1625"/>
    <mergeCell ref="R1624:S1625"/>
    <mergeCell ref="P1624:Q1625"/>
    <mergeCell ref="N1624:O1625"/>
    <mergeCell ref="L1624:M1625"/>
    <mergeCell ref="C1625:D1625"/>
    <mergeCell ref="AB1624:AC1625"/>
    <mergeCell ref="Z1624:AA1625"/>
    <mergeCell ref="AV1624:AW1625"/>
    <mergeCell ref="AT1624:AU1625"/>
    <mergeCell ref="AR1624:AS1625"/>
    <mergeCell ref="AP1624:AQ1625"/>
    <mergeCell ref="AN1624:AO1625"/>
    <mergeCell ref="AL1624:AM1625"/>
    <mergeCell ref="BN1624:BP1625"/>
    <mergeCell ref="BL1624:BM1625"/>
    <mergeCell ref="BJ1624:BK1625"/>
    <mergeCell ref="BH1624:BI1625"/>
    <mergeCell ref="BF1624:BG1625"/>
    <mergeCell ref="BD1624:BE1625"/>
    <mergeCell ref="BB1624:BC1625"/>
    <mergeCell ref="AZ1630:BA1631"/>
    <mergeCell ref="AX1630:AY1631"/>
    <mergeCell ref="G1630:G1631"/>
    <mergeCell ref="J1628:K1629"/>
    <mergeCell ref="H1628:I1629"/>
    <mergeCell ref="F1628:F1629"/>
    <mergeCell ref="AJ1628:AK1629"/>
    <mergeCell ref="AH1628:AI1629"/>
    <mergeCell ref="AF1628:AG1629"/>
    <mergeCell ref="AD1628:AE1629"/>
    <mergeCell ref="E1628:E1629"/>
    <mergeCell ref="C1628:D1628"/>
    <mergeCell ref="B1628:B1629"/>
    <mergeCell ref="X1628:Y1629"/>
    <mergeCell ref="T1628:U1629"/>
    <mergeCell ref="R1628:S1629"/>
    <mergeCell ref="P1628:Q1629"/>
    <mergeCell ref="N1628:O1629"/>
    <mergeCell ref="L1628:M1629"/>
    <mergeCell ref="C1629:D1629"/>
    <mergeCell ref="AB1628:AC1629"/>
    <mergeCell ref="Z1628:AA1629"/>
    <mergeCell ref="AV1628:AW1629"/>
    <mergeCell ref="AT1628:AU1629"/>
    <mergeCell ref="AR1628:AS1629"/>
    <mergeCell ref="AP1628:AQ1629"/>
    <mergeCell ref="AN1628:AO1629"/>
    <mergeCell ref="AL1628:AM1629"/>
    <mergeCell ref="BN1628:BP1629"/>
    <mergeCell ref="BL1628:BM1629"/>
    <mergeCell ref="BJ1628:BK1629"/>
    <mergeCell ref="BH1628:BI1629"/>
    <mergeCell ref="BF1628:BG1629"/>
    <mergeCell ref="BD1628:BE1629"/>
    <mergeCell ref="BB1628:BC1629"/>
    <mergeCell ref="AZ1628:BA1629"/>
    <mergeCell ref="AX1628:AY1629"/>
    <mergeCell ref="G1628:G1629"/>
    <mergeCell ref="AJ1632:AK1633"/>
    <mergeCell ref="AH1632:AI1633"/>
    <mergeCell ref="AF1632:AG1633"/>
    <mergeCell ref="AD1632:AE1633"/>
    <mergeCell ref="E1632:E1633"/>
    <mergeCell ref="C1632:D1632"/>
    <mergeCell ref="B1632:B1633"/>
    <mergeCell ref="X1632:Y1633"/>
    <mergeCell ref="T1632:U1633"/>
    <mergeCell ref="R1632:S1633"/>
    <mergeCell ref="P1632:Q1633"/>
    <mergeCell ref="N1632:O1633"/>
    <mergeCell ref="L1632:M1633"/>
    <mergeCell ref="C1633:D1633"/>
    <mergeCell ref="AB1632:AC1633"/>
    <mergeCell ref="Z1632:AA1633"/>
    <mergeCell ref="AV1632:AW1633"/>
    <mergeCell ref="AT1632:AU1633"/>
    <mergeCell ref="AR1632:AS1633"/>
    <mergeCell ref="AP1632:AQ1633"/>
    <mergeCell ref="AN1632:AO1633"/>
    <mergeCell ref="AL1632:AM1633"/>
    <mergeCell ref="BN1632:BP1633"/>
    <mergeCell ref="BL1632:BM1633"/>
    <mergeCell ref="BJ1632:BK1633"/>
    <mergeCell ref="BH1632:BI1633"/>
    <mergeCell ref="BF1632:BG1633"/>
    <mergeCell ref="BD1632:BE1633"/>
    <mergeCell ref="BB1632:BC1633"/>
    <mergeCell ref="AZ1632:BA1633"/>
    <mergeCell ref="AX1632:AY1633"/>
    <mergeCell ref="G1632:G1633"/>
    <mergeCell ref="J1630:K1631"/>
    <mergeCell ref="H1630:I1631"/>
    <mergeCell ref="F1630:F1631"/>
    <mergeCell ref="AJ1630:AK1631"/>
    <mergeCell ref="AH1630:AI1631"/>
    <mergeCell ref="AF1630:AG1631"/>
    <mergeCell ref="AD1630:AE1631"/>
    <mergeCell ref="E1630:E1631"/>
    <mergeCell ref="C1630:D1630"/>
    <mergeCell ref="B1630:B1631"/>
    <mergeCell ref="X1630:Y1631"/>
    <mergeCell ref="T1630:U1631"/>
    <mergeCell ref="R1630:S1631"/>
    <mergeCell ref="P1630:Q1631"/>
    <mergeCell ref="N1630:O1631"/>
    <mergeCell ref="L1630:M1631"/>
    <mergeCell ref="C1631:D1631"/>
    <mergeCell ref="AB1630:AC1631"/>
    <mergeCell ref="Z1630:AA1631"/>
    <mergeCell ref="AV1630:AW1631"/>
    <mergeCell ref="AT1630:AU1631"/>
    <mergeCell ref="AR1630:AS1631"/>
    <mergeCell ref="AP1630:AQ1631"/>
    <mergeCell ref="AN1630:AO1631"/>
    <mergeCell ref="AL1630:AM1631"/>
    <mergeCell ref="BN1630:BP1631"/>
    <mergeCell ref="BL1630:BM1631"/>
    <mergeCell ref="BJ1630:BK1631"/>
    <mergeCell ref="BH1630:BI1631"/>
    <mergeCell ref="BF1630:BG1631"/>
    <mergeCell ref="BD1630:BE1631"/>
    <mergeCell ref="BB1630:BC1631"/>
    <mergeCell ref="AZ1636:BA1637"/>
    <mergeCell ref="AX1636:AY1637"/>
    <mergeCell ref="G1636:G1637"/>
    <mergeCell ref="J1634:K1635"/>
    <mergeCell ref="H1634:I1635"/>
    <mergeCell ref="F1634:F1635"/>
    <mergeCell ref="AJ1634:AK1635"/>
    <mergeCell ref="AH1634:AI1635"/>
    <mergeCell ref="AF1634:AG1635"/>
    <mergeCell ref="AD1634:AE1635"/>
    <mergeCell ref="E1634:E1635"/>
    <mergeCell ref="C1634:D1634"/>
    <mergeCell ref="B1634:B1635"/>
    <mergeCell ref="X1634:Y1635"/>
    <mergeCell ref="T1634:U1635"/>
    <mergeCell ref="R1634:S1635"/>
    <mergeCell ref="P1634:Q1635"/>
    <mergeCell ref="N1634:O1635"/>
    <mergeCell ref="L1634:M1635"/>
    <mergeCell ref="C1635:D1635"/>
    <mergeCell ref="AB1634:AC1635"/>
    <mergeCell ref="Z1634:AA1635"/>
    <mergeCell ref="AV1634:AW1635"/>
    <mergeCell ref="AT1634:AU1635"/>
    <mergeCell ref="AR1634:AS1635"/>
    <mergeCell ref="AP1634:AQ1635"/>
    <mergeCell ref="AN1634:AO1635"/>
    <mergeCell ref="AL1634:AM1635"/>
    <mergeCell ref="BN1634:BP1635"/>
    <mergeCell ref="BL1634:BM1635"/>
    <mergeCell ref="BJ1634:BK1635"/>
    <mergeCell ref="BH1634:BI1635"/>
    <mergeCell ref="BF1634:BG1635"/>
    <mergeCell ref="BD1634:BE1635"/>
    <mergeCell ref="BB1634:BC1635"/>
    <mergeCell ref="AZ1634:BA1635"/>
    <mergeCell ref="AX1634:AY1635"/>
    <mergeCell ref="G1634:G1635"/>
    <mergeCell ref="AJ1638:AK1639"/>
    <mergeCell ref="AH1638:AI1639"/>
    <mergeCell ref="AF1638:AG1639"/>
    <mergeCell ref="AD1638:AE1639"/>
    <mergeCell ref="E1638:E1639"/>
    <mergeCell ref="C1638:D1638"/>
    <mergeCell ref="B1638:B1639"/>
    <mergeCell ref="X1638:Y1639"/>
    <mergeCell ref="T1638:U1639"/>
    <mergeCell ref="R1638:S1639"/>
    <mergeCell ref="P1638:Q1639"/>
    <mergeCell ref="N1638:O1639"/>
    <mergeCell ref="L1638:M1639"/>
    <mergeCell ref="C1639:D1639"/>
    <mergeCell ref="AB1638:AC1639"/>
    <mergeCell ref="Z1638:AA1639"/>
    <mergeCell ref="AV1638:AW1639"/>
    <mergeCell ref="AT1638:AU1639"/>
    <mergeCell ref="AR1638:AS1639"/>
    <mergeCell ref="AP1638:AQ1639"/>
    <mergeCell ref="AN1638:AO1639"/>
    <mergeCell ref="AL1638:AM1639"/>
    <mergeCell ref="BN1638:BP1639"/>
    <mergeCell ref="BL1638:BM1639"/>
    <mergeCell ref="BJ1638:BK1639"/>
    <mergeCell ref="BH1638:BI1639"/>
    <mergeCell ref="BF1638:BG1639"/>
    <mergeCell ref="BD1638:BE1639"/>
    <mergeCell ref="BB1638:BC1639"/>
    <mergeCell ref="AZ1638:BA1639"/>
    <mergeCell ref="AX1638:AY1639"/>
    <mergeCell ref="G1638:G1639"/>
    <mergeCell ref="J1636:K1637"/>
    <mergeCell ref="H1636:I1637"/>
    <mergeCell ref="F1636:F1637"/>
    <mergeCell ref="AJ1636:AK1637"/>
    <mergeCell ref="AH1636:AI1637"/>
    <mergeCell ref="AF1636:AG1637"/>
    <mergeCell ref="AD1636:AE1637"/>
    <mergeCell ref="E1636:E1637"/>
    <mergeCell ref="C1636:D1636"/>
    <mergeCell ref="B1636:B1637"/>
    <mergeCell ref="X1636:Y1637"/>
    <mergeCell ref="T1636:U1637"/>
    <mergeCell ref="R1636:S1637"/>
    <mergeCell ref="P1636:Q1637"/>
    <mergeCell ref="N1636:O1637"/>
    <mergeCell ref="L1636:M1637"/>
    <mergeCell ref="C1637:D1637"/>
    <mergeCell ref="AB1636:AC1637"/>
    <mergeCell ref="Z1636:AA1637"/>
    <mergeCell ref="AV1636:AW1637"/>
    <mergeCell ref="AT1636:AU1637"/>
    <mergeCell ref="AR1636:AS1637"/>
    <mergeCell ref="AP1636:AQ1637"/>
    <mergeCell ref="AN1636:AO1637"/>
    <mergeCell ref="AL1636:AM1637"/>
    <mergeCell ref="BN1636:BP1637"/>
    <mergeCell ref="BL1636:BM1637"/>
    <mergeCell ref="BJ1636:BK1637"/>
    <mergeCell ref="BH1636:BI1637"/>
    <mergeCell ref="BF1636:BG1637"/>
    <mergeCell ref="BD1636:BE1637"/>
    <mergeCell ref="BB1636:BC1637"/>
    <mergeCell ref="BN1642:BP1643"/>
    <mergeCell ref="BL1642:BM1643"/>
    <mergeCell ref="BJ1642:BK1643"/>
    <mergeCell ref="BH1642:BI1643"/>
    <mergeCell ref="BF1642:BG1643"/>
    <mergeCell ref="BD1642:BE1643"/>
    <mergeCell ref="BB1642:BC1643"/>
    <mergeCell ref="AZ1642:BA1643"/>
    <mergeCell ref="AX1642:AY1643"/>
    <mergeCell ref="G1642:G1643"/>
    <mergeCell ref="J1640:K1641"/>
    <mergeCell ref="H1640:I1641"/>
    <mergeCell ref="F1640:F1641"/>
    <mergeCell ref="AJ1640:AK1641"/>
    <mergeCell ref="AH1640:AI1641"/>
    <mergeCell ref="AF1640:AG1641"/>
    <mergeCell ref="AD1640:AE1641"/>
    <mergeCell ref="E1640:E1641"/>
    <mergeCell ref="C1640:D1640"/>
    <mergeCell ref="B1640:B1641"/>
    <mergeCell ref="X1640:Y1641"/>
    <mergeCell ref="T1640:U1641"/>
    <mergeCell ref="R1640:S1641"/>
    <mergeCell ref="P1640:Q1641"/>
    <mergeCell ref="N1640:O1641"/>
    <mergeCell ref="L1640:M1641"/>
    <mergeCell ref="C1641:D1641"/>
    <mergeCell ref="AB1640:AC1641"/>
    <mergeCell ref="Z1640:AA1641"/>
    <mergeCell ref="AV1640:AW1641"/>
    <mergeCell ref="AT1640:AU1641"/>
    <mergeCell ref="AR1640:AS1641"/>
    <mergeCell ref="AP1640:AQ1641"/>
    <mergeCell ref="AN1640:AO1641"/>
    <mergeCell ref="AL1640:AM1641"/>
    <mergeCell ref="BN1640:BP1641"/>
    <mergeCell ref="BL1640:BM1641"/>
    <mergeCell ref="BJ1640:BK1641"/>
    <mergeCell ref="BH1640:BI1641"/>
    <mergeCell ref="BF1640:BG1641"/>
    <mergeCell ref="BD1640:BE1641"/>
    <mergeCell ref="BB1640:BC1641"/>
    <mergeCell ref="AZ1640:BA1641"/>
    <mergeCell ref="AX1640:AY1641"/>
    <mergeCell ref="G1640:G1641"/>
    <mergeCell ref="AH1642:AI1643"/>
    <mergeCell ref="AF1642:AG1643"/>
    <mergeCell ref="AD1642:AE1643"/>
    <mergeCell ref="E1642:E1643"/>
    <mergeCell ref="C1642:D1642"/>
    <mergeCell ref="B1642:B1643"/>
    <mergeCell ref="X1642:Y1643"/>
    <mergeCell ref="T1642:U1643"/>
    <mergeCell ref="R1642:S1643"/>
    <mergeCell ref="P1642:Q1643"/>
    <mergeCell ref="N1642:O1643"/>
    <mergeCell ref="L1642:M1643"/>
    <mergeCell ref="C1643:D1643"/>
    <mergeCell ref="AB1642:AC1643"/>
    <mergeCell ref="Z1642:AA1643"/>
    <mergeCell ref="AV1642:AW1643"/>
    <mergeCell ref="AT1642:AU1643"/>
    <mergeCell ref="AR1642:AS1643"/>
    <mergeCell ref="AP1642:AQ1643"/>
    <mergeCell ref="AN1642:AO1643"/>
    <mergeCell ref="AL1642:AM1643"/>
    <mergeCell ref="D1646:E1647"/>
    <mergeCell ref="H1646:I1647"/>
    <mergeCell ref="J1646:K1647"/>
    <mergeCell ref="L1646:M1647"/>
    <mergeCell ref="N1646:O1647"/>
    <mergeCell ref="P1646:Q1647"/>
    <mergeCell ref="R1646:S1647"/>
    <mergeCell ref="T1646:U1647"/>
    <mergeCell ref="X1646:Y1647"/>
    <mergeCell ref="Z1646:AA1647"/>
    <mergeCell ref="AB1646:AC1647"/>
    <mergeCell ref="AD1646:AE1647"/>
    <mergeCell ref="AF1646:AG1647"/>
    <mergeCell ref="AH1646:AI1647"/>
    <mergeCell ref="AJ1646:AK1647"/>
    <mergeCell ref="AL1646:AM1647"/>
    <mergeCell ref="AN1646:AO1647"/>
    <mergeCell ref="AP1646:AQ1647"/>
    <mergeCell ref="AR1646:AS1647"/>
    <mergeCell ref="AT1646:AU1647"/>
    <mergeCell ref="AV1646:AW1647"/>
    <mergeCell ref="B1649:C1649"/>
    <mergeCell ref="AM1649:AP1649"/>
    <mergeCell ref="AJ1649:AL1649"/>
    <mergeCell ref="AF1649:AH1649"/>
    <mergeCell ref="AB1649:AE1649"/>
    <mergeCell ref="Y1649:AA1649"/>
    <mergeCell ref="B1651:C1651"/>
    <mergeCell ref="BK1649:BM1649"/>
    <mergeCell ref="BG1649:BI1649"/>
    <mergeCell ref="BB1649:BF1649"/>
    <mergeCell ref="AU1649:AW1649"/>
    <mergeCell ref="AQ1649:AS1649"/>
    <mergeCell ref="AM1651:AP1651"/>
    <mergeCell ref="AJ1651:AL1651"/>
    <mergeCell ref="AF1651:AH1651"/>
    <mergeCell ref="AB1651:AE1651"/>
    <mergeCell ref="Y1651:AA1651"/>
    <mergeCell ref="BK1651:BM1651"/>
    <mergeCell ref="BG1651:BI1651"/>
    <mergeCell ref="BB1651:BF1651"/>
    <mergeCell ref="AU1651:AW1651"/>
    <mergeCell ref="AQ1651:AS1651"/>
    <mergeCell ref="Z1543:AA1544"/>
    <mergeCell ref="B1543:B1544"/>
    <mergeCell ref="J1544:K1544"/>
    <mergeCell ref="N1544:O1544"/>
    <mergeCell ref="L1544:M1544"/>
    <mergeCell ref="J1543:O1543"/>
    <mergeCell ref="BH1543:BM1543"/>
    <mergeCell ref="BB1543:BG1543"/>
    <mergeCell ref="AV1543:BA1543"/>
    <mergeCell ref="AP1543:AU1543"/>
    <mergeCell ref="AJ1543:AO1543"/>
    <mergeCell ref="X1543:Y1544"/>
    <mergeCell ref="P1543:U1543"/>
    <mergeCell ref="AD1543:AI1543"/>
    <mergeCell ref="AB1543:AC1544"/>
    <mergeCell ref="AX1544:AY1544"/>
    <mergeCell ref="N1644:O1645"/>
    <mergeCell ref="L1644:M1645"/>
    <mergeCell ref="J1644:K1645"/>
    <mergeCell ref="AN1644:AO1645"/>
    <mergeCell ref="AN1545:AO1546"/>
    <mergeCell ref="AL1545:AM1546"/>
    <mergeCell ref="B1644:C1645"/>
    <mergeCell ref="AB1644:AC1645"/>
    <mergeCell ref="Z1644:AA1645"/>
    <mergeCell ref="B1646:C1646"/>
    <mergeCell ref="J1642:K1643"/>
    <mergeCell ref="H1642:I1643"/>
    <mergeCell ref="F1642:F1643"/>
    <mergeCell ref="AJ1642:AK1643"/>
    <mergeCell ref="AT1547:AU1548"/>
    <mergeCell ref="AR1547:AS1548"/>
    <mergeCell ref="AP1547:AQ1548"/>
    <mergeCell ref="AN1547:AO1548"/>
    <mergeCell ref="AL1547:AM1548"/>
    <mergeCell ref="AJ1551:AK1552"/>
    <mergeCell ref="AH1551:AI1552"/>
    <mergeCell ref="AF1551:AG1552"/>
    <mergeCell ref="AD1551:AE1552"/>
    <mergeCell ref="E1551:E1552"/>
    <mergeCell ref="C1551:D1551"/>
    <mergeCell ref="B1551:B1552"/>
    <mergeCell ref="X1551:Y1552"/>
    <mergeCell ref="T1551:U1552"/>
    <mergeCell ref="R1551:S1552"/>
    <mergeCell ref="P1551:Q1552"/>
    <mergeCell ref="N1551:O1552"/>
    <mergeCell ref="L1551:M1552"/>
    <mergeCell ref="C1552:D1552"/>
    <mergeCell ref="AB1551:AC1552"/>
    <mergeCell ref="Z1551:AA1552"/>
    <mergeCell ref="AV1551:AW1552"/>
    <mergeCell ref="AT1551:AU1552"/>
    <mergeCell ref="AR1551:AS1552"/>
    <mergeCell ref="AP1551:AQ1552"/>
    <mergeCell ref="AN1551:AO1552"/>
    <mergeCell ref="AL1551:AM1552"/>
    <mergeCell ref="J1555:K1556"/>
    <mergeCell ref="H1555:I1556"/>
    <mergeCell ref="F1555:F1556"/>
    <mergeCell ref="AJ1555:AK1556"/>
    <mergeCell ref="AH1555:AI1556"/>
    <mergeCell ref="AF1555:AG1556"/>
    <mergeCell ref="AD1555:AE1556"/>
    <mergeCell ref="BN1547:BP1548"/>
    <mergeCell ref="BL1547:BM1548"/>
    <mergeCell ref="BJ1547:BK1548"/>
    <mergeCell ref="BH1547:BI1548"/>
    <mergeCell ref="BF1547:BG1548"/>
    <mergeCell ref="BD1547:BE1548"/>
    <mergeCell ref="BB1547:BC1548"/>
    <mergeCell ref="AZ1547:BA1548"/>
    <mergeCell ref="AX1547:AY1548"/>
    <mergeCell ref="C1546:D1546"/>
    <mergeCell ref="X1545:Y1546"/>
    <mergeCell ref="T1545:U1546"/>
    <mergeCell ref="AJ1549:AK1550"/>
    <mergeCell ref="AH1549:AI1550"/>
    <mergeCell ref="AF1549:AG1550"/>
    <mergeCell ref="AD1549:AE1550"/>
    <mergeCell ref="E1549:E1550"/>
    <mergeCell ref="C1549:D1549"/>
    <mergeCell ref="B1549:B1550"/>
    <mergeCell ref="X1549:Y1550"/>
    <mergeCell ref="T1549:U1550"/>
    <mergeCell ref="R1549:S1550"/>
    <mergeCell ref="P1549:Q1550"/>
    <mergeCell ref="N1549:O1550"/>
    <mergeCell ref="L1549:M1550"/>
    <mergeCell ref="C1550:D1550"/>
    <mergeCell ref="AB1549:AC1550"/>
    <mergeCell ref="Z1549:AA1550"/>
    <mergeCell ref="AV1549:AW1550"/>
    <mergeCell ref="AT1549:AU1550"/>
    <mergeCell ref="AR1549:AS1550"/>
    <mergeCell ref="AP1549:AQ1550"/>
    <mergeCell ref="AN1549:AO1550"/>
    <mergeCell ref="AL1549:AM1550"/>
    <mergeCell ref="BN1549:BP1550"/>
    <mergeCell ref="BL1549:BM1550"/>
    <mergeCell ref="BJ1549:BK1550"/>
    <mergeCell ref="BH1549:BI1550"/>
    <mergeCell ref="BF1549:BG1550"/>
    <mergeCell ref="BD1549:BE1550"/>
    <mergeCell ref="BB1549:BC1550"/>
    <mergeCell ref="AZ1549:BA1550"/>
    <mergeCell ref="AX1549:AY1550"/>
    <mergeCell ref="BJ1545:BK1546"/>
    <mergeCell ref="B1547:B1548"/>
    <mergeCell ref="X1547:Y1548"/>
    <mergeCell ref="L1547:M1548"/>
    <mergeCell ref="C1548:D1548"/>
    <mergeCell ref="AB1547:AC1548"/>
    <mergeCell ref="Z1547:AA1548"/>
    <mergeCell ref="T1547:U1548"/>
    <mergeCell ref="R1547:S1548"/>
    <mergeCell ref="P1547:Q1548"/>
    <mergeCell ref="N1547:O1548"/>
    <mergeCell ref="G1545:G1546"/>
    <mergeCell ref="G1547:G1548"/>
    <mergeCell ref="G1549:G1550"/>
    <mergeCell ref="J1549:K1550"/>
    <mergeCell ref="H1549:I1550"/>
    <mergeCell ref="AV1545:AW1546"/>
    <mergeCell ref="AT1545:AU1546"/>
    <mergeCell ref="AR1545:AS1546"/>
    <mergeCell ref="AP1545:AQ1546"/>
    <mergeCell ref="BF1545:BG1546"/>
    <mergeCell ref="BN1551:BP1552"/>
    <mergeCell ref="BL1551:BM1552"/>
    <mergeCell ref="BJ1551:BK1552"/>
    <mergeCell ref="BH1551:BI1552"/>
    <mergeCell ref="BF1551:BG1552"/>
    <mergeCell ref="BD1551:BE1552"/>
    <mergeCell ref="BB1551:BC1552"/>
    <mergeCell ref="AZ1551:BA1552"/>
    <mergeCell ref="AX1551:AY1552"/>
    <mergeCell ref="J1553:K1554"/>
    <mergeCell ref="H1553:I1554"/>
    <mergeCell ref="F1553:F1554"/>
    <mergeCell ref="AJ1553:AK1554"/>
    <mergeCell ref="AH1553:AI1554"/>
    <mergeCell ref="AF1553:AG1554"/>
    <mergeCell ref="AD1553:AE1554"/>
    <mergeCell ref="E1553:E1554"/>
    <mergeCell ref="C1553:D1553"/>
    <mergeCell ref="B1553:B1554"/>
    <mergeCell ref="X1553:Y1554"/>
    <mergeCell ref="T1553:U1554"/>
    <mergeCell ref="R1553:S1554"/>
    <mergeCell ref="P1553:Q1554"/>
    <mergeCell ref="N1553:O1554"/>
    <mergeCell ref="L1553:M1554"/>
    <mergeCell ref="C1554:D1554"/>
    <mergeCell ref="AB1553:AC1554"/>
    <mergeCell ref="Z1553:AA1554"/>
    <mergeCell ref="AV1553:AW1554"/>
    <mergeCell ref="AT1553:AU1554"/>
    <mergeCell ref="AR1553:AS1554"/>
    <mergeCell ref="AP1553:AQ1554"/>
    <mergeCell ref="AN1553:AO1554"/>
    <mergeCell ref="AL1553:AM1554"/>
    <mergeCell ref="BN1553:BP1554"/>
    <mergeCell ref="BL1553:BM1554"/>
    <mergeCell ref="BJ1553:BK1554"/>
    <mergeCell ref="BH1553:BI1554"/>
    <mergeCell ref="BF1553:BG1554"/>
    <mergeCell ref="BD1553:BE1554"/>
    <mergeCell ref="BB1553:BC1554"/>
    <mergeCell ref="AZ1553:BA1554"/>
    <mergeCell ref="AX1553:AY1554"/>
    <mergeCell ref="AZ1559:BA1560"/>
    <mergeCell ref="AX1559:AY1560"/>
    <mergeCell ref="G1559:G1560"/>
    <mergeCell ref="E1555:E1556"/>
    <mergeCell ref="C1555:D1555"/>
    <mergeCell ref="B1555:B1556"/>
    <mergeCell ref="X1555:Y1556"/>
    <mergeCell ref="T1555:U1556"/>
    <mergeCell ref="R1555:S1556"/>
    <mergeCell ref="P1555:Q1556"/>
    <mergeCell ref="N1555:O1556"/>
    <mergeCell ref="L1555:M1556"/>
    <mergeCell ref="C1556:D1556"/>
    <mergeCell ref="AB1555:AC1556"/>
    <mergeCell ref="Z1555:AA1556"/>
    <mergeCell ref="AV1555:AW1556"/>
    <mergeCell ref="AT1555:AU1556"/>
    <mergeCell ref="AR1555:AS1556"/>
    <mergeCell ref="AP1555:AQ1556"/>
    <mergeCell ref="AN1555:AO1556"/>
    <mergeCell ref="AL1555:AM1556"/>
    <mergeCell ref="BN1555:BP1556"/>
    <mergeCell ref="BL1555:BM1556"/>
    <mergeCell ref="BJ1555:BK1556"/>
    <mergeCell ref="BH1555:BI1556"/>
    <mergeCell ref="BF1555:BG1556"/>
    <mergeCell ref="BD1555:BE1556"/>
    <mergeCell ref="BB1555:BC1556"/>
    <mergeCell ref="AZ1555:BA1556"/>
    <mergeCell ref="AX1555:AY1556"/>
    <mergeCell ref="G1555:G1556"/>
    <mergeCell ref="G1553:G1554"/>
    <mergeCell ref="AJ1557:AK1558"/>
    <mergeCell ref="AH1557:AI1558"/>
    <mergeCell ref="AF1557:AG1558"/>
    <mergeCell ref="AD1557:AE1558"/>
    <mergeCell ref="E1557:E1558"/>
    <mergeCell ref="C1557:D1557"/>
    <mergeCell ref="B1557:B1558"/>
    <mergeCell ref="X1557:Y1558"/>
    <mergeCell ref="T1557:U1558"/>
    <mergeCell ref="R1557:S1558"/>
    <mergeCell ref="P1557:Q1558"/>
    <mergeCell ref="N1557:O1558"/>
    <mergeCell ref="L1557:M1558"/>
    <mergeCell ref="C1558:D1558"/>
    <mergeCell ref="AB1557:AC1558"/>
    <mergeCell ref="Z1557:AA1558"/>
    <mergeCell ref="AV1557:AW1558"/>
    <mergeCell ref="AT1557:AU1558"/>
    <mergeCell ref="AR1557:AS1558"/>
    <mergeCell ref="AP1557:AQ1558"/>
    <mergeCell ref="AN1557:AO1558"/>
    <mergeCell ref="AL1557:AM1558"/>
    <mergeCell ref="BN1557:BP1558"/>
    <mergeCell ref="BL1557:BM1558"/>
    <mergeCell ref="BJ1557:BK1558"/>
    <mergeCell ref="BH1557:BI1558"/>
    <mergeCell ref="BF1557:BG1558"/>
    <mergeCell ref="BD1557:BE1558"/>
    <mergeCell ref="BB1557:BC1558"/>
    <mergeCell ref="AZ1557:BA1558"/>
    <mergeCell ref="AX1557:AY1558"/>
    <mergeCell ref="G1557:G1558"/>
    <mergeCell ref="AJ1561:AK1562"/>
    <mergeCell ref="AH1561:AI1562"/>
    <mergeCell ref="AF1561:AG1562"/>
    <mergeCell ref="AD1561:AE1562"/>
    <mergeCell ref="E1561:E1562"/>
    <mergeCell ref="C1561:D1561"/>
    <mergeCell ref="B1561:B1562"/>
    <mergeCell ref="X1561:Y1562"/>
    <mergeCell ref="T1561:U1562"/>
    <mergeCell ref="R1561:S1562"/>
    <mergeCell ref="P1561:Q1562"/>
    <mergeCell ref="N1561:O1562"/>
    <mergeCell ref="L1561:M1562"/>
    <mergeCell ref="C1562:D1562"/>
    <mergeCell ref="AB1561:AC1562"/>
    <mergeCell ref="Z1561:AA1562"/>
    <mergeCell ref="AV1561:AW1562"/>
    <mergeCell ref="AT1561:AU1562"/>
    <mergeCell ref="AR1561:AS1562"/>
    <mergeCell ref="AP1561:AQ1562"/>
    <mergeCell ref="AN1561:AO1562"/>
    <mergeCell ref="AL1561:AM1562"/>
    <mergeCell ref="BN1561:BP1562"/>
    <mergeCell ref="BL1561:BM1562"/>
    <mergeCell ref="BJ1561:BK1562"/>
    <mergeCell ref="BH1561:BI1562"/>
    <mergeCell ref="BF1561:BG1562"/>
    <mergeCell ref="BD1561:BE1562"/>
    <mergeCell ref="BB1561:BC1562"/>
    <mergeCell ref="AZ1561:BA1562"/>
    <mergeCell ref="AX1561:AY1562"/>
    <mergeCell ref="G1561:G1562"/>
    <mergeCell ref="J1559:K1560"/>
    <mergeCell ref="H1559:I1560"/>
    <mergeCell ref="F1559:F1560"/>
    <mergeCell ref="AJ1559:AK1560"/>
    <mergeCell ref="AH1559:AI1560"/>
    <mergeCell ref="AF1559:AG1560"/>
    <mergeCell ref="AD1559:AE1560"/>
    <mergeCell ref="E1559:E1560"/>
    <mergeCell ref="C1559:D1559"/>
    <mergeCell ref="B1559:B1560"/>
    <mergeCell ref="X1559:Y1560"/>
    <mergeCell ref="T1559:U1560"/>
    <mergeCell ref="R1559:S1560"/>
    <mergeCell ref="P1559:Q1560"/>
    <mergeCell ref="N1559:O1560"/>
    <mergeCell ref="L1559:M1560"/>
    <mergeCell ref="C1560:D1560"/>
    <mergeCell ref="AB1559:AC1560"/>
    <mergeCell ref="Z1559:AA1560"/>
    <mergeCell ref="AV1559:AW1560"/>
    <mergeCell ref="AT1559:AU1560"/>
    <mergeCell ref="AR1559:AS1560"/>
    <mergeCell ref="AP1559:AQ1560"/>
    <mergeCell ref="AN1559:AO1560"/>
    <mergeCell ref="AL1559:AM1560"/>
    <mergeCell ref="BN1559:BP1560"/>
    <mergeCell ref="BL1559:BM1560"/>
    <mergeCell ref="BJ1559:BK1560"/>
    <mergeCell ref="BH1559:BI1560"/>
    <mergeCell ref="BF1559:BG1560"/>
    <mergeCell ref="BD1559:BE1560"/>
    <mergeCell ref="BB1559:BC1560"/>
    <mergeCell ref="AJ1563:AK1564"/>
    <mergeCell ref="AH1563:AI1564"/>
    <mergeCell ref="AF1563:AG1564"/>
    <mergeCell ref="AD1563:AE1564"/>
    <mergeCell ref="E1563:E1564"/>
    <mergeCell ref="C1563:D1563"/>
    <mergeCell ref="B1563:B1564"/>
    <mergeCell ref="X1563:Y1564"/>
    <mergeCell ref="T1563:U1564"/>
    <mergeCell ref="R1563:S1564"/>
    <mergeCell ref="P1563:Q1564"/>
    <mergeCell ref="N1563:O1564"/>
    <mergeCell ref="L1563:M1564"/>
    <mergeCell ref="C1564:D1564"/>
    <mergeCell ref="AB1563:AC1564"/>
    <mergeCell ref="Z1563:AA1564"/>
    <mergeCell ref="AV1563:AW1564"/>
    <mergeCell ref="AT1563:AU1564"/>
    <mergeCell ref="AR1563:AS1564"/>
    <mergeCell ref="AP1563:AQ1564"/>
    <mergeCell ref="AN1563:AO1564"/>
    <mergeCell ref="AL1563:AM1564"/>
    <mergeCell ref="BN1563:BP1564"/>
    <mergeCell ref="BL1563:BM1564"/>
    <mergeCell ref="BJ1563:BK1564"/>
    <mergeCell ref="BH1563:BI1564"/>
    <mergeCell ref="BF1563:BG1564"/>
    <mergeCell ref="BD1563:BE1564"/>
    <mergeCell ref="BB1563:BC1564"/>
    <mergeCell ref="AZ1563:BA1564"/>
    <mergeCell ref="AX1563:AY1564"/>
    <mergeCell ref="G1563:G1564"/>
    <mergeCell ref="J1565:K1566"/>
    <mergeCell ref="H1565:I1566"/>
    <mergeCell ref="F1565:F1566"/>
    <mergeCell ref="AJ1565:AK1566"/>
    <mergeCell ref="AH1565:AI1566"/>
    <mergeCell ref="AF1565:AG1566"/>
    <mergeCell ref="AD1565:AE1566"/>
    <mergeCell ref="E1565:E1566"/>
    <mergeCell ref="C1565:D1565"/>
    <mergeCell ref="B1565:B1566"/>
    <mergeCell ref="X1565:Y1566"/>
    <mergeCell ref="T1565:U1566"/>
    <mergeCell ref="R1565:S1566"/>
    <mergeCell ref="P1565:Q1566"/>
    <mergeCell ref="N1565:O1566"/>
    <mergeCell ref="L1565:M1566"/>
    <mergeCell ref="C1566:D1566"/>
    <mergeCell ref="AB1565:AC1566"/>
    <mergeCell ref="Z1565:AA1566"/>
    <mergeCell ref="AV1565:AW1566"/>
    <mergeCell ref="AT1565:AU1566"/>
    <mergeCell ref="AR1565:AS1566"/>
    <mergeCell ref="AP1565:AQ1566"/>
    <mergeCell ref="AN1565:AO1566"/>
    <mergeCell ref="AL1565:AM1566"/>
    <mergeCell ref="BN1565:BP1566"/>
    <mergeCell ref="BL1565:BM1566"/>
    <mergeCell ref="BJ1565:BK1566"/>
    <mergeCell ref="BH1565:BI1566"/>
    <mergeCell ref="BF1565:BG1566"/>
    <mergeCell ref="BD1565:BE1566"/>
    <mergeCell ref="BB1565:BC1566"/>
    <mergeCell ref="AJ1567:AK1568"/>
    <mergeCell ref="AH1567:AI1568"/>
    <mergeCell ref="AF1567:AG1568"/>
    <mergeCell ref="AD1567:AE1568"/>
    <mergeCell ref="AZ1565:BA1566"/>
    <mergeCell ref="AX1565:AY1566"/>
    <mergeCell ref="G1565:G1566"/>
    <mergeCell ref="P1567:Q1568"/>
    <mergeCell ref="N1567:O1568"/>
    <mergeCell ref="L1567:M1568"/>
    <mergeCell ref="C1568:D1568"/>
    <mergeCell ref="AB1567:AC1568"/>
    <mergeCell ref="Z1567:AA1568"/>
    <mergeCell ref="AV1567:AW1568"/>
    <mergeCell ref="AT1567:AU1568"/>
    <mergeCell ref="AR1567:AS1568"/>
    <mergeCell ref="AP1567:AQ1568"/>
    <mergeCell ref="AN1567:AO1568"/>
    <mergeCell ref="AL1567:AM1568"/>
    <mergeCell ref="BN1567:BP1568"/>
    <mergeCell ref="BL1567:BM1568"/>
    <mergeCell ref="BJ1567:BK1568"/>
    <mergeCell ref="BH1567:BI1568"/>
    <mergeCell ref="BF1567:BG1568"/>
    <mergeCell ref="BD1567:BE1568"/>
    <mergeCell ref="BB1567:BC1568"/>
    <mergeCell ref="AZ1567:BA1568"/>
    <mergeCell ref="AX1567:AY1568"/>
    <mergeCell ref="J1569:K1570"/>
    <mergeCell ref="H1569:I1570"/>
    <mergeCell ref="F1569:F1570"/>
    <mergeCell ref="AJ1569:AK1570"/>
    <mergeCell ref="AH1569:AI1570"/>
    <mergeCell ref="AF1569:AG1570"/>
    <mergeCell ref="AD1569:AE1570"/>
    <mergeCell ref="E1569:E1570"/>
    <mergeCell ref="C1569:D1569"/>
    <mergeCell ref="T1567:U1568"/>
    <mergeCell ref="R1567:S1568"/>
    <mergeCell ref="E1567:E1568"/>
    <mergeCell ref="C1571:D1571"/>
    <mergeCell ref="B1571:B1572"/>
    <mergeCell ref="X1571:Y1572"/>
    <mergeCell ref="T1571:U1572"/>
    <mergeCell ref="R1571:S1572"/>
    <mergeCell ref="P1571:Q1572"/>
    <mergeCell ref="N1571:O1572"/>
    <mergeCell ref="L1571:M1572"/>
    <mergeCell ref="C1572:D1572"/>
    <mergeCell ref="AB1571:AC1572"/>
    <mergeCell ref="Z1571:AA1572"/>
    <mergeCell ref="AV1571:AW1572"/>
    <mergeCell ref="AT1571:AU1572"/>
    <mergeCell ref="AR1571:AS1572"/>
    <mergeCell ref="AP1571:AQ1572"/>
    <mergeCell ref="AN1571:AO1572"/>
    <mergeCell ref="AL1571:AM1572"/>
    <mergeCell ref="BN1571:BP1572"/>
    <mergeCell ref="BL1571:BM1572"/>
    <mergeCell ref="BJ1571:BK1572"/>
    <mergeCell ref="BH1571:BI1572"/>
    <mergeCell ref="BF1571:BG1572"/>
    <mergeCell ref="BD1571:BE1572"/>
    <mergeCell ref="BB1571:BC1572"/>
    <mergeCell ref="AZ1571:BA1572"/>
    <mergeCell ref="AX1571:AY1572"/>
    <mergeCell ref="G1571:G1572"/>
    <mergeCell ref="B1569:B1570"/>
    <mergeCell ref="X1569:Y1570"/>
    <mergeCell ref="T1569:U1570"/>
    <mergeCell ref="R1569:S1570"/>
    <mergeCell ref="P1569:Q1570"/>
    <mergeCell ref="N1569:O1570"/>
    <mergeCell ref="L1569:M1570"/>
    <mergeCell ref="C1570:D1570"/>
    <mergeCell ref="AB1569:AC1570"/>
    <mergeCell ref="Z1569:AA1570"/>
    <mergeCell ref="AV1569:AW1570"/>
    <mergeCell ref="AT1569:AU1570"/>
    <mergeCell ref="AR1569:AS1570"/>
    <mergeCell ref="AP1569:AQ1570"/>
    <mergeCell ref="AN1569:AO1570"/>
    <mergeCell ref="AL1569:AM1570"/>
    <mergeCell ref="BN1569:BP1570"/>
    <mergeCell ref="BL1569:BM1570"/>
    <mergeCell ref="BJ1569:BK1570"/>
    <mergeCell ref="BH1569:BI1570"/>
    <mergeCell ref="BF1569:BG1570"/>
    <mergeCell ref="BD1569:BE1570"/>
    <mergeCell ref="BB1569:BC1570"/>
    <mergeCell ref="AZ1569:BA1570"/>
    <mergeCell ref="AX1569:AY1570"/>
    <mergeCell ref="G1569:G1570"/>
    <mergeCell ref="BN1575:BP1576"/>
    <mergeCell ref="BL1575:BM1576"/>
    <mergeCell ref="BJ1575:BK1576"/>
    <mergeCell ref="BH1575:BI1576"/>
    <mergeCell ref="BF1575:BG1576"/>
    <mergeCell ref="BD1575:BE1576"/>
    <mergeCell ref="BB1575:BC1576"/>
    <mergeCell ref="AZ1575:BA1576"/>
    <mergeCell ref="AX1575:AY1576"/>
    <mergeCell ref="G1575:G1576"/>
    <mergeCell ref="F1577:F1578"/>
    <mergeCell ref="AJ1577:AK1578"/>
    <mergeCell ref="AH1577:AI1578"/>
    <mergeCell ref="AF1577:AG1578"/>
    <mergeCell ref="AD1577:AE1578"/>
    <mergeCell ref="E1577:E1578"/>
    <mergeCell ref="C1577:D1577"/>
    <mergeCell ref="B1577:B1578"/>
    <mergeCell ref="X1577:Y1578"/>
    <mergeCell ref="T1577:U1578"/>
    <mergeCell ref="R1577:S1578"/>
    <mergeCell ref="P1577:Q1578"/>
    <mergeCell ref="N1577:O1578"/>
    <mergeCell ref="L1577:M1578"/>
    <mergeCell ref="AJ1573:AK1574"/>
    <mergeCell ref="AH1573:AI1574"/>
    <mergeCell ref="AF1573:AG1574"/>
    <mergeCell ref="AD1573:AE1574"/>
    <mergeCell ref="E1573:E1574"/>
    <mergeCell ref="C1573:D1573"/>
    <mergeCell ref="B1573:B1574"/>
    <mergeCell ref="X1573:Y1574"/>
    <mergeCell ref="T1573:U1574"/>
    <mergeCell ref="R1573:S1574"/>
    <mergeCell ref="P1573:Q1574"/>
    <mergeCell ref="N1573:O1574"/>
    <mergeCell ref="L1573:M1574"/>
    <mergeCell ref="C1574:D1574"/>
    <mergeCell ref="AB1573:AC1574"/>
    <mergeCell ref="Z1573:AA1574"/>
    <mergeCell ref="AV1573:AW1574"/>
    <mergeCell ref="AT1573:AU1574"/>
    <mergeCell ref="AR1573:AS1574"/>
    <mergeCell ref="AP1573:AQ1574"/>
    <mergeCell ref="AN1573:AO1574"/>
    <mergeCell ref="AL1573:AM1574"/>
    <mergeCell ref="BN1573:BP1574"/>
    <mergeCell ref="BL1573:BM1574"/>
    <mergeCell ref="BJ1573:BK1574"/>
    <mergeCell ref="BH1573:BI1574"/>
    <mergeCell ref="BF1573:BG1574"/>
    <mergeCell ref="BD1573:BE1574"/>
    <mergeCell ref="BB1573:BC1574"/>
    <mergeCell ref="AZ1573:BA1574"/>
    <mergeCell ref="AX1573:AY1574"/>
    <mergeCell ref="G1573:G1574"/>
    <mergeCell ref="AJ1579:AK1580"/>
    <mergeCell ref="AH1579:AI1580"/>
    <mergeCell ref="AF1579:AG1580"/>
    <mergeCell ref="AD1579:AE1580"/>
    <mergeCell ref="E1579:E1580"/>
    <mergeCell ref="C1579:D1579"/>
    <mergeCell ref="B1579:B1580"/>
    <mergeCell ref="AX1490:AY1491"/>
    <mergeCell ref="AV1490:AW1491"/>
    <mergeCell ref="AT1490:AU1491"/>
    <mergeCell ref="AF1498:AG1499"/>
    <mergeCell ref="AD1498:AE1499"/>
    <mergeCell ref="AB1498:AC1499"/>
    <mergeCell ref="Z1498:AA1499"/>
    <mergeCell ref="X1498:Y1499"/>
    <mergeCell ref="T1498:U1499"/>
    <mergeCell ref="AR1498:AS1499"/>
    <mergeCell ref="AP1498:AQ1499"/>
    <mergeCell ref="AN1498:AO1499"/>
    <mergeCell ref="AL1498:AM1499"/>
    <mergeCell ref="AJ1498:AK1499"/>
    <mergeCell ref="AB1577:AC1578"/>
    <mergeCell ref="Z1577:AA1578"/>
    <mergeCell ref="AV1577:AW1578"/>
    <mergeCell ref="AT1577:AU1578"/>
    <mergeCell ref="AR1577:AS1578"/>
    <mergeCell ref="BF1577:BG1578"/>
    <mergeCell ref="BD1577:BE1578"/>
    <mergeCell ref="BB1577:BC1578"/>
    <mergeCell ref="AZ1577:BA1578"/>
    <mergeCell ref="AX1577:AY1578"/>
    <mergeCell ref="G1577:G1578"/>
    <mergeCell ref="J1575:K1576"/>
    <mergeCell ref="H1575:I1576"/>
    <mergeCell ref="F1575:F1576"/>
    <mergeCell ref="AJ1575:AK1576"/>
    <mergeCell ref="AH1575:AI1576"/>
    <mergeCell ref="AF1575:AG1576"/>
    <mergeCell ref="AD1575:AE1576"/>
    <mergeCell ref="E1575:E1576"/>
    <mergeCell ref="C1575:D1575"/>
    <mergeCell ref="B1575:B1576"/>
    <mergeCell ref="X1575:Y1576"/>
    <mergeCell ref="T1575:U1576"/>
    <mergeCell ref="R1575:S1576"/>
    <mergeCell ref="P1575:Q1576"/>
    <mergeCell ref="N1575:O1576"/>
    <mergeCell ref="L1575:M1576"/>
    <mergeCell ref="C1576:D1576"/>
    <mergeCell ref="AB1575:AC1576"/>
    <mergeCell ref="Z1575:AA1576"/>
    <mergeCell ref="AV1575:AW1576"/>
    <mergeCell ref="AT1575:AU1576"/>
    <mergeCell ref="AR1575:AS1576"/>
    <mergeCell ref="AP1575:AQ1576"/>
    <mergeCell ref="AN1575:AO1576"/>
    <mergeCell ref="AL1575:AM1576"/>
    <mergeCell ref="J1571:K1572"/>
    <mergeCell ref="H1571:I1572"/>
    <mergeCell ref="F1571:F1572"/>
    <mergeCell ref="AJ1571:AK1572"/>
    <mergeCell ref="AH1571:AI1572"/>
    <mergeCell ref="AF1571:AG1572"/>
    <mergeCell ref="AD1571:AE1572"/>
    <mergeCell ref="B1585:C1586"/>
    <mergeCell ref="AL1579:AM1580"/>
    <mergeCell ref="BL1579:BM1580"/>
    <mergeCell ref="BJ1579:BK1580"/>
    <mergeCell ref="BH1579:BI1580"/>
    <mergeCell ref="BF1579:BG1580"/>
    <mergeCell ref="BD1579:BE1580"/>
    <mergeCell ref="BB1579:BC1580"/>
    <mergeCell ref="AZ1579:BA1580"/>
    <mergeCell ref="AX1579:AY1580"/>
    <mergeCell ref="G1579:G1580"/>
    <mergeCell ref="X1579:Y1580"/>
    <mergeCell ref="T1579:U1580"/>
    <mergeCell ref="R1579:S1580"/>
    <mergeCell ref="P1579:Q1580"/>
    <mergeCell ref="N1579:O1580"/>
    <mergeCell ref="L1579:M1580"/>
    <mergeCell ref="C1580:D1580"/>
    <mergeCell ref="AB1579:AC1580"/>
    <mergeCell ref="Z1579:AA1580"/>
    <mergeCell ref="AV1579:AW1580"/>
    <mergeCell ref="AT1579:AU1580"/>
    <mergeCell ref="AR1579:AS1580"/>
    <mergeCell ref="AP1579:AQ1580"/>
    <mergeCell ref="AN1579:AO1580"/>
    <mergeCell ref="AN1585:AO1586"/>
    <mergeCell ref="C1486:D1486"/>
    <mergeCell ref="B1486:B1487"/>
    <mergeCell ref="BN1488:BP1489"/>
    <mergeCell ref="R1490:S1491"/>
    <mergeCell ref="P1490:Q1491"/>
    <mergeCell ref="P1583:Q1584"/>
    <mergeCell ref="N1583:O1584"/>
    <mergeCell ref="L1583:M1584"/>
    <mergeCell ref="C1584:D1584"/>
    <mergeCell ref="AB1583:AC1584"/>
    <mergeCell ref="Z1583:AA1584"/>
    <mergeCell ref="AV1583:AW1584"/>
    <mergeCell ref="AT1583:AU1584"/>
    <mergeCell ref="AR1583:AS1584"/>
    <mergeCell ref="AP1583:AQ1584"/>
    <mergeCell ref="C1582:D1582"/>
    <mergeCell ref="AB1581:AC1582"/>
    <mergeCell ref="Z1581:AA1582"/>
    <mergeCell ref="AV1581:AW1582"/>
    <mergeCell ref="AT1581:AU1582"/>
    <mergeCell ref="AR1581:AS1582"/>
    <mergeCell ref="AP1581:AQ1582"/>
    <mergeCell ref="AN1581:AO1582"/>
    <mergeCell ref="AL1581:AM1582"/>
    <mergeCell ref="BN1581:BP1582"/>
    <mergeCell ref="BL1581:BM1582"/>
    <mergeCell ref="BJ1581:BK1582"/>
    <mergeCell ref="BH1581:BI1582"/>
    <mergeCell ref="BF1581:BG1582"/>
    <mergeCell ref="BD1581:BE1582"/>
    <mergeCell ref="BB1581:BC1582"/>
    <mergeCell ref="AZ1581:BA1582"/>
    <mergeCell ref="AX1581:AY1582"/>
    <mergeCell ref="G1581:G1582"/>
    <mergeCell ref="G1583:G1584"/>
    <mergeCell ref="J1579:K1580"/>
    <mergeCell ref="H1579:I1580"/>
    <mergeCell ref="F1579:F1580"/>
    <mergeCell ref="BD1585:BE1586"/>
    <mergeCell ref="BB1585:BC1586"/>
    <mergeCell ref="B1590:C1590"/>
    <mergeCell ref="AM1590:AP1590"/>
    <mergeCell ref="AJ1590:AL1590"/>
    <mergeCell ref="AF1590:AH1590"/>
    <mergeCell ref="AB1590:AE1590"/>
    <mergeCell ref="Y1590:AA1590"/>
    <mergeCell ref="BK1590:BM1590"/>
    <mergeCell ref="BG1590:BI1590"/>
    <mergeCell ref="BB1590:BF1590"/>
    <mergeCell ref="AU1590:AW1590"/>
    <mergeCell ref="AQ1590:AS1590"/>
    <mergeCell ref="B1587:C1587"/>
    <mergeCell ref="B1490:B1491"/>
    <mergeCell ref="C1489:D1489"/>
    <mergeCell ref="AL1494:AM1495"/>
    <mergeCell ref="AJ1494:AK1495"/>
    <mergeCell ref="BL1488:BM1489"/>
    <mergeCell ref="BJ1488:BK1489"/>
    <mergeCell ref="BH1488:BI1489"/>
    <mergeCell ref="BF1488:BG1489"/>
    <mergeCell ref="BB1486:BC1487"/>
    <mergeCell ref="AZ1486:BA1487"/>
    <mergeCell ref="AX1486:AY1487"/>
    <mergeCell ref="AV1486:AW1487"/>
    <mergeCell ref="AT1486:AU1487"/>
    <mergeCell ref="F1488:F1489"/>
    <mergeCell ref="E1488:E1489"/>
    <mergeCell ref="C1488:D1488"/>
    <mergeCell ref="B1488:B1489"/>
    <mergeCell ref="C1487:D1487"/>
    <mergeCell ref="AN1583:AO1584"/>
    <mergeCell ref="AL1583:AM1584"/>
    <mergeCell ref="BL1583:BM1584"/>
    <mergeCell ref="BJ1583:BK1584"/>
    <mergeCell ref="BH1583:BI1584"/>
    <mergeCell ref="BF1583:BG1584"/>
    <mergeCell ref="BD1583:BE1584"/>
    <mergeCell ref="BB1583:BC1584"/>
    <mergeCell ref="AZ1583:BA1584"/>
    <mergeCell ref="AX1583:AY1584"/>
    <mergeCell ref="J1581:K1582"/>
    <mergeCell ref="H1581:I1582"/>
    <mergeCell ref="F1581:F1582"/>
    <mergeCell ref="AJ1581:AK1582"/>
    <mergeCell ref="AH1581:AI1582"/>
    <mergeCell ref="AF1581:AG1582"/>
    <mergeCell ref="AD1581:AE1582"/>
    <mergeCell ref="E1581:E1582"/>
    <mergeCell ref="C1581:D1581"/>
    <mergeCell ref="B1581:B1582"/>
    <mergeCell ref="X1581:Y1582"/>
    <mergeCell ref="T1581:U1582"/>
    <mergeCell ref="R1581:S1582"/>
    <mergeCell ref="AR1490:AS1491"/>
    <mergeCell ref="AP1490:AQ1491"/>
    <mergeCell ref="AN1490:AO1491"/>
    <mergeCell ref="R1488:S1489"/>
    <mergeCell ref="P1488:Q1489"/>
    <mergeCell ref="N1488:O1489"/>
    <mergeCell ref="L1488:M1489"/>
    <mergeCell ref="J1488:K1489"/>
    <mergeCell ref="H1488:I1489"/>
    <mergeCell ref="C1481:D1481"/>
    <mergeCell ref="H1484:I1485"/>
    <mergeCell ref="C1484:D1485"/>
    <mergeCell ref="B1484:B1485"/>
    <mergeCell ref="J1485:K1485"/>
    <mergeCell ref="N1485:O1485"/>
    <mergeCell ref="L1485:M1485"/>
    <mergeCell ref="J1484:O1484"/>
    <mergeCell ref="BH1484:BM1484"/>
    <mergeCell ref="BB1484:BG1484"/>
    <mergeCell ref="AV1484:BA1484"/>
    <mergeCell ref="AP1484:AU1484"/>
    <mergeCell ref="AJ1484:AO1484"/>
    <mergeCell ref="T1485:U1485"/>
    <mergeCell ref="AZ1485:BA1485"/>
    <mergeCell ref="AX1485:AY1485"/>
    <mergeCell ref="AV1485:AW1485"/>
    <mergeCell ref="AT1485:AU1485"/>
    <mergeCell ref="R1485:S1485"/>
    <mergeCell ref="P1485:Q1485"/>
    <mergeCell ref="AH1485:AI1485"/>
    <mergeCell ref="AF1485:AG1485"/>
    <mergeCell ref="AD1485:AE1485"/>
    <mergeCell ref="Z1484:AA1485"/>
    <mergeCell ref="X1484:Y1485"/>
    <mergeCell ref="P1484:U1484"/>
    <mergeCell ref="AD1484:AI1484"/>
    <mergeCell ref="AB1484:AC1485"/>
    <mergeCell ref="AR1485:AS1485"/>
    <mergeCell ref="AP1485:AQ1485"/>
    <mergeCell ref="AN1485:AO1485"/>
    <mergeCell ref="AL1485:AM1485"/>
    <mergeCell ref="AJ1485:AK1485"/>
    <mergeCell ref="BL1485:BM1485"/>
    <mergeCell ref="BJ1485:BK1485"/>
    <mergeCell ref="BH1485:BI1485"/>
    <mergeCell ref="BF1485:BG1485"/>
    <mergeCell ref="BD1485:BE1485"/>
    <mergeCell ref="BB1485:BC1485"/>
    <mergeCell ref="BF1481:BO1481"/>
    <mergeCell ref="BC1481:BE1481"/>
    <mergeCell ref="AK1481:BB1481"/>
    <mergeCell ref="AG1481:AJ1481"/>
    <mergeCell ref="E1481:AE1481"/>
    <mergeCell ref="AN1488:AO1489"/>
    <mergeCell ref="AL1488:AM1489"/>
    <mergeCell ref="AJ1488:AK1489"/>
    <mergeCell ref="AH1488:AI1489"/>
    <mergeCell ref="BD1488:BE1489"/>
    <mergeCell ref="BB1488:BC1489"/>
    <mergeCell ref="AZ1488:BA1489"/>
    <mergeCell ref="AX1488:AY1489"/>
    <mergeCell ref="AV1488:AW1489"/>
    <mergeCell ref="AT1488:AU1489"/>
    <mergeCell ref="R1494:S1495"/>
    <mergeCell ref="P1494:Q1495"/>
    <mergeCell ref="N1494:O1495"/>
    <mergeCell ref="L1494:M1495"/>
    <mergeCell ref="J1494:K1495"/>
    <mergeCell ref="H1494:I1495"/>
    <mergeCell ref="AF1494:AG1495"/>
    <mergeCell ref="AD1494:AE1495"/>
    <mergeCell ref="AB1494:AC1495"/>
    <mergeCell ref="Z1494:AA1495"/>
    <mergeCell ref="X1494:Y1495"/>
    <mergeCell ref="T1494:U1495"/>
    <mergeCell ref="AR1494:AS1495"/>
    <mergeCell ref="AP1494:AQ1495"/>
    <mergeCell ref="AN1494:AO1495"/>
    <mergeCell ref="AH1494:AI1495"/>
    <mergeCell ref="BD1494:BE1495"/>
    <mergeCell ref="BB1494:BC1495"/>
    <mergeCell ref="AZ1494:BA1495"/>
    <mergeCell ref="AX1494:AY1495"/>
    <mergeCell ref="AV1494:AW1495"/>
    <mergeCell ref="AT1494:AU1495"/>
    <mergeCell ref="C1491:D1491"/>
    <mergeCell ref="F1494:F1495"/>
    <mergeCell ref="E1494:E1495"/>
    <mergeCell ref="C1494:D1494"/>
    <mergeCell ref="AP1488:AQ1489"/>
    <mergeCell ref="BJ1490:BK1491"/>
    <mergeCell ref="BH1490:BI1491"/>
    <mergeCell ref="BF1490:BG1491"/>
    <mergeCell ref="R1492:S1493"/>
    <mergeCell ref="P1492:Q1493"/>
    <mergeCell ref="N1492:O1493"/>
    <mergeCell ref="L1492:M1493"/>
    <mergeCell ref="J1492:K1493"/>
    <mergeCell ref="H1492:I1493"/>
    <mergeCell ref="AF1492:AG1493"/>
    <mergeCell ref="AD1492:AE1493"/>
    <mergeCell ref="AB1492:AC1493"/>
    <mergeCell ref="Z1492:AA1493"/>
    <mergeCell ref="X1492:Y1493"/>
    <mergeCell ref="T1492:U1493"/>
    <mergeCell ref="AR1492:AS1493"/>
    <mergeCell ref="AP1492:AQ1493"/>
    <mergeCell ref="AN1492:AO1493"/>
    <mergeCell ref="AL1492:AM1493"/>
    <mergeCell ref="AJ1492:AK1493"/>
    <mergeCell ref="AH1492:AI1493"/>
    <mergeCell ref="BD1492:BE1493"/>
    <mergeCell ref="BB1492:BC1493"/>
    <mergeCell ref="AZ1492:BA1493"/>
    <mergeCell ref="AX1492:AY1493"/>
    <mergeCell ref="AV1492:AW1493"/>
    <mergeCell ref="AT1492:AU1493"/>
    <mergeCell ref="F1490:F1491"/>
    <mergeCell ref="E1490:E1491"/>
    <mergeCell ref="C1490:D1490"/>
    <mergeCell ref="C1492:D1492"/>
    <mergeCell ref="H1490:I1491"/>
    <mergeCell ref="F1492:F1493"/>
    <mergeCell ref="E1492:E1493"/>
    <mergeCell ref="B1592:C1592"/>
    <mergeCell ref="AM1592:AP1592"/>
    <mergeCell ref="AJ1592:AL1592"/>
    <mergeCell ref="AF1592:AH1592"/>
    <mergeCell ref="AB1592:AE1592"/>
    <mergeCell ref="Y1592:AA1592"/>
    <mergeCell ref="AJ1583:AK1584"/>
    <mergeCell ref="AH1583:AI1584"/>
    <mergeCell ref="AF1583:AG1584"/>
    <mergeCell ref="AD1583:AE1584"/>
    <mergeCell ref="E1583:E1584"/>
    <mergeCell ref="C1583:D1583"/>
    <mergeCell ref="B1583:B1584"/>
    <mergeCell ref="X1583:Y1584"/>
    <mergeCell ref="T1583:U1584"/>
    <mergeCell ref="R1583:S1584"/>
    <mergeCell ref="B1492:B1493"/>
    <mergeCell ref="C1495:D1495"/>
    <mergeCell ref="BN1494:BP1495"/>
    <mergeCell ref="BL1494:BM1495"/>
    <mergeCell ref="BJ1494:BK1495"/>
    <mergeCell ref="BH1494:BI1495"/>
    <mergeCell ref="BF1494:BG1495"/>
    <mergeCell ref="R1496:S1497"/>
    <mergeCell ref="P1496:Q1497"/>
    <mergeCell ref="N1496:O1497"/>
    <mergeCell ref="L1496:M1497"/>
    <mergeCell ref="J1496:K1497"/>
    <mergeCell ref="H1496:I1497"/>
    <mergeCell ref="BG1592:BI1592"/>
    <mergeCell ref="BB1592:BF1592"/>
    <mergeCell ref="AU1592:AW1592"/>
    <mergeCell ref="AQ1592:AS1592"/>
    <mergeCell ref="R1500:S1501"/>
    <mergeCell ref="P1500:Q1501"/>
    <mergeCell ref="N1500:O1501"/>
    <mergeCell ref="L1500:M1501"/>
    <mergeCell ref="L1498:M1499"/>
    <mergeCell ref="J1498:K1499"/>
    <mergeCell ref="H1498:I1499"/>
    <mergeCell ref="AP1577:AQ1578"/>
    <mergeCell ref="AN1577:AO1578"/>
    <mergeCell ref="AL1577:AM1578"/>
    <mergeCell ref="AB1585:AC1586"/>
    <mergeCell ref="C1498:D1498"/>
    <mergeCell ref="B1502:B1503"/>
    <mergeCell ref="C1501:D1501"/>
    <mergeCell ref="Z1585:AA1586"/>
    <mergeCell ref="X1585:Y1586"/>
    <mergeCell ref="T1585:U1586"/>
    <mergeCell ref="R1585:S1586"/>
    <mergeCell ref="P1585:Q1586"/>
    <mergeCell ref="AF1585:AG1586"/>
    <mergeCell ref="AD1585:AE1586"/>
    <mergeCell ref="AZ1585:BA1586"/>
    <mergeCell ref="AX1585:AY1586"/>
    <mergeCell ref="AV1585:AW1586"/>
    <mergeCell ref="AT1585:AU1586"/>
    <mergeCell ref="AR1585:AS1586"/>
    <mergeCell ref="AP1585:AQ1586"/>
    <mergeCell ref="BL1585:BM1586"/>
    <mergeCell ref="BJ1585:BK1586"/>
    <mergeCell ref="BH1585:BI1586"/>
    <mergeCell ref="BF1585:BG1586"/>
    <mergeCell ref="B1500:B1501"/>
    <mergeCell ref="C1503:D1503"/>
    <mergeCell ref="C1497:D1497"/>
    <mergeCell ref="BN1496:BP1497"/>
    <mergeCell ref="BL1496:BM1497"/>
    <mergeCell ref="BJ1496:BK1497"/>
    <mergeCell ref="BH1496:BI1497"/>
    <mergeCell ref="BF1496:BG1497"/>
    <mergeCell ref="B1494:B1495"/>
    <mergeCell ref="C1493:D1493"/>
    <mergeCell ref="BN1492:BP1493"/>
    <mergeCell ref="BL1492:BM1493"/>
    <mergeCell ref="BJ1492:BK1493"/>
    <mergeCell ref="BH1492:BI1493"/>
    <mergeCell ref="BF1492:BG1493"/>
    <mergeCell ref="B1496:B1497"/>
    <mergeCell ref="F1496:F1497"/>
    <mergeCell ref="E1496:E1497"/>
    <mergeCell ref="C1496:D1496"/>
    <mergeCell ref="C1499:D1499"/>
    <mergeCell ref="BN1498:BP1499"/>
    <mergeCell ref="BL1498:BM1499"/>
    <mergeCell ref="BJ1498:BK1499"/>
    <mergeCell ref="BN1502:BP1503"/>
    <mergeCell ref="BL1502:BM1503"/>
    <mergeCell ref="BJ1502:BK1503"/>
    <mergeCell ref="BH1502:BI1503"/>
    <mergeCell ref="BF1502:BG1503"/>
    <mergeCell ref="B1498:B1499"/>
    <mergeCell ref="J1500:K1501"/>
    <mergeCell ref="H1500:I1501"/>
    <mergeCell ref="F1498:F1499"/>
    <mergeCell ref="E1498:E1499"/>
    <mergeCell ref="G1502:G1503"/>
    <mergeCell ref="AH1498:AI1499"/>
    <mergeCell ref="BD1498:BE1499"/>
    <mergeCell ref="BB1498:BC1499"/>
    <mergeCell ref="X1500:Y1501"/>
    <mergeCell ref="T1500:U1501"/>
    <mergeCell ref="AR1500:AS1501"/>
    <mergeCell ref="AP1500:AQ1501"/>
    <mergeCell ref="AN1500:AO1501"/>
    <mergeCell ref="AL1500:AM1501"/>
    <mergeCell ref="AJ1500:AK1501"/>
    <mergeCell ref="AH1500:AI1501"/>
    <mergeCell ref="BD1500:BE1501"/>
    <mergeCell ref="AF1504:AG1505"/>
    <mergeCell ref="AD1504:AE1505"/>
    <mergeCell ref="AB1504:AC1505"/>
    <mergeCell ref="Z1504:AA1505"/>
    <mergeCell ref="X1504:Y1505"/>
    <mergeCell ref="T1504:U1505"/>
    <mergeCell ref="AR1504:AS1505"/>
    <mergeCell ref="AP1504:AQ1505"/>
    <mergeCell ref="AN1504:AO1505"/>
    <mergeCell ref="AL1504:AM1505"/>
    <mergeCell ref="AJ1504:AK1505"/>
    <mergeCell ref="AH1504:AI1505"/>
    <mergeCell ref="BD1504:BE1505"/>
    <mergeCell ref="BB1504:BC1505"/>
    <mergeCell ref="AZ1504:BA1505"/>
    <mergeCell ref="AX1504:AY1505"/>
    <mergeCell ref="AV1504:AW1505"/>
    <mergeCell ref="AT1504:AU1505"/>
    <mergeCell ref="F1502:F1503"/>
    <mergeCell ref="E1502:E1503"/>
    <mergeCell ref="C1502:D1502"/>
    <mergeCell ref="BB1500:BC1501"/>
    <mergeCell ref="AZ1500:BA1501"/>
    <mergeCell ref="AX1500:AY1501"/>
    <mergeCell ref="AV1500:AW1501"/>
    <mergeCell ref="AT1500:AU1501"/>
    <mergeCell ref="BN1500:BP1501"/>
    <mergeCell ref="BL1500:BM1501"/>
    <mergeCell ref="BJ1500:BK1501"/>
    <mergeCell ref="BH1500:BI1501"/>
    <mergeCell ref="BF1500:BG1501"/>
    <mergeCell ref="R1502:S1503"/>
    <mergeCell ref="P1502:Q1503"/>
    <mergeCell ref="N1502:O1503"/>
    <mergeCell ref="L1502:M1503"/>
    <mergeCell ref="J1502:K1503"/>
    <mergeCell ref="H1502:I1503"/>
    <mergeCell ref="AF1502:AG1503"/>
    <mergeCell ref="AD1502:AE1503"/>
    <mergeCell ref="AB1502:AC1503"/>
    <mergeCell ref="Z1502:AA1503"/>
    <mergeCell ref="X1502:Y1503"/>
    <mergeCell ref="T1502:U1503"/>
    <mergeCell ref="AR1502:AS1503"/>
    <mergeCell ref="AP1502:AQ1503"/>
    <mergeCell ref="AN1502:AO1503"/>
    <mergeCell ref="AL1502:AM1503"/>
    <mergeCell ref="AJ1502:AK1503"/>
    <mergeCell ref="AH1502:AI1503"/>
    <mergeCell ref="BD1502:BE1503"/>
    <mergeCell ref="BB1502:BC1503"/>
    <mergeCell ref="AZ1502:BA1503"/>
    <mergeCell ref="AX1502:AY1503"/>
    <mergeCell ref="AV1502:AW1503"/>
    <mergeCell ref="AT1502:AU1503"/>
    <mergeCell ref="F1500:F1501"/>
    <mergeCell ref="E1500:E1501"/>
    <mergeCell ref="C1500:D1500"/>
    <mergeCell ref="B1506:B1507"/>
    <mergeCell ref="C1505:D1505"/>
    <mergeCell ref="BN1504:BP1505"/>
    <mergeCell ref="BL1504:BM1505"/>
    <mergeCell ref="BJ1504:BK1505"/>
    <mergeCell ref="BH1504:BI1505"/>
    <mergeCell ref="BF1504:BG1505"/>
    <mergeCell ref="R1506:S1507"/>
    <mergeCell ref="P1506:Q1507"/>
    <mergeCell ref="N1506:O1507"/>
    <mergeCell ref="L1506:M1507"/>
    <mergeCell ref="J1506:K1507"/>
    <mergeCell ref="H1506:I1507"/>
    <mergeCell ref="AF1506:AG1507"/>
    <mergeCell ref="AD1506:AE1507"/>
    <mergeCell ref="AB1506:AC1507"/>
    <mergeCell ref="Z1506:AA1507"/>
    <mergeCell ref="X1506:Y1507"/>
    <mergeCell ref="T1506:U1507"/>
    <mergeCell ref="AR1506:AS1507"/>
    <mergeCell ref="AP1506:AQ1507"/>
    <mergeCell ref="AN1506:AO1507"/>
    <mergeCell ref="AL1506:AM1507"/>
    <mergeCell ref="AJ1506:AK1507"/>
    <mergeCell ref="AH1506:AI1507"/>
    <mergeCell ref="BD1506:BE1507"/>
    <mergeCell ref="BB1506:BC1507"/>
    <mergeCell ref="AZ1506:BA1507"/>
    <mergeCell ref="AX1506:AY1507"/>
    <mergeCell ref="AV1506:AW1507"/>
    <mergeCell ref="AT1506:AU1507"/>
    <mergeCell ref="F1504:F1505"/>
    <mergeCell ref="E1504:E1505"/>
    <mergeCell ref="C1504:D1504"/>
    <mergeCell ref="B1504:B1505"/>
    <mergeCell ref="C1507:D1507"/>
    <mergeCell ref="BN1506:BP1507"/>
    <mergeCell ref="BL1506:BM1507"/>
    <mergeCell ref="BJ1506:BK1507"/>
    <mergeCell ref="BH1506:BI1507"/>
    <mergeCell ref="BF1506:BG1507"/>
    <mergeCell ref="R1504:S1505"/>
    <mergeCell ref="P1504:Q1505"/>
    <mergeCell ref="F1506:F1507"/>
    <mergeCell ref="E1506:E1507"/>
    <mergeCell ref="C1506:D1506"/>
    <mergeCell ref="B1510:B1511"/>
    <mergeCell ref="C1509:D1509"/>
    <mergeCell ref="BN1508:BP1509"/>
    <mergeCell ref="BL1508:BM1509"/>
    <mergeCell ref="BJ1508:BK1509"/>
    <mergeCell ref="BH1508:BI1509"/>
    <mergeCell ref="BF1508:BG1509"/>
    <mergeCell ref="R1510:S1511"/>
    <mergeCell ref="P1510:Q1511"/>
    <mergeCell ref="N1510:O1511"/>
    <mergeCell ref="L1510:M1511"/>
    <mergeCell ref="J1510:K1511"/>
    <mergeCell ref="H1510:I1511"/>
    <mergeCell ref="AF1510:AG1511"/>
    <mergeCell ref="AD1510:AE1511"/>
    <mergeCell ref="AB1510:AC1511"/>
    <mergeCell ref="Z1510:AA1511"/>
    <mergeCell ref="X1510:Y1511"/>
    <mergeCell ref="T1510:U1511"/>
    <mergeCell ref="AR1510:AS1511"/>
    <mergeCell ref="AP1510:AQ1511"/>
    <mergeCell ref="AN1510:AO1511"/>
    <mergeCell ref="AL1510:AM1511"/>
    <mergeCell ref="AJ1510:AK1511"/>
    <mergeCell ref="AH1510:AI1511"/>
    <mergeCell ref="BD1510:BE1511"/>
    <mergeCell ref="BB1510:BC1511"/>
    <mergeCell ref="AZ1510:BA1511"/>
    <mergeCell ref="AX1510:AY1511"/>
    <mergeCell ref="AV1510:AW1511"/>
    <mergeCell ref="AT1510:AU1511"/>
    <mergeCell ref="F1508:F1509"/>
    <mergeCell ref="E1508:E1509"/>
    <mergeCell ref="C1508:D1508"/>
    <mergeCell ref="B1508:B1509"/>
    <mergeCell ref="C1511:D1511"/>
    <mergeCell ref="BN1510:BP1511"/>
    <mergeCell ref="BL1510:BM1511"/>
    <mergeCell ref="BJ1510:BK1511"/>
    <mergeCell ref="BH1510:BI1511"/>
    <mergeCell ref="BF1510:BG1511"/>
    <mergeCell ref="F1510:F1511"/>
    <mergeCell ref="C1510:D1510"/>
    <mergeCell ref="V1508:W1509"/>
    <mergeCell ref="V1510:W1511"/>
    <mergeCell ref="B1512:B1513"/>
    <mergeCell ref="C1515:D1515"/>
    <mergeCell ref="BN1514:BP1515"/>
    <mergeCell ref="BL1514:BM1515"/>
    <mergeCell ref="R1512:S1513"/>
    <mergeCell ref="G1512:G1513"/>
    <mergeCell ref="G1514:G1515"/>
    <mergeCell ref="P1512:Q1513"/>
    <mergeCell ref="N1512:O1513"/>
    <mergeCell ref="L1512:M1513"/>
    <mergeCell ref="J1512:K1513"/>
    <mergeCell ref="H1512:I1513"/>
    <mergeCell ref="AF1512:AG1513"/>
    <mergeCell ref="AD1512:AE1513"/>
    <mergeCell ref="AB1512:AC1513"/>
    <mergeCell ref="Z1512:AA1513"/>
    <mergeCell ref="X1512:Y1513"/>
    <mergeCell ref="T1512:U1513"/>
    <mergeCell ref="AR1512:AS1513"/>
    <mergeCell ref="AP1512:AQ1513"/>
    <mergeCell ref="AN1512:AO1513"/>
    <mergeCell ref="AL1512:AM1513"/>
    <mergeCell ref="AJ1512:AK1513"/>
    <mergeCell ref="AH1512:AI1513"/>
    <mergeCell ref="BD1512:BE1513"/>
    <mergeCell ref="BB1512:BC1513"/>
    <mergeCell ref="AZ1512:BA1513"/>
    <mergeCell ref="AX1512:AY1513"/>
    <mergeCell ref="AV1512:AW1513"/>
    <mergeCell ref="AT1512:AU1513"/>
    <mergeCell ref="AF1508:AG1509"/>
    <mergeCell ref="AD1508:AE1509"/>
    <mergeCell ref="AB1508:AC1509"/>
    <mergeCell ref="Z1508:AA1509"/>
    <mergeCell ref="X1508:Y1509"/>
    <mergeCell ref="T1508:U1509"/>
    <mergeCell ref="AR1508:AS1509"/>
    <mergeCell ref="AP1508:AQ1509"/>
    <mergeCell ref="AN1508:AO1509"/>
    <mergeCell ref="AL1508:AM1509"/>
    <mergeCell ref="AJ1508:AK1509"/>
    <mergeCell ref="AH1508:AI1509"/>
    <mergeCell ref="BD1508:BE1509"/>
    <mergeCell ref="BB1508:BC1509"/>
    <mergeCell ref="AZ1508:BA1509"/>
    <mergeCell ref="AX1508:AY1509"/>
    <mergeCell ref="AV1508:AW1509"/>
    <mergeCell ref="AT1508:AU1509"/>
    <mergeCell ref="C1513:D1513"/>
    <mergeCell ref="BN1512:BP1513"/>
    <mergeCell ref="BL1512:BM1513"/>
    <mergeCell ref="BJ1512:BK1513"/>
    <mergeCell ref="BH1512:BI1513"/>
    <mergeCell ref="BF1512:BG1513"/>
    <mergeCell ref="R1514:S1515"/>
    <mergeCell ref="P1514:Q1515"/>
    <mergeCell ref="N1514:O1515"/>
    <mergeCell ref="L1514:M1515"/>
    <mergeCell ref="J1514:K1515"/>
    <mergeCell ref="H1514:I1515"/>
    <mergeCell ref="AF1514:AG1515"/>
    <mergeCell ref="AD1514:AE1515"/>
    <mergeCell ref="AB1514:AC1515"/>
    <mergeCell ref="Z1514:AA1515"/>
    <mergeCell ref="F1512:F1513"/>
    <mergeCell ref="E1512:E1513"/>
    <mergeCell ref="C1512:D1512"/>
    <mergeCell ref="V1512:W1513"/>
    <mergeCell ref="V1514:W1515"/>
    <mergeCell ref="V1516:W1517"/>
    <mergeCell ref="V1518:W1519"/>
    <mergeCell ref="P1518:Q1519"/>
    <mergeCell ref="N1518:O1519"/>
    <mergeCell ref="L1518:M1519"/>
    <mergeCell ref="J1518:K1519"/>
    <mergeCell ref="H1518:I1519"/>
    <mergeCell ref="BJ1514:BK1515"/>
    <mergeCell ref="BH1514:BI1515"/>
    <mergeCell ref="BF1514:BG1515"/>
    <mergeCell ref="R1516:S1517"/>
    <mergeCell ref="P1516:Q1517"/>
    <mergeCell ref="N1516:O1517"/>
    <mergeCell ref="L1516:M1517"/>
    <mergeCell ref="J1516:K1517"/>
    <mergeCell ref="H1516:I1517"/>
    <mergeCell ref="AF1516:AG1517"/>
    <mergeCell ref="AD1516:AE1517"/>
    <mergeCell ref="AB1516:AC1517"/>
    <mergeCell ref="Z1516:AA1517"/>
    <mergeCell ref="X1516:Y1517"/>
    <mergeCell ref="T1516:U1517"/>
    <mergeCell ref="AR1516:AS1517"/>
    <mergeCell ref="AP1516:AQ1517"/>
    <mergeCell ref="AN1516:AO1517"/>
    <mergeCell ref="AL1516:AM1517"/>
    <mergeCell ref="AJ1516:AK1517"/>
    <mergeCell ref="AH1516:AI1517"/>
    <mergeCell ref="BD1516:BE1517"/>
    <mergeCell ref="BB1516:BC1517"/>
    <mergeCell ref="AZ1516:BA1517"/>
    <mergeCell ref="AX1516:AY1517"/>
    <mergeCell ref="AV1516:AW1517"/>
    <mergeCell ref="AT1516:AU1517"/>
    <mergeCell ref="C1514:D1514"/>
    <mergeCell ref="C1517:D1517"/>
    <mergeCell ref="N1520:O1521"/>
    <mergeCell ref="L1520:M1521"/>
    <mergeCell ref="J1520:K1521"/>
    <mergeCell ref="H1520:I1521"/>
    <mergeCell ref="AF1520:AG1521"/>
    <mergeCell ref="AD1520:AE1521"/>
    <mergeCell ref="AB1520:AC1521"/>
    <mergeCell ref="Z1520:AA1521"/>
    <mergeCell ref="X1520:Y1521"/>
    <mergeCell ref="T1520:U1521"/>
    <mergeCell ref="AR1520:AS1521"/>
    <mergeCell ref="AP1520:AQ1521"/>
    <mergeCell ref="AN1520:AO1521"/>
    <mergeCell ref="AL1520:AM1521"/>
    <mergeCell ref="AJ1520:AK1521"/>
    <mergeCell ref="AH1520:AI1521"/>
    <mergeCell ref="BD1520:BE1521"/>
    <mergeCell ref="BB1520:BC1521"/>
    <mergeCell ref="AZ1520:BA1521"/>
    <mergeCell ref="AX1520:AY1521"/>
    <mergeCell ref="AV1520:AW1521"/>
    <mergeCell ref="AT1520:AU1521"/>
    <mergeCell ref="F1518:F1519"/>
    <mergeCell ref="E1518:E1519"/>
    <mergeCell ref="C1518:D1518"/>
    <mergeCell ref="AF1518:AG1519"/>
    <mergeCell ref="AD1518:AE1519"/>
    <mergeCell ref="AB1518:AC1519"/>
    <mergeCell ref="Z1518:AA1519"/>
    <mergeCell ref="G1516:G1517"/>
    <mergeCell ref="G1518:G1519"/>
    <mergeCell ref="X1514:Y1515"/>
    <mergeCell ref="T1514:U1515"/>
    <mergeCell ref="AR1514:AS1515"/>
    <mergeCell ref="AP1514:AQ1515"/>
    <mergeCell ref="AN1514:AO1515"/>
    <mergeCell ref="AL1514:AM1515"/>
    <mergeCell ref="AJ1514:AK1515"/>
    <mergeCell ref="AH1514:AI1515"/>
    <mergeCell ref="BD1514:BE1515"/>
    <mergeCell ref="BB1514:BC1515"/>
    <mergeCell ref="AZ1514:BA1515"/>
    <mergeCell ref="AX1514:AY1515"/>
    <mergeCell ref="AV1514:AW1515"/>
    <mergeCell ref="AT1514:AU1515"/>
    <mergeCell ref="B1514:B1515"/>
    <mergeCell ref="BN1520:BP1521"/>
    <mergeCell ref="BL1520:BM1521"/>
    <mergeCell ref="BJ1520:BK1521"/>
    <mergeCell ref="BH1520:BI1521"/>
    <mergeCell ref="BF1520:BG1521"/>
    <mergeCell ref="R1522:S1523"/>
    <mergeCell ref="P1522:Q1523"/>
    <mergeCell ref="N1522:O1523"/>
    <mergeCell ref="L1522:M1523"/>
    <mergeCell ref="J1522:K1523"/>
    <mergeCell ref="H1522:I1523"/>
    <mergeCell ref="AF1522:AG1523"/>
    <mergeCell ref="AD1522:AE1523"/>
    <mergeCell ref="AB1522:AC1523"/>
    <mergeCell ref="Z1522:AA1523"/>
    <mergeCell ref="X1522:Y1523"/>
    <mergeCell ref="T1522:U1523"/>
    <mergeCell ref="AR1522:AS1523"/>
    <mergeCell ref="AP1522:AQ1523"/>
    <mergeCell ref="AN1522:AO1523"/>
    <mergeCell ref="AL1522:AM1523"/>
    <mergeCell ref="AJ1522:AK1523"/>
    <mergeCell ref="AH1522:AI1523"/>
    <mergeCell ref="BD1522:BE1523"/>
    <mergeCell ref="BB1522:BC1523"/>
    <mergeCell ref="AZ1522:BA1523"/>
    <mergeCell ref="AX1522:AY1523"/>
    <mergeCell ref="AV1522:AW1523"/>
    <mergeCell ref="AT1522:AU1523"/>
    <mergeCell ref="F1520:F1521"/>
    <mergeCell ref="E1520:E1521"/>
    <mergeCell ref="F1514:F1515"/>
    <mergeCell ref="E1514:E1515"/>
    <mergeCell ref="BN1516:BP1517"/>
    <mergeCell ref="X1518:Y1519"/>
    <mergeCell ref="T1518:U1519"/>
    <mergeCell ref="AR1518:AS1519"/>
    <mergeCell ref="AP1518:AQ1519"/>
    <mergeCell ref="AN1518:AO1519"/>
    <mergeCell ref="AL1518:AM1519"/>
    <mergeCell ref="AJ1518:AK1519"/>
    <mergeCell ref="AH1518:AI1519"/>
    <mergeCell ref="BD1518:BE1519"/>
    <mergeCell ref="BB1518:BC1519"/>
    <mergeCell ref="AZ1518:BA1519"/>
    <mergeCell ref="AX1518:AY1519"/>
    <mergeCell ref="AV1518:AW1519"/>
    <mergeCell ref="AT1518:AU1519"/>
    <mergeCell ref="F1516:F1517"/>
    <mergeCell ref="E1516:E1517"/>
    <mergeCell ref="C1516:D1516"/>
    <mergeCell ref="C1520:D1520"/>
    <mergeCell ref="B1520:B1521"/>
    <mergeCell ref="BN1522:BP1523"/>
    <mergeCell ref="V1520:W1521"/>
    <mergeCell ref="V1522:W1523"/>
    <mergeCell ref="BN1518:BP1519"/>
    <mergeCell ref="BL1518:BM1519"/>
    <mergeCell ref="BJ1518:BK1519"/>
    <mergeCell ref="BH1518:BI1519"/>
    <mergeCell ref="BF1518:BG1519"/>
    <mergeCell ref="R1520:S1521"/>
    <mergeCell ref="P1520:Q1521"/>
    <mergeCell ref="B1533:C1533"/>
    <mergeCell ref="BK1531:BM1531"/>
    <mergeCell ref="BG1531:BI1531"/>
    <mergeCell ref="BB1531:BF1531"/>
    <mergeCell ref="AU1531:AW1531"/>
    <mergeCell ref="AQ1531:AS1531"/>
    <mergeCell ref="AM1533:AP1533"/>
    <mergeCell ref="AJ1533:AL1533"/>
    <mergeCell ref="AF1533:AH1533"/>
    <mergeCell ref="AB1533:AE1533"/>
    <mergeCell ref="Y1533:AA1533"/>
    <mergeCell ref="J1526:K1527"/>
    <mergeCell ref="H1526:I1527"/>
    <mergeCell ref="D1526:E1527"/>
    <mergeCell ref="B1526:C1527"/>
    <mergeCell ref="C1525:D1525"/>
    <mergeCell ref="BN1524:BP1525"/>
    <mergeCell ref="BL1524:BM1525"/>
    <mergeCell ref="BJ1524:BK1525"/>
    <mergeCell ref="BH1524:BI1525"/>
    <mergeCell ref="BF1524:BG1525"/>
    <mergeCell ref="X1526:Y1527"/>
    <mergeCell ref="T1526:U1527"/>
    <mergeCell ref="R1526:S1527"/>
    <mergeCell ref="P1526:Q1527"/>
    <mergeCell ref="N1526:O1527"/>
    <mergeCell ref="L1526:M1527"/>
    <mergeCell ref="AJ1526:AK1527"/>
    <mergeCell ref="AH1526:AI1527"/>
    <mergeCell ref="AF1526:AG1527"/>
    <mergeCell ref="AD1526:AE1527"/>
    <mergeCell ref="AB1526:AC1527"/>
    <mergeCell ref="Z1526:AA1527"/>
    <mergeCell ref="AV1526:AW1527"/>
    <mergeCell ref="AT1526:AU1527"/>
    <mergeCell ref="AR1526:AS1527"/>
    <mergeCell ref="AP1526:AQ1527"/>
    <mergeCell ref="AN1526:AO1527"/>
    <mergeCell ref="AL1526:AM1527"/>
    <mergeCell ref="B1528:C1528"/>
    <mergeCell ref="BN1526:BP1527"/>
    <mergeCell ref="BL1526:BM1527"/>
    <mergeCell ref="BJ1526:BK1527"/>
    <mergeCell ref="BH1526:BI1527"/>
    <mergeCell ref="BF1526:BG1527"/>
    <mergeCell ref="BD1526:BE1527"/>
    <mergeCell ref="BB1526:BC1527"/>
    <mergeCell ref="AZ1526:BA1527"/>
    <mergeCell ref="AX1526:AY1527"/>
    <mergeCell ref="J1524:K1525"/>
    <mergeCell ref="H1524:I1525"/>
    <mergeCell ref="AF1524:AG1525"/>
    <mergeCell ref="AD1524:AE1525"/>
    <mergeCell ref="AB1524:AC1525"/>
    <mergeCell ref="Z1524:AA1525"/>
    <mergeCell ref="X1524:Y1525"/>
    <mergeCell ref="T1524:U1525"/>
    <mergeCell ref="AR1524:AS1525"/>
    <mergeCell ref="AP1524:AQ1525"/>
    <mergeCell ref="V1524:W1525"/>
    <mergeCell ref="E1533:H1533"/>
    <mergeCell ref="J1533:L1533"/>
    <mergeCell ref="N1533:P1533"/>
    <mergeCell ref="Q1533:T1533"/>
    <mergeCell ref="B1431:B1432"/>
    <mergeCell ref="E1427:E1428"/>
    <mergeCell ref="C1427:D1427"/>
    <mergeCell ref="L1427:M1428"/>
    <mergeCell ref="J1427:K1428"/>
    <mergeCell ref="H1427:I1428"/>
    <mergeCell ref="AF1427:AG1428"/>
    <mergeCell ref="B1427:B1428"/>
    <mergeCell ref="BL1426:BM1426"/>
    <mergeCell ref="BJ1426:BK1426"/>
    <mergeCell ref="BH1426:BI1426"/>
    <mergeCell ref="BF1426:BG1426"/>
    <mergeCell ref="BD1426:BE1426"/>
    <mergeCell ref="BB1426:BC1426"/>
    <mergeCell ref="R1427:S1428"/>
    <mergeCell ref="P1427:Q1428"/>
    <mergeCell ref="N1427:O1428"/>
    <mergeCell ref="AD1427:AE1428"/>
    <mergeCell ref="B1531:C1531"/>
    <mergeCell ref="AM1531:AP1531"/>
    <mergeCell ref="AJ1531:AL1531"/>
    <mergeCell ref="AF1531:AH1531"/>
    <mergeCell ref="AB1531:AE1531"/>
    <mergeCell ref="Y1531:AA1531"/>
    <mergeCell ref="F1524:F1525"/>
    <mergeCell ref="E1524:E1525"/>
    <mergeCell ref="C1524:D1524"/>
    <mergeCell ref="B1524:B1525"/>
    <mergeCell ref="C1523:D1523"/>
    <mergeCell ref="BL1522:BM1523"/>
    <mergeCell ref="BJ1522:BK1523"/>
    <mergeCell ref="BH1522:BI1523"/>
    <mergeCell ref="BF1522:BG1523"/>
    <mergeCell ref="R1524:S1525"/>
    <mergeCell ref="P1524:Q1525"/>
    <mergeCell ref="N1524:O1525"/>
    <mergeCell ref="L1524:M1525"/>
    <mergeCell ref="AN1524:AO1525"/>
    <mergeCell ref="AL1524:AM1525"/>
    <mergeCell ref="AJ1524:AK1525"/>
    <mergeCell ref="AH1524:AI1525"/>
    <mergeCell ref="BD1524:BE1525"/>
    <mergeCell ref="BB1524:BC1525"/>
    <mergeCell ref="AZ1524:BA1525"/>
    <mergeCell ref="AX1524:AY1525"/>
    <mergeCell ref="AV1524:AW1525"/>
    <mergeCell ref="AT1524:AU1525"/>
    <mergeCell ref="F1522:F1523"/>
    <mergeCell ref="E1522:E1523"/>
    <mergeCell ref="C1522:D1522"/>
    <mergeCell ref="B1522:B1523"/>
    <mergeCell ref="C1521:D1521"/>
    <mergeCell ref="B1516:B1517"/>
    <mergeCell ref="C1519:D1519"/>
    <mergeCell ref="B1518:B1519"/>
    <mergeCell ref="BL1516:BM1517"/>
    <mergeCell ref="BJ1516:BK1517"/>
    <mergeCell ref="BH1516:BI1517"/>
    <mergeCell ref="BF1516:BG1517"/>
    <mergeCell ref="R1518:S1519"/>
    <mergeCell ref="V1526:W1527"/>
    <mergeCell ref="V1528:W1529"/>
    <mergeCell ref="E1531:H1531"/>
    <mergeCell ref="J1531:L1531"/>
    <mergeCell ref="C1429:D1429"/>
    <mergeCell ref="AB1429:AC1430"/>
    <mergeCell ref="Z1429:AA1430"/>
    <mergeCell ref="X1429:Y1430"/>
    <mergeCell ref="T1429:U1430"/>
    <mergeCell ref="AR1429:AS1430"/>
    <mergeCell ref="AP1429:AQ1430"/>
    <mergeCell ref="AN1429:AO1430"/>
    <mergeCell ref="AL1429:AM1430"/>
    <mergeCell ref="AJ1429:AK1430"/>
    <mergeCell ref="AH1429:AI1430"/>
    <mergeCell ref="BD1429:BE1430"/>
    <mergeCell ref="BB1429:BC1430"/>
    <mergeCell ref="AZ1429:BA1430"/>
    <mergeCell ref="AX1429:AY1430"/>
    <mergeCell ref="AV1429:AW1430"/>
    <mergeCell ref="AT1429:AU1430"/>
    <mergeCell ref="AG1420:AM1420"/>
    <mergeCell ref="E1420:AE1420"/>
    <mergeCell ref="B1418:BP1418"/>
    <mergeCell ref="BC1534:BP1534"/>
    <mergeCell ref="BK1533:BM1533"/>
    <mergeCell ref="BG1533:BI1533"/>
    <mergeCell ref="BB1533:BF1533"/>
    <mergeCell ref="AU1533:AW1533"/>
    <mergeCell ref="AQ1533:AS1533"/>
    <mergeCell ref="BF1422:BO1422"/>
    <mergeCell ref="AG1422:AJ1422"/>
    <mergeCell ref="E1422:AE1422"/>
    <mergeCell ref="C1422:D1422"/>
    <mergeCell ref="H1425:I1426"/>
    <mergeCell ref="C1425:D1426"/>
    <mergeCell ref="AJ1425:AO1425"/>
    <mergeCell ref="T1426:U1426"/>
    <mergeCell ref="R1426:S1426"/>
    <mergeCell ref="P1426:Q1426"/>
    <mergeCell ref="AH1426:AI1426"/>
    <mergeCell ref="B1425:B1426"/>
    <mergeCell ref="J1426:K1426"/>
    <mergeCell ref="N1426:O1426"/>
    <mergeCell ref="L1426:M1426"/>
    <mergeCell ref="J1425:O1425"/>
    <mergeCell ref="BN1425:BP1426"/>
    <mergeCell ref="BH1425:BM1425"/>
    <mergeCell ref="BB1425:BG1425"/>
    <mergeCell ref="AV1425:BA1425"/>
    <mergeCell ref="AP1425:AU1425"/>
    <mergeCell ref="AF1426:AG1426"/>
    <mergeCell ref="AD1426:AE1426"/>
    <mergeCell ref="Z1425:AA1426"/>
    <mergeCell ref="X1425:Y1426"/>
    <mergeCell ref="P1425:U1425"/>
    <mergeCell ref="AD1425:AI1425"/>
    <mergeCell ref="AB1425:AC1426"/>
    <mergeCell ref="AZ1426:BA1426"/>
    <mergeCell ref="AX1426:AY1426"/>
    <mergeCell ref="AV1426:AW1426"/>
    <mergeCell ref="AT1426:AU1426"/>
    <mergeCell ref="AR1426:AS1426"/>
    <mergeCell ref="AP1426:AQ1426"/>
    <mergeCell ref="AN1426:AO1426"/>
    <mergeCell ref="AL1426:AM1426"/>
    <mergeCell ref="AJ1426:AK1426"/>
    <mergeCell ref="F1427:F1428"/>
    <mergeCell ref="Z1431:AA1432"/>
    <mergeCell ref="X1431:Y1432"/>
    <mergeCell ref="T1431:U1432"/>
    <mergeCell ref="AR1431:AS1432"/>
    <mergeCell ref="AP1431:AQ1432"/>
    <mergeCell ref="AN1431:AO1432"/>
    <mergeCell ref="AL1431:AM1432"/>
    <mergeCell ref="AJ1431:AK1432"/>
    <mergeCell ref="AH1431:AI1432"/>
    <mergeCell ref="BD1431:BE1432"/>
    <mergeCell ref="BB1431:BC1432"/>
    <mergeCell ref="AZ1431:BA1432"/>
    <mergeCell ref="AX1431:AY1432"/>
    <mergeCell ref="AV1431:AW1432"/>
    <mergeCell ref="AT1431:AU1432"/>
    <mergeCell ref="AB1427:AC1428"/>
    <mergeCell ref="Z1427:AA1428"/>
    <mergeCell ref="X1427:Y1428"/>
    <mergeCell ref="T1427:U1428"/>
    <mergeCell ref="AR1427:AS1428"/>
    <mergeCell ref="AP1427:AQ1428"/>
    <mergeCell ref="AN1427:AO1428"/>
    <mergeCell ref="AL1427:AM1428"/>
    <mergeCell ref="AJ1427:AK1428"/>
    <mergeCell ref="AH1427:AI1428"/>
    <mergeCell ref="BD1427:BE1428"/>
    <mergeCell ref="BB1427:BC1428"/>
    <mergeCell ref="AZ1427:BA1428"/>
    <mergeCell ref="AX1427:AY1428"/>
    <mergeCell ref="AV1427:AW1428"/>
    <mergeCell ref="AT1427:AU1428"/>
    <mergeCell ref="F1429:F1430"/>
    <mergeCell ref="E1429:E1430"/>
    <mergeCell ref="AD1429:AE1430"/>
    <mergeCell ref="G1427:G1428"/>
    <mergeCell ref="G1429:G1430"/>
    <mergeCell ref="B1429:B1430"/>
    <mergeCell ref="C1428:D1428"/>
    <mergeCell ref="BN1427:BP1428"/>
    <mergeCell ref="BL1427:BM1428"/>
    <mergeCell ref="BJ1427:BK1428"/>
    <mergeCell ref="BH1427:BI1428"/>
    <mergeCell ref="BF1427:BG1428"/>
    <mergeCell ref="R1429:S1430"/>
    <mergeCell ref="P1429:Q1430"/>
    <mergeCell ref="N1429:O1430"/>
    <mergeCell ref="L1429:M1430"/>
    <mergeCell ref="J1429:K1430"/>
    <mergeCell ref="H1429:I1430"/>
    <mergeCell ref="AF1429:AG1430"/>
    <mergeCell ref="C1432:D1432"/>
    <mergeCell ref="BN1431:BP1432"/>
    <mergeCell ref="BL1431:BM1432"/>
    <mergeCell ref="BJ1431:BK1432"/>
    <mergeCell ref="BH1431:BI1432"/>
    <mergeCell ref="BF1431:BG1432"/>
    <mergeCell ref="R1433:S1434"/>
    <mergeCell ref="P1433:Q1434"/>
    <mergeCell ref="N1433:O1434"/>
    <mergeCell ref="L1433:M1434"/>
    <mergeCell ref="J1433:K1434"/>
    <mergeCell ref="H1433:I1434"/>
    <mergeCell ref="AF1433:AG1434"/>
    <mergeCell ref="AD1433:AE1434"/>
    <mergeCell ref="AB1433:AC1434"/>
    <mergeCell ref="Z1433:AA1434"/>
    <mergeCell ref="X1433:Y1434"/>
    <mergeCell ref="T1433:U1434"/>
    <mergeCell ref="AR1433:AS1434"/>
    <mergeCell ref="AP1433:AQ1434"/>
    <mergeCell ref="AN1433:AO1434"/>
    <mergeCell ref="AL1433:AM1434"/>
    <mergeCell ref="AJ1433:AK1434"/>
    <mergeCell ref="AH1433:AI1434"/>
    <mergeCell ref="BD1433:BE1434"/>
    <mergeCell ref="BB1433:BC1434"/>
    <mergeCell ref="AZ1433:BA1434"/>
    <mergeCell ref="AX1433:AY1434"/>
    <mergeCell ref="AV1433:AW1434"/>
    <mergeCell ref="AT1433:AU1434"/>
    <mergeCell ref="F1431:F1432"/>
    <mergeCell ref="E1431:E1432"/>
    <mergeCell ref="C1431:D1431"/>
    <mergeCell ref="G1431:G1432"/>
    <mergeCell ref="G1433:G1434"/>
    <mergeCell ref="C1430:D1430"/>
    <mergeCell ref="BN1429:BP1430"/>
    <mergeCell ref="BL1429:BM1430"/>
    <mergeCell ref="BJ1429:BK1430"/>
    <mergeCell ref="BH1429:BI1430"/>
    <mergeCell ref="BF1429:BG1430"/>
    <mergeCell ref="R1431:S1432"/>
    <mergeCell ref="P1431:Q1432"/>
    <mergeCell ref="N1431:O1432"/>
    <mergeCell ref="L1431:M1432"/>
    <mergeCell ref="J1431:K1432"/>
    <mergeCell ref="H1431:I1432"/>
    <mergeCell ref="AF1431:AG1432"/>
    <mergeCell ref="AD1431:AE1432"/>
    <mergeCell ref="AB1431:AC1432"/>
    <mergeCell ref="AF1435:AG1436"/>
    <mergeCell ref="AD1435:AE1436"/>
    <mergeCell ref="AB1435:AC1436"/>
    <mergeCell ref="Z1435:AA1436"/>
    <mergeCell ref="X1435:Y1436"/>
    <mergeCell ref="T1435:U1436"/>
    <mergeCell ref="AR1435:AS1436"/>
    <mergeCell ref="AP1435:AQ1436"/>
    <mergeCell ref="AN1435:AO1436"/>
    <mergeCell ref="AL1435:AM1436"/>
    <mergeCell ref="AJ1435:AK1436"/>
    <mergeCell ref="AH1435:AI1436"/>
    <mergeCell ref="BD1435:BE1436"/>
    <mergeCell ref="BB1435:BC1436"/>
    <mergeCell ref="AZ1435:BA1436"/>
    <mergeCell ref="AX1435:AY1436"/>
    <mergeCell ref="AV1435:AW1436"/>
    <mergeCell ref="AT1435:AU1436"/>
    <mergeCell ref="F1433:F1434"/>
    <mergeCell ref="E1433:E1434"/>
    <mergeCell ref="C1433:D1433"/>
    <mergeCell ref="B1433:B1434"/>
    <mergeCell ref="C1436:D1436"/>
    <mergeCell ref="BN1435:BP1436"/>
    <mergeCell ref="BL1435:BM1436"/>
    <mergeCell ref="BJ1435:BK1436"/>
    <mergeCell ref="BH1435:BI1436"/>
    <mergeCell ref="BF1435:BG1436"/>
    <mergeCell ref="G1435:G1436"/>
    <mergeCell ref="BL1443:BM1444"/>
    <mergeCell ref="BJ1443:BK1444"/>
    <mergeCell ref="BH1443:BI1444"/>
    <mergeCell ref="BF1443:BG1444"/>
    <mergeCell ref="AF1437:AG1438"/>
    <mergeCell ref="AD1437:AE1438"/>
    <mergeCell ref="AB1437:AC1438"/>
    <mergeCell ref="Z1437:AA1438"/>
    <mergeCell ref="X1437:Y1438"/>
    <mergeCell ref="T1437:U1438"/>
    <mergeCell ref="AR1437:AS1438"/>
    <mergeCell ref="AP1437:AQ1438"/>
    <mergeCell ref="AN1437:AO1438"/>
    <mergeCell ref="AL1437:AM1438"/>
    <mergeCell ref="AJ1437:AK1438"/>
    <mergeCell ref="AH1437:AI1438"/>
    <mergeCell ref="BD1437:BE1438"/>
    <mergeCell ref="BB1437:BC1438"/>
    <mergeCell ref="AZ1437:BA1438"/>
    <mergeCell ref="AX1437:AY1438"/>
    <mergeCell ref="AV1437:AW1438"/>
    <mergeCell ref="AT1437:AU1438"/>
    <mergeCell ref="F1435:F1436"/>
    <mergeCell ref="E1435:E1436"/>
    <mergeCell ref="C1435:D1435"/>
    <mergeCell ref="G1437:G1438"/>
    <mergeCell ref="B1439:B1440"/>
    <mergeCell ref="C1438:D1438"/>
    <mergeCell ref="BN1437:BP1438"/>
    <mergeCell ref="BL1437:BM1438"/>
    <mergeCell ref="BJ1437:BK1438"/>
    <mergeCell ref="BH1437:BI1438"/>
    <mergeCell ref="BF1437:BG1438"/>
    <mergeCell ref="R1439:S1440"/>
    <mergeCell ref="AF1439:AG1440"/>
    <mergeCell ref="AD1439:AE1440"/>
    <mergeCell ref="AB1439:AC1440"/>
    <mergeCell ref="Z1439:AA1440"/>
    <mergeCell ref="X1439:Y1440"/>
    <mergeCell ref="T1439:U1440"/>
    <mergeCell ref="AR1439:AS1440"/>
    <mergeCell ref="AP1439:AQ1440"/>
    <mergeCell ref="AN1439:AO1440"/>
    <mergeCell ref="AL1439:AM1440"/>
    <mergeCell ref="AJ1439:AK1440"/>
    <mergeCell ref="AH1439:AI1440"/>
    <mergeCell ref="BD1439:BE1440"/>
    <mergeCell ref="BB1439:BC1440"/>
    <mergeCell ref="AZ1439:BA1440"/>
    <mergeCell ref="AX1439:AY1440"/>
    <mergeCell ref="AV1439:AW1440"/>
    <mergeCell ref="AT1439:AU1440"/>
    <mergeCell ref="F1437:F1438"/>
    <mergeCell ref="E1437:E1438"/>
    <mergeCell ref="C1437:D1437"/>
    <mergeCell ref="B1437:B1438"/>
    <mergeCell ref="G1439:G1440"/>
    <mergeCell ref="C1440:D1440"/>
    <mergeCell ref="BN1439:BP1440"/>
    <mergeCell ref="BL1447:BM1448"/>
    <mergeCell ref="BJ1447:BK1448"/>
    <mergeCell ref="BH1447:BI1448"/>
    <mergeCell ref="BF1447:BG1448"/>
    <mergeCell ref="AF1441:AG1442"/>
    <mergeCell ref="AD1441:AE1442"/>
    <mergeCell ref="AB1441:AC1442"/>
    <mergeCell ref="Z1441:AA1442"/>
    <mergeCell ref="X1441:Y1442"/>
    <mergeCell ref="T1441:U1442"/>
    <mergeCell ref="AR1441:AS1442"/>
    <mergeCell ref="AP1441:AQ1442"/>
    <mergeCell ref="AN1441:AO1442"/>
    <mergeCell ref="AL1441:AM1442"/>
    <mergeCell ref="AJ1441:AK1442"/>
    <mergeCell ref="AH1441:AI1442"/>
    <mergeCell ref="BD1441:BE1442"/>
    <mergeCell ref="BB1441:BC1442"/>
    <mergeCell ref="AZ1441:BA1442"/>
    <mergeCell ref="AX1441:AY1442"/>
    <mergeCell ref="AV1441:AW1442"/>
    <mergeCell ref="AT1441:AU1442"/>
    <mergeCell ref="F1439:F1440"/>
    <mergeCell ref="E1439:E1440"/>
    <mergeCell ref="C1439:D1439"/>
    <mergeCell ref="G1441:G1442"/>
    <mergeCell ref="B1443:B1444"/>
    <mergeCell ref="C1442:D1442"/>
    <mergeCell ref="BN1441:BP1442"/>
    <mergeCell ref="BL1441:BM1442"/>
    <mergeCell ref="BJ1441:BK1442"/>
    <mergeCell ref="BH1441:BI1442"/>
    <mergeCell ref="BF1441:BG1442"/>
    <mergeCell ref="R1443:S1444"/>
    <mergeCell ref="P1443:Q1444"/>
    <mergeCell ref="N1443:O1444"/>
    <mergeCell ref="L1443:M1444"/>
    <mergeCell ref="J1443:K1444"/>
    <mergeCell ref="AF1443:AG1444"/>
    <mergeCell ref="AD1443:AE1444"/>
    <mergeCell ref="AB1443:AC1444"/>
    <mergeCell ref="Z1443:AA1444"/>
    <mergeCell ref="X1443:Y1444"/>
    <mergeCell ref="T1443:U1444"/>
    <mergeCell ref="AR1443:AS1444"/>
    <mergeCell ref="AP1443:AQ1444"/>
    <mergeCell ref="AN1443:AO1444"/>
    <mergeCell ref="AL1443:AM1444"/>
    <mergeCell ref="AJ1443:AK1444"/>
    <mergeCell ref="AH1443:AI1444"/>
    <mergeCell ref="BD1443:BE1444"/>
    <mergeCell ref="BB1443:BC1444"/>
    <mergeCell ref="AZ1443:BA1444"/>
    <mergeCell ref="AX1443:AY1444"/>
    <mergeCell ref="AV1443:AW1444"/>
    <mergeCell ref="AT1443:AU1444"/>
    <mergeCell ref="F1441:F1442"/>
    <mergeCell ref="E1441:E1442"/>
    <mergeCell ref="C1441:D1441"/>
    <mergeCell ref="B1441:B1442"/>
    <mergeCell ref="G1443:G1444"/>
    <mergeCell ref="C1444:D1444"/>
    <mergeCell ref="BN1443:BP1444"/>
    <mergeCell ref="BL1451:BM1452"/>
    <mergeCell ref="BJ1451:BK1452"/>
    <mergeCell ref="BH1451:BI1452"/>
    <mergeCell ref="BF1451:BG1452"/>
    <mergeCell ref="AF1445:AG1446"/>
    <mergeCell ref="AD1445:AE1446"/>
    <mergeCell ref="AB1445:AC1446"/>
    <mergeCell ref="Z1445:AA1446"/>
    <mergeCell ref="X1445:Y1446"/>
    <mergeCell ref="T1445:U1446"/>
    <mergeCell ref="AR1445:AS1446"/>
    <mergeCell ref="AP1445:AQ1446"/>
    <mergeCell ref="AN1445:AO1446"/>
    <mergeCell ref="AL1445:AM1446"/>
    <mergeCell ref="AJ1445:AK1446"/>
    <mergeCell ref="AH1445:AI1446"/>
    <mergeCell ref="BD1445:BE1446"/>
    <mergeCell ref="BB1445:BC1446"/>
    <mergeCell ref="AZ1445:BA1446"/>
    <mergeCell ref="AX1445:AY1446"/>
    <mergeCell ref="AV1445:AW1446"/>
    <mergeCell ref="AT1445:AU1446"/>
    <mergeCell ref="F1443:F1444"/>
    <mergeCell ref="E1443:E1444"/>
    <mergeCell ref="C1443:D1443"/>
    <mergeCell ref="G1445:G1446"/>
    <mergeCell ref="B1447:B1448"/>
    <mergeCell ref="C1446:D1446"/>
    <mergeCell ref="BN1445:BP1446"/>
    <mergeCell ref="BL1445:BM1446"/>
    <mergeCell ref="BJ1445:BK1446"/>
    <mergeCell ref="BH1445:BI1446"/>
    <mergeCell ref="BF1445:BG1446"/>
    <mergeCell ref="R1447:S1448"/>
    <mergeCell ref="P1447:Q1448"/>
    <mergeCell ref="N1447:O1448"/>
    <mergeCell ref="L1447:M1448"/>
    <mergeCell ref="J1447:K1448"/>
    <mergeCell ref="AF1447:AG1448"/>
    <mergeCell ref="AD1447:AE1448"/>
    <mergeCell ref="AB1447:AC1448"/>
    <mergeCell ref="Z1447:AA1448"/>
    <mergeCell ref="X1447:Y1448"/>
    <mergeCell ref="T1447:U1448"/>
    <mergeCell ref="AR1447:AS1448"/>
    <mergeCell ref="AP1447:AQ1448"/>
    <mergeCell ref="AN1447:AO1448"/>
    <mergeCell ref="AL1447:AM1448"/>
    <mergeCell ref="AJ1447:AK1448"/>
    <mergeCell ref="AH1447:AI1448"/>
    <mergeCell ref="BD1447:BE1448"/>
    <mergeCell ref="BB1447:BC1448"/>
    <mergeCell ref="AZ1447:BA1448"/>
    <mergeCell ref="AX1447:AY1448"/>
    <mergeCell ref="AV1447:AW1448"/>
    <mergeCell ref="AT1447:AU1448"/>
    <mergeCell ref="F1445:F1446"/>
    <mergeCell ref="E1445:E1446"/>
    <mergeCell ref="C1445:D1445"/>
    <mergeCell ref="B1445:B1446"/>
    <mergeCell ref="G1447:G1448"/>
    <mergeCell ref="C1448:D1448"/>
    <mergeCell ref="BN1447:BP1448"/>
    <mergeCell ref="BN1455:BP1456"/>
    <mergeCell ref="BL1455:BM1456"/>
    <mergeCell ref="BJ1455:BK1456"/>
    <mergeCell ref="BH1455:BI1456"/>
    <mergeCell ref="BF1455:BG1456"/>
    <mergeCell ref="AF1449:AG1450"/>
    <mergeCell ref="AD1449:AE1450"/>
    <mergeCell ref="AB1449:AC1450"/>
    <mergeCell ref="Z1449:AA1450"/>
    <mergeCell ref="X1449:Y1450"/>
    <mergeCell ref="T1449:U1450"/>
    <mergeCell ref="AR1449:AS1450"/>
    <mergeCell ref="AP1449:AQ1450"/>
    <mergeCell ref="AN1449:AO1450"/>
    <mergeCell ref="AL1449:AM1450"/>
    <mergeCell ref="AJ1449:AK1450"/>
    <mergeCell ref="AH1449:AI1450"/>
    <mergeCell ref="BD1449:BE1450"/>
    <mergeCell ref="BB1449:BC1450"/>
    <mergeCell ref="AZ1449:BA1450"/>
    <mergeCell ref="AX1449:AY1450"/>
    <mergeCell ref="AV1449:AW1450"/>
    <mergeCell ref="AT1449:AU1450"/>
    <mergeCell ref="F1447:F1448"/>
    <mergeCell ref="E1447:E1448"/>
    <mergeCell ref="C1447:D1447"/>
    <mergeCell ref="B1451:B1452"/>
    <mergeCell ref="C1450:D1450"/>
    <mergeCell ref="BN1449:BP1450"/>
    <mergeCell ref="BL1449:BM1450"/>
    <mergeCell ref="BJ1449:BK1450"/>
    <mergeCell ref="BH1449:BI1450"/>
    <mergeCell ref="BF1449:BG1450"/>
    <mergeCell ref="R1451:S1452"/>
    <mergeCell ref="P1451:Q1452"/>
    <mergeCell ref="N1451:O1452"/>
    <mergeCell ref="L1451:M1452"/>
    <mergeCell ref="J1451:K1452"/>
    <mergeCell ref="BD1463:BE1464"/>
    <mergeCell ref="BB1463:BC1464"/>
    <mergeCell ref="AP1451:AQ1452"/>
    <mergeCell ref="AN1451:AO1452"/>
    <mergeCell ref="AL1451:AM1452"/>
    <mergeCell ref="AJ1451:AK1452"/>
    <mergeCell ref="AH1451:AI1452"/>
    <mergeCell ref="BD1451:BE1452"/>
    <mergeCell ref="BB1451:BC1452"/>
    <mergeCell ref="AZ1451:BA1452"/>
    <mergeCell ref="AX1451:AY1452"/>
    <mergeCell ref="AV1451:AW1452"/>
    <mergeCell ref="AT1451:AU1452"/>
    <mergeCell ref="F1449:F1450"/>
    <mergeCell ref="E1449:E1450"/>
    <mergeCell ref="C1449:D1449"/>
    <mergeCell ref="B1449:B1450"/>
    <mergeCell ref="G1451:G1452"/>
    <mergeCell ref="C1452:D1452"/>
    <mergeCell ref="BN1451:BP1452"/>
    <mergeCell ref="BN1459:BP1460"/>
    <mergeCell ref="BL1459:BM1460"/>
    <mergeCell ref="BJ1459:BK1460"/>
    <mergeCell ref="BH1459:BI1460"/>
    <mergeCell ref="BF1459:BG1460"/>
    <mergeCell ref="AF1453:AG1454"/>
    <mergeCell ref="AD1453:AE1454"/>
    <mergeCell ref="AB1453:AC1454"/>
    <mergeCell ref="Z1453:AA1454"/>
    <mergeCell ref="X1453:Y1454"/>
    <mergeCell ref="T1453:U1454"/>
    <mergeCell ref="AR1453:AS1454"/>
    <mergeCell ref="AP1453:AQ1454"/>
    <mergeCell ref="AN1453:AO1454"/>
    <mergeCell ref="AL1453:AM1454"/>
    <mergeCell ref="AJ1453:AK1454"/>
    <mergeCell ref="AH1453:AI1454"/>
    <mergeCell ref="BD1453:BE1454"/>
    <mergeCell ref="BB1453:BC1454"/>
    <mergeCell ref="AZ1453:BA1454"/>
    <mergeCell ref="AX1453:AY1454"/>
    <mergeCell ref="AV1453:AW1454"/>
    <mergeCell ref="AT1453:AU1454"/>
    <mergeCell ref="F1451:F1452"/>
    <mergeCell ref="E1451:E1452"/>
    <mergeCell ref="C1451:D1451"/>
    <mergeCell ref="G1453:G1454"/>
    <mergeCell ref="B1455:B1456"/>
    <mergeCell ref="C1454:D1454"/>
    <mergeCell ref="BN1453:BP1454"/>
    <mergeCell ref="BL1453:BM1454"/>
    <mergeCell ref="BJ1453:BK1454"/>
    <mergeCell ref="BH1453:BI1454"/>
    <mergeCell ref="BF1453:BG1454"/>
    <mergeCell ref="R1455:S1456"/>
    <mergeCell ref="P1455:Q1456"/>
    <mergeCell ref="N1455:O1456"/>
    <mergeCell ref="L1455:M1456"/>
    <mergeCell ref="J1455:K1456"/>
    <mergeCell ref="G1449:G1450"/>
    <mergeCell ref="B1453:B1454"/>
    <mergeCell ref="G1455:G1456"/>
    <mergeCell ref="C1456:D1456"/>
    <mergeCell ref="T1465:U1466"/>
    <mergeCell ref="AR1465:AS1466"/>
    <mergeCell ref="AP1465:AQ1466"/>
    <mergeCell ref="AN1465:AO1466"/>
    <mergeCell ref="AL1465:AM1466"/>
    <mergeCell ref="AJ1465:AK1466"/>
    <mergeCell ref="AH1465:AI1466"/>
    <mergeCell ref="BD1465:BE1466"/>
    <mergeCell ref="BB1465:BC1466"/>
    <mergeCell ref="AZ1465:BA1466"/>
    <mergeCell ref="AX1465:AY1466"/>
    <mergeCell ref="AV1465:AW1466"/>
    <mergeCell ref="AT1465:AU1466"/>
    <mergeCell ref="C1466:D1466"/>
    <mergeCell ref="B1467:C1468"/>
    <mergeCell ref="AU1474:AW1474"/>
    <mergeCell ref="AQ1474:AS1474"/>
    <mergeCell ref="X1467:Y1468"/>
    <mergeCell ref="T1467:U1468"/>
    <mergeCell ref="R1467:S1468"/>
    <mergeCell ref="P1467:Q1468"/>
    <mergeCell ref="N1467:O1468"/>
    <mergeCell ref="L1467:M1468"/>
    <mergeCell ref="AJ1467:AK1468"/>
    <mergeCell ref="AH1467:AI1468"/>
    <mergeCell ref="AF1467:AG1468"/>
    <mergeCell ref="AD1467:AE1468"/>
    <mergeCell ref="AB1467:AC1468"/>
    <mergeCell ref="B1472:C1472"/>
    <mergeCell ref="AM1472:AP1472"/>
    <mergeCell ref="AJ1472:AL1472"/>
    <mergeCell ref="AF1472:AH1472"/>
    <mergeCell ref="AB1472:AE1472"/>
    <mergeCell ref="Y1472:AA1472"/>
    <mergeCell ref="AZ1469:BA1470"/>
    <mergeCell ref="BB1469:BC1470"/>
    <mergeCell ref="BD1469:BE1470"/>
    <mergeCell ref="J1467:K1468"/>
    <mergeCell ref="H1467:I1468"/>
    <mergeCell ref="D1467:E1468"/>
    <mergeCell ref="B1463:B1464"/>
    <mergeCell ref="C1462:D1462"/>
    <mergeCell ref="L1457:M1458"/>
    <mergeCell ref="J1457:K1458"/>
    <mergeCell ref="H1457:I1458"/>
    <mergeCell ref="AF1457:AG1458"/>
    <mergeCell ref="Z1467:AA1468"/>
    <mergeCell ref="AV1467:AW1468"/>
    <mergeCell ref="F1465:F1466"/>
    <mergeCell ref="E1465:E1466"/>
    <mergeCell ref="C1465:D1465"/>
    <mergeCell ref="B1465:B1466"/>
    <mergeCell ref="B1469:C1469"/>
    <mergeCell ref="P1469:Q1470"/>
    <mergeCell ref="R1469:S1470"/>
    <mergeCell ref="T1469:U1470"/>
    <mergeCell ref="X1469:Y1470"/>
    <mergeCell ref="Z1469:AA1470"/>
    <mergeCell ref="AB1469:AC1470"/>
    <mergeCell ref="AD1469:AE1470"/>
    <mergeCell ref="AF1469:AG1470"/>
    <mergeCell ref="AH1469:AI1470"/>
    <mergeCell ref="AJ1469:AK1470"/>
    <mergeCell ref="AL1469:AM1470"/>
    <mergeCell ref="AN1469:AO1470"/>
    <mergeCell ref="AP1469:AQ1470"/>
    <mergeCell ref="AR1469:AS1470"/>
    <mergeCell ref="AT1469:AU1470"/>
    <mergeCell ref="AV1469:AW1470"/>
    <mergeCell ref="AX1469:AY1470"/>
    <mergeCell ref="D1469:E1470"/>
    <mergeCell ref="H1469:I1470"/>
    <mergeCell ref="J1469:K1470"/>
    <mergeCell ref="L1469:M1470"/>
    <mergeCell ref="N1469:O1470"/>
    <mergeCell ref="T1463:U1464"/>
    <mergeCell ref="AR1463:AS1464"/>
    <mergeCell ref="AP1463:AQ1464"/>
    <mergeCell ref="AN1463:AO1464"/>
    <mergeCell ref="AL1463:AM1464"/>
    <mergeCell ref="AJ1463:AK1464"/>
    <mergeCell ref="AH1463:AI1464"/>
    <mergeCell ref="R1461:S1462"/>
    <mergeCell ref="P1461:Q1462"/>
    <mergeCell ref="N1461:O1462"/>
    <mergeCell ref="L1461:M1462"/>
    <mergeCell ref="J1461:K1462"/>
    <mergeCell ref="H1461:I1462"/>
    <mergeCell ref="AF1461:AG1462"/>
    <mergeCell ref="AD1461:AE1462"/>
    <mergeCell ref="AB1461:AC1462"/>
    <mergeCell ref="Z1461:AA1462"/>
    <mergeCell ref="X1461:Y1462"/>
    <mergeCell ref="T1461:U1462"/>
    <mergeCell ref="AX1461:AY1462"/>
    <mergeCell ref="AV1461:AW1462"/>
    <mergeCell ref="AT1461:AU1462"/>
    <mergeCell ref="AL1457:AM1458"/>
    <mergeCell ref="AJ1457:AK1458"/>
    <mergeCell ref="AH1457:AI1458"/>
    <mergeCell ref="AX1457:AY1458"/>
    <mergeCell ref="AV1457:AW1458"/>
    <mergeCell ref="AT1457:AU1458"/>
    <mergeCell ref="G1457:G1458"/>
    <mergeCell ref="Z1457:AA1458"/>
    <mergeCell ref="AD1459:AE1460"/>
    <mergeCell ref="BC1363:BE1363"/>
    <mergeCell ref="AK1363:BB1363"/>
    <mergeCell ref="AG1363:AJ1363"/>
    <mergeCell ref="E1363:AE1363"/>
    <mergeCell ref="C1363:D1363"/>
    <mergeCell ref="H1366:I1367"/>
    <mergeCell ref="C1366:D1367"/>
    <mergeCell ref="B1366:B1367"/>
    <mergeCell ref="J1367:K1367"/>
    <mergeCell ref="N1367:O1367"/>
    <mergeCell ref="L1367:M1367"/>
    <mergeCell ref="J1366:O1366"/>
    <mergeCell ref="BN1366:BP1367"/>
    <mergeCell ref="BH1366:BM1366"/>
    <mergeCell ref="BB1366:BG1366"/>
    <mergeCell ref="AV1366:BA1366"/>
    <mergeCell ref="AP1366:AU1366"/>
    <mergeCell ref="AJ1366:AO1366"/>
    <mergeCell ref="AJ1367:AK1367"/>
    <mergeCell ref="AV1367:AW1367"/>
    <mergeCell ref="AT1367:AU1367"/>
    <mergeCell ref="AR1367:AS1367"/>
    <mergeCell ref="T1367:U1367"/>
    <mergeCell ref="R1367:S1367"/>
    <mergeCell ref="P1367:Q1367"/>
    <mergeCell ref="AH1367:AI1367"/>
    <mergeCell ref="AF1367:AG1367"/>
    <mergeCell ref="AD1367:AE1367"/>
    <mergeCell ref="Z1366:AA1367"/>
    <mergeCell ref="X1366:Y1367"/>
    <mergeCell ref="P1366:U1366"/>
    <mergeCell ref="AD1366:AI1366"/>
    <mergeCell ref="AP1367:AQ1367"/>
    <mergeCell ref="AL1367:AM1367"/>
    <mergeCell ref="B1372:B1373"/>
    <mergeCell ref="L1372:M1373"/>
    <mergeCell ref="BD1457:BE1458"/>
    <mergeCell ref="BB1457:BC1458"/>
    <mergeCell ref="AZ1457:BA1458"/>
    <mergeCell ref="F1455:F1456"/>
    <mergeCell ref="E1455:E1456"/>
    <mergeCell ref="C1455:D1455"/>
    <mergeCell ref="C1458:D1458"/>
    <mergeCell ref="BN1457:BP1458"/>
    <mergeCell ref="BL1457:BM1458"/>
    <mergeCell ref="BJ1457:BK1458"/>
    <mergeCell ref="BH1457:BI1458"/>
    <mergeCell ref="BF1457:BG1458"/>
    <mergeCell ref="AP1459:AQ1460"/>
    <mergeCell ref="AN1459:AO1460"/>
    <mergeCell ref="AL1459:AM1460"/>
    <mergeCell ref="AJ1459:AK1460"/>
    <mergeCell ref="AH1459:AI1460"/>
    <mergeCell ref="BD1459:BE1460"/>
    <mergeCell ref="BB1459:BC1460"/>
    <mergeCell ref="AZ1459:BA1460"/>
    <mergeCell ref="AX1459:AY1460"/>
    <mergeCell ref="AV1459:AW1460"/>
    <mergeCell ref="AT1459:AU1460"/>
    <mergeCell ref="F1459:F1460"/>
    <mergeCell ref="E1459:E1460"/>
    <mergeCell ref="C1459:D1459"/>
    <mergeCell ref="B1461:B1462"/>
    <mergeCell ref="C1464:D1464"/>
    <mergeCell ref="B1459:B1460"/>
    <mergeCell ref="F1457:F1458"/>
    <mergeCell ref="E1457:E1458"/>
    <mergeCell ref="C1457:D1457"/>
    <mergeCell ref="B1457:B1458"/>
    <mergeCell ref="G1459:G1460"/>
    <mergeCell ref="C1460:D1460"/>
    <mergeCell ref="BF1439:BG1440"/>
    <mergeCell ref="B1435:B1436"/>
    <mergeCell ref="C1434:D1434"/>
    <mergeCell ref="BF1433:BG1434"/>
    <mergeCell ref="AN1386:AO1387"/>
    <mergeCell ref="B1388:B1389"/>
    <mergeCell ref="C1387:D1387"/>
    <mergeCell ref="B1386:B1387"/>
    <mergeCell ref="AL1392:AM1393"/>
    <mergeCell ref="AJ1392:AK1393"/>
    <mergeCell ref="AH1392:AI1393"/>
    <mergeCell ref="AF1392:AG1393"/>
    <mergeCell ref="AD1392:AE1393"/>
    <mergeCell ref="C1372:D1372"/>
    <mergeCell ref="G1372:G1373"/>
    <mergeCell ref="Z1372:AA1373"/>
    <mergeCell ref="AB1459:AC1460"/>
    <mergeCell ref="Z1459:AA1460"/>
    <mergeCell ref="X1459:Y1460"/>
    <mergeCell ref="T1459:U1460"/>
    <mergeCell ref="AR1459:AS1460"/>
    <mergeCell ref="C1376:D1376"/>
    <mergeCell ref="G1376:G1377"/>
    <mergeCell ref="Z1376:AA1377"/>
    <mergeCell ref="X1376:Y1377"/>
    <mergeCell ref="T1376:U1377"/>
    <mergeCell ref="R1376:S1377"/>
    <mergeCell ref="P1376:Q1377"/>
    <mergeCell ref="N1376:O1377"/>
    <mergeCell ref="AL1376:AM1377"/>
    <mergeCell ref="AJ1376:AK1377"/>
    <mergeCell ref="AH1376:AI1377"/>
    <mergeCell ref="AF1376:AG1377"/>
    <mergeCell ref="AD1376:AE1377"/>
    <mergeCell ref="AB1376:AC1377"/>
    <mergeCell ref="AX1376:AY1377"/>
    <mergeCell ref="AV1376:AW1377"/>
    <mergeCell ref="AT1376:AU1377"/>
    <mergeCell ref="AR1376:AS1377"/>
    <mergeCell ref="AP1376:AQ1377"/>
    <mergeCell ref="AN1376:AO1377"/>
    <mergeCell ref="B1374:B1375"/>
    <mergeCell ref="C1377:D1377"/>
    <mergeCell ref="C1378:D1378"/>
    <mergeCell ref="G1378:G1379"/>
    <mergeCell ref="Z1378:AA1379"/>
    <mergeCell ref="X1378:Y1379"/>
    <mergeCell ref="T1378:U1379"/>
    <mergeCell ref="R1459:S1460"/>
    <mergeCell ref="P1459:Q1460"/>
    <mergeCell ref="N1459:O1460"/>
    <mergeCell ref="L1459:M1460"/>
    <mergeCell ref="J1459:K1460"/>
    <mergeCell ref="H1459:I1460"/>
    <mergeCell ref="AF1459:AG1460"/>
    <mergeCell ref="AZ1368:BA1369"/>
    <mergeCell ref="C1370:D1370"/>
    <mergeCell ref="G1370:G1371"/>
    <mergeCell ref="Z1370:AA1371"/>
    <mergeCell ref="X1370:Y1371"/>
    <mergeCell ref="T1370:U1371"/>
    <mergeCell ref="R1370:S1371"/>
    <mergeCell ref="P1370:Q1371"/>
    <mergeCell ref="N1370:O1371"/>
    <mergeCell ref="AL1370:AM1371"/>
    <mergeCell ref="AJ1370:AK1371"/>
    <mergeCell ref="AH1370:AI1371"/>
    <mergeCell ref="AF1370:AG1371"/>
    <mergeCell ref="AD1370:AE1371"/>
    <mergeCell ref="AB1370:AC1371"/>
    <mergeCell ref="AX1370:AY1371"/>
    <mergeCell ref="AV1370:AW1371"/>
    <mergeCell ref="AT1370:AU1371"/>
    <mergeCell ref="AR1370:AS1371"/>
    <mergeCell ref="AP1370:AQ1371"/>
    <mergeCell ref="AN1370:AO1371"/>
    <mergeCell ref="C1371:D1371"/>
    <mergeCell ref="BL1370:BM1371"/>
    <mergeCell ref="BJ1370:BK1371"/>
    <mergeCell ref="BH1370:BI1371"/>
    <mergeCell ref="BF1370:BG1371"/>
    <mergeCell ref="BD1370:BE1371"/>
    <mergeCell ref="BB1370:BC1371"/>
    <mergeCell ref="AZ1370:BA1371"/>
    <mergeCell ref="X1457:Y1458"/>
    <mergeCell ref="T1457:U1458"/>
    <mergeCell ref="AR1457:AS1458"/>
    <mergeCell ref="AP1457:AQ1458"/>
    <mergeCell ref="AN1457:AO1458"/>
    <mergeCell ref="AF1455:AG1456"/>
    <mergeCell ref="AD1455:AE1456"/>
    <mergeCell ref="AB1455:AC1456"/>
    <mergeCell ref="Z1455:AA1456"/>
    <mergeCell ref="X1455:Y1456"/>
    <mergeCell ref="T1455:U1456"/>
    <mergeCell ref="AR1455:AS1456"/>
    <mergeCell ref="AP1455:AQ1456"/>
    <mergeCell ref="AN1455:AO1456"/>
    <mergeCell ref="AL1455:AM1456"/>
    <mergeCell ref="AJ1455:AK1456"/>
    <mergeCell ref="AH1455:AI1456"/>
    <mergeCell ref="BD1455:BE1456"/>
    <mergeCell ref="BB1455:BC1456"/>
    <mergeCell ref="AZ1455:BA1456"/>
    <mergeCell ref="AX1455:AY1456"/>
    <mergeCell ref="AV1455:AW1456"/>
    <mergeCell ref="AT1455:AU1456"/>
    <mergeCell ref="F1453:F1454"/>
    <mergeCell ref="E1453:E1454"/>
    <mergeCell ref="C1453:D1453"/>
    <mergeCell ref="AF1451:AG1452"/>
    <mergeCell ref="AD1451:AE1452"/>
    <mergeCell ref="AB1451:AC1452"/>
    <mergeCell ref="Z1451:AA1452"/>
    <mergeCell ref="X1451:Y1452"/>
    <mergeCell ref="T1451:U1452"/>
    <mergeCell ref="AR1451:AS1452"/>
    <mergeCell ref="AD1457:AE1458"/>
    <mergeCell ref="AB1457:AC1458"/>
    <mergeCell ref="B1368:B1369"/>
    <mergeCell ref="BL1367:BM1367"/>
    <mergeCell ref="BJ1367:BK1367"/>
    <mergeCell ref="BH1367:BI1367"/>
    <mergeCell ref="BF1367:BG1367"/>
    <mergeCell ref="BD1367:BE1367"/>
    <mergeCell ref="BB1367:BC1367"/>
    <mergeCell ref="AB1366:AC1367"/>
    <mergeCell ref="AZ1367:BA1367"/>
    <mergeCell ref="AX1367:AY1367"/>
    <mergeCell ref="L1368:M1369"/>
    <mergeCell ref="J1368:K1369"/>
    <mergeCell ref="AL1368:AM1369"/>
    <mergeCell ref="AJ1368:AK1369"/>
    <mergeCell ref="AH1368:AI1369"/>
    <mergeCell ref="AF1368:AG1369"/>
    <mergeCell ref="AD1368:AE1369"/>
    <mergeCell ref="H1368:I1369"/>
    <mergeCell ref="F1368:F1369"/>
    <mergeCell ref="E1368:E1369"/>
    <mergeCell ref="C1368:D1368"/>
    <mergeCell ref="Z1368:AA1369"/>
    <mergeCell ref="AX1368:AY1369"/>
    <mergeCell ref="AV1368:AW1369"/>
    <mergeCell ref="AT1368:AU1369"/>
    <mergeCell ref="AR1368:AS1369"/>
    <mergeCell ref="AP1368:AQ1369"/>
    <mergeCell ref="AN1368:AO1369"/>
    <mergeCell ref="B1370:B1371"/>
    <mergeCell ref="C1369:D1369"/>
    <mergeCell ref="BL1372:BM1373"/>
    <mergeCell ref="BJ1372:BK1373"/>
    <mergeCell ref="BH1372:BI1373"/>
    <mergeCell ref="BF1372:BG1373"/>
    <mergeCell ref="BD1372:BE1373"/>
    <mergeCell ref="BB1372:BC1373"/>
    <mergeCell ref="AZ1372:BA1373"/>
    <mergeCell ref="X1372:Y1373"/>
    <mergeCell ref="T1372:U1373"/>
    <mergeCell ref="R1372:S1373"/>
    <mergeCell ref="P1372:Q1373"/>
    <mergeCell ref="N1372:O1373"/>
    <mergeCell ref="AL1372:AM1373"/>
    <mergeCell ref="AJ1372:AK1373"/>
    <mergeCell ref="AH1372:AI1373"/>
    <mergeCell ref="AF1372:AG1373"/>
    <mergeCell ref="AD1372:AE1373"/>
    <mergeCell ref="AB1372:AC1373"/>
    <mergeCell ref="AX1372:AY1373"/>
    <mergeCell ref="AV1372:AW1373"/>
    <mergeCell ref="AT1372:AU1373"/>
    <mergeCell ref="AR1372:AS1373"/>
    <mergeCell ref="AP1372:AQ1373"/>
    <mergeCell ref="AN1372:AO1373"/>
    <mergeCell ref="C1373:D1373"/>
    <mergeCell ref="X1368:Y1369"/>
    <mergeCell ref="T1368:U1369"/>
    <mergeCell ref="R1368:S1369"/>
    <mergeCell ref="P1368:Q1369"/>
    <mergeCell ref="N1368:O1369"/>
    <mergeCell ref="AB1368:AC1369"/>
    <mergeCell ref="BL1368:BM1369"/>
    <mergeCell ref="BJ1368:BK1369"/>
    <mergeCell ref="BH1368:BI1369"/>
    <mergeCell ref="AZ1376:BA1377"/>
    <mergeCell ref="B1376:B1377"/>
    <mergeCell ref="L1376:M1377"/>
    <mergeCell ref="J1376:K1377"/>
    <mergeCell ref="C1374:D1374"/>
    <mergeCell ref="G1374:G1375"/>
    <mergeCell ref="Z1374:AA1375"/>
    <mergeCell ref="X1374:Y1375"/>
    <mergeCell ref="T1374:U1375"/>
    <mergeCell ref="R1374:S1375"/>
    <mergeCell ref="P1374:Q1375"/>
    <mergeCell ref="N1374:O1375"/>
    <mergeCell ref="AL1374:AM1375"/>
    <mergeCell ref="AJ1374:AK1375"/>
    <mergeCell ref="AH1374:AI1375"/>
    <mergeCell ref="AF1374:AG1375"/>
    <mergeCell ref="AD1374:AE1375"/>
    <mergeCell ref="AB1374:AC1375"/>
    <mergeCell ref="AX1374:AY1375"/>
    <mergeCell ref="AV1374:AW1375"/>
    <mergeCell ref="AT1374:AU1375"/>
    <mergeCell ref="AR1374:AS1375"/>
    <mergeCell ref="AP1374:AQ1375"/>
    <mergeCell ref="AN1374:AO1375"/>
    <mergeCell ref="C1375:D1375"/>
    <mergeCell ref="BN1374:BP1375"/>
    <mergeCell ref="BL1374:BM1375"/>
    <mergeCell ref="BJ1374:BK1375"/>
    <mergeCell ref="BH1374:BI1375"/>
    <mergeCell ref="BF1374:BG1375"/>
    <mergeCell ref="BD1374:BE1375"/>
    <mergeCell ref="BB1374:BC1375"/>
    <mergeCell ref="AZ1374:BA1375"/>
    <mergeCell ref="J1374:K1375"/>
    <mergeCell ref="H1376:I1377"/>
    <mergeCell ref="F1376:F1377"/>
    <mergeCell ref="E1376:E1377"/>
    <mergeCell ref="AL1378:AM1379"/>
    <mergeCell ref="AJ1378:AK1379"/>
    <mergeCell ref="AH1378:AI1379"/>
    <mergeCell ref="AF1378:AG1379"/>
    <mergeCell ref="AD1378:AE1379"/>
    <mergeCell ref="AB1378:AC1379"/>
    <mergeCell ref="AX1378:AY1379"/>
    <mergeCell ref="AV1378:AW1379"/>
    <mergeCell ref="AT1378:AU1379"/>
    <mergeCell ref="AR1378:AS1379"/>
    <mergeCell ref="AP1378:AQ1379"/>
    <mergeCell ref="AN1378:AO1379"/>
    <mergeCell ref="B1380:B1381"/>
    <mergeCell ref="C1379:D1379"/>
    <mergeCell ref="BN1378:BP1379"/>
    <mergeCell ref="BL1378:BM1379"/>
    <mergeCell ref="BJ1378:BK1379"/>
    <mergeCell ref="BH1378:BI1379"/>
    <mergeCell ref="BF1378:BG1379"/>
    <mergeCell ref="BD1378:BE1379"/>
    <mergeCell ref="BB1378:BC1379"/>
    <mergeCell ref="AZ1378:BA1379"/>
    <mergeCell ref="L1380:M1381"/>
    <mergeCell ref="J1380:K1381"/>
    <mergeCell ref="H1380:I1381"/>
    <mergeCell ref="F1380:F1381"/>
    <mergeCell ref="E1380:E1381"/>
    <mergeCell ref="C1380:D1380"/>
    <mergeCell ref="G1380:G1381"/>
    <mergeCell ref="Z1380:AA1381"/>
    <mergeCell ref="X1380:Y1381"/>
    <mergeCell ref="T1380:U1381"/>
    <mergeCell ref="R1380:S1381"/>
    <mergeCell ref="P1380:Q1381"/>
    <mergeCell ref="N1380:O1381"/>
    <mergeCell ref="AL1380:AM1381"/>
    <mergeCell ref="AJ1380:AK1381"/>
    <mergeCell ref="AH1380:AI1381"/>
    <mergeCell ref="AF1380:AG1381"/>
    <mergeCell ref="AD1380:AE1381"/>
    <mergeCell ref="AB1380:AC1381"/>
    <mergeCell ref="AX1380:AY1381"/>
    <mergeCell ref="AV1380:AW1381"/>
    <mergeCell ref="AT1380:AU1381"/>
    <mergeCell ref="AR1380:AS1381"/>
    <mergeCell ref="AP1380:AQ1381"/>
    <mergeCell ref="AN1380:AO1381"/>
    <mergeCell ref="B1378:B1379"/>
    <mergeCell ref="C1381:D1381"/>
    <mergeCell ref="BN1380:BP1381"/>
    <mergeCell ref="BL1380:BM1381"/>
    <mergeCell ref="BJ1380:BK1381"/>
    <mergeCell ref="BH1380:BI1381"/>
    <mergeCell ref="BF1380:BG1381"/>
    <mergeCell ref="BD1380:BE1381"/>
    <mergeCell ref="BB1380:BC1381"/>
    <mergeCell ref="AZ1380:BA1381"/>
    <mergeCell ref="L1378:M1379"/>
    <mergeCell ref="J1378:K1379"/>
    <mergeCell ref="H1378:I1379"/>
    <mergeCell ref="F1378:F1379"/>
    <mergeCell ref="E1378:E1379"/>
    <mergeCell ref="C1382:D1382"/>
    <mergeCell ref="G1382:G1383"/>
    <mergeCell ref="Z1382:AA1383"/>
    <mergeCell ref="X1382:Y1383"/>
    <mergeCell ref="T1382:U1383"/>
    <mergeCell ref="R1382:S1383"/>
    <mergeCell ref="P1382:Q1383"/>
    <mergeCell ref="N1382:O1383"/>
    <mergeCell ref="AL1382:AM1383"/>
    <mergeCell ref="AJ1382:AK1383"/>
    <mergeCell ref="AH1382:AI1383"/>
    <mergeCell ref="AF1382:AG1383"/>
    <mergeCell ref="AD1382:AE1383"/>
    <mergeCell ref="AB1382:AC1383"/>
    <mergeCell ref="AX1382:AY1383"/>
    <mergeCell ref="AV1382:AW1383"/>
    <mergeCell ref="AT1382:AU1383"/>
    <mergeCell ref="AR1382:AS1383"/>
    <mergeCell ref="AP1382:AQ1383"/>
    <mergeCell ref="AN1382:AO1383"/>
    <mergeCell ref="B1384:B1385"/>
    <mergeCell ref="C1383:D1383"/>
    <mergeCell ref="B1382:B1383"/>
    <mergeCell ref="BL1382:BM1383"/>
    <mergeCell ref="BJ1382:BK1383"/>
    <mergeCell ref="BH1382:BI1383"/>
    <mergeCell ref="BF1382:BG1383"/>
    <mergeCell ref="BD1382:BE1383"/>
    <mergeCell ref="BB1382:BC1383"/>
    <mergeCell ref="AZ1382:BA1383"/>
    <mergeCell ref="L1384:M1385"/>
    <mergeCell ref="J1384:K1385"/>
    <mergeCell ref="H1384:I1385"/>
    <mergeCell ref="F1384:F1385"/>
    <mergeCell ref="E1384:E1385"/>
    <mergeCell ref="C1384:D1384"/>
    <mergeCell ref="G1384:G1385"/>
    <mergeCell ref="Z1384:AA1385"/>
    <mergeCell ref="X1384:Y1385"/>
    <mergeCell ref="T1384:U1385"/>
    <mergeCell ref="R1384:S1385"/>
    <mergeCell ref="P1384:Q1385"/>
    <mergeCell ref="N1384:O1385"/>
    <mergeCell ref="AL1384:AM1385"/>
    <mergeCell ref="AJ1384:AK1385"/>
    <mergeCell ref="AH1384:AI1385"/>
    <mergeCell ref="AF1384:AG1385"/>
    <mergeCell ref="AD1384:AE1385"/>
    <mergeCell ref="AB1384:AC1385"/>
    <mergeCell ref="AX1384:AY1385"/>
    <mergeCell ref="AV1384:AW1385"/>
    <mergeCell ref="AT1384:AU1385"/>
    <mergeCell ref="AR1384:AS1385"/>
    <mergeCell ref="AP1384:AQ1385"/>
    <mergeCell ref="AN1384:AO1385"/>
    <mergeCell ref="C1385:D1385"/>
    <mergeCell ref="BL1384:BM1385"/>
    <mergeCell ref="BJ1384:BK1385"/>
    <mergeCell ref="BD1384:BE1385"/>
    <mergeCell ref="BB1384:BC1385"/>
    <mergeCell ref="AZ1384:BA1385"/>
    <mergeCell ref="Z1388:AA1389"/>
    <mergeCell ref="X1388:Y1389"/>
    <mergeCell ref="T1388:U1389"/>
    <mergeCell ref="R1388:S1389"/>
    <mergeCell ref="P1388:Q1389"/>
    <mergeCell ref="N1388:O1389"/>
    <mergeCell ref="AL1388:AM1389"/>
    <mergeCell ref="AJ1388:AK1389"/>
    <mergeCell ref="AH1388:AI1389"/>
    <mergeCell ref="AF1388:AG1389"/>
    <mergeCell ref="AD1388:AE1389"/>
    <mergeCell ref="AB1388:AC1389"/>
    <mergeCell ref="AX1388:AY1389"/>
    <mergeCell ref="AV1388:AW1389"/>
    <mergeCell ref="AT1388:AU1389"/>
    <mergeCell ref="AR1388:AS1389"/>
    <mergeCell ref="AP1388:AQ1389"/>
    <mergeCell ref="AN1388:AO1389"/>
    <mergeCell ref="C1389:D1389"/>
    <mergeCell ref="BL1388:BM1389"/>
    <mergeCell ref="BJ1388:BK1389"/>
    <mergeCell ref="BH1388:BI1389"/>
    <mergeCell ref="BF1388:BG1389"/>
    <mergeCell ref="BD1388:BE1389"/>
    <mergeCell ref="BB1388:BC1389"/>
    <mergeCell ref="AZ1388:BA1389"/>
    <mergeCell ref="L1386:M1387"/>
    <mergeCell ref="J1386:K1387"/>
    <mergeCell ref="H1386:I1387"/>
    <mergeCell ref="F1386:F1387"/>
    <mergeCell ref="E1386:E1387"/>
    <mergeCell ref="C1386:D1386"/>
    <mergeCell ref="G1386:G1387"/>
    <mergeCell ref="Z1386:AA1387"/>
    <mergeCell ref="X1386:Y1387"/>
    <mergeCell ref="T1386:U1387"/>
    <mergeCell ref="R1386:S1387"/>
    <mergeCell ref="P1386:Q1387"/>
    <mergeCell ref="N1386:O1387"/>
    <mergeCell ref="AL1386:AM1387"/>
    <mergeCell ref="AJ1386:AK1387"/>
    <mergeCell ref="AH1386:AI1387"/>
    <mergeCell ref="AF1386:AG1387"/>
    <mergeCell ref="AD1386:AE1387"/>
    <mergeCell ref="AB1386:AC1387"/>
    <mergeCell ref="AX1386:AY1387"/>
    <mergeCell ref="AV1386:AW1387"/>
    <mergeCell ref="AT1386:AU1387"/>
    <mergeCell ref="AR1386:AS1387"/>
    <mergeCell ref="AP1386:AQ1387"/>
    <mergeCell ref="BL1386:BM1387"/>
    <mergeCell ref="BJ1386:BK1387"/>
    <mergeCell ref="BH1386:BI1387"/>
    <mergeCell ref="BF1386:BG1387"/>
    <mergeCell ref="BD1386:BE1387"/>
    <mergeCell ref="BB1386:BC1387"/>
    <mergeCell ref="AZ1386:BA1387"/>
    <mergeCell ref="L1388:M1389"/>
    <mergeCell ref="J1388:K1389"/>
    <mergeCell ref="C1388:D1388"/>
    <mergeCell ref="G1388:G1389"/>
    <mergeCell ref="AR1396:AS1397"/>
    <mergeCell ref="AP1396:AQ1397"/>
    <mergeCell ref="AN1396:AO1397"/>
    <mergeCell ref="B1394:B1395"/>
    <mergeCell ref="C1397:D1397"/>
    <mergeCell ref="BN1396:BP1397"/>
    <mergeCell ref="C1390:D1390"/>
    <mergeCell ref="G1390:G1391"/>
    <mergeCell ref="Z1390:AA1391"/>
    <mergeCell ref="X1390:Y1391"/>
    <mergeCell ref="T1390:U1391"/>
    <mergeCell ref="R1390:S1391"/>
    <mergeCell ref="P1390:Q1391"/>
    <mergeCell ref="N1390:O1391"/>
    <mergeCell ref="AL1390:AM1391"/>
    <mergeCell ref="AJ1390:AK1391"/>
    <mergeCell ref="AH1390:AI1391"/>
    <mergeCell ref="AF1390:AG1391"/>
    <mergeCell ref="AD1390:AE1391"/>
    <mergeCell ref="AB1390:AC1391"/>
    <mergeCell ref="AX1390:AY1391"/>
    <mergeCell ref="AV1390:AW1391"/>
    <mergeCell ref="AT1390:AU1391"/>
    <mergeCell ref="AR1390:AS1391"/>
    <mergeCell ref="AP1390:AQ1391"/>
    <mergeCell ref="AN1390:AO1391"/>
    <mergeCell ref="B1392:B1393"/>
    <mergeCell ref="C1391:D1391"/>
    <mergeCell ref="B1390:B1391"/>
    <mergeCell ref="BN1390:BP1391"/>
    <mergeCell ref="BL1390:BM1391"/>
    <mergeCell ref="BJ1390:BK1391"/>
    <mergeCell ref="BH1390:BI1391"/>
    <mergeCell ref="BF1390:BG1391"/>
    <mergeCell ref="BD1390:BE1391"/>
    <mergeCell ref="BB1390:BC1391"/>
    <mergeCell ref="AZ1390:BA1391"/>
    <mergeCell ref="L1392:M1393"/>
    <mergeCell ref="J1392:K1393"/>
    <mergeCell ref="H1392:I1393"/>
    <mergeCell ref="F1392:F1393"/>
    <mergeCell ref="E1392:E1393"/>
    <mergeCell ref="C1392:D1392"/>
    <mergeCell ref="G1392:G1393"/>
    <mergeCell ref="Z1392:AA1393"/>
    <mergeCell ref="X1392:Y1393"/>
    <mergeCell ref="T1392:U1393"/>
    <mergeCell ref="R1392:S1393"/>
    <mergeCell ref="P1392:Q1393"/>
    <mergeCell ref="N1392:O1393"/>
    <mergeCell ref="AB1392:AC1393"/>
    <mergeCell ref="AX1392:AY1393"/>
    <mergeCell ref="AV1392:AW1393"/>
    <mergeCell ref="AT1392:AU1393"/>
    <mergeCell ref="AR1392:AS1393"/>
    <mergeCell ref="AP1392:AQ1393"/>
    <mergeCell ref="AN1392:AO1393"/>
    <mergeCell ref="C1393:D1393"/>
    <mergeCell ref="V1390:W1391"/>
    <mergeCell ref="V1392:W1393"/>
    <mergeCell ref="V1394:W1395"/>
    <mergeCell ref="V1396:W1397"/>
    <mergeCell ref="L1390:M1391"/>
    <mergeCell ref="J1390:K1391"/>
    <mergeCell ref="AH1398:AI1399"/>
    <mergeCell ref="AF1398:AG1399"/>
    <mergeCell ref="AD1398:AE1399"/>
    <mergeCell ref="AB1398:AC1399"/>
    <mergeCell ref="AX1398:AY1399"/>
    <mergeCell ref="AV1398:AW1399"/>
    <mergeCell ref="AT1398:AU1399"/>
    <mergeCell ref="AR1398:AS1399"/>
    <mergeCell ref="AP1398:AQ1399"/>
    <mergeCell ref="AN1398:AO1399"/>
    <mergeCell ref="B1400:B1401"/>
    <mergeCell ref="C1399:D1399"/>
    <mergeCell ref="B1398:B1399"/>
    <mergeCell ref="AZ1392:BA1393"/>
    <mergeCell ref="L1394:M1395"/>
    <mergeCell ref="J1394:K1395"/>
    <mergeCell ref="H1394:I1395"/>
    <mergeCell ref="F1394:F1395"/>
    <mergeCell ref="E1394:E1395"/>
    <mergeCell ref="C1394:D1394"/>
    <mergeCell ref="G1394:G1395"/>
    <mergeCell ref="Z1394:AA1395"/>
    <mergeCell ref="X1394:Y1395"/>
    <mergeCell ref="T1394:U1395"/>
    <mergeCell ref="R1394:S1395"/>
    <mergeCell ref="P1394:Q1395"/>
    <mergeCell ref="N1394:O1395"/>
    <mergeCell ref="AL1394:AM1395"/>
    <mergeCell ref="AJ1394:AK1395"/>
    <mergeCell ref="AH1394:AI1395"/>
    <mergeCell ref="AF1394:AG1395"/>
    <mergeCell ref="AD1394:AE1395"/>
    <mergeCell ref="AB1394:AC1395"/>
    <mergeCell ref="AX1394:AY1395"/>
    <mergeCell ref="AV1394:AW1395"/>
    <mergeCell ref="AT1394:AU1395"/>
    <mergeCell ref="AR1394:AS1395"/>
    <mergeCell ref="AP1394:AQ1395"/>
    <mergeCell ref="AN1394:AO1395"/>
    <mergeCell ref="B1396:B1397"/>
    <mergeCell ref="C1395:D1395"/>
    <mergeCell ref="AZ1394:BA1395"/>
    <mergeCell ref="L1396:M1397"/>
    <mergeCell ref="J1396:K1397"/>
    <mergeCell ref="H1396:I1397"/>
    <mergeCell ref="F1396:F1397"/>
    <mergeCell ref="E1396:E1397"/>
    <mergeCell ref="C1396:D1396"/>
    <mergeCell ref="G1396:G1397"/>
    <mergeCell ref="Z1396:AA1397"/>
    <mergeCell ref="X1396:Y1397"/>
    <mergeCell ref="T1396:U1397"/>
    <mergeCell ref="R1396:S1397"/>
    <mergeCell ref="P1396:Q1397"/>
    <mergeCell ref="N1396:O1397"/>
    <mergeCell ref="AL1396:AM1397"/>
    <mergeCell ref="AJ1396:AK1397"/>
    <mergeCell ref="AH1396:AI1397"/>
    <mergeCell ref="AF1396:AG1397"/>
    <mergeCell ref="AD1396:AE1397"/>
    <mergeCell ref="AB1396:AC1397"/>
    <mergeCell ref="AX1396:AY1397"/>
    <mergeCell ref="AV1396:AW1397"/>
    <mergeCell ref="AT1396:AU1397"/>
    <mergeCell ref="AP1404:AQ1405"/>
    <mergeCell ref="AN1404:AO1405"/>
    <mergeCell ref="C1405:D1405"/>
    <mergeCell ref="BN1404:BP1405"/>
    <mergeCell ref="BL1404:BM1405"/>
    <mergeCell ref="BN1398:BP1399"/>
    <mergeCell ref="BL1398:BM1399"/>
    <mergeCell ref="BJ1398:BK1399"/>
    <mergeCell ref="BH1398:BI1399"/>
    <mergeCell ref="BF1398:BG1399"/>
    <mergeCell ref="BD1398:BE1399"/>
    <mergeCell ref="BB1398:BC1399"/>
    <mergeCell ref="AZ1398:BA1399"/>
    <mergeCell ref="L1400:M1401"/>
    <mergeCell ref="J1400:K1401"/>
    <mergeCell ref="H1400:I1401"/>
    <mergeCell ref="F1400:F1401"/>
    <mergeCell ref="E1400:E1401"/>
    <mergeCell ref="C1400:D1400"/>
    <mergeCell ref="G1400:G1401"/>
    <mergeCell ref="Z1400:AA1401"/>
    <mergeCell ref="X1400:Y1401"/>
    <mergeCell ref="T1400:U1401"/>
    <mergeCell ref="R1400:S1401"/>
    <mergeCell ref="P1400:Q1401"/>
    <mergeCell ref="N1400:O1401"/>
    <mergeCell ref="AL1400:AM1401"/>
    <mergeCell ref="AJ1400:AK1401"/>
    <mergeCell ref="AH1400:AI1401"/>
    <mergeCell ref="AF1400:AG1401"/>
    <mergeCell ref="AD1400:AE1401"/>
    <mergeCell ref="AB1400:AC1401"/>
    <mergeCell ref="AX1400:AY1401"/>
    <mergeCell ref="AV1400:AW1401"/>
    <mergeCell ref="AT1400:AU1401"/>
    <mergeCell ref="AR1400:AS1401"/>
    <mergeCell ref="AP1400:AQ1401"/>
    <mergeCell ref="AN1400:AO1401"/>
    <mergeCell ref="C1401:D1401"/>
    <mergeCell ref="BN1400:BP1401"/>
    <mergeCell ref="BL1400:BM1401"/>
    <mergeCell ref="BJ1400:BK1401"/>
    <mergeCell ref="BH1400:BI1401"/>
    <mergeCell ref="BF1400:BG1401"/>
    <mergeCell ref="BD1400:BE1401"/>
    <mergeCell ref="BB1400:BC1401"/>
    <mergeCell ref="AZ1400:BA1401"/>
    <mergeCell ref="BJ1404:BK1405"/>
    <mergeCell ref="BH1404:BI1405"/>
    <mergeCell ref="BF1404:BG1405"/>
    <mergeCell ref="BD1404:BE1405"/>
    <mergeCell ref="BB1404:BC1405"/>
    <mergeCell ref="AZ1404:BA1405"/>
    <mergeCell ref="L1398:M1399"/>
    <mergeCell ref="C1398:D1398"/>
    <mergeCell ref="G1398:G1399"/>
    <mergeCell ref="Z1398:AA1399"/>
    <mergeCell ref="X1398:Y1399"/>
    <mergeCell ref="T1398:U1399"/>
    <mergeCell ref="R1398:S1399"/>
    <mergeCell ref="P1398:Q1399"/>
    <mergeCell ref="V1398:W1399"/>
    <mergeCell ref="AL1398:AM1399"/>
    <mergeCell ref="AJ1398:AK1399"/>
    <mergeCell ref="AJ1406:AK1407"/>
    <mergeCell ref="AH1406:AI1407"/>
    <mergeCell ref="AF1406:AG1407"/>
    <mergeCell ref="AD1406:AE1407"/>
    <mergeCell ref="AB1406:AC1407"/>
    <mergeCell ref="AX1406:AY1407"/>
    <mergeCell ref="AV1406:AW1407"/>
    <mergeCell ref="AT1406:AU1407"/>
    <mergeCell ref="AR1406:AS1407"/>
    <mergeCell ref="AP1406:AQ1407"/>
    <mergeCell ref="AN1406:AO1407"/>
    <mergeCell ref="B1408:C1409"/>
    <mergeCell ref="C1407:D1407"/>
    <mergeCell ref="B1406:B1407"/>
    <mergeCell ref="L1402:M1403"/>
    <mergeCell ref="J1402:K1403"/>
    <mergeCell ref="H1402:I1403"/>
    <mergeCell ref="F1402:F1403"/>
    <mergeCell ref="E1402:E1403"/>
    <mergeCell ref="C1402:D1402"/>
    <mergeCell ref="G1402:G1403"/>
    <mergeCell ref="Z1402:AA1403"/>
    <mergeCell ref="X1402:Y1403"/>
    <mergeCell ref="T1402:U1403"/>
    <mergeCell ref="R1402:S1403"/>
    <mergeCell ref="P1402:Q1403"/>
    <mergeCell ref="N1402:O1403"/>
    <mergeCell ref="AL1402:AM1403"/>
    <mergeCell ref="AJ1402:AK1403"/>
    <mergeCell ref="AH1402:AI1403"/>
    <mergeCell ref="AF1402:AG1403"/>
    <mergeCell ref="AD1402:AE1403"/>
    <mergeCell ref="AB1402:AC1403"/>
    <mergeCell ref="AX1402:AY1403"/>
    <mergeCell ref="AV1402:AW1403"/>
    <mergeCell ref="AT1402:AU1403"/>
    <mergeCell ref="AR1402:AS1403"/>
    <mergeCell ref="AP1402:AQ1403"/>
    <mergeCell ref="AN1402:AO1403"/>
    <mergeCell ref="B1404:B1405"/>
    <mergeCell ref="C1403:D1403"/>
    <mergeCell ref="B1402:B1403"/>
    <mergeCell ref="L1404:M1405"/>
    <mergeCell ref="J1404:K1405"/>
    <mergeCell ref="H1404:I1405"/>
    <mergeCell ref="F1404:F1405"/>
    <mergeCell ref="E1404:E1405"/>
    <mergeCell ref="C1404:D1404"/>
    <mergeCell ref="G1404:G1405"/>
    <mergeCell ref="Z1404:AA1405"/>
    <mergeCell ref="X1404:Y1405"/>
    <mergeCell ref="T1404:U1405"/>
    <mergeCell ref="R1404:S1405"/>
    <mergeCell ref="P1404:Q1405"/>
    <mergeCell ref="N1404:O1405"/>
    <mergeCell ref="AL1404:AM1405"/>
    <mergeCell ref="AJ1404:AK1405"/>
    <mergeCell ref="AH1404:AI1405"/>
    <mergeCell ref="AF1404:AG1405"/>
    <mergeCell ref="AD1404:AE1405"/>
    <mergeCell ref="AB1404:AC1405"/>
    <mergeCell ref="AX1404:AY1405"/>
    <mergeCell ref="AT1404:AU1405"/>
    <mergeCell ref="AR1404:AS1405"/>
    <mergeCell ref="B1413:C1413"/>
    <mergeCell ref="AM1413:AP1413"/>
    <mergeCell ref="AJ1413:AL1413"/>
    <mergeCell ref="AF1413:AH1413"/>
    <mergeCell ref="AB1413:AE1413"/>
    <mergeCell ref="Y1413:AA1413"/>
    <mergeCell ref="D1410:E1411"/>
    <mergeCell ref="H1410:I1411"/>
    <mergeCell ref="J1410:K1411"/>
    <mergeCell ref="L1410:M1411"/>
    <mergeCell ref="N1410:O1411"/>
    <mergeCell ref="P1410:Q1411"/>
    <mergeCell ref="R1410:S1411"/>
    <mergeCell ref="T1410:U1411"/>
    <mergeCell ref="X1410:Y1411"/>
    <mergeCell ref="Z1410:AA1411"/>
    <mergeCell ref="AB1410:AC1411"/>
    <mergeCell ref="AD1410:AE1411"/>
    <mergeCell ref="AF1410:AG1411"/>
    <mergeCell ref="AH1410:AI1411"/>
    <mergeCell ref="AJ1410:AK1411"/>
    <mergeCell ref="AL1410:AM1411"/>
    <mergeCell ref="AN1410:AO1411"/>
    <mergeCell ref="AP1410:AQ1411"/>
    <mergeCell ref="AR1410:AS1411"/>
    <mergeCell ref="BN1406:BP1407"/>
    <mergeCell ref="BL1406:BM1407"/>
    <mergeCell ref="BJ1406:BK1407"/>
    <mergeCell ref="BH1406:BI1407"/>
    <mergeCell ref="BF1406:BG1407"/>
    <mergeCell ref="BD1406:BE1407"/>
    <mergeCell ref="BB1406:BC1407"/>
    <mergeCell ref="AZ1406:BA1407"/>
    <mergeCell ref="P1408:Q1409"/>
    <mergeCell ref="N1408:O1409"/>
    <mergeCell ref="L1408:M1409"/>
    <mergeCell ref="J1408:K1409"/>
    <mergeCell ref="H1408:I1409"/>
    <mergeCell ref="D1408:E1409"/>
    <mergeCell ref="AD1408:AE1409"/>
    <mergeCell ref="AB1408:AC1409"/>
    <mergeCell ref="Z1408:AA1409"/>
    <mergeCell ref="X1408:Y1409"/>
    <mergeCell ref="T1408:U1409"/>
    <mergeCell ref="R1408:S1409"/>
    <mergeCell ref="AP1408:AQ1409"/>
    <mergeCell ref="AN1408:AO1409"/>
    <mergeCell ref="AL1408:AM1409"/>
    <mergeCell ref="AJ1408:AK1409"/>
    <mergeCell ref="AH1408:AI1409"/>
    <mergeCell ref="AF1408:AG1409"/>
    <mergeCell ref="BB1408:BC1409"/>
    <mergeCell ref="AZ1408:BA1409"/>
    <mergeCell ref="AX1408:AY1409"/>
    <mergeCell ref="AV1408:AW1409"/>
    <mergeCell ref="AT1408:AU1409"/>
    <mergeCell ref="AR1408:AS1409"/>
    <mergeCell ref="BN1408:BP1409"/>
    <mergeCell ref="BL1408:BM1409"/>
    <mergeCell ref="C1406:D1406"/>
    <mergeCell ref="G1406:G1407"/>
    <mergeCell ref="Z1406:AA1407"/>
    <mergeCell ref="X1406:Y1407"/>
    <mergeCell ref="AL1406:AM1407"/>
    <mergeCell ref="B1415:C1415"/>
    <mergeCell ref="BK1413:BM1413"/>
    <mergeCell ref="BG1413:BI1413"/>
    <mergeCell ref="BB1413:BF1413"/>
    <mergeCell ref="AU1413:AW1413"/>
    <mergeCell ref="AQ1413:AS1413"/>
    <mergeCell ref="AM1415:AP1415"/>
    <mergeCell ref="AJ1415:AL1415"/>
    <mergeCell ref="AF1415:AH1415"/>
    <mergeCell ref="AB1415:AE1415"/>
    <mergeCell ref="Y1415:AA1415"/>
    <mergeCell ref="AN1302:BO1302"/>
    <mergeCell ref="AG1302:AM1302"/>
    <mergeCell ref="E1302:AE1302"/>
    <mergeCell ref="B1300:BP1300"/>
    <mergeCell ref="BC1416:BP1416"/>
    <mergeCell ref="BK1415:BM1415"/>
    <mergeCell ref="BG1415:BI1415"/>
    <mergeCell ref="BB1415:BF1415"/>
    <mergeCell ref="AU1415:AW1415"/>
    <mergeCell ref="AQ1415:AS1415"/>
    <mergeCell ref="BF1304:BO1304"/>
    <mergeCell ref="BC1304:BE1304"/>
    <mergeCell ref="AK1304:BB1304"/>
    <mergeCell ref="AG1304:AJ1304"/>
    <mergeCell ref="E1304:AE1304"/>
    <mergeCell ref="C1304:D1304"/>
    <mergeCell ref="C1307:D1308"/>
    <mergeCell ref="B1307:B1308"/>
    <mergeCell ref="J1308:K1308"/>
    <mergeCell ref="N1308:O1308"/>
    <mergeCell ref="L1308:M1308"/>
    <mergeCell ref="J1307:O1307"/>
    <mergeCell ref="BH1307:BM1307"/>
    <mergeCell ref="BB1307:BG1307"/>
    <mergeCell ref="AV1307:BA1307"/>
    <mergeCell ref="AP1307:AU1307"/>
    <mergeCell ref="AJ1307:AO1307"/>
    <mergeCell ref="H1307:I1308"/>
    <mergeCell ref="T1308:U1308"/>
    <mergeCell ref="R1308:S1308"/>
    <mergeCell ref="P1308:Q1308"/>
    <mergeCell ref="AH1308:AI1308"/>
    <mergeCell ref="AD1308:AE1308"/>
    <mergeCell ref="Z1307:AA1308"/>
    <mergeCell ref="X1307:Y1308"/>
    <mergeCell ref="P1307:U1307"/>
    <mergeCell ref="AD1307:AI1307"/>
    <mergeCell ref="AB1307:AC1308"/>
    <mergeCell ref="AX1308:AY1308"/>
    <mergeCell ref="AV1308:AW1308"/>
    <mergeCell ref="AT1308:AU1308"/>
    <mergeCell ref="AR1308:AS1308"/>
    <mergeCell ref="AP1308:AQ1308"/>
    <mergeCell ref="AF1308:AG1308"/>
    <mergeCell ref="AN1308:AO1308"/>
    <mergeCell ref="AL1308:AM1308"/>
    <mergeCell ref="AJ1308:AK1308"/>
    <mergeCell ref="BL1308:BM1308"/>
    <mergeCell ref="J1309:K1310"/>
    <mergeCell ref="H1309:I1310"/>
    <mergeCell ref="F1309:F1310"/>
    <mergeCell ref="E1309:E1310"/>
    <mergeCell ref="AV1404:AW1405"/>
    <mergeCell ref="B1410:C1410"/>
    <mergeCell ref="C1309:D1309"/>
    <mergeCell ref="AJ1309:AK1310"/>
    <mergeCell ref="AH1309:AI1310"/>
    <mergeCell ref="AF1309:AG1310"/>
    <mergeCell ref="AD1309:AE1310"/>
    <mergeCell ref="B1309:B1310"/>
    <mergeCell ref="C1310:D1310"/>
    <mergeCell ref="X1309:Y1310"/>
    <mergeCell ref="T1309:U1310"/>
    <mergeCell ref="R1309:S1310"/>
    <mergeCell ref="P1309:Q1310"/>
    <mergeCell ref="N1309:O1310"/>
    <mergeCell ref="L1309:M1310"/>
    <mergeCell ref="Z1309:AA1310"/>
    <mergeCell ref="AV1309:AW1310"/>
    <mergeCell ref="AT1309:AU1310"/>
    <mergeCell ref="AR1309:AS1310"/>
    <mergeCell ref="AP1309:AQ1310"/>
    <mergeCell ref="AN1309:AO1310"/>
    <mergeCell ref="AL1309:AM1310"/>
    <mergeCell ref="BL1309:BM1310"/>
    <mergeCell ref="BJ1309:BK1310"/>
    <mergeCell ref="BH1309:BI1310"/>
    <mergeCell ref="BF1309:BG1310"/>
    <mergeCell ref="BD1309:BE1310"/>
    <mergeCell ref="AB1309:AC1310"/>
    <mergeCell ref="BB1309:BC1310"/>
    <mergeCell ref="AZ1309:BA1310"/>
    <mergeCell ref="AX1309:AY1310"/>
    <mergeCell ref="G1309:G1310"/>
    <mergeCell ref="J1311:K1312"/>
    <mergeCell ref="H1311:I1312"/>
    <mergeCell ref="F1311:F1312"/>
    <mergeCell ref="AJ1311:AK1312"/>
    <mergeCell ref="AH1311:AI1312"/>
    <mergeCell ref="AF1311:AG1312"/>
    <mergeCell ref="AD1311:AE1312"/>
    <mergeCell ref="AB1311:AC1312"/>
    <mergeCell ref="Z1311:AA1312"/>
    <mergeCell ref="E1311:E1312"/>
    <mergeCell ref="C1311:D1311"/>
    <mergeCell ref="B1311:B1312"/>
    <mergeCell ref="X1311:Y1312"/>
    <mergeCell ref="T1311:U1312"/>
    <mergeCell ref="R1311:S1312"/>
    <mergeCell ref="P1311:Q1312"/>
    <mergeCell ref="N1311:O1312"/>
    <mergeCell ref="L1311:M1312"/>
    <mergeCell ref="C1312:D1312"/>
    <mergeCell ref="AV1311:AW1312"/>
    <mergeCell ref="AT1311:AU1312"/>
    <mergeCell ref="AR1311:AS1312"/>
    <mergeCell ref="AP1311:AQ1312"/>
    <mergeCell ref="AN1311:AO1312"/>
    <mergeCell ref="AL1311:AM1312"/>
    <mergeCell ref="G1311:G1312"/>
    <mergeCell ref="AJ1313:AK1314"/>
    <mergeCell ref="AH1313:AI1314"/>
    <mergeCell ref="AF1313:AG1314"/>
    <mergeCell ref="AD1313:AE1314"/>
    <mergeCell ref="E1313:E1314"/>
    <mergeCell ref="C1313:D1313"/>
    <mergeCell ref="B1313:B1314"/>
    <mergeCell ref="X1313:Y1314"/>
    <mergeCell ref="T1313:U1314"/>
    <mergeCell ref="R1313:S1314"/>
    <mergeCell ref="P1313:Q1314"/>
    <mergeCell ref="N1313:O1314"/>
    <mergeCell ref="L1313:M1314"/>
    <mergeCell ref="C1314:D1314"/>
    <mergeCell ref="AB1313:AC1314"/>
    <mergeCell ref="Z1313:AA1314"/>
    <mergeCell ref="AV1313:AW1314"/>
    <mergeCell ref="AT1313:AU1314"/>
    <mergeCell ref="AR1313:AS1314"/>
    <mergeCell ref="AP1313:AQ1314"/>
    <mergeCell ref="AN1313:AO1314"/>
    <mergeCell ref="AL1313:AM1314"/>
    <mergeCell ref="BN1313:BP1314"/>
    <mergeCell ref="BL1313:BM1314"/>
    <mergeCell ref="BJ1313:BK1314"/>
    <mergeCell ref="BH1313:BI1314"/>
    <mergeCell ref="BF1313:BG1314"/>
    <mergeCell ref="BD1313:BE1314"/>
    <mergeCell ref="BB1313:BC1314"/>
    <mergeCell ref="AZ1313:BA1314"/>
    <mergeCell ref="AX1313:AY1314"/>
    <mergeCell ref="G1313:G1314"/>
    <mergeCell ref="E1315:E1316"/>
    <mergeCell ref="C1315:D1315"/>
    <mergeCell ref="B1315:B1316"/>
    <mergeCell ref="X1315:Y1316"/>
    <mergeCell ref="T1315:U1316"/>
    <mergeCell ref="R1315:S1316"/>
    <mergeCell ref="P1315:Q1316"/>
    <mergeCell ref="N1315:O1316"/>
    <mergeCell ref="L1315:M1316"/>
    <mergeCell ref="C1316:D1316"/>
    <mergeCell ref="AB1315:AC1316"/>
    <mergeCell ref="Z1315:AA1316"/>
    <mergeCell ref="AV1315:AW1316"/>
    <mergeCell ref="AT1315:AU1316"/>
    <mergeCell ref="AR1315:AS1316"/>
    <mergeCell ref="AP1315:AQ1316"/>
    <mergeCell ref="AN1315:AO1316"/>
    <mergeCell ref="AL1315:AM1316"/>
    <mergeCell ref="BN1315:BP1316"/>
    <mergeCell ref="BL1315:BM1316"/>
    <mergeCell ref="BJ1315:BK1316"/>
    <mergeCell ref="BH1315:BI1316"/>
    <mergeCell ref="BF1315:BG1316"/>
    <mergeCell ref="BD1315:BE1316"/>
    <mergeCell ref="BB1315:BC1316"/>
    <mergeCell ref="AZ1315:BA1316"/>
    <mergeCell ref="AX1315:AY1316"/>
    <mergeCell ref="G1315:G1316"/>
    <mergeCell ref="J1315:K1316"/>
    <mergeCell ref="H1315:I1316"/>
    <mergeCell ref="F1315:F1316"/>
    <mergeCell ref="AF1317:AG1318"/>
    <mergeCell ref="AD1317:AE1318"/>
    <mergeCell ref="E1317:E1318"/>
    <mergeCell ref="C1317:D1317"/>
    <mergeCell ref="B1317:B1318"/>
    <mergeCell ref="X1317:Y1318"/>
    <mergeCell ref="T1317:U1318"/>
    <mergeCell ref="R1317:S1318"/>
    <mergeCell ref="P1317:Q1318"/>
    <mergeCell ref="N1317:O1318"/>
    <mergeCell ref="L1317:M1318"/>
    <mergeCell ref="C1318:D1318"/>
    <mergeCell ref="AB1317:AC1318"/>
    <mergeCell ref="Z1317:AA1318"/>
    <mergeCell ref="AV1317:AW1318"/>
    <mergeCell ref="AT1317:AU1318"/>
    <mergeCell ref="AR1317:AS1318"/>
    <mergeCell ref="AP1317:AQ1318"/>
    <mergeCell ref="AN1317:AO1318"/>
    <mergeCell ref="AL1317:AM1318"/>
    <mergeCell ref="BN1317:BP1318"/>
    <mergeCell ref="BL1317:BM1318"/>
    <mergeCell ref="BJ1317:BK1318"/>
    <mergeCell ref="BH1317:BI1318"/>
    <mergeCell ref="BF1317:BG1318"/>
    <mergeCell ref="BD1317:BE1318"/>
    <mergeCell ref="BB1317:BC1318"/>
    <mergeCell ref="G1317:G1318"/>
    <mergeCell ref="F1319:F1320"/>
    <mergeCell ref="AJ1319:AK1320"/>
    <mergeCell ref="AH1319:AI1320"/>
    <mergeCell ref="AF1319:AG1320"/>
    <mergeCell ref="AD1319:AE1320"/>
    <mergeCell ref="E1319:E1320"/>
    <mergeCell ref="C1319:D1319"/>
    <mergeCell ref="B1319:B1320"/>
    <mergeCell ref="X1319:Y1320"/>
    <mergeCell ref="T1319:U1320"/>
    <mergeCell ref="R1319:S1320"/>
    <mergeCell ref="P1319:Q1320"/>
    <mergeCell ref="N1319:O1320"/>
    <mergeCell ref="L1319:M1320"/>
    <mergeCell ref="C1320:D1320"/>
    <mergeCell ref="AB1319:AC1320"/>
    <mergeCell ref="Z1319:AA1320"/>
    <mergeCell ref="AV1319:AW1320"/>
    <mergeCell ref="AT1319:AU1320"/>
    <mergeCell ref="AR1319:AS1320"/>
    <mergeCell ref="AP1319:AQ1320"/>
    <mergeCell ref="AN1319:AO1320"/>
    <mergeCell ref="AL1319:AM1320"/>
    <mergeCell ref="BN1319:BP1320"/>
    <mergeCell ref="BL1319:BM1320"/>
    <mergeCell ref="BJ1319:BK1320"/>
    <mergeCell ref="BH1319:BI1320"/>
    <mergeCell ref="BF1319:BG1320"/>
    <mergeCell ref="BD1319:BE1320"/>
    <mergeCell ref="BB1319:BC1320"/>
    <mergeCell ref="AZ1319:BA1320"/>
    <mergeCell ref="AX1319:AY1320"/>
    <mergeCell ref="G1319:G1320"/>
    <mergeCell ref="C1321:D1321"/>
    <mergeCell ref="B1321:B1322"/>
    <mergeCell ref="X1321:Y1322"/>
    <mergeCell ref="T1321:U1322"/>
    <mergeCell ref="R1321:S1322"/>
    <mergeCell ref="P1321:Q1322"/>
    <mergeCell ref="N1321:O1322"/>
    <mergeCell ref="L1321:M1322"/>
    <mergeCell ref="C1322:D1322"/>
    <mergeCell ref="AB1321:AC1322"/>
    <mergeCell ref="Z1321:AA1322"/>
    <mergeCell ref="AV1321:AW1322"/>
    <mergeCell ref="AT1321:AU1322"/>
    <mergeCell ref="AR1321:AS1322"/>
    <mergeCell ref="AP1321:AQ1322"/>
    <mergeCell ref="AN1321:AO1322"/>
    <mergeCell ref="AL1321:AM1322"/>
    <mergeCell ref="BN1321:BP1322"/>
    <mergeCell ref="BL1321:BM1322"/>
    <mergeCell ref="BJ1321:BK1322"/>
    <mergeCell ref="BH1321:BI1322"/>
    <mergeCell ref="BF1321:BG1322"/>
    <mergeCell ref="BD1321:BE1322"/>
    <mergeCell ref="BB1321:BC1322"/>
    <mergeCell ref="AZ1321:BA1322"/>
    <mergeCell ref="AX1321:AY1322"/>
    <mergeCell ref="G1321:G1322"/>
    <mergeCell ref="J1323:K1324"/>
    <mergeCell ref="H1323:I1324"/>
    <mergeCell ref="F1323:F1324"/>
    <mergeCell ref="AJ1323:AK1324"/>
    <mergeCell ref="AH1323:AI1324"/>
    <mergeCell ref="AF1323:AG1324"/>
    <mergeCell ref="AD1323:AE1324"/>
    <mergeCell ref="E1323:E1324"/>
    <mergeCell ref="C1323:D1323"/>
    <mergeCell ref="B1323:B1324"/>
    <mergeCell ref="X1323:Y1324"/>
    <mergeCell ref="T1323:U1324"/>
    <mergeCell ref="R1323:S1324"/>
    <mergeCell ref="P1323:Q1324"/>
    <mergeCell ref="N1323:O1324"/>
    <mergeCell ref="L1323:M1324"/>
    <mergeCell ref="C1324:D1324"/>
    <mergeCell ref="AB1323:AC1324"/>
    <mergeCell ref="Z1323:AA1324"/>
    <mergeCell ref="AV1323:AW1324"/>
    <mergeCell ref="AT1323:AU1324"/>
    <mergeCell ref="AR1323:AS1324"/>
    <mergeCell ref="AP1323:AQ1324"/>
    <mergeCell ref="AN1323:AO1324"/>
    <mergeCell ref="AL1323:AM1324"/>
    <mergeCell ref="BN1323:BP1324"/>
    <mergeCell ref="BL1323:BM1324"/>
    <mergeCell ref="BJ1323:BK1324"/>
    <mergeCell ref="BH1323:BI1324"/>
    <mergeCell ref="BF1323:BG1324"/>
    <mergeCell ref="BD1323:BE1324"/>
    <mergeCell ref="BB1323:BC1324"/>
    <mergeCell ref="G1323:G1324"/>
    <mergeCell ref="J1321:K1322"/>
    <mergeCell ref="H1321:I1322"/>
    <mergeCell ref="F1321:F1322"/>
    <mergeCell ref="E1321:E1322"/>
    <mergeCell ref="C1325:D1325"/>
    <mergeCell ref="B1325:B1326"/>
    <mergeCell ref="X1325:Y1326"/>
    <mergeCell ref="T1325:U1326"/>
    <mergeCell ref="R1325:S1326"/>
    <mergeCell ref="P1325:Q1326"/>
    <mergeCell ref="N1325:O1326"/>
    <mergeCell ref="L1325:M1326"/>
    <mergeCell ref="C1326:D1326"/>
    <mergeCell ref="AB1325:AC1326"/>
    <mergeCell ref="Z1325:AA1326"/>
    <mergeCell ref="AV1325:AW1326"/>
    <mergeCell ref="AT1325:AU1326"/>
    <mergeCell ref="AR1325:AS1326"/>
    <mergeCell ref="AP1325:AQ1326"/>
    <mergeCell ref="AN1325:AO1326"/>
    <mergeCell ref="AL1325:AM1326"/>
    <mergeCell ref="BN1325:BP1326"/>
    <mergeCell ref="BL1325:BM1326"/>
    <mergeCell ref="BJ1325:BK1326"/>
    <mergeCell ref="BH1325:BI1326"/>
    <mergeCell ref="BF1325:BG1326"/>
    <mergeCell ref="BD1325:BE1326"/>
    <mergeCell ref="BB1325:BC1326"/>
    <mergeCell ref="AZ1325:BA1326"/>
    <mergeCell ref="AX1325:AY1326"/>
    <mergeCell ref="G1325:G1326"/>
    <mergeCell ref="AJ1327:AK1328"/>
    <mergeCell ref="AH1327:AI1328"/>
    <mergeCell ref="AF1327:AG1328"/>
    <mergeCell ref="AD1327:AE1328"/>
    <mergeCell ref="E1327:E1328"/>
    <mergeCell ref="C1327:D1327"/>
    <mergeCell ref="B1327:B1328"/>
    <mergeCell ref="X1327:Y1328"/>
    <mergeCell ref="T1327:U1328"/>
    <mergeCell ref="R1327:S1328"/>
    <mergeCell ref="P1327:Q1328"/>
    <mergeCell ref="N1327:O1328"/>
    <mergeCell ref="L1327:M1328"/>
    <mergeCell ref="C1328:D1328"/>
    <mergeCell ref="AB1327:AC1328"/>
    <mergeCell ref="Z1327:AA1328"/>
    <mergeCell ref="AV1327:AW1328"/>
    <mergeCell ref="AT1327:AU1328"/>
    <mergeCell ref="AR1327:AS1328"/>
    <mergeCell ref="AP1327:AQ1328"/>
    <mergeCell ref="AN1327:AO1328"/>
    <mergeCell ref="AL1327:AM1328"/>
    <mergeCell ref="BN1327:BP1328"/>
    <mergeCell ref="BL1327:BM1328"/>
    <mergeCell ref="BJ1327:BK1328"/>
    <mergeCell ref="BH1327:BI1328"/>
    <mergeCell ref="BF1327:BG1328"/>
    <mergeCell ref="BD1327:BE1328"/>
    <mergeCell ref="BB1327:BC1328"/>
    <mergeCell ref="AZ1327:BA1328"/>
    <mergeCell ref="AX1327:AY1328"/>
    <mergeCell ref="G1327:G1328"/>
    <mergeCell ref="F1327:F1328"/>
    <mergeCell ref="J1327:K1328"/>
    <mergeCell ref="H1327:I1328"/>
    <mergeCell ref="AJ1329:AK1330"/>
    <mergeCell ref="AH1329:AI1330"/>
    <mergeCell ref="AF1329:AG1330"/>
    <mergeCell ref="AD1329:AE1330"/>
    <mergeCell ref="E1329:E1330"/>
    <mergeCell ref="C1329:D1329"/>
    <mergeCell ref="B1329:B1330"/>
    <mergeCell ref="X1329:Y1330"/>
    <mergeCell ref="T1329:U1330"/>
    <mergeCell ref="R1329:S1330"/>
    <mergeCell ref="P1329:Q1330"/>
    <mergeCell ref="N1329:O1330"/>
    <mergeCell ref="L1329:M1330"/>
    <mergeCell ref="C1330:D1330"/>
    <mergeCell ref="AB1329:AC1330"/>
    <mergeCell ref="Z1329:AA1330"/>
    <mergeCell ref="AV1329:AW1330"/>
    <mergeCell ref="AT1329:AU1330"/>
    <mergeCell ref="AR1329:AS1330"/>
    <mergeCell ref="AP1329:AQ1330"/>
    <mergeCell ref="AN1329:AO1330"/>
    <mergeCell ref="AL1329:AM1330"/>
    <mergeCell ref="BN1329:BP1330"/>
    <mergeCell ref="BL1329:BM1330"/>
    <mergeCell ref="BJ1329:BK1330"/>
    <mergeCell ref="BH1329:BI1330"/>
    <mergeCell ref="BF1329:BG1330"/>
    <mergeCell ref="BD1329:BE1330"/>
    <mergeCell ref="BB1329:BC1330"/>
    <mergeCell ref="AZ1329:BA1330"/>
    <mergeCell ref="AX1329:AY1330"/>
    <mergeCell ref="G1329:G1330"/>
    <mergeCell ref="J1331:K1332"/>
    <mergeCell ref="H1331:I1332"/>
    <mergeCell ref="F1331:F1332"/>
    <mergeCell ref="AJ1331:AK1332"/>
    <mergeCell ref="AH1331:AI1332"/>
    <mergeCell ref="AF1331:AG1332"/>
    <mergeCell ref="AD1331:AE1332"/>
    <mergeCell ref="E1331:E1332"/>
    <mergeCell ref="C1331:D1331"/>
    <mergeCell ref="B1331:B1332"/>
    <mergeCell ref="X1331:Y1332"/>
    <mergeCell ref="T1331:U1332"/>
    <mergeCell ref="R1331:S1332"/>
    <mergeCell ref="P1331:Q1332"/>
    <mergeCell ref="N1331:O1332"/>
    <mergeCell ref="L1331:M1332"/>
    <mergeCell ref="C1332:D1332"/>
    <mergeCell ref="AB1331:AC1332"/>
    <mergeCell ref="Z1331:AA1332"/>
    <mergeCell ref="AV1331:AW1332"/>
    <mergeCell ref="AT1331:AU1332"/>
    <mergeCell ref="AR1331:AS1332"/>
    <mergeCell ref="AP1331:AQ1332"/>
    <mergeCell ref="AN1331:AO1332"/>
    <mergeCell ref="AL1331:AM1332"/>
    <mergeCell ref="BN1331:BP1332"/>
    <mergeCell ref="BL1331:BM1332"/>
    <mergeCell ref="BJ1331:BK1332"/>
    <mergeCell ref="BH1331:BI1332"/>
    <mergeCell ref="BF1331:BG1332"/>
    <mergeCell ref="BD1331:BE1332"/>
    <mergeCell ref="BB1331:BC1332"/>
    <mergeCell ref="AZ1331:BA1332"/>
    <mergeCell ref="AX1331:AY1332"/>
    <mergeCell ref="G1331:G1332"/>
    <mergeCell ref="AJ1333:AK1334"/>
    <mergeCell ref="AH1333:AI1334"/>
    <mergeCell ref="AF1333:AG1334"/>
    <mergeCell ref="AD1333:AE1334"/>
    <mergeCell ref="E1333:E1334"/>
    <mergeCell ref="C1333:D1333"/>
    <mergeCell ref="B1333:B1334"/>
    <mergeCell ref="X1333:Y1334"/>
    <mergeCell ref="T1333:U1334"/>
    <mergeCell ref="R1333:S1334"/>
    <mergeCell ref="P1333:Q1334"/>
    <mergeCell ref="N1333:O1334"/>
    <mergeCell ref="L1333:M1334"/>
    <mergeCell ref="C1334:D1334"/>
    <mergeCell ref="AB1333:AC1334"/>
    <mergeCell ref="Z1333:AA1334"/>
    <mergeCell ref="AV1333:AW1334"/>
    <mergeCell ref="AT1333:AU1334"/>
    <mergeCell ref="AR1333:AS1334"/>
    <mergeCell ref="AP1333:AQ1334"/>
    <mergeCell ref="AN1333:AO1334"/>
    <mergeCell ref="AL1333:AM1334"/>
    <mergeCell ref="BN1333:BP1334"/>
    <mergeCell ref="BL1333:BM1334"/>
    <mergeCell ref="BJ1333:BK1334"/>
    <mergeCell ref="BH1333:BI1334"/>
    <mergeCell ref="BF1333:BG1334"/>
    <mergeCell ref="BD1333:BE1334"/>
    <mergeCell ref="BB1333:BC1334"/>
    <mergeCell ref="AZ1333:BA1334"/>
    <mergeCell ref="AX1333:AY1334"/>
    <mergeCell ref="G1333:G1334"/>
    <mergeCell ref="J1333:K1334"/>
    <mergeCell ref="H1333:I1334"/>
    <mergeCell ref="F1333:F1334"/>
    <mergeCell ref="AJ1335:AK1336"/>
    <mergeCell ref="AH1335:AI1336"/>
    <mergeCell ref="AF1335:AG1336"/>
    <mergeCell ref="AD1335:AE1336"/>
    <mergeCell ref="E1335:E1336"/>
    <mergeCell ref="C1335:D1335"/>
    <mergeCell ref="B1335:B1336"/>
    <mergeCell ref="X1335:Y1336"/>
    <mergeCell ref="T1335:U1336"/>
    <mergeCell ref="R1335:S1336"/>
    <mergeCell ref="P1335:Q1336"/>
    <mergeCell ref="N1335:O1336"/>
    <mergeCell ref="L1335:M1336"/>
    <mergeCell ref="C1336:D1336"/>
    <mergeCell ref="AB1335:AC1336"/>
    <mergeCell ref="Z1335:AA1336"/>
    <mergeCell ref="AV1335:AW1336"/>
    <mergeCell ref="AT1335:AU1336"/>
    <mergeCell ref="AR1335:AS1336"/>
    <mergeCell ref="AP1335:AQ1336"/>
    <mergeCell ref="AN1335:AO1336"/>
    <mergeCell ref="AL1335:AM1336"/>
    <mergeCell ref="BN1335:BP1336"/>
    <mergeCell ref="BL1335:BM1336"/>
    <mergeCell ref="BJ1335:BK1336"/>
    <mergeCell ref="BH1335:BI1336"/>
    <mergeCell ref="BF1335:BG1336"/>
    <mergeCell ref="BD1335:BE1336"/>
    <mergeCell ref="BB1335:BC1336"/>
    <mergeCell ref="AZ1335:BA1336"/>
    <mergeCell ref="AX1335:AY1336"/>
    <mergeCell ref="G1335:G1336"/>
    <mergeCell ref="J1337:K1338"/>
    <mergeCell ref="H1337:I1338"/>
    <mergeCell ref="F1337:F1338"/>
    <mergeCell ref="AJ1337:AK1338"/>
    <mergeCell ref="AH1337:AI1338"/>
    <mergeCell ref="AF1337:AG1338"/>
    <mergeCell ref="AD1337:AE1338"/>
    <mergeCell ref="E1337:E1338"/>
    <mergeCell ref="C1337:D1337"/>
    <mergeCell ref="B1337:B1338"/>
    <mergeCell ref="X1337:Y1338"/>
    <mergeCell ref="T1337:U1338"/>
    <mergeCell ref="R1337:S1338"/>
    <mergeCell ref="P1337:Q1338"/>
    <mergeCell ref="N1337:O1338"/>
    <mergeCell ref="L1337:M1338"/>
    <mergeCell ref="C1338:D1338"/>
    <mergeCell ref="AB1337:AC1338"/>
    <mergeCell ref="Z1337:AA1338"/>
    <mergeCell ref="AV1337:AW1338"/>
    <mergeCell ref="AT1337:AU1338"/>
    <mergeCell ref="AR1337:AS1338"/>
    <mergeCell ref="AP1337:AQ1338"/>
    <mergeCell ref="AN1337:AO1338"/>
    <mergeCell ref="AL1337:AM1338"/>
    <mergeCell ref="BN1337:BP1338"/>
    <mergeCell ref="BL1337:BM1338"/>
    <mergeCell ref="BJ1337:BK1338"/>
    <mergeCell ref="BH1337:BI1338"/>
    <mergeCell ref="BF1337:BG1338"/>
    <mergeCell ref="BD1337:BE1338"/>
    <mergeCell ref="BB1337:BC1338"/>
    <mergeCell ref="AZ1337:BA1338"/>
    <mergeCell ref="AX1337:AY1338"/>
    <mergeCell ref="G1337:G1338"/>
    <mergeCell ref="AJ1339:AK1340"/>
    <mergeCell ref="AH1339:AI1340"/>
    <mergeCell ref="AF1339:AG1340"/>
    <mergeCell ref="AD1339:AE1340"/>
    <mergeCell ref="E1339:E1340"/>
    <mergeCell ref="C1339:D1339"/>
    <mergeCell ref="B1339:B1340"/>
    <mergeCell ref="X1339:Y1340"/>
    <mergeCell ref="T1339:U1340"/>
    <mergeCell ref="R1339:S1340"/>
    <mergeCell ref="P1339:Q1340"/>
    <mergeCell ref="N1339:O1340"/>
    <mergeCell ref="L1339:M1340"/>
    <mergeCell ref="C1340:D1340"/>
    <mergeCell ref="AB1339:AC1340"/>
    <mergeCell ref="Z1339:AA1340"/>
    <mergeCell ref="AV1339:AW1340"/>
    <mergeCell ref="AT1339:AU1340"/>
    <mergeCell ref="AR1339:AS1340"/>
    <mergeCell ref="AP1339:AQ1340"/>
    <mergeCell ref="AN1339:AO1340"/>
    <mergeCell ref="AL1339:AM1340"/>
    <mergeCell ref="BN1339:BP1340"/>
    <mergeCell ref="BL1339:BM1340"/>
    <mergeCell ref="BJ1339:BK1340"/>
    <mergeCell ref="BH1339:BI1340"/>
    <mergeCell ref="BF1339:BG1340"/>
    <mergeCell ref="BD1339:BE1340"/>
    <mergeCell ref="BB1339:BC1340"/>
    <mergeCell ref="AZ1339:BA1340"/>
    <mergeCell ref="AX1339:AY1340"/>
    <mergeCell ref="G1339:G1340"/>
    <mergeCell ref="J1339:K1340"/>
    <mergeCell ref="H1339:I1340"/>
    <mergeCell ref="F1339:F1340"/>
    <mergeCell ref="AJ1341:AK1342"/>
    <mergeCell ref="AH1341:AI1342"/>
    <mergeCell ref="AF1341:AG1342"/>
    <mergeCell ref="AD1341:AE1342"/>
    <mergeCell ref="E1341:E1342"/>
    <mergeCell ref="C1341:D1341"/>
    <mergeCell ref="B1341:B1342"/>
    <mergeCell ref="X1341:Y1342"/>
    <mergeCell ref="T1341:U1342"/>
    <mergeCell ref="R1341:S1342"/>
    <mergeCell ref="P1341:Q1342"/>
    <mergeCell ref="N1341:O1342"/>
    <mergeCell ref="L1341:M1342"/>
    <mergeCell ref="C1342:D1342"/>
    <mergeCell ref="AB1341:AC1342"/>
    <mergeCell ref="Z1341:AA1342"/>
    <mergeCell ref="AV1341:AW1342"/>
    <mergeCell ref="AT1341:AU1342"/>
    <mergeCell ref="AR1341:AS1342"/>
    <mergeCell ref="AP1341:AQ1342"/>
    <mergeCell ref="AN1341:AO1342"/>
    <mergeCell ref="AL1341:AM1342"/>
    <mergeCell ref="BN1341:BP1342"/>
    <mergeCell ref="BL1341:BM1342"/>
    <mergeCell ref="BJ1341:BK1342"/>
    <mergeCell ref="BH1341:BI1342"/>
    <mergeCell ref="BF1341:BG1342"/>
    <mergeCell ref="BD1341:BE1342"/>
    <mergeCell ref="BB1341:BC1342"/>
    <mergeCell ref="AZ1341:BA1342"/>
    <mergeCell ref="AX1341:AY1342"/>
    <mergeCell ref="G1341:G1342"/>
    <mergeCell ref="J1343:K1344"/>
    <mergeCell ref="H1343:I1344"/>
    <mergeCell ref="F1343:F1344"/>
    <mergeCell ref="AJ1343:AK1344"/>
    <mergeCell ref="AH1343:AI1344"/>
    <mergeCell ref="AF1343:AG1344"/>
    <mergeCell ref="AD1343:AE1344"/>
    <mergeCell ref="E1343:E1344"/>
    <mergeCell ref="C1343:D1343"/>
    <mergeCell ref="B1343:B1344"/>
    <mergeCell ref="X1343:Y1344"/>
    <mergeCell ref="T1343:U1344"/>
    <mergeCell ref="R1343:S1344"/>
    <mergeCell ref="P1343:Q1344"/>
    <mergeCell ref="N1343:O1344"/>
    <mergeCell ref="L1343:M1344"/>
    <mergeCell ref="C1344:D1344"/>
    <mergeCell ref="AB1343:AC1344"/>
    <mergeCell ref="Z1343:AA1344"/>
    <mergeCell ref="AV1343:AW1344"/>
    <mergeCell ref="AT1343:AU1344"/>
    <mergeCell ref="AR1343:AS1344"/>
    <mergeCell ref="AP1343:AQ1344"/>
    <mergeCell ref="AN1343:AO1344"/>
    <mergeCell ref="AL1343:AM1344"/>
    <mergeCell ref="BN1343:BP1344"/>
    <mergeCell ref="BL1343:BM1344"/>
    <mergeCell ref="BJ1343:BK1344"/>
    <mergeCell ref="BH1343:BI1344"/>
    <mergeCell ref="BF1343:BG1344"/>
    <mergeCell ref="BD1343:BE1344"/>
    <mergeCell ref="BB1343:BC1344"/>
    <mergeCell ref="AZ1343:BA1344"/>
    <mergeCell ref="AX1343:AY1344"/>
    <mergeCell ref="G1343:G1344"/>
    <mergeCell ref="J1345:K1346"/>
    <mergeCell ref="H1345:I1346"/>
    <mergeCell ref="F1345:F1346"/>
    <mergeCell ref="AJ1345:AK1346"/>
    <mergeCell ref="AH1345:AI1346"/>
    <mergeCell ref="AF1345:AG1346"/>
    <mergeCell ref="AD1345:AE1346"/>
    <mergeCell ref="E1345:E1346"/>
    <mergeCell ref="C1345:D1345"/>
    <mergeCell ref="B1345:B1346"/>
    <mergeCell ref="X1345:Y1346"/>
    <mergeCell ref="T1345:U1346"/>
    <mergeCell ref="R1345:S1346"/>
    <mergeCell ref="P1345:Q1346"/>
    <mergeCell ref="N1345:O1346"/>
    <mergeCell ref="L1345:M1346"/>
    <mergeCell ref="C1346:D1346"/>
    <mergeCell ref="AB1345:AC1346"/>
    <mergeCell ref="Z1345:AA1346"/>
    <mergeCell ref="AV1345:AW1346"/>
    <mergeCell ref="AT1345:AU1346"/>
    <mergeCell ref="AR1345:AS1346"/>
    <mergeCell ref="AP1345:AQ1346"/>
    <mergeCell ref="AN1345:AO1346"/>
    <mergeCell ref="AL1345:AM1346"/>
    <mergeCell ref="BN1345:BP1346"/>
    <mergeCell ref="BL1345:BM1346"/>
    <mergeCell ref="BJ1345:BK1346"/>
    <mergeCell ref="BH1345:BI1346"/>
    <mergeCell ref="BF1345:BG1346"/>
    <mergeCell ref="BD1345:BE1346"/>
    <mergeCell ref="BB1345:BC1346"/>
    <mergeCell ref="AZ1345:BA1346"/>
    <mergeCell ref="AX1345:AY1346"/>
    <mergeCell ref="G1345:G1346"/>
    <mergeCell ref="B1351:C1351"/>
    <mergeCell ref="D1351:E1352"/>
    <mergeCell ref="H1351:I1352"/>
    <mergeCell ref="J1351:K1352"/>
    <mergeCell ref="L1351:M1352"/>
    <mergeCell ref="N1351:O1352"/>
    <mergeCell ref="P1351:Q1352"/>
    <mergeCell ref="R1351:S1352"/>
    <mergeCell ref="T1351:U1352"/>
    <mergeCell ref="J1347:K1348"/>
    <mergeCell ref="H1347:I1348"/>
    <mergeCell ref="F1347:F1348"/>
    <mergeCell ref="AJ1347:AK1348"/>
    <mergeCell ref="AH1347:AI1348"/>
    <mergeCell ref="AF1347:AG1348"/>
    <mergeCell ref="AD1347:AE1348"/>
    <mergeCell ref="E1347:E1348"/>
    <mergeCell ref="C1347:D1347"/>
    <mergeCell ref="B1347:B1348"/>
    <mergeCell ref="X1347:Y1348"/>
    <mergeCell ref="T1347:U1348"/>
    <mergeCell ref="R1347:S1348"/>
    <mergeCell ref="P1347:Q1348"/>
    <mergeCell ref="N1347:O1348"/>
    <mergeCell ref="L1347:M1348"/>
    <mergeCell ref="C1348:D1348"/>
    <mergeCell ref="AB1347:AC1348"/>
    <mergeCell ref="Z1347:AA1348"/>
    <mergeCell ref="AV1347:AW1348"/>
    <mergeCell ref="AT1347:AU1348"/>
    <mergeCell ref="AR1347:AS1348"/>
    <mergeCell ref="AP1347:AQ1348"/>
    <mergeCell ref="AN1347:AO1348"/>
    <mergeCell ref="AL1347:AM1348"/>
    <mergeCell ref="X1351:Y1352"/>
    <mergeCell ref="Z1351:AA1352"/>
    <mergeCell ref="AB1351:AC1352"/>
    <mergeCell ref="AD1351:AE1352"/>
    <mergeCell ref="AF1351:AG1352"/>
    <mergeCell ref="AH1351:AI1352"/>
    <mergeCell ref="AJ1351:AK1352"/>
    <mergeCell ref="AL1351:AM1352"/>
    <mergeCell ref="AN1351:AO1352"/>
    <mergeCell ref="AP1351:AQ1352"/>
    <mergeCell ref="AR1351:AS1352"/>
    <mergeCell ref="AT1351:AU1352"/>
    <mergeCell ref="AV1351:AW1352"/>
    <mergeCell ref="G1347:G1348"/>
    <mergeCell ref="AJ1252:AK1253"/>
    <mergeCell ref="AH1252:AI1253"/>
    <mergeCell ref="AF1252:AG1253"/>
    <mergeCell ref="AD1252:AE1253"/>
    <mergeCell ref="E1252:E1253"/>
    <mergeCell ref="BN1248:BP1249"/>
    <mergeCell ref="AP1252:AQ1253"/>
    <mergeCell ref="AN1252:AO1253"/>
    <mergeCell ref="AL1252:AM1253"/>
    <mergeCell ref="BN1252:BP1253"/>
    <mergeCell ref="BL1252:BM1253"/>
    <mergeCell ref="BJ1252:BK1253"/>
    <mergeCell ref="BH1252:BI1253"/>
    <mergeCell ref="BF1252:BG1253"/>
    <mergeCell ref="BD1252:BE1253"/>
    <mergeCell ref="BB1252:BC1253"/>
    <mergeCell ref="AZ1252:BA1253"/>
    <mergeCell ref="AX1252:AY1253"/>
    <mergeCell ref="J1250:K1251"/>
    <mergeCell ref="H1250:I1251"/>
    <mergeCell ref="F1250:F1251"/>
    <mergeCell ref="E1250:E1251"/>
    <mergeCell ref="AJ1250:AK1251"/>
    <mergeCell ref="AH1250:AI1251"/>
    <mergeCell ref="AF1250:AG1251"/>
    <mergeCell ref="AD1250:AE1251"/>
    <mergeCell ref="AB1250:AC1251"/>
    <mergeCell ref="Z1252:AA1253"/>
    <mergeCell ref="AV1252:AW1253"/>
    <mergeCell ref="AT1252:AU1253"/>
    <mergeCell ref="AR1252:AS1253"/>
    <mergeCell ref="G1250:G1251"/>
    <mergeCell ref="Z1250:AA1251"/>
    <mergeCell ref="AV1250:AW1251"/>
    <mergeCell ref="AT1250:AU1251"/>
    <mergeCell ref="AR1250:AS1251"/>
    <mergeCell ref="AP1250:AQ1251"/>
    <mergeCell ref="AN1250:AO1251"/>
    <mergeCell ref="AL1250:AM1251"/>
    <mergeCell ref="BN1250:BP1251"/>
    <mergeCell ref="L1250:M1251"/>
    <mergeCell ref="R1252:S1253"/>
    <mergeCell ref="P1252:Q1253"/>
    <mergeCell ref="N1252:O1253"/>
    <mergeCell ref="L1252:M1253"/>
    <mergeCell ref="C1250:D1250"/>
    <mergeCell ref="B1250:B1251"/>
    <mergeCell ref="X1250:Y1251"/>
    <mergeCell ref="T1250:U1251"/>
    <mergeCell ref="J1254:K1255"/>
    <mergeCell ref="H1254:I1255"/>
    <mergeCell ref="B1354:C1354"/>
    <mergeCell ref="AM1354:AP1354"/>
    <mergeCell ref="AJ1354:AL1354"/>
    <mergeCell ref="AF1354:AH1354"/>
    <mergeCell ref="AB1354:AE1354"/>
    <mergeCell ref="Y1354:AA1354"/>
    <mergeCell ref="B1356:C1356"/>
    <mergeCell ref="BK1354:BM1354"/>
    <mergeCell ref="BG1354:BI1354"/>
    <mergeCell ref="BB1354:BF1354"/>
    <mergeCell ref="AU1354:AW1354"/>
    <mergeCell ref="AQ1354:AS1354"/>
    <mergeCell ref="AM1356:AP1356"/>
    <mergeCell ref="AJ1356:AL1356"/>
    <mergeCell ref="AF1356:AH1356"/>
    <mergeCell ref="AB1356:AE1356"/>
    <mergeCell ref="Y1356:AA1356"/>
    <mergeCell ref="N1349:O1350"/>
    <mergeCell ref="L1349:M1350"/>
    <mergeCell ref="J1349:K1350"/>
    <mergeCell ref="AN1349:AO1350"/>
    <mergeCell ref="AL1349:AM1350"/>
    <mergeCell ref="AJ1349:AK1350"/>
    <mergeCell ref="AH1349:AI1350"/>
    <mergeCell ref="H1349:I1350"/>
    <mergeCell ref="AU1356:AW1356"/>
    <mergeCell ref="D1349:E1350"/>
    <mergeCell ref="B1349:C1350"/>
    <mergeCell ref="AB1349:AC1350"/>
    <mergeCell ref="Z1349:AA1350"/>
    <mergeCell ref="X1349:Y1350"/>
    <mergeCell ref="T1349:U1350"/>
    <mergeCell ref="R1349:S1350"/>
    <mergeCell ref="P1349:Q1350"/>
    <mergeCell ref="AF1349:AG1350"/>
    <mergeCell ref="AD1349:AE1350"/>
    <mergeCell ref="AZ1349:BA1350"/>
    <mergeCell ref="AX1349:AY1350"/>
    <mergeCell ref="AV1349:AW1350"/>
    <mergeCell ref="AT1349:AU1350"/>
    <mergeCell ref="AR1349:AS1350"/>
    <mergeCell ref="F1254:F1255"/>
    <mergeCell ref="AJ1254:AK1255"/>
    <mergeCell ref="AH1254:AI1255"/>
    <mergeCell ref="AF1254:AG1255"/>
    <mergeCell ref="AD1254:AE1255"/>
    <mergeCell ref="E1254:E1255"/>
    <mergeCell ref="C1254:D1254"/>
    <mergeCell ref="B1254:B1255"/>
    <mergeCell ref="X1254:Y1255"/>
    <mergeCell ref="BL1250:BM1251"/>
    <mergeCell ref="BJ1250:BK1251"/>
    <mergeCell ref="BH1250:BI1251"/>
    <mergeCell ref="BF1250:BG1251"/>
    <mergeCell ref="BD1250:BE1251"/>
    <mergeCell ref="BB1250:BC1251"/>
    <mergeCell ref="AZ1250:BA1251"/>
    <mergeCell ref="AX1250:AY1251"/>
    <mergeCell ref="BF1245:BO1245"/>
    <mergeCell ref="BC1245:BE1245"/>
    <mergeCell ref="AK1245:BB1245"/>
    <mergeCell ref="AG1245:AJ1245"/>
    <mergeCell ref="E1245:AE1245"/>
    <mergeCell ref="C1245:D1245"/>
    <mergeCell ref="H1248:I1249"/>
    <mergeCell ref="C1248:D1249"/>
    <mergeCell ref="B1248:B1249"/>
    <mergeCell ref="J1249:K1249"/>
    <mergeCell ref="N1249:O1249"/>
    <mergeCell ref="L1249:M1249"/>
    <mergeCell ref="J1248:O1248"/>
    <mergeCell ref="G1248:G1249"/>
    <mergeCell ref="BH1248:BM1248"/>
    <mergeCell ref="BB1248:BG1248"/>
    <mergeCell ref="AV1248:BA1248"/>
    <mergeCell ref="AP1248:AU1248"/>
    <mergeCell ref="AJ1248:AO1248"/>
    <mergeCell ref="BL1249:BM1249"/>
    <mergeCell ref="BJ1249:BK1249"/>
    <mergeCell ref="BH1249:BI1249"/>
    <mergeCell ref="BF1249:BG1249"/>
    <mergeCell ref="BD1249:BE1249"/>
    <mergeCell ref="T1249:U1249"/>
    <mergeCell ref="R1249:S1249"/>
    <mergeCell ref="P1249:Q1249"/>
    <mergeCell ref="AH1249:AI1249"/>
    <mergeCell ref="AF1249:AG1249"/>
    <mergeCell ref="AD1249:AE1249"/>
    <mergeCell ref="Z1248:AA1249"/>
    <mergeCell ref="X1248:Y1249"/>
    <mergeCell ref="P1248:U1248"/>
    <mergeCell ref="AD1248:AI1248"/>
    <mergeCell ref="AB1248:AC1249"/>
    <mergeCell ref="AZ1249:BA1249"/>
    <mergeCell ref="AX1249:AY1249"/>
    <mergeCell ref="AV1249:AW1249"/>
    <mergeCell ref="AT1249:AU1249"/>
    <mergeCell ref="AR1249:AS1249"/>
    <mergeCell ref="AP1249:AQ1249"/>
    <mergeCell ref="AN1249:AO1249"/>
    <mergeCell ref="AL1249:AM1249"/>
    <mergeCell ref="AJ1249:AK1249"/>
    <mergeCell ref="BB1249:BC1249"/>
    <mergeCell ref="C1255:D1255"/>
    <mergeCell ref="AB1254:AC1255"/>
    <mergeCell ref="Z1254:AA1255"/>
    <mergeCell ref="AV1254:AW1255"/>
    <mergeCell ref="AT1254:AU1255"/>
    <mergeCell ref="AR1254:AS1255"/>
    <mergeCell ref="AP1254:AQ1255"/>
    <mergeCell ref="AN1254:AO1255"/>
    <mergeCell ref="AL1254:AM1255"/>
    <mergeCell ref="BN1254:BP1255"/>
    <mergeCell ref="BL1254:BM1255"/>
    <mergeCell ref="BJ1254:BK1255"/>
    <mergeCell ref="BH1254:BI1255"/>
    <mergeCell ref="BF1254:BG1255"/>
    <mergeCell ref="BD1254:BE1255"/>
    <mergeCell ref="BB1254:BC1255"/>
    <mergeCell ref="AZ1254:BA1255"/>
    <mergeCell ref="AX1254:AY1255"/>
    <mergeCell ref="J1256:K1257"/>
    <mergeCell ref="H1256:I1257"/>
    <mergeCell ref="F1256:F1257"/>
    <mergeCell ref="AJ1256:AK1257"/>
    <mergeCell ref="AH1256:AI1257"/>
    <mergeCell ref="AF1256:AG1257"/>
    <mergeCell ref="AD1256:AE1257"/>
    <mergeCell ref="E1256:E1257"/>
    <mergeCell ref="C1256:D1256"/>
    <mergeCell ref="B1256:B1257"/>
    <mergeCell ref="X1256:Y1257"/>
    <mergeCell ref="T1256:U1257"/>
    <mergeCell ref="R1256:S1257"/>
    <mergeCell ref="P1256:Q1257"/>
    <mergeCell ref="N1256:O1257"/>
    <mergeCell ref="L1256:M1257"/>
    <mergeCell ref="C1257:D1257"/>
    <mergeCell ref="AB1256:AC1257"/>
    <mergeCell ref="Z1256:AA1257"/>
    <mergeCell ref="AV1256:AW1257"/>
    <mergeCell ref="AT1256:AU1257"/>
    <mergeCell ref="AR1256:AS1257"/>
    <mergeCell ref="AP1256:AQ1257"/>
    <mergeCell ref="AN1256:AO1257"/>
    <mergeCell ref="AL1256:AM1257"/>
    <mergeCell ref="BN1256:BP1257"/>
    <mergeCell ref="BL1256:BM1257"/>
    <mergeCell ref="BJ1256:BK1257"/>
    <mergeCell ref="BH1256:BI1257"/>
    <mergeCell ref="BF1256:BG1257"/>
    <mergeCell ref="BD1256:BE1257"/>
    <mergeCell ref="BB1256:BC1257"/>
    <mergeCell ref="AZ1256:BA1257"/>
    <mergeCell ref="AX1256:AY1257"/>
    <mergeCell ref="C1258:D1258"/>
    <mergeCell ref="B1258:B1259"/>
    <mergeCell ref="X1258:Y1259"/>
    <mergeCell ref="T1258:U1259"/>
    <mergeCell ref="R1258:S1259"/>
    <mergeCell ref="P1258:Q1259"/>
    <mergeCell ref="N1258:O1259"/>
    <mergeCell ref="L1258:M1259"/>
    <mergeCell ref="C1259:D1259"/>
    <mergeCell ref="AB1258:AC1259"/>
    <mergeCell ref="Z1258:AA1259"/>
    <mergeCell ref="AV1258:AW1259"/>
    <mergeCell ref="AT1258:AU1259"/>
    <mergeCell ref="AR1258:AS1259"/>
    <mergeCell ref="AP1258:AQ1259"/>
    <mergeCell ref="AN1258:AO1259"/>
    <mergeCell ref="AL1258:AM1259"/>
    <mergeCell ref="BN1258:BP1259"/>
    <mergeCell ref="BL1258:BM1259"/>
    <mergeCell ref="BJ1258:BK1259"/>
    <mergeCell ref="BH1258:BI1259"/>
    <mergeCell ref="BF1258:BG1259"/>
    <mergeCell ref="BD1258:BE1259"/>
    <mergeCell ref="BB1258:BC1259"/>
    <mergeCell ref="AZ1258:BA1259"/>
    <mergeCell ref="AX1258:AY1259"/>
    <mergeCell ref="J1260:K1261"/>
    <mergeCell ref="H1260:I1261"/>
    <mergeCell ref="F1260:F1261"/>
    <mergeCell ref="AJ1260:AK1261"/>
    <mergeCell ref="AH1260:AI1261"/>
    <mergeCell ref="AF1260:AG1261"/>
    <mergeCell ref="AD1260:AE1261"/>
    <mergeCell ref="E1260:E1261"/>
    <mergeCell ref="C1260:D1260"/>
    <mergeCell ref="B1260:B1261"/>
    <mergeCell ref="X1260:Y1261"/>
    <mergeCell ref="T1260:U1261"/>
    <mergeCell ref="R1260:S1261"/>
    <mergeCell ref="P1260:Q1261"/>
    <mergeCell ref="N1260:O1261"/>
    <mergeCell ref="L1260:M1261"/>
    <mergeCell ref="C1261:D1261"/>
    <mergeCell ref="AB1260:AC1261"/>
    <mergeCell ref="Z1260:AA1261"/>
    <mergeCell ref="AV1260:AW1261"/>
    <mergeCell ref="AT1260:AU1261"/>
    <mergeCell ref="AR1260:AS1261"/>
    <mergeCell ref="AP1260:AQ1261"/>
    <mergeCell ref="AN1260:AO1261"/>
    <mergeCell ref="AL1260:AM1261"/>
    <mergeCell ref="BN1260:BP1261"/>
    <mergeCell ref="BL1260:BM1261"/>
    <mergeCell ref="BJ1260:BK1261"/>
    <mergeCell ref="BH1260:BI1261"/>
    <mergeCell ref="BF1260:BG1261"/>
    <mergeCell ref="BD1260:BE1261"/>
    <mergeCell ref="BB1260:BC1261"/>
    <mergeCell ref="AZ1260:BA1261"/>
    <mergeCell ref="V1258:W1259"/>
    <mergeCell ref="J1258:K1259"/>
    <mergeCell ref="H1258:I1259"/>
    <mergeCell ref="F1258:F1259"/>
    <mergeCell ref="B1266:B1267"/>
    <mergeCell ref="X1266:Y1267"/>
    <mergeCell ref="T1266:U1267"/>
    <mergeCell ref="R1266:S1267"/>
    <mergeCell ref="P1266:Q1267"/>
    <mergeCell ref="N1266:O1267"/>
    <mergeCell ref="L1266:M1267"/>
    <mergeCell ref="C1267:D1267"/>
    <mergeCell ref="AB1266:AC1267"/>
    <mergeCell ref="Z1266:AA1267"/>
    <mergeCell ref="AV1266:AW1267"/>
    <mergeCell ref="AT1266:AU1267"/>
    <mergeCell ref="AR1266:AS1267"/>
    <mergeCell ref="AP1266:AQ1267"/>
    <mergeCell ref="AN1266:AO1267"/>
    <mergeCell ref="AL1266:AM1267"/>
    <mergeCell ref="BN1266:BP1267"/>
    <mergeCell ref="BL1266:BM1267"/>
    <mergeCell ref="BJ1266:BK1267"/>
    <mergeCell ref="BH1266:BI1267"/>
    <mergeCell ref="BF1266:BG1267"/>
    <mergeCell ref="BD1266:BE1267"/>
    <mergeCell ref="BB1266:BC1267"/>
    <mergeCell ref="AZ1266:BA1267"/>
    <mergeCell ref="AX1260:AY1261"/>
    <mergeCell ref="J1262:K1263"/>
    <mergeCell ref="H1262:I1263"/>
    <mergeCell ref="F1262:F1263"/>
    <mergeCell ref="AJ1262:AK1263"/>
    <mergeCell ref="AH1262:AI1263"/>
    <mergeCell ref="AF1262:AG1263"/>
    <mergeCell ref="AD1262:AE1263"/>
    <mergeCell ref="E1262:E1263"/>
    <mergeCell ref="C1262:D1262"/>
    <mergeCell ref="B1262:B1263"/>
    <mergeCell ref="X1262:Y1263"/>
    <mergeCell ref="T1262:U1263"/>
    <mergeCell ref="R1262:S1263"/>
    <mergeCell ref="P1262:Q1263"/>
    <mergeCell ref="N1262:O1263"/>
    <mergeCell ref="L1262:M1263"/>
    <mergeCell ref="C1263:D1263"/>
    <mergeCell ref="AB1262:AC1263"/>
    <mergeCell ref="Z1262:AA1263"/>
    <mergeCell ref="AV1262:AW1263"/>
    <mergeCell ref="AT1262:AU1263"/>
    <mergeCell ref="AR1262:AS1263"/>
    <mergeCell ref="AP1262:AQ1263"/>
    <mergeCell ref="AN1262:AO1263"/>
    <mergeCell ref="AL1262:AM1263"/>
    <mergeCell ref="BN1262:BP1263"/>
    <mergeCell ref="BL1262:BM1263"/>
    <mergeCell ref="BJ1262:BK1263"/>
    <mergeCell ref="BH1262:BI1263"/>
    <mergeCell ref="BF1262:BG1263"/>
    <mergeCell ref="BD1262:BE1263"/>
    <mergeCell ref="BB1262:BC1263"/>
    <mergeCell ref="AZ1262:BA1263"/>
    <mergeCell ref="AX1262:AY1263"/>
    <mergeCell ref="V1260:W1261"/>
    <mergeCell ref="V1262:W1263"/>
    <mergeCell ref="V1264:W1265"/>
    <mergeCell ref="V1266:W1267"/>
    <mergeCell ref="J1264:K1265"/>
    <mergeCell ref="B1268:B1269"/>
    <mergeCell ref="X1268:Y1269"/>
    <mergeCell ref="T1268:U1269"/>
    <mergeCell ref="R1268:S1269"/>
    <mergeCell ref="P1268:Q1269"/>
    <mergeCell ref="N1268:O1269"/>
    <mergeCell ref="L1268:M1269"/>
    <mergeCell ref="C1269:D1269"/>
    <mergeCell ref="AB1268:AC1269"/>
    <mergeCell ref="Z1268:AA1269"/>
    <mergeCell ref="AV1268:AW1269"/>
    <mergeCell ref="AT1268:AU1269"/>
    <mergeCell ref="AR1268:AS1269"/>
    <mergeCell ref="AP1268:AQ1269"/>
    <mergeCell ref="AN1268:AO1269"/>
    <mergeCell ref="AL1268:AM1269"/>
    <mergeCell ref="BN1268:BP1269"/>
    <mergeCell ref="BL1268:BM1269"/>
    <mergeCell ref="BJ1268:BK1269"/>
    <mergeCell ref="BH1268:BI1269"/>
    <mergeCell ref="BF1268:BG1269"/>
    <mergeCell ref="BD1268:BE1269"/>
    <mergeCell ref="BB1268:BC1269"/>
    <mergeCell ref="AZ1268:BA1269"/>
    <mergeCell ref="AX1268:AY1269"/>
    <mergeCell ref="AJ1264:AK1265"/>
    <mergeCell ref="AH1264:AI1265"/>
    <mergeCell ref="AF1264:AG1265"/>
    <mergeCell ref="AD1264:AE1265"/>
    <mergeCell ref="E1264:E1265"/>
    <mergeCell ref="C1264:D1264"/>
    <mergeCell ref="B1264:B1265"/>
    <mergeCell ref="X1264:Y1265"/>
    <mergeCell ref="T1264:U1265"/>
    <mergeCell ref="R1264:S1265"/>
    <mergeCell ref="P1264:Q1265"/>
    <mergeCell ref="N1264:O1265"/>
    <mergeCell ref="L1264:M1265"/>
    <mergeCell ref="C1265:D1265"/>
    <mergeCell ref="AB1264:AC1265"/>
    <mergeCell ref="Z1264:AA1265"/>
    <mergeCell ref="AV1264:AW1265"/>
    <mergeCell ref="AT1264:AU1265"/>
    <mergeCell ref="AR1264:AS1265"/>
    <mergeCell ref="AP1264:AQ1265"/>
    <mergeCell ref="AN1264:AO1265"/>
    <mergeCell ref="AL1264:AM1265"/>
    <mergeCell ref="BN1264:BP1265"/>
    <mergeCell ref="BL1264:BM1265"/>
    <mergeCell ref="BJ1264:BK1265"/>
    <mergeCell ref="BH1264:BI1265"/>
    <mergeCell ref="BF1264:BG1265"/>
    <mergeCell ref="BD1264:BE1265"/>
    <mergeCell ref="BB1264:BC1265"/>
    <mergeCell ref="AZ1264:BA1265"/>
    <mergeCell ref="AX1264:AY1265"/>
    <mergeCell ref="J1266:K1267"/>
    <mergeCell ref="H1266:I1267"/>
    <mergeCell ref="F1266:F1267"/>
    <mergeCell ref="AJ1266:AK1267"/>
    <mergeCell ref="AH1266:AI1267"/>
    <mergeCell ref="AF1266:AG1267"/>
    <mergeCell ref="AD1266:AE1267"/>
    <mergeCell ref="E1266:E1267"/>
    <mergeCell ref="AJ1270:AK1271"/>
    <mergeCell ref="AH1270:AI1271"/>
    <mergeCell ref="AF1270:AG1271"/>
    <mergeCell ref="AD1270:AE1271"/>
    <mergeCell ref="E1270:E1271"/>
    <mergeCell ref="C1270:D1270"/>
    <mergeCell ref="B1270:B1271"/>
    <mergeCell ref="X1270:Y1271"/>
    <mergeCell ref="T1270:U1271"/>
    <mergeCell ref="R1270:S1271"/>
    <mergeCell ref="P1270:Q1271"/>
    <mergeCell ref="N1270:O1271"/>
    <mergeCell ref="L1270:M1271"/>
    <mergeCell ref="C1271:D1271"/>
    <mergeCell ref="AB1270:AC1271"/>
    <mergeCell ref="Z1270:AA1271"/>
    <mergeCell ref="AV1270:AW1271"/>
    <mergeCell ref="AT1270:AU1271"/>
    <mergeCell ref="AR1270:AS1271"/>
    <mergeCell ref="AP1270:AQ1271"/>
    <mergeCell ref="AN1270:AO1271"/>
    <mergeCell ref="AL1270:AM1271"/>
    <mergeCell ref="BN1270:BP1271"/>
    <mergeCell ref="BL1270:BM1271"/>
    <mergeCell ref="BJ1270:BK1271"/>
    <mergeCell ref="BH1270:BI1271"/>
    <mergeCell ref="BF1270:BG1271"/>
    <mergeCell ref="BD1270:BE1271"/>
    <mergeCell ref="BB1270:BC1271"/>
    <mergeCell ref="AZ1270:BA1271"/>
    <mergeCell ref="AX1270:AY1271"/>
    <mergeCell ref="J1272:K1273"/>
    <mergeCell ref="H1272:I1273"/>
    <mergeCell ref="F1272:F1273"/>
    <mergeCell ref="AJ1272:AK1273"/>
    <mergeCell ref="AH1272:AI1273"/>
    <mergeCell ref="AF1272:AG1273"/>
    <mergeCell ref="AD1272:AE1273"/>
    <mergeCell ref="E1272:E1273"/>
    <mergeCell ref="C1272:D1272"/>
    <mergeCell ref="B1272:B1273"/>
    <mergeCell ref="X1272:Y1273"/>
    <mergeCell ref="T1272:U1273"/>
    <mergeCell ref="R1272:S1273"/>
    <mergeCell ref="P1272:Q1273"/>
    <mergeCell ref="N1272:O1273"/>
    <mergeCell ref="L1272:M1273"/>
    <mergeCell ref="C1273:D1273"/>
    <mergeCell ref="AB1272:AC1273"/>
    <mergeCell ref="Z1272:AA1273"/>
    <mergeCell ref="AV1272:AW1273"/>
    <mergeCell ref="AT1272:AU1273"/>
    <mergeCell ref="AR1272:AS1273"/>
    <mergeCell ref="AP1272:AQ1273"/>
    <mergeCell ref="AN1272:AO1273"/>
    <mergeCell ref="AL1272:AM1273"/>
    <mergeCell ref="BN1272:BP1273"/>
    <mergeCell ref="BL1272:BM1273"/>
    <mergeCell ref="BJ1272:BK1273"/>
    <mergeCell ref="BH1272:BI1273"/>
    <mergeCell ref="BF1272:BG1273"/>
    <mergeCell ref="BD1272:BE1273"/>
    <mergeCell ref="BB1272:BC1273"/>
    <mergeCell ref="AZ1272:BA1273"/>
    <mergeCell ref="AJ1274:AK1275"/>
    <mergeCell ref="AH1274:AI1275"/>
    <mergeCell ref="AF1274:AG1275"/>
    <mergeCell ref="AD1274:AE1275"/>
    <mergeCell ref="E1274:E1275"/>
    <mergeCell ref="C1274:D1274"/>
    <mergeCell ref="B1274:B1275"/>
    <mergeCell ref="X1274:Y1275"/>
    <mergeCell ref="T1274:U1275"/>
    <mergeCell ref="R1274:S1275"/>
    <mergeCell ref="P1274:Q1275"/>
    <mergeCell ref="N1274:O1275"/>
    <mergeCell ref="L1274:M1275"/>
    <mergeCell ref="C1275:D1275"/>
    <mergeCell ref="AB1274:AC1275"/>
    <mergeCell ref="Z1274:AA1275"/>
    <mergeCell ref="AV1274:AW1275"/>
    <mergeCell ref="AT1274:AU1275"/>
    <mergeCell ref="AR1274:AS1275"/>
    <mergeCell ref="AP1274:AQ1275"/>
    <mergeCell ref="AN1274:AO1275"/>
    <mergeCell ref="AL1274:AM1275"/>
    <mergeCell ref="BN1274:BP1275"/>
    <mergeCell ref="BL1274:BM1275"/>
    <mergeCell ref="BJ1274:BK1275"/>
    <mergeCell ref="BH1274:BI1275"/>
    <mergeCell ref="BF1274:BG1275"/>
    <mergeCell ref="BD1274:BE1275"/>
    <mergeCell ref="BB1274:BC1275"/>
    <mergeCell ref="AZ1274:BA1275"/>
    <mergeCell ref="AX1274:AY1275"/>
    <mergeCell ref="AJ1276:AK1277"/>
    <mergeCell ref="AH1276:AI1277"/>
    <mergeCell ref="AF1276:AG1277"/>
    <mergeCell ref="AD1276:AE1277"/>
    <mergeCell ref="E1276:E1277"/>
    <mergeCell ref="C1276:D1276"/>
    <mergeCell ref="B1276:B1277"/>
    <mergeCell ref="X1276:Y1277"/>
    <mergeCell ref="T1276:U1277"/>
    <mergeCell ref="R1276:S1277"/>
    <mergeCell ref="P1276:Q1277"/>
    <mergeCell ref="N1276:O1277"/>
    <mergeCell ref="L1276:M1277"/>
    <mergeCell ref="C1277:D1277"/>
    <mergeCell ref="AB1276:AC1277"/>
    <mergeCell ref="Z1276:AA1277"/>
    <mergeCell ref="AV1276:AW1277"/>
    <mergeCell ref="AT1276:AU1277"/>
    <mergeCell ref="AR1276:AS1277"/>
    <mergeCell ref="AP1276:AQ1277"/>
    <mergeCell ref="AN1276:AO1277"/>
    <mergeCell ref="AL1276:AM1277"/>
    <mergeCell ref="BN1276:BP1277"/>
    <mergeCell ref="BL1276:BM1277"/>
    <mergeCell ref="BJ1276:BK1277"/>
    <mergeCell ref="BH1276:BI1277"/>
    <mergeCell ref="BF1276:BG1277"/>
    <mergeCell ref="BD1276:BE1277"/>
    <mergeCell ref="BB1276:BC1277"/>
    <mergeCell ref="AZ1276:BA1277"/>
    <mergeCell ref="AX1276:AY1277"/>
    <mergeCell ref="AJ1278:AK1279"/>
    <mergeCell ref="AH1278:AI1279"/>
    <mergeCell ref="AF1278:AG1279"/>
    <mergeCell ref="AD1278:AE1279"/>
    <mergeCell ref="E1278:E1279"/>
    <mergeCell ref="C1278:D1278"/>
    <mergeCell ref="B1278:B1279"/>
    <mergeCell ref="X1278:Y1279"/>
    <mergeCell ref="T1278:U1279"/>
    <mergeCell ref="R1278:S1279"/>
    <mergeCell ref="P1278:Q1279"/>
    <mergeCell ref="N1278:O1279"/>
    <mergeCell ref="L1278:M1279"/>
    <mergeCell ref="C1279:D1279"/>
    <mergeCell ref="AB1278:AC1279"/>
    <mergeCell ref="Z1278:AA1279"/>
    <mergeCell ref="AV1278:AW1279"/>
    <mergeCell ref="AT1278:AU1279"/>
    <mergeCell ref="AR1278:AS1279"/>
    <mergeCell ref="AP1278:AQ1279"/>
    <mergeCell ref="AN1278:AO1279"/>
    <mergeCell ref="AL1278:AM1279"/>
    <mergeCell ref="BN1278:BP1279"/>
    <mergeCell ref="BL1278:BM1279"/>
    <mergeCell ref="BJ1278:BK1279"/>
    <mergeCell ref="BH1278:BI1279"/>
    <mergeCell ref="BF1278:BG1279"/>
    <mergeCell ref="BD1278:BE1279"/>
    <mergeCell ref="BB1278:BC1279"/>
    <mergeCell ref="AZ1278:BA1279"/>
    <mergeCell ref="J1280:K1281"/>
    <mergeCell ref="H1280:I1281"/>
    <mergeCell ref="F1280:F1281"/>
    <mergeCell ref="AJ1280:AK1281"/>
    <mergeCell ref="AH1280:AI1281"/>
    <mergeCell ref="AF1280:AG1281"/>
    <mergeCell ref="AD1280:AE1281"/>
    <mergeCell ref="E1280:E1281"/>
    <mergeCell ref="C1280:D1280"/>
    <mergeCell ref="B1280:B1281"/>
    <mergeCell ref="X1280:Y1281"/>
    <mergeCell ref="T1280:U1281"/>
    <mergeCell ref="R1280:S1281"/>
    <mergeCell ref="P1280:Q1281"/>
    <mergeCell ref="N1280:O1281"/>
    <mergeCell ref="L1280:M1281"/>
    <mergeCell ref="C1281:D1281"/>
    <mergeCell ref="AB1280:AC1281"/>
    <mergeCell ref="Z1280:AA1281"/>
    <mergeCell ref="AV1280:AW1281"/>
    <mergeCell ref="AT1280:AU1281"/>
    <mergeCell ref="AR1280:AS1281"/>
    <mergeCell ref="AP1280:AQ1281"/>
    <mergeCell ref="AN1280:AO1281"/>
    <mergeCell ref="AL1280:AM1281"/>
    <mergeCell ref="BN1280:BP1281"/>
    <mergeCell ref="BL1280:BM1281"/>
    <mergeCell ref="BJ1280:BK1281"/>
    <mergeCell ref="BH1280:BI1281"/>
    <mergeCell ref="BF1280:BG1281"/>
    <mergeCell ref="BD1280:BE1281"/>
    <mergeCell ref="BB1280:BC1281"/>
    <mergeCell ref="AZ1280:BA1281"/>
    <mergeCell ref="AX1280:AY1281"/>
    <mergeCell ref="AJ1282:AK1283"/>
    <mergeCell ref="AH1282:AI1283"/>
    <mergeCell ref="AF1282:AG1283"/>
    <mergeCell ref="AD1282:AE1283"/>
    <mergeCell ref="E1282:E1283"/>
    <mergeCell ref="C1282:D1282"/>
    <mergeCell ref="B1282:B1283"/>
    <mergeCell ref="X1282:Y1283"/>
    <mergeCell ref="T1282:U1283"/>
    <mergeCell ref="R1282:S1283"/>
    <mergeCell ref="P1282:Q1283"/>
    <mergeCell ref="N1282:O1283"/>
    <mergeCell ref="L1282:M1283"/>
    <mergeCell ref="C1283:D1283"/>
    <mergeCell ref="AB1282:AC1283"/>
    <mergeCell ref="Z1282:AA1283"/>
    <mergeCell ref="AV1282:AW1283"/>
    <mergeCell ref="AT1282:AU1283"/>
    <mergeCell ref="AR1282:AS1283"/>
    <mergeCell ref="AP1282:AQ1283"/>
    <mergeCell ref="AN1282:AO1283"/>
    <mergeCell ref="AL1282:AM1283"/>
    <mergeCell ref="BN1282:BP1283"/>
    <mergeCell ref="BL1282:BM1283"/>
    <mergeCell ref="BJ1282:BK1283"/>
    <mergeCell ref="BH1282:BI1283"/>
    <mergeCell ref="BF1282:BG1283"/>
    <mergeCell ref="BD1282:BE1283"/>
    <mergeCell ref="BB1282:BC1283"/>
    <mergeCell ref="AZ1282:BA1283"/>
    <mergeCell ref="AX1282:AY1283"/>
    <mergeCell ref="J1284:K1285"/>
    <mergeCell ref="H1284:I1285"/>
    <mergeCell ref="F1284:F1285"/>
    <mergeCell ref="AJ1284:AK1285"/>
    <mergeCell ref="AH1284:AI1285"/>
    <mergeCell ref="AF1284:AG1285"/>
    <mergeCell ref="AD1284:AE1285"/>
    <mergeCell ref="E1284:E1285"/>
    <mergeCell ref="C1284:D1284"/>
    <mergeCell ref="B1284:B1285"/>
    <mergeCell ref="X1284:Y1285"/>
    <mergeCell ref="T1284:U1285"/>
    <mergeCell ref="R1284:S1285"/>
    <mergeCell ref="P1284:Q1285"/>
    <mergeCell ref="N1284:O1285"/>
    <mergeCell ref="L1284:M1285"/>
    <mergeCell ref="C1285:D1285"/>
    <mergeCell ref="AB1284:AC1285"/>
    <mergeCell ref="Z1284:AA1285"/>
    <mergeCell ref="AV1284:AW1285"/>
    <mergeCell ref="AT1284:AU1285"/>
    <mergeCell ref="AR1284:AS1285"/>
    <mergeCell ref="AP1284:AQ1285"/>
    <mergeCell ref="AN1284:AO1285"/>
    <mergeCell ref="AL1284:AM1285"/>
    <mergeCell ref="BN1284:BP1285"/>
    <mergeCell ref="BL1284:BM1285"/>
    <mergeCell ref="BJ1284:BK1285"/>
    <mergeCell ref="BH1284:BI1285"/>
    <mergeCell ref="BF1284:BG1285"/>
    <mergeCell ref="BD1284:BE1285"/>
    <mergeCell ref="BB1284:BC1285"/>
    <mergeCell ref="AZ1284:BA1285"/>
    <mergeCell ref="AX1284:AY1285"/>
    <mergeCell ref="J1286:K1287"/>
    <mergeCell ref="H1286:I1287"/>
    <mergeCell ref="F1286:F1287"/>
    <mergeCell ref="AJ1286:AK1287"/>
    <mergeCell ref="AH1286:AI1287"/>
    <mergeCell ref="AF1286:AG1287"/>
    <mergeCell ref="AD1286:AE1287"/>
    <mergeCell ref="E1286:E1287"/>
    <mergeCell ref="C1286:D1286"/>
    <mergeCell ref="B1286:B1287"/>
    <mergeCell ref="X1286:Y1287"/>
    <mergeCell ref="T1286:U1287"/>
    <mergeCell ref="R1286:S1287"/>
    <mergeCell ref="P1286:Q1287"/>
    <mergeCell ref="N1286:O1287"/>
    <mergeCell ref="L1286:M1287"/>
    <mergeCell ref="C1287:D1287"/>
    <mergeCell ref="AB1286:AC1287"/>
    <mergeCell ref="Z1286:AA1287"/>
    <mergeCell ref="AV1286:AW1287"/>
    <mergeCell ref="AT1286:AU1287"/>
    <mergeCell ref="AR1286:AS1287"/>
    <mergeCell ref="AP1286:AQ1287"/>
    <mergeCell ref="AN1286:AO1287"/>
    <mergeCell ref="AL1286:AM1287"/>
    <mergeCell ref="BN1286:BP1287"/>
    <mergeCell ref="BL1286:BM1287"/>
    <mergeCell ref="BJ1286:BK1287"/>
    <mergeCell ref="BH1286:BI1287"/>
    <mergeCell ref="BF1286:BG1287"/>
    <mergeCell ref="BD1286:BE1287"/>
    <mergeCell ref="BB1286:BC1287"/>
    <mergeCell ref="AZ1286:BA1287"/>
    <mergeCell ref="AX1286:AY1287"/>
    <mergeCell ref="AH1288:AI1289"/>
    <mergeCell ref="AF1288:AG1289"/>
    <mergeCell ref="AD1288:AE1289"/>
    <mergeCell ref="E1288:E1289"/>
    <mergeCell ref="C1288:D1288"/>
    <mergeCell ref="B1288:B1289"/>
    <mergeCell ref="X1288:Y1289"/>
    <mergeCell ref="T1288:U1289"/>
    <mergeCell ref="R1288:S1289"/>
    <mergeCell ref="P1288:Q1289"/>
    <mergeCell ref="N1288:O1289"/>
    <mergeCell ref="L1288:M1289"/>
    <mergeCell ref="C1289:D1289"/>
    <mergeCell ref="AB1288:AC1289"/>
    <mergeCell ref="Z1288:AA1289"/>
    <mergeCell ref="AV1288:AW1289"/>
    <mergeCell ref="AT1288:AU1289"/>
    <mergeCell ref="AR1288:AS1289"/>
    <mergeCell ref="AP1288:AQ1289"/>
    <mergeCell ref="AN1288:AO1289"/>
    <mergeCell ref="AL1288:AM1289"/>
    <mergeCell ref="D1292:E1293"/>
    <mergeCell ref="H1292:I1293"/>
    <mergeCell ref="J1292:K1293"/>
    <mergeCell ref="L1292:M1293"/>
    <mergeCell ref="N1292:O1293"/>
    <mergeCell ref="P1292:Q1293"/>
    <mergeCell ref="R1292:S1293"/>
    <mergeCell ref="T1292:U1293"/>
    <mergeCell ref="X1292:Y1293"/>
    <mergeCell ref="Z1292:AA1293"/>
    <mergeCell ref="AB1292:AC1293"/>
    <mergeCell ref="AD1292:AE1293"/>
    <mergeCell ref="AF1292:AG1293"/>
    <mergeCell ref="AH1292:AI1293"/>
    <mergeCell ref="AJ1292:AK1293"/>
    <mergeCell ref="AL1292:AM1293"/>
    <mergeCell ref="AN1292:AO1293"/>
    <mergeCell ref="AL1290:AM1291"/>
    <mergeCell ref="AJ1290:AK1291"/>
    <mergeCell ref="AH1290:AI1291"/>
    <mergeCell ref="H1290:I1291"/>
    <mergeCell ref="D1290:E1291"/>
    <mergeCell ref="AP1292:AQ1293"/>
    <mergeCell ref="AR1292:AS1293"/>
    <mergeCell ref="AT1292:AU1293"/>
    <mergeCell ref="AV1292:AW1293"/>
    <mergeCell ref="B1295:C1295"/>
    <mergeCell ref="AM1295:AP1295"/>
    <mergeCell ref="AJ1295:AL1295"/>
    <mergeCell ref="AF1295:AH1295"/>
    <mergeCell ref="AB1295:AE1295"/>
    <mergeCell ref="Y1295:AA1295"/>
    <mergeCell ref="B1297:C1297"/>
    <mergeCell ref="BK1295:BM1295"/>
    <mergeCell ref="BG1295:BI1295"/>
    <mergeCell ref="BB1295:BF1295"/>
    <mergeCell ref="AU1295:AW1295"/>
    <mergeCell ref="AQ1295:AS1295"/>
    <mergeCell ref="AM1297:AP1297"/>
    <mergeCell ref="AJ1297:AL1297"/>
    <mergeCell ref="AF1297:AH1297"/>
    <mergeCell ref="AB1297:AE1297"/>
    <mergeCell ref="Y1297:AA1297"/>
    <mergeCell ref="AG1184:AM1184"/>
    <mergeCell ref="E1184:AE1184"/>
    <mergeCell ref="BK1297:BM1297"/>
    <mergeCell ref="BG1297:BI1297"/>
    <mergeCell ref="BB1297:BF1297"/>
    <mergeCell ref="AU1297:AW1297"/>
    <mergeCell ref="AQ1297:AS1297"/>
    <mergeCell ref="BF1186:BO1186"/>
    <mergeCell ref="BC1186:BE1186"/>
    <mergeCell ref="AK1186:BB1186"/>
    <mergeCell ref="AG1186:AJ1186"/>
    <mergeCell ref="E1186:AE1186"/>
    <mergeCell ref="C1186:D1186"/>
    <mergeCell ref="H1189:I1190"/>
    <mergeCell ref="C1189:D1190"/>
    <mergeCell ref="AJ1190:AK1190"/>
    <mergeCell ref="AV1190:AW1190"/>
    <mergeCell ref="AT1190:AU1190"/>
    <mergeCell ref="B1189:B1190"/>
    <mergeCell ref="J1190:K1190"/>
    <mergeCell ref="N1190:O1190"/>
    <mergeCell ref="L1190:M1190"/>
    <mergeCell ref="J1189:O1189"/>
    <mergeCell ref="BH1189:BM1189"/>
    <mergeCell ref="BB1189:BG1189"/>
    <mergeCell ref="AV1189:BA1189"/>
    <mergeCell ref="AP1189:AU1189"/>
    <mergeCell ref="AJ1189:AO1189"/>
    <mergeCell ref="AR1190:AS1190"/>
    <mergeCell ref="AP1190:AQ1190"/>
    <mergeCell ref="T1190:U1190"/>
    <mergeCell ref="R1190:S1190"/>
    <mergeCell ref="P1190:Q1190"/>
    <mergeCell ref="N1290:O1291"/>
    <mergeCell ref="L1290:M1291"/>
    <mergeCell ref="J1290:K1291"/>
    <mergeCell ref="AN1290:AO1291"/>
    <mergeCell ref="H1191:I1192"/>
    <mergeCell ref="F1191:F1192"/>
    <mergeCell ref="B1290:C1291"/>
    <mergeCell ref="AB1290:AC1291"/>
    <mergeCell ref="Z1290:AA1291"/>
    <mergeCell ref="B1292:C1292"/>
    <mergeCell ref="J1288:K1289"/>
    <mergeCell ref="H1288:I1289"/>
    <mergeCell ref="F1288:F1289"/>
    <mergeCell ref="AJ1288:AK1289"/>
    <mergeCell ref="BH1193:BI1194"/>
    <mergeCell ref="BF1193:BG1194"/>
    <mergeCell ref="BD1193:BE1194"/>
    <mergeCell ref="BB1193:BC1194"/>
    <mergeCell ref="AZ1193:BA1194"/>
    <mergeCell ref="L1195:M1196"/>
    <mergeCell ref="J1195:K1196"/>
    <mergeCell ref="H1195:I1196"/>
    <mergeCell ref="F1195:F1196"/>
    <mergeCell ref="E1195:E1196"/>
    <mergeCell ref="C1195:D1195"/>
    <mergeCell ref="Z1195:AA1196"/>
    <mergeCell ref="X1195:Y1196"/>
    <mergeCell ref="T1195:U1196"/>
    <mergeCell ref="R1195:S1196"/>
    <mergeCell ref="P1195:Q1196"/>
    <mergeCell ref="N1195:O1196"/>
    <mergeCell ref="AL1195:AM1196"/>
    <mergeCell ref="AJ1195:AK1196"/>
    <mergeCell ref="AH1195:AI1196"/>
    <mergeCell ref="AF1195:AG1196"/>
    <mergeCell ref="AD1195:AE1196"/>
    <mergeCell ref="AB1195:AC1196"/>
    <mergeCell ref="AX1195:AY1196"/>
    <mergeCell ref="AV1195:AW1196"/>
    <mergeCell ref="AT1195:AU1196"/>
    <mergeCell ref="AR1195:AS1196"/>
    <mergeCell ref="AP1195:AQ1196"/>
    <mergeCell ref="AN1195:AO1196"/>
    <mergeCell ref="C1196:D1196"/>
    <mergeCell ref="BN1195:BP1196"/>
    <mergeCell ref="BL1195:BM1196"/>
    <mergeCell ref="BJ1195:BK1196"/>
    <mergeCell ref="BH1195:BI1196"/>
    <mergeCell ref="BF1195:BG1196"/>
    <mergeCell ref="BD1195:BE1196"/>
    <mergeCell ref="BB1195:BC1196"/>
    <mergeCell ref="AZ1195:BA1196"/>
    <mergeCell ref="BN1193:BP1194"/>
    <mergeCell ref="BL1193:BM1194"/>
    <mergeCell ref="BJ1193:BK1194"/>
    <mergeCell ref="V1193:W1194"/>
    <mergeCell ref="V1195:W1196"/>
    <mergeCell ref="Z1193:AA1194"/>
    <mergeCell ref="X1193:Y1194"/>
    <mergeCell ref="T1193:U1194"/>
    <mergeCell ref="R1193:S1194"/>
    <mergeCell ref="P1193:Q1194"/>
    <mergeCell ref="N1193:O1194"/>
    <mergeCell ref="AD1193:AE1194"/>
    <mergeCell ref="AB1193:AC1194"/>
    <mergeCell ref="AX1193:AY1194"/>
    <mergeCell ref="AV1193:AW1194"/>
    <mergeCell ref="AT1193:AU1194"/>
    <mergeCell ref="AR1193:AS1194"/>
    <mergeCell ref="AP1193:AQ1194"/>
    <mergeCell ref="AN1193:AO1194"/>
    <mergeCell ref="C1194:D1194"/>
    <mergeCell ref="AF1193:AG1194"/>
    <mergeCell ref="E1193:E1194"/>
    <mergeCell ref="C1193:D1193"/>
    <mergeCell ref="Z1197:AA1198"/>
    <mergeCell ref="X1197:Y1198"/>
    <mergeCell ref="T1197:U1198"/>
    <mergeCell ref="R1197:S1198"/>
    <mergeCell ref="P1197:Q1198"/>
    <mergeCell ref="N1197:O1198"/>
    <mergeCell ref="AL1197:AM1198"/>
    <mergeCell ref="AJ1197:AK1198"/>
    <mergeCell ref="AH1197:AI1198"/>
    <mergeCell ref="AF1197:AG1198"/>
    <mergeCell ref="AD1197:AE1198"/>
    <mergeCell ref="AB1197:AC1198"/>
    <mergeCell ref="AX1197:AY1198"/>
    <mergeCell ref="AV1197:AW1198"/>
    <mergeCell ref="AT1197:AU1198"/>
    <mergeCell ref="AR1197:AS1198"/>
    <mergeCell ref="AP1197:AQ1198"/>
    <mergeCell ref="AN1197:AO1198"/>
    <mergeCell ref="B1199:B1200"/>
    <mergeCell ref="C1198:D1198"/>
    <mergeCell ref="BN1197:BP1198"/>
    <mergeCell ref="BL1197:BM1198"/>
    <mergeCell ref="BJ1197:BK1198"/>
    <mergeCell ref="BH1197:BI1198"/>
    <mergeCell ref="BF1197:BG1198"/>
    <mergeCell ref="BD1197:BE1198"/>
    <mergeCell ref="BB1197:BC1198"/>
    <mergeCell ref="AZ1197:BA1198"/>
    <mergeCell ref="L1199:M1200"/>
    <mergeCell ref="J1199:K1200"/>
    <mergeCell ref="H1199:I1200"/>
    <mergeCell ref="F1199:F1200"/>
    <mergeCell ref="E1199:E1200"/>
    <mergeCell ref="C1199:D1199"/>
    <mergeCell ref="Z1199:AA1200"/>
    <mergeCell ref="X1199:Y1200"/>
    <mergeCell ref="T1199:U1200"/>
    <mergeCell ref="R1199:S1200"/>
    <mergeCell ref="P1199:Q1200"/>
    <mergeCell ref="N1199:O1200"/>
    <mergeCell ref="AL1199:AM1200"/>
    <mergeCell ref="AJ1199:AK1200"/>
    <mergeCell ref="AH1199:AI1200"/>
    <mergeCell ref="AF1199:AG1200"/>
    <mergeCell ref="AD1199:AE1200"/>
    <mergeCell ref="AB1199:AC1200"/>
    <mergeCell ref="AX1199:AY1200"/>
    <mergeCell ref="AV1199:AW1200"/>
    <mergeCell ref="AT1199:AU1200"/>
    <mergeCell ref="AR1199:AS1200"/>
    <mergeCell ref="AP1199:AQ1200"/>
    <mergeCell ref="AN1199:AO1200"/>
    <mergeCell ref="B1197:B1198"/>
    <mergeCell ref="C1200:D1200"/>
    <mergeCell ref="BN1199:BP1200"/>
    <mergeCell ref="BL1199:BM1200"/>
    <mergeCell ref="BJ1199:BK1200"/>
    <mergeCell ref="BH1199:BI1200"/>
    <mergeCell ref="BF1199:BG1200"/>
    <mergeCell ref="BD1199:BE1200"/>
    <mergeCell ref="BB1199:BC1200"/>
    <mergeCell ref="AZ1199:BA1200"/>
    <mergeCell ref="C1201:D1201"/>
    <mergeCell ref="Z1201:AA1202"/>
    <mergeCell ref="X1201:Y1202"/>
    <mergeCell ref="T1201:U1202"/>
    <mergeCell ref="R1201:S1202"/>
    <mergeCell ref="P1201:Q1202"/>
    <mergeCell ref="N1201:O1202"/>
    <mergeCell ref="AL1201:AM1202"/>
    <mergeCell ref="AJ1201:AK1202"/>
    <mergeCell ref="AH1201:AI1202"/>
    <mergeCell ref="AF1201:AG1202"/>
    <mergeCell ref="AD1201:AE1202"/>
    <mergeCell ref="AB1201:AC1202"/>
    <mergeCell ref="AX1201:AY1202"/>
    <mergeCell ref="AV1201:AW1202"/>
    <mergeCell ref="AT1201:AU1202"/>
    <mergeCell ref="AR1201:AS1202"/>
    <mergeCell ref="AP1201:AQ1202"/>
    <mergeCell ref="AN1201:AO1202"/>
    <mergeCell ref="B1203:B1204"/>
    <mergeCell ref="C1202:D1202"/>
    <mergeCell ref="BN1201:BP1202"/>
    <mergeCell ref="BL1201:BM1202"/>
    <mergeCell ref="BJ1201:BK1202"/>
    <mergeCell ref="BH1201:BI1202"/>
    <mergeCell ref="BF1201:BG1202"/>
    <mergeCell ref="BD1201:BE1202"/>
    <mergeCell ref="BB1201:BC1202"/>
    <mergeCell ref="AZ1201:BA1202"/>
    <mergeCell ref="L1203:M1204"/>
    <mergeCell ref="J1203:K1204"/>
    <mergeCell ref="H1203:I1204"/>
    <mergeCell ref="F1203:F1204"/>
    <mergeCell ref="E1203:E1204"/>
    <mergeCell ref="C1203:D1203"/>
    <mergeCell ref="G1203:G1204"/>
    <mergeCell ref="Z1203:AA1204"/>
    <mergeCell ref="X1203:Y1204"/>
    <mergeCell ref="T1203:U1204"/>
    <mergeCell ref="R1203:S1204"/>
    <mergeCell ref="P1203:Q1204"/>
    <mergeCell ref="N1203:O1204"/>
    <mergeCell ref="AL1203:AM1204"/>
    <mergeCell ref="AJ1203:AK1204"/>
    <mergeCell ref="AH1203:AI1204"/>
    <mergeCell ref="AF1203:AG1204"/>
    <mergeCell ref="AD1203:AE1204"/>
    <mergeCell ref="AB1203:AC1204"/>
    <mergeCell ref="AX1203:AY1204"/>
    <mergeCell ref="AV1203:AW1204"/>
    <mergeCell ref="AT1203:AU1204"/>
    <mergeCell ref="AR1203:AS1204"/>
    <mergeCell ref="AP1203:AQ1204"/>
    <mergeCell ref="AN1203:AO1204"/>
    <mergeCell ref="C1204:D1204"/>
    <mergeCell ref="BN1203:BP1204"/>
    <mergeCell ref="BL1203:BM1204"/>
    <mergeCell ref="BJ1203:BK1204"/>
    <mergeCell ref="BH1203:BI1204"/>
    <mergeCell ref="BF1203:BG1204"/>
    <mergeCell ref="BD1203:BE1204"/>
    <mergeCell ref="BB1203:BC1204"/>
    <mergeCell ref="AZ1203:BA1204"/>
    <mergeCell ref="B1201:B1202"/>
    <mergeCell ref="C1205:D1205"/>
    <mergeCell ref="G1205:G1206"/>
    <mergeCell ref="Z1205:AA1206"/>
    <mergeCell ref="X1205:Y1206"/>
    <mergeCell ref="T1205:U1206"/>
    <mergeCell ref="R1205:S1206"/>
    <mergeCell ref="P1205:Q1206"/>
    <mergeCell ref="N1205:O1206"/>
    <mergeCell ref="AL1205:AM1206"/>
    <mergeCell ref="AJ1205:AK1206"/>
    <mergeCell ref="AH1205:AI1206"/>
    <mergeCell ref="AF1205:AG1206"/>
    <mergeCell ref="AD1205:AE1206"/>
    <mergeCell ref="AB1205:AC1206"/>
    <mergeCell ref="AX1205:AY1206"/>
    <mergeCell ref="AV1205:AW1206"/>
    <mergeCell ref="AT1205:AU1206"/>
    <mergeCell ref="AR1205:AS1206"/>
    <mergeCell ref="AP1205:AQ1206"/>
    <mergeCell ref="AN1205:AO1206"/>
    <mergeCell ref="B1207:B1208"/>
    <mergeCell ref="C1206:D1206"/>
    <mergeCell ref="BN1205:BP1206"/>
    <mergeCell ref="BL1205:BM1206"/>
    <mergeCell ref="BJ1205:BK1206"/>
    <mergeCell ref="BH1205:BI1206"/>
    <mergeCell ref="BF1205:BG1206"/>
    <mergeCell ref="BD1205:BE1206"/>
    <mergeCell ref="BB1205:BC1206"/>
    <mergeCell ref="AZ1205:BA1206"/>
    <mergeCell ref="L1207:M1208"/>
    <mergeCell ref="J1207:K1208"/>
    <mergeCell ref="H1207:I1208"/>
    <mergeCell ref="F1207:F1208"/>
    <mergeCell ref="E1207:E1208"/>
    <mergeCell ref="C1207:D1207"/>
    <mergeCell ref="G1207:G1208"/>
    <mergeCell ref="Z1207:AA1208"/>
    <mergeCell ref="X1207:Y1208"/>
    <mergeCell ref="T1207:U1208"/>
    <mergeCell ref="R1207:S1208"/>
    <mergeCell ref="P1207:Q1208"/>
    <mergeCell ref="N1207:O1208"/>
    <mergeCell ref="AL1207:AM1208"/>
    <mergeCell ref="AJ1207:AK1208"/>
    <mergeCell ref="AH1207:AI1208"/>
    <mergeCell ref="AF1207:AG1208"/>
    <mergeCell ref="AD1207:AE1208"/>
    <mergeCell ref="AB1207:AC1208"/>
    <mergeCell ref="AX1207:AY1208"/>
    <mergeCell ref="AV1207:AW1208"/>
    <mergeCell ref="AT1207:AU1208"/>
    <mergeCell ref="C1208:D1208"/>
    <mergeCell ref="BN1207:BP1208"/>
    <mergeCell ref="BL1207:BM1208"/>
    <mergeCell ref="BJ1207:BK1208"/>
    <mergeCell ref="BH1207:BI1208"/>
    <mergeCell ref="BF1207:BG1208"/>
    <mergeCell ref="BD1207:BE1208"/>
    <mergeCell ref="BB1207:BC1208"/>
    <mergeCell ref="AZ1207:BA1208"/>
    <mergeCell ref="C1209:D1209"/>
    <mergeCell ref="G1209:G1210"/>
    <mergeCell ref="Z1209:AA1210"/>
    <mergeCell ref="X1209:Y1210"/>
    <mergeCell ref="T1209:U1210"/>
    <mergeCell ref="R1209:S1210"/>
    <mergeCell ref="P1209:Q1210"/>
    <mergeCell ref="N1209:O1210"/>
    <mergeCell ref="AL1209:AM1210"/>
    <mergeCell ref="AJ1209:AK1210"/>
    <mergeCell ref="AH1209:AI1210"/>
    <mergeCell ref="AF1209:AG1210"/>
    <mergeCell ref="AD1209:AE1210"/>
    <mergeCell ref="AB1209:AC1210"/>
    <mergeCell ref="AX1209:AY1210"/>
    <mergeCell ref="AV1209:AW1210"/>
    <mergeCell ref="AT1209:AU1210"/>
    <mergeCell ref="AR1209:AS1210"/>
    <mergeCell ref="AP1209:AQ1210"/>
    <mergeCell ref="AN1209:AO1210"/>
    <mergeCell ref="B1211:B1212"/>
    <mergeCell ref="C1210:D1210"/>
    <mergeCell ref="BN1209:BP1210"/>
    <mergeCell ref="BL1209:BM1210"/>
    <mergeCell ref="BJ1209:BK1210"/>
    <mergeCell ref="BH1209:BI1210"/>
    <mergeCell ref="BF1209:BG1210"/>
    <mergeCell ref="BD1209:BE1210"/>
    <mergeCell ref="BB1209:BC1210"/>
    <mergeCell ref="AZ1209:BA1210"/>
    <mergeCell ref="L1211:M1212"/>
    <mergeCell ref="J1211:K1212"/>
    <mergeCell ref="H1211:I1212"/>
    <mergeCell ref="F1211:F1212"/>
    <mergeCell ref="E1211:E1212"/>
    <mergeCell ref="C1211:D1211"/>
    <mergeCell ref="G1211:G1212"/>
    <mergeCell ref="Z1211:AA1212"/>
    <mergeCell ref="X1211:Y1212"/>
    <mergeCell ref="T1211:U1212"/>
    <mergeCell ref="R1211:S1212"/>
    <mergeCell ref="P1211:Q1212"/>
    <mergeCell ref="N1211:O1212"/>
    <mergeCell ref="AL1211:AM1212"/>
    <mergeCell ref="AJ1211:AK1212"/>
    <mergeCell ref="AH1211:AI1212"/>
    <mergeCell ref="AF1211:AG1212"/>
    <mergeCell ref="AD1211:AE1212"/>
    <mergeCell ref="AB1211:AC1212"/>
    <mergeCell ref="AX1211:AY1212"/>
    <mergeCell ref="AV1211:AW1212"/>
    <mergeCell ref="AT1211:AU1212"/>
    <mergeCell ref="AR1211:AS1212"/>
    <mergeCell ref="AP1211:AQ1212"/>
    <mergeCell ref="AN1211:AO1212"/>
    <mergeCell ref="B1209:B1210"/>
    <mergeCell ref="C1212:D1212"/>
    <mergeCell ref="BN1211:BP1212"/>
    <mergeCell ref="BL1211:BM1212"/>
    <mergeCell ref="BJ1211:BK1212"/>
    <mergeCell ref="BH1211:BI1212"/>
    <mergeCell ref="BF1211:BG1212"/>
    <mergeCell ref="BD1211:BE1212"/>
    <mergeCell ref="BB1211:BC1212"/>
    <mergeCell ref="AZ1211:BA1212"/>
    <mergeCell ref="BN1213:BP1214"/>
    <mergeCell ref="BL1213:BM1214"/>
    <mergeCell ref="BJ1213:BK1214"/>
    <mergeCell ref="BH1213:BI1214"/>
    <mergeCell ref="BF1213:BG1214"/>
    <mergeCell ref="BD1213:BE1214"/>
    <mergeCell ref="BB1213:BC1214"/>
    <mergeCell ref="AZ1213:BA1214"/>
    <mergeCell ref="L1215:M1216"/>
    <mergeCell ref="J1215:K1216"/>
    <mergeCell ref="H1215:I1216"/>
    <mergeCell ref="F1215:F1216"/>
    <mergeCell ref="E1215:E1216"/>
    <mergeCell ref="C1215:D1215"/>
    <mergeCell ref="G1215:G1216"/>
    <mergeCell ref="Z1215:AA1216"/>
    <mergeCell ref="X1215:Y1216"/>
    <mergeCell ref="T1215:U1216"/>
    <mergeCell ref="R1215:S1216"/>
    <mergeCell ref="P1215:Q1216"/>
    <mergeCell ref="N1215:O1216"/>
    <mergeCell ref="AL1215:AM1216"/>
    <mergeCell ref="AJ1215:AK1216"/>
    <mergeCell ref="AH1215:AI1216"/>
    <mergeCell ref="AF1215:AG1216"/>
    <mergeCell ref="AD1215:AE1216"/>
    <mergeCell ref="AB1215:AC1216"/>
    <mergeCell ref="AX1215:AY1216"/>
    <mergeCell ref="AV1215:AW1216"/>
    <mergeCell ref="AT1215:AU1216"/>
    <mergeCell ref="AR1215:AS1216"/>
    <mergeCell ref="AP1215:AQ1216"/>
    <mergeCell ref="AN1215:AO1216"/>
    <mergeCell ref="C1216:D1216"/>
    <mergeCell ref="BN1215:BP1216"/>
    <mergeCell ref="BL1215:BM1216"/>
    <mergeCell ref="BD1215:BE1216"/>
    <mergeCell ref="BB1215:BC1216"/>
    <mergeCell ref="AZ1215:BA1216"/>
    <mergeCell ref="AV1217:AW1218"/>
    <mergeCell ref="AT1217:AU1218"/>
    <mergeCell ref="AR1217:AS1218"/>
    <mergeCell ref="AP1217:AQ1218"/>
    <mergeCell ref="AN1217:AO1218"/>
    <mergeCell ref="B1219:B1220"/>
    <mergeCell ref="C1218:D1218"/>
    <mergeCell ref="B1217:B1218"/>
    <mergeCell ref="L1213:M1214"/>
    <mergeCell ref="J1213:K1214"/>
    <mergeCell ref="H1213:I1214"/>
    <mergeCell ref="F1213:F1214"/>
    <mergeCell ref="E1213:E1214"/>
    <mergeCell ref="C1213:D1213"/>
    <mergeCell ref="G1213:G1214"/>
    <mergeCell ref="Z1213:AA1214"/>
    <mergeCell ref="X1213:Y1214"/>
    <mergeCell ref="T1213:U1214"/>
    <mergeCell ref="R1213:S1214"/>
    <mergeCell ref="P1213:Q1214"/>
    <mergeCell ref="N1213:O1214"/>
    <mergeCell ref="AL1213:AM1214"/>
    <mergeCell ref="AJ1213:AK1214"/>
    <mergeCell ref="AH1213:AI1214"/>
    <mergeCell ref="AF1213:AG1214"/>
    <mergeCell ref="AD1213:AE1214"/>
    <mergeCell ref="AB1213:AC1214"/>
    <mergeCell ref="AX1213:AY1214"/>
    <mergeCell ref="AV1213:AW1214"/>
    <mergeCell ref="AT1213:AU1214"/>
    <mergeCell ref="AR1213:AS1214"/>
    <mergeCell ref="AP1213:AQ1214"/>
    <mergeCell ref="AN1213:AO1214"/>
    <mergeCell ref="B1215:B1216"/>
    <mergeCell ref="C1214:D1214"/>
    <mergeCell ref="B1213:B1214"/>
    <mergeCell ref="BN1223:BP1224"/>
    <mergeCell ref="BL1223:BM1224"/>
    <mergeCell ref="BN1217:BP1218"/>
    <mergeCell ref="BL1217:BM1218"/>
    <mergeCell ref="BJ1217:BK1218"/>
    <mergeCell ref="BH1217:BI1218"/>
    <mergeCell ref="BF1217:BG1218"/>
    <mergeCell ref="BD1217:BE1218"/>
    <mergeCell ref="BB1217:BC1218"/>
    <mergeCell ref="AZ1217:BA1218"/>
    <mergeCell ref="L1219:M1220"/>
    <mergeCell ref="J1219:K1220"/>
    <mergeCell ref="H1219:I1220"/>
    <mergeCell ref="F1219:F1220"/>
    <mergeCell ref="E1219:E1220"/>
    <mergeCell ref="C1219:D1219"/>
    <mergeCell ref="G1219:G1220"/>
    <mergeCell ref="Z1219:AA1220"/>
    <mergeCell ref="X1219:Y1220"/>
    <mergeCell ref="T1219:U1220"/>
    <mergeCell ref="R1219:S1220"/>
    <mergeCell ref="P1219:Q1220"/>
    <mergeCell ref="N1219:O1220"/>
    <mergeCell ref="AL1219:AM1220"/>
    <mergeCell ref="AJ1219:AK1220"/>
    <mergeCell ref="AH1219:AI1220"/>
    <mergeCell ref="AF1219:AG1220"/>
    <mergeCell ref="AD1219:AE1220"/>
    <mergeCell ref="AB1219:AC1220"/>
    <mergeCell ref="AX1219:AY1220"/>
    <mergeCell ref="AV1219:AW1220"/>
    <mergeCell ref="AT1219:AU1220"/>
    <mergeCell ref="AR1219:AS1220"/>
    <mergeCell ref="AP1219:AQ1220"/>
    <mergeCell ref="AN1219:AO1220"/>
    <mergeCell ref="C1220:D1220"/>
    <mergeCell ref="BN1219:BP1220"/>
    <mergeCell ref="BL1219:BM1220"/>
    <mergeCell ref="BJ1219:BK1220"/>
    <mergeCell ref="BH1219:BI1220"/>
    <mergeCell ref="BF1219:BG1220"/>
    <mergeCell ref="BD1219:BE1220"/>
    <mergeCell ref="BB1219:BC1220"/>
    <mergeCell ref="AZ1219:BA1220"/>
    <mergeCell ref="L1217:M1218"/>
    <mergeCell ref="J1217:K1218"/>
    <mergeCell ref="H1217:I1218"/>
    <mergeCell ref="F1217:F1218"/>
    <mergeCell ref="E1217:E1218"/>
    <mergeCell ref="C1217:D1217"/>
    <mergeCell ref="G1217:G1218"/>
    <mergeCell ref="Z1217:AA1218"/>
    <mergeCell ref="X1217:Y1218"/>
    <mergeCell ref="T1217:U1218"/>
    <mergeCell ref="R1217:S1218"/>
    <mergeCell ref="P1217:Q1218"/>
    <mergeCell ref="N1217:O1218"/>
    <mergeCell ref="AL1217:AM1218"/>
    <mergeCell ref="AJ1217:AK1218"/>
    <mergeCell ref="AH1217:AI1218"/>
    <mergeCell ref="AF1217:AG1218"/>
    <mergeCell ref="AD1217:AE1218"/>
    <mergeCell ref="AB1217:AC1218"/>
    <mergeCell ref="AX1217:AY1218"/>
    <mergeCell ref="AR1225:AS1226"/>
    <mergeCell ref="AP1225:AQ1226"/>
    <mergeCell ref="AN1225:AO1226"/>
    <mergeCell ref="B1227:B1228"/>
    <mergeCell ref="C1226:D1226"/>
    <mergeCell ref="B1225:B1226"/>
    <mergeCell ref="L1221:M1222"/>
    <mergeCell ref="J1221:K1222"/>
    <mergeCell ref="H1221:I1222"/>
    <mergeCell ref="F1221:F1222"/>
    <mergeCell ref="E1221:E1222"/>
    <mergeCell ref="C1221:D1221"/>
    <mergeCell ref="G1221:G1222"/>
    <mergeCell ref="Z1221:AA1222"/>
    <mergeCell ref="X1221:Y1222"/>
    <mergeCell ref="T1221:U1222"/>
    <mergeCell ref="R1221:S1222"/>
    <mergeCell ref="P1221:Q1222"/>
    <mergeCell ref="N1221:O1222"/>
    <mergeCell ref="AL1221:AM1222"/>
    <mergeCell ref="AJ1221:AK1222"/>
    <mergeCell ref="AH1221:AI1222"/>
    <mergeCell ref="AF1221:AG1222"/>
    <mergeCell ref="AD1221:AE1222"/>
    <mergeCell ref="AB1221:AC1222"/>
    <mergeCell ref="AX1221:AY1222"/>
    <mergeCell ref="AV1221:AW1222"/>
    <mergeCell ref="AT1221:AU1222"/>
    <mergeCell ref="AR1221:AS1222"/>
    <mergeCell ref="AP1221:AQ1222"/>
    <mergeCell ref="AN1221:AO1222"/>
    <mergeCell ref="B1223:B1224"/>
    <mergeCell ref="C1222:D1222"/>
    <mergeCell ref="L1223:M1224"/>
    <mergeCell ref="J1223:K1224"/>
    <mergeCell ref="H1223:I1224"/>
    <mergeCell ref="F1223:F1224"/>
    <mergeCell ref="E1223:E1224"/>
    <mergeCell ref="C1223:D1223"/>
    <mergeCell ref="G1223:G1224"/>
    <mergeCell ref="Z1223:AA1224"/>
    <mergeCell ref="X1223:Y1224"/>
    <mergeCell ref="T1223:U1224"/>
    <mergeCell ref="R1223:S1224"/>
    <mergeCell ref="P1223:Q1224"/>
    <mergeCell ref="N1223:O1224"/>
    <mergeCell ref="AL1223:AM1224"/>
    <mergeCell ref="AJ1223:AK1224"/>
    <mergeCell ref="AH1223:AI1224"/>
    <mergeCell ref="AF1223:AG1224"/>
    <mergeCell ref="AD1223:AE1224"/>
    <mergeCell ref="AB1223:AC1224"/>
    <mergeCell ref="AX1223:AY1224"/>
    <mergeCell ref="AV1223:AW1224"/>
    <mergeCell ref="AT1223:AU1224"/>
    <mergeCell ref="AR1223:AS1224"/>
    <mergeCell ref="AP1223:AQ1224"/>
    <mergeCell ref="AN1223:AO1224"/>
    <mergeCell ref="B1221:B1222"/>
    <mergeCell ref="C1224:D1224"/>
    <mergeCell ref="BN1225:BP1226"/>
    <mergeCell ref="BL1225:BM1226"/>
    <mergeCell ref="BJ1225:BK1226"/>
    <mergeCell ref="BH1225:BI1226"/>
    <mergeCell ref="BF1225:BG1226"/>
    <mergeCell ref="BD1225:BE1226"/>
    <mergeCell ref="BB1225:BC1226"/>
    <mergeCell ref="AZ1225:BA1226"/>
    <mergeCell ref="L1227:M1228"/>
    <mergeCell ref="J1227:K1228"/>
    <mergeCell ref="H1227:I1228"/>
    <mergeCell ref="F1227:F1228"/>
    <mergeCell ref="E1227:E1228"/>
    <mergeCell ref="C1227:D1227"/>
    <mergeCell ref="G1227:G1228"/>
    <mergeCell ref="Z1227:AA1228"/>
    <mergeCell ref="X1227:Y1228"/>
    <mergeCell ref="T1227:U1228"/>
    <mergeCell ref="R1227:S1228"/>
    <mergeCell ref="P1227:Q1228"/>
    <mergeCell ref="N1227:O1228"/>
    <mergeCell ref="AL1227:AM1228"/>
    <mergeCell ref="AJ1227:AK1228"/>
    <mergeCell ref="AH1227:AI1228"/>
    <mergeCell ref="AF1227:AG1228"/>
    <mergeCell ref="AD1227:AE1228"/>
    <mergeCell ref="AB1227:AC1228"/>
    <mergeCell ref="AX1227:AY1228"/>
    <mergeCell ref="AV1227:AW1228"/>
    <mergeCell ref="AT1227:AU1228"/>
    <mergeCell ref="AR1227:AS1228"/>
    <mergeCell ref="AP1227:AQ1228"/>
    <mergeCell ref="AN1227:AO1228"/>
    <mergeCell ref="C1228:D1228"/>
    <mergeCell ref="BN1227:BP1228"/>
    <mergeCell ref="BL1227:BM1228"/>
    <mergeCell ref="BJ1227:BK1228"/>
    <mergeCell ref="BH1227:BI1228"/>
    <mergeCell ref="BF1227:BG1228"/>
    <mergeCell ref="BD1227:BE1228"/>
    <mergeCell ref="BB1227:BC1228"/>
    <mergeCell ref="AZ1227:BA1228"/>
    <mergeCell ref="L1225:M1226"/>
    <mergeCell ref="J1225:K1226"/>
    <mergeCell ref="H1225:I1226"/>
    <mergeCell ref="F1225:F1226"/>
    <mergeCell ref="E1225:E1226"/>
    <mergeCell ref="C1225:D1225"/>
    <mergeCell ref="G1225:G1226"/>
    <mergeCell ref="Z1225:AA1226"/>
    <mergeCell ref="X1225:Y1226"/>
    <mergeCell ref="T1225:U1226"/>
    <mergeCell ref="R1225:S1226"/>
    <mergeCell ref="P1225:Q1226"/>
    <mergeCell ref="N1225:O1226"/>
    <mergeCell ref="AL1225:AM1226"/>
    <mergeCell ref="AJ1225:AK1226"/>
    <mergeCell ref="AH1225:AI1226"/>
    <mergeCell ref="AF1225:AG1226"/>
    <mergeCell ref="AD1225:AE1226"/>
    <mergeCell ref="AB1225:AC1226"/>
    <mergeCell ref="AX1225:AY1226"/>
    <mergeCell ref="AV1225:AW1226"/>
    <mergeCell ref="AT1225:AU1226"/>
    <mergeCell ref="AF1236:AH1236"/>
    <mergeCell ref="AB1236:AE1236"/>
    <mergeCell ref="Y1236:AA1236"/>
    <mergeCell ref="AV1229:AW1230"/>
    <mergeCell ref="AT1229:AU1230"/>
    <mergeCell ref="AR1229:AS1230"/>
    <mergeCell ref="AP1229:AQ1230"/>
    <mergeCell ref="AN1229:AO1230"/>
    <mergeCell ref="B1231:C1232"/>
    <mergeCell ref="C1230:D1230"/>
    <mergeCell ref="BN1229:BP1230"/>
    <mergeCell ref="BL1229:BM1230"/>
    <mergeCell ref="BJ1229:BK1230"/>
    <mergeCell ref="BH1229:BI1230"/>
    <mergeCell ref="BF1229:BG1230"/>
    <mergeCell ref="BD1229:BE1230"/>
    <mergeCell ref="BB1229:BC1230"/>
    <mergeCell ref="AZ1229:BA1230"/>
    <mergeCell ref="P1231:Q1232"/>
    <mergeCell ref="N1231:O1232"/>
    <mergeCell ref="L1231:M1232"/>
    <mergeCell ref="J1231:K1232"/>
    <mergeCell ref="H1231:I1232"/>
    <mergeCell ref="D1231:E1232"/>
    <mergeCell ref="AD1231:AE1232"/>
    <mergeCell ref="AB1231:AC1232"/>
    <mergeCell ref="Z1231:AA1232"/>
    <mergeCell ref="X1231:Y1232"/>
    <mergeCell ref="T1231:U1232"/>
    <mergeCell ref="R1231:S1232"/>
    <mergeCell ref="AP1231:AQ1232"/>
    <mergeCell ref="AN1231:AO1232"/>
    <mergeCell ref="AL1231:AM1232"/>
    <mergeCell ref="AJ1231:AK1232"/>
    <mergeCell ref="AH1231:AI1232"/>
    <mergeCell ref="AF1231:AG1232"/>
    <mergeCell ref="BB1231:BC1232"/>
    <mergeCell ref="AZ1231:BA1232"/>
    <mergeCell ref="AX1231:AY1232"/>
    <mergeCell ref="AV1231:AW1232"/>
    <mergeCell ref="AT1231:AU1232"/>
    <mergeCell ref="AR1231:AS1232"/>
    <mergeCell ref="BN1231:BP1232"/>
    <mergeCell ref="BL1231:BM1232"/>
    <mergeCell ref="BJ1231:BK1232"/>
    <mergeCell ref="B1229:B1230"/>
    <mergeCell ref="L1229:M1230"/>
    <mergeCell ref="J1229:K1230"/>
    <mergeCell ref="H1229:I1230"/>
    <mergeCell ref="F1229:F1230"/>
    <mergeCell ref="E1229:E1230"/>
    <mergeCell ref="C1229:D1229"/>
    <mergeCell ref="G1229:G1230"/>
    <mergeCell ref="Z1229:AA1230"/>
    <mergeCell ref="X1229:Y1230"/>
    <mergeCell ref="T1229:U1230"/>
    <mergeCell ref="R1229:S1230"/>
    <mergeCell ref="P1229:Q1230"/>
    <mergeCell ref="N1229:O1230"/>
    <mergeCell ref="AL1229:AM1230"/>
    <mergeCell ref="AJ1229:AK1230"/>
    <mergeCell ref="AH1229:AI1230"/>
    <mergeCell ref="AF1229:AG1230"/>
    <mergeCell ref="B1238:C1238"/>
    <mergeCell ref="BK1236:BM1236"/>
    <mergeCell ref="BG1236:BI1236"/>
    <mergeCell ref="BB1236:BF1236"/>
    <mergeCell ref="AU1236:AW1236"/>
    <mergeCell ref="AQ1236:AS1236"/>
    <mergeCell ref="AM1238:AP1238"/>
    <mergeCell ref="AJ1238:AL1238"/>
    <mergeCell ref="AF1238:AH1238"/>
    <mergeCell ref="AB1238:AE1238"/>
    <mergeCell ref="Y1238:AA1238"/>
    <mergeCell ref="AN1125:BO1125"/>
    <mergeCell ref="AG1125:AM1125"/>
    <mergeCell ref="E1125:AE1125"/>
    <mergeCell ref="B1123:BP1123"/>
    <mergeCell ref="BC1239:BP1239"/>
    <mergeCell ref="BK1238:BM1238"/>
    <mergeCell ref="BG1238:BI1238"/>
    <mergeCell ref="BB1238:BF1238"/>
    <mergeCell ref="AU1238:AW1238"/>
    <mergeCell ref="AQ1238:AS1238"/>
    <mergeCell ref="BF1127:BO1127"/>
    <mergeCell ref="BC1127:BE1127"/>
    <mergeCell ref="AK1127:BB1127"/>
    <mergeCell ref="AG1127:AJ1127"/>
    <mergeCell ref="E1127:AE1127"/>
    <mergeCell ref="C1127:D1127"/>
    <mergeCell ref="J1130:O1130"/>
    <mergeCell ref="H1130:I1131"/>
    <mergeCell ref="C1130:D1131"/>
    <mergeCell ref="B1130:B1131"/>
    <mergeCell ref="J1131:K1131"/>
    <mergeCell ref="R1131:S1131"/>
    <mergeCell ref="P1131:Q1131"/>
    <mergeCell ref="N1131:O1131"/>
    <mergeCell ref="BH1130:BM1130"/>
    <mergeCell ref="BB1130:BG1130"/>
    <mergeCell ref="AV1130:BA1130"/>
    <mergeCell ref="AP1130:AU1130"/>
    <mergeCell ref="AJ1130:AO1130"/>
    <mergeCell ref="BL1131:BM1131"/>
    <mergeCell ref="BJ1131:BK1131"/>
    <mergeCell ref="AT1131:AU1131"/>
    <mergeCell ref="AR1131:AS1131"/>
    <mergeCell ref="AP1131:AQ1131"/>
    <mergeCell ref="AN1131:AO1131"/>
    <mergeCell ref="AL1131:AM1131"/>
    <mergeCell ref="AJ1131:AK1131"/>
    <mergeCell ref="R1132:S1133"/>
    <mergeCell ref="P1132:Q1133"/>
    <mergeCell ref="B1132:B1133"/>
    <mergeCell ref="C1133:D1133"/>
    <mergeCell ref="L1132:M1133"/>
    <mergeCell ref="J1132:K1133"/>
    <mergeCell ref="H1132:I1133"/>
    <mergeCell ref="N1132:O1133"/>
    <mergeCell ref="AD1130:AI1130"/>
    <mergeCell ref="AB1130:AC1131"/>
    <mergeCell ref="Z1130:AA1131"/>
    <mergeCell ref="E1132:E1133"/>
    <mergeCell ref="B1233:C1233"/>
    <mergeCell ref="B1236:C1236"/>
    <mergeCell ref="AM1236:AP1236"/>
    <mergeCell ref="AJ1236:AL1236"/>
    <mergeCell ref="C1132:D1132"/>
    <mergeCell ref="F1132:F1133"/>
    <mergeCell ref="BN1132:BP1133"/>
    <mergeCell ref="BL1132:BM1133"/>
    <mergeCell ref="BJ1132:BK1133"/>
    <mergeCell ref="BH1132:BI1133"/>
    <mergeCell ref="BF1132:BG1133"/>
    <mergeCell ref="BD1132:BE1133"/>
    <mergeCell ref="C1135:D1135"/>
    <mergeCell ref="L1134:M1135"/>
    <mergeCell ref="J1134:K1135"/>
    <mergeCell ref="H1134:I1135"/>
    <mergeCell ref="BB1134:BC1135"/>
    <mergeCell ref="AZ1134:BA1135"/>
    <mergeCell ref="AX1134:AY1135"/>
    <mergeCell ref="Z1134:AA1135"/>
    <mergeCell ref="X1134:Y1135"/>
    <mergeCell ref="AT1134:AU1135"/>
    <mergeCell ref="BD1134:BE1135"/>
    <mergeCell ref="E1134:E1135"/>
    <mergeCell ref="C1134:D1134"/>
    <mergeCell ref="B1134:B1135"/>
    <mergeCell ref="AL1134:AM1135"/>
    <mergeCell ref="AJ1134:AK1135"/>
    <mergeCell ref="AH1134:AI1135"/>
    <mergeCell ref="AF1134:AG1135"/>
    <mergeCell ref="AD1134:AE1135"/>
    <mergeCell ref="AB1134:AC1135"/>
    <mergeCell ref="E1136:E1137"/>
    <mergeCell ref="C1136:D1136"/>
    <mergeCell ref="B1136:B1137"/>
    <mergeCell ref="C1137:D1137"/>
    <mergeCell ref="F1136:F1137"/>
    <mergeCell ref="BN1134:BP1135"/>
    <mergeCell ref="BL1134:BM1135"/>
    <mergeCell ref="BJ1134:BK1135"/>
    <mergeCell ref="BH1134:BI1135"/>
    <mergeCell ref="BF1134:BG1135"/>
    <mergeCell ref="BL1136:BM1137"/>
    <mergeCell ref="BJ1136:BK1137"/>
    <mergeCell ref="BH1136:BI1137"/>
    <mergeCell ref="BF1136:BG1137"/>
    <mergeCell ref="BD1136:BE1137"/>
    <mergeCell ref="BB1136:BC1137"/>
    <mergeCell ref="Z1136:AA1137"/>
    <mergeCell ref="AV1136:AW1137"/>
    <mergeCell ref="AF1136:AG1137"/>
    <mergeCell ref="AD1136:AE1137"/>
    <mergeCell ref="AB1136:AC1137"/>
    <mergeCell ref="AZ1136:BA1137"/>
    <mergeCell ref="AX1136:AY1137"/>
    <mergeCell ref="N1134:O1135"/>
    <mergeCell ref="AP1134:AQ1135"/>
    <mergeCell ref="AN1134:AO1135"/>
    <mergeCell ref="AV1134:AW1135"/>
    <mergeCell ref="H1136:I1137"/>
    <mergeCell ref="AL1136:AM1137"/>
    <mergeCell ref="AJ1136:AK1137"/>
    <mergeCell ref="AH1136:AI1137"/>
    <mergeCell ref="J1136:K1137"/>
    <mergeCell ref="T1136:U1137"/>
    <mergeCell ref="R1136:S1137"/>
    <mergeCell ref="E1138:E1139"/>
    <mergeCell ref="C1138:D1138"/>
    <mergeCell ref="B1138:B1139"/>
    <mergeCell ref="AL1138:AM1139"/>
    <mergeCell ref="AJ1138:AK1139"/>
    <mergeCell ref="AH1138:AI1139"/>
    <mergeCell ref="AF1138:AG1139"/>
    <mergeCell ref="AD1138:AE1139"/>
    <mergeCell ref="AB1138:AC1139"/>
    <mergeCell ref="C1139:D1139"/>
    <mergeCell ref="BN1138:BP1139"/>
    <mergeCell ref="BL1138:BM1139"/>
    <mergeCell ref="BJ1138:BK1139"/>
    <mergeCell ref="BH1138:BI1139"/>
    <mergeCell ref="BF1138:BG1139"/>
    <mergeCell ref="BD1138:BE1139"/>
    <mergeCell ref="BB1142:BC1143"/>
    <mergeCell ref="E1140:E1141"/>
    <mergeCell ref="C1140:D1140"/>
    <mergeCell ref="B1140:B1141"/>
    <mergeCell ref="C1141:D1141"/>
    <mergeCell ref="F1140:F1141"/>
    <mergeCell ref="AZ1140:BA1141"/>
    <mergeCell ref="AX1140:AY1141"/>
    <mergeCell ref="AZ1142:BA1143"/>
    <mergeCell ref="AX1142:AY1143"/>
    <mergeCell ref="BL1140:BM1141"/>
    <mergeCell ref="BJ1140:BK1141"/>
    <mergeCell ref="BH1140:BI1141"/>
    <mergeCell ref="BF1140:BG1141"/>
    <mergeCell ref="BD1140:BE1141"/>
    <mergeCell ref="BB1140:BC1141"/>
    <mergeCell ref="AD1142:AE1143"/>
    <mergeCell ref="H1142:I1143"/>
    <mergeCell ref="AB1142:AC1143"/>
    <mergeCell ref="P1142:Q1143"/>
    <mergeCell ref="Z1140:AA1141"/>
    <mergeCell ref="Z1142:AA1143"/>
    <mergeCell ref="R1142:S1143"/>
    <mergeCell ref="J1142:K1143"/>
    <mergeCell ref="T1140:U1141"/>
    <mergeCell ref="R1140:S1141"/>
    <mergeCell ref="BD1142:BE1143"/>
    <mergeCell ref="N1142:O1143"/>
    <mergeCell ref="L1142:M1143"/>
    <mergeCell ref="E1142:E1143"/>
    <mergeCell ref="C1142:D1142"/>
    <mergeCell ref="B1142:B1143"/>
    <mergeCell ref="AL1142:AM1143"/>
    <mergeCell ref="AJ1142:AK1143"/>
    <mergeCell ref="AH1142:AI1143"/>
    <mergeCell ref="AF1142:AG1143"/>
    <mergeCell ref="AJ1140:AK1141"/>
    <mergeCell ref="G1138:G1139"/>
    <mergeCell ref="G1140:G1141"/>
    <mergeCell ref="G1142:G1143"/>
    <mergeCell ref="AH1140:AI1141"/>
    <mergeCell ref="AD1140:AE1141"/>
    <mergeCell ref="T1142:U1143"/>
    <mergeCell ref="AT1142:AU1143"/>
    <mergeCell ref="AR1142:AS1143"/>
    <mergeCell ref="AP1142:AQ1143"/>
    <mergeCell ref="AN1142:AO1143"/>
    <mergeCell ref="AV1142:AW1143"/>
    <mergeCell ref="AF1140:AG1141"/>
    <mergeCell ref="AV1148:AW1149"/>
    <mergeCell ref="AT1146:AU1147"/>
    <mergeCell ref="AR1146:AS1147"/>
    <mergeCell ref="G1144:G1145"/>
    <mergeCell ref="G1146:G1147"/>
    <mergeCell ref="G1148:G1149"/>
    <mergeCell ref="AP1146:AQ1147"/>
    <mergeCell ref="AN1146:AO1147"/>
    <mergeCell ref="AV1146:AW1147"/>
    <mergeCell ref="L1136:M1137"/>
    <mergeCell ref="G1136:G1137"/>
    <mergeCell ref="H1140:I1141"/>
    <mergeCell ref="P1138:Q1139"/>
    <mergeCell ref="P1140:Q1141"/>
    <mergeCell ref="N1140:O1141"/>
    <mergeCell ref="L1138:M1139"/>
    <mergeCell ref="J1138:K1139"/>
    <mergeCell ref="AV1140:AW1141"/>
    <mergeCell ref="AT1138:AU1139"/>
    <mergeCell ref="AR1138:AS1139"/>
    <mergeCell ref="E1144:E1145"/>
    <mergeCell ref="C1144:D1144"/>
    <mergeCell ref="B1144:B1145"/>
    <mergeCell ref="C1145:D1145"/>
    <mergeCell ref="C1143:D1143"/>
    <mergeCell ref="BN1142:BP1143"/>
    <mergeCell ref="BL1142:BM1143"/>
    <mergeCell ref="BJ1142:BK1143"/>
    <mergeCell ref="BH1142:BI1143"/>
    <mergeCell ref="BF1142:BG1143"/>
    <mergeCell ref="BN1144:BP1145"/>
    <mergeCell ref="BL1144:BM1145"/>
    <mergeCell ref="BJ1144:BK1145"/>
    <mergeCell ref="BH1144:BI1145"/>
    <mergeCell ref="BF1144:BG1145"/>
    <mergeCell ref="BD1144:BE1145"/>
    <mergeCell ref="J1146:K1147"/>
    <mergeCell ref="H1146:I1147"/>
    <mergeCell ref="BB1146:BC1147"/>
    <mergeCell ref="AZ1146:BA1147"/>
    <mergeCell ref="AX1146:AY1147"/>
    <mergeCell ref="Z1144:AA1145"/>
    <mergeCell ref="L1144:M1145"/>
    <mergeCell ref="J1144:K1145"/>
    <mergeCell ref="H1144:I1145"/>
    <mergeCell ref="R1146:S1147"/>
    <mergeCell ref="P1146:Q1147"/>
    <mergeCell ref="BB1144:BC1145"/>
    <mergeCell ref="AZ1144:BA1145"/>
    <mergeCell ref="AX1144:AY1145"/>
    <mergeCell ref="L1146:M1147"/>
    <mergeCell ref="E1146:E1147"/>
    <mergeCell ref="AV1144:AW1145"/>
    <mergeCell ref="AF1144:AG1145"/>
    <mergeCell ref="AD1144:AE1145"/>
    <mergeCell ref="AB1144:AC1145"/>
    <mergeCell ref="C1146:D1146"/>
    <mergeCell ref="B1146:B1147"/>
    <mergeCell ref="AL1146:AM1147"/>
    <mergeCell ref="AJ1146:AK1147"/>
    <mergeCell ref="AD1146:AE1147"/>
    <mergeCell ref="AB1146:AC1147"/>
    <mergeCell ref="C1147:D1147"/>
    <mergeCell ref="AJ1144:AK1145"/>
    <mergeCell ref="AH1144:AI1145"/>
    <mergeCell ref="E1148:E1149"/>
    <mergeCell ref="C1148:D1148"/>
    <mergeCell ref="B1148:B1149"/>
    <mergeCell ref="C1149:D1149"/>
    <mergeCell ref="BN1146:BP1147"/>
    <mergeCell ref="BL1146:BM1147"/>
    <mergeCell ref="BJ1146:BK1147"/>
    <mergeCell ref="BH1146:BI1147"/>
    <mergeCell ref="BF1146:BG1147"/>
    <mergeCell ref="BD1146:BE1147"/>
    <mergeCell ref="BN1148:BP1149"/>
    <mergeCell ref="BL1148:BM1149"/>
    <mergeCell ref="BJ1148:BK1149"/>
    <mergeCell ref="BH1148:BI1149"/>
    <mergeCell ref="BF1148:BG1149"/>
    <mergeCell ref="BD1148:BE1149"/>
    <mergeCell ref="J1150:K1151"/>
    <mergeCell ref="H1150:I1151"/>
    <mergeCell ref="BB1150:BC1151"/>
    <mergeCell ref="AZ1150:BA1151"/>
    <mergeCell ref="AX1150:AY1151"/>
    <mergeCell ref="Z1148:AA1149"/>
    <mergeCell ref="L1148:M1149"/>
    <mergeCell ref="J1148:K1149"/>
    <mergeCell ref="H1148:I1149"/>
    <mergeCell ref="P1150:Q1151"/>
    <mergeCell ref="N1150:O1151"/>
    <mergeCell ref="BB1148:BC1149"/>
    <mergeCell ref="AZ1148:BA1149"/>
    <mergeCell ref="AX1148:AY1149"/>
    <mergeCell ref="L1150:M1151"/>
    <mergeCell ref="E1150:E1151"/>
    <mergeCell ref="AB1148:AC1149"/>
    <mergeCell ref="X1150:Y1151"/>
    <mergeCell ref="X1148:Y1149"/>
    <mergeCell ref="AT1148:AU1149"/>
    <mergeCell ref="C1150:D1150"/>
    <mergeCell ref="B1150:B1151"/>
    <mergeCell ref="C1151:D1151"/>
    <mergeCell ref="Z1150:AA1151"/>
    <mergeCell ref="X1146:Y1147"/>
    <mergeCell ref="F1148:F1149"/>
    <mergeCell ref="T1148:U1149"/>
    <mergeCell ref="R1148:S1149"/>
    <mergeCell ref="P1148:Q1149"/>
    <mergeCell ref="BB1158:BC1159"/>
    <mergeCell ref="AZ1158:BA1159"/>
    <mergeCell ref="AX1158:AY1159"/>
    <mergeCell ref="H1156:I1157"/>
    <mergeCell ref="BN1156:BP1157"/>
    <mergeCell ref="BL1156:BM1157"/>
    <mergeCell ref="BJ1156:BK1157"/>
    <mergeCell ref="BH1156:BI1157"/>
    <mergeCell ref="BF1156:BG1157"/>
    <mergeCell ref="BD1156:BE1157"/>
    <mergeCell ref="C1159:D1159"/>
    <mergeCell ref="P1158:Q1159"/>
    <mergeCell ref="N1158:O1159"/>
    <mergeCell ref="BB1156:BC1157"/>
    <mergeCell ref="AZ1156:BA1157"/>
    <mergeCell ref="AX1156:AY1157"/>
    <mergeCell ref="L1158:M1159"/>
    <mergeCell ref="AV1156:AW1157"/>
    <mergeCell ref="AD1156:AE1157"/>
    <mergeCell ref="Z1158:AA1159"/>
    <mergeCell ref="BD1158:BE1159"/>
    <mergeCell ref="E1158:E1159"/>
    <mergeCell ref="C1158:D1158"/>
    <mergeCell ref="B1158:B1159"/>
    <mergeCell ref="AL1158:AM1159"/>
    <mergeCell ref="AJ1156:AK1157"/>
    <mergeCell ref="G1156:G1157"/>
    <mergeCell ref="AF1148:AG1149"/>
    <mergeCell ref="AD1148:AE1149"/>
    <mergeCell ref="AR1148:AS1149"/>
    <mergeCell ref="AP1148:AQ1149"/>
    <mergeCell ref="E1152:E1153"/>
    <mergeCell ref="C1152:D1152"/>
    <mergeCell ref="B1152:B1153"/>
    <mergeCell ref="C1153:D1153"/>
    <mergeCell ref="BN1150:BP1151"/>
    <mergeCell ref="BL1150:BM1151"/>
    <mergeCell ref="BJ1150:BK1151"/>
    <mergeCell ref="BH1150:BI1151"/>
    <mergeCell ref="BF1150:BG1151"/>
    <mergeCell ref="BD1150:BE1151"/>
    <mergeCell ref="BN1152:BP1153"/>
    <mergeCell ref="BL1152:BM1153"/>
    <mergeCell ref="BJ1152:BK1153"/>
    <mergeCell ref="BH1152:BI1153"/>
    <mergeCell ref="BF1152:BG1153"/>
    <mergeCell ref="BD1152:BE1153"/>
    <mergeCell ref="J1154:K1155"/>
    <mergeCell ref="H1154:I1155"/>
    <mergeCell ref="BB1154:BC1155"/>
    <mergeCell ref="AZ1154:BA1155"/>
    <mergeCell ref="AX1154:AY1155"/>
    <mergeCell ref="Z1152:AA1153"/>
    <mergeCell ref="AB1152:AC1153"/>
    <mergeCell ref="L1152:M1153"/>
    <mergeCell ref="J1152:K1153"/>
    <mergeCell ref="H1152:I1153"/>
    <mergeCell ref="P1154:Q1155"/>
    <mergeCell ref="N1154:O1155"/>
    <mergeCell ref="BB1152:BC1153"/>
    <mergeCell ref="AZ1152:BA1153"/>
    <mergeCell ref="AX1152:AY1153"/>
    <mergeCell ref="L1154:M1155"/>
    <mergeCell ref="T1152:U1153"/>
    <mergeCell ref="BD1164:BE1165"/>
    <mergeCell ref="BB1164:BC1165"/>
    <mergeCell ref="AZ1164:BA1165"/>
    <mergeCell ref="AX1164:AY1165"/>
    <mergeCell ref="L1166:M1167"/>
    <mergeCell ref="J1166:K1167"/>
    <mergeCell ref="H1166:I1167"/>
    <mergeCell ref="BB1166:BC1167"/>
    <mergeCell ref="AZ1166:BA1167"/>
    <mergeCell ref="AX1166:AY1167"/>
    <mergeCell ref="AJ1164:AK1165"/>
    <mergeCell ref="C1166:D1166"/>
    <mergeCell ref="B1166:B1167"/>
    <mergeCell ref="AL1166:AM1167"/>
    <mergeCell ref="AJ1166:AK1167"/>
    <mergeCell ref="AH1166:AI1167"/>
    <mergeCell ref="AF1166:AG1167"/>
    <mergeCell ref="AD1166:AE1167"/>
    <mergeCell ref="AB1166:AC1167"/>
    <mergeCell ref="C1167:D1167"/>
    <mergeCell ref="P1166:Q1167"/>
    <mergeCell ref="B1162:B1163"/>
    <mergeCell ref="AL1162:AM1163"/>
    <mergeCell ref="AJ1162:AK1163"/>
    <mergeCell ref="AH1162:AI1163"/>
    <mergeCell ref="AF1162:AG1163"/>
    <mergeCell ref="AD1162:AE1163"/>
    <mergeCell ref="AB1162:AC1163"/>
    <mergeCell ref="C1163:D1163"/>
    <mergeCell ref="BN1162:BP1163"/>
    <mergeCell ref="BL1162:BM1163"/>
    <mergeCell ref="BJ1162:BK1163"/>
    <mergeCell ref="BH1162:BI1163"/>
    <mergeCell ref="BF1162:BG1163"/>
    <mergeCell ref="BD1162:BE1163"/>
    <mergeCell ref="AP1164:AQ1165"/>
    <mergeCell ref="AN1164:AO1165"/>
    <mergeCell ref="Z1164:AA1165"/>
    <mergeCell ref="AL1164:AM1165"/>
    <mergeCell ref="AV1164:AW1165"/>
    <mergeCell ref="AT1162:AU1163"/>
    <mergeCell ref="AV1162:AW1163"/>
    <mergeCell ref="AF1168:AG1169"/>
    <mergeCell ref="AD1168:AE1169"/>
    <mergeCell ref="AB1168:AC1169"/>
    <mergeCell ref="L1168:M1169"/>
    <mergeCell ref="J1168:K1169"/>
    <mergeCell ref="H1168:I1169"/>
    <mergeCell ref="X1168:Y1169"/>
    <mergeCell ref="C1170:D1170"/>
    <mergeCell ref="B1170:B1171"/>
    <mergeCell ref="C1169:D1169"/>
    <mergeCell ref="BN1168:BP1169"/>
    <mergeCell ref="BL1168:BM1169"/>
    <mergeCell ref="BJ1168:BK1169"/>
    <mergeCell ref="BH1168:BI1169"/>
    <mergeCell ref="BF1168:BG1169"/>
    <mergeCell ref="BD1168:BE1169"/>
    <mergeCell ref="AL1168:AM1169"/>
    <mergeCell ref="X1170:Y1171"/>
    <mergeCell ref="T1170:U1171"/>
    <mergeCell ref="R1170:S1171"/>
    <mergeCell ref="P1170:Q1171"/>
    <mergeCell ref="N1170:O1171"/>
    <mergeCell ref="E1170:E1171"/>
    <mergeCell ref="AT1170:AU1171"/>
    <mergeCell ref="AR1170:AS1171"/>
    <mergeCell ref="F1166:F1167"/>
    <mergeCell ref="AV1166:AW1167"/>
    <mergeCell ref="T1168:U1169"/>
    <mergeCell ref="R1168:S1169"/>
    <mergeCell ref="P1168:Q1169"/>
    <mergeCell ref="N1168:O1169"/>
    <mergeCell ref="T1166:U1167"/>
    <mergeCell ref="R1166:S1167"/>
    <mergeCell ref="AR1168:AS1169"/>
    <mergeCell ref="AP1168:AQ1169"/>
    <mergeCell ref="AN1168:AO1169"/>
    <mergeCell ref="AT1166:AU1167"/>
    <mergeCell ref="AR1166:AS1167"/>
    <mergeCell ref="AP1166:AQ1167"/>
    <mergeCell ref="AN1166:AO1167"/>
    <mergeCell ref="AT1168:AU1169"/>
    <mergeCell ref="AJ1168:AK1169"/>
    <mergeCell ref="AH1168:AI1169"/>
    <mergeCell ref="AV1168:AW1169"/>
    <mergeCell ref="Z1168:AA1169"/>
    <mergeCell ref="Y1179:AA1179"/>
    <mergeCell ref="AM1179:AP1179"/>
    <mergeCell ref="AJ1179:AL1179"/>
    <mergeCell ref="AF1179:AH1179"/>
    <mergeCell ref="AB1179:AE1179"/>
    <mergeCell ref="BH1131:BI1131"/>
    <mergeCell ref="BF1131:BG1131"/>
    <mergeCell ref="BD1131:BE1131"/>
    <mergeCell ref="BC1180:BP1180"/>
    <mergeCell ref="BK1179:BM1179"/>
    <mergeCell ref="BG1179:BI1179"/>
    <mergeCell ref="BB1179:BF1179"/>
    <mergeCell ref="BD1170:BE1171"/>
    <mergeCell ref="Z1132:AA1133"/>
    <mergeCell ref="AF1132:AG1133"/>
    <mergeCell ref="X1132:Y1133"/>
    <mergeCell ref="AD1132:AE1133"/>
    <mergeCell ref="AB1132:AC1133"/>
    <mergeCell ref="T1132:U1133"/>
    <mergeCell ref="AV1132:AW1133"/>
    <mergeCell ref="L1131:M1131"/>
    <mergeCell ref="BB1131:BC1131"/>
    <mergeCell ref="AZ1131:BA1131"/>
    <mergeCell ref="AX1131:AY1131"/>
    <mergeCell ref="AV1131:AW1131"/>
    <mergeCell ref="BB1132:BC1133"/>
    <mergeCell ref="AZ1132:BA1133"/>
    <mergeCell ref="AX1132:AY1133"/>
    <mergeCell ref="AL1132:AM1133"/>
    <mergeCell ref="AT1132:AU1133"/>
    <mergeCell ref="AR1132:AS1133"/>
    <mergeCell ref="AP1132:AQ1133"/>
    <mergeCell ref="AN1132:AO1133"/>
    <mergeCell ref="AJ1132:AK1133"/>
    <mergeCell ref="AH1132:AI1133"/>
    <mergeCell ref="T1134:U1135"/>
    <mergeCell ref="R1134:S1135"/>
    <mergeCell ref="P1134:Q1135"/>
    <mergeCell ref="N1172:O1173"/>
    <mergeCell ref="AV1172:AW1173"/>
    <mergeCell ref="AT1172:AU1173"/>
    <mergeCell ref="AR1172:AS1173"/>
    <mergeCell ref="AD1172:AE1173"/>
    <mergeCell ref="AL1140:AM1141"/>
    <mergeCell ref="BN1172:BP1173"/>
    <mergeCell ref="BL1172:BM1173"/>
    <mergeCell ref="BJ1172:BK1173"/>
    <mergeCell ref="BH1172:BI1173"/>
    <mergeCell ref="BF1172:BG1173"/>
    <mergeCell ref="BD1172:BE1173"/>
    <mergeCell ref="BB1172:BC1173"/>
    <mergeCell ref="AZ1172:BA1173"/>
    <mergeCell ref="AX1172:AY1173"/>
    <mergeCell ref="L1170:M1171"/>
    <mergeCell ref="AH1170:AI1171"/>
    <mergeCell ref="AB1170:AC1171"/>
    <mergeCell ref="X1172:Y1173"/>
    <mergeCell ref="T1172:U1173"/>
    <mergeCell ref="AP1172:AQ1173"/>
    <mergeCell ref="AN1172:AO1173"/>
    <mergeCell ref="P1172:Q1173"/>
    <mergeCell ref="R1172:S1173"/>
    <mergeCell ref="BN1166:BP1167"/>
    <mergeCell ref="BL1166:BM1167"/>
    <mergeCell ref="AH1164:AI1165"/>
    <mergeCell ref="AF1164:AG1165"/>
    <mergeCell ref="AD1164:AE1165"/>
    <mergeCell ref="AB1164:AC1165"/>
    <mergeCell ref="T1164:U1165"/>
    <mergeCell ref="R1164:S1165"/>
    <mergeCell ref="P1164:Q1165"/>
    <mergeCell ref="N1164:O1165"/>
    <mergeCell ref="T1160:U1161"/>
    <mergeCell ref="R1160:S1161"/>
    <mergeCell ref="P1160:Q1161"/>
    <mergeCell ref="AD1160:AE1161"/>
    <mergeCell ref="AV1160:AW1161"/>
    <mergeCell ref="AT1160:AU1161"/>
    <mergeCell ref="AR1160:AS1161"/>
    <mergeCell ref="AP1160:AQ1161"/>
    <mergeCell ref="AN1150:AO1151"/>
    <mergeCell ref="AV1150:AW1151"/>
    <mergeCell ref="AF1152:AG1153"/>
    <mergeCell ref="AD1152:AE1153"/>
    <mergeCell ref="Z1154:AA1155"/>
    <mergeCell ref="X1154:Y1155"/>
    <mergeCell ref="X1152:Y1153"/>
    <mergeCell ref="R1152:S1153"/>
    <mergeCell ref="P1152:Q1153"/>
    <mergeCell ref="N1152:O1153"/>
    <mergeCell ref="AL1154:AM1155"/>
    <mergeCell ref="AT1152:AU1153"/>
    <mergeCell ref="AR1152:AS1153"/>
    <mergeCell ref="AP1152:AQ1153"/>
    <mergeCell ref="AN1152:AO1153"/>
    <mergeCell ref="AL1152:AM1153"/>
    <mergeCell ref="AJ1152:AK1153"/>
    <mergeCell ref="AH1152:AI1153"/>
    <mergeCell ref="AR1150:AS1151"/>
    <mergeCell ref="AP1150:AQ1151"/>
    <mergeCell ref="X1174:Y1175"/>
    <mergeCell ref="Z1174:AA1175"/>
    <mergeCell ref="AB1174:AC1175"/>
    <mergeCell ref="AD1174:AE1175"/>
    <mergeCell ref="AF1174:AG1175"/>
    <mergeCell ref="AH1174:AI1175"/>
    <mergeCell ref="AJ1174:AK1175"/>
    <mergeCell ref="AL1174:AM1175"/>
    <mergeCell ref="X1158:Y1159"/>
    <mergeCell ref="T1158:U1159"/>
    <mergeCell ref="R1158:S1159"/>
    <mergeCell ref="J1158:K1159"/>
    <mergeCell ref="B1160:B1161"/>
    <mergeCell ref="C1161:D1161"/>
    <mergeCell ref="F1160:F1161"/>
    <mergeCell ref="B1177:C1177"/>
    <mergeCell ref="AB1172:AC1173"/>
    <mergeCell ref="Z1172:AA1173"/>
    <mergeCell ref="T1154:U1155"/>
    <mergeCell ref="R1083:S1084"/>
    <mergeCell ref="P1083:Q1084"/>
    <mergeCell ref="N1083:O1084"/>
    <mergeCell ref="L1083:M1084"/>
    <mergeCell ref="J1083:K1084"/>
    <mergeCell ref="F1162:F1163"/>
    <mergeCell ref="T1162:U1163"/>
    <mergeCell ref="R1162:S1163"/>
    <mergeCell ref="P1162:Q1163"/>
    <mergeCell ref="N1162:O1163"/>
    <mergeCell ref="AF1160:AG1161"/>
    <mergeCell ref="N1160:O1161"/>
    <mergeCell ref="Z1162:AA1163"/>
    <mergeCell ref="X1162:Y1163"/>
    <mergeCell ref="X1160:Y1161"/>
    <mergeCell ref="AL1160:AM1161"/>
    <mergeCell ref="AF1156:AG1157"/>
    <mergeCell ref="AH1156:AI1157"/>
    <mergeCell ref="Z1156:AA1157"/>
    <mergeCell ref="AB1156:AC1157"/>
    <mergeCell ref="X1156:Y1157"/>
    <mergeCell ref="N1166:O1167"/>
    <mergeCell ref="Z1166:AA1167"/>
    <mergeCell ref="X1166:Y1167"/>
    <mergeCell ref="X1164:Y1165"/>
    <mergeCell ref="Y1177:AA1177"/>
    <mergeCell ref="AF1177:AH1177"/>
    <mergeCell ref="AB1177:AE1177"/>
    <mergeCell ref="F1134:F1135"/>
    <mergeCell ref="J1172:K1173"/>
    <mergeCell ref="H1172:I1173"/>
    <mergeCell ref="D1172:E1173"/>
    <mergeCell ref="B1172:C1173"/>
    <mergeCell ref="C1171:D1171"/>
    <mergeCell ref="B1174:C1174"/>
    <mergeCell ref="F1170:F1171"/>
    <mergeCell ref="J1170:K1171"/>
    <mergeCell ref="H1170:I1171"/>
    <mergeCell ref="AF1170:AG1171"/>
    <mergeCell ref="L1172:M1173"/>
    <mergeCell ref="AL1172:AM1173"/>
    <mergeCell ref="AJ1172:AK1173"/>
    <mergeCell ref="AH1172:AI1173"/>
    <mergeCell ref="AF1172:AG1173"/>
    <mergeCell ref="AD1170:AE1171"/>
    <mergeCell ref="AH1075:AI1076"/>
    <mergeCell ref="BD1075:BE1076"/>
    <mergeCell ref="BB1075:BC1076"/>
    <mergeCell ref="AZ1075:BA1076"/>
    <mergeCell ref="AX1075:AY1076"/>
    <mergeCell ref="AP1138:AQ1139"/>
    <mergeCell ref="AN1138:AO1139"/>
    <mergeCell ref="AV1138:AW1139"/>
    <mergeCell ref="AT1075:AU1076"/>
    <mergeCell ref="AH1073:AI1074"/>
    <mergeCell ref="BD1073:BE1074"/>
    <mergeCell ref="BB1073:BC1074"/>
    <mergeCell ref="AZ1073:BA1074"/>
    <mergeCell ref="AX1073:AY1074"/>
    <mergeCell ref="AV1073:AW1074"/>
    <mergeCell ref="AT1073:AU1074"/>
    <mergeCell ref="V1087:W1088"/>
    <mergeCell ref="R1087:S1088"/>
    <mergeCell ref="P1087:Q1088"/>
    <mergeCell ref="R1091:S1092"/>
    <mergeCell ref="P1091:Q1092"/>
    <mergeCell ref="N1091:O1092"/>
    <mergeCell ref="L1091:M1092"/>
    <mergeCell ref="J1091:K1092"/>
    <mergeCell ref="H1091:I1092"/>
    <mergeCell ref="AF1091:AG1092"/>
    <mergeCell ref="AD1091:AE1092"/>
    <mergeCell ref="AB1091:AC1092"/>
    <mergeCell ref="Z1091:AA1092"/>
    <mergeCell ref="X1091:Y1092"/>
    <mergeCell ref="X1077:Y1078"/>
    <mergeCell ref="T1077:U1078"/>
    <mergeCell ref="AR1077:AS1078"/>
    <mergeCell ref="AP1077:AQ1078"/>
    <mergeCell ref="AN1077:AO1078"/>
    <mergeCell ref="AL1077:AM1078"/>
    <mergeCell ref="AJ1077:AK1078"/>
    <mergeCell ref="AH1077:AI1078"/>
    <mergeCell ref="BD1077:BE1078"/>
    <mergeCell ref="BB1077:BC1078"/>
    <mergeCell ref="AX1091:AY1092"/>
    <mergeCell ref="AV1091:AW1092"/>
    <mergeCell ref="AT1091:AU1092"/>
    <mergeCell ref="BD1097:BE1098"/>
    <mergeCell ref="BB1097:BC1098"/>
    <mergeCell ref="AZ1097:BA1098"/>
    <mergeCell ref="AX1097:AY1098"/>
    <mergeCell ref="AV1097:AW1098"/>
    <mergeCell ref="AT1097:AU1098"/>
    <mergeCell ref="BC1121:BP1121"/>
    <mergeCell ref="BK1120:BM1120"/>
    <mergeCell ref="BG1120:BI1120"/>
    <mergeCell ref="BB1120:BF1120"/>
    <mergeCell ref="L1087:M1088"/>
    <mergeCell ref="J1087:K1088"/>
    <mergeCell ref="H1087:I1088"/>
    <mergeCell ref="V1132:W1133"/>
    <mergeCell ref="V1134:W1135"/>
    <mergeCell ref="V1136:W1137"/>
    <mergeCell ref="V1138:W1139"/>
    <mergeCell ref="B1077:B1078"/>
    <mergeCell ref="C1078:D1078"/>
    <mergeCell ref="X1079:Y1080"/>
    <mergeCell ref="T1079:U1080"/>
    <mergeCell ref="AR1079:AS1080"/>
    <mergeCell ref="AP1079:AQ1080"/>
    <mergeCell ref="AN1079:AO1080"/>
    <mergeCell ref="AL1079:AM1080"/>
    <mergeCell ref="AJ1079:AK1080"/>
    <mergeCell ref="AH1079:AI1080"/>
    <mergeCell ref="BD1079:BE1080"/>
    <mergeCell ref="BB1079:BC1080"/>
    <mergeCell ref="AZ1079:BA1080"/>
    <mergeCell ref="AR1140:AS1141"/>
    <mergeCell ref="AP1140:AQ1141"/>
    <mergeCell ref="AN1140:AO1141"/>
    <mergeCell ref="P1136:Q1137"/>
    <mergeCell ref="N1136:O1137"/>
    <mergeCell ref="AX1079:AY1080"/>
    <mergeCell ref="AB1140:AC1141"/>
    <mergeCell ref="R1138:S1139"/>
    <mergeCell ref="X1140:Y1141"/>
    <mergeCell ref="AT1140:AU1141"/>
    <mergeCell ref="L1162:M1163"/>
    <mergeCell ref="J1162:K1163"/>
    <mergeCell ref="H1162:I1163"/>
    <mergeCell ref="Z1160:AA1161"/>
    <mergeCell ref="AJ1158:AK1159"/>
    <mergeCell ref="AH1158:AI1159"/>
    <mergeCell ref="AF1158:AG1159"/>
    <mergeCell ref="AD1158:AE1159"/>
    <mergeCell ref="AB1158:AC1159"/>
    <mergeCell ref="AT1072:AU1072"/>
    <mergeCell ref="AR1072:AS1072"/>
    <mergeCell ref="AP1072:AQ1072"/>
    <mergeCell ref="F1073:F1074"/>
    <mergeCell ref="E1073:E1074"/>
    <mergeCell ref="C1073:D1073"/>
    <mergeCell ref="L1156:M1157"/>
    <mergeCell ref="J1156:K1157"/>
    <mergeCell ref="X1142:Y1143"/>
    <mergeCell ref="AR1162:AS1163"/>
    <mergeCell ref="AP1162:AQ1163"/>
    <mergeCell ref="AN1162:AO1163"/>
    <mergeCell ref="AR1154:AS1155"/>
    <mergeCell ref="AP1154:AQ1155"/>
    <mergeCell ref="AN1154:AO1155"/>
    <mergeCell ref="AR1156:AS1157"/>
    <mergeCell ref="AP1156:AQ1157"/>
    <mergeCell ref="AN1156:AO1157"/>
    <mergeCell ref="L1160:M1161"/>
    <mergeCell ref="J1160:K1161"/>
    <mergeCell ref="H1160:I1161"/>
    <mergeCell ref="G1160:G1161"/>
    <mergeCell ref="E1156:E1157"/>
    <mergeCell ref="C1156:D1156"/>
    <mergeCell ref="C1157:D1157"/>
    <mergeCell ref="E1154:E1155"/>
    <mergeCell ref="C1154:D1154"/>
    <mergeCell ref="AJ1154:AK1155"/>
    <mergeCell ref="AH1154:AI1155"/>
    <mergeCell ref="AF1154:AG1155"/>
    <mergeCell ref="AD1154:AE1155"/>
    <mergeCell ref="AB1154:AC1155"/>
    <mergeCell ref="AG1068:AJ1068"/>
    <mergeCell ref="E1068:AE1068"/>
    <mergeCell ref="AD1071:AI1071"/>
    <mergeCell ref="AB1071:AC1072"/>
    <mergeCell ref="Z1071:AA1072"/>
    <mergeCell ref="X1071:Y1072"/>
    <mergeCell ref="P1071:U1071"/>
    <mergeCell ref="J1071:O1071"/>
    <mergeCell ref="T1072:U1072"/>
    <mergeCell ref="BN1071:BP1072"/>
    <mergeCell ref="BH1071:BM1071"/>
    <mergeCell ref="BB1071:BG1071"/>
    <mergeCell ref="AV1071:BA1071"/>
    <mergeCell ref="AP1071:AU1071"/>
    <mergeCell ref="AJ1071:AO1071"/>
    <mergeCell ref="R1072:S1072"/>
    <mergeCell ref="P1072:Q1072"/>
    <mergeCell ref="N1072:O1072"/>
    <mergeCell ref="L1072:M1072"/>
    <mergeCell ref="J1072:K1072"/>
    <mergeCell ref="AN1072:AO1072"/>
    <mergeCell ref="AL1072:AM1072"/>
    <mergeCell ref="AJ1072:AK1072"/>
    <mergeCell ref="AH1072:AI1072"/>
    <mergeCell ref="BN1081:BP1082"/>
    <mergeCell ref="BL1073:BM1074"/>
    <mergeCell ref="BJ1073:BK1074"/>
    <mergeCell ref="BH1073:BI1074"/>
    <mergeCell ref="BF1075:BG1076"/>
    <mergeCell ref="R1077:S1078"/>
    <mergeCell ref="P1077:Q1078"/>
    <mergeCell ref="N1077:O1078"/>
    <mergeCell ref="L1077:M1078"/>
    <mergeCell ref="J1077:K1078"/>
    <mergeCell ref="H1077:I1078"/>
    <mergeCell ref="AF1077:AG1078"/>
    <mergeCell ref="BF1073:BG1074"/>
    <mergeCell ref="R1075:S1076"/>
    <mergeCell ref="P1075:Q1076"/>
    <mergeCell ref="N1075:O1076"/>
    <mergeCell ref="L1075:M1076"/>
    <mergeCell ref="J1075:K1076"/>
    <mergeCell ref="BN1077:BP1078"/>
    <mergeCell ref="BJ1072:BK1072"/>
    <mergeCell ref="BH1072:BI1072"/>
    <mergeCell ref="BF1072:BG1072"/>
    <mergeCell ref="BD1072:BE1072"/>
    <mergeCell ref="BB1072:BC1072"/>
    <mergeCell ref="R1073:S1074"/>
    <mergeCell ref="P1073:Q1074"/>
    <mergeCell ref="N1073:O1074"/>
    <mergeCell ref="L1073:M1074"/>
    <mergeCell ref="J1073:K1074"/>
    <mergeCell ref="H1073:I1074"/>
    <mergeCell ref="H1075:I1076"/>
    <mergeCell ref="AF1075:AG1076"/>
    <mergeCell ref="AD1075:AE1076"/>
    <mergeCell ref="AB1075:AC1076"/>
    <mergeCell ref="Z1075:AA1076"/>
    <mergeCell ref="X1075:Y1076"/>
    <mergeCell ref="T1075:U1076"/>
    <mergeCell ref="AR1075:AS1076"/>
    <mergeCell ref="AP1075:AQ1076"/>
    <mergeCell ref="AN1075:AO1076"/>
    <mergeCell ref="C1080:D1080"/>
    <mergeCell ref="BN1079:BP1080"/>
    <mergeCell ref="BL1079:BM1080"/>
    <mergeCell ref="BJ1079:BK1080"/>
    <mergeCell ref="BH1079:BI1080"/>
    <mergeCell ref="BF1079:BG1080"/>
    <mergeCell ref="C1155:D1155"/>
    <mergeCell ref="T1146:U1147"/>
    <mergeCell ref="N1146:O1147"/>
    <mergeCell ref="F1144:F1145"/>
    <mergeCell ref="T1144:U1145"/>
    <mergeCell ref="AF1083:AG1084"/>
    <mergeCell ref="AD1083:AE1084"/>
    <mergeCell ref="AB1083:AC1084"/>
    <mergeCell ref="Z1083:AA1084"/>
    <mergeCell ref="X1083:Y1084"/>
    <mergeCell ref="T1083:U1084"/>
    <mergeCell ref="AR1083:AS1084"/>
    <mergeCell ref="AL1148:AM1149"/>
    <mergeCell ref="AJ1148:AK1149"/>
    <mergeCell ref="AH1148:AI1149"/>
    <mergeCell ref="T1150:U1151"/>
    <mergeCell ref="R1150:S1151"/>
    <mergeCell ref="AT1144:AU1145"/>
    <mergeCell ref="C1077:D1077"/>
    <mergeCell ref="Z1138:AA1139"/>
    <mergeCell ref="X1138:Y1139"/>
    <mergeCell ref="X1136:Y1137"/>
    <mergeCell ref="AT1136:AU1137"/>
    <mergeCell ref="AR1136:AS1137"/>
    <mergeCell ref="AP1136:AQ1137"/>
    <mergeCell ref="AN1136:AO1137"/>
    <mergeCell ref="T1138:U1139"/>
    <mergeCell ref="N1138:O1139"/>
    <mergeCell ref="L1140:M1141"/>
    <mergeCell ref="J1140:K1141"/>
    <mergeCell ref="AV1152:AW1153"/>
    <mergeCell ref="AT1150:AU1151"/>
    <mergeCell ref="R1154:S1155"/>
    <mergeCell ref="Z1146:AA1147"/>
    <mergeCell ref="BN1154:BP1155"/>
    <mergeCell ref="BL1154:BM1155"/>
    <mergeCell ref="BJ1154:BK1155"/>
    <mergeCell ref="BH1154:BI1155"/>
    <mergeCell ref="BF1154:BG1155"/>
    <mergeCell ref="BD1154:BE1155"/>
    <mergeCell ref="G1150:G1151"/>
    <mergeCell ref="G1152:G1153"/>
    <mergeCell ref="G1154:G1155"/>
    <mergeCell ref="AR1144:AS1145"/>
    <mergeCell ref="AP1144:AQ1145"/>
    <mergeCell ref="AN1144:AO1145"/>
    <mergeCell ref="X1144:Y1145"/>
    <mergeCell ref="AL1144:AM1145"/>
    <mergeCell ref="T1091:U1092"/>
    <mergeCell ref="AR1091:AS1092"/>
    <mergeCell ref="AP1091:AQ1092"/>
    <mergeCell ref="AN1091:AO1092"/>
    <mergeCell ref="AL1091:AM1092"/>
    <mergeCell ref="AJ1091:AK1092"/>
    <mergeCell ref="AH1091:AI1092"/>
    <mergeCell ref="BD1091:BE1092"/>
    <mergeCell ref="BB1091:BC1092"/>
    <mergeCell ref="AZ1091:BA1092"/>
    <mergeCell ref="F1075:F1076"/>
    <mergeCell ref="AV1075:AW1076"/>
    <mergeCell ref="Z1081:AA1082"/>
    <mergeCell ref="X1081:Y1082"/>
    <mergeCell ref="T1081:U1082"/>
    <mergeCell ref="AR1081:AS1082"/>
    <mergeCell ref="AP1081:AQ1082"/>
    <mergeCell ref="AN1081:AO1082"/>
    <mergeCell ref="AL1081:AM1082"/>
    <mergeCell ref="AJ1081:AK1082"/>
    <mergeCell ref="AH1081:AI1082"/>
    <mergeCell ref="BD1081:BE1082"/>
    <mergeCell ref="BB1081:BC1082"/>
    <mergeCell ref="AZ1081:BA1082"/>
    <mergeCell ref="AX1081:AY1082"/>
    <mergeCell ref="AV1081:AW1082"/>
    <mergeCell ref="AT1081:AU1082"/>
    <mergeCell ref="F1079:F1080"/>
    <mergeCell ref="E1079:E1080"/>
    <mergeCell ref="C1079:D1079"/>
    <mergeCell ref="R1081:S1082"/>
    <mergeCell ref="P1081:Q1082"/>
    <mergeCell ref="N1081:O1082"/>
    <mergeCell ref="L1081:M1082"/>
    <mergeCell ref="J1081:K1082"/>
    <mergeCell ref="H1081:I1082"/>
    <mergeCell ref="AF1081:AG1082"/>
    <mergeCell ref="AD1081:AE1082"/>
    <mergeCell ref="AB1081:AC1082"/>
    <mergeCell ref="V1079:W1080"/>
    <mergeCell ref="C1074:D1074"/>
    <mergeCell ref="BN1073:BP1074"/>
    <mergeCell ref="AP1083:AQ1084"/>
    <mergeCell ref="AN1083:AO1084"/>
    <mergeCell ref="AL1083:AM1084"/>
    <mergeCell ref="AJ1083:AK1084"/>
    <mergeCell ref="AH1083:AI1084"/>
    <mergeCell ref="BD1083:BE1084"/>
    <mergeCell ref="BB1083:BC1084"/>
    <mergeCell ref="AZ1083:BA1084"/>
    <mergeCell ref="AX1083:AY1084"/>
    <mergeCell ref="AV1083:AW1084"/>
    <mergeCell ref="AT1083:AU1084"/>
    <mergeCell ref="F1081:F1082"/>
    <mergeCell ref="E1081:E1082"/>
    <mergeCell ref="C1081:D1081"/>
    <mergeCell ref="BL1077:BM1078"/>
    <mergeCell ref="BJ1077:BK1078"/>
    <mergeCell ref="BH1077:BI1078"/>
    <mergeCell ref="BF1077:BG1078"/>
    <mergeCell ref="R1079:S1080"/>
    <mergeCell ref="P1079:Q1080"/>
    <mergeCell ref="N1079:O1080"/>
    <mergeCell ref="L1079:M1080"/>
    <mergeCell ref="J1079:K1080"/>
    <mergeCell ref="H1079:I1080"/>
    <mergeCell ref="AF1079:AG1080"/>
    <mergeCell ref="AD1079:AE1080"/>
    <mergeCell ref="AB1079:AC1080"/>
    <mergeCell ref="Z1079:AA1080"/>
    <mergeCell ref="AV1079:AW1080"/>
    <mergeCell ref="AT1079:AU1080"/>
    <mergeCell ref="F1077:F1078"/>
    <mergeCell ref="E1077:E1078"/>
    <mergeCell ref="B1085:B1086"/>
    <mergeCell ref="C1084:D1084"/>
    <mergeCell ref="BN1083:BP1084"/>
    <mergeCell ref="BL1083:BM1084"/>
    <mergeCell ref="BJ1083:BK1084"/>
    <mergeCell ref="BH1083:BI1084"/>
    <mergeCell ref="BF1083:BG1084"/>
    <mergeCell ref="R1085:S1086"/>
    <mergeCell ref="P1085:Q1086"/>
    <mergeCell ref="N1085:O1086"/>
    <mergeCell ref="L1085:M1086"/>
    <mergeCell ref="J1085:K1086"/>
    <mergeCell ref="H1085:I1086"/>
    <mergeCell ref="AF1085:AG1086"/>
    <mergeCell ref="AD1085:AE1086"/>
    <mergeCell ref="AB1085:AC1086"/>
    <mergeCell ref="Z1085:AA1086"/>
    <mergeCell ref="X1085:Y1086"/>
    <mergeCell ref="T1085:U1086"/>
    <mergeCell ref="AR1085:AS1086"/>
    <mergeCell ref="AP1085:AQ1086"/>
    <mergeCell ref="AN1085:AO1086"/>
    <mergeCell ref="AL1085:AM1086"/>
    <mergeCell ref="AJ1085:AK1086"/>
    <mergeCell ref="AH1085:AI1086"/>
    <mergeCell ref="BD1085:BE1086"/>
    <mergeCell ref="BB1085:BC1086"/>
    <mergeCell ref="AZ1085:BA1086"/>
    <mergeCell ref="AX1085:AY1086"/>
    <mergeCell ref="AV1085:AW1086"/>
    <mergeCell ref="AT1085:AU1086"/>
    <mergeCell ref="F1083:F1084"/>
    <mergeCell ref="E1083:E1084"/>
    <mergeCell ref="C1083:D1083"/>
    <mergeCell ref="B1083:B1084"/>
    <mergeCell ref="C1086:D1086"/>
    <mergeCell ref="BN1085:BP1086"/>
    <mergeCell ref="BL1085:BM1086"/>
    <mergeCell ref="BJ1085:BK1086"/>
    <mergeCell ref="BH1085:BI1086"/>
    <mergeCell ref="BF1085:BG1086"/>
    <mergeCell ref="H1083:I1084"/>
    <mergeCell ref="B1081:B1082"/>
    <mergeCell ref="V1081:W1082"/>
    <mergeCell ref="V1083:W1084"/>
    <mergeCell ref="AF1087:AG1088"/>
    <mergeCell ref="AD1087:AE1088"/>
    <mergeCell ref="AB1087:AC1088"/>
    <mergeCell ref="Z1087:AA1088"/>
    <mergeCell ref="X1087:Y1088"/>
    <mergeCell ref="T1087:U1088"/>
    <mergeCell ref="AR1087:AS1088"/>
    <mergeCell ref="AP1087:AQ1088"/>
    <mergeCell ref="AN1087:AO1088"/>
    <mergeCell ref="AL1087:AM1088"/>
    <mergeCell ref="AJ1087:AK1088"/>
    <mergeCell ref="AH1087:AI1088"/>
    <mergeCell ref="BD1087:BE1088"/>
    <mergeCell ref="BB1087:BC1088"/>
    <mergeCell ref="AZ1087:BA1088"/>
    <mergeCell ref="AX1087:AY1088"/>
    <mergeCell ref="AV1087:AW1088"/>
    <mergeCell ref="AT1087:AU1088"/>
    <mergeCell ref="F1085:F1086"/>
    <mergeCell ref="E1085:E1086"/>
    <mergeCell ref="C1085:D1085"/>
    <mergeCell ref="B1089:B1090"/>
    <mergeCell ref="C1088:D1088"/>
    <mergeCell ref="BL1087:BM1088"/>
    <mergeCell ref="BJ1087:BK1088"/>
    <mergeCell ref="BH1087:BI1088"/>
    <mergeCell ref="BF1087:BG1088"/>
    <mergeCell ref="R1089:S1090"/>
    <mergeCell ref="P1089:Q1090"/>
    <mergeCell ref="N1089:O1090"/>
    <mergeCell ref="L1089:M1090"/>
    <mergeCell ref="J1089:K1090"/>
    <mergeCell ref="H1089:I1090"/>
    <mergeCell ref="AF1089:AG1090"/>
    <mergeCell ref="AD1089:AE1090"/>
    <mergeCell ref="AB1089:AC1090"/>
    <mergeCell ref="Z1089:AA1090"/>
    <mergeCell ref="X1089:Y1090"/>
    <mergeCell ref="T1089:U1090"/>
    <mergeCell ref="AR1089:AS1090"/>
    <mergeCell ref="AP1089:AQ1090"/>
    <mergeCell ref="AN1089:AO1090"/>
    <mergeCell ref="AL1089:AM1090"/>
    <mergeCell ref="AJ1089:AK1090"/>
    <mergeCell ref="AH1089:AI1090"/>
    <mergeCell ref="BD1089:BE1090"/>
    <mergeCell ref="BB1089:BC1090"/>
    <mergeCell ref="AZ1089:BA1090"/>
    <mergeCell ref="AX1089:AY1090"/>
    <mergeCell ref="AV1089:AW1090"/>
    <mergeCell ref="AT1089:AU1090"/>
    <mergeCell ref="F1087:F1088"/>
    <mergeCell ref="E1087:E1088"/>
    <mergeCell ref="C1087:D1087"/>
    <mergeCell ref="B1087:B1088"/>
    <mergeCell ref="C1090:D1090"/>
    <mergeCell ref="BL1089:BM1090"/>
    <mergeCell ref="BJ1089:BK1090"/>
    <mergeCell ref="BH1089:BI1090"/>
    <mergeCell ref="BF1089:BG1090"/>
    <mergeCell ref="V1085:W1086"/>
    <mergeCell ref="F1089:F1090"/>
    <mergeCell ref="E1089:E1090"/>
    <mergeCell ref="C1089:D1089"/>
    <mergeCell ref="B1093:B1094"/>
    <mergeCell ref="C1092:D1092"/>
    <mergeCell ref="BN1091:BP1092"/>
    <mergeCell ref="BL1091:BM1092"/>
    <mergeCell ref="BJ1091:BK1092"/>
    <mergeCell ref="BH1091:BI1092"/>
    <mergeCell ref="BF1091:BG1092"/>
    <mergeCell ref="R1093:S1094"/>
    <mergeCell ref="P1093:Q1094"/>
    <mergeCell ref="N1093:O1094"/>
    <mergeCell ref="L1093:M1094"/>
    <mergeCell ref="J1093:K1094"/>
    <mergeCell ref="H1093:I1094"/>
    <mergeCell ref="AF1093:AG1094"/>
    <mergeCell ref="AD1093:AE1094"/>
    <mergeCell ref="AB1093:AC1094"/>
    <mergeCell ref="Z1093:AA1094"/>
    <mergeCell ref="X1093:Y1094"/>
    <mergeCell ref="T1093:U1094"/>
    <mergeCell ref="AR1093:AS1094"/>
    <mergeCell ref="AP1093:AQ1094"/>
    <mergeCell ref="AN1093:AO1094"/>
    <mergeCell ref="AL1093:AM1094"/>
    <mergeCell ref="AJ1093:AK1094"/>
    <mergeCell ref="AH1093:AI1094"/>
    <mergeCell ref="BD1093:BE1094"/>
    <mergeCell ref="BB1093:BC1094"/>
    <mergeCell ref="AZ1093:BA1094"/>
    <mergeCell ref="AX1093:AY1094"/>
    <mergeCell ref="AV1093:AW1094"/>
    <mergeCell ref="AT1093:AU1094"/>
    <mergeCell ref="F1091:F1092"/>
    <mergeCell ref="E1091:E1092"/>
    <mergeCell ref="C1091:D1091"/>
    <mergeCell ref="B1091:B1092"/>
    <mergeCell ref="V1089:W1090"/>
    <mergeCell ref="V1091:W1092"/>
    <mergeCell ref="C1094:D1094"/>
    <mergeCell ref="BN1093:BP1094"/>
    <mergeCell ref="BL1093:BM1094"/>
    <mergeCell ref="BJ1093:BK1094"/>
    <mergeCell ref="BH1093:BI1094"/>
    <mergeCell ref="BF1093:BG1094"/>
    <mergeCell ref="R1095:S1096"/>
    <mergeCell ref="P1095:Q1096"/>
    <mergeCell ref="N1095:O1096"/>
    <mergeCell ref="L1095:M1096"/>
    <mergeCell ref="J1095:K1096"/>
    <mergeCell ref="H1095:I1096"/>
    <mergeCell ref="AF1095:AG1096"/>
    <mergeCell ref="AD1095:AE1096"/>
    <mergeCell ref="AB1095:AC1096"/>
    <mergeCell ref="Z1095:AA1096"/>
    <mergeCell ref="X1095:Y1096"/>
    <mergeCell ref="T1095:U1096"/>
    <mergeCell ref="AR1095:AS1096"/>
    <mergeCell ref="AP1095:AQ1096"/>
    <mergeCell ref="AN1095:AO1096"/>
    <mergeCell ref="AL1095:AM1096"/>
    <mergeCell ref="AJ1095:AK1096"/>
    <mergeCell ref="AH1095:AI1096"/>
    <mergeCell ref="BD1095:BE1096"/>
    <mergeCell ref="BB1095:BC1096"/>
    <mergeCell ref="AZ1095:BA1096"/>
    <mergeCell ref="AX1095:AY1096"/>
    <mergeCell ref="AV1095:AW1096"/>
    <mergeCell ref="AT1095:AU1096"/>
    <mergeCell ref="F1093:F1094"/>
    <mergeCell ref="E1093:E1094"/>
    <mergeCell ref="C1093:D1093"/>
    <mergeCell ref="G1095:G1096"/>
    <mergeCell ref="C1096:D1096"/>
    <mergeCell ref="BN1095:BP1096"/>
    <mergeCell ref="BL1095:BM1096"/>
    <mergeCell ref="BJ1095:BK1096"/>
    <mergeCell ref="BH1095:BI1096"/>
    <mergeCell ref="BF1095:BG1096"/>
    <mergeCell ref="B1101:B1102"/>
    <mergeCell ref="C1100:D1100"/>
    <mergeCell ref="B1097:B1098"/>
    <mergeCell ref="B1095:B1096"/>
    <mergeCell ref="C1098:D1098"/>
    <mergeCell ref="BN1099:BP1100"/>
    <mergeCell ref="BL1099:BM1100"/>
    <mergeCell ref="BJ1099:BK1100"/>
    <mergeCell ref="BH1099:BI1100"/>
    <mergeCell ref="BF1099:BG1100"/>
    <mergeCell ref="R1101:S1102"/>
    <mergeCell ref="P1101:Q1102"/>
    <mergeCell ref="N1101:O1102"/>
    <mergeCell ref="L1101:M1102"/>
    <mergeCell ref="J1101:K1102"/>
    <mergeCell ref="H1101:I1102"/>
    <mergeCell ref="AF1101:AG1102"/>
    <mergeCell ref="AD1101:AE1102"/>
    <mergeCell ref="AB1101:AC1102"/>
    <mergeCell ref="Z1101:AA1102"/>
    <mergeCell ref="X1101:Y1102"/>
    <mergeCell ref="T1101:U1102"/>
    <mergeCell ref="AR1101:AS1102"/>
    <mergeCell ref="AP1101:AQ1102"/>
    <mergeCell ref="AN1101:AO1102"/>
    <mergeCell ref="AL1101:AM1102"/>
    <mergeCell ref="AJ1101:AK1102"/>
    <mergeCell ref="AH1101:AI1102"/>
    <mergeCell ref="BD1101:BE1102"/>
    <mergeCell ref="BB1101:BC1102"/>
    <mergeCell ref="AZ1101:BA1102"/>
    <mergeCell ref="AX1101:AY1102"/>
    <mergeCell ref="AV1101:AW1102"/>
    <mergeCell ref="AT1101:AU1102"/>
    <mergeCell ref="F1099:F1100"/>
    <mergeCell ref="E1099:E1100"/>
    <mergeCell ref="C1099:D1099"/>
    <mergeCell ref="B1099:B1100"/>
    <mergeCell ref="C1102:D1102"/>
    <mergeCell ref="BN1101:BP1102"/>
    <mergeCell ref="BN1097:BP1098"/>
    <mergeCell ref="BL1097:BM1098"/>
    <mergeCell ref="BJ1097:BK1098"/>
    <mergeCell ref="BH1097:BI1098"/>
    <mergeCell ref="BF1097:BG1098"/>
    <mergeCell ref="G1097:G1098"/>
    <mergeCell ref="R1097:S1098"/>
    <mergeCell ref="P1097:Q1098"/>
    <mergeCell ref="N1097:O1098"/>
    <mergeCell ref="L1097:M1098"/>
    <mergeCell ref="J1097:K1098"/>
    <mergeCell ref="H1097:I1098"/>
    <mergeCell ref="AF1097:AG1098"/>
    <mergeCell ref="AD1097:AE1098"/>
    <mergeCell ref="AB1097:AC1098"/>
    <mergeCell ref="Z1097:AA1098"/>
    <mergeCell ref="X1097:Y1098"/>
    <mergeCell ref="T1097:U1098"/>
    <mergeCell ref="AR1097:AS1098"/>
    <mergeCell ref="AP1097:AQ1098"/>
    <mergeCell ref="AN1097:AO1098"/>
    <mergeCell ref="AL1097:AM1098"/>
    <mergeCell ref="AJ1097:AK1098"/>
    <mergeCell ref="AH1097:AI1098"/>
    <mergeCell ref="J1103:K1104"/>
    <mergeCell ref="H1103:I1104"/>
    <mergeCell ref="AF1103:AG1104"/>
    <mergeCell ref="AD1103:AE1104"/>
    <mergeCell ref="AB1103:AC1104"/>
    <mergeCell ref="Z1103:AA1104"/>
    <mergeCell ref="X1103:Y1104"/>
    <mergeCell ref="T1103:U1104"/>
    <mergeCell ref="AR1103:AS1104"/>
    <mergeCell ref="AP1103:AQ1104"/>
    <mergeCell ref="AN1103:AO1104"/>
    <mergeCell ref="AL1103:AM1104"/>
    <mergeCell ref="AJ1103:AK1104"/>
    <mergeCell ref="AH1103:AI1104"/>
    <mergeCell ref="BD1103:BE1104"/>
    <mergeCell ref="BB1103:BC1104"/>
    <mergeCell ref="AZ1103:BA1104"/>
    <mergeCell ref="AX1103:AY1104"/>
    <mergeCell ref="AV1103:AW1104"/>
    <mergeCell ref="AT1103:AU1104"/>
    <mergeCell ref="F1095:F1096"/>
    <mergeCell ref="E1095:E1096"/>
    <mergeCell ref="C1095:D1095"/>
    <mergeCell ref="AF1099:AG1100"/>
    <mergeCell ref="AD1099:AE1100"/>
    <mergeCell ref="AB1099:AC1100"/>
    <mergeCell ref="Z1099:AA1100"/>
    <mergeCell ref="X1099:Y1100"/>
    <mergeCell ref="T1099:U1100"/>
    <mergeCell ref="AR1099:AS1100"/>
    <mergeCell ref="AP1099:AQ1100"/>
    <mergeCell ref="AN1099:AO1100"/>
    <mergeCell ref="AL1099:AM1100"/>
    <mergeCell ref="AJ1099:AK1100"/>
    <mergeCell ref="AH1099:AI1100"/>
    <mergeCell ref="BD1099:BE1100"/>
    <mergeCell ref="BB1099:BC1100"/>
    <mergeCell ref="AZ1099:BA1100"/>
    <mergeCell ref="AX1099:AY1100"/>
    <mergeCell ref="AV1099:AW1100"/>
    <mergeCell ref="AT1099:AU1100"/>
    <mergeCell ref="F1097:F1098"/>
    <mergeCell ref="E1097:E1098"/>
    <mergeCell ref="C1097:D1097"/>
    <mergeCell ref="AZ1109:BA1110"/>
    <mergeCell ref="AX1109:AY1110"/>
    <mergeCell ref="AV1109:AW1110"/>
    <mergeCell ref="AT1109:AU1110"/>
    <mergeCell ref="BN1105:BP1106"/>
    <mergeCell ref="BN1113:BP1114"/>
    <mergeCell ref="BL1113:BM1114"/>
    <mergeCell ref="BJ1113:BK1114"/>
    <mergeCell ref="BH1113:BI1114"/>
    <mergeCell ref="BF1113:BG1114"/>
    <mergeCell ref="BD1113:BE1114"/>
    <mergeCell ref="BB1113:BC1114"/>
    <mergeCell ref="AZ1113:BA1114"/>
    <mergeCell ref="AX1113:AY1114"/>
    <mergeCell ref="BN1111:BP1112"/>
    <mergeCell ref="BN1109:BP1110"/>
    <mergeCell ref="F1101:F1102"/>
    <mergeCell ref="E1101:E1102"/>
    <mergeCell ref="C1101:D1101"/>
    <mergeCell ref="B1105:B1106"/>
    <mergeCell ref="C1104:D1104"/>
    <mergeCell ref="BN1103:BP1104"/>
    <mergeCell ref="BL1103:BM1104"/>
    <mergeCell ref="BJ1103:BK1104"/>
    <mergeCell ref="BH1103:BI1104"/>
    <mergeCell ref="BF1103:BG1104"/>
    <mergeCell ref="R1105:S1106"/>
    <mergeCell ref="P1105:Q1106"/>
    <mergeCell ref="N1105:O1106"/>
    <mergeCell ref="L1105:M1106"/>
    <mergeCell ref="J1105:K1106"/>
    <mergeCell ref="H1105:I1106"/>
    <mergeCell ref="AF1105:AG1106"/>
    <mergeCell ref="AD1105:AE1106"/>
    <mergeCell ref="AB1105:AC1106"/>
    <mergeCell ref="Z1105:AA1106"/>
    <mergeCell ref="X1105:Y1106"/>
    <mergeCell ref="T1105:U1106"/>
    <mergeCell ref="AR1105:AS1106"/>
    <mergeCell ref="AP1105:AQ1106"/>
    <mergeCell ref="AN1105:AO1106"/>
    <mergeCell ref="AL1105:AM1106"/>
    <mergeCell ref="AJ1105:AK1106"/>
    <mergeCell ref="AH1105:AI1106"/>
    <mergeCell ref="BD1105:BE1106"/>
    <mergeCell ref="BB1105:BC1106"/>
    <mergeCell ref="AZ1105:BA1106"/>
    <mergeCell ref="AX1105:AY1106"/>
    <mergeCell ref="AV1105:AW1106"/>
    <mergeCell ref="AT1105:AU1106"/>
    <mergeCell ref="F1103:F1104"/>
    <mergeCell ref="E1103:E1104"/>
    <mergeCell ref="C1103:D1103"/>
    <mergeCell ref="B1103:B1104"/>
    <mergeCell ref="C1106:D1106"/>
    <mergeCell ref="BJ1105:BK1106"/>
    <mergeCell ref="BH1105:BI1106"/>
    <mergeCell ref="BF1105:BG1106"/>
    <mergeCell ref="BL1101:BM1102"/>
    <mergeCell ref="BJ1101:BK1102"/>
    <mergeCell ref="BH1101:BI1102"/>
    <mergeCell ref="BF1101:BG1102"/>
    <mergeCell ref="R1103:S1104"/>
    <mergeCell ref="P1103:Q1104"/>
    <mergeCell ref="B1113:C1114"/>
    <mergeCell ref="BL1109:BM1110"/>
    <mergeCell ref="BJ1109:BK1110"/>
    <mergeCell ref="BH1109:BI1110"/>
    <mergeCell ref="BF1109:BG1110"/>
    <mergeCell ref="R1111:S1112"/>
    <mergeCell ref="P1111:Q1112"/>
    <mergeCell ref="N1111:O1112"/>
    <mergeCell ref="L1111:M1112"/>
    <mergeCell ref="J1111:K1112"/>
    <mergeCell ref="H1111:I1112"/>
    <mergeCell ref="AF1111:AG1112"/>
    <mergeCell ref="AD1111:AE1112"/>
    <mergeCell ref="AB1111:AC1112"/>
    <mergeCell ref="Z1111:AA1112"/>
    <mergeCell ref="X1111:Y1112"/>
    <mergeCell ref="T1111:U1112"/>
    <mergeCell ref="AR1111:AS1112"/>
    <mergeCell ref="AP1111:AQ1112"/>
    <mergeCell ref="AN1111:AO1112"/>
    <mergeCell ref="AL1111:AM1112"/>
    <mergeCell ref="AJ1111:AK1112"/>
    <mergeCell ref="AH1111:AI1112"/>
    <mergeCell ref="BD1111:BE1112"/>
    <mergeCell ref="BB1111:BC1112"/>
    <mergeCell ref="AZ1111:BA1112"/>
    <mergeCell ref="AX1111:AY1112"/>
    <mergeCell ref="AV1111:AW1112"/>
    <mergeCell ref="AT1111:AU1112"/>
    <mergeCell ref="F1109:F1110"/>
    <mergeCell ref="E1109:E1110"/>
    <mergeCell ref="C1109:D1109"/>
    <mergeCell ref="C1112:D1112"/>
    <mergeCell ref="BL1111:BM1112"/>
    <mergeCell ref="BJ1111:BK1112"/>
    <mergeCell ref="BH1111:BI1112"/>
    <mergeCell ref="BF1111:BG1112"/>
    <mergeCell ref="F1111:F1112"/>
    <mergeCell ref="E1111:E1112"/>
    <mergeCell ref="C1111:D1111"/>
    <mergeCell ref="B1111:B1112"/>
    <mergeCell ref="C1110:D1110"/>
    <mergeCell ref="N1113:O1114"/>
    <mergeCell ref="L1113:M1114"/>
    <mergeCell ref="AJ1113:AK1114"/>
    <mergeCell ref="R1109:S1110"/>
    <mergeCell ref="P1109:Q1110"/>
    <mergeCell ref="N1109:O1110"/>
    <mergeCell ref="L1109:M1110"/>
    <mergeCell ref="J1109:K1110"/>
    <mergeCell ref="H1109:I1110"/>
    <mergeCell ref="AF1109:AG1110"/>
    <mergeCell ref="AD1109:AE1110"/>
    <mergeCell ref="AB1109:AC1110"/>
    <mergeCell ref="Z1109:AA1110"/>
    <mergeCell ref="X1109:Y1110"/>
    <mergeCell ref="T1109:U1110"/>
    <mergeCell ref="AR1109:AS1110"/>
    <mergeCell ref="AP1109:AQ1110"/>
    <mergeCell ref="AN1109:AO1110"/>
    <mergeCell ref="AL1109:AM1110"/>
    <mergeCell ref="AJ1109:AK1110"/>
    <mergeCell ref="AH1109:AI1110"/>
    <mergeCell ref="BD1109:BE1110"/>
    <mergeCell ref="R1014:S1015"/>
    <mergeCell ref="P1014:Q1015"/>
    <mergeCell ref="N1014:O1015"/>
    <mergeCell ref="AX1014:AY1015"/>
    <mergeCell ref="AV1014:AW1015"/>
    <mergeCell ref="AT1014:AU1015"/>
    <mergeCell ref="AR1014:AS1015"/>
    <mergeCell ref="AP1014:AQ1015"/>
    <mergeCell ref="AN1014:AO1015"/>
    <mergeCell ref="B1016:B1017"/>
    <mergeCell ref="C1015:D1015"/>
    <mergeCell ref="BL1014:BM1015"/>
    <mergeCell ref="BJ1014:BK1015"/>
    <mergeCell ref="BH1014:BI1015"/>
    <mergeCell ref="BF1014:BG1015"/>
    <mergeCell ref="BD1014:BE1015"/>
    <mergeCell ref="BB1014:BC1015"/>
    <mergeCell ref="AZ1014:BA1015"/>
    <mergeCell ref="L1016:M1017"/>
    <mergeCell ref="J1016:K1017"/>
    <mergeCell ref="H1016:I1017"/>
    <mergeCell ref="F1016:F1017"/>
    <mergeCell ref="E1016:E1017"/>
    <mergeCell ref="C1016:D1016"/>
    <mergeCell ref="Z1016:AA1017"/>
    <mergeCell ref="X1016:Y1017"/>
    <mergeCell ref="T1016:U1017"/>
    <mergeCell ref="R1016:S1017"/>
    <mergeCell ref="P1016:Q1017"/>
    <mergeCell ref="N1016:O1017"/>
    <mergeCell ref="AL1016:AM1017"/>
    <mergeCell ref="AB1012:AC1013"/>
    <mergeCell ref="AZ1013:BA1013"/>
    <mergeCell ref="AX1013:AY1013"/>
    <mergeCell ref="L1014:M1015"/>
    <mergeCell ref="J1014:K1015"/>
    <mergeCell ref="AL1014:AM1015"/>
    <mergeCell ref="AJ1014:AK1015"/>
    <mergeCell ref="AH1014:AI1015"/>
    <mergeCell ref="AF1014:AG1015"/>
    <mergeCell ref="AD1014:AE1015"/>
    <mergeCell ref="AB1014:AC1015"/>
    <mergeCell ref="H1014:I1015"/>
    <mergeCell ref="F1014:F1015"/>
    <mergeCell ref="E1014:E1015"/>
    <mergeCell ref="C1014:D1014"/>
    <mergeCell ref="Z1014:AA1015"/>
    <mergeCell ref="X1014:Y1015"/>
    <mergeCell ref="T1014:U1015"/>
    <mergeCell ref="B1118:C1118"/>
    <mergeCell ref="AM1118:AP1118"/>
    <mergeCell ref="AJ1118:AL1118"/>
    <mergeCell ref="AF1118:AH1118"/>
    <mergeCell ref="AB1118:AE1118"/>
    <mergeCell ref="Y1118:AA1118"/>
    <mergeCell ref="B1120:C1120"/>
    <mergeCell ref="BK1118:BM1118"/>
    <mergeCell ref="BG1118:BI1118"/>
    <mergeCell ref="BB1118:BF1118"/>
    <mergeCell ref="AU1118:AW1118"/>
    <mergeCell ref="AQ1118:AS1118"/>
    <mergeCell ref="AM1120:AP1120"/>
    <mergeCell ref="AJ1120:AL1120"/>
    <mergeCell ref="AF1120:AH1120"/>
    <mergeCell ref="AB1120:AE1120"/>
    <mergeCell ref="Y1120:AA1120"/>
    <mergeCell ref="J1113:K1114"/>
    <mergeCell ref="H1113:I1114"/>
    <mergeCell ref="D1113:E1114"/>
    <mergeCell ref="X1113:Y1114"/>
    <mergeCell ref="T1113:U1114"/>
    <mergeCell ref="R1113:S1114"/>
    <mergeCell ref="P1113:Q1114"/>
    <mergeCell ref="AU1120:AW1120"/>
    <mergeCell ref="AQ1120:AS1120"/>
    <mergeCell ref="B1115:C1115"/>
    <mergeCell ref="D1115:E1116"/>
    <mergeCell ref="H1115:I1116"/>
    <mergeCell ref="C1105:D1105"/>
    <mergeCell ref="B1109:B1110"/>
    <mergeCell ref="C1108:D1108"/>
    <mergeCell ref="F1107:F1108"/>
    <mergeCell ref="E1107:E1108"/>
    <mergeCell ref="C1107:D1107"/>
    <mergeCell ref="B1107:B1108"/>
    <mergeCell ref="F1105:F1106"/>
    <mergeCell ref="E1105:E1106"/>
    <mergeCell ref="X1115:Y1116"/>
    <mergeCell ref="R1107:S1108"/>
    <mergeCell ref="P1107:Q1108"/>
    <mergeCell ref="N1107:O1108"/>
    <mergeCell ref="L1107:M1108"/>
    <mergeCell ref="J1107:K1108"/>
    <mergeCell ref="H1107:I1108"/>
    <mergeCell ref="AF1107:AG1108"/>
    <mergeCell ref="AD1107:AE1108"/>
    <mergeCell ref="AB1107:AC1108"/>
    <mergeCell ref="Z1107:AA1108"/>
    <mergeCell ref="X1107:Y1108"/>
    <mergeCell ref="T1107:U1108"/>
    <mergeCell ref="AR1107:AS1108"/>
    <mergeCell ref="AP1107:AQ1108"/>
    <mergeCell ref="AN1107:AO1108"/>
    <mergeCell ref="AL1107:AM1108"/>
    <mergeCell ref="AJ1107:AK1108"/>
    <mergeCell ref="AH1107:AI1108"/>
    <mergeCell ref="BD1107:BE1108"/>
    <mergeCell ref="BB1107:BC1108"/>
    <mergeCell ref="AZ1107:BA1108"/>
    <mergeCell ref="AX1107:AY1108"/>
    <mergeCell ref="AV1107:AW1108"/>
    <mergeCell ref="AT1107:AU1108"/>
    <mergeCell ref="BL1105:BM1106"/>
    <mergeCell ref="AF1020:AG1021"/>
    <mergeCell ref="AD1020:AE1021"/>
    <mergeCell ref="AB1020:AC1021"/>
    <mergeCell ref="AX1020:AY1021"/>
    <mergeCell ref="AV1020:AW1021"/>
    <mergeCell ref="AT1020:AU1021"/>
    <mergeCell ref="AR1020:AS1021"/>
    <mergeCell ref="AP1020:AQ1021"/>
    <mergeCell ref="AN1020:AO1021"/>
    <mergeCell ref="Z1018:AA1019"/>
    <mergeCell ref="X1018:Y1019"/>
    <mergeCell ref="T1018:U1019"/>
    <mergeCell ref="R1018:S1019"/>
    <mergeCell ref="P1018:Q1019"/>
    <mergeCell ref="AZ1020:BA1021"/>
    <mergeCell ref="G1020:G1021"/>
    <mergeCell ref="B1022:B1023"/>
    <mergeCell ref="C1021:D1021"/>
    <mergeCell ref="BN1020:BP1021"/>
    <mergeCell ref="BL1020:BM1021"/>
    <mergeCell ref="BJ1020:BK1021"/>
    <mergeCell ref="BH1020:BI1021"/>
    <mergeCell ref="BF1020:BG1021"/>
    <mergeCell ref="BD1020:BE1021"/>
    <mergeCell ref="BB1020:BC1021"/>
    <mergeCell ref="AG1009:AJ1009"/>
    <mergeCell ref="E1009:AE1009"/>
    <mergeCell ref="C1009:D1009"/>
    <mergeCell ref="H1012:I1013"/>
    <mergeCell ref="C1012:D1013"/>
    <mergeCell ref="B1012:B1013"/>
    <mergeCell ref="J1013:K1013"/>
    <mergeCell ref="N1013:O1013"/>
    <mergeCell ref="L1013:M1013"/>
    <mergeCell ref="J1012:O1012"/>
    <mergeCell ref="BH1012:BM1012"/>
    <mergeCell ref="BB1012:BG1012"/>
    <mergeCell ref="AV1012:BA1012"/>
    <mergeCell ref="AP1012:AU1012"/>
    <mergeCell ref="AJ1012:AO1012"/>
    <mergeCell ref="AJ1013:AK1013"/>
    <mergeCell ref="AV1013:AW1013"/>
    <mergeCell ref="AT1013:AU1013"/>
    <mergeCell ref="AR1013:AS1013"/>
    <mergeCell ref="AP1013:AQ1013"/>
    <mergeCell ref="T1013:U1013"/>
    <mergeCell ref="R1013:S1013"/>
    <mergeCell ref="P1013:Q1013"/>
    <mergeCell ref="AH1013:AI1013"/>
    <mergeCell ref="AF1013:AG1013"/>
    <mergeCell ref="AD1013:AE1013"/>
    <mergeCell ref="Z1012:AA1013"/>
    <mergeCell ref="X1012:Y1013"/>
    <mergeCell ref="P1012:U1012"/>
    <mergeCell ref="AD1012:AI1012"/>
    <mergeCell ref="AN1013:AO1013"/>
    <mergeCell ref="AL1013:AM1013"/>
    <mergeCell ref="B1014:B1015"/>
    <mergeCell ref="BL1013:BM1013"/>
    <mergeCell ref="BJ1013:BK1013"/>
    <mergeCell ref="BH1013:BI1013"/>
    <mergeCell ref="BF1013:BG1013"/>
    <mergeCell ref="BD1013:BE1013"/>
    <mergeCell ref="BB1013:BC1013"/>
    <mergeCell ref="Z1022:AA1023"/>
    <mergeCell ref="X1022:Y1023"/>
    <mergeCell ref="T1022:U1023"/>
    <mergeCell ref="R1022:S1023"/>
    <mergeCell ref="P1022:Q1023"/>
    <mergeCell ref="N1022:O1023"/>
    <mergeCell ref="AL1022:AM1023"/>
    <mergeCell ref="AJ1022:AK1023"/>
    <mergeCell ref="AH1022:AI1023"/>
    <mergeCell ref="AF1022:AG1023"/>
    <mergeCell ref="AD1022:AE1023"/>
    <mergeCell ref="AB1022:AC1023"/>
    <mergeCell ref="AX1022:AY1023"/>
    <mergeCell ref="AV1022:AW1023"/>
    <mergeCell ref="AT1022:AU1023"/>
    <mergeCell ref="AR1022:AS1023"/>
    <mergeCell ref="AP1022:AQ1023"/>
    <mergeCell ref="AN1022:AO1023"/>
    <mergeCell ref="C1023:D1023"/>
    <mergeCell ref="BN1022:BP1023"/>
    <mergeCell ref="BL1022:BM1023"/>
    <mergeCell ref="BJ1022:BK1023"/>
    <mergeCell ref="BH1022:BI1023"/>
    <mergeCell ref="BF1022:BG1023"/>
    <mergeCell ref="BD1022:BE1023"/>
    <mergeCell ref="BB1022:BC1023"/>
    <mergeCell ref="AZ1022:BA1023"/>
    <mergeCell ref="G1022:G1023"/>
    <mergeCell ref="AL1018:AM1019"/>
    <mergeCell ref="AJ1018:AK1019"/>
    <mergeCell ref="AH1018:AI1019"/>
    <mergeCell ref="AF1018:AG1019"/>
    <mergeCell ref="AD1018:AE1019"/>
    <mergeCell ref="AB1018:AC1019"/>
    <mergeCell ref="AX1018:AY1019"/>
    <mergeCell ref="AV1018:AW1019"/>
    <mergeCell ref="AT1018:AU1019"/>
    <mergeCell ref="AR1018:AS1019"/>
    <mergeCell ref="AP1018:AQ1019"/>
    <mergeCell ref="AN1018:AO1019"/>
    <mergeCell ref="C1019:D1019"/>
    <mergeCell ref="BN1018:BP1019"/>
    <mergeCell ref="BL1018:BM1019"/>
    <mergeCell ref="BJ1018:BK1019"/>
    <mergeCell ref="BH1018:BI1019"/>
    <mergeCell ref="BF1018:BG1019"/>
    <mergeCell ref="BD1018:BE1019"/>
    <mergeCell ref="BB1018:BC1019"/>
    <mergeCell ref="AZ1018:BA1019"/>
    <mergeCell ref="L1020:M1021"/>
    <mergeCell ref="J1020:K1021"/>
    <mergeCell ref="H1020:I1021"/>
    <mergeCell ref="F1020:F1021"/>
    <mergeCell ref="E1020:E1021"/>
    <mergeCell ref="C1020:D1020"/>
    <mergeCell ref="Z1020:AA1021"/>
    <mergeCell ref="X1020:Y1021"/>
    <mergeCell ref="T1020:U1021"/>
    <mergeCell ref="R1020:S1021"/>
    <mergeCell ref="P1020:Q1021"/>
    <mergeCell ref="N1020:O1021"/>
    <mergeCell ref="AL1020:AM1021"/>
    <mergeCell ref="AJ1020:AK1021"/>
    <mergeCell ref="AH1020:AI1021"/>
    <mergeCell ref="Z1024:AA1025"/>
    <mergeCell ref="X1024:Y1025"/>
    <mergeCell ref="T1024:U1025"/>
    <mergeCell ref="R1024:S1025"/>
    <mergeCell ref="P1024:Q1025"/>
    <mergeCell ref="N1024:O1025"/>
    <mergeCell ref="AL1024:AM1025"/>
    <mergeCell ref="AJ1024:AK1025"/>
    <mergeCell ref="AH1024:AI1025"/>
    <mergeCell ref="AF1024:AG1025"/>
    <mergeCell ref="AD1024:AE1025"/>
    <mergeCell ref="AB1024:AC1025"/>
    <mergeCell ref="AX1024:AY1025"/>
    <mergeCell ref="AV1024:AW1025"/>
    <mergeCell ref="AT1024:AU1025"/>
    <mergeCell ref="AR1024:AS1025"/>
    <mergeCell ref="AP1024:AQ1025"/>
    <mergeCell ref="AN1024:AO1025"/>
    <mergeCell ref="B1026:B1027"/>
    <mergeCell ref="C1025:D1025"/>
    <mergeCell ref="BN1024:BP1025"/>
    <mergeCell ref="BL1024:BM1025"/>
    <mergeCell ref="BJ1024:BK1025"/>
    <mergeCell ref="BH1024:BI1025"/>
    <mergeCell ref="BF1024:BG1025"/>
    <mergeCell ref="BD1024:BE1025"/>
    <mergeCell ref="BB1024:BC1025"/>
    <mergeCell ref="AZ1024:BA1025"/>
    <mergeCell ref="L1026:M1027"/>
    <mergeCell ref="J1026:K1027"/>
    <mergeCell ref="H1026:I1027"/>
    <mergeCell ref="F1026:F1027"/>
    <mergeCell ref="E1026:E1027"/>
    <mergeCell ref="C1026:D1026"/>
    <mergeCell ref="G1026:G1027"/>
    <mergeCell ref="Z1026:AA1027"/>
    <mergeCell ref="X1026:Y1027"/>
    <mergeCell ref="T1026:U1027"/>
    <mergeCell ref="R1026:S1027"/>
    <mergeCell ref="P1026:Q1027"/>
    <mergeCell ref="N1026:O1027"/>
    <mergeCell ref="AL1026:AM1027"/>
    <mergeCell ref="AJ1026:AK1027"/>
    <mergeCell ref="AH1026:AI1027"/>
    <mergeCell ref="AF1026:AG1027"/>
    <mergeCell ref="AD1026:AE1027"/>
    <mergeCell ref="AB1026:AC1027"/>
    <mergeCell ref="AX1026:AY1027"/>
    <mergeCell ref="AV1026:AW1027"/>
    <mergeCell ref="AT1026:AU1027"/>
    <mergeCell ref="AR1026:AS1027"/>
    <mergeCell ref="AP1026:AQ1027"/>
    <mergeCell ref="AN1026:AO1027"/>
    <mergeCell ref="B1024:B1025"/>
    <mergeCell ref="C1027:D1027"/>
    <mergeCell ref="BN1026:BP1027"/>
    <mergeCell ref="BL1026:BM1027"/>
    <mergeCell ref="BJ1026:BK1027"/>
    <mergeCell ref="BH1026:BI1027"/>
    <mergeCell ref="BF1026:BG1027"/>
    <mergeCell ref="BD1026:BE1027"/>
    <mergeCell ref="BB1026:BC1027"/>
    <mergeCell ref="AZ1026:BA1027"/>
    <mergeCell ref="L1024:M1025"/>
    <mergeCell ref="Z1028:AA1029"/>
    <mergeCell ref="X1028:Y1029"/>
    <mergeCell ref="T1028:U1029"/>
    <mergeCell ref="R1028:S1029"/>
    <mergeCell ref="P1028:Q1029"/>
    <mergeCell ref="N1028:O1029"/>
    <mergeCell ref="AL1028:AM1029"/>
    <mergeCell ref="AJ1028:AK1029"/>
    <mergeCell ref="AH1028:AI1029"/>
    <mergeCell ref="AF1028:AG1029"/>
    <mergeCell ref="AD1028:AE1029"/>
    <mergeCell ref="AB1028:AC1029"/>
    <mergeCell ref="AX1028:AY1029"/>
    <mergeCell ref="AV1028:AW1029"/>
    <mergeCell ref="AT1028:AU1029"/>
    <mergeCell ref="AR1028:AS1029"/>
    <mergeCell ref="AP1028:AQ1029"/>
    <mergeCell ref="AN1028:AO1029"/>
    <mergeCell ref="B1030:B1031"/>
    <mergeCell ref="C1029:D1029"/>
    <mergeCell ref="BN1028:BP1029"/>
    <mergeCell ref="BL1028:BM1029"/>
    <mergeCell ref="BJ1028:BK1029"/>
    <mergeCell ref="BH1028:BI1029"/>
    <mergeCell ref="BF1028:BG1029"/>
    <mergeCell ref="BD1028:BE1029"/>
    <mergeCell ref="BB1028:BC1029"/>
    <mergeCell ref="AZ1028:BA1029"/>
    <mergeCell ref="L1030:M1031"/>
    <mergeCell ref="J1030:K1031"/>
    <mergeCell ref="H1030:I1031"/>
    <mergeCell ref="F1030:F1031"/>
    <mergeCell ref="E1030:E1031"/>
    <mergeCell ref="C1030:D1030"/>
    <mergeCell ref="G1030:G1031"/>
    <mergeCell ref="Z1030:AA1031"/>
    <mergeCell ref="X1030:Y1031"/>
    <mergeCell ref="T1030:U1031"/>
    <mergeCell ref="R1030:S1031"/>
    <mergeCell ref="P1030:Q1031"/>
    <mergeCell ref="N1030:O1031"/>
    <mergeCell ref="AL1030:AM1031"/>
    <mergeCell ref="AJ1030:AK1031"/>
    <mergeCell ref="AH1030:AI1031"/>
    <mergeCell ref="AF1030:AG1031"/>
    <mergeCell ref="AD1030:AE1031"/>
    <mergeCell ref="AB1030:AC1031"/>
    <mergeCell ref="AX1030:AY1031"/>
    <mergeCell ref="AV1030:AW1031"/>
    <mergeCell ref="AT1030:AU1031"/>
    <mergeCell ref="AR1030:AS1031"/>
    <mergeCell ref="AP1030:AQ1031"/>
    <mergeCell ref="B1028:B1029"/>
    <mergeCell ref="C1031:D1031"/>
    <mergeCell ref="BN1030:BP1031"/>
    <mergeCell ref="BL1030:BM1031"/>
    <mergeCell ref="BJ1030:BK1031"/>
    <mergeCell ref="BH1030:BI1031"/>
    <mergeCell ref="BF1030:BG1031"/>
    <mergeCell ref="BD1030:BE1031"/>
    <mergeCell ref="BB1030:BC1031"/>
    <mergeCell ref="AZ1030:BA1031"/>
    <mergeCell ref="Z1032:AA1033"/>
    <mergeCell ref="X1032:Y1033"/>
    <mergeCell ref="T1032:U1033"/>
    <mergeCell ref="R1032:S1033"/>
    <mergeCell ref="P1032:Q1033"/>
    <mergeCell ref="N1032:O1033"/>
    <mergeCell ref="AL1032:AM1033"/>
    <mergeCell ref="AJ1032:AK1033"/>
    <mergeCell ref="AH1032:AI1033"/>
    <mergeCell ref="AF1032:AG1033"/>
    <mergeCell ref="AD1032:AE1033"/>
    <mergeCell ref="AB1032:AC1033"/>
    <mergeCell ref="AX1032:AY1033"/>
    <mergeCell ref="AV1032:AW1033"/>
    <mergeCell ref="AT1032:AU1033"/>
    <mergeCell ref="AR1032:AS1033"/>
    <mergeCell ref="AP1032:AQ1033"/>
    <mergeCell ref="AN1032:AO1033"/>
    <mergeCell ref="B1034:B1035"/>
    <mergeCell ref="C1033:D1033"/>
    <mergeCell ref="BN1032:BP1033"/>
    <mergeCell ref="BL1032:BM1033"/>
    <mergeCell ref="BJ1032:BK1033"/>
    <mergeCell ref="BH1032:BI1033"/>
    <mergeCell ref="BF1032:BG1033"/>
    <mergeCell ref="BD1032:BE1033"/>
    <mergeCell ref="BB1032:BC1033"/>
    <mergeCell ref="AZ1032:BA1033"/>
    <mergeCell ref="L1034:M1035"/>
    <mergeCell ref="J1034:K1035"/>
    <mergeCell ref="H1034:I1035"/>
    <mergeCell ref="F1034:F1035"/>
    <mergeCell ref="E1034:E1035"/>
    <mergeCell ref="C1034:D1034"/>
    <mergeCell ref="G1034:G1035"/>
    <mergeCell ref="Z1034:AA1035"/>
    <mergeCell ref="X1034:Y1035"/>
    <mergeCell ref="T1034:U1035"/>
    <mergeCell ref="R1034:S1035"/>
    <mergeCell ref="P1034:Q1035"/>
    <mergeCell ref="N1034:O1035"/>
    <mergeCell ref="AL1034:AM1035"/>
    <mergeCell ref="AJ1034:AK1035"/>
    <mergeCell ref="AH1034:AI1035"/>
    <mergeCell ref="AF1034:AG1035"/>
    <mergeCell ref="AD1034:AE1035"/>
    <mergeCell ref="AB1034:AC1035"/>
    <mergeCell ref="AX1034:AY1035"/>
    <mergeCell ref="AV1034:AW1035"/>
    <mergeCell ref="AT1034:AU1035"/>
    <mergeCell ref="AR1034:AS1035"/>
    <mergeCell ref="AP1034:AQ1035"/>
    <mergeCell ref="AN1034:AO1035"/>
    <mergeCell ref="B1032:B1033"/>
    <mergeCell ref="C1035:D1035"/>
    <mergeCell ref="BN1034:BP1035"/>
    <mergeCell ref="BL1034:BM1035"/>
    <mergeCell ref="BJ1034:BK1035"/>
    <mergeCell ref="BH1034:BI1035"/>
    <mergeCell ref="BF1034:BG1035"/>
    <mergeCell ref="BD1034:BE1035"/>
    <mergeCell ref="BB1034:BC1035"/>
    <mergeCell ref="AZ1034:BA1035"/>
    <mergeCell ref="BN1036:BP1037"/>
    <mergeCell ref="BL1036:BM1037"/>
    <mergeCell ref="BJ1036:BK1037"/>
    <mergeCell ref="BH1036:BI1037"/>
    <mergeCell ref="BF1036:BG1037"/>
    <mergeCell ref="BD1036:BE1037"/>
    <mergeCell ref="BB1036:BC1037"/>
    <mergeCell ref="AZ1036:BA1037"/>
    <mergeCell ref="L1038:M1039"/>
    <mergeCell ref="J1038:K1039"/>
    <mergeCell ref="H1038:I1039"/>
    <mergeCell ref="F1038:F1039"/>
    <mergeCell ref="E1038:E1039"/>
    <mergeCell ref="C1038:D1038"/>
    <mergeCell ref="G1038:G1039"/>
    <mergeCell ref="Z1038:AA1039"/>
    <mergeCell ref="X1038:Y1039"/>
    <mergeCell ref="T1038:U1039"/>
    <mergeCell ref="R1038:S1039"/>
    <mergeCell ref="P1038:Q1039"/>
    <mergeCell ref="N1038:O1039"/>
    <mergeCell ref="AL1038:AM1039"/>
    <mergeCell ref="AJ1038:AK1039"/>
    <mergeCell ref="AH1038:AI1039"/>
    <mergeCell ref="AF1038:AG1039"/>
    <mergeCell ref="AD1038:AE1039"/>
    <mergeCell ref="AB1038:AC1039"/>
    <mergeCell ref="AX1038:AY1039"/>
    <mergeCell ref="AV1038:AW1039"/>
    <mergeCell ref="AT1038:AU1039"/>
    <mergeCell ref="AR1038:AS1039"/>
    <mergeCell ref="AP1038:AQ1039"/>
    <mergeCell ref="AN1038:AO1039"/>
    <mergeCell ref="C1039:D1039"/>
    <mergeCell ref="BN1038:BP1039"/>
    <mergeCell ref="BL1038:BM1039"/>
    <mergeCell ref="BF1038:BG1039"/>
    <mergeCell ref="BD1038:BE1039"/>
    <mergeCell ref="BB1038:BC1039"/>
    <mergeCell ref="AZ1038:BA1039"/>
    <mergeCell ref="BJ1038:BK1039"/>
    <mergeCell ref="BH1038:BI1039"/>
    <mergeCell ref="AL1040:AM1041"/>
    <mergeCell ref="AJ1040:AK1041"/>
    <mergeCell ref="AH1040:AI1041"/>
    <mergeCell ref="AF1040:AG1041"/>
    <mergeCell ref="AD1040:AE1041"/>
    <mergeCell ref="AB1040:AC1041"/>
    <mergeCell ref="AX1040:AY1041"/>
    <mergeCell ref="AV1040:AW1041"/>
    <mergeCell ref="AT1040:AU1041"/>
    <mergeCell ref="AR1040:AS1041"/>
    <mergeCell ref="AP1040:AQ1041"/>
    <mergeCell ref="AN1040:AO1041"/>
    <mergeCell ref="B1042:B1043"/>
    <mergeCell ref="C1041:D1041"/>
    <mergeCell ref="B1040:B1041"/>
    <mergeCell ref="L1036:M1037"/>
    <mergeCell ref="J1036:K1037"/>
    <mergeCell ref="H1036:I1037"/>
    <mergeCell ref="F1036:F1037"/>
    <mergeCell ref="E1036:E1037"/>
    <mergeCell ref="C1036:D1036"/>
    <mergeCell ref="G1036:G1037"/>
    <mergeCell ref="Z1036:AA1037"/>
    <mergeCell ref="X1036:Y1037"/>
    <mergeCell ref="T1036:U1037"/>
    <mergeCell ref="R1036:S1037"/>
    <mergeCell ref="P1036:Q1037"/>
    <mergeCell ref="N1036:O1037"/>
    <mergeCell ref="AL1036:AM1037"/>
    <mergeCell ref="AJ1036:AK1037"/>
    <mergeCell ref="AH1036:AI1037"/>
    <mergeCell ref="AF1036:AG1037"/>
    <mergeCell ref="AD1036:AE1037"/>
    <mergeCell ref="AB1036:AC1037"/>
    <mergeCell ref="AX1036:AY1037"/>
    <mergeCell ref="AV1036:AW1037"/>
    <mergeCell ref="AT1036:AU1037"/>
    <mergeCell ref="AR1036:AS1037"/>
    <mergeCell ref="AP1036:AQ1037"/>
    <mergeCell ref="AN1036:AO1037"/>
    <mergeCell ref="B1038:B1039"/>
    <mergeCell ref="C1037:D1037"/>
    <mergeCell ref="B1036:B1037"/>
    <mergeCell ref="X1050:Y1051"/>
    <mergeCell ref="T1050:U1051"/>
    <mergeCell ref="R1050:S1051"/>
    <mergeCell ref="P1050:Q1051"/>
    <mergeCell ref="V1044:W1045"/>
    <mergeCell ref="V1046:W1047"/>
    <mergeCell ref="V1048:W1049"/>
    <mergeCell ref="V1050:W1051"/>
    <mergeCell ref="P1046:Q1047"/>
    <mergeCell ref="BN1046:BP1047"/>
    <mergeCell ref="BL1046:BM1047"/>
    <mergeCell ref="BN1040:BP1041"/>
    <mergeCell ref="BL1040:BM1041"/>
    <mergeCell ref="BJ1040:BK1041"/>
    <mergeCell ref="BH1040:BI1041"/>
    <mergeCell ref="BF1040:BG1041"/>
    <mergeCell ref="BD1040:BE1041"/>
    <mergeCell ref="BB1040:BC1041"/>
    <mergeCell ref="AZ1040:BA1041"/>
    <mergeCell ref="L1042:M1043"/>
    <mergeCell ref="J1042:K1043"/>
    <mergeCell ref="H1042:I1043"/>
    <mergeCell ref="F1042:F1043"/>
    <mergeCell ref="E1042:E1043"/>
    <mergeCell ref="C1042:D1042"/>
    <mergeCell ref="G1042:G1043"/>
    <mergeCell ref="Z1042:AA1043"/>
    <mergeCell ref="X1042:Y1043"/>
    <mergeCell ref="T1042:U1043"/>
    <mergeCell ref="R1042:S1043"/>
    <mergeCell ref="P1042:Q1043"/>
    <mergeCell ref="N1042:O1043"/>
    <mergeCell ref="AL1042:AM1043"/>
    <mergeCell ref="AJ1042:AK1043"/>
    <mergeCell ref="AH1042:AI1043"/>
    <mergeCell ref="AF1042:AG1043"/>
    <mergeCell ref="AD1042:AE1043"/>
    <mergeCell ref="AB1042:AC1043"/>
    <mergeCell ref="AX1042:AY1043"/>
    <mergeCell ref="AV1042:AW1043"/>
    <mergeCell ref="AT1042:AU1043"/>
    <mergeCell ref="AR1042:AS1043"/>
    <mergeCell ref="AP1042:AQ1043"/>
    <mergeCell ref="AN1042:AO1043"/>
    <mergeCell ref="C1043:D1043"/>
    <mergeCell ref="BN1042:BP1043"/>
    <mergeCell ref="BL1042:BM1043"/>
    <mergeCell ref="BJ1042:BK1043"/>
    <mergeCell ref="BH1042:BI1043"/>
    <mergeCell ref="BF1042:BG1043"/>
    <mergeCell ref="BD1042:BE1043"/>
    <mergeCell ref="BB1042:BC1043"/>
    <mergeCell ref="AZ1042:BA1043"/>
    <mergeCell ref="AZ1046:BA1047"/>
    <mergeCell ref="AZ1044:BA1045"/>
    <mergeCell ref="L1040:M1041"/>
    <mergeCell ref="J1040:K1041"/>
    <mergeCell ref="H1040:I1041"/>
    <mergeCell ref="F1040:F1041"/>
    <mergeCell ref="E1040:E1041"/>
    <mergeCell ref="C1040:D1040"/>
    <mergeCell ref="G1040:G1041"/>
    <mergeCell ref="Z1040:AA1041"/>
    <mergeCell ref="X1040:Y1041"/>
    <mergeCell ref="Z1044:AA1045"/>
    <mergeCell ref="X1044:Y1045"/>
    <mergeCell ref="T1044:U1045"/>
    <mergeCell ref="R1044:S1045"/>
    <mergeCell ref="P1044:Q1045"/>
    <mergeCell ref="N1044:O1045"/>
    <mergeCell ref="AL1044:AM1045"/>
    <mergeCell ref="AJ1044:AK1045"/>
    <mergeCell ref="AH1044:AI1045"/>
    <mergeCell ref="AF1044:AG1045"/>
    <mergeCell ref="AD1044:AE1045"/>
    <mergeCell ref="AB1044:AC1045"/>
    <mergeCell ref="AX1044:AY1045"/>
    <mergeCell ref="AV1044:AW1045"/>
    <mergeCell ref="AT1044:AU1045"/>
    <mergeCell ref="AR1044:AS1045"/>
    <mergeCell ref="AP1044:AQ1045"/>
    <mergeCell ref="AN1044:AO1045"/>
    <mergeCell ref="B1046:B1047"/>
    <mergeCell ref="C1045:D1045"/>
    <mergeCell ref="L1046:M1047"/>
    <mergeCell ref="J1046:K1047"/>
    <mergeCell ref="H1046:I1047"/>
    <mergeCell ref="F1046:F1047"/>
    <mergeCell ref="E1046:E1047"/>
    <mergeCell ref="C1046:D1046"/>
    <mergeCell ref="G1046:G1047"/>
    <mergeCell ref="Z1046:AA1047"/>
    <mergeCell ref="N1046:O1047"/>
    <mergeCell ref="AL1046:AM1047"/>
    <mergeCell ref="AJ1046:AK1047"/>
    <mergeCell ref="AH1046:AI1047"/>
    <mergeCell ref="AF1046:AG1047"/>
    <mergeCell ref="AD1046:AE1047"/>
    <mergeCell ref="AB1046:AC1047"/>
    <mergeCell ref="AX1046:AY1047"/>
    <mergeCell ref="AV1046:AW1047"/>
    <mergeCell ref="AT1046:AU1047"/>
    <mergeCell ref="AR1046:AS1047"/>
    <mergeCell ref="AP1046:AQ1047"/>
    <mergeCell ref="AN1046:AO1047"/>
    <mergeCell ref="B1044:B1045"/>
    <mergeCell ref="C1047:D1047"/>
    <mergeCell ref="AL1050:AM1051"/>
    <mergeCell ref="AJ1050:AK1051"/>
    <mergeCell ref="AH1050:AI1051"/>
    <mergeCell ref="AF1050:AG1051"/>
    <mergeCell ref="AD1050:AE1051"/>
    <mergeCell ref="AB1050:AC1051"/>
    <mergeCell ref="AX1050:AY1051"/>
    <mergeCell ref="AV1050:AW1051"/>
    <mergeCell ref="AT1050:AU1051"/>
    <mergeCell ref="AR1050:AS1051"/>
    <mergeCell ref="AP1050:AQ1051"/>
    <mergeCell ref="AN1050:AO1051"/>
    <mergeCell ref="B1048:B1049"/>
    <mergeCell ref="C1051:D1051"/>
    <mergeCell ref="BL1050:BM1051"/>
    <mergeCell ref="BJ1050:BK1051"/>
    <mergeCell ref="BH1050:BI1051"/>
    <mergeCell ref="BF1050:BG1051"/>
    <mergeCell ref="BD1050:BE1051"/>
    <mergeCell ref="BB1050:BC1051"/>
    <mergeCell ref="AZ1050:BA1051"/>
    <mergeCell ref="AB1052:AC1053"/>
    <mergeCell ref="AX1052:AY1053"/>
    <mergeCell ref="AV1052:AW1053"/>
    <mergeCell ref="AT1052:AU1053"/>
    <mergeCell ref="AR1052:AS1053"/>
    <mergeCell ref="AP1052:AQ1053"/>
    <mergeCell ref="AN1052:AO1053"/>
    <mergeCell ref="L1048:M1049"/>
    <mergeCell ref="J1048:K1049"/>
    <mergeCell ref="H1048:I1049"/>
    <mergeCell ref="F1048:F1049"/>
    <mergeCell ref="E1048:E1049"/>
    <mergeCell ref="C1048:D1048"/>
    <mergeCell ref="G1048:G1049"/>
    <mergeCell ref="Z1048:AA1049"/>
    <mergeCell ref="X1048:Y1049"/>
    <mergeCell ref="T1048:U1049"/>
    <mergeCell ref="R1048:S1049"/>
    <mergeCell ref="P1048:Q1049"/>
    <mergeCell ref="N1048:O1049"/>
    <mergeCell ref="AL1048:AM1049"/>
    <mergeCell ref="AJ1048:AK1049"/>
    <mergeCell ref="AH1048:AI1049"/>
    <mergeCell ref="AF1048:AG1049"/>
    <mergeCell ref="AD1048:AE1049"/>
    <mergeCell ref="AB1048:AC1049"/>
    <mergeCell ref="AX1048:AY1049"/>
    <mergeCell ref="AV1048:AW1049"/>
    <mergeCell ref="AT1048:AU1049"/>
    <mergeCell ref="AR1048:AS1049"/>
    <mergeCell ref="AP1048:AQ1049"/>
    <mergeCell ref="AN1048:AO1049"/>
    <mergeCell ref="N1052:O1053"/>
    <mergeCell ref="B1050:B1051"/>
    <mergeCell ref="C1049:D1049"/>
    <mergeCell ref="L1050:M1051"/>
    <mergeCell ref="J1050:K1051"/>
    <mergeCell ref="H1050:I1051"/>
    <mergeCell ref="F1050:F1051"/>
    <mergeCell ref="E1050:E1051"/>
    <mergeCell ref="C1050:D1050"/>
    <mergeCell ref="G1050:G1051"/>
    <mergeCell ref="Z1050:AA1051"/>
    <mergeCell ref="AD1054:AE1055"/>
    <mergeCell ref="AB1054:AC1055"/>
    <mergeCell ref="Z1054:AA1055"/>
    <mergeCell ref="X1054:Y1055"/>
    <mergeCell ref="T1054:U1055"/>
    <mergeCell ref="R1054:S1055"/>
    <mergeCell ref="AP1054:AQ1055"/>
    <mergeCell ref="AN1054:AO1055"/>
    <mergeCell ref="AL1054:AM1055"/>
    <mergeCell ref="AJ1054:AK1055"/>
    <mergeCell ref="AH1054:AI1055"/>
    <mergeCell ref="AF1054:AG1055"/>
    <mergeCell ref="BB1054:BC1055"/>
    <mergeCell ref="AZ1054:BA1055"/>
    <mergeCell ref="AX1054:AY1055"/>
    <mergeCell ref="AV1054:AW1055"/>
    <mergeCell ref="AT1054:AU1055"/>
    <mergeCell ref="AR1054:AS1055"/>
    <mergeCell ref="BN1054:BP1055"/>
    <mergeCell ref="BL1054:BM1055"/>
    <mergeCell ref="BJ1054:BK1055"/>
    <mergeCell ref="BH1054:BI1055"/>
    <mergeCell ref="BF1054:BG1055"/>
    <mergeCell ref="B1052:B1053"/>
    <mergeCell ref="L1052:M1053"/>
    <mergeCell ref="J1052:K1053"/>
    <mergeCell ref="H1052:I1053"/>
    <mergeCell ref="F1052:F1053"/>
    <mergeCell ref="E1052:E1053"/>
    <mergeCell ref="C1052:D1052"/>
    <mergeCell ref="G1052:G1053"/>
    <mergeCell ref="Z1052:AA1053"/>
    <mergeCell ref="X1052:Y1053"/>
    <mergeCell ref="T1052:U1053"/>
    <mergeCell ref="R1052:S1053"/>
    <mergeCell ref="P1052:Q1053"/>
    <mergeCell ref="AF1052:AG1053"/>
    <mergeCell ref="AD1052:AE1053"/>
    <mergeCell ref="V1052:W1053"/>
    <mergeCell ref="V1054:W1055"/>
    <mergeCell ref="BB1052:BC1053"/>
    <mergeCell ref="AZ1052:BA1053"/>
    <mergeCell ref="P1054:Q1055"/>
    <mergeCell ref="N1054:O1055"/>
    <mergeCell ref="L1054:M1055"/>
    <mergeCell ref="J1054:K1055"/>
    <mergeCell ref="AL1052:AM1053"/>
    <mergeCell ref="AJ1052:AK1053"/>
    <mergeCell ref="AH1052:AI1053"/>
    <mergeCell ref="B1061:C1061"/>
    <mergeCell ref="BK1059:BM1059"/>
    <mergeCell ref="BG1059:BI1059"/>
    <mergeCell ref="BB1059:BF1059"/>
    <mergeCell ref="AU1059:AW1059"/>
    <mergeCell ref="AQ1059:AS1059"/>
    <mergeCell ref="AM1061:AP1061"/>
    <mergeCell ref="AJ1061:AL1061"/>
    <mergeCell ref="AF1061:AH1061"/>
    <mergeCell ref="AB1061:AE1061"/>
    <mergeCell ref="Y1061:AA1061"/>
    <mergeCell ref="AN948:BO948"/>
    <mergeCell ref="AG948:AM948"/>
    <mergeCell ref="E948:AE948"/>
    <mergeCell ref="B946:BP946"/>
    <mergeCell ref="BC1062:BP1062"/>
    <mergeCell ref="BK1061:BM1061"/>
    <mergeCell ref="BG1061:BI1061"/>
    <mergeCell ref="BB1061:BF1061"/>
    <mergeCell ref="AU1061:AW1061"/>
    <mergeCell ref="AQ1061:AS1061"/>
    <mergeCell ref="BF950:BO950"/>
    <mergeCell ref="BC950:BE950"/>
    <mergeCell ref="AK950:BB950"/>
    <mergeCell ref="AG950:AJ950"/>
    <mergeCell ref="E950:AE950"/>
    <mergeCell ref="C950:D950"/>
    <mergeCell ref="C953:D954"/>
    <mergeCell ref="B953:B954"/>
    <mergeCell ref="J954:K954"/>
    <mergeCell ref="N954:O954"/>
    <mergeCell ref="L954:M954"/>
    <mergeCell ref="J953:O953"/>
    <mergeCell ref="BH953:BM953"/>
    <mergeCell ref="BB953:BG953"/>
    <mergeCell ref="AV953:BA953"/>
    <mergeCell ref="AP953:AU953"/>
    <mergeCell ref="AJ953:AO953"/>
    <mergeCell ref="H953:I954"/>
    <mergeCell ref="T954:U954"/>
    <mergeCell ref="R954:S954"/>
    <mergeCell ref="P954:Q954"/>
    <mergeCell ref="AH954:AI954"/>
    <mergeCell ref="AD954:AE954"/>
    <mergeCell ref="Z953:AA954"/>
    <mergeCell ref="X953:Y954"/>
    <mergeCell ref="P953:U953"/>
    <mergeCell ref="AD953:AI953"/>
    <mergeCell ref="AB953:AC954"/>
    <mergeCell ref="AX954:AY954"/>
    <mergeCell ref="AV954:AW954"/>
    <mergeCell ref="AT954:AU954"/>
    <mergeCell ref="AR954:AS954"/>
    <mergeCell ref="AP954:AQ954"/>
    <mergeCell ref="AF954:AG954"/>
    <mergeCell ref="AN954:AO954"/>
    <mergeCell ref="AL954:AM954"/>
    <mergeCell ref="AJ954:AK954"/>
    <mergeCell ref="BL954:BM954"/>
    <mergeCell ref="J955:K956"/>
    <mergeCell ref="B1056:C1056"/>
    <mergeCell ref="B1059:C1059"/>
    <mergeCell ref="B1054:C1055"/>
    <mergeCell ref="C1053:D1053"/>
    <mergeCell ref="B955:B956"/>
    <mergeCell ref="C956:D956"/>
    <mergeCell ref="X955:Y956"/>
    <mergeCell ref="T955:U956"/>
    <mergeCell ref="R955:S956"/>
    <mergeCell ref="P955:Q956"/>
    <mergeCell ref="N955:O956"/>
    <mergeCell ref="L955:M956"/>
    <mergeCell ref="AB955:AC956"/>
    <mergeCell ref="Z955:AA956"/>
    <mergeCell ref="AV955:AW956"/>
    <mergeCell ref="AT955:AU956"/>
    <mergeCell ref="AR955:AS956"/>
    <mergeCell ref="AP955:AQ956"/>
    <mergeCell ref="AN955:AO956"/>
    <mergeCell ref="AL955:AM956"/>
    <mergeCell ref="BL955:BM956"/>
    <mergeCell ref="BJ955:BK956"/>
    <mergeCell ref="BH955:BI956"/>
    <mergeCell ref="BF955:BG956"/>
    <mergeCell ref="BD955:BE956"/>
    <mergeCell ref="BB955:BC956"/>
    <mergeCell ref="AZ955:BA956"/>
    <mergeCell ref="AX955:AY956"/>
    <mergeCell ref="J957:K958"/>
    <mergeCell ref="H957:I958"/>
    <mergeCell ref="F957:F958"/>
    <mergeCell ref="AJ957:AK958"/>
    <mergeCell ref="AH957:AI958"/>
    <mergeCell ref="AF957:AG958"/>
    <mergeCell ref="AD957:AE958"/>
    <mergeCell ref="AB957:AC958"/>
    <mergeCell ref="E957:E958"/>
    <mergeCell ref="C957:D957"/>
    <mergeCell ref="B957:B958"/>
    <mergeCell ref="X957:Y958"/>
    <mergeCell ref="T957:U958"/>
    <mergeCell ref="R957:S958"/>
    <mergeCell ref="P957:Q958"/>
    <mergeCell ref="N957:O958"/>
    <mergeCell ref="L957:M958"/>
    <mergeCell ref="C958:D958"/>
    <mergeCell ref="Z957:AA958"/>
    <mergeCell ref="AV957:AW958"/>
    <mergeCell ref="AT957:AU958"/>
    <mergeCell ref="AR957:AS958"/>
    <mergeCell ref="AP957:AQ958"/>
    <mergeCell ref="AN957:AO958"/>
    <mergeCell ref="AL957:AM958"/>
    <mergeCell ref="BD957:BE958"/>
    <mergeCell ref="BB957:BC958"/>
    <mergeCell ref="AZ957:BA958"/>
    <mergeCell ref="AX957:AY958"/>
    <mergeCell ref="AF955:AG956"/>
    <mergeCell ref="H955:I956"/>
    <mergeCell ref="F955:F956"/>
    <mergeCell ref="E955:E956"/>
    <mergeCell ref="C955:D955"/>
    <mergeCell ref="AJ955:AK956"/>
    <mergeCell ref="AH955:AI956"/>
    <mergeCell ref="AD955:AE956"/>
    <mergeCell ref="C961:D961"/>
    <mergeCell ref="B961:B962"/>
    <mergeCell ref="X961:Y962"/>
    <mergeCell ref="T961:U962"/>
    <mergeCell ref="R961:S962"/>
    <mergeCell ref="P961:Q962"/>
    <mergeCell ref="N961:O962"/>
    <mergeCell ref="L961:M962"/>
    <mergeCell ref="C962:D962"/>
    <mergeCell ref="AB961:AC962"/>
    <mergeCell ref="Z961:AA962"/>
    <mergeCell ref="AV961:AW962"/>
    <mergeCell ref="AT961:AU962"/>
    <mergeCell ref="AR961:AS962"/>
    <mergeCell ref="AP961:AQ962"/>
    <mergeCell ref="AN961:AO962"/>
    <mergeCell ref="AL961:AM962"/>
    <mergeCell ref="BN961:BP962"/>
    <mergeCell ref="BL961:BM962"/>
    <mergeCell ref="BJ961:BK962"/>
    <mergeCell ref="BH961:BI962"/>
    <mergeCell ref="BF961:BG962"/>
    <mergeCell ref="BD961:BE962"/>
    <mergeCell ref="BB961:BC962"/>
    <mergeCell ref="AZ961:BA962"/>
    <mergeCell ref="AX961:AY962"/>
    <mergeCell ref="J959:K960"/>
    <mergeCell ref="H959:I960"/>
    <mergeCell ref="F959:F960"/>
    <mergeCell ref="AJ959:AK960"/>
    <mergeCell ref="AH959:AI960"/>
    <mergeCell ref="AF959:AG960"/>
    <mergeCell ref="AD959:AE960"/>
    <mergeCell ref="E959:E960"/>
    <mergeCell ref="C959:D959"/>
    <mergeCell ref="B959:B960"/>
    <mergeCell ref="X959:Y960"/>
    <mergeCell ref="T959:U960"/>
    <mergeCell ref="R959:S960"/>
    <mergeCell ref="P959:Q960"/>
    <mergeCell ref="N959:O960"/>
    <mergeCell ref="L959:M960"/>
    <mergeCell ref="C960:D960"/>
    <mergeCell ref="AB959:AC960"/>
    <mergeCell ref="Z959:AA960"/>
    <mergeCell ref="AV959:AW960"/>
    <mergeCell ref="AT959:AU960"/>
    <mergeCell ref="AR959:AS960"/>
    <mergeCell ref="AP959:AQ960"/>
    <mergeCell ref="AN959:AO960"/>
    <mergeCell ref="AL959:AM960"/>
    <mergeCell ref="BN959:BP960"/>
    <mergeCell ref="BL959:BM960"/>
    <mergeCell ref="BJ959:BK960"/>
    <mergeCell ref="BH959:BI960"/>
    <mergeCell ref="BF959:BG960"/>
    <mergeCell ref="BD959:BE960"/>
    <mergeCell ref="BB959:BC960"/>
    <mergeCell ref="AZ959:BA960"/>
    <mergeCell ref="C963:D963"/>
    <mergeCell ref="B963:B964"/>
    <mergeCell ref="X963:Y964"/>
    <mergeCell ref="T963:U964"/>
    <mergeCell ref="R963:S964"/>
    <mergeCell ref="P963:Q964"/>
    <mergeCell ref="N963:O964"/>
    <mergeCell ref="L963:M964"/>
    <mergeCell ref="C964:D964"/>
    <mergeCell ref="AB963:AC964"/>
    <mergeCell ref="Z963:AA964"/>
    <mergeCell ref="AV963:AW964"/>
    <mergeCell ref="AT963:AU964"/>
    <mergeCell ref="AR963:AS964"/>
    <mergeCell ref="AP963:AQ964"/>
    <mergeCell ref="AN963:AO964"/>
    <mergeCell ref="AL963:AM964"/>
    <mergeCell ref="BN963:BP964"/>
    <mergeCell ref="BL963:BM964"/>
    <mergeCell ref="BJ963:BK964"/>
    <mergeCell ref="BH963:BI964"/>
    <mergeCell ref="BF963:BG964"/>
    <mergeCell ref="BD963:BE964"/>
    <mergeCell ref="BB963:BC964"/>
    <mergeCell ref="AZ963:BA964"/>
    <mergeCell ref="AX963:AY964"/>
    <mergeCell ref="V963:W964"/>
    <mergeCell ref="AZ967:BA968"/>
    <mergeCell ref="AX967:AY968"/>
    <mergeCell ref="V967:W968"/>
    <mergeCell ref="J965:K966"/>
    <mergeCell ref="H965:I966"/>
    <mergeCell ref="F965:F966"/>
    <mergeCell ref="AJ965:AK966"/>
    <mergeCell ref="AH965:AI966"/>
    <mergeCell ref="AF965:AG966"/>
    <mergeCell ref="AD965:AE966"/>
    <mergeCell ref="E965:E966"/>
    <mergeCell ref="C965:D965"/>
    <mergeCell ref="B965:B966"/>
    <mergeCell ref="X965:Y966"/>
    <mergeCell ref="T965:U966"/>
    <mergeCell ref="R965:S966"/>
    <mergeCell ref="P965:Q966"/>
    <mergeCell ref="N965:O966"/>
    <mergeCell ref="L965:M966"/>
    <mergeCell ref="C966:D966"/>
    <mergeCell ref="AB965:AC966"/>
    <mergeCell ref="Z965:AA966"/>
    <mergeCell ref="AV965:AW966"/>
    <mergeCell ref="AT965:AU966"/>
    <mergeCell ref="AR965:AS966"/>
    <mergeCell ref="AP965:AQ966"/>
    <mergeCell ref="AN965:AO966"/>
    <mergeCell ref="AL965:AM966"/>
    <mergeCell ref="BN965:BP966"/>
    <mergeCell ref="BL965:BM966"/>
    <mergeCell ref="BJ965:BK966"/>
    <mergeCell ref="BH965:BI966"/>
    <mergeCell ref="BF965:BG966"/>
    <mergeCell ref="BD965:BE966"/>
    <mergeCell ref="BB965:BC966"/>
    <mergeCell ref="AZ965:BA966"/>
    <mergeCell ref="AX965:AY966"/>
    <mergeCell ref="C969:D969"/>
    <mergeCell ref="B969:B970"/>
    <mergeCell ref="X969:Y970"/>
    <mergeCell ref="T969:U970"/>
    <mergeCell ref="R969:S970"/>
    <mergeCell ref="P969:Q970"/>
    <mergeCell ref="N969:O970"/>
    <mergeCell ref="L969:M970"/>
    <mergeCell ref="C970:D970"/>
    <mergeCell ref="AB969:AC970"/>
    <mergeCell ref="Z969:AA970"/>
    <mergeCell ref="AV969:AW970"/>
    <mergeCell ref="AT969:AU970"/>
    <mergeCell ref="AR969:AS970"/>
    <mergeCell ref="AP969:AQ970"/>
    <mergeCell ref="AN969:AO970"/>
    <mergeCell ref="AL969:AM970"/>
    <mergeCell ref="BN969:BP970"/>
    <mergeCell ref="BL969:BM970"/>
    <mergeCell ref="BJ969:BK970"/>
    <mergeCell ref="BH969:BI970"/>
    <mergeCell ref="BF969:BG970"/>
    <mergeCell ref="BD969:BE970"/>
    <mergeCell ref="BB969:BC970"/>
    <mergeCell ref="AZ969:BA970"/>
    <mergeCell ref="AX969:AY970"/>
    <mergeCell ref="V969:W970"/>
    <mergeCell ref="J967:K968"/>
    <mergeCell ref="H967:I968"/>
    <mergeCell ref="F967:F968"/>
    <mergeCell ref="AJ967:AK968"/>
    <mergeCell ref="AH967:AI968"/>
    <mergeCell ref="AF967:AG968"/>
    <mergeCell ref="AD967:AE968"/>
    <mergeCell ref="E967:E968"/>
    <mergeCell ref="C967:D967"/>
    <mergeCell ref="B967:B968"/>
    <mergeCell ref="X967:Y968"/>
    <mergeCell ref="T967:U968"/>
    <mergeCell ref="R967:S968"/>
    <mergeCell ref="P967:Q968"/>
    <mergeCell ref="N967:O968"/>
    <mergeCell ref="L967:M968"/>
    <mergeCell ref="C968:D968"/>
    <mergeCell ref="AB967:AC968"/>
    <mergeCell ref="Z967:AA968"/>
    <mergeCell ref="AV967:AW968"/>
    <mergeCell ref="AT967:AU968"/>
    <mergeCell ref="AR967:AS968"/>
    <mergeCell ref="AP967:AQ968"/>
    <mergeCell ref="AN967:AO968"/>
    <mergeCell ref="AL967:AM968"/>
    <mergeCell ref="BN967:BP968"/>
    <mergeCell ref="BL967:BM968"/>
    <mergeCell ref="BJ967:BK968"/>
    <mergeCell ref="BH967:BI968"/>
    <mergeCell ref="BF967:BG968"/>
    <mergeCell ref="BD967:BE968"/>
    <mergeCell ref="BB967:BC968"/>
    <mergeCell ref="AH971:AI972"/>
    <mergeCell ref="AF971:AG972"/>
    <mergeCell ref="AD971:AE972"/>
    <mergeCell ref="E971:E972"/>
    <mergeCell ref="C971:D971"/>
    <mergeCell ref="B971:B972"/>
    <mergeCell ref="X971:Y972"/>
    <mergeCell ref="T971:U972"/>
    <mergeCell ref="R971:S972"/>
    <mergeCell ref="P971:Q972"/>
    <mergeCell ref="N971:O972"/>
    <mergeCell ref="L971:M972"/>
    <mergeCell ref="C972:D972"/>
    <mergeCell ref="AB971:AC972"/>
    <mergeCell ref="Z971:AA972"/>
    <mergeCell ref="AV971:AW972"/>
    <mergeCell ref="AT971:AU972"/>
    <mergeCell ref="AR971:AS972"/>
    <mergeCell ref="AP971:AQ972"/>
    <mergeCell ref="AN971:AO972"/>
    <mergeCell ref="AL971:AM972"/>
    <mergeCell ref="BN971:BP972"/>
    <mergeCell ref="BL971:BM972"/>
    <mergeCell ref="BJ971:BK972"/>
    <mergeCell ref="BH971:BI972"/>
    <mergeCell ref="BF971:BG972"/>
    <mergeCell ref="BD971:BE972"/>
    <mergeCell ref="BB971:BC972"/>
    <mergeCell ref="AZ971:BA972"/>
    <mergeCell ref="AX971:AY972"/>
    <mergeCell ref="V971:W972"/>
    <mergeCell ref="AJ975:AK976"/>
    <mergeCell ref="AH975:AI976"/>
    <mergeCell ref="AF975:AG976"/>
    <mergeCell ref="AD975:AE976"/>
    <mergeCell ref="E975:E976"/>
    <mergeCell ref="C975:D975"/>
    <mergeCell ref="B975:B976"/>
    <mergeCell ref="X975:Y976"/>
    <mergeCell ref="T975:U976"/>
    <mergeCell ref="R975:S976"/>
    <mergeCell ref="P975:Q976"/>
    <mergeCell ref="N975:O976"/>
    <mergeCell ref="L975:M976"/>
    <mergeCell ref="C976:D976"/>
    <mergeCell ref="AB975:AC976"/>
    <mergeCell ref="Z975:AA976"/>
    <mergeCell ref="AV975:AW976"/>
    <mergeCell ref="AT975:AU976"/>
    <mergeCell ref="AR975:AS976"/>
    <mergeCell ref="AP975:AQ976"/>
    <mergeCell ref="AN975:AO976"/>
    <mergeCell ref="AL975:AM976"/>
    <mergeCell ref="BN975:BP976"/>
    <mergeCell ref="BL975:BM976"/>
    <mergeCell ref="BJ975:BK976"/>
    <mergeCell ref="BH975:BI976"/>
    <mergeCell ref="BF975:BG976"/>
    <mergeCell ref="BD975:BE976"/>
    <mergeCell ref="BB975:BC976"/>
    <mergeCell ref="AZ975:BA976"/>
    <mergeCell ref="AX975:AY976"/>
    <mergeCell ref="V975:W976"/>
    <mergeCell ref="J973:K974"/>
    <mergeCell ref="F973:F974"/>
    <mergeCell ref="AJ973:AK974"/>
    <mergeCell ref="AH973:AI974"/>
    <mergeCell ref="AF973:AG974"/>
    <mergeCell ref="AD973:AE974"/>
    <mergeCell ref="E973:E974"/>
    <mergeCell ref="C973:D973"/>
    <mergeCell ref="B973:B974"/>
    <mergeCell ref="X973:Y974"/>
    <mergeCell ref="T973:U974"/>
    <mergeCell ref="R973:S974"/>
    <mergeCell ref="P973:Q974"/>
    <mergeCell ref="N973:O974"/>
    <mergeCell ref="L973:M974"/>
    <mergeCell ref="C974:D974"/>
    <mergeCell ref="AB973:AC974"/>
    <mergeCell ref="Z973:AA974"/>
    <mergeCell ref="AV973:AW974"/>
    <mergeCell ref="AT973:AU974"/>
    <mergeCell ref="AR973:AS974"/>
    <mergeCell ref="AP973:AQ974"/>
    <mergeCell ref="AN973:AO974"/>
    <mergeCell ref="AL973:AM974"/>
    <mergeCell ref="BN973:BP974"/>
    <mergeCell ref="BL973:BM974"/>
    <mergeCell ref="BJ973:BK974"/>
    <mergeCell ref="BH973:BI974"/>
    <mergeCell ref="BF973:BG974"/>
    <mergeCell ref="BD973:BE974"/>
    <mergeCell ref="BB973:BC974"/>
    <mergeCell ref="BN979:BP980"/>
    <mergeCell ref="BL979:BM980"/>
    <mergeCell ref="BJ979:BK980"/>
    <mergeCell ref="BH979:BI980"/>
    <mergeCell ref="BF979:BG980"/>
    <mergeCell ref="BD979:BE980"/>
    <mergeCell ref="BB979:BC980"/>
    <mergeCell ref="AZ979:BA980"/>
    <mergeCell ref="AX979:AY980"/>
    <mergeCell ref="V979:W980"/>
    <mergeCell ref="J977:K978"/>
    <mergeCell ref="H977:I978"/>
    <mergeCell ref="F977:F978"/>
    <mergeCell ref="AJ977:AK978"/>
    <mergeCell ref="AH977:AI978"/>
    <mergeCell ref="AF977:AG978"/>
    <mergeCell ref="AD977:AE978"/>
    <mergeCell ref="E977:E978"/>
    <mergeCell ref="C977:D977"/>
    <mergeCell ref="B977:B978"/>
    <mergeCell ref="X977:Y978"/>
    <mergeCell ref="T977:U978"/>
    <mergeCell ref="R977:S978"/>
    <mergeCell ref="P977:Q978"/>
    <mergeCell ref="N977:O978"/>
    <mergeCell ref="L977:M978"/>
    <mergeCell ref="C978:D978"/>
    <mergeCell ref="AB977:AC978"/>
    <mergeCell ref="Z977:AA978"/>
    <mergeCell ref="AV977:AW978"/>
    <mergeCell ref="AT977:AU978"/>
    <mergeCell ref="AR977:AS978"/>
    <mergeCell ref="AP977:AQ978"/>
    <mergeCell ref="AN977:AO978"/>
    <mergeCell ref="AL977:AM978"/>
    <mergeCell ref="BN977:BP978"/>
    <mergeCell ref="BL977:BM978"/>
    <mergeCell ref="BJ977:BK978"/>
    <mergeCell ref="BH977:BI978"/>
    <mergeCell ref="BF977:BG978"/>
    <mergeCell ref="BD977:BE978"/>
    <mergeCell ref="BB977:BC978"/>
    <mergeCell ref="AZ977:BA978"/>
    <mergeCell ref="AX977:AY978"/>
    <mergeCell ref="V977:W978"/>
    <mergeCell ref="AJ981:AK982"/>
    <mergeCell ref="AH981:AI982"/>
    <mergeCell ref="AF981:AG982"/>
    <mergeCell ref="AD981:AE982"/>
    <mergeCell ref="E981:E982"/>
    <mergeCell ref="C981:D981"/>
    <mergeCell ref="B981:B982"/>
    <mergeCell ref="X981:Y982"/>
    <mergeCell ref="T981:U982"/>
    <mergeCell ref="R981:S982"/>
    <mergeCell ref="P981:Q982"/>
    <mergeCell ref="N981:O982"/>
    <mergeCell ref="L981:M982"/>
    <mergeCell ref="C982:D982"/>
    <mergeCell ref="Z981:AA982"/>
    <mergeCell ref="AV981:AW982"/>
    <mergeCell ref="AT981:AU982"/>
    <mergeCell ref="AR981:AS982"/>
    <mergeCell ref="AP981:AQ982"/>
    <mergeCell ref="AN981:AO982"/>
    <mergeCell ref="AL981:AM982"/>
    <mergeCell ref="BL981:BM982"/>
    <mergeCell ref="BJ981:BK982"/>
    <mergeCell ref="BH981:BI982"/>
    <mergeCell ref="BF981:BG982"/>
    <mergeCell ref="BD981:BE982"/>
    <mergeCell ref="AB981:AC982"/>
    <mergeCell ref="BB981:BC982"/>
    <mergeCell ref="AZ981:BA982"/>
    <mergeCell ref="AX981:AY982"/>
    <mergeCell ref="V981:W982"/>
    <mergeCell ref="J979:K980"/>
    <mergeCell ref="H979:I980"/>
    <mergeCell ref="F979:F980"/>
    <mergeCell ref="AJ979:AK980"/>
    <mergeCell ref="AH979:AI980"/>
    <mergeCell ref="AF979:AG980"/>
    <mergeCell ref="AD979:AE980"/>
    <mergeCell ref="E979:E980"/>
    <mergeCell ref="C979:D979"/>
    <mergeCell ref="B979:B980"/>
    <mergeCell ref="X979:Y980"/>
    <mergeCell ref="T979:U980"/>
    <mergeCell ref="R979:S980"/>
    <mergeCell ref="P979:Q980"/>
    <mergeCell ref="N979:O980"/>
    <mergeCell ref="L979:M980"/>
    <mergeCell ref="C980:D980"/>
    <mergeCell ref="AB979:AC980"/>
    <mergeCell ref="Z979:AA980"/>
    <mergeCell ref="AV979:AW980"/>
    <mergeCell ref="AT979:AU980"/>
    <mergeCell ref="AR979:AS980"/>
    <mergeCell ref="AP979:AQ980"/>
    <mergeCell ref="AN979:AO980"/>
    <mergeCell ref="AL979:AM980"/>
    <mergeCell ref="AJ983:AK984"/>
    <mergeCell ref="AH983:AI984"/>
    <mergeCell ref="AF983:AG984"/>
    <mergeCell ref="AD983:AE984"/>
    <mergeCell ref="E983:E984"/>
    <mergeCell ref="C983:D983"/>
    <mergeCell ref="B983:B984"/>
    <mergeCell ref="X983:Y984"/>
    <mergeCell ref="T983:U984"/>
    <mergeCell ref="R983:S984"/>
    <mergeCell ref="P983:Q984"/>
    <mergeCell ref="N983:O984"/>
    <mergeCell ref="L983:M984"/>
    <mergeCell ref="C984:D984"/>
    <mergeCell ref="AZ983:BA984"/>
    <mergeCell ref="AX983:AY984"/>
    <mergeCell ref="Z983:AA984"/>
    <mergeCell ref="AV983:AW984"/>
    <mergeCell ref="AT983:AU984"/>
    <mergeCell ref="AR983:AS984"/>
    <mergeCell ref="AP983:AQ984"/>
    <mergeCell ref="AN983:AO984"/>
    <mergeCell ref="AL983:AM984"/>
    <mergeCell ref="AF985:AG986"/>
    <mergeCell ref="AD985:AE986"/>
    <mergeCell ref="Z985:AA986"/>
    <mergeCell ref="BL983:BM984"/>
    <mergeCell ref="BJ983:BK984"/>
    <mergeCell ref="BH983:BI984"/>
    <mergeCell ref="BF983:BG984"/>
    <mergeCell ref="BD983:BE984"/>
    <mergeCell ref="AB983:AC984"/>
    <mergeCell ref="BB983:BC984"/>
    <mergeCell ref="C985:D985"/>
    <mergeCell ref="B985:B986"/>
    <mergeCell ref="X985:Y986"/>
    <mergeCell ref="T985:U986"/>
    <mergeCell ref="R985:S986"/>
    <mergeCell ref="P985:Q986"/>
    <mergeCell ref="N985:O986"/>
    <mergeCell ref="L985:M986"/>
    <mergeCell ref="C986:D986"/>
    <mergeCell ref="J985:K986"/>
    <mergeCell ref="AT985:AU986"/>
    <mergeCell ref="AR985:AS986"/>
    <mergeCell ref="AP985:AQ986"/>
    <mergeCell ref="AN985:AO986"/>
    <mergeCell ref="AL985:AM986"/>
    <mergeCell ref="E985:E986"/>
    <mergeCell ref="H985:I986"/>
    <mergeCell ref="F985:F986"/>
    <mergeCell ref="AJ985:AK986"/>
    <mergeCell ref="AH985:AI986"/>
    <mergeCell ref="BL985:BM986"/>
    <mergeCell ref="BJ985:BK986"/>
    <mergeCell ref="BH985:BI986"/>
    <mergeCell ref="BF985:BG986"/>
    <mergeCell ref="BD985:BE986"/>
    <mergeCell ref="AB985:AC986"/>
    <mergeCell ref="BB985:BC986"/>
    <mergeCell ref="AZ985:BA986"/>
    <mergeCell ref="V983:W984"/>
    <mergeCell ref="V985:W986"/>
    <mergeCell ref="J983:K984"/>
    <mergeCell ref="BH987:BI988"/>
    <mergeCell ref="BF987:BG988"/>
    <mergeCell ref="BD987:BE988"/>
    <mergeCell ref="AB987:AC988"/>
    <mergeCell ref="BB987:BC988"/>
    <mergeCell ref="C989:D989"/>
    <mergeCell ref="B989:B990"/>
    <mergeCell ref="X989:Y990"/>
    <mergeCell ref="T989:U990"/>
    <mergeCell ref="R989:S990"/>
    <mergeCell ref="P989:Q990"/>
    <mergeCell ref="N989:O990"/>
    <mergeCell ref="L989:M990"/>
    <mergeCell ref="C990:D990"/>
    <mergeCell ref="J989:K990"/>
    <mergeCell ref="AT989:AU990"/>
    <mergeCell ref="AR989:AS990"/>
    <mergeCell ref="AP989:AQ990"/>
    <mergeCell ref="AN989:AO990"/>
    <mergeCell ref="AL989:AM990"/>
    <mergeCell ref="E989:E990"/>
    <mergeCell ref="H989:I990"/>
    <mergeCell ref="F989:F990"/>
    <mergeCell ref="AJ989:AK990"/>
    <mergeCell ref="AH989:AI990"/>
    <mergeCell ref="BL989:BM990"/>
    <mergeCell ref="BJ989:BK990"/>
    <mergeCell ref="BH989:BI990"/>
    <mergeCell ref="BF989:BG990"/>
    <mergeCell ref="BD989:BE990"/>
    <mergeCell ref="AB989:AC990"/>
    <mergeCell ref="BB989:BC990"/>
    <mergeCell ref="AZ989:BA990"/>
    <mergeCell ref="AX989:AY990"/>
    <mergeCell ref="AV989:AW990"/>
    <mergeCell ref="V987:W988"/>
    <mergeCell ref="V989:W990"/>
    <mergeCell ref="H983:I984"/>
    <mergeCell ref="F983:F984"/>
    <mergeCell ref="AD993:AE994"/>
    <mergeCell ref="Z993:AA994"/>
    <mergeCell ref="BL991:BM992"/>
    <mergeCell ref="BJ991:BK992"/>
    <mergeCell ref="BH991:BI992"/>
    <mergeCell ref="BF991:BG992"/>
    <mergeCell ref="BD991:BE992"/>
    <mergeCell ref="AB991:AC992"/>
    <mergeCell ref="BB991:BC992"/>
    <mergeCell ref="C993:D993"/>
    <mergeCell ref="B993:B994"/>
    <mergeCell ref="X993:Y994"/>
    <mergeCell ref="T993:U994"/>
    <mergeCell ref="R993:S994"/>
    <mergeCell ref="P993:Q994"/>
    <mergeCell ref="N993:O994"/>
    <mergeCell ref="L993:M994"/>
    <mergeCell ref="C994:D994"/>
    <mergeCell ref="J993:K994"/>
    <mergeCell ref="AT993:AU994"/>
    <mergeCell ref="AR993:AS994"/>
    <mergeCell ref="AP993:AQ994"/>
    <mergeCell ref="AN993:AO994"/>
    <mergeCell ref="AL993:AM994"/>
    <mergeCell ref="E993:E994"/>
    <mergeCell ref="H993:I994"/>
    <mergeCell ref="F993:F994"/>
    <mergeCell ref="AJ993:AK994"/>
    <mergeCell ref="AH993:AI994"/>
    <mergeCell ref="BL993:BM994"/>
    <mergeCell ref="BJ993:BK994"/>
    <mergeCell ref="BH993:BI994"/>
    <mergeCell ref="BF993:BG994"/>
    <mergeCell ref="BD993:BE994"/>
    <mergeCell ref="AB993:AC994"/>
    <mergeCell ref="BB993:BC994"/>
    <mergeCell ref="AZ993:BA994"/>
    <mergeCell ref="AX993:AY994"/>
    <mergeCell ref="AV993:AW994"/>
    <mergeCell ref="V991:W992"/>
    <mergeCell ref="V993:W994"/>
    <mergeCell ref="T896:U897"/>
    <mergeCell ref="AR896:AS897"/>
    <mergeCell ref="C899:D899"/>
    <mergeCell ref="N895:O895"/>
    <mergeCell ref="L895:M895"/>
    <mergeCell ref="BN898:BP899"/>
    <mergeCell ref="BL898:BM899"/>
    <mergeCell ref="J991:K992"/>
    <mergeCell ref="H991:I992"/>
    <mergeCell ref="F991:F992"/>
    <mergeCell ref="AJ991:AK992"/>
    <mergeCell ref="AH991:AI992"/>
    <mergeCell ref="AF991:AG992"/>
    <mergeCell ref="AD991:AE992"/>
    <mergeCell ref="E991:E992"/>
    <mergeCell ref="C991:D991"/>
    <mergeCell ref="B991:B992"/>
    <mergeCell ref="X991:Y992"/>
    <mergeCell ref="T991:U992"/>
    <mergeCell ref="R991:S992"/>
    <mergeCell ref="P991:Q992"/>
    <mergeCell ref="N991:O992"/>
    <mergeCell ref="L991:M992"/>
    <mergeCell ref="C992:D992"/>
    <mergeCell ref="AZ991:BA992"/>
    <mergeCell ref="AX991:AY992"/>
    <mergeCell ref="Z991:AA992"/>
    <mergeCell ref="AV991:AW992"/>
    <mergeCell ref="AT991:AU992"/>
    <mergeCell ref="AR991:AS992"/>
    <mergeCell ref="AP991:AQ992"/>
    <mergeCell ref="AN991:AO992"/>
    <mergeCell ref="AL991:AM992"/>
    <mergeCell ref="L987:M988"/>
    <mergeCell ref="C988:D988"/>
    <mergeCell ref="J987:K988"/>
    <mergeCell ref="H987:I988"/>
    <mergeCell ref="F987:F988"/>
    <mergeCell ref="AJ987:AK988"/>
    <mergeCell ref="AH987:AI988"/>
    <mergeCell ref="AF987:AG988"/>
    <mergeCell ref="AD987:AE988"/>
    <mergeCell ref="Z987:AA988"/>
    <mergeCell ref="AN987:AO988"/>
    <mergeCell ref="AL987:AM988"/>
    <mergeCell ref="E987:E988"/>
    <mergeCell ref="C987:D987"/>
    <mergeCell ref="B987:B988"/>
    <mergeCell ref="X987:Y988"/>
    <mergeCell ref="T987:U988"/>
    <mergeCell ref="R987:S988"/>
    <mergeCell ref="P987:Q988"/>
    <mergeCell ref="N987:O988"/>
    <mergeCell ref="AZ987:BA988"/>
    <mergeCell ref="AX987:AY988"/>
    <mergeCell ref="AV987:AW988"/>
    <mergeCell ref="AT987:AU988"/>
    <mergeCell ref="AR987:AS988"/>
    <mergeCell ref="AP987:AQ988"/>
    <mergeCell ref="AF989:AG990"/>
    <mergeCell ref="AD989:AE990"/>
    <mergeCell ref="Z989:AA990"/>
    <mergeCell ref="BL987:BM988"/>
    <mergeCell ref="BJ987:BK988"/>
    <mergeCell ref="BF891:BO891"/>
    <mergeCell ref="AG891:AJ891"/>
    <mergeCell ref="E891:AE891"/>
    <mergeCell ref="C891:D891"/>
    <mergeCell ref="H894:I895"/>
    <mergeCell ref="C894:D895"/>
    <mergeCell ref="B894:B895"/>
    <mergeCell ref="B1000:C1000"/>
    <mergeCell ref="AM1000:AP1000"/>
    <mergeCell ref="AJ1000:AL1000"/>
    <mergeCell ref="AF1000:AH1000"/>
    <mergeCell ref="AB1000:AE1000"/>
    <mergeCell ref="Y1000:AA1000"/>
    <mergeCell ref="BK1000:BM1000"/>
    <mergeCell ref="BG1000:BI1000"/>
    <mergeCell ref="BB1000:BF1000"/>
    <mergeCell ref="AU1000:AW1000"/>
    <mergeCell ref="AQ1000:AS1000"/>
    <mergeCell ref="L995:M996"/>
    <mergeCell ref="J995:K996"/>
    <mergeCell ref="AN995:AO996"/>
    <mergeCell ref="AL995:AM996"/>
    <mergeCell ref="AJ995:AK996"/>
    <mergeCell ref="AH995:AI996"/>
    <mergeCell ref="AF995:AG996"/>
    <mergeCell ref="AD995:AE996"/>
    <mergeCell ref="H995:I996"/>
    <mergeCell ref="D995:E996"/>
    <mergeCell ref="B995:C996"/>
    <mergeCell ref="AB995:AC996"/>
    <mergeCell ref="Z995:AA996"/>
    <mergeCell ref="X995:Y996"/>
    <mergeCell ref="T995:U996"/>
    <mergeCell ref="R995:S996"/>
    <mergeCell ref="P995:Q996"/>
    <mergeCell ref="N995:O996"/>
    <mergeCell ref="AZ995:BA996"/>
    <mergeCell ref="AX995:AY996"/>
    <mergeCell ref="AV995:AW996"/>
    <mergeCell ref="AT995:AU996"/>
    <mergeCell ref="C897:D897"/>
    <mergeCell ref="BN896:BP897"/>
    <mergeCell ref="J895:K895"/>
    <mergeCell ref="BL896:BM897"/>
    <mergeCell ref="H898:I899"/>
    <mergeCell ref="AF898:AG899"/>
    <mergeCell ref="AD898:AE899"/>
    <mergeCell ref="AB898:AC899"/>
    <mergeCell ref="Z898:AA899"/>
    <mergeCell ref="X898:Y899"/>
    <mergeCell ref="F896:F897"/>
    <mergeCell ref="P896:Q897"/>
    <mergeCell ref="N896:O897"/>
    <mergeCell ref="L896:M897"/>
    <mergeCell ref="J896:K897"/>
    <mergeCell ref="H896:I897"/>
    <mergeCell ref="E896:E897"/>
    <mergeCell ref="C896:D896"/>
    <mergeCell ref="B896:B897"/>
    <mergeCell ref="BL895:BM895"/>
    <mergeCell ref="BJ895:BK895"/>
    <mergeCell ref="BH895:BI895"/>
    <mergeCell ref="BF895:BG895"/>
    <mergeCell ref="BD895:BE895"/>
    <mergeCell ref="J894:O894"/>
    <mergeCell ref="BB894:BG894"/>
    <mergeCell ref="AV894:BA894"/>
    <mergeCell ref="AP894:AU894"/>
    <mergeCell ref="AJ894:AO894"/>
    <mergeCell ref="T895:U895"/>
    <mergeCell ref="AZ895:BA895"/>
    <mergeCell ref="AX895:AY895"/>
    <mergeCell ref="AV895:AW895"/>
    <mergeCell ref="AT895:AU895"/>
    <mergeCell ref="AR895:AS895"/>
    <mergeCell ref="R895:S895"/>
    <mergeCell ref="P895:Q895"/>
    <mergeCell ref="AH895:AI895"/>
    <mergeCell ref="AF895:AG895"/>
    <mergeCell ref="AD895:AE895"/>
    <mergeCell ref="Z894:AA895"/>
    <mergeCell ref="X894:Y895"/>
    <mergeCell ref="P894:U894"/>
    <mergeCell ref="AD894:AI894"/>
    <mergeCell ref="AB894:AC895"/>
    <mergeCell ref="AP895:AQ895"/>
    <mergeCell ref="AN895:AO895"/>
    <mergeCell ref="AL895:AM895"/>
    <mergeCell ref="AJ895:AK895"/>
    <mergeCell ref="BJ898:BK899"/>
    <mergeCell ref="BH898:BI899"/>
    <mergeCell ref="BF898:BG899"/>
    <mergeCell ref="T898:U899"/>
    <mergeCell ref="AH898:AI899"/>
    <mergeCell ref="AP900:AQ901"/>
    <mergeCell ref="AN900:AO901"/>
    <mergeCell ref="AL900:AM901"/>
    <mergeCell ref="AJ900:AK901"/>
    <mergeCell ref="AH900:AI901"/>
    <mergeCell ref="BD900:BE901"/>
    <mergeCell ref="BB900:BC901"/>
    <mergeCell ref="AZ900:BA901"/>
    <mergeCell ref="AX900:AY901"/>
    <mergeCell ref="AV900:AW901"/>
    <mergeCell ref="AT900:AU901"/>
    <mergeCell ref="R900:S901"/>
    <mergeCell ref="P900:Q901"/>
    <mergeCell ref="N900:O901"/>
    <mergeCell ref="L900:M901"/>
    <mergeCell ref="J900:K901"/>
    <mergeCell ref="BJ896:BK897"/>
    <mergeCell ref="BH896:BI897"/>
    <mergeCell ref="BF896:BG897"/>
    <mergeCell ref="R898:S899"/>
    <mergeCell ref="P898:Q899"/>
    <mergeCell ref="N898:O899"/>
    <mergeCell ref="L898:M899"/>
    <mergeCell ref="J898:K899"/>
    <mergeCell ref="V896:W897"/>
    <mergeCell ref="V898:W899"/>
    <mergeCell ref="V900:W901"/>
    <mergeCell ref="BB895:BC895"/>
    <mergeCell ref="R896:S897"/>
    <mergeCell ref="AF896:AG897"/>
    <mergeCell ref="AD896:AE897"/>
    <mergeCell ref="AB896:AC897"/>
    <mergeCell ref="Z896:AA897"/>
    <mergeCell ref="X896:Y897"/>
    <mergeCell ref="BC1003:BP1003"/>
    <mergeCell ref="BK1002:BM1002"/>
    <mergeCell ref="BG1002:BI1002"/>
    <mergeCell ref="BB1002:BF1002"/>
    <mergeCell ref="AU1002:AW1002"/>
    <mergeCell ref="AQ1002:AS1002"/>
    <mergeCell ref="R904:S905"/>
    <mergeCell ref="P904:Q905"/>
    <mergeCell ref="N904:O905"/>
    <mergeCell ref="L904:M905"/>
    <mergeCell ref="J904:K905"/>
    <mergeCell ref="H904:I905"/>
    <mergeCell ref="AF904:AG905"/>
    <mergeCell ref="AD904:AE905"/>
    <mergeCell ref="AB904:AC905"/>
    <mergeCell ref="Z904:AA905"/>
    <mergeCell ref="X904:Y905"/>
    <mergeCell ref="T904:U905"/>
    <mergeCell ref="AR904:AS905"/>
    <mergeCell ref="AP904:AQ905"/>
    <mergeCell ref="AN904:AO905"/>
    <mergeCell ref="AL904:AM905"/>
    <mergeCell ref="AJ904:AK905"/>
    <mergeCell ref="AH904:AI905"/>
    <mergeCell ref="BD904:BE905"/>
    <mergeCell ref="BB904:BC905"/>
    <mergeCell ref="AZ904:BA905"/>
    <mergeCell ref="AX904:AY905"/>
    <mergeCell ref="AV904:AW905"/>
    <mergeCell ref="AT904:AU905"/>
    <mergeCell ref="R910:S911"/>
    <mergeCell ref="P910:Q911"/>
    <mergeCell ref="N910:O911"/>
    <mergeCell ref="L910:M911"/>
    <mergeCell ref="J910:K911"/>
    <mergeCell ref="H910:I911"/>
    <mergeCell ref="AF910:AG911"/>
    <mergeCell ref="AL908:AM909"/>
    <mergeCell ref="AJ908:AK909"/>
    <mergeCell ref="AH908:AI909"/>
    <mergeCell ref="BD908:BE909"/>
    <mergeCell ref="BB908:BC909"/>
    <mergeCell ref="AZ908:BA909"/>
    <mergeCell ref="AX908:AY909"/>
    <mergeCell ref="H914:I915"/>
    <mergeCell ref="AF914:AG915"/>
    <mergeCell ref="AD914:AE915"/>
    <mergeCell ref="AB914:AC915"/>
    <mergeCell ref="Z914:AA915"/>
    <mergeCell ref="X914:Y915"/>
    <mergeCell ref="T914:U915"/>
    <mergeCell ref="AR914:AS915"/>
    <mergeCell ref="AP914:AQ915"/>
    <mergeCell ref="AN914:AO915"/>
    <mergeCell ref="AL914:AM915"/>
    <mergeCell ref="AJ914:AK915"/>
    <mergeCell ref="AH914:AI915"/>
    <mergeCell ref="BD914:BE915"/>
    <mergeCell ref="BB914:BC915"/>
    <mergeCell ref="AZ914:BA915"/>
    <mergeCell ref="AT908:AU909"/>
    <mergeCell ref="R914:S915"/>
    <mergeCell ref="P914:Q915"/>
    <mergeCell ref="N914:O915"/>
    <mergeCell ref="AM1002:AP1002"/>
    <mergeCell ref="AJ1002:AL1002"/>
    <mergeCell ref="AF1002:AH1002"/>
    <mergeCell ref="AB1002:AE1002"/>
    <mergeCell ref="Y1002:AA1002"/>
    <mergeCell ref="AR995:AS996"/>
    <mergeCell ref="AP995:AQ996"/>
    <mergeCell ref="BL995:BM996"/>
    <mergeCell ref="BJ995:BK996"/>
    <mergeCell ref="BH995:BI996"/>
    <mergeCell ref="BF995:BG996"/>
    <mergeCell ref="BD995:BE996"/>
    <mergeCell ref="BB995:BC996"/>
    <mergeCell ref="B997:C997"/>
    <mergeCell ref="C901:D901"/>
    <mergeCell ref="BN900:BP901"/>
    <mergeCell ref="BL900:BM901"/>
    <mergeCell ref="BJ900:BK901"/>
    <mergeCell ref="BH900:BI901"/>
    <mergeCell ref="BF900:BG901"/>
    <mergeCell ref="R902:S903"/>
    <mergeCell ref="P902:Q903"/>
    <mergeCell ref="N902:O903"/>
    <mergeCell ref="L902:M903"/>
    <mergeCell ref="J902:K903"/>
    <mergeCell ref="H902:I903"/>
    <mergeCell ref="AF902:AG903"/>
    <mergeCell ref="AD902:AE903"/>
    <mergeCell ref="AB902:AC903"/>
    <mergeCell ref="Z902:AA903"/>
    <mergeCell ref="X902:Y903"/>
    <mergeCell ref="T902:U903"/>
    <mergeCell ref="AR902:AS903"/>
    <mergeCell ref="AP902:AQ903"/>
    <mergeCell ref="AN902:AO903"/>
    <mergeCell ref="AL902:AM903"/>
    <mergeCell ref="AJ902:AK903"/>
    <mergeCell ref="AH902:AI903"/>
    <mergeCell ref="BD902:BE903"/>
    <mergeCell ref="BB902:BC903"/>
    <mergeCell ref="AZ902:BA903"/>
    <mergeCell ref="AX902:AY903"/>
    <mergeCell ref="AV902:AW903"/>
    <mergeCell ref="AT902:AU903"/>
    <mergeCell ref="E900:E901"/>
    <mergeCell ref="C900:D900"/>
    <mergeCell ref="B900:B901"/>
    <mergeCell ref="C903:D903"/>
    <mergeCell ref="BN902:BP903"/>
    <mergeCell ref="BL902:BM903"/>
    <mergeCell ref="BJ902:BK903"/>
    <mergeCell ref="BH902:BI903"/>
    <mergeCell ref="BF902:BG903"/>
    <mergeCell ref="H900:I901"/>
    <mergeCell ref="AF900:AG901"/>
    <mergeCell ref="AD900:AE901"/>
    <mergeCell ref="AB900:AC901"/>
    <mergeCell ref="Z900:AA901"/>
    <mergeCell ref="X900:Y901"/>
    <mergeCell ref="T900:U901"/>
    <mergeCell ref="AR900:AS901"/>
    <mergeCell ref="B906:B907"/>
    <mergeCell ref="L914:M915"/>
    <mergeCell ref="AF993:AG994"/>
    <mergeCell ref="BN908:BP909"/>
    <mergeCell ref="BL908:BM909"/>
    <mergeCell ref="BJ908:BK909"/>
    <mergeCell ref="BH908:BI909"/>
    <mergeCell ref="BF908:BG909"/>
    <mergeCell ref="E902:E903"/>
    <mergeCell ref="C902:D902"/>
    <mergeCell ref="B902:B903"/>
    <mergeCell ref="C905:D905"/>
    <mergeCell ref="BN904:BP905"/>
    <mergeCell ref="BL904:BM905"/>
    <mergeCell ref="BJ904:BK905"/>
    <mergeCell ref="BH904:BI905"/>
    <mergeCell ref="BF904:BG905"/>
    <mergeCell ref="R906:S907"/>
    <mergeCell ref="P906:Q907"/>
    <mergeCell ref="N906:O907"/>
    <mergeCell ref="L906:M907"/>
    <mergeCell ref="J906:K907"/>
    <mergeCell ref="H906:I907"/>
    <mergeCell ref="AF906:AG907"/>
    <mergeCell ref="AD906:AE907"/>
    <mergeCell ref="AB906:AC907"/>
    <mergeCell ref="Z906:AA907"/>
    <mergeCell ref="X906:Y907"/>
    <mergeCell ref="T906:U907"/>
    <mergeCell ref="AR906:AS907"/>
    <mergeCell ref="AP906:AQ907"/>
    <mergeCell ref="AN906:AO907"/>
    <mergeCell ref="AL906:AM907"/>
    <mergeCell ref="AJ906:AK907"/>
    <mergeCell ref="AH906:AI907"/>
    <mergeCell ref="BD906:BE907"/>
    <mergeCell ref="BB906:BC907"/>
    <mergeCell ref="AZ906:BA907"/>
    <mergeCell ref="AX906:AY907"/>
    <mergeCell ref="AV906:AW907"/>
    <mergeCell ref="AT906:AU907"/>
    <mergeCell ref="E904:E905"/>
    <mergeCell ref="C904:D904"/>
    <mergeCell ref="B904:B905"/>
    <mergeCell ref="C907:D907"/>
    <mergeCell ref="BN906:BP907"/>
    <mergeCell ref="BL906:BM907"/>
    <mergeCell ref="BJ906:BK907"/>
    <mergeCell ref="BH906:BI907"/>
    <mergeCell ref="BF906:BG907"/>
    <mergeCell ref="R908:S909"/>
    <mergeCell ref="P908:Q909"/>
    <mergeCell ref="N908:O909"/>
    <mergeCell ref="L908:M909"/>
    <mergeCell ref="J908:K909"/>
    <mergeCell ref="H908:I909"/>
    <mergeCell ref="AF908:AG909"/>
    <mergeCell ref="AD908:AE909"/>
    <mergeCell ref="AB908:AC909"/>
    <mergeCell ref="Z908:AA909"/>
    <mergeCell ref="X908:Y909"/>
    <mergeCell ref="T908:U909"/>
    <mergeCell ref="AR908:AS909"/>
    <mergeCell ref="AP908:AQ909"/>
    <mergeCell ref="AN908:AO909"/>
    <mergeCell ref="E906:E907"/>
    <mergeCell ref="AV908:AW909"/>
    <mergeCell ref="C906:D906"/>
    <mergeCell ref="AD910:AE911"/>
    <mergeCell ref="AB910:AC911"/>
    <mergeCell ref="Z910:AA911"/>
    <mergeCell ref="X910:Y911"/>
    <mergeCell ref="T910:U911"/>
    <mergeCell ref="AR910:AS911"/>
    <mergeCell ref="AP910:AQ911"/>
    <mergeCell ref="AN910:AO911"/>
    <mergeCell ref="AL910:AM911"/>
    <mergeCell ref="AJ910:AK911"/>
    <mergeCell ref="AH910:AI911"/>
    <mergeCell ref="BD910:BE911"/>
    <mergeCell ref="BB910:BC911"/>
    <mergeCell ref="AZ910:BA911"/>
    <mergeCell ref="AX910:AY911"/>
    <mergeCell ref="AV910:AW911"/>
    <mergeCell ref="AT910:AU911"/>
    <mergeCell ref="F908:F909"/>
    <mergeCell ref="E908:E909"/>
    <mergeCell ref="C908:D908"/>
    <mergeCell ref="B912:B913"/>
    <mergeCell ref="C911:D911"/>
    <mergeCell ref="BN910:BP911"/>
    <mergeCell ref="BL910:BM911"/>
    <mergeCell ref="BJ910:BK911"/>
    <mergeCell ref="BH910:BI911"/>
    <mergeCell ref="BF910:BG911"/>
    <mergeCell ref="R912:S913"/>
    <mergeCell ref="P912:Q913"/>
    <mergeCell ref="N912:O913"/>
    <mergeCell ref="L912:M913"/>
    <mergeCell ref="J912:K913"/>
    <mergeCell ref="H912:I913"/>
    <mergeCell ref="AF912:AG913"/>
    <mergeCell ref="AD912:AE913"/>
    <mergeCell ref="AB912:AC913"/>
    <mergeCell ref="Z912:AA913"/>
    <mergeCell ref="X912:Y913"/>
    <mergeCell ref="T912:U913"/>
    <mergeCell ref="AR912:AS913"/>
    <mergeCell ref="AP912:AQ913"/>
    <mergeCell ref="AN912:AO913"/>
    <mergeCell ref="AL912:AM913"/>
    <mergeCell ref="AJ912:AK913"/>
    <mergeCell ref="AH912:AI913"/>
    <mergeCell ref="BD912:BE913"/>
    <mergeCell ref="BB912:BC913"/>
    <mergeCell ref="AZ912:BA913"/>
    <mergeCell ref="AX912:AY913"/>
    <mergeCell ref="AV912:AW913"/>
    <mergeCell ref="AT912:AU913"/>
    <mergeCell ref="F910:F911"/>
    <mergeCell ref="E910:E911"/>
    <mergeCell ref="C910:D910"/>
    <mergeCell ref="B910:B911"/>
    <mergeCell ref="C913:D913"/>
    <mergeCell ref="BN912:BP913"/>
    <mergeCell ref="BL912:BM913"/>
    <mergeCell ref="BJ912:BK913"/>
    <mergeCell ref="BH912:BI913"/>
    <mergeCell ref="BF912:BG913"/>
    <mergeCell ref="B908:B909"/>
    <mergeCell ref="C909:D909"/>
    <mergeCell ref="AX914:AY915"/>
    <mergeCell ref="AV914:AW915"/>
    <mergeCell ref="AT914:AU915"/>
    <mergeCell ref="F912:F913"/>
    <mergeCell ref="E912:E913"/>
    <mergeCell ref="C912:D912"/>
    <mergeCell ref="B916:B917"/>
    <mergeCell ref="C915:D915"/>
    <mergeCell ref="BN914:BP915"/>
    <mergeCell ref="BL914:BM915"/>
    <mergeCell ref="BJ914:BK915"/>
    <mergeCell ref="BH914:BI915"/>
    <mergeCell ref="BF914:BG915"/>
    <mergeCell ref="R916:S917"/>
    <mergeCell ref="P916:Q917"/>
    <mergeCell ref="N916:O917"/>
    <mergeCell ref="L916:M917"/>
    <mergeCell ref="J916:K917"/>
    <mergeCell ref="H916:I917"/>
    <mergeCell ref="AF916:AG917"/>
    <mergeCell ref="AD916:AE917"/>
    <mergeCell ref="AB916:AC917"/>
    <mergeCell ref="Z916:AA917"/>
    <mergeCell ref="X916:Y917"/>
    <mergeCell ref="T916:U917"/>
    <mergeCell ref="AR916:AS917"/>
    <mergeCell ref="AP916:AQ917"/>
    <mergeCell ref="AN916:AO917"/>
    <mergeCell ref="AL916:AM917"/>
    <mergeCell ref="AJ916:AK917"/>
    <mergeCell ref="AH916:AI917"/>
    <mergeCell ref="BD916:BE917"/>
    <mergeCell ref="BB916:BC917"/>
    <mergeCell ref="AZ916:BA917"/>
    <mergeCell ref="AX916:AY917"/>
    <mergeCell ref="AV916:AW917"/>
    <mergeCell ref="AT916:AU917"/>
    <mergeCell ref="F914:F915"/>
    <mergeCell ref="E914:E915"/>
    <mergeCell ref="C914:D914"/>
    <mergeCell ref="B914:B915"/>
    <mergeCell ref="C917:D917"/>
    <mergeCell ref="BN916:BP917"/>
    <mergeCell ref="BL916:BM917"/>
    <mergeCell ref="BJ916:BK917"/>
    <mergeCell ref="BH916:BI917"/>
    <mergeCell ref="BF916:BG917"/>
    <mergeCell ref="J914:K915"/>
    <mergeCell ref="G912:G913"/>
    <mergeCell ref="G914:G915"/>
    <mergeCell ref="G916:G917"/>
    <mergeCell ref="AF918:AG919"/>
    <mergeCell ref="AD918:AE919"/>
    <mergeCell ref="AB918:AC919"/>
    <mergeCell ref="Z918:AA919"/>
    <mergeCell ref="X918:Y919"/>
    <mergeCell ref="T918:U919"/>
    <mergeCell ref="AR918:AS919"/>
    <mergeCell ref="AP918:AQ919"/>
    <mergeCell ref="AN918:AO919"/>
    <mergeCell ref="AL918:AM919"/>
    <mergeCell ref="AJ918:AK919"/>
    <mergeCell ref="AH918:AI919"/>
    <mergeCell ref="BD918:BE919"/>
    <mergeCell ref="BB918:BC919"/>
    <mergeCell ref="AZ918:BA919"/>
    <mergeCell ref="AX918:AY919"/>
    <mergeCell ref="AV918:AW919"/>
    <mergeCell ref="AT918:AU919"/>
    <mergeCell ref="F916:F917"/>
    <mergeCell ref="E916:E917"/>
    <mergeCell ref="C916:D916"/>
    <mergeCell ref="B920:B921"/>
    <mergeCell ref="C919:D919"/>
    <mergeCell ref="BN918:BP919"/>
    <mergeCell ref="BL918:BM919"/>
    <mergeCell ref="BJ918:BK919"/>
    <mergeCell ref="BH918:BI919"/>
    <mergeCell ref="BF918:BG919"/>
    <mergeCell ref="R920:S921"/>
    <mergeCell ref="P920:Q921"/>
    <mergeCell ref="N920:O921"/>
    <mergeCell ref="L920:M921"/>
    <mergeCell ref="J920:K921"/>
    <mergeCell ref="H920:I921"/>
    <mergeCell ref="AF920:AG921"/>
    <mergeCell ref="AD920:AE921"/>
    <mergeCell ref="AB920:AC921"/>
    <mergeCell ref="Z920:AA921"/>
    <mergeCell ref="X920:Y921"/>
    <mergeCell ref="T920:U921"/>
    <mergeCell ref="AR920:AS921"/>
    <mergeCell ref="AP920:AQ921"/>
    <mergeCell ref="AN920:AO921"/>
    <mergeCell ref="AL920:AM921"/>
    <mergeCell ref="AJ920:AK921"/>
    <mergeCell ref="AH920:AI921"/>
    <mergeCell ref="BD920:BE921"/>
    <mergeCell ref="BB920:BC921"/>
    <mergeCell ref="AZ920:BA921"/>
    <mergeCell ref="AX920:AY921"/>
    <mergeCell ref="AV920:AW921"/>
    <mergeCell ref="AT920:AU921"/>
    <mergeCell ref="F918:F919"/>
    <mergeCell ref="E918:E919"/>
    <mergeCell ref="C918:D918"/>
    <mergeCell ref="B918:B919"/>
    <mergeCell ref="C921:D921"/>
    <mergeCell ref="BN920:BP921"/>
    <mergeCell ref="BL920:BM921"/>
    <mergeCell ref="BJ920:BK921"/>
    <mergeCell ref="BH920:BI921"/>
    <mergeCell ref="BF920:BG921"/>
    <mergeCell ref="F920:F921"/>
    <mergeCell ref="R918:S919"/>
    <mergeCell ref="C920:D920"/>
    <mergeCell ref="B924:B925"/>
    <mergeCell ref="C923:D923"/>
    <mergeCell ref="BN922:BP923"/>
    <mergeCell ref="BL922:BM923"/>
    <mergeCell ref="BJ922:BK923"/>
    <mergeCell ref="BH922:BI923"/>
    <mergeCell ref="BF922:BG923"/>
    <mergeCell ref="R924:S925"/>
    <mergeCell ref="P924:Q925"/>
    <mergeCell ref="N924:O925"/>
    <mergeCell ref="L924:M925"/>
    <mergeCell ref="J924:K925"/>
    <mergeCell ref="H924:I925"/>
    <mergeCell ref="AF924:AG925"/>
    <mergeCell ref="AD924:AE925"/>
    <mergeCell ref="AB924:AC925"/>
    <mergeCell ref="Z924:AA925"/>
    <mergeCell ref="X924:Y925"/>
    <mergeCell ref="T924:U925"/>
    <mergeCell ref="AR924:AS925"/>
    <mergeCell ref="AP924:AQ925"/>
    <mergeCell ref="AN924:AO925"/>
    <mergeCell ref="AL924:AM925"/>
    <mergeCell ref="AJ924:AK925"/>
    <mergeCell ref="AH924:AI925"/>
    <mergeCell ref="BD924:BE925"/>
    <mergeCell ref="BB924:BC925"/>
    <mergeCell ref="AZ924:BA925"/>
    <mergeCell ref="AX924:AY925"/>
    <mergeCell ref="AV924:AW925"/>
    <mergeCell ref="AT924:AU925"/>
    <mergeCell ref="F922:F923"/>
    <mergeCell ref="E922:E923"/>
    <mergeCell ref="C922:D922"/>
    <mergeCell ref="B922:B923"/>
    <mergeCell ref="C925:D925"/>
    <mergeCell ref="BN924:BP925"/>
    <mergeCell ref="R922:S923"/>
    <mergeCell ref="P922:Q923"/>
    <mergeCell ref="N922:O923"/>
    <mergeCell ref="L922:M923"/>
    <mergeCell ref="J922:K923"/>
    <mergeCell ref="AF922:AG923"/>
    <mergeCell ref="AD922:AE923"/>
    <mergeCell ref="AB922:AC923"/>
    <mergeCell ref="Z922:AA923"/>
    <mergeCell ref="X922:Y923"/>
    <mergeCell ref="T922:U923"/>
    <mergeCell ref="AR922:AS923"/>
    <mergeCell ref="AP922:AQ923"/>
    <mergeCell ref="AN922:AO923"/>
    <mergeCell ref="AL922:AM923"/>
    <mergeCell ref="AJ922:AK923"/>
    <mergeCell ref="AH922:AI923"/>
    <mergeCell ref="G924:G925"/>
    <mergeCell ref="AL930:AM931"/>
    <mergeCell ref="AJ930:AK931"/>
    <mergeCell ref="AH930:AI931"/>
    <mergeCell ref="BD922:BE923"/>
    <mergeCell ref="BB922:BC923"/>
    <mergeCell ref="AZ922:BA923"/>
    <mergeCell ref="AX922:AY923"/>
    <mergeCell ref="AV922:AW923"/>
    <mergeCell ref="AT922:AU923"/>
    <mergeCell ref="BD930:BE931"/>
    <mergeCell ref="BB930:BC931"/>
    <mergeCell ref="AZ930:BA931"/>
    <mergeCell ref="AX930:AY931"/>
    <mergeCell ref="AV930:AW931"/>
    <mergeCell ref="AT930:AU931"/>
    <mergeCell ref="C929:D929"/>
    <mergeCell ref="E926:E927"/>
    <mergeCell ref="C926:D926"/>
    <mergeCell ref="C927:D927"/>
    <mergeCell ref="B926:B927"/>
    <mergeCell ref="BN928:BP929"/>
    <mergeCell ref="BL928:BM929"/>
    <mergeCell ref="BJ928:BK929"/>
    <mergeCell ref="BH928:BI929"/>
    <mergeCell ref="BF928:BG929"/>
    <mergeCell ref="BL924:BM925"/>
    <mergeCell ref="BJ924:BK925"/>
    <mergeCell ref="BH924:BI925"/>
    <mergeCell ref="BF924:BG925"/>
    <mergeCell ref="R926:S927"/>
    <mergeCell ref="P926:Q927"/>
    <mergeCell ref="N926:O927"/>
    <mergeCell ref="L926:M927"/>
    <mergeCell ref="J926:K927"/>
    <mergeCell ref="H926:I927"/>
    <mergeCell ref="AF926:AG927"/>
    <mergeCell ref="AD926:AE927"/>
    <mergeCell ref="AB926:AC927"/>
    <mergeCell ref="Z926:AA927"/>
    <mergeCell ref="X926:Y927"/>
    <mergeCell ref="T926:U927"/>
    <mergeCell ref="AR926:AS927"/>
    <mergeCell ref="AP926:AQ927"/>
    <mergeCell ref="AN926:AO927"/>
    <mergeCell ref="AL926:AM927"/>
    <mergeCell ref="AJ926:AK927"/>
    <mergeCell ref="AH926:AI927"/>
    <mergeCell ref="BD926:BE927"/>
    <mergeCell ref="BB926:BC927"/>
    <mergeCell ref="AZ926:BA927"/>
    <mergeCell ref="AX926:AY927"/>
    <mergeCell ref="AV926:AW927"/>
    <mergeCell ref="AT926:AU927"/>
    <mergeCell ref="F924:F925"/>
    <mergeCell ref="E924:E925"/>
    <mergeCell ref="C924:D924"/>
    <mergeCell ref="BN926:BP927"/>
    <mergeCell ref="B928:B929"/>
    <mergeCell ref="R928:S929"/>
    <mergeCell ref="P928:Q929"/>
    <mergeCell ref="N928:O929"/>
    <mergeCell ref="L928:M929"/>
    <mergeCell ref="G926:G927"/>
    <mergeCell ref="G928:G929"/>
    <mergeCell ref="AF928:AG929"/>
    <mergeCell ref="AD928:AE929"/>
    <mergeCell ref="AB928:AC929"/>
    <mergeCell ref="Z928:AA929"/>
    <mergeCell ref="X928:Y929"/>
    <mergeCell ref="T928:U929"/>
    <mergeCell ref="AR928:AS929"/>
    <mergeCell ref="AP928:AQ929"/>
    <mergeCell ref="AN928:AO929"/>
    <mergeCell ref="AL928:AM929"/>
    <mergeCell ref="B941:C941"/>
    <mergeCell ref="AM941:AP941"/>
    <mergeCell ref="AJ941:AL941"/>
    <mergeCell ref="AF941:AH941"/>
    <mergeCell ref="AB941:AE941"/>
    <mergeCell ref="Y941:AA941"/>
    <mergeCell ref="AJ936:AK937"/>
    <mergeCell ref="AH936:AI937"/>
    <mergeCell ref="AF936:AG937"/>
    <mergeCell ref="AJ928:AK929"/>
    <mergeCell ref="AH928:AI929"/>
    <mergeCell ref="BD928:BE929"/>
    <mergeCell ref="BB928:BC929"/>
    <mergeCell ref="AZ928:BA929"/>
    <mergeCell ref="AX928:AY929"/>
    <mergeCell ref="AV928:AW929"/>
    <mergeCell ref="AT928:AU929"/>
    <mergeCell ref="AZ932:BA933"/>
    <mergeCell ref="AX932:AY933"/>
    <mergeCell ref="AV932:AW933"/>
    <mergeCell ref="AT932:AU933"/>
    <mergeCell ref="F930:F931"/>
    <mergeCell ref="E930:E931"/>
    <mergeCell ref="C930:D930"/>
    <mergeCell ref="B930:B931"/>
    <mergeCell ref="F932:F933"/>
    <mergeCell ref="E932:E933"/>
    <mergeCell ref="C932:D932"/>
    <mergeCell ref="B932:B933"/>
    <mergeCell ref="R932:S933"/>
    <mergeCell ref="P932:Q933"/>
    <mergeCell ref="N932:O933"/>
    <mergeCell ref="L932:M933"/>
    <mergeCell ref="J932:K933"/>
    <mergeCell ref="H932:I933"/>
    <mergeCell ref="AF932:AG933"/>
    <mergeCell ref="AD932:AE933"/>
    <mergeCell ref="AB932:AC933"/>
    <mergeCell ref="Z932:AA933"/>
    <mergeCell ref="X932:Y933"/>
    <mergeCell ref="T932:U933"/>
    <mergeCell ref="AR932:AS933"/>
    <mergeCell ref="AP932:AQ933"/>
    <mergeCell ref="AB930:AC931"/>
    <mergeCell ref="Z930:AA931"/>
    <mergeCell ref="X930:Y931"/>
    <mergeCell ref="T930:U931"/>
    <mergeCell ref="AL932:AM933"/>
    <mergeCell ref="AJ932:AK933"/>
    <mergeCell ref="AH932:AI933"/>
    <mergeCell ref="BD932:BE933"/>
    <mergeCell ref="BB932:BC933"/>
    <mergeCell ref="AP930:AQ931"/>
    <mergeCell ref="AN930:AO931"/>
    <mergeCell ref="X938:Y939"/>
    <mergeCell ref="Z938:AA939"/>
    <mergeCell ref="AB938:AC939"/>
    <mergeCell ref="AD938:AE939"/>
    <mergeCell ref="AF938:AG939"/>
    <mergeCell ref="R930:S931"/>
    <mergeCell ref="P930:Q931"/>
    <mergeCell ref="N930:O931"/>
    <mergeCell ref="L930:M931"/>
    <mergeCell ref="J930:K931"/>
    <mergeCell ref="H930:I931"/>
    <mergeCell ref="AF930:AG931"/>
    <mergeCell ref="AD930:AE931"/>
    <mergeCell ref="C933:D933"/>
    <mergeCell ref="C931:D931"/>
    <mergeCell ref="AD934:AE935"/>
    <mergeCell ref="AB934:AC935"/>
    <mergeCell ref="Z934:AA935"/>
    <mergeCell ref="X934:Y935"/>
    <mergeCell ref="T934:U935"/>
    <mergeCell ref="AR934:AS935"/>
    <mergeCell ref="AP934:AQ935"/>
    <mergeCell ref="AN934:AO935"/>
    <mergeCell ref="AL934:AM935"/>
    <mergeCell ref="AJ934:AK935"/>
    <mergeCell ref="AH934:AI935"/>
    <mergeCell ref="BD934:BE935"/>
    <mergeCell ref="BB934:BC935"/>
    <mergeCell ref="AZ934:BA935"/>
    <mergeCell ref="AX934:AY935"/>
    <mergeCell ref="AV934:AW935"/>
    <mergeCell ref="AT934:AU935"/>
    <mergeCell ref="AB936:AC937"/>
    <mergeCell ref="Z936:AA937"/>
    <mergeCell ref="AV936:AW937"/>
    <mergeCell ref="AT936:AU937"/>
    <mergeCell ref="AR936:AS937"/>
    <mergeCell ref="AP936:AQ937"/>
    <mergeCell ref="AN936:AO937"/>
    <mergeCell ref="AL936:AM937"/>
    <mergeCell ref="B938:C938"/>
    <mergeCell ref="F934:F935"/>
    <mergeCell ref="E934:E935"/>
    <mergeCell ref="C934:D934"/>
    <mergeCell ref="B934:B935"/>
    <mergeCell ref="R936:S937"/>
    <mergeCell ref="P936:Q937"/>
    <mergeCell ref="N936:O937"/>
    <mergeCell ref="L936:M937"/>
    <mergeCell ref="D938:E939"/>
    <mergeCell ref="H938:I939"/>
    <mergeCell ref="J938:K939"/>
    <mergeCell ref="L938:M939"/>
    <mergeCell ref="N938:O939"/>
    <mergeCell ref="P938:Q939"/>
    <mergeCell ref="R938:S939"/>
    <mergeCell ref="T938:U939"/>
    <mergeCell ref="AH938:AI939"/>
    <mergeCell ref="AR930:AS931"/>
    <mergeCell ref="AL938:AM939"/>
    <mergeCell ref="AN938:AO939"/>
    <mergeCell ref="AP938:AQ939"/>
    <mergeCell ref="AR938:AS939"/>
    <mergeCell ref="AT938:AU939"/>
    <mergeCell ref="AV938:AW939"/>
    <mergeCell ref="AX938:AY939"/>
    <mergeCell ref="AZ938:BA939"/>
    <mergeCell ref="BB938:BC939"/>
    <mergeCell ref="BD938:BE939"/>
    <mergeCell ref="BD936:BE937"/>
    <mergeCell ref="BB936:BC937"/>
    <mergeCell ref="AZ936:BA937"/>
    <mergeCell ref="AX936:AY937"/>
    <mergeCell ref="AG830:AM830"/>
    <mergeCell ref="E830:AE830"/>
    <mergeCell ref="BK943:BM943"/>
    <mergeCell ref="BG943:BI943"/>
    <mergeCell ref="BB943:BF943"/>
    <mergeCell ref="AU943:AW943"/>
    <mergeCell ref="AQ943:AS943"/>
    <mergeCell ref="BF832:BO832"/>
    <mergeCell ref="AG832:AJ832"/>
    <mergeCell ref="E832:AE832"/>
    <mergeCell ref="C832:D832"/>
    <mergeCell ref="H835:I836"/>
    <mergeCell ref="C835:D836"/>
    <mergeCell ref="B835:B836"/>
    <mergeCell ref="J836:K836"/>
    <mergeCell ref="N836:O836"/>
    <mergeCell ref="L836:M836"/>
    <mergeCell ref="J835:O835"/>
    <mergeCell ref="BH835:BM835"/>
    <mergeCell ref="BB835:BG835"/>
    <mergeCell ref="AV835:BA835"/>
    <mergeCell ref="AP835:AU835"/>
    <mergeCell ref="AJ835:AO835"/>
    <mergeCell ref="T836:U836"/>
    <mergeCell ref="AZ836:BA836"/>
    <mergeCell ref="AX836:AY836"/>
    <mergeCell ref="AV836:AW836"/>
    <mergeCell ref="AT836:AU836"/>
    <mergeCell ref="R836:S836"/>
    <mergeCell ref="P836:Q836"/>
    <mergeCell ref="AH836:AI836"/>
    <mergeCell ref="AF836:AG836"/>
    <mergeCell ref="J936:K937"/>
    <mergeCell ref="H936:I937"/>
    <mergeCell ref="D936:E937"/>
    <mergeCell ref="B936:C937"/>
    <mergeCell ref="C935:D935"/>
    <mergeCell ref="BN934:BP935"/>
    <mergeCell ref="BL934:BM935"/>
    <mergeCell ref="BJ934:BK935"/>
    <mergeCell ref="BH934:BI935"/>
    <mergeCell ref="BF934:BG935"/>
    <mergeCell ref="X936:Y937"/>
    <mergeCell ref="T936:U937"/>
    <mergeCell ref="B837:B838"/>
    <mergeCell ref="AD936:AE937"/>
    <mergeCell ref="B943:C943"/>
    <mergeCell ref="BK941:BM941"/>
    <mergeCell ref="BG941:BI941"/>
    <mergeCell ref="AN932:AO933"/>
    <mergeCell ref="AU941:AW941"/>
    <mergeCell ref="AQ941:AS941"/>
    <mergeCell ref="AM943:AP943"/>
    <mergeCell ref="AJ943:AL943"/>
    <mergeCell ref="AF943:AH943"/>
    <mergeCell ref="AB943:AE943"/>
    <mergeCell ref="Y943:AA943"/>
    <mergeCell ref="R934:S935"/>
    <mergeCell ref="P934:Q935"/>
    <mergeCell ref="N934:O935"/>
    <mergeCell ref="L934:M935"/>
    <mergeCell ref="J934:K935"/>
    <mergeCell ref="H934:I935"/>
    <mergeCell ref="AF934:AG935"/>
    <mergeCell ref="AF839:AG840"/>
    <mergeCell ref="AD839:AE840"/>
    <mergeCell ref="AB839:AC840"/>
    <mergeCell ref="Z839:AA840"/>
    <mergeCell ref="X839:Y840"/>
    <mergeCell ref="T839:U840"/>
    <mergeCell ref="AR839:AS840"/>
    <mergeCell ref="AP839:AQ840"/>
    <mergeCell ref="AN839:AO840"/>
    <mergeCell ref="AL839:AM840"/>
    <mergeCell ref="AJ839:AK840"/>
    <mergeCell ref="AH839:AI840"/>
    <mergeCell ref="BD839:BE840"/>
    <mergeCell ref="BB839:BC840"/>
    <mergeCell ref="AZ839:BA840"/>
    <mergeCell ref="AX839:AY840"/>
    <mergeCell ref="AV839:AW840"/>
    <mergeCell ref="AT839:AU840"/>
    <mergeCell ref="R851:S852"/>
    <mergeCell ref="P851:Q852"/>
    <mergeCell ref="N851:O852"/>
    <mergeCell ref="L851:M852"/>
    <mergeCell ref="J851:K852"/>
    <mergeCell ref="H851:I852"/>
    <mergeCell ref="AF851:AG852"/>
    <mergeCell ref="AD851:AE852"/>
    <mergeCell ref="AB851:AC852"/>
    <mergeCell ref="Z851:AA852"/>
    <mergeCell ref="X851:Y852"/>
    <mergeCell ref="T851:U852"/>
    <mergeCell ref="AR851:AS852"/>
    <mergeCell ref="AP851:AQ852"/>
    <mergeCell ref="AN851:AO852"/>
    <mergeCell ref="AL851:AM852"/>
    <mergeCell ref="AJ851:AK852"/>
    <mergeCell ref="AH851:AI852"/>
    <mergeCell ref="BD851:BE852"/>
    <mergeCell ref="BB851:BC852"/>
    <mergeCell ref="AZ851:BA852"/>
    <mergeCell ref="AX851:AY852"/>
    <mergeCell ref="AV851:AW852"/>
    <mergeCell ref="AT851:AU852"/>
    <mergeCell ref="AF855:AG856"/>
    <mergeCell ref="AD855:AE856"/>
    <mergeCell ref="AB855:AC856"/>
    <mergeCell ref="Z855:AA856"/>
    <mergeCell ref="X855:Y856"/>
    <mergeCell ref="T855:U856"/>
    <mergeCell ref="AR855:AS856"/>
    <mergeCell ref="AJ938:AK939"/>
    <mergeCell ref="AF863:AG864"/>
    <mergeCell ref="AD863:AE864"/>
    <mergeCell ref="AB863:AC864"/>
    <mergeCell ref="Z863:AA864"/>
    <mergeCell ref="X863:Y864"/>
    <mergeCell ref="E839:E840"/>
    <mergeCell ref="C839:D839"/>
    <mergeCell ref="B839:B840"/>
    <mergeCell ref="C842:D842"/>
    <mergeCell ref="AD837:AE838"/>
    <mergeCell ref="AB837:AC838"/>
    <mergeCell ref="Z837:AA838"/>
    <mergeCell ref="X837:Y838"/>
    <mergeCell ref="T837:U838"/>
    <mergeCell ref="AR837:AS838"/>
    <mergeCell ref="C838:D838"/>
    <mergeCell ref="E837:E838"/>
    <mergeCell ref="C837:D837"/>
    <mergeCell ref="B841:B842"/>
    <mergeCell ref="C840:D840"/>
    <mergeCell ref="R841:S842"/>
    <mergeCell ref="P841:Q842"/>
    <mergeCell ref="N841:O842"/>
    <mergeCell ref="L841:M842"/>
    <mergeCell ref="J841:K842"/>
    <mergeCell ref="H841:I842"/>
    <mergeCell ref="AF841:AG842"/>
    <mergeCell ref="AD841:AE842"/>
    <mergeCell ref="AB841:AC842"/>
    <mergeCell ref="Z841:AA842"/>
    <mergeCell ref="X841:Y842"/>
    <mergeCell ref="Z843:AA844"/>
    <mergeCell ref="X843:Y844"/>
    <mergeCell ref="T843:U844"/>
    <mergeCell ref="AR843:AS844"/>
    <mergeCell ref="AL836:AM836"/>
    <mergeCell ref="AJ836:AK836"/>
    <mergeCell ref="F837:F838"/>
    <mergeCell ref="P837:Q838"/>
    <mergeCell ref="N837:O838"/>
    <mergeCell ref="L837:M838"/>
    <mergeCell ref="J837:K838"/>
    <mergeCell ref="E843:E844"/>
    <mergeCell ref="C843:D843"/>
    <mergeCell ref="B843:B844"/>
    <mergeCell ref="V835:W836"/>
    <mergeCell ref="BN839:BP840"/>
    <mergeCell ref="BL839:BM840"/>
    <mergeCell ref="BJ839:BK840"/>
    <mergeCell ref="BH839:BI840"/>
    <mergeCell ref="BF839:BG840"/>
    <mergeCell ref="AP837:AQ838"/>
    <mergeCell ref="AN837:AO838"/>
    <mergeCell ref="AL837:AM838"/>
    <mergeCell ref="AJ837:AK838"/>
    <mergeCell ref="AH837:AI838"/>
    <mergeCell ref="BD837:BE838"/>
    <mergeCell ref="BB837:BC838"/>
    <mergeCell ref="AZ837:BA838"/>
    <mergeCell ref="AX837:AY838"/>
    <mergeCell ref="AV837:AW838"/>
    <mergeCell ref="AT837:AU838"/>
    <mergeCell ref="T841:U842"/>
    <mergeCell ref="AR841:AS842"/>
    <mergeCell ref="AP841:AQ842"/>
    <mergeCell ref="AN841:AO842"/>
    <mergeCell ref="AL841:AM842"/>
    <mergeCell ref="AJ841:AK842"/>
    <mergeCell ref="AH841:AI842"/>
    <mergeCell ref="BD841:BE842"/>
    <mergeCell ref="BB841:BC842"/>
    <mergeCell ref="AZ841:BA842"/>
    <mergeCell ref="AX841:AY842"/>
    <mergeCell ref="AV841:AW842"/>
    <mergeCell ref="AT841:AU842"/>
    <mergeCell ref="F839:F840"/>
    <mergeCell ref="BN841:BP842"/>
    <mergeCell ref="BL841:BM842"/>
    <mergeCell ref="BJ841:BK842"/>
    <mergeCell ref="BH841:BI842"/>
    <mergeCell ref="BF841:BG842"/>
    <mergeCell ref="V837:W838"/>
    <mergeCell ref="V839:W840"/>
    <mergeCell ref="V841:W842"/>
    <mergeCell ref="J839:K840"/>
    <mergeCell ref="H839:I840"/>
    <mergeCell ref="BL836:BM836"/>
    <mergeCell ref="BJ836:BK836"/>
    <mergeCell ref="BH836:BI836"/>
    <mergeCell ref="BF836:BG836"/>
    <mergeCell ref="BD836:BE836"/>
    <mergeCell ref="BB836:BC836"/>
    <mergeCell ref="R837:S838"/>
    <mergeCell ref="H837:I838"/>
    <mergeCell ref="AF837:AG838"/>
    <mergeCell ref="BN837:BP838"/>
    <mergeCell ref="BL837:BM838"/>
    <mergeCell ref="BJ837:BK838"/>
    <mergeCell ref="BH837:BI838"/>
    <mergeCell ref="BF837:BG838"/>
    <mergeCell ref="R839:S840"/>
    <mergeCell ref="P839:Q840"/>
    <mergeCell ref="N839:O840"/>
    <mergeCell ref="L839:M840"/>
    <mergeCell ref="AP843:AQ844"/>
    <mergeCell ref="AN843:AO844"/>
    <mergeCell ref="AL843:AM844"/>
    <mergeCell ref="AJ843:AK844"/>
    <mergeCell ref="AH843:AI844"/>
    <mergeCell ref="BD843:BE844"/>
    <mergeCell ref="BB843:BC844"/>
    <mergeCell ref="AZ843:BA844"/>
    <mergeCell ref="AX843:AY844"/>
    <mergeCell ref="AV843:AW844"/>
    <mergeCell ref="AT843:AU844"/>
    <mergeCell ref="F841:F842"/>
    <mergeCell ref="E841:E842"/>
    <mergeCell ref="C841:D841"/>
    <mergeCell ref="B845:B846"/>
    <mergeCell ref="C844:D844"/>
    <mergeCell ref="BN843:BP844"/>
    <mergeCell ref="BL843:BM844"/>
    <mergeCell ref="BJ843:BK844"/>
    <mergeCell ref="BH843:BI844"/>
    <mergeCell ref="BF843:BG844"/>
    <mergeCell ref="R845:S846"/>
    <mergeCell ref="P845:Q846"/>
    <mergeCell ref="N845:O846"/>
    <mergeCell ref="L845:M846"/>
    <mergeCell ref="J845:K846"/>
    <mergeCell ref="H845:I846"/>
    <mergeCell ref="AF845:AG846"/>
    <mergeCell ref="AD845:AE846"/>
    <mergeCell ref="AB845:AC846"/>
    <mergeCell ref="Z845:AA846"/>
    <mergeCell ref="X845:Y846"/>
    <mergeCell ref="T845:U846"/>
    <mergeCell ref="AR845:AS846"/>
    <mergeCell ref="AP845:AQ846"/>
    <mergeCell ref="AN845:AO846"/>
    <mergeCell ref="AL845:AM846"/>
    <mergeCell ref="AJ845:AK846"/>
    <mergeCell ref="AH845:AI846"/>
    <mergeCell ref="BD845:BE846"/>
    <mergeCell ref="BB845:BC846"/>
    <mergeCell ref="AZ845:BA846"/>
    <mergeCell ref="AX845:AY846"/>
    <mergeCell ref="AV845:AW846"/>
    <mergeCell ref="AT845:AU846"/>
    <mergeCell ref="F843:F844"/>
    <mergeCell ref="C846:D846"/>
    <mergeCell ref="BN845:BP846"/>
    <mergeCell ref="BL845:BM846"/>
    <mergeCell ref="BJ845:BK846"/>
    <mergeCell ref="BH845:BI846"/>
    <mergeCell ref="BF845:BG846"/>
    <mergeCell ref="R843:S844"/>
    <mergeCell ref="P843:Q844"/>
    <mergeCell ref="N843:O844"/>
    <mergeCell ref="L843:M844"/>
    <mergeCell ref="J843:K844"/>
    <mergeCell ref="H843:I844"/>
    <mergeCell ref="AF843:AG844"/>
    <mergeCell ref="AD843:AE844"/>
    <mergeCell ref="AB843:AC844"/>
    <mergeCell ref="AF847:AG848"/>
    <mergeCell ref="AD847:AE848"/>
    <mergeCell ref="AB847:AC848"/>
    <mergeCell ref="Z847:AA848"/>
    <mergeCell ref="X847:Y848"/>
    <mergeCell ref="T847:U848"/>
    <mergeCell ref="AR847:AS848"/>
    <mergeCell ref="AP847:AQ848"/>
    <mergeCell ref="AN847:AO848"/>
    <mergeCell ref="AL847:AM848"/>
    <mergeCell ref="AJ847:AK848"/>
    <mergeCell ref="AH847:AI848"/>
    <mergeCell ref="BD847:BE848"/>
    <mergeCell ref="BB847:BC848"/>
    <mergeCell ref="AZ847:BA848"/>
    <mergeCell ref="AX847:AY848"/>
    <mergeCell ref="AV847:AW848"/>
    <mergeCell ref="AT847:AU848"/>
    <mergeCell ref="F845:F846"/>
    <mergeCell ref="E845:E846"/>
    <mergeCell ref="C845:D845"/>
    <mergeCell ref="V843:W844"/>
    <mergeCell ref="V845:W846"/>
    <mergeCell ref="B851:B852"/>
    <mergeCell ref="C854:D854"/>
    <mergeCell ref="BN853:BP854"/>
    <mergeCell ref="BL853:BM854"/>
    <mergeCell ref="BJ853:BK854"/>
    <mergeCell ref="BH853:BI854"/>
    <mergeCell ref="BF853:BG854"/>
    <mergeCell ref="V851:W852"/>
    <mergeCell ref="B849:B850"/>
    <mergeCell ref="C848:D848"/>
    <mergeCell ref="BN847:BP848"/>
    <mergeCell ref="BL847:BM848"/>
    <mergeCell ref="BJ847:BK848"/>
    <mergeCell ref="BH847:BI848"/>
    <mergeCell ref="BF847:BG848"/>
    <mergeCell ref="R849:S850"/>
    <mergeCell ref="P849:Q850"/>
    <mergeCell ref="N849:O850"/>
    <mergeCell ref="L849:M850"/>
    <mergeCell ref="J849:K850"/>
    <mergeCell ref="H849:I850"/>
    <mergeCell ref="AF849:AG850"/>
    <mergeCell ref="AD849:AE850"/>
    <mergeCell ref="AB849:AC850"/>
    <mergeCell ref="Z849:AA850"/>
    <mergeCell ref="X849:Y850"/>
    <mergeCell ref="T849:U850"/>
    <mergeCell ref="AR849:AS850"/>
    <mergeCell ref="AP849:AQ850"/>
    <mergeCell ref="AN849:AO850"/>
    <mergeCell ref="AL849:AM850"/>
    <mergeCell ref="AJ849:AK850"/>
    <mergeCell ref="AH849:AI850"/>
    <mergeCell ref="BD849:BE850"/>
    <mergeCell ref="BB849:BC850"/>
    <mergeCell ref="AZ849:BA850"/>
    <mergeCell ref="AX849:AY850"/>
    <mergeCell ref="AV849:AW850"/>
    <mergeCell ref="AT849:AU850"/>
    <mergeCell ref="F847:F848"/>
    <mergeCell ref="E847:E848"/>
    <mergeCell ref="C847:D847"/>
    <mergeCell ref="B847:B848"/>
    <mergeCell ref="C850:D850"/>
    <mergeCell ref="BN849:BP850"/>
    <mergeCell ref="BL849:BM850"/>
    <mergeCell ref="BJ849:BK850"/>
    <mergeCell ref="BH849:BI850"/>
    <mergeCell ref="BF849:BG850"/>
    <mergeCell ref="F849:F850"/>
    <mergeCell ref="E849:E850"/>
    <mergeCell ref="C849:D849"/>
    <mergeCell ref="V847:W848"/>
    <mergeCell ref="V849:W850"/>
    <mergeCell ref="R847:S848"/>
    <mergeCell ref="P847:Q848"/>
    <mergeCell ref="N847:O848"/>
    <mergeCell ref="L847:M848"/>
    <mergeCell ref="J847:K848"/>
    <mergeCell ref="H847:I848"/>
    <mergeCell ref="C852:D852"/>
    <mergeCell ref="BN851:BP852"/>
    <mergeCell ref="BL851:BM852"/>
    <mergeCell ref="BJ851:BK852"/>
    <mergeCell ref="BH851:BI852"/>
    <mergeCell ref="BF851:BG852"/>
    <mergeCell ref="R853:S854"/>
    <mergeCell ref="P853:Q854"/>
    <mergeCell ref="N853:O854"/>
    <mergeCell ref="L853:M854"/>
    <mergeCell ref="J853:K854"/>
    <mergeCell ref="H853:I854"/>
    <mergeCell ref="AF853:AG854"/>
    <mergeCell ref="AD853:AE854"/>
    <mergeCell ref="AB853:AC854"/>
    <mergeCell ref="Z853:AA854"/>
    <mergeCell ref="X853:Y854"/>
    <mergeCell ref="T853:U854"/>
    <mergeCell ref="AR853:AS854"/>
    <mergeCell ref="AP853:AQ854"/>
    <mergeCell ref="AN853:AO854"/>
    <mergeCell ref="AL853:AM854"/>
    <mergeCell ref="AJ853:AK854"/>
    <mergeCell ref="AH853:AI854"/>
    <mergeCell ref="BD853:BE854"/>
    <mergeCell ref="BB853:BC854"/>
    <mergeCell ref="AZ853:BA854"/>
    <mergeCell ref="AX853:AY854"/>
    <mergeCell ref="AV853:AW854"/>
    <mergeCell ref="AT853:AU854"/>
    <mergeCell ref="F851:F852"/>
    <mergeCell ref="E851:E852"/>
    <mergeCell ref="C851:D851"/>
    <mergeCell ref="AP855:AQ856"/>
    <mergeCell ref="AN855:AO856"/>
    <mergeCell ref="AL855:AM856"/>
    <mergeCell ref="AJ855:AK856"/>
    <mergeCell ref="AH855:AI856"/>
    <mergeCell ref="BD855:BE856"/>
    <mergeCell ref="BB855:BC856"/>
    <mergeCell ref="AZ855:BA856"/>
    <mergeCell ref="AX855:AY856"/>
    <mergeCell ref="AV855:AW856"/>
    <mergeCell ref="AT855:AU856"/>
    <mergeCell ref="F853:F854"/>
    <mergeCell ref="E853:E854"/>
    <mergeCell ref="C853:D853"/>
    <mergeCell ref="V853:W854"/>
    <mergeCell ref="B857:B858"/>
    <mergeCell ref="C856:D856"/>
    <mergeCell ref="BN855:BP856"/>
    <mergeCell ref="BL855:BM856"/>
    <mergeCell ref="BJ855:BK856"/>
    <mergeCell ref="BH855:BI856"/>
    <mergeCell ref="BF855:BG856"/>
    <mergeCell ref="R857:S858"/>
    <mergeCell ref="P857:Q858"/>
    <mergeCell ref="N857:O858"/>
    <mergeCell ref="L857:M858"/>
    <mergeCell ref="J857:K858"/>
    <mergeCell ref="H857:I858"/>
    <mergeCell ref="AF857:AG858"/>
    <mergeCell ref="AD857:AE858"/>
    <mergeCell ref="AB857:AC858"/>
    <mergeCell ref="Z857:AA858"/>
    <mergeCell ref="X857:Y858"/>
    <mergeCell ref="T857:U858"/>
    <mergeCell ref="AR857:AS858"/>
    <mergeCell ref="AP857:AQ858"/>
    <mergeCell ref="AN857:AO858"/>
    <mergeCell ref="AL857:AM858"/>
    <mergeCell ref="AJ857:AK858"/>
    <mergeCell ref="AH857:AI858"/>
    <mergeCell ref="BD857:BE858"/>
    <mergeCell ref="BB857:BC858"/>
    <mergeCell ref="AZ857:BA858"/>
    <mergeCell ref="AX857:AY858"/>
    <mergeCell ref="AV857:AW858"/>
    <mergeCell ref="AT857:AU858"/>
    <mergeCell ref="F855:F856"/>
    <mergeCell ref="E855:E856"/>
    <mergeCell ref="C855:D855"/>
    <mergeCell ref="B855:B856"/>
    <mergeCell ref="C858:D858"/>
    <mergeCell ref="BN857:BP858"/>
    <mergeCell ref="BL857:BM858"/>
    <mergeCell ref="BJ857:BK858"/>
    <mergeCell ref="BH857:BI858"/>
    <mergeCell ref="BF857:BG858"/>
    <mergeCell ref="V855:W856"/>
    <mergeCell ref="V857:W858"/>
    <mergeCell ref="B853:B854"/>
    <mergeCell ref="AF859:AG860"/>
    <mergeCell ref="AD859:AE860"/>
    <mergeCell ref="AB859:AC860"/>
    <mergeCell ref="Z859:AA860"/>
    <mergeCell ref="X859:Y860"/>
    <mergeCell ref="T859:U860"/>
    <mergeCell ref="AR859:AS860"/>
    <mergeCell ref="AP859:AQ860"/>
    <mergeCell ref="AN859:AO860"/>
    <mergeCell ref="AL859:AM860"/>
    <mergeCell ref="AJ859:AK860"/>
    <mergeCell ref="AH859:AI860"/>
    <mergeCell ref="BD859:BE860"/>
    <mergeCell ref="BB859:BC860"/>
    <mergeCell ref="AZ859:BA860"/>
    <mergeCell ref="AX859:AY860"/>
    <mergeCell ref="AV859:AW860"/>
    <mergeCell ref="AT859:AU860"/>
    <mergeCell ref="F857:F858"/>
    <mergeCell ref="E857:E858"/>
    <mergeCell ref="C857:D857"/>
    <mergeCell ref="B861:B862"/>
    <mergeCell ref="C860:D860"/>
    <mergeCell ref="BN859:BP860"/>
    <mergeCell ref="BL859:BM860"/>
    <mergeCell ref="BJ859:BK860"/>
    <mergeCell ref="BH859:BI860"/>
    <mergeCell ref="BF859:BG860"/>
    <mergeCell ref="R861:S862"/>
    <mergeCell ref="P861:Q862"/>
    <mergeCell ref="N861:O862"/>
    <mergeCell ref="L861:M862"/>
    <mergeCell ref="J861:K862"/>
    <mergeCell ref="H861:I862"/>
    <mergeCell ref="AF861:AG862"/>
    <mergeCell ref="AD861:AE862"/>
    <mergeCell ref="AB861:AC862"/>
    <mergeCell ref="Z861:AA862"/>
    <mergeCell ref="X861:Y862"/>
    <mergeCell ref="T861:U862"/>
    <mergeCell ref="AR861:AS862"/>
    <mergeCell ref="AP861:AQ862"/>
    <mergeCell ref="AN861:AO862"/>
    <mergeCell ref="AL861:AM862"/>
    <mergeCell ref="AJ861:AK862"/>
    <mergeCell ref="AH861:AI862"/>
    <mergeCell ref="BD861:BE862"/>
    <mergeCell ref="BB861:BC862"/>
    <mergeCell ref="AZ861:BA862"/>
    <mergeCell ref="AX861:AY862"/>
    <mergeCell ref="AV861:AW862"/>
    <mergeCell ref="AT861:AU862"/>
    <mergeCell ref="F859:F860"/>
    <mergeCell ref="E859:E860"/>
    <mergeCell ref="C859:D859"/>
    <mergeCell ref="B859:B860"/>
    <mergeCell ref="C862:D862"/>
    <mergeCell ref="BN861:BP862"/>
    <mergeCell ref="BL861:BM862"/>
    <mergeCell ref="BJ861:BK862"/>
    <mergeCell ref="BH861:BI862"/>
    <mergeCell ref="BF861:BG862"/>
    <mergeCell ref="V859:W860"/>
    <mergeCell ref="AR863:AS864"/>
    <mergeCell ref="AP863:AQ864"/>
    <mergeCell ref="AN863:AO864"/>
    <mergeCell ref="AL863:AM864"/>
    <mergeCell ref="AJ863:AK864"/>
    <mergeCell ref="AH863:AI864"/>
    <mergeCell ref="BD863:BE864"/>
    <mergeCell ref="BB863:BC864"/>
    <mergeCell ref="AZ863:BA864"/>
    <mergeCell ref="AX863:AY864"/>
    <mergeCell ref="AV863:AW864"/>
    <mergeCell ref="AT863:AU864"/>
    <mergeCell ref="F861:F862"/>
    <mergeCell ref="E861:E862"/>
    <mergeCell ref="C861:D861"/>
    <mergeCell ref="B865:B866"/>
    <mergeCell ref="C864:D864"/>
    <mergeCell ref="BN863:BP864"/>
    <mergeCell ref="BL863:BM864"/>
    <mergeCell ref="BJ863:BK864"/>
    <mergeCell ref="BH863:BI864"/>
    <mergeCell ref="BF863:BG864"/>
    <mergeCell ref="R865:S866"/>
    <mergeCell ref="P865:Q866"/>
    <mergeCell ref="N865:O866"/>
    <mergeCell ref="L865:M866"/>
    <mergeCell ref="J865:K866"/>
    <mergeCell ref="H865:I866"/>
    <mergeCell ref="AF865:AG866"/>
    <mergeCell ref="AD865:AE866"/>
    <mergeCell ref="AB865:AC866"/>
    <mergeCell ref="Z865:AA866"/>
    <mergeCell ref="X865:Y866"/>
    <mergeCell ref="T865:U866"/>
    <mergeCell ref="AR865:AS866"/>
    <mergeCell ref="AP865:AQ866"/>
    <mergeCell ref="AN865:AO866"/>
    <mergeCell ref="AL865:AM866"/>
    <mergeCell ref="AJ865:AK866"/>
    <mergeCell ref="AH865:AI866"/>
    <mergeCell ref="BD865:BE866"/>
    <mergeCell ref="BB865:BC866"/>
    <mergeCell ref="AZ865:BA866"/>
    <mergeCell ref="AX865:AY866"/>
    <mergeCell ref="AV865:AW866"/>
    <mergeCell ref="AT865:AU866"/>
    <mergeCell ref="F863:F864"/>
    <mergeCell ref="E863:E864"/>
    <mergeCell ref="C863:D863"/>
    <mergeCell ref="B863:B864"/>
    <mergeCell ref="C866:D866"/>
    <mergeCell ref="BN865:BP866"/>
    <mergeCell ref="BL865:BM866"/>
    <mergeCell ref="BJ865:BK866"/>
    <mergeCell ref="BH865:BI866"/>
    <mergeCell ref="BF865:BG866"/>
    <mergeCell ref="V861:W862"/>
    <mergeCell ref="V863:W864"/>
    <mergeCell ref="V865:W866"/>
    <mergeCell ref="AF867:AG868"/>
    <mergeCell ref="AD867:AE868"/>
    <mergeCell ref="AB867:AC868"/>
    <mergeCell ref="Z867:AA868"/>
    <mergeCell ref="X867:Y868"/>
    <mergeCell ref="T867:U868"/>
    <mergeCell ref="AR867:AS868"/>
    <mergeCell ref="AP867:AQ868"/>
    <mergeCell ref="AN867:AO868"/>
    <mergeCell ref="AL867:AM868"/>
    <mergeCell ref="AJ867:AK868"/>
    <mergeCell ref="AH867:AI868"/>
    <mergeCell ref="BD867:BE868"/>
    <mergeCell ref="BB867:BC868"/>
    <mergeCell ref="AZ867:BA868"/>
    <mergeCell ref="AX867:AY868"/>
    <mergeCell ref="AV867:AW868"/>
    <mergeCell ref="AT867:AU868"/>
    <mergeCell ref="F865:F866"/>
    <mergeCell ref="E865:E866"/>
    <mergeCell ref="C865:D865"/>
    <mergeCell ref="B869:B870"/>
    <mergeCell ref="C868:D868"/>
    <mergeCell ref="BN867:BP868"/>
    <mergeCell ref="BL867:BM868"/>
    <mergeCell ref="BJ867:BK868"/>
    <mergeCell ref="BH867:BI868"/>
    <mergeCell ref="BF867:BG868"/>
    <mergeCell ref="R869:S870"/>
    <mergeCell ref="P869:Q870"/>
    <mergeCell ref="N869:O870"/>
    <mergeCell ref="L869:M870"/>
    <mergeCell ref="J869:K870"/>
    <mergeCell ref="H869:I870"/>
    <mergeCell ref="AF869:AG870"/>
    <mergeCell ref="AD869:AE870"/>
    <mergeCell ref="AB869:AC870"/>
    <mergeCell ref="Z869:AA870"/>
    <mergeCell ref="X869:Y870"/>
    <mergeCell ref="T869:U870"/>
    <mergeCell ref="AR869:AS870"/>
    <mergeCell ref="AP869:AQ870"/>
    <mergeCell ref="AN869:AO870"/>
    <mergeCell ref="AL869:AM870"/>
    <mergeCell ref="AJ869:AK870"/>
    <mergeCell ref="AH869:AI870"/>
    <mergeCell ref="BD869:BE870"/>
    <mergeCell ref="BB869:BC870"/>
    <mergeCell ref="AZ869:BA870"/>
    <mergeCell ref="AX869:AY870"/>
    <mergeCell ref="AV869:AW870"/>
    <mergeCell ref="AT869:AU870"/>
    <mergeCell ref="F867:F868"/>
    <mergeCell ref="E867:E868"/>
    <mergeCell ref="C867:D867"/>
    <mergeCell ref="B867:B868"/>
    <mergeCell ref="C870:D870"/>
    <mergeCell ref="BN869:BP870"/>
    <mergeCell ref="BL869:BM870"/>
    <mergeCell ref="BJ869:BK870"/>
    <mergeCell ref="BH869:BI870"/>
    <mergeCell ref="BF869:BG870"/>
    <mergeCell ref="C869:D869"/>
    <mergeCell ref="V867:W868"/>
    <mergeCell ref="AF871:AG872"/>
    <mergeCell ref="AD871:AE872"/>
    <mergeCell ref="AB871:AC872"/>
    <mergeCell ref="Z871:AA872"/>
    <mergeCell ref="X871:Y872"/>
    <mergeCell ref="T871:U872"/>
    <mergeCell ref="AR871:AS872"/>
    <mergeCell ref="AP871:AQ872"/>
    <mergeCell ref="AN871:AO872"/>
    <mergeCell ref="AL871:AM872"/>
    <mergeCell ref="AJ871:AK872"/>
    <mergeCell ref="AH871:AI872"/>
    <mergeCell ref="BD871:BE872"/>
    <mergeCell ref="BB871:BC872"/>
    <mergeCell ref="AZ871:BA872"/>
    <mergeCell ref="AX871:AY872"/>
    <mergeCell ref="AV871:AW872"/>
    <mergeCell ref="AT871:AU872"/>
    <mergeCell ref="B873:B874"/>
    <mergeCell ref="C872:D872"/>
    <mergeCell ref="BN871:BP872"/>
    <mergeCell ref="BL871:BM872"/>
    <mergeCell ref="BJ871:BK872"/>
    <mergeCell ref="BH871:BI872"/>
    <mergeCell ref="BF871:BG872"/>
    <mergeCell ref="R873:S874"/>
    <mergeCell ref="P873:Q874"/>
    <mergeCell ref="N873:O874"/>
    <mergeCell ref="L873:M874"/>
    <mergeCell ref="J873:K874"/>
    <mergeCell ref="H873:I874"/>
    <mergeCell ref="AF873:AG874"/>
    <mergeCell ref="AD873:AE874"/>
    <mergeCell ref="AB873:AC874"/>
    <mergeCell ref="Z873:AA874"/>
    <mergeCell ref="X873:Y874"/>
    <mergeCell ref="T873:U874"/>
    <mergeCell ref="AR873:AS874"/>
    <mergeCell ref="AP873:AQ874"/>
    <mergeCell ref="AN873:AO874"/>
    <mergeCell ref="AL873:AM874"/>
    <mergeCell ref="AJ873:AK874"/>
    <mergeCell ref="AH873:AI874"/>
    <mergeCell ref="BD873:BE874"/>
    <mergeCell ref="BB873:BC874"/>
    <mergeCell ref="AZ873:BA874"/>
    <mergeCell ref="AX873:AY874"/>
    <mergeCell ref="AV873:AW874"/>
    <mergeCell ref="AT873:AU874"/>
    <mergeCell ref="F871:F872"/>
    <mergeCell ref="E871:E872"/>
    <mergeCell ref="C871:D871"/>
    <mergeCell ref="B871:B872"/>
    <mergeCell ref="C874:D874"/>
    <mergeCell ref="BN873:BP874"/>
    <mergeCell ref="C873:D873"/>
    <mergeCell ref="BJ879:BK880"/>
    <mergeCell ref="BL879:BM880"/>
    <mergeCell ref="BN879:BP880"/>
    <mergeCell ref="BL873:BM874"/>
    <mergeCell ref="BJ873:BK874"/>
    <mergeCell ref="BH873:BI874"/>
    <mergeCell ref="BF873:BG874"/>
    <mergeCell ref="R875:S876"/>
    <mergeCell ref="P875:Q876"/>
    <mergeCell ref="N875:O876"/>
    <mergeCell ref="L875:M876"/>
    <mergeCell ref="J875:K876"/>
    <mergeCell ref="H875:I876"/>
    <mergeCell ref="AF875:AG876"/>
    <mergeCell ref="AD875:AE876"/>
    <mergeCell ref="AB875:AC876"/>
    <mergeCell ref="Z875:AA876"/>
    <mergeCell ref="X875:Y876"/>
    <mergeCell ref="T875:U876"/>
    <mergeCell ref="AR875:AS876"/>
    <mergeCell ref="AP875:AQ876"/>
    <mergeCell ref="AN875:AO876"/>
    <mergeCell ref="AL875:AM876"/>
    <mergeCell ref="AJ875:AK876"/>
    <mergeCell ref="AH875:AI876"/>
    <mergeCell ref="BD875:BE876"/>
    <mergeCell ref="BB875:BC876"/>
    <mergeCell ref="AZ875:BA876"/>
    <mergeCell ref="AX875:AY876"/>
    <mergeCell ref="AV875:AW876"/>
    <mergeCell ref="AT875:AU876"/>
    <mergeCell ref="AZ879:BA880"/>
    <mergeCell ref="C876:D876"/>
    <mergeCell ref="BN875:BP876"/>
    <mergeCell ref="BL875:BM876"/>
    <mergeCell ref="BJ875:BK876"/>
    <mergeCell ref="BH875:BI876"/>
    <mergeCell ref="BF875:BG876"/>
    <mergeCell ref="F875:F876"/>
    <mergeCell ref="E875:E876"/>
    <mergeCell ref="C875:D875"/>
    <mergeCell ref="B778:B779"/>
    <mergeCell ref="BL777:BM777"/>
    <mergeCell ref="BJ777:BK777"/>
    <mergeCell ref="BH777:BI777"/>
    <mergeCell ref="BF777:BG777"/>
    <mergeCell ref="BD777:BE777"/>
    <mergeCell ref="BB777:BC777"/>
    <mergeCell ref="R778:S779"/>
    <mergeCell ref="H778:I779"/>
    <mergeCell ref="AF778:AG779"/>
    <mergeCell ref="B780:B781"/>
    <mergeCell ref="B875:B876"/>
    <mergeCell ref="AM882:AP882"/>
    <mergeCell ref="AJ882:AL882"/>
    <mergeCell ref="AF882:AH882"/>
    <mergeCell ref="AB882:AE882"/>
    <mergeCell ref="B882:C882"/>
    <mergeCell ref="Y882:AA882"/>
    <mergeCell ref="Y884:AA884"/>
    <mergeCell ref="B884:C884"/>
    <mergeCell ref="BK882:BM882"/>
    <mergeCell ref="BG882:BI882"/>
    <mergeCell ref="BB882:BF882"/>
    <mergeCell ref="AU882:AW882"/>
    <mergeCell ref="AQ882:AS882"/>
    <mergeCell ref="AM884:AP884"/>
    <mergeCell ref="AJ884:AL884"/>
    <mergeCell ref="AF884:AH884"/>
    <mergeCell ref="AB884:AE884"/>
    <mergeCell ref="J877:K878"/>
    <mergeCell ref="H877:I878"/>
    <mergeCell ref="D877:E878"/>
    <mergeCell ref="B877:C878"/>
    <mergeCell ref="X877:Y878"/>
    <mergeCell ref="T877:U878"/>
    <mergeCell ref="R877:S878"/>
    <mergeCell ref="P877:Q878"/>
    <mergeCell ref="N877:O878"/>
    <mergeCell ref="L877:M878"/>
    <mergeCell ref="AJ877:AK878"/>
    <mergeCell ref="AH877:AI878"/>
    <mergeCell ref="AF877:AG878"/>
    <mergeCell ref="AD877:AE878"/>
    <mergeCell ref="AB877:AC878"/>
    <mergeCell ref="Z877:AA878"/>
    <mergeCell ref="AV877:AW878"/>
    <mergeCell ref="AT877:AU878"/>
    <mergeCell ref="AR877:AS878"/>
    <mergeCell ref="AP877:AQ878"/>
    <mergeCell ref="AN877:AO878"/>
    <mergeCell ref="AL877:AM878"/>
    <mergeCell ref="B879:C879"/>
    <mergeCell ref="D879:E880"/>
    <mergeCell ref="H879:I880"/>
    <mergeCell ref="J879:K880"/>
    <mergeCell ref="BL877:BM878"/>
    <mergeCell ref="BJ877:BK878"/>
    <mergeCell ref="BH877:BI878"/>
    <mergeCell ref="BF877:BG878"/>
    <mergeCell ref="BD877:BE878"/>
    <mergeCell ref="BB877:BC878"/>
    <mergeCell ref="AZ877:BA878"/>
    <mergeCell ref="AX877:AY878"/>
    <mergeCell ref="L879:M880"/>
    <mergeCell ref="C773:D773"/>
    <mergeCell ref="H776:I777"/>
    <mergeCell ref="C776:D777"/>
    <mergeCell ref="B776:B777"/>
    <mergeCell ref="J777:K777"/>
    <mergeCell ref="N777:O777"/>
    <mergeCell ref="L777:M777"/>
    <mergeCell ref="J776:O776"/>
    <mergeCell ref="BH776:BM776"/>
    <mergeCell ref="BB776:BG776"/>
    <mergeCell ref="AV776:BA776"/>
    <mergeCell ref="AP776:AU776"/>
    <mergeCell ref="AJ776:AO776"/>
    <mergeCell ref="T777:U777"/>
    <mergeCell ref="AZ777:BA777"/>
    <mergeCell ref="AX777:AY777"/>
    <mergeCell ref="AV777:AW777"/>
    <mergeCell ref="AT777:AU777"/>
    <mergeCell ref="R777:S777"/>
    <mergeCell ref="P777:Q777"/>
    <mergeCell ref="AH777:AI777"/>
    <mergeCell ref="AF777:AG777"/>
    <mergeCell ref="AD777:AE777"/>
    <mergeCell ref="Z776:AA777"/>
    <mergeCell ref="X776:Y777"/>
    <mergeCell ref="P776:U776"/>
    <mergeCell ref="AD776:AI776"/>
    <mergeCell ref="AB776:AC777"/>
    <mergeCell ref="AR777:AS777"/>
    <mergeCell ref="AP777:AQ777"/>
    <mergeCell ref="AN777:AO777"/>
    <mergeCell ref="AL777:AM777"/>
    <mergeCell ref="AJ777:AK777"/>
    <mergeCell ref="AL782:AM783"/>
    <mergeCell ref="AJ782:AK783"/>
    <mergeCell ref="AH782:AI783"/>
    <mergeCell ref="BD782:BE783"/>
    <mergeCell ref="BB782:BC783"/>
    <mergeCell ref="AZ782:BA783"/>
    <mergeCell ref="AX782:AY783"/>
    <mergeCell ref="AV782:AW783"/>
    <mergeCell ref="AT782:AU783"/>
    <mergeCell ref="AD778:AE779"/>
    <mergeCell ref="AB778:AC779"/>
    <mergeCell ref="Z778:AA779"/>
    <mergeCell ref="X778:Y779"/>
    <mergeCell ref="T778:U779"/>
    <mergeCell ref="AR778:AS779"/>
    <mergeCell ref="AP778:AQ779"/>
    <mergeCell ref="AN778:AO779"/>
    <mergeCell ref="AL778:AM779"/>
    <mergeCell ref="AJ778:AK779"/>
    <mergeCell ref="AH778:AI779"/>
    <mergeCell ref="BD778:BE779"/>
    <mergeCell ref="BB778:BC779"/>
    <mergeCell ref="AZ778:BA779"/>
    <mergeCell ref="AX778:AY779"/>
    <mergeCell ref="AV778:AW779"/>
    <mergeCell ref="AT778:AU779"/>
    <mergeCell ref="F780:F781"/>
    <mergeCell ref="E780:E781"/>
    <mergeCell ref="C780:D780"/>
    <mergeCell ref="G782:G783"/>
    <mergeCell ref="BC885:BP885"/>
    <mergeCell ref="BK884:BM884"/>
    <mergeCell ref="BG884:BI884"/>
    <mergeCell ref="BB884:BF884"/>
    <mergeCell ref="AU884:AW884"/>
    <mergeCell ref="AQ884:AS884"/>
    <mergeCell ref="F778:F779"/>
    <mergeCell ref="P778:Q779"/>
    <mergeCell ref="N778:O779"/>
    <mergeCell ref="L778:M779"/>
    <mergeCell ref="J778:K779"/>
    <mergeCell ref="E778:E779"/>
    <mergeCell ref="C778:D778"/>
    <mergeCell ref="BN877:BP878"/>
    <mergeCell ref="N879:O880"/>
    <mergeCell ref="P879:Q880"/>
    <mergeCell ref="R879:S880"/>
    <mergeCell ref="T879:U880"/>
    <mergeCell ref="X879:Y880"/>
    <mergeCell ref="Z879:AA880"/>
    <mergeCell ref="AB879:AC880"/>
    <mergeCell ref="AD879:AE880"/>
    <mergeCell ref="AF879:AG880"/>
    <mergeCell ref="AH879:AI880"/>
    <mergeCell ref="AJ879:AK880"/>
    <mergeCell ref="AL879:AM880"/>
    <mergeCell ref="AN879:AO880"/>
    <mergeCell ref="AP879:AQ880"/>
    <mergeCell ref="AR879:AS880"/>
    <mergeCell ref="AT879:AU880"/>
    <mergeCell ref="AV879:AW880"/>
    <mergeCell ref="AX879:AY880"/>
    <mergeCell ref="BB879:BC880"/>
    <mergeCell ref="BD879:BE880"/>
    <mergeCell ref="F776:F777"/>
    <mergeCell ref="B784:B785"/>
    <mergeCell ref="C783:D783"/>
    <mergeCell ref="BN782:BP783"/>
    <mergeCell ref="BL782:BM783"/>
    <mergeCell ref="BJ782:BK783"/>
    <mergeCell ref="BH782:BI783"/>
    <mergeCell ref="BF782:BG783"/>
    <mergeCell ref="R784:S785"/>
    <mergeCell ref="P784:Q785"/>
    <mergeCell ref="N784:O785"/>
    <mergeCell ref="L784:M785"/>
    <mergeCell ref="J784:K785"/>
    <mergeCell ref="H784:I785"/>
    <mergeCell ref="AF784:AG785"/>
    <mergeCell ref="AD784:AE785"/>
    <mergeCell ref="AB784:AC785"/>
    <mergeCell ref="Z784:AA785"/>
    <mergeCell ref="X784:Y785"/>
    <mergeCell ref="T784:U785"/>
    <mergeCell ref="AR784:AS785"/>
    <mergeCell ref="AP784:AQ785"/>
    <mergeCell ref="AN784:AO785"/>
    <mergeCell ref="AL784:AM785"/>
    <mergeCell ref="AJ784:AK785"/>
    <mergeCell ref="AH784:AI785"/>
    <mergeCell ref="BD784:BE785"/>
    <mergeCell ref="BB784:BC785"/>
    <mergeCell ref="AZ784:BA785"/>
    <mergeCell ref="AX784:AY785"/>
    <mergeCell ref="AV784:AW785"/>
    <mergeCell ref="AT784:AU785"/>
    <mergeCell ref="F782:F783"/>
    <mergeCell ref="E782:E783"/>
    <mergeCell ref="C782:D782"/>
    <mergeCell ref="B782:B783"/>
    <mergeCell ref="G784:G785"/>
    <mergeCell ref="C785:D785"/>
    <mergeCell ref="BN784:BP785"/>
    <mergeCell ref="BL784:BM785"/>
    <mergeCell ref="BJ784:BK785"/>
    <mergeCell ref="BH784:BI785"/>
    <mergeCell ref="BF784:BG785"/>
    <mergeCell ref="C781:D781"/>
    <mergeCell ref="BN780:BP781"/>
    <mergeCell ref="BL780:BM781"/>
    <mergeCell ref="BJ780:BK781"/>
    <mergeCell ref="BH780:BI781"/>
    <mergeCell ref="BF780:BG781"/>
    <mergeCell ref="R782:S783"/>
    <mergeCell ref="P782:Q783"/>
    <mergeCell ref="N782:O783"/>
    <mergeCell ref="L782:M783"/>
    <mergeCell ref="J782:K783"/>
    <mergeCell ref="H782:I783"/>
    <mergeCell ref="AF782:AG783"/>
    <mergeCell ref="AD782:AE783"/>
    <mergeCell ref="AB782:AC783"/>
    <mergeCell ref="Z782:AA783"/>
    <mergeCell ref="X782:Y783"/>
    <mergeCell ref="T782:U783"/>
    <mergeCell ref="AR782:AS783"/>
    <mergeCell ref="AP782:AQ783"/>
    <mergeCell ref="BN776:BP777"/>
    <mergeCell ref="AF786:AG787"/>
    <mergeCell ref="AD786:AE787"/>
    <mergeCell ref="AB786:AC787"/>
    <mergeCell ref="Z786:AA787"/>
    <mergeCell ref="X786:Y787"/>
    <mergeCell ref="T786:U787"/>
    <mergeCell ref="AR786:AS787"/>
    <mergeCell ref="AP786:AQ787"/>
    <mergeCell ref="AN786:AO787"/>
    <mergeCell ref="AL786:AM787"/>
    <mergeCell ref="AJ786:AK787"/>
    <mergeCell ref="AH786:AI787"/>
    <mergeCell ref="BD786:BE787"/>
    <mergeCell ref="BB786:BC787"/>
    <mergeCell ref="AZ786:BA787"/>
    <mergeCell ref="AX786:AY787"/>
    <mergeCell ref="AV786:AW787"/>
    <mergeCell ref="AT786:AU787"/>
    <mergeCell ref="F784:F785"/>
    <mergeCell ref="E784:E785"/>
    <mergeCell ref="C784:D784"/>
    <mergeCell ref="G786:G787"/>
    <mergeCell ref="B788:B789"/>
    <mergeCell ref="C787:D787"/>
    <mergeCell ref="BN786:BP787"/>
    <mergeCell ref="BL786:BM787"/>
    <mergeCell ref="BJ786:BK787"/>
    <mergeCell ref="BH786:BI787"/>
    <mergeCell ref="BF786:BG787"/>
    <mergeCell ref="R788:S789"/>
    <mergeCell ref="P788:Q789"/>
    <mergeCell ref="N788:O789"/>
    <mergeCell ref="L788:M789"/>
    <mergeCell ref="J788:K789"/>
    <mergeCell ref="H788:I789"/>
    <mergeCell ref="AF788:AG789"/>
    <mergeCell ref="AD788:AE789"/>
    <mergeCell ref="AB788:AC789"/>
    <mergeCell ref="Z788:AA789"/>
    <mergeCell ref="X788:Y789"/>
    <mergeCell ref="T788:U789"/>
    <mergeCell ref="AR788:AS789"/>
    <mergeCell ref="AP788:AQ789"/>
    <mergeCell ref="AN788:AO789"/>
    <mergeCell ref="AL788:AM789"/>
    <mergeCell ref="AJ788:AK789"/>
    <mergeCell ref="AH788:AI789"/>
    <mergeCell ref="BD788:BE789"/>
    <mergeCell ref="BB788:BC789"/>
    <mergeCell ref="AZ788:BA789"/>
    <mergeCell ref="AX788:AY789"/>
    <mergeCell ref="AV788:AW789"/>
    <mergeCell ref="AT788:AU789"/>
    <mergeCell ref="F786:F787"/>
    <mergeCell ref="E786:E787"/>
    <mergeCell ref="C786:D786"/>
    <mergeCell ref="B786:B787"/>
    <mergeCell ref="G788:G789"/>
    <mergeCell ref="B790:B791"/>
    <mergeCell ref="G792:G793"/>
    <mergeCell ref="C793:D793"/>
    <mergeCell ref="BN792:BP793"/>
    <mergeCell ref="BL792:BM793"/>
    <mergeCell ref="BJ792:BK793"/>
    <mergeCell ref="BH792:BI793"/>
    <mergeCell ref="BF792:BG793"/>
    <mergeCell ref="C789:D789"/>
    <mergeCell ref="BN788:BP789"/>
    <mergeCell ref="BL788:BM789"/>
    <mergeCell ref="BJ788:BK789"/>
    <mergeCell ref="BH788:BI789"/>
    <mergeCell ref="BF788:BG789"/>
    <mergeCell ref="R790:S791"/>
    <mergeCell ref="P790:Q791"/>
    <mergeCell ref="N790:O791"/>
    <mergeCell ref="L790:M791"/>
    <mergeCell ref="J790:K791"/>
    <mergeCell ref="H790:I791"/>
    <mergeCell ref="AF790:AG791"/>
    <mergeCell ref="AD790:AE791"/>
    <mergeCell ref="AB790:AC791"/>
    <mergeCell ref="Z790:AA791"/>
    <mergeCell ref="X790:Y791"/>
    <mergeCell ref="T790:U791"/>
    <mergeCell ref="AR790:AS791"/>
    <mergeCell ref="AP790:AQ791"/>
    <mergeCell ref="AN790:AO791"/>
    <mergeCell ref="AL790:AM791"/>
    <mergeCell ref="AJ790:AK791"/>
    <mergeCell ref="AH790:AI791"/>
    <mergeCell ref="BD790:BE791"/>
    <mergeCell ref="BB790:BC791"/>
    <mergeCell ref="AZ790:BA791"/>
    <mergeCell ref="AX790:AY791"/>
    <mergeCell ref="AV790:AW791"/>
    <mergeCell ref="AT790:AU791"/>
    <mergeCell ref="F788:F789"/>
    <mergeCell ref="E788:E789"/>
    <mergeCell ref="C788:D788"/>
    <mergeCell ref="G790:G791"/>
    <mergeCell ref="C791:D791"/>
    <mergeCell ref="BN790:BP791"/>
    <mergeCell ref="BL790:BM791"/>
    <mergeCell ref="BJ790:BK791"/>
    <mergeCell ref="BH790:BI791"/>
    <mergeCell ref="BF790:BG791"/>
    <mergeCell ref="R792:S793"/>
    <mergeCell ref="P792:Q793"/>
    <mergeCell ref="N792:O793"/>
    <mergeCell ref="L792:M793"/>
    <mergeCell ref="J792:K793"/>
    <mergeCell ref="H792:I793"/>
    <mergeCell ref="AF792:AG793"/>
    <mergeCell ref="AD792:AE793"/>
    <mergeCell ref="AB792:AC793"/>
    <mergeCell ref="Z792:AA793"/>
    <mergeCell ref="X792:Y793"/>
    <mergeCell ref="T792:U793"/>
    <mergeCell ref="AR792:AS793"/>
    <mergeCell ref="AP792:AQ793"/>
    <mergeCell ref="AN792:AO793"/>
    <mergeCell ref="AL792:AM793"/>
    <mergeCell ref="AJ792:AK793"/>
    <mergeCell ref="AH792:AI793"/>
    <mergeCell ref="BD792:BE793"/>
    <mergeCell ref="BB792:BC793"/>
    <mergeCell ref="AZ792:BA793"/>
    <mergeCell ref="AX792:AY793"/>
    <mergeCell ref="AV792:AW793"/>
    <mergeCell ref="AT792:AU793"/>
    <mergeCell ref="F790:F791"/>
    <mergeCell ref="E790:E791"/>
    <mergeCell ref="C790:D790"/>
    <mergeCell ref="AF794:AG795"/>
    <mergeCell ref="AD794:AE795"/>
    <mergeCell ref="AB794:AC795"/>
    <mergeCell ref="Z794:AA795"/>
    <mergeCell ref="X794:Y795"/>
    <mergeCell ref="T794:U795"/>
    <mergeCell ref="AR794:AS795"/>
    <mergeCell ref="AP794:AQ795"/>
    <mergeCell ref="AN794:AO795"/>
    <mergeCell ref="AL794:AM795"/>
    <mergeCell ref="AJ794:AK795"/>
    <mergeCell ref="AH794:AI795"/>
    <mergeCell ref="BD794:BE795"/>
    <mergeCell ref="BB794:BC795"/>
    <mergeCell ref="AZ794:BA795"/>
    <mergeCell ref="AX794:AY795"/>
    <mergeCell ref="AV794:AW795"/>
    <mergeCell ref="AT794:AU795"/>
    <mergeCell ref="F792:F793"/>
    <mergeCell ref="E792:E793"/>
    <mergeCell ref="C792:D792"/>
    <mergeCell ref="G794:G795"/>
    <mergeCell ref="B796:B797"/>
    <mergeCell ref="C795:D795"/>
    <mergeCell ref="BN794:BP795"/>
    <mergeCell ref="BL794:BM795"/>
    <mergeCell ref="BJ794:BK795"/>
    <mergeCell ref="BH794:BI795"/>
    <mergeCell ref="BF794:BG795"/>
    <mergeCell ref="R796:S797"/>
    <mergeCell ref="P796:Q797"/>
    <mergeCell ref="N796:O797"/>
    <mergeCell ref="L796:M797"/>
    <mergeCell ref="J796:K797"/>
    <mergeCell ref="H796:I797"/>
    <mergeCell ref="AF796:AG797"/>
    <mergeCell ref="AD796:AE797"/>
    <mergeCell ref="AB796:AC797"/>
    <mergeCell ref="Z796:AA797"/>
    <mergeCell ref="X796:Y797"/>
    <mergeCell ref="T796:U797"/>
    <mergeCell ref="AR796:AS797"/>
    <mergeCell ref="AP796:AQ797"/>
    <mergeCell ref="AN796:AO797"/>
    <mergeCell ref="AL796:AM797"/>
    <mergeCell ref="AJ796:AK797"/>
    <mergeCell ref="AH796:AI797"/>
    <mergeCell ref="BD796:BE797"/>
    <mergeCell ref="BB796:BC797"/>
    <mergeCell ref="AZ796:BA797"/>
    <mergeCell ref="AX796:AY797"/>
    <mergeCell ref="AV796:AW797"/>
    <mergeCell ref="AT796:AU797"/>
    <mergeCell ref="F794:F795"/>
    <mergeCell ref="E794:E795"/>
    <mergeCell ref="C794:D794"/>
    <mergeCell ref="B794:B795"/>
    <mergeCell ref="G796:G797"/>
    <mergeCell ref="B792:B793"/>
    <mergeCell ref="B798:B799"/>
    <mergeCell ref="G800:G801"/>
    <mergeCell ref="C801:D801"/>
    <mergeCell ref="BN800:BP801"/>
    <mergeCell ref="BL800:BM801"/>
    <mergeCell ref="BJ800:BK801"/>
    <mergeCell ref="BH800:BI801"/>
    <mergeCell ref="BF800:BG801"/>
    <mergeCell ref="C797:D797"/>
    <mergeCell ref="BN796:BP797"/>
    <mergeCell ref="BL796:BM797"/>
    <mergeCell ref="BJ796:BK797"/>
    <mergeCell ref="BH796:BI797"/>
    <mergeCell ref="BF796:BG797"/>
    <mergeCell ref="R798:S799"/>
    <mergeCell ref="P798:Q799"/>
    <mergeCell ref="N798:O799"/>
    <mergeCell ref="L798:M799"/>
    <mergeCell ref="J798:K799"/>
    <mergeCell ref="H798:I799"/>
    <mergeCell ref="AF798:AG799"/>
    <mergeCell ref="AD798:AE799"/>
    <mergeCell ref="AB798:AC799"/>
    <mergeCell ref="Z798:AA799"/>
    <mergeCell ref="X798:Y799"/>
    <mergeCell ref="T798:U799"/>
    <mergeCell ref="AR798:AS799"/>
    <mergeCell ref="AP798:AQ799"/>
    <mergeCell ref="AN798:AO799"/>
    <mergeCell ref="AL798:AM799"/>
    <mergeCell ref="AJ798:AK799"/>
    <mergeCell ref="AH798:AI799"/>
    <mergeCell ref="BD798:BE799"/>
    <mergeCell ref="BB798:BC799"/>
    <mergeCell ref="AZ798:BA799"/>
    <mergeCell ref="AX798:AY799"/>
    <mergeCell ref="AV798:AW799"/>
    <mergeCell ref="AT798:AU799"/>
    <mergeCell ref="F796:F797"/>
    <mergeCell ref="E796:E797"/>
    <mergeCell ref="C796:D796"/>
    <mergeCell ref="G798:G799"/>
    <mergeCell ref="C799:D799"/>
    <mergeCell ref="BN798:BP799"/>
    <mergeCell ref="BL798:BM799"/>
    <mergeCell ref="BJ798:BK799"/>
    <mergeCell ref="BH798:BI799"/>
    <mergeCell ref="BF798:BG799"/>
    <mergeCell ref="R800:S801"/>
    <mergeCell ref="P800:Q801"/>
    <mergeCell ref="N800:O801"/>
    <mergeCell ref="L800:M801"/>
    <mergeCell ref="J800:K801"/>
    <mergeCell ref="H800:I801"/>
    <mergeCell ref="AF800:AG801"/>
    <mergeCell ref="AD800:AE801"/>
    <mergeCell ref="AB800:AC801"/>
    <mergeCell ref="Z800:AA801"/>
    <mergeCell ref="X800:Y801"/>
    <mergeCell ref="T800:U801"/>
    <mergeCell ref="AR800:AS801"/>
    <mergeCell ref="AP800:AQ801"/>
    <mergeCell ref="AN800:AO801"/>
    <mergeCell ref="AL800:AM801"/>
    <mergeCell ref="AJ800:AK801"/>
    <mergeCell ref="AH800:AI801"/>
    <mergeCell ref="BD800:BE801"/>
    <mergeCell ref="BB800:BC801"/>
    <mergeCell ref="AZ800:BA801"/>
    <mergeCell ref="AX800:AY801"/>
    <mergeCell ref="AV800:AW801"/>
    <mergeCell ref="AT800:AU801"/>
    <mergeCell ref="F798:F799"/>
    <mergeCell ref="E798:E799"/>
    <mergeCell ref="C798:D798"/>
    <mergeCell ref="AF802:AG803"/>
    <mergeCell ref="AD802:AE803"/>
    <mergeCell ref="AB802:AC803"/>
    <mergeCell ref="Z802:AA803"/>
    <mergeCell ref="X802:Y803"/>
    <mergeCell ref="T802:U803"/>
    <mergeCell ref="AR802:AS803"/>
    <mergeCell ref="AP802:AQ803"/>
    <mergeCell ref="AN802:AO803"/>
    <mergeCell ref="AL802:AM803"/>
    <mergeCell ref="AJ802:AK803"/>
    <mergeCell ref="AH802:AI803"/>
    <mergeCell ref="BD802:BE803"/>
    <mergeCell ref="BB802:BC803"/>
    <mergeCell ref="AZ802:BA803"/>
    <mergeCell ref="AX802:AY803"/>
    <mergeCell ref="AV802:AW803"/>
    <mergeCell ref="AT802:AU803"/>
    <mergeCell ref="F800:F801"/>
    <mergeCell ref="E800:E801"/>
    <mergeCell ref="C800:D800"/>
    <mergeCell ref="G802:G803"/>
    <mergeCell ref="B804:B805"/>
    <mergeCell ref="C803:D803"/>
    <mergeCell ref="BN802:BP803"/>
    <mergeCell ref="BL802:BM803"/>
    <mergeCell ref="BJ802:BK803"/>
    <mergeCell ref="BH802:BI803"/>
    <mergeCell ref="BF802:BG803"/>
    <mergeCell ref="R804:S805"/>
    <mergeCell ref="P804:Q805"/>
    <mergeCell ref="N804:O805"/>
    <mergeCell ref="L804:M805"/>
    <mergeCell ref="J804:K805"/>
    <mergeCell ref="H804:I805"/>
    <mergeCell ref="AF804:AG805"/>
    <mergeCell ref="AD804:AE805"/>
    <mergeCell ref="AB804:AC805"/>
    <mergeCell ref="Z804:AA805"/>
    <mergeCell ref="X804:Y805"/>
    <mergeCell ref="T804:U805"/>
    <mergeCell ref="AR804:AS805"/>
    <mergeCell ref="AP804:AQ805"/>
    <mergeCell ref="AN804:AO805"/>
    <mergeCell ref="AL804:AM805"/>
    <mergeCell ref="AJ804:AK805"/>
    <mergeCell ref="AH804:AI805"/>
    <mergeCell ref="BD804:BE805"/>
    <mergeCell ref="BB804:BC805"/>
    <mergeCell ref="AZ804:BA805"/>
    <mergeCell ref="AX804:AY805"/>
    <mergeCell ref="AV804:AW805"/>
    <mergeCell ref="AT804:AU805"/>
    <mergeCell ref="F802:F803"/>
    <mergeCell ref="E802:E803"/>
    <mergeCell ref="C802:D802"/>
    <mergeCell ref="B802:B803"/>
    <mergeCell ref="G804:G805"/>
    <mergeCell ref="B800:B801"/>
    <mergeCell ref="B806:B807"/>
    <mergeCell ref="G808:G809"/>
    <mergeCell ref="C809:D809"/>
    <mergeCell ref="BN808:BP809"/>
    <mergeCell ref="BL808:BM809"/>
    <mergeCell ref="BJ808:BK809"/>
    <mergeCell ref="BH808:BI809"/>
    <mergeCell ref="BF808:BG809"/>
    <mergeCell ref="C805:D805"/>
    <mergeCell ref="BN804:BP805"/>
    <mergeCell ref="BL804:BM805"/>
    <mergeCell ref="BJ804:BK805"/>
    <mergeCell ref="BH804:BI805"/>
    <mergeCell ref="BF804:BG805"/>
    <mergeCell ref="R806:S807"/>
    <mergeCell ref="P806:Q807"/>
    <mergeCell ref="N806:O807"/>
    <mergeCell ref="L806:M807"/>
    <mergeCell ref="J806:K807"/>
    <mergeCell ref="H806:I807"/>
    <mergeCell ref="AF806:AG807"/>
    <mergeCell ref="AD806:AE807"/>
    <mergeCell ref="AB806:AC807"/>
    <mergeCell ref="Z806:AA807"/>
    <mergeCell ref="X806:Y807"/>
    <mergeCell ref="T806:U807"/>
    <mergeCell ref="AR806:AS807"/>
    <mergeCell ref="AP806:AQ807"/>
    <mergeCell ref="AN806:AO807"/>
    <mergeCell ref="AL806:AM807"/>
    <mergeCell ref="AJ806:AK807"/>
    <mergeCell ref="AH806:AI807"/>
    <mergeCell ref="BD806:BE807"/>
    <mergeCell ref="BB806:BC807"/>
    <mergeCell ref="AZ806:BA807"/>
    <mergeCell ref="AX806:AY807"/>
    <mergeCell ref="AV806:AW807"/>
    <mergeCell ref="AT806:AU807"/>
    <mergeCell ref="F804:F805"/>
    <mergeCell ref="E804:E805"/>
    <mergeCell ref="C804:D804"/>
    <mergeCell ref="G806:G807"/>
    <mergeCell ref="C807:D807"/>
    <mergeCell ref="BN806:BP807"/>
    <mergeCell ref="BL806:BM807"/>
    <mergeCell ref="BJ806:BK807"/>
    <mergeCell ref="BH806:BI807"/>
    <mergeCell ref="BF806:BG807"/>
    <mergeCell ref="R808:S809"/>
    <mergeCell ref="P808:Q809"/>
    <mergeCell ref="N808:O809"/>
    <mergeCell ref="L808:M809"/>
    <mergeCell ref="J808:K809"/>
    <mergeCell ref="H808:I809"/>
    <mergeCell ref="AF808:AG809"/>
    <mergeCell ref="AD808:AE809"/>
    <mergeCell ref="AB808:AC809"/>
    <mergeCell ref="Z808:AA809"/>
    <mergeCell ref="X808:Y809"/>
    <mergeCell ref="T808:U809"/>
    <mergeCell ref="AR808:AS809"/>
    <mergeCell ref="AP808:AQ809"/>
    <mergeCell ref="AN808:AO809"/>
    <mergeCell ref="B810:B811"/>
    <mergeCell ref="G812:G813"/>
    <mergeCell ref="AL808:AM809"/>
    <mergeCell ref="AJ808:AK809"/>
    <mergeCell ref="AH808:AI809"/>
    <mergeCell ref="BD808:BE809"/>
    <mergeCell ref="BB808:BC809"/>
    <mergeCell ref="AZ808:BA809"/>
    <mergeCell ref="AX808:AY809"/>
    <mergeCell ref="AV808:AW809"/>
    <mergeCell ref="AT808:AU809"/>
    <mergeCell ref="F806:F807"/>
    <mergeCell ref="E806:E807"/>
    <mergeCell ref="C806:D806"/>
    <mergeCell ref="AF810:AG811"/>
    <mergeCell ref="AD810:AE811"/>
    <mergeCell ref="AB810:AC811"/>
    <mergeCell ref="Z810:AA811"/>
    <mergeCell ref="X810:Y811"/>
    <mergeCell ref="T810:U811"/>
    <mergeCell ref="AR810:AS811"/>
    <mergeCell ref="AP810:AQ811"/>
    <mergeCell ref="AN810:AO811"/>
    <mergeCell ref="AL810:AM811"/>
    <mergeCell ref="AJ810:AK811"/>
    <mergeCell ref="AH810:AI811"/>
    <mergeCell ref="BD810:BE811"/>
    <mergeCell ref="BB810:BC811"/>
    <mergeCell ref="AZ810:BA811"/>
    <mergeCell ref="AX810:AY811"/>
    <mergeCell ref="AV810:AW811"/>
    <mergeCell ref="AT810:AU811"/>
    <mergeCell ref="F808:F809"/>
    <mergeCell ref="E808:E809"/>
    <mergeCell ref="C808:D808"/>
    <mergeCell ref="G810:G811"/>
    <mergeCell ref="B808:B809"/>
    <mergeCell ref="B812:B813"/>
    <mergeCell ref="C811:D811"/>
    <mergeCell ref="C810:D810"/>
    <mergeCell ref="AD814:AE815"/>
    <mergeCell ref="AB814:AC815"/>
    <mergeCell ref="Z814:AA815"/>
    <mergeCell ref="X814:Y815"/>
    <mergeCell ref="T814:U815"/>
    <mergeCell ref="AR814:AS815"/>
    <mergeCell ref="AP814:AQ815"/>
    <mergeCell ref="AN814:AO815"/>
    <mergeCell ref="AL814:AM815"/>
    <mergeCell ref="AJ814:AK815"/>
    <mergeCell ref="AH814:AI815"/>
    <mergeCell ref="BD814:BE815"/>
    <mergeCell ref="BB814:BC815"/>
    <mergeCell ref="AZ814:BA815"/>
    <mergeCell ref="AX814:AY815"/>
    <mergeCell ref="AV814:AW815"/>
    <mergeCell ref="AT814:AU815"/>
    <mergeCell ref="F812:F813"/>
    <mergeCell ref="E812:E813"/>
    <mergeCell ref="C812:D812"/>
    <mergeCell ref="G814:G815"/>
    <mergeCell ref="C815:D815"/>
    <mergeCell ref="BN814:BP815"/>
    <mergeCell ref="BL814:BM815"/>
    <mergeCell ref="BJ814:BK815"/>
    <mergeCell ref="BH814:BI815"/>
    <mergeCell ref="BF814:BG815"/>
    <mergeCell ref="F814:F815"/>
    <mergeCell ref="E814:E815"/>
    <mergeCell ref="C814:D814"/>
    <mergeCell ref="AN812:AO813"/>
    <mergeCell ref="AL812:AM813"/>
    <mergeCell ref="AJ812:AK813"/>
    <mergeCell ref="AH812:AI813"/>
    <mergeCell ref="BD812:BE813"/>
    <mergeCell ref="BB812:BC813"/>
    <mergeCell ref="AZ812:BA813"/>
    <mergeCell ref="AX812:AY813"/>
    <mergeCell ref="AV812:AW813"/>
    <mergeCell ref="AT812:AU813"/>
    <mergeCell ref="AF812:AG813"/>
    <mergeCell ref="AD812:AE813"/>
    <mergeCell ref="AB812:AC813"/>
    <mergeCell ref="Z812:AA813"/>
    <mergeCell ref="X812:Y813"/>
    <mergeCell ref="T812:U813"/>
    <mergeCell ref="AR812:AS813"/>
    <mergeCell ref="AP812:AQ813"/>
    <mergeCell ref="Y825:AA825"/>
    <mergeCell ref="B825:C825"/>
    <mergeCell ref="BK823:BM823"/>
    <mergeCell ref="BG823:BI823"/>
    <mergeCell ref="BB823:BF823"/>
    <mergeCell ref="AU823:AW823"/>
    <mergeCell ref="AQ823:AS823"/>
    <mergeCell ref="AM825:AP825"/>
    <mergeCell ref="AJ825:AL825"/>
    <mergeCell ref="AF825:AH825"/>
    <mergeCell ref="AB825:AE825"/>
    <mergeCell ref="J818:K819"/>
    <mergeCell ref="H818:I819"/>
    <mergeCell ref="D818:E819"/>
    <mergeCell ref="B818:C819"/>
    <mergeCell ref="C817:D817"/>
    <mergeCell ref="BG825:BI825"/>
    <mergeCell ref="BB825:BF825"/>
    <mergeCell ref="AU825:AW825"/>
    <mergeCell ref="AQ825:AS825"/>
    <mergeCell ref="B814:B815"/>
    <mergeCell ref="G816:G817"/>
    <mergeCell ref="R816:S817"/>
    <mergeCell ref="P816:Q817"/>
    <mergeCell ref="N816:O817"/>
    <mergeCell ref="L816:M817"/>
    <mergeCell ref="J816:K817"/>
    <mergeCell ref="H816:I817"/>
    <mergeCell ref="AF816:AG817"/>
    <mergeCell ref="AD816:AE817"/>
    <mergeCell ref="AB816:AC817"/>
    <mergeCell ref="Z816:AA817"/>
    <mergeCell ref="X816:Y817"/>
    <mergeCell ref="T816:U817"/>
    <mergeCell ref="AR816:AS817"/>
    <mergeCell ref="AP816:AQ817"/>
    <mergeCell ref="AN816:AO817"/>
    <mergeCell ref="AL816:AM817"/>
    <mergeCell ref="AJ816:AK817"/>
    <mergeCell ref="AH816:AI817"/>
    <mergeCell ref="BD816:BE817"/>
    <mergeCell ref="BB816:BC817"/>
    <mergeCell ref="AZ816:BA817"/>
    <mergeCell ref="AX816:AY817"/>
    <mergeCell ref="E823:H823"/>
    <mergeCell ref="BL812:BM813"/>
    <mergeCell ref="BJ812:BK813"/>
    <mergeCell ref="BH812:BI813"/>
    <mergeCell ref="BF812:BG813"/>
    <mergeCell ref="R814:S815"/>
    <mergeCell ref="P814:Q815"/>
    <mergeCell ref="N814:O815"/>
    <mergeCell ref="L814:M815"/>
    <mergeCell ref="J814:K815"/>
    <mergeCell ref="H814:I815"/>
    <mergeCell ref="AF814:AG815"/>
    <mergeCell ref="J823:L823"/>
    <mergeCell ref="N823:P823"/>
    <mergeCell ref="Q823:T823"/>
    <mergeCell ref="U823:W823"/>
    <mergeCell ref="E825:H825"/>
    <mergeCell ref="J825:L825"/>
    <mergeCell ref="N825:P825"/>
    <mergeCell ref="Q825:T825"/>
    <mergeCell ref="U825:W825"/>
    <mergeCell ref="BN816:BP817"/>
    <mergeCell ref="BL816:BM817"/>
    <mergeCell ref="BJ816:BK817"/>
    <mergeCell ref="BH816:BI817"/>
    <mergeCell ref="BF816:BG817"/>
    <mergeCell ref="X818:Y819"/>
    <mergeCell ref="T818:U819"/>
    <mergeCell ref="R818:S819"/>
    <mergeCell ref="P818:Q819"/>
    <mergeCell ref="N818:O819"/>
    <mergeCell ref="L818:M819"/>
    <mergeCell ref="AJ818:AK819"/>
    <mergeCell ref="AH818:AI819"/>
    <mergeCell ref="AF818:AG819"/>
    <mergeCell ref="AD818:AE819"/>
    <mergeCell ref="AB818:AC819"/>
    <mergeCell ref="Z818:AA819"/>
    <mergeCell ref="AV818:AW819"/>
    <mergeCell ref="AT818:AU819"/>
    <mergeCell ref="AR818:AS819"/>
    <mergeCell ref="AP818:AQ819"/>
    <mergeCell ref="AN818:AO819"/>
    <mergeCell ref="AL818:AM819"/>
    <mergeCell ref="B820:C820"/>
    <mergeCell ref="BN818:BP819"/>
    <mergeCell ref="BL818:BM819"/>
    <mergeCell ref="BJ818:BK819"/>
    <mergeCell ref="BH818:BI819"/>
    <mergeCell ref="BF818:BG819"/>
    <mergeCell ref="BD818:BE819"/>
    <mergeCell ref="BB818:BC819"/>
    <mergeCell ref="AZ818:BA819"/>
    <mergeCell ref="E816:E817"/>
    <mergeCell ref="C816:D816"/>
    <mergeCell ref="B816:B817"/>
    <mergeCell ref="AV816:AW817"/>
    <mergeCell ref="AT816:AU817"/>
    <mergeCell ref="V818:W819"/>
    <mergeCell ref="V820:W821"/>
    <mergeCell ref="C714:D714"/>
    <mergeCell ref="H717:I718"/>
    <mergeCell ref="C717:D718"/>
    <mergeCell ref="B717:B718"/>
    <mergeCell ref="J718:K718"/>
    <mergeCell ref="N718:O718"/>
    <mergeCell ref="L718:M718"/>
    <mergeCell ref="J717:O717"/>
    <mergeCell ref="BB717:BG717"/>
    <mergeCell ref="AV717:BA717"/>
    <mergeCell ref="AP717:AU717"/>
    <mergeCell ref="AJ717:AO717"/>
    <mergeCell ref="T718:U718"/>
    <mergeCell ref="AZ718:BA718"/>
    <mergeCell ref="AX718:AY718"/>
    <mergeCell ref="AV718:AW718"/>
    <mergeCell ref="AT718:AU718"/>
    <mergeCell ref="AR718:AS718"/>
    <mergeCell ref="R718:S718"/>
    <mergeCell ref="P718:Q718"/>
    <mergeCell ref="AH718:AI718"/>
    <mergeCell ref="AF718:AG718"/>
    <mergeCell ref="AD718:AE718"/>
    <mergeCell ref="Z717:AA718"/>
    <mergeCell ref="X717:Y718"/>
    <mergeCell ref="P717:U717"/>
    <mergeCell ref="AD717:AI717"/>
    <mergeCell ref="AB717:AC718"/>
    <mergeCell ref="AP718:AQ718"/>
    <mergeCell ref="AN718:AO718"/>
    <mergeCell ref="AL718:AM718"/>
    <mergeCell ref="AJ718:AK718"/>
    <mergeCell ref="BC714:BE714"/>
    <mergeCell ref="AK714:BB714"/>
    <mergeCell ref="F717:F718"/>
    <mergeCell ref="C719:D719"/>
    <mergeCell ref="B719:B720"/>
    <mergeCell ref="BL718:BM718"/>
    <mergeCell ref="BJ718:BK718"/>
    <mergeCell ref="BH718:BI718"/>
    <mergeCell ref="BF718:BG718"/>
    <mergeCell ref="BD718:BE718"/>
    <mergeCell ref="BB718:BC718"/>
    <mergeCell ref="R719:S720"/>
    <mergeCell ref="AF719:AG720"/>
    <mergeCell ref="AD719:AE720"/>
    <mergeCell ref="AB719:AC720"/>
    <mergeCell ref="Z719:AA720"/>
    <mergeCell ref="X719:Y720"/>
    <mergeCell ref="T719:U720"/>
    <mergeCell ref="AR719:AS720"/>
    <mergeCell ref="AM823:AP823"/>
    <mergeCell ref="BB725:BC726"/>
    <mergeCell ref="AZ725:BA726"/>
    <mergeCell ref="AX725:AY726"/>
    <mergeCell ref="AP719:AQ720"/>
    <mergeCell ref="AN719:AO720"/>
    <mergeCell ref="AL719:AM720"/>
    <mergeCell ref="AJ719:AK720"/>
    <mergeCell ref="AH719:AI720"/>
    <mergeCell ref="BD719:BE720"/>
    <mergeCell ref="BB719:BC720"/>
    <mergeCell ref="AZ719:BA720"/>
    <mergeCell ref="AX719:AY720"/>
    <mergeCell ref="AV719:AW720"/>
    <mergeCell ref="AT719:AU720"/>
    <mergeCell ref="F721:F722"/>
    <mergeCell ref="E721:E722"/>
    <mergeCell ref="C721:D721"/>
    <mergeCell ref="B721:B722"/>
    <mergeCell ref="C720:D720"/>
    <mergeCell ref="C723:D723"/>
    <mergeCell ref="B723:B724"/>
    <mergeCell ref="C722:D722"/>
    <mergeCell ref="F725:F726"/>
    <mergeCell ref="E725:E726"/>
    <mergeCell ref="C725:D725"/>
    <mergeCell ref="B725:B726"/>
    <mergeCell ref="C724:D724"/>
    <mergeCell ref="BJ723:BK724"/>
    <mergeCell ref="BH723:BI724"/>
    <mergeCell ref="BF723:BG724"/>
    <mergeCell ref="R725:S726"/>
    <mergeCell ref="P725:Q726"/>
    <mergeCell ref="N725:O726"/>
    <mergeCell ref="L725:M726"/>
    <mergeCell ref="J725:K726"/>
    <mergeCell ref="H725:I726"/>
    <mergeCell ref="AF725:AG726"/>
    <mergeCell ref="AD725:AE726"/>
    <mergeCell ref="AB725:AC726"/>
    <mergeCell ref="AJ823:AL823"/>
    <mergeCell ref="AF823:AH823"/>
    <mergeCell ref="AB823:AE823"/>
    <mergeCell ref="B823:C823"/>
    <mergeCell ref="Y823:AA823"/>
    <mergeCell ref="C813:D813"/>
    <mergeCell ref="R810:S811"/>
    <mergeCell ref="P810:Q811"/>
    <mergeCell ref="BB721:BC722"/>
    <mergeCell ref="AZ721:BA722"/>
    <mergeCell ref="AX721:AY722"/>
    <mergeCell ref="AV721:AW722"/>
    <mergeCell ref="AT721:AU722"/>
    <mergeCell ref="G725:G726"/>
    <mergeCell ref="AX727:AY728"/>
    <mergeCell ref="AV727:AW728"/>
    <mergeCell ref="AT727:AU728"/>
    <mergeCell ref="BN721:BP722"/>
    <mergeCell ref="BL721:BM722"/>
    <mergeCell ref="BJ721:BK722"/>
    <mergeCell ref="BH721:BI722"/>
    <mergeCell ref="BF721:BG722"/>
    <mergeCell ref="R723:S724"/>
    <mergeCell ref="P723:Q724"/>
    <mergeCell ref="N723:O724"/>
    <mergeCell ref="L723:M724"/>
    <mergeCell ref="J723:K724"/>
    <mergeCell ref="H723:I724"/>
    <mergeCell ref="AF723:AG724"/>
    <mergeCell ref="AD723:AE724"/>
    <mergeCell ref="AB723:AC724"/>
    <mergeCell ref="Z723:AA724"/>
    <mergeCell ref="X723:Y724"/>
    <mergeCell ref="T723:U724"/>
    <mergeCell ref="AR723:AS724"/>
    <mergeCell ref="AP723:AQ724"/>
    <mergeCell ref="AN723:AO724"/>
    <mergeCell ref="AL723:AM724"/>
    <mergeCell ref="AJ723:AK724"/>
    <mergeCell ref="AH723:AI724"/>
    <mergeCell ref="BD723:BE724"/>
    <mergeCell ref="BB723:BC724"/>
    <mergeCell ref="AZ723:BA724"/>
    <mergeCell ref="AX723:AY724"/>
    <mergeCell ref="AV723:AW724"/>
    <mergeCell ref="AT723:AU724"/>
    <mergeCell ref="BN723:BP724"/>
    <mergeCell ref="BL723:BM724"/>
    <mergeCell ref="Z725:AA726"/>
    <mergeCell ref="X725:Y726"/>
    <mergeCell ref="T725:U726"/>
    <mergeCell ref="AR725:AS726"/>
    <mergeCell ref="AP725:AQ726"/>
    <mergeCell ref="AN725:AO726"/>
    <mergeCell ref="AL725:AM726"/>
    <mergeCell ref="AJ725:AK726"/>
    <mergeCell ref="AH725:AI726"/>
    <mergeCell ref="BD725:BE726"/>
    <mergeCell ref="B729:B730"/>
    <mergeCell ref="C728:D728"/>
    <mergeCell ref="BN727:BP728"/>
    <mergeCell ref="BL727:BM728"/>
    <mergeCell ref="BJ727:BK728"/>
    <mergeCell ref="BH727:BI728"/>
    <mergeCell ref="BF727:BG728"/>
    <mergeCell ref="R729:S730"/>
    <mergeCell ref="P729:Q730"/>
    <mergeCell ref="N729:O730"/>
    <mergeCell ref="L729:M730"/>
    <mergeCell ref="J729:K730"/>
    <mergeCell ref="H729:I730"/>
    <mergeCell ref="AF729:AG730"/>
    <mergeCell ref="AD729:AE730"/>
    <mergeCell ref="AB729:AC730"/>
    <mergeCell ref="Z729:AA730"/>
    <mergeCell ref="X729:Y730"/>
    <mergeCell ref="T729:U730"/>
    <mergeCell ref="AR729:AS730"/>
    <mergeCell ref="AP729:AQ730"/>
    <mergeCell ref="AN729:AO730"/>
    <mergeCell ref="AL729:AM730"/>
    <mergeCell ref="AJ729:AK730"/>
    <mergeCell ref="AH729:AI730"/>
    <mergeCell ref="BD729:BE730"/>
    <mergeCell ref="BB729:BC730"/>
    <mergeCell ref="AZ729:BA730"/>
    <mergeCell ref="AX729:AY730"/>
    <mergeCell ref="AV729:AW730"/>
    <mergeCell ref="AT729:AU730"/>
    <mergeCell ref="AV725:AW726"/>
    <mergeCell ref="AT725:AU726"/>
    <mergeCell ref="F727:F728"/>
    <mergeCell ref="E727:E728"/>
    <mergeCell ref="C727:D727"/>
    <mergeCell ref="B727:B728"/>
    <mergeCell ref="C726:D726"/>
    <mergeCell ref="BN725:BP726"/>
    <mergeCell ref="BL725:BM726"/>
    <mergeCell ref="BJ725:BK726"/>
    <mergeCell ref="BH725:BI726"/>
    <mergeCell ref="BF725:BG726"/>
    <mergeCell ref="R727:S728"/>
    <mergeCell ref="P727:Q728"/>
    <mergeCell ref="N727:O728"/>
    <mergeCell ref="L727:M728"/>
    <mergeCell ref="J727:K728"/>
    <mergeCell ref="H727:I728"/>
    <mergeCell ref="AF727:AG728"/>
    <mergeCell ref="AD727:AE728"/>
    <mergeCell ref="AB727:AC728"/>
    <mergeCell ref="Z727:AA728"/>
    <mergeCell ref="X727:Y728"/>
    <mergeCell ref="B731:B732"/>
    <mergeCell ref="C734:D734"/>
    <mergeCell ref="BN733:BP734"/>
    <mergeCell ref="BL733:BM734"/>
    <mergeCell ref="BJ733:BK734"/>
    <mergeCell ref="BH733:BI734"/>
    <mergeCell ref="BF733:BG734"/>
    <mergeCell ref="G733:G734"/>
    <mergeCell ref="T727:U728"/>
    <mergeCell ref="AR727:AS728"/>
    <mergeCell ref="AP727:AQ728"/>
    <mergeCell ref="AN727:AO728"/>
    <mergeCell ref="AL727:AM728"/>
    <mergeCell ref="AJ727:AK728"/>
    <mergeCell ref="AH727:AI728"/>
    <mergeCell ref="BD727:BE728"/>
    <mergeCell ref="BB727:BC728"/>
    <mergeCell ref="AZ727:BA728"/>
    <mergeCell ref="C730:D730"/>
    <mergeCell ref="BN729:BP730"/>
    <mergeCell ref="BL729:BM730"/>
    <mergeCell ref="BJ729:BK730"/>
    <mergeCell ref="BH729:BI730"/>
    <mergeCell ref="BF729:BG730"/>
    <mergeCell ref="R731:S732"/>
    <mergeCell ref="P731:Q732"/>
    <mergeCell ref="N731:O732"/>
    <mergeCell ref="L731:M732"/>
    <mergeCell ref="J731:K732"/>
    <mergeCell ref="H731:I732"/>
    <mergeCell ref="AF731:AG732"/>
    <mergeCell ref="AD731:AE732"/>
    <mergeCell ref="AB731:AC732"/>
    <mergeCell ref="Z731:AA732"/>
    <mergeCell ref="X731:Y732"/>
    <mergeCell ref="T731:U732"/>
    <mergeCell ref="AR731:AS732"/>
    <mergeCell ref="AP731:AQ732"/>
    <mergeCell ref="AN731:AO732"/>
    <mergeCell ref="AL731:AM732"/>
    <mergeCell ref="AJ731:AK732"/>
    <mergeCell ref="AH731:AI732"/>
    <mergeCell ref="BD731:BE732"/>
    <mergeCell ref="BB731:BC732"/>
    <mergeCell ref="AZ731:BA732"/>
    <mergeCell ref="AX731:AY732"/>
    <mergeCell ref="AV731:AW732"/>
    <mergeCell ref="AT731:AU732"/>
    <mergeCell ref="F729:F730"/>
    <mergeCell ref="E729:E730"/>
    <mergeCell ref="C729:D729"/>
    <mergeCell ref="G727:G728"/>
    <mergeCell ref="G729:G730"/>
    <mergeCell ref="G731:G732"/>
    <mergeCell ref="C732:D732"/>
    <mergeCell ref="BN731:BP732"/>
    <mergeCell ref="BL731:BM732"/>
    <mergeCell ref="BJ731:BK732"/>
    <mergeCell ref="BH731:BI732"/>
    <mergeCell ref="BF731:BG732"/>
    <mergeCell ref="R733:S734"/>
    <mergeCell ref="P733:Q734"/>
    <mergeCell ref="N733:O734"/>
    <mergeCell ref="L733:M734"/>
    <mergeCell ref="AF733:AG734"/>
    <mergeCell ref="AD733:AE734"/>
    <mergeCell ref="AB733:AC734"/>
    <mergeCell ref="Z733:AA734"/>
    <mergeCell ref="X733:Y734"/>
    <mergeCell ref="T733:U734"/>
    <mergeCell ref="AR733:AS734"/>
    <mergeCell ref="AP733:AQ734"/>
    <mergeCell ref="AN733:AO734"/>
    <mergeCell ref="AL733:AM734"/>
    <mergeCell ref="AJ733:AK734"/>
    <mergeCell ref="AH733:AI734"/>
    <mergeCell ref="BD733:BE734"/>
    <mergeCell ref="BB733:BC734"/>
    <mergeCell ref="AZ733:BA734"/>
    <mergeCell ref="AX733:AY734"/>
    <mergeCell ref="AV733:AW734"/>
    <mergeCell ref="AT733:AU734"/>
    <mergeCell ref="F731:F732"/>
    <mergeCell ref="E731:E732"/>
    <mergeCell ref="C731:D731"/>
    <mergeCell ref="AF735:AG736"/>
    <mergeCell ref="AD735:AE736"/>
    <mergeCell ref="AB735:AC736"/>
    <mergeCell ref="Z735:AA736"/>
    <mergeCell ref="X735:Y736"/>
    <mergeCell ref="T735:U736"/>
    <mergeCell ref="AR735:AS736"/>
    <mergeCell ref="AP735:AQ736"/>
    <mergeCell ref="AN735:AO736"/>
    <mergeCell ref="AL735:AM736"/>
    <mergeCell ref="AJ735:AK736"/>
    <mergeCell ref="AH735:AI736"/>
    <mergeCell ref="BD735:BE736"/>
    <mergeCell ref="BB735:BC736"/>
    <mergeCell ref="AZ735:BA736"/>
    <mergeCell ref="AX735:AY736"/>
    <mergeCell ref="AV735:AW736"/>
    <mergeCell ref="AT735:AU736"/>
    <mergeCell ref="F733:F734"/>
    <mergeCell ref="E733:E734"/>
    <mergeCell ref="C733:D733"/>
    <mergeCell ref="B737:B738"/>
    <mergeCell ref="C736:D736"/>
    <mergeCell ref="BN735:BP736"/>
    <mergeCell ref="BL735:BM736"/>
    <mergeCell ref="BJ735:BK736"/>
    <mergeCell ref="BH735:BI736"/>
    <mergeCell ref="BF735:BG736"/>
    <mergeCell ref="R737:S738"/>
    <mergeCell ref="P737:Q738"/>
    <mergeCell ref="N737:O738"/>
    <mergeCell ref="L737:M738"/>
    <mergeCell ref="J737:K738"/>
    <mergeCell ref="H737:I738"/>
    <mergeCell ref="AF737:AG738"/>
    <mergeCell ref="AD737:AE738"/>
    <mergeCell ref="AB737:AC738"/>
    <mergeCell ref="Z737:AA738"/>
    <mergeCell ref="X737:Y738"/>
    <mergeCell ref="T737:U738"/>
    <mergeCell ref="AR737:AS738"/>
    <mergeCell ref="AP737:AQ738"/>
    <mergeCell ref="AN737:AO738"/>
    <mergeCell ref="AL737:AM738"/>
    <mergeCell ref="AJ737:AK738"/>
    <mergeCell ref="AH737:AI738"/>
    <mergeCell ref="BD737:BE738"/>
    <mergeCell ref="BB737:BC738"/>
    <mergeCell ref="AZ737:BA738"/>
    <mergeCell ref="AX737:AY738"/>
    <mergeCell ref="AV737:AW738"/>
    <mergeCell ref="AT737:AU738"/>
    <mergeCell ref="F735:F736"/>
    <mergeCell ref="E735:E736"/>
    <mergeCell ref="C735:D735"/>
    <mergeCell ref="B735:B736"/>
    <mergeCell ref="G737:G738"/>
    <mergeCell ref="C738:D738"/>
    <mergeCell ref="B733:B734"/>
    <mergeCell ref="G735:G736"/>
    <mergeCell ref="B739:B740"/>
    <mergeCell ref="G741:G742"/>
    <mergeCell ref="C742:D742"/>
    <mergeCell ref="BN741:BP742"/>
    <mergeCell ref="BL741:BM742"/>
    <mergeCell ref="BJ741:BK742"/>
    <mergeCell ref="BH741:BI742"/>
    <mergeCell ref="BF741:BG742"/>
    <mergeCell ref="BN737:BP738"/>
    <mergeCell ref="BL737:BM738"/>
    <mergeCell ref="BJ737:BK738"/>
    <mergeCell ref="BH737:BI738"/>
    <mergeCell ref="BF737:BG738"/>
    <mergeCell ref="R739:S740"/>
    <mergeCell ref="P739:Q740"/>
    <mergeCell ref="N739:O740"/>
    <mergeCell ref="L739:M740"/>
    <mergeCell ref="J739:K740"/>
    <mergeCell ref="H739:I740"/>
    <mergeCell ref="AF739:AG740"/>
    <mergeCell ref="AD739:AE740"/>
    <mergeCell ref="AB739:AC740"/>
    <mergeCell ref="Z739:AA740"/>
    <mergeCell ref="X739:Y740"/>
    <mergeCell ref="T739:U740"/>
    <mergeCell ref="AR739:AS740"/>
    <mergeCell ref="AP739:AQ740"/>
    <mergeCell ref="AN739:AO740"/>
    <mergeCell ref="AL739:AM740"/>
    <mergeCell ref="AJ739:AK740"/>
    <mergeCell ref="AH739:AI740"/>
    <mergeCell ref="BD739:BE740"/>
    <mergeCell ref="BB739:BC740"/>
    <mergeCell ref="AZ739:BA740"/>
    <mergeCell ref="AX739:AY740"/>
    <mergeCell ref="AV739:AW740"/>
    <mergeCell ref="AT739:AU740"/>
    <mergeCell ref="F737:F738"/>
    <mergeCell ref="E737:E738"/>
    <mergeCell ref="C737:D737"/>
    <mergeCell ref="G739:G740"/>
    <mergeCell ref="C740:D740"/>
    <mergeCell ref="BN739:BP740"/>
    <mergeCell ref="BL739:BM740"/>
    <mergeCell ref="BJ739:BK740"/>
    <mergeCell ref="BH739:BI740"/>
    <mergeCell ref="BF739:BG740"/>
    <mergeCell ref="R741:S742"/>
    <mergeCell ref="P741:Q742"/>
    <mergeCell ref="N741:O742"/>
    <mergeCell ref="L741:M742"/>
    <mergeCell ref="J741:K742"/>
    <mergeCell ref="H741:I742"/>
    <mergeCell ref="AF741:AG742"/>
    <mergeCell ref="AD741:AE742"/>
    <mergeCell ref="AB741:AC742"/>
    <mergeCell ref="Z741:AA742"/>
    <mergeCell ref="X741:Y742"/>
    <mergeCell ref="T741:U742"/>
    <mergeCell ref="AR741:AS742"/>
    <mergeCell ref="AP741:AQ742"/>
    <mergeCell ref="AN741:AO742"/>
    <mergeCell ref="AL741:AM742"/>
    <mergeCell ref="AJ741:AK742"/>
    <mergeCell ref="AH741:AI742"/>
    <mergeCell ref="BD741:BE742"/>
    <mergeCell ref="BB741:BC742"/>
    <mergeCell ref="AZ741:BA742"/>
    <mergeCell ref="AX741:AY742"/>
    <mergeCell ref="AV741:AW742"/>
    <mergeCell ref="AT741:AU742"/>
    <mergeCell ref="F739:F740"/>
    <mergeCell ref="E739:E740"/>
    <mergeCell ref="C739:D739"/>
    <mergeCell ref="AF743:AG744"/>
    <mergeCell ref="AD743:AE744"/>
    <mergeCell ref="AB743:AC744"/>
    <mergeCell ref="Z743:AA744"/>
    <mergeCell ref="X743:Y744"/>
    <mergeCell ref="T743:U744"/>
    <mergeCell ref="AR743:AS744"/>
    <mergeCell ref="AP743:AQ744"/>
    <mergeCell ref="AN743:AO744"/>
    <mergeCell ref="AL743:AM744"/>
    <mergeCell ref="AJ743:AK744"/>
    <mergeCell ref="AH743:AI744"/>
    <mergeCell ref="BD743:BE744"/>
    <mergeCell ref="BB743:BC744"/>
    <mergeCell ref="AZ743:BA744"/>
    <mergeCell ref="AX743:AY744"/>
    <mergeCell ref="AV743:AW744"/>
    <mergeCell ref="AT743:AU744"/>
    <mergeCell ref="F741:F742"/>
    <mergeCell ref="E741:E742"/>
    <mergeCell ref="C741:D741"/>
    <mergeCell ref="G743:G744"/>
    <mergeCell ref="B745:B746"/>
    <mergeCell ref="C744:D744"/>
    <mergeCell ref="BN743:BP744"/>
    <mergeCell ref="BL743:BM744"/>
    <mergeCell ref="BJ743:BK744"/>
    <mergeCell ref="BH743:BI744"/>
    <mergeCell ref="BF743:BG744"/>
    <mergeCell ref="R745:S746"/>
    <mergeCell ref="P745:Q746"/>
    <mergeCell ref="N745:O746"/>
    <mergeCell ref="L745:M746"/>
    <mergeCell ref="J745:K746"/>
    <mergeCell ref="H745:I746"/>
    <mergeCell ref="AF745:AG746"/>
    <mergeCell ref="AD745:AE746"/>
    <mergeCell ref="AB745:AC746"/>
    <mergeCell ref="Z745:AA746"/>
    <mergeCell ref="X745:Y746"/>
    <mergeCell ref="T745:U746"/>
    <mergeCell ref="AR745:AS746"/>
    <mergeCell ref="AP745:AQ746"/>
    <mergeCell ref="AN745:AO746"/>
    <mergeCell ref="AL745:AM746"/>
    <mergeCell ref="AJ745:AK746"/>
    <mergeCell ref="AH745:AI746"/>
    <mergeCell ref="BD745:BE746"/>
    <mergeCell ref="BB745:BC746"/>
    <mergeCell ref="AZ745:BA746"/>
    <mergeCell ref="AX745:AY746"/>
    <mergeCell ref="AV745:AW746"/>
    <mergeCell ref="AT745:AU746"/>
    <mergeCell ref="F743:F744"/>
    <mergeCell ref="E743:E744"/>
    <mergeCell ref="C743:D743"/>
    <mergeCell ref="B743:B744"/>
    <mergeCell ref="G745:G746"/>
    <mergeCell ref="B741:B742"/>
    <mergeCell ref="B747:B748"/>
    <mergeCell ref="G749:G750"/>
    <mergeCell ref="C750:D750"/>
    <mergeCell ref="BN749:BP750"/>
    <mergeCell ref="BL749:BM750"/>
    <mergeCell ref="BJ749:BK750"/>
    <mergeCell ref="BH749:BI750"/>
    <mergeCell ref="BF749:BG750"/>
    <mergeCell ref="C746:D746"/>
    <mergeCell ref="BN745:BP746"/>
    <mergeCell ref="BL745:BM746"/>
    <mergeCell ref="BJ745:BK746"/>
    <mergeCell ref="BH745:BI746"/>
    <mergeCell ref="BF745:BG746"/>
    <mergeCell ref="R747:S748"/>
    <mergeCell ref="P747:Q748"/>
    <mergeCell ref="N747:O748"/>
    <mergeCell ref="L747:M748"/>
    <mergeCell ref="J747:K748"/>
    <mergeCell ref="H747:I748"/>
    <mergeCell ref="AF747:AG748"/>
    <mergeCell ref="AD747:AE748"/>
    <mergeCell ref="AB747:AC748"/>
    <mergeCell ref="Z747:AA748"/>
    <mergeCell ref="X747:Y748"/>
    <mergeCell ref="T747:U748"/>
    <mergeCell ref="AR747:AS748"/>
    <mergeCell ref="AP747:AQ748"/>
    <mergeCell ref="AN747:AO748"/>
    <mergeCell ref="AL747:AM748"/>
    <mergeCell ref="AJ747:AK748"/>
    <mergeCell ref="AH747:AI748"/>
    <mergeCell ref="BD747:BE748"/>
    <mergeCell ref="BB747:BC748"/>
    <mergeCell ref="AZ747:BA748"/>
    <mergeCell ref="AX747:AY748"/>
    <mergeCell ref="AV747:AW748"/>
    <mergeCell ref="AT747:AU748"/>
    <mergeCell ref="F745:F746"/>
    <mergeCell ref="E745:E746"/>
    <mergeCell ref="C745:D745"/>
    <mergeCell ref="G747:G748"/>
    <mergeCell ref="C748:D748"/>
    <mergeCell ref="BN747:BP748"/>
    <mergeCell ref="BL747:BM748"/>
    <mergeCell ref="BJ747:BK748"/>
    <mergeCell ref="BH747:BI748"/>
    <mergeCell ref="BF747:BG748"/>
    <mergeCell ref="R749:S750"/>
    <mergeCell ref="P749:Q750"/>
    <mergeCell ref="N749:O750"/>
    <mergeCell ref="L749:M750"/>
    <mergeCell ref="J749:K750"/>
    <mergeCell ref="H749:I750"/>
    <mergeCell ref="AF749:AG750"/>
    <mergeCell ref="AD749:AE750"/>
    <mergeCell ref="AB749:AC750"/>
    <mergeCell ref="Z749:AA750"/>
    <mergeCell ref="X749:Y750"/>
    <mergeCell ref="T749:U750"/>
    <mergeCell ref="AR749:AS750"/>
    <mergeCell ref="AP749:AQ750"/>
    <mergeCell ref="AN749:AO750"/>
    <mergeCell ref="AP751:AQ752"/>
    <mergeCell ref="AN751:AO752"/>
    <mergeCell ref="AL751:AM752"/>
    <mergeCell ref="AJ751:AK752"/>
    <mergeCell ref="AH751:AI752"/>
    <mergeCell ref="AL749:AM750"/>
    <mergeCell ref="C747:D747"/>
    <mergeCell ref="BN751:BP752"/>
    <mergeCell ref="BL751:BM752"/>
    <mergeCell ref="BJ751:BK752"/>
    <mergeCell ref="BH751:BI752"/>
    <mergeCell ref="BF751:BG752"/>
    <mergeCell ref="R753:S754"/>
    <mergeCell ref="P753:Q754"/>
    <mergeCell ref="N753:O754"/>
    <mergeCell ref="L753:M754"/>
    <mergeCell ref="J753:K754"/>
    <mergeCell ref="H753:I754"/>
    <mergeCell ref="AF753:AG754"/>
    <mergeCell ref="AD753:AE754"/>
    <mergeCell ref="AB753:AC754"/>
    <mergeCell ref="Z753:AA754"/>
    <mergeCell ref="X753:Y754"/>
    <mergeCell ref="T753:U754"/>
    <mergeCell ref="AR753:AS754"/>
    <mergeCell ref="AP753:AQ754"/>
    <mergeCell ref="AN753:AO754"/>
    <mergeCell ref="AL753:AM754"/>
    <mergeCell ref="AJ753:AK754"/>
    <mergeCell ref="AH753:AI754"/>
    <mergeCell ref="BD753:BE754"/>
    <mergeCell ref="BB753:BC754"/>
    <mergeCell ref="AZ753:BA754"/>
    <mergeCell ref="AX753:AY754"/>
    <mergeCell ref="AV753:AW754"/>
    <mergeCell ref="AT753:AU754"/>
    <mergeCell ref="F751:F752"/>
    <mergeCell ref="E751:E752"/>
    <mergeCell ref="C751:D751"/>
    <mergeCell ref="BN753:BP754"/>
    <mergeCell ref="BL753:BM754"/>
    <mergeCell ref="BJ753:BK754"/>
    <mergeCell ref="BH753:BI754"/>
    <mergeCell ref="BF753:BG754"/>
    <mergeCell ref="BD751:BE752"/>
    <mergeCell ref="BB751:BC752"/>
    <mergeCell ref="AZ751:BA752"/>
    <mergeCell ref="AX751:AY752"/>
    <mergeCell ref="AV751:AW752"/>
    <mergeCell ref="AT751:AU752"/>
    <mergeCell ref="F749:F750"/>
    <mergeCell ref="E749:E750"/>
    <mergeCell ref="C749:D749"/>
    <mergeCell ref="G751:G752"/>
    <mergeCell ref="R751:S752"/>
    <mergeCell ref="P751:Q752"/>
    <mergeCell ref="N751:O752"/>
    <mergeCell ref="L751:M752"/>
    <mergeCell ref="J751:K752"/>
    <mergeCell ref="B749:B750"/>
    <mergeCell ref="C754:D754"/>
    <mergeCell ref="R755:S756"/>
    <mergeCell ref="P755:Q756"/>
    <mergeCell ref="N755:O756"/>
    <mergeCell ref="L755:M756"/>
    <mergeCell ref="B759:C760"/>
    <mergeCell ref="C758:D758"/>
    <mergeCell ref="BN757:BP758"/>
    <mergeCell ref="BL757:BM758"/>
    <mergeCell ref="BJ757:BK758"/>
    <mergeCell ref="BH757:BI758"/>
    <mergeCell ref="BF757:BG758"/>
    <mergeCell ref="X759:Y760"/>
    <mergeCell ref="T759:U760"/>
    <mergeCell ref="R759:S760"/>
    <mergeCell ref="P759:Q760"/>
    <mergeCell ref="N759:O760"/>
    <mergeCell ref="L759:M760"/>
    <mergeCell ref="J755:K756"/>
    <mergeCell ref="H755:I756"/>
    <mergeCell ref="AF755:AG756"/>
    <mergeCell ref="AD755:AE756"/>
    <mergeCell ref="AB755:AC756"/>
    <mergeCell ref="Z755:AA756"/>
    <mergeCell ref="X755:Y756"/>
    <mergeCell ref="T755:U756"/>
    <mergeCell ref="AR755:AS756"/>
    <mergeCell ref="AP755:AQ756"/>
    <mergeCell ref="AN755:AO756"/>
    <mergeCell ref="AL755:AM756"/>
    <mergeCell ref="AJ755:AK756"/>
    <mergeCell ref="AH755:AI756"/>
    <mergeCell ref="BD755:BE756"/>
    <mergeCell ref="BB755:BC756"/>
    <mergeCell ref="AZ755:BA756"/>
    <mergeCell ref="AX755:AY756"/>
    <mergeCell ref="AV755:AW756"/>
    <mergeCell ref="AT755:AU756"/>
    <mergeCell ref="F753:F754"/>
    <mergeCell ref="E753:E754"/>
    <mergeCell ref="C753:D753"/>
    <mergeCell ref="AJ749:AK750"/>
    <mergeCell ref="AH749:AI750"/>
    <mergeCell ref="BD749:BE750"/>
    <mergeCell ref="BB749:BC750"/>
    <mergeCell ref="AZ749:BA750"/>
    <mergeCell ref="AX749:AY750"/>
    <mergeCell ref="AV749:AW750"/>
    <mergeCell ref="AT749:AU750"/>
    <mergeCell ref="B751:B752"/>
    <mergeCell ref="G753:G754"/>
    <mergeCell ref="V749:W750"/>
    <mergeCell ref="V751:W752"/>
    <mergeCell ref="V753:W754"/>
    <mergeCell ref="V755:W756"/>
    <mergeCell ref="H751:I752"/>
    <mergeCell ref="AF751:AG752"/>
    <mergeCell ref="AD751:AE752"/>
    <mergeCell ref="AB751:AC752"/>
    <mergeCell ref="Z751:AA752"/>
    <mergeCell ref="X751:Y752"/>
    <mergeCell ref="T751:U752"/>
    <mergeCell ref="AR751:AS752"/>
    <mergeCell ref="BB759:BC760"/>
    <mergeCell ref="AZ759:BA760"/>
    <mergeCell ref="AX759:AY760"/>
    <mergeCell ref="E757:E758"/>
    <mergeCell ref="C757:D757"/>
    <mergeCell ref="B757:B758"/>
    <mergeCell ref="B755:B756"/>
    <mergeCell ref="G757:G758"/>
    <mergeCell ref="R757:S758"/>
    <mergeCell ref="P757:Q758"/>
    <mergeCell ref="N757:O758"/>
    <mergeCell ref="L757:M758"/>
    <mergeCell ref="J757:K758"/>
    <mergeCell ref="H757:I758"/>
    <mergeCell ref="AF757:AG758"/>
    <mergeCell ref="AD757:AE758"/>
    <mergeCell ref="AB757:AC758"/>
    <mergeCell ref="Z757:AA758"/>
    <mergeCell ref="X757:Y758"/>
    <mergeCell ref="T757:U758"/>
    <mergeCell ref="AR757:AS758"/>
    <mergeCell ref="AP757:AQ758"/>
    <mergeCell ref="AN757:AO758"/>
    <mergeCell ref="AL757:AM758"/>
    <mergeCell ref="AJ757:AK758"/>
    <mergeCell ref="AH757:AI758"/>
    <mergeCell ref="BD757:BE758"/>
    <mergeCell ref="G755:G756"/>
    <mergeCell ref="C756:D756"/>
    <mergeCell ref="BN755:BP756"/>
    <mergeCell ref="BL755:BM756"/>
    <mergeCell ref="BJ755:BK756"/>
    <mergeCell ref="BH755:BI756"/>
    <mergeCell ref="BB757:BC758"/>
    <mergeCell ref="AZ757:BA758"/>
    <mergeCell ref="AX757:AY758"/>
    <mergeCell ref="V757:W758"/>
    <mergeCell ref="V759:W760"/>
    <mergeCell ref="H759:I760"/>
    <mergeCell ref="D759:E760"/>
    <mergeCell ref="J759:K760"/>
    <mergeCell ref="B660:B661"/>
    <mergeCell ref="AM764:AP764"/>
    <mergeCell ref="AJ764:AL764"/>
    <mergeCell ref="AF764:AH764"/>
    <mergeCell ref="AB764:AE764"/>
    <mergeCell ref="B764:C764"/>
    <mergeCell ref="Y764:AA764"/>
    <mergeCell ref="L664:M665"/>
    <mergeCell ref="J664:K665"/>
    <mergeCell ref="H664:I665"/>
    <mergeCell ref="AF664:AG665"/>
    <mergeCell ref="AD664:AE665"/>
    <mergeCell ref="AB664:AC665"/>
    <mergeCell ref="Z664:AA665"/>
    <mergeCell ref="X664:Y665"/>
    <mergeCell ref="T664:U665"/>
    <mergeCell ref="AR664:AS665"/>
    <mergeCell ref="AP664:AQ665"/>
    <mergeCell ref="AN664:AO665"/>
    <mergeCell ref="AL664:AM665"/>
    <mergeCell ref="AJ664:AK665"/>
    <mergeCell ref="AH664:AI665"/>
    <mergeCell ref="BD664:BE665"/>
    <mergeCell ref="BB664:BC665"/>
    <mergeCell ref="AZ664:BA665"/>
    <mergeCell ref="AX664:AY665"/>
    <mergeCell ref="AV664:AW665"/>
    <mergeCell ref="AT664:AU665"/>
    <mergeCell ref="G660:G661"/>
    <mergeCell ref="G662:G663"/>
    <mergeCell ref="B664:B665"/>
    <mergeCell ref="C663:D663"/>
    <mergeCell ref="AR662:AS663"/>
    <mergeCell ref="AP662:AQ663"/>
    <mergeCell ref="AN662:AO663"/>
    <mergeCell ref="AL662:AM663"/>
    <mergeCell ref="AJ662:AK663"/>
    <mergeCell ref="AH662:AI663"/>
    <mergeCell ref="BD662:BE663"/>
    <mergeCell ref="BB662:BC663"/>
    <mergeCell ref="AZ662:BA663"/>
    <mergeCell ref="AX662:AY663"/>
    <mergeCell ref="AV662:AW663"/>
    <mergeCell ref="AT662:AU663"/>
    <mergeCell ref="F660:F661"/>
    <mergeCell ref="P660:Q661"/>
    <mergeCell ref="C670:D670"/>
    <mergeCell ref="B670:B671"/>
    <mergeCell ref="C669:D669"/>
    <mergeCell ref="F666:F667"/>
    <mergeCell ref="E666:E667"/>
    <mergeCell ref="C666:D666"/>
    <mergeCell ref="B666:B667"/>
    <mergeCell ref="B672:B673"/>
    <mergeCell ref="C671:D671"/>
    <mergeCell ref="R672:S673"/>
    <mergeCell ref="P672:Q673"/>
    <mergeCell ref="N672:O673"/>
    <mergeCell ref="L672:M673"/>
    <mergeCell ref="AF660:AG661"/>
    <mergeCell ref="F662:F663"/>
    <mergeCell ref="B761:C761"/>
    <mergeCell ref="B753:B754"/>
    <mergeCell ref="C752:D752"/>
    <mergeCell ref="Y766:AA766"/>
    <mergeCell ref="B766:C766"/>
    <mergeCell ref="BK764:BM764"/>
    <mergeCell ref="BG764:BI764"/>
    <mergeCell ref="BB764:BF764"/>
    <mergeCell ref="AU764:AW764"/>
    <mergeCell ref="AQ764:AS764"/>
    <mergeCell ref="AM766:AP766"/>
    <mergeCell ref="AJ766:AL766"/>
    <mergeCell ref="AF766:AH766"/>
    <mergeCell ref="AB766:AE766"/>
    <mergeCell ref="AN653:BO653"/>
    <mergeCell ref="AG653:AM653"/>
    <mergeCell ref="E653:AE653"/>
    <mergeCell ref="BK766:BM766"/>
    <mergeCell ref="BG766:BI766"/>
    <mergeCell ref="BB766:BF766"/>
    <mergeCell ref="AU766:AW766"/>
    <mergeCell ref="AQ766:AS766"/>
    <mergeCell ref="BF655:BO655"/>
    <mergeCell ref="BC655:BE655"/>
    <mergeCell ref="AK655:BB655"/>
    <mergeCell ref="AG655:AJ655"/>
    <mergeCell ref="E655:AE655"/>
    <mergeCell ref="C655:D655"/>
    <mergeCell ref="H658:I659"/>
    <mergeCell ref="C658:D659"/>
    <mergeCell ref="B658:B659"/>
    <mergeCell ref="J659:K659"/>
    <mergeCell ref="N659:O659"/>
    <mergeCell ref="L659:M659"/>
    <mergeCell ref="J658:O658"/>
    <mergeCell ref="G658:G659"/>
    <mergeCell ref="BH658:BM658"/>
    <mergeCell ref="BB658:BG658"/>
    <mergeCell ref="AV658:BA658"/>
    <mergeCell ref="AP658:AU658"/>
    <mergeCell ref="AJ658:AO658"/>
    <mergeCell ref="T659:U659"/>
    <mergeCell ref="AZ659:BA659"/>
    <mergeCell ref="AX659:AY659"/>
    <mergeCell ref="AV659:AW659"/>
    <mergeCell ref="AT659:AU659"/>
    <mergeCell ref="R659:S659"/>
    <mergeCell ref="BB659:BC659"/>
    <mergeCell ref="R660:S661"/>
    <mergeCell ref="BN662:BP663"/>
    <mergeCell ref="BL662:BM663"/>
    <mergeCell ref="BJ662:BK663"/>
    <mergeCell ref="BH662:BI663"/>
    <mergeCell ref="BF662:BG663"/>
    <mergeCell ref="AJ759:AK760"/>
    <mergeCell ref="AH759:AI760"/>
    <mergeCell ref="N660:O661"/>
    <mergeCell ref="L660:M661"/>
    <mergeCell ref="J660:K661"/>
    <mergeCell ref="BF755:BG756"/>
    <mergeCell ref="AV757:AW758"/>
    <mergeCell ref="AT757:AU758"/>
    <mergeCell ref="F755:F756"/>
    <mergeCell ref="E755:E756"/>
    <mergeCell ref="C755:D755"/>
    <mergeCell ref="B662:B663"/>
    <mergeCell ref="E662:E663"/>
    <mergeCell ref="B668:B669"/>
    <mergeCell ref="C667:D667"/>
    <mergeCell ref="BN666:BP667"/>
    <mergeCell ref="BL666:BM667"/>
    <mergeCell ref="BJ666:BK667"/>
    <mergeCell ref="BH666:BI667"/>
    <mergeCell ref="BF666:BG667"/>
    <mergeCell ref="R668:S669"/>
    <mergeCell ref="P668:Q669"/>
    <mergeCell ref="N668:O669"/>
    <mergeCell ref="L668:M669"/>
    <mergeCell ref="J668:K669"/>
    <mergeCell ref="H668:I669"/>
    <mergeCell ref="AF668:AG669"/>
    <mergeCell ref="AD668:AE669"/>
    <mergeCell ref="AB668:AC669"/>
    <mergeCell ref="Z668:AA669"/>
    <mergeCell ref="X668:Y669"/>
    <mergeCell ref="T668:U669"/>
    <mergeCell ref="AR668:AS669"/>
    <mergeCell ref="AP668:AQ669"/>
    <mergeCell ref="AN668:AO669"/>
    <mergeCell ref="AL668:AM669"/>
    <mergeCell ref="AJ668:AK669"/>
    <mergeCell ref="AH668:AI669"/>
    <mergeCell ref="BD668:BE669"/>
    <mergeCell ref="BB668:BC669"/>
    <mergeCell ref="AZ668:BA669"/>
    <mergeCell ref="AX668:AY669"/>
    <mergeCell ref="AV668:AW669"/>
    <mergeCell ref="AT668:AU669"/>
    <mergeCell ref="H662:I663"/>
    <mergeCell ref="AF662:AG663"/>
    <mergeCell ref="AD662:AE663"/>
    <mergeCell ref="AB662:AC663"/>
    <mergeCell ref="Z662:AA663"/>
    <mergeCell ref="X662:Y663"/>
    <mergeCell ref="T662:U663"/>
    <mergeCell ref="G668:G669"/>
    <mergeCell ref="BN668:BP669"/>
    <mergeCell ref="BL668:BM669"/>
    <mergeCell ref="BJ668:BK669"/>
    <mergeCell ref="BH668:BI669"/>
    <mergeCell ref="BF668:BG669"/>
    <mergeCell ref="R662:S663"/>
    <mergeCell ref="P662:Q663"/>
    <mergeCell ref="N662:O663"/>
    <mergeCell ref="C662:D662"/>
    <mergeCell ref="C664:D664"/>
    <mergeCell ref="C668:D668"/>
    <mergeCell ref="AR670:AS671"/>
    <mergeCell ref="AP670:AQ671"/>
    <mergeCell ref="AN670:AO671"/>
    <mergeCell ref="AL670:AM671"/>
    <mergeCell ref="AJ670:AK671"/>
    <mergeCell ref="AH670:AI671"/>
    <mergeCell ref="BD670:BE671"/>
    <mergeCell ref="BB670:BC671"/>
    <mergeCell ref="AZ670:BA671"/>
    <mergeCell ref="AX670:AY671"/>
    <mergeCell ref="AV666:AW667"/>
    <mergeCell ref="AF666:AG667"/>
    <mergeCell ref="AD666:AE667"/>
    <mergeCell ref="AB666:AC667"/>
    <mergeCell ref="Z666:AA667"/>
    <mergeCell ref="X666:Y667"/>
    <mergeCell ref="T666:U667"/>
    <mergeCell ref="AR666:AS667"/>
    <mergeCell ref="AP666:AQ667"/>
    <mergeCell ref="AN666:AO667"/>
    <mergeCell ref="AL666:AM667"/>
    <mergeCell ref="AJ666:AK667"/>
    <mergeCell ref="AH666:AI667"/>
    <mergeCell ref="BD666:BE667"/>
    <mergeCell ref="BB666:BC667"/>
    <mergeCell ref="AZ666:BA667"/>
    <mergeCell ref="AX666:AY667"/>
    <mergeCell ref="AT666:AU667"/>
    <mergeCell ref="G664:G665"/>
    <mergeCell ref="G666:G667"/>
    <mergeCell ref="AB660:AC661"/>
    <mergeCell ref="Z660:AA661"/>
    <mergeCell ref="X660:Y661"/>
    <mergeCell ref="T660:U661"/>
    <mergeCell ref="AR660:AS661"/>
    <mergeCell ref="AP660:AQ661"/>
    <mergeCell ref="AT670:AU671"/>
    <mergeCell ref="AF672:AG673"/>
    <mergeCell ref="AD672:AE673"/>
    <mergeCell ref="AB672:AC673"/>
    <mergeCell ref="Z672:AA673"/>
    <mergeCell ref="X672:Y673"/>
    <mergeCell ref="T672:U673"/>
    <mergeCell ref="AR672:AS673"/>
    <mergeCell ref="AP672:AQ673"/>
    <mergeCell ref="AN672:AO673"/>
    <mergeCell ref="AL672:AM673"/>
    <mergeCell ref="AJ672:AK673"/>
    <mergeCell ref="AH672:AI673"/>
    <mergeCell ref="BD672:BE673"/>
    <mergeCell ref="BB672:BC673"/>
    <mergeCell ref="AZ672:BA673"/>
    <mergeCell ref="AX672:AY673"/>
    <mergeCell ref="AV672:AW673"/>
    <mergeCell ref="AT672:AU673"/>
    <mergeCell ref="F674:F675"/>
    <mergeCell ref="E674:E675"/>
    <mergeCell ref="C674:D674"/>
    <mergeCell ref="B674:B675"/>
    <mergeCell ref="C673:D673"/>
    <mergeCell ref="BN672:BP673"/>
    <mergeCell ref="BL672:BM673"/>
    <mergeCell ref="BJ672:BK673"/>
    <mergeCell ref="BH672:BI673"/>
    <mergeCell ref="BF672:BG673"/>
    <mergeCell ref="R674:S675"/>
    <mergeCell ref="P674:Q675"/>
    <mergeCell ref="N674:O675"/>
    <mergeCell ref="L674:M675"/>
    <mergeCell ref="J674:K675"/>
    <mergeCell ref="H674:I675"/>
    <mergeCell ref="AF674:AG675"/>
    <mergeCell ref="AD674:AE675"/>
    <mergeCell ref="AB674:AC675"/>
    <mergeCell ref="Z674:AA675"/>
    <mergeCell ref="X674:Y675"/>
    <mergeCell ref="T674:U675"/>
    <mergeCell ref="AR674:AS675"/>
    <mergeCell ref="AP674:AQ675"/>
    <mergeCell ref="AN674:AO675"/>
    <mergeCell ref="AL674:AM675"/>
    <mergeCell ref="AJ674:AK675"/>
    <mergeCell ref="AH674:AI675"/>
    <mergeCell ref="BD674:BE675"/>
    <mergeCell ref="BB674:BC675"/>
    <mergeCell ref="AZ674:BA675"/>
    <mergeCell ref="AX674:AY675"/>
    <mergeCell ref="F672:F673"/>
    <mergeCell ref="E672:E673"/>
    <mergeCell ref="R670:S671"/>
    <mergeCell ref="P670:Q671"/>
    <mergeCell ref="N670:O671"/>
    <mergeCell ref="L670:M671"/>
    <mergeCell ref="J670:K671"/>
    <mergeCell ref="H670:I671"/>
    <mergeCell ref="AF670:AG671"/>
    <mergeCell ref="AD670:AE671"/>
    <mergeCell ref="AB670:AC671"/>
    <mergeCell ref="Z670:AA671"/>
    <mergeCell ref="X670:Y671"/>
    <mergeCell ref="AB680:AC681"/>
    <mergeCell ref="Z680:AA681"/>
    <mergeCell ref="X680:Y681"/>
    <mergeCell ref="T680:U681"/>
    <mergeCell ref="AR680:AS681"/>
    <mergeCell ref="AP680:AQ681"/>
    <mergeCell ref="AN680:AO681"/>
    <mergeCell ref="AL680:AM681"/>
    <mergeCell ref="AJ680:AK681"/>
    <mergeCell ref="AH680:AI681"/>
    <mergeCell ref="BD680:BE681"/>
    <mergeCell ref="BB680:BC681"/>
    <mergeCell ref="AZ680:BA681"/>
    <mergeCell ref="AX680:AY681"/>
    <mergeCell ref="F676:F677"/>
    <mergeCell ref="E676:E677"/>
    <mergeCell ref="C676:D676"/>
    <mergeCell ref="B676:B677"/>
    <mergeCell ref="C675:D675"/>
    <mergeCell ref="BN674:BP675"/>
    <mergeCell ref="BL674:BM675"/>
    <mergeCell ref="BJ674:BK675"/>
    <mergeCell ref="BH674:BI675"/>
    <mergeCell ref="BF674:BG675"/>
    <mergeCell ref="R676:S677"/>
    <mergeCell ref="P676:Q677"/>
    <mergeCell ref="N676:O677"/>
    <mergeCell ref="L676:M677"/>
    <mergeCell ref="J676:K677"/>
    <mergeCell ref="H676:I677"/>
    <mergeCell ref="AF676:AG677"/>
    <mergeCell ref="AD676:AE677"/>
    <mergeCell ref="AB676:AC677"/>
    <mergeCell ref="Z676:AA677"/>
    <mergeCell ref="X676:Y677"/>
    <mergeCell ref="T676:U677"/>
    <mergeCell ref="AR676:AS677"/>
    <mergeCell ref="AP676:AQ677"/>
    <mergeCell ref="AN676:AO677"/>
    <mergeCell ref="AL676:AM677"/>
    <mergeCell ref="AJ676:AK677"/>
    <mergeCell ref="AH676:AI677"/>
    <mergeCell ref="BD676:BE677"/>
    <mergeCell ref="BB676:BC677"/>
    <mergeCell ref="AZ676:BA677"/>
    <mergeCell ref="AX676:AY677"/>
    <mergeCell ref="AV676:AW677"/>
    <mergeCell ref="AT676:AU677"/>
    <mergeCell ref="AV674:AW675"/>
    <mergeCell ref="BN680:BP681"/>
    <mergeCell ref="BL680:BM681"/>
    <mergeCell ref="BJ680:BK681"/>
    <mergeCell ref="BH680:BI681"/>
    <mergeCell ref="BF680:BG681"/>
    <mergeCell ref="AT674:AU675"/>
    <mergeCell ref="AV680:AW681"/>
    <mergeCell ref="AT680:AU681"/>
    <mergeCell ref="BN678:BP679"/>
    <mergeCell ref="BL678:BM679"/>
    <mergeCell ref="BJ678:BK679"/>
    <mergeCell ref="P680:Q681"/>
    <mergeCell ref="R680:S681"/>
    <mergeCell ref="F678:F679"/>
    <mergeCell ref="E678:E679"/>
    <mergeCell ref="AF682:AG683"/>
    <mergeCell ref="AD682:AE683"/>
    <mergeCell ref="AB682:AC683"/>
    <mergeCell ref="Z682:AA683"/>
    <mergeCell ref="X682:Y683"/>
    <mergeCell ref="T682:U683"/>
    <mergeCell ref="AR682:AS683"/>
    <mergeCell ref="AP682:AQ683"/>
    <mergeCell ref="AN682:AO683"/>
    <mergeCell ref="AL682:AM683"/>
    <mergeCell ref="AJ682:AK683"/>
    <mergeCell ref="AH682:AI683"/>
    <mergeCell ref="BD682:BE683"/>
    <mergeCell ref="BB682:BC683"/>
    <mergeCell ref="AZ682:BA683"/>
    <mergeCell ref="AX682:AY683"/>
    <mergeCell ref="AV682:AW683"/>
    <mergeCell ref="AT682:AU683"/>
    <mergeCell ref="C678:D678"/>
    <mergeCell ref="B678:B679"/>
    <mergeCell ref="C677:D677"/>
    <mergeCell ref="BN676:BP677"/>
    <mergeCell ref="BL676:BM677"/>
    <mergeCell ref="BJ676:BK677"/>
    <mergeCell ref="BH676:BI677"/>
    <mergeCell ref="BF676:BG677"/>
    <mergeCell ref="R678:S679"/>
    <mergeCell ref="P678:Q679"/>
    <mergeCell ref="N678:O679"/>
    <mergeCell ref="L678:M679"/>
    <mergeCell ref="J678:K679"/>
    <mergeCell ref="H678:I679"/>
    <mergeCell ref="AF678:AG679"/>
    <mergeCell ref="AD678:AE679"/>
    <mergeCell ref="AB678:AC679"/>
    <mergeCell ref="Z678:AA679"/>
    <mergeCell ref="X678:Y679"/>
    <mergeCell ref="T678:U679"/>
    <mergeCell ref="AR678:AS679"/>
    <mergeCell ref="AP678:AQ679"/>
    <mergeCell ref="AN678:AO679"/>
    <mergeCell ref="AL678:AM679"/>
    <mergeCell ref="AJ678:AK679"/>
    <mergeCell ref="AH678:AI679"/>
    <mergeCell ref="BD678:BE679"/>
    <mergeCell ref="BB678:BC679"/>
    <mergeCell ref="AZ678:BA679"/>
    <mergeCell ref="AX678:AY679"/>
    <mergeCell ref="AV678:AW679"/>
    <mergeCell ref="AT678:AU679"/>
    <mergeCell ref="F680:F681"/>
    <mergeCell ref="E680:E681"/>
    <mergeCell ref="C680:D680"/>
    <mergeCell ref="BN682:BP683"/>
    <mergeCell ref="BL682:BM683"/>
    <mergeCell ref="BJ682:BK683"/>
    <mergeCell ref="BH682:BI683"/>
    <mergeCell ref="BF682:BG683"/>
    <mergeCell ref="F682:F683"/>
    <mergeCell ref="E682:E683"/>
    <mergeCell ref="J680:K681"/>
    <mergeCell ref="H680:I681"/>
    <mergeCell ref="AF680:AG681"/>
    <mergeCell ref="AD680:AE681"/>
    <mergeCell ref="P684:Q685"/>
    <mergeCell ref="N684:O685"/>
    <mergeCell ref="L684:M685"/>
    <mergeCell ref="J684:K685"/>
    <mergeCell ref="H684:I685"/>
    <mergeCell ref="AF684:AG685"/>
    <mergeCell ref="AD684:AE685"/>
    <mergeCell ref="AB684:AC685"/>
    <mergeCell ref="Z684:AA685"/>
    <mergeCell ref="X684:Y685"/>
    <mergeCell ref="T684:U685"/>
    <mergeCell ref="AR684:AS685"/>
    <mergeCell ref="AP684:AQ685"/>
    <mergeCell ref="AN684:AO685"/>
    <mergeCell ref="AL684:AM685"/>
    <mergeCell ref="AJ684:AK685"/>
    <mergeCell ref="AH684:AI685"/>
    <mergeCell ref="BD684:BE685"/>
    <mergeCell ref="BB684:BC685"/>
    <mergeCell ref="AZ684:BA685"/>
    <mergeCell ref="AX684:AY685"/>
    <mergeCell ref="AV684:AW685"/>
    <mergeCell ref="AT684:AU685"/>
    <mergeCell ref="F686:F687"/>
    <mergeCell ref="E686:E687"/>
    <mergeCell ref="C686:D686"/>
    <mergeCell ref="B686:B687"/>
    <mergeCell ref="C685:D685"/>
    <mergeCell ref="BN684:BP685"/>
    <mergeCell ref="BL684:BM685"/>
    <mergeCell ref="BJ684:BK685"/>
    <mergeCell ref="BH684:BI685"/>
    <mergeCell ref="BF684:BG685"/>
    <mergeCell ref="R686:S687"/>
    <mergeCell ref="P686:Q687"/>
    <mergeCell ref="N686:O687"/>
    <mergeCell ref="L686:M687"/>
    <mergeCell ref="J686:K687"/>
    <mergeCell ref="H686:I687"/>
    <mergeCell ref="AF686:AG687"/>
    <mergeCell ref="AD686:AE687"/>
    <mergeCell ref="AB686:AC687"/>
    <mergeCell ref="Z686:AA687"/>
    <mergeCell ref="X686:Y687"/>
    <mergeCell ref="T686:U687"/>
    <mergeCell ref="AR686:AS687"/>
    <mergeCell ref="AP686:AQ687"/>
    <mergeCell ref="AN686:AO687"/>
    <mergeCell ref="AL686:AM687"/>
    <mergeCell ref="AJ686:AK687"/>
    <mergeCell ref="AH686:AI687"/>
    <mergeCell ref="BD686:BE687"/>
    <mergeCell ref="BB686:BC687"/>
    <mergeCell ref="AZ686:BA687"/>
    <mergeCell ref="AX686:AY687"/>
    <mergeCell ref="AV686:AW687"/>
    <mergeCell ref="AT686:AU687"/>
    <mergeCell ref="V684:W685"/>
    <mergeCell ref="V686:W687"/>
    <mergeCell ref="R684:S685"/>
    <mergeCell ref="F684:F685"/>
    <mergeCell ref="E684:E685"/>
    <mergeCell ref="C682:D682"/>
    <mergeCell ref="BN690:BP691"/>
    <mergeCell ref="BL690:BM691"/>
    <mergeCell ref="BJ690:BK691"/>
    <mergeCell ref="BH690:BI691"/>
    <mergeCell ref="BF690:BG691"/>
    <mergeCell ref="R692:S693"/>
    <mergeCell ref="P692:Q693"/>
    <mergeCell ref="N692:O693"/>
    <mergeCell ref="L692:M693"/>
    <mergeCell ref="J692:K693"/>
    <mergeCell ref="H692:I693"/>
    <mergeCell ref="AF692:AG693"/>
    <mergeCell ref="AD692:AE693"/>
    <mergeCell ref="AB692:AC693"/>
    <mergeCell ref="Z692:AA693"/>
    <mergeCell ref="X692:Y693"/>
    <mergeCell ref="T692:U693"/>
    <mergeCell ref="AR692:AS693"/>
    <mergeCell ref="AP692:AQ693"/>
    <mergeCell ref="AN692:AO693"/>
    <mergeCell ref="AL692:AM693"/>
    <mergeCell ref="AJ692:AK693"/>
    <mergeCell ref="AH692:AI693"/>
    <mergeCell ref="BD692:BE693"/>
    <mergeCell ref="BB692:BC693"/>
    <mergeCell ref="AZ692:BA693"/>
    <mergeCell ref="AX692:AY693"/>
    <mergeCell ref="F688:F689"/>
    <mergeCell ref="E688:E689"/>
    <mergeCell ref="C688:D688"/>
    <mergeCell ref="B688:B689"/>
    <mergeCell ref="C687:D687"/>
    <mergeCell ref="BN686:BP687"/>
    <mergeCell ref="BL686:BM687"/>
    <mergeCell ref="BJ686:BK687"/>
    <mergeCell ref="BH686:BI687"/>
    <mergeCell ref="BF686:BG687"/>
    <mergeCell ref="R688:S689"/>
    <mergeCell ref="P688:Q689"/>
    <mergeCell ref="N688:O689"/>
    <mergeCell ref="L688:M689"/>
    <mergeCell ref="J688:K689"/>
    <mergeCell ref="H688:I689"/>
    <mergeCell ref="AF688:AG689"/>
    <mergeCell ref="AD688:AE689"/>
    <mergeCell ref="AB688:AC689"/>
    <mergeCell ref="Z688:AA689"/>
    <mergeCell ref="X688:Y689"/>
    <mergeCell ref="T688:U689"/>
    <mergeCell ref="AR688:AS689"/>
    <mergeCell ref="AP688:AQ689"/>
    <mergeCell ref="AN688:AO689"/>
    <mergeCell ref="AL688:AM689"/>
    <mergeCell ref="AJ688:AK689"/>
    <mergeCell ref="AH688:AI689"/>
    <mergeCell ref="BD688:BE689"/>
    <mergeCell ref="BB688:BC689"/>
    <mergeCell ref="AZ688:BA689"/>
    <mergeCell ref="AX688:AY689"/>
    <mergeCell ref="AV688:AW689"/>
    <mergeCell ref="AT688:AU689"/>
    <mergeCell ref="BN692:BP693"/>
    <mergeCell ref="BL692:BM693"/>
    <mergeCell ref="C690:D690"/>
    <mergeCell ref="BN694:BP695"/>
    <mergeCell ref="BL694:BM695"/>
    <mergeCell ref="AV698:AW699"/>
    <mergeCell ref="BB696:BC697"/>
    <mergeCell ref="AZ696:BA697"/>
    <mergeCell ref="AX696:AY697"/>
    <mergeCell ref="AV696:AW697"/>
    <mergeCell ref="AT696:AU697"/>
    <mergeCell ref="F698:F699"/>
    <mergeCell ref="E698:E699"/>
    <mergeCell ref="C698:D698"/>
    <mergeCell ref="C695:D695"/>
    <mergeCell ref="B690:B691"/>
    <mergeCell ref="C689:D689"/>
    <mergeCell ref="BN688:BP689"/>
    <mergeCell ref="BL688:BM689"/>
    <mergeCell ref="BJ688:BK689"/>
    <mergeCell ref="BH688:BI689"/>
    <mergeCell ref="BF688:BG689"/>
    <mergeCell ref="R690:S691"/>
    <mergeCell ref="P690:Q691"/>
    <mergeCell ref="N690:O691"/>
    <mergeCell ref="L690:M691"/>
    <mergeCell ref="J690:K691"/>
    <mergeCell ref="H690:I691"/>
    <mergeCell ref="AF690:AG691"/>
    <mergeCell ref="AD690:AE691"/>
    <mergeCell ref="AB690:AC691"/>
    <mergeCell ref="Z690:AA691"/>
    <mergeCell ref="X690:Y691"/>
    <mergeCell ref="T690:U691"/>
    <mergeCell ref="AR690:AS691"/>
    <mergeCell ref="AP690:AQ691"/>
    <mergeCell ref="AN690:AO691"/>
    <mergeCell ref="AL690:AM691"/>
    <mergeCell ref="AJ690:AK691"/>
    <mergeCell ref="AH690:AI691"/>
    <mergeCell ref="BD690:BE691"/>
    <mergeCell ref="BB690:BC691"/>
    <mergeCell ref="AZ690:BA691"/>
    <mergeCell ref="AX690:AY691"/>
    <mergeCell ref="AV690:AW691"/>
    <mergeCell ref="AT690:AU691"/>
    <mergeCell ref="F692:F693"/>
    <mergeCell ref="E692:E693"/>
    <mergeCell ref="C692:D692"/>
    <mergeCell ref="AV692:AW693"/>
    <mergeCell ref="AT692:AU693"/>
    <mergeCell ref="B696:B697"/>
    <mergeCell ref="F694:F695"/>
    <mergeCell ref="E694:E695"/>
    <mergeCell ref="C694:D694"/>
    <mergeCell ref="BN698:BP699"/>
    <mergeCell ref="BL698:BM699"/>
    <mergeCell ref="BJ692:BK693"/>
    <mergeCell ref="BH692:BI693"/>
    <mergeCell ref="BF692:BG693"/>
    <mergeCell ref="R694:S695"/>
    <mergeCell ref="P694:Q695"/>
    <mergeCell ref="N694:O695"/>
    <mergeCell ref="L694:M695"/>
    <mergeCell ref="J694:K695"/>
    <mergeCell ref="H694:I695"/>
    <mergeCell ref="AT694:AU695"/>
    <mergeCell ref="C697:D697"/>
    <mergeCell ref="BN696:BP697"/>
    <mergeCell ref="BL696:BM697"/>
    <mergeCell ref="BJ696:BK697"/>
    <mergeCell ref="BH696:BI697"/>
    <mergeCell ref="BF696:BG697"/>
    <mergeCell ref="R698:S699"/>
    <mergeCell ref="P698:Q699"/>
    <mergeCell ref="N698:O699"/>
    <mergeCell ref="L698:M699"/>
    <mergeCell ref="J698:K699"/>
    <mergeCell ref="H698:I699"/>
    <mergeCell ref="AF698:AG699"/>
    <mergeCell ref="AD698:AE699"/>
    <mergeCell ref="AB698:AC699"/>
    <mergeCell ref="Z698:AA699"/>
    <mergeCell ref="X698:Y699"/>
    <mergeCell ref="T698:U699"/>
    <mergeCell ref="AR698:AS699"/>
    <mergeCell ref="AP698:AQ699"/>
    <mergeCell ref="AN698:AO699"/>
    <mergeCell ref="AL698:AM699"/>
    <mergeCell ref="AJ698:AK699"/>
    <mergeCell ref="AH698:AI699"/>
    <mergeCell ref="BD698:BE699"/>
    <mergeCell ref="BB698:BC699"/>
    <mergeCell ref="AZ698:BA699"/>
    <mergeCell ref="AX698:AY699"/>
    <mergeCell ref="AF694:AG695"/>
    <mergeCell ref="AD694:AE695"/>
    <mergeCell ref="AB694:AC695"/>
    <mergeCell ref="Z694:AA695"/>
    <mergeCell ref="X694:Y695"/>
    <mergeCell ref="T694:U695"/>
    <mergeCell ref="AR694:AS695"/>
    <mergeCell ref="AP694:AQ695"/>
    <mergeCell ref="C696:D696"/>
    <mergeCell ref="F696:F697"/>
    <mergeCell ref="E696:E697"/>
    <mergeCell ref="B694:B695"/>
    <mergeCell ref="C693:D693"/>
    <mergeCell ref="B692:B693"/>
    <mergeCell ref="C691:D691"/>
    <mergeCell ref="C684:D684"/>
    <mergeCell ref="B684:B685"/>
    <mergeCell ref="C683:D683"/>
    <mergeCell ref="B682:B683"/>
    <mergeCell ref="C681:D681"/>
    <mergeCell ref="B680:B681"/>
    <mergeCell ref="C679:D679"/>
    <mergeCell ref="C672:D672"/>
    <mergeCell ref="AH605:AI606"/>
    <mergeCell ref="BD605:BE606"/>
    <mergeCell ref="BB605:BC606"/>
    <mergeCell ref="AZ605:BA606"/>
    <mergeCell ref="AX605:AY606"/>
    <mergeCell ref="AV605:AW606"/>
    <mergeCell ref="AT605:AU606"/>
    <mergeCell ref="T601:U602"/>
    <mergeCell ref="AR601:AS602"/>
    <mergeCell ref="AP601:AQ602"/>
    <mergeCell ref="BJ694:BK695"/>
    <mergeCell ref="BH694:BI695"/>
    <mergeCell ref="BF694:BG695"/>
    <mergeCell ref="R696:S697"/>
    <mergeCell ref="P696:Q697"/>
    <mergeCell ref="N696:O697"/>
    <mergeCell ref="L696:M697"/>
    <mergeCell ref="J696:K697"/>
    <mergeCell ref="H696:I697"/>
    <mergeCell ref="AF696:AG697"/>
    <mergeCell ref="AD696:AE697"/>
    <mergeCell ref="AB696:AC697"/>
    <mergeCell ref="Z696:AA697"/>
    <mergeCell ref="X696:Y697"/>
    <mergeCell ref="T696:U697"/>
    <mergeCell ref="AR696:AS697"/>
    <mergeCell ref="AP696:AQ697"/>
    <mergeCell ref="AN696:AO697"/>
    <mergeCell ref="AL696:AM697"/>
    <mergeCell ref="AJ696:AK697"/>
    <mergeCell ref="AH696:AI697"/>
    <mergeCell ref="BD696:BE697"/>
    <mergeCell ref="C604:D604"/>
    <mergeCell ref="AH601:AI602"/>
    <mergeCell ref="BD601:BE602"/>
    <mergeCell ref="BB601:BC602"/>
    <mergeCell ref="AZ601:BA602"/>
    <mergeCell ref="AX601:AY602"/>
    <mergeCell ref="AV601:AW602"/>
    <mergeCell ref="AT601:AU602"/>
    <mergeCell ref="AX607:AY608"/>
    <mergeCell ref="AV607:AW608"/>
    <mergeCell ref="AN694:AO695"/>
    <mergeCell ref="AL694:AM695"/>
    <mergeCell ref="AJ694:AK695"/>
    <mergeCell ref="AH694:AI695"/>
    <mergeCell ref="BD694:BE695"/>
    <mergeCell ref="BB694:BC695"/>
    <mergeCell ref="AZ694:BA695"/>
    <mergeCell ref="AX694:AY695"/>
    <mergeCell ref="AV694:AW695"/>
    <mergeCell ref="H611:I612"/>
    <mergeCell ref="AM705:AP705"/>
    <mergeCell ref="AJ705:AL705"/>
    <mergeCell ref="AF705:AH705"/>
    <mergeCell ref="AB705:AE705"/>
    <mergeCell ref="B705:C705"/>
    <mergeCell ref="Y705:AA705"/>
    <mergeCell ref="Y707:AA707"/>
    <mergeCell ref="B707:C707"/>
    <mergeCell ref="BK705:BM705"/>
    <mergeCell ref="BG705:BI705"/>
    <mergeCell ref="BB705:BF705"/>
    <mergeCell ref="AU705:AW705"/>
    <mergeCell ref="AQ705:AS705"/>
    <mergeCell ref="AM707:AP707"/>
    <mergeCell ref="AJ707:AL707"/>
    <mergeCell ref="AF707:AH707"/>
    <mergeCell ref="AB707:AE707"/>
    <mergeCell ref="AT698:AU699"/>
    <mergeCell ref="J700:K701"/>
    <mergeCell ref="H700:I701"/>
    <mergeCell ref="D700:E701"/>
    <mergeCell ref="B700:C701"/>
    <mergeCell ref="C699:D699"/>
    <mergeCell ref="BJ698:BK699"/>
    <mergeCell ref="BH698:BI699"/>
    <mergeCell ref="BF698:BG699"/>
    <mergeCell ref="X700:Y701"/>
    <mergeCell ref="T700:U701"/>
    <mergeCell ref="R700:S701"/>
    <mergeCell ref="P700:Q701"/>
    <mergeCell ref="N700:O701"/>
    <mergeCell ref="L700:M701"/>
    <mergeCell ref="AJ700:AK701"/>
    <mergeCell ref="BH700:BI701"/>
    <mergeCell ref="BF700:BG701"/>
    <mergeCell ref="BD700:BE701"/>
    <mergeCell ref="BB700:BC701"/>
    <mergeCell ref="AZ700:BA701"/>
    <mergeCell ref="AX700:AY701"/>
    <mergeCell ref="AD702:AE703"/>
    <mergeCell ref="D702:E703"/>
    <mergeCell ref="H702:I703"/>
    <mergeCell ref="J702:K703"/>
    <mergeCell ref="L702:M703"/>
    <mergeCell ref="N702:O703"/>
    <mergeCell ref="P702:Q703"/>
    <mergeCell ref="R702:S703"/>
    <mergeCell ref="T702:U703"/>
    <mergeCell ref="X702:Y703"/>
    <mergeCell ref="Z702:AA703"/>
    <mergeCell ref="AB702:AC703"/>
    <mergeCell ref="AZ702:BA703"/>
    <mergeCell ref="BB702:BC703"/>
    <mergeCell ref="BD702:BE703"/>
    <mergeCell ref="BF702:BG703"/>
    <mergeCell ref="BH702:BI703"/>
    <mergeCell ref="BJ702:BK703"/>
    <mergeCell ref="BL702:BM703"/>
    <mergeCell ref="R605:S606"/>
    <mergeCell ref="P605:Q606"/>
    <mergeCell ref="N605:O606"/>
    <mergeCell ref="L605:M606"/>
    <mergeCell ref="J605:K606"/>
    <mergeCell ref="H605:I606"/>
    <mergeCell ref="AF605:AG606"/>
    <mergeCell ref="AD605:AE606"/>
    <mergeCell ref="AB605:AC606"/>
    <mergeCell ref="Z605:AA606"/>
    <mergeCell ref="X605:Y606"/>
    <mergeCell ref="T605:U606"/>
    <mergeCell ref="AR605:AS606"/>
    <mergeCell ref="AP605:AQ606"/>
    <mergeCell ref="AN605:AO606"/>
    <mergeCell ref="AL605:AM606"/>
    <mergeCell ref="AT607:AU608"/>
    <mergeCell ref="BN603:BP604"/>
    <mergeCell ref="AB603:AC604"/>
    <mergeCell ref="Z603:AA604"/>
    <mergeCell ref="X603:Y604"/>
    <mergeCell ref="T603:U604"/>
    <mergeCell ref="P601:Q602"/>
    <mergeCell ref="N601:O602"/>
    <mergeCell ref="R601:S602"/>
    <mergeCell ref="AF601:AG602"/>
    <mergeCell ref="AD601:AE602"/>
    <mergeCell ref="AB601:AC602"/>
    <mergeCell ref="L601:M602"/>
    <mergeCell ref="J601:K602"/>
    <mergeCell ref="C608:D608"/>
    <mergeCell ref="BC708:BP708"/>
    <mergeCell ref="BK707:BM707"/>
    <mergeCell ref="BG707:BI707"/>
    <mergeCell ref="BB707:BF707"/>
    <mergeCell ref="AU707:AW707"/>
    <mergeCell ref="AQ707:AS707"/>
    <mergeCell ref="AH700:AI701"/>
    <mergeCell ref="AF700:AG701"/>
    <mergeCell ref="AD700:AE701"/>
    <mergeCell ref="AB700:AC701"/>
    <mergeCell ref="Z700:AA701"/>
    <mergeCell ref="AV700:AW701"/>
    <mergeCell ref="AT700:AU701"/>
    <mergeCell ref="AR700:AS701"/>
    <mergeCell ref="AP700:AQ701"/>
    <mergeCell ref="AN700:AO701"/>
    <mergeCell ref="AL700:AM701"/>
    <mergeCell ref="B702:C702"/>
    <mergeCell ref="AF702:AG703"/>
    <mergeCell ref="AH702:AI703"/>
    <mergeCell ref="AJ702:AK703"/>
    <mergeCell ref="AL702:AM703"/>
    <mergeCell ref="AN702:AO703"/>
    <mergeCell ref="AP702:AQ703"/>
    <mergeCell ref="AR702:AS703"/>
    <mergeCell ref="AT702:AU703"/>
    <mergeCell ref="AV702:AW703"/>
    <mergeCell ref="B698:B699"/>
    <mergeCell ref="AX702:AY703"/>
    <mergeCell ref="BN700:BP701"/>
    <mergeCell ref="BL700:BM701"/>
    <mergeCell ref="BJ700:BK701"/>
    <mergeCell ref="E609:E610"/>
    <mergeCell ref="C609:D609"/>
    <mergeCell ref="B609:B610"/>
    <mergeCell ref="G607:G608"/>
    <mergeCell ref="G609:G610"/>
    <mergeCell ref="P611:Q612"/>
    <mergeCell ref="N611:O612"/>
    <mergeCell ref="L611:M612"/>
    <mergeCell ref="J611:K612"/>
    <mergeCell ref="AF611:AG612"/>
    <mergeCell ref="AD611:AE612"/>
    <mergeCell ref="AB611:AC612"/>
    <mergeCell ref="Z611:AA612"/>
    <mergeCell ref="X611:Y612"/>
    <mergeCell ref="T611:U612"/>
    <mergeCell ref="AR611:AS612"/>
    <mergeCell ref="AP611:AQ612"/>
    <mergeCell ref="AN611:AO612"/>
    <mergeCell ref="AL611:AM612"/>
    <mergeCell ref="AJ611:AK612"/>
    <mergeCell ref="AH611:AI612"/>
    <mergeCell ref="G611:G612"/>
    <mergeCell ref="BD611:BE612"/>
    <mergeCell ref="BB611:BC612"/>
    <mergeCell ref="AZ611:BA612"/>
    <mergeCell ref="AX611:AY612"/>
    <mergeCell ref="AV611:AW612"/>
    <mergeCell ref="AT611:AU612"/>
    <mergeCell ref="BN611:BP612"/>
    <mergeCell ref="BL611:BM612"/>
    <mergeCell ref="BJ611:BK612"/>
    <mergeCell ref="AR609:AS610"/>
    <mergeCell ref="AP609:AQ610"/>
    <mergeCell ref="AN609:AO610"/>
    <mergeCell ref="AJ609:AK610"/>
    <mergeCell ref="AH609:AI610"/>
    <mergeCell ref="BD609:BE610"/>
    <mergeCell ref="BB609:BC610"/>
    <mergeCell ref="AZ609:BA610"/>
    <mergeCell ref="AX609:AY610"/>
    <mergeCell ref="AV609:AW610"/>
    <mergeCell ref="AT609:AU610"/>
    <mergeCell ref="F611:F612"/>
    <mergeCell ref="BH611:BI612"/>
    <mergeCell ref="R613:S614"/>
    <mergeCell ref="P613:Q614"/>
    <mergeCell ref="N613:O614"/>
    <mergeCell ref="L613:M614"/>
    <mergeCell ref="J613:K614"/>
    <mergeCell ref="H613:I614"/>
    <mergeCell ref="AF613:AG614"/>
    <mergeCell ref="AD613:AE614"/>
    <mergeCell ref="AB613:AC614"/>
    <mergeCell ref="Z613:AA614"/>
    <mergeCell ref="X613:Y614"/>
    <mergeCell ref="T613:U614"/>
    <mergeCell ref="AR613:AS614"/>
    <mergeCell ref="AP613:AQ614"/>
    <mergeCell ref="AN613:AO614"/>
    <mergeCell ref="AL613:AM614"/>
    <mergeCell ref="AJ613:AK614"/>
    <mergeCell ref="AH613:AI614"/>
    <mergeCell ref="BD613:BE614"/>
    <mergeCell ref="BB613:BC614"/>
    <mergeCell ref="AZ613:BA614"/>
    <mergeCell ref="AX613:AY614"/>
    <mergeCell ref="AV613:AW614"/>
    <mergeCell ref="AT613:AU614"/>
    <mergeCell ref="C611:D611"/>
    <mergeCell ref="B611:B612"/>
    <mergeCell ref="E615:E616"/>
    <mergeCell ref="C615:D615"/>
    <mergeCell ref="B615:B616"/>
    <mergeCell ref="C614:D614"/>
    <mergeCell ref="BN613:BP614"/>
    <mergeCell ref="BL613:BM614"/>
    <mergeCell ref="BJ613:BK614"/>
    <mergeCell ref="BH613:BI614"/>
    <mergeCell ref="BF613:BG614"/>
    <mergeCell ref="R615:S616"/>
    <mergeCell ref="P615:Q616"/>
    <mergeCell ref="N615:O616"/>
    <mergeCell ref="L615:M616"/>
    <mergeCell ref="J615:K616"/>
    <mergeCell ref="H615:I616"/>
    <mergeCell ref="AF615:AG616"/>
    <mergeCell ref="AD615:AE616"/>
    <mergeCell ref="AB615:AC616"/>
    <mergeCell ref="Z615:AA616"/>
    <mergeCell ref="X615:Y616"/>
    <mergeCell ref="T615:U616"/>
    <mergeCell ref="AR615:AS616"/>
    <mergeCell ref="AP615:AQ616"/>
    <mergeCell ref="AN615:AO616"/>
    <mergeCell ref="AL615:AM616"/>
    <mergeCell ref="AJ615:AK616"/>
    <mergeCell ref="AH615:AI616"/>
    <mergeCell ref="BD615:BE616"/>
    <mergeCell ref="BB615:BC616"/>
    <mergeCell ref="AZ615:BA616"/>
    <mergeCell ref="AX615:AY616"/>
    <mergeCell ref="AV615:AW616"/>
    <mergeCell ref="AT615:AU616"/>
    <mergeCell ref="E613:E614"/>
    <mergeCell ref="C613:D613"/>
    <mergeCell ref="B613:B614"/>
    <mergeCell ref="R611:S612"/>
    <mergeCell ref="BF611:BG612"/>
    <mergeCell ref="C617:D617"/>
    <mergeCell ref="B617:B618"/>
    <mergeCell ref="C616:D616"/>
    <mergeCell ref="BN615:BP616"/>
    <mergeCell ref="BL615:BM616"/>
    <mergeCell ref="BJ615:BK616"/>
    <mergeCell ref="BH615:BI616"/>
    <mergeCell ref="BF615:BG616"/>
    <mergeCell ref="R617:S618"/>
    <mergeCell ref="P617:Q618"/>
    <mergeCell ref="N617:O618"/>
    <mergeCell ref="L617:M618"/>
    <mergeCell ref="J617:K618"/>
    <mergeCell ref="H617:I618"/>
    <mergeCell ref="AF617:AG618"/>
    <mergeCell ref="AD617:AE618"/>
    <mergeCell ref="AB617:AC618"/>
    <mergeCell ref="Z617:AA618"/>
    <mergeCell ref="X617:Y618"/>
    <mergeCell ref="T617:U618"/>
    <mergeCell ref="AR617:AS618"/>
    <mergeCell ref="AP617:AQ618"/>
    <mergeCell ref="AN617:AO618"/>
    <mergeCell ref="AL617:AM618"/>
    <mergeCell ref="AJ617:AK618"/>
    <mergeCell ref="AH617:AI618"/>
    <mergeCell ref="BD617:BE618"/>
    <mergeCell ref="BB617:BC618"/>
    <mergeCell ref="AZ617:BA618"/>
    <mergeCell ref="AX617:AY618"/>
    <mergeCell ref="AV617:AW618"/>
    <mergeCell ref="AT617:AU618"/>
    <mergeCell ref="F619:F620"/>
    <mergeCell ref="E619:E620"/>
    <mergeCell ref="C619:D619"/>
    <mergeCell ref="B619:B620"/>
    <mergeCell ref="C618:D618"/>
    <mergeCell ref="BN617:BP618"/>
    <mergeCell ref="BL617:BM618"/>
    <mergeCell ref="BJ617:BK618"/>
    <mergeCell ref="BH617:BI618"/>
    <mergeCell ref="BF617:BG618"/>
    <mergeCell ref="R619:S620"/>
    <mergeCell ref="P619:Q620"/>
    <mergeCell ref="N619:O620"/>
    <mergeCell ref="L619:M620"/>
    <mergeCell ref="J619:K620"/>
    <mergeCell ref="H619:I620"/>
    <mergeCell ref="AF619:AG620"/>
    <mergeCell ref="AD619:AE620"/>
    <mergeCell ref="AB619:AC620"/>
    <mergeCell ref="Z619:AA620"/>
    <mergeCell ref="X619:Y620"/>
    <mergeCell ref="T619:U620"/>
    <mergeCell ref="AR619:AS620"/>
    <mergeCell ref="AP619:AQ620"/>
    <mergeCell ref="AN619:AO620"/>
    <mergeCell ref="AL619:AM620"/>
    <mergeCell ref="AJ619:AK620"/>
    <mergeCell ref="AH619:AI620"/>
    <mergeCell ref="BD619:BE620"/>
    <mergeCell ref="BB619:BC620"/>
    <mergeCell ref="AZ619:BA620"/>
    <mergeCell ref="AX619:AY620"/>
    <mergeCell ref="F621:F622"/>
    <mergeCell ref="E621:E622"/>
    <mergeCell ref="C621:D621"/>
    <mergeCell ref="B621:B622"/>
    <mergeCell ref="C620:D620"/>
    <mergeCell ref="BN619:BP620"/>
    <mergeCell ref="BL619:BM620"/>
    <mergeCell ref="BJ619:BK620"/>
    <mergeCell ref="BH619:BI620"/>
    <mergeCell ref="BF619:BG620"/>
    <mergeCell ref="R621:S622"/>
    <mergeCell ref="P621:Q622"/>
    <mergeCell ref="N621:O622"/>
    <mergeCell ref="L621:M622"/>
    <mergeCell ref="J621:K622"/>
    <mergeCell ref="H621:I622"/>
    <mergeCell ref="AF621:AG622"/>
    <mergeCell ref="AD621:AE622"/>
    <mergeCell ref="AB621:AC622"/>
    <mergeCell ref="Z621:AA622"/>
    <mergeCell ref="X621:Y622"/>
    <mergeCell ref="T621:U622"/>
    <mergeCell ref="AR621:AS622"/>
    <mergeCell ref="AP621:AQ622"/>
    <mergeCell ref="AN621:AO622"/>
    <mergeCell ref="AL621:AM622"/>
    <mergeCell ref="AJ621:AK622"/>
    <mergeCell ref="AH621:AI622"/>
    <mergeCell ref="BD621:BE622"/>
    <mergeCell ref="BB621:BC622"/>
    <mergeCell ref="AZ621:BA622"/>
    <mergeCell ref="AX621:AY622"/>
    <mergeCell ref="AV621:AW622"/>
    <mergeCell ref="AT621:AU622"/>
    <mergeCell ref="V619:W620"/>
    <mergeCell ref="V621:W622"/>
    <mergeCell ref="C623:D623"/>
    <mergeCell ref="B623:B624"/>
    <mergeCell ref="C622:D622"/>
    <mergeCell ref="BN621:BP622"/>
    <mergeCell ref="BL621:BM622"/>
    <mergeCell ref="BJ621:BK622"/>
    <mergeCell ref="BH621:BI622"/>
    <mergeCell ref="BF621:BG622"/>
    <mergeCell ref="R623:S624"/>
    <mergeCell ref="P623:Q624"/>
    <mergeCell ref="N623:O624"/>
    <mergeCell ref="L623:M624"/>
    <mergeCell ref="J623:K624"/>
    <mergeCell ref="H623:I624"/>
    <mergeCell ref="AF623:AG624"/>
    <mergeCell ref="AD623:AE624"/>
    <mergeCell ref="AB623:AC624"/>
    <mergeCell ref="Z623:AA624"/>
    <mergeCell ref="X623:Y624"/>
    <mergeCell ref="T623:U624"/>
    <mergeCell ref="AR623:AS624"/>
    <mergeCell ref="AP623:AQ624"/>
    <mergeCell ref="AN623:AO624"/>
    <mergeCell ref="AL623:AM624"/>
    <mergeCell ref="AJ623:AK624"/>
    <mergeCell ref="AH623:AI624"/>
    <mergeCell ref="BD623:BE624"/>
    <mergeCell ref="BB623:BC624"/>
    <mergeCell ref="AZ623:BA624"/>
    <mergeCell ref="AX623:AY624"/>
    <mergeCell ref="AV623:AW624"/>
    <mergeCell ref="AT623:AU624"/>
    <mergeCell ref="F625:F626"/>
    <mergeCell ref="E625:E626"/>
    <mergeCell ref="C625:D625"/>
    <mergeCell ref="B625:B626"/>
    <mergeCell ref="C624:D624"/>
    <mergeCell ref="BN623:BP624"/>
    <mergeCell ref="BL623:BM624"/>
    <mergeCell ref="BJ623:BK624"/>
    <mergeCell ref="BH623:BI624"/>
    <mergeCell ref="BF623:BG624"/>
    <mergeCell ref="R625:S626"/>
    <mergeCell ref="P625:Q626"/>
    <mergeCell ref="N625:O626"/>
    <mergeCell ref="L625:M626"/>
    <mergeCell ref="J625:K626"/>
    <mergeCell ref="H625:I626"/>
    <mergeCell ref="AF625:AG626"/>
    <mergeCell ref="AD625:AE626"/>
    <mergeCell ref="AB625:AC626"/>
    <mergeCell ref="Z625:AA626"/>
    <mergeCell ref="X625:Y626"/>
    <mergeCell ref="T625:U626"/>
    <mergeCell ref="AR625:AS626"/>
    <mergeCell ref="AP625:AQ626"/>
    <mergeCell ref="AN625:AO626"/>
    <mergeCell ref="AL625:AM626"/>
    <mergeCell ref="AJ625:AK626"/>
    <mergeCell ref="AH625:AI626"/>
    <mergeCell ref="BD625:BE626"/>
    <mergeCell ref="BB625:BC626"/>
    <mergeCell ref="AZ625:BA626"/>
    <mergeCell ref="AX625:AY626"/>
    <mergeCell ref="C627:D627"/>
    <mergeCell ref="B627:B628"/>
    <mergeCell ref="C626:D626"/>
    <mergeCell ref="BN625:BP626"/>
    <mergeCell ref="BL625:BM626"/>
    <mergeCell ref="BJ625:BK626"/>
    <mergeCell ref="BH625:BI626"/>
    <mergeCell ref="BF625:BG626"/>
    <mergeCell ref="R627:S628"/>
    <mergeCell ref="P627:Q628"/>
    <mergeCell ref="N627:O628"/>
    <mergeCell ref="L627:M628"/>
    <mergeCell ref="J627:K628"/>
    <mergeCell ref="H627:I628"/>
    <mergeCell ref="AF627:AG628"/>
    <mergeCell ref="AD627:AE628"/>
    <mergeCell ref="AB627:AC628"/>
    <mergeCell ref="Z627:AA628"/>
    <mergeCell ref="X627:Y628"/>
    <mergeCell ref="T627:U628"/>
    <mergeCell ref="AR627:AS628"/>
    <mergeCell ref="AP627:AQ628"/>
    <mergeCell ref="AN627:AO628"/>
    <mergeCell ref="AL627:AM628"/>
    <mergeCell ref="AJ627:AK628"/>
    <mergeCell ref="AH627:AI628"/>
    <mergeCell ref="BD627:BE628"/>
    <mergeCell ref="BB627:BC628"/>
    <mergeCell ref="AZ627:BA628"/>
    <mergeCell ref="AX627:AY628"/>
    <mergeCell ref="AV627:AW628"/>
    <mergeCell ref="AT627:AU628"/>
    <mergeCell ref="C628:D628"/>
    <mergeCell ref="BN627:BP628"/>
    <mergeCell ref="BL627:BM628"/>
    <mergeCell ref="BJ627:BK628"/>
    <mergeCell ref="BH627:BI628"/>
    <mergeCell ref="BF627:BG628"/>
    <mergeCell ref="B629:B630"/>
    <mergeCell ref="B631:B632"/>
    <mergeCell ref="R629:S630"/>
    <mergeCell ref="P629:Q630"/>
    <mergeCell ref="N629:O630"/>
    <mergeCell ref="L629:M630"/>
    <mergeCell ref="J629:K630"/>
    <mergeCell ref="H629:I630"/>
    <mergeCell ref="AF629:AG630"/>
    <mergeCell ref="AD629:AE630"/>
    <mergeCell ref="AB629:AC630"/>
    <mergeCell ref="Z629:AA630"/>
    <mergeCell ref="X629:Y630"/>
    <mergeCell ref="T629:U630"/>
    <mergeCell ref="AR629:AS630"/>
    <mergeCell ref="AP629:AQ630"/>
    <mergeCell ref="AN629:AO630"/>
    <mergeCell ref="AL629:AM630"/>
    <mergeCell ref="AJ629:AK630"/>
    <mergeCell ref="AH629:AI630"/>
    <mergeCell ref="BD629:BE630"/>
    <mergeCell ref="BB629:BC630"/>
    <mergeCell ref="AZ629:BA630"/>
    <mergeCell ref="AX629:AY630"/>
    <mergeCell ref="AV629:AW630"/>
    <mergeCell ref="AT629:AU630"/>
    <mergeCell ref="F631:F632"/>
    <mergeCell ref="E631:E632"/>
    <mergeCell ref="C631:D631"/>
    <mergeCell ref="C630:D630"/>
    <mergeCell ref="BN629:BP630"/>
    <mergeCell ref="BL629:BM630"/>
    <mergeCell ref="BJ629:BK630"/>
    <mergeCell ref="BH629:BI630"/>
    <mergeCell ref="BF629:BG630"/>
    <mergeCell ref="R631:S632"/>
    <mergeCell ref="P631:Q632"/>
    <mergeCell ref="N631:O632"/>
    <mergeCell ref="L631:M632"/>
    <mergeCell ref="J631:K632"/>
    <mergeCell ref="H631:I632"/>
    <mergeCell ref="AF631:AG632"/>
    <mergeCell ref="AD631:AE632"/>
    <mergeCell ref="AB631:AC632"/>
    <mergeCell ref="Z631:AA632"/>
    <mergeCell ref="X631:Y632"/>
    <mergeCell ref="T631:U632"/>
    <mergeCell ref="AR631:AS632"/>
    <mergeCell ref="AP631:AQ632"/>
    <mergeCell ref="AN631:AO632"/>
    <mergeCell ref="AL631:AM632"/>
    <mergeCell ref="AJ631:AK632"/>
    <mergeCell ref="AH631:AI632"/>
    <mergeCell ref="BD631:BE632"/>
    <mergeCell ref="BB631:BC632"/>
    <mergeCell ref="AZ631:BA632"/>
    <mergeCell ref="AX631:AY632"/>
    <mergeCell ref="AV631:AW632"/>
    <mergeCell ref="AT631:AU632"/>
    <mergeCell ref="C632:D632"/>
    <mergeCell ref="BN631:BP632"/>
    <mergeCell ref="BL631:BM632"/>
    <mergeCell ref="BJ631:BK632"/>
    <mergeCell ref="BB633:BC634"/>
    <mergeCell ref="AZ633:BA634"/>
    <mergeCell ref="AX633:AY634"/>
    <mergeCell ref="AV633:AW634"/>
    <mergeCell ref="AT633:AU634"/>
    <mergeCell ref="C635:D635"/>
    <mergeCell ref="B635:B636"/>
    <mergeCell ref="C634:D634"/>
    <mergeCell ref="BN633:BP634"/>
    <mergeCell ref="BL633:BM634"/>
    <mergeCell ref="BJ633:BK634"/>
    <mergeCell ref="BH633:BI634"/>
    <mergeCell ref="BF633:BG634"/>
    <mergeCell ref="R635:S636"/>
    <mergeCell ref="P635:Q636"/>
    <mergeCell ref="N635:O636"/>
    <mergeCell ref="L635:M636"/>
    <mergeCell ref="J635:K636"/>
    <mergeCell ref="H635:I636"/>
    <mergeCell ref="AF635:AG636"/>
    <mergeCell ref="AD635:AE636"/>
    <mergeCell ref="AB635:AC636"/>
    <mergeCell ref="Z635:AA636"/>
    <mergeCell ref="X635:Y636"/>
    <mergeCell ref="T635:U636"/>
    <mergeCell ref="AR635:AS636"/>
    <mergeCell ref="AP635:AQ636"/>
    <mergeCell ref="AN635:AO636"/>
    <mergeCell ref="AL635:AM636"/>
    <mergeCell ref="AJ635:AK636"/>
    <mergeCell ref="C636:D636"/>
    <mergeCell ref="BN635:BP636"/>
    <mergeCell ref="BL635:BM636"/>
    <mergeCell ref="BJ635:BK636"/>
    <mergeCell ref="BH635:BI636"/>
    <mergeCell ref="BF635:BG636"/>
    <mergeCell ref="AH635:AI636"/>
    <mergeCell ref="BD635:BE636"/>
    <mergeCell ref="BB635:BC636"/>
    <mergeCell ref="F635:F636"/>
    <mergeCell ref="E635:E636"/>
    <mergeCell ref="C633:D633"/>
    <mergeCell ref="B633:B634"/>
    <mergeCell ref="AX635:AY636"/>
    <mergeCell ref="AV635:AW636"/>
    <mergeCell ref="Y648:AA648"/>
    <mergeCell ref="B648:C648"/>
    <mergeCell ref="BK646:BM646"/>
    <mergeCell ref="BG646:BI646"/>
    <mergeCell ref="BB646:BF646"/>
    <mergeCell ref="AU646:AW646"/>
    <mergeCell ref="AQ646:AS646"/>
    <mergeCell ref="AM648:AP648"/>
    <mergeCell ref="AJ648:AL648"/>
    <mergeCell ref="AF648:AH648"/>
    <mergeCell ref="AB648:AE648"/>
    <mergeCell ref="AF639:AG640"/>
    <mergeCell ref="AD639:AE640"/>
    <mergeCell ref="AB639:AC640"/>
    <mergeCell ref="Z639:AA640"/>
    <mergeCell ref="X639:Y640"/>
    <mergeCell ref="T639:U640"/>
    <mergeCell ref="AR639:AS640"/>
    <mergeCell ref="AP639:AQ640"/>
    <mergeCell ref="AN639:AO640"/>
    <mergeCell ref="AL639:AM640"/>
    <mergeCell ref="AJ639:AK640"/>
    <mergeCell ref="AH639:AI640"/>
    <mergeCell ref="AN637:AO638"/>
    <mergeCell ref="AL637:AM638"/>
    <mergeCell ref="AJ637:AK638"/>
    <mergeCell ref="AH637:AI638"/>
    <mergeCell ref="J643:K644"/>
    <mergeCell ref="L643:M644"/>
    <mergeCell ref="N643:O644"/>
    <mergeCell ref="P643:Q644"/>
    <mergeCell ref="R643:S644"/>
    <mergeCell ref="T643:U644"/>
    <mergeCell ref="X643:Y644"/>
    <mergeCell ref="AZ639:BA640"/>
    <mergeCell ref="AX639:AY640"/>
    <mergeCell ref="AV639:AW640"/>
    <mergeCell ref="AT639:AU640"/>
    <mergeCell ref="B641:C642"/>
    <mergeCell ref="C640:D640"/>
    <mergeCell ref="BL639:BM640"/>
    <mergeCell ref="X641:Y642"/>
    <mergeCell ref="T641:U642"/>
    <mergeCell ref="R641:S642"/>
    <mergeCell ref="P641:Q642"/>
    <mergeCell ref="N641:O642"/>
    <mergeCell ref="L641:M642"/>
    <mergeCell ref="AM646:AP646"/>
    <mergeCell ref="AJ646:AL646"/>
    <mergeCell ref="J641:K642"/>
    <mergeCell ref="H641:I642"/>
    <mergeCell ref="D641:E642"/>
    <mergeCell ref="BH643:BI644"/>
    <mergeCell ref="BJ643:BK644"/>
    <mergeCell ref="BL643:BM644"/>
    <mergeCell ref="AF646:AH646"/>
    <mergeCell ref="AU648:AW648"/>
    <mergeCell ref="F637:F638"/>
    <mergeCell ref="E637:E638"/>
    <mergeCell ref="C637:D637"/>
    <mergeCell ref="BJ639:BK640"/>
    <mergeCell ref="AB646:AE646"/>
    <mergeCell ref="B646:C646"/>
    <mergeCell ref="Y646:AA646"/>
    <mergeCell ref="H542:I543"/>
    <mergeCell ref="AF542:AG543"/>
    <mergeCell ref="AD542:AE543"/>
    <mergeCell ref="J544:K545"/>
    <mergeCell ref="AF641:AG642"/>
    <mergeCell ref="AD641:AE642"/>
    <mergeCell ref="AB641:AC642"/>
    <mergeCell ref="Z641:AA642"/>
    <mergeCell ref="AV641:AW642"/>
    <mergeCell ref="AT641:AU642"/>
    <mergeCell ref="AR641:AS642"/>
    <mergeCell ref="AP641:AQ642"/>
    <mergeCell ref="AN641:AO642"/>
    <mergeCell ref="AL641:AM642"/>
    <mergeCell ref="B643:C643"/>
    <mergeCell ref="AV637:AW638"/>
    <mergeCell ref="AT637:AU638"/>
    <mergeCell ref="F639:F640"/>
    <mergeCell ref="E639:E640"/>
    <mergeCell ref="C639:D639"/>
    <mergeCell ref="B639:B640"/>
    <mergeCell ref="C638:D638"/>
    <mergeCell ref="B637:B638"/>
    <mergeCell ref="R639:S640"/>
    <mergeCell ref="P639:Q640"/>
    <mergeCell ref="N639:O640"/>
    <mergeCell ref="L639:M640"/>
    <mergeCell ref="J639:K640"/>
    <mergeCell ref="H639:I640"/>
    <mergeCell ref="R637:S638"/>
    <mergeCell ref="P637:Q638"/>
    <mergeCell ref="N637:O638"/>
    <mergeCell ref="L637:M638"/>
    <mergeCell ref="J637:K638"/>
    <mergeCell ref="H637:I638"/>
    <mergeCell ref="AF637:AG638"/>
    <mergeCell ref="AD637:AE638"/>
    <mergeCell ref="AB637:AC638"/>
    <mergeCell ref="Z637:AA638"/>
    <mergeCell ref="X637:Y638"/>
    <mergeCell ref="T637:U638"/>
    <mergeCell ref="AR637:AS638"/>
    <mergeCell ref="AP637:AQ638"/>
    <mergeCell ref="Z643:AA644"/>
    <mergeCell ref="AB643:AC644"/>
    <mergeCell ref="R633:S634"/>
    <mergeCell ref="P633:Q634"/>
    <mergeCell ref="N633:O634"/>
    <mergeCell ref="L633:M634"/>
    <mergeCell ref="J633:K634"/>
    <mergeCell ref="H633:I634"/>
    <mergeCell ref="AF633:AG634"/>
    <mergeCell ref="AD633:AE634"/>
    <mergeCell ref="AB633:AC634"/>
    <mergeCell ref="Z633:AA634"/>
    <mergeCell ref="X633:Y634"/>
    <mergeCell ref="T633:U634"/>
    <mergeCell ref="AR633:AS634"/>
    <mergeCell ref="AP633:AQ634"/>
    <mergeCell ref="AN633:AO634"/>
    <mergeCell ref="AL633:AM634"/>
    <mergeCell ref="AJ633:AK634"/>
    <mergeCell ref="AH633:AI634"/>
    <mergeCell ref="C629:D629"/>
    <mergeCell ref="F544:F545"/>
    <mergeCell ref="E544:E545"/>
    <mergeCell ref="C544:D544"/>
    <mergeCell ref="B544:B545"/>
    <mergeCell ref="BF641:BG642"/>
    <mergeCell ref="BD641:BE642"/>
    <mergeCell ref="BB641:BC642"/>
    <mergeCell ref="AZ641:BA642"/>
    <mergeCell ref="AX641:AY642"/>
    <mergeCell ref="AQ648:AS648"/>
    <mergeCell ref="BF537:BO537"/>
    <mergeCell ref="BC537:BE537"/>
    <mergeCell ref="AK537:BB537"/>
    <mergeCell ref="AG537:AJ537"/>
    <mergeCell ref="E537:AE537"/>
    <mergeCell ref="C537:D537"/>
    <mergeCell ref="H540:I541"/>
    <mergeCell ref="C540:D541"/>
    <mergeCell ref="B540:B541"/>
    <mergeCell ref="J541:K541"/>
    <mergeCell ref="N541:O541"/>
    <mergeCell ref="L541:M541"/>
    <mergeCell ref="J540:O540"/>
    <mergeCell ref="G540:G541"/>
    <mergeCell ref="BH540:BM540"/>
    <mergeCell ref="BB540:BG540"/>
    <mergeCell ref="AV540:BA540"/>
    <mergeCell ref="AP540:AU540"/>
    <mergeCell ref="AJ540:AO540"/>
    <mergeCell ref="T541:U541"/>
    <mergeCell ref="AZ541:BA541"/>
    <mergeCell ref="AX541:AY541"/>
    <mergeCell ref="AV541:AW541"/>
    <mergeCell ref="AT541:AU541"/>
    <mergeCell ref="R541:S541"/>
    <mergeCell ref="P541:Q541"/>
    <mergeCell ref="AH541:AI541"/>
    <mergeCell ref="AF541:AG541"/>
    <mergeCell ref="AD541:AE541"/>
    <mergeCell ref="Z540:AA541"/>
    <mergeCell ref="X540:Y541"/>
    <mergeCell ref="P540:U540"/>
    <mergeCell ref="AD540:AI540"/>
    <mergeCell ref="AB540:AC541"/>
    <mergeCell ref="AR541:AS541"/>
    <mergeCell ref="AP541:AQ541"/>
    <mergeCell ref="AN541:AO541"/>
    <mergeCell ref="AL541:AM541"/>
    <mergeCell ref="AJ541:AK541"/>
    <mergeCell ref="F542:F543"/>
    <mergeCell ref="P542:Q543"/>
    <mergeCell ref="N542:O543"/>
    <mergeCell ref="L542:M543"/>
    <mergeCell ref="J542:K543"/>
    <mergeCell ref="E542:E543"/>
    <mergeCell ref="C542:D542"/>
    <mergeCell ref="B542:B543"/>
    <mergeCell ref="BL541:BM541"/>
    <mergeCell ref="BJ541:BK541"/>
    <mergeCell ref="BH541:BI541"/>
    <mergeCell ref="BF541:BG541"/>
    <mergeCell ref="BD541:BE541"/>
    <mergeCell ref="BB541:BC541"/>
    <mergeCell ref="R542:S543"/>
    <mergeCell ref="BJ544:BK545"/>
    <mergeCell ref="BH544:BI545"/>
    <mergeCell ref="BF544:BG545"/>
    <mergeCell ref="R546:S547"/>
    <mergeCell ref="P546:Q547"/>
    <mergeCell ref="N546:O547"/>
    <mergeCell ref="L546:M547"/>
    <mergeCell ref="J546:K547"/>
    <mergeCell ref="H546:I547"/>
    <mergeCell ref="AF546:AG547"/>
    <mergeCell ref="AD546:AE547"/>
    <mergeCell ref="AB546:AC547"/>
    <mergeCell ref="Z546:AA547"/>
    <mergeCell ref="X546:Y547"/>
    <mergeCell ref="T546:U547"/>
    <mergeCell ref="AR546:AS547"/>
    <mergeCell ref="AP546:AQ547"/>
    <mergeCell ref="AN546:AO547"/>
    <mergeCell ref="AL546:AM547"/>
    <mergeCell ref="AJ546:AK547"/>
    <mergeCell ref="AH546:AI547"/>
    <mergeCell ref="BD546:BE547"/>
    <mergeCell ref="BB546:BC547"/>
    <mergeCell ref="AZ546:BA547"/>
    <mergeCell ref="AX546:AY547"/>
    <mergeCell ref="AV546:AW547"/>
    <mergeCell ref="AT546:AU547"/>
    <mergeCell ref="AL544:AM545"/>
    <mergeCell ref="AJ544:AK545"/>
    <mergeCell ref="AH544:AI545"/>
    <mergeCell ref="BD544:BE545"/>
    <mergeCell ref="BB544:BC545"/>
    <mergeCell ref="AZ544:BA545"/>
    <mergeCell ref="AX544:AY545"/>
    <mergeCell ref="AV544:AW545"/>
    <mergeCell ref="AT544:AU545"/>
    <mergeCell ref="C543:D543"/>
    <mergeCell ref="BN542:BP543"/>
    <mergeCell ref="BL542:BM543"/>
    <mergeCell ref="BJ542:BK543"/>
    <mergeCell ref="BH542:BI543"/>
    <mergeCell ref="BF542:BG543"/>
    <mergeCell ref="R544:S545"/>
    <mergeCell ref="P544:Q545"/>
    <mergeCell ref="N544:O545"/>
    <mergeCell ref="L544:M545"/>
    <mergeCell ref="AR542:AS543"/>
    <mergeCell ref="AP542:AQ543"/>
    <mergeCell ref="AN542:AO543"/>
    <mergeCell ref="AL542:AM543"/>
    <mergeCell ref="AJ542:AK543"/>
    <mergeCell ref="AH542:AI543"/>
    <mergeCell ref="AX542:AY543"/>
    <mergeCell ref="G542:G543"/>
    <mergeCell ref="E548:E549"/>
    <mergeCell ref="C548:D548"/>
    <mergeCell ref="B548:B549"/>
    <mergeCell ref="C547:D547"/>
    <mergeCell ref="BN546:BP547"/>
    <mergeCell ref="BL546:BM547"/>
    <mergeCell ref="BJ546:BK547"/>
    <mergeCell ref="BH546:BI547"/>
    <mergeCell ref="BF546:BG547"/>
    <mergeCell ref="R548:S549"/>
    <mergeCell ref="P548:Q549"/>
    <mergeCell ref="N548:O549"/>
    <mergeCell ref="L548:M549"/>
    <mergeCell ref="J548:K549"/>
    <mergeCell ref="H548:I549"/>
    <mergeCell ref="AF548:AG549"/>
    <mergeCell ref="AD548:AE549"/>
    <mergeCell ref="AB548:AC549"/>
    <mergeCell ref="Z548:AA549"/>
    <mergeCell ref="X548:Y549"/>
    <mergeCell ref="T548:U549"/>
    <mergeCell ref="AR548:AS549"/>
    <mergeCell ref="AP548:AQ549"/>
    <mergeCell ref="AN548:AO549"/>
    <mergeCell ref="AL548:AM549"/>
    <mergeCell ref="AJ548:AK549"/>
    <mergeCell ref="AH548:AI549"/>
    <mergeCell ref="BD548:BE549"/>
    <mergeCell ref="BB548:BC549"/>
    <mergeCell ref="AZ548:BA549"/>
    <mergeCell ref="AX548:AY549"/>
    <mergeCell ref="AV548:AW549"/>
    <mergeCell ref="AT548:AU549"/>
    <mergeCell ref="F546:F547"/>
    <mergeCell ref="E546:E547"/>
    <mergeCell ref="C546:D546"/>
    <mergeCell ref="C549:D549"/>
    <mergeCell ref="BN548:BP549"/>
    <mergeCell ref="BL548:BM549"/>
    <mergeCell ref="BJ548:BK549"/>
    <mergeCell ref="BH548:BI549"/>
    <mergeCell ref="BF548:BG549"/>
    <mergeCell ref="B546:B547"/>
    <mergeCell ref="C545:D545"/>
    <mergeCell ref="BN544:BP545"/>
    <mergeCell ref="BL544:BM545"/>
    <mergeCell ref="R552:S553"/>
    <mergeCell ref="P552:Q553"/>
    <mergeCell ref="N552:O553"/>
    <mergeCell ref="L552:M553"/>
    <mergeCell ref="J552:K553"/>
    <mergeCell ref="H552:I553"/>
    <mergeCell ref="AF552:AG553"/>
    <mergeCell ref="AD552:AE553"/>
    <mergeCell ref="AB552:AC553"/>
    <mergeCell ref="Z552:AA553"/>
    <mergeCell ref="X552:Y553"/>
    <mergeCell ref="T552:U553"/>
    <mergeCell ref="AR552:AS553"/>
    <mergeCell ref="AP552:AQ553"/>
    <mergeCell ref="AN552:AO553"/>
    <mergeCell ref="AL552:AM553"/>
    <mergeCell ref="AJ552:AK553"/>
    <mergeCell ref="AH552:AI553"/>
    <mergeCell ref="BD552:BE553"/>
    <mergeCell ref="BB552:BC553"/>
    <mergeCell ref="AZ552:BA553"/>
    <mergeCell ref="AX552:AY553"/>
    <mergeCell ref="AV552:AW553"/>
    <mergeCell ref="AT552:AU553"/>
    <mergeCell ref="C557:D557"/>
    <mergeCell ref="BN556:BP557"/>
    <mergeCell ref="BL556:BM557"/>
    <mergeCell ref="BJ556:BK557"/>
    <mergeCell ref="BH556:BI557"/>
    <mergeCell ref="BF556:BG557"/>
    <mergeCell ref="B550:B551"/>
    <mergeCell ref="C553:D553"/>
    <mergeCell ref="BN552:BP553"/>
    <mergeCell ref="BL552:BM553"/>
    <mergeCell ref="BJ552:BK553"/>
    <mergeCell ref="BH552:BI553"/>
    <mergeCell ref="BF552:BG553"/>
    <mergeCell ref="R550:S551"/>
    <mergeCell ref="P550:Q551"/>
    <mergeCell ref="N550:O551"/>
    <mergeCell ref="L550:M551"/>
    <mergeCell ref="J550:K551"/>
    <mergeCell ref="H550:I551"/>
    <mergeCell ref="AF550:AG551"/>
    <mergeCell ref="AD550:AE551"/>
    <mergeCell ref="AB550:AC551"/>
    <mergeCell ref="Z550:AA551"/>
    <mergeCell ref="X550:Y551"/>
    <mergeCell ref="T550:U551"/>
    <mergeCell ref="AR550:AS551"/>
    <mergeCell ref="AP550:AQ551"/>
    <mergeCell ref="AN550:AO551"/>
    <mergeCell ref="AL550:AM551"/>
    <mergeCell ref="AJ550:AK551"/>
    <mergeCell ref="AH550:AI551"/>
    <mergeCell ref="BD550:BE551"/>
    <mergeCell ref="BB550:BC551"/>
    <mergeCell ref="AZ550:BA551"/>
    <mergeCell ref="AX550:AY551"/>
    <mergeCell ref="AV550:AW551"/>
    <mergeCell ref="AT550:AU551"/>
    <mergeCell ref="E552:E553"/>
    <mergeCell ref="C552:D552"/>
    <mergeCell ref="B552:B553"/>
    <mergeCell ref="C551:D551"/>
    <mergeCell ref="BN550:BP551"/>
    <mergeCell ref="BL550:BM551"/>
    <mergeCell ref="E550:E551"/>
    <mergeCell ref="C550:D550"/>
    <mergeCell ref="E556:E557"/>
    <mergeCell ref="C556:D556"/>
    <mergeCell ref="B556:B557"/>
    <mergeCell ref="B554:B555"/>
    <mergeCell ref="V552:W553"/>
    <mergeCell ref="V554:W555"/>
    <mergeCell ref="V556:W557"/>
    <mergeCell ref="C559:D559"/>
    <mergeCell ref="BN558:BP559"/>
    <mergeCell ref="BL558:BM559"/>
    <mergeCell ref="BJ558:BK559"/>
    <mergeCell ref="BH558:BI559"/>
    <mergeCell ref="BF558:BG559"/>
    <mergeCell ref="C555:D555"/>
    <mergeCell ref="BN554:BP555"/>
    <mergeCell ref="BL554:BM555"/>
    <mergeCell ref="BJ554:BK555"/>
    <mergeCell ref="BH554:BI555"/>
    <mergeCell ref="BF554:BG555"/>
    <mergeCell ref="R556:S557"/>
    <mergeCell ref="P556:Q557"/>
    <mergeCell ref="N556:O557"/>
    <mergeCell ref="L556:M557"/>
    <mergeCell ref="J556:K557"/>
    <mergeCell ref="H556:I557"/>
    <mergeCell ref="AF556:AG557"/>
    <mergeCell ref="AD556:AE557"/>
    <mergeCell ref="AB556:AC557"/>
    <mergeCell ref="Z556:AA557"/>
    <mergeCell ref="X556:Y557"/>
    <mergeCell ref="T556:U557"/>
    <mergeCell ref="AR556:AS557"/>
    <mergeCell ref="AP556:AQ557"/>
    <mergeCell ref="AN556:AO557"/>
    <mergeCell ref="AL556:AM557"/>
    <mergeCell ref="AJ556:AK557"/>
    <mergeCell ref="AH556:AI557"/>
    <mergeCell ref="BD556:BE557"/>
    <mergeCell ref="BB556:BC557"/>
    <mergeCell ref="AZ556:BA557"/>
    <mergeCell ref="AX556:AY557"/>
    <mergeCell ref="AV556:AW557"/>
    <mergeCell ref="AT556:AU557"/>
    <mergeCell ref="E554:E555"/>
    <mergeCell ref="C554:D554"/>
    <mergeCell ref="R554:S555"/>
    <mergeCell ref="P554:Q555"/>
    <mergeCell ref="N554:O555"/>
    <mergeCell ref="L554:M555"/>
    <mergeCell ref="J554:K555"/>
    <mergeCell ref="H554:I555"/>
    <mergeCell ref="AF554:AG555"/>
    <mergeCell ref="AD554:AE555"/>
    <mergeCell ref="AB554:AC555"/>
    <mergeCell ref="Z554:AA555"/>
    <mergeCell ref="X554:Y555"/>
    <mergeCell ref="T554:U555"/>
    <mergeCell ref="AR554:AS555"/>
    <mergeCell ref="AP554:AQ555"/>
    <mergeCell ref="AN554:AO555"/>
    <mergeCell ref="AL554:AM555"/>
    <mergeCell ref="AJ554:AK555"/>
    <mergeCell ref="AH554:AI555"/>
    <mergeCell ref="BD554:BE555"/>
    <mergeCell ref="BB554:BC555"/>
    <mergeCell ref="AZ554:BA555"/>
    <mergeCell ref="AX554:AY555"/>
    <mergeCell ref="E558:E559"/>
    <mergeCell ref="C558:D558"/>
    <mergeCell ref="AV554:AW555"/>
    <mergeCell ref="AT554:AU555"/>
    <mergeCell ref="B558:B559"/>
    <mergeCell ref="C561:D561"/>
    <mergeCell ref="BN560:BP561"/>
    <mergeCell ref="BL560:BM561"/>
    <mergeCell ref="BJ560:BK561"/>
    <mergeCell ref="BH560:BI561"/>
    <mergeCell ref="BF560:BG561"/>
    <mergeCell ref="R558:S559"/>
    <mergeCell ref="P558:Q559"/>
    <mergeCell ref="N558:O559"/>
    <mergeCell ref="L558:M559"/>
    <mergeCell ref="J558:K559"/>
    <mergeCell ref="H558:I559"/>
    <mergeCell ref="AF558:AG559"/>
    <mergeCell ref="AD558:AE559"/>
    <mergeCell ref="AB558:AC559"/>
    <mergeCell ref="Z558:AA559"/>
    <mergeCell ref="X558:Y559"/>
    <mergeCell ref="T558:U559"/>
    <mergeCell ref="AR558:AS559"/>
    <mergeCell ref="AP558:AQ559"/>
    <mergeCell ref="AN558:AO559"/>
    <mergeCell ref="AL558:AM559"/>
    <mergeCell ref="AJ558:AK559"/>
    <mergeCell ref="AH558:AI559"/>
    <mergeCell ref="BD558:BE559"/>
    <mergeCell ref="BB558:BC559"/>
    <mergeCell ref="AZ558:BA559"/>
    <mergeCell ref="AX558:AY559"/>
    <mergeCell ref="AV558:AW559"/>
    <mergeCell ref="AT558:AU559"/>
    <mergeCell ref="V558:W559"/>
    <mergeCell ref="AR562:AS563"/>
    <mergeCell ref="AP562:AQ563"/>
    <mergeCell ref="AN562:AO563"/>
    <mergeCell ref="AL562:AM563"/>
    <mergeCell ref="AJ562:AK563"/>
    <mergeCell ref="AH562:AI563"/>
    <mergeCell ref="BD562:BE563"/>
    <mergeCell ref="BB562:BC563"/>
    <mergeCell ref="AZ562:BA563"/>
    <mergeCell ref="AX562:AY563"/>
    <mergeCell ref="AV562:AW563"/>
    <mergeCell ref="AT562:AU563"/>
    <mergeCell ref="E560:E561"/>
    <mergeCell ref="C560:D560"/>
    <mergeCell ref="B560:B561"/>
    <mergeCell ref="C563:D563"/>
    <mergeCell ref="BN562:BP563"/>
    <mergeCell ref="BL562:BM563"/>
    <mergeCell ref="BJ562:BK563"/>
    <mergeCell ref="BH562:BI563"/>
    <mergeCell ref="BF562:BG563"/>
    <mergeCell ref="R560:S561"/>
    <mergeCell ref="AF560:AG561"/>
    <mergeCell ref="AD560:AE561"/>
    <mergeCell ref="AB560:AC561"/>
    <mergeCell ref="Z560:AA561"/>
    <mergeCell ref="X560:Y561"/>
    <mergeCell ref="T560:U561"/>
    <mergeCell ref="AR560:AS561"/>
    <mergeCell ref="AP560:AQ561"/>
    <mergeCell ref="AN560:AO561"/>
    <mergeCell ref="AL560:AM561"/>
    <mergeCell ref="AJ560:AK561"/>
    <mergeCell ref="AH560:AI561"/>
    <mergeCell ref="BD560:BE561"/>
    <mergeCell ref="BB560:BC561"/>
    <mergeCell ref="AZ560:BA561"/>
    <mergeCell ref="AX560:AY561"/>
    <mergeCell ref="AV560:AW561"/>
    <mergeCell ref="AT560:AU561"/>
    <mergeCell ref="AF564:AG565"/>
    <mergeCell ref="AD564:AE565"/>
    <mergeCell ref="AB564:AC565"/>
    <mergeCell ref="Z564:AA565"/>
    <mergeCell ref="X564:Y565"/>
    <mergeCell ref="T564:U565"/>
    <mergeCell ref="AR564:AS565"/>
    <mergeCell ref="AP564:AQ565"/>
    <mergeCell ref="AN564:AO565"/>
    <mergeCell ref="AL564:AM565"/>
    <mergeCell ref="AJ564:AK565"/>
    <mergeCell ref="AH564:AI565"/>
    <mergeCell ref="BD564:BE565"/>
    <mergeCell ref="BB564:BC565"/>
    <mergeCell ref="AZ564:BA565"/>
    <mergeCell ref="AX564:AY565"/>
    <mergeCell ref="AV564:AW565"/>
    <mergeCell ref="AT564:AU565"/>
    <mergeCell ref="P560:Q561"/>
    <mergeCell ref="N560:O561"/>
    <mergeCell ref="L560:M561"/>
    <mergeCell ref="J560:K561"/>
    <mergeCell ref="C562:D562"/>
    <mergeCell ref="B562:B563"/>
    <mergeCell ref="E566:E567"/>
    <mergeCell ref="C566:D566"/>
    <mergeCell ref="B566:B567"/>
    <mergeCell ref="C565:D565"/>
    <mergeCell ref="R566:S567"/>
    <mergeCell ref="P566:Q567"/>
    <mergeCell ref="N566:O567"/>
    <mergeCell ref="L566:M567"/>
    <mergeCell ref="J566:K567"/>
    <mergeCell ref="H566:I567"/>
    <mergeCell ref="AF566:AG567"/>
    <mergeCell ref="AD566:AE567"/>
    <mergeCell ref="AB566:AC567"/>
    <mergeCell ref="Z566:AA567"/>
    <mergeCell ref="X566:Y567"/>
    <mergeCell ref="T566:U567"/>
    <mergeCell ref="AR566:AS567"/>
    <mergeCell ref="AP566:AQ567"/>
    <mergeCell ref="AN566:AO567"/>
    <mergeCell ref="AL566:AM567"/>
    <mergeCell ref="AJ566:AK567"/>
    <mergeCell ref="AH566:AI567"/>
    <mergeCell ref="BD566:BE567"/>
    <mergeCell ref="BB566:BC567"/>
    <mergeCell ref="AZ566:BA567"/>
    <mergeCell ref="AX566:AY567"/>
    <mergeCell ref="AV566:AW567"/>
    <mergeCell ref="AT566:AU567"/>
    <mergeCell ref="E564:E565"/>
    <mergeCell ref="C564:D564"/>
    <mergeCell ref="B564:B565"/>
    <mergeCell ref="R562:S563"/>
    <mergeCell ref="V560:W561"/>
    <mergeCell ref="V562:W563"/>
    <mergeCell ref="P562:Q563"/>
    <mergeCell ref="N562:O563"/>
    <mergeCell ref="L562:M563"/>
    <mergeCell ref="J562:K563"/>
    <mergeCell ref="H562:I563"/>
    <mergeCell ref="AF562:AG563"/>
    <mergeCell ref="AX572:AY573"/>
    <mergeCell ref="AV572:AW573"/>
    <mergeCell ref="AT572:AU573"/>
    <mergeCell ref="E568:E569"/>
    <mergeCell ref="C568:D568"/>
    <mergeCell ref="B568:B569"/>
    <mergeCell ref="C567:D567"/>
    <mergeCell ref="BN566:BP567"/>
    <mergeCell ref="BL566:BM567"/>
    <mergeCell ref="BJ566:BK567"/>
    <mergeCell ref="BH566:BI567"/>
    <mergeCell ref="BF566:BG567"/>
    <mergeCell ref="B572:B573"/>
    <mergeCell ref="C571:D571"/>
    <mergeCell ref="BN570:BP571"/>
    <mergeCell ref="BL570:BM571"/>
    <mergeCell ref="BJ570:BK571"/>
    <mergeCell ref="BH570:BI571"/>
    <mergeCell ref="BF570:BG571"/>
    <mergeCell ref="R568:S569"/>
    <mergeCell ref="P568:Q569"/>
    <mergeCell ref="N568:O569"/>
    <mergeCell ref="L568:M569"/>
    <mergeCell ref="J568:K569"/>
    <mergeCell ref="H568:I569"/>
    <mergeCell ref="AF568:AG569"/>
    <mergeCell ref="AD568:AE569"/>
    <mergeCell ref="AB568:AC569"/>
    <mergeCell ref="Z568:AA569"/>
    <mergeCell ref="X568:Y569"/>
    <mergeCell ref="T568:U569"/>
    <mergeCell ref="AR568:AS569"/>
    <mergeCell ref="AP568:AQ569"/>
    <mergeCell ref="AN568:AO569"/>
    <mergeCell ref="AL568:AM569"/>
    <mergeCell ref="AJ568:AK569"/>
    <mergeCell ref="AH568:AI569"/>
    <mergeCell ref="BD568:BE569"/>
    <mergeCell ref="BB568:BC569"/>
    <mergeCell ref="AZ568:BA569"/>
    <mergeCell ref="AX568:AY569"/>
    <mergeCell ref="AV568:AW569"/>
    <mergeCell ref="AT568:AU569"/>
    <mergeCell ref="E570:E571"/>
    <mergeCell ref="C570:D570"/>
    <mergeCell ref="B570:B571"/>
    <mergeCell ref="C569:D569"/>
    <mergeCell ref="BN568:BP569"/>
    <mergeCell ref="BL568:BM569"/>
    <mergeCell ref="BJ568:BK569"/>
    <mergeCell ref="BH568:BI569"/>
    <mergeCell ref="BF568:BG569"/>
    <mergeCell ref="AJ574:AK575"/>
    <mergeCell ref="AH574:AI575"/>
    <mergeCell ref="BD574:BE575"/>
    <mergeCell ref="BB574:BC575"/>
    <mergeCell ref="AZ574:BA575"/>
    <mergeCell ref="AX574:AY575"/>
    <mergeCell ref="AV574:AW575"/>
    <mergeCell ref="AT574:AU575"/>
    <mergeCell ref="E574:E575"/>
    <mergeCell ref="C574:D574"/>
    <mergeCell ref="C573:D573"/>
    <mergeCell ref="BN572:BP573"/>
    <mergeCell ref="BL572:BM573"/>
    <mergeCell ref="BJ572:BK573"/>
    <mergeCell ref="BH572:BI573"/>
    <mergeCell ref="BF572:BG573"/>
    <mergeCell ref="R570:S571"/>
    <mergeCell ref="P570:Q571"/>
    <mergeCell ref="N570:O571"/>
    <mergeCell ref="L570:M571"/>
    <mergeCell ref="J570:K571"/>
    <mergeCell ref="H570:I571"/>
    <mergeCell ref="AF570:AG571"/>
    <mergeCell ref="AD570:AE571"/>
    <mergeCell ref="AB570:AC571"/>
    <mergeCell ref="Z570:AA571"/>
    <mergeCell ref="X570:Y571"/>
    <mergeCell ref="T570:U571"/>
    <mergeCell ref="AR570:AS571"/>
    <mergeCell ref="AP570:AQ571"/>
    <mergeCell ref="AN570:AO571"/>
    <mergeCell ref="AL570:AM571"/>
    <mergeCell ref="AJ570:AK571"/>
    <mergeCell ref="AH570:AI571"/>
    <mergeCell ref="BD570:BE571"/>
    <mergeCell ref="BB570:BC571"/>
    <mergeCell ref="AZ570:BA571"/>
    <mergeCell ref="AX570:AY571"/>
    <mergeCell ref="AV570:AW571"/>
    <mergeCell ref="AT570:AU571"/>
    <mergeCell ref="E572:E573"/>
    <mergeCell ref="C572:D572"/>
    <mergeCell ref="BF574:BG575"/>
    <mergeCell ref="R572:S573"/>
    <mergeCell ref="P572:Q573"/>
    <mergeCell ref="N572:O573"/>
    <mergeCell ref="L572:M573"/>
    <mergeCell ref="J572:K573"/>
    <mergeCell ref="H572:I573"/>
    <mergeCell ref="AF572:AG573"/>
    <mergeCell ref="AD572:AE573"/>
    <mergeCell ref="AB572:AC573"/>
    <mergeCell ref="Z572:AA573"/>
    <mergeCell ref="X572:Y573"/>
    <mergeCell ref="T572:U573"/>
    <mergeCell ref="AR572:AS573"/>
    <mergeCell ref="AP572:AQ573"/>
    <mergeCell ref="AN572:AO573"/>
    <mergeCell ref="AL572:AM573"/>
    <mergeCell ref="AJ572:AK573"/>
    <mergeCell ref="AH572:AI573"/>
    <mergeCell ref="BD572:BE573"/>
    <mergeCell ref="BB572:BC573"/>
    <mergeCell ref="AZ572:BA573"/>
    <mergeCell ref="AX578:AY579"/>
    <mergeCell ref="AV578:AW579"/>
    <mergeCell ref="AT578:AU579"/>
    <mergeCell ref="E576:E577"/>
    <mergeCell ref="C576:D576"/>
    <mergeCell ref="B576:B577"/>
    <mergeCell ref="R576:S577"/>
    <mergeCell ref="C575:D575"/>
    <mergeCell ref="BN574:BP575"/>
    <mergeCell ref="BL574:BM575"/>
    <mergeCell ref="BJ574:BK575"/>
    <mergeCell ref="BH574:BI575"/>
    <mergeCell ref="C579:D579"/>
    <mergeCell ref="BN578:BP579"/>
    <mergeCell ref="BL578:BM579"/>
    <mergeCell ref="BJ578:BK579"/>
    <mergeCell ref="BH578:BI579"/>
    <mergeCell ref="BF578:BG579"/>
    <mergeCell ref="P576:Q577"/>
    <mergeCell ref="N576:O577"/>
    <mergeCell ref="L576:M577"/>
    <mergeCell ref="J576:K577"/>
    <mergeCell ref="H576:I577"/>
    <mergeCell ref="AF576:AG577"/>
    <mergeCell ref="AD576:AE577"/>
    <mergeCell ref="AB576:AC577"/>
    <mergeCell ref="Z576:AA577"/>
    <mergeCell ref="X576:Y577"/>
    <mergeCell ref="T576:U577"/>
    <mergeCell ref="AR576:AS577"/>
    <mergeCell ref="AP576:AQ577"/>
    <mergeCell ref="AN576:AO577"/>
    <mergeCell ref="AL576:AM577"/>
    <mergeCell ref="AJ576:AK577"/>
    <mergeCell ref="AH576:AI577"/>
    <mergeCell ref="BD576:BE577"/>
    <mergeCell ref="BB576:BC577"/>
    <mergeCell ref="AZ576:BA577"/>
    <mergeCell ref="AX576:AY577"/>
    <mergeCell ref="AV576:AW577"/>
    <mergeCell ref="AT576:AU577"/>
    <mergeCell ref="B574:B575"/>
    <mergeCell ref="C577:D577"/>
    <mergeCell ref="BN576:BP577"/>
    <mergeCell ref="BL576:BM577"/>
    <mergeCell ref="BJ576:BK577"/>
    <mergeCell ref="BH576:BI577"/>
    <mergeCell ref="BF576:BG577"/>
    <mergeCell ref="R574:S575"/>
    <mergeCell ref="P574:Q575"/>
    <mergeCell ref="N574:O575"/>
    <mergeCell ref="L574:M575"/>
    <mergeCell ref="J574:K575"/>
    <mergeCell ref="H574:I575"/>
    <mergeCell ref="AF574:AG575"/>
    <mergeCell ref="AD574:AE575"/>
    <mergeCell ref="AB574:AC575"/>
    <mergeCell ref="Z574:AA575"/>
    <mergeCell ref="X574:Y575"/>
    <mergeCell ref="T574:U575"/>
    <mergeCell ref="AR574:AS575"/>
    <mergeCell ref="AP574:AQ575"/>
    <mergeCell ref="AN574:AO575"/>
    <mergeCell ref="AL574:AM575"/>
    <mergeCell ref="AR580:AS581"/>
    <mergeCell ref="AP580:AQ581"/>
    <mergeCell ref="AN580:AO581"/>
    <mergeCell ref="AL580:AM581"/>
    <mergeCell ref="AJ580:AK581"/>
    <mergeCell ref="AH580:AI581"/>
    <mergeCell ref="BD580:BE581"/>
    <mergeCell ref="BB580:BC581"/>
    <mergeCell ref="AZ580:BA581"/>
    <mergeCell ref="AX580:AY581"/>
    <mergeCell ref="AV580:AW581"/>
    <mergeCell ref="AT580:AU581"/>
    <mergeCell ref="E578:E579"/>
    <mergeCell ref="C578:D578"/>
    <mergeCell ref="B578:B579"/>
    <mergeCell ref="J582:K583"/>
    <mergeCell ref="H582:I583"/>
    <mergeCell ref="D582:E583"/>
    <mergeCell ref="B582:C583"/>
    <mergeCell ref="C581:D581"/>
    <mergeCell ref="BN580:BP581"/>
    <mergeCell ref="BL580:BM581"/>
    <mergeCell ref="BJ580:BK581"/>
    <mergeCell ref="BH580:BI581"/>
    <mergeCell ref="BF580:BG581"/>
    <mergeCell ref="X582:Y583"/>
    <mergeCell ref="T582:U583"/>
    <mergeCell ref="R582:S583"/>
    <mergeCell ref="P582:Q583"/>
    <mergeCell ref="N582:O583"/>
    <mergeCell ref="L582:M583"/>
    <mergeCell ref="AJ582:AK583"/>
    <mergeCell ref="AH582:AI583"/>
    <mergeCell ref="AF582:AG583"/>
    <mergeCell ref="AD582:AE583"/>
    <mergeCell ref="AB582:AC583"/>
    <mergeCell ref="Z582:AA583"/>
    <mergeCell ref="AV582:AW583"/>
    <mergeCell ref="AT582:AU583"/>
    <mergeCell ref="AR582:AS583"/>
    <mergeCell ref="AP582:AQ583"/>
    <mergeCell ref="AN582:AO583"/>
    <mergeCell ref="AL582:AM583"/>
    <mergeCell ref="R578:S579"/>
    <mergeCell ref="P578:Q579"/>
    <mergeCell ref="N578:O579"/>
    <mergeCell ref="L578:M579"/>
    <mergeCell ref="J578:K579"/>
    <mergeCell ref="H578:I579"/>
    <mergeCell ref="AF578:AG579"/>
    <mergeCell ref="AD578:AE579"/>
    <mergeCell ref="AB578:AC579"/>
    <mergeCell ref="Z578:AA579"/>
    <mergeCell ref="X578:Y579"/>
    <mergeCell ref="T578:U579"/>
    <mergeCell ref="AR578:AS579"/>
    <mergeCell ref="AP578:AQ579"/>
    <mergeCell ref="AN578:AO579"/>
    <mergeCell ref="AL578:AM579"/>
    <mergeCell ref="AJ578:AK579"/>
    <mergeCell ref="AH578:AI579"/>
    <mergeCell ref="BD578:BE579"/>
    <mergeCell ref="BB578:BC579"/>
    <mergeCell ref="AZ578:BA579"/>
    <mergeCell ref="B584:C584"/>
    <mergeCell ref="BN582:BP583"/>
    <mergeCell ref="BL582:BM583"/>
    <mergeCell ref="BJ582:BK583"/>
    <mergeCell ref="BH582:BI583"/>
    <mergeCell ref="BF582:BG583"/>
    <mergeCell ref="BD582:BE583"/>
    <mergeCell ref="BB582:BC583"/>
    <mergeCell ref="AZ582:BA583"/>
    <mergeCell ref="AX582:AY583"/>
    <mergeCell ref="E580:E581"/>
    <mergeCell ref="C580:D580"/>
    <mergeCell ref="B580:B581"/>
    <mergeCell ref="AM587:AP587"/>
    <mergeCell ref="AJ587:AL587"/>
    <mergeCell ref="AF587:AH587"/>
    <mergeCell ref="AB587:AE587"/>
    <mergeCell ref="B587:C587"/>
    <mergeCell ref="Y587:AA587"/>
    <mergeCell ref="Y589:AA589"/>
    <mergeCell ref="B589:C589"/>
    <mergeCell ref="BK587:BM587"/>
    <mergeCell ref="BG587:BI587"/>
    <mergeCell ref="BB587:BF587"/>
    <mergeCell ref="AU587:AW587"/>
    <mergeCell ref="AQ587:AS587"/>
    <mergeCell ref="AM589:AP589"/>
    <mergeCell ref="AJ589:AL589"/>
    <mergeCell ref="AF589:AH589"/>
    <mergeCell ref="AB589:AE589"/>
    <mergeCell ref="D584:E585"/>
    <mergeCell ref="H584:I585"/>
    <mergeCell ref="J584:K585"/>
    <mergeCell ref="L584:M585"/>
    <mergeCell ref="N584:O585"/>
    <mergeCell ref="P584:Q585"/>
    <mergeCell ref="R584:S585"/>
    <mergeCell ref="T584:U585"/>
    <mergeCell ref="X584:Y585"/>
    <mergeCell ref="Z584:AA585"/>
    <mergeCell ref="AB584:AC585"/>
    <mergeCell ref="AD584:AE585"/>
    <mergeCell ref="AF584:AG585"/>
    <mergeCell ref="AH584:AI585"/>
    <mergeCell ref="AJ584:AK585"/>
    <mergeCell ref="AL584:AM585"/>
    <mergeCell ref="AN584:AO585"/>
    <mergeCell ref="AP584:AQ585"/>
    <mergeCell ref="AR584:AS585"/>
    <mergeCell ref="AT584:AU585"/>
    <mergeCell ref="AV584:AW585"/>
    <mergeCell ref="AX584:AY585"/>
    <mergeCell ref="AZ584:BA585"/>
    <mergeCell ref="BB584:BC585"/>
    <mergeCell ref="BD584:BE585"/>
    <mergeCell ref="BF584:BG585"/>
    <mergeCell ref="R580:S581"/>
    <mergeCell ref="P580:Q581"/>
    <mergeCell ref="N580:O581"/>
    <mergeCell ref="L580:M581"/>
    <mergeCell ref="J580:K581"/>
    <mergeCell ref="H580:I581"/>
    <mergeCell ref="AF580:AG581"/>
    <mergeCell ref="AD580:AE581"/>
    <mergeCell ref="AU589:AW589"/>
    <mergeCell ref="AQ589:AS589"/>
    <mergeCell ref="B483:B484"/>
    <mergeCell ref="BL482:BM482"/>
    <mergeCell ref="BJ482:BK482"/>
    <mergeCell ref="BH482:BI482"/>
    <mergeCell ref="BF482:BG482"/>
    <mergeCell ref="BD482:BE482"/>
    <mergeCell ref="BB482:BC482"/>
    <mergeCell ref="R483:S484"/>
    <mergeCell ref="AD483:AE484"/>
    <mergeCell ref="AB483:AC484"/>
    <mergeCell ref="Z483:AA484"/>
    <mergeCell ref="X483:Y484"/>
    <mergeCell ref="T483:U484"/>
    <mergeCell ref="AR483:AS484"/>
    <mergeCell ref="AP483:AQ484"/>
    <mergeCell ref="AN483:AO484"/>
    <mergeCell ref="AL483:AM484"/>
    <mergeCell ref="B489:B490"/>
    <mergeCell ref="C488:D488"/>
    <mergeCell ref="BL487:BM488"/>
    <mergeCell ref="BJ487:BK488"/>
    <mergeCell ref="BH487:BI488"/>
    <mergeCell ref="BF487:BG488"/>
    <mergeCell ref="R489:S490"/>
    <mergeCell ref="P489:Q490"/>
    <mergeCell ref="N489:O490"/>
    <mergeCell ref="L489:M490"/>
    <mergeCell ref="J489:K490"/>
    <mergeCell ref="H489:I490"/>
    <mergeCell ref="AF489:AG490"/>
    <mergeCell ref="AD489:AE490"/>
    <mergeCell ref="AB489:AC490"/>
    <mergeCell ref="Z489:AA490"/>
    <mergeCell ref="X489:Y490"/>
    <mergeCell ref="T489:U490"/>
    <mergeCell ref="AR489:AS490"/>
    <mergeCell ref="AP489:AQ490"/>
    <mergeCell ref="AN489:AO490"/>
    <mergeCell ref="AL489:AM490"/>
    <mergeCell ref="AJ489:AK490"/>
    <mergeCell ref="AH489:AI490"/>
    <mergeCell ref="BD489:BE490"/>
    <mergeCell ref="BB489:BC490"/>
    <mergeCell ref="AZ489:BA490"/>
    <mergeCell ref="AX489:AY490"/>
    <mergeCell ref="AV489:AW490"/>
    <mergeCell ref="C484:D484"/>
    <mergeCell ref="BL483:BM484"/>
    <mergeCell ref="BJ483:BK484"/>
    <mergeCell ref="BH483:BI484"/>
    <mergeCell ref="F485:F486"/>
    <mergeCell ref="E485:E486"/>
    <mergeCell ref="C485:D485"/>
    <mergeCell ref="B485:B486"/>
    <mergeCell ref="Z485:AA486"/>
    <mergeCell ref="X485:Y486"/>
    <mergeCell ref="T485:U486"/>
    <mergeCell ref="AR485:AS486"/>
    <mergeCell ref="AP485:AQ486"/>
    <mergeCell ref="AN485:AO486"/>
    <mergeCell ref="AL485:AM486"/>
    <mergeCell ref="AJ485:AK486"/>
    <mergeCell ref="B491:B492"/>
    <mergeCell ref="C490:D490"/>
    <mergeCell ref="BN489:BP490"/>
    <mergeCell ref="BL489:BM490"/>
    <mergeCell ref="BJ489:BK490"/>
    <mergeCell ref="BH489:BI490"/>
    <mergeCell ref="BF489:BG490"/>
    <mergeCell ref="R491:S492"/>
    <mergeCell ref="P491:Q492"/>
    <mergeCell ref="N491:O492"/>
    <mergeCell ref="L491:M492"/>
    <mergeCell ref="J491:K492"/>
    <mergeCell ref="H491:I492"/>
    <mergeCell ref="AF491:AG492"/>
    <mergeCell ref="AD491:AE492"/>
    <mergeCell ref="AB491:AC492"/>
    <mergeCell ref="Z491:AA492"/>
    <mergeCell ref="X491:Y492"/>
    <mergeCell ref="T491:U492"/>
    <mergeCell ref="AR491:AS492"/>
    <mergeCell ref="AP491:AQ492"/>
    <mergeCell ref="AN491:AO492"/>
    <mergeCell ref="AL491:AM492"/>
    <mergeCell ref="AJ491:AK492"/>
    <mergeCell ref="AH491:AI492"/>
    <mergeCell ref="BD491:BE492"/>
    <mergeCell ref="BB491:BC492"/>
    <mergeCell ref="AZ491:BA492"/>
    <mergeCell ref="AX491:AY492"/>
    <mergeCell ref="AV491:AW492"/>
    <mergeCell ref="AT491:AU492"/>
    <mergeCell ref="B487:B488"/>
    <mergeCell ref="C486:D486"/>
    <mergeCell ref="BN485:BP486"/>
    <mergeCell ref="BL485:BM486"/>
    <mergeCell ref="BJ485:BK486"/>
    <mergeCell ref="F489:F490"/>
    <mergeCell ref="E489:E490"/>
    <mergeCell ref="C492:D492"/>
    <mergeCell ref="BN491:BP492"/>
    <mergeCell ref="BL491:BM492"/>
    <mergeCell ref="BJ491:BK492"/>
    <mergeCell ref="BH491:BI492"/>
    <mergeCell ref="BF491:BG492"/>
    <mergeCell ref="F491:F492"/>
    <mergeCell ref="E491:E492"/>
    <mergeCell ref="C491:D491"/>
    <mergeCell ref="C489:D489"/>
    <mergeCell ref="G489:G490"/>
    <mergeCell ref="R487:S488"/>
    <mergeCell ref="P487:Q488"/>
    <mergeCell ref="N487:O488"/>
    <mergeCell ref="L487:M488"/>
    <mergeCell ref="C495:D495"/>
    <mergeCell ref="B493:B494"/>
    <mergeCell ref="C496:D496"/>
    <mergeCell ref="BN495:BP496"/>
    <mergeCell ref="BL495:BM496"/>
    <mergeCell ref="BJ495:BK496"/>
    <mergeCell ref="BH495:BI496"/>
    <mergeCell ref="BF495:BG496"/>
    <mergeCell ref="R493:S494"/>
    <mergeCell ref="P493:Q494"/>
    <mergeCell ref="N493:O494"/>
    <mergeCell ref="L493:M494"/>
    <mergeCell ref="J493:K494"/>
    <mergeCell ref="H493:I494"/>
    <mergeCell ref="AF493:AG494"/>
    <mergeCell ref="AD493:AE494"/>
    <mergeCell ref="AB493:AC494"/>
    <mergeCell ref="Z493:AA494"/>
    <mergeCell ref="X493:Y494"/>
    <mergeCell ref="T493:U494"/>
    <mergeCell ref="AR493:AS494"/>
    <mergeCell ref="AP493:AQ494"/>
    <mergeCell ref="AN493:AO494"/>
    <mergeCell ref="AL493:AM494"/>
    <mergeCell ref="AJ493:AK494"/>
    <mergeCell ref="AH493:AI494"/>
    <mergeCell ref="BD493:BE494"/>
    <mergeCell ref="BB493:BC494"/>
    <mergeCell ref="AZ493:BA494"/>
    <mergeCell ref="AX493:AY494"/>
    <mergeCell ref="AV493:AW494"/>
    <mergeCell ref="AT493:AU494"/>
    <mergeCell ref="B495:B496"/>
    <mergeCell ref="AH495:AI496"/>
    <mergeCell ref="BD495:BE496"/>
    <mergeCell ref="C494:D494"/>
    <mergeCell ref="BN493:BP494"/>
    <mergeCell ref="BL493:BM494"/>
    <mergeCell ref="BJ493:BK494"/>
    <mergeCell ref="BH493:BI494"/>
    <mergeCell ref="BF493:BG494"/>
    <mergeCell ref="R495:S496"/>
    <mergeCell ref="P495:Q496"/>
    <mergeCell ref="N495:O496"/>
    <mergeCell ref="L495:M496"/>
    <mergeCell ref="J495:K496"/>
    <mergeCell ref="H495:I496"/>
    <mergeCell ref="AF495:AG496"/>
    <mergeCell ref="AD495:AE496"/>
    <mergeCell ref="AB495:AC496"/>
    <mergeCell ref="Z495:AA496"/>
    <mergeCell ref="X495:Y496"/>
    <mergeCell ref="T495:U496"/>
    <mergeCell ref="AR495:AS496"/>
    <mergeCell ref="AP495:AQ496"/>
    <mergeCell ref="AN495:AO496"/>
    <mergeCell ref="AL495:AM496"/>
    <mergeCell ref="AJ495:AK496"/>
    <mergeCell ref="F493:F494"/>
    <mergeCell ref="E493:E494"/>
    <mergeCell ref="C493:D493"/>
    <mergeCell ref="F495:F496"/>
    <mergeCell ref="C498:D498"/>
    <mergeCell ref="BN497:BP498"/>
    <mergeCell ref="BL497:BM498"/>
    <mergeCell ref="BJ497:BK498"/>
    <mergeCell ref="BH497:BI498"/>
    <mergeCell ref="BF497:BG498"/>
    <mergeCell ref="R499:S500"/>
    <mergeCell ref="P499:Q500"/>
    <mergeCell ref="N499:O500"/>
    <mergeCell ref="L499:M500"/>
    <mergeCell ref="J499:K500"/>
    <mergeCell ref="H499:I500"/>
    <mergeCell ref="AF499:AG500"/>
    <mergeCell ref="AD499:AE500"/>
    <mergeCell ref="AB499:AC500"/>
    <mergeCell ref="Z499:AA500"/>
    <mergeCell ref="X499:Y500"/>
    <mergeCell ref="T499:U500"/>
    <mergeCell ref="AR499:AS500"/>
    <mergeCell ref="AP499:AQ500"/>
    <mergeCell ref="AN499:AO500"/>
    <mergeCell ref="AL499:AM500"/>
    <mergeCell ref="AJ499:AK500"/>
    <mergeCell ref="AH499:AI500"/>
    <mergeCell ref="BD499:BE500"/>
    <mergeCell ref="BB499:BC500"/>
    <mergeCell ref="AZ499:BA500"/>
    <mergeCell ref="AX499:AY500"/>
    <mergeCell ref="AV499:AW500"/>
    <mergeCell ref="AT499:AU500"/>
    <mergeCell ref="B497:B498"/>
    <mergeCell ref="C500:D500"/>
    <mergeCell ref="BN499:BP500"/>
    <mergeCell ref="G499:G500"/>
    <mergeCell ref="F497:F498"/>
    <mergeCell ref="E497:E498"/>
    <mergeCell ref="C497:D497"/>
    <mergeCell ref="R497:S498"/>
    <mergeCell ref="P497:Q498"/>
    <mergeCell ref="N497:O498"/>
    <mergeCell ref="L497:M498"/>
    <mergeCell ref="J497:K498"/>
    <mergeCell ref="H497:I498"/>
    <mergeCell ref="AF497:AG498"/>
    <mergeCell ref="AD497:AE498"/>
    <mergeCell ref="AB497:AC498"/>
    <mergeCell ref="Z497:AA498"/>
    <mergeCell ref="X497:Y498"/>
    <mergeCell ref="T497:U498"/>
    <mergeCell ref="AR497:AS498"/>
    <mergeCell ref="AP497:AQ498"/>
    <mergeCell ref="AN497:AO498"/>
    <mergeCell ref="AL497:AM498"/>
    <mergeCell ref="AJ497:AK498"/>
    <mergeCell ref="AH497:AI498"/>
    <mergeCell ref="BD497:BE498"/>
    <mergeCell ref="BB497:BC498"/>
    <mergeCell ref="AZ497:BA498"/>
    <mergeCell ref="AX497:AY498"/>
    <mergeCell ref="AV497:AW498"/>
    <mergeCell ref="AT497:AU498"/>
    <mergeCell ref="BB501:BC502"/>
    <mergeCell ref="AZ501:BA502"/>
    <mergeCell ref="AX501:AY502"/>
    <mergeCell ref="AV501:AW502"/>
    <mergeCell ref="AT501:AU502"/>
    <mergeCell ref="F499:F500"/>
    <mergeCell ref="E499:E500"/>
    <mergeCell ref="C499:D499"/>
    <mergeCell ref="B503:B504"/>
    <mergeCell ref="C502:D502"/>
    <mergeCell ref="BN501:BP502"/>
    <mergeCell ref="BL501:BM502"/>
    <mergeCell ref="BJ501:BK502"/>
    <mergeCell ref="BH501:BI502"/>
    <mergeCell ref="BF501:BG502"/>
    <mergeCell ref="R503:S504"/>
    <mergeCell ref="P503:Q504"/>
    <mergeCell ref="N503:O504"/>
    <mergeCell ref="L503:M504"/>
    <mergeCell ref="J503:K504"/>
    <mergeCell ref="H503:I504"/>
    <mergeCell ref="AF503:AG504"/>
    <mergeCell ref="AD503:AE504"/>
    <mergeCell ref="AB503:AC504"/>
    <mergeCell ref="Z503:AA504"/>
    <mergeCell ref="X503:Y504"/>
    <mergeCell ref="T503:U504"/>
    <mergeCell ref="AR503:AS504"/>
    <mergeCell ref="AP503:AQ504"/>
    <mergeCell ref="AN503:AO504"/>
    <mergeCell ref="AL503:AM504"/>
    <mergeCell ref="AJ503:AK504"/>
    <mergeCell ref="AH503:AI504"/>
    <mergeCell ref="BD503:BE504"/>
    <mergeCell ref="BB503:BC504"/>
    <mergeCell ref="AZ503:BA504"/>
    <mergeCell ref="AX503:AY504"/>
    <mergeCell ref="AV503:AW504"/>
    <mergeCell ref="AT503:AU504"/>
    <mergeCell ref="F501:F502"/>
    <mergeCell ref="E501:E502"/>
    <mergeCell ref="C501:D501"/>
    <mergeCell ref="B501:B502"/>
    <mergeCell ref="C504:D504"/>
    <mergeCell ref="F503:F504"/>
    <mergeCell ref="B499:B500"/>
    <mergeCell ref="C503:D503"/>
    <mergeCell ref="G503:G504"/>
    <mergeCell ref="BH503:BI504"/>
    <mergeCell ref="BF503:BG504"/>
    <mergeCell ref="BL503:BM504"/>
    <mergeCell ref="B507:B508"/>
    <mergeCell ref="C506:D506"/>
    <mergeCell ref="BN505:BP506"/>
    <mergeCell ref="BL505:BM506"/>
    <mergeCell ref="BJ505:BK506"/>
    <mergeCell ref="BH505:BI506"/>
    <mergeCell ref="BF505:BG506"/>
    <mergeCell ref="R507:S508"/>
    <mergeCell ref="P507:Q508"/>
    <mergeCell ref="N507:O508"/>
    <mergeCell ref="L507:M508"/>
    <mergeCell ref="J507:K508"/>
    <mergeCell ref="H507:I508"/>
    <mergeCell ref="AF507:AG508"/>
    <mergeCell ref="AD507:AE508"/>
    <mergeCell ref="AB507:AC508"/>
    <mergeCell ref="Z507:AA508"/>
    <mergeCell ref="X507:Y508"/>
    <mergeCell ref="T507:U508"/>
    <mergeCell ref="AR507:AS508"/>
    <mergeCell ref="AP507:AQ508"/>
    <mergeCell ref="AN507:AO508"/>
    <mergeCell ref="AL507:AM508"/>
    <mergeCell ref="AJ507:AK508"/>
    <mergeCell ref="AH507:AI508"/>
    <mergeCell ref="BD507:BE508"/>
    <mergeCell ref="BB507:BC508"/>
    <mergeCell ref="AZ507:BA508"/>
    <mergeCell ref="AX507:AY508"/>
    <mergeCell ref="AV507:AW508"/>
    <mergeCell ref="AT507:AU508"/>
    <mergeCell ref="F505:F506"/>
    <mergeCell ref="E505:E506"/>
    <mergeCell ref="C505:D505"/>
    <mergeCell ref="B505:B506"/>
    <mergeCell ref="C508:D508"/>
    <mergeCell ref="BN507:BP508"/>
    <mergeCell ref="F507:F508"/>
    <mergeCell ref="E507:E508"/>
    <mergeCell ref="C507:D507"/>
    <mergeCell ref="BL507:BM508"/>
    <mergeCell ref="BJ507:BK508"/>
    <mergeCell ref="BH507:BI508"/>
    <mergeCell ref="AL505:AM506"/>
    <mergeCell ref="AJ505:AK506"/>
    <mergeCell ref="AH505:AI506"/>
    <mergeCell ref="BD505:BE506"/>
    <mergeCell ref="BB505:BC506"/>
    <mergeCell ref="AZ505:BA506"/>
    <mergeCell ref="AX505:AY506"/>
    <mergeCell ref="AV505:AW506"/>
    <mergeCell ref="AT505:AU506"/>
    <mergeCell ref="BF507:BG508"/>
    <mergeCell ref="BN509:BP510"/>
    <mergeCell ref="BL509:BM510"/>
    <mergeCell ref="BJ509:BK510"/>
    <mergeCell ref="BH509:BI510"/>
    <mergeCell ref="BF509:BG510"/>
    <mergeCell ref="R511:S512"/>
    <mergeCell ref="P511:Q512"/>
    <mergeCell ref="N511:O512"/>
    <mergeCell ref="L511:M512"/>
    <mergeCell ref="J511:K512"/>
    <mergeCell ref="H511:I512"/>
    <mergeCell ref="AF511:AG512"/>
    <mergeCell ref="AD511:AE512"/>
    <mergeCell ref="AB511:AC512"/>
    <mergeCell ref="Z511:AA512"/>
    <mergeCell ref="X511:Y512"/>
    <mergeCell ref="T511:U512"/>
    <mergeCell ref="AR511:AS512"/>
    <mergeCell ref="AP511:AQ512"/>
    <mergeCell ref="AN511:AO512"/>
    <mergeCell ref="AL511:AM512"/>
    <mergeCell ref="AJ511:AK512"/>
    <mergeCell ref="AH511:AI512"/>
    <mergeCell ref="BD511:BE512"/>
    <mergeCell ref="BB511:BC512"/>
    <mergeCell ref="AZ511:BA512"/>
    <mergeCell ref="AX511:AY512"/>
    <mergeCell ref="AV511:AW512"/>
    <mergeCell ref="AT511:AU512"/>
    <mergeCell ref="F509:F510"/>
    <mergeCell ref="E509:E510"/>
    <mergeCell ref="C509:D509"/>
    <mergeCell ref="B509:B510"/>
    <mergeCell ref="C512:D512"/>
    <mergeCell ref="BN511:BP512"/>
    <mergeCell ref="BL511:BM512"/>
    <mergeCell ref="BJ511:BK512"/>
    <mergeCell ref="BH511:BI512"/>
    <mergeCell ref="BF511:BG512"/>
    <mergeCell ref="BN426:BP427"/>
    <mergeCell ref="BL426:BM427"/>
    <mergeCell ref="BJ426:BK427"/>
    <mergeCell ref="F517:F518"/>
    <mergeCell ref="E517:E518"/>
    <mergeCell ref="C517:D517"/>
    <mergeCell ref="B517:B518"/>
    <mergeCell ref="C520:D520"/>
    <mergeCell ref="BN519:BP520"/>
    <mergeCell ref="R513:S514"/>
    <mergeCell ref="P513:Q514"/>
    <mergeCell ref="N513:O514"/>
    <mergeCell ref="L513:M514"/>
    <mergeCell ref="J513:K514"/>
    <mergeCell ref="H513:I514"/>
    <mergeCell ref="AF513:AG514"/>
    <mergeCell ref="AD513:AE514"/>
    <mergeCell ref="AB513:AC514"/>
    <mergeCell ref="Z513:AA514"/>
    <mergeCell ref="X513:Y514"/>
    <mergeCell ref="T513:U514"/>
    <mergeCell ref="AR513:AS514"/>
    <mergeCell ref="AP513:AQ514"/>
    <mergeCell ref="AN513:AO514"/>
    <mergeCell ref="AL513:AM514"/>
    <mergeCell ref="AJ513:AK514"/>
    <mergeCell ref="AH513:AI514"/>
    <mergeCell ref="BD513:BE514"/>
    <mergeCell ref="BB513:BC514"/>
    <mergeCell ref="AZ513:BA514"/>
    <mergeCell ref="AX513:AY514"/>
    <mergeCell ref="AV513:AW514"/>
    <mergeCell ref="AT513:AU514"/>
    <mergeCell ref="F511:F512"/>
    <mergeCell ref="E511:E512"/>
    <mergeCell ref="C511:D511"/>
    <mergeCell ref="B515:B516"/>
    <mergeCell ref="C514:D514"/>
    <mergeCell ref="BN513:BP514"/>
    <mergeCell ref="BL513:BM514"/>
    <mergeCell ref="BJ513:BK514"/>
    <mergeCell ref="BH513:BI514"/>
    <mergeCell ref="BF513:BG514"/>
    <mergeCell ref="R515:S516"/>
    <mergeCell ref="B513:B514"/>
    <mergeCell ref="C516:D516"/>
    <mergeCell ref="BN515:BP516"/>
    <mergeCell ref="R509:S510"/>
    <mergeCell ref="P509:Q510"/>
    <mergeCell ref="N509:O510"/>
    <mergeCell ref="L509:M510"/>
    <mergeCell ref="J509:K510"/>
    <mergeCell ref="H509:I510"/>
    <mergeCell ref="AF509:AG510"/>
    <mergeCell ref="AD509:AE510"/>
    <mergeCell ref="AB509:AC510"/>
    <mergeCell ref="Z509:AA510"/>
    <mergeCell ref="X509:Y510"/>
    <mergeCell ref="T509:U510"/>
    <mergeCell ref="AR509:AS510"/>
    <mergeCell ref="AP509:AQ510"/>
    <mergeCell ref="AN509:AO510"/>
    <mergeCell ref="B511:B512"/>
    <mergeCell ref="C510:D510"/>
    <mergeCell ref="AD426:AE427"/>
    <mergeCell ref="AB426:AC427"/>
    <mergeCell ref="AP521:AQ522"/>
    <mergeCell ref="AN521:AO522"/>
    <mergeCell ref="AL521:AM522"/>
    <mergeCell ref="AJ521:AK522"/>
    <mergeCell ref="AH521:AI522"/>
    <mergeCell ref="BD521:BE522"/>
    <mergeCell ref="BB521:BC522"/>
    <mergeCell ref="AZ521:BA522"/>
    <mergeCell ref="AX521:AY522"/>
    <mergeCell ref="AV521:AW522"/>
    <mergeCell ref="AT521:AU522"/>
    <mergeCell ref="F519:F520"/>
    <mergeCell ref="E519:E520"/>
    <mergeCell ref="C519:D519"/>
    <mergeCell ref="G521:G522"/>
    <mergeCell ref="C522:D522"/>
    <mergeCell ref="P515:Q516"/>
    <mergeCell ref="N515:O516"/>
    <mergeCell ref="L515:M516"/>
    <mergeCell ref="J515:K516"/>
    <mergeCell ref="H515:I516"/>
    <mergeCell ref="AF515:AG516"/>
    <mergeCell ref="AD515:AE516"/>
    <mergeCell ref="AB515:AC516"/>
    <mergeCell ref="Z515:AA516"/>
    <mergeCell ref="X515:Y516"/>
    <mergeCell ref="T515:U516"/>
    <mergeCell ref="AR515:AS516"/>
    <mergeCell ref="AP515:AQ516"/>
    <mergeCell ref="AN515:AO516"/>
    <mergeCell ref="AL515:AM516"/>
    <mergeCell ref="AJ515:AK516"/>
    <mergeCell ref="AH515:AI516"/>
    <mergeCell ref="BD515:BE516"/>
    <mergeCell ref="BB515:BC516"/>
    <mergeCell ref="AZ515:BA516"/>
    <mergeCell ref="AX515:AY516"/>
    <mergeCell ref="AV515:AW516"/>
    <mergeCell ref="AT515:AU516"/>
    <mergeCell ref="BD519:BE520"/>
    <mergeCell ref="C513:D513"/>
    <mergeCell ref="AF505:AG506"/>
    <mergeCell ref="AD505:AE506"/>
    <mergeCell ref="AB505:AC506"/>
    <mergeCell ref="F521:F522"/>
    <mergeCell ref="E521:E522"/>
    <mergeCell ref="C521:D521"/>
    <mergeCell ref="G426:G427"/>
    <mergeCell ref="C427:D427"/>
    <mergeCell ref="AF501:AG502"/>
    <mergeCell ref="AD501:AE502"/>
    <mergeCell ref="AB501:AC502"/>
    <mergeCell ref="Z501:AA502"/>
    <mergeCell ref="X501:Y502"/>
    <mergeCell ref="T501:U502"/>
    <mergeCell ref="AR501:AS502"/>
    <mergeCell ref="AP501:AQ502"/>
    <mergeCell ref="AN501:AO502"/>
    <mergeCell ref="AL501:AM502"/>
    <mergeCell ref="AJ501:AK502"/>
    <mergeCell ref="AH501:AI502"/>
    <mergeCell ref="BD501:BE502"/>
    <mergeCell ref="AJ428:AK429"/>
    <mergeCell ref="AH428:AI429"/>
    <mergeCell ref="BB424:BC425"/>
    <mergeCell ref="AZ424:BA425"/>
    <mergeCell ref="AX424:AY425"/>
    <mergeCell ref="AV424:AW425"/>
    <mergeCell ref="AT424:AU425"/>
    <mergeCell ref="B426:B427"/>
    <mergeCell ref="C425:D425"/>
    <mergeCell ref="AX517:AY518"/>
    <mergeCell ref="AV517:AW518"/>
    <mergeCell ref="AT517:AU518"/>
    <mergeCell ref="F515:F516"/>
    <mergeCell ref="E515:E516"/>
    <mergeCell ref="C515:D515"/>
    <mergeCell ref="B519:B520"/>
    <mergeCell ref="C518:D518"/>
    <mergeCell ref="R519:S520"/>
    <mergeCell ref="P519:Q520"/>
    <mergeCell ref="N519:O520"/>
    <mergeCell ref="L519:M520"/>
    <mergeCell ref="J519:K520"/>
    <mergeCell ref="H519:I520"/>
    <mergeCell ref="AF519:AG520"/>
    <mergeCell ref="AD519:AE520"/>
    <mergeCell ref="AB519:AC520"/>
    <mergeCell ref="Z519:AA520"/>
    <mergeCell ref="X519:Y520"/>
    <mergeCell ref="T519:U520"/>
    <mergeCell ref="AR519:AS520"/>
    <mergeCell ref="AP519:AQ520"/>
    <mergeCell ref="AN519:AO520"/>
    <mergeCell ref="AL519:AM520"/>
    <mergeCell ref="AJ519:AK520"/>
    <mergeCell ref="AH519:AI520"/>
    <mergeCell ref="BB519:BC520"/>
    <mergeCell ref="AZ519:BA520"/>
    <mergeCell ref="P426:Q427"/>
    <mergeCell ref="G424:G425"/>
    <mergeCell ref="AR426:AS427"/>
    <mergeCell ref="AP426:AQ427"/>
    <mergeCell ref="AN426:AO427"/>
    <mergeCell ref="AL426:AM427"/>
    <mergeCell ref="R426:S427"/>
    <mergeCell ref="R517:S518"/>
    <mergeCell ref="P517:Q518"/>
    <mergeCell ref="N517:O518"/>
    <mergeCell ref="L517:M518"/>
    <mergeCell ref="J517:K518"/>
    <mergeCell ref="H517:I518"/>
    <mergeCell ref="AF517:AG518"/>
    <mergeCell ref="AD517:AE518"/>
    <mergeCell ref="AB517:AC518"/>
    <mergeCell ref="Z517:AA518"/>
    <mergeCell ref="X517:Y518"/>
    <mergeCell ref="AJ426:AK427"/>
    <mergeCell ref="AH426:AI427"/>
    <mergeCell ref="BB426:BC427"/>
    <mergeCell ref="AZ426:BA427"/>
    <mergeCell ref="AX426:AY427"/>
    <mergeCell ref="AV426:AW427"/>
    <mergeCell ref="AT426:AU427"/>
    <mergeCell ref="C424:D424"/>
    <mergeCell ref="AF426:AG427"/>
    <mergeCell ref="Y530:AA530"/>
    <mergeCell ref="B530:C530"/>
    <mergeCell ref="BK528:BM528"/>
    <mergeCell ref="BG528:BI528"/>
    <mergeCell ref="BB528:BF528"/>
    <mergeCell ref="AU528:AW528"/>
    <mergeCell ref="AQ528:AS528"/>
    <mergeCell ref="AM530:AP530"/>
    <mergeCell ref="AJ530:AL530"/>
    <mergeCell ref="AF530:AH530"/>
    <mergeCell ref="AB530:AE530"/>
    <mergeCell ref="J523:K524"/>
    <mergeCell ref="H523:I524"/>
    <mergeCell ref="D523:E524"/>
    <mergeCell ref="B523:C524"/>
    <mergeCell ref="X523:Y524"/>
    <mergeCell ref="T523:U524"/>
    <mergeCell ref="R523:S524"/>
    <mergeCell ref="P523:Q524"/>
    <mergeCell ref="N523:O524"/>
    <mergeCell ref="L523:M524"/>
    <mergeCell ref="AJ523:AK524"/>
    <mergeCell ref="AH523:AI524"/>
    <mergeCell ref="AF523:AG524"/>
    <mergeCell ref="AD523:AE524"/>
    <mergeCell ref="AB523:AC524"/>
    <mergeCell ref="Z523:AA524"/>
    <mergeCell ref="AV523:AW524"/>
    <mergeCell ref="AT523:AU524"/>
    <mergeCell ref="AR523:AS524"/>
    <mergeCell ref="AP523:AQ524"/>
    <mergeCell ref="AN523:AO524"/>
    <mergeCell ref="AL523:AM524"/>
    <mergeCell ref="B525:C525"/>
    <mergeCell ref="BL523:BM524"/>
    <mergeCell ref="BJ523:BK524"/>
    <mergeCell ref="BH523:BI524"/>
    <mergeCell ref="BF523:BG524"/>
    <mergeCell ref="BD523:BE524"/>
    <mergeCell ref="BB523:BC524"/>
    <mergeCell ref="AZ523:BA524"/>
    <mergeCell ref="AX523:AY524"/>
    <mergeCell ref="AQ530:AS530"/>
    <mergeCell ref="AU530:AW530"/>
    <mergeCell ref="BB530:BF530"/>
    <mergeCell ref="BG530:BI530"/>
    <mergeCell ref="BK530:BM530"/>
    <mergeCell ref="D525:E526"/>
    <mergeCell ref="BJ525:BK526"/>
    <mergeCell ref="BL525:BM526"/>
    <mergeCell ref="AM528:AP528"/>
    <mergeCell ref="B528:C528"/>
    <mergeCell ref="Y528:AA528"/>
    <mergeCell ref="BB428:BC429"/>
    <mergeCell ref="AZ428:BA429"/>
    <mergeCell ref="BH426:BI427"/>
    <mergeCell ref="BF426:BG427"/>
    <mergeCell ref="F426:F427"/>
    <mergeCell ref="E426:E427"/>
    <mergeCell ref="C426:D426"/>
    <mergeCell ref="BF419:BO419"/>
    <mergeCell ref="BC419:BE419"/>
    <mergeCell ref="AG419:AJ419"/>
    <mergeCell ref="E419:AE419"/>
    <mergeCell ref="C419:D419"/>
    <mergeCell ref="H422:I423"/>
    <mergeCell ref="C422:D423"/>
    <mergeCell ref="B422:B423"/>
    <mergeCell ref="J423:K423"/>
    <mergeCell ref="N423:O423"/>
    <mergeCell ref="L423:M423"/>
    <mergeCell ref="J422:O422"/>
    <mergeCell ref="BH422:BM422"/>
    <mergeCell ref="BB422:BG422"/>
    <mergeCell ref="AV422:BA422"/>
    <mergeCell ref="AP422:AU422"/>
    <mergeCell ref="AJ422:AO422"/>
    <mergeCell ref="T423:U423"/>
    <mergeCell ref="AZ423:BA423"/>
    <mergeCell ref="AX423:AY423"/>
    <mergeCell ref="AV423:AW423"/>
    <mergeCell ref="AT423:AU423"/>
    <mergeCell ref="R423:S423"/>
    <mergeCell ref="P423:Q423"/>
    <mergeCell ref="AH423:AI423"/>
    <mergeCell ref="AF423:AG423"/>
    <mergeCell ref="AD423:AE423"/>
    <mergeCell ref="Z422:AA423"/>
    <mergeCell ref="X422:Y423"/>
    <mergeCell ref="P422:U422"/>
    <mergeCell ref="AD422:AI422"/>
    <mergeCell ref="AB422:AC423"/>
    <mergeCell ref="AR423:AS423"/>
    <mergeCell ref="AP423:AQ423"/>
    <mergeCell ref="AN423:AO423"/>
    <mergeCell ref="AL423:AM423"/>
    <mergeCell ref="AJ423:AK423"/>
    <mergeCell ref="F424:F425"/>
    <mergeCell ref="P424:Q425"/>
    <mergeCell ref="N424:O425"/>
    <mergeCell ref="L424:M425"/>
    <mergeCell ref="J424:K425"/>
    <mergeCell ref="E424:E425"/>
    <mergeCell ref="BL423:BM423"/>
    <mergeCell ref="BJ423:BK423"/>
    <mergeCell ref="BH423:BI423"/>
    <mergeCell ref="BF423:BG423"/>
    <mergeCell ref="BD423:BE423"/>
    <mergeCell ref="BB423:BC423"/>
    <mergeCell ref="N426:O427"/>
    <mergeCell ref="L426:M427"/>
    <mergeCell ref="J426:K427"/>
    <mergeCell ref="H426:I427"/>
    <mergeCell ref="Z426:AA427"/>
    <mergeCell ref="X426:Y427"/>
    <mergeCell ref="T426:U427"/>
    <mergeCell ref="AL428:AM429"/>
    <mergeCell ref="F430:F431"/>
    <mergeCell ref="E430:E431"/>
    <mergeCell ref="C430:D430"/>
    <mergeCell ref="G432:G433"/>
    <mergeCell ref="AX428:AY429"/>
    <mergeCell ref="AV428:AW429"/>
    <mergeCell ref="AT428:AU429"/>
    <mergeCell ref="B434:B435"/>
    <mergeCell ref="C433:D433"/>
    <mergeCell ref="B424:B425"/>
    <mergeCell ref="G428:G429"/>
    <mergeCell ref="B430:B431"/>
    <mergeCell ref="C429:D429"/>
    <mergeCell ref="BN428:BP429"/>
    <mergeCell ref="BL428:BM429"/>
    <mergeCell ref="BJ428:BK429"/>
    <mergeCell ref="BH428:BI429"/>
    <mergeCell ref="BF428:BG429"/>
    <mergeCell ref="R430:S431"/>
    <mergeCell ref="P430:Q431"/>
    <mergeCell ref="N430:O431"/>
    <mergeCell ref="L430:M431"/>
    <mergeCell ref="J430:K431"/>
    <mergeCell ref="H430:I431"/>
    <mergeCell ref="AF430:AG431"/>
    <mergeCell ref="AD430:AE431"/>
    <mergeCell ref="AB430:AC431"/>
    <mergeCell ref="Z430:AA431"/>
    <mergeCell ref="X430:Y431"/>
    <mergeCell ref="T430:U431"/>
    <mergeCell ref="AR430:AS431"/>
    <mergeCell ref="AP430:AQ431"/>
    <mergeCell ref="AN430:AO431"/>
    <mergeCell ref="AL430:AM431"/>
    <mergeCell ref="AJ430:AK431"/>
    <mergeCell ref="AH430:AI431"/>
    <mergeCell ref="BD430:BE431"/>
    <mergeCell ref="BB430:BC431"/>
    <mergeCell ref="AZ430:BA431"/>
    <mergeCell ref="AX430:AY431"/>
    <mergeCell ref="AV430:AW431"/>
    <mergeCell ref="AT430:AU431"/>
    <mergeCell ref="F428:F429"/>
    <mergeCell ref="E428:E429"/>
    <mergeCell ref="C428:D428"/>
    <mergeCell ref="B428:B429"/>
    <mergeCell ref="G430:G431"/>
    <mergeCell ref="C431:D431"/>
    <mergeCell ref="BN430:BP431"/>
    <mergeCell ref="R428:S429"/>
    <mergeCell ref="P428:Q429"/>
    <mergeCell ref="N428:O429"/>
    <mergeCell ref="L428:M429"/>
    <mergeCell ref="J428:K429"/>
    <mergeCell ref="H428:I429"/>
    <mergeCell ref="AF428:AG429"/>
    <mergeCell ref="AD428:AE429"/>
    <mergeCell ref="AB428:AC429"/>
    <mergeCell ref="Z428:AA429"/>
    <mergeCell ref="X428:Y429"/>
    <mergeCell ref="T428:U429"/>
    <mergeCell ref="AR428:AS429"/>
    <mergeCell ref="AP428:AQ429"/>
    <mergeCell ref="AN428:AO429"/>
    <mergeCell ref="F432:F433"/>
    <mergeCell ref="E432:E433"/>
    <mergeCell ref="C432:D432"/>
    <mergeCell ref="B432:B433"/>
    <mergeCell ref="G434:G435"/>
    <mergeCell ref="C435:D435"/>
    <mergeCell ref="BN434:BP435"/>
    <mergeCell ref="BL434:BM435"/>
    <mergeCell ref="BJ434:BK435"/>
    <mergeCell ref="BH434:BI435"/>
    <mergeCell ref="BF434:BG435"/>
    <mergeCell ref="R432:S433"/>
    <mergeCell ref="P432:Q433"/>
    <mergeCell ref="N432:O433"/>
    <mergeCell ref="L432:M433"/>
    <mergeCell ref="J432:K433"/>
    <mergeCell ref="H432:I433"/>
    <mergeCell ref="AF432:AG433"/>
    <mergeCell ref="AD432:AE433"/>
    <mergeCell ref="AB432:AC433"/>
    <mergeCell ref="Z432:AA433"/>
    <mergeCell ref="X432:Y433"/>
    <mergeCell ref="T432:U433"/>
    <mergeCell ref="AR432:AS433"/>
    <mergeCell ref="AP432:AQ433"/>
    <mergeCell ref="AN432:AO433"/>
    <mergeCell ref="AL432:AM433"/>
    <mergeCell ref="AJ432:AK433"/>
    <mergeCell ref="AH432:AI433"/>
    <mergeCell ref="BD432:BE433"/>
    <mergeCell ref="BB432:BC433"/>
    <mergeCell ref="AZ432:BA433"/>
    <mergeCell ref="AX432:AY433"/>
    <mergeCell ref="AV432:AW433"/>
    <mergeCell ref="AT432:AU433"/>
    <mergeCell ref="BN432:BP433"/>
    <mergeCell ref="BL432:BM433"/>
    <mergeCell ref="BJ432:BK433"/>
    <mergeCell ref="BH432:BI433"/>
    <mergeCell ref="F434:F435"/>
    <mergeCell ref="E434:E435"/>
    <mergeCell ref="C434:D434"/>
    <mergeCell ref="R434:S435"/>
    <mergeCell ref="P434:Q435"/>
    <mergeCell ref="N434:O435"/>
    <mergeCell ref="L434:M435"/>
    <mergeCell ref="J434:K435"/>
    <mergeCell ref="H434:I435"/>
    <mergeCell ref="AF434:AG435"/>
    <mergeCell ref="AD434:AE435"/>
    <mergeCell ref="AB434:AC435"/>
    <mergeCell ref="Z434:AA435"/>
    <mergeCell ref="X434:Y435"/>
    <mergeCell ref="T434:U435"/>
    <mergeCell ref="AR434:AS435"/>
    <mergeCell ref="AP434:AQ435"/>
    <mergeCell ref="AN434:AO435"/>
    <mergeCell ref="AL434:AM435"/>
    <mergeCell ref="AJ434:AK435"/>
    <mergeCell ref="AH434:AI435"/>
    <mergeCell ref="BD434:BE435"/>
    <mergeCell ref="BB434:BC435"/>
    <mergeCell ref="AZ434:BA435"/>
    <mergeCell ref="AX434:AY435"/>
    <mergeCell ref="B438:B439"/>
    <mergeCell ref="C437:D437"/>
    <mergeCell ref="BN436:BP437"/>
    <mergeCell ref="BL436:BM437"/>
    <mergeCell ref="BJ436:BK437"/>
    <mergeCell ref="BH436:BI437"/>
    <mergeCell ref="BF436:BG437"/>
    <mergeCell ref="R438:S439"/>
    <mergeCell ref="P438:Q439"/>
    <mergeCell ref="N438:O439"/>
    <mergeCell ref="L438:M439"/>
    <mergeCell ref="J438:K439"/>
    <mergeCell ref="H438:I439"/>
    <mergeCell ref="AF438:AG439"/>
    <mergeCell ref="AD438:AE439"/>
    <mergeCell ref="AB438:AC439"/>
    <mergeCell ref="Z438:AA439"/>
    <mergeCell ref="X438:Y439"/>
    <mergeCell ref="T438:U439"/>
    <mergeCell ref="AR438:AS439"/>
    <mergeCell ref="AP438:AQ439"/>
    <mergeCell ref="AN438:AO439"/>
    <mergeCell ref="AL438:AM439"/>
    <mergeCell ref="AJ438:AK439"/>
    <mergeCell ref="AH438:AI439"/>
    <mergeCell ref="BD438:BE439"/>
    <mergeCell ref="BB438:BC439"/>
    <mergeCell ref="AZ438:BA439"/>
    <mergeCell ref="AX438:AY439"/>
    <mergeCell ref="AV438:AW439"/>
    <mergeCell ref="AT438:AU439"/>
    <mergeCell ref="F436:F437"/>
    <mergeCell ref="E436:E437"/>
    <mergeCell ref="C436:D436"/>
    <mergeCell ref="B436:B437"/>
    <mergeCell ref="G438:G439"/>
    <mergeCell ref="AV434:AW435"/>
    <mergeCell ref="AT434:AU435"/>
    <mergeCell ref="F438:F439"/>
    <mergeCell ref="E438:E439"/>
    <mergeCell ref="C438:D438"/>
    <mergeCell ref="G440:G441"/>
    <mergeCell ref="BN440:BP441"/>
    <mergeCell ref="BL440:BM441"/>
    <mergeCell ref="BJ440:BK441"/>
    <mergeCell ref="BH440:BI441"/>
    <mergeCell ref="BF440:BG441"/>
    <mergeCell ref="R436:S437"/>
    <mergeCell ref="P436:Q437"/>
    <mergeCell ref="N436:O437"/>
    <mergeCell ref="L436:M437"/>
    <mergeCell ref="J436:K437"/>
    <mergeCell ref="H436:I437"/>
    <mergeCell ref="AF436:AG437"/>
    <mergeCell ref="AD436:AE437"/>
    <mergeCell ref="AB436:AC437"/>
    <mergeCell ref="Z436:AA437"/>
    <mergeCell ref="X436:Y437"/>
    <mergeCell ref="T436:U437"/>
    <mergeCell ref="AR436:AS437"/>
    <mergeCell ref="AP436:AQ437"/>
    <mergeCell ref="AN436:AO437"/>
    <mergeCell ref="AL436:AM437"/>
    <mergeCell ref="AJ436:AK437"/>
    <mergeCell ref="AH436:AI437"/>
    <mergeCell ref="BD436:BE437"/>
    <mergeCell ref="BB436:BC437"/>
    <mergeCell ref="AZ436:BA437"/>
    <mergeCell ref="AX436:AY437"/>
    <mergeCell ref="AV436:AW437"/>
    <mergeCell ref="AT436:AU437"/>
    <mergeCell ref="G436:G437"/>
    <mergeCell ref="H442:I443"/>
    <mergeCell ref="AF442:AG443"/>
    <mergeCell ref="AD442:AE443"/>
    <mergeCell ref="AB442:AC443"/>
    <mergeCell ref="Z442:AA443"/>
    <mergeCell ref="X442:Y443"/>
    <mergeCell ref="T442:U443"/>
    <mergeCell ref="AR442:AS443"/>
    <mergeCell ref="AP442:AQ443"/>
    <mergeCell ref="AN442:AO443"/>
    <mergeCell ref="AL442:AM443"/>
    <mergeCell ref="AJ442:AK443"/>
    <mergeCell ref="AH442:AI443"/>
    <mergeCell ref="BD442:BE443"/>
    <mergeCell ref="BB442:BC443"/>
    <mergeCell ref="AZ442:BA443"/>
    <mergeCell ref="AX442:AY443"/>
    <mergeCell ref="AV442:AW443"/>
    <mergeCell ref="AT442:AU443"/>
    <mergeCell ref="F440:F441"/>
    <mergeCell ref="E440:E441"/>
    <mergeCell ref="C440:D440"/>
    <mergeCell ref="B440:B441"/>
    <mergeCell ref="G442:G443"/>
    <mergeCell ref="C443:D443"/>
    <mergeCell ref="BN442:BP443"/>
    <mergeCell ref="BL442:BM443"/>
    <mergeCell ref="BJ442:BK443"/>
    <mergeCell ref="BH442:BI443"/>
    <mergeCell ref="BF442:BG443"/>
    <mergeCell ref="R440:S441"/>
    <mergeCell ref="P440:Q441"/>
    <mergeCell ref="N440:O441"/>
    <mergeCell ref="L440:M441"/>
    <mergeCell ref="J440:K441"/>
    <mergeCell ref="H440:I441"/>
    <mergeCell ref="AF440:AG441"/>
    <mergeCell ref="AD440:AE441"/>
    <mergeCell ref="AB440:AC441"/>
    <mergeCell ref="Z440:AA441"/>
    <mergeCell ref="X440:Y441"/>
    <mergeCell ref="T440:U441"/>
    <mergeCell ref="AR440:AS441"/>
    <mergeCell ref="AP440:AQ441"/>
    <mergeCell ref="AN440:AO441"/>
    <mergeCell ref="AL440:AM441"/>
    <mergeCell ref="AJ440:AK441"/>
    <mergeCell ref="AH440:AI441"/>
    <mergeCell ref="BD440:BE441"/>
    <mergeCell ref="BB440:BC441"/>
    <mergeCell ref="AZ440:BA441"/>
    <mergeCell ref="AX440:AY441"/>
    <mergeCell ref="AV440:AW441"/>
    <mergeCell ref="AT440:AU441"/>
    <mergeCell ref="AF444:AG445"/>
    <mergeCell ref="AD444:AE445"/>
    <mergeCell ref="AB444:AC445"/>
    <mergeCell ref="Z444:AA445"/>
    <mergeCell ref="X444:Y445"/>
    <mergeCell ref="T444:U445"/>
    <mergeCell ref="AR444:AS445"/>
    <mergeCell ref="AP444:AQ445"/>
    <mergeCell ref="AN444:AO445"/>
    <mergeCell ref="AL444:AM445"/>
    <mergeCell ref="AJ444:AK445"/>
    <mergeCell ref="AH444:AI445"/>
    <mergeCell ref="BD444:BE445"/>
    <mergeCell ref="BB444:BC445"/>
    <mergeCell ref="AZ444:BA445"/>
    <mergeCell ref="AX444:AY445"/>
    <mergeCell ref="AV444:AW445"/>
    <mergeCell ref="AT444:AU445"/>
    <mergeCell ref="F442:F443"/>
    <mergeCell ref="E442:E443"/>
    <mergeCell ref="C442:D442"/>
    <mergeCell ref="G444:G445"/>
    <mergeCell ref="B446:B447"/>
    <mergeCell ref="C445:D445"/>
    <mergeCell ref="BN444:BP445"/>
    <mergeCell ref="BL444:BM445"/>
    <mergeCell ref="BJ444:BK445"/>
    <mergeCell ref="BH444:BI445"/>
    <mergeCell ref="BF444:BG445"/>
    <mergeCell ref="R446:S447"/>
    <mergeCell ref="P446:Q447"/>
    <mergeCell ref="N446:O447"/>
    <mergeCell ref="L446:M447"/>
    <mergeCell ref="J446:K447"/>
    <mergeCell ref="H446:I447"/>
    <mergeCell ref="AF446:AG447"/>
    <mergeCell ref="AD446:AE447"/>
    <mergeCell ref="AB446:AC447"/>
    <mergeCell ref="Z446:AA447"/>
    <mergeCell ref="X446:Y447"/>
    <mergeCell ref="T446:U447"/>
    <mergeCell ref="AR446:AS447"/>
    <mergeCell ref="AP446:AQ447"/>
    <mergeCell ref="AN446:AO447"/>
    <mergeCell ref="AL446:AM447"/>
    <mergeCell ref="AJ446:AK447"/>
    <mergeCell ref="AH446:AI447"/>
    <mergeCell ref="BD446:BE447"/>
    <mergeCell ref="BB446:BC447"/>
    <mergeCell ref="AZ446:BA447"/>
    <mergeCell ref="AX446:AY447"/>
    <mergeCell ref="AV446:AW447"/>
    <mergeCell ref="AT446:AU447"/>
    <mergeCell ref="F444:F445"/>
    <mergeCell ref="E444:E445"/>
    <mergeCell ref="C444:D444"/>
    <mergeCell ref="B444:B445"/>
    <mergeCell ref="C447:D447"/>
    <mergeCell ref="B442:B443"/>
    <mergeCell ref="R442:S443"/>
    <mergeCell ref="P442:Q443"/>
    <mergeCell ref="N442:O443"/>
    <mergeCell ref="L442:M443"/>
    <mergeCell ref="J442:K443"/>
    <mergeCell ref="AF448:AG449"/>
    <mergeCell ref="AD448:AE449"/>
    <mergeCell ref="AB448:AC449"/>
    <mergeCell ref="Z448:AA449"/>
    <mergeCell ref="X448:Y449"/>
    <mergeCell ref="T448:U449"/>
    <mergeCell ref="AR448:AS449"/>
    <mergeCell ref="AP448:AQ449"/>
    <mergeCell ref="AN448:AO449"/>
    <mergeCell ref="AL448:AM449"/>
    <mergeCell ref="AJ448:AK449"/>
    <mergeCell ref="AH448:AI449"/>
    <mergeCell ref="BD448:BE449"/>
    <mergeCell ref="BB448:BC449"/>
    <mergeCell ref="AZ448:BA449"/>
    <mergeCell ref="AX448:AY449"/>
    <mergeCell ref="AV448:AW449"/>
    <mergeCell ref="AT448:AU449"/>
    <mergeCell ref="F446:F447"/>
    <mergeCell ref="E446:E447"/>
    <mergeCell ref="C446:D446"/>
    <mergeCell ref="B450:B451"/>
    <mergeCell ref="C449:D449"/>
    <mergeCell ref="BN448:BP449"/>
    <mergeCell ref="BL448:BM449"/>
    <mergeCell ref="BJ448:BK449"/>
    <mergeCell ref="BH448:BI449"/>
    <mergeCell ref="BF448:BG449"/>
    <mergeCell ref="R450:S451"/>
    <mergeCell ref="P450:Q451"/>
    <mergeCell ref="N450:O451"/>
    <mergeCell ref="L450:M451"/>
    <mergeCell ref="J450:K451"/>
    <mergeCell ref="H450:I451"/>
    <mergeCell ref="AF450:AG451"/>
    <mergeCell ref="AD450:AE451"/>
    <mergeCell ref="AB450:AC451"/>
    <mergeCell ref="Z450:AA451"/>
    <mergeCell ref="X450:Y451"/>
    <mergeCell ref="T450:U451"/>
    <mergeCell ref="AR450:AS451"/>
    <mergeCell ref="AP450:AQ451"/>
    <mergeCell ref="AN450:AO451"/>
    <mergeCell ref="AL450:AM451"/>
    <mergeCell ref="AJ450:AK451"/>
    <mergeCell ref="AH450:AI451"/>
    <mergeCell ref="BD450:BE451"/>
    <mergeCell ref="BB450:BC451"/>
    <mergeCell ref="AZ450:BA451"/>
    <mergeCell ref="AX450:AY451"/>
    <mergeCell ref="AV450:AW451"/>
    <mergeCell ref="AT450:AU451"/>
    <mergeCell ref="F448:F449"/>
    <mergeCell ref="E448:E449"/>
    <mergeCell ref="C448:D448"/>
    <mergeCell ref="B448:B449"/>
    <mergeCell ref="C451:D451"/>
    <mergeCell ref="BN450:BP451"/>
    <mergeCell ref="AF452:AG453"/>
    <mergeCell ref="AD452:AE453"/>
    <mergeCell ref="AB452:AC453"/>
    <mergeCell ref="Z452:AA453"/>
    <mergeCell ref="X452:Y453"/>
    <mergeCell ref="T452:U453"/>
    <mergeCell ref="AR452:AS453"/>
    <mergeCell ref="AP452:AQ453"/>
    <mergeCell ref="AN452:AO453"/>
    <mergeCell ref="AL452:AM453"/>
    <mergeCell ref="AJ452:AK453"/>
    <mergeCell ref="AH452:AI453"/>
    <mergeCell ref="BD452:BE453"/>
    <mergeCell ref="BB452:BC453"/>
    <mergeCell ref="AZ452:BA453"/>
    <mergeCell ref="AX452:AY453"/>
    <mergeCell ref="AV452:AW453"/>
    <mergeCell ref="AT452:AU453"/>
    <mergeCell ref="F450:F451"/>
    <mergeCell ref="E450:E451"/>
    <mergeCell ref="C450:D450"/>
    <mergeCell ref="B454:B455"/>
    <mergeCell ref="C453:D453"/>
    <mergeCell ref="BN452:BP453"/>
    <mergeCell ref="BL452:BM453"/>
    <mergeCell ref="BJ452:BK453"/>
    <mergeCell ref="BH452:BI453"/>
    <mergeCell ref="BF452:BG453"/>
    <mergeCell ref="R454:S455"/>
    <mergeCell ref="P454:Q455"/>
    <mergeCell ref="N454:O455"/>
    <mergeCell ref="L454:M455"/>
    <mergeCell ref="J454:K455"/>
    <mergeCell ref="H454:I455"/>
    <mergeCell ref="AF454:AG455"/>
    <mergeCell ref="AD454:AE455"/>
    <mergeCell ref="AB454:AC455"/>
    <mergeCell ref="Z454:AA455"/>
    <mergeCell ref="X454:Y455"/>
    <mergeCell ref="T454:U455"/>
    <mergeCell ref="AR454:AS455"/>
    <mergeCell ref="AP454:AQ455"/>
    <mergeCell ref="AN454:AO455"/>
    <mergeCell ref="AL454:AM455"/>
    <mergeCell ref="AJ454:AK455"/>
    <mergeCell ref="AH454:AI455"/>
    <mergeCell ref="BD454:BE455"/>
    <mergeCell ref="BB454:BC455"/>
    <mergeCell ref="AZ454:BA455"/>
    <mergeCell ref="AX454:AY455"/>
    <mergeCell ref="AV454:AW455"/>
    <mergeCell ref="AT454:AU455"/>
    <mergeCell ref="F452:F453"/>
    <mergeCell ref="E452:E453"/>
    <mergeCell ref="C452:D452"/>
    <mergeCell ref="B452:B453"/>
    <mergeCell ref="C455:D455"/>
    <mergeCell ref="BN454:BP455"/>
    <mergeCell ref="AF456:AG457"/>
    <mergeCell ref="AD456:AE457"/>
    <mergeCell ref="AB456:AC457"/>
    <mergeCell ref="Z456:AA457"/>
    <mergeCell ref="X456:Y457"/>
    <mergeCell ref="T456:U457"/>
    <mergeCell ref="AR456:AS457"/>
    <mergeCell ref="AP456:AQ457"/>
    <mergeCell ref="AN456:AO457"/>
    <mergeCell ref="AL456:AM457"/>
    <mergeCell ref="AJ456:AK457"/>
    <mergeCell ref="AH456:AI457"/>
    <mergeCell ref="BD456:BE457"/>
    <mergeCell ref="BB456:BC457"/>
    <mergeCell ref="AZ456:BA457"/>
    <mergeCell ref="AX456:AY457"/>
    <mergeCell ref="AV456:AW457"/>
    <mergeCell ref="AT456:AU457"/>
    <mergeCell ref="F454:F455"/>
    <mergeCell ref="E454:E455"/>
    <mergeCell ref="C454:D454"/>
    <mergeCell ref="B458:B459"/>
    <mergeCell ref="C457:D457"/>
    <mergeCell ref="BN456:BP457"/>
    <mergeCell ref="BL456:BM457"/>
    <mergeCell ref="BJ456:BK457"/>
    <mergeCell ref="BH456:BI457"/>
    <mergeCell ref="BF456:BG457"/>
    <mergeCell ref="R458:S459"/>
    <mergeCell ref="P458:Q459"/>
    <mergeCell ref="N458:O459"/>
    <mergeCell ref="L458:M459"/>
    <mergeCell ref="J458:K459"/>
    <mergeCell ref="H458:I459"/>
    <mergeCell ref="AF458:AG459"/>
    <mergeCell ref="AD458:AE459"/>
    <mergeCell ref="AB458:AC459"/>
    <mergeCell ref="Z458:AA459"/>
    <mergeCell ref="X458:Y459"/>
    <mergeCell ref="T458:U459"/>
    <mergeCell ref="AR458:AS459"/>
    <mergeCell ref="AP458:AQ459"/>
    <mergeCell ref="AN458:AO459"/>
    <mergeCell ref="AL458:AM459"/>
    <mergeCell ref="AJ458:AK459"/>
    <mergeCell ref="AH458:AI459"/>
    <mergeCell ref="BD458:BE459"/>
    <mergeCell ref="BB458:BC459"/>
    <mergeCell ref="AZ458:BA459"/>
    <mergeCell ref="AX458:AY459"/>
    <mergeCell ref="AV458:AW459"/>
    <mergeCell ref="AT458:AU459"/>
    <mergeCell ref="F456:F457"/>
    <mergeCell ref="E456:E457"/>
    <mergeCell ref="C456:D456"/>
    <mergeCell ref="B456:B457"/>
    <mergeCell ref="C459:D459"/>
    <mergeCell ref="BN458:BP459"/>
    <mergeCell ref="R462:S463"/>
    <mergeCell ref="P462:Q463"/>
    <mergeCell ref="N462:O463"/>
    <mergeCell ref="L462:M463"/>
    <mergeCell ref="J462:K463"/>
    <mergeCell ref="H462:I463"/>
    <mergeCell ref="AF462:AG463"/>
    <mergeCell ref="AD462:AE463"/>
    <mergeCell ref="AB462:AC463"/>
    <mergeCell ref="Z462:AA463"/>
    <mergeCell ref="X462:Y463"/>
    <mergeCell ref="T462:U463"/>
    <mergeCell ref="AR462:AS463"/>
    <mergeCell ref="AP462:AQ463"/>
    <mergeCell ref="AN462:AO463"/>
    <mergeCell ref="AL462:AM463"/>
    <mergeCell ref="AJ462:AK463"/>
    <mergeCell ref="AH462:AI463"/>
    <mergeCell ref="BD462:BE463"/>
    <mergeCell ref="BB462:BC463"/>
    <mergeCell ref="AZ462:BA463"/>
    <mergeCell ref="AX462:AY463"/>
    <mergeCell ref="AV462:AW463"/>
    <mergeCell ref="AT462:AU463"/>
    <mergeCell ref="F460:F461"/>
    <mergeCell ref="E460:E461"/>
    <mergeCell ref="C460:D460"/>
    <mergeCell ref="B460:B461"/>
    <mergeCell ref="R460:S461"/>
    <mergeCell ref="P460:Q461"/>
    <mergeCell ref="N460:O461"/>
    <mergeCell ref="L460:M461"/>
    <mergeCell ref="J460:K461"/>
    <mergeCell ref="H460:I461"/>
    <mergeCell ref="AF460:AG461"/>
    <mergeCell ref="AD460:AE461"/>
    <mergeCell ref="AB460:AC461"/>
    <mergeCell ref="Z460:AA461"/>
    <mergeCell ref="X460:Y461"/>
    <mergeCell ref="T460:U461"/>
    <mergeCell ref="AR460:AS461"/>
    <mergeCell ref="AP460:AQ461"/>
    <mergeCell ref="AN460:AO461"/>
    <mergeCell ref="AL460:AM461"/>
    <mergeCell ref="AJ460:AK461"/>
    <mergeCell ref="AH460:AI461"/>
    <mergeCell ref="BD460:BE461"/>
    <mergeCell ref="BB460:BC461"/>
    <mergeCell ref="AZ460:BA461"/>
    <mergeCell ref="AX460:AY461"/>
    <mergeCell ref="AV460:AW461"/>
    <mergeCell ref="AT460:AU461"/>
    <mergeCell ref="BN462:BP463"/>
    <mergeCell ref="BL462:BM463"/>
    <mergeCell ref="BJ462:BK463"/>
    <mergeCell ref="BH462:BI463"/>
    <mergeCell ref="BF462:BG463"/>
    <mergeCell ref="X464:Y465"/>
    <mergeCell ref="T464:U465"/>
    <mergeCell ref="R464:S465"/>
    <mergeCell ref="P464:Q465"/>
    <mergeCell ref="N464:O465"/>
    <mergeCell ref="L464:M465"/>
    <mergeCell ref="AJ464:AK465"/>
    <mergeCell ref="AH464:AI465"/>
    <mergeCell ref="AF464:AG465"/>
    <mergeCell ref="AD464:AE465"/>
    <mergeCell ref="AB464:AC465"/>
    <mergeCell ref="Z464:AA465"/>
    <mergeCell ref="AV464:AW465"/>
    <mergeCell ref="AT464:AU465"/>
    <mergeCell ref="AR464:AS465"/>
    <mergeCell ref="AP464:AQ465"/>
    <mergeCell ref="AN464:AO465"/>
    <mergeCell ref="AL464:AM465"/>
    <mergeCell ref="B466:C466"/>
    <mergeCell ref="BN464:BP465"/>
    <mergeCell ref="BL464:BM465"/>
    <mergeCell ref="BJ464:BK465"/>
    <mergeCell ref="BH464:BI465"/>
    <mergeCell ref="BF464:BG465"/>
    <mergeCell ref="BD464:BE465"/>
    <mergeCell ref="BB464:BC465"/>
    <mergeCell ref="AZ464:BA465"/>
    <mergeCell ref="AX464:AY465"/>
    <mergeCell ref="V466:W467"/>
    <mergeCell ref="F462:F463"/>
    <mergeCell ref="E462:E463"/>
    <mergeCell ref="C462:D462"/>
    <mergeCell ref="B462:B463"/>
    <mergeCell ref="D466:E467"/>
    <mergeCell ref="H466:I467"/>
    <mergeCell ref="J466:K467"/>
    <mergeCell ref="L466:M467"/>
    <mergeCell ref="N466:O467"/>
    <mergeCell ref="P466:Q467"/>
    <mergeCell ref="R466:S467"/>
    <mergeCell ref="T466:U467"/>
    <mergeCell ref="X466:Y467"/>
    <mergeCell ref="Z466:AA467"/>
    <mergeCell ref="AB466:AC467"/>
    <mergeCell ref="AD466:AE467"/>
    <mergeCell ref="AF466:AG467"/>
    <mergeCell ref="AH466:AI467"/>
    <mergeCell ref="AJ466:AK467"/>
    <mergeCell ref="AL466:AM467"/>
    <mergeCell ref="AN466:AO467"/>
    <mergeCell ref="AP466:AQ467"/>
    <mergeCell ref="AR466:AS467"/>
    <mergeCell ref="AT466:AU467"/>
    <mergeCell ref="AV466:AW467"/>
    <mergeCell ref="AX466:AY467"/>
    <mergeCell ref="AZ466:BA467"/>
    <mergeCell ref="BB466:BC467"/>
    <mergeCell ref="BD466:BE467"/>
    <mergeCell ref="BF466:BG467"/>
    <mergeCell ref="AM469:AP469"/>
    <mergeCell ref="AJ469:AL469"/>
    <mergeCell ref="AF469:AH469"/>
    <mergeCell ref="AB469:AE469"/>
    <mergeCell ref="B469:C469"/>
    <mergeCell ref="Y469:AA469"/>
    <mergeCell ref="Y471:AA471"/>
    <mergeCell ref="B471:C471"/>
    <mergeCell ref="BK469:BM469"/>
    <mergeCell ref="BG469:BI469"/>
    <mergeCell ref="BB469:BF469"/>
    <mergeCell ref="AU469:AW469"/>
    <mergeCell ref="AQ469:AS469"/>
    <mergeCell ref="AM471:AP471"/>
    <mergeCell ref="AJ471:AL471"/>
    <mergeCell ref="AF471:AH471"/>
    <mergeCell ref="AB471:AE471"/>
    <mergeCell ref="BK471:BM471"/>
    <mergeCell ref="BG471:BI471"/>
    <mergeCell ref="BB471:BF471"/>
    <mergeCell ref="AU471:AW471"/>
    <mergeCell ref="AQ471:AS471"/>
    <mergeCell ref="BL364:BM364"/>
    <mergeCell ref="BJ364:BK364"/>
    <mergeCell ref="BH364:BI364"/>
    <mergeCell ref="BF364:BG364"/>
    <mergeCell ref="BD364:BE364"/>
    <mergeCell ref="BB364:BC364"/>
    <mergeCell ref="R365:S366"/>
    <mergeCell ref="AF365:AG366"/>
    <mergeCell ref="AD365:AE366"/>
    <mergeCell ref="AB365:AC366"/>
    <mergeCell ref="Z365:AA366"/>
    <mergeCell ref="X365:Y366"/>
    <mergeCell ref="T365:U366"/>
    <mergeCell ref="AR365:AS366"/>
    <mergeCell ref="AP365:AQ366"/>
    <mergeCell ref="AN365:AO366"/>
    <mergeCell ref="AL365:AM366"/>
    <mergeCell ref="AJ365:AK366"/>
    <mergeCell ref="AH365:AI366"/>
    <mergeCell ref="BD365:BE366"/>
    <mergeCell ref="BB365:BC366"/>
    <mergeCell ref="AZ365:BA366"/>
    <mergeCell ref="AX365:AY366"/>
    <mergeCell ref="AV365:AW366"/>
    <mergeCell ref="AT365:AU366"/>
    <mergeCell ref="G365:G366"/>
    <mergeCell ref="B367:B368"/>
    <mergeCell ref="C366:D366"/>
    <mergeCell ref="E365:E366"/>
    <mergeCell ref="C365:D365"/>
    <mergeCell ref="B365:B366"/>
    <mergeCell ref="C368:D368"/>
    <mergeCell ref="R369:S370"/>
    <mergeCell ref="J464:K465"/>
    <mergeCell ref="H464:I465"/>
    <mergeCell ref="D464:E465"/>
    <mergeCell ref="B464:C465"/>
    <mergeCell ref="C463:D463"/>
    <mergeCell ref="F458:F459"/>
    <mergeCell ref="E458:E459"/>
    <mergeCell ref="C458:D458"/>
    <mergeCell ref="BJ365:BK366"/>
    <mergeCell ref="C360:D360"/>
    <mergeCell ref="H363:I364"/>
    <mergeCell ref="C363:D364"/>
    <mergeCell ref="B363:B364"/>
    <mergeCell ref="J364:K364"/>
    <mergeCell ref="N364:O364"/>
    <mergeCell ref="L364:M364"/>
    <mergeCell ref="J363:O363"/>
    <mergeCell ref="R364:S364"/>
    <mergeCell ref="BB363:BG363"/>
    <mergeCell ref="AV363:BA363"/>
    <mergeCell ref="AP363:AU363"/>
    <mergeCell ref="AJ363:AO363"/>
    <mergeCell ref="T364:U364"/>
    <mergeCell ref="AZ364:BA364"/>
    <mergeCell ref="AX364:AY364"/>
    <mergeCell ref="AV364:AW364"/>
    <mergeCell ref="AT364:AU364"/>
    <mergeCell ref="AR364:AS364"/>
    <mergeCell ref="P364:Q364"/>
    <mergeCell ref="AH364:AI364"/>
    <mergeCell ref="AF364:AG364"/>
    <mergeCell ref="AD364:AE364"/>
    <mergeCell ref="Z363:AA364"/>
    <mergeCell ref="X363:Y364"/>
    <mergeCell ref="P363:U363"/>
    <mergeCell ref="AD363:AI363"/>
    <mergeCell ref="AB363:AC364"/>
    <mergeCell ref="AP364:AQ364"/>
    <mergeCell ref="AN364:AO364"/>
    <mergeCell ref="AL364:AM364"/>
    <mergeCell ref="AJ364:AK364"/>
    <mergeCell ref="G363:G364"/>
    <mergeCell ref="F363:F364"/>
    <mergeCell ref="F365:F366"/>
    <mergeCell ref="P365:Q366"/>
    <mergeCell ref="N365:O366"/>
    <mergeCell ref="L365:M366"/>
    <mergeCell ref="J365:K366"/>
    <mergeCell ref="H365:I366"/>
    <mergeCell ref="G367:G368"/>
    <mergeCell ref="B371:B372"/>
    <mergeCell ref="C370:D370"/>
    <mergeCell ref="BN369:BP370"/>
    <mergeCell ref="BL369:BM370"/>
    <mergeCell ref="BJ369:BK370"/>
    <mergeCell ref="BH369:BI370"/>
    <mergeCell ref="BF369:BG370"/>
    <mergeCell ref="R371:S372"/>
    <mergeCell ref="P371:Q372"/>
    <mergeCell ref="N371:O372"/>
    <mergeCell ref="L371:M372"/>
    <mergeCell ref="J371:K372"/>
    <mergeCell ref="H371:I372"/>
    <mergeCell ref="AF371:AG372"/>
    <mergeCell ref="AD371:AE372"/>
    <mergeCell ref="AB371:AC372"/>
    <mergeCell ref="Z371:AA372"/>
    <mergeCell ref="X371:Y372"/>
    <mergeCell ref="T371:U372"/>
    <mergeCell ref="AR371:AS372"/>
    <mergeCell ref="AP371:AQ372"/>
    <mergeCell ref="AN371:AO372"/>
    <mergeCell ref="AL371:AM372"/>
    <mergeCell ref="AJ371:AK372"/>
    <mergeCell ref="AH371:AI372"/>
    <mergeCell ref="BD371:BE372"/>
    <mergeCell ref="BB371:BC372"/>
    <mergeCell ref="AZ371:BA372"/>
    <mergeCell ref="AX371:AY372"/>
    <mergeCell ref="AV371:AW372"/>
    <mergeCell ref="AT371:AU372"/>
    <mergeCell ref="F369:F370"/>
    <mergeCell ref="E369:E370"/>
    <mergeCell ref="C369:D369"/>
    <mergeCell ref="B369:B370"/>
    <mergeCell ref="G371:G372"/>
    <mergeCell ref="C372:D372"/>
    <mergeCell ref="C371:D371"/>
    <mergeCell ref="J367:K368"/>
    <mergeCell ref="BJ367:BK368"/>
    <mergeCell ref="BH367:BI368"/>
    <mergeCell ref="BF367:BG368"/>
    <mergeCell ref="AF369:AG370"/>
    <mergeCell ref="AD369:AE370"/>
    <mergeCell ref="AB369:AC370"/>
    <mergeCell ref="Z369:AA370"/>
    <mergeCell ref="X369:Y370"/>
    <mergeCell ref="T369:U370"/>
    <mergeCell ref="AR369:AS370"/>
    <mergeCell ref="AP369:AQ370"/>
    <mergeCell ref="AN369:AO370"/>
    <mergeCell ref="AL369:AM370"/>
    <mergeCell ref="AJ369:AK370"/>
    <mergeCell ref="AH369:AI370"/>
    <mergeCell ref="BD369:BE370"/>
    <mergeCell ref="BB369:BC370"/>
    <mergeCell ref="AZ369:BA370"/>
    <mergeCell ref="AX369:AY370"/>
    <mergeCell ref="AV369:AW370"/>
    <mergeCell ref="AT369:AU370"/>
    <mergeCell ref="F367:F368"/>
    <mergeCell ref="E367:E368"/>
    <mergeCell ref="C367:D367"/>
    <mergeCell ref="G369:G370"/>
    <mergeCell ref="BN375:BP376"/>
    <mergeCell ref="BL375:BM376"/>
    <mergeCell ref="BJ375:BK376"/>
    <mergeCell ref="BH375:BI376"/>
    <mergeCell ref="BF375:BG376"/>
    <mergeCell ref="BN371:BP372"/>
    <mergeCell ref="BL371:BM372"/>
    <mergeCell ref="BJ371:BK372"/>
    <mergeCell ref="BH371:BI372"/>
    <mergeCell ref="BF371:BG372"/>
    <mergeCell ref="R373:S374"/>
    <mergeCell ref="P373:Q374"/>
    <mergeCell ref="N373:O374"/>
    <mergeCell ref="L373:M374"/>
    <mergeCell ref="J373:K374"/>
    <mergeCell ref="H367:I368"/>
    <mergeCell ref="AF367:AG368"/>
    <mergeCell ref="AD367:AE368"/>
    <mergeCell ref="AB367:AC368"/>
    <mergeCell ref="Z367:AA368"/>
    <mergeCell ref="X367:Y368"/>
    <mergeCell ref="T367:U368"/>
    <mergeCell ref="AR367:AS368"/>
    <mergeCell ref="AP367:AQ368"/>
    <mergeCell ref="AN367:AO368"/>
    <mergeCell ref="AL367:AM368"/>
    <mergeCell ref="AJ367:AK368"/>
    <mergeCell ref="AH367:AI368"/>
    <mergeCell ref="BD367:BE368"/>
    <mergeCell ref="BB367:BC368"/>
    <mergeCell ref="AZ367:BA368"/>
    <mergeCell ref="AX367:AY368"/>
    <mergeCell ref="AV367:AW368"/>
    <mergeCell ref="AT367:AU368"/>
    <mergeCell ref="AV375:AW376"/>
    <mergeCell ref="AT375:AU376"/>
    <mergeCell ref="F373:F374"/>
    <mergeCell ref="E373:E374"/>
    <mergeCell ref="C373:D373"/>
    <mergeCell ref="AF377:AG378"/>
    <mergeCell ref="AD377:AE378"/>
    <mergeCell ref="AB377:AC378"/>
    <mergeCell ref="Z377:AA378"/>
    <mergeCell ref="X377:Y378"/>
    <mergeCell ref="T377:U378"/>
    <mergeCell ref="AR377:AS378"/>
    <mergeCell ref="AP377:AQ378"/>
    <mergeCell ref="AN377:AO378"/>
    <mergeCell ref="AL377:AM378"/>
    <mergeCell ref="AJ377:AK378"/>
    <mergeCell ref="AH377:AI378"/>
    <mergeCell ref="BD377:BE378"/>
    <mergeCell ref="BB377:BC378"/>
    <mergeCell ref="AZ377:BA378"/>
    <mergeCell ref="AX377:AY378"/>
    <mergeCell ref="AV377:AW378"/>
    <mergeCell ref="AT377:AU378"/>
    <mergeCell ref="F375:F376"/>
    <mergeCell ref="E375:E376"/>
    <mergeCell ref="C375:D375"/>
    <mergeCell ref="G377:G378"/>
    <mergeCell ref="G373:G374"/>
    <mergeCell ref="C374:D374"/>
    <mergeCell ref="BN373:BP374"/>
    <mergeCell ref="BL373:BM374"/>
    <mergeCell ref="BJ373:BK374"/>
    <mergeCell ref="BH373:BI374"/>
    <mergeCell ref="BF373:BG374"/>
    <mergeCell ref="R375:S376"/>
    <mergeCell ref="P375:Q376"/>
    <mergeCell ref="N375:O376"/>
    <mergeCell ref="L375:M376"/>
    <mergeCell ref="J375:K376"/>
    <mergeCell ref="H375:I376"/>
    <mergeCell ref="AF375:AG376"/>
    <mergeCell ref="AD375:AE376"/>
    <mergeCell ref="AB375:AC376"/>
    <mergeCell ref="Z375:AA376"/>
    <mergeCell ref="X375:Y376"/>
    <mergeCell ref="T375:U376"/>
    <mergeCell ref="AR375:AS376"/>
    <mergeCell ref="AP375:AQ376"/>
    <mergeCell ref="AN375:AO376"/>
    <mergeCell ref="AL375:AM376"/>
    <mergeCell ref="AJ375:AK376"/>
    <mergeCell ref="B379:B380"/>
    <mergeCell ref="C378:D378"/>
    <mergeCell ref="B375:B376"/>
    <mergeCell ref="B373:B374"/>
    <mergeCell ref="G375:G376"/>
    <mergeCell ref="C376:D376"/>
    <mergeCell ref="BN377:BP378"/>
    <mergeCell ref="BL377:BM378"/>
    <mergeCell ref="BJ377:BK378"/>
    <mergeCell ref="BH377:BI378"/>
    <mergeCell ref="BF377:BG378"/>
    <mergeCell ref="R379:S380"/>
    <mergeCell ref="P379:Q380"/>
    <mergeCell ref="N379:O380"/>
    <mergeCell ref="L379:M380"/>
    <mergeCell ref="J379:K380"/>
    <mergeCell ref="H379:I380"/>
    <mergeCell ref="AF379:AG380"/>
    <mergeCell ref="AD379:AE380"/>
    <mergeCell ref="AB379:AC380"/>
    <mergeCell ref="Z379:AA380"/>
    <mergeCell ref="X379:Y380"/>
    <mergeCell ref="T379:U380"/>
    <mergeCell ref="AR379:AS380"/>
    <mergeCell ref="AP379:AQ380"/>
    <mergeCell ref="AN379:AO380"/>
    <mergeCell ref="AL379:AM380"/>
    <mergeCell ref="AJ379:AK380"/>
    <mergeCell ref="AH379:AI380"/>
    <mergeCell ref="BD379:BE380"/>
    <mergeCell ref="BB379:BC380"/>
    <mergeCell ref="AZ379:BA380"/>
    <mergeCell ref="AX379:AY380"/>
    <mergeCell ref="AV379:AW380"/>
    <mergeCell ref="AT379:AU380"/>
    <mergeCell ref="F377:F378"/>
    <mergeCell ref="E377:E378"/>
    <mergeCell ref="C377:D377"/>
    <mergeCell ref="B377:B378"/>
    <mergeCell ref="G379:G380"/>
    <mergeCell ref="H373:I374"/>
    <mergeCell ref="AF373:AG374"/>
    <mergeCell ref="AD373:AE374"/>
    <mergeCell ref="AB373:AC374"/>
    <mergeCell ref="Z373:AA374"/>
    <mergeCell ref="X373:Y374"/>
    <mergeCell ref="T373:U374"/>
    <mergeCell ref="AR373:AS374"/>
    <mergeCell ref="AP373:AQ374"/>
    <mergeCell ref="AN373:AO374"/>
    <mergeCell ref="AL373:AM374"/>
    <mergeCell ref="AJ373:AK374"/>
    <mergeCell ref="AH373:AI374"/>
    <mergeCell ref="BD373:BE374"/>
    <mergeCell ref="BB373:BC374"/>
    <mergeCell ref="AZ373:BA374"/>
    <mergeCell ref="AX373:AY374"/>
    <mergeCell ref="AV373:AW374"/>
    <mergeCell ref="AT373:AU374"/>
    <mergeCell ref="AH375:AI376"/>
    <mergeCell ref="BD375:BE376"/>
    <mergeCell ref="BB375:BC376"/>
    <mergeCell ref="AZ375:BA376"/>
    <mergeCell ref="AX375:AY376"/>
    <mergeCell ref="BN383:BP384"/>
    <mergeCell ref="BL383:BM384"/>
    <mergeCell ref="BJ383:BK384"/>
    <mergeCell ref="BH383:BI384"/>
    <mergeCell ref="BF383:BG384"/>
    <mergeCell ref="C380:D380"/>
    <mergeCell ref="BN379:BP380"/>
    <mergeCell ref="BL379:BM380"/>
    <mergeCell ref="BJ379:BK380"/>
    <mergeCell ref="BH379:BI380"/>
    <mergeCell ref="BF379:BG380"/>
    <mergeCell ref="R381:S382"/>
    <mergeCell ref="P381:Q382"/>
    <mergeCell ref="N381:O382"/>
    <mergeCell ref="L381:M382"/>
    <mergeCell ref="J381:K382"/>
    <mergeCell ref="H381:I382"/>
    <mergeCell ref="AF381:AG382"/>
    <mergeCell ref="AD381:AE382"/>
    <mergeCell ref="AB381:AC382"/>
    <mergeCell ref="Z381:AA382"/>
    <mergeCell ref="X381:Y382"/>
    <mergeCell ref="T381:U382"/>
    <mergeCell ref="AR381:AS382"/>
    <mergeCell ref="AP381:AQ382"/>
    <mergeCell ref="AN381:AO382"/>
    <mergeCell ref="AL381:AM382"/>
    <mergeCell ref="AJ381:AK382"/>
    <mergeCell ref="AH381:AI382"/>
    <mergeCell ref="BD381:BE382"/>
    <mergeCell ref="BB381:BC382"/>
    <mergeCell ref="AZ381:BA382"/>
    <mergeCell ref="AX381:AY382"/>
    <mergeCell ref="AV381:AW382"/>
    <mergeCell ref="AT381:AU382"/>
    <mergeCell ref="F379:F380"/>
    <mergeCell ref="E379:E380"/>
    <mergeCell ref="C379:D379"/>
    <mergeCell ref="G381:G382"/>
    <mergeCell ref="C382:D382"/>
    <mergeCell ref="BN381:BP382"/>
    <mergeCell ref="BL381:BM382"/>
    <mergeCell ref="BJ381:BK382"/>
    <mergeCell ref="BH381:BI382"/>
    <mergeCell ref="BF381:BG382"/>
    <mergeCell ref="R383:S384"/>
    <mergeCell ref="P383:Q384"/>
    <mergeCell ref="N383:O384"/>
    <mergeCell ref="L383:M384"/>
    <mergeCell ref="J383:K384"/>
    <mergeCell ref="H383:I384"/>
    <mergeCell ref="AF383:AG384"/>
    <mergeCell ref="AD383:AE384"/>
    <mergeCell ref="AB383:AC384"/>
    <mergeCell ref="Z383:AA384"/>
    <mergeCell ref="X383:Y384"/>
    <mergeCell ref="T383:U384"/>
    <mergeCell ref="AR383:AS384"/>
    <mergeCell ref="AP383:AQ384"/>
    <mergeCell ref="AN383:AO384"/>
    <mergeCell ref="AL383:AM384"/>
    <mergeCell ref="AJ383:AK384"/>
    <mergeCell ref="AH383:AI384"/>
    <mergeCell ref="BD383:BE384"/>
    <mergeCell ref="BB383:BC384"/>
    <mergeCell ref="AZ383:BA384"/>
    <mergeCell ref="AX383:AY384"/>
    <mergeCell ref="AV383:AW384"/>
    <mergeCell ref="AT383:AU384"/>
    <mergeCell ref="F381:F382"/>
    <mergeCell ref="E381:E382"/>
    <mergeCell ref="C381:D381"/>
    <mergeCell ref="AF385:AG386"/>
    <mergeCell ref="AD385:AE386"/>
    <mergeCell ref="AB385:AC386"/>
    <mergeCell ref="Z385:AA386"/>
    <mergeCell ref="X385:Y386"/>
    <mergeCell ref="T385:U386"/>
    <mergeCell ref="AR385:AS386"/>
    <mergeCell ref="AP385:AQ386"/>
    <mergeCell ref="AN385:AO386"/>
    <mergeCell ref="AL385:AM386"/>
    <mergeCell ref="AJ385:AK386"/>
    <mergeCell ref="AH385:AI386"/>
    <mergeCell ref="BD385:BE386"/>
    <mergeCell ref="BB385:BC386"/>
    <mergeCell ref="AZ385:BA386"/>
    <mergeCell ref="AX385:AY386"/>
    <mergeCell ref="AV385:AW386"/>
    <mergeCell ref="AT385:AU386"/>
    <mergeCell ref="F383:F384"/>
    <mergeCell ref="E383:E384"/>
    <mergeCell ref="C383:D383"/>
    <mergeCell ref="G385:G386"/>
    <mergeCell ref="B387:B388"/>
    <mergeCell ref="C386:D386"/>
    <mergeCell ref="B383:B384"/>
    <mergeCell ref="B381:B382"/>
    <mergeCell ref="G383:G384"/>
    <mergeCell ref="C384:D384"/>
    <mergeCell ref="BN385:BP386"/>
    <mergeCell ref="BL385:BM386"/>
    <mergeCell ref="BJ385:BK386"/>
    <mergeCell ref="BH385:BI386"/>
    <mergeCell ref="BF385:BG386"/>
    <mergeCell ref="R387:S388"/>
    <mergeCell ref="P387:Q388"/>
    <mergeCell ref="N387:O388"/>
    <mergeCell ref="L387:M388"/>
    <mergeCell ref="J387:K388"/>
    <mergeCell ref="H387:I388"/>
    <mergeCell ref="AF387:AG388"/>
    <mergeCell ref="AD387:AE388"/>
    <mergeCell ref="AB387:AC388"/>
    <mergeCell ref="Z387:AA388"/>
    <mergeCell ref="X387:Y388"/>
    <mergeCell ref="T387:U388"/>
    <mergeCell ref="AR387:AS388"/>
    <mergeCell ref="AP387:AQ388"/>
    <mergeCell ref="AN387:AO388"/>
    <mergeCell ref="AL387:AM388"/>
    <mergeCell ref="AJ387:AK388"/>
    <mergeCell ref="AH387:AI388"/>
    <mergeCell ref="BD387:BE388"/>
    <mergeCell ref="BB387:BC388"/>
    <mergeCell ref="AZ387:BA388"/>
    <mergeCell ref="AX387:AY388"/>
    <mergeCell ref="AV387:AW388"/>
    <mergeCell ref="AT387:AU388"/>
    <mergeCell ref="F385:F386"/>
    <mergeCell ref="E385:E386"/>
    <mergeCell ref="C385:D385"/>
    <mergeCell ref="B385:B386"/>
    <mergeCell ref="G387:G388"/>
    <mergeCell ref="BN391:BP392"/>
    <mergeCell ref="BL391:BM392"/>
    <mergeCell ref="BJ391:BK392"/>
    <mergeCell ref="BH391:BI392"/>
    <mergeCell ref="BF391:BG392"/>
    <mergeCell ref="C388:D388"/>
    <mergeCell ref="BN387:BP388"/>
    <mergeCell ref="BL387:BM388"/>
    <mergeCell ref="BJ387:BK388"/>
    <mergeCell ref="BH387:BI388"/>
    <mergeCell ref="BF387:BG388"/>
    <mergeCell ref="R389:S390"/>
    <mergeCell ref="P389:Q390"/>
    <mergeCell ref="N389:O390"/>
    <mergeCell ref="L389:M390"/>
    <mergeCell ref="J389:K390"/>
    <mergeCell ref="H389:I390"/>
    <mergeCell ref="AF389:AG390"/>
    <mergeCell ref="AD389:AE390"/>
    <mergeCell ref="AB389:AC390"/>
    <mergeCell ref="Z389:AA390"/>
    <mergeCell ref="X389:Y390"/>
    <mergeCell ref="T389:U390"/>
    <mergeCell ref="AR389:AS390"/>
    <mergeCell ref="AP389:AQ390"/>
    <mergeCell ref="AN389:AO390"/>
    <mergeCell ref="AL389:AM390"/>
    <mergeCell ref="AJ389:AK390"/>
    <mergeCell ref="AH389:AI390"/>
    <mergeCell ref="BD389:BE390"/>
    <mergeCell ref="BB389:BC390"/>
    <mergeCell ref="AZ389:BA390"/>
    <mergeCell ref="AX389:AY390"/>
    <mergeCell ref="AV389:AW390"/>
    <mergeCell ref="AT389:AU390"/>
    <mergeCell ref="F387:F388"/>
    <mergeCell ref="E387:E388"/>
    <mergeCell ref="C387:D387"/>
    <mergeCell ref="G389:G390"/>
    <mergeCell ref="C390:D390"/>
    <mergeCell ref="BN389:BP390"/>
    <mergeCell ref="BL389:BM390"/>
    <mergeCell ref="BJ389:BK390"/>
    <mergeCell ref="BH389:BI390"/>
    <mergeCell ref="BF389:BG390"/>
    <mergeCell ref="R391:S392"/>
    <mergeCell ref="P391:Q392"/>
    <mergeCell ref="N391:O392"/>
    <mergeCell ref="L391:M392"/>
    <mergeCell ref="J391:K392"/>
    <mergeCell ref="H391:I392"/>
    <mergeCell ref="AF391:AG392"/>
    <mergeCell ref="AD391:AE392"/>
    <mergeCell ref="AB391:AC392"/>
    <mergeCell ref="Z391:AA392"/>
    <mergeCell ref="X391:Y392"/>
    <mergeCell ref="T391:U392"/>
    <mergeCell ref="AR391:AS392"/>
    <mergeCell ref="AP391:AQ392"/>
    <mergeCell ref="AN391:AO392"/>
    <mergeCell ref="C393:D393"/>
    <mergeCell ref="B393:B394"/>
    <mergeCell ref="G395:G396"/>
    <mergeCell ref="AL391:AM392"/>
    <mergeCell ref="AJ391:AK392"/>
    <mergeCell ref="AH391:AI392"/>
    <mergeCell ref="BD391:BE392"/>
    <mergeCell ref="BB391:BC392"/>
    <mergeCell ref="AZ391:BA392"/>
    <mergeCell ref="AX391:AY392"/>
    <mergeCell ref="AV391:AW392"/>
    <mergeCell ref="AT391:AU392"/>
    <mergeCell ref="F389:F390"/>
    <mergeCell ref="E389:E390"/>
    <mergeCell ref="C389:D389"/>
    <mergeCell ref="AF393:AG394"/>
    <mergeCell ref="AD393:AE394"/>
    <mergeCell ref="AB393:AC394"/>
    <mergeCell ref="Z393:AA394"/>
    <mergeCell ref="X393:Y394"/>
    <mergeCell ref="T393:U394"/>
    <mergeCell ref="AR393:AS394"/>
    <mergeCell ref="AP393:AQ394"/>
    <mergeCell ref="AN393:AO394"/>
    <mergeCell ref="AL393:AM394"/>
    <mergeCell ref="AJ393:AK394"/>
    <mergeCell ref="AH393:AI394"/>
    <mergeCell ref="BD393:BE394"/>
    <mergeCell ref="BB393:BC394"/>
    <mergeCell ref="AZ393:BA394"/>
    <mergeCell ref="AX393:AY394"/>
    <mergeCell ref="AV393:AW394"/>
    <mergeCell ref="AT393:AU394"/>
    <mergeCell ref="F391:F392"/>
    <mergeCell ref="E391:E392"/>
    <mergeCell ref="C391:D391"/>
    <mergeCell ref="G393:G394"/>
    <mergeCell ref="B391:B392"/>
    <mergeCell ref="C396:D396"/>
    <mergeCell ref="B395:B396"/>
    <mergeCell ref="C394:D394"/>
    <mergeCell ref="B389:B390"/>
    <mergeCell ref="G391:G392"/>
    <mergeCell ref="C392:D392"/>
    <mergeCell ref="BN395:BP396"/>
    <mergeCell ref="BL395:BM396"/>
    <mergeCell ref="BJ395:BK396"/>
    <mergeCell ref="BH395:BI396"/>
    <mergeCell ref="BF395:BG396"/>
    <mergeCell ref="R397:S398"/>
    <mergeCell ref="P397:Q398"/>
    <mergeCell ref="N397:O398"/>
    <mergeCell ref="L397:M398"/>
    <mergeCell ref="J397:K398"/>
    <mergeCell ref="H397:I398"/>
    <mergeCell ref="AF397:AG398"/>
    <mergeCell ref="AD397:AE398"/>
    <mergeCell ref="AB397:AC398"/>
    <mergeCell ref="Z397:AA398"/>
    <mergeCell ref="X397:Y398"/>
    <mergeCell ref="T397:U398"/>
    <mergeCell ref="AR397:AS398"/>
    <mergeCell ref="AP397:AQ398"/>
    <mergeCell ref="AN397:AO398"/>
    <mergeCell ref="AL397:AM398"/>
    <mergeCell ref="AJ397:AK398"/>
    <mergeCell ref="AH397:AI398"/>
    <mergeCell ref="BD397:BE398"/>
    <mergeCell ref="BB397:BC398"/>
    <mergeCell ref="AZ397:BA398"/>
    <mergeCell ref="AX397:AY398"/>
    <mergeCell ref="AV397:AW398"/>
    <mergeCell ref="AT397:AU398"/>
    <mergeCell ref="F395:F396"/>
    <mergeCell ref="E395:E396"/>
    <mergeCell ref="C395:D395"/>
    <mergeCell ref="G397:G398"/>
    <mergeCell ref="V395:W396"/>
    <mergeCell ref="AX395:AY396"/>
    <mergeCell ref="AV395:AW396"/>
    <mergeCell ref="AT395:AU396"/>
    <mergeCell ref="BN393:BP394"/>
    <mergeCell ref="BL393:BM394"/>
    <mergeCell ref="BJ393:BK394"/>
    <mergeCell ref="BH393:BI394"/>
    <mergeCell ref="BF393:BG394"/>
    <mergeCell ref="R395:S396"/>
    <mergeCell ref="P395:Q396"/>
    <mergeCell ref="N395:O396"/>
    <mergeCell ref="L395:M396"/>
    <mergeCell ref="J395:K396"/>
    <mergeCell ref="H395:I396"/>
    <mergeCell ref="AF395:AG396"/>
    <mergeCell ref="AD395:AE396"/>
    <mergeCell ref="AB395:AC396"/>
    <mergeCell ref="Z395:AA396"/>
    <mergeCell ref="X395:Y396"/>
    <mergeCell ref="T395:U396"/>
    <mergeCell ref="AR395:AS396"/>
    <mergeCell ref="AP395:AQ396"/>
    <mergeCell ref="AN395:AO396"/>
    <mergeCell ref="AL395:AM396"/>
    <mergeCell ref="AJ395:AK396"/>
    <mergeCell ref="AH395:AI396"/>
    <mergeCell ref="BD395:BE396"/>
    <mergeCell ref="BB395:BC396"/>
    <mergeCell ref="AZ395:BA396"/>
    <mergeCell ref="F399:F400"/>
    <mergeCell ref="E399:E400"/>
    <mergeCell ref="C399:D399"/>
    <mergeCell ref="G401:G402"/>
    <mergeCell ref="B399:B400"/>
    <mergeCell ref="C398:D398"/>
    <mergeCell ref="BN397:BP398"/>
    <mergeCell ref="BL397:BM398"/>
    <mergeCell ref="BJ397:BK398"/>
    <mergeCell ref="BH397:BI398"/>
    <mergeCell ref="BF397:BG398"/>
    <mergeCell ref="R399:S400"/>
    <mergeCell ref="P399:Q400"/>
    <mergeCell ref="N399:O400"/>
    <mergeCell ref="L399:M400"/>
    <mergeCell ref="J399:K400"/>
    <mergeCell ref="H399:I400"/>
    <mergeCell ref="AF399:AG400"/>
    <mergeCell ref="AD399:AE400"/>
    <mergeCell ref="AB399:AC400"/>
    <mergeCell ref="Z399:AA400"/>
    <mergeCell ref="X399:Y400"/>
    <mergeCell ref="T399:U400"/>
    <mergeCell ref="AR399:AS400"/>
    <mergeCell ref="AP399:AQ400"/>
    <mergeCell ref="AN399:AO400"/>
    <mergeCell ref="AL399:AM400"/>
    <mergeCell ref="AJ399:AK400"/>
    <mergeCell ref="AH399:AI400"/>
    <mergeCell ref="BD399:BE400"/>
    <mergeCell ref="BB399:BC400"/>
    <mergeCell ref="AZ399:BA400"/>
    <mergeCell ref="AX399:AY400"/>
    <mergeCell ref="AV399:AW400"/>
    <mergeCell ref="AT399:AU400"/>
    <mergeCell ref="F397:F398"/>
    <mergeCell ref="E397:E398"/>
    <mergeCell ref="C397:D397"/>
    <mergeCell ref="AF403:AG404"/>
    <mergeCell ref="AD403:AE404"/>
    <mergeCell ref="AB403:AC404"/>
    <mergeCell ref="Z403:AA404"/>
    <mergeCell ref="X403:Y404"/>
    <mergeCell ref="T403:U404"/>
    <mergeCell ref="AR403:AS404"/>
    <mergeCell ref="AP403:AQ404"/>
    <mergeCell ref="AN403:AO404"/>
    <mergeCell ref="AL403:AM404"/>
    <mergeCell ref="B397:B398"/>
    <mergeCell ref="G399:G400"/>
    <mergeCell ref="C400:D400"/>
    <mergeCell ref="BN399:BP400"/>
    <mergeCell ref="BL399:BM400"/>
    <mergeCell ref="BJ399:BK400"/>
    <mergeCell ref="BH399:BI400"/>
    <mergeCell ref="BF399:BG400"/>
    <mergeCell ref="V397:W398"/>
    <mergeCell ref="V399:W400"/>
    <mergeCell ref="AJ403:AK404"/>
    <mergeCell ref="AH403:AI404"/>
    <mergeCell ref="BD403:BE404"/>
    <mergeCell ref="BB403:BC404"/>
    <mergeCell ref="AZ403:BA404"/>
    <mergeCell ref="AX403:AY404"/>
    <mergeCell ref="AV403:AW404"/>
    <mergeCell ref="AT403:AU404"/>
    <mergeCell ref="F401:F402"/>
    <mergeCell ref="E401:E402"/>
    <mergeCell ref="C401:D401"/>
    <mergeCell ref="B401:B402"/>
    <mergeCell ref="G403:G404"/>
    <mergeCell ref="R401:S402"/>
    <mergeCell ref="P401:Q402"/>
    <mergeCell ref="N401:O402"/>
    <mergeCell ref="L401:M402"/>
    <mergeCell ref="J401:K402"/>
    <mergeCell ref="H401:I402"/>
    <mergeCell ref="AF401:AG402"/>
    <mergeCell ref="AD401:AE402"/>
    <mergeCell ref="AB401:AC402"/>
    <mergeCell ref="Z401:AA402"/>
    <mergeCell ref="X401:Y402"/>
    <mergeCell ref="T401:U402"/>
    <mergeCell ref="AR401:AS402"/>
    <mergeCell ref="AP401:AQ402"/>
    <mergeCell ref="AN401:AO402"/>
    <mergeCell ref="AL401:AM402"/>
    <mergeCell ref="AJ401:AK402"/>
    <mergeCell ref="AH401:AI402"/>
    <mergeCell ref="BD401:BE402"/>
    <mergeCell ref="BB401:BC402"/>
    <mergeCell ref="AZ401:BA402"/>
    <mergeCell ref="AX401:AY402"/>
    <mergeCell ref="AV401:AW402"/>
    <mergeCell ref="AT401:AU402"/>
    <mergeCell ref="V401:W402"/>
    <mergeCell ref="V403:W404"/>
    <mergeCell ref="C304:D305"/>
    <mergeCell ref="T305:U305"/>
    <mergeCell ref="AZ305:BA305"/>
    <mergeCell ref="AX305:AY305"/>
    <mergeCell ref="L308:M309"/>
    <mergeCell ref="J308:K309"/>
    <mergeCell ref="H308:I309"/>
    <mergeCell ref="AF308:AG309"/>
    <mergeCell ref="AD308:AE309"/>
    <mergeCell ref="AB308:AC309"/>
    <mergeCell ref="B405:C406"/>
    <mergeCell ref="C404:D404"/>
    <mergeCell ref="BN403:BP404"/>
    <mergeCell ref="BL403:BM404"/>
    <mergeCell ref="BJ403:BK404"/>
    <mergeCell ref="BH403:BI404"/>
    <mergeCell ref="BF403:BG404"/>
    <mergeCell ref="X405:Y406"/>
    <mergeCell ref="AZ310:BA311"/>
    <mergeCell ref="AX310:AY311"/>
    <mergeCell ref="T405:U406"/>
    <mergeCell ref="R405:S406"/>
    <mergeCell ref="P405:Q406"/>
    <mergeCell ref="N405:O406"/>
    <mergeCell ref="L405:M406"/>
    <mergeCell ref="AJ405:AK406"/>
    <mergeCell ref="AH405:AI406"/>
    <mergeCell ref="AF405:AG406"/>
    <mergeCell ref="AD405:AE406"/>
    <mergeCell ref="AB405:AC406"/>
    <mergeCell ref="Z405:AA406"/>
    <mergeCell ref="AV405:AW406"/>
    <mergeCell ref="AT405:AU406"/>
    <mergeCell ref="AR405:AS406"/>
    <mergeCell ref="AP405:AQ406"/>
    <mergeCell ref="AN405:AO406"/>
    <mergeCell ref="AL405:AM406"/>
    <mergeCell ref="AX306:AY307"/>
    <mergeCell ref="AV306:AW307"/>
    <mergeCell ref="AT306:AU307"/>
    <mergeCell ref="B308:B309"/>
    <mergeCell ref="C307:D307"/>
    <mergeCell ref="BN306:BP307"/>
    <mergeCell ref="BL306:BM307"/>
    <mergeCell ref="BJ306:BK307"/>
    <mergeCell ref="BH306:BI307"/>
    <mergeCell ref="BF306:BG307"/>
    <mergeCell ref="AX405:AY406"/>
    <mergeCell ref="F403:F404"/>
    <mergeCell ref="E403:E404"/>
    <mergeCell ref="C403:D403"/>
    <mergeCell ref="B403:B404"/>
    <mergeCell ref="C402:D402"/>
    <mergeCell ref="BN401:BP402"/>
    <mergeCell ref="BL401:BM402"/>
    <mergeCell ref="BJ401:BK402"/>
    <mergeCell ref="BH401:BI402"/>
    <mergeCell ref="BF401:BG402"/>
    <mergeCell ref="R403:S404"/>
    <mergeCell ref="P403:Q404"/>
    <mergeCell ref="N403:O404"/>
    <mergeCell ref="L403:M404"/>
    <mergeCell ref="J403:K404"/>
    <mergeCell ref="H403:I404"/>
    <mergeCell ref="AJ304:AO304"/>
    <mergeCell ref="AV305:AW305"/>
    <mergeCell ref="AT305:AU305"/>
    <mergeCell ref="R305:S305"/>
    <mergeCell ref="P305:Q305"/>
    <mergeCell ref="AH305:AI305"/>
    <mergeCell ref="AF305:AG305"/>
    <mergeCell ref="AD305:AE305"/>
    <mergeCell ref="Z304:AA305"/>
    <mergeCell ref="X304:Y305"/>
    <mergeCell ref="P304:U304"/>
    <mergeCell ref="AD304:AI304"/>
    <mergeCell ref="AB304:AC305"/>
    <mergeCell ref="AR305:AS305"/>
    <mergeCell ref="AP305:AQ305"/>
    <mergeCell ref="AN305:AO305"/>
    <mergeCell ref="AL305:AM305"/>
    <mergeCell ref="AJ305:AK305"/>
    <mergeCell ref="BL305:BM305"/>
    <mergeCell ref="BJ305:BK305"/>
    <mergeCell ref="BH305:BI305"/>
    <mergeCell ref="BF305:BG305"/>
    <mergeCell ref="BD305:BE305"/>
    <mergeCell ref="BB305:BC305"/>
    <mergeCell ref="T306:U307"/>
    <mergeCell ref="AR306:AS307"/>
    <mergeCell ref="AP306:AQ307"/>
    <mergeCell ref="AN306:AO307"/>
    <mergeCell ref="H304:I305"/>
    <mergeCell ref="J314:K315"/>
    <mergeCell ref="F306:F307"/>
    <mergeCell ref="P306:Q307"/>
    <mergeCell ref="N306:O307"/>
    <mergeCell ref="L306:M307"/>
    <mergeCell ref="J306:K307"/>
    <mergeCell ref="R310:S311"/>
    <mergeCell ref="P310:Q311"/>
    <mergeCell ref="N310:O311"/>
    <mergeCell ref="L310:M311"/>
    <mergeCell ref="J310:K311"/>
    <mergeCell ref="H310:I311"/>
    <mergeCell ref="AF310:AG311"/>
    <mergeCell ref="AD310:AE311"/>
    <mergeCell ref="AB310:AC311"/>
    <mergeCell ref="Z310:AA311"/>
    <mergeCell ref="X310:Y311"/>
    <mergeCell ref="T310:U311"/>
    <mergeCell ref="AR310:AS311"/>
    <mergeCell ref="AP310:AQ311"/>
    <mergeCell ref="AN310:AO311"/>
    <mergeCell ref="AL310:AM311"/>
    <mergeCell ref="AJ310:AK311"/>
    <mergeCell ref="AH310:AI311"/>
    <mergeCell ref="BD310:BE311"/>
    <mergeCell ref="BB310:BC311"/>
    <mergeCell ref="AV310:AW311"/>
    <mergeCell ref="AT310:AU311"/>
    <mergeCell ref="F312:F313"/>
    <mergeCell ref="AT308:AU309"/>
    <mergeCell ref="F308:F309"/>
    <mergeCell ref="E306:E307"/>
    <mergeCell ref="C306:D306"/>
    <mergeCell ref="B407:C407"/>
    <mergeCell ref="BN405:BP406"/>
    <mergeCell ref="BL405:BM406"/>
    <mergeCell ref="B312:B313"/>
    <mergeCell ref="C311:D311"/>
    <mergeCell ref="BN310:BP311"/>
    <mergeCell ref="BL310:BM311"/>
    <mergeCell ref="BJ310:BK311"/>
    <mergeCell ref="BH310:BI311"/>
    <mergeCell ref="BJ405:BK406"/>
    <mergeCell ref="BH405:BI406"/>
    <mergeCell ref="BF405:BG406"/>
    <mergeCell ref="BD405:BE406"/>
    <mergeCell ref="BB405:BC406"/>
    <mergeCell ref="AZ405:BA406"/>
    <mergeCell ref="BF310:BG311"/>
    <mergeCell ref="R312:S313"/>
    <mergeCell ref="P312:Q313"/>
    <mergeCell ref="N312:O313"/>
    <mergeCell ref="L312:M313"/>
    <mergeCell ref="J312:K313"/>
    <mergeCell ref="H312:I313"/>
    <mergeCell ref="AF312:AG313"/>
    <mergeCell ref="AD312:AE313"/>
    <mergeCell ref="AB312:AC313"/>
    <mergeCell ref="Z312:AA313"/>
    <mergeCell ref="X312:Y313"/>
    <mergeCell ref="T312:U313"/>
    <mergeCell ref="AR312:AS313"/>
    <mergeCell ref="AP312:AQ313"/>
    <mergeCell ref="AN312:AO313"/>
    <mergeCell ref="AL312:AM313"/>
    <mergeCell ref="AJ312:AK313"/>
    <mergeCell ref="B306:B307"/>
    <mergeCell ref="R306:S307"/>
    <mergeCell ref="H306:I307"/>
    <mergeCell ref="AF306:AG307"/>
    <mergeCell ref="AD306:AE307"/>
    <mergeCell ref="AB306:AC307"/>
    <mergeCell ref="Z306:AA307"/>
    <mergeCell ref="AL306:AM307"/>
    <mergeCell ref="AJ306:AK307"/>
    <mergeCell ref="AH306:AI307"/>
    <mergeCell ref="BD306:BE307"/>
    <mergeCell ref="BB306:BC307"/>
    <mergeCell ref="AZ306:BA307"/>
    <mergeCell ref="C309:D309"/>
    <mergeCell ref="BN308:BP309"/>
    <mergeCell ref="BL308:BM309"/>
    <mergeCell ref="BJ308:BK309"/>
    <mergeCell ref="BH308:BI309"/>
    <mergeCell ref="BF308:BG309"/>
    <mergeCell ref="G306:G307"/>
    <mergeCell ref="H314:I315"/>
    <mergeCell ref="AF314:AG315"/>
    <mergeCell ref="AD314:AE315"/>
    <mergeCell ref="AB314:AC315"/>
    <mergeCell ref="BN312:BP313"/>
    <mergeCell ref="BL312:BM313"/>
    <mergeCell ref="BJ312:BK313"/>
    <mergeCell ref="BH312:BI313"/>
    <mergeCell ref="BF312:BG313"/>
    <mergeCell ref="E308:E309"/>
    <mergeCell ref="C308:D308"/>
    <mergeCell ref="R308:S309"/>
    <mergeCell ref="P308:Q309"/>
    <mergeCell ref="N308:O309"/>
    <mergeCell ref="BF314:BG315"/>
    <mergeCell ref="R316:S317"/>
    <mergeCell ref="P316:Q317"/>
    <mergeCell ref="N316:O317"/>
    <mergeCell ref="L316:M317"/>
    <mergeCell ref="J316:K317"/>
    <mergeCell ref="H316:I317"/>
    <mergeCell ref="AF316:AG317"/>
    <mergeCell ref="AD316:AE317"/>
    <mergeCell ref="AB316:AC317"/>
    <mergeCell ref="Z316:AA317"/>
    <mergeCell ref="X316:Y317"/>
    <mergeCell ref="T316:U317"/>
    <mergeCell ref="AR316:AS317"/>
    <mergeCell ref="AP316:AQ317"/>
    <mergeCell ref="AN316:AO317"/>
    <mergeCell ref="AL316:AM317"/>
    <mergeCell ref="AJ316:AK317"/>
    <mergeCell ref="AH316:AI317"/>
    <mergeCell ref="BD316:BE317"/>
    <mergeCell ref="BB316:BC317"/>
    <mergeCell ref="AZ316:BA317"/>
    <mergeCell ref="AX316:AY317"/>
    <mergeCell ref="AV316:AW317"/>
    <mergeCell ref="AT316:AU317"/>
    <mergeCell ref="F314:F315"/>
    <mergeCell ref="E314:E315"/>
    <mergeCell ref="C314:D314"/>
    <mergeCell ref="B314:B315"/>
    <mergeCell ref="C317:D317"/>
    <mergeCell ref="BD312:BE313"/>
    <mergeCell ref="BB312:BC313"/>
    <mergeCell ref="AZ312:BA313"/>
    <mergeCell ref="AX312:AY313"/>
    <mergeCell ref="AV312:AW313"/>
    <mergeCell ref="AT312:AU313"/>
    <mergeCell ref="F310:F311"/>
    <mergeCell ref="E310:E311"/>
    <mergeCell ref="C310:D310"/>
    <mergeCell ref="B310:B311"/>
    <mergeCell ref="C313:D313"/>
    <mergeCell ref="Z314:AA315"/>
    <mergeCell ref="X314:Y315"/>
    <mergeCell ref="T314:U315"/>
    <mergeCell ref="AR314:AS315"/>
    <mergeCell ref="AP314:AQ315"/>
    <mergeCell ref="AN314:AO315"/>
    <mergeCell ref="AL314:AM315"/>
    <mergeCell ref="AJ314:AK315"/>
    <mergeCell ref="AH314:AI315"/>
    <mergeCell ref="BD314:BE315"/>
    <mergeCell ref="BB314:BC315"/>
    <mergeCell ref="AZ314:BA315"/>
    <mergeCell ref="AX314:AY315"/>
    <mergeCell ref="AV314:AW315"/>
    <mergeCell ref="AT314:AU315"/>
    <mergeCell ref="B316:B317"/>
    <mergeCell ref="C315:D315"/>
    <mergeCell ref="G314:G315"/>
    <mergeCell ref="BN316:BP317"/>
    <mergeCell ref="BL316:BM317"/>
    <mergeCell ref="BJ316:BK317"/>
    <mergeCell ref="BH316:BI317"/>
    <mergeCell ref="BF316:BG317"/>
    <mergeCell ref="E312:E313"/>
    <mergeCell ref="C312:D312"/>
    <mergeCell ref="BH314:BI315"/>
    <mergeCell ref="H318:I319"/>
    <mergeCell ref="AF318:AG319"/>
    <mergeCell ref="AD318:AE319"/>
    <mergeCell ref="AB318:AC319"/>
    <mergeCell ref="Z318:AA319"/>
    <mergeCell ref="X318:Y319"/>
    <mergeCell ref="T318:U319"/>
    <mergeCell ref="AR318:AS319"/>
    <mergeCell ref="AP318:AQ319"/>
    <mergeCell ref="AN318:AO319"/>
    <mergeCell ref="AL318:AM319"/>
    <mergeCell ref="AJ318:AK319"/>
    <mergeCell ref="AH318:AI319"/>
    <mergeCell ref="BD318:BE319"/>
    <mergeCell ref="BB318:BC319"/>
    <mergeCell ref="AZ318:BA319"/>
    <mergeCell ref="AX318:AY319"/>
    <mergeCell ref="AV318:AW319"/>
    <mergeCell ref="AT318:AU319"/>
    <mergeCell ref="F316:F317"/>
    <mergeCell ref="E316:E317"/>
    <mergeCell ref="C316:D316"/>
    <mergeCell ref="B320:B321"/>
    <mergeCell ref="C319:D319"/>
    <mergeCell ref="BN318:BP319"/>
    <mergeCell ref="BL318:BM319"/>
    <mergeCell ref="BJ318:BK319"/>
    <mergeCell ref="BH318:BI319"/>
    <mergeCell ref="BF318:BG319"/>
    <mergeCell ref="R320:S321"/>
    <mergeCell ref="P320:Q321"/>
    <mergeCell ref="N320:O321"/>
    <mergeCell ref="L320:M321"/>
    <mergeCell ref="J320:K321"/>
    <mergeCell ref="H320:I321"/>
    <mergeCell ref="AF320:AG321"/>
    <mergeCell ref="AD320:AE321"/>
    <mergeCell ref="AB320:AC321"/>
    <mergeCell ref="Z320:AA321"/>
    <mergeCell ref="X320:Y321"/>
    <mergeCell ref="T320:U321"/>
    <mergeCell ref="AR320:AS321"/>
    <mergeCell ref="AP320:AQ321"/>
    <mergeCell ref="AN320:AO321"/>
    <mergeCell ref="AL320:AM321"/>
    <mergeCell ref="AJ320:AK321"/>
    <mergeCell ref="AH320:AI321"/>
    <mergeCell ref="BD320:BE321"/>
    <mergeCell ref="BB320:BC321"/>
    <mergeCell ref="AZ320:BA321"/>
    <mergeCell ref="AX320:AY321"/>
    <mergeCell ref="AV320:AW321"/>
    <mergeCell ref="AT320:AU321"/>
    <mergeCell ref="F318:F319"/>
    <mergeCell ref="E318:E319"/>
    <mergeCell ref="C318:D318"/>
    <mergeCell ref="B318:B319"/>
    <mergeCell ref="C321:D321"/>
    <mergeCell ref="BN320:BP321"/>
    <mergeCell ref="BL320:BM321"/>
    <mergeCell ref="BJ320:BK321"/>
    <mergeCell ref="BH320:BI321"/>
    <mergeCell ref="BF320:BG321"/>
    <mergeCell ref="R322:S323"/>
    <mergeCell ref="P322:Q323"/>
    <mergeCell ref="N322:O323"/>
    <mergeCell ref="L322:M323"/>
    <mergeCell ref="J322:K323"/>
    <mergeCell ref="H322:I323"/>
    <mergeCell ref="AF322:AG323"/>
    <mergeCell ref="AD322:AE323"/>
    <mergeCell ref="AB322:AC323"/>
    <mergeCell ref="Z322:AA323"/>
    <mergeCell ref="X322:Y323"/>
    <mergeCell ref="T322:U323"/>
    <mergeCell ref="AR322:AS323"/>
    <mergeCell ref="AP322:AQ323"/>
    <mergeCell ref="AN322:AO323"/>
    <mergeCell ref="AL322:AM323"/>
    <mergeCell ref="AJ322:AK323"/>
    <mergeCell ref="AH322:AI323"/>
    <mergeCell ref="BD322:BE323"/>
    <mergeCell ref="BB322:BC323"/>
    <mergeCell ref="AZ322:BA323"/>
    <mergeCell ref="AX322:AY323"/>
    <mergeCell ref="AV322:AW323"/>
    <mergeCell ref="AT322:AU323"/>
    <mergeCell ref="F320:F321"/>
    <mergeCell ref="E320:E321"/>
    <mergeCell ref="C320:D320"/>
    <mergeCell ref="B324:B325"/>
    <mergeCell ref="C323:D323"/>
    <mergeCell ref="BN322:BP323"/>
    <mergeCell ref="BL322:BM323"/>
    <mergeCell ref="BJ322:BK323"/>
    <mergeCell ref="BH322:BI323"/>
    <mergeCell ref="BF322:BG323"/>
    <mergeCell ref="R324:S325"/>
    <mergeCell ref="P324:Q325"/>
    <mergeCell ref="N324:O325"/>
    <mergeCell ref="L324:M325"/>
    <mergeCell ref="J324:K325"/>
    <mergeCell ref="H324:I325"/>
    <mergeCell ref="AF324:AG325"/>
    <mergeCell ref="AD324:AE325"/>
    <mergeCell ref="AB324:AC325"/>
    <mergeCell ref="Z324:AA325"/>
    <mergeCell ref="X324:Y325"/>
    <mergeCell ref="T324:U325"/>
    <mergeCell ref="AR324:AS325"/>
    <mergeCell ref="AP324:AQ325"/>
    <mergeCell ref="AN324:AO325"/>
    <mergeCell ref="AL324:AM325"/>
    <mergeCell ref="AJ324:AK325"/>
    <mergeCell ref="AH324:AI325"/>
    <mergeCell ref="BD324:BE325"/>
    <mergeCell ref="BB324:BC325"/>
    <mergeCell ref="AZ324:BA325"/>
    <mergeCell ref="AX324:AY325"/>
    <mergeCell ref="AV324:AW325"/>
    <mergeCell ref="AT324:AU325"/>
    <mergeCell ref="F322:F323"/>
    <mergeCell ref="E322:E323"/>
    <mergeCell ref="C322:D322"/>
    <mergeCell ref="B322:B323"/>
    <mergeCell ref="C325:D325"/>
    <mergeCell ref="BN324:BP325"/>
    <mergeCell ref="BL324:BM325"/>
    <mergeCell ref="BJ324:BK325"/>
    <mergeCell ref="BH324:BI325"/>
    <mergeCell ref="BF324:BG325"/>
    <mergeCell ref="AL326:AM327"/>
    <mergeCell ref="AJ326:AK327"/>
    <mergeCell ref="AH326:AI327"/>
    <mergeCell ref="BD326:BE327"/>
    <mergeCell ref="BB326:BC327"/>
    <mergeCell ref="AZ326:BA327"/>
    <mergeCell ref="AX326:AY327"/>
    <mergeCell ref="AV326:AW327"/>
    <mergeCell ref="AT326:AU327"/>
    <mergeCell ref="F324:F325"/>
    <mergeCell ref="E324:E325"/>
    <mergeCell ref="C324:D324"/>
    <mergeCell ref="B328:B329"/>
    <mergeCell ref="C327:D327"/>
    <mergeCell ref="BN326:BP327"/>
    <mergeCell ref="BL326:BM327"/>
    <mergeCell ref="BJ326:BK327"/>
    <mergeCell ref="BH326:BI327"/>
    <mergeCell ref="BF326:BG327"/>
    <mergeCell ref="R328:S329"/>
    <mergeCell ref="P328:Q329"/>
    <mergeCell ref="N328:O329"/>
    <mergeCell ref="L328:M329"/>
    <mergeCell ref="J328:K329"/>
    <mergeCell ref="H328:I329"/>
    <mergeCell ref="AF328:AG329"/>
    <mergeCell ref="AD328:AE329"/>
    <mergeCell ref="AB328:AC329"/>
    <mergeCell ref="Z328:AA329"/>
    <mergeCell ref="X328:Y329"/>
    <mergeCell ref="T328:U329"/>
    <mergeCell ref="AR328:AS329"/>
    <mergeCell ref="AP328:AQ329"/>
    <mergeCell ref="AN328:AO329"/>
    <mergeCell ref="AL328:AM329"/>
    <mergeCell ref="AJ328:AK329"/>
    <mergeCell ref="AH328:AI329"/>
    <mergeCell ref="BD328:BE329"/>
    <mergeCell ref="BB328:BC329"/>
    <mergeCell ref="AZ328:BA329"/>
    <mergeCell ref="AX328:AY329"/>
    <mergeCell ref="AV328:AW329"/>
    <mergeCell ref="AT328:AU329"/>
    <mergeCell ref="F326:F327"/>
    <mergeCell ref="E326:E327"/>
    <mergeCell ref="C326:D326"/>
    <mergeCell ref="B326:B327"/>
    <mergeCell ref="C329:D329"/>
    <mergeCell ref="BN328:BP329"/>
    <mergeCell ref="G326:G327"/>
    <mergeCell ref="BL328:BM329"/>
    <mergeCell ref="BJ328:BK329"/>
    <mergeCell ref="BH328:BI329"/>
    <mergeCell ref="BF328:BG329"/>
    <mergeCell ref="R330:S331"/>
    <mergeCell ref="P330:Q331"/>
    <mergeCell ref="N330:O331"/>
    <mergeCell ref="L330:M331"/>
    <mergeCell ref="J330:K331"/>
    <mergeCell ref="H330:I331"/>
    <mergeCell ref="AF330:AG331"/>
    <mergeCell ref="AD330:AE331"/>
    <mergeCell ref="AB330:AC331"/>
    <mergeCell ref="Z330:AA331"/>
    <mergeCell ref="X330:Y331"/>
    <mergeCell ref="T330:U331"/>
    <mergeCell ref="AR330:AS331"/>
    <mergeCell ref="AP330:AQ331"/>
    <mergeCell ref="AN330:AO331"/>
    <mergeCell ref="AL330:AM331"/>
    <mergeCell ref="AJ330:AK331"/>
    <mergeCell ref="AH330:AI331"/>
    <mergeCell ref="BD330:BE331"/>
    <mergeCell ref="BB330:BC331"/>
    <mergeCell ref="AZ330:BA331"/>
    <mergeCell ref="AX330:AY331"/>
    <mergeCell ref="AV330:AW331"/>
    <mergeCell ref="AT330:AU331"/>
    <mergeCell ref="F328:F329"/>
    <mergeCell ref="E328:E329"/>
    <mergeCell ref="C328:D328"/>
    <mergeCell ref="B332:B333"/>
    <mergeCell ref="C331:D331"/>
    <mergeCell ref="BN330:BP331"/>
    <mergeCell ref="BL330:BM331"/>
    <mergeCell ref="BJ330:BK331"/>
    <mergeCell ref="BH330:BI331"/>
    <mergeCell ref="BF330:BG331"/>
    <mergeCell ref="R332:S333"/>
    <mergeCell ref="P332:Q333"/>
    <mergeCell ref="N332:O333"/>
    <mergeCell ref="L332:M333"/>
    <mergeCell ref="J332:K333"/>
    <mergeCell ref="H332:I333"/>
    <mergeCell ref="AF332:AG333"/>
    <mergeCell ref="AD332:AE333"/>
    <mergeCell ref="AB332:AC333"/>
    <mergeCell ref="Z332:AA333"/>
    <mergeCell ref="X332:Y333"/>
    <mergeCell ref="T332:U333"/>
    <mergeCell ref="AR332:AS333"/>
    <mergeCell ref="AP332:AQ333"/>
    <mergeCell ref="AN332:AO333"/>
    <mergeCell ref="AL332:AM333"/>
    <mergeCell ref="AJ332:AK333"/>
    <mergeCell ref="AH332:AI333"/>
    <mergeCell ref="BD332:BE333"/>
    <mergeCell ref="BB332:BC333"/>
    <mergeCell ref="AZ332:BA333"/>
    <mergeCell ref="AX332:AY333"/>
    <mergeCell ref="AV332:AW333"/>
    <mergeCell ref="AT332:AU333"/>
    <mergeCell ref="F330:F331"/>
    <mergeCell ref="E330:E331"/>
    <mergeCell ref="C330:D330"/>
    <mergeCell ref="B330:B331"/>
    <mergeCell ref="C333:D333"/>
    <mergeCell ref="BN332:BP333"/>
    <mergeCell ref="BL332:BM333"/>
    <mergeCell ref="BJ332:BK333"/>
    <mergeCell ref="BH332:BI333"/>
    <mergeCell ref="BF332:BG333"/>
    <mergeCell ref="C332:D332"/>
    <mergeCell ref="B336:B337"/>
    <mergeCell ref="C335:D335"/>
    <mergeCell ref="BN334:BP335"/>
    <mergeCell ref="BL334:BM335"/>
    <mergeCell ref="BJ334:BK335"/>
    <mergeCell ref="BH334:BI335"/>
    <mergeCell ref="BF334:BG335"/>
    <mergeCell ref="R336:S337"/>
    <mergeCell ref="P336:Q337"/>
    <mergeCell ref="N336:O337"/>
    <mergeCell ref="L336:M337"/>
    <mergeCell ref="J336:K337"/>
    <mergeCell ref="H336:I337"/>
    <mergeCell ref="AF336:AG337"/>
    <mergeCell ref="AD336:AE337"/>
    <mergeCell ref="AB336:AC337"/>
    <mergeCell ref="Z336:AA337"/>
    <mergeCell ref="X336:Y337"/>
    <mergeCell ref="T336:U337"/>
    <mergeCell ref="AR336:AS337"/>
    <mergeCell ref="AP336:AQ337"/>
    <mergeCell ref="AN336:AO337"/>
    <mergeCell ref="AL336:AM337"/>
    <mergeCell ref="AJ336:AK337"/>
    <mergeCell ref="AH336:AI337"/>
    <mergeCell ref="BD336:BE337"/>
    <mergeCell ref="BB336:BC337"/>
    <mergeCell ref="AZ336:BA337"/>
    <mergeCell ref="AX336:AY337"/>
    <mergeCell ref="AV336:AW337"/>
    <mergeCell ref="AT336:AU337"/>
    <mergeCell ref="F334:F335"/>
    <mergeCell ref="E334:E335"/>
    <mergeCell ref="C334:D334"/>
    <mergeCell ref="B334:B335"/>
    <mergeCell ref="C337:D337"/>
    <mergeCell ref="BN336:BP337"/>
    <mergeCell ref="C341:D341"/>
    <mergeCell ref="BN340:BP341"/>
    <mergeCell ref="BL340:BM341"/>
    <mergeCell ref="BJ340:BK341"/>
    <mergeCell ref="BH340:BI341"/>
    <mergeCell ref="BF340:BG341"/>
    <mergeCell ref="R334:S335"/>
    <mergeCell ref="P334:Q335"/>
    <mergeCell ref="N334:O335"/>
    <mergeCell ref="L334:M335"/>
    <mergeCell ref="J334:K335"/>
    <mergeCell ref="H334:I335"/>
    <mergeCell ref="AF334:AG335"/>
    <mergeCell ref="AD334:AE335"/>
    <mergeCell ref="AB334:AC335"/>
    <mergeCell ref="Z334:AA335"/>
    <mergeCell ref="X334:Y335"/>
    <mergeCell ref="T334:U335"/>
    <mergeCell ref="AR334:AS335"/>
    <mergeCell ref="AP334:AQ335"/>
    <mergeCell ref="AN334:AO335"/>
    <mergeCell ref="AL334:AM335"/>
    <mergeCell ref="AJ334:AK335"/>
    <mergeCell ref="AH334:AI335"/>
    <mergeCell ref="BD334:BE335"/>
    <mergeCell ref="BB334:BC335"/>
    <mergeCell ref="AZ334:BA335"/>
    <mergeCell ref="AX334:AY335"/>
    <mergeCell ref="AV334:AW335"/>
    <mergeCell ref="AT334:AU335"/>
    <mergeCell ref="AN338:AO339"/>
    <mergeCell ref="AL338:AM339"/>
    <mergeCell ref="AJ338:AK339"/>
    <mergeCell ref="AH338:AI339"/>
    <mergeCell ref="BD338:BE339"/>
    <mergeCell ref="BB338:BC339"/>
    <mergeCell ref="AZ338:BA339"/>
    <mergeCell ref="AX338:AY339"/>
    <mergeCell ref="AV338:AW339"/>
    <mergeCell ref="AT338:AU339"/>
    <mergeCell ref="V336:W337"/>
    <mergeCell ref="V338:W339"/>
    <mergeCell ref="V340:W341"/>
    <mergeCell ref="BN344:BP345"/>
    <mergeCell ref="BL344:BM345"/>
    <mergeCell ref="BJ344:BK345"/>
    <mergeCell ref="BH344:BI345"/>
    <mergeCell ref="BF344:BG345"/>
    <mergeCell ref="R342:S343"/>
    <mergeCell ref="P342:Q343"/>
    <mergeCell ref="N342:O343"/>
    <mergeCell ref="L342:M343"/>
    <mergeCell ref="J342:K343"/>
    <mergeCell ref="H342:I343"/>
    <mergeCell ref="AF342:AG343"/>
    <mergeCell ref="AD342:AE343"/>
    <mergeCell ref="AB342:AC343"/>
    <mergeCell ref="Z342:AA343"/>
    <mergeCell ref="X342:Y343"/>
    <mergeCell ref="T342:U343"/>
    <mergeCell ref="AR342:AS343"/>
    <mergeCell ref="AP342:AQ343"/>
    <mergeCell ref="AN342:AO343"/>
    <mergeCell ref="AL342:AM343"/>
    <mergeCell ref="AJ342:AK343"/>
    <mergeCell ref="AH342:AI343"/>
    <mergeCell ref="BD342:BE343"/>
    <mergeCell ref="BB342:BC343"/>
    <mergeCell ref="AZ342:BA343"/>
    <mergeCell ref="AX342:AY343"/>
    <mergeCell ref="AV342:AW343"/>
    <mergeCell ref="AT342:AU343"/>
    <mergeCell ref="BL336:BM337"/>
    <mergeCell ref="BJ336:BK337"/>
    <mergeCell ref="BH336:BI337"/>
    <mergeCell ref="BF336:BG337"/>
    <mergeCell ref="BN342:BP343"/>
    <mergeCell ref="BL342:BM343"/>
    <mergeCell ref="BJ342:BK343"/>
    <mergeCell ref="BH342:BI343"/>
    <mergeCell ref="BF342:BG343"/>
    <mergeCell ref="BN338:BP339"/>
    <mergeCell ref="BL338:BM339"/>
    <mergeCell ref="BJ338:BK339"/>
    <mergeCell ref="BH338:BI339"/>
    <mergeCell ref="BF338:BG339"/>
    <mergeCell ref="R340:S341"/>
    <mergeCell ref="P340:Q341"/>
    <mergeCell ref="N340:O341"/>
    <mergeCell ref="L340:M341"/>
    <mergeCell ref="J340:K341"/>
    <mergeCell ref="H340:I341"/>
    <mergeCell ref="AF340:AG341"/>
    <mergeCell ref="AD340:AE341"/>
    <mergeCell ref="AB340:AC341"/>
    <mergeCell ref="Z340:AA341"/>
    <mergeCell ref="X340:Y341"/>
    <mergeCell ref="BN249:BP250"/>
    <mergeCell ref="BL249:BM250"/>
    <mergeCell ref="BJ249:BK250"/>
    <mergeCell ref="BH249:BI250"/>
    <mergeCell ref="BF249:BG250"/>
    <mergeCell ref="R251:S252"/>
    <mergeCell ref="P251:Q252"/>
    <mergeCell ref="B253:B254"/>
    <mergeCell ref="C256:D256"/>
    <mergeCell ref="BN255:BP256"/>
    <mergeCell ref="P253:Q254"/>
    <mergeCell ref="N253:O254"/>
    <mergeCell ref="L253:M254"/>
    <mergeCell ref="J253:K254"/>
    <mergeCell ref="H253:I254"/>
    <mergeCell ref="AF253:AG254"/>
    <mergeCell ref="AD253:AE254"/>
    <mergeCell ref="AF251:AG252"/>
    <mergeCell ref="AD251:AE252"/>
    <mergeCell ref="AB251:AC252"/>
    <mergeCell ref="Z251:AA252"/>
    <mergeCell ref="X251:Y252"/>
    <mergeCell ref="T251:U252"/>
    <mergeCell ref="AR251:AS252"/>
    <mergeCell ref="AP251:AQ252"/>
    <mergeCell ref="AN251:AO252"/>
    <mergeCell ref="AL251:AM252"/>
    <mergeCell ref="AJ251:AK252"/>
    <mergeCell ref="AH251:AI252"/>
    <mergeCell ref="R344:S345"/>
    <mergeCell ref="P344:Q345"/>
    <mergeCell ref="N344:O345"/>
    <mergeCell ref="L344:M345"/>
    <mergeCell ref="J344:K345"/>
    <mergeCell ref="H344:I345"/>
    <mergeCell ref="AF344:AG345"/>
    <mergeCell ref="AD344:AE345"/>
    <mergeCell ref="AB344:AC345"/>
    <mergeCell ref="Z344:AA345"/>
    <mergeCell ref="X344:Y345"/>
    <mergeCell ref="T344:U345"/>
    <mergeCell ref="AR344:AS345"/>
    <mergeCell ref="AP344:AQ345"/>
    <mergeCell ref="AN344:AO345"/>
    <mergeCell ref="AL344:AM345"/>
    <mergeCell ref="AJ344:AK345"/>
    <mergeCell ref="AH344:AI345"/>
    <mergeCell ref="BD344:BE345"/>
    <mergeCell ref="BB344:BC345"/>
    <mergeCell ref="AZ344:BA345"/>
    <mergeCell ref="AX344:AY345"/>
    <mergeCell ref="AV344:AW345"/>
    <mergeCell ref="AT344:AU345"/>
    <mergeCell ref="T340:U341"/>
    <mergeCell ref="AR340:AS341"/>
    <mergeCell ref="AP340:AQ341"/>
    <mergeCell ref="AN340:AO341"/>
    <mergeCell ref="AL340:AM341"/>
    <mergeCell ref="AJ340:AK341"/>
    <mergeCell ref="AH340:AI341"/>
    <mergeCell ref="BD340:BE341"/>
    <mergeCell ref="BB340:BC341"/>
    <mergeCell ref="AZ340:BA341"/>
    <mergeCell ref="AX340:AY341"/>
    <mergeCell ref="BB346:BC347"/>
    <mergeCell ref="AZ346:BA347"/>
    <mergeCell ref="AX346:AY347"/>
    <mergeCell ref="F344:F345"/>
    <mergeCell ref="E344:E345"/>
    <mergeCell ref="C344:D344"/>
    <mergeCell ref="B344:B345"/>
    <mergeCell ref="B247:B248"/>
    <mergeCell ref="D346:E347"/>
    <mergeCell ref="B346:C347"/>
    <mergeCell ref="C345:D345"/>
    <mergeCell ref="C343:D343"/>
    <mergeCell ref="F336:F337"/>
    <mergeCell ref="E336:E337"/>
    <mergeCell ref="AF249:AG250"/>
    <mergeCell ref="AD249:AE250"/>
    <mergeCell ref="AB249:AC250"/>
    <mergeCell ref="Z249:AA250"/>
    <mergeCell ref="X249:Y250"/>
    <mergeCell ref="T249:U250"/>
    <mergeCell ref="AR249:AS250"/>
    <mergeCell ref="AP249:AQ250"/>
    <mergeCell ref="AN249:AO250"/>
    <mergeCell ref="AL249:AM250"/>
    <mergeCell ref="AJ249:AK250"/>
    <mergeCell ref="AH249:AI250"/>
    <mergeCell ref="BD249:BE250"/>
    <mergeCell ref="BB249:BC250"/>
    <mergeCell ref="AZ249:BA250"/>
    <mergeCell ref="AX249:AY250"/>
    <mergeCell ref="AV249:AW250"/>
    <mergeCell ref="AT249:AU250"/>
    <mergeCell ref="B251:B252"/>
    <mergeCell ref="C250:D250"/>
    <mergeCell ref="AV340:AW341"/>
    <mergeCell ref="AT340:AU341"/>
    <mergeCell ref="R326:S327"/>
    <mergeCell ref="P326:Q327"/>
    <mergeCell ref="N326:O327"/>
    <mergeCell ref="L326:M327"/>
    <mergeCell ref="J326:K327"/>
    <mergeCell ref="H326:I327"/>
    <mergeCell ref="AF326:AG327"/>
    <mergeCell ref="AD326:AE327"/>
    <mergeCell ref="AB326:AC327"/>
    <mergeCell ref="Z326:AA327"/>
    <mergeCell ref="X326:Y327"/>
    <mergeCell ref="T326:U327"/>
    <mergeCell ref="AR326:AS327"/>
    <mergeCell ref="AP326:AQ327"/>
    <mergeCell ref="AN326:AO327"/>
    <mergeCell ref="C342:D342"/>
    <mergeCell ref="B342:B343"/>
    <mergeCell ref="G344:G345"/>
    <mergeCell ref="C336:D336"/>
    <mergeCell ref="F340:F341"/>
    <mergeCell ref="E340:E341"/>
    <mergeCell ref="C340:D340"/>
    <mergeCell ref="G342:G343"/>
    <mergeCell ref="B340:B341"/>
    <mergeCell ref="C339:D339"/>
    <mergeCell ref="C338:D338"/>
    <mergeCell ref="B338:B339"/>
    <mergeCell ref="G340:G341"/>
    <mergeCell ref="C242:D242"/>
    <mergeCell ref="H245:I246"/>
    <mergeCell ref="C245:D246"/>
    <mergeCell ref="T246:U246"/>
    <mergeCell ref="AD245:AI245"/>
    <mergeCell ref="AB245:AC246"/>
    <mergeCell ref="R246:S246"/>
    <mergeCell ref="P246:Q246"/>
    <mergeCell ref="AH246:AI246"/>
    <mergeCell ref="AF246:AG246"/>
    <mergeCell ref="B245:B246"/>
    <mergeCell ref="J246:K246"/>
    <mergeCell ref="N246:O246"/>
    <mergeCell ref="L246:M246"/>
    <mergeCell ref="J245:O245"/>
    <mergeCell ref="BH245:BM245"/>
    <mergeCell ref="BB245:BG245"/>
    <mergeCell ref="AV245:BA245"/>
    <mergeCell ref="AP245:AU245"/>
    <mergeCell ref="AJ245:AO245"/>
    <mergeCell ref="P245:U245"/>
    <mergeCell ref="AR246:AS246"/>
    <mergeCell ref="AP246:AQ246"/>
    <mergeCell ref="AN246:AO246"/>
    <mergeCell ref="AL246:AM246"/>
    <mergeCell ref="AJ246:AK246"/>
    <mergeCell ref="F247:F248"/>
    <mergeCell ref="P247:Q248"/>
    <mergeCell ref="N247:O248"/>
    <mergeCell ref="L247:M248"/>
    <mergeCell ref="J247:K248"/>
    <mergeCell ref="E247:E248"/>
    <mergeCell ref="C247:D247"/>
    <mergeCell ref="BL246:BM246"/>
    <mergeCell ref="BJ246:BK246"/>
    <mergeCell ref="BH246:BI246"/>
    <mergeCell ref="BF246:BG246"/>
    <mergeCell ref="BD246:BE246"/>
    <mergeCell ref="BB246:BC246"/>
    <mergeCell ref="R247:S248"/>
    <mergeCell ref="H247:I248"/>
    <mergeCell ref="AF247:AG248"/>
    <mergeCell ref="AD247:AE248"/>
    <mergeCell ref="AB247:AC248"/>
    <mergeCell ref="Z247:AA248"/>
    <mergeCell ref="X247:Y248"/>
    <mergeCell ref="T247:U248"/>
    <mergeCell ref="AR247:AS248"/>
    <mergeCell ref="AP247:AQ248"/>
    <mergeCell ref="AN247:AO248"/>
    <mergeCell ref="AL247:AM248"/>
    <mergeCell ref="AJ247:AK248"/>
    <mergeCell ref="AH247:AI248"/>
    <mergeCell ref="BD247:BE248"/>
    <mergeCell ref="BB247:BC248"/>
    <mergeCell ref="AZ247:BA248"/>
    <mergeCell ref="AX247:AY248"/>
    <mergeCell ref="AZ246:BA246"/>
    <mergeCell ref="AX246:AY246"/>
    <mergeCell ref="AF351:AH351"/>
    <mergeCell ref="AB351:AE351"/>
    <mergeCell ref="B351:C351"/>
    <mergeCell ref="Y351:AA351"/>
    <mergeCell ref="Y353:AA353"/>
    <mergeCell ref="B353:C353"/>
    <mergeCell ref="BK351:BM351"/>
    <mergeCell ref="BG351:BI351"/>
    <mergeCell ref="C252:D252"/>
    <mergeCell ref="BN251:BP252"/>
    <mergeCell ref="BL251:BM252"/>
    <mergeCell ref="BJ251:BK252"/>
    <mergeCell ref="BH251:BI252"/>
    <mergeCell ref="BF251:BG252"/>
    <mergeCell ref="R253:S254"/>
    <mergeCell ref="AX253:AY254"/>
    <mergeCell ref="AV253:AW254"/>
    <mergeCell ref="AT253:AU254"/>
    <mergeCell ref="BB351:BF351"/>
    <mergeCell ref="AU351:AW351"/>
    <mergeCell ref="AQ351:AS351"/>
    <mergeCell ref="AM353:AP353"/>
    <mergeCell ref="AJ353:AL353"/>
    <mergeCell ref="AF353:AH353"/>
    <mergeCell ref="AB353:AE353"/>
    <mergeCell ref="J346:K347"/>
    <mergeCell ref="H346:I347"/>
    <mergeCell ref="R338:S339"/>
    <mergeCell ref="P338:Q339"/>
    <mergeCell ref="N338:O339"/>
    <mergeCell ref="L338:M339"/>
    <mergeCell ref="J338:K339"/>
    <mergeCell ref="H338:I339"/>
    <mergeCell ref="AF338:AG339"/>
    <mergeCell ref="AD338:AE339"/>
    <mergeCell ref="AB338:AC339"/>
    <mergeCell ref="Z338:AA339"/>
    <mergeCell ref="X338:Y339"/>
    <mergeCell ref="T338:U339"/>
    <mergeCell ref="AR338:AS339"/>
    <mergeCell ref="AP338:AQ339"/>
    <mergeCell ref="C254:D254"/>
    <mergeCell ref="BN253:BP254"/>
    <mergeCell ref="BL253:BM254"/>
    <mergeCell ref="BJ253:BK254"/>
    <mergeCell ref="BH253:BI254"/>
    <mergeCell ref="BF253:BG254"/>
    <mergeCell ref="R255:S256"/>
    <mergeCell ref="P255:Q256"/>
    <mergeCell ref="N255:O256"/>
    <mergeCell ref="L255:M256"/>
    <mergeCell ref="BG353:BI353"/>
    <mergeCell ref="BB353:BF353"/>
    <mergeCell ref="AU353:AW353"/>
    <mergeCell ref="AQ353:AS353"/>
    <mergeCell ref="AM351:AP351"/>
    <mergeCell ref="AJ351:AL351"/>
    <mergeCell ref="B348:C348"/>
    <mergeCell ref="BN346:BP347"/>
    <mergeCell ref="BL346:BM347"/>
    <mergeCell ref="BJ346:BK347"/>
    <mergeCell ref="BH346:BI347"/>
    <mergeCell ref="BF346:BG347"/>
    <mergeCell ref="BD346:BE347"/>
    <mergeCell ref="H255:I256"/>
    <mergeCell ref="AF255:AG256"/>
    <mergeCell ref="AD255:AE256"/>
    <mergeCell ref="AB255:AC256"/>
    <mergeCell ref="Z255:AA256"/>
    <mergeCell ref="X255:Y256"/>
    <mergeCell ref="T255:U256"/>
    <mergeCell ref="AR255:AS256"/>
    <mergeCell ref="AP255:AQ256"/>
    <mergeCell ref="AN255:AO256"/>
    <mergeCell ref="AL255:AM256"/>
    <mergeCell ref="AJ255:AK256"/>
    <mergeCell ref="AH255:AI256"/>
    <mergeCell ref="BD255:BE256"/>
    <mergeCell ref="BB255:BC256"/>
    <mergeCell ref="AZ255:BA256"/>
    <mergeCell ref="AX255:AY256"/>
    <mergeCell ref="AV255:AW256"/>
    <mergeCell ref="AT255:AU256"/>
    <mergeCell ref="F253:F254"/>
    <mergeCell ref="E253:E254"/>
    <mergeCell ref="C253:D253"/>
    <mergeCell ref="AP257:AQ258"/>
    <mergeCell ref="AN257:AO258"/>
    <mergeCell ref="AL257:AM258"/>
    <mergeCell ref="AJ257:AK258"/>
    <mergeCell ref="AH257:AI258"/>
    <mergeCell ref="BD257:BE258"/>
    <mergeCell ref="BB257:BC258"/>
    <mergeCell ref="AZ257:BA258"/>
    <mergeCell ref="AX257:AY258"/>
    <mergeCell ref="AV257:AW258"/>
    <mergeCell ref="AT257:AU258"/>
    <mergeCell ref="F255:F256"/>
    <mergeCell ref="E255:E256"/>
    <mergeCell ref="C255:D255"/>
    <mergeCell ref="AB253:AC254"/>
    <mergeCell ref="Z253:AA254"/>
    <mergeCell ref="X253:Y254"/>
    <mergeCell ref="T253:U254"/>
    <mergeCell ref="AR253:AS254"/>
    <mergeCell ref="AP253:AQ254"/>
    <mergeCell ref="AN253:AO254"/>
    <mergeCell ref="AL253:AM254"/>
    <mergeCell ref="AJ253:AK254"/>
    <mergeCell ref="AH253:AI254"/>
    <mergeCell ref="BD253:BE254"/>
    <mergeCell ref="BB253:BC254"/>
    <mergeCell ref="AZ253:BA254"/>
    <mergeCell ref="L257:M258"/>
    <mergeCell ref="J257:K258"/>
    <mergeCell ref="H257:I258"/>
    <mergeCell ref="AF257:AG258"/>
    <mergeCell ref="AD257:AE258"/>
    <mergeCell ref="AB257:AC258"/>
    <mergeCell ref="Z257:AA258"/>
    <mergeCell ref="X257:Y258"/>
    <mergeCell ref="T257:U258"/>
    <mergeCell ref="AR257:AS258"/>
    <mergeCell ref="B259:B260"/>
    <mergeCell ref="C258:D258"/>
    <mergeCell ref="BN257:BP258"/>
    <mergeCell ref="BL257:BM258"/>
    <mergeCell ref="BJ257:BK258"/>
    <mergeCell ref="BH257:BI258"/>
    <mergeCell ref="BF257:BG258"/>
    <mergeCell ref="R259:S260"/>
    <mergeCell ref="P259:Q260"/>
    <mergeCell ref="N259:O260"/>
    <mergeCell ref="L259:M260"/>
    <mergeCell ref="J259:K260"/>
    <mergeCell ref="H259:I260"/>
    <mergeCell ref="AF259:AG260"/>
    <mergeCell ref="AD259:AE260"/>
    <mergeCell ref="AB259:AC260"/>
    <mergeCell ref="Z259:AA260"/>
    <mergeCell ref="X259:Y260"/>
    <mergeCell ref="T259:U260"/>
    <mergeCell ref="AR259:AS260"/>
    <mergeCell ref="AP259:AQ260"/>
    <mergeCell ref="AN259:AO260"/>
    <mergeCell ref="AL259:AM260"/>
    <mergeCell ref="AJ259:AK260"/>
    <mergeCell ref="AH259:AI260"/>
    <mergeCell ref="BD259:BE260"/>
    <mergeCell ref="BB259:BC260"/>
    <mergeCell ref="AZ259:BA260"/>
    <mergeCell ref="AX259:AY260"/>
    <mergeCell ref="AV259:AW260"/>
    <mergeCell ref="AT259:AU260"/>
    <mergeCell ref="F257:F258"/>
    <mergeCell ref="E257:E258"/>
    <mergeCell ref="C257:D257"/>
    <mergeCell ref="B257:B258"/>
    <mergeCell ref="C260:D260"/>
    <mergeCell ref="BN259:BP260"/>
    <mergeCell ref="BL259:BM260"/>
    <mergeCell ref="BJ259:BK260"/>
    <mergeCell ref="BL255:BM256"/>
    <mergeCell ref="BJ255:BK256"/>
    <mergeCell ref="BH255:BI256"/>
    <mergeCell ref="BF255:BG256"/>
    <mergeCell ref="B255:B256"/>
    <mergeCell ref="AF261:AG262"/>
    <mergeCell ref="AD261:AE262"/>
    <mergeCell ref="AB261:AC262"/>
    <mergeCell ref="Z261:AA262"/>
    <mergeCell ref="X261:Y262"/>
    <mergeCell ref="T261:U262"/>
    <mergeCell ref="AR261:AS262"/>
    <mergeCell ref="AP261:AQ262"/>
    <mergeCell ref="AN261:AO262"/>
    <mergeCell ref="AL261:AM262"/>
    <mergeCell ref="AJ261:AK262"/>
    <mergeCell ref="AH261:AI262"/>
    <mergeCell ref="BD261:BE262"/>
    <mergeCell ref="BB261:BC262"/>
    <mergeCell ref="AZ261:BA262"/>
    <mergeCell ref="AX261:AY262"/>
    <mergeCell ref="AV261:AW262"/>
    <mergeCell ref="AT261:AU262"/>
    <mergeCell ref="F259:F260"/>
    <mergeCell ref="E259:E260"/>
    <mergeCell ref="C259:D259"/>
    <mergeCell ref="B263:B264"/>
    <mergeCell ref="C262:D262"/>
    <mergeCell ref="G259:G260"/>
    <mergeCell ref="G261:G262"/>
    <mergeCell ref="BN261:BP262"/>
    <mergeCell ref="BL261:BM262"/>
    <mergeCell ref="BJ261:BK262"/>
    <mergeCell ref="BH261:BI262"/>
    <mergeCell ref="BF261:BG262"/>
    <mergeCell ref="R263:S264"/>
    <mergeCell ref="P263:Q264"/>
    <mergeCell ref="N263:O264"/>
    <mergeCell ref="L263:M264"/>
    <mergeCell ref="J263:K264"/>
    <mergeCell ref="H263:I264"/>
    <mergeCell ref="AF263:AG264"/>
    <mergeCell ref="AD263:AE264"/>
    <mergeCell ref="AB263:AC264"/>
    <mergeCell ref="Z263:AA264"/>
    <mergeCell ref="X263:Y264"/>
    <mergeCell ref="T263:U264"/>
    <mergeCell ref="AR263:AS264"/>
    <mergeCell ref="AP263:AQ264"/>
    <mergeCell ref="AN263:AO264"/>
    <mergeCell ref="AL263:AM264"/>
    <mergeCell ref="AJ263:AK264"/>
    <mergeCell ref="AH263:AI264"/>
    <mergeCell ref="BD263:BE264"/>
    <mergeCell ref="BB263:BC264"/>
    <mergeCell ref="AZ263:BA264"/>
    <mergeCell ref="AX263:AY264"/>
    <mergeCell ref="AV263:AW264"/>
    <mergeCell ref="AT263:AU264"/>
    <mergeCell ref="F261:F262"/>
    <mergeCell ref="E261:E262"/>
    <mergeCell ref="C261:D261"/>
    <mergeCell ref="B261:B262"/>
    <mergeCell ref="C264:D264"/>
    <mergeCell ref="BN263:BP264"/>
    <mergeCell ref="BL263:BM264"/>
    <mergeCell ref="BJ263:BK264"/>
    <mergeCell ref="F263:F264"/>
    <mergeCell ref="E263:E264"/>
    <mergeCell ref="C263:D263"/>
    <mergeCell ref="BN265:BP266"/>
    <mergeCell ref="BL265:BM266"/>
    <mergeCell ref="BJ265:BK266"/>
    <mergeCell ref="BH265:BI266"/>
    <mergeCell ref="BF265:BG266"/>
    <mergeCell ref="R267:S268"/>
    <mergeCell ref="P267:Q268"/>
    <mergeCell ref="N267:O268"/>
    <mergeCell ref="L267:M268"/>
    <mergeCell ref="J267:K268"/>
    <mergeCell ref="H267:I268"/>
    <mergeCell ref="AF267:AG268"/>
    <mergeCell ref="AD267:AE268"/>
    <mergeCell ref="AB267:AC268"/>
    <mergeCell ref="Z267:AA268"/>
    <mergeCell ref="X267:Y268"/>
    <mergeCell ref="T267:U268"/>
    <mergeCell ref="AR267:AS268"/>
    <mergeCell ref="AP267:AQ268"/>
    <mergeCell ref="AN267:AO268"/>
    <mergeCell ref="AL267:AM268"/>
    <mergeCell ref="AJ267:AK268"/>
    <mergeCell ref="AH267:AI268"/>
    <mergeCell ref="BD267:BE268"/>
    <mergeCell ref="BB267:BC268"/>
    <mergeCell ref="AZ267:BA268"/>
    <mergeCell ref="AX267:AY268"/>
    <mergeCell ref="AV267:AW268"/>
    <mergeCell ref="AT267:AU268"/>
    <mergeCell ref="F265:F266"/>
    <mergeCell ref="E265:E266"/>
    <mergeCell ref="C265:D265"/>
    <mergeCell ref="R265:S266"/>
    <mergeCell ref="P265:Q266"/>
    <mergeCell ref="B265:B266"/>
    <mergeCell ref="BN267:BP268"/>
    <mergeCell ref="BL267:BM268"/>
    <mergeCell ref="BJ267:BK268"/>
    <mergeCell ref="BH267:BI268"/>
    <mergeCell ref="BF267:BG268"/>
    <mergeCell ref="N265:O266"/>
    <mergeCell ref="L265:M266"/>
    <mergeCell ref="J265:K266"/>
    <mergeCell ref="H265:I266"/>
    <mergeCell ref="AF265:AG266"/>
    <mergeCell ref="AD265:AE266"/>
    <mergeCell ref="AB265:AC266"/>
    <mergeCell ref="Z265:AA266"/>
    <mergeCell ref="X265:Y266"/>
    <mergeCell ref="T265:U266"/>
    <mergeCell ref="AR265:AS266"/>
    <mergeCell ref="AP265:AQ266"/>
    <mergeCell ref="AN265:AO266"/>
    <mergeCell ref="AL265:AM266"/>
    <mergeCell ref="AJ265:AK266"/>
    <mergeCell ref="AH265:AI266"/>
    <mergeCell ref="BD265:BE266"/>
    <mergeCell ref="BB265:BC266"/>
    <mergeCell ref="AZ265:BA266"/>
    <mergeCell ref="AX265:AY266"/>
    <mergeCell ref="AV265:AW266"/>
    <mergeCell ref="AT265:AU266"/>
    <mergeCell ref="C266:D266"/>
    <mergeCell ref="R269:S270"/>
    <mergeCell ref="P269:Q270"/>
    <mergeCell ref="N269:O270"/>
    <mergeCell ref="L269:M270"/>
    <mergeCell ref="J269:K270"/>
    <mergeCell ref="H269:I270"/>
    <mergeCell ref="AF269:AG270"/>
    <mergeCell ref="AD269:AE270"/>
    <mergeCell ref="AB269:AC270"/>
    <mergeCell ref="Z269:AA270"/>
    <mergeCell ref="X269:Y270"/>
    <mergeCell ref="T269:U270"/>
    <mergeCell ref="AR269:AS270"/>
    <mergeCell ref="AP269:AQ270"/>
    <mergeCell ref="AN269:AO270"/>
    <mergeCell ref="AL269:AM270"/>
    <mergeCell ref="AJ269:AK270"/>
    <mergeCell ref="AH269:AI270"/>
    <mergeCell ref="BD269:BE270"/>
    <mergeCell ref="BB269:BC270"/>
    <mergeCell ref="AZ269:BA270"/>
    <mergeCell ref="AX269:AY270"/>
    <mergeCell ref="AV269:AW270"/>
    <mergeCell ref="AT269:AU270"/>
    <mergeCell ref="F267:F268"/>
    <mergeCell ref="E267:E268"/>
    <mergeCell ref="C267:D267"/>
    <mergeCell ref="B267:B268"/>
    <mergeCell ref="BN269:BP270"/>
    <mergeCell ref="BL269:BM270"/>
    <mergeCell ref="BJ269:BK270"/>
    <mergeCell ref="BH269:BI270"/>
    <mergeCell ref="BF269:BG270"/>
    <mergeCell ref="C268:D268"/>
    <mergeCell ref="AB271:AC272"/>
    <mergeCell ref="Z271:AA272"/>
    <mergeCell ref="X271:Y272"/>
    <mergeCell ref="T271:U272"/>
    <mergeCell ref="AR271:AS272"/>
    <mergeCell ref="AP271:AQ272"/>
    <mergeCell ref="AN271:AO272"/>
    <mergeCell ref="AL271:AM272"/>
    <mergeCell ref="AJ271:AK272"/>
    <mergeCell ref="AH271:AI272"/>
    <mergeCell ref="BD271:BE272"/>
    <mergeCell ref="BB271:BC272"/>
    <mergeCell ref="AZ271:BA272"/>
    <mergeCell ref="AX271:AY272"/>
    <mergeCell ref="AV271:AW272"/>
    <mergeCell ref="AT271:AU272"/>
    <mergeCell ref="F269:F270"/>
    <mergeCell ref="E269:E270"/>
    <mergeCell ref="C269:D269"/>
    <mergeCell ref="B269:B270"/>
    <mergeCell ref="BN271:BP272"/>
    <mergeCell ref="BL271:BM272"/>
    <mergeCell ref="BJ271:BK272"/>
    <mergeCell ref="BH271:BI272"/>
    <mergeCell ref="BF271:BG272"/>
    <mergeCell ref="R273:S274"/>
    <mergeCell ref="P273:Q274"/>
    <mergeCell ref="N273:O274"/>
    <mergeCell ref="L273:M274"/>
    <mergeCell ref="J273:K274"/>
    <mergeCell ref="H273:I274"/>
    <mergeCell ref="AF273:AG274"/>
    <mergeCell ref="AD273:AE274"/>
    <mergeCell ref="AB273:AC274"/>
    <mergeCell ref="Z273:AA274"/>
    <mergeCell ref="X273:Y274"/>
    <mergeCell ref="T273:U274"/>
    <mergeCell ref="AR273:AS274"/>
    <mergeCell ref="AP273:AQ274"/>
    <mergeCell ref="AN273:AO274"/>
    <mergeCell ref="AL273:AM274"/>
    <mergeCell ref="AJ273:AK274"/>
    <mergeCell ref="AH273:AI274"/>
    <mergeCell ref="BD273:BE274"/>
    <mergeCell ref="BB273:BC274"/>
    <mergeCell ref="AZ273:BA274"/>
    <mergeCell ref="AX273:AY274"/>
    <mergeCell ref="AV273:AW274"/>
    <mergeCell ref="AT273:AU274"/>
    <mergeCell ref="F271:F272"/>
    <mergeCell ref="E271:E272"/>
    <mergeCell ref="C271:D271"/>
    <mergeCell ref="B271:B272"/>
    <mergeCell ref="BN273:BP274"/>
    <mergeCell ref="BL273:BM274"/>
    <mergeCell ref="BJ273:BK274"/>
    <mergeCell ref="BH273:BI274"/>
    <mergeCell ref="BF273:BG274"/>
    <mergeCell ref="R271:S272"/>
    <mergeCell ref="P271:Q272"/>
    <mergeCell ref="BD275:BE276"/>
    <mergeCell ref="BB275:BC276"/>
    <mergeCell ref="AZ275:BA276"/>
    <mergeCell ref="AX275:AY276"/>
    <mergeCell ref="AV275:AW276"/>
    <mergeCell ref="AT275:AU276"/>
    <mergeCell ref="F273:F274"/>
    <mergeCell ref="E273:E274"/>
    <mergeCell ref="C273:D273"/>
    <mergeCell ref="B273:B274"/>
    <mergeCell ref="BN275:BP276"/>
    <mergeCell ref="BL275:BM276"/>
    <mergeCell ref="BJ275:BK276"/>
    <mergeCell ref="BH275:BI276"/>
    <mergeCell ref="BF275:BG276"/>
    <mergeCell ref="R277:S278"/>
    <mergeCell ref="P277:Q278"/>
    <mergeCell ref="N277:O278"/>
    <mergeCell ref="L277:M278"/>
    <mergeCell ref="J277:K278"/>
    <mergeCell ref="H277:I278"/>
    <mergeCell ref="AF277:AG278"/>
    <mergeCell ref="AD277:AE278"/>
    <mergeCell ref="AB277:AC278"/>
    <mergeCell ref="Z277:AA278"/>
    <mergeCell ref="X277:Y278"/>
    <mergeCell ref="T277:U278"/>
    <mergeCell ref="AR277:AS278"/>
    <mergeCell ref="AP277:AQ278"/>
    <mergeCell ref="AN277:AO278"/>
    <mergeCell ref="AL277:AM278"/>
    <mergeCell ref="AJ277:AK278"/>
    <mergeCell ref="AH277:AI278"/>
    <mergeCell ref="BD277:BE278"/>
    <mergeCell ref="BB277:BC278"/>
    <mergeCell ref="AZ277:BA278"/>
    <mergeCell ref="AX277:AY278"/>
    <mergeCell ref="AV277:AW278"/>
    <mergeCell ref="AT277:AU278"/>
    <mergeCell ref="F275:F276"/>
    <mergeCell ref="E275:E276"/>
    <mergeCell ref="C275:D275"/>
    <mergeCell ref="B275:B276"/>
    <mergeCell ref="BN277:BP278"/>
    <mergeCell ref="BL277:BM278"/>
    <mergeCell ref="BJ277:BK278"/>
    <mergeCell ref="BH277:BI278"/>
    <mergeCell ref="BF277:BG278"/>
    <mergeCell ref="F277:F278"/>
    <mergeCell ref="E277:E278"/>
    <mergeCell ref="C277:D277"/>
    <mergeCell ref="B277:B278"/>
    <mergeCell ref="R275:S276"/>
    <mergeCell ref="P275:Q276"/>
    <mergeCell ref="G275:G276"/>
    <mergeCell ref="G277:G278"/>
    <mergeCell ref="BN281:BP282"/>
    <mergeCell ref="BL281:BM282"/>
    <mergeCell ref="BJ281:BK282"/>
    <mergeCell ref="BH281:BI282"/>
    <mergeCell ref="BF281:BG282"/>
    <mergeCell ref="BN283:BP284"/>
    <mergeCell ref="BL283:BM284"/>
    <mergeCell ref="BJ283:BK284"/>
    <mergeCell ref="BH283:BI284"/>
    <mergeCell ref="BF283:BG284"/>
    <mergeCell ref="R285:S286"/>
    <mergeCell ref="P285:Q286"/>
    <mergeCell ref="N285:O286"/>
    <mergeCell ref="L285:M286"/>
    <mergeCell ref="J285:K286"/>
    <mergeCell ref="H285:I286"/>
    <mergeCell ref="AF285:AG286"/>
    <mergeCell ref="AD285:AE286"/>
    <mergeCell ref="AB285:AC286"/>
    <mergeCell ref="Z285:AA286"/>
    <mergeCell ref="X285:Y286"/>
    <mergeCell ref="T285:U286"/>
    <mergeCell ref="AR285:AS286"/>
    <mergeCell ref="AP285:AQ286"/>
    <mergeCell ref="AN285:AO286"/>
    <mergeCell ref="AL285:AM286"/>
    <mergeCell ref="AJ285:AK286"/>
    <mergeCell ref="AH285:AI286"/>
    <mergeCell ref="BD285:BE286"/>
    <mergeCell ref="BB285:BC286"/>
    <mergeCell ref="AZ285:BA286"/>
    <mergeCell ref="AX285:AY286"/>
    <mergeCell ref="AV285:AW286"/>
    <mergeCell ref="AT285:AU286"/>
    <mergeCell ref="BN285:BP286"/>
    <mergeCell ref="BL285:BM286"/>
    <mergeCell ref="BJ285:BK286"/>
    <mergeCell ref="BH285:BI286"/>
    <mergeCell ref="BF285:BG286"/>
    <mergeCell ref="BD283:BE284"/>
    <mergeCell ref="BB283:BC284"/>
    <mergeCell ref="AZ283:BA284"/>
    <mergeCell ref="AX283:AY284"/>
    <mergeCell ref="BL187:BM187"/>
    <mergeCell ref="BJ187:BK187"/>
    <mergeCell ref="BH187:BI187"/>
    <mergeCell ref="BF187:BG187"/>
    <mergeCell ref="BD187:BE187"/>
    <mergeCell ref="BB187:BC187"/>
    <mergeCell ref="R188:S189"/>
    <mergeCell ref="AF188:AG189"/>
    <mergeCell ref="AD188:AE189"/>
    <mergeCell ref="AB188:AC189"/>
    <mergeCell ref="Z188:AA189"/>
    <mergeCell ref="AM292:AP292"/>
    <mergeCell ref="AJ292:AL292"/>
    <mergeCell ref="AF292:AH292"/>
    <mergeCell ref="AB292:AE292"/>
    <mergeCell ref="B292:C292"/>
    <mergeCell ref="Y292:AA292"/>
    <mergeCell ref="Z190:AA191"/>
    <mergeCell ref="X190:Y191"/>
    <mergeCell ref="T190:U191"/>
    <mergeCell ref="AR190:AS191"/>
    <mergeCell ref="AP190:AQ191"/>
    <mergeCell ref="AN190:AO191"/>
    <mergeCell ref="AL190:AM191"/>
    <mergeCell ref="AJ190:AK191"/>
    <mergeCell ref="AH190:AI191"/>
    <mergeCell ref="BD190:BE191"/>
    <mergeCell ref="BB190:BC191"/>
    <mergeCell ref="AZ190:BA191"/>
    <mergeCell ref="AX190:AY191"/>
    <mergeCell ref="AV190:AW191"/>
    <mergeCell ref="AT190:AU191"/>
    <mergeCell ref="AB192:AC193"/>
    <mergeCell ref="Z192:AA193"/>
    <mergeCell ref="X192:Y193"/>
    <mergeCell ref="T192:U193"/>
    <mergeCell ref="AR192:AS193"/>
    <mergeCell ref="AP192:AQ193"/>
    <mergeCell ref="AN192:AO193"/>
    <mergeCell ref="AL192:AM193"/>
    <mergeCell ref="AJ192:AK193"/>
    <mergeCell ref="AH192:AI193"/>
    <mergeCell ref="BD192:BE193"/>
    <mergeCell ref="BB192:BC193"/>
    <mergeCell ref="AZ192:BA193"/>
    <mergeCell ref="AX192:AY193"/>
    <mergeCell ref="N287:O288"/>
    <mergeCell ref="L287:M288"/>
    <mergeCell ref="AJ287:AK288"/>
    <mergeCell ref="AH287:AI288"/>
    <mergeCell ref="AF287:AG288"/>
    <mergeCell ref="AD287:AE288"/>
    <mergeCell ref="AV283:AW284"/>
    <mergeCell ref="AT283:AU284"/>
    <mergeCell ref="F281:F282"/>
    <mergeCell ref="E281:E282"/>
    <mergeCell ref="C281:D281"/>
    <mergeCell ref="AB287:AC288"/>
    <mergeCell ref="B281:B282"/>
    <mergeCell ref="N279:O280"/>
    <mergeCell ref="L279:M280"/>
    <mergeCell ref="J279:K280"/>
    <mergeCell ref="H279:I280"/>
    <mergeCell ref="AF279:AG280"/>
    <mergeCell ref="AQ292:AS292"/>
    <mergeCell ref="AM294:AP294"/>
    <mergeCell ref="AJ294:AL294"/>
    <mergeCell ref="AF294:AH294"/>
    <mergeCell ref="AB294:AE294"/>
    <mergeCell ref="J287:K288"/>
    <mergeCell ref="H287:I288"/>
    <mergeCell ref="D287:E288"/>
    <mergeCell ref="B287:C288"/>
    <mergeCell ref="C286:D286"/>
    <mergeCell ref="C284:D284"/>
    <mergeCell ref="C282:D282"/>
    <mergeCell ref="C280:D280"/>
    <mergeCell ref="C278:D278"/>
    <mergeCell ref="C276:D276"/>
    <mergeCell ref="C274:D274"/>
    <mergeCell ref="C272:D272"/>
    <mergeCell ref="C270:D270"/>
    <mergeCell ref="F285:F286"/>
    <mergeCell ref="E285:E286"/>
    <mergeCell ref="C285:D285"/>
    <mergeCell ref="B285:B286"/>
    <mergeCell ref="AV287:AW288"/>
    <mergeCell ref="AT287:AU288"/>
    <mergeCell ref="AR287:AS288"/>
    <mergeCell ref="AP287:AQ288"/>
    <mergeCell ref="AN287:AO288"/>
    <mergeCell ref="AL287:AM288"/>
    <mergeCell ref="B289:C289"/>
    <mergeCell ref="N283:O284"/>
    <mergeCell ref="L283:M284"/>
    <mergeCell ref="J283:K284"/>
    <mergeCell ref="H283:I284"/>
    <mergeCell ref="AF283:AG284"/>
    <mergeCell ref="AD283:AE284"/>
    <mergeCell ref="AB283:AC284"/>
    <mergeCell ref="Z283:AA284"/>
    <mergeCell ref="X283:Y284"/>
    <mergeCell ref="T283:U284"/>
    <mergeCell ref="AR283:AS284"/>
    <mergeCell ref="AP283:AQ284"/>
    <mergeCell ref="AN283:AO284"/>
    <mergeCell ref="AL283:AM284"/>
    <mergeCell ref="AJ283:AK284"/>
    <mergeCell ref="AH283:AI284"/>
    <mergeCell ref="B279:B280"/>
    <mergeCell ref="F283:F284"/>
    <mergeCell ref="E283:E284"/>
    <mergeCell ref="C283:D283"/>
    <mergeCell ref="B283:B284"/>
    <mergeCell ref="AF275:AG276"/>
    <mergeCell ref="AD275:AE276"/>
    <mergeCell ref="AB275:AC276"/>
    <mergeCell ref="Z275:AA276"/>
    <mergeCell ref="X275:Y276"/>
    <mergeCell ref="T275:U276"/>
    <mergeCell ref="AR275:AS276"/>
    <mergeCell ref="AP275:AQ276"/>
    <mergeCell ref="AN275:AO276"/>
    <mergeCell ref="AL275:AM276"/>
    <mergeCell ref="AJ275:AK276"/>
    <mergeCell ref="AH275:AI276"/>
    <mergeCell ref="AF271:AG272"/>
    <mergeCell ref="AD271:AE272"/>
    <mergeCell ref="BD287:BE288"/>
    <mergeCell ref="BB287:BC288"/>
    <mergeCell ref="AZ287:BA288"/>
    <mergeCell ref="AX287:AY288"/>
    <mergeCell ref="AD279:AE280"/>
    <mergeCell ref="AB279:AC280"/>
    <mergeCell ref="Z279:AA280"/>
    <mergeCell ref="X279:Y280"/>
    <mergeCell ref="BC295:BP295"/>
    <mergeCell ref="BK294:BM294"/>
    <mergeCell ref="BG294:BI294"/>
    <mergeCell ref="BB294:BF294"/>
    <mergeCell ref="AU294:AW294"/>
    <mergeCell ref="AQ294:AS294"/>
    <mergeCell ref="BF183:BO183"/>
    <mergeCell ref="AG183:AJ183"/>
    <mergeCell ref="E183:AE183"/>
    <mergeCell ref="C183:D183"/>
    <mergeCell ref="H186:I187"/>
    <mergeCell ref="C186:D187"/>
    <mergeCell ref="B186:B187"/>
    <mergeCell ref="J187:K187"/>
    <mergeCell ref="N187:O187"/>
    <mergeCell ref="L187:M187"/>
    <mergeCell ref="J186:O186"/>
    <mergeCell ref="BB186:BG186"/>
    <mergeCell ref="AV186:BA186"/>
    <mergeCell ref="AP186:AU186"/>
    <mergeCell ref="AJ186:AO186"/>
    <mergeCell ref="T187:U187"/>
    <mergeCell ref="AZ187:BA187"/>
    <mergeCell ref="AX187:AY187"/>
    <mergeCell ref="AV187:AW187"/>
    <mergeCell ref="AT187:AU187"/>
    <mergeCell ref="AR187:AS187"/>
    <mergeCell ref="R187:S187"/>
    <mergeCell ref="P187:Q187"/>
    <mergeCell ref="AH187:AI187"/>
    <mergeCell ref="AF187:AG187"/>
    <mergeCell ref="AD187:AE187"/>
    <mergeCell ref="Z186:AA187"/>
    <mergeCell ref="X186:Y187"/>
    <mergeCell ref="P186:U186"/>
    <mergeCell ref="AD186:AI186"/>
    <mergeCell ref="AB186:AC187"/>
    <mergeCell ref="AP187:AQ187"/>
    <mergeCell ref="AN187:AO187"/>
    <mergeCell ref="AL187:AM187"/>
    <mergeCell ref="AJ187:AK187"/>
    <mergeCell ref="F188:F189"/>
    <mergeCell ref="P188:Q189"/>
    <mergeCell ref="N188:O189"/>
    <mergeCell ref="L188:M189"/>
    <mergeCell ref="J188:K189"/>
    <mergeCell ref="B192:B193"/>
    <mergeCell ref="C191:D191"/>
    <mergeCell ref="BN190:BP191"/>
    <mergeCell ref="BL190:BM191"/>
    <mergeCell ref="BJ190:BK191"/>
    <mergeCell ref="BH190:BI191"/>
    <mergeCell ref="BF190:BG191"/>
    <mergeCell ref="R192:S193"/>
    <mergeCell ref="P192:Q193"/>
    <mergeCell ref="N192:O193"/>
    <mergeCell ref="L192:M193"/>
    <mergeCell ref="J192:K193"/>
    <mergeCell ref="H192:I193"/>
    <mergeCell ref="AF192:AG193"/>
    <mergeCell ref="AD192:AE193"/>
    <mergeCell ref="AV192:AW193"/>
    <mergeCell ref="AT192:AU193"/>
    <mergeCell ref="X188:Y189"/>
    <mergeCell ref="AP188:AQ189"/>
    <mergeCell ref="AN188:AO189"/>
    <mergeCell ref="AL188:AM189"/>
    <mergeCell ref="AJ188:AK189"/>
    <mergeCell ref="AH188:AI189"/>
    <mergeCell ref="BD188:BE189"/>
    <mergeCell ref="BB188:BC189"/>
    <mergeCell ref="AZ188:BA189"/>
    <mergeCell ref="AX188:AY189"/>
    <mergeCell ref="AV188:AW189"/>
    <mergeCell ref="AT188:AU189"/>
    <mergeCell ref="F190:F191"/>
    <mergeCell ref="E190:E191"/>
    <mergeCell ref="C190:D190"/>
    <mergeCell ref="B190:B191"/>
    <mergeCell ref="C189:D189"/>
    <mergeCell ref="BN188:BP189"/>
    <mergeCell ref="BL188:BM189"/>
    <mergeCell ref="BJ188:BK189"/>
    <mergeCell ref="BH188:BI189"/>
    <mergeCell ref="BF188:BG189"/>
    <mergeCell ref="R190:S191"/>
    <mergeCell ref="P190:Q191"/>
    <mergeCell ref="N190:O191"/>
    <mergeCell ref="L190:M191"/>
    <mergeCell ref="J190:K191"/>
    <mergeCell ref="H190:I191"/>
    <mergeCell ref="AF190:AG191"/>
    <mergeCell ref="AD190:AE191"/>
    <mergeCell ref="AB190:AC191"/>
    <mergeCell ref="C193:D193"/>
    <mergeCell ref="BN192:BP193"/>
    <mergeCell ref="BL192:BM193"/>
    <mergeCell ref="BJ192:BK193"/>
    <mergeCell ref="BH192:BI193"/>
    <mergeCell ref="BF192:BG193"/>
    <mergeCell ref="H188:I189"/>
    <mergeCell ref="E188:E189"/>
    <mergeCell ref="C188:D188"/>
    <mergeCell ref="B188:B189"/>
    <mergeCell ref="AR188:AS189"/>
    <mergeCell ref="G190:G191"/>
    <mergeCell ref="G192:G193"/>
    <mergeCell ref="R194:S195"/>
    <mergeCell ref="P194:Q195"/>
    <mergeCell ref="N194:O195"/>
    <mergeCell ref="L194:M195"/>
    <mergeCell ref="J194:K195"/>
    <mergeCell ref="H194:I195"/>
    <mergeCell ref="AF194:AG195"/>
    <mergeCell ref="AD194:AE195"/>
    <mergeCell ref="AB194:AC195"/>
    <mergeCell ref="Z194:AA195"/>
    <mergeCell ref="X194:Y195"/>
    <mergeCell ref="T194:U195"/>
    <mergeCell ref="AR194:AS195"/>
    <mergeCell ref="AP194:AQ195"/>
    <mergeCell ref="AN194:AO195"/>
    <mergeCell ref="AL194:AM195"/>
    <mergeCell ref="AJ194:AK195"/>
    <mergeCell ref="AH194:AI195"/>
    <mergeCell ref="BD194:BE195"/>
    <mergeCell ref="BB194:BC195"/>
    <mergeCell ref="AZ194:BA195"/>
    <mergeCell ref="AX194:AY195"/>
    <mergeCell ref="AV194:AW195"/>
    <mergeCell ref="AT194:AU195"/>
    <mergeCell ref="F192:F193"/>
    <mergeCell ref="E192:E193"/>
    <mergeCell ref="C192:D192"/>
    <mergeCell ref="B196:B197"/>
    <mergeCell ref="C195:D195"/>
    <mergeCell ref="BN194:BP195"/>
    <mergeCell ref="BL194:BM195"/>
    <mergeCell ref="BJ194:BK195"/>
    <mergeCell ref="BH194:BI195"/>
    <mergeCell ref="BF194:BG195"/>
    <mergeCell ref="R196:S197"/>
    <mergeCell ref="P196:Q197"/>
    <mergeCell ref="N196:O197"/>
    <mergeCell ref="L196:M197"/>
    <mergeCell ref="J196:K197"/>
    <mergeCell ref="H196:I197"/>
    <mergeCell ref="AF196:AG197"/>
    <mergeCell ref="AD196:AE197"/>
    <mergeCell ref="AB196:AC197"/>
    <mergeCell ref="Z196:AA197"/>
    <mergeCell ref="X196:Y197"/>
    <mergeCell ref="T196:U197"/>
    <mergeCell ref="AR196:AS197"/>
    <mergeCell ref="AP196:AQ197"/>
    <mergeCell ref="AN196:AO197"/>
    <mergeCell ref="AL196:AM197"/>
    <mergeCell ref="AJ196:AK197"/>
    <mergeCell ref="AH196:AI197"/>
    <mergeCell ref="BD196:BE197"/>
    <mergeCell ref="BB196:BC197"/>
    <mergeCell ref="AZ196:BA197"/>
    <mergeCell ref="AX196:AY197"/>
    <mergeCell ref="AV196:AW197"/>
    <mergeCell ref="AT196:AU197"/>
    <mergeCell ref="F194:F195"/>
    <mergeCell ref="E194:E195"/>
    <mergeCell ref="C194:D194"/>
    <mergeCell ref="B194:B195"/>
    <mergeCell ref="C197:D197"/>
    <mergeCell ref="BN196:BP197"/>
    <mergeCell ref="BL196:BM197"/>
    <mergeCell ref="BJ196:BK197"/>
    <mergeCell ref="BH196:BI197"/>
    <mergeCell ref="BF196:BG197"/>
    <mergeCell ref="R198:S199"/>
    <mergeCell ref="P198:Q199"/>
    <mergeCell ref="N198:O199"/>
    <mergeCell ref="L198:M199"/>
    <mergeCell ref="J198:K199"/>
    <mergeCell ref="H198:I199"/>
    <mergeCell ref="AF198:AG199"/>
    <mergeCell ref="AD198:AE199"/>
    <mergeCell ref="AB198:AC199"/>
    <mergeCell ref="Z198:AA199"/>
    <mergeCell ref="X198:Y199"/>
    <mergeCell ref="T198:U199"/>
    <mergeCell ref="AR198:AS199"/>
    <mergeCell ref="AP198:AQ199"/>
    <mergeCell ref="AN198:AO199"/>
    <mergeCell ref="AL198:AM199"/>
    <mergeCell ref="AJ198:AK199"/>
    <mergeCell ref="AH198:AI199"/>
    <mergeCell ref="BD198:BE199"/>
    <mergeCell ref="BB198:BC199"/>
    <mergeCell ref="AZ198:BA199"/>
    <mergeCell ref="AX198:AY199"/>
    <mergeCell ref="AV198:AW199"/>
    <mergeCell ref="AT198:AU199"/>
    <mergeCell ref="F196:F197"/>
    <mergeCell ref="E196:E197"/>
    <mergeCell ref="C196:D196"/>
    <mergeCell ref="B200:B201"/>
    <mergeCell ref="C199:D199"/>
    <mergeCell ref="G196:G197"/>
    <mergeCell ref="BN198:BP199"/>
    <mergeCell ref="BL198:BM199"/>
    <mergeCell ref="BJ198:BK199"/>
    <mergeCell ref="BH198:BI199"/>
    <mergeCell ref="BF198:BG199"/>
    <mergeCell ref="R200:S201"/>
    <mergeCell ref="P200:Q201"/>
    <mergeCell ref="N200:O201"/>
    <mergeCell ref="L200:M201"/>
    <mergeCell ref="J200:K201"/>
    <mergeCell ref="H200:I201"/>
    <mergeCell ref="AF200:AG201"/>
    <mergeCell ref="AD200:AE201"/>
    <mergeCell ref="AB200:AC201"/>
    <mergeCell ref="Z200:AA201"/>
    <mergeCell ref="X200:Y201"/>
    <mergeCell ref="T200:U201"/>
    <mergeCell ref="AR200:AS201"/>
    <mergeCell ref="AP200:AQ201"/>
    <mergeCell ref="AN200:AO201"/>
    <mergeCell ref="AL200:AM201"/>
    <mergeCell ref="AJ200:AK201"/>
    <mergeCell ref="AH200:AI201"/>
    <mergeCell ref="BD200:BE201"/>
    <mergeCell ref="BB200:BC201"/>
    <mergeCell ref="AZ200:BA201"/>
    <mergeCell ref="AX200:AY201"/>
    <mergeCell ref="AV200:AW201"/>
    <mergeCell ref="AT200:AU201"/>
    <mergeCell ref="F198:F199"/>
    <mergeCell ref="E198:E199"/>
    <mergeCell ref="C198:D198"/>
    <mergeCell ref="B198:B199"/>
    <mergeCell ref="C201:D201"/>
    <mergeCell ref="BN200:BP201"/>
    <mergeCell ref="BL200:BM201"/>
    <mergeCell ref="BJ200:BK201"/>
    <mergeCell ref="BH200:BI201"/>
    <mergeCell ref="BF200:BG201"/>
    <mergeCell ref="R202:S203"/>
    <mergeCell ref="P202:Q203"/>
    <mergeCell ref="N202:O203"/>
    <mergeCell ref="L202:M203"/>
    <mergeCell ref="J202:K203"/>
    <mergeCell ref="H202:I203"/>
    <mergeCell ref="AF202:AG203"/>
    <mergeCell ref="AD202:AE203"/>
    <mergeCell ref="AB202:AC203"/>
    <mergeCell ref="Z202:AA203"/>
    <mergeCell ref="X202:Y203"/>
    <mergeCell ref="T202:U203"/>
    <mergeCell ref="AR202:AS203"/>
    <mergeCell ref="AP202:AQ203"/>
    <mergeCell ref="AN202:AO203"/>
    <mergeCell ref="AL202:AM203"/>
    <mergeCell ref="AJ202:AK203"/>
    <mergeCell ref="AH202:AI203"/>
    <mergeCell ref="BD202:BE203"/>
    <mergeCell ref="BB202:BC203"/>
    <mergeCell ref="AZ202:BA203"/>
    <mergeCell ref="AX202:AY203"/>
    <mergeCell ref="AV202:AW203"/>
    <mergeCell ref="AT202:AU203"/>
    <mergeCell ref="F200:F201"/>
    <mergeCell ref="E200:E201"/>
    <mergeCell ref="C200:D200"/>
    <mergeCell ref="B204:B205"/>
    <mergeCell ref="C203:D203"/>
    <mergeCell ref="BN202:BP203"/>
    <mergeCell ref="BL202:BM203"/>
    <mergeCell ref="BJ202:BK203"/>
    <mergeCell ref="BH202:BI203"/>
    <mergeCell ref="BF202:BG203"/>
    <mergeCell ref="R204:S205"/>
    <mergeCell ref="P204:Q205"/>
    <mergeCell ref="N204:O205"/>
    <mergeCell ref="L204:M205"/>
    <mergeCell ref="J204:K205"/>
    <mergeCell ref="H204:I205"/>
    <mergeCell ref="AF204:AG205"/>
    <mergeCell ref="AD204:AE205"/>
    <mergeCell ref="AB204:AC205"/>
    <mergeCell ref="Z204:AA205"/>
    <mergeCell ref="X204:Y205"/>
    <mergeCell ref="T204:U205"/>
    <mergeCell ref="AR204:AS205"/>
    <mergeCell ref="AP204:AQ205"/>
    <mergeCell ref="AN204:AO205"/>
    <mergeCell ref="AL204:AM205"/>
    <mergeCell ref="AJ204:AK205"/>
    <mergeCell ref="AH204:AI205"/>
    <mergeCell ref="BD204:BE205"/>
    <mergeCell ref="BB204:BC205"/>
    <mergeCell ref="AZ204:BA205"/>
    <mergeCell ref="AX204:AY205"/>
    <mergeCell ref="AV204:AW205"/>
    <mergeCell ref="AT204:AU205"/>
    <mergeCell ref="F202:F203"/>
    <mergeCell ref="E202:E203"/>
    <mergeCell ref="C202:D202"/>
    <mergeCell ref="B202:B203"/>
    <mergeCell ref="C205:D205"/>
    <mergeCell ref="BN204:BP205"/>
    <mergeCell ref="BL204:BM205"/>
    <mergeCell ref="BJ204:BK205"/>
    <mergeCell ref="BH204:BI205"/>
    <mergeCell ref="BF204:BG205"/>
    <mergeCell ref="R206:S207"/>
    <mergeCell ref="P206:Q207"/>
    <mergeCell ref="N206:O207"/>
    <mergeCell ref="L206:M207"/>
    <mergeCell ref="J206:K207"/>
    <mergeCell ref="H206:I207"/>
    <mergeCell ref="AF206:AG207"/>
    <mergeCell ref="AD206:AE207"/>
    <mergeCell ref="AB206:AC207"/>
    <mergeCell ref="Z206:AA207"/>
    <mergeCell ref="X206:Y207"/>
    <mergeCell ref="T206:U207"/>
    <mergeCell ref="AR206:AS207"/>
    <mergeCell ref="AP206:AQ207"/>
    <mergeCell ref="AN206:AO207"/>
    <mergeCell ref="AL206:AM207"/>
    <mergeCell ref="AJ206:AK207"/>
    <mergeCell ref="AH206:AI207"/>
    <mergeCell ref="BD206:BE207"/>
    <mergeCell ref="BB206:BC207"/>
    <mergeCell ref="AZ206:BA207"/>
    <mergeCell ref="AX206:AY207"/>
    <mergeCell ref="AV206:AW207"/>
    <mergeCell ref="AT206:AU207"/>
    <mergeCell ref="F204:F205"/>
    <mergeCell ref="E204:E205"/>
    <mergeCell ref="C204:D204"/>
    <mergeCell ref="B208:B209"/>
    <mergeCell ref="C207:D207"/>
    <mergeCell ref="BN206:BP207"/>
    <mergeCell ref="BL206:BM207"/>
    <mergeCell ref="BJ206:BK207"/>
    <mergeCell ref="BH206:BI207"/>
    <mergeCell ref="BF206:BG207"/>
    <mergeCell ref="R208:S209"/>
    <mergeCell ref="P208:Q209"/>
    <mergeCell ref="N208:O209"/>
    <mergeCell ref="L208:M209"/>
    <mergeCell ref="J208:K209"/>
    <mergeCell ref="H208:I209"/>
    <mergeCell ref="AF208:AG209"/>
    <mergeCell ref="AD208:AE209"/>
    <mergeCell ref="AB208:AC209"/>
    <mergeCell ref="Z208:AA209"/>
    <mergeCell ref="X208:Y209"/>
    <mergeCell ref="T208:U209"/>
    <mergeCell ref="AR208:AS209"/>
    <mergeCell ref="AP208:AQ209"/>
    <mergeCell ref="AN208:AO209"/>
    <mergeCell ref="AL208:AM209"/>
    <mergeCell ref="AJ208:AK209"/>
    <mergeCell ref="AH208:AI209"/>
    <mergeCell ref="BD208:BE209"/>
    <mergeCell ref="BB208:BC209"/>
    <mergeCell ref="AZ208:BA209"/>
    <mergeCell ref="AX208:AY209"/>
    <mergeCell ref="AV208:AW209"/>
    <mergeCell ref="AT208:AU209"/>
    <mergeCell ref="F206:F207"/>
    <mergeCell ref="E206:E207"/>
    <mergeCell ref="C206:D206"/>
    <mergeCell ref="B206:B207"/>
    <mergeCell ref="C209:D209"/>
    <mergeCell ref="BN208:BP209"/>
    <mergeCell ref="BL208:BM209"/>
    <mergeCell ref="BJ208:BK209"/>
    <mergeCell ref="BH208:BI209"/>
    <mergeCell ref="BF208:BG209"/>
    <mergeCell ref="R210:S211"/>
    <mergeCell ref="P210:Q211"/>
    <mergeCell ref="N210:O211"/>
    <mergeCell ref="L210:M211"/>
    <mergeCell ref="J210:K211"/>
    <mergeCell ref="H210:I211"/>
    <mergeCell ref="AF210:AG211"/>
    <mergeCell ref="AD210:AE211"/>
    <mergeCell ref="AB210:AC211"/>
    <mergeCell ref="Z210:AA211"/>
    <mergeCell ref="X210:Y211"/>
    <mergeCell ref="T210:U211"/>
    <mergeCell ref="AR210:AS211"/>
    <mergeCell ref="AP210:AQ211"/>
    <mergeCell ref="AN210:AO211"/>
    <mergeCell ref="AL210:AM211"/>
    <mergeCell ref="AJ210:AK211"/>
    <mergeCell ref="AH210:AI211"/>
    <mergeCell ref="BD210:BE211"/>
    <mergeCell ref="BB210:BC211"/>
    <mergeCell ref="AZ210:BA211"/>
    <mergeCell ref="AX210:AY211"/>
    <mergeCell ref="AV210:AW211"/>
    <mergeCell ref="AT210:AU211"/>
    <mergeCell ref="F208:F209"/>
    <mergeCell ref="E208:E209"/>
    <mergeCell ref="C208:D208"/>
    <mergeCell ref="B212:B213"/>
    <mergeCell ref="C211:D211"/>
    <mergeCell ref="BN210:BP211"/>
    <mergeCell ref="BL210:BM211"/>
    <mergeCell ref="BJ210:BK211"/>
    <mergeCell ref="BH210:BI211"/>
    <mergeCell ref="BF210:BG211"/>
    <mergeCell ref="R212:S213"/>
    <mergeCell ref="P212:Q213"/>
    <mergeCell ref="N212:O213"/>
    <mergeCell ref="L212:M213"/>
    <mergeCell ref="J212:K213"/>
    <mergeCell ref="H212:I213"/>
    <mergeCell ref="AF212:AG213"/>
    <mergeCell ref="AD212:AE213"/>
    <mergeCell ref="AB212:AC213"/>
    <mergeCell ref="Z212:AA213"/>
    <mergeCell ref="X212:Y213"/>
    <mergeCell ref="T212:U213"/>
    <mergeCell ref="AR212:AS213"/>
    <mergeCell ref="AP212:AQ213"/>
    <mergeCell ref="AN212:AO213"/>
    <mergeCell ref="AL212:AM213"/>
    <mergeCell ref="AJ212:AK213"/>
    <mergeCell ref="AH212:AI213"/>
    <mergeCell ref="BD212:BE213"/>
    <mergeCell ref="BB212:BC213"/>
    <mergeCell ref="AZ212:BA213"/>
    <mergeCell ref="AX212:AY213"/>
    <mergeCell ref="AV212:AW213"/>
    <mergeCell ref="AT212:AU213"/>
    <mergeCell ref="F210:F211"/>
    <mergeCell ref="E210:E211"/>
    <mergeCell ref="C210:D210"/>
    <mergeCell ref="B210:B211"/>
    <mergeCell ref="C213:D213"/>
    <mergeCell ref="BN212:BP213"/>
    <mergeCell ref="BL212:BM213"/>
    <mergeCell ref="BJ212:BK213"/>
    <mergeCell ref="BH212:BI213"/>
    <mergeCell ref="BF212:BG213"/>
    <mergeCell ref="R214:S215"/>
    <mergeCell ref="P214:Q215"/>
    <mergeCell ref="N214:O215"/>
    <mergeCell ref="L214:M215"/>
    <mergeCell ref="J214:K215"/>
    <mergeCell ref="H214:I215"/>
    <mergeCell ref="AF214:AG215"/>
    <mergeCell ref="AD214:AE215"/>
    <mergeCell ref="AB214:AC215"/>
    <mergeCell ref="Z214:AA215"/>
    <mergeCell ref="X214:Y215"/>
    <mergeCell ref="T214:U215"/>
    <mergeCell ref="AR214:AS215"/>
    <mergeCell ref="AP214:AQ215"/>
    <mergeCell ref="AN214:AO215"/>
    <mergeCell ref="AL214:AM215"/>
    <mergeCell ref="AJ214:AK215"/>
    <mergeCell ref="AH214:AI215"/>
    <mergeCell ref="BD214:BE215"/>
    <mergeCell ref="BB214:BC215"/>
    <mergeCell ref="AZ214:BA215"/>
    <mergeCell ref="AX214:AY215"/>
    <mergeCell ref="AV214:AW215"/>
    <mergeCell ref="AT214:AU215"/>
    <mergeCell ref="F212:F213"/>
    <mergeCell ref="E212:E213"/>
    <mergeCell ref="C212:D212"/>
    <mergeCell ref="B216:B217"/>
    <mergeCell ref="C215:D215"/>
    <mergeCell ref="BN214:BP215"/>
    <mergeCell ref="BL214:BM215"/>
    <mergeCell ref="BJ214:BK215"/>
    <mergeCell ref="BH214:BI215"/>
    <mergeCell ref="BF214:BG215"/>
    <mergeCell ref="R216:S217"/>
    <mergeCell ref="P216:Q217"/>
    <mergeCell ref="N216:O217"/>
    <mergeCell ref="L216:M217"/>
    <mergeCell ref="J216:K217"/>
    <mergeCell ref="H216:I217"/>
    <mergeCell ref="AF216:AG217"/>
    <mergeCell ref="AD216:AE217"/>
    <mergeCell ref="AB216:AC217"/>
    <mergeCell ref="Z216:AA217"/>
    <mergeCell ref="X216:Y217"/>
    <mergeCell ref="T216:U217"/>
    <mergeCell ref="AR216:AS217"/>
    <mergeCell ref="AP216:AQ217"/>
    <mergeCell ref="AN216:AO217"/>
    <mergeCell ref="AL216:AM217"/>
    <mergeCell ref="AJ216:AK217"/>
    <mergeCell ref="AH216:AI217"/>
    <mergeCell ref="BD216:BE217"/>
    <mergeCell ref="BB216:BC217"/>
    <mergeCell ref="AZ216:BA217"/>
    <mergeCell ref="AX216:AY217"/>
    <mergeCell ref="AV216:AW217"/>
    <mergeCell ref="AT216:AU217"/>
    <mergeCell ref="F214:F215"/>
    <mergeCell ref="E214:E215"/>
    <mergeCell ref="C214:D214"/>
    <mergeCell ref="B214:B215"/>
    <mergeCell ref="C217:D217"/>
    <mergeCell ref="BN216:BP217"/>
    <mergeCell ref="BL216:BM217"/>
    <mergeCell ref="BJ216:BK217"/>
    <mergeCell ref="BH216:BI217"/>
    <mergeCell ref="BF216:BG217"/>
    <mergeCell ref="R218:S219"/>
    <mergeCell ref="P218:Q219"/>
    <mergeCell ref="N218:O219"/>
    <mergeCell ref="L218:M219"/>
    <mergeCell ref="J218:K219"/>
    <mergeCell ref="H218:I219"/>
    <mergeCell ref="AF218:AG219"/>
    <mergeCell ref="AD218:AE219"/>
    <mergeCell ref="AB218:AC219"/>
    <mergeCell ref="Z218:AA219"/>
    <mergeCell ref="X218:Y219"/>
    <mergeCell ref="T218:U219"/>
    <mergeCell ref="AR218:AS219"/>
    <mergeCell ref="AP218:AQ219"/>
    <mergeCell ref="AN218:AO219"/>
    <mergeCell ref="AL218:AM219"/>
    <mergeCell ref="AJ218:AK219"/>
    <mergeCell ref="AH218:AI219"/>
    <mergeCell ref="BD218:BE219"/>
    <mergeCell ref="BB218:BC219"/>
    <mergeCell ref="AZ218:BA219"/>
    <mergeCell ref="AX218:AY219"/>
    <mergeCell ref="AV218:AW219"/>
    <mergeCell ref="AT218:AU219"/>
    <mergeCell ref="F216:F217"/>
    <mergeCell ref="E216:E217"/>
    <mergeCell ref="C216:D216"/>
    <mergeCell ref="B220:B221"/>
    <mergeCell ref="C219:D219"/>
    <mergeCell ref="BN218:BP219"/>
    <mergeCell ref="BL218:BM219"/>
    <mergeCell ref="BJ218:BK219"/>
    <mergeCell ref="BH218:BI219"/>
    <mergeCell ref="BF218:BG219"/>
    <mergeCell ref="R220:S221"/>
    <mergeCell ref="P220:Q221"/>
    <mergeCell ref="N220:O221"/>
    <mergeCell ref="L220:M221"/>
    <mergeCell ref="J220:K221"/>
    <mergeCell ref="H220:I221"/>
    <mergeCell ref="AF220:AG221"/>
    <mergeCell ref="AD220:AE221"/>
    <mergeCell ref="AB220:AC221"/>
    <mergeCell ref="Z220:AA221"/>
    <mergeCell ref="X220:Y221"/>
    <mergeCell ref="T220:U221"/>
    <mergeCell ref="AR220:AS221"/>
    <mergeCell ref="AP220:AQ221"/>
    <mergeCell ref="AN220:AO221"/>
    <mergeCell ref="AL220:AM221"/>
    <mergeCell ref="AJ220:AK221"/>
    <mergeCell ref="AH220:AI221"/>
    <mergeCell ref="BD220:BE221"/>
    <mergeCell ref="BB220:BC221"/>
    <mergeCell ref="AZ220:BA221"/>
    <mergeCell ref="AX220:AY221"/>
    <mergeCell ref="AV220:AW221"/>
    <mergeCell ref="AT220:AU221"/>
    <mergeCell ref="F218:F219"/>
    <mergeCell ref="E218:E219"/>
    <mergeCell ref="C218:D218"/>
    <mergeCell ref="B218:B219"/>
    <mergeCell ref="C221:D221"/>
    <mergeCell ref="BN220:BP221"/>
    <mergeCell ref="B222:B223"/>
    <mergeCell ref="C225:D225"/>
    <mergeCell ref="BN224:BP225"/>
    <mergeCell ref="BL224:BM225"/>
    <mergeCell ref="BJ224:BK225"/>
    <mergeCell ref="BH224:BI225"/>
    <mergeCell ref="BF224:BG225"/>
    <mergeCell ref="BL220:BM221"/>
    <mergeCell ref="BJ220:BK221"/>
    <mergeCell ref="BH220:BI221"/>
    <mergeCell ref="BF220:BG221"/>
    <mergeCell ref="R222:S223"/>
    <mergeCell ref="P222:Q223"/>
    <mergeCell ref="N222:O223"/>
    <mergeCell ref="L222:M223"/>
    <mergeCell ref="J222:K223"/>
    <mergeCell ref="H222:I223"/>
    <mergeCell ref="AF222:AG223"/>
    <mergeCell ref="AD222:AE223"/>
    <mergeCell ref="AB222:AC223"/>
    <mergeCell ref="Z222:AA223"/>
    <mergeCell ref="X222:Y223"/>
    <mergeCell ref="T222:U223"/>
    <mergeCell ref="AR222:AS223"/>
    <mergeCell ref="AP222:AQ223"/>
    <mergeCell ref="AN222:AO223"/>
    <mergeCell ref="AL222:AM223"/>
    <mergeCell ref="AJ222:AK223"/>
    <mergeCell ref="AH222:AI223"/>
    <mergeCell ref="BD222:BE223"/>
    <mergeCell ref="BB222:BC223"/>
    <mergeCell ref="AZ222:BA223"/>
    <mergeCell ref="AX222:AY223"/>
    <mergeCell ref="AV222:AW223"/>
    <mergeCell ref="AT222:AU223"/>
    <mergeCell ref="F220:F221"/>
    <mergeCell ref="E220:E221"/>
    <mergeCell ref="C220:D220"/>
    <mergeCell ref="B224:B225"/>
    <mergeCell ref="C223:D223"/>
    <mergeCell ref="BN226:BP227"/>
    <mergeCell ref="BL226:BM227"/>
    <mergeCell ref="BJ226:BK227"/>
    <mergeCell ref="BH226:BI227"/>
    <mergeCell ref="BF226:BG227"/>
    <mergeCell ref="F226:F227"/>
    <mergeCell ref="E226:E227"/>
    <mergeCell ref="C226:D226"/>
    <mergeCell ref="BN222:BP223"/>
    <mergeCell ref="BL222:BM223"/>
    <mergeCell ref="BJ222:BK223"/>
    <mergeCell ref="BH222:BI223"/>
    <mergeCell ref="BF222:BG223"/>
    <mergeCell ref="R224:S225"/>
    <mergeCell ref="P224:Q225"/>
    <mergeCell ref="N224:O225"/>
    <mergeCell ref="L224:M225"/>
    <mergeCell ref="J224:K225"/>
    <mergeCell ref="H224:I225"/>
    <mergeCell ref="AF224:AG225"/>
    <mergeCell ref="AD224:AE225"/>
    <mergeCell ref="AB224:AC225"/>
    <mergeCell ref="Z224:AA225"/>
    <mergeCell ref="X224:Y225"/>
    <mergeCell ref="T224:U225"/>
    <mergeCell ref="AR224:AS225"/>
    <mergeCell ref="AP224:AQ225"/>
    <mergeCell ref="AN224:AO225"/>
    <mergeCell ref="AL224:AM225"/>
    <mergeCell ref="AJ224:AK225"/>
    <mergeCell ref="AH224:AI225"/>
    <mergeCell ref="BD224:BE225"/>
    <mergeCell ref="BB224:BC225"/>
    <mergeCell ref="AZ224:BA225"/>
    <mergeCell ref="AX224:AY225"/>
    <mergeCell ref="AV224:AW225"/>
    <mergeCell ref="AT224:AU225"/>
    <mergeCell ref="F222:F223"/>
    <mergeCell ref="E222:E223"/>
    <mergeCell ref="C222:D222"/>
    <mergeCell ref="AF128:AG128"/>
    <mergeCell ref="AD128:AE128"/>
    <mergeCell ref="Z127:AA128"/>
    <mergeCell ref="X127:Y128"/>
    <mergeCell ref="P127:U127"/>
    <mergeCell ref="AD127:AI127"/>
    <mergeCell ref="AB127:AC128"/>
    <mergeCell ref="AR128:AS128"/>
    <mergeCell ref="AP128:AQ128"/>
    <mergeCell ref="AN128:AO128"/>
    <mergeCell ref="AL128:AM128"/>
    <mergeCell ref="AJ128:AK128"/>
    <mergeCell ref="F129:F130"/>
    <mergeCell ref="P129:Q130"/>
    <mergeCell ref="N129:O130"/>
    <mergeCell ref="L129:M130"/>
    <mergeCell ref="J129:K130"/>
    <mergeCell ref="AL228:AM229"/>
    <mergeCell ref="B230:C230"/>
    <mergeCell ref="BL128:BM128"/>
    <mergeCell ref="BJ128:BK128"/>
    <mergeCell ref="BH128:BI128"/>
    <mergeCell ref="BF128:BG128"/>
    <mergeCell ref="BD128:BE128"/>
    <mergeCell ref="BB128:BC128"/>
    <mergeCell ref="R129:S130"/>
    <mergeCell ref="H129:I130"/>
    <mergeCell ref="B226:B227"/>
    <mergeCell ref="AM233:AP233"/>
    <mergeCell ref="AJ233:AL233"/>
    <mergeCell ref="AF233:AH233"/>
    <mergeCell ref="AB233:AE233"/>
    <mergeCell ref="B233:C233"/>
    <mergeCell ref="Y233:AA233"/>
    <mergeCell ref="BK233:BM233"/>
    <mergeCell ref="BG233:BI233"/>
    <mergeCell ref="BB233:BF233"/>
    <mergeCell ref="AU233:AW233"/>
    <mergeCell ref="AQ233:AS233"/>
    <mergeCell ref="J228:K229"/>
    <mergeCell ref="H228:I229"/>
    <mergeCell ref="D228:E229"/>
    <mergeCell ref="B228:C229"/>
    <mergeCell ref="X228:Y229"/>
    <mergeCell ref="T228:U229"/>
    <mergeCell ref="R228:S229"/>
    <mergeCell ref="P228:Q229"/>
    <mergeCell ref="N228:O229"/>
    <mergeCell ref="L228:M229"/>
    <mergeCell ref="AJ228:AK229"/>
    <mergeCell ref="AH228:AI229"/>
    <mergeCell ref="AF228:AG229"/>
    <mergeCell ref="AD228:AE229"/>
    <mergeCell ref="AB228:AC229"/>
    <mergeCell ref="Z228:AA229"/>
    <mergeCell ref="AV228:AW229"/>
    <mergeCell ref="AT228:AU229"/>
    <mergeCell ref="AR228:AS229"/>
    <mergeCell ref="R226:S227"/>
    <mergeCell ref="P226:Q227"/>
    <mergeCell ref="N226:O227"/>
    <mergeCell ref="L226:M227"/>
    <mergeCell ref="J226:K227"/>
    <mergeCell ref="H226:I227"/>
    <mergeCell ref="AF131:AG132"/>
    <mergeCell ref="AD131:AE132"/>
    <mergeCell ref="AB131:AC132"/>
    <mergeCell ref="Z131:AA132"/>
    <mergeCell ref="X131:Y132"/>
    <mergeCell ref="T131:U132"/>
    <mergeCell ref="AR131:AS132"/>
    <mergeCell ref="AP131:AQ132"/>
    <mergeCell ref="AN131:AO132"/>
    <mergeCell ref="AL131:AM132"/>
    <mergeCell ref="AJ131:AK132"/>
    <mergeCell ref="AH131:AI132"/>
    <mergeCell ref="BD131:BE132"/>
    <mergeCell ref="BB131:BC132"/>
    <mergeCell ref="AZ131:BA132"/>
    <mergeCell ref="AX131:AY132"/>
    <mergeCell ref="AV131:AW132"/>
    <mergeCell ref="AT131:AU132"/>
    <mergeCell ref="B129:B130"/>
    <mergeCell ref="AN122:BO122"/>
    <mergeCell ref="AG122:AM122"/>
    <mergeCell ref="E122:AE122"/>
    <mergeCell ref="C132:D132"/>
    <mergeCell ref="BN131:BP132"/>
    <mergeCell ref="BL131:BM132"/>
    <mergeCell ref="BJ131:BK132"/>
    <mergeCell ref="BH131:BI132"/>
    <mergeCell ref="BF131:BG132"/>
    <mergeCell ref="F131:F132"/>
    <mergeCell ref="E131:E132"/>
    <mergeCell ref="C131:D131"/>
    <mergeCell ref="B120:BP120"/>
    <mergeCell ref="BC236:BP236"/>
    <mergeCell ref="BK235:BM235"/>
    <mergeCell ref="BG235:BI235"/>
    <mergeCell ref="BB235:BF235"/>
    <mergeCell ref="AU235:AW235"/>
    <mergeCell ref="AQ235:AS235"/>
    <mergeCell ref="BF124:BO124"/>
    <mergeCell ref="BC124:BE124"/>
    <mergeCell ref="AK124:BB124"/>
    <mergeCell ref="AG124:AJ124"/>
    <mergeCell ref="E124:AE124"/>
    <mergeCell ref="C124:D124"/>
    <mergeCell ref="H127:I128"/>
    <mergeCell ref="C127:D128"/>
    <mergeCell ref="B127:B128"/>
    <mergeCell ref="J128:K128"/>
    <mergeCell ref="N128:O128"/>
    <mergeCell ref="L128:M128"/>
    <mergeCell ref="J127:O127"/>
    <mergeCell ref="BH127:BM127"/>
    <mergeCell ref="BB127:BG127"/>
    <mergeCell ref="AV127:BA127"/>
    <mergeCell ref="AP127:AU127"/>
    <mergeCell ref="AJ127:AO127"/>
    <mergeCell ref="T128:U128"/>
    <mergeCell ref="AZ128:BA128"/>
    <mergeCell ref="AX128:AY128"/>
    <mergeCell ref="AV128:AW128"/>
    <mergeCell ref="AT128:AU128"/>
    <mergeCell ref="R128:S128"/>
    <mergeCell ref="P128:Q128"/>
    <mergeCell ref="AH128:AI128"/>
    <mergeCell ref="B133:B134"/>
    <mergeCell ref="C136:D136"/>
    <mergeCell ref="BN135:BP136"/>
    <mergeCell ref="BL135:BM136"/>
    <mergeCell ref="BJ135:BK136"/>
    <mergeCell ref="BH135:BI136"/>
    <mergeCell ref="BF135:BG136"/>
    <mergeCell ref="R133:S134"/>
    <mergeCell ref="P133:Q134"/>
    <mergeCell ref="N133:O134"/>
    <mergeCell ref="L133:M134"/>
    <mergeCell ref="J133:K134"/>
    <mergeCell ref="H133:I134"/>
    <mergeCell ref="AF133:AG134"/>
    <mergeCell ref="AD133:AE134"/>
    <mergeCell ref="AB133:AC134"/>
    <mergeCell ref="Z133:AA134"/>
    <mergeCell ref="X133:Y134"/>
    <mergeCell ref="T133:U134"/>
    <mergeCell ref="AR133:AS134"/>
    <mergeCell ref="AP133:AQ134"/>
    <mergeCell ref="AN133:AO134"/>
    <mergeCell ref="AL133:AM134"/>
    <mergeCell ref="AJ133:AK134"/>
    <mergeCell ref="AH133:AI134"/>
    <mergeCell ref="BD133:BE134"/>
    <mergeCell ref="BB133:BC134"/>
    <mergeCell ref="AZ133:BA134"/>
    <mergeCell ref="AX133:AY134"/>
    <mergeCell ref="AV133:AW134"/>
    <mergeCell ref="E129:E130"/>
    <mergeCell ref="C129:D129"/>
    <mergeCell ref="AT133:AU134"/>
    <mergeCell ref="AF129:AG130"/>
    <mergeCell ref="AD129:AE130"/>
    <mergeCell ref="AB129:AC130"/>
    <mergeCell ref="Z129:AA130"/>
    <mergeCell ref="X129:Y130"/>
    <mergeCell ref="T129:U130"/>
    <mergeCell ref="AR129:AS130"/>
    <mergeCell ref="AP129:AQ130"/>
    <mergeCell ref="AN129:AO130"/>
    <mergeCell ref="AL129:AM130"/>
    <mergeCell ref="AJ129:AK130"/>
    <mergeCell ref="AH129:AI130"/>
    <mergeCell ref="BD129:BE130"/>
    <mergeCell ref="BB129:BC130"/>
    <mergeCell ref="AZ129:BA130"/>
    <mergeCell ref="AX129:AY130"/>
    <mergeCell ref="AV129:AW130"/>
    <mergeCell ref="AT129:AU130"/>
    <mergeCell ref="B131:B132"/>
    <mergeCell ref="C130:D130"/>
    <mergeCell ref="BN129:BP130"/>
    <mergeCell ref="BL129:BM130"/>
    <mergeCell ref="BJ129:BK130"/>
    <mergeCell ref="BH129:BI130"/>
    <mergeCell ref="BF129:BG130"/>
    <mergeCell ref="R131:S132"/>
    <mergeCell ref="P131:Q132"/>
    <mergeCell ref="N131:O132"/>
    <mergeCell ref="L131:M132"/>
    <mergeCell ref="J131:K132"/>
    <mergeCell ref="H131:I132"/>
    <mergeCell ref="C134:D134"/>
    <mergeCell ref="BN133:BP134"/>
    <mergeCell ref="BL133:BM134"/>
    <mergeCell ref="BJ133:BK134"/>
    <mergeCell ref="BH133:BI134"/>
    <mergeCell ref="BF133:BG134"/>
    <mergeCell ref="R135:S136"/>
    <mergeCell ref="P135:Q136"/>
    <mergeCell ref="N135:O136"/>
    <mergeCell ref="L135:M136"/>
    <mergeCell ref="J135:K136"/>
    <mergeCell ref="H135:I136"/>
    <mergeCell ref="AF135:AG136"/>
    <mergeCell ref="AD135:AE136"/>
    <mergeCell ref="AB135:AC136"/>
    <mergeCell ref="Z135:AA136"/>
    <mergeCell ref="X135:Y136"/>
    <mergeCell ref="T135:U136"/>
    <mergeCell ref="AR135:AS136"/>
    <mergeCell ref="AP135:AQ136"/>
    <mergeCell ref="AN135:AO136"/>
    <mergeCell ref="AL135:AM136"/>
    <mergeCell ref="AJ135:AK136"/>
    <mergeCell ref="AH135:AI136"/>
    <mergeCell ref="BD135:BE136"/>
    <mergeCell ref="BB135:BC136"/>
    <mergeCell ref="AZ135:BA136"/>
    <mergeCell ref="AX135:AY136"/>
    <mergeCell ref="AV135:AW136"/>
    <mergeCell ref="AT135:AU136"/>
    <mergeCell ref="F133:F134"/>
    <mergeCell ref="E133:E134"/>
    <mergeCell ref="C133:D133"/>
    <mergeCell ref="J137:K138"/>
    <mergeCell ref="H137:I138"/>
    <mergeCell ref="AF137:AG138"/>
    <mergeCell ref="AD137:AE138"/>
    <mergeCell ref="AB137:AC138"/>
    <mergeCell ref="Z137:AA138"/>
    <mergeCell ref="X137:Y138"/>
    <mergeCell ref="T137:U138"/>
    <mergeCell ref="AR137:AS138"/>
    <mergeCell ref="AP137:AQ138"/>
    <mergeCell ref="AN137:AO138"/>
    <mergeCell ref="AL137:AM138"/>
    <mergeCell ref="AJ137:AK138"/>
    <mergeCell ref="AH137:AI138"/>
    <mergeCell ref="BD137:BE138"/>
    <mergeCell ref="BB137:BC138"/>
    <mergeCell ref="AZ137:BA138"/>
    <mergeCell ref="AX137:AY138"/>
    <mergeCell ref="AV137:AW138"/>
    <mergeCell ref="AT137:AU138"/>
    <mergeCell ref="F135:F136"/>
    <mergeCell ref="E135:E136"/>
    <mergeCell ref="C135:D135"/>
    <mergeCell ref="B139:B140"/>
    <mergeCell ref="C138:D138"/>
    <mergeCell ref="BN137:BP138"/>
    <mergeCell ref="BL137:BM138"/>
    <mergeCell ref="BJ137:BK138"/>
    <mergeCell ref="BH137:BI138"/>
    <mergeCell ref="BF137:BG138"/>
    <mergeCell ref="R139:S140"/>
    <mergeCell ref="P139:Q140"/>
    <mergeCell ref="N139:O140"/>
    <mergeCell ref="L139:M140"/>
    <mergeCell ref="J139:K140"/>
    <mergeCell ref="H139:I140"/>
    <mergeCell ref="AF139:AG140"/>
    <mergeCell ref="AD139:AE140"/>
    <mergeCell ref="AB139:AC140"/>
    <mergeCell ref="Z139:AA140"/>
    <mergeCell ref="X139:Y140"/>
    <mergeCell ref="T139:U140"/>
    <mergeCell ref="AR139:AS140"/>
    <mergeCell ref="AP139:AQ140"/>
    <mergeCell ref="AN139:AO140"/>
    <mergeCell ref="AL139:AM140"/>
    <mergeCell ref="AJ139:AK140"/>
    <mergeCell ref="AH139:AI140"/>
    <mergeCell ref="BD139:BE140"/>
    <mergeCell ref="BB139:BC140"/>
    <mergeCell ref="AZ139:BA140"/>
    <mergeCell ref="AX139:AY140"/>
    <mergeCell ref="AV139:AW140"/>
    <mergeCell ref="AT139:AU140"/>
    <mergeCell ref="F137:F138"/>
    <mergeCell ref="E137:E138"/>
    <mergeCell ref="C137:D137"/>
    <mergeCell ref="B137:B138"/>
    <mergeCell ref="C140:D140"/>
    <mergeCell ref="BN139:BP140"/>
    <mergeCell ref="B135:B136"/>
    <mergeCell ref="BL139:BM140"/>
    <mergeCell ref="BJ139:BK140"/>
    <mergeCell ref="BH139:BI140"/>
    <mergeCell ref="BF139:BG140"/>
    <mergeCell ref="R141:S142"/>
    <mergeCell ref="P141:Q142"/>
    <mergeCell ref="N141:O142"/>
    <mergeCell ref="L141:M142"/>
    <mergeCell ref="J141:K142"/>
    <mergeCell ref="H141:I142"/>
    <mergeCell ref="AF141:AG142"/>
    <mergeCell ref="AD141:AE142"/>
    <mergeCell ref="AB141:AC142"/>
    <mergeCell ref="Z141:AA142"/>
    <mergeCell ref="X141:Y142"/>
    <mergeCell ref="T141:U142"/>
    <mergeCell ref="AR141:AS142"/>
    <mergeCell ref="AP141:AQ142"/>
    <mergeCell ref="AN141:AO142"/>
    <mergeCell ref="AL141:AM142"/>
    <mergeCell ref="AJ141:AK142"/>
    <mergeCell ref="AH141:AI142"/>
    <mergeCell ref="BD141:BE142"/>
    <mergeCell ref="BB141:BC142"/>
    <mergeCell ref="AZ141:BA142"/>
    <mergeCell ref="AX141:AY142"/>
    <mergeCell ref="AV141:AW142"/>
    <mergeCell ref="AT141:AU142"/>
    <mergeCell ref="F139:F140"/>
    <mergeCell ref="E139:E140"/>
    <mergeCell ref="C139:D139"/>
    <mergeCell ref="B143:B144"/>
    <mergeCell ref="C142:D142"/>
    <mergeCell ref="BN141:BP142"/>
    <mergeCell ref="BL141:BM142"/>
    <mergeCell ref="BJ141:BK142"/>
    <mergeCell ref="BH141:BI142"/>
    <mergeCell ref="BF141:BG142"/>
    <mergeCell ref="R143:S144"/>
    <mergeCell ref="P143:Q144"/>
    <mergeCell ref="N143:O144"/>
    <mergeCell ref="L143:M144"/>
    <mergeCell ref="J143:K144"/>
    <mergeCell ref="H143:I144"/>
    <mergeCell ref="AF143:AG144"/>
    <mergeCell ref="AD143:AE144"/>
    <mergeCell ref="AB143:AC144"/>
    <mergeCell ref="Z143:AA144"/>
    <mergeCell ref="X143:Y144"/>
    <mergeCell ref="T143:U144"/>
    <mergeCell ref="AR143:AS144"/>
    <mergeCell ref="AP143:AQ144"/>
    <mergeCell ref="AN143:AO144"/>
    <mergeCell ref="AL143:AM144"/>
    <mergeCell ref="AJ143:AK144"/>
    <mergeCell ref="AH143:AI144"/>
    <mergeCell ref="BD143:BE144"/>
    <mergeCell ref="BB143:BC144"/>
    <mergeCell ref="AZ143:BA144"/>
    <mergeCell ref="AX143:AY144"/>
    <mergeCell ref="AV143:AW144"/>
    <mergeCell ref="AT143:AU144"/>
    <mergeCell ref="F141:F142"/>
    <mergeCell ref="E141:E142"/>
    <mergeCell ref="C141:D141"/>
    <mergeCell ref="B141:B142"/>
    <mergeCell ref="C144:D144"/>
    <mergeCell ref="BN143:BP144"/>
    <mergeCell ref="BL143:BM144"/>
    <mergeCell ref="BJ143:BK144"/>
    <mergeCell ref="BH143:BI144"/>
    <mergeCell ref="BF143:BG144"/>
    <mergeCell ref="AF145:AG146"/>
    <mergeCell ref="AD145:AE146"/>
    <mergeCell ref="AB145:AC146"/>
    <mergeCell ref="Z145:AA146"/>
    <mergeCell ref="X145:Y146"/>
    <mergeCell ref="T145:U146"/>
    <mergeCell ref="AR145:AS146"/>
    <mergeCell ref="AP145:AQ146"/>
    <mergeCell ref="AN145:AO146"/>
    <mergeCell ref="AL145:AM146"/>
    <mergeCell ref="AJ145:AK146"/>
    <mergeCell ref="AH145:AI146"/>
    <mergeCell ref="BD145:BE146"/>
    <mergeCell ref="BB145:BC146"/>
    <mergeCell ref="AZ145:BA146"/>
    <mergeCell ref="AX145:AY146"/>
    <mergeCell ref="AV145:AW146"/>
    <mergeCell ref="AT145:AU146"/>
    <mergeCell ref="F143:F144"/>
    <mergeCell ref="E143:E144"/>
    <mergeCell ref="C143:D143"/>
    <mergeCell ref="B147:B148"/>
    <mergeCell ref="C146:D146"/>
    <mergeCell ref="BN145:BP146"/>
    <mergeCell ref="BL145:BM146"/>
    <mergeCell ref="BJ145:BK146"/>
    <mergeCell ref="BH145:BI146"/>
    <mergeCell ref="BF145:BG146"/>
    <mergeCell ref="R147:S148"/>
    <mergeCell ref="P147:Q148"/>
    <mergeCell ref="N147:O148"/>
    <mergeCell ref="L147:M148"/>
    <mergeCell ref="J147:K148"/>
    <mergeCell ref="H147:I148"/>
    <mergeCell ref="AF147:AG148"/>
    <mergeCell ref="AD147:AE148"/>
    <mergeCell ref="AB147:AC148"/>
    <mergeCell ref="Z147:AA148"/>
    <mergeCell ref="X147:Y148"/>
    <mergeCell ref="T147:U148"/>
    <mergeCell ref="AR147:AS148"/>
    <mergeCell ref="AP147:AQ148"/>
    <mergeCell ref="AN147:AO148"/>
    <mergeCell ref="AL147:AM148"/>
    <mergeCell ref="AJ147:AK148"/>
    <mergeCell ref="AH147:AI148"/>
    <mergeCell ref="BD147:BE148"/>
    <mergeCell ref="BB147:BC148"/>
    <mergeCell ref="AZ147:BA148"/>
    <mergeCell ref="AX147:AY148"/>
    <mergeCell ref="AV147:AW148"/>
    <mergeCell ref="AT147:AU148"/>
    <mergeCell ref="F145:F146"/>
    <mergeCell ref="E145:E146"/>
    <mergeCell ref="C145:D145"/>
    <mergeCell ref="B145:B146"/>
    <mergeCell ref="C148:D148"/>
    <mergeCell ref="BN147:BP148"/>
    <mergeCell ref="BL147:BM148"/>
    <mergeCell ref="BJ147:BK148"/>
    <mergeCell ref="BH147:BI148"/>
    <mergeCell ref="BF147:BG148"/>
    <mergeCell ref="R149:S150"/>
    <mergeCell ref="P149:Q150"/>
    <mergeCell ref="N149:O150"/>
    <mergeCell ref="L149:M150"/>
    <mergeCell ref="J149:K150"/>
    <mergeCell ref="H149:I150"/>
    <mergeCell ref="AF149:AG150"/>
    <mergeCell ref="AD149:AE150"/>
    <mergeCell ref="AB149:AC150"/>
    <mergeCell ref="Z149:AA150"/>
    <mergeCell ref="X149:Y150"/>
    <mergeCell ref="T149:U150"/>
    <mergeCell ref="AR149:AS150"/>
    <mergeCell ref="AP149:AQ150"/>
    <mergeCell ref="AN149:AO150"/>
    <mergeCell ref="AL149:AM150"/>
    <mergeCell ref="AJ149:AK150"/>
    <mergeCell ref="AH149:AI150"/>
    <mergeCell ref="BD149:BE150"/>
    <mergeCell ref="BB149:BC150"/>
    <mergeCell ref="AZ149:BA150"/>
    <mergeCell ref="AX149:AY150"/>
    <mergeCell ref="AV149:AW150"/>
    <mergeCell ref="AT149:AU150"/>
    <mergeCell ref="F147:F148"/>
    <mergeCell ref="E147:E148"/>
    <mergeCell ref="C147:D147"/>
    <mergeCell ref="B151:B152"/>
    <mergeCell ref="C150:D150"/>
    <mergeCell ref="BN149:BP150"/>
    <mergeCell ref="BL149:BM150"/>
    <mergeCell ref="BJ149:BK150"/>
    <mergeCell ref="BH149:BI150"/>
    <mergeCell ref="BF149:BG150"/>
    <mergeCell ref="R151:S152"/>
    <mergeCell ref="P151:Q152"/>
    <mergeCell ref="N151:O152"/>
    <mergeCell ref="L151:M152"/>
    <mergeCell ref="J151:K152"/>
    <mergeCell ref="H151:I152"/>
    <mergeCell ref="AF151:AG152"/>
    <mergeCell ref="AD151:AE152"/>
    <mergeCell ref="AB151:AC152"/>
    <mergeCell ref="Z151:AA152"/>
    <mergeCell ref="X151:Y152"/>
    <mergeCell ref="T151:U152"/>
    <mergeCell ref="AR151:AS152"/>
    <mergeCell ref="AP151:AQ152"/>
    <mergeCell ref="AN151:AO152"/>
    <mergeCell ref="AL151:AM152"/>
    <mergeCell ref="AJ151:AK152"/>
    <mergeCell ref="AH151:AI152"/>
    <mergeCell ref="BD151:BE152"/>
    <mergeCell ref="BB151:BC152"/>
    <mergeCell ref="AZ151:BA152"/>
    <mergeCell ref="AX151:AY152"/>
    <mergeCell ref="AV151:AW152"/>
    <mergeCell ref="AT151:AU152"/>
    <mergeCell ref="F149:F150"/>
    <mergeCell ref="E149:E150"/>
    <mergeCell ref="C149:D149"/>
    <mergeCell ref="B149:B150"/>
    <mergeCell ref="C152:D152"/>
    <mergeCell ref="BN151:BP152"/>
    <mergeCell ref="BL151:BM152"/>
    <mergeCell ref="BJ151:BK152"/>
    <mergeCell ref="BH151:BI152"/>
    <mergeCell ref="BF151:BG152"/>
    <mergeCell ref="AF153:AG154"/>
    <mergeCell ref="AD153:AE154"/>
    <mergeCell ref="AB153:AC154"/>
    <mergeCell ref="Z153:AA154"/>
    <mergeCell ref="X153:Y154"/>
    <mergeCell ref="T153:U154"/>
    <mergeCell ref="AR153:AS154"/>
    <mergeCell ref="AP153:AQ154"/>
    <mergeCell ref="AN153:AO154"/>
    <mergeCell ref="AL153:AM154"/>
    <mergeCell ref="AJ153:AK154"/>
    <mergeCell ref="AH153:AI154"/>
    <mergeCell ref="BD153:BE154"/>
    <mergeCell ref="BB153:BC154"/>
    <mergeCell ref="AZ153:BA154"/>
    <mergeCell ref="AX153:AY154"/>
    <mergeCell ref="AV153:AW154"/>
    <mergeCell ref="AT153:AU154"/>
    <mergeCell ref="F151:F152"/>
    <mergeCell ref="E151:E152"/>
    <mergeCell ref="C151:D151"/>
    <mergeCell ref="B155:B156"/>
    <mergeCell ref="C154:D154"/>
    <mergeCell ref="BN153:BP154"/>
    <mergeCell ref="BL153:BM154"/>
    <mergeCell ref="BJ153:BK154"/>
    <mergeCell ref="BH153:BI154"/>
    <mergeCell ref="BF153:BG154"/>
    <mergeCell ref="R155:S156"/>
    <mergeCell ref="P155:Q156"/>
    <mergeCell ref="N155:O156"/>
    <mergeCell ref="L155:M156"/>
    <mergeCell ref="J155:K156"/>
    <mergeCell ref="H155:I156"/>
    <mergeCell ref="AF155:AG156"/>
    <mergeCell ref="AD155:AE156"/>
    <mergeCell ref="AB155:AC156"/>
    <mergeCell ref="Z155:AA156"/>
    <mergeCell ref="X155:Y156"/>
    <mergeCell ref="T155:U156"/>
    <mergeCell ref="AR155:AS156"/>
    <mergeCell ref="AP155:AQ156"/>
    <mergeCell ref="AN155:AO156"/>
    <mergeCell ref="AL155:AM156"/>
    <mergeCell ref="AJ155:AK156"/>
    <mergeCell ref="AH155:AI156"/>
    <mergeCell ref="BD155:BE156"/>
    <mergeCell ref="BB155:BC156"/>
    <mergeCell ref="AZ155:BA156"/>
    <mergeCell ref="AX155:AY156"/>
    <mergeCell ref="AV155:AW156"/>
    <mergeCell ref="AT155:AU156"/>
    <mergeCell ref="F153:F154"/>
    <mergeCell ref="E153:E154"/>
    <mergeCell ref="C153:D153"/>
    <mergeCell ref="B153:B154"/>
    <mergeCell ref="C156:D156"/>
    <mergeCell ref="BN155:BP156"/>
    <mergeCell ref="BL155:BM156"/>
    <mergeCell ref="BJ155:BK156"/>
    <mergeCell ref="BH155:BI156"/>
    <mergeCell ref="BF155:BG156"/>
    <mergeCell ref="R157:S158"/>
    <mergeCell ref="P157:Q158"/>
    <mergeCell ref="N157:O158"/>
    <mergeCell ref="L157:M158"/>
    <mergeCell ref="J157:K158"/>
    <mergeCell ref="H157:I158"/>
    <mergeCell ref="AF157:AG158"/>
    <mergeCell ref="AD157:AE158"/>
    <mergeCell ref="AB157:AC158"/>
    <mergeCell ref="Z157:AA158"/>
    <mergeCell ref="X157:Y158"/>
    <mergeCell ref="T157:U158"/>
    <mergeCell ref="AR157:AS158"/>
    <mergeCell ref="AP157:AQ158"/>
    <mergeCell ref="AN157:AO158"/>
    <mergeCell ref="AL157:AM158"/>
    <mergeCell ref="AJ157:AK158"/>
    <mergeCell ref="AH157:AI158"/>
    <mergeCell ref="BD157:BE158"/>
    <mergeCell ref="BB157:BC158"/>
    <mergeCell ref="AZ157:BA158"/>
    <mergeCell ref="AX157:AY158"/>
    <mergeCell ref="AV157:AW158"/>
    <mergeCell ref="AT157:AU158"/>
    <mergeCell ref="F155:F156"/>
    <mergeCell ref="E155:E156"/>
    <mergeCell ref="C155:D155"/>
    <mergeCell ref="B159:B160"/>
    <mergeCell ref="C158:D158"/>
    <mergeCell ref="BN157:BP158"/>
    <mergeCell ref="BL157:BM158"/>
    <mergeCell ref="BJ157:BK158"/>
    <mergeCell ref="BH157:BI158"/>
    <mergeCell ref="BF157:BG158"/>
    <mergeCell ref="R159:S160"/>
    <mergeCell ref="P159:Q160"/>
    <mergeCell ref="N159:O160"/>
    <mergeCell ref="L159:M160"/>
    <mergeCell ref="J159:K160"/>
    <mergeCell ref="H159:I160"/>
    <mergeCell ref="AF159:AG160"/>
    <mergeCell ref="AD159:AE160"/>
    <mergeCell ref="AB159:AC160"/>
    <mergeCell ref="Z159:AA160"/>
    <mergeCell ref="X159:Y160"/>
    <mergeCell ref="T159:U160"/>
    <mergeCell ref="AR159:AS160"/>
    <mergeCell ref="AP159:AQ160"/>
    <mergeCell ref="AN159:AO160"/>
    <mergeCell ref="AL159:AM160"/>
    <mergeCell ref="AJ159:AK160"/>
    <mergeCell ref="AH159:AI160"/>
    <mergeCell ref="BD159:BE160"/>
    <mergeCell ref="BB159:BC160"/>
    <mergeCell ref="AZ159:BA160"/>
    <mergeCell ref="AX159:AY160"/>
    <mergeCell ref="AV159:AW160"/>
    <mergeCell ref="AT159:AU160"/>
    <mergeCell ref="F157:F158"/>
    <mergeCell ref="E157:E158"/>
    <mergeCell ref="C157:D157"/>
    <mergeCell ref="B157:B158"/>
    <mergeCell ref="C160:D160"/>
    <mergeCell ref="BN159:BP160"/>
    <mergeCell ref="BL159:BM160"/>
    <mergeCell ref="BJ159:BK160"/>
    <mergeCell ref="BH159:BI160"/>
    <mergeCell ref="BF159:BG160"/>
    <mergeCell ref="F159:F160"/>
    <mergeCell ref="E159:E160"/>
    <mergeCell ref="C159:D159"/>
    <mergeCell ref="AL165:AM166"/>
    <mergeCell ref="AJ165:AK166"/>
    <mergeCell ref="AH165:AI166"/>
    <mergeCell ref="BD165:BE166"/>
    <mergeCell ref="BB165:BC166"/>
    <mergeCell ref="AZ165:BA166"/>
    <mergeCell ref="AX165:AY166"/>
    <mergeCell ref="AV165:AW166"/>
    <mergeCell ref="AT165:AU166"/>
    <mergeCell ref="F167:F168"/>
    <mergeCell ref="E167:E168"/>
    <mergeCell ref="C167:D167"/>
    <mergeCell ref="BN167:BP168"/>
    <mergeCell ref="BL167:BM168"/>
    <mergeCell ref="BJ167:BK168"/>
    <mergeCell ref="BH167:BI168"/>
    <mergeCell ref="AN161:AO162"/>
    <mergeCell ref="AL161:AM162"/>
    <mergeCell ref="AJ161:AK162"/>
    <mergeCell ref="AH161:AI162"/>
    <mergeCell ref="BD161:BE162"/>
    <mergeCell ref="BB161:BC162"/>
    <mergeCell ref="AZ161:BA162"/>
    <mergeCell ref="AX161:AY162"/>
    <mergeCell ref="AV161:AW162"/>
    <mergeCell ref="AT161:AU162"/>
    <mergeCell ref="B163:B164"/>
    <mergeCell ref="C162:D162"/>
    <mergeCell ref="BN161:BP162"/>
    <mergeCell ref="BL161:BM162"/>
    <mergeCell ref="BJ161:BK162"/>
    <mergeCell ref="BH161:BI162"/>
    <mergeCell ref="BF161:BG162"/>
    <mergeCell ref="R163:S164"/>
    <mergeCell ref="P163:Q164"/>
    <mergeCell ref="N163:O164"/>
    <mergeCell ref="L163:M164"/>
    <mergeCell ref="J163:K164"/>
    <mergeCell ref="H163:I164"/>
    <mergeCell ref="AF163:AG164"/>
    <mergeCell ref="AD163:AE164"/>
    <mergeCell ref="AB163:AC164"/>
    <mergeCell ref="Z163:AA164"/>
    <mergeCell ref="X163:Y164"/>
    <mergeCell ref="T163:U164"/>
    <mergeCell ref="AR163:AS164"/>
    <mergeCell ref="AP163:AQ164"/>
    <mergeCell ref="AN163:AO164"/>
    <mergeCell ref="AL163:AM164"/>
    <mergeCell ref="AJ163:AK164"/>
    <mergeCell ref="AH163:AI164"/>
    <mergeCell ref="BD163:BE164"/>
    <mergeCell ref="BB163:BC164"/>
    <mergeCell ref="AZ163:BA164"/>
    <mergeCell ref="AX163:AY164"/>
    <mergeCell ref="AV163:AW164"/>
    <mergeCell ref="AT163:AU164"/>
    <mergeCell ref="F161:F162"/>
    <mergeCell ref="E161:E162"/>
    <mergeCell ref="C161:D161"/>
    <mergeCell ref="B161:B162"/>
    <mergeCell ref="C164:D164"/>
    <mergeCell ref="BN163:BP164"/>
    <mergeCell ref="AF171:AG172"/>
    <mergeCell ref="AH171:AI172"/>
    <mergeCell ref="AJ171:AK172"/>
    <mergeCell ref="AL171:AM172"/>
    <mergeCell ref="AN171:AO172"/>
    <mergeCell ref="AP171:AQ172"/>
    <mergeCell ref="AR171:AS172"/>
    <mergeCell ref="AT171:AU172"/>
    <mergeCell ref="AV171:AW172"/>
    <mergeCell ref="AX171:AY172"/>
    <mergeCell ref="AZ171:BA172"/>
    <mergeCell ref="BB171:BC172"/>
    <mergeCell ref="BD171:BE172"/>
    <mergeCell ref="BF171:BG172"/>
    <mergeCell ref="BH171:BI172"/>
    <mergeCell ref="BJ171:BK172"/>
    <mergeCell ref="BL171:BM172"/>
    <mergeCell ref="BN171:BP172"/>
    <mergeCell ref="J169:K170"/>
    <mergeCell ref="H169:I170"/>
    <mergeCell ref="D169:E170"/>
    <mergeCell ref="BN165:BP166"/>
    <mergeCell ref="BL165:BM166"/>
    <mergeCell ref="BJ165:BK166"/>
    <mergeCell ref="BH165:BI166"/>
    <mergeCell ref="BF165:BG166"/>
    <mergeCell ref="R167:S168"/>
    <mergeCell ref="P167:Q168"/>
    <mergeCell ref="N167:O168"/>
    <mergeCell ref="L167:M168"/>
    <mergeCell ref="J167:K168"/>
    <mergeCell ref="H167:I168"/>
    <mergeCell ref="AF167:AG168"/>
    <mergeCell ref="AD167:AE168"/>
    <mergeCell ref="AB167:AC168"/>
    <mergeCell ref="Z167:AA168"/>
    <mergeCell ref="X167:Y168"/>
    <mergeCell ref="T167:U168"/>
    <mergeCell ref="AR167:AS168"/>
    <mergeCell ref="AP167:AQ168"/>
    <mergeCell ref="AN167:AO168"/>
    <mergeCell ref="AL167:AM168"/>
    <mergeCell ref="AJ167:AK168"/>
    <mergeCell ref="AH167:AI168"/>
    <mergeCell ref="BD167:BE168"/>
    <mergeCell ref="BB167:BC168"/>
    <mergeCell ref="AZ167:BA168"/>
    <mergeCell ref="AX167:AY168"/>
    <mergeCell ref="AV167:AW168"/>
    <mergeCell ref="AT167:AU168"/>
    <mergeCell ref="F165:F166"/>
    <mergeCell ref="E165:E166"/>
    <mergeCell ref="C165:D165"/>
    <mergeCell ref="R165:S166"/>
    <mergeCell ref="P165:Q166"/>
    <mergeCell ref="N165:O166"/>
    <mergeCell ref="L165:M166"/>
    <mergeCell ref="J165:K166"/>
    <mergeCell ref="H165:I166"/>
    <mergeCell ref="AF165:AG166"/>
    <mergeCell ref="AD165:AE166"/>
    <mergeCell ref="AB165:AC166"/>
    <mergeCell ref="Z165:AA166"/>
    <mergeCell ref="X165:Y166"/>
    <mergeCell ref="BB56:BF56"/>
    <mergeCell ref="BG56:BI56"/>
    <mergeCell ref="BK56:BM56"/>
    <mergeCell ref="AQ58:AS58"/>
    <mergeCell ref="AU58:AW58"/>
    <mergeCell ref="BB58:BF58"/>
    <mergeCell ref="BG58:BI58"/>
    <mergeCell ref="BK58:BM58"/>
    <mergeCell ref="AM56:AP56"/>
    <mergeCell ref="B56:C56"/>
    <mergeCell ref="AV80:AW81"/>
    <mergeCell ref="AX80:AY81"/>
    <mergeCell ref="AZ80:BA81"/>
    <mergeCell ref="AP80:AQ81"/>
    <mergeCell ref="AR80:AS81"/>
    <mergeCell ref="AJ70:AK71"/>
    <mergeCell ref="T70:U71"/>
    <mergeCell ref="X70:Y71"/>
    <mergeCell ref="Z70:AA71"/>
    <mergeCell ref="AB70:AC71"/>
    <mergeCell ref="E70:E71"/>
    <mergeCell ref="G70:G71"/>
    <mergeCell ref="E72:E73"/>
    <mergeCell ref="BB70:BC71"/>
    <mergeCell ref="BD70:BE71"/>
    <mergeCell ref="BF70:BG71"/>
    <mergeCell ref="T84:U85"/>
    <mergeCell ref="X84:Y85"/>
    <mergeCell ref="Z84:AA85"/>
    <mergeCell ref="AB84:AC85"/>
    <mergeCell ref="R84:S85"/>
    <mergeCell ref="E84:E85"/>
    <mergeCell ref="G84:G85"/>
    <mergeCell ref="AT84:AU85"/>
    <mergeCell ref="AV84:AW85"/>
    <mergeCell ref="AX84:AY85"/>
    <mergeCell ref="AZ84:BA85"/>
    <mergeCell ref="AP84:AQ85"/>
    <mergeCell ref="AR84:AS85"/>
    <mergeCell ref="T86:U87"/>
    <mergeCell ref="AJ82:AK83"/>
    <mergeCell ref="AT104:AU105"/>
    <mergeCell ref="AV104:AW105"/>
    <mergeCell ref="R104:S105"/>
    <mergeCell ref="E104:E105"/>
    <mergeCell ref="AD104:AE105"/>
    <mergeCell ref="AF104:AG105"/>
    <mergeCell ref="AH104:AI105"/>
    <mergeCell ref="T94:U95"/>
    <mergeCell ref="X94:Y95"/>
    <mergeCell ref="Z94:AA95"/>
    <mergeCell ref="AB94:AC95"/>
    <mergeCell ref="R94:S95"/>
    <mergeCell ref="B169:C170"/>
    <mergeCell ref="C168:D168"/>
    <mergeCell ref="C166:D166"/>
    <mergeCell ref="BL163:BM164"/>
    <mergeCell ref="BJ163:BK164"/>
    <mergeCell ref="BH163:BI164"/>
    <mergeCell ref="BF163:BG164"/>
    <mergeCell ref="F163:F164"/>
    <mergeCell ref="E163:E164"/>
    <mergeCell ref="C163:D163"/>
    <mergeCell ref="R161:S162"/>
    <mergeCell ref="P161:Q162"/>
    <mergeCell ref="N161:O162"/>
    <mergeCell ref="L161:M162"/>
    <mergeCell ref="J161:K162"/>
    <mergeCell ref="H161:I162"/>
    <mergeCell ref="AF161:AG162"/>
    <mergeCell ref="AD161:AE162"/>
    <mergeCell ref="AB161:AC162"/>
    <mergeCell ref="Z161:AA162"/>
    <mergeCell ref="X161:Y162"/>
    <mergeCell ref="T161:U162"/>
    <mergeCell ref="AR161:AS162"/>
    <mergeCell ref="AP161:AQ162"/>
    <mergeCell ref="BH70:BI71"/>
    <mergeCell ref="BF167:BG168"/>
    <mergeCell ref="X169:Y170"/>
    <mergeCell ref="T169:U170"/>
    <mergeCell ref="R169:S170"/>
    <mergeCell ref="P169:Q170"/>
    <mergeCell ref="N169:O170"/>
    <mergeCell ref="L169:M170"/>
    <mergeCell ref="AJ169:AK170"/>
    <mergeCell ref="B165:B166"/>
    <mergeCell ref="T165:U166"/>
    <mergeCell ref="AR165:AS166"/>
    <mergeCell ref="AP165:AQ166"/>
    <mergeCell ref="AN165:AO166"/>
    <mergeCell ref="AR106:AS107"/>
    <mergeCell ref="T106:U107"/>
    <mergeCell ref="X106:Y107"/>
    <mergeCell ref="AX74:AY75"/>
    <mergeCell ref="AZ74:BA75"/>
    <mergeCell ref="AP74:AQ75"/>
    <mergeCell ref="AR74:AS75"/>
    <mergeCell ref="AT92:AU93"/>
    <mergeCell ref="AV92:AW93"/>
    <mergeCell ref="AX92:AY93"/>
    <mergeCell ref="AZ92:BA93"/>
    <mergeCell ref="AP92:AQ93"/>
    <mergeCell ref="AR92:AS93"/>
    <mergeCell ref="T82:U83"/>
    <mergeCell ref="X82:Y83"/>
    <mergeCell ref="Z82:AA83"/>
    <mergeCell ref="AB82:AC83"/>
    <mergeCell ref="R82:S83"/>
    <mergeCell ref="E82:E83"/>
    <mergeCell ref="G82:G83"/>
    <mergeCell ref="AT82:AU83"/>
    <mergeCell ref="AV82:AW83"/>
    <mergeCell ref="AX82:AY83"/>
    <mergeCell ref="AZ82:BA83"/>
    <mergeCell ref="AP82:AQ83"/>
    <mergeCell ref="AR82:AS83"/>
    <mergeCell ref="B53:C53"/>
    <mergeCell ref="AP51:AQ52"/>
    <mergeCell ref="AR51:AS52"/>
    <mergeCell ref="AT51:AU52"/>
    <mergeCell ref="BB51:BC52"/>
    <mergeCell ref="BD51:BE52"/>
    <mergeCell ref="P51:Q52"/>
    <mergeCell ref="R51:S52"/>
    <mergeCell ref="T51:U52"/>
    <mergeCell ref="X51:Y52"/>
    <mergeCell ref="Z51:AA52"/>
    <mergeCell ref="BF51:BG52"/>
    <mergeCell ref="AV51:AW52"/>
    <mergeCell ref="AX51:AY52"/>
    <mergeCell ref="AZ51:BA52"/>
    <mergeCell ref="AD51:AE52"/>
    <mergeCell ref="AF51:AG52"/>
    <mergeCell ref="AH51:AI52"/>
    <mergeCell ref="AJ51:AK52"/>
    <mergeCell ref="AL51:AM52"/>
    <mergeCell ref="AN51:AO52"/>
    <mergeCell ref="AB51:AC52"/>
    <mergeCell ref="B51:C52"/>
    <mergeCell ref="D51:E52"/>
    <mergeCell ref="H51:I52"/>
    <mergeCell ref="J51:K52"/>
    <mergeCell ref="L51:M52"/>
    <mergeCell ref="N51:O52"/>
    <mergeCell ref="D53:E54"/>
    <mergeCell ref="BD49:BE50"/>
    <mergeCell ref="BF49:BG50"/>
    <mergeCell ref="BH49:BI50"/>
    <mergeCell ref="BJ49:BK50"/>
    <mergeCell ref="AL49:AM50"/>
    <mergeCell ref="AN49:AO50"/>
    <mergeCell ref="AP49:AQ50"/>
    <mergeCell ref="AR49:AS50"/>
    <mergeCell ref="AT49:AU50"/>
    <mergeCell ref="BB49:BC50"/>
    <mergeCell ref="AV49:AW50"/>
    <mergeCell ref="AX49:AY50"/>
    <mergeCell ref="AZ49:BA50"/>
    <mergeCell ref="Z49:AA50"/>
    <mergeCell ref="AB49:AC50"/>
    <mergeCell ref="AD49:AE50"/>
    <mergeCell ref="AF49:AG50"/>
    <mergeCell ref="AH49:AI50"/>
    <mergeCell ref="AJ49:AK50"/>
    <mergeCell ref="L49:M50"/>
    <mergeCell ref="N49:O50"/>
    <mergeCell ref="P49:Q50"/>
    <mergeCell ref="R49:S50"/>
    <mergeCell ref="T49:U50"/>
    <mergeCell ref="X49:Y50"/>
    <mergeCell ref="B49:B50"/>
    <mergeCell ref="C49:D49"/>
    <mergeCell ref="E49:E50"/>
    <mergeCell ref="F49:F50"/>
    <mergeCell ref="H49:I50"/>
    <mergeCell ref="J49:K50"/>
    <mergeCell ref="C50:D50"/>
    <mergeCell ref="G49:G50"/>
    <mergeCell ref="V53:W54"/>
    <mergeCell ref="V49:W50"/>
    <mergeCell ref="B47:B48"/>
    <mergeCell ref="C47:D47"/>
    <mergeCell ref="E47:E48"/>
    <mergeCell ref="F47:F48"/>
    <mergeCell ref="H47:I48"/>
    <mergeCell ref="J47:K48"/>
    <mergeCell ref="C48:D48"/>
    <mergeCell ref="G47:G48"/>
    <mergeCell ref="BD45:BE46"/>
    <mergeCell ref="BF45:BG46"/>
    <mergeCell ref="BH45:BI46"/>
    <mergeCell ref="BJ45:BK46"/>
    <mergeCell ref="BL45:BM46"/>
    <mergeCell ref="BN45:BP46"/>
    <mergeCell ref="AL45:AM46"/>
    <mergeCell ref="AN45:AO46"/>
    <mergeCell ref="AP45:AQ46"/>
    <mergeCell ref="AR45:AS46"/>
    <mergeCell ref="AT45:AU46"/>
    <mergeCell ref="BB45:BC46"/>
    <mergeCell ref="AV45:AW46"/>
    <mergeCell ref="AX45:AY46"/>
    <mergeCell ref="AZ45:BA46"/>
    <mergeCell ref="Z45:AA46"/>
    <mergeCell ref="AB45:AC46"/>
    <mergeCell ref="AD45:AE46"/>
    <mergeCell ref="AF45:AG46"/>
    <mergeCell ref="AH45:AI46"/>
    <mergeCell ref="AJ45:AK46"/>
    <mergeCell ref="L45:M46"/>
    <mergeCell ref="N45:O46"/>
    <mergeCell ref="P45:Q46"/>
    <mergeCell ref="R45:S46"/>
    <mergeCell ref="T45:U46"/>
    <mergeCell ref="X45:Y46"/>
    <mergeCell ref="B45:B46"/>
    <mergeCell ref="C45:D45"/>
    <mergeCell ref="E45:E46"/>
    <mergeCell ref="F45:F46"/>
    <mergeCell ref="H45:I46"/>
    <mergeCell ref="J45:K46"/>
    <mergeCell ref="C46:D46"/>
    <mergeCell ref="G45:G46"/>
    <mergeCell ref="V45:W46"/>
    <mergeCell ref="V47:W48"/>
    <mergeCell ref="BL47:BM48"/>
    <mergeCell ref="BN47:BP48"/>
    <mergeCell ref="AL47:AM48"/>
    <mergeCell ref="AN47:AO48"/>
    <mergeCell ref="AP47:AQ48"/>
    <mergeCell ref="AR47:AS48"/>
    <mergeCell ref="AT47:AU48"/>
    <mergeCell ref="BB47:BC48"/>
    <mergeCell ref="AV47:AW48"/>
    <mergeCell ref="AX47:AY48"/>
    <mergeCell ref="AZ47:BA48"/>
    <mergeCell ref="Z47:AA48"/>
    <mergeCell ref="AB47:AC48"/>
    <mergeCell ref="AD47:AE48"/>
    <mergeCell ref="AF47:AG48"/>
    <mergeCell ref="AH47:AI48"/>
    <mergeCell ref="AX43:AY44"/>
    <mergeCell ref="AZ43:BA44"/>
    <mergeCell ref="Z43:AA44"/>
    <mergeCell ref="AB43:AC44"/>
    <mergeCell ref="AD43:AE44"/>
    <mergeCell ref="AF43:AG44"/>
    <mergeCell ref="AH43:AI44"/>
    <mergeCell ref="AJ43:AK44"/>
    <mergeCell ref="L43:M44"/>
    <mergeCell ref="N43:O44"/>
    <mergeCell ref="P43:Q44"/>
    <mergeCell ref="R43:S44"/>
    <mergeCell ref="T43:U44"/>
    <mergeCell ref="X43:Y44"/>
    <mergeCell ref="B43:B44"/>
    <mergeCell ref="C43:D43"/>
    <mergeCell ref="E43:E44"/>
    <mergeCell ref="F43:F44"/>
    <mergeCell ref="H43:I44"/>
    <mergeCell ref="J43:K44"/>
    <mergeCell ref="C44:D44"/>
    <mergeCell ref="G43:G44"/>
    <mergeCell ref="V43:W44"/>
    <mergeCell ref="BD41:BE42"/>
    <mergeCell ref="BF41:BG42"/>
    <mergeCell ref="BH41:BI42"/>
    <mergeCell ref="BJ41:BK42"/>
    <mergeCell ref="BL41:BM42"/>
    <mergeCell ref="BN41:BP42"/>
    <mergeCell ref="AL41:AM42"/>
    <mergeCell ref="AN41:AO42"/>
    <mergeCell ref="AP41:AQ42"/>
    <mergeCell ref="AR41:AS42"/>
    <mergeCell ref="AT41:AU42"/>
    <mergeCell ref="BB41:BC42"/>
    <mergeCell ref="AV41:AW42"/>
    <mergeCell ref="AX41:AY42"/>
    <mergeCell ref="AZ41:BA42"/>
    <mergeCell ref="Z41:AA42"/>
    <mergeCell ref="AB41:AC42"/>
    <mergeCell ref="AD41:AE42"/>
    <mergeCell ref="AF41:AG42"/>
    <mergeCell ref="AH41:AI42"/>
    <mergeCell ref="AJ41:AK42"/>
    <mergeCell ref="L41:M42"/>
    <mergeCell ref="N41:O42"/>
    <mergeCell ref="P41:Q42"/>
    <mergeCell ref="R41:S42"/>
    <mergeCell ref="T41:U42"/>
    <mergeCell ref="X41:Y42"/>
    <mergeCell ref="B41:B42"/>
    <mergeCell ref="C41:D41"/>
    <mergeCell ref="E41:E42"/>
    <mergeCell ref="F41:F42"/>
    <mergeCell ref="H41:I42"/>
    <mergeCell ref="J41:K42"/>
    <mergeCell ref="C42:D42"/>
    <mergeCell ref="G41:G42"/>
    <mergeCell ref="V41:W42"/>
    <mergeCell ref="BD39:BE40"/>
    <mergeCell ref="BF39:BG40"/>
    <mergeCell ref="BH39:BI40"/>
    <mergeCell ref="BJ39:BK40"/>
    <mergeCell ref="BL39:BM40"/>
    <mergeCell ref="BN39:BP40"/>
    <mergeCell ref="AL39:AM40"/>
    <mergeCell ref="AN39:AO40"/>
    <mergeCell ref="AP39:AQ40"/>
    <mergeCell ref="AR39:AS40"/>
    <mergeCell ref="AT39:AU40"/>
    <mergeCell ref="BB39:BC40"/>
    <mergeCell ref="AV39:AW40"/>
    <mergeCell ref="AX39:AY40"/>
    <mergeCell ref="AZ39:BA40"/>
    <mergeCell ref="Z39:AA40"/>
    <mergeCell ref="AB39:AC40"/>
    <mergeCell ref="AD39:AE40"/>
    <mergeCell ref="AF39:AG40"/>
    <mergeCell ref="AH39:AI40"/>
    <mergeCell ref="AJ39:AK40"/>
    <mergeCell ref="L39:M40"/>
    <mergeCell ref="N39:O40"/>
    <mergeCell ref="P39:Q40"/>
    <mergeCell ref="R39:S40"/>
    <mergeCell ref="T39:U40"/>
    <mergeCell ref="X39:Y40"/>
    <mergeCell ref="B39:B40"/>
    <mergeCell ref="C39:D39"/>
    <mergeCell ref="E39:E40"/>
    <mergeCell ref="F39:F40"/>
    <mergeCell ref="H39:I40"/>
    <mergeCell ref="J39:K40"/>
    <mergeCell ref="C40:D40"/>
    <mergeCell ref="G39:G40"/>
    <mergeCell ref="V39:W40"/>
    <mergeCell ref="BD37:BE38"/>
    <mergeCell ref="BF37:BG38"/>
    <mergeCell ref="BH37:BI38"/>
    <mergeCell ref="BJ37:BK38"/>
    <mergeCell ref="BL37:BM38"/>
    <mergeCell ref="BN37:BP38"/>
    <mergeCell ref="AL37:AM38"/>
    <mergeCell ref="AN37:AO38"/>
    <mergeCell ref="AP37:AQ38"/>
    <mergeCell ref="AR37:AS38"/>
    <mergeCell ref="AT37:AU38"/>
    <mergeCell ref="BB37:BC38"/>
    <mergeCell ref="AV37:AW38"/>
    <mergeCell ref="AX37:AY38"/>
    <mergeCell ref="AZ37:BA38"/>
    <mergeCell ref="Z37:AA38"/>
    <mergeCell ref="AB37:AC38"/>
    <mergeCell ref="AD37:AE38"/>
    <mergeCell ref="AF37:AG38"/>
    <mergeCell ref="AH37:AI38"/>
    <mergeCell ref="AJ37:AK38"/>
    <mergeCell ref="L37:M38"/>
    <mergeCell ref="N37:O38"/>
    <mergeCell ref="P37:Q38"/>
    <mergeCell ref="R37:S38"/>
    <mergeCell ref="T37:U38"/>
    <mergeCell ref="X37:Y38"/>
    <mergeCell ref="B37:B38"/>
    <mergeCell ref="C37:D37"/>
    <mergeCell ref="E37:E38"/>
    <mergeCell ref="F37:F38"/>
    <mergeCell ref="H37:I38"/>
    <mergeCell ref="J37:K38"/>
    <mergeCell ref="C38:D38"/>
    <mergeCell ref="G37:G38"/>
    <mergeCell ref="V37:W38"/>
    <mergeCell ref="BD35:BE36"/>
    <mergeCell ref="BF35:BG36"/>
    <mergeCell ref="BH35:BI36"/>
    <mergeCell ref="BJ35:BK36"/>
    <mergeCell ref="BL35:BM36"/>
    <mergeCell ref="BN35:BP36"/>
    <mergeCell ref="AL35:AM36"/>
    <mergeCell ref="AN35:AO36"/>
    <mergeCell ref="AP35:AQ36"/>
    <mergeCell ref="AR35:AS36"/>
    <mergeCell ref="AT35:AU36"/>
    <mergeCell ref="BB35:BC36"/>
    <mergeCell ref="AV35:AW36"/>
    <mergeCell ref="AX35:AY36"/>
    <mergeCell ref="AZ35:BA36"/>
    <mergeCell ref="Z35:AA36"/>
    <mergeCell ref="AB35:AC36"/>
    <mergeCell ref="AD35:AE36"/>
    <mergeCell ref="AF35:AG36"/>
    <mergeCell ref="AH35:AI36"/>
    <mergeCell ref="AJ35:AK36"/>
    <mergeCell ref="L35:M36"/>
    <mergeCell ref="N35:O36"/>
    <mergeCell ref="P35:Q36"/>
    <mergeCell ref="R35:S36"/>
    <mergeCell ref="T35:U36"/>
    <mergeCell ref="X35:Y36"/>
    <mergeCell ref="B35:B36"/>
    <mergeCell ref="C35:D35"/>
    <mergeCell ref="E35:E36"/>
    <mergeCell ref="F35:F36"/>
    <mergeCell ref="H35:I36"/>
    <mergeCell ref="J35:K36"/>
    <mergeCell ref="C36:D36"/>
    <mergeCell ref="G35:G36"/>
    <mergeCell ref="V35:W36"/>
    <mergeCell ref="BD33:BE34"/>
    <mergeCell ref="BF33:BG34"/>
    <mergeCell ref="BH33:BI34"/>
    <mergeCell ref="BJ33:BK34"/>
    <mergeCell ref="BL33:BM34"/>
    <mergeCell ref="BN33:BP34"/>
    <mergeCell ref="AL33:AM34"/>
    <mergeCell ref="AN33:AO34"/>
    <mergeCell ref="AP33:AQ34"/>
    <mergeCell ref="AR33:AS34"/>
    <mergeCell ref="AT33:AU34"/>
    <mergeCell ref="BB33:BC34"/>
    <mergeCell ref="AV33:AW34"/>
    <mergeCell ref="AX33:AY34"/>
    <mergeCell ref="AZ33:BA34"/>
    <mergeCell ref="Z33:AA34"/>
    <mergeCell ref="AB33:AC34"/>
    <mergeCell ref="AD33:AE34"/>
    <mergeCell ref="AF33:AG34"/>
    <mergeCell ref="AH33:AI34"/>
    <mergeCell ref="AJ33:AK34"/>
    <mergeCell ref="L33:M34"/>
    <mergeCell ref="N33:O34"/>
    <mergeCell ref="P33:Q34"/>
    <mergeCell ref="R33:S34"/>
    <mergeCell ref="T33:U34"/>
    <mergeCell ref="X33:Y34"/>
    <mergeCell ref="B33:B34"/>
    <mergeCell ref="C33:D33"/>
    <mergeCell ref="E33:E34"/>
    <mergeCell ref="F33:F34"/>
    <mergeCell ref="H33:I34"/>
    <mergeCell ref="J33:K34"/>
    <mergeCell ref="C34:D34"/>
    <mergeCell ref="G33:G34"/>
    <mergeCell ref="V33:W34"/>
    <mergeCell ref="BD31:BE32"/>
    <mergeCell ref="BF31:BG32"/>
    <mergeCell ref="BH31:BI32"/>
    <mergeCell ref="BJ31:BK32"/>
    <mergeCell ref="BL31:BM32"/>
    <mergeCell ref="BN31:BP32"/>
    <mergeCell ref="AL31:AM32"/>
    <mergeCell ref="AN31:AO32"/>
    <mergeCell ref="AP31:AQ32"/>
    <mergeCell ref="AR31:AS32"/>
    <mergeCell ref="AT31:AU32"/>
    <mergeCell ref="BB31:BC32"/>
    <mergeCell ref="AV31:AW32"/>
    <mergeCell ref="AX31:AY32"/>
    <mergeCell ref="AZ31:BA32"/>
    <mergeCell ref="Z31:AA32"/>
    <mergeCell ref="AB31:AC32"/>
    <mergeCell ref="AD31:AE32"/>
    <mergeCell ref="AF31:AG32"/>
    <mergeCell ref="AH31:AI32"/>
    <mergeCell ref="AJ31:AK32"/>
    <mergeCell ref="L31:M32"/>
    <mergeCell ref="N31:O32"/>
    <mergeCell ref="P31:Q32"/>
    <mergeCell ref="R31:S32"/>
    <mergeCell ref="T31:U32"/>
    <mergeCell ref="X31:Y32"/>
    <mergeCell ref="B31:B32"/>
    <mergeCell ref="C31:D31"/>
    <mergeCell ref="E31:E32"/>
    <mergeCell ref="F31:F32"/>
    <mergeCell ref="H31:I32"/>
    <mergeCell ref="J31:K32"/>
    <mergeCell ref="C32:D32"/>
    <mergeCell ref="G31:G32"/>
    <mergeCell ref="V31:W32"/>
    <mergeCell ref="BD29:BE30"/>
    <mergeCell ref="BF29:BG30"/>
    <mergeCell ref="BH29:BI30"/>
    <mergeCell ref="BJ29:BK30"/>
    <mergeCell ref="BL29:BM30"/>
    <mergeCell ref="BN29:BP30"/>
    <mergeCell ref="AL29:AM30"/>
    <mergeCell ref="AN29:AO30"/>
    <mergeCell ref="AP29:AQ30"/>
    <mergeCell ref="AR29:AS30"/>
    <mergeCell ref="AT29:AU30"/>
    <mergeCell ref="BB29:BC30"/>
    <mergeCell ref="AV29:AW30"/>
    <mergeCell ref="AX29:AY30"/>
    <mergeCell ref="AZ29:BA30"/>
    <mergeCell ref="Z29:AA30"/>
    <mergeCell ref="AB29:AC30"/>
    <mergeCell ref="AD29:AE30"/>
    <mergeCell ref="AF29:AG30"/>
    <mergeCell ref="AH29:AI30"/>
    <mergeCell ref="AJ29:AK30"/>
    <mergeCell ref="L29:M30"/>
    <mergeCell ref="N29:O30"/>
    <mergeCell ref="P29:Q30"/>
    <mergeCell ref="R29:S30"/>
    <mergeCell ref="T29:U30"/>
    <mergeCell ref="X29:Y30"/>
    <mergeCell ref="B29:B30"/>
    <mergeCell ref="C29:D29"/>
    <mergeCell ref="E29:E30"/>
    <mergeCell ref="F29:F30"/>
    <mergeCell ref="H29:I30"/>
    <mergeCell ref="J29:K30"/>
    <mergeCell ref="C30:D30"/>
    <mergeCell ref="G29:G30"/>
    <mergeCell ref="V29:W30"/>
    <mergeCell ref="BD27:BE28"/>
    <mergeCell ref="BF27:BG28"/>
    <mergeCell ref="BH27:BI28"/>
    <mergeCell ref="BJ27:BK28"/>
    <mergeCell ref="BL27:BM28"/>
    <mergeCell ref="BN27:BP28"/>
    <mergeCell ref="AL27:AM28"/>
    <mergeCell ref="AN27:AO28"/>
    <mergeCell ref="AP27:AQ28"/>
    <mergeCell ref="AR27:AS28"/>
    <mergeCell ref="AT27:AU28"/>
    <mergeCell ref="BB27:BC28"/>
    <mergeCell ref="AV27:AW28"/>
    <mergeCell ref="AX27:AY28"/>
    <mergeCell ref="AZ27:BA28"/>
    <mergeCell ref="Z27:AA28"/>
    <mergeCell ref="AB27:AC28"/>
    <mergeCell ref="AD27:AE28"/>
    <mergeCell ref="AF27:AG28"/>
    <mergeCell ref="AH27:AI28"/>
    <mergeCell ref="AJ27:AK28"/>
    <mergeCell ref="L27:M28"/>
    <mergeCell ref="N27:O28"/>
    <mergeCell ref="P27:Q28"/>
    <mergeCell ref="R27:S28"/>
    <mergeCell ref="T27:U28"/>
    <mergeCell ref="X27:Y28"/>
    <mergeCell ref="B27:B28"/>
    <mergeCell ref="C27:D27"/>
    <mergeCell ref="E27:E28"/>
    <mergeCell ref="F27:F28"/>
    <mergeCell ref="H27:I28"/>
    <mergeCell ref="J27:K28"/>
    <mergeCell ref="C28:D28"/>
    <mergeCell ref="G27:G28"/>
    <mergeCell ref="V27:W28"/>
    <mergeCell ref="BD25:BE26"/>
    <mergeCell ref="BF25:BG26"/>
    <mergeCell ref="BH25:BI26"/>
    <mergeCell ref="BJ25:BK26"/>
    <mergeCell ref="BL25:BM26"/>
    <mergeCell ref="BN25:BP26"/>
    <mergeCell ref="AL25:AM26"/>
    <mergeCell ref="AN25:AO26"/>
    <mergeCell ref="AP25:AQ26"/>
    <mergeCell ref="AR25:AS26"/>
    <mergeCell ref="AT25:AU26"/>
    <mergeCell ref="BB25:BC26"/>
    <mergeCell ref="AV25:AW26"/>
    <mergeCell ref="AX25:AY26"/>
    <mergeCell ref="AZ25:BA26"/>
    <mergeCell ref="Z25:AA26"/>
    <mergeCell ref="AB25:AC26"/>
    <mergeCell ref="AD25:AE26"/>
    <mergeCell ref="AF25:AG26"/>
    <mergeCell ref="AH25:AI26"/>
    <mergeCell ref="AJ25:AK26"/>
    <mergeCell ref="L25:M26"/>
    <mergeCell ref="N25:O26"/>
    <mergeCell ref="P25:Q26"/>
    <mergeCell ref="R25:S26"/>
    <mergeCell ref="T25:U26"/>
    <mergeCell ref="X25:Y26"/>
    <mergeCell ref="B25:B26"/>
    <mergeCell ref="C25:D25"/>
    <mergeCell ref="E25:E26"/>
    <mergeCell ref="F25:F26"/>
    <mergeCell ref="H25:I26"/>
    <mergeCell ref="J25:K26"/>
    <mergeCell ref="C26:D26"/>
    <mergeCell ref="G25:G26"/>
    <mergeCell ref="V25:W26"/>
    <mergeCell ref="BD23:BE24"/>
    <mergeCell ref="BF23:BG24"/>
    <mergeCell ref="BH23:BI24"/>
    <mergeCell ref="BJ23:BK24"/>
    <mergeCell ref="BL23:BM24"/>
    <mergeCell ref="BN23:BP24"/>
    <mergeCell ref="AL23:AM24"/>
    <mergeCell ref="AN23:AO24"/>
    <mergeCell ref="AP23:AQ24"/>
    <mergeCell ref="AR23:AS24"/>
    <mergeCell ref="AT23:AU24"/>
    <mergeCell ref="BB23:BC24"/>
    <mergeCell ref="AV23:AW24"/>
    <mergeCell ref="AX23:AY24"/>
    <mergeCell ref="AZ23:BA24"/>
    <mergeCell ref="Z23:AA24"/>
    <mergeCell ref="AB23:AC24"/>
    <mergeCell ref="AD23:AE24"/>
    <mergeCell ref="AF23:AG24"/>
    <mergeCell ref="AH23:AI24"/>
    <mergeCell ref="AJ23:AK24"/>
    <mergeCell ref="L23:M24"/>
    <mergeCell ref="N23:O24"/>
    <mergeCell ref="P23:Q24"/>
    <mergeCell ref="R23:S24"/>
    <mergeCell ref="T23:U24"/>
    <mergeCell ref="X23:Y24"/>
    <mergeCell ref="B23:B24"/>
    <mergeCell ref="C23:D23"/>
    <mergeCell ref="E23:E24"/>
    <mergeCell ref="F23:F24"/>
    <mergeCell ref="H23:I24"/>
    <mergeCell ref="J23:K24"/>
    <mergeCell ref="C24:D24"/>
    <mergeCell ref="G23:G24"/>
    <mergeCell ref="V23:W24"/>
    <mergeCell ref="BD21:BE22"/>
    <mergeCell ref="BF21:BG22"/>
    <mergeCell ref="BH21:BI22"/>
    <mergeCell ref="BJ21:BK22"/>
    <mergeCell ref="BL21:BM22"/>
    <mergeCell ref="BN21:BP22"/>
    <mergeCell ref="AL21:AM22"/>
    <mergeCell ref="AN21:AO22"/>
    <mergeCell ref="AP21:AQ22"/>
    <mergeCell ref="AR21:AS22"/>
    <mergeCell ref="AT21:AU22"/>
    <mergeCell ref="BB21:BC22"/>
    <mergeCell ref="AV21:AW22"/>
    <mergeCell ref="AX21:AY22"/>
    <mergeCell ref="AZ21:BA22"/>
    <mergeCell ref="Z21:AA22"/>
    <mergeCell ref="AB21:AC22"/>
    <mergeCell ref="AD21:AE22"/>
    <mergeCell ref="AF21:AG22"/>
    <mergeCell ref="AH21:AI22"/>
    <mergeCell ref="AJ21:AK22"/>
    <mergeCell ref="L21:M22"/>
    <mergeCell ref="N21:O22"/>
    <mergeCell ref="P21:Q22"/>
    <mergeCell ref="R21:S22"/>
    <mergeCell ref="T21:U22"/>
    <mergeCell ref="X21:Y22"/>
    <mergeCell ref="B21:B22"/>
    <mergeCell ref="C21:D21"/>
    <mergeCell ref="E21:E22"/>
    <mergeCell ref="F21:F22"/>
    <mergeCell ref="H21:I22"/>
    <mergeCell ref="J21:K22"/>
    <mergeCell ref="C22:D22"/>
    <mergeCell ref="V21:W22"/>
    <mergeCell ref="BD19:BE20"/>
    <mergeCell ref="BF19:BG20"/>
    <mergeCell ref="BH19:BI20"/>
    <mergeCell ref="BJ19:BK20"/>
    <mergeCell ref="BL19:BM20"/>
    <mergeCell ref="BN19:BP20"/>
    <mergeCell ref="AL19:AM20"/>
    <mergeCell ref="AN19:AO20"/>
    <mergeCell ref="AP19:AQ20"/>
    <mergeCell ref="AR19:AS20"/>
    <mergeCell ref="AT19:AU20"/>
    <mergeCell ref="BB19:BC20"/>
    <mergeCell ref="AV19:AW20"/>
    <mergeCell ref="AX19:AY20"/>
    <mergeCell ref="AZ19:BA20"/>
    <mergeCell ref="Z19:AA20"/>
    <mergeCell ref="AB19:AC20"/>
    <mergeCell ref="AD19:AE20"/>
    <mergeCell ref="AF19:AG20"/>
    <mergeCell ref="AH19:AI20"/>
    <mergeCell ref="AJ19:AK20"/>
    <mergeCell ref="L19:M20"/>
    <mergeCell ref="N19:O20"/>
    <mergeCell ref="P19:Q20"/>
    <mergeCell ref="R19:S20"/>
    <mergeCell ref="T19:U20"/>
    <mergeCell ref="X19:Y20"/>
    <mergeCell ref="B19:B20"/>
    <mergeCell ref="C19:D19"/>
    <mergeCell ref="E19:E20"/>
    <mergeCell ref="F19:F20"/>
    <mergeCell ref="H19:I20"/>
    <mergeCell ref="J19:K20"/>
    <mergeCell ref="C20:D20"/>
    <mergeCell ref="V19:W20"/>
    <mergeCell ref="BD17:BE18"/>
    <mergeCell ref="BF17:BG18"/>
    <mergeCell ref="BH17:BI18"/>
    <mergeCell ref="BJ17:BK18"/>
    <mergeCell ref="BL17:BM18"/>
    <mergeCell ref="BN17:BP18"/>
    <mergeCell ref="AN17:AO18"/>
    <mergeCell ref="AP17:AQ18"/>
    <mergeCell ref="AR17:AS18"/>
    <mergeCell ref="AT17:AU18"/>
    <mergeCell ref="BB17:BC18"/>
    <mergeCell ref="AV17:AW18"/>
    <mergeCell ref="AX17:AY18"/>
    <mergeCell ref="AZ17:BA18"/>
    <mergeCell ref="AB17:AC18"/>
    <mergeCell ref="AD17:AE18"/>
    <mergeCell ref="AF17:AG18"/>
    <mergeCell ref="AH17:AI18"/>
    <mergeCell ref="AJ17:AK18"/>
    <mergeCell ref="AL17:AM18"/>
    <mergeCell ref="N17:O18"/>
    <mergeCell ref="P17:Q18"/>
    <mergeCell ref="R17:S18"/>
    <mergeCell ref="T17:U18"/>
    <mergeCell ref="X17:Y18"/>
    <mergeCell ref="Z17:AA18"/>
    <mergeCell ref="BL15:BM16"/>
    <mergeCell ref="BN15:BP16"/>
    <mergeCell ref="B17:B18"/>
    <mergeCell ref="C17:D17"/>
    <mergeCell ref="E17:E18"/>
    <mergeCell ref="F17:F18"/>
    <mergeCell ref="H17:I18"/>
    <mergeCell ref="J17:K18"/>
    <mergeCell ref="C18:D18"/>
    <mergeCell ref="L17:M18"/>
    <mergeCell ref="AT15:AU16"/>
    <mergeCell ref="BB15:BC16"/>
    <mergeCell ref="BD15:BE16"/>
    <mergeCell ref="BF15:BG16"/>
    <mergeCell ref="BH15:BI16"/>
    <mergeCell ref="BJ15:BK16"/>
    <mergeCell ref="AH15:AI16"/>
    <mergeCell ref="AJ15:AK16"/>
    <mergeCell ref="AL15:AM16"/>
    <mergeCell ref="AN15:AO16"/>
    <mergeCell ref="AP15:AQ16"/>
    <mergeCell ref="AR15:AS16"/>
    <mergeCell ref="T15:U16"/>
    <mergeCell ref="X15:Y16"/>
    <mergeCell ref="Z15:AA16"/>
    <mergeCell ref="AB15:AC16"/>
    <mergeCell ref="AD15:AE16"/>
    <mergeCell ref="AF15:AG16"/>
    <mergeCell ref="J15:K16"/>
    <mergeCell ref="C16:D16"/>
    <mergeCell ref="L15:M16"/>
    <mergeCell ref="N15:O16"/>
    <mergeCell ref="P15:Q16"/>
    <mergeCell ref="R15:S16"/>
    <mergeCell ref="V15:W16"/>
    <mergeCell ref="V17:W18"/>
    <mergeCell ref="BF13:BG14"/>
    <mergeCell ref="BH13:BI14"/>
    <mergeCell ref="BJ13:BK14"/>
    <mergeCell ref="BL13:BM14"/>
    <mergeCell ref="BN13:BP14"/>
    <mergeCell ref="B15:B16"/>
    <mergeCell ref="C15:D15"/>
    <mergeCell ref="E15:E16"/>
    <mergeCell ref="F15:F16"/>
    <mergeCell ref="H15:I16"/>
    <mergeCell ref="AN13:AO14"/>
    <mergeCell ref="AP13:AQ14"/>
    <mergeCell ref="AR13:AS14"/>
    <mergeCell ref="AT13:AU14"/>
    <mergeCell ref="BB13:BC14"/>
    <mergeCell ref="BD13:BE14"/>
    <mergeCell ref="AB13:AC14"/>
    <mergeCell ref="AD13:AE14"/>
    <mergeCell ref="AF13:AG14"/>
    <mergeCell ref="AH13:AI14"/>
    <mergeCell ref="AJ13:AK14"/>
    <mergeCell ref="AL13:AM14"/>
    <mergeCell ref="N13:O14"/>
    <mergeCell ref="P13:Q14"/>
    <mergeCell ref="R13:S14"/>
    <mergeCell ref="T13:U14"/>
    <mergeCell ref="X13:Y14"/>
    <mergeCell ref="Z13:AA14"/>
    <mergeCell ref="AJ11:AK12"/>
    <mergeCell ref="AL11:AM12"/>
    <mergeCell ref="B13:B14"/>
    <mergeCell ref="C13:D13"/>
    <mergeCell ref="E13:E14"/>
    <mergeCell ref="F13:F14"/>
    <mergeCell ref="H13:I14"/>
    <mergeCell ref="J13:K14"/>
    <mergeCell ref="C14:D14"/>
    <mergeCell ref="L13:M14"/>
    <mergeCell ref="BB11:BC12"/>
    <mergeCell ref="BD11:BE12"/>
    <mergeCell ref="BJ11:BK12"/>
    <mergeCell ref="BL11:BM12"/>
    <mergeCell ref="BN11:BP12"/>
    <mergeCell ref="C12:D12"/>
    <mergeCell ref="AN11:AO12"/>
    <mergeCell ref="AP11:AQ12"/>
    <mergeCell ref="AR11:AS12"/>
    <mergeCell ref="AT11:AU12"/>
    <mergeCell ref="AF11:AG12"/>
    <mergeCell ref="AH11:AI12"/>
    <mergeCell ref="R11:S12"/>
    <mergeCell ref="T11:U12"/>
    <mergeCell ref="X11:Y12"/>
    <mergeCell ref="Z11:AA12"/>
    <mergeCell ref="V11:W12"/>
    <mergeCell ref="V13:W14"/>
    <mergeCell ref="BH10:BI10"/>
    <mergeCell ref="BJ10:BK10"/>
    <mergeCell ref="BH9:BM9"/>
    <mergeCell ref="BN9:BP10"/>
    <mergeCell ref="J11:K12"/>
    <mergeCell ref="L11:M12"/>
    <mergeCell ref="N11:O12"/>
    <mergeCell ref="P11:Q12"/>
    <mergeCell ref="AT10:AU10"/>
    <mergeCell ref="BB10:BC10"/>
    <mergeCell ref="AD10:AE10"/>
    <mergeCell ref="AF10:AG10"/>
    <mergeCell ref="AD9:AI9"/>
    <mergeCell ref="AJ9:AO9"/>
    <mergeCell ref="BD10:BE10"/>
    <mergeCell ref="BF10:BG10"/>
    <mergeCell ref="AP9:AU9"/>
    <mergeCell ref="BB9:BG9"/>
    <mergeCell ref="AH10:AI10"/>
    <mergeCell ref="AJ10:AK10"/>
    <mergeCell ref="AL10:AM10"/>
    <mergeCell ref="AN10:AO10"/>
    <mergeCell ref="AP10:AQ10"/>
    <mergeCell ref="AR10:AS10"/>
    <mergeCell ref="H9:I10"/>
    <mergeCell ref="J9:O9"/>
    <mergeCell ref="P9:U9"/>
    <mergeCell ref="X9:Y10"/>
    <mergeCell ref="Z9:AA10"/>
    <mergeCell ref="AB9:AC10"/>
    <mergeCell ref="R10:S10"/>
    <mergeCell ref="T10:U10"/>
    <mergeCell ref="J10:K10"/>
    <mergeCell ref="L10:M10"/>
    <mergeCell ref="V9:W10"/>
    <mergeCell ref="B2:BP2"/>
    <mergeCell ref="C6:D6"/>
    <mergeCell ref="BC6:BE6"/>
    <mergeCell ref="BF6:BO6"/>
    <mergeCell ref="AV9:BA9"/>
    <mergeCell ref="AV10:AW10"/>
    <mergeCell ref="AX10:AY10"/>
    <mergeCell ref="AZ10:BA10"/>
    <mergeCell ref="B9:B10"/>
    <mergeCell ref="C9:D10"/>
    <mergeCell ref="E6:AE6"/>
    <mergeCell ref="E4:AE4"/>
    <mergeCell ref="AG6:AJ6"/>
    <mergeCell ref="AK6:BB6"/>
    <mergeCell ref="AG4:AM4"/>
    <mergeCell ref="AN4:BO4"/>
    <mergeCell ref="AZ11:BA12"/>
    <mergeCell ref="AV13:AW14"/>
    <mergeCell ref="AX13:AY14"/>
    <mergeCell ref="AZ13:BA14"/>
    <mergeCell ref="AV15:AW16"/>
    <mergeCell ref="AX15:AY16"/>
    <mergeCell ref="AZ15:BA16"/>
    <mergeCell ref="AD69:AE69"/>
    <mergeCell ref="Y56:AA56"/>
    <mergeCell ref="AB56:AE56"/>
    <mergeCell ref="AQ56:AS56"/>
    <mergeCell ref="AU56:AW56"/>
    <mergeCell ref="AB58:AE58"/>
    <mergeCell ref="Y58:AA58"/>
    <mergeCell ref="AM58:AP58"/>
    <mergeCell ref="AF56:AH56"/>
    <mergeCell ref="AJ56:AL56"/>
    <mergeCell ref="AF58:AH58"/>
    <mergeCell ref="AJ58:AL58"/>
    <mergeCell ref="BH69:BI69"/>
    <mergeCell ref="AV68:BA68"/>
    <mergeCell ref="BB68:BG68"/>
    <mergeCell ref="BH68:BM68"/>
    <mergeCell ref="AJ69:AK69"/>
    <mergeCell ref="BJ69:BK69"/>
    <mergeCell ref="AL69:AM69"/>
    <mergeCell ref="AN69:AO69"/>
    <mergeCell ref="AP69:AQ69"/>
    <mergeCell ref="AR69:AS69"/>
    <mergeCell ref="BB69:BC69"/>
    <mergeCell ref="BD69:BE69"/>
    <mergeCell ref="AV69:AW69"/>
    <mergeCell ref="AX69:AY69"/>
    <mergeCell ref="AZ69:BA69"/>
    <mergeCell ref="BL10:BM10"/>
    <mergeCell ref="B11:B12"/>
    <mergeCell ref="C11:D11"/>
    <mergeCell ref="E11:E12"/>
    <mergeCell ref="F11:F12"/>
    <mergeCell ref="H11:I12"/>
    <mergeCell ref="AV11:AW12"/>
    <mergeCell ref="AX11:AY12"/>
    <mergeCell ref="BF11:BG12"/>
    <mergeCell ref="BH11:BI12"/>
    <mergeCell ref="N10:O10"/>
    <mergeCell ref="P10:Q10"/>
    <mergeCell ref="AB11:AC12"/>
    <mergeCell ref="AD11:AE12"/>
    <mergeCell ref="B112:C112"/>
    <mergeCell ref="Y115:AA115"/>
    <mergeCell ref="B115:C115"/>
    <mergeCell ref="AH72:AI73"/>
    <mergeCell ref="AJ72:AK73"/>
    <mergeCell ref="AL72:AM73"/>
    <mergeCell ref="AN72:AO73"/>
    <mergeCell ref="BB72:BC73"/>
    <mergeCell ref="BD72:BE73"/>
    <mergeCell ref="BF72:BG73"/>
    <mergeCell ref="B78:B79"/>
    <mergeCell ref="C78:D78"/>
    <mergeCell ref="F78:F79"/>
    <mergeCell ref="H78:I79"/>
    <mergeCell ref="J78:K79"/>
    <mergeCell ref="L78:M79"/>
    <mergeCell ref="N78:O79"/>
    <mergeCell ref="P78:Q79"/>
    <mergeCell ref="AD78:AE79"/>
    <mergeCell ref="AF78:AG79"/>
    <mergeCell ref="AH78:AI79"/>
    <mergeCell ref="AJ78:AK79"/>
    <mergeCell ref="AL78:AM79"/>
    <mergeCell ref="AN78:AO79"/>
    <mergeCell ref="BB78:BC79"/>
    <mergeCell ref="BD78:BE79"/>
    <mergeCell ref="BF78:BG79"/>
    <mergeCell ref="B82:B83"/>
    <mergeCell ref="C82:D82"/>
    <mergeCell ref="F82:F83"/>
    <mergeCell ref="H82:I83"/>
    <mergeCell ref="J82:K83"/>
    <mergeCell ref="L82:M83"/>
    <mergeCell ref="N82:O83"/>
    <mergeCell ref="X86:Y87"/>
    <mergeCell ref="Z86:AA87"/>
    <mergeCell ref="AB86:AC87"/>
    <mergeCell ref="R86:S87"/>
    <mergeCell ref="E86:E87"/>
    <mergeCell ref="G86:G87"/>
    <mergeCell ref="AT108:AU109"/>
    <mergeCell ref="AV108:AW109"/>
    <mergeCell ref="AX108:AY109"/>
    <mergeCell ref="AX110:AY111"/>
    <mergeCell ref="T102:U103"/>
    <mergeCell ref="X102:Y103"/>
    <mergeCell ref="P82:Q83"/>
    <mergeCell ref="AD82:AE83"/>
    <mergeCell ref="AF82:AG83"/>
    <mergeCell ref="AH82:AI83"/>
    <mergeCell ref="AL82:AM83"/>
    <mergeCell ref="AN82:AO83"/>
    <mergeCell ref="BB82:BC83"/>
    <mergeCell ref="BD82:BE83"/>
    <mergeCell ref="E102:E103"/>
    <mergeCell ref="G102:G103"/>
    <mergeCell ref="AJ104:AK105"/>
    <mergeCell ref="AT102:AU103"/>
    <mergeCell ref="AV102:AW103"/>
    <mergeCell ref="AX102:AY103"/>
    <mergeCell ref="AZ102:BA103"/>
    <mergeCell ref="BF82:BG83"/>
    <mergeCell ref="C83:D83"/>
    <mergeCell ref="E94:E95"/>
    <mergeCell ref="AG63:AM63"/>
    <mergeCell ref="AN63:BO63"/>
    <mergeCell ref="Z68:AA69"/>
    <mergeCell ref="AB68:AC69"/>
    <mergeCell ref="BC65:BE65"/>
    <mergeCell ref="BF65:BO65"/>
    <mergeCell ref="AJ68:AO68"/>
    <mergeCell ref="C65:D65"/>
    <mergeCell ref="E65:AE65"/>
    <mergeCell ref="AG65:AJ65"/>
    <mergeCell ref="AK65:BB65"/>
    <mergeCell ref="AD68:AI68"/>
    <mergeCell ref="AP68:AU68"/>
    <mergeCell ref="AD74:AE75"/>
    <mergeCell ref="AF74:AG75"/>
    <mergeCell ref="AH74:AI75"/>
    <mergeCell ref="AJ74:AK75"/>
    <mergeCell ref="AL74:AM75"/>
    <mergeCell ref="AN74:AO75"/>
    <mergeCell ref="BB74:BC75"/>
    <mergeCell ref="BD74:BE75"/>
    <mergeCell ref="BF74:BG75"/>
    <mergeCell ref="BH74:BI75"/>
    <mergeCell ref="BJ74:BK75"/>
    <mergeCell ref="BL74:BM75"/>
    <mergeCell ref="BN74:BP75"/>
    <mergeCell ref="C75:D75"/>
    <mergeCell ref="E74:E75"/>
    <mergeCell ref="AT74:AU75"/>
    <mergeCell ref="AV74:AW75"/>
    <mergeCell ref="BH78:BI79"/>
    <mergeCell ref="BJ78:BK79"/>
    <mergeCell ref="BL78:BM79"/>
    <mergeCell ref="BN78:BP79"/>
    <mergeCell ref="C79:D79"/>
    <mergeCell ref="BL72:BM73"/>
    <mergeCell ref="BN72:BP73"/>
    <mergeCell ref="C73:D73"/>
    <mergeCell ref="N74:O75"/>
    <mergeCell ref="P74:Q75"/>
    <mergeCell ref="H76:I77"/>
    <mergeCell ref="J76:K77"/>
    <mergeCell ref="L76:M77"/>
    <mergeCell ref="N76:O77"/>
    <mergeCell ref="P76:Q77"/>
    <mergeCell ref="AD76:AE77"/>
    <mergeCell ref="AF76:AG77"/>
    <mergeCell ref="AH76:AI77"/>
    <mergeCell ref="AJ76:AK77"/>
    <mergeCell ref="AL76:AM77"/>
    <mergeCell ref="AN76:AO77"/>
    <mergeCell ref="BB76:BC77"/>
    <mergeCell ref="BD76:BE77"/>
    <mergeCell ref="BF76:BG77"/>
    <mergeCell ref="BH76:BI77"/>
    <mergeCell ref="BJ76:BK77"/>
    <mergeCell ref="BL76:BM77"/>
    <mergeCell ref="BN76:BP77"/>
    <mergeCell ref="C77:D77"/>
    <mergeCell ref="T76:U77"/>
    <mergeCell ref="X76:Y77"/>
    <mergeCell ref="Z76:AA77"/>
    <mergeCell ref="AB76:AC77"/>
    <mergeCell ref="R76:S77"/>
    <mergeCell ref="AX94:AY95"/>
    <mergeCell ref="AZ94:BA95"/>
    <mergeCell ref="AV110:AW111"/>
    <mergeCell ref="B68:B69"/>
    <mergeCell ref="C68:D69"/>
    <mergeCell ref="H68:I69"/>
    <mergeCell ref="J68:O68"/>
    <mergeCell ref="P68:U68"/>
    <mergeCell ref="X68:Y69"/>
    <mergeCell ref="BN68:BP69"/>
    <mergeCell ref="J69:K69"/>
    <mergeCell ref="L69:M69"/>
    <mergeCell ref="N69:O69"/>
    <mergeCell ref="P69:Q69"/>
    <mergeCell ref="R69:S69"/>
    <mergeCell ref="T69:U69"/>
    <mergeCell ref="AF69:AG69"/>
    <mergeCell ref="AH69:AI69"/>
    <mergeCell ref="AT69:AU69"/>
    <mergeCell ref="BL69:BM69"/>
    <mergeCell ref="T100:U101"/>
    <mergeCell ref="X100:Y101"/>
    <mergeCell ref="Z100:AA101"/>
    <mergeCell ref="AB100:AC101"/>
    <mergeCell ref="R100:S101"/>
    <mergeCell ref="B70:B71"/>
    <mergeCell ref="C70:D70"/>
    <mergeCell ref="F70:F71"/>
    <mergeCell ref="H70:I71"/>
    <mergeCell ref="J70:K71"/>
    <mergeCell ref="L70:M71"/>
    <mergeCell ref="N70:O71"/>
    <mergeCell ref="P70:Q71"/>
    <mergeCell ref="R70:S71"/>
    <mergeCell ref="AL70:AM71"/>
    <mergeCell ref="AN70:AO71"/>
    <mergeCell ref="AP70:AQ71"/>
    <mergeCell ref="AR70:AS71"/>
    <mergeCell ref="AT70:AU71"/>
    <mergeCell ref="AV70:AW71"/>
    <mergeCell ref="BJ70:BK71"/>
    <mergeCell ref="BL70:BM71"/>
    <mergeCell ref="BN70:BP71"/>
    <mergeCell ref="C71:D71"/>
    <mergeCell ref="B72:B73"/>
    <mergeCell ref="C72:D72"/>
    <mergeCell ref="F72:F73"/>
    <mergeCell ref="H72:I73"/>
    <mergeCell ref="J72:K73"/>
    <mergeCell ref="L72:M73"/>
    <mergeCell ref="AD72:AE73"/>
    <mergeCell ref="AF72:AG73"/>
    <mergeCell ref="AL108:AM109"/>
    <mergeCell ref="BH72:BI73"/>
    <mergeCell ref="BJ72:BK73"/>
    <mergeCell ref="B74:B75"/>
    <mergeCell ref="C74:D74"/>
    <mergeCell ref="F74:F75"/>
    <mergeCell ref="H74:I75"/>
    <mergeCell ref="J74:K75"/>
    <mergeCell ref="L74:M75"/>
    <mergeCell ref="B76:B77"/>
    <mergeCell ref="C76:D76"/>
    <mergeCell ref="F76:F77"/>
    <mergeCell ref="E76:E77"/>
    <mergeCell ref="AT76:AU77"/>
    <mergeCell ref="AV76:AW77"/>
    <mergeCell ref="AX76:AY77"/>
    <mergeCell ref="AZ76:BA77"/>
    <mergeCell ref="AP76:AQ77"/>
    <mergeCell ref="AR76:AS77"/>
    <mergeCell ref="B80:B81"/>
    <mergeCell ref="C80:D80"/>
    <mergeCell ref="F80:F81"/>
    <mergeCell ref="H80:I81"/>
    <mergeCell ref="J80:K81"/>
    <mergeCell ref="L80:M81"/>
    <mergeCell ref="N80:O81"/>
    <mergeCell ref="P80:Q81"/>
    <mergeCell ref="AD80:AE81"/>
    <mergeCell ref="AF80:AG81"/>
    <mergeCell ref="AH80:AI81"/>
    <mergeCell ref="AJ80:AK81"/>
    <mergeCell ref="AL80:AM81"/>
    <mergeCell ref="AN80:AO81"/>
    <mergeCell ref="BB80:BC81"/>
    <mergeCell ref="BD80:BE81"/>
    <mergeCell ref="BF80:BG81"/>
    <mergeCell ref="BH80:BI81"/>
    <mergeCell ref="BJ80:BK81"/>
    <mergeCell ref="BL80:BM81"/>
    <mergeCell ref="BN80:BP81"/>
    <mergeCell ref="C81:D81"/>
    <mergeCell ref="T78:U79"/>
    <mergeCell ref="X78:Y79"/>
    <mergeCell ref="Z78:AA79"/>
    <mergeCell ref="AB78:AC79"/>
    <mergeCell ref="R78:S79"/>
    <mergeCell ref="E78:E79"/>
    <mergeCell ref="AT78:AU79"/>
    <mergeCell ref="AV78:AW79"/>
    <mergeCell ref="AX78:AY79"/>
    <mergeCell ref="AZ78:BA79"/>
    <mergeCell ref="AP78:AQ79"/>
    <mergeCell ref="AR78:AS79"/>
    <mergeCell ref="T80:U81"/>
    <mergeCell ref="X80:Y81"/>
    <mergeCell ref="Z80:AA81"/>
    <mergeCell ref="AB80:AC81"/>
    <mergeCell ref="R80:S81"/>
    <mergeCell ref="E80:E81"/>
    <mergeCell ref="G80:G81"/>
    <mergeCell ref="AT80:AU81"/>
    <mergeCell ref="B84:B85"/>
    <mergeCell ref="C84:D84"/>
    <mergeCell ref="F84:F85"/>
    <mergeCell ref="H84:I85"/>
    <mergeCell ref="J84:K85"/>
    <mergeCell ref="L84:M85"/>
    <mergeCell ref="N84:O85"/>
    <mergeCell ref="P84:Q85"/>
    <mergeCell ref="AD84:AE85"/>
    <mergeCell ref="AF84:AG85"/>
    <mergeCell ref="AH84:AI85"/>
    <mergeCell ref="AJ84:AK85"/>
    <mergeCell ref="AL84:AM85"/>
    <mergeCell ref="AN84:AO85"/>
    <mergeCell ref="BB84:BC85"/>
    <mergeCell ref="BD84:BE85"/>
    <mergeCell ref="BF84:BG85"/>
    <mergeCell ref="BH84:BI85"/>
    <mergeCell ref="BJ84:BK85"/>
    <mergeCell ref="BL84:BM85"/>
    <mergeCell ref="BN84:BP85"/>
    <mergeCell ref="C85:D85"/>
    <mergeCell ref="B86:B87"/>
    <mergeCell ref="C86:D86"/>
    <mergeCell ref="F86:F87"/>
    <mergeCell ref="H86:I87"/>
    <mergeCell ref="J86:K87"/>
    <mergeCell ref="L86:M87"/>
    <mergeCell ref="N86:O87"/>
    <mergeCell ref="P86:Q87"/>
    <mergeCell ref="AD86:AE87"/>
    <mergeCell ref="AF86:AG87"/>
    <mergeCell ref="AH86:AI87"/>
    <mergeCell ref="AJ86:AK87"/>
    <mergeCell ref="AL86:AM87"/>
    <mergeCell ref="AN86:AO87"/>
    <mergeCell ref="BB86:BC87"/>
    <mergeCell ref="BD86:BE87"/>
    <mergeCell ref="BF86:BG87"/>
    <mergeCell ref="BH86:BI87"/>
    <mergeCell ref="BJ86:BK87"/>
    <mergeCell ref="BL86:BM87"/>
    <mergeCell ref="BN86:BP87"/>
    <mergeCell ref="C87:D87"/>
    <mergeCell ref="AT86:AU87"/>
    <mergeCell ref="AV86:AW87"/>
    <mergeCell ref="AX86:AY87"/>
    <mergeCell ref="AZ86:BA87"/>
    <mergeCell ref="AP86:AQ87"/>
    <mergeCell ref="AR86:AS87"/>
    <mergeCell ref="B88:B89"/>
    <mergeCell ref="C88:D88"/>
    <mergeCell ref="F88:F89"/>
    <mergeCell ref="H88:I89"/>
    <mergeCell ref="J88:K89"/>
    <mergeCell ref="L88:M89"/>
    <mergeCell ref="N88:O89"/>
    <mergeCell ref="P88:Q89"/>
    <mergeCell ref="AD88:AE89"/>
    <mergeCell ref="AF88:AG89"/>
    <mergeCell ref="AH88:AI89"/>
    <mergeCell ref="AJ88:AK89"/>
    <mergeCell ref="AL88:AM89"/>
    <mergeCell ref="AN88:AO89"/>
    <mergeCell ref="BB88:BC89"/>
    <mergeCell ref="BD88:BE89"/>
    <mergeCell ref="BF88:BG89"/>
    <mergeCell ref="BH88:BI89"/>
    <mergeCell ref="BJ88:BK89"/>
    <mergeCell ref="BL88:BM89"/>
    <mergeCell ref="BN88:BP89"/>
    <mergeCell ref="C89:D89"/>
    <mergeCell ref="T88:U89"/>
    <mergeCell ref="X88:Y89"/>
    <mergeCell ref="Z88:AA89"/>
    <mergeCell ref="AB88:AC89"/>
    <mergeCell ref="R88:S89"/>
    <mergeCell ref="E88:E89"/>
    <mergeCell ref="G88:G89"/>
    <mergeCell ref="AT88:AU89"/>
    <mergeCell ref="AV88:AW89"/>
    <mergeCell ref="AX88:AY89"/>
    <mergeCell ref="AZ88:BA89"/>
    <mergeCell ref="AP88:AQ89"/>
    <mergeCell ref="AR88:AS89"/>
    <mergeCell ref="B90:B91"/>
    <mergeCell ref="C90:D90"/>
    <mergeCell ref="F90:F91"/>
    <mergeCell ref="H90:I91"/>
    <mergeCell ref="J90:K91"/>
    <mergeCell ref="L90:M91"/>
    <mergeCell ref="N90:O91"/>
    <mergeCell ref="P90:Q91"/>
    <mergeCell ref="AD90:AE91"/>
    <mergeCell ref="AF90:AG91"/>
    <mergeCell ref="AH90:AI91"/>
    <mergeCell ref="AJ90:AK91"/>
    <mergeCell ref="AL90:AM91"/>
    <mergeCell ref="AN90:AO91"/>
    <mergeCell ref="BB90:BC91"/>
    <mergeCell ref="BD90:BE91"/>
    <mergeCell ref="BF90:BG91"/>
    <mergeCell ref="BH90:BI91"/>
    <mergeCell ref="BJ90:BK91"/>
    <mergeCell ref="BL90:BM91"/>
    <mergeCell ref="BN90:BP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D92:AE93"/>
    <mergeCell ref="AF92:AG93"/>
    <mergeCell ref="AH92:AI93"/>
    <mergeCell ref="AJ92:AK93"/>
    <mergeCell ref="AL92:AM93"/>
    <mergeCell ref="AN92:AO93"/>
    <mergeCell ref="BB92:BC93"/>
    <mergeCell ref="BD92:BE93"/>
    <mergeCell ref="BF92:BG93"/>
    <mergeCell ref="BH92:BI93"/>
    <mergeCell ref="BJ92:BK93"/>
    <mergeCell ref="BL92:BM93"/>
    <mergeCell ref="BN92:BP93"/>
    <mergeCell ref="C93:D93"/>
    <mergeCell ref="T90:U91"/>
    <mergeCell ref="X90:Y91"/>
    <mergeCell ref="Z90:AA91"/>
    <mergeCell ref="AB90:AC91"/>
    <mergeCell ref="R90:S91"/>
    <mergeCell ref="E90:E91"/>
    <mergeCell ref="G90:G91"/>
    <mergeCell ref="AT90:AU91"/>
    <mergeCell ref="AV90:AW91"/>
    <mergeCell ref="AX90:AY91"/>
    <mergeCell ref="AZ90:BA91"/>
    <mergeCell ref="AP90:AQ91"/>
    <mergeCell ref="AR90:AS91"/>
    <mergeCell ref="T92:U93"/>
    <mergeCell ref="X92:Y93"/>
    <mergeCell ref="Z92:AA93"/>
    <mergeCell ref="AB92:AC93"/>
    <mergeCell ref="R92:S93"/>
    <mergeCell ref="E92:E93"/>
    <mergeCell ref="G92:G93"/>
    <mergeCell ref="AR98:AS99"/>
    <mergeCell ref="T98:U99"/>
    <mergeCell ref="B94:B95"/>
    <mergeCell ref="C94:D94"/>
    <mergeCell ref="F94:F95"/>
    <mergeCell ref="H94:I95"/>
    <mergeCell ref="J94:K95"/>
    <mergeCell ref="L94:M95"/>
    <mergeCell ref="N94:O95"/>
    <mergeCell ref="P94:Q95"/>
    <mergeCell ref="AD94:AE95"/>
    <mergeCell ref="AF94:AG95"/>
    <mergeCell ref="AH94:AI95"/>
    <mergeCell ref="AJ94:AK95"/>
    <mergeCell ref="AL94:AM95"/>
    <mergeCell ref="AN94:AO95"/>
    <mergeCell ref="BB94:BC95"/>
    <mergeCell ref="BD94:BE95"/>
    <mergeCell ref="BF94:BG95"/>
    <mergeCell ref="BH94:BI95"/>
    <mergeCell ref="BJ94:BK95"/>
    <mergeCell ref="BL94:BM95"/>
    <mergeCell ref="BN94:BP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D96:AE97"/>
    <mergeCell ref="AF96:AG97"/>
    <mergeCell ref="AH96:AI97"/>
    <mergeCell ref="AJ96:AK97"/>
    <mergeCell ref="AL96:AM97"/>
    <mergeCell ref="AN96:AO97"/>
    <mergeCell ref="BB96:BC97"/>
    <mergeCell ref="BD96:BE97"/>
    <mergeCell ref="BF96:BG97"/>
    <mergeCell ref="BH96:BI97"/>
    <mergeCell ref="BJ96:BK97"/>
    <mergeCell ref="BL96:BM97"/>
    <mergeCell ref="BN96:BP97"/>
    <mergeCell ref="C97:D97"/>
    <mergeCell ref="AP94:AQ95"/>
    <mergeCell ref="AR94:AS95"/>
    <mergeCell ref="T96:U97"/>
    <mergeCell ref="X96:Y97"/>
    <mergeCell ref="Z96:AA97"/>
    <mergeCell ref="AB96:AC97"/>
    <mergeCell ref="R96:S97"/>
    <mergeCell ref="E96:E97"/>
    <mergeCell ref="G96:G97"/>
    <mergeCell ref="AT96:AU97"/>
    <mergeCell ref="AV96:AW97"/>
    <mergeCell ref="AX96:AY97"/>
    <mergeCell ref="AZ96:BA97"/>
    <mergeCell ref="AP96:AQ97"/>
    <mergeCell ref="AR96:AS97"/>
    <mergeCell ref="G94:G95"/>
    <mergeCell ref="AT94:AU95"/>
    <mergeCell ref="AV94:AW95"/>
    <mergeCell ref="AB106:AC107"/>
    <mergeCell ref="BB108:BC109"/>
    <mergeCell ref="B98:B99"/>
    <mergeCell ref="C98:D98"/>
    <mergeCell ref="F98:F99"/>
    <mergeCell ref="H98:I99"/>
    <mergeCell ref="J98:K99"/>
    <mergeCell ref="L98:M99"/>
    <mergeCell ref="N98:O99"/>
    <mergeCell ref="P98:Q99"/>
    <mergeCell ref="AD98:AE99"/>
    <mergeCell ref="AF98:AG99"/>
    <mergeCell ref="AH98:AI99"/>
    <mergeCell ref="AJ98:AK99"/>
    <mergeCell ref="AL98:AM99"/>
    <mergeCell ref="AN98:AO99"/>
    <mergeCell ref="BB98:BC99"/>
    <mergeCell ref="BD98:BE99"/>
    <mergeCell ref="BF98:BG99"/>
    <mergeCell ref="BH98:BI99"/>
    <mergeCell ref="BJ98:BK99"/>
    <mergeCell ref="BL98:BM99"/>
    <mergeCell ref="BN98:BP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D100:AE101"/>
    <mergeCell ref="AF100:AG101"/>
    <mergeCell ref="AH100:AI101"/>
    <mergeCell ref="AJ100:AK101"/>
    <mergeCell ref="AL100:AM101"/>
    <mergeCell ref="AN100:AO101"/>
    <mergeCell ref="BB100:BC101"/>
    <mergeCell ref="BD100:BE101"/>
    <mergeCell ref="BF100:BG101"/>
    <mergeCell ref="BH100:BI101"/>
    <mergeCell ref="BJ100:BK101"/>
    <mergeCell ref="BL100:BM101"/>
    <mergeCell ref="BN100:BP101"/>
    <mergeCell ref="C101:D101"/>
    <mergeCell ref="E100:E101"/>
    <mergeCell ref="G100:G101"/>
    <mergeCell ref="AT100:AU101"/>
    <mergeCell ref="AV100:AW101"/>
    <mergeCell ref="AX100:AY101"/>
    <mergeCell ref="AZ100:BA101"/>
    <mergeCell ref="AP100:AQ101"/>
    <mergeCell ref="AR100:AS101"/>
    <mergeCell ref="Z98:AA99"/>
    <mergeCell ref="AB98:AC99"/>
    <mergeCell ref="R98:S99"/>
    <mergeCell ref="E98:E99"/>
    <mergeCell ref="G98:G99"/>
    <mergeCell ref="AT98:AU99"/>
    <mergeCell ref="AV98:AW99"/>
    <mergeCell ref="AX98:AY99"/>
    <mergeCell ref="AZ98:BA99"/>
    <mergeCell ref="AP98:AQ99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D102:AE103"/>
    <mergeCell ref="AF102:AG103"/>
    <mergeCell ref="AH102:AI103"/>
    <mergeCell ref="AJ102:AK103"/>
    <mergeCell ref="AL102:AM103"/>
    <mergeCell ref="AN102:AO103"/>
    <mergeCell ref="BB102:BC103"/>
    <mergeCell ref="BD102:BE103"/>
    <mergeCell ref="BF102:BG103"/>
    <mergeCell ref="BH102:BI103"/>
    <mergeCell ref="BJ102:BK103"/>
    <mergeCell ref="BL102:BM103"/>
    <mergeCell ref="C103:D103"/>
    <mergeCell ref="B104:B105"/>
    <mergeCell ref="C104:D104"/>
    <mergeCell ref="F104:F105"/>
    <mergeCell ref="H104:I105"/>
    <mergeCell ref="J104:K105"/>
    <mergeCell ref="G104:G105"/>
    <mergeCell ref="L104:M105"/>
    <mergeCell ref="N104:O105"/>
    <mergeCell ref="P104:Q105"/>
    <mergeCell ref="AL104:AM105"/>
    <mergeCell ref="AN104:AO105"/>
    <mergeCell ref="BB104:BC105"/>
    <mergeCell ref="T104:U105"/>
    <mergeCell ref="X104:Y105"/>
    <mergeCell ref="Z104:AA105"/>
    <mergeCell ref="AB104:AC105"/>
    <mergeCell ref="BD104:BE105"/>
    <mergeCell ref="BF104:BG105"/>
    <mergeCell ref="BH104:BI105"/>
    <mergeCell ref="AX104:AY105"/>
    <mergeCell ref="AZ104:BA105"/>
    <mergeCell ref="AP104:AQ105"/>
    <mergeCell ref="AR104:AS105"/>
    <mergeCell ref="BJ104:BK105"/>
    <mergeCell ref="BL104:BM105"/>
    <mergeCell ref="AP102:AQ103"/>
    <mergeCell ref="AR102:AS103"/>
    <mergeCell ref="X110:Y111"/>
    <mergeCell ref="AD110:AE111"/>
    <mergeCell ref="BL110:BM111"/>
    <mergeCell ref="BN104:BP105"/>
    <mergeCell ref="C105:D105"/>
    <mergeCell ref="B106:B107"/>
    <mergeCell ref="C106:D106"/>
    <mergeCell ref="F106:F107"/>
    <mergeCell ref="H106:I107"/>
    <mergeCell ref="J106:K107"/>
    <mergeCell ref="L106:M107"/>
    <mergeCell ref="BH106:BI107"/>
    <mergeCell ref="N106:O107"/>
    <mergeCell ref="P106:Q107"/>
    <mergeCell ref="AD106:AE107"/>
    <mergeCell ref="AF106:AG107"/>
    <mergeCell ref="AH106:AI107"/>
    <mergeCell ref="AJ106:AK107"/>
    <mergeCell ref="AV106:AW107"/>
    <mergeCell ref="AX106:AY107"/>
    <mergeCell ref="Z106:AA107"/>
    <mergeCell ref="AN106:AO107"/>
    <mergeCell ref="BB106:BC107"/>
    <mergeCell ref="BD106:BE107"/>
    <mergeCell ref="BF106:BG107"/>
    <mergeCell ref="AZ108:BA109"/>
    <mergeCell ref="AP108:AQ109"/>
    <mergeCell ref="AR108:AS109"/>
    <mergeCell ref="AZ106:BA107"/>
    <mergeCell ref="BD108:BE109"/>
    <mergeCell ref="BF108:BG109"/>
    <mergeCell ref="BJ106:BK107"/>
    <mergeCell ref="BL106:BM107"/>
    <mergeCell ref="BN106:BP107"/>
    <mergeCell ref="C107:D107"/>
    <mergeCell ref="B108:B109"/>
    <mergeCell ref="C108:D108"/>
    <mergeCell ref="F108:F109"/>
    <mergeCell ref="H108:I109"/>
    <mergeCell ref="BN110:BP111"/>
    <mergeCell ref="AJ110:AK111"/>
    <mergeCell ref="AL110:AM111"/>
    <mergeCell ref="AN110:AO111"/>
    <mergeCell ref="AP110:AQ111"/>
    <mergeCell ref="AZ110:BA111"/>
    <mergeCell ref="BB110:BC111"/>
    <mergeCell ref="BD110:BE111"/>
    <mergeCell ref="AT110:AU111"/>
    <mergeCell ref="J108:K109"/>
    <mergeCell ref="AL106:AM107"/>
    <mergeCell ref="BH108:BI109"/>
    <mergeCell ref="BJ108:BK109"/>
    <mergeCell ref="BL108:BM109"/>
    <mergeCell ref="N108:O109"/>
    <mergeCell ref="C109:D109"/>
    <mergeCell ref="X108:Y109"/>
    <mergeCell ref="Z108:AA109"/>
    <mergeCell ref="AB108:AC109"/>
    <mergeCell ref="R108:S109"/>
    <mergeCell ref="E108:E109"/>
    <mergeCell ref="G106:G107"/>
    <mergeCell ref="AT106:AU107"/>
    <mergeCell ref="AP106:AQ107"/>
    <mergeCell ref="AN108:AO109"/>
    <mergeCell ref="AF174:AH174"/>
    <mergeCell ref="AB174:AE174"/>
    <mergeCell ref="Y174:AA174"/>
    <mergeCell ref="B174:C174"/>
    <mergeCell ref="B176:C176"/>
    <mergeCell ref="BK174:BM174"/>
    <mergeCell ref="BG174:BI174"/>
    <mergeCell ref="BB174:BF174"/>
    <mergeCell ref="AU174:AW174"/>
    <mergeCell ref="AQ174:AS174"/>
    <mergeCell ref="AM174:AP174"/>
    <mergeCell ref="AJ174:AL174"/>
    <mergeCell ref="AF176:AH176"/>
    <mergeCell ref="AB176:AE176"/>
    <mergeCell ref="Y176:AA176"/>
    <mergeCell ref="G483:G484"/>
    <mergeCell ref="BF483:BG484"/>
    <mergeCell ref="BN483:BP484"/>
    <mergeCell ref="BK176:BM176"/>
    <mergeCell ref="BG176:BI176"/>
    <mergeCell ref="BB176:BF176"/>
    <mergeCell ref="AU176:AW176"/>
    <mergeCell ref="AQ176:AS176"/>
    <mergeCell ref="AM176:AP176"/>
    <mergeCell ref="AJ176:AL176"/>
    <mergeCell ref="AP228:AQ229"/>
    <mergeCell ref="AN228:AO229"/>
    <mergeCell ref="BN228:BP229"/>
    <mergeCell ref="BL228:BM229"/>
    <mergeCell ref="BJ228:BK229"/>
    <mergeCell ref="BH228:BI229"/>
    <mergeCell ref="BF228:BG229"/>
    <mergeCell ref="BD228:BE229"/>
    <mergeCell ref="BB228:BC229"/>
    <mergeCell ref="AZ228:BA229"/>
    <mergeCell ref="AX228:AY229"/>
    <mergeCell ref="T226:U227"/>
    <mergeCell ref="AR226:AS227"/>
    <mergeCell ref="AP226:AQ227"/>
    <mergeCell ref="AN226:AO227"/>
    <mergeCell ref="AL226:AM227"/>
    <mergeCell ref="AJ226:AK227"/>
    <mergeCell ref="AH226:AI227"/>
    <mergeCell ref="BD226:BE227"/>
    <mergeCell ref="BB226:BC227"/>
    <mergeCell ref="AZ226:BA227"/>
    <mergeCell ref="AX226:AY227"/>
    <mergeCell ref="Y235:AA235"/>
    <mergeCell ref="B235:C235"/>
    <mergeCell ref="AM235:AP235"/>
    <mergeCell ref="AJ235:AL235"/>
    <mergeCell ref="AF235:AH235"/>
    <mergeCell ref="AB235:AE235"/>
    <mergeCell ref="AF226:AG227"/>
    <mergeCell ref="AD226:AE227"/>
    <mergeCell ref="AB226:AC227"/>
    <mergeCell ref="Z226:AA227"/>
    <mergeCell ref="X226:Y227"/>
    <mergeCell ref="AV226:AW227"/>
    <mergeCell ref="AT226:AU227"/>
    <mergeCell ref="F224:F225"/>
    <mergeCell ref="E224:E225"/>
    <mergeCell ref="C224:D224"/>
    <mergeCell ref="C227:D227"/>
    <mergeCell ref="BJ287:BK288"/>
    <mergeCell ref="BH287:BI288"/>
    <mergeCell ref="BF287:BG288"/>
    <mergeCell ref="BC354:BP354"/>
    <mergeCell ref="BK353:BM353"/>
    <mergeCell ref="AF115:AH115"/>
    <mergeCell ref="AJ115:AL115"/>
    <mergeCell ref="AU115:AW115"/>
    <mergeCell ref="BG115:BI115"/>
    <mergeCell ref="BK115:BM115"/>
    <mergeCell ref="AM115:AP115"/>
    <mergeCell ref="AQ115:AS115"/>
    <mergeCell ref="AB115:AE115"/>
    <mergeCell ref="B117:C117"/>
    <mergeCell ref="AM117:AP117"/>
    <mergeCell ref="Y117:AA117"/>
    <mergeCell ref="AQ117:AS117"/>
    <mergeCell ref="AU117:AW117"/>
    <mergeCell ref="BB117:BF117"/>
    <mergeCell ref="BG117:BI117"/>
    <mergeCell ref="AB117:AE117"/>
    <mergeCell ref="AF117:AH117"/>
    <mergeCell ref="AJ117:AL117"/>
    <mergeCell ref="BK117:BM117"/>
    <mergeCell ref="B110:C111"/>
    <mergeCell ref="D110:E111"/>
    <mergeCell ref="H110:I111"/>
    <mergeCell ref="J110:K111"/>
    <mergeCell ref="L110:M111"/>
    <mergeCell ref="BC118:BP118"/>
    <mergeCell ref="BB115:BF115"/>
    <mergeCell ref="AH169:AI170"/>
    <mergeCell ref="AF169:AG170"/>
    <mergeCell ref="AD169:AE170"/>
    <mergeCell ref="AB169:AC170"/>
    <mergeCell ref="Z169:AA170"/>
    <mergeCell ref="AV169:AW170"/>
    <mergeCell ref="AT169:AU170"/>
    <mergeCell ref="AR169:AS170"/>
    <mergeCell ref="AP169:AQ170"/>
    <mergeCell ref="AN169:AO170"/>
    <mergeCell ref="AL169:AM170"/>
    <mergeCell ref="B171:C171"/>
    <mergeCell ref="BN169:BP170"/>
    <mergeCell ref="BL169:BM170"/>
    <mergeCell ref="BJ169:BK170"/>
    <mergeCell ref="BH169:BI170"/>
    <mergeCell ref="BF169:BG170"/>
    <mergeCell ref="BD169:BE170"/>
    <mergeCell ref="BB169:BC170"/>
    <mergeCell ref="AZ169:BA170"/>
    <mergeCell ref="AX169:AY170"/>
    <mergeCell ref="B167:B168"/>
    <mergeCell ref="D171:E172"/>
    <mergeCell ref="H171:I172"/>
    <mergeCell ref="J171:K172"/>
    <mergeCell ref="L171:M172"/>
    <mergeCell ref="N171:O172"/>
    <mergeCell ref="P171:Q172"/>
    <mergeCell ref="R171:S172"/>
    <mergeCell ref="N110:O111"/>
    <mergeCell ref="P110:Q111"/>
    <mergeCell ref="AR110:AS111"/>
    <mergeCell ref="T171:U172"/>
    <mergeCell ref="BN1349:BP1350"/>
    <mergeCell ref="BN1307:BP1308"/>
    <mergeCell ref="BR1368:BR1369"/>
    <mergeCell ref="BS1368:BS1369"/>
    <mergeCell ref="BS1309:BS1310"/>
    <mergeCell ref="BR1372:BR1373"/>
    <mergeCell ref="BN1585:BP1586"/>
    <mergeCell ref="BR1604:BR1605"/>
    <mergeCell ref="BS1604:BS1605"/>
    <mergeCell ref="BR1661:BR1662"/>
    <mergeCell ref="BN1644:BP1645"/>
    <mergeCell ref="BN1602:BP1603"/>
    <mergeCell ref="BF1599:BO1599"/>
    <mergeCell ref="BS253:BS254"/>
    <mergeCell ref="BR306:BR307"/>
    <mergeCell ref="BS306:BS307"/>
    <mergeCell ref="BR255:BR256"/>
    <mergeCell ref="BS255:BS256"/>
    <mergeCell ref="BR257:BR258"/>
    <mergeCell ref="BS257:BS258"/>
    <mergeCell ref="BR316:BR317"/>
    <mergeCell ref="BS316:BS317"/>
    <mergeCell ref="BR318:BR319"/>
    <mergeCell ref="BS318:BS319"/>
    <mergeCell ref="BR430:BR431"/>
    <mergeCell ref="BS430:BS431"/>
    <mergeCell ref="BR320:BR321"/>
    <mergeCell ref="BS320:BS321"/>
    <mergeCell ref="BR322:BR323"/>
    <mergeCell ref="BS322:BS323"/>
    <mergeCell ref="BR432:BR433"/>
    <mergeCell ref="BS432:BS433"/>
    <mergeCell ref="BR483:BR484"/>
    <mergeCell ref="BS483:BS484"/>
    <mergeCell ref="BR434:BR435"/>
    <mergeCell ref="BS434:BS435"/>
    <mergeCell ref="BR436:BR437"/>
    <mergeCell ref="BS436:BS437"/>
    <mergeCell ref="BR438:BR439"/>
    <mergeCell ref="BS438:BS439"/>
    <mergeCell ref="BS495:BS496"/>
    <mergeCell ref="BR497:BR498"/>
    <mergeCell ref="BS497:BS498"/>
    <mergeCell ref="BR499:BR500"/>
    <mergeCell ref="BS499:BS500"/>
    <mergeCell ref="BR501:BR502"/>
    <mergeCell ref="BS501:BS502"/>
    <mergeCell ref="BR601:BR602"/>
    <mergeCell ref="BS601:BS602"/>
    <mergeCell ref="BR658:BR659"/>
    <mergeCell ref="BS658:BS659"/>
    <mergeCell ref="BR603:BR604"/>
    <mergeCell ref="BS603:BS604"/>
    <mergeCell ref="BR605:BR606"/>
    <mergeCell ref="BS605:BS606"/>
    <mergeCell ref="BR607:BR608"/>
    <mergeCell ref="BS607:BS608"/>
    <mergeCell ref="BN287:BP288"/>
    <mergeCell ref="BL287:BM288"/>
    <mergeCell ref="BQ1044:BQ1045"/>
    <mergeCell ref="BQ572:BQ573"/>
    <mergeCell ref="BR782:BR783"/>
    <mergeCell ref="BS782:BS783"/>
    <mergeCell ref="BR784:BR785"/>
    <mergeCell ref="B1781:B1782"/>
    <mergeCell ref="C1781:D1781"/>
    <mergeCell ref="E1781:E1782"/>
    <mergeCell ref="F1781:F1782"/>
    <mergeCell ref="H1781:I1782"/>
    <mergeCell ref="J1781:K1782"/>
    <mergeCell ref="L1781:M1782"/>
    <mergeCell ref="N1781:O1782"/>
    <mergeCell ref="P1781:Q1782"/>
    <mergeCell ref="R1781:S1782"/>
    <mergeCell ref="T1781:U1782"/>
    <mergeCell ref="X1781:Y1782"/>
    <mergeCell ref="Z1781:AA1782"/>
    <mergeCell ref="AB1781:AC1782"/>
    <mergeCell ref="AD1781:AE1782"/>
    <mergeCell ref="AF1781:AG1782"/>
    <mergeCell ref="AH1781:AI1782"/>
    <mergeCell ref="BD1781:BE1782"/>
    <mergeCell ref="BF1781:BG1782"/>
    <mergeCell ref="AJ1781:AK1782"/>
    <mergeCell ref="AL1781:AM1782"/>
    <mergeCell ref="AN1781:AO1782"/>
    <mergeCell ref="AP1781:AQ1782"/>
    <mergeCell ref="AR1781:AS1782"/>
    <mergeCell ref="AT1781:AU1782"/>
    <mergeCell ref="BH1781:BI1782"/>
    <mergeCell ref="BJ1781:BK1782"/>
    <mergeCell ref="BL1781:BM1782"/>
    <mergeCell ref="C1782:D1782"/>
    <mergeCell ref="AV1781:AW1782"/>
    <mergeCell ref="AX1781:AY1782"/>
    <mergeCell ref="AZ1781:BA1782"/>
    <mergeCell ref="BB1781:BC1782"/>
    <mergeCell ref="G1781:G1782"/>
    <mergeCell ref="V1781:W1782"/>
    <mergeCell ref="B1783:B1784"/>
    <mergeCell ref="C1783:D1783"/>
    <mergeCell ref="E1783:E1784"/>
    <mergeCell ref="F1783:F1784"/>
    <mergeCell ref="H1783:I1784"/>
    <mergeCell ref="J1783:K1784"/>
    <mergeCell ref="L1783:M1784"/>
    <mergeCell ref="N1783:O1784"/>
    <mergeCell ref="P1783:Q1784"/>
    <mergeCell ref="R1783:S1784"/>
    <mergeCell ref="T1783:U1784"/>
    <mergeCell ref="X1783:Y1784"/>
    <mergeCell ref="Z1783:AA1784"/>
    <mergeCell ref="AB1783:AC1784"/>
    <mergeCell ref="AD1783:AE1784"/>
    <mergeCell ref="AF1783:AG1784"/>
    <mergeCell ref="AH1783:AI1784"/>
    <mergeCell ref="AJ1783:AK1784"/>
    <mergeCell ref="AL1783:AM1784"/>
    <mergeCell ref="AN1783:AO1784"/>
    <mergeCell ref="AP1783:AQ1784"/>
    <mergeCell ref="AR1783:AS1784"/>
    <mergeCell ref="AT1783:AU1784"/>
    <mergeCell ref="AV1783:AW1784"/>
    <mergeCell ref="AX1783:AY1784"/>
    <mergeCell ref="AZ1783:BA1784"/>
    <mergeCell ref="BB1783:BC1784"/>
    <mergeCell ref="BD1783:BE1784"/>
    <mergeCell ref="BF1783:BG1784"/>
    <mergeCell ref="BH1783:BI1784"/>
    <mergeCell ref="BJ1783:BK1784"/>
    <mergeCell ref="BL1783:BM1784"/>
    <mergeCell ref="BN1783:BP1784"/>
    <mergeCell ref="C1784:D1784"/>
    <mergeCell ref="G1783:G1784"/>
    <mergeCell ref="V1783:W1784"/>
    <mergeCell ref="B1785:B1786"/>
    <mergeCell ref="C1785:D1785"/>
    <mergeCell ref="E1785:E1786"/>
    <mergeCell ref="F1785:F1786"/>
    <mergeCell ref="H1785:I1786"/>
    <mergeCell ref="J1785:K1786"/>
    <mergeCell ref="AN1785:AO1786"/>
    <mergeCell ref="AP1785:AQ1786"/>
    <mergeCell ref="L1785:M1786"/>
    <mergeCell ref="N1785:O1786"/>
    <mergeCell ref="P1785:Q1786"/>
    <mergeCell ref="R1785:S1786"/>
    <mergeCell ref="T1785:U1786"/>
    <mergeCell ref="X1785:Y1786"/>
    <mergeCell ref="BH1785:BI1786"/>
    <mergeCell ref="BJ1785:BK1786"/>
    <mergeCell ref="BL1785:BM1786"/>
    <mergeCell ref="BN1785:BP1786"/>
    <mergeCell ref="Z1785:AA1786"/>
    <mergeCell ref="AB1785:AC1786"/>
    <mergeCell ref="AD1785:AE1786"/>
    <mergeCell ref="AF1785:AG1786"/>
    <mergeCell ref="AH1785:AI1786"/>
    <mergeCell ref="BD1785:BE1786"/>
    <mergeCell ref="C1786:D1786"/>
    <mergeCell ref="AV1785:AW1786"/>
    <mergeCell ref="AX1785:AY1786"/>
    <mergeCell ref="AZ1785:BA1786"/>
    <mergeCell ref="BB1785:BC1786"/>
    <mergeCell ref="BF1785:BG1786"/>
    <mergeCell ref="AR1785:AS1786"/>
    <mergeCell ref="AT1785:AU1786"/>
    <mergeCell ref="AJ1785:AK1786"/>
    <mergeCell ref="AL1785:AM1786"/>
    <mergeCell ref="G1785:G1786"/>
    <mergeCell ref="V1785:W1786"/>
    <mergeCell ref="B1787:B1788"/>
    <mergeCell ref="C1787:D1787"/>
    <mergeCell ref="E1787:E1788"/>
    <mergeCell ref="F1787:F1788"/>
    <mergeCell ref="H1787:I1788"/>
    <mergeCell ref="J1787:K1788"/>
    <mergeCell ref="L1787:M1788"/>
    <mergeCell ref="N1787:O1788"/>
    <mergeCell ref="P1787:Q1788"/>
    <mergeCell ref="R1787:S1788"/>
    <mergeCell ref="T1787:U1788"/>
    <mergeCell ref="X1787:Y1788"/>
    <mergeCell ref="Z1787:AA1788"/>
    <mergeCell ref="AB1787:AC1788"/>
    <mergeCell ref="AD1787:AE1788"/>
    <mergeCell ref="AF1787:AG1788"/>
    <mergeCell ref="AH1787:AI1788"/>
    <mergeCell ref="AJ1787:AK1788"/>
    <mergeCell ref="AL1787:AM1788"/>
    <mergeCell ref="AN1787:AO1788"/>
    <mergeCell ref="AP1787:AQ1788"/>
    <mergeCell ref="AR1787:AS1788"/>
    <mergeCell ref="AT1787:AU1788"/>
    <mergeCell ref="AV1787:AW1788"/>
    <mergeCell ref="AX1787:AY1788"/>
    <mergeCell ref="AZ1787:BA1788"/>
    <mergeCell ref="BB1787:BC1788"/>
    <mergeCell ref="BD1787:BE1788"/>
    <mergeCell ref="BF1787:BG1788"/>
    <mergeCell ref="BH1787:BI1788"/>
    <mergeCell ref="BJ1787:BK1788"/>
    <mergeCell ref="BL1787:BM1788"/>
    <mergeCell ref="BN1787:BP1788"/>
    <mergeCell ref="C1788:D1788"/>
    <mergeCell ref="G1787:G1788"/>
    <mergeCell ref="V1787:W1788"/>
    <mergeCell ref="B1789:B1790"/>
    <mergeCell ref="C1789:D1789"/>
    <mergeCell ref="E1789:E1790"/>
    <mergeCell ref="F1789:F1790"/>
    <mergeCell ref="H1789:I1790"/>
    <mergeCell ref="J1789:K1790"/>
    <mergeCell ref="AN1789:AO1790"/>
    <mergeCell ref="AP1789:AQ1790"/>
    <mergeCell ref="L1789:M1790"/>
    <mergeCell ref="N1789:O1790"/>
    <mergeCell ref="P1789:Q1790"/>
    <mergeCell ref="R1789:S1790"/>
    <mergeCell ref="T1789:U1790"/>
    <mergeCell ref="X1789:Y1790"/>
    <mergeCell ref="BH1789:BI1790"/>
    <mergeCell ref="BJ1789:BK1790"/>
    <mergeCell ref="BL1789:BM1790"/>
    <mergeCell ref="BN1789:BP1790"/>
    <mergeCell ref="Z1789:AA1790"/>
    <mergeCell ref="AB1789:AC1790"/>
    <mergeCell ref="AD1789:AE1790"/>
    <mergeCell ref="AF1789:AG1790"/>
    <mergeCell ref="AH1789:AI1790"/>
    <mergeCell ref="BD1789:BE1790"/>
    <mergeCell ref="C1790:D1790"/>
    <mergeCell ref="AV1789:AW1790"/>
    <mergeCell ref="AX1789:AY1790"/>
    <mergeCell ref="AZ1789:BA1790"/>
    <mergeCell ref="BB1789:BC1790"/>
    <mergeCell ref="BF1789:BG1790"/>
    <mergeCell ref="AR1789:AS1790"/>
    <mergeCell ref="AT1789:AU1790"/>
    <mergeCell ref="AJ1789:AK1790"/>
    <mergeCell ref="AL1789:AM1790"/>
    <mergeCell ref="G1789:G1790"/>
    <mergeCell ref="V1789:W1790"/>
    <mergeCell ref="B1791:B1792"/>
    <mergeCell ref="C1791:D1791"/>
    <mergeCell ref="E1791:E1792"/>
    <mergeCell ref="F1791:F1792"/>
    <mergeCell ref="H1791:I1792"/>
    <mergeCell ref="J1791:K1792"/>
    <mergeCell ref="G1791:G1792"/>
    <mergeCell ref="L1791:M1792"/>
    <mergeCell ref="N1791:O1792"/>
    <mergeCell ref="P1791:Q1792"/>
    <mergeCell ref="R1791:S1792"/>
    <mergeCell ref="T1791:U1792"/>
    <mergeCell ref="X1791:Y1792"/>
    <mergeCell ref="Z1791:AA1792"/>
    <mergeCell ref="AB1791:AC1792"/>
    <mergeCell ref="AD1791:AE1792"/>
    <mergeCell ref="AF1791:AG1792"/>
    <mergeCell ref="AH1791:AI1792"/>
    <mergeCell ref="AJ1791:AK1792"/>
    <mergeCell ref="AL1791:AM1792"/>
    <mergeCell ref="AN1791:AO1792"/>
    <mergeCell ref="AP1791:AQ1792"/>
    <mergeCell ref="AR1791:AS1792"/>
    <mergeCell ref="AT1791:AU1792"/>
    <mergeCell ref="AV1791:AW1792"/>
    <mergeCell ref="AX1791:AY1792"/>
    <mergeCell ref="AZ1791:BA1792"/>
    <mergeCell ref="BB1791:BC1792"/>
    <mergeCell ref="BD1791:BE1792"/>
    <mergeCell ref="BF1791:BG1792"/>
    <mergeCell ref="BH1791:BI1792"/>
    <mergeCell ref="BJ1791:BK1792"/>
    <mergeCell ref="BL1791:BM1792"/>
    <mergeCell ref="C1792:D1792"/>
    <mergeCell ref="V1791:W1792"/>
    <mergeCell ref="B1793:B1794"/>
    <mergeCell ref="C1793:D1793"/>
    <mergeCell ref="E1793:E1794"/>
    <mergeCell ref="F1793:F1794"/>
    <mergeCell ref="H1793:I1794"/>
    <mergeCell ref="J1793:K1794"/>
    <mergeCell ref="AN1793:AO1794"/>
    <mergeCell ref="AP1793:AQ1794"/>
    <mergeCell ref="L1793:M1794"/>
    <mergeCell ref="N1793:O1794"/>
    <mergeCell ref="P1793:Q1794"/>
    <mergeCell ref="R1793:S1794"/>
    <mergeCell ref="T1793:U1794"/>
    <mergeCell ref="X1793:Y1794"/>
    <mergeCell ref="BH1793:BI1794"/>
    <mergeCell ref="BJ1793:BK1794"/>
    <mergeCell ref="BL1793:BM1794"/>
    <mergeCell ref="BN1793:BP1794"/>
    <mergeCell ref="Z1793:AA1794"/>
    <mergeCell ref="AB1793:AC1794"/>
    <mergeCell ref="AD1793:AE1794"/>
    <mergeCell ref="AF1793:AG1794"/>
    <mergeCell ref="AH1793:AI1794"/>
    <mergeCell ref="BD1793:BE1794"/>
    <mergeCell ref="C1794:D1794"/>
    <mergeCell ref="AV1793:AW1794"/>
    <mergeCell ref="AX1793:AY1794"/>
    <mergeCell ref="AZ1793:BA1794"/>
    <mergeCell ref="BB1793:BC1794"/>
    <mergeCell ref="BF1793:BG1794"/>
    <mergeCell ref="AR1793:AS1794"/>
    <mergeCell ref="AT1793:AU1794"/>
    <mergeCell ref="AJ1793:AK1794"/>
    <mergeCell ref="AL1793:AM1794"/>
    <mergeCell ref="V1793:W1794"/>
    <mergeCell ref="B1795:B1796"/>
    <mergeCell ref="C1795:D1795"/>
    <mergeCell ref="E1795:E1796"/>
    <mergeCell ref="F1795:F1796"/>
    <mergeCell ref="H1795:I1796"/>
    <mergeCell ref="J1795:K1796"/>
    <mergeCell ref="L1795:M1796"/>
    <mergeCell ref="N1795:O1796"/>
    <mergeCell ref="P1795:Q1796"/>
    <mergeCell ref="R1795:S1796"/>
    <mergeCell ref="T1795:U1796"/>
    <mergeCell ref="X1795:Y1796"/>
    <mergeCell ref="Z1795:AA1796"/>
    <mergeCell ref="AB1795:AC1796"/>
    <mergeCell ref="AD1795:AE1796"/>
    <mergeCell ref="AF1795:AG1796"/>
    <mergeCell ref="AH1795:AI1796"/>
    <mergeCell ref="AJ1795:AK1796"/>
    <mergeCell ref="AL1795:AM1796"/>
    <mergeCell ref="AN1795:AO1796"/>
    <mergeCell ref="AP1795:AQ1796"/>
    <mergeCell ref="AR1795:AS1796"/>
    <mergeCell ref="AT1795:AU1796"/>
    <mergeCell ref="AV1795:AW1796"/>
    <mergeCell ref="AX1795:AY1796"/>
    <mergeCell ref="AZ1795:BA1796"/>
    <mergeCell ref="BB1795:BC1796"/>
    <mergeCell ref="BD1795:BE1796"/>
    <mergeCell ref="BF1795:BG1796"/>
    <mergeCell ref="BH1795:BI1796"/>
    <mergeCell ref="BJ1795:BK1796"/>
    <mergeCell ref="BL1795:BM1796"/>
    <mergeCell ref="BN1795:BP1796"/>
    <mergeCell ref="C1796:D1796"/>
    <mergeCell ref="G1795:G1796"/>
    <mergeCell ref="V1795:W1796"/>
    <mergeCell ref="B1797:B1798"/>
    <mergeCell ref="C1797:D1797"/>
    <mergeCell ref="E1797:E1798"/>
    <mergeCell ref="F1797:F1798"/>
    <mergeCell ref="H1797:I1798"/>
    <mergeCell ref="J1797:K1798"/>
    <mergeCell ref="AN1797:AO1798"/>
    <mergeCell ref="AP1797:AQ1798"/>
    <mergeCell ref="L1797:M1798"/>
    <mergeCell ref="N1797:O1798"/>
    <mergeCell ref="P1797:Q1798"/>
    <mergeCell ref="R1797:S1798"/>
    <mergeCell ref="T1797:U1798"/>
    <mergeCell ref="X1797:Y1798"/>
    <mergeCell ref="BH1797:BI1798"/>
    <mergeCell ref="BJ1797:BK1798"/>
    <mergeCell ref="BL1797:BM1798"/>
    <mergeCell ref="BN1797:BP1798"/>
    <mergeCell ref="Z1797:AA1798"/>
    <mergeCell ref="AB1797:AC1798"/>
    <mergeCell ref="AD1797:AE1798"/>
    <mergeCell ref="AF1797:AG1798"/>
    <mergeCell ref="AH1797:AI1798"/>
    <mergeCell ref="BD1797:BE1798"/>
    <mergeCell ref="C1798:D1798"/>
    <mergeCell ref="AV1797:AW1798"/>
    <mergeCell ref="AX1797:AY1798"/>
    <mergeCell ref="AZ1797:BA1798"/>
    <mergeCell ref="BB1797:BC1798"/>
    <mergeCell ref="BF1797:BG1798"/>
    <mergeCell ref="AR1797:AS1798"/>
    <mergeCell ref="AT1797:AU1798"/>
    <mergeCell ref="AJ1797:AK1798"/>
    <mergeCell ref="AL1797:AM1798"/>
    <mergeCell ref="G1797:G1798"/>
    <mergeCell ref="V1797:W1798"/>
    <mergeCell ref="B1799:B1800"/>
    <mergeCell ref="C1799:D1799"/>
    <mergeCell ref="E1799:E1800"/>
    <mergeCell ref="F1799:F1800"/>
    <mergeCell ref="H1799:I1800"/>
    <mergeCell ref="J1799:K1800"/>
    <mergeCell ref="L1799:M1800"/>
    <mergeCell ref="N1799:O1800"/>
    <mergeCell ref="P1799:Q1800"/>
    <mergeCell ref="R1799:S1800"/>
    <mergeCell ref="T1799:U1800"/>
    <mergeCell ref="X1799:Y1800"/>
    <mergeCell ref="Z1799:AA1800"/>
    <mergeCell ref="AB1799:AC1800"/>
    <mergeCell ref="AD1799:AE1800"/>
    <mergeCell ref="AF1799:AG1800"/>
    <mergeCell ref="AH1799:AI1800"/>
    <mergeCell ref="AJ1799:AK1800"/>
    <mergeCell ref="AL1799:AM1800"/>
    <mergeCell ref="AN1799:AO1800"/>
    <mergeCell ref="AP1799:AQ1800"/>
    <mergeCell ref="AR1799:AS1800"/>
    <mergeCell ref="AT1799:AU1800"/>
    <mergeCell ref="AV1799:AW1800"/>
    <mergeCell ref="AX1799:AY1800"/>
    <mergeCell ref="AZ1799:BA1800"/>
    <mergeCell ref="BB1799:BC1800"/>
    <mergeCell ref="BD1799:BE1800"/>
    <mergeCell ref="BF1799:BG1800"/>
    <mergeCell ref="BH1799:BI1800"/>
    <mergeCell ref="BJ1799:BK1800"/>
    <mergeCell ref="BL1799:BM1800"/>
    <mergeCell ref="BN1799:BP1800"/>
    <mergeCell ref="C1800:D1800"/>
    <mergeCell ref="G1799:G1800"/>
    <mergeCell ref="V1799:W1800"/>
    <mergeCell ref="B1801:B1802"/>
    <mergeCell ref="C1801:D1801"/>
    <mergeCell ref="E1801:E1802"/>
    <mergeCell ref="F1801:F1802"/>
    <mergeCell ref="H1801:I1802"/>
    <mergeCell ref="J1801:K1802"/>
    <mergeCell ref="AN1801:AO1802"/>
    <mergeCell ref="AP1801:AQ1802"/>
    <mergeCell ref="L1801:M1802"/>
    <mergeCell ref="N1801:O1802"/>
    <mergeCell ref="P1801:Q1802"/>
    <mergeCell ref="R1801:S1802"/>
    <mergeCell ref="T1801:U1802"/>
    <mergeCell ref="X1801:Y1802"/>
    <mergeCell ref="BH1801:BI1802"/>
    <mergeCell ref="BJ1801:BK1802"/>
    <mergeCell ref="BL1801:BM1802"/>
    <mergeCell ref="BN1801:BP1802"/>
    <mergeCell ref="Z1801:AA1802"/>
    <mergeCell ref="AB1801:AC1802"/>
    <mergeCell ref="AD1801:AE1802"/>
    <mergeCell ref="AF1801:AG1802"/>
    <mergeCell ref="AH1801:AI1802"/>
    <mergeCell ref="BD1801:BE1802"/>
    <mergeCell ref="C1802:D1802"/>
    <mergeCell ref="AV1801:AW1802"/>
    <mergeCell ref="AX1801:AY1802"/>
    <mergeCell ref="AZ1801:BA1802"/>
    <mergeCell ref="BB1801:BC1802"/>
    <mergeCell ref="BF1801:BG1802"/>
    <mergeCell ref="AR1801:AS1802"/>
    <mergeCell ref="AT1801:AU1802"/>
    <mergeCell ref="AJ1801:AK1802"/>
    <mergeCell ref="AL1801:AM1802"/>
    <mergeCell ref="G1801:G1802"/>
    <mergeCell ref="V1801:W1802"/>
    <mergeCell ref="B1803:B1804"/>
    <mergeCell ref="C1803:D1803"/>
    <mergeCell ref="E1803:E1804"/>
    <mergeCell ref="F1803:F1804"/>
    <mergeCell ref="H1803:I1804"/>
    <mergeCell ref="J1803:K1804"/>
    <mergeCell ref="L1803:M1804"/>
    <mergeCell ref="N1803:O1804"/>
    <mergeCell ref="P1803:Q1804"/>
    <mergeCell ref="R1803:S1804"/>
    <mergeCell ref="T1803:U1804"/>
    <mergeCell ref="X1803:Y1804"/>
    <mergeCell ref="Z1803:AA1804"/>
    <mergeCell ref="AB1803:AC1804"/>
    <mergeCell ref="AD1803:AE1804"/>
    <mergeCell ref="AF1803:AG1804"/>
    <mergeCell ref="AH1803:AI1804"/>
    <mergeCell ref="AJ1803:AK1804"/>
    <mergeCell ref="AL1803:AM1804"/>
    <mergeCell ref="AN1803:AO1804"/>
    <mergeCell ref="AP1803:AQ1804"/>
    <mergeCell ref="AR1803:AS1804"/>
    <mergeCell ref="AT1803:AU1804"/>
    <mergeCell ref="AV1803:AW1804"/>
    <mergeCell ref="AX1803:AY1804"/>
    <mergeCell ref="AZ1803:BA1804"/>
    <mergeCell ref="BB1803:BC1804"/>
    <mergeCell ref="BD1803:BE1804"/>
    <mergeCell ref="BF1803:BG1804"/>
    <mergeCell ref="BH1803:BI1804"/>
    <mergeCell ref="BJ1803:BK1804"/>
    <mergeCell ref="BL1803:BM1804"/>
    <mergeCell ref="BN1803:BP1804"/>
    <mergeCell ref="C1804:D1804"/>
    <mergeCell ref="G1803:G1804"/>
    <mergeCell ref="V1803:W1804"/>
    <mergeCell ref="B1805:B1806"/>
    <mergeCell ref="C1805:D1805"/>
    <mergeCell ref="E1805:E1806"/>
    <mergeCell ref="F1805:F1806"/>
    <mergeCell ref="H1805:I1806"/>
    <mergeCell ref="J1805:K1806"/>
    <mergeCell ref="AN1805:AO1806"/>
    <mergeCell ref="AP1805:AQ1806"/>
    <mergeCell ref="L1805:M1806"/>
    <mergeCell ref="N1805:O1806"/>
    <mergeCell ref="P1805:Q1806"/>
    <mergeCell ref="R1805:S1806"/>
    <mergeCell ref="T1805:U1806"/>
    <mergeCell ref="X1805:Y1806"/>
    <mergeCell ref="BH1805:BI1806"/>
    <mergeCell ref="BJ1805:BK1806"/>
    <mergeCell ref="BL1805:BM1806"/>
    <mergeCell ref="BN1805:BP1806"/>
    <mergeCell ref="Z1805:AA1806"/>
    <mergeCell ref="AB1805:AC1806"/>
    <mergeCell ref="AD1805:AE1806"/>
    <mergeCell ref="AF1805:AG1806"/>
    <mergeCell ref="AH1805:AI1806"/>
    <mergeCell ref="BD1805:BE1806"/>
    <mergeCell ref="C1806:D1806"/>
    <mergeCell ref="AV1805:AW1806"/>
    <mergeCell ref="AX1805:AY1806"/>
    <mergeCell ref="AZ1805:BA1806"/>
    <mergeCell ref="BB1805:BC1806"/>
    <mergeCell ref="BF1805:BG1806"/>
    <mergeCell ref="AR1805:AS1806"/>
    <mergeCell ref="AT1805:AU1806"/>
    <mergeCell ref="AJ1805:AK1806"/>
    <mergeCell ref="AL1805:AM1806"/>
    <mergeCell ref="V1805:W1806"/>
    <mergeCell ref="B1807:B1808"/>
    <mergeCell ref="C1807:D1807"/>
    <mergeCell ref="E1807:E1808"/>
    <mergeCell ref="F1807:F1808"/>
    <mergeCell ref="H1807:I1808"/>
    <mergeCell ref="J1807:K1808"/>
    <mergeCell ref="L1807:M1808"/>
    <mergeCell ref="N1807:O1808"/>
    <mergeCell ref="P1807:Q1808"/>
    <mergeCell ref="R1807:S1808"/>
    <mergeCell ref="T1807:U1808"/>
    <mergeCell ref="X1807:Y1808"/>
    <mergeCell ref="Z1807:AA1808"/>
    <mergeCell ref="AB1807:AC1808"/>
    <mergeCell ref="AD1807:AE1808"/>
    <mergeCell ref="AF1807:AG1808"/>
    <mergeCell ref="AH1807:AI1808"/>
    <mergeCell ref="AJ1807:AK1808"/>
    <mergeCell ref="AL1807:AM1808"/>
    <mergeCell ref="AN1807:AO1808"/>
    <mergeCell ref="AP1807:AQ1808"/>
    <mergeCell ref="AR1807:AS1808"/>
    <mergeCell ref="AT1807:AU1808"/>
    <mergeCell ref="AV1807:AW1808"/>
    <mergeCell ref="AX1807:AY1808"/>
    <mergeCell ref="AZ1807:BA1808"/>
    <mergeCell ref="BB1807:BC1808"/>
    <mergeCell ref="BD1807:BE1808"/>
    <mergeCell ref="BF1807:BG1808"/>
    <mergeCell ref="BH1807:BI1808"/>
    <mergeCell ref="BJ1807:BK1808"/>
    <mergeCell ref="BL1807:BM1808"/>
    <mergeCell ref="BN1807:BP1808"/>
    <mergeCell ref="C1808:D1808"/>
    <mergeCell ref="V1807:W1808"/>
    <mergeCell ref="B1809:B1810"/>
    <mergeCell ref="C1809:D1809"/>
    <mergeCell ref="E1809:E1810"/>
    <mergeCell ref="F1809:F1810"/>
    <mergeCell ref="H1809:I1810"/>
    <mergeCell ref="J1809:K1810"/>
    <mergeCell ref="AN1809:AO1810"/>
    <mergeCell ref="AP1809:AQ1810"/>
    <mergeCell ref="L1809:M1810"/>
    <mergeCell ref="N1809:O1810"/>
    <mergeCell ref="P1809:Q1810"/>
    <mergeCell ref="R1809:S1810"/>
    <mergeCell ref="T1809:U1810"/>
    <mergeCell ref="X1809:Y1810"/>
    <mergeCell ref="BH1809:BI1810"/>
    <mergeCell ref="BJ1809:BK1810"/>
    <mergeCell ref="BL1809:BM1810"/>
    <mergeCell ref="BN1809:BP1810"/>
    <mergeCell ref="Z1809:AA1810"/>
    <mergeCell ref="AB1809:AC1810"/>
    <mergeCell ref="AD1809:AE1810"/>
    <mergeCell ref="AF1809:AG1810"/>
    <mergeCell ref="AH1809:AI1810"/>
    <mergeCell ref="BD1809:BE1810"/>
    <mergeCell ref="C1810:D1810"/>
    <mergeCell ref="AV1809:AW1810"/>
    <mergeCell ref="AX1809:AY1810"/>
    <mergeCell ref="AZ1809:BA1810"/>
    <mergeCell ref="BB1809:BC1810"/>
    <mergeCell ref="BF1809:BG1810"/>
    <mergeCell ref="AR1809:AS1810"/>
    <mergeCell ref="AT1809:AU1810"/>
    <mergeCell ref="AJ1809:AK1810"/>
    <mergeCell ref="AL1809:AM1810"/>
    <mergeCell ref="V1809:W1810"/>
    <mergeCell ref="B1811:B1812"/>
    <mergeCell ref="C1811:D1811"/>
    <mergeCell ref="E1811:E1812"/>
    <mergeCell ref="F1811:F1812"/>
    <mergeCell ref="H1811:I1812"/>
    <mergeCell ref="J1811:K1812"/>
    <mergeCell ref="L1811:M1812"/>
    <mergeCell ref="N1811:O1812"/>
    <mergeCell ref="P1811:Q1812"/>
    <mergeCell ref="R1811:S1812"/>
    <mergeCell ref="T1811:U1812"/>
    <mergeCell ref="X1811:Y1812"/>
    <mergeCell ref="Z1811:AA1812"/>
    <mergeCell ref="AB1811:AC1812"/>
    <mergeCell ref="AD1811:AE1812"/>
    <mergeCell ref="AF1811:AG1812"/>
    <mergeCell ref="AH1811:AI1812"/>
    <mergeCell ref="AJ1811:AK1812"/>
    <mergeCell ref="AL1811:AM1812"/>
    <mergeCell ref="AN1811:AO1812"/>
    <mergeCell ref="AP1811:AQ1812"/>
    <mergeCell ref="AR1811:AS1812"/>
    <mergeCell ref="AT1811:AU1812"/>
    <mergeCell ref="AV1811:AW1812"/>
    <mergeCell ref="AX1811:AY1812"/>
    <mergeCell ref="AZ1811:BA1812"/>
    <mergeCell ref="BB1811:BC1812"/>
    <mergeCell ref="BD1811:BE1812"/>
    <mergeCell ref="BF1811:BG1812"/>
    <mergeCell ref="BH1811:BI1812"/>
    <mergeCell ref="BJ1811:BK1812"/>
    <mergeCell ref="BL1811:BM1812"/>
    <mergeCell ref="BN1811:BP1812"/>
    <mergeCell ref="C1812:D1812"/>
    <mergeCell ref="V1811:W1812"/>
    <mergeCell ref="B1813:B1814"/>
    <mergeCell ref="C1813:D1813"/>
    <mergeCell ref="E1813:E1814"/>
    <mergeCell ref="F1813:F1814"/>
    <mergeCell ref="H1813:I1814"/>
    <mergeCell ref="J1813:K1814"/>
    <mergeCell ref="AN1813:AO1814"/>
    <mergeCell ref="AP1813:AQ1814"/>
    <mergeCell ref="L1813:M1814"/>
    <mergeCell ref="N1813:O1814"/>
    <mergeCell ref="P1813:Q1814"/>
    <mergeCell ref="R1813:S1814"/>
    <mergeCell ref="T1813:U1814"/>
    <mergeCell ref="X1813:Y1814"/>
    <mergeCell ref="BH1813:BI1814"/>
    <mergeCell ref="BJ1813:BK1814"/>
    <mergeCell ref="BL1813:BM1814"/>
    <mergeCell ref="BN1813:BP1814"/>
    <mergeCell ref="Z1813:AA1814"/>
    <mergeCell ref="AB1813:AC1814"/>
    <mergeCell ref="AD1813:AE1814"/>
    <mergeCell ref="AF1813:AG1814"/>
    <mergeCell ref="AH1813:AI1814"/>
    <mergeCell ref="BD1813:BE1814"/>
    <mergeCell ref="C1814:D1814"/>
    <mergeCell ref="AV1813:AW1814"/>
    <mergeCell ref="AX1813:AY1814"/>
    <mergeCell ref="AZ1813:BA1814"/>
    <mergeCell ref="BB1813:BC1814"/>
    <mergeCell ref="BF1813:BG1814"/>
    <mergeCell ref="AR1813:AS1814"/>
    <mergeCell ref="AT1813:AU1814"/>
    <mergeCell ref="AJ1813:AK1814"/>
    <mergeCell ref="AL1813:AM1814"/>
    <mergeCell ref="V1813:W1814"/>
    <mergeCell ref="B1815:B1816"/>
    <mergeCell ref="C1815:D1815"/>
    <mergeCell ref="E1815:E1816"/>
    <mergeCell ref="F1815:F1816"/>
    <mergeCell ref="H1815:I1816"/>
    <mergeCell ref="J1815:K1816"/>
    <mergeCell ref="L1815:M1816"/>
    <mergeCell ref="N1815:O1816"/>
    <mergeCell ref="P1815:Q1816"/>
    <mergeCell ref="R1815:S1816"/>
    <mergeCell ref="T1815:U1816"/>
    <mergeCell ref="X1815:Y1816"/>
    <mergeCell ref="Z1815:AA1816"/>
    <mergeCell ref="AB1815:AC1816"/>
    <mergeCell ref="AD1815:AE1816"/>
    <mergeCell ref="AF1815:AG1816"/>
    <mergeCell ref="AH1815:AI1816"/>
    <mergeCell ref="AJ1815:AK1816"/>
    <mergeCell ref="AL1815:AM1816"/>
    <mergeCell ref="AN1815:AO1816"/>
    <mergeCell ref="AP1815:AQ1816"/>
    <mergeCell ref="AR1815:AS1816"/>
    <mergeCell ref="AT1815:AU1816"/>
    <mergeCell ref="AV1815:AW1816"/>
    <mergeCell ref="AX1815:AY1816"/>
    <mergeCell ref="AZ1815:BA1816"/>
    <mergeCell ref="BB1815:BC1816"/>
    <mergeCell ref="BD1815:BE1816"/>
    <mergeCell ref="BF1815:BG1816"/>
    <mergeCell ref="BH1815:BI1816"/>
    <mergeCell ref="BJ1815:BK1816"/>
    <mergeCell ref="BL1815:BM1816"/>
    <mergeCell ref="BN1815:BP1816"/>
    <mergeCell ref="C1816:D1816"/>
    <mergeCell ref="V1815:W1816"/>
    <mergeCell ref="B1817:B1818"/>
    <mergeCell ref="C1817:D1817"/>
    <mergeCell ref="E1817:E1818"/>
    <mergeCell ref="F1817:F1818"/>
    <mergeCell ref="H1817:I1818"/>
    <mergeCell ref="J1817:K1818"/>
    <mergeCell ref="AN1817:AO1818"/>
    <mergeCell ref="AP1817:AQ1818"/>
    <mergeCell ref="L1817:M1818"/>
    <mergeCell ref="N1817:O1818"/>
    <mergeCell ref="P1817:Q1818"/>
    <mergeCell ref="R1817:S1818"/>
    <mergeCell ref="T1817:U1818"/>
    <mergeCell ref="X1817:Y1818"/>
    <mergeCell ref="BH1817:BI1818"/>
    <mergeCell ref="BJ1817:BK1818"/>
    <mergeCell ref="BL1817:BM1818"/>
    <mergeCell ref="BN1817:BP1818"/>
    <mergeCell ref="Z1817:AA1818"/>
    <mergeCell ref="AB1817:AC1818"/>
    <mergeCell ref="AD1817:AE1818"/>
    <mergeCell ref="AF1817:AG1818"/>
    <mergeCell ref="AH1817:AI1818"/>
    <mergeCell ref="BD1817:BE1818"/>
    <mergeCell ref="C1818:D1818"/>
    <mergeCell ref="AV1817:AW1818"/>
    <mergeCell ref="AX1817:AY1818"/>
    <mergeCell ref="AZ1817:BA1818"/>
    <mergeCell ref="BB1817:BC1818"/>
    <mergeCell ref="BF1817:BG1818"/>
    <mergeCell ref="AR1817:AS1818"/>
    <mergeCell ref="AT1817:AU1818"/>
    <mergeCell ref="AJ1817:AK1818"/>
    <mergeCell ref="AL1817:AM1818"/>
    <mergeCell ref="V1817:W1818"/>
    <mergeCell ref="AX1819:AY1820"/>
    <mergeCell ref="AZ1819:BA1820"/>
    <mergeCell ref="BN1821:BP1822"/>
    <mergeCell ref="B1819:B1820"/>
    <mergeCell ref="C1819:D1819"/>
    <mergeCell ref="E1819:E1820"/>
    <mergeCell ref="F1819:F1820"/>
    <mergeCell ref="H1819:I1820"/>
    <mergeCell ref="J1819:K1820"/>
    <mergeCell ref="L1819:M1820"/>
    <mergeCell ref="N1819:O1820"/>
    <mergeCell ref="P1819:Q1820"/>
    <mergeCell ref="R1819:S1820"/>
    <mergeCell ref="T1819:U1820"/>
    <mergeCell ref="X1819:Y1820"/>
    <mergeCell ref="Z1819:AA1820"/>
    <mergeCell ref="AB1819:AC1820"/>
    <mergeCell ref="AD1819:AE1820"/>
    <mergeCell ref="AF1819:AG1820"/>
    <mergeCell ref="AH1819:AI1820"/>
    <mergeCell ref="AJ1819:AK1820"/>
    <mergeCell ref="AL1819:AM1820"/>
    <mergeCell ref="AN1819:AO1820"/>
    <mergeCell ref="AP1819:AQ1820"/>
    <mergeCell ref="AR1819:AS1820"/>
    <mergeCell ref="AT1819:AU1820"/>
    <mergeCell ref="AV1819:AW1820"/>
    <mergeCell ref="B1826:C1826"/>
    <mergeCell ref="Y1826:AA1826"/>
    <mergeCell ref="AB1826:AE1826"/>
    <mergeCell ref="AF1826:AH1826"/>
    <mergeCell ref="AJ1826:AL1826"/>
    <mergeCell ref="AM1826:AP1826"/>
    <mergeCell ref="AQ1826:AS1826"/>
    <mergeCell ref="AR1821:AS1822"/>
    <mergeCell ref="AT1821:AU1822"/>
    <mergeCell ref="AV1821:AW1822"/>
    <mergeCell ref="AX1821:AY1822"/>
    <mergeCell ref="AZ1821:BA1822"/>
    <mergeCell ref="BB1821:BC1822"/>
    <mergeCell ref="D1823:E1824"/>
    <mergeCell ref="H1823:I1824"/>
    <mergeCell ref="J1823:K1824"/>
    <mergeCell ref="L1823:M1824"/>
    <mergeCell ref="N1823:O1824"/>
    <mergeCell ref="P1823:Q1824"/>
    <mergeCell ref="R1823:S1824"/>
    <mergeCell ref="T1823:U1824"/>
    <mergeCell ref="X1823:Y1824"/>
    <mergeCell ref="Z1823:AA1824"/>
    <mergeCell ref="AB1823:AC1824"/>
    <mergeCell ref="AD1823:AE1824"/>
    <mergeCell ref="AF1823:AG1824"/>
    <mergeCell ref="AH1823:AI1824"/>
    <mergeCell ref="AJ1823:AK1824"/>
    <mergeCell ref="AL1823:AM1824"/>
    <mergeCell ref="AN1823:AO1824"/>
    <mergeCell ref="AP1823:AQ1824"/>
    <mergeCell ref="AR1823:AS1824"/>
    <mergeCell ref="AT1823:AU1824"/>
    <mergeCell ref="AP1821:AQ1822"/>
    <mergeCell ref="B1823:C1823"/>
    <mergeCell ref="BB1819:BC1820"/>
    <mergeCell ref="BD1819:BE1820"/>
    <mergeCell ref="AK1835:BB1835"/>
    <mergeCell ref="AM1828:AP1828"/>
    <mergeCell ref="AQ1828:AS1828"/>
    <mergeCell ref="BC1835:BE1835"/>
    <mergeCell ref="BF1835:BO1835"/>
    <mergeCell ref="BC1829:BP1829"/>
    <mergeCell ref="B1831:BP1831"/>
    <mergeCell ref="Z1842:AA1843"/>
    <mergeCell ref="AB1842:AC1843"/>
    <mergeCell ref="AD1842:AE1843"/>
    <mergeCell ref="AF1842:AG1843"/>
    <mergeCell ref="AH1842:AI1843"/>
    <mergeCell ref="AJ1842:AK1843"/>
    <mergeCell ref="AL1842:AM1843"/>
    <mergeCell ref="AN1842:AO1843"/>
    <mergeCell ref="AP1842:AQ1843"/>
    <mergeCell ref="AR1842:AS1843"/>
    <mergeCell ref="AT1842:AU1843"/>
    <mergeCell ref="AV1842:AW1843"/>
    <mergeCell ref="AX1842:AY1843"/>
    <mergeCell ref="AZ1842:BA1843"/>
    <mergeCell ref="L1839:M1839"/>
    <mergeCell ref="N1839:O1839"/>
    <mergeCell ref="P1839:Q1839"/>
    <mergeCell ref="E1833:AE1833"/>
    <mergeCell ref="AG1833:AM1833"/>
    <mergeCell ref="AN1833:BO1833"/>
    <mergeCell ref="AP1838:AU1838"/>
    <mergeCell ref="AV1838:BA1838"/>
    <mergeCell ref="AZ1839:BA1839"/>
    <mergeCell ref="B1838:B1839"/>
    <mergeCell ref="C1838:D1839"/>
    <mergeCell ref="H1838:I1839"/>
    <mergeCell ref="J1838:O1838"/>
    <mergeCell ref="P1838:U1838"/>
    <mergeCell ref="X1838:Y1839"/>
    <mergeCell ref="J1839:K1839"/>
    <mergeCell ref="R1839:S1839"/>
    <mergeCell ref="T1839:U1839"/>
    <mergeCell ref="BB1838:BG1838"/>
    <mergeCell ref="BH1838:BM1838"/>
    <mergeCell ref="BN1838:BP1839"/>
    <mergeCell ref="AJ1839:AK1839"/>
    <mergeCell ref="AL1839:AM1839"/>
    <mergeCell ref="F1838:F1839"/>
    <mergeCell ref="AN1839:AO1839"/>
    <mergeCell ref="AP1839:AQ1839"/>
    <mergeCell ref="AT1839:AU1839"/>
    <mergeCell ref="AV1839:AW1839"/>
    <mergeCell ref="AX1839:AY1839"/>
    <mergeCell ref="AD1839:AE1839"/>
    <mergeCell ref="AF1839:AG1839"/>
    <mergeCell ref="AH1839:AI1839"/>
    <mergeCell ref="AR1839:AS1839"/>
    <mergeCell ref="Z1838:AA1839"/>
    <mergeCell ref="AB1838:AC1839"/>
    <mergeCell ref="AD1838:AI1838"/>
    <mergeCell ref="AJ1838:AO1838"/>
    <mergeCell ref="BB1839:BC1839"/>
    <mergeCell ref="BD1839:BE1839"/>
    <mergeCell ref="BF1839:BG1839"/>
    <mergeCell ref="BH1839:BI1839"/>
    <mergeCell ref="BJ1839:BK1839"/>
    <mergeCell ref="BL1839:BM1839"/>
    <mergeCell ref="BJ1844:BK1845"/>
    <mergeCell ref="BL1844:BM1845"/>
    <mergeCell ref="BJ1842:BK1843"/>
    <mergeCell ref="BL1842:BM1843"/>
    <mergeCell ref="AZ1844:BA1845"/>
    <mergeCell ref="BB1844:BC1845"/>
    <mergeCell ref="BF1844:BG1845"/>
    <mergeCell ref="BN1842:BP1843"/>
    <mergeCell ref="C1843:D1843"/>
    <mergeCell ref="B1840:B1841"/>
    <mergeCell ref="C1840:D1840"/>
    <mergeCell ref="E1840:E1841"/>
    <mergeCell ref="F1840:F1841"/>
    <mergeCell ref="H1840:I1841"/>
    <mergeCell ref="J1840:K1841"/>
    <mergeCell ref="C1841:D1841"/>
    <mergeCell ref="L1840:M1841"/>
    <mergeCell ref="N1840:O1841"/>
    <mergeCell ref="P1840:Q1841"/>
    <mergeCell ref="R1840:S1841"/>
    <mergeCell ref="T1840:U1841"/>
    <mergeCell ref="X1840:Y1841"/>
    <mergeCell ref="Z1840:AA1841"/>
    <mergeCell ref="AB1840:AC1841"/>
    <mergeCell ref="AD1840:AE1841"/>
    <mergeCell ref="AF1840:AG1841"/>
    <mergeCell ref="AH1840:AI1841"/>
    <mergeCell ref="BD1840:BE1841"/>
    <mergeCell ref="AJ1840:AK1841"/>
    <mergeCell ref="AL1840:AM1841"/>
    <mergeCell ref="AN1840:AO1841"/>
    <mergeCell ref="AP1840:AQ1841"/>
    <mergeCell ref="AR1840:AS1841"/>
    <mergeCell ref="AT1840:AU1841"/>
    <mergeCell ref="BH1840:BI1841"/>
    <mergeCell ref="BJ1840:BK1841"/>
    <mergeCell ref="BL1840:BM1841"/>
    <mergeCell ref="BN1840:BP1841"/>
    <mergeCell ref="AV1840:AW1841"/>
    <mergeCell ref="AX1840:AY1841"/>
    <mergeCell ref="AZ1840:BA1841"/>
    <mergeCell ref="BB1840:BC1841"/>
    <mergeCell ref="BF1840:BG1841"/>
    <mergeCell ref="B1842:B1843"/>
    <mergeCell ref="C1842:D1842"/>
    <mergeCell ref="E1842:E1843"/>
    <mergeCell ref="F1842:F1843"/>
    <mergeCell ref="H1842:I1843"/>
    <mergeCell ref="J1842:K1843"/>
    <mergeCell ref="L1842:M1843"/>
    <mergeCell ref="N1842:O1843"/>
    <mergeCell ref="P1842:Q1843"/>
    <mergeCell ref="X1842:Y1843"/>
    <mergeCell ref="B1844:B1845"/>
    <mergeCell ref="C1844:D1844"/>
    <mergeCell ref="E1844:E1845"/>
    <mergeCell ref="F1844:F1845"/>
    <mergeCell ref="C1845:D1845"/>
    <mergeCell ref="X1846:Y1847"/>
    <mergeCell ref="Z1846:AA1847"/>
    <mergeCell ref="AB1846:AC1847"/>
    <mergeCell ref="AD1846:AE1847"/>
    <mergeCell ref="AF1846:AG1847"/>
    <mergeCell ref="AH1846:AI1847"/>
    <mergeCell ref="AJ1846:AK1847"/>
    <mergeCell ref="AL1846:AM1847"/>
    <mergeCell ref="BD1846:BE1847"/>
    <mergeCell ref="BF1846:BG1847"/>
    <mergeCell ref="BH1846:BI1847"/>
    <mergeCell ref="G1850:G1851"/>
    <mergeCell ref="J1850:K1851"/>
    <mergeCell ref="L1850:M1851"/>
    <mergeCell ref="N1850:O1851"/>
    <mergeCell ref="P1850:Q1851"/>
    <mergeCell ref="R1850:S1851"/>
    <mergeCell ref="T1850:U1851"/>
    <mergeCell ref="X1850:Y1851"/>
    <mergeCell ref="Z1850:AA1851"/>
    <mergeCell ref="AB1850:AC1851"/>
    <mergeCell ref="AD1850:AE1851"/>
    <mergeCell ref="AF1850:AG1851"/>
    <mergeCell ref="AH1850:AI1851"/>
    <mergeCell ref="AJ1850:AK1851"/>
    <mergeCell ref="AL1850:AM1851"/>
    <mergeCell ref="AN1850:AO1851"/>
    <mergeCell ref="AP1850:AQ1851"/>
    <mergeCell ref="AR1850:AS1851"/>
    <mergeCell ref="AT1850:AU1851"/>
    <mergeCell ref="AV1850:AW1851"/>
    <mergeCell ref="AB1844:AC1845"/>
    <mergeCell ref="AD1844:AE1845"/>
    <mergeCell ref="AF1844:AG1845"/>
    <mergeCell ref="AH1844:AI1845"/>
    <mergeCell ref="BD1844:BE1845"/>
    <mergeCell ref="AJ1844:AK1845"/>
    <mergeCell ref="AL1844:AM1845"/>
    <mergeCell ref="AN1844:AO1845"/>
    <mergeCell ref="AP1844:AQ1845"/>
    <mergeCell ref="AR1844:AS1845"/>
    <mergeCell ref="AT1844:AU1845"/>
    <mergeCell ref="BH1844:BI1845"/>
    <mergeCell ref="H1844:I1845"/>
    <mergeCell ref="J1844:K1845"/>
    <mergeCell ref="L1844:M1845"/>
    <mergeCell ref="N1844:O1845"/>
    <mergeCell ref="P1844:Q1845"/>
    <mergeCell ref="R1844:S1845"/>
    <mergeCell ref="T1844:U1845"/>
    <mergeCell ref="X1844:Y1845"/>
    <mergeCell ref="Z1844:AA1845"/>
    <mergeCell ref="AV1844:AW1845"/>
    <mergeCell ref="AX1844:AY1845"/>
    <mergeCell ref="BN1846:BP1847"/>
    <mergeCell ref="C1847:D1847"/>
    <mergeCell ref="B1846:B1847"/>
    <mergeCell ref="C1846:D1846"/>
    <mergeCell ref="E1846:E1847"/>
    <mergeCell ref="AN1846:AO1847"/>
    <mergeCell ref="AP1846:AQ1847"/>
    <mergeCell ref="AR1846:AS1847"/>
    <mergeCell ref="AX1850:AY1851"/>
    <mergeCell ref="AZ1850:BA1851"/>
    <mergeCell ref="BB1850:BC1851"/>
    <mergeCell ref="BD1850:BE1851"/>
    <mergeCell ref="B1848:B1849"/>
    <mergeCell ref="C1848:D1848"/>
    <mergeCell ref="E1848:E1849"/>
    <mergeCell ref="F1848:F1849"/>
    <mergeCell ref="H1848:I1849"/>
    <mergeCell ref="J1848:K1849"/>
    <mergeCell ref="AN1848:AO1849"/>
    <mergeCell ref="AP1848:AQ1849"/>
    <mergeCell ref="L1848:M1849"/>
    <mergeCell ref="N1848:O1849"/>
    <mergeCell ref="P1848:Q1849"/>
    <mergeCell ref="R1848:S1849"/>
    <mergeCell ref="T1848:U1849"/>
    <mergeCell ref="X1848:Y1849"/>
    <mergeCell ref="BH1848:BI1849"/>
    <mergeCell ref="BJ1848:BK1849"/>
    <mergeCell ref="BL1848:BM1849"/>
    <mergeCell ref="BN1848:BP1849"/>
    <mergeCell ref="Z1848:AA1849"/>
    <mergeCell ref="AB1848:AC1849"/>
    <mergeCell ref="AD1848:AE1849"/>
    <mergeCell ref="AF1848:AG1849"/>
    <mergeCell ref="AH1848:AI1849"/>
    <mergeCell ref="BD1848:BE1849"/>
    <mergeCell ref="C1849:D1849"/>
    <mergeCell ref="AV1848:AW1849"/>
    <mergeCell ref="AX1848:AY1849"/>
    <mergeCell ref="AZ1848:BA1849"/>
    <mergeCell ref="BB1848:BC1849"/>
    <mergeCell ref="BF1848:BG1849"/>
    <mergeCell ref="AR1848:AS1849"/>
    <mergeCell ref="AT1848:AU1849"/>
    <mergeCell ref="AJ1848:AK1849"/>
    <mergeCell ref="AL1848:AM1849"/>
    <mergeCell ref="BF1850:BG1851"/>
    <mergeCell ref="BH1850:BI1851"/>
    <mergeCell ref="BJ1850:BK1851"/>
    <mergeCell ref="BL1850:BM1851"/>
    <mergeCell ref="BN1850:BP1851"/>
    <mergeCell ref="C1851:D1851"/>
    <mergeCell ref="B1850:B1851"/>
    <mergeCell ref="C1850:D1850"/>
    <mergeCell ref="E1850:E1851"/>
    <mergeCell ref="F1850:F1851"/>
    <mergeCell ref="H1850:I1851"/>
    <mergeCell ref="AT1846:AU1847"/>
    <mergeCell ref="F1846:F1847"/>
    <mergeCell ref="H1846:I1847"/>
    <mergeCell ref="J1846:K1847"/>
    <mergeCell ref="G1846:G1847"/>
    <mergeCell ref="L1846:M1847"/>
    <mergeCell ref="N1846:O1847"/>
    <mergeCell ref="B1854:B1855"/>
    <mergeCell ref="C1854:D1854"/>
    <mergeCell ref="E1854:E1855"/>
    <mergeCell ref="F1854:F1855"/>
    <mergeCell ref="H1854:I1855"/>
    <mergeCell ref="J1854:K1855"/>
    <mergeCell ref="L1854:M1855"/>
    <mergeCell ref="N1854:O1855"/>
    <mergeCell ref="P1854:Q1855"/>
    <mergeCell ref="R1854:S1855"/>
    <mergeCell ref="T1854:U1855"/>
    <mergeCell ref="X1854:Y1855"/>
    <mergeCell ref="Z1854:AA1855"/>
    <mergeCell ref="AB1854:AC1855"/>
    <mergeCell ref="AD1854:AE1855"/>
    <mergeCell ref="AF1854:AG1855"/>
    <mergeCell ref="AH1854:AI1855"/>
    <mergeCell ref="AJ1854:AK1855"/>
    <mergeCell ref="AL1854:AM1855"/>
    <mergeCell ref="AN1854:AO1855"/>
    <mergeCell ref="AP1854:AQ1855"/>
    <mergeCell ref="AR1854:AS1855"/>
    <mergeCell ref="AT1854:AU1855"/>
    <mergeCell ref="AV1854:AW1855"/>
    <mergeCell ref="B1852:B1853"/>
    <mergeCell ref="C1852:D1852"/>
    <mergeCell ref="E1852:E1853"/>
    <mergeCell ref="F1852:F1853"/>
    <mergeCell ref="H1852:I1853"/>
    <mergeCell ref="J1852:K1853"/>
    <mergeCell ref="AN1852:AO1853"/>
    <mergeCell ref="AP1852:AQ1853"/>
    <mergeCell ref="L1852:M1853"/>
    <mergeCell ref="N1852:O1853"/>
    <mergeCell ref="P1852:Q1853"/>
    <mergeCell ref="R1852:S1853"/>
    <mergeCell ref="T1852:U1853"/>
    <mergeCell ref="X1852:Y1853"/>
    <mergeCell ref="Z1852:AA1853"/>
    <mergeCell ref="AB1852:AC1853"/>
    <mergeCell ref="AD1852:AE1853"/>
    <mergeCell ref="AF1852:AG1853"/>
    <mergeCell ref="AH1852:AI1853"/>
    <mergeCell ref="C1853:D1853"/>
    <mergeCell ref="AV1852:AW1853"/>
    <mergeCell ref="C1855:D1855"/>
    <mergeCell ref="AR1852:AS1853"/>
    <mergeCell ref="AT1852:AU1853"/>
    <mergeCell ref="AJ1852:AK1853"/>
    <mergeCell ref="AL1852:AM1853"/>
    <mergeCell ref="B1856:B1857"/>
    <mergeCell ref="C1856:D1856"/>
    <mergeCell ref="E1856:E1857"/>
    <mergeCell ref="F1856:F1857"/>
    <mergeCell ref="H1856:I1857"/>
    <mergeCell ref="J1856:K1857"/>
    <mergeCell ref="AN1856:AO1857"/>
    <mergeCell ref="AP1856:AQ1857"/>
    <mergeCell ref="L1856:M1857"/>
    <mergeCell ref="N1856:O1857"/>
    <mergeCell ref="P1856:Q1857"/>
    <mergeCell ref="R1856:S1857"/>
    <mergeCell ref="T1856:U1857"/>
    <mergeCell ref="X1856:Y1857"/>
    <mergeCell ref="BH1856:BI1857"/>
    <mergeCell ref="BJ1856:BK1857"/>
    <mergeCell ref="BL1856:BM1857"/>
    <mergeCell ref="BN1856:BP1857"/>
    <mergeCell ref="Z1856:AA1857"/>
    <mergeCell ref="AB1856:AC1857"/>
    <mergeCell ref="AD1856:AE1857"/>
    <mergeCell ref="AF1856:AG1857"/>
    <mergeCell ref="AH1856:AI1857"/>
    <mergeCell ref="BD1856:BE1857"/>
    <mergeCell ref="C1857:D1857"/>
    <mergeCell ref="AV1856:AW1857"/>
    <mergeCell ref="AX1856:AY1857"/>
    <mergeCell ref="AZ1856:BA1857"/>
    <mergeCell ref="BB1856:BC1857"/>
    <mergeCell ref="BF1856:BG1857"/>
    <mergeCell ref="AR1856:AS1857"/>
    <mergeCell ref="AT1856:AU1857"/>
    <mergeCell ref="AJ1856:AK1857"/>
    <mergeCell ref="AL1856:AM1857"/>
    <mergeCell ref="B1858:B1859"/>
    <mergeCell ref="C1858:D1858"/>
    <mergeCell ref="E1858:E1859"/>
    <mergeCell ref="F1858:F1859"/>
    <mergeCell ref="H1858:I1859"/>
    <mergeCell ref="J1858:K1859"/>
    <mergeCell ref="L1858:M1859"/>
    <mergeCell ref="N1858:O1859"/>
    <mergeCell ref="P1858:Q1859"/>
    <mergeCell ref="R1858:S1859"/>
    <mergeCell ref="T1858:U1859"/>
    <mergeCell ref="X1858:Y1859"/>
    <mergeCell ref="Z1858:AA1859"/>
    <mergeCell ref="AB1858:AC1859"/>
    <mergeCell ref="AD1858:AE1859"/>
    <mergeCell ref="AF1858:AG1859"/>
    <mergeCell ref="AH1858:AI1859"/>
    <mergeCell ref="AJ1858:AK1859"/>
    <mergeCell ref="AL1858:AM1859"/>
    <mergeCell ref="AN1858:AO1859"/>
    <mergeCell ref="AP1858:AQ1859"/>
    <mergeCell ref="AR1858:AS1859"/>
    <mergeCell ref="AT1858:AU1859"/>
    <mergeCell ref="AV1858:AW1859"/>
    <mergeCell ref="AX1858:AY1859"/>
    <mergeCell ref="AZ1858:BA1859"/>
    <mergeCell ref="BB1858:BC1859"/>
    <mergeCell ref="BD1858:BE1859"/>
    <mergeCell ref="BF1858:BG1859"/>
    <mergeCell ref="BH1858:BI1859"/>
    <mergeCell ref="BJ1858:BK1859"/>
    <mergeCell ref="BL1858:BM1859"/>
    <mergeCell ref="BN1858:BP1859"/>
    <mergeCell ref="C1859:D1859"/>
    <mergeCell ref="B1860:B1861"/>
    <mergeCell ref="C1860:D1860"/>
    <mergeCell ref="E1860:E1861"/>
    <mergeCell ref="F1860:F1861"/>
    <mergeCell ref="H1860:I1861"/>
    <mergeCell ref="J1860:K1861"/>
    <mergeCell ref="AN1860:AO1861"/>
    <mergeCell ref="AP1860:AQ1861"/>
    <mergeCell ref="L1860:M1861"/>
    <mergeCell ref="N1860:O1861"/>
    <mergeCell ref="P1860:Q1861"/>
    <mergeCell ref="R1860:S1861"/>
    <mergeCell ref="T1860:U1861"/>
    <mergeCell ref="X1860:Y1861"/>
    <mergeCell ref="BH1860:BI1861"/>
    <mergeCell ref="BJ1860:BK1861"/>
    <mergeCell ref="BL1860:BM1861"/>
    <mergeCell ref="BN1860:BP1861"/>
    <mergeCell ref="Z1860:AA1861"/>
    <mergeCell ref="AB1860:AC1861"/>
    <mergeCell ref="AD1860:AE1861"/>
    <mergeCell ref="AF1860:AG1861"/>
    <mergeCell ref="AH1860:AI1861"/>
    <mergeCell ref="BD1860:BE1861"/>
    <mergeCell ref="C1861:D1861"/>
    <mergeCell ref="AV1860:AW1861"/>
    <mergeCell ref="AX1860:AY1861"/>
    <mergeCell ref="AZ1860:BA1861"/>
    <mergeCell ref="BB1860:BC1861"/>
    <mergeCell ref="BF1860:BG1861"/>
    <mergeCell ref="AR1860:AS1861"/>
    <mergeCell ref="AT1860:AU1861"/>
    <mergeCell ref="AJ1860:AK1861"/>
    <mergeCell ref="AL1860:AM1861"/>
    <mergeCell ref="B1862:B1863"/>
    <mergeCell ref="C1862:D1862"/>
    <mergeCell ref="E1862:E1863"/>
    <mergeCell ref="F1862:F1863"/>
    <mergeCell ref="H1862:I1863"/>
    <mergeCell ref="J1862:K1863"/>
    <mergeCell ref="L1862:M1863"/>
    <mergeCell ref="N1862:O1863"/>
    <mergeCell ref="P1862:Q1863"/>
    <mergeCell ref="R1862:S1863"/>
    <mergeCell ref="T1862:U1863"/>
    <mergeCell ref="X1862:Y1863"/>
    <mergeCell ref="Z1862:AA1863"/>
    <mergeCell ref="AB1862:AC1863"/>
    <mergeCell ref="AD1862:AE1863"/>
    <mergeCell ref="AF1862:AG1863"/>
    <mergeCell ref="AH1862:AI1863"/>
    <mergeCell ref="AJ1862:AK1863"/>
    <mergeCell ref="AL1862:AM1863"/>
    <mergeCell ref="AN1862:AO1863"/>
    <mergeCell ref="AP1862:AQ1863"/>
    <mergeCell ref="AR1862:AS1863"/>
    <mergeCell ref="AT1862:AU1863"/>
    <mergeCell ref="AV1862:AW1863"/>
    <mergeCell ref="AX1862:AY1863"/>
    <mergeCell ref="AZ1862:BA1863"/>
    <mergeCell ref="BB1862:BC1863"/>
    <mergeCell ref="BD1862:BE1863"/>
    <mergeCell ref="BF1862:BG1863"/>
    <mergeCell ref="BH1862:BI1863"/>
    <mergeCell ref="BJ1862:BK1863"/>
    <mergeCell ref="BL1862:BM1863"/>
    <mergeCell ref="BN1862:BP1863"/>
    <mergeCell ref="C1863:D1863"/>
    <mergeCell ref="G1862:G1863"/>
    <mergeCell ref="B1864:B1865"/>
    <mergeCell ref="C1864:D1864"/>
    <mergeCell ref="E1864:E1865"/>
    <mergeCell ref="F1864:F1865"/>
    <mergeCell ref="H1864:I1865"/>
    <mergeCell ref="J1864:K1865"/>
    <mergeCell ref="AN1864:AO1865"/>
    <mergeCell ref="AP1864:AQ1865"/>
    <mergeCell ref="L1864:M1865"/>
    <mergeCell ref="N1864:O1865"/>
    <mergeCell ref="P1864:Q1865"/>
    <mergeCell ref="R1864:S1865"/>
    <mergeCell ref="T1864:U1865"/>
    <mergeCell ref="X1864:Y1865"/>
    <mergeCell ref="BH1864:BI1865"/>
    <mergeCell ref="BJ1864:BK1865"/>
    <mergeCell ref="BL1864:BM1865"/>
    <mergeCell ref="BN1864:BP1865"/>
    <mergeCell ref="Z1864:AA1865"/>
    <mergeCell ref="AB1864:AC1865"/>
    <mergeCell ref="AD1864:AE1865"/>
    <mergeCell ref="AF1864:AG1865"/>
    <mergeCell ref="AH1864:AI1865"/>
    <mergeCell ref="BD1864:BE1865"/>
    <mergeCell ref="C1865:D1865"/>
    <mergeCell ref="AV1864:AW1865"/>
    <mergeCell ref="AX1864:AY1865"/>
    <mergeCell ref="AZ1864:BA1865"/>
    <mergeCell ref="BB1864:BC1865"/>
    <mergeCell ref="BF1864:BG1865"/>
    <mergeCell ref="AR1864:AS1865"/>
    <mergeCell ref="AT1864:AU1865"/>
    <mergeCell ref="AJ1864:AK1865"/>
    <mergeCell ref="AL1864:AM1865"/>
    <mergeCell ref="G1864:G1865"/>
    <mergeCell ref="B1866:B1867"/>
    <mergeCell ref="C1866:D1866"/>
    <mergeCell ref="E1866:E1867"/>
    <mergeCell ref="F1866:F1867"/>
    <mergeCell ref="H1866:I1867"/>
    <mergeCell ref="J1866:K1867"/>
    <mergeCell ref="L1866:M1867"/>
    <mergeCell ref="N1866:O1867"/>
    <mergeCell ref="P1866:Q1867"/>
    <mergeCell ref="R1866:S1867"/>
    <mergeCell ref="T1866:U1867"/>
    <mergeCell ref="X1866:Y1867"/>
    <mergeCell ref="Z1866:AA1867"/>
    <mergeCell ref="AB1866:AC1867"/>
    <mergeCell ref="AD1866:AE1867"/>
    <mergeCell ref="AF1866:AG1867"/>
    <mergeCell ref="AH1866:AI1867"/>
    <mergeCell ref="AJ1866:AK1867"/>
    <mergeCell ref="AL1866:AM1867"/>
    <mergeCell ref="AN1866:AO1867"/>
    <mergeCell ref="AP1866:AQ1867"/>
    <mergeCell ref="AR1866:AS1867"/>
    <mergeCell ref="AT1866:AU1867"/>
    <mergeCell ref="AV1866:AW1867"/>
    <mergeCell ref="AX1866:AY1867"/>
    <mergeCell ref="AZ1866:BA1867"/>
    <mergeCell ref="BB1866:BC1867"/>
    <mergeCell ref="BD1866:BE1867"/>
    <mergeCell ref="BF1866:BG1867"/>
    <mergeCell ref="BH1866:BI1867"/>
    <mergeCell ref="BJ1866:BK1867"/>
    <mergeCell ref="BL1866:BM1867"/>
    <mergeCell ref="BN1866:BP1867"/>
    <mergeCell ref="C1867:D1867"/>
    <mergeCell ref="G1866:G1867"/>
    <mergeCell ref="B1868:B1869"/>
    <mergeCell ref="C1868:D1868"/>
    <mergeCell ref="E1868:E1869"/>
    <mergeCell ref="F1868:F1869"/>
    <mergeCell ref="H1868:I1869"/>
    <mergeCell ref="J1868:K1869"/>
    <mergeCell ref="AN1868:AO1869"/>
    <mergeCell ref="AP1868:AQ1869"/>
    <mergeCell ref="L1868:M1869"/>
    <mergeCell ref="N1868:O1869"/>
    <mergeCell ref="P1868:Q1869"/>
    <mergeCell ref="R1868:S1869"/>
    <mergeCell ref="T1868:U1869"/>
    <mergeCell ref="X1868:Y1869"/>
    <mergeCell ref="BH1868:BI1869"/>
    <mergeCell ref="BJ1868:BK1869"/>
    <mergeCell ref="BL1868:BM1869"/>
    <mergeCell ref="BN1868:BP1869"/>
    <mergeCell ref="Z1868:AA1869"/>
    <mergeCell ref="AB1868:AC1869"/>
    <mergeCell ref="AD1868:AE1869"/>
    <mergeCell ref="AF1868:AG1869"/>
    <mergeCell ref="AH1868:AI1869"/>
    <mergeCell ref="BD1868:BE1869"/>
    <mergeCell ref="C1869:D1869"/>
    <mergeCell ref="AV1868:AW1869"/>
    <mergeCell ref="AX1868:AY1869"/>
    <mergeCell ref="AZ1868:BA1869"/>
    <mergeCell ref="BB1868:BC1869"/>
    <mergeCell ref="BF1868:BG1869"/>
    <mergeCell ref="AR1868:AS1869"/>
    <mergeCell ref="AT1868:AU1869"/>
    <mergeCell ref="AJ1868:AK1869"/>
    <mergeCell ref="AL1868:AM1869"/>
    <mergeCell ref="G1868:G1869"/>
    <mergeCell ref="B1870:B1871"/>
    <mergeCell ref="C1870:D1870"/>
    <mergeCell ref="E1870:E1871"/>
    <mergeCell ref="F1870:F1871"/>
    <mergeCell ref="H1870:I1871"/>
    <mergeCell ref="J1870:K1871"/>
    <mergeCell ref="L1870:M1871"/>
    <mergeCell ref="N1870:O1871"/>
    <mergeCell ref="P1870:Q1871"/>
    <mergeCell ref="R1870:S1871"/>
    <mergeCell ref="T1870:U1871"/>
    <mergeCell ref="X1870:Y1871"/>
    <mergeCell ref="Z1870:AA1871"/>
    <mergeCell ref="AB1870:AC1871"/>
    <mergeCell ref="AD1870:AE1871"/>
    <mergeCell ref="AF1870:AG1871"/>
    <mergeCell ref="AH1870:AI1871"/>
    <mergeCell ref="AJ1870:AK1871"/>
    <mergeCell ref="AL1870:AM1871"/>
    <mergeCell ref="AN1870:AO1871"/>
    <mergeCell ref="AP1870:AQ1871"/>
    <mergeCell ref="AR1870:AS1871"/>
    <mergeCell ref="AT1870:AU1871"/>
    <mergeCell ref="AV1870:AW1871"/>
    <mergeCell ref="AX1870:AY1871"/>
    <mergeCell ref="AZ1870:BA1871"/>
    <mergeCell ref="BB1870:BC1871"/>
    <mergeCell ref="BD1870:BE1871"/>
    <mergeCell ref="BF1870:BG1871"/>
    <mergeCell ref="BH1870:BI1871"/>
    <mergeCell ref="BJ1870:BK1871"/>
    <mergeCell ref="BL1870:BM1871"/>
    <mergeCell ref="BN1870:BP1871"/>
    <mergeCell ref="C1871:D1871"/>
    <mergeCell ref="G1870:G1871"/>
    <mergeCell ref="B1872:B1873"/>
    <mergeCell ref="C1872:D1872"/>
    <mergeCell ref="E1872:E1873"/>
    <mergeCell ref="F1872:F1873"/>
    <mergeCell ref="H1872:I1873"/>
    <mergeCell ref="J1872:K1873"/>
    <mergeCell ref="AN1872:AO1873"/>
    <mergeCell ref="AP1872:AQ1873"/>
    <mergeCell ref="L1872:M1873"/>
    <mergeCell ref="N1872:O1873"/>
    <mergeCell ref="P1872:Q1873"/>
    <mergeCell ref="R1872:S1873"/>
    <mergeCell ref="T1872:U1873"/>
    <mergeCell ref="X1872:Y1873"/>
    <mergeCell ref="BH1872:BI1873"/>
    <mergeCell ref="BJ1872:BK1873"/>
    <mergeCell ref="BL1872:BM1873"/>
    <mergeCell ref="BN1872:BP1873"/>
    <mergeCell ref="Z1872:AA1873"/>
    <mergeCell ref="AB1872:AC1873"/>
    <mergeCell ref="AD1872:AE1873"/>
    <mergeCell ref="AF1872:AG1873"/>
    <mergeCell ref="AH1872:AI1873"/>
    <mergeCell ref="BD1872:BE1873"/>
    <mergeCell ref="C1873:D1873"/>
    <mergeCell ref="AV1872:AW1873"/>
    <mergeCell ref="AX1872:AY1873"/>
    <mergeCell ref="AZ1872:BA1873"/>
    <mergeCell ref="BB1872:BC1873"/>
    <mergeCell ref="BF1872:BG1873"/>
    <mergeCell ref="AR1872:AS1873"/>
    <mergeCell ref="AT1872:AU1873"/>
    <mergeCell ref="AJ1872:AK1873"/>
    <mergeCell ref="AL1872:AM1873"/>
    <mergeCell ref="B1874:B1875"/>
    <mergeCell ref="C1874:D1874"/>
    <mergeCell ref="E1874:E1875"/>
    <mergeCell ref="F1874:F1875"/>
    <mergeCell ref="H1874:I1875"/>
    <mergeCell ref="J1874:K1875"/>
    <mergeCell ref="L1874:M1875"/>
    <mergeCell ref="N1874:O1875"/>
    <mergeCell ref="P1874:Q1875"/>
    <mergeCell ref="R1874:S1875"/>
    <mergeCell ref="T1874:U1875"/>
    <mergeCell ref="X1874:Y1875"/>
    <mergeCell ref="Z1874:AA1875"/>
    <mergeCell ref="AB1874:AC1875"/>
    <mergeCell ref="AD1874:AE1875"/>
    <mergeCell ref="AF1874:AG1875"/>
    <mergeCell ref="AH1874:AI1875"/>
    <mergeCell ref="AJ1874:AK1875"/>
    <mergeCell ref="AL1874:AM1875"/>
    <mergeCell ref="AN1874:AO1875"/>
    <mergeCell ref="AP1874:AQ1875"/>
    <mergeCell ref="AR1874:AS1875"/>
    <mergeCell ref="AT1874:AU1875"/>
    <mergeCell ref="AV1874:AW1875"/>
    <mergeCell ref="AX1874:AY1875"/>
    <mergeCell ref="AZ1874:BA1875"/>
    <mergeCell ref="BB1874:BC1875"/>
    <mergeCell ref="BD1874:BE1875"/>
    <mergeCell ref="BF1874:BG1875"/>
    <mergeCell ref="BH1874:BI1875"/>
    <mergeCell ref="BJ1874:BK1875"/>
    <mergeCell ref="BL1874:BM1875"/>
    <mergeCell ref="BN1874:BP1875"/>
    <mergeCell ref="C1875:D1875"/>
    <mergeCell ref="BL1878:BM1879"/>
    <mergeCell ref="BN1878:BP1879"/>
    <mergeCell ref="C1879:D1879"/>
    <mergeCell ref="B1876:B1877"/>
    <mergeCell ref="C1876:D1876"/>
    <mergeCell ref="E1876:E1877"/>
    <mergeCell ref="F1876:F1877"/>
    <mergeCell ref="H1876:I1877"/>
    <mergeCell ref="J1876:K1877"/>
    <mergeCell ref="AN1876:AO1877"/>
    <mergeCell ref="AP1876:AQ1877"/>
    <mergeCell ref="L1876:M1877"/>
    <mergeCell ref="N1876:O1877"/>
    <mergeCell ref="P1876:Q1877"/>
    <mergeCell ref="R1876:S1877"/>
    <mergeCell ref="T1876:U1877"/>
    <mergeCell ref="X1876:Y1877"/>
    <mergeCell ref="BH1876:BI1877"/>
    <mergeCell ref="BJ1876:BK1877"/>
    <mergeCell ref="BL1876:BM1877"/>
    <mergeCell ref="BN1876:BP1877"/>
    <mergeCell ref="Z1876:AA1877"/>
    <mergeCell ref="AB1876:AC1877"/>
    <mergeCell ref="AD1876:AE1877"/>
    <mergeCell ref="AF1876:AG1877"/>
    <mergeCell ref="AH1876:AI1877"/>
    <mergeCell ref="BD1876:BE1877"/>
    <mergeCell ref="C1877:D1877"/>
    <mergeCell ref="AV1876:AW1877"/>
    <mergeCell ref="AX1876:AY1877"/>
    <mergeCell ref="AZ1876:BA1877"/>
    <mergeCell ref="BB1876:BC1877"/>
    <mergeCell ref="BF1876:BG1877"/>
    <mergeCell ref="AR1876:AS1877"/>
    <mergeCell ref="AT1876:AU1877"/>
    <mergeCell ref="AJ1876:AK1877"/>
    <mergeCell ref="AL1876:AM1877"/>
    <mergeCell ref="AJ1882:AK1883"/>
    <mergeCell ref="AL1882:AM1883"/>
    <mergeCell ref="B1878:B1879"/>
    <mergeCell ref="C1878:D1878"/>
    <mergeCell ref="E1878:E1879"/>
    <mergeCell ref="F1878:F1879"/>
    <mergeCell ref="H1878:I1879"/>
    <mergeCell ref="J1878:K1879"/>
    <mergeCell ref="L1878:M1879"/>
    <mergeCell ref="N1878:O1879"/>
    <mergeCell ref="P1878:Q1879"/>
    <mergeCell ref="R1878:S1879"/>
    <mergeCell ref="T1878:U1879"/>
    <mergeCell ref="X1878:Y1879"/>
    <mergeCell ref="Z1878:AA1879"/>
    <mergeCell ref="AB1878:AC1879"/>
    <mergeCell ref="AD1878:AE1879"/>
    <mergeCell ref="AF1878:AG1879"/>
    <mergeCell ref="AH1878:AI1879"/>
    <mergeCell ref="AJ1878:AK1879"/>
    <mergeCell ref="AL1878:AM1879"/>
    <mergeCell ref="AN1878:AO1879"/>
    <mergeCell ref="AP1878:AQ1879"/>
    <mergeCell ref="AR1878:AS1879"/>
    <mergeCell ref="AT1878:AU1879"/>
    <mergeCell ref="AV1878:AW1879"/>
    <mergeCell ref="AX1878:AY1879"/>
    <mergeCell ref="AZ1878:BA1879"/>
    <mergeCell ref="BB1878:BC1879"/>
    <mergeCell ref="BD1878:BE1879"/>
    <mergeCell ref="BF1878:BG1879"/>
    <mergeCell ref="BH1878:BI1879"/>
    <mergeCell ref="BJ1878:BK1879"/>
    <mergeCell ref="AN1882:AO1883"/>
    <mergeCell ref="AP1882:AQ1883"/>
    <mergeCell ref="AR1882:AS1883"/>
    <mergeCell ref="AT1882:AU1883"/>
    <mergeCell ref="AV1882:AW1883"/>
    <mergeCell ref="AX1882:AY1883"/>
    <mergeCell ref="AZ1882:BA1883"/>
    <mergeCell ref="BB1882:BC1883"/>
    <mergeCell ref="BD1882:BE1883"/>
    <mergeCell ref="BF1882:BG1883"/>
    <mergeCell ref="BH1882:BI1883"/>
    <mergeCell ref="BJ1882:BK1883"/>
    <mergeCell ref="V1880:W1881"/>
    <mergeCell ref="V1878:W1879"/>
    <mergeCell ref="BL1898:BM1898"/>
    <mergeCell ref="F1897:F1898"/>
    <mergeCell ref="B1885:C1885"/>
    <mergeCell ref="Y1885:AA1885"/>
    <mergeCell ref="AB1885:AE1885"/>
    <mergeCell ref="Y1887:AA1887"/>
    <mergeCell ref="AB1887:AE1887"/>
    <mergeCell ref="AF1885:AH1885"/>
    <mergeCell ref="AJ1885:AL1885"/>
    <mergeCell ref="AU1885:AW1885"/>
    <mergeCell ref="BB1885:BF1885"/>
    <mergeCell ref="AF1887:AH1887"/>
    <mergeCell ref="AJ1887:AL1887"/>
    <mergeCell ref="AM1887:AP1887"/>
    <mergeCell ref="AQ1887:AS1887"/>
    <mergeCell ref="BG1885:BI1885"/>
    <mergeCell ref="BK1885:BM1885"/>
    <mergeCell ref="AU1887:AW1887"/>
    <mergeCell ref="BB1887:BF1887"/>
    <mergeCell ref="BG1887:BI1887"/>
    <mergeCell ref="BK1887:BM1887"/>
    <mergeCell ref="B1887:C1887"/>
    <mergeCell ref="B1880:C1881"/>
    <mergeCell ref="D1880:E1881"/>
    <mergeCell ref="H1880:I1881"/>
    <mergeCell ref="J1880:K1881"/>
    <mergeCell ref="L1880:M1881"/>
    <mergeCell ref="N1880:O1881"/>
    <mergeCell ref="P1880:Q1881"/>
    <mergeCell ref="R1880:S1881"/>
    <mergeCell ref="T1880:U1881"/>
    <mergeCell ref="X1880:Y1881"/>
    <mergeCell ref="Z1880:AA1881"/>
    <mergeCell ref="AB1880:AC1881"/>
    <mergeCell ref="AD1880:AE1881"/>
    <mergeCell ref="AF1880:AG1881"/>
    <mergeCell ref="AH1880:AI1881"/>
    <mergeCell ref="AJ1880:AK1881"/>
    <mergeCell ref="AL1880:AM1881"/>
    <mergeCell ref="AN1880:AO1881"/>
    <mergeCell ref="AP1880:AQ1881"/>
    <mergeCell ref="AR1880:AS1881"/>
    <mergeCell ref="AT1880:AU1881"/>
    <mergeCell ref="AV1880:AW1881"/>
    <mergeCell ref="AX1880:AY1881"/>
    <mergeCell ref="AZ1880:BA1881"/>
    <mergeCell ref="BB1880:BC1881"/>
    <mergeCell ref="BD1880:BE1881"/>
    <mergeCell ref="BF1880:BG1881"/>
    <mergeCell ref="BH1880:BI1881"/>
    <mergeCell ref="BJ1880:BK1881"/>
    <mergeCell ref="BL1880:BM1881"/>
    <mergeCell ref="B1882:C1882"/>
    <mergeCell ref="D1882:E1883"/>
    <mergeCell ref="H1882:I1883"/>
    <mergeCell ref="J1882:K1883"/>
    <mergeCell ref="L1882:M1883"/>
    <mergeCell ref="N1882:O1883"/>
    <mergeCell ref="X1882:Y1883"/>
    <mergeCell ref="Z1882:AA1883"/>
    <mergeCell ref="AB1882:AC1883"/>
    <mergeCell ref="AD1882:AE1883"/>
    <mergeCell ref="AF1882:AG1883"/>
    <mergeCell ref="AH1882:AI1883"/>
    <mergeCell ref="AF1899:AG1900"/>
    <mergeCell ref="AH1899:AI1900"/>
    <mergeCell ref="BD1899:BE1900"/>
    <mergeCell ref="AJ1899:AK1900"/>
    <mergeCell ref="AL1899:AM1900"/>
    <mergeCell ref="AN1899:AO1900"/>
    <mergeCell ref="AP1899:AQ1900"/>
    <mergeCell ref="AR1899:AS1900"/>
    <mergeCell ref="AT1899:AU1900"/>
    <mergeCell ref="BH1899:BI1900"/>
    <mergeCell ref="BJ1899:BK1900"/>
    <mergeCell ref="BL1899:BM1900"/>
    <mergeCell ref="BN1899:BP1900"/>
    <mergeCell ref="AV1899:AW1900"/>
    <mergeCell ref="AX1899:AY1900"/>
    <mergeCell ref="AZ1899:BA1900"/>
    <mergeCell ref="BB1899:BC1900"/>
    <mergeCell ref="BF1899:BG1900"/>
    <mergeCell ref="C1894:D1894"/>
    <mergeCell ref="E1894:AE1894"/>
    <mergeCell ref="AG1894:AJ1894"/>
    <mergeCell ref="AK1894:BB1894"/>
    <mergeCell ref="BC1894:BE1894"/>
    <mergeCell ref="BF1894:BO1894"/>
    <mergeCell ref="N1898:O1898"/>
    <mergeCell ref="P1898:Q1898"/>
    <mergeCell ref="AG1892:AM1892"/>
    <mergeCell ref="AN1892:BO1892"/>
    <mergeCell ref="AP1897:AU1897"/>
    <mergeCell ref="AV1897:BA1897"/>
    <mergeCell ref="AZ1898:BA1898"/>
    <mergeCell ref="BB1897:BG1897"/>
    <mergeCell ref="B1897:B1898"/>
    <mergeCell ref="C1897:D1898"/>
    <mergeCell ref="H1897:I1898"/>
    <mergeCell ref="J1897:O1897"/>
    <mergeCell ref="P1897:U1897"/>
    <mergeCell ref="X1897:Y1898"/>
    <mergeCell ref="J1898:K1898"/>
    <mergeCell ref="R1898:S1898"/>
    <mergeCell ref="T1898:U1898"/>
    <mergeCell ref="L1898:M1898"/>
    <mergeCell ref="BH1897:BM1897"/>
    <mergeCell ref="BN1897:BP1898"/>
    <mergeCell ref="AJ1898:AK1898"/>
    <mergeCell ref="AL1898:AM1898"/>
    <mergeCell ref="AN1898:AO1898"/>
    <mergeCell ref="AP1898:AQ1898"/>
    <mergeCell ref="AT1898:AU1898"/>
    <mergeCell ref="AV1898:AW1898"/>
    <mergeCell ref="AX1898:AY1898"/>
    <mergeCell ref="BB1898:BC1898"/>
    <mergeCell ref="AD1898:AE1898"/>
    <mergeCell ref="AF1898:AG1898"/>
    <mergeCell ref="AH1898:AI1898"/>
    <mergeCell ref="AR1898:AS1898"/>
    <mergeCell ref="Z1897:AA1898"/>
    <mergeCell ref="AB1897:AC1898"/>
    <mergeCell ref="AD1897:AI1897"/>
    <mergeCell ref="AJ1897:AO1897"/>
    <mergeCell ref="BD1898:BE1898"/>
    <mergeCell ref="BF1898:BG1898"/>
    <mergeCell ref="BH1898:BI1898"/>
    <mergeCell ref="BJ1898:BK1898"/>
    <mergeCell ref="B1903:B1904"/>
    <mergeCell ref="C1903:D1903"/>
    <mergeCell ref="E1903:E1904"/>
    <mergeCell ref="F1903:F1904"/>
    <mergeCell ref="H1903:I1904"/>
    <mergeCell ref="J1903:K1904"/>
    <mergeCell ref="AN1903:AO1904"/>
    <mergeCell ref="AP1903:AQ1904"/>
    <mergeCell ref="L1903:M1904"/>
    <mergeCell ref="N1903:O1904"/>
    <mergeCell ref="P1903:Q1904"/>
    <mergeCell ref="R1903:S1904"/>
    <mergeCell ref="T1903:U1904"/>
    <mergeCell ref="X1903:Y1904"/>
    <mergeCell ref="BH1903:BI1904"/>
    <mergeCell ref="BJ1903:BK1904"/>
    <mergeCell ref="BL1903:BM1904"/>
    <mergeCell ref="BN1903:BP1904"/>
    <mergeCell ref="Z1903:AA1904"/>
    <mergeCell ref="AB1903:AC1904"/>
    <mergeCell ref="AD1903:AE1904"/>
    <mergeCell ref="AF1903:AG1904"/>
    <mergeCell ref="AH1903:AI1904"/>
    <mergeCell ref="BD1903:BE1904"/>
    <mergeCell ref="C1904:D1904"/>
    <mergeCell ref="AV1903:AW1904"/>
    <mergeCell ref="AX1903:AY1904"/>
    <mergeCell ref="AZ1903:BA1904"/>
    <mergeCell ref="BB1903:BC1904"/>
    <mergeCell ref="BF1903:BG1904"/>
    <mergeCell ref="AR1903:AS1904"/>
    <mergeCell ref="AT1903:AU1904"/>
    <mergeCell ref="AJ1903:AK1904"/>
    <mergeCell ref="AL1903:AM1904"/>
    <mergeCell ref="B1905:B1906"/>
    <mergeCell ref="C1905:D1905"/>
    <mergeCell ref="E1905:E1906"/>
    <mergeCell ref="F1905:F1906"/>
    <mergeCell ref="H1905:I1906"/>
    <mergeCell ref="J1905:K1906"/>
    <mergeCell ref="L1905:M1906"/>
    <mergeCell ref="N1905:O1906"/>
    <mergeCell ref="P1905:Q1906"/>
    <mergeCell ref="R1905:S1906"/>
    <mergeCell ref="T1905:U1906"/>
    <mergeCell ref="X1905:Y1906"/>
    <mergeCell ref="Z1905:AA1906"/>
    <mergeCell ref="AB1905:AC1906"/>
    <mergeCell ref="AD1905:AE1906"/>
    <mergeCell ref="AF1905:AG1906"/>
    <mergeCell ref="AH1905:AI1906"/>
    <mergeCell ref="AJ1905:AK1906"/>
    <mergeCell ref="AL1905:AM1906"/>
    <mergeCell ref="AN1905:AO1906"/>
    <mergeCell ref="AP1905:AQ1906"/>
    <mergeCell ref="AR1905:AS1906"/>
    <mergeCell ref="AT1905:AU1906"/>
    <mergeCell ref="AV1905:AW1906"/>
    <mergeCell ref="AX1905:AY1906"/>
    <mergeCell ref="AZ1905:BA1906"/>
    <mergeCell ref="BB1905:BC1906"/>
    <mergeCell ref="BD1905:BE1906"/>
    <mergeCell ref="BF1905:BG1906"/>
    <mergeCell ref="BH1905:BI1906"/>
    <mergeCell ref="BJ1905:BK1906"/>
    <mergeCell ref="BL1905:BM1906"/>
    <mergeCell ref="BN1905:BP1906"/>
    <mergeCell ref="C1906:D1906"/>
    <mergeCell ref="B1907:B1908"/>
    <mergeCell ref="C1907:D1907"/>
    <mergeCell ref="E1907:E1908"/>
    <mergeCell ref="F1907:F1908"/>
    <mergeCell ref="H1907:I1908"/>
    <mergeCell ref="J1907:K1908"/>
    <mergeCell ref="AN1907:AO1908"/>
    <mergeCell ref="AP1907:AQ1908"/>
    <mergeCell ref="L1907:M1908"/>
    <mergeCell ref="N1907:O1908"/>
    <mergeCell ref="P1907:Q1908"/>
    <mergeCell ref="R1907:S1908"/>
    <mergeCell ref="T1907:U1908"/>
    <mergeCell ref="X1907:Y1908"/>
    <mergeCell ref="BH1907:BI1908"/>
    <mergeCell ref="BJ1907:BK1908"/>
    <mergeCell ref="BL1907:BM1908"/>
    <mergeCell ref="BN1907:BP1908"/>
    <mergeCell ref="Z1907:AA1908"/>
    <mergeCell ref="AB1907:AC1908"/>
    <mergeCell ref="AD1907:AE1908"/>
    <mergeCell ref="AF1907:AG1908"/>
    <mergeCell ref="AH1907:AI1908"/>
    <mergeCell ref="BD1907:BE1908"/>
    <mergeCell ref="C1908:D1908"/>
    <mergeCell ref="AV1907:AW1908"/>
    <mergeCell ref="AX1907:AY1908"/>
    <mergeCell ref="AZ1907:BA1908"/>
    <mergeCell ref="BB1907:BC1908"/>
    <mergeCell ref="BF1907:BG1908"/>
    <mergeCell ref="AR1907:AS1908"/>
    <mergeCell ref="AT1907:AU1908"/>
    <mergeCell ref="AJ1907:AK1908"/>
    <mergeCell ref="AL1907:AM1908"/>
    <mergeCell ref="B1909:B1910"/>
    <mergeCell ref="C1909:D1909"/>
    <mergeCell ref="E1909:E1910"/>
    <mergeCell ref="F1909:F1910"/>
    <mergeCell ref="H1909:I1910"/>
    <mergeCell ref="J1909:K1910"/>
    <mergeCell ref="L1909:M1910"/>
    <mergeCell ref="N1909:O1910"/>
    <mergeCell ref="P1909:Q1910"/>
    <mergeCell ref="R1909:S1910"/>
    <mergeCell ref="T1909:U1910"/>
    <mergeCell ref="X1909:Y1910"/>
    <mergeCell ref="Z1909:AA1910"/>
    <mergeCell ref="AB1909:AC1910"/>
    <mergeCell ref="AD1909:AE1910"/>
    <mergeCell ref="AF1909:AG1910"/>
    <mergeCell ref="AH1909:AI1910"/>
    <mergeCell ref="AJ1909:AK1910"/>
    <mergeCell ref="AL1909:AM1910"/>
    <mergeCell ref="AN1909:AO1910"/>
    <mergeCell ref="AP1909:AQ1910"/>
    <mergeCell ref="AR1909:AS1910"/>
    <mergeCell ref="AT1909:AU1910"/>
    <mergeCell ref="AV1909:AW1910"/>
    <mergeCell ref="AX1909:AY1910"/>
    <mergeCell ref="AZ1909:BA1910"/>
    <mergeCell ref="BB1909:BC1910"/>
    <mergeCell ref="BD1909:BE1910"/>
    <mergeCell ref="BF1909:BG1910"/>
    <mergeCell ref="BH1909:BI1910"/>
    <mergeCell ref="BJ1909:BK1910"/>
    <mergeCell ref="BL1909:BM1910"/>
    <mergeCell ref="BN1909:BP1910"/>
    <mergeCell ref="C1910:D1910"/>
    <mergeCell ref="B1911:B1912"/>
    <mergeCell ref="C1911:D1911"/>
    <mergeCell ref="E1911:E1912"/>
    <mergeCell ref="F1911:F1912"/>
    <mergeCell ref="H1911:I1912"/>
    <mergeCell ref="J1911:K1912"/>
    <mergeCell ref="AN1911:AO1912"/>
    <mergeCell ref="AP1911:AQ1912"/>
    <mergeCell ref="L1911:M1912"/>
    <mergeCell ref="N1911:O1912"/>
    <mergeCell ref="P1911:Q1912"/>
    <mergeCell ref="R1911:S1912"/>
    <mergeCell ref="T1911:U1912"/>
    <mergeCell ref="X1911:Y1912"/>
    <mergeCell ref="BH1911:BI1912"/>
    <mergeCell ref="BJ1911:BK1912"/>
    <mergeCell ref="BL1911:BM1912"/>
    <mergeCell ref="BN1911:BP1912"/>
    <mergeCell ref="Z1911:AA1912"/>
    <mergeCell ref="AB1911:AC1912"/>
    <mergeCell ref="AD1911:AE1912"/>
    <mergeCell ref="AF1911:AG1912"/>
    <mergeCell ref="AH1911:AI1912"/>
    <mergeCell ref="BD1911:BE1912"/>
    <mergeCell ref="C1912:D1912"/>
    <mergeCell ref="AV1911:AW1912"/>
    <mergeCell ref="AX1911:AY1912"/>
    <mergeCell ref="AZ1911:BA1912"/>
    <mergeCell ref="BB1911:BC1912"/>
    <mergeCell ref="BF1911:BG1912"/>
    <mergeCell ref="AR1911:AS1912"/>
    <mergeCell ref="AT1911:AU1912"/>
    <mergeCell ref="AJ1911:AK1912"/>
    <mergeCell ref="AL1911:AM1912"/>
    <mergeCell ref="B1913:B1914"/>
    <mergeCell ref="C1913:D1913"/>
    <mergeCell ref="E1913:E1914"/>
    <mergeCell ref="F1913:F1914"/>
    <mergeCell ref="H1913:I1914"/>
    <mergeCell ref="J1913:K1914"/>
    <mergeCell ref="L1913:M1914"/>
    <mergeCell ref="N1913:O1914"/>
    <mergeCell ref="P1913:Q1914"/>
    <mergeCell ref="R1913:S1914"/>
    <mergeCell ref="T1913:U1914"/>
    <mergeCell ref="X1913:Y1914"/>
    <mergeCell ref="Z1913:AA1914"/>
    <mergeCell ref="AB1913:AC1914"/>
    <mergeCell ref="AD1913:AE1914"/>
    <mergeCell ref="AF1913:AG1914"/>
    <mergeCell ref="AH1913:AI1914"/>
    <mergeCell ref="AJ1913:AK1914"/>
    <mergeCell ref="AL1913:AM1914"/>
    <mergeCell ref="AN1913:AO1914"/>
    <mergeCell ref="AP1913:AQ1914"/>
    <mergeCell ref="AR1913:AS1914"/>
    <mergeCell ref="AT1913:AU1914"/>
    <mergeCell ref="AV1913:AW1914"/>
    <mergeCell ref="AX1913:AY1914"/>
    <mergeCell ref="AZ1913:BA1914"/>
    <mergeCell ref="BB1913:BC1914"/>
    <mergeCell ref="BD1913:BE1914"/>
    <mergeCell ref="BF1913:BG1914"/>
    <mergeCell ref="BH1913:BI1914"/>
    <mergeCell ref="BJ1913:BK1914"/>
    <mergeCell ref="BL1913:BM1914"/>
    <mergeCell ref="BN1913:BP1914"/>
    <mergeCell ref="C1914:D1914"/>
    <mergeCell ref="B1915:B1916"/>
    <mergeCell ref="C1915:D1915"/>
    <mergeCell ref="E1915:E1916"/>
    <mergeCell ref="F1915:F1916"/>
    <mergeCell ref="H1915:I1916"/>
    <mergeCell ref="J1915:K1916"/>
    <mergeCell ref="AN1915:AO1916"/>
    <mergeCell ref="AP1915:AQ1916"/>
    <mergeCell ref="L1915:M1916"/>
    <mergeCell ref="N1915:O1916"/>
    <mergeCell ref="P1915:Q1916"/>
    <mergeCell ref="R1915:S1916"/>
    <mergeCell ref="T1915:U1916"/>
    <mergeCell ref="X1915:Y1916"/>
    <mergeCell ref="BH1915:BI1916"/>
    <mergeCell ref="BJ1915:BK1916"/>
    <mergeCell ref="BL1915:BM1916"/>
    <mergeCell ref="BN1915:BP1916"/>
    <mergeCell ref="Z1915:AA1916"/>
    <mergeCell ref="AB1915:AC1916"/>
    <mergeCell ref="AD1915:AE1916"/>
    <mergeCell ref="AF1915:AG1916"/>
    <mergeCell ref="AH1915:AI1916"/>
    <mergeCell ref="BD1915:BE1916"/>
    <mergeCell ref="C1916:D1916"/>
    <mergeCell ref="AV1915:AW1916"/>
    <mergeCell ref="AX1915:AY1916"/>
    <mergeCell ref="AZ1915:BA1916"/>
    <mergeCell ref="BB1915:BC1916"/>
    <mergeCell ref="BF1915:BG1916"/>
    <mergeCell ref="AR1915:AS1916"/>
    <mergeCell ref="AT1915:AU1916"/>
    <mergeCell ref="AJ1915:AK1916"/>
    <mergeCell ref="AL1915:AM1916"/>
    <mergeCell ref="G1915:G1916"/>
    <mergeCell ref="AN1919:AO1920"/>
    <mergeCell ref="AP1919:AQ1920"/>
    <mergeCell ref="L1919:M1920"/>
    <mergeCell ref="N1919:O1920"/>
    <mergeCell ref="P1919:Q1920"/>
    <mergeCell ref="R1919:S1920"/>
    <mergeCell ref="T1919:U1920"/>
    <mergeCell ref="X1919:Y1920"/>
    <mergeCell ref="BH1919:BI1920"/>
    <mergeCell ref="BJ1919:BK1920"/>
    <mergeCell ref="BL1919:BM1920"/>
    <mergeCell ref="BN1919:BP1920"/>
    <mergeCell ref="Z1919:AA1920"/>
    <mergeCell ref="AB1919:AC1920"/>
    <mergeCell ref="AD1919:AE1920"/>
    <mergeCell ref="AF1919:AG1920"/>
    <mergeCell ref="AH1919:AI1920"/>
    <mergeCell ref="BD1919:BE1920"/>
    <mergeCell ref="C1920:D1920"/>
    <mergeCell ref="AV1919:AW1920"/>
    <mergeCell ref="AX1919:AY1920"/>
    <mergeCell ref="AZ1919:BA1920"/>
    <mergeCell ref="BB1919:BC1920"/>
    <mergeCell ref="BF1919:BG1920"/>
    <mergeCell ref="AR1919:AS1920"/>
    <mergeCell ref="AT1919:AU1920"/>
    <mergeCell ref="AJ1919:AK1920"/>
    <mergeCell ref="AL1919:AM1920"/>
    <mergeCell ref="G1919:G1920"/>
    <mergeCell ref="B1917:B1918"/>
    <mergeCell ref="C1917:D1917"/>
    <mergeCell ref="E1917:E1918"/>
    <mergeCell ref="F1917:F1918"/>
    <mergeCell ref="H1917:I1918"/>
    <mergeCell ref="J1917:K1918"/>
    <mergeCell ref="L1917:M1918"/>
    <mergeCell ref="N1917:O1918"/>
    <mergeCell ref="P1917:Q1918"/>
    <mergeCell ref="R1917:S1918"/>
    <mergeCell ref="T1917:U1918"/>
    <mergeCell ref="X1917:Y1918"/>
    <mergeCell ref="Z1917:AA1918"/>
    <mergeCell ref="AB1917:AC1918"/>
    <mergeCell ref="AD1917:AE1918"/>
    <mergeCell ref="AF1917:AG1918"/>
    <mergeCell ref="AH1917:AI1918"/>
    <mergeCell ref="AJ1917:AK1918"/>
    <mergeCell ref="AL1917:AM1918"/>
    <mergeCell ref="AN1917:AO1918"/>
    <mergeCell ref="AP1917:AQ1918"/>
    <mergeCell ref="AR1917:AS1918"/>
    <mergeCell ref="AT1917:AU1918"/>
    <mergeCell ref="AV1917:AW1918"/>
    <mergeCell ref="AX1917:AY1918"/>
    <mergeCell ref="AZ1917:BA1918"/>
    <mergeCell ref="BB1917:BC1918"/>
    <mergeCell ref="BD1917:BE1918"/>
    <mergeCell ref="BF1917:BG1918"/>
    <mergeCell ref="BH1917:BI1918"/>
    <mergeCell ref="BJ1917:BK1918"/>
    <mergeCell ref="BL1917:BM1918"/>
    <mergeCell ref="BN1917:BP1918"/>
    <mergeCell ref="C1918:D1918"/>
    <mergeCell ref="G1917:G1918"/>
    <mergeCell ref="AN1923:AO1924"/>
    <mergeCell ref="AP1923:AQ1924"/>
    <mergeCell ref="L1923:M1924"/>
    <mergeCell ref="N1923:O1924"/>
    <mergeCell ref="P1923:Q1924"/>
    <mergeCell ref="R1923:S1924"/>
    <mergeCell ref="T1923:U1924"/>
    <mergeCell ref="X1923:Y1924"/>
    <mergeCell ref="BH1923:BI1924"/>
    <mergeCell ref="BJ1923:BK1924"/>
    <mergeCell ref="BL1923:BM1924"/>
    <mergeCell ref="BN1923:BP1924"/>
    <mergeCell ref="Z1923:AA1924"/>
    <mergeCell ref="AB1923:AC1924"/>
    <mergeCell ref="AD1923:AE1924"/>
    <mergeCell ref="AF1923:AG1924"/>
    <mergeCell ref="AH1923:AI1924"/>
    <mergeCell ref="BD1923:BE1924"/>
    <mergeCell ref="C1924:D1924"/>
    <mergeCell ref="AV1923:AW1924"/>
    <mergeCell ref="AX1923:AY1924"/>
    <mergeCell ref="AZ1923:BA1924"/>
    <mergeCell ref="BB1923:BC1924"/>
    <mergeCell ref="BF1923:BG1924"/>
    <mergeCell ref="AR1923:AS1924"/>
    <mergeCell ref="AT1923:AU1924"/>
    <mergeCell ref="AJ1923:AK1924"/>
    <mergeCell ref="AL1923:AM1924"/>
    <mergeCell ref="G1923:G1924"/>
    <mergeCell ref="B1921:B1922"/>
    <mergeCell ref="C1921:D1921"/>
    <mergeCell ref="E1921:E1922"/>
    <mergeCell ref="F1921:F1922"/>
    <mergeCell ref="H1921:I1922"/>
    <mergeCell ref="J1921:K1922"/>
    <mergeCell ref="L1921:M1922"/>
    <mergeCell ref="N1921:O1922"/>
    <mergeCell ref="P1921:Q1922"/>
    <mergeCell ref="R1921:S1922"/>
    <mergeCell ref="T1921:U1922"/>
    <mergeCell ref="X1921:Y1922"/>
    <mergeCell ref="Z1921:AA1922"/>
    <mergeCell ref="AB1921:AC1922"/>
    <mergeCell ref="AD1921:AE1922"/>
    <mergeCell ref="AF1921:AG1922"/>
    <mergeCell ref="AH1921:AI1922"/>
    <mergeCell ref="AJ1921:AK1922"/>
    <mergeCell ref="AL1921:AM1922"/>
    <mergeCell ref="AN1921:AO1922"/>
    <mergeCell ref="AP1921:AQ1922"/>
    <mergeCell ref="AR1921:AS1922"/>
    <mergeCell ref="AT1921:AU1922"/>
    <mergeCell ref="AV1921:AW1922"/>
    <mergeCell ref="AX1921:AY1922"/>
    <mergeCell ref="AZ1921:BA1922"/>
    <mergeCell ref="BB1921:BC1922"/>
    <mergeCell ref="BD1921:BE1922"/>
    <mergeCell ref="BF1921:BG1922"/>
    <mergeCell ref="BH1921:BI1922"/>
    <mergeCell ref="BJ1921:BK1922"/>
    <mergeCell ref="BL1921:BM1922"/>
    <mergeCell ref="BN1921:BP1922"/>
    <mergeCell ref="C1922:D1922"/>
    <mergeCell ref="G1921:G1922"/>
    <mergeCell ref="AN1927:AO1928"/>
    <mergeCell ref="AP1927:AQ1928"/>
    <mergeCell ref="L1927:M1928"/>
    <mergeCell ref="N1927:O1928"/>
    <mergeCell ref="P1927:Q1928"/>
    <mergeCell ref="R1927:S1928"/>
    <mergeCell ref="T1927:U1928"/>
    <mergeCell ref="X1927:Y1928"/>
    <mergeCell ref="BH1927:BI1928"/>
    <mergeCell ref="BJ1927:BK1928"/>
    <mergeCell ref="BL1927:BM1928"/>
    <mergeCell ref="BN1927:BP1928"/>
    <mergeCell ref="Z1927:AA1928"/>
    <mergeCell ref="AB1927:AC1928"/>
    <mergeCell ref="AD1927:AE1928"/>
    <mergeCell ref="AF1927:AG1928"/>
    <mergeCell ref="AH1927:AI1928"/>
    <mergeCell ref="BD1927:BE1928"/>
    <mergeCell ref="C1928:D1928"/>
    <mergeCell ref="AV1927:AW1928"/>
    <mergeCell ref="AX1927:AY1928"/>
    <mergeCell ref="AZ1927:BA1928"/>
    <mergeCell ref="BB1927:BC1928"/>
    <mergeCell ref="BF1927:BG1928"/>
    <mergeCell ref="AR1927:AS1928"/>
    <mergeCell ref="AT1927:AU1928"/>
    <mergeCell ref="AJ1927:AK1928"/>
    <mergeCell ref="AL1927:AM1928"/>
    <mergeCell ref="G1927:G1928"/>
    <mergeCell ref="B1925:B1926"/>
    <mergeCell ref="C1925:D1925"/>
    <mergeCell ref="E1925:E1926"/>
    <mergeCell ref="F1925:F1926"/>
    <mergeCell ref="H1925:I1926"/>
    <mergeCell ref="J1925:K1926"/>
    <mergeCell ref="L1925:M1926"/>
    <mergeCell ref="N1925:O1926"/>
    <mergeCell ref="P1925:Q1926"/>
    <mergeCell ref="R1925:S1926"/>
    <mergeCell ref="T1925:U1926"/>
    <mergeCell ref="X1925:Y1926"/>
    <mergeCell ref="Z1925:AA1926"/>
    <mergeCell ref="AB1925:AC1926"/>
    <mergeCell ref="AD1925:AE1926"/>
    <mergeCell ref="AF1925:AG1926"/>
    <mergeCell ref="AH1925:AI1926"/>
    <mergeCell ref="AJ1925:AK1926"/>
    <mergeCell ref="AL1925:AM1926"/>
    <mergeCell ref="AN1925:AO1926"/>
    <mergeCell ref="AP1925:AQ1926"/>
    <mergeCell ref="AR1925:AS1926"/>
    <mergeCell ref="AT1925:AU1926"/>
    <mergeCell ref="AV1925:AW1926"/>
    <mergeCell ref="AX1925:AY1926"/>
    <mergeCell ref="AZ1925:BA1926"/>
    <mergeCell ref="BB1925:BC1926"/>
    <mergeCell ref="BD1925:BE1926"/>
    <mergeCell ref="BF1925:BG1926"/>
    <mergeCell ref="BH1925:BI1926"/>
    <mergeCell ref="BJ1925:BK1926"/>
    <mergeCell ref="BL1925:BM1926"/>
    <mergeCell ref="BN1925:BP1926"/>
    <mergeCell ref="C1926:D1926"/>
    <mergeCell ref="G1925:G1926"/>
    <mergeCell ref="AN1931:AO1932"/>
    <mergeCell ref="AP1931:AQ1932"/>
    <mergeCell ref="L1931:M1932"/>
    <mergeCell ref="N1931:O1932"/>
    <mergeCell ref="P1931:Q1932"/>
    <mergeCell ref="R1931:S1932"/>
    <mergeCell ref="T1931:U1932"/>
    <mergeCell ref="X1931:Y1932"/>
    <mergeCell ref="BH1931:BI1932"/>
    <mergeCell ref="BJ1931:BK1932"/>
    <mergeCell ref="BL1931:BM1932"/>
    <mergeCell ref="BN1931:BP1932"/>
    <mergeCell ref="Z1931:AA1932"/>
    <mergeCell ref="AB1931:AC1932"/>
    <mergeCell ref="AD1931:AE1932"/>
    <mergeCell ref="AF1931:AG1932"/>
    <mergeCell ref="AH1931:AI1932"/>
    <mergeCell ref="BD1931:BE1932"/>
    <mergeCell ref="C1932:D1932"/>
    <mergeCell ref="AV1931:AW1932"/>
    <mergeCell ref="AX1931:AY1932"/>
    <mergeCell ref="AZ1931:BA1932"/>
    <mergeCell ref="BB1931:BC1932"/>
    <mergeCell ref="BF1931:BG1932"/>
    <mergeCell ref="AR1931:AS1932"/>
    <mergeCell ref="AT1931:AU1932"/>
    <mergeCell ref="AJ1931:AK1932"/>
    <mergeCell ref="AL1931:AM1932"/>
    <mergeCell ref="G1931:G1932"/>
    <mergeCell ref="B1929:B1930"/>
    <mergeCell ref="C1929:D1929"/>
    <mergeCell ref="E1929:E1930"/>
    <mergeCell ref="F1929:F1930"/>
    <mergeCell ref="H1929:I1930"/>
    <mergeCell ref="J1929:K1930"/>
    <mergeCell ref="L1929:M1930"/>
    <mergeCell ref="N1929:O1930"/>
    <mergeCell ref="P1929:Q1930"/>
    <mergeCell ref="R1929:S1930"/>
    <mergeCell ref="T1929:U1930"/>
    <mergeCell ref="X1929:Y1930"/>
    <mergeCell ref="Z1929:AA1930"/>
    <mergeCell ref="AB1929:AC1930"/>
    <mergeCell ref="AD1929:AE1930"/>
    <mergeCell ref="AF1929:AG1930"/>
    <mergeCell ref="AH1929:AI1930"/>
    <mergeCell ref="AJ1929:AK1930"/>
    <mergeCell ref="AL1929:AM1930"/>
    <mergeCell ref="AN1929:AO1930"/>
    <mergeCell ref="AP1929:AQ1930"/>
    <mergeCell ref="AR1929:AS1930"/>
    <mergeCell ref="AT1929:AU1930"/>
    <mergeCell ref="AV1929:AW1930"/>
    <mergeCell ref="AX1929:AY1930"/>
    <mergeCell ref="AZ1929:BA1930"/>
    <mergeCell ref="BB1929:BC1930"/>
    <mergeCell ref="BD1929:BE1930"/>
    <mergeCell ref="BF1929:BG1930"/>
    <mergeCell ref="BH1929:BI1930"/>
    <mergeCell ref="BJ1929:BK1930"/>
    <mergeCell ref="BL1929:BM1930"/>
    <mergeCell ref="BN1929:BP1930"/>
    <mergeCell ref="C1930:D1930"/>
    <mergeCell ref="G1929:G1930"/>
    <mergeCell ref="AP1937:AQ1938"/>
    <mergeCell ref="AR1937:AS1938"/>
    <mergeCell ref="AT1937:AU1938"/>
    <mergeCell ref="AV1937:AW1938"/>
    <mergeCell ref="AX1937:AY1938"/>
    <mergeCell ref="AZ1937:BA1938"/>
    <mergeCell ref="BB1937:BC1938"/>
    <mergeCell ref="BD1937:BE1938"/>
    <mergeCell ref="BF1937:BG1938"/>
    <mergeCell ref="BH1937:BI1938"/>
    <mergeCell ref="BJ1937:BK1938"/>
    <mergeCell ref="BH1933:BI1934"/>
    <mergeCell ref="BJ1933:BK1934"/>
    <mergeCell ref="J1935:K1936"/>
    <mergeCell ref="AN1935:AO1936"/>
    <mergeCell ref="AP1935:AQ1936"/>
    <mergeCell ref="L1935:M1936"/>
    <mergeCell ref="N1935:O1936"/>
    <mergeCell ref="P1935:Q1936"/>
    <mergeCell ref="R1935:S1936"/>
    <mergeCell ref="T1935:U1936"/>
    <mergeCell ref="X1935:Y1936"/>
    <mergeCell ref="BJ1935:BK1936"/>
    <mergeCell ref="C1938:D1938"/>
    <mergeCell ref="G1937:G1938"/>
    <mergeCell ref="BH1935:BI1936"/>
    <mergeCell ref="AR1933:AS1934"/>
    <mergeCell ref="AT1933:AU1934"/>
    <mergeCell ref="AV1933:AW1934"/>
    <mergeCell ref="AX1933:AY1934"/>
    <mergeCell ref="AZ1933:BA1934"/>
    <mergeCell ref="BB1933:BC1934"/>
    <mergeCell ref="BD1933:BE1934"/>
    <mergeCell ref="BF1933:BG1934"/>
    <mergeCell ref="AF1944:AH1944"/>
    <mergeCell ref="AJ1944:AL1944"/>
    <mergeCell ref="AM1944:AP1944"/>
    <mergeCell ref="AQ1944:AS1944"/>
    <mergeCell ref="B1946:C1946"/>
    <mergeCell ref="AU1944:AW1944"/>
    <mergeCell ref="BB1944:BF1944"/>
    <mergeCell ref="BG1944:BI1944"/>
    <mergeCell ref="BK1944:BM1944"/>
    <mergeCell ref="AU1946:AW1946"/>
    <mergeCell ref="BB1946:BF1946"/>
    <mergeCell ref="BG1946:BI1946"/>
    <mergeCell ref="BK1946:BM1946"/>
    <mergeCell ref="Y1946:AA1946"/>
    <mergeCell ref="AB1946:AE1946"/>
    <mergeCell ref="AF1946:AH1946"/>
    <mergeCell ref="AJ1946:AL1946"/>
    <mergeCell ref="B1939:C1940"/>
    <mergeCell ref="D1939:E1940"/>
    <mergeCell ref="H1939:I1940"/>
    <mergeCell ref="J1939:K1940"/>
    <mergeCell ref="L1939:M1940"/>
    <mergeCell ref="N1939:O1940"/>
    <mergeCell ref="P1939:Q1940"/>
    <mergeCell ref="R1939:S1940"/>
    <mergeCell ref="T1939:U1940"/>
    <mergeCell ref="X1939:Y1940"/>
    <mergeCell ref="B1958:B1959"/>
    <mergeCell ref="C1958:D1958"/>
    <mergeCell ref="E1958:E1959"/>
    <mergeCell ref="F1958:F1959"/>
    <mergeCell ref="H1958:I1959"/>
    <mergeCell ref="J1958:K1959"/>
    <mergeCell ref="C1959:D1959"/>
    <mergeCell ref="L1958:M1959"/>
    <mergeCell ref="N1958:O1959"/>
    <mergeCell ref="P1958:Q1959"/>
    <mergeCell ref="R1958:S1959"/>
    <mergeCell ref="T1958:U1959"/>
    <mergeCell ref="X1958:Y1959"/>
    <mergeCell ref="Z1958:AA1959"/>
    <mergeCell ref="AB1958:AC1959"/>
    <mergeCell ref="AD1958:AE1959"/>
    <mergeCell ref="AF1958:AG1959"/>
    <mergeCell ref="AH1958:AI1959"/>
    <mergeCell ref="BD1958:BE1959"/>
    <mergeCell ref="AJ1958:AK1959"/>
    <mergeCell ref="AL1958:AM1959"/>
    <mergeCell ref="AN1958:AO1959"/>
    <mergeCell ref="AP1958:AQ1959"/>
    <mergeCell ref="AR1958:AS1959"/>
    <mergeCell ref="AT1958:AU1959"/>
    <mergeCell ref="BH1958:BI1959"/>
    <mergeCell ref="BJ1958:BK1959"/>
    <mergeCell ref="BL1958:BM1959"/>
    <mergeCell ref="AG1953:AJ1953"/>
    <mergeCell ref="AK1953:BB1953"/>
    <mergeCell ref="AM1946:AP1946"/>
    <mergeCell ref="AQ1946:AS1946"/>
    <mergeCell ref="BC1953:BE1953"/>
    <mergeCell ref="BF1953:BO1953"/>
    <mergeCell ref="L1957:M1957"/>
    <mergeCell ref="N1957:O1957"/>
    <mergeCell ref="P1957:Q1957"/>
    <mergeCell ref="BN1958:BP1959"/>
    <mergeCell ref="AV1958:AW1959"/>
    <mergeCell ref="AX1958:AY1959"/>
    <mergeCell ref="AZ1958:BA1959"/>
    <mergeCell ref="BB1958:BC1959"/>
    <mergeCell ref="BF1958:BG1959"/>
    <mergeCell ref="G1958:G1959"/>
    <mergeCell ref="V1958:W1959"/>
    <mergeCell ref="B1960:B1961"/>
    <mergeCell ref="C1960:D1960"/>
    <mergeCell ref="E1960:E1961"/>
    <mergeCell ref="F1960:F1961"/>
    <mergeCell ref="H1960:I1961"/>
    <mergeCell ref="J1960:K1961"/>
    <mergeCell ref="L1960:M1961"/>
    <mergeCell ref="N1960:O1961"/>
    <mergeCell ref="P1960:Q1961"/>
    <mergeCell ref="R1960:S1961"/>
    <mergeCell ref="T1960:U1961"/>
    <mergeCell ref="X1960:Y1961"/>
    <mergeCell ref="Z1960:AA1961"/>
    <mergeCell ref="AB1960:AC1961"/>
    <mergeCell ref="AD1960:AE1961"/>
    <mergeCell ref="AF1960:AG1961"/>
    <mergeCell ref="AH1960:AI1961"/>
    <mergeCell ref="AJ1960:AK1961"/>
    <mergeCell ref="AL1960:AM1961"/>
    <mergeCell ref="AN1960:AO1961"/>
    <mergeCell ref="AP1960:AQ1961"/>
    <mergeCell ref="AR1960:AS1961"/>
    <mergeCell ref="AT1960:AU1961"/>
    <mergeCell ref="AV1960:AW1961"/>
    <mergeCell ref="AX1960:AY1961"/>
    <mergeCell ref="C1961:D1961"/>
    <mergeCell ref="G1960:G1961"/>
    <mergeCell ref="AZ1960:BA1961"/>
    <mergeCell ref="BB1960:BC1961"/>
    <mergeCell ref="BD1960:BE1961"/>
    <mergeCell ref="BF1960:BG1961"/>
    <mergeCell ref="BH1960:BI1961"/>
    <mergeCell ref="BJ1960:BK1961"/>
    <mergeCell ref="BL1960:BM1961"/>
    <mergeCell ref="BN1960:BP1961"/>
    <mergeCell ref="V1960:W1961"/>
    <mergeCell ref="B1962:B1963"/>
    <mergeCell ref="C1962:D1962"/>
    <mergeCell ref="E1962:E1963"/>
    <mergeCell ref="F1962:F1963"/>
    <mergeCell ref="H1962:I1963"/>
    <mergeCell ref="J1962:K1963"/>
    <mergeCell ref="L1962:M1963"/>
    <mergeCell ref="N1962:O1963"/>
    <mergeCell ref="P1962:Q1963"/>
    <mergeCell ref="R1962:S1963"/>
    <mergeCell ref="T1962:U1963"/>
    <mergeCell ref="X1962:Y1963"/>
    <mergeCell ref="Z1962:AA1963"/>
    <mergeCell ref="AB1962:AC1963"/>
    <mergeCell ref="Z1972:AA1973"/>
    <mergeCell ref="AZ1964:BA1965"/>
    <mergeCell ref="BB1964:BC1965"/>
    <mergeCell ref="BD1964:BE1965"/>
    <mergeCell ref="BF1964:BG1965"/>
    <mergeCell ref="BH1964:BI1965"/>
    <mergeCell ref="AR1968:AS1969"/>
    <mergeCell ref="AT1968:AU1969"/>
    <mergeCell ref="AV1968:AW1969"/>
    <mergeCell ref="AX1968:AY1969"/>
    <mergeCell ref="AZ1968:BA1969"/>
    <mergeCell ref="BB1968:BC1969"/>
    <mergeCell ref="E1968:E1969"/>
    <mergeCell ref="F1968:F1969"/>
    <mergeCell ref="H1968:I1969"/>
    <mergeCell ref="J1968:K1969"/>
    <mergeCell ref="G1968:G1969"/>
    <mergeCell ref="L1968:M1969"/>
    <mergeCell ref="N1968:O1969"/>
    <mergeCell ref="P1968:Q1969"/>
    <mergeCell ref="R1968:S1969"/>
    <mergeCell ref="T1968:U1969"/>
    <mergeCell ref="X1968:Y1969"/>
    <mergeCell ref="Z1968:AA1969"/>
    <mergeCell ref="AB1968:AC1969"/>
    <mergeCell ref="AD1968:AE1969"/>
    <mergeCell ref="AF1968:AG1969"/>
    <mergeCell ref="AH1968:AI1969"/>
    <mergeCell ref="AJ1968:AK1969"/>
    <mergeCell ref="BD1968:BE1969"/>
    <mergeCell ref="BF1968:BG1969"/>
    <mergeCell ref="BH1968:BI1969"/>
    <mergeCell ref="AD1962:AE1963"/>
    <mergeCell ref="AF1962:AG1963"/>
    <mergeCell ref="AH1962:AI1963"/>
    <mergeCell ref="BD1962:BE1963"/>
    <mergeCell ref="AJ1962:AK1963"/>
    <mergeCell ref="AL1962:AM1963"/>
    <mergeCell ref="AN1962:AO1963"/>
    <mergeCell ref="AP1962:AQ1963"/>
    <mergeCell ref="AR1962:AS1963"/>
    <mergeCell ref="AT1962:AU1963"/>
    <mergeCell ref="BH1962:BI1963"/>
    <mergeCell ref="AV1972:AW1973"/>
    <mergeCell ref="AX1972:AY1973"/>
    <mergeCell ref="AZ1972:BA1973"/>
    <mergeCell ref="BB1972:BC1973"/>
    <mergeCell ref="BD1972:BE1973"/>
    <mergeCell ref="BF1972:BG1973"/>
    <mergeCell ref="BH1972:BI1973"/>
    <mergeCell ref="AF1972:AG1973"/>
    <mergeCell ref="G1970:G1971"/>
    <mergeCell ref="E1964:E1965"/>
    <mergeCell ref="F1964:F1965"/>
    <mergeCell ref="H1964:I1965"/>
    <mergeCell ref="J1964:K1965"/>
    <mergeCell ref="L1964:M1965"/>
    <mergeCell ref="N1964:O1965"/>
    <mergeCell ref="P1964:Q1965"/>
    <mergeCell ref="R1964:S1965"/>
    <mergeCell ref="T1964:U1965"/>
    <mergeCell ref="X1964:Y1965"/>
    <mergeCell ref="Z1964:AA1965"/>
    <mergeCell ref="AB1964:AC1965"/>
    <mergeCell ref="AD1964:AE1965"/>
    <mergeCell ref="AF1964:AG1965"/>
    <mergeCell ref="AH1964:AI1965"/>
    <mergeCell ref="AJ1964:AK1965"/>
    <mergeCell ref="AL1964:AM1965"/>
    <mergeCell ref="AN1964:AO1965"/>
    <mergeCell ref="AP1964:AQ1965"/>
    <mergeCell ref="AR1964:AS1965"/>
    <mergeCell ref="AT1964:AU1965"/>
    <mergeCell ref="B1970:B1971"/>
    <mergeCell ref="C1970:D1970"/>
    <mergeCell ref="E1970:E1971"/>
    <mergeCell ref="F1970:F1971"/>
    <mergeCell ref="H1970:I1971"/>
    <mergeCell ref="J1970:K1971"/>
    <mergeCell ref="AN1970:AO1971"/>
    <mergeCell ref="AP1970:AQ1971"/>
    <mergeCell ref="L1970:M1971"/>
    <mergeCell ref="N1970:O1971"/>
    <mergeCell ref="P1970:Q1971"/>
    <mergeCell ref="R1970:S1971"/>
    <mergeCell ref="T1970:U1971"/>
    <mergeCell ref="X1970:Y1971"/>
    <mergeCell ref="R1972:S1973"/>
    <mergeCell ref="T1972:U1973"/>
    <mergeCell ref="X1972:Y1973"/>
    <mergeCell ref="AB1972:AC1973"/>
    <mergeCell ref="BH1970:BI1971"/>
    <mergeCell ref="B1964:B1965"/>
    <mergeCell ref="C1964:D1964"/>
    <mergeCell ref="V1970:W1971"/>
    <mergeCell ref="V1972:W1973"/>
    <mergeCell ref="G1972:G1973"/>
    <mergeCell ref="BJ1962:BK1963"/>
    <mergeCell ref="BL1962:BM1963"/>
    <mergeCell ref="BN1962:BP1963"/>
    <mergeCell ref="C1963:D1963"/>
    <mergeCell ref="AV1962:AW1963"/>
    <mergeCell ref="AX1962:AY1963"/>
    <mergeCell ref="AZ1962:BA1963"/>
    <mergeCell ref="BB1962:BC1963"/>
    <mergeCell ref="BF1962:BG1963"/>
    <mergeCell ref="G1962:G1963"/>
    <mergeCell ref="AV1964:AW1965"/>
    <mergeCell ref="AX1964:AY1965"/>
    <mergeCell ref="BL1968:BM1969"/>
    <mergeCell ref="B1966:B1967"/>
    <mergeCell ref="C1966:D1966"/>
    <mergeCell ref="E1966:E1967"/>
    <mergeCell ref="F1966:F1967"/>
    <mergeCell ref="H1966:I1967"/>
    <mergeCell ref="J1966:K1967"/>
    <mergeCell ref="AN1966:AO1967"/>
    <mergeCell ref="AP1966:AQ1967"/>
    <mergeCell ref="L1966:M1967"/>
    <mergeCell ref="N1966:O1967"/>
    <mergeCell ref="P1966:Q1967"/>
    <mergeCell ref="R1966:S1967"/>
    <mergeCell ref="T1966:U1967"/>
    <mergeCell ref="X1966:Y1967"/>
    <mergeCell ref="BH1966:BI1967"/>
    <mergeCell ref="BJ1966:BK1967"/>
    <mergeCell ref="BL1966:BM1967"/>
    <mergeCell ref="BN1966:BP1967"/>
    <mergeCell ref="Z1966:AA1967"/>
    <mergeCell ref="AB1966:AC1967"/>
    <mergeCell ref="AD1966:AE1967"/>
    <mergeCell ref="AF1966:AG1967"/>
    <mergeCell ref="AH1966:AI1967"/>
    <mergeCell ref="BD1966:BE1967"/>
    <mergeCell ref="C1967:D1967"/>
    <mergeCell ref="AV1966:AW1967"/>
    <mergeCell ref="AX1966:AY1967"/>
    <mergeCell ref="AZ1966:BA1967"/>
    <mergeCell ref="BB1966:BC1967"/>
    <mergeCell ref="BF1966:BG1967"/>
    <mergeCell ref="AR1966:AS1967"/>
    <mergeCell ref="AT1966:AU1967"/>
    <mergeCell ref="AJ1966:AK1967"/>
    <mergeCell ref="AL1966:AM1967"/>
    <mergeCell ref="G1966:G1967"/>
    <mergeCell ref="BN1968:BP1969"/>
    <mergeCell ref="C1969:D1969"/>
    <mergeCell ref="B1968:B1969"/>
    <mergeCell ref="C1968:D1968"/>
    <mergeCell ref="AL1968:AM1969"/>
    <mergeCell ref="AN1968:AO1969"/>
    <mergeCell ref="AP1968:AQ1969"/>
    <mergeCell ref="BL1964:BM1965"/>
    <mergeCell ref="BN1964:BP1965"/>
    <mergeCell ref="C1965:D1965"/>
    <mergeCell ref="V1962:W1963"/>
    <mergeCell ref="V1964:W1965"/>
    <mergeCell ref="V1966:W1967"/>
    <mergeCell ref="V1968:W1969"/>
    <mergeCell ref="BJ1968:BK1969"/>
    <mergeCell ref="BJ1964:BK1965"/>
    <mergeCell ref="BN1976:BP1977"/>
    <mergeCell ref="C1977:D1977"/>
    <mergeCell ref="B1976:B1977"/>
    <mergeCell ref="C1976:D1976"/>
    <mergeCell ref="E1976:E1977"/>
    <mergeCell ref="F1976:F1977"/>
    <mergeCell ref="H1976:I1977"/>
    <mergeCell ref="J1976:K1977"/>
    <mergeCell ref="L1976:M1977"/>
    <mergeCell ref="N1976:O1977"/>
    <mergeCell ref="P1976:Q1977"/>
    <mergeCell ref="R1976:S1977"/>
    <mergeCell ref="T1976:U1977"/>
    <mergeCell ref="X1976:Y1977"/>
    <mergeCell ref="Z1976:AA1977"/>
    <mergeCell ref="AB1976:AC1977"/>
    <mergeCell ref="AD1976:AE1977"/>
    <mergeCell ref="AF1976:AG1977"/>
    <mergeCell ref="AH1976:AI1977"/>
    <mergeCell ref="AJ1976:AK1977"/>
    <mergeCell ref="BJ1970:BK1971"/>
    <mergeCell ref="BL1970:BM1971"/>
    <mergeCell ref="BN1970:BP1971"/>
    <mergeCell ref="Z1970:AA1971"/>
    <mergeCell ref="AB1970:AC1971"/>
    <mergeCell ref="AD1970:AE1971"/>
    <mergeCell ref="AF1970:AG1971"/>
    <mergeCell ref="AH1970:AI1971"/>
    <mergeCell ref="BD1970:BE1971"/>
    <mergeCell ref="C1971:D1971"/>
    <mergeCell ref="AV1970:AW1971"/>
    <mergeCell ref="AX1970:AY1971"/>
    <mergeCell ref="AZ1970:BA1971"/>
    <mergeCell ref="BB1970:BC1971"/>
    <mergeCell ref="BF1970:BG1971"/>
    <mergeCell ref="AR1970:AS1971"/>
    <mergeCell ref="AT1970:AU1971"/>
    <mergeCell ref="AJ1970:AK1971"/>
    <mergeCell ref="AL1970:AM1971"/>
    <mergeCell ref="BL1972:BM1973"/>
    <mergeCell ref="BN1972:BP1973"/>
    <mergeCell ref="AH1972:AI1973"/>
    <mergeCell ref="AJ1972:AK1973"/>
    <mergeCell ref="AL1972:AM1973"/>
    <mergeCell ref="AN1972:AO1973"/>
    <mergeCell ref="AP1972:AQ1973"/>
    <mergeCell ref="AR1972:AS1973"/>
    <mergeCell ref="AT1972:AU1973"/>
    <mergeCell ref="C1973:D1973"/>
    <mergeCell ref="B1972:B1973"/>
    <mergeCell ref="C1972:D1972"/>
    <mergeCell ref="E1972:E1973"/>
    <mergeCell ref="F1972:F1973"/>
    <mergeCell ref="H1972:I1973"/>
    <mergeCell ref="J1972:K1973"/>
    <mergeCell ref="L1972:M1973"/>
    <mergeCell ref="N1972:O1973"/>
    <mergeCell ref="P1972:Q1973"/>
    <mergeCell ref="BJ1972:BK1973"/>
    <mergeCell ref="AD1972:AE1973"/>
    <mergeCell ref="BH1978:BI1979"/>
    <mergeCell ref="BJ1978:BK1979"/>
    <mergeCell ref="BL1978:BM1979"/>
    <mergeCell ref="BN1978:BP1979"/>
    <mergeCell ref="Z1978:AA1979"/>
    <mergeCell ref="AB1978:AC1979"/>
    <mergeCell ref="AD1978:AE1979"/>
    <mergeCell ref="AF1978:AG1979"/>
    <mergeCell ref="AH1978:AI1979"/>
    <mergeCell ref="BD1978:BE1979"/>
    <mergeCell ref="C1979:D1979"/>
    <mergeCell ref="AV1978:AW1979"/>
    <mergeCell ref="AX1978:AY1979"/>
    <mergeCell ref="AZ1978:BA1979"/>
    <mergeCell ref="BB1978:BC1979"/>
    <mergeCell ref="BF1978:BG1979"/>
    <mergeCell ref="AR1978:AS1979"/>
    <mergeCell ref="AT1978:AU1979"/>
    <mergeCell ref="AJ1978:AK1979"/>
    <mergeCell ref="AL1978:AM1979"/>
    <mergeCell ref="AT1976:AU1977"/>
    <mergeCell ref="AV1976:AW1977"/>
    <mergeCell ref="AX1976:AY1977"/>
    <mergeCell ref="AZ1976:BA1977"/>
    <mergeCell ref="BB1976:BC1977"/>
    <mergeCell ref="BD1976:BE1977"/>
    <mergeCell ref="BF1976:BG1977"/>
    <mergeCell ref="B1974:B1975"/>
    <mergeCell ref="C1974:D1974"/>
    <mergeCell ref="E1974:E1975"/>
    <mergeCell ref="F1974:F1975"/>
    <mergeCell ref="H1974:I1975"/>
    <mergeCell ref="J1974:K1975"/>
    <mergeCell ref="AN1974:AO1975"/>
    <mergeCell ref="AP1974:AQ1975"/>
    <mergeCell ref="L1974:M1975"/>
    <mergeCell ref="N1974:O1975"/>
    <mergeCell ref="P1974:Q1975"/>
    <mergeCell ref="R1974:S1975"/>
    <mergeCell ref="T1974:U1975"/>
    <mergeCell ref="X1974:Y1975"/>
    <mergeCell ref="BH1974:BI1975"/>
    <mergeCell ref="BJ1974:BK1975"/>
    <mergeCell ref="BL1974:BM1975"/>
    <mergeCell ref="BN1974:BP1975"/>
    <mergeCell ref="Z1974:AA1975"/>
    <mergeCell ref="AB1974:AC1975"/>
    <mergeCell ref="AD1974:AE1975"/>
    <mergeCell ref="AF1974:AG1975"/>
    <mergeCell ref="AH1974:AI1975"/>
    <mergeCell ref="BD1974:BE1975"/>
    <mergeCell ref="C1975:D1975"/>
    <mergeCell ref="AV1974:AW1975"/>
    <mergeCell ref="AX1974:AY1975"/>
    <mergeCell ref="AZ1974:BA1975"/>
    <mergeCell ref="BB1974:BC1975"/>
    <mergeCell ref="BF1974:BG1975"/>
    <mergeCell ref="AR1974:AS1975"/>
    <mergeCell ref="AT1974:AU1975"/>
    <mergeCell ref="AJ1974:AK1975"/>
    <mergeCell ref="AL1974:AM1975"/>
    <mergeCell ref="BH1976:BI1977"/>
    <mergeCell ref="BJ1976:BK1977"/>
    <mergeCell ref="BL1976:BM1977"/>
    <mergeCell ref="AL1976:AM1977"/>
    <mergeCell ref="AN1976:AO1977"/>
    <mergeCell ref="AP1976:AQ1977"/>
    <mergeCell ref="AR1976:AS1977"/>
    <mergeCell ref="B1980:B1981"/>
    <mergeCell ref="C1980:D1980"/>
    <mergeCell ref="E1980:E1981"/>
    <mergeCell ref="F1980:F1981"/>
    <mergeCell ref="H1980:I1981"/>
    <mergeCell ref="J1980:K1981"/>
    <mergeCell ref="L1980:M1981"/>
    <mergeCell ref="N1980:O1981"/>
    <mergeCell ref="P1980:Q1981"/>
    <mergeCell ref="R1980:S1981"/>
    <mergeCell ref="T1980:U1981"/>
    <mergeCell ref="X1980:Y1981"/>
    <mergeCell ref="Z1980:AA1981"/>
    <mergeCell ref="AB1980:AC1981"/>
    <mergeCell ref="AD1980:AE1981"/>
    <mergeCell ref="AF1980:AG1981"/>
    <mergeCell ref="AH1980:AI1981"/>
    <mergeCell ref="AJ1980:AK1981"/>
    <mergeCell ref="AL1980:AM1981"/>
    <mergeCell ref="AN1980:AO1981"/>
    <mergeCell ref="AP1980:AQ1981"/>
    <mergeCell ref="AR1980:AS1981"/>
    <mergeCell ref="AT1980:AU1981"/>
    <mergeCell ref="AV1980:AW1981"/>
    <mergeCell ref="AX1980:AY1981"/>
    <mergeCell ref="AZ1980:BA1981"/>
    <mergeCell ref="BB1980:BC1981"/>
    <mergeCell ref="BD1980:BE1981"/>
    <mergeCell ref="BF1980:BG1981"/>
    <mergeCell ref="B1978:B1979"/>
    <mergeCell ref="C1978:D1978"/>
    <mergeCell ref="E1978:E1979"/>
    <mergeCell ref="F1978:F1979"/>
    <mergeCell ref="H1978:I1979"/>
    <mergeCell ref="J1978:K1979"/>
    <mergeCell ref="AN1978:AO1979"/>
    <mergeCell ref="AP1978:AQ1979"/>
    <mergeCell ref="L1978:M1979"/>
    <mergeCell ref="N1978:O1979"/>
    <mergeCell ref="P1978:Q1979"/>
    <mergeCell ref="R1978:S1979"/>
    <mergeCell ref="T1978:U1979"/>
    <mergeCell ref="X1978:Y1979"/>
    <mergeCell ref="G1978:G1979"/>
    <mergeCell ref="G1980:G1981"/>
    <mergeCell ref="BH1980:BI1981"/>
    <mergeCell ref="BJ1980:BK1981"/>
    <mergeCell ref="BL1980:BM1981"/>
    <mergeCell ref="BN1980:BP1981"/>
    <mergeCell ref="C1981:D1981"/>
    <mergeCell ref="B1982:B1983"/>
    <mergeCell ref="C1982:D1982"/>
    <mergeCell ref="E1982:E1983"/>
    <mergeCell ref="F1982:F1983"/>
    <mergeCell ref="H1982:I1983"/>
    <mergeCell ref="J1982:K1983"/>
    <mergeCell ref="AN1982:AO1983"/>
    <mergeCell ref="AP1982:AQ1983"/>
    <mergeCell ref="L1982:M1983"/>
    <mergeCell ref="N1982:O1983"/>
    <mergeCell ref="P1982:Q1983"/>
    <mergeCell ref="R1982:S1983"/>
    <mergeCell ref="T1982:U1983"/>
    <mergeCell ref="X1982:Y1983"/>
    <mergeCell ref="BH1982:BI1983"/>
    <mergeCell ref="BJ1982:BK1983"/>
    <mergeCell ref="BL1982:BM1983"/>
    <mergeCell ref="BN1982:BP1983"/>
    <mergeCell ref="Z1982:AA1983"/>
    <mergeCell ref="AB1982:AC1983"/>
    <mergeCell ref="AD1982:AE1983"/>
    <mergeCell ref="AF1982:AG1983"/>
    <mergeCell ref="AH1982:AI1983"/>
    <mergeCell ref="BD1982:BE1983"/>
    <mergeCell ref="C1983:D1983"/>
    <mergeCell ref="AV1982:AW1983"/>
    <mergeCell ref="AX1982:AY1983"/>
    <mergeCell ref="AZ1982:BA1983"/>
    <mergeCell ref="BB1982:BC1983"/>
    <mergeCell ref="BF1982:BG1983"/>
    <mergeCell ref="AR1982:AS1983"/>
    <mergeCell ref="AT1982:AU1983"/>
    <mergeCell ref="AJ1982:AK1983"/>
    <mergeCell ref="AL1982:AM1983"/>
    <mergeCell ref="X1984:Y1985"/>
    <mergeCell ref="Z1984:AA1985"/>
    <mergeCell ref="AB1984:AC1985"/>
    <mergeCell ref="AD1984:AE1985"/>
    <mergeCell ref="AF1984:AG1985"/>
    <mergeCell ref="AH1984:AI1985"/>
    <mergeCell ref="AJ1984:AK1985"/>
    <mergeCell ref="AL1984:AM1985"/>
    <mergeCell ref="AN1984:AO1985"/>
    <mergeCell ref="AP1984:AQ1985"/>
    <mergeCell ref="AR1984:AS1985"/>
    <mergeCell ref="AT1984:AU1985"/>
    <mergeCell ref="AV1984:AW1985"/>
    <mergeCell ref="AX1984:AY1985"/>
    <mergeCell ref="AZ1984:BA1985"/>
    <mergeCell ref="BB1984:BC1985"/>
    <mergeCell ref="BD1984:BE1985"/>
    <mergeCell ref="BF1984:BG1985"/>
    <mergeCell ref="BH1984:BI1985"/>
    <mergeCell ref="BJ1984:BK1985"/>
    <mergeCell ref="BL1984:BM1985"/>
    <mergeCell ref="BN1984:BP1985"/>
    <mergeCell ref="C1985:D1985"/>
    <mergeCell ref="B1986:B1987"/>
    <mergeCell ref="C1986:D1986"/>
    <mergeCell ref="E1986:E1987"/>
    <mergeCell ref="F1986:F1987"/>
    <mergeCell ref="H1986:I1987"/>
    <mergeCell ref="J1986:K1987"/>
    <mergeCell ref="AN1986:AO1987"/>
    <mergeCell ref="AP1986:AQ1987"/>
    <mergeCell ref="L1986:M1987"/>
    <mergeCell ref="N1986:O1987"/>
    <mergeCell ref="P1986:Q1987"/>
    <mergeCell ref="R1986:S1987"/>
    <mergeCell ref="T1986:U1987"/>
    <mergeCell ref="X1986:Y1987"/>
    <mergeCell ref="BH1986:BI1987"/>
    <mergeCell ref="BJ1986:BK1987"/>
    <mergeCell ref="BL1986:BM1987"/>
    <mergeCell ref="BN1986:BP1987"/>
    <mergeCell ref="Z1986:AA1987"/>
    <mergeCell ref="AB1986:AC1987"/>
    <mergeCell ref="AD1986:AE1987"/>
    <mergeCell ref="AF1986:AG1987"/>
    <mergeCell ref="AH1986:AI1987"/>
    <mergeCell ref="BD1986:BE1987"/>
    <mergeCell ref="C1987:D1987"/>
    <mergeCell ref="AV1986:AW1987"/>
    <mergeCell ref="AX1986:AY1987"/>
    <mergeCell ref="AZ1986:BA1987"/>
    <mergeCell ref="BB1986:BC1987"/>
    <mergeCell ref="BF1986:BG1987"/>
    <mergeCell ref="AR1986:AS1987"/>
    <mergeCell ref="AT1986:AU1987"/>
    <mergeCell ref="AJ1986:AK1987"/>
    <mergeCell ref="AL1986:AM1987"/>
    <mergeCell ref="B1984:B1985"/>
    <mergeCell ref="C1984:D1984"/>
    <mergeCell ref="E1984:E1985"/>
    <mergeCell ref="F1984:F1985"/>
    <mergeCell ref="X1988:Y1989"/>
    <mergeCell ref="Z1988:AA1989"/>
    <mergeCell ref="AB1988:AC1989"/>
    <mergeCell ref="AD1988:AE1989"/>
    <mergeCell ref="AF1988:AG1989"/>
    <mergeCell ref="AH1988:AI1989"/>
    <mergeCell ref="AJ1988:AK1989"/>
    <mergeCell ref="AL1988:AM1989"/>
    <mergeCell ref="AN1988:AO1989"/>
    <mergeCell ref="AP1988:AQ1989"/>
    <mergeCell ref="AR1988:AS1989"/>
    <mergeCell ref="AT1988:AU1989"/>
    <mergeCell ref="AV1988:AW1989"/>
    <mergeCell ref="AX1988:AY1989"/>
    <mergeCell ref="AZ1988:BA1989"/>
    <mergeCell ref="BB1988:BC1989"/>
    <mergeCell ref="BD1988:BE1989"/>
    <mergeCell ref="BF1988:BG1989"/>
    <mergeCell ref="BH1988:BI1989"/>
    <mergeCell ref="BJ1988:BK1989"/>
    <mergeCell ref="BL1988:BM1989"/>
    <mergeCell ref="BN1988:BP1989"/>
    <mergeCell ref="C1989:D1989"/>
    <mergeCell ref="B1990:B1991"/>
    <mergeCell ref="C1990:D1990"/>
    <mergeCell ref="E1990:E1991"/>
    <mergeCell ref="F1990:F1991"/>
    <mergeCell ref="H1990:I1991"/>
    <mergeCell ref="J1990:K1991"/>
    <mergeCell ref="AN1990:AO1991"/>
    <mergeCell ref="AP1990:AQ1991"/>
    <mergeCell ref="L1990:M1991"/>
    <mergeCell ref="N1990:O1991"/>
    <mergeCell ref="P1990:Q1991"/>
    <mergeCell ref="R1990:S1991"/>
    <mergeCell ref="T1990:U1991"/>
    <mergeCell ref="X1990:Y1991"/>
    <mergeCell ref="BH1990:BI1991"/>
    <mergeCell ref="BJ1990:BK1991"/>
    <mergeCell ref="BL1990:BM1991"/>
    <mergeCell ref="BN1990:BP1991"/>
    <mergeCell ref="Z1990:AA1991"/>
    <mergeCell ref="AB1990:AC1991"/>
    <mergeCell ref="AD1990:AE1991"/>
    <mergeCell ref="AF1990:AG1991"/>
    <mergeCell ref="AH1990:AI1991"/>
    <mergeCell ref="BD1990:BE1991"/>
    <mergeCell ref="C1991:D1991"/>
    <mergeCell ref="AV1990:AW1991"/>
    <mergeCell ref="AX1990:AY1991"/>
    <mergeCell ref="AZ1990:BA1991"/>
    <mergeCell ref="BB1990:BC1991"/>
    <mergeCell ref="BF1990:BG1991"/>
    <mergeCell ref="AR1990:AS1991"/>
    <mergeCell ref="AT1990:AU1991"/>
    <mergeCell ref="AJ1990:AK1991"/>
    <mergeCell ref="AL1990:AM1991"/>
    <mergeCell ref="G1988:G1989"/>
    <mergeCell ref="G1990:G1991"/>
    <mergeCell ref="B1988:B1989"/>
    <mergeCell ref="C1988:D1988"/>
    <mergeCell ref="E1988:E1989"/>
    <mergeCell ref="F1988:F1989"/>
    <mergeCell ref="BN1996:BP1997"/>
    <mergeCell ref="C1997:D1997"/>
    <mergeCell ref="X1992:Y1993"/>
    <mergeCell ref="Z1992:AA1993"/>
    <mergeCell ref="AB1992:AC1993"/>
    <mergeCell ref="AD1992:AE1993"/>
    <mergeCell ref="AF1992:AG1993"/>
    <mergeCell ref="AH1992:AI1993"/>
    <mergeCell ref="AJ1992:AK1993"/>
    <mergeCell ref="AL1992:AM1993"/>
    <mergeCell ref="AN1992:AO1993"/>
    <mergeCell ref="AP1992:AQ1993"/>
    <mergeCell ref="AR1992:AS1993"/>
    <mergeCell ref="AT1992:AU1993"/>
    <mergeCell ref="AV1992:AW1993"/>
    <mergeCell ref="AX1992:AY1993"/>
    <mergeCell ref="AZ1992:BA1993"/>
    <mergeCell ref="BB1992:BC1993"/>
    <mergeCell ref="BD1992:BE1993"/>
    <mergeCell ref="BF1992:BG1993"/>
    <mergeCell ref="BH1992:BI1993"/>
    <mergeCell ref="BJ1992:BK1993"/>
    <mergeCell ref="BL1992:BM1993"/>
    <mergeCell ref="BN1992:BP1993"/>
    <mergeCell ref="C1993:D1993"/>
    <mergeCell ref="B1994:B1995"/>
    <mergeCell ref="C1994:D1994"/>
    <mergeCell ref="E1994:E1995"/>
    <mergeCell ref="F1994:F1995"/>
    <mergeCell ref="H1994:I1995"/>
    <mergeCell ref="J1994:K1995"/>
    <mergeCell ref="AN1994:AO1995"/>
    <mergeCell ref="AP1994:AQ1995"/>
    <mergeCell ref="L1994:M1995"/>
    <mergeCell ref="N1994:O1995"/>
    <mergeCell ref="P1994:Q1995"/>
    <mergeCell ref="R1994:S1995"/>
    <mergeCell ref="T1994:U1995"/>
    <mergeCell ref="X1994:Y1995"/>
    <mergeCell ref="BH1994:BI1995"/>
    <mergeCell ref="BJ1994:BK1995"/>
    <mergeCell ref="BL1994:BM1995"/>
    <mergeCell ref="BN1994:BP1995"/>
    <mergeCell ref="Z1994:AA1995"/>
    <mergeCell ref="AB1994:AC1995"/>
    <mergeCell ref="AD1994:AE1995"/>
    <mergeCell ref="AF1994:AG1995"/>
    <mergeCell ref="AH1994:AI1995"/>
    <mergeCell ref="BD1994:BE1995"/>
    <mergeCell ref="C1995:D1995"/>
    <mergeCell ref="AV1994:AW1995"/>
    <mergeCell ref="AX1994:AY1995"/>
    <mergeCell ref="AZ1994:BA1995"/>
    <mergeCell ref="BB1994:BC1995"/>
    <mergeCell ref="BF1994:BG1995"/>
    <mergeCell ref="AR1994:AS1995"/>
    <mergeCell ref="AT1994:AU1995"/>
    <mergeCell ref="AJ1994:AK1995"/>
    <mergeCell ref="AL1994:AM1995"/>
    <mergeCell ref="G1992:G1993"/>
    <mergeCell ref="B1992:B1993"/>
    <mergeCell ref="C1992:D1992"/>
    <mergeCell ref="E1992:E1993"/>
    <mergeCell ref="F1992:F1993"/>
    <mergeCell ref="AN1998:AO1999"/>
    <mergeCell ref="AP1998:AQ1999"/>
    <mergeCell ref="AR1998:AS1999"/>
    <mergeCell ref="AT1998:AU1999"/>
    <mergeCell ref="AV1998:AW1999"/>
    <mergeCell ref="AX1998:AY1999"/>
    <mergeCell ref="AZ1998:BA1999"/>
    <mergeCell ref="BB1998:BC1999"/>
    <mergeCell ref="BD1998:BE1999"/>
    <mergeCell ref="BF1998:BG1999"/>
    <mergeCell ref="BH1998:BI1999"/>
    <mergeCell ref="BJ1998:BK1999"/>
    <mergeCell ref="BL1998:BM1999"/>
    <mergeCell ref="BN1998:BP1999"/>
    <mergeCell ref="B2000:C2000"/>
    <mergeCell ref="D2000:E2001"/>
    <mergeCell ref="H2000:I2001"/>
    <mergeCell ref="J2000:K2001"/>
    <mergeCell ref="L2000:M2001"/>
    <mergeCell ref="N2000:O2001"/>
    <mergeCell ref="B1998:C1999"/>
    <mergeCell ref="D1998:E1999"/>
    <mergeCell ref="B2003:C2003"/>
    <mergeCell ref="BL2000:BM2001"/>
    <mergeCell ref="BN2000:BP2001"/>
    <mergeCell ref="E2010:AE2010"/>
    <mergeCell ref="AG2010:AM2010"/>
    <mergeCell ref="AN2010:BO2010"/>
    <mergeCell ref="AF2003:AH2003"/>
    <mergeCell ref="AJ2003:AL2003"/>
    <mergeCell ref="AM2003:AP2003"/>
    <mergeCell ref="AQ2003:AS2003"/>
    <mergeCell ref="B1996:B1997"/>
    <mergeCell ref="C1996:D1996"/>
    <mergeCell ref="E1996:E1997"/>
    <mergeCell ref="F1996:F1997"/>
    <mergeCell ref="H1996:I1997"/>
    <mergeCell ref="J1996:K1997"/>
    <mergeCell ref="L1996:M1997"/>
    <mergeCell ref="N1996:O1997"/>
    <mergeCell ref="P1996:Q1997"/>
    <mergeCell ref="R1996:S1997"/>
    <mergeCell ref="T1996:U1997"/>
    <mergeCell ref="X1996:Y1997"/>
    <mergeCell ref="Z1996:AA1997"/>
    <mergeCell ref="AB1996:AC1997"/>
    <mergeCell ref="AD1996:AE1997"/>
    <mergeCell ref="AF1996:AG1997"/>
    <mergeCell ref="AH1996:AI1997"/>
    <mergeCell ref="AJ1996:AK1997"/>
    <mergeCell ref="AL1996:AM1997"/>
    <mergeCell ref="AN1996:AO1997"/>
    <mergeCell ref="AP1996:AQ1997"/>
    <mergeCell ref="AR1996:AS1997"/>
    <mergeCell ref="AT1996:AU1997"/>
    <mergeCell ref="AV1996:AW1997"/>
    <mergeCell ref="AX1996:AY1997"/>
    <mergeCell ref="AZ1996:BA1997"/>
    <mergeCell ref="BB1996:BC1997"/>
    <mergeCell ref="BD1996:BE1997"/>
    <mergeCell ref="BF1996:BG1997"/>
    <mergeCell ref="BH1996:BI1997"/>
    <mergeCell ref="BJ1996:BK1997"/>
    <mergeCell ref="BL1996:BM1997"/>
    <mergeCell ref="C2022:D2022"/>
    <mergeCell ref="AV2021:AW2022"/>
    <mergeCell ref="AX2021:AY2022"/>
    <mergeCell ref="AZ2021:BA2022"/>
    <mergeCell ref="BB2021:BC2022"/>
    <mergeCell ref="BF2021:BG2022"/>
    <mergeCell ref="AR2021:AS2022"/>
    <mergeCell ref="AT2021:AU2022"/>
    <mergeCell ref="AJ2021:AK2022"/>
    <mergeCell ref="AL2021:AM2022"/>
    <mergeCell ref="C2024:D2024"/>
    <mergeCell ref="BL2016:BM2016"/>
    <mergeCell ref="F2015:F2016"/>
    <mergeCell ref="BL2023:BM2024"/>
    <mergeCell ref="F2021:F2022"/>
    <mergeCell ref="H2021:I2022"/>
    <mergeCell ref="J2021:K2022"/>
    <mergeCell ref="AN2021:AO2022"/>
    <mergeCell ref="AP2021:AQ2022"/>
    <mergeCell ref="L2021:M2022"/>
    <mergeCell ref="N2021:O2022"/>
    <mergeCell ref="P2021:Q2022"/>
    <mergeCell ref="R2021:S2022"/>
    <mergeCell ref="T2021:U2022"/>
    <mergeCell ref="X2021:Y2022"/>
    <mergeCell ref="BH2021:BI2022"/>
    <mergeCell ref="BJ2021:BK2022"/>
    <mergeCell ref="BL2021:BM2022"/>
    <mergeCell ref="BJ2019:BK2020"/>
    <mergeCell ref="BL2019:BM2020"/>
    <mergeCell ref="BN2019:BP2020"/>
    <mergeCell ref="F2017:F2018"/>
    <mergeCell ref="H2017:I2018"/>
    <mergeCell ref="J2017:K2018"/>
    <mergeCell ref="L2017:M2018"/>
    <mergeCell ref="N2017:O2018"/>
    <mergeCell ref="P2017:Q2018"/>
    <mergeCell ref="R2017:S2018"/>
    <mergeCell ref="T2017:U2018"/>
    <mergeCell ref="X2017:Y2018"/>
    <mergeCell ref="Z2017:AA2018"/>
    <mergeCell ref="AB2017:AC2018"/>
    <mergeCell ref="AD2017:AE2018"/>
    <mergeCell ref="AF2017:AG2018"/>
    <mergeCell ref="AH2017:AI2018"/>
    <mergeCell ref="BN2021:BP2022"/>
    <mergeCell ref="BN2023:BP2024"/>
    <mergeCell ref="N2016:O2016"/>
    <mergeCell ref="P2016:Q2016"/>
    <mergeCell ref="AP2015:AU2015"/>
    <mergeCell ref="AV2015:BA2015"/>
    <mergeCell ref="AZ2016:BA2016"/>
    <mergeCell ref="BB2015:BG2015"/>
    <mergeCell ref="E2017:E2018"/>
    <mergeCell ref="C2018:D2018"/>
    <mergeCell ref="AR2025:AS2026"/>
    <mergeCell ref="AT2025:AU2026"/>
    <mergeCell ref="AJ2025:AK2026"/>
    <mergeCell ref="AL2025:AM2026"/>
    <mergeCell ref="G2025:G2026"/>
    <mergeCell ref="BF2019:BG2020"/>
    <mergeCell ref="BH2019:BI2020"/>
    <mergeCell ref="AT2023:AU2024"/>
    <mergeCell ref="AV2023:AW2024"/>
    <mergeCell ref="AX2023:AY2024"/>
    <mergeCell ref="AZ2023:BA2024"/>
    <mergeCell ref="BB2023:BC2024"/>
    <mergeCell ref="F2023:F2024"/>
    <mergeCell ref="H2023:I2024"/>
    <mergeCell ref="J2023:K2024"/>
    <mergeCell ref="G2023:G2024"/>
    <mergeCell ref="L2023:M2024"/>
    <mergeCell ref="N2023:O2024"/>
    <mergeCell ref="P2023:Q2024"/>
    <mergeCell ref="R2023:S2024"/>
    <mergeCell ref="T2023:U2024"/>
    <mergeCell ref="X2023:Y2024"/>
    <mergeCell ref="Z2023:AA2024"/>
    <mergeCell ref="AB2023:AC2024"/>
    <mergeCell ref="AD2023:AE2024"/>
    <mergeCell ref="AF2023:AG2024"/>
    <mergeCell ref="AH2023:AI2024"/>
    <mergeCell ref="AJ2023:AK2024"/>
    <mergeCell ref="AL2023:AM2024"/>
    <mergeCell ref="BD2023:BE2024"/>
    <mergeCell ref="BF2023:BG2024"/>
    <mergeCell ref="BH2023:BI2024"/>
    <mergeCell ref="P2019:Q2020"/>
    <mergeCell ref="R2019:S2020"/>
    <mergeCell ref="T2019:U2020"/>
    <mergeCell ref="X2019:Y2020"/>
    <mergeCell ref="Z2019:AA2020"/>
    <mergeCell ref="AB2019:AC2020"/>
    <mergeCell ref="AD2019:AE2020"/>
    <mergeCell ref="Z2021:AA2022"/>
    <mergeCell ref="AB2021:AC2022"/>
    <mergeCell ref="AD2021:AE2022"/>
    <mergeCell ref="AF2021:AG2022"/>
    <mergeCell ref="AH2021:AI2022"/>
    <mergeCell ref="BD2021:BE2022"/>
    <mergeCell ref="BN2031:BP2032"/>
    <mergeCell ref="C2023:D2023"/>
    <mergeCell ref="E2023:E2024"/>
    <mergeCell ref="AN2023:AO2024"/>
    <mergeCell ref="AP2023:AQ2024"/>
    <mergeCell ref="AR2023:AS2024"/>
    <mergeCell ref="AX2027:AY2028"/>
    <mergeCell ref="AZ2027:BA2028"/>
    <mergeCell ref="BB2027:BC2028"/>
    <mergeCell ref="BD2027:BE2028"/>
    <mergeCell ref="BD2017:BE2018"/>
    <mergeCell ref="AJ2017:AK2018"/>
    <mergeCell ref="AL2017:AM2018"/>
    <mergeCell ref="AN2017:AO2018"/>
    <mergeCell ref="AP2017:AQ2018"/>
    <mergeCell ref="AR2017:AS2018"/>
    <mergeCell ref="AT2017:AU2018"/>
    <mergeCell ref="BH2017:BI2018"/>
    <mergeCell ref="BJ2017:BK2018"/>
    <mergeCell ref="BL2017:BM2018"/>
    <mergeCell ref="BN2017:BP2018"/>
    <mergeCell ref="AV2017:AW2018"/>
    <mergeCell ref="AX2017:AY2018"/>
    <mergeCell ref="AZ2017:BA2018"/>
    <mergeCell ref="BB2017:BC2018"/>
    <mergeCell ref="BF2017:BG2018"/>
    <mergeCell ref="BJ2023:BK2024"/>
    <mergeCell ref="B2025:B2026"/>
    <mergeCell ref="C2025:D2025"/>
    <mergeCell ref="E2025:E2026"/>
    <mergeCell ref="F2025:F2026"/>
    <mergeCell ref="H2025:I2026"/>
    <mergeCell ref="J2025:K2026"/>
    <mergeCell ref="AN2025:AO2026"/>
    <mergeCell ref="AP2025:AQ2026"/>
    <mergeCell ref="L2025:M2026"/>
    <mergeCell ref="N2025:O2026"/>
    <mergeCell ref="P2025:Q2026"/>
    <mergeCell ref="R2025:S2026"/>
    <mergeCell ref="T2025:U2026"/>
    <mergeCell ref="X2025:Y2026"/>
    <mergeCell ref="BH2025:BI2026"/>
    <mergeCell ref="BJ2025:BK2026"/>
    <mergeCell ref="BL2025:BM2026"/>
    <mergeCell ref="BN2025:BP2026"/>
    <mergeCell ref="Z2025:AA2026"/>
    <mergeCell ref="AB2025:AC2026"/>
    <mergeCell ref="AD2025:AE2026"/>
    <mergeCell ref="AF2025:AG2026"/>
    <mergeCell ref="AH2025:AI2026"/>
    <mergeCell ref="BD2025:BE2026"/>
    <mergeCell ref="C2026:D2026"/>
    <mergeCell ref="AV2025:AW2026"/>
    <mergeCell ref="AX2025:AY2026"/>
    <mergeCell ref="AZ2025:BA2026"/>
    <mergeCell ref="BB2025:BC2026"/>
    <mergeCell ref="BF2025:BG2026"/>
    <mergeCell ref="AN2027:AO2028"/>
    <mergeCell ref="V2025:W2026"/>
    <mergeCell ref="V2027:W2028"/>
    <mergeCell ref="B2019:B2020"/>
    <mergeCell ref="C2019:D2019"/>
    <mergeCell ref="E2019:E2020"/>
    <mergeCell ref="F2019:F2020"/>
    <mergeCell ref="G2027:G2028"/>
    <mergeCell ref="BF2027:BG2028"/>
    <mergeCell ref="BH2027:BI2028"/>
    <mergeCell ref="BJ2027:BK2028"/>
    <mergeCell ref="BL2027:BM2028"/>
    <mergeCell ref="BN2027:BP2028"/>
    <mergeCell ref="C2028:D2028"/>
    <mergeCell ref="B2029:B2030"/>
    <mergeCell ref="C2029:D2029"/>
    <mergeCell ref="E2029:E2030"/>
    <mergeCell ref="F2029:F2030"/>
    <mergeCell ref="H2029:I2030"/>
    <mergeCell ref="J2029:K2030"/>
    <mergeCell ref="AN2029:AO2030"/>
    <mergeCell ref="AP2029:AQ2030"/>
    <mergeCell ref="L2029:M2030"/>
    <mergeCell ref="N2029:O2030"/>
    <mergeCell ref="P2029:Q2030"/>
    <mergeCell ref="R2029:S2030"/>
    <mergeCell ref="T2029:U2030"/>
    <mergeCell ref="X2029:Y2030"/>
    <mergeCell ref="BH2029:BI2030"/>
    <mergeCell ref="BJ2029:BK2030"/>
    <mergeCell ref="BL2029:BM2030"/>
    <mergeCell ref="BN2029:BP2030"/>
    <mergeCell ref="Z2029:AA2030"/>
    <mergeCell ref="AB2029:AC2030"/>
    <mergeCell ref="AD2029:AE2030"/>
    <mergeCell ref="AF2029:AG2030"/>
    <mergeCell ref="AH2029:AI2030"/>
    <mergeCell ref="C2030:D2030"/>
    <mergeCell ref="AV2029:AW2030"/>
    <mergeCell ref="AX2029:AY2030"/>
    <mergeCell ref="AZ2029:BA2030"/>
    <mergeCell ref="BB2029:BC2030"/>
    <mergeCell ref="BF2029:BG2030"/>
    <mergeCell ref="AR2029:AS2030"/>
    <mergeCell ref="AT2029:AU2030"/>
    <mergeCell ref="AJ2029:AK2030"/>
    <mergeCell ref="AL2029:AM2030"/>
    <mergeCell ref="B2027:B2028"/>
    <mergeCell ref="C2027:D2027"/>
    <mergeCell ref="E2027:E2028"/>
    <mergeCell ref="F2027:F2028"/>
    <mergeCell ref="H2027:I2028"/>
    <mergeCell ref="J2027:K2028"/>
    <mergeCell ref="L2027:M2028"/>
    <mergeCell ref="N2027:O2028"/>
    <mergeCell ref="P2027:Q2028"/>
    <mergeCell ref="R2027:S2028"/>
    <mergeCell ref="T2027:U2028"/>
    <mergeCell ref="X2027:Y2028"/>
    <mergeCell ref="Z2027:AA2028"/>
    <mergeCell ref="AB2027:AC2028"/>
    <mergeCell ref="AD2027:AE2028"/>
    <mergeCell ref="AF2027:AG2028"/>
    <mergeCell ref="AH2027:AI2028"/>
    <mergeCell ref="AJ2027:AK2028"/>
    <mergeCell ref="AL2027:AM2028"/>
    <mergeCell ref="V2029:W2030"/>
    <mergeCell ref="C2032:D2032"/>
    <mergeCell ref="B2033:B2034"/>
    <mergeCell ref="C2033:D2033"/>
    <mergeCell ref="E2033:E2034"/>
    <mergeCell ref="F2033:F2034"/>
    <mergeCell ref="H2033:I2034"/>
    <mergeCell ref="J2033:K2034"/>
    <mergeCell ref="AN2033:AO2034"/>
    <mergeCell ref="AP2033:AQ2034"/>
    <mergeCell ref="L2033:M2034"/>
    <mergeCell ref="N2033:O2034"/>
    <mergeCell ref="P2033:Q2034"/>
    <mergeCell ref="R2033:S2034"/>
    <mergeCell ref="T2033:U2034"/>
    <mergeCell ref="X2033:Y2034"/>
    <mergeCell ref="BH2033:BI2034"/>
    <mergeCell ref="BJ2033:BK2034"/>
    <mergeCell ref="BL2033:BM2034"/>
    <mergeCell ref="BN2033:BP2034"/>
    <mergeCell ref="Z2033:AA2034"/>
    <mergeCell ref="AB2033:AC2034"/>
    <mergeCell ref="AD2033:AE2034"/>
    <mergeCell ref="AF2033:AG2034"/>
    <mergeCell ref="AH2033:AI2034"/>
    <mergeCell ref="BD2033:BE2034"/>
    <mergeCell ref="C2034:D2034"/>
    <mergeCell ref="AV2033:AW2034"/>
    <mergeCell ref="AX2033:AY2034"/>
    <mergeCell ref="AZ2033:BA2034"/>
    <mergeCell ref="BB2033:BC2034"/>
    <mergeCell ref="BF2033:BG2034"/>
    <mergeCell ref="AR2033:AS2034"/>
    <mergeCell ref="AT2033:AU2034"/>
    <mergeCell ref="B2031:B2032"/>
    <mergeCell ref="C2031:D2031"/>
    <mergeCell ref="E2031:E2032"/>
    <mergeCell ref="F2031:F2032"/>
    <mergeCell ref="H2031:I2032"/>
    <mergeCell ref="J2031:K2032"/>
    <mergeCell ref="L2031:M2032"/>
    <mergeCell ref="N2031:O2032"/>
    <mergeCell ref="P2031:Q2032"/>
    <mergeCell ref="R2031:S2032"/>
    <mergeCell ref="T2031:U2032"/>
    <mergeCell ref="X2031:Y2032"/>
    <mergeCell ref="Z2031:AA2032"/>
    <mergeCell ref="AB2031:AC2032"/>
    <mergeCell ref="AD2031:AE2032"/>
    <mergeCell ref="AF2031:AG2032"/>
    <mergeCell ref="AH2031:AI2032"/>
    <mergeCell ref="AJ2031:AK2032"/>
    <mergeCell ref="AL2031:AM2032"/>
    <mergeCell ref="AN2031:AO2032"/>
    <mergeCell ref="AP2031:AQ2032"/>
    <mergeCell ref="AR2031:AS2032"/>
    <mergeCell ref="AT2031:AU2032"/>
    <mergeCell ref="AV2031:AW2032"/>
    <mergeCell ref="AX2031:AY2032"/>
    <mergeCell ref="AZ2031:BA2032"/>
    <mergeCell ref="BB2031:BC2032"/>
    <mergeCell ref="BD2031:BE2032"/>
    <mergeCell ref="BF2031:BG2032"/>
    <mergeCell ref="BH2031:BI2032"/>
    <mergeCell ref="BJ2031:BK2032"/>
    <mergeCell ref="BN2035:BP2036"/>
    <mergeCell ref="C2036:D2036"/>
    <mergeCell ref="B2037:B2038"/>
    <mergeCell ref="C2037:D2037"/>
    <mergeCell ref="E2037:E2038"/>
    <mergeCell ref="F2037:F2038"/>
    <mergeCell ref="H2037:I2038"/>
    <mergeCell ref="J2037:K2038"/>
    <mergeCell ref="AN2037:AO2038"/>
    <mergeCell ref="AP2037:AQ2038"/>
    <mergeCell ref="L2037:M2038"/>
    <mergeCell ref="N2037:O2038"/>
    <mergeCell ref="P2037:Q2038"/>
    <mergeCell ref="R2037:S2038"/>
    <mergeCell ref="T2037:U2038"/>
    <mergeCell ref="X2037:Y2038"/>
    <mergeCell ref="BH2037:BI2038"/>
    <mergeCell ref="BJ2037:BK2038"/>
    <mergeCell ref="BL2037:BM2038"/>
    <mergeCell ref="BN2037:BP2038"/>
    <mergeCell ref="Z2037:AA2038"/>
    <mergeCell ref="AB2037:AC2038"/>
    <mergeCell ref="AD2037:AE2038"/>
    <mergeCell ref="AF2037:AG2038"/>
    <mergeCell ref="AH2037:AI2038"/>
    <mergeCell ref="BD2037:BE2038"/>
    <mergeCell ref="C2038:D2038"/>
    <mergeCell ref="AV2037:AW2038"/>
    <mergeCell ref="AX2037:AY2038"/>
    <mergeCell ref="AZ2037:BA2038"/>
    <mergeCell ref="BB2037:BC2038"/>
    <mergeCell ref="BF2037:BG2038"/>
    <mergeCell ref="AR2037:AS2038"/>
    <mergeCell ref="AT2037:AU2038"/>
    <mergeCell ref="AJ2037:AK2038"/>
    <mergeCell ref="G2037:G2038"/>
    <mergeCell ref="BB2039:BC2040"/>
    <mergeCell ref="BD2039:BE2040"/>
    <mergeCell ref="BF2039:BG2040"/>
    <mergeCell ref="BH2039:BI2040"/>
    <mergeCell ref="BJ2039:BK2040"/>
    <mergeCell ref="H2035:I2036"/>
    <mergeCell ref="J2035:K2036"/>
    <mergeCell ref="L2035:M2036"/>
    <mergeCell ref="N2035:O2036"/>
    <mergeCell ref="P2035:Q2036"/>
    <mergeCell ref="R2035:S2036"/>
    <mergeCell ref="T2035:U2036"/>
    <mergeCell ref="X2035:Y2036"/>
    <mergeCell ref="Z2035:AA2036"/>
    <mergeCell ref="AB2035:AC2036"/>
    <mergeCell ref="AD2035:AE2036"/>
    <mergeCell ref="AF2035:AG2036"/>
    <mergeCell ref="AH2035:AI2036"/>
    <mergeCell ref="AJ2035:AK2036"/>
    <mergeCell ref="AL2035:AM2036"/>
    <mergeCell ref="AN2035:AO2036"/>
    <mergeCell ref="AP2035:AQ2036"/>
    <mergeCell ref="AR2035:AS2036"/>
    <mergeCell ref="AT2035:AU2036"/>
    <mergeCell ref="AV2035:AW2036"/>
    <mergeCell ref="AX2035:AY2036"/>
    <mergeCell ref="AZ2035:BA2036"/>
    <mergeCell ref="BB2035:BC2036"/>
    <mergeCell ref="BD2035:BE2036"/>
    <mergeCell ref="B2035:B2036"/>
    <mergeCell ref="C2035:D2035"/>
    <mergeCell ref="E2035:E2036"/>
    <mergeCell ref="F2035:F2036"/>
    <mergeCell ref="BN2039:BP2040"/>
    <mergeCell ref="C2040:D2040"/>
    <mergeCell ref="G2039:G2040"/>
    <mergeCell ref="B2041:B2042"/>
    <mergeCell ref="C2041:D2041"/>
    <mergeCell ref="E2041:E2042"/>
    <mergeCell ref="F2041:F2042"/>
    <mergeCell ref="H2041:I2042"/>
    <mergeCell ref="J2041:K2042"/>
    <mergeCell ref="AN2041:AO2042"/>
    <mergeCell ref="AP2041:AQ2042"/>
    <mergeCell ref="L2041:M2042"/>
    <mergeCell ref="N2041:O2042"/>
    <mergeCell ref="P2041:Q2042"/>
    <mergeCell ref="R2041:S2042"/>
    <mergeCell ref="T2041:U2042"/>
    <mergeCell ref="X2041:Y2042"/>
    <mergeCell ref="BH2041:BI2042"/>
    <mergeCell ref="BJ2041:BK2042"/>
    <mergeCell ref="BL2041:BM2042"/>
    <mergeCell ref="BN2041:BP2042"/>
    <mergeCell ref="Z2041:AA2042"/>
    <mergeCell ref="AB2041:AC2042"/>
    <mergeCell ref="AD2041:AE2042"/>
    <mergeCell ref="AF2041:AG2042"/>
    <mergeCell ref="AH2041:AI2042"/>
    <mergeCell ref="BD2041:BE2042"/>
    <mergeCell ref="C2042:D2042"/>
    <mergeCell ref="AV2041:AW2042"/>
    <mergeCell ref="AX2041:AY2042"/>
    <mergeCell ref="AZ2041:BA2042"/>
    <mergeCell ref="BB2041:BC2042"/>
    <mergeCell ref="BF2041:BG2042"/>
    <mergeCell ref="AR2041:AS2042"/>
    <mergeCell ref="AT2041:AU2042"/>
    <mergeCell ref="AJ2041:AK2042"/>
    <mergeCell ref="AL2041:AM2042"/>
    <mergeCell ref="G2041:G2042"/>
    <mergeCell ref="V2041:W2042"/>
    <mergeCell ref="B2039:B2040"/>
    <mergeCell ref="C2039:D2039"/>
    <mergeCell ref="E2039:E2040"/>
    <mergeCell ref="F2039:F2040"/>
    <mergeCell ref="H2039:I2040"/>
    <mergeCell ref="J2039:K2040"/>
    <mergeCell ref="L2039:M2040"/>
    <mergeCell ref="N2039:O2040"/>
    <mergeCell ref="P2039:Q2040"/>
    <mergeCell ref="R2039:S2040"/>
    <mergeCell ref="T2039:U2040"/>
    <mergeCell ref="X2039:Y2040"/>
    <mergeCell ref="Z2039:AA2040"/>
    <mergeCell ref="AB2039:AC2040"/>
    <mergeCell ref="AD2039:AE2040"/>
    <mergeCell ref="AF2039:AG2040"/>
    <mergeCell ref="AH2039:AI2040"/>
    <mergeCell ref="AJ2039:AK2040"/>
    <mergeCell ref="AL2039:AM2040"/>
    <mergeCell ref="AN2039:AO2040"/>
    <mergeCell ref="AP2039:AQ2040"/>
    <mergeCell ref="AR2039:AS2040"/>
    <mergeCell ref="AT2039:AU2040"/>
    <mergeCell ref="AV2039:AW2040"/>
    <mergeCell ref="AX2039:AY2040"/>
    <mergeCell ref="B2043:B2044"/>
    <mergeCell ref="C2043:D2043"/>
    <mergeCell ref="E2043:E2044"/>
    <mergeCell ref="F2043:F2044"/>
    <mergeCell ref="H2043:I2044"/>
    <mergeCell ref="J2043:K2044"/>
    <mergeCell ref="L2043:M2044"/>
    <mergeCell ref="N2043:O2044"/>
    <mergeCell ref="P2043:Q2044"/>
    <mergeCell ref="R2043:S2044"/>
    <mergeCell ref="T2043:U2044"/>
    <mergeCell ref="X2043:Y2044"/>
    <mergeCell ref="Z2043:AA2044"/>
    <mergeCell ref="AB2043:AC2044"/>
    <mergeCell ref="AD2043:AE2044"/>
    <mergeCell ref="AF2043:AG2044"/>
    <mergeCell ref="AH2043:AI2044"/>
    <mergeCell ref="AJ2043:AK2044"/>
    <mergeCell ref="AL2043:AM2044"/>
    <mergeCell ref="AN2043:AO2044"/>
    <mergeCell ref="AP2043:AQ2044"/>
    <mergeCell ref="AR2043:AS2044"/>
    <mergeCell ref="AT2043:AU2044"/>
    <mergeCell ref="AV2043:AW2044"/>
    <mergeCell ref="AX2043:AY2044"/>
    <mergeCell ref="AZ2043:BA2044"/>
    <mergeCell ref="BB2043:BC2044"/>
    <mergeCell ref="BD2043:BE2044"/>
    <mergeCell ref="BF2043:BG2044"/>
    <mergeCell ref="BH2043:BI2044"/>
    <mergeCell ref="BJ2043:BK2044"/>
    <mergeCell ref="BL2043:BM2044"/>
    <mergeCell ref="BN2043:BP2044"/>
    <mergeCell ref="C2044:D2044"/>
    <mergeCell ref="G2043:G2044"/>
    <mergeCell ref="V2043:W2044"/>
    <mergeCell ref="B2045:B2046"/>
    <mergeCell ref="C2045:D2045"/>
    <mergeCell ref="E2045:E2046"/>
    <mergeCell ref="F2045:F2046"/>
    <mergeCell ref="H2045:I2046"/>
    <mergeCell ref="J2045:K2046"/>
    <mergeCell ref="AN2045:AO2046"/>
    <mergeCell ref="AP2045:AQ2046"/>
    <mergeCell ref="L2045:M2046"/>
    <mergeCell ref="N2045:O2046"/>
    <mergeCell ref="P2045:Q2046"/>
    <mergeCell ref="R2045:S2046"/>
    <mergeCell ref="T2045:U2046"/>
    <mergeCell ref="X2045:Y2046"/>
    <mergeCell ref="BH2045:BI2046"/>
    <mergeCell ref="BJ2045:BK2046"/>
    <mergeCell ref="BL2045:BM2046"/>
    <mergeCell ref="BN2045:BP2046"/>
    <mergeCell ref="Z2045:AA2046"/>
    <mergeCell ref="AB2045:AC2046"/>
    <mergeCell ref="AD2045:AE2046"/>
    <mergeCell ref="AF2045:AG2046"/>
    <mergeCell ref="AH2045:AI2046"/>
    <mergeCell ref="BD2045:BE2046"/>
    <mergeCell ref="C2046:D2046"/>
    <mergeCell ref="AV2045:AW2046"/>
    <mergeCell ref="AX2045:AY2046"/>
    <mergeCell ref="AZ2045:BA2046"/>
    <mergeCell ref="BB2045:BC2046"/>
    <mergeCell ref="BF2045:BG2046"/>
    <mergeCell ref="AR2045:AS2046"/>
    <mergeCell ref="AT2045:AU2046"/>
    <mergeCell ref="AJ2045:AK2046"/>
    <mergeCell ref="AL2045:AM2046"/>
    <mergeCell ref="G2045:G2046"/>
    <mergeCell ref="V2045:W2046"/>
    <mergeCell ref="B2047:B2048"/>
    <mergeCell ref="C2047:D2047"/>
    <mergeCell ref="E2047:E2048"/>
    <mergeCell ref="F2047:F2048"/>
    <mergeCell ref="H2047:I2048"/>
    <mergeCell ref="J2047:K2048"/>
    <mergeCell ref="L2047:M2048"/>
    <mergeCell ref="N2047:O2048"/>
    <mergeCell ref="P2047:Q2048"/>
    <mergeCell ref="R2047:S2048"/>
    <mergeCell ref="T2047:U2048"/>
    <mergeCell ref="X2047:Y2048"/>
    <mergeCell ref="Z2047:AA2048"/>
    <mergeCell ref="AB2047:AC2048"/>
    <mergeCell ref="AD2047:AE2048"/>
    <mergeCell ref="AF2047:AG2048"/>
    <mergeCell ref="AH2047:AI2048"/>
    <mergeCell ref="AJ2047:AK2048"/>
    <mergeCell ref="AL2047:AM2048"/>
    <mergeCell ref="AN2047:AO2048"/>
    <mergeCell ref="AP2047:AQ2048"/>
    <mergeCell ref="AR2047:AS2048"/>
    <mergeCell ref="AT2047:AU2048"/>
    <mergeCell ref="AV2047:AW2048"/>
    <mergeCell ref="AX2047:AY2048"/>
    <mergeCell ref="AZ2047:BA2048"/>
    <mergeCell ref="BB2047:BC2048"/>
    <mergeCell ref="BD2047:BE2048"/>
    <mergeCell ref="BF2047:BG2048"/>
    <mergeCell ref="BH2047:BI2048"/>
    <mergeCell ref="BJ2047:BK2048"/>
    <mergeCell ref="BL2047:BM2048"/>
    <mergeCell ref="BN2047:BP2048"/>
    <mergeCell ref="C2048:D2048"/>
    <mergeCell ref="G2047:G2048"/>
    <mergeCell ref="V2047:W2048"/>
    <mergeCell ref="B2049:B2050"/>
    <mergeCell ref="C2049:D2049"/>
    <mergeCell ref="E2049:E2050"/>
    <mergeCell ref="F2049:F2050"/>
    <mergeCell ref="H2049:I2050"/>
    <mergeCell ref="J2049:K2050"/>
    <mergeCell ref="AN2049:AO2050"/>
    <mergeCell ref="AP2049:AQ2050"/>
    <mergeCell ref="L2049:M2050"/>
    <mergeCell ref="N2049:O2050"/>
    <mergeCell ref="P2049:Q2050"/>
    <mergeCell ref="R2049:S2050"/>
    <mergeCell ref="T2049:U2050"/>
    <mergeCell ref="X2049:Y2050"/>
    <mergeCell ref="BH2049:BI2050"/>
    <mergeCell ref="BJ2049:BK2050"/>
    <mergeCell ref="BL2049:BM2050"/>
    <mergeCell ref="BN2049:BP2050"/>
    <mergeCell ref="Z2049:AA2050"/>
    <mergeCell ref="AB2049:AC2050"/>
    <mergeCell ref="AD2049:AE2050"/>
    <mergeCell ref="AF2049:AG2050"/>
    <mergeCell ref="AH2049:AI2050"/>
    <mergeCell ref="BD2049:BE2050"/>
    <mergeCell ref="C2050:D2050"/>
    <mergeCell ref="AV2049:AW2050"/>
    <mergeCell ref="AX2049:AY2050"/>
    <mergeCell ref="AZ2049:BA2050"/>
    <mergeCell ref="BB2049:BC2050"/>
    <mergeCell ref="BF2049:BG2050"/>
    <mergeCell ref="AR2049:AS2050"/>
    <mergeCell ref="AT2049:AU2050"/>
    <mergeCell ref="AJ2049:AK2050"/>
    <mergeCell ref="AL2049:AM2050"/>
    <mergeCell ref="G2049:G2050"/>
    <mergeCell ref="V2049:W2050"/>
    <mergeCell ref="BH2053:BI2054"/>
    <mergeCell ref="BJ2053:BK2054"/>
    <mergeCell ref="BL2053:BM2054"/>
    <mergeCell ref="BN2053:BP2054"/>
    <mergeCell ref="Z2053:AA2054"/>
    <mergeCell ref="AB2053:AC2054"/>
    <mergeCell ref="AD2053:AE2054"/>
    <mergeCell ref="AF2053:AG2054"/>
    <mergeCell ref="AH2053:AI2054"/>
    <mergeCell ref="BD2053:BE2054"/>
    <mergeCell ref="C2054:D2054"/>
    <mergeCell ref="AV2053:AW2054"/>
    <mergeCell ref="AX2053:AY2054"/>
    <mergeCell ref="AZ2053:BA2054"/>
    <mergeCell ref="BB2053:BC2054"/>
    <mergeCell ref="BF2053:BG2054"/>
    <mergeCell ref="AR2053:AS2054"/>
    <mergeCell ref="AT2053:AU2054"/>
    <mergeCell ref="AJ2053:AK2054"/>
    <mergeCell ref="AL2053:AM2054"/>
    <mergeCell ref="G2053:G2054"/>
    <mergeCell ref="B2051:B2052"/>
    <mergeCell ref="C2051:D2051"/>
    <mergeCell ref="E2051:E2052"/>
    <mergeCell ref="F2051:F2052"/>
    <mergeCell ref="H2051:I2052"/>
    <mergeCell ref="J2051:K2052"/>
    <mergeCell ref="L2051:M2052"/>
    <mergeCell ref="N2051:O2052"/>
    <mergeCell ref="P2051:Q2052"/>
    <mergeCell ref="R2051:S2052"/>
    <mergeCell ref="T2051:U2052"/>
    <mergeCell ref="X2051:Y2052"/>
    <mergeCell ref="Z2051:AA2052"/>
    <mergeCell ref="AB2051:AC2052"/>
    <mergeCell ref="AD2051:AE2052"/>
    <mergeCell ref="AF2051:AG2052"/>
    <mergeCell ref="AH2051:AI2052"/>
    <mergeCell ref="AJ2051:AK2052"/>
    <mergeCell ref="AL2051:AM2052"/>
    <mergeCell ref="AN2051:AO2052"/>
    <mergeCell ref="AP2051:AQ2052"/>
    <mergeCell ref="AR2051:AS2052"/>
    <mergeCell ref="AT2051:AU2052"/>
    <mergeCell ref="AV2051:AW2052"/>
    <mergeCell ref="AX2051:AY2052"/>
    <mergeCell ref="AZ2051:BA2052"/>
    <mergeCell ref="BB2051:BC2052"/>
    <mergeCell ref="BD2051:BE2052"/>
    <mergeCell ref="BF2051:BG2052"/>
    <mergeCell ref="BH2051:BI2052"/>
    <mergeCell ref="BJ2051:BK2052"/>
    <mergeCell ref="BL2051:BM2052"/>
    <mergeCell ref="BN2051:BP2052"/>
    <mergeCell ref="C2052:D2052"/>
    <mergeCell ref="G2051:G2052"/>
    <mergeCell ref="V2051:W2052"/>
    <mergeCell ref="V2053:W2054"/>
    <mergeCell ref="AN2057:AO2058"/>
    <mergeCell ref="AP2057:AQ2058"/>
    <mergeCell ref="AR2057:AS2058"/>
    <mergeCell ref="AT2057:AU2058"/>
    <mergeCell ref="AV2057:AW2058"/>
    <mergeCell ref="AX2057:AY2058"/>
    <mergeCell ref="AZ2057:BA2058"/>
    <mergeCell ref="BB2057:BC2058"/>
    <mergeCell ref="BD2057:BE2058"/>
    <mergeCell ref="B2053:B2054"/>
    <mergeCell ref="C2053:D2053"/>
    <mergeCell ref="E2053:E2054"/>
    <mergeCell ref="F2053:F2054"/>
    <mergeCell ref="H2053:I2054"/>
    <mergeCell ref="J2053:K2054"/>
    <mergeCell ref="AN2053:AO2054"/>
    <mergeCell ref="AP2053:AQ2054"/>
    <mergeCell ref="L2053:M2054"/>
    <mergeCell ref="N2053:O2054"/>
    <mergeCell ref="P2053:Q2054"/>
    <mergeCell ref="R2053:S2054"/>
    <mergeCell ref="T2053:U2054"/>
    <mergeCell ref="X2053:Y2054"/>
    <mergeCell ref="B2055:B2056"/>
    <mergeCell ref="C2055:D2055"/>
    <mergeCell ref="E2055:E2056"/>
    <mergeCell ref="F2055:F2056"/>
    <mergeCell ref="H2055:I2056"/>
    <mergeCell ref="J2055:K2056"/>
    <mergeCell ref="L2055:M2056"/>
    <mergeCell ref="N2055:O2056"/>
    <mergeCell ref="P2055:Q2056"/>
    <mergeCell ref="R2055:S2056"/>
    <mergeCell ref="T2055:U2056"/>
    <mergeCell ref="X2055:Y2056"/>
    <mergeCell ref="Z2055:AA2056"/>
    <mergeCell ref="AB2055:AC2056"/>
    <mergeCell ref="AD2055:AE2056"/>
    <mergeCell ref="AF2055:AG2056"/>
    <mergeCell ref="AH2055:AI2056"/>
    <mergeCell ref="AJ2055:AK2056"/>
    <mergeCell ref="AL2055:AM2056"/>
    <mergeCell ref="AN2055:AO2056"/>
    <mergeCell ref="AP2055:AQ2056"/>
    <mergeCell ref="AR2055:AS2056"/>
    <mergeCell ref="AT2055:AU2056"/>
    <mergeCell ref="AV2055:AW2056"/>
    <mergeCell ref="AX2055:AY2056"/>
    <mergeCell ref="AZ2055:BA2056"/>
    <mergeCell ref="BB2055:BC2056"/>
    <mergeCell ref="BD2055:BE2056"/>
    <mergeCell ref="AB2057:AC2058"/>
    <mergeCell ref="AD2057:AE2058"/>
    <mergeCell ref="AF2057:AG2058"/>
    <mergeCell ref="AH2057:AI2058"/>
    <mergeCell ref="AJ2057:AK2058"/>
    <mergeCell ref="AL2057:AM2058"/>
    <mergeCell ref="V2055:W2056"/>
    <mergeCell ref="V2057:W2058"/>
    <mergeCell ref="BF2055:BG2056"/>
    <mergeCell ref="BH2055:BI2056"/>
    <mergeCell ref="BJ2055:BK2056"/>
    <mergeCell ref="BL2055:BM2056"/>
    <mergeCell ref="C2056:D2056"/>
    <mergeCell ref="G2055:G2056"/>
    <mergeCell ref="BF2057:BG2058"/>
    <mergeCell ref="BH2057:BI2058"/>
    <mergeCell ref="BJ2057:BK2058"/>
    <mergeCell ref="BL2057:BM2058"/>
    <mergeCell ref="AF2062:AH2062"/>
    <mergeCell ref="AJ2062:AL2062"/>
    <mergeCell ref="AM2062:AP2062"/>
    <mergeCell ref="AQ2062:AS2062"/>
    <mergeCell ref="B2062:C2062"/>
    <mergeCell ref="Y2062:AA2062"/>
    <mergeCell ref="AB2062:AE2062"/>
    <mergeCell ref="AU2062:AW2062"/>
    <mergeCell ref="BB2062:BF2062"/>
    <mergeCell ref="BG2062:BI2062"/>
    <mergeCell ref="BK2062:BM2062"/>
    <mergeCell ref="AU2064:AW2064"/>
    <mergeCell ref="BB2064:BF2064"/>
    <mergeCell ref="BG2064:BI2064"/>
    <mergeCell ref="BK2064:BM2064"/>
    <mergeCell ref="T2059:U2060"/>
    <mergeCell ref="X2059:Y2060"/>
    <mergeCell ref="Z2059:AA2060"/>
    <mergeCell ref="AB2059:AC2060"/>
    <mergeCell ref="AD2059:AE2060"/>
    <mergeCell ref="AF2059:AG2060"/>
    <mergeCell ref="AH2059:AI2060"/>
    <mergeCell ref="AJ2059:AK2060"/>
    <mergeCell ref="AL2059:AM2060"/>
    <mergeCell ref="AN2059:AO2060"/>
    <mergeCell ref="AP2059:AQ2060"/>
    <mergeCell ref="AR2059:AS2060"/>
    <mergeCell ref="AT2059:AU2060"/>
    <mergeCell ref="AV2059:AW2060"/>
    <mergeCell ref="AX2059:AY2060"/>
    <mergeCell ref="AZ2059:BA2060"/>
    <mergeCell ref="BB2059:BC2060"/>
    <mergeCell ref="BD2059:BE2060"/>
    <mergeCell ref="BF2059:BG2060"/>
    <mergeCell ref="BH2059:BI2060"/>
    <mergeCell ref="BJ2059:BK2060"/>
    <mergeCell ref="BL2059:BM2060"/>
    <mergeCell ref="AJ2064:AL2064"/>
    <mergeCell ref="AM2064:AP2064"/>
    <mergeCell ref="AQ2064:AS2064"/>
    <mergeCell ref="B2064:C2064"/>
    <mergeCell ref="B2059:C2059"/>
    <mergeCell ref="L2059:M2060"/>
    <mergeCell ref="H2057:I2058"/>
    <mergeCell ref="J2057:K2058"/>
    <mergeCell ref="L2057:M2058"/>
    <mergeCell ref="N2057:O2058"/>
    <mergeCell ref="P2057:Q2058"/>
    <mergeCell ref="R2057:S2058"/>
    <mergeCell ref="T2057:U2058"/>
    <mergeCell ref="X2057:Y2058"/>
    <mergeCell ref="Z2057:AA2058"/>
    <mergeCell ref="B2057:C2058"/>
    <mergeCell ref="D2057:E2058"/>
    <mergeCell ref="BN2076:BP2077"/>
    <mergeCell ref="AV2076:AW2077"/>
    <mergeCell ref="AX2076:AY2077"/>
    <mergeCell ref="AZ2076:BA2077"/>
    <mergeCell ref="BB2076:BC2077"/>
    <mergeCell ref="BF2076:BG2077"/>
    <mergeCell ref="C2071:D2071"/>
    <mergeCell ref="E2071:AE2071"/>
    <mergeCell ref="AG2071:AJ2071"/>
    <mergeCell ref="AK2071:BB2071"/>
    <mergeCell ref="BC2071:BE2071"/>
    <mergeCell ref="BF2071:BO2071"/>
    <mergeCell ref="N2075:O2075"/>
    <mergeCell ref="P2075:Q2075"/>
    <mergeCell ref="E2069:AE2069"/>
    <mergeCell ref="AG2069:AM2069"/>
    <mergeCell ref="AN2069:BO2069"/>
    <mergeCell ref="AP2074:AU2074"/>
    <mergeCell ref="AV2074:BA2074"/>
    <mergeCell ref="AZ2075:BA2075"/>
    <mergeCell ref="BB2074:BG2074"/>
    <mergeCell ref="B2074:B2075"/>
    <mergeCell ref="C2074:D2075"/>
    <mergeCell ref="H2074:I2075"/>
    <mergeCell ref="J2074:O2074"/>
    <mergeCell ref="P2074:U2074"/>
    <mergeCell ref="X2074:Y2075"/>
    <mergeCell ref="J2075:K2075"/>
    <mergeCell ref="R2075:S2075"/>
    <mergeCell ref="T2075:U2075"/>
    <mergeCell ref="L2075:M2075"/>
    <mergeCell ref="BH2074:BM2074"/>
    <mergeCell ref="BN2074:BP2075"/>
    <mergeCell ref="AJ2075:AK2075"/>
    <mergeCell ref="AL2075:AM2075"/>
    <mergeCell ref="AN2075:AO2075"/>
    <mergeCell ref="AP2075:AQ2075"/>
    <mergeCell ref="AT2075:AU2075"/>
    <mergeCell ref="AV2075:AW2075"/>
    <mergeCell ref="AX2075:AY2075"/>
    <mergeCell ref="BB2075:BC2075"/>
    <mergeCell ref="AD2075:AE2075"/>
    <mergeCell ref="AF2075:AG2075"/>
    <mergeCell ref="AH2075:AI2075"/>
    <mergeCell ref="AR2075:AS2075"/>
    <mergeCell ref="Z2074:AA2075"/>
    <mergeCell ref="AB2074:AC2075"/>
    <mergeCell ref="AD2074:AI2074"/>
    <mergeCell ref="AJ2074:AO2074"/>
    <mergeCell ref="BD2075:BE2075"/>
    <mergeCell ref="BF2075:BG2075"/>
    <mergeCell ref="BH2075:BI2075"/>
    <mergeCell ref="BJ2075:BK2075"/>
    <mergeCell ref="BL2075:BM2075"/>
    <mergeCell ref="F2074:F2075"/>
    <mergeCell ref="G2074:G2075"/>
    <mergeCell ref="BL2078:BM2079"/>
    <mergeCell ref="B2076:B2077"/>
    <mergeCell ref="C2076:D2076"/>
    <mergeCell ref="E2076:E2077"/>
    <mergeCell ref="F2076:F2077"/>
    <mergeCell ref="H2076:I2077"/>
    <mergeCell ref="J2076:K2077"/>
    <mergeCell ref="C2077:D2077"/>
    <mergeCell ref="L2076:M2077"/>
    <mergeCell ref="N2076:O2077"/>
    <mergeCell ref="P2076:Q2077"/>
    <mergeCell ref="R2076:S2077"/>
    <mergeCell ref="T2076:U2077"/>
    <mergeCell ref="X2076:Y2077"/>
    <mergeCell ref="Z2076:AA2077"/>
    <mergeCell ref="AB2076:AC2077"/>
    <mergeCell ref="AD2076:AE2077"/>
    <mergeCell ref="AF2076:AG2077"/>
    <mergeCell ref="AH2076:AI2077"/>
    <mergeCell ref="BD2076:BE2077"/>
    <mergeCell ref="AJ2076:AK2077"/>
    <mergeCell ref="AL2076:AM2077"/>
    <mergeCell ref="AN2076:AO2077"/>
    <mergeCell ref="AP2076:AQ2077"/>
    <mergeCell ref="AR2076:AS2077"/>
    <mergeCell ref="AT2076:AU2077"/>
    <mergeCell ref="BH2076:BI2077"/>
    <mergeCell ref="BJ2076:BK2077"/>
    <mergeCell ref="BL2076:BM2077"/>
    <mergeCell ref="C2079:D2079"/>
    <mergeCell ref="B2078:B2079"/>
    <mergeCell ref="C2078:D2078"/>
    <mergeCell ref="E2078:E2079"/>
    <mergeCell ref="F2078:F2079"/>
    <mergeCell ref="H2078:I2079"/>
    <mergeCell ref="J2078:K2079"/>
    <mergeCell ref="G2078:G2079"/>
    <mergeCell ref="L2078:M2079"/>
    <mergeCell ref="N2078:O2079"/>
    <mergeCell ref="P2078:Q2079"/>
    <mergeCell ref="R2078:S2079"/>
    <mergeCell ref="T2078:U2079"/>
    <mergeCell ref="X2078:Y2079"/>
    <mergeCell ref="Z2078:AA2079"/>
    <mergeCell ref="AB2078:AC2079"/>
    <mergeCell ref="AD2078:AE2079"/>
    <mergeCell ref="AF2078:AG2079"/>
    <mergeCell ref="AH2078:AI2079"/>
    <mergeCell ref="AJ2078:AK2079"/>
    <mergeCell ref="AL2078:AM2079"/>
    <mergeCell ref="AN2078:AO2079"/>
    <mergeCell ref="AP2078:AQ2079"/>
    <mergeCell ref="AR2078:AS2079"/>
    <mergeCell ref="AT2078:AU2079"/>
    <mergeCell ref="AV2078:AW2079"/>
    <mergeCell ref="AX2078:AY2079"/>
    <mergeCell ref="AZ2078:BA2079"/>
    <mergeCell ref="BB2078:BC2079"/>
    <mergeCell ref="AN2082:AO2083"/>
    <mergeCell ref="AP2082:AQ2083"/>
    <mergeCell ref="AR2082:AS2083"/>
    <mergeCell ref="AT2082:AU2083"/>
    <mergeCell ref="AV2082:AW2083"/>
    <mergeCell ref="AX2082:AY2083"/>
    <mergeCell ref="AZ2082:BA2083"/>
    <mergeCell ref="BB2082:BC2083"/>
    <mergeCell ref="BD2082:BE2083"/>
    <mergeCell ref="BF2082:BG2083"/>
    <mergeCell ref="BH2082:BI2083"/>
    <mergeCell ref="BJ2082:BK2083"/>
    <mergeCell ref="BL2082:BM2083"/>
    <mergeCell ref="BN2082:BP2083"/>
    <mergeCell ref="C2083:D2083"/>
    <mergeCell ref="G2082:G2083"/>
    <mergeCell ref="B2080:B2081"/>
    <mergeCell ref="C2080:D2080"/>
    <mergeCell ref="E2080:E2081"/>
    <mergeCell ref="F2080:F2081"/>
    <mergeCell ref="H2080:I2081"/>
    <mergeCell ref="J2080:K2081"/>
    <mergeCell ref="AN2080:AO2081"/>
    <mergeCell ref="AP2080:AQ2081"/>
    <mergeCell ref="L2080:M2081"/>
    <mergeCell ref="N2080:O2081"/>
    <mergeCell ref="P2080:Q2081"/>
    <mergeCell ref="R2080:S2081"/>
    <mergeCell ref="T2080:U2081"/>
    <mergeCell ref="X2080:Y2081"/>
    <mergeCell ref="BH2080:BI2081"/>
    <mergeCell ref="BJ2080:BK2081"/>
    <mergeCell ref="BL2080:BM2081"/>
    <mergeCell ref="BN2080:BP2081"/>
    <mergeCell ref="Z2080:AA2081"/>
    <mergeCell ref="AB2080:AC2081"/>
    <mergeCell ref="AD2080:AE2081"/>
    <mergeCell ref="AF2080:AG2081"/>
    <mergeCell ref="AH2080:AI2081"/>
    <mergeCell ref="BD2080:BE2081"/>
    <mergeCell ref="C2081:D2081"/>
    <mergeCell ref="AV2080:AW2081"/>
    <mergeCell ref="AX2080:AY2081"/>
    <mergeCell ref="AZ2080:BA2081"/>
    <mergeCell ref="BB2080:BC2081"/>
    <mergeCell ref="BF2080:BG2081"/>
    <mergeCell ref="AR2080:AS2081"/>
    <mergeCell ref="AT2080:AU2081"/>
    <mergeCell ref="AJ2080:AK2081"/>
    <mergeCell ref="AL2080:AM2081"/>
    <mergeCell ref="G2080:G2081"/>
    <mergeCell ref="B2084:B2085"/>
    <mergeCell ref="C2084:D2084"/>
    <mergeCell ref="E2084:E2085"/>
    <mergeCell ref="F2084:F2085"/>
    <mergeCell ref="H2084:I2085"/>
    <mergeCell ref="J2084:K2085"/>
    <mergeCell ref="AN2084:AO2085"/>
    <mergeCell ref="AP2084:AQ2085"/>
    <mergeCell ref="L2084:M2085"/>
    <mergeCell ref="N2084:O2085"/>
    <mergeCell ref="P2084:Q2085"/>
    <mergeCell ref="R2084:S2085"/>
    <mergeCell ref="T2084:U2085"/>
    <mergeCell ref="X2084:Y2085"/>
    <mergeCell ref="BH2084:BI2085"/>
    <mergeCell ref="BJ2084:BK2085"/>
    <mergeCell ref="BL2084:BM2085"/>
    <mergeCell ref="BN2084:BP2085"/>
    <mergeCell ref="Z2084:AA2085"/>
    <mergeCell ref="AB2084:AC2085"/>
    <mergeCell ref="AD2084:AE2085"/>
    <mergeCell ref="AF2084:AG2085"/>
    <mergeCell ref="AH2084:AI2085"/>
    <mergeCell ref="BD2084:BE2085"/>
    <mergeCell ref="C2085:D2085"/>
    <mergeCell ref="AV2084:AW2085"/>
    <mergeCell ref="AX2084:AY2085"/>
    <mergeCell ref="AZ2084:BA2085"/>
    <mergeCell ref="BB2084:BC2085"/>
    <mergeCell ref="BF2084:BG2085"/>
    <mergeCell ref="AR2084:AS2085"/>
    <mergeCell ref="AT2084:AU2085"/>
    <mergeCell ref="AJ2084:AK2085"/>
    <mergeCell ref="AL2084:AM2085"/>
    <mergeCell ref="G2084:G2085"/>
    <mergeCell ref="B2086:B2087"/>
    <mergeCell ref="C2086:D2086"/>
    <mergeCell ref="E2086:E2087"/>
    <mergeCell ref="F2086:F2087"/>
    <mergeCell ref="H2086:I2087"/>
    <mergeCell ref="J2086:K2087"/>
    <mergeCell ref="L2086:M2087"/>
    <mergeCell ref="N2086:O2087"/>
    <mergeCell ref="P2086:Q2087"/>
    <mergeCell ref="R2086:S2087"/>
    <mergeCell ref="T2086:U2087"/>
    <mergeCell ref="X2086:Y2087"/>
    <mergeCell ref="Z2086:AA2087"/>
    <mergeCell ref="AB2086:AC2087"/>
    <mergeCell ref="AD2086:AE2087"/>
    <mergeCell ref="AF2086:AG2087"/>
    <mergeCell ref="AH2086:AI2087"/>
    <mergeCell ref="AJ2086:AK2087"/>
    <mergeCell ref="AL2086:AM2087"/>
    <mergeCell ref="AN2086:AO2087"/>
    <mergeCell ref="AP2086:AQ2087"/>
    <mergeCell ref="AR2086:AS2087"/>
    <mergeCell ref="AT2086:AU2087"/>
    <mergeCell ref="AV2086:AW2087"/>
    <mergeCell ref="AX2086:AY2087"/>
    <mergeCell ref="AZ2086:BA2087"/>
    <mergeCell ref="BB2086:BC2087"/>
    <mergeCell ref="BD2086:BE2087"/>
    <mergeCell ref="BF2086:BG2087"/>
    <mergeCell ref="BH2086:BI2087"/>
    <mergeCell ref="BJ2086:BK2087"/>
    <mergeCell ref="BL2086:BM2087"/>
    <mergeCell ref="BN2086:BP2087"/>
    <mergeCell ref="C2087:D2087"/>
    <mergeCell ref="G2086:G2087"/>
    <mergeCell ref="B2088:B2089"/>
    <mergeCell ref="C2088:D2088"/>
    <mergeCell ref="E2088:E2089"/>
    <mergeCell ref="F2088:F2089"/>
    <mergeCell ref="H2088:I2089"/>
    <mergeCell ref="J2088:K2089"/>
    <mergeCell ref="AN2088:AO2089"/>
    <mergeCell ref="AP2088:AQ2089"/>
    <mergeCell ref="L2088:M2089"/>
    <mergeCell ref="N2088:O2089"/>
    <mergeCell ref="P2088:Q2089"/>
    <mergeCell ref="R2088:S2089"/>
    <mergeCell ref="T2088:U2089"/>
    <mergeCell ref="X2088:Y2089"/>
    <mergeCell ref="BH2088:BI2089"/>
    <mergeCell ref="BJ2088:BK2089"/>
    <mergeCell ref="BL2088:BM2089"/>
    <mergeCell ref="BN2088:BP2089"/>
    <mergeCell ref="Z2088:AA2089"/>
    <mergeCell ref="AB2088:AC2089"/>
    <mergeCell ref="AD2088:AE2089"/>
    <mergeCell ref="AF2088:AG2089"/>
    <mergeCell ref="AH2088:AI2089"/>
    <mergeCell ref="BD2088:BE2089"/>
    <mergeCell ref="C2089:D2089"/>
    <mergeCell ref="AV2088:AW2089"/>
    <mergeCell ref="AX2088:AY2089"/>
    <mergeCell ref="AZ2088:BA2089"/>
    <mergeCell ref="BB2088:BC2089"/>
    <mergeCell ref="BF2088:BG2089"/>
    <mergeCell ref="AR2088:AS2089"/>
    <mergeCell ref="AT2088:AU2089"/>
    <mergeCell ref="AJ2088:AK2089"/>
    <mergeCell ref="AL2088:AM2089"/>
    <mergeCell ref="G2088:G2089"/>
    <mergeCell ref="B2090:B2091"/>
    <mergeCell ref="C2090:D2090"/>
    <mergeCell ref="E2090:E2091"/>
    <mergeCell ref="F2090:F2091"/>
    <mergeCell ref="H2090:I2091"/>
    <mergeCell ref="J2090:K2091"/>
    <mergeCell ref="L2090:M2091"/>
    <mergeCell ref="N2090:O2091"/>
    <mergeCell ref="P2090:Q2091"/>
    <mergeCell ref="R2090:S2091"/>
    <mergeCell ref="T2090:U2091"/>
    <mergeCell ref="X2090:Y2091"/>
    <mergeCell ref="Z2090:AA2091"/>
    <mergeCell ref="AB2090:AC2091"/>
    <mergeCell ref="AD2090:AE2091"/>
    <mergeCell ref="AF2090:AG2091"/>
    <mergeCell ref="AH2090:AI2091"/>
    <mergeCell ref="AJ2090:AK2091"/>
    <mergeCell ref="AL2090:AM2091"/>
    <mergeCell ref="AN2090:AO2091"/>
    <mergeCell ref="AP2090:AQ2091"/>
    <mergeCell ref="AR2090:AS2091"/>
    <mergeCell ref="AT2090:AU2091"/>
    <mergeCell ref="AV2090:AW2091"/>
    <mergeCell ref="AX2090:AY2091"/>
    <mergeCell ref="AZ2090:BA2091"/>
    <mergeCell ref="BB2090:BC2091"/>
    <mergeCell ref="BD2090:BE2091"/>
    <mergeCell ref="BF2090:BG2091"/>
    <mergeCell ref="BH2090:BI2091"/>
    <mergeCell ref="BJ2090:BK2091"/>
    <mergeCell ref="BL2090:BM2091"/>
    <mergeCell ref="BN2090:BP2091"/>
    <mergeCell ref="C2091:D2091"/>
    <mergeCell ref="G2090:G2091"/>
    <mergeCell ref="Z2094:AA2095"/>
    <mergeCell ref="AB2094:AC2095"/>
    <mergeCell ref="AD2094:AE2095"/>
    <mergeCell ref="AF2094:AG2095"/>
    <mergeCell ref="AH2094:AI2095"/>
    <mergeCell ref="AJ2094:AK2095"/>
    <mergeCell ref="AL2094:AM2095"/>
    <mergeCell ref="AN2094:AO2095"/>
    <mergeCell ref="AP2094:AQ2095"/>
    <mergeCell ref="AR2094:AS2095"/>
    <mergeCell ref="AT2094:AU2095"/>
    <mergeCell ref="AV2094:AW2095"/>
    <mergeCell ref="AX2094:AY2095"/>
    <mergeCell ref="AZ2094:BA2095"/>
    <mergeCell ref="BB2094:BC2095"/>
    <mergeCell ref="BD2094:BE2095"/>
    <mergeCell ref="BF2094:BG2095"/>
    <mergeCell ref="BH2094:BI2095"/>
    <mergeCell ref="BJ2094:BK2095"/>
    <mergeCell ref="BL2094:BM2095"/>
    <mergeCell ref="BN2094:BP2095"/>
    <mergeCell ref="C2095:D2095"/>
    <mergeCell ref="B2092:B2093"/>
    <mergeCell ref="C2092:D2092"/>
    <mergeCell ref="E2092:E2093"/>
    <mergeCell ref="F2092:F2093"/>
    <mergeCell ref="H2092:I2093"/>
    <mergeCell ref="J2092:K2093"/>
    <mergeCell ref="AN2092:AO2093"/>
    <mergeCell ref="AP2092:AQ2093"/>
    <mergeCell ref="L2092:M2093"/>
    <mergeCell ref="N2092:O2093"/>
    <mergeCell ref="P2092:Q2093"/>
    <mergeCell ref="R2092:S2093"/>
    <mergeCell ref="T2092:U2093"/>
    <mergeCell ref="X2092:Y2093"/>
    <mergeCell ref="BH2092:BI2093"/>
    <mergeCell ref="BJ2092:BK2093"/>
    <mergeCell ref="BL2092:BM2093"/>
    <mergeCell ref="BN2092:BP2093"/>
    <mergeCell ref="Z2092:AA2093"/>
    <mergeCell ref="AB2092:AC2093"/>
    <mergeCell ref="AD2092:AE2093"/>
    <mergeCell ref="AF2092:AG2093"/>
    <mergeCell ref="AH2092:AI2093"/>
    <mergeCell ref="BD2092:BE2093"/>
    <mergeCell ref="C2093:D2093"/>
    <mergeCell ref="AV2092:AW2093"/>
    <mergeCell ref="AX2092:AY2093"/>
    <mergeCell ref="AZ2092:BA2093"/>
    <mergeCell ref="BB2092:BC2093"/>
    <mergeCell ref="BF2092:BG2093"/>
    <mergeCell ref="AR2092:AS2093"/>
    <mergeCell ref="AT2092:AU2093"/>
    <mergeCell ref="AJ2092:AK2093"/>
    <mergeCell ref="AL2092:AM2093"/>
    <mergeCell ref="B2096:B2097"/>
    <mergeCell ref="C2096:D2096"/>
    <mergeCell ref="E2096:E2097"/>
    <mergeCell ref="F2096:F2097"/>
    <mergeCell ref="H2096:I2097"/>
    <mergeCell ref="J2096:K2097"/>
    <mergeCell ref="AN2096:AO2097"/>
    <mergeCell ref="AP2096:AQ2097"/>
    <mergeCell ref="L2096:M2097"/>
    <mergeCell ref="N2096:O2097"/>
    <mergeCell ref="P2096:Q2097"/>
    <mergeCell ref="R2096:S2097"/>
    <mergeCell ref="T2096:U2097"/>
    <mergeCell ref="X2096:Y2097"/>
    <mergeCell ref="BH2096:BI2097"/>
    <mergeCell ref="BJ2096:BK2097"/>
    <mergeCell ref="BL2096:BM2097"/>
    <mergeCell ref="BN2096:BP2097"/>
    <mergeCell ref="Z2096:AA2097"/>
    <mergeCell ref="AB2096:AC2097"/>
    <mergeCell ref="AD2096:AE2097"/>
    <mergeCell ref="AF2096:AG2097"/>
    <mergeCell ref="AH2096:AI2097"/>
    <mergeCell ref="BD2096:BE2097"/>
    <mergeCell ref="C2097:D2097"/>
    <mergeCell ref="AV2096:AW2097"/>
    <mergeCell ref="AX2096:AY2097"/>
    <mergeCell ref="AZ2096:BA2097"/>
    <mergeCell ref="BB2096:BC2097"/>
    <mergeCell ref="BF2096:BG2097"/>
    <mergeCell ref="AR2096:AS2097"/>
    <mergeCell ref="AT2096:AU2097"/>
    <mergeCell ref="AJ2096:AK2097"/>
    <mergeCell ref="AL2096:AM2097"/>
    <mergeCell ref="Z2100:AA2101"/>
    <mergeCell ref="AB2100:AC2101"/>
    <mergeCell ref="AD2100:AE2101"/>
    <mergeCell ref="AF2100:AG2101"/>
    <mergeCell ref="AH2100:AI2101"/>
    <mergeCell ref="BD2100:BE2101"/>
    <mergeCell ref="C2101:D2101"/>
    <mergeCell ref="AV2100:AW2101"/>
    <mergeCell ref="AX2100:AY2101"/>
    <mergeCell ref="AZ2100:BA2101"/>
    <mergeCell ref="BB2100:BC2101"/>
    <mergeCell ref="BF2100:BG2101"/>
    <mergeCell ref="AR2100:AS2101"/>
    <mergeCell ref="AT2100:AU2101"/>
    <mergeCell ref="AJ2100:AK2101"/>
    <mergeCell ref="AL2100:AM2101"/>
    <mergeCell ref="G2098:G2099"/>
    <mergeCell ref="G2100:G2101"/>
    <mergeCell ref="AZ2102:BA2103"/>
    <mergeCell ref="BB2102:BC2103"/>
    <mergeCell ref="BD2102:BE2103"/>
    <mergeCell ref="BF2102:BG2103"/>
    <mergeCell ref="BH2102:BI2103"/>
    <mergeCell ref="BJ2102:BK2103"/>
    <mergeCell ref="BL2102:BM2103"/>
    <mergeCell ref="BN2102:BP2103"/>
    <mergeCell ref="C2103:D2103"/>
    <mergeCell ref="G2102:G2103"/>
    <mergeCell ref="AR2102:AS2103"/>
    <mergeCell ref="AT2102:AU2103"/>
    <mergeCell ref="AV2102:AW2103"/>
    <mergeCell ref="AX2102:AY2103"/>
    <mergeCell ref="B2104:B2105"/>
    <mergeCell ref="C2104:D2104"/>
    <mergeCell ref="E2104:E2105"/>
    <mergeCell ref="F2104:F2105"/>
    <mergeCell ref="H2104:I2105"/>
    <mergeCell ref="J2104:K2105"/>
    <mergeCell ref="AN2104:AO2105"/>
    <mergeCell ref="AP2104:AQ2105"/>
    <mergeCell ref="L2104:M2105"/>
    <mergeCell ref="N2104:O2105"/>
    <mergeCell ref="P2104:Q2105"/>
    <mergeCell ref="R2104:S2105"/>
    <mergeCell ref="T2104:U2105"/>
    <mergeCell ref="X2104:Y2105"/>
    <mergeCell ref="BH2104:BI2105"/>
    <mergeCell ref="BJ2104:BK2105"/>
    <mergeCell ref="BL2104:BM2105"/>
    <mergeCell ref="BN2104:BP2105"/>
    <mergeCell ref="Z2104:AA2105"/>
    <mergeCell ref="AB2104:AC2105"/>
    <mergeCell ref="AD2104:AE2105"/>
    <mergeCell ref="AF2104:AG2105"/>
    <mergeCell ref="AH2104:AI2105"/>
    <mergeCell ref="BD2104:BE2105"/>
    <mergeCell ref="C2105:D2105"/>
    <mergeCell ref="AV2104:AW2105"/>
    <mergeCell ref="AX2104:AY2105"/>
    <mergeCell ref="AZ2104:BA2105"/>
    <mergeCell ref="BB2104:BC2105"/>
    <mergeCell ref="BF2104:BG2105"/>
    <mergeCell ref="AR2104:AS2105"/>
    <mergeCell ref="AT2104:AU2105"/>
    <mergeCell ref="AJ2104:AK2105"/>
    <mergeCell ref="AL2104:AM2105"/>
    <mergeCell ref="G2104:G2105"/>
    <mergeCell ref="B2106:B2107"/>
    <mergeCell ref="C2106:D2106"/>
    <mergeCell ref="E2106:E2107"/>
    <mergeCell ref="F2106:F2107"/>
    <mergeCell ref="H2106:I2107"/>
    <mergeCell ref="J2106:K2107"/>
    <mergeCell ref="L2106:M2107"/>
    <mergeCell ref="N2106:O2107"/>
    <mergeCell ref="P2106:Q2107"/>
    <mergeCell ref="R2106:S2107"/>
    <mergeCell ref="T2106:U2107"/>
    <mergeCell ref="X2106:Y2107"/>
    <mergeCell ref="Z2106:AA2107"/>
    <mergeCell ref="AB2106:AC2107"/>
    <mergeCell ref="AD2106:AE2107"/>
    <mergeCell ref="AF2106:AG2107"/>
    <mergeCell ref="AH2106:AI2107"/>
    <mergeCell ref="AJ2106:AK2107"/>
    <mergeCell ref="AL2106:AM2107"/>
    <mergeCell ref="AN2106:AO2107"/>
    <mergeCell ref="AP2106:AQ2107"/>
    <mergeCell ref="AR2106:AS2107"/>
    <mergeCell ref="AT2106:AU2107"/>
    <mergeCell ref="AV2106:AW2107"/>
    <mergeCell ref="AX2106:AY2107"/>
    <mergeCell ref="AZ2106:BA2107"/>
    <mergeCell ref="BB2106:BC2107"/>
    <mergeCell ref="BD2106:BE2107"/>
    <mergeCell ref="BF2106:BG2107"/>
    <mergeCell ref="BH2106:BI2107"/>
    <mergeCell ref="BJ2106:BK2107"/>
    <mergeCell ref="BL2106:BM2107"/>
    <mergeCell ref="BN2106:BP2107"/>
    <mergeCell ref="C2107:D2107"/>
    <mergeCell ref="G2106:G2107"/>
    <mergeCell ref="B2108:B2109"/>
    <mergeCell ref="C2108:D2108"/>
    <mergeCell ref="E2108:E2109"/>
    <mergeCell ref="F2108:F2109"/>
    <mergeCell ref="H2108:I2109"/>
    <mergeCell ref="J2108:K2109"/>
    <mergeCell ref="AN2108:AO2109"/>
    <mergeCell ref="AP2108:AQ2109"/>
    <mergeCell ref="L2108:M2109"/>
    <mergeCell ref="N2108:O2109"/>
    <mergeCell ref="P2108:Q2109"/>
    <mergeCell ref="R2108:S2109"/>
    <mergeCell ref="T2108:U2109"/>
    <mergeCell ref="X2108:Y2109"/>
    <mergeCell ref="BH2108:BI2109"/>
    <mergeCell ref="BJ2108:BK2109"/>
    <mergeCell ref="BL2108:BM2109"/>
    <mergeCell ref="BN2108:BP2109"/>
    <mergeCell ref="Z2108:AA2109"/>
    <mergeCell ref="AB2108:AC2109"/>
    <mergeCell ref="AD2108:AE2109"/>
    <mergeCell ref="AF2108:AG2109"/>
    <mergeCell ref="AH2108:AI2109"/>
    <mergeCell ref="BD2108:BE2109"/>
    <mergeCell ref="C2109:D2109"/>
    <mergeCell ref="AV2108:AW2109"/>
    <mergeCell ref="AX2108:AY2109"/>
    <mergeCell ref="AZ2108:BA2109"/>
    <mergeCell ref="BB2108:BC2109"/>
    <mergeCell ref="BF2108:BG2109"/>
    <mergeCell ref="AR2108:AS2109"/>
    <mergeCell ref="AT2108:AU2109"/>
    <mergeCell ref="AJ2108:AK2109"/>
    <mergeCell ref="AL2108:AM2109"/>
    <mergeCell ref="G2108:G2109"/>
    <mergeCell ref="B2110:B2111"/>
    <mergeCell ref="C2110:D2110"/>
    <mergeCell ref="E2110:E2111"/>
    <mergeCell ref="F2110:F2111"/>
    <mergeCell ref="H2110:I2111"/>
    <mergeCell ref="J2110:K2111"/>
    <mergeCell ref="L2110:M2111"/>
    <mergeCell ref="N2110:O2111"/>
    <mergeCell ref="P2110:Q2111"/>
    <mergeCell ref="R2110:S2111"/>
    <mergeCell ref="T2110:U2111"/>
    <mergeCell ref="X2110:Y2111"/>
    <mergeCell ref="Z2110:AA2111"/>
    <mergeCell ref="AB2110:AC2111"/>
    <mergeCell ref="AD2110:AE2111"/>
    <mergeCell ref="AF2110:AG2111"/>
    <mergeCell ref="AH2110:AI2111"/>
    <mergeCell ref="AJ2110:AK2111"/>
    <mergeCell ref="AL2110:AM2111"/>
    <mergeCell ref="AN2110:AO2111"/>
    <mergeCell ref="AP2110:AQ2111"/>
    <mergeCell ref="AR2110:AS2111"/>
    <mergeCell ref="AT2110:AU2111"/>
    <mergeCell ref="AV2110:AW2111"/>
    <mergeCell ref="AX2110:AY2111"/>
    <mergeCell ref="AZ2110:BA2111"/>
    <mergeCell ref="BB2110:BC2111"/>
    <mergeCell ref="BD2110:BE2111"/>
    <mergeCell ref="BF2110:BG2111"/>
    <mergeCell ref="BH2110:BI2111"/>
    <mergeCell ref="BJ2110:BK2111"/>
    <mergeCell ref="BL2110:BM2111"/>
    <mergeCell ref="BN2110:BP2111"/>
    <mergeCell ref="C2111:D2111"/>
    <mergeCell ref="G2110:G2111"/>
    <mergeCell ref="B2112:B2113"/>
    <mergeCell ref="C2112:D2112"/>
    <mergeCell ref="E2112:E2113"/>
    <mergeCell ref="F2112:F2113"/>
    <mergeCell ref="H2112:I2113"/>
    <mergeCell ref="J2112:K2113"/>
    <mergeCell ref="AN2112:AO2113"/>
    <mergeCell ref="AP2112:AQ2113"/>
    <mergeCell ref="L2112:M2113"/>
    <mergeCell ref="N2112:O2113"/>
    <mergeCell ref="P2112:Q2113"/>
    <mergeCell ref="R2112:S2113"/>
    <mergeCell ref="T2112:U2113"/>
    <mergeCell ref="X2112:Y2113"/>
    <mergeCell ref="BH2112:BI2113"/>
    <mergeCell ref="BJ2112:BK2113"/>
    <mergeCell ref="BL2112:BM2113"/>
    <mergeCell ref="BN2112:BP2113"/>
    <mergeCell ref="Z2112:AA2113"/>
    <mergeCell ref="AB2112:AC2113"/>
    <mergeCell ref="AD2112:AE2113"/>
    <mergeCell ref="AF2112:AG2113"/>
    <mergeCell ref="AH2112:AI2113"/>
    <mergeCell ref="BD2112:BE2113"/>
    <mergeCell ref="C2113:D2113"/>
    <mergeCell ref="AV2112:AW2113"/>
    <mergeCell ref="AX2112:AY2113"/>
    <mergeCell ref="AZ2112:BA2113"/>
    <mergeCell ref="BB2112:BC2113"/>
    <mergeCell ref="BF2112:BG2113"/>
    <mergeCell ref="AR2112:AS2113"/>
    <mergeCell ref="AT2112:AU2113"/>
    <mergeCell ref="AJ2112:AK2113"/>
    <mergeCell ref="AL2112:AM2113"/>
    <mergeCell ref="G2112:G2113"/>
    <mergeCell ref="B2116:C2117"/>
    <mergeCell ref="D2116:E2117"/>
    <mergeCell ref="H2116:I2117"/>
    <mergeCell ref="J2116:K2117"/>
    <mergeCell ref="L2116:M2117"/>
    <mergeCell ref="N2116:O2117"/>
    <mergeCell ref="P2116:Q2117"/>
    <mergeCell ref="R2116:S2117"/>
    <mergeCell ref="T2116:U2117"/>
    <mergeCell ref="X2116:Y2117"/>
    <mergeCell ref="Z2116:AA2117"/>
    <mergeCell ref="AB2116:AC2117"/>
    <mergeCell ref="AD2116:AE2117"/>
    <mergeCell ref="AF2116:AG2117"/>
    <mergeCell ref="AH2116:AI2117"/>
    <mergeCell ref="AJ2116:AK2117"/>
    <mergeCell ref="AL2116:AM2117"/>
    <mergeCell ref="AN2116:AO2117"/>
    <mergeCell ref="AP2116:AQ2117"/>
    <mergeCell ref="AR2116:AS2117"/>
    <mergeCell ref="AT2116:AU2117"/>
    <mergeCell ref="AV2116:AW2117"/>
    <mergeCell ref="AX2116:AY2117"/>
    <mergeCell ref="AZ2116:BA2117"/>
    <mergeCell ref="BB2116:BC2117"/>
    <mergeCell ref="BD2116:BE2117"/>
    <mergeCell ref="BF2116:BG2117"/>
    <mergeCell ref="BH2116:BI2117"/>
    <mergeCell ref="BJ2116:BK2117"/>
    <mergeCell ref="BL2116:BM2117"/>
    <mergeCell ref="B2118:C2118"/>
    <mergeCell ref="B2114:B2115"/>
    <mergeCell ref="C2114:D2114"/>
    <mergeCell ref="E2114:E2115"/>
    <mergeCell ref="F2114:F2115"/>
    <mergeCell ref="H2114:I2115"/>
    <mergeCell ref="J2114:K2115"/>
    <mergeCell ref="L2114:M2115"/>
    <mergeCell ref="N2114:O2115"/>
    <mergeCell ref="P2114:Q2115"/>
    <mergeCell ref="R2114:S2115"/>
    <mergeCell ref="T2114:U2115"/>
    <mergeCell ref="X2114:Y2115"/>
    <mergeCell ref="Z2114:AA2115"/>
    <mergeCell ref="AB2114:AC2115"/>
    <mergeCell ref="AD2114:AE2115"/>
    <mergeCell ref="AF2114:AG2115"/>
    <mergeCell ref="AH2114:AI2115"/>
    <mergeCell ref="AJ2114:AK2115"/>
    <mergeCell ref="AL2114:AM2115"/>
    <mergeCell ref="AN2114:AO2115"/>
    <mergeCell ref="AP2114:AQ2115"/>
    <mergeCell ref="AR2114:AS2115"/>
    <mergeCell ref="AT2114:AU2115"/>
    <mergeCell ref="AV2114:AW2115"/>
    <mergeCell ref="AX2114:AY2115"/>
    <mergeCell ref="AZ2114:BA2115"/>
    <mergeCell ref="BB2114:BC2115"/>
    <mergeCell ref="BD2114:BE2115"/>
    <mergeCell ref="BF2114:BG2115"/>
    <mergeCell ref="BH2114:BI2115"/>
    <mergeCell ref="BJ2114:BK2115"/>
    <mergeCell ref="BL2114:BM2115"/>
    <mergeCell ref="C2115:D2115"/>
    <mergeCell ref="B2123:C2123"/>
    <mergeCell ref="C2130:D2130"/>
    <mergeCell ref="E2130:AE2130"/>
    <mergeCell ref="AG2130:AJ2130"/>
    <mergeCell ref="AK2130:BB2130"/>
    <mergeCell ref="BC2130:BE2130"/>
    <mergeCell ref="BF2130:BO2130"/>
    <mergeCell ref="D2118:E2119"/>
    <mergeCell ref="H2118:I2119"/>
    <mergeCell ref="J2118:K2119"/>
    <mergeCell ref="L2118:M2119"/>
    <mergeCell ref="N2118:O2119"/>
    <mergeCell ref="P2118:Q2119"/>
    <mergeCell ref="R2118:S2119"/>
    <mergeCell ref="T2118:U2119"/>
    <mergeCell ref="X2118:Y2119"/>
    <mergeCell ref="Z2118:AA2119"/>
    <mergeCell ref="AB2118:AC2119"/>
    <mergeCell ref="AD2118:AE2119"/>
    <mergeCell ref="AF2118:AG2119"/>
    <mergeCell ref="AH2118:AI2119"/>
    <mergeCell ref="AJ2118:AK2119"/>
    <mergeCell ref="AL2118:AM2119"/>
    <mergeCell ref="AN2118:AO2119"/>
    <mergeCell ref="AP2118:AQ2119"/>
    <mergeCell ref="AR2118:AS2119"/>
    <mergeCell ref="AT2118:AU2119"/>
    <mergeCell ref="AV2118:AW2119"/>
    <mergeCell ref="AX2118:AY2119"/>
    <mergeCell ref="AZ2118:BA2119"/>
    <mergeCell ref="BB2118:BC2119"/>
    <mergeCell ref="BD2118:BE2119"/>
    <mergeCell ref="BF2118:BG2119"/>
    <mergeCell ref="BH2118:BI2119"/>
    <mergeCell ref="BJ2118:BK2119"/>
    <mergeCell ref="BL2118:BM2119"/>
    <mergeCell ref="BN2118:BP2119"/>
    <mergeCell ref="BB2123:BF2123"/>
    <mergeCell ref="BG2123:BI2123"/>
    <mergeCell ref="BK2123:BM2123"/>
    <mergeCell ref="AG2128:AM2128"/>
    <mergeCell ref="AN2128:BO2128"/>
    <mergeCell ref="AP2133:AU2133"/>
    <mergeCell ref="AV2133:BA2133"/>
    <mergeCell ref="AZ2134:BA2134"/>
    <mergeCell ref="BB2133:BG2133"/>
    <mergeCell ref="BH2133:BM2133"/>
    <mergeCell ref="B2133:B2134"/>
    <mergeCell ref="C2133:D2134"/>
    <mergeCell ref="H2133:I2134"/>
    <mergeCell ref="J2133:O2133"/>
    <mergeCell ref="P2133:U2133"/>
    <mergeCell ref="X2133:Y2134"/>
    <mergeCell ref="J2134:K2134"/>
    <mergeCell ref="R2134:S2134"/>
    <mergeCell ref="T2134:U2134"/>
    <mergeCell ref="L2134:M2134"/>
    <mergeCell ref="BN2133:BP2134"/>
    <mergeCell ref="AJ2134:AK2134"/>
    <mergeCell ref="AL2134:AM2134"/>
    <mergeCell ref="AN2134:AO2134"/>
    <mergeCell ref="AP2134:AQ2134"/>
    <mergeCell ref="AT2134:AU2134"/>
    <mergeCell ref="AV2134:AW2134"/>
    <mergeCell ref="AX2134:AY2134"/>
    <mergeCell ref="BB2134:BC2134"/>
    <mergeCell ref="BD2134:BE2134"/>
    <mergeCell ref="AD2134:AE2134"/>
    <mergeCell ref="AF2134:AG2134"/>
    <mergeCell ref="AH2134:AI2134"/>
    <mergeCell ref="AR2134:AS2134"/>
    <mergeCell ref="Z2133:AA2134"/>
    <mergeCell ref="AB2133:AC2134"/>
    <mergeCell ref="AD2133:AI2133"/>
    <mergeCell ref="AJ2133:AO2133"/>
    <mergeCell ref="BF2134:BG2134"/>
    <mergeCell ref="BH2134:BI2134"/>
    <mergeCell ref="BJ2134:BK2134"/>
    <mergeCell ref="BL2134:BM2134"/>
    <mergeCell ref="G2133:G2134"/>
    <mergeCell ref="B2135:B2136"/>
    <mergeCell ref="C2135:D2135"/>
    <mergeCell ref="E2135:E2136"/>
    <mergeCell ref="F2135:F2136"/>
    <mergeCell ref="H2135:I2136"/>
    <mergeCell ref="J2135:K2136"/>
    <mergeCell ref="AN2135:AO2136"/>
    <mergeCell ref="AP2135:AQ2136"/>
    <mergeCell ref="L2135:M2136"/>
    <mergeCell ref="N2135:O2136"/>
    <mergeCell ref="P2135:Q2136"/>
    <mergeCell ref="R2135:S2136"/>
    <mergeCell ref="T2135:U2136"/>
    <mergeCell ref="X2135:Y2136"/>
    <mergeCell ref="BH2135:BI2136"/>
    <mergeCell ref="BJ2135:BK2136"/>
    <mergeCell ref="BL2135:BM2136"/>
    <mergeCell ref="BN2135:BP2136"/>
    <mergeCell ref="Z2135:AA2136"/>
    <mergeCell ref="AB2135:AC2136"/>
    <mergeCell ref="AD2135:AE2136"/>
    <mergeCell ref="AF2135:AG2136"/>
    <mergeCell ref="AH2135:AI2136"/>
    <mergeCell ref="BD2135:BE2136"/>
    <mergeCell ref="C2136:D2136"/>
    <mergeCell ref="AV2135:AW2136"/>
    <mergeCell ref="AX2135:AY2136"/>
    <mergeCell ref="AZ2135:BA2136"/>
    <mergeCell ref="BB2135:BC2136"/>
    <mergeCell ref="BF2135:BG2136"/>
    <mergeCell ref="AR2135:AS2136"/>
    <mergeCell ref="AT2135:AU2136"/>
    <mergeCell ref="AJ2135:AK2136"/>
    <mergeCell ref="AL2135:AM2136"/>
    <mergeCell ref="G2135:G2136"/>
    <mergeCell ref="B2137:B2138"/>
    <mergeCell ref="C2137:D2137"/>
    <mergeCell ref="E2137:E2138"/>
    <mergeCell ref="F2137:F2138"/>
    <mergeCell ref="H2137:I2138"/>
    <mergeCell ref="J2137:K2138"/>
    <mergeCell ref="L2137:M2138"/>
    <mergeCell ref="N2137:O2138"/>
    <mergeCell ref="P2137:Q2138"/>
    <mergeCell ref="R2137:S2138"/>
    <mergeCell ref="T2137:U2138"/>
    <mergeCell ref="X2137:Y2138"/>
    <mergeCell ref="Z2137:AA2138"/>
    <mergeCell ref="AB2137:AC2138"/>
    <mergeCell ref="AD2137:AE2138"/>
    <mergeCell ref="AF2137:AG2138"/>
    <mergeCell ref="AH2137:AI2138"/>
    <mergeCell ref="AJ2137:AK2138"/>
    <mergeCell ref="AL2137:AM2138"/>
    <mergeCell ref="AN2137:AO2138"/>
    <mergeCell ref="AP2137:AQ2138"/>
    <mergeCell ref="AR2137:AS2138"/>
    <mergeCell ref="AT2137:AU2138"/>
    <mergeCell ref="AV2137:AW2138"/>
    <mergeCell ref="AX2137:AY2138"/>
    <mergeCell ref="AZ2137:BA2138"/>
    <mergeCell ref="BB2137:BC2138"/>
    <mergeCell ref="BD2137:BE2138"/>
    <mergeCell ref="BF2137:BG2138"/>
    <mergeCell ref="BH2137:BI2138"/>
    <mergeCell ref="BJ2137:BK2138"/>
    <mergeCell ref="BL2137:BM2138"/>
    <mergeCell ref="BN2137:BP2138"/>
    <mergeCell ref="C2138:D2138"/>
    <mergeCell ref="G2137:G2138"/>
    <mergeCell ref="B2139:B2140"/>
    <mergeCell ref="C2139:D2139"/>
    <mergeCell ref="E2139:E2140"/>
    <mergeCell ref="F2139:F2140"/>
    <mergeCell ref="H2139:I2140"/>
    <mergeCell ref="J2139:K2140"/>
    <mergeCell ref="AN2139:AO2140"/>
    <mergeCell ref="AP2139:AQ2140"/>
    <mergeCell ref="L2139:M2140"/>
    <mergeCell ref="N2139:O2140"/>
    <mergeCell ref="P2139:Q2140"/>
    <mergeCell ref="R2139:S2140"/>
    <mergeCell ref="T2139:U2140"/>
    <mergeCell ref="X2139:Y2140"/>
    <mergeCell ref="BH2139:BI2140"/>
    <mergeCell ref="BJ2139:BK2140"/>
    <mergeCell ref="BL2139:BM2140"/>
    <mergeCell ref="BN2139:BP2140"/>
    <mergeCell ref="Z2139:AA2140"/>
    <mergeCell ref="AB2139:AC2140"/>
    <mergeCell ref="AD2139:AE2140"/>
    <mergeCell ref="AF2139:AG2140"/>
    <mergeCell ref="AH2139:AI2140"/>
    <mergeCell ref="BD2139:BE2140"/>
    <mergeCell ref="C2140:D2140"/>
    <mergeCell ref="AV2139:AW2140"/>
    <mergeCell ref="AX2139:AY2140"/>
    <mergeCell ref="AZ2139:BA2140"/>
    <mergeCell ref="BB2139:BC2140"/>
    <mergeCell ref="BF2139:BG2140"/>
    <mergeCell ref="AR2139:AS2140"/>
    <mergeCell ref="AT2139:AU2140"/>
    <mergeCell ref="AJ2139:AK2140"/>
    <mergeCell ref="AL2139:AM2140"/>
    <mergeCell ref="G2139:G2140"/>
    <mergeCell ref="B2141:B2142"/>
    <mergeCell ref="C2141:D2141"/>
    <mergeCell ref="E2141:E2142"/>
    <mergeCell ref="F2141:F2142"/>
    <mergeCell ref="H2141:I2142"/>
    <mergeCell ref="J2141:K2142"/>
    <mergeCell ref="L2141:M2142"/>
    <mergeCell ref="N2141:O2142"/>
    <mergeCell ref="P2141:Q2142"/>
    <mergeCell ref="R2141:S2142"/>
    <mergeCell ref="T2141:U2142"/>
    <mergeCell ref="X2141:Y2142"/>
    <mergeCell ref="Z2141:AA2142"/>
    <mergeCell ref="AB2141:AC2142"/>
    <mergeCell ref="AD2141:AE2142"/>
    <mergeCell ref="AF2141:AG2142"/>
    <mergeCell ref="AH2141:AI2142"/>
    <mergeCell ref="AJ2141:AK2142"/>
    <mergeCell ref="AL2141:AM2142"/>
    <mergeCell ref="AN2141:AO2142"/>
    <mergeCell ref="AP2141:AQ2142"/>
    <mergeCell ref="AR2141:AS2142"/>
    <mergeCell ref="AT2141:AU2142"/>
    <mergeCell ref="AV2141:AW2142"/>
    <mergeCell ref="AX2141:AY2142"/>
    <mergeCell ref="AZ2141:BA2142"/>
    <mergeCell ref="BB2141:BC2142"/>
    <mergeCell ref="BD2141:BE2142"/>
    <mergeCell ref="BF2141:BG2142"/>
    <mergeCell ref="BH2141:BI2142"/>
    <mergeCell ref="BJ2141:BK2142"/>
    <mergeCell ref="BL2141:BM2142"/>
    <mergeCell ref="BN2141:BP2142"/>
    <mergeCell ref="C2142:D2142"/>
    <mergeCell ref="G2141:G2142"/>
    <mergeCell ref="B2143:B2144"/>
    <mergeCell ref="C2143:D2143"/>
    <mergeCell ref="E2143:E2144"/>
    <mergeCell ref="F2143:F2144"/>
    <mergeCell ref="H2143:I2144"/>
    <mergeCell ref="J2143:K2144"/>
    <mergeCell ref="AN2143:AO2144"/>
    <mergeCell ref="AP2143:AQ2144"/>
    <mergeCell ref="L2143:M2144"/>
    <mergeCell ref="N2143:O2144"/>
    <mergeCell ref="P2143:Q2144"/>
    <mergeCell ref="R2143:S2144"/>
    <mergeCell ref="T2143:U2144"/>
    <mergeCell ref="X2143:Y2144"/>
    <mergeCell ref="BH2143:BI2144"/>
    <mergeCell ref="BJ2143:BK2144"/>
    <mergeCell ref="BL2143:BM2144"/>
    <mergeCell ref="BN2143:BP2144"/>
    <mergeCell ref="Z2143:AA2144"/>
    <mergeCell ref="AB2143:AC2144"/>
    <mergeCell ref="AD2143:AE2144"/>
    <mergeCell ref="AF2143:AG2144"/>
    <mergeCell ref="AH2143:AI2144"/>
    <mergeCell ref="BD2143:BE2144"/>
    <mergeCell ref="C2144:D2144"/>
    <mergeCell ref="AV2143:AW2144"/>
    <mergeCell ref="AX2143:AY2144"/>
    <mergeCell ref="AZ2143:BA2144"/>
    <mergeCell ref="BB2143:BC2144"/>
    <mergeCell ref="BF2143:BG2144"/>
    <mergeCell ref="AR2143:AS2144"/>
    <mergeCell ref="AT2143:AU2144"/>
    <mergeCell ref="AJ2143:AK2144"/>
    <mergeCell ref="AL2143:AM2144"/>
    <mergeCell ref="G2143:G2144"/>
    <mergeCell ref="B2145:B2146"/>
    <mergeCell ref="C2145:D2145"/>
    <mergeCell ref="E2145:E2146"/>
    <mergeCell ref="F2145:F2146"/>
    <mergeCell ref="H2145:I2146"/>
    <mergeCell ref="J2145:K2146"/>
    <mergeCell ref="G2145:G2146"/>
    <mergeCell ref="L2145:M2146"/>
    <mergeCell ref="N2145:O2146"/>
    <mergeCell ref="P2145:Q2146"/>
    <mergeCell ref="R2145:S2146"/>
    <mergeCell ref="T2145:U2146"/>
    <mergeCell ref="X2145:Y2146"/>
    <mergeCell ref="Z2145:AA2146"/>
    <mergeCell ref="AB2145:AC2146"/>
    <mergeCell ref="AD2145:AE2146"/>
    <mergeCell ref="AF2145:AG2146"/>
    <mergeCell ref="AH2145:AI2146"/>
    <mergeCell ref="AJ2145:AK2146"/>
    <mergeCell ref="AL2145:AM2146"/>
    <mergeCell ref="AN2145:AO2146"/>
    <mergeCell ref="AP2145:AQ2146"/>
    <mergeCell ref="AR2145:AS2146"/>
    <mergeCell ref="AT2145:AU2146"/>
    <mergeCell ref="AV2145:AW2146"/>
    <mergeCell ref="AX2145:AY2146"/>
    <mergeCell ref="AZ2145:BA2146"/>
    <mergeCell ref="BB2145:BC2146"/>
    <mergeCell ref="BD2145:BE2146"/>
    <mergeCell ref="BF2145:BG2146"/>
    <mergeCell ref="BH2145:BI2146"/>
    <mergeCell ref="BJ2145:BK2146"/>
    <mergeCell ref="BL2145:BM2146"/>
    <mergeCell ref="C2146:D2146"/>
    <mergeCell ref="B2147:B2148"/>
    <mergeCell ref="C2147:D2147"/>
    <mergeCell ref="E2147:E2148"/>
    <mergeCell ref="F2147:F2148"/>
    <mergeCell ref="H2147:I2148"/>
    <mergeCell ref="J2147:K2148"/>
    <mergeCell ref="AN2147:AO2148"/>
    <mergeCell ref="AP2147:AQ2148"/>
    <mergeCell ref="L2147:M2148"/>
    <mergeCell ref="N2147:O2148"/>
    <mergeCell ref="P2147:Q2148"/>
    <mergeCell ref="R2147:S2148"/>
    <mergeCell ref="T2147:U2148"/>
    <mergeCell ref="X2147:Y2148"/>
    <mergeCell ref="BH2147:BI2148"/>
    <mergeCell ref="BJ2147:BK2148"/>
    <mergeCell ref="BL2147:BM2148"/>
    <mergeCell ref="BN2147:BP2148"/>
    <mergeCell ref="Z2147:AA2148"/>
    <mergeCell ref="AB2147:AC2148"/>
    <mergeCell ref="AD2147:AE2148"/>
    <mergeCell ref="AF2147:AG2148"/>
    <mergeCell ref="AH2147:AI2148"/>
    <mergeCell ref="BD2147:BE2148"/>
    <mergeCell ref="C2148:D2148"/>
    <mergeCell ref="AV2147:AW2148"/>
    <mergeCell ref="AX2147:AY2148"/>
    <mergeCell ref="AZ2147:BA2148"/>
    <mergeCell ref="BB2147:BC2148"/>
    <mergeCell ref="BF2147:BG2148"/>
    <mergeCell ref="AR2147:AS2148"/>
    <mergeCell ref="AT2147:AU2148"/>
    <mergeCell ref="AJ2147:AK2148"/>
    <mergeCell ref="AL2147:AM2148"/>
    <mergeCell ref="G2147:G2148"/>
    <mergeCell ref="B2149:B2150"/>
    <mergeCell ref="C2149:D2149"/>
    <mergeCell ref="E2149:E2150"/>
    <mergeCell ref="F2149:F2150"/>
    <mergeCell ref="H2149:I2150"/>
    <mergeCell ref="J2149:K2150"/>
    <mergeCell ref="L2149:M2150"/>
    <mergeCell ref="N2149:O2150"/>
    <mergeCell ref="P2149:Q2150"/>
    <mergeCell ref="R2149:S2150"/>
    <mergeCell ref="T2149:U2150"/>
    <mergeCell ref="X2149:Y2150"/>
    <mergeCell ref="Z2149:AA2150"/>
    <mergeCell ref="AB2149:AC2150"/>
    <mergeCell ref="AD2149:AE2150"/>
    <mergeCell ref="AF2149:AG2150"/>
    <mergeCell ref="AH2149:AI2150"/>
    <mergeCell ref="AJ2149:AK2150"/>
    <mergeCell ref="AL2149:AM2150"/>
    <mergeCell ref="AN2149:AO2150"/>
    <mergeCell ref="AP2149:AQ2150"/>
    <mergeCell ref="AR2149:AS2150"/>
    <mergeCell ref="AT2149:AU2150"/>
    <mergeCell ref="AV2149:AW2150"/>
    <mergeCell ref="AX2149:AY2150"/>
    <mergeCell ref="AZ2149:BA2150"/>
    <mergeCell ref="BB2149:BC2150"/>
    <mergeCell ref="BD2149:BE2150"/>
    <mergeCell ref="BF2149:BG2150"/>
    <mergeCell ref="BH2149:BI2150"/>
    <mergeCell ref="BJ2149:BK2150"/>
    <mergeCell ref="BL2149:BM2150"/>
    <mergeCell ref="BN2149:BP2150"/>
    <mergeCell ref="C2150:D2150"/>
    <mergeCell ref="G2149:G2150"/>
    <mergeCell ref="B2151:B2152"/>
    <mergeCell ref="C2151:D2151"/>
    <mergeCell ref="E2151:E2152"/>
    <mergeCell ref="F2151:F2152"/>
    <mergeCell ref="H2151:I2152"/>
    <mergeCell ref="J2151:K2152"/>
    <mergeCell ref="AN2151:AO2152"/>
    <mergeCell ref="AP2151:AQ2152"/>
    <mergeCell ref="L2151:M2152"/>
    <mergeCell ref="N2151:O2152"/>
    <mergeCell ref="P2151:Q2152"/>
    <mergeCell ref="R2151:S2152"/>
    <mergeCell ref="T2151:U2152"/>
    <mergeCell ref="X2151:Y2152"/>
    <mergeCell ref="BH2151:BI2152"/>
    <mergeCell ref="BJ2151:BK2152"/>
    <mergeCell ref="BL2151:BM2152"/>
    <mergeCell ref="BN2151:BP2152"/>
    <mergeCell ref="Z2151:AA2152"/>
    <mergeCell ref="AB2151:AC2152"/>
    <mergeCell ref="AD2151:AE2152"/>
    <mergeCell ref="AF2151:AG2152"/>
    <mergeCell ref="AH2151:AI2152"/>
    <mergeCell ref="BD2151:BE2152"/>
    <mergeCell ref="C2152:D2152"/>
    <mergeCell ref="AV2151:AW2152"/>
    <mergeCell ref="AX2151:AY2152"/>
    <mergeCell ref="AZ2151:BA2152"/>
    <mergeCell ref="BB2151:BC2152"/>
    <mergeCell ref="BF2151:BG2152"/>
    <mergeCell ref="AR2151:AS2152"/>
    <mergeCell ref="AT2151:AU2152"/>
    <mergeCell ref="AJ2151:AK2152"/>
    <mergeCell ref="AL2151:AM2152"/>
    <mergeCell ref="G2151:G2152"/>
    <mergeCell ref="B2153:B2154"/>
    <mergeCell ref="C2153:D2153"/>
    <mergeCell ref="E2153:E2154"/>
    <mergeCell ref="F2153:F2154"/>
    <mergeCell ref="H2153:I2154"/>
    <mergeCell ref="J2153:K2154"/>
    <mergeCell ref="L2153:M2154"/>
    <mergeCell ref="N2153:O2154"/>
    <mergeCell ref="P2153:Q2154"/>
    <mergeCell ref="R2153:S2154"/>
    <mergeCell ref="T2153:U2154"/>
    <mergeCell ref="X2153:Y2154"/>
    <mergeCell ref="Z2153:AA2154"/>
    <mergeCell ref="AB2153:AC2154"/>
    <mergeCell ref="AD2153:AE2154"/>
    <mergeCell ref="AF2153:AG2154"/>
    <mergeCell ref="AH2153:AI2154"/>
    <mergeCell ref="AJ2153:AK2154"/>
    <mergeCell ref="AL2153:AM2154"/>
    <mergeCell ref="AN2153:AO2154"/>
    <mergeCell ref="AP2153:AQ2154"/>
    <mergeCell ref="AR2153:AS2154"/>
    <mergeCell ref="AT2153:AU2154"/>
    <mergeCell ref="AV2153:AW2154"/>
    <mergeCell ref="AX2153:AY2154"/>
    <mergeCell ref="AZ2153:BA2154"/>
    <mergeCell ref="BB2153:BC2154"/>
    <mergeCell ref="BD2153:BE2154"/>
    <mergeCell ref="BF2153:BG2154"/>
    <mergeCell ref="BH2153:BI2154"/>
    <mergeCell ref="BJ2153:BK2154"/>
    <mergeCell ref="BL2153:BM2154"/>
    <mergeCell ref="BN2153:BP2154"/>
    <mergeCell ref="C2154:D2154"/>
    <mergeCell ref="G2153:G2154"/>
    <mergeCell ref="C2158:D2158"/>
    <mergeCell ref="B2159:B2160"/>
    <mergeCell ref="C2159:D2159"/>
    <mergeCell ref="E2159:E2160"/>
    <mergeCell ref="F2159:F2160"/>
    <mergeCell ref="H2159:I2160"/>
    <mergeCell ref="J2159:K2160"/>
    <mergeCell ref="AN2159:AO2160"/>
    <mergeCell ref="AP2159:AQ2160"/>
    <mergeCell ref="L2159:M2160"/>
    <mergeCell ref="N2159:O2160"/>
    <mergeCell ref="P2159:Q2160"/>
    <mergeCell ref="R2159:S2160"/>
    <mergeCell ref="T2159:U2160"/>
    <mergeCell ref="X2159:Y2160"/>
    <mergeCell ref="BH2159:BI2160"/>
    <mergeCell ref="BJ2159:BK2160"/>
    <mergeCell ref="BL2159:BM2160"/>
    <mergeCell ref="BN2159:BP2160"/>
    <mergeCell ref="Z2159:AA2160"/>
    <mergeCell ref="AB2159:AC2160"/>
    <mergeCell ref="AD2159:AE2160"/>
    <mergeCell ref="AF2159:AG2160"/>
    <mergeCell ref="AH2159:AI2160"/>
    <mergeCell ref="BD2159:BE2160"/>
    <mergeCell ref="C2160:D2160"/>
    <mergeCell ref="AV2159:AW2160"/>
    <mergeCell ref="AX2159:AY2160"/>
    <mergeCell ref="AZ2159:BA2160"/>
    <mergeCell ref="BB2159:BC2160"/>
    <mergeCell ref="BF2159:BG2160"/>
    <mergeCell ref="AR2159:AS2160"/>
    <mergeCell ref="AT2159:AU2160"/>
    <mergeCell ref="AJ2159:AK2160"/>
    <mergeCell ref="AL2159:AM2160"/>
    <mergeCell ref="G2159:G2160"/>
    <mergeCell ref="BL2157:BM2158"/>
    <mergeCell ref="BJ2157:BK2158"/>
    <mergeCell ref="AB2157:AC2158"/>
    <mergeCell ref="AD2157:AE2158"/>
    <mergeCell ref="AF2157:AG2158"/>
    <mergeCell ref="AH2157:AI2158"/>
    <mergeCell ref="AJ2157:AK2158"/>
    <mergeCell ref="AL2157:AM2158"/>
    <mergeCell ref="BN2157:BP2158"/>
    <mergeCell ref="BD2157:BE2158"/>
    <mergeCell ref="C2162:D2162"/>
    <mergeCell ref="G2161:G2162"/>
    <mergeCell ref="B2163:B2164"/>
    <mergeCell ref="C2163:D2163"/>
    <mergeCell ref="E2163:E2164"/>
    <mergeCell ref="F2163:F2164"/>
    <mergeCell ref="H2163:I2164"/>
    <mergeCell ref="J2163:K2164"/>
    <mergeCell ref="AN2163:AO2164"/>
    <mergeCell ref="AP2163:AQ2164"/>
    <mergeCell ref="L2163:M2164"/>
    <mergeCell ref="N2163:O2164"/>
    <mergeCell ref="P2163:Q2164"/>
    <mergeCell ref="R2163:S2164"/>
    <mergeCell ref="T2163:U2164"/>
    <mergeCell ref="X2163:Y2164"/>
    <mergeCell ref="BH2163:BI2164"/>
    <mergeCell ref="BJ2163:BK2164"/>
    <mergeCell ref="BL2163:BM2164"/>
    <mergeCell ref="BN2163:BP2164"/>
    <mergeCell ref="Z2163:AA2164"/>
    <mergeCell ref="AB2163:AC2164"/>
    <mergeCell ref="AD2163:AE2164"/>
    <mergeCell ref="AF2163:AG2164"/>
    <mergeCell ref="AH2163:AI2164"/>
    <mergeCell ref="BD2163:BE2164"/>
    <mergeCell ref="C2164:D2164"/>
    <mergeCell ref="AV2163:AW2164"/>
    <mergeCell ref="AX2163:AY2164"/>
    <mergeCell ref="AZ2163:BA2164"/>
    <mergeCell ref="BB2163:BC2164"/>
    <mergeCell ref="BF2163:BG2164"/>
    <mergeCell ref="AR2163:AS2164"/>
    <mergeCell ref="AT2163:AU2164"/>
    <mergeCell ref="AJ2163:AK2164"/>
    <mergeCell ref="AL2163:AM2164"/>
    <mergeCell ref="G2163:G2164"/>
    <mergeCell ref="B2161:B2162"/>
    <mergeCell ref="C2161:D2161"/>
    <mergeCell ref="E2161:E2162"/>
    <mergeCell ref="F2161:F2162"/>
    <mergeCell ref="H2161:I2162"/>
    <mergeCell ref="J2161:K2162"/>
    <mergeCell ref="L2161:M2162"/>
    <mergeCell ref="N2161:O2162"/>
    <mergeCell ref="P2161:Q2162"/>
    <mergeCell ref="R2161:S2162"/>
    <mergeCell ref="T2161:U2162"/>
    <mergeCell ref="X2161:Y2162"/>
    <mergeCell ref="Z2161:AA2162"/>
    <mergeCell ref="AB2161:AC2162"/>
    <mergeCell ref="AD2161:AE2162"/>
    <mergeCell ref="AF2161:AG2162"/>
    <mergeCell ref="AH2161:AI2162"/>
    <mergeCell ref="AJ2161:AK2162"/>
    <mergeCell ref="AL2161:AM2162"/>
    <mergeCell ref="AN2161:AO2162"/>
    <mergeCell ref="AP2161:AQ2162"/>
    <mergeCell ref="AR2161:AS2162"/>
    <mergeCell ref="AT2161:AU2162"/>
    <mergeCell ref="AV2161:AW2162"/>
    <mergeCell ref="AX2161:AY2162"/>
    <mergeCell ref="AZ2161:BA2162"/>
    <mergeCell ref="BB2161:BC2162"/>
    <mergeCell ref="B2165:B2166"/>
    <mergeCell ref="C2165:D2165"/>
    <mergeCell ref="E2165:E2166"/>
    <mergeCell ref="F2165:F2166"/>
    <mergeCell ref="H2165:I2166"/>
    <mergeCell ref="J2165:K2166"/>
    <mergeCell ref="L2165:M2166"/>
    <mergeCell ref="N2165:O2166"/>
    <mergeCell ref="P2165:Q2166"/>
    <mergeCell ref="R2165:S2166"/>
    <mergeCell ref="T2165:U2166"/>
    <mergeCell ref="X2165:Y2166"/>
    <mergeCell ref="Z2165:AA2166"/>
    <mergeCell ref="AB2165:AC2166"/>
    <mergeCell ref="AD2165:AE2166"/>
    <mergeCell ref="AF2165:AG2166"/>
    <mergeCell ref="AH2165:AI2166"/>
    <mergeCell ref="AJ2165:AK2166"/>
    <mergeCell ref="AL2165:AM2166"/>
    <mergeCell ref="AN2165:AO2166"/>
    <mergeCell ref="AP2165:AQ2166"/>
    <mergeCell ref="AR2165:AS2166"/>
    <mergeCell ref="AT2165:AU2166"/>
    <mergeCell ref="AV2165:AW2166"/>
    <mergeCell ref="AX2165:AY2166"/>
    <mergeCell ref="AZ2165:BA2166"/>
    <mergeCell ref="BB2165:BC2166"/>
    <mergeCell ref="BD2165:BE2166"/>
    <mergeCell ref="BF2165:BG2166"/>
    <mergeCell ref="BH2165:BI2166"/>
    <mergeCell ref="BJ2165:BK2166"/>
    <mergeCell ref="BL2165:BM2166"/>
    <mergeCell ref="BN2165:BP2166"/>
    <mergeCell ref="C2166:D2166"/>
    <mergeCell ref="G2165:G2166"/>
    <mergeCell ref="AF2169:AG2170"/>
    <mergeCell ref="AH2169:AI2170"/>
    <mergeCell ref="AJ2169:AK2170"/>
    <mergeCell ref="AL2169:AM2170"/>
    <mergeCell ref="AN2169:AO2170"/>
    <mergeCell ref="AP2169:AQ2170"/>
    <mergeCell ref="AR2169:AS2170"/>
    <mergeCell ref="AT2169:AU2170"/>
    <mergeCell ref="AV2169:AW2170"/>
    <mergeCell ref="AX2169:AY2170"/>
    <mergeCell ref="AZ2169:BA2170"/>
    <mergeCell ref="BB2169:BC2170"/>
    <mergeCell ref="BD2169:BE2170"/>
    <mergeCell ref="BF2169:BG2170"/>
    <mergeCell ref="B2167:B2168"/>
    <mergeCell ref="C2167:D2167"/>
    <mergeCell ref="E2167:E2168"/>
    <mergeCell ref="F2167:F2168"/>
    <mergeCell ref="H2167:I2168"/>
    <mergeCell ref="J2167:K2168"/>
    <mergeCell ref="AN2167:AO2168"/>
    <mergeCell ref="AP2167:AQ2168"/>
    <mergeCell ref="L2167:M2168"/>
    <mergeCell ref="N2167:O2168"/>
    <mergeCell ref="P2167:Q2168"/>
    <mergeCell ref="R2167:S2168"/>
    <mergeCell ref="T2167:U2168"/>
    <mergeCell ref="X2167:Y2168"/>
    <mergeCell ref="BH2167:BI2168"/>
    <mergeCell ref="BJ2167:BK2168"/>
    <mergeCell ref="BL2167:BM2168"/>
    <mergeCell ref="BN2167:BP2168"/>
    <mergeCell ref="Z2167:AA2168"/>
    <mergeCell ref="AB2167:AC2168"/>
    <mergeCell ref="AD2167:AE2168"/>
    <mergeCell ref="AF2167:AG2168"/>
    <mergeCell ref="AH2167:AI2168"/>
    <mergeCell ref="BD2167:BE2168"/>
    <mergeCell ref="C2168:D2168"/>
    <mergeCell ref="AV2167:AW2168"/>
    <mergeCell ref="AX2167:AY2168"/>
    <mergeCell ref="AZ2167:BA2168"/>
    <mergeCell ref="BB2167:BC2168"/>
    <mergeCell ref="BF2167:BG2168"/>
    <mergeCell ref="AR2167:AS2168"/>
    <mergeCell ref="AT2167:AU2168"/>
    <mergeCell ref="AJ2167:AK2168"/>
    <mergeCell ref="AL2167:AM2168"/>
    <mergeCell ref="G2167:G2168"/>
    <mergeCell ref="BH2169:BI2170"/>
    <mergeCell ref="BJ2169:BK2170"/>
    <mergeCell ref="BL2169:BM2170"/>
    <mergeCell ref="BN2169:BP2170"/>
    <mergeCell ref="C2170:D2170"/>
    <mergeCell ref="G2169:G2170"/>
    <mergeCell ref="AF2173:AG2174"/>
    <mergeCell ref="AH2173:AI2174"/>
    <mergeCell ref="AJ2173:AK2174"/>
    <mergeCell ref="AL2173:AM2174"/>
    <mergeCell ref="AN2173:AO2174"/>
    <mergeCell ref="AP2173:AQ2174"/>
    <mergeCell ref="AR2173:AS2174"/>
    <mergeCell ref="AT2173:AU2174"/>
    <mergeCell ref="AV2173:AW2174"/>
    <mergeCell ref="AX2173:AY2174"/>
    <mergeCell ref="AZ2173:BA2174"/>
    <mergeCell ref="BB2173:BC2174"/>
    <mergeCell ref="BD2173:BE2174"/>
    <mergeCell ref="BF2173:BG2174"/>
    <mergeCell ref="BH2173:BI2174"/>
    <mergeCell ref="BJ2173:BK2174"/>
    <mergeCell ref="BL2173:BM2174"/>
    <mergeCell ref="J2180:L2180"/>
    <mergeCell ref="N2180:P2180"/>
    <mergeCell ref="Q2180:T2180"/>
    <mergeCell ref="U2180:W2180"/>
    <mergeCell ref="C2174:D2174"/>
    <mergeCell ref="B2171:B2172"/>
    <mergeCell ref="C2171:D2171"/>
    <mergeCell ref="E2171:E2172"/>
    <mergeCell ref="F2171:F2172"/>
    <mergeCell ref="H2171:I2172"/>
    <mergeCell ref="J2171:K2172"/>
    <mergeCell ref="AN2171:AO2172"/>
    <mergeCell ref="AP2171:AQ2172"/>
    <mergeCell ref="L2171:M2172"/>
    <mergeCell ref="N2171:O2172"/>
    <mergeCell ref="P2171:Q2172"/>
    <mergeCell ref="R2171:S2172"/>
    <mergeCell ref="T2171:U2172"/>
    <mergeCell ref="X2171:Y2172"/>
    <mergeCell ref="BH2171:BI2172"/>
    <mergeCell ref="BJ2171:BK2172"/>
    <mergeCell ref="BL2171:BM2172"/>
    <mergeCell ref="AB2171:AC2172"/>
    <mergeCell ref="AD2171:AE2172"/>
    <mergeCell ref="AF2171:AG2172"/>
    <mergeCell ref="AH2171:AI2172"/>
    <mergeCell ref="BD2171:BE2172"/>
    <mergeCell ref="C2172:D2172"/>
    <mergeCell ref="AV2171:AW2172"/>
    <mergeCell ref="AX2171:AY2172"/>
    <mergeCell ref="AZ2171:BA2172"/>
    <mergeCell ref="BB2171:BC2172"/>
    <mergeCell ref="BF2171:BG2172"/>
    <mergeCell ref="AR2171:AS2172"/>
    <mergeCell ref="AT2171:AU2172"/>
    <mergeCell ref="AJ2171:AK2172"/>
    <mergeCell ref="AL2171:AM2172"/>
    <mergeCell ref="B2169:B2170"/>
    <mergeCell ref="C2169:D2169"/>
    <mergeCell ref="E2169:E2170"/>
    <mergeCell ref="F2169:F2170"/>
    <mergeCell ref="BL2194:BM2195"/>
    <mergeCell ref="G2194:G2195"/>
    <mergeCell ref="G2196:G2197"/>
    <mergeCell ref="B2192:B2193"/>
    <mergeCell ref="C2192:D2193"/>
    <mergeCell ref="H2192:I2193"/>
    <mergeCell ref="J2192:O2192"/>
    <mergeCell ref="P2192:U2192"/>
    <mergeCell ref="X2192:Y2193"/>
    <mergeCell ref="J2193:K2193"/>
    <mergeCell ref="R2193:S2193"/>
    <mergeCell ref="T2193:U2193"/>
    <mergeCell ref="BB2192:BG2192"/>
    <mergeCell ref="BH2192:BM2192"/>
    <mergeCell ref="BN2192:BP2193"/>
    <mergeCell ref="AJ2193:AK2193"/>
    <mergeCell ref="AL2193:AM2193"/>
    <mergeCell ref="AN2193:AO2193"/>
    <mergeCell ref="AP2193:AQ2193"/>
    <mergeCell ref="AT2193:AU2193"/>
    <mergeCell ref="AV2193:AW2193"/>
    <mergeCell ref="AX2193:AY2193"/>
    <mergeCell ref="AD2193:AE2193"/>
    <mergeCell ref="AF2193:AG2193"/>
    <mergeCell ref="AH2193:AI2193"/>
    <mergeCell ref="AR2193:AS2193"/>
    <mergeCell ref="Z2192:AA2193"/>
    <mergeCell ref="AB2192:AC2193"/>
    <mergeCell ref="AD2192:AI2192"/>
    <mergeCell ref="AJ2192:AO2192"/>
    <mergeCell ref="BB2193:BC2193"/>
    <mergeCell ref="BD2193:BE2193"/>
    <mergeCell ref="BF2193:BG2193"/>
    <mergeCell ref="BH2193:BI2193"/>
    <mergeCell ref="BJ2193:BK2193"/>
    <mergeCell ref="BL2193:BM2193"/>
    <mergeCell ref="F2192:F2193"/>
    <mergeCell ref="AV2194:AW2195"/>
    <mergeCell ref="AX2194:AY2195"/>
    <mergeCell ref="AZ2194:BA2195"/>
    <mergeCell ref="BB2194:BC2195"/>
    <mergeCell ref="BF2194:BG2195"/>
    <mergeCell ref="B2196:B2197"/>
    <mergeCell ref="C2196:D2196"/>
    <mergeCell ref="E2196:E2197"/>
    <mergeCell ref="F2196:F2197"/>
    <mergeCell ref="H2196:I2197"/>
    <mergeCell ref="J2196:K2197"/>
    <mergeCell ref="L2196:M2197"/>
    <mergeCell ref="N2196:O2197"/>
    <mergeCell ref="P2196:Q2197"/>
    <mergeCell ref="R2196:S2197"/>
    <mergeCell ref="T2196:U2197"/>
    <mergeCell ref="X2196:Y2197"/>
    <mergeCell ref="Z2196:AA2197"/>
    <mergeCell ref="AB2196:AC2197"/>
    <mergeCell ref="AD2196:AE2197"/>
    <mergeCell ref="AF2196:AG2197"/>
    <mergeCell ref="AH2196:AI2197"/>
    <mergeCell ref="AJ2196:AK2197"/>
    <mergeCell ref="AL2196:AM2197"/>
    <mergeCell ref="AN2196:AO2197"/>
    <mergeCell ref="AP2196:AQ2197"/>
    <mergeCell ref="AR2196:AS2197"/>
    <mergeCell ref="AT2196:AU2197"/>
    <mergeCell ref="AV2196:AW2197"/>
    <mergeCell ref="AX2196:AY2197"/>
    <mergeCell ref="AZ2196:BA2197"/>
    <mergeCell ref="BB2196:BC2197"/>
    <mergeCell ref="BD2196:BE2197"/>
    <mergeCell ref="BF2196:BG2197"/>
    <mergeCell ref="BF2204:BG2205"/>
    <mergeCell ref="BH2204:BI2205"/>
    <mergeCell ref="AT2200:AU2201"/>
    <mergeCell ref="AV2200:AW2201"/>
    <mergeCell ref="AX2200:AY2201"/>
    <mergeCell ref="AZ2200:BA2201"/>
    <mergeCell ref="BB2200:BC2201"/>
    <mergeCell ref="C2197:D2197"/>
    <mergeCell ref="B2194:B2195"/>
    <mergeCell ref="C2194:D2194"/>
    <mergeCell ref="E2194:E2195"/>
    <mergeCell ref="F2194:F2195"/>
    <mergeCell ref="H2194:I2195"/>
    <mergeCell ref="J2194:K2195"/>
    <mergeCell ref="C2195:D2195"/>
    <mergeCell ref="L2194:M2195"/>
    <mergeCell ref="N2194:O2195"/>
    <mergeCell ref="P2194:Q2195"/>
    <mergeCell ref="R2194:S2195"/>
    <mergeCell ref="T2194:U2195"/>
    <mergeCell ref="X2194:Y2195"/>
    <mergeCell ref="Z2194:AA2195"/>
    <mergeCell ref="AB2194:AC2195"/>
    <mergeCell ref="AD2194:AE2195"/>
    <mergeCell ref="AF2194:AG2195"/>
    <mergeCell ref="AH2194:AI2195"/>
    <mergeCell ref="BD2194:BE2195"/>
    <mergeCell ref="AJ2194:AK2195"/>
    <mergeCell ref="AL2194:AM2195"/>
    <mergeCell ref="AN2194:AO2195"/>
    <mergeCell ref="AP2194:AQ2195"/>
    <mergeCell ref="AR2194:AS2195"/>
    <mergeCell ref="AT2194:AU2195"/>
    <mergeCell ref="B2198:B2199"/>
    <mergeCell ref="C2198:D2198"/>
    <mergeCell ref="E2198:E2199"/>
    <mergeCell ref="F2198:F2199"/>
    <mergeCell ref="H2198:I2199"/>
    <mergeCell ref="J2198:K2199"/>
    <mergeCell ref="L2198:M2199"/>
    <mergeCell ref="N2198:O2199"/>
    <mergeCell ref="P2198:Q2199"/>
    <mergeCell ref="R2198:S2199"/>
    <mergeCell ref="T2198:U2199"/>
    <mergeCell ref="X2198:Y2199"/>
    <mergeCell ref="Z2198:AA2199"/>
    <mergeCell ref="AB2198:AC2199"/>
    <mergeCell ref="AD2198:AE2199"/>
    <mergeCell ref="AF2198:AG2199"/>
    <mergeCell ref="AH2198:AI2199"/>
    <mergeCell ref="BD2198:BE2199"/>
    <mergeCell ref="AJ2198:AK2199"/>
    <mergeCell ref="AL2198:AM2199"/>
    <mergeCell ref="AN2198:AO2199"/>
    <mergeCell ref="AP2198:AQ2199"/>
    <mergeCell ref="AR2198:AS2199"/>
    <mergeCell ref="AT2198:AU2199"/>
    <mergeCell ref="BH2198:BI2199"/>
    <mergeCell ref="C2200:D2200"/>
    <mergeCell ref="E2200:E2201"/>
    <mergeCell ref="F2200:F2201"/>
    <mergeCell ref="H2200:I2201"/>
    <mergeCell ref="J2200:K2201"/>
    <mergeCell ref="AN2200:AO2201"/>
    <mergeCell ref="BJ2198:BK2199"/>
    <mergeCell ref="BL2198:BM2199"/>
    <mergeCell ref="C2199:D2199"/>
    <mergeCell ref="AV2198:AW2199"/>
    <mergeCell ref="AX2198:AY2199"/>
    <mergeCell ref="AZ2198:BA2199"/>
    <mergeCell ref="BB2198:BC2199"/>
    <mergeCell ref="BF2198:BG2199"/>
    <mergeCell ref="AF2200:AG2201"/>
    <mergeCell ref="AH2200:AI2201"/>
    <mergeCell ref="AJ2200:AK2201"/>
    <mergeCell ref="AL2200:AM2201"/>
    <mergeCell ref="BD2200:BE2201"/>
    <mergeCell ref="BF2200:BG2201"/>
    <mergeCell ref="BH2200:BI2201"/>
    <mergeCell ref="BH2206:BI2207"/>
    <mergeCell ref="BL2204:BM2205"/>
    <mergeCell ref="B2202:B2203"/>
    <mergeCell ref="C2202:D2202"/>
    <mergeCell ref="E2202:E2203"/>
    <mergeCell ref="F2202:F2203"/>
    <mergeCell ref="H2202:I2203"/>
    <mergeCell ref="J2202:K2203"/>
    <mergeCell ref="AN2202:AO2203"/>
    <mergeCell ref="AP2202:AQ2203"/>
    <mergeCell ref="L2202:M2203"/>
    <mergeCell ref="N2202:O2203"/>
    <mergeCell ref="P2202:Q2203"/>
    <mergeCell ref="R2202:S2203"/>
    <mergeCell ref="T2202:U2203"/>
    <mergeCell ref="X2202:Y2203"/>
    <mergeCell ref="BH2202:BI2203"/>
    <mergeCell ref="BJ2202:BK2203"/>
    <mergeCell ref="BL2202:BM2203"/>
    <mergeCell ref="Z2202:AA2203"/>
    <mergeCell ref="AB2202:AC2203"/>
    <mergeCell ref="AD2202:AE2203"/>
    <mergeCell ref="AF2202:AG2203"/>
    <mergeCell ref="AH2202:AI2203"/>
    <mergeCell ref="BD2202:BE2203"/>
    <mergeCell ref="C2203:D2203"/>
    <mergeCell ref="AV2202:AW2203"/>
    <mergeCell ref="AX2202:AY2203"/>
    <mergeCell ref="AZ2202:BA2203"/>
    <mergeCell ref="BB2202:BC2203"/>
    <mergeCell ref="BF2202:BG2203"/>
    <mergeCell ref="AR2202:AS2203"/>
    <mergeCell ref="AT2202:AU2203"/>
    <mergeCell ref="AJ2202:AK2203"/>
    <mergeCell ref="AL2202:AM2203"/>
    <mergeCell ref="G2202:G2203"/>
    <mergeCell ref="G2204:G2205"/>
    <mergeCell ref="BJ2206:BK2207"/>
    <mergeCell ref="BL2206:BM2207"/>
    <mergeCell ref="AH2204:AI2205"/>
    <mergeCell ref="AJ2204:AK2205"/>
    <mergeCell ref="AL2204:AM2205"/>
    <mergeCell ref="C2205:D2205"/>
    <mergeCell ref="B2204:B2205"/>
    <mergeCell ref="C2204:D2204"/>
    <mergeCell ref="BJ2200:BK2201"/>
    <mergeCell ref="BL2200:BM2201"/>
    <mergeCell ref="C2201:D2201"/>
    <mergeCell ref="B2200:B2201"/>
    <mergeCell ref="AN2208:AO2209"/>
    <mergeCell ref="AP2208:AQ2209"/>
    <mergeCell ref="AR2208:AS2209"/>
    <mergeCell ref="AT2208:AU2209"/>
    <mergeCell ref="AV2208:AW2209"/>
    <mergeCell ref="AX2208:AY2209"/>
    <mergeCell ref="AZ2208:BA2209"/>
    <mergeCell ref="BB2208:BC2209"/>
    <mergeCell ref="BD2208:BE2209"/>
    <mergeCell ref="C2209:D2209"/>
    <mergeCell ref="B2206:B2207"/>
    <mergeCell ref="C2206:D2206"/>
    <mergeCell ref="E2206:E2207"/>
    <mergeCell ref="F2206:F2207"/>
    <mergeCell ref="H2206:I2207"/>
    <mergeCell ref="J2206:K2207"/>
    <mergeCell ref="AN2206:AO2207"/>
    <mergeCell ref="AP2206:AQ2207"/>
    <mergeCell ref="L2206:M2207"/>
    <mergeCell ref="N2206:O2207"/>
    <mergeCell ref="P2206:Q2207"/>
    <mergeCell ref="R2206:S2207"/>
    <mergeCell ref="T2206:U2207"/>
    <mergeCell ref="X2206:Y2207"/>
    <mergeCell ref="Z2206:AA2207"/>
    <mergeCell ref="AB2206:AC2207"/>
    <mergeCell ref="AD2206:AE2207"/>
    <mergeCell ref="AF2206:AG2207"/>
    <mergeCell ref="AH2206:AI2207"/>
    <mergeCell ref="BD2206:BE2207"/>
    <mergeCell ref="C2207:D2207"/>
    <mergeCell ref="AV2206:AW2207"/>
    <mergeCell ref="AX2206:AY2207"/>
    <mergeCell ref="AP2200:AQ2201"/>
    <mergeCell ref="AR2200:AS2201"/>
    <mergeCell ref="AZ2206:BA2207"/>
    <mergeCell ref="BB2206:BC2207"/>
    <mergeCell ref="AR2206:AS2207"/>
    <mergeCell ref="AT2206:AU2207"/>
    <mergeCell ref="AJ2206:AK2207"/>
    <mergeCell ref="AL2206:AM2207"/>
    <mergeCell ref="R2200:S2201"/>
    <mergeCell ref="T2200:U2201"/>
    <mergeCell ref="X2200:Y2201"/>
    <mergeCell ref="Z2200:AA2201"/>
    <mergeCell ref="AB2200:AC2201"/>
    <mergeCell ref="AD2200:AE2201"/>
    <mergeCell ref="T2204:U2205"/>
    <mergeCell ref="C2210:D2210"/>
    <mergeCell ref="E2210:E2211"/>
    <mergeCell ref="F2210:F2211"/>
    <mergeCell ref="H2210:I2211"/>
    <mergeCell ref="J2210:K2211"/>
    <mergeCell ref="AN2210:AO2211"/>
    <mergeCell ref="AP2210:AQ2211"/>
    <mergeCell ref="L2210:M2211"/>
    <mergeCell ref="N2210:O2211"/>
    <mergeCell ref="P2210:Q2211"/>
    <mergeCell ref="R2210:S2211"/>
    <mergeCell ref="T2210:U2211"/>
    <mergeCell ref="X2210:Y2211"/>
    <mergeCell ref="BH2210:BI2211"/>
    <mergeCell ref="BJ2210:BK2211"/>
    <mergeCell ref="BL2210:BM2211"/>
    <mergeCell ref="BN2210:BP2211"/>
    <mergeCell ref="Z2210:AA2211"/>
    <mergeCell ref="AB2210:AC2211"/>
    <mergeCell ref="AD2210:AE2211"/>
    <mergeCell ref="AF2210:AG2211"/>
    <mergeCell ref="AH2210:AI2211"/>
    <mergeCell ref="BD2210:BE2211"/>
    <mergeCell ref="C2211:D2211"/>
    <mergeCell ref="AV2210:AW2211"/>
    <mergeCell ref="AX2210:AY2211"/>
    <mergeCell ref="AZ2210:BA2211"/>
    <mergeCell ref="BB2210:BC2211"/>
    <mergeCell ref="BF2210:BG2211"/>
    <mergeCell ref="AR2210:AS2211"/>
    <mergeCell ref="AT2210:AU2211"/>
    <mergeCell ref="AJ2210:AK2211"/>
    <mergeCell ref="AL2210:AM2211"/>
    <mergeCell ref="BN2202:BP2203"/>
    <mergeCell ref="BN2204:BP2205"/>
    <mergeCell ref="B2208:B2209"/>
    <mergeCell ref="C2208:D2208"/>
    <mergeCell ref="E2208:E2209"/>
    <mergeCell ref="F2208:F2209"/>
    <mergeCell ref="H2208:I2209"/>
    <mergeCell ref="J2208:K2209"/>
    <mergeCell ref="L2208:M2209"/>
    <mergeCell ref="N2208:O2209"/>
    <mergeCell ref="P2208:Q2209"/>
    <mergeCell ref="R2208:S2209"/>
    <mergeCell ref="T2208:U2209"/>
    <mergeCell ref="X2208:Y2209"/>
    <mergeCell ref="Z2208:AA2209"/>
    <mergeCell ref="AB2208:AC2209"/>
    <mergeCell ref="AD2208:AE2209"/>
    <mergeCell ref="AF2208:AG2209"/>
    <mergeCell ref="AH2208:AI2209"/>
    <mergeCell ref="AJ2208:AK2209"/>
    <mergeCell ref="AL2208:AM2209"/>
    <mergeCell ref="B2212:B2213"/>
    <mergeCell ref="C2212:D2212"/>
    <mergeCell ref="E2212:E2213"/>
    <mergeCell ref="F2212:F2213"/>
    <mergeCell ref="H2212:I2213"/>
    <mergeCell ref="J2212:K2213"/>
    <mergeCell ref="L2212:M2213"/>
    <mergeCell ref="N2212:O2213"/>
    <mergeCell ref="P2212:Q2213"/>
    <mergeCell ref="R2212:S2213"/>
    <mergeCell ref="T2212:U2213"/>
    <mergeCell ref="X2212:Y2213"/>
    <mergeCell ref="Z2212:AA2213"/>
    <mergeCell ref="AB2212:AC2213"/>
    <mergeCell ref="AD2212:AE2213"/>
    <mergeCell ref="AF2212:AG2213"/>
    <mergeCell ref="AH2212:AI2213"/>
    <mergeCell ref="AJ2212:AK2213"/>
    <mergeCell ref="AL2212:AM2213"/>
    <mergeCell ref="AN2212:AO2213"/>
    <mergeCell ref="AP2212:AQ2213"/>
    <mergeCell ref="AR2212:AS2213"/>
    <mergeCell ref="AT2212:AU2213"/>
    <mergeCell ref="AV2212:AW2213"/>
    <mergeCell ref="AX2212:AY2213"/>
    <mergeCell ref="AZ2212:BA2213"/>
    <mergeCell ref="BB2212:BC2213"/>
    <mergeCell ref="BD2212:BE2213"/>
    <mergeCell ref="BF2212:BG2213"/>
    <mergeCell ref="BH2212:BI2213"/>
    <mergeCell ref="BJ2212:BK2213"/>
    <mergeCell ref="BL2212:BM2213"/>
    <mergeCell ref="BN2212:BP2213"/>
    <mergeCell ref="C2213:D2213"/>
    <mergeCell ref="E2204:E2205"/>
    <mergeCell ref="F2204:F2205"/>
    <mergeCell ref="H2204:I2205"/>
    <mergeCell ref="J2204:K2205"/>
    <mergeCell ref="L2204:M2205"/>
    <mergeCell ref="N2204:O2205"/>
    <mergeCell ref="P2204:Q2205"/>
    <mergeCell ref="R2204:S2205"/>
    <mergeCell ref="B2210:B2211"/>
    <mergeCell ref="B2214:B2215"/>
    <mergeCell ref="C2214:D2214"/>
    <mergeCell ref="E2214:E2215"/>
    <mergeCell ref="F2214:F2215"/>
    <mergeCell ref="H2214:I2215"/>
    <mergeCell ref="J2214:K2215"/>
    <mergeCell ref="AN2214:AO2215"/>
    <mergeCell ref="AP2214:AQ2215"/>
    <mergeCell ref="L2214:M2215"/>
    <mergeCell ref="N2214:O2215"/>
    <mergeCell ref="P2214:Q2215"/>
    <mergeCell ref="R2214:S2215"/>
    <mergeCell ref="T2214:U2215"/>
    <mergeCell ref="X2214:Y2215"/>
    <mergeCell ref="BH2214:BI2215"/>
    <mergeCell ref="BJ2214:BK2215"/>
    <mergeCell ref="BL2214:BM2215"/>
    <mergeCell ref="BN2214:BP2215"/>
    <mergeCell ref="Z2214:AA2215"/>
    <mergeCell ref="AB2214:AC2215"/>
    <mergeCell ref="AD2214:AE2215"/>
    <mergeCell ref="AF2214:AG2215"/>
    <mergeCell ref="AH2214:AI2215"/>
    <mergeCell ref="BD2214:BE2215"/>
    <mergeCell ref="C2215:D2215"/>
    <mergeCell ref="AV2214:AW2215"/>
    <mergeCell ref="AX2214:AY2215"/>
    <mergeCell ref="AZ2214:BA2215"/>
    <mergeCell ref="BB2214:BC2215"/>
    <mergeCell ref="BF2214:BG2215"/>
    <mergeCell ref="AR2214:AS2215"/>
    <mergeCell ref="AT2214:AU2215"/>
    <mergeCell ref="AJ2214:AK2215"/>
    <mergeCell ref="AL2214:AM2215"/>
    <mergeCell ref="G2214:G2215"/>
    <mergeCell ref="B2216:B2217"/>
    <mergeCell ref="C2216:D2216"/>
    <mergeCell ref="E2216:E2217"/>
    <mergeCell ref="F2216:F2217"/>
    <mergeCell ref="H2216:I2217"/>
    <mergeCell ref="J2216:K2217"/>
    <mergeCell ref="L2216:M2217"/>
    <mergeCell ref="N2216:O2217"/>
    <mergeCell ref="P2216:Q2217"/>
    <mergeCell ref="R2216:S2217"/>
    <mergeCell ref="T2216:U2217"/>
    <mergeCell ref="X2216:Y2217"/>
    <mergeCell ref="Z2216:AA2217"/>
    <mergeCell ref="AB2216:AC2217"/>
    <mergeCell ref="AD2216:AE2217"/>
    <mergeCell ref="AF2216:AG2217"/>
    <mergeCell ref="AH2216:AI2217"/>
    <mergeCell ref="AJ2216:AK2217"/>
    <mergeCell ref="AL2216:AM2217"/>
    <mergeCell ref="AN2216:AO2217"/>
    <mergeCell ref="AP2216:AQ2217"/>
    <mergeCell ref="AR2216:AS2217"/>
    <mergeCell ref="AT2216:AU2217"/>
    <mergeCell ref="AV2216:AW2217"/>
    <mergeCell ref="AX2216:AY2217"/>
    <mergeCell ref="AZ2216:BA2217"/>
    <mergeCell ref="BB2216:BC2217"/>
    <mergeCell ref="BD2216:BE2217"/>
    <mergeCell ref="BF2216:BG2217"/>
    <mergeCell ref="BH2216:BI2217"/>
    <mergeCell ref="BJ2216:BK2217"/>
    <mergeCell ref="BL2216:BM2217"/>
    <mergeCell ref="BN2216:BP2217"/>
    <mergeCell ref="C2217:D2217"/>
    <mergeCell ref="G2216:G2217"/>
    <mergeCell ref="B2218:B2219"/>
    <mergeCell ref="C2218:D2218"/>
    <mergeCell ref="E2218:E2219"/>
    <mergeCell ref="F2218:F2219"/>
    <mergeCell ref="H2218:I2219"/>
    <mergeCell ref="J2218:K2219"/>
    <mergeCell ref="AN2218:AO2219"/>
    <mergeCell ref="AP2218:AQ2219"/>
    <mergeCell ref="L2218:M2219"/>
    <mergeCell ref="N2218:O2219"/>
    <mergeCell ref="P2218:Q2219"/>
    <mergeCell ref="R2218:S2219"/>
    <mergeCell ref="T2218:U2219"/>
    <mergeCell ref="X2218:Y2219"/>
    <mergeCell ref="BH2218:BI2219"/>
    <mergeCell ref="BJ2218:BK2219"/>
    <mergeCell ref="BL2218:BM2219"/>
    <mergeCell ref="BN2218:BP2219"/>
    <mergeCell ref="Z2218:AA2219"/>
    <mergeCell ref="AB2218:AC2219"/>
    <mergeCell ref="AD2218:AE2219"/>
    <mergeCell ref="AF2218:AG2219"/>
    <mergeCell ref="AH2218:AI2219"/>
    <mergeCell ref="BD2218:BE2219"/>
    <mergeCell ref="C2219:D2219"/>
    <mergeCell ref="AV2218:AW2219"/>
    <mergeCell ref="AX2218:AY2219"/>
    <mergeCell ref="AZ2218:BA2219"/>
    <mergeCell ref="BB2218:BC2219"/>
    <mergeCell ref="BF2218:BG2219"/>
    <mergeCell ref="AR2218:AS2219"/>
    <mergeCell ref="AT2218:AU2219"/>
    <mergeCell ref="AJ2218:AK2219"/>
    <mergeCell ref="AL2218:AM2219"/>
    <mergeCell ref="G2218:G2219"/>
    <mergeCell ref="B2220:B2221"/>
    <mergeCell ref="C2220:D2220"/>
    <mergeCell ref="E2220:E2221"/>
    <mergeCell ref="F2220:F2221"/>
    <mergeCell ref="H2220:I2221"/>
    <mergeCell ref="J2220:K2221"/>
    <mergeCell ref="L2220:M2221"/>
    <mergeCell ref="N2220:O2221"/>
    <mergeCell ref="P2220:Q2221"/>
    <mergeCell ref="R2220:S2221"/>
    <mergeCell ref="T2220:U2221"/>
    <mergeCell ref="X2220:Y2221"/>
    <mergeCell ref="Z2220:AA2221"/>
    <mergeCell ref="AB2220:AC2221"/>
    <mergeCell ref="AD2220:AE2221"/>
    <mergeCell ref="AF2220:AG2221"/>
    <mergeCell ref="AH2220:AI2221"/>
    <mergeCell ref="AJ2220:AK2221"/>
    <mergeCell ref="AL2220:AM2221"/>
    <mergeCell ref="AN2220:AO2221"/>
    <mergeCell ref="AP2220:AQ2221"/>
    <mergeCell ref="AR2220:AS2221"/>
    <mergeCell ref="AT2220:AU2221"/>
    <mergeCell ref="AV2220:AW2221"/>
    <mergeCell ref="AX2220:AY2221"/>
    <mergeCell ref="AZ2220:BA2221"/>
    <mergeCell ref="BB2220:BC2221"/>
    <mergeCell ref="BD2220:BE2221"/>
    <mergeCell ref="BF2220:BG2221"/>
    <mergeCell ref="BH2220:BI2221"/>
    <mergeCell ref="BJ2220:BK2221"/>
    <mergeCell ref="BL2220:BM2221"/>
    <mergeCell ref="BN2220:BP2221"/>
    <mergeCell ref="C2221:D2221"/>
    <mergeCell ref="G2220:G2221"/>
    <mergeCell ref="B2222:B2223"/>
    <mergeCell ref="C2222:D2222"/>
    <mergeCell ref="E2222:E2223"/>
    <mergeCell ref="F2222:F2223"/>
    <mergeCell ref="H2222:I2223"/>
    <mergeCell ref="J2222:K2223"/>
    <mergeCell ref="AN2222:AO2223"/>
    <mergeCell ref="AP2222:AQ2223"/>
    <mergeCell ref="L2222:M2223"/>
    <mergeCell ref="N2222:O2223"/>
    <mergeCell ref="P2222:Q2223"/>
    <mergeCell ref="R2222:S2223"/>
    <mergeCell ref="T2222:U2223"/>
    <mergeCell ref="X2222:Y2223"/>
    <mergeCell ref="BH2222:BI2223"/>
    <mergeCell ref="BJ2222:BK2223"/>
    <mergeCell ref="BL2222:BM2223"/>
    <mergeCell ref="BN2222:BP2223"/>
    <mergeCell ref="Z2222:AA2223"/>
    <mergeCell ref="AB2222:AC2223"/>
    <mergeCell ref="AD2222:AE2223"/>
    <mergeCell ref="AF2222:AG2223"/>
    <mergeCell ref="AH2222:AI2223"/>
    <mergeCell ref="BD2222:BE2223"/>
    <mergeCell ref="C2223:D2223"/>
    <mergeCell ref="AV2222:AW2223"/>
    <mergeCell ref="AX2222:AY2223"/>
    <mergeCell ref="AZ2222:BA2223"/>
    <mergeCell ref="BB2222:BC2223"/>
    <mergeCell ref="BF2222:BG2223"/>
    <mergeCell ref="AR2222:AS2223"/>
    <mergeCell ref="AT2222:AU2223"/>
    <mergeCell ref="AJ2222:AK2223"/>
    <mergeCell ref="AL2222:AM2223"/>
    <mergeCell ref="G2222:G2223"/>
    <mergeCell ref="B2224:B2225"/>
    <mergeCell ref="C2224:D2224"/>
    <mergeCell ref="E2224:E2225"/>
    <mergeCell ref="F2224:F2225"/>
    <mergeCell ref="H2224:I2225"/>
    <mergeCell ref="J2224:K2225"/>
    <mergeCell ref="L2224:M2225"/>
    <mergeCell ref="N2224:O2225"/>
    <mergeCell ref="P2224:Q2225"/>
    <mergeCell ref="R2224:S2225"/>
    <mergeCell ref="T2224:U2225"/>
    <mergeCell ref="X2224:Y2225"/>
    <mergeCell ref="Z2224:AA2225"/>
    <mergeCell ref="AB2224:AC2225"/>
    <mergeCell ref="AD2224:AE2225"/>
    <mergeCell ref="AF2224:AG2225"/>
    <mergeCell ref="AH2224:AI2225"/>
    <mergeCell ref="AJ2224:AK2225"/>
    <mergeCell ref="AL2224:AM2225"/>
    <mergeCell ref="AN2224:AO2225"/>
    <mergeCell ref="AP2224:AQ2225"/>
    <mergeCell ref="AR2224:AS2225"/>
    <mergeCell ref="AT2224:AU2225"/>
    <mergeCell ref="AV2224:AW2225"/>
    <mergeCell ref="AX2224:AY2225"/>
    <mergeCell ref="AZ2224:BA2225"/>
    <mergeCell ref="BB2224:BC2225"/>
    <mergeCell ref="BD2224:BE2225"/>
    <mergeCell ref="BF2224:BG2225"/>
    <mergeCell ref="BH2224:BI2225"/>
    <mergeCell ref="BJ2224:BK2225"/>
    <mergeCell ref="BL2224:BM2225"/>
    <mergeCell ref="BN2224:BP2225"/>
    <mergeCell ref="C2225:D2225"/>
    <mergeCell ref="G2224:G2225"/>
    <mergeCell ref="B2226:B2227"/>
    <mergeCell ref="C2226:D2226"/>
    <mergeCell ref="E2226:E2227"/>
    <mergeCell ref="F2226:F2227"/>
    <mergeCell ref="H2226:I2227"/>
    <mergeCell ref="J2226:K2227"/>
    <mergeCell ref="AN2226:AO2227"/>
    <mergeCell ref="AP2226:AQ2227"/>
    <mergeCell ref="L2226:M2227"/>
    <mergeCell ref="N2226:O2227"/>
    <mergeCell ref="P2226:Q2227"/>
    <mergeCell ref="R2226:S2227"/>
    <mergeCell ref="T2226:U2227"/>
    <mergeCell ref="X2226:Y2227"/>
    <mergeCell ref="BH2226:BI2227"/>
    <mergeCell ref="BJ2226:BK2227"/>
    <mergeCell ref="BL2226:BM2227"/>
    <mergeCell ref="BN2226:BP2227"/>
    <mergeCell ref="Z2226:AA2227"/>
    <mergeCell ref="AB2226:AC2227"/>
    <mergeCell ref="AD2226:AE2227"/>
    <mergeCell ref="AF2226:AG2227"/>
    <mergeCell ref="AH2226:AI2227"/>
    <mergeCell ref="BD2226:BE2227"/>
    <mergeCell ref="C2227:D2227"/>
    <mergeCell ref="AV2226:AW2227"/>
    <mergeCell ref="AX2226:AY2227"/>
    <mergeCell ref="AZ2226:BA2227"/>
    <mergeCell ref="BB2226:BC2227"/>
    <mergeCell ref="BF2226:BG2227"/>
    <mergeCell ref="AR2226:AS2227"/>
    <mergeCell ref="AT2226:AU2227"/>
    <mergeCell ref="AJ2226:AK2227"/>
    <mergeCell ref="AL2226:AM2227"/>
    <mergeCell ref="G2226:G2227"/>
    <mergeCell ref="B2228:B2229"/>
    <mergeCell ref="C2228:D2228"/>
    <mergeCell ref="E2228:E2229"/>
    <mergeCell ref="F2228:F2229"/>
    <mergeCell ref="H2228:I2229"/>
    <mergeCell ref="J2228:K2229"/>
    <mergeCell ref="L2228:M2229"/>
    <mergeCell ref="N2228:O2229"/>
    <mergeCell ref="P2228:Q2229"/>
    <mergeCell ref="R2228:S2229"/>
    <mergeCell ref="T2228:U2229"/>
    <mergeCell ref="X2228:Y2229"/>
    <mergeCell ref="Z2228:AA2229"/>
    <mergeCell ref="AB2228:AC2229"/>
    <mergeCell ref="AD2228:AE2229"/>
    <mergeCell ref="AF2228:AG2229"/>
    <mergeCell ref="AH2228:AI2229"/>
    <mergeCell ref="AJ2228:AK2229"/>
    <mergeCell ref="AL2228:AM2229"/>
    <mergeCell ref="AN2228:AO2229"/>
    <mergeCell ref="AP2228:AQ2229"/>
    <mergeCell ref="AR2228:AS2229"/>
    <mergeCell ref="AT2228:AU2229"/>
    <mergeCell ref="AV2228:AW2229"/>
    <mergeCell ref="AX2228:AY2229"/>
    <mergeCell ref="AZ2228:BA2229"/>
    <mergeCell ref="BB2228:BC2229"/>
    <mergeCell ref="BD2228:BE2229"/>
    <mergeCell ref="BF2228:BG2229"/>
    <mergeCell ref="BH2228:BI2229"/>
    <mergeCell ref="BJ2228:BK2229"/>
    <mergeCell ref="BL2228:BM2229"/>
    <mergeCell ref="BN2228:BP2229"/>
    <mergeCell ref="C2229:D2229"/>
    <mergeCell ref="G2228:G2229"/>
    <mergeCell ref="B2230:B2231"/>
    <mergeCell ref="C2230:D2230"/>
    <mergeCell ref="E2230:E2231"/>
    <mergeCell ref="F2230:F2231"/>
    <mergeCell ref="H2230:I2231"/>
    <mergeCell ref="J2230:K2231"/>
    <mergeCell ref="AN2230:AO2231"/>
    <mergeCell ref="AP2230:AQ2231"/>
    <mergeCell ref="L2230:M2231"/>
    <mergeCell ref="N2230:O2231"/>
    <mergeCell ref="P2230:Q2231"/>
    <mergeCell ref="R2230:S2231"/>
    <mergeCell ref="T2230:U2231"/>
    <mergeCell ref="X2230:Y2231"/>
    <mergeCell ref="BH2230:BI2231"/>
    <mergeCell ref="BJ2230:BK2231"/>
    <mergeCell ref="BL2230:BM2231"/>
    <mergeCell ref="BN2230:BP2231"/>
    <mergeCell ref="Z2230:AA2231"/>
    <mergeCell ref="AB2230:AC2231"/>
    <mergeCell ref="AD2230:AE2231"/>
    <mergeCell ref="AF2230:AG2231"/>
    <mergeCell ref="AH2230:AI2231"/>
    <mergeCell ref="BD2230:BE2231"/>
    <mergeCell ref="C2231:D2231"/>
    <mergeCell ref="AV2230:AW2231"/>
    <mergeCell ref="AX2230:AY2231"/>
    <mergeCell ref="AZ2230:BA2231"/>
    <mergeCell ref="BB2230:BC2231"/>
    <mergeCell ref="BF2230:BG2231"/>
    <mergeCell ref="AR2230:AS2231"/>
    <mergeCell ref="AT2230:AU2231"/>
    <mergeCell ref="AJ2230:AK2231"/>
    <mergeCell ref="AL2230:AM2231"/>
    <mergeCell ref="G2230:G2231"/>
    <mergeCell ref="B2232:B2233"/>
    <mergeCell ref="C2232:D2232"/>
    <mergeCell ref="E2232:E2233"/>
    <mergeCell ref="F2232:F2233"/>
    <mergeCell ref="H2232:I2233"/>
    <mergeCell ref="J2232:K2233"/>
    <mergeCell ref="L2232:M2233"/>
    <mergeCell ref="N2232:O2233"/>
    <mergeCell ref="P2232:Q2233"/>
    <mergeCell ref="R2232:S2233"/>
    <mergeCell ref="T2232:U2233"/>
    <mergeCell ref="X2232:Y2233"/>
    <mergeCell ref="Z2232:AA2233"/>
    <mergeCell ref="AB2232:AC2233"/>
    <mergeCell ref="AD2232:AE2233"/>
    <mergeCell ref="AF2232:AG2233"/>
    <mergeCell ref="AH2232:AI2233"/>
    <mergeCell ref="AJ2232:AK2233"/>
    <mergeCell ref="AL2232:AM2233"/>
    <mergeCell ref="AN2232:AO2233"/>
    <mergeCell ref="AP2232:AQ2233"/>
    <mergeCell ref="AR2232:AS2233"/>
    <mergeCell ref="AT2232:AU2233"/>
    <mergeCell ref="AV2232:AW2233"/>
    <mergeCell ref="AX2232:AY2233"/>
    <mergeCell ref="AZ2232:BA2233"/>
    <mergeCell ref="BB2232:BC2233"/>
    <mergeCell ref="BD2232:BE2233"/>
    <mergeCell ref="BF2232:BG2233"/>
    <mergeCell ref="BH2232:BI2233"/>
    <mergeCell ref="BJ2232:BK2233"/>
    <mergeCell ref="BL2232:BM2233"/>
    <mergeCell ref="C2233:D2233"/>
    <mergeCell ref="G2232:G2233"/>
    <mergeCell ref="B2234:C2235"/>
    <mergeCell ref="D2234:E2235"/>
    <mergeCell ref="H2234:I2235"/>
    <mergeCell ref="J2234:K2235"/>
    <mergeCell ref="L2234:M2235"/>
    <mergeCell ref="N2234:O2235"/>
    <mergeCell ref="P2234:Q2235"/>
    <mergeCell ref="R2234:S2235"/>
    <mergeCell ref="T2234:U2235"/>
    <mergeCell ref="X2234:Y2235"/>
    <mergeCell ref="Z2234:AA2235"/>
    <mergeCell ref="AB2234:AC2235"/>
    <mergeCell ref="AD2234:AE2235"/>
    <mergeCell ref="AF2234:AG2235"/>
    <mergeCell ref="AH2234:AI2235"/>
    <mergeCell ref="AJ2234:AK2235"/>
    <mergeCell ref="AL2234:AM2235"/>
    <mergeCell ref="AN2234:AO2235"/>
    <mergeCell ref="AP2234:AQ2235"/>
    <mergeCell ref="AR2234:AS2235"/>
    <mergeCell ref="AT2234:AU2235"/>
    <mergeCell ref="AV2234:AW2235"/>
    <mergeCell ref="AX2234:AY2235"/>
    <mergeCell ref="AZ2234:BA2235"/>
    <mergeCell ref="BB2234:BC2235"/>
    <mergeCell ref="BD2234:BE2235"/>
    <mergeCell ref="BF2234:BG2235"/>
    <mergeCell ref="BH2234:BI2235"/>
    <mergeCell ref="BJ2234:BK2235"/>
    <mergeCell ref="BL2234:BM2235"/>
    <mergeCell ref="BN2234:BP2235"/>
    <mergeCell ref="B2236:C2236"/>
    <mergeCell ref="AD2252:AE2252"/>
    <mergeCell ref="AR2252:AS2252"/>
    <mergeCell ref="Z2251:AA2252"/>
    <mergeCell ref="AB2251:AC2252"/>
    <mergeCell ref="AD2251:AI2251"/>
    <mergeCell ref="AJ2251:AO2251"/>
    <mergeCell ref="V2251:W2252"/>
    <mergeCell ref="B2239:C2239"/>
    <mergeCell ref="Y2239:AA2239"/>
    <mergeCell ref="AB2239:AE2239"/>
    <mergeCell ref="AU2239:AW2239"/>
    <mergeCell ref="BB2239:BF2239"/>
    <mergeCell ref="BG2239:BI2239"/>
    <mergeCell ref="BK2239:BM2239"/>
    <mergeCell ref="AU2241:AW2241"/>
    <mergeCell ref="BB2241:BF2241"/>
    <mergeCell ref="BG2241:BI2241"/>
    <mergeCell ref="BK2241:BM2241"/>
    <mergeCell ref="BC2242:BP2242"/>
    <mergeCell ref="B2244:BP2244"/>
    <mergeCell ref="Y2241:AA2241"/>
    <mergeCell ref="AB2241:AE2241"/>
    <mergeCell ref="AF2241:AH2241"/>
    <mergeCell ref="AJ2241:AL2241"/>
    <mergeCell ref="AM2241:AP2241"/>
    <mergeCell ref="AQ2241:AS2241"/>
    <mergeCell ref="B2241:C2241"/>
    <mergeCell ref="F2251:F2252"/>
    <mergeCell ref="E2246:AE2246"/>
    <mergeCell ref="AG2246:AM2246"/>
    <mergeCell ref="AN2246:BO2246"/>
    <mergeCell ref="AP2251:AU2251"/>
    <mergeCell ref="G2257:G2258"/>
    <mergeCell ref="BH2257:BI2258"/>
    <mergeCell ref="C2256:D2256"/>
    <mergeCell ref="B2255:B2256"/>
    <mergeCell ref="C2255:D2255"/>
    <mergeCell ref="E2255:E2256"/>
    <mergeCell ref="F2255:F2256"/>
    <mergeCell ref="H2255:I2256"/>
    <mergeCell ref="J2255:K2256"/>
    <mergeCell ref="G2255:G2256"/>
    <mergeCell ref="L2255:M2256"/>
    <mergeCell ref="N2255:O2256"/>
    <mergeCell ref="P2255:Q2256"/>
    <mergeCell ref="R2255:S2256"/>
    <mergeCell ref="T2255:U2256"/>
    <mergeCell ref="X2255:Y2256"/>
    <mergeCell ref="Z2255:AA2256"/>
    <mergeCell ref="AB2255:AC2256"/>
    <mergeCell ref="AD2255:AE2256"/>
    <mergeCell ref="AF2255:AG2256"/>
    <mergeCell ref="BH2255:BI2256"/>
    <mergeCell ref="BJ2255:BK2256"/>
    <mergeCell ref="BL2255:BM2256"/>
    <mergeCell ref="BB2253:BC2254"/>
    <mergeCell ref="BF2253:BG2254"/>
    <mergeCell ref="C2248:D2248"/>
    <mergeCell ref="E2248:AE2248"/>
    <mergeCell ref="AG2248:AJ2248"/>
    <mergeCell ref="AK2248:BB2248"/>
    <mergeCell ref="BC2248:BE2248"/>
    <mergeCell ref="BF2248:BO2248"/>
    <mergeCell ref="N2252:O2252"/>
    <mergeCell ref="P2252:Q2252"/>
    <mergeCell ref="BD2252:BE2252"/>
    <mergeCell ref="BF2252:BG2252"/>
    <mergeCell ref="BH2252:BI2252"/>
    <mergeCell ref="BJ2252:BK2252"/>
    <mergeCell ref="BL2252:BM2252"/>
    <mergeCell ref="V2257:W2258"/>
    <mergeCell ref="AV2251:BA2251"/>
    <mergeCell ref="AZ2252:BA2252"/>
    <mergeCell ref="BB2251:BG2251"/>
    <mergeCell ref="B2251:B2252"/>
    <mergeCell ref="C2251:D2252"/>
    <mergeCell ref="H2251:I2252"/>
    <mergeCell ref="J2251:O2251"/>
    <mergeCell ref="P2251:U2251"/>
    <mergeCell ref="X2251:Y2252"/>
    <mergeCell ref="J2252:K2252"/>
    <mergeCell ref="R2252:S2252"/>
    <mergeCell ref="T2252:U2252"/>
    <mergeCell ref="L2252:M2252"/>
    <mergeCell ref="BH2251:BM2251"/>
    <mergeCell ref="BN2251:BP2252"/>
    <mergeCell ref="AJ2252:AK2252"/>
    <mergeCell ref="AL2252:AM2252"/>
    <mergeCell ref="AN2252:AO2252"/>
    <mergeCell ref="G2251:G2252"/>
    <mergeCell ref="G2253:G2254"/>
    <mergeCell ref="AP2252:AQ2252"/>
    <mergeCell ref="AT2252:AU2252"/>
    <mergeCell ref="B2253:B2254"/>
    <mergeCell ref="C2253:D2253"/>
    <mergeCell ref="E2253:E2254"/>
    <mergeCell ref="B2259:B2260"/>
    <mergeCell ref="C2259:D2259"/>
    <mergeCell ref="E2259:E2260"/>
    <mergeCell ref="F2259:F2260"/>
    <mergeCell ref="H2259:I2260"/>
    <mergeCell ref="J2259:K2260"/>
    <mergeCell ref="L2259:M2260"/>
    <mergeCell ref="N2259:O2260"/>
    <mergeCell ref="P2259:Q2260"/>
    <mergeCell ref="R2259:S2260"/>
    <mergeCell ref="T2259:U2260"/>
    <mergeCell ref="X2259:Y2260"/>
    <mergeCell ref="Z2259:AA2260"/>
    <mergeCell ref="AB2259:AC2260"/>
    <mergeCell ref="AD2259:AE2260"/>
    <mergeCell ref="AF2259:AG2260"/>
    <mergeCell ref="AH2259:AI2260"/>
    <mergeCell ref="AJ2259:AK2260"/>
    <mergeCell ref="AL2259:AM2260"/>
    <mergeCell ref="AN2259:AO2260"/>
    <mergeCell ref="AP2259:AQ2260"/>
    <mergeCell ref="AR2259:AS2260"/>
    <mergeCell ref="AT2259:AU2260"/>
    <mergeCell ref="AV2259:AW2260"/>
    <mergeCell ref="AX2259:AY2260"/>
    <mergeCell ref="AZ2259:BA2260"/>
    <mergeCell ref="BB2259:BC2260"/>
    <mergeCell ref="BD2259:BE2260"/>
    <mergeCell ref="BF2259:BG2260"/>
    <mergeCell ref="BH2259:BI2260"/>
    <mergeCell ref="BJ2259:BK2260"/>
    <mergeCell ref="BL2259:BM2260"/>
    <mergeCell ref="B2257:B2258"/>
    <mergeCell ref="C2257:D2257"/>
    <mergeCell ref="E2257:E2258"/>
    <mergeCell ref="F2257:F2258"/>
    <mergeCell ref="H2257:I2258"/>
    <mergeCell ref="J2257:K2258"/>
    <mergeCell ref="AN2257:AO2258"/>
    <mergeCell ref="AP2257:AQ2258"/>
    <mergeCell ref="L2257:M2258"/>
    <mergeCell ref="N2257:O2258"/>
    <mergeCell ref="C2260:D2260"/>
    <mergeCell ref="G2259:G2260"/>
    <mergeCell ref="P2257:Q2258"/>
    <mergeCell ref="R2257:S2258"/>
    <mergeCell ref="T2257:U2258"/>
    <mergeCell ref="X2257:Y2258"/>
    <mergeCell ref="BJ2257:BK2258"/>
    <mergeCell ref="BL2257:BM2258"/>
    <mergeCell ref="Z2257:AA2258"/>
    <mergeCell ref="AB2257:AC2258"/>
    <mergeCell ref="AD2257:AE2258"/>
    <mergeCell ref="AF2257:AG2258"/>
    <mergeCell ref="AH2257:AI2258"/>
    <mergeCell ref="BD2257:BE2258"/>
    <mergeCell ref="C2258:D2258"/>
    <mergeCell ref="AV2257:AW2258"/>
    <mergeCell ref="AX2257:AY2258"/>
    <mergeCell ref="AZ2257:BA2258"/>
    <mergeCell ref="BB2257:BC2258"/>
    <mergeCell ref="BF2257:BG2258"/>
    <mergeCell ref="AR2257:AS2258"/>
    <mergeCell ref="AT2257:AU2258"/>
    <mergeCell ref="B2261:B2262"/>
    <mergeCell ref="C2261:D2261"/>
    <mergeCell ref="E2261:E2262"/>
    <mergeCell ref="F2261:F2262"/>
    <mergeCell ref="H2261:I2262"/>
    <mergeCell ref="J2261:K2262"/>
    <mergeCell ref="AN2261:AO2262"/>
    <mergeCell ref="AP2261:AQ2262"/>
    <mergeCell ref="L2261:M2262"/>
    <mergeCell ref="N2261:O2262"/>
    <mergeCell ref="P2261:Q2262"/>
    <mergeCell ref="R2261:S2262"/>
    <mergeCell ref="T2261:U2262"/>
    <mergeCell ref="X2261:Y2262"/>
    <mergeCell ref="BH2261:BI2262"/>
    <mergeCell ref="BJ2261:BK2262"/>
    <mergeCell ref="BL2261:BM2262"/>
    <mergeCell ref="BN2261:BP2262"/>
    <mergeCell ref="Z2261:AA2262"/>
    <mergeCell ref="AB2261:AC2262"/>
    <mergeCell ref="AD2261:AE2262"/>
    <mergeCell ref="AF2261:AG2262"/>
    <mergeCell ref="AH2261:AI2262"/>
    <mergeCell ref="BD2261:BE2262"/>
    <mergeCell ref="C2262:D2262"/>
    <mergeCell ref="AV2261:AW2262"/>
    <mergeCell ref="AX2261:AY2262"/>
    <mergeCell ref="AZ2261:BA2262"/>
    <mergeCell ref="BB2261:BC2262"/>
    <mergeCell ref="BF2261:BG2262"/>
    <mergeCell ref="AR2261:AS2262"/>
    <mergeCell ref="AT2261:AU2262"/>
    <mergeCell ref="AJ2261:AK2262"/>
    <mergeCell ref="AL2261:AM2262"/>
    <mergeCell ref="G2261:G2262"/>
    <mergeCell ref="V2261:W2262"/>
    <mergeCell ref="B2263:B2264"/>
    <mergeCell ref="C2263:D2263"/>
    <mergeCell ref="E2263:E2264"/>
    <mergeCell ref="F2263:F2264"/>
    <mergeCell ref="H2263:I2264"/>
    <mergeCell ref="J2263:K2264"/>
    <mergeCell ref="L2263:M2264"/>
    <mergeCell ref="N2263:O2264"/>
    <mergeCell ref="P2263:Q2264"/>
    <mergeCell ref="R2263:S2264"/>
    <mergeCell ref="T2263:U2264"/>
    <mergeCell ref="X2263:Y2264"/>
    <mergeCell ref="Z2263:AA2264"/>
    <mergeCell ref="AB2263:AC2264"/>
    <mergeCell ref="AD2263:AE2264"/>
    <mergeCell ref="AF2263:AG2264"/>
    <mergeCell ref="AH2263:AI2264"/>
    <mergeCell ref="AJ2263:AK2264"/>
    <mergeCell ref="AL2263:AM2264"/>
    <mergeCell ref="AN2263:AO2264"/>
    <mergeCell ref="AP2263:AQ2264"/>
    <mergeCell ref="AR2263:AS2264"/>
    <mergeCell ref="AT2263:AU2264"/>
    <mergeCell ref="AV2263:AW2264"/>
    <mergeCell ref="AX2263:AY2264"/>
    <mergeCell ref="AZ2263:BA2264"/>
    <mergeCell ref="BB2263:BC2264"/>
    <mergeCell ref="BD2263:BE2264"/>
    <mergeCell ref="BF2263:BG2264"/>
    <mergeCell ref="BH2263:BI2264"/>
    <mergeCell ref="BJ2263:BK2264"/>
    <mergeCell ref="BL2263:BM2264"/>
    <mergeCell ref="BN2263:BP2264"/>
    <mergeCell ref="C2264:D2264"/>
    <mergeCell ref="G2263:G2264"/>
    <mergeCell ref="V2263:W2264"/>
    <mergeCell ref="B2265:B2266"/>
    <mergeCell ref="C2265:D2265"/>
    <mergeCell ref="E2265:E2266"/>
    <mergeCell ref="F2265:F2266"/>
    <mergeCell ref="H2265:I2266"/>
    <mergeCell ref="J2265:K2266"/>
    <mergeCell ref="AN2265:AO2266"/>
    <mergeCell ref="AP2265:AQ2266"/>
    <mergeCell ref="L2265:M2266"/>
    <mergeCell ref="N2265:O2266"/>
    <mergeCell ref="P2265:Q2266"/>
    <mergeCell ref="R2265:S2266"/>
    <mergeCell ref="T2265:U2266"/>
    <mergeCell ref="X2265:Y2266"/>
    <mergeCell ref="BH2265:BI2266"/>
    <mergeCell ref="BJ2265:BK2266"/>
    <mergeCell ref="BL2265:BM2266"/>
    <mergeCell ref="BN2265:BP2266"/>
    <mergeCell ref="Z2265:AA2266"/>
    <mergeCell ref="AB2265:AC2266"/>
    <mergeCell ref="AD2265:AE2266"/>
    <mergeCell ref="AF2265:AG2266"/>
    <mergeCell ref="AH2265:AI2266"/>
    <mergeCell ref="BD2265:BE2266"/>
    <mergeCell ref="C2266:D2266"/>
    <mergeCell ref="AV2265:AW2266"/>
    <mergeCell ref="AX2265:AY2266"/>
    <mergeCell ref="AZ2265:BA2266"/>
    <mergeCell ref="BB2265:BC2266"/>
    <mergeCell ref="BF2265:BG2266"/>
    <mergeCell ref="AR2265:AS2266"/>
    <mergeCell ref="AT2265:AU2266"/>
    <mergeCell ref="AJ2265:AK2266"/>
    <mergeCell ref="AL2265:AM2266"/>
    <mergeCell ref="G2265:G2266"/>
    <mergeCell ref="V2265:W2266"/>
    <mergeCell ref="B2267:B2268"/>
    <mergeCell ref="C2267:D2267"/>
    <mergeCell ref="E2267:E2268"/>
    <mergeCell ref="F2267:F2268"/>
    <mergeCell ref="H2267:I2268"/>
    <mergeCell ref="J2267:K2268"/>
    <mergeCell ref="L2267:M2268"/>
    <mergeCell ref="N2267:O2268"/>
    <mergeCell ref="P2267:Q2268"/>
    <mergeCell ref="R2267:S2268"/>
    <mergeCell ref="T2267:U2268"/>
    <mergeCell ref="X2267:Y2268"/>
    <mergeCell ref="Z2267:AA2268"/>
    <mergeCell ref="AB2267:AC2268"/>
    <mergeCell ref="AD2267:AE2268"/>
    <mergeCell ref="AF2267:AG2268"/>
    <mergeCell ref="AH2267:AI2268"/>
    <mergeCell ref="AJ2267:AK2268"/>
    <mergeCell ref="AL2267:AM2268"/>
    <mergeCell ref="AN2267:AO2268"/>
    <mergeCell ref="AP2267:AQ2268"/>
    <mergeCell ref="AR2267:AS2268"/>
    <mergeCell ref="AT2267:AU2268"/>
    <mergeCell ref="AV2267:AW2268"/>
    <mergeCell ref="AX2267:AY2268"/>
    <mergeCell ref="AZ2267:BA2268"/>
    <mergeCell ref="BB2267:BC2268"/>
    <mergeCell ref="BD2267:BE2268"/>
    <mergeCell ref="BF2267:BG2268"/>
    <mergeCell ref="BH2267:BI2268"/>
    <mergeCell ref="BJ2267:BK2268"/>
    <mergeCell ref="BL2267:BM2268"/>
    <mergeCell ref="BN2267:BP2268"/>
    <mergeCell ref="C2268:D2268"/>
    <mergeCell ref="G2267:G2268"/>
    <mergeCell ref="V2267:W2268"/>
    <mergeCell ref="B2269:B2270"/>
    <mergeCell ref="C2269:D2269"/>
    <mergeCell ref="E2269:E2270"/>
    <mergeCell ref="F2269:F2270"/>
    <mergeCell ref="H2269:I2270"/>
    <mergeCell ref="J2269:K2270"/>
    <mergeCell ref="AN2269:AO2270"/>
    <mergeCell ref="AP2269:AQ2270"/>
    <mergeCell ref="L2269:M2270"/>
    <mergeCell ref="N2269:O2270"/>
    <mergeCell ref="P2269:Q2270"/>
    <mergeCell ref="R2269:S2270"/>
    <mergeCell ref="T2269:U2270"/>
    <mergeCell ref="X2269:Y2270"/>
    <mergeCell ref="BH2269:BI2270"/>
    <mergeCell ref="BJ2269:BK2270"/>
    <mergeCell ref="BL2269:BM2270"/>
    <mergeCell ref="BN2269:BP2270"/>
    <mergeCell ref="Z2269:AA2270"/>
    <mergeCell ref="AB2269:AC2270"/>
    <mergeCell ref="AD2269:AE2270"/>
    <mergeCell ref="AF2269:AG2270"/>
    <mergeCell ref="AH2269:AI2270"/>
    <mergeCell ref="BD2269:BE2270"/>
    <mergeCell ref="C2270:D2270"/>
    <mergeCell ref="AV2269:AW2270"/>
    <mergeCell ref="AX2269:AY2270"/>
    <mergeCell ref="AZ2269:BA2270"/>
    <mergeCell ref="BB2269:BC2270"/>
    <mergeCell ref="BF2269:BG2270"/>
    <mergeCell ref="AR2269:AS2270"/>
    <mergeCell ref="AT2269:AU2270"/>
    <mergeCell ref="AJ2269:AK2270"/>
    <mergeCell ref="AL2269:AM2270"/>
    <mergeCell ref="G2269:G2270"/>
    <mergeCell ref="V2269:W2270"/>
    <mergeCell ref="B2271:B2272"/>
    <mergeCell ref="C2271:D2271"/>
    <mergeCell ref="E2271:E2272"/>
    <mergeCell ref="F2271:F2272"/>
    <mergeCell ref="H2271:I2272"/>
    <mergeCell ref="J2271:K2272"/>
    <mergeCell ref="L2271:M2272"/>
    <mergeCell ref="N2271:O2272"/>
    <mergeCell ref="P2271:Q2272"/>
    <mergeCell ref="R2271:S2272"/>
    <mergeCell ref="T2271:U2272"/>
    <mergeCell ref="X2271:Y2272"/>
    <mergeCell ref="Z2271:AA2272"/>
    <mergeCell ref="AB2271:AC2272"/>
    <mergeCell ref="AD2271:AE2272"/>
    <mergeCell ref="AF2271:AG2272"/>
    <mergeCell ref="AH2271:AI2272"/>
    <mergeCell ref="AJ2271:AK2272"/>
    <mergeCell ref="AL2271:AM2272"/>
    <mergeCell ref="AN2271:AO2272"/>
    <mergeCell ref="AP2271:AQ2272"/>
    <mergeCell ref="AR2271:AS2272"/>
    <mergeCell ref="AT2271:AU2272"/>
    <mergeCell ref="AV2271:AW2272"/>
    <mergeCell ref="AX2271:AY2272"/>
    <mergeCell ref="AZ2271:BA2272"/>
    <mergeCell ref="BB2271:BC2272"/>
    <mergeCell ref="BD2271:BE2272"/>
    <mergeCell ref="BF2271:BG2272"/>
    <mergeCell ref="BH2271:BI2272"/>
    <mergeCell ref="BJ2271:BK2272"/>
    <mergeCell ref="BL2271:BM2272"/>
    <mergeCell ref="BN2271:BP2272"/>
    <mergeCell ref="C2272:D2272"/>
    <mergeCell ref="G2271:G2272"/>
    <mergeCell ref="V2271:W2272"/>
    <mergeCell ref="B2273:B2274"/>
    <mergeCell ref="C2273:D2273"/>
    <mergeCell ref="E2273:E2274"/>
    <mergeCell ref="F2273:F2274"/>
    <mergeCell ref="H2273:I2274"/>
    <mergeCell ref="J2273:K2274"/>
    <mergeCell ref="AN2273:AO2274"/>
    <mergeCell ref="AP2273:AQ2274"/>
    <mergeCell ref="L2273:M2274"/>
    <mergeCell ref="N2273:O2274"/>
    <mergeCell ref="P2273:Q2274"/>
    <mergeCell ref="R2273:S2274"/>
    <mergeCell ref="T2273:U2274"/>
    <mergeCell ref="X2273:Y2274"/>
    <mergeCell ref="BH2273:BI2274"/>
    <mergeCell ref="BJ2273:BK2274"/>
    <mergeCell ref="BL2273:BM2274"/>
    <mergeCell ref="BN2273:BP2274"/>
    <mergeCell ref="Z2273:AA2274"/>
    <mergeCell ref="AB2273:AC2274"/>
    <mergeCell ref="AD2273:AE2274"/>
    <mergeCell ref="AF2273:AG2274"/>
    <mergeCell ref="AH2273:AI2274"/>
    <mergeCell ref="BD2273:BE2274"/>
    <mergeCell ref="C2274:D2274"/>
    <mergeCell ref="AV2273:AW2274"/>
    <mergeCell ref="AX2273:AY2274"/>
    <mergeCell ref="AZ2273:BA2274"/>
    <mergeCell ref="BB2273:BC2274"/>
    <mergeCell ref="BF2273:BG2274"/>
    <mergeCell ref="AR2273:AS2274"/>
    <mergeCell ref="AT2273:AU2274"/>
    <mergeCell ref="AJ2273:AK2274"/>
    <mergeCell ref="AL2273:AM2274"/>
    <mergeCell ref="G2273:G2274"/>
    <mergeCell ref="V2273:W2274"/>
    <mergeCell ref="B2275:B2276"/>
    <mergeCell ref="C2275:D2275"/>
    <mergeCell ref="E2275:E2276"/>
    <mergeCell ref="F2275:F2276"/>
    <mergeCell ref="H2275:I2276"/>
    <mergeCell ref="J2275:K2276"/>
    <mergeCell ref="L2275:M2276"/>
    <mergeCell ref="N2275:O2276"/>
    <mergeCell ref="P2275:Q2276"/>
    <mergeCell ref="R2275:S2276"/>
    <mergeCell ref="T2275:U2276"/>
    <mergeCell ref="X2275:Y2276"/>
    <mergeCell ref="Z2275:AA2276"/>
    <mergeCell ref="AB2275:AC2276"/>
    <mergeCell ref="AD2275:AE2276"/>
    <mergeCell ref="AF2275:AG2276"/>
    <mergeCell ref="AH2275:AI2276"/>
    <mergeCell ref="AJ2275:AK2276"/>
    <mergeCell ref="AL2275:AM2276"/>
    <mergeCell ref="AN2275:AO2276"/>
    <mergeCell ref="AP2275:AQ2276"/>
    <mergeCell ref="AR2275:AS2276"/>
    <mergeCell ref="AT2275:AU2276"/>
    <mergeCell ref="AV2275:AW2276"/>
    <mergeCell ref="AX2275:AY2276"/>
    <mergeCell ref="AZ2275:BA2276"/>
    <mergeCell ref="BB2275:BC2276"/>
    <mergeCell ref="BD2275:BE2276"/>
    <mergeCell ref="BF2275:BG2276"/>
    <mergeCell ref="BH2275:BI2276"/>
    <mergeCell ref="BJ2275:BK2276"/>
    <mergeCell ref="BL2275:BM2276"/>
    <mergeCell ref="BN2275:BP2276"/>
    <mergeCell ref="C2276:D2276"/>
    <mergeCell ref="G2275:G2276"/>
    <mergeCell ref="V2275:W2276"/>
    <mergeCell ref="B2277:B2278"/>
    <mergeCell ref="C2277:D2277"/>
    <mergeCell ref="E2277:E2278"/>
    <mergeCell ref="F2277:F2278"/>
    <mergeCell ref="H2277:I2278"/>
    <mergeCell ref="J2277:K2278"/>
    <mergeCell ref="AN2277:AO2278"/>
    <mergeCell ref="AP2277:AQ2278"/>
    <mergeCell ref="L2277:M2278"/>
    <mergeCell ref="N2277:O2278"/>
    <mergeCell ref="P2277:Q2278"/>
    <mergeCell ref="R2277:S2278"/>
    <mergeCell ref="T2277:U2278"/>
    <mergeCell ref="X2277:Y2278"/>
    <mergeCell ref="BH2277:BI2278"/>
    <mergeCell ref="BJ2277:BK2278"/>
    <mergeCell ref="BL2277:BM2278"/>
    <mergeCell ref="BN2277:BP2278"/>
    <mergeCell ref="Z2277:AA2278"/>
    <mergeCell ref="AB2277:AC2278"/>
    <mergeCell ref="AD2277:AE2278"/>
    <mergeCell ref="AF2277:AG2278"/>
    <mergeCell ref="AH2277:AI2278"/>
    <mergeCell ref="BD2277:BE2278"/>
    <mergeCell ref="C2278:D2278"/>
    <mergeCell ref="AV2277:AW2278"/>
    <mergeCell ref="AX2277:AY2278"/>
    <mergeCell ref="AZ2277:BA2278"/>
    <mergeCell ref="BB2277:BC2278"/>
    <mergeCell ref="BF2277:BG2278"/>
    <mergeCell ref="AR2277:AS2278"/>
    <mergeCell ref="AT2277:AU2278"/>
    <mergeCell ref="AJ2277:AK2278"/>
    <mergeCell ref="AL2277:AM2278"/>
    <mergeCell ref="G2277:G2278"/>
    <mergeCell ref="V2277:W2278"/>
    <mergeCell ref="B2279:B2280"/>
    <mergeCell ref="C2279:D2279"/>
    <mergeCell ref="E2279:E2280"/>
    <mergeCell ref="F2279:F2280"/>
    <mergeCell ref="H2279:I2280"/>
    <mergeCell ref="J2279:K2280"/>
    <mergeCell ref="L2279:M2280"/>
    <mergeCell ref="N2279:O2280"/>
    <mergeCell ref="P2279:Q2280"/>
    <mergeCell ref="R2279:S2280"/>
    <mergeCell ref="T2279:U2280"/>
    <mergeCell ref="X2279:Y2280"/>
    <mergeCell ref="Z2279:AA2280"/>
    <mergeCell ref="AB2279:AC2280"/>
    <mergeCell ref="AD2279:AE2280"/>
    <mergeCell ref="AF2279:AG2280"/>
    <mergeCell ref="AH2279:AI2280"/>
    <mergeCell ref="AJ2279:AK2280"/>
    <mergeCell ref="AL2279:AM2280"/>
    <mergeCell ref="AN2279:AO2280"/>
    <mergeCell ref="AP2279:AQ2280"/>
    <mergeCell ref="AR2279:AS2280"/>
    <mergeCell ref="AT2279:AU2280"/>
    <mergeCell ref="AV2279:AW2280"/>
    <mergeCell ref="AX2279:AY2280"/>
    <mergeCell ref="AZ2279:BA2280"/>
    <mergeCell ref="BB2279:BC2280"/>
    <mergeCell ref="BD2279:BE2280"/>
    <mergeCell ref="BF2279:BG2280"/>
    <mergeCell ref="BH2279:BI2280"/>
    <mergeCell ref="BJ2279:BK2280"/>
    <mergeCell ref="BL2279:BM2280"/>
    <mergeCell ref="BN2279:BP2280"/>
    <mergeCell ref="C2280:D2280"/>
    <mergeCell ref="G2279:G2280"/>
    <mergeCell ref="V2279:W2280"/>
    <mergeCell ref="BB2283:BC2284"/>
    <mergeCell ref="BD2283:BE2284"/>
    <mergeCell ref="BF2283:BG2284"/>
    <mergeCell ref="BH2283:BI2284"/>
    <mergeCell ref="BJ2283:BK2284"/>
    <mergeCell ref="BL2283:BM2284"/>
    <mergeCell ref="BN2283:BP2284"/>
    <mergeCell ref="C2284:D2284"/>
    <mergeCell ref="V2283:W2284"/>
    <mergeCell ref="G2283:G2284"/>
    <mergeCell ref="B2281:B2282"/>
    <mergeCell ref="C2281:D2281"/>
    <mergeCell ref="E2281:E2282"/>
    <mergeCell ref="F2281:F2282"/>
    <mergeCell ref="H2281:I2282"/>
    <mergeCell ref="J2281:K2282"/>
    <mergeCell ref="AN2281:AO2282"/>
    <mergeCell ref="AP2281:AQ2282"/>
    <mergeCell ref="L2281:M2282"/>
    <mergeCell ref="N2281:O2282"/>
    <mergeCell ref="P2281:Q2282"/>
    <mergeCell ref="R2281:S2282"/>
    <mergeCell ref="T2281:U2282"/>
    <mergeCell ref="X2281:Y2282"/>
    <mergeCell ref="BH2281:BI2282"/>
    <mergeCell ref="BJ2281:BK2282"/>
    <mergeCell ref="BL2281:BM2282"/>
    <mergeCell ref="BN2281:BP2282"/>
    <mergeCell ref="Z2281:AA2282"/>
    <mergeCell ref="AB2281:AC2282"/>
    <mergeCell ref="AD2281:AE2282"/>
    <mergeCell ref="AF2281:AG2282"/>
    <mergeCell ref="AH2281:AI2282"/>
    <mergeCell ref="BD2281:BE2282"/>
    <mergeCell ref="C2282:D2282"/>
    <mergeCell ref="AV2281:AW2282"/>
    <mergeCell ref="AX2281:AY2282"/>
    <mergeCell ref="AZ2281:BA2282"/>
    <mergeCell ref="BB2281:BC2282"/>
    <mergeCell ref="BF2281:BG2282"/>
    <mergeCell ref="AR2281:AS2282"/>
    <mergeCell ref="AT2281:AU2282"/>
    <mergeCell ref="AJ2281:AK2282"/>
    <mergeCell ref="AL2281:AM2282"/>
    <mergeCell ref="V2281:W2282"/>
    <mergeCell ref="G2281:G2282"/>
    <mergeCell ref="B2287:B2288"/>
    <mergeCell ref="C2287:D2287"/>
    <mergeCell ref="E2287:E2288"/>
    <mergeCell ref="F2287:F2288"/>
    <mergeCell ref="H2287:I2288"/>
    <mergeCell ref="J2287:K2288"/>
    <mergeCell ref="B2283:B2284"/>
    <mergeCell ref="C2283:D2283"/>
    <mergeCell ref="E2283:E2284"/>
    <mergeCell ref="F2283:F2284"/>
    <mergeCell ref="H2283:I2284"/>
    <mergeCell ref="J2283:K2284"/>
    <mergeCell ref="L2283:M2284"/>
    <mergeCell ref="N2283:O2284"/>
    <mergeCell ref="P2283:Q2284"/>
    <mergeCell ref="R2283:S2284"/>
    <mergeCell ref="T2283:U2284"/>
    <mergeCell ref="X2283:Y2284"/>
    <mergeCell ref="Z2283:AA2284"/>
    <mergeCell ref="AB2283:AC2284"/>
    <mergeCell ref="AD2283:AE2284"/>
    <mergeCell ref="AF2283:AG2284"/>
    <mergeCell ref="AH2283:AI2284"/>
    <mergeCell ref="AJ2283:AK2284"/>
    <mergeCell ref="AL2283:AM2284"/>
    <mergeCell ref="AN2283:AO2284"/>
    <mergeCell ref="AP2283:AQ2284"/>
    <mergeCell ref="AR2283:AS2284"/>
    <mergeCell ref="AT2283:AU2284"/>
    <mergeCell ref="AV2283:AW2284"/>
    <mergeCell ref="AX2283:AY2284"/>
    <mergeCell ref="AZ2283:BA2284"/>
    <mergeCell ref="B2285:B2286"/>
    <mergeCell ref="C2285:D2285"/>
    <mergeCell ref="E2285:E2286"/>
    <mergeCell ref="F2285:F2286"/>
    <mergeCell ref="H2285:I2286"/>
    <mergeCell ref="J2285:K2286"/>
    <mergeCell ref="AN2285:AO2286"/>
    <mergeCell ref="AP2285:AQ2286"/>
    <mergeCell ref="L2285:M2286"/>
    <mergeCell ref="N2285:O2286"/>
    <mergeCell ref="P2285:Q2286"/>
    <mergeCell ref="R2285:S2286"/>
    <mergeCell ref="T2285:U2286"/>
    <mergeCell ref="X2285:Y2286"/>
    <mergeCell ref="V2287:W2288"/>
    <mergeCell ref="L2287:M2288"/>
    <mergeCell ref="N2287:O2288"/>
    <mergeCell ref="P2287:Q2288"/>
    <mergeCell ref="R2287:S2288"/>
    <mergeCell ref="T2287:U2288"/>
    <mergeCell ref="X2287:Y2288"/>
    <mergeCell ref="Z2287:AA2288"/>
    <mergeCell ref="AB2287:AC2288"/>
    <mergeCell ref="AD2287:AE2288"/>
    <mergeCell ref="AF2287:AG2288"/>
    <mergeCell ref="AH2287:AI2288"/>
    <mergeCell ref="AJ2287:AK2288"/>
    <mergeCell ref="AL2287:AM2288"/>
    <mergeCell ref="AN2287:AO2288"/>
    <mergeCell ref="AP2287:AQ2288"/>
    <mergeCell ref="AR2287:AS2288"/>
    <mergeCell ref="AT2287:AU2288"/>
    <mergeCell ref="BH2285:BI2286"/>
    <mergeCell ref="BJ2285:BK2286"/>
    <mergeCell ref="BL2285:BM2286"/>
    <mergeCell ref="Z2285:AA2286"/>
    <mergeCell ref="AB2285:AC2286"/>
    <mergeCell ref="AD2285:AE2286"/>
    <mergeCell ref="AF2285:AG2286"/>
    <mergeCell ref="AH2285:AI2286"/>
    <mergeCell ref="BD2285:BE2286"/>
    <mergeCell ref="C2286:D2286"/>
    <mergeCell ref="AV2285:AW2286"/>
    <mergeCell ref="AX2285:AY2286"/>
    <mergeCell ref="AZ2285:BA2286"/>
    <mergeCell ref="BB2285:BC2286"/>
    <mergeCell ref="BF2285:BG2286"/>
    <mergeCell ref="AR2285:AS2286"/>
    <mergeCell ref="AT2285:AU2286"/>
    <mergeCell ref="AJ2285:AK2286"/>
    <mergeCell ref="AL2285:AM2286"/>
    <mergeCell ref="V2285:W2286"/>
    <mergeCell ref="G2285:G2286"/>
    <mergeCell ref="BL2295:BM2296"/>
    <mergeCell ref="BH2293:BI2294"/>
    <mergeCell ref="BF2289:BG2290"/>
    <mergeCell ref="AR2289:AS2290"/>
    <mergeCell ref="AT2289:AU2290"/>
    <mergeCell ref="AJ2289:AK2290"/>
    <mergeCell ref="AL2289:AM2290"/>
    <mergeCell ref="G2289:G2290"/>
    <mergeCell ref="B2293:C2294"/>
    <mergeCell ref="D2293:E2294"/>
    <mergeCell ref="H2293:I2294"/>
    <mergeCell ref="J2293:K2294"/>
    <mergeCell ref="L2293:M2294"/>
    <mergeCell ref="N2293:O2294"/>
    <mergeCell ref="P2293:Q2294"/>
    <mergeCell ref="R2293:S2294"/>
    <mergeCell ref="T2293:U2294"/>
    <mergeCell ref="AN2289:AO2290"/>
    <mergeCell ref="AP2289:AQ2290"/>
    <mergeCell ref="L2289:M2290"/>
    <mergeCell ref="N2289:O2290"/>
    <mergeCell ref="P2289:Q2290"/>
    <mergeCell ref="R2289:S2290"/>
    <mergeCell ref="T2289:U2290"/>
    <mergeCell ref="X2289:Y2290"/>
    <mergeCell ref="BH2289:BI2290"/>
    <mergeCell ref="BJ2289:BK2290"/>
    <mergeCell ref="BL2289:BM2290"/>
    <mergeCell ref="Z2289:AA2290"/>
    <mergeCell ref="AB2289:AC2290"/>
    <mergeCell ref="AD2289:AE2290"/>
    <mergeCell ref="AF2289:AG2290"/>
    <mergeCell ref="AH2289:AI2290"/>
    <mergeCell ref="BD2289:BE2290"/>
    <mergeCell ref="C2290:D2290"/>
    <mergeCell ref="AV2289:AW2290"/>
    <mergeCell ref="AX2289:AY2290"/>
    <mergeCell ref="AZ2289:BA2290"/>
    <mergeCell ref="BB2289:BC2290"/>
    <mergeCell ref="B2289:B2290"/>
    <mergeCell ref="C2289:D2289"/>
    <mergeCell ref="E2289:E2290"/>
    <mergeCell ref="F2289:F2290"/>
    <mergeCell ref="AV2287:AW2288"/>
    <mergeCell ref="AX2287:AY2288"/>
    <mergeCell ref="AZ2287:BA2288"/>
    <mergeCell ref="BB2287:BC2288"/>
    <mergeCell ref="BD2287:BE2288"/>
    <mergeCell ref="BF2287:BG2288"/>
    <mergeCell ref="BH2287:BI2288"/>
    <mergeCell ref="BJ2287:BK2288"/>
    <mergeCell ref="BL2287:BM2288"/>
    <mergeCell ref="C2288:D2288"/>
    <mergeCell ref="X2295:Y2296"/>
    <mergeCell ref="Z2295:AA2296"/>
    <mergeCell ref="AB2295:AC2296"/>
    <mergeCell ref="AD2295:AE2296"/>
    <mergeCell ref="AF2295:AG2296"/>
    <mergeCell ref="AH2295:AI2296"/>
    <mergeCell ref="AJ2295:AK2296"/>
    <mergeCell ref="AL2295:AM2296"/>
    <mergeCell ref="AN2295:AO2296"/>
    <mergeCell ref="AP2295:AQ2296"/>
    <mergeCell ref="AR2295:AS2296"/>
    <mergeCell ref="AT2295:AU2296"/>
    <mergeCell ref="AV2295:AW2296"/>
    <mergeCell ref="AX2295:AY2296"/>
    <mergeCell ref="AZ2295:BA2296"/>
    <mergeCell ref="BB2295:BC2296"/>
    <mergeCell ref="BD2295:BE2296"/>
    <mergeCell ref="BF2295:BG2296"/>
    <mergeCell ref="BH2295:BI2296"/>
    <mergeCell ref="BJ2295:BK2296"/>
    <mergeCell ref="R2291:S2292"/>
    <mergeCell ref="T2291:U2292"/>
    <mergeCell ref="X2291:Y2292"/>
    <mergeCell ref="Z2291:AA2292"/>
    <mergeCell ref="G2287:G2288"/>
    <mergeCell ref="AZ2291:BA2292"/>
    <mergeCell ref="BB2291:BC2292"/>
    <mergeCell ref="BD2291:BE2292"/>
    <mergeCell ref="BF2291:BG2292"/>
    <mergeCell ref="BH2291:BI2292"/>
    <mergeCell ref="BJ2291:BK2292"/>
    <mergeCell ref="BL2291:BM2292"/>
    <mergeCell ref="C2292:D2292"/>
    <mergeCell ref="X2293:Y2294"/>
    <mergeCell ref="Z2293:AA2294"/>
    <mergeCell ref="AB2293:AC2294"/>
    <mergeCell ref="AD2293:AE2294"/>
    <mergeCell ref="AF2293:AG2294"/>
    <mergeCell ref="AH2293:AI2294"/>
    <mergeCell ref="AJ2293:AK2294"/>
    <mergeCell ref="AL2293:AM2294"/>
    <mergeCell ref="AN2293:AO2294"/>
    <mergeCell ref="AP2293:AQ2294"/>
    <mergeCell ref="AR2293:AS2294"/>
    <mergeCell ref="AT2293:AU2294"/>
    <mergeCell ref="AV2293:AW2294"/>
    <mergeCell ref="AX2293:AY2294"/>
    <mergeCell ref="AZ2293:BA2294"/>
    <mergeCell ref="BB2293:BC2294"/>
    <mergeCell ref="BD2293:BE2294"/>
    <mergeCell ref="BF2293:BG2294"/>
    <mergeCell ref="BJ2293:BK2294"/>
    <mergeCell ref="BL2293:BM2294"/>
    <mergeCell ref="G2291:G2292"/>
    <mergeCell ref="H2289:I2290"/>
    <mergeCell ref="J2289:K2290"/>
    <mergeCell ref="AF2298:AH2298"/>
    <mergeCell ref="AJ2298:AL2298"/>
    <mergeCell ref="AM2298:AP2298"/>
    <mergeCell ref="AQ2298:AS2298"/>
    <mergeCell ref="B2298:C2298"/>
    <mergeCell ref="Y2298:AA2298"/>
    <mergeCell ref="AB2298:AE2298"/>
    <mergeCell ref="AU2298:AW2298"/>
    <mergeCell ref="BB2298:BF2298"/>
    <mergeCell ref="BG2298:BI2298"/>
    <mergeCell ref="BK2298:BM2298"/>
    <mergeCell ref="B2312:B2313"/>
    <mergeCell ref="C2312:D2312"/>
    <mergeCell ref="E2312:E2313"/>
    <mergeCell ref="F2312:F2313"/>
    <mergeCell ref="H2312:I2313"/>
    <mergeCell ref="J2312:K2313"/>
    <mergeCell ref="AN2312:AO2313"/>
    <mergeCell ref="AP2312:AQ2313"/>
    <mergeCell ref="L2312:M2313"/>
    <mergeCell ref="N2312:O2313"/>
    <mergeCell ref="P2312:Q2313"/>
    <mergeCell ref="R2312:S2313"/>
    <mergeCell ref="T2312:U2313"/>
    <mergeCell ref="X2312:Y2313"/>
    <mergeCell ref="BH2312:BI2313"/>
    <mergeCell ref="BJ2312:BK2313"/>
    <mergeCell ref="AU2300:AW2300"/>
    <mergeCell ref="BB2300:BF2300"/>
    <mergeCell ref="BG2300:BI2300"/>
    <mergeCell ref="BK2300:BM2300"/>
    <mergeCell ref="BC2301:BP2301"/>
    <mergeCell ref="B2303:BP2303"/>
    <mergeCell ref="Y2300:AA2300"/>
    <mergeCell ref="AB2300:AE2300"/>
    <mergeCell ref="AF2300:AH2300"/>
    <mergeCell ref="AJ2300:AL2300"/>
    <mergeCell ref="AM2300:AP2300"/>
    <mergeCell ref="AQ2300:AS2300"/>
    <mergeCell ref="B2300:C2300"/>
    <mergeCell ref="C2307:D2307"/>
    <mergeCell ref="E2307:AE2307"/>
    <mergeCell ref="AG2307:AJ2307"/>
    <mergeCell ref="AK2307:BB2307"/>
    <mergeCell ref="BC2307:BE2307"/>
    <mergeCell ref="BF2307:BO2307"/>
    <mergeCell ref="AG2305:AM2305"/>
    <mergeCell ref="AN2305:BO2305"/>
    <mergeCell ref="AP2310:AU2310"/>
    <mergeCell ref="AV2310:BA2310"/>
    <mergeCell ref="AZ2311:BA2311"/>
    <mergeCell ref="BB2310:BG2310"/>
    <mergeCell ref="BH2310:BM2310"/>
    <mergeCell ref="B2310:B2311"/>
    <mergeCell ref="C2310:D2311"/>
    <mergeCell ref="H2310:I2311"/>
    <mergeCell ref="J2310:O2310"/>
    <mergeCell ref="P2310:U2310"/>
    <mergeCell ref="X2310:Y2311"/>
    <mergeCell ref="J2311:K2311"/>
    <mergeCell ref="R2311:S2311"/>
    <mergeCell ref="T2311:U2311"/>
    <mergeCell ref="L2311:M2311"/>
    <mergeCell ref="BN2310:BP2311"/>
    <mergeCell ref="AJ2311:AK2311"/>
    <mergeCell ref="AL2311:AM2311"/>
    <mergeCell ref="AN2311:AO2311"/>
    <mergeCell ref="AP2311:AQ2311"/>
    <mergeCell ref="AT2311:AU2311"/>
    <mergeCell ref="AV2311:AW2311"/>
    <mergeCell ref="AX2311:AY2311"/>
    <mergeCell ref="BB2311:BC2311"/>
    <mergeCell ref="BD2311:BE2311"/>
    <mergeCell ref="AD2311:AE2311"/>
    <mergeCell ref="AF2311:AG2311"/>
    <mergeCell ref="BJ2316:BK2317"/>
    <mergeCell ref="BL2316:BM2317"/>
    <mergeCell ref="BN2316:BP2317"/>
    <mergeCell ref="Z2316:AA2317"/>
    <mergeCell ref="AB2316:AC2317"/>
    <mergeCell ref="AD2316:AE2317"/>
    <mergeCell ref="AF2316:AG2317"/>
    <mergeCell ref="AH2316:AI2317"/>
    <mergeCell ref="BD2316:BE2317"/>
    <mergeCell ref="C2317:D2317"/>
    <mergeCell ref="AV2316:AW2317"/>
    <mergeCell ref="AX2316:AY2317"/>
    <mergeCell ref="AZ2316:BA2317"/>
    <mergeCell ref="BB2316:BC2317"/>
    <mergeCell ref="BF2316:BG2317"/>
    <mergeCell ref="AR2316:AS2317"/>
    <mergeCell ref="AT2316:AU2317"/>
    <mergeCell ref="AJ2316:AK2317"/>
    <mergeCell ref="AL2316:AM2317"/>
    <mergeCell ref="AH2311:AI2311"/>
    <mergeCell ref="AR2311:AS2311"/>
    <mergeCell ref="Z2310:AA2311"/>
    <mergeCell ref="AB2310:AC2311"/>
    <mergeCell ref="AD2310:AI2310"/>
    <mergeCell ref="AJ2310:AO2310"/>
    <mergeCell ref="BF2311:BG2311"/>
    <mergeCell ref="BH2311:BI2311"/>
    <mergeCell ref="BJ2311:BK2311"/>
    <mergeCell ref="BL2311:BM2311"/>
    <mergeCell ref="G2310:G2311"/>
    <mergeCell ref="BL2312:BM2313"/>
    <mergeCell ref="BN2312:BP2313"/>
    <mergeCell ref="Z2312:AA2313"/>
    <mergeCell ref="AB2312:AC2313"/>
    <mergeCell ref="AD2312:AE2313"/>
    <mergeCell ref="AF2312:AG2313"/>
    <mergeCell ref="AH2312:AI2313"/>
    <mergeCell ref="BD2312:BE2313"/>
    <mergeCell ref="C2313:D2313"/>
    <mergeCell ref="AV2312:AW2313"/>
    <mergeCell ref="AX2312:AY2313"/>
    <mergeCell ref="AZ2312:BA2313"/>
    <mergeCell ref="BB2312:BC2313"/>
    <mergeCell ref="BF2312:BG2313"/>
    <mergeCell ref="AR2312:AS2313"/>
    <mergeCell ref="AT2312:AU2313"/>
    <mergeCell ref="AJ2312:AK2313"/>
    <mergeCell ref="AL2312:AM2313"/>
    <mergeCell ref="G2312:G2313"/>
    <mergeCell ref="AT2314:AU2315"/>
    <mergeCell ref="AV2314:AW2315"/>
    <mergeCell ref="AX2314:AY2315"/>
    <mergeCell ref="AZ2314:BA2315"/>
    <mergeCell ref="BB2314:BC2315"/>
    <mergeCell ref="BD2314:BE2315"/>
    <mergeCell ref="BF2314:BG2315"/>
    <mergeCell ref="BH2314:BI2315"/>
    <mergeCell ref="BJ2314:BK2315"/>
    <mergeCell ref="BL2314:BM2315"/>
    <mergeCell ref="BN2314:BP2315"/>
    <mergeCell ref="F2310:F2311"/>
    <mergeCell ref="G2316:G2317"/>
    <mergeCell ref="B2314:B2315"/>
    <mergeCell ref="C2314:D2314"/>
    <mergeCell ref="E2314:E2315"/>
    <mergeCell ref="F2314:F2315"/>
    <mergeCell ref="H2314:I2315"/>
    <mergeCell ref="J2314:K2315"/>
    <mergeCell ref="L2314:M2315"/>
    <mergeCell ref="N2314:O2315"/>
    <mergeCell ref="P2314:Q2315"/>
    <mergeCell ref="R2314:S2315"/>
    <mergeCell ref="T2314:U2315"/>
    <mergeCell ref="X2314:Y2315"/>
    <mergeCell ref="Z2314:AA2315"/>
    <mergeCell ref="AB2314:AC2315"/>
    <mergeCell ref="AD2314:AE2315"/>
    <mergeCell ref="AF2314:AG2315"/>
    <mergeCell ref="AH2314:AI2315"/>
    <mergeCell ref="BH2318:BI2319"/>
    <mergeCell ref="AT2322:AU2323"/>
    <mergeCell ref="AV2322:AW2323"/>
    <mergeCell ref="AX2322:AY2323"/>
    <mergeCell ref="AZ2322:BA2323"/>
    <mergeCell ref="BB2322:BC2323"/>
    <mergeCell ref="G2322:G2323"/>
    <mergeCell ref="L2322:M2323"/>
    <mergeCell ref="N2322:O2323"/>
    <mergeCell ref="P2322:Q2323"/>
    <mergeCell ref="R2322:S2323"/>
    <mergeCell ref="T2322:U2323"/>
    <mergeCell ref="X2322:Y2323"/>
    <mergeCell ref="Z2322:AA2323"/>
    <mergeCell ref="AB2322:AC2323"/>
    <mergeCell ref="AD2322:AE2323"/>
    <mergeCell ref="AF2322:AG2323"/>
    <mergeCell ref="AH2322:AI2323"/>
    <mergeCell ref="AJ2322:AK2323"/>
    <mergeCell ref="AL2322:AM2323"/>
    <mergeCell ref="BD2322:BE2323"/>
    <mergeCell ref="BF2322:BG2323"/>
    <mergeCell ref="BH2322:BI2323"/>
    <mergeCell ref="AJ2314:AK2315"/>
    <mergeCell ref="AL2314:AM2315"/>
    <mergeCell ref="AN2314:AO2315"/>
    <mergeCell ref="AP2314:AQ2315"/>
    <mergeCell ref="AR2314:AS2315"/>
    <mergeCell ref="B2316:B2317"/>
    <mergeCell ref="C2316:D2316"/>
    <mergeCell ref="E2316:E2317"/>
    <mergeCell ref="F2316:F2317"/>
    <mergeCell ref="H2316:I2317"/>
    <mergeCell ref="J2316:K2317"/>
    <mergeCell ref="AN2316:AO2317"/>
    <mergeCell ref="AP2316:AQ2317"/>
    <mergeCell ref="L2316:M2317"/>
    <mergeCell ref="N2316:O2317"/>
    <mergeCell ref="P2316:Q2317"/>
    <mergeCell ref="R2316:S2317"/>
    <mergeCell ref="T2316:U2317"/>
    <mergeCell ref="X2316:Y2317"/>
    <mergeCell ref="BH2316:BI2317"/>
    <mergeCell ref="AX2320:AY2321"/>
    <mergeCell ref="AZ2320:BA2321"/>
    <mergeCell ref="BB2320:BC2321"/>
    <mergeCell ref="AR2320:AS2321"/>
    <mergeCell ref="BN2322:BP2323"/>
    <mergeCell ref="C2323:D2323"/>
    <mergeCell ref="AJ2318:AK2319"/>
    <mergeCell ref="AL2318:AM2319"/>
    <mergeCell ref="AN2318:AO2319"/>
    <mergeCell ref="AP2318:AQ2319"/>
    <mergeCell ref="AR2318:AS2319"/>
    <mergeCell ref="AT2318:AU2319"/>
    <mergeCell ref="AV2318:AW2319"/>
    <mergeCell ref="AX2318:AY2319"/>
    <mergeCell ref="AZ2318:BA2319"/>
    <mergeCell ref="BB2318:BC2319"/>
    <mergeCell ref="BD2318:BE2319"/>
    <mergeCell ref="BJ2318:BK2319"/>
    <mergeCell ref="BL2318:BM2319"/>
    <mergeCell ref="G2320:G2321"/>
    <mergeCell ref="C2319:D2319"/>
    <mergeCell ref="G2318:G2319"/>
    <mergeCell ref="B2320:B2321"/>
    <mergeCell ref="C2320:D2320"/>
    <mergeCell ref="E2320:E2321"/>
    <mergeCell ref="F2320:F2321"/>
    <mergeCell ref="H2320:I2321"/>
    <mergeCell ref="J2320:K2321"/>
    <mergeCell ref="AN2320:AO2321"/>
    <mergeCell ref="AP2320:AQ2321"/>
    <mergeCell ref="L2320:M2321"/>
    <mergeCell ref="N2320:O2321"/>
    <mergeCell ref="P2320:Q2321"/>
    <mergeCell ref="R2320:S2321"/>
    <mergeCell ref="T2320:U2321"/>
    <mergeCell ref="X2320:Y2321"/>
    <mergeCell ref="BH2320:BI2321"/>
    <mergeCell ref="BJ2320:BK2321"/>
    <mergeCell ref="BL2320:BM2321"/>
    <mergeCell ref="BF2320:BG2321"/>
    <mergeCell ref="BF2318:BG2319"/>
    <mergeCell ref="B2318:B2319"/>
    <mergeCell ref="C2318:D2318"/>
    <mergeCell ref="E2318:E2319"/>
    <mergeCell ref="F2318:F2319"/>
    <mergeCell ref="H2318:I2319"/>
    <mergeCell ref="J2318:K2319"/>
    <mergeCell ref="L2318:M2319"/>
    <mergeCell ref="N2318:O2319"/>
    <mergeCell ref="P2318:Q2319"/>
    <mergeCell ref="R2318:S2319"/>
    <mergeCell ref="T2318:U2319"/>
    <mergeCell ref="X2318:Y2319"/>
    <mergeCell ref="Z2318:AA2319"/>
    <mergeCell ref="AB2318:AC2319"/>
    <mergeCell ref="AD2318:AE2319"/>
    <mergeCell ref="AF2318:AG2319"/>
    <mergeCell ref="AH2318:AI2319"/>
    <mergeCell ref="Z2320:AA2321"/>
    <mergeCell ref="AB2320:AC2321"/>
    <mergeCell ref="AD2320:AE2321"/>
    <mergeCell ref="AF2320:AG2321"/>
    <mergeCell ref="AH2320:AI2321"/>
    <mergeCell ref="BD2320:BE2321"/>
    <mergeCell ref="C2321:D2321"/>
    <mergeCell ref="AV2320:AW2321"/>
    <mergeCell ref="AT2320:AU2321"/>
    <mergeCell ref="AJ2320:AK2321"/>
    <mergeCell ref="AL2320:AM2321"/>
    <mergeCell ref="B2322:B2323"/>
    <mergeCell ref="C2322:D2322"/>
    <mergeCell ref="E2322:E2323"/>
    <mergeCell ref="F2322:F2323"/>
    <mergeCell ref="H2322:I2323"/>
    <mergeCell ref="J2322:K2323"/>
    <mergeCell ref="AN2322:AO2323"/>
    <mergeCell ref="AP2322:AQ2323"/>
    <mergeCell ref="AR2322:AS2323"/>
    <mergeCell ref="AH2330:AI2331"/>
    <mergeCell ref="AJ2330:AK2331"/>
    <mergeCell ref="AL2330:AM2331"/>
    <mergeCell ref="BF2326:BG2327"/>
    <mergeCell ref="BH2326:BI2327"/>
    <mergeCell ref="BJ2326:BK2327"/>
    <mergeCell ref="BL2326:BM2327"/>
    <mergeCell ref="B2324:B2325"/>
    <mergeCell ref="C2324:D2324"/>
    <mergeCell ref="E2324:E2325"/>
    <mergeCell ref="F2324:F2325"/>
    <mergeCell ref="H2324:I2325"/>
    <mergeCell ref="J2324:K2325"/>
    <mergeCell ref="AN2324:AO2325"/>
    <mergeCell ref="AP2324:AQ2325"/>
    <mergeCell ref="L2324:M2325"/>
    <mergeCell ref="N2324:O2325"/>
    <mergeCell ref="P2324:Q2325"/>
    <mergeCell ref="R2324:S2325"/>
    <mergeCell ref="T2324:U2325"/>
    <mergeCell ref="X2324:Y2325"/>
    <mergeCell ref="BH2324:BI2325"/>
    <mergeCell ref="BJ2324:BK2325"/>
    <mergeCell ref="BL2324:BM2325"/>
    <mergeCell ref="AN2330:AO2331"/>
    <mergeCell ref="AP2330:AQ2331"/>
    <mergeCell ref="AR2330:AS2331"/>
    <mergeCell ref="AT2330:AU2331"/>
    <mergeCell ref="C2331:D2331"/>
    <mergeCell ref="B2330:B2331"/>
    <mergeCell ref="C2330:D2330"/>
    <mergeCell ref="E2330:E2331"/>
    <mergeCell ref="F2330:F2331"/>
    <mergeCell ref="H2330:I2331"/>
    <mergeCell ref="J2330:K2331"/>
    <mergeCell ref="L2330:M2331"/>
    <mergeCell ref="N2330:O2331"/>
    <mergeCell ref="P2330:Q2331"/>
    <mergeCell ref="R2330:S2331"/>
    <mergeCell ref="T2330:U2331"/>
    <mergeCell ref="X2330:Y2331"/>
    <mergeCell ref="Z2330:AA2331"/>
    <mergeCell ref="AB2330:AC2331"/>
    <mergeCell ref="R2334:S2335"/>
    <mergeCell ref="AD2330:AE2331"/>
    <mergeCell ref="AF2330:AG2331"/>
    <mergeCell ref="BJ2322:BK2323"/>
    <mergeCell ref="BL2322:BM2323"/>
    <mergeCell ref="G2326:G2327"/>
    <mergeCell ref="G2328:G2329"/>
    <mergeCell ref="Z2324:AA2325"/>
    <mergeCell ref="AB2324:AC2325"/>
    <mergeCell ref="AD2324:AE2325"/>
    <mergeCell ref="AF2324:AG2325"/>
    <mergeCell ref="AH2324:AI2325"/>
    <mergeCell ref="BD2324:BE2325"/>
    <mergeCell ref="C2325:D2325"/>
    <mergeCell ref="AV2324:AW2325"/>
    <mergeCell ref="AX2324:AY2325"/>
    <mergeCell ref="AZ2324:BA2325"/>
    <mergeCell ref="BB2324:BC2325"/>
    <mergeCell ref="BF2324:BG2325"/>
    <mergeCell ref="AR2324:AS2325"/>
    <mergeCell ref="AT2324:AU2325"/>
    <mergeCell ref="AJ2324:AK2325"/>
    <mergeCell ref="AL2324:AM2325"/>
    <mergeCell ref="BN2326:BP2327"/>
    <mergeCell ref="C2327:D2327"/>
    <mergeCell ref="B2326:B2327"/>
    <mergeCell ref="C2326:D2326"/>
    <mergeCell ref="E2326:E2327"/>
    <mergeCell ref="F2326:F2327"/>
    <mergeCell ref="X2326:Y2327"/>
    <mergeCell ref="Z2326:AA2327"/>
    <mergeCell ref="AB2326:AC2327"/>
    <mergeCell ref="AD2326:AE2327"/>
    <mergeCell ref="AF2326:AG2327"/>
    <mergeCell ref="AH2326:AI2327"/>
    <mergeCell ref="AJ2326:AK2327"/>
    <mergeCell ref="AL2326:AM2327"/>
    <mergeCell ref="AN2326:AO2327"/>
    <mergeCell ref="AP2326:AQ2327"/>
    <mergeCell ref="AR2326:AS2327"/>
    <mergeCell ref="AT2326:AU2327"/>
    <mergeCell ref="AV2326:AW2327"/>
    <mergeCell ref="AX2326:AY2327"/>
    <mergeCell ref="AZ2326:BA2327"/>
    <mergeCell ref="BB2326:BC2327"/>
    <mergeCell ref="BD2326:BE2327"/>
    <mergeCell ref="AV2330:AW2331"/>
    <mergeCell ref="AX2330:AY2331"/>
    <mergeCell ref="AZ2330:BA2331"/>
    <mergeCell ref="BB2330:BC2331"/>
    <mergeCell ref="BD2330:BE2331"/>
    <mergeCell ref="B2328:B2329"/>
    <mergeCell ref="C2328:D2328"/>
    <mergeCell ref="E2328:E2329"/>
    <mergeCell ref="F2328:F2329"/>
    <mergeCell ref="H2328:I2329"/>
    <mergeCell ref="J2328:K2329"/>
    <mergeCell ref="AN2328:AO2329"/>
    <mergeCell ref="AP2328:AQ2329"/>
    <mergeCell ref="L2328:M2329"/>
    <mergeCell ref="N2328:O2329"/>
    <mergeCell ref="P2328:Q2329"/>
    <mergeCell ref="R2328:S2329"/>
    <mergeCell ref="T2328:U2329"/>
    <mergeCell ref="X2328:Y2329"/>
    <mergeCell ref="BH2328:BI2329"/>
    <mergeCell ref="BJ2328:BK2329"/>
    <mergeCell ref="BL2328:BM2329"/>
    <mergeCell ref="BN2328:BP2329"/>
    <mergeCell ref="Z2328:AA2329"/>
    <mergeCell ref="AB2328:AC2329"/>
    <mergeCell ref="AD2328:AE2329"/>
    <mergeCell ref="AF2328:AG2329"/>
    <mergeCell ref="AH2328:AI2329"/>
    <mergeCell ref="BD2328:BE2329"/>
    <mergeCell ref="C2329:D2329"/>
    <mergeCell ref="AV2328:AW2329"/>
    <mergeCell ref="AX2328:AY2329"/>
    <mergeCell ref="AZ2328:BA2329"/>
    <mergeCell ref="BB2328:BC2329"/>
    <mergeCell ref="BF2328:BG2329"/>
    <mergeCell ref="AR2328:AS2329"/>
    <mergeCell ref="AT2328:AU2329"/>
    <mergeCell ref="AJ2328:AK2329"/>
    <mergeCell ref="AL2328:AM2329"/>
    <mergeCell ref="BF2330:BG2331"/>
    <mergeCell ref="BH2330:BI2331"/>
    <mergeCell ref="BJ2330:BK2331"/>
    <mergeCell ref="G2330:G2331"/>
    <mergeCell ref="AX2334:AY2335"/>
    <mergeCell ref="AZ2334:BA2335"/>
    <mergeCell ref="BB2334:BC2335"/>
    <mergeCell ref="BD2334:BE2335"/>
    <mergeCell ref="BF2334:BG2335"/>
    <mergeCell ref="B2332:B2333"/>
    <mergeCell ref="C2332:D2332"/>
    <mergeCell ref="E2332:E2333"/>
    <mergeCell ref="F2332:F2333"/>
    <mergeCell ref="H2332:I2333"/>
    <mergeCell ref="J2332:K2333"/>
    <mergeCell ref="AN2332:AO2333"/>
    <mergeCell ref="AP2332:AQ2333"/>
    <mergeCell ref="L2332:M2333"/>
    <mergeCell ref="N2332:O2333"/>
    <mergeCell ref="P2332:Q2333"/>
    <mergeCell ref="R2332:S2333"/>
    <mergeCell ref="T2332:U2333"/>
    <mergeCell ref="X2332:Y2333"/>
    <mergeCell ref="BH2332:BI2333"/>
    <mergeCell ref="BJ2332:BK2333"/>
    <mergeCell ref="BL2332:BM2333"/>
    <mergeCell ref="BN2332:BP2333"/>
    <mergeCell ref="Z2332:AA2333"/>
    <mergeCell ref="AB2332:AC2333"/>
    <mergeCell ref="AD2332:AE2333"/>
    <mergeCell ref="AF2332:AG2333"/>
    <mergeCell ref="AH2332:AI2333"/>
    <mergeCell ref="BD2332:BE2333"/>
    <mergeCell ref="C2333:D2333"/>
    <mergeCell ref="AV2332:AW2333"/>
    <mergeCell ref="AX2332:AY2333"/>
    <mergeCell ref="AZ2332:BA2333"/>
    <mergeCell ref="BB2332:BC2333"/>
    <mergeCell ref="BF2332:BG2333"/>
    <mergeCell ref="AR2332:AS2333"/>
    <mergeCell ref="AT2332:AU2333"/>
    <mergeCell ref="AJ2332:AK2333"/>
    <mergeCell ref="AL2332:AM2333"/>
    <mergeCell ref="G2332:G2333"/>
    <mergeCell ref="BH2334:BI2335"/>
    <mergeCell ref="BJ2334:BK2335"/>
    <mergeCell ref="BL2334:BM2335"/>
    <mergeCell ref="BN2334:BP2335"/>
    <mergeCell ref="AF2334:AG2335"/>
    <mergeCell ref="AH2334:AI2335"/>
    <mergeCell ref="AJ2334:AK2335"/>
    <mergeCell ref="AL2334:AM2335"/>
    <mergeCell ref="AN2334:AO2335"/>
    <mergeCell ref="AP2334:AQ2335"/>
    <mergeCell ref="AR2334:AS2335"/>
    <mergeCell ref="AT2334:AU2335"/>
    <mergeCell ref="AV2334:AW2335"/>
    <mergeCell ref="C2335:D2335"/>
    <mergeCell ref="G2334:G2335"/>
    <mergeCell ref="B2334:B2335"/>
    <mergeCell ref="C2334:D2334"/>
    <mergeCell ref="E2334:E2335"/>
    <mergeCell ref="F2334:F2335"/>
    <mergeCell ref="H2334:I2335"/>
    <mergeCell ref="J2334:K2335"/>
    <mergeCell ref="L2334:M2335"/>
    <mergeCell ref="N2334:O2335"/>
    <mergeCell ref="P2334:Q2335"/>
    <mergeCell ref="AL2338:AM2339"/>
    <mergeCell ref="AN2338:AO2339"/>
    <mergeCell ref="AP2338:AQ2339"/>
    <mergeCell ref="AR2338:AS2339"/>
    <mergeCell ref="AT2338:AU2339"/>
    <mergeCell ref="AV2338:AW2339"/>
    <mergeCell ref="AX2338:AY2339"/>
    <mergeCell ref="AZ2338:BA2339"/>
    <mergeCell ref="BB2338:BC2339"/>
    <mergeCell ref="B2336:B2337"/>
    <mergeCell ref="C2336:D2336"/>
    <mergeCell ref="E2336:E2337"/>
    <mergeCell ref="F2336:F2337"/>
    <mergeCell ref="H2336:I2337"/>
    <mergeCell ref="J2336:K2337"/>
    <mergeCell ref="AN2336:AO2337"/>
    <mergeCell ref="AP2336:AQ2337"/>
    <mergeCell ref="L2336:M2337"/>
    <mergeCell ref="N2336:O2337"/>
    <mergeCell ref="P2336:Q2337"/>
    <mergeCell ref="R2336:S2337"/>
    <mergeCell ref="T2336:U2337"/>
    <mergeCell ref="X2336:Y2337"/>
    <mergeCell ref="BH2336:BI2337"/>
    <mergeCell ref="BJ2336:BK2337"/>
    <mergeCell ref="BL2336:BM2337"/>
    <mergeCell ref="BN2336:BP2337"/>
    <mergeCell ref="Z2336:AA2337"/>
    <mergeCell ref="AB2336:AC2337"/>
    <mergeCell ref="AD2336:AE2337"/>
    <mergeCell ref="AF2336:AG2337"/>
    <mergeCell ref="AH2336:AI2337"/>
    <mergeCell ref="BD2336:BE2337"/>
    <mergeCell ref="C2337:D2337"/>
    <mergeCell ref="AV2336:AW2337"/>
    <mergeCell ref="AX2336:AY2337"/>
    <mergeCell ref="AZ2336:BA2337"/>
    <mergeCell ref="BB2336:BC2337"/>
    <mergeCell ref="BF2336:BG2337"/>
    <mergeCell ref="AR2336:AS2337"/>
    <mergeCell ref="AT2336:AU2337"/>
    <mergeCell ref="AJ2336:AK2337"/>
    <mergeCell ref="AL2336:AM2337"/>
    <mergeCell ref="T2334:U2335"/>
    <mergeCell ref="X2334:Y2335"/>
    <mergeCell ref="Z2334:AA2335"/>
    <mergeCell ref="AB2334:AC2335"/>
    <mergeCell ref="AD2334:AE2335"/>
    <mergeCell ref="BD2338:BE2339"/>
    <mergeCell ref="BF2338:BG2339"/>
    <mergeCell ref="BH2338:BI2339"/>
    <mergeCell ref="BJ2338:BK2339"/>
    <mergeCell ref="BL2338:BM2339"/>
    <mergeCell ref="BN2338:BP2339"/>
    <mergeCell ref="C2339:D2339"/>
    <mergeCell ref="B2340:B2341"/>
    <mergeCell ref="C2340:D2340"/>
    <mergeCell ref="E2340:E2341"/>
    <mergeCell ref="F2340:F2341"/>
    <mergeCell ref="H2340:I2341"/>
    <mergeCell ref="J2340:K2341"/>
    <mergeCell ref="AN2340:AO2341"/>
    <mergeCell ref="AP2340:AQ2341"/>
    <mergeCell ref="L2340:M2341"/>
    <mergeCell ref="N2340:O2341"/>
    <mergeCell ref="P2340:Q2341"/>
    <mergeCell ref="R2340:S2341"/>
    <mergeCell ref="T2340:U2341"/>
    <mergeCell ref="X2340:Y2341"/>
    <mergeCell ref="BH2340:BI2341"/>
    <mergeCell ref="BJ2340:BK2341"/>
    <mergeCell ref="BL2340:BM2341"/>
    <mergeCell ref="BN2340:BP2341"/>
    <mergeCell ref="Z2340:AA2341"/>
    <mergeCell ref="AB2340:AC2341"/>
    <mergeCell ref="AD2340:AE2341"/>
    <mergeCell ref="AF2340:AG2341"/>
    <mergeCell ref="AH2340:AI2341"/>
    <mergeCell ref="BD2340:BE2341"/>
    <mergeCell ref="C2341:D2341"/>
    <mergeCell ref="AV2340:AW2341"/>
    <mergeCell ref="AX2340:AY2341"/>
    <mergeCell ref="AZ2340:BA2341"/>
    <mergeCell ref="BB2340:BC2341"/>
    <mergeCell ref="BF2340:BG2341"/>
    <mergeCell ref="AR2340:AS2341"/>
    <mergeCell ref="AT2340:AU2341"/>
    <mergeCell ref="AJ2340:AK2341"/>
    <mergeCell ref="AL2340:AM2341"/>
    <mergeCell ref="B2338:B2339"/>
    <mergeCell ref="C2338:D2338"/>
    <mergeCell ref="E2338:E2339"/>
    <mergeCell ref="F2338:F2339"/>
    <mergeCell ref="H2338:I2339"/>
    <mergeCell ref="J2338:K2339"/>
    <mergeCell ref="L2338:M2339"/>
    <mergeCell ref="N2338:O2339"/>
    <mergeCell ref="P2338:Q2339"/>
    <mergeCell ref="R2338:S2339"/>
    <mergeCell ref="T2338:U2339"/>
    <mergeCell ref="X2338:Y2339"/>
    <mergeCell ref="Z2338:AA2339"/>
    <mergeCell ref="AB2338:AC2339"/>
    <mergeCell ref="AD2338:AE2339"/>
    <mergeCell ref="AF2338:AG2339"/>
    <mergeCell ref="AH2338:AI2339"/>
    <mergeCell ref="AJ2338:AK2339"/>
    <mergeCell ref="B2342:B2343"/>
    <mergeCell ref="C2342:D2342"/>
    <mergeCell ref="E2342:E2343"/>
    <mergeCell ref="F2342:F2343"/>
    <mergeCell ref="H2342:I2343"/>
    <mergeCell ref="J2342:K2343"/>
    <mergeCell ref="L2342:M2343"/>
    <mergeCell ref="N2342:O2343"/>
    <mergeCell ref="P2342:Q2343"/>
    <mergeCell ref="R2342:S2343"/>
    <mergeCell ref="T2342:U2343"/>
    <mergeCell ref="X2342:Y2343"/>
    <mergeCell ref="Z2342:AA2343"/>
    <mergeCell ref="AB2342:AC2343"/>
    <mergeCell ref="AD2342:AE2343"/>
    <mergeCell ref="AF2342:AG2343"/>
    <mergeCell ref="AH2342:AI2343"/>
    <mergeCell ref="AJ2342:AK2343"/>
    <mergeCell ref="AL2342:AM2343"/>
    <mergeCell ref="AN2342:AO2343"/>
    <mergeCell ref="AP2342:AQ2343"/>
    <mergeCell ref="AR2342:AS2343"/>
    <mergeCell ref="AT2342:AU2343"/>
    <mergeCell ref="AV2342:AW2343"/>
    <mergeCell ref="AX2342:AY2343"/>
    <mergeCell ref="AZ2342:BA2343"/>
    <mergeCell ref="BB2342:BC2343"/>
    <mergeCell ref="BD2342:BE2343"/>
    <mergeCell ref="BF2342:BG2343"/>
    <mergeCell ref="BH2342:BI2343"/>
    <mergeCell ref="BJ2342:BK2343"/>
    <mergeCell ref="BL2342:BM2343"/>
    <mergeCell ref="BN2342:BP2343"/>
    <mergeCell ref="C2343:D2343"/>
    <mergeCell ref="B2344:B2345"/>
    <mergeCell ref="C2344:D2344"/>
    <mergeCell ref="E2344:E2345"/>
    <mergeCell ref="F2344:F2345"/>
    <mergeCell ref="H2344:I2345"/>
    <mergeCell ref="J2344:K2345"/>
    <mergeCell ref="AN2344:AO2345"/>
    <mergeCell ref="AP2344:AQ2345"/>
    <mergeCell ref="L2344:M2345"/>
    <mergeCell ref="N2344:O2345"/>
    <mergeCell ref="P2344:Q2345"/>
    <mergeCell ref="R2344:S2345"/>
    <mergeCell ref="T2344:U2345"/>
    <mergeCell ref="X2344:Y2345"/>
    <mergeCell ref="BH2344:BI2345"/>
    <mergeCell ref="BJ2344:BK2345"/>
    <mergeCell ref="BL2344:BM2345"/>
    <mergeCell ref="BN2344:BP2345"/>
    <mergeCell ref="Z2344:AA2345"/>
    <mergeCell ref="AB2344:AC2345"/>
    <mergeCell ref="AD2344:AE2345"/>
    <mergeCell ref="AF2344:AG2345"/>
    <mergeCell ref="AH2344:AI2345"/>
    <mergeCell ref="BD2344:BE2345"/>
    <mergeCell ref="C2345:D2345"/>
    <mergeCell ref="AV2344:AW2345"/>
    <mergeCell ref="AX2344:AY2345"/>
    <mergeCell ref="AZ2344:BA2345"/>
    <mergeCell ref="BB2344:BC2345"/>
    <mergeCell ref="BF2344:BG2345"/>
    <mergeCell ref="AR2344:AS2345"/>
    <mergeCell ref="AT2344:AU2345"/>
    <mergeCell ref="AJ2344:AK2345"/>
    <mergeCell ref="AL2344:AM2345"/>
    <mergeCell ref="C2346:D2346"/>
    <mergeCell ref="E2346:E2347"/>
    <mergeCell ref="F2346:F2347"/>
    <mergeCell ref="H2346:I2347"/>
    <mergeCell ref="J2346:K2347"/>
    <mergeCell ref="L2346:M2347"/>
    <mergeCell ref="N2346:O2347"/>
    <mergeCell ref="P2346:Q2347"/>
    <mergeCell ref="R2346:S2347"/>
    <mergeCell ref="T2346:U2347"/>
    <mergeCell ref="X2346:Y2347"/>
    <mergeCell ref="Z2346:AA2347"/>
    <mergeCell ref="AB2346:AC2347"/>
    <mergeCell ref="AD2346:AE2347"/>
    <mergeCell ref="AF2346:AG2347"/>
    <mergeCell ref="AH2346:AI2347"/>
    <mergeCell ref="AJ2346:AK2347"/>
    <mergeCell ref="AL2346:AM2347"/>
    <mergeCell ref="AN2346:AO2347"/>
    <mergeCell ref="AP2346:AQ2347"/>
    <mergeCell ref="AR2346:AS2347"/>
    <mergeCell ref="AT2346:AU2347"/>
    <mergeCell ref="AV2346:AW2347"/>
    <mergeCell ref="AX2346:AY2347"/>
    <mergeCell ref="AZ2346:BA2347"/>
    <mergeCell ref="BB2346:BC2347"/>
    <mergeCell ref="BD2346:BE2347"/>
    <mergeCell ref="BF2346:BG2347"/>
    <mergeCell ref="BH2346:BI2347"/>
    <mergeCell ref="BJ2346:BK2347"/>
    <mergeCell ref="BL2346:BM2347"/>
    <mergeCell ref="BN2346:BP2347"/>
    <mergeCell ref="C2347:D2347"/>
    <mergeCell ref="C2351:D2351"/>
    <mergeCell ref="G2350:G2351"/>
    <mergeCell ref="B2348:B2349"/>
    <mergeCell ref="C2348:D2348"/>
    <mergeCell ref="E2348:E2349"/>
    <mergeCell ref="F2348:F2349"/>
    <mergeCell ref="H2348:I2349"/>
    <mergeCell ref="J2348:K2349"/>
    <mergeCell ref="AN2348:AO2349"/>
    <mergeCell ref="AP2348:AQ2349"/>
    <mergeCell ref="L2348:M2349"/>
    <mergeCell ref="N2348:O2349"/>
    <mergeCell ref="P2348:Q2349"/>
    <mergeCell ref="R2348:S2349"/>
    <mergeCell ref="T2348:U2349"/>
    <mergeCell ref="X2348:Y2349"/>
    <mergeCell ref="BH2348:BI2349"/>
    <mergeCell ref="BJ2348:BK2349"/>
    <mergeCell ref="BL2348:BM2349"/>
    <mergeCell ref="BN2348:BP2349"/>
    <mergeCell ref="Z2348:AA2349"/>
    <mergeCell ref="AB2348:AC2349"/>
    <mergeCell ref="AD2348:AE2349"/>
    <mergeCell ref="AF2348:AG2349"/>
    <mergeCell ref="AH2348:AI2349"/>
    <mergeCell ref="BD2348:BE2349"/>
    <mergeCell ref="C2349:D2349"/>
    <mergeCell ref="AV2348:AW2349"/>
    <mergeCell ref="AX2348:AY2349"/>
    <mergeCell ref="AZ2348:BA2349"/>
    <mergeCell ref="BB2348:BC2349"/>
    <mergeCell ref="BF2348:BG2349"/>
    <mergeCell ref="AR2348:AS2349"/>
    <mergeCell ref="AT2348:AU2349"/>
    <mergeCell ref="AJ2348:AK2349"/>
    <mergeCell ref="AL2348:AM2349"/>
    <mergeCell ref="V2348:W2349"/>
    <mergeCell ref="V2350:W2351"/>
    <mergeCell ref="BJ2350:BK2351"/>
    <mergeCell ref="G2348:G2349"/>
    <mergeCell ref="B2359:C2359"/>
    <mergeCell ref="Y2359:AA2359"/>
    <mergeCell ref="AB2359:AE2359"/>
    <mergeCell ref="AF2359:AH2359"/>
    <mergeCell ref="AJ2359:AL2359"/>
    <mergeCell ref="AM2359:AP2359"/>
    <mergeCell ref="AQ2359:AS2359"/>
    <mergeCell ref="AU2359:AW2359"/>
    <mergeCell ref="BB2359:BF2359"/>
    <mergeCell ref="BG2359:BI2359"/>
    <mergeCell ref="BK2359:BM2359"/>
    <mergeCell ref="B2352:C2353"/>
    <mergeCell ref="D2352:E2353"/>
    <mergeCell ref="H2352:I2353"/>
    <mergeCell ref="J2352:K2353"/>
    <mergeCell ref="L2352:M2353"/>
    <mergeCell ref="N2352:O2353"/>
    <mergeCell ref="P2352:Q2353"/>
    <mergeCell ref="R2352:S2353"/>
    <mergeCell ref="T2352:U2353"/>
    <mergeCell ref="X2352:Y2353"/>
    <mergeCell ref="Z2352:AA2353"/>
    <mergeCell ref="AB2352:AC2353"/>
    <mergeCell ref="AD2352:AE2353"/>
    <mergeCell ref="AF2352:AG2353"/>
    <mergeCell ref="AH2352:AI2353"/>
    <mergeCell ref="AJ2352:AK2353"/>
    <mergeCell ref="AL2352:AM2353"/>
    <mergeCell ref="AN2352:AO2353"/>
    <mergeCell ref="AP2352:AQ2353"/>
    <mergeCell ref="AR2352:AS2353"/>
    <mergeCell ref="AT2352:AU2353"/>
    <mergeCell ref="AV2352:AW2353"/>
    <mergeCell ref="AX2352:AY2353"/>
    <mergeCell ref="AZ2352:BA2353"/>
    <mergeCell ref="BB2352:BC2353"/>
    <mergeCell ref="BD2352:BE2353"/>
    <mergeCell ref="BF2352:BG2353"/>
    <mergeCell ref="BH2352:BI2353"/>
    <mergeCell ref="BJ2352:BK2353"/>
    <mergeCell ref="BL2352:BM2353"/>
    <mergeCell ref="B2354:C2354"/>
    <mergeCell ref="BH2354:BI2355"/>
    <mergeCell ref="BJ2354:BK2355"/>
    <mergeCell ref="BL2354:BM2355"/>
    <mergeCell ref="V2352:W2353"/>
    <mergeCell ref="V2354:W2355"/>
    <mergeCell ref="E2357:H2357"/>
    <mergeCell ref="J2357:L2357"/>
    <mergeCell ref="N2357:P2357"/>
    <mergeCell ref="Q2357:T2357"/>
    <mergeCell ref="U2357:W2357"/>
    <mergeCell ref="E2359:H2359"/>
    <mergeCell ref="J2359:L2359"/>
    <mergeCell ref="N2359:P2359"/>
    <mergeCell ref="Q2359:T2359"/>
    <mergeCell ref="U2359:W2359"/>
    <mergeCell ref="BF2354:BG2355"/>
    <mergeCell ref="BR70:BR71"/>
    <mergeCell ref="BS70:BS71"/>
    <mergeCell ref="BR68:BR69"/>
    <mergeCell ref="BS68:BS69"/>
    <mergeCell ref="BR127:BR128"/>
    <mergeCell ref="BS127:BS128"/>
    <mergeCell ref="BR80:BR81"/>
    <mergeCell ref="BS80:BS81"/>
    <mergeCell ref="BR82:BR83"/>
    <mergeCell ref="BR129:BR130"/>
    <mergeCell ref="BS129:BS130"/>
    <mergeCell ref="BR186:BR187"/>
    <mergeCell ref="BS186:BS187"/>
    <mergeCell ref="BR188:BR189"/>
    <mergeCell ref="BS188:BS189"/>
    <mergeCell ref="BR131:BR132"/>
    <mergeCell ref="BS131:BS132"/>
    <mergeCell ref="BR133:BR134"/>
    <mergeCell ref="BS133:BS134"/>
    <mergeCell ref="BR251:BR252"/>
    <mergeCell ref="BS251:BS252"/>
    <mergeCell ref="BR253:BR254"/>
    <mergeCell ref="BR495:BR496"/>
    <mergeCell ref="B2357:C2357"/>
    <mergeCell ref="Y2357:AA2357"/>
    <mergeCell ref="AB2357:AE2357"/>
    <mergeCell ref="AF2357:AH2357"/>
    <mergeCell ref="AJ2357:AL2357"/>
    <mergeCell ref="AM2357:AP2357"/>
    <mergeCell ref="AQ2357:AS2357"/>
    <mergeCell ref="AU2357:AW2357"/>
    <mergeCell ref="BB2357:BF2357"/>
    <mergeCell ref="BG2357:BI2357"/>
    <mergeCell ref="BK2357:BM2357"/>
    <mergeCell ref="B2350:B2351"/>
    <mergeCell ref="C2350:D2350"/>
    <mergeCell ref="E2350:E2351"/>
    <mergeCell ref="F2350:F2351"/>
    <mergeCell ref="H2350:I2351"/>
    <mergeCell ref="J2350:K2351"/>
    <mergeCell ref="L2350:M2351"/>
    <mergeCell ref="N2350:O2351"/>
    <mergeCell ref="P2350:Q2351"/>
    <mergeCell ref="R2350:S2351"/>
    <mergeCell ref="T2350:U2351"/>
    <mergeCell ref="X2350:Y2351"/>
    <mergeCell ref="Z2350:AA2351"/>
    <mergeCell ref="AB2350:AC2351"/>
    <mergeCell ref="AD2350:AE2351"/>
    <mergeCell ref="AF2350:AG2351"/>
    <mergeCell ref="AH2350:AI2351"/>
    <mergeCell ref="AJ2350:AK2351"/>
    <mergeCell ref="AL2350:AM2351"/>
    <mergeCell ref="AN2350:AO2351"/>
    <mergeCell ref="AP2350:AQ2351"/>
    <mergeCell ref="AR2350:AS2351"/>
    <mergeCell ref="AT2350:AU2351"/>
    <mergeCell ref="AV2350:AW2351"/>
    <mergeCell ref="AX2350:AY2351"/>
    <mergeCell ref="AZ2350:BA2351"/>
    <mergeCell ref="BB2350:BC2351"/>
    <mergeCell ref="BD2350:BE2351"/>
    <mergeCell ref="BF2350:BG2351"/>
    <mergeCell ref="BH2350:BI2351"/>
    <mergeCell ref="BR13:BR14"/>
    <mergeCell ref="BR15:BR16"/>
    <mergeCell ref="BR17:BR18"/>
    <mergeCell ref="BR19:BR20"/>
    <mergeCell ref="BR21:BR22"/>
    <mergeCell ref="BR23:BR24"/>
    <mergeCell ref="BR25:BR26"/>
    <mergeCell ref="BR27:BR28"/>
    <mergeCell ref="BR29:BR30"/>
    <mergeCell ref="BR31:BR32"/>
    <mergeCell ref="BR33:BR34"/>
    <mergeCell ref="BR35:BR36"/>
    <mergeCell ref="BR37:BR38"/>
    <mergeCell ref="BR39:BR40"/>
    <mergeCell ref="BR41:BR42"/>
    <mergeCell ref="BR43:BR44"/>
    <mergeCell ref="BR45:BR46"/>
    <mergeCell ref="BR47:BR48"/>
    <mergeCell ref="BR49:BR50"/>
    <mergeCell ref="BR51:BR52"/>
    <mergeCell ref="BS13:BS14"/>
    <mergeCell ref="BS15:BS16"/>
    <mergeCell ref="BS17:BS18"/>
    <mergeCell ref="BS19:BS20"/>
    <mergeCell ref="BS21:BS22"/>
    <mergeCell ref="BS23:BS24"/>
    <mergeCell ref="BS25:BS26"/>
    <mergeCell ref="BS27:BS28"/>
    <mergeCell ref="BS29:BS30"/>
    <mergeCell ref="BS31:BS32"/>
    <mergeCell ref="BS33:BS34"/>
    <mergeCell ref="BS35:BS36"/>
    <mergeCell ref="BS37:BS38"/>
    <mergeCell ref="BS39:BS40"/>
    <mergeCell ref="BS41:BS42"/>
    <mergeCell ref="BS43:BS44"/>
    <mergeCell ref="BS45:BS46"/>
    <mergeCell ref="BS47:BS48"/>
    <mergeCell ref="BS49:BS50"/>
    <mergeCell ref="BS51:BS52"/>
    <mergeCell ref="BR546:BR547"/>
    <mergeCell ref="BS546:BS547"/>
    <mergeCell ref="BR540:BR541"/>
    <mergeCell ref="BS540:BS541"/>
    <mergeCell ref="BR542:BR543"/>
    <mergeCell ref="BS542:BS543"/>
    <mergeCell ref="BR544:BR545"/>
    <mergeCell ref="BS544:BS545"/>
    <mergeCell ref="BR822:BS822"/>
    <mergeCell ref="BR696:BR697"/>
    <mergeCell ref="BS696:BS697"/>
    <mergeCell ref="BR698:BR699"/>
    <mergeCell ref="BS698:BS699"/>
    <mergeCell ref="BR700:BR701"/>
    <mergeCell ref="BS700:BS701"/>
    <mergeCell ref="BR690:BR691"/>
    <mergeCell ref="BS690:BS691"/>
    <mergeCell ref="BR692:BR693"/>
    <mergeCell ref="BS692:BS693"/>
    <mergeCell ref="BR694:BR695"/>
    <mergeCell ref="BS694:BS695"/>
    <mergeCell ref="BR684:BR685"/>
    <mergeCell ref="BS684:BS685"/>
    <mergeCell ref="BR686:BR687"/>
    <mergeCell ref="BS686:BS687"/>
    <mergeCell ref="BR688:BR689"/>
    <mergeCell ref="BS688:BS689"/>
    <mergeCell ref="BR678:BR679"/>
    <mergeCell ref="BS678:BS679"/>
    <mergeCell ref="BR680:BR681"/>
    <mergeCell ref="BS680:BS681"/>
    <mergeCell ref="BR682:BR683"/>
    <mergeCell ref="BS682:BS683"/>
    <mergeCell ref="BR672:BR673"/>
    <mergeCell ref="BS672:BS673"/>
    <mergeCell ref="BR674:BR675"/>
    <mergeCell ref="BS582:BS583"/>
    <mergeCell ref="BR586:BS586"/>
    <mergeCell ref="BS725:BS726"/>
    <mergeCell ref="BR727:BR728"/>
    <mergeCell ref="BS727:BS728"/>
    <mergeCell ref="BR759:BR760"/>
    <mergeCell ref="BS759:BS760"/>
    <mergeCell ref="BR763:BS763"/>
    <mergeCell ref="BR554:BR555"/>
    <mergeCell ref="BS554:BS555"/>
    <mergeCell ref="BR556:BR557"/>
    <mergeCell ref="BS556:BS557"/>
    <mergeCell ref="BR558:BR559"/>
    <mergeCell ref="BS558:BS559"/>
    <mergeCell ref="BS676:BS677"/>
    <mergeCell ref="BR704:BS704"/>
    <mergeCell ref="BR666:BR667"/>
    <mergeCell ref="BS666:BS667"/>
    <mergeCell ref="BR660:BR661"/>
    <mergeCell ref="BS660:BS661"/>
    <mergeCell ref="BR662:BR663"/>
    <mergeCell ref="BS662:BS663"/>
    <mergeCell ref="BR609:BR610"/>
    <mergeCell ref="BS609:BS610"/>
    <mergeCell ref="BR611:BR612"/>
    <mergeCell ref="BS611:BS612"/>
    <mergeCell ref="BR613:BR614"/>
    <mergeCell ref="BQ1215:BQ1216"/>
    <mergeCell ref="BQ1223:BQ1224"/>
    <mergeCell ref="BQ1231:BQ1232"/>
    <mergeCell ref="BR1235:BS1235"/>
    <mergeCell ref="BQ1250:BQ1251"/>
    <mergeCell ref="BQ1258:BQ1259"/>
    <mergeCell ref="BQ1266:BQ1267"/>
    <mergeCell ref="BQ1274:BQ1275"/>
    <mergeCell ref="BS1073:BS1074"/>
    <mergeCell ref="BQ1083:BQ1084"/>
    <mergeCell ref="BQ1085:BQ1086"/>
    <mergeCell ref="BQ1103:BQ1104"/>
    <mergeCell ref="BR1103:BR1104"/>
    <mergeCell ref="BS1103:BS1104"/>
    <mergeCell ref="BQ1107:BQ1108"/>
    <mergeCell ref="BQ1109:BQ1110"/>
    <mergeCell ref="BQ1111:BQ1112"/>
    <mergeCell ref="BN1052:BP1053"/>
    <mergeCell ref="BL1052:BM1053"/>
    <mergeCell ref="BJ1052:BK1053"/>
    <mergeCell ref="BH1052:BI1053"/>
    <mergeCell ref="BF1052:BG1053"/>
    <mergeCell ref="BD1052:BE1053"/>
    <mergeCell ref="BS1109:BS1110"/>
    <mergeCell ref="BR1111:BR1112"/>
    <mergeCell ref="BS1111:BS1112"/>
    <mergeCell ref="BR1109:BR1110"/>
    <mergeCell ref="BR548:BR549"/>
    <mergeCell ref="BS548:BS549"/>
    <mergeCell ref="BR550:BR551"/>
    <mergeCell ref="BS550:BS551"/>
    <mergeCell ref="BR552:BR553"/>
    <mergeCell ref="BS552:BS553"/>
    <mergeCell ref="BN995:BP996"/>
    <mergeCell ref="BN953:BP954"/>
    <mergeCell ref="BN993:BP994"/>
    <mergeCell ref="BN991:BP992"/>
    <mergeCell ref="BN989:BP990"/>
    <mergeCell ref="BN987:BP988"/>
    <mergeCell ref="BN985:BP986"/>
    <mergeCell ref="BN983:BP984"/>
    <mergeCell ref="BN981:BP982"/>
    <mergeCell ref="BD633:BE634"/>
    <mergeCell ref="BN670:BP671"/>
    <mergeCell ref="BL670:BM671"/>
    <mergeCell ref="BJ670:BK671"/>
    <mergeCell ref="BH670:BI671"/>
    <mergeCell ref="BF670:BG671"/>
    <mergeCell ref="BN759:BP760"/>
    <mergeCell ref="BL759:BM760"/>
    <mergeCell ref="BJ759:BK760"/>
    <mergeCell ref="BH759:BI760"/>
    <mergeCell ref="BF759:BG760"/>
    <mergeCell ref="BD759:BE760"/>
    <mergeCell ref="BN810:BP811"/>
    <mergeCell ref="BL810:BM811"/>
    <mergeCell ref="BJ810:BK811"/>
    <mergeCell ref="BH810:BI811"/>
    <mergeCell ref="BF810:BG811"/>
    <mergeCell ref="BN812:BP813"/>
    <mergeCell ref="AN771:BO771"/>
    <mergeCell ref="AN782:AO783"/>
    <mergeCell ref="BF879:BG880"/>
    <mergeCell ref="BH879:BI880"/>
    <mergeCell ref="BD1054:BE1055"/>
    <mergeCell ref="BL1048:BM1049"/>
    <mergeCell ref="BJ1048:BK1049"/>
    <mergeCell ref="BH1048:BI1049"/>
    <mergeCell ref="BF1048:BG1049"/>
    <mergeCell ref="BD1048:BE1049"/>
    <mergeCell ref="BB1048:BC1049"/>
    <mergeCell ref="BJ1046:BK1047"/>
    <mergeCell ref="BH1046:BI1047"/>
    <mergeCell ref="BF1046:BG1047"/>
    <mergeCell ref="BD1046:BE1047"/>
    <mergeCell ref="BB1046:BC1047"/>
    <mergeCell ref="BQ1050:BQ1051"/>
    <mergeCell ref="BQ1052:BQ1053"/>
    <mergeCell ref="BQ1054:BQ1055"/>
    <mergeCell ref="BR1058:BS1058"/>
    <mergeCell ref="BQ1073:BQ1074"/>
    <mergeCell ref="BQ1081:BQ1082"/>
    <mergeCell ref="BQ1089:BQ1090"/>
    <mergeCell ref="BQ1097:BQ1098"/>
    <mergeCell ref="BQ1105:BQ1106"/>
    <mergeCell ref="BQ1113:BQ1114"/>
    <mergeCell ref="BR1117:BS1117"/>
    <mergeCell ref="BQ1132:BQ1133"/>
    <mergeCell ref="BQ1140:BQ1141"/>
    <mergeCell ref="BQ1148:BQ1149"/>
    <mergeCell ref="BQ1156:BQ1157"/>
    <mergeCell ref="BQ1164:BQ1165"/>
    <mergeCell ref="BQ1172:BQ1173"/>
    <mergeCell ref="BR1176:BS1176"/>
    <mergeCell ref="BQ1191:BQ1192"/>
    <mergeCell ref="BQ1199:BQ1200"/>
    <mergeCell ref="BQ1207:BQ1208"/>
    <mergeCell ref="BN1107:BP1108"/>
    <mergeCell ref="BL1107:BM1108"/>
    <mergeCell ref="BJ1107:BK1108"/>
    <mergeCell ref="BH1107:BI1108"/>
    <mergeCell ref="BF1107:BG1108"/>
    <mergeCell ref="BB1109:BC1110"/>
    <mergeCell ref="BC1068:BE1068"/>
    <mergeCell ref="AK1068:BB1068"/>
    <mergeCell ref="AL1075:AM1076"/>
    <mergeCell ref="AJ1075:AK1076"/>
    <mergeCell ref="AT1154:AU1155"/>
    <mergeCell ref="AV1154:AW1155"/>
    <mergeCell ref="AT1156:AU1157"/>
    <mergeCell ref="BK1177:BM1177"/>
    <mergeCell ref="BG1177:BI1177"/>
    <mergeCell ref="BB1177:BF1177"/>
    <mergeCell ref="AU1177:AW1177"/>
    <mergeCell ref="AQ1177:AS1177"/>
    <mergeCell ref="AM1177:AP1177"/>
    <mergeCell ref="AJ1177:AL1177"/>
    <mergeCell ref="AU1179:AW1179"/>
    <mergeCell ref="AQ1179:AS1179"/>
    <mergeCell ref="BJ1166:BK1167"/>
    <mergeCell ref="BH1166:BI1167"/>
    <mergeCell ref="BF1166:BG1167"/>
    <mergeCell ref="BD1166:BE1167"/>
    <mergeCell ref="BN1164:BP1165"/>
    <mergeCell ref="BL1164:BM1165"/>
    <mergeCell ref="BJ1164:BK1165"/>
    <mergeCell ref="BH1164:BI1165"/>
    <mergeCell ref="BF1164:BG1165"/>
    <mergeCell ref="BN2114:BP2115"/>
    <mergeCell ref="BD2078:BE2079"/>
    <mergeCell ref="BF2078:BG2079"/>
    <mergeCell ref="BH2078:BI2079"/>
    <mergeCell ref="BJ2078:BK2079"/>
    <mergeCell ref="BS2088:BS2089"/>
    <mergeCell ref="BR2090:BR2091"/>
    <mergeCell ref="BS2259:BS2260"/>
    <mergeCell ref="BR2251:BR2252"/>
    <mergeCell ref="BS2251:BS2252"/>
    <mergeCell ref="BR2147:BR2148"/>
    <mergeCell ref="BS2147:BS2148"/>
    <mergeCell ref="BR2149:BR2150"/>
    <mergeCell ref="BS2149:BS2150"/>
    <mergeCell ref="BR2151:BR2152"/>
    <mergeCell ref="BS2151:BS2152"/>
    <mergeCell ref="BR2153:BR2154"/>
    <mergeCell ref="BS1545:BS1546"/>
    <mergeCell ref="BR1602:BR1603"/>
    <mergeCell ref="BS1602:BS1603"/>
    <mergeCell ref="BR1551:BR1552"/>
    <mergeCell ref="BS1551:BS1552"/>
    <mergeCell ref="BR1553:BR1554"/>
    <mergeCell ref="BS1553:BS1554"/>
    <mergeCell ref="BR1555:BR1556"/>
    <mergeCell ref="BS1624:BS1625"/>
    <mergeCell ref="BS1555:BS1556"/>
    <mergeCell ref="BR1557:BR1558"/>
    <mergeCell ref="BR1610:BR1611"/>
    <mergeCell ref="BS1610:BS1611"/>
    <mergeCell ref="BR1612:BR1613"/>
    <mergeCell ref="BS1612:BS1613"/>
    <mergeCell ref="BS1557:BS1558"/>
    <mergeCell ref="BR1559:BR1560"/>
    <mergeCell ref="BS1559:BS1560"/>
    <mergeCell ref="BS1736:BS1737"/>
    <mergeCell ref="BR1720:BR1721"/>
    <mergeCell ref="BS1720:BS1721"/>
    <mergeCell ref="BR1614:BR1615"/>
    <mergeCell ref="BR1693:BR1694"/>
    <mergeCell ref="BS1693:BS1694"/>
    <mergeCell ref="BR1695:BR1696"/>
    <mergeCell ref="BS1695:BS1696"/>
    <mergeCell ref="BR1687:BR1688"/>
    <mergeCell ref="BS1687:BS1688"/>
    <mergeCell ref="BR1689:BR1690"/>
    <mergeCell ref="BS1689:BS1690"/>
    <mergeCell ref="BR1691:BR1692"/>
    <mergeCell ref="BS1691:BS1692"/>
    <mergeCell ref="BR1681:BR1682"/>
    <mergeCell ref="BS1681:BS1682"/>
    <mergeCell ref="BR1683:BR1684"/>
    <mergeCell ref="BS1683:BS1684"/>
    <mergeCell ref="BR1685:BR1686"/>
    <mergeCell ref="BS1685:BS1686"/>
    <mergeCell ref="BR1675:BR1676"/>
    <mergeCell ref="BS1675:BS1676"/>
    <mergeCell ref="BR1677:BR1678"/>
    <mergeCell ref="BS1677:BS1678"/>
    <mergeCell ref="BR1679:BR1680"/>
    <mergeCell ref="BS1679:BS1680"/>
    <mergeCell ref="BR1669:BR1670"/>
    <mergeCell ref="BS1669:BS1670"/>
    <mergeCell ref="BR1671:BR1672"/>
    <mergeCell ref="BR1644:BR1645"/>
    <mergeCell ref="BS1644:BS1645"/>
    <mergeCell ref="BR78:BR79"/>
    <mergeCell ref="BR2253:BR2254"/>
    <mergeCell ref="BS2253:BS2254"/>
    <mergeCell ref="BR2310:BR2311"/>
    <mergeCell ref="BS2310:BS2311"/>
    <mergeCell ref="BR2255:BR2256"/>
    <mergeCell ref="BS2255:BS2256"/>
    <mergeCell ref="BR2257:BR2258"/>
    <mergeCell ref="BS2257:BS2258"/>
    <mergeCell ref="BR2259:BR2260"/>
    <mergeCell ref="BR72:BR73"/>
    <mergeCell ref="BS72:BS73"/>
    <mergeCell ref="BR74:BR75"/>
    <mergeCell ref="BS74:BS75"/>
    <mergeCell ref="BR76:BR77"/>
    <mergeCell ref="BS76:BS77"/>
    <mergeCell ref="BS78:BS79"/>
    <mergeCell ref="BR84:BR85"/>
    <mergeCell ref="BS84:BS85"/>
    <mergeCell ref="BR86:BR87"/>
    <mergeCell ref="BS86:BS87"/>
    <mergeCell ref="BR90:BR91"/>
    <mergeCell ref="BS90:BS91"/>
    <mergeCell ref="BR88:BR89"/>
    <mergeCell ref="BS88:BS89"/>
    <mergeCell ref="BS82:BS83"/>
    <mergeCell ref="BR92:BR93"/>
    <mergeCell ref="BS92:BS93"/>
    <mergeCell ref="BR96:BR97"/>
    <mergeCell ref="BS96:BS97"/>
    <mergeCell ref="BR94:BR95"/>
    <mergeCell ref="BS94:BS95"/>
    <mergeCell ref="BR98:BR99"/>
    <mergeCell ref="BS98:BS99"/>
    <mergeCell ref="BR108:BR109"/>
    <mergeCell ref="BS108:BS109"/>
    <mergeCell ref="BR100:BR101"/>
    <mergeCell ref="BS100:BS101"/>
    <mergeCell ref="BR110:BR111"/>
    <mergeCell ref="BS110:BS111"/>
    <mergeCell ref="BR102:BR103"/>
    <mergeCell ref="BS102:BS103"/>
    <mergeCell ref="BR104:BR105"/>
    <mergeCell ref="BS104:BS105"/>
    <mergeCell ref="BR106:BR107"/>
    <mergeCell ref="BS106:BS107"/>
    <mergeCell ref="BS1974:BS1975"/>
    <mergeCell ref="BR1907:BR1908"/>
    <mergeCell ref="BS1907:BS1908"/>
    <mergeCell ref="BR1909:BR1910"/>
    <mergeCell ref="BS1909:BS1910"/>
    <mergeCell ref="BR1962:BR1963"/>
    <mergeCell ref="BS1962:BS1963"/>
    <mergeCell ref="BR1911:BR1912"/>
    <mergeCell ref="BS1911:BS1912"/>
    <mergeCell ref="BR1913:BR1914"/>
    <mergeCell ref="BS2090:BS2091"/>
    <mergeCell ref="BR1968:BR1969"/>
    <mergeCell ref="BS1968:BS1969"/>
    <mergeCell ref="BR1366:BR1367"/>
    <mergeCell ref="BS1366:BS1367"/>
    <mergeCell ref="BR1307:BR1308"/>
    <mergeCell ref="C2366:D2366"/>
    <mergeCell ref="E2366:AE2366"/>
    <mergeCell ref="AG2366:AJ2366"/>
    <mergeCell ref="AK2366:BB2366"/>
    <mergeCell ref="BC2366:BE2366"/>
    <mergeCell ref="BF2366:BO2366"/>
    <mergeCell ref="B2369:B2370"/>
    <mergeCell ref="C2369:D2370"/>
    <mergeCell ref="H2369:I2370"/>
    <mergeCell ref="J2369:O2369"/>
    <mergeCell ref="P2369:U2369"/>
    <mergeCell ref="X2369:Y2370"/>
    <mergeCell ref="Z2369:AA2370"/>
    <mergeCell ref="AB2369:AC2370"/>
    <mergeCell ref="AD2369:AI2369"/>
    <mergeCell ref="AJ2369:AO2369"/>
    <mergeCell ref="AP2369:AU2369"/>
    <mergeCell ref="AV2369:BA2369"/>
    <mergeCell ref="AH2370:AI2370"/>
    <mergeCell ref="AJ2370:AK2370"/>
    <mergeCell ref="AL2370:AM2370"/>
    <mergeCell ref="AN2370:AO2370"/>
    <mergeCell ref="BB2369:BG2369"/>
    <mergeCell ref="BH2369:BM2369"/>
    <mergeCell ref="BN2369:BP2370"/>
    <mergeCell ref="AT2370:AU2370"/>
    <mergeCell ref="AV2370:AW2370"/>
    <mergeCell ref="AX2370:AY2370"/>
    <mergeCell ref="AZ2370:BA2370"/>
    <mergeCell ref="BJ2370:BK2370"/>
    <mergeCell ref="BL2370:BM2370"/>
    <mergeCell ref="BR2369:BR2370"/>
    <mergeCell ref="BS2369:BS2370"/>
    <mergeCell ref="J2370:K2370"/>
    <mergeCell ref="L2370:M2370"/>
    <mergeCell ref="N2370:O2370"/>
    <mergeCell ref="P2370:Q2370"/>
    <mergeCell ref="R2370:S2370"/>
    <mergeCell ref="T2370:U2370"/>
    <mergeCell ref="AD2370:AE2370"/>
    <mergeCell ref="AF2370:AG2370"/>
    <mergeCell ref="AP2370:AQ2370"/>
    <mergeCell ref="AR2370:AS2370"/>
    <mergeCell ref="BB2370:BC2370"/>
    <mergeCell ref="BD2370:BE2370"/>
    <mergeCell ref="BF2370:BG2370"/>
    <mergeCell ref="BH2370:BI2370"/>
    <mergeCell ref="G2369:G2370"/>
    <mergeCell ref="BQ2369:BQ2370"/>
    <mergeCell ref="F2369:F2370"/>
    <mergeCell ref="B2371:B2372"/>
    <mergeCell ref="C2371:D2371"/>
    <mergeCell ref="E2371:E2372"/>
    <mergeCell ref="F2371:F2372"/>
    <mergeCell ref="H2371:I2372"/>
    <mergeCell ref="J2371:K2372"/>
    <mergeCell ref="L2371:M2372"/>
    <mergeCell ref="N2371:O2372"/>
    <mergeCell ref="P2371:Q2372"/>
    <mergeCell ref="R2371:S2372"/>
    <mergeCell ref="T2371:U2372"/>
    <mergeCell ref="X2371:Y2372"/>
    <mergeCell ref="Z2371:AA2372"/>
    <mergeCell ref="AB2371:AC2372"/>
    <mergeCell ref="AD2371:AE2372"/>
    <mergeCell ref="AF2371:AG2372"/>
    <mergeCell ref="AH2371:AI2372"/>
    <mergeCell ref="AJ2371:AK2372"/>
    <mergeCell ref="BF2371:BG2372"/>
    <mergeCell ref="BH2371:BI2372"/>
    <mergeCell ref="AL2371:AM2372"/>
    <mergeCell ref="AN2371:AO2372"/>
    <mergeCell ref="AP2371:AQ2372"/>
    <mergeCell ref="AR2371:AS2372"/>
    <mergeCell ref="AT2371:AU2372"/>
    <mergeCell ref="AV2371:AW2372"/>
    <mergeCell ref="BJ2371:BK2372"/>
    <mergeCell ref="BL2371:BM2372"/>
    <mergeCell ref="BN2371:BP2372"/>
    <mergeCell ref="BR2371:BR2372"/>
    <mergeCell ref="BS2371:BS2372"/>
    <mergeCell ref="C2372:D2372"/>
    <mergeCell ref="AX2371:AY2372"/>
    <mergeCell ref="AZ2371:BA2372"/>
    <mergeCell ref="BB2371:BC2372"/>
    <mergeCell ref="BD2371:BE2372"/>
    <mergeCell ref="G2371:G2372"/>
    <mergeCell ref="BQ2371:BQ2372"/>
    <mergeCell ref="V2371:W2372"/>
    <mergeCell ref="B2373:B2374"/>
    <mergeCell ref="C2373:D2373"/>
    <mergeCell ref="E2373:E2374"/>
    <mergeCell ref="F2373:F2374"/>
    <mergeCell ref="H2373:I2374"/>
    <mergeCell ref="J2373:K2374"/>
    <mergeCell ref="L2373:M2374"/>
    <mergeCell ref="N2373:O2374"/>
    <mergeCell ref="P2373:Q2374"/>
    <mergeCell ref="R2373:S2374"/>
    <mergeCell ref="T2373:U2374"/>
    <mergeCell ref="X2373:Y2374"/>
    <mergeCell ref="Z2373:AA2374"/>
    <mergeCell ref="AB2373:AC2374"/>
    <mergeCell ref="AD2373:AE2374"/>
    <mergeCell ref="AF2373:AG2374"/>
    <mergeCell ref="AH2373:AI2374"/>
    <mergeCell ref="AJ2373:AK2374"/>
    <mergeCell ref="BF2373:BG2374"/>
    <mergeCell ref="BH2373:BI2374"/>
    <mergeCell ref="AL2373:AM2374"/>
    <mergeCell ref="AN2373:AO2374"/>
    <mergeCell ref="AP2373:AQ2374"/>
    <mergeCell ref="AR2373:AS2374"/>
    <mergeCell ref="AT2373:AU2374"/>
    <mergeCell ref="AV2373:AW2374"/>
    <mergeCell ref="BJ2373:BK2374"/>
    <mergeCell ref="BL2373:BM2374"/>
    <mergeCell ref="BN2373:BP2374"/>
    <mergeCell ref="BR2373:BR2374"/>
    <mergeCell ref="BS2373:BS2374"/>
    <mergeCell ref="C2374:D2374"/>
    <mergeCell ref="AX2373:AY2374"/>
    <mergeCell ref="AZ2373:BA2374"/>
    <mergeCell ref="BB2373:BC2374"/>
    <mergeCell ref="BD2373:BE2374"/>
    <mergeCell ref="G2373:G2374"/>
    <mergeCell ref="BQ2373:BQ2374"/>
    <mergeCell ref="V2373:W2374"/>
    <mergeCell ref="B2375:B2376"/>
    <mergeCell ref="C2375:D2375"/>
    <mergeCell ref="E2375:E2376"/>
    <mergeCell ref="F2375:F2376"/>
    <mergeCell ref="H2375:I2376"/>
    <mergeCell ref="J2375:K2376"/>
    <mergeCell ref="L2375:M2376"/>
    <mergeCell ref="N2375:O2376"/>
    <mergeCell ref="P2375:Q2376"/>
    <mergeCell ref="R2375:S2376"/>
    <mergeCell ref="T2375:U2376"/>
    <mergeCell ref="X2375:Y2376"/>
    <mergeCell ref="Z2375:AA2376"/>
    <mergeCell ref="AB2375:AC2376"/>
    <mergeCell ref="AD2375:AE2376"/>
    <mergeCell ref="AF2375:AG2376"/>
    <mergeCell ref="AH2375:AI2376"/>
    <mergeCell ref="AJ2375:AK2376"/>
    <mergeCell ref="BF2375:BG2376"/>
    <mergeCell ref="BH2375:BI2376"/>
    <mergeCell ref="AL2375:AM2376"/>
    <mergeCell ref="AN2375:AO2376"/>
    <mergeCell ref="AP2375:AQ2376"/>
    <mergeCell ref="AR2375:AS2376"/>
    <mergeCell ref="AT2375:AU2376"/>
    <mergeCell ref="AV2375:AW2376"/>
    <mergeCell ref="BJ2375:BK2376"/>
    <mergeCell ref="BL2375:BM2376"/>
    <mergeCell ref="BN2375:BP2376"/>
    <mergeCell ref="BR2375:BR2376"/>
    <mergeCell ref="BS2375:BS2376"/>
    <mergeCell ref="C2376:D2376"/>
    <mergeCell ref="AX2375:AY2376"/>
    <mergeCell ref="AZ2375:BA2376"/>
    <mergeCell ref="BB2375:BC2376"/>
    <mergeCell ref="BD2375:BE2376"/>
    <mergeCell ref="BQ2375:BQ2376"/>
    <mergeCell ref="G2375:G2376"/>
    <mergeCell ref="V2375:W2376"/>
    <mergeCell ref="B2377:B2378"/>
    <mergeCell ref="C2377:D2377"/>
    <mergeCell ref="E2377:E2378"/>
    <mergeCell ref="F2377:F2378"/>
    <mergeCell ref="H2377:I2378"/>
    <mergeCell ref="J2377:K2378"/>
    <mergeCell ref="G2377:G2378"/>
    <mergeCell ref="L2377:M2378"/>
    <mergeCell ref="N2377:O2378"/>
    <mergeCell ref="P2377:Q2378"/>
    <mergeCell ref="R2377:S2378"/>
    <mergeCell ref="T2377:U2378"/>
    <mergeCell ref="X2377:Y2378"/>
    <mergeCell ref="Z2377:AA2378"/>
    <mergeCell ref="AB2377:AC2378"/>
    <mergeCell ref="AD2377:AE2378"/>
    <mergeCell ref="AF2377:AG2378"/>
    <mergeCell ref="AH2377:AI2378"/>
    <mergeCell ref="AJ2377:AK2378"/>
    <mergeCell ref="BF2377:BG2378"/>
    <mergeCell ref="BH2377:BI2378"/>
    <mergeCell ref="AL2377:AM2378"/>
    <mergeCell ref="AN2377:AO2378"/>
    <mergeCell ref="AP2377:AQ2378"/>
    <mergeCell ref="AR2377:AS2378"/>
    <mergeCell ref="AT2377:AU2378"/>
    <mergeCell ref="AV2377:AW2378"/>
    <mergeCell ref="BJ2377:BK2378"/>
    <mergeCell ref="BL2377:BM2378"/>
    <mergeCell ref="BN2377:BP2378"/>
    <mergeCell ref="BR2377:BR2378"/>
    <mergeCell ref="BS2377:BS2378"/>
    <mergeCell ref="C2378:D2378"/>
    <mergeCell ref="AX2377:AY2378"/>
    <mergeCell ref="AZ2377:BA2378"/>
    <mergeCell ref="BB2377:BC2378"/>
    <mergeCell ref="BD2377:BE2378"/>
    <mergeCell ref="BQ2377:BQ2378"/>
    <mergeCell ref="V2377:W2378"/>
    <mergeCell ref="B2379:B2380"/>
    <mergeCell ref="C2379:D2379"/>
    <mergeCell ref="E2379:E2380"/>
    <mergeCell ref="F2379:F2380"/>
    <mergeCell ref="H2379:I2380"/>
    <mergeCell ref="J2379:K2380"/>
    <mergeCell ref="G2379:G2380"/>
    <mergeCell ref="L2379:M2380"/>
    <mergeCell ref="N2379:O2380"/>
    <mergeCell ref="P2379:Q2380"/>
    <mergeCell ref="R2379:S2380"/>
    <mergeCell ref="T2379:U2380"/>
    <mergeCell ref="X2379:Y2380"/>
    <mergeCell ref="Z2379:AA2380"/>
    <mergeCell ref="AB2379:AC2380"/>
    <mergeCell ref="AD2379:AE2380"/>
    <mergeCell ref="AF2379:AG2380"/>
    <mergeCell ref="AH2379:AI2380"/>
    <mergeCell ref="AJ2379:AK2380"/>
    <mergeCell ref="BF2379:BG2380"/>
    <mergeCell ref="BH2379:BI2380"/>
    <mergeCell ref="AL2379:AM2380"/>
    <mergeCell ref="AN2379:AO2380"/>
    <mergeCell ref="AP2379:AQ2380"/>
    <mergeCell ref="AR2379:AS2380"/>
    <mergeCell ref="AT2379:AU2380"/>
    <mergeCell ref="AV2379:AW2380"/>
    <mergeCell ref="BJ2379:BK2380"/>
    <mergeCell ref="BL2379:BM2380"/>
    <mergeCell ref="BN2379:BP2380"/>
    <mergeCell ref="BR2379:BR2380"/>
    <mergeCell ref="BS2379:BS2380"/>
    <mergeCell ref="C2380:D2380"/>
    <mergeCell ref="AX2379:AY2380"/>
    <mergeCell ref="AZ2379:BA2380"/>
    <mergeCell ref="BB2379:BC2380"/>
    <mergeCell ref="BD2379:BE2380"/>
    <mergeCell ref="V2379:W2380"/>
    <mergeCell ref="B2381:B2382"/>
    <mergeCell ref="C2381:D2381"/>
    <mergeCell ref="E2381:E2382"/>
    <mergeCell ref="F2381:F2382"/>
    <mergeCell ref="H2381:I2382"/>
    <mergeCell ref="J2381:K2382"/>
    <mergeCell ref="G2381:G2382"/>
    <mergeCell ref="L2381:M2382"/>
    <mergeCell ref="N2381:O2382"/>
    <mergeCell ref="P2381:Q2382"/>
    <mergeCell ref="R2381:S2382"/>
    <mergeCell ref="T2381:U2382"/>
    <mergeCell ref="X2381:Y2382"/>
    <mergeCell ref="Z2381:AA2382"/>
    <mergeCell ref="AB2381:AC2382"/>
    <mergeCell ref="AD2381:AE2382"/>
    <mergeCell ref="AF2381:AG2382"/>
    <mergeCell ref="AH2381:AI2382"/>
    <mergeCell ref="AJ2381:AK2382"/>
    <mergeCell ref="BF2381:BG2382"/>
    <mergeCell ref="BH2381:BI2382"/>
    <mergeCell ref="AL2381:AM2382"/>
    <mergeCell ref="AN2381:AO2382"/>
    <mergeCell ref="AP2381:AQ2382"/>
    <mergeCell ref="AR2381:AS2382"/>
    <mergeCell ref="AT2381:AU2382"/>
    <mergeCell ref="AV2381:AW2382"/>
    <mergeCell ref="BJ2381:BK2382"/>
    <mergeCell ref="BL2381:BM2382"/>
    <mergeCell ref="BN2381:BP2382"/>
    <mergeCell ref="BR2381:BR2382"/>
    <mergeCell ref="BS2381:BS2382"/>
    <mergeCell ref="C2382:D2382"/>
    <mergeCell ref="AX2381:AY2382"/>
    <mergeCell ref="AZ2381:BA2382"/>
    <mergeCell ref="BB2381:BC2382"/>
    <mergeCell ref="BD2381:BE2382"/>
    <mergeCell ref="BQ2381:BQ2382"/>
    <mergeCell ref="V2381:W2382"/>
    <mergeCell ref="B2383:B2384"/>
    <mergeCell ref="C2383:D2383"/>
    <mergeCell ref="E2383:E2384"/>
    <mergeCell ref="F2383:F2384"/>
    <mergeCell ref="H2383:I2384"/>
    <mergeCell ref="J2383:K2384"/>
    <mergeCell ref="G2383:G2384"/>
    <mergeCell ref="L2383:M2384"/>
    <mergeCell ref="N2383:O2384"/>
    <mergeCell ref="P2383:Q2384"/>
    <mergeCell ref="R2383:S2384"/>
    <mergeCell ref="T2383:U2384"/>
    <mergeCell ref="X2383:Y2384"/>
    <mergeCell ref="Z2383:AA2384"/>
    <mergeCell ref="AB2383:AC2384"/>
    <mergeCell ref="AD2383:AE2384"/>
    <mergeCell ref="AF2383:AG2384"/>
    <mergeCell ref="AH2383:AI2384"/>
    <mergeCell ref="AJ2383:AK2384"/>
    <mergeCell ref="BF2383:BG2384"/>
    <mergeCell ref="BH2383:BI2384"/>
    <mergeCell ref="AL2383:AM2384"/>
    <mergeCell ref="AN2383:AO2384"/>
    <mergeCell ref="AP2383:AQ2384"/>
    <mergeCell ref="AR2383:AS2384"/>
    <mergeCell ref="AT2383:AU2384"/>
    <mergeCell ref="AV2383:AW2384"/>
    <mergeCell ref="BJ2383:BK2384"/>
    <mergeCell ref="BL2383:BM2384"/>
    <mergeCell ref="BN2383:BP2384"/>
    <mergeCell ref="BR2383:BR2384"/>
    <mergeCell ref="BS2383:BS2384"/>
    <mergeCell ref="C2384:D2384"/>
    <mergeCell ref="AX2383:AY2384"/>
    <mergeCell ref="AZ2383:BA2384"/>
    <mergeCell ref="BB2383:BC2384"/>
    <mergeCell ref="BD2383:BE2384"/>
    <mergeCell ref="BQ2383:BQ2384"/>
    <mergeCell ref="V2383:W2384"/>
    <mergeCell ref="B2385:B2386"/>
    <mergeCell ref="C2385:D2385"/>
    <mergeCell ref="E2385:E2386"/>
    <mergeCell ref="F2385:F2386"/>
    <mergeCell ref="H2385:I2386"/>
    <mergeCell ref="J2385:K2386"/>
    <mergeCell ref="G2385:G2386"/>
    <mergeCell ref="L2385:M2386"/>
    <mergeCell ref="N2385:O2386"/>
    <mergeCell ref="P2385:Q2386"/>
    <mergeCell ref="R2385:S2386"/>
    <mergeCell ref="T2385:U2386"/>
    <mergeCell ref="X2385:Y2386"/>
    <mergeCell ref="Z2385:AA2386"/>
    <mergeCell ref="AB2385:AC2386"/>
    <mergeCell ref="AD2385:AE2386"/>
    <mergeCell ref="AF2385:AG2386"/>
    <mergeCell ref="AH2385:AI2386"/>
    <mergeCell ref="AJ2385:AK2386"/>
    <mergeCell ref="BF2385:BG2386"/>
    <mergeCell ref="BH2385:BI2386"/>
    <mergeCell ref="AL2385:AM2386"/>
    <mergeCell ref="AN2385:AO2386"/>
    <mergeCell ref="AP2385:AQ2386"/>
    <mergeCell ref="AR2385:AS2386"/>
    <mergeCell ref="AT2385:AU2386"/>
    <mergeCell ref="AV2385:AW2386"/>
    <mergeCell ref="BJ2385:BK2386"/>
    <mergeCell ref="BL2385:BM2386"/>
    <mergeCell ref="BN2385:BP2386"/>
    <mergeCell ref="BR2385:BR2386"/>
    <mergeCell ref="BS2385:BS2386"/>
    <mergeCell ref="C2386:D2386"/>
    <mergeCell ref="AX2385:AY2386"/>
    <mergeCell ref="AZ2385:BA2386"/>
    <mergeCell ref="BB2385:BC2386"/>
    <mergeCell ref="BD2385:BE2386"/>
    <mergeCell ref="BQ2385:BQ2386"/>
    <mergeCell ref="V2385:W2386"/>
    <mergeCell ref="B2387:B2388"/>
    <mergeCell ref="C2387:D2387"/>
    <mergeCell ref="E2387:E2388"/>
    <mergeCell ref="F2387:F2388"/>
    <mergeCell ref="H2387:I2388"/>
    <mergeCell ref="J2387:K2388"/>
    <mergeCell ref="G2387:G2388"/>
    <mergeCell ref="L2387:M2388"/>
    <mergeCell ref="N2387:O2388"/>
    <mergeCell ref="P2387:Q2388"/>
    <mergeCell ref="R2387:S2388"/>
    <mergeCell ref="T2387:U2388"/>
    <mergeCell ref="X2387:Y2388"/>
    <mergeCell ref="Z2387:AA2388"/>
    <mergeCell ref="AB2387:AC2388"/>
    <mergeCell ref="AD2387:AE2388"/>
    <mergeCell ref="AF2387:AG2388"/>
    <mergeCell ref="AH2387:AI2388"/>
    <mergeCell ref="AJ2387:AK2388"/>
    <mergeCell ref="BF2387:BG2388"/>
    <mergeCell ref="BH2387:BI2388"/>
    <mergeCell ref="AL2387:AM2388"/>
    <mergeCell ref="AN2387:AO2388"/>
    <mergeCell ref="AP2387:AQ2388"/>
    <mergeCell ref="AR2387:AS2388"/>
    <mergeCell ref="AT2387:AU2388"/>
    <mergeCell ref="AV2387:AW2388"/>
    <mergeCell ref="BJ2387:BK2388"/>
    <mergeCell ref="BL2387:BM2388"/>
    <mergeCell ref="BN2387:BP2388"/>
    <mergeCell ref="BR2387:BR2388"/>
    <mergeCell ref="BS2387:BS2388"/>
    <mergeCell ref="C2388:D2388"/>
    <mergeCell ref="AX2387:AY2388"/>
    <mergeCell ref="AZ2387:BA2388"/>
    <mergeCell ref="BB2387:BC2388"/>
    <mergeCell ref="BD2387:BE2388"/>
    <mergeCell ref="BQ2387:BQ2388"/>
    <mergeCell ref="V2387:W2388"/>
    <mergeCell ref="B2389:B2390"/>
    <mergeCell ref="C2389:D2389"/>
    <mergeCell ref="E2389:E2390"/>
    <mergeCell ref="F2389:F2390"/>
    <mergeCell ref="H2389:I2390"/>
    <mergeCell ref="J2389:K2390"/>
    <mergeCell ref="G2389:G2390"/>
    <mergeCell ref="L2389:M2390"/>
    <mergeCell ref="N2389:O2390"/>
    <mergeCell ref="P2389:Q2390"/>
    <mergeCell ref="R2389:S2390"/>
    <mergeCell ref="T2389:U2390"/>
    <mergeCell ref="X2389:Y2390"/>
    <mergeCell ref="Z2389:AA2390"/>
    <mergeCell ref="AB2389:AC2390"/>
    <mergeCell ref="AD2389:AE2390"/>
    <mergeCell ref="AF2389:AG2390"/>
    <mergeCell ref="AH2389:AI2390"/>
    <mergeCell ref="AJ2389:AK2390"/>
    <mergeCell ref="BF2389:BG2390"/>
    <mergeCell ref="BH2389:BI2390"/>
    <mergeCell ref="AL2389:AM2390"/>
    <mergeCell ref="AN2389:AO2390"/>
    <mergeCell ref="AP2389:AQ2390"/>
    <mergeCell ref="AR2389:AS2390"/>
    <mergeCell ref="AT2389:AU2390"/>
    <mergeCell ref="AV2389:AW2390"/>
    <mergeCell ref="BJ2389:BK2390"/>
    <mergeCell ref="BL2389:BM2390"/>
    <mergeCell ref="BN2389:BP2390"/>
    <mergeCell ref="BR2389:BR2390"/>
    <mergeCell ref="BS2389:BS2390"/>
    <mergeCell ref="C2390:D2390"/>
    <mergeCell ref="AX2389:AY2390"/>
    <mergeCell ref="AZ2389:BA2390"/>
    <mergeCell ref="BB2389:BC2390"/>
    <mergeCell ref="BD2389:BE2390"/>
    <mergeCell ref="BQ2389:BQ2390"/>
    <mergeCell ref="V2389:W2390"/>
    <mergeCell ref="B2391:B2392"/>
    <mergeCell ref="C2391:D2391"/>
    <mergeCell ref="E2391:E2392"/>
    <mergeCell ref="F2391:F2392"/>
    <mergeCell ref="H2391:I2392"/>
    <mergeCell ref="J2391:K2392"/>
    <mergeCell ref="G2391:G2392"/>
    <mergeCell ref="L2391:M2392"/>
    <mergeCell ref="N2391:O2392"/>
    <mergeCell ref="P2391:Q2392"/>
    <mergeCell ref="R2391:S2392"/>
    <mergeCell ref="T2391:U2392"/>
    <mergeCell ref="X2391:Y2392"/>
    <mergeCell ref="Z2391:AA2392"/>
    <mergeCell ref="AB2391:AC2392"/>
    <mergeCell ref="AD2391:AE2392"/>
    <mergeCell ref="AF2391:AG2392"/>
    <mergeCell ref="AH2391:AI2392"/>
    <mergeCell ref="AJ2391:AK2392"/>
    <mergeCell ref="BF2391:BG2392"/>
    <mergeCell ref="BH2391:BI2392"/>
    <mergeCell ref="AL2391:AM2392"/>
    <mergeCell ref="AN2391:AO2392"/>
    <mergeCell ref="AP2391:AQ2392"/>
    <mergeCell ref="AR2391:AS2392"/>
    <mergeCell ref="AT2391:AU2392"/>
    <mergeCell ref="AV2391:AW2392"/>
    <mergeCell ref="BJ2391:BK2392"/>
    <mergeCell ref="BL2391:BM2392"/>
    <mergeCell ref="BN2391:BP2392"/>
    <mergeCell ref="BR2391:BR2392"/>
    <mergeCell ref="BS2391:BS2392"/>
    <mergeCell ref="C2392:D2392"/>
    <mergeCell ref="AX2391:AY2392"/>
    <mergeCell ref="AZ2391:BA2392"/>
    <mergeCell ref="BB2391:BC2392"/>
    <mergeCell ref="BD2391:BE2392"/>
    <mergeCell ref="BQ2391:BQ2392"/>
    <mergeCell ref="V2391:W2392"/>
    <mergeCell ref="B2393:B2394"/>
    <mergeCell ref="C2393:D2393"/>
    <mergeCell ref="E2393:E2394"/>
    <mergeCell ref="F2393:F2394"/>
    <mergeCell ref="H2393:I2394"/>
    <mergeCell ref="J2393:K2394"/>
    <mergeCell ref="G2393:G2394"/>
    <mergeCell ref="L2393:M2394"/>
    <mergeCell ref="N2393:O2394"/>
    <mergeCell ref="P2393:Q2394"/>
    <mergeCell ref="R2393:S2394"/>
    <mergeCell ref="T2393:U2394"/>
    <mergeCell ref="X2393:Y2394"/>
    <mergeCell ref="Z2393:AA2394"/>
    <mergeCell ref="AB2393:AC2394"/>
    <mergeCell ref="AD2393:AE2394"/>
    <mergeCell ref="AF2393:AG2394"/>
    <mergeCell ref="AH2393:AI2394"/>
    <mergeCell ref="AJ2393:AK2394"/>
    <mergeCell ref="BF2393:BG2394"/>
    <mergeCell ref="BH2393:BI2394"/>
    <mergeCell ref="AL2393:AM2394"/>
    <mergeCell ref="AN2393:AO2394"/>
    <mergeCell ref="AP2393:AQ2394"/>
    <mergeCell ref="AR2393:AS2394"/>
    <mergeCell ref="AT2393:AU2394"/>
    <mergeCell ref="AV2393:AW2394"/>
    <mergeCell ref="BJ2393:BK2394"/>
    <mergeCell ref="BL2393:BM2394"/>
    <mergeCell ref="BN2393:BP2394"/>
    <mergeCell ref="BR2393:BR2394"/>
    <mergeCell ref="BS2393:BS2394"/>
    <mergeCell ref="C2394:D2394"/>
    <mergeCell ref="AX2393:AY2394"/>
    <mergeCell ref="AZ2393:BA2394"/>
    <mergeCell ref="BB2393:BC2394"/>
    <mergeCell ref="BD2393:BE2394"/>
    <mergeCell ref="BQ2393:BQ2394"/>
    <mergeCell ref="V2393:W2394"/>
    <mergeCell ref="B2395:B2396"/>
    <mergeCell ref="C2395:D2395"/>
    <mergeCell ref="E2395:E2396"/>
    <mergeCell ref="F2395:F2396"/>
    <mergeCell ref="H2395:I2396"/>
    <mergeCell ref="J2395:K2396"/>
    <mergeCell ref="G2395:G2396"/>
    <mergeCell ref="L2395:M2396"/>
    <mergeCell ref="N2395:O2396"/>
    <mergeCell ref="P2395:Q2396"/>
    <mergeCell ref="R2395:S2396"/>
    <mergeCell ref="T2395:U2396"/>
    <mergeCell ref="X2395:Y2396"/>
    <mergeCell ref="Z2395:AA2396"/>
    <mergeCell ref="AB2395:AC2396"/>
    <mergeCell ref="AD2395:AE2396"/>
    <mergeCell ref="AF2395:AG2396"/>
    <mergeCell ref="AH2395:AI2396"/>
    <mergeCell ref="AJ2395:AK2396"/>
    <mergeCell ref="BF2395:BG2396"/>
    <mergeCell ref="BH2395:BI2396"/>
    <mergeCell ref="AL2395:AM2396"/>
    <mergeCell ref="AN2395:AO2396"/>
    <mergeCell ref="AP2395:AQ2396"/>
    <mergeCell ref="AR2395:AS2396"/>
    <mergeCell ref="AT2395:AU2396"/>
    <mergeCell ref="AV2395:AW2396"/>
    <mergeCell ref="BJ2395:BK2396"/>
    <mergeCell ref="BL2395:BM2396"/>
    <mergeCell ref="BN2395:BP2396"/>
    <mergeCell ref="BR2395:BR2396"/>
    <mergeCell ref="BS2395:BS2396"/>
    <mergeCell ref="C2396:D2396"/>
    <mergeCell ref="AX2395:AY2396"/>
    <mergeCell ref="AZ2395:BA2396"/>
    <mergeCell ref="BB2395:BC2396"/>
    <mergeCell ref="BD2395:BE2396"/>
    <mergeCell ref="BQ2395:BQ2396"/>
    <mergeCell ref="V2395:W2396"/>
    <mergeCell ref="B2397:B2398"/>
    <mergeCell ref="C2397:D2397"/>
    <mergeCell ref="E2397:E2398"/>
    <mergeCell ref="F2397:F2398"/>
    <mergeCell ref="H2397:I2398"/>
    <mergeCell ref="J2397:K2398"/>
    <mergeCell ref="G2397:G2398"/>
    <mergeCell ref="L2397:M2398"/>
    <mergeCell ref="N2397:O2398"/>
    <mergeCell ref="P2397:Q2398"/>
    <mergeCell ref="R2397:S2398"/>
    <mergeCell ref="T2397:U2398"/>
    <mergeCell ref="X2397:Y2398"/>
    <mergeCell ref="Z2397:AA2398"/>
    <mergeCell ref="AB2397:AC2398"/>
    <mergeCell ref="AD2397:AE2398"/>
    <mergeCell ref="AF2397:AG2398"/>
    <mergeCell ref="AH2397:AI2398"/>
    <mergeCell ref="AJ2397:AK2398"/>
    <mergeCell ref="BF2397:BG2398"/>
    <mergeCell ref="BH2397:BI2398"/>
    <mergeCell ref="AL2397:AM2398"/>
    <mergeCell ref="AN2397:AO2398"/>
    <mergeCell ref="AP2397:AQ2398"/>
    <mergeCell ref="AR2397:AS2398"/>
    <mergeCell ref="AT2397:AU2398"/>
    <mergeCell ref="AV2397:AW2398"/>
    <mergeCell ref="BJ2397:BK2398"/>
    <mergeCell ref="BL2397:BM2398"/>
    <mergeCell ref="BN2397:BP2398"/>
    <mergeCell ref="BR2397:BR2398"/>
    <mergeCell ref="BS2397:BS2398"/>
    <mergeCell ref="C2398:D2398"/>
    <mergeCell ref="AX2397:AY2398"/>
    <mergeCell ref="AZ2397:BA2398"/>
    <mergeCell ref="BB2397:BC2398"/>
    <mergeCell ref="BD2397:BE2398"/>
    <mergeCell ref="BQ2397:BQ2398"/>
    <mergeCell ref="V2397:W2398"/>
    <mergeCell ref="B2399:B2400"/>
    <mergeCell ref="C2399:D2399"/>
    <mergeCell ref="E2399:E2400"/>
    <mergeCell ref="F2399:F2400"/>
    <mergeCell ref="H2399:I2400"/>
    <mergeCell ref="J2399:K2400"/>
    <mergeCell ref="G2399:G2400"/>
    <mergeCell ref="L2399:M2400"/>
    <mergeCell ref="N2399:O2400"/>
    <mergeCell ref="P2399:Q2400"/>
    <mergeCell ref="R2399:S2400"/>
    <mergeCell ref="T2399:U2400"/>
    <mergeCell ref="X2399:Y2400"/>
    <mergeCell ref="Z2399:AA2400"/>
    <mergeCell ref="AB2399:AC2400"/>
    <mergeCell ref="AD2399:AE2400"/>
    <mergeCell ref="AF2399:AG2400"/>
    <mergeCell ref="AH2399:AI2400"/>
    <mergeCell ref="AJ2399:AK2400"/>
    <mergeCell ref="BF2399:BG2400"/>
    <mergeCell ref="BH2399:BI2400"/>
    <mergeCell ref="AL2399:AM2400"/>
    <mergeCell ref="AN2399:AO2400"/>
    <mergeCell ref="AP2399:AQ2400"/>
    <mergeCell ref="AR2399:AS2400"/>
    <mergeCell ref="AT2399:AU2400"/>
    <mergeCell ref="AV2399:AW2400"/>
    <mergeCell ref="BJ2399:BK2400"/>
    <mergeCell ref="BL2399:BM2400"/>
    <mergeCell ref="BN2399:BP2400"/>
    <mergeCell ref="BR2399:BR2400"/>
    <mergeCell ref="BS2399:BS2400"/>
    <mergeCell ref="C2400:D2400"/>
    <mergeCell ref="AX2399:AY2400"/>
    <mergeCell ref="AZ2399:BA2400"/>
    <mergeCell ref="BB2399:BC2400"/>
    <mergeCell ref="BD2399:BE2400"/>
    <mergeCell ref="V2399:W2400"/>
    <mergeCell ref="B2401:B2402"/>
    <mergeCell ref="C2401:D2401"/>
    <mergeCell ref="E2401:E2402"/>
    <mergeCell ref="F2401:F2402"/>
    <mergeCell ref="H2401:I2402"/>
    <mergeCell ref="J2401:K2402"/>
    <mergeCell ref="G2401:G2402"/>
    <mergeCell ref="L2401:M2402"/>
    <mergeCell ref="N2401:O2402"/>
    <mergeCell ref="P2401:Q2402"/>
    <mergeCell ref="R2401:S2402"/>
    <mergeCell ref="T2401:U2402"/>
    <mergeCell ref="X2401:Y2402"/>
    <mergeCell ref="Z2401:AA2402"/>
    <mergeCell ref="AB2401:AC2402"/>
    <mergeCell ref="AD2401:AE2402"/>
    <mergeCell ref="AF2401:AG2402"/>
    <mergeCell ref="AH2401:AI2402"/>
    <mergeCell ref="AJ2401:AK2402"/>
    <mergeCell ref="BF2401:BG2402"/>
    <mergeCell ref="BH2401:BI2402"/>
    <mergeCell ref="AL2401:AM2402"/>
    <mergeCell ref="AN2401:AO2402"/>
    <mergeCell ref="AP2401:AQ2402"/>
    <mergeCell ref="AR2401:AS2402"/>
    <mergeCell ref="AT2401:AU2402"/>
    <mergeCell ref="AV2401:AW2402"/>
    <mergeCell ref="BJ2401:BK2402"/>
    <mergeCell ref="BL2401:BM2402"/>
    <mergeCell ref="BN2401:BP2402"/>
    <mergeCell ref="BR2401:BR2402"/>
    <mergeCell ref="BS2401:BS2402"/>
    <mergeCell ref="C2402:D2402"/>
    <mergeCell ref="AX2401:AY2402"/>
    <mergeCell ref="AZ2401:BA2402"/>
    <mergeCell ref="BB2401:BC2402"/>
    <mergeCell ref="BD2401:BE2402"/>
    <mergeCell ref="BQ2401:BQ2402"/>
    <mergeCell ref="V2401:W2402"/>
    <mergeCell ref="B2403:B2404"/>
    <mergeCell ref="C2403:D2403"/>
    <mergeCell ref="E2403:E2404"/>
    <mergeCell ref="F2403:F2404"/>
    <mergeCell ref="H2403:I2404"/>
    <mergeCell ref="J2403:K2404"/>
    <mergeCell ref="G2403:G2404"/>
    <mergeCell ref="L2403:M2404"/>
    <mergeCell ref="N2403:O2404"/>
    <mergeCell ref="P2403:Q2404"/>
    <mergeCell ref="R2403:S2404"/>
    <mergeCell ref="T2403:U2404"/>
    <mergeCell ref="X2403:Y2404"/>
    <mergeCell ref="Z2403:AA2404"/>
    <mergeCell ref="AB2403:AC2404"/>
    <mergeCell ref="AD2403:AE2404"/>
    <mergeCell ref="AF2403:AG2404"/>
    <mergeCell ref="AH2403:AI2404"/>
    <mergeCell ref="AJ2403:AK2404"/>
    <mergeCell ref="BF2403:BG2404"/>
    <mergeCell ref="BH2403:BI2404"/>
    <mergeCell ref="AL2403:AM2404"/>
    <mergeCell ref="AN2403:AO2404"/>
    <mergeCell ref="AP2403:AQ2404"/>
    <mergeCell ref="AR2403:AS2404"/>
    <mergeCell ref="AT2403:AU2404"/>
    <mergeCell ref="AV2403:AW2404"/>
    <mergeCell ref="BJ2403:BK2404"/>
    <mergeCell ref="BL2403:BM2404"/>
    <mergeCell ref="BN2403:BP2404"/>
    <mergeCell ref="BR2403:BR2404"/>
    <mergeCell ref="BS2403:BS2404"/>
    <mergeCell ref="C2404:D2404"/>
    <mergeCell ref="AX2403:AY2404"/>
    <mergeCell ref="AZ2403:BA2404"/>
    <mergeCell ref="BB2403:BC2404"/>
    <mergeCell ref="BD2403:BE2404"/>
    <mergeCell ref="BQ2403:BQ2404"/>
    <mergeCell ref="V2403:W2404"/>
    <mergeCell ref="B2405:B2406"/>
    <mergeCell ref="C2405:D2405"/>
    <mergeCell ref="E2405:E2406"/>
    <mergeCell ref="F2405:F2406"/>
    <mergeCell ref="H2405:I2406"/>
    <mergeCell ref="J2405:K2406"/>
    <mergeCell ref="G2405:G2406"/>
    <mergeCell ref="L2405:M2406"/>
    <mergeCell ref="N2405:O2406"/>
    <mergeCell ref="P2405:Q2406"/>
    <mergeCell ref="R2405:S2406"/>
    <mergeCell ref="T2405:U2406"/>
    <mergeCell ref="X2405:Y2406"/>
    <mergeCell ref="Z2405:AA2406"/>
    <mergeCell ref="AB2405:AC2406"/>
    <mergeCell ref="AD2405:AE2406"/>
    <mergeCell ref="AF2405:AG2406"/>
    <mergeCell ref="AH2405:AI2406"/>
    <mergeCell ref="AJ2405:AK2406"/>
    <mergeCell ref="BF2405:BG2406"/>
    <mergeCell ref="BH2405:BI2406"/>
    <mergeCell ref="AL2405:AM2406"/>
    <mergeCell ref="AN2405:AO2406"/>
    <mergeCell ref="AP2405:AQ2406"/>
    <mergeCell ref="AR2405:AS2406"/>
    <mergeCell ref="AT2405:AU2406"/>
    <mergeCell ref="AV2405:AW2406"/>
    <mergeCell ref="BJ2405:BK2406"/>
    <mergeCell ref="BL2405:BM2406"/>
    <mergeCell ref="BN2405:BP2406"/>
    <mergeCell ref="BR2405:BR2406"/>
    <mergeCell ref="BS2405:BS2406"/>
    <mergeCell ref="C2406:D2406"/>
    <mergeCell ref="AX2405:AY2406"/>
    <mergeCell ref="AZ2405:BA2406"/>
    <mergeCell ref="BB2405:BC2406"/>
    <mergeCell ref="BD2405:BE2406"/>
    <mergeCell ref="BQ2405:BQ2406"/>
    <mergeCell ref="V2405:W2406"/>
    <mergeCell ref="BS2409:BS2410"/>
    <mergeCell ref="C2410:D2410"/>
    <mergeCell ref="AX2409:AY2410"/>
    <mergeCell ref="AZ2409:BA2410"/>
    <mergeCell ref="BB2409:BC2410"/>
    <mergeCell ref="BD2409:BE2410"/>
    <mergeCell ref="BQ2409:BQ2410"/>
    <mergeCell ref="V2409:W2410"/>
    <mergeCell ref="B2407:B2408"/>
    <mergeCell ref="C2407:D2407"/>
    <mergeCell ref="E2407:E2408"/>
    <mergeCell ref="F2407:F2408"/>
    <mergeCell ref="H2407:I2408"/>
    <mergeCell ref="J2407:K2408"/>
    <mergeCell ref="G2407:G2408"/>
    <mergeCell ref="L2407:M2408"/>
    <mergeCell ref="N2407:O2408"/>
    <mergeCell ref="P2407:Q2408"/>
    <mergeCell ref="R2407:S2408"/>
    <mergeCell ref="T2407:U2408"/>
    <mergeCell ref="X2407:Y2408"/>
    <mergeCell ref="Z2407:AA2408"/>
    <mergeCell ref="AB2407:AC2408"/>
    <mergeCell ref="AD2407:AE2408"/>
    <mergeCell ref="AF2407:AG2408"/>
    <mergeCell ref="AH2407:AI2408"/>
    <mergeCell ref="AJ2407:AK2408"/>
    <mergeCell ref="BF2407:BG2408"/>
    <mergeCell ref="BH2407:BI2408"/>
    <mergeCell ref="AL2407:AM2408"/>
    <mergeCell ref="AN2407:AO2408"/>
    <mergeCell ref="AP2407:AQ2408"/>
    <mergeCell ref="AR2407:AS2408"/>
    <mergeCell ref="AT2407:AU2408"/>
    <mergeCell ref="AV2407:AW2408"/>
    <mergeCell ref="BJ2407:BK2408"/>
    <mergeCell ref="BL2407:BM2408"/>
    <mergeCell ref="BN2407:BP2408"/>
    <mergeCell ref="BR2407:BR2408"/>
    <mergeCell ref="BS2407:BS2408"/>
    <mergeCell ref="C2408:D2408"/>
    <mergeCell ref="AX2407:AY2408"/>
    <mergeCell ref="AZ2407:BA2408"/>
    <mergeCell ref="BB2407:BC2408"/>
    <mergeCell ref="BD2407:BE2408"/>
    <mergeCell ref="V2407:W2408"/>
    <mergeCell ref="BR2411:BR2412"/>
    <mergeCell ref="BQ2411:BQ2412"/>
    <mergeCell ref="D2413:E2414"/>
    <mergeCell ref="H2413:I2414"/>
    <mergeCell ref="J2413:K2414"/>
    <mergeCell ref="L2413:M2414"/>
    <mergeCell ref="N2413:O2414"/>
    <mergeCell ref="P2413:Q2414"/>
    <mergeCell ref="R2413:S2414"/>
    <mergeCell ref="T2413:U2414"/>
    <mergeCell ref="X2413:Y2414"/>
    <mergeCell ref="Z2413:AA2414"/>
    <mergeCell ref="AB2413:AC2414"/>
    <mergeCell ref="AD2413:AE2414"/>
    <mergeCell ref="AF2413:AG2414"/>
    <mergeCell ref="AH2413:AI2414"/>
    <mergeCell ref="AJ2413:AK2414"/>
    <mergeCell ref="AL2413:AM2414"/>
    <mergeCell ref="AN2413:AO2414"/>
    <mergeCell ref="AP2413:AQ2414"/>
    <mergeCell ref="AR2413:AS2414"/>
    <mergeCell ref="AT2413:AU2414"/>
    <mergeCell ref="AV2413:AW2414"/>
    <mergeCell ref="AX2413:AY2414"/>
    <mergeCell ref="AZ2413:BA2414"/>
    <mergeCell ref="BB2413:BC2414"/>
    <mergeCell ref="BD2413:BE2414"/>
    <mergeCell ref="BF2413:BG2414"/>
    <mergeCell ref="BH2413:BI2414"/>
    <mergeCell ref="BJ2413:BK2414"/>
    <mergeCell ref="BL2413:BM2414"/>
    <mergeCell ref="BN2413:BP2414"/>
    <mergeCell ref="B2409:B2410"/>
    <mergeCell ref="C2409:D2409"/>
    <mergeCell ref="E2409:E2410"/>
    <mergeCell ref="F2409:F2410"/>
    <mergeCell ref="H2409:I2410"/>
    <mergeCell ref="J2409:K2410"/>
    <mergeCell ref="G2409:G2410"/>
    <mergeCell ref="L2409:M2410"/>
    <mergeCell ref="N2409:O2410"/>
    <mergeCell ref="P2409:Q2410"/>
    <mergeCell ref="R2409:S2410"/>
    <mergeCell ref="T2409:U2410"/>
    <mergeCell ref="X2409:Y2410"/>
    <mergeCell ref="Z2409:AA2410"/>
    <mergeCell ref="AB2409:AC2410"/>
    <mergeCell ref="AD2409:AE2410"/>
    <mergeCell ref="AF2409:AG2410"/>
    <mergeCell ref="AH2409:AI2410"/>
    <mergeCell ref="AJ2409:AK2410"/>
    <mergeCell ref="BF2409:BG2410"/>
    <mergeCell ref="BH2409:BI2410"/>
    <mergeCell ref="AL2409:AM2410"/>
    <mergeCell ref="AN2409:AO2410"/>
    <mergeCell ref="AP2409:AQ2410"/>
    <mergeCell ref="AR2409:AS2410"/>
    <mergeCell ref="AT2409:AU2410"/>
    <mergeCell ref="AV2409:AW2410"/>
    <mergeCell ref="BJ2409:BK2410"/>
    <mergeCell ref="BL2409:BM2410"/>
    <mergeCell ref="BN2409:BP2410"/>
    <mergeCell ref="BR2409:BR2410"/>
    <mergeCell ref="B2416:C2416"/>
    <mergeCell ref="Y2416:AA2416"/>
    <mergeCell ref="AB2416:AE2416"/>
    <mergeCell ref="AF2416:AH2416"/>
    <mergeCell ref="AJ2416:AL2416"/>
    <mergeCell ref="AM2416:AP2416"/>
    <mergeCell ref="AQ2416:AS2416"/>
    <mergeCell ref="AU2416:AW2416"/>
    <mergeCell ref="BB2416:BF2416"/>
    <mergeCell ref="BG2416:BI2416"/>
    <mergeCell ref="BK2416:BM2416"/>
    <mergeCell ref="B2418:C2418"/>
    <mergeCell ref="Y2418:AA2418"/>
    <mergeCell ref="AB2418:AE2418"/>
    <mergeCell ref="AF2418:AH2418"/>
    <mergeCell ref="AJ2418:AL2418"/>
    <mergeCell ref="AM2418:AP2418"/>
    <mergeCell ref="AQ2418:AS2418"/>
    <mergeCell ref="AU2418:AW2418"/>
    <mergeCell ref="BB2418:BF2418"/>
    <mergeCell ref="BG2418:BI2418"/>
    <mergeCell ref="BK2418:BM2418"/>
    <mergeCell ref="BC2419:BP2419"/>
    <mergeCell ref="C2425:D2425"/>
    <mergeCell ref="E2425:AE2425"/>
    <mergeCell ref="AG2425:AJ2425"/>
    <mergeCell ref="AK2425:BB2425"/>
    <mergeCell ref="BC2425:BE2425"/>
    <mergeCell ref="BF2425:BO2425"/>
    <mergeCell ref="B2413:C2413"/>
    <mergeCell ref="B2411:C2412"/>
    <mergeCell ref="D2411:E2412"/>
    <mergeCell ref="H2411:I2412"/>
    <mergeCell ref="J2411:K2412"/>
    <mergeCell ref="L2411:M2412"/>
    <mergeCell ref="N2411:O2412"/>
    <mergeCell ref="P2411:Q2412"/>
    <mergeCell ref="R2411:S2412"/>
    <mergeCell ref="T2411:U2412"/>
    <mergeCell ref="X2411:Y2412"/>
    <mergeCell ref="Z2411:AA2412"/>
    <mergeCell ref="AB2411:AC2412"/>
    <mergeCell ref="AD2411:AE2412"/>
    <mergeCell ref="AF2411:AG2412"/>
    <mergeCell ref="AH2411:AI2412"/>
    <mergeCell ref="AJ2411:AK2412"/>
    <mergeCell ref="AL2411:AM2412"/>
    <mergeCell ref="AN2411:AO2412"/>
    <mergeCell ref="AP2411:AQ2412"/>
    <mergeCell ref="AR2411:AS2412"/>
    <mergeCell ref="AT2411:AU2412"/>
    <mergeCell ref="AV2411:AW2412"/>
    <mergeCell ref="AX2411:AY2412"/>
    <mergeCell ref="AZ2411:BA2412"/>
    <mergeCell ref="BB2411:BC2412"/>
    <mergeCell ref="BD2411:BE2412"/>
    <mergeCell ref="BF2411:BG2412"/>
    <mergeCell ref="BH2411:BI2412"/>
    <mergeCell ref="BJ2411:BK2412"/>
    <mergeCell ref="BL2411:BM2412"/>
    <mergeCell ref="BN2411:BP2412"/>
    <mergeCell ref="V2411:W2412"/>
    <mergeCell ref="V2413:W2414"/>
    <mergeCell ref="E2416:H2416"/>
    <mergeCell ref="B2428:B2429"/>
    <mergeCell ref="C2428:D2429"/>
    <mergeCell ref="H2428:I2429"/>
    <mergeCell ref="J2428:O2428"/>
    <mergeCell ref="P2428:U2428"/>
    <mergeCell ref="X2428:Y2429"/>
    <mergeCell ref="G2428:G2429"/>
    <mergeCell ref="Z2428:AA2429"/>
    <mergeCell ref="AB2428:AC2429"/>
    <mergeCell ref="AD2428:AI2428"/>
    <mergeCell ref="AJ2428:AO2428"/>
    <mergeCell ref="AP2428:AU2428"/>
    <mergeCell ref="AV2428:BA2428"/>
    <mergeCell ref="AH2429:AI2429"/>
    <mergeCell ref="AJ2429:AK2429"/>
    <mergeCell ref="AL2429:AM2429"/>
    <mergeCell ref="AN2429:AO2429"/>
    <mergeCell ref="BB2428:BG2428"/>
    <mergeCell ref="BH2428:BM2428"/>
    <mergeCell ref="BN2428:BP2429"/>
    <mergeCell ref="AT2429:AU2429"/>
    <mergeCell ref="AV2429:AW2429"/>
    <mergeCell ref="AX2429:AY2429"/>
    <mergeCell ref="AZ2429:BA2429"/>
    <mergeCell ref="BJ2429:BK2429"/>
    <mergeCell ref="BL2429:BM2429"/>
    <mergeCell ref="BR2428:BR2429"/>
    <mergeCell ref="BS2428:BS2429"/>
    <mergeCell ref="J2429:K2429"/>
    <mergeCell ref="L2429:M2429"/>
    <mergeCell ref="N2429:O2429"/>
    <mergeCell ref="P2429:Q2429"/>
    <mergeCell ref="R2429:S2429"/>
    <mergeCell ref="T2429:U2429"/>
    <mergeCell ref="AD2429:AE2429"/>
    <mergeCell ref="AF2429:AG2429"/>
    <mergeCell ref="AP2429:AQ2429"/>
    <mergeCell ref="AR2429:AS2429"/>
    <mergeCell ref="BB2429:BC2429"/>
    <mergeCell ref="BD2429:BE2429"/>
    <mergeCell ref="BF2429:BG2429"/>
    <mergeCell ref="BH2429:BI2429"/>
    <mergeCell ref="BQ2428:BQ2429"/>
    <mergeCell ref="V2428:W2429"/>
    <mergeCell ref="F2428:F2429"/>
    <mergeCell ref="B2430:B2431"/>
    <mergeCell ref="C2430:D2430"/>
    <mergeCell ref="E2430:E2431"/>
    <mergeCell ref="F2430:F2431"/>
    <mergeCell ref="H2430:I2431"/>
    <mergeCell ref="J2430:K2431"/>
    <mergeCell ref="G2430:G2431"/>
    <mergeCell ref="L2430:M2431"/>
    <mergeCell ref="N2430:O2431"/>
    <mergeCell ref="P2430:Q2431"/>
    <mergeCell ref="R2430:S2431"/>
    <mergeCell ref="T2430:U2431"/>
    <mergeCell ref="X2430:Y2431"/>
    <mergeCell ref="Z2430:AA2431"/>
    <mergeCell ref="AB2430:AC2431"/>
    <mergeCell ref="AD2430:AE2431"/>
    <mergeCell ref="AF2430:AG2431"/>
    <mergeCell ref="AH2430:AI2431"/>
    <mergeCell ref="AJ2430:AK2431"/>
    <mergeCell ref="BF2430:BG2431"/>
    <mergeCell ref="BH2430:BI2431"/>
    <mergeCell ref="AL2430:AM2431"/>
    <mergeCell ref="AN2430:AO2431"/>
    <mergeCell ref="AP2430:AQ2431"/>
    <mergeCell ref="AR2430:AS2431"/>
    <mergeCell ref="AT2430:AU2431"/>
    <mergeCell ref="AV2430:AW2431"/>
    <mergeCell ref="BJ2430:BK2431"/>
    <mergeCell ref="BL2430:BM2431"/>
    <mergeCell ref="BN2430:BP2431"/>
    <mergeCell ref="BR2430:BR2431"/>
    <mergeCell ref="BS2430:BS2431"/>
    <mergeCell ref="C2431:D2431"/>
    <mergeCell ref="AX2430:AY2431"/>
    <mergeCell ref="AZ2430:BA2431"/>
    <mergeCell ref="BB2430:BC2431"/>
    <mergeCell ref="BD2430:BE2431"/>
    <mergeCell ref="BQ2430:BQ2431"/>
    <mergeCell ref="B2432:B2433"/>
    <mergeCell ref="C2432:D2432"/>
    <mergeCell ref="E2432:E2433"/>
    <mergeCell ref="F2432:F2433"/>
    <mergeCell ref="H2432:I2433"/>
    <mergeCell ref="J2432:K2433"/>
    <mergeCell ref="G2432:G2433"/>
    <mergeCell ref="L2432:M2433"/>
    <mergeCell ref="N2432:O2433"/>
    <mergeCell ref="P2432:Q2433"/>
    <mergeCell ref="R2432:S2433"/>
    <mergeCell ref="T2432:U2433"/>
    <mergeCell ref="X2432:Y2433"/>
    <mergeCell ref="Z2432:AA2433"/>
    <mergeCell ref="AB2432:AC2433"/>
    <mergeCell ref="AD2432:AE2433"/>
    <mergeCell ref="AF2432:AG2433"/>
    <mergeCell ref="AH2432:AI2433"/>
    <mergeCell ref="AJ2432:AK2433"/>
    <mergeCell ref="BF2432:BG2433"/>
    <mergeCell ref="BH2432:BI2433"/>
    <mergeCell ref="AL2432:AM2433"/>
    <mergeCell ref="AN2432:AO2433"/>
    <mergeCell ref="AP2432:AQ2433"/>
    <mergeCell ref="AR2432:AS2433"/>
    <mergeCell ref="AT2432:AU2433"/>
    <mergeCell ref="AV2432:AW2433"/>
    <mergeCell ref="BJ2432:BK2433"/>
    <mergeCell ref="BL2432:BM2433"/>
    <mergeCell ref="BN2432:BP2433"/>
    <mergeCell ref="BR2432:BR2433"/>
    <mergeCell ref="BS2432:BS2433"/>
    <mergeCell ref="C2433:D2433"/>
    <mergeCell ref="AX2432:AY2433"/>
    <mergeCell ref="AZ2432:BA2433"/>
    <mergeCell ref="BB2432:BC2433"/>
    <mergeCell ref="BD2432:BE2433"/>
    <mergeCell ref="BQ2432:BQ2433"/>
    <mergeCell ref="B2434:B2435"/>
    <mergeCell ref="C2434:D2434"/>
    <mergeCell ref="E2434:E2435"/>
    <mergeCell ref="F2434:F2435"/>
    <mergeCell ref="H2434:I2435"/>
    <mergeCell ref="J2434:K2435"/>
    <mergeCell ref="G2434:G2435"/>
    <mergeCell ref="L2434:M2435"/>
    <mergeCell ref="N2434:O2435"/>
    <mergeCell ref="P2434:Q2435"/>
    <mergeCell ref="R2434:S2435"/>
    <mergeCell ref="T2434:U2435"/>
    <mergeCell ref="X2434:Y2435"/>
    <mergeCell ref="Z2434:AA2435"/>
    <mergeCell ref="AB2434:AC2435"/>
    <mergeCell ref="AD2434:AE2435"/>
    <mergeCell ref="AF2434:AG2435"/>
    <mergeCell ref="AH2434:AI2435"/>
    <mergeCell ref="AJ2434:AK2435"/>
    <mergeCell ref="BF2434:BG2435"/>
    <mergeCell ref="BH2434:BI2435"/>
    <mergeCell ref="AL2434:AM2435"/>
    <mergeCell ref="AN2434:AO2435"/>
    <mergeCell ref="AP2434:AQ2435"/>
    <mergeCell ref="AR2434:AS2435"/>
    <mergeCell ref="AT2434:AU2435"/>
    <mergeCell ref="AV2434:AW2435"/>
    <mergeCell ref="BJ2434:BK2435"/>
    <mergeCell ref="BL2434:BM2435"/>
    <mergeCell ref="BN2434:BP2435"/>
    <mergeCell ref="BR2434:BR2435"/>
    <mergeCell ref="BS2434:BS2435"/>
    <mergeCell ref="C2435:D2435"/>
    <mergeCell ref="AX2434:AY2435"/>
    <mergeCell ref="AZ2434:BA2435"/>
    <mergeCell ref="BB2434:BC2435"/>
    <mergeCell ref="BD2434:BE2435"/>
    <mergeCell ref="BQ2434:BQ2435"/>
    <mergeCell ref="B2436:B2437"/>
    <mergeCell ref="C2436:D2436"/>
    <mergeCell ref="E2436:E2437"/>
    <mergeCell ref="F2436:F2437"/>
    <mergeCell ref="H2436:I2437"/>
    <mergeCell ref="J2436:K2437"/>
    <mergeCell ref="G2436:G2437"/>
    <mergeCell ref="L2436:M2437"/>
    <mergeCell ref="N2436:O2437"/>
    <mergeCell ref="P2436:Q2437"/>
    <mergeCell ref="R2436:S2437"/>
    <mergeCell ref="T2436:U2437"/>
    <mergeCell ref="X2436:Y2437"/>
    <mergeCell ref="Z2436:AA2437"/>
    <mergeCell ref="AB2436:AC2437"/>
    <mergeCell ref="AD2436:AE2437"/>
    <mergeCell ref="AF2436:AG2437"/>
    <mergeCell ref="AH2436:AI2437"/>
    <mergeCell ref="AJ2436:AK2437"/>
    <mergeCell ref="BF2436:BG2437"/>
    <mergeCell ref="BH2436:BI2437"/>
    <mergeCell ref="AL2436:AM2437"/>
    <mergeCell ref="AN2436:AO2437"/>
    <mergeCell ref="AP2436:AQ2437"/>
    <mergeCell ref="AR2436:AS2437"/>
    <mergeCell ref="AT2436:AU2437"/>
    <mergeCell ref="AV2436:AW2437"/>
    <mergeCell ref="BJ2436:BK2437"/>
    <mergeCell ref="BL2436:BM2437"/>
    <mergeCell ref="BN2436:BP2437"/>
    <mergeCell ref="BR2436:BR2437"/>
    <mergeCell ref="BS2436:BS2437"/>
    <mergeCell ref="C2437:D2437"/>
    <mergeCell ref="AX2436:AY2437"/>
    <mergeCell ref="AZ2436:BA2437"/>
    <mergeCell ref="BB2436:BC2437"/>
    <mergeCell ref="BD2436:BE2437"/>
    <mergeCell ref="BQ2436:BQ2437"/>
    <mergeCell ref="B2438:B2439"/>
    <mergeCell ref="C2438:D2438"/>
    <mergeCell ref="E2438:E2439"/>
    <mergeCell ref="F2438:F2439"/>
    <mergeCell ref="H2438:I2439"/>
    <mergeCell ref="J2438:K2439"/>
    <mergeCell ref="G2438:G2439"/>
    <mergeCell ref="L2438:M2439"/>
    <mergeCell ref="N2438:O2439"/>
    <mergeCell ref="P2438:Q2439"/>
    <mergeCell ref="R2438:S2439"/>
    <mergeCell ref="T2438:U2439"/>
    <mergeCell ref="X2438:Y2439"/>
    <mergeCell ref="Z2438:AA2439"/>
    <mergeCell ref="AB2438:AC2439"/>
    <mergeCell ref="AD2438:AE2439"/>
    <mergeCell ref="AF2438:AG2439"/>
    <mergeCell ref="AH2438:AI2439"/>
    <mergeCell ref="AJ2438:AK2439"/>
    <mergeCell ref="BF2438:BG2439"/>
    <mergeCell ref="BH2438:BI2439"/>
    <mergeCell ref="AL2438:AM2439"/>
    <mergeCell ref="AN2438:AO2439"/>
    <mergeCell ref="AP2438:AQ2439"/>
    <mergeCell ref="AR2438:AS2439"/>
    <mergeCell ref="AT2438:AU2439"/>
    <mergeCell ref="AV2438:AW2439"/>
    <mergeCell ref="BJ2438:BK2439"/>
    <mergeCell ref="BL2438:BM2439"/>
    <mergeCell ref="BN2438:BP2439"/>
    <mergeCell ref="BR2438:BR2439"/>
    <mergeCell ref="BS2438:BS2439"/>
    <mergeCell ref="C2439:D2439"/>
    <mergeCell ref="AX2438:AY2439"/>
    <mergeCell ref="AZ2438:BA2439"/>
    <mergeCell ref="BB2438:BC2439"/>
    <mergeCell ref="BD2438:BE2439"/>
    <mergeCell ref="BQ2438:BQ2439"/>
    <mergeCell ref="B2440:B2441"/>
    <mergeCell ref="C2440:D2440"/>
    <mergeCell ref="E2440:E2441"/>
    <mergeCell ref="F2440:F2441"/>
    <mergeCell ref="H2440:I2441"/>
    <mergeCell ref="J2440:K2441"/>
    <mergeCell ref="G2440:G2441"/>
    <mergeCell ref="L2440:M2441"/>
    <mergeCell ref="N2440:O2441"/>
    <mergeCell ref="P2440:Q2441"/>
    <mergeCell ref="R2440:S2441"/>
    <mergeCell ref="T2440:U2441"/>
    <mergeCell ref="X2440:Y2441"/>
    <mergeCell ref="Z2440:AA2441"/>
    <mergeCell ref="AB2440:AC2441"/>
    <mergeCell ref="AD2440:AE2441"/>
    <mergeCell ref="AF2440:AG2441"/>
    <mergeCell ref="AH2440:AI2441"/>
    <mergeCell ref="AJ2440:AK2441"/>
    <mergeCell ref="BF2440:BG2441"/>
    <mergeCell ref="BH2440:BI2441"/>
    <mergeCell ref="AL2440:AM2441"/>
    <mergeCell ref="AN2440:AO2441"/>
    <mergeCell ref="AP2440:AQ2441"/>
    <mergeCell ref="AR2440:AS2441"/>
    <mergeCell ref="AT2440:AU2441"/>
    <mergeCell ref="AV2440:AW2441"/>
    <mergeCell ref="BJ2440:BK2441"/>
    <mergeCell ref="BL2440:BM2441"/>
    <mergeCell ref="BN2440:BP2441"/>
    <mergeCell ref="BR2440:BR2441"/>
    <mergeCell ref="BS2440:BS2441"/>
    <mergeCell ref="C2441:D2441"/>
    <mergeCell ref="AX2440:AY2441"/>
    <mergeCell ref="AZ2440:BA2441"/>
    <mergeCell ref="BB2440:BC2441"/>
    <mergeCell ref="BD2440:BE2441"/>
    <mergeCell ref="BQ2440:BQ2441"/>
    <mergeCell ref="B2442:B2443"/>
    <mergeCell ref="C2442:D2442"/>
    <mergeCell ref="E2442:E2443"/>
    <mergeCell ref="F2442:F2443"/>
    <mergeCell ref="H2442:I2443"/>
    <mergeCell ref="J2442:K2443"/>
    <mergeCell ref="G2442:G2443"/>
    <mergeCell ref="L2442:M2443"/>
    <mergeCell ref="N2442:O2443"/>
    <mergeCell ref="P2442:Q2443"/>
    <mergeCell ref="R2442:S2443"/>
    <mergeCell ref="T2442:U2443"/>
    <mergeCell ref="X2442:Y2443"/>
    <mergeCell ref="Z2442:AA2443"/>
    <mergeCell ref="AB2442:AC2443"/>
    <mergeCell ref="AD2442:AE2443"/>
    <mergeCell ref="AF2442:AG2443"/>
    <mergeCell ref="AH2442:AI2443"/>
    <mergeCell ref="AJ2442:AK2443"/>
    <mergeCell ref="BF2442:BG2443"/>
    <mergeCell ref="BH2442:BI2443"/>
    <mergeCell ref="AL2442:AM2443"/>
    <mergeCell ref="AN2442:AO2443"/>
    <mergeCell ref="AP2442:AQ2443"/>
    <mergeCell ref="AR2442:AS2443"/>
    <mergeCell ref="AT2442:AU2443"/>
    <mergeCell ref="AV2442:AW2443"/>
    <mergeCell ref="BJ2442:BK2443"/>
    <mergeCell ref="BL2442:BM2443"/>
    <mergeCell ref="BN2442:BP2443"/>
    <mergeCell ref="BR2442:BR2443"/>
    <mergeCell ref="BS2442:BS2443"/>
    <mergeCell ref="C2443:D2443"/>
    <mergeCell ref="AX2442:AY2443"/>
    <mergeCell ref="AZ2442:BA2443"/>
    <mergeCell ref="BB2442:BC2443"/>
    <mergeCell ref="BD2442:BE2443"/>
    <mergeCell ref="B2444:B2445"/>
    <mergeCell ref="C2444:D2444"/>
    <mergeCell ref="E2444:E2445"/>
    <mergeCell ref="F2444:F2445"/>
    <mergeCell ref="H2444:I2445"/>
    <mergeCell ref="J2444:K2445"/>
    <mergeCell ref="G2444:G2445"/>
    <mergeCell ref="L2444:M2445"/>
    <mergeCell ref="N2444:O2445"/>
    <mergeCell ref="P2444:Q2445"/>
    <mergeCell ref="R2444:S2445"/>
    <mergeCell ref="T2444:U2445"/>
    <mergeCell ref="X2444:Y2445"/>
    <mergeCell ref="Z2444:AA2445"/>
    <mergeCell ref="AB2444:AC2445"/>
    <mergeCell ref="AD2444:AE2445"/>
    <mergeCell ref="AF2444:AG2445"/>
    <mergeCell ref="AH2444:AI2445"/>
    <mergeCell ref="AJ2444:AK2445"/>
    <mergeCell ref="BF2444:BG2445"/>
    <mergeCell ref="BH2444:BI2445"/>
    <mergeCell ref="AL2444:AM2445"/>
    <mergeCell ref="AN2444:AO2445"/>
    <mergeCell ref="AP2444:AQ2445"/>
    <mergeCell ref="AR2444:AS2445"/>
    <mergeCell ref="AT2444:AU2445"/>
    <mergeCell ref="AV2444:AW2445"/>
    <mergeCell ref="BJ2444:BK2445"/>
    <mergeCell ref="BL2444:BM2445"/>
    <mergeCell ref="BN2444:BP2445"/>
    <mergeCell ref="BR2444:BR2445"/>
    <mergeCell ref="BS2444:BS2445"/>
    <mergeCell ref="C2445:D2445"/>
    <mergeCell ref="AX2444:AY2445"/>
    <mergeCell ref="AZ2444:BA2445"/>
    <mergeCell ref="BB2444:BC2445"/>
    <mergeCell ref="BD2444:BE2445"/>
    <mergeCell ref="BQ2444:BQ2445"/>
    <mergeCell ref="B2446:B2447"/>
    <mergeCell ref="C2446:D2446"/>
    <mergeCell ref="E2446:E2447"/>
    <mergeCell ref="F2446:F2447"/>
    <mergeCell ref="H2446:I2447"/>
    <mergeCell ref="J2446:K2447"/>
    <mergeCell ref="G2446:G2447"/>
    <mergeCell ref="L2446:M2447"/>
    <mergeCell ref="N2446:O2447"/>
    <mergeCell ref="P2446:Q2447"/>
    <mergeCell ref="R2446:S2447"/>
    <mergeCell ref="T2446:U2447"/>
    <mergeCell ref="X2446:Y2447"/>
    <mergeCell ref="Z2446:AA2447"/>
    <mergeCell ref="AB2446:AC2447"/>
    <mergeCell ref="AD2446:AE2447"/>
    <mergeCell ref="AF2446:AG2447"/>
    <mergeCell ref="AH2446:AI2447"/>
    <mergeCell ref="AJ2446:AK2447"/>
    <mergeCell ref="BF2446:BG2447"/>
    <mergeCell ref="BH2446:BI2447"/>
    <mergeCell ref="AL2446:AM2447"/>
    <mergeCell ref="AN2446:AO2447"/>
    <mergeCell ref="AP2446:AQ2447"/>
    <mergeCell ref="AR2446:AS2447"/>
    <mergeCell ref="AT2446:AU2447"/>
    <mergeCell ref="AV2446:AW2447"/>
    <mergeCell ref="BJ2446:BK2447"/>
    <mergeCell ref="BL2446:BM2447"/>
    <mergeCell ref="BN2446:BP2447"/>
    <mergeCell ref="BR2446:BR2447"/>
    <mergeCell ref="BS2446:BS2447"/>
    <mergeCell ref="C2447:D2447"/>
    <mergeCell ref="AX2446:AY2447"/>
    <mergeCell ref="AZ2446:BA2447"/>
    <mergeCell ref="BB2446:BC2447"/>
    <mergeCell ref="BD2446:BE2447"/>
    <mergeCell ref="BQ2446:BQ2447"/>
    <mergeCell ref="B2448:B2449"/>
    <mergeCell ref="C2448:D2448"/>
    <mergeCell ref="E2448:E2449"/>
    <mergeCell ref="F2448:F2449"/>
    <mergeCell ref="H2448:I2449"/>
    <mergeCell ref="J2448:K2449"/>
    <mergeCell ref="G2448:G2449"/>
    <mergeCell ref="L2448:M2449"/>
    <mergeCell ref="N2448:O2449"/>
    <mergeCell ref="P2448:Q2449"/>
    <mergeCell ref="R2448:S2449"/>
    <mergeCell ref="T2448:U2449"/>
    <mergeCell ref="X2448:Y2449"/>
    <mergeCell ref="Z2448:AA2449"/>
    <mergeCell ref="AB2448:AC2449"/>
    <mergeCell ref="AD2448:AE2449"/>
    <mergeCell ref="AF2448:AG2449"/>
    <mergeCell ref="AH2448:AI2449"/>
    <mergeCell ref="AJ2448:AK2449"/>
    <mergeCell ref="BF2448:BG2449"/>
    <mergeCell ref="BH2448:BI2449"/>
    <mergeCell ref="AL2448:AM2449"/>
    <mergeCell ref="AN2448:AO2449"/>
    <mergeCell ref="AP2448:AQ2449"/>
    <mergeCell ref="AR2448:AS2449"/>
    <mergeCell ref="AT2448:AU2449"/>
    <mergeCell ref="AV2448:AW2449"/>
    <mergeCell ref="BJ2448:BK2449"/>
    <mergeCell ref="BL2448:BM2449"/>
    <mergeCell ref="BN2448:BP2449"/>
    <mergeCell ref="BR2448:BR2449"/>
    <mergeCell ref="BS2448:BS2449"/>
    <mergeCell ref="C2449:D2449"/>
    <mergeCell ref="AX2448:AY2449"/>
    <mergeCell ref="AZ2448:BA2449"/>
    <mergeCell ref="BB2448:BC2449"/>
    <mergeCell ref="BD2448:BE2449"/>
    <mergeCell ref="BQ2448:BQ2449"/>
    <mergeCell ref="B2450:B2451"/>
    <mergeCell ref="C2450:D2450"/>
    <mergeCell ref="E2450:E2451"/>
    <mergeCell ref="F2450:F2451"/>
    <mergeCell ref="H2450:I2451"/>
    <mergeCell ref="J2450:K2451"/>
    <mergeCell ref="G2450:G2451"/>
    <mergeCell ref="L2450:M2451"/>
    <mergeCell ref="N2450:O2451"/>
    <mergeCell ref="P2450:Q2451"/>
    <mergeCell ref="R2450:S2451"/>
    <mergeCell ref="T2450:U2451"/>
    <mergeCell ref="X2450:Y2451"/>
    <mergeCell ref="Z2450:AA2451"/>
    <mergeCell ref="AB2450:AC2451"/>
    <mergeCell ref="AD2450:AE2451"/>
    <mergeCell ref="AF2450:AG2451"/>
    <mergeCell ref="AH2450:AI2451"/>
    <mergeCell ref="AJ2450:AK2451"/>
    <mergeCell ref="BF2450:BG2451"/>
    <mergeCell ref="BH2450:BI2451"/>
    <mergeCell ref="AL2450:AM2451"/>
    <mergeCell ref="AN2450:AO2451"/>
    <mergeCell ref="AP2450:AQ2451"/>
    <mergeCell ref="AR2450:AS2451"/>
    <mergeCell ref="AT2450:AU2451"/>
    <mergeCell ref="AV2450:AW2451"/>
    <mergeCell ref="BJ2450:BK2451"/>
    <mergeCell ref="BL2450:BM2451"/>
    <mergeCell ref="BN2450:BP2451"/>
    <mergeCell ref="BR2450:BR2451"/>
    <mergeCell ref="BS2450:BS2451"/>
    <mergeCell ref="C2451:D2451"/>
    <mergeCell ref="AX2450:AY2451"/>
    <mergeCell ref="AZ2450:BA2451"/>
    <mergeCell ref="BB2450:BC2451"/>
    <mergeCell ref="BD2450:BE2451"/>
    <mergeCell ref="B2452:B2453"/>
    <mergeCell ref="C2452:D2452"/>
    <mergeCell ref="E2452:E2453"/>
    <mergeCell ref="F2452:F2453"/>
    <mergeCell ref="H2452:I2453"/>
    <mergeCell ref="J2452:K2453"/>
    <mergeCell ref="G2452:G2453"/>
    <mergeCell ref="L2452:M2453"/>
    <mergeCell ref="N2452:O2453"/>
    <mergeCell ref="P2452:Q2453"/>
    <mergeCell ref="R2452:S2453"/>
    <mergeCell ref="T2452:U2453"/>
    <mergeCell ref="X2452:Y2453"/>
    <mergeCell ref="Z2452:AA2453"/>
    <mergeCell ref="AB2452:AC2453"/>
    <mergeCell ref="AD2452:AE2453"/>
    <mergeCell ref="AF2452:AG2453"/>
    <mergeCell ref="AH2452:AI2453"/>
    <mergeCell ref="AJ2452:AK2453"/>
    <mergeCell ref="BF2452:BG2453"/>
    <mergeCell ref="BH2452:BI2453"/>
    <mergeCell ref="AL2452:AM2453"/>
    <mergeCell ref="AN2452:AO2453"/>
    <mergeCell ref="AP2452:AQ2453"/>
    <mergeCell ref="AR2452:AS2453"/>
    <mergeCell ref="AT2452:AU2453"/>
    <mergeCell ref="AV2452:AW2453"/>
    <mergeCell ref="BJ2452:BK2453"/>
    <mergeCell ref="BL2452:BM2453"/>
    <mergeCell ref="BN2452:BP2453"/>
    <mergeCell ref="BR2452:BR2453"/>
    <mergeCell ref="BS2452:BS2453"/>
    <mergeCell ref="C2453:D2453"/>
    <mergeCell ref="AX2452:AY2453"/>
    <mergeCell ref="AZ2452:BA2453"/>
    <mergeCell ref="BB2452:BC2453"/>
    <mergeCell ref="BD2452:BE2453"/>
    <mergeCell ref="BQ2452:BQ2453"/>
    <mergeCell ref="B2454:B2455"/>
    <mergeCell ref="C2454:D2454"/>
    <mergeCell ref="E2454:E2455"/>
    <mergeCell ref="F2454:F2455"/>
    <mergeCell ref="H2454:I2455"/>
    <mergeCell ref="J2454:K2455"/>
    <mergeCell ref="G2454:G2455"/>
    <mergeCell ref="L2454:M2455"/>
    <mergeCell ref="N2454:O2455"/>
    <mergeCell ref="P2454:Q2455"/>
    <mergeCell ref="R2454:S2455"/>
    <mergeCell ref="T2454:U2455"/>
    <mergeCell ref="X2454:Y2455"/>
    <mergeCell ref="Z2454:AA2455"/>
    <mergeCell ref="AB2454:AC2455"/>
    <mergeCell ref="AD2454:AE2455"/>
    <mergeCell ref="AF2454:AG2455"/>
    <mergeCell ref="AH2454:AI2455"/>
    <mergeCell ref="AJ2454:AK2455"/>
    <mergeCell ref="BF2454:BG2455"/>
    <mergeCell ref="BH2454:BI2455"/>
    <mergeCell ref="AL2454:AM2455"/>
    <mergeCell ref="AN2454:AO2455"/>
    <mergeCell ref="AP2454:AQ2455"/>
    <mergeCell ref="AR2454:AS2455"/>
    <mergeCell ref="AT2454:AU2455"/>
    <mergeCell ref="AV2454:AW2455"/>
    <mergeCell ref="BJ2454:BK2455"/>
    <mergeCell ref="BL2454:BM2455"/>
    <mergeCell ref="BN2454:BP2455"/>
    <mergeCell ref="BR2454:BR2455"/>
    <mergeCell ref="BS2454:BS2455"/>
    <mergeCell ref="C2455:D2455"/>
    <mergeCell ref="AX2454:AY2455"/>
    <mergeCell ref="AZ2454:BA2455"/>
    <mergeCell ref="BB2454:BC2455"/>
    <mergeCell ref="BD2454:BE2455"/>
    <mergeCell ref="BQ2454:BQ2455"/>
    <mergeCell ref="B2456:B2457"/>
    <mergeCell ref="C2456:D2456"/>
    <mergeCell ref="E2456:E2457"/>
    <mergeCell ref="F2456:F2457"/>
    <mergeCell ref="H2456:I2457"/>
    <mergeCell ref="J2456:K2457"/>
    <mergeCell ref="G2456:G2457"/>
    <mergeCell ref="L2456:M2457"/>
    <mergeCell ref="N2456:O2457"/>
    <mergeCell ref="P2456:Q2457"/>
    <mergeCell ref="R2456:S2457"/>
    <mergeCell ref="T2456:U2457"/>
    <mergeCell ref="X2456:Y2457"/>
    <mergeCell ref="Z2456:AA2457"/>
    <mergeCell ref="AB2456:AC2457"/>
    <mergeCell ref="AD2456:AE2457"/>
    <mergeCell ref="AF2456:AG2457"/>
    <mergeCell ref="AH2456:AI2457"/>
    <mergeCell ref="AJ2456:AK2457"/>
    <mergeCell ref="BF2456:BG2457"/>
    <mergeCell ref="BH2456:BI2457"/>
    <mergeCell ref="AL2456:AM2457"/>
    <mergeCell ref="AN2456:AO2457"/>
    <mergeCell ref="AP2456:AQ2457"/>
    <mergeCell ref="AR2456:AS2457"/>
    <mergeCell ref="AT2456:AU2457"/>
    <mergeCell ref="AV2456:AW2457"/>
    <mergeCell ref="BJ2456:BK2457"/>
    <mergeCell ref="BL2456:BM2457"/>
    <mergeCell ref="BN2456:BP2457"/>
    <mergeCell ref="BR2456:BR2457"/>
    <mergeCell ref="BS2456:BS2457"/>
    <mergeCell ref="C2457:D2457"/>
    <mergeCell ref="AX2456:AY2457"/>
    <mergeCell ref="AZ2456:BA2457"/>
    <mergeCell ref="BB2456:BC2457"/>
    <mergeCell ref="BD2456:BE2457"/>
    <mergeCell ref="BQ2456:BQ2457"/>
    <mergeCell ref="B2458:B2459"/>
    <mergeCell ref="C2458:D2458"/>
    <mergeCell ref="E2458:E2459"/>
    <mergeCell ref="F2458:F2459"/>
    <mergeCell ref="H2458:I2459"/>
    <mergeCell ref="J2458:K2459"/>
    <mergeCell ref="G2458:G2459"/>
    <mergeCell ref="L2458:M2459"/>
    <mergeCell ref="N2458:O2459"/>
    <mergeCell ref="P2458:Q2459"/>
    <mergeCell ref="R2458:S2459"/>
    <mergeCell ref="T2458:U2459"/>
    <mergeCell ref="X2458:Y2459"/>
    <mergeCell ref="Z2458:AA2459"/>
    <mergeCell ref="AB2458:AC2459"/>
    <mergeCell ref="AD2458:AE2459"/>
    <mergeCell ref="AF2458:AG2459"/>
    <mergeCell ref="AH2458:AI2459"/>
    <mergeCell ref="AJ2458:AK2459"/>
    <mergeCell ref="BF2458:BG2459"/>
    <mergeCell ref="BH2458:BI2459"/>
    <mergeCell ref="AL2458:AM2459"/>
    <mergeCell ref="AN2458:AO2459"/>
    <mergeCell ref="AP2458:AQ2459"/>
    <mergeCell ref="AR2458:AS2459"/>
    <mergeCell ref="AT2458:AU2459"/>
    <mergeCell ref="AV2458:AW2459"/>
    <mergeCell ref="BJ2458:BK2459"/>
    <mergeCell ref="BL2458:BM2459"/>
    <mergeCell ref="BN2458:BP2459"/>
    <mergeCell ref="BR2458:BR2459"/>
    <mergeCell ref="BS2458:BS2459"/>
    <mergeCell ref="C2459:D2459"/>
    <mergeCell ref="AX2458:AY2459"/>
    <mergeCell ref="AZ2458:BA2459"/>
    <mergeCell ref="BB2458:BC2459"/>
    <mergeCell ref="BD2458:BE2459"/>
    <mergeCell ref="V2458:W2459"/>
    <mergeCell ref="B2460:B2461"/>
    <mergeCell ref="C2460:D2460"/>
    <mergeCell ref="E2460:E2461"/>
    <mergeCell ref="F2460:F2461"/>
    <mergeCell ref="H2460:I2461"/>
    <mergeCell ref="J2460:K2461"/>
    <mergeCell ref="G2460:G2461"/>
    <mergeCell ref="L2460:M2461"/>
    <mergeCell ref="N2460:O2461"/>
    <mergeCell ref="P2460:Q2461"/>
    <mergeCell ref="R2460:S2461"/>
    <mergeCell ref="T2460:U2461"/>
    <mergeCell ref="X2460:Y2461"/>
    <mergeCell ref="Z2460:AA2461"/>
    <mergeCell ref="AB2460:AC2461"/>
    <mergeCell ref="AD2460:AE2461"/>
    <mergeCell ref="AF2460:AG2461"/>
    <mergeCell ref="AH2460:AI2461"/>
    <mergeCell ref="AJ2460:AK2461"/>
    <mergeCell ref="BF2460:BG2461"/>
    <mergeCell ref="BH2460:BI2461"/>
    <mergeCell ref="AL2460:AM2461"/>
    <mergeCell ref="AN2460:AO2461"/>
    <mergeCell ref="AP2460:AQ2461"/>
    <mergeCell ref="AR2460:AS2461"/>
    <mergeCell ref="AT2460:AU2461"/>
    <mergeCell ref="AV2460:AW2461"/>
    <mergeCell ref="BJ2460:BK2461"/>
    <mergeCell ref="BL2460:BM2461"/>
    <mergeCell ref="BN2460:BP2461"/>
    <mergeCell ref="BR2460:BR2461"/>
    <mergeCell ref="BS2460:BS2461"/>
    <mergeCell ref="C2461:D2461"/>
    <mergeCell ref="AX2460:AY2461"/>
    <mergeCell ref="AZ2460:BA2461"/>
    <mergeCell ref="BB2460:BC2461"/>
    <mergeCell ref="BD2460:BE2461"/>
    <mergeCell ref="BQ2460:BQ2461"/>
    <mergeCell ref="V2460:W2461"/>
    <mergeCell ref="AB2464:AC2465"/>
    <mergeCell ref="AD2464:AE2465"/>
    <mergeCell ref="AF2464:AG2465"/>
    <mergeCell ref="AH2464:AI2465"/>
    <mergeCell ref="AJ2464:AK2465"/>
    <mergeCell ref="BF2464:BG2465"/>
    <mergeCell ref="BH2464:BI2465"/>
    <mergeCell ref="AL2464:AM2465"/>
    <mergeCell ref="AN2464:AO2465"/>
    <mergeCell ref="AP2464:AQ2465"/>
    <mergeCell ref="AR2464:AS2465"/>
    <mergeCell ref="AT2464:AU2465"/>
    <mergeCell ref="AV2464:AW2465"/>
    <mergeCell ref="BJ2464:BK2465"/>
    <mergeCell ref="BL2464:BM2465"/>
    <mergeCell ref="BN2464:BP2465"/>
    <mergeCell ref="BR2464:BR2465"/>
    <mergeCell ref="BS2464:BS2465"/>
    <mergeCell ref="C2465:D2465"/>
    <mergeCell ref="AX2464:AY2465"/>
    <mergeCell ref="AZ2464:BA2465"/>
    <mergeCell ref="BB2464:BC2465"/>
    <mergeCell ref="BD2464:BE2465"/>
    <mergeCell ref="BQ2464:BQ2465"/>
    <mergeCell ref="B2462:B2463"/>
    <mergeCell ref="C2462:D2462"/>
    <mergeCell ref="E2462:E2463"/>
    <mergeCell ref="F2462:F2463"/>
    <mergeCell ref="H2462:I2463"/>
    <mergeCell ref="J2462:K2463"/>
    <mergeCell ref="G2462:G2463"/>
    <mergeCell ref="L2462:M2463"/>
    <mergeCell ref="N2462:O2463"/>
    <mergeCell ref="P2462:Q2463"/>
    <mergeCell ref="R2462:S2463"/>
    <mergeCell ref="T2462:U2463"/>
    <mergeCell ref="X2462:Y2463"/>
    <mergeCell ref="Z2462:AA2463"/>
    <mergeCell ref="AB2462:AC2463"/>
    <mergeCell ref="AD2462:AE2463"/>
    <mergeCell ref="AF2462:AG2463"/>
    <mergeCell ref="AH2462:AI2463"/>
    <mergeCell ref="AJ2462:AK2463"/>
    <mergeCell ref="BF2462:BG2463"/>
    <mergeCell ref="BH2462:BI2463"/>
    <mergeCell ref="AL2462:AM2463"/>
    <mergeCell ref="AN2462:AO2463"/>
    <mergeCell ref="AP2462:AQ2463"/>
    <mergeCell ref="AR2462:AS2463"/>
    <mergeCell ref="AT2462:AU2463"/>
    <mergeCell ref="AV2462:AW2463"/>
    <mergeCell ref="BJ2462:BK2463"/>
    <mergeCell ref="BL2462:BM2463"/>
    <mergeCell ref="BN2462:BP2463"/>
    <mergeCell ref="BR2462:BR2463"/>
    <mergeCell ref="BS2462:BS2463"/>
    <mergeCell ref="C2463:D2463"/>
    <mergeCell ref="AX2462:AY2463"/>
    <mergeCell ref="AZ2462:BA2463"/>
    <mergeCell ref="BB2462:BC2463"/>
    <mergeCell ref="BD2462:BE2463"/>
    <mergeCell ref="BQ2462:BQ2463"/>
    <mergeCell ref="V2462:W2463"/>
    <mergeCell ref="V2464:W2465"/>
    <mergeCell ref="BS2468:BS2469"/>
    <mergeCell ref="C2469:D2469"/>
    <mergeCell ref="AX2468:AY2469"/>
    <mergeCell ref="AZ2468:BA2469"/>
    <mergeCell ref="BB2468:BC2469"/>
    <mergeCell ref="BD2468:BE2469"/>
    <mergeCell ref="BQ2468:BQ2469"/>
    <mergeCell ref="B2466:B2467"/>
    <mergeCell ref="C2466:D2466"/>
    <mergeCell ref="E2466:E2467"/>
    <mergeCell ref="F2466:F2467"/>
    <mergeCell ref="H2466:I2467"/>
    <mergeCell ref="J2466:K2467"/>
    <mergeCell ref="G2466:G2467"/>
    <mergeCell ref="L2466:M2467"/>
    <mergeCell ref="N2466:O2467"/>
    <mergeCell ref="P2466:Q2467"/>
    <mergeCell ref="R2466:S2467"/>
    <mergeCell ref="T2466:U2467"/>
    <mergeCell ref="X2466:Y2467"/>
    <mergeCell ref="Z2466:AA2467"/>
    <mergeCell ref="AB2466:AC2467"/>
    <mergeCell ref="AD2466:AE2467"/>
    <mergeCell ref="AF2466:AG2467"/>
    <mergeCell ref="AH2466:AI2467"/>
    <mergeCell ref="AJ2466:AK2467"/>
    <mergeCell ref="BF2466:BG2467"/>
    <mergeCell ref="BH2466:BI2467"/>
    <mergeCell ref="AL2466:AM2467"/>
    <mergeCell ref="AN2466:AO2467"/>
    <mergeCell ref="AP2466:AQ2467"/>
    <mergeCell ref="AR2466:AS2467"/>
    <mergeCell ref="AT2466:AU2467"/>
    <mergeCell ref="AV2466:AW2467"/>
    <mergeCell ref="BJ2466:BK2467"/>
    <mergeCell ref="BL2466:BM2467"/>
    <mergeCell ref="BN2466:BP2467"/>
    <mergeCell ref="BR2466:BR2467"/>
    <mergeCell ref="BS2466:BS2467"/>
    <mergeCell ref="C2467:D2467"/>
    <mergeCell ref="AX2466:AY2467"/>
    <mergeCell ref="AZ2466:BA2467"/>
    <mergeCell ref="BB2466:BC2467"/>
    <mergeCell ref="BD2466:BE2467"/>
    <mergeCell ref="V2466:W2467"/>
    <mergeCell ref="BR2470:BR2471"/>
    <mergeCell ref="BQ2470:BQ2471"/>
    <mergeCell ref="D2472:E2473"/>
    <mergeCell ref="H2472:I2473"/>
    <mergeCell ref="J2472:K2473"/>
    <mergeCell ref="L2472:M2473"/>
    <mergeCell ref="N2472:O2473"/>
    <mergeCell ref="P2472:Q2473"/>
    <mergeCell ref="R2472:S2473"/>
    <mergeCell ref="T2472:U2473"/>
    <mergeCell ref="X2472:Y2473"/>
    <mergeCell ref="Z2472:AA2473"/>
    <mergeCell ref="AB2472:AC2473"/>
    <mergeCell ref="AD2472:AE2473"/>
    <mergeCell ref="AF2472:AG2473"/>
    <mergeCell ref="AH2472:AI2473"/>
    <mergeCell ref="AJ2472:AK2473"/>
    <mergeCell ref="AL2472:AM2473"/>
    <mergeCell ref="AN2472:AO2473"/>
    <mergeCell ref="AP2472:AQ2473"/>
    <mergeCell ref="AR2472:AS2473"/>
    <mergeCell ref="AT2472:AU2473"/>
    <mergeCell ref="AV2472:AW2473"/>
    <mergeCell ref="AX2472:AY2473"/>
    <mergeCell ref="AZ2472:BA2473"/>
    <mergeCell ref="BB2472:BC2473"/>
    <mergeCell ref="BD2472:BE2473"/>
    <mergeCell ref="BF2472:BG2473"/>
    <mergeCell ref="BH2472:BI2473"/>
    <mergeCell ref="BJ2472:BK2473"/>
    <mergeCell ref="BL2472:BM2473"/>
    <mergeCell ref="BN2472:BP2473"/>
    <mergeCell ref="B2468:B2469"/>
    <mergeCell ref="C2468:D2468"/>
    <mergeCell ref="E2468:E2469"/>
    <mergeCell ref="F2468:F2469"/>
    <mergeCell ref="H2468:I2469"/>
    <mergeCell ref="J2468:K2469"/>
    <mergeCell ref="G2468:G2469"/>
    <mergeCell ref="L2468:M2469"/>
    <mergeCell ref="N2468:O2469"/>
    <mergeCell ref="P2468:Q2469"/>
    <mergeCell ref="R2468:S2469"/>
    <mergeCell ref="T2468:U2469"/>
    <mergeCell ref="X2468:Y2469"/>
    <mergeCell ref="Z2468:AA2469"/>
    <mergeCell ref="AB2468:AC2469"/>
    <mergeCell ref="AD2468:AE2469"/>
    <mergeCell ref="AF2468:AG2469"/>
    <mergeCell ref="AH2468:AI2469"/>
    <mergeCell ref="AJ2468:AK2469"/>
    <mergeCell ref="BF2468:BG2469"/>
    <mergeCell ref="BH2468:BI2469"/>
    <mergeCell ref="AL2468:AM2469"/>
    <mergeCell ref="AN2468:AO2469"/>
    <mergeCell ref="AP2468:AQ2469"/>
    <mergeCell ref="AR2468:AS2469"/>
    <mergeCell ref="AT2468:AU2469"/>
    <mergeCell ref="AV2468:AW2469"/>
    <mergeCell ref="BJ2468:BK2469"/>
    <mergeCell ref="BL2468:BM2469"/>
    <mergeCell ref="BN2468:BP2469"/>
    <mergeCell ref="BR2468:BR2469"/>
    <mergeCell ref="V2468:W2469"/>
    <mergeCell ref="B2477:C2477"/>
    <mergeCell ref="Y2477:AA2477"/>
    <mergeCell ref="AB2477:AE2477"/>
    <mergeCell ref="AF2477:AH2477"/>
    <mergeCell ref="AJ2477:AL2477"/>
    <mergeCell ref="AM2477:AP2477"/>
    <mergeCell ref="AQ2477:AS2477"/>
    <mergeCell ref="AU2477:AW2477"/>
    <mergeCell ref="BB2477:BF2477"/>
    <mergeCell ref="BG2477:BI2477"/>
    <mergeCell ref="BK2477:BM2477"/>
    <mergeCell ref="BC2478:BP2478"/>
    <mergeCell ref="B2472:C2472"/>
    <mergeCell ref="B2470:C2471"/>
    <mergeCell ref="D2470:E2471"/>
    <mergeCell ref="H2470:I2471"/>
    <mergeCell ref="J2470:K2471"/>
    <mergeCell ref="L2470:M2471"/>
    <mergeCell ref="N2470:O2471"/>
    <mergeCell ref="P2470:Q2471"/>
    <mergeCell ref="R2470:S2471"/>
    <mergeCell ref="T2470:U2471"/>
    <mergeCell ref="X2470:Y2471"/>
    <mergeCell ref="Z2470:AA2471"/>
    <mergeCell ref="AB2470:AC2471"/>
    <mergeCell ref="AD2470:AE2471"/>
    <mergeCell ref="AF2470:AG2471"/>
    <mergeCell ref="AH2470:AI2471"/>
    <mergeCell ref="AJ2470:AK2471"/>
    <mergeCell ref="AL2470:AM2471"/>
    <mergeCell ref="AN2470:AO2471"/>
    <mergeCell ref="AP2470:AQ2471"/>
    <mergeCell ref="AR2470:AS2471"/>
    <mergeCell ref="AT2470:AU2471"/>
    <mergeCell ref="AV2470:AW2471"/>
    <mergeCell ref="AX2470:AY2471"/>
    <mergeCell ref="AZ2470:BA2471"/>
    <mergeCell ref="BB2470:BC2471"/>
    <mergeCell ref="BD2470:BE2471"/>
    <mergeCell ref="BF2470:BG2471"/>
    <mergeCell ref="BH2470:BI2471"/>
    <mergeCell ref="BJ2470:BK2471"/>
    <mergeCell ref="BL2470:BM2471"/>
    <mergeCell ref="BN2470:BP2471"/>
    <mergeCell ref="E2477:H2477"/>
    <mergeCell ref="J2477:L2477"/>
    <mergeCell ref="N2477:P2477"/>
    <mergeCell ref="Q2477:T2477"/>
    <mergeCell ref="U2477:W2477"/>
    <mergeCell ref="V2470:W2471"/>
    <mergeCell ref="V2472:W2473"/>
    <mergeCell ref="E2475:H2475"/>
    <mergeCell ref="J2475:L2475"/>
    <mergeCell ref="N2475:P2475"/>
    <mergeCell ref="Q2475:T2475"/>
    <mergeCell ref="U2475:W2475"/>
    <mergeCell ref="B2475:C2475"/>
    <mergeCell ref="Y2475:AA2475"/>
    <mergeCell ref="AB2475:AE2475"/>
    <mergeCell ref="AF2475:AH2475"/>
    <mergeCell ref="AJ2475:AL2475"/>
    <mergeCell ref="AM2475:AP2475"/>
    <mergeCell ref="AQ2475:AS2475"/>
    <mergeCell ref="AU2475:AW2475"/>
    <mergeCell ref="AJ2487:AO2487"/>
    <mergeCell ref="AP2487:AU2487"/>
    <mergeCell ref="AV2487:BA2487"/>
    <mergeCell ref="BB2487:BG2487"/>
    <mergeCell ref="BH2487:BM2487"/>
    <mergeCell ref="BN2487:BP2488"/>
    <mergeCell ref="AT2488:AU2488"/>
    <mergeCell ref="AV2488:AW2488"/>
    <mergeCell ref="AX2488:AY2488"/>
    <mergeCell ref="AZ2488:BA2488"/>
    <mergeCell ref="BR2487:BR2488"/>
    <mergeCell ref="BS2487:BS2488"/>
    <mergeCell ref="J2488:K2488"/>
    <mergeCell ref="L2488:M2488"/>
    <mergeCell ref="N2488:O2488"/>
    <mergeCell ref="P2488:Q2488"/>
    <mergeCell ref="R2488:S2488"/>
    <mergeCell ref="T2488:U2488"/>
    <mergeCell ref="AD2488:AE2488"/>
    <mergeCell ref="AF2488:AG2488"/>
    <mergeCell ref="AH2488:AI2488"/>
    <mergeCell ref="AJ2488:AK2488"/>
    <mergeCell ref="AL2488:AM2488"/>
    <mergeCell ref="AN2488:AO2488"/>
    <mergeCell ref="AP2488:AQ2488"/>
    <mergeCell ref="AR2488:AS2488"/>
    <mergeCell ref="BB2488:BC2488"/>
    <mergeCell ref="BD2488:BE2488"/>
    <mergeCell ref="BF2488:BG2488"/>
    <mergeCell ref="BH2488:BI2488"/>
    <mergeCell ref="BJ2488:BK2488"/>
    <mergeCell ref="BL2488:BM2488"/>
    <mergeCell ref="B2489:B2490"/>
    <mergeCell ref="C2489:D2489"/>
    <mergeCell ref="E2489:E2490"/>
    <mergeCell ref="F2489:F2490"/>
    <mergeCell ref="H2489:I2490"/>
    <mergeCell ref="J2489:K2490"/>
    <mergeCell ref="L2489:M2490"/>
    <mergeCell ref="N2489:O2490"/>
    <mergeCell ref="P2489:Q2490"/>
    <mergeCell ref="R2489:S2490"/>
    <mergeCell ref="T2489:U2490"/>
    <mergeCell ref="X2489:Y2490"/>
    <mergeCell ref="Z2489:AA2490"/>
    <mergeCell ref="AB2489:AC2490"/>
    <mergeCell ref="AD2489:AE2490"/>
    <mergeCell ref="AF2489:AG2490"/>
    <mergeCell ref="AH2489:AI2490"/>
    <mergeCell ref="AJ2489:AK2490"/>
    <mergeCell ref="BF2489:BG2490"/>
    <mergeCell ref="BH2489:BI2490"/>
    <mergeCell ref="AL2489:AM2490"/>
    <mergeCell ref="AN2489:AO2490"/>
    <mergeCell ref="AP2489:AQ2490"/>
    <mergeCell ref="AR2489:AS2490"/>
    <mergeCell ref="AT2489:AU2490"/>
    <mergeCell ref="AV2489:AW2490"/>
    <mergeCell ref="BJ2489:BK2490"/>
    <mergeCell ref="BL2489:BM2490"/>
    <mergeCell ref="BN2489:BP2490"/>
    <mergeCell ref="BR2489:BR2490"/>
    <mergeCell ref="BS2489:BS2490"/>
    <mergeCell ref="C2490:D2490"/>
    <mergeCell ref="BN2493:BP2494"/>
    <mergeCell ref="BR2493:BR2494"/>
    <mergeCell ref="BS2493:BS2494"/>
    <mergeCell ref="C2494:D2494"/>
    <mergeCell ref="AX2493:AY2494"/>
    <mergeCell ref="AZ2493:BA2494"/>
    <mergeCell ref="BB2493:BC2494"/>
    <mergeCell ref="BD2493:BE2494"/>
    <mergeCell ref="BQ2493:BQ2494"/>
    <mergeCell ref="AX2489:AY2490"/>
    <mergeCell ref="AZ2489:BA2490"/>
    <mergeCell ref="BB2489:BC2490"/>
    <mergeCell ref="BD2489:BE2490"/>
    <mergeCell ref="B2491:B2492"/>
    <mergeCell ref="C2491:D2491"/>
    <mergeCell ref="E2491:E2492"/>
    <mergeCell ref="F2491:F2492"/>
    <mergeCell ref="H2491:I2492"/>
    <mergeCell ref="J2491:K2492"/>
    <mergeCell ref="L2491:M2492"/>
    <mergeCell ref="N2491:O2492"/>
    <mergeCell ref="P2491:Q2492"/>
    <mergeCell ref="R2491:S2492"/>
    <mergeCell ref="T2491:U2492"/>
    <mergeCell ref="X2491:Y2492"/>
    <mergeCell ref="Z2491:AA2492"/>
    <mergeCell ref="AB2491:AC2492"/>
    <mergeCell ref="AD2491:AE2492"/>
    <mergeCell ref="AF2491:AG2492"/>
    <mergeCell ref="AH2491:AI2492"/>
    <mergeCell ref="AJ2491:AK2492"/>
    <mergeCell ref="BF2491:BG2492"/>
    <mergeCell ref="BH2491:BI2492"/>
    <mergeCell ref="AL2491:AM2492"/>
    <mergeCell ref="AN2491:AO2492"/>
    <mergeCell ref="AP2491:AQ2492"/>
    <mergeCell ref="AR2491:AS2492"/>
    <mergeCell ref="AT2491:AU2492"/>
    <mergeCell ref="AV2491:AW2492"/>
    <mergeCell ref="BJ2491:BK2492"/>
    <mergeCell ref="BL2491:BM2492"/>
    <mergeCell ref="BN2491:BP2492"/>
    <mergeCell ref="C2492:D2492"/>
    <mergeCell ref="AX2491:AY2492"/>
    <mergeCell ref="AZ2491:BA2492"/>
    <mergeCell ref="BB2491:BC2492"/>
    <mergeCell ref="BD2491:BE2492"/>
    <mergeCell ref="B2493:B2494"/>
    <mergeCell ref="C2493:D2493"/>
    <mergeCell ref="E2493:E2494"/>
    <mergeCell ref="F2493:F2494"/>
    <mergeCell ref="H2493:I2494"/>
    <mergeCell ref="J2493:K2494"/>
    <mergeCell ref="L2493:M2494"/>
    <mergeCell ref="N2493:O2494"/>
    <mergeCell ref="P2493:Q2494"/>
    <mergeCell ref="R2493:S2494"/>
    <mergeCell ref="T2493:U2494"/>
    <mergeCell ref="X2493:Y2494"/>
    <mergeCell ref="Z2493:AA2494"/>
    <mergeCell ref="AB2493:AC2494"/>
    <mergeCell ref="AD2493:AE2494"/>
    <mergeCell ref="AF2493:AG2494"/>
    <mergeCell ref="AH2493:AI2494"/>
    <mergeCell ref="AJ2493:AK2494"/>
    <mergeCell ref="BF2493:BG2494"/>
    <mergeCell ref="BH2493:BI2494"/>
    <mergeCell ref="AL2493:AM2494"/>
    <mergeCell ref="AN2493:AO2494"/>
    <mergeCell ref="AP2493:AQ2494"/>
    <mergeCell ref="AR2493:AS2494"/>
    <mergeCell ref="AT2493:AU2494"/>
    <mergeCell ref="AV2493:AW2494"/>
    <mergeCell ref="BJ2493:BK2494"/>
    <mergeCell ref="BL2493:BM2494"/>
    <mergeCell ref="B2495:B2496"/>
    <mergeCell ref="C2495:D2495"/>
    <mergeCell ref="E2495:E2496"/>
    <mergeCell ref="F2495:F2496"/>
    <mergeCell ref="H2495:I2496"/>
    <mergeCell ref="J2495:K2496"/>
    <mergeCell ref="L2495:M2496"/>
    <mergeCell ref="N2495:O2496"/>
    <mergeCell ref="P2495:Q2496"/>
    <mergeCell ref="R2495:S2496"/>
    <mergeCell ref="T2495:U2496"/>
    <mergeCell ref="X2495:Y2496"/>
    <mergeCell ref="Z2495:AA2496"/>
    <mergeCell ref="AB2495:AC2496"/>
    <mergeCell ref="AD2495:AE2496"/>
    <mergeCell ref="AF2495:AG2496"/>
    <mergeCell ref="AH2495:AI2496"/>
    <mergeCell ref="AJ2495:AK2496"/>
    <mergeCell ref="BF2495:BG2496"/>
    <mergeCell ref="BH2495:BI2496"/>
    <mergeCell ref="AL2495:AM2496"/>
    <mergeCell ref="AN2495:AO2496"/>
    <mergeCell ref="AP2495:AQ2496"/>
    <mergeCell ref="AR2495:AS2496"/>
    <mergeCell ref="AT2495:AU2496"/>
    <mergeCell ref="AV2495:AW2496"/>
    <mergeCell ref="BJ2495:BK2496"/>
    <mergeCell ref="BL2495:BM2496"/>
    <mergeCell ref="G2493:G2494"/>
    <mergeCell ref="G2495:G2496"/>
    <mergeCell ref="BN2495:BP2496"/>
    <mergeCell ref="BR2495:BR2496"/>
    <mergeCell ref="BS2495:BS2496"/>
    <mergeCell ref="C2496:D2496"/>
    <mergeCell ref="AX2495:AY2496"/>
    <mergeCell ref="AZ2495:BA2496"/>
    <mergeCell ref="BB2495:BC2496"/>
    <mergeCell ref="BD2495:BE2496"/>
    <mergeCell ref="B2497:B2498"/>
    <mergeCell ref="C2497:D2497"/>
    <mergeCell ref="E2497:E2498"/>
    <mergeCell ref="F2497:F2498"/>
    <mergeCell ref="H2497:I2498"/>
    <mergeCell ref="J2497:K2498"/>
    <mergeCell ref="L2497:M2498"/>
    <mergeCell ref="N2497:O2498"/>
    <mergeCell ref="P2497:Q2498"/>
    <mergeCell ref="R2497:S2498"/>
    <mergeCell ref="T2497:U2498"/>
    <mergeCell ref="X2497:Y2498"/>
    <mergeCell ref="Z2497:AA2498"/>
    <mergeCell ref="AB2497:AC2498"/>
    <mergeCell ref="AD2497:AE2498"/>
    <mergeCell ref="AF2497:AG2498"/>
    <mergeCell ref="AH2497:AI2498"/>
    <mergeCell ref="AJ2497:AK2498"/>
    <mergeCell ref="BF2497:BG2498"/>
    <mergeCell ref="BH2497:BI2498"/>
    <mergeCell ref="AL2497:AM2498"/>
    <mergeCell ref="AN2497:AO2498"/>
    <mergeCell ref="AP2497:AQ2498"/>
    <mergeCell ref="AR2497:AS2498"/>
    <mergeCell ref="AT2497:AU2498"/>
    <mergeCell ref="AV2497:AW2498"/>
    <mergeCell ref="BJ2497:BK2498"/>
    <mergeCell ref="BL2497:BM2498"/>
    <mergeCell ref="BN2497:BP2498"/>
    <mergeCell ref="BR2497:BR2498"/>
    <mergeCell ref="BS2497:BS2498"/>
    <mergeCell ref="C2498:D2498"/>
    <mergeCell ref="AX2497:AY2498"/>
    <mergeCell ref="AZ2497:BA2498"/>
    <mergeCell ref="BB2497:BC2498"/>
    <mergeCell ref="BD2497:BE2498"/>
    <mergeCell ref="BQ2495:BQ2496"/>
    <mergeCell ref="BQ2497:BQ2498"/>
    <mergeCell ref="G2497:G2498"/>
    <mergeCell ref="B2499:B2500"/>
    <mergeCell ref="C2499:D2499"/>
    <mergeCell ref="E2499:E2500"/>
    <mergeCell ref="F2499:F2500"/>
    <mergeCell ref="H2499:I2500"/>
    <mergeCell ref="J2499:K2500"/>
    <mergeCell ref="G2499:G2500"/>
    <mergeCell ref="L2499:M2500"/>
    <mergeCell ref="N2499:O2500"/>
    <mergeCell ref="P2499:Q2500"/>
    <mergeCell ref="R2499:S2500"/>
    <mergeCell ref="T2499:U2500"/>
    <mergeCell ref="X2499:Y2500"/>
    <mergeCell ref="Z2499:AA2500"/>
    <mergeCell ref="AB2499:AC2500"/>
    <mergeCell ref="AD2499:AE2500"/>
    <mergeCell ref="AF2499:AG2500"/>
    <mergeCell ref="AH2499:AI2500"/>
    <mergeCell ref="AJ2499:AK2500"/>
    <mergeCell ref="BF2499:BG2500"/>
    <mergeCell ref="BH2499:BI2500"/>
    <mergeCell ref="AL2499:AM2500"/>
    <mergeCell ref="AN2499:AO2500"/>
    <mergeCell ref="AP2499:AQ2500"/>
    <mergeCell ref="AR2499:AS2500"/>
    <mergeCell ref="AT2499:AU2500"/>
    <mergeCell ref="AV2499:AW2500"/>
    <mergeCell ref="BJ2499:BK2500"/>
    <mergeCell ref="BL2499:BM2500"/>
    <mergeCell ref="BN2499:BP2500"/>
    <mergeCell ref="BR2499:BR2500"/>
    <mergeCell ref="BS2499:BS2500"/>
    <mergeCell ref="C2500:D2500"/>
    <mergeCell ref="AX2499:AY2500"/>
    <mergeCell ref="AZ2499:BA2500"/>
    <mergeCell ref="BB2499:BC2500"/>
    <mergeCell ref="BD2499:BE2500"/>
    <mergeCell ref="BQ2499:BQ2500"/>
    <mergeCell ref="B2501:B2502"/>
    <mergeCell ref="C2501:D2501"/>
    <mergeCell ref="E2501:E2502"/>
    <mergeCell ref="F2501:F2502"/>
    <mergeCell ref="H2501:I2502"/>
    <mergeCell ref="J2501:K2502"/>
    <mergeCell ref="G2501:G2502"/>
    <mergeCell ref="L2501:M2502"/>
    <mergeCell ref="N2501:O2502"/>
    <mergeCell ref="P2501:Q2502"/>
    <mergeCell ref="R2501:S2502"/>
    <mergeCell ref="T2501:U2502"/>
    <mergeCell ref="X2501:Y2502"/>
    <mergeCell ref="Z2501:AA2502"/>
    <mergeCell ref="AB2501:AC2502"/>
    <mergeCell ref="AD2501:AE2502"/>
    <mergeCell ref="AF2501:AG2502"/>
    <mergeCell ref="AH2501:AI2502"/>
    <mergeCell ref="AJ2501:AK2502"/>
    <mergeCell ref="BF2501:BG2502"/>
    <mergeCell ref="BH2501:BI2502"/>
    <mergeCell ref="AL2501:AM2502"/>
    <mergeCell ref="AN2501:AO2502"/>
    <mergeCell ref="AP2501:AQ2502"/>
    <mergeCell ref="AR2501:AS2502"/>
    <mergeCell ref="AT2501:AU2502"/>
    <mergeCell ref="AV2501:AW2502"/>
    <mergeCell ref="BJ2501:BK2502"/>
    <mergeCell ref="BL2501:BM2502"/>
    <mergeCell ref="BN2501:BP2502"/>
    <mergeCell ref="BR2501:BR2502"/>
    <mergeCell ref="BS2501:BS2502"/>
    <mergeCell ref="C2502:D2502"/>
    <mergeCell ref="AX2501:AY2502"/>
    <mergeCell ref="AZ2501:BA2502"/>
    <mergeCell ref="BB2501:BC2502"/>
    <mergeCell ref="BD2501:BE2502"/>
    <mergeCell ref="BQ2501:BQ2502"/>
    <mergeCell ref="B2503:B2504"/>
    <mergeCell ref="C2503:D2503"/>
    <mergeCell ref="E2503:E2504"/>
    <mergeCell ref="F2503:F2504"/>
    <mergeCell ref="H2503:I2504"/>
    <mergeCell ref="J2503:K2504"/>
    <mergeCell ref="G2503:G2504"/>
    <mergeCell ref="L2503:M2504"/>
    <mergeCell ref="N2503:O2504"/>
    <mergeCell ref="P2503:Q2504"/>
    <mergeCell ref="R2503:S2504"/>
    <mergeCell ref="T2503:U2504"/>
    <mergeCell ref="X2503:Y2504"/>
    <mergeCell ref="Z2503:AA2504"/>
    <mergeCell ref="AB2503:AC2504"/>
    <mergeCell ref="AD2503:AE2504"/>
    <mergeCell ref="AF2503:AG2504"/>
    <mergeCell ref="AH2503:AI2504"/>
    <mergeCell ref="AJ2503:AK2504"/>
    <mergeCell ref="BF2503:BG2504"/>
    <mergeCell ref="BH2503:BI2504"/>
    <mergeCell ref="AL2503:AM2504"/>
    <mergeCell ref="AN2503:AO2504"/>
    <mergeCell ref="AP2503:AQ2504"/>
    <mergeCell ref="AR2503:AS2504"/>
    <mergeCell ref="AT2503:AU2504"/>
    <mergeCell ref="AV2503:AW2504"/>
    <mergeCell ref="BJ2503:BK2504"/>
    <mergeCell ref="BL2503:BM2504"/>
    <mergeCell ref="BN2503:BP2504"/>
    <mergeCell ref="BR2503:BR2504"/>
    <mergeCell ref="BS2503:BS2504"/>
    <mergeCell ref="C2504:D2504"/>
    <mergeCell ref="AX2503:AY2504"/>
    <mergeCell ref="AZ2503:BA2504"/>
    <mergeCell ref="BB2503:BC2504"/>
    <mergeCell ref="BD2503:BE2504"/>
    <mergeCell ref="BQ2503:BQ2504"/>
    <mergeCell ref="B2505:B2506"/>
    <mergeCell ref="C2505:D2505"/>
    <mergeCell ref="E2505:E2506"/>
    <mergeCell ref="F2505:F2506"/>
    <mergeCell ref="H2505:I2506"/>
    <mergeCell ref="J2505:K2506"/>
    <mergeCell ref="G2505:G2506"/>
    <mergeCell ref="L2505:M2506"/>
    <mergeCell ref="N2505:O2506"/>
    <mergeCell ref="P2505:Q2506"/>
    <mergeCell ref="R2505:S2506"/>
    <mergeCell ref="T2505:U2506"/>
    <mergeCell ref="X2505:Y2506"/>
    <mergeCell ref="Z2505:AA2506"/>
    <mergeCell ref="AB2505:AC2506"/>
    <mergeCell ref="AD2505:AE2506"/>
    <mergeCell ref="AF2505:AG2506"/>
    <mergeCell ref="AH2505:AI2506"/>
    <mergeCell ref="AJ2505:AK2506"/>
    <mergeCell ref="BF2505:BG2506"/>
    <mergeCell ref="BH2505:BI2506"/>
    <mergeCell ref="AL2505:AM2506"/>
    <mergeCell ref="AN2505:AO2506"/>
    <mergeCell ref="AP2505:AQ2506"/>
    <mergeCell ref="AR2505:AS2506"/>
    <mergeCell ref="AT2505:AU2506"/>
    <mergeCell ref="AV2505:AW2506"/>
    <mergeCell ref="BJ2505:BK2506"/>
    <mergeCell ref="BL2505:BM2506"/>
    <mergeCell ref="BN2505:BP2506"/>
    <mergeCell ref="BR2505:BR2506"/>
    <mergeCell ref="BS2505:BS2506"/>
    <mergeCell ref="C2506:D2506"/>
    <mergeCell ref="AX2505:AY2506"/>
    <mergeCell ref="AZ2505:BA2506"/>
    <mergeCell ref="BB2505:BC2506"/>
    <mergeCell ref="BD2505:BE2506"/>
    <mergeCell ref="BQ2505:BQ2506"/>
    <mergeCell ref="B2507:B2508"/>
    <mergeCell ref="C2507:D2507"/>
    <mergeCell ref="E2507:E2508"/>
    <mergeCell ref="F2507:F2508"/>
    <mergeCell ref="H2507:I2508"/>
    <mergeCell ref="J2507:K2508"/>
    <mergeCell ref="G2507:G2508"/>
    <mergeCell ref="L2507:M2508"/>
    <mergeCell ref="N2507:O2508"/>
    <mergeCell ref="P2507:Q2508"/>
    <mergeCell ref="R2507:S2508"/>
    <mergeCell ref="T2507:U2508"/>
    <mergeCell ref="X2507:Y2508"/>
    <mergeCell ref="Z2507:AA2508"/>
    <mergeCell ref="AB2507:AC2508"/>
    <mergeCell ref="AD2507:AE2508"/>
    <mergeCell ref="AF2507:AG2508"/>
    <mergeCell ref="AH2507:AI2508"/>
    <mergeCell ref="AJ2507:AK2508"/>
    <mergeCell ref="BF2507:BG2508"/>
    <mergeCell ref="BH2507:BI2508"/>
    <mergeCell ref="AL2507:AM2508"/>
    <mergeCell ref="AN2507:AO2508"/>
    <mergeCell ref="AP2507:AQ2508"/>
    <mergeCell ref="AR2507:AS2508"/>
    <mergeCell ref="AT2507:AU2508"/>
    <mergeCell ref="AV2507:AW2508"/>
    <mergeCell ref="BJ2507:BK2508"/>
    <mergeCell ref="BL2507:BM2508"/>
    <mergeCell ref="BN2507:BP2508"/>
    <mergeCell ref="BR2507:BR2508"/>
    <mergeCell ref="BS2507:BS2508"/>
    <mergeCell ref="C2508:D2508"/>
    <mergeCell ref="AX2507:AY2508"/>
    <mergeCell ref="AZ2507:BA2508"/>
    <mergeCell ref="BB2507:BC2508"/>
    <mergeCell ref="BD2507:BE2508"/>
    <mergeCell ref="B2509:B2510"/>
    <mergeCell ref="C2509:D2509"/>
    <mergeCell ref="E2509:E2510"/>
    <mergeCell ref="F2509:F2510"/>
    <mergeCell ref="H2509:I2510"/>
    <mergeCell ref="J2509:K2510"/>
    <mergeCell ref="G2509:G2510"/>
    <mergeCell ref="L2509:M2510"/>
    <mergeCell ref="N2509:O2510"/>
    <mergeCell ref="P2509:Q2510"/>
    <mergeCell ref="R2509:S2510"/>
    <mergeCell ref="T2509:U2510"/>
    <mergeCell ref="X2509:Y2510"/>
    <mergeCell ref="Z2509:AA2510"/>
    <mergeCell ref="AB2509:AC2510"/>
    <mergeCell ref="AD2509:AE2510"/>
    <mergeCell ref="AF2509:AG2510"/>
    <mergeCell ref="AH2509:AI2510"/>
    <mergeCell ref="AJ2509:AK2510"/>
    <mergeCell ref="BF2509:BG2510"/>
    <mergeCell ref="BH2509:BI2510"/>
    <mergeCell ref="AL2509:AM2510"/>
    <mergeCell ref="AN2509:AO2510"/>
    <mergeCell ref="AP2509:AQ2510"/>
    <mergeCell ref="AR2509:AS2510"/>
    <mergeCell ref="AT2509:AU2510"/>
    <mergeCell ref="AV2509:AW2510"/>
    <mergeCell ref="BJ2509:BK2510"/>
    <mergeCell ref="BL2509:BM2510"/>
    <mergeCell ref="BN2509:BP2510"/>
    <mergeCell ref="BR2509:BR2510"/>
    <mergeCell ref="BS2509:BS2510"/>
    <mergeCell ref="C2510:D2510"/>
    <mergeCell ref="AX2509:AY2510"/>
    <mergeCell ref="AZ2509:BA2510"/>
    <mergeCell ref="BB2509:BC2510"/>
    <mergeCell ref="BD2509:BE2510"/>
    <mergeCell ref="BQ2509:BQ2510"/>
    <mergeCell ref="B2511:B2512"/>
    <mergeCell ref="C2511:D2511"/>
    <mergeCell ref="E2511:E2512"/>
    <mergeCell ref="F2511:F2512"/>
    <mergeCell ref="H2511:I2512"/>
    <mergeCell ref="J2511:K2512"/>
    <mergeCell ref="G2511:G2512"/>
    <mergeCell ref="L2511:M2512"/>
    <mergeCell ref="N2511:O2512"/>
    <mergeCell ref="P2511:Q2512"/>
    <mergeCell ref="R2511:S2512"/>
    <mergeCell ref="T2511:U2512"/>
    <mergeCell ref="X2511:Y2512"/>
    <mergeCell ref="Z2511:AA2512"/>
    <mergeCell ref="AB2511:AC2512"/>
    <mergeCell ref="AD2511:AE2512"/>
    <mergeCell ref="AF2511:AG2512"/>
    <mergeCell ref="AH2511:AI2512"/>
    <mergeCell ref="AJ2511:AK2512"/>
    <mergeCell ref="BF2511:BG2512"/>
    <mergeCell ref="BH2511:BI2512"/>
    <mergeCell ref="AL2511:AM2512"/>
    <mergeCell ref="AN2511:AO2512"/>
    <mergeCell ref="AP2511:AQ2512"/>
    <mergeCell ref="AR2511:AS2512"/>
    <mergeCell ref="AT2511:AU2512"/>
    <mergeCell ref="AV2511:AW2512"/>
    <mergeCell ref="BJ2511:BK2512"/>
    <mergeCell ref="BL2511:BM2512"/>
    <mergeCell ref="BN2511:BP2512"/>
    <mergeCell ref="BR2511:BR2512"/>
    <mergeCell ref="BS2511:BS2512"/>
    <mergeCell ref="C2512:D2512"/>
    <mergeCell ref="AX2511:AY2512"/>
    <mergeCell ref="AZ2511:BA2512"/>
    <mergeCell ref="BB2511:BC2512"/>
    <mergeCell ref="BD2511:BE2512"/>
    <mergeCell ref="BQ2511:BQ2512"/>
    <mergeCell ref="B2513:B2514"/>
    <mergeCell ref="C2513:D2513"/>
    <mergeCell ref="E2513:E2514"/>
    <mergeCell ref="F2513:F2514"/>
    <mergeCell ref="H2513:I2514"/>
    <mergeCell ref="J2513:K2514"/>
    <mergeCell ref="G2513:G2514"/>
    <mergeCell ref="L2513:M2514"/>
    <mergeCell ref="N2513:O2514"/>
    <mergeCell ref="P2513:Q2514"/>
    <mergeCell ref="R2513:S2514"/>
    <mergeCell ref="T2513:U2514"/>
    <mergeCell ref="X2513:Y2514"/>
    <mergeCell ref="Z2513:AA2514"/>
    <mergeCell ref="AB2513:AC2514"/>
    <mergeCell ref="AD2513:AE2514"/>
    <mergeCell ref="AF2513:AG2514"/>
    <mergeCell ref="AH2513:AI2514"/>
    <mergeCell ref="AJ2513:AK2514"/>
    <mergeCell ref="BF2513:BG2514"/>
    <mergeCell ref="BH2513:BI2514"/>
    <mergeCell ref="AL2513:AM2514"/>
    <mergeCell ref="AN2513:AO2514"/>
    <mergeCell ref="AP2513:AQ2514"/>
    <mergeCell ref="AR2513:AS2514"/>
    <mergeCell ref="AT2513:AU2514"/>
    <mergeCell ref="AV2513:AW2514"/>
    <mergeCell ref="BJ2513:BK2514"/>
    <mergeCell ref="BL2513:BM2514"/>
    <mergeCell ref="BN2513:BP2514"/>
    <mergeCell ref="BR2513:BR2514"/>
    <mergeCell ref="BS2513:BS2514"/>
    <mergeCell ref="C2514:D2514"/>
    <mergeCell ref="AX2513:AY2514"/>
    <mergeCell ref="AZ2513:BA2514"/>
    <mergeCell ref="BB2513:BC2514"/>
    <mergeCell ref="BD2513:BE2514"/>
    <mergeCell ref="BQ2513:BQ2514"/>
    <mergeCell ref="C2515:D2515"/>
    <mergeCell ref="E2515:E2516"/>
    <mergeCell ref="F2515:F2516"/>
    <mergeCell ref="H2515:I2516"/>
    <mergeCell ref="J2515:K2516"/>
    <mergeCell ref="G2515:G2516"/>
    <mergeCell ref="L2515:M2516"/>
    <mergeCell ref="N2515:O2516"/>
    <mergeCell ref="P2515:Q2516"/>
    <mergeCell ref="R2515:S2516"/>
    <mergeCell ref="T2515:U2516"/>
    <mergeCell ref="X2515:Y2516"/>
    <mergeCell ref="Z2515:AA2516"/>
    <mergeCell ref="AB2515:AC2516"/>
    <mergeCell ref="AD2515:AE2516"/>
    <mergeCell ref="AF2515:AG2516"/>
    <mergeCell ref="AH2515:AI2516"/>
    <mergeCell ref="AJ2515:AK2516"/>
    <mergeCell ref="BF2515:BG2516"/>
    <mergeCell ref="BH2515:BI2516"/>
    <mergeCell ref="AL2515:AM2516"/>
    <mergeCell ref="AN2515:AO2516"/>
    <mergeCell ref="AP2515:AQ2516"/>
    <mergeCell ref="AR2515:AS2516"/>
    <mergeCell ref="AT2515:AU2516"/>
    <mergeCell ref="AV2515:AW2516"/>
    <mergeCell ref="BJ2515:BK2516"/>
    <mergeCell ref="BL2515:BM2516"/>
    <mergeCell ref="BN2515:BP2516"/>
    <mergeCell ref="BR2515:BR2516"/>
    <mergeCell ref="BS2515:BS2516"/>
    <mergeCell ref="C2516:D2516"/>
    <mergeCell ref="AX2515:AY2516"/>
    <mergeCell ref="AZ2515:BA2516"/>
    <mergeCell ref="BB2515:BC2516"/>
    <mergeCell ref="BD2515:BE2516"/>
    <mergeCell ref="BQ2515:BQ2516"/>
    <mergeCell ref="BN2519:BP2520"/>
    <mergeCell ref="BR2519:BR2520"/>
    <mergeCell ref="BS2519:BS2520"/>
    <mergeCell ref="C2520:D2520"/>
    <mergeCell ref="AX2519:AY2520"/>
    <mergeCell ref="AZ2519:BA2520"/>
    <mergeCell ref="BB2519:BC2520"/>
    <mergeCell ref="BD2519:BE2520"/>
    <mergeCell ref="B2517:B2518"/>
    <mergeCell ref="C2517:D2517"/>
    <mergeCell ref="E2517:E2518"/>
    <mergeCell ref="F2517:F2518"/>
    <mergeCell ref="H2517:I2518"/>
    <mergeCell ref="J2517:K2518"/>
    <mergeCell ref="G2517:G2518"/>
    <mergeCell ref="L2517:M2518"/>
    <mergeCell ref="N2517:O2518"/>
    <mergeCell ref="P2517:Q2518"/>
    <mergeCell ref="R2517:S2518"/>
    <mergeCell ref="T2517:U2518"/>
    <mergeCell ref="X2517:Y2518"/>
    <mergeCell ref="Z2517:AA2518"/>
    <mergeCell ref="AB2517:AC2518"/>
    <mergeCell ref="AD2517:AE2518"/>
    <mergeCell ref="AF2517:AG2518"/>
    <mergeCell ref="AH2517:AI2518"/>
    <mergeCell ref="AJ2517:AK2518"/>
    <mergeCell ref="BF2517:BG2518"/>
    <mergeCell ref="BH2517:BI2518"/>
    <mergeCell ref="AL2517:AM2518"/>
    <mergeCell ref="AN2517:AO2518"/>
    <mergeCell ref="AP2517:AQ2518"/>
    <mergeCell ref="AR2517:AS2518"/>
    <mergeCell ref="AT2517:AU2518"/>
    <mergeCell ref="AV2517:AW2518"/>
    <mergeCell ref="BJ2517:BK2518"/>
    <mergeCell ref="BL2517:BM2518"/>
    <mergeCell ref="BN2517:BP2518"/>
    <mergeCell ref="BR2517:BR2518"/>
    <mergeCell ref="BS2517:BS2518"/>
    <mergeCell ref="C2518:D2518"/>
    <mergeCell ref="AX2517:AY2518"/>
    <mergeCell ref="AZ2517:BA2518"/>
    <mergeCell ref="BB2517:BC2518"/>
    <mergeCell ref="BD2517:BE2518"/>
    <mergeCell ref="BQ2517:BQ2518"/>
    <mergeCell ref="B2521:B2522"/>
    <mergeCell ref="C2521:D2521"/>
    <mergeCell ref="E2521:E2522"/>
    <mergeCell ref="F2521:F2522"/>
    <mergeCell ref="H2521:I2522"/>
    <mergeCell ref="J2521:K2522"/>
    <mergeCell ref="G2521:G2522"/>
    <mergeCell ref="L2521:M2522"/>
    <mergeCell ref="N2521:O2522"/>
    <mergeCell ref="P2521:Q2522"/>
    <mergeCell ref="R2521:S2522"/>
    <mergeCell ref="T2521:U2522"/>
    <mergeCell ref="X2521:Y2522"/>
    <mergeCell ref="Z2521:AA2522"/>
    <mergeCell ref="AB2521:AC2522"/>
    <mergeCell ref="AD2521:AE2522"/>
    <mergeCell ref="AF2521:AG2522"/>
    <mergeCell ref="AH2521:AI2522"/>
    <mergeCell ref="AJ2521:AK2522"/>
    <mergeCell ref="BF2521:BG2522"/>
    <mergeCell ref="BH2521:BI2522"/>
    <mergeCell ref="AL2521:AM2522"/>
    <mergeCell ref="AN2521:AO2522"/>
    <mergeCell ref="AP2521:AQ2522"/>
    <mergeCell ref="AR2521:AS2522"/>
    <mergeCell ref="AT2521:AU2522"/>
    <mergeCell ref="AV2521:AW2522"/>
    <mergeCell ref="BJ2521:BK2522"/>
    <mergeCell ref="BL2521:BM2522"/>
    <mergeCell ref="BN2521:BP2522"/>
    <mergeCell ref="BR2521:BR2522"/>
    <mergeCell ref="BS2521:BS2522"/>
    <mergeCell ref="C2522:D2522"/>
    <mergeCell ref="AX2521:AY2522"/>
    <mergeCell ref="AZ2521:BA2522"/>
    <mergeCell ref="BB2521:BC2522"/>
    <mergeCell ref="BD2521:BE2522"/>
    <mergeCell ref="BQ2521:BQ2522"/>
    <mergeCell ref="V2521:W2522"/>
    <mergeCell ref="B2523:B2524"/>
    <mergeCell ref="C2523:D2523"/>
    <mergeCell ref="E2523:E2524"/>
    <mergeCell ref="F2523:F2524"/>
    <mergeCell ref="H2523:I2524"/>
    <mergeCell ref="J2523:K2524"/>
    <mergeCell ref="G2523:G2524"/>
    <mergeCell ref="L2523:M2524"/>
    <mergeCell ref="N2523:O2524"/>
    <mergeCell ref="P2523:Q2524"/>
    <mergeCell ref="R2523:S2524"/>
    <mergeCell ref="T2523:U2524"/>
    <mergeCell ref="X2523:Y2524"/>
    <mergeCell ref="Z2523:AA2524"/>
    <mergeCell ref="AB2523:AC2524"/>
    <mergeCell ref="AD2523:AE2524"/>
    <mergeCell ref="AF2523:AG2524"/>
    <mergeCell ref="AH2523:AI2524"/>
    <mergeCell ref="AJ2523:AK2524"/>
    <mergeCell ref="BF2523:BG2524"/>
    <mergeCell ref="BH2523:BI2524"/>
    <mergeCell ref="AL2523:AM2524"/>
    <mergeCell ref="AN2523:AO2524"/>
    <mergeCell ref="AP2523:AQ2524"/>
    <mergeCell ref="AR2523:AS2524"/>
    <mergeCell ref="AT2523:AU2524"/>
    <mergeCell ref="AV2523:AW2524"/>
    <mergeCell ref="BJ2523:BK2524"/>
    <mergeCell ref="BL2523:BM2524"/>
    <mergeCell ref="BN2523:BP2524"/>
    <mergeCell ref="BR2523:BR2524"/>
    <mergeCell ref="BS2523:BS2524"/>
    <mergeCell ref="C2524:D2524"/>
    <mergeCell ref="AX2523:AY2524"/>
    <mergeCell ref="AZ2523:BA2524"/>
    <mergeCell ref="BB2523:BC2524"/>
    <mergeCell ref="BD2523:BE2524"/>
    <mergeCell ref="BQ2523:BQ2524"/>
    <mergeCell ref="V2523:W2524"/>
    <mergeCell ref="B2525:B2526"/>
    <mergeCell ref="C2525:D2525"/>
    <mergeCell ref="E2525:E2526"/>
    <mergeCell ref="F2525:F2526"/>
    <mergeCell ref="H2525:I2526"/>
    <mergeCell ref="J2525:K2526"/>
    <mergeCell ref="G2525:G2526"/>
    <mergeCell ref="L2525:M2526"/>
    <mergeCell ref="N2525:O2526"/>
    <mergeCell ref="P2525:Q2526"/>
    <mergeCell ref="R2525:S2526"/>
    <mergeCell ref="T2525:U2526"/>
    <mergeCell ref="X2525:Y2526"/>
    <mergeCell ref="Z2525:AA2526"/>
    <mergeCell ref="AB2525:AC2526"/>
    <mergeCell ref="AD2525:AE2526"/>
    <mergeCell ref="AF2525:AG2526"/>
    <mergeCell ref="AH2525:AI2526"/>
    <mergeCell ref="AJ2525:AK2526"/>
    <mergeCell ref="BF2525:BG2526"/>
    <mergeCell ref="BH2525:BI2526"/>
    <mergeCell ref="AL2525:AM2526"/>
    <mergeCell ref="AN2525:AO2526"/>
    <mergeCell ref="AP2525:AQ2526"/>
    <mergeCell ref="AR2525:AS2526"/>
    <mergeCell ref="AT2525:AU2526"/>
    <mergeCell ref="AV2525:AW2526"/>
    <mergeCell ref="BJ2525:BK2526"/>
    <mergeCell ref="BL2525:BM2526"/>
    <mergeCell ref="BN2525:BP2526"/>
    <mergeCell ref="BR2525:BR2526"/>
    <mergeCell ref="BS2525:BS2526"/>
    <mergeCell ref="C2526:D2526"/>
    <mergeCell ref="AX2525:AY2526"/>
    <mergeCell ref="AZ2525:BA2526"/>
    <mergeCell ref="BB2525:BC2526"/>
    <mergeCell ref="BD2525:BE2526"/>
    <mergeCell ref="BQ2525:BQ2526"/>
    <mergeCell ref="V2525:W2526"/>
    <mergeCell ref="B2527:B2528"/>
    <mergeCell ref="C2527:D2527"/>
    <mergeCell ref="E2527:E2528"/>
    <mergeCell ref="F2527:F2528"/>
    <mergeCell ref="H2527:I2528"/>
    <mergeCell ref="J2527:K2528"/>
    <mergeCell ref="G2527:G2528"/>
    <mergeCell ref="L2527:M2528"/>
    <mergeCell ref="N2527:O2528"/>
    <mergeCell ref="P2527:Q2528"/>
    <mergeCell ref="R2527:S2528"/>
    <mergeCell ref="T2527:U2528"/>
    <mergeCell ref="X2527:Y2528"/>
    <mergeCell ref="Z2527:AA2528"/>
    <mergeCell ref="AB2527:AC2528"/>
    <mergeCell ref="AD2527:AE2528"/>
    <mergeCell ref="AF2527:AG2528"/>
    <mergeCell ref="AH2527:AI2528"/>
    <mergeCell ref="AJ2527:AK2528"/>
    <mergeCell ref="BF2527:BG2528"/>
    <mergeCell ref="BH2527:BI2528"/>
    <mergeCell ref="AL2527:AM2528"/>
    <mergeCell ref="AN2527:AO2528"/>
    <mergeCell ref="AP2527:AQ2528"/>
    <mergeCell ref="AR2527:AS2528"/>
    <mergeCell ref="AT2527:AU2528"/>
    <mergeCell ref="AV2527:AW2528"/>
    <mergeCell ref="BJ2527:BK2528"/>
    <mergeCell ref="BL2527:BM2528"/>
    <mergeCell ref="BN2527:BP2528"/>
    <mergeCell ref="BR2527:BR2528"/>
    <mergeCell ref="BS2527:BS2528"/>
    <mergeCell ref="C2528:D2528"/>
    <mergeCell ref="AX2527:AY2528"/>
    <mergeCell ref="AZ2527:BA2528"/>
    <mergeCell ref="BB2527:BC2528"/>
    <mergeCell ref="BD2527:BE2528"/>
    <mergeCell ref="BQ2527:BQ2528"/>
    <mergeCell ref="V2527:W2528"/>
    <mergeCell ref="B2531:C2531"/>
    <mergeCell ref="B2529:C2530"/>
    <mergeCell ref="D2529:E2530"/>
    <mergeCell ref="H2529:I2530"/>
    <mergeCell ref="J2529:K2530"/>
    <mergeCell ref="L2529:M2530"/>
    <mergeCell ref="N2529:O2530"/>
    <mergeCell ref="P2529:Q2530"/>
    <mergeCell ref="R2529:S2530"/>
    <mergeCell ref="T2529:U2530"/>
    <mergeCell ref="X2529:Y2530"/>
    <mergeCell ref="Z2529:AA2530"/>
    <mergeCell ref="AB2529:AC2530"/>
    <mergeCell ref="AD2529:AE2530"/>
    <mergeCell ref="AF2529:AG2530"/>
    <mergeCell ref="AH2529:AI2530"/>
    <mergeCell ref="AJ2529:AK2530"/>
    <mergeCell ref="AL2529:AM2530"/>
    <mergeCell ref="AN2529:AO2530"/>
    <mergeCell ref="AP2529:AQ2530"/>
    <mergeCell ref="AR2529:AS2530"/>
    <mergeCell ref="AT2529:AU2530"/>
    <mergeCell ref="AV2529:AW2530"/>
    <mergeCell ref="AX2529:AY2530"/>
    <mergeCell ref="AZ2529:BA2530"/>
    <mergeCell ref="BB2529:BC2530"/>
    <mergeCell ref="BD2529:BE2530"/>
    <mergeCell ref="BF2529:BG2530"/>
    <mergeCell ref="BH2529:BI2530"/>
    <mergeCell ref="BJ2529:BK2530"/>
    <mergeCell ref="BL2529:BM2530"/>
    <mergeCell ref="BN2529:BP2530"/>
    <mergeCell ref="BR2529:BR2530"/>
    <mergeCell ref="BQ2529:BQ2530"/>
    <mergeCell ref="V2529:W2530"/>
    <mergeCell ref="V2531:W2532"/>
    <mergeCell ref="BR2546:BR2547"/>
    <mergeCell ref="J2547:K2547"/>
    <mergeCell ref="L2547:M2547"/>
    <mergeCell ref="N2547:O2547"/>
    <mergeCell ref="P2547:Q2547"/>
    <mergeCell ref="R2547:S2547"/>
    <mergeCell ref="T2547:U2547"/>
    <mergeCell ref="AD2547:AE2547"/>
    <mergeCell ref="AF2547:AG2547"/>
    <mergeCell ref="AP2547:AQ2547"/>
    <mergeCell ref="AR2547:AS2547"/>
    <mergeCell ref="BB2547:BC2547"/>
    <mergeCell ref="BD2547:BE2547"/>
    <mergeCell ref="BF2547:BG2547"/>
    <mergeCell ref="BH2547:BI2547"/>
    <mergeCell ref="B2548:B2549"/>
    <mergeCell ref="C2548:D2548"/>
    <mergeCell ref="E2548:E2549"/>
    <mergeCell ref="F2548:F2549"/>
    <mergeCell ref="H2548:I2549"/>
    <mergeCell ref="X2548:Y2549"/>
    <mergeCell ref="Z2548:AA2549"/>
    <mergeCell ref="AB2548:AC2549"/>
    <mergeCell ref="B2534:C2534"/>
    <mergeCell ref="Y2534:AA2534"/>
    <mergeCell ref="AB2534:AE2534"/>
    <mergeCell ref="AF2534:AH2534"/>
    <mergeCell ref="AJ2534:AL2534"/>
    <mergeCell ref="AM2534:AP2534"/>
    <mergeCell ref="AQ2534:AS2534"/>
    <mergeCell ref="AU2534:AW2534"/>
    <mergeCell ref="BB2534:BF2534"/>
    <mergeCell ref="BG2534:BI2534"/>
    <mergeCell ref="BK2534:BM2534"/>
    <mergeCell ref="B2536:C2536"/>
    <mergeCell ref="Y2536:AA2536"/>
    <mergeCell ref="AB2536:AE2536"/>
    <mergeCell ref="AF2536:AH2536"/>
    <mergeCell ref="AJ2536:AL2536"/>
    <mergeCell ref="AM2536:AP2536"/>
    <mergeCell ref="AQ2536:AS2536"/>
    <mergeCell ref="AU2536:AW2536"/>
    <mergeCell ref="BB2536:BF2536"/>
    <mergeCell ref="BG2536:BI2536"/>
    <mergeCell ref="BK2536:BM2536"/>
    <mergeCell ref="BC2537:BP2537"/>
    <mergeCell ref="E2534:H2534"/>
    <mergeCell ref="J2534:L2534"/>
    <mergeCell ref="N2534:P2534"/>
    <mergeCell ref="Q2534:T2534"/>
    <mergeCell ref="U2534:W2534"/>
    <mergeCell ref="E2536:H2536"/>
    <mergeCell ref="J2536:L2536"/>
    <mergeCell ref="N2536:P2536"/>
    <mergeCell ref="Q2536:T2536"/>
    <mergeCell ref="U2536:W2536"/>
    <mergeCell ref="BQ2546:BQ2547"/>
    <mergeCell ref="BQ2548:BQ2549"/>
    <mergeCell ref="C2543:D2543"/>
    <mergeCell ref="E2543:AE2543"/>
    <mergeCell ref="AG2543:AJ2543"/>
    <mergeCell ref="AK2543:BB2543"/>
    <mergeCell ref="BC2543:BE2543"/>
    <mergeCell ref="BF2543:BO2543"/>
    <mergeCell ref="B2546:B2547"/>
    <mergeCell ref="C2546:D2547"/>
    <mergeCell ref="H2546:I2547"/>
    <mergeCell ref="J2546:O2546"/>
    <mergeCell ref="P2546:U2546"/>
    <mergeCell ref="X2546:Y2547"/>
    <mergeCell ref="G2546:G2547"/>
    <mergeCell ref="Z2546:AA2547"/>
    <mergeCell ref="AB2546:AC2547"/>
    <mergeCell ref="AD2546:AI2546"/>
    <mergeCell ref="AJ2546:AO2546"/>
    <mergeCell ref="AP2546:AU2546"/>
    <mergeCell ref="AV2546:BA2546"/>
    <mergeCell ref="AH2547:AI2547"/>
    <mergeCell ref="AJ2547:AK2547"/>
    <mergeCell ref="AL2547:AM2547"/>
    <mergeCell ref="AN2547:AO2547"/>
    <mergeCell ref="BB2546:BG2546"/>
    <mergeCell ref="BH2546:BM2546"/>
    <mergeCell ref="BN2546:BP2547"/>
    <mergeCell ref="AT2547:AU2547"/>
    <mergeCell ref="AV2547:AW2547"/>
    <mergeCell ref="AX2547:AY2547"/>
    <mergeCell ref="AZ2547:BA2547"/>
    <mergeCell ref="BJ2547:BK2547"/>
    <mergeCell ref="BL2547:BM2547"/>
    <mergeCell ref="G2550:G2551"/>
    <mergeCell ref="L2550:M2551"/>
    <mergeCell ref="N2550:O2551"/>
    <mergeCell ref="P2550:Q2551"/>
    <mergeCell ref="R2550:S2551"/>
    <mergeCell ref="T2550:U2551"/>
    <mergeCell ref="X2550:Y2551"/>
    <mergeCell ref="Z2550:AA2551"/>
    <mergeCell ref="AB2550:AC2551"/>
    <mergeCell ref="AD2550:AE2551"/>
    <mergeCell ref="AF2550:AG2551"/>
    <mergeCell ref="AH2550:AI2551"/>
    <mergeCell ref="AJ2550:AK2551"/>
    <mergeCell ref="BF2550:BG2551"/>
    <mergeCell ref="BH2550:BI2551"/>
    <mergeCell ref="AL2550:AM2551"/>
    <mergeCell ref="AN2550:AO2551"/>
    <mergeCell ref="AP2550:AQ2551"/>
    <mergeCell ref="AR2550:AS2551"/>
    <mergeCell ref="AT2550:AU2551"/>
    <mergeCell ref="AV2550:AW2551"/>
    <mergeCell ref="V2548:W2549"/>
    <mergeCell ref="BJ2550:BK2551"/>
    <mergeCell ref="BL2550:BM2551"/>
    <mergeCell ref="BN2550:BP2551"/>
    <mergeCell ref="BR2550:BR2551"/>
    <mergeCell ref="BS2550:BS2551"/>
    <mergeCell ref="C2551:D2551"/>
    <mergeCell ref="AX2550:AY2551"/>
    <mergeCell ref="AZ2550:BA2551"/>
    <mergeCell ref="BB2550:BC2551"/>
    <mergeCell ref="BD2550:BE2551"/>
    <mergeCell ref="BQ2550:BQ2551"/>
    <mergeCell ref="V2550:W2551"/>
    <mergeCell ref="BR2548:BR2549"/>
    <mergeCell ref="BS2548:BS2549"/>
    <mergeCell ref="C2549:D2549"/>
    <mergeCell ref="AX2548:AY2549"/>
    <mergeCell ref="AZ2548:BA2549"/>
    <mergeCell ref="BB2548:BC2549"/>
    <mergeCell ref="BD2548:BE2549"/>
    <mergeCell ref="B2552:B2553"/>
    <mergeCell ref="C2552:D2552"/>
    <mergeCell ref="E2552:E2553"/>
    <mergeCell ref="F2552:F2553"/>
    <mergeCell ref="H2552:I2553"/>
    <mergeCell ref="J2552:K2553"/>
    <mergeCell ref="G2552:G2553"/>
    <mergeCell ref="L2552:M2553"/>
    <mergeCell ref="N2552:O2553"/>
    <mergeCell ref="P2552:Q2553"/>
    <mergeCell ref="R2552:S2553"/>
    <mergeCell ref="T2552:U2553"/>
    <mergeCell ref="X2552:Y2553"/>
    <mergeCell ref="Z2552:AA2553"/>
    <mergeCell ref="AB2552:AC2553"/>
    <mergeCell ref="AD2552:AE2553"/>
    <mergeCell ref="AF2552:AG2553"/>
    <mergeCell ref="AH2552:AI2553"/>
    <mergeCell ref="AJ2552:AK2553"/>
    <mergeCell ref="BF2552:BG2553"/>
    <mergeCell ref="BH2552:BI2553"/>
    <mergeCell ref="AL2552:AM2553"/>
    <mergeCell ref="AN2552:AO2553"/>
    <mergeCell ref="AP2552:AQ2553"/>
    <mergeCell ref="AR2552:AS2553"/>
    <mergeCell ref="AT2552:AU2553"/>
    <mergeCell ref="AV2552:AW2553"/>
    <mergeCell ref="BJ2552:BK2553"/>
    <mergeCell ref="BL2552:BM2553"/>
    <mergeCell ref="BN2552:BP2553"/>
    <mergeCell ref="BR2552:BR2553"/>
    <mergeCell ref="BS2552:BS2553"/>
    <mergeCell ref="C2553:D2553"/>
    <mergeCell ref="AX2552:AY2553"/>
    <mergeCell ref="AZ2552:BA2553"/>
    <mergeCell ref="BB2552:BC2553"/>
    <mergeCell ref="BD2552:BE2553"/>
    <mergeCell ref="BQ2552:BQ2553"/>
    <mergeCell ref="V2552:W2553"/>
    <mergeCell ref="B2554:B2555"/>
    <mergeCell ref="C2554:D2554"/>
    <mergeCell ref="E2554:E2555"/>
    <mergeCell ref="F2554:F2555"/>
    <mergeCell ref="H2554:I2555"/>
    <mergeCell ref="J2554:K2555"/>
    <mergeCell ref="G2554:G2555"/>
    <mergeCell ref="L2554:M2555"/>
    <mergeCell ref="N2554:O2555"/>
    <mergeCell ref="P2554:Q2555"/>
    <mergeCell ref="R2554:S2555"/>
    <mergeCell ref="T2554:U2555"/>
    <mergeCell ref="X2554:Y2555"/>
    <mergeCell ref="Z2554:AA2555"/>
    <mergeCell ref="AB2554:AC2555"/>
    <mergeCell ref="AD2554:AE2555"/>
    <mergeCell ref="AF2554:AG2555"/>
    <mergeCell ref="AH2554:AI2555"/>
    <mergeCell ref="AJ2554:AK2555"/>
    <mergeCell ref="BF2554:BG2555"/>
    <mergeCell ref="BH2554:BI2555"/>
    <mergeCell ref="AL2554:AM2555"/>
    <mergeCell ref="AN2554:AO2555"/>
    <mergeCell ref="AP2554:AQ2555"/>
    <mergeCell ref="AR2554:AS2555"/>
    <mergeCell ref="AT2554:AU2555"/>
    <mergeCell ref="AV2554:AW2555"/>
    <mergeCell ref="BJ2554:BK2555"/>
    <mergeCell ref="BL2554:BM2555"/>
    <mergeCell ref="BN2554:BP2555"/>
    <mergeCell ref="BR2554:BR2555"/>
    <mergeCell ref="BS2554:BS2555"/>
    <mergeCell ref="C2555:D2555"/>
    <mergeCell ref="AX2554:AY2555"/>
    <mergeCell ref="AZ2554:BA2555"/>
    <mergeCell ref="BB2554:BC2555"/>
    <mergeCell ref="BD2554:BE2555"/>
    <mergeCell ref="BQ2554:BQ2555"/>
    <mergeCell ref="V2554:W2555"/>
    <mergeCell ref="B2556:B2557"/>
    <mergeCell ref="C2556:D2556"/>
    <mergeCell ref="E2556:E2557"/>
    <mergeCell ref="F2556:F2557"/>
    <mergeCell ref="H2556:I2557"/>
    <mergeCell ref="J2556:K2557"/>
    <mergeCell ref="G2556:G2557"/>
    <mergeCell ref="L2556:M2557"/>
    <mergeCell ref="N2556:O2557"/>
    <mergeCell ref="P2556:Q2557"/>
    <mergeCell ref="R2556:S2557"/>
    <mergeCell ref="T2556:U2557"/>
    <mergeCell ref="X2556:Y2557"/>
    <mergeCell ref="Z2556:AA2557"/>
    <mergeCell ref="AB2556:AC2557"/>
    <mergeCell ref="AD2556:AE2557"/>
    <mergeCell ref="AF2556:AG2557"/>
    <mergeCell ref="AH2556:AI2557"/>
    <mergeCell ref="AJ2556:AK2557"/>
    <mergeCell ref="BF2556:BG2557"/>
    <mergeCell ref="BH2556:BI2557"/>
    <mergeCell ref="AL2556:AM2557"/>
    <mergeCell ref="AN2556:AO2557"/>
    <mergeCell ref="AP2556:AQ2557"/>
    <mergeCell ref="AR2556:AS2557"/>
    <mergeCell ref="AT2556:AU2557"/>
    <mergeCell ref="AV2556:AW2557"/>
    <mergeCell ref="BJ2556:BK2557"/>
    <mergeCell ref="BL2556:BM2557"/>
    <mergeCell ref="BN2556:BP2557"/>
    <mergeCell ref="BR2556:BR2557"/>
    <mergeCell ref="BS2556:BS2557"/>
    <mergeCell ref="C2557:D2557"/>
    <mergeCell ref="AX2556:AY2557"/>
    <mergeCell ref="AZ2556:BA2557"/>
    <mergeCell ref="BB2556:BC2557"/>
    <mergeCell ref="BD2556:BE2557"/>
    <mergeCell ref="BQ2556:BQ2557"/>
    <mergeCell ref="V2556:W2557"/>
    <mergeCell ref="B2558:B2559"/>
    <mergeCell ref="C2558:D2558"/>
    <mergeCell ref="E2558:E2559"/>
    <mergeCell ref="F2558:F2559"/>
    <mergeCell ref="H2558:I2559"/>
    <mergeCell ref="J2558:K2559"/>
    <mergeCell ref="G2558:G2559"/>
    <mergeCell ref="L2558:M2559"/>
    <mergeCell ref="N2558:O2559"/>
    <mergeCell ref="P2558:Q2559"/>
    <mergeCell ref="R2558:S2559"/>
    <mergeCell ref="T2558:U2559"/>
    <mergeCell ref="X2558:Y2559"/>
    <mergeCell ref="Z2558:AA2559"/>
    <mergeCell ref="AB2558:AC2559"/>
    <mergeCell ref="AD2558:AE2559"/>
    <mergeCell ref="AF2558:AG2559"/>
    <mergeCell ref="AH2558:AI2559"/>
    <mergeCell ref="AJ2558:AK2559"/>
    <mergeCell ref="BF2558:BG2559"/>
    <mergeCell ref="BH2558:BI2559"/>
    <mergeCell ref="AL2558:AM2559"/>
    <mergeCell ref="AN2558:AO2559"/>
    <mergeCell ref="AP2558:AQ2559"/>
    <mergeCell ref="AR2558:AS2559"/>
    <mergeCell ref="AT2558:AU2559"/>
    <mergeCell ref="AV2558:AW2559"/>
    <mergeCell ref="BJ2558:BK2559"/>
    <mergeCell ref="BL2558:BM2559"/>
    <mergeCell ref="BN2558:BP2559"/>
    <mergeCell ref="BR2558:BR2559"/>
    <mergeCell ref="BS2558:BS2559"/>
    <mergeCell ref="C2559:D2559"/>
    <mergeCell ref="AX2558:AY2559"/>
    <mergeCell ref="AZ2558:BA2559"/>
    <mergeCell ref="BB2558:BC2559"/>
    <mergeCell ref="BD2558:BE2559"/>
    <mergeCell ref="BQ2558:BQ2559"/>
    <mergeCell ref="V2558:W2559"/>
    <mergeCell ref="B2560:B2561"/>
    <mergeCell ref="C2560:D2560"/>
    <mergeCell ref="E2560:E2561"/>
    <mergeCell ref="F2560:F2561"/>
    <mergeCell ref="H2560:I2561"/>
    <mergeCell ref="J2560:K2561"/>
    <mergeCell ref="G2560:G2561"/>
    <mergeCell ref="L2560:M2561"/>
    <mergeCell ref="N2560:O2561"/>
    <mergeCell ref="P2560:Q2561"/>
    <mergeCell ref="R2560:S2561"/>
    <mergeCell ref="T2560:U2561"/>
    <mergeCell ref="X2560:Y2561"/>
    <mergeCell ref="Z2560:AA2561"/>
    <mergeCell ref="AB2560:AC2561"/>
    <mergeCell ref="AD2560:AE2561"/>
    <mergeCell ref="AF2560:AG2561"/>
    <mergeCell ref="AH2560:AI2561"/>
    <mergeCell ref="AJ2560:AK2561"/>
    <mergeCell ref="BF2560:BG2561"/>
    <mergeCell ref="BH2560:BI2561"/>
    <mergeCell ref="AL2560:AM2561"/>
    <mergeCell ref="AN2560:AO2561"/>
    <mergeCell ref="AP2560:AQ2561"/>
    <mergeCell ref="AR2560:AS2561"/>
    <mergeCell ref="AT2560:AU2561"/>
    <mergeCell ref="AV2560:AW2561"/>
    <mergeCell ref="BJ2560:BK2561"/>
    <mergeCell ref="BL2560:BM2561"/>
    <mergeCell ref="BN2560:BP2561"/>
    <mergeCell ref="BR2560:BR2561"/>
    <mergeCell ref="BS2560:BS2561"/>
    <mergeCell ref="C2561:D2561"/>
    <mergeCell ref="AX2560:AY2561"/>
    <mergeCell ref="AZ2560:BA2561"/>
    <mergeCell ref="BB2560:BC2561"/>
    <mergeCell ref="BD2560:BE2561"/>
    <mergeCell ref="V2560:W2561"/>
    <mergeCell ref="B2562:B2563"/>
    <mergeCell ref="C2562:D2562"/>
    <mergeCell ref="E2562:E2563"/>
    <mergeCell ref="F2562:F2563"/>
    <mergeCell ref="H2562:I2563"/>
    <mergeCell ref="J2562:K2563"/>
    <mergeCell ref="G2562:G2563"/>
    <mergeCell ref="L2562:M2563"/>
    <mergeCell ref="N2562:O2563"/>
    <mergeCell ref="P2562:Q2563"/>
    <mergeCell ref="R2562:S2563"/>
    <mergeCell ref="T2562:U2563"/>
    <mergeCell ref="X2562:Y2563"/>
    <mergeCell ref="Z2562:AA2563"/>
    <mergeCell ref="AB2562:AC2563"/>
    <mergeCell ref="AD2562:AE2563"/>
    <mergeCell ref="AF2562:AG2563"/>
    <mergeCell ref="AH2562:AI2563"/>
    <mergeCell ref="AJ2562:AK2563"/>
    <mergeCell ref="BF2562:BG2563"/>
    <mergeCell ref="BH2562:BI2563"/>
    <mergeCell ref="AL2562:AM2563"/>
    <mergeCell ref="AN2562:AO2563"/>
    <mergeCell ref="AP2562:AQ2563"/>
    <mergeCell ref="AR2562:AS2563"/>
    <mergeCell ref="AT2562:AU2563"/>
    <mergeCell ref="AV2562:AW2563"/>
    <mergeCell ref="BJ2562:BK2563"/>
    <mergeCell ref="BL2562:BM2563"/>
    <mergeCell ref="BN2562:BP2563"/>
    <mergeCell ref="BR2562:BR2563"/>
    <mergeCell ref="BS2562:BS2563"/>
    <mergeCell ref="C2563:D2563"/>
    <mergeCell ref="AX2562:AY2563"/>
    <mergeCell ref="AZ2562:BA2563"/>
    <mergeCell ref="BB2562:BC2563"/>
    <mergeCell ref="BD2562:BE2563"/>
    <mergeCell ref="BQ2562:BQ2563"/>
    <mergeCell ref="V2562:W2563"/>
    <mergeCell ref="B2564:B2565"/>
    <mergeCell ref="C2564:D2564"/>
    <mergeCell ref="E2564:E2565"/>
    <mergeCell ref="F2564:F2565"/>
    <mergeCell ref="H2564:I2565"/>
    <mergeCell ref="J2564:K2565"/>
    <mergeCell ref="G2564:G2565"/>
    <mergeCell ref="L2564:M2565"/>
    <mergeCell ref="N2564:O2565"/>
    <mergeCell ref="P2564:Q2565"/>
    <mergeCell ref="R2564:S2565"/>
    <mergeCell ref="T2564:U2565"/>
    <mergeCell ref="X2564:Y2565"/>
    <mergeCell ref="Z2564:AA2565"/>
    <mergeCell ref="AB2564:AC2565"/>
    <mergeCell ref="AD2564:AE2565"/>
    <mergeCell ref="AF2564:AG2565"/>
    <mergeCell ref="AH2564:AI2565"/>
    <mergeCell ref="AJ2564:AK2565"/>
    <mergeCell ref="BF2564:BG2565"/>
    <mergeCell ref="BH2564:BI2565"/>
    <mergeCell ref="AL2564:AM2565"/>
    <mergeCell ref="AN2564:AO2565"/>
    <mergeCell ref="AP2564:AQ2565"/>
    <mergeCell ref="AR2564:AS2565"/>
    <mergeCell ref="AT2564:AU2565"/>
    <mergeCell ref="AV2564:AW2565"/>
    <mergeCell ref="BJ2564:BK2565"/>
    <mergeCell ref="BL2564:BM2565"/>
    <mergeCell ref="BN2564:BP2565"/>
    <mergeCell ref="BR2564:BR2565"/>
    <mergeCell ref="BS2564:BS2565"/>
    <mergeCell ref="C2565:D2565"/>
    <mergeCell ref="AX2564:AY2565"/>
    <mergeCell ref="AZ2564:BA2565"/>
    <mergeCell ref="BB2564:BC2565"/>
    <mergeCell ref="BD2564:BE2565"/>
    <mergeCell ref="BQ2564:BQ2565"/>
    <mergeCell ref="V2564:W2565"/>
    <mergeCell ref="B2566:B2567"/>
    <mergeCell ref="C2566:D2566"/>
    <mergeCell ref="E2566:E2567"/>
    <mergeCell ref="F2566:F2567"/>
    <mergeCell ref="H2566:I2567"/>
    <mergeCell ref="J2566:K2567"/>
    <mergeCell ref="G2566:G2567"/>
    <mergeCell ref="L2566:M2567"/>
    <mergeCell ref="N2566:O2567"/>
    <mergeCell ref="P2566:Q2567"/>
    <mergeCell ref="R2566:S2567"/>
    <mergeCell ref="T2566:U2567"/>
    <mergeCell ref="X2566:Y2567"/>
    <mergeCell ref="Z2566:AA2567"/>
    <mergeCell ref="AB2566:AC2567"/>
    <mergeCell ref="AD2566:AE2567"/>
    <mergeCell ref="AF2566:AG2567"/>
    <mergeCell ref="AH2566:AI2567"/>
    <mergeCell ref="AJ2566:AK2567"/>
    <mergeCell ref="BF2566:BG2567"/>
    <mergeCell ref="BH2566:BI2567"/>
    <mergeCell ref="AL2566:AM2567"/>
    <mergeCell ref="AN2566:AO2567"/>
    <mergeCell ref="AP2566:AQ2567"/>
    <mergeCell ref="AR2566:AS2567"/>
    <mergeCell ref="AT2566:AU2567"/>
    <mergeCell ref="AV2566:AW2567"/>
    <mergeCell ref="BJ2566:BK2567"/>
    <mergeCell ref="BL2566:BM2567"/>
    <mergeCell ref="BN2566:BP2567"/>
    <mergeCell ref="BR2566:BR2567"/>
    <mergeCell ref="BS2566:BS2567"/>
    <mergeCell ref="C2567:D2567"/>
    <mergeCell ref="AX2566:AY2567"/>
    <mergeCell ref="AZ2566:BA2567"/>
    <mergeCell ref="BB2566:BC2567"/>
    <mergeCell ref="BD2566:BE2567"/>
    <mergeCell ref="BQ2566:BQ2567"/>
    <mergeCell ref="V2566:W2567"/>
    <mergeCell ref="B2568:B2569"/>
    <mergeCell ref="C2568:D2568"/>
    <mergeCell ref="E2568:E2569"/>
    <mergeCell ref="F2568:F2569"/>
    <mergeCell ref="H2568:I2569"/>
    <mergeCell ref="J2568:K2569"/>
    <mergeCell ref="G2568:G2569"/>
    <mergeCell ref="L2568:M2569"/>
    <mergeCell ref="N2568:O2569"/>
    <mergeCell ref="P2568:Q2569"/>
    <mergeCell ref="R2568:S2569"/>
    <mergeCell ref="T2568:U2569"/>
    <mergeCell ref="X2568:Y2569"/>
    <mergeCell ref="Z2568:AA2569"/>
    <mergeCell ref="AB2568:AC2569"/>
    <mergeCell ref="AD2568:AE2569"/>
    <mergeCell ref="AF2568:AG2569"/>
    <mergeCell ref="AH2568:AI2569"/>
    <mergeCell ref="AJ2568:AK2569"/>
    <mergeCell ref="BF2568:BG2569"/>
    <mergeCell ref="BH2568:BI2569"/>
    <mergeCell ref="AL2568:AM2569"/>
    <mergeCell ref="AN2568:AO2569"/>
    <mergeCell ref="AP2568:AQ2569"/>
    <mergeCell ref="AR2568:AS2569"/>
    <mergeCell ref="AT2568:AU2569"/>
    <mergeCell ref="AV2568:AW2569"/>
    <mergeCell ref="BJ2568:BK2569"/>
    <mergeCell ref="BL2568:BM2569"/>
    <mergeCell ref="BN2568:BP2569"/>
    <mergeCell ref="BR2568:BR2569"/>
    <mergeCell ref="BS2568:BS2569"/>
    <mergeCell ref="C2569:D2569"/>
    <mergeCell ref="AX2568:AY2569"/>
    <mergeCell ref="AZ2568:BA2569"/>
    <mergeCell ref="BB2568:BC2569"/>
    <mergeCell ref="BD2568:BE2569"/>
    <mergeCell ref="V2568:W2569"/>
    <mergeCell ref="B2570:B2571"/>
    <mergeCell ref="C2570:D2570"/>
    <mergeCell ref="E2570:E2571"/>
    <mergeCell ref="F2570:F2571"/>
    <mergeCell ref="H2570:I2571"/>
    <mergeCell ref="J2570:K2571"/>
    <mergeCell ref="G2570:G2571"/>
    <mergeCell ref="L2570:M2571"/>
    <mergeCell ref="N2570:O2571"/>
    <mergeCell ref="P2570:Q2571"/>
    <mergeCell ref="R2570:S2571"/>
    <mergeCell ref="T2570:U2571"/>
    <mergeCell ref="X2570:Y2571"/>
    <mergeCell ref="Z2570:AA2571"/>
    <mergeCell ref="AB2570:AC2571"/>
    <mergeCell ref="AD2570:AE2571"/>
    <mergeCell ref="AF2570:AG2571"/>
    <mergeCell ref="AH2570:AI2571"/>
    <mergeCell ref="AJ2570:AK2571"/>
    <mergeCell ref="BF2570:BG2571"/>
    <mergeCell ref="BH2570:BI2571"/>
    <mergeCell ref="AL2570:AM2571"/>
    <mergeCell ref="AN2570:AO2571"/>
    <mergeCell ref="AP2570:AQ2571"/>
    <mergeCell ref="AR2570:AS2571"/>
    <mergeCell ref="AT2570:AU2571"/>
    <mergeCell ref="AV2570:AW2571"/>
    <mergeCell ref="BJ2570:BK2571"/>
    <mergeCell ref="BL2570:BM2571"/>
    <mergeCell ref="BN2570:BP2571"/>
    <mergeCell ref="BR2570:BR2571"/>
    <mergeCell ref="BS2570:BS2571"/>
    <mergeCell ref="C2571:D2571"/>
    <mergeCell ref="AX2570:AY2571"/>
    <mergeCell ref="AZ2570:BA2571"/>
    <mergeCell ref="BB2570:BC2571"/>
    <mergeCell ref="BD2570:BE2571"/>
    <mergeCell ref="BQ2570:BQ2571"/>
    <mergeCell ref="V2570:W2571"/>
    <mergeCell ref="B2572:B2573"/>
    <mergeCell ref="C2572:D2572"/>
    <mergeCell ref="E2572:E2573"/>
    <mergeCell ref="F2572:F2573"/>
    <mergeCell ref="H2572:I2573"/>
    <mergeCell ref="J2572:K2573"/>
    <mergeCell ref="G2572:G2573"/>
    <mergeCell ref="L2572:M2573"/>
    <mergeCell ref="N2572:O2573"/>
    <mergeCell ref="P2572:Q2573"/>
    <mergeCell ref="R2572:S2573"/>
    <mergeCell ref="T2572:U2573"/>
    <mergeCell ref="X2572:Y2573"/>
    <mergeCell ref="Z2572:AA2573"/>
    <mergeCell ref="AB2572:AC2573"/>
    <mergeCell ref="AD2572:AE2573"/>
    <mergeCell ref="AF2572:AG2573"/>
    <mergeCell ref="AH2572:AI2573"/>
    <mergeCell ref="AJ2572:AK2573"/>
    <mergeCell ref="BF2572:BG2573"/>
    <mergeCell ref="BH2572:BI2573"/>
    <mergeCell ref="AL2572:AM2573"/>
    <mergeCell ref="AN2572:AO2573"/>
    <mergeCell ref="AP2572:AQ2573"/>
    <mergeCell ref="AR2572:AS2573"/>
    <mergeCell ref="AT2572:AU2573"/>
    <mergeCell ref="AV2572:AW2573"/>
    <mergeCell ref="BJ2572:BK2573"/>
    <mergeCell ref="BL2572:BM2573"/>
    <mergeCell ref="BN2572:BP2573"/>
    <mergeCell ref="BR2572:BR2573"/>
    <mergeCell ref="BS2572:BS2573"/>
    <mergeCell ref="C2573:D2573"/>
    <mergeCell ref="AX2572:AY2573"/>
    <mergeCell ref="AZ2572:BA2573"/>
    <mergeCell ref="BB2572:BC2573"/>
    <mergeCell ref="BD2572:BE2573"/>
    <mergeCell ref="BQ2572:BQ2573"/>
    <mergeCell ref="V2572:W2573"/>
    <mergeCell ref="B2574:B2575"/>
    <mergeCell ref="C2574:D2574"/>
    <mergeCell ref="E2574:E2575"/>
    <mergeCell ref="F2574:F2575"/>
    <mergeCell ref="H2574:I2575"/>
    <mergeCell ref="J2574:K2575"/>
    <mergeCell ref="G2574:G2575"/>
    <mergeCell ref="L2574:M2575"/>
    <mergeCell ref="N2574:O2575"/>
    <mergeCell ref="P2574:Q2575"/>
    <mergeCell ref="R2574:S2575"/>
    <mergeCell ref="T2574:U2575"/>
    <mergeCell ref="X2574:Y2575"/>
    <mergeCell ref="Z2574:AA2575"/>
    <mergeCell ref="AB2574:AC2575"/>
    <mergeCell ref="AD2574:AE2575"/>
    <mergeCell ref="AF2574:AG2575"/>
    <mergeCell ref="AH2574:AI2575"/>
    <mergeCell ref="AJ2574:AK2575"/>
    <mergeCell ref="BF2574:BG2575"/>
    <mergeCell ref="BH2574:BI2575"/>
    <mergeCell ref="AL2574:AM2575"/>
    <mergeCell ref="AN2574:AO2575"/>
    <mergeCell ref="AP2574:AQ2575"/>
    <mergeCell ref="AR2574:AS2575"/>
    <mergeCell ref="AT2574:AU2575"/>
    <mergeCell ref="AV2574:AW2575"/>
    <mergeCell ref="BJ2574:BK2575"/>
    <mergeCell ref="BL2574:BM2575"/>
    <mergeCell ref="BN2574:BP2575"/>
    <mergeCell ref="BR2574:BR2575"/>
    <mergeCell ref="BS2574:BS2575"/>
    <mergeCell ref="C2575:D2575"/>
    <mergeCell ref="AX2574:AY2575"/>
    <mergeCell ref="AZ2574:BA2575"/>
    <mergeCell ref="BB2574:BC2575"/>
    <mergeCell ref="BD2574:BE2575"/>
    <mergeCell ref="BQ2574:BQ2575"/>
    <mergeCell ref="V2574:W2575"/>
    <mergeCell ref="B2576:B2577"/>
    <mergeCell ref="C2576:D2576"/>
    <mergeCell ref="E2576:E2577"/>
    <mergeCell ref="F2576:F2577"/>
    <mergeCell ref="H2576:I2577"/>
    <mergeCell ref="J2576:K2577"/>
    <mergeCell ref="G2576:G2577"/>
    <mergeCell ref="L2576:M2577"/>
    <mergeCell ref="N2576:O2577"/>
    <mergeCell ref="P2576:Q2577"/>
    <mergeCell ref="R2576:S2577"/>
    <mergeCell ref="T2576:U2577"/>
    <mergeCell ref="X2576:Y2577"/>
    <mergeCell ref="Z2576:AA2577"/>
    <mergeCell ref="AB2576:AC2577"/>
    <mergeCell ref="AD2576:AE2577"/>
    <mergeCell ref="AF2576:AG2577"/>
    <mergeCell ref="AH2576:AI2577"/>
    <mergeCell ref="AJ2576:AK2577"/>
    <mergeCell ref="BF2576:BG2577"/>
    <mergeCell ref="BH2576:BI2577"/>
    <mergeCell ref="AL2576:AM2577"/>
    <mergeCell ref="AN2576:AO2577"/>
    <mergeCell ref="AP2576:AQ2577"/>
    <mergeCell ref="AR2576:AS2577"/>
    <mergeCell ref="AT2576:AU2577"/>
    <mergeCell ref="AV2576:AW2577"/>
    <mergeCell ref="BJ2576:BK2577"/>
    <mergeCell ref="BL2576:BM2577"/>
    <mergeCell ref="BN2576:BP2577"/>
    <mergeCell ref="BR2576:BR2577"/>
    <mergeCell ref="BS2576:BS2577"/>
    <mergeCell ref="C2577:D2577"/>
    <mergeCell ref="AX2576:AY2577"/>
    <mergeCell ref="AZ2576:BA2577"/>
    <mergeCell ref="BB2576:BC2577"/>
    <mergeCell ref="BD2576:BE2577"/>
    <mergeCell ref="V2576:W2577"/>
    <mergeCell ref="B2578:B2579"/>
    <mergeCell ref="C2578:D2578"/>
    <mergeCell ref="E2578:E2579"/>
    <mergeCell ref="F2578:F2579"/>
    <mergeCell ref="H2578:I2579"/>
    <mergeCell ref="J2578:K2579"/>
    <mergeCell ref="G2578:G2579"/>
    <mergeCell ref="L2578:M2579"/>
    <mergeCell ref="N2578:O2579"/>
    <mergeCell ref="P2578:Q2579"/>
    <mergeCell ref="R2578:S2579"/>
    <mergeCell ref="T2578:U2579"/>
    <mergeCell ref="X2578:Y2579"/>
    <mergeCell ref="Z2578:AA2579"/>
    <mergeCell ref="AB2578:AC2579"/>
    <mergeCell ref="AD2578:AE2579"/>
    <mergeCell ref="AF2578:AG2579"/>
    <mergeCell ref="AH2578:AI2579"/>
    <mergeCell ref="AJ2578:AK2579"/>
    <mergeCell ref="BF2578:BG2579"/>
    <mergeCell ref="BH2578:BI2579"/>
    <mergeCell ref="AL2578:AM2579"/>
    <mergeCell ref="AN2578:AO2579"/>
    <mergeCell ref="AP2578:AQ2579"/>
    <mergeCell ref="AR2578:AS2579"/>
    <mergeCell ref="AT2578:AU2579"/>
    <mergeCell ref="AV2578:AW2579"/>
    <mergeCell ref="BJ2578:BK2579"/>
    <mergeCell ref="BL2578:BM2579"/>
    <mergeCell ref="BN2578:BP2579"/>
    <mergeCell ref="BR2578:BR2579"/>
    <mergeCell ref="BS2578:BS2579"/>
    <mergeCell ref="C2579:D2579"/>
    <mergeCell ref="AX2578:AY2579"/>
    <mergeCell ref="AZ2578:BA2579"/>
    <mergeCell ref="BB2578:BC2579"/>
    <mergeCell ref="BD2578:BE2579"/>
    <mergeCell ref="BQ2578:BQ2579"/>
    <mergeCell ref="V2578:W2579"/>
    <mergeCell ref="B2580:B2581"/>
    <mergeCell ref="C2580:D2580"/>
    <mergeCell ref="E2580:E2581"/>
    <mergeCell ref="F2580:F2581"/>
    <mergeCell ref="H2580:I2581"/>
    <mergeCell ref="J2580:K2581"/>
    <mergeCell ref="G2580:G2581"/>
    <mergeCell ref="L2580:M2581"/>
    <mergeCell ref="N2580:O2581"/>
    <mergeCell ref="P2580:Q2581"/>
    <mergeCell ref="R2580:S2581"/>
    <mergeCell ref="T2580:U2581"/>
    <mergeCell ref="X2580:Y2581"/>
    <mergeCell ref="Z2580:AA2581"/>
    <mergeCell ref="AB2580:AC2581"/>
    <mergeCell ref="AD2580:AE2581"/>
    <mergeCell ref="AF2580:AG2581"/>
    <mergeCell ref="AH2580:AI2581"/>
    <mergeCell ref="AJ2580:AK2581"/>
    <mergeCell ref="BF2580:BG2581"/>
    <mergeCell ref="BH2580:BI2581"/>
    <mergeCell ref="AL2580:AM2581"/>
    <mergeCell ref="AN2580:AO2581"/>
    <mergeCell ref="AP2580:AQ2581"/>
    <mergeCell ref="AR2580:AS2581"/>
    <mergeCell ref="AT2580:AU2581"/>
    <mergeCell ref="AV2580:AW2581"/>
    <mergeCell ref="BJ2580:BK2581"/>
    <mergeCell ref="BL2580:BM2581"/>
    <mergeCell ref="BN2580:BP2581"/>
    <mergeCell ref="BR2580:BR2581"/>
    <mergeCell ref="BS2580:BS2581"/>
    <mergeCell ref="C2581:D2581"/>
    <mergeCell ref="AX2580:AY2581"/>
    <mergeCell ref="AZ2580:BA2581"/>
    <mergeCell ref="BB2580:BC2581"/>
    <mergeCell ref="BD2580:BE2581"/>
    <mergeCell ref="BQ2580:BQ2581"/>
    <mergeCell ref="V2580:W2581"/>
    <mergeCell ref="B2582:B2583"/>
    <mergeCell ref="C2582:D2582"/>
    <mergeCell ref="E2582:E2583"/>
    <mergeCell ref="F2582:F2583"/>
    <mergeCell ref="H2582:I2583"/>
    <mergeCell ref="J2582:K2583"/>
    <mergeCell ref="G2582:G2583"/>
    <mergeCell ref="L2582:M2583"/>
    <mergeCell ref="N2582:O2583"/>
    <mergeCell ref="P2582:Q2583"/>
    <mergeCell ref="R2582:S2583"/>
    <mergeCell ref="T2582:U2583"/>
    <mergeCell ref="X2582:Y2583"/>
    <mergeCell ref="Z2582:AA2583"/>
    <mergeCell ref="AB2582:AC2583"/>
    <mergeCell ref="AD2582:AE2583"/>
    <mergeCell ref="AF2582:AG2583"/>
    <mergeCell ref="AH2582:AI2583"/>
    <mergeCell ref="AJ2582:AK2583"/>
    <mergeCell ref="BF2582:BG2583"/>
    <mergeCell ref="BH2582:BI2583"/>
    <mergeCell ref="AL2582:AM2583"/>
    <mergeCell ref="AN2582:AO2583"/>
    <mergeCell ref="AP2582:AQ2583"/>
    <mergeCell ref="AR2582:AS2583"/>
    <mergeCell ref="AT2582:AU2583"/>
    <mergeCell ref="AV2582:AW2583"/>
    <mergeCell ref="BJ2582:BK2583"/>
    <mergeCell ref="BL2582:BM2583"/>
    <mergeCell ref="BN2582:BP2583"/>
    <mergeCell ref="BR2582:BR2583"/>
    <mergeCell ref="BS2582:BS2583"/>
    <mergeCell ref="C2583:D2583"/>
    <mergeCell ref="AX2582:AY2583"/>
    <mergeCell ref="AZ2582:BA2583"/>
    <mergeCell ref="BB2582:BC2583"/>
    <mergeCell ref="BD2582:BE2583"/>
    <mergeCell ref="BQ2582:BQ2583"/>
    <mergeCell ref="V2582:W2583"/>
    <mergeCell ref="B2584:B2585"/>
    <mergeCell ref="C2584:D2584"/>
    <mergeCell ref="E2584:E2585"/>
    <mergeCell ref="F2584:F2585"/>
    <mergeCell ref="H2584:I2585"/>
    <mergeCell ref="J2584:K2585"/>
    <mergeCell ref="G2584:G2585"/>
    <mergeCell ref="L2584:M2585"/>
    <mergeCell ref="N2584:O2585"/>
    <mergeCell ref="P2584:Q2585"/>
    <mergeCell ref="R2584:S2585"/>
    <mergeCell ref="T2584:U2585"/>
    <mergeCell ref="X2584:Y2585"/>
    <mergeCell ref="Z2584:AA2585"/>
    <mergeCell ref="AB2584:AC2585"/>
    <mergeCell ref="AD2584:AE2585"/>
    <mergeCell ref="AF2584:AG2585"/>
    <mergeCell ref="AH2584:AI2585"/>
    <mergeCell ref="AJ2584:AK2585"/>
    <mergeCell ref="BF2584:BG2585"/>
    <mergeCell ref="BH2584:BI2585"/>
    <mergeCell ref="AL2584:AM2585"/>
    <mergeCell ref="AN2584:AO2585"/>
    <mergeCell ref="AP2584:AQ2585"/>
    <mergeCell ref="AR2584:AS2585"/>
    <mergeCell ref="AT2584:AU2585"/>
    <mergeCell ref="AV2584:AW2585"/>
    <mergeCell ref="BJ2584:BK2585"/>
    <mergeCell ref="BL2584:BM2585"/>
    <mergeCell ref="BN2584:BP2585"/>
    <mergeCell ref="BR2584:BR2585"/>
    <mergeCell ref="BS2584:BS2585"/>
    <mergeCell ref="C2585:D2585"/>
    <mergeCell ref="AX2584:AY2585"/>
    <mergeCell ref="AZ2584:BA2585"/>
    <mergeCell ref="BB2584:BC2585"/>
    <mergeCell ref="BD2584:BE2585"/>
    <mergeCell ref="V2584:W2585"/>
    <mergeCell ref="B2586:B2587"/>
    <mergeCell ref="C2586:D2586"/>
    <mergeCell ref="E2586:E2587"/>
    <mergeCell ref="F2586:F2587"/>
    <mergeCell ref="H2586:I2587"/>
    <mergeCell ref="J2586:K2587"/>
    <mergeCell ref="G2586:G2587"/>
    <mergeCell ref="L2586:M2587"/>
    <mergeCell ref="N2586:O2587"/>
    <mergeCell ref="P2586:Q2587"/>
    <mergeCell ref="R2586:S2587"/>
    <mergeCell ref="T2586:U2587"/>
    <mergeCell ref="X2586:Y2587"/>
    <mergeCell ref="Z2586:AA2587"/>
    <mergeCell ref="AB2586:AC2587"/>
    <mergeCell ref="AD2586:AE2587"/>
    <mergeCell ref="AF2586:AG2587"/>
    <mergeCell ref="AH2586:AI2587"/>
    <mergeCell ref="AJ2586:AK2587"/>
    <mergeCell ref="BF2586:BG2587"/>
    <mergeCell ref="BH2586:BI2587"/>
    <mergeCell ref="AL2586:AM2587"/>
    <mergeCell ref="AN2586:AO2587"/>
    <mergeCell ref="AP2586:AQ2587"/>
    <mergeCell ref="AR2586:AS2587"/>
    <mergeCell ref="AT2586:AU2587"/>
    <mergeCell ref="AV2586:AW2587"/>
    <mergeCell ref="BJ2586:BK2587"/>
    <mergeCell ref="BL2586:BM2587"/>
    <mergeCell ref="BN2586:BP2587"/>
    <mergeCell ref="BR2586:BR2587"/>
    <mergeCell ref="BS2586:BS2587"/>
    <mergeCell ref="C2587:D2587"/>
    <mergeCell ref="AX2586:AY2587"/>
    <mergeCell ref="AZ2586:BA2587"/>
    <mergeCell ref="BB2586:BC2587"/>
    <mergeCell ref="BD2586:BE2587"/>
    <mergeCell ref="BQ2586:BQ2587"/>
    <mergeCell ref="V2586:W2587"/>
    <mergeCell ref="B2590:C2590"/>
    <mergeCell ref="B2588:C2589"/>
    <mergeCell ref="D2588:E2589"/>
    <mergeCell ref="H2588:I2589"/>
    <mergeCell ref="J2588:K2589"/>
    <mergeCell ref="L2588:M2589"/>
    <mergeCell ref="N2588:O2589"/>
    <mergeCell ref="P2588:Q2589"/>
    <mergeCell ref="R2588:S2589"/>
    <mergeCell ref="T2588:U2589"/>
    <mergeCell ref="X2588:Y2589"/>
    <mergeCell ref="Z2588:AA2589"/>
    <mergeCell ref="AB2588:AC2589"/>
    <mergeCell ref="AD2588:AE2589"/>
    <mergeCell ref="AF2588:AG2589"/>
    <mergeCell ref="AH2588:AI2589"/>
    <mergeCell ref="AJ2588:AK2589"/>
    <mergeCell ref="AL2588:AM2589"/>
    <mergeCell ref="AN2588:AO2589"/>
    <mergeCell ref="AP2588:AQ2589"/>
    <mergeCell ref="AR2588:AS2589"/>
    <mergeCell ref="AT2588:AU2589"/>
    <mergeCell ref="AV2588:AW2589"/>
    <mergeCell ref="AX2588:AY2589"/>
    <mergeCell ref="AZ2588:BA2589"/>
    <mergeCell ref="BB2588:BC2589"/>
    <mergeCell ref="BD2588:BE2589"/>
    <mergeCell ref="BF2588:BG2589"/>
    <mergeCell ref="BH2588:BI2589"/>
    <mergeCell ref="BJ2588:BK2589"/>
    <mergeCell ref="BL2588:BM2589"/>
    <mergeCell ref="BN2588:BP2589"/>
    <mergeCell ref="BR2588:BR2589"/>
    <mergeCell ref="BQ2588:BQ2589"/>
    <mergeCell ref="D2590:E2591"/>
    <mergeCell ref="H2590:I2591"/>
    <mergeCell ref="J2590:K2591"/>
    <mergeCell ref="L2590:M2591"/>
    <mergeCell ref="N2590:O2591"/>
    <mergeCell ref="P2590:Q2591"/>
    <mergeCell ref="R2590:S2591"/>
    <mergeCell ref="T2590:U2591"/>
    <mergeCell ref="X2590:Y2591"/>
    <mergeCell ref="Z2590:AA2591"/>
    <mergeCell ref="AB2590:AC2591"/>
    <mergeCell ref="AD2590:AE2591"/>
    <mergeCell ref="AF2590:AG2591"/>
    <mergeCell ref="AH2590:AI2591"/>
    <mergeCell ref="AJ2590:AK2591"/>
    <mergeCell ref="AL2590:AM2591"/>
    <mergeCell ref="AN2590:AO2591"/>
    <mergeCell ref="AP2590:AQ2591"/>
    <mergeCell ref="AR2590:AS2591"/>
    <mergeCell ref="AT2590:AU2591"/>
    <mergeCell ref="AV2590:AW2591"/>
    <mergeCell ref="AX2590:AY2591"/>
    <mergeCell ref="AZ2590:BA2591"/>
    <mergeCell ref="BB2590:BC2591"/>
    <mergeCell ref="BD2590:BE2591"/>
    <mergeCell ref="BF2590:BG2591"/>
    <mergeCell ref="BH2590:BI2591"/>
    <mergeCell ref="BJ2590:BK2591"/>
    <mergeCell ref="BL2590:BM2591"/>
    <mergeCell ref="BN2590:BP2591"/>
    <mergeCell ref="BN2607:BP2608"/>
    <mergeCell ref="BR2607:BR2608"/>
    <mergeCell ref="BS2607:BS2608"/>
    <mergeCell ref="C2608:D2608"/>
    <mergeCell ref="AX2607:AY2608"/>
    <mergeCell ref="AZ2607:BA2608"/>
    <mergeCell ref="BB2607:BC2608"/>
    <mergeCell ref="BD2607:BE2608"/>
    <mergeCell ref="BQ2605:BQ2606"/>
    <mergeCell ref="BQ2607:BQ2608"/>
    <mergeCell ref="B2593:C2593"/>
    <mergeCell ref="Y2593:AA2593"/>
    <mergeCell ref="AB2593:AE2593"/>
    <mergeCell ref="AF2593:AH2593"/>
    <mergeCell ref="AJ2593:AL2593"/>
    <mergeCell ref="AM2593:AP2593"/>
    <mergeCell ref="AQ2593:AS2593"/>
    <mergeCell ref="AU2593:AW2593"/>
    <mergeCell ref="BB2593:BF2593"/>
    <mergeCell ref="BG2593:BI2593"/>
    <mergeCell ref="BK2593:BM2593"/>
    <mergeCell ref="B2595:C2595"/>
    <mergeCell ref="Y2595:AA2595"/>
    <mergeCell ref="AB2595:AE2595"/>
    <mergeCell ref="AF2595:AH2595"/>
    <mergeCell ref="AJ2595:AL2595"/>
    <mergeCell ref="AM2595:AP2595"/>
    <mergeCell ref="AQ2595:AS2595"/>
    <mergeCell ref="AU2595:AW2595"/>
    <mergeCell ref="BB2595:BF2595"/>
    <mergeCell ref="BG2595:BI2595"/>
    <mergeCell ref="BK2595:BM2595"/>
    <mergeCell ref="BC2596:BP2596"/>
    <mergeCell ref="J2606:K2606"/>
    <mergeCell ref="L2606:M2606"/>
    <mergeCell ref="N2606:O2606"/>
    <mergeCell ref="P2606:Q2606"/>
    <mergeCell ref="R2606:S2606"/>
    <mergeCell ref="T2606:U2606"/>
    <mergeCell ref="AD2606:AE2606"/>
    <mergeCell ref="AF2606:AG2606"/>
    <mergeCell ref="AH2606:AI2606"/>
    <mergeCell ref="AJ2606:AK2606"/>
    <mergeCell ref="AL2606:AM2606"/>
    <mergeCell ref="AN2606:AO2606"/>
    <mergeCell ref="AP2606:AQ2606"/>
    <mergeCell ref="AR2606:AS2606"/>
    <mergeCell ref="BB2606:BC2606"/>
    <mergeCell ref="BD2606:BE2606"/>
    <mergeCell ref="BF2606:BG2606"/>
    <mergeCell ref="BH2606:BI2606"/>
    <mergeCell ref="BJ2606:BK2606"/>
    <mergeCell ref="BL2606:BM2606"/>
    <mergeCell ref="B2607:B2608"/>
    <mergeCell ref="C2607:D2607"/>
    <mergeCell ref="E2607:E2608"/>
    <mergeCell ref="X2607:Y2608"/>
    <mergeCell ref="Z2607:AA2608"/>
    <mergeCell ref="AB2607:AC2608"/>
    <mergeCell ref="AD2607:AE2608"/>
    <mergeCell ref="AF2607:AG2608"/>
    <mergeCell ref="AH2607:AI2608"/>
    <mergeCell ref="AJ2607:AK2608"/>
    <mergeCell ref="BF2607:BG2608"/>
    <mergeCell ref="BH2607:BI2608"/>
    <mergeCell ref="AL2607:AM2608"/>
    <mergeCell ref="AN2607:AO2608"/>
    <mergeCell ref="AP2607:AQ2608"/>
    <mergeCell ref="AR2607:AS2608"/>
    <mergeCell ref="AT2607:AU2608"/>
    <mergeCell ref="AV2607:AW2608"/>
    <mergeCell ref="BJ2607:BK2608"/>
    <mergeCell ref="BL2607:BM2608"/>
    <mergeCell ref="B2609:B2610"/>
    <mergeCell ref="C2609:D2609"/>
    <mergeCell ref="E2609:E2610"/>
    <mergeCell ref="F2609:F2610"/>
    <mergeCell ref="H2609:I2610"/>
    <mergeCell ref="J2609:K2610"/>
    <mergeCell ref="L2609:M2610"/>
    <mergeCell ref="N2609:O2610"/>
    <mergeCell ref="P2609:Q2610"/>
    <mergeCell ref="R2609:S2610"/>
    <mergeCell ref="T2609:U2610"/>
    <mergeCell ref="X2609:Y2610"/>
    <mergeCell ref="Z2609:AA2610"/>
    <mergeCell ref="AB2609:AC2610"/>
    <mergeCell ref="AD2609:AE2610"/>
    <mergeCell ref="AF2609:AG2610"/>
    <mergeCell ref="AH2609:AI2610"/>
    <mergeCell ref="AJ2609:AK2610"/>
    <mergeCell ref="BF2609:BG2610"/>
    <mergeCell ref="BH2609:BI2610"/>
    <mergeCell ref="AL2609:AM2610"/>
    <mergeCell ref="AN2609:AO2610"/>
    <mergeCell ref="AP2609:AQ2610"/>
    <mergeCell ref="AR2609:AS2610"/>
    <mergeCell ref="AT2609:AU2610"/>
    <mergeCell ref="AV2609:AW2610"/>
    <mergeCell ref="BJ2609:BK2610"/>
    <mergeCell ref="BL2609:BM2610"/>
    <mergeCell ref="V2607:W2608"/>
    <mergeCell ref="F2607:F2608"/>
    <mergeCell ref="H2607:I2608"/>
    <mergeCell ref="J2607:K2608"/>
    <mergeCell ref="L2607:M2608"/>
    <mergeCell ref="N2607:O2608"/>
    <mergeCell ref="P2607:Q2608"/>
    <mergeCell ref="R2607:S2608"/>
    <mergeCell ref="T2607:U2608"/>
    <mergeCell ref="BR2609:BR2610"/>
    <mergeCell ref="BS2609:BS2610"/>
    <mergeCell ref="C2610:D2610"/>
    <mergeCell ref="AX2609:AY2610"/>
    <mergeCell ref="AZ2609:BA2610"/>
    <mergeCell ref="BB2609:BC2610"/>
    <mergeCell ref="BD2609:BE2610"/>
    <mergeCell ref="BQ2609:BQ2610"/>
    <mergeCell ref="B2611:B2612"/>
    <mergeCell ref="C2611:D2611"/>
    <mergeCell ref="E2611:E2612"/>
    <mergeCell ref="F2611:F2612"/>
    <mergeCell ref="H2611:I2612"/>
    <mergeCell ref="J2611:K2612"/>
    <mergeCell ref="L2611:M2612"/>
    <mergeCell ref="N2611:O2612"/>
    <mergeCell ref="P2611:Q2612"/>
    <mergeCell ref="R2611:S2612"/>
    <mergeCell ref="T2611:U2612"/>
    <mergeCell ref="X2611:Y2612"/>
    <mergeCell ref="Z2611:AA2612"/>
    <mergeCell ref="AB2611:AC2612"/>
    <mergeCell ref="AD2611:AE2612"/>
    <mergeCell ref="AF2611:AG2612"/>
    <mergeCell ref="AH2611:AI2612"/>
    <mergeCell ref="AJ2611:AK2612"/>
    <mergeCell ref="BF2611:BG2612"/>
    <mergeCell ref="BH2611:BI2612"/>
    <mergeCell ref="AL2611:AM2612"/>
    <mergeCell ref="AN2611:AO2612"/>
    <mergeCell ref="AP2611:AQ2612"/>
    <mergeCell ref="AR2611:AS2612"/>
    <mergeCell ref="AT2611:AU2612"/>
    <mergeCell ref="AV2611:AW2612"/>
    <mergeCell ref="BJ2611:BK2612"/>
    <mergeCell ref="BL2611:BM2612"/>
    <mergeCell ref="BN2611:BP2612"/>
    <mergeCell ref="BR2611:BR2612"/>
    <mergeCell ref="BS2611:BS2612"/>
    <mergeCell ref="C2612:D2612"/>
    <mergeCell ref="AX2611:AY2612"/>
    <mergeCell ref="AZ2611:BA2612"/>
    <mergeCell ref="BB2611:BC2612"/>
    <mergeCell ref="BD2611:BE2612"/>
    <mergeCell ref="BQ2611:BQ2612"/>
    <mergeCell ref="V2609:W2610"/>
    <mergeCell ref="V2611:W2612"/>
    <mergeCell ref="B2613:B2614"/>
    <mergeCell ref="C2613:D2613"/>
    <mergeCell ref="E2613:E2614"/>
    <mergeCell ref="F2613:F2614"/>
    <mergeCell ref="H2613:I2614"/>
    <mergeCell ref="J2613:K2614"/>
    <mergeCell ref="L2613:M2614"/>
    <mergeCell ref="N2613:O2614"/>
    <mergeCell ref="P2613:Q2614"/>
    <mergeCell ref="R2613:S2614"/>
    <mergeCell ref="T2613:U2614"/>
    <mergeCell ref="X2613:Y2614"/>
    <mergeCell ref="Z2613:AA2614"/>
    <mergeCell ref="AB2613:AC2614"/>
    <mergeCell ref="AD2613:AE2614"/>
    <mergeCell ref="AF2613:AG2614"/>
    <mergeCell ref="AH2613:AI2614"/>
    <mergeCell ref="AJ2613:AK2614"/>
    <mergeCell ref="BF2613:BG2614"/>
    <mergeCell ref="BH2613:BI2614"/>
    <mergeCell ref="AL2613:AM2614"/>
    <mergeCell ref="AN2613:AO2614"/>
    <mergeCell ref="AP2613:AQ2614"/>
    <mergeCell ref="AR2613:AS2614"/>
    <mergeCell ref="AT2613:AU2614"/>
    <mergeCell ref="AV2613:AW2614"/>
    <mergeCell ref="BJ2613:BK2614"/>
    <mergeCell ref="BL2613:BM2614"/>
    <mergeCell ref="BN2613:BP2614"/>
    <mergeCell ref="BR2613:BR2614"/>
    <mergeCell ref="BS2613:BS2614"/>
    <mergeCell ref="C2614:D2614"/>
    <mergeCell ref="AX2613:AY2614"/>
    <mergeCell ref="AZ2613:BA2614"/>
    <mergeCell ref="BB2613:BC2614"/>
    <mergeCell ref="BD2613:BE2614"/>
    <mergeCell ref="BQ2613:BQ2614"/>
    <mergeCell ref="V2613:W2614"/>
    <mergeCell ref="B2615:B2616"/>
    <mergeCell ref="C2615:D2615"/>
    <mergeCell ref="E2615:E2616"/>
    <mergeCell ref="F2615:F2616"/>
    <mergeCell ref="H2615:I2616"/>
    <mergeCell ref="J2615:K2616"/>
    <mergeCell ref="L2615:M2616"/>
    <mergeCell ref="N2615:O2616"/>
    <mergeCell ref="P2615:Q2616"/>
    <mergeCell ref="R2615:S2616"/>
    <mergeCell ref="T2615:U2616"/>
    <mergeCell ref="X2615:Y2616"/>
    <mergeCell ref="Z2615:AA2616"/>
    <mergeCell ref="AB2615:AC2616"/>
    <mergeCell ref="AD2615:AE2616"/>
    <mergeCell ref="AF2615:AG2616"/>
    <mergeCell ref="AH2615:AI2616"/>
    <mergeCell ref="AJ2615:AK2616"/>
    <mergeCell ref="BF2615:BG2616"/>
    <mergeCell ref="BH2615:BI2616"/>
    <mergeCell ref="AL2615:AM2616"/>
    <mergeCell ref="AN2615:AO2616"/>
    <mergeCell ref="AP2615:AQ2616"/>
    <mergeCell ref="AR2615:AS2616"/>
    <mergeCell ref="AT2615:AU2616"/>
    <mergeCell ref="AV2615:AW2616"/>
    <mergeCell ref="BJ2615:BK2616"/>
    <mergeCell ref="BL2615:BM2616"/>
    <mergeCell ref="BN2615:BP2616"/>
    <mergeCell ref="BR2615:BR2616"/>
    <mergeCell ref="BS2615:BS2616"/>
    <mergeCell ref="C2616:D2616"/>
    <mergeCell ref="AX2615:AY2616"/>
    <mergeCell ref="AZ2615:BA2616"/>
    <mergeCell ref="BB2615:BC2616"/>
    <mergeCell ref="BD2615:BE2616"/>
    <mergeCell ref="BQ2615:BQ2616"/>
    <mergeCell ref="V2615:W2616"/>
    <mergeCell ref="B2617:B2618"/>
    <mergeCell ref="C2617:D2617"/>
    <mergeCell ref="E2617:E2618"/>
    <mergeCell ref="F2617:F2618"/>
    <mergeCell ref="H2617:I2618"/>
    <mergeCell ref="J2617:K2618"/>
    <mergeCell ref="G2617:G2618"/>
    <mergeCell ref="L2617:M2618"/>
    <mergeCell ref="N2617:O2618"/>
    <mergeCell ref="P2617:Q2618"/>
    <mergeCell ref="R2617:S2618"/>
    <mergeCell ref="T2617:U2618"/>
    <mergeCell ref="X2617:Y2618"/>
    <mergeCell ref="Z2617:AA2618"/>
    <mergeCell ref="AB2617:AC2618"/>
    <mergeCell ref="AD2617:AE2618"/>
    <mergeCell ref="AF2617:AG2618"/>
    <mergeCell ref="AH2617:AI2618"/>
    <mergeCell ref="AJ2617:AK2618"/>
    <mergeCell ref="BF2617:BG2618"/>
    <mergeCell ref="BH2617:BI2618"/>
    <mergeCell ref="AL2617:AM2618"/>
    <mergeCell ref="AN2617:AO2618"/>
    <mergeCell ref="AP2617:AQ2618"/>
    <mergeCell ref="AR2617:AS2618"/>
    <mergeCell ref="AT2617:AU2618"/>
    <mergeCell ref="AV2617:AW2618"/>
    <mergeCell ref="BJ2617:BK2618"/>
    <mergeCell ref="BL2617:BM2618"/>
    <mergeCell ref="BN2617:BP2618"/>
    <mergeCell ref="BR2617:BR2618"/>
    <mergeCell ref="BS2617:BS2618"/>
    <mergeCell ref="C2618:D2618"/>
    <mergeCell ref="AX2617:AY2618"/>
    <mergeCell ref="AZ2617:BA2618"/>
    <mergeCell ref="BB2617:BC2618"/>
    <mergeCell ref="BD2617:BE2618"/>
    <mergeCell ref="V2617:W2618"/>
    <mergeCell ref="B2619:B2620"/>
    <mergeCell ref="C2619:D2619"/>
    <mergeCell ref="E2619:E2620"/>
    <mergeCell ref="F2619:F2620"/>
    <mergeCell ref="H2619:I2620"/>
    <mergeCell ref="J2619:K2620"/>
    <mergeCell ref="G2619:G2620"/>
    <mergeCell ref="L2619:M2620"/>
    <mergeCell ref="N2619:O2620"/>
    <mergeCell ref="P2619:Q2620"/>
    <mergeCell ref="R2619:S2620"/>
    <mergeCell ref="T2619:U2620"/>
    <mergeCell ref="X2619:Y2620"/>
    <mergeCell ref="Z2619:AA2620"/>
    <mergeCell ref="AB2619:AC2620"/>
    <mergeCell ref="AD2619:AE2620"/>
    <mergeCell ref="AF2619:AG2620"/>
    <mergeCell ref="AH2619:AI2620"/>
    <mergeCell ref="AJ2619:AK2620"/>
    <mergeCell ref="BF2619:BG2620"/>
    <mergeCell ref="BH2619:BI2620"/>
    <mergeCell ref="AL2619:AM2620"/>
    <mergeCell ref="AN2619:AO2620"/>
    <mergeCell ref="AP2619:AQ2620"/>
    <mergeCell ref="AR2619:AS2620"/>
    <mergeCell ref="AT2619:AU2620"/>
    <mergeCell ref="AV2619:AW2620"/>
    <mergeCell ref="BJ2619:BK2620"/>
    <mergeCell ref="BL2619:BM2620"/>
    <mergeCell ref="BN2619:BP2620"/>
    <mergeCell ref="BR2619:BR2620"/>
    <mergeCell ref="BS2619:BS2620"/>
    <mergeCell ref="C2620:D2620"/>
    <mergeCell ref="AX2619:AY2620"/>
    <mergeCell ref="AZ2619:BA2620"/>
    <mergeCell ref="BB2619:BC2620"/>
    <mergeCell ref="BD2619:BE2620"/>
    <mergeCell ref="BQ2619:BQ2620"/>
    <mergeCell ref="V2619:W2620"/>
    <mergeCell ref="B2621:B2622"/>
    <mergeCell ref="C2621:D2621"/>
    <mergeCell ref="E2621:E2622"/>
    <mergeCell ref="F2621:F2622"/>
    <mergeCell ref="H2621:I2622"/>
    <mergeCell ref="J2621:K2622"/>
    <mergeCell ref="G2621:G2622"/>
    <mergeCell ref="L2621:M2622"/>
    <mergeCell ref="N2621:O2622"/>
    <mergeCell ref="P2621:Q2622"/>
    <mergeCell ref="R2621:S2622"/>
    <mergeCell ref="T2621:U2622"/>
    <mergeCell ref="X2621:Y2622"/>
    <mergeCell ref="Z2621:AA2622"/>
    <mergeCell ref="AB2621:AC2622"/>
    <mergeCell ref="AD2621:AE2622"/>
    <mergeCell ref="AF2621:AG2622"/>
    <mergeCell ref="AH2621:AI2622"/>
    <mergeCell ref="AJ2621:AK2622"/>
    <mergeCell ref="BF2621:BG2622"/>
    <mergeCell ref="BH2621:BI2622"/>
    <mergeCell ref="AL2621:AM2622"/>
    <mergeCell ref="AN2621:AO2622"/>
    <mergeCell ref="AP2621:AQ2622"/>
    <mergeCell ref="AR2621:AS2622"/>
    <mergeCell ref="AT2621:AU2622"/>
    <mergeCell ref="AV2621:AW2622"/>
    <mergeCell ref="BJ2621:BK2622"/>
    <mergeCell ref="BL2621:BM2622"/>
    <mergeCell ref="BN2621:BP2622"/>
    <mergeCell ref="BR2621:BR2622"/>
    <mergeCell ref="BS2621:BS2622"/>
    <mergeCell ref="C2622:D2622"/>
    <mergeCell ref="AX2621:AY2622"/>
    <mergeCell ref="AZ2621:BA2622"/>
    <mergeCell ref="BB2621:BC2622"/>
    <mergeCell ref="BD2621:BE2622"/>
    <mergeCell ref="BQ2621:BQ2622"/>
    <mergeCell ref="V2621:W2622"/>
    <mergeCell ref="B2623:B2624"/>
    <mergeCell ref="C2623:D2623"/>
    <mergeCell ref="E2623:E2624"/>
    <mergeCell ref="F2623:F2624"/>
    <mergeCell ref="H2623:I2624"/>
    <mergeCell ref="J2623:K2624"/>
    <mergeCell ref="G2623:G2624"/>
    <mergeCell ref="L2623:M2624"/>
    <mergeCell ref="N2623:O2624"/>
    <mergeCell ref="P2623:Q2624"/>
    <mergeCell ref="R2623:S2624"/>
    <mergeCell ref="T2623:U2624"/>
    <mergeCell ref="X2623:Y2624"/>
    <mergeCell ref="Z2623:AA2624"/>
    <mergeCell ref="AB2623:AC2624"/>
    <mergeCell ref="AD2623:AE2624"/>
    <mergeCell ref="AF2623:AG2624"/>
    <mergeCell ref="AH2623:AI2624"/>
    <mergeCell ref="AJ2623:AK2624"/>
    <mergeCell ref="BF2623:BG2624"/>
    <mergeCell ref="BH2623:BI2624"/>
    <mergeCell ref="AL2623:AM2624"/>
    <mergeCell ref="AN2623:AO2624"/>
    <mergeCell ref="AP2623:AQ2624"/>
    <mergeCell ref="AR2623:AS2624"/>
    <mergeCell ref="AT2623:AU2624"/>
    <mergeCell ref="AV2623:AW2624"/>
    <mergeCell ref="BJ2623:BK2624"/>
    <mergeCell ref="BL2623:BM2624"/>
    <mergeCell ref="BN2623:BP2624"/>
    <mergeCell ref="BR2623:BR2624"/>
    <mergeCell ref="BS2623:BS2624"/>
    <mergeCell ref="C2624:D2624"/>
    <mergeCell ref="AX2623:AY2624"/>
    <mergeCell ref="AZ2623:BA2624"/>
    <mergeCell ref="BB2623:BC2624"/>
    <mergeCell ref="BD2623:BE2624"/>
    <mergeCell ref="BQ2623:BQ2624"/>
    <mergeCell ref="V2623:W2624"/>
    <mergeCell ref="B2625:B2626"/>
    <mergeCell ref="C2625:D2625"/>
    <mergeCell ref="E2625:E2626"/>
    <mergeCell ref="F2625:F2626"/>
    <mergeCell ref="H2625:I2626"/>
    <mergeCell ref="J2625:K2626"/>
    <mergeCell ref="G2625:G2626"/>
    <mergeCell ref="L2625:M2626"/>
    <mergeCell ref="N2625:O2626"/>
    <mergeCell ref="P2625:Q2626"/>
    <mergeCell ref="R2625:S2626"/>
    <mergeCell ref="T2625:U2626"/>
    <mergeCell ref="X2625:Y2626"/>
    <mergeCell ref="Z2625:AA2626"/>
    <mergeCell ref="AB2625:AC2626"/>
    <mergeCell ref="AD2625:AE2626"/>
    <mergeCell ref="AF2625:AG2626"/>
    <mergeCell ref="AH2625:AI2626"/>
    <mergeCell ref="AJ2625:AK2626"/>
    <mergeCell ref="BF2625:BG2626"/>
    <mergeCell ref="BH2625:BI2626"/>
    <mergeCell ref="AL2625:AM2626"/>
    <mergeCell ref="AN2625:AO2626"/>
    <mergeCell ref="AP2625:AQ2626"/>
    <mergeCell ref="AR2625:AS2626"/>
    <mergeCell ref="AT2625:AU2626"/>
    <mergeCell ref="AV2625:AW2626"/>
    <mergeCell ref="BJ2625:BK2626"/>
    <mergeCell ref="BL2625:BM2626"/>
    <mergeCell ref="BN2625:BP2626"/>
    <mergeCell ref="BR2625:BR2626"/>
    <mergeCell ref="BS2625:BS2626"/>
    <mergeCell ref="C2626:D2626"/>
    <mergeCell ref="AX2625:AY2626"/>
    <mergeCell ref="AZ2625:BA2626"/>
    <mergeCell ref="BB2625:BC2626"/>
    <mergeCell ref="BD2625:BE2626"/>
    <mergeCell ref="V2625:W2626"/>
    <mergeCell ref="B2627:B2628"/>
    <mergeCell ref="C2627:D2627"/>
    <mergeCell ref="E2627:E2628"/>
    <mergeCell ref="F2627:F2628"/>
    <mergeCell ref="H2627:I2628"/>
    <mergeCell ref="J2627:K2628"/>
    <mergeCell ref="G2627:G2628"/>
    <mergeCell ref="L2627:M2628"/>
    <mergeCell ref="N2627:O2628"/>
    <mergeCell ref="P2627:Q2628"/>
    <mergeCell ref="R2627:S2628"/>
    <mergeCell ref="T2627:U2628"/>
    <mergeCell ref="X2627:Y2628"/>
    <mergeCell ref="Z2627:AA2628"/>
    <mergeCell ref="AB2627:AC2628"/>
    <mergeCell ref="AD2627:AE2628"/>
    <mergeCell ref="AF2627:AG2628"/>
    <mergeCell ref="AH2627:AI2628"/>
    <mergeCell ref="AJ2627:AK2628"/>
    <mergeCell ref="BF2627:BG2628"/>
    <mergeCell ref="BH2627:BI2628"/>
    <mergeCell ref="AL2627:AM2628"/>
    <mergeCell ref="AN2627:AO2628"/>
    <mergeCell ref="AP2627:AQ2628"/>
    <mergeCell ref="AR2627:AS2628"/>
    <mergeCell ref="AT2627:AU2628"/>
    <mergeCell ref="AV2627:AW2628"/>
    <mergeCell ref="BJ2627:BK2628"/>
    <mergeCell ref="BL2627:BM2628"/>
    <mergeCell ref="BN2627:BP2628"/>
    <mergeCell ref="BR2627:BR2628"/>
    <mergeCell ref="BS2627:BS2628"/>
    <mergeCell ref="C2628:D2628"/>
    <mergeCell ref="AX2627:AY2628"/>
    <mergeCell ref="AZ2627:BA2628"/>
    <mergeCell ref="BB2627:BC2628"/>
    <mergeCell ref="BD2627:BE2628"/>
    <mergeCell ref="BQ2627:BQ2628"/>
    <mergeCell ref="V2627:W2628"/>
    <mergeCell ref="B2629:B2630"/>
    <mergeCell ref="C2629:D2629"/>
    <mergeCell ref="E2629:E2630"/>
    <mergeCell ref="F2629:F2630"/>
    <mergeCell ref="H2629:I2630"/>
    <mergeCell ref="J2629:K2630"/>
    <mergeCell ref="G2629:G2630"/>
    <mergeCell ref="L2629:M2630"/>
    <mergeCell ref="N2629:O2630"/>
    <mergeCell ref="P2629:Q2630"/>
    <mergeCell ref="R2629:S2630"/>
    <mergeCell ref="T2629:U2630"/>
    <mergeCell ref="X2629:Y2630"/>
    <mergeCell ref="Z2629:AA2630"/>
    <mergeCell ref="AB2629:AC2630"/>
    <mergeCell ref="AD2629:AE2630"/>
    <mergeCell ref="AF2629:AG2630"/>
    <mergeCell ref="AH2629:AI2630"/>
    <mergeCell ref="AJ2629:AK2630"/>
    <mergeCell ref="BF2629:BG2630"/>
    <mergeCell ref="BH2629:BI2630"/>
    <mergeCell ref="AL2629:AM2630"/>
    <mergeCell ref="AN2629:AO2630"/>
    <mergeCell ref="AP2629:AQ2630"/>
    <mergeCell ref="AR2629:AS2630"/>
    <mergeCell ref="AT2629:AU2630"/>
    <mergeCell ref="AV2629:AW2630"/>
    <mergeCell ref="BJ2629:BK2630"/>
    <mergeCell ref="BL2629:BM2630"/>
    <mergeCell ref="BN2629:BP2630"/>
    <mergeCell ref="BR2629:BR2630"/>
    <mergeCell ref="BS2629:BS2630"/>
    <mergeCell ref="C2630:D2630"/>
    <mergeCell ref="AX2629:AY2630"/>
    <mergeCell ref="AZ2629:BA2630"/>
    <mergeCell ref="BB2629:BC2630"/>
    <mergeCell ref="BD2629:BE2630"/>
    <mergeCell ref="BQ2629:BQ2630"/>
    <mergeCell ref="V2629:W2630"/>
    <mergeCell ref="B2631:B2632"/>
    <mergeCell ref="C2631:D2631"/>
    <mergeCell ref="E2631:E2632"/>
    <mergeCell ref="F2631:F2632"/>
    <mergeCell ref="H2631:I2632"/>
    <mergeCell ref="J2631:K2632"/>
    <mergeCell ref="G2631:G2632"/>
    <mergeCell ref="L2631:M2632"/>
    <mergeCell ref="N2631:O2632"/>
    <mergeCell ref="P2631:Q2632"/>
    <mergeCell ref="R2631:S2632"/>
    <mergeCell ref="T2631:U2632"/>
    <mergeCell ref="X2631:Y2632"/>
    <mergeCell ref="Z2631:AA2632"/>
    <mergeCell ref="AB2631:AC2632"/>
    <mergeCell ref="AD2631:AE2632"/>
    <mergeCell ref="AF2631:AG2632"/>
    <mergeCell ref="AH2631:AI2632"/>
    <mergeCell ref="AJ2631:AK2632"/>
    <mergeCell ref="BF2631:BG2632"/>
    <mergeCell ref="BH2631:BI2632"/>
    <mergeCell ref="AL2631:AM2632"/>
    <mergeCell ref="AN2631:AO2632"/>
    <mergeCell ref="AP2631:AQ2632"/>
    <mergeCell ref="AR2631:AS2632"/>
    <mergeCell ref="AT2631:AU2632"/>
    <mergeCell ref="AV2631:AW2632"/>
    <mergeCell ref="BJ2631:BK2632"/>
    <mergeCell ref="BL2631:BM2632"/>
    <mergeCell ref="BN2631:BP2632"/>
    <mergeCell ref="BR2631:BR2632"/>
    <mergeCell ref="BS2631:BS2632"/>
    <mergeCell ref="C2632:D2632"/>
    <mergeCell ref="AX2631:AY2632"/>
    <mergeCell ref="AZ2631:BA2632"/>
    <mergeCell ref="BB2631:BC2632"/>
    <mergeCell ref="BD2631:BE2632"/>
    <mergeCell ref="BQ2631:BQ2632"/>
    <mergeCell ref="V2631:W2632"/>
    <mergeCell ref="B2633:B2634"/>
    <mergeCell ref="C2633:D2633"/>
    <mergeCell ref="E2633:E2634"/>
    <mergeCell ref="F2633:F2634"/>
    <mergeCell ref="H2633:I2634"/>
    <mergeCell ref="J2633:K2634"/>
    <mergeCell ref="G2633:G2634"/>
    <mergeCell ref="L2633:M2634"/>
    <mergeCell ref="N2633:O2634"/>
    <mergeCell ref="P2633:Q2634"/>
    <mergeCell ref="R2633:S2634"/>
    <mergeCell ref="T2633:U2634"/>
    <mergeCell ref="X2633:Y2634"/>
    <mergeCell ref="Z2633:AA2634"/>
    <mergeCell ref="AB2633:AC2634"/>
    <mergeCell ref="AD2633:AE2634"/>
    <mergeCell ref="AF2633:AG2634"/>
    <mergeCell ref="AH2633:AI2634"/>
    <mergeCell ref="AJ2633:AK2634"/>
    <mergeCell ref="BF2633:BG2634"/>
    <mergeCell ref="BH2633:BI2634"/>
    <mergeCell ref="AL2633:AM2634"/>
    <mergeCell ref="AN2633:AO2634"/>
    <mergeCell ref="AP2633:AQ2634"/>
    <mergeCell ref="AR2633:AS2634"/>
    <mergeCell ref="AT2633:AU2634"/>
    <mergeCell ref="AV2633:AW2634"/>
    <mergeCell ref="BJ2633:BK2634"/>
    <mergeCell ref="BL2633:BM2634"/>
    <mergeCell ref="BN2633:BP2634"/>
    <mergeCell ref="BR2633:BR2634"/>
    <mergeCell ref="BS2633:BS2634"/>
    <mergeCell ref="C2634:D2634"/>
    <mergeCell ref="AX2633:AY2634"/>
    <mergeCell ref="AZ2633:BA2634"/>
    <mergeCell ref="BB2633:BC2634"/>
    <mergeCell ref="BD2633:BE2634"/>
    <mergeCell ref="BQ2633:BQ2634"/>
    <mergeCell ref="V2633:W2634"/>
    <mergeCell ref="B2635:B2636"/>
    <mergeCell ref="C2635:D2635"/>
    <mergeCell ref="E2635:E2636"/>
    <mergeCell ref="F2635:F2636"/>
    <mergeCell ref="H2635:I2636"/>
    <mergeCell ref="J2635:K2636"/>
    <mergeCell ref="G2635:G2636"/>
    <mergeCell ref="L2635:M2636"/>
    <mergeCell ref="N2635:O2636"/>
    <mergeCell ref="P2635:Q2636"/>
    <mergeCell ref="R2635:S2636"/>
    <mergeCell ref="T2635:U2636"/>
    <mergeCell ref="X2635:Y2636"/>
    <mergeCell ref="Z2635:AA2636"/>
    <mergeCell ref="AB2635:AC2636"/>
    <mergeCell ref="AD2635:AE2636"/>
    <mergeCell ref="AF2635:AG2636"/>
    <mergeCell ref="AH2635:AI2636"/>
    <mergeCell ref="AJ2635:AK2636"/>
    <mergeCell ref="BF2635:BG2636"/>
    <mergeCell ref="BH2635:BI2636"/>
    <mergeCell ref="AL2635:AM2636"/>
    <mergeCell ref="AN2635:AO2636"/>
    <mergeCell ref="AP2635:AQ2636"/>
    <mergeCell ref="AR2635:AS2636"/>
    <mergeCell ref="AT2635:AU2636"/>
    <mergeCell ref="AV2635:AW2636"/>
    <mergeCell ref="BJ2635:BK2636"/>
    <mergeCell ref="BL2635:BM2636"/>
    <mergeCell ref="BN2635:BP2636"/>
    <mergeCell ref="BR2635:BR2636"/>
    <mergeCell ref="BS2635:BS2636"/>
    <mergeCell ref="C2636:D2636"/>
    <mergeCell ref="AX2635:AY2636"/>
    <mergeCell ref="AZ2635:BA2636"/>
    <mergeCell ref="BB2635:BC2636"/>
    <mergeCell ref="BD2635:BE2636"/>
    <mergeCell ref="V2635:W2636"/>
    <mergeCell ref="B2637:B2638"/>
    <mergeCell ref="C2637:D2637"/>
    <mergeCell ref="E2637:E2638"/>
    <mergeCell ref="F2637:F2638"/>
    <mergeCell ref="H2637:I2638"/>
    <mergeCell ref="J2637:K2638"/>
    <mergeCell ref="G2637:G2638"/>
    <mergeCell ref="L2637:M2638"/>
    <mergeCell ref="N2637:O2638"/>
    <mergeCell ref="P2637:Q2638"/>
    <mergeCell ref="R2637:S2638"/>
    <mergeCell ref="T2637:U2638"/>
    <mergeCell ref="X2637:Y2638"/>
    <mergeCell ref="Z2637:AA2638"/>
    <mergeCell ref="AB2637:AC2638"/>
    <mergeCell ref="AD2637:AE2638"/>
    <mergeCell ref="AF2637:AG2638"/>
    <mergeCell ref="AH2637:AI2638"/>
    <mergeCell ref="AJ2637:AK2638"/>
    <mergeCell ref="BF2637:BG2638"/>
    <mergeCell ref="BH2637:BI2638"/>
    <mergeCell ref="AL2637:AM2638"/>
    <mergeCell ref="AN2637:AO2638"/>
    <mergeCell ref="AP2637:AQ2638"/>
    <mergeCell ref="AR2637:AS2638"/>
    <mergeCell ref="AT2637:AU2638"/>
    <mergeCell ref="AV2637:AW2638"/>
    <mergeCell ref="BJ2637:BK2638"/>
    <mergeCell ref="BL2637:BM2638"/>
    <mergeCell ref="BN2637:BP2638"/>
    <mergeCell ref="BR2637:BR2638"/>
    <mergeCell ref="BS2637:BS2638"/>
    <mergeCell ref="C2638:D2638"/>
    <mergeCell ref="AX2637:AY2638"/>
    <mergeCell ref="AZ2637:BA2638"/>
    <mergeCell ref="BB2637:BC2638"/>
    <mergeCell ref="BD2637:BE2638"/>
    <mergeCell ref="V2637:W2638"/>
    <mergeCell ref="B2639:B2640"/>
    <mergeCell ref="C2639:D2639"/>
    <mergeCell ref="E2639:E2640"/>
    <mergeCell ref="F2639:F2640"/>
    <mergeCell ref="H2639:I2640"/>
    <mergeCell ref="J2639:K2640"/>
    <mergeCell ref="G2639:G2640"/>
    <mergeCell ref="L2639:M2640"/>
    <mergeCell ref="N2639:O2640"/>
    <mergeCell ref="P2639:Q2640"/>
    <mergeCell ref="R2639:S2640"/>
    <mergeCell ref="T2639:U2640"/>
    <mergeCell ref="X2639:Y2640"/>
    <mergeCell ref="Z2639:AA2640"/>
    <mergeCell ref="AB2639:AC2640"/>
    <mergeCell ref="AD2639:AE2640"/>
    <mergeCell ref="AF2639:AG2640"/>
    <mergeCell ref="AH2639:AI2640"/>
    <mergeCell ref="AJ2639:AK2640"/>
    <mergeCell ref="BF2639:BG2640"/>
    <mergeCell ref="BH2639:BI2640"/>
    <mergeCell ref="AL2639:AM2640"/>
    <mergeCell ref="AN2639:AO2640"/>
    <mergeCell ref="AP2639:AQ2640"/>
    <mergeCell ref="AR2639:AS2640"/>
    <mergeCell ref="AT2639:AU2640"/>
    <mergeCell ref="AV2639:AW2640"/>
    <mergeCell ref="BJ2639:BK2640"/>
    <mergeCell ref="BL2639:BM2640"/>
    <mergeCell ref="BN2639:BP2640"/>
    <mergeCell ref="BR2639:BR2640"/>
    <mergeCell ref="BS2639:BS2640"/>
    <mergeCell ref="C2640:D2640"/>
    <mergeCell ref="AX2639:AY2640"/>
    <mergeCell ref="AZ2639:BA2640"/>
    <mergeCell ref="BB2639:BC2640"/>
    <mergeCell ref="BD2639:BE2640"/>
    <mergeCell ref="BQ2639:BQ2640"/>
    <mergeCell ref="V2639:W2640"/>
    <mergeCell ref="B2641:B2642"/>
    <mergeCell ref="C2641:D2641"/>
    <mergeCell ref="E2641:E2642"/>
    <mergeCell ref="F2641:F2642"/>
    <mergeCell ref="H2641:I2642"/>
    <mergeCell ref="J2641:K2642"/>
    <mergeCell ref="G2641:G2642"/>
    <mergeCell ref="L2641:M2642"/>
    <mergeCell ref="N2641:O2642"/>
    <mergeCell ref="P2641:Q2642"/>
    <mergeCell ref="R2641:S2642"/>
    <mergeCell ref="T2641:U2642"/>
    <mergeCell ref="X2641:Y2642"/>
    <mergeCell ref="Z2641:AA2642"/>
    <mergeCell ref="AB2641:AC2642"/>
    <mergeCell ref="AD2641:AE2642"/>
    <mergeCell ref="AF2641:AG2642"/>
    <mergeCell ref="AH2641:AI2642"/>
    <mergeCell ref="AJ2641:AK2642"/>
    <mergeCell ref="BF2641:BG2642"/>
    <mergeCell ref="BH2641:BI2642"/>
    <mergeCell ref="AL2641:AM2642"/>
    <mergeCell ref="AN2641:AO2642"/>
    <mergeCell ref="AP2641:AQ2642"/>
    <mergeCell ref="AR2641:AS2642"/>
    <mergeCell ref="AT2641:AU2642"/>
    <mergeCell ref="AV2641:AW2642"/>
    <mergeCell ref="BJ2641:BK2642"/>
    <mergeCell ref="BL2641:BM2642"/>
    <mergeCell ref="BN2641:BP2642"/>
    <mergeCell ref="BR2641:BR2642"/>
    <mergeCell ref="BS2641:BS2642"/>
    <mergeCell ref="C2642:D2642"/>
    <mergeCell ref="AX2641:AY2642"/>
    <mergeCell ref="AZ2641:BA2642"/>
    <mergeCell ref="BB2641:BC2642"/>
    <mergeCell ref="BD2641:BE2642"/>
    <mergeCell ref="BQ2641:BQ2642"/>
    <mergeCell ref="V2641:W2642"/>
    <mergeCell ref="V2645:W2646"/>
    <mergeCell ref="B2643:B2644"/>
    <mergeCell ref="C2643:D2643"/>
    <mergeCell ref="E2643:E2644"/>
    <mergeCell ref="F2643:F2644"/>
    <mergeCell ref="H2643:I2644"/>
    <mergeCell ref="J2643:K2644"/>
    <mergeCell ref="G2643:G2644"/>
    <mergeCell ref="L2643:M2644"/>
    <mergeCell ref="N2643:O2644"/>
    <mergeCell ref="P2643:Q2644"/>
    <mergeCell ref="R2643:S2644"/>
    <mergeCell ref="T2643:U2644"/>
    <mergeCell ref="X2643:Y2644"/>
    <mergeCell ref="Z2643:AA2644"/>
    <mergeCell ref="AB2643:AC2644"/>
    <mergeCell ref="AD2643:AE2644"/>
    <mergeCell ref="AF2643:AG2644"/>
    <mergeCell ref="AH2643:AI2644"/>
    <mergeCell ref="AJ2643:AK2644"/>
    <mergeCell ref="BF2643:BG2644"/>
    <mergeCell ref="BH2643:BI2644"/>
    <mergeCell ref="AL2643:AM2644"/>
    <mergeCell ref="AN2643:AO2644"/>
    <mergeCell ref="AP2643:AQ2644"/>
    <mergeCell ref="AR2643:AS2644"/>
    <mergeCell ref="AT2643:AU2644"/>
    <mergeCell ref="AV2643:AW2644"/>
    <mergeCell ref="BJ2643:BK2644"/>
    <mergeCell ref="BL2643:BM2644"/>
    <mergeCell ref="BN2643:BP2644"/>
    <mergeCell ref="BR2643:BR2644"/>
    <mergeCell ref="BS2643:BS2644"/>
    <mergeCell ref="C2644:D2644"/>
    <mergeCell ref="AX2643:AY2644"/>
    <mergeCell ref="AZ2643:BA2644"/>
    <mergeCell ref="BB2643:BC2644"/>
    <mergeCell ref="BD2643:BE2644"/>
    <mergeCell ref="V2643:W2644"/>
    <mergeCell ref="BL2647:BM2648"/>
    <mergeCell ref="BN2647:BP2648"/>
    <mergeCell ref="D2649:E2650"/>
    <mergeCell ref="T2649:U2650"/>
    <mergeCell ref="X2649:Y2650"/>
    <mergeCell ref="Z2649:AA2650"/>
    <mergeCell ref="AB2649:AC2650"/>
    <mergeCell ref="AD2649:AE2650"/>
    <mergeCell ref="AF2649:AG2650"/>
    <mergeCell ref="AH2649:AI2650"/>
    <mergeCell ref="AJ2649:AK2650"/>
    <mergeCell ref="AL2649:AM2650"/>
    <mergeCell ref="AN2649:AO2650"/>
    <mergeCell ref="AP2649:AQ2650"/>
    <mergeCell ref="AR2649:AS2650"/>
    <mergeCell ref="AT2649:AU2650"/>
    <mergeCell ref="AV2649:AW2650"/>
    <mergeCell ref="AX2649:AY2650"/>
    <mergeCell ref="AZ2649:BA2650"/>
    <mergeCell ref="BB2649:BC2650"/>
    <mergeCell ref="BD2649:BE2650"/>
    <mergeCell ref="BF2649:BG2650"/>
    <mergeCell ref="BH2649:BI2650"/>
    <mergeCell ref="BJ2649:BK2650"/>
    <mergeCell ref="BL2649:BM2650"/>
    <mergeCell ref="BN2649:BP2650"/>
    <mergeCell ref="V2649:W2650"/>
    <mergeCell ref="V2647:W2648"/>
    <mergeCell ref="R2649:S2650"/>
    <mergeCell ref="B2645:B2646"/>
    <mergeCell ref="C2645:D2645"/>
    <mergeCell ref="E2645:E2646"/>
    <mergeCell ref="F2645:F2646"/>
    <mergeCell ref="H2645:I2646"/>
    <mergeCell ref="J2645:K2646"/>
    <mergeCell ref="G2645:G2646"/>
    <mergeCell ref="L2645:M2646"/>
    <mergeCell ref="N2645:O2646"/>
    <mergeCell ref="P2645:Q2646"/>
    <mergeCell ref="R2645:S2646"/>
    <mergeCell ref="T2645:U2646"/>
    <mergeCell ref="X2645:Y2646"/>
    <mergeCell ref="Z2645:AA2646"/>
    <mergeCell ref="AB2645:AC2646"/>
    <mergeCell ref="AD2645:AE2646"/>
    <mergeCell ref="AF2645:AG2646"/>
    <mergeCell ref="AH2645:AI2646"/>
    <mergeCell ref="AJ2645:AK2646"/>
    <mergeCell ref="BF2645:BG2646"/>
    <mergeCell ref="BH2645:BI2646"/>
    <mergeCell ref="AL2645:AM2646"/>
    <mergeCell ref="AN2645:AO2646"/>
    <mergeCell ref="AP2645:AQ2646"/>
    <mergeCell ref="AR2645:AS2646"/>
    <mergeCell ref="AT2645:AU2646"/>
    <mergeCell ref="AV2645:AW2646"/>
    <mergeCell ref="BJ2645:BK2646"/>
    <mergeCell ref="BL2645:BM2646"/>
    <mergeCell ref="BN2645:BP2646"/>
    <mergeCell ref="C2646:D2646"/>
    <mergeCell ref="AX2645:AY2646"/>
    <mergeCell ref="AZ2645:BA2646"/>
    <mergeCell ref="BB2645:BC2646"/>
    <mergeCell ref="BD2645:BE2646"/>
    <mergeCell ref="AX2665:AY2665"/>
    <mergeCell ref="AZ2665:BA2665"/>
    <mergeCell ref="BR2664:BR2665"/>
    <mergeCell ref="BS2664:BS2665"/>
    <mergeCell ref="J2665:K2665"/>
    <mergeCell ref="L2665:M2665"/>
    <mergeCell ref="N2665:O2665"/>
    <mergeCell ref="P2665:Q2665"/>
    <mergeCell ref="R2665:S2665"/>
    <mergeCell ref="T2665:U2665"/>
    <mergeCell ref="AD2665:AE2665"/>
    <mergeCell ref="AF2665:AG2665"/>
    <mergeCell ref="AH2665:AI2665"/>
    <mergeCell ref="AJ2665:AK2665"/>
    <mergeCell ref="AL2665:AM2665"/>
    <mergeCell ref="AN2665:AO2665"/>
    <mergeCell ref="AP2665:AQ2665"/>
    <mergeCell ref="AR2665:AS2665"/>
    <mergeCell ref="BB2665:BC2665"/>
    <mergeCell ref="BD2665:BE2665"/>
    <mergeCell ref="BF2665:BG2665"/>
    <mergeCell ref="BH2665:BI2665"/>
    <mergeCell ref="BJ2665:BK2665"/>
    <mergeCell ref="BL2665:BM2665"/>
    <mergeCell ref="BQ2664:BQ2665"/>
    <mergeCell ref="B2652:C2652"/>
    <mergeCell ref="Y2652:AA2652"/>
    <mergeCell ref="AB2652:AE2652"/>
    <mergeCell ref="AF2652:AH2652"/>
    <mergeCell ref="AJ2652:AL2652"/>
    <mergeCell ref="AM2652:AP2652"/>
    <mergeCell ref="AQ2652:AS2652"/>
    <mergeCell ref="AU2652:AW2652"/>
    <mergeCell ref="BB2652:BF2652"/>
    <mergeCell ref="BG2652:BI2652"/>
    <mergeCell ref="BK2652:BM2652"/>
    <mergeCell ref="B2654:C2654"/>
    <mergeCell ref="Y2654:AA2654"/>
    <mergeCell ref="AB2654:AE2654"/>
    <mergeCell ref="AF2654:AH2654"/>
    <mergeCell ref="AJ2654:AL2654"/>
    <mergeCell ref="AM2654:AP2654"/>
    <mergeCell ref="AQ2654:AS2654"/>
    <mergeCell ref="AU2654:AW2654"/>
    <mergeCell ref="BB2654:BF2654"/>
    <mergeCell ref="BG2654:BI2654"/>
    <mergeCell ref="BK2654:BM2654"/>
    <mergeCell ref="BC2655:BP2655"/>
    <mergeCell ref="E2652:H2652"/>
    <mergeCell ref="J2652:L2652"/>
    <mergeCell ref="N2652:P2652"/>
    <mergeCell ref="Q2652:T2652"/>
    <mergeCell ref="U2652:W2652"/>
    <mergeCell ref="E2654:H2654"/>
    <mergeCell ref="J2654:L2654"/>
    <mergeCell ref="N2654:P2654"/>
    <mergeCell ref="Q2654:T2654"/>
    <mergeCell ref="U2654:W2654"/>
    <mergeCell ref="F2664:F2665"/>
    <mergeCell ref="B2664:B2665"/>
    <mergeCell ref="C2664:D2665"/>
    <mergeCell ref="H2664:I2665"/>
    <mergeCell ref="J2664:O2664"/>
    <mergeCell ref="P2664:U2664"/>
    <mergeCell ref="B2666:B2667"/>
    <mergeCell ref="C2666:D2666"/>
    <mergeCell ref="E2666:E2667"/>
    <mergeCell ref="F2666:F2667"/>
    <mergeCell ref="H2666:I2667"/>
    <mergeCell ref="J2666:K2667"/>
    <mergeCell ref="L2666:M2667"/>
    <mergeCell ref="N2666:O2667"/>
    <mergeCell ref="P2666:Q2667"/>
    <mergeCell ref="R2666:S2667"/>
    <mergeCell ref="T2666:U2667"/>
    <mergeCell ref="X2666:Y2667"/>
    <mergeCell ref="Z2666:AA2667"/>
    <mergeCell ref="AB2666:AC2667"/>
    <mergeCell ref="AD2666:AE2667"/>
    <mergeCell ref="AF2666:AG2667"/>
    <mergeCell ref="AH2666:AI2667"/>
    <mergeCell ref="AJ2666:AK2667"/>
    <mergeCell ref="BF2666:BG2667"/>
    <mergeCell ref="BH2666:BI2667"/>
    <mergeCell ref="AL2666:AM2667"/>
    <mergeCell ref="AN2666:AO2667"/>
    <mergeCell ref="AP2666:AQ2667"/>
    <mergeCell ref="AR2666:AS2667"/>
    <mergeCell ref="AT2666:AU2667"/>
    <mergeCell ref="AV2666:AW2667"/>
    <mergeCell ref="BJ2666:BK2667"/>
    <mergeCell ref="BL2666:BM2667"/>
    <mergeCell ref="BN2666:BP2667"/>
    <mergeCell ref="BR2666:BR2667"/>
    <mergeCell ref="BS2666:BS2667"/>
    <mergeCell ref="C2667:D2667"/>
    <mergeCell ref="AX2666:AY2667"/>
    <mergeCell ref="AZ2666:BA2667"/>
    <mergeCell ref="BB2666:BC2667"/>
    <mergeCell ref="BD2666:BE2667"/>
    <mergeCell ref="BQ2666:BQ2667"/>
    <mergeCell ref="V2666:W2667"/>
    <mergeCell ref="B2668:B2669"/>
    <mergeCell ref="C2668:D2668"/>
    <mergeCell ref="E2668:E2669"/>
    <mergeCell ref="F2668:F2669"/>
    <mergeCell ref="H2668:I2669"/>
    <mergeCell ref="J2668:K2669"/>
    <mergeCell ref="L2668:M2669"/>
    <mergeCell ref="N2668:O2669"/>
    <mergeCell ref="P2668:Q2669"/>
    <mergeCell ref="R2668:S2669"/>
    <mergeCell ref="T2668:U2669"/>
    <mergeCell ref="X2668:Y2669"/>
    <mergeCell ref="Z2668:AA2669"/>
    <mergeCell ref="AB2668:AC2669"/>
    <mergeCell ref="AD2668:AE2669"/>
    <mergeCell ref="AF2668:AG2669"/>
    <mergeCell ref="AH2668:AI2669"/>
    <mergeCell ref="AJ2668:AK2669"/>
    <mergeCell ref="BF2668:BG2669"/>
    <mergeCell ref="BH2668:BI2669"/>
    <mergeCell ref="AL2668:AM2669"/>
    <mergeCell ref="AN2668:AO2669"/>
    <mergeCell ref="AP2668:AQ2669"/>
    <mergeCell ref="AR2668:AS2669"/>
    <mergeCell ref="AT2668:AU2669"/>
    <mergeCell ref="AV2668:AW2669"/>
    <mergeCell ref="BJ2668:BK2669"/>
    <mergeCell ref="BL2668:BM2669"/>
    <mergeCell ref="BN2668:BP2669"/>
    <mergeCell ref="BR2668:BR2669"/>
    <mergeCell ref="BS2668:BS2669"/>
    <mergeCell ref="C2669:D2669"/>
    <mergeCell ref="AX2668:AY2669"/>
    <mergeCell ref="AZ2668:BA2669"/>
    <mergeCell ref="BB2668:BC2669"/>
    <mergeCell ref="BD2668:BE2669"/>
    <mergeCell ref="BQ2668:BQ2669"/>
    <mergeCell ref="V2668:W2669"/>
    <mergeCell ref="B2670:B2671"/>
    <mergeCell ref="C2670:D2670"/>
    <mergeCell ref="E2670:E2671"/>
    <mergeCell ref="F2670:F2671"/>
    <mergeCell ref="H2670:I2671"/>
    <mergeCell ref="J2670:K2671"/>
    <mergeCell ref="L2670:M2671"/>
    <mergeCell ref="N2670:O2671"/>
    <mergeCell ref="P2670:Q2671"/>
    <mergeCell ref="R2670:S2671"/>
    <mergeCell ref="T2670:U2671"/>
    <mergeCell ref="X2670:Y2671"/>
    <mergeCell ref="Z2670:AA2671"/>
    <mergeCell ref="AB2670:AC2671"/>
    <mergeCell ref="AD2670:AE2671"/>
    <mergeCell ref="AF2670:AG2671"/>
    <mergeCell ref="AH2670:AI2671"/>
    <mergeCell ref="AJ2670:AK2671"/>
    <mergeCell ref="BF2670:BG2671"/>
    <mergeCell ref="BH2670:BI2671"/>
    <mergeCell ref="AL2670:AM2671"/>
    <mergeCell ref="AN2670:AO2671"/>
    <mergeCell ref="AP2670:AQ2671"/>
    <mergeCell ref="AR2670:AS2671"/>
    <mergeCell ref="AT2670:AU2671"/>
    <mergeCell ref="AV2670:AW2671"/>
    <mergeCell ref="BJ2670:BK2671"/>
    <mergeCell ref="BL2670:BM2671"/>
    <mergeCell ref="BN2670:BP2671"/>
    <mergeCell ref="BR2670:BR2671"/>
    <mergeCell ref="BS2670:BS2671"/>
    <mergeCell ref="C2671:D2671"/>
    <mergeCell ref="AX2670:AY2671"/>
    <mergeCell ref="AZ2670:BA2671"/>
    <mergeCell ref="BB2670:BC2671"/>
    <mergeCell ref="BD2670:BE2671"/>
    <mergeCell ref="BQ2670:BQ2671"/>
    <mergeCell ref="V2670:W2671"/>
    <mergeCell ref="B2672:B2673"/>
    <mergeCell ref="C2672:D2672"/>
    <mergeCell ref="E2672:E2673"/>
    <mergeCell ref="F2672:F2673"/>
    <mergeCell ref="H2672:I2673"/>
    <mergeCell ref="J2672:K2673"/>
    <mergeCell ref="L2672:M2673"/>
    <mergeCell ref="N2672:O2673"/>
    <mergeCell ref="P2672:Q2673"/>
    <mergeCell ref="R2672:S2673"/>
    <mergeCell ref="T2672:U2673"/>
    <mergeCell ref="X2672:Y2673"/>
    <mergeCell ref="Z2672:AA2673"/>
    <mergeCell ref="AB2672:AC2673"/>
    <mergeCell ref="AD2672:AE2673"/>
    <mergeCell ref="AF2672:AG2673"/>
    <mergeCell ref="AH2672:AI2673"/>
    <mergeCell ref="AJ2672:AK2673"/>
    <mergeCell ref="BF2672:BG2673"/>
    <mergeCell ref="BH2672:BI2673"/>
    <mergeCell ref="AL2672:AM2673"/>
    <mergeCell ref="AN2672:AO2673"/>
    <mergeCell ref="AP2672:AQ2673"/>
    <mergeCell ref="AR2672:AS2673"/>
    <mergeCell ref="AT2672:AU2673"/>
    <mergeCell ref="AV2672:AW2673"/>
    <mergeCell ref="BJ2672:BK2673"/>
    <mergeCell ref="BL2672:BM2673"/>
    <mergeCell ref="BN2672:BP2673"/>
    <mergeCell ref="BR2672:BR2673"/>
    <mergeCell ref="BS2672:BS2673"/>
    <mergeCell ref="C2673:D2673"/>
    <mergeCell ref="AX2672:AY2673"/>
    <mergeCell ref="AZ2672:BA2673"/>
    <mergeCell ref="BB2672:BC2673"/>
    <mergeCell ref="BD2672:BE2673"/>
    <mergeCell ref="BQ2672:BQ2673"/>
    <mergeCell ref="V2672:W2673"/>
    <mergeCell ref="B2674:B2675"/>
    <mergeCell ref="C2674:D2674"/>
    <mergeCell ref="E2674:E2675"/>
    <mergeCell ref="F2674:F2675"/>
    <mergeCell ref="H2674:I2675"/>
    <mergeCell ref="J2674:K2675"/>
    <mergeCell ref="L2674:M2675"/>
    <mergeCell ref="N2674:O2675"/>
    <mergeCell ref="P2674:Q2675"/>
    <mergeCell ref="R2674:S2675"/>
    <mergeCell ref="T2674:U2675"/>
    <mergeCell ref="X2674:Y2675"/>
    <mergeCell ref="Z2674:AA2675"/>
    <mergeCell ref="AB2674:AC2675"/>
    <mergeCell ref="AD2674:AE2675"/>
    <mergeCell ref="AF2674:AG2675"/>
    <mergeCell ref="AH2674:AI2675"/>
    <mergeCell ref="AJ2674:AK2675"/>
    <mergeCell ref="BF2674:BG2675"/>
    <mergeCell ref="BH2674:BI2675"/>
    <mergeCell ref="AL2674:AM2675"/>
    <mergeCell ref="AN2674:AO2675"/>
    <mergeCell ref="AP2674:AQ2675"/>
    <mergeCell ref="AR2674:AS2675"/>
    <mergeCell ref="AT2674:AU2675"/>
    <mergeCell ref="AV2674:AW2675"/>
    <mergeCell ref="BJ2674:BK2675"/>
    <mergeCell ref="BL2674:BM2675"/>
    <mergeCell ref="BN2674:BP2675"/>
    <mergeCell ref="BR2674:BR2675"/>
    <mergeCell ref="BS2674:BS2675"/>
    <mergeCell ref="C2675:D2675"/>
    <mergeCell ref="AX2674:AY2675"/>
    <mergeCell ref="AZ2674:BA2675"/>
    <mergeCell ref="BB2674:BC2675"/>
    <mergeCell ref="BD2674:BE2675"/>
    <mergeCell ref="BQ2674:BQ2675"/>
    <mergeCell ref="V2674:W2675"/>
    <mergeCell ref="B2676:B2677"/>
    <mergeCell ref="C2676:D2676"/>
    <mergeCell ref="E2676:E2677"/>
    <mergeCell ref="F2676:F2677"/>
    <mergeCell ref="H2676:I2677"/>
    <mergeCell ref="J2676:K2677"/>
    <mergeCell ref="G2676:G2677"/>
    <mergeCell ref="L2676:M2677"/>
    <mergeCell ref="N2676:O2677"/>
    <mergeCell ref="P2676:Q2677"/>
    <mergeCell ref="R2676:S2677"/>
    <mergeCell ref="T2676:U2677"/>
    <mergeCell ref="X2676:Y2677"/>
    <mergeCell ref="Z2676:AA2677"/>
    <mergeCell ref="AB2676:AC2677"/>
    <mergeCell ref="AD2676:AE2677"/>
    <mergeCell ref="AF2676:AG2677"/>
    <mergeCell ref="AH2676:AI2677"/>
    <mergeCell ref="AJ2676:AK2677"/>
    <mergeCell ref="BF2676:BG2677"/>
    <mergeCell ref="BH2676:BI2677"/>
    <mergeCell ref="AL2676:AM2677"/>
    <mergeCell ref="AN2676:AO2677"/>
    <mergeCell ref="AP2676:AQ2677"/>
    <mergeCell ref="AR2676:AS2677"/>
    <mergeCell ref="AT2676:AU2677"/>
    <mergeCell ref="AV2676:AW2677"/>
    <mergeCell ref="BJ2676:BK2677"/>
    <mergeCell ref="BL2676:BM2677"/>
    <mergeCell ref="BN2676:BP2677"/>
    <mergeCell ref="BR2676:BR2677"/>
    <mergeCell ref="BS2676:BS2677"/>
    <mergeCell ref="C2677:D2677"/>
    <mergeCell ref="AX2676:AY2677"/>
    <mergeCell ref="AZ2676:BA2677"/>
    <mergeCell ref="BB2676:BC2677"/>
    <mergeCell ref="BD2676:BE2677"/>
    <mergeCell ref="V2676:W2677"/>
    <mergeCell ref="B2678:B2679"/>
    <mergeCell ref="C2678:D2678"/>
    <mergeCell ref="E2678:E2679"/>
    <mergeCell ref="F2678:F2679"/>
    <mergeCell ref="H2678:I2679"/>
    <mergeCell ref="J2678:K2679"/>
    <mergeCell ref="G2678:G2679"/>
    <mergeCell ref="L2678:M2679"/>
    <mergeCell ref="N2678:O2679"/>
    <mergeCell ref="P2678:Q2679"/>
    <mergeCell ref="R2678:S2679"/>
    <mergeCell ref="T2678:U2679"/>
    <mergeCell ref="X2678:Y2679"/>
    <mergeCell ref="Z2678:AA2679"/>
    <mergeCell ref="AB2678:AC2679"/>
    <mergeCell ref="AD2678:AE2679"/>
    <mergeCell ref="AF2678:AG2679"/>
    <mergeCell ref="AH2678:AI2679"/>
    <mergeCell ref="AJ2678:AK2679"/>
    <mergeCell ref="BF2678:BG2679"/>
    <mergeCell ref="BH2678:BI2679"/>
    <mergeCell ref="AL2678:AM2679"/>
    <mergeCell ref="AN2678:AO2679"/>
    <mergeCell ref="AP2678:AQ2679"/>
    <mergeCell ref="AR2678:AS2679"/>
    <mergeCell ref="AT2678:AU2679"/>
    <mergeCell ref="AV2678:AW2679"/>
    <mergeCell ref="BJ2678:BK2679"/>
    <mergeCell ref="BL2678:BM2679"/>
    <mergeCell ref="BN2678:BP2679"/>
    <mergeCell ref="BR2678:BR2679"/>
    <mergeCell ref="BS2678:BS2679"/>
    <mergeCell ref="C2679:D2679"/>
    <mergeCell ref="AX2678:AY2679"/>
    <mergeCell ref="AZ2678:BA2679"/>
    <mergeCell ref="BB2678:BC2679"/>
    <mergeCell ref="BD2678:BE2679"/>
    <mergeCell ref="V2678:W2679"/>
    <mergeCell ref="B2680:B2681"/>
    <mergeCell ref="C2680:D2680"/>
    <mergeCell ref="E2680:E2681"/>
    <mergeCell ref="F2680:F2681"/>
    <mergeCell ref="H2680:I2681"/>
    <mergeCell ref="J2680:K2681"/>
    <mergeCell ref="G2680:G2681"/>
    <mergeCell ref="L2680:M2681"/>
    <mergeCell ref="N2680:O2681"/>
    <mergeCell ref="P2680:Q2681"/>
    <mergeCell ref="R2680:S2681"/>
    <mergeCell ref="T2680:U2681"/>
    <mergeCell ref="X2680:Y2681"/>
    <mergeCell ref="Z2680:AA2681"/>
    <mergeCell ref="AB2680:AC2681"/>
    <mergeCell ref="AD2680:AE2681"/>
    <mergeCell ref="AF2680:AG2681"/>
    <mergeCell ref="AH2680:AI2681"/>
    <mergeCell ref="AJ2680:AK2681"/>
    <mergeCell ref="BF2680:BG2681"/>
    <mergeCell ref="BH2680:BI2681"/>
    <mergeCell ref="AL2680:AM2681"/>
    <mergeCell ref="AN2680:AO2681"/>
    <mergeCell ref="AP2680:AQ2681"/>
    <mergeCell ref="AR2680:AS2681"/>
    <mergeCell ref="AT2680:AU2681"/>
    <mergeCell ref="AV2680:AW2681"/>
    <mergeCell ref="BJ2680:BK2681"/>
    <mergeCell ref="BL2680:BM2681"/>
    <mergeCell ref="BN2680:BP2681"/>
    <mergeCell ref="BR2680:BR2681"/>
    <mergeCell ref="BS2680:BS2681"/>
    <mergeCell ref="C2681:D2681"/>
    <mergeCell ref="AX2680:AY2681"/>
    <mergeCell ref="AZ2680:BA2681"/>
    <mergeCell ref="BB2680:BC2681"/>
    <mergeCell ref="BD2680:BE2681"/>
    <mergeCell ref="BQ2680:BQ2681"/>
    <mergeCell ref="V2680:W2681"/>
    <mergeCell ref="B2682:B2683"/>
    <mergeCell ref="C2682:D2682"/>
    <mergeCell ref="E2682:E2683"/>
    <mergeCell ref="F2682:F2683"/>
    <mergeCell ref="H2682:I2683"/>
    <mergeCell ref="J2682:K2683"/>
    <mergeCell ref="G2682:G2683"/>
    <mergeCell ref="L2682:M2683"/>
    <mergeCell ref="N2682:O2683"/>
    <mergeCell ref="P2682:Q2683"/>
    <mergeCell ref="R2682:S2683"/>
    <mergeCell ref="T2682:U2683"/>
    <mergeCell ref="X2682:Y2683"/>
    <mergeCell ref="Z2682:AA2683"/>
    <mergeCell ref="AB2682:AC2683"/>
    <mergeCell ref="AD2682:AE2683"/>
    <mergeCell ref="AF2682:AG2683"/>
    <mergeCell ref="AH2682:AI2683"/>
    <mergeCell ref="AJ2682:AK2683"/>
    <mergeCell ref="BF2682:BG2683"/>
    <mergeCell ref="BH2682:BI2683"/>
    <mergeCell ref="AL2682:AM2683"/>
    <mergeCell ref="AN2682:AO2683"/>
    <mergeCell ref="AP2682:AQ2683"/>
    <mergeCell ref="AR2682:AS2683"/>
    <mergeCell ref="AT2682:AU2683"/>
    <mergeCell ref="AV2682:AW2683"/>
    <mergeCell ref="BJ2682:BK2683"/>
    <mergeCell ref="BL2682:BM2683"/>
    <mergeCell ref="BN2682:BP2683"/>
    <mergeCell ref="BR2682:BR2683"/>
    <mergeCell ref="BS2682:BS2683"/>
    <mergeCell ref="C2683:D2683"/>
    <mergeCell ref="AX2682:AY2683"/>
    <mergeCell ref="AZ2682:BA2683"/>
    <mergeCell ref="BB2682:BC2683"/>
    <mergeCell ref="BD2682:BE2683"/>
    <mergeCell ref="BQ2682:BQ2683"/>
    <mergeCell ref="V2682:W2683"/>
    <mergeCell ref="B2684:B2685"/>
    <mergeCell ref="C2684:D2684"/>
    <mergeCell ref="E2684:E2685"/>
    <mergeCell ref="F2684:F2685"/>
    <mergeCell ref="H2684:I2685"/>
    <mergeCell ref="J2684:K2685"/>
    <mergeCell ref="G2684:G2685"/>
    <mergeCell ref="L2684:M2685"/>
    <mergeCell ref="N2684:O2685"/>
    <mergeCell ref="P2684:Q2685"/>
    <mergeCell ref="R2684:S2685"/>
    <mergeCell ref="T2684:U2685"/>
    <mergeCell ref="X2684:Y2685"/>
    <mergeCell ref="Z2684:AA2685"/>
    <mergeCell ref="AB2684:AC2685"/>
    <mergeCell ref="AD2684:AE2685"/>
    <mergeCell ref="AF2684:AG2685"/>
    <mergeCell ref="AH2684:AI2685"/>
    <mergeCell ref="AJ2684:AK2685"/>
    <mergeCell ref="BF2684:BG2685"/>
    <mergeCell ref="BH2684:BI2685"/>
    <mergeCell ref="AL2684:AM2685"/>
    <mergeCell ref="AN2684:AO2685"/>
    <mergeCell ref="AP2684:AQ2685"/>
    <mergeCell ref="AR2684:AS2685"/>
    <mergeCell ref="AT2684:AU2685"/>
    <mergeCell ref="AV2684:AW2685"/>
    <mergeCell ref="BJ2684:BK2685"/>
    <mergeCell ref="BL2684:BM2685"/>
    <mergeCell ref="BN2684:BP2685"/>
    <mergeCell ref="BR2684:BR2685"/>
    <mergeCell ref="BS2684:BS2685"/>
    <mergeCell ref="C2685:D2685"/>
    <mergeCell ref="AX2684:AY2685"/>
    <mergeCell ref="AZ2684:BA2685"/>
    <mergeCell ref="BB2684:BC2685"/>
    <mergeCell ref="BD2684:BE2685"/>
    <mergeCell ref="V2684:W2685"/>
    <mergeCell ref="B2686:B2687"/>
    <mergeCell ref="C2686:D2686"/>
    <mergeCell ref="E2686:E2687"/>
    <mergeCell ref="F2686:F2687"/>
    <mergeCell ref="H2686:I2687"/>
    <mergeCell ref="J2686:K2687"/>
    <mergeCell ref="G2686:G2687"/>
    <mergeCell ref="L2686:M2687"/>
    <mergeCell ref="N2686:O2687"/>
    <mergeCell ref="P2686:Q2687"/>
    <mergeCell ref="R2686:S2687"/>
    <mergeCell ref="T2686:U2687"/>
    <mergeCell ref="X2686:Y2687"/>
    <mergeCell ref="Z2686:AA2687"/>
    <mergeCell ref="AB2686:AC2687"/>
    <mergeCell ref="AD2686:AE2687"/>
    <mergeCell ref="AF2686:AG2687"/>
    <mergeCell ref="AH2686:AI2687"/>
    <mergeCell ref="AJ2686:AK2687"/>
    <mergeCell ref="BF2686:BG2687"/>
    <mergeCell ref="BH2686:BI2687"/>
    <mergeCell ref="AL2686:AM2687"/>
    <mergeCell ref="AN2686:AO2687"/>
    <mergeCell ref="AP2686:AQ2687"/>
    <mergeCell ref="AR2686:AS2687"/>
    <mergeCell ref="AT2686:AU2687"/>
    <mergeCell ref="AV2686:AW2687"/>
    <mergeCell ref="BJ2686:BK2687"/>
    <mergeCell ref="BL2686:BM2687"/>
    <mergeCell ref="BN2686:BP2687"/>
    <mergeCell ref="BR2686:BR2687"/>
    <mergeCell ref="BS2686:BS2687"/>
    <mergeCell ref="C2687:D2687"/>
    <mergeCell ref="AX2686:AY2687"/>
    <mergeCell ref="AZ2686:BA2687"/>
    <mergeCell ref="BB2686:BC2687"/>
    <mergeCell ref="BD2686:BE2687"/>
    <mergeCell ref="V2686:W2687"/>
    <mergeCell ref="B2688:B2689"/>
    <mergeCell ref="C2688:D2688"/>
    <mergeCell ref="E2688:E2689"/>
    <mergeCell ref="F2688:F2689"/>
    <mergeCell ref="H2688:I2689"/>
    <mergeCell ref="J2688:K2689"/>
    <mergeCell ref="G2688:G2689"/>
    <mergeCell ref="L2688:M2689"/>
    <mergeCell ref="N2688:O2689"/>
    <mergeCell ref="P2688:Q2689"/>
    <mergeCell ref="R2688:S2689"/>
    <mergeCell ref="T2688:U2689"/>
    <mergeCell ref="X2688:Y2689"/>
    <mergeCell ref="Z2688:AA2689"/>
    <mergeCell ref="AB2688:AC2689"/>
    <mergeCell ref="AD2688:AE2689"/>
    <mergeCell ref="AF2688:AG2689"/>
    <mergeCell ref="AH2688:AI2689"/>
    <mergeCell ref="AJ2688:AK2689"/>
    <mergeCell ref="BF2688:BG2689"/>
    <mergeCell ref="BH2688:BI2689"/>
    <mergeCell ref="AL2688:AM2689"/>
    <mergeCell ref="AN2688:AO2689"/>
    <mergeCell ref="AP2688:AQ2689"/>
    <mergeCell ref="AR2688:AS2689"/>
    <mergeCell ref="AT2688:AU2689"/>
    <mergeCell ref="AV2688:AW2689"/>
    <mergeCell ref="BJ2688:BK2689"/>
    <mergeCell ref="BL2688:BM2689"/>
    <mergeCell ref="BN2688:BP2689"/>
    <mergeCell ref="BR2688:BR2689"/>
    <mergeCell ref="BS2688:BS2689"/>
    <mergeCell ref="C2689:D2689"/>
    <mergeCell ref="AX2688:AY2689"/>
    <mergeCell ref="AZ2688:BA2689"/>
    <mergeCell ref="BB2688:BC2689"/>
    <mergeCell ref="BD2688:BE2689"/>
    <mergeCell ref="BQ2688:BQ2689"/>
    <mergeCell ref="V2688:W2689"/>
    <mergeCell ref="B2690:B2691"/>
    <mergeCell ref="C2690:D2690"/>
    <mergeCell ref="E2690:E2691"/>
    <mergeCell ref="F2690:F2691"/>
    <mergeCell ref="H2690:I2691"/>
    <mergeCell ref="J2690:K2691"/>
    <mergeCell ref="G2690:G2691"/>
    <mergeCell ref="L2690:M2691"/>
    <mergeCell ref="N2690:O2691"/>
    <mergeCell ref="P2690:Q2691"/>
    <mergeCell ref="R2690:S2691"/>
    <mergeCell ref="T2690:U2691"/>
    <mergeCell ref="X2690:Y2691"/>
    <mergeCell ref="Z2690:AA2691"/>
    <mergeCell ref="AB2690:AC2691"/>
    <mergeCell ref="AD2690:AE2691"/>
    <mergeCell ref="AF2690:AG2691"/>
    <mergeCell ref="AH2690:AI2691"/>
    <mergeCell ref="AJ2690:AK2691"/>
    <mergeCell ref="BF2690:BG2691"/>
    <mergeCell ref="BH2690:BI2691"/>
    <mergeCell ref="AL2690:AM2691"/>
    <mergeCell ref="AN2690:AO2691"/>
    <mergeCell ref="AP2690:AQ2691"/>
    <mergeCell ref="AR2690:AS2691"/>
    <mergeCell ref="AT2690:AU2691"/>
    <mergeCell ref="AV2690:AW2691"/>
    <mergeCell ref="BJ2690:BK2691"/>
    <mergeCell ref="BL2690:BM2691"/>
    <mergeCell ref="BN2690:BP2691"/>
    <mergeCell ref="BR2690:BR2691"/>
    <mergeCell ref="BS2690:BS2691"/>
    <mergeCell ref="C2691:D2691"/>
    <mergeCell ref="AX2690:AY2691"/>
    <mergeCell ref="AZ2690:BA2691"/>
    <mergeCell ref="BB2690:BC2691"/>
    <mergeCell ref="BD2690:BE2691"/>
    <mergeCell ref="BQ2690:BQ2691"/>
    <mergeCell ref="V2690:W2691"/>
    <mergeCell ref="B2692:B2693"/>
    <mergeCell ref="C2692:D2692"/>
    <mergeCell ref="E2692:E2693"/>
    <mergeCell ref="F2692:F2693"/>
    <mergeCell ref="H2692:I2693"/>
    <mergeCell ref="J2692:K2693"/>
    <mergeCell ref="G2692:G2693"/>
    <mergeCell ref="L2692:M2693"/>
    <mergeCell ref="N2692:O2693"/>
    <mergeCell ref="P2692:Q2693"/>
    <mergeCell ref="R2692:S2693"/>
    <mergeCell ref="T2692:U2693"/>
    <mergeCell ref="X2692:Y2693"/>
    <mergeCell ref="Z2692:AA2693"/>
    <mergeCell ref="AB2692:AC2693"/>
    <mergeCell ref="AD2692:AE2693"/>
    <mergeCell ref="AF2692:AG2693"/>
    <mergeCell ref="AH2692:AI2693"/>
    <mergeCell ref="AJ2692:AK2693"/>
    <mergeCell ref="BF2692:BG2693"/>
    <mergeCell ref="BH2692:BI2693"/>
    <mergeCell ref="AL2692:AM2693"/>
    <mergeCell ref="AN2692:AO2693"/>
    <mergeCell ref="AP2692:AQ2693"/>
    <mergeCell ref="AR2692:AS2693"/>
    <mergeCell ref="AT2692:AU2693"/>
    <mergeCell ref="AV2692:AW2693"/>
    <mergeCell ref="BJ2692:BK2693"/>
    <mergeCell ref="BL2692:BM2693"/>
    <mergeCell ref="BN2692:BP2693"/>
    <mergeCell ref="BR2692:BR2693"/>
    <mergeCell ref="BS2692:BS2693"/>
    <mergeCell ref="C2693:D2693"/>
    <mergeCell ref="AX2692:AY2693"/>
    <mergeCell ref="AZ2692:BA2693"/>
    <mergeCell ref="BB2692:BC2693"/>
    <mergeCell ref="BD2692:BE2693"/>
    <mergeCell ref="BQ2692:BQ2693"/>
    <mergeCell ref="V2692:W2693"/>
    <mergeCell ref="B2694:B2695"/>
    <mergeCell ref="C2694:D2694"/>
    <mergeCell ref="E2694:E2695"/>
    <mergeCell ref="F2694:F2695"/>
    <mergeCell ref="H2694:I2695"/>
    <mergeCell ref="J2694:K2695"/>
    <mergeCell ref="G2694:G2695"/>
    <mergeCell ref="L2694:M2695"/>
    <mergeCell ref="N2694:O2695"/>
    <mergeCell ref="P2694:Q2695"/>
    <mergeCell ref="R2694:S2695"/>
    <mergeCell ref="T2694:U2695"/>
    <mergeCell ref="X2694:Y2695"/>
    <mergeCell ref="Z2694:AA2695"/>
    <mergeCell ref="AB2694:AC2695"/>
    <mergeCell ref="AD2694:AE2695"/>
    <mergeCell ref="AF2694:AG2695"/>
    <mergeCell ref="AH2694:AI2695"/>
    <mergeCell ref="AJ2694:AK2695"/>
    <mergeCell ref="BF2694:BG2695"/>
    <mergeCell ref="BH2694:BI2695"/>
    <mergeCell ref="AL2694:AM2695"/>
    <mergeCell ref="AN2694:AO2695"/>
    <mergeCell ref="AP2694:AQ2695"/>
    <mergeCell ref="AR2694:AS2695"/>
    <mergeCell ref="AT2694:AU2695"/>
    <mergeCell ref="AV2694:AW2695"/>
    <mergeCell ref="BJ2694:BK2695"/>
    <mergeCell ref="BL2694:BM2695"/>
    <mergeCell ref="BN2694:BP2695"/>
    <mergeCell ref="BR2694:BR2695"/>
    <mergeCell ref="BS2694:BS2695"/>
    <mergeCell ref="C2695:D2695"/>
    <mergeCell ref="AX2694:AY2695"/>
    <mergeCell ref="AZ2694:BA2695"/>
    <mergeCell ref="BB2694:BC2695"/>
    <mergeCell ref="BD2694:BE2695"/>
    <mergeCell ref="V2694:W2695"/>
    <mergeCell ref="B2696:B2697"/>
    <mergeCell ref="C2696:D2696"/>
    <mergeCell ref="E2696:E2697"/>
    <mergeCell ref="F2696:F2697"/>
    <mergeCell ref="H2696:I2697"/>
    <mergeCell ref="J2696:K2697"/>
    <mergeCell ref="G2696:G2697"/>
    <mergeCell ref="L2696:M2697"/>
    <mergeCell ref="N2696:O2697"/>
    <mergeCell ref="P2696:Q2697"/>
    <mergeCell ref="R2696:S2697"/>
    <mergeCell ref="T2696:U2697"/>
    <mergeCell ref="X2696:Y2697"/>
    <mergeCell ref="Z2696:AA2697"/>
    <mergeCell ref="AB2696:AC2697"/>
    <mergeCell ref="AD2696:AE2697"/>
    <mergeCell ref="AF2696:AG2697"/>
    <mergeCell ref="AH2696:AI2697"/>
    <mergeCell ref="AJ2696:AK2697"/>
    <mergeCell ref="BF2696:BG2697"/>
    <mergeCell ref="BH2696:BI2697"/>
    <mergeCell ref="AL2696:AM2697"/>
    <mergeCell ref="AN2696:AO2697"/>
    <mergeCell ref="AP2696:AQ2697"/>
    <mergeCell ref="AR2696:AS2697"/>
    <mergeCell ref="AT2696:AU2697"/>
    <mergeCell ref="AV2696:AW2697"/>
    <mergeCell ref="BJ2696:BK2697"/>
    <mergeCell ref="BL2696:BM2697"/>
    <mergeCell ref="BN2696:BP2697"/>
    <mergeCell ref="BR2696:BR2697"/>
    <mergeCell ref="BS2696:BS2697"/>
    <mergeCell ref="C2697:D2697"/>
    <mergeCell ref="AX2696:AY2697"/>
    <mergeCell ref="AZ2696:BA2697"/>
    <mergeCell ref="BB2696:BC2697"/>
    <mergeCell ref="BD2696:BE2697"/>
    <mergeCell ref="V2696:W2697"/>
    <mergeCell ref="B2698:B2699"/>
    <mergeCell ref="C2698:D2698"/>
    <mergeCell ref="E2698:E2699"/>
    <mergeCell ref="F2698:F2699"/>
    <mergeCell ref="H2698:I2699"/>
    <mergeCell ref="J2698:K2699"/>
    <mergeCell ref="G2698:G2699"/>
    <mergeCell ref="L2698:M2699"/>
    <mergeCell ref="N2698:O2699"/>
    <mergeCell ref="P2698:Q2699"/>
    <mergeCell ref="R2698:S2699"/>
    <mergeCell ref="T2698:U2699"/>
    <mergeCell ref="X2698:Y2699"/>
    <mergeCell ref="Z2698:AA2699"/>
    <mergeCell ref="AB2698:AC2699"/>
    <mergeCell ref="AD2698:AE2699"/>
    <mergeCell ref="AF2698:AG2699"/>
    <mergeCell ref="AH2698:AI2699"/>
    <mergeCell ref="AJ2698:AK2699"/>
    <mergeCell ref="BF2698:BG2699"/>
    <mergeCell ref="BH2698:BI2699"/>
    <mergeCell ref="AL2698:AM2699"/>
    <mergeCell ref="AN2698:AO2699"/>
    <mergeCell ref="AP2698:AQ2699"/>
    <mergeCell ref="AR2698:AS2699"/>
    <mergeCell ref="AT2698:AU2699"/>
    <mergeCell ref="AV2698:AW2699"/>
    <mergeCell ref="BJ2698:BK2699"/>
    <mergeCell ref="BL2698:BM2699"/>
    <mergeCell ref="BN2698:BP2699"/>
    <mergeCell ref="BR2698:BR2699"/>
    <mergeCell ref="BS2698:BS2699"/>
    <mergeCell ref="C2699:D2699"/>
    <mergeCell ref="AX2698:AY2699"/>
    <mergeCell ref="AZ2698:BA2699"/>
    <mergeCell ref="BB2698:BC2699"/>
    <mergeCell ref="BD2698:BE2699"/>
    <mergeCell ref="BQ2698:BQ2699"/>
    <mergeCell ref="V2698:W2699"/>
    <mergeCell ref="BR2702:BR2703"/>
    <mergeCell ref="BS2702:BS2703"/>
    <mergeCell ref="C2703:D2703"/>
    <mergeCell ref="AX2702:AY2703"/>
    <mergeCell ref="AZ2702:BA2703"/>
    <mergeCell ref="BB2702:BC2703"/>
    <mergeCell ref="BD2702:BE2703"/>
    <mergeCell ref="V2702:W2703"/>
    <mergeCell ref="B2700:B2701"/>
    <mergeCell ref="C2700:D2700"/>
    <mergeCell ref="E2700:E2701"/>
    <mergeCell ref="F2700:F2701"/>
    <mergeCell ref="H2700:I2701"/>
    <mergeCell ref="J2700:K2701"/>
    <mergeCell ref="G2700:G2701"/>
    <mergeCell ref="L2700:M2701"/>
    <mergeCell ref="N2700:O2701"/>
    <mergeCell ref="P2700:Q2701"/>
    <mergeCell ref="R2700:S2701"/>
    <mergeCell ref="T2700:U2701"/>
    <mergeCell ref="X2700:Y2701"/>
    <mergeCell ref="Z2700:AA2701"/>
    <mergeCell ref="AB2700:AC2701"/>
    <mergeCell ref="AD2700:AE2701"/>
    <mergeCell ref="AF2700:AG2701"/>
    <mergeCell ref="AH2700:AI2701"/>
    <mergeCell ref="AJ2700:AK2701"/>
    <mergeCell ref="BF2700:BG2701"/>
    <mergeCell ref="BH2700:BI2701"/>
    <mergeCell ref="AL2700:AM2701"/>
    <mergeCell ref="AN2700:AO2701"/>
    <mergeCell ref="AP2700:AQ2701"/>
    <mergeCell ref="AR2700:AS2701"/>
    <mergeCell ref="AT2700:AU2701"/>
    <mergeCell ref="AV2700:AW2701"/>
    <mergeCell ref="BJ2700:BK2701"/>
    <mergeCell ref="BL2700:BM2701"/>
    <mergeCell ref="BN2700:BP2701"/>
    <mergeCell ref="BR2700:BR2701"/>
    <mergeCell ref="BS2700:BS2701"/>
    <mergeCell ref="C2701:D2701"/>
    <mergeCell ref="AX2700:AY2701"/>
    <mergeCell ref="AZ2700:BA2701"/>
    <mergeCell ref="BB2700:BC2701"/>
    <mergeCell ref="BD2700:BE2701"/>
    <mergeCell ref="BQ2700:BQ2701"/>
    <mergeCell ref="V2700:W2701"/>
    <mergeCell ref="AR2704:AS2705"/>
    <mergeCell ref="AT2704:AU2705"/>
    <mergeCell ref="AV2704:AW2705"/>
    <mergeCell ref="BJ2704:BK2705"/>
    <mergeCell ref="BL2704:BM2705"/>
    <mergeCell ref="BN2704:BP2705"/>
    <mergeCell ref="C2705:D2705"/>
    <mergeCell ref="AX2704:AY2705"/>
    <mergeCell ref="AZ2704:BA2705"/>
    <mergeCell ref="BB2704:BC2705"/>
    <mergeCell ref="BD2704:BE2705"/>
    <mergeCell ref="V2704:W2705"/>
    <mergeCell ref="V2706:W2707"/>
    <mergeCell ref="V2708:W2709"/>
    <mergeCell ref="B2702:B2703"/>
    <mergeCell ref="C2702:D2702"/>
    <mergeCell ref="E2702:E2703"/>
    <mergeCell ref="F2702:F2703"/>
    <mergeCell ref="H2702:I2703"/>
    <mergeCell ref="J2702:K2703"/>
    <mergeCell ref="G2702:G2703"/>
    <mergeCell ref="L2702:M2703"/>
    <mergeCell ref="N2702:O2703"/>
    <mergeCell ref="P2702:Q2703"/>
    <mergeCell ref="R2702:S2703"/>
    <mergeCell ref="T2702:U2703"/>
    <mergeCell ref="X2702:Y2703"/>
    <mergeCell ref="Z2702:AA2703"/>
    <mergeCell ref="AB2702:AC2703"/>
    <mergeCell ref="AD2702:AE2703"/>
    <mergeCell ref="AF2702:AG2703"/>
    <mergeCell ref="AH2702:AI2703"/>
    <mergeCell ref="AJ2702:AK2703"/>
    <mergeCell ref="BF2702:BG2703"/>
    <mergeCell ref="BH2702:BI2703"/>
    <mergeCell ref="AL2702:AM2703"/>
    <mergeCell ref="AN2702:AO2703"/>
    <mergeCell ref="AP2702:AQ2703"/>
    <mergeCell ref="AR2702:AS2703"/>
    <mergeCell ref="AT2702:AU2703"/>
    <mergeCell ref="AV2702:AW2703"/>
    <mergeCell ref="BJ2702:BK2703"/>
    <mergeCell ref="BL2702:BM2703"/>
    <mergeCell ref="BN2702:BP2703"/>
    <mergeCell ref="BC2714:BP2714"/>
    <mergeCell ref="B2708:C2708"/>
    <mergeCell ref="B2706:C2707"/>
    <mergeCell ref="D2706:E2707"/>
    <mergeCell ref="H2706:I2707"/>
    <mergeCell ref="J2706:K2707"/>
    <mergeCell ref="L2706:M2707"/>
    <mergeCell ref="N2706:O2707"/>
    <mergeCell ref="P2706:Q2707"/>
    <mergeCell ref="R2706:S2707"/>
    <mergeCell ref="T2706:U2707"/>
    <mergeCell ref="X2706:Y2707"/>
    <mergeCell ref="Z2706:AA2707"/>
    <mergeCell ref="AB2706:AC2707"/>
    <mergeCell ref="AD2706:AE2707"/>
    <mergeCell ref="AF2706:AG2707"/>
    <mergeCell ref="AH2706:AI2707"/>
    <mergeCell ref="AJ2706:AK2707"/>
    <mergeCell ref="AL2706:AM2707"/>
    <mergeCell ref="AN2706:AO2707"/>
    <mergeCell ref="AP2706:AQ2707"/>
    <mergeCell ref="AR2706:AS2707"/>
    <mergeCell ref="AT2706:AU2707"/>
    <mergeCell ref="AV2706:AW2707"/>
    <mergeCell ref="AX2706:AY2707"/>
    <mergeCell ref="AZ2706:BA2707"/>
    <mergeCell ref="BB2706:BC2707"/>
    <mergeCell ref="BD2706:BE2707"/>
    <mergeCell ref="BF2706:BG2707"/>
    <mergeCell ref="BH2706:BI2707"/>
    <mergeCell ref="BJ2706:BK2707"/>
    <mergeCell ref="BL2706:BM2707"/>
    <mergeCell ref="BN2706:BP2707"/>
    <mergeCell ref="D2708:E2709"/>
    <mergeCell ref="H2708:I2709"/>
    <mergeCell ref="J2708:K2709"/>
    <mergeCell ref="L2708:M2709"/>
    <mergeCell ref="N2708:O2709"/>
    <mergeCell ref="P2708:Q2709"/>
    <mergeCell ref="R2708:S2709"/>
    <mergeCell ref="T2708:U2709"/>
    <mergeCell ref="X2708:Y2709"/>
    <mergeCell ref="Z2708:AA2709"/>
    <mergeCell ref="AB2708:AC2709"/>
    <mergeCell ref="AD2708:AE2709"/>
    <mergeCell ref="AF2708:AG2709"/>
    <mergeCell ref="AH2708:AI2709"/>
    <mergeCell ref="AJ2708:AK2709"/>
    <mergeCell ref="AL2708:AM2709"/>
    <mergeCell ref="AN2708:AO2709"/>
    <mergeCell ref="AP2708:AQ2709"/>
    <mergeCell ref="AR2708:AS2709"/>
    <mergeCell ref="AT2708:AU2709"/>
    <mergeCell ref="AV2708:AW2709"/>
    <mergeCell ref="AX2708:AY2709"/>
    <mergeCell ref="AZ2708:BA2709"/>
    <mergeCell ref="BB2708:BC2709"/>
    <mergeCell ref="BD2708:BE2709"/>
    <mergeCell ref="BF2708:BG2709"/>
    <mergeCell ref="BH2708:BI2709"/>
    <mergeCell ref="BJ2708:BK2709"/>
    <mergeCell ref="BL2708:BM2709"/>
    <mergeCell ref="BN2708:BP2709"/>
    <mergeCell ref="E2711:H2711"/>
    <mergeCell ref="AX2724:AY2724"/>
    <mergeCell ref="AZ2724:BA2724"/>
    <mergeCell ref="BR2723:BR2724"/>
    <mergeCell ref="BS2723:BS2724"/>
    <mergeCell ref="J2724:K2724"/>
    <mergeCell ref="L2724:M2724"/>
    <mergeCell ref="N2724:O2724"/>
    <mergeCell ref="P2724:Q2724"/>
    <mergeCell ref="R2724:S2724"/>
    <mergeCell ref="T2724:U2724"/>
    <mergeCell ref="AD2724:AE2724"/>
    <mergeCell ref="AF2724:AG2724"/>
    <mergeCell ref="AH2724:AI2724"/>
    <mergeCell ref="AJ2724:AK2724"/>
    <mergeCell ref="AL2724:AM2724"/>
    <mergeCell ref="AN2724:AO2724"/>
    <mergeCell ref="AP2724:AQ2724"/>
    <mergeCell ref="AR2724:AS2724"/>
    <mergeCell ref="BB2724:BC2724"/>
    <mergeCell ref="BD2724:BE2724"/>
    <mergeCell ref="BF2724:BG2724"/>
    <mergeCell ref="BH2724:BI2724"/>
    <mergeCell ref="BJ2724:BK2724"/>
    <mergeCell ref="BL2724:BM2724"/>
    <mergeCell ref="B2725:B2726"/>
    <mergeCell ref="C2725:D2725"/>
    <mergeCell ref="E2725:E2726"/>
    <mergeCell ref="F2725:F2726"/>
    <mergeCell ref="H2725:I2726"/>
    <mergeCell ref="J2725:K2726"/>
    <mergeCell ref="L2725:M2726"/>
    <mergeCell ref="N2725:O2726"/>
    <mergeCell ref="P2725:Q2726"/>
    <mergeCell ref="R2725:S2726"/>
    <mergeCell ref="T2725:U2726"/>
    <mergeCell ref="X2725:Y2726"/>
    <mergeCell ref="Z2725:AA2726"/>
    <mergeCell ref="AB2725:AC2726"/>
    <mergeCell ref="AD2725:AE2726"/>
    <mergeCell ref="AF2725:AG2726"/>
    <mergeCell ref="AH2725:AI2726"/>
    <mergeCell ref="AJ2725:AK2726"/>
    <mergeCell ref="BF2725:BG2726"/>
    <mergeCell ref="BH2725:BI2726"/>
    <mergeCell ref="AL2725:AM2726"/>
    <mergeCell ref="AN2725:AO2726"/>
    <mergeCell ref="AP2725:AQ2726"/>
    <mergeCell ref="AR2725:AS2726"/>
    <mergeCell ref="AT2725:AU2726"/>
    <mergeCell ref="AV2725:AW2726"/>
    <mergeCell ref="BJ2725:BK2726"/>
    <mergeCell ref="BL2725:BM2726"/>
    <mergeCell ref="BN2725:BP2726"/>
    <mergeCell ref="BR2725:BR2726"/>
    <mergeCell ref="BS2725:BS2726"/>
    <mergeCell ref="C2726:D2726"/>
    <mergeCell ref="AX2725:AY2726"/>
    <mergeCell ref="AZ2725:BA2726"/>
    <mergeCell ref="BB2725:BC2726"/>
    <mergeCell ref="BD2725:BE2726"/>
    <mergeCell ref="BQ2723:BQ2724"/>
    <mergeCell ref="BQ2725:BQ2726"/>
    <mergeCell ref="BH2723:BM2723"/>
    <mergeCell ref="BN2723:BP2724"/>
    <mergeCell ref="B2727:B2728"/>
    <mergeCell ref="C2727:D2727"/>
    <mergeCell ref="E2727:E2728"/>
    <mergeCell ref="F2727:F2728"/>
    <mergeCell ref="H2727:I2728"/>
    <mergeCell ref="J2727:K2728"/>
    <mergeCell ref="L2727:M2728"/>
    <mergeCell ref="N2727:O2728"/>
    <mergeCell ref="P2727:Q2728"/>
    <mergeCell ref="R2727:S2728"/>
    <mergeCell ref="T2727:U2728"/>
    <mergeCell ref="X2727:Y2728"/>
    <mergeCell ref="Z2727:AA2728"/>
    <mergeCell ref="AB2727:AC2728"/>
    <mergeCell ref="AD2727:AE2728"/>
    <mergeCell ref="AF2727:AG2728"/>
    <mergeCell ref="AH2727:AI2728"/>
    <mergeCell ref="AJ2727:AK2728"/>
    <mergeCell ref="BF2727:BG2728"/>
    <mergeCell ref="BH2727:BI2728"/>
    <mergeCell ref="AL2727:AM2728"/>
    <mergeCell ref="AN2727:AO2728"/>
    <mergeCell ref="AP2727:AQ2728"/>
    <mergeCell ref="AR2727:AS2728"/>
    <mergeCell ref="AT2727:AU2728"/>
    <mergeCell ref="AV2727:AW2728"/>
    <mergeCell ref="BJ2727:BK2728"/>
    <mergeCell ref="BL2727:BM2728"/>
    <mergeCell ref="BN2727:BP2728"/>
    <mergeCell ref="BR2727:BR2728"/>
    <mergeCell ref="BS2727:BS2728"/>
    <mergeCell ref="C2728:D2728"/>
    <mergeCell ref="AX2727:AY2728"/>
    <mergeCell ref="AZ2727:BA2728"/>
    <mergeCell ref="BB2727:BC2728"/>
    <mergeCell ref="BD2727:BE2728"/>
    <mergeCell ref="BQ2727:BQ2728"/>
    <mergeCell ref="B2729:B2730"/>
    <mergeCell ref="C2729:D2729"/>
    <mergeCell ref="E2729:E2730"/>
    <mergeCell ref="F2729:F2730"/>
    <mergeCell ref="H2729:I2730"/>
    <mergeCell ref="J2729:K2730"/>
    <mergeCell ref="L2729:M2730"/>
    <mergeCell ref="N2729:O2730"/>
    <mergeCell ref="P2729:Q2730"/>
    <mergeCell ref="R2729:S2730"/>
    <mergeCell ref="T2729:U2730"/>
    <mergeCell ref="X2729:Y2730"/>
    <mergeCell ref="Z2729:AA2730"/>
    <mergeCell ref="AB2729:AC2730"/>
    <mergeCell ref="AD2729:AE2730"/>
    <mergeCell ref="AF2729:AG2730"/>
    <mergeCell ref="AH2729:AI2730"/>
    <mergeCell ref="AJ2729:AK2730"/>
    <mergeCell ref="BF2729:BG2730"/>
    <mergeCell ref="BH2729:BI2730"/>
    <mergeCell ref="AL2729:AM2730"/>
    <mergeCell ref="AN2729:AO2730"/>
    <mergeCell ref="AP2729:AQ2730"/>
    <mergeCell ref="AR2729:AS2730"/>
    <mergeCell ref="AT2729:AU2730"/>
    <mergeCell ref="AV2729:AW2730"/>
    <mergeCell ref="BJ2729:BK2730"/>
    <mergeCell ref="BL2729:BM2730"/>
    <mergeCell ref="BN2729:BP2730"/>
    <mergeCell ref="BR2729:BR2730"/>
    <mergeCell ref="BS2729:BS2730"/>
    <mergeCell ref="C2730:D2730"/>
    <mergeCell ref="AX2729:AY2730"/>
    <mergeCell ref="AZ2729:BA2730"/>
    <mergeCell ref="BB2729:BC2730"/>
    <mergeCell ref="BD2729:BE2730"/>
    <mergeCell ref="BQ2729:BQ2730"/>
    <mergeCell ref="B2731:B2732"/>
    <mergeCell ref="C2731:D2731"/>
    <mergeCell ref="E2731:E2732"/>
    <mergeCell ref="F2731:F2732"/>
    <mergeCell ref="H2731:I2732"/>
    <mergeCell ref="J2731:K2732"/>
    <mergeCell ref="L2731:M2732"/>
    <mergeCell ref="N2731:O2732"/>
    <mergeCell ref="P2731:Q2732"/>
    <mergeCell ref="R2731:S2732"/>
    <mergeCell ref="T2731:U2732"/>
    <mergeCell ref="X2731:Y2732"/>
    <mergeCell ref="Z2731:AA2732"/>
    <mergeCell ref="AB2731:AC2732"/>
    <mergeCell ref="AD2731:AE2732"/>
    <mergeCell ref="AF2731:AG2732"/>
    <mergeCell ref="AH2731:AI2732"/>
    <mergeCell ref="AJ2731:AK2732"/>
    <mergeCell ref="BF2731:BG2732"/>
    <mergeCell ref="BH2731:BI2732"/>
    <mergeCell ref="AL2731:AM2732"/>
    <mergeCell ref="AN2731:AO2732"/>
    <mergeCell ref="AP2731:AQ2732"/>
    <mergeCell ref="AR2731:AS2732"/>
    <mergeCell ref="AT2731:AU2732"/>
    <mergeCell ref="AV2731:AW2732"/>
    <mergeCell ref="BJ2731:BK2732"/>
    <mergeCell ref="BL2731:BM2732"/>
    <mergeCell ref="BN2731:BP2732"/>
    <mergeCell ref="BR2731:BR2732"/>
    <mergeCell ref="BS2731:BS2732"/>
    <mergeCell ref="C2732:D2732"/>
    <mergeCell ref="AX2731:AY2732"/>
    <mergeCell ref="AZ2731:BA2732"/>
    <mergeCell ref="BB2731:BC2732"/>
    <mergeCell ref="BD2731:BE2732"/>
    <mergeCell ref="BQ2731:BQ2732"/>
    <mergeCell ref="B2733:B2734"/>
    <mergeCell ref="C2733:D2733"/>
    <mergeCell ref="E2733:E2734"/>
    <mergeCell ref="F2733:F2734"/>
    <mergeCell ref="H2733:I2734"/>
    <mergeCell ref="J2733:K2734"/>
    <mergeCell ref="L2733:M2734"/>
    <mergeCell ref="N2733:O2734"/>
    <mergeCell ref="P2733:Q2734"/>
    <mergeCell ref="R2733:S2734"/>
    <mergeCell ref="T2733:U2734"/>
    <mergeCell ref="X2733:Y2734"/>
    <mergeCell ref="Z2733:AA2734"/>
    <mergeCell ref="AB2733:AC2734"/>
    <mergeCell ref="AD2733:AE2734"/>
    <mergeCell ref="AF2733:AG2734"/>
    <mergeCell ref="AH2733:AI2734"/>
    <mergeCell ref="AJ2733:AK2734"/>
    <mergeCell ref="BF2733:BG2734"/>
    <mergeCell ref="BH2733:BI2734"/>
    <mergeCell ref="AL2733:AM2734"/>
    <mergeCell ref="AN2733:AO2734"/>
    <mergeCell ref="AP2733:AQ2734"/>
    <mergeCell ref="AR2733:AS2734"/>
    <mergeCell ref="AT2733:AU2734"/>
    <mergeCell ref="AV2733:AW2734"/>
    <mergeCell ref="BJ2733:BK2734"/>
    <mergeCell ref="BL2733:BM2734"/>
    <mergeCell ref="BN2733:BP2734"/>
    <mergeCell ref="BR2733:BR2734"/>
    <mergeCell ref="BS2733:BS2734"/>
    <mergeCell ref="C2734:D2734"/>
    <mergeCell ref="AX2733:AY2734"/>
    <mergeCell ref="AZ2733:BA2734"/>
    <mergeCell ref="BB2733:BC2734"/>
    <mergeCell ref="BD2733:BE2734"/>
    <mergeCell ref="BQ2733:BQ2734"/>
    <mergeCell ref="B2735:B2736"/>
    <mergeCell ref="C2735:D2735"/>
    <mergeCell ref="E2735:E2736"/>
    <mergeCell ref="F2735:F2736"/>
    <mergeCell ref="H2735:I2736"/>
    <mergeCell ref="J2735:K2736"/>
    <mergeCell ref="G2735:G2736"/>
    <mergeCell ref="L2735:M2736"/>
    <mergeCell ref="N2735:O2736"/>
    <mergeCell ref="P2735:Q2736"/>
    <mergeCell ref="R2735:S2736"/>
    <mergeCell ref="T2735:U2736"/>
    <mergeCell ref="X2735:Y2736"/>
    <mergeCell ref="Z2735:AA2736"/>
    <mergeCell ref="AB2735:AC2736"/>
    <mergeCell ref="AD2735:AE2736"/>
    <mergeCell ref="AF2735:AG2736"/>
    <mergeCell ref="AH2735:AI2736"/>
    <mergeCell ref="AJ2735:AK2736"/>
    <mergeCell ref="BF2735:BG2736"/>
    <mergeCell ref="BH2735:BI2736"/>
    <mergeCell ref="AL2735:AM2736"/>
    <mergeCell ref="AN2735:AO2736"/>
    <mergeCell ref="AP2735:AQ2736"/>
    <mergeCell ref="AR2735:AS2736"/>
    <mergeCell ref="AT2735:AU2736"/>
    <mergeCell ref="AV2735:AW2736"/>
    <mergeCell ref="BJ2735:BK2736"/>
    <mergeCell ref="BL2735:BM2736"/>
    <mergeCell ref="BN2735:BP2736"/>
    <mergeCell ref="BR2735:BR2736"/>
    <mergeCell ref="BS2735:BS2736"/>
    <mergeCell ref="C2736:D2736"/>
    <mergeCell ref="AX2735:AY2736"/>
    <mergeCell ref="AZ2735:BA2736"/>
    <mergeCell ref="BB2735:BC2736"/>
    <mergeCell ref="BD2735:BE2736"/>
    <mergeCell ref="B2737:B2738"/>
    <mergeCell ref="C2737:D2737"/>
    <mergeCell ref="E2737:E2738"/>
    <mergeCell ref="F2737:F2738"/>
    <mergeCell ref="H2737:I2738"/>
    <mergeCell ref="J2737:K2738"/>
    <mergeCell ref="G2737:G2738"/>
    <mergeCell ref="L2737:M2738"/>
    <mergeCell ref="N2737:O2738"/>
    <mergeCell ref="P2737:Q2738"/>
    <mergeCell ref="R2737:S2738"/>
    <mergeCell ref="T2737:U2738"/>
    <mergeCell ref="X2737:Y2738"/>
    <mergeCell ref="Z2737:AA2738"/>
    <mergeCell ref="AB2737:AC2738"/>
    <mergeCell ref="AD2737:AE2738"/>
    <mergeCell ref="AF2737:AG2738"/>
    <mergeCell ref="AH2737:AI2738"/>
    <mergeCell ref="AJ2737:AK2738"/>
    <mergeCell ref="BF2737:BG2738"/>
    <mergeCell ref="BH2737:BI2738"/>
    <mergeCell ref="AL2737:AM2738"/>
    <mergeCell ref="AN2737:AO2738"/>
    <mergeCell ref="AP2737:AQ2738"/>
    <mergeCell ref="AR2737:AS2738"/>
    <mergeCell ref="AT2737:AU2738"/>
    <mergeCell ref="AV2737:AW2738"/>
    <mergeCell ref="BJ2737:BK2738"/>
    <mergeCell ref="BL2737:BM2738"/>
    <mergeCell ref="BN2737:BP2738"/>
    <mergeCell ref="BR2737:BR2738"/>
    <mergeCell ref="BS2737:BS2738"/>
    <mergeCell ref="C2738:D2738"/>
    <mergeCell ref="AX2737:AY2738"/>
    <mergeCell ref="AZ2737:BA2738"/>
    <mergeCell ref="BB2737:BC2738"/>
    <mergeCell ref="BD2737:BE2738"/>
    <mergeCell ref="B2739:B2740"/>
    <mergeCell ref="C2739:D2739"/>
    <mergeCell ref="E2739:E2740"/>
    <mergeCell ref="F2739:F2740"/>
    <mergeCell ref="H2739:I2740"/>
    <mergeCell ref="J2739:K2740"/>
    <mergeCell ref="G2739:G2740"/>
    <mergeCell ref="L2739:M2740"/>
    <mergeCell ref="N2739:O2740"/>
    <mergeCell ref="P2739:Q2740"/>
    <mergeCell ref="R2739:S2740"/>
    <mergeCell ref="T2739:U2740"/>
    <mergeCell ref="X2739:Y2740"/>
    <mergeCell ref="Z2739:AA2740"/>
    <mergeCell ref="AB2739:AC2740"/>
    <mergeCell ref="AD2739:AE2740"/>
    <mergeCell ref="AF2739:AG2740"/>
    <mergeCell ref="AH2739:AI2740"/>
    <mergeCell ref="AJ2739:AK2740"/>
    <mergeCell ref="BF2739:BG2740"/>
    <mergeCell ref="BH2739:BI2740"/>
    <mergeCell ref="AL2739:AM2740"/>
    <mergeCell ref="AN2739:AO2740"/>
    <mergeCell ref="AP2739:AQ2740"/>
    <mergeCell ref="AR2739:AS2740"/>
    <mergeCell ref="AT2739:AU2740"/>
    <mergeCell ref="AV2739:AW2740"/>
    <mergeCell ref="BJ2739:BK2740"/>
    <mergeCell ref="BL2739:BM2740"/>
    <mergeCell ref="BN2739:BP2740"/>
    <mergeCell ref="BR2739:BR2740"/>
    <mergeCell ref="BS2739:BS2740"/>
    <mergeCell ref="C2740:D2740"/>
    <mergeCell ref="AX2739:AY2740"/>
    <mergeCell ref="AZ2739:BA2740"/>
    <mergeCell ref="BB2739:BC2740"/>
    <mergeCell ref="BD2739:BE2740"/>
    <mergeCell ref="BQ2739:BQ2740"/>
    <mergeCell ref="B2741:B2742"/>
    <mergeCell ref="C2741:D2741"/>
    <mergeCell ref="E2741:E2742"/>
    <mergeCell ref="F2741:F2742"/>
    <mergeCell ref="H2741:I2742"/>
    <mergeCell ref="J2741:K2742"/>
    <mergeCell ref="G2741:G2742"/>
    <mergeCell ref="L2741:M2742"/>
    <mergeCell ref="N2741:O2742"/>
    <mergeCell ref="P2741:Q2742"/>
    <mergeCell ref="R2741:S2742"/>
    <mergeCell ref="T2741:U2742"/>
    <mergeCell ref="X2741:Y2742"/>
    <mergeCell ref="Z2741:AA2742"/>
    <mergeCell ref="AB2741:AC2742"/>
    <mergeCell ref="AD2741:AE2742"/>
    <mergeCell ref="AF2741:AG2742"/>
    <mergeCell ref="AH2741:AI2742"/>
    <mergeCell ref="AJ2741:AK2742"/>
    <mergeCell ref="BF2741:BG2742"/>
    <mergeCell ref="BH2741:BI2742"/>
    <mergeCell ref="AL2741:AM2742"/>
    <mergeCell ref="AN2741:AO2742"/>
    <mergeCell ref="AP2741:AQ2742"/>
    <mergeCell ref="AR2741:AS2742"/>
    <mergeCell ref="AT2741:AU2742"/>
    <mergeCell ref="AV2741:AW2742"/>
    <mergeCell ref="BJ2741:BK2742"/>
    <mergeCell ref="BL2741:BM2742"/>
    <mergeCell ref="BN2741:BP2742"/>
    <mergeCell ref="BR2741:BR2742"/>
    <mergeCell ref="BS2741:BS2742"/>
    <mergeCell ref="C2742:D2742"/>
    <mergeCell ref="AX2741:AY2742"/>
    <mergeCell ref="AZ2741:BA2742"/>
    <mergeCell ref="BB2741:BC2742"/>
    <mergeCell ref="BD2741:BE2742"/>
    <mergeCell ref="BQ2741:BQ2742"/>
    <mergeCell ref="B2743:B2744"/>
    <mergeCell ref="C2743:D2743"/>
    <mergeCell ref="E2743:E2744"/>
    <mergeCell ref="F2743:F2744"/>
    <mergeCell ref="H2743:I2744"/>
    <mergeCell ref="J2743:K2744"/>
    <mergeCell ref="G2743:G2744"/>
    <mergeCell ref="L2743:M2744"/>
    <mergeCell ref="N2743:O2744"/>
    <mergeCell ref="P2743:Q2744"/>
    <mergeCell ref="R2743:S2744"/>
    <mergeCell ref="T2743:U2744"/>
    <mergeCell ref="X2743:Y2744"/>
    <mergeCell ref="Z2743:AA2744"/>
    <mergeCell ref="AB2743:AC2744"/>
    <mergeCell ref="AD2743:AE2744"/>
    <mergeCell ref="AF2743:AG2744"/>
    <mergeCell ref="AH2743:AI2744"/>
    <mergeCell ref="AJ2743:AK2744"/>
    <mergeCell ref="BF2743:BG2744"/>
    <mergeCell ref="BH2743:BI2744"/>
    <mergeCell ref="AL2743:AM2744"/>
    <mergeCell ref="AN2743:AO2744"/>
    <mergeCell ref="AP2743:AQ2744"/>
    <mergeCell ref="AR2743:AS2744"/>
    <mergeCell ref="AT2743:AU2744"/>
    <mergeCell ref="AV2743:AW2744"/>
    <mergeCell ref="BJ2743:BK2744"/>
    <mergeCell ref="BL2743:BM2744"/>
    <mergeCell ref="BN2743:BP2744"/>
    <mergeCell ref="BR2743:BR2744"/>
    <mergeCell ref="BS2743:BS2744"/>
    <mergeCell ref="C2744:D2744"/>
    <mergeCell ref="AX2743:AY2744"/>
    <mergeCell ref="AZ2743:BA2744"/>
    <mergeCell ref="BB2743:BC2744"/>
    <mergeCell ref="BD2743:BE2744"/>
    <mergeCell ref="B2745:B2746"/>
    <mergeCell ref="C2745:D2745"/>
    <mergeCell ref="E2745:E2746"/>
    <mergeCell ref="F2745:F2746"/>
    <mergeCell ref="H2745:I2746"/>
    <mergeCell ref="J2745:K2746"/>
    <mergeCell ref="G2745:G2746"/>
    <mergeCell ref="L2745:M2746"/>
    <mergeCell ref="N2745:O2746"/>
    <mergeCell ref="P2745:Q2746"/>
    <mergeCell ref="R2745:S2746"/>
    <mergeCell ref="T2745:U2746"/>
    <mergeCell ref="X2745:Y2746"/>
    <mergeCell ref="Z2745:AA2746"/>
    <mergeCell ref="AB2745:AC2746"/>
    <mergeCell ref="AD2745:AE2746"/>
    <mergeCell ref="AF2745:AG2746"/>
    <mergeCell ref="AH2745:AI2746"/>
    <mergeCell ref="AJ2745:AK2746"/>
    <mergeCell ref="BF2745:BG2746"/>
    <mergeCell ref="BH2745:BI2746"/>
    <mergeCell ref="AL2745:AM2746"/>
    <mergeCell ref="AN2745:AO2746"/>
    <mergeCell ref="AP2745:AQ2746"/>
    <mergeCell ref="AR2745:AS2746"/>
    <mergeCell ref="AT2745:AU2746"/>
    <mergeCell ref="AV2745:AW2746"/>
    <mergeCell ref="BJ2745:BK2746"/>
    <mergeCell ref="BL2745:BM2746"/>
    <mergeCell ref="BN2745:BP2746"/>
    <mergeCell ref="BR2745:BR2746"/>
    <mergeCell ref="BS2745:BS2746"/>
    <mergeCell ref="C2746:D2746"/>
    <mergeCell ref="AX2745:AY2746"/>
    <mergeCell ref="AZ2745:BA2746"/>
    <mergeCell ref="BB2745:BC2746"/>
    <mergeCell ref="BD2745:BE2746"/>
    <mergeCell ref="B2747:B2748"/>
    <mergeCell ref="C2747:D2747"/>
    <mergeCell ref="E2747:E2748"/>
    <mergeCell ref="F2747:F2748"/>
    <mergeCell ref="H2747:I2748"/>
    <mergeCell ref="J2747:K2748"/>
    <mergeCell ref="G2747:G2748"/>
    <mergeCell ref="L2747:M2748"/>
    <mergeCell ref="N2747:O2748"/>
    <mergeCell ref="P2747:Q2748"/>
    <mergeCell ref="R2747:S2748"/>
    <mergeCell ref="T2747:U2748"/>
    <mergeCell ref="X2747:Y2748"/>
    <mergeCell ref="Z2747:AA2748"/>
    <mergeCell ref="AB2747:AC2748"/>
    <mergeCell ref="AD2747:AE2748"/>
    <mergeCell ref="AF2747:AG2748"/>
    <mergeCell ref="AH2747:AI2748"/>
    <mergeCell ref="AJ2747:AK2748"/>
    <mergeCell ref="BF2747:BG2748"/>
    <mergeCell ref="BH2747:BI2748"/>
    <mergeCell ref="AL2747:AM2748"/>
    <mergeCell ref="AN2747:AO2748"/>
    <mergeCell ref="AP2747:AQ2748"/>
    <mergeCell ref="AR2747:AS2748"/>
    <mergeCell ref="AT2747:AU2748"/>
    <mergeCell ref="AV2747:AW2748"/>
    <mergeCell ref="BJ2747:BK2748"/>
    <mergeCell ref="BL2747:BM2748"/>
    <mergeCell ref="BN2747:BP2748"/>
    <mergeCell ref="BR2747:BR2748"/>
    <mergeCell ref="BS2747:BS2748"/>
    <mergeCell ref="C2748:D2748"/>
    <mergeCell ref="AX2747:AY2748"/>
    <mergeCell ref="AZ2747:BA2748"/>
    <mergeCell ref="BB2747:BC2748"/>
    <mergeCell ref="BD2747:BE2748"/>
    <mergeCell ref="BQ2747:BQ2748"/>
    <mergeCell ref="B2749:B2750"/>
    <mergeCell ref="C2749:D2749"/>
    <mergeCell ref="E2749:E2750"/>
    <mergeCell ref="F2749:F2750"/>
    <mergeCell ref="H2749:I2750"/>
    <mergeCell ref="J2749:K2750"/>
    <mergeCell ref="G2749:G2750"/>
    <mergeCell ref="L2749:M2750"/>
    <mergeCell ref="N2749:O2750"/>
    <mergeCell ref="P2749:Q2750"/>
    <mergeCell ref="R2749:S2750"/>
    <mergeCell ref="T2749:U2750"/>
    <mergeCell ref="X2749:Y2750"/>
    <mergeCell ref="Z2749:AA2750"/>
    <mergeCell ref="AB2749:AC2750"/>
    <mergeCell ref="AD2749:AE2750"/>
    <mergeCell ref="AF2749:AG2750"/>
    <mergeCell ref="AH2749:AI2750"/>
    <mergeCell ref="AJ2749:AK2750"/>
    <mergeCell ref="BF2749:BG2750"/>
    <mergeCell ref="BH2749:BI2750"/>
    <mergeCell ref="AL2749:AM2750"/>
    <mergeCell ref="AN2749:AO2750"/>
    <mergeCell ref="AP2749:AQ2750"/>
    <mergeCell ref="AR2749:AS2750"/>
    <mergeCell ref="AT2749:AU2750"/>
    <mergeCell ref="AV2749:AW2750"/>
    <mergeCell ref="BJ2749:BK2750"/>
    <mergeCell ref="BL2749:BM2750"/>
    <mergeCell ref="BN2749:BP2750"/>
    <mergeCell ref="BR2749:BR2750"/>
    <mergeCell ref="BS2749:BS2750"/>
    <mergeCell ref="C2750:D2750"/>
    <mergeCell ref="AX2749:AY2750"/>
    <mergeCell ref="AZ2749:BA2750"/>
    <mergeCell ref="BB2749:BC2750"/>
    <mergeCell ref="BD2749:BE2750"/>
    <mergeCell ref="BQ2749:BQ2750"/>
    <mergeCell ref="B2751:B2752"/>
    <mergeCell ref="C2751:D2751"/>
    <mergeCell ref="E2751:E2752"/>
    <mergeCell ref="F2751:F2752"/>
    <mergeCell ref="H2751:I2752"/>
    <mergeCell ref="J2751:K2752"/>
    <mergeCell ref="G2751:G2752"/>
    <mergeCell ref="L2751:M2752"/>
    <mergeCell ref="N2751:O2752"/>
    <mergeCell ref="P2751:Q2752"/>
    <mergeCell ref="R2751:S2752"/>
    <mergeCell ref="T2751:U2752"/>
    <mergeCell ref="X2751:Y2752"/>
    <mergeCell ref="Z2751:AA2752"/>
    <mergeCell ref="AB2751:AC2752"/>
    <mergeCell ref="AD2751:AE2752"/>
    <mergeCell ref="AF2751:AG2752"/>
    <mergeCell ref="AH2751:AI2752"/>
    <mergeCell ref="AJ2751:AK2752"/>
    <mergeCell ref="BF2751:BG2752"/>
    <mergeCell ref="BH2751:BI2752"/>
    <mergeCell ref="AL2751:AM2752"/>
    <mergeCell ref="AN2751:AO2752"/>
    <mergeCell ref="AP2751:AQ2752"/>
    <mergeCell ref="AR2751:AS2752"/>
    <mergeCell ref="AT2751:AU2752"/>
    <mergeCell ref="AV2751:AW2752"/>
    <mergeCell ref="BJ2751:BK2752"/>
    <mergeCell ref="BL2751:BM2752"/>
    <mergeCell ref="BN2751:BP2752"/>
    <mergeCell ref="BR2751:BR2752"/>
    <mergeCell ref="BS2751:BS2752"/>
    <mergeCell ref="C2752:D2752"/>
    <mergeCell ref="AX2751:AY2752"/>
    <mergeCell ref="AZ2751:BA2752"/>
    <mergeCell ref="BB2751:BC2752"/>
    <mergeCell ref="BD2751:BE2752"/>
    <mergeCell ref="BQ2751:BQ2752"/>
    <mergeCell ref="B2753:B2754"/>
    <mergeCell ref="C2753:D2753"/>
    <mergeCell ref="E2753:E2754"/>
    <mergeCell ref="F2753:F2754"/>
    <mergeCell ref="H2753:I2754"/>
    <mergeCell ref="J2753:K2754"/>
    <mergeCell ref="G2753:G2754"/>
    <mergeCell ref="L2753:M2754"/>
    <mergeCell ref="N2753:O2754"/>
    <mergeCell ref="P2753:Q2754"/>
    <mergeCell ref="R2753:S2754"/>
    <mergeCell ref="T2753:U2754"/>
    <mergeCell ref="X2753:Y2754"/>
    <mergeCell ref="Z2753:AA2754"/>
    <mergeCell ref="AB2753:AC2754"/>
    <mergeCell ref="AD2753:AE2754"/>
    <mergeCell ref="AF2753:AG2754"/>
    <mergeCell ref="AH2753:AI2754"/>
    <mergeCell ref="AJ2753:AK2754"/>
    <mergeCell ref="BF2753:BG2754"/>
    <mergeCell ref="BH2753:BI2754"/>
    <mergeCell ref="AL2753:AM2754"/>
    <mergeCell ref="AN2753:AO2754"/>
    <mergeCell ref="AP2753:AQ2754"/>
    <mergeCell ref="AR2753:AS2754"/>
    <mergeCell ref="AT2753:AU2754"/>
    <mergeCell ref="AV2753:AW2754"/>
    <mergeCell ref="BJ2753:BK2754"/>
    <mergeCell ref="BL2753:BM2754"/>
    <mergeCell ref="BN2753:BP2754"/>
    <mergeCell ref="BR2753:BR2754"/>
    <mergeCell ref="BS2753:BS2754"/>
    <mergeCell ref="C2754:D2754"/>
    <mergeCell ref="AX2753:AY2754"/>
    <mergeCell ref="AZ2753:BA2754"/>
    <mergeCell ref="BB2753:BC2754"/>
    <mergeCell ref="BD2753:BE2754"/>
    <mergeCell ref="B2755:B2756"/>
    <mergeCell ref="C2755:D2755"/>
    <mergeCell ref="E2755:E2756"/>
    <mergeCell ref="F2755:F2756"/>
    <mergeCell ref="H2755:I2756"/>
    <mergeCell ref="J2755:K2756"/>
    <mergeCell ref="G2755:G2756"/>
    <mergeCell ref="L2755:M2756"/>
    <mergeCell ref="N2755:O2756"/>
    <mergeCell ref="P2755:Q2756"/>
    <mergeCell ref="R2755:S2756"/>
    <mergeCell ref="T2755:U2756"/>
    <mergeCell ref="X2755:Y2756"/>
    <mergeCell ref="Z2755:AA2756"/>
    <mergeCell ref="AB2755:AC2756"/>
    <mergeCell ref="AD2755:AE2756"/>
    <mergeCell ref="AF2755:AG2756"/>
    <mergeCell ref="AH2755:AI2756"/>
    <mergeCell ref="AJ2755:AK2756"/>
    <mergeCell ref="BF2755:BG2756"/>
    <mergeCell ref="BH2755:BI2756"/>
    <mergeCell ref="AL2755:AM2756"/>
    <mergeCell ref="AN2755:AO2756"/>
    <mergeCell ref="AP2755:AQ2756"/>
    <mergeCell ref="AR2755:AS2756"/>
    <mergeCell ref="AT2755:AU2756"/>
    <mergeCell ref="AV2755:AW2756"/>
    <mergeCell ref="BJ2755:BK2756"/>
    <mergeCell ref="BL2755:BM2756"/>
    <mergeCell ref="BN2755:BP2756"/>
    <mergeCell ref="BR2755:BR2756"/>
    <mergeCell ref="BS2755:BS2756"/>
    <mergeCell ref="C2756:D2756"/>
    <mergeCell ref="AX2755:AY2756"/>
    <mergeCell ref="AZ2755:BA2756"/>
    <mergeCell ref="BB2755:BC2756"/>
    <mergeCell ref="BD2755:BE2756"/>
    <mergeCell ref="B2757:B2758"/>
    <mergeCell ref="C2757:D2757"/>
    <mergeCell ref="E2757:E2758"/>
    <mergeCell ref="F2757:F2758"/>
    <mergeCell ref="H2757:I2758"/>
    <mergeCell ref="J2757:K2758"/>
    <mergeCell ref="G2757:G2758"/>
    <mergeCell ref="L2757:M2758"/>
    <mergeCell ref="N2757:O2758"/>
    <mergeCell ref="P2757:Q2758"/>
    <mergeCell ref="R2757:S2758"/>
    <mergeCell ref="T2757:U2758"/>
    <mergeCell ref="X2757:Y2758"/>
    <mergeCell ref="Z2757:AA2758"/>
    <mergeCell ref="AB2757:AC2758"/>
    <mergeCell ref="AD2757:AE2758"/>
    <mergeCell ref="AF2757:AG2758"/>
    <mergeCell ref="AH2757:AI2758"/>
    <mergeCell ref="AJ2757:AK2758"/>
    <mergeCell ref="BF2757:BG2758"/>
    <mergeCell ref="BH2757:BI2758"/>
    <mergeCell ref="AL2757:AM2758"/>
    <mergeCell ref="AN2757:AO2758"/>
    <mergeCell ref="AP2757:AQ2758"/>
    <mergeCell ref="AR2757:AS2758"/>
    <mergeCell ref="AT2757:AU2758"/>
    <mergeCell ref="AV2757:AW2758"/>
    <mergeCell ref="BJ2757:BK2758"/>
    <mergeCell ref="BL2757:BM2758"/>
    <mergeCell ref="BN2757:BP2758"/>
    <mergeCell ref="BR2757:BR2758"/>
    <mergeCell ref="BS2757:BS2758"/>
    <mergeCell ref="C2758:D2758"/>
    <mergeCell ref="AX2757:AY2758"/>
    <mergeCell ref="AZ2757:BA2758"/>
    <mergeCell ref="BB2757:BC2758"/>
    <mergeCell ref="BD2757:BE2758"/>
    <mergeCell ref="BQ2757:BQ2758"/>
    <mergeCell ref="B2759:B2760"/>
    <mergeCell ref="C2759:D2759"/>
    <mergeCell ref="E2759:E2760"/>
    <mergeCell ref="F2759:F2760"/>
    <mergeCell ref="H2759:I2760"/>
    <mergeCell ref="J2759:K2760"/>
    <mergeCell ref="G2759:G2760"/>
    <mergeCell ref="L2759:M2760"/>
    <mergeCell ref="N2759:O2760"/>
    <mergeCell ref="P2759:Q2760"/>
    <mergeCell ref="R2759:S2760"/>
    <mergeCell ref="T2759:U2760"/>
    <mergeCell ref="X2759:Y2760"/>
    <mergeCell ref="Z2759:AA2760"/>
    <mergeCell ref="AB2759:AC2760"/>
    <mergeCell ref="AD2759:AE2760"/>
    <mergeCell ref="AF2759:AG2760"/>
    <mergeCell ref="AH2759:AI2760"/>
    <mergeCell ref="AJ2759:AK2760"/>
    <mergeCell ref="BF2759:BG2760"/>
    <mergeCell ref="BH2759:BI2760"/>
    <mergeCell ref="AL2759:AM2760"/>
    <mergeCell ref="AN2759:AO2760"/>
    <mergeCell ref="AP2759:AQ2760"/>
    <mergeCell ref="AR2759:AS2760"/>
    <mergeCell ref="AT2759:AU2760"/>
    <mergeCell ref="AV2759:AW2760"/>
    <mergeCell ref="BJ2759:BK2760"/>
    <mergeCell ref="BL2759:BM2760"/>
    <mergeCell ref="BN2759:BP2760"/>
    <mergeCell ref="BR2759:BR2760"/>
    <mergeCell ref="BS2759:BS2760"/>
    <mergeCell ref="C2760:D2760"/>
    <mergeCell ref="AX2759:AY2760"/>
    <mergeCell ref="AZ2759:BA2760"/>
    <mergeCell ref="BB2759:BC2760"/>
    <mergeCell ref="BD2759:BE2760"/>
    <mergeCell ref="BQ2759:BQ2760"/>
    <mergeCell ref="B2761:B2762"/>
    <mergeCell ref="C2761:D2761"/>
    <mergeCell ref="E2761:E2762"/>
    <mergeCell ref="F2761:F2762"/>
    <mergeCell ref="H2761:I2762"/>
    <mergeCell ref="J2761:K2762"/>
    <mergeCell ref="G2761:G2762"/>
    <mergeCell ref="L2761:M2762"/>
    <mergeCell ref="N2761:O2762"/>
    <mergeCell ref="P2761:Q2762"/>
    <mergeCell ref="R2761:S2762"/>
    <mergeCell ref="T2761:U2762"/>
    <mergeCell ref="X2761:Y2762"/>
    <mergeCell ref="Z2761:AA2762"/>
    <mergeCell ref="AB2761:AC2762"/>
    <mergeCell ref="AD2761:AE2762"/>
    <mergeCell ref="AF2761:AG2762"/>
    <mergeCell ref="AH2761:AI2762"/>
    <mergeCell ref="AJ2761:AK2762"/>
    <mergeCell ref="BF2761:BG2762"/>
    <mergeCell ref="BH2761:BI2762"/>
    <mergeCell ref="AL2761:AM2762"/>
    <mergeCell ref="AN2761:AO2762"/>
    <mergeCell ref="AP2761:AQ2762"/>
    <mergeCell ref="AR2761:AS2762"/>
    <mergeCell ref="AT2761:AU2762"/>
    <mergeCell ref="AV2761:AW2762"/>
    <mergeCell ref="BJ2761:BK2762"/>
    <mergeCell ref="BL2761:BM2762"/>
    <mergeCell ref="BN2761:BP2762"/>
    <mergeCell ref="BR2761:BR2762"/>
    <mergeCell ref="BS2761:BS2762"/>
    <mergeCell ref="C2762:D2762"/>
    <mergeCell ref="AX2761:AY2762"/>
    <mergeCell ref="AZ2761:BA2762"/>
    <mergeCell ref="BB2761:BC2762"/>
    <mergeCell ref="BD2761:BE2762"/>
    <mergeCell ref="B2763:B2764"/>
    <mergeCell ref="C2763:D2763"/>
    <mergeCell ref="E2763:E2764"/>
    <mergeCell ref="F2763:F2764"/>
    <mergeCell ref="H2763:I2764"/>
    <mergeCell ref="J2763:K2764"/>
    <mergeCell ref="G2763:G2764"/>
    <mergeCell ref="L2763:M2764"/>
    <mergeCell ref="N2763:O2764"/>
    <mergeCell ref="P2763:Q2764"/>
    <mergeCell ref="R2763:S2764"/>
    <mergeCell ref="T2763:U2764"/>
    <mergeCell ref="X2763:Y2764"/>
    <mergeCell ref="Z2763:AA2764"/>
    <mergeCell ref="AB2763:AC2764"/>
    <mergeCell ref="AD2763:AE2764"/>
    <mergeCell ref="AF2763:AG2764"/>
    <mergeCell ref="AH2763:AI2764"/>
    <mergeCell ref="AJ2763:AK2764"/>
    <mergeCell ref="BF2763:BG2764"/>
    <mergeCell ref="BH2763:BI2764"/>
    <mergeCell ref="AL2763:AM2764"/>
    <mergeCell ref="AN2763:AO2764"/>
    <mergeCell ref="AP2763:AQ2764"/>
    <mergeCell ref="AR2763:AS2764"/>
    <mergeCell ref="AT2763:AU2764"/>
    <mergeCell ref="AV2763:AW2764"/>
    <mergeCell ref="BJ2763:BK2764"/>
    <mergeCell ref="BL2763:BM2764"/>
    <mergeCell ref="BN2763:BP2764"/>
    <mergeCell ref="BR2763:BR2764"/>
    <mergeCell ref="BS2763:BS2764"/>
    <mergeCell ref="C2764:D2764"/>
    <mergeCell ref="AX2763:AY2764"/>
    <mergeCell ref="AZ2763:BA2764"/>
    <mergeCell ref="BB2763:BC2764"/>
    <mergeCell ref="BD2763:BE2764"/>
    <mergeCell ref="B2767:C2767"/>
    <mergeCell ref="B2765:C2766"/>
    <mergeCell ref="D2765:E2766"/>
    <mergeCell ref="H2765:I2766"/>
    <mergeCell ref="J2765:K2766"/>
    <mergeCell ref="L2765:M2766"/>
    <mergeCell ref="N2765:O2766"/>
    <mergeCell ref="P2765:Q2766"/>
    <mergeCell ref="R2765:S2766"/>
    <mergeCell ref="T2765:U2766"/>
    <mergeCell ref="X2765:Y2766"/>
    <mergeCell ref="Z2765:AA2766"/>
    <mergeCell ref="AB2765:AC2766"/>
    <mergeCell ref="AD2765:AE2766"/>
    <mergeCell ref="AF2765:AG2766"/>
    <mergeCell ref="AH2765:AI2766"/>
    <mergeCell ref="AJ2765:AK2766"/>
    <mergeCell ref="AL2765:AM2766"/>
    <mergeCell ref="AN2765:AO2766"/>
    <mergeCell ref="AP2765:AQ2766"/>
    <mergeCell ref="AR2765:AS2766"/>
    <mergeCell ref="AT2765:AU2766"/>
    <mergeCell ref="AV2765:AW2766"/>
    <mergeCell ref="AX2765:AY2766"/>
    <mergeCell ref="AZ2765:BA2766"/>
    <mergeCell ref="BB2765:BC2766"/>
    <mergeCell ref="BD2765:BE2766"/>
    <mergeCell ref="BF2765:BG2766"/>
    <mergeCell ref="BH2765:BI2766"/>
    <mergeCell ref="BJ2765:BK2766"/>
    <mergeCell ref="BL2765:BM2766"/>
    <mergeCell ref="BN2765:BP2766"/>
    <mergeCell ref="BR2765:BR2766"/>
    <mergeCell ref="BQ2765:BQ2766"/>
    <mergeCell ref="D2767:E2768"/>
    <mergeCell ref="H2767:I2768"/>
    <mergeCell ref="J2767:K2768"/>
    <mergeCell ref="L2767:M2768"/>
    <mergeCell ref="N2767:O2768"/>
    <mergeCell ref="P2767:Q2768"/>
    <mergeCell ref="R2767:S2768"/>
    <mergeCell ref="T2767:U2768"/>
    <mergeCell ref="X2767:Y2768"/>
    <mergeCell ref="Z2767:AA2768"/>
    <mergeCell ref="AB2767:AC2768"/>
    <mergeCell ref="AD2767:AE2768"/>
    <mergeCell ref="AF2767:AG2768"/>
    <mergeCell ref="AH2767:AI2768"/>
    <mergeCell ref="AJ2767:AK2768"/>
    <mergeCell ref="AL2767:AM2768"/>
    <mergeCell ref="AN2767:AO2768"/>
    <mergeCell ref="AP2767:AQ2768"/>
    <mergeCell ref="AR2767:AS2768"/>
    <mergeCell ref="AT2767:AU2768"/>
    <mergeCell ref="AV2767:AW2768"/>
    <mergeCell ref="AX2767:AY2768"/>
    <mergeCell ref="AZ2767:BA2768"/>
    <mergeCell ref="BB2767:BC2768"/>
    <mergeCell ref="BD2767:BE2768"/>
    <mergeCell ref="BF2767:BG2768"/>
    <mergeCell ref="BH2767:BI2768"/>
    <mergeCell ref="BJ2767:BK2768"/>
    <mergeCell ref="BL2767:BM2768"/>
    <mergeCell ref="BN2767:BP2768"/>
    <mergeCell ref="AD2783:AE2783"/>
    <mergeCell ref="AF2783:AG2783"/>
    <mergeCell ref="AH2783:AI2783"/>
    <mergeCell ref="AJ2783:AK2783"/>
    <mergeCell ref="AL2783:AM2783"/>
    <mergeCell ref="AN2783:AO2783"/>
    <mergeCell ref="AP2783:AQ2783"/>
    <mergeCell ref="AR2783:AS2783"/>
    <mergeCell ref="BB2783:BC2783"/>
    <mergeCell ref="BD2783:BE2783"/>
    <mergeCell ref="BF2783:BG2783"/>
    <mergeCell ref="BH2783:BI2783"/>
    <mergeCell ref="BJ2783:BK2783"/>
    <mergeCell ref="BL2783:BM2783"/>
    <mergeCell ref="BQ2782:BQ2783"/>
    <mergeCell ref="B2770:C2770"/>
    <mergeCell ref="Y2770:AA2770"/>
    <mergeCell ref="AB2770:AE2770"/>
    <mergeCell ref="AF2770:AH2770"/>
    <mergeCell ref="AJ2770:AL2770"/>
    <mergeCell ref="AM2770:AP2770"/>
    <mergeCell ref="AQ2770:AS2770"/>
    <mergeCell ref="AU2770:AW2770"/>
    <mergeCell ref="BB2770:BF2770"/>
    <mergeCell ref="BG2770:BI2770"/>
    <mergeCell ref="BK2770:BM2770"/>
    <mergeCell ref="B2772:C2772"/>
    <mergeCell ref="Y2772:AA2772"/>
    <mergeCell ref="AB2772:AE2772"/>
    <mergeCell ref="AF2772:AH2772"/>
    <mergeCell ref="AJ2772:AL2772"/>
    <mergeCell ref="AM2772:AP2772"/>
    <mergeCell ref="AQ2772:AS2772"/>
    <mergeCell ref="AU2772:AW2772"/>
    <mergeCell ref="BB2772:BF2772"/>
    <mergeCell ref="BG2772:BI2772"/>
    <mergeCell ref="BK2772:BM2772"/>
    <mergeCell ref="BC2773:BP2773"/>
    <mergeCell ref="F2782:F2783"/>
    <mergeCell ref="U2770:W2770"/>
    <mergeCell ref="E2772:H2772"/>
    <mergeCell ref="J2772:L2772"/>
    <mergeCell ref="N2772:P2772"/>
    <mergeCell ref="Q2772:T2772"/>
    <mergeCell ref="U2772:W2772"/>
    <mergeCell ref="B2784:B2785"/>
    <mergeCell ref="C2784:D2784"/>
    <mergeCell ref="E2784:E2785"/>
    <mergeCell ref="F2784:F2785"/>
    <mergeCell ref="H2784:I2785"/>
    <mergeCell ref="J2784:K2785"/>
    <mergeCell ref="L2784:M2785"/>
    <mergeCell ref="N2784:O2785"/>
    <mergeCell ref="P2784:Q2785"/>
    <mergeCell ref="R2784:S2785"/>
    <mergeCell ref="T2784:U2785"/>
    <mergeCell ref="X2784:Y2785"/>
    <mergeCell ref="Z2784:AA2785"/>
    <mergeCell ref="AB2784:AC2785"/>
    <mergeCell ref="AD2784:AE2785"/>
    <mergeCell ref="AF2784:AG2785"/>
    <mergeCell ref="AH2784:AI2785"/>
    <mergeCell ref="AJ2784:AK2785"/>
    <mergeCell ref="BF2784:BG2785"/>
    <mergeCell ref="BH2784:BI2785"/>
    <mergeCell ref="AL2784:AM2785"/>
    <mergeCell ref="AN2784:AO2785"/>
    <mergeCell ref="AP2784:AQ2785"/>
    <mergeCell ref="AR2784:AS2785"/>
    <mergeCell ref="AT2784:AU2785"/>
    <mergeCell ref="AV2784:AW2785"/>
    <mergeCell ref="BJ2784:BK2785"/>
    <mergeCell ref="BL2784:BM2785"/>
    <mergeCell ref="BN2784:BP2785"/>
    <mergeCell ref="BR2784:BR2785"/>
    <mergeCell ref="BS2784:BS2785"/>
    <mergeCell ref="C2785:D2785"/>
    <mergeCell ref="AX2784:AY2785"/>
    <mergeCell ref="AZ2784:BA2785"/>
    <mergeCell ref="BB2784:BC2785"/>
    <mergeCell ref="BD2784:BE2785"/>
    <mergeCell ref="BQ2784:BQ2785"/>
    <mergeCell ref="V2784:W2785"/>
    <mergeCell ref="B2786:B2787"/>
    <mergeCell ref="C2786:D2786"/>
    <mergeCell ref="E2786:E2787"/>
    <mergeCell ref="F2786:F2787"/>
    <mergeCell ref="H2786:I2787"/>
    <mergeCell ref="J2786:K2787"/>
    <mergeCell ref="L2786:M2787"/>
    <mergeCell ref="N2786:O2787"/>
    <mergeCell ref="P2786:Q2787"/>
    <mergeCell ref="R2786:S2787"/>
    <mergeCell ref="T2786:U2787"/>
    <mergeCell ref="X2786:Y2787"/>
    <mergeCell ref="Z2786:AA2787"/>
    <mergeCell ref="AB2786:AC2787"/>
    <mergeCell ref="AD2786:AE2787"/>
    <mergeCell ref="AF2786:AG2787"/>
    <mergeCell ref="AH2786:AI2787"/>
    <mergeCell ref="AJ2786:AK2787"/>
    <mergeCell ref="BF2786:BG2787"/>
    <mergeCell ref="BH2786:BI2787"/>
    <mergeCell ref="AL2786:AM2787"/>
    <mergeCell ref="AN2786:AO2787"/>
    <mergeCell ref="AP2786:AQ2787"/>
    <mergeCell ref="AR2786:AS2787"/>
    <mergeCell ref="AT2786:AU2787"/>
    <mergeCell ref="AV2786:AW2787"/>
    <mergeCell ref="BJ2786:BK2787"/>
    <mergeCell ref="BL2786:BM2787"/>
    <mergeCell ref="BN2786:BP2787"/>
    <mergeCell ref="BR2786:BR2787"/>
    <mergeCell ref="BS2786:BS2787"/>
    <mergeCell ref="C2787:D2787"/>
    <mergeCell ref="AX2786:AY2787"/>
    <mergeCell ref="AZ2786:BA2787"/>
    <mergeCell ref="BB2786:BC2787"/>
    <mergeCell ref="BD2786:BE2787"/>
    <mergeCell ref="BQ2786:BQ2787"/>
    <mergeCell ref="V2786:W2787"/>
    <mergeCell ref="B2788:B2789"/>
    <mergeCell ref="C2788:D2788"/>
    <mergeCell ref="E2788:E2789"/>
    <mergeCell ref="F2788:F2789"/>
    <mergeCell ref="H2788:I2789"/>
    <mergeCell ref="J2788:K2789"/>
    <mergeCell ref="L2788:M2789"/>
    <mergeCell ref="N2788:O2789"/>
    <mergeCell ref="P2788:Q2789"/>
    <mergeCell ref="R2788:S2789"/>
    <mergeCell ref="T2788:U2789"/>
    <mergeCell ref="X2788:Y2789"/>
    <mergeCell ref="Z2788:AA2789"/>
    <mergeCell ref="AB2788:AC2789"/>
    <mergeCell ref="AD2788:AE2789"/>
    <mergeCell ref="AF2788:AG2789"/>
    <mergeCell ref="AH2788:AI2789"/>
    <mergeCell ref="AJ2788:AK2789"/>
    <mergeCell ref="BF2788:BG2789"/>
    <mergeCell ref="BH2788:BI2789"/>
    <mergeCell ref="AL2788:AM2789"/>
    <mergeCell ref="AN2788:AO2789"/>
    <mergeCell ref="AP2788:AQ2789"/>
    <mergeCell ref="AR2788:AS2789"/>
    <mergeCell ref="AT2788:AU2789"/>
    <mergeCell ref="AV2788:AW2789"/>
    <mergeCell ref="BJ2788:BK2789"/>
    <mergeCell ref="BL2788:BM2789"/>
    <mergeCell ref="BN2788:BP2789"/>
    <mergeCell ref="BR2788:BR2789"/>
    <mergeCell ref="BS2788:BS2789"/>
    <mergeCell ref="C2789:D2789"/>
    <mergeCell ref="AX2788:AY2789"/>
    <mergeCell ref="AZ2788:BA2789"/>
    <mergeCell ref="BB2788:BC2789"/>
    <mergeCell ref="BD2788:BE2789"/>
    <mergeCell ref="BQ2788:BQ2789"/>
    <mergeCell ref="V2788:W2789"/>
    <mergeCell ref="B2790:B2791"/>
    <mergeCell ref="C2790:D2790"/>
    <mergeCell ref="E2790:E2791"/>
    <mergeCell ref="F2790:F2791"/>
    <mergeCell ref="H2790:I2791"/>
    <mergeCell ref="J2790:K2791"/>
    <mergeCell ref="L2790:M2791"/>
    <mergeCell ref="N2790:O2791"/>
    <mergeCell ref="P2790:Q2791"/>
    <mergeCell ref="R2790:S2791"/>
    <mergeCell ref="T2790:U2791"/>
    <mergeCell ref="X2790:Y2791"/>
    <mergeCell ref="Z2790:AA2791"/>
    <mergeCell ref="AB2790:AC2791"/>
    <mergeCell ref="AD2790:AE2791"/>
    <mergeCell ref="AF2790:AG2791"/>
    <mergeCell ref="AH2790:AI2791"/>
    <mergeCell ref="AJ2790:AK2791"/>
    <mergeCell ref="BF2790:BG2791"/>
    <mergeCell ref="BH2790:BI2791"/>
    <mergeCell ref="AL2790:AM2791"/>
    <mergeCell ref="AN2790:AO2791"/>
    <mergeCell ref="AP2790:AQ2791"/>
    <mergeCell ref="AR2790:AS2791"/>
    <mergeCell ref="AT2790:AU2791"/>
    <mergeCell ref="AV2790:AW2791"/>
    <mergeCell ref="BJ2790:BK2791"/>
    <mergeCell ref="BL2790:BM2791"/>
    <mergeCell ref="BN2790:BP2791"/>
    <mergeCell ref="BR2790:BR2791"/>
    <mergeCell ref="BS2790:BS2791"/>
    <mergeCell ref="C2791:D2791"/>
    <mergeCell ref="AX2790:AY2791"/>
    <mergeCell ref="AZ2790:BA2791"/>
    <mergeCell ref="BB2790:BC2791"/>
    <mergeCell ref="BD2790:BE2791"/>
    <mergeCell ref="BQ2790:BQ2791"/>
    <mergeCell ref="V2790:W2791"/>
    <mergeCell ref="B2792:B2793"/>
    <mergeCell ref="C2792:D2792"/>
    <mergeCell ref="E2792:E2793"/>
    <mergeCell ref="F2792:F2793"/>
    <mergeCell ref="H2792:I2793"/>
    <mergeCell ref="J2792:K2793"/>
    <mergeCell ref="L2792:M2793"/>
    <mergeCell ref="N2792:O2793"/>
    <mergeCell ref="P2792:Q2793"/>
    <mergeCell ref="R2792:S2793"/>
    <mergeCell ref="T2792:U2793"/>
    <mergeCell ref="X2792:Y2793"/>
    <mergeCell ref="Z2792:AA2793"/>
    <mergeCell ref="AB2792:AC2793"/>
    <mergeCell ref="AD2792:AE2793"/>
    <mergeCell ref="AF2792:AG2793"/>
    <mergeCell ref="AH2792:AI2793"/>
    <mergeCell ref="AJ2792:AK2793"/>
    <mergeCell ref="BF2792:BG2793"/>
    <mergeCell ref="BH2792:BI2793"/>
    <mergeCell ref="AL2792:AM2793"/>
    <mergeCell ref="AN2792:AO2793"/>
    <mergeCell ref="AP2792:AQ2793"/>
    <mergeCell ref="AR2792:AS2793"/>
    <mergeCell ref="AT2792:AU2793"/>
    <mergeCell ref="AV2792:AW2793"/>
    <mergeCell ref="BJ2792:BK2793"/>
    <mergeCell ref="BL2792:BM2793"/>
    <mergeCell ref="BN2792:BP2793"/>
    <mergeCell ref="BR2792:BR2793"/>
    <mergeCell ref="BS2792:BS2793"/>
    <mergeCell ref="C2793:D2793"/>
    <mergeCell ref="AX2792:AY2793"/>
    <mergeCell ref="AZ2792:BA2793"/>
    <mergeCell ref="BB2792:BC2793"/>
    <mergeCell ref="BD2792:BE2793"/>
    <mergeCell ref="BQ2792:BQ2793"/>
    <mergeCell ref="V2792:W2793"/>
    <mergeCell ref="B2794:B2795"/>
    <mergeCell ref="C2794:D2794"/>
    <mergeCell ref="E2794:E2795"/>
    <mergeCell ref="F2794:F2795"/>
    <mergeCell ref="H2794:I2795"/>
    <mergeCell ref="J2794:K2795"/>
    <mergeCell ref="G2794:G2795"/>
    <mergeCell ref="L2794:M2795"/>
    <mergeCell ref="N2794:O2795"/>
    <mergeCell ref="P2794:Q2795"/>
    <mergeCell ref="R2794:S2795"/>
    <mergeCell ref="T2794:U2795"/>
    <mergeCell ref="X2794:Y2795"/>
    <mergeCell ref="Z2794:AA2795"/>
    <mergeCell ref="AB2794:AC2795"/>
    <mergeCell ref="AD2794:AE2795"/>
    <mergeCell ref="AF2794:AG2795"/>
    <mergeCell ref="AH2794:AI2795"/>
    <mergeCell ref="AJ2794:AK2795"/>
    <mergeCell ref="BF2794:BG2795"/>
    <mergeCell ref="BH2794:BI2795"/>
    <mergeCell ref="AL2794:AM2795"/>
    <mergeCell ref="AN2794:AO2795"/>
    <mergeCell ref="AP2794:AQ2795"/>
    <mergeCell ref="AR2794:AS2795"/>
    <mergeCell ref="AT2794:AU2795"/>
    <mergeCell ref="AV2794:AW2795"/>
    <mergeCell ref="BJ2794:BK2795"/>
    <mergeCell ref="BL2794:BM2795"/>
    <mergeCell ref="BN2794:BP2795"/>
    <mergeCell ref="BR2794:BR2795"/>
    <mergeCell ref="BS2794:BS2795"/>
    <mergeCell ref="C2795:D2795"/>
    <mergeCell ref="AX2794:AY2795"/>
    <mergeCell ref="AZ2794:BA2795"/>
    <mergeCell ref="BB2794:BC2795"/>
    <mergeCell ref="BD2794:BE2795"/>
    <mergeCell ref="BQ2794:BQ2795"/>
    <mergeCell ref="V2794:W2795"/>
    <mergeCell ref="B2796:B2797"/>
    <mergeCell ref="C2796:D2796"/>
    <mergeCell ref="E2796:E2797"/>
    <mergeCell ref="F2796:F2797"/>
    <mergeCell ref="H2796:I2797"/>
    <mergeCell ref="J2796:K2797"/>
    <mergeCell ref="G2796:G2797"/>
    <mergeCell ref="L2796:M2797"/>
    <mergeCell ref="N2796:O2797"/>
    <mergeCell ref="P2796:Q2797"/>
    <mergeCell ref="R2796:S2797"/>
    <mergeCell ref="T2796:U2797"/>
    <mergeCell ref="X2796:Y2797"/>
    <mergeCell ref="Z2796:AA2797"/>
    <mergeCell ref="AB2796:AC2797"/>
    <mergeCell ref="AD2796:AE2797"/>
    <mergeCell ref="AF2796:AG2797"/>
    <mergeCell ref="AH2796:AI2797"/>
    <mergeCell ref="AJ2796:AK2797"/>
    <mergeCell ref="BF2796:BG2797"/>
    <mergeCell ref="BH2796:BI2797"/>
    <mergeCell ref="AL2796:AM2797"/>
    <mergeCell ref="AN2796:AO2797"/>
    <mergeCell ref="AP2796:AQ2797"/>
    <mergeCell ref="AR2796:AS2797"/>
    <mergeCell ref="AT2796:AU2797"/>
    <mergeCell ref="AV2796:AW2797"/>
    <mergeCell ref="BJ2796:BK2797"/>
    <mergeCell ref="BL2796:BM2797"/>
    <mergeCell ref="BN2796:BP2797"/>
    <mergeCell ref="BR2796:BR2797"/>
    <mergeCell ref="BS2796:BS2797"/>
    <mergeCell ref="C2797:D2797"/>
    <mergeCell ref="AX2796:AY2797"/>
    <mergeCell ref="AZ2796:BA2797"/>
    <mergeCell ref="BB2796:BC2797"/>
    <mergeCell ref="BD2796:BE2797"/>
    <mergeCell ref="BQ2796:BQ2797"/>
    <mergeCell ref="V2796:W2797"/>
    <mergeCell ref="B2798:B2799"/>
    <mergeCell ref="C2798:D2798"/>
    <mergeCell ref="E2798:E2799"/>
    <mergeCell ref="F2798:F2799"/>
    <mergeCell ref="H2798:I2799"/>
    <mergeCell ref="J2798:K2799"/>
    <mergeCell ref="G2798:G2799"/>
    <mergeCell ref="L2798:M2799"/>
    <mergeCell ref="N2798:O2799"/>
    <mergeCell ref="P2798:Q2799"/>
    <mergeCell ref="R2798:S2799"/>
    <mergeCell ref="T2798:U2799"/>
    <mergeCell ref="X2798:Y2799"/>
    <mergeCell ref="Z2798:AA2799"/>
    <mergeCell ref="AB2798:AC2799"/>
    <mergeCell ref="AD2798:AE2799"/>
    <mergeCell ref="AF2798:AG2799"/>
    <mergeCell ref="AH2798:AI2799"/>
    <mergeCell ref="AJ2798:AK2799"/>
    <mergeCell ref="BF2798:BG2799"/>
    <mergeCell ref="BH2798:BI2799"/>
    <mergeCell ref="AL2798:AM2799"/>
    <mergeCell ref="AN2798:AO2799"/>
    <mergeCell ref="AP2798:AQ2799"/>
    <mergeCell ref="AR2798:AS2799"/>
    <mergeCell ref="AT2798:AU2799"/>
    <mergeCell ref="AV2798:AW2799"/>
    <mergeCell ref="BJ2798:BK2799"/>
    <mergeCell ref="BL2798:BM2799"/>
    <mergeCell ref="BN2798:BP2799"/>
    <mergeCell ref="BR2798:BR2799"/>
    <mergeCell ref="BS2798:BS2799"/>
    <mergeCell ref="C2799:D2799"/>
    <mergeCell ref="AX2798:AY2799"/>
    <mergeCell ref="AZ2798:BA2799"/>
    <mergeCell ref="BB2798:BC2799"/>
    <mergeCell ref="BD2798:BE2799"/>
    <mergeCell ref="BQ2798:BQ2799"/>
    <mergeCell ref="V2798:W2799"/>
    <mergeCell ref="B2800:B2801"/>
    <mergeCell ref="C2800:D2800"/>
    <mergeCell ref="E2800:E2801"/>
    <mergeCell ref="F2800:F2801"/>
    <mergeCell ref="H2800:I2801"/>
    <mergeCell ref="J2800:K2801"/>
    <mergeCell ref="G2800:G2801"/>
    <mergeCell ref="L2800:M2801"/>
    <mergeCell ref="N2800:O2801"/>
    <mergeCell ref="P2800:Q2801"/>
    <mergeCell ref="R2800:S2801"/>
    <mergeCell ref="T2800:U2801"/>
    <mergeCell ref="X2800:Y2801"/>
    <mergeCell ref="Z2800:AA2801"/>
    <mergeCell ref="AB2800:AC2801"/>
    <mergeCell ref="AD2800:AE2801"/>
    <mergeCell ref="AF2800:AG2801"/>
    <mergeCell ref="AH2800:AI2801"/>
    <mergeCell ref="AJ2800:AK2801"/>
    <mergeCell ref="BF2800:BG2801"/>
    <mergeCell ref="BH2800:BI2801"/>
    <mergeCell ref="AL2800:AM2801"/>
    <mergeCell ref="AN2800:AO2801"/>
    <mergeCell ref="AP2800:AQ2801"/>
    <mergeCell ref="AR2800:AS2801"/>
    <mergeCell ref="AT2800:AU2801"/>
    <mergeCell ref="AV2800:AW2801"/>
    <mergeCell ref="BJ2800:BK2801"/>
    <mergeCell ref="BL2800:BM2801"/>
    <mergeCell ref="BN2800:BP2801"/>
    <mergeCell ref="BR2800:BR2801"/>
    <mergeCell ref="BS2800:BS2801"/>
    <mergeCell ref="C2801:D2801"/>
    <mergeCell ref="AX2800:AY2801"/>
    <mergeCell ref="AZ2800:BA2801"/>
    <mergeCell ref="BB2800:BC2801"/>
    <mergeCell ref="BD2800:BE2801"/>
    <mergeCell ref="BQ2800:BQ2801"/>
    <mergeCell ref="V2800:W2801"/>
    <mergeCell ref="B2802:B2803"/>
    <mergeCell ref="C2802:D2802"/>
    <mergeCell ref="E2802:E2803"/>
    <mergeCell ref="F2802:F2803"/>
    <mergeCell ref="H2802:I2803"/>
    <mergeCell ref="J2802:K2803"/>
    <mergeCell ref="G2802:G2803"/>
    <mergeCell ref="L2802:M2803"/>
    <mergeCell ref="N2802:O2803"/>
    <mergeCell ref="P2802:Q2803"/>
    <mergeCell ref="R2802:S2803"/>
    <mergeCell ref="T2802:U2803"/>
    <mergeCell ref="X2802:Y2803"/>
    <mergeCell ref="Z2802:AA2803"/>
    <mergeCell ref="AB2802:AC2803"/>
    <mergeCell ref="AD2802:AE2803"/>
    <mergeCell ref="AF2802:AG2803"/>
    <mergeCell ref="AH2802:AI2803"/>
    <mergeCell ref="AJ2802:AK2803"/>
    <mergeCell ref="BF2802:BG2803"/>
    <mergeCell ref="BH2802:BI2803"/>
    <mergeCell ref="AL2802:AM2803"/>
    <mergeCell ref="AN2802:AO2803"/>
    <mergeCell ref="AP2802:AQ2803"/>
    <mergeCell ref="AR2802:AS2803"/>
    <mergeCell ref="AT2802:AU2803"/>
    <mergeCell ref="AV2802:AW2803"/>
    <mergeCell ref="BJ2802:BK2803"/>
    <mergeCell ref="BL2802:BM2803"/>
    <mergeCell ref="BN2802:BP2803"/>
    <mergeCell ref="BR2802:BR2803"/>
    <mergeCell ref="BS2802:BS2803"/>
    <mergeCell ref="C2803:D2803"/>
    <mergeCell ref="AX2802:AY2803"/>
    <mergeCell ref="AZ2802:BA2803"/>
    <mergeCell ref="BB2802:BC2803"/>
    <mergeCell ref="BD2802:BE2803"/>
    <mergeCell ref="BQ2802:BQ2803"/>
    <mergeCell ref="V2802:W2803"/>
    <mergeCell ref="B2804:B2805"/>
    <mergeCell ref="C2804:D2804"/>
    <mergeCell ref="E2804:E2805"/>
    <mergeCell ref="F2804:F2805"/>
    <mergeCell ref="H2804:I2805"/>
    <mergeCell ref="J2804:K2805"/>
    <mergeCell ref="G2804:G2805"/>
    <mergeCell ref="L2804:M2805"/>
    <mergeCell ref="N2804:O2805"/>
    <mergeCell ref="P2804:Q2805"/>
    <mergeCell ref="R2804:S2805"/>
    <mergeCell ref="T2804:U2805"/>
    <mergeCell ref="X2804:Y2805"/>
    <mergeCell ref="Z2804:AA2805"/>
    <mergeCell ref="AB2804:AC2805"/>
    <mergeCell ref="AD2804:AE2805"/>
    <mergeCell ref="AF2804:AG2805"/>
    <mergeCell ref="AH2804:AI2805"/>
    <mergeCell ref="AJ2804:AK2805"/>
    <mergeCell ref="BF2804:BG2805"/>
    <mergeCell ref="BH2804:BI2805"/>
    <mergeCell ref="AL2804:AM2805"/>
    <mergeCell ref="AN2804:AO2805"/>
    <mergeCell ref="AP2804:AQ2805"/>
    <mergeCell ref="AR2804:AS2805"/>
    <mergeCell ref="AT2804:AU2805"/>
    <mergeCell ref="AV2804:AW2805"/>
    <mergeCell ref="BJ2804:BK2805"/>
    <mergeCell ref="BL2804:BM2805"/>
    <mergeCell ref="BN2804:BP2805"/>
    <mergeCell ref="BR2804:BR2805"/>
    <mergeCell ref="BS2804:BS2805"/>
    <mergeCell ref="C2805:D2805"/>
    <mergeCell ref="AX2804:AY2805"/>
    <mergeCell ref="AZ2804:BA2805"/>
    <mergeCell ref="BB2804:BC2805"/>
    <mergeCell ref="BD2804:BE2805"/>
    <mergeCell ref="BQ2804:BQ2805"/>
    <mergeCell ref="V2804:W2805"/>
    <mergeCell ref="B2806:B2807"/>
    <mergeCell ref="C2806:D2806"/>
    <mergeCell ref="E2806:E2807"/>
    <mergeCell ref="F2806:F2807"/>
    <mergeCell ref="H2806:I2807"/>
    <mergeCell ref="J2806:K2807"/>
    <mergeCell ref="G2806:G2807"/>
    <mergeCell ref="L2806:M2807"/>
    <mergeCell ref="N2806:O2807"/>
    <mergeCell ref="P2806:Q2807"/>
    <mergeCell ref="R2806:S2807"/>
    <mergeCell ref="T2806:U2807"/>
    <mergeCell ref="X2806:Y2807"/>
    <mergeCell ref="Z2806:AA2807"/>
    <mergeCell ref="AB2806:AC2807"/>
    <mergeCell ref="AD2806:AE2807"/>
    <mergeCell ref="AF2806:AG2807"/>
    <mergeCell ref="AH2806:AI2807"/>
    <mergeCell ref="AJ2806:AK2807"/>
    <mergeCell ref="BF2806:BG2807"/>
    <mergeCell ref="BH2806:BI2807"/>
    <mergeCell ref="AL2806:AM2807"/>
    <mergeCell ref="AN2806:AO2807"/>
    <mergeCell ref="AP2806:AQ2807"/>
    <mergeCell ref="AR2806:AS2807"/>
    <mergeCell ref="AT2806:AU2807"/>
    <mergeCell ref="AV2806:AW2807"/>
    <mergeCell ref="BJ2806:BK2807"/>
    <mergeCell ref="BL2806:BM2807"/>
    <mergeCell ref="BN2806:BP2807"/>
    <mergeCell ref="BR2806:BR2807"/>
    <mergeCell ref="BS2806:BS2807"/>
    <mergeCell ref="C2807:D2807"/>
    <mergeCell ref="AX2806:AY2807"/>
    <mergeCell ref="AZ2806:BA2807"/>
    <mergeCell ref="BB2806:BC2807"/>
    <mergeCell ref="BD2806:BE2807"/>
    <mergeCell ref="BQ2806:BQ2807"/>
    <mergeCell ref="V2806:W2807"/>
    <mergeCell ref="B2808:B2809"/>
    <mergeCell ref="C2808:D2808"/>
    <mergeCell ref="E2808:E2809"/>
    <mergeCell ref="F2808:F2809"/>
    <mergeCell ref="H2808:I2809"/>
    <mergeCell ref="J2808:K2809"/>
    <mergeCell ref="G2808:G2809"/>
    <mergeCell ref="L2808:M2809"/>
    <mergeCell ref="N2808:O2809"/>
    <mergeCell ref="P2808:Q2809"/>
    <mergeCell ref="R2808:S2809"/>
    <mergeCell ref="T2808:U2809"/>
    <mergeCell ref="X2808:Y2809"/>
    <mergeCell ref="Z2808:AA2809"/>
    <mergeCell ref="AB2808:AC2809"/>
    <mergeCell ref="AD2808:AE2809"/>
    <mergeCell ref="AF2808:AG2809"/>
    <mergeCell ref="AH2808:AI2809"/>
    <mergeCell ref="AJ2808:AK2809"/>
    <mergeCell ref="BF2808:BG2809"/>
    <mergeCell ref="BH2808:BI2809"/>
    <mergeCell ref="AL2808:AM2809"/>
    <mergeCell ref="AN2808:AO2809"/>
    <mergeCell ref="AP2808:AQ2809"/>
    <mergeCell ref="AR2808:AS2809"/>
    <mergeCell ref="AT2808:AU2809"/>
    <mergeCell ref="AV2808:AW2809"/>
    <mergeCell ref="BJ2808:BK2809"/>
    <mergeCell ref="BL2808:BM2809"/>
    <mergeCell ref="BN2808:BP2809"/>
    <mergeCell ref="BR2808:BR2809"/>
    <mergeCell ref="BS2808:BS2809"/>
    <mergeCell ref="C2809:D2809"/>
    <mergeCell ref="AX2808:AY2809"/>
    <mergeCell ref="AZ2808:BA2809"/>
    <mergeCell ref="BB2808:BC2809"/>
    <mergeCell ref="BD2808:BE2809"/>
    <mergeCell ref="BQ2808:BQ2809"/>
    <mergeCell ref="V2808:W2809"/>
    <mergeCell ref="B2810:B2811"/>
    <mergeCell ref="C2810:D2810"/>
    <mergeCell ref="E2810:E2811"/>
    <mergeCell ref="F2810:F2811"/>
    <mergeCell ref="H2810:I2811"/>
    <mergeCell ref="J2810:K2811"/>
    <mergeCell ref="G2810:G2811"/>
    <mergeCell ref="L2810:M2811"/>
    <mergeCell ref="N2810:O2811"/>
    <mergeCell ref="P2810:Q2811"/>
    <mergeCell ref="R2810:S2811"/>
    <mergeCell ref="T2810:U2811"/>
    <mergeCell ref="X2810:Y2811"/>
    <mergeCell ref="Z2810:AA2811"/>
    <mergeCell ref="AB2810:AC2811"/>
    <mergeCell ref="AD2810:AE2811"/>
    <mergeCell ref="AF2810:AG2811"/>
    <mergeCell ref="AH2810:AI2811"/>
    <mergeCell ref="AJ2810:AK2811"/>
    <mergeCell ref="BF2810:BG2811"/>
    <mergeCell ref="BH2810:BI2811"/>
    <mergeCell ref="AL2810:AM2811"/>
    <mergeCell ref="AN2810:AO2811"/>
    <mergeCell ref="AP2810:AQ2811"/>
    <mergeCell ref="AR2810:AS2811"/>
    <mergeCell ref="AT2810:AU2811"/>
    <mergeCell ref="AV2810:AW2811"/>
    <mergeCell ref="BJ2810:BK2811"/>
    <mergeCell ref="BL2810:BM2811"/>
    <mergeCell ref="BN2810:BP2811"/>
    <mergeCell ref="BR2810:BR2811"/>
    <mergeCell ref="BS2810:BS2811"/>
    <mergeCell ref="C2811:D2811"/>
    <mergeCell ref="AX2810:AY2811"/>
    <mergeCell ref="AZ2810:BA2811"/>
    <mergeCell ref="BB2810:BC2811"/>
    <mergeCell ref="BD2810:BE2811"/>
    <mergeCell ref="BQ2810:BQ2811"/>
    <mergeCell ref="V2810:W2811"/>
    <mergeCell ref="B2812:B2813"/>
    <mergeCell ref="C2812:D2812"/>
    <mergeCell ref="E2812:E2813"/>
    <mergeCell ref="F2812:F2813"/>
    <mergeCell ref="H2812:I2813"/>
    <mergeCell ref="J2812:K2813"/>
    <mergeCell ref="G2812:G2813"/>
    <mergeCell ref="L2812:M2813"/>
    <mergeCell ref="N2812:O2813"/>
    <mergeCell ref="P2812:Q2813"/>
    <mergeCell ref="R2812:S2813"/>
    <mergeCell ref="T2812:U2813"/>
    <mergeCell ref="X2812:Y2813"/>
    <mergeCell ref="Z2812:AA2813"/>
    <mergeCell ref="AB2812:AC2813"/>
    <mergeCell ref="AD2812:AE2813"/>
    <mergeCell ref="AF2812:AG2813"/>
    <mergeCell ref="AH2812:AI2813"/>
    <mergeCell ref="AJ2812:AK2813"/>
    <mergeCell ref="BF2812:BG2813"/>
    <mergeCell ref="BH2812:BI2813"/>
    <mergeCell ref="AL2812:AM2813"/>
    <mergeCell ref="AN2812:AO2813"/>
    <mergeCell ref="AP2812:AQ2813"/>
    <mergeCell ref="AR2812:AS2813"/>
    <mergeCell ref="AT2812:AU2813"/>
    <mergeCell ref="AV2812:AW2813"/>
    <mergeCell ref="BJ2812:BK2813"/>
    <mergeCell ref="BL2812:BM2813"/>
    <mergeCell ref="BN2812:BP2813"/>
    <mergeCell ref="BR2812:BR2813"/>
    <mergeCell ref="BS2812:BS2813"/>
    <mergeCell ref="C2813:D2813"/>
    <mergeCell ref="AX2812:AY2813"/>
    <mergeCell ref="AZ2812:BA2813"/>
    <mergeCell ref="BB2812:BC2813"/>
    <mergeCell ref="BD2812:BE2813"/>
    <mergeCell ref="V2812:W2813"/>
    <mergeCell ref="B2814:B2815"/>
    <mergeCell ref="C2814:D2814"/>
    <mergeCell ref="E2814:E2815"/>
    <mergeCell ref="F2814:F2815"/>
    <mergeCell ref="H2814:I2815"/>
    <mergeCell ref="J2814:K2815"/>
    <mergeCell ref="G2814:G2815"/>
    <mergeCell ref="L2814:M2815"/>
    <mergeCell ref="N2814:O2815"/>
    <mergeCell ref="P2814:Q2815"/>
    <mergeCell ref="R2814:S2815"/>
    <mergeCell ref="T2814:U2815"/>
    <mergeCell ref="X2814:Y2815"/>
    <mergeCell ref="Z2814:AA2815"/>
    <mergeCell ref="AB2814:AC2815"/>
    <mergeCell ref="AD2814:AE2815"/>
    <mergeCell ref="AF2814:AG2815"/>
    <mergeCell ref="AH2814:AI2815"/>
    <mergeCell ref="AJ2814:AK2815"/>
    <mergeCell ref="BF2814:BG2815"/>
    <mergeCell ref="BH2814:BI2815"/>
    <mergeCell ref="AL2814:AM2815"/>
    <mergeCell ref="AN2814:AO2815"/>
    <mergeCell ref="AP2814:AQ2815"/>
    <mergeCell ref="AR2814:AS2815"/>
    <mergeCell ref="AT2814:AU2815"/>
    <mergeCell ref="AV2814:AW2815"/>
    <mergeCell ref="BJ2814:BK2815"/>
    <mergeCell ref="BL2814:BM2815"/>
    <mergeCell ref="BN2814:BP2815"/>
    <mergeCell ref="BR2814:BR2815"/>
    <mergeCell ref="BS2814:BS2815"/>
    <mergeCell ref="C2815:D2815"/>
    <mergeCell ref="AX2814:AY2815"/>
    <mergeCell ref="AZ2814:BA2815"/>
    <mergeCell ref="BB2814:BC2815"/>
    <mergeCell ref="BD2814:BE2815"/>
    <mergeCell ref="V2814:W2815"/>
    <mergeCell ref="B2816:B2817"/>
    <mergeCell ref="C2816:D2816"/>
    <mergeCell ref="E2816:E2817"/>
    <mergeCell ref="F2816:F2817"/>
    <mergeCell ref="H2816:I2817"/>
    <mergeCell ref="J2816:K2817"/>
    <mergeCell ref="G2816:G2817"/>
    <mergeCell ref="L2816:M2817"/>
    <mergeCell ref="N2816:O2817"/>
    <mergeCell ref="P2816:Q2817"/>
    <mergeCell ref="R2816:S2817"/>
    <mergeCell ref="T2816:U2817"/>
    <mergeCell ref="X2816:Y2817"/>
    <mergeCell ref="Z2816:AA2817"/>
    <mergeCell ref="AB2816:AC2817"/>
    <mergeCell ref="AD2816:AE2817"/>
    <mergeCell ref="AF2816:AG2817"/>
    <mergeCell ref="AH2816:AI2817"/>
    <mergeCell ref="AJ2816:AK2817"/>
    <mergeCell ref="BF2816:BG2817"/>
    <mergeCell ref="BH2816:BI2817"/>
    <mergeCell ref="AL2816:AM2817"/>
    <mergeCell ref="AN2816:AO2817"/>
    <mergeCell ref="AP2816:AQ2817"/>
    <mergeCell ref="AR2816:AS2817"/>
    <mergeCell ref="AT2816:AU2817"/>
    <mergeCell ref="AV2816:AW2817"/>
    <mergeCell ref="BJ2816:BK2817"/>
    <mergeCell ref="BL2816:BM2817"/>
    <mergeCell ref="BN2816:BP2817"/>
    <mergeCell ref="BR2816:BR2817"/>
    <mergeCell ref="BS2816:BS2817"/>
    <mergeCell ref="C2817:D2817"/>
    <mergeCell ref="AX2816:AY2817"/>
    <mergeCell ref="AZ2816:BA2817"/>
    <mergeCell ref="BB2816:BC2817"/>
    <mergeCell ref="BD2816:BE2817"/>
    <mergeCell ref="BQ2816:BQ2817"/>
    <mergeCell ref="V2816:W2817"/>
    <mergeCell ref="B2818:B2819"/>
    <mergeCell ref="C2818:D2818"/>
    <mergeCell ref="E2818:E2819"/>
    <mergeCell ref="F2818:F2819"/>
    <mergeCell ref="H2818:I2819"/>
    <mergeCell ref="J2818:K2819"/>
    <mergeCell ref="G2818:G2819"/>
    <mergeCell ref="L2818:M2819"/>
    <mergeCell ref="N2818:O2819"/>
    <mergeCell ref="P2818:Q2819"/>
    <mergeCell ref="R2818:S2819"/>
    <mergeCell ref="T2818:U2819"/>
    <mergeCell ref="X2818:Y2819"/>
    <mergeCell ref="Z2818:AA2819"/>
    <mergeCell ref="AB2818:AC2819"/>
    <mergeCell ref="AD2818:AE2819"/>
    <mergeCell ref="AF2818:AG2819"/>
    <mergeCell ref="AH2818:AI2819"/>
    <mergeCell ref="AJ2818:AK2819"/>
    <mergeCell ref="BF2818:BG2819"/>
    <mergeCell ref="BH2818:BI2819"/>
    <mergeCell ref="AL2818:AM2819"/>
    <mergeCell ref="AN2818:AO2819"/>
    <mergeCell ref="AP2818:AQ2819"/>
    <mergeCell ref="AR2818:AS2819"/>
    <mergeCell ref="AT2818:AU2819"/>
    <mergeCell ref="AV2818:AW2819"/>
    <mergeCell ref="BJ2818:BK2819"/>
    <mergeCell ref="BL2818:BM2819"/>
    <mergeCell ref="BN2818:BP2819"/>
    <mergeCell ref="BR2818:BR2819"/>
    <mergeCell ref="BS2818:BS2819"/>
    <mergeCell ref="C2819:D2819"/>
    <mergeCell ref="AX2818:AY2819"/>
    <mergeCell ref="AZ2818:BA2819"/>
    <mergeCell ref="BB2818:BC2819"/>
    <mergeCell ref="BD2818:BE2819"/>
    <mergeCell ref="BQ2818:BQ2819"/>
    <mergeCell ref="V2818:W2819"/>
    <mergeCell ref="B2820:B2821"/>
    <mergeCell ref="C2820:D2820"/>
    <mergeCell ref="E2820:E2821"/>
    <mergeCell ref="F2820:F2821"/>
    <mergeCell ref="H2820:I2821"/>
    <mergeCell ref="J2820:K2821"/>
    <mergeCell ref="G2820:G2821"/>
    <mergeCell ref="L2820:M2821"/>
    <mergeCell ref="N2820:O2821"/>
    <mergeCell ref="P2820:Q2821"/>
    <mergeCell ref="R2820:S2821"/>
    <mergeCell ref="T2820:U2821"/>
    <mergeCell ref="X2820:Y2821"/>
    <mergeCell ref="Z2820:AA2821"/>
    <mergeCell ref="AB2820:AC2821"/>
    <mergeCell ref="AD2820:AE2821"/>
    <mergeCell ref="AF2820:AG2821"/>
    <mergeCell ref="AH2820:AI2821"/>
    <mergeCell ref="AJ2820:AK2821"/>
    <mergeCell ref="BF2820:BG2821"/>
    <mergeCell ref="BH2820:BI2821"/>
    <mergeCell ref="AL2820:AM2821"/>
    <mergeCell ref="AN2820:AO2821"/>
    <mergeCell ref="AP2820:AQ2821"/>
    <mergeCell ref="AR2820:AS2821"/>
    <mergeCell ref="AT2820:AU2821"/>
    <mergeCell ref="AV2820:AW2821"/>
    <mergeCell ref="BJ2820:BK2821"/>
    <mergeCell ref="BL2820:BM2821"/>
    <mergeCell ref="BN2820:BP2821"/>
    <mergeCell ref="BR2820:BR2821"/>
    <mergeCell ref="BS2820:BS2821"/>
    <mergeCell ref="C2821:D2821"/>
    <mergeCell ref="AX2820:AY2821"/>
    <mergeCell ref="AZ2820:BA2821"/>
    <mergeCell ref="BB2820:BC2821"/>
    <mergeCell ref="BD2820:BE2821"/>
    <mergeCell ref="V2820:W2821"/>
    <mergeCell ref="B2822:B2823"/>
    <mergeCell ref="C2822:D2822"/>
    <mergeCell ref="E2822:E2823"/>
    <mergeCell ref="F2822:F2823"/>
    <mergeCell ref="H2822:I2823"/>
    <mergeCell ref="J2822:K2823"/>
    <mergeCell ref="G2822:G2823"/>
    <mergeCell ref="L2822:M2823"/>
    <mergeCell ref="N2822:O2823"/>
    <mergeCell ref="P2822:Q2823"/>
    <mergeCell ref="R2822:S2823"/>
    <mergeCell ref="T2822:U2823"/>
    <mergeCell ref="X2822:Y2823"/>
    <mergeCell ref="Z2822:AA2823"/>
    <mergeCell ref="AB2822:AC2823"/>
    <mergeCell ref="AD2822:AE2823"/>
    <mergeCell ref="AF2822:AG2823"/>
    <mergeCell ref="AH2822:AI2823"/>
    <mergeCell ref="AJ2822:AK2823"/>
    <mergeCell ref="BF2822:BG2823"/>
    <mergeCell ref="BH2822:BI2823"/>
    <mergeCell ref="AL2822:AM2823"/>
    <mergeCell ref="AN2822:AO2823"/>
    <mergeCell ref="AP2822:AQ2823"/>
    <mergeCell ref="AR2822:AS2823"/>
    <mergeCell ref="AT2822:AU2823"/>
    <mergeCell ref="AV2822:AW2823"/>
    <mergeCell ref="BJ2822:BK2823"/>
    <mergeCell ref="BL2822:BM2823"/>
    <mergeCell ref="BN2822:BP2823"/>
    <mergeCell ref="C2823:D2823"/>
    <mergeCell ref="AX2822:AY2823"/>
    <mergeCell ref="AZ2822:BA2823"/>
    <mergeCell ref="BB2822:BC2823"/>
    <mergeCell ref="BD2822:BE2823"/>
    <mergeCell ref="V2822:W2823"/>
    <mergeCell ref="X2826:Y2827"/>
    <mergeCell ref="Z2826:AA2827"/>
    <mergeCell ref="AB2826:AC2827"/>
    <mergeCell ref="AD2826:AE2827"/>
    <mergeCell ref="AF2826:AG2827"/>
    <mergeCell ref="AH2826:AI2827"/>
    <mergeCell ref="AJ2826:AK2827"/>
    <mergeCell ref="AL2826:AM2827"/>
    <mergeCell ref="AN2826:AO2827"/>
    <mergeCell ref="AP2826:AQ2827"/>
    <mergeCell ref="AR2826:AS2827"/>
    <mergeCell ref="AT2826:AU2827"/>
    <mergeCell ref="AV2826:AW2827"/>
    <mergeCell ref="AX2826:AY2827"/>
    <mergeCell ref="AZ2826:BA2827"/>
    <mergeCell ref="BB2826:BC2827"/>
    <mergeCell ref="BD2826:BE2827"/>
    <mergeCell ref="BF2826:BG2827"/>
    <mergeCell ref="BH2826:BI2827"/>
    <mergeCell ref="BJ2826:BK2827"/>
    <mergeCell ref="BL2826:BM2827"/>
    <mergeCell ref="BN2826:BP2827"/>
    <mergeCell ref="AD2841:AI2841"/>
    <mergeCell ref="BK2829:BM2829"/>
    <mergeCell ref="BK2831:BM2831"/>
    <mergeCell ref="BB2841:BG2841"/>
    <mergeCell ref="BH2841:BM2841"/>
    <mergeCell ref="BN2841:BP2842"/>
    <mergeCell ref="AT2842:AU2842"/>
    <mergeCell ref="AV2842:AW2842"/>
    <mergeCell ref="AX2842:AY2842"/>
    <mergeCell ref="AZ2842:BA2842"/>
    <mergeCell ref="BB2842:BC2842"/>
    <mergeCell ref="BD2842:BE2842"/>
    <mergeCell ref="BF2842:BG2842"/>
    <mergeCell ref="B2826:C2826"/>
    <mergeCell ref="B2824:C2825"/>
    <mergeCell ref="D2824:E2825"/>
    <mergeCell ref="H2824:I2825"/>
    <mergeCell ref="J2824:K2825"/>
    <mergeCell ref="L2824:M2825"/>
    <mergeCell ref="N2824:O2825"/>
    <mergeCell ref="P2824:Q2825"/>
    <mergeCell ref="R2824:S2825"/>
    <mergeCell ref="T2824:U2825"/>
    <mergeCell ref="X2824:Y2825"/>
    <mergeCell ref="Z2824:AA2825"/>
    <mergeCell ref="AB2824:AC2825"/>
    <mergeCell ref="AD2824:AE2825"/>
    <mergeCell ref="AF2824:AG2825"/>
    <mergeCell ref="AH2824:AI2825"/>
    <mergeCell ref="AJ2824:AK2825"/>
    <mergeCell ref="AL2824:AM2825"/>
    <mergeCell ref="AN2824:AO2825"/>
    <mergeCell ref="AP2824:AQ2825"/>
    <mergeCell ref="AR2824:AS2825"/>
    <mergeCell ref="AT2824:AU2825"/>
    <mergeCell ref="AV2824:AW2825"/>
    <mergeCell ref="AX2824:AY2825"/>
    <mergeCell ref="AZ2824:BA2825"/>
    <mergeCell ref="B2829:C2829"/>
    <mergeCell ref="AJ2841:AO2841"/>
    <mergeCell ref="AP2841:AU2841"/>
    <mergeCell ref="AV2841:BA2841"/>
    <mergeCell ref="BG2829:BI2829"/>
    <mergeCell ref="B2831:C2831"/>
    <mergeCell ref="Y2831:AA2831"/>
    <mergeCell ref="AB2829:AE2829"/>
    <mergeCell ref="AF2831:AH2831"/>
    <mergeCell ref="AJ2831:AL2831"/>
    <mergeCell ref="AM2831:AP2831"/>
    <mergeCell ref="AQ2831:AS2831"/>
    <mergeCell ref="AU2831:AW2831"/>
    <mergeCell ref="BB2829:BF2829"/>
    <mergeCell ref="AF2829:AH2829"/>
    <mergeCell ref="AJ2829:AL2829"/>
    <mergeCell ref="AM2829:AP2829"/>
    <mergeCell ref="AQ2829:AS2829"/>
    <mergeCell ref="BB2831:BF2831"/>
    <mergeCell ref="BG2831:BI2831"/>
    <mergeCell ref="BC2832:BP2832"/>
    <mergeCell ref="B2834:BP2834"/>
    <mergeCell ref="E2836:AE2836"/>
    <mergeCell ref="AG2836:AM2836"/>
    <mergeCell ref="AN2836:BO2836"/>
    <mergeCell ref="AB2831:AE2831"/>
    <mergeCell ref="C2838:D2838"/>
    <mergeCell ref="E2838:AE2838"/>
    <mergeCell ref="AG2838:AJ2838"/>
    <mergeCell ref="AK2838:BB2838"/>
    <mergeCell ref="BC2838:BE2838"/>
    <mergeCell ref="BF2838:BO2838"/>
    <mergeCell ref="D2826:E2827"/>
    <mergeCell ref="H2826:I2827"/>
    <mergeCell ref="J2826:K2827"/>
    <mergeCell ref="L2826:M2827"/>
    <mergeCell ref="N2826:O2827"/>
    <mergeCell ref="P2826:Q2827"/>
    <mergeCell ref="R2826:S2827"/>
    <mergeCell ref="B2843:B2844"/>
    <mergeCell ref="C2843:D2843"/>
    <mergeCell ref="E2843:E2844"/>
    <mergeCell ref="F2843:F2844"/>
    <mergeCell ref="H2843:I2844"/>
    <mergeCell ref="J2843:K2844"/>
    <mergeCell ref="L2843:M2844"/>
    <mergeCell ref="N2843:O2844"/>
    <mergeCell ref="P2843:Q2844"/>
    <mergeCell ref="R2843:S2844"/>
    <mergeCell ref="T2843:U2844"/>
    <mergeCell ref="X2843:Y2844"/>
    <mergeCell ref="Z2843:AA2844"/>
    <mergeCell ref="AB2843:AC2844"/>
    <mergeCell ref="AD2843:AE2844"/>
    <mergeCell ref="AF2843:AG2844"/>
    <mergeCell ref="AH2843:AI2844"/>
    <mergeCell ref="AJ2843:AK2844"/>
    <mergeCell ref="BF2843:BG2844"/>
    <mergeCell ref="BH2843:BI2844"/>
    <mergeCell ref="AL2843:AM2844"/>
    <mergeCell ref="AN2843:AO2844"/>
    <mergeCell ref="AP2843:AQ2844"/>
    <mergeCell ref="AR2843:AS2844"/>
    <mergeCell ref="AT2843:AU2844"/>
    <mergeCell ref="AV2843:AW2844"/>
    <mergeCell ref="BJ2843:BK2844"/>
    <mergeCell ref="BL2843:BM2844"/>
    <mergeCell ref="BN2843:BP2844"/>
    <mergeCell ref="J2842:K2842"/>
    <mergeCell ref="L2842:M2842"/>
    <mergeCell ref="N2842:O2842"/>
    <mergeCell ref="P2842:Q2842"/>
    <mergeCell ref="R2842:S2842"/>
    <mergeCell ref="T2842:U2842"/>
    <mergeCell ref="AD2842:AE2842"/>
    <mergeCell ref="AF2842:AG2842"/>
    <mergeCell ref="BH2842:BI2842"/>
    <mergeCell ref="BJ2842:BK2842"/>
    <mergeCell ref="BL2842:BM2842"/>
    <mergeCell ref="C2844:D2844"/>
    <mergeCell ref="AX2843:AY2844"/>
    <mergeCell ref="AZ2843:BA2844"/>
    <mergeCell ref="BB2843:BC2844"/>
    <mergeCell ref="BD2843:BE2844"/>
    <mergeCell ref="B2841:B2842"/>
    <mergeCell ref="C2841:D2842"/>
    <mergeCell ref="H2841:I2842"/>
    <mergeCell ref="J2841:O2841"/>
    <mergeCell ref="P2841:U2841"/>
    <mergeCell ref="X2841:Y2842"/>
    <mergeCell ref="G2841:G2842"/>
    <mergeCell ref="F2841:F2842"/>
    <mergeCell ref="AB2841:AC2842"/>
    <mergeCell ref="AH2842:AI2842"/>
    <mergeCell ref="AJ2842:AK2842"/>
    <mergeCell ref="AL2842:AM2842"/>
    <mergeCell ref="AN2842:AO2842"/>
    <mergeCell ref="B2845:B2846"/>
    <mergeCell ref="C2845:D2845"/>
    <mergeCell ref="E2845:E2846"/>
    <mergeCell ref="F2845:F2846"/>
    <mergeCell ref="H2845:I2846"/>
    <mergeCell ref="J2845:K2846"/>
    <mergeCell ref="L2845:M2846"/>
    <mergeCell ref="N2845:O2846"/>
    <mergeCell ref="P2845:Q2846"/>
    <mergeCell ref="R2845:S2846"/>
    <mergeCell ref="T2845:U2846"/>
    <mergeCell ref="X2845:Y2846"/>
    <mergeCell ref="AB2845:AC2846"/>
    <mergeCell ref="AD2845:AE2846"/>
    <mergeCell ref="AF2845:AG2846"/>
    <mergeCell ref="AH2845:AI2846"/>
    <mergeCell ref="AJ2845:AK2846"/>
    <mergeCell ref="BF2845:BG2846"/>
    <mergeCell ref="BH2845:BI2846"/>
    <mergeCell ref="AL2845:AM2846"/>
    <mergeCell ref="AN2845:AO2846"/>
    <mergeCell ref="AP2845:AQ2846"/>
    <mergeCell ref="AR2845:AS2846"/>
    <mergeCell ref="AT2845:AU2846"/>
    <mergeCell ref="AV2845:AW2846"/>
    <mergeCell ref="BJ2845:BK2846"/>
    <mergeCell ref="BL2845:BM2846"/>
    <mergeCell ref="BN2845:BP2846"/>
    <mergeCell ref="C2846:D2846"/>
    <mergeCell ref="AX2845:AY2846"/>
    <mergeCell ref="AZ2845:BA2846"/>
    <mergeCell ref="BB2845:BC2846"/>
    <mergeCell ref="BD2845:BE2846"/>
    <mergeCell ref="B2847:B2848"/>
    <mergeCell ref="C2847:D2847"/>
    <mergeCell ref="E2847:E2848"/>
    <mergeCell ref="F2847:F2848"/>
    <mergeCell ref="H2847:I2848"/>
    <mergeCell ref="J2847:K2848"/>
    <mergeCell ref="L2847:M2848"/>
    <mergeCell ref="N2847:O2848"/>
    <mergeCell ref="P2847:Q2848"/>
    <mergeCell ref="R2847:S2848"/>
    <mergeCell ref="T2847:U2848"/>
    <mergeCell ref="X2847:Y2848"/>
    <mergeCell ref="AB2847:AC2848"/>
    <mergeCell ref="AD2847:AE2848"/>
    <mergeCell ref="AF2847:AG2848"/>
    <mergeCell ref="AH2847:AI2848"/>
    <mergeCell ref="AJ2847:AK2848"/>
    <mergeCell ref="BF2847:BG2848"/>
    <mergeCell ref="BH2847:BI2848"/>
    <mergeCell ref="AL2847:AM2848"/>
    <mergeCell ref="AN2847:AO2848"/>
    <mergeCell ref="AP2847:AQ2848"/>
    <mergeCell ref="AR2847:AS2848"/>
    <mergeCell ref="AT2847:AU2848"/>
    <mergeCell ref="AV2847:AW2848"/>
    <mergeCell ref="BJ2847:BK2848"/>
    <mergeCell ref="BL2847:BM2848"/>
    <mergeCell ref="BN2847:BP2848"/>
    <mergeCell ref="BR2847:BR2848"/>
    <mergeCell ref="BS2847:BS2848"/>
    <mergeCell ref="C2848:D2848"/>
    <mergeCell ref="AX2847:AY2848"/>
    <mergeCell ref="AZ2847:BA2848"/>
    <mergeCell ref="BB2847:BC2848"/>
    <mergeCell ref="BD2847:BE2848"/>
    <mergeCell ref="BQ2847:BQ2848"/>
    <mergeCell ref="B2849:B2850"/>
    <mergeCell ref="C2849:D2849"/>
    <mergeCell ref="E2849:E2850"/>
    <mergeCell ref="F2849:F2850"/>
    <mergeCell ref="H2849:I2850"/>
    <mergeCell ref="J2849:K2850"/>
    <mergeCell ref="L2849:M2850"/>
    <mergeCell ref="N2849:O2850"/>
    <mergeCell ref="P2849:Q2850"/>
    <mergeCell ref="R2849:S2850"/>
    <mergeCell ref="T2849:U2850"/>
    <mergeCell ref="X2849:Y2850"/>
    <mergeCell ref="Z2849:AA2850"/>
    <mergeCell ref="AB2849:AC2850"/>
    <mergeCell ref="AD2849:AE2850"/>
    <mergeCell ref="AF2849:AG2850"/>
    <mergeCell ref="AH2849:AI2850"/>
    <mergeCell ref="AJ2849:AK2850"/>
    <mergeCell ref="BF2849:BG2850"/>
    <mergeCell ref="BH2849:BI2850"/>
    <mergeCell ref="AL2849:AM2850"/>
    <mergeCell ref="AN2849:AO2850"/>
    <mergeCell ref="AP2849:AQ2850"/>
    <mergeCell ref="AR2849:AS2850"/>
    <mergeCell ref="AT2849:AU2850"/>
    <mergeCell ref="AV2849:AW2850"/>
    <mergeCell ref="BJ2849:BK2850"/>
    <mergeCell ref="BL2849:BM2850"/>
    <mergeCell ref="BN2849:BP2850"/>
    <mergeCell ref="BR2849:BR2850"/>
    <mergeCell ref="BS2849:BS2850"/>
    <mergeCell ref="C2850:D2850"/>
    <mergeCell ref="AX2849:AY2850"/>
    <mergeCell ref="AZ2849:BA2850"/>
    <mergeCell ref="BB2849:BC2850"/>
    <mergeCell ref="BD2849:BE2850"/>
    <mergeCell ref="BQ2849:BQ2850"/>
    <mergeCell ref="B2851:B2852"/>
    <mergeCell ref="C2851:D2851"/>
    <mergeCell ref="E2851:E2852"/>
    <mergeCell ref="F2851:F2852"/>
    <mergeCell ref="H2851:I2852"/>
    <mergeCell ref="J2851:K2852"/>
    <mergeCell ref="L2851:M2852"/>
    <mergeCell ref="N2851:O2852"/>
    <mergeCell ref="P2851:Q2852"/>
    <mergeCell ref="R2851:S2852"/>
    <mergeCell ref="T2851:U2852"/>
    <mergeCell ref="X2851:Y2852"/>
    <mergeCell ref="Z2851:AA2852"/>
    <mergeCell ref="AB2851:AC2852"/>
    <mergeCell ref="AD2851:AE2852"/>
    <mergeCell ref="AF2851:AG2852"/>
    <mergeCell ref="AH2851:AI2852"/>
    <mergeCell ref="AJ2851:AK2852"/>
    <mergeCell ref="BF2851:BG2852"/>
    <mergeCell ref="BH2851:BI2852"/>
    <mergeCell ref="AL2851:AM2852"/>
    <mergeCell ref="AN2851:AO2852"/>
    <mergeCell ref="AP2851:AQ2852"/>
    <mergeCell ref="AR2851:AS2852"/>
    <mergeCell ref="AT2851:AU2852"/>
    <mergeCell ref="AV2851:AW2852"/>
    <mergeCell ref="BJ2851:BK2852"/>
    <mergeCell ref="BL2851:BM2852"/>
    <mergeCell ref="BN2851:BP2852"/>
    <mergeCell ref="BR2851:BR2852"/>
    <mergeCell ref="BS2851:BS2852"/>
    <mergeCell ref="C2852:D2852"/>
    <mergeCell ref="AX2851:AY2852"/>
    <mergeCell ref="AZ2851:BA2852"/>
    <mergeCell ref="BB2851:BC2852"/>
    <mergeCell ref="BD2851:BE2852"/>
    <mergeCell ref="BQ2851:BQ2852"/>
    <mergeCell ref="B2853:B2854"/>
    <mergeCell ref="C2853:D2853"/>
    <mergeCell ref="E2853:E2854"/>
    <mergeCell ref="F2853:F2854"/>
    <mergeCell ref="H2853:I2854"/>
    <mergeCell ref="J2853:K2854"/>
    <mergeCell ref="L2853:M2854"/>
    <mergeCell ref="N2853:O2854"/>
    <mergeCell ref="P2853:Q2854"/>
    <mergeCell ref="R2853:S2854"/>
    <mergeCell ref="T2853:U2854"/>
    <mergeCell ref="X2853:Y2854"/>
    <mergeCell ref="Z2853:AA2854"/>
    <mergeCell ref="AB2853:AC2854"/>
    <mergeCell ref="AD2853:AE2854"/>
    <mergeCell ref="AF2853:AG2854"/>
    <mergeCell ref="AH2853:AI2854"/>
    <mergeCell ref="AJ2853:AK2854"/>
    <mergeCell ref="BF2853:BG2854"/>
    <mergeCell ref="BH2853:BI2854"/>
    <mergeCell ref="AL2853:AM2854"/>
    <mergeCell ref="AN2853:AO2854"/>
    <mergeCell ref="AP2853:AQ2854"/>
    <mergeCell ref="AR2853:AS2854"/>
    <mergeCell ref="AT2853:AU2854"/>
    <mergeCell ref="AV2853:AW2854"/>
    <mergeCell ref="BJ2853:BK2854"/>
    <mergeCell ref="BL2853:BM2854"/>
    <mergeCell ref="BN2853:BP2854"/>
    <mergeCell ref="BR2853:BR2854"/>
    <mergeCell ref="BS2853:BS2854"/>
    <mergeCell ref="C2854:D2854"/>
    <mergeCell ref="AX2853:AY2854"/>
    <mergeCell ref="AZ2853:BA2854"/>
    <mergeCell ref="BB2853:BC2854"/>
    <mergeCell ref="BD2853:BE2854"/>
    <mergeCell ref="G2853:G2854"/>
    <mergeCell ref="B2855:B2856"/>
    <mergeCell ref="C2855:D2855"/>
    <mergeCell ref="E2855:E2856"/>
    <mergeCell ref="F2855:F2856"/>
    <mergeCell ref="H2855:I2856"/>
    <mergeCell ref="J2855:K2856"/>
    <mergeCell ref="G2855:G2856"/>
    <mergeCell ref="L2855:M2856"/>
    <mergeCell ref="N2855:O2856"/>
    <mergeCell ref="P2855:Q2856"/>
    <mergeCell ref="R2855:S2856"/>
    <mergeCell ref="T2855:U2856"/>
    <mergeCell ref="X2855:Y2856"/>
    <mergeCell ref="Z2855:AA2856"/>
    <mergeCell ref="AB2855:AC2856"/>
    <mergeCell ref="AD2855:AE2856"/>
    <mergeCell ref="AF2855:AG2856"/>
    <mergeCell ref="AH2855:AI2856"/>
    <mergeCell ref="AJ2855:AK2856"/>
    <mergeCell ref="BF2855:BG2856"/>
    <mergeCell ref="BH2855:BI2856"/>
    <mergeCell ref="AL2855:AM2856"/>
    <mergeCell ref="AN2855:AO2856"/>
    <mergeCell ref="AP2855:AQ2856"/>
    <mergeCell ref="AR2855:AS2856"/>
    <mergeCell ref="AT2855:AU2856"/>
    <mergeCell ref="AV2855:AW2856"/>
    <mergeCell ref="BJ2855:BK2856"/>
    <mergeCell ref="BL2855:BM2856"/>
    <mergeCell ref="BN2855:BP2856"/>
    <mergeCell ref="BR2855:BR2856"/>
    <mergeCell ref="BS2855:BS2856"/>
    <mergeCell ref="C2856:D2856"/>
    <mergeCell ref="AX2855:AY2856"/>
    <mergeCell ref="AZ2855:BA2856"/>
    <mergeCell ref="BB2855:BC2856"/>
    <mergeCell ref="BD2855:BE2856"/>
    <mergeCell ref="B2857:B2858"/>
    <mergeCell ref="C2857:D2857"/>
    <mergeCell ref="E2857:E2858"/>
    <mergeCell ref="F2857:F2858"/>
    <mergeCell ref="H2857:I2858"/>
    <mergeCell ref="J2857:K2858"/>
    <mergeCell ref="G2857:G2858"/>
    <mergeCell ref="L2857:M2858"/>
    <mergeCell ref="N2857:O2858"/>
    <mergeCell ref="P2857:Q2858"/>
    <mergeCell ref="R2857:S2858"/>
    <mergeCell ref="T2857:U2858"/>
    <mergeCell ref="X2857:Y2858"/>
    <mergeCell ref="Z2857:AA2858"/>
    <mergeCell ref="AB2857:AC2858"/>
    <mergeCell ref="AD2857:AE2858"/>
    <mergeCell ref="AF2857:AG2858"/>
    <mergeCell ref="AH2857:AI2858"/>
    <mergeCell ref="AJ2857:AK2858"/>
    <mergeCell ref="BF2857:BG2858"/>
    <mergeCell ref="BH2857:BI2858"/>
    <mergeCell ref="AL2857:AM2858"/>
    <mergeCell ref="AN2857:AO2858"/>
    <mergeCell ref="AP2857:AQ2858"/>
    <mergeCell ref="AR2857:AS2858"/>
    <mergeCell ref="AT2857:AU2858"/>
    <mergeCell ref="AV2857:AW2858"/>
    <mergeCell ref="BJ2857:BK2858"/>
    <mergeCell ref="BL2857:BM2858"/>
    <mergeCell ref="BN2857:BP2858"/>
    <mergeCell ref="BR2857:BR2858"/>
    <mergeCell ref="BS2857:BS2858"/>
    <mergeCell ref="C2858:D2858"/>
    <mergeCell ref="AX2857:AY2858"/>
    <mergeCell ref="AZ2857:BA2858"/>
    <mergeCell ref="BB2857:BC2858"/>
    <mergeCell ref="BD2857:BE2858"/>
    <mergeCell ref="BQ2857:BQ2858"/>
    <mergeCell ref="B2859:B2860"/>
    <mergeCell ref="C2859:D2859"/>
    <mergeCell ref="E2859:E2860"/>
    <mergeCell ref="F2859:F2860"/>
    <mergeCell ref="H2859:I2860"/>
    <mergeCell ref="J2859:K2860"/>
    <mergeCell ref="G2859:G2860"/>
    <mergeCell ref="L2859:M2860"/>
    <mergeCell ref="N2859:O2860"/>
    <mergeCell ref="P2859:Q2860"/>
    <mergeCell ref="R2859:S2860"/>
    <mergeCell ref="T2859:U2860"/>
    <mergeCell ref="X2859:Y2860"/>
    <mergeCell ref="Z2859:AA2860"/>
    <mergeCell ref="AB2859:AC2860"/>
    <mergeCell ref="AD2859:AE2860"/>
    <mergeCell ref="AF2859:AG2860"/>
    <mergeCell ref="AH2859:AI2860"/>
    <mergeCell ref="AJ2859:AK2860"/>
    <mergeCell ref="BF2859:BG2860"/>
    <mergeCell ref="BH2859:BI2860"/>
    <mergeCell ref="AL2859:AM2860"/>
    <mergeCell ref="AN2859:AO2860"/>
    <mergeCell ref="AP2859:AQ2860"/>
    <mergeCell ref="AR2859:AS2860"/>
    <mergeCell ref="AT2859:AU2860"/>
    <mergeCell ref="AV2859:AW2860"/>
    <mergeCell ref="BJ2859:BK2860"/>
    <mergeCell ref="BL2859:BM2860"/>
    <mergeCell ref="BN2859:BP2860"/>
    <mergeCell ref="BR2859:BR2860"/>
    <mergeCell ref="BS2859:BS2860"/>
    <mergeCell ref="C2860:D2860"/>
    <mergeCell ref="AX2859:AY2860"/>
    <mergeCell ref="AZ2859:BA2860"/>
    <mergeCell ref="BB2859:BC2860"/>
    <mergeCell ref="BD2859:BE2860"/>
    <mergeCell ref="BQ2859:BQ2860"/>
    <mergeCell ref="B2861:B2862"/>
    <mergeCell ref="C2861:D2861"/>
    <mergeCell ref="E2861:E2862"/>
    <mergeCell ref="F2861:F2862"/>
    <mergeCell ref="H2861:I2862"/>
    <mergeCell ref="J2861:K2862"/>
    <mergeCell ref="G2861:G2862"/>
    <mergeCell ref="L2861:M2862"/>
    <mergeCell ref="N2861:O2862"/>
    <mergeCell ref="P2861:Q2862"/>
    <mergeCell ref="R2861:S2862"/>
    <mergeCell ref="T2861:U2862"/>
    <mergeCell ref="X2861:Y2862"/>
    <mergeCell ref="Z2861:AA2862"/>
    <mergeCell ref="AB2861:AC2862"/>
    <mergeCell ref="AD2861:AE2862"/>
    <mergeCell ref="AF2861:AG2862"/>
    <mergeCell ref="AH2861:AI2862"/>
    <mergeCell ref="AJ2861:AK2862"/>
    <mergeCell ref="BF2861:BG2862"/>
    <mergeCell ref="BH2861:BI2862"/>
    <mergeCell ref="AL2861:AM2862"/>
    <mergeCell ref="AN2861:AO2862"/>
    <mergeCell ref="AP2861:AQ2862"/>
    <mergeCell ref="AR2861:AS2862"/>
    <mergeCell ref="AT2861:AU2862"/>
    <mergeCell ref="AV2861:AW2862"/>
    <mergeCell ref="BJ2861:BK2862"/>
    <mergeCell ref="BL2861:BM2862"/>
    <mergeCell ref="BN2861:BP2862"/>
    <mergeCell ref="BR2861:BR2862"/>
    <mergeCell ref="BS2861:BS2862"/>
    <mergeCell ref="C2862:D2862"/>
    <mergeCell ref="AX2861:AY2862"/>
    <mergeCell ref="AZ2861:BA2862"/>
    <mergeCell ref="BB2861:BC2862"/>
    <mergeCell ref="BD2861:BE2862"/>
    <mergeCell ref="B2863:B2864"/>
    <mergeCell ref="C2863:D2863"/>
    <mergeCell ref="E2863:E2864"/>
    <mergeCell ref="F2863:F2864"/>
    <mergeCell ref="H2863:I2864"/>
    <mergeCell ref="J2863:K2864"/>
    <mergeCell ref="G2863:G2864"/>
    <mergeCell ref="L2863:M2864"/>
    <mergeCell ref="N2863:O2864"/>
    <mergeCell ref="P2863:Q2864"/>
    <mergeCell ref="R2863:S2864"/>
    <mergeCell ref="T2863:U2864"/>
    <mergeCell ref="X2863:Y2864"/>
    <mergeCell ref="Z2863:AA2864"/>
    <mergeCell ref="AB2863:AC2864"/>
    <mergeCell ref="AD2863:AE2864"/>
    <mergeCell ref="AF2863:AG2864"/>
    <mergeCell ref="AH2863:AI2864"/>
    <mergeCell ref="AJ2863:AK2864"/>
    <mergeCell ref="BF2863:BG2864"/>
    <mergeCell ref="BH2863:BI2864"/>
    <mergeCell ref="AL2863:AM2864"/>
    <mergeCell ref="AN2863:AO2864"/>
    <mergeCell ref="AP2863:AQ2864"/>
    <mergeCell ref="AR2863:AS2864"/>
    <mergeCell ref="AT2863:AU2864"/>
    <mergeCell ref="AV2863:AW2864"/>
    <mergeCell ref="BJ2863:BK2864"/>
    <mergeCell ref="BL2863:BM2864"/>
    <mergeCell ref="BN2863:BP2864"/>
    <mergeCell ref="BR2863:BR2864"/>
    <mergeCell ref="BS2863:BS2864"/>
    <mergeCell ref="C2864:D2864"/>
    <mergeCell ref="AX2863:AY2864"/>
    <mergeCell ref="AZ2863:BA2864"/>
    <mergeCell ref="BB2863:BC2864"/>
    <mergeCell ref="BD2863:BE2864"/>
    <mergeCell ref="B2865:B2866"/>
    <mergeCell ref="C2865:D2865"/>
    <mergeCell ref="E2865:E2866"/>
    <mergeCell ref="F2865:F2866"/>
    <mergeCell ref="H2865:I2866"/>
    <mergeCell ref="J2865:K2866"/>
    <mergeCell ref="G2865:G2866"/>
    <mergeCell ref="L2865:M2866"/>
    <mergeCell ref="N2865:O2866"/>
    <mergeCell ref="P2865:Q2866"/>
    <mergeCell ref="R2865:S2866"/>
    <mergeCell ref="T2865:U2866"/>
    <mergeCell ref="X2865:Y2866"/>
    <mergeCell ref="Z2865:AA2866"/>
    <mergeCell ref="AB2865:AC2866"/>
    <mergeCell ref="AD2865:AE2866"/>
    <mergeCell ref="AF2865:AG2866"/>
    <mergeCell ref="AH2865:AI2866"/>
    <mergeCell ref="AJ2865:AK2866"/>
    <mergeCell ref="BF2865:BG2866"/>
    <mergeCell ref="BH2865:BI2866"/>
    <mergeCell ref="AL2865:AM2866"/>
    <mergeCell ref="AN2865:AO2866"/>
    <mergeCell ref="AP2865:AQ2866"/>
    <mergeCell ref="AR2865:AS2866"/>
    <mergeCell ref="AT2865:AU2866"/>
    <mergeCell ref="AV2865:AW2866"/>
    <mergeCell ref="BJ2865:BK2866"/>
    <mergeCell ref="BL2865:BM2866"/>
    <mergeCell ref="BN2865:BP2866"/>
    <mergeCell ref="BR2865:BR2866"/>
    <mergeCell ref="BS2865:BS2866"/>
    <mergeCell ref="C2866:D2866"/>
    <mergeCell ref="AX2865:AY2866"/>
    <mergeCell ref="AZ2865:BA2866"/>
    <mergeCell ref="BB2865:BC2866"/>
    <mergeCell ref="BD2865:BE2866"/>
    <mergeCell ref="BQ2865:BQ2866"/>
    <mergeCell ref="B2867:B2868"/>
    <mergeCell ref="C2867:D2867"/>
    <mergeCell ref="E2867:E2868"/>
    <mergeCell ref="F2867:F2868"/>
    <mergeCell ref="H2867:I2868"/>
    <mergeCell ref="J2867:K2868"/>
    <mergeCell ref="G2867:G2868"/>
    <mergeCell ref="L2867:M2868"/>
    <mergeCell ref="N2867:O2868"/>
    <mergeCell ref="P2867:Q2868"/>
    <mergeCell ref="R2867:S2868"/>
    <mergeCell ref="T2867:U2868"/>
    <mergeCell ref="X2867:Y2868"/>
    <mergeCell ref="Z2867:AA2868"/>
    <mergeCell ref="AB2867:AC2868"/>
    <mergeCell ref="AD2867:AE2868"/>
    <mergeCell ref="AF2867:AG2868"/>
    <mergeCell ref="AH2867:AI2868"/>
    <mergeCell ref="AJ2867:AK2868"/>
    <mergeCell ref="BF2867:BG2868"/>
    <mergeCell ref="BH2867:BI2868"/>
    <mergeCell ref="AL2867:AM2868"/>
    <mergeCell ref="AN2867:AO2868"/>
    <mergeCell ref="AP2867:AQ2868"/>
    <mergeCell ref="AR2867:AS2868"/>
    <mergeCell ref="AT2867:AU2868"/>
    <mergeCell ref="AV2867:AW2868"/>
    <mergeCell ref="BJ2867:BK2868"/>
    <mergeCell ref="BL2867:BM2868"/>
    <mergeCell ref="BN2867:BP2868"/>
    <mergeCell ref="BR2867:BR2868"/>
    <mergeCell ref="BS2867:BS2868"/>
    <mergeCell ref="C2868:D2868"/>
    <mergeCell ref="AX2867:AY2868"/>
    <mergeCell ref="AZ2867:BA2868"/>
    <mergeCell ref="BB2867:BC2868"/>
    <mergeCell ref="BD2867:BE2868"/>
    <mergeCell ref="BQ2867:BQ2868"/>
    <mergeCell ref="B2869:B2870"/>
    <mergeCell ref="C2869:D2869"/>
    <mergeCell ref="E2869:E2870"/>
    <mergeCell ref="F2869:F2870"/>
    <mergeCell ref="H2869:I2870"/>
    <mergeCell ref="J2869:K2870"/>
    <mergeCell ref="G2869:G2870"/>
    <mergeCell ref="L2869:M2870"/>
    <mergeCell ref="N2869:O2870"/>
    <mergeCell ref="P2869:Q2870"/>
    <mergeCell ref="R2869:S2870"/>
    <mergeCell ref="T2869:U2870"/>
    <mergeCell ref="X2869:Y2870"/>
    <mergeCell ref="Z2869:AA2870"/>
    <mergeCell ref="AB2869:AC2870"/>
    <mergeCell ref="AD2869:AE2870"/>
    <mergeCell ref="AF2869:AG2870"/>
    <mergeCell ref="AH2869:AI2870"/>
    <mergeCell ref="AJ2869:AK2870"/>
    <mergeCell ref="BF2869:BG2870"/>
    <mergeCell ref="BH2869:BI2870"/>
    <mergeCell ref="AL2869:AM2870"/>
    <mergeCell ref="AN2869:AO2870"/>
    <mergeCell ref="AP2869:AQ2870"/>
    <mergeCell ref="AR2869:AS2870"/>
    <mergeCell ref="AT2869:AU2870"/>
    <mergeCell ref="AV2869:AW2870"/>
    <mergeCell ref="BJ2869:BK2870"/>
    <mergeCell ref="BL2869:BM2870"/>
    <mergeCell ref="BN2869:BP2870"/>
    <mergeCell ref="BR2869:BR2870"/>
    <mergeCell ref="BS2869:BS2870"/>
    <mergeCell ref="C2870:D2870"/>
    <mergeCell ref="AX2869:AY2870"/>
    <mergeCell ref="AZ2869:BA2870"/>
    <mergeCell ref="BB2869:BC2870"/>
    <mergeCell ref="BD2869:BE2870"/>
    <mergeCell ref="BQ2869:BQ2870"/>
    <mergeCell ref="B2871:B2872"/>
    <mergeCell ref="C2871:D2871"/>
    <mergeCell ref="E2871:E2872"/>
    <mergeCell ref="F2871:F2872"/>
    <mergeCell ref="H2871:I2872"/>
    <mergeCell ref="J2871:K2872"/>
    <mergeCell ref="G2871:G2872"/>
    <mergeCell ref="L2871:M2872"/>
    <mergeCell ref="N2871:O2872"/>
    <mergeCell ref="P2871:Q2872"/>
    <mergeCell ref="R2871:S2872"/>
    <mergeCell ref="T2871:U2872"/>
    <mergeCell ref="X2871:Y2872"/>
    <mergeCell ref="Z2871:AA2872"/>
    <mergeCell ref="AB2871:AC2872"/>
    <mergeCell ref="AD2871:AE2872"/>
    <mergeCell ref="AF2871:AG2872"/>
    <mergeCell ref="AH2871:AI2872"/>
    <mergeCell ref="AJ2871:AK2872"/>
    <mergeCell ref="BF2871:BG2872"/>
    <mergeCell ref="BH2871:BI2872"/>
    <mergeCell ref="AL2871:AM2872"/>
    <mergeCell ref="AN2871:AO2872"/>
    <mergeCell ref="AP2871:AQ2872"/>
    <mergeCell ref="AR2871:AS2872"/>
    <mergeCell ref="AT2871:AU2872"/>
    <mergeCell ref="AV2871:AW2872"/>
    <mergeCell ref="BJ2871:BK2872"/>
    <mergeCell ref="BL2871:BM2872"/>
    <mergeCell ref="BN2871:BP2872"/>
    <mergeCell ref="BR2871:BR2872"/>
    <mergeCell ref="BS2871:BS2872"/>
    <mergeCell ref="C2872:D2872"/>
    <mergeCell ref="AX2871:AY2872"/>
    <mergeCell ref="AZ2871:BA2872"/>
    <mergeCell ref="BB2871:BC2872"/>
    <mergeCell ref="BD2871:BE2872"/>
    <mergeCell ref="B2873:B2874"/>
    <mergeCell ref="C2873:D2873"/>
    <mergeCell ref="E2873:E2874"/>
    <mergeCell ref="F2873:F2874"/>
    <mergeCell ref="H2873:I2874"/>
    <mergeCell ref="J2873:K2874"/>
    <mergeCell ref="G2873:G2874"/>
    <mergeCell ref="L2873:M2874"/>
    <mergeCell ref="N2873:O2874"/>
    <mergeCell ref="P2873:Q2874"/>
    <mergeCell ref="R2873:S2874"/>
    <mergeCell ref="T2873:U2874"/>
    <mergeCell ref="X2873:Y2874"/>
    <mergeCell ref="Z2873:AA2874"/>
    <mergeCell ref="AB2873:AC2874"/>
    <mergeCell ref="AD2873:AE2874"/>
    <mergeCell ref="AF2873:AG2874"/>
    <mergeCell ref="AH2873:AI2874"/>
    <mergeCell ref="AJ2873:AK2874"/>
    <mergeCell ref="BF2873:BG2874"/>
    <mergeCell ref="BH2873:BI2874"/>
    <mergeCell ref="AL2873:AM2874"/>
    <mergeCell ref="AN2873:AO2874"/>
    <mergeCell ref="AP2873:AQ2874"/>
    <mergeCell ref="AR2873:AS2874"/>
    <mergeCell ref="AT2873:AU2874"/>
    <mergeCell ref="AV2873:AW2874"/>
    <mergeCell ref="BJ2873:BK2874"/>
    <mergeCell ref="BL2873:BM2874"/>
    <mergeCell ref="BN2873:BP2874"/>
    <mergeCell ref="BR2873:BR2874"/>
    <mergeCell ref="BS2873:BS2874"/>
    <mergeCell ref="C2874:D2874"/>
    <mergeCell ref="AX2873:AY2874"/>
    <mergeCell ref="AZ2873:BA2874"/>
    <mergeCell ref="BB2873:BC2874"/>
    <mergeCell ref="BD2873:BE2874"/>
    <mergeCell ref="B2875:B2876"/>
    <mergeCell ref="C2875:D2875"/>
    <mergeCell ref="E2875:E2876"/>
    <mergeCell ref="F2875:F2876"/>
    <mergeCell ref="H2875:I2876"/>
    <mergeCell ref="J2875:K2876"/>
    <mergeCell ref="G2875:G2876"/>
    <mergeCell ref="L2875:M2876"/>
    <mergeCell ref="N2875:O2876"/>
    <mergeCell ref="P2875:Q2876"/>
    <mergeCell ref="R2875:S2876"/>
    <mergeCell ref="T2875:U2876"/>
    <mergeCell ref="X2875:Y2876"/>
    <mergeCell ref="Z2875:AA2876"/>
    <mergeCell ref="AB2875:AC2876"/>
    <mergeCell ref="AD2875:AE2876"/>
    <mergeCell ref="AF2875:AG2876"/>
    <mergeCell ref="AH2875:AI2876"/>
    <mergeCell ref="AJ2875:AK2876"/>
    <mergeCell ref="BF2875:BG2876"/>
    <mergeCell ref="BH2875:BI2876"/>
    <mergeCell ref="AL2875:AM2876"/>
    <mergeCell ref="AN2875:AO2876"/>
    <mergeCell ref="AP2875:AQ2876"/>
    <mergeCell ref="AR2875:AS2876"/>
    <mergeCell ref="AT2875:AU2876"/>
    <mergeCell ref="AV2875:AW2876"/>
    <mergeCell ref="BJ2875:BK2876"/>
    <mergeCell ref="BL2875:BM2876"/>
    <mergeCell ref="BN2875:BP2876"/>
    <mergeCell ref="BR2875:BR2876"/>
    <mergeCell ref="BS2875:BS2876"/>
    <mergeCell ref="C2876:D2876"/>
    <mergeCell ref="AX2875:AY2876"/>
    <mergeCell ref="AZ2875:BA2876"/>
    <mergeCell ref="BB2875:BC2876"/>
    <mergeCell ref="BD2875:BE2876"/>
    <mergeCell ref="BQ2875:BQ2876"/>
    <mergeCell ref="B2877:B2878"/>
    <mergeCell ref="C2877:D2877"/>
    <mergeCell ref="E2877:E2878"/>
    <mergeCell ref="F2877:F2878"/>
    <mergeCell ref="H2877:I2878"/>
    <mergeCell ref="J2877:K2878"/>
    <mergeCell ref="G2877:G2878"/>
    <mergeCell ref="L2877:M2878"/>
    <mergeCell ref="N2877:O2878"/>
    <mergeCell ref="P2877:Q2878"/>
    <mergeCell ref="R2877:S2878"/>
    <mergeCell ref="T2877:U2878"/>
    <mergeCell ref="X2877:Y2878"/>
    <mergeCell ref="Z2877:AA2878"/>
    <mergeCell ref="AB2877:AC2878"/>
    <mergeCell ref="AD2877:AE2878"/>
    <mergeCell ref="AF2877:AG2878"/>
    <mergeCell ref="AH2877:AI2878"/>
    <mergeCell ref="AJ2877:AK2878"/>
    <mergeCell ref="BF2877:BG2878"/>
    <mergeCell ref="BH2877:BI2878"/>
    <mergeCell ref="AL2877:AM2878"/>
    <mergeCell ref="AN2877:AO2878"/>
    <mergeCell ref="AP2877:AQ2878"/>
    <mergeCell ref="AR2877:AS2878"/>
    <mergeCell ref="AT2877:AU2878"/>
    <mergeCell ref="AV2877:AW2878"/>
    <mergeCell ref="BJ2877:BK2878"/>
    <mergeCell ref="BL2877:BM2878"/>
    <mergeCell ref="BN2877:BP2878"/>
    <mergeCell ref="BR2877:BR2878"/>
    <mergeCell ref="BS2877:BS2878"/>
    <mergeCell ref="C2878:D2878"/>
    <mergeCell ref="AX2877:AY2878"/>
    <mergeCell ref="AZ2877:BA2878"/>
    <mergeCell ref="BB2877:BC2878"/>
    <mergeCell ref="BD2877:BE2878"/>
    <mergeCell ref="BQ2877:BQ2878"/>
    <mergeCell ref="B2879:B2880"/>
    <mergeCell ref="C2879:D2879"/>
    <mergeCell ref="E2879:E2880"/>
    <mergeCell ref="F2879:F2880"/>
    <mergeCell ref="H2879:I2880"/>
    <mergeCell ref="J2879:K2880"/>
    <mergeCell ref="G2879:G2880"/>
    <mergeCell ref="L2879:M2880"/>
    <mergeCell ref="N2879:O2880"/>
    <mergeCell ref="P2879:Q2880"/>
    <mergeCell ref="R2879:S2880"/>
    <mergeCell ref="T2879:U2880"/>
    <mergeCell ref="X2879:Y2880"/>
    <mergeCell ref="Z2879:AA2880"/>
    <mergeCell ref="AB2879:AC2880"/>
    <mergeCell ref="AD2879:AE2880"/>
    <mergeCell ref="AF2879:AG2880"/>
    <mergeCell ref="AH2879:AI2880"/>
    <mergeCell ref="AJ2879:AK2880"/>
    <mergeCell ref="BF2879:BG2880"/>
    <mergeCell ref="BH2879:BI2880"/>
    <mergeCell ref="AL2879:AM2880"/>
    <mergeCell ref="AN2879:AO2880"/>
    <mergeCell ref="AP2879:AQ2880"/>
    <mergeCell ref="AR2879:AS2880"/>
    <mergeCell ref="AT2879:AU2880"/>
    <mergeCell ref="AV2879:AW2880"/>
    <mergeCell ref="BJ2879:BK2880"/>
    <mergeCell ref="BL2879:BM2880"/>
    <mergeCell ref="BN2879:BP2880"/>
    <mergeCell ref="BR2879:BR2880"/>
    <mergeCell ref="BS2879:BS2880"/>
    <mergeCell ref="C2880:D2880"/>
    <mergeCell ref="AX2879:AY2880"/>
    <mergeCell ref="AZ2879:BA2880"/>
    <mergeCell ref="BB2879:BC2880"/>
    <mergeCell ref="BD2879:BE2880"/>
    <mergeCell ref="B2883:C2884"/>
    <mergeCell ref="D2883:E2884"/>
    <mergeCell ref="H2883:I2884"/>
    <mergeCell ref="J2883:K2884"/>
    <mergeCell ref="L2883:M2884"/>
    <mergeCell ref="N2883:O2884"/>
    <mergeCell ref="P2883:Q2884"/>
    <mergeCell ref="R2883:S2884"/>
    <mergeCell ref="T2883:U2884"/>
    <mergeCell ref="X2883:Y2884"/>
    <mergeCell ref="Z2883:AA2884"/>
    <mergeCell ref="AB2883:AC2884"/>
    <mergeCell ref="AD2883:AE2884"/>
    <mergeCell ref="AF2883:AG2884"/>
    <mergeCell ref="AH2883:AI2884"/>
    <mergeCell ref="AJ2883:AK2884"/>
    <mergeCell ref="AL2883:AM2884"/>
    <mergeCell ref="AN2883:AO2884"/>
    <mergeCell ref="AX2883:AY2884"/>
    <mergeCell ref="AZ2883:BA2884"/>
    <mergeCell ref="BB2883:BC2884"/>
    <mergeCell ref="BD2883:BE2884"/>
    <mergeCell ref="BF2883:BG2884"/>
    <mergeCell ref="BH2883:BI2884"/>
    <mergeCell ref="BJ2883:BK2884"/>
    <mergeCell ref="BL2883:BM2884"/>
    <mergeCell ref="BN2883:BP2884"/>
    <mergeCell ref="BR2883:BR2884"/>
    <mergeCell ref="BS2883:BS2884"/>
    <mergeCell ref="B2885:C2885"/>
    <mergeCell ref="BQ2883:BQ2884"/>
    <mergeCell ref="B2881:B2882"/>
    <mergeCell ref="C2881:D2881"/>
    <mergeCell ref="E2881:E2882"/>
    <mergeCell ref="F2881:F2882"/>
    <mergeCell ref="H2881:I2882"/>
    <mergeCell ref="J2881:K2882"/>
    <mergeCell ref="G2881:G2882"/>
    <mergeCell ref="L2881:M2882"/>
    <mergeCell ref="N2881:O2882"/>
    <mergeCell ref="P2881:Q2882"/>
    <mergeCell ref="R2881:S2882"/>
    <mergeCell ref="T2881:U2882"/>
    <mergeCell ref="X2881:Y2882"/>
    <mergeCell ref="Z2881:AA2882"/>
    <mergeCell ref="AB2881:AC2882"/>
    <mergeCell ref="AD2881:AE2882"/>
    <mergeCell ref="AF2881:AG2882"/>
    <mergeCell ref="AH2881:AI2882"/>
    <mergeCell ref="AJ2881:AK2882"/>
    <mergeCell ref="BF2881:BG2882"/>
    <mergeCell ref="BH2881:BI2882"/>
    <mergeCell ref="AL2881:AM2882"/>
    <mergeCell ref="AN2881:AO2882"/>
    <mergeCell ref="AP2881:AQ2882"/>
    <mergeCell ref="AR2881:AS2882"/>
    <mergeCell ref="AT2881:AU2882"/>
    <mergeCell ref="AV2881:AW2882"/>
    <mergeCell ref="BJ2881:BK2882"/>
    <mergeCell ref="BL2881:BM2882"/>
    <mergeCell ref="BN2881:BP2882"/>
    <mergeCell ref="BR2881:BR2882"/>
    <mergeCell ref="BS2881:BS2882"/>
    <mergeCell ref="C2882:D2882"/>
    <mergeCell ref="B2890:C2890"/>
    <mergeCell ref="Y2890:AA2890"/>
    <mergeCell ref="AB2888:AE2888"/>
    <mergeCell ref="AF2890:AH2890"/>
    <mergeCell ref="AJ2890:AL2890"/>
    <mergeCell ref="AM2890:AP2890"/>
    <mergeCell ref="AQ2890:AS2890"/>
    <mergeCell ref="AU2890:AW2890"/>
    <mergeCell ref="BB2888:BF2888"/>
    <mergeCell ref="AF2888:AH2888"/>
    <mergeCell ref="AJ2888:AL2888"/>
    <mergeCell ref="AM2888:AP2888"/>
    <mergeCell ref="AQ2888:AS2888"/>
    <mergeCell ref="BB2890:BF2890"/>
    <mergeCell ref="BG2890:BI2890"/>
    <mergeCell ref="BK2890:BM2890"/>
    <mergeCell ref="BC2891:BP2891"/>
    <mergeCell ref="B2893:BP2893"/>
    <mergeCell ref="E2895:AE2895"/>
    <mergeCell ref="AG2895:AM2895"/>
    <mergeCell ref="AN2895:BO2895"/>
    <mergeCell ref="AB2890:AE2890"/>
    <mergeCell ref="C2897:D2897"/>
    <mergeCell ref="E2897:AE2897"/>
    <mergeCell ref="AG2897:AJ2897"/>
    <mergeCell ref="AK2897:BB2897"/>
    <mergeCell ref="BC2897:BE2897"/>
    <mergeCell ref="BF2897:BO2897"/>
    <mergeCell ref="Y2888:AA2888"/>
    <mergeCell ref="AU2888:AW2888"/>
    <mergeCell ref="B2888:C2888"/>
    <mergeCell ref="BG2888:BI2888"/>
    <mergeCell ref="BK2888:BM2888"/>
    <mergeCell ref="B2900:B2901"/>
    <mergeCell ref="C2900:D2901"/>
    <mergeCell ref="H2900:I2901"/>
    <mergeCell ref="J2900:O2900"/>
    <mergeCell ref="P2900:U2900"/>
    <mergeCell ref="X2900:Y2901"/>
    <mergeCell ref="G2900:G2901"/>
    <mergeCell ref="F2900:F2901"/>
    <mergeCell ref="Z2900:AA2901"/>
    <mergeCell ref="AB2900:AC2901"/>
    <mergeCell ref="AD2900:AI2900"/>
    <mergeCell ref="AJ2900:AO2900"/>
    <mergeCell ref="AP2900:AU2900"/>
    <mergeCell ref="AV2900:BA2900"/>
    <mergeCell ref="AH2901:AI2901"/>
    <mergeCell ref="AJ2901:AK2901"/>
    <mergeCell ref="AL2901:AM2901"/>
    <mergeCell ref="AN2901:AO2901"/>
    <mergeCell ref="BB2900:BG2900"/>
    <mergeCell ref="BH2900:BM2900"/>
    <mergeCell ref="BN2900:BP2901"/>
    <mergeCell ref="AT2901:AU2901"/>
    <mergeCell ref="AV2901:AW2901"/>
    <mergeCell ref="AX2901:AY2901"/>
    <mergeCell ref="AZ2901:BA2901"/>
    <mergeCell ref="BJ2901:BK2901"/>
    <mergeCell ref="BL2901:BM2901"/>
    <mergeCell ref="BR2900:BR2901"/>
    <mergeCell ref="BS2900:BS2901"/>
    <mergeCell ref="J2901:K2901"/>
    <mergeCell ref="L2901:M2901"/>
    <mergeCell ref="N2901:O2901"/>
    <mergeCell ref="P2901:Q2901"/>
    <mergeCell ref="R2901:S2901"/>
    <mergeCell ref="T2901:U2901"/>
    <mergeCell ref="AD2901:AE2901"/>
    <mergeCell ref="AF2901:AG2901"/>
    <mergeCell ref="AP2901:AQ2901"/>
    <mergeCell ref="AR2901:AS2901"/>
    <mergeCell ref="BB2901:BC2901"/>
    <mergeCell ref="BD2901:BE2901"/>
    <mergeCell ref="BF2901:BG2901"/>
    <mergeCell ref="BH2901:BI2901"/>
    <mergeCell ref="BQ2900:BQ2901"/>
    <mergeCell ref="B2902:B2903"/>
    <mergeCell ref="C2902:D2902"/>
    <mergeCell ref="E2902:E2903"/>
    <mergeCell ref="F2902:F2903"/>
    <mergeCell ref="H2902:I2903"/>
    <mergeCell ref="J2902:K2903"/>
    <mergeCell ref="G2902:G2903"/>
    <mergeCell ref="L2902:M2903"/>
    <mergeCell ref="N2902:O2903"/>
    <mergeCell ref="P2902:Q2903"/>
    <mergeCell ref="R2902:S2903"/>
    <mergeCell ref="T2902:U2903"/>
    <mergeCell ref="X2902:Y2903"/>
    <mergeCell ref="Z2902:AA2903"/>
    <mergeCell ref="AB2902:AC2903"/>
    <mergeCell ref="AD2902:AE2903"/>
    <mergeCell ref="AF2902:AG2903"/>
    <mergeCell ref="AH2902:AI2903"/>
    <mergeCell ref="AJ2902:AK2903"/>
    <mergeCell ref="BF2902:BG2903"/>
    <mergeCell ref="BH2902:BI2903"/>
    <mergeCell ref="AL2902:AM2903"/>
    <mergeCell ref="AN2902:AO2903"/>
    <mergeCell ref="AP2902:AQ2903"/>
    <mergeCell ref="AR2902:AS2903"/>
    <mergeCell ref="AT2902:AU2903"/>
    <mergeCell ref="AV2902:AW2903"/>
    <mergeCell ref="BJ2902:BK2903"/>
    <mergeCell ref="BL2902:BM2903"/>
    <mergeCell ref="BN2902:BP2903"/>
    <mergeCell ref="BR2902:BR2903"/>
    <mergeCell ref="BS2902:BS2903"/>
    <mergeCell ref="C2903:D2903"/>
    <mergeCell ref="AX2902:AY2903"/>
    <mergeCell ref="AZ2902:BA2903"/>
    <mergeCell ref="BB2902:BC2903"/>
    <mergeCell ref="BD2902:BE2903"/>
    <mergeCell ref="BQ2902:BQ2903"/>
    <mergeCell ref="B2904:B2905"/>
    <mergeCell ref="C2904:D2904"/>
    <mergeCell ref="E2904:E2905"/>
    <mergeCell ref="F2904:F2905"/>
    <mergeCell ref="H2904:I2905"/>
    <mergeCell ref="J2904:K2905"/>
    <mergeCell ref="G2904:G2905"/>
    <mergeCell ref="L2904:M2905"/>
    <mergeCell ref="N2904:O2905"/>
    <mergeCell ref="P2904:Q2905"/>
    <mergeCell ref="R2904:S2905"/>
    <mergeCell ref="T2904:U2905"/>
    <mergeCell ref="X2904:Y2905"/>
    <mergeCell ref="Z2904:AA2905"/>
    <mergeCell ref="AB2904:AC2905"/>
    <mergeCell ref="AD2904:AE2905"/>
    <mergeCell ref="AF2904:AG2905"/>
    <mergeCell ref="AH2904:AI2905"/>
    <mergeCell ref="AJ2904:AK2905"/>
    <mergeCell ref="BF2904:BG2905"/>
    <mergeCell ref="BH2904:BI2905"/>
    <mergeCell ref="AL2904:AM2905"/>
    <mergeCell ref="AN2904:AO2905"/>
    <mergeCell ref="AP2904:AQ2905"/>
    <mergeCell ref="AR2904:AS2905"/>
    <mergeCell ref="AT2904:AU2905"/>
    <mergeCell ref="AV2904:AW2905"/>
    <mergeCell ref="BJ2904:BK2905"/>
    <mergeCell ref="BL2904:BM2905"/>
    <mergeCell ref="BN2904:BP2905"/>
    <mergeCell ref="BR2904:BR2905"/>
    <mergeCell ref="BS2904:BS2905"/>
    <mergeCell ref="C2905:D2905"/>
    <mergeCell ref="AX2904:AY2905"/>
    <mergeCell ref="AZ2904:BA2905"/>
    <mergeCell ref="BB2904:BC2905"/>
    <mergeCell ref="BD2904:BE2905"/>
    <mergeCell ref="BQ2904:BQ2905"/>
    <mergeCell ref="B2906:B2907"/>
    <mergeCell ref="C2906:D2906"/>
    <mergeCell ref="E2906:E2907"/>
    <mergeCell ref="F2906:F2907"/>
    <mergeCell ref="H2906:I2907"/>
    <mergeCell ref="J2906:K2907"/>
    <mergeCell ref="G2906:G2907"/>
    <mergeCell ref="L2906:M2907"/>
    <mergeCell ref="N2906:O2907"/>
    <mergeCell ref="P2906:Q2907"/>
    <mergeCell ref="R2906:S2907"/>
    <mergeCell ref="T2906:U2907"/>
    <mergeCell ref="X2906:Y2907"/>
    <mergeCell ref="Z2906:AA2907"/>
    <mergeCell ref="AB2906:AC2907"/>
    <mergeCell ref="AD2906:AE2907"/>
    <mergeCell ref="AF2906:AG2907"/>
    <mergeCell ref="AH2906:AI2907"/>
    <mergeCell ref="AJ2906:AK2907"/>
    <mergeCell ref="BF2906:BG2907"/>
    <mergeCell ref="BH2906:BI2907"/>
    <mergeCell ref="AL2906:AM2907"/>
    <mergeCell ref="AN2906:AO2907"/>
    <mergeCell ref="AP2906:AQ2907"/>
    <mergeCell ref="AR2906:AS2907"/>
    <mergeCell ref="AT2906:AU2907"/>
    <mergeCell ref="AV2906:AW2907"/>
    <mergeCell ref="BJ2906:BK2907"/>
    <mergeCell ref="BL2906:BM2907"/>
    <mergeCell ref="BN2906:BP2907"/>
    <mergeCell ref="BR2906:BR2907"/>
    <mergeCell ref="BS2906:BS2907"/>
    <mergeCell ref="C2907:D2907"/>
    <mergeCell ref="AX2906:AY2907"/>
    <mergeCell ref="AZ2906:BA2907"/>
    <mergeCell ref="BB2906:BC2907"/>
    <mergeCell ref="BD2906:BE2907"/>
    <mergeCell ref="BQ2906:BQ2907"/>
    <mergeCell ref="B2908:B2909"/>
    <mergeCell ref="C2908:D2908"/>
    <mergeCell ref="E2908:E2909"/>
    <mergeCell ref="F2908:F2909"/>
    <mergeCell ref="H2908:I2909"/>
    <mergeCell ref="J2908:K2909"/>
    <mergeCell ref="G2908:G2909"/>
    <mergeCell ref="L2908:M2909"/>
    <mergeCell ref="N2908:O2909"/>
    <mergeCell ref="P2908:Q2909"/>
    <mergeCell ref="R2908:S2909"/>
    <mergeCell ref="T2908:U2909"/>
    <mergeCell ref="X2908:Y2909"/>
    <mergeCell ref="Z2908:AA2909"/>
    <mergeCell ref="AB2908:AC2909"/>
    <mergeCell ref="AD2908:AE2909"/>
    <mergeCell ref="AF2908:AG2909"/>
    <mergeCell ref="AH2908:AI2909"/>
    <mergeCell ref="AJ2908:AK2909"/>
    <mergeCell ref="BF2908:BG2909"/>
    <mergeCell ref="BH2908:BI2909"/>
    <mergeCell ref="AL2908:AM2909"/>
    <mergeCell ref="AN2908:AO2909"/>
    <mergeCell ref="AP2908:AQ2909"/>
    <mergeCell ref="AR2908:AS2909"/>
    <mergeCell ref="AT2908:AU2909"/>
    <mergeCell ref="AV2908:AW2909"/>
    <mergeCell ref="BJ2908:BK2909"/>
    <mergeCell ref="BL2908:BM2909"/>
    <mergeCell ref="BN2908:BP2909"/>
    <mergeCell ref="BR2908:BR2909"/>
    <mergeCell ref="BS2908:BS2909"/>
    <mergeCell ref="C2909:D2909"/>
    <mergeCell ref="AX2908:AY2909"/>
    <mergeCell ref="AZ2908:BA2909"/>
    <mergeCell ref="BB2908:BC2909"/>
    <mergeCell ref="BD2908:BE2909"/>
    <mergeCell ref="BQ2908:BQ2909"/>
    <mergeCell ref="B2910:B2911"/>
    <mergeCell ref="C2910:D2910"/>
    <mergeCell ref="E2910:E2911"/>
    <mergeCell ref="F2910:F2911"/>
    <mergeCell ref="H2910:I2911"/>
    <mergeCell ref="J2910:K2911"/>
    <mergeCell ref="G2910:G2911"/>
    <mergeCell ref="L2910:M2911"/>
    <mergeCell ref="N2910:O2911"/>
    <mergeCell ref="P2910:Q2911"/>
    <mergeCell ref="R2910:S2911"/>
    <mergeCell ref="T2910:U2911"/>
    <mergeCell ref="X2910:Y2911"/>
    <mergeCell ref="Z2910:AA2911"/>
    <mergeCell ref="AB2910:AC2911"/>
    <mergeCell ref="AD2910:AE2911"/>
    <mergeCell ref="AF2910:AG2911"/>
    <mergeCell ref="AH2910:AI2911"/>
    <mergeCell ref="AJ2910:AK2911"/>
    <mergeCell ref="BF2910:BG2911"/>
    <mergeCell ref="BH2910:BI2911"/>
    <mergeCell ref="AL2910:AM2911"/>
    <mergeCell ref="AN2910:AO2911"/>
    <mergeCell ref="AP2910:AQ2911"/>
    <mergeCell ref="AR2910:AS2911"/>
    <mergeCell ref="AT2910:AU2911"/>
    <mergeCell ref="AV2910:AW2911"/>
    <mergeCell ref="BJ2910:BK2911"/>
    <mergeCell ref="BL2910:BM2911"/>
    <mergeCell ref="BN2910:BP2911"/>
    <mergeCell ref="BR2910:BR2911"/>
    <mergeCell ref="BS2910:BS2911"/>
    <mergeCell ref="C2911:D2911"/>
    <mergeCell ref="AX2910:AY2911"/>
    <mergeCell ref="AZ2910:BA2911"/>
    <mergeCell ref="BB2910:BC2911"/>
    <mergeCell ref="BD2910:BE2911"/>
    <mergeCell ref="BQ2910:BQ2911"/>
    <mergeCell ref="B2912:B2913"/>
    <mergeCell ref="C2912:D2912"/>
    <mergeCell ref="E2912:E2913"/>
    <mergeCell ref="F2912:F2913"/>
    <mergeCell ref="H2912:I2913"/>
    <mergeCell ref="J2912:K2913"/>
    <mergeCell ref="G2912:G2913"/>
    <mergeCell ref="L2912:M2913"/>
    <mergeCell ref="N2912:O2913"/>
    <mergeCell ref="P2912:Q2913"/>
    <mergeCell ref="R2912:S2913"/>
    <mergeCell ref="T2912:U2913"/>
    <mergeCell ref="X2912:Y2913"/>
    <mergeCell ref="Z2912:AA2913"/>
    <mergeCell ref="AB2912:AC2913"/>
    <mergeCell ref="AD2912:AE2913"/>
    <mergeCell ref="AF2912:AG2913"/>
    <mergeCell ref="AH2912:AI2913"/>
    <mergeCell ref="AJ2912:AK2913"/>
    <mergeCell ref="BF2912:BG2913"/>
    <mergeCell ref="BH2912:BI2913"/>
    <mergeCell ref="AL2912:AM2913"/>
    <mergeCell ref="AN2912:AO2913"/>
    <mergeCell ref="AP2912:AQ2913"/>
    <mergeCell ref="AR2912:AS2913"/>
    <mergeCell ref="AT2912:AU2913"/>
    <mergeCell ref="AV2912:AW2913"/>
    <mergeCell ref="BJ2912:BK2913"/>
    <mergeCell ref="BL2912:BM2913"/>
    <mergeCell ref="BN2912:BP2913"/>
    <mergeCell ref="BR2912:BR2913"/>
    <mergeCell ref="BS2912:BS2913"/>
    <mergeCell ref="C2913:D2913"/>
    <mergeCell ref="AX2912:AY2913"/>
    <mergeCell ref="AZ2912:BA2913"/>
    <mergeCell ref="BB2912:BC2913"/>
    <mergeCell ref="BD2912:BE2913"/>
    <mergeCell ref="BQ2912:BQ2913"/>
    <mergeCell ref="V2912:W2913"/>
    <mergeCell ref="B2914:B2915"/>
    <mergeCell ref="C2914:D2914"/>
    <mergeCell ref="E2914:E2915"/>
    <mergeCell ref="F2914:F2915"/>
    <mergeCell ref="H2914:I2915"/>
    <mergeCell ref="J2914:K2915"/>
    <mergeCell ref="G2914:G2915"/>
    <mergeCell ref="L2914:M2915"/>
    <mergeCell ref="N2914:O2915"/>
    <mergeCell ref="P2914:Q2915"/>
    <mergeCell ref="R2914:S2915"/>
    <mergeCell ref="T2914:U2915"/>
    <mergeCell ref="X2914:Y2915"/>
    <mergeCell ref="Z2914:AA2915"/>
    <mergeCell ref="AB2914:AC2915"/>
    <mergeCell ref="AD2914:AE2915"/>
    <mergeCell ref="AF2914:AG2915"/>
    <mergeCell ref="AH2914:AI2915"/>
    <mergeCell ref="AJ2914:AK2915"/>
    <mergeCell ref="BF2914:BG2915"/>
    <mergeCell ref="BH2914:BI2915"/>
    <mergeCell ref="AL2914:AM2915"/>
    <mergeCell ref="AN2914:AO2915"/>
    <mergeCell ref="AP2914:AQ2915"/>
    <mergeCell ref="AR2914:AS2915"/>
    <mergeCell ref="AT2914:AU2915"/>
    <mergeCell ref="AV2914:AW2915"/>
    <mergeCell ref="BJ2914:BK2915"/>
    <mergeCell ref="BL2914:BM2915"/>
    <mergeCell ref="BN2914:BP2915"/>
    <mergeCell ref="BR2914:BR2915"/>
    <mergeCell ref="BS2914:BS2915"/>
    <mergeCell ref="C2915:D2915"/>
    <mergeCell ref="AX2914:AY2915"/>
    <mergeCell ref="AZ2914:BA2915"/>
    <mergeCell ref="BB2914:BC2915"/>
    <mergeCell ref="BD2914:BE2915"/>
    <mergeCell ref="BQ2914:BQ2915"/>
    <mergeCell ref="V2914:W2915"/>
    <mergeCell ref="B2916:B2917"/>
    <mergeCell ref="C2916:D2916"/>
    <mergeCell ref="E2916:E2917"/>
    <mergeCell ref="F2916:F2917"/>
    <mergeCell ref="H2916:I2917"/>
    <mergeCell ref="J2916:K2917"/>
    <mergeCell ref="G2916:G2917"/>
    <mergeCell ref="L2916:M2917"/>
    <mergeCell ref="N2916:O2917"/>
    <mergeCell ref="P2916:Q2917"/>
    <mergeCell ref="R2916:S2917"/>
    <mergeCell ref="T2916:U2917"/>
    <mergeCell ref="X2916:Y2917"/>
    <mergeCell ref="Z2916:AA2917"/>
    <mergeCell ref="AB2916:AC2917"/>
    <mergeCell ref="AD2916:AE2917"/>
    <mergeCell ref="AF2916:AG2917"/>
    <mergeCell ref="AH2916:AI2917"/>
    <mergeCell ref="AJ2916:AK2917"/>
    <mergeCell ref="BF2916:BG2917"/>
    <mergeCell ref="BH2916:BI2917"/>
    <mergeCell ref="AL2916:AM2917"/>
    <mergeCell ref="AN2916:AO2917"/>
    <mergeCell ref="AP2916:AQ2917"/>
    <mergeCell ref="AR2916:AS2917"/>
    <mergeCell ref="AT2916:AU2917"/>
    <mergeCell ref="AV2916:AW2917"/>
    <mergeCell ref="BJ2916:BK2917"/>
    <mergeCell ref="BL2916:BM2917"/>
    <mergeCell ref="BN2916:BP2917"/>
    <mergeCell ref="BR2916:BR2917"/>
    <mergeCell ref="BS2916:BS2917"/>
    <mergeCell ref="C2917:D2917"/>
    <mergeCell ref="AX2916:AY2917"/>
    <mergeCell ref="AZ2916:BA2917"/>
    <mergeCell ref="BB2916:BC2917"/>
    <mergeCell ref="BD2916:BE2917"/>
    <mergeCell ref="BQ2916:BQ2917"/>
    <mergeCell ref="V2916:W2917"/>
    <mergeCell ref="B2918:B2919"/>
    <mergeCell ref="C2918:D2918"/>
    <mergeCell ref="E2918:E2919"/>
    <mergeCell ref="F2918:F2919"/>
    <mergeCell ref="H2918:I2919"/>
    <mergeCell ref="J2918:K2919"/>
    <mergeCell ref="G2918:G2919"/>
    <mergeCell ref="L2918:M2919"/>
    <mergeCell ref="N2918:O2919"/>
    <mergeCell ref="P2918:Q2919"/>
    <mergeCell ref="R2918:S2919"/>
    <mergeCell ref="T2918:U2919"/>
    <mergeCell ref="X2918:Y2919"/>
    <mergeCell ref="Z2918:AA2919"/>
    <mergeCell ref="AB2918:AC2919"/>
    <mergeCell ref="AD2918:AE2919"/>
    <mergeCell ref="AF2918:AG2919"/>
    <mergeCell ref="AH2918:AI2919"/>
    <mergeCell ref="AJ2918:AK2919"/>
    <mergeCell ref="BF2918:BG2919"/>
    <mergeCell ref="BH2918:BI2919"/>
    <mergeCell ref="AL2918:AM2919"/>
    <mergeCell ref="AN2918:AO2919"/>
    <mergeCell ref="AP2918:AQ2919"/>
    <mergeCell ref="AR2918:AS2919"/>
    <mergeCell ref="AT2918:AU2919"/>
    <mergeCell ref="AV2918:AW2919"/>
    <mergeCell ref="BJ2918:BK2919"/>
    <mergeCell ref="BL2918:BM2919"/>
    <mergeCell ref="BN2918:BP2919"/>
    <mergeCell ref="BR2918:BR2919"/>
    <mergeCell ref="BS2918:BS2919"/>
    <mergeCell ref="C2919:D2919"/>
    <mergeCell ref="AX2918:AY2919"/>
    <mergeCell ref="AZ2918:BA2919"/>
    <mergeCell ref="BB2918:BC2919"/>
    <mergeCell ref="BD2918:BE2919"/>
    <mergeCell ref="BQ2918:BQ2919"/>
    <mergeCell ref="V2918:W2919"/>
    <mergeCell ref="B2920:B2921"/>
    <mergeCell ref="C2920:D2920"/>
    <mergeCell ref="E2920:E2921"/>
    <mergeCell ref="F2920:F2921"/>
    <mergeCell ref="H2920:I2921"/>
    <mergeCell ref="J2920:K2921"/>
    <mergeCell ref="G2920:G2921"/>
    <mergeCell ref="L2920:M2921"/>
    <mergeCell ref="N2920:O2921"/>
    <mergeCell ref="P2920:Q2921"/>
    <mergeCell ref="R2920:S2921"/>
    <mergeCell ref="T2920:U2921"/>
    <mergeCell ref="X2920:Y2921"/>
    <mergeCell ref="Z2920:AA2921"/>
    <mergeCell ref="AB2920:AC2921"/>
    <mergeCell ref="AD2920:AE2921"/>
    <mergeCell ref="AF2920:AG2921"/>
    <mergeCell ref="AH2920:AI2921"/>
    <mergeCell ref="AJ2920:AK2921"/>
    <mergeCell ref="BF2920:BG2921"/>
    <mergeCell ref="BH2920:BI2921"/>
    <mergeCell ref="AL2920:AM2921"/>
    <mergeCell ref="AN2920:AO2921"/>
    <mergeCell ref="AP2920:AQ2921"/>
    <mergeCell ref="AR2920:AS2921"/>
    <mergeCell ref="AT2920:AU2921"/>
    <mergeCell ref="AV2920:AW2921"/>
    <mergeCell ref="BJ2920:BK2921"/>
    <mergeCell ref="BL2920:BM2921"/>
    <mergeCell ref="BN2920:BP2921"/>
    <mergeCell ref="BR2920:BR2921"/>
    <mergeCell ref="BS2920:BS2921"/>
    <mergeCell ref="C2921:D2921"/>
    <mergeCell ref="AX2920:AY2921"/>
    <mergeCell ref="AZ2920:BA2921"/>
    <mergeCell ref="BB2920:BC2921"/>
    <mergeCell ref="BD2920:BE2921"/>
    <mergeCell ref="BQ2920:BQ2921"/>
    <mergeCell ref="V2920:W2921"/>
    <mergeCell ref="B2922:B2923"/>
    <mergeCell ref="C2922:D2922"/>
    <mergeCell ref="E2922:E2923"/>
    <mergeCell ref="F2922:F2923"/>
    <mergeCell ref="H2922:I2923"/>
    <mergeCell ref="J2922:K2923"/>
    <mergeCell ref="G2922:G2923"/>
    <mergeCell ref="L2922:M2923"/>
    <mergeCell ref="N2922:O2923"/>
    <mergeCell ref="P2922:Q2923"/>
    <mergeCell ref="R2922:S2923"/>
    <mergeCell ref="T2922:U2923"/>
    <mergeCell ref="X2922:Y2923"/>
    <mergeCell ref="Z2922:AA2923"/>
    <mergeCell ref="AB2922:AC2923"/>
    <mergeCell ref="AD2922:AE2923"/>
    <mergeCell ref="AF2922:AG2923"/>
    <mergeCell ref="AH2922:AI2923"/>
    <mergeCell ref="AJ2922:AK2923"/>
    <mergeCell ref="BF2922:BG2923"/>
    <mergeCell ref="BH2922:BI2923"/>
    <mergeCell ref="AL2922:AM2923"/>
    <mergeCell ref="AN2922:AO2923"/>
    <mergeCell ref="AP2922:AQ2923"/>
    <mergeCell ref="AR2922:AS2923"/>
    <mergeCell ref="AT2922:AU2923"/>
    <mergeCell ref="AV2922:AW2923"/>
    <mergeCell ref="BJ2922:BK2923"/>
    <mergeCell ref="BL2922:BM2923"/>
    <mergeCell ref="BN2922:BP2923"/>
    <mergeCell ref="BR2922:BR2923"/>
    <mergeCell ref="BS2922:BS2923"/>
    <mergeCell ref="C2923:D2923"/>
    <mergeCell ref="AX2922:AY2923"/>
    <mergeCell ref="AZ2922:BA2923"/>
    <mergeCell ref="BB2922:BC2923"/>
    <mergeCell ref="BD2922:BE2923"/>
    <mergeCell ref="V2922:W2923"/>
    <mergeCell ref="B2924:B2925"/>
    <mergeCell ref="C2924:D2924"/>
    <mergeCell ref="E2924:E2925"/>
    <mergeCell ref="F2924:F2925"/>
    <mergeCell ref="H2924:I2925"/>
    <mergeCell ref="J2924:K2925"/>
    <mergeCell ref="G2924:G2925"/>
    <mergeCell ref="L2924:M2925"/>
    <mergeCell ref="N2924:O2925"/>
    <mergeCell ref="P2924:Q2925"/>
    <mergeCell ref="R2924:S2925"/>
    <mergeCell ref="T2924:U2925"/>
    <mergeCell ref="X2924:Y2925"/>
    <mergeCell ref="Z2924:AA2925"/>
    <mergeCell ref="AB2924:AC2925"/>
    <mergeCell ref="AD2924:AE2925"/>
    <mergeCell ref="AF2924:AG2925"/>
    <mergeCell ref="AH2924:AI2925"/>
    <mergeCell ref="AJ2924:AK2925"/>
    <mergeCell ref="BF2924:BG2925"/>
    <mergeCell ref="BH2924:BI2925"/>
    <mergeCell ref="AL2924:AM2925"/>
    <mergeCell ref="AN2924:AO2925"/>
    <mergeCell ref="AP2924:AQ2925"/>
    <mergeCell ref="AR2924:AS2925"/>
    <mergeCell ref="AT2924:AU2925"/>
    <mergeCell ref="AV2924:AW2925"/>
    <mergeCell ref="BJ2924:BK2925"/>
    <mergeCell ref="BL2924:BM2925"/>
    <mergeCell ref="BN2924:BP2925"/>
    <mergeCell ref="BR2924:BR2925"/>
    <mergeCell ref="BS2924:BS2925"/>
    <mergeCell ref="C2925:D2925"/>
    <mergeCell ref="AX2924:AY2925"/>
    <mergeCell ref="AZ2924:BA2925"/>
    <mergeCell ref="BB2924:BC2925"/>
    <mergeCell ref="BD2924:BE2925"/>
    <mergeCell ref="BQ2924:BQ2925"/>
    <mergeCell ref="V2924:W2925"/>
    <mergeCell ref="B2926:B2927"/>
    <mergeCell ref="C2926:D2926"/>
    <mergeCell ref="E2926:E2927"/>
    <mergeCell ref="F2926:F2927"/>
    <mergeCell ref="H2926:I2927"/>
    <mergeCell ref="J2926:K2927"/>
    <mergeCell ref="G2926:G2927"/>
    <mergeCell ref="L2926:M2927"/>
    <mergeCell ref="N2926:O2927"/>
    <mergeCell ref="P2926:Q2927"/>
    <mergeCell ref="R2926:S2927"/>
    <mergeCell ref="T2926:U2927"/>
    <mergeCell ref="X2926:Y2927"/>
    <mergeCell ref="Z2926:AA2927"/>
    <mergeCell ref="AB2926:AC2927"/>
    <mergeCell ref="AD2926:AE2927"/>
    <mergeCell ref="AF2926:AG2927"/>
    <mergeCell ref="AH2926:AI2927"/>
    <mergeCell ref="AJ2926:AK2927"/>
    <mergeCell ref="BF2926:BG2927"/>
    <mergeCell ref="BH2926:BI2927"/>
    <mergeCell ref="AL2926:AM2927"/>
    <mergeCell ref="AN2926:AO2927"/>
    <mergeCell ref="AP2926:AQ2927"/>
    <mergeCell ref="AR2926:AS2927"/>
    <mergeCell ref="AT2926:AU2927"/>
    <mergeCell ref="AV2926:AW2927"/>
    <mergeCell ref="BJ2926:BK2927"/>
    <mergeCell ref="BL2926:BM2927"/>
    <mergeCell ref="BN2926:BP2927"/>
    <mergeCell ref="BR2926:BR2927"/>
    <mergeCell ref="BS2926:BS2927"/>
    <mergeCell ref="C2927:D2927"/>
    <mergeCell ref="AX2926:AY2927"/>
    <mergeCell ref="AZ2926:BA2927"/>
    <mergeCell ref="BB2926:BC2927"/>
    <mergeCell ref="BD2926:BE2927"/>
    <mergeCell ref="BQ2926:BQ2927"/>
    <mergeCell ref="V2926:W2927"/>
    <mergeCell ref="B2928:B2929"/>
    <mergeCell ref="C2928:D2928"/>
    <mergeCell ref="E2928:E2929"/>
    <mergeCell ref="F2928:F2929"/>
    <mergeCell ref="H2928:I2929"/>
    <mergeCell ref="J2928:K2929"/>
    <mergeCell ref="G2928:G2929"/>
    <mergeCell ref="L2928:M2929"/>
    <mergeCell ref="N2928:O2929"/>
    <mergeCell ref="P2928:Q2929"/>
    <mergeCell ref="R2928:S2929"/>
    <mergeCell ref="T2928:U2929"/>
    <mergeCell ref="X2928:Y2929"/>
    <mergeCell ref="Z2928:AA2929"/>
    <mergeCell ref="AB2928:AC2929"/>
    <mergeCell ref="AD2928:AE2929"/>
    <mergeCell ref="AF2928:AG2929"/>
    <mergeCell ref="AH2928:AI2929"/>
    <mergeCell ref="AJ2928:AK2929"/>
    <mergeCell ref="BF2928:BG2929"/>
    <mergeCell ref="BH2928:BI2929"/>
    <mergeCell ref="AL2928:AM2929"/>
    <mergeCell ref="AN2928:AO2929"/>
    <mergeCell ref="AP2928:AQ2929"/>
    <mergeCell ref="AR2928:AS2929"/>
    <mergeCell ref="AT2928:AU2929"/>
    <mergeCell ref="AV2928:AW2929"/>
    <mergeCell ref="BJ2928:BK2929"/>
    <mergeCell ref="BL2928:BM2929"/>
    <mergeCell ref="BN2928:BP2929"/>
    <mergeCell ref="BR2928:BR2929"/>
    <mergeCell ref="BS2928:BS2929"/>
    <mergeCell ref="C2929:D2929"/>
    <mergeCell ref="AX2928:AY2929"/>
    <mergeCell ref="AZ2928:BA2929"/>
    <mergeCell ref="BB2928:BC2929"/>
    <mergeCell ref="BD2928:BE2929"/>
    <mergeCell ref="BQ2928:BQ2929"/>
    <mergeCell ref="V2928:W2929"/>
    <mergeCell ref="B2930:B2931"/>
    <mergeCell ref="C2930:D2930"/>
    <mergeCell ref="E2930:E2931"/>
    <mergeCell ref="F2930:F2931"/>
    <mergeCell ref="H2930:I2931"/>
    <mergeCell ref="J2930:K2931"/>
    <mergeCell ref="G2930:G2931"/>
    <mergeCell ref="L2930:M2931"/>
    <mergeCell ref="N2930:O2931"/>
    <mergeCell ref="P2930:Q2931"/>
    <mergeCell ref="R2930:S2931"/>
    <mergeCell ref="T2930:U2931"/>
    <mergeCell ref="X2930:Y2931"/>
    <mergeCell ref="Z2930:AA2931"/>
    <mergeCell ref="AB2930:AC2931"/>
    <mergeCell ref="AD2930:AE2931"/>
    <mergeCell ref="AF2930:AG2931"/>
    <mergeCell ref="AH2930:AI2931"/>
    <mergeCell ref="AJ2930:AK2931"/>
    <mergeCell ref="BF2930:BG2931"/>
    <mergeCell ref="BH2930:BI2931"/>
    <mergeCell ref="AL2930:AM2931"/>
    <mergeCell ref="AN2930:AO2931"/>
    <mergeCell ref="AP2930:AQ2931"/>
    <mergeCell ref="AR2930:AS2931"/>
    <mergeCell ref="AT2930:AU2931"/>
    <mergeCell ref="AV2930:AW2931"/>
    <mergeCell ref="BJ2930:BK2931"/>
    <mergeCell ref="BL2930:BM2931"/>
    <mergeCell ref="BN2930:BP2931"/>
    <mergeCell ref="BR2930:BR2931"/>
    <mergeCell ref="BS2930:BS2931"/>
    <mergeCell ref="C2931:D2931"/>
    <mergeCell ref="AX2930:AY2931"/>
    <mergeCell ref="AZ2930:BA2931"/>
    <mergeCell ref="BB2930:BC2931"/>
    <mergeCell ref="BD2930:BE2931"/>
    <mergeCell ref="V2930:W2931"/>
    <mergeCell ref="B2932:B2933"/>
    <mergeCell ref="C2932:D2932"/>
    <mergeCell ref="E2932:E2933"/>
    <mergeCell ref="F2932:F2933"/>
    <mergeCell ref="H2932:I2933"/>
    <mergeCell ref="J2932:K2933"/>
    <mergeCell ref="G2932:G2933"/>
    <mergeCell ref="L2932:M2933"/>
    <mergeCell ref="N2932:O2933"/>
    <mergeCell ref="P2932:Q2933"/>
    <mergeCell ref="R2932:S2933"/>
    <mergeCell ref="T2932:U2933"/>
    <mergeCell ref="X2932:Y2933"/>
    <mergeCell ref="Z2932:AA2933"/>
    <mergeCell ref="AB2932:AC2933"/>
    <mergeCell ref="AD2932:AE2933"/>
    <mergeCell ref="AF2932:AG2933"/>
    <mergeCell ref="AH2932:AI2933"/>
    <mergeCell ref="AJ2932:AK2933"/>
    <mergeCell ref="BF2932:BG2933"/>
    <mergeCell ref="BH2932:BI2933"/>
    <mergeCell ref="AL2932:AM2933"/>
    <mergeCell ref="AN2932:AO2933"/>
    <mergeCell ref="AP2932:AQ2933"/>
    <mergeCell ref="AR2932:AS2933"/>
    <mergeCell ref="AT2932:AU2933"/>
    <mergeCell ref="AV2932:AW2933"/>
    <mergeCell ref="BJ2932:BK2933"/>
    <mergeCell ref="BL2932:BM2933"/>
    <mergeCell ref="BN2932:BP2933"/>
    <mergeCell ref="BR2932:BR2933"/>
    <mergeCell ref="BS2932:BS2933"/>
    <mergeCell ref="C2933:D2933"/>
    <mergeCell ref="AX2932:AY2933"/>
    <mergeCell ref="AZ2932:BA2933"/>
    <mergeCell ref="BB2932:BC2933"/>
    <mergeCell ref="BD2932:BE2933"/>
    <mergeCell ref="BQ2932:BQ2933"/>
    <mergeCell ref="V2932:W2933"/>
    <mergeCell ref="BJ2936:BK2937"/>
    <mergeCell ref="BL2936:BM2937"/>
    <mergeCell ref="BN2936:BP2937"/>
    <mergeCell ref="BR2936:BR2937"/>
    <mergeCell ref="BS2936:BS2937"/>
    <mergeCell ref="C2937:D2937"/>
    <mergeCell ref="AX2936:AY2937"/>
    <mergeCell ref="AZ2936:BA2937"/>
    <mergeCell ref="BB2936:BC2937"/>
    <mergeCell ref="BD2936:BE2937"/>
    <mergeCell ref="BQ2936:BQ2937"/>
    <mergeCell ref="V2936:W2937"/>
    <mergeCell ref="B2934:B2935"/>
    <mergeCell ref="C2934:D2934"/>
    <mergeCell ref="E2934:E2935"/>
    <mergeCell ref="F2934:F2935"/>
    <mergeCell ref="H2934:I2935"/>
    <mergeCell ref="J2934:K2935"/>
    <mergeCell ref="G2934:G2935"/>
    <mergeCell ref="L2934:M2935"/>
    <mergeCell ref="N2934:O2935"/>
    <mergeCell ref="P2934:Q2935"/>
    <mergeCell ref="R2934:S2935"/>
    <mergeCell ref="T2934:U2935"/>
    <mergeCell ref="X2934:Y2935"/>
    <mergeCell ref="Z2934:AA2935"/>
    <mergeCell ref="AB2934:AC2935"/>
    <mergeCell ref="AD2934:AE2935"/>
    <mergeCell ref="AF2934:AG2935"/>
    <mergeCell ref="AH2934:AI2935"/>
    <mergeCell ref="AJ2934:AK2935"/>
    <mergeCell ref="BF2934:BG2935"/>
    <mergeCell ref="BH2934:BI2935"/>
    <mergeCell ref="AL2934:AM2935"/>
    <mergeCell ref="AN2934:AO2935"/>
    <mergeCell ref="AP2934:AQ2935"/>
    <mergeCell ref="AR2934:AS2935"/>
    <mergeCell ref="AT2934:AU2935"/>
    <mergeCell ref="AV2934:AW2935"/>
    <mergeCell ref="BJ2934:BK2935"/>
    <mergeCell ref="BL2934:BM2935"/>
    <mergeCell ref="BN2934:BP2935"/>
    <mergeCell ref="BR2934:BR2935"/>
    <mergeCell ref="BS2934:BS2935"/>
    <mergeCell ref="C2935:D2935"/>
    <mergeCell ref="AX2934:AY2935"/>
    <mergeCell ref="AZ2934:BA2935"/>
    <mergeCell ref="BB2934:BC2935"/>
    <mergeCell ref="BD2934:BE2935"/>
    <mergeCell ref="BQ2934:BQ2935"/>
    <mergeCell ref="V2934:W2935"/>
    <mergeCell ref="C2939:D2939"/>
    <mergeCell ref="AX2938:AY2939"/>
    <mergeCell ref="AZ2938:BA2939"/>
    <mergeCell ref="BB2938:BC2939"/>
    <mergeCell ref="BD2938:BE2939"/>
    <mergeCell ref="V2938:W2939"/>
    <mergeCell ref="V2940:W2941"/>
    <mergeCell ref="B2936:B2937"/>
    <mergeCell ref="C2936:D2936"/>
    <mergeCell ref="E2936:E2937"/>
    <mergeCell ref="F2936:F2937"/>
    <mergeCell ref="H2936:I2937"/>
    <mergeCell ref="J2936:K2937"/>
    <mergeCell ref="G2936:G2937"/>
    <mergeCell ref="L2936:M2937"/>
    <mergeCell ref="N2936:O2937"/>
    <mergeCell ref="P2936:Q2937"/>
    <mergeCell ref="R2936:S2937"/>
    <mergeCell ref="T2936:U2937"/>
    <mergeCell ref="X2936:Y2937"/>
    <mergeCell ref="Z2936:AA2937"/>
    <mergeCell ref="AB2936:AC2937"/>
    <mergeCell ref="AD2936:AE2937"/>
    <mergeCell ref="AF2936:AG2937"/>
    <mergeCell ref="AH2936:AI2937"/>
    <mergeCell ref="AJ2936:AK2937"/>
    <mergeCell ref="BF2936:BG2937"/>
    <mergeCell ref="BH2936:BI2937"/>
    <mergeCell ref="AL2936:AM2937"/>
    <mergeCell ref="AN2936:AO2937"/>
    <mergeCell ref="AP2936:AQ2937"/>
    <mergeCell ref="AR2936:AS2937"/>
    <mergeCell ref="AT2936:AU2937"/>
    <mergeCell ref="AV2936:AW2937"/>
    <mergeCell ref="B2949:C2949"/>
    <mergeCell ref="Y2949:AA2949"/>
    <mergeCell ref="AB2949:AE2949"/>
    <mergeCell ref="AF2949:AH2949"/>
    <mergeCell ref="AJ2949:AL2949"/>
    <mergeCell ref="AM2949:AP2949"/>
    <mergeCell ref="AQ2949:AS2949"/>
    <mergeCell ref="AU2949:AW2949"/>
    <mergeCell ref="BB2949:BF2949"/>
    <mergeCell ref="BG2949:BI2949"/>
    <mergeCell ref="BK2949:BM2949"/>
    <mergeCell ref="BC2950:BP2950"/>
    <mergeCell ref="B2944:C2944"/>
    <mergeCell ref="B2942:C2943"/>
    <mergeCell ref="D2942:E2943"/>
    <mergeCell ref="H2942:I2943"/>
    <mergeCell ref="J2942:K2943"/>
    <mergeCell ref="L2942:M2943"/>
    <mergeCell ref="N2942:O2943"/>
    <mergeCell ref="P2942:Q2943"/>
    <mergeCell ref="R2942:S2943"/>
    <mergeCell ref="T2942:U2943"/>
    <mergeCell ref="X2942:Y2943"/>
    <mergeCell ref="Z2942:AA2943"/>
    <mergeCell ref="AB2942:AC2943"/>
    <mergeCell ref="AD2942:AE2943"/>
    <mergeCell ref="AF2942:AG2943"/>
    <mergeCell ref="AH2942:AI2943"/>
    <mergeCell ref="AJ2942:AK2943"/>
    <mergeCell ref="AL2942:AM2943"/>
    <mergeCell ref="AN2942:AO2943"/>
    <mergeCell ref="AP2942:AQ2943"/>
    <mergeCell ref="AR2942:AS2943"/>
    <mergeCell ref="AT2942:AU2943"/>
    <mergeCell ref="AV2942:AW2943"/>
    <mergeCell ref="AX2942:AY2943"/>
    <mergeCell ref="AZ2942:BA2943"/>
    <mergeCell ref="BB2942:BC2943"/>
    <mergeCell ref="BD2942:BE2943"/>
    <mergeCell ref="BF2942:BG2943"/>
    <mergeCell ref="BH2942:BI2943"/>
    <mergeCell ref="BJ2942:BK2943"/>
    <mergeCell ref="BL2942:BM2943"/>
    <mergeCell ref="BN2942:BP2943"/>
    <mergeCell ref="D2944:E2945"/>
    <mergeCell ref="H2944:I2945"/>
    <mergeCell ref="J2944:K2945"/>
    <mergeCell ref="L2944:M2945"/>
    <mergeCell ref="N2944:O2945"/>
    <mergeCell ref="P2944:Q2945"/>
    <mergeCell ref="R2944:S2945"/>
    <mergeCell ref="T2944:U2945"/>
    <mergeCell ref="X2944:Y2945"/>
    <mergeCell ref="Z2944:AA2945"/>
    <mergeCell ref="AB2944:AC2945"/>
    <mergeCell ref="AD2944:AE2945"/>
    <mergeCell ref="AF2944:AG2945"/>
    <mergeCell ref="AH2944:AI2945"/>
    <mergeCell ref="AJ2944:AK2945"/>
    <mergeCell ref="AL2944:AM2945"/>
    <mergeCell ref="J2947:L2947"/>
    <mergeCell ref="N2947:P2947"/>
    <mergeCell ref="Q2947:T2947"/>
    <mergeCell ref="U2947:W2947"/>
    <mergeCell ref="BQ342:BQ343"/>
    <mergeCell ref="BQ344:BQ345"/>
    <mergeCell ref="BQ346:BQ347"/>
    <mergeCell ref="BQ367:BQ368"/>
    <mergeCell ref="BQ369:BQ370"/>
    <mergeCell ref="BQ371:BQ372"/>
    <mergeCell ref="BQ373:BQ374"/>
    <mergeCell ref="BQ375:BQ376"/>
    <mergeCell ref="BQ377:BQ378"/>
    <mergeCell ref="BQ379:BQ380"/>
    <mergeCell ref="BQ381:BQ382"/>
    <mergeCell ref="BQ383:BQ384"/>
    <mergeCell ref="BQ385:BQ386"/>
    <mergeCell ref="B2947:C2947"/>
    <mergeCell ref="Y2947:AA2947"/>
    <mergeCell ref="AB2947:AE2947"/>
    <mergeCell ref="AF2947:AH2947"/>
    <mergeCell ref="AJ2947:AL2947"/>
    <mergeCell ref="AM2947:AP2947"/>
    <mergeCell ref="AQ2947:AS2947"/>
    <mergeCell ref="AU2947:AW2947"/>
    <mergeCell ref="BB2947:BF2947"/>
    <mergeCell ref="BG2947:BI2947"/>
    <mergeCell ref="BK2947:BM2947"/>
    <mergeCell ref="AN2944:AO2945"/>
    <mergeCell ref="AP2944:AQ2945"/>
    <mergeCell ref="AR2944:AS2945"/>
    <mergeCell ref="AT2944:AU2945"/>
    <mergeCell ref="AV2944:AW2945"/>
    <mergeCell ref="AX2944:AY2945"/>
    <mergeCell ref="AZ2944:BA2945"/>
    <mergeCell ref="BB2944:BC2945"/>
    <mergeCell ref="BD2944:BE2945"/>
    <mergeCell ref="BF2944:BG2945"/>
    <mergeCell ref="BH2944:BI2945"/>
    <mergeCell ref="BJ2944:BK2945"/>
    <mergeCell ref="BL2944:BM2945"/>
    <mergeCell ref="BN2944:BP2945"/>
    <mergeCell ref="B2940:B2941"/>
    <mergeCell ref="C2940:D2940"/>
    <mergeCell ref="E2940:E2941"/>
    <mergeCell ref="F2940:F2941"/>
    <mergeCell ref="H2940:I2941"/>
    <mergeCell ref="J2940:K2941"/>
    <mergeCell ref="G2940:G2941"/>
    <mergeCell ref="C2941:D2941"/>
    <mergeCell ref="AX2940:AY2941"/>
    <mergeCell ref="AZ2940:BA2941"/>
    <mergeCell ref="BB2940:BC2941"/>
    <mergeCell ref="BD2940:BE2941"/>
    <mergeCell ref="B2938:B2939"/>
    <mergeCell ref="C2938:D2938"/>
    <mergeCell ref="E2938:E2939"/>
    <mergeCell ref="F2938:F2939"/>
    <mergeCell ref="H2938:I2939"/>
    <mergeCell ref="J2938:K2939"/>
    <mergeCell ref="G2938:G2939"/>
    <mergeCell ref="L2938:M2939"/>
    <mergeCell ref="N2938:O2939"/>
    <mergeCell ref="P2938:Q2939"/>
    <mergeCell ref="R2938:S2939"/>
    <mergeCell ref="T2938:U2939"/>
    <mergeCell ref="X2938:Y2939"/>
    <mergeCell ref="Z2938:AA2939"/>
    <mergeCell ref="BT409:BU409"/>
    <mergeCell ref="BQ466:BQ467"/>
    <mergeCell ref="BQ422:BQ423"/>
    <mergeCell ref="BT468:BU468"/>
    <mergeCell ref="BS428:BS429"/>
    <mergeCell ref="BR424:BR425"/>
    <mergeCell ref="BS424:BS425"/>
    <mergeCell ref="BR422:BR423"/>
    <mergeCell ref="BS422:BS423"/>
    <mergeCell ref="BQ426:BQ427"/>
    <mergeCell ref="BQ428:BQ429"/>
    <mergeCell ref="BQ430:BQ431"/>
    <mergeCell ref="BQ432:BQ433"/>
    <mergeCell ref="BQ434:BQ435"/>
    <mergeCell ref="BS389:BS390"/>
    <mergeCell ref="BR367:BR368"/>
    <mergeCell ref="BS367:BS368"/>
    <mergeCell ref="BQ249:BQ250"/>
    <mergeCell ref="BQ251:BQ252"/>
    <mergeCell ref="BQ253:BQ254"/>
    <mergeCell ref="BQ255:BQ256"/>
    <mergeCell ref="BQ257:BQ258"/>
    <mergeCell ref="BQ259:BQ260"/>
    <mergeCell ref="BQ261:BQ262"/>
    <mergeCell ref="BQ263:BQ264"/>
    <mergeCell ref="BQ265:BQ266"/>
    <mergeCell ref="BQ267:BQ268"/>
    <mergeCell ref="BQ269:BQ270"/>
    <mergeCell ref="BQ271:BQ272"/>
    <mergeCell ref="BQ273:BQ274"/>
    <mergeCell ref="BQ275:BQ276"/>
    <mergeCell ref="BQ277:BQ278"/>
    <mergeCell ref="BQ279:BQ280"/>
    <mergeCell ref="BQ281:BQ282"/>
    <mergeCell ref="BQ283:BQ284"/>
    <mergeCell ref="BQ285:BQ286"/>
    <mergeCell ref="BQ287:BQ288"/>
    <mergeCell ref="BQ308:BQ309"/>
    <mergeCell ref="BQ310:BQ311"/>
    <mergeCell ref="BQ312:BQ313"/>
    <mergeCell ref="BQ314:BQ315"/>
    <mergeCell ref="BQ316:BQ317"/>
    <mergeCell ref="BQ318:BQ319"/>
    <mergeCell ref="BQ320:BQ321"/>
    <mergeCell ref="BQ322:BQ323"/>
    <mergeCell ref="BQ324:BQ325"/>
    <mergeCell ref="BQ326:BQ327"/>
    <mergeCell ref="BQ328:BQ329"/>
    <mergeCell ref="BQ330:BQ331"/>
    <mergeCell ref="BQ332:BQ333"/>
    <mergeCell ref="BQ387:BQ388"/>
    <mergeCell ref="BQ389:BQ390"/>
    <mergeCell ref="BQ391:BQ392"/>
    <mergeCell ref="BQ393:BQ394"/>
    <mergeCell ref="BQ395:BQ396"/>
    <mergeCell ref="BQ397:BQ398"/>
    <mergeCell ref="BQ399:BQ400"/>
    <mergeCell ref="BQ401:BQ402"/>
    <mergeCell ref="BQ403:BQ404"/>
    <mergeCell ref="BQ405:BQ406"/>
    <mergeCell ref="BQ334:BQ335"/>
    <mergeCell ref="BQ336:BQ337"/>
    <mergeCell ref="BQ338:BQ339"/>
    <mergeCell ref="BQ340:BQ341"/>
    <mergeCell ref="BR513:BR514"/>
    <mergeCell ref="BS513:BS514"/>
    <mergeCell ref="H525:I526"/>
    <mergeCell ref="J525:K526"/>
    <mergeCell ref="L525:M526"/>
    <mergeCell ref="N525:O526"/>
    <mergeCell ref="P525:Q526"/>
    <mergeCell ref="R525:S526"/>
    <mergeCell ref="T525:U526"/>
    <mergeCell ref="X525:Y526"/>
    <mergeCell ref="Z525:AA526"/>
    <mergeCell ref="AB525:AC526"/>
    <mergeCell ref="AD525:AE526"/>
    <mergeCell ref="AF525:AG526"/>
    <mergeCell ref="AH525:AI526"/>
    <mergeCell ref="AJ525:AK526"/>
    <mergeCell ref="AL525:AM526"/>
    <mergeCell ref="AN525:AO526"/>
    <mergeCell ref="AP525:AQ526"/>
    <mergeCell ref="AR525:AS526"/>
    <mergeCell ref="AT525:AU526"/>
    <mergeCell ref="AV525:AW526"/>
    <mergeCell ref="AX525:AY526"/>
    <mergeCell ref="AZ525:BA526"/>
    <mergeCell ref="BB525:BC526"/>
    <mergeCell ref="BD525:BE526"/>
    <mergeCell ref="BF525:BG526"/>
    <mergeCell ref="BH525:BI526"/>
    <mergeCell ref="BR515:BR516"/>
    <mergeCell ref="BS515:BS516"/>
    <mergeCell ref="BR517:BR518"/>
    <mergeCell ref="BS517:BS518"/>
    <mergeCell ref="BR519:BR520"/>
    <mergeCell ref="BS519:BS520"/>
    <mergeCell ref="BN521:BP522"/>
    <mergeCell ref="BL521:BM522"/>
    <mergeCell ref="BJ521:BK522"/>
    <mergeCell ref="BH521:BI522"/>
    <mergeCell ref="BF521:BG522"/>
    <mergeCell ref="T517:U518"/>
    <mergeCell ref="AR517:AS518"/>
    <mergeCell ref="AP517:AQ518"/>
    <mergeCell ref="AN517:AO518"/>
    <mergeCell ref="AL517:AM518"/>
    <mergeCell ref="AJ517:AK518"/>
    <mergeCell ref="AH517:AI518"/>
    <mergeCell ref="BD517:BE518"/>
    <mergeCell ref="BB517:BC518"/>
    <mergeCell ref="AZ517:BA518"/>
    <mergeCell ref="BR521:BR522"/>
    <mergeCell ref="BS521:BS522"/>
    <mergeCell ref="BN523:BP524"/>
    <mergeCell ref="BN517:BP518"/>
    <mergeCell ref="BL517:BM518"/>
    <mergeCell ref="BJ517:BK518"/>
    <mergeCell ref="BH517:BI518"/>
    <mergeCell ref="BF517:BG518"/>
    <mergeCell ref="AX519:AY520"/>
    <mergeCell ref="AV519:AW520"/>
    <mergeCell ref="AT519:AU520"/>
    <mergeCell ref="H521:I522"/>
    <mergeCell ref="AF521:AG522"/>
    <mergeCell ref="AD521:AE522"/>
    <mergeCell ref="AB521:AC522"/>
    <mergeCell ref="X481:Y482"/>
    <mergeCell ref="Z481:AA482"/>
    <mergeCell ref="AJ481:AO481"/>
    <mergeCell ref="AP481:AU481"/>
    <mergeCell ref="AV481:BA481"/>
    <mergeCell ref="BQ481:BQ482"/>
    <mergeCell ref="J482:K482"/>
    <mergeCell ref="L482:M482"/>
    <mergeCell ref="N482:O482"/>
    <mergeCell ref="P482:Q482"/>
    <mergeCell ref="R482:S482"/>
    <mergeCell ref="T482:U482"/>
    <mergeCell ref="AD482:AE482"/>
    <mergeCell ref="AF482:AG482"/>
    <mergeCell ref="AH482:AI482"/>
    <mergeCell ref="AP482:AQ482"/>
    <mergeCell ref="AR482:AS482"/>
    <mergeCell ref="AT482:AU482"/>
    <mergeCell ref="AV482:AW482"/>
    <mergeCell ref="AX482:AY482"/>
    <mergeCell ref="AZ482:BA482"/>
    <mergeCell ref="AD481:AI481"/>
    <mergeCell ref="AB481:AC482"/>
    <mergeCell ref="AH485:AI486"/>
    <mergeCell ref="BD485:BE486"/>
    <mergeCell ref="BB485:BC486"/>
    <mergeCell ref="AZ485:BA486"/>
    <mergeCell ref="AX485:AY486"/>
    <mergeCell ref="AV485:AW486"/>
    <mergeCell ref="AT485:AU486"/>
    <mergeCell ref="F487:F488"/>
    <mergeCell ref="E487:E488"/>
    <mergeCell ref="C487:D487"/>
    <mergeCell ref="AJ483:AK484"/>
    <mergeCell ref="F483:F484"/>
    <mergeCell ref="P483:Q484"/>
    <mergeCell ref="N483:O484"/>
    <mergeCell ref="L483:M484"/>
    <mergeCell ref="J483:K484"/>
    <mergeCell ref="H483:I484"/>
    <mergeCell ref="AF483:AG484"/>
    <mergeCell ref="E483:E484"/>
    <mergeCell ref="C483:D483"/>
    <mergeCell ref="AV483:AW484"/>
    <mergeCell ref="AT483:AU484"/>
    <mergeCell ref="B521:B522"/>
    <mergeCell ref="AN482:AO482"/>
    <mergeCell ref="AL482:AM482"/>
    <mergeCell ref="AJ482:AK482"/>
    <mergeCell ref="BQ499:BQ500"/>
    <mergeCell ref="G501:G502"/>
    <mergeCell ref="BQ501:BQ502"/>
    <mergeCell ref="BQ523:BQ524"/>
    <mergeCell ref="BR523:BR524"/>
    <mergeCell ref="BS523:BS524"/>
    <mergeCell ref="G519:G520"/>
    <mergeCell ref="BR503:BR504"/>
    <mergeCell ref="BS503:BS504"/>
    <mergeCell ref="G505:G506"/>
    <mergeCell ref="BQ505:BQ506"/>
    <mergeCell ref="BR505:BR506"/>
    <mergeCell ref="BS505:BS506"/>
    <mergeCell ref="G507:G508"/>
    <mergeCell ref="BQ507:BQ508"/>
    <mergeCell ref="BR507:BR508"/>
    <mergeCell ref="BS507:BS508"/>
    <mergeCell ref="G509:G510"/>
    <mergeCell ref="BQ509:BQ510"/>
    <mergeCell ref="G511:G512"/>
    <mergeCell ref="BQ511:BQ512"/>
    <mergeCell ref="BR511:BR512"/>
    <mergeCell ref="BS511:BS512"/>
    <mergeCell ref="J487:K488"/>
    <mergeCell ref="H487:I488"/>
    <mergeCell ref="AF487:AG488"/>
    <mergeCell ref="AD487:AE488"/>
    <mergeCell ref="AB487:AC488"/>
    <mergeCell ref="Z487:AA488"/>
    <mergeCell ref="X487:Y488"/>
    <mergeCell ref="T487:U488"/>
    <mergeCell ref="AR487:AS488"/>
    <mergeCell ref="AP487:AQ488"/>
    <mergeCell ref="AN487:AO488"/>
    <mergeCell ref="AL487:AM488"/>
    <mergeCell ref="AJ487:AK488"/>
    <mergeCell ref="AH487:AI488"/>
    <mergeCell ref="BD487:BE488"/>
    <mergeCell ref="BB487:BC488"/>
    <mergeCell ref="AZ487:BA488"/>
    <mergeCell ref="AX487:AY488"/>
    <mergeCell ref="AV487:AW488"/>
    <mergeCell ref="AT487:AU488"/>
    <mergeCell ref="BR509:BR510"/>
    <mergeCell ref="BS509:BS510"/>
    <mergeCell ref="AL509:AM510"/>
    <mergeCell ref="AJ509:AK510"/>
    <mergeCell ref="AH509:AI510"/>
    <mergeCell ref="BD509:BE510"/>
    <mergeCell ref="BB509:BC510"/>
    <mergeCell ref="AZ509:BA510"/>
    <mergeCell ref="AX509:AY510"/>
    <mergeCell ref="AV509:AW510"/>
    <mergeCell ref="AT509:AU510"/>
    <mergeCell ref="Z505:AA506"/>
    <mergeCell ref="X505:Y506"/>
    <mergeCell ref="T505:U506"/>
    <mergeCell ref="AR505:AS506"/>
    <mergeCell ref="AP505:AQ506"/>
    <mergeCell ref="AN505:AO506"/>
    <mergeCell ref="BC531:BP531"/>
    <mergeCell ref="BJ550:BK551"/>
    <mergeCell ref="BH550:BI551"/>
    <mergeCell ref="BF550:BG551"/>
    <mergeCell ref="R485:S486"/>
    <mergeCell ref="P485:Q486"/>
    <mergeCell ref="N485:O486"/>
    <mergeCell ref="L485:M486"/>
    <mergeCell ref="J485:K486"/>
    <mergeCell ref="H485:I486"/>
    <mergeCell ref="AF485:AG486"/>
    <mergeCell ref="AD485:AE486"/>
    <mergeCell ref="AB485:AC486"/>
    <mergeCell ref="G485:G486"/>
    <mergeCell ref="R505:S506"/>
    <mergeCell ref="P505:Q506"/>
    <mergeCell ref="N505:O506"/>
    <mergeCell ref="L505:M506"/>
    <mergeCell ref="J505:K506"/>
    <mergeCell ref="H505:I506"/>
    <mergeCell ref="BQ489:BQ490"/>
    <mergeCell ref="G491:G492"/>
    <mergeCell ref="BQ491:BQ492"/>
    <mergeCell ref="G493:G494"/>
    <mergeCell ref="BQ493:BQ494"/>
    <mergeCell ref="G495:G496"/>
    <mergeCell ref="BQ495:BQ496"/>
    <mergeCell ref="G497:G498"/>
    <mergeCell ref="BQ497:BQ498"/>
    <mergeCell ref="BQ503:BQ504"/>
    <mergeCell ref="BQ519:BQ520"/>
    <mergeCell ref="BQ521:BQ522"/>
    <mergeCell ref="G515:G516"/>
    <mergeCell ref="BQ515:BQ516"/>
    <mergeCell ref="G517:G518"/>
    <mergeCell ref="BQ517:BQ518"/>
    <mergeCell ref="G513:G514"/>
    <mergeCell ref="BQ513:BQ514"/>
    <mergeCell ref="AJ528:AL528"/>
    <mergeCell ref="AF528:AH528"/>
    <mergeCell ref="AB528:AE528"/>
    <mergeCell ref="BB495:BC496"/>
    <mergeCell ref="AZ495:BA496"/>
    <mergeCell ref="AX495:AY496"/>
    <mergeCell ref="AV495:AW496"/>
    <mergeCell ref="AT495:AU496"/>
    <mergeCell ref="AT489:AU490"/>
    <mergeCell ref="E530:H530"/>
    <mergeCell ref="J530:L530"/>
    <mergeCell ref="N530:P530"/>
    <mergeCell ref="Q530:T530"/>
    <mergeCell ref="U530:W530"/>
    <mergeCell ref="V542:W543"/>
    <mergeCell ref="V544:W545"/>
    <mergeCell ref="V546:W547"/>
    <mergeCell ref="V548:W549"/>
    <mergeCell ref="V550:W551"/>
    <mergeCell ref="BQ485:BQ486"/>
    <mergeCell ref="G487:G488"/>
    <mergeCell ref="BQ487:BQ488"/>
    <mergeCell ref="Z521:AA522"/>
    <mergeCell ref="X521:Y522"/>
    <mergeCell ref="T521:U522"/>
    <mergeCell ref="AR521:AS522"/>
    <mergeCell ref="BT704:BU704"/>
    <mergeCell ref="BQ694:BQ695"/>
    <mergeCell ref="BQ696:BQ697"/>
    <mergeCell ref="BQ698:BQ699"/>
    <mergeCell ref="BQ700:BQ701"/>
    <mergeCell ref="BS674:BS675"/>
    <mergeCell ref="BR676:BR677"/>
    <mergeCell ref="BQ635:BQ636"/>
    <mergeCell ref="BQ637:BQ638"/>
    <mergeCell ref="BQ639:BQ640"/>
    <mergeCell ref="BQ641:BQ642"/>
    <mergeCell ref="BR639:BR640"/>
    <mergeCell ref="BS639:BS640"/>
    <mergeCell ref="BR641:BR642"/>
    <mergeCell ref="BS641:BS642"/>
    <mergeCell ref="BR645:BS645"/>
    <mergeCell ref="BT645:BU645"/>
    <mergeCell ref="BS635:BS636"/>
    <mergeCell ref="BR637:BR638"/>
    <mergeCell ref="BS637:BS638"/>
    <mergeCell ref="BQ574:BQ575"/>
    <mergeCell ref="BQ576:BQ577"/>
    <mergeCell ref="BQ578:BQ579"/>
    <mergeCell ref="BQ580:BQ581"/>
    <mergeCell ref="BQ582:BQ583"/>
    <mergeCell ref="BT586:BU586"/>
    <mergeCell ref="BQ692:BQ693"/>
    <mergeCell ref="BS613:BS614"/>
    <mergeCell ref="BR633:BR634"/>
    <mergeCell ref="BS633:BS634"/>
    <mergeCell ref="BQ613:BQ614"/>
    <mergeCell ref="BQ615:BQ616"/>
    <mergeCell ref="BQ617:BQ618"/>
    <mergeCell ref="BQ619:BQ620"/>
    <mergeCell ref="BQ621:BQ622"/>
    <mergeCell ref="BQ623:BQ624"/>
    <mergeCell ref="BQ625:BQ626"/>
    <mergeCell ref="BQ627:BQ628"/>
    <mergeCell ref="BQ629:BQ630"/>
    <mergeCell ref="BQ631:BQ632"/>
    <mergeCell ref="BQ633:BQ634"/>
    <mergeCell ref="BR668:BR669"/>
    <mergeCell ref="BS668:BS669"/>
    <mergeCell ref="BR670:BR671"/>
    <mergeCell ref="BS670:BS671"/>
    <mergeCell ref="BQ664:BQ665"/>
    <mergeCell ref="BR664:BR665"/>
    <mergeCell ref="BS664:BS665"/>
    <mergeCell ref="BR635:BR636"/>
    <mergeCell ref="BQ643:BQ644"/>
    <mergeCell ref="BQ599:BQ600"/>
    <mergeCell ref="BQ603:BQ604"/>
    <mergeCell ref="BQ605:BQ606"/>
    <mergeCell ref="BQ607:BQ608"/>
    <mergeCell ref="BQ609:BQ610"/>
    <mergeCell ref="BQ611:BQ612"/>
    <mergeCell ref="BR627:BR628"/>
    <mergeCell ref="BS627:BS628"/>
    <mergeCell ref="BR629:BR630"/>
    <mergeCell ref="BS629:BS630"/>
    <mergeCell ref="BR631:BR632"/>
    <mergeCell ref="BS631:BS632"/>
    <mergeCell ref="BR621:BR622"/>
    <mergeCell ref="BS621:BS622"/>
    <mergeCell ref="BQ723:BQ724"/>
    <mergeCell ref="BR723:BR724"/>
    <mergeCell ref="BS723:BS724"/>
    <mergeCell ref="BQ788:BQ789"/>
    <mergeCell ref="BQ790:BQ791"/>
    <mergeCell ref="BQ792:BQ793"/>
    <mergeCell ref="BQ782:BQ783"/>
    <mergeCell ref="BQ784:BQ785"/>
    <mergeCell ref="BQ786:BQ787"/>
    <mergeCell ref="BQ776:BQ777"/>
    <mergeCell ref="BQ778:BQ779"/>
    <mergeCell ref="BQ780:BQ781"/>
    <mergeCell ref="BR780:BR781"/>
    <mergeCell ref="BS780:BS781"/>
    <mergeCell ref="BR776:BR777"/>
    <mergeCell ref="BS776:BS777"/>
    <mergeCell ref="BR778:BR779"/>
    <mergeCell ref="BS778:BS779"/>
    <mergeCell ref="BQ725:BQ726"/>
    <mergeCell ref="BQ727:BQ728"/>
    <mergeCell ref="BQ729:BQ730"/>
    <mergeCell ref="BQ731:BQ732"/>
    <mergeCell ref="BQ733:BQ734"/>
    <mergeCell ref="BQ735:BQ736"/>
    <mergeCell ref="BQ737:BQ738"/>
    <mergeCell ref="BQ739:BQ740"/>
    <mergeCell ref="BQ741:BQ742"/>
    <mergeCell ref="BQ743:BQ744"/>
    <mergeCell ref="BQ745:BQ746"/>
    <mergeCell ref="BQ747:BQ748"/>
    <mergeCell ref="BQ749:BQ750"/>
    <mergeCell ref="BQ751:BQ752"/>
    <mergeCell ref="BQ753:BQ754"/>
    <mergeCell ref="BQ755:BQ756"/>
    <mergeCell ref="BQ757:BQ758"/>
    <mergeCell ref="BQ759:BQ760"/>
    <mergeCell ref="BR753:BR754"/>
    <mergeCell ref="BS753:BS754"/>
    <mergeCell ref="BR755:BR756"/>
    <mergeCell ref="BS755:BS756"/>
    <mergeCell ref="BR757:BR758"/>
    <mergeCell ref="BS757:BS758"/>
    <mergeCell ref="BR747:BR748"/>
    <mergeCell ref="BS747:BS748"/>
    <mergeCell ref="BR749:BR750"/>
    <mergeCell ref="BS749:BS750"/>
    <mergeCell ref="BR751:BR752"/>
    <mergeCell ref="BS751:BS752"/>
    <mergeCell ref="BR741:BR742"/>
    <mergeCell ref="BS741:BS742"/>
    <mergeCell ref="BR743:BR744"/>
    <mergeCell ref="BS743:BS744"/>
    <mergeCell ref="BR745:BR746"/>
    <mergeCell ref="BS745:BS746"/>
    <mergeCell ref="BR735:BR736"/>
    <mergeCell ref="BS735:BS736"/>
    <mergeCell ref="BR737:BR738"/>
    <mergeCell ref="BS737:BS738"/>
    <mergeCell ref="BR739:BR740"/>
    <mergeCell ref="BS739:BS740"/>
    <mergeCell ref="BR729:BR730"/>
    <mergeCell ref="BS729:BS730"/>
    <mergeCell ref="BR731:BR732"/>
    <mergeCell ref="BS731:BS732"/>
    <mergeCell ref="BR733:BR734"/>
    <mergeCell ref="BS733:BS734"/>
    <mergeCell ref="BR725:BR726"/>
    <mergeCell ref="BQ812:BQ813"/>
    <mergeCell ref="BQ814:BQ815"/>
    <mergeCell ref="BQ816:BQ817"/>
    <mergeCell ref="BR812:BR813"/>
    <mergeCell ref="BS812:BS813"/>
    <mergeCell ref="BR814:BR815"/>
    <mergeCell ref="BS814:BS815"/>
    <mergeCell ref="BR816:BR817"/>
    <mergeCell ref="BS816:BS817"/>
    <mergeCell ref="BQ806:BQ807"/>
    <mergeCell ref="BQ808:BQ809"/>
    <mergeCell ref="BQ810:BQ811"/>
    <mergeCell ref="BR806:BR807"/>
    <mergeCell ref="BS806:BS807"/>
    <mergeCell ref="BR808:BR809"/>
    <mergeCell ref="BS808:BS809"/>
    <mergeCell ref="BR810:BR811"/>
    <mergeCell ref="BS810:BS811"/>
    <mergeCell ref="BQ800:BQ801"/>
    <mergeCell ref="BQ802:BQ803"/>
    <mergeCell ref="BQ804:BQ805"/>
    <mergeCell ref="BR800:BR801"/>
    <mergeCell ref="BS800:BS801"/>
    <mergeCell ref="BR802:BR803"/>
    <mergeCell ref="BS802:BS803"/>
    <mergeCell ref="BR804:BR805"/>
    <mergeCell ref="BS804:BS805"/>
    <mergeCell ref="BQ794:BQ795"/>
    <mergeCell ref="BQ796:BQ797"/>
    <mergeCell ref="BQ798:BQ799"/>
    <mergeCell ref="BR794:BR795"/>
    <mergeCell ref="BS794:BS795"/>
    <mergeCell ref="BR796:BR797"/>
    <mergeCell ref="BS796:BS797"/>
    <mergeCell ref="BR798:BR799"/>
    <mergeCell ref="BS798:BS799"/>
    <mergeCell ref="BS784:BS785"/>
    <mergeCell ref="BR786:BR787"/>
    <mergeCell ref="BS786:BS787"/>
    <mergeCell ref="BR788:BR789"/>
    <mergeCell ref="BS788:BS789"/>
    <mergeCell ref="BQ761:BQ762"/>
    <mergeCell ref="BR790:BR791"/>
    <mergeCell ref="BS790:BS791"/>
    <mergeCell ref="BR792:BR793"/>
    <mergeCell ref="BS792:BS793"/>
    <mergeCell ref="BQ869:BQ870"/>
    <mergeCell ref="BQ871:BQ872"/>
    <mergeCell ref="BQ873:BQ874"/>
    <mergeCell ref="BQ863:BQ864"/>
    <mergeCell ref="BQ865:BQ866"/>
    <mergeCell ref="BQ867:BQ868"/>
    <mergeCell ref="BQ857:BQ858"/>
    <mergeCell ref="BQ859:BQ860"/>
    <mergeCell ref="BQ861:BQ862"/>
    <mergeCell ref="BQ851:BQ852"/>
    <mergeCell ref="BQ853:BQ854"/>
    <mergeCell ref="BR849:BR850"/>
    <mergeCell ref="BS849:BS850"/>
    <mergeCell ref="BR851:BR852"/>
    <mergeCell ref="BS851:BS852"/>
    <mergeCell ref="BR853:BR854"/>
    <mergeCell ref="BS853:BS854"/>
    <mergeCell ref="BQ855:BQ856"/>
    <mergeCell ref="BQ845:BQ846"/>
    <mergeCell ref="BQ847:BQ848"/>
    <mergeCell ref="BS847:BS848"/>
    <mergeCell ref="BQ849:BQ850"/>
    <mergeCell ref="BR847:BR848"/>
    <mergeCell ref="BQ839:BQ840"/>
    <mergeCell ref="BQ841:BQ842"/>
    <mergeCell ref="BQ843:BQ844"/>
    <mergeCell ref="BT822:BU822"/>
    <mergeCell ref="BQ835:BQ836"/>
    <mergeCell ref="BQ837:BQ838"/>
    <mergeCell ref="BQ818:BQ819"/>
    <mergeCell ref="D820:E821"/>
    <mergeCell ref="H820:I821"/>
    <mergeCell ref="J820:K821"/>
    <mergeCell ref="L820:M821"/>
    <mergeCell ref="N820:O821"/>
    <mergeCell ref="P820:Q821"/>
    <mergeCell ref="R820:S821"/>
    <mergeCell ref="T820:U821"/>
    <mergeCell ref="X820:Y821"/>
    <mergeCell ref="Z820:AA821"/>
    <mergeCell ref="AB820:AC821"/>
    <mergeCell ref="AD820:AE821"/>
    <mergeCell ref="AF820:AG821"/>
    <mergeCell ref="AH820:AI821"/>
    <mergeCell ref="AJ820:AK821"/>
    <mergeCell ref="AL820:AM821"/>
    <mergeCell ref="AN820:AO821"/>
    <mergeCell ref="AP820:AQ821"/>
    <mergeCell ref="AR820:AS821"/>
    <mergeCell ref="AT820:AU821"/>
    <mergeCell ref="AV820:AW821"/>
    <mergeCell ref="AX820:AY821"/>
    <mergeCell ref="AZ820:BA821"/>
    <mergeCell ref="BB820:BC821"/>
    <mergeCell ref="BD820:BE821"/>
    <mergeCell ref="BF820:BG821"/>
    <mergeCell ref="BH820:BI821"/>
    <mergeCell ref="BJ820:BK821"/>
    <mergeCell ref="BL820:BM821"/>
    <mergeCell ref="BN820:BP821"/>
    <mergeCell ref="BQ820:BQ821"/>
    <mergeCell ref="AX818:AY819"/>
    <mergeCell ref="BC826:BP826"/>
    <mergeCell ref="BK825:BM825"/>
    <mergeCell ref="BQ906:BQ907"/>
    <mergeCell ref="BQ908:BQ909"/>
    <mergeCell ref="BQ910:BQ911"/>
    <mergeCell ref="BR906:BR907"/>
    <mergeCell ref="BS906:BS907"/>
    <mergeCell ref="BR908:BR909"/>
    <mergeCell ref="BS908:BS909"/>
    <mergeCell ref="BR910:BR911"/>
    <mergeCell ref="BS910:BS911"/>
    <mergeCell ref="BQ900:BQ901"/>
    <mergeCell ref="BQ902:BQ903"/>
    <mergeCell ref="BQ904:BQ905"/>
    <mergeCell ref="BR900:BR901"/>
    <mergeCell ref="BS900:BS901"/>
    <mergeCell ref="BR902:BR903"/>
    <mergeCell ref="BS902:BS903"/>
    <mergeCell ref="BR904:BR905"/>
    <mergeCell ref="BS904:BS905"/>
    <mergeCell ref="BR881:BS881"/>
    <mergeCell ref="BT881:BU881"/>
    <mergeCell ref="BQ894:BQ895"/>
    <mergeCell ref="BQ896:BQ897"/>
    <mergeCell ref="BQ898:BQ899"/>
    <mergeCell ref="BR898:BR899"/>
    <mergeCell ref="BS898:BS899"/>
    <mergeCell ref="BR894:BR895"/>
    <mergeCell ref="BS894:BS895"/>
    <mergeCell ref="BR896:BR897"/>
    <mergeCell ref="BS896:BS897"/>
    <mergeCell ref="BQ875:BQ876"/>
    <mergeCell ref="BQ877:BQ878"/>
    <mergeCell ref="BR877:BR878"/>
    <mergeCell ref="BS877:BS878"/>
    <mergeCell ref="BQ879:BQ880"/>
    <mergeCell ref="BQ924:BQ925"/>
    <mergeCell ref="BQ926:BQ927"/>
    <mergeCell ref="BQ928:BQ929"/>
    <mergeCell ref="BR924:BR925"/>
    <mergeCell ref="BS924:BS925"/>
    <mergeCell ref="BR926:BR927"/>
    <mergeCell ref="BS926:BS927"/>
    <mergeCell ref="BR928:BR929"/>
    <mergeCell ref="BS928:BS929"/>
    <mergeCell ref="BR930:BR931"/>
    <mergeCell ref="BS930:BS931"/>
    <mergeCell ref="BR932:BR933"/>
    <mergeCell ref="BS932:BS933"/>
    <mergeCell ref="BR934:BR935"/>
    <mergeCell ref="BS934:BS935"/>
    <mergeCell ref="BC944:BP944"/>
    <mergeCell ref="BR953:BR954"/>
    <mergeCell ref="BS953:BS954"/>
    <mergeCell ref="BN930:BP931"/>
    <mergeCell ref="BL930:BM931"/>
    <mergeCell ref="BH930:BI931"/>
    <mergeCell ref="BF930:BG931"/>
    <mergeCell ref="BN936:BP937"/>
    <mergeCell ref="BQ918:BQ919"/>
    <mergeCell ref="BQ920:BQ921"/>
    <mergeCell ref="BQ922:BQ923"/>
    <mergeCell ref="BR918:BR919"/>
    <mergeCell ref="BS918:BS919"/>
    <mergeCell ref="BR920:BR921"/>
    <mergeCell ref="BS920:BS921"/>
    <mergeCell ref="BR922:BR923"/>
    <mergeCell ref="BS922:BS923"/>
    <mergeCell ref="BQ912:BQ913"/>
    <mergeCell ref="BQ914:BQ915"/>
    <mergeCell ref="BQ916:BQ917"/>
    <mergeCell ref="BR912:BR913"/>
    <mergeCell ref="BS912:BS913"/>
    <mergeCell ref="BR914:BR915"/>
    <mergeCell ref="BS914:BS915"/>
    <mergeCell ref="BR916:BR917"/>
    <mergeCell ref="BS916:BS917"/>
    <mergeCell ref="BQ930:BQ931"/>
    <mergeCell ref="BQ953:BQ954"/>
    <mergeCell ref="BF938:BG939"/>
    <mergeCell ref="BH938:BI939"/>
    <mergeCell ref="BJ938:BK939"/>
    <mergeCell ref="BL938:BM939"/>
    <mergeCell ref="BN938:BP939"/>
    <mergeCell ref="BQ938:BQ939"/>
    <mergeCell ref="BD954:BE954"/>
    <mergeCell ref="BB954:BC954"/>
    <mergeCell ref="BJ930:BK931"/>
    <mergeCell ref="BB941:BF941"/>
    <mergeCell ref="BL926:BM927"/>
    <mergeCell ref="BJ926:BK927"/>
    <mergeCell ref="BH926:BI927"/>
    <mergeCell ref="BF926:BG927"/>
    <mergeCell ref="BN957:BP958"/>
    <mergeCell ref="BL957:BM958"/>
    <mergeCell ref="BJ957:BK958"/>
    <mergeCell ref="BH957:BI958"/>
    <mergeCell ref="BF957:BG958"/>
    <mergeCell ref="BS961:BS962"/>
    <mergeCell ref="BR963:BR964"/>
    <mergeCell ref="BS963:BS964"/>
    <mergeCell ref="BR940:BS940"/>
    <mergeCell ref="BT940:BU940"/>
    <mergeCell ref="BQ965:BQ966"/>
    <mergeCell ref="BQ967:BQ968"/>
    <mergeCell ref="BQ957:BQ958"/>
    <mergeCell ref="BQ959:BQ960"/>
    <mergeCell ref="BQ961:BQ962"/>
    <mergeCell ref="BR955:BR956"/>
    <mergeCell ref="BS955:BS956"/>
    <mergeCell ref="BR961:BR962"/>
    <mergeCell ref="BR957:BR958"/>
    <mergeCell ref="BS957:BS958"/>
    <mergeCell ref="BR959:BR960"/>
    <mergeCell ref="BS959:BS960"/>
    <mergeCell ref="BQ932:BQ933"/>
    <mergeCell ref="BQ934:BQ935"/>
    <mergeCell ref="BQ936:BQ937"/>
    <mergeCell ref="BR936:BR937"/>
    <mergeCell ref="BS936:BS937"/>
    <mergeCell ref="BL936:BM937"/>
    <mergeCell ref="BJ936:BK937"/>
    <mergeCell ref="BH936:BI937"/>
    <mergeCell ref="BF936:BG937"/>
    <mergeCell ref="BN932:BP933"/>
    <mergeCell ref="BL932:BM933"/>
    <mergeCell ref="BJ932:BK933"/>
    <mergeCell ref="BH932:BI933"/>
    <mergeCell ref="BF932:BG933"/>
    <mergeCell ref="BQ955:BQ956"/>
    <mergeCell ref="BQ963:BQ964"/>
    <mergeCell ref="BR979:BR980"/>
    <mergeCell ref="BS979:BS980"/>
    <mergeCell ref="BR981:BR982"/>
    <mergeCell ref="BS981:BS982"/>
    <mergeCell ref="BR983:BR984"/>
    <mergeCell ref="BS983:BS984"/>
    <mergeCell ref="BQ993:BQ994"/>
    <mergeCell ref="BR987:BR988"/>
    <mergeCell ref="BS987:BS988"/>
    <mergeCell ref="BR989:BR990"/>
    <mergeCell ref="BS989:BS990"/>
    <mergeCell ref="BQ995:BQ996"/>
    <mergeCell ref="BQ989:BQ990"/>
    <mergeCell ref="BQ991:BQ992"/>
    <mergeCell ref="BQ981:BQ982"/>
    <mergeCell ref="BQ983:BQ984"/>
    <mergeCell ref="BQ985:BQ986"/>
    <mergeCell ref="BR985:BR986"/>
    <mergeCell ref="BS985:BS986"/>
    <mergeCell ref="BQ969:BQ970"/>
    <mergeCell ref="BR965:BR966"/>
    <mergeCell ref="BS965:BS966"/>
    <mergeCell ref="BR967:BR968"/>
    <mergeCell ref="BS967:BS968"/>
    <mergeCell ref="BR969:BR970"/>
    <mergeCell ref="BS969:BS970"/>
    <mergeCell ref="BR971:BR972"/>
    <mergeCell ref="BS971:BS972"/>
    <mergeCell ref="BR975:BR976"/>
    <mergeCell ref="BS975:BS976"/>
    <mergeCell ref="BR977:BR978"/>
    <mergeCell ref="BS977:BS978"/>
    <mergeCell ref="BQ973:BQ974"/>
    <mergeCell ref="BQ975:BQ976"/>
    <mergeCell ref="BQ977:BQ978"/>
    <mergeCell ref="BR973:BR974"/>
    <mergeCell ref="BS973:BS974"/>
    <mergeCell ref="BQ971:BQ972"/>
    <mergeCell ref="BQ979:BQ980"/>
    <mergeCell ref="BQ987:BQ988"/>
    <mergeCell ref="BQ1040:BQ1041"/>
    <mergeCell ref="BQ1046:BQ1047"/>
    <mergeCell ref="BQ1048:BQ1049"/>
    <mergeCell ref="BQ1034:BQ1035"/>
    <mergeCell ref="BQ1036:BQ1037"/>
    <mergeCell ref="BQ1038:BQ1039"/>
    <mergeCell ref="BQ1028:BQ1029"/>
    <mergeCell ref="BR1028:BR1029"/>
    <mergeCell ref="BQ1030:BQ1031"/>
    <mergeCell ref="BQ1032:BQ1033"/>
    <mergeCell ref="BQ1022:BQ1023"/>
    <mergeCell ref="BR1020:BR1021"/>
    <mergeCell ref="BS1020:BS1021"/>
    <mergeCell ref="BR1022:BR1023"/>
    <mergeCell ref="BS1022:BS1023"/>
    <mergeCell ref="BQ1024:BQ1025"/>
    <mergeCell ref="BQ1026:BQ1027"/>
    <mergeCell ref="BQ1016:BQ1017"/>
    <mergeCell ref="BR1014:BR1015"/>
    <mergeCell ref="BS1014:BS1015"/>
    <mergeCell ref="BQ1018:BQ1019"/>
    <mergeCell ref="BQ1020:BQ1021"/>
    <mergeCell ref="BR999:BS999"/>
    <mergeCell ref="BT999:BU999"/>
    <mergeCell ref="BQ1012:BQ1013"/>
    <mergeCell ref="BQ1014:BQ1015"/>
    <mergeCell ref="D997:E998"/>
    <mergeCell ref="H997:I998"/>
    <mergeCell ref="J997:K998"/>
    <mergeCell ref="L997:M998"/>
    <mergeCell ref="N997:O998"/>
    <mergeCell ref="P997:Q998"/>
    <mergeCell ref="R997:S998"/>
    <mergeCell ref="T997:U998"/>
    <mergeCell ref="X997:Y998"/>
    <mergeCell ref="Z997:AA998"/>
    <mergeCell ref="AB997:AC998"/>
    <mergeCell ref="AD997:AE998"/>
    <mergeCell ref="AF997:AG998"/>
    <mergeCell ref="AH997:AI998"/>
    <mergeCell ref="AJ997:AK998"/>
    <mergeCell ref="AL997:AM998"/>
    <mergeCell ref="AN997:AO998"/>
    <mergeCell ref="AP997:AQ998"/>
    <mergeCell ref="AR997:AS998"/>
    <mergeCell ref="AT997:AU998"/>
    <mergeCell ref="AV997:AW998"/>
    <mergeCell ref="AX997:AY998"/>
    <mergeCell ref="AZ997:BA998"/>
    <mergeCell ref="BB997:BC998"/>
    <mergeCell ref="BD997:BE998"/>
    <mergeCell ref="BF997:BG998"/>
    <mergeCell ref="BH997:BI998"/>
    <mergeCell ref="BJ997:BK998"/>
    <mergeCell ref="BL997:BM998"/>
    <mergeCell ref="BN997:BP998"/>
    <mergeCell ref="BQ997:BQ998"/>
    <mergeCell ref="BN1044:BP1045"/>
    <mergeCell ref="BL1044:BM1045"/>
    <mergeCell ref="BJ1044:BK1045"/>
    <mergeCell ref="BH1044:BI1045"/>
    <mergeCell ref="BF1044:BG1045"/>
    <mergeCell ref="BD1044:BE1045"/>
    <mergeCell ref="BB1044:BC1045"/>
    <mergeCell ref="AF1072:AG1072"/>
    <mergeCell ref="AD1072:AE1072"/>
    <mergeCell ref="AZ1072:BA1072"/>
    <mergeCell ref="AX1072:AY1072"/>
    <mergeCell ref="AV1072:AW1072"/>
    <mergeCell ref="BQ1075:BQ1076"/>
    <mergeCell ref="BQ1077:BQ1078"/>
    <mergeCell ref="BT1058:BU1058"/>
    <mergeCell ref="BQ1071:BQ1072"/>
    <mergeCell ref="H1056:I1057"/>
    <mergeCell ref="J1056:K1057"/>
    <mergeCell ref="L1056:M1057"/>
    <mergeCell ref="N1056:O1057"/>
    <mergeCell ref="P1056:Q1057"/>
    <mergeCell ref="R1056:S1057"/>
    <mergeCell ref="T1056:U1057"/>
    <mergeCell ref="X1056:Y1057"/>
    <mergeCell ref="Z1056:AA1057"/>
    <mergeCell ref="AB1056:AC1057"/>
    <mergeCell ref="AD1056:AE1057"/>
    <mergeCell ref="AF1056:AG1057"/>
    <mergeCell ref="AH1056:AI1057"/>
    <mergeCell ref="AJ1056:AK1057"/>
    <mergeCell ref="AL1056:AM1057"/>
    <mergeCell ref="AN1056:AO1057"/>
    <mergeCell ref="AP1056:AQ1057"/>
    <mergeCell ref="AR1056:AS1057"/>
    <mergeCell ref="AT1056:AU1057"/>
    <mergeCell ref="AV1056:AW1057"/>
    <mergeCell ref="AX1056:AY1057"/>
    <mergeCell ref="AZ1056:BA1057"/>
    <mergeCell ref="BB1056:BC1057"/>
    <mergeCell ref="BD1056:BE1057"/>
    <mergeCell ref="BF1056:BG1057"/>
    <mergeCell ref="BH1056:BI1057"/>
    <mergeCell ref="BJ1056:BK1057"/>
    <mergeCell ref="BL1056:BM1057"/>
    <mergeCell ref="BN1056:BP1057"/>
    <mergeCell ref="BQ1056:BQ1057"/>
    <mergeCell ref="AM1059:AP1059"/>
    <mergeCell ref="AJ1059:AL1059"/>
    <mergeCell ref="AF1059:AH1059"/>
    <mergeCell ref="AB1059:AE1059"/>
    <mergeCell ref="Y1059:AA1059"/>
    <mergeCell ref="V1056:W1057"/>
    <mergeCell ref="E1059:H1059"/>
    <mergeCell ref="J1059:L1059"/>
    <mergeCell ref="N1059:P1059"/>
    <mergeCell ref="Q1059:T1059"/>
    <mergeCell ref="U1059:W1059"/>
    <mergeCell ref="E1061:H1061"/>
    <mergeCell ref="J1061:L1061"/>
    <mergeCell ref="N1061:P1061"/>
    <mergeCell ref="Q1061:T1061"/>
    <mergeCell ref="U1061:W1061"/>
    <mergeCell ref="V1073:W1074"/>
    <mergeCell ref="V1075:W1076"/>
    <mergeCell ref="V1077:W1078"/>
    <mergeCell ref="D1056:E1057"/>
    <mergeCell ref="AN1066:BO1066"/>
    <mergeCell ref="AG1066:AM1066"/>
    <mergeCell ref="E1066:AE1066"/>
    <mergeCell ref="H1071:I1072"/>
    <mergeCell ref="BF1068:BO1068"/>
    <mergeCell ref="BR1105:BR1106"/>
    <mergeCell ref="BS1105:BS1106"/>
    <mergeCell ref="BR1107:BR1108"/>
    <mergeCell ref="BS1107:BS1108"/>
    <mergeCell ref="BQ1095:BQ1096"/>
    <mergeCell ref="BQ1099:BQ1100"/>
    <mergeCell ref="BQ1101:BQ1102"/>
    <mergeCell ref="BR1097:BR1098"/>
    <mergeCell ref="BS1097:BS1098"/>
    <mergeCell ref="BR1099:BR1100"/>
    <mergeCell ref="BS1099:BS1100"/>
    <mergeCell ref="BR1101:BR1102"/>
    <mergeCell ref="BS1101:BS1102"/>
    <mergeCell ref="BR1095:BR1096"/>
    <mergeCell ref="BS1095:BS1096"/>
    <mergeCell ref="BQ1087:BQ1088"/>
    <mergeCell ref="BQ1091:BQ1092"/>
    <mergeCell ref="BQ1093:BQ1094"/>
    <mergeCell ref="BR1091:BR1092"/>
    <mergeCell ref="BS1091:BS1092"/>
    <mergeCell ref="BR1093:BR1094"/>
    <mergeCell ref="BS1093:BS1094"/>
    <mergeCell ref="BQ1079:BQ1080"/>
    <mergeCell ref="BR1085:BR1086"/>
    <mergeCell ref="BS1085:BS1086"/>
    <mergeCell ref="BR1087:BR1088"/>
    <mergeCell ref="BS1087:BS1088"/>
    <mergeCell ref="BR1089:BR1090"/>
    <mergeCell ref="BS1089:BS1090"/>
    <mergeCell ref="BR1079:BR1080"/>
    <mergeCell ref="BS1079:BS1080"/>
    <mergeCell ref="BR1081:BR1082"/>
    <mergeCell ref="BS1081:BS1082"/>
    <mergeCell ref="BR1083:BR1084"/>
    <mergeCell ref="BS1083:BS1084"/>
    <mergeCell ref="BQ1150:BQ1151"/>
    <mergeCell ref="BQ1152:BQ1153"/>
    <mergeCell ref="BQ1154:BQ1155"/>
    <mergeCell ref="BR1154:BR1155"/>
    <mergeCell ref="BS1154:BS1155"/>
    <mergeCell ref="BQ1142:BQ1143"/>
    <mergeCell ref="BQ1144:BQ1145"/>
    <mergeCell ref="BQ1146:BQ1147"/>
    <mergeCell ref="BR1142:BR1143"/>
    <mergeCell ref="BS1142:BS1143"/>
    <mergeCell ref="BR1144:BR1145"/>
    <mergeCell ref="BS1144:BS1145"/>
    <mergeCell ref="BR1146:BR1147"/>
    <mergeCell ref="BS1146:BS1147"/>
    <mergeCell ref="BQ1134:BQ1135"/>
    <mergeCell ref="BQ1136:BQ1137"/>
    <mergeCell ref="BQ1138:BQ1139"/>
    <mergeCell ref="BQ1130:BQ1131"/>
    <mergeCell ref="BR1130:BR1131"/>
    <mergeCell ref="BS1130:BS1131"/>
    <mergeCell ref="BR1132:BR1133"/>
    <mergeCell ref="BS1132:BS1133"/>
    <mergeCell ref="AH1113:AI1114"/>
    <mergeCell ref="AF1113:AG1114"/>
    <mergeCell ref="AD1113:AE1114"/>
    <mergeCell ref="AB1113:AC1114"/>
    <mergeCell ref="Z1113:AA1114"/>
    <mergeCell ref="AV1113:AW1114"/>
    <mergeCell ref="AT1113:AU1114"/>
    <mergeCell ref="AR1113:AS1114"/>
    <mergeCell ref="BT1117:BU1117"/>
    <mergeCell ref="Z1115:AA1116"/>
    <mergeCell ref="AB1115:AC1116"/>
    <mergeCell ref="AD1115:AE1116"/>
    <mergeCell ref="AF1115:AG1116"/>
    <mergeCell ref="AH1115:AI1116"/>
    <mergeCell ref="AJ1115:AK1116"/>
    <mergeCell ref="AL1115:AM1116"/>
    <mergeCell ref="AN1115:AO1116"/>
    <mergeCell ref="AP1115:AQ1116"/>
    <mergeCell ref="AR1115:AS1116"/>
    <mergeCell ref="AT1115:AU1116"/>
    <mergeCell ref="AV1115:AW1116"/>
    <mergeCell ref="AX1115:AY1116"/>
    <mergeCell ref="AZ1115:BA1116"/>
    <mergeCell ref="BB1115:BC1116"/>
    <mergeCell ref="BD1115:BE1116"/>
    <mergeCell ref="BF1115:BG1116"/>
    <mergeCell ref="BH1115:BI1116"/>
    <mergeCell ref="BJ1115:BK1116"/>
    <mergeCell ref="BL1115:BM1116"/>
    <mergeCell ref="BN1115:BP1116"/>
    <mergeCell ref="BQ1115:BQ1116"/>
    <mergeCell ref="AP1113:AQ1114"/>
    <mergeCell ref="AN1113:AO1114"/>
    <mergeCell ref="AL1113:AM1114"/>
    <mergeCell ref="AL1150:AM1151"/>
    <mergeCell ref="AJ1150:AK1151"/>
    <mergeCell ref="AH1150:AI1151"/>
    <mergeCell ref="AF1150:AG1151"/>
    <mergeCell ref="AD1150:AE1151"/>
    <mergeCell ref="AB1150:AC1151"/>
    <mergeCell ref="AH1146:AI1147"/>
    <mergeCell ref="AF1146:AG1147"/>
    <mergeCell ref="BQ1166:BQ1167"/>
    <mergeCell ref="AP1170:AQ1171"/>
    <mergeCell ref="AN1170:AO1171"/>
    <mergeCell ref="AL1170:AM1171"/>
    <mergeCell ref="Z1170:AA1171"/>
    <mergeCell ref="AJ1170:AK1171"/>
    <mergeCell ref="BN1170:BP1171"/>
    <mergeCell ref="BL1170:BM1171"/>
    <mergeCell ref="BJ1170:BK1171"/>
    <mergeCell ref="BH1170:BI1171"/>
    <mergeCell ref="BF1170:BG1171"/>
    <mergeCell ref="AV1170:AW1171"/>
    <mergeCell ref="BB1170:BC1171"/>
    <mergeCell ref="AZ1170:BA1171"/>
    <mergeCell ref="AX1170:AY1171"/>
    <mergeCell ref="BB1168:BC1169"/>
    <mergeCell ref="AZ1168:BA1169"/>
    <mergeCell ref="AX1168:AY1169"/>
    <mergeCell ref="BR1172:BR1173"/>
    <mergeCell ref="BS1172:BS1173"/>
    <mergeCell ref="BR1166:BR1167"/>
    <mergeCell ref="BS1166:BS1167"/>
    <mergeCell ref="BR1168:BR1169"/>
    <mergeCell ref="BS1168:BS1169"/>
    <mergeCell ref="BR1170:BR1171"/>
    <mergeCell ref="BS1170:BS1171"/>
    <mergeCell ref="BQ1168:BQ1169"/>
    <mergeCell ref="BQ1170:BQ1171"/>
    <mergeCell ref="BQ1158:BQ1159"/>
    <mergeCell ref="BQ1160:BQ1161"/>
    <mergeCell ref="BQ1162:BQ1163"/>
    <mergeCell ref="BR1160:BR1161"/>
    <mergeCell ref="BS1160:BS1161"/>
    <mergeCell ref="BR1162:BR1163"/>
    <mergeCell ref="BS1162:BS1163"/>
    <mergeCell ref="BR1164:BR1165"/>
    <mergeCell ref="BS1164:BS1165"/>
    <mergeCell ref="BN1160:BP1161"/>
    <mergeCell ref="BL1160:BM1161"/>
    <mergeCell ref="BJ1160:BK1161"/>
    <mergeCell ref="BH1160:BI1161"/>
    <mergeCell ref="BF1160:BG1161"/>
    <mergeCell ref="BD1160:BE1161"/>
    <mergeCell ref="BB1160:BC1161"/>
    <mergeCell ref="AZ1160:BA1161"/>
    <mergeCell ref="AX1160:AY1161"/>
    <mergeCell ref="BB1162:BC1163"/>
    <mergeCell ref="AZ1162:BA1163"/>
    <mergeCell ref="AX1162:AY1163"/>
    <mergeCell ref="AB1160:AC1161"/>
    <mergeCell ref="AJ1160:AK1161"/>
    <mergeCell ref="AH1160:AI1161"/>
    <mergeCell ref="BN1158:BP1159"/>
    <mergeCell ref="BL1158:BM1159"/>
    <mergeCell ref="BJ1158:BK1159"/>
    <mergeCell ref="BH1158:BI1159"/>
    <mergeCell ref="BF1158:BG1159"/>
    <mergeCell ref="AT1158:AU1159"/>
    <mergeCell ref="AR1158:AS1159"/>
    <mergeCell ref="AP1158:AQ1159"/>
    <mergeCell ref="AN1158:AO1159"/>
    <mergeCell ref="AV1158:AW1159"/>
    <mergeCell ref="AT1164:AU1165"/>
    <mergeCell ref="AR1164:AS1165"/>
    <mergeCell ref="BQ1219:BQ1220"/>
    <mergeCell ref="BQ1221:BQ1222"/>
    <mergeCell ref="BQ1225:BQ1226"/>
    <mergeCell ref="BR1223:BR1224"/>
    <mergeCell ref="BS1223:BS1224"/>
    <mergeCell ref="BR1225:BR1226"/>
    <mergeCell ref="BS1225:BS1226"/>
    <mergeCell ref="BQ1211:BQ1212"/>
    <mergeCell ref="BQ1213:BQ1214"/>
    <mergeCell ref="BQ1217:BQ1218"/>
    <mergeCell ref="BQ1203:BQ1204"/>
    <mergeCell ref="BQ1205:BQ1206"/>
    <mergeCell ref="BQ1209:BQ1210"/>
    <mergeCell ref="BR1203:BR1204"/>
    <mergeCell ref="BS1203:BS1204"/>
    <mergeCell ref="BQ1195:BQ1196"/>
    <mergeCell ref="BQ1197:BQ1198"/>
    <mergeCell ref="BR1197:BR1198"/>
    <mergeCell ref="BS1197:BS1198"/>
    <mergeCell ref="BQ1201:BQ1202"/>
    <mergeCell ref="BR1201:BR1202"/>
    <mergeCell ref="BS1201:BS1202"/>
    <mergeCell ref="BR1195:BR1196"/>
    <mergeCell ref="BS1195:BS1196"/>
    <mergeCell ref="BT1176:BU1176"/>
    <mergeCell ref="BQ1189:BQ1190"/>
    <mergeCell ref="BQ1193:BQ1194"/>
    <mergeCell ref="BR1193:BR1194"/>
    <mergeCell ref="BS1193:BS1194"/>
    <mergeCell ref="BR1189:BR1190"/>
    <mergeCell ref="BS1189:BS1190"/>
    <mergeCell ref="BR1191:BR1192"/>
    <mergeCell ref="AN1174:AO1175"/>
    <mergeCell ref="AP1174:AQ1175"/>
    <mergeCell ref="AR1174:AS1175"/>
    <mergeCell ref="AT1174:AU1175"/>
    <mergeCell ref="AV1174:AW1175"/>
    <mergeCell ref="AX1174:AY1175"/>
    <mergeCell ref="AZ1174:BA1175"/>
    <mergeCell ref="BB1174:BC1175"/>
    <mergeCell ref="BD1174:BE1175"/>
    <mergeCell ref="BF1174:BG1175"/>
    <mergeCell ref="BH1174:BI1175"/>
    <mergeCell ref="BJ1174:BK1175"/>
    <mergeCell ref="BL1174:BM1175"/>
    <mergeCell ref="BN1174:BP1175"/>
    <mergeCell ref="BQ1174:BQ1175"/>
    <mergeCell ref="BJ1223:BK1224"/>
    <mergeCell ref="BH1223:BI1224"/>
    <mergeCell ref="BF1223:BG1224"/>
    <mergeCell ref="BD1223:BE1224"/>
    <mergeCell ref="BB1223:BC1224"/>
    <mergeCell ref="AZ1223:BA1224"/>
    <mergeCell ref="BN1221:BP1222"/>
    <mergeCell ref="BL1221:BM1222"/>
    <mergeCell ref="BJ1221:BK1222"/>
    <mergeCell ref="BH1221:BI1222"/>
    <mergeCell ref="BF1221:BG1222"/>
    <mergeCell ref="BD1221:BE1222"/>
    <mergeCell ref="BB1221:BC1222"/>
    <mergeCell ref="AZ1221:BA1222"/>
    <mergeCell ref="BJ1215:BK1216"/>
    <mergeCell ref="BH1215:BI1216"/>
    <mergeCell ref="BF1215:BG1216"/>
    <mergeCell ref="BQ1262:BQ1263"/>
    <mergeCell ref="BQ1264:BQ1265"/>
    <mergeCell ref="BQ1268:BQ1269"/>
    <mergeCell ref="BQ1254:BQ1255"/>
    <mergeCell ref="BQ1256:BQ1257"/>
    <mergeCell ref="BQ1260:BQ1261"/>
    <mergeCell ref="BT1235:BU1235"/>
    <mergeCell ref="BQ1248:BQ1249"/>
    <mergeCell ref="BR1248:BR1249"/>
    <mergeCell ref="BS1248:BS1249"/>
    <mergeCell ref="BQ1252:BQ1253"/>
    <mergeCell ref="BS1250:BS1251"/>
    <mergeCell ref="BQ1227:BQ1228"/>
    <mergeCell ref="BQ1229:BQ1230"/>
    <mergeCell ref="D1233:E1234"/>
    <mergeCell ref="H1233:I1234"/>
    <mergeCell ref="J1233:K1234"/>
    <mergeCell ref="L1233:M1234"/>
    <mergeCell ref="N1233:O1234"/>
    <mergeCell ref="P1233:Q1234"/>
    <mergeCell ref="R1233:S1234"/>
    <mergeCell ref="T1233:U1234"/>
    <mergeCell ref="X1233:Y1234"/>
    <mergeCell ref="Z1233:AA1234"/>
    <mergeCell ref="AB1233:AC1234"/>
    <mergeCell ref="AD1233:AE1234"/>
    <mergeCell ref="AF1233:AG1234"/>
    <mergeCell ref="AH1233:AI1234"/>
    <mergeCell ref="AJ1233:AK1234"/>
    <mergeCell ref="AL1233:AM1234"/>
    <mergeCell ref="AN1233:AO1234"/>
    <mergeCell ref="AP1233:AQ1234"/>
    <mergeCell ref="AR1233:AS1234"/>
    <mergeCell ref="AT1233:AU1234"/>
    <mergeCell ref="AV1233:AW1234"/>
    <mergeCell ref="AX1233:AY1234"/>
    <mergeCell ref="AZ1233:BA1234"/>
    <mergeCell ref="BB1233:BC1234"/>
    <mergeCell ref="BD1233:BE1234"/>
    <mergeCell ref="BF1233:BG1234"/>
    <mergeCell ref="BH1233:BI1234"/>
    <mergeCell ref="BJ1233:BK1234"/>
    <mergeCell ref="BL1233:BM1234"/>
    <mergeCell ref="BN1233:BP1234"/>
    <mergeCell ref="BQ1233:BQ1234"/>
    <mergeCell ref="BH1231:BI1232"/>
    <mergeCell ref="BF1231:BG1232"/>
    <mergeCell ref="BD1231:BE1232"/>
    <mergeCell ref="AX1266:AY1267"/>
    <mergeCell ref="J1268:K1269"/>
    <mergeCell ref="H1268:I1269"/>
    <mergeCell ref="F1268:F1269"/>
    <mergeCell ref="AJ1268:AK1269"/>
    <mergeCell ref="AH1268:AI1269"/>
    <mergeCell ref="AF1268:AG1269"/>
    <mergeCell ref="AD1268:AE1269"/>
    <mergeCell ref="E1268:E1269"/>
    <mergeCell ref="C1268:D1268"/>
    <mergeCell ref="C1266:D1266"/>
    <mergeCell ref="AJ1258:AK1259"/>
    <mergeCell ref="AH1258:AI1259"/>
    <mergeCell ref="AF1258:AG1259"/>
    <mergeCell ref="AD1258:AE1259"/>
    <mergeCell ref="E1258:E1259"/>
    <mergeCell ref="BT1294:BU1294"/>
    <mergeCell ref="BQ1307:BQ1308"/>
    <mergeCell ref="BR1294:BS1294"/>
    <mergeCell ref="BQ1286:BQ1287"/>
    <mergeCell ref="BQ1288:BQ1289"/>
    <mergeCell ref="AX1292:AY1293"/>
    <mergeCell ref="AZ1292:BA1293"/>
    <mergeCell ref="BB1292:BC1293"/>
    <mergeCell ref="BD1292:BE1293"/>
    <mergeCell ref="BF1292:BG1293"/>
    <mergeCell ref="BH1292:BI1293"/>
    <mergeCell ref="BJ1292:BK1293"/>
    <mergeCell ref="BL1292:BM1293"/>
    <mergeCell ref="BN1292:BP1293"/>
    <mergeCell ref="BQ1292:BQ1293"/>
    <mergeCell ref="BN1290:BP1291"/>
    <mergeCell ref="AZ1290:BA1291"/>
    <mergeCell ref="AX1290:AY1291"/>
    <mergeCell ref="AV1290:AW1291"/>
    <mergeCell ref="AT1290:AU1291"/>
    <mergeCell ref="AR1290:AS1291"/>
    <mergeCell ref="AP1290:AQ1291"/>
    <mergeCell ref="BL1290:BM1291"/>
    <mergeCell ref="BJ1290:BK1291"/>
    <mergeCell ref="BH1290:BI1291"/>
    <mergeCell ref="BF1290:BG1291"/>
    <mergeCell ref="BD1290:BE1291"/>
    <mergeCell ref="BB1290:BC1291"/>
    <mergeCell ref="BQ1278:BQ1279"/>
    <mergeCell ref="BQ1280:BQ1281"/>
    <mergeCell ref="BQ1284:BQ1285"/>
    <mergeCell ref="BQ1270:BQ1271"/>
    <mergeCell ref="BQ1272:BQ1273"/>
    <mergeCell ref="BQ1276:BQ1277"/>
    <mergeCell ref="BQ1282:BQ1283"/>
    <mergeCell ref="BF1288:BG1289"/>
    <mergeCell ref="BD1288:BE1289"/>
    <mergeCell ref="BB1288:BC1289"/>
    <mergeCell ref="AZ1288:BA1289"/>
    <mergeCell ref="AX1288:AY1289"/>
    <mergeCell ref="BN1288:BP1289"/>
    <mergeCell ref="BL1288:BM1289"/>
    <mergeCell ref="BJ1288:BK1289"/>
    <mergeCell ref="BH1288:BI1289"/>
    <mergeCell ref="AX1278:AY1279"/>
    <mergeCell ref="AX1272:AY1273"/>
    <mergeCell ref="BR1284:BR1285"/>
    <mergeCell ref="BS1284:BS1285"/>
    <mergeCell ref="BR1286:BR1287"/>
    <mergeCell ref="BS1286:BS1287"/>
    <mergeCell ref="BR1288:BR1289"/>
    <mergeCell ref="BS1288:BS1289"/>
    <mergeCell ref="BR1278:BR1279"/>
    <mergeCell ref="BS1278:BS1279"/>
    <mergeCell ref="BR1280:BR1281"/>
    <mergeCell ref="BS1280:BS1281"/>
    <mergeCell ref="BR1282:BR1283"/>
    <mergeCell ref="BS1282:BS1283"/>
    <mergeCell ref="BR1272:BR1273"/>
    <mergeCell ref="BS1272:BS1273"/>
    <mergeCell ref="BR1274:BR1275"/>
    <mergeCell ref="BS1274:BS1275"/>
    <mergeCell ref="BR1276:BR1277"/>
    <mergeCell ref="BS1276:BS1277"/>
    <mergeCell ref="BQ1321:BQ1322"/>
    <mergeCell ref="BQ1323:BQ1324"/>
    <mergeCell ref="BQ1325:BQ1326"/>
    <mergeCell ref="BR1321:BR1322"/>
    <mergeCell ref="BS1321:BS1322"/>
    <mergeCell ref="BR1323:BR1324"/>
    <mergeCell ref="BS1323:BS1324"/>
    <mergeCell ref="BR1325:BR1326"/>
    <mergeCell ref="BS1325:BS1326"/>
    <mergeCell ref="BQ1315:BQ1316"/>
    <mergeCell ref="BQ1317:BQ1318"/>
    <mergeCell ref="BQ1319:BQ1320"/>
    <mergeCell ref="BR1315:BR1316"/>
    <mergeCell ref="BS1315:BS1316"/>
    <mergeCell ref="BR1317:BR1318"/>
    <mergeCell ref="BS1317:BS1318"/>
    <mergeCell ref="BR1319:BR1320"/>
    <mergeCell ref="BS1319:BS1320"/>
    <mergeCell ref="X1290:Y1291"/>
    <mergeCell ref="T1290:U1291"/>
    <mergeCell ref="R1290:S1291"/>
    <mergeCell ref="P1290:Q1291"/>
    <mergeCell ref="AF1290:AG1291"/>
    <mergeCell ref="AD1290:AE1291"/>
    <mergeCell ref="BQ1309:BQ1310"/>
    <mergeCell ref="BQ1311:BQ1312"/>
    <mergeCell ref="BQ1313:BQ1314"/>
    <mergeCell ref="BR1311:BR1312"/>
    <mergeCell ref="BS1311:BS1312"/>
    <mergeCell ref="BR1313:BR1314"/>
    <mergeCell ref="BS1313:BS1314"/>
    <mergeCell ref="BR1290:BR1291"/>
    <mergeCell ref="BS1290:BS1291"/>
    <mergeCell ref="BQ1290:BQ1291"/>
    <mergeCell ref="AZ1323:BA1324"/>
    <mergeCell ref="AX1323:AY1324"/>
    <mergeCell ref="AJ1321:AK1322"/>
    <mergeCell ref="AH1321:AI1322"/>
    <mergeCell ref="AF1321:AG1322"/>
    <mergeCell ref="AD1321:AE1322"/>
    <mergeCell ref="AZ1317:BA1318"/>
    <mergeCell ref="AX1317:AY1318"/>
    <mergeCell ref="AJ1315:AK1316"/>
    <mergeCell ref="AH1315:AI1316"/>
    <mergeCell ref="AF1315:AG1316"/>
    <mergeCell ref="AD1315:AE1316"/>
    <mergeCell ref="BN1311:BP1312"/>
    <mergeCell ref="BL1311:BM1312"/>
    <mergeCell ref="BJ1311:BK1312"/>
    <mergeCell ref="BH1311:BI1312"/>
    <mergeCell ref="BF1311:BG1312"/>
    <mergeCell ref="BD1311:BE1312"/>
    <mergeCell ref="BB1311:BC1312"/>
    <mergeCell ref="AZ1311:BA1312"/>
    <mergeCell ref="AX1311:AY1312"/>
    <mergeCell ref="BN1309:BP1310"/>
    <mergeCell ref="BS1307:BS1308"/>
    <mergeCell ref="BR1309:BR1310"/>
    <mergeCell ref="AJ1325:AK1326"/>
    <mergeCell ref="AH1325:AI1326"/>
    <mergeCell ref="AF1325:AG1326"/>
    <mergeCell ref="AD1325:AE1326"/>
    <mergeCell ref="AJ1317:AK1318"/>
    <mergeCell ref="AH1317:AI1318"/>
    <mergeCell ref="AQ1356:AS1356"/>
    <mergeCell ref="AN1367:AO1367"/>
    <mergeCell ref="BQ1368:BQ1369"/>
    <mergeCell ref="AN1361:BO1361"/>
    <mergeCell ref="BQ1345:BQ1346"/>
    <mergeCell ref="BQ1347:BQ1348"/>
    <mergeCell ref="BQ1349:BQ1350"/>
    <mergeCell ref="BR1345:BR1346"/>
    <mergeCell ref="BS1345:BS1346"/>
    <mergeCell ref="BR1347:BR1348"/>
    <mergeCell ref="BS1347:BS1348"/>
    <mergeCell ref="BR1349:BR1350"/>
    <mergeCell ref="BS1349:BS1350"/>
    <mergeCell ref="BQ1339:BQ1340"/>
    <mergeCell ref="BQ1341:BQ1342"/>
    <mergeCell ref="BQ1343:BQ1344"/>
    <mergeCell ref="BR1339:BR1340"/>
    <mergeCell ref="BS1339:BS1340"/>
    <mergeCell ref="BR1341:BR1342"/>
    <mergeCell ref="BS1341:BS1342"/>
    <mergeCell ref="BR1343:BR1344"/>
    <mergeCell ref="BS1343:BS1344"/>
    <mergeCell ref="BQ1333:BQ1334"/>
    <mergeCell ref="BQ1335:BQ1336"/>
    <mergeCell ref="BQ1337:BQ1338"/>
    <mergeCell ref="BR1333:BR1334"/>
    <mergeCell ref="BS1333:BS1334"/>
    <mergeCell ref="BR1335:BR1336"/>
    <mergeCell ref="BS1335:BS1336"/>
    <mergeCell ref="BR1337:BR1338"/>
    <mergeCell ref="BS1337:BS1338"/>
    <mergeCell ref="BQ1327:BQ1328"/>
    <mergeCell ref="BQ1329:BQ1330"/>
    <mergeCell ref="BQ1331:BQ1332"/>
    <mergeCell ref="BR1327:BR1328"/>
    <mergeCell ref="BS1327:BS1328"/>
    <mergeCell ref="BR1329:BR1330"/>
    <mergeCell ref="BS1329:BS1330"/>
    <mergeCell ref="BR1331:BR1332"/>
    <mergeCell ref="BS1331:BS1332"/>
    <mergeCell ref="AP1349:AQ1350"/>
    <mergeCell ref="BL1349:BM1350"/>
    <mergeCell ref="BJ1349:BK1350"/>
    <mergeCell ref="BH1349:BI1350"/>
    <mergeCell ref="BF1349:BG1350"/>
    <mergeCell ref="BD1349:BE1350"/>
    <mergeCell ref="BB1349:BC1350"/>
    <mergeCell ref="AX1351:AY1352"/>
    <mergeCell ref="AZ1351:BA1352"/>
    <mergeCell ref="BB1351:BC1352"/>
    <mergeCell ref="BD1351:BE1352"/>
    <mergeCell ref="BF1351:BG1352"/>
    <mergeCell ref="BH1351:BI1352"/>
    <mergeCell ref="BJ1351:BK1352"/>
    <mergeCell ref="BL1351:BM1352"/>
    <mergeCell ref="BN1347:BP1348"/>
    <mergeCell ref="BL1347:BM1348"/>
    <mergeCell ref="BJ1347:BK1348"/>
    <mergeCell ref="BH1347:BI1348"/>
    <mergeCell ref="BF1347:BG1348"/>
    <mergeCell ref="BD1347:BE1348"/>
    <mergeCell ref="BB1347:BC1348"/>
    <mergeCell ref="AZ1347:BA1348"/>
    <mergeCell ref="AX1347:AY1348"/>
    <mergeCell ref="BR1386:BR1387"/>
    <mergeCell ref="BS1386:BS1387"/>
    <mergeCell ref="BQ1392:BQ1393"/>
    <mergeCell ref="BR1392:BR1393"/>
    <mergeCell ref="BS1392:BS1393"/>
    <mergeCell ref="BQ1382:BQ1383"/>
    <mergeCell ref="BQ1384:BQ1385"/>
    <mergeCell ref="BS1380:BS1381"/>
    <mergeCell ref="BR1382:BR1383"/>
    <mergeCell ref="BS1382:BS1383"/>
    <mergeCell ref="BR1384:BR1385"/>
    <mergeCell ref="BS1384:BS1385"/>
    <mergeCell ref="BR1380:BR1381"/>
    <mergeCell ref="BQ1386:BQ1387"/>
    <mergeCell ref="BQ1376:BQ1377"/>
    <mergeCell ref="BQ1378:BQ1379"/>
    <mergeCell ref="BR1374:BR1375"/>
    <mergeCell ref="BS1374:BS1375"/>
    <mergeCell ref="BR1376:BR1377"/>
    <mergeCell ref="BS1376:BS1377"/>
    <mergeCell ref="BR1378:BR1379"/>
    <mergeCell ref="BS1378:BS1379"/>
    <mergeCell ref="BQ1380:BQ1381"/>
    <mergeCell ref="BQ1370:BQ1371"/>
    <mergeCell ref="BQ1372:BQ1373"/>
    <mergeCell ref="BR1370:BR1371"/>
    <mergeCell ref="BS1370:BS1371"/>
    <mergeCell ref="BS1372:BS1373"/>
    <mergeCell ref="BQ1374:BQ1375"/>
    <mergeCell ref="BN1351:BP1352"/>
    <mergeCell ref="BQ1351:BQ1352"/>
    <mergeCell ref="BT1353:BU1353"/>
    <mergeCell ref="BQ1366:BQ1367"/>
    <mergeCell ref="BR1353:BS1353"/>
    <mergeCell ref="BN1392:BP1393"/>
    <mergeCell ref="BN1386:BP1387"/>
    <mergeCell ref="BN1388:BP1389"/>
    <mergeCell ref="BN1372:BP1373"/>
    <mergeCell ref="BN1368:BP1369"/>
    <mergeCell ref="BN1370:BP1371"/>
    <mergeCell ref="BN1382:BP1383"/>
    <mergeCell ref="BN1384:BP1385"/>
    <mergeCell ref="BF1363:BO1363"/>
    <mergeCell ref="BH1384:BI1385"/>
    <mergeCell ref="BF1384:BG1385"/>
    <mergeCell ref="BF1368:BG1369"/>
    <mergeCell ref="BN1376:BP1377"/>
    <mergeCell ref="BL1376:BM1377"/>
    <mergeCell ref="BJ1376:BK1377"/>
    <mergeCell ref="BH1376:BI1377"/>
    <mergeCell ref="BF1376:BG1377"/>
    <mergeCell ref="BC1357:BP1357"/>
    <mergeCell ref="BK1356:BM1356"/>
    <mergeCell ref="BG1356:BI1356"/>
    <mergeCell ref="BB1356:BF1356"/>
    <mergeCell ref="BD1376:BE1377"/>
    <mergeCell ref="BB1376:BC1377"/>
    <mergeCell ref="BD1368:BE1369"/>
    <mergeCell ref="BB1368:BC1369"/>
    <mergeCell ref="BR1402:BR1403"/>
    <mergeCell ref="BS1402:BS1403"/>
    <mergeCell ref="BR1398:BR1399"/>
    <mergeCell ref="BS1398:BS1399"/>
    <mergeCell ref="BR1400:BR1401"/>
    <mergeCell ref="BS1400:BS1401"/>
    <mergeCell ref="BQ1404:BQ1405"/>
    <mergeCell ref="BN1402:BP1403"/>
    <mergeCell ref="BL1402:BM1403"/>
    <mergeCell ref="BJ1402:BK1403"/>
    <mergeCell ref="BH1402:BI1403"/>
    <mergeCell ref="BF1402:BG1403"/>
    <mergeCell ref="BD1402:BE1403"/>
    <mergeCell ref="BB1402:BC1403"/>
    <mergeCell ref="AZ1402:BA1403"/>
    <mergeCell ref="BQ1408:BQ1409"/>
    <mergeCell ref="BR1408:BR1409"/>
    <mergeCell ref="BS1408:BS1409"/>
    <mergeCell ref="BQ1394:BQ1395"/>
    <mergeCell ref="BQ1406:BQ1407"/>
    <mergeCell ref="BR1404:BR1405"/>
    <mergeCell ref="BS1404:BS1405"/>
    <mergeCell ref="BR1406:BR1407"/>
    <mergeCell ref="BS1406:BS1407"/>
    <mergeCell ref="BQ1396:BQ1397"/>
    <mergeCell ref="BR1396:BR1397"/>
    <mergeCell ref="BS1396:BS1397"/>
    <mergeCell ref="BR1394:BR1395"/>
    <mergeCell ref="BS1394:BS1395"/>
    <mergeCell ref="BQ1398:BQ1399"/>
    <mergeCell ref="BQ1400:BQ1401"/>
    <mergeCell ref="BQ1402:BQ1403"/>
    <mergeCell ref="BQ1388:BQ1389"/>
    <mergeCell ref="BQ1390:BQ1391"/>
    <mergeCell ref="BS1388:BS1389"/>
    <mergeCell ref="BR1390:BR1391"/>
    <mergeCell ref="BS1390:BS1391"/>
    <mergeCell ref="BR1388:BR1389"/>
    <mergeCell ref="BL1396:BM1397"/>
    <mergeCell ref="BJ1396:BK1397"/>
    <mergeCell ref="BH1396:BI1397"/>
    <mergeCell ref="BF1396:BG1397"/>
    <mergeCell ref="BD1396:BE1397"/>
    <mergeCell ref="BB1396:BC1397"/>
    <mergeCell ref="AZ1396:BA1397"/>
    <mergeCell ref="BN1394:BP1395"/>
    <mergeCell ref="BL1394:BM1395"/>
    <mergeCell ref="BJ1394:BK1395"/>
    <mergeCell ref="BH1394:BI1395"/>
    <mergeCell ref="BF1394:BG1395"/>
    <mergeCell ref="BD1394:BE1395"/>
    <mergeCell ref="BB1394:BC1395"/>
    <mergeCell ref="BL1392:BM1393"/>
    <mergeCell ref="BJ1392:BK1393"/>
    <mergeCell ref="BH1392:BI1393"/>
    <mergeCell ref="BF1392:BG1393"/>
    <mergeCell ref="BD1392:BE1393"/>
    <mergeCell ref="BB1392:BC1393"/>
    <mergeCell ref="BQ1429:BQ1430"/>
    <mergeCell ref="BR1429:BR1430"/>
    <mergeCell ref="BS1429:BS1430"/>
    <mergeCell ref="BR1437:BR1438"/>
    <mergeCell ref="BS1437:BS1438"/>
    <mergeCell ref="BR1439:BR1440"/>
    <mergeCell ref="BS1439:BS1440"/>
    <mergeCell ref="BR1425:BR1426"/>
    <mergeCell ref="BS1425:BS1426"/>
    <mergeCell ref="BR1427:BR1428"/>
    <mergeCell ref="BS1427:BS1428"/>
    <mergeCell ref="BQ1431:BQ1432"/>
    <mergeCell ref="BQ1433:BQ1434"/>
    <mergeCell ref="BQ1425:BQ1426"/>
    <mergeCell ref="BQ1427:BQ1428"/>
    <mergeCell ref="AT1410:AU1411"/>
    <mergeCell ref="AV1410:AW1411"/>
    <mergeCell ref="AX1410:AY1411"/>
    <mergeCell ref="AZ1410:BA1411"/>
    <mergeCell ref="BB1410:BC1411"/>
    <mergeCell ref="BD1410:BE1411"/>
    <mergeCell ref="BF1410:BG1411"/>
    <mergeCell ref="BH1410:BI1411"/>
    <mergeCell ref="BJ1410:BK1411"/>
    <mergeCell ref="BL1410:BM1411"/>
    <mergeCell ref="BN1410:BP1411"/>
    <mergeCell ref="BQ1410:BQ1411"/>
    <mergeCell ref="BJ1408:BK1409"/>
    <mergeCell ref="BH1408:BI1409"/>
    <mergeCell ref="BF1408:BG1409"/>
    <mergeCell ref="BD1408:BE1409"/>
    <mergeCell ref="BR1412:BS1412"/>
    <mergeCell ref="BT1412:BU1412"/>
    <mergeCell ref="BL1439:BM1440"/>
    <mergeCell ref="BJ1439:BK1440"/>
    <mergeCell ref="BH1439:BI1440"/>
    <mergeCell ref="BN1433:BP1434"/>
    <mergeCell ref="BL1433:BM1434"/>
    <mergeCell ref="BJ1433:BK1434"/>
    <mergeCell ref="BH1433:BI1434"/>
    <mergeCell ref="BR1455:BR1456"/>
    <mergeCell ref="BS1455:BS1456"/>
    <mergeCell ref="BR1457:BR1458"/>
    <mergeCell ref="BS1457:BS1458"/>
    <mergeCell ref="BQ1461:BQ1462"/>
    <mergeCell ref="BQ1463:BQ1464"/>
    <mergeCell ref="BQ1453:BQ1454"/>
    <mergeCell ref="BR1453:BR1454"/>
    <mergeCell ref="BS1453:BS1454"/>
    <mergeCell ref="BQ1455:BQ1456"/>
    <mergeCell ref="BQ1457:BQ1458"/>
    <mergeCell ref="BQ1459:BQ1460"/>
    <mergeCell ref="BR1449:BR1450"/>
    <mergeCell ref="BS1449:BS1450"/>
    <mergeCell ref="BR1451:BR1452"/>
    <mergeCell ref="BS1451:BS1452"/>
    <mergeCell ref="BR1441:BR1442"/>
    <mergeCell ref="BS1441:BS1442"/>
    <mergeCell ref="BQ1443:BQ1444"/>
    <mergeCell ref="BQ1445:BQ1446"/>
    <mergeCell ref="BQ1447:BQ1448"/>
    <mergeCell ref="BR1447:BR1448"/>
    <mergeCell ref="BS1447:BS1448"/>
    <mergeCell ref="BR1445:BR1446"/>
    <mergeCell ref="BR1443:BR1444"/>
    <mergeCell ref="BS1443:BS1444"/>
    <mergeCell ref="BQ1449:BQ1450"/>
    <mergeCell ref="BQ1451:BQ1452"/>
    <mergeCell ref="BQ1435:BQ1436"/>
    <mergeCell ref="BR1435:BR1436"/>
    <mergeCell ref="BS1435:BS1436"/>
    <mergeCell ref="BS1445:BS1446"/>
    <mergeCell ref="BR1431:BR1432"/>
    <mergeCell ref="BS1431:BS1432"/>
    <mergeCell ref="BR1433:BR1434"/>
    <mergeCell ref="BS1433:BS1434"/>
    <mergeCell ref="BQ1437:BQ1438"/>
    <mergeCell ref="BQ1439:BQ1440"/>
    <mergeCell ref="BQ1441:BQ1442"/>
    <mergeCell ref="BT1471:BU1471"/>
    <mergeCell ref="BN1469:BP1470"/>
    <mergeCell ref="BQ1469:BQ1470"/>
    <mergeCell ref="AN1479:BO1479"/>
    <mergeCell ref="BN1486:BP1487"/>
    <mergeCell ref="BL1486:BM1487"/>
    <mergeCell ref="BJ1486:BK1487"/>
    <mergeCell ref="BH1486:BI1487"/>
    <mergeCell ref="BF1486:BG1487"/>
    <mergeCell ref="BC1475:BP1475"/>
    <mergeCell ref="BQ1486:BQ1487"/>
    <mergeCell ref="BQ1484:BQ1485"/>
    <mergeCell ref="BS1484:BS1485"/>
    <mergeCell ref="BR1484:BR1485"/>
    <mergeCell ref="BK1474:BM1474"/>
    <mergeCell ref="BG1474:BI1474"/>
    <mergeCell ref="BB1474:BF1474"/>
    <mergeCell ref="BL1467:BM1468"/>
    <mergeCell ref="BJ1467:BK1468"/>
    <mergeCell ref="BH1467:BI1468"/>
    <mergeCell ref="AT1467:AU1468"/>
    <mergeCell ref="AR1467:AS1468"/>
    <mergeCell ref="AP1467:AQ1468"/>
    <mergeCell ref="AN1467:AO1468"/>
    <mergeCell ref="AL1467:AM1468"/>
    <mergeCell ref="AH1461:AI1462"/>
    <mergeCell ref="BD1461:BE1462"/>
    <mergeCell ref="BB1461:BC1462"/>
    <mergeCell ref="F1463:F1464"/>
    <mergeCell ref="E1463:E1464"/>
    <mergeCell ref="C1463:D1463"/>
    <mergeCell ref="BL1465:BM1466"/>
    <mergeCell ref="BJ1465:BK1466"/>
    <mergeCell ref="BH1465:BI1466"/>
    <mergeCell ref="BF1465:BG1466"/>
    <mergeCell ref="BH1469:BI1470"/>
    <mergeCell ref="BJ1469:BK1470"/>
    <mergeCell ref="BL1469:BM1470"/>
    <mergeCell ref="AR1461:AS1462"/>
    <mergeCell ref="AP1461:AQ1462"/>
    <mergeCell ref="AZ1463:BA1464"/>
    <mergeCell ref="AX1463:AY1464"/>
    <mergeCell ref="AV1463:AW1464"/>
    <mergeCell ref="AT1463:AU1464"/>
    <mergeCell ref="F1461:F1462"/>
    <mergeCell ref="E1461:E1462"/>
    <mergeCell ref="C1461:D1461"/>
    <mergeCell ref="BF1469:BG1470"/>
    <mergeCell ref="BF1467:BG1468"/>
    <mergeCell ref="BD1467:BE1468"/>
    <mergeCell ref="BB1467:BC1468"/>
    <mergeCell ref="AZ1467:BA1468"/>
    <mergeCell ref="AX1467:AY1468"/>
    <mergeCell ref="R1463:S1464"/>
    <mergeCell ref="P1463:Q1464"/>
    <mergeCell ref="N1463:O1464"/>
    <mergeCell ref="L1463:M1464"/>
    <mergeCell ref="J1463:K1464"/>
    <mergeCell ref="H1463:I1464"/>
    <mergeCell ref="B1474:C1474"/>
    <mergeCell ref="R1465:S1466"/>
    <mergeCell ref="P1465:Q1466"/>
    <mergeCell ref="N1465:O1466"/>
    <mergeCell ref="L1465:M1466"/>
    <mergeCell ref="AB1496:AC1497"/>
    <mergeCell ref="Z1496:AA1497"/>
    <mergeCell ref="BS1486:BS1487"/>
    <mergeCell ref="BR1486:BR1487"/>
    <mergeCell ref="X1496:Y1497"/>
    <mergeCell ref="BQ1465:BQ1466"/>
    <mergeCell ref="BR1461:BR1462"/>
    <mergeCell ref="BS1461:BS1462"/>
    <mergeCell ref="BR1463:BR1464"/>
    <mergeCell ref="BS1463:BS1464"/>
    <mergeCell ref="BR1465:BR1466"/>
    <mergeCell ref="BS1465:BS1466"/>
    <mergeCell ref="BR1459:BR1460"/>
    <mergeCell ref="BS1459:BS1460"/>
    <mergeCell ref="BK1472:BM1472"/>
    <mergeCell ref="BG1472:BI1472"/>
    <mergeCell ref="BB1472:BF1472"/>
    <mergeCell ref="AU1472:AW1472"/>
    <mergeCell ref="AQ1472:AS1472"/>
    <mergeCell ref="AM1474:AP1474"/>
    <mergeCell ref="AJ1474:AL1474"/>
    <mergeCell ref="AF1474:AH1474"/>
    <mergeCell ref="AB1474:AE1474"/>
    <mergeCell ref="Y1474:AA1474"/>
    <mergeCell ref="AF1463:AG1464"/>
    <mergeCell ref="AD1463:AE1464"/>
    <mergeCell ref="AB1463:AC1464"/>
    <mergeCell ref="Z1463:AA1464"/>
    <mergeCell ref="X1463:Y1464"/>
    <mergeCell ref="BN1463:BP1464"/>
    <mergeCell ref="BL1463:BM1464"/>
    <mergeCell ref="BJ1463:BK1464"/>
    <mergeCell ref="BH1463:BI1464"/>
    <mergeCell ref="BF1463:BG1464"/>
    <mergeCell ref="AZ1461:BA1462"/>
    <mergeCell ref="AN1461:AO1462"/>
    <mergeCell ref="AL1461:AM1462"/>
    <mergeCell ref="AJ1461:AK1462"/>
    <mergeCell ref="BN1461:BP1462"/>
    <mergeCell ref="BL1461:BM1462"/>
    <mergeCell ref="BJ1461:BK1462"/>
    <mergeCell ref="BH1461:BI1462"/>
    <mergeCell ref="BF1461:BG1462"/>
    <mergeCell ref="AR1496:AS1497"/>
    <mergeCell ref="AP1496:AQ1497"/>
    <mergeCell ref="AN1496:AO1497"/>
    <mergeCell ref="AL1496:AM1497"/>
    <mergeCell ref="AJ1496:AK1497"/>
    <mergeCell ref="BN1465:BP1466"/>
    <mergeCell ref="BN1467:BP1468"/>
    <mergeCell ref="AH1496:AI1497"/>
    <mergeCell ref="BD1496:BE1497"/>
    <mergeCell ref="BB1496:BC1497"/>
    <mergeCell ref="AZ1496:BA1497"/>
    <mergeCell ref="AX1496:AY1497"/>
    <mergeCell ref="AV1496:AW1497"/>
    <mergeCell ref="AT1496:AU1497"/>
    <mergeCell ref="AF1465:AG1466"/>
    <mergeCell ref="AD1465:AE1466"/>
    <mergeCell ref="AB1465:AC1466"/>
    <mergeCell ref="Z1465:AA1466"/>
    <mergeCell ref="X1465:Y1466"/>
    <mergeCell ref="BN1490:BP1491"/>
    <mergeCell ref="BL1490:BM1491"/>
    <mergeCell ref="BQ1522:BQ1523"/>
    <mergeCell ref="BQ1524:BQ1525"/>
    <mergeCell ref="BQ1512:BQ1513"/>
    <mergeCell ref="BQ1514:BQ1515"/>
    <mergeCell ref="BQ1516:BQ1517"/>
    <mergeCell ref="BR1514:BR1515"/>
    <mergeCell ref="BS1514:BS1515"/>
    <mergeCell ref="BR1516:BR1517"/>
    <mergeCell ref="BS1516:BS1517"/>
    <mergeCell ref="BR1512:BR1513"/>
    <mergeCell ref="BS1512:BS1513"/>
    <mergeCell ref="BR1518:BR1519"/>
    <mergeCell ref="BS1518:BS1519"/>
    <mergeCell ref="BQ1520:BQ1521"/>
    <mergeCell ref="BQ1506:BQ1507"/>
    <mergeCell ref="BQ1508:BQ1509"/>
    <mergeCell ref="BR1508:BR1509"/>
    <mergeCell ref="BS1508:BS1509"/>
    <mergeCell ref="BR1502:BR1503"/>
    <mergeCell ref="BS1502:BS1503"/>
    <mergeCell ref="BR1504:BR1505"/>
    <mergeCell ref="BS1504:BS1505"/>
    <mergeCell ref="BR1506:BR1507"/>
    <mergeCell ref="BS1506:BS1507"/>
    <mergeCell ref="BR1510:BR1511"/>
    <mergeCell ref="BS1510:BS1511"/>
    <mergeCell ref="BQ1504:BQ1505"/>
    <mergeCell ref="BQ1502:BQ1503"/>
    <mergeCell ref="BQ1510:BQ1511"/>
    <mergeCell ref="BQ1467:BQ1468"/>
    <mergeCell ref="BR1471:BS1471"/>
    <mergeCell ref="BQ1496:BQ1497"/>
    <mergeCell ref="BQ1498:BQ1499"/>
    <mergeCell ref="BQ1490:BQ1491"/>
    <mergeCell ref="BQ1492:BQ1493"/>
    <mergeCell ref="BR1490:BR1491"/>
    <mergeCell ref="BS1490:BS1491"/>
    <mergeCell ref="BR1492:BR1493"/>
    <mergeCell ref="BS1492:BS1493"/>
    <mergeCell ref="BQ1494:BQ1495"/>
    <mergeCell ref="BR1467:BR1468"/>
    <mergeCell ref="BS1467:BS1468"/>
    <mergeCell ref="BR1488:BR1489"/>
    <mergeCell ref="BS1488:BS1489"/>
    <mergeCell ref="BQ1500:BQ1501"/>
    <mergeCell ref="BR1496:BR1497"/>
    <mergeCell ref="BS1496:BS1497"/>
    <mergeCell ref="BR1498:BR1499"/>
    <mergeCell ref="BS1498:BS1499"/>
    <mergeCell ref="BR1500:BR1501"/>
    <mergeCell ref="BS1500:BS1501"/>
    <mergeCell ref="BR1494:BR1495"/>
    <mergeCell ref="BS1494:BS1495"/>
    <mergeCell ref="BQ1488:BQ1489"/>
    <mergeCell ref="BQ1577:BQ1578"/>
    <mergeCell ref="BR1575:BR1576"/>
    <mergeCell ref="BS1575:BS1576"/>
    <mergeCell ref="BR1577:BR1578"/>
    <mergeCell ref="BS1577:BS1578"/>
    <mergeCell ref="BQ1583:BQ1584"/>
    <mergeCell ref="BQ1571:BQ1572"/>
    <mergeCell ref="BQ1573:BQ1574"/>
    <mergeCell ref="BQ1575:BQ1576"/>
    <mergeCell ref="BQ1565:BQ1566"/>
    <mergeCell ref="BQ1567:BQ1568"/>
    <mergeCell ref="BQ1569:BQ1570"/>
    <mergeCell ref="BQ1559:BQ1560"/>
    <mergeCell ref="BQ1561:BQ1562"/>
    <mergeCell ref="BQ1563:BQ1564"/>
    <mergeCell ref="BQ1553:BQ1554"/>
    <mergeCell ref="BQ1555:BQ1556"/>
    <mergeCell ref="BQ1557:BQ1558"/>
    <mergeCell ref="BQ1547:BQ1548"/>
    <mergeCell ref="BQ1549:BQ1550"/>
    <mergeCell ref="BQ1551:BQ1552"/>
    <mergeCell ref="BR1530:BS1530"/>
    <mergeCell ref="BT1530:BU1530"/>
    <mergeCell ref="BQ1543:BQ1544"/>
    <mergeCell ref="BQ1545:BQ1546"/>
    <mergeCell ref="BQ1526:BQ1527"/>
    <mergeCell ref="D1528:E1529"/>
    <mergeCell ref="H1528:I1529"/>
    <mergeCell ref="J1528:K1529"/>
    <mergeCell ref="L1528:M1529"/>
    <mergeCell ref="N1528:O1529"/>
    <mergeCell ref="P1528:Q1529"/>
    <mergeCell ref="R1528:S1529"/>
    <mergeCell ref="T1528:U1529"/>
    <mergeCell ref="X1528:Y1529"/>
    <mergeCell ref="Z1528:AA1529"/>
    <mergeCell ref="AB1528:AC1529"/>
    <mergeCell ref="AD1528:AE1529"/>
    <mergeCell ref="AF1528:AG1529"/>
    <mergeCell ref="AH1528:AI1529"/>
    <mergeCell ref="AJ1528:AK1529"/>
    <mergeCell ref="AL1528:AM1529"/>
    <mergeCell ref="AN1528:AO1529"/>
    <mergeCell ref="AP1528:AQ1529"/>
    <mergeCell ref="AR1528:AS1529"/>
    <mergeCell ref="AT1528:AU1529"/>
    <mergeCell ref="AV1528:AW1529"/>
    <mergeCell ref="AX1528:AY1529"/>
    <mergeCell ref="AZ1528:BA1529"/>
    <mergeCell ref="BB1528:BC1529"/>
    <mergeCell ref="BD1528:BE1529"/>
    <mergeCell ref="BF1528:BG1529"/>
    <mergeCell ref="BH1528:BI1529"/>
    <mergeCell ref="BJ1528:BK1529"/>
    <mergeCell ref="BL1528:BM1529"/>
    <mergeCell ref="BN1528:BP1529"/>
    <mergeCell ref="BQ1528:BQ1529"/>
    <mergeCell ref="BN1583:BP1584"/>
    <mergeCell ref="C1578:D1578"/>
    <mergeCell ref="J1573:K1574"/>
    <mergeCell ref="BN1577:BP1578"/>
    <mergeCell ref="BL1577:BM1578"/>
    <mergeCell ref="BJ1577:BK1578"/>
    <mergeCell ref="BH1577:BI1578"/>
    <mergeCell ref="BR1589:BS1589"/>
    <mergeCell ref="BT1589:BU1589"/>
    <mergeCell ref="BS1608:BS1609"/>
    <mergeCell ref="BR1606:BR1607"/>
    <mergeCell ref="BS1606:BS1607"/>
    <mergeCell ref="BQ1585:BQ1586"/>
    <mergeCell ref="BR1581:BR1582"/>
    <mergeCell ref="BS1581:BS1582"/>
    <mergeCell ref="BR1585:BR1586"/>
    <mergeCell ref="BS1585:BS1586"/>
    <mergeCell ref="BR1579:BR1580"/>
    <mergeCell ref="BS1579:BS1580"/>
    <mergeCell ref="BR1583:BR1584"/>
    <mergeCell ref="BS1583:BS1584"/>
    <mergeCell ref="BQ1579:BQ1580"/>
    <mergeCell ref="D1587:E1588"/>
    <mergeCell ref="H1587:I1588"/>
    <mergeCell ref="J1587:K1588"/>
    <mergeCell ref="L1587:M1588"/>
    <mergeCell ref="N1587:O1588"/>
    <mergeCell ref="P1587:Q1588"/>
    <mergeCell ref="R1587:S1588"/>
    <mergeCell ref="T1587:U1588"/>
    <mergeCell ref="X1587:Y1588"/>
    <mergeCell ref="Z1587:AA1588"/>
    <mergeCell ref="AB1587:AC1588"/>
    <mergeCell ref="AD1587:AE1588"/>
    <mergeCell ref="AF1587:AG1588"/>
    <mergeCell ref="AH1587:AI1588"/>
    <mergeCell ref="AJ1587:AK1588"/>
    <mergeCell ref="AL1587:AM1588"/>
    <mergeCell ref="AN1587:AO1588"/>
    <mergeCell ref="AP1587:AQ1588"/>
    <mergeCell ref="AR1587:AS1588"/>
    <mergeCell ref="AT1587:AU1588"/>
    <mergeCell ref="AV1587:AW1588"/>
    <mergeCell ref="AX1587:AY1588"/>
    <mergeCell ref="AZ1587:BA1588"/>
    <mergeCell ref="BB1587:BC1588"/>
    <mergeCell ref="BD1587:BE1588"/>
    <mergeCell ref="BF1587:BG1588"/>
    <mergeCell ref="BH1587:BI1588"/>
    <mergeCell ref="BJ1587:BK1588"/>
    <mergeCell ref="BL1587:BM1588"/>
    <mergeCell ref="BN1587:BP1588"/>
    <mergeCell ref="BQ1587:BQ1588"/>
    <mergeCell ref="BQ1581:BQ1582"/>
    <mergeCell ref="BN1579:BP1580"/>
    <mergeCell ref="AL1585:AM1586"/>
    <mergeCell ref="AJ1585:AK1586"/>
    <mergeCell ref="AH1585:AI1586"/>
    <mergeCell ref="H1585:I1586"/>
    <mergeCell ref="D1585:E1586"/>
    <mergeCell ref="BN1604:BP1605"/>
    <mergeCell ref="BL1604:BM1605"/>
    <mergeCell ref="BJ1604:BK1605"/>
    <mergeCell ref="BH1604:BI1605"/>
    <mergeCell ref="BF1604:BG1605"/>
    <mergeCell ref="BB1604:BC1605"/>
    <mergeCell ref="AZ1604:BA1605"/>
    <mergeCell ref="BL1603:BM1603"/>
    <mergeCell ref="BJ1603:BK1603"/>
    <mergeCell ref="BC1593:BP1593"/>
    <mergeCell ref="BK1592:BM1592"/>
    <mergeCell ref="BQ1640:BQ1641"/>
    <mergeCell ref="BQ1642:BQ1643"/>
    <mergeCell ref="BR1638:BR1639"/>
    <mergeCell ref="BS1638:BS1639"/>
    <mergeCell ref="BR1640:BR1641"/>
    <mergeCell ref="BS1640:BS1641"/>
    <mergeCell ref="BR1642:BR1643"/>
    <mergeCell ref="BS1642:BS1643"/>
    <mergeCell ref="BQ1638:BQ1639"/>
    <mergeCell ref="BQ1634:BQ1635"/>
    <mergeCell ref="BR1632:BR1633"/>
    <mergeCell ref="BS1632:BS1633"/>
    <mergeCell ref="BR1634:BR1635"/>
    <mergeCell ref="BS1634:BS1635"/>
    <mergeCell ref="BR1628:BR1629"/>
    <mergeCell ref="BS1628:BS1629"/>
    <mergeCell ref="BR1630:BR1631"/>
    <mergeCell ref="BS1630:BS1631"/>
    <mergeCell ref="BR1636:BR1637"/>
    <mergeCell ref="BS1636:BS1637"/>
    <mergeCell ref="BQ1632:BQ1633"/>
    <mergeCell ref="BQ1626:BQ1627"/>
    <mergeCell ref="BR1626:BR1627"/>
    <mergeCell ref="BS1626:BS1627"/>
    <mergeCell ref="BR1620:BR1621"/>
    <mergeCell ref="BS1620:BS1621"/>
    <mergeCell ref="BR1622:BR1623"/>
    <mergeCell ref="BS1622:BS1623"/>
    <mergeCell ref="BR1624:BR1625"/>
    <mergeCell ref="BQ1630:BQ1631"/>
    <mergeCell ref="BQ1622:BQ1623"/>
    <mergeCell ref="BQ1624:BQ1625"/>
    <mergeCell ref="BQ1614:BQ1615"/>
    <mergeCell ref="BQ1616:BQ1617"/>
    <mergeCell ref="BQ1618:BQ1619"/>
    <mergeCell ref="BR1618:BR1619"/>
    <mergeCell ref="BS1618:BS1619"/>
    <mergeCell ref="BS1614:BS1615"/>
    <mergeCell ref="BR1616:BR1617"/>
    <mergeCell ref="BS1616:BS1617"/>
    <mergeCell ref="BQ1697:BQ1698"/>
    <mergeCell ref="BQ1699:BQ1700"/>
    <mergeCell ref="BQ1701:BQ1702"/>
    <mergeCell ref="BR1697:BR1698"/>
    <mergeCell ref="BS1697:BS1698"/>
    <mergeCell ref="BR1699:BR1700"/>
    <mergeCell ref="BS1699:BS1700"/>
    <mergeCell ref="BR1701:BR1702"/>
    <mergeCell ref="BS1701:BS1702"/>
    <mergeCell ref="BQ1695:BQ1696"/>
    <mergeCell ref="BQ1689:BQ1690"/>
    <mergeCell ref="BQ1691:BQ1692"/>
    <mergeCell ref="BQ1693:BQ1694"/>
    <mergeCell ref="BQ1677:BQ1678"/>
    <mergeCell ref="BQ1679:BQ1680"/>
    <mergeCell ref="BQ1681:BQ1682"/>
    <mergeCell ref="BQ1665:BQ1666"/>
    <mergeCell ref="BQ1667:BQ1668"/>
    <mergeCell ref="BQ1661:BQ1662"/>
    <mergeCell ref="BH1646:BI1647"/>
    <mergeCell ref="BJ1646:BK1647"/>
    <mergeCell ref="BL1646:BM1647"/>
    <mergeCell ref="BN1646:BP1647"/>
    <mergeCell ref="BQ1646:BQ1647"/>
    <mergeCell ref="AL1644:AM1645"/>
    <mergeCell ref="AJ1644:AK1645"/>
    <mergeCell ref="AH1644:AI1645"/>
    <mergeCell ref="H1644:I1645"/>
    <mergeCell ref="D1644:E1645"/>
    <mergeCell ref="BT1648:BU1648"/>
    <mergeCell ref="X1644:Y1645"/>
    <mergeCell ref="T1644:U1645"/>
    <mergeCell ref="R1644:S1645"/>
    <mergeCell ref="P1644:Q1645"/>
    <mergeCell ref="AF1644:AG1645"/>
    <mergeCell ref="AD1644:AE1645"/>
    <mergeCell ref="AZ1644:BA1645"/>
    <mergeCell ref="AX1644:AY1645"/>
    <mergeCell ref="AV1644:AW1645"/>
    <mergeCell ref="AT1644:AU1645"/>
    <mergeCell ref="AR1644:AS1645"/>
    <mergeCell ref="AP1644:AQ1645"/>
    <mergeCell ref="BL1644:BM1645"/>
    <mergeCell ref="BJ1644:BK1645"/>
    <mergeCell ref="BH1644:BI1645"/>
    <mergeCell ref="BF1644:BG1645"/>
    <mergeCell ref="BD1644:BE1645"/>
    <mergeCell ref="BB1644:BC1645"/>
    <mergeCell ref="AX1646:AY1647"/>
    <mergeCell ref="AZ1646:BA1647"/>
    <mergeCell ref="BB1646:BC1647"/>
    <mergeCell ref="BD1646:BE1647"/>
    <mergeCell ref="BF1646:BG1647"/>
    <mergeCell ref="R1699:S1700"/>
    <mergeCell ref="P1699:Q1700"/>
    <mergeCell ref="N1699:O1700"/>
    <mergeCell ref="L1699:M1700"/>
    <mergeCell ref="J1699:K1700"/>
    <mergeCell ref="H1699:I1700"/>
    <mergeCell ref="AF1699:AG1700"/>
    <mergeCell ref="AD1699:AE1700"/>
    <mergeCell ref="BS1671:BS1672"/>
    <mergeCell ref="BR1673:BR1674"/>
    <mergeCell ref="BS1673:BS1674"/>
    <mergeCell ref="BT1707:BU1707"/>
    <mergeCell ref="BQ1720:BQ1721"/>
    <mergeCell ref="BQ1722:BQ1723"/>
    <mergeCell ref="BR1722:BR1723"/>
    <mergeCell ref="BS1722:BS1723"/>
    <mergeCell ref="BR1707:BS1707"/>
    <mergeCell ref="BQ1703:BQ1704"/>
    <mergeCell ref="D1705:E1706"/>
    <mergeCell ref="H1705:I1706"/>
    <mergeCell ref="J1705:K1706"/>
    <mergeCell ref="L1705:M1706"/>
    <mergeCell ref="N1705:O1706"/>
    <mergeCell ref="P1705:Q1706"/>
    <mergeCell ref="R1705:S1706"/>
    <mergeCell ref="T1705:U1706"/>
    <mergeCell ref="X1705:Y1706"/>
    <mergeCell ref="Z1705:AA1706"/>
    <mergeCell ref="AB1705:AC1706"/>
    <mergeCell ref="AD1705:AE1706"/>
    <mergeCell ref="AF1705:AG1706"/>
    <mergeCell ref="AH1705:AI1706"/>
    <mergeCell ref="AJ1705:AK1706"/>
    <mergeCell ref="AL1705:AM1706"/>
    <mergeCell ref="AN1705:AO1706"/>
    <mergeCell ref="AP1705:AQ1706"/>
    <mergeCell ref="AR1705:AS1706"/>
    <mergeCell ref="AT1705:AU1706"/>
    <mergeCell ref="AV1705:AW1706"/>
    <mergeCell ref="AX1705:AY1706"/>
    <mergeCell ref="AZ1705:BA1706"/>
    <mergeCell ref="BB1705:BC1706"/>
    <mergeCell ref="BD1705:BE1706"/>
    <mergeCell ref="BF1705:BG1706"/>
    <mergeCell ref="BH1705:BI1706"/>
    <mergeCell ref="BJ1705:BK1706"/>
    <mergeCell ref="BL1705:BM1706"/>
    <mergeCell ref="BN1705:BP1706"/>
    <mergeCell ref="BQ1705:BQ1706"/>
    <mergeCell ref="BR1703:BR1704"/>
    <mergeCell ref="BS1703:BS1704"/>
    <mergeCell ref="AG1715:AM1715"/>
    <mergeCell ref="E1715:AE1715"/>
    <mergeCell ref="B1713:BP1713"/>
    <mergeCell ref="H1720:I1721"/>
    <mergeCell ref="C1720:D1721"/>
    <mergeCell ref="B1720:B1721"/>
    <mergeCell ref="BF1717:BO1717"/>
    <mergeCell ref="BC1717:BE1717"/>
    <mergeCell ref="AK1717:BB1717"/>
    <mergeCell ref="AG1717:AJ1717"/>
    <mergeCell ref="E1717:AE1717"/>
    <mergeCell ref="C1717:D1717"/>
    <mergeCell ref="AD1720:AI1720"/>
    <mergeCell ref="J1720:O1720"/>
    <mergeCell ref="BN1720:BP1721"/>
    <mergeCell ref="BH1720:BM1720"/>
    <mergeCell ref="BB1720:BG1720"/>
    <mergeCell ref="AV1720:BA1720"/>
    <mergeCell ref="AP1720:AU1720"/>
    <mergeCell ref="AJ1720:AO1720"/>
    <mergeCell ref="T1721:U1721"/>
    <mergeCell ref="R1721:S1721"/>
    <mergeCell ref="P1721:Q1721"/>
    <mergeCell ref="N1721:O1721"/>
    <mergeCell ref="BQ1754:BQ1755"/>
    <mergeCell ref="BQ1756:BQ1757"/>
    <mergeCell ref="BQ1758:BQ1759"/>
    <mergeCell ref="BQ1748:BQ1749"/>
    <mergeCell ref="BQ1750:BQ1751"/>
    <mergeCell ref="BQ1752:BQ1753"/>
    <mergeCell ref="BR1748:BR1749"/>
    <mergeCell ref="BS1748:BS1749"/>
    <mergeCell ref="BQ1742:BQ1743"/>
    <mergeCell ref="BQ1744:BQ1745"/>
    <mergeCell ref="BQ1746:BQ1747"/>
    <mergeCell ref="BS1746:BS1747"/>
    <mergeCell ref="BR1742:BR1743"/>
    <mergeCell ref="BS1742:BS1743"/>
    <mergeCell ref="BQ1736:BQ1737"/>
    <mergeCell ref="BQ1738:BQ1739"/>
    <mergeCell ref="BQ1740:BQ1741"/>
    <mergeCell ref="BR1738:BR1739"/>
    <mergeCell ref="BS1738:BS1739"/>
    <mergeCell ref="BR1740:BR1741"/>
    <mergeCell ref="BS1740:BS1741"/>
    <mergeCell ref="BR1736:BR1737"/>
    <mergeCell ref="BQ1730:BQ1731"/>
    <mergeCell ref="BQ1732:BQ1733"/>
    <mergeCell ref="BQ1734:BQ1735"/>
    <mergeCell ref="BR1730:BR1731"/>
    <mergeCell ref="BS1730:BS1731"/>
    <mergeCell ref="BR1732:BR1733"/>
    <mergeCell ref="BS1732:BS1733"/>
    <mergeCell ref="BR1734:BR1735"/>
    <mergeCell ref="BS1734:BS1735"/>
    <mergeCell ref="BQ1724:BQ1725"/>
    <mergeCell ref="BQ1726:BQ1727"/>
    <mergeCell ref="BQ1728:BQ1729"/>
    <mergeCell ref="BR1728:BR1729"/>
    <mergeCell ref="BS1728:BS1729"/>
    <mergeCell ref="BR1724:BR1725"/>
    <mergeCell ref="BS1724:BS1725"/>
    <mergeCell ref="BR1726:BR1727"/>
    <mergeCell ref="BS1726:BS1727"/>
    <mergeCell ref="BQ1789:BQ1790"/>
    <mergeCell ref="BQ1791:BQ1792"/>
    <mergeCell ref="BQ1793:BQ1794"/>
    <mergeCell ref="BR1795:BR1796"/>
    <mergeCell ref="BS1795:BS1796"/>
    <mergeCell ref="BR1797:BR1798"/>
    <mergeCell ref="BS1797:BS1798"/>
    <mergeCell ref="BR1799:BR1800"/>
    <mergeCell ref="BS1799:BS1800"/>
    <mergeCell ref="BQ1799:BQ1800"/>
    <mergeCell ref="BQ1801:BQ1802"/>
    <mergeCell ref="BQ1803:BQ1804"/>
    <mergeCell ref="BR1766:BS1766"/>
    <mergeCell ref="BT1766:BU1766"/>
    <mergeCell ref="BQ1781:BQ1782"/>
    <mergeCell ref="BQ1783:BQ1784"/>
    <mergeCell ref="BQ1785:BQ1786"/>
    <mergeCell ref="BQ1760:BQ1761"/>
    <mergeCell ref="BQ1762:BQ1763"/>
    <mergeCell ref="BR1762:BR1763"/>
    <mergeCell ref="BS1762:BS1763"/>
    <mergeCell ref="AN1764:AO1765"/>
    <mergeCell ref="AP1764:AQ1765"/>
    <mergeCell ref="AR1764:AS1765"/>
    <mergeCell ref="AT1764:AU1765"/>
    <mergeCell ref="AV1764:AW1765"/>
    <mergeCell ref="AX1764:AY1765"/>
    <mergeCell ref="AZ1764:BA1765"/>
    <mergeCell ref="BB1764:BC1765"/>
    <mergeCell ref="BD1764:BE1765"/>
    <mergeCell ref="BF1764:BG1765"/>
    <mergeCell ref="BH1764:BI1765"/>
    <mergeCell ref="BJ1764:BK1765"/>
    <mergeCell ref="BL1764:BM1765"/>
    <mergeCell ref="BN1764:BP1765"/>
    <mergeCell ref="BQ1764:BQ1765"/>
    <mergeCell ref="BB1780:BC1780"/>
    <mergeCell ref="BD1780:BE1780"/>
    <mergeCell ref="BF1780:BG1780"/>
    <mergeCell ref="BH1780:BI1780"/>
    <mergeCell ref="BJ1780:BK1780"/>
    <mergeCell ref="BL1780:BM1780"/>
    <mergeCell ref="BN1762:BP1763"/>
    <mergeCell ref="BL1762:BM1763"/>
    <mergeCell ref="BJ1762:BK1763"/>
    <mergeCell ref="BH1762:BI1763"/>
    <mergeCell ref="BF1762:BG1763"/>
    <mergeCell ref="BD1762:BE1763"/>
    <mergeCell ref="BB1762:BC1763"/>
    <mergeCell ref="AZ1762:BA1763"/>
    <mergeCell ref="AX1762:AY1763"/>
    <mergeCell ref="BD1760:BE1761"/>
    <mergeCell ref="BB1760:BC1761"/>
    <mergeCell ref="AZ1760:BA1761"/>
    <mergeCell ref="AX1760:AY1761"/>
    <mergeCell ref="BN1760:BP1761"/>
    <mergeCell ref="BL1760:BM1761"/>
    <mergeCell ref="BJ1760:BK1761"/>
    <mergeCell ref="BH1760:BI1761"/>
    <mergeCell ref="BF1760:BG1761"/>
    <mergeCell ref="BR1787:BR1788"/>
    <mergeCell ref="BS1787:BS1788"/>
    <mergeCell ref="BR1779:BR1780"/>
    <mergeCell ref="BS1779:BS1780"/>
    <mergeCell ref="BT1825:BU1825"/>
    <mergeCell ref="BD1821:BE1822"/>
    <mergeCell ref="BF1821:BG1822"/>
    <mergeCell ref="BH1821:BI1822"/>
    <mergeCell ref="BJ1821:BK1822"/>
    <mergeCell ref="BL1821:BM1822"/>
    <mergeCell ref="BQ1838:BQ1839"/>
    <mergeCell ref="BS1809:BS1810"/>
    <mergeCell ref="BR1811:BR1812"/>
    <mergeCell ref="BS1811:BS1812"/>
    <mergeCell ref="BQ1819:BQ1820"/>
    <mergeCell ref="BR1813:BR1814"/>
    <mergeCell ref="BS1813:BS1814"/>
    <mergeCell ref="BR1815:BR1816"/>
    <mergeCell ref="BS1815:BS1816"/>
    <mergeCell ref="BR1817:BR1818"/>
    <mergeCell ref="BS1817:BS1818"/>
    <mergeCell ref="BR1819:BR1820"/>
    <mergeCell ref="BS1819:BS1820"/>
    <mergeCell ref="BQ1821:BQ1822"/>
    <mergeCell ref="BR1801:BR1802"/>
    <mergeCell ref="BS1801:BS1802"/>
    <mergeCell ref="BR1803:BR1804"/>
    <mergeCell ref="BS1803:BS1804"/>
    <mergeCell ref="BQ1815:BQ1816"/>
    <mergeCell ref="BQ1817:BQ1818"/>
    <mergeCell ref="BQ1807:BQ1808"/>
    <mergeCell ref="BQ1809:BQ1810"/>
    <mergeCell ref="BQ1811:BQ1812"/>
    <mergeCell ref="BR1807:BR1808"/>
    <mergeCell ref="BS1807:BS1808"/>
    <mergeCell ref="BR1809:BR1810"/>
    <mergeCell ref="BR1805:BR1806"/>
    <mergeCell ref="BS1805:BS1806"/>
    <mergeCell ref="BF1819:BG1820"/>
    <mergeCell ref="BH1819:BI1820"/>
    <mergeCell ref="BJ1819:BK1820"/>
    <mergeCell ref="BL1819:BM1820"/>
    <mergeCell ref="BN1819:BP1820"/>
    <mergeCell ref="BR1850:BR1851"/>
    <mergeCell ref="BS1850:BS1851"/>
    <mergeCell ref="BQ1856:BQ1857"/>
    <mergeCell ref="BQ1846:BQ1847"/>
    <mergeCell ref="BQ1848:BQ1849"/>
    <mergeCell ref="BR1846:BR1847"/>
    <mergeCell ref="BS1846:BS1847"/>
    <mergeCell ref="BR1848:BR1849"/>
    <mergeCell ref="BS1848:BS1849"/>
    <mergeCell ref="BR1844:BR1845"/>
    <mergeCell ref="BS1844:BS1845"/>
    <mergeCell ref="BQ1850:BQ1851"/>
    <mergeCell ref="BQ1840:BQ1841"/>
    <mergeCell ref="BQ1842:BQ1843"/>
    <mergeCell ref="BR1838:BR1839"/>
    <mergeCell ref="BS1838:BS1839"/>
    <mergeCell ref="BR1840:BR1841"/>
    <mergeCell ref="BS1840:BS1841"/>
    <mergeCell ref="BR1842:BR1843"/>
    <mergeCell ref="BS1842:BS1843"/>
    <mergeCell ref="BQ1844:BQ1845"/>
    <mergeCell ref="AV1823:AW1824"/>
    <mergeCell ref="AX1823:AY1824"/>
    <mergeCell ref="AZ1823:BA1824"/>
    <mergeCell ref="BB1823:BC1824"/>
    <mergeCell ref="BD1823:BE1824"/>
    <mergeCell ref="BF1823:BG1824"/>
    <mergeCell ref="BH1823:BI1824"/>
    <mergeCell ref="BJ1823:BK1824"/>
    <mergeCell ref="BL1823:BM1824"/>
    <mergeCell ref="BN1823:BP1824"/>
    <mergeCell ref="BQ1823:BQ1824"/>
    <mergeCell ref="BR1821:BR1822"/>
    <mergeCell ref="BS1821:BS1822"/>
    <mergeCell ref="BR1825:BS1825"/>
    <mergeCell ref="AX1854:AY1855"/>
    <mergeCell ref="AZ1854:BA1855"/>
    <mergeCell ref="BB1854:BC1855"/>
    <mergeCell ref="BD1854:BE1855"/>
    <mergeCell ref="BF1854:BG1855"/>
    <mergeCell ref="BH1854:BI1855"/>
    <mergeCell ref="BJ1854:BK1855"/>
    <mergeCell ref="BL1854:BM1855"/>
    <mergeCell ref="BN1854:BP1855"/>
    <mergeCell ref="BH1852:BI1853"/>
    <mergeCell ref="BJ1852:BK1853"/>
    <mergeCell ref="BL1852:BM1853"/>
    <mergeCell ref="BN1852:BP1853"/>
    <mergeCell ref="BD1852:BE1853"/>
    <mergeCell ref="AX1852:AY1853"/>
    <mergeCell ref="AZ1852:BA1853"/>
    <mergeCell ref="BB1852:BC1853"/>
    <mergeCell ref="BF1852:BG1853"/>
    <mergeCell ref="BJ1846:BK1847"/>
    <mergeCell ref="BL1846:BM1847"/>
    <mergeCell ref="BN1844:BP1845"/>
    <mergeCell ref="BB1842:BC1843"/>
    <mergeCell ref="BD1842:BE1843"/>
    <mergeCell ref="BF1842:BG1843"/>
    <mergeCell ref="BH1842:BI1843"/>
    <mergeCell ref="AV1846:AW1847"/>
    <mergeCell ref="AX1846:AY1847"/>
    <mergeCell ref="AZ1846:BA1847"/>
    <mergeCell ref="BB1846:BC1847"/>
    <mergeCell ref="BQ1870:BQ1871"/>
    <mergeCell ref="BQ1872:BQ1873"/>
    <mergeCell ref="BR1868:BR1869"/>
    <mergeCell ref="BS1868:BS1869"/>
    <mergeCell ref="BQ1880:BQ1881"/>
    <mergeCell ref="BT1884:BU1884"/>
    <mergeCell ref="BN1880:BP1881"/>
    <mergeCell ref="BQ1874:BQ1875"/>
    <mergeCell ref="BQ1876:BQ1877"/>
    <mergeCell ref="BQ1878:BQ1879"/>
    <mergeCell ref="BQ1864:BQ1865"/>
    <mergeCell ref="BQ1866:BQ1867"/>
    <mergeCell ref="BR1864:BR1865"/>
    <mergeCell ref="BS1864:BS1865"/>
    <mergeCell ref="BR1866:BR1867"/>
    <mergeCell ref="BS1866:BS1867"/>
    <mergeCell ref="BR1862:BR1863"/>
    <mergeCell ref="BS1862:BS1863"/>
    <mergeCell ref="BQ1868:BQ1869"/>
    <mergeCell ref="BQ1858:BQ1859"/>
    <mergeCell ref="BQ1860:BQ1861"/>
    <mergeCell ref="BR1858:BR1859"/>
    <mergeCell ref="BS1858:BS1859"/>
    <mergeCell ref="BR1860:BR1861"/>
    <mergeCell ref="BS1860:BS1861"/>
    <mergeCell ref="BR1856:BR1857"/>
    <mergeCell ref="BS1856:BS1857"/>
    <mergeCell ref="BQ1862:BQ1863"/>
    <mergeCell ref="BQ1852:BQ1853"/>
    <mergeCell ref="BQ1854:BQ1855"/>
    <mergeCell ref="BR1852:BR1853"/>
    <mergeCell ref="BS1852:BS1853"/>
    <mergeCell ref="BR1854:BR1855"/>
    <mergeCell ref="BS1854:BS1855"/>
    <mergeCell ref="BR1876:BR1877"/>
    <mergeCell ref="BS1876:BS1877"/>
    <mergeCell ref="BR1878:BR1879"/>
    <mergeCell ref="BS1878:BS1879"/>
    <mergeCell ref="BR1880:BR1881"/>
    <mergeCell ref="BS1880:BS1881"/>
    <mergeCell ref="BR1870:BR1871"/>
    <mergeCell ref="BS1870:BS1871"/>
    <mergeCell ref="BR1872:BR1873"/>
    <mergeCell ref="BS1872:BS1873"/>
    <mergeCell ref="BR1874:BR1875"/>
    <mergeCell ref="BS1874:BS1875"/>
    <mergeCell ref="BR1884:BS1884"/>
    <mergeCell ref="BL1882:BM1883"/>
    <mergeCell ref="BN1882:BP1883"/>
    <mergeCell ref="BQ1882:BQ1883"/>
    <mergeCell ref="AM1885:AP1885"/>
    <mergeCell ref="AQ1885:AS1885"/>
    <mergeCell ref="BN1901:BP1902"/>
    <mergeCell ref="BF1901:BG1902"/>
    <mergeCell ref="BH1901:BI1902"/>
    <mergeCell ref="BJ1901:BK1902"/>
    <mergeCell ref="BL1901:BM1902"/>
    <mergeCell ref="BC1888:BP1888"/>
    <mergeCell ref="B1890:BP1890"/>
    <mergeCell ref="C1902:D1902"/>
    <mergeCell ref="B1901:B1902"/>
    <mergeCell ref="C1901:D1901"/>
    <mergeCell ref="E1901:E1902"/>
    <mergeCell ref="F1901:F1902"/>
    <mergeCell ref="H1901:I1902"/>
    <mergeCell ref="J1901:K1902"/>
    <mergeCell ref="G1901:G1902"/>
    <mergeCell ref="L1901:M1902"/>
    <mergeCell ref="N1901:O1902"/>
    <mergeCell ref="P1901:Q1902"/>
    <mergeCell ref="R1901:S1902"/>
    <mergeCell ref="T1901:U1902"/>
    <mergeCell ref="X1901:Y1902"/>
    <mergeCell ref="Z1901:AA1902"/>
    <mergeCell ref="AB1901:AC1902"/>
    <mergeCell ref="AD1901:AE1902"/>
    <mergeCell ref="AF1901:AG1902"/>
    <mergeCell ref="AH1901:AI1902"/>
    <mergeCell ref="AJ1901:AK1902"/>
    <mergeCell ref="AL1901:AM1902"/>
    <mergeCell ref="AN1901:AO1902"/>
    <mergeCell ref="AP1901:AQ1902"/>
    <mergeCell ref="AR1901:AS1902"/>
    <mergeCell ref="AT1901:AU1902"/>
    <mergeCell ref="AV1901:AW1902"/>
    <mergeCell ref="AX1901:AY1902"/>
    <mergeCell ref="AZ1901:BA1902"/>
    <mergeCell ref="BB1901:BC1902"/>
    <mergeCell ref="BD1901:BE1902"/>
    <mergeCell ref="B1899:B1900"/>
    <mergeCell ref="C1899:D1899"/>
    <mergeCell ref="C1900:D1900"/>
    <mergeCell ref="L1899:M1900"/>
    <mergeCell ref="N1899:O1900"/>
    <mergeCell ref="P1899:Q1900"/>
    <mergeCell ref="R1899:S1900"/>
    <mergeCell ref="T1899:U1900"/>
    <mergeCell ref="X1899:Y1900"/>
    <mergeCell ref="Z1899:AA1900"/>
    <mergeCell ref="V1882:W1883"/>
    <mergeCell ref="E1885:H1885"/>
    <mergeCell ref="J1885:L1885"/>
    <mergeCell ref="N1885:P1885"/>
    <mergeCell ref="Q1885:T1885"/>
    <mergeCell ref="U1885:W1885"/>
    <mergeCell ref="E1887:H1887"/>
    <mergeCell ref="J1887:L1887"/>
    <mergeCell ref="N1887:P1887"/>
    <mergeCell ref="Q1887:T1887"/>
    <mergeCell ref="U1887:W1887"/>
    <mergeCell ref="V1899:W1900"/>
    <mergeCell ref="BQ1919:BQ1920"/>
    <mergeCell ref="BQ1921:BQ1922"/>
    <mergeCell ref="BQ1923:BQ1924"/>
    <mergeCell ref="BR1921:BR1922"/>
    <mergeCell ref="BS1921:BS1922"/>
    <mergeCell ref="BR1923:BR1924"/>
    <mergeCell ref="BS1923:BS1924"/>
    <mergeCell ref="BR1919:BR1920"/>
    <mergeCell ref="BS1919:BS1920"/>
    <mergeCell ref="BQ1913:BQ1914"/>
    <mergeCell ref="BQ1915:BQ1916"/>
    <mergeCell ref="BQ1917:BQ1918"/>
    <mergeCell ref="BR1915:BR1916"/>
    <mergeCell ref="BS1915:BS1916"/>
    <mergeCell ref="BR1917:BR1918"/>
    <mergeCell ref="BS1917:BS1918"/>
    <mergeCell ref="BQ1897:BQ1898"/>
    <mergeCell ref="BQ1911:BQ1912"/>
    <mergeCell ref="BQ1901:BQ1902"/>
    <mergeCell ref="BQ1903:BQ1904"/>
    <mergeCell ref="BQ1905:BQ1906"/>
    <mergeCell ref="BQ1909:BQ1910"/>
    <mergeCell ref="BQ1899:BQ1900"/>
    <mergeCell ref="BQ1907:BQ1908"/>
    <mergeCell ref="BR1901:BR1902"/>
    <mergeCell ref="BS1901:BS1902"/>
    <mergeCell ref="BR1897:BR1898"/>
    <mergeCell ref="BS1897:BS1898"/>
    <mergeCell ref="BR1899:BR1900"/>
    <mergeCell ref="BS1899:BS1900"/>
    <mergeCell ref="BS1913:BS1914"/>
    <mergeCell ref="BR1903:BR1904"/>
    <mergeCell ref="BS1903:BS1904"/>
    <mergeCell ref="BR1905:BR1906"/>
    <mergeCell ref="BS1905:BS1906"/>
    <mergeCell ref="E1951:AE1951"/>
    <mergeCell ref="AG1951:AM1951"/>
    <mergeCell ref="BQ1931:BQ1932"/>
    <mergeCell ref="BQ1933:BQ1934"/>
    <mergeCell ref="BQ1935:BQ1936"/>
    <mergeCell ref="BR1931:BR1932"/>
    <mergeCell ref="BS1931:BS1932"/>
    <mergeCell ref="BQ1925:BQ1926"/>
    <mergeCell ref="BQ1927:BQ1928"/>
    <mergeCell ref="BQ1929:BQ1930"/>
    <mergeCell ref="BR1927:BR1928"/>
    <mergeCell ref="BS1927:BS1928"/>
    <mergeCell ref="BR1929:BR1930"/>
    <mergeCell ref="BS1929:BS1930"/>
    <mergeCell ref="BR1925:BR1926"/>
    <mergeCell ref="BS1925:BS1926"/>
    <mergeCell ref="G1964:G1965"/>
    <mergeCell ref="B1941:C1941"/>
    <mergeCell ref="AN1951:BO1951"/>
    <mergeCell ref="AP1956:AU1956"/>
    <mergeCell ref="AV1956:BA1956"/>
    <mergeCell ref="AZ1957:BA1957"/>
    <mergeCell ref="B1956:B1957"/>
    <mergeCell ref="C1956:D1957"/>
    <mergeCell ref="H1956:I1957"/>
    <mergeCell ref="J1956:O1956"/>
    <mergeCell ref="P1956:U1956"/>
    <mergeCell ref="X1956:Y1957"/>
    <mergeCell ref="J1957:K1957"/>
    <mergeCell ref="R1957:S1957"/>
    <mergeCell ref="T1957:U1957"/>
    <mergeCell ref="BB1956:BG1956"/>
    <mergeCell ref="BH1956:BM1956"/>
    <mergeCell ref="BN1956:BP1957"/>
    <mergeCell ref="AJ1957:AK1957"/>
    <mergeCell ref="AL1957:AM1957"/>
    <mergeCell ref="AN1957:AO1957"/>
    <mergeCell ref="AP1957:AQ1957"/>
    <mergeCell ref="AT1957:AU1957"/>
    <mergeCell ref="AV1957:AW1957"/>
    <mergeCell ref="AX1957:AY1957"/>
    <mergeCell ref="AD1957:AE1957"/>
    <mergeCell ref="AF1957:AG1957"/>
    <mergeCell ref="AH1957:AI1957"/>
    <mergeCell ref="BQ1937:BQ1938"/>
    <mergeCell ref="BQ1939:BQ1940"/>
    <mergeCell ref="D1941:E1942"/>
    <mergeCell ref="H1941:I1942"/>
    <mergeCell ref="J1941:K1942"/>
    <mergeCell ref="L1941:M1942"/>
    <mergeCell ref="N1941:O1942"/>
    <mergeCell ref="P1941:Q1942"/>
    <mergeCell ref="R1941:S1942"/>
    <mergeCell ref="T1941:U1942"/>
    <mergeCell ref="X1941:Y1942"/>
    <mergeCell ref="Z1941:AA1942"/>
    <mergeCell ref="AB1941:AC1942"/>
    <mergeCell ref="AD1941:AE1942"/>
    <mergeCell ref="AF1941:AG1942"/>
    <mergeCell ref="AH1941:AI1942"/>
    <mergeCell ref="AJ1941:AK1942"/>
    <mergeCell ref="AL1941:AM1942"/>
    <mergeCell ref="AN1941:AO1942"/>
    <mergeCell ref="AP1941:AQ1942"/>
    <mergeCell ref="AR1941:AS1942"/>
    <mergeCell ref="AT1941:AU1942"/>
    <mergeCell ref="AV1941:AW1942"/>
    <mergeCell ref="AX1941:AY1942"/>
    <mergeCell ref="AZ1941:BA1942"/>
    <mergeCell ref="BB1941:BC1942"/>
    <mergeCell ref="BD1941:BE1942"/>
    <mergeCell ref="BF1941:BG1942"/>
    <mergeCell ref="BH1941:BI1942"/>
    <mergeCell ref="BJ1941:BK1942"/>
    <mergeCell ref="BL1941:BM1942"/>
    <mergeCell ref="BN1941:BP1942"/>
    <mergeCell ref="BQ1941:BQ1942"/>
    <mergeCell ref="Z1939:AA1940"/>
    <mergeCell ref="AB1939:AC1940"/>
    <mergeCell ref="AD1939:AE1940"/>
    <mergeCell ref="AF1939:AG1940"/>
    <mergeCell ref="AH1939:AI1940"/>
    <mergeCell ref="AJ1939:AK1940"/>
    <mergeCell ref="AL1939:AM1940"/>
    <mergeCell ref="AN1939:AO1940"/>
    <mergeCell ref="AP1939:AQ1940"/>
    <mergeCell ref="AR1939:AS1940"/>
    <mergeCell ref="AT1939:AU1940"/>
    <mergeCell ref="AV1939:AW1940"/>
    <mergeCell ref="AX1939:AY1940"/>
    <mergeCell ref="AZ1939:BA1940"/>
    <mergeCell ref="BB1939:BC1940"/>
    <mergeCell ref="BD1939:BE1940"/>
    <mergeCell ref="BF1939:BG1940"/>
    <mergeCell ref="BH1939:BI1940"/>
    <mergeCell ref="BJ1939:BK1940"/>
    <mergeCell ref="BL1939:BM1940"/>
    <mergeCell ref="BQ1966:BQ1967"/>
    <mergeCell ref="BR1966:BR1967"/>
    <mergeCell ref="BS1966:BS1967"/>
    <mergeCell ref="BR1964:BR1965"/>
    <mergeCell ref="BS1964:BS1965"/>
    <mergeCell ref="BQ1968:BQ1969"/>
    <mergeCell ref="BQ1970:BQ1971"/>
    <mergeCell ref="BS1972:BS1973"/>
    <mergeCell ref="BR1974:BR1975"/>
    <mergeCell ref="BR1998:BR1999"/>
    <mergeCell ref="BS1998:BS1999"/>
    <mergeCell ref="BT2002:BU2002"/>
    <mergeCell ref="BQ2015:BQ2016"/>
    <mergeCell ref="BR2015:BR2016"/>
    <mergeCell ref="BS2015:BS2016"/>
    <mergeCell ref="BR2002:BS2002"/>
    <mergeCell ref="BQ1996:BQ1997"/>
    <mergeCell ref="BR1994:BR1995"/>
    <mergeCell ref="BS1994:BS1995"/>
    <mergeCell ref="BR1996:BR1997"/>
    <mergeCell ref="BS1996:BS1997"/>
    <mergeCell ref="BR1992:BR1993"/>
    <mergeCell ref="BS1992:BS1993"/>
    <mergeCell ref="BQ1998:BQ1999"/>
    <mergeCell ref="BQ1960:BQ1961"/>
    <mergeCell ref="BR1958:BR1959"/>
    <mergeCell ref="BS1958:BS1959"/>
    <mergeCell ref="BQ1962:BQ1963"/>
    <mergeCell ref="BQ1964:BQ1965"/>
    <mergeCell ref="BR1943:BS1943"/>
    <mergeCell ref="BT1943:BU1943"/>
    <mergeCell ref="BQ1956:BQ1957"/>
    <mergeCell ref="BQ1958:BQ1959"/>
    <mergeCell ref="BR1970:BR1971"/>
    <mergeCell ref="BS1970:BS1971"/>
    <mergeCell ref="BR1972:BR1973"/>
    <mergeCell ref="BQ1990:BQ1991"/>
    <mergeCell ref="BR1986:BR1987"/>
    <mergeCell ref="BS1986:BS1987"/>
    <mergeCell ref="BR1988:BR1989"/>
    <mergeCell ref="BS1988:BS1989"/>
    <mergeCell ref="BR1990:BR1991"/>
    <mergeCell ref="BS1990:BS1991"/>
    <mergeCell ref="BQ1992:BQ1993"/>
    <mergeCell ref="BQ1994:BQ1995"/>
    <mergeCell ref="BQ1984:BQ1985"/>
    <mergeCell ref="BQ2000:BQ2001"/>
    <mergeCell ref="BR1982:BR1983"/>
    <mergeCell ref="BS1982:BS1983"/>
    <mergeCell ref="BR1984:BR1985"/>
    <mergeCell ref="BS1984:BS1985"/>
    <mergeCell ref="BR1980:BR1981"/>
    <mergeCell ref="BS1980:BS1981"/>
    <mergeCell ref="BQ1986:BQ1987"/>
    <mergeCell ref="BQ1988:BQ1989"/>
    <mergeCell ref="BQ1978:BQ1979"/>
    <mergeCell ref="BR1976:BR1977"/>
    <mergeCell ref="BS1976:BS1977"/>
    <mergeCell ref="BR1978:BR1979"/>
    <mergeCell ref="BS1978:BS1979"/>
    <mergeCell ref="BQ1980:BQ1981"/>
    <mergeCell ref="BQ1982:BQ1983"/>
    <mergeCell ref="BQ1972:BQ1973"/>
    <mergeCell ref="BQ1974:BQ1975"/>
    <mergeCell ref="BQ1976:BQ1977"/>
    <mergeCell ref="H2015:I2016"/>
    <mergeCell ref="J2015:O2015"/>
    <mergeCell ref="P2015:U2015"/>
    <mergeCell ref="X2015:Y2016"/>
    <mergeCell ref="J2016:K2016"/>
    <mergeCell ref="R2016:S2016"/>
    <mergeCell ref="T2016:U2016"/>
    <mergeCell ref="L2016:M2016"/>
    <mergeCell ref="BH2015:BM2015"/>
    <mergeCell ref="BN2015:BP2016"/>
    <mergeCell ref="AJ2016:AK2016"/>
    <mergeCell ref="AL2016:AM2016"/>
    <mergeCell ref="AN2016:AO2016"/>
    <mergeCell ref="AP2016:AQ2016"/>
    <mergeCell ref="AT2016:AU2016"/>
    <mergeCell ref="AV2016:AW2016"/>
    <mergeCell ref="AX2016:AY2016"/>
    <mergeCell ref="BB2016:BC2016"/>
    <mergeCell ref="AD2016:AE2016"/>
    <mergeCell ref="AF2016:AG2016"/>
    <mergeCell ref="AH2016:AI2016"/>
    <mergeCell ref="AR2016:AS2016"/>
    <mergeCell ref="Z2015:AA2016"/>
    <mergeCell ref="AB2015:AC2016"/>
    <mergeCell ref="AD2015:AI2015"/>
    <mergeCell ref="AJ2015:AO2015"/>
    <mergeCell ref="BD2016:BE2016"/>
    <mergeCell ref="BF2016:BG2016"/>
    <mergeCell ref="BH2016:BI2016"/>
    <mergeCell ref="BJ2016:BK2016"/>
    <mergeCell ref="V2021:W2022"/>
    <mergeCell ref="V2023:W2024"/>
    <mergeCell ref="H2019:I2020"/>
    <mergeCell ref="J2019:K2020"/>
    <mergeCell ref="L2019:M2020"/>
    <mergeCell ref="N2019:O2020"/>
    <mergeCell ref="BG2005:BI2005"/>
    <mergeCell ref="BK2005:BM2005"/>
    <mergeCell ref="BC2006:BP2006"/>
    <mergeCell ref="B2008:BP2008"/>
    <mergeCell ref="Y2005:AA2005"/>
    <mergeCell ref="AB2005:AE2005"/>
    <mergeCell ref="AF2005:AH2005"/>
    <mergeCell ref="AJ2005:AL2005"/>
    <mergeCell ref="AM2005:AP2005"/>
    <mergeCell ref="AQ2005:AS2005"/>
    <mergeCell ref="B2005:C2005"/>
    <mergeCell ref="C2012:D2012"/>
    <mergeCell ref="E2012:AE2012"/>
    <mergeCell ref="AG2012:AJ2012"/>
    <mergeCell ref="AK2012:BB2012"/>
    <mergeCell ref="BC2012:BE2012"/>
    <mergeCell ref="BF2012:BO2012"/>
    <mergeCell ref="R1998:S1999"/>
    <mergeCell ref="T1998:U1999"/>
    <mergeCell ref="X1998:Y1999"/>
    <mergeCell ref="Z1998:AA1999"/>
    <mergeCell ref="AB1998:AC1999"/>
    <mergeCell ref="AD1998:AE1999"/>
    <mergeCell ref="AF1998:AG1999"/>
    <mergeCell ref="AH1998:AI1999"/>
    <mergeCell ref="AJ1998:AK1999"/>
    <mergeCell ref="AL1998:AM1999"/>
    <mergeCell ref="V2031:W2032"/>
    <mergeCell ref="V2033:W2034"/>
    <mergeCell ref="V2035:W2036"/>
    <mergeCell ref="V2037:W2038"/>
    <mergeCell ref="V2039:W2040"/>
    <mergeCell ref="P2000:Q2001"/>
    <mergeCell ref="R2000:S2001"/>
    <mergeCell ref="T2000:U2001"/>
    <mergeCell ref="X2000:Y2001"/>
    <mergeCell ref="Z2000:AA2001"/>
    <mergeCell ref="AB2000:AC2001"/>
    <mergeCell ref="AD2000:AE2001"/>
    <mergeCell ref="AF2000:AG2001"/>
    <mergeCell ref="AH2000:AI2001"/>
    <mergeCell ref="AJ2000:AK2001"/>
    <mergeCell ref="AL2000:AM2001"/>
    <mergeCell ref="AN2000:AO2001"/>
    <mergeCell ref="AP2000:AQ2001"/>
    <mergeCell ref="AR2000:AS2001"/>
    <mergeCell ref="AT2000:AU2001"/>
    <mergeCell ref="AV2000:AW2001"/>
    <mergeCell ref="AX2000:AY2001"/>
    <mergeCell ref="AZ2000:BA2001"/>
    <mergeCell ref="BB2000:BC2001"/>
    <mergeCell ref="BD2000:BE2001"/>
    <mergeCell ref="BF2000:BG2001"/>
    <mergeCell ref="BH2000:BI2001"/>
    <mergeCell ref="BJ2000:BK2001"/>
    <mergeCell ref="BF2035:BG2036"/>
    <mergeCell ref="BH2035:BI2036"/>
    <mergeCell ref="BJ2035:BK2036"/>
    <mergeCell ref="AJ2033:AK2034"/>
    <mergeCell ref="AL2033:AM2034"/>
    <mergeCell ref="BD2029:BE2030"/>
    <mergeCell ref="AF2019:AG2020"/>
    <mergeCell ref="AH2019:AI2020"/>
    <mergeCell ref="AJ2019:AK2020"/>
    <mergeCell ref="AL2019:AM2020"/>
    <mergeCell ref="AN2019:AO2020"/>
    <mergeCell ref="AP2019:AQ2020"/>
    <mergeCell ref="AR2019:AS2020"/>
    <mergeCell ref="AT2019:AU2020"/>
    <mergeCell ref="AV2019:AW2020"/>
    <mergeCell ref="AX2019:AY2020"/>
    <mergeCell ref="AZ2019:BA2020"/>
    <mergeCell ref="BB2019:BC2020"/>
    <mergeCell ref="BD2019:BE2020"/>
    <mergeCell ref="AP2027:AQ2028"/>
    <mergeCell ref="AR2027:AS2028"/>
    <mergeCell ref="AT2027:AU2028"/>
    <mergeCell ref="AV2027:AW2028"/>
    <mergeCell ref="Y2003:AA2003"/>
    <mergeCell ref="AB2003:AE2003"/>
    <mergeCell ref="AU2003:AW2003"/>
    <mergeCell ref="BB2003:BF2003"/>
    <mergeCell ref="BG2003:BI2003"/>
    <mergeCell ref="BK2003:BM2003"/>
    <mergeCell ref="AU2005:AW2005"/>
    <mergeCell ref="BB2005:BF2005"/>
    <mergeCell ref="BL2039:BM2040"/>
    <mergeCell ref="AL2037:AM2038"/>
    <mergeCell ref="BL2035:BM2036"/>
    <mergeCell ref="BL2031:BM2032"/>
    <mergeCell ref="AZ2039:BA2040"/>
    <mergeCell ref="BQ2035:BQ2036"/>
    <mergeCell ref="BQ2037:BQ2038"/>
    <mergeCell ref="BQ2039:BQ2040"/>
    <mergeCell ref="BR2035:BR2036"/>
    <mergeCell ref="BS2035:BS2036"/>
    <mergeCell ref="BR2037:BR2038"/>
    <mergeCell ref="BS2037:BS2038"/>
    <mergeCell ref="BR2039:BR2040"/>
    <mergeCell ref="BS2039:BS2040"/>
    <mergeCell ref="BQ2029:BQ2030"/>
    <mergeCell ref="BQ2031:BQ2032"/>
    <mergeCell ref="BQ2033:BQ2034"/>
    <mergeCell ref="BR2033:BR2034"/>
    <mergeCell ref="BS2033:BS2034"/>
    <mergeCell ref="BR2029:BR2030"/>
    <mergeCell ref="BS2029:BS2030"/>
    <mergeCell ref="BR2031:BR2032"/>
    <mergeCell ref="BS2031:BS2032"/>
    <mergeCell ref="BQ2023:BQ2024"/>
    <mergeCell ref="BQ2025:BQ2026"/>
    <mergeCell ref="BQ2027:BQ2028"/>
    <mergeCell ref="BR2027:BR2028"/>
    <mergeCell ref="BS2027:BS2028"/>
    <mergeCell ref="BR2023:BR2024"/>
    <mergeCell ref="BS2023:BS2024"/>
    <mergeCell ref="BR2025:BR2026"/>
    <mergeCell ref="BS2025:BS2026"/>
    <mergeCell ref="BQ2017:BQ2018"/>
    <mergeCell ref="BQ2019:BQ2020"/>
    <mergeCell ref="BQ2021:BQ2022"/>
    <mergeCell ref="BR2021:BR2022"/>
    <mergeCell ref="BS2021:BS2022"/>
    <mergeCell ref="BR2019:BR2020"/>
    <mergeCell ref="BS2019:BS2020"/>
    <mergeCell ref="BR2017:BR2018"/>
    <mergeCell ref="BS2017:BS2018"/>
    <mergeCell ref="BN2059:BP2060"/>
    <mergeCell ref="BQ2059:BQ2060"/>
    <mergeCell ref="BT2061:BU2061"/>
    <mergeCell ref="BQ2074:BQ2075"/>
    <mergeCell ref="BR2074:BR2075"/>
    <mergeCell ref="BS2074:BS2075"/>
    <mergeCell ref="BR2061:BS2061"/>
    <mergeCell ref="BQ2053:BQ2054"/>
    <mergeCell ref="BQ2055:BQ2056"/>
    <mergeCell ref="BQ2057:BQ2058"/>
    <mergeCell ref="BR2057:BR2058"/>
    <mergeCell ref="BS2057:BS2058"/>
    <mergeCell ref="BR2053:BR2054"/>
    <mergeCell ref="BS2053:BS2054"/>
    <mergeCell ref="BR2055:BR2056"/>
    <mergeCell ref="BS2055:BS2056"/>
    <mergeCell ref="BQ2047:BQ2048"/>
    <mergeCell ref="BQ2049:BQ2050"/>
    <mergeCell ref="BQ2051:BQ2052"/>
    <mergeCell ref="BR2051:BR2052"/>
    <mergeCell ref="BS2051:BS2052"/>
    <mergeCell ref="BR2047:BR2048"/>
    <mergeCell ref="BS2047:BS2048"/>
    <mergeCell ref="BR2049:BR2050"/>
    <mergeCell ref="BS2049:BS2050"/>
    <mergeCell ref="BQ2041:BQ2042"/>
    <mergeCell ref="BQ2043:BQ2044"/>
    <mergeCell ref="BQ2045:BQ2046"/>
    <mergeCell ref="BR2045:BR2046"/>
    <mergeCell ref="BS2045:BS2046"/>
    <mergeCell ref="BR2041:BR2042"/>
    <mergeCell ref="BS2041:BS2042"/>
    <mergeCell ref="BR2043:BR2044"/>
    <mergeCell ref="BS2043:BS2044"/>
    <mergeCell ref="BN2057:BP2058"/>
    <mergeCell ref="BN2055:BP2056"/>
    <mergeCell ref="BQ2090:BQ2091"/>
    <mergeCell ref="BQ2092:BQ2093"/>
    <mergeCell ref="BQ2094:BQ2095"/>
    <mergeCell ref="BR2092:BR2093"/>
    <mergeCell ref="BS2092:BS2093"/>
    <mergeCell ref="BR2094:BR2095"/>
    <mergeCell ref="BS2094:BS2095"/>
    <mergeCell ref="BQ2088:BQ2089"/>
    <mergeCell ref="BQ2078:BQ2079"/>
    <mergeCell ref="BQ2080:BQ2081"/>
    <mergeCell ref="BQ2082:BQ2083"/>
    <mergeCell ref="BN2078:BP2079"/>
    <mergeCell ref="BC2065:BP2065"/>
    <mergeCell ref="B2067:BP2067"/>
    <mergeCell ref="Y2064:AA2064"/>
    <mergeCell ref="AB2064:AE2064"/>
    <mergeCell ref="AF2064:AH2064"/>
    <mergeCell ref="BQ2076:BQ2077"/>
    <mergeCell ref="BR2078:BR2079"/>
    <mergeCell ref="BS2078:BS2079"/>
    <mergeCell ref="BR2080:BR2081"/>
    <mergeCell ref="BS2080:BS2081"/>
    <mergeCell ref="BR2076:BR2077"/>
    <mergeCell ref="BS2076:BS2077"/>
    <mergeCell ref="B2082:B2083"/>
    <mergeCell ref="C2082:D2082"/>
    <mergeCell ref="E2082:E2083"/>
    <mergeCell ref="F2082:F2083"/>
    <mergeCell ref="H2082:I2083"/>
    <mergeCell ref="J2082:K2083"/>
    <mergeCell ref="L2082:M2083"/>
    <mergeCell ref="N2082:O2083"/>
    <mergeCell ref="P2082:Q2083"/>
    <mergeCell ref="R2082:S2083"/>
    <mergeCell ref="T2082:U2083"/>
    <mergeCell ref="X2082:Y2083"/>
    <mergeCell ref="Z2082:AA2083"/>
    <mergeCell ref="AB2082:AC2083"/>
    <mergeCell ref="AD2082:AE2083"/>
    <mergeCell ref="AF2082:AG2083"/>
    <mergeCell ref="AH2082:AI2083"/>
    <mergeCell ref="AJ2082:AK2083"/>
    <mergeCell ref="AL2082:AM2083"/>
    <mergeCell ref="BQ2084:BQ2085"/>
    <mergeCell ref="BQ2086:BQ2087"/>
    <mergeCell ref="BR2084:BR2085"/>
    <mergeCell ref="BS2084:BS2085"/>
    <mergeCell ref="BR2086:BR2087"/>
    <mergeCell ref="BS2086:BS2087"/>
    <mergeCell ref="BR2088:BR2089"/>
    <mergeCell ref="BR2082:BR2083"/>
    <mergeCell ref="BS2082:BS2083"/>
    <mergeCell ref="B2094:B2095"/>
    <mergeCell ref="C2094:D2094"/>
    <mergeCell ref="E2094:E2095"/>
    <mergeCell ref="F2094:F2095"/>
    <mergeCell ref="H2094:I2095"/>
    <mergeCell ref="J2094:K2095"/>
    <mergeCell ref="L2094:M2095"/>
    <mergeCell ref="N2094:O2095"/>
    <mergeCell ref="P2094:Q2095"/>
    <mergeCell ref="R2094:S2095"/>
    <mergeCell ref="T2094:U2095"/>
    <mergeCell ref="X2094:Y2095"/>
    <mergeCell ref="BR2141:BR2142"/>
    <mergeCell ref="BS2141:BS2142"/>
    <mergeCell ref="BR2137:BR2138"/>
    <mergeCell ref="BS2137:BS2138"/>
    <mergeCell ref="BR2139:BR2140"/>
    <mergeCell ref="BS2139:BS2140"/>
    <mergeCell ref="BR2143:BR2144"/>
    <mergeCell ref="BS2143:BS2144"/>
    <mergeCell ref="BQ2145:BQ2146"/>
    <mergeCell ref="BQ2147:BQ2148"/>
    <mergeCell ref="BQ2149:BQ2150"/>
    <mergeCell ref="BR2120:BS2120"/>
    <mergeCell ref="BT2120:BU2120"/>
    <mergeCell ref="BR2133:BR2134"/>
    <mergeCell ref="BS2133:BS2134"/>
    <mergeCell ref="BR2145:BR2146"/>
    <mergeCell ref="BS2145:BS2146"/>
    <mergeCell ref="BQ2137:BQ2138"/>
    <mergeCell ref="BQ2139:BQ2140"/>
    <mergeCell ref="BQ2141:BQ2142"/>
    <mergeCell ref="BS2153:BS2154"/>
    <mergeCell ref="BR2135:BR2136"/>
    <mergeCell ref="BS2135:BS2136"/>
    <mergeCell ref="BQ2112:BQ2113"/>
    <mergeCell ref="BQ2114:BQ2115"/>
    <mergeCell ref="BQ2116:BQ2117"/>
    <mergeCell ref="BR2116:BR2117"/>
    <mergeCell ref="BS2116:BS2117"/>
    <mergeCell ref="BQ2104:BQ2105"/>
    <mergeCell ref="BQ2106:BQ2107"/>
    <mergeCell ref="BQ2108:BQ2109"/>
    <mergeCell ref="BQ2096:BQ2097"/>
    <mergeCell ref="BQ2098:BQ2099"/>
    <mergeCell ref="BQ2100:BQ2101"/>
    <mergeCell ref="BR2096:BR2097"/>
    <mergeCell ref="BS2096:BS2097"/>
    <mergeCell ref="BQ2118:BQ2119"/>
    <mergeCell ref="BQ2133:BQ2134"/>
    <mergeCell ref="BQ2135:BQ2136"/>
    <mergeCell ref="BQ2143:BQ2144"/>
    <mergeCell ref="BQ2167:BQ2168"/>
    <mergeCell ref="BR2167:BR2168"/>
    <mergeCell ref="BS2167:BS2168"/>
    <mergeCell ref="BR2163:BR2164"/>
    <mergeCell ref="BS2163:BS2164"/>
    <mergeCell ref="BR2165:BR2166"/>
    <mergeCell ref="BS2165:BS2166"/>
    <mergeCell ref="BQ2169:BQ2170"/>
    <mergeCell ref="BQ2171:BQ2172"/>
    <mergeCell ref="BQ2161:BQ2162"/>
    <mergeCell ref="BR2161:BR2162"/>
    <mergeCell ref="BS2161:BS2162"/>
    <mergeCell ref="BQ2163:BQ2164"/>
    <mergeCell ref="BQ2165:BQ2166"/>
    <mergeCell ref="BQ2157:BQ2158"/>
    <mergeCell ref="BQ2159:BQ2160"/>
    <mergeCell ref="BQ2151:BQ2152"/>
    <mergeCell ref="BQ2153:BQ2154"/>
    <mergeCell ref="BQ2155:BQ2156"/>
    <mergeCell ref="B2185:BP2185"/>
    <mergeCell ref="B2180:C2180"/>
    <mergeCell ref="Y2180:AA2180"/>
    <mergeCell ref="AB2180:AE2180"/>
    <mergeCell ref="AF2180:AH2180"/>
    <mergeCell ref="AJ2180:AL2180"/>
    <mergeCell ref="AM2180:AP2180"/>
    <mergeCell ref="AQ2180:AS2180"/>
    <mergeCell ref="B2182:C2182"/>
    <mergeCell ref="AU2180:AW2180"/>
    <mergeCell ref="BB2180:BF2180"/>
    <mergeCell ref="BG2180:BI2180"/>
    <mergeCell ref="BK2180:BM2180"/>
    <mergeCell ref="AU2182:AW2182"/>
    <mergeCell ref="BB2182:BF2182"/>
    <mergeCell ref="BG2182:BI2182"/>
    <mergeCell ref="BK2182:BM2182"/>
    <mergeCell ref="Y2182:AA2182"/>
    <mergeCell ref="AB2182:AE2182"/>
    <mergeCell ref="AF2182:AH2182"/>
    <mergeCell ref="AJ2182:AL2182"/>
    <mergeCell ref="B2175:C2176"/>
    <mergeCell ref="D2175:E2176"/>
    <mergeCell ref="H2175:I2176"/>
    <mergeCell ref="J2175:K2176"/>
    <mergeCell ref="L2175:M2176"/>
    <mergeCell ref="N2175:O2176"/>
    <mergeCell ref="P2175:Q2176"/>
    <mergeCell ref="R2175:S2176"/>
    <mergeCell ref="BJ2175:BK2176"/>
    <mergeCell ref="BL2175:BM2176"/>
    <mergeCell ref="B2177:C2177"/>
    <mergeCell ref="V2177:W2178"/>
    <mergeCell ref="E2180:H2180"/>
    <mergeCell ref="B2173:B2174"/>
    <mergeCell ref="C2173:D2173"/>
    <mergeCell ref="E2173:E2174"/>
    <mergeCell ref="F2173:F2174"/>
    <mergeCell ref="H2173:I2174"/>
    <mergeCell ref="J2173:K2174"/>
    <mergeCell ref="L2173:M2174"/>
    <mergeCell ref="N2173:O2174"/>
    <mergeCell ref="P2173:Q2174"/>
    <mergeCell ref="R2173:S2174"/>
    <mergeCell ref="T2173:U2174"/>
    <mergeCell ref="BR2175:BR2176"/>
    <mergeCell ref="BS2175:BS2176"/>
    <mergeCell ref="BN2175:BP2176"/>
    <mergeCell ref="BR2179:BS2179"/>
    <mergeCell ref="BT2179:BU2179"/>
    <mergeCell ref="BQ2192:BQ2193"/>
    <mergeCell ref="BQ2194:BQ2195"/>
    <mergeCell ref="BQ2173:BQ2174"/>
    <mergeCell ref="BR2173:BR2174"/>
    <mergeCell ref="BS2173:BS2174"/>
    <mergeCell ref="BR2169:BR2170"/>
    <mergeCell ref="BS2169:BS2170"/>
    <mergeCell ref="BR2171:BR2172"/>
    <mergeCell ref="BS2171:BS2172"/>
    <mergeCell ref="BQ2175:BQ2176"/>
    <mergeCell ref="D2177:E2178"/>
    <mergeCell ref="H2177:I2178"/>
    <mergeCell ref="J2177:K2178"/>
    <mergeCell ref="L2177:M2178"/>
    <mergeCell ref="N2177:O2178"/>
    <mergeCell ref="P2177:Q2178"/>
    <mergeCell ref="R2177:S2178"/>
    <mergeCell ref="T2177:U2178"/>
    <mergeCell ref="X2177:Y2178"/>
    <mergeCell ref="Z2177:AA2178"/>
    <mergeCell ref="AB2177:AC2178"/>
    <mergeCell ref="AD2177:AE2178"/>
    <mergeCell ref="AF2177:AG2178"/>
    <mergeCell ref="AH2177:AI2178"/>
    <mergeCell ref="AJ2177:AK2178"/>
    <mergeCell ref="AL2177:AM2178"/>
    <mergeCell ref="AN2177:AO2178"/>
    <mergeCell ref="AP2177:AQ2178"/>
    <mergeCell ref="AR2177:AS2178"/>
    <mergeCell ref="AT2177:AU2178"/>
    <mergeCell ref="AV2177:AW2178"/>
    <mergeCell ref="AX2177:AY2178"/>
    <mergeCell ref="AZ2177:BA2178"/>
    <mergeCell ref="BB2177:BC2178"/>
    <mergeCell ref="BD2177:BE2178"/>
    <mergeCell ref="BF2177:BG2178"/>
    <mergeCell ref="BH2177:BI2178"/>
    <mergeCell ref="BJ2177:BK2178"/>
    <mergeCell ref="BL2177:BM2178"/>
    <mergeCell ref="BN2177:BP2178"/>
    <mergeCell ref="BQ2177:BQ2178"/>
    <mergeCell ref="C2189:D2189"/>
    <mergeCell ref="AG2189:AJ2189"/>
    <mergeCell ref="AK2189:BB2189"/>
    <mergeCell ref="AM2182:AP2182"/>
    <mergeCell ref="AQ2182:AS2182"/>
    <mergeCell ref="BC2189:BE2189"/>
    <mergeCell ref="BF2189:BO2189"/>
    <mergeCell ref="L2193:M2193"/>
    <mergeCell ref="N2193:O2193"/>
    <mergeCell ref="P2193:Q2193"/>
    <mergeCell ref="E2187:AE2187"/>
    <mergeCell ref="AG2187:AM2187"/>
    <mergeCell ref="AN2187:BO2187"/>
    <mergeCell ref="AP2192:AU2192"/>
    <mergeCell ref="AV2192:BA2192"/>
    <mergeCell ref="AZ2193:BA2193"/>
    <mergeCell ref="BC2183:BP2183"/>
    <mergeCell ref="BN2194:BP2195"/>
    <mergeCell ref="BT2238:BU2238"/>
    <mergeCell ref="BQ2253:BQ2254"/>
    <mergeCell ref="BR2263:BR2264"/>
    <mergeCell ref="BS2263:BS2264"/>
    <mergeCell ref="BR2265:BR2266"/>
    <mergeCell ref="BS2265:BS2266"/>
    <mergeCell ref="BQ2224:BQ2225"/>
    <mergeCell ref="BQ2228:BQ2229"/>
    <mergeCell ref="BQ2230:BQ2231"/>
    <mergeCell ref="BQ2226:BQ2227"/>
    <mergeCell ref="BS2230:BS2231"/>
    <mergeCell ref="BQ2216:BQ2217"/>
    <mergeCell ref="BQ2220:BQ2221"/>
    <mergeCell ref="BQ2222:BQ2223"/>
    <mergeCell ref="BQ2218:BQ2219"/>
    <mergeCell ref="BQ2208:BQ2209"/>
    <mergeCell ref="BR2204:BR2205"/>
    <mergeCell ref="BS2204:BS2205"/>
    <mergeCell ref="BQ2212:BQ2213"/>
    <mergeCell ref="BQ2214:BQ2215"/>
    <mergeCell ref="BQ2210:BQ2211"/>
    <mergeCell ref="BR2200:BR2201"/>
    <mergeCell ref="BS2200:BS2201"/>
    <mergeCell ref="BR2202:BR2203"/>
    <mergeCell ref="BS2202:BS2203"/>
    <mergeCell ref="BR2198:BR2199"/>
    <mergeCell ref="BS2198:BS2199"/>
    <mergeCell ref="BQ2204:BQ2205"/>
    <mergeCell ref="BQ2206:BQ2207"/>
    <mergeCell ref="BQ2196:BQ2197"/>
    <mergeCell ref="BR2192:BR2193"/>
    <mergeCell ref="BS2192:BS2193"/>
    <mergeCell ref="BR2194:BR2195"/>
    <mergeCell ref="BS2194:BS2195"/>
    <mergeCell ref="BR2196:BR2197"/>
    <mergeCell ref="BS2196:BS2197"/>
    <mergeCell ref="BQ2198:BQ2199"/>
    <mergeCell ref="BQ2200:BQ2201"/>
    <mergeCell ref="BR2238:BS2238"/>
    <mergeCell ref="BQ2261:BQ2262"/>
    <mergeCell ref="BQ2202:BQ2203"/>
    <mergeCell ref="BN2232:BP2233"/>
    <mergeCell ref="BF2206:BG2207"/>
    <mergeCell ref="AF2204:AG2205"/>
    <mergeCell ref="BN2259:BP2260"/>
    <mergeCell ref="BF2255:BG2256"/>
    <mergeCell ref="BN2257:BP2258"/>
    <mergeCell ref="BQ2267:BQ2268"/>
    <mergeCell ref="BR2267:BR2268"/>
    <mergeCell ref="BS2267:BS2268"/>
    <mergeCell ref="BQ2255:BQ2256"/>
    <mergeCell ref="BQ2257:BQ2258"/>
    <mergeCell ref="AH2255:AI2256"/>
    <mergeCell ref="AJ2255:AK2256"/>
    <mergeCell ref="AL2255:AM2256"/>
    <mergeCell ref="AN2255:AO2256"/>
    <mergeCell ref="AP2255:AQ2256"/>
    <mergeCell ref="AR2255:AS2256"/>
    <mergeCell ref="AT2255:AU2256"/>
    <mergeCell ref="AV2255:AW2256"/>
    <mergeCell ref="AX2255:AY2256"/>
    <mergeCell ref="AZ2255:BA2256"/>
    <mergeCell ref="BB2255:BC2256"/>
    <mergeCell ref="AV2253:AW2254"/>
    <mergeCell ref="AX2253:AY2254"/>
    <mergeCell ref="AZ2253:BA2254"/>
    <mergeCell ref="AF2252:AG2252"/>
    <mergeCell ref="AH2252:AI2252"/>
    <mergeCell ref="BQ2232:BQ2233"/>
    <mergeCell ref="BQ2251:BQ2252"/>
    <mergeCell ref="AF2239:AH2239"/>
    <mergeCell ref="AJ2239:AL2239"/>
    <mergeCell ref="AM2239:AP2239"/>
    <mergeCell ref="AQ2239:AS2239"/>
    <mergeCell ref="AN2204:AO2205"/>
    <mergeCell ref="AP2204:AQ2205"/>
    <mergeCell ref="AR2204:AS2205"/>
    <mergeCell ref="AT2204:AU2205"/>
    <mergeCell ref="AV2204:AW2205"/>
    <mergeCell ref="AX2204:AY2205"/>
    <mergeCell ref="AZ2204:BA2205"/>
    <mergeCell ref="BB2204:BC2205"/>
    <mergeCell ref="BD2204:BE2205"/>
    <mergeCell ref="BJ2204:BK2205"/>
    <mergeCell ref="BQ2263:BQ2264"/>
    <mergeCell ref="BQ2265:BQ2266"/>
    <mergeCell ref="BQ2259:BQ2260"/>
    <mergeCell ref="AJ2257:AK2258"/>
    <mergeCell ref="AL2257:AM2258"/>
    <mergeCell ref="AF2253:AG2254"/>
    <mergeCell ref="AH2253:AI2254"/>
    <mergeCell ref="BD2253:BE2254"/>
    <mergeCell ref="BN2206:BP2207"/>
    <mergeCell ref="D2236:E2237"/>
    <mergeCell ref="H2236:I2237"/>
    <mergeCell ref="J2236:K2237"/>
    <mergeCell ref="L2236:M2237"/>
    <mergeCell ref="N2236:O2237"/>
    <mergeCell ref="P2236:Q2237"/>
    <mergeCell ref="R2236:S2237"/>
    <mergeCell ref="T2236:U2237"/>
    <mergeCell ref="X2236:Y2237"/>
    <mergeCell ref="Z2236:AA2237"/>
    <mergeCell ref="AB2236:AC2237"/>
    <mergeCell ref="AD2236:AE2237"/>
    <mergeCell ref="AF2236:AG2237"/>
    <mergeCell ref="AH2236:AI2237"/>
    <mergeCell ref="AJ2236:AK2237"/>
    <mergeCell ref="AL2236:AM2237"/>
    <mergeCell ref="AN2236:AO2237"/>
    <mergeCell ref="AP2236:AQ2237"/>
    <mergeCell ref="AR2236:AS2237"/>
    <mergeCell ref="AT2236:AU2237"/>
    <mergeCell ref="AV2236:AW2237"/>
    <mergeCell ref="AX2236:AY2237"/>
    <mergeCell ref="AZ2236:BA2237"/>
    <mergeCell ref="BB2236:BC2237"/>
    <mergeCell ref="BD2236:BE2237"/>
    <mergeCell ref="BF2236:BG2237"/>
    <mergeCell ref="BH2236:BI2237"/>
    <mergeCell ref="BJ2236:BK2237"/>
    <mergeCell ref="BL2236:BM2237"/>
    <mergeCell ref="BN2236:BP2237"/>
    <mergeCell ref="BQ2236:BQ2237"/>
    <mergeCell ref="BD2255:BE2256"/>
    <mergeCell ref="E2241:H2241"/>
    <mergeCell ref="J2241:L2241"/>
    <mergeCell ref="N2241:P2241"/>
    <mergeCell ref="Q2241:T2241"/>
    <mergeCell ref="U2241:W2241"/>
    <mergeCell ref="V2253:W2254"/>
    <mergeCell ref="V2255:W2256"/>
    <mergeCell ref="F2253:F2254"/>
    <mergeCell ref="H2253:I2254"/>
    <mergeCell ref="J2253:K2254"/>
    <mergeCell ref="C2254:D2254"/>
    <mergeCell ref="L2253:M2254"/>
    <mergeCell ref="N2253:O2254"/>
    <mergeCell ref="P2253:Q2254"/>
    <mergeCell ref="R2253:S2254"/>
    <mergeCell ref="T2253:U2254"/>
    <mergeCell ref="X2253:Y2254"/>
    <mergeCell ref="Z2253:AA2254"/>
    <mergeCell ref="AB2253:AC2254"/>
    <mergeCell ref="AD2253:AE2254"/>
    <mergeCell ref="AV2252:AW2252"/>
    <mergeCell ref="AX2252:AY2252"/>
    <mergeCell ref="BB2252:BC2252"/>
    <mergeCell ref="AJ2253:AK2254"/>
    <mergeCell ref="AL2253:AM2254"/>
    <mergeCell ref="AN2253:AO2254"/>
    <mergeCell ref="AP2253:AQ2254"/>
    <mergeCell ref="AR2253:AS2254"/>
    <mergeCell ref="AT2253:AU2254"/>
    <mergeCell ref="BH2253:BI2254"/>
    <mergeCell ref="BJ2253:BK2254"/>
    <mergeCell ref="BL2253:BM2254"/>
    <mergeCell ref="V2259:W2260"/>
    <mergeCell ref="BS2293:BS2294"/>
    <mergeCell ref="BN2293:BP2294"/>
    <mergeCell ref="BT2297:BU2297"/>
    <mergeCell ref="BQ2310:BQ2311"/>
    <mergeCell ref="BR2297:BS2297"/>
    <mergeCell ref="BQ2279:BQ2280"/>
    <mergeCell ref="BQ2281:BQ2282"/>
    <mergeCell ref="BQ2283:BQ2284"/>
    <mergeCell ref="BR2279:BR2280"/>
    <mergeCell ref="BS2279:BS2280"/>
    <mergeCell ref="BR2281:BR2282"/>
    <mergeCell ref="BS2281:BS2282"/>
    <mergeCell ref="BR2283:BR2284"/>
    <mergeCell ref="BS2283:BS2284"/>
    <mergeCell ref="BQ2273:BQ2274"/>
    <mergeCell ref="BQ2275:BQ2276"/>
    <mergeCell ref="BQ2269:BQ2270"/>
    <mergeCell ref="BR2273:BR2274"/>
    <mergeCell ref="BS2273:BS2274"/>
    <mergeCell ref="BR2275:BR2276"/>
    <mergeCell ref="BS2275:BS2276"/>
    <mergeCell ref="BR2269:BR2270"/>
    <mergeCell ref="BS2269:BS2270"/>
    <mergeCell ref="BR2271:BR2272"/>
    <mergeCell ref="BS2271:BS2272"/>
    <mergeCell ref="BQ2277:BQ2278"/>
    <mergeCell ref="BR2277:BR2278"/>
    <mergeCell ref="BS2277:BS2278"/>
    <mergeCell ref="BQ2271:BQ2272"/>
    <mergeCell ref="BN2289:BP2290"/>
    <mergeCell ref="BQ2285:BQ2286"/>
    <mergeCell ref="BR2291:BR2292"/>
    <mergeCell ref="BS2291:BS2292"/>
    <mergeCell ref="BR2285:BR2286"/>
    <mergeCell ref="BS2285:BS2286"/>
    <mergeCell ref="BR2287:BR2288"/>
    <mergeCell ref="BS2287:BS2288"/>
    <mergeCell ref="BR2289:BR2290"/>
    <mergeCell ref="BS2289:BS2290"/>
    <mergeCell ref="BQ2287:BQ2288"/>
    <mergeCell ref="BQ2289:BQ2290"/>
    <mergeCell ref="BQ2291:BQ2292"/>
    <mergeCell ref="BN2291:BP2292"/>
    <mergeCell ref="BN2287:BP2288"/>
    <mergeCell ref="BQ2293:BQ2294"/>
    <mergeCell ref="BR2293:BR2294"/>
    <mergeCell ref="BN2285:BP2286"/>
    <mergeCell ref="V2289:W2290"/>
    <mergeCell ref="V2291:W2292"/>
    <mergeCell ref="V2293:W2294"/>
    <mergeCell ref="V2295:W2296"/>
    <mergeCell ref="AB2291:AC2292"/>
    <mergeCell ref="AD2291:AE2292"/>
    <mergeCell ref="AF2291:AG2292"/>
    <mergeCell ref="AH2291:AI2292"/>
    <mergeCell ref="AJ2291:AK2292"/>
    <mergeCell ref="AL2291:AM2292"/>
    <mergeCell ref="AN2291:AO2292"/>
    <mergeCell ref="AP2291:AQ2292"/>
    <mergeCell ref="AR2291:AS2292"/>
    <mergeCell ref="AT2291:AU2292"/>
    <mergeCell ref="AV2291:AW2292"/>
    <mergeCell ref="AX2291:AY2292"/>
    <mergeCell ref="BN2354:BP2355"/>
    <mergeCell ref="BQ2354:BQ2355"/>
    <mergeCell ref="BQ2344:BQ2345"/>
    <mergeCell ref="BR2344:BR2345"/>
    <mergeCell ref="BS2344:BS2345"/>
    <mergeCell ref="BR2340:BR2341"/>
    <mergeCell ref="BS2340:BS2341"/>
    <mergeCell ref="BR2342:BR2343"/>
    <mergeCell ref="BS2342:BS2343"/>
    <mergeCell ref="BQ2346:BQ2347"/>
    <mergeCell ref="BQ2348:BQ2349"/>
    <mergeCell ref="BQ2338:BQ2339"/>
    <mergeCell ref="BR2334:BR2335"/>
    <mergeCell ref="BS2334:BS2335"/>
    <mergeCell ref="BR2336:BR2337"/>
    <mergeCell ref="BS2336:BS2337"/>
    <mergeCell ref="BR2338:BR2339"/>
    <mergeCell ref="BS2338:BS2339"/>
    <mergeCell ref="BQ2340:BQ2341"/>
    <mergeCell ref="BQ2342:BQ2343"/>
    <mergeCell ref="BQ2332:BQ2333"/>
    <mergeCell ref="BR2328:BR2329"/>
    <mergeCell ref="BS2328:BS2329"/>
    <mergeCell ref="BR2330:BR2331"/>
    <mergeCell ref="BS2330:BS2331"/>
    <mergeCell ref="BR2332:BR2333"/>
    <mergeCell ref="BS2332:BS2333"/>
    <mergeCell ref="BQ2334:BQ2335"/>
    <mergeCell ref="BQ2336:BQ2337"/>
    <mergeCell ref="BQ2326:BQ2327"/>
    <mergeCell ref="BL2330:BM2331"/>
    <mergeCell ref="BN2295:BP2296"/>
    <mergeCell ref="BQ2295:BQ2296"/>
    <mergeCell ref="BR2322:BR2323"/>
    <mergeCell ref="BS2322:BS2323"/>
    <mergeCell ref="BR2324:BR2325"/>
    <mergeCell ref="BS2324:BS2325"/>
    <mergeCell ref="BR2326:BR2327"/>
    <mergeCell ref="BS2326:BS2327"/>
    <mergeCell ref="BQ2328:BQ2329"/>
    <mergeCell ref="BQ2330:BQ2331"/>
    <mergeCell ref="BQ2320:BQ2321"/>
    <mergeCell ref="BR2316:BR2317"/>
    <mergeCell ref="BS2316:BS2317"/>
    <mergeCell ref="BR2318:BR2319"/>
    <mergeCell ref="BS2318:BS2319"/>
    <mergeCell ref="BR2320:BR2321"/>
    <mergeCell ref="BS2320:BS2321"/>
    <mergeCell ref="BQ2322:BQ2323"/>
    <mergeCell ref="BQ2324:BQ2325"/>
    <mergeCell ref="BQ2314:BQ2315"/>
    <mergeCell ref="BQ2316:BQ2317"/>
    <mergeCell ref="BQ2318:BQ2319"/>
    <mergeCell ref="BR2314:BR2315"/>
    <mergeCell ref="BS2314:BS2315"/>
    <mergeCell ref="BR2312:BR2313"/>
    <mergeCell ref="BS2312:BS2313"/>
    <mergeCell ref="BQ2312:BQ2313"/>
    <mergeCell ref="BN2320:BP2321"/>
    <mergeCell ref="BN2318:BP2319"/>
    <mergeCell ref="BL2350:BM2351"/>
    <mergeCell ref="BN2350:BP2351"/>
    <mergeCell ref="BN2330:BP2331"/>
    <mergeCell ref="BN2324:BP2325"/>
    <mergeCell ref="BS2529:BS2530"/>
    <mergeCell ref="BQ2519:BQ2520"/>
    <mergeCell ref="BQ2507:BQ2508"/>
    <mergeCell ref="BQ2489:BQ2490"/>
    <mergeCell ref="BQ2491:BQ2492"/>
    <mergeCell ref="BR2491:BR2492"/>
    <mergeCell ref="BS2491:BS2492"/>
    <mergeCell ref="BQ2472:BQ2473"/>
    <mergeCell ref="BS2470:BS2471"/>
    <mergeCell ref="BR2474:BS2474"/>
    <mergeCell ref="BT2474:BU2474"/>
    <mergeCell ref="BQ2487:BQ2488"/>
    <mergeCell ref="BQ2466:BQ2467"/>
    <mergeCell ref="BQ2450:BQ2451"/>
    <mergeCell ref="BQ2458:BQ2459"/>
    <mergeCell ref="BQ2442:BQ2443"/>
    <mergeCell ref="BR2415:BS2415"/>
    <mergeCell ref="BT2415:BU2415"/>
    <mergeCell ref="BQ2407:BQ2408"/>
    <mergeCell ref="BQ2413:BQ2414"/>
    <mergeCell ref="BS2411:BS2412"/>
    <mergeCell ref="BQ2399:BQ2400"/>
    <mergeCell ref="BN2352:BP2353"/>
    <mergeCell ref="BR2352:BR2353"/>
    <mergeCell ref="BS2352:BS2353"/>
    <mergeCell ref="BR2356:BS2356"/>
    <mergeCell ref="BT2356:BU2356"/>
    <mergeCell ref="BQ2379:BQ2380"/>
    <mergeCell ref="BC2360:BP2360"/>
    <mergeCell ref="B2362:BP2362"/>
    <mergeCell ref="BQ2350:BQ2351"/>
    <mergeCell ref="BR2346:BR2347"/>
    <mergeCell ref="BS2346:BS2347"/>
    <mergeCell ref="BR2348:BR2349"/>
    <mergeCell ref="BS2348:BS2349"/>
    <mergeCell ref="BR2350:BR2351"/>
    <mergeCell ref="BS2350:BS2351"/>
    <mergeCell ref="BQ2352:BQ2353"/>
    <mergeCell ref="D2354:E2355"/>
    <mergeCell ref="H2354:I2355"/>
    <mergeCell ref="J2354:K2355"/>
    <mergeCell ref="L2354:M2355"/>
    <mergeCell ref="N2354:O2355"/>
    <mergeCell ref="P2354:Q2355"/>
    <mergeCell ref="R2354:S2355"/>
    <mergeCell ref="T2354:U2355"/>
    <mergeCell ref="X2354:Y2355"/>
    <mergeCell ref="Z2354:AA2355"/>
    <mergeCell ref="AB2354:AC2355"/>
    <mergeCell ref="AD2354:AE2355"/>
    <mergeCell ref="AF2354:AG2355"/>
    <mergeCell ref="AH2354:AI2355"/>
    <mergeCell ref="AJ2354:AK2355"/>
    <mergeCell ref="AL2354:AM2355"/>
    <mergeCell ref="AN2354:AO2355"/>
    <mergeCell ref="AP2354:AQ2355"/>
    <mergeCell ref="AR2354:AS2355"/>
    <mergeCell ref="AT2354:AU2355"/>
    <mergeCell ref="AV2354:AW2355"/>
    <mergeCell ref="AX2354:AY2355"/>
    <mergeCell ref="AZ2354:BA2355"/>
    <mergeCell ref="BB2354:BC2355"/>
    <mergeCell ref="BD2354:BE2355"/>
    <mergeCell ref="V2369:W2370"/>
    <mergeCell ref="BQ2649:BQ2650"/>
    <mergeCell ref="BS2647:BS2648"/>
    <mergeCell ref="BR2651:BS2651"/>
    <mergeCell ref="BT2651:BU2651"/>
    <mergeCell ref="BR2647:BR2648"/>
    <mergeCell ref="BQ2647:BQ2648"/>
    <mergeCell ref="BQ2643:BQ2644"/>
    <mergeCell ref="BQ2645:BQ2646"/>
    <mergeCell ref="BR2645:BR2646"/>
    <mergeCell ref="BS2645:BS2646"/>
    <mergeCell ref="BQ2635:BQ2636"/>
    <mergeCell ref="BQ2637:BQ2638"/>
    <mergeCell ref="BQ2625:BQ2626"/>
    <mergeCell ref="BR2605:BR2606"/>
    <mergeCell ref="BS2605:BS2606"/>
    <mergeCell ref="BQ2617:BQ2618"/>
    <mergeCell ref="BQ2590:BQ2591"/>
    <mergeCell ref="BS2588:BS2589"/>
    <mergeCell ref="BR2592:BS2592"/>
    <mergeCell ref="BT2592:BU2592"/>
    <mergeCell ref="BQ2584:BQ2585"/>
    <mergeCell ref="BQ2568:BQ2569"/>
    <mergeCell ref="BQ2576:BQ2577"/>
    <mergeCell ref="BQ2560:BQ2561"/>
    <mergeCell ref="BR2533:BS2533"/>
    <mergeCell ref="BT2533:BU2533"/>
    <mergeCell ref="BS2546:BS2547"/>
    <mergeCell ref="D2531:E2532"/>
    <mergeCell ref="H2531:I2532"/>
    <mergeCell ref="J2531:K2532"/>
    <mergeCell ref="L2531:M2532"/>
    <mergeCell ref="N2531:O2532"/>
    <mergeCell ref="P2531:Q2532"/>
    <mergeCell ref="R2531:S2532"/>
    <mergeCell ref="T2531:U2532"/>
    <mergeCell ref="X2531:Y2532"/>
    <mergeCell ref="Z2531:AA2532"/>
    <mergeCell ref="AB2531:AC2532"/>
    <mergeCell ref="AD2531:AE2532"/>
    <mergeCell ref="AF2531:AG2532"/>
    <mergeCell ref="AH2531:AI2532"/>
    <mergeCell ref="AJ2531:AK2532"/>
    <mergeCell ref="AL2531:AM2532"/>
    <mergeCell ref="AN2531:AO2532"/>
    <mergeCell ref="AP2531:AQ2532"/>
    <mergeCell ref="AR2531:AS2532"/>
    <mergeCell ref="AT2531:AU2532"/>
    <mergeCell ref="AV2531:AW2532"/>
    <mergeCell ref="AX2531:AY2532"/>
    <mergeCell ref="AZ2531:BA2532"/>
    <mergeCell ref="BB2531:BC2532"/>
    <mergeCell ref="BD2531:BE2532"/>
    <mergeCell ref="BF2531:BG2532"/>
    <mergeCell ref="BH2531:BI2532"/>
    <mergeCell ref="BJ2531:BK2532"/>
    <mergeCell ref="BL2531:BM2532"/>
    <mergeCell ref="BN2531:BP2532"/>
    <mergeCell ref="BQ2531:BQ2532"/>
    <mergeCell ref="H2649:I2650"/>
    <mergeCell ref="J2649:K2650"/>
    <mergeCell ref="L2649:M2650"/>
    <mergeCell ref="N2649:O2650"/>
    <mergeCell ref="P2649:Q2650"/>
    <mergeCell ref="BN2609:BP2610"/>
    <mergeCell ref="BQ2767:BQ2768"/>
    <mergeCell ref="BS2765:BS2766"/>
    <mergeCell ref="BR2769:BS2769"/>
    <mergeCell ref="BT2769:BU2769"/>
    <mergeCell ref="BR2782:BR2783"/>
    <mergeCell ref="BS2782:BS2783"/>
    <mergeCell ref="BQ2761:BQ2762"/>
    <mergeCell ref="BQ2763:BQ2764"/>
    <mergeCell ref="BQ2753:BQ2754"/>
    <mergeCell ref="BQ2755:BQ2756"/>
    <mergeCell ref="BQ2743:BQ2744"/>
    <mergeCell ref="BQ2745:BQ2746"/>
    <mergeCell ref="BQ2735:BQ2736"/>
    <mergeCell ref="BQ2737:BQ2738"/>
    <mergeCell ref="BQ2708:BQ2709"/>
    <mergeCell ref="BS2706:BS2707"/>
    <mergeCell ref="BR2710:BS2710"/>
    <mergeCell ref="BT2710:BU2710"/>
    <mergeCell ref="BQ2702:BQ2703"/>
    <mergeCell ref="BQ2704:BQ2705"/>
    <mergeCell ref="BR2706:BR2707"/>
    <mergeCell ref="BQ2706:BQ2707"/>
    <mergeCell ref="BR2704:BR2705"/>
    <mergeCell ref="BS2704:BS2705"/>
    <mergeCell ref="BQ2694:BQ2695"/>
    <mergeCell ref="BQ2696:BQ2697"/>
    <mergeCell ref="BQ2684:BQ2685"/>
    <mergeCell ref="BQ2686:BQ2687"/>
    <mergeCell ref="BQ2676:BQ2677"/>
    <mergeCell ref="BQ2678:BQ2679"/>
    <mergeCell ref="AX2881:AY2882"/>
    <mergeCell ref="AZ2881:BA2882"/>
    <mergeCell ref="BB2881:BC2882"/>
    <mergeCell ref="BD2881:BE2882"/>
    <mergeCell ref="BQ2879:BQ2880"/>
    <mergeCell ref="BQ2881:BQ2882"/>
    <mergeCell ref="BQ2871:BQ2872"/>
    <mergeCell ref="BQ2873:BQ2874"/>
    <mergeCell ref="BQ2861:BQ2862"/>
    <mergeCell ref="BQ2863:BQ2864"/>
    <mergeCell ref="BQ2853:BQ2854"/>
    <mergeCell ref="BQ2855:BQ2856"/>
    <mergeCell ref="BQ2826:BQ2827"/>
    <mergeCell ref="BS2824:BS2825"/>
    <mergeCell ref="BR2828:BS2828"/>
    <mergeCell ref="BT2828:BU2828"/>
    <mergeCell ref="BR2843:BR2844"/>
    <mergeCell ref="BS2843:BS2844"/>
    <mergeCell ref="BR2845:BR2846"/>
    <mergeCell ref="BS2845:BS2846"/>
    <mergeCell ref="BR2841:BR2842"/>
    <mergeCell ref="BS2841:BS2842"/>
    <mergeCell ref="BQ2841:BQ2842"/>
    <mergeCell ref="BQ2843:BQ2844"/>
    <mergeCell ref="BQ2845:BQ2846"/>
    <mergeCell ref="BQ2820:BQ2821"/>
    <mergeCell ref="BQ2822:BQ2823"/>
    <mergeCell ref="BR2824:BR2825"/>
    <mergeCell ref="BQ2824:BQ2825"/>
    <mergeCell ref="BR2822:BR2823"/>
    <mergeCell ref="BS2822:BS2823"/>
    <mergeCell ref="BQ2812:BQ2813"/>
    <mergeCell ref="BQ2814:BQ2815"/>
    <mergeCell ref="BB2824:BC2825"/>
    <mergeCell ref="BD2824:BE2825"/>
    <mergeCell ref="BF2824:BG2825"/>
    <mergeCell ref="BH2824:BI2825"/>
    <mergeCell ref="BJ2824:BK2825"/>
    <mergeCell ref="BL2824:BM2825"/>
    <mergeCell ref="BN2824:BP2825"/>
    <mergeCell ref="BQ2995:BQ2996"/>
    <mergeCell ref="BQ2997:BQ2998"/>
    <mergeCell ref="BQ2999:BQ3000"/>
    <mergeCell ref="BS2981:BS2982"/>
    <mergeCell ref="BQ2987:BQ2988"/>
    <mergeCell ref="BS2983:BS2984"/>
    <mergeCell ref="BQ2991:BQ2992"/>
    <mergeCell ref="BQ2973:BQ2974"/>
    <mergeCell ref="BQ2975:BQ2976"/>
    <mergeCell ref="BQ2983:BQ2984"/>
    <mergeCell ref="BS2973:BS2974"/>
    <mergeCell ref="BQ2967:BQ2968"/>
    <mergeCell ref="BQ2969:BQ2970"/>
    <mergeCell ref="BS2963:BS2964"/>
    <mergeCell ref="BS2965:BS2966"/>
    <mergeCell ref="BS2967:BS2968"/>
    <mergeCell ref="BR2967:BR2968"/>
    <mergeCell ref="BQ2944:BQ2945"/>
    <mergeCell ref="BS2942:BS2943"/>
    <mergeCell ref="BR2946:BS2946"/>
    <mergeCell ref="BT2946:BU2946"/>
    <mergeCell ref="BQ2938:BQ2939"/>
    <mergeCell ref="BR2942:BR2943"/>
    <mergeCell ref="BQ2942:BQ2943"/>
    <mergeCell ref="BR2940:BR2941"/>
    <mergeCell ref="BS2940:BS2941"/>
    <mergeCell ref="BQ2940:BQ2941"/>
    <mergeCell ref="BQ2930:BQ2931"/>
    <mergeCell ref="BQ2922:BQ2923"/>
    <mergeCell ref="BR2887:BS2887"/>
    <mergeCell ref="BT2887:BU2887"/>
    <mergeCell ref="BF2940:BG2941"/>
    <mergeCell ref="BH2940:BI2941"/>
    <mergeCell ref="BJ2940:BK2941"/>
    <mergeCell ref="BL2940:BM2941"/>
    <mergeCell ref="BN2940:BP2941"/>
    <mergeCell ref="BL2938:BM2939"/>
    <mergeCell ref="BN2938:BP2939"/>
    <mergeCell ref="BR2938:BR2939"/>
    <mergeCell ref="BS2938:BS2939"/>
    <mergeCell ref="BJ2960:BK2960"/>
    <mergeCell ref="BL2960:BM2960"/>
    <mergeCell ref="BH2959:BM2959"/>
    <mergeCell ref="BN2959:BP2960"/>
    <mergeCell ref="BR2959:BR2960"/>
    <mergeCell ref="BS2959:BS2960"/>
    <mergeCell ref="BL2961:BM2962"/>
    <mergeCell ref="BN2961:BP2962"/>
    <mergeCell ref="BR2961:BR2962"/>
    <mergeCell ref="BS2961:BS2962"/>
    <mergeCell ref="BR2963:BR2964"/>
    <mergeCell ref="BL2965:BM2966"/>
    <mergeCell ref="BN2965:BP2966"/>
    <mergeCell ref="BR2965:BR2966"/>
    <mergeCell ref="BS2975:BS2976"/>
    <mergeCell ref="BS2977:BS2978"/>
    <mergeCell ref="BL2987:BM2988"/>
    <mergeCell ref="BN2987:BP2988"/>
    <mergeCell ref="AH2885:AI2886"/>
    <mergeCell ref="AJ2885:AK2886"/>
    <mergeCell ref="AL2885:AM2886"/>
    <mergeCell ref="AN2885:AO2886"/>
    <mergeCell ref="AP2885:AQ2886"/>
    <mergeCell ref="AR2885:AS2886"/>
    <mergeCell ref="AT2885:AU2886"/>
    <mergeCell ref="AV2885:AW2886"/>
    <mergeCell ref="AX2885:AY2886"/>
    <mergeCell ref="AZ2885:BA2886"/>
    <mergeCell ref="BB2885:BC2886"/>
    <mergeCell ref="BD2885:BE2886"/>
    <mergeCell ref="BF2885:BG2886"/>
    <mergeCell ref="BH2885:BI2886"/>
    <mergeCell ref="BJ2885:BK2886"/>
    <mergeCell ref="BL2885:BM2886"/>
    <mergeCell ref="BN2885:BP2886"/>
    <mergeCell ref="BQ2885:BQ2886"/>
    <mergeCell ref="L2940:M2941"/>
    <mergeCell ref="N2940:O2941"/>
    <mergeCell ref="P2940:Q2941"/>
    <mergeCell ref="R2940:S2941"/>
    <mergeCell ref="T2940:U2941"/>
    <mergeCell ref="X2940:Y2941"/>
    <mergeCell ref="Z2940:AA2941"/>
    <mergeCell ref="AB2940:AC2941"/>
    <mergeCell ref="AD2940:AE2941"/>
    <mergeCell ref="AF2940:AG2941"/>
    <mergeCell ref="AH2940:AI2941"/>
    <mergeCell ref="AJ2940:AK2941"/>
    <mergeCell ref="AL2940:AM2941"/>
    <mergeCell ref="AN2940:AO2941"/>
    <mergeCell ref="AP2940:AQ2941"/>
    <mergeCell ref="AR2940:AS2941"/>
    <mergeCell ref="AT2940:AU2941"/>
    <mergeCell ref="AV2940:AW2941"/>
    <mergeCell ref="V2885:W2886"/>
    <mergeCell ref="J2888:L2888"/>
    <mergeCell ref="N2888:P2888"/>
    <mergeCell ref="Q2888:T2888"/>
    <mergeCell ref="U2888:W2888"/>
    <mergeCell ref="J2890:L2890"/>
    <mergeCell ref="N2890:P2890"/>
    <mergeCell ref="Q2890:T2890"/>
    <mergeCell ref="U2890:W2890"/>
    <mergeCell ref="V2902:W2903"/>
    <mergeCell ref="V2904:W2905"/>
    <mergeCell ref="V2906:W2907"/>
    <mergeCell ref="V2908:W2909"/>
    <mergeCell ref="V2910:W2911"/>
    <mergeCell ref="AB2938:AC2939"/>
    <mergeCell ref="AD2938:AE2939"/>
    <mergeCell ref="AF2938:AG2939"/>
    <mergeCell ref="AH2938:AI2939"/>
    <mergeCell ref="AJ2938:AK2939"/>
    <mergeCell ref="BF2938:BG2939"/>
    <mergeCell ref="BH2938:BI2939"/>
    <mergeCell ref="AL2938:AM2939"/>
    <mergeCell ref="AN2938:AO2939"/>
    <mergeCell ref="AP2938:AQ2939"/>
    <mergeCell ref="AR2938:AS2939"/>
    <mergeCell ref="AT2938:AU2939"/>
    <mergeCell ref="AV2938:AW2939"/>
    <mergeCell ref="BJ2938:BK2939"/>
    <mergeCell ref="BT3005:BU3005"/>
    <mergeCell ref="Z3003:AA3004"/>
    <mergeCell ref="AB3003:AC3004"/>
    <mergeCell ref="AD3003:AE3004"/>
    <mergeCell ref="AF3003:AG3004"/>
    <mergeCell ref="AH3003:AI3004"/>
    <mergeCell ref="AJ3003:AK3004"/>
    <mergeCell ref="AL3003:AM3004"/>
    <mergeCell ref="AN3003:AO3004"/>
    <mergeCell ref="AP3003:AQ3004"/>
    <mergeCell ref="AR3003:AS3004"/>
    <mergeCell ref="AT3003:AU3004"/>
    <mergeCell ref="AV3003:AW3004"/>
    <mergeCell ref="AX3003:AY3004"/>
    <mergeCell ref="AZ3003:BA3004"/>
    <mergeCell ref="BB3003:BC3004"/>
    <mergeCell ref="BD3003:BE3004"/>
    <mergeCell ref="P3003:Q3004"/>
    <mergeCell ref="R3003:S3004"/>
    <mergeCell ref="T3003:U3004"/>
    <mergeCell ref="X3003:Y3004"/>
    <mergeCell ref="BF3003:BG3004"/>
    <mergeCell ref="BD2999:BE3000"/>
    <mergeCell ref="AH2999:AI3000"/>
    <mergeCell ref="AJ2999:AK3000"/>
    <mergeCell ref="AL2999:AM3000"/>
    <mergeCell ref="AN2999:AO3000"/>
    <mergeCell ref="AP2999:AQ3000"/>
    <mergeCell ref="AR2999:AS3000"/>
    <mergeCell ref="T2999:U3000"/>
    <mergeCell ref="X2999:Y3000"/>
    <mergeCell ref="Z2999:AA3000"/>
    <mergeCell ref="AB2999:AC3000"/>
    <mergeCell ref="AD2999:AE3000"/>
    <mergeCell ref="AF2999:AG3000"/>
    <mergeCell ref="P2999:Q3000"/>
    <mergeCell ref="R2999:S3000"/>
    <mergeCell ref="BQ3001:BQ3002"/>
    <mergeCell ref="BS3001:BS3002"/>
    <mergeCell ref="BQ3052:BQ3053"/>
    <mergeCell ref="BQ3054:BQ3055"/>
    <mergeCell ref="BQ3042:BQ3043"/>
    <mergeCell ref="BQ3044:BQ3045"/>
    <mergeCell ref="BQ3046:BQ3047"/>
    <mergeCell ref="BS3048:BS3049"/>
    <mergeCell ref="BQ3050:BQ3051"/>
    <mergeCell ref="BQ3036:BQ3037"/>
    <mergeCell ref="BQ3038:BQ3039"/>
    <mergeCell ref="BQ3040:BQ3041"/>
    <mergeCell ref="BQ3026:BQ3027"/>
    <mergeCell ref="BQ3028:BQ3029"/>
    <mergeCell ref="BQ3030:BQ3031"/>
    <mergeCell ref="AQ3006:AS3006"/>
    <mergeCell ref="AU3006:AW3006"/>
    <mergeCell ref="BB3006:BF3006"/>
    <mergeCell ref="BG3006:BI3006"/>
    <mergeCell ref="BK3006:BM3006"/>
    <mergeCell ref="BQ3022:BQ3023"/>
    <mergeCell ref="BS3022:BS3023"/>
    <mergeCell ref="BQ3024:BQ3025"/>
    <mergeCell ref="AR3019:AS3019"/>
    <mergeCell ref="AT3019:AU3019"/>
    <mergeCell ref="AV3019:AW3019"/>
    <mergeCell ref="BH3018:BM3018"/>
    <mergeCell ref="BN3018:BP3019"/>
    <mergeCell ref="BR3018:BR3019"/>
    <mergeCell ref="BS3018:BS3019"/>
    <mergeCell ref="J3019:K3019"/>
    <mergeCell ref="L3019:M3019"/>
    <mergeCell ref="N3019:O3019"/>
    <mergeCell ref="P3019:Q3019"/>
    <mergeCell ref="R3019:S3019"/>
    <mergeCell ref="T3019:U3019"/>
    <mergeCell ref="AB3018:AC3019"/>
    <mergeCell ref="AD3018:AI3018"/>
    <mergeCell ref="AJ3018:AO3018"/>
    <mergeCell ref="AP3018:AU3018"/>
    <mergeCell ref="AV3018:BA3018"/>
    <mergeCell ref="BB3018:BG3018"/>
    <mergeCell ref="BL3020:BM3021"/>
    <mergeCell ref="BN3020:BP3021"/>
    <mergeCell ref="BR3020:BR3021"/>
    <mergeCell ref="BS3020:BS3021"/>
    <mergeCell ref="AZ3020:BA3021"/>
    <mergeCell ref="BB3020:BC3021"/>
    <mergeCell ref="BD3020:BE3021"/>
    <mergeCell ref="BF3020:BG3021"/>
    <mergeCell ref="BH3020:BI3021"/>
    <mergeCell ref="BJ3020:BK3021"/>
    <mergeCell ref="BF3015:BO3015"/>
    <mergeCell ref="BQ3018:BQ3019"/>
    <mergeCell ref="BQ3020:BQ3021"/>
    <mergeCell ref="BB3026:BC3027"/>
    <mergeCell ref="BD3026:BE3027"/>
    <mergeCell ref="AH3026:AI3027"/>
    <mergeCell ref="AJ3026:AK3027"/>
    <mergeCell ref="AL3026:AM3027"/>
    <mergeCell ref="AN3026:AO3027"/>
    <mergeCell ref="AP3026:AQ3027"/>
    <mergeCell ref="AR3026:AS3027"/>
    <mergeCell ref="T3026:U3027"/>
    <mergeCell ref="X3026:Y3027"/>
    <mergeCell ref="Z3026:AA3027"/>
    <mergeCell ref="BQ3111:BQ3112"/>
    <mergeCell ref="BQ3113:BQ3114"/>
    <mergeCell ref="BQ3101:BQ3102"/>
    <mergeCell ref="BQ3103:BQ3104"/>
    <mergeCell ref="BQ3105:BQ3106"/>
    <mergeCell ref="BS3107:BS3108"/>
    <mergeCell ref="BQ3109:BQ3110"/>
    <mergeCell ref="BQ3095:BQ3096"/>
    <mergeCell ref="BQ3097:BQ3098"/>
    <mergeCell ref="BQ3099:BQ3100"/>
    <mergeCell ref="BQ3085:BQ3086"/>
    <mergeCell ref="BQ3087:BQ3088"/>
    <mergeCell ref="BQ3089:BQ3090"/>
    <mergeCell ref="BR3064:BS3064"/>
    <mergeCell ref="BT3064:BU3064"/>
    <mergeCell ref="BS3081:BS3082"/>
    <mergeCell ref="BQ3083:BQ3084"/>
    <mergeCell ref="D3062:E3063"/>
    <mergeCell ref="H3062:I3063"/>
    <mergeCell ref="J3062:K3063"/>
    <mergeCell ref="L3062:M3063"/>
    <mergeCell ref="N3062:O3063"/>
    <mergeCell ref="P3062:Q3063"/>
    <mergeCell ref="R3062:S3063"/>
    <mergeCell ref="T3062:U3063"/>
    <mergeCell ref="X3062:Y3063"/>
    <mergeCell ref="Z3062:AA3063"/>
    <mergeCell ref="AB3062:AC3063"/>
    <mergeCell ref="AD3062:AE3063"/>
    <mergeCell ref="AF3062:AG3063"/>
    <mergeCell ref="AH3062:AI3063"/>
    <mergeCell ref="AJ3062:AK3063"/>
    <mergeCell ref="AL3062:AM3063"/>
    <mergeCell ref="AN3062:AO3063"/>
    <mergeCell ref="AP3062:AQ3063"/>
    <mergeCell ref="AR3062:AS3063"/>
    <mergeCell ref="AT3062:AU3063"/>
    <mergeCell ref="AV3062:AW3063"/>
    <mergeCell ref="AX3062:AY3063"/>
    <mergeCell ref="AZ3062:BA3063"/>
    <mergeCell ref="BB3062:BC3063"/>
    <mergeCell ref="BD3062:BE3063"/>
    <mergeCell ref="BF3062:BG3063"/>
    <mergeCell ref="BH3062:BI3063"/>
    <mergeCell ref="BJ3062:BK3063"/>
    <mergeCell ref="BL3062:BM3063"/>
    <mergeCell ref="BN3062:BP3063"/>
    <mergeCell ref="BQ3062:BQ3063"/>
    <mergeCell ref="AQ3065:AS3065"/>
    <mergeCell ref="AU3065:AW3065"/>
    <mergeCell ref="BB3065:BF3065"/>
    <mergeCell ref="BG3065:BI3065"/>
    <mergeCell ref="BK3065:BM3065"/>
    <mergeCell ref="AR3078:AS3078"/>
    <mergeCell ref="AT3078:AU3078"/>
    <mergeCell ref="D3065:G3065"/>
    <mergeCell ref="D3067:G3067"/>
    <mergeCell ref="J3078:K3078"/>
    <mergeCell ref="L3078:M3078"/>
    <mergeCell ref="N3078:O3078"/>
    <mergeCell ref="P3078:Q3078"/>
    <mergeCell ref="R3078:S3078"/>
    <mergeCell ref="T3078:U3078"/>
    <mergeCell ref="AB3077:AC3078"/>
    <mergeCell ref="BQ3170:BQ3171"/>
    <mergeCell ref="BQ3172:BQ3173"/>
    <mergeCell ref="BQ3160:BQ3161"/>
    <mergeCell ref="BQ3162:BQ3163"/>
    <mergeCell ref="BQ3164:BQ3165"/>
    <mergeCell ref="BS3166:BS3167"/>
    <mergeCell ref="BQ3168:BQ3169"/>
    <mergeCell ref="BQ3154:BQ3155"/>
    <mergeCell ref="BQ3156:BQ3157"/>
    <mergeCell ref="BQ3158:BQ3159"/>
    <mergeCell ref="BQ3144:BQ3145"/>
    <mergeCell ref="BQ3146:BQ3147"/>
    <mergeCell ref="BQ3148:BQ3149"/>
    <mergeCell ref="BR3123:BS3123"/>
    <mergeCell ref="BT3123:BU3123"/>
    <mergeCell ref="BS3140:BS3141"/>
    <mergeCell ref="BQ3142:BQ3143"/>
    <mergeCell ref="D3121:E3122"/>
    <mergeCell ref="H3121:I3122"/>
    <mergeCell ref="J3121:K3122"/>
    <mergeCell ref="L3121:M3122"/>
    <mergeCell ref="N3121:O3122"/>
    <mergeCell ref="P3121:Q3122"/>
    <mergeCell ref="R3121:S3122"/>
    <mergeCell ref="T3121:U3122"/>
    <mergeCell ref="X3121:Y3122"/>
    <mergeCell ref="Z3121:AA3122"/>
    <mergeCell ref="AB3121:AC3122"/>
    <mergeCell ref="AD3121:AE3122"/>
    <mergeCell ref="AF3121:AG3122"/>
    <mergeCell ref="AH3121:AI3122"/>
    <mergeCell ref="AJ3121:AK3122"/>
    <mergeCell ref="AL3121:AM3122"/>
    <mergeCell ref="AN3121:AO3122"/>
    <mergeCell ref="AP3121:AQ3122"/>
    <mergeCell ref="AR3121:AS3122"/>
    <mergeCell ref="AT3121:AU3122"/>
    <mergeCell ref="AV3121:AW3122"/>
    <mergeCell ref="AX3121:AY3122"/>
    <mergeCell ref="AZ3121:BA3122"/>
    <mergeCell ref="BB3121:BC3122"/>
    <mergeCell ref="BD3121:BE3122"/>
    <mergeCell ref="BF3121:BG3122"/>
    <mergeCell ref="BH3121:BI3122"/>
    <mergeCell ref="BJ3121:BK3122"/>
    <mergeCell ref="BL3121:BM3122"/>
    <mergeCell ref="BN3121:BP3122"/>
    <mergeCell ref="BQ3121:BQ3122"/>
    <mergeCell ref="AQ3124:AS3124"/>
    <mergeCell ref="AU3124:AW3124"/>
    <mergeCell ref="BB3124:BF3124"/>
    <mergeCell ref="BG3124:BI3124"/>
    <mergeCell ref="BK3124:BM3124"/>
    <mergeCell ref="AR3137:AS3137"/>
    <mergeCell ref="AT3137:AU3137"/>
    <mergeCell ref="D3124:G3124"/>
    <mergeCell ref="D3126:G3126"/>
    <mergeCell ref="J3137:K3137"/>
    <mergeCell ref="L3137:M3137"/>
    <mergeCell ref="N3137:O3137"/>
    <mergeCell ref="P3137:Q3137"/>
    <mergeCell ref="R3137:S3137"/>
    <mergeCell ref="T3137:U3137"/>
    <mergeCell ref="AB3136:AC3137"/>
    <mergeCell ref="BQ3229:BQ3230"/>
    <mergeCell ref="BQ3231:BQ3232"/>
    <mergeCell ref="BQ3219:BQ3220"/>
    <mergeCell ref="BQ3221:BQ3222"/>
    <mergeCell ref="BQ3223:BQ3224"/>
    <mergeCell ref="BS3225:BS3226"/>
    <mergeCell ref="BQ3227:BQ3228"/>
    <mergeCell ref="BQ3213:BQ3214"/>
    <mergeCell ref="BQ3215:BQ3216"/>
    <mergeCell ref="BQ3217:BQ3218"/>
    <mergeCell ref="BQ3203:BQ3204"/>
    <mergeCell ref="BQ3205:BQ3206"/>
    <mergeCell ref="BQ3207:BQ3208"/>
    <mergeCell ref="BR3182:BS3182"/>
    <mergeCell ref="BT3182:BU3182"/>
    <mergeCell ref="BS3199:BS3200"/>
    <mergeCell ref="BQ3201:BQ3202"/>
    <mergeCell ref="D3180:E3181"/>
    <mergeCell ref="H3180:I3181"/>
    <mergeCell ref="J3180:K3181"/>
    <mergeCell ref="L3180:M3181"/>
    <mergeCell ref="N3180:O3181"/>
    <mergeCell ref="P3180:Q3181"/>
    <mergeCell ref="R3180:S3181"/>
    <mergeCell ref="T3180:U3181"/>
    <mergeCell ref="X3180:Y3181"/>
    <mergeCell ref="Z3180:AA3181"/>
    <mergeCell ref="AB3180:AC3181"/>
    <mergeCell ref="AD3180:AE3181"/>
    <mergeCell ref="AF3180:AG3181"/>
    <mergeCell ref="AH3180:AI3181"/>
    <mergeCell ref="AJ3180:AK3181"/>
    <mergeCell ref="AL3180:AM3181"/>
    <mergeCell ref="AN3180:AO3181"/>
    <mergeCell ref="AP3180:AQ3181"/>
    <mergeCell ref="AR3180:AS3181"/>
    <mergeCell ref="AT3180:AU3181"/>
    <mergeCell ref="AV3180:AW3181"/>
    <mergeCell ref="AX3180:AY3181"/>
    <mergeCell ref="AZ3180:BA3181"/>
    <mergeCell ref="BB3180:BC3181"/>
    <mergeCell ref="BD3180:BE3181"/>
    <mergeCell ref="BF3180:BG3181"/>
    <mergeCell ref="BH3180:BI3181"/>
    <mergeCell ref="BJ3180:BK3181"/>
    <mergeCell ref="BL3180:BM3181"/>
    <mergeCell ref="BN3180:BP3181"/>
    <mergeCell ref="BQ3180:BQ3181"/>
    <mergeCell ref="AQ3183:AS3183"/>
    <mergeCell ref="AU3183:AW3183"/>
    <mergeCell ref="BB3183:BF3183"/>
    <mergeCell ref="BG3183:BI3183"/>
    <mergeCell ref="BK3183:BM3183"/>
    <mergeCell ref="AR3196:AS3196"/>
    <mergeCell ref="AT3196:AU3196"/>
    <mergeCell ref="D3183:G3183"/>
    <mergeCell ref="D3185:G3185"/>
    <mergeCell ref="J3196:K3196"/>
    <mergeCell ref="L3196:M3196"/>
    <mergeCell ref="N3196:O3196"/>
    <mergeCell ref="P3196:Q3196"/>
    <mergeCell ref="R3196:S3196"/>
    <mergeCell ref="T3196:U3196"/>
    <mergeCell ref="AB3195:AC3196"/>
    <mergeCell ref="BQ3288:BQ3289"/>
    <mergeCell ref="BQ3290:BQ3291"/>
    <mergeCell ref="BQ3278:BQ3279"/>
    <mergeCell ref="BQ3280:BQ3281"/>
    <mergeCell ref="BQ3282:BQ3283"/>
    <mergeCell ref="BS3284:BS3285"/>
    <mergeCell ref="BQ3286:BQ3287"/>
    <mergeCell ref="BQ3272:BQ3273"/>
    <mergeCell ref="BQ3274:BQ3275"/>
    <mergeCell ref="BQ3276:BQ3277"/>
    <mergeCell ref="BQ3262:BQ3263"/>
    <mergeCell ref="BQ3264:BQ3265"/>
    <mergeCell ref="BQ3266:BQ3267"/>
    <mergeCell ref="BR3241:BS3241"/>
    <mergeCell ref="BT3241:BU3241"/>
    <mergeCell ref="BS3258:BS3259"/>
    <mergeCell ref="BQ3260:BQ3261"/>
    <mergeCell ref="D3239:E3240"/>
    <mergeCell ref="H3239:I3240"/>
    <mergeCell ref="J3239:K3240"/>
    <mergeCell ref="L3239:M3240"/>
    <mergeCell ref="N3239:O3240"/>
    <mergeCell ref="P3239:Q3240"/>
    <mergeCell ref="R3239:S3240"/>
    <mergeCell ref="T3239:U3240"/>
    <mergeCell ref="X3239:Y3240"/>
    <mergeCell ref="Z3239:AA3240"/>
    <mergeCell ref="AB3239:AC3240"/>
    <mergeCell ref="AD3239:AE3240"/>
    <mergeCell ref="AF3239:AG3240"/>
    <mergeCell ref="AH3239:AI3240"/>
    <mergeCell ref="AJ3239:AK3240"/>
    <mergeCell ref="AL3239:AM3240"/>
    <mergeCell ref="AN3239:AO3240"/>
    <mergeCell ref="AP3239:AQ3240"/>
    <mergeCell ref="AR3239:AS3240"/>
    <mergeCell ref="AT3239:AU3240"/>
    <mergeCell ref="AV3239:AW3240"/>
    <mergeCell ref="AX3239:AY3240"/>
    <mergeCell ref="AZ3239:BA3240"/>
    <mergeCell ref="BB3239:BC3240"/>
    <mergeCell ref="BD3239:BE3240"/>
    <mergeCell ref="BF3239:BG3240"/>
    <mergeCell ref="BH3239:BI3240"/>
    <mergeCell ref="BJ3239:BK3240"/>
    <mergeCell ref="BL3239:BM3240"/>
    <mergeCell ref="BN3239:BP3240"/>
    <mergeCell ref="BQ3239:BQ3240"/>
    <mergeCell ref="AQ3242:AS3242"/>
    <mergeCell ref="AU3242:AW3242"/>
    <mergeCell ref="BB3242:BF3242"/>
    <mergeCell ref="BG3242:BI3242"/>
    <mergeCell ref="BK3242:BM3242"/>
    <mergeCell ref="AR3255:AS3255"/>
    <mergeCell ref="AT3255:AU3255"/>
    <mergeCell ref="D3242:G3242"/>
    <mergeCell ref="D3244:G3244"/>
    <mergeCell ref="J3255:K3255"/>
    <mergeCell ref="L3255:M3255"/>
    <mergeCell ref="N3255:O3255"/>
    <mergeCell ref="P3255:Q3255"/>
    <mergeCell ref="R3255:S3255"/>
    <mergeCell ref="T3255:U3255"/>
    <mergeCell ref="AB3254:AC3255"/>
    <mergeCell ref="BQ3347:BQ3348"/>
    <mergeCell ref="BQ3349:BQ3350"/>
    <mergeCell ref="BQ3337:BQ3338"/>
    <mergeCell ref="BQ3339:BQ3340"/>
    <mergeCell ref="BQ3341:BQ3342"/>
    <mergeCell ref="BS3343:BS3344"/>
    <mergeCell ref="BQ3345:BQ3346"/>
    <mergeCell ref="BQ3331:BQ3332"/>
    <mergeCell ref="BQ3333:BQ3334"/>
    <mergeCell ref="BQ3335:BQ3336"/>
    <mergeCell ref="BQ3321:BQ3322"/>
    <mergeCell ref="BQ3323:BQ3324"/>
    <mergeCell ref="BQ3325:BQ3326"/>
    <mergeCell ref="BR3300:BS3300"/>
    <mergeCell ref="BT3300:BU3300"/>
    <mergeCell ref="BS3317:BS3318"/>
    <mergeCell ref="BQ3319:BQ3320"/>
    <mergeCell ref="D3298:E3299"/>
    <mergeCell ref="H3298:I3299"/>
    <mergeCell ref="J3298:K3299"/>
    <mergeCell ref="L3298:M3299"/>
    <mergeCell ref="N3298:O3299"/>
    <mergeCell ref="P3298:Q3299"/>
    <mergeCell ref="R3298:S3299"/>
    <mergeCell ref="T3298:U3299"/>
    <mergeCell ref="X3298:Y3299"/>
    <mergeCell ref="Z3298:AA3299"/>
    <mergeCell ref="AB3298:AC3299"/>
    <mergeCell ref="AD3298:AE3299"/>
    <mergeCell ref="AF3298:AG3299"/>
    <mergeCell ref="AH3298:AI3299"/>
    <mergeCell ref="AJ3298:AK3299"/>
    <mergeCell ref="AL3298:AM3299"/>
    <mergeCell ref="AN3298:AO3299"/>
    <mergeCell ref="AP3298:AQ3299"/>
    <mergeCell ref="AR3298:AS3299"/>
    <mergeCell ref="AT3298:AU3299"/>
    <mergeCell ref="AV3298:AW3299"/>
    <mergeCell ref="AX3298:AY3299"/>
    <mergeCell ref="AZ3298:BA3299"/>
    <mergeCell ref="BB3298:BC3299"/>
    <mergeCell ref="BD3298:BE3299"/>
    <mergeCell ref="BF3298:BG3299"/>
    <mergeCell ref="BH3298:BI3299"/>
    <mergeCell ref="BJ3298:BK3299"/>
    <mergeCell ref="BL3298:BM3299"/>
    <mergeCell ref="BN3298:BP3299"/>
    <mergeCell ref="BQ3298:BQ3299"/>
    <mergeCell ref="AQ3301:AS3301"/>
    <mergeCell ref="AU3301:AW3301"/>
    <mergeCell ref="BB3301:BF3301"/>
    <mergeCell ref="BG3301:BI3301"/>
    <mergeCell ref="BK3301:BM3301"/>
    <mergeCell ref="AR3314:AS3314"/>
    <mergeCell ref="AT3314:AU3314"/>
    <mergeCell ref="D3301:G3301"/>
    <mergeCell ref="D3303:G3303"/>
    <mergeCell ref="J3314:K3314"/>
    <mergeCell ref="L3314:M3314"/>
    <mergeCell ref="N3314:O3314"/>
    <mergeCell ref="P3314:Q3314"/>
    <mergeCell ref="R3314:S3314"/>
    <mergeCell ref="T3314:U3314"/>
    <mergeCell ref="AB3313:AC3314"/>
    <mergeCell ref="BQ3406:BQ3407"/>
    <mergeCell ref="BQ3408:BQ3409"/>
    <mergeCell ref="BQ3396:BQ3397"/>
    <mergeCell ref="BQ3398:BQ3399"/>
    <mergeCell ref="BQ3400:BQ3401"/>
    <mergeCell ref="BS3402:BS3403"/>
    <mergeCell ref="BQ3404:BQ3405"/>
    <mergeCell ref="BQ3390:BQ3391"/>
    <mergeCell ref="BQ3392:BQ3393"/>
    <mergeCell ref="BQ3394:BQ3395"/>
    <mergeCell ref="BQ3380:BQ3381"/>
    <mergeCell ref="BQ3382:BQ3383"/>
    <mergeCell ref="BQ3384:BQ3385"/>
    <mergeCell ref="BR3359:BS3359"/>
    <mergeCell ref="BT3359:BU3359"/>
    <mergeCell ref="BS3376:BS3377"/>
    <mergeCell ref="BQ3378:BQ3379"/>
    <mergeCell ref="D3357:E3358"/>
    <mergeCell ref="H3357:I3358"/>
    <mergeCell ref="J3357:K3358"/>
    <mergeCell ref="L3357:M3358"/>
    <mergeCell ref="N3357:O3358"/>
    <mergeCell ref="P3357:Q3358"/>
    <mergeCell ref="R3357:S3358"/>
    <mergeCell ref="T3357:U3358"/>
    <mergeCell ref="X3357:Y3358"/>
    <mergeCell ref="Z3357:AA3358"/>
    <mergeCell ref="AB3357:AC3358"/>
    <mergeCell ref="AD3357:AE3358"/>
    <mergeCell ref="AF3357:AG3358"/>
    <mergeCell ref="AH3357:AI3358"/>
    <mergeCell ref="AJ3357:AK3358"/>
    <mergeCell ref="AL3357:AM3358"/>
    <mergeCell ref="AN3357:AO3358"/>
    <mergeCell ref="AP3357:AQ3358"/>
    <mergeCell ref="AR3357:AS3358"/>
    <mergeCell ref="AT3357:AU3358"/>
    <mergeCell ref="AV3357:AW3358"/>
    <mergeCell ref="AX3357:AY3358"/>
    <mergeCell ref="AZ3357:BA3358"/>
    <mergeCell ref="BB3357:BC3358"/>
    <mergeCell ref="BD3357:BE3358"/>
    <mergeCell ref="BF3357:BG3358"/>
    <mergeCell ref="BH3357:BI3358"/>
    <mergeCell ref="BJ3357:BK3358"/>
    <mergeCell ref="BL3357:BM3358"/>
    <mergeCell ref="BN3357:BP3358"/>
    <mergeCell ref="BQ3357:BQ3358"/>
    <mergeCell ref="AQ3360:AS3360"/>
    <mergeCell ref="AU3360:AW3360"/>
    <mergeCell ref="BB3360:BF3360"/>
    <mergeCell ref="BG3360:BI3360"/>
    <mergeCell ref="BK3360:BM3360"/>
    <mergeCell ref="AR3373:AS3373"/>
    <mergeCell ref="AT3373:AU3373"/>
    <mergeCell ref="D3360:G3360"/>
    <mergeCell ref="D3362:G3362"/>
    <mergeCell ref="J3373:K3373"/>
    <mergeCell ref="L3373:M3373"/>
    <mergeCell ref="N3373:O3373"/>
    <mergeCell ref="P3373:Q3373"/>
    <mergeCell ref="R3373:S3373"/>
    <mergeCell ref="T3373:U3373"/>
    <mergeCell ref="AB3372:AC3373"/>
    <mergeCell ref="BQ3465:BQ3466"/>
    <mergeCell ref="BQ3467:BQ3468"/>
    <mergeCell ref="BQ3455:BQ3456"/>
    <mergeCell ref="BQ3457:BQ3458"/>
    <mergeCell ref="BQ3459:BQ3460"/>
    <mergeCell ref="BS3461:BS3462"/>
    <mergeCell ref="BQ3463:BQ3464"/>
    <mergeCell ref="BQ3449:BQ3450"/>
    <mergeCell ref="BQ3451:BQ3452"/>
    <mergeCell ref="BQ3453:BQ3454"/>
    <mergeCell ref="BQ3439:BQ3440"/>
    <mergeCell ref="BQ3441:BQ3442"/>
    <mergeCell ref="BQ3443:BQ3444"/>
    <mergeCell ref="BR3418:BS3418"/>
    <mergeCell ref="BT3418:BU3418"/>
    <mergeCell ref="BS3435:BS3436"/>
    <mergeCell ref="BQ3437:BQ3438"/>
    <mergeCell ref="D3416:E3417"/>
    <mergeCell ref="H3416:I3417"/>
    <mergeCell ref="J3416:K3417"/>
    <mergeCell ref="L3416:M3417"/>
    <mergeCell ref="N3416:O3417"/>
    <mergeCell ref="P3416:Q3417"/>
    <mergeCell ref="R3416:S3417"/>
    <mergeCell ref="T3416:U3417"/>
    <mergeCell ref="X3416:Y3417"/>
    <mergeCell ref="Z3416:AA3417"/>
    <mergeCell ref="AB3416:AC3417"/>
    <mergeCell ref="AD3416:AE3417"/>
    <mergeCell ref="AF3416:AG3417"/>
    <mergeCell ref="AH3416:AI3417"/>
    <mergeCell ref="AJ3416:AK3417"/>
    <mergeCell ref="AL3416:AM3417"/>
    <mergeCell ref="AN3416:AO3417"/>
    <mergeCell ref="AP3416:AQ3417"/>
    <mergeCell ref="AR3416:AS3417"/>
    <mergeCell ref="AT3416:AU3417"/>
    <mergeCell ref="AV3416:AW3417"/>
    <mergeCell ref="AX3416:AY3417"/>
    <mergeCell ref="AZ3416:BA3417"/>
    <mergeCell ref="BB3416:BC3417"/>
    <mergeCell ref="BD3416:BE3417"/>
    <mergeCell ref="BF3416:BG3417"/>
    <mergeCell ref="BH3416:BI3417"/>
    <mergeCell ref="BJ3416:BK3417"/>
    <mergeCell ref="BL3416:BM3417"/>
    <mergeCell ref="BN3416:BP3417"/>
    <mergeCell ref="BQ3416:BQ3417"/>
    <mergeCell ref="AQ3419:AS3419"/>
    <mergeCell ref="AU3419:AW3419"/>
    <mergeCell ref="BB3419:BF3419"/>
    <mergeCell ref="BG3419:BI3419"/>
    <mergeCell ref="BK3419:BM3419"/>
    <mergeCell ref="AR3432:AS3432"/>
    <mergeCell ref="AT3432:AU3432"/>
    <mergeCell ref="J3432:K3432"/>
    <mergeCell ref="L3432:M3432"/>
    <mergeCell ref="N3432:O3432"/>
    <mergeCell ref="P3432:Q3432"/>
    <mergeCell ref="D3419:G3419"/>
    <mergeCell ref="D3421:G3421"/>
    <mergeCell ref="R3432:S3432"/>
    <mergeCell ref="T3432:U3432"/>
    <mergeCell ref="AB3431:AC3432"/>
    <mergeCell ref="BL3524:BM3525"/>
    <mergeCell ref="BN3524:BP3525"/>
    <mergeCell ref="AD3526:AE3527"/>
    <mergeCell ref="AF3526:AG3527"/>
    <mergeCell ref="BS3520:BS3521"/>
    <mergeCell ref="BQ3522:BQ3523"/>
    <mergeCell ref="BQ3508:BQ3509"/>
    <mergeCell ref="BQ3510:BQ3511"/>
    <mergeCell ref="BQ3512:BQ3513"/>
    <mergeCell ref="BQ3498:BQ3499"/>
    <mergeCell ref="BQ3500:BQ3501"/>
    <mergeCell ref="BQ3502:BQ3503"/>
    <mergeCell ref="BR3477:BS3477"/>
    <mergeCell ref="BT3477:BU3477"/>
    <mergeCell ref="BS3494:BS3495"/>
    <mergeCell ref="BQ3496:BQ3497"/>
    <mergeCell ref="D3475:E3476"/>
    <mergeCell ref="H3475:I3476"/>
    <mergeCell ref="J3475:K3476"/>
    <mergeCell ref="L3475:M3476"/>
    <mergeCell ref="N3475:O3476"/>
    <mergeCell ref="P3475:Q3476"/>
    <mergeCell ref="R3475:S3476"/>
    <mergeCell ref="T3475:U3476"/>
    <mergeCell ref="X3475:Y3476"/>
    <mergeCell ref="Z3475:AA3476"/>
    <mergeCell ref="AB3475:AC3476"/>
    <mergeCell ref="AD3475:AE3476"/>
    <mergeCell ref="AF3475:AG3476"/>
    <mergeCell ref="AH3475:AI3476"/>
    <mergeCell ref="AJ3475:AK3476"/>
    <mergeCell ref="AL3475:AM3476"/>
    <mergeCell ref="AN3475:AO3476"/>
    <mergeCell ref="AP3475:AQ3476"/>
    <mergeCell ref="AR3475:AS3476"/>
    <mergeCell ref="AT3475:AU3476"/>
    <mergeCell ref="AV3475:AW3476"/>
    <mergeCell ref="AX3475:AY3476"/>
    <mergeCell ref="AZ3475:BA3476"/>
    <mergeCell ref="BB3475:BC3476"/>
    <mergeCell ref="BD3475:BE3476"/>
    <mergeCell ref="BF3475:BG3476"/>
    <mergeCell ref="BH3475:BI3476"/>
    <mergeCell ref="BJ3475:BK3476"/>
    <mergeCell ref="BL3475:BM3476"/>
    <mergeCell ref="BN3475:BP3476"/>
    <mergeCell ref="BQ3475:BQ3476"/>
    <mergeCell ref="AQ3478:AS3478"/>
    <mergeCell ref="AU3478:AW3478"/>
    <mergeCell ref="BB3478:BF3478"/>
    <mergeCell ref="BG3478:BI3478"/>
    <mergeCell ref="BK3478:BM3478"/>
    <mergeCell ref="AR3491:AS3491"/>
    <mergeCell ref="AT3491:AU3491"/>
    <mergeCell ref="J3491:K3491"/>
    <mergeCell ref="L3491:M3491"/>
    <mergeCell ref="N3491:O3491"/>
    <mergeCell ref="P3491:Q3491"/>
    <mergeCell ref="R3491:S3491"/>
    <mergeCell ref="T3491:U3491"/>
    <mergeCell ref="AB3490:AC3491"/>
    <mergeCell ref="AD3490:AI3490"/>
    <mergeCell ref="AJ3490:AO3490"/>
    <mergeCell ref="AP3490:AU3490"/>
    <mergeCell ref="N3514:O3515"/>
    <mergeCell ref="P3514:Q3515"/>
    <mergeCell ref="R3514:S3515"/>
    <mergeCell ref="BL3516:BM3517"/>
    <mergeCell ref="BN3516:BP3517"/>
    <mergeCell ref="AD3518:AE3519"/>
    <mergeCell ref="AF3518:AG3519"/>
    <mergeCell ref="H3518:I3519"/>
    <mergeCell ref="J3518:K3519"/>
    <mergeCell ref="L3518:M3519"/>
    <mergeCell ref="N3518:O3519"/>
    <mergeCell ref="P3518:Q3519"/>
    <mergeCell ref="R3518:S3519"/>
    <mergeCell ref="BF3514:BG3515"/>
    <mergeCell ref="BH3514:BI3515"/>
    <mergeCell ref="BJ3514:BK3515"/>
    <mergeCell ref="BL3514:BM3515"/>
    <mergeCell ref="BN3514:BP3515"/>
    <mergeCell ref="AH3518:AI3519"/>
    <mergeCell ref="AJ3518:AK3519"/>
    <mergeCell ref="AL3518:AM3519"/>
    <mergeCell ref="AN3518:AO3519"/>
    <mergeCell ref="AP3518:AQ3519"/>
    <mergeCell ref="AR3518:AS3519"/>
    <mergeCell ref="T3518:U3519"/>
    <mergeCell ref="X3518:Y3519"/>
    <mergeCell ref="Z3518:AA3519"/>
    <mergeCell ref="AB3518:AC3519"/>
    <mergeCell ref="AF3520:AG3521"/>
    <mergeCell ref="AH3520:AI3521"/>
    <mergeCell ref="AJ3520:AK3521"/>
    <mergeCell ref="AL3520:AM3521"/>
    <mergeCell ref="N3520:O3521"/>
    <mergeCell ref="P3520:Q3521"/>
    <mergeCell ref="R3520:S3521"/>
    <mergeCell ref="T3520:U3521"/>
    <mergeCell ref="X3520:Y3521"/>
    <mergeCell ref="Z3520:AA3521"/>
    <mergeCell ref="AN3514:AO3515"/>
    <mergeCell ref="AP3514:AQ3515"/>
    <mergeCell ref="AR3514:AS3515"/>
    <mergeCell ref="T3514:U3515"/>
    <mergeCell ref="X3514:Y3515"/>
    <mergeCell ref="Z3514:AA3515"/>
    <mergeCell ref="AB3514:AC3515"/>
    <mergeCell ref="AD3514:AE3515"/>
    <mergeCell ref="AF3514:AG3515"/>
    <mergeCell ref="H3514:I3515"/>
    <mergeCell ref="J3514:K3515"/>
    <mergeCell ref="L3514:M3515"/>
    <mergeCell ref="BQ3583:BQ3584"/>
    <mergeCell ref="BQ3585:BQ3586"/>
    <mergeCell ref="AX3585:AY3586"/>
    <mergeCell ref="AZ3585:BA3586"/>
    <mergeCell ref="BB3585:BC3586"/>
    <mergeCell ref="BL3587:BM3588"/>
    <mergeCell ref="BN3587:BP3588"/>
    <mergeCell ref="BR3587:BR3588"/>
    <mergeCell ref="BS3587:BS3588"/>
    <mergeCell ref="BQ3591:BQ3592"/>
    <mergeCell ref="BS3591:BS3592"/>
    <mergeCell ref="AZ3587:BA3588"/>
    <mergeCell ref="BB3587:BC3588"/>
    <mergeCell ref="BD3587:BE3588"/>
    <mergeCell ref="BF3587:BG3588"/>
    <mergeCell ref="BH3587:BI3588"/>
    <mergeCell ref="BJ3587:BK3588"/>
    <mergeCell ref="BF3591:BG3592"/>
    <mergeCell ref="BH3591:BI3592"/>
    <mergeCell ref="BJ3591:BK3592"/>
    <mergeCell ref="BL3591:BM3592"/>
    <mergeCell ref="BN3591:BP3592"/>
    <mergeCell ref="BR3591:BR3592"/>
    <mergeCell ref="BF3593:BG3594"/>
    <mergeCell ref="BH3593:BI3594"/>
    <mergeCell ref="BS3579:BS3580"/>
    <mergeCell ref="BS3581:BS3582"/>
    <mergeCell ref="BQ3567:BQ3568"/>
    <mergeCell ref="BQ3569:BQ3570"/>
    <mergeCell ref="BQ3571:BQ3572"/>
    <mergeCell ref="BS3575:BS3576"/>
    <mergeCell ref="BQ3573:BQ3574"/>
    <mergeCell ref="BQ3575:BQ3576"/>
    <mergeCell ref="BQ3577:BQ3578"/>
    <mergeCell ref="BL3567:BM3568"/>
    <mergeCell ref="BN3567:BP3568"/>
    <mergeCell ref="BR3567:BR3568"/>
    <mergeCell ref="BS3567:BS3568"/>
    <mergeCell ref="BL3579:BM3580"/>
    <mergeCell ref="BN3579:BP3580"/>
    <mergeCell ref="BR3579:BR3580"/>
    <mergeCell ref="BQ3579:BQ3580"/>
    <mergeCell ref="BL3583:BM3584"/>
    <mergeCell ref="BN3583:BP3584"/>
    <mergeCell ref="BR3583:BR3584"/>
    <mergeCell ref="BS3583:BS3584"/>
    <mergeCell ref="BS3577:BS3578"/>
    <mergeCell ref="BS3571:BS3572"/>
    <mergeCell ref="BR3575:BR3576"/>
    <mergeCell ref="BL3581:BM3582"/>
    <mergeCell ref="BN3581:BP3582"/>
    <mergeCell ref="BR3581:BR3582"/>
    <mergeCell ref="AZ3575:BA3576"/>
    <mergeCell ref="BB3575:BC3576"/>
    <mergeCell ref="BD3575:BE3576"/>
    <mergeCell ref="BF3575:BG3576"/>
    <mergeCell ref="BH3575:BI3576"/>
    <mergeCell ref="BJ3575:BK3576"/>
    <mergeCell ref="BF3589:BG3590"/>
    <mergeCell ref="BH3589:BI3590"/>
    <mergeCell ref="BJ3589:BK3590"/>
    <mergeCell ref="BL3589:BM3590"/>
    <mergeCell ref="BN3589:BP3590"/>
    <mergeCell ref="BR3589:BR3590"/>
    <mergeCell ref="AV3591:AW3592"/>
    <mergeCell ref="AX3591:AY3592"/>
    <mergeCell ref="AZ3591:BA3592"/>
    <mergeCell ref="BB3591:BC3592"/>
    <mergeCell ref="BD3591:BE3592"/>
    <mergeCell ref="AT3593:AU3594"/>
    <mergeCell ref="AV3593:AW3594"/>
    <mergeCell ref="AX3593:AY3594"/>
    <mergeCell ref="AZ3593:BA3594"/>
    <mergeCell ref="BB3593:BC3594"/>
    <mergeCell ref="BD3593:BE3594"/>
    <mergeCell ref="BS3589:BS3590"/>
    <mergeCell ref="B1923:B1924"/>
    <mergeCell ref="C1923:D1923"/>
    <mergeCell ref="E1923:E1924"/>
    <mergeCell ref="F1923:F1924"/>
    <mergeCell ref="H1923:I1924"/>
    <mergeCell ref="J1923:K1924"/>
    <mergeCell ref="B1919:B1920"/>
    <mergeCell ref="C1919:D1919"/>
    <mergeCell ref="N1486:O1487"/>
    <mergeCell ref="BJ3593:BK3594"/>
    <mergeCell ref="BL3593:BM3594"/>
    <mergeCell ref="BN3593:BP3594"/>
    <mergeCell ref="BQ3593:BQ3594"/>
    <mergeCell ref="BT3595:BU3595"/>
    <mergeCell ref="BR3595:BS3595"/>
    <mergeCell ref="BQ3587:BQ3588"/>
    <mergeCell ref="BQ3589:BQ3590"/>
    <mergeCell ref="BQ3557:BQ3558"/>
    <mergeCell ref="BQ3559:BQ3560"/>
    <mergeCell ref="BQ3561:BQ3562"/>
    <mergeCell ref="BR3536:BS3536"/>
    <mergeCell ref="BT3536:BU3536"/>
    <mergeCell ref="BS3553:BS3554"/>
    <mergeCell ref="BQ3555:BQ3556"/>
    <mergeCell ref="D3534:E3535"/>
    <mergeCell ref="H3534:I3535"/>
    <mergeCell ref="J3534:K3535"/>
    <mergeCell ref="L3534:M3535"/>
    <mergeCell ref="N3534:O3535"/>
    <mergeCell ref="P3534:Q3535"/>
    <mergeCell ref="R3534:S3535"/>
    <mergeCell ref="T3534:U3535"/>
    <mergeCell ref="AX3534:AY3535"/>
    <mergeCell ref="AZ3534:BA3535"/>
    <mergeCell ref="BB3534:BC3535"/>
    <mergeCell ref="BD3534:BE3535"/>
    <mergeCell ref="BF3534:BG3535"/>
    <mergeCell ref="BH3534:BI3535"/>
    <mergeCell ref="BJ3534:BK3535"/>
    <mergeCell ref="BL3534:BM3535"/>
    <mergeCell ref="BN3534:BP3535"/>
    <mergeCell ref="BQ3534:BQ3535"/>
    <mergeCell ref="H3532:I3533"/>
    <mergeCell ref="J3532:K3533"/>
    <mergeCell ref="L3532:M3533"/>
    <mergeCell ref="N3532:O3533"/>
    <mergeCell ref="P3532:Q3533"/>
    <mergeCell ref="BQ3524:BQ3525"/>
    <mergeCell ref="BQ3526:BQ3527"/>
    <mergeCell ref="BQ3514:BQ3515"/>
    <mergeCell ref="BQ3516:BQ3517"/>
    <mergeCell ref="BQ3518:BQ3519"/>
    <mergeCell ref="D3478:G3478"/>
    <mergeCell ref="D3480:G3480"/>
    <mergeCell ref="D3537:G3537"/>
    <mergeCell ref="D2885:E2886"/>
    <mergeCell ref="B2775:BP2775"/>
    <mergeCell ref="E2777:AE2777"/>
    <mergeCell ref="AG2777:AM2777"/>
    <mergeCell ref="AN2777:BO2777"/>
    <mergeCell ref="C2779:D2779"/>
    <mergeCell ref="E2779:AE2779"/>
    <mergeCell ref="AG2779:AJ2779"/>
    <mergeCell ref="AK2779:BB2779"/>
    <mergeCell ref="BC2779:BE2779"/>
    <mergeCell ref="BF2779:BO2779"/>
    <mergeCell ref="B2782:B2783"/>
    <mergeCell ref="C2782:D2783"/>
    <mergeCell ref="H2782:I2783"/>
    <mergeCell ref="J2782:O2782"/>
    <mergeCell ref="P2782:U2782"/>
    <mergeCell ref="X2782:Y2783"/>
    <mergeCell ref="Z2782:AA2783"/>
    <mergeCell ref="AB2782:AC2783"/>
    <mergeCell ref="AD2782:AI2782"/>
    <mergeCell ref="AJ2782:AO2782"/>
    <mergeCell ref="AP2782:AU2782"/>
    <mergeCell ref="AV2782:BA2782"/>
    <mergeCell ref="BB2782:BG2782"/>
    <mergeCell ref="BH2782:BM2782"/>
    <mergeCell ref="BN2782:BP2783"/>
    <mergeCell ref="AT2783:AU2783"/>
    <mergeCell ref="AV2783:AW2783"/>
    <mergeCell ref="AX2783:AY2783"/>
    <mergeCell ref="AZ2783:BA2783"/>
    <mergeCell ref="J2783:K2783"/>
    <mergeCell ref="R3532:S3533"/>
    <mergeCell ref="BN2999:BP3000"/>
    <mergeCell ref="H2885:I2886"/>
    <mergeCell ref="J2885:K2886"/>
    <mergeCell ref="L2885:M2886"/>
    <mergeCell ref="N2885:O2886"/>
    <mergeCell ref="P2885:Q2886"/>
    <mergeCell ref="R2885:S2886"/>
    <mergeCell ref="T2885:U2886"/>
    <mergeCell ref="X2885:Y2886"/>
    <mergeCell ref="Z2885:AA2886"/>
    <mergeCell ref="AB2885:AC2886"/>
    <mergeCell ref="AD2885:AE2886"/>
    <mergeCell ref="AF2885:AG2886"/>
    <mergeCell ref="V2944:W2945"/>
    <mergeCell ref="E2947:H2947"/>
    <mergeCell ref="E2949:H2949"/>
    <mergeCell ref="J2949:L2949"/>
    <mergeCell ref="N2949:P2949"/>
    <mergeCell ref="Q2949:T2949"/>
    <mergeCell ref="U2949:W2949"/>
    <mergeCell ref="V2871:W2872"/>
    <mergeCell ref="V2873:W2874"/>
    <mergeCell ref="V2875:W2876"/>
    <mergeCell ref="V2877:W2878"/>
    <mergeCell ref="V2879:W2880"/>
    <mergeCell ref="V2881:W2882"/>
    <mergeCell ref="V2883:W2884"/>
    <mergeCell ref="E2888:H2888"/>
    <mergeCell ref="E2890:H2890"/>
    <mergeCell ref="D3539:G3539"/>
    <mergeCell ref="D3596:G3596"/>
    <mergeCell ref="D3598:G3598"/>
    <mergeCell ref="D3655:G3655"/>
    <mergeCell ref="D3657:G3657"/>
    <mergeCell ref="D3714:G3714"/>
    <mergeCell ref="D3716:G3716"/>
    <mergeCell ref="D3773:G3773"/>
    <mergeCell ref="D3775:G3775"/>
    <mergeCell ref="D3832:G3832"/>
    <mergeCell ref="D3834:G3834"/>
    <mergeCell ref="D3891:G3891"/>
    <mergeCell ref="D3893:G3893"/>
    <mergeCell ref="D3950:G3950"/>
    <mergeCell ref="D3952:G3952"/>
    <mergeCell ref="D4009:G4009"/>
    <mergeCell ref="D4011:G4011"/>
    <mergeCell ref="D4068:G4068"/>
    <mergeCell ref="D4070:G4070"/>
    <mergeCell ref="D4127:G4127"/>
    <mergeCell ref="D4129:G4129"/>
    <mergeCell ref="D4186:G4186"/>
    <mergeCell ref="D4188:G4188"/>
    <mergeCell ref="D4245:G4245"/>
    <mergeCell ref="D4247:G4247"/>
    <mergeCell ref="D4304:G4304"/>
    <mergeCell ref="D4306:G4306"/>
    <mergeCell ref="D4363:G4363"/>
    <mergeCell ref="D4365:G4365"/>
    <mergeCell ref="D4422:G4422"/>
    <mergeCell ref="D4424:G4424"/>
    <mergeCell ref="D4481:G4481"/>
    <mergeCell ref="D4483:G4483"/>
    <mergeCell ref="C3554:D3554"/>
    <mergeCell ref="C3563:D3563"/>
    <mergeCell ref="E3563:E3564"/>
    <mergeCell ref="F3563:F3564"/>
    <mergeCell ref="G3563:G3564"/>
    <mergeCell ref="C3576:D3576"/>
    <mergeCell ref="C3588:D3588"/>
    <mergeCell ref="C3589:D3589"/>
    <mergeCell ref="E3589:E3590"/>
    <mergeCell ref="F3589:F3590"/>
    <mergeCell ref="G3589:G3590"/>
    <mergeCell ref="B3593:C3593"/>
    <mergeCell ref="C3610:D3610"/>
    <mergeCell ref="E3610:E3611"/>
    <mergeCell ref="F3610:F3611"/>
    <mergeCell ref="G3610:G3611"/>
    <mergeCell ref="B3598:C3598"/>
    <mergeCell ref="C3627:D3627"/>
    <mergeCell ref="B3628:B3629"/>
    <mergeCell ref="C3628:D3628"/>
    <mergeCell ref="E3628:E3629"/>
    <mergeCell ref="F3628:F3629"/>
    <mergeCell ref="G3628:G3629"/>
    <mergeCell ref="B3644:B3645"/>
    <mergeCell ref="C3644:D3644"/>
    <mergeCell ref="E3644:E3645"/>
    <mergeCell ref="F3644:F3645"/>
    <mergeCell ref="G3644:G3645"/>
    <mergeCell ref="C3672:D3672"/>
    <mergeCell ref="B3673:B3674"/>
    <mergeCell ref="C3673:D3673"/>
    <mergeCell ref="D5486:G5486"/>
    <mergeCell ref="D5543:G5543"/>
    <mergeCell ref="D5545:G5545"/>
    <mergeCell ref="D5602:G5602"/>
    <mergeCell ref="D5604:G5604"/>
    <mergeCell ref="D5661:G5661"/>
    <mergeCell ref="D5663:G5663"/>
    <mergeCell ref="D5720:G5720"/>
    <mergeCell ref="D5722:G5722"/>
    <mergeCell ref="D5779:G5779"/>
    <mergeCell ref="D5781:G5781"/>
    <mergeCell ref="D5838:G5838"/>
    <mergeCell ref="D5840:G5840"/>
    <mergeCell ref="D5897:G5897"/>
    <mergeCell ref="D5899:G5899"/>
    <mergeCell ref="D4540:G4540"/>
    <mergeCell ref="D4542:G4542"/>
    <mergeCell ref="D4599:G4599"/>
    <mergeCell ref="D4601:G4601"/>
    <mergeCell ref="D4658:G4658"/>
    <mergeCell ref="D4660:G4660"/>
    <mergeCell ref="D4717:G4717"/>
    <mergeCell ref="D4719:G4719"/>
    <mergeCell ref="D4776:G4776"/>
    <mergeCell ref="D4778:G4778"/>
    <mergeCell ref="D4835:G4835"/>
    <mergeCell ref="D4837:G4837"/>
    <mergeCell ref="D4894:G4894"/>
    <mergeCell ref="D4896:G4896"/>
    <mergeCell ref="D4953:G4953"/>
    <mergeCell ref="D4955:G4955"/>
    <mergeCell ref="D5012:G5012"/>
    <mergeCell ref="D5014:G5014"/>
    <mergeCell ref="D5071:G5071"/>
    <mergeCell ref="D5073:G5073"/>
    <mergeCell ref="D5130:G5130"/>
    <mergeCell ref="D5132:G5132"/>
    <mergeCell ref="D5189:G5189"/>
    <mergeCell ref="D5191:G5191"/>
    <mergeCell ref="D5248:G5248"/>
    <mergeCell ref="D5250:G5250"/>
    <mergeCell ref="D5307:G5307"/>
    <mergeCell ref="D5309:G5309"/>
    <mergeCell ref="D5366:G5366"/>
    <mergeCell ref="D5368:G5368"/>
    <mergeCell ref="D5425:G5425"/>
    <mergeCell ref="D5427:G5427"/>
    <mergeCell ref="D5484:G5484"/>
    <mergeCell ref="C4557:D4557"/>
    <mergeCell ref="G4570:G4571"/>
    <mergeCell ref="C4587:D4587"/>
    <mergeCell ref="B4594:C4595"/>
    <mergeCell ref="D4594:E4595"/>
    <mergeCell ref="B4601:C4601"/>
    <mergeCell ref="B4611:B4612"/>
    <mergeCell ref="C4611:D4612"/>
    <mergeCell ref="F4611:F4612"/>
    <mergeCell ref="G4611:G4612"/>
    <mergeCell ref="B4619:B4620"/>
    <mergeCell ref="C4619:D4619"/>
    <mergeCell ref="E4619:E4620"/>
    <mergeCell ref="F4619:F4620"/>
    <mergeCell ref="G4619:G4620"/>
    <mergeCell ref="B4672:B4673"/>
    <mergeCell ref="V1366:W1367"/>
    <mergeCell ref="V1425:W1426"/>
    <mergeCell ref="V1484:W1485"/>
    <mergeCell ref="V1543:W1544"/>
    <mergeCell ref="V1602:W1603"/>
    <mergeCell ref="V1661:W1662"/>
    <mergeCell ref="V1720:W1721"/>
    <mergeCell ref="V1779:W1780"/>
    <mergeCell ref="V1838:W1839"/>
    <mergeCell ref="V1897:W1898"/>
    <mergeCell ref="V1956:W1957"/>
    <mergeCell ref="V198:W199"/>
    <mergeCell ref="V200:W201"/>
    <mergeCell ref="V202:W203"/>
    <mergeCell ref="V204:W205"/>
    <mergeCell ref="V206:W207"/>
    <mergeCell ref="V208:W209"/>
    <mergeCell ref="V210:W211"/>
    <mergeCell ref="V212:W213"/>
    <mergeCell ref="V214:W215"/>
    <mergeCell ref="V216:W217"/>
    <mergeCell ref="V218:W219"/>
    <mergeCell ref="V220:W221"/>
    <mergeCell ref="V222:W223"/>
    <mergeCell ref="V224:W225"/>
    <mergeCell ref="V226:W227"/>
    <mergeCell ref="V228:W229"/>
    <mergeCell ref="V230:W231"/>
    <mergeCell ref="V247:W248"/>
    <mergeCell ref="V249:W250"/>
    <mergeCell ref="V251:W252"/>
    <mergeCell ref="V253:W254"/>
    <mergeCell ref="V255:W256"/>
    <mergeCell ref="V257:W258"/>
    <mergeCell ref="V259:W260"/>
    <mergeCell ref="V261:W262"/>
    <mergeCell ref="V263:W264"/>
    <mergeCell ref="V265:W266"/>
    <mergeCell ref="V267:W268"/>
    <mergeCell ref="V269:W270"/>
    <mergeCell ref="V271:W272"/>
    <mergeCell ref="V273:W274"/>
    <mergeCell ref="B474:BP474"/>
    <mergeCell ref="E476:AE476"/>
    <mergeCell ref="C478:D478"/>
    <mergeCell ref="E478:AE478"/>
    <mergeCell ref="AG478:AJ478"/>
    <mergeCell ref="BF478:BO478"/>
    <mergeCell ref="B481:B482"/>
    <mergeCell ref="C481:D482"/>
    <mergeCell ref="C1953:D1953"/>
    <mergeCell ref="E1953:AE1953"/>
    <mergeCell ref="B1944:C1944"/>
    <mergeCell ref="Y1944:AA1944"/>
    <mergeCell ref="AB1944:AE1944"/>
    <mergeCell ref="J233:L233"/>
    <mergeCell ref="B1931:B1932"/>
    <mergeCell ref="C1931:D1931"/>
    <mergeCell ref="E1931:E1932"/>
    <mergeCell ref="B1927:B1928"/>
    <mergeCell ref="C1927:D1927"/>
    <mergeCell ref="E1927:E1928"/>
    <mergeCell ref="F1927:F1928"/>
    <mergeCell ref="H1927:I1928"/>
    <mergeCell ref="V2723:W2724"/>
    <mergeCell ref="V2782:W2783"/>
    <mergeCell ref="V2841:W2842"/>
    <mergeCell ref="V2900:W2901"/>
    <mergeCell ref="V70:W71"/>
    <mergeCell ref="V72:W73"/>
    <mergeCell ref="V74:W75"/>
    <mergeCell ref="V76:W77"/>
    <mergeCell ref="V78:W79"/>
    <mergeCell ref="V80:W81"/>
    <mergeCell ref="V82:W83"/>
    <mergeCell ref="V84:W85"/>
    <mergeCell ref="V86:W87"/>
    <mergeCell ref="V88:W89"/>
    <mergeCell ref="V90:W91"/>
    <mergeCell ref="V92:W93"/>
    <mergeCell ref="V94:W95"/>
    <mergeCell ref="V96:W97"/>
    <mergeCell ref="V98:W99"/>
    <mergeCell ref="V100:W101"/>
    <mergeCell ref="V102:W103"/>
    <mergeCell ref="V104:W105"/>
    <mergeCell ref="V106:W107"/>
    <mergeCell ref="V108:W109"/>
    <mergeCell ref="V110:W111"/>
    <mergeCell ref="V112:W113"/>
    <mergeCell ref="V129:W130"/>
    <mergeCell ref="V131:W132"/>
    <mergeCell ref="V133:W134"/>
    <mergeCell ref="V135:W136"/>
    <mergeCell ref="V137:W138"/>
    <mergeCell ref="V139:W140"/>
    <mergeCell ref="V141:W142"/>
    <mergeCell ref="V143:W144"/>
    <mergeCell ref="V145:W146"/>
    <mergeCell ref="V147:W148"/>
    <mergeCell ref="V149:W150"/>
    <mergeCell ref="V151:W152"/>
    <mergeCell ref="V153:W154"/>
    <mergeCell ref="V155:W156"/>
    <mergeCell ref="V157:W158"/>
    <mergeCell ref="V159:W160"/>
    <mergeCell ref="V161:W162"/>
    <mergeCell ref="V163:W164"/>
    <mergeCell ref="V165:W166"/>
    <mergeCell ref="V167:W168"/>
    <mergeCell ref="V169:W170"/>
    <mergeCell ref="V171:W172"/>
    <mergeCell ref="V188:W189"/>
    <mergeCell ref="V190:W191"/>
    <mergeCell ref="V192:W193"/>
    <mergeCell ref="V194:W195"/>
    <mergeCell ref="V196:W197"/>
    <mergeCell ref="V127:W128"/>
    <mergeCell ref="V186:W187"/>
    <mergeCell ref="V245:W246"/>
    <mergeCell ref="V334:W335"/>
    <mergeCell ref="V540:W541"/>
    <mergeCell ref="V342:W343"/>
    <mergeCell ref="V344:W345"/>
    <mergeCell ref="V894:W895"/>
    <mergeCell ref="V953:W954"/>
    <mergeCell ref="V1071:W1072"/>
    <mergeCell ref="V1130:W1131"/>
    <mergeCell ref="E174:H174"/>
    <mergeCell ref="J174:L174"/>
    <mergeCell ref="N174:P174"/>
    <mergeCell ref="Q174:T174"/>
    <mergeCell ref="U174:W174"/>
    <mergeCell ref="E176:H176"/>
    <mergeCell ref="J176:L176"/>
    <mergeCell ref="N176:P176"/>
    <mergeCell ref="Q176:T176"/>
    <mergeCell ref="U176:W176"/>
    <mergeCell ref="V275:W276"/>
    <mergeCell ref="V277:W278"/>
    <mergeCell ref="V279:W280"/>
    <mergeCell ref="V281:W282"/>
    <mergeCell ref="V283:W284"/>
    <mergeCell ref="V285:W286"/>
    <mergeCell ref="V287:W288"/>
    <mergeCell ref="V289:W290"/>
    <mergeCell ref="Q56:T56"/>
    <mergeCell ref="Q58:T58"/>
    <mergeCell ref="J56:L56"/>
    <mergeCell ref="N56:P56"/>
    <mergeCell ref="E56:H56"/>
    <mergeCell ref="E58:H58"/>
    <mergeCell ref="U56:W56"/>
    <mergeCell ref="U58:W58"/>
    <mergeCell ref="N58:P58"/>
    <mergeCell ref="J58:L58"/>
    <mergeCell ref="E115:H115"/>
    <mergeCell ref="J115:L115"/>
    <mergeCell ref="N115:P115"/>
    <mergeCell ref="Q115:T115"/>
    <mergeCell ref="U115:W115"/>
    <mergeCell ref="E117:H117"/>
    <mergeCell ref="J117:L117"/>
    <mergeCell ref="N117:P117"/>
    <mergeCell ref="Q117:T117"/>
    <mergeCell ref="U117:W117"/>
    <mergeCell ref="V68:W69"/>
    <mergeCell ref="L108:M109"/>
    <mergeCell ref="P108:Q109"/>
    <mergeCell ref="E63:AE63"/>
    <mergeCell ref="R106:S107"/>
    <mergeCell ref="E106:E107"/>
    <mergeCell ref="X171:Y172"/>
    <mergeCell ref="Z171:AA172"/>
    <mergeCell ref="AB171:AC172"/>
    <mergeCell ref="AD171:AE172"/>
    <mergeCell ref="R153:S154"/>
    <mergeCell ref="P153:Q154"/>
    <mergeCell ref="N153:O154"/>
    <mergeCell ref="L153:M154"/>
    <mergeCell ref="J153:K154"/>
    <mergeCell ref="H153:I154"/>
    <mergeCell ref="R145:S146"/>
    <mergeCell ref="P145:Q146"/>
    <mergeCell ref="N145:O146"/>
    <mergeCell ref="L145:M146"/>
    <mergeCell ref="J145:K146"/>
    <mergeCell ref="H145:I146"/>
    <mergeCell ref="R137:S138"/>
    <mergeCell ref="P137:Q138"/>
    <mergeCell ref="N137:O138"/>
    <mergeCell ref="L137:M138"/>
    <mergeCell ref="N233:P233"/>
    <mergeCell ref="Q233:T233"/>
    <mergeCell ref="U233:W233"/>
    <mergeCell ref="E235:H235"/>
    <mergeCell ref="J235:L235"/>
    <mergeCell ref="N235:P235"/>
    <mergeCell ref="Q235:T235"/>
    <mergeCell ref="U235:W235"/>
    <mergeCell ref="E292:H292"/>
    <mergeCell ref="J292:L292"/>
    <mergeCell ref="N292:P292"/>
    <mergeCell ref="Q292:T292"/>
    <mergeCell ref="U292:W292"/>
    <mergeCell ref="E294:H294"/>
    <mergeCell ref="J294:L294"/>
    <mergeCell ref="N294:P294"/>
    <mergeCell ref="Q294:T294"/>
    <mergeCell ref="U294:W294"/>
    <mergeCell ref="V306:W307"/>
    <mergeCell ref="V308:W309"/>
    <mergeCell ref="V310:W311"/>
    <mergeCell ref="V312:W313"/>
    <mergeCell ref="V314:W315"/>
    <mergeCell ref="V316:W317"/>
    <mergeCell ref="V318:W319"/>
    <mergeCell ref="V320:W321"/>
    <mergeCell ref="V322:W323"/>
    <mergeCell ref="V324:W325"/>
    <mergeCell ref="V326:W327"/>
    <mergeCell ref="V328:W329"/>
    <mergeCell ref="V330:W331"/>
    <mergeCell ref="V332:W333"/>
    <mergeCell ref="V304:W305"/>
    <mergeCell ref="T279:U280"/>
    <mergeCell ref="N275:O276"/>
    <mergeCell ref="L275:M276"/>
    <mergeCell ref="J275:K276"/>
    <mergeCell ref="H275:I276"/>
    <mergeCell ref="N271:O272"/>
    <mergeCell ref="L271:M272"/>
    <mergeCell ref="J271:K272"/>
    <mergeCell ref="H271:I272"/>
    <mergeCell ref="N261:O262"/>
    <mergeCell ref="L261:M262"/>
    <mergeCell ref="J261:K262"/>
    <mergeCell ref="H261:I262"/>
    <mergeCell ref="R249:S250"/>
    <mergeCell ref="P249:Q250"/>
    <mergeCell ref="N249:O250"/>
    <mergeCell ref="L249:M250"/>
    <mergeCell ref="J249:K250"/>
    <mergeCell ref="H249:I250"/>
    <mergeCell ref="N251:O252"/>
    <mergeCell ref="L251:M252"/>
    <mergeCell ref="J251:K252"/>
    <mergeCell ref="H251:I252"/>
    <mergeCell ref="F332:F333"/>
    <mergeCell ref="E332:E333"/>
    <mergeCell ref="R318:S319"/>
    <mergeCell ref="P318:Q319"/>
    <mergeCell ref="N318:O319"/>
    <mergeCell ref="L318:M319"/>
    <mergeCell ref="J318:K319"/>
    <mergeCell ref="J255:K256"/>
    <mergeCell ref="V346:W347"/>
    <mergeCell ref="V348:W349"/>
    <mergeCell ref="E351:H351"/>
    <mergeCell ref="J351:L351"/>
    <mergeCell ref="N351:P351"/>
    <mergeCell ref="Q351:T351"/>
    <mergeCell ref="U351:W351"/>
    <mergeCell ref="E353:H353"/>
    <mergeCell ref="J353:L353"/>
    <mergeCell ref="N353:P353"/>
    <mergeCell ref="Q353:T353"/>
    <mergeCell ref="U353:W353"/>
    <mergeCell ref="V365:W366"/>
    <mergeCell ref="V367:W368"/>
    <mergeCell ref="V369:W370"/>
    <mergeCell ref="V371:W372"/>
    <mergeCell ref="V373:W374"/>
    <mergeCell ref="V375:W376"/>
    <mergeCell ref="V377:W378"/>
    <mergeCell ref="V379:W380"/>
    <mergeCell ref="V381:W382"/>
    <mergeCell ref="V383:W384"/>
    <mergeCell ref="V385:W386"/>
    <mergeCell ref="V387:W388"/>
    <mergeCell ref="V389:W390"/>
    <mergeCell ref="V391:W392"/>
    <mergeCell ref="V393:W394"/>
    <mergeCell ref="V363:W364"/>
    <mergeCell ref="F342:F343"/>
    <mergeCell ref="E342:E343"/>
    <mergeCell ref="F338:F339"/>
    <mergeCell ref="E338:E339"/>
    <mergeCell ref="R393:S394"/>
    <mergeCell ref="P393:Q394"/>
    <mergeCell ref="N393:O394"/>
    <mergeCell ref="L393:M394"/>
    <mergeCell ref="J393:K394"/>
    <mergeCell ref="H393:I394"/>
    <mergeCell ref="R385:S386"/>
    <mergeCell ref="P385:Q386"/>
    <mergeCell ref="N385:O386"/>
    <mergeCell ref="L385:M386"/>
    <mergeCell ref="J385:K386"/>
    <mergeCell ref="H385:I386"/>
    <mergeCell ref="R377:S378"/>
    <mergeCell ref="P377:Q378"/>
    <mergeCell ref="N377:O378"/>
    <mergeCell ref="L377:M378"/>
    <mergeCell ref="J377:K378"/>
    <mergeCell ref="H377:I378"/>
    <mergeCell ref="P369:Q370"/>
    <mergeCell ref="N369:O370"/>
    <mergeCell ref="L369:M370"/>
    <mergeCell ref="J369:K370"/>
    <mergeCell ref="H369:I370"/>
    <mergeCell ref="E360:AE360"/>
    <mergeCell ref="AB348:AC349"/>
    <mergeCell ref="AD348:AE349"/>
    <mergeCell ref="F371:F372"/>
    <mergeCell ref="E371:E372"/>
    <mergeCell ref="R346:S347"/>
    <mergeCell ref="P346:Q347"/>
    <mergeCell ref="F393:F394"/>
    <mergeCell ref="E393:E394"/>
    <mergeCell ref="V405:W406"/>
    <mergeCell ref="V407:W408"/>
    <mergeCell ref="E410:H410"/>
    <mergeCell ref="J410:L410"/>
    <mergeCell ref="N410:P410"/>
    <mergeCell ref="Q410:T410"/>
    <mergeCell ref="U410:W410"/>
    <mergeCell ref="E412:H412"/>
    <mergeCell ref="J412:L412"/>
    <mergeCell ref="N412:P412"/>
    <mergeCell ref="Q412:T412"/>
    <mergeCell ref="U412:W412"/>
    <mergeCell ref="V424:W425"/>
    <mergeCell ref="V426:W427"/>
    <mergeCell ref="V428:W429"/>
    <mergeCell ref="V430:W431"/>
    <mergeCell ref="V432:W433"/>
    <mergeCell ref="V434:W435"/>
    <mergeCell ref="V436:W437"/>
    <mergeCell ref="V438:W439"/>
    <mergeCell ref="V440:W441"/>
    <mergeCell ref="V442:W443"/>
    <mergeCell ref="V444:W445"/>
    <mergeCell ref="V446:W447"/>
    <mergeCell ref="V448:W449"/>
    <mergeCell ref="V450:W451"/>
    <mergeCell ref="V452:W453"/>
    <mergeCell ref="V454:W455"/>
    <mergeCell ref="V456:W457"/>
    <mergeCell ref="V458:W459"/>
    <mergeCell ref="V460:W461"/>
    <mergeCell ref="V462:W463"/>
    <mergeCell ref="V464:W465"/>
    <mergeCell ref="V422:W423"/>
    <mergeCell ref="J405:K406"/>
    <mergeCell ref="H405:I406"/>
    <mergeCell ref="D405:E406"/>
    <mergeCell ref="C461:D461"/>
    <mergeCell ref="R456:S457"/>
    <mergeCell ref="P456:Q457"/>
    <mergeCell ref="N456:O457"/>
    <mergeCell ref="L456:M457"/>
    <mergeCell ref="J456:K457"/>
    <mergeCell ref="H456:I457"/>
    <mergeCell ref="R452:S453"/>
    <mergeCell ref="P452:Q453"/>
    <mergeCell ref="N452:O453"/>
    <mergeCell ref="L452:M453"/>
    <mergeCell ref="J452:K453"/>
    <mergeCell ref="H452:I453"/>
    <mergeCell ref="R448:S449"/>
    <mergeCell ref="P448:Q449"/>
    <mergeCell ref="N448:O449"/>
    <mergeCell ref="L448:M449"/>
    <mergeCell ref="J448:K449"/>
    <mergeCell ref="H448:I449"/>
    <mergeCell ref="R444:S445"/>
    <mergeCell ref="P444:Q445"/>
    <mergeCell ref="N444:O445"/>
    <mergeCell ref="L444:M445"/>
    <mergeCell ref="J444:K445"/>
    <mergeCell ref="H444:I445"/>
    <mergeCell ref="C441:D441"/>
    <mergeCell ref="C439:D439"/>
    <mergeCell ref="E469:H469"/>
    <mergeCell ref="J469:L469"/>
    <mergeCell ref="N469:P469"/>
    <mergeCell ref="Q469:T469"/>
    <mergeCell ref="U469:W469"/>
    <mergeCell ref="E471:H471"/>
    <mergeCell ref="J471:L471"/>
    <mergeCell ref="N471:P471"/>
    <mergeCell ref="Q471:T471"/>
    <mergeCell ref="U471:W471"/>
    <mergeCell ref="V483:W484"/>
    <mergeCell ref="V485:W486"/>
    <mergeCell ref="V487:W488"/>
    <mergeCell ref="V489:W490"/>
    <mergeCell ref="V491:W492"/>
    <mergeCell ref="V493:W494"/>
    <mergeCell ref="V495:W496"/>
    <mergeCell ref="V497:W498"/>
    <mergeCell ref="V499:W500"/>
    <mergeCell ref="V501:W502"/>
    <mergeCell ref="V503:W504"/>
    <mergeCell ref="V505:W506"/>
    <mergeCell ref="V507:W508"/>
    <mergeCell ref="V509:W510"/>
    <mergeCell ref="V511:W512"/>
    <mergeCell ref="V513:W514"/>
    <mergeCell ref="V515:W516"/>
    <mergeCell ref="V517:W518"/>
    <mergeCell ref="V519:W520"/>
    <mergeCell ref="V521:W522"/>
    <mergeCell ref="V523:W524"/>
    <mergeCell ref="V525:W526"/>
    <mergeCell ref="E528:H528"/>
    <mergeCell ref="J528:L528"/>
    <mergeCell ref="N528:P528"/>
    <mergeCell ref="Q528:T528"/>
    <mergeCell ref="U528:W528"/>
    <mergeCell ref="V481:W482"/>
    <mergeCell ref="G481:G482"/>
    <mergeCell ref="H481:I482"/>
    <mergeCell ref="J481:O481"/>
    <mergeCell ref="P481:U481"/>
    <mergeCell ref="F513:F514"/>
    <mergeCell ref="E513:E514"/>
    <mergeCell ref="E503:E504"/>
    <mergeCell ref="R501:S502"/>
    <mergeCell ref="P501:Q502"/>
    <mergeCell ref="N501:O502"/>
    <mergeCell ref="L501:M502"/>
    <mergeCell ref="J501:K502"/>
    <mergeCell ref="H501:I502"/>
    <mergeCell ref="E495:E496"/>
    <mergeCell ref="R521:S522"/>
    <mergeCell ref="P521:Q522"/>
    <mergeCell ref="N521:O522"/>
    <mergeCell ref="L521:M522"/>
    <mergeCell ref="J521:K522"/>
    <mergeCell ref="V564:W565"/>
    <mergeCell ref="V566:W567"/>
    <mergeCell ref="V568:W569"/>
    <mergeCell ref="V570:W571"/>
    <mergeCell ref="V572:W573"/>
    <mergeCell ref="V574:W575"/>
    <mergeCell ref="V576:W577"/>
    <mergeCell ref="V578:W579"/>
    <mergeCell ref="V580:W581"/>
    <mergeCell ref="V582:W583"/>
    <mergeCell ref="V584:W585"/>
    <mergeCell ref="E587:H587"/>
    <mergeCell ref="J587:L587"/>
    <mergeCell ref="N587:P587"/>
    <mergeCell ref="Q587:T587"/>
    <mergeCell ref="U587:W587"/>
    <mergeCell ref="E589:H589"/>
    <mergeCell ref="J589:L589"/>
    <mergeCell ref="N589:P589"/>
    <mergeCell ref="Q589:T589"/>
    <mergeCell ref="U589:W589"/>
    <mergeCell ref="V601:W602"/>
    <mergeCell ref="V603:W604"/>
    <mergeCell ref="V605:W606"/>
    <mergeCell ref="V607:W608"/>
    <mergeCell ref="V609:W610"/>
    <mergeCell ref="V611:W612"/>
    <mergeCell ref="V613:W614"/>
    <mergeCell ref="V615:W616"/>
    <mergeCell ref="V617:W618"/>
    <mergeCell ref="E562:E563"/>
    <mergeCell ref="H560:I561"/>
    <mergeCell ref="E611:E612"/>
    <mergeCell ref="R609:S610"/>
    <mergeCell ref="P609:Q610"/>
    <mergeCell ref="N609:O610"/>
    <mergeCell ref="L609:M610"/>
    <mergeCell ref="J609:K610"/>
    <mergeCell ref="H609:I610"/>
    <mergeCell ref="E594:AE594"/>
    <mergeCell ref="F605:F606"/>
    <mergeCell ref="F607:F608"/>
    <mergeCell ref="F609:F610"/>
    <mergeCell ref="V599:W600"/>
    <mergeCell ref="AB580:AC581"/>
    <mergeCell ref="Z580:AA581"/>
    <mergeCell ref="X580:Y581"/>
    <mergeCell ref="T580:U581"/>
    <mergeCell ref="R564:S565"/>
    <mergeCell ref="P564:Q565"/>
    <mergeCell ref="N564:O565"/>
    <mergeCell ref="L564:M565"/>
    <mergeCell ref="J564:K565"/>
    <mergeCell ref="H564:I565"/>
    <mergeCell ref="AD562:AE563"/>
    <mergeCell ref="AB562:AC563"/>
    <mergeCell ref="Z562:AA563"/>
    <mergeCell ref="X562:Y563"/>
    <mergeCell ref="T562:U563"/>
    <mergeCell ref="T609:U610"/>
    <mergeCell ref="R607:S608"/>
    <mergeCell ref="P607:Q608"/>
    <mergeCell ref="N607:O608"/>
    <mergeCell ref="L607:M608"/>
    <mergeCell ref="V623:W624"/>
    <mergeCell ref="V625:W626"/>
    <mergeCell ref="V627:W628"/>
    <mergeCell ref="V629:W630"/>
    <mergeCell ref="V631:W632"/>
    <mergeCell ref="V633:W634"/>
    <mergeCell ref="V635:W636"/>
    <mergeCell ref="V637:W638"/>
    <mergeCell ref="V639:W640"/>
    <mergeCell ref="V641:W642"/>
    <mergeCell ref="V643:W644"/>
    <mergeCell ref="E646:H646"/>
    <mergeCell ref="J646:L646"/>
    <mergeCell ref="N646:P646"/>
    <mergeCell ref="Q646:T646"/>
    <mergeCell ref="U646:W646"/>
    <mergeCell ref="E648:H648"/>
    <mergeCell ref="J648:L648"/>
    <mergeCell ref="N648:P648"/>
    <mergeCell ref="Q648:T648"/>
    <mergeCell ref="U648:W648"/>
    <mergeCell ref="V660:W661"/>
    <mergeCell ref="V662:W663"/>
    <mergeCell ref="V664:W665"/>
    <mergeCell ref="V666:W667"/>
    <mergeCell ref="V668:W669"/>
    <mergeCell ref="V670:W671"/>
    <mergeCell ref="V672:W673"/>
    <mergeCell ref="V674:W675"/>
    <mergeCell ref="V676:W677"/>
    <mergeCell ref="V678:W679"/>
    <mergeCell ref="V680:W681"/>
    <mergeCell ref="V682:W683"/>
    <mergeCell ref="F627:F628"/>
    <mergeCell ref="E627:E628"/>
    <mergeCell ref="N682:O683"/>
    <mergeCell ref="L682:M683"/>
    <mergeCell ref="J682:K683"/>
    <mergeCell ref="H682:I683"/>
    <mergeCell ref="F670:F671"/>
    <mergeCell ref="E670:E671"/>
    <mergeCell ref="R682:S683"/>
    <mergeCell ref="P682:Q683"/>
    <mergeCell ref="F658:F659"/>
    <mergeCell ref="V658:W659"/>
    <mergeCell ref="J672:K673"/>
    <mergeCell ref="H672:I673"/>
    <mergeCell ref="H660:I661"/>
    <mergeCell ref="E668:E669"/>
    <mergeCell ref="F633:F634"/>
    <mergeCell ref="E633:E634"/>
    <mergeCell ref="F629:F630"/>
    <mergeCell ref="E629:E630"/>
    <mergeCell ref="E664:E665"/>
    <mergeCell ref="R664:S665"/>
    <mergeCell ref="P664:Q665"/>
    <mergeCell ref="N664:O665"/>
    <mergeCell ref="L662:M663"/>
    <mergeCell ref="J662:K663"/>
    <mergeCell ref="G674:G675"/>
    <mergeCell ref="G676:G677"/>
    <mergeCell ref="G678:G679"/>
    <mergeCell ref="G680:G681"/>
    <mergeCell ref="T670:U671"/>
    <mergeCell ref="V688:W689"/>
    <mergeCell ref="V690:W691"/>
    <mergeCell ref="V692:W693"/>
    <mergeCell ref="V694:W695"/>
    <mergeCell ref="V696:W697"/>
    <mergeCell ref="V698:W699"/>
    <mergeCell ref="V700:W701"/>
    <mergeCell ref="V702:W703"/>
    <mergeCell ref="E705:H705"/>
    <mergeCell ref="J705:L705"/>
    <mergeCell ref="N705:P705"/>
    <mergeCell ref="Q705:T705"/>
    <mergeCell ref="U705:W705"/>
    <mergeCell ref="E707:H707"/>
    <mergeCell ref="J707:L707"/>
    <mergeCell ref="N707:P707"/>
    <mergeCell ref="Q707:T707"/>
    <mergeCell ref="U707:W707"/>
    <mergeCell ref="V719:W720"/>
    <mergeCell ref="V721:W722"/>
    <mergeCell ref="V723:W724"/>
    <mergeCell ref="V725:W726"/>
    <mergeCell ref="V727:W728"/>
    <mergeCell ref="V729:W730"/>
    <mergeCell ref="V731:W732"/>
    <mergeCell ref="V733:W734"/>
    <mergeCell ref="V735:W736"/>
    <mergeCell ref="V737:W738"/>
    <mergeCell ref="V739:W740"/>
    <mergeCell ref="V741:W742"/>
    <mergeCell ref="V743:W744"/>
    <mergeCell ref="V745:W746"/>
    <mergeCell ref="V747:W748"/>
    <mergeCell ref="F747:F748"/>
    <mergeCell ref="E747:E748"/>
    <mergeCell ref="R743:S744"/>
    <mergeCell ref="P743:Q744"/>
    <mergeCell ref="N743:O744"/>
    <mergeCell ref="L743:M744"/>
    <mergeCell ref="J743:K744"/>
    <mergeCell ref="H743:I744"/>
    <mergeCell ref="R735:S736"/>
    <mergeCell ref="P735:Q736"/>
    <mergeCell ref="N735:O736"/>
    <mergeCell ref="L735:M736"/>
    <mergeCell ref="J735:K736"/>
    <mergeCell ref="H735:I736"/>
    <mergeCell ref="F719:F720"/>
    <mergeCell ref="P719:Q720"/>
    <mergeCell ref="N719:O720"/>
    <mergeCell ref="L719:M720"/>
    <mergeCell ref="J719:K720"/>
    <mergeCell ref="H719:I720"/>
    <mergeCell ref="E719:E720"/>
    <mergeCell ref="V717:W718"/>
    <mergeCell ref="J733:K734"/>
    <mergeCell ref="H733:I734"/>
    <mergeCell ref="F690:F691"/>
    <mergeCell ref="E690:E691"/>
    <mergeCell ref="V761:W762"/>
    <mergeCell ref="E764:H764"/>
    <mergeCell ref="J764:L764"/>
    <mergeCell ref="N764:P764"/>
    <mergeCell ref="Q764:T764"/>
    <mergeCell ref="U764:W764"/>
    <mergeCell ref="E766:H766"/>
    <mergeCell ref="J766:L766"/>
    <mergeCell ref="N766:P766"/>
    <mergeCell ref="Q766:T766"/>
    <mergeCell ref="U766:W766"/>
    <mergeCell ref="V778:W779"/>
    <mergeCell ref="V780:W781"/>
    <mergeCell ref="V782:W783"/>
    <mergeCell ref="V784:W785"/>
    <mergeCell ref="V786:W787"/>
    <mergeCell ref="V788:W789"/>
    <mergeCell ref="V790:W791"/>
    <mergeCell ref="V792:W793"/>
    <mergeCell ref="V794:W795"/>
    <mergeCell ref="V796:W797"/>
    <mergeCell ref="V798:W799"/>
    <mergeCell ref="V800:W801"/>
    <mergeCell ref="V802:W803"/>
    <mergeCell ref="V804:W805"/>
    <mergeCell ref="V806:W807"/>
    <mergeCell ref="V808:W809"/>
    <mergeCell ref="V810:W811"/>
    <mergeCell ref="V812:W813"/>
    <mergeCell ref="V814:W815"/>
    <mergeCell ref="V816:W817"/>
    <mergeCell ref="N810:O811"/>
    <mergeCell ref="L810:M811"/>
    <mergeCell ref="J810:K811"/>
    <mergeCell ref="H810:I811"/>
    <mergeCell ref="R802:S803"/>
    <mergeCell ref="P802:Q803"/>
    <mergeCell ref="N802:O803"/>
    <mergeCell ref="L802:M803"/>
    <mergeCell ref="J802:K803"/>
    <mergeCell ref="H802:I803"/>
    <mergeCell ref="R794:S795"/>
    <mergeCell ref="P794:Q795"/>
    <mergeCell ref="N794:O795"/>
    <mergeCell ref="L794:M795"/>
    <mergeCell ref="J794:K795"/>
    <mergeCell ref="H794:I795"/>
    <mergeCell ref="R786:S787"/>
    <mergeCell ref="P786:Q787"/>
    <mergeCell ref="N786:O787"/>
    <mergeCell ref="L786:M787"/>
    <mergeCell ref="J786:K787"/>
    <mergeCell ref="H786:I787"/>
    <mergeCell ref="V776:W777"/>
    <mergeCell ref="F810:F811"/>
    <mergeCell ref="E810:E811"/>
    <mergeCell ref="N780:O781"/>
    <mergeCell ref="L780:M781"/>
    <mergeCell ref="R812:S813"/>
    <mergeCell ref="P812:Q813"/>
    <mergeCell ref="N812:O813"/>
    <mergeCell ref="L812:M813"/>
    <mergeCell ref="J812:K813"/>
    <mergeCell ref="H812:I813"/>
    <mergeCell ref="V869:W870"/>
    <mergeCell ref="V871:W872"/>
    <mergeCell ref="V873:W874"/>
    <mergeCell ref="V875:W876"/>
    <mergeCell ref="V877:W878"/>
    <mergeCell ref="V879:W880"/>
    <mergeCell ref="E882:H882"/>
    <mergeCell ref="J882:L882"/>
    <mergeCell ref="N882:P882"/>
    <mergeCell ref="Q882:T882"/>
    <mergeCell ref="U882:W882"/>
    <mergeCell ref="E884:H884"/>
    <mergeCell ref="J884:L884"/>
    <mergeCell ref="N884:P884"/>
    <mergeCell ref="Q884:T884"/>
    <mergeCell ref="U884:W884"/>
    <mergeCell ref="F873:F874"/>
    <mergeCell ref="E873:E874"/>
    <mergeCell ref="F869:F870"/>
    <mergeCell ref="E869:E870"/>
    <mergeCell ref="R863:S864"/>
    <mergeCell ref="P863:Q864"/>
    <mergeCell ref="N863:O864"/>
    <mergeCell ref="L863:M864"/>
    <mergeCell ref="J863:K864"/>
    <mergeCell ref="H863:I864"/>
    <mergeCell ref="R855:S856"/>
    <mergeCell ref="P855:Q856"/>
    <mergeCell ref="N855:O856"/>
    <mergeCell ref="L855:M856"/>
    <mergeCell ref="J855:K856"/>
    <mergeCell ref="H855:I856"/>
    <mergeCell ref="R859:S860"/>
    <mergeCell ref="P859:Q860"/>
    <mergeCell ref="N859:O860"/>
    <mergeCell ref="L859:M860"/>
    <mergeCell ref="J859:K860"/>
    <mergeCell ref="H859:I860"/>
    <mergeCell ref="R867:S868"/>
    <mergeCell ref="P867:Q868"/>
    <mergeCell ref="N867:O868"/>
    <mergeCell ref="L867:M868"/>
    <mergeCell ref="J867:K868"/>
    <mergeCell ref="H867:I868"/>
    <mergeCell ref="T863:U864"/>
    <mergeCell ref="R871:S872"/>
    <mergeCell ref="P871:Q872"/>
    <mergeCell ref="N871:O872"/>
    <mergeCell ref="L871:M872"/>
    <mergeCell ref="J871:K872"/>
    <mergeCell ref="H871:I872"/>
    <mergeCell ref="E1024:E1025"/>
    <mergeCell ref="N1018:O1019"/>
    <mergeCell ref="V902:W903"/>
    <mergeCell ref="V904:W905"/>
    <mergeCell ref="V906:W907"/>
    <mergeCell ref="V908:W909"/>
    <mergeCell ref="V910:W911"/>
    <mergeCell ref="V912:W913"/>
    <mergeCell ref="V914:W915"/>
    <mergeCell ref="V916:W917"/>
    <mergeCell ref="V918:W919"/>
    <mergeCell ref="V920:W921"/>
    <mergeCell ref="V922:W923"/>
    <mergeCell ref="V924:W925"/>
    <mergeCell ref="V926:W927"/>
    <mergeCell ref="V928:W929"/>
    <mergeCell ref="V930:W931"/>
    <mergeCell ref="V932:W933"/>
    <mergeCell ref="V934:W935"/>
    <mergeCell ref="V936:W937"/>
    <mergeCell ref="V938:W939"/>
    <mergeCell ref="E941:H941"/>
    <mergeCell ref="J941:L941"/>
    <mergeCell ref="N941:P941"/>
    <mergeCell ref="Q941:T941"/>
    <mergeCell ref="U941:W941"/>
    <mergeCell ref="E943:H943"/>
    <mergeCell ref="J943:L943"/>
    <mergeCell ref="N943:P943"/>
    <mergeCell ref="Q943:T943"/>
    <mergeCell ref="U943:W943"/>
    <mergeCell ref="V955:W956"/>
    <mergeCell ref="V957:W958"/>
    <mergeCell ref="V959:W960"/>
    <mergeCell ref="V961:W962"/>
    <mergeCell ref="H922:I923"/>
    <mergeCell ref="E920:E921"/>
    <mergeCell ref="H918:I919"/>
    <mergeCell ref="P918:Q919"/>
    <mergeCell ref="N918:O919"/>
    <mergeCell ref="L918:M919"/>
    <mergeCell ref="J918:K919"/>
    <mergeCell ref="J961:K962"/>
    <mergeCell ref="H961:I962"/>
    <mergeCell ref="F961:F962"/>
    <mergeCell ref="G908:G909"/>
    <mergeCell ref="G910:G911"/>
    <mergeCell ref="G918:G919"/>
    <mergeCell ref="J981:K982"/>
    <mergeCell ref="H981:I982"/>
    <mergeCell ref="F981:F982"/>
    <mergeCell ref="J975:K976"/>
    <mergeCell ref="H975:I976"/>
    <mergeCell ref="F975:F976"/>
    <mergeCell ref="J969:K970"/>
    <mergeCell ref="H969:I970"/>
    <mergeCell ref="F969:F970"/>
    <mergeCell ref="V995:W996"/>
    <mergeCell ref="V997:W998"/>
    <mergeCell ref="E1000:H1000"/>
    <mergeCell ref="J1000:L1000"/>
    <mergeCell ref="J928:K929"/>
    <mergeCell ref="H928:I929"/>
    <mergeCell ref="H973:I974"/>
    <mergeCell ref="N1000:P1000"/>
    <mergeCell ref="Q1000:T1000"/>
    <mergeCell ref="U1000:W1000"/>
    <mergeCell ref="E1002:H1002"/>
    <mergeCell ref="J1002:L1002"/>
    <mergeCell ref="N1002:P1002"/>
    <mergeCell ref="Q1002:T1002"/>
    <mergeCell ref="U1002:W1002"/>
    <mergeCell ref="V1014:W1015"/>
    <mergeCell ref="V1016:W1017"/>
    <mergeCell ref="V1018:W1019"/>
    <mergeCell ref="V1020:W1021"/>
    <mergeCell ref="V1022:W1023"/>
    <mergeCell ref="V1024:W1025"/>
    <mergeCell ref="V1026:W1027"/>
    <mergeCell ref="V1028:W1029"/>
    <mergeCell ref="V1030:W1031"/>
    <mergeCell ref="V1032:W1033"/>
    <mergeCell ref="V1034:W1035"/>
    <mergeCell ref="V1036:W1037"/>
    <mergeCell ref="V1038:W1039"/>
    <mergeCell ref="V1040:W1041"/>
    <mergeCell ref="V1042:W1043"/>
    <mergeCell ref="H1054:I1055"/>
    <mergeCell ref="D1054:E1055"/>
    <mergeCell ref="N1050:O1051"/>
    <mergeCell ref="L1044:M1045"/>
    <mergeCell ref="J1044:K1045"/>
    <mergeCell ref="H1044:I1045"/>
    <mergeCell ref="F1044:F1045"/>
    <mergeCell ref="E1044:E1045"/>
    <mergeCell ref="C1044:D1044"/>
    <mergeCell ref="G1044:G1045"/>
    <mergeCell ref="T1040:U1041"/>
    <mergeCell ref="R1040:S1041"/>
    <mergeCell ref="P1040:Q1041"/>
    <mergeCell ref="N1040:O1041"/>
    <mergeCell ref="L1028:M1029"/>
    <mergeCell ref="J1028:K1029"/>
    <mergeCell ref="H1028:I1029"/>
    <mergeCell ref="F1028:F1029"/>
    <mergeCell ref="E1028:E1029"/>
    <mergeCell ref="C1028:D1028"/>
    <mergeCell ref="G1028:G1029"/>
    <mergeCell ref="C1024:D1024"/>
    <mergeCell ref="L1022:M1023"/>
    <mergeCell ref="J1022:K1023"/>
    <mergeCell ref="H1022:I1023"/>
    <mergeCell ref="F1022:F1023"/>
    <mergeCell ref="E1022:E1023"/>
    <mergeCell ref="C1022:D1022"/>
    <mergeCell ref="V1012:W1013"/>
    <mergeCell ref="B1002:C1002"/>
    <mergeCell ref="L1032:M1033"/>
    <mergeCell ref="J1032:K1033"/>
    <mergeCell ref="H1032:I1033"/>
    <mergeCell ref="F1032:F1033"/>
    <mergeCell ref="E1032:E1033"/>
    <mergeCell ref="C1032:D1032"/>
    <mergeCell ref="G1032:G1033"/>
    <mergeCell ref="B1020:B1021"/>
    <mergeCell ref="J1024:K1025"/>
    <mergeCell ref="H1024:I1025"/>
    <mergeCell ref="F1024:F1025"/>
    <mergeCell ref="V1140:W1141"/>
    <mergeCell ref="V1142:W1143"/>
    <mergeCell ref="V1144:W1145"/>
    <mergeCell ref="V1146:W1147"/>
    <mergeCell ref="V1148:W1149"/>
    <mergeCell ref="V1150:W1151"/>
    <mergeCell ref="V1152:W1153"/>
    <mergeCell ref="V1154:W1155"/>
    <mergeCell ref="V1156:W1157"/>
    <mergeCell ref="V1158:W1159"/>
    <mergeCell ref="V1160:W1161"/>
    <mergeCell ref="V1162:W1163"/>
    <mergeCell ref="V1164:W1165"/>
    <mergeCell ref="V1166:W1167"/>
    <mergeCell ref="V1168:W1169"/>
    <mergeCell ref="V1170:W1171"/>
    <mergeCell ref="V1172:W1173"/>
    <mergeCell ref="V1174:W1175"/>
    <mergeCell ref="E1177:H1177"/>
    <mergeCell ref="J1177:L1177"/>
    <mergeCell ref="N1177:P1177"/>
    <mergeCell ref="Q1177:T1177"/>
    <mergeCell ref="U1177:W1177"/>
    <mergeCell ref="E1179:H1179"/>
    <mergeCell ref="J1179:L1179"/>
    <mergeCell ref="N1179:P1179"/>
    <mergeCell ref="Q1179:T1179"/>
    <mergeCell ref="U1179:W1179"/>
    <mergeCell ref="V1093:W1094"/>
    <mergeCell ref="V1095:W1096"/>
    <mergeCell ref="V1097:W1098"/>
    <mergeCell ref="V1099:W1100"/>
    <mergeCell ref="V1101:W1102"/>
    <mergeCell ref="V1103:W1104"/>
    <mergeCell ref="V1105:W1106"/>
    <mergeCell ref="V1107:W1108"/>
    <mergeCell ref="V1109:W1110"/>
    <mergeCell ref="V1111:W1112"/>
    <mergeCell ref="V1113:W1114"/>
    <mergeCell ref="V1115:W1116"/>
    <mergeCell ref="E1118:H1118"/>
    <mergeCell ref="J1118:L1118"/>
    <mergeCell ref="N1118:P1118"/>
    <mergeCell ref="Q1118:T1118"/>
    <mergeCell ref="U1118:W1118"/>
    <mergeCell ref="E1120:H1120"/>
    <mergeCell ref="J1120:L1120"/>
    <mergeCell ref="N1120:P1120"/>
    <mergeCell ref="Q1120:T1120"/>
    <mergeCell ref="U1120:W1120"/>
    <mergeCell ref="J1115:K1116"/>
    <mergeCell ref="L1115:M1116"/>
    <mergeCell ref="N1115:O1116"/>
    <mergeCell ref="P1115:Q1116"/>
    <mergeCell ref="R1115:S1116"/>
    <mergeCell ref="T1115:U1116"/>
    <mergeCell ref="R1099:S1100"/>
    <mergeCell ref="P1099:Q1100"/>
    <mergeCell ref="N1099:O1100"/>
    <mergeCell ref="L1099:M1100"/>
    <mergeCell ref="J1099:K1100"/>
    <mergeCell ref="H1099:I1100"/>
    <mergeCell ref="N1103:O1104"/>
    <mergeCell ref="L1103:M1104"/>
    <mergeCell ref="V1191:W1192"/>
    <mergeCell ref="D1174:E1175"/>
    <mergeCell ref="E1160:E1161"/>
    <mergeCell ref="C1160:D1160"/>
    <mergeCell ref="J1164:K1165"/>
    <mergeCell ref="H1164:I1165"/>
    <mergeCell ref="E1162:E1163"/>
    <mergeCell ref="C1162:D1162"/>
    <mergeCell ref="G1158:G1159"/>
    <mergeCell ref="F1158:F1159"/>
    <mergeCell ref="H1158:I1159"/>
    <mergeCell ref="H1174:I1175"/>
    <mergeCell ref="J1174:K1175"/>
    <mergeCell ref="L1174:M1175"/>
    <mergeCell ref="N1174:O1175"/>
    <mergeCell ref="P1174:Q1175"/>
    <mergeCell ref="R1174:S1175"/>
    <mergeCell ref="T1174:U1175"/>
    <mergeCell ref="B1179:C1179"/>
    <mergeCell ref="E1164:E1165"/>
    <mergeCell ref="C1164:D1164"/>
    <mergeCell ref="B1164:B1165"/>
    <mergeCell ref="C1165:D1165"/>
    <mergeCell ref="F1164:F1165"/>
    <mergeCell ref="L1164:M1165"/>
    <mergeCell ref="B1156:B1157"/>
    <mergeCell ref="B1154:B1155"/>
    <mergeCell ref="R1144:S1145"/>
    <mergeCell ref="P1144:Q1145"/>
    <mergeCell ref="N1144:O1145"/>
    <mergeCell ref="F1142:F1143"/>
    <mergeCell ref="V1197:W1198"/>
    <mergeCell ref="V1199:W1200"/>
    <mergeCell ref="F1156:F1157"/>
    <mergeCell ref="T1156:U1157"/>
    <mergeCell ref="R1156:S1157"/>
    <mergeCell ref="P1156:Q1157"/>
    <mergeCell ref="N1156:O1157"/>
    <mergeCell ref="F1154:F1155"/>
    <mergeCell ref="C1197:D1197"/>
    <mergeCell ref="L1191:M1192"/>
    <mergeCell ref="J1191:K1192"/>
    <mergeCell ref="B1195:B1196"/>
    <mergeCell ref="V1189:W1190"/>
    <mergeCell ref="E1168:E1169"/>
    <mergeCell ref="C1168:D1168"/>
    <mergeCell ref="B1168:B1169"/>
    <mergeCell ref="E1166:E1167"/>
    <mergeCell ref="V1201:W1202"/>
    <mergeCell ref="V1203:W1204"/>
    <mergeCell ref="V1205:W1206"/>
    <mergeCell ref="V1207:W1208"/>
    <mergeCell ref="V1209:W1210"/>
    <mergeCell ref="V1211:W1212"/>
    <mergeCell ref="V1213:W1214"/>
    <mergeCell ref="V1215:W1216"/>
    <mergeCell ref="V1217:W1218"/>
    <mergeCell ref="V1219:W1220"/>
    <mergeCell ref="V1221:W1222"/>
    <mergeCell ref="V1223:W1224"/>
    <mergeCell ref="V1225:W1226"/>
    <mergeCell ref="V1227:W1228"/>
    <mergeCell ref="V1229:W1230"/>
    <mergeCell ref="V1231:W1232"/>
    <mergeCell ref="V1233:W1234"/>
    <mergeCell ref="E1236:H1236"/>
    <mergeCell ref="J1236:L1236"/>
    <mergeCell ref="N1236:P1236"/>
    <mergeCell ref="Q1236:T1236"/>
    <mergeCell ref="U1236:W1236"/>
    <mergeCell ref="E1238:H1238"/>
    <mergeCell ref="J1238:L1238"/>
    <mergeCell ref="N1238:P1238"/>
    <mergeCell ref="Q1238:T1238"/>
    <mergeCell ref="U1238:W1238"/>
    <mergeCell ref="V1250:W1251"/>
    <mergeCell ref="V1252:W1253"/>
    <mergeCell ref="V1254:W1255"/>
    <mergeCell ref="V1256:W1257"/>
    <mergeCell ref="L1197:M1198"/>
    <mergeCell ref="J1197:K1198"/>
    <mergeCell ref="H1197:I1198"/>
    <mergeCell ref="F1197:F1198"/>
    <mergeCell ref="E1197:E1198"/>
    <mergeCell ref="T1254:U1255"/>
    <mergeCell ref="R1254:S1255"/>
    <mergeCell ref="P1254:Q1255"/>
    <mergeCell ref="N1254:O1255"/>
    <mergeCell ref="L1254:M1255"/>
    <mergeCell ref="J1252:K1253"/>
    <mergeCell ref="H1252:I1253"/>
    <mergeCell ref="F1252:F1253"/>
    <mergeCell ref="L1201:M1202"/>
    <mergeCell ref="J1201:K1202"/>
    <mergeCell ref="H1201:I1202"/>
    <mergeCell ref="F1201:F1202"/>
    <mergeCell ref="E1201:E1202"/>
    <mergeCell ref="L1209:M1210"/>
    <mergeCell ref="J1209:K1210"/>
    <mergeCell ref="H1209:I1210"/>
    <mergeCell ref="F1209:F1210"/>
    <mergeCell ref="E1209:E1210"/>
    <mergeCell ref="H1205:I1206"/>
    <mergeCell ref="F1205:F1206"/>
    <mergeCell ref="E1205:E1206"/>
    <mergeCell ref="V1248:W1249"/>
    <mergeCell ref="V1268:W1269"/>
    <mergeCell ref="V1270:W1271"/>
    <mergeCell ref="V1272:W1273"/>
    <mergeCell ref="V1274:W1275"/>
    <mergeCell ref="V1276:W1277"/>
    <mergeCell ref="V1278:W1279"/>
    <mergeCell ref="V1280:W1281"/>
    <mergeCell ref="V1282:W1283"/>
    <mergeCell ref="V1284:W1285"/>
    <mergeCell ref="V1286:W1287"/>
    <mergeCell ref="V1288:W1289"/>
    <mergeCell ref="V1290:W1291"/>
    <mergeCell ref="V1292:W1293"/>
    <mergeCell ref="E1295:H1295"/>
    <mergeCell ref="J1295:L1295"/>
    <mergeCell ref="N1295:P1295"/>
    <mergeCell ref="Q1295:T1295"/>
    <mergeCell ref="U1295:W1295"/>
    <mergeCell ref="E1297:H1297"/>
    <mergeCell ref="J1297:L1297"/>
    <mergeCell ref="N1297:P1297"/>
    <mergeCell ref="Q1297:T1297"/>
    <mergeCell ref="U1297:W1297"/>
    <mergeCell ref="V1309:W1310"/>
    <mergeCell ref="V1311:W1312"/>
    <mergeCell ref="V1313:W1314"/>
    <mergeCell ref="V1315:W1316"/>
    <mergeCell ref="V1317:W1318"/>
    <mergeCell ref="V1319:W1320"/>
    <mergeCell ref="V1321:W1322"/>
    <mergeCell ref="V1323:W1324"/>
    <mergeCell ref="V1325:W1326"/>
    <mergeCell ref="V1327:W1328"/>
    <mergeCell ref="J1325:K1326"/>
    <mergeCell ref="H1325:I1326"/>
    <mergeCell ref="J1319:K1320"/>
    <mergeCell ref="H1319:I1320"/>
    <mergeCell ref="J1313:K1314"/>
    <mergeCell ref="H1313:I1314"/>
    <mergeCell ref="E1325:E1326"/>
    <mergeCell ref="V1307:W1308"/>
    <mergeCell ref="F1406:F1407"/>
    <mergeCell ref="E1406:E1407"/>
    <mergeCell ref="T1406:U1407"/>
    <mergeCell ref="V1329:W1330"/>
    <mergeCell ref="V1331:W1332"/>
    <mergeCell ref="V1333:W1334"/>
    <mergeCell ref="V1335:W1336"/>
    <mergeCell ref="V1337:W1338"/>
    <mergeCell ref="V1339:W1340"/>
    <mergeCell ref="V1341:W1342"/>
    <mergeCell ref="V1343:W1344"/>
    <mergeCell ref="V1345:W1346"/>
    <mergeCell ref="V1347:W1348"/>
    <mergeCell ref="V1349:W1350"/>
    <mergeCell ref="V1351:W1352"/>
    <mergeCell ref="E1354:H1354"/>
    <mergeCell ref="J1354:L1354"/>
    <mergeCell ref="N1354:P1354"/>
    <mergeCell ref="Q1354:T1354"/>
    <mergeCell ref="U1354:W1354"/>
    <mergeCell ref="E1356:H1356"/>
    <mergeCell ref="J1356:L1356"/>
    <mergeCell ref="N1356:P1356"/>
    <mergeCell ref="Q1356:T1356"/>
    <mergeCell ref="U1356:W1356"/>
    <mergeCell ref="V1368:W1369"/>
    <mergeCell ref="V1370:W1371"/>
    <mergeCell ref="V1372:W1373"/>
    <mergeCell ref="V1374:W1375"/>
    <mergeCell ref="V1376:W1377"/>
    <mergeCell ref="V1378:W1379"/>
    <mergeCell ref="V1380:W1381"/>
    <mergeCell ref="V1382:W1383"/>
    <mergeCell ref="V1384:W1385"/>
    <mergeCell ref="V1386:W1387"/>
    <mergeCell ref="V1388:W1389"/>
    <mergeCell ref="L1370:M1371"/>
    <mergeCell ref="J1370:K1371"/>
    <mergeCell ref="H1370:I1371"/>
    <mergeCell ref="F1370:F1371"/>
    <mergeCell ref="E1370:E1371"/>
    <mergeCell ref="H1374:I1375"/>
    <mergeCell ref="F1374:F1375"/>
    <mergeCell ref="E1374:E1375"/>
    <mergeCell ref="L1374:M1375"/>
    <mergeCell ref="H1388:I1389"/>
    <mergeCell ref="F1388:F1389"/>
    <mergeCell ref="E1388:E1389"/>
    <mergeCell ref="L1382:M1383"/>
    <mergeCell ref="J1382:K1383"/>
    <mergeCell ref="H1382:I1383"/>
    <mergeCell ref="F1382:F1383"/>
    <mergeCell ref="E1382:E1383"/>
    <mergeCell ref="R1378:S1379"/>
    <mergeCell ref="P1378:Q1379"/>
    <mergeCell ref="N1378:O1379"/>
    <mergeCell ref="J1372:K1373"/>
    <mergeCell ref="H1372:I1373"/>
    <mergeCell ref="H1390:I1391"/>
    <mergeCell ref="L1406:M1407"/>
    <mergeCell ref="J1406:K1407"/>
    <mergeCell ref="E1398:E1399"/>
    <mergeCell ref="F1372:F1373"/>
    <mergeCell ref="E1372:E1373"/>
    <mergeCell ref="N1398:O1399"/>
    <mergeCell ref="G1425:G1426"/>
    <mergeCell ref="V1451:W1452"/>
    <mergeCell ref="V1453:W1454"/>
    <mergeCell ref="V1455:W1456"/>
    <mergeCell ref="V1457:W1458"/>
    <mergeCell ref="V1459:W1460"/>
    <mergeCell ref="V1461:W1462"/>
    <mergeCell ref="V1463:W1464"/>
    <mergeCell ref="V1465:W1466"/>
    <mergeCell ref="V1467:W1468"/>
    <mergeCell ref="V1469:W1470"/>
    <mergeCell ref="E1472:H1472"/>
    <mergeCell ref="J1472:L1472"/>
    <mergeCell ref="N1472:P1472"/>
    <mergeCell ref="Q1472:T1472"/>
    <mergeCell ref="U1472:W1472"/>
    <mergeCell ref="E1474:H1474"/>
    <mergeCell ref="J1474:L1474"/>
    <mergeCell ref="N1474:P1474"/>
    <mergeCell ref="Q1474:T1474"/>
    <mergeCell ref="U1474:W1474"/>
    <mergeCell ref="V1486:W1487"/>
    <mergeCell ref="V1488:W1489"/>
    <mergeCell ref="V1490:W1491"/>
    <mergeCell ref="V1492:W1493"/>
    <mergeCell ref="V1494:W1495"/>
    <mergeCell ref="V1496:W1497"/>
    <mergeCell ref="V1498:W1499"/>
    <mergeCell ref="V1500:W1501"/>
    <mergeCell ref="V1502:W1503"/>
    <mergeCell ref="V1504:W1505"/>
    <mergeCell ref="V1506:W1507"/>
    <mergeCell ref="V1400:W1401"/>
    <mergeCell ref="V1402:W1403"/>
    <mergeCell ref="V1404:W1405"/>
    <mergeCell ref="V1406:W1407"/>
    <mergeCell ref="V1408:W1409"/>
    <mergeCell ref="V1410:W1411"/>
    <mergeCell ref="E1413:H1413"/>
    <mergeCell ref="J1413:L1413"/>
    <mergeCell ref="N1413:P1413"/>
    <mergeCell ref="Q1413:T1413"/>
    <mergeCell ref="U1413:W1413"/>
    <mergeCell ref="E1415:H1415"/>
    <mergeCell ref="J1415:L1415"/>
    <mergeCell ref="N1415:P1415"/>
    <mergeCell ref="Q1415:T1415"/>
    <mergeCell ref="U1415:W1415"/>
    <mergeCell ref="V1427:W1428"/>
    <mergeCell ref="V1429:W1430"/>
    <mergeCell ref="V1431:W1432"/>
    <mergeCell ref="V1433:W1434"/>
    <mergeCell ref="V1435:W1436"/>
    <mergeCell ref="V1437:W1438"/>
    <mergeCell ref="V1439:W1440"/>
    <mergeCell ref="V1441:W1442"/>
    <mergeCell ref="V1443:W1444"/>
    <mergeCell ref="V1445:W1446"/>
    <mergeCell ref="V1447:W1448"/>
    <mergeCell ref="V1449:W1450"/>
    <mergeCell ref="R1406:S1407"/>
    <mergeCell ref="P1406:Q1407"/>
    <mergeCell ref="N1406:O1407"/>
    <mergeCell ref="F1486:F1487"/>
    <mergeCell ref="J1486:K1487"/>
    <mergeCell ref="E1486:E1487"/>
    <mergeCell ref="T1496:U1497"/>
    <mergeCell ref="N1504:O1505"/>
    <mergeCell ref="L1504:M1505"/>
    <mergeCell ref="J1504:K1505"/>
    <mergeCell ref="H1504:I1505"/>
    <mergeCell ref="R1508:S1509"/>
    <mergeCell ref="P1508:Q1509"/>
    <mergeCell ref="N1508:O1509"/>
    <mergeCell ref="L1508:M1509"/>
    <mergeCell ref="J1508:K1509"/>
    <mergeCell ref="H1508:I1509"/>
    <mergeCell ref="E1510:E1511"/>
    <mergeCell ref="G1504:G1505"/>
    <mergeCell ref="G1506:G1507"/>
    <mergeCell ref="G1508:G1509"/>
    <mergeCell ref="G1510:G1511"/>
    <mergeCell ref="B1477:BP1477"/>
    <mergeCell ref="AF1488:AG1489"/>
    <mergeCell ref="AD1488:AE1489"/>
    <mergeCell ref="AB1488:AC1489"/>
    <mergeCell ref="Z1488:AA1489"/>
    <mergeCell ref="X1488:Y1489"/>
    <mergeCell ref="T1488:U1489"/>
    <mergeCell ref="AR1488:AS1489"/>
    <mergeCell ref="AR1486:AS1487"/>
    <mergeCell ref="N1531:P1531"/>
    <mergeCell ref="Q1531:T1531"/>
    <mergeCell ref="U1531:W1531"/>
    <mergeCell ref="AF1486:AG1487"/>
    <mergeCell ref="AD1486:AE1487"/>
    <mergeCell ref="AB1486:AC1487"/>
    <mergeCell ref="Z1486:AA1487"/>
    <mergeCell ref="P1486:Q1487"/>
    <mergeCell ref="AG1479:AM1479"/>
    <mergeCell ref="AZ1498:BA1499"/>
    <mergeCell ref="AX1498:AY1499"/>
    <mergeCell ref="AV1498:AW1499"/>
    <mergeCell ref="AT1498:AU1499"/>
    <mergeCell ref="BH1498:BI1499"/>
    <mergeCell ref="BF1498:BG1499"/>
    <mergeCell ref="R1498:S1499"/>
    <mergeCell ref="P1498:Q1499"/>
    <mergeCell ref="N1498:O1499"/>
    <mergeCell ref="AF1490:AG1491"/>
    <mergeCell ref="AD1490:AE1491"/>
    <mergeCell ref="AB1490:AC1491"/>
    <mergeCell ref="Z1490:AA1491"/>
    <mergeCell ref="X1490:Y1491"/>
    <mergeCell ref="T1490:U1491"/>
    <mergeCell ref="AL1490:AM1491"/>
    <mergeCell ref="AJ1490:AK1491"/>
    <mergeCell ref="AH1490:AI1491"/>
    <mergeCell ref="BD1490:BE1491"/>
    <mergeCell ref="BB1490:BC1491"/>
    <mergeCell ref="AZ1490:BA1491"/>
    <mergeCell ref="AF1500:AG1501"/>
    <mergeCell ref="AD1500:AE1501"/>
    <mergeCell ref="AB1500:AC1501"/>
    <mergeCell ref="Z1500:AA1501"/>
    <mergeCell ref="AF1496:AG1497"/>
    <mergeCell ref="AD1496:AE1497"/>
    <mergeCell ref="U1533:W1533"/>
    <mergeCell ref="V1545:W1546"/>
    <mergeCell ref="V1547:W1548"/>
    <mergeCell ref="V1549:W1550"/>
    <mergeCell ref="V1551:W1552"/>
    <mergeCell ref="V1553:W1554"/>
    <mergeCell ref="V1555:W1556"/>
    <mergeCell ref="V1557:W1558"/>
    <mergeCell ref="V1559:W1560"/>
    <mergeCell ref="V1561:W1562"/>
    <mergeCell ref="V1563:W1564"/>
    <mergeCell ref="V1565:W1566"/>
    <mergeCell ref="V1567:W1568"/>
    <mergeCell ref="V1569:W1570"/>
    <mergeCell ref="V1571:W1572"/>
    <mergeCell ref="V1573:W1574"/>
    <mergeCell ref="V1575:W1576"/>
    <mergeCell ref="V1577:W1578"/>
    <mergeCell ref="V1579:W1580"/>
    <mergeCell ref="V1581:W1582"/>
    <mergeCell ref="V1583:W1584"/>
    <mergeCell ref="V1585:W1586"/>
    <mergeCell ref="V1587:W1588"/>
    <mergeCell ref="E1590:H1590"/>
    <mergeCell ref="J1590:L1590"/>
    <mergeCell ref="N1590:P1590"/>
    <mergeCell ref="Q1590:T1590"/>
    <mergeCell ref="U1590:W1590"/>
    <mergeCell ref="H1573:I1574"/>
    <mergeCell ref="F1573:F1574"/>
    <mergeCell ref="F1551:F1552"/>
    <mergeCell ref="F1557:F1558"/>
    <mergeCell ref="J1563:K1564"/>
    <mergeCell ref="H1563:I1564"/>
    <mergeCell ref="F1563:F1564"/>
    <mergeCell ref="G1543:G1544"/>
    <mergeCell ref="G1551:G1552"/>
    <mergeCell ref="F1549:F1550"/>
    <mergeCell ref="J1551:K1552"/>
    <mergeCell ref="H1551:I1552"/>
    <mergeCell ref="J1561:K1562"/>
    <mergeCell ref="H1561:I1562"/>
    <mergeCell ref="F1561:F1562"/>
    <mergeCell ref="P1581:Q1582"/>
    <mergeCell ref="N1581:O1582"/>
    <mergeCell ref="L1581:M1582"/>
    <mergeCell ref="J1577:K1578"/>
    <mergeCell ref="H1577:I1578"/>
    <mergeCell ref="L1585:M1586"/>
    <mergeCell ref="J1585:K1586"/>
    <mergeCell ref="J1583:K1584"/>
    <mergeCell ref="H1583:I1584"/>
    <mergeCell ref="F1583:F1584"/>
    <mergeCell ref="G1567:G1568"/>
    <mergeCell ref="J1567:K1568"/>
    <mergeCell ref="H1567:I1568"/>
    <mergeCell ref="F1567:F1568"/>
    <mergeCell ref="J1557:K1558"/>
    <mergeCell ref="H1557:I1558"/>
    <mergeCell ref="F1543:F1544"/>
    <mergeCell ref="N1585:O1586"/>
    <mergeCell ref="E1571:E1572"/>
    <mergeCell ref="E1592:H1592"/>
    <mergeCell ref="J1592:L1592"/>
    <mergeCell ref="N1592:P1592"/>
    <mergeCell ref="Q1592:T1592"/>
    <mergeCell ref="U1592:W1592"/>
    <mergeCell ref="V1604:W1605"/>
    <mergeCell ref="V1606:W1607"/>
    <mergeCell ref="V1608:W1609"/>
    <mergeCell ref="V1610:W1611"/>
    <mergeCell ref="V1612:W1613"/>
    <mergeCell ref="V1614:W1615"/>
    <mergeCell ref="V1616:W1617"/>
    <mergeCell ref="V1618:W1619"/>
    <mergeCell ref="V1620:W1621"/>
    <mergeCell ref="V1622:W1623"/>
    <mergeCell ref="V1624:W1625"/>
    <mergeCell ref="V1626:W1627"/>
    <mergeCell ref="V1628:W1629"/>
    <mergeCell ref="V1630:W1631"/>
    <mergeCell ref="V1632:W1633"/>
    <mergeCell ref="V1634:W1635"/>
    <mergeCell ref="V1636:W1637"/>
    <mergeCell ref="V1638:W1639"/>
    <mergeCell ref="V1640:W1641"/>
    <mergeCell ref="V1642:W1643"/>
    <mergeCell ref="V1644:W1645"/>
    <mergeCell ref="V1646:W1647"/>
    <mergeCell ref="E1649:H1649"/>
    <mergeCell ref="J1649:L1649"/>
    <mergeCell ref="N1649:P1649"/>
    <mergeCell ref="Q1649:T1649"/>
    <mergeCell ref="U1649:W1649"/>
    <mergeCell ref="E1651:H1651"/>
    <mergeCell ref="J1651:L1651"/>
    <mergeCell ref="N1651:P1651"/>
    <mergeCell ref="Q1651:T1651"/>
    <mergeCell ref="U1651:W1651"/>
    <mergeCell ref="J1638:K1639"/>
    <mergeCell ref="H1638:I1639"/>
    <mergeCell ref="F1638:F1639"/>
    <mergeCell ref="J1632:K1633"/>
    <mergeCell ref="H1632:I1633"/>
    <mergeCell ref="F1632:F1633"/>
    <mergeCell ref="J1626:K1627"/>
    <mergeCell ref="H1626:I1627"/>
    <mergeCell ref="F1626:F1627"/>
    <mergeCell ref="F1620:F1621"/>
    <mergeCell ref="J1620:K1621"/>
    <mergeCell ref="H1620:I1621"/>
    <mergeCell ref="G1606:G1607"/>
    <mergeCell ref="B1595:BP1595"/>
    <mergeCell ref="E1599:AE1599"/>
    <mergeCell ref="C1599:D1599"/>
    <mergeCell ref="AN1597:BO1597"/>
    <mergeCell ref="AG1599:AJ1599"/>
    <mergeCell ref="AG1597:AM1597"/>
    <mergeCell ref="E1597:AE1597"/>
    <mergeCell ref="H1602:I1603"/>
    <mergeCell ref="C1602:D1603"/>
    <mergeCell ref="B1602:B1603"/>
    <mergeCell ref="J1603:K1603"/>
    <mergeCell ref="N1603:O1603"/>
    <mergeCell ref="L1603:M1603"/>
    <mergeCell ref="J1602:O1602"/>
    <mergeCell ref="V1683:W1684"/>
    <mergeCell ref="V1685:W1686"/>
    <mergeCell ref="V1687:W1688"/>
    <mergeCell ref="V1689:W1690"/>
    <mergeCell ref="V1691:W1692"/>
    <mergeCell ref="V1693:W1694"/>
    <mergeCell ref="V1695:W1696"/>
    <mergeCell ref="V1697:W1698"/>
    <mergeCell ref="V1699:W1700"/>
    <mergeCell ref="V1701:W1702"/>
    <mergeCell ref="V1703:W1704"/>
    <mergeCell ref="V1705:W1706"/>
    <mergeCell ref="E1708:H1708"/>
    <mergeCell ref="J1708:L1708"/>
    <mergeCell ref="N1708:P1708"/>
    <mergeCell ref="Q1708:T1708"/>
    <mergeCell ref="U1708:W1708"/>
    <mergeCell ref="E1710:H1710"/>
    <mergeCell ref="J1710:L1710"/>
    <mergeCell ref="N1710:P1710"/>
    <mergeCell ref="Q1710:T1710"/>
    <mergeCell ref="U1710:W1710"/>
    <mergeCell ref="V1722:W1723"/>
    <mergeCell ref="V1724:W1725"/>
    <mergeCell ref="V1726:W1727"/>
    <mergeCell ref="V1728:W1729"/>
    <mergeCell ref="V1730:W1731"/>
    <mergeCell ref="V1732:W1733"/>
    <mergeCell ref="V1734:W1735"/>
    <mergeCell ref="V1736:W1737"/>
    <mergeCell ref="V1738:W1739"/>
    <mergeCell ref="V1740:W1741"/>
    <mergeCell ref="V1742:W1743"/>
    <mergeCell ref="E1693:E1694"/>
    <mergeCell ref="R1736:S1737"/>
    <mergeCell ref="P1736:Q1737"/>
    <mergeCell ref="N1736:O1737"/>
    <mergeCell ref="L1736:M1737"/>
    <mergeCell ref="J1736:K1737"/>
    <mergeCell ref="H1736:I1737"/>
    <mergeCell ref="R1732:S1733"/>
    <mergeCell ref="P1732:Q1733"/>
    <mergeCell ref="N1732:O1733"/>
    <mergeCell ref="L1732:M1733"/>
    <mergeCell ref="J1732:K1733"/>
    <mergeCell ref="H1732:I1733"/>
    <mergeCell ref="R1728:S1729"/>
    <mergeCell ref="P1728:Q1729"/>
    <mergeCell ref="N1728:O1729"/>
    <mergeCell ref="L1728:M1729"/>
    <mergeCell ref="J1728:K1729"/>
    <mergeCell ref="H1728:I1729"/>
    <mergeCell ref="L1721:M1721"/>
    <mergeCell ref="R1740:S1741"/>
    <mergeCell ref="P1740:Q1741"/>
    <mergeCell ref="N1740:O1741"/>
    <mergeCell ref="L1740:M1741"/>
    <mergeCell ref="J1740:K1741"/>
    <mergeCell ref="H1740:I1741"/>
    <mergeCell ref="E1701:E1702"/>
    <mergeCell ref="L1697:M1698"/>
    <mergeCell ref="J1697:K1698"/>
    <mergeCell ref="H1697:I1698"/>
    <mergeCell ref="J1701:K1702"/>
    <mergeCell ref="G1779:G1780"/>
    <mergeCell ref="V1819:W1820"/>
    <mergeCell ref="V1821:W1822"/>
    <mergeCell ref="V1823:W1824"/>
    <mergeCell ref="E1826:H1826"/>
    <mergeCell ref="J1826:L1826"/>
    <mergeCell ref="N1826:P1826"/>
    <mergeCell ref="Q1826:T1826"/>
    <mergeCell ref="U1826:W1826"/>
    <mergeCell ref="E1828:H1828"/>
    <mergeCell ref="J1828:L1828"/>
    <mergeCell ref="N1828:P1828"/>
    <mergeCell ref="Q1828:T1828"/>
    <mergeCell ref="U1828:W1828"/>
    <mergeCell ref="V1840:W1841"/>
    <mergeCell ref="V1842:W1843"/>
    <mergeCell ref="V1844:W1845"/>
    <mergeCell ref="V1846:W1847"/>
    <mergeCell ref="V1848:W1849"/>
    <mergeCell ref="V1850:W1851"/>
    <mergeCell ref="V1852:W1853"/>
    <mergeCell ref="V1854:W1855"/>
    <mergeCell ref="V1856:W1857"/>
    <mergeCell ref="V1858:W1859"/>
    <mergeCell ref="V1860:W1861"/>
    <mergeCell ref="V1862:W1863"/>
    <mergeCell ref="V1864:W1865"/>
    <mergeCell ref="V1866:W1867"/>
    <mergeCell ref="V1868:W1869"/>
    <mergeCell ref="V1870:W1871"/>
    <mergeCell ref="V1872:W1873"/>
    <mergeCell ref="V1874:W1875"/>
    <mergeCell ref="V1876:W1877"/>
    <mergeCell ref="P1846:Q1847"/>
    <mergeCell ref="R1846:S1847"/>
    <mergeCell ref="T1846:U1847"/>
    <mergeCell ref="R1842:S1843"/>
    <mergeCell ref="T1842:U1843"/>
    <mergeCell ref="V1901:W1902"/>
    <mergeCell ref="V1903:W1904"/>
    <mergeCell ref="V1905:W1906"/>
    <mergeCell ref="V1907:W1908"/>
    <mergeCell ref="V1909:W1910"/>
    <mergeCell ref="V1911:W1912"/>
    <mergeCell ref="V1913:W1914"/>
    <mergeCell ref="V1915:W1916"/>
    <mergeCell ref="V1917:W1918"/>
    <mergeCell ref="V1919:W1920"/>
    <mergeCell ref="V1921:W1922"/>
    <mergeCell ref="V1923:W1924"/>
    <mergeCell ref="V1925:W1926"/>
    <mergeCell ref="V1927:W1928"/>
    <mergeCell ref="V1929:W1930"/>
    <mergeCell ref="V1931:W1932"/>
    <mergeCell ref="V1933:W1934"/>
    <mergeCell ref="V1935:W1936"/>
    <mergeCell ref="V1937:W1938"/>
    <mergeCell ref="V1939:W1940"/>
    <mergeCell ref="P1882:Q1883"/>
    <mergeCell ref="R1882:S1883"/>
    <mergeCell ref="T1882:U1883"/>
    <mergeCell ref="G1933:G1934"/>
    <mergeCell ref="G1935:G1936"/>
    <mergeCell ref="E1919:E1920"/>
    <mergeCell ref="F1919:F1920"/>
    <mergeCell ref="H1919:I1920"/>
    <mergeCell ref="J1919:K1920"/>
    <mergeCell ref="E1899:E1900"/>
    <mergeCell ref="F1899:F1900"/>
    <mergeCell ref="H1899:I1900"/>
    <mergeCell ref="J1899:K1900"/>
    <mergeCell ref="E1892:AE1892"/>
    <mergeCell ref="AB1899:AC1900"/>
    <mergeCell ref="AD1899:AE1900"/>
    <mergeCell ref="F1931:F1932"/>
    <mergeCell ref="H1931:I1932"/>
    <mergeCell ref="J1931:K1932"/>
    <mergeCell ref="J1927:K1928"/>
    <mergeCell ref="V1974:W1975"/>
    <mergeCell ref="V1976:W1977"/>
    <mergeCell ref="V1978:W1979"/>
    <mergeCell ref="V1980:W1981"/>
    <mergeCell ref="V1982:W1983"/>
    <mergeCell ref="V1984:W1985"/>
    <mergeCell ref="V1986:W1987"/>
    <mergeCell ref="V1988:W1989"/>
    <mergeCell ref="V1990:W1991"/>
    <mergeCell ref="V1992:W1993"/>
    <mergeCell ref="V1994:W1995"/>
    <mergeCell ref="V1996:W1997"/>
    <mergeCell ref="V1998:W1999"/>
    <mergeCell ref="V2000:W2001"/>
    <mergeCell ref="E2003:H2003"/>
    <mergeCell ref="J2003:L2003"/>
    <mergeCell ref="N2003:P2003"/>
    <mergeCell ref="Q2003:T2003"/>
    <mergeCell ref="U2003:W2003"/>
    <mergeCell ref="E2005:H2005"/>
    <mergeCell ref="J2005:L2005"/>
    <mergeCell ref="N2005:P2005"/>
    <mergeCell ref="Q2005:T2005"/>
    <mergeCell ref="U2005:W2005"/>
    <mergeCell ref="V2017:W2018"/>
    <mergeCell ref="V2019:W2020"/>
    <mergeCell ref="H1998:I1999"/>
    <mergeCell ref="J1998:K1999"/>
    <mergeCell ref="L1998:M1999"/>
    <mergeCell ref="N1998:O1999"/>
    <mergeCell ref="P1998:Q1999"/>
    <mergeCell ref="V2015:W2016"/>
    <mergeCell ref="H1992:I1993"/>
    <mergeCell ref="J1992:K1993"/>
    <mergeCell ref="L1992:M1993"/>
    <mergeCell ref="N1992:O1993"/>
    <mergeCell ref="P1992:Q1993"/>
    <mergeCell ref="R1992:S1993"/>
    <mergeCell ref="T1992:U1993"/>
    <mergeCell ref="H1988:I1989"/>
    <mergeCell ref="J1988:K1989"/>
    <mergeCell ref="L1988:M1989"/>
    <mergeCell ref="N1988:O1989"/>
    <mergeCell ref="P1988:Q1989"/>
    <mergeCell ref="R1988:S1989"/>
    <mergeCell ref="T1988:U1989"/>
    <mergeCell ref="H1984:I1985"/>
    <mergeCell ref="J1984:K1985"/>
    <mergeCell ref="L1984:M1985"/>
    <mergeCell ref="N1984:O1985"/>
    <mergeCell ref="P1984:Q1985"/>
    <mergeCell ref="R1984:S1985"/>
    <mergeCell ref="T1984:U1985"/>
    <mergeCell ref="V2059:W2060"/>
    <mergeCell ref="E2062:H2062"/>
    <mergeCell ref="J2062:L2062"/>
    <mergeCell ref="N2062:P2062"/>
    <mergeCell ref="Q2062:T2062"/>
    <mergeCell ref="U2062:W2062"/>
    <mergeCell ref="E2064:H2064"/>
    <mergeCell ref="J2064:L2064"/>
    <mergeCell ref="N2064:P2064"/>
    <mergeCell ref="Q2064:T2064"/>
    <mergeCell ref="U2064:W2064"/>
    <mergeCell ref="V2076:W2077"/>
    <mergeCell ref="V2078:W2079"/>
    <mergeCell ref="V2080:W2081"/>
    <mergeCell ref="V2082:W2083"/>
    <mergeCell ref="V2084:W2085"/>
    <mergeCell ref="V2086:W2087"/>
    <mergeCell ref="V2088:W2089"/>
    <mergeCell ref="V2090:W2091"/>
    <mergeCell ref="V2092:W2093"/>
    <mergeCell ref="V2094:W2095"/>
    <mergeCell ref="V2096:W2097"/>
    <mergeCell ref="V2098:W2099"/>
    <mergeCell ref="V2100:W2101"/>
    <mergeCell ref="V2102:W2103"/>
    <mergeCell ref="V2104:W2105"/>
    <mergeCell ref="V2106:W2107"/>
    <mergeCell ref="V2108:W2109"/>
    <mergeCell ref="V2110:W2111"/>
    <mergeCell ref="V2112:W2113"/>
    <mergeCell ref="V2114:W2115"/>
    <mergeCell ref="V2074:W2075"/>
    <mergeCell ref="N2098:O2099"/>
    <mergeCell ref="P2098:Q2099"/>
    <mergeCell ref="R2098:S2099"/>
    <mergeCell ref="T2098:U2099"/>
    <mergeCell ref="G2076:G2077"/>
    <mergeCell ref="N2059:O2060"/>
    <mergeCell ref="P2059:Q2060"/>
    <mergeCell ref="R2059:S2060"/>
    <mergeCell ref="D2059:E2060"/>
    <mergeCell ref="H2059:I2060"/>
    <mergeCell ref="J2059:K2060"/>
    <mergeCell ref="L2100:M2101"/>
    <mergeCell ref="N2100:O2101"/>
    <mergeCell ref="P2100:Q2101"/>
    <mergeCell ref="R2100:S2101"/>
    <mergeCell ref="T2100:U2101"/>
    <mergeCell ref="G2114:G2115"/>
    <mergeCell ref="P2102:Q2103"/>
    <mergeCell ref="R2102:S2103"/>
    <mergeCell ref="T2102:U2103"/>
    <mergeCell ref="G2198:G2199"/>
    <mergeCell ref="V2116:W2117"/>
    <mergeCell ref="V2118:W2119"/>
    <mergeCell ref="E2121:H2121"/>
    <mergeCell ref="J2121:L2121"/>
    <mergeCell ref="N2121:P2121"/>
    <mergeCell ref="Q2121:T2121"/>
    <mergeCell ref="U2121:W2121"/>
    <mergeCell ref="E2123:H2123"/>
    <mergeCell ref="J2123:L2123"/>
    <mergeCell ref="N2123:P2123"/>
    <mergeCell ref="Q2123:T2123"/>
    <mergeCell ref="U2123:W2123"/>
    <mergeCell ref="V2135:W2136"/>
    <mergeCell ref="V2137:W2138"/>
    <mergeCell ref="V2139:W2140"/>
    <mergeCell ref="V2141:W2142"/>
    <mergeCell ref="V2143:W2144"/>
    <mergeCell ref="V2145:W2146"/>
    <mergeCell ref="V2147:W2148"/>
    <mergeCell ref="V2149:W2150"/>
    <mergeCell ref="V2151:W2152"/>
    <mergeCell ref="V2153:W2154"/>
    <mergeCell ref="V2155:W2156"/>
    <mergeCell ref="V2157:W2158"/>
    <mergeCell ref="V2159:W2160"/>
    <mergeCell ref="V2161:W2162"/>
    <mergeCell ref="V2163:W2164"/>
    <mergeCell ref="V2165:W2166"/>
    <mergeCell ref="V2167:W2168"/>
    <mergeCell ref="V2169:W2170"/>
    <mergeCell ref="V2171:W2172"/>
    <mergeCell ref="V2173:W2174"/>
    <mergeCell ref="V2175:W2176"/>
    <mergeCell ref="V2133:W2134"/>
    <mergeCell ref="T2175:U2176"/>
    <mergeCell ref="N2134:O2134"/>
    <mergeCell ref="P2134:Q2134"/>
    <mergeCell ref="E2128:AE2128"/>
    <mergeCell ref="E2155:E2156"/>
    <mergeCell ref="X2173:Y2174"/>
    <mergeCell ref="Z2173:AA2174"/>
    <mergeCell ref="AB2173:AC2174"/>
    <mergeCell ref="AD2173:AE2174"/>
    <mergeCell ref="H2169:I2170"/>
    <mergeCell ref="J2169:K2170"/>
    <mergeCell ref="L2169:M2170"/>
    <mergeCell ref="N2169:O2170"/>
    <mergeCell ref="P2169:Q2170"/>
    <mergeCell ref="R2169:S2170"/>
    <mergeCell ref="T2169:U2170"/>
    <mergeCell ref="X2169:Y2170"/>
    <mergeCell ref="Z2169:AA2170"/>
    <mergeCell ref="AB2169:AC2170"/>
    <mergeCell ref="AD2169:AE2170"/>
    <mergeCell ref="D2295:E2296"/>
    <mergeCell ref="H2295:I2296"/>
    <mergeCell ref="J2295:K2296"/>
    <mergeCell ref="L2295:M2296"/>
    <mergeCell ref="N2295:O2296"/>
    <mergeCell ref="P2295:Q2296"/>
    <mergeCell ref="R2295:S2296"/>
    <mergeCell ref="T2295:U2296"/>
    <mergeCell ref="V2310:W2311"/>
    <mergeCell ref="H2326:I2327"/>
    <mergeCell ref="J2326:K2327"/>
    <mergeCell ref="L2326:M2327"/>
    <mergeCell ref="N2326:O2327"/>
    <mergeCell ref="P2326:Q2327"/>
    <mergeCell ref="R2326:S2327"/>
    <mergeCell ref="T2326:U2327"/>
    <mergeCell ref="C2315:D2315"/>
    <mergeCell ref="G2314:G2315"/>
    <mergeCell ref="N2311:O2311"/>
    <mergeCell ref="P2311:Q2311"/>
    <mergeCell ref="E2305:AE2305"/>
    <mergeCell ref="B2295:C2295"/>
    <mergeCell ref="E2182:H2182"/>
    <mergeCell ref="J2182:L2182"/>
    <mergeCell ref="N2182:P2182"/>
    <mergeCell ref="Q2182:T2182"/>
    <mergeCell ref="U2182:W2182"/>
    <mergeCell ref="V2194:W2195"/>
    <mergeCell ref="V2196:W2197"/>
    <mergeCell ref="V2198:W2199"/>
    <mergeCell ref="V2200:W2201"/>
    <mergeCell ref="V2202:W2203"/>
    <mergeCell ref="V2204:W2205"/>
    <mergeCell ref="V2206:W2207"/>
    <mergeCell ref="V2208:W2209"/>
    <mergeCell ref="V2210:W2211"/>
    <mergeCell ref="V2212:W2213"/>
    <mergeCell ref="V2214:W2215"/>
    <mergeCell ref="V2216:W2217"/>
    <mergeCell ref="V2218:W2219"/>
    <mergeCell ref="V2220:W2221"/>
    <mergeCell ref="V2222:W2223"/>
    <mergeCell ref="V2224:W2225"/>
    <mergeCell ref="V2226:W2227"/>
    <mergeCell ref="V2228:W2229"/>
    <mergeCell ref="V2230:W2231"/>
    <mergeCell ref="V2232:W2233"/>
    <mergeCell ref="V2234:W2235"/>
    <mergeCell ref="V2236:W2237"/>
    <mergeCell ref="E2239:H2239"/>
    <mergeCell ref="J2239:L2239"/>
    <mergeCell ref="N2239:P2239"/>
    <mergeCell ref="Q2239:T2239"/>
    <mergeCell ref="U2239:W2239"/>
    <mergeCell ref="V2192:W2193"/>
    <mergeCell ref="E2189:AE2189"/>
    <mergeCell ref="X2204:Y2205"/>
    <mergeCell ref="Z2204:AA2205"/>
    <mergeCell ref="AB2204:AC2205"/>
    <mergeCell ref="AD2204:AE2205"/>
    <mergeCell ref="G2200:G2201"/>
    <mergeCell ref="L2200:M2201"/>
    <mergeCell ref="N2200:O2201"/>
    <mergeCell ref="P2200:Q2201"/>
    <mergeCell ref="B2291:B2292"/>
    <mergeCell ref="C2291:D2291"/>
    <mergeCell ref="E2291:E2292"/>
    <mergeCell ref="F2291:F2292"/>
    <mergeCell ref="H2291:I2292"/>
    <mergeCell ref="J2291:K2292"/>
    <mergeCell ref="L2291:M2292"/>
    <mergeCell ref="N2291:O2292"/>
    <mergeCell ref="P2291:Q2292"/>
    <mergeCell ref="B2346:B2347"/>
    <mergeCell ref="J2416:L2416"/>
    <mergeCell ref="N2416:P2416"/>
    <mergeCell ref="Q2416:T2416"/>
    <mergeCell ref="U2416:W2416"/>
    <mergeCell ref="E2418:H2418"/>
    <mergeCell ref="J2418:L2418"/>
    <mergeCell ref="N2418:P2418"/>
    <mergeCell ref="Q2418:T2418"/>
    <mergeCell ref="U2418:W2418"/>
    <mergeCell ref="V2430:W2431"/>
    <mergeCell ref="V2432:W2433"/>
    <mergeCell ref="V2434:W2435"/>
    <mergeCell ref="V2436:W2437"/>
    <mergeCell ref="V2438:W2439"/>
    <mergeCell ref="V2440:W2441"/>
    <mergeCell ref="V2442:W2443"/>
    <mergeCell ref="V2444:W2445"/>
    <mergeCell ref="V2446:W2447"/>
    <mergeCell ref="V2448:W2449"/>
    <mergeCell ref="V2450:W2451"/>
    <mergeCell ref="V2452:W2453"/>
    <mergeCell ref="V2454:W2455"/>
    <mergeCell ref="V2456:W2457"/>
    <mergeCell ref="B2421:BP2421"/>
    <mergeCell ref="E2423:AE2423"/>
    <mergeCell ref="AG2423:AM2423"/>
    <mergeCell ref="E2298:H2298"/>
    <mergeCell ref="J2298:L2298"/>
    <mergeCell ref="N2298:P2298"/>
    <mergeCell ref="Q2298:T2298"/>
    <mergeCell ref="U2298:W2298"/>
    <mergeCell ref="E2300:H2300"/>
    <mergeCell ref="J2300:L2300"/>
    <mergeCell ref="N2300:P2300"/>
    <mergeCell ref="Q2300:T2300"/>
    <mergeCell ref="U2300:W2300"/>
    <mergeCell ref="V2312:W2313"/>
    <mergeCell ref="V2314:W2315"/>
    <mergeCell ref="V2316:W2317"/>
    <mergeCell ref="V2318:W2319"/>
    <mergeCell ref="V2320:W2321"/>
    <mergeCell ref="V2322:W2323"/>
    <mergeCell ref="V2324:W2325"/>
    <mergeCell ref="V2326:W2327"/>
    <mergeCell ref="V2328:W2329"/>
    <mergeCell ref="V2330:W2331"/>
    <mergeCell ref="V2332:W2333"/>
    <mergeCell ref="V2334:W2335"/>
    <mergeCell ref="V2336:W2337"/>
    <mergeCell ref="V2338:W2339"/>
    <mergeCell ref="V2340:W2341"/>
    <mergeCell ref="V2342:W2343"/>
    <mergeCell ref="V2344:W2345"/>
    <mergeCell ref="V2346:W2347"/>
    <mergeCell ref="BB2475:BF2475"/>
    <mergeCell ref="BG2475:BI2475"/>
    <mergeCell ref="BK2475:BM2475"/>
    <mergeCell ref="B2464:B2465"/>
    <mergeCell ref="C2464:D2464"/>
    <mergeCell ref="E2464:E2465"/>
    <mergeCell ref="F2464:F2465"/>
    <mergeCell ref="H2464:I2465"/>
    <mergeCell ref="J2464:K2465"/>
    <mergeCell ref="G2464:G2465"/>
    <mergeCell ref="L2464:M2465"/>
    <mergeCell ref="N2464:O2465"/>
    <mergeCell ref="P2464:Q2465"/>
    <mergeCell ref="R2464:S2465"/>
    <mergeCell ref="T2464:U2465"/>
    <mergeCell ref="X2464:Y2465"/>
    <mergeCell ref="Z2464:AA2465"/>
    <mergeCell ref="V2489:W2490"/>
    <mergeCell ref="V2491:W2492"/>
    <mergeCell ref="V2493:W2494"/>
    <mergeCell ref="V2495:W2496"/>
    <mergeCell ref="V2497:W2498"/>
    <mergeCell ref="V2499:W2500"/>
    <mergeCell ref="V2501:W2502"/>
    <mergeCell ref="V2503:W2504"/>
    <mergeCell ref="V2505:W2506"/>
    <mergeCell ref="V2507:W2508"/>
    <mergeCell ref="V2509:W2510"/>
    <mergeCell ref="V2511:W2512"/>
    <mergeCell ref="V2513:W2514"/>
    <mergeCell ref="V2515:W2516"/>
    <mergeCell ref="V2517:W2518"/>
    <mergeCell ref="V2519:W2520"/>
    <mergeCell ref="F2487:F2488"/>
    <mergeCell ref="B2519:B2520"/>
    <mergeCell ref="C2519:D2519"/>
    <mergeCell ref="E2519:E2520"/>
    <mergeCell ref="F2519:F2520"/>
    <mergeCell ref="H2519:I2520"/>
    <mergeCell ref="J2519:K2520"/>
    <mergeCell ref="G2519:G2520"/>
    <mergeCell ref="L2519:M2520"/>
    <mergeCell ref="N2519:O2520"/>
    <mergeCell ref="P2519:Q2520"/>
    <mergeCell ref="R2519:S2520"/>
    <mergeCell ref="T2519:U2520"/>
    <mergeCell ref="X2519:Y2520"/>
    <mergeCell ref="Z2519:AA2520"/>
    <mergeCell ref="AB2519:AC2520"/>
    <mergeCell ref="AD2519:AE2520"/>
    <mergeCell ref="AF2519:AG2520"/>
    <mergeCell ref="AH2519:AI2520"/>
    <mergeCell ref="AJ2519:AK2520"/>
    <mergeCell ref="BF2519:BG2520"/>
    <mergeCell ref="BH2519:BI2520"/>
    <mergeCell ref="AL2519:AM2520"/>
    <mergeCell ref="AN2519:AO2520"/>
    <mergeCell ref="AP2519:AQ2520"/>
    <mergeCell ref="AR2519:AS2520"/>
    <mergeCell ref="AT2519:AU2520"/>
    <mergeCell ref="AV2519:AW2520"/>
    <mergeCell ref="BJ2519:BK2520"/>
    <mergeCell ref="BL2519:BM2520"/>
    <mergeCell ref="B2515:B2516"/>
    <mergeCell ref="V2588:W2589"/>
    <mergeCell ref="V2590:W2591"/>
    <mergeCell ref="E2593:H2593"/>
    <mergeCell ref="J2593:L2593"/>
    <mergeCell ref="N2593:P2593"/>
    <mergeCell ref="Q2593:T2593"/>
    <mergeCell ref="U2593:W2593"/>
    <mergeCell ref="E2595:H2595"/>
    <mergeCell ref="J2595:L2595"/>
    <mergeCell ref="N2595:P2595"/>
    <mergeCell ref="Q2595:T2595"/>
    <mergeCell ref="U2595:W2595"/>
    <mergeCell ref="J2548:K2549"/>
    <mergeCell ref="G2548:G2549"/>
    <mergeCell ref="L2548:M2549"/>
    <mergeCell ref="N2548:O2549"/>
    <mergeCell ref="P2548:Q2549"/>
    <mergeCell ref="R2548:S2549"/>
    <mergeCell ref="T2548:U2549"/>
    <mergeCell ref="V2487:W2488"/>
    <mergeCell ref="V2546:W2547"/>
    <mergeCell ref="G2489:G2490"/>
    <mergeCell ref="G2491:G2492"/>
    <mergeCell ref="B2657:BP2657"/>
    <mergeCell ref="E2659:AE2659"/>
    <mergeCell ref="AG2659:AM2659"/>
    <mergeCell ref="AN2659:BO2659"/>
    <mergeCell ref="C2661:D2661"/>
    <mergeCell ref="E2661:AE2661"/>
    <mergeCell ref="AG2661:AJ2661"/>
    <mergeCell ref="AK2661:BB2661"/>
    <mergeCell ref="BC2661:BE2661"/>
    <mergeCell ref="BF2661:BO2661"/>
    <mergeCell ref="V2605:W2606"/>
    <mergeCell ref="B2649:C2649"/>
    <mergeCell ref="B2647:C2648"/>
    <mergeCell ref="D2647:E2648"/>
    <mergeCell ref="H2647:I2648"/>
    <mergeCell ref="J2647:K2648"/>
    <mergeCell ref="L2647:M2648"/>
    <mergeCell ref="N2647:O2648"/>
    <mergeCell ref="P2647:Q2648"/>
    <mergeCell ref="R2647:S2648"/>
    <mergeCell ref="T2647:U2648"/>
    <mergeCell ref="X2647:Y2648"/>
    <mergeCell ref="Z2647:AA2648"/>
    <mergeCell ref="AB2647:AC2648"/>
    <mergeCell ref="AD2647:AE2648"/>
    <mergeCell ref="AF2647:AG2648"/>
    <mergeCell ref="AH2647:AI2648"/>
    <mergeCell ref="AJ2647:AK2648"/>
    <mergeCell ref="AL2647:AM2648"/>
    <mergeCell ref="AN2647:AO2648"/>
    <mergeCell ref="AP2647:AQ2648"/>
    <mergeCell ref="AR2647:AS2648"/>
    <mergeCell ref="AT2647:AU2648"/>
    <mergeCell ref="AV2647:AW2648"/>
    <mergeCell ref="AX2647:AY2648"/>
    <mergeCell ref="AZ2647:BA2648"/>
    <mergeCell ref="BB2647:BC2648"/>
    <mergeCell ref="BD2647:BE2648"/>
    <mergeCell ref="BF2647:BG2648"/>
    <mergeCell ref="BH2647:BI2648"/>
    <mergeCell ref="BJ2647:BK2648"/>
    <mergeCell ref="X2664:Y2665"/>
    <mergeCell ref="Z2664:AA2665"/>
    <mergeCell ref="AB2664:AC2665"/>
    <mergeCell ref="AD2664:AI2664"/>
    <mergeCell ref="AJ2664:AO2664"/>
    <mergeCell ref="AP2664:AU2664"/>
    <mergeCell ref="AV2664:BA2664"/>
    <mergeCell ref="BB2664:BG2664"/>
    <mergeCell ref="BH2664:BM2664"/>
    <mergeCell ref="BN2664:BP2665"/>
    <mergeCell ref="AT2665:AU2665"/>
    <mergeCell ref="AV2665:AW2665"/>
    <mergeCell ref="E2713:H2713"/>
    <mergeCell ref="J2713:L2713"/>
    <mergeCell ref="N2713:P2713"/>
    <mergeCell ref="Q2713:T2713"/>
    <mergeCell ref="U2713:W2713"/>
    <mergeCell ref="B2711:C2711"/>
    <mergeCell ref="Y2711:AA2711"/>
    <mergeCell ref="AB2711:AE2711"/>
    <mergeCell ref="AF2711:AH2711"/>
    <mergeCell ref="AJ2711:AL2711"/>
    <mergeCell ref="AM2711:AP2711"/>
    <mergeCell ref="AQ2711:AS2711"/>
    <mergeCell ref="AU2711:AW2711"/>
    <mergeCell ref="BB2711:BF2711"/>
    <mergeCell ref="BG2711:BI2711"/>
    <mergeCell ref="BK2711:BM2711"/>
    <mergeCell ref="B2713:C2713"/>
    <mergeCell ref="Y2713:AA2713"/>
    <mergeCell ref="AB2713:AE2713"/>
    <mergeCell ref="AF2713:AH2713"/>
    <mergeCell ref="AJ2713:AL2713"/>
    <mergeCell ref="AM2713:AP2713"/>
    <mergeCell ref="AQ2713:AS2713"/>
    <mergeCell ref="AU2713:AW2713"/>
    <mergeCell ref="BB2713:BF2713"/>
    <mergeCell ref="BG2713:BI2713"/>
    <mergeCell ref="BK2713:BM2713"/>
    <mergeCell ref="B2704:B2705"/>
    <mergeCell ref="C2704:D2704"/>
    <mergeCell ref="E2704:E2705"/>
    <mergeCell ref="F2704:F2705"/>
    <mergeCell ref="H2704:I2705"/>
    <mergeCell ref="J2704:K2705"/>
    <mergeCell ref="G2704:G2705"/>
    <mergeCell ref="L2704:M2705"/>
    <mergeCell ref="N2704:O2705"/>
    <mergeCell ref="P2704:Q2705"/>
    <mergeCell ref="V2664:W2665"/>
    <mergeCell ref="R2704:S2705"/>
    <mergeCell ref="T2704:U2705"/>
    <mergeCell ref="X2704:Y2705"/>
    <mergeCell ref="Z2704:AA2705"/>
    <mergeCell ref="AB2704:AC2705"/>
    <mergeCell ref="AD2704:AE2705"/>
    <mergeCell ref="AF2704:AG2705"/>
    <mergeCell ref="AH2704:AI2705"/>
    <mergeCell ref="AJ2704:AK2705"/>
    <mergeCell ref="BF2704:BG2705"/>
    <mergeCell ref="BH2704:BI2705"/>
    <mergeCell ref="AL2704:AM2705"/>
    <mergeCell ref="AN2704:AO2705"/>
    <mergeCell ref="AP2704:AQ2705"/>
    <mergeCell ref="V2942:W2943"/>
    <mergeCell ref="L2783:M2783"/>
    <mergeCell ref="N2783:O2783"/>
    <mergeCell ref="P2783:Q2783"/>
    <mergeCell ref="R2783:S2783"/>
    <mergeCell ref="T2783:U2783"/>
    <mergeCell ref="V2824:W2825"/>
    <mergeCell ref="V2826:W2827"/>
    <mergeCell ref="E2829:H2829"/>
    <mergeCell ref="J2829:L2829"/>
    <mergeCell ref="N2829:P2829"/>
    <mergeCell ref="Q2829:T2829"/>
    <mergeCell ref="U2829:W2829"/>
    <mergeCell ref="E2831:H2831"/>
    <mergeCell ref="J2831:L2831"/>
    <mergeCell ref="N2831:P2831"/>
    <mergeCell ref="Q2831:T2831"/>
    <mergeCell ref="U2831:W2831"/>
    <mergeCell ref="V2843:W2844"/>
    <mergeCell ref="V2845:W2846"/>
    <mergeCell ref="V2847:W2848"/>
    <mergeCell ref="V2849:W2850"/>
    <mergeCell ref="V2851:W2852"/>
    <mergeCell ref="V2853:W2854"/>
    <mergeCell ref="V2855:W2856"/>
    <mergeCell ref="V2857:W2858"/>
    <mergeCell ref="V2859:W2860"/>
    <mergeCell ref="V2861:W2862"/>
    <mergeCell ref="V2863:W2864"/>
    <mergeCell ref="V2865:W2866"/>
    <mergeCell ref="V2867:W2868"/>
    <mergeCell ref="V2869:W2870"/>
    <mergeCell ref="J2711:L2711"/>
    <mergeCell ref="N2711:P2711"/>
    <mergeCell ref="Q2711:T2711"/>
    <mergeCell ref="U2711:W2711"/>
    <mergeCell ref="F2723:F2724"/>
    <mergeCell ref="T2826:U2827"/>
    <mergeCell ref="V2725:W2726"/>
    <mergeCell ref="V2727:W2728"/>
    <mergeCell ref="V2729:W2730"/>
    <mergeCell ref="V2731:W2732"/>
    <mergeCell ref="V2733:W2734"/>
    <mergeCell ref="V2735:W2736"/>
    <mergeCell ref="V2737:W2738"/>
    <mergeCell ref="V2739:W2740"/>
    <mergeCell ref="V2741:W2742"/>
    <mergeCell ref="V2743:W2744"/>
    <mergeCell ref="V2745:W2746"/>
    <mergeCell ref="V2747:W2748"/>
    <mergeCell ref="V2749:W2750"/>
    <mergeCell ref="V2751:W2752"/>
    <mergeCell ref="V2753:W2754"/>
    <mergeCell ref="V2755:W2756"/>
    <mergeCell ref="V2757:W2758"/>
    <mergeCell ref="V2759:W2760"/>
    <mergeCell ref="V2761:W2762"/>
    <mergeCell ref="V2763:W2764"/>
    <mergeCell ref="V2765:W2766"/>
    <mergeCell ref="V2767:W2768"/>
    <mergeCell ref="E2770:H2770"/>
    <mergeCell ref="J2770:L2770"/>
    <mergeCell ref="N2770:P2770"/>
    <mergeCell ref="Q2770:T2770"/>
  </mergeCells>
  <printOptions horizontalCentered="1" verticalCentered="1"/>
  <pageMargins left="0.15748031496062992" right="0.19685039370078741" top="0.77" bottom="0.59" header="0.23622047244094491" footer="0.15748031496062992"/>
  <pageSetup scale="36" pageOrder="overThenDown" orientation="landscape" blackAndWhite="1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R118"/>
  <sheetViews>
    <sheetView zoomScale="48" zoomScaleNormal="48" workbookViewId="0"/>
  </sheetViews>
  <sheetFormatPr defaultColWidth="3.5703125" defaultRowHeight="15.75" x14ac:dyDescent="0.25"/>
  <cols>
    <col min="1" max="1" width="3.140625" style="323" customWidth="1"/>
    <col min="2" max="2" width="10" style="8" customWidth="1"/>
    <col min="3" max="3" width="16" style="340" customWidth="1"/>
    <col min="4" max="4" width="25.42578125" style="323" customWidth="1"/>
    <col min="5" max="5" width="2.85546875" style="323" customWidth="1"/>
    <col min="6" max="9" width="5.5703125" style="323" customWidth="1"/>
    <col min="10" max="10" width="10.5703125" style="323" customWidth="1"/>
    <col min="11" max="20" width="5.7109375" style="323" customWidth="1"/>
    <col min="21" max="22" width="5.7109375" style="341" customWidth="1"/>
    <col min="23" max="23" width="10.7109375" style="341" customWidth="1"/>
    <col min="24" max="26" width="10.85546875" style="341" customWidth="1"/>
    <col min="27" max="30" width="5.7109375" style="323" customWidth="1"/>
    <col min="31" max="32" width="5.7109375" style="8" customWidth="1"/>
    <col min="33" max="68" width="5.7109375" style="323" customWidth="1"/>
    <col min="69" max="70" width="1.7109375" style="323" customWidth="1"/>
    <col min="71" max="71" width="3.5703125" style="323"/>
    <col min="72" max="72" width="4.85546875" style="323" bestFit="1" customWidth="1"/>
    <col min="73" max="16384" width="3.5703125" style="323"/>
  </cols>
  <sheetData>
    <row r="1" spans="1:70" ht="13.5" customHeight="1" x14ac:dyDescent="0.25">
      <c r="A1" s="320"/>
      <c r="B1" s="61"/>
      <c r="C1" s="321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2"/>
      <c r="V1" s="322"/>
      <c r="W1" s="322"/>
      <c r="X1" s="322"/>
      <c r="Y1" s="322"/>
      <c r="Z1" s="322"/>
      <c r="AA1" s="320"/>
      <c r="AB1" s="320"/>
      <c r="AC1" s="320"/>
      <c r="AD1" s="320"/>
      <c r="AE1" s="61"/>
      <c r="AF1" s="61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</row>
    <row r="2" spans="1:70" s="9" customFormat="1" ht="36" x14ac:dyDescent="0.55000000000000004">
      <c r="A2" s="53"/>
      <c r="B2" s="779" t="s">
        <v>96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  <c r="AS2" s="779"/>
      <c r="AT2" s="779"/>
      <c r="AU2" s="779"/>
      <c r="AV2" s="779"/>
      <c r="AW2" s="779"/>
      <c r="AX2" s="779"/>
      <c r="AY2" s="779"/>
      <c r="AZ2" s="779"/>
      <c r="BA2" s="779"/>
      <c r="BB2" s="779"/>
      <c r="BC2" s="779"/>
      <c r="BD2" s="779"/>
      <c r="BE2" s="779"/>
      <c r="BF2" s="779"/>
      <c r="BG2" s="779"/>
      <c r="BH2" s="779"/>
      <c r="BI2" s="779"/>
      <c r="BJ2" s="779"/>
      <c r="BK2" s="779"/>
      <c r="BL2" s="779"/>
      <c r="BM2" s="779"/>
      <c r="BN2" s="119"/>
      <c r="BO2" s="119"/>
      <c r="BP2" s="119"/>
      <c r="BQ2" s="55"/>
      <c r="BR2" s="55"/>
    </row>
    <row r="3" spans="1:70" s="1" customFormat="1" ht="36" x14ac:dyDescent="0.55000000000000004">
      <c r="A3" s="54"/>
      <c r="B3" s="779" t="s">
        <v>97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79"/>
      <c r="AF3" s="779"/>
      <c r="AG3" s="779"/>
      <c r="AH3" s="779"/>
      <c r="AI3" s="779"/>
      <c r="AJ3" s="779"/>
      <c r="AK3" s="779"/>
      <c r="AL3" s="779"/>
      <c r="AM3" s="779"/>
      <c r="AN3" s="779"/>
      <c r="AO3" s="779"/>
      <c r="AP3" s="779"/>
      <c r="AQ3" s="779"/>
      <c r="AR3" s="779"/>
      <c r="AS3" s="779"/>
      <c r="AT3" s="779"/>
      <c r="AU3" s="779"/>
      <c r="AV3" s="779"/>
      <c r="AW3" s="779"/>
      <c r="AX3" s="779"/>
      <c r="AY3" s="779"/>
      <c r="AZ3" s="779"/>
      <c r="BA3" s="779"/>
      <c r="BB3" s="779"/>
      <c r="BC3" s="779"/>
      <c r="BD3" s="779"/>
      <c r="BE3" s="779"/>
      <c r="BF3" s="779"/>
      <c r="BG3" s="779"/>
      <c r="BH3" s="779"/>
      <c r="BI3" s="779"/>
      <c r="BJ3" s="779"/>
      <c r="BK3" s="779"/>
      <c r="BL3" s="779"/>
      <c r="BM3" s="779"/>
      <c r="BN3" s="119"/>
      <c r="BO3" s="119"/>
      <c r="BP3" s="119"/>
      <c r="BQ3" s="55"/>
      <c r="BR3" s="55"/>
    </row>
    <row r="4" spans="1:70" ht="18.75" x14ac:dyDescent="0.3">
      <c r="A4" s="320"/>
      <c r="B4" s="100"/>
      <c r="C4" s="324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6"/>
      <c r="V4" s="326"/>
      <c r="W4" s="326"/>
      <c r="X4" s="326"/>
      <c r="Y4" s="326"/>
      <c r="Z4" s="326"/>
      <c r="AA4" s="325"/>
      <c r="AB4" s="325"/>
      <c r="AC4" s="325"/>
      <c r="AD4" s="325"/>
      <c r="AE4" s="100"/>
      <c r="AF4" s="100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55"/>
      <c r="BR4" s="55"/>
    </row>
    <row r="5" spans="1:70" s="2" customFormat="1" ht="37.5" x14ac:dyDescent="0.7">
      <c r="A5" s="55"/>
      <c r="B5" s="100"/>
      <c r="C5" s="872" t="s">
        <v>10</v>
      </c>
      <c r="D5" s="872"/>
      <c r="E5" s="103"/>
      <c r="F5" s="103"/>
      <c r="G5" s="759">
        <f>ROSTER!D3</f>
        <v>0</v>
      </c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  <c r="AC5" s="759"/>
      <c r="AD5" s="759"/>
      <c r="AE5" s="759"/>
      <c r="AF5" s="759"/>
      <c r="AG5" s="860" t="s">
        <v>31</v>
      </c>
      <c r="AH5" s="861"/>
      <c r="AI5" s="861"/>
      <c r="AJ5" s="861"/>
      <c r="AK5" s="861"/>
      <c r="AL5" s="861"/>
      <c r="AM5" s="861"/>
      <c r="AN5" s="854">
        <f>ROSTER!E5</f>
        <v>0</v>
      </c>
      <c r="AO5" s="855"/>
      <c r="AP5" s="855"/>
      <c r="AQ5" s="855"/>
      <c r="AR5" s="855"/>
      <c r="AS5" s="855"/>
      <c r="AT5" s="855"/>
      <c r="AU5" s="855"/>
      <c r="AV5" s="855"/>
      <c r="AW5" s="855"/>
      <c r="AX5" s="855"/>
      <c r="AY5" s="855"/>
      <c r="AZ5" s="855"/>
      <c r="BA5" s="855"/>
      <c r="BB5" s="855"/>
      <c r="BC5" s="855"/>
      <c r="BD5" s="855"/>
      <c r="BE5" s="855"/>
      <c r="BF5" s="855"/>
      <c r="BG5" s="855"/>
      <c r="BH5" s="855"/>
      <c r="BI5" s="327"/>
      <c r="BJ5" s="327"/>
      <c r="BK5" s="327"/>
      <c r="BL5" s="327"/>
      <c r="BM5" s="327"/>
      <c r="BN5" s="327"/>
      <c r="BO5" s="327"/>
      <c r="BP5" s="327"/>
      <c r="BQ5" s="55"/>
      <c r="BR5" s="55"/>
    </row>
    <row r="6" spans="1:70" s="2" customFormat="1" ht="19.5" thickBot="1" x14ac:dyDescent="0.35">
      <c r="A6" s="55"/>
      <c r="B6" s="100"/>
      <c r="C6" s="342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343"/>
      <c r="V6" s="343"/>
      <c r="W6" s="343"/>
      <c r="X6" s="343"/>
      <c r="Y6" s="343"/>
      <c r="Z6" s="343"/>
      <c r="AA6" s="100"/>
      <c r="AB6" s="100"/>
      <c r="AC6" s="100"/>
      <c r="AD6" s="100"/>
      <c r="AE6" s="100"/>
      <c r="AF6" s="100"/>
      <c r="AG6" s="101"/>
      <c r="AH6" s="102"/>
      <c r="AI6" s="102"/>
      <c r="AJ6" s="102"/>
      <c r="AK6" s="102"/>
      <c r="AL6" s="102"/>
      <c r="AM6" s="102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55"/>
      <c r="BR6" s="55"/>
    </row>
    <row r="7" spans="1:70" s="3" customFormat="1" ht="36.75" customHeight="1" thickTop="1" x14ac:dyDescent="0.25">
      <c r="A7" s="56"/>
      <c r="B7" s="862" t="s">
        <v>0</v>
      </c>
      <c r="C7" s="944" t="s">
        <v>1</v>
      </c>
      <c r="D7" s="945"/>
      <c r="E7" s="946"/>
      <c r="F7" s="868" t="s">
        <v>33</v>
      </c>
      <c r="G7" s="869"/>
      <c r="H7" s="868" t="s">
        <v>99</v>
      </c>
      <c r="I7" s="869"/>
      <c r="J7" s="771" t="s">
        <v>41</v>
      </c>
      <c r="K7" s="758" t="s">
        <v>7</v>
      </c>
      <c r="L7" s="758"/>
      <c r="M7" s="758"/>
      <c r="N7" s="758"/>
      <c r="O7" s="758"/>
      <c r="P7" s="758"/>
      <c r="Q7" s="758" t="s">
        <v>2</v>
      </c>
      <c r="R7" s="758"/>
      <c r="S7" s="758"/>
      <c r="T7" s="758"/>
      <c r="U7" s="758"/>
      <c r="V7" s="758"/>
      <c r="W7" s="789" t="s">
        <v>158</v>
      </c>
      <c r="X7" s="789" t="s">
        <v>35</v>
      </c>
      <c r="Y7" s="852" t="s">
        <v>36</v>
      </c>
      <c r="Z7" s="866" t="s">
        <v>44</v>
      </c>
      <c r="AA7" s="758" t="s">
        <v>6</v>
      </c>
      <c r="AB7" s="758"/>
      <c r="AC7" s="758"/>
      <c r="AD7" s="758"/>
      <c r="AE7" s="758"/>
      <c r="AF7" s="758"/>
      <c r="AG7" s="758" t="s">
        <v>68</v>
      </c>
      <c r="AH7" s="758"/>
      <c r="AI7" s="758"/>
      <c r="AJ7" s="758"/>
      <c r="AK7" s="758"/>
      <c r="AL7" s="758"/>
      <c r="AM7" s="758" t="s">
        <v>69</v>
      </c>
      <c r="AN7" s="758"/>
      <c r="AO7" s="758"/>
      <c r="AP7" s="758"/>
      <c r="AQ7" s="758"/>
      <c r="AR7" s="758"/>
      <c r="AS7" s="792" t="s">
        <v>72</v>
      </c>
      <c r="AT7" s="793"/>
      <c r="AU7" s="793"/>
      <c r="AV7" s="793"/>
      <c r="AW7" s="793"/>
      <c r="AX7" s="794"/>
      <c r="AY7" s="758" t="s">
        <v>4</v>
      </c>
      <c r="AZ7" s="758"/>
      <c r="BA7" s="758"/>
      <c r="BB7" s="758"/>
      <c r="BC7" s="758"/>
      <c r="BD7" s="792"/>
      <c r="BE7" s="758" t="s">
        <v>71</v>
      </c>
      <c r="BF7" s="758"/>
      <c r="BG7" s="758"/>
      <c r="BH7" s="758"/>
      <c r="BI7" s="758"/>
      <c r="BJ7" s="880"/>
      <c r="BK7" s="874" t="s">
        <v>25</v>
      </c>
      <c r="BL7" s="875"/>
      <c r="BM7" s="876"/>
      <c r="BN7" s="874" t="s">
        <v>137</v>
      </c>
      <c r="BO7" s="875"/>
      <c r="BP7" s="876"/>
      <c r="BQ7" s="56"/>
      <c r="BR7" s="56"/>
    </row>
    <row r="8" spans="1:70" s="4" customFormat="1" ht="36.75" customHeight="1" thickBot="1" x14ac:dyDescent="0.3">
      <c r="A8" s="57"/>
      <c r="B8" s="863"/>
      <c r="C8" s="947"/>
      <c r="D8" s="860"/>
      <c r="E8" s="948"/>
      <c r="F8" s="870"/>
      <c r="G8" s="871"/>
      <c r="H8" s="870"/>
      <c r="I8" s="871"/>
      <c r="J8" s="772"/>
      <c r="K8" s="739" t="s">
        <v>17</v>
      </c>
      <c r="L8" s="740"/>
      <c r="M8" s="741" t="s">
        <v>18</v>
      </c>
      <c r="N8" s="742"/>
      <c r="O8" s="795" t="s">
        <v>19</v>
      </c>
      <c r="P8" s="824" t="s">
        <v>8</v>
      </c>
      <c r="Q8" s="795" t="s">
        <v>26</v>
      </c>
      <c r="R8" s="742"/>
      <c r="S8" s="741" t="s">
        <v>24</v>
      </c>
      <c r="T8" s="742"/>
      <c r="U8" s="773" t="s">
        <v>19</v>
      </c>
      <c r="V8" s="774"/>
      <c r="W8" s="790"/>
      <c r="X8" s="790"/>
      <c r="Y8" s="853"/>
      <c r="Z8" s="867"/>
      <c r="AA8" s="795" t="s">
        <v>22</v>
      </c>
      <c r="AB8" s="742"/>
      <c r="AC8" s="741" t="s">
        <v>23</v>
      </c>
      <c r="AD8" s="742" t="s">
        <v>3</v>
      </c>
      <c r="AE8" s="864" t="s">
        <v>5</v>
      </c>
      <c r="AF8" s="865"/>
      <c r="AG8" s="795" t="s">
        <v>22</v>
      </c>
      <c r="AH8" s="742"/>
      <c r="AI8" s="741" t="s">
        <v>23</v>
      </c>
      <c r="AJ8" s="742" t="s">
        <v>3</v>
      </c>
      <c r="AK8" s="864" t="s">
        <v>5</v>
      </c>
      <c r="AL8" s="865"/>
      <c r="AM8" s="795" t="s">
        <v>22</v>
      </c>
      <c r="AN8" s="742"/>
      <c r="AO8" s="741" t="s">
        <v>23</v>
      </c>
      <c r="AP8" s="742" t="s">
        <v>3</v>
      </c>
      <c r="AQ8" s="864" t="s">
        <v>5</v>
      </c>
      <c r="AR8" s="865"/>
      <c r="AS8" s="795" t="s">
        <v>22</v>
      </c>
      <c r="AT8" s="742"/>
      <c r="AU8" s="741" t="s">
        <v>23</v>
      </c>
      <c r="AV8" s="742" t="s">
        <v>3</v>
      </c>
      <c r="AW8" s="864" t="s">
        <v>5</v>
      </c>
      <c r="AX8" s="865"/>
      <c r="AY8" s="795" t="s">
        <v>22</v>
      </c>
      <c r="AZ8" s="742"/>
      <c r="BA8" s="741" t="s">
        <v>23</v>
      </c>
      <c r="BB8" s="742" t="s">
        <v>3</v>
      </c>
      <c r="BC8" s="864" t="s">
        <v>5</v>
      </c>
      <c r="BD8" s="865"/>
      <c r="BE8" s="795" t="s">
        <v>22</v>
      </c>
      <c r="BF8" s="742"/>
      <c r="BG8" s="741" t="s">
        <v>23</v>
      </c>
      <c r="BH8" s="742" t="s">
        <v>3</v>
      </c>
      <c r="BI8" s="864" t="s">
        <v>5</v>
      </c>
      <c r="BJ8" s="873"/>
      <c r="BK8" s="877"/>
      <c r="BL8" s="878"/>
      <c r="BM8" s="879"/>
      <c r="BN8" s="877"/>
      <c r="BO8" s="878"/>
      <c r="BP8" s="879"/>
      <c r="BQ8" s="57"/>
      <c r="BR8" s="57"/>
    </row>
    <row r="9" spans="1:70" s="5" customFormat="1" ht="24.95" customHeight="1" x14ac:dyDescent="0.35">
      <c r="A9" s="58"/>
      <c r="B9" s="891" t="str">
        <f>IF(ROSTER!B8="","",ROSTER!B8)</f>
        <v/>
      </c>
      <c r="C9" s="972" t="str">
        <f>IF(ROSTER!C$8="","",ROSTER!C$8)</f>
        <v/>
      </c>
      <c r="D9" s="973"/>
      <c r="E9" s="974"/>
      <c r="F9" s="978">
        <f>'GAME STATS'!F11+'GAME STATS'!F70+'GAME STATS'!F129+'GAME STATS'!F188+'GAME STATS'!F247+'GAME STATS'!F306+'GAME STATS'!F365+'GAME STATS'!F424+'GAME STATS'!F483+'GAME STATS'!F542+'GAME STATS'!F601+'GAME STATS'!F660+'GAME STATS'!F719+'GAME STATS'!F778+'GAME STATS'!F837+'GAME STATS'!F896+'GAME STATS'!F955+'GAME STATS'!F1014+'GAME STATS'!F1073+'GAME STATS'!F1132+'GAME STATS'!F1191+'GAME STATS'!F1250+'GAME STATS'!F1309+'GAME STATS'!F1368+'GAME STATS'!F1427+'GAME STATS'!F1486+'GAME STATS'!F1545+'GAME STATS'!F1604+'GAME STATS'!F1663+'GAME STATS'!F1722+'GAME STATS'!F1781+'GAME STATS'!F1840+'GAME STATS'!F1899+'GAME STATS'!F1958+'GAME STATS'!F2017+'GAME STATS'!F2076+'GAME STATS'!F2135+'GAME STATS'!F2194+'GAME STATS'!F2253+'GAME STATS'!F2312+'GAME STATS'!F2371+'GAME STATS'!F2430+'GAME STATS'!F2489+'GAME STATS'!F2548+'GAME STATS'!F2607+'GAME STATS'!F2666+'GAME STATS'!F2725+'GAME STATS'!F2784+'GAME STATS'!F2843+'GAME STATS'!F2902+'GAME STATS'!F2961+'GAME STATS'!F3020+'GAME STATS'!F3079+'GAME STATS'!F3138+'GAME STATS'!F3197+'GAME STATS'!F3256+'GAME STATS'!F3315+'GAME STATS'!F3374+'GAME STATS'!F3433+'GAME STATS'!F3492+'GAME STATS'!F3551+'GAME STATS'!F3610+'GAME STATS'!F3669+'GAME STATS'!F3728+'GAME STATS'!F3787+'GAME STATS'!F3846+'GAME STATS'!F3905+'GAME STATS'!F3964+'GAME STATS'!F4023+'GAME STATS'!F4082+'GAME STATS'!F4141+'GAME STATS'!F4200+'GAME STATS'!F4259+'GAME STATS'!F4318+'GAME STATS'!F4377+'GAME STATS'!F4436+'GAME STATS'!F4495+'GAME STATS'!F4554+'GAME STATS'!F4613+'GAME STATS'!F4672+'GAME STATS'!F4731+'GAME STATS'!F4790+'GAME STATS'!F4849+'GAME STATS'!F4908+'GAME STATS'!F4967+'GAME STATS'!F5026+'GAME STATS'!F5085+'GAME STATS'!F5144+'GAME STATS'!F5203+'GAME STATS'!F5262+'GAME STATS'!F5321+'GAME STATS'!F5380+'GAME STATS'!F5439+'GAME STATS'!F5498+'GAME STATS'!F5557+'GAME STATS'!F5616+'GAME STATS'!F5675+'GAME STATS'!F5734+'GAME STATS'!F5793+'GAME STATS'!F5852</f>
        <v>0</v>
      </c>
      <c r="G9" s="979"/>
      <c r="H9" s="978">
        <f>'GAME STATS'!G11+'GAME STATS'!G70+'GAME STATS'!G129+'GAME STATS'!G188+'GAME STATS'!G247+'GAME STATS'!G306+'GAME STATS'!G365+'GAME STATS'!G424+'GAME STATS'!G483+'GAME STATS'!G542+'GAME STATS'!G601+'GAME STATS'!G660+'GAME STATS'!G719+'GAME STATS'!G778+'GAME STATS'!G837+'GAME STATS'!G896+'GAME STATS'!G955+'GAME STATS'!G1014+'GAME STATS'!G1073+'GAME STATS'!G1132+'GAME STATS'!G1191+'GAME STATS'!G1250+'GAME STATS'!G1309+'GAME STATS'!G1368+'GAME STATS'!G1427+'GAME STATS'!G1486+'GAME STATS'!G1545+'GAME STATS'!G1604+'GAME STATS'!G1663+'GAME STATS'!G1722+'GAME STATS'!G1781+'GAME STATS'!G1840+'GAME STATS'!G1899+'GAME STATS'!G1958+'GAME STATS'!G2017+'GAME STATS'!G2076+'GAME STATS'!G2135+'GAME STATS'!G2194+'GAME STATS'!G2253+'GAME STATS'!G2312+'GAME STATS'!G2371+'GAME STATS'!G2430+'GAME STATS'!G2489+'GAME STATS'!G2548+'GAME STATS'!G2607+'GAME STATS'!G2666+'GAME STATS'!G2725+'GAME STATS'!G2784+'GAME STATS'!G2843+'GAME STATS'!G2902+'GAME STATS'!G2961+'GAME STATS'!G3020+'GAME STATS'!G3079+'GAME STATS'!G3138+'GAME STATS'!G3197+'GAME STATS'!G3256+'GAME STATS'!G3315+'GAME STATS'!G3374+'GAME STATS'!G3433+'GAME STATS'!G3492+'GAME STATS'!G3551+'GAME STATS'!G3610+'GAME STATS'!G3669+'GAME STATS'!G3728+'GAME STATS'!G3787+'GAME STATS'!G3846+'GAME STATS'!G3905+'GAME STATS'!G3964+'GAME STATS'!G4023+'GAME STATS'!G4082+'GAME STATS'!G4141+'GAME STATS'!G4200+'GAME STATS'!G4259+'GAME STATS'!G4318+'GAME STATS'!G4377+'GAME STATS'!G4436+'GAME STATS'!G4495+'GAME STATS'!G4554+'GAME STATS'!G4613+'GAME STATS'!G4672+'GAME STATS'!G4731+'GAME STATS'!G4790+'GAME STATS'!G4849+'GAME STATS'!G4908+'GAME STATS'!G4967+'GAME STATS'!G5026+'GAME STATS'!G5085+'GAME STATS'!G5144+'GAME STATS'!G5203+'GAME STATS'!G5262+'GAME STATS'!G5321+'GAME STATS'!G5380+'GAME STATS'!G5439+'GAME STATS'!G5498+'GAME STATS'!G5557+'GAME STATS'!G5616+'GAME STATS'!G5675+'GAME STATS'!G5734+'GAME STATS'!G5793+'GAME STATS'!G5852</f>
        <v>0</v>
      </c>
      <c r="I9" s="979"/>
      <c r="J9" s="825">
        <f>'GAME STATS'!H11+'GAME STATS'!H70+'GAME STATS'!H129+'GAME STATS'!H188+'GAME STATS'!H247+'GAME STATS'!H306+'GAME STATS'!H365+'GAME STATS'!H424+'GAME STATS'!H483+'GAME STATS'!H542+'GAME STATS'!H601+'GAME STATS'!H660+'GAME STATS'!H719+'GAME STATS'!H778+'GAME STATS'!H837+'GAME STATS'!H896+'GAME STATS'!H955+'GAME STATS'!H1014+'GAME STATS'!H1073+'GAME STATS'!H1132+'GAME STATS'!H1191+'GAME STATS'!H1250+'GAME STATS'!H1309+'GAME STATS'!H1368+'GAME STATS'!H1427+'GAME STATS'!H1486+'GAME STATS'!H1545+'GAME STATS'!H1604+'GAME STATS'!H1663+'GAME STATS'!H1722+'GAME STATS'!H1781+'GAME STATS'!H1840+'GAME STATS'!H1899+'GAME STATS'!H1958+'GAME STATS'!H2017+'GAME STATS'!H2076+'GAME STATS'!H2135+'GAME STATS'!H2194+'GAME STATS'!H2253+'GAME STATS'!H2312+'GAME STATS'!H2371+'GAME STATS'!H2430+'GAME STATS'!H2489+'GAME STATS'!H2548+'GAME STATS'!H2607+'GAME STATS'!H2666+'GAME STATS'!H2725+'GAME STATS'!H2784+'GAME STATS'!H2843+'GAME STATS'!H2902+'GAME STATS'!H2961+'GAME STATS'!H3020+'GAME STATS'!H3079+'GAME STATS'!H3138+'GAME STATS'!H3197+'GAME STATS'!H3256+'GAME STATS'!H3315+'GAME STATS'!H3374+'GAME STATS'!H3433+'GAME STATS'!H3492+'GAME STATS'!H3551+'GAME STATS'!H3610+'GAME STATS'!H3669+'GAME STATS'!H3728+'GAME STATS'!H3787+'GAME STATS'!H3846+'GAME STATS'!H3905+'GAME STATS'!H3964+'GAME STATS'!H4023+'GAME STATS'!H4082+'GAME STATS'!H4141+'GAME STATS'!H4200+'GAME STATS'!H4259+'GAME STATS'!H4318+'GAME STATS'!H4377+'GAME STATS'!H4436+'GAME STATS'!H4495+'GAME STATS'!H4554+'GAME STATS'!H4613+'GAME STATS'!H4672+'GAME STATS'!H4731+'GAME STATS'!H4790+'GAME STATS'!H4849+'GAME STATS'!H4908+'GAME STATS'!H4967+'GAME STATS'!H5026+'GAME STATS'!H5085+'GAME STATS'!H5144+'GAME STATS'!H5203+'GAME STATS'!H5262+'GAME STATS'!H5321+'GAME STATS'!H5380+'GAME STATS'!H5439+'GAME STATS'!H5498+'GAME STATS'!H5557+'GAME STATS'!H5616+'GAME STATS'!H5675+'GAME STATS'!H5734+'GAME STATS'!H5793+'GAME STATS'!H5852</f>
        <v>0</v>
      </c>
      <c r="K9" s="846">
        <f>'GAME STATS'!J11+'GAME STATS'!J70+'GAME STATS'!J129+'GAME STATS'!J188+'GAME STATS'!J247+'GAME STATS'!J306+'GAME STATS'!J365+'GAME STATS'!J424+'GAME STATS'!J483+'GAME STATS'!J542+'GAME STATS'!J601+'GAME STATS'!J660+'GAME STATS'!J719+'GAME STATS'!J778+'GAME STATS'!J837+'GAME STATS'!J896+'GAME STATS'!J955+'GAME STATS'!J1014+'GAME STATS'!J1073+'GAME STATS'!J1132+'GAME STATS'!J1191+'GAME STATS'!J1250+'GAME STATS'!J1309+'GAME STATS'!J1368+'GAME STATS'!J1427+'GAME STATS'!J1486+'GAME STATS'!J1545+'GAME STATS'!J1604+'GAME STATS'!J1663+'GAME STATS'!J1722+'GAME STATS'!J1781+'GAME STATS'!J1840+'GAME STATS'!J1899+'GAME STATS'!J1958+'GAME STATS'!J2017+'GAME STATS'!J2076+'GAME STATS'!J2135+'GAME STATS'!J2194+'GAME STATS'!J2253+'GAME STATS'!J2312+'GAME STATS'!J2371+'GAME STATS'!J2430+'GAME STATS'!J2489+'GAME STATS'!J2548+'GAME STATS'!J2607+'GAME STATS'!J2666+'GAME STATS'!J2725+'GAME STATS'!J2784+'GAME STATS'!J2843+'GAME STATS'!J2902+'GAME STATS'!J2961+'GAME STATS'!J3020+'GAME STATS'!J3079+'GAME STATS'!J3138+'GAME STATS'!J3197+'GAME STATS'!J3256+'GAME STATS'!J3315+'GAME STATS'!J3374+'GAME STATS'!J3433+'GAME STATS'!J3492+'GAME STATS'!J3551+'GAME STATS'!J3610+'GAME STATS'!J3669+'GAME STATS'!J3728+'GAME STATS'!J3787+'GAME STATS'!J3846+'GAME STATS'!J3905+'GAME STATS'!J3964+'GAME STATS'!J4023+'GAME STATS'!J4082+'GAME STATS'!J4141+'GAME STATS'!J4200+'GAME STATS'!J4259+'GAME STATS'!J4318+'GAME STATS'!J4377+'GAME STATS'!J4436+'GAME STATS'!J4495+'GAME STATS'!J4554+'GAME STATS'!J4613+'GAME STATS'!J4672+'GAME STATS'!J4731+'GAME STATS'!J4790+'GAME STATS'!J4849+'GAME STATS'!J4908+'GAME STATS'!J4967+'GAME STATS'!J5026+'GAME STATS'!J5085+'GAME STATS'!J5144+'GAME STATS'!J5203+'GAME STATS'!J5262+'GAME STATS'!J5321+'GAME STATS'!J5380+'GAME STATS'!J5439+'GAME STATS'!J5498+'GAME STATS'!J5557+'GAME STATS'!J5616+'GAME STATS'!J5675+'GAME STATS'!J5734+'GAME STATS'!J5793+'GAME STATS'!J5852</f>
        <v>0</v>
      </c>
      <c r="L9" s="892"/>
      <c r="M9" s="846">
        <f>'GAME STATS'!L11+'GAME STATS'!L70+'GAME STATS'!L129+'GAME STATS'!L188+'GAME STATS'!L247+'GAME STATS'!L306+'GAME STATS'!L365+'GAME STATS'!L424+'GAME STATS'!L483+'GAME STATS'!L542+'GAME STATS'!L601+'GAME STATS'!L660+'GAME STATS'!L719+'GAME STATS'!L778+'GAME STATS'!L837+'GAME STATS'!L896+'GAME STATS'!L955+'GAME STATS'!L1014+'GAME STATS'!L1073+'GAME STATS'!L1132+'GAME STATS'!L1191+'GAME STATS'!L1250+'GAME STATS'!L1309+'GAME STATS'!L1368+'GAME STATS'!L1427+'GAME STATS'!L1486+'GAME STATS'!L1545+'GAME STATS'!L1604+'GAME STATS'!L1663+'GAME STATS'!L1722+'GAME STATS'!L1781+'GAME STATS'!L1840+'GAME STATS'!L1899+'GAME STATS'!L1958+'GAME STATS'!L2017+'GAME STATS'!L2076+'GAME STATS'!L2135+'GAME STATS'!L2194+'GAME STATS'!L2253+'GAME STATS'!L2312+'GAME STATS'!L2371+'GAME STATS'!L2430+'GAME STATS'!L2489+'GAME STATS'!L2548+'GAME STATS'!L2607+'GAME STATS'!L2666+'GAME STATS'!L2725+'GAME STATS'!L2784+'GAME STATS'!L2843+'GAME STATS'!L2902+'GAME STATS'!L2961+'GAME STATS'!L3020+'GAME STATS'!L3079+'GAME STATS'!L3138+'GAME STATS'!L3197+'GAME STATS'!L3256+'GAME STATS'!L3315+'GAME STATS'!L3374+'GAME STATS'!L3433+'GAME STATS'!L3492+'GAME STATS'!L3551+'GAME STATS'!L3610+'GAME STATS'!L3669+'GAME STATS'!L3728+'GAME STATS'!L3787+'GAME STATS'!L3846+'GAME STATS'!L3905+'GAME STATS'!L3964+'GAME STATS'!L4023+'GAME STATS'!L4082+'GAME STATS'!L4141+'GAME STATS'!L4200+'GAME STATS'!L4259+'GAME STATS'!L4318+'GAME STATS'!L4377+'GAME STATS'!L4436+'GAME STATS'!L4495+'GAME STATS'!L4554+'GAME STATS'!L4613+'GAME STATS'!L4672+'GAME STATS'!L4731+'GAME STATS'!L4790+'GAME STATS'!L4849+'GAME STATS'!L4908+'GAME STATS'!L4967+'GAME STATS'!L5026+'GAME STATS'!L5085+'GAME STATS'!L5144+'GAME STATS'!L5203+'GAME STATS'!L5262+'GAME STATS'!L5321+'GAME STATS'!L5380+'GAME STATS'!L5439+'GAME STATS'!L5498+'GAME STATS'!L5557+'GAME STATS'!L5616+'GAME STATS'!L5675+'GAME STATS'!L5734+'GAME STATS'!L5793+'GAME STATS'!L5852</f>
        <v>0</v>
      </c>
      <c r="N9" s="847"/>
      <c r="O9" s="803">
        <f>K9+M9</f>
        <v>0</v>
      </c>
      <c r="P9" s="712"/>
      <c r="Q9" s="846">
        <f>'GAME STATS'!P11+'GAME STATS'!P70+'GAME STATS'!P129+'GAME STATS'!P188+'GAME STATS'!P247+'GAME STATS'!P306+'GAME STATS'!P365+'GAME STATS'!P424+'GAME STATS'!P483+'GAME STATS'!P542+'GAME STATS'!P601+'GAME STATS'!P660+'GAME STATS'!P719+'GAME STATS'!P778+'GAME STATS'!P837+'GAME STATS'!P896+'GAME STATS'!P955+'GAME STATS'!P1014+'GAME STATS'!P1073+'GAME STATS'!P1132+'GAME STATS'!P1191+'GAME STATS'!P1250+'GAME STATS'!P1309+'GAME STATS'!P1368+'GAME STATS'!P1427+'GAME STATS'!P1486+'GAME STATS'!P1545+'GAME STATS'!P1604+'GAME STATS'!P1663+'GAME STATS'!P1722+'GAME STATS'!P1781+'GAME STATS'!P1840+'GAME STATS'!P1899+'GAME STATS'!P1958+'GAME STATS'!P2017+'GAME STATS'!P2076+'GAME STATS'!P2135+'GAME STATS'!P2194+'GAME STATS'!P2253+'GAME STATS'!P2312+'GAME STATS'!P2371+'GAME STATS'!P2430+'GAME STATS'!P2489+'GAME STATS'!P2548+'GAME STATS'!P2607+'GAME STATS'!P2666+'GAME STATS'!P2725+'GAME STATS'!P2784+'GAME STATS'!P2843+'GAME STATS'!P2902+'GAME STATS'!P2961+'GAME STATS'!P3020+'GAME STATS'!P3079+'GAME STATS'!P3138+'GAME STATS'!P3197+'GAME STATS'!P3256+'GAME STATS'!P3315+'GAME STATS'!P3374+'GAME STATS'!P3433+'GAME STATS'!P3492+'GAME STATS'!P3551+'GAME STATS'!P3610+'GAME STATS'!P3669+'GAME STATS'!P3728+'GAME STATS'!P3787+'GAME STATS'!P3846+'GAME STATS'!P3905+'GAME STATS'!P3964+'GAME STATS'!P4023+'GAME STATS'!P4082+'GAME STATS'!P4141+'GAME STATS'!P4200+'GAME STATS'!P4259+'GAME STATS'!P4318+'GAME STATS'!P4377+'GAME STATS'!P4436+'GAME STATS'!P4495+'GAME STATS'!P4554+'GAME STATS'!P4613+'GAME STATS'!P4672+'GAME STATS'!P4731+'GAME STATS'!P4790+'GAME STATS'!P4849+'GAME STATS'!P4908+'GAME STATS'!P4967+'GAME STATS'!P5026+'GAME STATS'!P5085+'GAME STATS'!P5144+'GAME STATS'!P5203+'GAME STATS'!P5262+'GAME STATS'!P5321+'GAME STATS'!P5380+'GAME STATS'!P5439+'GAME STATS'!P5498+'GAME STATS'!P5557+'GAME STATS'!P5616+'GAME STATS'!P5675+'GAME STATS'!P5734+'GAME STATS'!P5793+'GAME STATS'!P5852</f>
        <v>0</v>
      </c>
      <c r="R9" s="843"/>
      <c r="S9" s="846">
        <f>'GAME STATS'!R11+'GAME STATS'!R70+'GAME STATS'!R129+'GAME STATS'!R188+'GAME STATS'!R247+'GAME STATS'!R306+'GAME STATS'!R365+'GAME STATS'!R424+'GAME STATS'!R483+'GAME STATS'!R542+'GAME STATS'!R601+'GAME STATS'!R660+'GAME STATS'!R719+'GAME STATS'!R778+'GAME STATS'!R837+'GAME STATS'!R896+'GAME STATS'!R955+'GAME STATS'!R1014+'GAME STATS'!R1073+'GAME STATS'!R1132+'GAME STATS'!R1191+'GAME STATS'!R1250+'GAME STATS'!R1309+'GAME STATS'!R1368+'GAME STATS'!R1427+'GAME STATS'!R1486+'GAME STATS'!R1545+'GAME STATS'!R1604+'GAME STATS'!R1663+'GAME STATS'!R1722+'GAME STATS'!R1781+'GAME STATS'!R1840+'GAME STATS'!R1899+'GAME STATS'!R1958+'GAME STATS'!R2017+'GAME STATS'!R2076+'GAME STATS'!R2135+'GAME STATS'!R2194+'GAME STATS'!R2253+'GAME STATS'!R2312+'GAME STATS'!R2371+'GAME STATS'!R2430+'GAME STATS'!R2489+'GAME STATS'!R2548+'GAME STATS'!R2607+'GAME STATS'!R2666+'GAME STATS'!R2725+'GAME STATS'!R2784+'GAME STATS'!R2843+'GAME STATS'!R2902+'GAME STATS'!R2961+'GAME STATS'!R3020+'GAME STATS'!R3079+'GAME STATS'!R3138+'GAME STATS'!R3197+'GAME STATS'!R3256+'GAME STATS'!R3315+'GAME STATS'!R3374+'GAME STATS'!R3433+'GAME STATS'!R3492+'GAME STATS'!R3551+'GAME STATS'!R3610+'GAME STATS'!R3669+'GAME STATS'!R3728+'GAME STATS'!R3787+'GAME STATS'!R3846+'GAME STATS'!R3905+'GAME STATS'!R3964+'GAME STATS'!R4023+'GAME STATS'!R4082+'GAME STATS'!R4141+'GAME STATS'!R4200+'GAME STATS'!R4259+'GAME STATS'!R4318+'GAME STATS'!R4377+'GAME STATS'!R4436+'GAME STATS'!R4495+'GAME STATS'!R4554+'GAME STATS'!R4613+'GAME STATS'!R4672+'GAME STATS'!R4731+'GAME STATS'!R4790+'GAME STATS'!R4849+'GAME STATS'!R4908+'GAME STATS'!R4967+'GAME STATS'!R5026+'GAME STATS'!R5085+'GAME STATS'!R5144+'GAME STATS'!R5203+'GAME STATS'!R5262+'GAME STATS'!R5321+'GAME STATS'!R5380+'GAME STATS'!R5439+'GAME STATS'!R5498+'GAME STATS'!R5557+'GAME STATS'!R5616+'GAME STATS'!R5675+'GAME STATS'!R5734+'GAME STATS'!R5793+'GAME STATS'!R5852</f>
        <v>0</v>
      </c>
      <c r="T9" s="847"/>
      <c r="U9" s="818">
        <f>S9-Q9</f>
        <v>0</v>
      </c>
      <c r="V9" s="819"/>
      <c r="W9" s="840">
        <f>'GAME STATS'!V11+'GAME STATS'!V70+'GAME STATS'!V129+'GAME STATS'!V188+'GAME STATS'!V247+'GAME STATS'!V306+'GAME STATS'!V365+'GAME STATS'!V424+'GAME STATS'!V483+'GAME STATS'!V542+'GAME STATS'!V601+'GAME STATS'!V660+'GAME STATS'!V719+'GAME STATS'!V778+'GAME STATS'!V837+'GAME STATS'!V896+'GAME STATS'!V955+'GAME STATS'!V1014+'GAME STATS'!V1073+'GAME STATS'!V1132+'GAME STATS'!V1191+'GAME STATS'!V1250+'GAME STATS'!V1309+'GAME STATS'!V1368+'GAME STATS'!V1427+'GAME STATS'!V1486+'GAME STATS'!V1545+'GAME STATS'!V1604+'GAME STATS'!V1663+'GAME STATS'!V1722+'GAME STATS'!V1781+'GAME STATS'!V1840+'GAME STATS'!V1899+'GAME STATS'!V1958+'GAME STATS'!V2017+'GAME STATS'!V2076+'GAME STATS'!V2135+'GAME STATS'!V2194+'GAME STATS'!V2253+'GAME STATS'!V2312+'GAME STATS'!V2371+'GAME STATS'!V2430+'GAME STATS'!V2489+'GAME STATS'!V2548+'GAME STATS'!V2607+'GAME STATS'!V2666+'GAME STATS'!V2725+'GAME STATS'!V2784+'GAME STATS'!V2843+'GAME STATS'!V2902+'GAME STATS'!V2961+'GAME STATS'!V3020+'GAME STATS'!V3079+'GAME STATS'!V3138+'GAME STATS'!V3197+'GAME STATS'!V3256+'GAME STATS'!V3315+'GAME STATS'!V3374+'GAME STATS'!V3433+'GAME STATS'!V3492+'GAME STATS'!V3551+'GAME STATS'!V3610+'GAME STATS'!V3669+'GAME STATS'!V3728+'GAME STATS'!V3787+'GAME STATS'!V3846+'GAME STATS'!V3905+'GAME STATS'!V3964+'GAME STATS'!V4023+'GAME STATS'!V4082+'GAME STATS'!V4141+'GAME STATS'!V4200+'GAME STATS'!V4259+'GAME STATS'!V4318+'GAME STATS'!V4377+'GAME STATS'!V4436+'GAME STATS'!V4495+'GAME STATS'!V4554+'GAME STATS'!V4613+'GAME STATS'!V4672+'GAME STATS'!V4731+'GAME STATS'!V4790+'GAME STATS'!V4849+'GAME STATS'!V4908+'GAME STATS'!V4967+'GAME STATS'!V5026+'GAME STATS'!V5085+'GAME STATS'!V5144+'GAME STATS'!V5203+'GAME STATS'!V5262+'GAME STATS'!V5321+'GAME STATS'!V5380+'GAME STATS'!V5439+'GAME STATS'!V5498+'GAME STATS'!V5557+'GAME STATS'!V5616+'GAME STATS'!V5675+'GAME STATS'!V5734+'GAME STATS'!V5793+'GAME STATS'!V5852</f>
        <v>0</v>
      </c>
      <c r="X9" s="840">
        <f>'GAME STATS'!X11+'GAME STATS'!X70+'GAME STATS'!X129+'GAME STATS'!X188+'GAME STATS'!X247+'GAME STATS'!X306+'GAME STATS'!X365+'GAME STATS'!X424+'GAME STATS'!X483+'GAME STATS'!X542+'GAME STATS'!X601+'GAME STATS'!X660+'GAME STATS'!X719+'GAME STATS'!X778+'GAME STATS'!X837+'GAME STATS'!X896+'GAME STATS'!X955+'GAME STATS'!X1014+'GAME STATS'!X1073+'GAME STATS'!X1132+'GAME STATS'!X1191+'GAME STATS'!X1250+'GAME STATS'!X1309+'GAME STATS'!X1368+'GAME STATS'!X1427+'GAME STATS'!X1486+'GAME STATS'!X1545+'GAME STATS'!X1604+'GAME STATS'!X1663+'GAME STATS'!X1722+'GAME STATS'!X1781+'GAME STATS'!X1840+'GAME STATS'!X1899+'GAME STATS'!X1958+'GAME STATS'!X2017+'GAME STATS'!X2076+'GAME STATS'!X2135+'GAME STATS'!X2194+'GAME STATS'!X2253+'GAME STATS'!X2312+'GAME STATS'!X2371+'GAME STATS'!X2430+'GAME STATS'!X2489+'GAME STATS'!X2548+'GAME STATS'!X2607+'GAME STATS'!X2666+'GAME STATS'!X2725+'GAME STATS'!X2784+'GAME STATS'!X2843+'GAME STATS'!X2902+'GAME STATS'!X2961+'GAME STATS'!X3020+'GAME STATS'!X3079+'GAME STATS'!X3138+'GAME STATS'!X3197+'GAME STATS'!X3256+'GAME STATS'!X3315+'GAME STATS'!X3374+'GAME STATS'!X3433+'GAME STATS'!X3492+'GAME STATS'!X3551+'GAME STATS'!X3610+'GAME STATS'!X3669+'GAME STATS'!X3728+'GAME STATS'!X3787+'GAME STATS'!X3846+'GAME STATS'!X3905+'GAME STATS'!X3964+'GAME STATS'!X4023+'GAME STATS'!X4082+'GAME STATS'!X4141+'GAME STATS'!X4200+'GAME STATS'!X4259+'GAME STATS'!X4318+'GAME STATS'!X4377+'GAME STATS'!X4436+'GAME STATS'!X4495+'GAME STATS'!X4554+'GAME STATS'!X4613+'GAME STATS'!X4672+'GAME STATS'!X4731+'GAME STATS'!X4790+'GAME STATS'!X4849+'GAME STATS'!X4908+'GAME STATS'!X4967+'GAME STATS'!X5026+'GAME STATS'!X5085+'GAME STATS'!X5144+'GAME STATS'!X5203+'GAME STATS'!X5262+'GAME STATS'!X5321+'GAME STATS'!X5380+'GAME STATS'!X5439+'GAME STATS'!X5498+'GAME STATS'!X5557+'GAME STATS'!X5616+'GAME STATS'!X5675+'GAME STATS'!X5734+'GAME STATS'!X5793+'GAME STATS'!X5852</f>
        <v>0</v>
      </c>
      <c r="Y9" s="840">
        <f>'GAME STATS'!Z11+'GAME STATS'!Z70+'GAME STATS'!Z129+'GAME STATS'!Z188+'GAME STATS'!Z247+'GAME STATS'!Z306+'GAME STATS'!Z365+'GAME STATS'!Z424+'GAME STATS'!Z483+'GAME STATS'!Z542+'GAME STATS'!Z601+'GAME STATS'!Z660+'GAME STATS'!Z719+'GAME STATS'!Z778+'GAME STATS'!Z837+'GAME STATS'!Z896+'GAME STATS'!Z955+'GAME STATS'!Z1014+'GAME STATS'!Z1073+'GAME STATS'!Z1132+'GAME STATS'!Z1191+'GAME STATS'!Z1250+'GAME STATS'!Z1309+'GAME STATS'!Z1368+'GAME STATS'!Z1427+'GAME STATS'!Z1486+'GAME STATS'!Z1545+'GAME STATS'!Z1604+'GAME STATS'!Z1663+'GAME STATS'!Z1722+'GAME STATS'!Z1781+'GAME STATS'!Z1840+'GAME STATS'!Z1899+'GAME STATS'!Z1958+'GAME STATS'!Z2017+'GAME STATS'!Z2076+'GAME STATS'!Z2135+'GAME STATS'!Z2194+'GAME STATS'!Z2253+'GAME STATS'!Z2312+'GAME STATS'!Z2371+'GAME STATS'!Z2430+'GAME STATS'!Z2489+'GAME STATS'!Z2548+'GAME STATS'!Z2607+'GAME STATS'!Z2666+'GAME STATS'!Z2725+'GAME STATS'!Z2784+'GAME STATS'!Z2843+'GAME STATS'!Z2902+'GAME STATS'!Z2961+'GAME STATS'!Z3020+'GAME STATS'!Z3079+'GAME STATS'!Z3138+'GAME STATS'!Z3197+'GAME STATS'!Z3256+'GAME STATS'!Z3315+'GAME STATS'!Z3374+'GAME STATS'!Z3433+'GAME STATS'!Z3492+'GAME STATS'!Z3551+'GAME STATS'!Z3610+'GAME STATS'!Z3669+'GAME STATS'!Z3728+'GAME STATS'!Z3787+'GAME STATS'!Z3846+'GAME STATS'!Z3905+'GAME STATS'!Z3964+'GAME STATS'!Z4023+'GAME STATS'!Z4082+'GAME STATS'!Z4141+'GAME STATS'!Z4200+'GAME STATS'!Z4259+'GAME STATS'!Z4318+'GAME STATS'!Z4377+'GAME STATS'!Z4436+'GAME STATS'!Z4495+'GAME STATS'!Z4554+'GAME STATS'!Z4613+'GAME STATS'!Z4672+'GAME STATS'!Z4731+'GAME STATS'!Z4790+'GAME STATS'!Z4849+'GAME STATS'!Z4908+'GAME STATS'!Z4967+'GAME STATS'!Z5026+'GAME STATS'!Z5085+'GAME STATS'!Z5144+'GAME STATS'!Z5203+'GAME STATS'!Z5262+'GAME STATS'!Z5321+'GAME STATS'!Z5380+'GAME STATS'!Z5439+'GAME STATS'!Z5498+'GAME STATS'!Z5557+'GAME STATS'!Z5616+'GAME STATS'!Z5675+'GAME STATS'!Z5734+'GAME STATS'!Z5793+'GAME STATS'!Z5852</f>
        <v>0</v>
      </c>
      <c r="Z9" s="840">
        <f>'GAME STATS'!AB11+'GAME STATS'!AB70+'GAME STATS'!AB129+'GAME STATS'!AB188+'GAME STATS'!AB247+'GAME STATS'!AB306+'GAME STATS'!AB365+'GAME STATS'!AB424+'GAME STATS'!AB483+'GAME STATS'!AB542+'GAME STATS'!AB601+'GAME STATS'!AB660+'GAME STATS'!AB719+'GAME STATS'!AB778+'GAME STATS'!AB837+'GAME STATS'!AB896+'GAME STATS'!AB955+'GAME STATS'!AB1014+'GAME STATS'!AB1073+'GAME STATS'!AB1132+'GAME STATS'!AB1191+'GAME STATS'!AB1250+'GAME STATS'!AB1309+'GAME STATS'!AB1368+'GAME STATS'!AB1427+'GAME STATS'!AB1486+'GAME STATS'!AB1545+'GAME STATS'!AB1604+'GAME STATS'!AB1663+'GAME STATS'!AB1722+'GAME STATS'!AB1781+'GAME STATS'!AB1840+'GAME STATS'!AB1899+'GAME STATS'!AB1958+'GAME STATS'!AB2017+'GAME STATS'!AB2076+'GAME STATS'!AB2135+'GAME STATS'!AB2194+'GAME STATS'!AB2253+'GAME STATS'!AB2312+'GAME STATS'!AB2371+'GAME STATS'!AB2430+'GAME STATS'!AB2489+'GAME STATS'!AB2548+'GAME STATS'!AB2607+'GAME STATS'!AB2666+'GAME STATS'!AB2725+'GAME STATS'!AB2784+'GAME STATS'!AB2843+'GAME STATS'!AB2902+'GAME STATS'!AB2961+'GAME STATS'!AB3020+'GAME STATS'!AB3079+'GAME STATS'!AB3138+'GAME STATS'!AB3197+'GAME STATS'!AB3256+'GAME STATS'!AB3315+'GAME STATS'!AB3374+'GAME STATS'!AB3433+'GAME STATS'!AB3492+'GAME STATS'!AB3551+'GAME STATS'!AB3610+'GAME STATS'!AB3669+'GAME STATS'!AB3728+'GAME STATS'!AB3787+'GAME STATS'!AB3846+'GAME STATS'!AB3905+'GAME STATS'!AB3964+'GAME STATS'!AB4023+'GAME STATS'!AB4082+'GAME STATS'!AB4141+'GAME STATS'!AB4200+'GAME STATS'!AB4259+'GAME STATS'!AB4318+'GAME STATS'!AB4377+'GAME STATS'!AB4436+'GAME STATS'!AB4495+'GAME STATS'!AB4554+'GAME STATS'!AB4613+'GAME STATS'!AB4672+'GAME STATS'!AB4731+'GAME STATS'!AB4790+'GAME STATS'!AB4849+'GAME STATS'!AB4908+'GAME STATS'!AB4967+'GAME STATS'!AB5026+'GAME STATS'!AB5085+'GAME STATS'!AB5144+'GAME STATS'!AB5203+'GAME STATS'!AB5262+'GAME STATS'!AB5321+'GAME STATS'!AB5380+'GAME STATS'!AB5439+'GAME STATS'!AB5498+'GAME STATS'!AB5557+'GAME STATS'!AB5616+'GAME STATS'!AB5675+'GAME STATS'!AB5734+'GAME STATS'!AB5793+'GAME STATS'!AB5852</f>
        <v>0</v>
      </c>
      <c r="AA9" s="842">
        <f>'GAME STATS'!AD11+'GAME STATS'!AD70+'GAME STATS'!AD129+'GAME STATS'!AD188+'GAME STATS'!AD247+'GAME STATS'!AD306+'GAME STATS'!AD365+'GAME STATS'!AD424+'GAME STATS'!AD483+'GAME STATS'!AD542+'GAME STATS'!AD601+'GAME STATS'!AD660+'GAME STATS'!AD719+'GAME STATS'!AD778+'GAME STATS'!AD837+'GAME STATS'!AD896+'GAME STATS'!AD955+'GAME STATS'!AD1014+'GAME STATS'!AD1073+'GAME STATS'!AD1132+'GAME STATS'!AD1191+'GAME STATS'!AD1250+'GAME STATS'!AD1309+'GAME STATS'!AD1368+'GAME STATS'!AD1427+'GAME STATS'!AD1486+'GAME STATS'!AD1545+'GAME STATS'!AD1604+'GAME STATS'!AD1663+'GAME STATS'!AD1722+'GAME STATS'!AD1781+'GAME STATS'!AD1840+'GAME STATS'!AD1899+'GAME STATS'!AD1958+'GAME STATS'!AD2017+'GAME STATS'!AD2076+'GAME STATS'!AD2135+'GAME STATS'!AD2194+'GAME STATS'!AD2253+'GAME STATS'!AD2312+'GAME STATS'!AD2371+'GAME STATS'!AD2430+'GAME STATS'!AD2489+'GAME STATS'!AD2548+'GAME STATS'!AD2607+'GAME STATS'!AD2666+'GAME STATS'!AD2725+'GAME STATS'!AD2784+'GAME STATS'!AD2843+'GAME STATS'!AD2902+'GAME STATS'!AD2961+'GAME STATS'!AD3020+'GAME STATS'!AD3079+'GAME STATS'!AD3138+'GAME STATS'!AD3197+'GAME STATS'!AD3256+'GAME STATS'!AD3315+'GAME STATS'!AD3374+'GAME STATS'!AD3433+'GAME STATS'!AD3492+'GAME STATS'!AD3551+'GAME STATS'!AD3610+'GAME STATS'!AD3669+'GAME STATS'!AD3728+'GAME STATS'!AD3787+'GAME STATS'!AD3846+'GAME STATS'!AD3905+'GAME STATS'!AD3964+'GAME STATS'!AD4023+'GAME STATS'!AD4082+'GAME STATS'!AD4141+'GAME STATS'!AD4200+'GAME STATS'!AD4259+'GAME STATS'!AD4318+'GAME STATS'!AD4377+'GAME STATS'!AD4436+'GAME STATS'!AD4495+'GAME STATS'!AD4554+'GAME STATS'!AD4613+'GAME STATS'!AD4672+'GAME STATS'!AD4731+'GAME STATS'!AD4790+'GAME STATS'!AD4849+'GAME STATS'!AD4908+'GAME STATS'!AD4967+'GAME STATS'!AD5026+'GAME STATS'!AD5085+'GAME STATS'!AD5144+'GAME STATS'!AD5203+'GAME STATS'!AD5262+'GAME STATS'!AD5321+'GAME STATS'!AD5380+'GAME STATS'!AD5439+'GAME STATS'!AD5498+'GAME STATS'!AD5557+'GAME STATS'!AD5616+'GAME STATS'!AD5675+'GAME STATS'!AD5734+'GAME STATS'!AD5793+'GAME STATS'!AD5852</f>
        <v>0</v>
      </c>
      <c r="AB9" s="843"/>
      <c r="AC9" s="846">
        <f>'GAME STATS'!AF11+'GAME STATS'!AF70+'GAME STATS'!AF129+'GAME STATS'!AF188+'GAME STATS'!AF247+'GAME STATS'!AF306+'GAME STATS'!AF365+'GAME STATS'!AF424+'GAME STATS'!AF483+'GAME STATS'!AF542+'GAME STATS'!AF601+'GAME STATS'!AF660+'GAME STATS'!AF719+'GAME STATS'!AF778+'GAME STATS'!AF837+'GAME STATS'!AF896+'GAME STATS'!AF955+'GAME STATS'!AF1014+'GAME STATS'!AF1073+'GAME STATS'!AF1132+'GAME STATS'!AF1191+'GAME STATS'!AF1250+'GAME STATS'!AF1309+'GAME STATS'!AF1368+'GAME STATS'!AF1427+'GAME STATS'!AF1486+'GAME STATS'!AF1545+'GAME STATS'!AF1604+'GAME STATS'!AF1663+'GAME STATS'!AF1722+'GAME STATS'!AF1781+'GAME STATS'!AF1840+'GAME STATS'!AF1899+'GAME STATS'!AF1958+'GAME STATS'!AF2017+'GAME STATS'!AF2076+'GAME STATS'!AF2135+'GAME STATS'!AF2194+'GAME STATS'!AF2253+'GAME STATS'!AF2312+'GAME STATS'!AF2371+'GAME STATS'!AF2430+'GAME STATS'!AF2489+'GAME STATS'!AF2548+'GAME STATS'!AF2607+'GAME STATS'!AF2666+'GAME STATS'!AF2725+'GAME STATS'!AF2784+'GAME STATS'!AF2843+'GAME STATS'!AF2902+'GAME STATS'!AF2961+'GAME STATS'!AF3020+'GAME STATS'!AF3079+'GAME STATS'!AF3138+'GAME STATS'!AF3197+'GAME STATS'!AF3256+'GAME STATS'!AF3315+'GAME STATS'!AF3374+'GAME STATS'!AF3433+'GAME STATS'!AF3492+'GAME STATS'!AF3551+'GAME STATS'!AF3610+'GAME STATS'!AF3669+'GAME STATS'!AF3728+'GAME STATS'!AF3787+'GAME STATS'!AF3846+'GAME STATS'!AF3905+'GAME STATS'!AF3964+'GAME STATS'!AF4023+'GAME STATS'!AF4082+'GAME STATS'!AF4141+'GAME STATS'!AF4200+'GAME STATS'!AF4259+'GAME STATS'!AF4318+'GAME STATS'!AF4377+'GAME STATS'!AF4436+'GAME STATS'!AF4495+'GAME STATS'!AF4554+'GAME STATS'!AF4613+'GAME STATS'!AF4672+'GAME STATS'!AF4731+'GAME STATS'!AF4790+'GAME STATS'!AF4849+'GAME STATS'!AF4908+'GAME STATS'!AF4967+'GAME STATS'!AF5026+'GAME STATS'!AF5085+'GAME STATS'!AF5144+'GAME STATS'!AF5203+'GAME STATS'!AF5262+'GAME STATS'!AF5321+'GAME STATS'!AF5380+'GAME STATS'!AF5439+'GAME STATS'!AF5498+'GAME STATS'!AF5557+'GAME STATS'!AF5616+'GAME STATS'!AF5675+'GAME STATS'!AF5734+'GAME STATS'!AF5793+'GAME STATS'!AF5852</f>
        <v>0</v>
      </c>
      <c r="AD9" s="847"/>
      <c r="AE9" s="803">
        <f>IF(AA9=0,0,(AC9/AA9)*100)</f>
        <v>0</v>
      </c>
      <c r="AF9" s="838"/>
      <c r="AG9" s="842">
        <f>'GAME STATS'!AJ11+'GAME STATS'!AJ70+'GAME STATS'!AJ129+'GAME STATS'!AJ188+'GAME STATS'!AJ247+'GAME STATS'!AJ306+'GAME STATS'!AJ365+'GAME STATS'!AJ424+'GAME STATS'!AJ483+'GAME STATS'!AJ542+'GAME STATS'!AJ601+'GAME STATS'!AJ660+'GAME STATS'!AJ719+'GAME STATS'!AJ778+'GAME STATS'!AJ837+'GAME STATS'!AJ896+'GAME STATS'!AJ955+'GAME STATS'!AJ1014+'GAME STATS'!AJ1073+'GAME STATS'!AJ1132+'GAME STATS'!AJ1191+'GAME STATS'!AJ1250+'GAME STATS'!AJ1309+'GAME STATS'!AJ1368+'GAME STATS'!AJ1427+'GAME STATS'!AJ1486+'GAME STATS'!AJ1545+'GAME STATS'!AJ1604+'GAME STATS'!AJ1663+'GAME STATS'!AJ1722+'GAME STATS'!AJ1781+'GAME STATS'!AJ1840+'GAME STATS'!AJ1899+'GAME STATS'!AJ1958+'GAME STATS'!AJ2017+'GAME STATS'!AJ2076+'GAME STATS'!AJ2135+'GAME STATS'!AJ2194+'GAME STATS'!AJ2253+'GAME STATS'!AJ2312+'GAME STATS'!AJ2371+'GAME STATS'!AJ2430+'GAME STATS'!AJ2489+'GAME STATS'!AJ2548+'GAME STATS'!AJ2607+'GAME STATS'!AJ2666+'GAME STATS'!AJ2725+'GAME STATS'!AJ2784+'GAME STATS'!AJ2843+'GAME STATS'!AJ2902+'GAME STATS'!AJ2961+'GAME STATS'!AJ3020+'GAME STATS'!AJ3079+'GAME STATS'!AJ3138+'GAME STATS'!AJ3197+'GAME STATS'!AJ3256+'GAME STATS'!AJ3315+'GAME STATS'!AJ3374+'GAME STATS'!AJ3433+'GAME STATS'!AJ3492+'GAME STATS'!AJ3551+'GAME STATS'!AJ3610+'GAME STATS'!AJ3669+'GAME STATS'!AJ3728+'GAME STATS'!AJ3787+'GAME STATS'!AJ3846+'GAME STATS'!AJ3905+'GAME STATS'!AJ3964+'GAME STATS'!AJ4023+'GAME STATS'!AJ4082+'GAME STATS'!AJ4141+'GAME STATS'!AJ4200+'GAME STATS'!AJ4259+'GAME STATS'!AJ4318+'GAME STATS'!AJ4377+'GAME STATS'!AJ4436+'GAME STATS'!AJ4495+'GAME STATS'!AJ4554+'GAME STATS'!AJ4613+'GAME STATS'!AJ4672+'GAME STATS'!AJ4731+'GAME STATS'!AJ4790+'GAME STATS'!AJ4849+'GAME STATS'!AJ4908+'GAME STATS'!AJ4967+'GAME STATS'!AJ5026+'GAME STATS'!AJ5085+'GAME STATS'!AJ5144+'GAME STATS'!AJ5203+'GAME STATS'!AJ5262+'GAME STATS'!AJ5321+'GAME STATS'!AJ5380+'GAME STATS'!AJ5439+'GAME STATS'!AJ5498+'GAME STATS'!AJ5557+'GAME STATS'!AJ5616+'GAME STATS'!AJ5675+'GAME STATS'!AJ5734+'GAME STATS'!AJ5793+'GAME STATS'!AJ5852</f>
        <v>0</v>
      </c>
      <c r="AH9" s="843"/>
      <c r="AI9" s="846">
        <f>'GAME STATS'!AL11+'GAME STATS'!AL70+'GAME STATS'!AL129+'GAME STATS'!AL188+'GAME STATS'!AL247+'GAME STATS'!AL306+'GAME STATS'!AL365+'GAME STATS'!AL424+'GAME STATS'!AL483+'GAME STATS'!AL542+'GAME STATS'!AL601+'GAME STATS'!AL660+'GAME STATS'!AL719+'GAME STATS'!AL778+'GAME STATS'!AL837+'GAME STATS'!AL896+'GAME STATS'!AL955+'GAME STATS'!AL1014+'GAME STATS'!AL1073+'GAME STATS'!AL1132+'GAME STATS'!AL1191+'GAME STATS'!AL1250+'GAME STATS'!AL1309+'GAME STATS'!AL1368+'GAME STATS'!AL1427+'GAME STATS'!AL1486+'GAME STATS'!AL1545+'GAME STATS'!AL1604+'GAME STATS'!AL1663+'GAME STATS'!AL1722+'GAME STATS'!AL1781+'GAME STATS'!AL1840+'GAME STATS'!AL1899+'GAME STATS'!AL1958+'GAME STATS'!AL2017+'GAME STATS'!AL2076+'GAME STATS'!AL2135+'GAME STATS'!AL2194+'GAME STATS'!AL2253+'GAME STATS'!AL2312+'GAME STATS'!AL2371+'GAME STATS'!AL2430+'GAME STATS'!AL2489+'GAME STATS'!AL2548+'GAME STATS'!AL2607+'GAME STATS'!AL2666+'GAME STATS'!AL2725+'GAME STATS'!AL2784+'GAME STATS'!AL2843+'GAME STATS'!AL2902+'GAME STATS'!AL2961+'GAME STATS'!AL3020+'GAME STATS'!AL3079+'GAME STATS'!AL3138+'GAME STATS'!AL3197+'GAME STATS'!AL3256+'GAME STATS'!AL3315+'GAME STATS'!AL3374+'GAME STATS'!AL3433+'GAME STATS'!AL3492+'GAME STATS'!AL3551+'GAME STATS'!AL3610+'GAME STATS'!AL3669+'GAME STATS'!AL3728+'GAME STATS'!AL3787+'GAME STATS'!AL3846+'GAME STATS'!AL3905+'GAME STATS'!AL3964+'GAME STATS'!AL4023+'GAME STATS'!AL4082+'GAME STATS'!AL4141+'GAME STATS'!AL4200+'GAME STATS'!AL4259+'GAME STATS'!AL4318+'GAME STATS'!AL4377+'GAME STATS'!AL4436+'GAME STATS'!AL4495+'GAME STATS'!AL4554+'GAME STATS'!AL4613+'GAME STATS'!AL4672+'GAME STATS'!AL4731+'GAME STATS'!AL4790+'GAME STATS'!AL4849+'GAME STATS'!AL4908+'GAME STATS'!AL4967+'GAME STATS'!AL5026+'GAME STATS'!AL5085+'GAME STATS'!AL5144+'GAME STATS'!AL5203+'GAME STATS'!AL5262+'GAME STATS'!AL5321+'GAME STATS'!AL5380+'GAME STATS'!AL5439+'GAME STATS'!AL5498+'GAME STATS'!AL5557+'GAME STATS'!AL5616+'GAME STATS'!AL5675+'GAME STATS'!AL5734+'GAME STATS'!AL5793+'GAME STATS'!AL5852</f>
        <v>0</v>
      </c>
      <c r="AJ9" s="847"/>
      <c r="AK9" s="803">
        <f>IF(AG9=0,0,(AI9/AG9)*100)</f>
        <v>0</v>
      </c>
      <c r="AL9" s="838"/>
      <c r="AM9" s="842">
        <f>'GAME STATS'!AP11+'GAME STATS'!AP70+'GAME STATS'!AP129+'GAME STATS'!AP188+'GAME STATS'!AP247+'GAME STATS'!AP306+'GAME STATS'!AP365+'GAME STATS'!AP424+'GAME STATS'!AP483+'GAME STATS'!AP542+'GAME STATS'!AP601+'GAME STATS'!AP660+'GAME STATS'!AP719+'GAME STATS'!AP778+'GAME STATS'!AP837+'GAME STATS'!AP896+'GAME STATS'!AP955+'GAME STATS'!AP1014+'GAME STATS'!AP1073+'GAME STATS'!AP1132+'GAME STATS'!AP1191+'GAME STATS'!AP1250+'GAME STATS'!AP1309+'GAME STATS'!AP1368+'GAME STATS'!AP1427+'GAME STATS'!AP1486+'GAME STATS'!AP1545+'GAME STATS'!AP1604+'GAME STATS'!AP1663+'GAME STATS'!AP1722+'GAME STATS'!AP1781+'GAME STATS'!AP1840+'GAME STATS'!AP1899+'GAME STATS'!AP1958+'GAME STATS'!AP2017+'GAME STATS'!AP2076+'GAME STATS'!AP2135+'GAME STATS'!AP2194+'GAME STATS'!AP2253+'GAME STATS'!AP2312+'GAME STATS'!AP2371+'GAME STATS'!AP2430+'GAME STATS'!AP2489+'GAME STATS'!AP2548+'GAME STATS'!AP2607+'GAME STATS'!AP2666+'GAME STATS'!AP2725+'GAME STATS'!AP2784+'GAME STATS'!AP2843+'GAME STATS'!AP2902+'GAME STATS'!AP2961+'GAME STATS'!AP3020+'GAME STATS'!AP3079+'GAME STATS'!AP3138+'GAME STATS'!AP3197+'GAME STATS'!AP3256+'GAME STATS'!AP3315+'GAME STATS'!AP3374+'GAME STATS'!AP3433+'GAME STATS'!AP3492+'GAME STATS'!AP3551+'GAME STATS'!AP3610+'GAME STATS'!AP3669+'GAME STATS'!AP3728+'GAME STATS'!AP3787+'GAME STATS'!AP3846+'GAME STATS'!AP3905+'GAME STATS'!AP3964+'GAME STATS'!AP4023+'GAME STATS'!AP4082+'GAME STATS'!AP4141+'GAME STATS'!AP4200+'GAME STATS'!AP4259+'GAME STATS'!AP4318+'GAME STATS'!AP4377+'GAME STATS'!AP4436+'GAME STATS'!AP4495+'GAME STATS'!AP4554+'GAME STATS'!AP4613+'GAME STATS'!AP4672+'GAME STATS'!AP4731+'GAME STATS'!AP4790+'GAME STATS'!AP4849+'GAME STATS'!AP4908+'GAME STATS'!AP4967+'GAME STATS'!AP5026+'GAME STATS'!AP5085+'GAME STATS'!AP5144+'GAME STATS'!AP5203+'GAME STATS'!AP5262+'GAME STATS'!AP5321+'GAME STATS'!AP5380+'GAME STATS'!AP5439+'GAME STATS'!AP5498+'GAME STATS'!AP5557+'GAME STATS'!AP5616+'GAME STATS'!AP5675+'GAME STATS'!AP5734+'GAME STATS'!AP5793+'GAME STATS'!AP5852</f>
        <v>0</v>
      </c>
      <c r="AN9" s="843"/>
      <c r="AO9" s="846">
        <f>'GAME STATS'!AR11+'GAME STATS'!AR70+'GAME STATS'!AR129+'GAME STATS'!AR188+'GAME STATS'!AR247+'GAME STATS'!AR306+'GAME STATS'!AR365+'GAME STATS'!AR424+'GAME STATS'!AR483+'GAME STATS'!AR542+'GAME STATS'!AR601+'GAME STATS'!AR660+'GAME STATS'!AR719+'GAME STATS'!AR778+'GAME STATS'!AR837+'GAME STATS'!AR896+'GAME STATS'!AR955+'GAME STATS'!AR1014+'GAME STATS'!AR1073+'GAME STATS'!AR1132+'GAME STATS'!AR1191+'GAME STATS'!AR1250+'GAME STATS'!AR1309+'GAME STATS'!AR1368+'GAME STATS'!AR1427+'GAME STATS'!AR1486+'GAME STATS'!AR1545+'GAME STATS'!AR1604+'GAME STATS'!AR1663+'GAME STATS'!AR1722+'GAME STATS'!AR1781+'GAME STATS'!AR1840+'GAME STATS'!AR1899+'GAME STATS'!AR1958+'GAME STATS'!AR2017+'GAME STATS'!AR2076+'GAME STATS'!AR2135+'GAME STATS'!AR2194+'GAME STATS'!AR2253+'GAME STATS'!AR2312+'GAME STATS'!AR2371+'GAME STATS'!AR2430+'GAME STATS'!AR2489+'GAME STATS'!AR2548+'GAME STATS'!AR2607+'GAME STATS'!AR2666+'GAME STATS'!AR2725+'GAME STATS'!AR2784+'GAME STATS'!AR2843+'GAME STATS'!AR2902+'GAME STATS'!AR2961+'GAME STATS'!AR3020+'GAME STATS'!AR3079+'GAME STATS'!AR3138+'GAME STATS'!AR3197+'GAME STATS'!AR3256+'GAME STATS'!AR3315+'GAME STATS'!AR3374+'GAME STATS'!AR3433+'GAME STATS'!AR3492+'GAME STATS'!AR3551+'GAME STATS'!AR3610+'GAME STATS'!AR3669+'GAME STATS'!AR3728+'GAME STATS'!AR3787+'GAME STATS'!AR3846+'GAME STATS'!AR3905+'GAME STATS'!AR3964+'GAME STATS'!AR4023+'GAME STATS'!AR4082+'GAME STATS'!AR4141+'GAME STATS'!AR4200+'GAME STATS'!AR4259+'GAME STATS'!AR4318+'GAME STATS'!AR4377+'GAME STATS'!AR4436+'GAME STATS'!AR4495+'GAME STATS'!AR4554+'GAME STATS'!AR4613+'GAME STATS'!AR4672+'GAME STATS'!AR4731+'GAME STATS'!AR4790+'GAME STATS'!AR4849+'GAME STATS'!AR4908+'GAME STATS'!AR4967+'GAME STATS'!AR5026+'GAME STATS'!AR5085+'GAME STATS'!AR5144+'GAME STATS'!AR5203+'GAME STATS'!AR5262+'GAME STATS'!AR5321+'GAME STATS'!AR5380+'GAME STATS'!AR5439+'GAME STATS'!AR5498+'GAME STATS'!AR5557+'GAME STATS'!AR5616+'GAME STATS'!AR5675+'GAME STATS'!AR5734+'GAME STATS'!AR5793+'GAME STATS'!AR5852</f>
        <v>0</v>
      </c>
      <c r="AP9" s="847"/>
      <c r="AQ9" s="803">
        <f>IF(AM9=0,0,(AO9/AM9)*100)</f>
        <v>0</v>
      </c>
      <c r="AR9" s="838"/>
      <c r="AS9" s="842">
        <f>'GAME STATS'!AV11+'GAME STATS'!AV70+'GAME STATS'!AV129+'GAME STATS'!AV188+'GAME STATS'!AV247+'GAME STATS'!AV306+'GAME STATS'!AV365+'GAME STATS'!AV424+'GAME STATS'!AV483+'GAME STATS'!AV542+'GAME STATS'!AV601+'GAME STATS'!AV660+'GAME STATS'!AV719+'GAME STATS'!AV778+'GAME STATS'!AV837+'GAME STATS'!AV896+'GAME STATS'!AV955+'GAME STATS'!AV1014+'GAME STATS'!AV1073+'GAME STATS'!AV1132+'GAME STATS'!AV1191+'GAME STATS'!AV1250+'GAME STATS'!AV1309+'GAME STATS'!AV1368+'GAME STATS'!AV1427+'GAME STATS'!AV1486+'GAME STATS'!AV1545+'GAME STATS'!AV1604+'GAME STATS'!AV1663+'GAME STATS'!AV1722+'GAME STATS'!AV1781+'GAME STATS'!AV1840+'GAME STATS'!AV1899+'GAME STATS'!AV1958+'GAME STATS'!AV2017+'GAME STATS'!AV2076+'GAME STATS'!AV2135+'GAME STATS'!AV2194+'GAME STATS'!AV2253+'GAME STATS'!AV2312+'GAME STATS'!AV2371+'GAME STATS'!AV2430+'GAME STATS'!AV2489+'GAME STATS'!AV2548+'GAME STATS'!AV2607+'GAME STATS'!AV2666+'GAME STATS'!AV2725+'GAME STATS'!AV2784+'GAME STATS'!AV2843+'GAME STATS'!AV2902+'GAME STATS'!AV2961+'GAME STATS'!AV3020+'GAME STATS'!AV3079+'GAME STATS'!AV3138+'GAME STATS'!AV3197+'GAME STATS'!AV3256+'GAME STATS'!AV3315+'GAME STATS'!AV3374+'GAME STATS'!AV3433+'GAME STATS'!AV3492+'GAME STATS'!AV3551+'GAME STATS'!AV3610+'GAME STATS'!AV3669+'GAME STATS'!AV3728+'GAME STATS'!AV3787+'GAME STATS'!AV3846+'GAME STATS'!AV3905+'GAME STATS'!AV3964+'GAME STATS'!AV4023+'GAME STATS'!AV4082+'GAME STATS'!AV4141+'GAME STATS'!AV4200+'GAME STATS'!AV4259+'GAME STATS'!AV4318+'GAME STATS'!AV4377+'GAME STATS'!AV4436+'GAME STATS'!AV4495+'GAME STATS'!AV4554+'GAME STATS'!AV4613+'GAME STATS'!AV4672+'GAME STATS'!AV4731+'GAME STATS'!AV4790+'GAME STATS'!AV4849+'GAME STATS'!AV4908+'GAME STATS'!AV4967+'GAME STATS'!AV5026+'GAME STATS'!AV5085+'GAME STATS'!AV5144+'GAME STATS'!AV5203+'GAME STATS'!AV5262+'GAME STATS'!AV5321+'GAME STATS'!AV5380+'GAME STATS'!AV5439+'GAME STATS'!AV5498+'GAME STATS'!AV5557+'GAME STATS'!AV5616+'GAME STATS'!AV5675+'GAME STATS'!AV5734+'GAME STATS'!AV5793+'GAME STATS'!AV5852</f>
        <v>0</v>
      </c>
      <c r="AT9" s="843"/>
      <c r="AU9" s="846">
        <f>'GAME STATS'!AX11+'GAME STATS'!AX70+'GAME STATS'!AX129+'GAME STATS'!AX188+'GAME STATS'!AX247+'GAME STATS'!AX306+'GAME STATS'!AX365+'GAME STATS'!AX424+'GAME STATS'!AX483+'GAME STATS'!AX542+'GAME STATS'!AX601+'GAME STATS'!AX660+'GAME STATS'!AX719+'GAME STATS'!AX778+'GAME STATS'!AX837+'GAME STATS'!AX896+'GAME STATS'!AX955+'GAME STATS'!AX1014+'GAME STATS'!AX1073+'GAME STATS'!AX1132+'GAME STATS'!AX1191+'GAME STATS'!AX1250+'GAME STATS'!AX1309+'GAME STATS'!AX1368+'GAME STATS'!AX1427+'GAME STATS'!AX1486+'GAME STATS'!AX1545+'GAME STATS'!AX1604+'GAME STATS'!AX1663+'GAME STATS'!AX1722+'GAME STATS'!AX1781+'GAME STATS'!AX1840+'GAME STATS'!AX1899+'GAME STATS'!AX1958+'GAME STATS'!AX2017+'GAME STATS'!AX2076+'GAME STATS'!AX2135+'GAME STATS'!AX2194+'GAME STATS'!AX2253+'GAME STATS'!AX2312+'GAME STATS'!AX2371+'GAME STATS'!AX2430+'GAME STATS'!AX2489+'GAME STATS'!AX2548+'GAME STATS'!AX2607+'GAME STATS'!AX2666+'GAME STATS'!AX2725+'GAME STATS'!AX2784+'GAME STATS'!AX2843+'GAME STATS'!AX2902+'GAME STATS'!AX2961+'GAME STATS'!AX3020+'GAME STATS'!AX3079+'GAME STATS'!AX3138+'GAME STATS'!AX3197+'GAME STATS'!AX3256+'GAME STATS'!AX3315+'GAME STATS'!AX3374+'GAME STATS'!AX3433+'GAME STATS'!AX3492+'GAME STATS'!AX3551+'GAME STATS'!AX3610+'GAME STATS'!AX3669+'GAME STATS'!AX3728+'GAME STATS'!AX3787+'GAME STATS'!AX3846+'GAME STATS'!AX3905+'GAME STATS'!AX3964+'GAME STATS'!AX4023+'GAME STATS'!AX4082+'GAME STATS'!AX4141+'GAME STATS'!AX4200+'GAME STATS'!AX4259+'GAME STATS'!AX4318+'GAME STATS'!AX4377+'GAME STATS'!AX4436+'GAME STATS'!AX4495+'GAME STATS'!AX4554+'GAME STATS'!AX4613+'GAME STATS'!AX4672+'GAME STATS'!AX4731+'GAME STATS'!AX4790+'GAME STATS'!AX4849+'GAME STATS'!AX4908+'GAME STATS'!AX4967+'GAME STATS'!AX5026+'GAME STATS'!AX5085+'GAME STATS'!AX5144+'GAME STATS'!AX5203+'GAME STATS'!AX5262+'GAME STATS'!AX5321+'GAME STATS'!AX5380+'GAME STATS'!AX5439+'GAME STATS'!AX5498+'GAME STATS'!AX5557+'GAME STATS'!AX5616+'GAME STATS'!AX5675+'GAME STATS'!AX5734+'GAME STATS'!AX5793+'GAME STATS'!AX5852</f>
        <v>0</v>
      </c>
      <c r="AV9" s="847"/>
      <c r="AW9" s="803">
        <f>IF(AS9=0,0,(AU9/AS9)*100)</f>
        <v>0</v>
      </c>
      <c r="AX9" s="838"/>
      <c r="AY9" s="842">
        <f>'GAME STATS'!BB11+'GAME STATS'!BB70+'GAME STATS'!BB129+'GAME STATS'!BB188+'GAME STATS'!BB247+'GAME STATS'!BB306+'GAME STATS'!BB365+'GAME STATS'!BB424+'GAME STATS'!BB483+'GAME STATS'!BB542+'GAME STATS'!BB601+'GAME STATS'!BB660+'GAME STATS'!BB719+'GAME STATS'!BB778+'GAME STATS'!BB837+'GAME STATS'!BB896+'GAME STATS'!BB955+'GAME STATS'!BB1014+'GAME STATS'!BB1073+'GAME STATS'!BB1132+'GAME STATS'!BB1191+'GAME STATS'!BB1250+'GAME STATS'!BB1309+'GAME STATS'!BB1368+'GAME STATS'!BB1427+'GAME STATS'!BB1486+'GAME STATS'!BB1545+'GAME STATS'!BB1604+'GAME STATS'!BB1663+'GAME STATS'!BB1722+'GAME STATS'!BB1781+'GAME STATS'!BB1840+'GAME STATS'!BB1899+'GAME STATS'!BB1958+'GAME STATS'!BB2017+'GAME STATS'!BB2076+'GAME STATS'!BB2135+'GAME STATS'!BB2194+'GAME STATS'!BB2253+'GAME STATS'!BB2312+'GAME STATS'!BB2371+'GAME STATS'!BB2430+'GAME STATS'!BB2489+'GAME STATS'!BB2548+'GAME STATS'!BB2607+'GAME STATS'!BB2666+'GAME STATS'!BB2725+'GAME STATS'!BB2784+'GAME STATS'!BB2843+'GAME STATS'!BB2902+'GAME STATS'!BB2961+'GAME STATS'!BB3020+'GAME STATS'!BB3079+'GAME STATS'!BB3138+'GAME STATS'!BB3197+'GAME STATS'!BB3256+'GAME STATS'!BB3315+'GAME STATS'!BB3374+'GAME STATS'!BB3433+'GAME STATS'!BB3492+'GAME STATS'!BB3551+'GAME STATS'!BB3610+'GAME STATS'!BB3669+'GAME STATS'!BB3728+'GAME STATS'!BB3787+'GAME STATS'!BB3846+'GAME STATS'!BB3905+'GAME STATS'!BB3964+'GAME STATS'!BB4023+'GAME STATS'!BB4082+'GAME STATS'!BB4141+'GAME STATS'!BB4200+'GAME STATS'!BB4259+'GAME STATS'!BB4318+'GAME STATS'!BB4377+'GAME STATS'!BB4436+'GAME STATS'!BB4495+'GAME STATS'!BB4554+'GAME STATS'!BB4613+'GAME STATS'!BB4672+'GAME STATS'!BB4731+'GAME STATS'!BB4790+'GAME STATS'!BB4849+'GAME STATS'!BB4908+'GAME STATS'!BB4967+'GAME STATS'!BB5026+'GAME STATS'!BB5085+'GAME STATS'!BB5144+'GAME STATS'!BB5203+'GAME STATS'!BB5262+'GAME STATS'!BB5321+'GAME STATS'!BB5380+'GAME STATS'!BB5439+'GAME STATS'!BB5498+'GAME STATS'!BB5557+'GAME STATS'!BB5616+'GAME STATS'!BB5675+'GAME STATS'!BB5734+'GAME STATS'!BB5793+'GAME STATS'!BB5852</f>
        <v>0</v>
      </c>
      <c r="AZ9" s="843"/>
      <c r="BA9" s="846">
        <f>'GAME STATS'!BD11+'GAME STATS'!BD70+'GAME STATS'!BD129+'GAME STATS'!BD188+'GAME STATS'!BD247+'GAME STATS'!BD306+'GAME STATS'!BD365+'GAME STATS'!BD424+'GAME STATS'!BD483+'GAME STATS'!BD542+'GAME STATS'!BD601+'GAME STATS'!BD660+'GAME STATS'!BD719+'GAME STATS'!BD778+'GAME STATS'!BD837+'GAME STATS'!BD896+'GAME STATS'!BD955+'GAME STATS'!BD1014+'GAME STATS'!BD1073+'GAME STATS'!BD1132+'GAME STATS'!BD1191+'GAME STATS'!BD1250+'GAME STATS'!BD1309+'GAME STATS'!BD1368+'GAME STATS'!BD1427+'GAME STATS'!BD1486+'GAME STATS'!BD1545+'GAME STATS'!BD1604+'GAME STATS'!BD1663+'GAME STATS'!BD1722+'GAME STATS'!BD1781+'GAME STATS'!BD1840+'GAME STATS'!BD1899+'GAME STATS'!BD1958+'GAME STATS'!BD2017+'GAME STATS'!BD2076+'GAME STATS'!BD2135+'GAME STATS'!BD2194+'GAME STATS'!BD2253+'GAME STATS'!BD2312+'GAME STATS'!BD2371+'GAME STATS'!BD2430+'GAME STATS'!BD2489+'GAME STATS'!BD2548+'GAME STATS'!BD2607+'GAME STATS'!BD2666+'GAME STATS'!BD2725+'GAME STATS'!BD2784+'GAME STATS'!BD2843+'GAME STATS'!BD2902+'GAME STATS'!BD2961+'GAME STATS'!BD3020+'GAME STATS'!BD3079+'GAME STATS'!BD3138+'GAME STATS'!BD3197+'GAME STATS'!BD3256+'GAME STATS'!BD3315+'GAME STATS'!BD3374+'GAME STATS'!BD3433+'GAME STATS'!BD3492+'GAME STATS'!BD3551+'GAME STATS'!BD3610+'GAME STATS'!BD3669+'GAME STATS'!BD3728+'GAME STATS'!BD3787+'GAME STATS'!BD3846+'GAME STATS'!BD3905+'GAME STATS'!BD3964+'GAME STATS'!BD4023+'GAME STATS'!BD4082+'GAME STATS'!BD4141+'GAME STATS'!BD4200+'GAME STATS'!BD4259+'GAME STATS'!BD4318+'GAME STATS'!BD4377+'GAME STATS'!BD4436+'GAME STATS'!BD4495+'GAME STATS'!BD4554+'GAME STATS'!BD4613+'GAME STATS'!BD4672+'GAME STATS'!BD4731+'GAME STATS'!BD4790+'GAME STATS'!BD4849+'GAME STATS'!BD4908+'GAME STATS'!BD4967+'GAME STATS'!BD5026+'GAME STATS'!BD5085+'GAME STATS'!BD5144+'GAME STATS'!BD5203+'GAME STATS'!BD5262+'GAME STATS'!BD5321+'GAME STATS'!BD5380+'GAME STATS'!BD5439+'GAME STATS'!BD5498+'GAME STATS'!BD5557+'GAME STATS'!BD5616+'GAME STATS'!BD5675+'GAME STATS'!BD5734+'GAME STATS'!BD5793+'GAME STATS'!BD5852</f>
        <v>0</v>
      </c>
      <c r="BB9" s="847"/>
      <c r="BC9" s="803">
        <f>IF(AY9=0,0,(BA9/AY9)*100)</f>
        <v>0</v>
      </c>
      <c r="BD9" s="838"/>
      <c r="BE9" s="731">
        <f>AA9+AG9+AM9+AY9</f>
        <v>0</v>
      </c>
      <c r="BF9" s="732"/>
      <c r="BG9" s="858">
        <f>AC9+AI9+AO9+BA9</f>
        <v>0</v>
      </c>
      <c r="BH9" s="732"/>
      <c r="BI9" s="798">
        <f>IF(BE9=0,0,(BG9/BE9)*100)</f>
        <v>0</v>
      </c>
      <c r="BJ9" s="799"/>
      <c r="BK9" s="883">
        <f>(AC9*2)+(AI9*2)+(AO9*3)+BA9</f>
        <v>0</v>
      </c>
      <c r="BL9" s="766"/>
      <c r="BM9" s="884"/>
      <c r="BN9" s="802">
        <f>'GAME STATS'!BQ11+'GAME STATS'!BQ70+'GAME STATS'!BQ129+'GAME STATS'!BQ188+'GAME STATS'!BQ247+'GAME STATS'!BQ306+'GAME STATS'!BQ365+'GAME STATS'!BQ424+'GAME STATS'!BQ483+'GAME STATS'!BQ542+'GAME STATS'!BQ601+'GAME STATS'!BQ660+'GAME STATS'!BQ719+'GAME STATS'!BQ778+'GAME STATS'!BQ837+'GAME STATS'!BQ896+'GAME STATS'!BQ955+'GAME STATS'!BQ1014+'GAME STATS'!BQ1073+'GAME STATS'!BQ1132+'GAME STATS'!BQ1191+'GAME STATS'!BQ1250+'GAME STATS'!BQ1309+'GAME STATS'!BQ1368+'GAME STATS'!BQ1427+'GAME STATS'!BQ1486+'GAME STATS'!BQ1545+'GAME STATS'!BQ1604+'GAME STATS'!BQ1663+'GAME STATS'!BQ1722+'GAME STATS'!BQ1781+'GAME STATS'!BQ1840+'GAME STATS'!BQ1899+'GAME STATS'!BQ1958+'GAME STATS'!BQ2017+'GAME STATS'!BQ2076+'GAME STATS'!BQ2135+'GAME STATS'!BQ2194+'GAME STATS'!BQ2253+'GAME STATS'!BQ2312+'GAME STATS'!BQ2371+'GAME STATS'!BQ2430+'GAME STATS'!BQ2489+'GAME STATS'!BQ2548+'GAME STATS'!BQ2607+'GAME STATS'!BQ2666+'GAME STATS'!BQ2725+'GAME STATS'!BQ2784+'GAME STATS'!BQ2843+'GAME STATS'!BQ2902+'GAME STATS'!BQ2961+'GAME STATS'!BQ3020+'GAME STATS'!BQ3079+'GAME STATS'!BQ3138+'GAME STATS'!BQ3197+'GAME STATS'!BQ3256+'GAME STATS'!BQ3315+'GAME STATS'!BQ3374+'GAME STATS'!BQ3433+'GAME STATS'!BQ3492+'GAME STATS'!BQ3551+'GAME STATS'!BQ3610+'GAME STATS'!BQ3669+'GAME STATS'!BQ3728+'GAME STATS'!BQ3787+'GAME STATS'!BQ3846+'GAME STATS'!BQ3905+'GAME STATS'!BQ3964+'GAME STATS'!BQ4023+'GAME STATS'!BQ4082+'GAME STATS'!BQ4141+'GAME STATS'!BQ4200+'GAME STATS'!BQ4259+'GAME STATS'!BQ4318+'GAME STATS'!BQ4377+'GAME STATS'!BQ4436+'GAME STATS'!BQ4495+'GAME STATS'!BQ4554+'GAME STATS'!BQ4613+'GAME STATS'!BQ4672+'GAME STATS'!BQ4731+'GAME STATS'!BQ4790+'GAME STATS'!BQ4849+'GAME STATS'!BQ4908+'GAME STATS'!BQ4967+'GAME STATS'!BQ5026+'GAME STATS'!BQ5085+'GAME STATS'!BQ5144+'GAME STATS'!BQ5203+'GAME STATS'!BQ5262+'GAME STATS'!BQ5321+'GAME STATS'!BQ5380+'GAME STATS'!BQ5439+'GAME STATS'!BQ5498+'GAME STATS'!BQ5557+'GAME STATS'!BQ5616+'GAME STATS'!BQ5675+'GAME STATS'!BQ5734+'GAME STATS'!BQ5793+'GAME STATS'!BQ5852</f>
        <v>0</v>
      </c>
      <c r="BO9" s="766"/>
      <c r="BP9" s="884"/>
      <c r="BQ9" s="58"/>
      <c r="BR9" s="58"/>
    </row>
    <row r="10" spans="1:70" s="5" customFormat="1" ht="24.95" customHeight="1" x14ac:dyDescent="0.35">
      <c r="A10" s="58"/>
      <c r="B10" s="748"/>
      <c r="C10" s="755" t="str">
        <f>IF(ROSTER!D$8="","",ROSTER!D$8)</f>
        <v/>
      </c>
      <c r="D10" s="756"/>
      <c r="E10" s="757"/>
      <c r="F10" s="731"/>
      <c r="G10" s="734"/>
      <c r="H10" s="731"/>
      <c r="I10" s="734"/>
      <c r="J10" s="722"/>
      <c r="K10" s="822"/>
      <c r="L10" s="829"/>
      <c r="M10" s="822"/>
      <c r="N10" s="823"/>
      <c r="O10" s="716" t="s">
        <v>16</v>
      </c>
      <c r="P10" s="718"/>
      <c r="Q10" s="848"/>
      <c r="R10" s="845"/>
      <c r="S10" s="822"/>
      <c r="T10" s="823"/>
      <c r="U10" s="818" t="s">
        <v>16</v>
      </c>
      <c r="V10" s="819"/>
      <c r="W10" s="841"/>
      <c r="X10" s="841"/>
      <c r="Y10" s="841"/>
      <c r="Z10" s="841"/>
      <c r="AA10" s="844"/>
      <c r="AB10" s="845"/>
      <c r="AC10" s="848"/>
      <c r="AD10" s="849"/>
      <c r="AE10" s="716"/>
      <c r="AF10" s="839"/>
      <c r="AG10" s="844"/>
      <c r="AH10" s="845"/>
      <c r="AI10" s="848"/>
      <c r="AJ10" s="849"/>
      <c r="AK10" s="716"/>
      <c r="AL10" s="839"/>
      <c r="AM10" s="844"/>
      <c r="AN10" s="845"/>
      <c r="AO10" s="848"/>
      <c r="AP10" s="849"/>
      <c r="AQ10" s="716"/>
      <c r="AR10" s="839"/>
      <c r="AS10" s="844"/>
      <c r="AT10" s="845"/>
      <c r="AU10" s="848"/>
      <c r="AV10" s="849"/>
      <c r="AW10" s="716"/>
      <c r="AX10" s="839"/>
      <c r="AY10" s="844"/>
      <c r="AZ10" s="845"/>
      <c r="BA10" s="848"/>
      <c r="BB10" s="849"/>
      <c r="BC10" s="716"/>
      <c r="BD10" s="839"/>
      <c r="BE10" s="826"/>
      <c r="BF10" s="881"/>
      <c r="BG10" s="894"/>
      <c r="BH10" s="881"/>
      <c r="BI10" s="715"/>
      <c r="BJ10" s="882"/>
      <c r="BK10" s="885"/>
      <c r="BL10" s="886"/>
      <c r="BM10" s="887"/>
      <c r="BN10" s="885"/>
      <c r="BO10" s="886"/>
      <c r="BP10" s="887"/>
      <c r="BQ10" s="58"/>
      <c r="BR10" s="58"/>
    </row>
    <row r="11" spans="1:70" ht="24.95" customHeight="1" x14ac:dyDescent="0.25">
      <c r="A11" s="320"/>
      <c r="B11" s="747" t="str">
        <f>IF(ROSTER!B10="","",ROSTER!B10)</f>
        <v/>
      </c>
      <c r="C11" s="752" t="str">
        <f>IF(ROSTER!C$10="","",ROSTER!C$10)</f>
        <v/>
      </c>
      <c r="D11" s="753"/>
      <c r="E11" s="754"/>
      <c r="F11" s="731">
        <f>'GAME STATS'!F13+'GAME STATS'!F72+'GAME STATS'!F131+'GAME STATS'!F190+'GAME STATS'!F249+'GAME STATS'!F308+'GAME STATS'!F367+'GAME STATS'!F426+'GAME STATS'!F485+'GAME STATS'!F544+'GAME STATS'!F603+'GAME STATS'!F662+'GAME STATS'!F721+'GAME STATS'!F780+'GAME STATS'!F839+'GAME STATS'!F898+'GAME STATS'!F957+'GAME STATS'!F1016+'GAME STATS'!F1075+'GAME STATS'!F1134+'GAME STATS'!F1193+'GAME STATS'!F1252+'GAME STATS'!F1311+'GAME STATS'!F1370+'GAME STATS'!F1429+'GAME STATS'!F1488+'GAME STATS'!F1547+'GAME STATS'!F1606+'GAME STATS'!F1665+'GAME STATS'!F1724+'GAME STATS'!F1783+'GAME STATS'!F1842+'GAME STATS'!F1901+'GAME STATS'!F1960+'GAME STATS'!F2019+'GAME STATS'!F2078+'GAME STATS'!F2137+'GAME STATS'!F2196+'GAME STATS'!F2255+'GAME STATS'!F2314+'GAME STATS'!F2373+'GAME STATS'!F2432+'GAME STATS'!F2491+'GAME STATS'!F2550+'GAME STATS'!F2609+'GAME STATS'!F2668+'GAME STATS'!F2727+'GAME STATS'!F2786+'GAME STATS'!F2845+'GAME STATS'!F2904+'GAME STATS'!F2963+'GAME STATS'!F3022+'GAME STATS'!F3081+'GAME STATS'!F3140+'GAME STATS'!F3199+'GAME STATS'!F3258+'GAME STATS'!F3317+'GAME STATS'!F3376+'GAME STATS'!F3435+'GAME STATS'!F3494+'GAME STATS'!F3553+'GAME STATS'!F3612+'GAME STATS'!F3671+'GAME STATS'!F3730+'GAME STATS'!F3789+'GAME STATS'!F3848+'GAME STATS'!F3907+'GAME STATS'!F3966+'GAME STATS'!F4025+'GAME STATS'!F4084+'GAME STATS'!F4143+'GAME STATS'!F4202+'GAME STATS'!F4261+'GAME STATS'!F4320+'GAME STATS'!F4379+'GAME STATS'!F4438+'GAME STATS'!F4497+'GAME STATS'!F4556+'GAME STATS'!F4615+'GAME STATS'!F4674+'GAME STATS'!F4733+'GAME STATS'!F4792+'GAME STATS'!F4851+'GAME STATS'!F4910+'GAME STATS'!F4969+'GAME STATS'!F5028+'GAME STATS'!F5087+'GAME STATS'!F5146+'GAME STATS'!F5205+'GAME STATS'!F5264+'GAME STATS'!F5323+'GAME STATS'!F5382+'GAME STATS'!F5441+'GAME STATS'!F5500+'GAME STATS'!F5559+'GAME STATS'!F5618+'GAME STATS'!F5677+'GAME STATS'!F5736+'GAME STATS'!F5795+'GAME STATS'!F5854</f>
        <v>0</v>
      </c>
      <c r="G11" s="734"/>
      <c r="H11" s="731">
        <f>'GAME STATS'!G13+'GAME STATS'!G72+'GAME STATS'!G131+'GAME STATS'!G190+'GAME STATS'!G249+'GAME STATS'!G308+'GAME STATS'!G367+'GAME STATS'!G426+'GAME STATS'!G485+'GAME STATS'!G544+'GAME STATS'!G603+'GAME STATS'!G662+'GAME STATS'!G721+'GAME STATS'!G780+'GAME STATS'!G839+'GAME STATS'!G898+'GAME STATS'!G957+'GAME STATS'!G1016+'GAME STATS'!G1075+'GAME STATS'!G1134+'GAME STATS'!G1193+'GAME STATS'!G1252+'GAME STATS'!G1311+'GAME STATS'!G1370+'GAME STATS'!G1429+'GAME STATS'!G1488+'GAME STATS'!G1547+'GAME STATS'!G1606+'GAME STATS'!G1665+'GAME STATS'!G1724+'GAME STATS'!G1783+'GAME STATS'!G1842+'GAME STATS'!G1901+'GAME STATS'!G1960+'GAME STATS'!G2019+'GAME STATS'!G2078+'GAME STATS'!G2137+'GAME STATS'!G2196+'GAME STATS'!G2255+'GAME STATS'!G2314+'GAME STATS'!G2373+'GAME STATS'!G2432+'GAME STATS'!G2491+'GAME STATS'!G2550+'GAME STATS'!G2609+'GAME STATS'!G2668+'GAME STATS'!G2727+'GAME STATS'!G2786+'GAME STATS'!G2845+'GAME STATS'!G2904+'GAME STATS'!G2963+'GAME STATS'!G3022+'GAME STATS'!G3081+'GAME STATS'!G3140+'GAME STATS'!G3199+'GAME STATS'!G3258+'GAME STATS'!G3317+'GAME STATS'!G3376+'GAME STATS'!G3435+'GAME STATS'!G3494+'GAME STATS'!G3553+'GAME STATS'!G3612+'GAME STATS'!G3671+'GAME STATS'!G3730+'GAME STATS'!G3789+'GAME STATS'!G3848+'GAME STATS'!G3907+'GAME STATS'!G3966+'GAME STATS'!G4025+'GAME STATS'!G4084+'GAME STATS'!G4143+'GAME STATS'!G4202+'GAME STATS'!G4261+'GAME STATS'!G4320+'GAME STATS'!G4379+'GAME STATS'!G4438+'GAME STATS'!G4497+'GAME STATS'!G4556+'GAME STATS'!G4615+'GAME STATS'!G4674+'GAME STATS'!G4733+'GAME STATS'!G4792+'GAME STATS'!G4851+'GAME STATS'!G4910+'GAME STATS'!G4969+'GAME STATS'!G5028+'GAME STATS'!G5087+'GAME STATS'!G5146+'GAME STATS'!G5205+'GAME STATS'!G5264+'GAME STATS'!G5323+'GAME STATS'!G5382+'GAME STATS'!G5441+'GAME STATS'!G5500+'GAME STATS'!G5559+'GAME STATS'!G5618+'GAME STATS'!G5677+'GAME STATS'!G5736+'GAME STATS'!G5795+'GAME STATS'!G5854</f>
        <v>0</v>
      </c>
      <c r="I11" s="734"/>
      <c r="J11" s="722">
        <f>'GAME STATS'!H13+'GAME STATS'!H72+'GAME STATS'!H131+'GAME STATS'!H190+'GAME STATS'!H249+'GAME STATS'!H308+'GAME STATS'!H367+'GAME STATS'!H426+'GAME STATS'!H485+'GAME STATS'!H544+'GAME STATS'!H603+'GAME STATS'!H662+'GAME STATS'!H721+'GAME STATS'!H780+'GAME STATS'!H839+'GAME STATS'!H898+'GAME STATS'!H957+'GAME STATS'!H1016+'GAME STATS'!H1075+'GAME STATS'!H1134+'GAME STATS'!H1193+'GAME STATS'!H1252+'GAME STATS'!H1311+'GAME STATS'!H1370+'GAME STATS'!H1429+'GAME STATS'!H1488+'GAME STATS'!H1547+'GAME STATS'!H1606+'GAME STATS'!H1665+'GAME STATS'!H1724+'GAME STATS'!H1783+'GAME STATS'!H1842+'GAME STATS'!H1901+'GAME STATS'!H1960+'GAME STATS'!H2019+'GAME STATS'!H2078+'GAME STATS'!H2137+'GAME STATS'!H2196+'GAME STATS'!H2255+'GAME STATS'!H2314+'GAME STATS'!H2373+'GAME STATS'!H2432+'GAME STATS'!H2491+'GAME STATS'!H2550+'GAME STATS'!H2609+'GAME STATS'!H2668+'GAME STATS'!H2727+'GAME STATS'!H2786+'GAME STATS'!H2845+'GAME STATS'!H2904+'GAME STATS'!H2963+'GAME STATS'!H3022+'GAME STATS'!H3081+'GAME STATS'!H3140+'GAME STATS'!H3199+'GAME STATS'!H3258+'GAME STATS'!H3317+'GAME STATS'!H3376+'GAME STATS'!H3435+'GAME STATS'!H3494+'GAME STATS'!H3553+'GAME STATS'!H3612+'GAME STATS'!H3671+'GAME STATS'!H3730+'GAME STATS'!H3789+'GAME STATS'!H3848+'GAME STATS'!H3907+'GAME STATS'!H3966+'GAME STATS'!H4025+'GAME STATS'!H4084+'GAME STATS'!H4143+'GAME STATS'!H4202+'GAME STATS'!H4261+'GAME STATS'!H4320+'GAME STATS'!H4379+'GAME STATS'!H4438+'GAME STATS'!H4497+'GAME STATS'!H4556+'GAME STATS'!H4615+'GAME STATS'!H4674+'GAME STATS'!H4733+'GAME STATS'!H4792+'GAME STATS'!H4851+'GAME STATS'!H4910+'GAME STATS'!H4969+'GAME STATS'!H5028+'GAME STATS'!H5087+'GAME STATS'!H5146+'GAME STATS'!H5205+'GAME STATS'!H5264+'GAME STATS'!H5323+'GAME STATS'!H5382+'GAME STATS'!H5441+'GAME STATS'!H5500+'GAME STATS'!H5559+'GAME STATS'!H5618+'GAME STATS'!H5677+'GAME STATS'!H5736+'GAME STATS'!H5795+'GAME STATS'!H5854</f>
        <v>0</v>
      </c>
      <c r="K11" s="826">
        <f>'GAME STATS'!J13+'GAME STATS'!J72+'GAME STATS'!J131+'GAME STATS'!J190+'GAME STATS'!J249+'GAME STATS'!J308+'GAME STATS'!J367+'GAME STATS'!J426+'GAME STATS'!J485+'GAME STATS'!J544+'GAME STATS'!J603+'GAME STATS'!J662+'GAME STATS'!J721+'GAME STATS'!J780+'GAME STATS'!J839+'GAME STATS'!J898+'GAME STATS'!J957+'GAME STATS'!J1016+'GAME STATS'!J1075+'GAME STATS'!J1134+'GAME STATS'!J1193+'GAME STATS'!J1252+'GAME STATS'!J1311+'GAME STATS'!J1370+'GAME STATS'!J1429+'GAME STATS'!J1488+'GAME STATS'!J1547+'GAME STATS'!J1606+'GAME STATS'!J1665+'GAME STATS'!J1724+'GAME STATS'!J1783+'GAME STATS'!J1842+'GAME STATS'!J1901+'GAME STATS'!J1960+'GAME STATS'!J2019+'GAME STATS'!J2078+'GAME STATS'!J2137+'GAME STATS'!J2196+'GAME STATS'!J2255+'GAME STATS'!J2314+'GAME STATS'!J2373+'GAME STATS'!J2432+'GAME STATS'!J2491+'GAME STATS'!J2550+'GAME STATS'!J2609+'GAME STATS'!J2668+'GAME STATS'!J2727+'GAME STATS'!J2786+'GAME STATS'!J2845+'GAME STATS'!J2904+'GAME STATS'!J2963+'GAME STATS'!J3022+'GAME STATS'!J3081+'GAME STATS'!J3140+'GAME STATS'!J3199+'GAME STATS'!J3258+'GAME STATS'!J3317+'GAME STATS'!J3376+'GAME STATS'!J3435+'GAME STATS'!J3494+'GAME STATS'!J3553+'GAME STATS'!J3612+'GAME STATS'!J3671+'GAME STATS'!J3730+'GAME STATS'!J3789+'GAME STATS'!J3848+'GAME STATS'!J3907+'GAME STATS'!J3966+'GAME STATS'!J4025+'GAME STATS'!J4084+'GAME STATS'!J4143+'GAME STATS'!J4202+'GAME STATS'!J4261+'GAME STATS'!J4320+'GAME STATS'!J4379+'GAME STATS'!J4438+'GAME STATS'!J4497+'GAME STATS'!J4556+'GAME STATS'!J4615+'GAME STATS'!J4674+'GAME STATS'!J4733+'GAME STATS'!J4792+'GAME STATS'!J4851+'GAME STATS'!J4910+'GAME STATS'!J4969+'GAME STATS'!J5028+'GAME STATS'!J5087+'GAME STATS'!J5146+'GAME STATS'!J5205+'GAME STATS'!J5264+'GAME STATS'!J5323+'GAME STATS'!J5382+'GAME STATS'!J5441+'GAME STATS'!J5500+'GAME STATS'!J5559+'GAME STATS'!J5618+'GAME STATS'!J5677+'GAME STATS'!J5736+'GAME STATS'!J5795+'GAME STATS'!J5854</f>
        <v>0</v>
      </c>
      <c r="L11" s="827"/>
      <c r="M11" s="820">
        <f>'GAME STATS'!L13+'GAME STATS'!L72+'GAME STATS'!L131+'GAME STATS'!L190+'GAME STATS'!L249+'GAME STATS'!L308+'GAME STATS'!L367+'GAME STATS'!L426+'GAME STATS'!L485+'GAME STATS'!L544+'GAME STATS'!L603+'GAME STATS'!L662+'GAME STATS'!L721+'GAME STATS'!L780+'GAME STATS'!L839+'GAME STATS'!L898+'GAME STATS'!L957+'GAME STATS'!L1016+'GAME STATS'!L1075+'GAME STATS'!L1134+'GAME STATS'!L1193+'GAME STATS'!L1252+'GAME STATS'!L1311+'GAME STATS'!L1370+'GAME STATS'!L1429+'GAME STATS'!L1488+'GAME STATS'!L1547+'GAME STATS'!L1606+'GAME STATS'!L1665+'GAME STATS'!L1724+'GAME STATS'!L1783+'GAME STATS'!L1842+'GAME STATS'!L1901+'GAME STATS'!L1960+'GAME STATS'!L2019+'GAME STATS'!L2078+'GAME STATS'!L2137+'GAME STATS'!L2196+'GAME STATS'!L2255+'GAME STATS'!L2314+'GAME STATS'!L2373+'GAME STATS'!L2432+'GAME STATS'!L2491+'GAME STATS'!L2550+'GAME STATS'!L2609+'GAME STATS'!L2668+'GAME STATS'!L2727+'GAME STATS'!L2786+'GAME STATS'!L2845+'GAME STATS'!L2904+'GAME STATS'!L2963+'GAME STATS'!L3022+'GAME STATS'!L3081+'GAME STATS'!L3140+'GAME STATS'!L3199+'GAME STATS'!L3258+'GAME STATS'!L3317+'GAME STATS'!L3376+'GAME STATS'!L3435+'GAME STATS'!L3494+'GAME STATS'!L3553+'GAME STATS'!L3612+'GAME STATS'!L3671+'GAME STATS'!L3730+'GAME STATS'!L3789+'GAME STATS'!L3848+'GAME STATS'!L3907+'GAME STATS'!L3966+'GAME STATS'!L4025+'GAME STATS'!L4084+'GAME STATS'!L4143+'GAME STATS'!L4202+'GAME STATS'!L4261+'GAME STATS'!L4320+'GAME STATS'!L4379+'GAME STATS'!L4438+'GAME STATS'!L4497+'GAME STATS'!L4556+'GAME STATS'!L4615+'GAME STATS'!L4674+'GAME STATS'!L4733+'GAME STATS'!L4792+'GAME STATS'!L4851+'GAME STATS'!L4910+'GAME STATS'!L4969+'GAME STATS'!L5028+'GAME STATS'!L5087+'GAME STATS'!L5146+'GAME STATS'!L5205+'GAME STATS'!L5264+'GAME STATS'!L5323+'GAME STATS'!L5382+'GAME STATS'!L5441+'GAME STATS'!L5500+'GAME STATS'!L5559+'GAME STATS'!L5618+'GAME STATS'!L5677+'GAME STATS'!L5736+'GAME STATS'!L5795+'GAME STATS'!L5854</f>
        <v>0</v>
      </c>
      <c r="N11" s="821"/>
      <c r="O11" s="729">
        <f>K11+M11</f>
        <v>0</v>
      </c>
      <c r="P11" s="764"/>
      <c r="Q11" s="731">
        <f>'GAME STATS'!P13+'GAME STATS'!P72+'GAME STATS'!P131+'GAME STATS'!P190+'GAME STATS'!P249+'GAME STATS'!P308+'GAME STATS'!P367+'GAME STATS'!P426+'GAME STATS'!P485+'GAME STATS'!P544+'GAME STATS'!P603+'GAME STATS'!P662+'GAME STATS'!P721+'GAME STATS'!P780+'GAME STATS'!P839+'GAME STATS'!P898+'GAME STATS'!P957+'GAME STATS'!P1016+'GAME STATS'!P1075+'GAME STATS'!P1134+'GAME STATS'!P1193+'GAME STATS'!P1252+'GAME STATS'!P1311+'GAME STATS'!P1370+'GAME STATS'!P1429+'GAME STATS'!P1488+'GAME STATS'!P1547+'GAME STATS'!P1606+'GAME STATS'!P1665+'GAME STATS'!P1724+'GAME STATS'!P1783+'GAME STATS'!P1842+'GAME STATS'!P1901+'GAME STATS'!P1960+'GAME STATS'!P2019+'GAME STATS'!P2078+'GAME STATS'!P2137+'GAME STATS'!P2196+'GAME STATS'!P2255+'GAME STATS'!P2314+'GAME STATS'!P2373+'GAME STATS'!P2432+'GAME STATS'!P2491+'GAME STATS'!P2550+'GAME STATS'!P2609+'GAME STATS'!P2668+'GAME STATS'!P2727+'GAME STATS'!P2786+'GAME STATS'!P2845+'GAME STATS'!P2904+'GAME STATS'!P2963+'GAME STATS'!P3022+'GAME STATS'!P3081+'GAME STATS'!P3140+'GAME STATS'!P3199+'GAME STATS'!P3258+'GAME STATS'!P3317+'GAME STATS'!P3376+'GAME STATS'!P3435+'GAME STATS'!P3494+'GAME STATS'!P3553+'GAME STATS'!P3612+'GAME STATS'!P3671+'GAME STATS'!P3730+'GAME STATS'!P3789+'GAME STATS'!P3848+'GAME STATS'!P3907+'GAME STATS'!P3966+'GAME STATS'!P4025+'GAME STATS'!P4084+'GAME STATS'!P4143+'GAME STATS'!P4202+'GAME STATS'!P4261+'GAME STATS'!P4320+'GAME STATS'!P4379+'GAME STATS'!P4438+'GAME STATS'!P4497+'GAME STATS'!P4556+'GAME STATS'!P4615+'GAME STATS'!P4674+'GAME STATS'!P4733+'GAME STATS'!P4792+'GAME STATS'!P4851+'GAME STATS'!P4910+'GAME STATS'!P4969+'GAME STATS'!P5028+'GAME STATS'!P5087+'GAME STATS'!P5146+'GAME STATS'!P5205+'GAME STATS'!P5264+'GAME STATS'!P5323+'GAME STATS'!P5382+'GAME STATS'!P5441+'GAME STATS'!P5500+'GAME STATS'!P5559+'GAME STATS'!P5618+'GAME STATS'!P5677+'GAME STATS'!P5736+'GAME STATS'!P5795+'GAME STATS'!P5854</f>
        <v>0</v>
      </c>
      <c r="R11" s="732"/>
      <c r="S11" s="733">
        <f>'GAME STATS'!R13+'GAME STATS'!R72+'GAME STATS'!R131+'GAME STATS'!R190+'GAME STATS'!R249+'GAME STATS'!R308+'GAME STATS'!R367+'GAME STATS'!R426+'GAME STATS'!R485+'GAME STATS'!R544+'GAME STATS'!R603+'GAME STATS'!R662+'GAME STATS'!R721+'GAME STATS'!R780+'GAME STATS'!R839+'GAME STATS'!R898+'GAME STATS'!R957+'GAME STATS'!R1016+'GAME STATS'!R1075+'GAME STATS'!R1134+'GAME STATS'!R1193+'GAME STATS'!R1252+'GAME STATS'!R1311+'GAME STATS'!R1370+'GAME STATS'!R1429+'GAME STATS'!R1488+'GAME STATS'!R1547+'GAME STATS'!R1606+'GAME STATS'!R1665+'GAME STATS'!R1724+'GAME STATS'!R1783+'GAME STATS'!R1842+'GAME STATS'!R1901+'GAME STATS'!R1960+'GAME STATS'!R2019+'GAME STATS'!R2078+'GAME STATS'!R2137+'GAME STATS'!R2196+'GAME STATS'!R2255+'GAME STATS'!R2314+'GAME STATS'!R2373+'GAME STATS'!R2432+'GAME STATS'!R2491+'GAME STATS'!R2550+'GAME STATS'!R2609+'GAME STATS'!R2668+'GAME STATS'!R2727+'GAME STATS'!R2786+'GAME STATS'!R2845+'GAME STATS'!R2904+'GAME STATS'!R2963+'GAME STATS'!R3022+'GAME STATS'!R3081+'GAME STATS'!R3140+'GAME STATS'!R3199+'GAME STATS'!R3258+'GAME STATS'!R3317+'GAME STATS'!R3376+'GAME STATS'!R3435+'GAME STATS'!R3494+'GAME STATS'!R3553+'GAME STATS'!R3612+'GAME STATS'!R3671+'GAME STATS'!R3730+'GAME STATS'!R3789+'GAME STATS'!R3848+'GAME STATS'!R3907+'GAME STATS'!R3966+'GAME STATS'!R4025+'GAME STATS'!R4084+'GAME STATS'!R4143+'GAME STATS'!R4202+'GAME STATS'!R4261+'GAME STATS'!R4320+'GAME STATS'!R4379+'GAME STATS'!R4438+'GAME STATS'!R4497+'GAME STATS'!R4556+'GAME STATS'!R4615+'GAME STATS'!R4674+'GAME STATS'!R4733+'GAME STATS'!R4792+'GAME STATS'!R4851+'GAME STATS'!R4910+'GAME STATS'!R4969+'GAME STATS'!R5028+'GAME STATS'!R5087+'GAME STATS'!R5146+'GAME STATS'!R5205+'GAME STATS'!R5264+'GAME STATS'!R5323+'GAME STATS'!R5382+'GAME STATS'!R5441+'GAME STATS'!R5500+'GAME STATS'!R5559+'GAME STATS'!R5618+'GAME STATS'!R5677+'GAME STATS'!R5736+'GAME STATS'!R5795+'GAME STATS'!R5854</f>
        <v>0</v>
      </c>
      <c r="T11" s="734"/>
      <c r="U11" s="818">
        <f>S11-Q11</f>
        <v>0</v>
      </c>
      <c r="V11" s="819"/>
      <c r="W11" s="722">
        <f>'GAME STATS'!V13+'GAME STATS'!V72+'GAME STATS'!V131+'GAME STATS'!V190+'GAME STATS'!V249+'GAME STATS'!V308+'GAME STATS'!V367+'GAME STATS'!V426+'GAME STATS'!V485+'GAME STATS'!V544+'GAME STATS'!V603+'GAME STATS'!V662+'GAME STATS'!V721+'GAME STATS'!V780+'GAME STATS'!V839+'GAME STATS'!V898+'GAME STATS'!V957+'GAME STATS'!V1016+'GAME STATS'!V1075+'GAME STATS'!V1134+'GAME STATS'!V1193+'GAME STATS'!V1252+'GAME STATS'!V1311+'GAME STATS'!V1370+'GAME STATS'!V1429+'GAME STATS'!V1488+'GAME STATS'!V1547+'GAME STATS'!V1606+'GAME STATS'!V1665+'GAME STATS'!V1724+'GAME STATS'!V1783+'GAME STATS'!V1842+'GAME STATS'!V1901+'GAME STATS'!V1960+'GAME STATS'!V2019+'GAME STATS'!V2078+'GAME STATS'!V2137+'GAME STATS'!V2196+'GAME STATS'!V2255+'GAME STATS'!V2314+'GAME STATS'!V2373+'GAME STATS'!V2432+'GAME STATS'!V2491+'GAME STATS'!V2550+'GAME STATS'!V2609+'GAME STATS'!V2668+'GAME STATS'!V2727+'GAME STATS'!V2786+'GAME STATS'!V2845+'GAME STATS'!V2904+'GAME STATS'!V2963+'GAME STATS'!V3022+'GAME STATS'!V3081+'GAME STATS'!V3140+'GAME STATS'!V3199+'GAME STATS'!V3258+'GAME STATS'!V3317+'GAME STATS'!V3376+'GAME STATS'!V3435+'GAME STATS'!V3494+'GAME STATS'!V3553+'GAME STATS'!V3612+'GAME STATS'!V3671+'GAME STATS'!V3730+'GAME STATS'!V3789+'GAME STATS'!V3848+'GAME STATS'!V3907+'GAME STATS'!V3966+'GAME STATS'!V4025+'GAME STATS'!V4084+'GAME STATS'!V4143+'GAME STATS'!V4202+'GAME STATS'!V4261+'GAME STATS'!V4320+'GAME STATS'!V4379+'GAME STATS'!V4438+'GAME STATS'!V4497+'GAME STATS'!V4556+'GAME STATS'!V4615+'GAME STATS'!V4674+'GAME STATS'!V4733+'GAME STATS'!V4792+'GAME STATS'!V4851+'GAME STATS'!V4910+'GAME STATS'!V4969+'GAME STATS'!V5028+'GAME STATS'!V5087+'GAME STATS'!V5146+'GAME STATS'!V5205+'GAME STATS'!V5264+'GAME STATS'!V5323+'GAME STATS'!V5382+'GAME STATS'!V5441+'GAME STATS'!V5500+'GAME STATS'!V5559+'GAME STATS'!V5618+'GAME STATS'!V5677+'GAME STATS'!V5736+'GAME STATS'!V5795+'GAME STATS'!V5854</f>
        <v>0</v>
      </c>
      <c r="X11" s="722">
        <f>'GAME STATS'!X13+'GAME STATS'!X72+'GAME STATS'!X131+'GAME STATS'!X190+'GAME STATS'!X249+'GAME STATS'!X308+'GAME STATS'!X367+'GAME STATS'!X426+'GAME STATS'!X485+'GAME STATS'!X544+'GAME STATS'!X603+'GAME STATS'!X662+'GAME STATS'!X721+'GAME STATS'!X780+'GAME STATS'!X839+'GAME STATS'!X898+'GAME STATS'!X957+'GAME STATS'!X1016+'GAME STATS'!X1075+'GAME STATS'!X1134+'GAME STATS'!X1193+'GAME STATS'!X1252+'GAME STATS'!X1311+'GAME STATS'!X1370+'GAME STATS'!X1429+'GAME STATS'!X1488+'GAME STATS'!X1547+'GAME STATS'!X1606+'GAME STATS'!X1665+'GAME STATS'!X1724+'GAME STATS'!X1783+'GAME STATS'!X1842+'GAME STATS'!X1901+'GAME STATS'!X1960+'GAME STATS'!X2019+'GAME STATS'!X2078+'GAME STATS'!X2137+'GAME STATS'!X2196+'GAME STATS'!X2255+'GAME STATS'!X2314+'GAME STATS'!X2373+'GAME STATS'!X2432+'GAME STATS'!X2491+'GAME STATS'!X2550+'GAME STATS'!X2609+'GAME STATS'!X2668+'GAME STATS'!X2727+'GAME STATS'!X2786+'GAME STATS'!X2845+'GAME STATS'!X2904+'GAME STATS'!X2963+'GAME STATS'!X3022+'GAME STATS'!X3081+'GAME STATS'!X3140+'GAME STATS'!X3199+'GAME STATS'!X3258+'GAME STATS'!X3317+'GAME STATS'!X3376+'GAME STATS'!X3435+'GAME STATS'!X3494+'GAME STATS'!X3553+'GAME STATS'!X3612+'GAME STATS'!X3671+'GAME STATS'!X3730+'GAME STATS'!X3789+'GAME STATS'!X3848+'GAME STATS'!X3907+'GAME STATS'!X3966+'GAME STATS'!X4025+'GAME STATS'!X4084+'GAME STATS'!X4143+'GAME STATS'!X4202+'GAME STATS'!X4261+'GAME STATS'!X4320+'GAME STATS'!X4379+'GAME STATS'!X4438+'GAME STATS'!X4497+'GAME STATS'!X4556+'GAME STATS'!X4615+'GAME STATS'!X4674+'GAME STATS'!X4733+'GAME STATS'!X4792+'GAME STATS'!X4851+'GAME STATS'!X4910+'GAME STATS'!X4969+'GAME STATS'!X5028+'GAME STATS'!X5087+'GAME STATS'!X5146+'GAME STATS'!X5205+'GAME STATS'!X5264+'GAME STATS'!X5323+'GAME STATS'!X5382+'GAME STATS'!X5441+'GAME STATS'!X5500+'GAME STATS'!X5559+'GAME STATS'!X5618+'GAME STATS'!X5677+'GAME STATS'!X5736+'GAME STATS'!X5795+'GAME STATS'!X5854</f>
        <v>0</v>
      </c>
      <c r="Y11" s="722">
        <f>'GAME STATS'!Z13+'GAME STATS'!Z72+'GAME STATS'!Z131+'GAME STATS'!Z190+'GAME STATS'!Z249+'GAME STATS'!Z308+'GAME STATS'!Z367+'GAME STATS'!Z426+'GAME STATS'!Z485+'GAME STATS'!Z544+'GAME STATS'!Z603+'GAME STATS'!Z662+'GAME STATS'!Z721+'GAME STATS'!Z780+'GAME STATS'!Z839+'GAME STATS'!Z898+'GAME STATS'!Z957+'GAME STATS'!Z1016+'GAME STATS'!Z1075+'GAME STATS'!Z1134+'GAME STATS'!Z1193+'GAME STATS'!Z1252+'GAME STATS'!Z1311+'GAME STATS'!Z1370+'GAME STATS'!Z1429+'GAME STATS'!Z1488+'GAME STATS'!Z1547+'GAME STATS'!Z1606+'GAME STATS'!Z1665+'GAME STATS'!Z1724+'GAME STATS'!Z1783+'GAME STATS'!Z1842+'GAME STATS'!Z1901+'GAME STATS'!Z1960+'GAME STATS'!Z2019+'GAME STATS'!Z2078+'GAME STATS'!Z2137+'GAME STATS'!Z2196+'GAME STATS'!Z2255+'GAME STATS'!Z2314+'GAME STATS'!Z2373+'GAME STATS'!Z2432+'GAME STATS'!Z2491+'GAME STATS'!Z2550+'GAME STATS'!Z2609+'GAME STATS'!Z2668+'GAME STATS'!Z2727+'GAME STATS'!Z2786+'GAME STATS'!Z2845+'GAME STATS'!Z2904+'GAME STATS'!Z2963+'GAME STATS'!Z3022+'GAME STATS'!Z3081+'GAME STATS'!Z3140+'GAME STATS'!Z3199+'GAME STATS'!Z3258+'GAME STATS'!Z3317+'GAME STATS'!Z3376+'GAME STATS'!Z3435+'GAME STATS'!Z3494+'GAME STATS'!Z3553+'GAME STATS'!Z3612+'GAME STATS'!Z3671+'GAME STATS'!Z3730+'GAME STATS'!Z3789+'GAME STATS'!Z3848+'GAME STATS'!Z3907+'GAME STATS'!Z3966+'GAME STATS'!Z4025+'GAME STATS'!Z4084+'GAME STATS'!Z4143+'GAME STATS'!Z4202+'GAME STATS'!Z4261+'GAME STATS'!Z4320+'GAME STATS'!Z4379+'GAME STATS'!Z4438+'GAME STATS'!Z4497+'GAME STATS'!Z4556+'GAME STATS'!Z4615+'GAME STATS'!Z4674+'GAME STATS'!Z4733+'GAME STATS'!Z4792+'GAME STATS'!Z4851+'GAME STATS'!Z4910+'GAME STATS'!Z4969+'GAME STATS'!Z5028+'GAME STATS'!Z5087+'GAME STATS'!Z5146+'GAME STATS'!Z5205+'GAME STATS'!Z5264+'GAME STATS'!Z5323+'GAME STATS'!Z5382+'GAME STATS'!Z5441+'GAME STATS'!Z5500+'GAME STATS'!Z5559+'GAME STATS'!Z5618+'GAME STATS'!Z5677+'GAME STATS'!Z5736+'GAME STATS'!Z5795+'GAME STATS'!Z5854</f>
        <v>0</v>
      </c>
      <c r="Z11" s="722">
        <f>'GAME STATS'!AB13+'GAME STATS'!AB72+'GAME STATS'!AB131+'GAME STATS'!AB190+'GAME STATS'!AB249+'GAME STATS'!AB308+'GAME STATS'!AB367+'GAME STATS'!AB426+'GAME STATS'!AB485+'GAME STATS'!AB544+'GAME STATS'!AB603+'GAME STATS'!AB662+'GAME STATS'!AB721+'GAME STATS'!AB780+'GAME STATS'!AB839+'GAME STATS'!AB898+'GAME STATS'!AB957+'GAME STATS'!AB1016+'GAME STATS'!AB1075+'GAME STATS'!AB1134+'GAME STATS'!AB1193+'GAME STATS'!AB1252+'GAME STATS'!AB1311+'GAME STATS'!AB1370+'GAME STATS'!AB1429+'GAME STATS'!AB1488+'GAME STATS'!AB1547+'GAME STATS'!AB1606+'GAME STATS'!AB1665+'GAME STATS'!AB1724+'GAME STATS'!AB1783+'GAME STATS'!AB1842+'GAME STATS'!AB1901+'GAME STATS'!AB1960+'GAME STATS'!AB2019+'GAME STATS'!AB2078+'GAME STATS'!AB2137+'GAME STATS'!AB2196+'GAME STATS'!AB2255+'GAME STATS'!AB2314+'GAME STATS'!AB2373+'GAME STATS'!AB2432+'GAME STATS'!AB2491+'GAME STATS'!AB2550+'GAME STATS'!AB2609+'GAME STATS'!AB2668+'GAME STATS'!AB2727+'GAME STATS'!AB2786+'GAME STATS'!AB2845+'GAME STATS'!AB2904+'GAME STATS'!AB2963+'GAME STATS'!AB3022+'GAME STATS'!AB3081+'GAME STATS'!AB3140+'GAME STATS'!AB3199+'GAME STATS'!AB3258+'GAME STATS'!AB3317+'GAME STATS'!AB3376+'GAME STATS'!AB3435+'GAME STATS'!AB3494+'GAME STATS'!AB3553+'GAME STATS'!AB3612+'GAME STATS'!AB3671+'GAME STATS'!AB3730+'GAME STATS'!AB3789+'GAME STATS'!AB3848+'GAME STATS'!AB3907+'GAME STATS'!AB3966+'GAME STATS'!AB4025+'GAME STATS'!AB4084+'GAME STATS'!AB4143+'GAME STATS'!AB4202+'GAME STATS'!AB4261+'GAME STATS'!AB4320+'GAME STATS'!AB4379+'GAME STATS'!AB4438+'GAME STATS'!AB4497+'GAME STATS'!AB4556+'GAME STATS'!AB4615+'GAME STATS'!AB4674+'GAME STATS'!AB4733+'GAME STATS'!AB4792+'GAME STATS'!AB4851+'GAME STATS'!AB4910+'GAME STATS'!AB4969+'GAME STATS'!AB5028+'GAME STATS'!AB5087+'GAME STATS'!AB5146+'GAME STATS'!AB5205+'GAME STATS'!AB5264+'GAME STATS'!AB5323+'GAME STATS'!AB5382+'GAME STATS'!AB5441+'GAME STATS'!AB5500+'GAME STATS'!AB5559+'GAME STATS'!AB5618+'GAME STATS'!AB5677+'GAME STATS'!AB5736+'GAME STATS'!AB5795+'GAME STATS'!AB5854</f>
        <v>0</v>
      </c>
      <c r="AA11" s="731">
        <f>'GAME STATS'!AD13+'GAME STATS'!AD72+'GAME STATS'!AD131+'GAME STATS'!AD190+'GAME STATS'!AD249+'GAME STATS'!AD308+'GAME STATS'!AD367+'GAME STATS'!AD426+'GAME STATS'!AD485+'GAME STATS'!AD544+'GAME STATS'!AD603+'GAME STATS'!AD662+'GAME STATS'!AD721+'GAME STATS'!AD780+'GAME STATS'!AD839+'GAME STATS'!AD898+'GAME STATS'!AD957+'GAME STATS'!AD1016+'GAME STATS'!AD1075+'GAME STATS'!AD1134+'GAME STATS'!AD1193+'GAME STATS'!AD1252+'GAME STATS'!AD1311+'GAME STATS'!AD1370+'GAME STATS'!AD1429+'GAME STATS'!AD1488+'GAME STATS'!AD1547+'GAME STATS'!AD1606+'GAME STATS'!AD1665+'GAME STATS'!AD1724+'GAME STATS'!AD1783+'GAME STATS'!AD1842+'GAME STATS'!AD1901+'GAME STATS'!AD1960+'GAME STATS'!AD2019+'GAME STATS'!AD2078+'GAME STATS'!AD2137+'GAME STATS'!AD2196+'GAME STATS'!AD2255+'GAME STATS'!AD2314+'GAME STATS'!AD2373+'GAME STATS'!AD2432+'GAME STATS'!AD2491+'GAME STATS'!AD2550+'GAME STATS'!AD2609+'GAME STATS'!AD2668+'GAME STATS'!AD2727+'GAME STATS'!AD2786+'GAME STATS'!AD2845+'GAME STATS'!AD2904+'GAME STATS'!AD2963+'GAME STATS'!AD3022+'GAME STATS'!AD3081+'GAME STATS'!AD3140+'GAME STATS'!AD3199+'GAME STATS'!AD3258+'GAME STATS'!AD3317+'GAME STATS'!AD3376+'GAME STATS'!AD3435+'GAME STATS'!AD3494+'GAME STATS'!AD3553+'GAME STATS'!AD3612+'GAME STATS'!AD3671+'GAME STATS'!AD3730+'GAME STATS'!AD3789+'GAME STATS'!AD3848+'GAME STATS'!AD3907+'GAME STATS'!AD3966+'GAME STATS'!AD4025+'GAME STATS'!AD4084+'GAME STATS'!AD4143+'GAME STATS'!AD4202+'GAME STATS'!AD4261+'GAME STATS'!AD4320+'GAME STATS'!AD4379+'GAME STATS'!AD4438+'GAME STATS'!AD4497+'GAME STATS'!AD4556+'GAME STATS'!AD4615+'GAME STATS'!AD4674+'GAME STATS'!AD4733+'GAME STATS'!AD4792+'GAME STATS'!AD4851+'GAME STATS'!AD4910+'GAME STATS'!AD4969+'GAME STATS'!AD5028+'GAME STATS'!AD5087+'GAME STATS'!AD5146+'GAME STATS'!AD5205+'GAME STATS'!AD5264+'GAME STATS'!AD5323+'GAME STATS'!AD5382+'GAME STATS'!AD5441+'GAME STATS'!AD5500+'GAME STATS'!AD5559+'GAME STATS'!AD5618+'GAME STATS'!AD5677+'GAME STATS'!AD5736+'GAME STATS'!AD5795+'GAME STATS'!AD5854</f>
        <v>0</v>
      </c>
      <c r="AB11" s="732"/>
      <c r="AC11" s="733">
        <f>'GAME STATS'!AF13+'GAME STATS'!AF72+'GAME STATS'!AF131+'GAME STATS'!AF190+'GAME STATS'!AF249+'GAME STATS'!AF308+'GAME STATS'!AF367+'GAME STATS'!AF426+'GAME STATS'!AF485+'GAME STATS'!AF544+'GAME STATS'!AF603+'GAME STATS'!AF662+'GAME STATS'!AF721+'GAME STATS'!AF780+'GAME STATS'!AF839+'GAME STATS'!AF898+'GAME STATS'!AF957+'GAME STATS'!AF1016+'GAME STATS'!AF1075+'GAME STATS'!AF1134+'GAME STATS'!AF1193+'GAME STATS'!AF1252+'GAME STATS'!AF1311+'GAME STATS'!AF1370+'GAME STATS'!AF1429+'GAME STATS'!AF1488+'GAME STATS'!AF1547+'GAME STATS'!AF1606+'GAME STATS'!AF1665+'GAME STATS'!AF1724+'GAME STATS'!AF1783+'GAME STATS'!AF1842+'GAME STATS'!AF1901+'GAME STATS'!AF1960+'GAME STATS'!AF2019+'GAME STATS'!AF2078+'GAME STATS'!AF2137+'GAME STATS'!AF2196+'GAME STATS'!AF2255+'GAME STATS'!AF2314+'GAME STATS'!AF2373+'GAME STATS'!AF2432+'GAME STATS'!AF2491+'GAME STATS'!AF2550+'GAME STATS'!AF2609+'GAME STATS'!AF2668+'GAME STATS'!AF2727+'GAME STATS'!AF2786+'GAME STATS'!AF2845+'GAME STATS'!AF2904+'GAME STATS'!AF2963+'GAME STATS'!AF3022+'GAME STATS'!AF3081+'GAME STATS'!AF3140+'GAME STATS'!AF3199+'GAME STATS'!AF3258+'GAME STATS'!AF3317+'GAME STATS'!AF3376+'GAME STATS'!AF3435+'GAME STATS'!AF3494+'GAME STATS'!AF3553+'GAME STATS'!AF3612+'GAME STATS'!AF3671+'GAME STATS'!AF3730+'GAME STATS'!AF3789+'GAME STATS'!AF3848+'GAME STATS'!AF3907+'GAME STATS'!AF3966+'GAME STATS'!AF4025+'GAME STATS'!AF4084+'GAME STATS'!AF4143+'GAME STATS'!AF4202+'GAME STATS'!AF4261+'GAME STATS'!AF4320+'GAME STATS'!AF4379+'GAME STATS'!AF4438+'GAME STATS'!AF4497+'GAME STATS'!AF4556+'GAME STATS'!AF4615+'GAME STATS'!AF4674+'GAME STATS'!AF4733+'GAME STATS'!AF4792+'GAME STATS'!AF4851+'GAME STATS'!AF4910+'GAME STATS'!AF4969+'GAME STATS'!AF5028+'GAME STATS'!AF5087+'GAME STATS'!AF5146+'GAME STATS'!AF5205+'GAME STATS'!AF5264+'GAME STATS'!AF5323+'GAME STATS'!AF5382+'GAME STATS'!AF5441+'GAME STATS'!AF5500+'GAME STATS'!AF5559+'GAME STATS'!AF5618+'GAME STATS'!AF5677+'GAME STATS'!AF5736+'GAME STATS'!AF5795+'GAME STATS'!AF5854</f>
        <v>0</v>
      </c>
      <c r="AD11" s="734"/>
      <c r="AE11" s="729">
        <f>IF(AA11=0,0,(AC11/AA11)*100)</f>
        <v>0</v>
      </c>
      <c r="AF11" s="730"/>
      <c r="AG11" s="731">
        <f>'GAME STATS'!AJ13+'GAME STATS'!AJ72+'GAME STATS'!AJ131+'GAME STATS'!AJ190+'GAME STATS'!AJ249+'GAME STATS'!AJ308+'GAME STATS'!AJ367+'GAME STATS'!AJ426+'GAME STATS'!AJ485+'GAME STATS'!AJ544+'GAME STATS'!AJ603+'GAME STATS'!AJ662+'GAME STATS'!AJ721+'GAME STATS'!AJ780+'GAME STATS'!AJ839+'GAME STATS'!AJ898+'GAME STATS'!AJ957+'GAME STATS'!AJ1016+'GAME STATS'!AJ1075+'GAME STATS'!AJ1134+'GAME STATS'!AJ1193+'GAME STATS'!AJ1252+'GAME STATS'!AJ1311+'GAME STATS'!AJ1370+'GAME STATS'!AJ1429+'GAME STATS'!AJ1488+'GAME STATS'!AJ1547+'GAME STATS'!AJ1606+'GAME STATS'!AJ1665+'GAME STATS'!AJ1724+'GAME STATS'!AJ1783+'GAME STATS'!AJ1842+'GAME STATS'!AJ1901+'GAME STATS'!AJ1960+'GAME STATS'!AJ2019+'GAME STATS'!AJ2078+'GAME STATS'!AJ2137+'GAME STATS'!AJ2196+'GAME STATS'!AJ2255+'GAME STATS'!AJ2314+'GAME STATS'!AJ2373+'GAME STATS'!AJ2432+'GAME STATS'!AJ2491+'GAME STATS'!AJ2550+'GAME STATS'!AJ2609+'GAME STATS'!AJ2668+'GAME STATS'!AJ2727+'GAME STATS'!AJ2786+'GAME STATS'!AJ2845+'GAME STATS'!AJ2904+'GAME STATS'!AJ2963+'GAME STATS'!AJ3022+'GAME STATS'!AJ3081+'GAME STATS'!AJ3140+'GAME STATS'!AJ3199+'GAME STATS'!AJ3258+'GAME STATS'!AJ3317+'GAME STATS'!AJ3376+'GAME STATS'!AJ3435+'GAME STATS'!AJ3494+'GAME STATS'!AJ3553+'GAME STATS'!AJ3612+'GAME STATS'!AJ3671+'GAME STATS'!AJ3730+'GAME STATS'!AJ3789+'GAME STATS'!AJ3848+'GAME STATS'!AJ3907+'GAME STATS'!AJ3966+'GAME STATS'!AJ4025+'GAME STATS'!AJ4084+'GAME STATS'!AJ4143+'GAME STATS'!AJ4202+'GAME STATS'!AJ4261+'GAME STATS'!AJ4320+'GAME STATS'!AJ4379+'GAME STATS'!AJ4438+'GAME STATS'!AJ4497+'GAME STATS'!AJ4556+'GAME STATS'!AJ4615+'GAME STATS'!AJ4674+'GAME STATS'!AJ4733+'GAME STATS'!AJ4792+'GAME STATS'!AJ4851+'GAME STATS'!AJ4910+'GAME STATS'!AJ4969+'GAME STATS'!AJ5028+'GAME STATS'!AJ5087+'GAME STATS'!AJ5146+'GAME STATS'!AJ5205+'GAME STATS'!AJ5264+'GAME STATS'!AJ5323+'GAME STATS'!AJ5382+'GAME STATS'!AJ5441+'GAME STATS'!AJ5500+'GAME STATS'!AJ5559+'GAME STATS'!AJ5618+'GAME STATS'!AJ5677+'GAME STATS'!AJ5736+'GAME STATS'!AJ5795+'GAME STATS'!AJ5854</f>
        <v>0</v>
      </c>
      <c r="AH11" s="732"/>
      <c r="AI11" s="733">
        <f>'GAME STATS'!AL13+'GAME STATS'!AL72+'GAME STATS'!AL131+'GAME STATS'!AL190+'GAME STATS'!AL249+'GAME STATS'!AL308+'GAME STATS'!AL367+'GAME STATS'!AL426+'GAME STATS'!AL485+'GAME STATS'!AL544+'GAME STATS'!AL603+'GAME STATS'!AL662+'GAME STATS'!AL721+'GAME STATS'!AL780+'GAME STATS'!AL839+'GAME STATS'!AL898+'GAME STATS'!AL957+'GAME STATS'!AL1016+'GAME STATS'!AL1075+'GAME STATS'!AL1134+'GAME STATS'!AL1193+'GAME STATS'!AL1252+'GAME STATS'!AL1311+'GAME STATS'!AL1370+'GAME STATS'!AL1429+'GAME STATS'!AL1488+'GAME STATS'!AL1547+'GAME STATS'!AL1606+'GAME STATS'!AL1665+'GAME STATS'!AL1724+'GAME STATS'!AL1783+'GAME STATS'!AL1842+'GAME STATS'!AL1901+'GAME STATS'!AL1960+'GAME STATS'!AL2019+'GAME STATS'!AL2078+'GAME STATS'!AL2137+'GAME STATS'!AL2196+'GAME STATS'!AL2255+'GAME STATS'!AL2314+'GAME STATS'!AL2373+'GAME STATS'!AL2432+'GAME STATS'!AL2491+'GAME STATS'!AL2550+'GAME STATS'!AL2609+'GAME STATS'!AL2668+'GAME STATS'!AL2727+'GAME STATS'!AL2786+'GAME STATS'!AL2845+'GAME STATS'!AL2904+'GAME STATS'!AL2963+'GAME STATS'!AL3022+'GAME STATS'!AL3081+'GAME STATS'!AL3140+'GAME STATS'!AL3199+'GAME STATS'!AL3258+'GAME STATS'!AL3317+'GAME STATS'!AL3376+'GAME STATS'!AL3435+'GAME STATS'!AL3494+'GAME STATS'!AL3553+'GAME STATS'!AL3612+'GAME STATS'!AL3671+'GAME STATS'!AL3730+'GAME STATS'!AL3789+'GAME STATS'!AL3848+'GAME STATS'!AL3907+'GAME STATS'!AL3966+'GAME STATS'!AL4025+'GAME STATS'!AL4084+'GAME STATS'!AL4143+'GAME STATS'!AL4202+'GAME STATS'!AL4261+'GAME STATS'!AL4320+'GAME STATS'!AL4379+'GAME STATS'!AL4438+'GAME STATS'!AL4497+'GAME STATS'!AL4556+'GAME STATS'!AL4615+'GAME STATS'!AL4674+'GAME STATS'!AL4733+'GAME STATS'!AL4792+'GAME STATS'!AL4851+'GAME STATS'!AL4910+'GAME STATS'!AL4969+'GAME STATS'!AL5028+'GAME STATS'!AL5087+'GAME STATS'!AL5146+'GAME STATS'!AL5205+'GAME STATS'!AL5264+'GAME STATS'!AL5323+'GAME STATS'!AL5382+'GAME STATS'!AL5441+'GAME STATS'!AL5500+'GAME STATS'!AL5559+'GAME STATS'!AL5618+'GAME STATS'!AL5677+'GAME STATS'!AL5736+'GAME STATS'!AL5795+'GAME STATS'!AL5854</f>
        <v>0</v>
      </c>
      <c r="AJ11" s="734"/>
      <c r="AK11" s="729">
        <f>IF(AG11=0,0,(AI11/AG11)*100)</f>
        <v>0</v>
      </c>
      <c r="AL11" s="730"/>
      <c r="AM11" s="731">
        <f>'GAME STATS'!AP13+'GAME STATS'!AP72+'GAME STATS'!AP131+'GAME STATS'!AP190+'GAME STATS'!AP249+'GAME STATS'!AP308+'GAME STATS'!AP367+'GAME STATS'!AP426+'GAME STATS'!AP485+'GAME STATS'!AP544+'GAME STATS'!AP603+'GAME STATS'!AP662+'GAME STATS'!AP721+'GAME STATS'!AP780+'GAME STATS'!AP839+'GAME STATS'!AP898+'GAME STATS'!AP957+'GAME STATS'!AP1016+'GAME STATS'!AP1075+'GAME STATS'!AP1134+'GAME STATS'!AP1193+'GAME STATS'!AP1252+'GAME STATS'!AP1311+'GAME STATS'!AP1370+'GAME STATS'!AP1429+'GAME STATS'!AP1488+'GAME STATS'!AP1547+'GAME STATS'!AP1606+'GAME STATS'!AP1665+'GAME STATS'!AP1724+'GAME STATS'!AP1783+'GAME STATS'!AP1842+'GAME STATS'!AP1901+'GAME STATS'!AP1960+'GAME STATS'!AP2019+'GAME STATS'!AP2078+'GAME STATS'!AP2137+'GAME STATS'!AP2196+'GAME STATS'!AP2255+'GAME STATS'!AP2314+'GAME STATS'!AP2373+'GAME STATS'!AP2432+'GAME STATS'!AP2491+'GAME STATS'!AP2550+'GAME STATS'!AP2609+'GAME STATS'!AP2668+'GAME STATS'!AP2727+'GAME STATS'!AP2786+'GAME STATS'!AP2845+'GAME STATS'!AP2904+'GAME STATS'!AP2963+'GAME STATS'!AP3022+'GAME STATS'!AP3081+'GAME STATS'!AP3140+'GAME STATS'!AP3199+'GAME STATS'!AP3258+'GAME STATS'!AP3317+'GAME STATS'!AP3376+'GAME STATS'!AP3435+'GAME STATS'!AP3494+'GAME STATS'!AP3553+'GAME STATS'!AP3612+'GAME STATS'!AP3671+'GAME STATS'!AP3730+'GAME STATS'!AP3789+'GAME STATS'!AP3848+'GAME STATS'!AP3907+'GAME STATS'!AP3966+'GAME STATS'!AP4025+'GAME STATS'!AP4084+'GAME STATS'!AP4143+'GAME STATS'!AP4202+'GAME STATS'!AP4261+'GAME STATS'!AP4320+'GAME STATS'!AP4379+'GAME STATS'!AP4438+'GAME STATS'!AP4497+'GAME STATS'!AP4556+'GAME STATS'!AP4615+'GAME STATS'!AP4674+'GAME STATS'!AP4733+'GAME STATS'!AP4792+'GAME STATS'!AP4851+'GAME STATS'!AP4910+'GAME STATS'!AP4969+'GAME STATS'!AP5028+'GAME STATS'!AP5087+'GAME STATS'!AP5146+'GAME STATS'!AP5205+'GAME STATS'!AP5264+'GAME STATS'!AP5323+'GAME STATS'!AP5382+'GAME STATS'!AP5441+'GAME STATS'!AP5500+'GAME STATS'!AP5559+'GAME STATS'!AP5618+'GAME STATS'!AP5677+'GAME STATS'!AP5736+'GAME STATS'!AP5795+'GAME STATS'!AP5854</f>
        <v>0</v>
      </c>
      <c r="AN11" s="732"/>
      <c r="AO11" s="733">
        <f>'GAME STATS'!AR13+'GAME STATS'!AR72+'GAME STATS'!AR131+'GAME STATS'!AR190+'GAME STATS'!AR249+'GAME STATS'!AR308+'GAME STATS'!AR367+'GAME STATS'!AR426+'GAME STATS'!AR485+'GAME STATS'!AR544+'GAME STATS'!AR603+'GAME STATS'!AR662+'GAME STATS'!AR721+'GAME STATS'!AR780+'GAME STATS'!AR839+'GAME STATS'!AR898+'GAME STATS'!AR957+'GAME STATS'!AR1016+'GAME STATS'!AR1075+'GAME STATS'!AR1134+'GAME STATS'!AR1193+'GAME STATS'!AR1252+'GAME STATS'!AR1311+'GAME STATS'!AR1370+'GAME STATS'!AR1429+'GAME STATS'!AR1488+'GAME STATS'!AR1547+'GAME STATS'!AR1606+'GAME STATS'!AR1665+'GAME STATS'!AR1724+'GAME STATS'!AR1783+'GAME STATS'!AR1842+'GAME STATS'!AR1901+'GAME STATS'!AR1960+'GAME STATS'!AR2019+'GAME STATS'!AR2078+'GAME STATS'!AR2137+'GAME STATS'!AR2196+'GAME STATS'!AR2255+'GAME STATS'!AR2314+'GAME STATS'!AR2373+'GAME STATS'!AR2432+'GAME STATS'!AR2491+'GAME STATS'!AR2550+'GAME STATS'!AR2609+'GAME STATS'!AR2668+'GAME STATS'!AR2727+'GAME STATS'!AR2786+'GAME STATS'!AR2845+'GAME STATS'!AR2904+'GAME STATS'!AR2963+'GAME STATS'!AR3022+'GAME STATS'!AR3081+'GAME STATS'!AR3140+'GAME STATS'!AR3199+'GAME STATS'!AR3258+'GAME STATS'!AR3317+'GAME STATS'!AR3376+'GAME STATS'!AR3435+'GAME STATS'!AR3494+'GAME STATS'!AR3553+'GAME STATS'!AR3612+'GAME STATS'!AR3671+'GAME STATS'!AR3730+'GAME STATS'!AR3789+'GAME STATS'!AR3848+'GAME STATS'!AR3907+'GAME STATS'!AR3966+'GAME STATS'!AR4025+'GAME STATS'!AR4084+'GAME STATS'!AR4143+'GAME STATS'!AR4202+'GAME STATS'!AR4261+'GAME STATS'!AR4320+'GAME STATS'!AR4379+'GAME STATS'!AR4438+'GAME STATS'!AR4497+'GAME STATS'!AR4556+'GAME STATS'!AR4615+'GAME STATS'!AR4674+'GAME STATS'!AR4733+'GAME STATS'!AR4792+'GAME STATS'!AR4851+'GAME STATS'!AR4910+'GAME STATS'!AR4969+'GAME STATS'!AR5028+'GAME STATS'!AR5087+'GAME STATS'!AR5146+'GAME STATS'!AR5205+'GAME STATS'!AR5264+'GAME STATS'!AR5323+'GAME STATS'!AR5382+'GAME STATS'!AR5441+'GAME STATS'!AR5500+'GAME STATS'!AR5559+'GAME STATS'!AR5618+'GAME STATS'!AR5677+'GAME STATS'!AR5736+'GAME STATS'!AR5795+'GAME STATS'!AR5854</f>
        <v>0</v>
      </c>
      <c r="AP11" s="734"/>
      <c r="AQ11" s="729">
        <f>IF(AM11=0,0,(AO11/AM11)*100)</f>
        <v>0</v>
      </c>
      <c r="AR11" s="730"/>
      <c r="AS11" s="731">
        <f>'GAME STATS'!AV13+'GAME STATS'!AV72+'GAME STATS'!AV131+'GAME STATS'!AV190+'GAME STATS'!AV249+'GAME STATS'!AV308+'GAME STATS'!AV367+'GAME STATS'!AV426+'GAME STATS'!AV485+'GAME STATS'!AV544+'GAME STATS'!AV603+'GAME STATS'!AV662+'GAME STATS'!AV721+'GAME STATS'!AV780+'GAME STATS'!AV839+'GAME STATS'!AV898+'GAME STATS'!AV957+'GAME STATS'!AV1016+'GAME STATS'!AV1075+'GAME STATS'!AV1134+'GAME STATS'!AV1193+'GAME STATS'!AV1252+'GAME STATS'!AV1311+'GAME STATS'!AV1370+'GAME STATS'!AV1429+'GAME STATS'!AV1488+'GAME STATS'!AV1547+'GAME STATS'!AV1606+'GAME STATS'!AV1665+'GAME STATS'!AV1724+'GAME STATS'!AV1783+'GAME STATS'!AV1842+'GAME STATS'!AV1901+'GAME STATS'!AV1960+'GAME STATS'!AV2019+'GAME STATS'!AV2078+'GAME STATS'!AV2137+'GAME STATS'!AV2196+'GAME STATS'!AV2255+'GAME STATS'!AV2314+'GAME STATS'!AV2373+'GAME STATS'!AV2432+'GAME STATS'!AV2491+'GAME STATS'!AV2550+'GAME STATS'!AV2609+'GAME STATS'!AV2668+'GAME STATS'!AV2727+'GAME STATS'!AV2786+'GAME STATS'!AV2845+'GAME STATS'!AV2904+'GAME STATS'!AV2963+'GAME STATS'!AV3022+'GAME STATS'!AV3081+'GAME STATS'!AV3140+'GAME STATS'!AV3199+'GAME STATS'!AV3258+'GAME STATS'!AV3317+'GAME STATS'!AV3376+'GAME STATS'!AV3435+'GAME STATS'!AV3494+'GAME STATS'!AV3553+'GAME STATS'!AV3612+'GAME STATS'!AV3671+'GAME STATS'!AV3730+'GAME STATS'!AV3789+'GAME STATS'!AV3848+'GAME STATS'!AV3907+'GAME STATS'!AV3966+'GAME STATS'!AV4025+'GAME STATS'!AV4084+'GAME STATS'!AV4143+'GAME STATS'!AV4202+'GAME STATS'!AV4261+'GAME STATS'!AV4320+'GAME STATS'!AV4379+'GAME STATS'!AV4438+'GAME STATS'!AV4497+'GAME STATS'!AV4556+'GAME STATS'!AV4615+'GAME STATS'!AV4674+'GAME STATS'!AV4733+'GAME STATS'!AV4792+'GAME STATS'!AV4851+'GAME STATS'!AV4910+'GAME STATS'!AV4969+'GAME STATS'!AV5028+'GAME STATS'!AV5087+'GAME STATS'!AV5146+'GAME STATS'!AV5205+'GAME STATS'!AV5264+'GAME STATS'!AV5323+'GAME STATS'!AV5382+'GAME STATS'!AV5441+'GAME STATS'!AV5500+'GAME STATS'!AV5559+'GAME STATS'!AV5618+'GAME STATS'!AV5677+'GAME STATS'!AV5736+'GAME STATS'!AV5795+'GAME STATS'!AV5854</f>
        <v>0</v>
      </c>
      <c r="AT11" s="732"/>
      <c r="AU11" s="733">
        <f>'GAME STATS'!AX13+'GAME STATS'!AX72+'GAME STATS'!AX131+'GAME STATS'!AX190+'GAME STATS'!AX249+'GAME STATS'!AX308+'GAME STATS'!AX367+'GAME STATS'!AX426+'GAME STATS'!AX485+'GAME STATS'!AX544+'GAME STATS'!AX603+'GAME STATS'!AX662+'GAME STATS'!AX721+'GAME STATS'!AX780+'GAME STATS'!AX839+'GAME STATS'!AX898+'GAME STATS'!AX957+'GAME STATS'!AX1016+'GAME STATS'!AX1075+'GAME STATS'!AX1134+'GAME STATS'!AX1193+'GAME STATS'!AX1252+'GAME STATS'!AX1311+'GAME STATS'!AX1370+'GAME STATS'!AX1429+'GAME STATS'!AX1488+'GAME STATS'!AX1547+'GAME STATS'!AX1606+'GAME STATS'!AX1665+'GAME STATS'!AX1724+'GAME STATS'!AX1783+'GAME STATS'!AX1842+'GAME STATS'!AX1901+'GAME STATS'!AX1960+'GAME STATS'!AX2019+'GAME STATS'!AX2078+'GAME STATS'!AX2137+'GAME STATS'!AX2196+'GAME STATS'!AX2255+'GAME STATS'!AX2314+'GAME STATS'!AX2373+'GAME STATS'!AX2432+'GAME STATS'!AX2491+'GAME STATS'!AX2550+'GAME STATS'!AX2609+'GAME STATS'!AX2668+'GAME STATS'!AX2727+'GAME STATS'!AX2786+'GAME STATS'!AX2845+'GAME STATS'!AX2904+'GAME STATS'!AX2963+'GAME STATS'!AX3022+'GAME STATS'!AX3081+'GAME STATS'!AX3140+'GAME STATS'!AX3199+'GAME STATS'!AX3258+'GAME STATS'!AX3317+'GAME STATS'!AX3376+'GAME STATS'!AX3435+'GAME STATS'!AX3494+'GAME STATS'!AX3553+'GAME STATS'!AX3612+'GAME STATS'!AX3671+'GAME STATS'!AX3730+'GAME STATS'!AX3789+'GAME STATS'!AX3848+'GAME STATS'!AX3907+'GAME STATS'!AX3966+'GAME STATS'!AX4025+'GAME STATS'!AX4084+'GAME STATS'!AX4143+'GAME STATS'!AX4202+'GAME STATS'!AX4261+'GAME STATS'!AX4320+'GAME STATS'!AX4379+'GAME STATS'!AX4438+'GAME STATS'!AX4497+'GAME STATS'!AX4556+'GAME STATS'!AX4615+'GAME STATS'!AX4674+'GAME STATS'!AX4733+'GAME STATS'!AX4792+'GAME STATS'!AX4851+'GAME STATS'!AX4910+'GAME STATS'!AX4969+'GAME STATS'!AX5028+'GAME STATS'!AX5087+'GAME STATS'!AX5146+'GAME STATS'!AX5205+'GAME STATS'!AX5264+'GAME STATS'!AX5323+'GAME STATS'!AX5382+'GAME STATS'!AX5441+'GAME STATS'!AX5500+'GAME STATS'!AX5559+'GAME STATS'!AX5618+'GAME STATS'!AX5677+'GAME STATS'!AX5736+'GAME STATS'!AX5795+'GAME STATS'!AX5854</f>
        <v>0</v>
      </c>
      <c r="AV11" s="734"/>
      <c r="AW11" s="729">
        <f>IF(AS11=0,0,(AU11/AS11)*100)</f>
        <v>0</v>
      </c>
      <c r="AX11" s="730"/>
      <c r="AY11" s="731">
        <f>'GAME STATS'!BB13+'GAME STATS'!BB72+'GAME STATS'!BB131+'GAME STATS'!BB190+'GAME STATS'!BB249+'GAME STATS'!BB308+'GAME STATS'!BB367+'GAME STATS'!BB426+'GAME STATS'!BB485+'GAME STATS'!BB544+'GAME STATS'!BB603+'GAME STATS'!BB662+'GAME STATS'!BB721+'GAME STATS'!BB780+'GAME STATS'!BB839+'GAME STATS'!BB898+'GAME STATS'!BB957+'GAME STATS'!BB1016+'GAME STATS'!BB1075+'GAME STATS'!BB1134+'GAME STATS'!BB1193+'GAME STATS'!BB1252+'GAME STATS'!BB1311+'GAME STATS'!BB1370+'GAME STATS'!BB1429+'GAME STATS'!BB1488+'GAME STATS'!BB1547+'GAME STATS'!BB1606+'GAME STATS'!BB1665+'GAME STATS'!BB1724+'GAME STATS'!BB1783+'GAME STATS'!BB1842+'GAME STATS'!BB1901+'GAME STATS'!BB1960+'GAME STATS'!BB2019+'GAME STATS'!BB2078+'GAME STATS'!BB2137+'GAME STATS'!BB2196+'GAME STATS'!BB2255+'GAME STATS'!BB2314+'GAME STATS'!BB2373+'GAME STATS'!BB2432+'GAME STATS'!BB2491+'GAME STATS'!BB2550+'GAME STATS'!BB2609+'GAME STATS'!BB2668+'GAME STATS'!BB2727+'GAME STATS'!BB2786+'GAME STATS'!BB2845+'GAME STATS'!BB2904+'GAME STATS'!BB2963+'GAME STATS'!BB3022+'GAME STATS'!BB3081+'GAME STATS'!BB3140+'GAME STATS'!BB3199+'GAME STATS'!BB3258+'GAME STATS'!BB3317+'GAME STATS'!BB3376+'GAME STATS'!BB3435+'GAME STATS'!BB3494+'GAME STATS'!BB3553+'GAME STATS'!BB3612+'GAME STATS'!BB3671+'GAME STATS'!BB3730+'GAME STATS'!BB3789+'GAME STATS'!BB3848+'GAME STATS'!BB3907+'GAME STATS'!BB3966+'GAME STATS'!BB4025+'GAME STATS'!BB4084+'GAME STATS'!BB4143+'GAME STATS'!BB4202+'GAME STATS'!BB4261+'GAME STATS'!BB4320+'GAME STATS'!BB4379+'GAME STATS'!BB4438+'GAME STATS'!BB4497+'GAME STATS'!BB4556+'GAME STATS'!BB4615+'GAME STATS'!BB4674+'GAME STATS'!BB4733+'GAME STATS'!BB4792+'GAME STATS'!BB4851+'GAME STATS'!BB4910+'GAME STATS'!BB4969+'GAME STATS'!BB5028+'GAME STATS'!BB5087+'GAME STATS'!BB5146+'GAME STATS'!BB5205+'GAME STATS'!BB5264+'GAME STATS'!BB5323+'GAME STATS'!BB5382+'GAME STATS'!BB5441+'GAME STATS'!BB5500+'GAME STATS'!BB5559+'GAME STATS'!BB5618+'GAME STATS'!BB5677+'GAME STATS'!BB5736+'GAME STATS'!BB5795+'GAME STATS'!BB5854</f>
        <v>0</v>
      </c>
      <c r="AZ11" s="732"/>
      <c r="BA11" s="733">
        <f>'GAME STATS'!BD13+'GAME STATS'!BD72+'GAME STATS'!BD131+'GAME STATS'!BD190+'GAME STATS'!BD249+'GAME STATS'!BD308+'GAME STATS'!BD367+'GAME STATS'!BD426+'GAME STATS'!BD485+'GAME STATS'!BD544+'GAME STATS'!BD603+'GAME STATS'!BD662+'GAME STATS'!BD721+'GAME STATS'!BD780+'GAME STATS'!BD839+'GAME STATS'!BD898+'GAME STATS'!BD957+'GAME STATS'!BD1016+'GAME STATS'!BD1075+'GAME STATS'!BD1134+'GAME STATS'!BD1193+'GAME STATS'!BD1252+'GAME STATS'!BD1311+'GAME STATS'!BD1370+'GAME STATS'!BD1429+'GAME STATS'!BD1488+'GAME STATS'!BD1547+'GAME STATS'!BD1606+'GAME STATS'!BD1665+'GAME STATS'!BD1724+'GAME STATS'!BD1783+'GAME STATS'!BD1842+'GAME STATS'!BD1901+'GAME STATS'!BD1960+'GAME STATS'!BD2019+'GAME STATS'!BD2078+'GAME STATS'!BD2137+'GAME STATS'!BD2196+'GAME STATS'!BD2255+'GAME STATS'!BD2314+'GAME STATS'!BD2373+'GAME STATS'!BD2432+'GAME STATS'!BD2491+'GAME STATS'!BD2550+'GAME STATS'!BD2609+'GAME STATS'!BD2668+'GAME STATS'!BD2727+'GAME STATS'!BD2786+'GAME STATS'!BD2845+'GAME STATS'!BD2904+'GAME STATS'!BD2963+'GAME STATS'!BD3022+'GAME STATS'!BD3081+'GAME STATS'!BD3140+'GAME STATS'!BD3199+'GAME STATS'!BD3258+'GAME STATS'!BD3317+'GAME STATS'!BD3376+'GAME STATS'!BD3435+'GAME STATS'!BD3494+'GAME STATS'!BD3553+'GAME STATS'!BD3612+'GAME STATS'!BD3671+'GAME STATS'!BD3730+'GAME STATS'!BD3789+'GAME STATS'!BD3848+'GAME STATS'!BD3907+'GAME STATS'!BD3966+'GAME STATS'!BD4025+'GAME STATS'!BD4084+'GAME STATS'!BD4143+'GAME STATS'!BD4202+'GAME STATS'!BD4261+'GAME STATS'!BD4320+'GAME STATS'!BD4379+'GAME STATS'!BD4438+'GAME STATS'!BD4497+'GAME STATS'!BD4556+'GAME STATS'!BD4615+'GAME STATS'!BD4674+'GAME STATS'!BD4733+'GAME STATS'!BD4792+'GAME STATS'!BD4851+'GAME STATS'!BD4910+'GAME STATS'!BD4969+'GAME STATS'!BD5028+'GAME STATS'!BD5087+'GAME STATS'!BD5146+'GAME STATS'!BD5205+'GAME STATS'!BD5264+'GAME STATS'!BD5323+'GAME STATS'!BD5382+'GAME STATS'!BD5441+'GAME STATS'!BD5500+'GAME STATS'!BD5559+'GAME STATS'!BD5618+'GAME STATS'!BD5677+'GAME STATS'!BD5736+'GAME STATS'!BD5795+'GAME STATS'!BD5854</f>
        <v>0</v>
      </c>
      <c r="BB11" s="734"/>
      <c r="BC11" s="729">
        <f>IF(AY11=0,0,(BA11/AY11)*100)</f>
        <v>0</v>
      </c>
      <c r="BD11" s="730"/>
      <c r="BE11" s="731">
        <f>AA11+AG11+AM11+AY11</f>
        <v>0</v>
      </c>
      <c r="BF11" s="732"/>
      <c r="BG11" s="858">
        <f>AC11+AI11+AO11+BA11</f>
        <v>0</v>
      </c>
      <c r="BH11" s="732"/>
      <c r="BI11" s="763">
        <f>IF(BE11=0,0,(BG11/BE11)*100)</f>
        <v>0</v>
      </c>
      <c r="BJ11" s="893"/>
      <c r="BK11" s="888">
        <f>(AC11*2)+(AI11*2)+(AO11*3)+BA11</f>
        <v>0</v>
      </c>
      <c r="BL11" s="889"/>
      <c r="BM11" s="890"/>
      <c r="BN11" s="986">
        <f>'GAME STATS'!BQ13+'GAME STATS'!BQ72+'GAME STATS'!BQ131+'GAME STATS'!BQ190+'GAME STATS'!BQ249+'GAME STATS'!BQ308+'GAME STATS'!BQ367+'GAME STATS'!BQ426+'GAME STATS'!BQ485+'GAME STATS'!BQ544+'GAME STATS'!BQ603+'GAME STATS'!BQ662+'GAME STATS'!BQ721+'GAME STATS'!BQ780+'GAME STATS'!BQ839+'GAME STATS'!BQ898+'GAME STATS'!BQ957+'GAME STATS'!BQ1016+'GAME STATS'!BQ1075+'GAME STATS'!BQ1134+'GAME STATS'!BQ1193+'GAME STATS'!BQ1252+'GAME STATS'!BQ1311+'GAME STATS'!BQ1370+'GAME STATS'!BQ1429+'GAME STATS'!BQ1488+'GAME STATS'!BQ1547+'GAME STATS'!BQ1606+'GAME STATS'!BQ1665+'GAME STATS'!BQ1724+'GAME STATS'!BQ1783+'GAME STATS'!BQ1842+'GAME STATS'!BQ1901+'GAME STATS'!BQ1960+'GAME STATS'!BQ2019+'GAME STATS'!BQ2078+'GAME STATS'!BQ2137+'GAME STATS'!BQ2196+'GAME STATS'!BQ2255+'GAME STATS'!BQ2314+'GAME STATS'!BQ2373+'GAME STATS'!BQ2432+'GAME STATS'!BQ2491+'GAME STATS'!BQ2550+'GAME STATS'!BQ2609+'GAME STATS'!BQ2668+'GAME STATS'!BQ2727+'GAME STATS'!BQ2786+'GAME STATS'!BQ2845+'GAME STATS'!BQ2904+'GAME STATS'!BQ2963+'GAME STATS'!BQ3022+'GAME STATS'!BQ3081+'GAME STATS'!BQ3140+'GAME STATS'!BQ3199+'GAME STATS'!BQ3258+'GAME STATS'!BQ3317+'GAME STATS'!BQ3376+'GAME STATS'!BQ3435+'GAME STATS'!BQ3494+'GAME STATS'!BQ3553+'GAME STATS'!BQ3612+'GAME STATS'!BQ3671+'GAME STATS'!BQ3730+'GAME STATS'!BQ3789+'GAME STATS'!BQ3848+'GAME STATS'!BQ3907+'GAME STATS'!BQ3966+'GAME STATS'!BQ4025+'GAME STATS'!BQ4084+'GAME STATS'!BQ4143+'GAME STATS'!BQ4202+'GAME STATS'!BQ4261+'GAME STATS'!BQ4320+'GAME STATS'!BQ4379+'GAME STATS'!BQ4438+'GAME STATS'!BQ4497+'GAME STATS'!BQ4556+'GAME STATS'!BQ4615+'GAME STATS'!BQ4674+'GAME STATS'!BQ4733+'GAME STATS'!BQ4792+'GAME STATS'!BQ4851+'GAME STATS'!BQ4910+'GAME STATS'!BQ4969+'GAME STATS'!BQ5028+'GAME STATS'!BQ5087+'GAME STATS'!BQ5146+'GAME STATS'!BQ5205+'GAME STATS'!BQ5264+'GAME STATS'!BQ5323+'GAME STATS'!BQ5382+'GAME STATS'!BQ5441+'GAME STATS'!BQ5500+'GAME STATS'!BQ5559+'GAME STATS'!BQ5618+'GAME STATS'!BQ5677+'GAME STATS'!BQ5736+'GAME STATS'!BQ5795+'GAME STATS'!BQ5854</f>
        <v>0</v>
      </c>
      <c r="BO11" s="889"/>
      <c r="BP11" s="890"/>
      <c r="BQ11" s="320"/>
      <c r="BR11" s="320"/>
    </row>
    <row r="12" spans="1:70" ht="24.95" customHeight="1" x14ac:dyDescent="0.25">
      <c r="A12" s="320"/>
      <c r="B12" s="748"/>
      <c r="C12" s="755" t="str">
        <f>IF(ROSTER!D$10="","",ROSTER!D$10)</f>
        <v/>
      </c>
      <c r="D12" s="756"/>
      <c r="E12" s="757"/>
      <c r="F12" s="731"/>
      <c r="G12" s="734"/>
      <c r="H12" s="731"/>
      <c r="I12" s="734"/>
      <c r="J12" s="722"/>
      <c r="K12" s="828"/>
      <c r="L12" s="829"/>
      <c r="M12" s="822"/>
      <c r="N12" s="823"/>
      <c r="O12" s="729" t="s">
        <v>16</v>
      </c>
      <c r="P12" s="764"/>
      <c r="Q12" s="731"/>
      <c r="R12" s="732"/>
      <c r="S12" s="733"/>
      <c r="T12" s="734"/>
      <c r="U12" s="818" t="s">
        <v>16</v>
      </c>
      <c r="V12" s="819"/>
      <c r="W12" s="722"/>
      <c r="X12" s="722"/>
      <c r="Y12" s="722"/>
      <c r="Z12" s="722"/>
      <c r="AA12" s="731"/>
      <c r="AB12" s="732"/>
      <c r="AC12" s="733"/>
      <c r="AD12" s="734"/>
      <c r="AE12" s="729"/>
      <c r="AF12" s="730"/>
      <c r="AG12" s="731"/>
      <c r="AH12" s="732"/>
      <c r="AI12" s="733"/>
      <c r="AJ12" s="734"/>
      <c r="AK12" s="729"/>
      <c r="AL12" s="730"/>
      <c r="AM12" s="731"/>
      <c r="AN12" s="732"/>
      <c r="AO12" s="733"/>
      <c r="AP12" s="734"/>
      <c r="AQ12" s="729"/>
      <c r="AR12" s="730"/>
      <c r="AS12" s="731"/>
      <c r="AT12" s="732"/>
      <c r="AU12" s="733"/>
      <c r="AV12" s="734"/>
      <c r="AW12" s="729"/>
      <c r="AX12" s="730"/>
      <c r="AY12" s="731"/>
      <c r="AZ12" s="732"/>
      <c r="BA12" s="733"/>
      <c r="BB12" s="734"/>
      <c r="BC12" s="729"/>
      <c r="BD12" s="730"/>
      <c r="BE12" s="731"/>
      <c r="BF12" s="732"/>
      <c r="BG12" s="858"/>
      <c r="BH12" s="732"/>
      <c r="BI12" s="763"/>
      <c r="BJ12" s="893"/>
      <c r="BK12" s="888"/>
      <c r="BL12" s="889"/>
      <c r="BM12" s="890"/>
      <c r="BN12" s="987"/>
      <c r="BO12" s="889"/>
      <c r="BP12" s="890"/>
      <c r="BQ12" s="320"/>
      <c r="BR12" s="320"/>
    </row>
    <row r="13" spans="1:70" ht="24.95" customHeight="1" x14ac:dyDescent="0.25">
      <c r="A13" s="320"/>
      <c r="B13" s="747" t="str">
        <f>IF(ROSTER!B12="","",ROSTER!B12)</f>
        <v/>
      </c>
      <c r="C13" s="752" t="str">
        <f>IF(ROSTER!C$12="","",ROSTER!C$12)</f>
        <v/>
      </c>
      <c r="D13" s="753"/>
      <c r="E13" s="754"/>
      <c r="F13" s="731">
        <f>'GAME STATS'!F15+'GAME STATS'!F74+'GAME STATS'!F133+'GAME STATS'!F192+'GAME STATS'!F251+'GAME STATS'!F310+'GAME STATS'!F369+'GAME STATS'!F428+'GAME STATS'!F487+'GAME STATS'!F546+'GAME STATS'!F605+'GAME STATS'!F664+'GAME STATS'!F723+'GAME STATS'!F782+'GAME STATS'!F841+'GAME STATS'!F900+'GAME STATS'!F959+'GAME STATS'!F1018+'GAME STATS'!F1077+'GAME STATS'!F1136+'GAME STATS'!F1195+'GAME STATS'!F1254+'GAME STATS'!F1313+'GAME STATS'!F1372+'GAME STATS'!F1431+'GAME STATS'!F1490+'GAME STATS'!F1549+'GAME STATS'!F1608+'GAME STATS'!F1667+'GAME STATS'!F1726+'GAME STATS'!F1785+'GAME STATS'!F1844+'GAME STATS'!F1903+'GAME STATS'!F1962+'GAME STATS'!F2021+'GAME STATS'!F2080+'GAME STATS'!F2139+'GAME STATS'!F2198+'GAME STATS'!F2257+'GAME STATS'!F2316+'GAME STATS'!F2375+'GAME STATS'!F2434+'GAME STATS'!F2493+'GAME STATS'!F2552+'GAME STATS'!F2611+'GAME STATS'!F2670+'GAME STATS'!F2729+'GAME STATS'!F2788+'GAME STATS'!F2847+'GAME STATS'!F2906+'GAME STATS'!F2965+'GAME STATS'!F3024+'GAME STATS'!F3083+'GAME STATS'!F3142+'GAME STATS'!F3201+'GAME STATS'!F3260+'GAME STATS'!F3319+'GAME STATS'!F3378+'GAME STATS'!F3437+'GAME STATS'!F3496+'GAME STATS'!F3555+'GAME STATS'!F3614+'GAME STATS'!F3673+'GAME STATS'!F3732+'GAME STATS'!F3791+'GAME STATS'!F3850+'GAME STATS'!F3909+'GAME STATS'!F3968+'GAME STATS'!F4027+'GAME STATS'!F4086+'GAME STATS'!F4145+'GAME STATS'!F4204+'GAME STATS'!F4263+'GAME STATS'!F4322+'GAME STATS'!F4381+'GAME STATS'!F4440+'GAME STATS'!F4499+'GAME STATS'!F4558+'GAME STATS'!F4617+'GAME STATS'!F4676+'GAME STATS'!F4735+'GAME STATS'!F4794+'GAME STATS'!F4853+'GAME STATS'!F4912+'GAME STATS'!F4971+'GAME STATS'!F5030+'GAME STATS'!F5089+'GAME STATS'!F5148+'GAME STATS'!F5207+'GAME STATS'!F5266+'GAME STATS'!F5325+'GAME STATS'!F5384+'GAME STATS'!F5443+'GAME STATS'!F5502+'GAME STATS'!F5561+'GAME STATS'!F5620+'GAME STATS'!F5679+'GAME STATS'!F5738+'GAME STATS'!F5797+'GAME STATS'!F5856</f>
        <v>0</v>
      </c>
      <c r="G13" s="734"/>
      <c r="H13" s="731">
        <f>'GAME STATS'!G15+'GAME STATS'!G74+'GAME STATS'!G133+'GAME STATS'!G192+'GAME STATS'!G251+'GAME STATS'!G310+'GAME STATS'!G369+'GAME STATS'!G428+'GAME STATS'!G487+'GAME STATS'!G546+'GAME STATS'!G605+'GAME STATS'!G664+'GAME STATS'!G723+'GAME STATS'!G782+'GAME STATS'!G841+'GAME STATS'!G900+'GAME STATS'!G959+'GAME STATS'!G1018+'GAME STATS'!G1077+'GAME STATS'!G1136+'GAME STATS'!G1195+'GAME STATS'!G1254+'GAME STATS'!G1313+'GAME STATS'!G1372+'GAME STATS'!G1431+'GAME STATS'!G1490+'GAME STATS'!G1549+'GAME STATS'!G1608+'GAME STATS'!G1667+'GAME STATS'!G1726+'GAME STATS'!G1785+'GAME STATS'!G1844+'GAME STATS'!G1903+'GAME STATS'!G1962+'GAME STATS'!G2021+'GAME STATS'!G2080+'GAME STATS'!G2139+'GAME STATS'!G2198+'GAME STATS'!G2257+'GAME STATS'!G2316+'GAME STATS'!G2375+'GAME STATS'!G2434+'GAME STATS'!G2493+'GAME STATS'!G2552+'GAME STATS'!G2611+'GAME STATS'!G2670+'GAME STATS'!G2729+'GAME STATS'!G2788+'GAME STATS'!G2847+'GAME STATS'!G2906+'GAME STATS'!G2965+'GAME STATS'!G3024+'GAME STATS'!G3083+'GAME STATS'!G3142+'GAME STATS'!G3201+'GAME STATS'!G3260+'GAME STATS'!G3319+'GAME STATS'!G3378+'GAME STATS'!G3437+'GAME STATS'!G3496+'GAME STATS'!G3555+'GAME STATS'!G3614+'GAME STATS'!G3673+'GAME STATS'!G3732+'GAME STATS'!G3791+'GAME STATS'!G3850+'GAME STATS'!G3909+'GAME STATS'!G3968+'GAME STATS'!G4027+'GAME STATS'!G4086+'GAME STATS'!G4145+'GAME STATS'!G4204+'GAME STATS'!G4263+'GAME STATS'!G4322+'GAME STATS'!G4381+'GAME STATS'!G4440+'GAME STATS'!G4499+'GAME STATS'!G4558+'GAME STATS'!G4617+'GAME STATS'!G4676+'GAME STATS'!G4735+'GAME STATS'!G4794+'GAME STATS'!G4853+'GAME STATS'!G4912+'GAME STATS'!G4971+'GAME STATS'!G5030+'GAME STATS'!G5089+'GAME STATS'!G5148+'GAME STATS'!G5207+'GAME STATS'!G5266+'GAME STATS'!G5325+'GAME STATS'!G5384+'GAME STATS'!G5443+'GAME STATS'!G5502+'GAME STATS'!G5561+'GAME STATS'!G5620+'GAME STATS'!G5679+'GAME STATS'!G5738+'GAME STATS'!G5797+'GAME STATS'!G5856</f>
        <v>0</v>
      </c>
      <c r="I13" s="734"/>
      <c r="J13" s="722">
        <f>'GAME STATS'!H15+'GAME STATS'!H74+'GAME STATS'!H133+'GAME STATS'!H192+'GAME STATS'!H251+'GAME STATS'!H310+'GAME STATS'!H369+'GAME STATS'!H428+'GAME STATS'!H487+'GAME STATS'!H546+'GAME STATS'!H605+'GAME STATS'!H664+'GAME STATS'!H723+'GAME STATS'!H782+'GAME STATS'!H841+'GAME STATS'!H900+'GAME STATS'!H959+'GAME STATS'!H1018+'GAME STATS'!H1077+'GAME STATS'!H1136+'GAME STATS'!H1195+'GAME STATS'!H1254+'GAME STATS'!H1313+'GAME STATS'!H1372+'GAME STATS'!H1431+'GAME STATS'!H1490+'GAME STATS'!H1549+'GAME STATS'!H1608+'GAME STATS'!H1667+'GAME STATS'!H1726+'GAME STATS'!H1785+'GAME STATS'!H1844+'GAME STATS'!H1903+'GAME STATS'!H1962+'GAME STATS'!H2021+'GAME STATS'!H2080+'GAME STATS'!H2139+'GAME STATS'!H2198+'GAME STATS'!H2257+'GAME STATS'!H2316+'GAME STATS'!H2375+'GAME STATS'!H2434+'GAME STATS'!H2493+'GAME STATS'!H2552+'GAME STATS'!H2611+'GAME STATS'!H2670+'GAME STATS'!H2729+'GAME STATS'!H2788+'GAME STATS'!H2847+'GAME STATS'!H2906+'GAME STATS'!H2965+'GAME STATS'!H3024+'GAME STATS'!H3083+'GAME STATS'!H3142+'GAME STATS'!H3201+'GAME STATS'!H3260+'GAME STATS'!H3319+'GAME STATS'!H3378+'GAME STATS'!H3437+'GAME STATS'!H3496+'GAME STATS'!H3555+'GAME STATS'!H3614+'GAME STATS'!H3673+'GAME STATS'!H3732+'GAME STATS'!H3791+'GAME STATS'!H3850+'GAME STATS'!H3909+'GAME STATS'!H3968+'GAME STATS'!H4027+'GAME STATS'!H4086+'GAME STATS'!H4145+'GAME STATS'!H4204+'GAME STATS'!H4263+'GAME STATS'!H4322+'GAME STATS'!H4381+'GAME STATS'!H4440+'GAME STATS'!H4499+'GAME STATS'!H4558+'GAME STATS'!H4617+'GAME STATS'!H4676+'GAME STATS'!H4735+'GAME STATS'!H4794+'GAME STATS'!H4853+'GAME STATS'!H4912+'GAME STATS'!H4971+'GAME STATS'!H5030+'GAME STATS'!H5089+'GAME STATS'!H5148+'GAME STATS'!H5207+'GAME STATS'!H5266+'GAME STATS'!H5325+'GAME STATS'!H5384+'GAME STATS'!H5443+'GAME STATS'!H5502+'GAME STATS'!H5561+'GAME STATS'!H5620+'GAME STATS'!H5679+'GAME STATS'!H5738+'GAME STATS'!H5797+'GAME STATS'!H5856</f>
        <v>0</v>
      </c>
      <c r="K13" s="826">
        <f>'GAME STATS'!J15+'GAME STATS'!J74+'GAME STATS'!J133+'GAME STATS'!J192+'GAME STATS'!J251+'GAME STATS'!J310+'GAME STATS'!J369+'GAME STATS'!J428+'GAME STATS'!J487+'GAME STATS'!J546+'GAME STATS'!J605+'GAME STATS'!J664+'GAME STATS'!J723+'GAME STATS'!J782+'GAME STATS'!J841+'GAME STATS'!J900+'GAME STATS'!J959+'GAME STATS'!J1018+'GAME STATS'!J1077+'GAME STATS'!J1136+'GAME STATS'!J1195+'GAME STATS'!J1254+'GAME STATS'!J1313+'GAME STATS'!J1372+'GAME STATS'!J1431+'GAME STATS'!J1490+'GAME STATS'!J1549+'GAME STATS'!J1608+'GAME STATS'!J1667+'GAME STATS'!J1726+'GAME STATS'!J1785+'GAME STATS'!J1844+'GAME STATS'!J1903+'GAME STATS'!J1962+'GAME STATS'!J2021+'GAME STATS'!J2080+'GAME STATS'!J2139+'GAME STATS'!J2198+'GAME STATS'!J2257+'GAME STATS'!J2316+'GAME STATS'!J2375+'GAME STATS'!J2434+'GAME STATS'!J2493+'GAME STATS'!J2552+'GAME STATS'!J2611+'GAME STATS'!J2670+'GAME STATS'!J2729+'GAME STATS'!J2788+'GAME STATS'!J2847+'GAME STATS'!J2906+'GAME STATS'!J2965+'GAME STATS'!J3024+'GAME STATS'!J3083+'GAME STATS'!J3142+'GAME STATS'!J3201+'GAME STATS'!J3260+'GAME STATS'!J3319+'GAME STATS'!J3378+'GAME STATS'!J3437+'GAME STATS'!J3496+'GAME STATS'!J3555+'GAME STATS'!J3614+'GAME STATS'!J3673+'GAME STATS'!J3732+'GAME STATS'!J3791+'GAME STATS'!J3850+'GAME STATS'!J3909+'GAME STATS'!J3968+'GAME STATS'!J4027+'GAME STATS'!J4086+'GAME STATS'!J4145+'GAME STATS'!J4204+'GAME STATS'!J4263+'GAME STATS'!J4322+'GAME STATS'!J4381+'GAME STATS'!J4440+'GAME STATS'!J4499+'GAME STATS'!J4558+'GAME STATS'!J4617+'GAME STATS'!J4676+'GAME STATS'!J4735+'GAME STATS'!J4794+'GAME STATS'!J4853+'GAME STATS'!J4912+'GAME STATS'!J4971+'GAME STATS'!J5030+'GAME STATS'!J5089+'GAME STATS'!J5148+'GAME STATS'!J5207+'GAME STATS'!J5266+'GAME STATS'!J5325+'GAME STATS'!J5384+'GAME STATS'!J5443+'GAME STATS'!J5502+'GAME STATS'!J5561+'GAME STATS'!J5620+'GAME STATS'!J5679+'GAME STATS'!J5738+'GAME STATS'!J5797+'GAME STATS'!J5856</f>
        <v>0</v>
      </c>
      <c r="L13" s="827"/>
      <c r="M13" s="820">
        <f>'GAME STATS'!L15+'GAME STATS'!L74+'GAME STATS'!L133+'GAME STATS'!L192+'GAME STATS'!L251+'GAME STATS'!L310+'GAME STATS'!L369+'GAME STATS'!L428+'GAME STATS'!L487+'GAME STATS'!L546+'GAME STATS'!L605+'GAME STATS'!L664+'GAME STATS'!L723+'GAME STATS'!L782+'GAME STATS'!L841+'GAME STATS'!L900+'GAME STATS'!L959+'GAME STATS'!L1018+'GAME STATS'!L1077+'GAME STATS'!L1136+'GAME STATS'!L1195+'GAME STATS'!L1254+'GAME STATS'!L1313+'GAME STATS'!L1372+'GAME STATS'!L1431+'GAME STATS'!L1490+'GAME STATS'!L1549+'GAME STATS'!L1608+'GAME STATS'!L1667+'GAME STATS'!L1726+'GAME STATS'!L1785+'GAME STATS'!L1844+'GAME STATS'!L1903+'GAME STATS'!L1962+'GAME STATS'!L2021+'GAME STATS'!L2080+'GAME STATS'!L2139+'GAME STATS'!L2198+'GAME STATS'!L2257+'GAME STATS'!L2316+'GAME STATS'!L2375+'GAME STATS'!L2434+'GAME STATS'!L2493+'GAME STATS'!L2552+'GAME STATS'!L2611+'GAME STATS'!L2670+'GAME STATS'!L2729+'GAME STATS'!L2788+'GAME STATS'!L2847+'GAME STATS'!L2906+'GAME STATS'!L2965+'GAME STATS'!L3024+'GAME STATS'!L3083+'GAME STATS'!L3142+'GAME STATS'!L3201+'GAME STATS'!L3260+'GAME STATS'!L3319+'GAME STATS'!L3378+'GAME STATS'!L3437+'GAME STATS'!L3496+'GAME STATS'!L3555+'GAME STATS'!L3614+'GAME STATS'!L3673+'GAME STATS'!L3732+'GAME STATS'!L3791+'GAME STATS'!L3850+'GAME STATS'!L3909+'GAME STATS'!L3968+'GAME STATS'!L4027+'GAME STATS'!L4086+'GAME STATS'!L4145+'GAME STATS'!L4204+'GAME STATS'!L4263+'GAME STATS'!L4322+'GAME STATS'!L4381+'GAME STATS'!L4440+'GAME STATS'!L4499+'GAME STATS'!L4558+'GAME STATS'!L4617+'GAME STATS'!L4676+'GAME STATS'!L4735+'GAME STATS'!L4794+'GAME STATS'!L4853+'GAME STATS'!L4912+'GAME STATS'!L4971+'GAME STATS'!L5030+'GAME STATS'!L5089+'GAME STATS'!L5148+'GAME STATS'!L5207+'GAME STATS'!L5266+'GAME STATS'!L5325+'GAME STATS'!L5384+'GAME STATS'!L5443+'GAME STATS'!L5502+'GAME STATS'!L5561+'GAME STATS'!L5620+'GAME STATS'!L5679+'GAME STATS'!L5738+'GAME STATS'!L5797+'GAME STATS'!L5856</f>
        <v>0</v>
      </c>
      <c r="N13" s="821"/>
      <c r="O13" s="729">
        <f>K13+M13</f>
        <v>0</v>
      </c>
      <c r="P13" s="764"/>
      <c r="Q13" s="731">
        <f>'GAME STATS'!P15+'GAME STATS'!P74+'GAME STATS'!P133+'GAME STATS'!P192+'GAME STATS'!P251+'GAME STATS'!P310+'GAME STATS'!P369+'GAME STATS'!P428+'GAME STATS'!P487+'GAME STATS'!P546+'GAME STATS'!P605+'GAME STATS'!P664+'GAME STATS'!P723+'GAME STATS'!P782+'GAME STATS'!P841+'GAME STATS'!P900+'GAME STATS'!P959+'GAME STATS'!P1018+'GAME STATS'!P1077+'GAME STATS'!P1136+'GAME STATS'!P1195+'GAME STATS'!P1254+'GAME STATS'!P1313+'GAME STATS'!P1372+'GAME STATS'!P1431+'GAME STATS'!P1490+'GAME STATS'!P1549+'GAME STATS'!P1608+'GAME STATS'!P1667+'GAME STATS'!P1726+'GAME STATS'!P1785+'GAME STATS'!P1844+'GAME STATS'!P1903+'GAME STATS'!P1962+'GAME STATS'!P2021+'GAME STATS'!P2080+'GAME STATS'!P2139+'GAME STATS'!P2198+'GAME STATS'!P2257+'GAME STATS'!P2316+'GAME STATS'!P2375+'GAME STATS'!P2434+'GAME STATS'!P2493+'GAME STATS'!P2552+'GAME STATS'!P2611+'GAME STATS'!P2670+'GAME STATS'!P2729+'GAME STATS'!P2788+'GAME STATS'!P2847+'GAME STATS'!P2906+'GAME STATS'!P2965+'GAME STATS'!P3024+'GAME STATS'!P3083+'GAME STATS'!P3142+'GAME STATS'!P3201+'GAME STATS'!P3260+'GAME STATS'!P3319+'GAME STATS'!P3378+'GAME STATS'!P3437+'GAME STATS'!P3496+'GAME STATS'!P3555+'GAME STATS'!P3614+'GAME STATS'!P3673+'GAME STATS'!P3732+'GAME STATS'!P3791+'GAME STATS'!P3850+'GAME STATS'!P3909+'GAME STATS'!P3968+'GAME STATS'!P4027+'GAME STATS'!P4086+'GAME STATS'!P4145+'GAME STATS'!P4204+'GAME STATS'!P4263+'GAME STATS'!P4322+'GAME STATS'!P4381+'GAME STATS'!P4440+'GAME STATS'!P4499+'GAME STATS'!P4558+'GAME STATS'!P4617+'GAME STATS'!P4676+'GAME STATS'!P4735+'GAME STATS'!P4794+'GAME STATS'!P4853+'GAME STATS'!P4912+'GAME STATS'!P4971+'GAME STATS'!P5030+'GAME STATS'!P5089+'GAME STATS'!P5148+'GAME STATS'!P5207+'GAME STATS'!P5266+'GAME STATS'!P5325+'GAME STATS'!P5384+'GAME STATS'!P5443+'GAME STATS'!P5502+'GAME STATS'!P5561+'GAME STATS'!P5620+'GAME STATS'!P5679+'GAME STATS'!P5738+'GAME STATS'!P5797+'GAME STATS'!P5856</f>
        <v>0</v>
      </c>
      <c r="R13" s="732"/>
      <c r="S13" s="733">
        <f>'GAME STATS'!R15+'GAME STATS'!R74+'GAME STATS'!R133+'GAME STATS'!R192+'GAME STATS'!R251+'GAME STATS'!R310+'GAME STATS'!R369+'GAME STATS'!R428+'GAME STATS'!R487+'GAME STATS'!R546+'GAME STATS'!R605+'GAME STATS'!R664+'GAME STATS'!R723+'GAME STATS'!R782+'GAME STATS'!R841+'GAME STATS'!R900+'GAME STATS'!R959+'GAME STATS'!R1018+'GAME STATS'!R1077+'GAME STATS'!R1136+'GAME STATS'!R1195+'GAME STATS'!R1254+'GAME STATS'!R1313+'GAME STATS'!R1372+'GAME STATS'!R1431+'GAME STATS'!R1490+'GAME STATS'!R1549+'GAME STATS'!R1608+'GAME STATS'!R1667+'GAME STATS'!R1726+'GAME STATS'!R1785+'GAME STATS'!R1844+'GAME STATS'!R1903+'GAME STATS'!R1962+'GAME STATS'!R2021+'GAME STATS'!R2080+'GAME STATS'!R2139+'GAME STATS'!R2198+'GAME STATS'!R2257+'GAME STATS'!R2316+'GAME STATS'!R2375+'GAME STATS'!R2434+'GAME STATS'!R2493+'GAME STATS'!R2552+'GAME STATS'!R2611+'GAME STATS'!R2670+'GAME STATS'!R2729+'GAME STATS'!R2788+'GAME STATS'!R2847+'GAME STATS'!R2906+'GAME STATS'!R2965+'GAME STATS'!R3024+'GAME STATS'!R3083+'GAME STATS'!R3142+'GAME STATS'!R3201+'GAME STATS'!R3260+'GAME STATS'!R3319+'GAME STATS'!R3378+'GAME STATS'!R3437+'GAME STATS'!R3496+'GAME STATS'!R3555+'GAME STATS'!R3614+'GAME STATS'!R3673+'GAME STATS'!R3732+'GAME STATS'!R3791+'GAME STATS'!R3850+'GAME STATS'!R3909+'GAME STATS'!R3968+'GAME STATS'!R4027+'GAME STATS'!R4086+'GAME STATS'!R4145+'GAME STATS'!R4204+'GAME STATS'!R4263+'GAME STATS'!R4322+'GAME STATS'!R4381+'GAME STATS'!R4440+'GAME STATS'!R4499+'GAME STATS'!R4558+'GAME STATS'!R4617+'GAME STATS'!R4676+'GAME STATS'!R4735+'GAME STATS'!R4794+'GAME STATS'!R4853+'GAME STATS'!R4912+'GAME STATS'!R4971+'GAME STATS'!R5030+'GAME STATS'!R5089+'GAME STATS'!R5148+'GAME STATS'!R5207+'GAME STATS'!R5266+'GAME STATS'!R5325+'GAME STATS'!R5384+'GAME STATS'!R5443+'GAME STATS'!R5502+'GAME STATS'!R5561+'GAME STATS'!R5620+'GAME STATS'!R5679+'GAME STATS'!R5738+'GAME STATS'!R5797+'GAME STATS'!R5856</f>
        <v>0</v>
      </c>
      <c r="T13" s="734"/>
      <c r="U13" s="818">
        <f>S13-Q13</f>
        <v>0</v>
      </c>
      <c r="V13" s="819"/>
      <c r="W13" s="722">
        <f>'GAME STATS'!V15+'GAME STATS'!V74+'GAME STATS'!V133+'GAME STATS'!V192+'GAME STATS'!V251+'GAME STATS'!V310+'GAME STATS'!V369+'GAME STATS'!V428+'GAME STATS'!V487+'GAME STATS'!V546+'GAME STATS'!V605+'GAME STATS'!V664+'GAME STATS'!V723+'GAME STATS'!V782+'GAME STATS'!V841+'GAME STATS'!V900+'GAME STATS'!V959+'GAME STATS'!V1018+'GAME STATS'!V1077+'GAME STATS'!V1136+'GAME STATS'!V1195+'GAME STATS'!V1254+'GAME STATS'!V1313+'GAME STATS'!V1372+'GAME STATS'!V1431+'GAME STATS'!V1490+'GAME STATS'!V1549+'GAME STATS'!V1608+'GAME STATS'!V1667+'GAME STATS'!V1726+'GAME STATS'!V1785+'GAME STATS'!V1844+'GAME STATS'!V1903+'GAME STATS'!V1962+'GAME STATS'!V2021+'GAME STATS'!V2080+'GAME STATS'!V2139+'GAME STATS'!V2198+'GAME STATS'!V2257+'GAME STATS'!V2316+'GAME STATS'!V2375+'GAME STATS'!V2434+'GAME STATS'!V2493+'GAME STATS'!V2552+'GAME STATS'!V2611+'GAME STATS'!V2670+'GAME STATS'!V2729+'GAME STATS'!V2788+'GAME STATS'!V2847+'GAME STATS'!V2906+'GAME STATS'!V2965+'GAME STATS'!V3024+'GAME STATS'!V3083+'GAME STATS'!V3142+'GAME STATS'!V3201+'GAME STATS'!V3260+'GAME STATS'!V3319+'GAME STATS'!V3378+'GAME STATS'!V3437+'GAME STATS'!V3496+'GAME STATS'!V3555+'GAME STATS'!V3614+'GAME STATS'!V3673+'GAME STATS'!V3732+'GAME STATS'!V3791+'GAME STATS'!V3850+'GAME STATS'!V3909+'GAME STATS'!V3968+'GAME STATS'!V4027+'GAME STATS'!V4086+'GAME STATS'!V4145+'GAME STATS'!V4204+'GAME STATS'!V4263+'GAME STATS'!V4322+'GAME STATS'!V4381+'GAME STATS'!V4440+'GAME STATS'!V4499+'GAME STATS'!V4558+'GAME STATS'!V4617+'GAME STATS'!V4676+'GAME STATS'!V4735+'GAME STATS'!V4794+'GAME STATS'!V4853+'GAME STATS'!V4912+'GAME STATS'!V4971+'GAME STATS'!V5030+'GAME STATS'!V5089+'GAME STATS'!V5148+'GAME STATS'!V5207+'GAME STATS'!V5266+'GAME STATS'!V5325+'GAME STATS'!V5384+'GAME STATS'!V5443+'GAME STATS'!V5502+'GAME STATS'!V5561+'GAME STATS'!V5620+'GAME STATS'!V5679+'GAME STATS'!V5738+'GAME STATS'!V5797+'GAME STATS'!V5856</f>
        <v>0</v>
      </c>
      <c r="X13" s="722">
        <f>'GAME STATS'!X15+'GAME STATS'!X74+'GAME STATS'!X133+'GAME STATS'!X192+'GAME STATS'!X251+'GAME STATS'!X310+'GAME STATS'!X369+'GAME STATS'!X428+'GAME STATS'!X487+'GAME STATS'!X546+'GAME STATS'!X605+'GAME STATS'!X664+'GAME STATS'!X723+'GAME STATS'!X782+'GAME STATS'!X841+'GAME STATS'!X900+'GAME STATS'!X959+'GAME STATS'!X1018+'GAME STATS'!X1077+'GAME STATS'!X1136+'GAME STATS'!X1195+'GAME STATS'!X1254+'GAME STATS'!X1313+'GAME STATS'!X1372+'GAME STATS'!X1431+'GAME STATS'!X1490+'GAME STATS'!X1549+'GAME STATS'!X1608+'GAME STATS'!X1667+'GAME STATS'!X1726+'GAME STATS'!X1785+'GAME STATS'!X1844+'GAME STATS'!X1903+'GAME STATS'!X1962+'GAME STATS'!X2021+'GAME STATS'!X2080+'GAME STATS'!X2139+'GAME STATS'!X2198+'GAME STATS'!X2257+'GAME STATS'!X2316+'GAME STATS'!X2375+'GAME STATS'!X2434+'GAME STATS'!X2493+'GAME STATS'!X2552+'GAME STATS'!X2611+'GAME STATS'!X2670+'GAME STATS'!X2729+'GAME STATS'!X2788+'GAME STATS'!X2847+'GAME STATS'!X2906+'GAME STATS'!X2965+'GAME STATS'!X3024+'GAME STATS'!X3083+'GAME STATS'!X3142+'GAME STATS'!X3201+'GAME STATS'!X3260+'GAME STATS'!X3319+'GAME STATS'!X3378+'GAME STATS'!X3437+'GAME STATS'!X3496+'GAME STATS'!X3555+'GAME STATS'!X3614+'GAME STATS'!X3673+'GAME STATS'!X3732+'GAME STATS'!X3791+'GAME STATS'!X3850+'GAME STATS'!X3909+'GAME STATS'!X3968+'GAME STATS'!X4027+'GAME STATS'!X4086+'GAME STATS'!X4145+'GAME STATS'!X4204+'GAME STATS'!X4263+'GAME STATS'!X4322+'GAME STATS'!X4381+'GAME STATS'!X4440+'GAME STATS'!X4499+'GAME STATS'!X4558+'GAME STATS'!X4617+'GAME STATS'!X4676+'GAME STATS'!X4735+'GAME STATS'!X4794+'GAME STATS'!X4853+'GAME STATS'!X4912+'GAME STATS'!X4971+'GAME STATS'!X5030+'GAME STATS'!X5089+'GAME STATS'!X5148+'GAME STATS'!X5207+'GAME STATS'!X5266+'GAME STATS'!X5325+'GAME STATS'!X5384+'GAME STATS'!X5443+'GAME STATS'!X5502+'GAME STATS'!X5561+'GAME STATS'!X5620+'GAME STATS'!X5679+'GAME STATS'!X5738+'GAME STATS'!X5797+'GAME STATS'!X5856</f>
        <v>0</v>
      </c>
      <c r="Y13" s="722">
        <f>'GAME STATS'!Z15+'GAME STATS'!Z74+'GAME STATS'!Z133+'GAME STATS'!Z192+'GAME STATS'!Z251+'GAME STATS'!Z310+'GAME STATS'!Z369+'GAME STATS'!Z428+'GAME STATS'!Z487+'GAME STATS'!Z546+'GAME STATS'!Z605+'GAME STATS'!Z664+'GAME STATS'!Z723+'GAME STATS'!Z782+'GAME STATS'!Z841+'GAME STATS'!Z900+'GAME STATS'!Z959+'GAME STATS'!Z1018+'GAME STATS'!Z1077+'GAME STATS'!Z1136+'GAME STATS'!Z1195+'GAME STATS'!Z1254+'GAME STATS'!Z1313+'GAME STATS'!Z1372+'GAME STATS'!Z1431+'GAME STATS'!Z1490+'GAME STATS'!Z1549+'GAME STATS'!Z1608+'GAME STATS'!Z1667+'GAME STATS'!Z1726+'GAME STATS'!Z1785+'GAME STATS'!Z1844+'GAME STATS'!Z1903+'GAME STATS'!Z1962+'GAME STATS'!Z2021+'GAME STATS'!Z2080+'GAME STATS'!Z2139+'GAME STATS'!Z2198+'GAME STATS'!Z2257+'GAME STATS'!Z2316+'GAME STATS'!Z2375+'GAME STATS'!Z2434+'GAME STATS'!Z2493+'GAME STATS'!Z2552+'GAME STATS'!Z2611+'GAME STATS'!Z2670+'GAME STATS'!Z2729+'GAME STATS'!Z2788+'GAME STATS'!Z2847+'GAME STATS'!Z2906+'GAME STATS'!Z2965+'GAME STATS'!Z3024+'GAME STATS'!Z3083+'GAME STATS'!Z3142+'GAME STATS'!Z3201+'GAME STATS'!Z3260+'GAME STATS'!Z3319+'GAME STATS'!Z3378+'GAME STATS'!Z3437+'GAME STATS'!Z3496+'GAME STATS'!Z3555+'GAME STATS'!Z3614+'GAME STATS'!Z3673+'GAME STATS'!Z3732+'GAME STATS'!Z3791+'GAME STATS'!Z3850+'GAME STATS'!Z3909+'GAME STATS'!Z3968+'GAME STATS'!Z4027+'GAME STATS'!Z4086+'GAME STATS'!Z4145+'GAME STATS'!Z4204+'GAME STATS'!Z4263+'GAME STATS'!Z4322+'GAME STATS'!Z4381+'GAME STATS'!Z4440+'GAME STATS'!Z4499+'GAME STATS'!Z4558+'GAME STATS'!Z4617+'GAME STATS'!Z4676+'GAME STATS'!Z4735+'GAME STATS'!Z4794+'GAME STATS'!Z4853+'GAME STATS'!Z4912+'GAME STATS'!Z4971+'GAME STATS'!Z5030+'GAME STATS'!Z5089+'GAME STATS'!Z5148+'GAME STATS'!Z5207+'GAME STATS'!Z5266+'GAME STATS'!Z5325+'GAME STATS'!Z5384+'GAME STATS'!Z5443+'GAME STATS'!Z5502+'GAME STATS'!Z5561+'GAME STATS'!Z5620+'GAME STATS'!Z5679+'GAME STATS'!Z5738+'GAME STATS'!Z5797+'GAME STATS'!Z5856</f>
        <v>0</v>
      </c>
      <c r="Z13" s="722">
        <f>'GAME STATS'!AB15+'GAME STATS'!AB74+'GAME STATS'!AB133+'GAME STATS'!AB192+'GAME STATS'!AB251+'GAME STATS'!AB310+'GAME STATS'!AB369+'GAME STATS'!AB428+'GAME STATS'!AB487+'GAME STATS'!AB546+'GAME STATS'!AB605+'GAME STATS'!AB664+'GAME STATS'!AB723+'GAME STATS'!AB782+'GAME STATS'!AB841+'GAME STATS'!AB900+'GAME STATS'!AB959+'GAME STATS'!AB1018+'GAME STATS'!AB1077+'GAME STATS'!AB1136+'GAME STATS'!AB1195+'GAME STATS'!AB1254+'GAME STATS'!AB1313+'GAME STATS'!AB1372+'GAME STATS'!AB1431+'GAME STATS'!AB1490+'GAME STATS'!AB1549+'GAME STATS'!AB1608+'GAME STATS'!AB1667+'GAME STATS'!AB1726+'GAME STATS'!AB1785+'GAME STATS'!AB1844+'GAME STATS'!AB1903+'GAME STATS'!AB1962+'GAME STATS'!AB2021+'GAME STATS'!AB2080+'GAME STATS'!AB2139+'GAME STATS'!AB2198+'GAME STATS'!AB2257+'GAME STATS'!AB2316+'GAME STATS'!AB2375+'GAME STATS'!AB2434+'GAME STATS'!AB2493+'GAME STATS'!AB2552+'GAME STATS'!AB2611+'GAME STATS'!AB2670+'GAME STATS'!AB2729+'GAME STATS'!AB2788+'GAME STATS'!AB2847+'GAME STATS'!AB2906+'GAME STATS'!AB2965+'GAME STATS'!AB3024+'GAME STATS'!AB3083+'GAME STATS'!AB3142+'GAME STATS'!AB3201+'GAME STATS'!AB3260+'GAME STATS'!AB3319+'GAME STATS'!AB3378+'GAME STATS'!AB3437+'GAME STATS'!AB3496+'GAME STATS'!AB3555+'GAME STATS'!AB3614+'GAME STATS'!AB3673+'GAME STATS'!AB3732+'GAME STATS'!AB3791+'GAME STATS'!AB3850+'GAME STATS'!AB3909+'GAME STATS'!AB3968+'GAME STATS'!AB4027+'GAME STATS'!AB4086+'GAME STATS'!AB4145+'GAME STATS'!AB4204+'GAME STATS'!AB4263+'GAME STATS'!AB4322+'GAME STATS'!AB4381+'GAME STATS'!AB4440+'GAME STATS'!AB4499+'GAME STATS'!AB4558+'GAME STATS'!AB4617+'GAME STATS'!AB4676+'GAME STATS'!AB4735+'GAME STATS'!AB4794+'GAME STATS'!AB4853+'GAME STATS'!AB4912+'GAME STATS'!AB4971+'GAME STATS'!AB5030+'GAME STATS'!AB5089+'GAME STATS'!AB5148+'GAME STATS'!AB5207+'GAME STATS'!AB5266+'GAME STATS'!AB5325+'GAME STATS'!AB5384+'GAME STATS'!AB5443+'GAME STATS'!AB5502+'GAME STATS'!AB5561+'GAME STATS'!AB5620+'GAME STATS'!AB5679+'GAME STATS'!AB5738+'GAME STATS'!AB5797+'GAME STATS'!AB5856</f>
        <v>0</v>
      </c>
      <c r="AA13" s="731">
        <f>'GAME STATS'!AD15+'GAME STATS'!AD74+'GAME STATS'!AD133+'GAME STATS'!AD192+'GAME STATS'!AD251+'GAME STATS'!AD310+'GAME STATS'!AD369+'GAME STATS'!AD428+'GAME STATS'!AD487+'GAME STATS'!AD546+'GAME STATS'!AD605+'GAME STATS'!AD664+'GAME STATS'!AD723+'GAME STATS'!AD782+'GAME STATS'!AD841+'GAME STATS'!AD900+'GAME STATS'!AD959+'GAME STATS'!AD1018+'GAME STATS'!AD1077+'GAME STATS'!AD1136+'GAME STATS'!AD1195+'GAME STATS'!AD1254+'GAME STATS'!AD1313+'GAME STATS'!AD1372+'GAME STATS'!AD1431+'GAME STATS'!AD1490+'GAME STATS'!AD1549+'GAME STATS'!AD1608+'GAME STATS'!AD1667+'GAME STATS'!AD1726+'GAME STATS'!AD1785+'GAME STATS'!AD1844+'GAME STATS'!AD1903+'GAME STATS'!AD1962+'GAME STATS'!AD2021+'GAME STATS'!AD2080+'GAME STATS'!AD2139+'GAME STATS'!AD2198+'GAME STATS'!AD2257+'GAME STATS'!AD2316+'GAME STATS'!AD2375+'GAME STATS'!AD2434+'GAME STATS'!AD2493+'GAME STATS'!AD2552+'GAME STATS'!AD2611+'GAME STATS'!AD2670+'GAME STATS'!AD2729+'GAME STATS'!AD2788+'GAME STATS'!AD2847+'GAME STATS'!AD2906+'GAME STATS'!AD2965+'GAME STATS'!AD3024+'GAME STATS'!AD3083+'GAME STATS'!AD3142+'GAME STATS'!AD3201+'GAME STATS'!AD3260+'GAME STATS'!AD3319+'GAME STATS'!AD3378+'GAME STATS'!AD3437+'GAME STATS'!AD3496+'GAME STATS'!AD3555+'GAME STATS'!AD3614+'GAME STATS'!AD3673+'GAME STATS'!AD3732+'GAME STATS'!AD3791+'GAME STATS'!AD3850+'GAME STATS'!AD3909+'GAME STATS'!AD3968+'GAME STATS'!AD4027+'GAME STATS'!AD4086+'GAME STATS'!AD4145+'GAME STATS'!AD4204+'GAME STATS'!AD4263+'GAME STATS'!AD4322+'GAME STATS'!AD4381+'GAME STATS'!AD4440+'GAME STATS'!AD4499+'GAME STATS'!AD4558+'GAME STATS'!AD4617+'GAME STATS'!AD4676+'GAME STATS'!AD4735+'GAME STATS'!AD4794+'GAME STATS'!AD4853+'GAME STATS'!AD4912+'GAME STATS'!AD4971+'GAME STATS'!AD5030+'GAME STATS'!AD5089+'GAME STATS'!AD5148+'GAME STATS'!AD5207+'GAME STATS'!AD5266+'GAME STATS'!AD5325+'GAME STATS'!AD5384+'GAME STATS'!AD5443+'GAME STATS'!AD5502+'GAME STATS'!AD5561+'GAME STATS'!AD5620+'GAME STATS'!AD5679+'GAME STATS'!AD5738+'GAME STATS'!AD5797+'GAME STATS'!AD5856</f>
        <v>0</v>
      </c>
      <c r="AB13" s="732"/>
      <c r="AC13" s="733">
        <f>'GAME STATS'!AF15+'GAME STATS'!AF74+'GAME STATS'!AF133+'GAME STATS'!AF192+'GAME STATS'!AF251+'GAME STATS'!AF310+'GAME STATS'!AF369+'GAME STATS'!AF428+'GAME STATS'!AF487+'GAME STATS'!AF546+'GAME STATS'!AF605+'GAME STATS'!AF664+'GAME STATS'!AF723+'GAME STATS'!AF782+'GAME STATS'!AF841+'GAME STATS'!AF900+'GAME STATS'!AF959+'GAME STATS'!AF1018+'GAME STATS'!AF1077+'GAME STATS'!AF1136+'GAME STATS'!AF1195+'GAME STATS'!AF1254+'GAME STATS'!AF1313+'GAME STATS'!AF1372+'GAME STATS'!AF1431+'GAME STATS'!AF1490+'GAME STATS'!AF1549+'GAME STATS'!AF1608+'GAME STATS'!AF1667+'GAME STATS'!AF1726+'GAME STATS'!AF1785+'GAME STATS'!AF1844+'GAME STATS'!AF1903+'GAME STATS'!AF1962+'GAME STATS'!AF2021+'GAME STATS'!AF2080+'GAME STATS'!AF2139+'GAME STATS'!AF2198+'GAME STATS'!AF2257+'GAME STATS'!AF2316+'GAME STATS'!AF2375+'GAME STATS'!AF2434+'GAME STATS'!AF2493+'GAME STATS'!AF2552+'GAME STATS'!AF2611+'GAME STATS'!AF2670+'GAME STATS'!AF2729+'GAME STATS'!AF2788+'GAME STATS'!AF2847+'GAME STATS'!AF2906+'GAME STATS'!AF2965+'GAME STATS'!AF3024+'GAME STATS'!AF3083+'GAME STATS'!AF3142+'GAME STATS'!AF3201+'GAME STATS'!AF3260+'GAME STATS'!AF3319+'GAME STATS'!AF3378+'GAME STATS'!AF3437+'GAME STATS'!AF3496+'GAME STATS'!AF3555+'GAME STATS'!AF3614+'GAME STATS'!AF3673+'GAME STATS'!AF3732+'GAME STATS'!AF3791+'GAME STATS'!AF3850+'GAME STATS'!AF3909+'GAME STATS'!AF3968+'GAME STATS'!AF4027+'GAME STATS'!AF4086+'GAME STATS'!AF4145+'GAME STATS'!AF4204+'GAME STATS'!AF4263+'GAME STATS'!AF4322+'GAME STATS'!AF4381+'GAME STATS'!AF4440+'GAME STATS'!AF4499+'GAME STATS'!AF4558+'GAME STATS'!AF4617+'GAME STATS'!AF4676+'GAME STATS'!AF4735+'GAME STATS'!AF4794+'GAME STATS'!AF4853+'GAME STATS'!AF4912+'GAME STATS'!AF4971+'GAME STATS'!AF5030+'GAME STATS'!AF5089+'GAME STATS'!AF5148+'GAME STATS'!AF5207+'GAME STATS'!AF5266+'GAME STATS'!AF5325+'GAME STATS'!AF5384+'GAME STATS'!AF5443+'GAME STATS'!AF5502+'GAME STATS'!AF5561+'GAME STATS'!AF5620+'GAME STATS'!AF5679+'GAME STATS'!AF5738+'GAME STATS'!AF5797+'GAME STATS'!AF5856</f>
        <v>0</v>
      </c>
      <c r="AD13" s="734"/>
      <c r="AE13" s="729">
        <f>IF(AA13=0,0,(AC13/AA13)*100)</f>
        <v>0</v>
      </c>
      <c r="AF13" s="730"/>
      <c r="AG13" s="731">
        <f>'GAME STATS'!AJ15+'GAME STATS'!AJ74+'GAME STATS'!AJ133+'GAME STATS'!AJ192+'GAME STATS'!AJ251+'GAME STATS'!AJ310+'GAME STATS'!AJ369+'GAME STATS'!AJ428+'GAME STATS'!AJ487+'GAME STATS'!AJ546+'GAME STATS'!AJ605+'GAME STATS'!AJ664+'GAME STATS'!AJ723+'GAME STATS'!AJ782+'GAME STATS'!AJ841+'GAME STATS'!AJ900+'GAME STATS'!AJ959+'GAME STATS'!AJ1018+'GAME STATS'!AJ1077+'GAME STATS'!AJ1136+'GAME STATS'!AJ1195+'GAME STATS'!AJ1254+'GAME STATS'!AJ1313+'GAME STATS'!AJ1372+'GAME STATS'!AJ1431+'GAME STATS'!AJ1490+'GAME STATS'!AJ1549+'GAME STATS'!AJ1608+'GAME STATS'!AJ1667+'GAME STATS'!AJ1726+'GAME STATS'!AJ1785+'GAME STATS'!AJ1844+'GAME STATS'!AJ1903+'GAME STATS'!AJ1962+'GAME STATS'!AJ2021+'GAME STATS'!AJ2080+'GAME STATS'!AJ2139+'GAME STATS'!AJ2198+'GAME STATS'!AJ2257+'GAME STATS'!AJ2316+'GAME STATS'!AJ2375+'GAME STATS'!AJ2434+'GAME STATS'!AJ2493+'GAME STATS'!AJ2552+'GAME STATS'!AJ2611+'GAME STATS'!AJ2670+'GAME STATS'!AJ2729+'GAME STATS'!AJ2788+'GAME STATS'!AJ2847+'GAME STATS'!AJ2906+'GAME STATS'!AJ2965+'GAME STATS'!AJ3024+'GAME STATS'!AJ3083+'GAME STATS'!AJ3142+'GAME STATS'!AJ3201+'GAME STATS'!AJ3260+'GAME STATS'!AJ3319+'GAME STATS'!AJ3378+'GAME STATS'!AJ3437+'GAME STATS'!AJ3496+'GAME STATS'!AJ3555+'GAME STATS'!AJ3614+'GAME STATS'!AJ3673+'GAME STATS'!AJ3732+'GAME STATS'!AJ3791+'GAME STATS'!AJ3850+'GAME STATS'!AJ3909+'GAME STATS'!AJ3968+'GAME STATS'!AJ4027+'GAME STATS'!AJ4086+'GAME STATS'!AJ4145+'GAME STATS'!AJ4204+'GAME STATS'!AJ4263+'GAME STATS'!AJ4322+'GAME STATS'!AJ4381+'GAME STATS'!AJ4440+'GAME STATS'!AJ4499+'GAME STATS'!AJ4558+'GAME STATS'!AJ4617+'GAME STATS'!AJ4676+'GAME STATS'!AJ4735+'GAME STATS'!AJ4794+'GAME STATS'!AJ4853+'GAME STATS'!AJ4912+'GAME STATS'!AJ4971+'GAME STATS'!AJ5030+'GAME STATS'!AJ5089+'GAME STATS'!AJ5148+'GAME STATS'!AJ5207+'GAME STATS'!AJ5266+'GAME STATS'!AJ5325+'GAME STATS'!AJ5384+'GAME STATS'!AJ5443+'GAME STATS'!AJ5502+'GAME STATS'!AJ5561+'GAME STATS'!AJ5620+'GAME STATS'!AJ5679+'GAME STATS'!AJ5738+'GAME STATS'!AJ5797+'GAME STATS'!AJ5856</f>
        <v>0</v>
      </c>
      <c r="AH13" s="732"/>
      <c r="AI13" s="733">
        <f>'GAME STATS'!AL15+'GAME STATS'!AL74+'GAME STATS'!AL133+'GAME STATS'!AL192+'GAME STATS'!AL251+'GAME STATS'!AL310+'GAME STATS'!AL369+'GAME STATS'!AL428+'GAME STATS'!AL487+'GAME STATS'!AL546+'GAME STATS'!AL605+'GAME STATS'!AL664+'GAME STATS'!AL723+'GAME STATS'!AL782+'GAME STATS'!AL841+'GAME STATS'!AL900+'GAME STATS'!AL959+'GAME STATS'!AL1018+'GAME STATS'!AL1077+'GAME STATS'!AL1136+'GAME STATS'!AL1195+'GAME STATS'!AL1254+'GAME STATS'!AL1313+'GAME STATS'!AL1372+'GAME STATS'!AL1431+'GAME STATS'!AL1490+'GAME STATS'!AL1549+'GAME STATS'!AL1608+'GAME STATS'!AL1667+'GAME STATS'!AL1726+'GAME STATS'!AL1785+'GAME STATS'!AL1844+'GAME STATS'!AL1903+'GAME STATS'!AL1962+'GAME STATS'!AL2021+'GAME STATS'!AL2080+'GAME STATS'!AL2139+'GAME STATS'!AL2198+'GAME STATS'!AL2257+'GAME STATS'!AL2316+'GAME STATS'!AL2375+'GAME STATS'!AL2434+'GAME STATS'!AL2493+'GAME STATS'!AL2552+'GAME STATS'!AL2611+'GAME STATS'!AL2670+'GAME STATS'!AL2729+'GAME STATS'!AL2788+'GAME STATS'!AL2847+'GAME STATS'!AL2906+'GAME STATS'!AL2965+'GAME STATS'!AL3024+'GAME STATS'!AL3083+'GAME STATS'!AL3142+'GAME STATS'!AL3201+'GAME STATS'!AL3260+'GAME STATS'!AL3319+'GAME STATS'!AL3378+'GAME STATS'!AL3437+'GAME STATS'!AL3496+'GAME STATS'!AL3555+'GAME STATS'!AL3614+'GAME STATS'!AL3673+'GAME STATS'!AL3732+'GAME STATS'!AL3791+'GAME STATS'!AL3850+'GAME STATS'!AL3909+'GAME STATS'!AL3968+'GAME STATS'!AL4027+'GAME STATS'!AL4086+'GAME STATS'!AL4145+'GAME STATS'!AL4204+'GAME STATS'!AL4263+'GAME STATS'!AL4322+'GAME STATS'!AL4381+'GAME STATS'!AL4440+'GAME STATS'!AL4499+'GAME STATS'!AL4558+'GAME STATS'!AL4617+'GAME STATS'!AL4676+'GAME STATS'!AL4735+'GAME STATS'!AL4794+'GAME STATS'!AL4853+'GAME STATS'!AL4912+'GAME STATS'!AL4971+'GAME STATS'!AL5030+'GAME STATS'!AL5089+'GAME STATS'!AL5148+'GAME STATS'!AL5207+'GAME STATS'!AL5266+'GAME STATS'!AL5325+'GAME STATS'!AL5384+'GAME STATS'!AL5443+'GAME STATS'!AL5502+'GAME STATS'!AL5561+'GAME STATS'!AL5620+'GAME STATS'!AL5679+'GAME STATS'!AL5738+'GAME STATS'!AL5797+'GAME STATS'!AL5856</f>
        <v>0</v>
      </c>
      <c r="AJ13" s="734"/>
      <c r="AK13" s="729">
        <f>IF(AG13=0,0,(AI13/AG13)*100)</f>
        <v>0</v>
      </c>
      <c r="AL13" s="730"/>
      <c r="AM13" s="731">
        <f>'GAME STATS'!AP15+'GAME STATS'!AP74+'GAME STATS'!AP133+'GAME STATS'!AP192+'GAME STATS'!AP251+'GAME STATS'!AP310+'GAME STATS'!AP369+'GAME STATS'!AP428+'GAME STATS'!AP487+'GAME STATS'!AP546+'GAME STATS'!AP605+'GAME STATS'!AP664+'GAME STATS'!AP723+'GAME STATS'!AP782+'GAME STATS'!AP841+'GAME STATS'!AP900+'GAME STATS'!AP959+'GAME STATS'!AP1018+'GAME STATS'!AP1077+'GAME STATS'!AP1136+'GAME STATS'!AP1195+'GAME STATS'!AP1254+'GAME STATS'!AP1313+'GAME STATS'!AP1372+'GAME STATS'!AP1431+'GAME STATS'!AP1490+'GAME STATS'!AP1549+'GAME STATS'!AP1608+'GAME STATS'!AP1667+'GAME STATS'!AP1726+'GAME STATS'!AP1785+'GAME STATS'!AP1844+'GAME STATS'!AP1903+'GAME STATS'!AP1962+'GAME STATS'!AP2021+'GAME STATS'!AP2080+'GAME STATS'!AP2139+'GAME STATS'!AP2198+'GAME STATS'!AP2257+'GAME STATS'!AP2316+'GAME STATS'!AP2375+'GAME STATS'!AP2434+'GAME STATS'!AP2493+'GAME STATS'!AP2552+'GAME STATS'!AP2611+'GAME STATS'!AP2670+'GAME STATS'!AP2729+'GAME STATS'!AP2788+'GAME STATS'!AP2847+'GAME STATS'!AP2906+'GAME STATS'!AP2965+'GAME STATS'!AP3024+'GAME STATS'!AP3083+'GAME STATS'!AP3142+'GAME STATS'!AP3201+'GAME STATS'!AP3260+'GAME STATS'!AP3319+'GAME STATS'!AP3378+'GAME STATS'!AP3437+'GAME STATS'!AP3496+'GAME STATS'!AP3555+'GAME STATS'!AP3614+'GAME STATS'!AP3673+'GAME STATS'!AP3732+'GAME STATS'!AP3791+'GAME STATS'!AP3850+'GAME STATS'!AP3909+'GAME STATS'!AP3968+'GAME STATS'!AP4027+'GAME STATS'!AP4086+'GAME STATS'!AP4145+'GAME STATS'!AP4204+'GAME STATS'!AP4263+'GAME STATS'!AP4322+'GAME STATS'!AP4381+'GAME STATS'!AP4440+'GAME STATS'!AP4499+'GAME STATS'!AP4558+'GAME STATS'!AP4617+'GAME STATS'!AP4676+'GAME STATS'!AP4735+'GAME STATS'!AP4794+'GAME STATS'!AP4853+'GAME STATS'!AP4912+'GAME STATS'!AP4971+'GAME STATS'!AP5030+'GAME STATS'!AP5089+'GAME STATS'!AP5148+'GAME STATS'!AP5207+'GAME STATS'!AP5266+'GAME STATS'!AP5325+'GAME STATS'!AP5384+'GAME STATS'!AP5443+'GAME STATS'!AP5502+'GAME STATS'!AP5561+'GAME STATS'!AP5620+'GAME STATS'!AP5679+'GAME STATS'!AP5738+'GAME STATS'!AP5797+'GAME STATS'!AP5856</f>
        <v>0</v>
      </c>
      <c r="AN13" s="732"/>
      <c r="AO13" s="733">
        <f>'GAME STATS'!AR15+'GAME STATS'!AR74+'GAME STATS'!AR133+'GAME STATS'!AR192+'GAME STATS'!AR251+'GAME STATS'!AR310+'GAME STATS'!AR369+'GAME STATS'!AR428+'GAME STATS'!AR487+'GAME STATS'!AR546+'GAME STATS'!AR605+'GAME STATS'!AR664+'GAME STATS'!AR723+'GAME STATS'!AR782+'GAME STATS'!AR841+'GAME STATS'!AR900+'GAME STATS'!AR959+'GAME STATS'!AR1018+'GAME STATS'!AR1077+'GAME STATS'!AR1136+'GAME STATS'!AR1195+'GAME STATS'!AR1254+'GAME STATS'!AR1313+'GAME STATS'!AR1372+'GAME STATS'!AR1431+'GAME STATS'!AR1490+'GAME STATS'!AR1549+'GAME STATS'!AR1608+'GAME STATS'!AR1667+'GAME STATS'!AR1726+'GAME STATS'!AR1785+'GAME STATS'!AR1844+'GAME STATS'!AR1903+'GAME STATS'!AR1962+'GAME STATS'!AR2021+'GAME STATS'!AR2080+'GAME STATS'!AR2139+'GAME STATS'!AR2198+'GAME STATS'!AR2257+'GAME STATS'!AR2316+'GAME STATS'!AR2375+'GAME STATS'!AR2434+'GAME STATS'!AR2493+'GAME STATS'!AR2552+'GAME STATS'!AR2611+'GAME STATS'!AR2670+'GAME STATS'!AR2729+'GAME STATS'!AR2788+'GAME STATS'!AR2847+'GAME STATS'!AR2906+'GAME STATS'!AR2965+'GAME STATS'!AR3024+'GAME STATS'!AR3083+'GAME STATS'!AR3142+'GAME STATS'!AR3201+'GAME STATS'!AR3260+'GAME STATS'!AR3319+'GAME STATS'!AR3378+'GAME STATS'!AR3437+'GAME STATS'!AR3496+'GAME STATS'!AR3555+'GAME STATS'!AR3614+'GAME STATS'!AR3673+'GAME STATS'!AR3732+'GAME STATS'!AR3791+'GAME STATS'!AR3850+'GAME STATS'!AR3909+'GAME STATS'!AR3968+'GAME STATS'!AR4027+'GAME STATS'!AR4086+'GAME STATS'!AR4145+'GAME STATS'!AR4204+'GAME STATS'!AR4263+'GAME STATS'!AR4322+'GAME STATS'!AR4381+'GAME STATS'!AR4440+'GAME STATS'!AR4499+'GAME STATS'!AR4558+'GAME STATS'!AR4617+'GAME STATS'!AR4676+'GAME STATS'!AR4735+'GAME STATS'!AR4794+'GAME STATS'!AR4853+'GAME STATS'!AR4912+'GAME STATS'!AR4971+'GAME STATS'!AR5030+'GAME STATS'!AR5089+'GAME STATS'!AR5148+'GAME STATS'!AR5207+'GAME STATS'!AR5266+'GAME STATS'!AR5325+'GAME STATS'!AR5384+'GAME STATS'!AR5443+'GAME STATS'!AR5502+'GAME STATS'!AR5561+'GAME STATS'!AR5620+'GAME STATS'!AR5679+'GAME STATS'!AR5738+'GAME STATS'!AR5797+'GAME STATS'!AR5856</f>
        <v>0</v>
      </c>
      <c r="AP13" s="734"/>
      <c r="AQ13" s="729">
        <f>IF(AM13=0,0,(AO13/AM13)*100)</f>
        <v>0</v>
      </c>
      <c r="AR13" s="730"/>
      <c r="AS13" s="731">
        <f>'GAME STATS'!AV15+'GAME STATS'!AV74+'GAME STATS'!AV133+'GAME STATS'!AV192+'GAME STATS'!AV251+'GAME STATS'!AV310+'GAME STATS'!AV369+'GAME STATS'!AV428+'GAME STATS'!AV487+'GAME STATS'!AV546+'GAME STATS'!AV605+'GAME STATS'!AV664+'GAME STATS'!AV723+'GAME STATS'!AV782+'GAME STATS'!AV841+'GAME STATS'!AV900+'GAME STATS'!AV959+'GAME STATS'!AV1018+'GAME STATS'!AV1077+'GAME STATS'!AV1136+'GAME STATS'!AV1195+'GAME STATS'!AV1254+'GAME STATS'!AV1313+'GAME STATS'!AV1372+'GAME STATS'!AV1431+'GAME STATS'!AV1490+'GAME STATS'!AV1549+'GAME STATS'!AV1608+'GAME STATS'!AV1667+'GAME STATS'!AV1726+'GAME STATS'!AV1785+'GAME STATS'!AV1844+'GAME STATS'!AV1903+'GAME STATS'!AV1962+'GAME STATS'!AV2021+'GAME STATS'!AV2080+'GAME STATS'!AV2139+'GAME STATS'!AV2198+'GAME STATS'!AV2257+'GAME STATS'!AV2316+'GAME STATS'!AV2375+'GAME STATS'!AV2434+'GAME STATS'!AV2493+'GAME STATS'!AV2552+'GAME STATS'!AV2611+'GAME STATS'!AV2670+'GAME STATS'!AV2729+'GAME STATS'!AV2788+'GAME STATS'!AV2847+'GAME STATS'!AV2906+'GAME STATS'!AV2965+'GAME STATS'!AV3024+'GAME STATS'!AV3083+'GAME STATS'!AV3142+'GAME STATS'!AV3201+'GAME STATS'!AV3260+'GAME STATS'!AV3319+'GAME STATS'!AV3378+'GAME STATS'!AV3437+'GAME STATS'!AV3496+'GAME STATS'!AV3555+'GAME STATS'!AV3614+'GAME STATS'!AV3673+'GAME STATS'!AV3732+'GAME STATS'!AV3791+'GAME STATS'!AV3850+'GAME STATS'!AV3909+'GAME STATS'!AV3968+'GAME STATS'!AV4027+'GAME STATS'!AV4086+'GAME STATS'!AV4145+'GAME STATS'!AV4204+'GAME STATS'!AV4263+'GAME STATS'!AV4322+'GAME STATS'!AV4381+'GAME STATS'!AV4440+'GAME STATS'!AV4499+'GAME STATS'!AV4558+'GAME STATS'!AV4617+'GAME STATS'!AV4676+'GAME STATS'!AV4735+'GAME STATS'!AV4794+'GAME STATS'!AV4853+'GAME STATS'!AV4912+'GAME STATS'!AV4971+'GAME STATS'!AV5030+'GAME STATS'!AV5089+'GAME STATS'!AV5148+'GAME STATS'!AV5207+'GAME STATS'!AV5266+'GAME STATS'!AV5325+'GAME STATS'!AV5384+'GAME STATS'!AV5443+'GAME STATS'!AV5502+'GAME STATS'!AV5561+'GAME STATS'!AV5620+'GAME STATS'!AV5679+'GAME STATS'!AV5738+'GAME STATS'!AV5797+'GAME STATS'!AV5856</f>
        <v>0</v>
      </c>
      <c r="AT13" s="732"/>
      <c r="AU13" s="733">
        <f>'GAME STATS'!AX15+'GAME STATS'!AX74+'GAME STATS'!AX133+'GAME STATS'!AX192+'GAME STATS'!AX251+'GAME STATS'!AX310+'GAME STATS'!AX369+'GAME STATS'!AX428+'GAME STATS'!AX487+'GAME STATS'!AX546+'GAME STATS'!AX605+'GAME STATS'!AX664+'GAME STATS'!AX723+'GAME STATS'!AX782+'GAME STATS'!AX841+'GAME STATS'!AX900+'GAME STATS'!AX959+'GAME STATS'!AX1018+'GAME STATS'!AX1077+'GAME STATS'!AX1136+'GAME STATS'!AX1195+'GAME STATS'!AX1254+'GAME STATS'!AX1313+'GAME STATS'!AX1372+'GAME STATS'!AX1431+'GAME STATS'!AX1490+'GAME STATS'!AX1549+'GAME STATS'!AX1608+'GAME STATS'!AX1667+'GAME STATS'!AX1726+'GAME STATS'!AX1785+'GAME STATS'!AX1844+'GAME STATS'!AX1903+'GAME STATS'!AX1962+'GAME STATS'!AX2021+'GAME STATS'!AX2080+'GAME STATS'!AX2139+'GAME STATS'!AX2198+'GAME STATS'!AX2257+'GAME STATS'!AX2316+'GAME STATS'!AX2375+'GAME STATS'!AX2434+'GAME STATS'!AX2493+'GAME STATS'!AX2552+'GAME STATS'!AX2611+'GAME STATS'!AX2670+'GAME STATS'!AX2729+'GAME STATS'!AX2788+'GAME STATS'!AX2847+'GAME STATS'!AX2906+'GAME STATS'!AX2965+'GAME STATS'!AX3024+'GAME STATS'!AX3083+'GAME STATS'!AX3142+'GAME STATS'!AX3201+'GAME STATS'!AX3260+'GAME STATS'!AX3319+'GAME STATS'!AX3378+'GAME STATS'!AX3437+'GAME STATS'!AX3496+'GAME STATS'!AX3555+'GAME STATS'!AX3614+'GAME STATS'!AX3673+'GAME STATS'!AX3732+'GAME STATS'!AX3791+'GAME STATS'!AX3850+'GAME STATS'!AX3909+'GAME STATS'!AX3968+'GAME STATS'!AX4027+'GAME STATS'!AX4086+'GAME STATS'!AX4145+'GAME STATS'!AX4204+'GAME STATS'!AX4263+'GAME STATS'!AX4322+'GAME STATS'!AX4381+'GAME STATS'!AX4440+'GAME STATS'!AX4499+'GAME STATS'!AX4558+'GAME STATS'!AX4617+'GAME STATS'!AX4676+'GAME STATS'!AX4735+'GAME STATS'!AX4794+'GAME STATS'!AX4853+'GAME STATS'!AX4912+'GAME STATS'!AX4971+'GAME STATS'!AX5030+'GAME STATS'!AX5089+'GAME STATS'!AX5148+'GAME STATS'!AX5207+'GAME STATS'!AX5266+'GAME STATS'!AX5325+'GAME STATS'!AX5384+'GAME STATS'!AX5443+'GAME STATS'!AX5502+'GAME STATS'!AX5561+'GAME STATS'!AX5620+'GAME STATS'!AX5679+'GAME STATS'!AX5738+'GAME STATS'!AX5797+'GAME STATS'!AX5856</f>
        <v>0</v>
      </c>
      <c r="AV13" s="734"/>
      <c r="AW13" s="729">
        <f>IF(AS13=0,0,(AU13/AS13)*100)</f>
        <v>0</v>
      </c>
      <c r="AX13" s="730"/>
      <c r="AY13" s="731">
        <f>'GAME STATS'!BB15+'GAME STATS'!BB74+'GAME STATS'!BB133+'GAME STATS'!BB192+'GAME STATS'!BB251+'GAME STATS'!BB310+'GAME STATS'!BB369+'GAME STATS'!BB428+'GAME STATS'!BB487+'GAME STATS'!BB546+'GAME STATS'!BB605+'GAME STATS'!BB664+'GAME STATS'!BB723+'GAME STATS'!BB782+'GAME STATS'!BB841+'GAME STATS'!BB900+'GAME STATS'!BB959+'GAME STATS'!BB1018+'GAME STATS'!BB1077+'GAME STATS'!BB1136+'GAME STATS'!BB1195+'GAME STATS'!BB1254+'GAME STATS'!BB1313+'GAME STATS'!BB1372+'GAME STATS'!BB1431+'GAME STATS'!BB1490+'GAME STATS'!BB1549+'GAME STATS'!BB1608+'GAME STATS'!BB1667+'GAME STATS'!BB1726+'GAME STATS'!BB1785+'GAME STATS'!BB1844+'GAME STATS'!BB1903+'GAME STATS'!BB1962+'GAME STATS'!BB2021+'GAME STATS'!BB2080+'GAME STATS'!BB2139+'GAME STATS'!BB2198+'GAME STATS'!BB2257+'GAME STATS'!BB2316+'GAME STATS'!BB2375+'GAME STATS'!BB2434+'GAME STATS'!BB2493+'GAME STATS'!BB2552+'GAME STATS'!BB2611+'GAME STATS'!BB2670+'GAME STATS'!BB2729+'GAME STATS'!BB2788+'GAME STATS'!BB2847+'GAME STATS'!BB2906+'GAME STATS'!BB2965+'GAME STATS'!BB3024+'GAME STATS'!BB3083+'GAME STATS'!BB3142+'GAME STATS'!BB3201+'GAME STATS'!BB3260+'GAME STATS'!BB3319+'GAME STATS'!BB3378+'GAME STATS'!BB3437+'GAME STATS'!BB3496+'GAME STATS'!BB3555+'GAME STATS'!BB3614+'GAME STATS'!BB3673+'GAME STATS'!BB3732+'GAME STATS'!BB3791+'GAME STATS'!BB3850+'GAME STATS'!BB3909+'GAME STATS'!BB3968+'GAME STATS'!BB4027+'GAME STATS'!BB4086+'GAME STATS'!BB4145+'GAME STATS'!BB4204+'GAME STATS'!BB4263+'GAME STATS'!BB4322+'GAME STATS'!BB4381+'GAME STATS'!BB4440+'GAME STATS'!BB4499+'GAME STATS'!BB4558+'GAME STATS'!BB4617+'GAME STATS'!BB4676+'GAME STATS'!BB4735+'GAME STATS'!BB4794+'GAME STATS'!BB4853+'GAME STATS'!BB4912+'GAME STATS'!BB4971+'GAME STATS'!BB5030+'GAME STATS'!BB5089+'GAME STATS'!BB5148+'GAME STATS'!BB5207+'GAME STATS'!BB5266+'GAME STATS'!BB5325+'GAME STATS'!BB5384+'GAME STATS'!BB5443+'GAME STATS'!BB5502+'GAME STATS'!BB5561+'GAME STATS'!BB5620+'GAME STATS'!BB5679+'GAME STATS'!BB5738+'GAME STATS'!BB5797+'GAME STATS'!BB5856</f>
        <v>0</v>
      </c>
      <c r="AZ13" s="732"/>
      <c r="BA13" s="733">
        <f>'GAME STATS'!BD15+'GAME STATS'!BD74+'GAME STATS'!BD133+'GAME STATS'!BD192+'GAME STATS'!BD251+'GAME STATS'!BD310+'GAME STATS'!BD369+'GAME STATS'!BD428+'GAME STATS'!BD487+'GAME STATS'!BD546+'GAME STATS'!BD605+'GAME STATS'!BD664+'GAME STATS'!BD723+'GAME STATS'!BD782+'GAME STATS'!BD841+'GAME STATS'!BD900+'GAME STATS'!BD959+'GAME STATS'!BD1018+'GAME STATS'!BD1077+'GAME STATS'!BD1136+'GAME STATS'!BD1195+'GAME STATS'!BD1254+'GAME STATS'!BD1313+'GAME STATS'!BD1372+'GAME STATS'!BD1431+'GAME STATS'!BD1490+'GAME STATS'!BD1549+'GAME STATS'!BD1608+'GAME STATS'!BD1667+'GAME STATS'!BD1726+'GAME STATS'!BD1785+'GAME STATS'!BD1844+'GAME STATS'!BD1903+'GAME STATS'!BD1962+'GAME STATS'!BD2021+'GAME STATS'!BD2080+'GAME STATS'!BD2139+'GAME STATS'!BD2198+'GAME STATS'!BD2257+'GAME STATS'!BD2316+'GAME STATS'!BD2375+'GAME STATS'!BD2434+'GAME STATS'!BD2493+'GAME STATS'!BD2552+'GAME STATS'!BD2611+'GAME STATS'!BD2670+'GAME STATS'!BD2729+'GAME STATS'!BD2788+'GAME STATS'!BD2847+'GAME STATS'!BD2906+'GAME STATS'!BD2965+'GAME STATS'!BD3024+'GAME STATS'!BD3083+'GAME STATS'!BD3142+'GAME STATS'!BD3201+'GAME STATS'!BD3260+'GAME STATS'!BD3319+'GAME STATS'!BD3378+'GAME STATS'!BD3437+'GAME STATS'!BD3496+'GAME STATS'!BD3555+'GAME STATS'!BD3614+'GAME STATS'!BD3673+'GAME STATS'!BD3732+'GAME STATS'!BD3791+'GAME STATS'!BD3850+'GAME STATS'!BD3909+'GAME STATS'!BD3968+'GAME STATS'!BD4027+'GAME STATS'!BD4086+'GAME STATS'!BD4145+'GAME STATS'!BD4204+'GAME STATS'!BD4263+'GAME STATS'!BD4322+'GAME STATS'!BD4381+'GAME STATS'!BD4440+'GAME STATS'!BD4499+'GAME STATS'!BD4558+'GAME STATS'!BD4617+'GAME STATS'!BD4676+'GAME STATS'!BD4735+'GAME STATS'!BD4794+'GAME STATS'!BD4853+'GAME STATS'!BD4912+'GAME STATS'!BD4971+'GAME STATS'!BD5030+'GAME STATS'!BD5089+'GAME STATS'!BD5148+'GAME STATS'!BD5207+'GAME STATS'!BD5266+'GAME STATS'!BD5325+'GAME STATS'!BD5384+'GAME STATS'!BD5443+'GAME STATS'!BD5502+'GAME STATS'!BD5561+'GAME STATS'!BD5620+'GAME STATS'!BD5679+'GAME STATS'!BD5738+'GAME STATS'!BD5797+'GAME STATS'!BD5856</f>
        <v>0</v>
      </c>
      <c r="BB13" s="734"/>
      <c r="BC13" s="729">
        <f>IF(AY13=0,0,(BA13/AY13)*100)</f>
        <v>0</v>
      </c>
      <c r="BD13" s="730"/>
      <c r="BE13" s="731">
        <f>AA13+AG13+AM13+AY13</f>
        <v>0</v>
      </c>
      <c r="BF13" s="732"/>
      <c r="BG13" s="858">
        <f>AC13+AI13+AO13+BA13</f>
        <v>0</v>
      </c>
      <c r="BH13" s="732"/>
      <c r="BI13" s="763">
        <f>IF(BE13=0,0,(BG13/BE13)*100)</f>
        <v>0</v>
      </c>
      <c r="BJ13" s="893"/>
      <c r="BK13" s="888">
        <f>(AC13*2)+(AI13*2)+(AO13*3)+BA13</f>
        <v>0</v>
      </c>
      <c r="BL13" s="889"/>
      <c r="BM13" s="890"/>
      <c r="BN13" s="986">
        <f>'GAME STATS'!BQ15+'GAME STATS'!BQ74+'GAME STATS'!BQ133+'GAME STATS'!BQ192+'GAME STATS'!BQ251+'GAME STATS'!BQ310+'GAME STATS'!BQ369+'GAME STATS'!BQ428+'GAME STATS'!BQ487+'GAME STATS'!BQ546+'GAME STATS'!BQ605+'GAME STATS'!BQ664+'GAME STATS'!BQ723+'GAME STATS'!BQ782+'GAME STATS'!BQ841+'GAME STATS'!BQ900+'GAME STATS'!BQ959+'GAME STATS'!BQ1018+'GAME STATS'!BQ1077+'GAME STATS'!BQ1136+'GAME STATS'!BQ1195+'GAME STATS'!BQ1254+'GAME STATS'!BQ1313+'GAME STATS'!BQ1372+'GAME STATS'!BQ1431+'GAME STATS'!BQ1490+'GAME STATS'!BQ1549+'GAME STATS'!BQ1608+'GAME STATS'!BQ1667+'GAME STATS'!BQ1726+'GAME STATS'!BQ1785+'GAME STATS'!BQ1844+'GAME STATS'!BQ1903+'GAME STATS'!BQ1962+'GAME STATS'!BQ2021+'GAME STATS'!BQ2080+'GAME STATS'!BQ2139+'GAME STATS'!BQ2198+'GAME STATS'!BQ2257+'GAME STATS'!BQ2316+'GAME STATS'!BQ2375+'GAME STATS'!BQ2434+'GAME STATS'!BQ2493+'GAME STATS'!BQ2552+'GAME STATS'!BQ2611+'GAME STATS'!BQ2670+'GAME STATS'!BQ2729+'GAME STATS'!BQ2788+'GAME STATS'!BQ2847+'GAME STATS'!BQ2906+'GAME STATS'!BQ2965+'GAME STATS'!BQ3024+'GAME STATS'!BQ3083+'GAME STATS'!BQ3142+'GAME STATS'!BQ3201+'GAME STATS'!BQ3260+'GAME STATS'!BQ3319+'GAME STATS'!BQ3378+'GAME STATS'!BQ3437+'GAME STATS'!BQ3496+'GAME STATS'!BQ3555+'GAME STATS'!BQ3614+'GAME STATS'!BQ3673+'GAME STATS'!BQ3732+'GAME STATS'!BQ3791+'GAME STATS'!BQ3850+'GAME STATS'!BQ3909+'GAME STATS'!BQ3968+'GAME STATS'!BQ4027+'GAME STATS'!BQ4086+'GAME STATS'!BQ4145+'GAME STATS'!BQ4204+'GAME STATS'!BQ4263+'GAME STATS'!BQ4322+'GAME STATS'!BQ4381+'GAME STATS'!BQ4440+'GAME STATS'!BQ4499+'GAME STATS'!BQ4558+'GAME STATS'!BQ4617+'GAME STATS'!BQ4676+'GAME STATS'!BQ4735+'GAME STATS'!BQ4794+'GAME STATS'!BQ4853+'GAME STATS'!BQ4912+'GAME STATS'!BQ4971+'GAME STATS'!BQ5030+'GAME STATS'!BQ5089+'GAME STATS'!BQ5148+'GAME STATS'!BQ5207+'GAME STATS'!BQ5266+'GAME STATS'!BQ5325+'GAME STATS'!BQ5384+'GAME STATS'!BQ5443+'GAME STATS'!BQ5502+'GAME STATS'!BQ5561+'GAME STATS'!BQ5620+'GAME STATS'!BQ5679+'GAME STATS'!BQ5738+'GAME STATS'!BQ5797+'GAME STATS'!BQ5856</f>
        <v>0</v>
      </c>
      <c r="BO13" s="889"/>
      <c r="BP13" s="890"/>
      <c r="BQ13" s="320"/>
      <c r="BR13" s="320"/>
    </row>
    <row r="14" spans="1:70" ht="24.95" customHeight="1" x14ac:dyDescent="0.25">
      <c r="A14" s="320"/>
      <c r="B14" s="748"/>
      <c r="C14" s="755" t="str">
        <f>IF(ROSTER!D$12="","",ROSTER!D$12)</f>
        <v/>
      </c>
      <c r="D14" s="756"/>
      <c r="E14" s="757"/>
      <c r="F14" s="731"/>
      <c r="G14" s="734"/>
      <c r="H14" s="731"/>
      <c r="I14" s="734"/>
      <c r="J14" s="722"/>
      <c r="K14" s="828"/>
      <c r="L14" s="829"/>
      <c r="M14" s="822"/>
      <c r="N14" s="823"/>
      <c r="O14" s="729" t="s">
        <v>16</v>
      </c>
      <c r="P14" s="764"/>
      <c r="Q14" s="731"/>
      <c r="R14" s="732"/>
      <c r="S14" s="733"/>
      <c r="T14" s="734"/>
      <c r="U14" s="818" t="s">
        <v>16</v>
      </c>
      <c r="V14" s="819"/>
      <c r="W14" s="722"/>
      <c r="X14" s="722"/>
      <c r="Y14" s="722"/>
      <c r="Z14" s="722"/>
      <c r="AA14" s="731"/>
      <c r="AB14" s="732"/>
      <c r="AC14" s="733"/>
      <c r="AD14" s="734"/>
      <c r="AE14" s="729"/>
      <c r="AF14" s="730"/>
      <c r="AG14" s="731"/>
      <c r="AH14" s="732"/>
      <c r="AI14" s="733"/>
      <c r="AJ14" s="734"/>
      <c r="AK14" s="729"/>
      <c r="AL14" s="730"/>
      <c r="AM14" s="731"/>
      <c r="AN14" s="732"/>
      <c r="AO14" s="733"/>
      <c r="AP14" s="734"/>
      <c r="AQ14" s="729"/>
      <c r="AR14" s="730"/>
      <c r="AS14" s="731"/>
      <c r="AT14" s="732"/>
      <c r="AU14" s="733"/>
      <c r="AV14" s="734"/>
      <c r="AW14" s="729"/>
      <c r="AX14" s="730"/>
      <c r="AY14" s="731"/>
      <c r="AZ14" s="732"/>
      <c r="BA14" s="733"/>
      <c r="BB14" s="734"/>
      <c r="BC14" s="729"/>
      <c r="BD14" s="730"/>
      <c r="BE14" s="731"/>
      <c r="BF14" s="732"/>
      <c r="BG14" s="858"/>
      <c r="BH14" s="732"/>
      <c r="BI14" s="763"/>
      <c r="BJ14" s="893"/>
      <c r="BK14" s="888"/>
      <c r="BL14" s="889"/>
      <c r="BM14" s="890"/>
      <c r="BN14" s="987"/>
      <c r="BO14" s="889"/>
      <c r="BP14" s="890"/>
      <c r="BQ14" s="320"/>
      <c r="BR14" s="320"/>
    </row>
    <row r="15" spans="1:70" ht="24.95" customHeight="1" x14ac:dyDescent="0.25">
      <c r="A15" s="320"/>
      <c r="B15" s="747" t="str">
        <f>IF(ROSTER!B14="","",ROSTER!B14)</f>
        <v/>
      </c>
      <c r="C15" s="752" t="str">
        <f>IF(ROSTER!C$14="","",ROSTER!C$14)</f>
        <v/>
      </c>
      <c r="D15" s="753"/>
      <c r="E15" s="754"/>
      <c r="F15" s="731">
        <f>'GAME STATS'!F17+'GAME STATS'!F76+'GAME STATS'!F135+'GAME STATS'!F194+'GAME STATS'!F253+'GAME STATS'!F312+'GAME STATS'!F371+'GAME STATS'!F430+'GAME STATS'!F489+'GAME STATS'!F548+'GAME STATS'!F607+'GAME STATS'!F666+'GAME STATS'!F725+'GAME STATS'!F784+'GAME STATS'!F843+'GAME STATS'!F902+'GAME STATS'!F961+'GAME STATS'!F1020+'GAME STATS'!F1079+'GAME STATS'!F1138+'GAME STATS'!F1197+'GAME STATS'!F1256+'GAME STATS'!F1315+'GAME STATS'!F1374+'GAME STATS'!F1433+'GAME STATS'!F1492+'GAME STATS'!F1551+'GAME STATS'!F1610+'GAME STATS'!F1669+'GAME STATS'!F1728+'GAME STATS'!F1787+'GAME STATS'!F1846+'GAME STATS'!F1905+'GAME STATS'!F1964+'GAME STATS'!F2023+'GAME STATS'!F2082+'GAME STATS'!F2141+'GAME STATS'!F2200+'GAME STATS'!F2259+'GAME STATS'!F2318+'GAME STATS'!F2377+'GAME STATS'!F2436+'GAME STATS'!F2495+'GAME STATS'!F2554+'GAME STATS'!F2613+'GAME STATS'!F2672+'GAME STATS'!F2731+'GAME STATS'!F2790+'GAME STATS'!F2849+'GAME STATS'!F2908+'GAME STATS'!F2967+'GAME STATS'!F3026+'GAME STATS'!F3085+'GAME STATS'!F3144+'GAME STATS'!F3203+'GAME STATS'!F3262+'GAME STATS'!F3321+'GAME STATS'!F3380+'GAME STATS'!F3439+'GAME STATS'!F3498+'GAME STATS'!F3557+'GAME STATS'!F3616+'GAME STATS'!F3675+'GAME STATS'!F3734+'GAME STATS'!F3793+'GAME STATS'!F3852+'GAME STATS'!F3911+'GAME STATS'!F3970+'GAME STATS'!F4029+'GAME STATS'!F4088+'GAME STATS'!F4147+'GAME STATS'!F4206+'GAME STATS'!F4265+'GAME STATS'!F4324+'GAME STATS'!F4383+'GAME STATS'!F4442+'GAME STATS'!F4501+'GAME STATS'!F4560+'GAME STATS'!F4619+'GAME STATS'!F4678+'GAME STATS'!F4737+'GAME STATS'!F4796+'GAME STATS'!F4855+'GAME STATS'!F4914+'GAME STATS'!F4973+'GAME STATS'!F5032+'GAME STATS'!F5091+'GAME STATS'!F5150+'GAME STATS'!F5209+'GAME STATS'!F5268+'GAME STATS'!F5327+'GAME STATS'!F5386+'GAME STATS'!F5445+'GAME STATS'!F5504+'GAME STATS'!F5563+'GAME STATS'!F5622+'GAME STATS'!F5681+'GAME STATS'!F5740+'GAME STATS'!F5799+'GAME STATS'!F5858</f>
        <v>0</v>
      </c>
      <c r="G15" s="734"/>
      <c r="H15" s="731">
        <f>'GAME STATS'!G17+'GAME STATS'!G76+'GAME STATS'!G135+'GAME STATS'!G194+'GAME STATS'!G253+'GAME STATS'!G312+'GAME STATS'!G371+'GAME STATS'!G430+'GAME STATS'!G489+'GAME STATS'!G548+'GAME STATS'!G607+'GAME STATS'!G666+'GAME STATS'!G725+'GAME STATS'!G784+'GAME STATS'!G843+'GAME STATS'!G902+'GAME STATS'!G961+'GAME STATS'!G1020+'GAME STATS'!G1079+'GAME STATS'!G1138+'GAME STATS'!G1197+'GAME STATS'!G1256+'GAME STATS'!G1315+'GAME STATS'!G1374+'GAME STATS'!G1433+'GAME STATS'!G1492+'GAME STATS'!G1551+'GAME STATS'!G1610+'GAME STATS'!G1669+'GAME STATS'!G1728+'GAME STATS'!G1787+'GAME STATS'!G1846+'GAME STATS'!G1905+'GAME STATS'!G1964+'GAME STATS'!G2023+'GAME STATS'!G2082+'GAME STATS'!G2141+'GAME STATS'!G2200+'GAME STATS'!G2259+'GAME STATS'!G2318+'GAME STATS'!G2377+'GAME STATS'!G2436+'GAME STATS'!G2495+'GAME STATS'!G2554+'GAME STATS'!G2613+'GAME STATS'!G2672+'GAME STATS'!G2731+'GAME STATS'!G2790+'GAME STATS'!G2849+'GAME STATS'!G2908+'GAME STATS'!G2967+'GAME STATS'!G3026+'GAME STATS'!G3085+'GAME STATS'!G3144+'GAME STATS'!G3203+'GAME STATS'!G3262+'GAME STATS'!G3321+'GAME STATS'!G3380+'GAME STATS'!G3439+'GAME STATS'!G3498+'GAME STATS'!G3557+'GAME STATS'!G3616+'GAME STATS'!G3675+'GAME STATS'!G3734+'GAME STATS'!G3793+'GAME STATS'!G3852+'GAME STATS'!G3911+'GAME STATS'!G3970+'GAME STATS'!G4029+'GAME STATS'!G4088+'GAME STATS'!G4147+'GAME STATS'!G4206+'GAME STATS'!G4265+'GAME STATS'!G4324+'GAME STATS'!G4383+'GAME STATS'!G4442+'GAME STATS'!G4501+'GAME STATS'!G4560+'GAME STATS'!G4619+'GAME STATS'!G4678+'GAME STATS'!G4737+'GAME STATS'!G4796+'GAME STATS'!G4855+'GAME STATS'!G4914+'GAME STATS'!G4973+'GAME STATS'!G5032+'GAME STATS'!G5091+'GAME STATS'!G5150+'GAME STATS'!G5209+'GAME STATS'!G5268+'GAME STATS'!G5327+'GAME STATS'!G5386+'GAME STATS'!G5445+'GAME STATS'!G5504+'GAME STATS'!G5563+'GAME STATS'!G5622+'GAME STATS'!G5681+'GAME STATS'!G5740+'GAME STATS'!G5799+'GAME STATS'!G5858</f>
        <v>0</v>
      </c>
      <c r="I15" s="734"/>
      <c r="J15" s="722">
        <f>'GAME STATS'!H17+'GAME STATS'!H76+'GAME STATS'!H135+'GAME STATS'!H194+'GAME STATS'!H253+'GAME STATS'!H312+'GAME STATS'!H371+'GAME STATS'!H430+'GAME STATS'!H489+'GAME STATS'!H548+'GAME STATS'!H607+'GAME STATS'!H666+'GAME STATS'!H725+'GAME STATS'!H784+'GAME STATS'!H843+'GAME STATS'!H902+'GAME STATS'!H961+'GAME STATS'!H1020+'GAME STATS'!H1079+'GAME STATS'!H1138+'GAME STATS'!H1197+'GAME STATS'!H1256+'GAME STATS'!H1315+'GAME STATS'!H1374+'GAME STATS'!H1433+'GAME STATS'!H1492+'GAME STATS'!H1551+'GAME STATS'!H1610+'GAME STATS'!H1669+'GAME STATS'!H1728+'GAME STATS'!H1787+'GAME STATS'!H1846+'GAME STATS'!H1905+'GAME STATS'!H1964+'GAME STATS'!H2023+'GAME STATS'!H2082+'GAME STATS'!H2141+'GAME STATS'!H2200+'GAME STATS'!H2259+'GAME STATS'!H2318+'GAME STATS'!H2377+'GAME STATS'!H2436+'GAME STATS'!H2495+'GAME STATS'!H2554+'GAME STATS'!H2613+'GAME STATS'!H2672+'GAME STATS'!H2731+'GAME STATS'!H2790+'GAME STATS'!H2849+'GAME STATS'!H2908+'GAME STATS'!H2967+'GAME STATS'!H3026+'GAME STATS'!H3085+'GAME STATS'!H3144+'GAME STATS'!H3203+'GAME STATS'!H3262+'GAME STATS'!H3321+'GAME STATS'!H3380+'GAME STATS'!H3439+'GAME STATS'!H3498+'GAME STATS'!H3557+'GAME STATS'!H3616+'GAME STATS'!H3675+'GAME STATS'!H3734+'GAME STATS'!H3793+'GAME STATS'!H3852+'GAME STATS'!H3911+'GAME STATS'!H3970+'GAME STATS'!H4029+'GAME STATS'!H4088+'GAME STATS'!H4147+'GAME STATS'!H4206+'GAME STATS'!H4265+'GAME STATS'!H4324+'GAME STATS'!H4383+'GAME STATS'!H4442+'GAME STATS'!H4501+'GAME STATS'!H4560+'GAME STATS'!H4619+'GAME STATS'!H4678+'GAME STATS'!H4737+'GAME STATS'!H4796+'GAME STATS'!H4855+'GAME STATS'!H4914+'GAME STATS'!H4973+'GAME STATS'!H5032+'GAME STATS'!H5091+'GAME STATS'!H5150+'GAME STATS'!H5209+'GAME STATS'!H5268+'GAME STATS'!H5327+'GAME STATS'!H5386+'GAME STATS'!H5445+'GAME STATS'!H5504+'GAME STATS'!H5563+'GAME STATS'!H5622+'GAME STATS'!H5681+'GAME STATS'!H5740+'GAME STATS'!H5799+'GAME STATS'!H5858</f>
        <v>0</v>
      </c>
      <c r="K15" s="826">
        <f>'GAME STATS'!J17+'GAME STATS'!J76+'GAME STATS'!J135+'GAME STATS'!J194+'GAME STATS'!J253+'GAME STATS'!J312+'GAME STATS'!J371+'GAME STATS'!J430+'GAME STATS'!J489+'GAME STATS'!J548+'GAME STATS'!J607+'GAME STATS'!J666+'GAME STATS'!J725+'GAME STATS'!J784+'GAME STATS'!J843+'GAME STATS'!J902+'GAME STATS'!J961+'GAME STATS'!J1020+'GAME STATS'!J1079+'GAME STATS'!J1138+'GAME STATS'!J1197+'GAME STATS'!J1256+'GAME STATS'!J1315+'GAME STATS'!J1374+'GAME STATS'!J1433+'GAME STATS'!J1492+'GAME STATS'!J1551+'GAME STATS'!J1610+'GAME STATS'!J1669+'GAME STATS'!J1728+'GAME STATS'!J1787+'GAME STATS'!J1846+'GAME STATS'!J1905+'GAME STATS'!J1964+'GAME STATS'!J2023+'GAME STATS'!J2082+'GAME STATS'!J2141+'GAME STATS'!J2200+'GAME STATS'!J2259+'GAME STATS'!J2318+'GAME STATS'!J2377+'GAME STATS'!J2436+'GAME STATS'!J2495+'GAME STATS'!J2554+'GAME STATS'!J2613+'GAME STATS'!J2672+'GAME STATS'!J2731+'GAME STATS'!J2790+'GAME STATS'!J2849+'GAME STATS'!J2908+'GAME STATS'!J2967+'GAME STATS'!J3026+'GAME STATS'!J3085+'GAME STATS'!J3144+'GAME STATS'!J3203+'GAME STATS'!J3262+'GAME STATS'!J3321+'GAME STATS'!J3380+'GAME STATS'!J3439+'GAME STATS'!J3498+'GAME STATS'!J3557+'GAME STATS'!J3616+'GAME STATS'!J3675+'GAME STATS'!J3734+'GAME STATS'!J3793+'GAME STATS'!J3852+'GAME STATS'!J3911+'GAME STATS'!J3970+'GAME STATS'!J4029+'GAME STATS'!J4088+'GAME STATS'!J4147+'GAME STATS'!J4206+'GAME STATS'!J4265+'GAME STATS'!J4324+'GAME STATS'!J4383+'GAME STATS'!J4442+'GAME STATS'!J4501+'GAME STATS'!J4560+'GAME STATS'!J4619+'GAME STATS'!J4678+'GAME STATS'!J4737+'GAME STATS'!J4796+'GAME STATS'!J4855+'GAME STATS'!J4914+'GAME STATS'!J4973+'GAME STATS'!J5032+'GAME STATS'!J5091+'GAME STATS'!J5150+'GAME STATS'!J5209+'GAME STATS'!J5268+'GAME STATS'!J5327+'GAME STATS'!J5386+'GAME STATS'!J5445+'GAME STATS'!J5504+'GAME STATS'!J5563+'GAME STATS'!J5622+'GAME STATS'!J5681+'GAME STATS'!J5740+'GAME STATS'!J5799+'GAME STATS'!J5858</f>
        <v>0</v>
      </c>
      <c r="L15" s="827"/>
      <c r="M15" s="820">
        <f>'GAME STATS'!L17+'GAME STATS'!L76+'GAME STATS'!L135+'GAME STATS'!L194+'GAME STATS'!L253+'GAME STATS'!L312+'GAME STATS'!L371+'GAME STATS'!L430+'GAME STATS'!L489+'GAME STATS'!L548+'GAME STATS'!L607+'GAME STATS'!L666+'GAME STATS'!L725+'GAME STATS'!L784+'GAME STATS'!L843+'GAME STATS'!L902+'GAME STATS'!L961+'GAME STATS'!L1020+'GAME STATS'!L1079+'GAME STATS'!L1138+'GAME STATS'!L1197+'GAME STATS'!L1256+'GAME STATS'!L1315+'GAME STATS'!L1374+'GAME STATS'!L1433+'GAME STATS'!L1492+'GAME STATS'!L1551+'GAME STATS'!L1610+'GAME STATS'!L1669+'GAME STATS'!L1728+'GAME STATS'!L1787+'GAME STATS'!L1846+'GAME STATS'!L1905+'GAME STATS'!L1964+'GAME STATS'!L2023+'GAME STATS'!L2082+'GAME STATS'!L2141+'GAME STATS'!L2200+'GAME STATS'!L2259+'GAME STATS'!L2318+'GAME STATS'!L2377+'GAME STATS'!L2436+'GAME STATS'!L2495+'GAME STATS'!L2554+'GAME STATS'!L2613+'GAME STATS'!L2672+'GAME STATS'!L2731+'GAME STATS'!L2790+'GAME STATS'!L2849+'GAME STATS'!L2908+'GAME STATS'!L2967+'GAME STATS'!L3026+'GAME STATS'!L3085+'GAME STATS'!L3144+'GAME STATS'!L3203+'GAME STATS'!L3262+'GAME STATS'!L3321+'GAME STATS'!L3380+'GAME STATS'!L3439+'GAME STATS'!L3498+'GAME STATS'!L3557+'GAME STATS'!L3616+'GAME STATS'!L3675+'GAME STATS'!L3734+'GAME STATS'!L3793+'GAME STATS'!L3852+'GAME STATS'!L3911+'GAME STATS'!L3970+'GAME STATS'!L4029+'GAME STATS'!L4088+'GAME STATS'!L4147+'GAME STATS'!L4206+'GAME STATS'!L4265+'GAME STATS'!L4324+'GAME STATS'!L4383+'GAME STATS'!L4442+'GAME STATS'!L4501+'GAME STATS'!L4560+'GAME STATS'!L4619+'GAME STATS'!L4678+'GAME STATS'!L4737+'GAME STATS'!L4796+'GAME STATS'!L4855+'GAME STATS'!L4914+'GAME STATS'!L4973+'GAME STATS'!L5032+'GAME STATS'!L5091+'GAME STATS'!L5150+'GAME STATS'!L5209+'GAME STATS'!L5268+'GAME STATS'!L5327+'GAME STATS'!L5386+'GAME STATS'!L5445+'GAME STATS'!L5504+'GAME STATS'!L5563+'GAME STATS'!L5622+'GAME STATS'!L5681+'GAME STATS'!L5740+'GAME STATS'!L5799+'GAME STATS'!L5858</f>
        <v>0</v>
      </c>
      <c r="N15" s="821"/>
      <c r="O15" s="729">
        <f>K15+M15</f>
        <v>0</v>
      </c>
      <c r="P15" s="764"/>
      <c r="Q15" s="731">
        <f>'GAME STATS'!P17+'GAME STATS'!P76+'GAME STATS'!P135+'GAME STATS'!P194+'GAME STATS'!P253+'GAME STATS'!P312+'GAME STATS'!P371+'GAME STATS'!P430+'GAME STATS'!P489+'GAME STATS'!P548+'GAME STATS'!P607+'GAME STATS'!P666+'GAME STATS'!P725+'GAME STATS'!P784+'GAME STATS'!P843+'GAME STATS'!P902+'GAME STATS'!P961+'GAME STATS'!P1020+'GAME STATS'!P1079+'GAME STATS'!P1138+'GAME STATS'!P1197+'GAME STATS'!P1256+'GAME STATS'!P1315+'GAME STATS'!P1374+'GAME STATS'!P1433+'GAME STATS'!P1492+'GAME STATS'!P1551+'GAME STATS'!P1610+'GAME STATS'!P1669+'GAME STATS'!P1728+'GAME STATS'!P1787+'GAME STATS'!P1846+'GAME STATS'!P1905+'GAME STATS'!P1964+'GAME STATS'!P2023+'GAME STATS'!P2082+'GAME STATS'!P2141+'GAME STATS'!P2200+'GAME STATS'!P2259+'GAME STATS'!P2318+'GAME STATS'!P2377+'GAME STATS'!P2436+'GAME STATS'!P2495+'GAME STATS'!P2554+'GAME STATS'!P2613+'GAME STATS'!P2672+'GAME STATS'!P2731+'GAME STATS'!P2790+'GAME STATS'!P2849+'GAME STATS'!P2908+'GAME STATS'!P2967+'GAME STATS'!P3026+'GAME STATS'!P3085+'GAME STATS'!P3144+'GAME STATS'!P3203+'GAME STATS'!P3262+'GAME STATS'!P3321+'GAME STATS'!P3380+'GAME STATS'!P3439+'GAME STATS'!P3498+'GAME STATS'!P3557+'GAME STATS'!P3616+'GAME STATS'!P3675+'GAME STATS'!P3734+'GAME STATS'!P3793+'GAME STATS'!P3852+'GAME STATS'!P3911+'GAME STATS'!P3970+'GAME STATS'!P4029+'GAME STATS'!P4088+'GAME STATS'!P4147+'GAME STATS'!P4206+'GAME STATS'!P4265+'GAME STATS'!P4324+'GAME STATS'!P4383+'GAME STATS'!P4442+'GAME STATS'!P4501+'GAME STATS'!P4560+'GAME STATS'!P4619+'GAME STATS'!P4678+'GAME STATS'!P4737+'GAME STATS'!P4796+'GAME STATS'!P4855+'GAME STATS'!P4914+'GAME STATS'!P4973+'GAME STATS'!P5032+'GAME STATS'!P5091+'GAME STATS'!P5150+'GAME STATS'!P5209+'GAME STATS'!P5268+'GAME STATS'!P5327+'GAME STATS'!P5386+'GAME STATS'!P5445+'GAME STATS'!P5504+'GAME STATS'!P5563+'GAME STATS'!P5622+'GAME STATS'!P5681+'GAME STATS'!P5740+'GAME STATS'!P5799+'GAME STATS'!P5858</f>
        <v>0</v>
      </c>
      <c r="R15" s="732"/>
      <c r="S15" s="733">
        <f>'GAME STATS'!R17+'GAME STATS'!R76+'GAME STATS'!R135+'GAME STATS'!R194+'GAME STATS'!R253+'GAME STATS'!R312+'GAME STATS'!R371+'GAME STATS'!R430+'GAME STATS'!R489+'GAME STATS'!R548+'GAME STATS'!R607+'GAME STATS'!R666+'GAME STATS'!R725+'GAME STATS'!R784+'GAME STATS'!R843+'GAME STATS'!R902+'GAME STATS'!R961+'GAME STATS'!R1020+'GAME STATS'!R1079+'GAME STATS'!R1138+'GAME STATS'!R1197+'GAME STATS'!R1256+'GAME STATS'!R1315+'GAME STATS'!R1374+'GAME STATS'!R1433+'GAME STATS'!R1492+'GAME STATS'!R1551+'GAME STATS'!R1610+'GAME STATS'!R1669+'GAME STATS'!R1728+'GAME STATS'!R1787+'GAME STATS'!R1846+'GAME STATS'!R1905+'GAME STATS'!R1964+'GAME STATS'!R2023+'GAME STATS'!R2082+'GAME STATS'!R2141+'GAME STATS'!R2200+'GAME STATS'!R2259+'GAME STATS'!R2318+'GAME STATS'!R2377+'GAME STATS'!R2436+'GAME STATS'!R2495+'GAME STATS'!R2554+'GAME STATS'!R2613+'GAME STATS'!R2672+'GAME STATS'!R2731+'GAME STATS'!R2790+'GAME STATS'!R2849+'GAME STATS'!R2908+'GAME STATS'!R2967+'GAME STATS'!R3026+'GAME STATS'!R3085+'GAME STATS'!R3144+'GAME STATS'!R3203+'GAME STATS'!R3262+'GAME STATS'!R3321+'GAME STATS'!R3380+'GAME STATS'!R3439+'GAME STATS'!R3498+'GAME STATS'!R3557+'GAME STATS'!R3616+'GAME STATS'!R3675+'GAME STATS'!R3734+'GAME STATS'!R3793+'GAME STATS'!R3852+'GAME STATS'!R3911+'GAME STATS'!R3970+'GAME STATS'!R4029+'GAME STATS'!R4088+'GAME STATS'!R4147+'GAME STATS'!R4206+'GAME STATS'!R4265+'GAME STATS'!R4324+'GAME STATS'!R4383+'GAME STATS'!R4442+'GAME STATS'!R4501+'GAME STATS'!R4560+'GAME STATS'!R4619+'GAME STATS'!R4678+'GAME STATS'!R4737+'GAME STATS'!R4796+'GAME STATS'!R4855+'GAME STATS'!R4914+'GAME STATS'!R4973+'GAME STATS'!R5032+'GAME STATS'!R5091+'GAME STATS'!R5150+'GAME STATS'!R5209+'GAME STATS'!R5268+'GAME STATS'!R5327+'GAME STATS'!R5386+'GAME STATS'!R5445+'GAME STATS'!R5504+'GAME STATS'!R5563+'GAME STATS'!R5622+'GAME STATS'!R5681+'GAME STATS'!R5740+'GAME STATS'!R5799+'GAME STATS'!R5858</f>
        <v>0</v>
      </c>
      <c r="T15" s="734"/>
      <c r="U15" s="818">
        <f>S15-Q15</f>
        <v>0</v>
      </c>
      <c r="V15" s="819"/>
      <c r="W15" s="722">
        <f>'GAME STATS'!V17+'GAME STATS'!V76+'GAME STATS'!V135+'GAME STATS'!V194+'GAME STATS'!V253+'GAME STATS'!V312+'GAME STATS'!V371+'GAME STATS'!V430+'GAME STATS'!V489+'GAME STATS'!V548+'GAME STATS'!V607+'GAME STATS'!V666+'GAME STATS'!V725+'GAME STATS'!V784+'GAME STATS'!V843+'GAME STATS'!V902+'GAME STATS'!V961+'GAME STATS'!V1020+'GAME STATS'!V1079+'GAME STATS'!V1138+'GAME STATS'!V1197+'GAME STATS'!V1256+'GAME STATS'!V1315+'GAME STATS'!V1374+'GAME STATS'!V1433+'GAME STATS'!V1492+'GAME STATS'!V1551+'GAME STATS'!V1610+'GAME STATS'!V1669+'GAME STATS'!V1728+'GAME STATS'!V1787+'GAME STATS'!V1846+'GAME STATS'!V1905+'GAME STATS'!V1964+'GAME STATS'!V2023+'GAME STATS'!V2082+'GAME STATS'!V2141+'GAME STATS'!V2200+'GAME STATS'!V2259+'GAME STATS'!V2318+'GAME STATS'!V2377+'GAME STATS'!V2436+'GAME STATS'!V2495+'GAME STATS'!V2554+'GAME STATS'!V2613+'GAME STATS'!V2672+'GAME STATS'!V2731+'GAME STATS'!V2790+'GAME STATS'!V2849+'GAME STATS'!V2908+'GAME STATS'!V2967+'GAME STATS'!V3026+'GAME STATS'!V3085+'GAME STATS'!V3144+'GAME STATS'!V3203+'GAME STATS'!V3262+'GAME STATS'!V3321+'GAME STATS'!V3380+'GAME STATS'!V3439+'GAME STATS'!V3498+'GAME STATS'!V3557+'GAME STATS'!V3616+'GAME STATS'!V3675+'GAME STATS'!V3734+'GAME STATS'!V3793+'GAME STATS'!V3852+'GAME STATS'!V3911+'GAME STATS'!V3970+'GAME STATS'!V4029+'GAME STATS'!V4088+'GAME STATS'!V4147+'GAME STATS'!V4206+'GAME STATS'!V4265+'GAME STATS'!V4324+'GAME STATS'!V4383+'GAME STATS'!V4442+'GAME STATS'!V4501+'GAME STATS'!V4560+'GAME STATS'!V4619+'GAME STATS'!V4678+'GAME STATS'!V4737+'GAME STATS'!V4796+'GAME STATS'!V4855+'GAME STATS'!V4914+'GAME STATS'!V4973+'GAME STATS'!V5032+'GAME STATS'!V5091+'GAME STATS'!V5150+'GAME STATS'!V5209+'GAME STATS'!V5268+'GAME STATS'!V5327+'GAME STATS'!V5386+'GAME STATS'!V5445+'GAME STATS'!V5504+'GAME STATS'!V5563+'GAME STATS'!V5622+'GAME STATS'!V5681+'GAME STATS'!V5740+'GAME STATS'!V5799+'GAME STATS'!V5858</f>
        <v>0</v>
      </c>
      <c r="X15" s="722">
        <f>'GAME STATS'!X17+'GAME STATS'!X76+'GAME STATS'!X135+'GAME STATS'!X194+'GAME STATS'!X253+'GAME STATS'!X312+'GAME STATS'!X371+'GAME STATS'!X430+'GAME STATS'!X489+'GAME STATS'!X548+'GAME STATS'!X607+'GAME STATS'!X666+'GAME STATS'!X725+'GAME STATS'!X784+'GAME STATS'!X843+'GAME STATS'!X902+'GAME STATS'!X961+'GAME STATS'!X1020+'GAME STATS'!X1079+'GAME STATS'!X1138+'GAME STATS'!X1197+'GAME STATS'!X1256+'GAME STATS'!X1315+'GAME STATS'!X1374+'GAME STATS'!X1433+'GAME STATS'!X1492+'GAME STATS'!X1551+'GAME STATS'!X1610+'GAME STATS'!X1669+'GAME STATS'!X1728+'GAME STATS'!X1787+'GAME STATS'!X1846+'GAME STATS'!X1905+'GAME STATS'!X1964+'GAME STATS'!X2023+'GAME STATS'!X2082+'GAME STATS'!X2141+'GAME STATS'!X2200+'GAME STATS'!X2259+'GAME STATS'!X2318+'GAME STATS'!X2377+'GAME STATS'!X2436+'GAME STATS'!X2495+'GAME STATS'!X2554+'GAME STATS'!X2613+'GAME STATS'!X2672+'GAME STATS'!X2731+'GAME STATS'!X2790+'GAME STATS'!X2849+'GAME STATS'!X2908+'GAME STATS'!X2967+'GAME STATS'!X3026+'GAME STATS'!X3085+'GAME STATS'!X3144+'GAME STATS'!X3203+'GAME STATS'!X3262+'GAME STATS'!X3321+'GAME STATS'!X3380+'GAME STATS'!X3439+'GAME STATS'!X3498+'GAME STATS'!X3557+'GAME STATS'!X3616+'GAME STATS'!X3675+'GAME STATS'!X3734+'GAME STATS'!X3793+'GAME STATS'!X3852+'GAME STATS'!X3911+'GAME STATS'!X3970+'GAME STATS'!X4029+'GAME STATS'!X4088+'GAME STATS'!X4147+'GAME STATS'!X4206+'GAME STATS'!X4265+'GAME STATS'!X4324+'GAME STATS'!X4383+'GAME STATS'!X4442+'GAME STATS'!X4501+'GAME STATS'!X4560+'GAME STATS'!X4619+'GAME STATS'!X4678+'GAME STATS'!X4737+'GAME STATS'!X4796+'GAME STATS'!X4855+'GAME STATS'!X4914+'GAME STATS'!X4973+'GAME STATS'!X5032+'GAME STATS'!X5091+'GAME STATS'!X5150+'GAME STATS'!X5209+'GAME STATS'!X5268+'GAME STATS'!X5327+'GAME STATS'!X5386+'GAME STATS'!X5445+'GAME STATS'!X5504+'GAME STATS'!X5563+'GAME STATS'!X5622+'GAME STATS'!X5681+'GAME STATS'!X5740+'GAME STATS'!X5799+'GAME STATS'!X5858</f>
        <v>0</v>
      </c>
      <c r="Y15" s="722">
        <f>'GAME STATS'!Z17+'GAME STATS'!Z76+'GAME STATS'!Z135+'GAME STATS'!Z194+'GAME STATS'!Z253+'GAME STATS'!Z312+'GAME STATS'!Z371+'GAME STATS'!Z430+'GAME STATS'!Z489+'GAME STATS'!Z548+'GAME STATS'!Z607+'GAME STATS'!Z666+'GAME STATS'!Z725+'GAME STATS'!Z784+'GAME STATS'!Z843+'GAME STATS'!Z902+'GAME STATS'!Z961+'GAME STATS'!Z1020+'GAME STATS'!Z1079+'GAME STATS'!Z1138+'GAME STATS'!Z1197+'GAME STATS'!Z1256+'GAME STATS'!Z1315+'GAME STATS'!Z1374+'GAME STATS'!Z1433+'GAME STATS'!Z1492+'GAME STATS'!Z1551+'GAME STATS'!Z1610+'GAME STATS'!Z1669+'GAME STATS'!Z1728+'GAME STATS'!Z1787+'GAME STATS'!Z1846+'GAME STATS'!Z1905+'GAME STATS'!Z1964+'GAME STATS'!Z2023+'GAME STATS'!Z2082+'GAME STATS'!Z2141+'GAME STATS'!Z2200+'GAME STATS'!Z2259+'GAME STATS'!Z2318+'GAME STATS'!Z2377+'GAME STATS'!Z2436+'GAME STATS'!Z2495+'GAME STATS'!Z2554+'GAME STATS'!Z2613+'GAME STATS'!Z2672+'GAME STATS'!Z2731+'GAME STATS'!Z2790+'GAME STATS'!Z2849+'GAME STATS'!Z2908+'GAME STATS'!Z2967+'GAME STATS'!Z3026+'GAME STATS'!Z3085+'GAME STATS'!Z3144+'GAME STATS'!Z3203+'GAME STATS'!Z3262+'GAME STATS'!Z3321+'GAME STATS'!Z3380+'GAME STATS'!Z3439+'GAME STATS'!Z3498+'GAME STATS'!Z3557+'GAME STATS'!Z3616+'GAME STATS'!Z3675+'GAME STATS'!Z3734+'GAME STATS'!Z3793+'GAME STATS'!Z3852+'GAME STATS'!Z3911+'GAME STATS'!Z3970+'GAME STATS'!Z4029+'GAME STATS'!Z4088+'GAME STATS'!Z4147+'GAME STATS'!Z4206+'GAME STATS'!Z4265+'GAME STATS'!Z4324+'GAME STATS'!Z4383+'GAME STATS'!Z4442+'GAME STATS'!Z4501+'GAME STATS'!Z4560+'GAME STATS'!Z4619+'GAME STATS'!Z4678+'GAME STATS'!Z4737+'GAME STATS'!Z4796+'GAME STATS'!Z4855+'GAME STATS'!Z4914+'GAME STATS'!Z4973+'GAME STATS'!Z5032+'GAME STATS'!Z5091+'GAME STATS'!Z5150+'GAME STATS'!Z5209+'GAME STATS'!Z5268+'GAME STATS'!Z5327+'GAME STATS'!Z5386+'GAME STATS'!Z5445+'GAME STATS'!Z5504+'GAME STATS'!Z5563+'GAME STATS'!Z5622+'GAME STATS'!Z5681+'GAME STATS'!Z5740+'GAME STATS'!Z5799+'GAME STATS'!Z5858</f>
        <v>0</v>
      </c>
      <c r="Z15" s="722">
        <f>'GAME STATS'!AB17+'GAME STATS'!AB76+'GAME STATS'!AB135+'GAME STATS'!AB194+'GAME STATS'!AB253+'GAME STATS'!AB312+'GAME STATS'!AB371+'GAME STATS'!AB430+'GAME STATS'!AB489+'GAME STATS'!AB548+'GAME STATS'!AB607+'GAME STATS'!AB666+'GAME STATS'!AB725+'GAME STATS'!AB784+'GAME STATS'!AB843+'GAME STATS'!AB902+'GAME STATS'!AB961+'GAME STATS'!AB1020+'GAME STATS'!AB1079+'GAME STATS'!AB1138+'GAME STATS'!AB1197+'GAME STATS'!AB1256+'GAME STATS'!AB1315+'GAME STATS'!AB1374+'GAME STATS'!AB1433+'GAME STATS'!AB1492+'GAME STATS'!AB1551+'GAME STATS'!AB1610+'GAME STATS'!AB1669+'GAME STATS'!AB1728+'GAME STATS'!AB1787+'GAME STATS'!AB1846+'GAME STATS'!AB1905+'GAME STATS'!AB1964+'GAME STATS'!AB2023+'GAME STATS'!AB2082+'GAME STATS'!AB2141+'GAME STATS'!AB2200+'GAME STATS'!AB2259+'GAME STATS'!AB2318+'GAME STATS'!AB2377+'GAME STATS'!AB2436+'GAME STATS'!AB2495+'GAME STATS'!AB2554+'GAME STATS'!AB2613+'GAME STATS'!AB2672+'GAME STATS'!AB2731+'GAME STATS'!AB2790+'GAME STATS'!AB2849+'GAME STATS'!AB2908+'GAME STATS'!AB2967+'GAME STATS'!AB3026+'GAME STATS'!AB3085+'GAME STATS'!AB3144+'GAME STATS'!AB3203+'GAME STATS'!AB3262+'GAME STATS'!AB3321+'GAME STATS'!AB3380+'GAME STATS'!AB3439+'GAME STATS'!AB3498+'GAME STATS'!AB3557+'GAME STATS'!AB3616+'GAME STATS'!AB3675+'GAME STATS'!AB3734+'GAME STATS'!AB3793+'GAME STATS'!AB3852+'GAME STATS'!AB3911+'GAME STATS'!AB3970+'GAME STATS'!AB4029+'GAME STATS'!AB4088+'GAME STATS'!AB4147+'GAME STATS'!AB4206+'GAME STATS'!AB4265+'GAME STATS'!AB4324+'GAME STATS'!AB4383+'GAME STATS'!AB4442+'GAME STATS'!AB4501+'GAME STATS'!AB4560+'GAME STATS'!AB4619+'GAME STATS'!AB4678+'GAME STATS'!AB4737+'GAME STATS'!AB4796+'GAME STATS'!AB4855+'GAME STATS'!AB4914+'GAME STATS'!AB4973+'GAME STATS'!AB5032+'GAME STATS'!AB5091+'GAME STATS'!AB5150+'GAME STATS'!AB5209+'GAME STATS'!AB5268+'GAME STATS'!AB5327+'GAME STATS'!AB5386+'GAME STATS'!AB5445+'GAME STATS'!AB5504+'GAME STATS'!AB5563+'GAME STATS'!AB5622+'GAME STATS'!AB5681+'GAME STATS'!AB5740+'GAME STATS'!AB5799+'GAME STATS'!AB5858</f>
        <v>0</v>
      </c>
      <c r="AA15" s="731">
        <f>'GAME STATS'!AD17+'GAME STATS'!AD76+'GAME STATS'!AD135+'GAME STATS'!AD194+'GAME STATS'!AD253+'GAME STATS'!AD312+'GAME STATS'!AD371+'GAME STATS'!AD430+'GAME STATS'!AD489+'GAME STATS'!AD548+'GAME STATS'!AD607+'GAME STATS'!AD666+'GAME STATS'!AD725+'GAME STATS'!AD784+'GAME STATS'!AD843+'GAME STATS'!AD902+'GAME STATS'!AD961+'GAME STATS'!AD1020+'GAME STATS'!AD1079+'GAME STATS'!AD1138+'GAME STATS'!AD1197+'GAME STATS'!AD1256+'GAME STATS'!AD1315+'GAME STATS'!AD1374+'GAME STATS'!AD1433+'GAME STATS'!AD1492+'GAME STATS'!AD1551+'GAME STATS'!AD1610+'GAME STATS'!AD1669+'GAME STATS'!AD1728+'GAME STATS'!AD1787+'GAME STATS'!AD1846+'GAME STATS'!AD1905+'GAME STATS'!AD1964+'GAME STATS'!AD2023+'GAME STATS'!AD2082+'GAME STATS'!AD2141+'GAME STATS'!AD2200+'GAME STATS'!AD2259+'GAME STATS'!AD2318+'GAME STATS'!AD2377+'GAME STATS'!AD2436+'GAME STATS'!AD2495+'GAME STATS'!AD2554+'GAME STATS'!AD2613+'GAME STATS'!AD2672+'GAME STATS'!AD2731+'GAME STATS'!AD2790+'GAME STATS'!AD2849+'GAME STATS'!AD2908+'GAME STATS'!AD2967+'GAME STATS'!AD3026+'GAME STATS'!AD3085+'GAME STATS'!AD3144+'GAME STATS'!AD3203+'GAME STATS'!AD3262+'GAME STATS'!AD3321+'GAME STATS'!AD3380+'GAME STATS'!AD3439+'GAME STATS'!AD3498+'GAME STATS'!AD3557+'GAME STATS'!AD3616+'GAME STATS'!AD3675+'GAME STATS'!AD3734+'GAME STATS'!AD3793+'GAME STATS'!AD3852+'GAME STATS'!AD3911+'GAME STATS'!AD3970+'GAME STATS'!AD4029+'GAME STATS'!AD4088+'GAME STATS'!AD4147+'GAME STATS'!AD4206+'GAME STATS'!AD4265+'GAME STATS'!AD4324+'GAME STATS'!AD4383+'GAME STATS'!AD4442+'GAME STATS'!AD4501+'GAME STATS'!AD4560+'GAME STATS'!AD4619+'GAME STATS'!AD4678+'GAME STATS'!AD4737+'GAME STATS'!AD4796+'GAME STATS'!AD4855+'GAME STATS'!AD4914+'GAME STATS'!AD4973+'GAME STATS'!AD5032+'GAME STATS'!AD5091+'GAME STATS'!AD5150+'GAME STATS'!AD5209+'GAME STATS'!AD5268+'GAME STATS'!AD5327+'GAME STATS'!AD5386+'GAME STATS'!AD5445+'GAME STATS'!AD5504+'GAME STATS'!AD5563+'GAME STATS'!AD5622+'GAME STATS'!AD5681+'GAME STATS'!AD5740+'GAME STATS'!AD5799+'GAME STATS'!AD5858</f>
        <v>0</v>
      </c>
      <c r="AB15" s="732"/>
      <c r="AC15" s="733">
        <f>'GAME STATS'!AF17+'GAME STATS'!AF76+'GAME STATS'!AF135+'GAME STATS'!AF194+'GAME STATS'!AF253+'GAME STATS'!AF312+'GAME STATS'!AF371+'GAME STATS'!AF430+'GAME STATS'!AF489+'GAME STATS'!AF548+'GAME STATS'!AF607+'GAME STATS'!AF666+'GAME STATS'!AF725+'GAME STATS'!AF784+'GAME STATS'!AF843+'GAME STATS'!AF902+'GAME STATS'!AF961+'GAME STATS'!AF1020+'GAME STATS'!AF1079+'GAME STATS'!AF1138+'GAME STATS'!AF1197+'GAME STATS'!AF1256+'GAME STATS'!AF1315+'GAME STATS'!AF1374+'GAME STATS'!AF1433+'GAME STATS'!AF1492+'GAME STATS'!AF1551+'GAME STATS'!AF1610+'GAME STATS'!AF1669+'GAME STATS'!AF1728+'GAME STATS'!AF1787+'GAME STATS'!AF1846+'GAME STATS'!AF1905+'GAME STATS'!AF1964+'GAME STATS'!AF2023+'GAME STATS'!AF2082+'GAME STATS'!AF2141+'GAME STATS'!AF2200+'GAME STATS'!AF2259+'GAME STATS'!AF2318+'GAME STATS'!AF2377+'GAME STATS'!AF2436+'GAME STATS'!AF2495+'GAME STATS'!AF2554+'GAME STATS'!AF2613+'GAME STATS'!AF2672+'GAME STATS'!AF2731+'GAME STATS'!AF2790+'GAME STATS'!AF2849+'GAME STATS'!AF2908+'GAME STATS'!AF2967+'GAME STATS'!AF3026+'GAME STATS'!AF3085+'GAME STATS'!AF3144+'GAME STATS'!AF3203+'GAME STATS'!AF3262+'GAME STATS'!AF3321+'GAME STATS'!AF3380+'GAME STATS'!AF3439+'GAME STATS'!AF3498+'GAME STATS'!AF3557+'GAME STATS'!AF3616+'GAME STATS'!AF3675+'GAME STATS'!AF3734+'GAME STATS'!AF3793+'GAME STATS'!AF3852+'GAME STATS'!AF3911+'GAME STATS'!AF3970+'GAME STATS'!AF4029+'GAME STATS'!AF4088+'GAME STATS'!AF4147+'GAME STATS'!AF4206+'GAME STATS'!AF4265+'GAME STATS'!AF4324+'GAME STATS'!AF4383+'GAME STATS'!AF4442+'GAME STATS'!AF4501+'GAME STATS'!AF4560+'GAME STATS'!AF4619+'GAME STATS'!AF4678+'GAME STATS'!AF4737+'GAME STATS'!AF4796+'GAME STATS'!AF4855+'GAME STATS'!AF4914+'GAME STATS'!AF4973+'GAME STATS'!AF5032+'GAME STATS'!AF5091+'GAME STATS'!AF5150+'GAME STATS'!AF5209+'GAME STATS'!AF5268+'GAME STATS'!AF5327+'GAME STATS'!AF5386+'GAME STATS'!AF5445+'GAME STATS'!AF5504+'GAME STATS'!AF5563+'GAME STATS'!AF5622+'GAME STATS'!AF5681+'GAME STATS'!AF5740+'GAME STATS'!AF5799+'GAME STATS'!AF5858</f>
        <v>0</v>
      </c>
      <c r="AD15" s="734"/>
      <c r="AE15" s="729">
        <f>IF(AA15=0,0,(AC15/AA15)*100)</f>
        <v>0</v>
      </c>
      <c r="AF15" s="730"/>
      <c r="AG15" s="731">
        <f>'GAME STATS'!AJ17+'GAME STATS'!AJ76+'GAME STATS'!AJ135+'GAME STATS'!AJ194+'GAME STATS'!AJ253+'GAME STATS'!AJ312+'GAME STATS'!AJ371+'GAME STATS'!AJ430+'GAME STATS'!AJ489+'GAME STATS'!AJ548+'GAME STATS'!AJ607+'GAME STATS'!AJ666+'GAME STATS'!AJ725+'GAME STATS'!AJ784+'GAME STATS'!AJ843+'GAME STATS'!AJ902+'GAME STATS'!AJ961+'GAME STATS'!AJ1020+'GAME STATS'!AJ1079+'GAME STATS'!AJ1138+'GAME STATS'!AJ1197+'GAME STATS'!AJ1256+'GAME STATS'!AJ1315+'GAME STATS'!AJ1374+'GAME STATS'!AJ1433+'GAME STATS'!AJ1492+'GAME STATS'!AJ1551+'GAME STATS'!AJ1610+'GAME STATS'!AJ1669+'GAME STATS'!AJ1728+'GAME STATS'!AJ1787+'GAME STATS'!AJ1846+'GAME STATS'!AJ1905+'GAME STATS'!AJ1964+'GAME STATS'!AJ2023+'GAME STATS'!AJ2082+'GAME STATS'!AJ2141+'GAME STATS'!AJ2200+'GAME STATS'!AJ2259+'GAME STATS'!AJ2318+'GAME STATS'!AJ2377+'GAME STATS'!AJ2436+'GAME STATS'!AJ2495+'GAME STATS'!AJ2554+'GAME STATS'!AJ2613+'GAME STATS'!AJ2672+'GAME STATS'!AJ2731+'GAME STATS'!AJ2790+'GAME STATS'!AJ2849+'GAME STATS'!AJ2908+'GAME STATS'!AJ2967+'GAME STATS'!AJ3026+'GAME STATS'!AJ3085+'GAME STATS'!AJ3144+'GAME STATS'!AJ3203+'GAME STATS'!AJ3262+'GAME STATS'!AJ3321+'GAME STATS'!AJ3380+'GAME STATS'!AJ3439+'GAME STATS'!AJ3498+'GAME STATS'!AJ3557+'GAME STATS'!AJ3616+'GAME STATS'!AJ3675+'GAME STATS'!AJ3734+'GAME STATS'!AJ3793+'GAME STATS'!AJ3852+'GAME STATS'!AJ3911+'GAME STATS'!AJ3970+'GAME STATS'!AJ4029+'GAME STATS'!AJ4088+'GAME STATS'!AJ4147+'GAME STATS'!AJ4206+'GAME STATS'!AJ4265+'GAME STATS'!AJ4324+'GAME STATS'!AJ4383+'GAME STATS'!AJ4442+'GAME STATS'!AJ4501+'GAME STATS'!AJ4560+'GAME STATS'!AJ4619+'GAME STATS'!AJ4678+'GAME STATS'!AJ4737+'GAME STATS'!AJ4796+'GAME STATS'!AJ4855+'GAME STATS'!AJ4914+'GAME STATS'!AJ4973+'GAME STATS'!AJ5032+'GAME STATS'!AJ5091+'GAME STATS'!AJ5150+'GAME STATS'!AJ5209+'GAME STATS'!AJ5268+'GAME STATS'!AJ5327+'GAME STATS'!AJ5386+'GAME STATS'!AJ5445+'GAME STATS'!AJ5504+'GAME STATS'!AJ5563+'GAME STATS'!AJ5622+'GAME STATS'!AJ5681+'GAME STATS'!AJ5740+'GAME STATS'!AJ5799+'GAME STATS'!AJ5858</f>
        <v>0</v>
      </c>
      <c r="AH15" s="732"/>
      <c r="AI15" s="733">
        <f>'GAME STATS'!AL17+'GAME STATS'!AL76+'GAME STATS'!AL135+'GAME STATS'!AL194+'GAME STATS'!AL253+'GAME STATS'!AL312+'GAME STATS'!AL371+'GAME STATS'!AL430+'GAME STATS'!AL489+'GAME STATS'!AL548+'GAME STATS'!AL607+'GAME STATS'!AL666+'GAME STATS'!AL725+'GAME STATS'!AL784+'GAME STATS'!AL843+'GAME STATS'!AL902+'GAME STATS'!AL961+'GAME STATS'!AL1020+'GAME STATS'!AL1079+'GAME STATS'!AL1138+'GAME STATS'!AL1197+'GAME STATS'!AL1256+'GAME STATS'!AL1315+'GAME STATS'!AL1374+'GAME STATS'!AL1433+'GAME STATS'!AL1492+'GAME STATS'!AL1551+'GAME STATS'!AL1610+'GAME STATS'!AL1669+'GAME STATS'!AL1728+'GAME STATS'!AL1787+'GAME STATS'!AL1846+'GAME STATS'!AL1905+'GAME STATS'!AL1964+'GAME STATS'!AL2023+'GAME STATS'!AL2082+'GAME STATS'!AL2141+'GAME STATS'!AL2200+'GAME STATS'!AL2259+'GAME STATS'!AL2318+'GAME STATS'!AL2377+'GAME STATS'!AL2436+'GAME STATS'!AL2495+'GAME STATS'!AL2554+'GAME STATS'!AL2613+'GAME STATS'!AL2672+'GAME STATS'!AL2731+'GAME STATS'!AL2790+'GAME STATS'!AL2849+'GAME STATS'!AL2908+'GAME STATS'!AL2967+'GAME STATS'!AL3026+'GAME STATS'!AL3085+'GAME STATS'!AL3144+'GAME STATS'!AL3203+'GAME STATS'!AL3262+'GAME STATS'!AL3321+'GAME STATS'!AL3380+'GAME STATS'!AL3439+'GAME STATS'!AL3498+'GAME STATS'!AL3557+'GAME STATS'!AL3616+'GAME STATS'!AL3675+'GAME STATS'!AL3734+'GAME STATS'!AL3793+'GAME STATS'!AL3852+'GAME STATS'!AL3911+'GAME STATS'!AL3970+'GAME STATS'!AL4029+'GAME STATS'!AL4088+'GAME STATS'!AL4147+'GAME STATS'!AL4206+'GAME STATS'!AL4265+'GAME STATS'!AL4324+'GAME STATS'!AL4383+'GAME STATS'!AL4442+'GAME STATS'!AL4501+'GAME STATS'!AL4560+'GAME STATS'!AL4619+'GAME STATS'!AL4678+'GAME STATS'!AL4737+'GAME STATS'!AL4796+'GAME STATS'!AL4855+'GAME STATS'!AL4914+'GAME STATS'!AL4973+'GAME STATS'!AL5032+'GAME STATS'!AL5091+'GAME STATS'!AL5150+'GAME STATS'!AL5209+'GAME STATS'!AL5268+'GAME STATS'!AL5327+'GAME STATS'!AL5386+'GAME STATS'!AL5445+'GAME STATS'!AL5504+'GAME STATS'!AL5563+'GAME STATS'!AL5622+'GAME STATS'!AL5681+'GAME STATS'!AL5740+'GAME STATS'!AL5799+'GAME STATS'!AL5858</f>
        <v>0</v>
      </c>
      <c r="AJ15" s="734"/>
      <c r="AK15" s="729">
        <f>IF(AG15=0,0,(AI15/AG15)*100)</f>
        <v>0</v>
      </c>
      <c r="AL15" s="730"/>
      <c r="AM15" s="731">
        <f>'GAME STATS'!AP17+'GAME STATS'!AP76+'GAME STATS'!AP135+'GAME STATS'!AP194+'GAME STATS'!AP253+'GAME STATS'!AP312+'GAME STATS'!AP371+'GAME STATS'!AP430+'GAME STATS'!AP489+'GAME STATS'!AP548+'GAME STATS'!AP607+'GAME STATS'!AP666+'GAME STATS'!AP725+'GAME STATS'!AP784+'GAME STATS'!AP843+'GAME STATS'!AP902+'GAME STATS'!AP961+'GAME STATS'!AP1020+'GAME STATS'!AP1079+'GAME STATS'!AP1138+'GAME STATS'!AP1197+'GAME STATS'!AP1256+'GAME STATS'!AP1315+'GAME STATS'!AP1374+'GAME STATS'!AP1433+'GAME STATS'!AP1492+'GAME STATS'!AP1551+'GAME STATS'!AP1610+'GAME STATS'!AP1669+'GAME STATS'!AP1728+'GAME STATS'!AP1787+'GAME STATS'!AP1846+'GAME STATS'!AP1905+'GAME STATS'!AP1964+'GAME STATS'!AP2023+'GAME STATS'!AP2082+'GAME STATS'!AP2141+'GAME STATS'!AP2200+'GAME STATS'!AP2259+'GAME STATS'!AP2318+'GAME STATS'!AP2377+'GAME STATS'!AP2436+'GAME STATS'!AP2495+'GAME STATS'!AP2554+'GAME STATS'!AP2613+'GAME STATS'!AP2672+'GAME STATS'!AP2731+'GAME STATS'!AP2790+'GAME STATS'!AP2849+'GAME STATS'!AP2908+'GAME STATS'!AP2967+'GAME STATS'!AP3026+'GAME STATS'!AP3085+'GAME STATS'!AP3144+'GAME STATS'!AP3203+'GAME STATS'!AP3262+'GAME STATS'!AP3321+'GAME STATS'!AP3380+'GAME STATS'!AP3439+'GAME STATS'!AP3498+'GAME STATS'!AP3557+'GAME STATS'!AP3616+'GAME STATS'!AP3675+'GAME STATS'!AP3734+'GAME STATS'!AP3793+'GAME STATS'!AP3852+'GAME STATS'!AP3911+'GAME STATS'!AP3970+'GAME STATS'!AP4029+'GAME STATS'!AP4088+'GAME STATS'!AP4147+'GAME STATS'!AP4206+'GAME STATS'!AP4265+'GAME STATS'!AP4324+'GAME STATS'!AP4383+'GAME STATS'!AP4442+'GAME STATS'!AP4501+'GAME STATS'!AP4560+'GAME STATS'!AP4619+'GAME STATS'!AP4678+'GAME STATS'!AP4737+'GAME STATS'!AP4796+'GAME STATS'!AP4855+'GAME STATS'!AP4914+'GAME STATS'!AP4973+'GAME STATS'!AP5032+'GAME STATS'!AP5091+'GAME STATS'!AP5150+'GAME STATS'!AP5209+'GAME STATS'!AP5268+'GAME STATS'!AP5327+'GAME STATS'!AP5386+'GAME STATS'!AP5445+'GAME STATS'!AP5504+'GAME STATS'!AP5563+'GAME STATS'!AP5622+'GAME STATS'!AP5681+'GAME STATS'!AP5740+'GAME STATS'!AP5799+'GAME STATS'!AP5858</f>
        <v>0</v>
      </c>
      <c r="AN15" s="732"/>
      <c r="AO15" s="733">
        <f>'GAME STATS'!AR17+'GAME STATS'!AR76+'GAME STATS'!AR135+'GAME STATS'!AR194+'GAME STATS'!AR253+'GAME STATS'!AR312+'GAME STATS'!AR371+'GAME STATS'!AR430+'GAME STATS'!AR489+'GAME STATS'!AR548+'GAME STATS'!AR607+'GAME STATS'!AR666+'GAME STATS'!AR725+'GAME STATS'!AR784+'GAME STATS'!AR843+'GAME STATS'!AR902+'GAME STATS'!AR961+'GAME STATS'!AR1020+'GAME STATS'!AR1079+'GAME STATS'!AR1138+'GAME STATS'!AR1197+'GAME STATS'!AR1256+'GAME STATS'!AR1315+'GAME STATS'!AR1374+'GAME STATS'!AR1433+'GAME STATS'!AR1492+'GAME STATS'!AR1551+'GAME STATS'!AR1610+'GAME STATS'!AR1669+'GAME STATS'!AR1728+'GAME STATS'!AR1787+'GAME STATS'!AR1846+'GAME STATS'!AR1905+'GAME STATS'!AR1964+'GAME STATS'!AR2023+'GAME STATS'!AR2082+'GAME STATS'!AR2141+'GAME STATS'!AR2200+'GAME STATS'!AR2259+'GAME STATS'!AR2318+'GAME STATS'!AR2377+'GAME STATS'!AR2436+'GAME STATS'!AR2495+'GAME STATS'!AR2554+'GAME STATS'!AR2613+'GAME STATS'!AR2672+'GAME STATS'!AR2731+'GAME STATS'!AR2790+'GAME STATS'!AR2849+'GAME STATS'!AR2908+'GAME STATS'!AR2967+'GAME STATS'!AR3026+'GAME STATS'!AR3085+'GAME STATS'!AR3144+'GAME STATS'!AR3203+'GAME STATS'!AR3262+'GAME STATS'!AR3321+'GAME STATS'!AR3380+'GAME STATS'!AR3439+'GAME STATS'!AR3498+'GAME STATS'!AR3557+'GAME STATS'!AR3616+'GAME STATS'!AR3675+'GAME STATS'!AR3734+'GAME STATS'!AR3793+'GAME STATS'!AR3852+'GAME STATS'!AR3911+'GAME STATS'!AR3970+'GAME STATS'!AR4029+'GAME STATS'!AR4088+'GAME STATS'!AR4147+'GAME STATS'!AR4206+'GAME STATS'!AR4265+'GAME STATS'!AR4324+'GAME STATS'!AR4383+'GAME STATS'!AR4442+'GAME STATS'!AR4501+'GAME STATS'!AR4560+'GAME STATS'!AR4619+'GAME STATS'!AR4678+'GAME STATS'!AR4737+'GAME STATS'!AR4796+'GAME STATS'!AR4855+'GAME STATS'!AR4914+'GAME STATS'!AR4973+'GAME STATS'!AR5032+'GAME STATS'!AR5091+'GAME STATS'!AR5150+'GAME STATS'!AR5209+'GAME STATS'!AR5268+'GAME STATS'!AR5327+'GAME STATS'!AR5386+'GAME STATS'!AR5445+'GAME STATS'!AR5504+'GAME STATS'!AR5563+'GAME STATS'!AR5622+'GAME STATS'!AR5681+'GAME STATS'!AR5740+'GAME STATS'!AR5799+'GAME STATS'!AR5858</f>
        <v>0</v>
      </c>
      <c r="AP15" s="734"/>
      <c r="AQ15" s="729">
        <f>IF(AM15=0,0,(AO15/AM15)*100)</f>
        <v>0</v>
      </c>
      <c r="AR15" s="730"/>
      <c r="AS15" s="731">
        <f>'GAME STATS'!AV17+'GAME STATS'!AV76+'GAME STATS'!AV135+'GAME STATS'!AV194+'GAME STATS'!AV253+'GAME STATS'!AV312+'GAME STATS'!AV371+'GAME STATS'!AV430+'GAME STATS'!AV489+'GAME STATS'!AV548+'GAME STATS'!AV607+'GAME STATS'!AV666+'GAME STATS'!AV725+'GAME STATS'!AV784+'GAME STATS'!AV843+'GAME STATS'!AV902+'GAME STATS'!AV961+'GAME STATS'!AV1020+'GAME STATS'!AV1079+'GAME STATS'!AV1138+'GAME STATS'!AV1197+'GAME STATS'!AV1256+'GAME STATS'!AV1315+'GAME STATS'!AV1374+'GAME STATS'!AV1433+'GAME STATS'!AV1492+'GAME STATS'!AV1551+'GAME STATS'!AV1610+'GAME STATS'!AV1669+'GAME STATS'!AV1728+'GAME STATS'!AV1787+'GAME STATS'!AV1846+'GAME STATS'!AV1905+'GAME STATS'!AV1964+'GAME STATS'!AV2023+'GAME STATS'!AV2082+'GAME STATS'!AV2141+'GAME STATS'!AV2200+'GAME STATS'!AV2259+'GAME STATS'!AV2318+'GAME STATS'!AV2377+'GAME STATS'!AV2436+'GAME STATS'!AV2495+'GAME STATS'!AV2554+'GAME STATS'!AV2613+'GAME STATS'!AV2672+'GAME STATS'!AV2731+'GAME STATS'!AV2790+'GAME STATS'!AV2849+'GAME STATS'!AV2908+'GAME STATS'!AV2967+'GAME STATS'!AV3026+'GAME STATS'!AV3085+'GAME STATS'!AV3144+'GAME STATS'!AV3203+'GAME STATS'!AV3262+'GAME STATS'!AV3321+'GAME STATS'!AV3380+'GAME STATS'!AV3439+'GAME STATS'!AV3498+'GAME STATS'!AV3557+'GAME STATS'!AV3616+'GAME STATS'!AV3675+'GAME STATS'!AV3734+'GAME STATS'!AV3793+'GAME STATS'!AV3852+'GAME STATS'!AV3911+'GAME STATS'!AV3970+'GAME STATS'!AV4029+'GAME STATS'!AV4088+'GAME STATS'!AV4147+'GAME STATS'!AV4206+'GAME STATS'!AV4265+'GAME STATS'!AV4324+'GAME STATS'!AV4383+'GAME STATS'!AV4442+'GAME STATS'!AV4501+'GAME STATS'!AV4560+'GAME STATS'!AV4619+'GAME STATS'!AV4678+'GAME STATS'!AV4737+'GAME STATS'!AV4796+'GAME STATS'!AV4855+'GAME STATS'!AV4914+'GAME STATS'!AV4973+'GAME STATS'!AV5032+'GAME STATS'!AV5091+'GAME STATS'!AV5150+'GAME STATS'!AV5209+'GAME STATS'!AV5268+'GAME STATS'!AV5327+'GAME STATS'!AV5386+'GAME STATS'!AV5445+'GAME STATS'!AV5504+'GAME STATS'!AV5563+'GAME STATS'!AV5622+'GAME STATS'!AV5681+'GAME STATS'!AV5740+'GAME STATS'!AV5799+'GAME STATS'!AV5858</f>
        <v>0</v>
      </c>
      <c r="AT15" s="732"/>
      <c r="AU15" s="733">
        <f>'GAME STATS'!AX17+'GAME STATS'!AX76+'GAME STATS'!AX135+'GAME STATS'!AX194+'GAME STATS'!AX253+'GAME STATS'!AX312+'GAME STATS'!AX371+'GAME STATS'!AX430+'GAME STATS'!AX489+'GAME STATS'!AX548+'GAME STATS'!AX607+'GAME STATS'!AX666+'GAME STATS'!AX725+'GAME STATS'!AX784+'GAME STATS'!AX843+'GAME STATS'!AX902+'GAME STATS'!AX961+'GAME STATS'!AX1020+'GAME STATS'!AX1079+'GAME STATS'!AX1138+'GAME STATS'!AX1197+'GAME STATS'!AX1256+'GAME STATS'!AX1315+'GAME STATS'!AX1374+'GAME STATS'!AX1433+'GAME STATS'!AX1492+'GAME STATS'!AX1551+'GAME STATS'!AX1610+'GAME STATS'!AX1669+'GAME STATS'!AX1728+'GAME STATS'!AX1787+'GAME STATS'!AX1846+'GAME STATS'!AX1905+'GAME STATS'!AX1964+'GAME STATS'!AX2023+'GAME STATS'!AX2082+'GAME STATS'!AX2141+'GAME STATS'!AX2200+'GAME STATS'!AX2259+'GAME STATS'!AX2318+'GAME STATS'!AX2377+'GAME STATS'!AX2436+'GAME STATS'!AX2495+'GAME STATS'!AX2554+'GAME STATS'!AX2613+'GAME STATS'!AX2672+'GAME STATS'!AX2731+'GAME STATS'!AX2790+'GAME STATS'!AX2849+'GAME STATS'!AX2908+'GAME STATS'!AX2967+'GAME STATS'!AX3026+'GAME STATS'!AX3085+'GAME STATS'!AX3144+'GAME STATS'!AX3203+'GAME STATS'!AX3262+'GAME STATS'!AX3321+'GAME STATS'!AX3380+'GAME STATS'!AX3439+'GAME STATS'!AX3498+'GAME STATS'!AX3557+'GAME STATS'!AX3616+'GAME STATS'!AX3675+'GAME STATS'!AX3734+'GAME STATS'!AX3793+'GAME STATS'!AX3852+'GAME STATS'!AX3911+'GAME STATS'!AX3970+'GAME STATS'!AX4029+'GAME STATS'!AX4088+'GAME STATS'!AX4147+'GAME STATS'!AX4206+'GAME STATS'!AX4265+'GAME STATS'!AX4324+'GAME STATS'!AX4383+'GAME STATS'!AX4442+'GAME STATS'!AX4501+'GAME STATS'!AX4560+'GAME STATS'!AX4619+'GAME STATS'!AX4678+'GAME STATS'!AX4737+'GAME STATS'!AX4796+'GAME STATS'!AX4855+'GAME STATS'!AX4914+'GAME STATS'!AX4973+'GAME STATS'!AX5032+'GAME STATS'!AX5091+'GAME STATS'!AX5150+'GAME STATS'!AX5209+'GAME STATS'!AX5268+'GAME STATS'!AX5327+'GAME STATS'!AX5386+'GAME STATS'!AX5445+'GAME STATS'!AX5504+'GAME STATS'!AX5563+'GAME STATS'!AX5622+'GAME STATS'!AX5681+'GAME STATS'!AX5740+'GAME STATS'!AX5799+'GAME STATS'!AX5858</f>
        <v>0</v>
      </c>
      <c r="AV15" s="734"/>
      <c r="AW15" s="729">
        <f>IF(AS15=0,0,(AU15/AS15)*100)</f>
        <v>0</v>
      </c>
      <c r="AX15" s="730"/>
      <c r="AY15" s="731">
        <f>'GAME STATS'!BB17+'GAME STATS'!BB76+'GAME STATS'!BB135+'GAME STATS'!BB194+'GAME STATS'!BB253+'GAME STATS'!BB312+'GAME STATS'!BB371+'GAME STATS'!BB430+'GAME STATS'!BB489+'GAME STATS'!BB548+'GAME STATS'!BB607+'GAME STATS'!BB666+'GAME STATS'!BB725+'GAME STATS'!BB784+'GAME STATS'!BB843+'GAME STATS'!BB902+'GAME STATS'!BB961+'GAME STATS'!BB1020+'GAME STATS'!BB1079+'GAME STATS'!BB1138+'GAME STATS'!BB1197+'GAME STATS'!BB1256+'GAME STATS'!BB1315+'GAME STATS'!BB1374+'GAME STATS'!BB1433+'GAME STATS'!BB1492+'GAME STATS'!BB1551+'GAME STATS'!BB1610+'GAME STATS'!BB1669+'GAME STATS'!BB1728+'GAME STATS'!BB1787+'GAME STATS'!BB1846+'GAME STATS'!BB1905+'GAME STATS'!BB1964+'GAME STATS'!BB2023+'GAME STATS'!BB2082+'GAME STATS'!BB2141+'GAME STATS'!BB2200+'GAME STATS'!BB2259+'GAME STATS'!BB2318+'GAME STATS'!BB2377+'GAME STATS'!BB2436+'GAME STATS'!BB2495+'GAME STATS'!BB2554+'GAME STATS'!BB2613+'GAME STATS'!BB2672+'GAME STATS'!BB2731+'GAME STATS'!BB2790+'GAME STATS'!BB2849+'GAME STATS'!BB2908+'GAME STATS'!BB2967+'GAME STATS'!BB3026+'GAME STATS'!BB3085+'GAME STATS'!BB3144+'GAME STATS'!BB3203+'GAME STATS'!BB3262+'GAME STATS'!BB3321+'GAME STATS'!BB3380+'GAME STATS'!BB3439+'GAME STATS'!BB3498+'GAME STATS'!BB3557+'GAME STATS'!BB3616+'GAME STATS'!BB3675+'GAME STATS'!BB3734+'GAME STATS'!BB3793+'GAME STATS'!BB3852+'GAME STATS'!BB3911+'GAME STATS'!BB3970+'GAME STATS'!BB4029+'GAME STATS'!BB4088+'GAME STATS'!BB4147+'GAME STATS'!BB4206+'GAME STATS'!BB4265+'GAME STATS'!BB4324+'GAME STATS'!BB4383+'GAME STATS'!BB4442+'GAME STATS'!BB4501+'GAME STATS'!BB4560+'GAME STATS'!BB4619+'GAME STATS'!BB4678+'GAME STATS'!BB4737+'GAME STATS'!BB4796+'GAME STATS'!BB4855+'GAME STATS'!BB4914+'GAME STATS'!BB4973+'GAME STATS'!BB5032+'GAME STATS'!BB5091+'GAME STATS'!BB5150+'GAME STATS'!BB5209+'GAME STATS'!BB5268+'GAME STATS'!BB5327+'GAME STATS'!BB5386+'GAME STATS'!BB5445+'GAME STATS'!BB5504+'GAME STATS'!BB5563+'GAME STATS'!BB5622+'GAME STATS'!BB5681+'GAME STATS'!BB5740+'GAME STATS'!BB5799+'GAME STATS'!BB5858</f>
        <v>0</v>
      </c>
      <c r="AZ15" s="732"/>
      <c r="BA15" s="733">
        <f>'GAME STATS'!BD17+'GAME STATS'!BD76+'GAME STATS'!BD135+'GAME STATS'!BD194+'GAME STATS'!BD253+'GAME STATS'!BD312+'GAME STATS'!BD371+'GAME STATS'!BD430+'GAME STATS'!BD489+'GAME STATS'!BD548+'GAME STATS'!BD607+'GAME STATS'!BD666+'GAME STATS'!BD725+'GAME STATS'!BD784+'GAME STATS'!BD843+'GAME STATS'!BD902+'GAME STATS'!BD961+'GAME STATS'!BD1020+'GAME STATS'!BD1079+'GAME STATS'!BD1138+'GAME STATS'!BD1197+'GAME STATS'!BD1256+'GAME STATS'!BD1315+'GAME STATS'!BD1374+'GAME STATS'!BD1433+'GAME STATS'!BD1492+'GAME STATS'!BD1551+'GAME STATS'!BD1610+'GAME STATS'!BD1669+'GAME STATS'!BD1728+'GAME STATS'!BD1787+'GAME STATS'!BD1846+'GAME STATS'!BD1905+'GAME STATS'!BD1964+'GAME STATS'!BD2023+'GAME STATS'!BD2082+'GAME STATS'!BD2141+'GAME STATS'!BD2200+'GAME STATS'!BD2259+'GAME STATS'!BD2318+'GAME STATS'!BD2377+'GAME STATS'!BD2436+'GAME STATS'!BD2495+'GAME STATS'!BD2554+'GAME STATS'!BD2613+'GAME STATS'!BD2672+'GAME STATS'!BD2731+'GAME STATS'!BD2790+'GAME STATS'!BD2849+'GAME STATS'!BD2908+'GAME STATS'!BD2967+'GAME STATS'!BD3026+'GAME STATS'!BD3085+'GAME STATS'!BD3144+'GAME STATS'!BD3203+'GAME STATS'!BD3262+'GAME STATS'!BD3321+'GAME STATS'!BD3380+'GAME STATS'!BD3439+'GAME STATS'!BD3498+'GAME STATS'!BD3557+'GAME STATS'!BD3616+'GAME STATS'!BD3675+'GAME STATS'!BD3734+'GAME STATS'!BD3793+'GAME STATS'!BD3852+'GAME STATS'!BD3911+'GAME STATS'!BD3970+'GAME STATS'!BD4029+'GAME STATS'!BD4088+'GAME STATS'!BD4147+'GAME STATS'!BD4206+'GAME STATS'!BD4265+'GAME STATS'!BD4324+'GAME STATS'!BD4383+'GAME STATS'!BD4442+'GAME STATS'!BD4501+'GAME STATS'!BD4560+'GAME STATS'!BD4619+'GAME STATS'!BD4678+'GAME STATS'!BD4737+'GAME STATS'!BD4796+'GAME STATS'!BD4855+'GAME STATS'!BD4914+'GAME STATS'!BD4973+'GAME STATS'!BD5032+'GAME STATS'!BD5091+'GAME STATS'!BD5150+'GAME STATS'!BD5209+'GAME STATS'!BD5268+'GAME STATS'!BD5327+'GAME STATS'!BD5386+'GAME STATS'!BD5445+'GAME STATS'!BD5504+'GAME STATS'!BD5563+'GAME STATS'!BD5622+'GAME STATS'!BD5681+'GAME STATS'!BD5740+'GAME STATS'!BD5799+'GAME STATS'!BD5858</f>
        <v>0</v>
      </c>
      <c r="BB15" s="734"/>
      <c r="BC15" s="729">
        <f>IF(AY15=0,0,(BA15/AY15)*100)</f>
        <v>0</v>
      </c>
      <c r="BD15" s="730"/>
      <c r="BE15" s="731">
        <f>AA15+AG15+AM15+AY15</f>
        <v>0</v>
      </c>
      <c r="BF15" s="732"/>
      <c r="BG15" s="858">
        <f>AC15+AI15+AO15+BA15</f>
        <v>0</v>
      </c>
      <c r="BH15" s="732"/>
      <c r="BI15" s="763">
        <f>IF(BE15=0,0,(BG15/BE15)*100)</f>
        <v>0</v>
      </c>
      <c r="BJ15" s="893"/>
      <c r="BK15" s="888">
        <f>(AC15*2)+(AI15*2)+(AO15*3)+BA15</f>
        <v>0</v>
      </c>
      <c r="BL15" s="889"/>
      <c r="BM15" s="890"/>
      <c r="BN15" s="986">
        <f>'GAME STATS'!BQ17+'GAME STATS'!BQ76+'GAME STATS'!BQ135+'GAME STATS'!BQ194+'GAME STATS'!BQ253+'GAME STATS'!BQ312+'GAME STATS'!BQ371+'GAME STATS'!BQ430+'GAME STATS'!BQ489+'GAME STATS'!BQ548+'GAME STATS'!BQ607+'GAME STATS'!BQ666+'GAME STATS'!BQ725+'GAME STATS'!BQ784+'GAME STATS'!BQ843+'GAME STATS'!BQ902+'GAME STATS'!BQ961+'GAME STATS'!BQ1020+'GAME STATS'!BQ1079+'GAME STATS'!BQ1138+'GAME STATS'!BQ1197+'GAME STATS'!BQ1256+'GAME STATS'!BQ1315+'GAME STATS'!BQ1374+'GAME STATS'!BQ1433+'GAME STATS'!BQ1492+'GAME STATS'!BQ1551+'GAME STATS'!BQ1610+'GAME STATS'!BQ1669+'GAME STATS'!BQ1728+'GAME STATS'!BQ1787+'GAME STATS'!BQ1846+'GAME STATS'!BQ1905+'GAME STATS'!BQ1964+'GAME STATS'!BQ2023+'GAME STATS'!BQ2082+'GAME STATS'!BQ2141+'GAME STATS'!BQ2200+'GAME STATS'!BQ2259+'GAME STATS'!BQ2318+'GAME STATS'!BQ2377+'GAME STATS'!BQ2436+'GAME STATS'!BQ2495+'GAME STATS'!BQ2554+'GAME STATS'!BQ2613+'GAME STATS'!BQ2672+'GAME STATS'!BQ2731+'GAME STATS'!BQ2790+'GAME STATS'!BQ2849+'GAME STATS'!BQ2908+'GAME STATS'!BQ2967+'GAME STATS'!BQ3026+'GAME STATS'!BQ3085+'GAME STATS'!BQ3144+'GAME STATS'!BQ3203+'GAME STATS'!BQ3262+'GAME STATS'!BQ3321+'GAME STATS'!BQ3380+'GAME STATS'!BQ3439+'GAME STATS'!BQ3498+'GAME STATS'!BQ3557+'GAME STATS'!BQ3616+'GAME STATS'!BQ3675+'GAME STATS'!BQ3734+'GAME STATS'!BQ3793+'GAME STATS'!BQ3852+'GAME STATS'!BQ3911+'GAME STATS'!BQ3970+'GAME STATS'!BQ4029+'GAME STATS'!BQ4088+'GAME STATS'!BQ4147+'GAME STATS'!BQ4206+'GAME STATS'!BQ4265+'GAME STATS'!BQ4324+'GAME STATS'!BQ4383+'GAME STATS'!BQ4442+'GAME STATS'!BQ4501+'GAME STATS'!BQ4560+'GAME STATS'!BQ4619+'GAME STATS'!BQ4678+'GAME STATS'!BQ4737+'GAME STATS'!BQ4796+'GAME STATS'!BQ4855+'GAME STATS'!BQ4914+'GAME STATS'!BQ4973+'GAME STATS'!BQ5032+'GAME STATS'!BQ5091+'GAME STATS'!BQ5150+'GAME STATS'!BQ5209+'GAME STATS'!BQ5268+'GAME STATS'!BQ5327+'GAME STATS'!BQ5386+'GAME STATS'!BQ5445+'GAME STATS'!BQ5504+'GAME STATS'!BQ5563+'GAME STATS'!BQ5622+'GAME STATS'!BQ5681+'GAME STATS'!BQ5740+'GAME STATS'!BQ5799+'GAME STATS'!BQ5858</f>
        <v>0</v>
      </c>
      <c r="BO15" s="889"/>
      <c r="BP15" s="890"/>
      <c r="BQ15" s="320"/>
      <c r="BR15" s="320"/>
    </row>
    <row r="16" spans="1:70" ht="24.95" customHeight="1" x14ac:dyDescent="0.25">
      <c r="A16" s="320"/>
      <c r="B16" s="748"/>
      <c r="C16" s="755" t="str">
        <f>IF(ROSTER!D$14="","",ROSTER!D$14)</f>
        <v/>
      </c>
      <c r="D16" s="756"/>
      <c r="E16" s="757"/>
      <c r="F16" s="731"/>
      <c r="G16" s="734"/>
      <c r="H16" s="731"/>
      <c r="I16" s="734"/>
      <c r="J16" s="722"/>
      <c r="K16" s="828"/>
      <c r="L16" s="829"/>
      <c r="M16" s="822"/>
      <c r="N16" s="823"/>
      <c r="O16" s="729" t="s">
        <v>16</v>
      </c>
      <c r="P16" s="764"/>
      <c r="Q16" s="731"/>
      <c r="R16" s="732"/>
      <c r="S16" s="733"/>
      <c r="T16" s="734"/>
      <c r="U16" s="818" t="s">
        <v>16</v>
      </c>
      <c r="V16" s="819"/>
      <c r="W16" s="722"/>
      <c r="X16" s="722"/>
      <c r="Y16" s="722"/>
      <c r="Z16" s="722"/>
      <c r="AA16" s="731"/>
      <c r="AB16" s="732"/>
      <c r="AC16" s="733"/>
      <c r="AD16" s="734"/>
      <c r="AE16" s="729"/>
      <c r="AF16" s="730"/>
      <c r="AG16" s="731"/>
      <c r="AH16" s="732"/>
      <c r="AI16" s="733"/>
      <c r="AJ16" s="734"/>
      <c r="AK16" s="729"/>
      <c r="AL16" s="730"/>
      <c r="AM16" s="731"/>
      <c r="AN16" s="732"/>
      <c r="AO16" s="733"/>
      <c r="AP16" s="734"/>
      <c r="AQ16" s="729"/>
      <c r="AR16" s="730"/>
      <c r="AS16" s="731"/>
      <c r="AT16" s="732"/>
      <c r="AU16" s="733"/>
      <c r="AV16" s="734"/>
      <c r="AW16" s="729"/>
      <c r="AX16" s="730"/>
      <c r="AY16" s="731"/>
      <c r="AZ16" s="732"/>
      <c r="BA16" s="733"/>
      <c r="BB16" s="734"/>
      <c r="BC16" s="729"/>
      <c r="BD16" s="730"/>
      <c r="BE16" s="731"/>
      <c r="BF16" s="732"/>
      <c r="BG16" s="858"/>
      <c r="BH16" s="732"/>
      <c r="BI16" s="763"/>
      <c r="BJ16" s="893"/>
      <c r="BK16" s="888"/>
      <c r="BL16" s="889"/>
      <c r="BM16" s="890"/>
      <c r="BN16" s="987"/>
      <c r="BO16" s="889"/>
      <c r="BP16" s="890"/>
      <c r="BQ16" s="320"/>
      <c r="BR16" s="320"/>
    </row>
    <row r="17" spans="1:70" ht="24.95" customHeight="1" x14ac:dyDescent="0.25">
      <c r="A17" s="320"/>
      <c r="B17" s="747" t="str">
        <f>IF(ROSTER!B16="","",ROSTER!B16)</f>
        <v/>
      </c>
      <c r="C17" s="752" t="str">
        <f>IF(ROSTER!C$16="","",ROSTER!C$16)</f>
        <v/>
      </c>
      <c r="D17" s="753"/>
      <c r="E17" s="754"/>
      <c r="F17" s="731">
        <f>'GAME STATS'!F19+'GAME STATS'!F78+'GAME STATS'!F137+'GAME STATS'!F196+'GAME STATS'!F255+'GAME STATS'!F314+'GAME STATS'!F373+'GAME STATS'!F432+'GAME STATS'!F491+'GAME STATS'!F550+'GAME STATS'!F609+'GAME STATS'!F668+'GAME STATS'!F727+'GAME STATS'!F786+'GAME STATS'!F845+'GAME STATS'!F904+'GAME STATS'!F963+'GAME STATS'!F1022+'GAME STATS'!F1081+'GAME STATS'!F1140+'GAME STATS'!F1199+'GAME STATS'!F1258+'GAME STATS'!F1317+'GAME STATS'!F1376+'GAME STATS'!F1435+'GAME STATS'!F1494+'GAME STATS'!F1553+'GAME STATS'!F1612+'GAME STATS'!F1671+'GAME STATS'!F1730+'GAME STATS'!F1789+'GAME STATS'!F1848+'GAME STATS'!F1907+'GAME STATS'!F1966+'GAME STATS'!F2025+'GAME STATS'!F2084+'GAME STATS'!F2143+'GAME STATS'!F2202+'GAME STATS'!F2261+'GAME STATS'!F2320+'GAME STATS'!F2379+'GAME STATS'!F2438+'GAME STATS'!F2497+'GAME STATS'!F2556+'GAME STATS'!F2615+'GAME STATS'!F2674+'GAME STATS'!F2733+'GAME STATS'!F2792+'GAME STATS'!F2851+'GAME STATS'!F2910+'GAME STATS'!F2969+'GAME STATS'!F3028+'GAME STATS'!F3087+'GAME STATS'!F3146+'GAME STATS'!F3205+'GAME STATS'!F3264+'GAME STATS'!F3323+'GAME STATS'!F3382+'GAME STATS'!F3441+'GAME STATS'!F3500+'GAME STATS'!F3559+'GAME STATS'!F3618+'GAME STATS'!F3677+'GAME STATS'!F3736+'GAME STATS'!F3795+'GAME STATS'!F3854+'GAME STATS'!F3913+'GAME STATS'!F3972+'GAME STATS'!F4031+'GAME STATS'!F4090+'GAME STATS'!F4149+'GAME STATS'!F4208+'GAME STATS'!F4267+'GAME STATS'!F4326+'GAME STATS'!F4385+'GAME STATS'!F4444+'GAME STATS'!F4503+'GAME STATS'!F4562+'GAME STATS'!F4621+'GAME STATS'!F4680+'GAME STATS'!F4739+'GAME STATS'!F4798+'GAME STATS'!F4857+'GAME STATS'!F4916+'GAME STATS'!F4975+'GAME STATS'!F5034+'GAME STATS'!F5093+'GAME STATS'!F5152+'GAME STATS'!F5211+'GAME STATS'!F5270+'GAME STATS'!F5329+'GAME STATS'!F5388+'GAME STATS'!F5447+'GAME STATS'!F5506+'GAME STATS'!F5565+'GAME STATS'!F5624+'GAME STATS'!F5683+'GAME STATS'!F5742+'GAME STATS'!F5801+'GAME STATS'!F5860</f>
        <v>0</v>
      </c>
      <c r="G17" s="734"/>
      <c r="H17" s="731">
        <f>'GAME STATS'!G19+'GAME STATS'!G78+'GAME STATS'!G137+'GAME STATS'!G196+'GAME STATS'!G255+'GAME STATS'!G314+'GAME STATS'!G373+'GAME STATS'!G432+'GAME STATS'!G491+'GAME STATS'!G550+'GAME STATS'!G609+'GAME STATS'!G668+'GAME STATS'!G727+'GAME STATS'!G786+'GAME STATS'!G845+'GAME STATS'!G904+'GAME STATS'!G963+'GAME STATS'!G1022+'GAME STATS'!G1081+'GAME STATS'!G1140+'GAME STATS'!G1199+'GAME STATS'!G1258+'GAME STATS'!G1317+'GAME STATS'!G1376+'GAME STATS'!G1435+'GAME STATS'!G1494+'GAME STATS'!G1553+'GAME STATS'!G1612+'GAME STATS'!G1671+'GAME STATS'!G1730+'GAME STATS'!G1789+'GAME STATS'!G1848+'GAME STATS'!G1907+'GAME STATS'!G1966+'GAME STATS'!G2025+'GAME STATS'!G2084+'GAME STATS'!G2143+'GAME STATS'!G2202+'GAME STATS'!G2261+'GAME STATS'!G2320+'GAME STATS'!G2379+'GAME STATS'!G2438+'GAME STATS'!G2497+'GAME STATS'!G2556+'GAME STATS'!G2615+'GAME STATS'!G2674+'GAME STATS'!G2733+'GAME STATS'!G2792+'GAME STATS'!G2851+'GAME STATS'!G2910+'GAME STATS'!G2969+'GAME STATS'!G3028+'GAME STATS'!G3087+'GAME STATS'!G3146+'GAME STATS'!G3205+'GAME STATS'!G3264+'GAME STATS'!G3323+'GAME STATS'!G3382+'GAME STATS'!G3441+'GAME STATS'!G3500+'GAME STATS'!G3559+'GAME STATS'!G3618+'GAME STATS'!G3677+'GAME STATS'!G3736+'GAME STATS'!G3795+'GAME STATS'!G3854+'GAME STATS'!G3913+'GAME STATS'!G3972+'GAME STATS'!G4031+'GAME STATS'!G4090+'GAME STATS'!G4149+'GAME STATS'!G4208+'GAME STATS'!G4267+'GAME STATS'!G4326+'GAME STATS'!G4385+'GAME STATS'!G4444+'GAME STATS'!G4503+'GAME STATS'!G4562+'GAME STATS'!G4621+'GAME STATS'!G4680+'GAME STATS'!G4739+'GAME STATS'!G4798+'GAME STATS'!G4857+'GAME STATS'!G4916+'GAME STATS'!G4975+'GAME STATS'!G5034+'GAME STATS'!G5093+'GAME STATS'!G5152+'GAME STATS'!G5211+'GAME STATS'!G5270+'GAME STATS'!G5329+'GAME STATS'!G5388+'GAME STATS'!G5447+'GAME STATS'!G5506+'GAME STATS'!G5565+'GAME STATS'!G5624+'GAME STATS'!G5683+'GAME STATS'!G5742+'GAME STATS'!G5801+'GAME STATS'!G5860</f>
        <v>0</v>
      </c>
      <c r="I17" s="734"/>
      <c r="J17" s="722">
        <f>'GAME STATS'!H19+'GAME STATS'!H78+'GAME STATS'!H137+'GAME STATS'!H196+'GAME STATS'!H255+'GAME STATS'!H314+'GAME STATS'!H373+'GAME STATS'!H432+'GAME STATS'!H491+'GAME STATS'!H550+'GAME STATS'!H609+'GAME STATS'!H668+'GAME STATS'!H727+'GAME STATS'!H786+'GAME STATS'!H845+'GAME STATS'!H904+'GAME STATS'!H963+'GAME STATS'!H1022+'GAME STATS'!H1081+'GAME STATS'!H1140+'GAME STATS'!H1199+'GAME STATS'!H1258+'GAME STATS'!H1317+'GAME STATS'!H1376+'GAME STATS'!H1435+'GAME STATS'!H1494+'GAME STATS'!H1553+'GAME STATS'!H1612+'GAME STATS'!H1671+'GAME STATS'!H1730+'GAME STATS'!H1789+'GAME STATS'!H1848+'GAME STATS'!H1907+'GAME STATS'!H1966+'GAME STATS'!H2025+'GAME STATS'!H2084+'GAME STATS'!H2143+'GAME STATS'!H2202+'GAME STATS'!H2261+'GAME STATS'!H2320+'GAME STATS'!H2379+'GAME STATS'!H2438+'GAME STATS'!H2497+'GAME STATS'!H2556+'GAME STATS'!H2615+'GAME STATS'!H2674+'GAME STATS'!H2733+'GAME STATS'!H2792+'GAME STATS'!H2851+'GAME STATS'!H2910+'GAME STATS'!H2969+'GAME STATS'!H3028+'GAME STATS'!H3087+'GAME STATS'!H3146+'GAME STATS'!H3205+'GAME STATS'!H3264+'GAME STATS'!H3323+'GAME STATS'!H3382+'GAME STATS'!H3441+'GAME STATS'!H3500+'GAME STATS'!H3559+'GAME STATS'!H3618+'GAME STATS'!H3677+'GAME STATS'!H3736+'GAME STATS'!H3795+'GAME STATS'!H3854+'GAME STATS'!H3913+'GAME STATS'!H3972+'GAME STATS'!H4031+'GAME STATS'!H4090+'GAME STATS'!H4149+'GAME STATS'!H4208+'GAME STATS'!H4267+'GAME STATS'!H4326+'GAME STATS'!H4385+'GAME STATS'!H4444+'GAME STATS'!H4503+'GAME STATS'!H4562+'GAME STATS'!H4621+'GAME STATS'!H4680+'GAME STATS'!H4739+'GAME STATS'!H4798+'GAME STATS'!H4857+'GAME STATS'!H4916+'GAME STATS'!H4975+'GAME STATS'!H5034+'GAME STATS'!H5093+'GAME STATS'!H5152+'GAME STATS'!H5211+'GAME STATS'!H5270+'GAME STATS'!H5329+'GAME STATS'!H5388+'GAME STATS'!H5447+'GAME STATS'!H5506+'GAME STATS'!H5565+'GAME STATS'!H5624+'GAME STATS'!H5683+'GAME STATS'!H5742+'GAME STATS'!H5801+'GAME STATS'!H5860</f>
        <v>0</v>
      </c>
      <c r="K17" s="826">
        <f>'GAME STATS'!J19+'GAME STATS'!J78+'GAME STATS'!J137+'GAME STATS'!J196+'GAME STATS'!J255+'GAME STATS'!J314+'GAME STATS'!J373+'GAME STATS'!J432+'GAME STATS'!J491+'GAME STATS'!J550+'GAME STATS'!J609+'GAME STATS'!J668+'GAME STATS'!J727+'GAME STATS'!J786+'GAME STATS'!J845+'GAME STATS'!J904+'GAME STATS'!J963+'GAME STATS'!J1022+'GAME STATS'!J1081+'GAME STATS'!J1140+'GAME STATS'!J1199+'GAME STATS'!J1258+'GAME STATS'!J1317+'GAME STATS'!J1376+'GAME STATS'!J1435+'GAME STATS'!J1494+'GAME STATS'!J1553+'GAME STATS'!J1612+'GAME STATS'!J1671+'GAME STATS'!J1730+'GAME STATS'!J1789+'GAME STATS'!J1848+'GAME STATS'!J1907+'GAME STATS'!J1966+'GAME STATS'!J2025+'GAME STATS'!J2084+'GAME STATS'!J2143+'GAME STATS'!J2202+'GAME STATS'!J2261+'GAME STATS'!J2320+'GAME STATS'!J2379+'GAME STATS'!J2438+'GAME STATS'!J2497+'GAME STATS'!J2556+'GAME STATS'!J2615+'GAME STATS'!J2674+'GAME STATS'!J2733+'GAME STATS'!J2792+'GAME STATS'!J2851+'GAME STATS'!J2910+'GAME STATS'!J2969+'GAME STATS'!J3028+'GAME STATS'!J3087+'GAME STATS'!J3146+'GAME STATS'!J3205+'GAME STATS'!J3264+'GAME STATS'!J3323+'GAME STATS'!J3382+'GAME STATS'!J3441+'GAME STATS'!J3500+'GAME STATS'!J3559+'GAME STATS'!J3618+'GAME STATS'!J3677+'GAME STATS'!J3736+'GAME STATS'!J3795+'GAME STATS'!J3854+'GAME STATS'!J3913+'GAME STATS'!J3972+'GAME STATS'!J4031+'GAME STATS'!J4090+'GAME STATS'!J4149+'GAME STATS'!J4208+'GAME STATS'!J4267+'GAME STATS'!J4326+'GAME STATS'!J4385+'GAME STATS'!J4444+'GAME STATS'!J4503+'GAME STATS'!J4562+'GAME STATS'!J4621+'GAME STATS'!J4680+'GAME STATS'!J4739+'GAME STATS'!J4798+'GAME STATS'!J4857+'GAME STATS'!J4916+'GAME STATS'!J4975+'GAME STATS'!J5034+'GAME STATS'!J5093+'GAME STATS'!J5152+'GAME STATS'!J5211+'GAME STATS'!J5270+'GAME STATS'!J5329+'GAME STATS'!J5388+'GAME STATS'!J5447+'GAME STATS'!J5506+'GAME STATS'!J5565+'GAME STATS'!J5624+'GAME STATS'!J5683+'GAME STATS'!J5742+'GAME STATS'!J5801+'GAME STATS'!J5860</f>
        <v>0</v>
      </c>
      <c r="L17" s="827"/>
      <c r="M17" s="820">
        <f>'GAME STATS'!L19+'GAME STATS'!L78+'GAME STATS'!L137+'GAME STATS'!L196+'GAME STATS'!L255+'GAME STATS'!L314+'GAME STATS'!L373+'GAME STATS'!L432+'GAME STATS'!L491+'GAME STATS'!L550+'GAME STATS'!L609+'GAME STATS'!L668+'GAME STATS'!L727+'GAME STATS'!L786+'GAME STATS'!L845+'GAME STATS'!L904+'GAME STATS'!L963+'GAME STATS'!L1022+'GAME STATS'!L1081+'GAME STATS'!L1140+'GAME STATS'!L1199+'GAME STATS'!L1258+'GAME STATS'!L1317+'GAME STATS'!L1376+'GAME STATS'!L1435+'GAME STATS'!L1494+'GAME STATS'!L1553+'GAME STATS'!L1612+'GAME STATS'!L1671+'GAME STATS'!L1730+'GAME STATS'!L1789+'GAME STATS'!L1848+'GAME STATS'!L1907+'GAME STATS'!L1966+'GAME STATS'!L2025+'GAME STATS'!L2084+'GAME STATS'!L2143+'GAME STATS'!L2202+'GAME STATS'!L2261+'GAME STATS'!L2320+'GAME STATS'!L2379+'GAME STATS'!L2438+'GAME STATS'!L2497+'GAME STATS'!L2556+'GAME STATS'!L2615+'GAME STATS'!L2674+'GAME STATS'!L2733+'GAME STATS'!L2792+'GAME STATS'!L2851+'GAME STATS'!L2910+'GAME STATS'!L2969+'GAME STATS'!L3028+'GAME STATS'!L3087+'GAME STATS'!L3146+'GAME STATS'!L3205+'GAME STATS'!L3264+'GAME STATS'!L3323+'GAME STATS'!L3382+'GAME STATS'!L3441+'GAME STATS'!L3500+'GAME STATS'!L3559+'GAME STATS'!L3618+'GAME STATS'!L3677+'GAME STATS'!L3736+'GAME STATS'!L3795+'GAME STATS'!L3854+'GAME STATS'!L3913+'GAME STATS'!L3972+'GAME STATS'!L4031+'GAME STATS'!L4090+'GAME STATS'!L4149+'GAME STATS'!L4208+'GAME STATS'!L4267+'GAME STATS'!L4326+'GAME STATS'!L4385+'GAME STATS'!L4444+'GAME STATS'!L4503+'GAME STATS'!L4562+'GAME STATS'!L4621+'GAME STATS'!L4680+'GAME STATS'!L4739+'GAME STATS'!L4798+'GAME STATS'!L4857+'GAME STATS'!L4916+'GAME STATS'!L4975+'GAME STATS'!L5034+'GAME STATS'!L5093+'GAME STATS'!L5152+'GAME STATS'!L5211+'GAME STATS'!L5270+'GAME STATS'!L5329+'GAME STATS'!L5388+'GAME STATS'!L5447+'GAME STATS'!L5506+'GAME STATS'!L5565+'GAME STATS'!L5624+'GAME STATS'!L5683+'GAME STATS'!L5742+'GAME STATS'!L5801+'GAME STATS'!L5860</f>
        <v>0</v>
      </c>
      <c r="N17" s="821"/>
      <c r="O17" s="729">
        <f>K17+M17</f>
        <v>0</v>
      </c>
      <c r="P17" s="764"/>
      <c r="Q17" s="731">
        <f>'GAME STATS'!P19+'GAME STATS'!P78+'GAME STATS'!P137+'GAME STATS'!P196+'GAME STATS'!P255+'GAME STATS'!P314+'GAME STATS'!P373+'GAME STATS'!P432+'GAME STATS'!P491+'GAME STATS'!P550+'GAME STATS'!P609+'GAME STATS'!P668+'GAME STATS'!P727+'GAME STATS'!P786+'GAME STATS'!P845+'GAME STATS'!P904+'GAME STATS'!P963+'GAME STATS'!P1022+'GAME STATS'!P1081+'GAME STATS'!P1140+'GAME STATS'!P1199+'GAME STATS'!P1258+'GAME STATS'!P1317+'GAME STATS'!P1376+'GAME STATS'!P1435+'GAME STATS'!P1494+'GAME STATS'!P1553+'GAME STATS'!P1612+'GAME STATS'!P1671+'GAME STATS'!P1730+'GAME STATS'!P1789+'GAME STATS'!P1848+'GAME STATS'!P1907+'GAME STATS'!P1966+'GAME STATS'!P2025+'GAME STATS'!P2084+'GAME STATS'!P2143+'GAME STATS'!P2202+'GAME STATS'!P2261+'GAME STATS'!P2320+'GAME STATS'!P2379+'GAME STATS'!P2438+'GAME STATS'!P2497+'GAME STATS'!P2556+'GAME STATS'!P2615+'GAME STATS'!P2674+'GAME STATS'!P2733+'GAME STATS'!P2792+'GAME STATS'!P2851+'GAME STATS'!P2910+'GAME STATS'!P2969+'GAME STATS'!P3028+'GAME STATS'!P3087+'GAME STATS'!P3146+'GAME STATS'!P3205+'GAME STATS'!P3264+'GAME STATS'!P3323+'GAME STATS'!P3382+'GAME STATS'!P3441+'GAME STATS'!P3500+'GAME STATS'!P3559+'GAME STATS'!P3618+'GAME STATS'!P3677+'GAME STATS'!P3736+'GAME STATS'!P3795+'GAME STATS'!P3854+'GAME STATS'!P3913+'GAME STATS'!P3972+'GAME STATS'!P4031+'GAME STATS'!P4090+'GAME STATS'!P4149+'GAME STATS'!P4208+'GAME STATS'!P4267+'GAME STATS'!P4326+'GAME STATS'!P4385+'GAME STATS'!P4444+'GAME STATS'!P4503+'GAME STATS'!P4562+'GAME STATS'!P4621+'GAME STATS'!P4680+'GAME STATS'!P4739+'GAME STATS'!P4798+'GAME STATS'!P4857+'GAME STATS'!P4916+'GAME STATS'!P4975+'GAME STATS'!P5034+'GAME STATS'!P5093+'GAME STATS'!P5152+'GAME STATS'!P5211+'GAME STATS'!P5270+'GAME STATS'!P5329+'GAME STATS'!P5388+'GAME STATS'!P5447+'GAME STATS'!P5506+'GAME STATS'!P5565+'GAME STATS'!P5624+'GAME STATS'!P5683+'GAME STATS'!P5742+'GAME STATS'!P5801+'GAME STATS'!P5860</f>
        <v>0</v>
      </c>
      <c r="R17" s="732"/>
      <c r="S17" s="733">
        <f>'GAME STATS'!R19+'GAME STATS'!R78+'GAME STATS'!R137+'GAME STATS'!R196+'GAME STATS'!R255+'GAME STATS'!R314+'GAME STATS'!R373+'GAME STATS'!R432+'GAME STATS'!R491+'GAME STATS'!R550+'GAME STATS'!R609+'GAME STATS'!R668+'GAME STATS'!R727+'GAME STATS'!R786+'GAME STATS'!R845+'GAME STATS'!R904+'GAME STATS'!R963+'GAME STATS'!R1022+'GAME STATS'!R1081+'GAME STATS'!R1140+'GAME STATS'!R1199+'GAME STATS'!R1258+'GAME STATS'!R1317+'GAME STATS'!R1376+'GAME STATS'!R1435+'GAME STATS'!R1494+'GAME STATS'!R1553+'GAME STATS'!R1612+'GAME STATS'!R1671+'GAME STATS'!R1730+'GAME STATS'!R1789+'GAME STATS'!R1848+'GAME STATS'!R1907+'GAME STATS'!R1966+'GAME STATS'!R2025+'GAME STATS'!R2084+'GAME STATS'!R2143+'GAME STATS'!R2202+'GAME STATS'!R2261+'GAME STATS'!R2320+'GAME STATS'!R2379+'GAME STATS'!R2438+'GAME STATS'!R2497+'GAME STATS'!R2556+'GAME STATS'!R2615+'GAME STATS'!R2674+'GAME STATS'!R2733+'GAME STATS'!R2792+'GAME STATS'!R2851+'GAME STATS'!R2910+'GAME STATS'!R2969+'GAME STATS'!R3028+'GAME STATS'!R3087+'GAME STATS'!R3146+'GAME STATS'!R3205+'GAME STATS'!R3264+'GAME STATS'!R3323+'GAME STATS'!R3382+'GAME STATS'!R3441+'GAME STATS'!R3500+'GAME STATS'!R3559+'GAME STATS'!R3618+'GAME STATS'!R3677+'GAME STATS'!R3736+'GAME STATS'!R3795+'GAME STATS'!R3854+'GAME STATS'!R3913+'GAME STATS'!R3972+'GAME STATS'!R4031+'GAME STATS'!R4090+'GAME STATS'!R4149+'GAME STATS'!R4208+'GAME STATS'!R4267+'GAME STATS'!R4326+'GAME STATS'!R4385+'GAME STATS'!R4444+'GAME STATS'!R4503+'GAME STATS'!R4562+'GAME STATS'!R4621+'GAME STATS'!R4680+'GAME STATS'!R4739+'GAME STATS'!R4798+'GAME STATS'!R4857+'GAME STATS'!R4916+'GAME STATS'!R4975+'GAME STATS'!R5034+'GAME STATS'!R5093+'GAME STATS'!R5152+'GAME STATS'!R5211+'GAME STATS'!R5270+'GAME STATS'!R5329+'GAME STATS'!R5388+'GAME STATS'!R5447+'GAME STATS'!R5506+'GAME STATS'!R5565+'GAME STATS'!R5624+'GAME STATS'!R5683+'GAME STATS'!R5742+'GAME STATS'!R5801+'GAME STATS'!R5860</f>
        <v>0</v>
      </c>
      <c r="T17" s="734"/>
      <c r="U17" s="818">
        <f>S17-Q17</f>
        <v>0</v>
      </c>
      <c r="V17" s="819"/>
      <c r="W17" s="722">
        <f>'GAME STATS'!V19+'GAME STATS'!V78+'GAME STATS'!V137+'GAME STATS'!V196+'GAME STATS'!V255+'GAME STATS'!V314+'GAME STATS'!V373+'GAME STATS'!V432+'GAME STATS'!V491+'GAME STATS'!V550+'GAME STATS'!V609+'GAME STATS'!V668+'GAME STATS'!V727+'GAME STATS'!V786+'GAME STATS'!V845+'GAME STATS'!V904+'GAME STATS'!V963+'GAME STATS'!V1022+'GAME STATS'!V1081+'GAME STATS'!V1140+'GAME STATS'!V1199+'GAME STATS'!V1258+'GAME STATS'!V1317+'GAME STATS'!V1376+'GAME STATS'!V1435+'GAME STATS'!V1494+'GAME STATS'!V1553+'GAME STATS'!V1612+'GAME STATS'!V1671+'GAME STATS'!V1730+'GAME STATS'!V1789+'GAME STATS'!V1848+'GAME STATS'!V1907+'GAME STATS'!V1966+'GAME STATS'!V2025+'GAME STATS'!V2084+'GAME STATS'!V2143+'GAME STATS'!V2202+'GAME STATS'!V2261+'GAME STATS'!V2320+'GAME STATS'!V2379+'GAME STATS'!V2438+'GAME STATS'!V2497+'GAME STATS'!V2556+'GAME STATS'!V2615+'GAME STATS'!V2674+'GAME STATS'!V2733+'GAME STATS'!V2792+'GAME STATS'!V2851+'GAME STATS'!V2910+'GAME STATS'!V2969+'GAME STATS'!V3028+'GAME STATS'!V3087+'GAME STATS'!V3146+'GAME STATS'!V3205+'GAME STATS'!V3264+'GAME STATS'!V3323+'GAME STATS'!V3382+'GAME STATS'!V3441+'GAME STATS'!V3500+'GAME STATS'!V3559+'GAME STATS'!V3618+'GAME STATS'!V3677+'GAME STATS'!V3736+'GAME STATS'!V3795+'GAME STATS'!V3854+'GAME STATS'!V3913+'GAME STATS'!V3972+'GAME STATS'!V4031+'GAME STATS'!V4090+'GAME STATS'!V4149+'GAME STATS'!V4208+'GAME STATS'!V4267+'GAME STATS'!V4326+'GAME STATS'!V4385+'GAME STATS'!V4444+'GAME STATS'!V4503+'GAME STATS'!V4562+'GAME STATS'!V4621+'GAME STATS'!V4680+'GAME STATS'!V4739+'GAME STATS'!V4798+'GAME STATS'!V4857+'GAME STATS'!V4916+'GAME STATS'!V4975+'GAME STATS'!V5034+'GAME STATS'!V5093+'GAME STATS'!V5152+'GAME STATS'!V5211+'GAME STATS'!V5270+'GAME STATS'!V5329+'GAME STATS'!V5388+'GAME STATS'!V5447+'GAME STATS'!V5506+'GAME STATS'!V5565+'GAME STATS'!V5624+'GAME STATS'!V5683+'GAME STATS'!V5742+'GAME STATS'!V5801+'GAME STATS'!V5860</f>
        <v>0</v>
      </c>
      <c r="X17" s="722">
        <f>'GAME STATS'!X19+'GAME STATS'!X78+'GAME STATS'!X137+'GAME STATS'!X196+'GAME STATS'!X255+'GAME STATS'!X314+'GAME STATS'!X373+'GAME STATS'!X432+'GAME STATS'!X491+'GAME STATS'!X550+'GAME STATS'!X609+'GAME STATS'!X668+'GAME STATS'!X727+'GAME STATS'!X786+'GAME STATS'!X845+'GAME STATS'!X904+'GAME STATS'!X963+'GAME STATS'!X1022+'GAME STATS'!X1081+'GAME STATS'!X1140+'GAME STATS'!X1199+'GAME STATS'!X1258+'GAME STATS'!X1317+'GAME STATS'!X1376+'GAME STATS'!X1435+'GAME STATS'!X1494+'GAME STATS'!X1553+'GAME STATS'!X1612+'GAME STATS'!X1671+'GAME STATS'!X1730+'GAME STATS'!X1789+'GAME STATS'!X1848+'GAME STATS'!X1907+'GAME STATS'!X1966+'GAME STATS'!X2025+'GAME STATS'!X2084+'GAME STATS'!X2143+'GAME STATS'!X2202+'GAME STATS'!X2261+'GAME STATS'!X2320+'GAME STATS'!X2379+'GAME STATS'!X2438+'GAME STATS'!X2497+'GAME STATS'!X2556+'GAME STATS'!X2615+'GAME STATS'!X2674+'GAME STATS'!X2733+'GAME STATS'!X2792+'GAME STATS'!X2851+'GAME STATS'!X2910+'GAME STATS'!X2969+'GAME STATS'!X3028+'GAME STATS'!X3087+'GAME STATS'!X3146+'GAME STATS'!X3205+'GAME STATS'!X3264+'GAME STATS'!X3323+'GAME STATS'!X3382+'GAME STATS'!X3441+'GAME STATS'!X3500+'GAME STATS'!X3559+'GAME STATS'!X3618+'GAME STATS'!X3677+'GAME STATS'!X3736+'GAME STATS'!X3795+'GAME STATS'!X3854+'GAME STATS'!X3913+'GAME STATS'!X3972+'GAME STATS'!X4031+'GAME STATS'!X4090+'GAME STATS'!X4149+'GAME STATS'!X4208+'GAME STATS'!X4267+'GAME STATS'!X4326+'GAME STATS'!X4385+'GAME STATS'!X4444+'GAME STATS'!X4503+'GAME STATS'!X4562+'GAME STATS'!X4621+'GAME STATS'!X4680+'GAME STATS'!X4739+'GAME STATS'!X4798+'GAME STATS'!X4857+'GAME STATS'!X4916+'GAME STATS'!X4975+'GAME STATS'!X5034+'GAME STATS'!X5093+'GAME STATS'!X5152+'GAME STATS'!X5211+'GAME STATS'!X5270+'GAME STATS'!X5329+'GAME STATS'!X5388+'GAME STATS'!X5447+'GAME STATS'!X5506+'GAME STATS'!X5565+'GAME STATS'!X5624+'GAME STATS'!X5683+'GAME STATS'!X5742+'GAME STATS'!X5801+'GAME STATS'!X5860</f>
        <v>0</v>
      </c>
      <c r="Y17" s="722">
        <f>'GAME STATS'!Z19+'GAME STATS'!Z78+'GAME STATS'!Z137+'GAME STATS'!Z196+'GAME STATS'!Z255+'GAME STATS'!Z314+'GAME STATS'!Z373+'GAME STATS'!Z432+'GAME STATS'!Z491+'GAME STATS'!Z550+'GAME STATS'!Z609+'GAME STATS'!Z668+'GAME STATS'!Z727+'GAME STATS'!Z786+'GAME STATS'!Z845+'GAME STATS'!Z904+'GAME STATS'!Z963+'GAME STATS'!Z1022+'GAME STATS'!Z1081+'GAME STATS'!Z1140+'GAME STATS'!Z1199+'GAME STATS'!Z1258+'GAME STATS'!Z1317+'GAME STATS'!Z1376+'GAME STATS'!Z1435+'GAME STATS'!Z1494+'GAME STATS'!Z1553+'GAME STATS'!Z1612+'GAME STATS'!Z1671+'GAME STATS'!Z1730+'GAME STATS'!Z1789+'GAME STATS'!Z1848+'GAME STATS'!Z1907+'GAME STATS'!Z1966+'GAME STATS'!Z2025+'GAME STATS'!Z2084+'GAME STATS'!Z2143+'GAME STATS'!Z2202+'GAME STATS'!Z2261+'GAME STATS'!Z2320+'GAME STATS'!Z2379+'GAME STATS'!Z2438+'GAME STATS'!Z2497+'GAME STATS'!Z2556+'GAME STATS'!Z2615+'GAME STATS'!Z2674+'GAME STATS'!Z2733+'GAME STATS'!Z2792+'GAME STATS'!Z2851+'GAME STATS'!Z2910+'GAME STATS'!Z2969+'GAME STATS'!Z3028+'GAME STATS'!Z3087+'GAME STATS'!Z3146+'GAME STATS'!Z3205+'GAME STATS'!Z3264+'GAME STATS'!Z3323+'GAME STATS'!Z3382+'GAME STATS'!Z3441+'GAME STATS'!Z3500+'GAME STATS'!Z3559+'GAME STATS'!Z3618+'GAME STATS'!Z3677+'GAME STATS'!Z3736+'GAME STATS'!Z3795+'GAME STATS'!Z3854+'GAME STATS'!Z3913+'GAME STATS'!Z3972+'GAME STATS'!Z4031+'GAME STATS'!Z4090+'GAME STATS'!Z4149+'GAME STATS'!Z4208+'GAME STATS'!Z4267+'GAME STATS'!Z4326+'GAME STATS'!Z4385+'GAME STATS'!Z4444+'GAME STATS'!Z4503+'GAME STATS'!Z4562+'GAME STATS'!Z4621+'GAME STATS'!Z4680+'GAME STATS'!Z4739+'GAME STATS'!Z4798+'GAME STATS'!Z4857+'GAME STATS'!Z4916+'GAME STATS'!Z4975+'GAME STATS'!Z5034+'GAME STATS'!Z5093+'GAME STATS'!Z5152+'GAME STATS'!Z5211+'GAME STATS'!Z5270+'GAME STATS'!Z5329+'GAME STATS'!Z5388+'GAME STATS'!Z5447+'GAME STATS'!Z5506+'GAME STATS'!Z5565+'GAME STATS'!Z5624+'GAME STATS'!Z5683+'GAME STATS'!Z5742+'GAME STATS'!Z5801+'GAME STATS'!Z5860</f>
        <v>0</v>
      </c>
      <c r="Z17" s="722">
        <f>'GAME STATS'!AB19+'GAME STATS'!AB78+'GAME STATS'!AB137+'GAME STATS'!AB196+'GAME STATS'!AB255+'GAME STATS'!AB314+'GAME STATS'!AB373+'GAME STATS'!AB432+'GAME STATS'!AB491+'GAME STATS'!AB550+'GAME STATS'!AB609+'GAME STATS'!AB668+'GAME STATS'!AB727+'GAME STATS'!AB786+'GAME STATS'!AB845+'GAME STATS'!AB904+'GAME STATS'!AB963+'GAME STATS'!AB1022+'GAME STATS'!AB1081+'GAME STATS'!AB1140+'GAME STATS'!AB1199+'GAME STATS'!AB1258+'GAME STATS'!AB1317+'GAME STATS'!AB1376+'GAME STATS'!AB1435+'GAME STATS'!AB1494+'GAME STATS'!AB1553+'GAME STATS'!AB1612+'GAME STATS'!AB1671+'GAME STATS'!AB1730+'GAME STATS'!AB1789+'GAME STATS'!AB1848+'GAME STATS'!AB1907+'GAME STATS'!AB1966+'GAME STATS'!AB2025+'GAME STATS'!AB2084+'GAME STATS'!AB2143+'GAME STATS'!AB2202+'GAME STATS'!AB2261+'GAME STATS'!AB2320+'GAME STATS'!AB2379+'GAME STATS'!AB2438+'GAME STATS'!AB2497+'GAME STATS'!AB2556+'GAME STATS'!AB2615+'GAME STATS'!AB2674+'GAME STATS'!AB2733+'GAME STATS'!AB2792+'GAME STATS'!AB2851+'GAME STATS'!AB2910+'GAME STATS'!AB2969+'GAME STATS'!AB3028+'GAME STATS'!AB3087+'GAME STATS'!AB3146+'GAME STATS'!AB3205+'GAME STATS'!AB3264+'GAME STATS'!AB3323+'GAME STATS'!AB3382+'GAME STATS'!AB3441+'GAME STATS'!AB3500+'GAME STATS'!AB3559+'GAME STATS'!AB3618+'GAME STATS'!AB3677+'GAME STATS'!AB3736+'GAME STATS'!AB3795+'GAME STATS'!AB3854+'GAME STATS'!AB3913+'GAME STATS'!AB3972+'GAME STATS'!AB4031+'GAME STATS'!AB4090+'GAME STATS'!AB4149+'GAME STATS'!AB4208+'GAME STATS'!AB4267+'GAME STATS'!AB4326+'GAME STATS'!AB4385+'GAME STATS'!AB4444+'GAME STATS'!AB4503+'GAME STATS'!AB4562+'GAME STATS'!AB4621+'GAME STATS'!AB4680+'GAME STATS'!AB4739+'GAME STATS'!AB4798+'GAME STATS'!AB4857+'GAME STATS'!AB4916+'GAME STATS'!AB4975+'GAME STATS'!AB5034+'GAME STATS'!AB5093+'GAME STATS'!AB5152+'GAME STATS'!AB5211+'GAME STATS'!AB5270+'GAME STATS'!AB5329+'GAME STATS'!AB5388+'GAME STATS'!AB5447+'GAME STATS'!AB5506+'GAME STATS'!AB5565+'GAME STATS'!AB5624+'GAME STATS'!AB5683+'GAME STATS'!AB5742+'GAME STATS'!AB5801+'GAME STATS'!AB5860</f>
        <v>0</v>
      </c>
      <c r="AA17" s="731">
        <f>'GAME STATS'!AD19+'GAME STATS'!AD78+'GAME STATS'!AD137+'GAME STATS'!AD196+'GAME STATS'!AD255+'GAME STATS'!AD314+'GAME STATS'!AD373+'GAME STATS'!AD432+'GAME STATS'!AD491+'GAME STATS'!AD550+'GAME STATS'!AD609+'GAME STATS'!AD668+'GAME STATS'!AD727+'GAME STATS'!AD786+'GAME STATS'!AD845+'GAME STATS'!AD904+'GAME STATS'!AD963+'GAME STATS'!AD1022+'GAME STATS'!AD1081+'GAME STATS'!AD1140+'GAME STATS'!AD1199+'GAME STATS'!AD1258+'GAME STATS'!AD1317+'GAME STATS'!AD1376+'GAME STATS'!AD1435+'GAME STATS'!AD1494+'GAME STATS'!AD1553+'GAME STATS'!AD1612+'GAME STATS'!AD1671+'GAME STATS'!AD1730+'GAME STATS'!AD1789+'GAME STATS'!AD1848+'GAME STATS'!AD1907+'GAME STATS'!AD1966+'GAME STATS'!AD2025+'GAME STATS'!AD2084+'GAME STATS'!AD2143+'GAME STATS'!AD2202+'GAME STATS'!AD2261+'GAME STATS'!AD2320+'GAME STATS'!AD2379+'GAME STATS'!AD2438+'GAME STATS'!AD2497+'GAME STATS'!AD2556+'GAME STATS'!AD2615+'GAME STATS'!AD2674+'GAME STATS'!AD2733+'GAME STATS'!AD2792+'GAME STATS'!AD2851+'GAME STATS'!AD2910+'GAME STATS'!AD2969+'GAME STATS'!AD3028+'GAME STATS'!AD3087+'GAME STATS'!AD3146+'GAME STATS'!AD3205+'GAME STATS'!AD3264+'GAME STATS'!AD3323+'GAME STATS'!AD3382+'GAME STATS'!AD3441+'GAME STATS'!AD3500+'GAME STATS'!AD3559+'GAME STATS'!AD3618+'GAME STATS'!AD3677+'GAME STATS'!AD3736+'GAME STATS'!AD3795+'GAME STATS'!AD3854+'GAME STATS'!AD3913+'GAME STATS'!AD3972+'GAME STATS'!AD4031+'GAME STATS'!AD4090+'GAME STATS'!AD4149+'GAME STATS'!AD4208+'GAME STATS'!AD4267+'GAME STATS'!AD4326+'GAME STATS'!AD4385+'GAME STATS'!AD4444+'GAME STATS'!AD4503+'GAME STATS'!AD4562+'GAME STATS'!AD4621+'GAME STATS'!AD4680+'GAME STATS'!AD4739+'GAME STATS'!AD4798+'GAME STATS'!AD4857+'GAME STATS'!AD4916+'GAME STATS'!AD4975+'GAME STATS'!AD5034+'GAME STATS'!AD5093+'GAME STATS'!AD5152+'GAME STATS'!AD5211+'GAME STATS'!AD5270+'GAME STATS'!AD5329+'GAME STATS'!AD5388+'GAME STATS'!AD5447+'GAME STATS'!AD5506+'GAME STATS'!AD5565+'GAME STATS'!AD5624+'GAME STATS'!AD5683+'GAME STATS'!AD5742+'GAME STATS'!AD5801+'GAME STATS'!AD5860</f>
        <v>0</v>
      </c>
      <c r="AB17" s="732"/>
      <c r="AC17" s="733">
        <f>'GAME STATS'!AF19+'GAME STATS'!AF78+'GAME STATS'!AF137+'GAME STATS'!AF196+'GAME STATS'!AF255+'GAME STATS'!AF314+'GAME STATS'!AF373+'GAME STATS'!AF432+'GAME STATS'!AF491+'GAME STATS'!AF550+'GAME STATS'!AF609+'GAME STATS'!AF668+'GAME STATS'!AF727+'GAME STATS'!AF786+'GAME STATS'!AF845+'GAME STATS'!AF904+'GAME STATS'!AF963+'GAME STATS'!AF1022+'GAME STATS'!AF1081+'GAME STATS'!AF1140+'GAME STATS'!AF1199+'GAME STATS'!AF1258+'GAME STATS'!AF1317+'GAME STATS'!AF1376+'GAME STATS'!AF1435+'GAME STATS'!AF1494+'GAME STATS'!AF1553+'GAME STATS'!AF1612+'GAME STATS'!AF1671+'GAME STATS'!AF1730+'GAME STATS'!AF1789+'GAME STATS'!AF1848+'GAME STATS'!AF1907+'GAME STATS'!AF1966+'GAME STATS'!AF2025+'GAME STATS'!AF2084+'GAME STATS'!AF2143+'GAME STATS'!AF2202+'GAME STATS'!AF2261+'GAME STATS'!AF2320+'GAME STATS'!AF2379+'GAME STATS'!AF2438+'GAME STATS'!AF2497+'GAME STATS'!AF2556+'GAME STATS'!AF2615+'GAME STATS'!AF2674+'GAME STATS'!AF2733+'GAME STATS'!AF2792+'GAME STATS'!AF2851+'GAME STATS'!AF2910+'GAME STATS'!AF2969+'GAME STATS'!AF3028+'GAME STATS'!AF3087+'GAME STATS'!AF3146+'GAME STATS'!AF3205+'GAME STATS'!AF3264+'GAME STATS'!AF3323+'GAME STATS'!AF3382+'GAME STATS'!AF3441+'GAME STATS'!AF3500+'GAME STATS'!AF3559+'GAME STATS'!AF3618+'GAME STATS'!AF3677+'GAME STATS'!AF3736+'GAME STATS'!AF3795+'GAME STATS'!AF3854+'GAME STATS'!AF3913+'GAME STATS'!AF3972+'GAME STATS'!AF4031+'GAME STATS'!AF4090+'GAME STATS'!AF4149+'GAME STATS'!AF4208+'GAME STATS'!AF4267+'GAME STATS'!AF4326+'GAME STATS'!AF4385+'GAME STATS'!AF4444+'GAME STATS'!AF4503+'GAME STATS'!AF4562+'GAME STATS'!AF4621+'GAME STATS'!AF4680+'GAME STATS'!AF4739+'GAME STATS'!AF4798+'GAME STATS'!AF4857+'GAME STATS'!AF4916+'GAME STATS'!AF4975+'GAME STATS'!AF5034+'GAME STATS'!AF5093+'GAME STATS'!AF5152+'GAME STATS'!AF5211+'GAME STATS'!AF5270+'GAME STATS'!AF5329+'GAME STATS'!AF5388+'GAME STATS'!AF5447+'GAME STATS'!AF5506+'GAME STATS'!AF5565+'GAME STATS'!AF5624+'GAME STATS'!AF5683+'GAME STATS'!AF5742+'GAME STATS'!AF5801+'GAME STATS'!AF5860</f>
        <v>0</v>
      </c>
      <c r="AD17" s="734"/>
      <c r="AE17" s="729">
        <f>IF(AA17=0,0,(AC17/AA17)*100)</f>
        <v>0</v>
      </c>
      <c r="AF17" s="730"/>
      <c r="AG17" s="731">
        <f>'GAME STATS'!AJ19+'GAME STATS'!AJ78+'GAME STATS'!AJ137+'GAME STATS'!AJ196+'GAME STATS'!AJ255+'GAME STATS'!AJ314+'GAME STATS'!AJ373+'GAME STATS'!AJ432+'GAME STATS'!AJ491+'GAME STATS'!AJ550+'GAME STATS'!AJ609+'GAME STATS'!AJ668+'GAME STATS'!AJ727+'GAME STATS'!AJ786+'GAME STATS'!AJ845+'GAME STATS'!AJ904+'GAME STATS'!AJ963+'GAME STATS'!AJ1022+'GAME STATS'!AJ1081+'GAME STATS'!AJ1140+'GAME STATS'!AJ1199+'GAME STATS'!AJ1258+'GAME STATS'!AJ1317+'GAME STATS'!AJ1376+'GAME STATS'!AJ1435+'GAME STATS'!AJ1494+'GAME STATS'!AJ1553+'GAME STATS'!AJ1612+'GAME STATS'!AJ1671+'GAME STATS'!AJ1730+'GAME STATS'!AJ1789+'GAME STATS'!AJ1848+'GAME STATS'!AJ1907+'GAME STATS'!AJ1966+'GAME STATS'!AJ2025+'GAME STATS'!AJ2084+'GAME STATS'!AJ2143+'GAME STATS'!AJ2202+'GAME STATS'!AJ2261+'GAME STATS'!AJ2320+'GAME STATS'!AJ2379+'GAME STATS'!AJ2438+'GAME STATS'!AJ2497+'GAME STATS'!AJ2556+'GAME STATS'!AJ2615+'GAME STATS'!AJ2674+'GAME STATS'!AJ2733+'GAME STATS'!AJ2792+'GAME STATS'!AJ2851+'GAME STATS'!AJ2910+'GAME STATS'!AJ2969+'GAME STATS'!AJ3028+'GAME STATS'!AJ3087+'GAME STATS'!AJ3146+'GAME STATS'!AJ3205+'GAME STATS'!AJ3264+'GAME STATS'!AJ3323+'GAME STATS'!AJ3382+'GAME STATS'!AJ3441+'GAME STATS'!AJ3500+'GAME STATS'!AJ3559+'GAME STATS'!AJ3618+'GAME STATS'!AJ3677+'GAME STATS'!AJ3736+'GAME STATS'!AJ3795+'GAME STATS'!AJ3854+'GAME STATS'!AJ3913+'GAME STATS'!AJ3972+'GAME STATS'!AJ4031+'GAME STATS'!AJ4090+'GAME STATS'!AJ4149+'GAME STATS'!AJ4208+'GAME STATS'!AJ4267+'GAME STATS'!AJ4326+'GAME STATS'!AJ4385+'GAME STATS'!AJ4444+'GAME STATS'!AJ4503+'GAME STATS'!AJ4562+'GAME STATS'!AJ4621+'GAME STATS'!AJ4680+'GAME STATS'!AJ4739+'GAME STATS'!AJ4798+'GAME STATS'!AJ4857+'GAME STATS'!AJ4916+'GAME STATS'!AJ4975+'GAME STATS'!AJ5034+'GAME STATS'!AJ5093+'GAME STATS'!AJ5152+'GAME STATS'!AJ5211+'GAME STATS'!AJ5270+'GAME STATS'!AJ5329+'GAME STATS'!AJ5388+'GAME STATS'!AJ5447+'GAME STATS'!AJ5506+'GAME STATS'!AJ5565+'GAME STATS'!AJ5624+'GAME STATS'!AJ5683+'GAME STATS'!AJ5742+'GAME STATS'!AJ5801+'GAME STATS'!AJ5860</f>
        <v>0</v>
      </c>
      <c r="AH17" s="732"/>
      <c r="AI17" s="733">
        <f>'GAME STATS'!AL19+'GAME STATS'!AL78+'GAME STATS'!AL137+'GAME STATS'!AL196+'GAME STATS'!AL255+'GAME STATS'!AL314+'GAME STATS'!AL373+'GAME STATS'!AL432+'GAME STATS'!AL491+'GAME STATS'!AL550+'GAME STATS'!AL609+'GAME STATS'!AL668+'GAME STATS'!AL727+'GAME STATS'!AL786+'GAME STATS'!AL845+'GAME STATS'!AL904+'GAME STATS'!AL963+'GAME STATS'!AL1022+'GAME STATS'!AL1081+'GAME STATS'!AL1140+'GAME STATS'!AL1199+'GAME STATS'!AL1258+'GAME STATS'!AL1317+'GAME STATS'!AL1376+'GAME STATS'!AL1435+'GAME STATS'!AL1494+'GAME STATS'!AL1553+'GAME STATS'!AL1612+'GAME STATS'!AL1671+'GAME STATS'!AL1730+'GAME STATS'!AL1789+'GAME STATS'!AL1848+'GAME STATS'!AL1907+'GAME STATS'!AL1966+'GAME STATS'!AL2025+'GAME STATS'!AL2084+'GAME STATS'!AL2143+'GAME STATS'!AL2202+'GAME STATS'!AL2261+'GAME STATS'!AL2320+'GAME STATS'!AL2379+'GAME STATS'!AL2438+'GAME STATS'!AL2497+'GAME STATS'!AL2556+'GAME STATS'!AL2615+'GAME STATS'!AL2674+'GAME STATS'!AL2733+'GAME STATS'!AL2792+'GAME STATS'!AL2851+'GAME STATS'!AL2910+'GAME STATS'!AL2969+'GAME STATS'!AL3028+'GAME STATS'!AL3087+'GAME STATS'!AL3146+'GAME STATS'!AL3205+'GAME STATS'!AL3264+'GAME STATS'!AL3323+'GAME STATS'!AL3382+'GAME STATS'!AL3441+'GAME STATS'!AL3500+'GAME STATS'!AL3559+'GAME STATS'!AL3618+'GAME STATS'!AL3677+'GAME STATS'!AL3736+'GAME STATS'!AL3795+'GAME STATS'!AL3854+'GAME STATS'!AL3913+'GAME STATS'!AL3972+'GAME STATS'!AL4031+'GAME STATS'!AL4090+'GAME STATS'!AL4149+'GAME STATS'!AL4208+'GAME STATS'!AL4267+'GAME STATS'!AL4326+'GAME STATS'!AL4385+'GAME STATS'!AL4444+'GAME STATS'!AL4503+'GAME STATS'!AL4562+'GAME STATS'!AL4621+'GAME STATS'!AL4680+'GAME STATS'!AL4739+'GAME STATS'!AL4798+'GAME STATS'!AL4857+'GAME STATS'!AL4916+'GAME STATS'!AL4975+'GAME STATS'!AL5034+'GAME STATS'!AL5093+'GAME STATS'!AL5152+'GAME STATS'!AL5211+'GAME STATS'!AL5270+'GAME STATS'!AL5329+'GAME STATS'!AL5388+'GAME STATS'!AL5447+'GAME STATS'!AL5506+'GAME STATS'!AL5565+'GAME STATS'!AL5624+'GAME STATS'!AL5683+'GAME STATS'!AL5742+'GAME STATS'!AL5801+'GAME STATS'!AL5860</f>
        <v>0</v>
      </c>
      <c r="AJ17" s="734"/>
      <c r="AK17" s="729">
        <f>IF(AG17=0,0,(AI17/AG17)*100)</f>
        <v>0</v>
      </c>
      <c r="AL17" s="730"/>
      <c r="AM17" s="731">
        <f>'GAME STATS'!AP19+'GAME STATS'!AP78+'GAME STATS'!AP137+'GAME STATS'!AP196+'GAME STATS'!AP255+'GAME STATS'!AP314+'GAME STATS'!AP373+'GAME STATS'!AP432+'GAME STATS'!AP491+'GAME STATS'!AP550+'GAME STATS'!AP609+'GAME STATS'!AP668+'GAME STATS'!AP727+'GAME STATS'!AP786+'GAME STATS'!AP845+'GAME STATS'!AP904+'GAME STATS'!AP963+'GAME STATS'!AP1022+'GAME STATS'!AP1081+'GAME STATS'!AP1140+'GAME STATS'!AP1199+'GAME STATS'!AP1258+'GAME STATS'!AP1317+'GAME STATS'!AP1376+'GAME STATS'!AP1435+'GAME STATS'!AP1494+'GAME STATS'!AP1553+'GAME STATS'!AP1612+'GAME STATS'!AP1671+'GAME STATS'!AP1730+'GAME STATS'!AP1789+'GAME STATS'!AP1848+'GAME STATS'!AP1907+'GAME STATS'!AP1966+'GAME STATS'!AP2025+'GAME STATS'!AP2084+'GAME STATS'!AP2143+'GAME STATS'!AP2202+'GAME STATS'!AP2261+'GAME STATS'!AP2320+'GAME STATS'!AP2379+'GAME STATS'!AP2438+'GAME STATS'!AP2497+'GAME STATS'!AP2556+'GAME STATS'!AP2615+'GAME STATS'!AP2674+'GAME STATS'!AP2733+'GAME STATS'!AP2792+'GAME STATS'!AP2851+'GAME STATS'!AP2910+'GAME STATS'!AP2969+'GAME STATS'!AP3028+'GAME STATS'!AP3087+'GAME STATS'!AP3146+'GAME STATS'!AP3205+'GAME STATS'!AP3264+'GAME STATS'!AP3323+'GAME STATS'!AP3382+'GAME STATS'!AP3441+'GAME STATS'!AP3500+'GAME STATS'!AP3559+'GAME STATS'!AP3618+'GAME STATS'!AP3677+'GAME STATS'!AP3736+'GAME STATS'!AP3795+'GAME STATS'!AP3854+'GAME STATS'!AP3913+'GAME STATS'!AP3972+'GAME STATS'!AP4031+'GAME STATS'!AP4090+'GAME STATS'!AP4149+'GAME STATS'!AP4208+'GAME STATS'!AP4267+'GAME STATS'!AP4326+'GAME STATS'!AP4385+'GAME STATS'!AP4444+'GAME STATS'!AP4503+'GAME STATS'!AP4562+'GAME STATS'!AP4621+'GAME STATS'!AP4680+'GAME STATS'!AP4739+'GAME STATS'!AP4798+'GAME STATS'!AP4857+'GAME STATS'!AP4916+'GAME STATS'!AP4975+'GAME STATS'!AP5034+'GAME STATS'!AP5093+'GAME STATS'!AP5152+'GAME STATS'!AP5211+'GAME STATS'!AP5270+'GAME STATS'!AP5329+'GAME STATS'!AP5388+'GAME STATS'!AP5447+'GAME STATS'!AP5506+'GAME STATS'!AP5565+'GAME STATS'!AP5624+'GAME STATS'!AP5683+'GAME STATS'!AP5742+'GAME STATS'!AP5801+'GAME STATS'!AP5860</f>
        <v>0</v>
      </c>
      <c r="AN17" s="732"/>
      <c r="AO17" s="733">
        <f>'GAME STATS'!AR19+'GAME STATS'!AR78+'GAME STATS'!AR137+'GAME STATS'!AR196+'GAME STATS'!AR255+'GAME STATS'!AR314+'GAME STATS'!AR373+'GAME STATS'!AR432+'GAME STATS'!AR491+'GAME STATS'!AR550+'GAME STATS'!AR609+'GAME STATS'!AR668+'GAME STATS'!AR727+'GAME STATS'!AR786+'GAME STATS'!AR845+'GAME STATS'!AR904+'GAME STATS'!AR963+'GAME STATS'!AR1022+'GAME STATS'!AR1081+'GAME STATS'!AR1140+'GAME STATS'!AR1199+'GAME STATS'!AR1258+'GAME STATS'!AR1317+'GAME STATS'!AR1376+'GAME STATS'!AR1435+'GAME STATS'!AR1494+'GAME STATS'!AR1553+'GAME STATS'!AR1612+'GAME STATS'!AR1671+'GAME STATS'!AR1730+'GAME STATS'!AR1789+'GAME STATS'!AR1848+'GAME STATS'!AR1907+'GAME STATS'!AR1966+'GAME STATS'!AR2025+'GAME STATS'!AR2084+'GAME STATS'!AR2143+'GAME STATS'!AR2202+'GAME STATS'!AR2261+'GAME STATS'!AR2320+'GAME STATS'!AR2379+'GAME STATS'!AR2438+'GAME STATS'!AR2497+'GAME STATS'!AR2556+'GAME STATS'!AR2615+'GAME STATS'!AR2674+'GAME STATS'!AR2733+'GAME STATS'!AR2792+'GAME STATS'!AR2851+'GAME STATS'!AR2910+'GAME STATS'!AR2969+'GAME STATS'!AR3028+'GAME STATS'!AR3087+'GAME STATS'!AR3146+'GAME STATS'!AR3205+'GAME STATS'!AR3264+'GAME STATS'!AR3323+'GAME STATS'!AR3382+'GAME STATS'!AR3441+'GAME STATS'!AR3500+'GAME STATS'!AR3559+'GAME STATS'!AR3618+'GAME STATS'!AR3677+'GAME STATS'!AR3736+'GAME STATS'!AR3795+'GAME STATS'!AR3854+'GAME STATS'!AR3913+'GAME STATS'!AR3972+'GAME STATS'!AR4031+'GAME STATS'!AR4090+'GAME STATS'!AR4149+'GAME STATS'!AR4208+'GAME STATS'!AR4267+'GAME STATS'!AR4326+'GAME STATS'!AR4385+'GAME STATS'!AR4444+'GAME STATS'!AR4503+'GAME STATS'!AR4562+'GAME STATS'!AR4621+'GAME STATS'!AR4680+'GAME STATS'!AR4739+'GAME STATS'!AR4798+'GAME STATS'!AR4857+'GAME STATS'!AR4916+'GAME STATS'!AR4975+'GAME STATS'!AR5034+'GAME STATS'!AR5093+'GAME STATS'!AR5152+'GAME STATS'!AR5211+'GAME STATS'!AR5270+'GAME STATS'!AR5329+'GAME STATS'!AR5388+'GAME STATS'!AR5447+'GAME STATS'!AR5506+'GAME STATS'!AR5565+'GAME STATS'!AR5624+'GAME STATS'!AR5683+'GAME STATS'!AR5742+'GAME STATS'!AR5801+'GAME STATS'!AR5860</f>
        <v>0</v>
      </c>
      <c r="AP17" s="734"/>
      <c r="AQ17" s="729">
        <f>IF(AM17=0,0,(AO17/AM17)*100)</f>
        <v>0</v>
      </c>
      <c r="AR17" s="730"/>
      <c r="AS17" s="731">
        <f>'GAME STATS'!AV19+'GAME STATS'!AV78+'GAME STATS'!AV137+'GAME STATS'!AV196+'GAME STATS'!AV255+'GAME STATS'!AV314+'GAME STATS'!AV373+'GAME STATS'!AV432+'GAME STATS'!AV491+'GAME STATS'!AV550+'GAME STATS'!AV609+'GAME STATS'!AV668+'GAME STATS'!AV727+'GAME STATS'!AV786+'GAME STATS'!AV845+'GAME STATS'!AV904+'GAME STATS'!AV963+'GAME STATS'!AV1022+'GAME STATS'!AV1081+'GAME STATS'!AV1140+'GAME STATS'!AV1199+'GAME STATS'!AV1258+'GAME STATS'!AV1317+'GAME STATS'!AV1376+'GAME STATS'!AV1435+'GAME STATS'!AV1494+'GAME STATS'!AV1553+'GAME STATS'!AV1612+'GAME STATS'!AV1671+'GAME STATS'!AV1730+'GAME STATS'!AV1789+'GAME STATS'!AV1848+'GAME STATS'!AV1907+'GAME STATS'!AV1966+'GAME STATS'!AV2025+'GAME STATS'!AV2084+'GAME STATS'!AV2143+'GAME STATS'!AV2202+'GAME STATS'!AV2261+'GAME STATS'!AV2320+'GAME STATS'!AV2379+'GAME STATS'!AV2438+'GAME STATS'!AV2497+'GAME STATS'!AV2556+'GAME STATS'!AV2615+'GAME STATS'!AV2674+'GAME STATS'!AV2733+'GAME STATS'!AV2792+'GAME STATS'!AV2851+'GAME STATS'!AV2910+'GAME STATS'!AV2969+'GAME STATS'!AV3028+'GAME STATS'!AV3087+'GAME STATS'!AV3146+'GAME STATS'!AV3205+'GAME STATS'!AV3264+'GAME STATS'!AV3323+'GAME STATS'!AV3382+'GAME STATS'!AV3441+'GAME STATS'!AV3500+'GAME STATS'!AV3559+'GAME STATS'!AV3618+'GAME STATS'!AV3677+'GAME STATS'!AV3736+'GAME STATS'!AV3795+'GAME STATS'!AV3854+'GAME STATS'!AV3913+'GAME STATS'!AV3972+'GAME STATS'!AV4031+'GAME STATS'!AV4090+'GAME STATS'!AV4149+'GAME STATS'!AV4208+'GAME STATS'!AV4267+'GAME STATS'!AV4326+'GAME STATS'!AV4385+'GAME STATS'!AV4444+'GAME STATS'!AV4503+'GAME STATS'!AV4562+'GAME STATS'!AV4621+'GAME STATS'!AV4680+'GAME STATS'!AV4739+'GAME STATS'!AV4798+'GAME STATS'!AV4857+'GAME STATS'!AV4916+'GAME STATS'!AV4975+'GAME STATS'!AV5034+'GAME STATS'!AV5093+'GAME STATS'!AV5152+'GAME STATS'!AV5211+'GAME STATS'!AV5270+'GAME STATS'!AV5329+'GAME STATS'!AV5388+'GAME STATS'!AV5447+'GAME STATS'!AV5506+'GAME STATS'!AV5565+'GAME STATS'!AV5624+'GAME STATS'!AV5683+'GAME STATS'!AV5742+'GAME STATS'!AV5801+'GAME STATS'!AV5860</f>
        <v>0</v>
      </c>
      <c r="AT17" s="732"/>
      <c r="AU17" s="733">
        <f>'GAME STATS'!AX19+'GAME STATS'!AX78+'GAME STATS'!AX137+'GAME STATS'!AX196+'GAME STATS'!AX255+'GAME STATS'!AX314+'GAME STATS'!AX373+'GAME STATS'!AX432+'GAME STATS'!AX491+'GAME STATS'!AX550+'GAME STATS'!AX609+'GAME STATS'!AX668+'GAME STATS'!AX727+'GAME STATS'!AX786+'GAME STATS'!AX845+'GAME STATS'!AX904+'GAME STATS'!AX963+'GAME STATS'!AX1022+'GAME STATS'!AX1081+'GAME STATS'!AX1140+'GAME STATS'!AX1199+'GAME STATS'!AX1258+'GAME STATS'!AX1317+'GAME STATS'!AX1376+'GAME STATS'!AX1435+'GAME STATS'!AX1494+'GAME STATS'!AX1553+'GAME STATS'!AX1612+'GAME STATS'!AX1671+'GAME STATS'!AX1730+'GAME STATS'!AX1789+'GAME STATS'!AX1848+'GAME STATS'!AX1907+'GAME STATS'!AX1966+'GAME STATS'!AX2025+'GAME STATS'!AX2084+'GAME STATS'!AX2143+'GAME STATS'!AX2202+'GAME STATS'!AX2261+'GAME STATS'!AX2320+'GAME STATS'!AX2379+'GAME STATS'!AX2438+'GAME STATS'!AX2497+'GAME STATS'!AX2556+'GAME STATS'!AX2615+'GAME STATS'!AX2674+'GAME STATS'!AX2733+'GAME STATS'!AX2792+'GAME STATS'!AX2851+'GAME STATS'!AX2910+'GAME STATS'!AX2969+'GAME STATS'!AX3028+'GAME STATS'!AX3087+'GAME STATS'!AX3146+'GAME STATS'!AX3205+'GAME STATS'!AX3264+'GAME STATS'!AX3323+'GAME STATS'!AX3382+'GAME STATS'!AX3441+'GAME STATS'!AX3500+'GAME STATS'!AX3559+'GAME STATS'!AX3618+'GAME STATS'!AX3677+'GAME STATS'!AX3736+'GAME STATS'!AX3795+'GAME STATS'!AX3854+'GAME STATS'!AX3913+'GAME STATS'!AX3972+'GAME STATS'!AX4031+'GAME STATS'!AX4090+'GAME STATS'!AX4149+'GAME STATS'!AX4208+'GAME STATS'!AX4267+'GAME STATS'!AX4326+'GAME STATS'!AX4385+'GAME STATS'!AX4444+'GAME STATS'!AX4503+'GAME STATS'!AX4562+'GAME STATS'!AX4621+'GAME STATS'!AX4680+'GAME STATS'!AX4739+'GAME STATS'!AX4798+'GAME STATS'!AX4857+'GAME STATS'!AX4916+'GAME STATS'!AX4975+'GAME STATS'!AX5034+'GAME STATS'!AX5093+'GAME STATS'!AX5152+'GAME STATS'!AX5211+'GAME STATS'!AX5270+'GAME STATS'!AX5329+'GAME STATS'!AX5388+'GAME STATS'!AX5447+'GAME STATS'!AX5506+'GAME STATS'!AX5565+'GAME STATS'!AX5624+'GAME STATS'!AX5683+'GAME STATS'!AX5742+'GAME STATS'!AX5801+'GAME STATS'!AX5860</f>
        <v>0</v>
      </c>
      <c r="AV17" s="734"/>
      <c r="AW17" s="729">
        <f>IF(AS17=0,0,(AU17/AS17)*100)</f>
        <v>0</v>
      </c>
      <c r="AX17" s="730"/>
      <c r="AY17" s="731">
        <f>'GAME STATS'!BB19+'GAME STATS'!BB78+'GAME STATS'!BB137+'GAME STATS'!BB196+'GAME STATS'!BB255+'GAME STATS'!BB314+'GAME STATS'!BB373+'GAME STATS'!BB432+'GAME STATS'!BB491+'GAME STATS'!BB550+'GAME STATS'!BB609+'GAME STATS'!BB668+'GAME STATS'!BB727+'GAME STATS'!BB786+'GAME STATS'!BB845+'GAME STATS'!BB904+'GAME STATS'!BB963+'GAME STATS'!BB1022+'GAME STATS'!BB1081+'GAME STATS'!BB1140+'GAME STATS'!BB1199+'GAME STATS'!BB1258+'GAME STATS'!BB1317+'GAME STATS'!BB1376+'GAME STATS'!BB1435+'GAME STATS'!BB1494+'GAME STATS'!BB1553+'GAME STATS'!BB1612+'GAME STATS'!BB1671+'GAME STATS'!BB1730+'GAME STATS'!BB1789+'GAME STATS'!BB1848+'GAME STATS'!BB1907+'GAME STATS'!BB1966+'GAME STATS'!BB2025+'GAME STATS'!BB2084+'GAME STATS'!BB2143+'GAME STATS'!BB2202+'GAME STATS'!BB2261+'GAME STATS'!BB2320+'GAME STATS'!BB2379+'GAME STATS'!BB2438+'GAME STATS'!BB2497+'GAME STATS'!BB2556+'GAME STATS'!BB2615+'GAME STATS'!BB2674+'GAME STATS'!BB2733+'GAME STATS'!BB2792+'GAME STATS'!BB2851+'GAME STATS'!BB2910+'GAME STATS'!BB2969+'GAME STATS'!BB3028+'GAME STATS'!BB3087+'GAME STATS'!BB3146+'GAME STATS'!BB3205+'GAME STATS'!BB3264+'GAME STATS'!BB3323+'GAME STATS'!BB3382+'GAME STATS'!BB3441+'GAME STATS'!BB3500+'GAME STATS'!BB3559+'GAME STATS'!BB3618+'GAME STATS'!BB3677+'GAME STATS'!BB3736+'GAME STATS'!BB3795+'GAME STATS'!BB3854+'GAME STATS'!BB3913+'GAME STATS'!BB3972+'GAME STATS'!BB4031+'GAME STATS'!BB4090+'GAME STATS'!BB4149+'GAME STATS'!BB4208+'GAME STATS'!BB4267+'GAME STATS'!BB4326+'GAME STATS'!BB4385+'GAME STATS'!BB4444+'GAME STATS'!BB4503+'GAME STATS'!BB4562+'GAME STATS'!BB4621+'GAME STATS'!BB4680+'GAME STATS'!BB4739+'GAME STATS'!BB4798+'GAME STATS'!BB4857+'GAME STATS'!BB4916+'GAME STATS'!BB4975+'GAME STATS'!BB5034+'GAME STATS'!BB5093+'GAME STATS'!BB5152+'GAME STATS'!BB5211+'GAME STATS'!BB5270+'GAME STATS'!BB5329+'GAME STATS'!BB5388+'GAME STATS'!BB5447+'GAME STATS'!BB5506+'GAME STATS'!BB5565+'GAME STATS'!BB5624+'GAME STATS'!BB5683+'GAME STATS'!BB5742+'GAME STATS'!BB5801+'GAME STATS'!BB5860</f>
        <v>0</v>
      </c>
      <c r="AZ17" s="732"/>
      <c r="BA17" s="733">
        <f>'GAME STATS'!BD19+'GAME STATS'!BD78+'GAME STATS'!BD137+'GAME STATS'!BD196+'GAME STATS'!BD255+'GAME STATS'!BD314+'GAME STATS'!BD373+'GAME STATS'!BD432+'GAME STATS'!BD491+'GAME STATS'!BD550+'GAME STATS'!BD609+'GAME STATS'!BD668+'GAME STATS'!BD727+'GAME STATS'!BD786+'GAME STATS'!BD845+'GAME STATS'!BD904+'GAME STATS'!BD963+'GAME STATS'!BD1022+'GAME STATS'!BD1081+'GAME STATS'!BD1140+'GAME STATS'!BD1199+'GAME STATS'!BD1258+'GAME STATS'!BD1317+'GAME STATS'!BD1376+'GAME STATS'!BD1435+'GAME STATS'!BD1494+'GAME STATS'!BD1553+'GAME STATS'!BD1612+'GAME STATS'!BD1671+'GAME STATS'!BD1730+'GAME STATS'!BD1789+'GAME STATS'!BD1848+'GAME STATS'!BD1907+'GAME STATS'!BD1966+'GAME STATS'!BD2025+'GAME STATS'!BD2084+'GAME STATS'!BD2143+'GAME STATS'!BD2202+'GAME STATS'!BD2261+'GAME STATS'!BD2320+'GAME STATS'!BD2379+'GAME STATS'!BD2438+'GAME STATS'!BD2497+'GAME STATS'!BD2556+'GAME STATS'!BD2615+'GAME STATS'!BD2674+'GAME STATS'!BD2733+'GAME STATS'!BD2792+'GAME STATS'!BD2851+'GAME STATS'!BD2910+'GAME STATS'!BD2969+'GAME STATS'!BD3028+'GAME STATS'!BD3087+'GAME STATS'!BD3146+'GAME STATS'!BD3205+'GAME STATS'!BD3264+'GAME STATS'!BD3323+'GAME STATS'!BD3382+'GAME STATS'!BD3441+'GAME STATS'!BD3500+'GAME STATS'!BD3559+'GAME STATS'!BD3618+'GAME STATS'!BD3677+'GAME STATS'!BD3736+'GAME STATS'!BD3795+'GAME STATS'!BD3854+'GAME STATS'!BD3913+'GAME STATS'!BD3972+'GAME STATS'!BD4031+'GAME STATS'!BD4090+'GAME STATS'!BD4149+'GAME STATS'!BD4208+'GAME STATS'!BD4267+'GAME STATS'!BD4326+'GAME STATS'!BD4385+'GAME STATS'!BD4444+'GAME STATS'!BD4503+'GAME STATS'!BD4562+'GAME STATS'!BD4621+'GAME STATS'!BD4680+'GAME STATS'!BD4739+'GAME STATS'!BD4798+'GAME STATS'!BD4857+'GAME STATS'!BD4916+'GAME STATS'!BD4975+'GAME STATS'!BD5034+'GAME STATS'!BD5093+'GAME STATS'!BD5152+'GAME STATS'!BD5211+'GAME STATS'!BD5270+'GAME STATS'!BD5329+'GAME STATS'!BD5388+'GAME STATS'!BD5447+'GAME STATS'!BD5506+'GAME STATS'!BD5565+'GAME STATS'!BD5624+'GAME STATS'!BD5683+'GAME STATS'!BD5742+'GAME STATS'!BD5801+'GAME STATS'!BD5860</f>
        <v>0</v>
      </c>
      <c r="BB17" s="734"/>
      <c r="BC17" s="729">
        <f>IF(AY17=0,0,(BA17/AY17)*100)</f>
        <v>0</v>
      </c>
      <c r="BD17" s="730"/>
      <c r="BE17" s="731">
        <f>AA17+AG17+AM17+AY17</f>
        <v>0</v>
      </c>
      <c r="BF17" s="732"/>
      <c r="BG17" s="858">
        <f>AC17+AI17+AO17+BA17</f>
        <v>0</v>
      </c>
      <c r="BH17" s="732"/>
      <c r="BI17" s="763">
        <f>IF(BE17=0,0,(BG17/BE17)*100)</f>
        <v>0</v>
      </c>
      <c r="BJ17" s="893"/>
      <c r="BK17" s="888">
        <f>(AC17*2)+(AI17*2)+(AO17*3)+BA17</f>
        <v>0</v>
      </c>
      <c r="BL17" s="889"/>
      <c r="BM17" s="890"/>
      <c r="BN17" s="986">
        <f>'GAME STATS'!BQ19+'GAME STATS'!BQ78+'GAME STATS'!BQ137+'GAME STATS'!BQ196+'GAME STATS'!BQ255+'GAME STATS'!BQ314+'GAME STATS'!BQ373+'GAME STATS'!BQ432+'GAME STATS'!BQ491+'GAME STATS'!BQ550+'GAME STATS'!BQ609+'GAME STATS'!BQ668+'GAME STATS'!BQ727+'GAME STATS'!BQ786+'GAME STATS'!BQ845+'GAME STATS'!BQ904+'GAME STATS'!BQ963+'GAME STATS'!BQ1022+'GAME STATS'!BQ1081+'GAME STATS'!BQ1140+'GAME STATS'!BQ1199+'GAME STATS'!BQ1258+'GAME STATS'!BQ1317+'GAME STATS'!BQ1376+'GAME STATS'!BQ1435+'GAME STATS'!BQ1494+'GAME STATS'!BQ1553+'GAME STATS'!BQ1612+'GAME STATS'!BQ1671+'GAME STATS'!BQ1730+'GAME STATS'!BQ1789+'GAME STATS'!BQ1848+'GAME STATS'!BQ1907+'GAME STATS'!BQ1966+'GAME STATS'!BQ2025+'GAME STATS'!BQ2084+'GAME STATS'!BQ2143+'GAME STATS'!BQ2202+'GAME STATS'!BQ2261+'GAME STATS'!BQ2320+'GAME STATS'!BQ2379+'GAME STATS'!BQ2438+'GAME STATS'!BQ2497+'GAME STATS'!BQ2556+'GAME STATS'!BQ2615+'GAME STATS'!BQ2674+'GAME STATS'!BQ2733+'GAME STATS'!BQ2792+'GAME STATS'!BQ2851+'GAME STATS'!BQ2910+'GAME STATS'!BQ2969+'GAME STATS'!BQ3028+'GAME STATS'!BQ3087+'GAME STATS'!BQ3146+'GAME STATS'!BQ3205+'GAME STATS'!BQ3264+'GAME STATS'!BQ3323+'GAME STATS'!BQ3382+'GAME STATS'!BQ3441+'GAME STATS'!BQ3500+'GAME STATS'!BQ3559+'GAME STATS'!BQ3618+'GAME STATS'!BQ3677+'GAME STATS'!BQ3736+'GAME STATS'!BQ3795+'GAME STATS'!BQ3854+'GAME STATS'!BQ3913+'GAME STATS'!BQ3972+'GAME STATS'!BQ4031+'GAME STATS'!BQ4090+'GAME STATS'!BQ4149+'GAME STATS'!BQ4208+'GAME STATS'!BQ4267+'GAME STATS'!BQ4326+'GAME STATS'!BQ4385+'GAME STATS'!BQ4444+'GAME STATS'!BQ4503+'GAME STATS'!BQ4562+'GAME STATS'!BQ4621+'GAME STATS'!BQ4680+'GAME STATS'!BQ4739+'GAME STATS'!BQ4798+'GAME STATS'!BQ4857+'GAME STATS'!BQ4916+'GAME STATS'!BQ4975+'GAME STATS'!BQ5034+'GAME STATS'!BQ5093+'GAME STATS'!BQ5152+'GAME STATS'!BQ5211+'GAME STATS'!BQ5270+'GAME STATS'!BQ5329+'GAME STATS'!BQ5388+'GAME STATS'!BQ5447+'GAME STATS'!BQ5506+'GAME STATS'!BQ5565+'GAME STATS'!BQ5624+'GAME STATS'!BQ5683+'GAME STATS'!BQ5742+'GAME STATS'!BQ5801+'GAME STATS'!BQ5860</f>
        <v>0</v>
      </c>
      <c r="BO17" s="889"/>
      <c r="BP17" s="890"/>
      <c r="BQ17" s="320"/>
      <c r="BR17" s="320"/>
    </row>
    <row r="18" spans="1:70" ht="24.95" customHeight="1" x14ac:dyDescent="0.25">
      <c r="A18" s="320"/>
      <c r="B18" s="748"/>
      <c r="C18" s="755" t="str">
        <f>IF(ROSTER!D$16="","",ROSTER!D$16)</f>
        <v/>
      </c>
      <c r="D18" s="756"/>
      <c r="E18" s="757"/>
      <c r="F18" s="731"/>
      <c r="G18" s="734"/>
      <c r="H18" s="731"/>
      <c r="I18" s="734"/>
      <c r="J18" s="722"/>
      <c r="K18" s="828"/>
      <c r="L18" s="829"/>
      <c r="M18" s="822"/>
      <c r="N18" s="823"/>
      <c r="O18" s="729" t="s">
        <v>16</v>
      </c>
      <c r="P18" s="764"/>
      <c r="Q18" s="731"/>
      <c r="R18" s="732"/>
      <c r="S18" s="733"/>
      <c r="T18" s="734"/>
      <c r="U18" s="818" t="s">
        <v>16</v>
      </c>
      <c r="V18" s="819"/>
      <c r="W18" s="722"/>
      <c r="X18" s="722"/>
      <c r="Y18" s="722"/>
      <c r="Z18" s="722"/>
      <c r="AA18" s="731"/>
      <c r="AB18" s="732"/>
      <c r="AC18" s="733"/>
      <c r="AD18" s="734"/>
      <c r="AE18" s="729"/>
      <c r="AF18" s="730"/>
      <c r="AG18" s="731"/>
      <c r="AH18" s="732"/>
      <c r="AI18" s="733"/>
      <c r="AJ18" s="734"/>
      <c r="AK18" s="729"/>
      <c r="AL18" s="730"/>
      <c r="AM18" s="731"/>
      <c r="AN18" s="732"/>
      <c r="AO18" s="733"/>
      <c r="AP18" s="734"/>
      <c r="AQ18" s="729"/>
      <c r="AR18" s="730"/>
      <c r="AS18" s="731"/>
      <c r="AT18" s="732"/>
      <c r="AU18" s="733"/>
      <c r="AV18" s="734"/>
      <c r="AW18" s="729"/>
      <c r="AX18" s="730"/>
      <c r="AY18" s="731"/>
      <c r="AZ18" s="732"/>
      <c r="BA18" s="733"/>
      <c r="BB18" s="734"/>
      <c r="BC18" s="729"/>
      <c r="BD18" s="730"/>
      <c r="BE18" s="731"/>
      <c r="BF18" s="732"/>
      <c r="BG18" s="858"/>
      <c r="BH18" s="732"/>
      <c r="BI18" s="763"/>
      <c r="BJ18" s="893"/>
      <c r="BK18" s="888"/>
      <c r="BL18" s="889"/>
      <c r="BM18" s="890"/>
      <c r="BN18" s="987"/>
      <c r="BO18" s="889"/>
      <c r="BP18" s="890"/>
      <c r="BQ18" s="320"/>
      <c r="BR18" s="320"/>
    </row>
    <row r="19" spans="1:70" ht="24.95" customHeight="1" x14ac:dyDescent="0.25">
      <c r="A19" s="320"/>
      <c r="B19" s="747" t="str">
        <f>IF(ROSTER!B18="","",ROSTER!B18)</f>
        <v/>
      </c>
      <c r="C19" s="752" t="str">
        <f>IF(ROSTER!C$18="","",ROSTER!C$18)</f>
        <v/>
      </c>
      <c r="D19" s="753"/>
      <c r="E19" s="754"/>
      <c r="F19" s="731">
        <f>'GAME STATS'!F21+'GAME STATS'!F80+'GAME STATS'!F139+'GAME STATS'!F198+'GAME STATS'!F257+'GAME STATS'!F316+'GAME STATS'!F375+'GAME STATS'!F434+'GAME STATS'!F493+'GAME STATS'!F552+'GAME STATS'!F611+'GAME STATS'!F670+'GAME STATS'!F729+'GAME STATS'!F788+'GAME STATS'!F847+'GAME STATS'!F906+'GAME STATS'!F965+'GAME STATS'!F1024+'GAME STATS'!F1083+'GAME STATS'!F1142+'GAME STATS'!F1201+'GAME STATS'!F1260+'GAME STATS'!F1319+'GAME STATS'!F1378+'GAME STATS'!F1437+'GAME STATS'!F1496+'GAME STATS'!F1555+'GAME STATS'!F1614+'GAME STATS'!F1673+'GAME STATS'!F1732+'GAME STATS'!F1791+'GAME STATS'!F1850+'GAME STATS'!F1909+'GAME STATS'!F1968+'GAME STATS'!F2027+'GAME STATS'!F2086+'GAME STATS'!F2145+'GAME STATS'!F2204+'GAME STATS'!F2263+'GAME STATS'!F2322+'GAME STATS'!F2381+'GAME STATS'!F2440+'GAME STATS'!F2499+'GAME STATS'!F2558+'GAME STATS'!F2617+'GAME STATS'!F2676+'GAME STATS'!F2735+'GAME STATS'!F2794+'GAME STATS'!F2853+'GAME STATS'!F2912+'GAME STATS'!F2971+'GAME STATS'!F3030+'GAME STATS'!F3089+'GAME STATS'!F3148+'GAME STATS'!F3207+'GAME STATS'!F3266+'GAME STATS'!F3325+'GAME STATS'!F3384+'GAME STATS'!F3443+'GAME STATS'!F3502+'GAME STATS'!F3561+'GAME STATS'!F3620+'GAME STATS'!F3679+'GAME STATS'!F3738+'GAME STATS'!F3797+'GAME STATS'!F3856+'GAME STATS'!F3915+'GAME STATS'!F3974+'GAME STATS'!F4033+'GAME STATS'!F4092+'GAME STATS'!F4151+'GAME STATS'!F4210+'GAME STATS'!F4269+'GAME STATS'!F4328+'GAME STATS'!F4387+'GAME STATS'!F4446+'GAME STATS'!F4505+'GAME STATS'!F4564+'GAME STATS'!F4623+'GAME STATS'!F4682+'GAME STATS'!F4741+'GAME STATS'!F4800+'GAME STATS'!F4859+'GAME STATS'!F4918+'GAME STATS'!F4977+'GAME STATS'!F5036+'GAME STATS'!F5095+'GAME STATS'!F5154+'GAME STATS'!F5213+'GAME STATS'!F5272+'GAME STATS'!F5331+'GAME STATS'!F5390+'GAME STATS'!F5449+'GAME STATS'!F5508+'GAME STATS'!F5567+'GAME STATS'!F5626+'GAME STATS'!F5685+'GAME STATS'!F5744+'GAME STATS'!F5803+'GAME STATS'!F5862</f>
        <v>0</v>
      </c>
      <c r="G19" s="734"/>
      <c r="H19" s="731">
        <f>'GAME STATS'!G21+'GAME STATS'!G80+'GAME STATS'!G139+'GAME STATS'!G198+'GAME STATS'!G257+'GAME STATS'!G316+'GAME STATS'!G375+'GAME STATS'!G434+'GAME STATS'!G493+'GAME STATS'!G552+'GAME STATS'!G611+'GAME STATS'!G670+'GAME STATS'!G729+'GAME STATS'!G788+'GAME STATS'!G847+'GAME STATS'!G906+'GAME STATS'!G965+'GAME STATS'!G1024+'GAME STATS'!G1083+'GAME STATS'!G1142+'GAME STATS'!G1201+'GAME STATS'!G1260+'GAME STATS'!G1319+'GAME STATS'!G1378+'GAME STATS'!G1437+'GAME STATS'!G1496+'GAME STATS'!G1555+'GAME STATS'!G1614+'GAME STATS'!G1673+'GAME STATS'!G1732+'GAME STATS'!G1791+'GAME STATS'!G1850+'GAME STATS'!G1909+'GAME STATS'!G1968+'GAME STATS'!G2027+'GAME STATS'!G2086+'GAME STATS'!G2145+'GAME STATS'!G2204+'GAME STATS'!G2263+'GAME STATS'!G2322+'GAME STATS'!G2381+'GAME STATS'!G2440+'GAME STATS'!G2499+'GAME STATS'!G2558+'GAME STATS'!G2617+'GAME STATS'!G2676+'GAME STATS'!G2735+'GAME STATS'!G2794+'GAME STATS'!G2853+'GAME STATS'!G2912+'GAME STATS'!G2971+'GAME STATS'!G3030+'GAME STATS'!G3089+'GAME STATS'!G3148+'GAME STATS'!G3207+'GAME STATS'!G3266+'GAME STATS'!G3325+'GAME STATS'!G3384+'GAME STATS'!G3443+'GAME STATS'!G3502+'GAME STATS'!G3561+'GAME STATS'!G3620+'GAME STATS'!G3679+'GAME STATS'!G3738+'GAME STATS'!G3797+'GAME STATS'!G3856+'GAME STATS'!G3915+'GAME STATS'!G3974+'GAME STATS'!G4033+'GAME STATS'!G4092+'GAME STATS'!G4151+'GAME STATS'!G4210+'GAME STATS'!G4269+'GAME STATS'!G4328+'GAME STATS'!G4387+'GAME STATS'!G4446+'GAME STATS'!G4505+'GAME STATS'!G4564+'GAME STATS'!G4623+'GAME STATS'!G4682+'GAME STATS'!G4741+'GAME STATS'!G4800+'GAME STATS'!G4859+'GAME STATS'!G4918+'GAME STATS'!G4977+'GAME STATS'!G5036+'GAME STATS'!G5095+'GAME STATS'!G5154+'GAME STATS'!G5213+'GAME STATS'!G5272+'GAME STATS'!G5331+'GAME STATS'!G5390+'GAME STATS'!G5449+'GAME STATS'!G5508+'GAME STATS'!G5567+'GAME STATS'!G5626+'GAME STATS'!G5685+'GAME STATS'!G5744+'GAME STATS'!G5803+'GAME STATS'!G5862</f>
        <v>0</v>
      </c>
      <c r="I19" s="734"/>
      <c r="J19" s="722">
        <f>'GAME STATS'!H21+'GAME STATS'!H80+'GAME STATS'!H139+'GAME STATS'!H198+'GAME STATS'!H257+'GAME STATS'!H316+'GAME STATS'!H375+'GAME STATS'!H434+'GAME STATS'!H493+'GAME STATS'!H552+'GAME STATS'!H611+'GAME STATS'!H670+'GAME STATS'!H729+'GAME STATS'!H788+'GAME STATS'!H847+'GAME STATS'!H906+'GAME STATS'!H965+'GAME STATS'!H1024+'GAME STATS'!H1083+'GAME STATS'!H1142+'GAME STATS'!H1201+'GAME STATS'!H1260+'GAME STATS'!H1319+'GAME STATS'!H1378+'GAME STATS'!H1437+'GAME STATS'!H1496+'GAME STATS'!H1555+'GAME STATS'!H1614+'GAME STATS'!H1673+'GAME STATS'!H1732+'GAME STATS'!H1791+'GAME STATS'!H1850+'GAME STATS'!H1909+'GAME STATS'!H1968+'GAME STATS'!H2027+'GAME STATS'!H2086+'GAME STATS'!H2145+'GAME STATS'!H2204+'GAME STATS'!H2263+'GAME STATS'!H2322+'GAME STATS'!H2381+'GAME STATS'!H2440+'GAME STATS'!H2499+'GAME STATS'!H2558+'GAME STATS'!H2617+'GAME STATS'!H2676+'GAME STATS'!H2735+'GAME STATS'!H2794+'GAME STATS'!H2853+'GAME STATS'!H2912+'GAME STATS'!H2971+'GAME STATS'!H3030+'GAME STATS'!H3089+'GAME STATS'!H3148+'GAME STATS'!H3207+'GAME STATS'!H3266+'GAME STATS'!H3325+'GAME STATS'!H3384+'GAME STATS'!H3443+'GAME STATS'!H3502+'GAME STATS'!H3561+'GAME STATS'!H3620+'GAME STATS'!H3679+'GAME STATS'!H3738+'GAME STATS'!H3797+'GAME STATS'!H3856+'GAME STATS'!H3915+'GAME STATS'!H3974+'GAME STATS'!H4033+'GAME STATS'!H4092+'GAME STATS'!H4151+'GAME STATS'!H4210+'GAME STATS'!H4269+'GAME STATS'!H4328+'GAME STATS'!H4387+'GAME STATS'!H4446+'GAME STATS'!H4505+'GAME STATS'!H4564+'GAME STATS'!H4623+'GAME STATS'!H4682+'GAME STATS'!H4741+'GAME STATS'!H4800+'GAME STATS'!H4859+'GAME STATS'!H4918+'GAME STATS'!H4977+'GAME STATS'!H5036+'GAME STATS'!H5095+'GAME STATS'!H5154+'GAME STATS'!H5213+'GAME STATS'!H5272+'GAME STATS'!H5331+'GAME STATS'!H5390+'GAME STATS'!H5449+'GAME STATS'!H5508+'GAME STATS'!H5567+'GAME STATS'!H5626+'GAME STATS'!H5685+'GAME STATS'!H5744+'GAME STATS'!H5803+'GAME STATS'!H5862</f>
        <v>0</v>
      </c>
      <c r="K19" s="826">
        <f>'GAME STATS'!J21+'GAME STATS'!J80+'GAME STATS'!J139+'GAME STATS'!J198+'GAME STATS'!J257+'GAME STATS'!J316+'GAME STATS'!J375+'GAME STATS'!J434+'GAME STATS'!J493+'GAME STATS'!J552+'GAME STATS'!J611+'GAME STATS'!J670+'GAME STATS'!J729+'GAME STATS'!J788+'GAME STATS'!J847+'GAME STATS'!J906+'GAME STATS'!J965+'GAME STATS'!J1024+'GAME STATS'!J1083+'GAME STATS'!J1142+'GAME STATS'!J1201+'GAME STATS'!J1260+'GAME STATS'!J1319+'GAME STATS'!J1378+'GAME STATS'!J1437+'GAME STATS'!J1496+'GAME STATS'!J1555+'GAME STATS'!J1614+'GAME STATS'!J1673+'GAME STATS'!J1732+'GAME STATS'!J1791+'GAME STATS'!J1850+'GAME STATS'!J1909+'GAME STATS'!J1968+'GAME STATS'!J2027+'GAME STATS'!J2086+'GAME STATS'!J2145+'GAME STATS'!J2204+'GAME STATS'!J2263+'GAME STATS'!J2322+'GAME STATS'!J2381+'GAME STATS'!J2440+'GAME STATS'!J2499+'GAME STATS'!J2558+'GAME STATS'!J2617+'GAME STATS'!J2676+'GAME STATS'!J2735+'GAME STATS'!J2794+'GAME STATS'!J2853+'GAME STATS'!J2912+'GAME STATS'!J2971+'GAME STATS'!J3030+'GAME STATS'!J3089+'GAME STATS'!J3148+'GAME STATS'!J3207+'GAME STATS'!J3266+'GAME STATS'!J3325+'GAME STATS'!J3384+'GAME STATS'!J3443+'GAME STATS'!J3502+'GAME STATS'!J3561+'GAME STATS'!J3620+'GAME STATS'!J3679+'GAME STATS'!J3738+'GAME STATS'!J3797+'GAME STATS'!J3856+'GAME STATS'!J3915+'GAME STATS'!J3974+'GAME STATS'!J4033+'GAME STATS'!J4092+'GAME STATS'!J4151+'GAME STATS'!J4210+'GAME STATS'!J4269+'GAME STATS'!J4328+'GAME STATS'!J4387+'GAME STATS'!J4446+'GAME STATS'!J4505+'GAME STATS'!J4564+'GAME STATS'!J4623+'GAME STATS'!J4682+'GAME STATS'!J4741+'GAME STATS'!J4800+'GAME STATS'!J4859+'GAME STATS'!J4918+'GAME STATS'!J4977+'GAME STATS'!J5036+'GAME STATS'!J5095+'GAME STATS'!J5154+'GAME STATS'!J5213+'GAME STATS'!J5272+'GAME STATS'!J5331+'GAME STATS'!J5390+'GAME STATS'!J5449+'GAME STATS'!J5508+'GAME STATS'!J5567+'GAME STATS'!J5626+'GAME STATS'!J5685+'GAME STATS'!J5744+'GAME STATS'!J5803+'GAME STATS'!J5862</f>
        <v>0</v>
      </c>
      <c r="L19" s="827"/>
      <c r="M19" s="820">
        <f>'GAME STATS'!L21+'GAME STATS'!L80+'GAME STATS'!L139+'GAME STATS'!L198+'GAME STATS'!L257+'GAME STATS'!L316+'GAME STATS'!L375+'GAME STATS'!L434+'GAME STATS'!L493+'GAME STATS'!L552+'GAME STATS'!L611+'GAME STATS'!L670+'GAME STATS'!L729+'GAME STATS'!L788+'GAME STATS'!L847+'GAME STATS'!L906+'GAME STATS'!L965+'GAME STATS'!L1024+'GAME STATS'!L1083+'GAME STATS'!L1142+'GAME STATS'!L1201+'GAME STATS'!L1260+'GAME STATS'!L1319+'GAME STATS'!L1378+'GAME STATS'!L1437+'GAME STATS'!L1496+'GAME STATS'!L1555+'GAME STATS'!L1614+'GAME STATS'!L1673+'GAME STATS'!L1732+'GAME STATS'!L1791+'GAME STATS'!L1850+'GAME STATS'!L1909+'GAME STATS'!L1968+'GAME STATS'!L2027+'GAME STATS'!L2086+'GAME STATS'!L2145+'GAME STATS'!L2204+'GAME STATS'!L2263+'GAME STATS'!L2322+'GAME STATS'!L2381+'GAME STATS'!L2440+'GAME STATS'!L2499+'GAME STATS'!L2558+'GAME STATS'!L2617+'GAME STATS'!L2676+'GAME STATS'!L2735+'GAME STATS'!L2794+'GAME STATS'!L2853+'GAME STATS'!L2912+'GAME STATS'!L2971+'GAME STATS'!L3030+'GAME STATS'!L3089+'GAME STATS'!L3148+'GAME STATS'!L3207+'GAME STATS'!L3266+'GAME STATS'!L3325+'GAME STATS'!L3384+'GAME STATS'!L3443+'GAME STATS'!L3502+'GAME STATS'!L3561+'GAME STATS'!L3620+'GAME STATS'!L3679+'GAME STATS'!L3738+'GAME STATS'!L3797+'GAME STATS'!L3856+'GAME STATS'!L3915+'GAME STATS'!L3974+'GAME STATS'!L4033+'GAME STATS'!L4092+'GAME STATS'!L4151+'GAME STATS'!L4210+'GAME STATS'!L4269+'GAME STATS'!L4328+'GAME STATS'!L4387+'GAME STATS'!L4446+'GAME STATS'!L4505+'GAME STATS'!L4564+'GAME STATS'!L4623+'GAME STATS'!L4682+'GAME STATS'!L4741+'GAME STATS'!L4800+'GAME STATS'!L4859+'GAME STATS'!L4918+'GAME STATS'!L4977+'GAME STATS'!L5036+'GAME STATS'!L5095+'GAME STATS'!L5154+'GAME STATS'!L5213+'GAME STATS'!L5272+'GAME STATS'!L5331+'GAME STATS'!L5390+'GAME STATS'!L5449+'GAME STATS'!L5508+'GAME STATS'!L5567+'GAME STATS'!L5626+'GAME STATS'!L5685+'GAME STATS'!L5744+'GAME STATS'!L5803+'GAME STATS'!L5862</f>
        <v>0</v>
      </c>
      <c r="N19" s="821"/>
      <c r="O19" s="729">
        <f>K19+M19</f>
        <v>0</v>
      </c>
      <c r="P19" s="764"/>
      <c r="Q19" s="731">
        <f>'GAME STATS'!P21+'GAME STATS'!P80+'GAME STATS'!P139+'GAME STATS'!P198+'GAME STATS'!P257+'GAME STATS'!P316+'GAME STATS'!P375+'GAME STATS'!P434+'GAME STATS'!P493+'GAME STATS'!P552+'GAME STATS'!P611+'GAME STATS'!P670+'GAME STATS'!P729+'GAME STATS'!P788+'GAME STATS'!P847+'GAME STATS'!P906+'GAME STATS'!P965+'GAME STATS'!P1024+'GAME STATS'!P1083+'GAME STATS'!P1142+'GAME STATS'!P1201+'GAME STATS'!P1260+'GAME STATS'!P1319+'GAME STATS'!P1378+'GAME STATS'!P1437+'GAME STATS'!P1496+'GAME STATS'!P1555+'GAME STATS'!P1614+'GAME STATS'!P1673+'GAME STATS'!P1732+'GAME STATS'!P1791+'GAME STATS'!P1850+'GAME STATS'!P1909+'GAME STATS'!P1968+'GAME STATS'!P2027+'GAME STATS'!P2086+'GAME STATS'!P2145+'GAME STATS'!P2204+'GAME STATS'!P2263+'GAME STATS'!P2322+'GAME STATS'!P2381+'GAME STATS'!P2440+'GAME STATS'!P2499+'GAME STATS'!P2558+'GAME STATS'!P2617+'GAME STATS'!P2676+'GAME STATS'!P2735+'GAME STATS'!P2794+'GAME STATS'!P2853+'GAME STATS'!P2912+'GAME STATS'!P2971+'GAME STATS'!P3030+'GAME STATS'!P3089+'GAME STATS'!P3148+'GAME STATS'!P3207+'GAME STATS'!P3266+'GAME STATS'!P3325+'GAME STATS'!P3384+'GAME STATS'!P3443+'GAME STATS'!P3502+'GAME STATS'!P3561+'GAME STATS'!P3620+'GAME STATS'!P3679+'GAME STATS'!P3738+'GAME STATS'!P3797+'GAME STATS'!P3856+'GAME STATS'!P3915+'GAME STATS'!P3974+'GAME STATS'!P4033+'GAME STATS'!P4092+'GAME STATS'!P4151+'GAME STATS'!P4210+'GAME STATS'!P4269+'GAME STATS'!P4328+'GAME STATS'!P4387+'GAME STATS'!P4446+'GAME STATS'!P4505+'GAME STATS'!P4564+'GAME STATS'!P4623+'GAME STATS'!P4682+'GAME STATS'!P4741+'GAME STATS'!P4800+'GAME STATS'!P4859+'GAME STATS'!P4918+'GAME STATS'!P4977+'GAME STATS'!P5036+'GAME STATS'!P5095+'GAME STATS'!P5154+'GAME STATS'!P5213+'GAME STATS'!P5272+'GAME STATS'!P5331+'GAME STATS'!P5390+'GAME STATS'!P5449+'GAME STATS'!P5508+'GAME STATS'!P5567+'GAME STATS'!P5626+'GAME STATS'!P5685+'GAME STATS'!P5744+'GAME STATS'!P5803+'GAME STATS'!P5862</f>
        <v>0</v>
      </c>
      <c r="R19" s="732"/>
      <c r="S19" s="733">
        <f>'GAME STATS'!R21+'GAME STATS'!R80+'GAME STATS'!R139+'GAME STATS'!R198+'GAME STATS'!R257+'GAME STATS'!R316+'GAME STATS'!R375+'GAME STATS'!R434+'GAME STATS'!R493+'GAME STATS'!R552+'GAME STATS'!R611+'GAME STATS'!R670+'GAME STATS'!R729+'GAME STATS'!R788+'GAME STATS'!R847+'GAME STATS'!R906+'GAME STATS'!R965+'GAME STATS'!R1024+'GAME STATS'!R1083+'GAME STATS'!R1142+'GAME STATS'!R1201+'GAME STATS'!R1260+'GAME STATS'!R1319+'GAME STATS'!R1378+'GAME STATS'!R1437+'GAME STATS'!R1496+'GAME STATS'!R1555+'GAME STATS'!R1614+'GAME STATS'!R1673+'GAME STATS'!R1732+'GAME STATS'!R1791+'GAME STATS'!R1850+'GAME STATS'!R1909+'GAME STATS'!R1968+'GAME STATS'!R2027+'GAME STATS'!R2086+'GAME STATS'!R2145+'GAME STATS'!R2204+'GAME STATS'!R2263+'GAME STATS'!R2322+'GAME STATS'!R2381+'GAME STATS'!R2440+'GAME STATS'!R2499+'GAME STATS'!R2558+'GAME STATS'!R2617+'GAME STATS'!R2676+'GAME STATS'!R2735+'GAME STATS'!R2794+'GAME STATS'!R2853+'GAME STATS'!R2912+'GAME STATS'!R2971+'GAME STATS'!R3030+'GAME STATS'!R3089+'GAME STATS'!R3148+'GAME STATS'!R3207+'GAME STATS'!R3266+'GAME STATS'!R3325+'GAME STATS'!R3384+'GAME STATS'!R3443+'GAME STATS'!R3502+'GAME STATS'!R3561+'GAME STATS'!R3620+'GAME STATS'!R3679+'GAME STATS'!R3738+'GAME STATS'!R3797+'GAME STATS'!R3856+'GAME STATS'!R3915+'GAME STATS'!R3974+'GAME STATS'!R4033+'GAME STATS'!R4092+'GAME STATS'!R4151+'GAME STATS'!R4210+'GAME STATS'!R4269+'GAME STATS'!R4328+'GAME STATS'!R4387+'GAME STATS'!R4446+'GAME STATS'!R4505+'GAME STATS'!R4564+'GAME STATS'!R4623+'GAME STATS'!R4682+'GAME STATS'!R4741+'GAME STATS'!R4800+'GAME STATS'!R4859+'GAME STATS'!R4918+'GAME STATS'!R4977+'GAME STATS'!R5036+'GAME STATS'!R5095+'GAME STATS'!R5154+'GAME STATS'!R5213+'GAME STATS'!R5272+'GAME STATS'!R5331+'GAME STATS'!R5390+'GAME STATS'!R5449+'GAME STATS'!R5508+'GAME STATS'!R5567+'GAME STATS'!R5626+'GAME STATS'!R5685+'GAME STATS'!R5744+'GAME STATS'!R5803+'GAME STATS'!R5862</f>
        <v>0</v>
      </c>
      <c r="T19" s="734"/>
      <c r="U19" s="818">
        <f>S19-Q19</f>
        <v>0</v>
      </c>
      <c r="V19" s="819"/>
      <c r="W19" s="722">
        <f>'GAME STATS'!V21+'GAME STATS'!V80+'GAME STATS'!V139+'GAME STATS'!V198+'GAME STATS'!V257+'GAME STATS'!V316+'GAME STATS'!V375+'GAME STATS'!V434+'GAME STATS'!V493+'GAME STATS'!V552+'GAME STATS'!V611+'GAME STATS'!V670+'GAME STATS'!V729+'GAME STATS'!V788+'GAME STATS'!V847+'GAME STATS'!V906+'GAME STATS'!V965+'GAME STATS'!V1024+'GAME STATS'!V1083+'GAME STATS'!V1142+'GAME STATS'!V1201+'GAME STATS'!V1260+'GAME STATS'!V1319+'GAME STATS'!V1378+'GAME STATS'!V1437+'GAME STATS'!V1496+'GAME STATS'!V1555+'GAME STATS'!V1614+'GAME STATS'!V1673+'GAME STATS'!V1732+'GAME STATS'!V1791+'GAME STATS'!V1850+'GAME STATS'!V1909+'GAME STATS'!V1968+'GAME STATS'!V2027+'GAME STATS'!V2086+'GAME STATS'!V2145+'GAME STATS'!V2204+'GAME STATS'!V2263+'GAME STATS'!V2322+'GAME STATS'!V2381+'GAME STATS'!V2440+'GAME STATS'!V2499+'GAME STATS'!V2558+'GAME STATS'!V2617+'GAME STATS'!V2676+'GAME STATS'!V2735+'GAME STATS'!V2794+'GAME STATS'!V2853+'GAME STATS'!V2912+'GAME STATS'!V2971+'GAME STATS'!V3030+'GAME STATS'!V3089+'GAME STATS'!V3148+'GAME STATS'!V3207+'GAME STATS'!V3266+'GAME STATS'!V3325+'GAME STATS'!V3384+'GAME STATS'!V3443+'GAME STATS'!V3502+'GAME STATS'!V3561+'GAME STATS'!V3620+'GAME STATS'!V3679+'GAME STATS'!V3738+'GAME STATS'!V3797+'GAME STATS'!V3856+'GAME STATS'!V3915+'GAME STATS'!V3974+'GAME STATS'!V4033+'GAME STATS'!V4092+'GAME STATS'!V4151+'GAME STATS'!V4210+'GAME STATS'!V4269+'GAME STATS'!V4328+'GAME STATS'!V4387+'GAME STATS'!V4446+'GAME STATS'!V4505+'GAME STATS'!V4564+'GAME STATS'!V4623+'GAME STATS'!V4682+'GAME STATS'!V4741+'GAME STATS'!V4800+'GAME STATS'!V4859+'GAME STATS'!V4918+'GAME STATS'!V4977+'GAME STATS'!V5036+'GAME STATS'!V5095+'GAME STATS'!V5154+'GAME STATS'!V5213+'GAME STATS'!V5272+'GAME STATS'!V5331+'GAME STATS'!V5390+'GAME STATS'!V5449+'GAME STATS'!V5508+'GAME STATS'!V5567+'GAME STATS'!V5626+'GAME STATS'!V5685+'GAME STATS'!V5744+'GAME STATS'!V5803+'GAME STATS'!V5862</f>
        <v>0</v>
      </c>
      <c r="X19" s="722">
        <f>'GAME STATS'!X21+'GAME STATS'!X80+'GAME STATS'!X139+'GAME STATS'!X198+'GAME STATS'!X257+'GAME STATS'!X316+'GAME STATS'!X375+'GAME STATS'!X434+'GAME STATS'!X493+'GAME STATS'!X552+'GAME STATS'!X611+'GAME STATS'!X670+'GAME STATS'!X729+'GAME STATS'!X788+'GAME STATS'!X847+'GAME STATS'!X906+'GAME STATS'!X965+'GAME STATS'!X1024+'GAME STATS'!X1083+'GAME STATS'!X1142+'GAME STATS'!X1201+'GAME STATS'!X1260+'GAME STATS'!X1319+'GAME STATS'!X1378+'GAME STATS'!X1437+'GAME STATS'!X1496+'GAME STATS'!X1555+'GAME STATS'!X1614+'GAME STATS'!X1673+'GAME STATS'!X1732+'GAME STATS'!X1791+'GAME STATS'!X1850+'GAME STATS'!X1909+'GAME STATS'!X1968+'GAME STATS'!X2027+'GAME STATS'!X2086+'GAME STATS'!X2145+'GAME STATS'!X2204+'GAME STATS'!X2263+'GAME STATS'!X2322+'GAME STATS'!X2381+'GAME STATS'!X2440+'GAME STATS'!X2499+'GAME STATS'!X2558+'GAME STATS'!X2617+'GAME STATS'!X2676+'GAME STATS'!X2735+'GAME STATS'!X2794+'GAME STATS'!X2853+'GAME STATS'!X2912+'GAME STATS'!X2971+'GAME STATS'!X3030+'GAME STATS'!X3089+'GAME STATS'!X3148+'GAME STATS'!X3207+'GAME STATS'!X3266+'GAME STATS'!X3325+'GAME STATS'!X3384+'GAME STATS'!X3443+'GAME STATS'!X3502+'GAME STATS'!X3561+'GAME STATS'!X3620+'GAME STATS'!X3679+'GAME STATS'!X3738+'GAME STATS'!X3797+'GAME STATS'!X3856+'GAME STATS'!X3915+'GAME STATS'!X3974+'GAME STATS'!X4033+'GAME STATS'!X4092+'GAME STATS'!X4151+'GAME STATS'!X4210+'GAME STATS'!X4269+'GAME STATS'!X4328+'GAME STATS'!X4387+'GAME STATS'!X4446+'GAME STATS'!X4505+'GAME STATS'!X4564+'GAME STATS'!X4623+'GAME STATS'!X4682+'GAME STATS'!X4741+'GAME STATS'!X4800+'GAME STATS'!X4859+'GAME STATS'!X4918+'GAME STATS'!X4977+'GAME STATS'!X5036+'GAME STATS'!X5095+'GAME STATS'!X5154+'GAME STATS'!X5213+'GAME STATS'!X5272+'GAME STATS'!X5331+'GAME STATS'!X5390+'GAME STATS'!X5449+'GAME STATS'!X5508+'GAME STATS'!X5567+'GAME STATS'!X5626+'GAME STATS'!X5685+'GAME STATS'!X5744+'GAME STATS'!X5803+'GAME STATS'!X5862</f>
        <v>0</v>
      </c>
      <c r="Y19" s="722">
        <f>'GAME STATS'!Z21+'GAME STATS'!Z80+'GAME STATS'!Z139+'GAME STATS'!Z198+'GAME STATS'!Z257+'GAME STATS'!Z316+'GAME STATS'!Z375+'GAME STATS'!Z434+'GAME STATS'!Z493+'GAME STATS'!Z552+'GAME STATS'!Z611+'GAME STATS'!Z670+'GAME STATS'!Z729+'GAME STATS'!Z788+'GAME STATS'!Z847+'GAME STATS'!Z906+'GAME STATS'!Z965+'GAME STATS'!Z1024+'GAME STATS'!Z1083+'GAME STATS'!Z1142+'GAME STATS'!Z1201+'GAME STATS'!Z1260+'GAME STATS'!Z1319+'GAME STATS'!Z1378+'GAME STATS'!Z1437+'GAME STATS'!Z1496+'GAME STATS'!Z1555+'GAME STATS'!Z1614+'GAME STATS'!Z1673+'GAME STATS'!Z1732+'GAME STATS'!Z1791+'GAME STATS'!Z1850+'GAME STATS'!Z1909+'GAME STATS'!Z1968+'GAME STATS'!Z2027+'GAME STATS'!Z2086+'GAME STATS'!Z2145+'GAME STATS'!Z2204+'GAME STATS'!Z2263+'GAME STATS'!Z2322+'GAME STATS'!Z2381+'GAME STATS'!Z2440+'GAME STATS'!Z2499+'GAME STATS'!Z2558+'GAME STATS'!Z2617+'GAME STATS'!Z2676+'GAME STATS'!Z2735+'GAME STATS'!Z2794+'GAME STATS'!Z2853+'GAME STATS'!Z2912+'GAME STATS'!Z2971+'GAME STATS'!Z3030+'GAME STATS'!Z3089+'GAME STATS'!Z3148+'GAME STATS'!Z3207+'GAME STATS'!Z3266+'GAME STATS'!Z3325+'GAME STATS'!Z3384+'GAME STATS'!Z3443+'GAME STATS'!Z3502+'GAME STATS'!Z3561+'GAME STATS'!Z3620+'GAME STATS'!Z3679+'GAME STATS'!Z3738+'GAME STATS'!Z3797+'GAME STATS'!Z3856+'GAME STATS'!Z3915+'GAME STATS'!Z3974+'GAME STATS'!Z4033+'GAME STATS'!Z4092+'GAME STATS'!Z4151+'GAME STATS'!Z4210+'GAME STATS'!Z4269+'GAME STATS'!Z4328+'GAME STATS'!Z4387+'GAME STATS'!Z4446+'GAME STATS'!Z4505+'GAME STATS'!Z4564+'GAME STATS'!Z4623+'GAME STATS'!Z4682+'GAME STATS'!Z4741+'GAME STATS'!Z4800+'GAME STATS'!Z4859+'GAME STATS'!Z4918+'GAME STATS'!Z4977+'GAME STATS'!Z5036+'GAME STATS'!Z5095+'GAME STATS'!Z5154+'GAME STATS'!Z5213+'GAME STATS'!Z5272+'GAME STATS'!Z5331+'GAME STATS'!Z5390+'GAME STATS'!Z5449+'GAME STATS'!Z5508+'GAME STATS'!Z5567+'GAME STATS'!Z5626+'GAME STATS'!Z5685+'GAME STATS'!Z5744+'GAME STATS'!Z5803+'GAME STATS'!Z5862</f>
        <v>0</v>
      </c>
      <c r="Z19" s="722">
        <f>'GAME STATS'!AB21+'GAME STATS'!AB80+'GAME STATS'!AB139+'GAME STATS'!AB198+'GAME STATS'!AB257+'GAME STATS'!AB316+'GAME STATS'!AB375+'GAME STATS'!AB434+'GAME STATS'!AB493+'GAME STATS'!AB552+'GAME STATS'!AB611+'GAME STATS'!AB670+'GAME STATS'!AB729+'GAME STATS'!AB788+'GAME STATS'!AB847+'GAME STATS'!AB906+'GAME STATS'!AB965+'GAME STATS'!AB1024+'GAME STATS'!AB1083+'GAME STATS'!AB1142+'GAME STATS'!AB1201+'GAME STATS'!AB1260+'GAME STATS'!AB1319+'GAME STATS'!AB1378+'GAME STATS'!AB1437+'GAME STATS'!AB1496+'GAME STATS'!AB1555+'GAME STATS'!AB1614+'GAME STATS'!AB1673+'GAME STATS'!AB1732+'GAME STATS'!AB1791+'GAME STATS'!AB1850+'GAME STATS'!AB1909+'GAME STATS'!AB1968+'GAME STATS'!AB2027+'GAME STATS'!AB2086+'GAME STATS'!AB2145+'GAME STATS'!AB2204+'GAME STATS'!AB2263+'GAME STATS'!AB2322+'GAME STATS'!AB2381+'GAME STATS'!AB2440+'GAME STATS'!AB2499+'GAME STATS'!AB2558+'GAME STATS'!AB2617+'GAME STATS'!AB2676+'GAME STATS'!AB2735+'GAME STATS'!AB2794+'GAME STATS'!AB2853+'GAME STATS'!AB2912+'GAME STATS'!AB2971+'GAME STATS'!AB3030+'GAME STATS'!AB3089+'GAME STATS'!AB3148+'GAME STATS'!AB3207+'GAME STATS'!AB3266+'GAME STATS'!AB3325+'GAME STATS'!AB3384+'GAME STATS'!AB3443+'GAME STATS'!AB3502+'GAME STATS'!AB3561+'GAME STATS'!AB3620+'GAME STATS'!AB3679+'GAME STATS'!AB3738+'GAME STATS'!AB3797+'GAME STATS'!AB3856+'GAME STATS'!AB3915+'GAME STATS'!AB3974+'GAME STATS'!AB4033+'GAME STATS'!AB4092+'GAME STATS'!AB4151+'GAME STATS'!AB4210+'GAME STATS'!AB4269+'GAME STATS'!AB4328+'GAME STATS'!AB4387+'GAME STATS'!AB4446+'GAME STATS'!AB4505+'GAME STATS'!AB4564+'GAME STATS'!AB4623+'GAME STATS'!AB4682+'GAME STATS'!AB4741+'GAME STATS'!AB4800+'GAME STATS'!AB4859+'GAME STATS'!AB4918+'GAME STATS'!AB4977+'GAME STATS'!AB5036+'GAME STATS'!AB5095+'GAME STATS'!AB5154+'GAME STATS'!AB5213+'GAME STATS'!AB5272+'GAME STATS'!AB5331+'GAME STATS'!AB5390+'GAME STATS'!AB5449+'GAME STATS'!AB5508+'GAME STATS'!AB5567+'GAME STATS'!AB5626+'GAME STATS'!AB5685+'GAME STATS'!AB5744+'GAME STATS'!AB5803+'GAME STATS'!AB5862</f>
        <v>0</v>
      </c>
      <c r="AA19" s="731">
        <f>'GAME STATS'!AD21+'GAME STATS'!AD80+'GAME STATS'!AD139+'GAME STATS'!AD198+'GAME STATS'!AD257+'GAME STATS'!AD316+'GAME STATS'!AD375+'GAME STATS'!AD434+'GAME STATS'!AD493+'GAME STATS'!AD552+'GAME STATS'!AD611+'GAME STATS'!AD670+'GAME STATS'!AD729+'GAME STATS'!AD788+'GAME STATS'!AD847+'GAME STATS'!AD906+'GAME STATS'!AD965+'GAME STATS'!AD1024+'GAME STATS'!AD1083+'GAME STATS'!AD1142+'GAME STATS'!AD1201+'GAME STATS'!AD1260+'GAME STATS'!AD1319+'GAME STATS'!AD1378+'GAME STATS'!AD1437+'GAME STATS'!AD1496+'GAME STATS'!AD1555+'GAME STATS'!AD1614+'GAME STATS'!AD1673+'GAME STATS'!AD1732+'GAME STATS'!AD1791+'GAME STATS'!AD1850+'GAME STATS'!AD1909+'GAME STATS'!AD1968+'GAME STATS'!AD2027+'GAME STATS'!AD2086+'GAME STATS'!AD2145+'GAME STATS'!AD2204+'GAME STATS'!AD2263+'GAME STATS'!AD2322+'GAME STATS'!AD2381+'GAME STATS'!AD2440+'GAME STATS'!AD2499+'GAME STATS'!AD2558+'GAME STATS'!AD2617+'GAME STATS'!AD2676+'GAME STATS'!AD2735+'GAME STATS'!AD2794+'GAME STATS'!AD2853+'GAME STATS'!AD2912+'GAME STATS'!AD2971+'GAME STATS'!AD3030+'GAME STATS'!AD3089+'GAME STATS'!AD3148+'GAME STATS'!AD3207+'GAME STATS'!AD3266+'GAME STATS'!AD3325+'GAME STATS'!AD3384+'GAME STATS'!AD3443+'GAME STATS'!AD3502+'GAME STATS'!AD3561+'GAME STATS'!AD3620+'GAME STATS'!AD3679+'GAME STATS'!AD3738+'GAME STATS'!AD3797+'GAME STATS'!AD3856+'GAME STATS'!AD3915+'GAME STATS'!AD3974+'GAME STATS'!AD4033+'GAME STATS'!AD4092+'GAME STATS'!AD4151+'GAME STATS'!AD4210+'GAME STATS'!AD4269+'GAME STATS'!AD4328+'GAME STATS'!AD4387+'GAME STATS'!AD4446+'GAME STATS'!AD4505+'GAME STATS'!AD4564+'GAME STATS'!AD4623+'GAME STATS'!AD4682+'GAME STATS'!AD4741+'GAME STATS'!AD4800+'GAME STATS'!AD4859+'GAME STATS'!AD4918+'GAME STATS'!AD4977+'GAME STATS'!AD5036+'GAME STATS'!AD5095+'GAME STATS'!AD5154+'GAME STATS'!AD5213+'GAME STATS'!AD5272+'GAME STATS'!AD5331+'GAME STATS'!AD5390+'GAME STATS'!AD5449+'GAME STATS'!AD5508+'GAME STATS'!AD5567+'GAME STATS'!AD5626+'GAME STATS'!AD5685+'GAME STATS'!AD5744+'GAME STATS'!AD5803+'GAME STATS'!AD5862</f>
        <v>0</v>
      </c>
      <c r="AB19" s="732"/>
      <c r="AC19" s="733">
        <f>'GAME STATS'!AF21+'GAME STATS'!AF80+'GAME STATS'!AF139+'GAME STATS'!AF198+'GAME STATS'!AF257+'GAME STATS'!AF316+'GAME STATS'!AF375+'GAME STATS'!AF434+'GAME STATS'!AF493+'GAME STATS'!AF552+'GAME STATS'!AF611+'GAME STATS'!AF670+'GAME STATS'!AF729+'GAME STATS'!AF788+'GAME STATS'!AF847+'GAME STATS'!AF906+'GAME STATS'!AF965+'GAME STATS'!AF1024+'GAME STATS'!AF1083+'GAME STATS'!AF1142+'GAME STATS'!AF1201+'GAME STATS'!AF1260+'GAME STATS'!AF1319+'GAME STATS'!AF1378+'GAME STATS'!AF1437+'GAME STATS'!AF1496+'GAME STATS'!AF1555+'GAME STATS'!AF1614+'GAME STATS'!AF1673+'GAME STATS'!AF1732+'GAME STATS'!AF1791+'GAME STATS'!AF1850+'GAME STATS'!AF1909+'GAME STATS'!AF1968+'GAME STATS'!AF2027+'GAME STATS'!AF2086+'GAME STATS'!AF2145+'GAME STATS'!AF2204+'GAME STATS'!AF2263+'GAME STATS'!AF2322+'GAME STATS'!AF2381+'GAME STATS'!AF2440+'GAME STATS'!AF2499+'GAME STATS'!AF2558+'GAME STATS'!AF2617+'GAME STATS'!AF2676+'GAME STATS'!AF2735+'GAME STATS'!AF2794+'GAME STATS'!AF2853+'GAME STATS'!AF2912+'GAME STATS'!AF2971+'GAME STATS'!AF3030+'GAME STATS'!AF3089+'GAME STATS'!AF3148+'GAME STATS'!AF3207+'GAME STATS'!AF3266+'GAME STATS'!AF3325+'GAME STATS'!AF3384+'GAME STATS'!AF3443+'GAME STATS'!AF3502+'GAME STATS'!AF3561+'GAME STATS'!AF3620+'GAME STATS'!AF3679+'GAME STATS'!AF3738+'GAME STATS'!AF3797+'GAME STATS'!AF3856+'GAME STATS'!AF3915+'GAME STATS'!AF3974+'GAME STATS'!AF4033+'GAME STATS'!AF4092+'GAME STATS'!AF4151+'GAME STATS'!AF4210+'GAME STATS'!AF4269+'GAME STATS'!AF4328+'GAME STATS'!AF4387+'GAME STATS'!AF4446+'GAME STATS'!AF4505+'GAME STATS'!AF4564+'GAME STATS'!AF4623+'GAME STATS'!AF4682+'GAME STATS'!AF4741+'GAME STATS'!AF4800+'GAME STATS'!AF4859+'GAME STATS'!AF4918+'GAME STATS'!AF4977+'GAME STATS'!AF5036+'GAME STATS'!AF5095+'GAME STATS'!AF5154+'GAME STATS'!AF5213+'GAME STATS'!AF5272+'GAME STATS'!AF5331+'GAME STATS'!AF5390+'GAME STATS'!AF5449+'GAME STATS'!AF5508+'GAME STATS'!AF5567+'GAME STATS'!AF5626+'GAME STATS'!AF5685+'GAME STATS'!AF5744+'GAME STATS'!AF5803+'GAME STATS'!AF5862</f>
        <v>0</v>
      </c>
      <c r="AD19" s="734"/>
      <c r="AE19" s="729">
        <f>IF(AA19=0,0,(AC19/AA19)*100)</f>
        <v>0</v>
      </c>
      <c r="AF19" s="730"/>
      <c r="AG19" s="731">
        <f>'GAME STATS'!AJ21+'GAME STATS'!AJ80+'GAME STATS'!AJ139+'GAME STATS'!AJ198+'GAME STATS'!AJ257+'GAME STATS'!AJ316+'GAME STATS'!AJ375+'GAME STATS'!AJ434+'GAME STATS'!AJ493+'GAME STATS'!AJ552+'GAME STATS'!AJ611+'GAME STATS'!AJ670+'GAME STATS'!AJ729+'GAME STATS'!AJ788+'GAME STATS'!AJ847+'GAME STATS'!AJ906+'GAME STATS'!AJ965+'GAME STATS'!AJ1024+'GAME STATS'!AJ1083+'GAME STATS'!AJ1142+'GAME STATS'!AJ1201+'GAME STATS'!AJ1260+'GAME STATS'!AJ1319+'GAME STATS'!AJ1378+'GAME STATS'!AJ1437+'GAME STATS'!AJ1496+'GAME STATS'!AJ1555+'GAME STATS'!AJ1614+'GAME STATS'!AJ1673+'GAME STATS'!AJ1732+'GAME STATS'!AJ1791+'GAME STATS'!AJ1850+'GAME STATS'!AJ1909+'GAME STATS'!AJ1968+'GAME STATS'!AJ2027+'GAME STATS'!AJ2086+'GAME STATS'!AJ2145+'GAME STATS'!AJ2204+'GAME STATS'!AJ2263+'GAME STATS'!AJ2322+'GAME STATS'!AJ2381+'GAME STATS'!AJ2440+'GAME STATS'!AJ2499+'GAME STATS'!AJ2558+'GAME STATS'!AJ2617+'GAME STATS'!AJ2676+'GAME STATS'!AJ2735+'GAME STATS'!AJ2794+'GAME STATS'!AJ2853+'GAME STATS'!AJ2912+'GAME STATS'!AJ2971+'GAME STATS'!AJ3030+'GAME STATS'!AJ3089+'GAME STATS'!AJ3148+'GAME STATS'!AJ3207+'GAME STATS'!AJ3266+'GAME STATS'!AJ3325+'GAME STATS'!AJ3384+'GAME STATS'!AJ3443+'GAME STATS'!AJ3502+'GAME STATS'!AJ3561+'GAME STATS'!AJ3620+'GAME STATS'!AJ3679+'GAME STATS'!AJ3738+'GAME STATS'!AJ3797+'GAME STATS'!AJ3856+'GAME STATS'!AJ3915+'GAME STATS'!AJ3974+'GAME STATS'!AJ4033+'GAME STATS'!AJ4092+'GAME STATS'!AJ4151+'GAME STATS'!AJ4210+'GAME STATS'!AJ4269+'GAME STATS'!AJ4328+'GAME STATS'!AJ4387+'GAME STATS'!AJ4446+'GAME STATS'!AJ4505+'GAME STATS'!AJ4564+'GAME STATS'!AJ4623+'GAME STATS'!AJ4682+'GAME STATS'!AJ4741+'GAME STATS'!AJ4800+'GAME STATS'!AJ4859+'GAME STATS'!AJ4918+'GAME STATS'!AJ4977+'GAME STATS'!AJ5036+'GAME STATS'!AJ5095+'GAME STATS'!AJ5154+'GAME STATS'!AJ5213+'GAME STATS'!AJ5272+'GAME STATS'!AJ5331+'GAME STATS'!AJ5390+'GAME STATS'!AJ5449+'GAME STATS'!AJ5508+'GAME STATS'!AJ5567+'GAME STATS'!AJ5626+'GAME STATS'!AJ5685+'GAME STATS'!AJ5744+'GAME STATS'!AJ5803+'GAME STATS'!AJ5862</f>
        <v>0</v>
      </c>
      <c r="AH19" s="732"/>
      <c r="AI19" s="733">
        <f>'GAME STATS'!AL21+'GAME STATS'!AL80+'GAME STATS'!AL139+'GAME STATS'!AL198+'GAME STATS'!AL257+'GAME STATS'!AL316+'GAME STATS'!AL375+'GAME STATS'!AL434+'GAME STATS'!AL493+'GAME STATS'!AL552+'GAME STATS'!AL611+'GAME STATS'!AL670+'GAME STATS'!AL729+'GAME STATS'!AL788+'GAME STATS'!AL847+'GAME STATS'!AL906+'GAME STATS'!AL965+'GAME STATS'!AL1024+'GAME STATS'!AL1083+'GAME STATS'!AL1142+'GAME STATS'!AL1201+'GAME STATS'!AL1260+'GAME STATS'!AL1319+'GAME STATS'!AL1378+'GAME STATS'!AL1437+'GAME STATS'!AL1496+'GAME STATS'!AL1555+'GAME STATS'!AL1614+'GAME STATS'!AL1673+'GAME STATS'!AL1732+'GAME STATS'!AL1791+'GAME STATS'!AL1850+'GAME STATS'!AL1909+'GAME STATS'!AL1968+'GAME STATS'!AL2027+'GAME STATS'!AL2086+'GAME STATS'!AL2145+'GAME STATS'!AL2204+'GAME STATS'!AL2263+'GAME STATS'!AL2322+'GAME STATS'!AL2381+'GAME STATS'!AL2440+'GAME STATS'!AL2499+'GAME STATS'!AL2558+'GAME STATS'!AL2617+'GAME STATS'!AL2676+'GAME STATS'!AL2735+'GAME STATS'!AL2794+'GAME STATS'!AL2853+'GAME STATS'!AL2912+'GAME STATS'!AL2971+'GAME STATS'!AL3030+'GAME STATS'!AL3089+'GAME STATS'!AL3148+'GAME STATS'!AL3207+'GAME STATS'!AL3266+'GAME STATS'!AL3325+'GAME STATS'!AL3384+'GAME STATS'!AL3443+'GAME STATS'!AL3502+'GAME STATS'!AL3561+'GAME STATS'!AL3620+'GAME STATS'!AL3679+'GAME STATS'!AL3738+'GAME STATS'!AL3797+'GAME STATS'!AL3856+'GAME STATS'!AL3915+'GAME STATS'!AL3974+'GAME STATS'!AL4033+'GAME STATS'!AL4092+'GAME STATS'!AL4151+'GAME STATS'!AL4210+'GAME STATS'!AL4269+'GAME STATS'!AL4328+'GAME STATS'!AL4387+'GAME STATS'!AL4446+'GAME STATS'!AL4505+'GAME STATS'!AL4564+'GAME STATS'!AL4623+'GAME STATS'!AL4682+'GAME STATS'!AL4741+'GAME STATS'!AL4800+'GAME STATS'!AL4859+'GAME STATS'!AL4918+'GAME STATS'!AL4977+'GAME STATS'!AL5036+'GAME STATS'!AL5095+'GAME STATS'!AL5154+'GAME STATS'!AL5213+'GAME STATS'!AL5272+'GAME STATS'!AL5331+'GAME STATS'!AL5390+'GAME STATS'!AL5449+'GAME STATS'!AL5508+'GAME STATS'!AL5567+'GAME STATS'!AL5626+'GAME STATS'!AL5685+'GAME STATS'!AL5744+'GAME STATS'!AL5803+'GAME STATS'!AL5862</f>
        <v>0</v>
      </c>
      <c r="AJ19" s="734"/>
      <c r="AK19" s="729">
        <f>IF(AG19=0,0,(AI19/AG19)*100)</f>
        <v>0</v>
      </c>
      <c r="AL19" s="730"/>
      <c r="AM19" s="731">
        <f>'GAME STATS'!AP21+'GAME STATS'!AP80+'GAME STATS'!AP139+'GAME STATS'!AP198+'GAME STATS'!AP257+'GAME STATS'!AP316+'GAME STATS'!AP375+'GAME STATS'!AP434+'GAME STATS'!AP493+'GAME STATS'!AP552+'GAME STATS'!AP611+'GAME STATS'!AP670+'GAME STATS'!AP729+'GAME STATS'!AP788+'GAME STATS'!AP847+'GAME STATS'!AP906+'GAME STATS'!AP965+'GAME STATS'!AP1024+'GAME STATS'!AP1083+'GAME STATS'!AP1142+'GAME STATS'!AP1201+'GAME STATS'!AP1260+'GAME STATS'!AP1319+'GAME STATS'!AP1378+'GAME STATS'!AP1437+'GAME STATS'!AP1496+'GAME STATS'!AP1555+'GAME STATS'!AP1614+'GAME STATS'!AP1673+'GAME STATS'!AP1732+'GAME STATS'!AP1791+'GAME STATS'!AP1850+'GAME STATS'!AP1909+'GAME STATS'!AP1968+'GAME STATS'!AP2027+'GAME STATS'!AP2086+'GAME STATS'!AP2145+'GAME STATS'!AP2204+'GAME STATS'!AP2263+'GAME STATS'!AP2322+'GAME STATS'!AP2381+'GAME STATS'!AP2440+'GAME STATS'!AP2499+'GAME STATS'!AP2558+'GAME STATS'!AP2617+'GAME STATS'!AP2676+'GAME STATS'!AP2735+'GAME STATS'!AP2794+'GAME STATS'!AP2853+'GAME STATS'!AP2912+'GAME STATS'!AP2971+'GAME STATS'!AP3030+'GAME STATS'!AP3089+'GAME STATS'!AP3148+'GAME STATS'!AP3207+'GAME STATS'!AP3266+'GAME STATS'!AP3325+'GAME STATS'!AP3384+'GAME STATS'!AP3443+'GAME STATS'!AP3502+'GAME STATS'!AP3561+'GAME STATS'!AP3620+'GAME STATS'!AP3679+'GAME STATS'!AP3738+'GAME STATS'!AP3797+'GAME STATS'!AP3856+'GAME STATS'!AP3915+'GAME STATS'!AP3974+'GAME STATS'!AP4033+'GAME STATS'!AP4092+'GAME STATS'!AP4151+'GAME STATS'!AP4210+'GAME STATS'!AP4269+'GAME STATS'!AP4328+'GAME STATS'!AP4387+'GAME STATS'!AP4446+'GAME STATS'!AP4505+'GAME STATS'!AP4564+'GAME STATS'!AP4623+'GAME STATS'!AP4682+'GAME STATS'!AP4741+'GAME STATS'!AP4800+'GAME STATS'!AP4859+'GAME STATS'!AP4918+'GAME STATS'!AP4977+'GAME STATS'!AP5036+'GAME STATS'!AP5095+'GAME STATS'!AP5154+'GAME STATS'!AP5213+'GAME STATS'!AP5272+'GAME STATS'!AP5331+'GAME STATS'!AP5390+'GAME STATS'!AP5449+'GAME STATS'!AP5508+'GAME STATS'!AP5567+'GAME STATS'!AP5626+'GAME STATS'!AP5685+'GAME STATS'!AP5744+'GAME STATS'!AP5803+'GAME STATS'!AP5862</f>
        <v>0</v>
      </c>
      <c r="AN19" s="732"/>
      <c r="AO19" s="733">
        <f>'GAME STATS'!AR21+'GAME STATS'!AR80+'GAME STATS'!AR139+'GAME STATS'!AR198+'GAME STATS'!AR257+'GAME STATS'!AR316+'GAME STATS'!AR375+'GAME STATS'!AR434+'GAME STATS'!AR493+'GAME STATS'!AR552+'GAME STATS'!AR611+'GAME STATS'!AR670+'GAME STATS'!AR729+'GAME STATS'!AR788+'GAME STATS'!AR847+'GAME STATS'!AR906+'GAME STATS'!AR965+'GAME STATS'!AR1024+'GAME STATS'!AR1083+'GAME STATS'!AR1142+'GAME STATS'!AR1201+'GAME STATS'!AR1260+'GAME STATS'!AR1319+'GAME STATS'!AR1378+'GAME STATS'!AR1437+'GAME STATS'!AR1496+'GAME STATS'!AR1555+'GAME STATS'!AR1614+'GAME STATS'!AR1673+'GAME STATS'!AR1732+'GAME STATS'!AR1791+'GAME STATS'!AR1850+'GAME STATS'!AR1909+'GAME STATS'!AR1968+'GAME STATS'!AR2027+'GAME STATS'!AR2086+'GAME STATS'!AR2145+'GAME STATS'!AR2204+'GAME STATS'!AR2263+'GAME STATS'!AR2322+'GAME STATS'!AR2381+'GAME STATS'!AR2440+'GAME STATS'!AR2499+'GAME STATS'!AR2558+'GAME STATS'!AR2617+'GAME STATS'!AR2676+'GAME STATS'!AR2735+'GAME STATS'!AR2794+'GAME STATS'!AR2853+'GAME STATS'!AR2912+'GAME STATS'!AR2971+'GAME STATS'!AR3030+'GAME STATS'!AR3089+'GAME STATS'!AR3148+'GAME STATS'!AR3207+'GAME STATS'!AR3266+'GAME STATS'!AR3325+'GAME STATS'!AR3384+'GAME STATS'!AR3443+'GAME STATS'!AR3502+'GAME STATS'!AR3561+'GAME STATS'!AR3620+'GAME STATS'!AR3679+'GAME STATS'!AR3738+'GAME STATS'!AR3797+'GAME STATS'!AR3856+'GAME STATS'!AR3915+'GAME STATS'!AR3974+'GAME STATS'!AR4033+'GAME STATS'!AR4092+'GAME STATS'!AR4151+'GAME STATS'!AR4210+'GAME STATS'!AR4269+'GAME STATS'!AR4328+'GAME STATS'!AR4387+'GAME STATS'!AR4446+'GAME STATS'!AR4505+'GAME STATS'!AR4564+'GAME STATS'!AR4623+'GAME STATS'!AR4682+'GAME STATS'!AR4741+'GAME STATS'!AR4800+'GAME STATS'!AR4859+'GAME STATS'!AR4918+'GAME STATS'!AR4977+'GAME STATS'!AR5036+'GAME STATS'!AR5095+'GAME STATS'!AR5154+'GAME STATS'!AR5213+'GAME STATS'!AR5272+'GAME STATS'!AR5331+'GAME STATS'!AR5390+'GAME STATS'!AR5449+'GAME STATS'!AR5508+'GAME STATS'!AR5567+'GAME STATS'!AR5626+'GAME STATS'!AR5685+'GAME STATS'!AR5744+'GAME STATS'!AR5803+'GAME STATS'!AR5862</f>
        <v>0</v>
      </c>
      <c r="AP19" s="734"/>
      <c r="AQ19" s="729">
        <f>IF(AM19=0,0,(AO19/AM19)*100)</f>
        <v>0</v>
      </c>
      <c r="AR19" s="730"/>
      <c r="AS19" s="731">
        <f>'GAME STATS'!AV21+'GAME STATS'!AV80+'GAME STATS'!AV139+'GAME STATS'!AV198+'GAME STATS'!AV257+'GAME STATS'!AV316+'GAME STATS'!AV375+'GAME STATS'!AV434+'GAME STATS'!AV493+'GAME STATS'!AV552+'GAME STATS'!AV611+'GAME STATS'!AV670+'GAME STATS'!AV729+'GAME STATS'!AV788+'GAME STATS'!AV847+'GAME STATS'!AV906+'GAME STATS'!AV965+'GAME STATS'!AV1024+'GAME STATS'!AV1083+'GAME STATS'!AV1142+'GAME STATS'!AV1201+'GAME STATS'!AV1260+'GAME STATS'!AV1319+'GAME STATS'!AV1378+'GAME STATS'!AV1437+'GAME STATS'!AV1496+'GAME STATS'!AV1555+'GAME STATS'!AV1614+'GAME STATS'!AV1673+'GAME STATS'!AV1732+'GAME STATS'!AV1791+'GAME STATS'!AV1850+'GAME STATS'!AV1909+'GAME STATS'!AV1968+'GAME STATS'!AV2027+'GAME STATS'!AV2086+'GAME STATS'!AV2145+'GAME STATS'!AV2204+'GAME STATS'!AV2263+'GAME STATS'!AV2322+'GAME STATS'!AV2381+'GAME STATS'!AV2440+'GAME STATS'!AV2499+'GAME STATS'!AV2558+'GAME STATS'!AV2617+'GAME STATS'!AV2676+'GAME STATS'!AV2735+'GAME STATS'!AV2794+'GAME STATS'!AV2853+'GAME STATS'!AV2912+'GAME STATS'!AV2971+'GAME STATS'!AV3030+'GAME STATS'!AV3089+'GAME STATS'!AV3148+'GAME STATS'!AV3207+'GAME STATS'!AV3266+'GAME STATS'!AV3325+'GAME STATS'!AV3384+'GAME STATS'!AV3443+'GAME STATS'!AV3502+'GAME STATS'!AV3561+'GAME STATS'!AV3620+'GAME STATS'!AV3679+'GAME STATS'!AV3738+'GAME STATS'!AV3797+'GAME STATS'!AV3856+'GAME STATS'!AV3915+'GAME STATS'!AV3974+'GAME STATS'!AV4033+'GAME STATS'!AV4092+'GAME STATS'!AV4151+'GAME STATS'!AV4210+'GAME STATS'!AV4269+'GAME STATS'!AV4328+'GAME STATS'!AV4387+'GAME STATS'!AV4446+'GAME STATS'!AV4505+'GAME STATS'!AV4564+'GAME STATS'!AV4623+'GAME STATS'!AV4682+'GAME STATS'!AV4741+'GAME STATS'!AV4800+'GAME STATS'!AV4859+'GAME STATS'!AV4918+'GAME STATS'!AV4977+'GAME STATS'!AV5036+'GAME STATS'!AV5095+'GAME STATS'!AV5154+'GAME STATS'!AV5213+'GAME STATS'!AV5272+'GAME STATS'!AV5331+'GAME STATS'!AV5390+'GAME STATS'!AV5449+'GAME STATS'!AV5508+'GAME STATS'!AV5567+'GAME STATS'!AV5626+'GAME STATS'!AV5685+'GAME STATS'!AV5744+'GAME STATS'!AV5803+'GAME STATS'!AV5862</f>
        <v>0</v>
      </c>
      <c r="AT19" s="732"/>
      <c r="AU19" s="733">
        <f>'GAME STATS'!AX21+'GAME STATS'!AX80+'GAME STATS'!AX139+'GAME STATS'!AX198+'GAME STATS'!AX257+'GAME STATS'!AX316+'GAME STATS'!AX375+'GAME STATS'!AX434+'GAME STATS'!AX493+'GAME STATS'!AX552+'GAME STATS'!AX611+'GAME STATS'!AX670+'GAME STATS'!AX729+'GAME STATS'!AX788+'GAME STATS'!AX847+'GAME STATS'!AX906+'GAME STATS'!AX965+'GAME STATS'!AX1024+'GAME STATS'!AX1083+'GAME STATS'!AX1142+'GAME STATS'!AX1201+'GAME STATS'!AX1260+'GAME STATS'!AX1319+'GAME STATS'!AX1378+'GAME STATS'!AX1437+'GAME STATS'!AX1496+'GAME STATS'!AX1555+'GAME STATS'!AX1614+'GAME STATS'!AX1673+'GAME STATS'!AX1732+'GAME STATS'!AX1791+'GAME STATS'!AX1850+'GAME STATS'!AX1909+'GAME STATS'!AX1968+'GAME STATS'!AX2027+'GAME STATS'!AX2086+'GAME STATS'!AX2145+'GAME STATS'!AX2204+'GAME STATS'!AX2263+'GAME STATS'!AX2322+'GAME STATS'!AX2381+'GAME STATS'!AX2440+'GAME STATS'!AX2499+'GAME STATS'!AX2558+'GAME STATS'!AX2617+'GAME STATS'!AX2676+'GAME STATS'!AX2735+'GAME STATS'!AX2794+'GAME STATS'!AX2853+'GAME STATS'!AX2912+'GAME STATS'!AX2971+'GAME STATS'!AX3030+'GAME STATS'!AX3089+'GAME STATS'!AX3148+'GAME STATS'!AX3207+'GAME STATS'!AX3266+'GAME STATS'!AX3325+'GAME STATS'!AX3384+'GAME STATS'!AX3443+'GAME STATS'!AX3502+'GAME STATS'!AX3561+'GAME STATS'!AX3620+'GAME STATS'!AX3679+'GAME STATS'!AX3738+'GAME STATS'!AX3797+'GAME STATS'!AX3856+'GAME STATS'!AX3915+'GAME STATS'!AX3974+'GAME STATS'!AX4033+'GAME STATS'!AX4092+'GAME STATS'!AX4151+'GAME STATS'!AX4210+'GAME STATS'!AX4269+'GAME STATS'!AX4328+'GAME STATS'!AX4387+'GAME STATS'!AX4446+'GAME STATS'!AX4505+'GAME STATS'!AX4564+'GAME STATS'!AX4623+'GAME STATS'!AX4682+'GAME STATS'!AX4741+'GAME STATS'!AX4800+'GAME STATS'!AX4859+'GAME STATS'!AX4918+'GAME STATS'!AX4977+'GAME STATS'!AX5036+'GAME STATS'!AX5095+'GAME STATS'!AX5154+'GAME STATS'!AX5213+'GAME STATS'!AX5272+'GAME STATS'!AX5331+'GAME STATS'!AX5390+'GAME STATS'!AX5449+'GAME STATS'!AX5508+'GAME STATS'!AX5567+'GAME STATS'!AX5626+'GAME STATS'!AX5685+'GAME STATS'!AX5744+'GAME STATS'!AX5803+'GAME STATS'!AX5862</f>
        <v>0</v>
      </c>
      <c r="AV19" s="734"/>
      <c r="AW19" s="729">
        <f>IF(AS19=0,0,(AU19/AS19)*100)</f>
        <v>0</v>
      </c>
      <c r="AX19" s="730"/>
      <c r="AY19" s="731">
        <f>'GAME STATS'!BB21+'GAME STATS'!BB80+'GAME STATS'!BB139+'GAME STATS'!BB198+'GAME STATS'!BB257+'GAME STATS'!BB316+'GAME STATS'!BB375+'GAME STATS'!BB434+'GAME STATS'!BB493+'GAME STATS'!BB552+'GAME STATS'!BB611+'GAME STATS'!BB670+'GAME STATS'!BB729+'GAME STATS'!BB788+'GAME STATS'!BB847+'GAME STATS'!BB906+'GAME STATS'!BB965+'GAME STATS'!BB1024+'GAME STATS'!BB1083+'GAME STATS'!BB1142+'GAME STATS'!BB1201+'GAME STATS'!BB1260+'GAME STATS'!BB1319+'GAME STATS'!BB1378+'GAME STATS'!BB1437+'GAME STATS'!BB1496+'GAME STATS'!BB1555+'GAME STATS'!BB1614+'GAME STATS'!BB1673+'GAME STATS'!BB1732+'GAME STATS'!BB1791+'GAME STATS'!BB1850+'GAME STATS'!BB1909+'GAME STATS'!BB1968+'GAME STATS'!BB2027+'GAME STATS'!BB2086+'GAME STATS'!BB2145+'GAME STATS'!BB2204+'GAME STATS'!BB2263+'GAME STATS'!BB2322+'GAME STATS'!BB2381+'GAME STATS'!BB2440+'GAME STATS'!BB2499+'GAME STATS'!BB2558+'GAME STATS'!BB2617+'GAME STATS'!BB2676+'GAME STATS'!BB2735+'GAME STATS'!BB2794+'GAME STATS'!BB2853+'GAME STATS'!BB2912+'GAME STATS'!BB2971+'GAME STATS'!BB3030+'GAME STATS'!BB3089+'GAME STATS'!BB3148+'GAME STATS'!BB3207+'GAME STATS'!BB3266+'GAME STATS'!BB3325+'GAME STATS'!BB3384+'GAME STATS'!BB3443+'GAME STATS'!BB3502+'GAME STATS'!BB3561+'GAME STATS'!BB3620+'GAME STATS'!BB3679+'GAME STATS'!BB3738+'GAME STATS'!BB3797+'GAME STATS'!BB3856+'GAME STATS'!BB3915+'GAME STATS'!BB3974+'GAME STATS'!BB4033+'GAME STATS'!BB4092+'GAME STATS'!BB4151+'GAME STATS'!BB4210+'GAME STATS'!BB4269+'GAME STATS'!BB4328+'GAME STATS'!BB4387+'GAME STATS'!BB4446+'GAME STATS'!BB4505+'GAME STATS'!BB4564+'GAME STATS'!BB4623+'GAME STATS'!BB4682+'GAME STATS'!BB4741+'GAME STATS'!BB4800+'GAME STATS'!BB4859+'GAME STATS'!BB4918+'GAME STATS'!BB4977+'GAME STATS'!BB5036+'GAME STATS'!BB5095+'GAME STATS'!BB5154+'GAME STATS'!BB5213+'GAME STATS'!BB5272+'GAME STATS'!BB5331+'GAME STATS'!BB5390+'GAME STATS'!BB5449+'GAME STATS'!BB5508+'GAME STATS'!BB5567+'GAME STATS'!BB5626+'GAME STATS'!BB5685+'GAME STATS'!BB5744+'GAME STATS'!BB5803+'GAME STATS'!BB5862</f>
        <v>0</v>
      </c>
      <c r="AZ19" s="732"/>
      <c r="BA19" s="733">
        <f>'GAME STATS'!BD21+'GAME STATS'!BD80+'GAME STATS'!BD139+'GAME STATS'!BD198+'GAME STATS'!BD257+'GAME STATS'!BD316+'GAME STATS'!BD375+'GAME STATS'!BD434+'GAME STATS'!BD493+'GAME STATS'!BD552+'GAME STATS'!BD611+'GAME STATS'!BD670+'GAME STATS'!BD729+'GAME STATS'!BD788+'GAME STATS'!BD847+'GAME STATS'!BD906+'GAME STATS'!BD965+'GAME STATS'!BD1024+'GAME STATS'!BD1083+'GAME STATS'!BD1142+'GAME STATS'!BD1201+'GAME STATS'!BD1260+'GAME STATS'!BD1319+'GAME STATS'!BD1378+'GAME STATS'!BD1437+'GAME STATS'!BD1496+'GAME STATS'!BD1555+'GAME STATS'!BD1614+'GAME STATS'!BD1673+'GAME STATS'!BD1732+'GAME STATS'!BD1791+'GAME STATS'!BD1850+'GAME STATS'!BD1909+'GAME STATS'!BD1968+'GAME STATS'!BD2027+'GAME STATS'!BD2086+'GAME STATS'!BD2145+'GAME STATS'!BD2204+'GAME STATS'!BD2263+'GAME STATS'!BD2322+'GAME STATS'!BD2381+'GAME STATS'!BD2440+'GAME STATS'!BD2499+'GAME STATS'!BD2558+'GAME STATS'!BD2617+'GAME STATS'!BD2676+'GAME STATS'!BD2735+'GAME STATS'!BD2794+'GAME STATS'!BD2853+'GAME STATS'!BD2912+'GAME STATS'!BD2971+'GAME STATS'!BD3030+'GAME STATS'!BD3089+'GAME STATS'!BD3148+'GAME STATS'!BD3207+'GAME STATS'!BD3266+'GAME STATS'!BD3325+'GAME STATS'!BD3384+'GAME STATS'!BD3443+'GAME STATS'!BD3502+'GAME STATS'!BD3561+'GAME STATS'!BD3620+'GAME STATS'!BD3679+'GAME STATS'!BD3738+'GAME STATS'!BD3797+'GAME STATS'!BD3856+'GAME STATS'!BD3915+'GAME STATS'!BD3974+'GAME STATS'!BD4033+'GAME STATS'!BD4092+'GAME STATS'!BD4151+'GAME STATS'!BD4210+'GAME STATS'!BD4269+'GAME STATS'!BD4328+'GAME STATS'!BD4387+'GAME STATS'!BD4446+'GAME STATS'!BD4505+'GAME STATS'!BD4564+'GAME STATS'!BD4623+'GAME STATS'!BD4682+'GAME STATS'!BD4741+'GAME STATS'!BD4800+'GAME STATS'!BD4859+'GAME STATS'!BD4918+'GAME STATS'!BD4977+'GAME STATS'!BD5036+'GAME STATS'!BD5095+'GAME STATS'!BD5154+'GAME STATS'!BD5213+'GAME STATS'!BD5272+'GAME STATS'!BD5331+'GAME STATS'!BD5390+'GAME STATS'!BD5449+'GAME STATS'!BD5508+'GAME STATS'!BD5567+'GAME STATS'!BD5626+'GAME STATS'!BD5685+'GAME STATS'!BD5744+'GAME STATS'!BD5803+'GAME STATS'!BD5862</f>
        <v>0</v>
      </c>
      <c r="BB19" s="734"/>
      <c r="BC19" s="729">
        <f>IF(AY19=0,0,(BA19/AY19)*100)</f>
        <v>0</v>
      </c>
      <c r="BD19" s="730"/>
      <c r="BE19" s="731">
        <f>AA19+AG19+AM19+AY19</f>
        <v>0</v>
      </c>
      <c r="BF19" s="732"/>
      <c r="BG19" s="858">
        <f>AC19+AI19+AO19+BA19</f>
        <v>0</v>
      </c>
      <c r="BH19" s="732"/>
      <c r="BI19" s="763">
        <f>IF(BE19=0,0,(BG19/BE19)*100)</f>
        <v>0</v>
      </c>
      <c r="BJ19" s="893"/>
      <c r="BK19" s="888">
        <f>(AC19*2)+(AI19*2)+(AO19*3)+BA19</f>
        <v>0</v>
      </c>
      <c r="BL19" s="889"/>
      <c r="BM19" s="890"/>
      <c r="BN19" s="986">
        <f>'GAME STATS'!BQ21+'GAME STATS'!BQ80+'GAME STATS'!BQ139+'GAME STATS'!BQ198+'GAME STATS'!BQ257+'GAME STATS'!BQ316+'GAME STATS'!BQ375+'GAME STATS'!BQ434+'GAME STATS'!BQ493+'GAME STATS'!BQ552+'GAME STATS'!BQ611+'GAME STATS'!BQ670+'GAME STATS'!BQ729+'GAME STATS'!BQ788+'GAME STATS'!BQ847+'GAME STATS'!BQ906+'GAME STATS'!BQ965+'GAME STATS'!BQ1024+'GAME STATS'!BQ1083+'GAME STATS'!BQ1142+'GAME STATS'!BQ1201+'GAME STATS'!BQ1260+'GAME STATS'!BQ1319+'GAME STATS'!BQ1378+'GAME STATS'!BQ1437+'GAME STATS'!BQ1496+'GAME STATS'!BQ1555+'GAME STATS'!BQ1614+'GAME STATS'!BQ1673+'GAME STATS'!BQ1732+'GAME STATS'!BQ1791+'GAME STATS'!BQ1850+'GAME STATS'!BQ1909+'GAME STATS'!BQ1968+'GAME STATS'!BQ2027+'GAME STATS'!BQ2086+'GAME STATS'!BQ2145+'GAME STATS'!BQ2204+'GAME STATS'!BQ2263+'GAME STATS'!BQ2322+'GAME STATS'!BQ2381+'GAME STATS'!BQ2440+'GAME STATS'!BQ2499+'GAME STATS'!BQ2558+'GAME STATS'!BQ2617+'GAME STATS'!BQ2676+'GAME STATS'!BQ2735+'GAME STATS'!BQ2794+'GAME STATS'!BQ2853+'GAME STATS'!BQ2912+'GAME STATS'!BQ2971+'GAME STATS'!BQ3030+'GAME STATS'!BQ3089+'GAME STATS'!BQ3148+'GAME STATS'!BQ3207+'GAME STATS'!BQ3266+'GAME STATS'!BQ3325+'GAME STATS'!BQ3384+'GAME STATS'!BQ3443+'GAME STATS'!BQ3502+'GAME STATS'!BQ3561+'GAME STATS'!BQ3620+'GAME STATS'!BQ3679+'GAME STATS'!BQ3738+'GAME STATS'!BQ3797+'GAME STATS'!BQ3856+'GAME STATS'!BQ3915+'GAME STATS'!BQ3974+'GAME STATS'!BQ4033+'GAME STATS'!BQ4092+'GAME STATS'!BQ4151+'GAME STATS'!BQ4210+'GAME STATS'!BQ4269+'GAME STATS'!BQ4328+'GAME STATS'!BQ4387+'GAME STATS'!BQ4446+'GAME STATS'!BQ4505+'GAME STATS'!BQ4564+'GAME STATS'!BQ4623+'GAME STATS'!BQ4682+'GAME STATS'!BQ4741+'GAME STATS'!BQ4800+'GAME STATS'!BQ4859+'GAME STATS'!BQ4918+'GAME STATS'!BQ4977+'GAME STATS'!BQ5036+'GAME STATS'!BQ5095+'GAME STATS'!BQ5154+'GAME STATS'!BQ5213+'GAME STATS'!BQ5272+'GAME STATS'!BQ5331+'GAME STATS'!BQ5390+'GAME STATS'!BQ5449+'GAME STATS'!BQ5508+'GAME STATS'!BQ5567+'GAME STATS'!BQ5626+'GAME STATS'!BQ5685+'GAME STATS'!BQ5744+'GAME STATS'!BQ5803+'GAME STATS'!BQ5862</f>
        <v>0</v>
      </c>
      <c r="BO19" s="889"/>
      <c r="BP19" s="890"/>
      <c r="BQ19" s="320"/>
      <c r="BR19" s="320"/>
    </row>
    <row r="20" spans="1:70" ht="24.95" customHeight="1" x14ac:dyDescent="0.25">
      <c r="A20" s="320"/>
      <c r="B20" s="748"/>
      <c r="C20" s="755" t="str">
        <f>IF(ROSTER!D$18="","",ROSTER!D$18)</f>
        <v/>
      </c>
      <c r="D20" s="756"/>
      <c r="E20" s="757"/>
      <c r="F20" s="731"/>
      <c r="G20" s="734"/>
      <c r="H20" s="731"/>
      <c r="I20" s="734"/>
      <c r="J20" s="722"/>
      <c r="K20" s="828"/>
      <c r="L20" s="829"/>
      <c r="M20" s="822"/>
      <c r="N20" s="823"/>
      <c r="O20" s="729" t="s">
        <v>16</v>
      </c>
      <c r="P20" s="764"/>
      <c r="Q20" s="731"/>
      <c r="R20" s="732"/>
      <c r="S20" s="733"/>
      <c r="T20" s="734"/>
      <c r="U20" s="818" t="s">
        <v>16</v>
      </c>
      <c r="V20" s="819"/>
      <c r="W20" s="722"/>
      <c r="X20" s="722"/>
      <c r="Y20" s="722"/>
      <c r="Z20" s="722"/>
      <c r="AA20" s="731"/>
      <c r="AB20" s="732"/>
      <c r="AC20" s="733"/>
      <c r="AD20" s="734"/>
      <c r="AE20" s="729"/>
      <c r="AF20" s="730"/>
      <c r="AG20" s="731"/>
      <c r="AH20" s="732"/>
      <c r="AI20" s="733"/>
      <c r="AJ20" s="734"/>
      <c r="AK20" s="729"/>
      <c r="AL20" s="730"/>
      <c r="AM20" s="731"/>
      <c r="AN20" s="732"/>
      <c r="AO20" s="733"/>
      <c r="AP20" s="734"/>
      <c r="AQ20" s="729"/>
      <c r="AR20" s="730"/>
      <c r="AS20" s="731"/>
      <c r="AT20" s="732"/>
      <c r="AU20" s="733"/>
      <c r="AV20" s="734"/>
      <c r="AW20" s="729"/>
      <c r="AX20" s="730"/>
      <c r="AY20" s="731"/>
      <c r="AZ20" s="732"/>
      <c r="BA20" s="733"/>
      <c r="BB20" s="734"/>
      <c r="BC20" s="729"/>
      <c r="BD20" s="730"/>
      <c r="BE20" s="731"/>
      <c r="BF20" s="732"/>
      <c r="BG20" s="858"/>
      <c r="BH20" s="732"/>
      <c r="BI20" s="763"/>
      <c r="BJ20" s="893"/>
      <c r="BK20" s="888"/>
      <c r="BL20" s="889"/>
      <c r="BM20" s="890"/>
      <c r="BN20" s="987"/>
      <c r="BO20" s="889"/>
      <c r="BP20" s="890"/>
      <c r="BQ20" s="320"/>
      <c r="BR20" s="320"/>
    </row>
    <row r="21" spans="1:70" ht="24.95" customHeight="1" x14ac:dyDescent="0.25">
      <c r="A21" s="320"/>
      <c r="B21" s="747" t="str">
        <f>IF(ROSTER!B20="","",ROSTER!B20)</f>
        <v/>
      </c>
      <c r="C21" s="752" t="str">
        <f>IF(ROSTER!C$20="","",ROSTER!C$20)</f>
        <v/>
      </c>
      <c r="D21" s="753"/>
      <c r="E21" s="754"/>
      <c r="F21" s="731">
        <f>'GAME STATS'!F23+'GAME STATS'!F82+'GAME STATS'!F141+'GAME STATS'!F200+'GAME STATS'!F259+'GAME STATS'!F318+'GAME STATS'!F377+'GAME STATS'!F436+'GAME STATS'!F495+'GAME STATS'!F554+'GAME STATS'!F613+'GAME STATS'!F672+'GAME STATS'!F731+'GAME STATS'!F790+'GAME STATS'!F849+'GAME STATS'!F908+'GAME STATS'!F967+'GAME STATS'!F1026+'GAME STATS'!F1085+'GAME STATS'!F1144+'GAME STATS'!F1203+'GAME STATS'!F1262+'GAME STATS'!F1321+'GAME STATS'!F1380+'GAME STATS'!F1439+'GAME STATS'!F1498+'GAME STATS'!F1557+'GAME STATS'!F1616+'GAME STATS'!F1675+'GAME STATS'!F1734+'GAME STATS'!F1793+'GAME STATS'!F1852+'GAME STATS'!F1911+'GAME STATS'!F1970+'GAME STATS'!F2029+'GAME STATS'!F2088+'GAME STATS'!F2147+'GAME STATS'!F2206+'GAME STATS'!F2265+'GAME STATS'!F2324+'GAME STATS'!F2383+'GAME STATS'!F2442+'GAME STATS'!F2501+'GAME STATS'!F2560+'GAME STATS'!F2619+'GAME STATS'!F2678+'GAME STATS'!F2737+'GAME STATS'!F2796+'GAME STATS'!F2855+'GAME STATS'!F2914+'GAME STATS'!F2973+'GAME STATS'!F3032+'GAME STATS'!F3091+'GAME STATS'!F3150+'GAME STATS'!F3209+'GAME STATS'!F3268+'GAME STATS'!F3327+'GAME STATS'!F3386+'GAME STATS'!F3445+'GAME STATS'!F3504+'GAME STATS'!F3563+'GAME STATS'!F3622+'GAME STATS'!F3681+'GAME STATS'!F3740+'GAME STATS'!F3799+'GAME STATS'!F3858+'GAME STATS'!F3917+'GAME STATS'!F3976+'GAME STATS'!F4035+'GAME STATS'!F4094+'GAME STATS'!F4153+'GAME STATS'!F4212+'GAME STATS'!F4271+'GAME STATS'!F4330+'GAME STATS'!F4389+'GAME STATS'!F4448+'GAME STATS'!F4507+'GAME STATS'!F4566+'GAME STATS'!F4625+'GAME STATS'!F4684+'GAME STATS'!F4743+'GAME STATS'!F4802+'GAME STATS'!F4861+'GAME STATS'!F4920+'GAME STATS'!F4979+'GAME STATS'!F5038+'GAME STATS'!F5097+'GAME STATS'!F5156+'GAME STATS'!F5215+'GAME STATS'!F5274+'GAME STATS'!F5333+'GAME STATS'!F5392+'GAME STATS'!F5451+'GAME STATS'!F5510+'GAME STATS'!F5569+'GAME STATS'!F5628+'GAME STATS'!F5687+'GAME STATS'!F5746+'GAME STATS'!F5805+'GAME STATS'!F5864</f>
        <v>0</v>
      </c>
      <c r="G21" s="734"/>
      <c r="H21" s="731">
        <f>'GAME STATS'!G23+'GAME STATS'!G82+'GAME STATS'!G141+'GAME STATS'!G200+'GAME STATS'!G259+'GAME STATS'!G318+'GAME STATS'!G377+'GAME STATS'!G436+'GAME STATS'!G495+'GAME STATS'!G554+'GAME STATS'!G613+'GAME STATS'!G672+'GAME STATS'!G731+'GAME STATS'!G790+'GAME STATS'!G849+'GAME STATS'!G908+'GAME STATS'!G967+'GAME STATS'!G1026+'GAME STATS'!G1085+'GAME STATS'!G1144+'GAME STATS'!G1203+'GAME STATS'!G1262+'GAME STATS'!G1321+'GAME STATS'!G1380+'GAME STATS'!G1439+'GAME STATS'!G1498+'GAME STATS'!G1557+'GAME STATS'!G1616+'GAME STATS'!G1675+'GAME STATS'!G1734+'GAME STATS'!G1793+'GAME STATS'!G1852+'GAME STATS'!G1911+'GAME STATS'!G1970+'GAME STATS'!G2029+'GAME STATS'!G2088+'GAME STATS'!G2147+'GAME STATS'!G2206+'GAME STATS'!G2265+'GAME STATS'!G2324+'GAME STATS'!G2383+'GAME STATS'!G2442+'GAME STATS'!G2501+'GAME STATS'!G2560+'GAME STATS'!G2619+'GAME STATS'!G2678+'GAME STATS'!G2737+'GAME STATS'!G2796+'GAME STATS'!G2855+'GAME STATS'!G2914+'GAME STATS'!G2973+'GAME STATS'!G3032+'GAME STATS'!G3091+'GAME STATS'!G3150+'GAME STATS'!G3209+'GAME STATS'!G3268+'GAME STATS'!G3327+'GAME STATS'!G3386+'GAME STATS'!G3445+'GAME STATS'!G3504+'GAME STATS'!G3563+'GAME STATS'!G3622+'GAME STATS'!G3681+'GAME STATS'!G3740+'GAME STATS'!G3799+'GAME STATS'!G3858+'GAME STATS'!G3917+'GAME STATS'!G3976+'GAME STATS'!G4035+'GAME STATS'!G4094+'GAME STATS'!G4153+'GAME STATS'!G4212+'GAME STATS'!G4271+'GAME STATS'!G4330+'GAME STATS'!G4389+'GAME STATS'!G4448+'GAME STATS'!G4507+'GAME STATS'!G4566+'GAME STATS'!G4625+'GAME STATS'!G4684+'GAME STATS'!G4743+'GAME STATS'!G4802+'GAME STATS'!G4861+'GAME STATS'!G4920+'GAME STATS'!G4979+'GAME STATS'!G5038+'GAME STATS'!G5097+'GAME STATS'!G5156+'GAME STATS'!G5215+'GAME STATS'!G5274+'GAME STATS'!G5333+'GAME STATS'!G5392+'GAME STATS'!G5451+'GAME STATS'!G5510+'GAME STATS'!G5569+'GAME STATS'!G5628+'GAME STATS'!G5687+'GAME STATS'!G5746+'GAME STATS'!G5805+'GAME STATS'!G5864</f>
        <v>0</v>
      </c>
      <c r="I21" s="734"/>
      <c r="J21" s="722">
        <f>'GAME STATS'!H23+'GAME STATS'!H82+'GAME STATS'!H141+'GAME STATS'!H200+'GAME STATS'!H259+'GAME STATS'!H318+'GAME STATS'!H377+'GAME STATS'!H436+'GAME STATS'!H495+'GAME STATS'!H554+'GAME STATS'!H613+'GAME STATS'!H672+'GAME STATS'!H731+'GAME STATS'!H790+'GAME STATS'!H849+'GAME STATS'!H908+'GAME STATS'!H967+'GAME STATS'!H1026+'GAME STATS'!H1085+'GAME STATS'!H1144+'GAME STATS'!H1203+'GAME STATS'!H1262+'GAME STATS'!H1321+'GAME STATS'!H1380+'GAME STATS'!H1439+'GAME STATS'!H1498+'GAME STATS'!H1557+'GAME STATS'!H1616+'GAME STATS'!H1675+'GAME STATS'!H1734+'GAME STATS'!H1793+'GAME STATS'!H1852+'GAME STATS'!H1911+'GAME STATS'!H1970+'GAME STATS'!H2029+'GAME STATS'!H2088+'GAME STATS'!H2147+'GAME STATS'!H2206+'GAME STATS'!H2265+'GAME STATS'!H2324+'GAME STATS'!H2383+'GAME STATS'!H2442+'GAME STATS'!H2501+'GAME STATS'!H2560+'GAME STATS'!H2619+'GAME STATS'!H2678+'GAME STATS'!H2737+'GAME STATS'!H2796+'GAME STATS'!H2855+'GAME STATS'!H2914+'GAME STATS'!H2973+'GAME STATS'!H3032+'GAME STATS'!H3091+'GAME STATS'!H3150+'GAME STATS'!H3209+'GAME STATS'!H3268+'GAME STATS'!H3327+'GAME STATS'!H3386+'GAME STATS'!H3445+'GAME STATS'!H3504+'GAME STATS'!H3563+'GAME STATS'!H3622+'GAME STATS'!H3681+'GAME STATS'!H3740+'GAME STATS'!H3799+'GAME STATS'!H3858+'GAME STATS'!H3917+'GAME STATS'!H3976+'GAME STATS'!H4035+'GAME STATS'!H4094+'GAME STATS'!H4153+'GAME STATS'!H4212+'GAME STATS'!H4271+'GAME STATS'!H4330+'GAME STATS'!H4389+'GAME STATS'!H4448+'GAME STATS'!H4507+'GAME STATS'!H4566+'GAME STATS'!H4625+'GAME STATS'!H4684+'GAME STATS'!H4743+'GAME STATS'!H4802+'GAME STATS'!H4861+'GAME STATS'!H4920+'GAME STATS'!H4979+'GAME STATS'!H5038+'GAME STATS'!H5097+'GAME STATS'!H5156+'GAME STATS'!H5215+'GAME STATS'!H5274+'GAME STATS'!H5333+'GAME STATS'!H5392+'GAME STATS'!H5451+'GAME STATS'!H5510+'GAME STATS'!H5569+'GAME STATS'!H5628+'GAME STATS'!H5687+'GAME STATS'!H5746+'GAME STATS'!H5805+'GAME STATS'!H5864</f>
        <v>0</v>
      </c>
      <c r="K21" s="826">
        <f>'GAME STATS'!J23+'GAME STATS'!J82+'GAME STATS'!J141+'GAME STATS'!J200+'GAME STATS'!J259+'GAME STATS'!J318+'GAME STATS'!J377+'GAME STATS'!J436+'GAME STATS'!J495+'GAME STATS'!J554+'GAME STATS'!J613+'GAME STATS'!J672+'GAME STATS'!J731+'GAME STATS'!J790+'GAME STATS'!J849+'GAME STATS'!J908+'GAME STATS'!J967+'GAME STATS'!J1026+'GAME STATS'!J1085+'GAME STATS'!J1144+'GAME STATS'!J1203+'GAME STATS'!J1262+'GAME STATS'!J1321+'GAME STATS'!J1380+'GAME STATS'!J1439+'GAME STATS'!J1498+'GAME STATS'!J1557+'GAME STATS'!J1616+'GAME STATS'!J1675+'GAME STATS'!J1734+'GAME STATS'!J1793+'GAME STATS'!J1852+'GAME STATS'!J1911+'GAME STATS'!J1970+'GAME STATS'!J2029+'GAME STATS'!J2088+'GAME STATS'!J2147+'GAME STATS'!J2206+'GAME STATS'!J2265+'GAME STATS'!J2324+'GAME STATS'!J2383+'GAME STATS'!J2442+'GAME STATS'!J2501+'GAME STATS'!J2560+'GAME STATS'!J2619+'GAME STATS'!J2678+'GAME STATS'!J2737+'GAME STATS'!J2796+'GAME STATS'!J2855+'GAME STATS'!J2914+'GAME STATS'!J2973+'GAME STATS'!J3032+'GAME STATS'!J3091+'GAME STATS'!J3150+'GAME STATS'!J3209+'GAME STATS'!J3268+'GAME STATS'!J3327+'GAME STATS'!J3386+'GAME STATS'!J3445+'GAME STATS'!J3504+'GAME STATS'!J3563+'GAME STATS'!J3622+'GAME STATS'!J3681+'GAME STATS'!J3740+'GAME STATS'!J3799+'GAME STATS'!J3858+'GAME STATS'!J3917+'GAME STATS'!J3976+'GAME STATS'!J4035+'GAME STATS'!J4094+'GAME STATS'!J4153+'GAME STATS'!J4212+'GAME STATS'!J4271+'GAME STATS'!J4330+'GAME STATS'!J4389+'GAME STATS'!J4448+'GAME STATS'!J4507+'GAME STATS'!J4566+'GAME STATS'!J4625+'GAME STATS'!J4684+'GAME STATS'!J4743+'GAME STATS'!J4802+'GAME STATS'!J4861+'GAME STATS'!J4920+'GAME STATS'!J4979+'GAME STATS'!J5038+'GAME STATS'!J5097+'GAME STATS'!J5156+'GAME STATS'!J5215+'GAME STATS'!J5274+'GAME STATS'!J5333+'GAME STATS'!J5392+'GAME STATS'!J5451+'GAME STATS'!J5510+'GAME STATS'!J5569+'GAME STATS'!J5628+'GAME STATS'!J5687+'GAME STATS'!J5746+'GAME STATS'!J5805+'GAME STATS'!J5864</f>
        <v>0</v>
      </c>
      <c r="L21" s="827"/>
      <c r="M21" s="820">
        <f>'GAME STATS'!L23+'GAME STATS'!L82+'GAME STATS'!L141+'GAME STATS'!L200+'GAME STATS'!L259+'GAME STATS'!L318+'GAME STATS'!L377+'GAME STATS'!L436+'GAME STATS'!L495+'GAME STATS'!L554+'GAME STATS'!L613+'GAME STATS'!L672+'GAME STATS'!L731+'GAME STATS'!L790+'GAME STATS'!L849+'GAME STATS'!L908+'GAME STATS'!L967+'GAME STATS'!L1026+'GAME STATS'!L1085+'GAME STATS'!L1144+'GAME STATS'!L1203+'GAME STATS'!L1262+'GAME STATS'!L1321+'GAME STATS'!L1380+'GAME STATS'!L1439+'GAME STATS'!L1498+'GAME STATS'!L1557+'GAME STATS'!L1616+'GAME STATS'!L1675+'GAME STATS'!L1734+'GAME STATS'!L1793+'GAME STATS'!L1852+'GAME STATS'!L1911+'GAME STATS'!L1970+'GAME STATS'!L2029+'GAME STATS'!L2088+'GAME STATS'!L2147+'GAME STATS'!L2206+'GAME STATS'!L2265+'GAME STATS'!L2324+'GAME STATS'!L2383+'GAME STATS'!L2442+'GAME STATS'!L2501+'GAME STATS'!L2560+'GAME STATS'!L2619+'GAME STATS'!L2678+'GAME STATS'!L2737+'GAME STATS'!L2796+'GAME STATS'!L2855+'GAME STATS'!L2914+'GAME STATS'!L2973+'GAME STATS'!L3032+'GAME STATS'!L3091+'GAME STATS'!L3150+'GAME STATS'!L3209+'GAME STATS'!L3268+'GAME STATS'!L3327+'GAME STATS'!L3386+'GAME STATS'!L3445+'GAME STATS'!L3504+'GAME STATS'!L3563+'GAME STATS'!L3622+'GAME STATS'!L3681+'GAME STATS'!L3740+'GAME STATS'!L3799+'GAME STATS'!L3858+'GAME STATS'!L3917+'GAME STATS'!L3976+'GAME STATS'!L4035+'GAME STATS'!L4094+'GAME STATS'!L4153+'GAME STATS'!L4212+'GAME STATS'!L4271+'GAME STATS'!L4330+'GAME STATS'!L4389+'GAME STATS'!L4448+'GAME STATS'!L4507+'GAME STATS'!L4566+'GAME STATS'!L4625+'GAME STATS'!L4684+'GAME STATS'!L4743+'GAME STATS'!L4802+'GAME STATS'!L4861+'GAME STATS'!L4920+'GAME STATS'!L4979+'GAME STATS'!L5038+'GAME STATS'!L5097+'GAME STATS'!L5156+'GAME STATS'!L5215+'GAME STATS'!L5274+'GAME STATS'!L5333+'GAME STATS'!L5392+'GAME STATS'!L5451+'GAME STATS'!L5510+'GAME STATS'!L5569+'GAME STATS'!L5628+'GAME STATS'!L5687+'GAME STATS'!L5746+'GAME STATS'!L5805+'GAME STATS'!L5864</f>
        <v>0</v>
      </c>
      <c r="N21" s="821"/>
      <c r="O21" s="729">
        <f>K21+M21</f>
        <v>0</v>
      </c>
      <c r="P21" s="764"/>
      <c r="Q21" s="731">
        <f>'GAME STATS'!P23+'GAME STATS'!P82+'GAME STATS'!P141+'GAME STATS'!P200+'GAME STATS'!P259+'GAME STATS'!P318+'GAME STATS'!P377+'GAME STATS'!P436+'GAME STATS'!P495+'GAME STATS'!P554+'GAME STATS'!P613+'GAME STATS'!P672+'GAME STATS'!P731+'GAME STATS'!P790+'GAME STATS'!P849+'GAME STATS'!P908+'GAME STATS'!P967+'GAME STATS'!P1026+'GAME STATS'!P1085+'GAME STATS'!P1144+'GAME STATS'!P1203+'GAME STATS'!P1262+'GAME STATS'!P1321+'GAME STATS'!P1380+'GAME STATS'!P1439+'GAME STATS'!P1498+'GAME STATS'!P1557+'GAME STATS'!P1616+'GAME STATS'!P1675+'GAME STATS'!P1734+'GAME STATS'!P1793+'GAME STATS'!P1852+'GAME STATS'!P1911+'GAME STATS'!P1970+'GAME STATS'!P2029+'GAME STATS'!P2088+'GAME STATS'!P2147+'GAME STATS'!P2206+'GAME STATS'!P2265+'GAME STATS'!P2324+'GAME STATS'!P2383+'GAME STATS'!P2442+'GAME STATS'!P2501+'GAME STATS'!P2560+'GAME STATS'!P2619+'GAME STATS'!P2678+'GAME STATS'!P2737+'GAME STATS'!P2796+'GAME STATS'!P2855+'GAME STATS'!P2914+'GAME STATS'!P2973+'GAME STATS'!P3032+'GAME STATS'!P3091+'GAME STATS'!P3150+'GAME STATS'!P3209+'GAME STATS'!P3268+'GAME STATS'!P3327+'GAME STATS'!P3386+'GAME STATS'!P3445+'GAME STATS'!P3504+'GAME STATS'!P3563+'GAME STATS'!P3622+'GAME STATS'!P3681+'GAME STATS'!P3740+'GAME STATS'!P3799+'GAME STATS'!P3858+'GAME STATS'!P3917+'GAME STATS'!P3976+'GAME STATS'!P4035+'GAME STATS'!P4094+'GAME STATS'!P4153+'GAME STATS'!P4212+'GAME STATS'!P4271+'GAME STATS'!P4330+'GAME STATS'!P4389+'GAME STATS'!P4448+'GAME STATS'!P4507+'GAME STATS'!P4566+'GAME STATS'!P4625+'GAME STATS'!P4684+'GAME STATS'!P4743+'GAME STATS'!P4802+'GAME STATS'!P4861+'GAME STATS'!P4920+'GAME STATS'!P4979+'GAME STATS'!P5038+'GAME STATS'!P5097+'GAME STATS'!P5156+'GAME STATS'!P5215+'GAME STATS'!P5274+'GAME STATS'!P5333+'GAME STATS'!P5392+'GAME STATS'!P5451+'GAME STATS'!P5510+'GAME STATS'!P5569+'GAME STATS'!P5628+'GAME STATS'!P5687+'GAME STATS'!P5746+'GAME STATS'!P5805+'GAME STATS'!P5864</f>
        <v>0</v>
      </c>
      <c r="R21" s="732"/>
      <c r="S21" s="733">
        <f>'GAME STATS'!R23+'GAME STATS'!R82+'GAME STATS'!R141+'GAME STATS'!R200+'GAME STATS'!R259+'GAME STATS'!R318+'GAME STATS'!R377+'GAME STATS'!R436+'GAME STATS'!R495+'GAME STATS'!R554+'GAME STATS'!R613+'GAME STATS'!R672+'GAME STATS'!R731+'GAME STATS'!R790+'GAME STATS'!R849+'GAME STATS'!R908+'GAME STATS'!R967+'GAME STATS'!R1026+'GAME STATS'!R1085+'GAME STATS'!R1144+'GAME STATS'!R1203+'GAME STATS'!R1262+'GAME STATS'!R1321+'GAME STATS'!R1380+'GAME STATS'!R1439+'GAME STATS'!R1498+'GAME STATS'!R1557+'GAME STATS'!R1616+'GAME STATS'!R1675+'GAME STATS'!R1734+'GAME STATS'!R1793+'GAME STATS'!R1852+'GAME STATS'!R1911+'GAME STATS'!R1970+'GAME STATS'!R2029+'GAME STATS'!R2088+'GAME STATS'!R2147+'GAME STATS'!R2206+'GAME STATS'!R2265+'GAME STATS'!R2324+'GAME STATS'!R2383+'GAME STATS'!R2442+'GAME STATS'!R2501+'GAME STATS'!R2560+'GAME STATS'!R2619+'GAME STATS'!R2678+'GAME STATS'!R2737+'GAME STATS'!R2796+'GAME STATS'!R2855+'GAME STATS'!R2914+'GAME STATS'!R2973+'GAME STATS'!R3032+'GAME STATS'!R3091+'GAME STATS'!R3150+'GAME STATS'!R3209+'GAME STATS'!R3268+'GAME STATS'!R3327+'GAME STATS'!R3386+'GAME STATS'!R3445+'GAME STATS'!R3504+'GAME STATS'!R3563+'GAME STATS'!R3622+'GAME STATS'!R3681+'GAME STATS'!R3740+'GAME STATS'!R3799+'GAME STATS'!R3858+'GAME STATS'!R3917+'GAME STATS'!R3976+'GAME STATS'!R4035+'GAME STATS'!R4094+'GAME STATS'!R4153+'GAME STATS'!R4212+'GAME STATS'!R4271+'GAME STATS'!R4330+'GAME STATS'!R4389+'GAME STATS'!R4448+'GAME STATS'!R4507+'GAME STATS'!R4566+'GAME STATS'!R4625+'GAME STATS'!R4684+'GAME STATS'!R4743+'GAME STATS'!R4802+'GAME STATS'!R4861+'GAME STATS'!R4920+'GAME STATS'!R4979+'GAME STATS'!R5038+'GAME STATS'!R5097+'GAME STATS'!R5156+'GAME STATS'!R5215+'GAME STATS'!R5274+'GAME STATS'!R5333+'GAME STATS'!R5392+'GAME STATS'!R5451+'GAME STATS'!R5510+'GAME STATS'!R5569+'GAME STATS'!R5628+'GAME STATS'!R5687+'GAME STATS'!R5746+'GAME STATS'!R5805+'GAME STATS'!R5864</f>
        <v>0</v>
      </c>
      <c r="T21" s="734"/>
      <c r="U21" s="818">
        <f>S21-Q21</f>
        <v>0</v>
      </c>
      <c r="V21" s="819"/>
      <c r="W21" s="722">
        <f>'GAME STATS'!V23+'GAME STATS'!V82+'GAME STATS'!V141+'GAME STATS'!V200+'GAME STATS'!V259+'GAME STATS'!V318+'GAME STATS'!V377+'GAME STATS'!V436+'GAME STATS'!V495+'GAME STATS'!V554+'GAME STATS'!V613+'GAME STATS'!V672+'GAME STATS'!V731+'GAME STATS'!V790+'GAME STATS'!V849+'GAME STATS'!V908+'GAME STATS'!V967+'GAME STATS'!V1026+'GAME STATS'!V1085+'GAME STATS'!V1144+'GAME STATS'!V1203+'GAME STATS'!V1262+'GAME STATS'!V1321+'GAME STATS'!V1380+'GAME STATS'!V1439+'GAME STATS'!V1498+'GAME STATS'!V1557+'GAME STATS'!V1616+'GAME STATS'!V1675+'GAME STATS'!V1734+'GAME STATS'!V1793+'GAME STATS'!V1852+'GAME STATS'!V1911+'GAME STATS'!V1970+'GAME STATS'!V2029+'GAME STATS'!V2088+'GAME STATS'!V2147+'GAME STATS'!V2206+'GAME STATS'!V2265+'GAME STATS'!V2324+'GAME STATS'!V2383+'GAME STATS'!V2442+'GAME STATS'!V2501+'GAME STATS'!V2560+'GAME STATS'!V2619+'GAME STATS'!V2678+'GAME STATS'!V2737+'GAME STATS'!V2796+'GAME STATS'!V2855+'GAME STATS'!V2914+'GAME STATS'!V2973+'GAME STATS'!V3032+'GAME STATS'!V3091+'GAME STATS'!V3150+'GAME STATS'!V3209+'GAME STATS'!V3268+'GAME STATS'!V3327+'GAME STATS'!V3386+'GAME STATS'!V3445+'GAME STATS'!V3504+'GAME STATS'!V3563+'GAME STATS'!V3622+'GAME STATS'!V3681+'GAME STATS'!V3740+'GAME STATS'!V3799+'GAME STATS'!V3858+'GAME STATS'!V3917+'GAME STATS'!V3976+'GAME STATS'!V4035+'GAME STATS'!V4094+'GAME STATS'!V4153+'GAME STATS'!V4212+'GAME STATS'!V4271+'GAME STATS'!V4330+'GAME STATS'!V4389+'GAME STATS'!V4448+'GAME STATS'!V4507+'GAME STATS'!V4566+'GAME STATS'!V4625+'GAME STATS'!V4684+'GAME STATS'!V4743+'GAME STATS'!V4802+'GAME STATS'!V4861+'GAME STATS'!V4920+'GAME STATS'!V4979+'GAME STATS'!V5038+'GAME STATS'!V5097+'GAME STATS'!V5156+'GAME STATS'!V5215+'GAME STATS'!V5274+'GAME STATS'!V5333+'GAME STATS'!V5392+'GAME STATS'!V5451+'GAME STATS'!V5510+'GAME STATS'!V5569+'GAME STATS'!V5628+'GAME STATS'!V5687+'GAME STATS'!V5746+'GAME STATS'!V5805+'GAME STATS'!V5864</f>
        <v>0</v>
      </c>
      <c r="X21" s="722">
        <f>'GAME STATS'!X23+'GAME STATS'!X82+'GAME STATS'!X141+'GAME STATS'!X200+'GAME STATS'!X259+'GAME STATS'!X318+'GAME STATS'!X377+'GAME STATS'!X436+'GAME STATS'!X495+'GAME STATS'!X554+'GAME STATS'!X613+'GAME STATS'!X672+'GAME STATS'!X731+'GAME STATS'!X790+'GAME STATS'!X849+'GAME STATS'!X908+'GAME STATS'!X967+'GAME STATS'!X1026+'GAME STATS'!X1085+'GAME STATS'!X1144+'GAME STATS'!X1203+'GAME STATS'!X1262+'GAME STATS'!X1321+'GAME STATS'!X1380+'GAME STATS'!X1439+'GAME STATS'!X1498+'GAME STATS'!X1557+'GAME STATS'!X1616+'GAME STATS'!X1675+'GAME STATS'!X1734+'GAME STATS'!X1793+'GAME STATS'!X1852+'GAME STATS'!X1911+'GAME STATS'!X1970+'GAME STATS'!X2029+'GAME STATS'!X2088+'GAME STATS'!X2147+'GAME STATS'!X2206+'GAME STATS'!X2265+'GAME STATS'!X2324+'GAME STATS'!X2383+'GAME STATS'!X2442+'GAME STATS'!X2501+'GAME STATS'!X2560+'GAME STATS'!X2619+'GAME STATS'!X2678+'GAME STATS'!X2737+'GAME STATS'!X2796+'GAME STATS'!X2855+'GAME STATS'!X2914+'GAME STATS'!X2973+'GAME STATS'!X3032+'GAME STATS'!X3091+'GAME STATS'!X3150+'GAME STATS'!X3209+'GAME STATS'!X3268+'GAME STATS'!X3327+'GAME STATS'!X3386+'GAME STATS'!X3445+'GAME STATS'!X3504+'GAME STATS'!X3563+'GAME STATS'!X3622+'GAME STATS'!X3681+'GAME STATS'!X3740+'GAME STATS'!X3799+'GAME STATS'!X3858+'GAME STATS'!X3917+'GAME STATS'!X3976+'GAME STATS'!X4035+'GAME STATS'!X4094+'GAME STATS'!X4153+'GAME STATS'!X4212+'GAME STATS'!X4271+'GAME STATS'!X4330+'GAME STATS'!X4389+'GAME STATS'!X4448+'GAME STATS'!X4507+'GAME STATS'!X4566+'GAME STATS'!X4625+'GAME STATS'!X4684+'GAME STATS'!X4743+'GAME STATS'!X4802+'GAME STATS'!X4861+'GAME STATS'!X4920+'GAME STATS'!X4979+'GAME STATS'!X5038+'GAME STATS'!X5097+'GAME STATS'!X5156+'GAME STATS'!X5215+'GAME STATS'!X5274+'GAME STATS'!X5333+'GAME STATS'!X5392+'GAME STATS'!X5451+'GAME STATS'!X5510+'GAME STATS'!X5569+'GAME STATS'!X5628+'GAME STATS'!X5687+'GAME STATS'!X5746+'GAME STATS'!X5805+'GAME STATS'!X5864</f>
        <v>0</v>
      </c>
      <c r="Y21" s="722">
        <f>'GAME STATS'!Z23+'GAME STATS'!Z82+'GAME STATS'!Z141+'GAME STATS'!Z200+'GAME STATS'!Z259+'GAME STATS'!Z318+'GAME STATS'!Z377+'GAME STATS'!Z436+'GAME STATS'!Z495+'GAME STATS'!Z554+'GAME STATS'!Z613+'GAME STATS'!Z672+'GAME STATS'!Z731+'GAME STATS'!Z790+'GAME STATS'!Z849+'GAME STATS'!Z908+'GAME STATS'!Z967+'GAME STATS'!Z1026+'GAME STATS'!Z1085+'GAME STATS'!Z1144+'GAME STATS'!Z1203+'GAME STATS'!Z1262+'GAME STATS'!Z1321+'GAME STATS'!Z1380+'GAME STATS'!Z1439+'GAME STATS'!Z1498+'GAME STATS'!Z1557+'GAME STATS'!Z1616+'GAME STATS'!Z1675+'GAME STATS'!Z1734+'GAME STATS'!Z1793+'GAME STATS'!Z1852+'GAME STATS'!Z1911+'GAME STATS'!Z1970+'GAME STATS'!Z2029+'GAME STATS'!Z2088+'GAME STATS'!Z2147+'GAME STATS'!Z2206+'GAME STATS'!Z2265+'GAME STATS'!Z2324+'GAME STATS'!Z2383+'GAME STATS'!Z2442+'GAME STATS'!Z2501+'GAME STATS'!Z2560+'GAME STATS'!Z2619+'GAME STATS'!Z2678+'GAME STATS'!Z2737+'GAME STATS'!Z2796+'GAME STATS'!Z2855+'GAME STATS'!Z2914+'GAME STATS'!Z2973+'GAME STATS'!Z3032+'GAME STATS'!Z3091+'GAME STATS'!Z3150+'GAME STATS'!Z3209+'GAME STATS'!Z3268+'GAME STATS'!Z3327+'GAME STATS'!Z3386+'GAME STATS'!Z3445+'GAME STATS'!Z3504+'GAME STATS'!Z3563+'GAME STATS'!Z3622+'GAME STATS'!Z3681+'GAME STATS'!Z3740+'GAME STATS'!Z3799+'GAME STATS'!Z3858+'GAME STATS'!Z3917+'GAME STATS'!Z3976+'GAME STATS'!Z4035+'GAME STATS'!Z4094+'GAME STATS'!Z4153+'GAME STATS'!Z4212+'GAME STATS'!Z4271+'GAME STATS'!Z4330+'GAME STATS'!Z4389+'GAME STATS'!Z4448+'GAME STATS'!Z4507+'GAME STATS'!Z4566+'GAME STATS'!Z4625+'GAME STATS'!Z4684+'GAME STATS'!Z4743+'GAME STATS'!Z4802+'GAME STATS'!Z4861+'GAME STATS'!Z4920+'GAME STATS'!Z4979+'GAME STATS'!Z5038+'GAME STATS'!Z5097+'GAME STATS'!Z5156+'GAME STATS'!Z5215+'GAME STATS'!Z5274+'GAME STATS'!Z5333+'GAME STATS'!Z5392+'GAME STATS'!Z5451+'GAME STATS'!Z5510+'GAME STATS'!Z5569+'GAME STATS'!Z5628+'GAME STATS'!Z5687+'GAME STATS'!Z5746+'GAME STATS'!Z5805+'GAME STATS'!Z5864</f>
        <v>0</v>
      </c>
      <c r="Z21" s="722">
        <f>'GAME STATS'!AB23+'GAME STATS'!AB82+'GAME STATS'!AB141+'GAME STATS'!AB200+'GAME STATS'!AB259+'GAME STATS'!AB318+'GAME STATS'!AB377+'GAME STATS'!AB436+'GAME STATS'!AB495+'GAME STATS'!AB554+'GAME STATS'!AB613+'GAME STATS'!AB672+'GAME STATS'!AB731+'GAME STATS'!AB790+'GAME STATS'!AB849+'GAME STATS'!AB908+'GAME STATS'!AB967+'GAME STATS'!AB1026+'GAME STATS'!AB1085+'GAME STATS'!AB1144+'GAME STATS'!AB1203+'GAME STATS'!AB1262+'GAME STATS'!AB1321+'GAME STATS'!AB1380+'GAME STATS'!AB1439+'GAME STATS'!AB1498+'GAME STATS'!AB1557+'GAME STATS'!AB1616+'GAME STATS'!AB1675+'GAME STATS'!AB1734+'GAME STATS'!AB1793+'GAME STATS'!AB1852+'GAME STATS'!AB1911+'GAME STATS'!AB1970+'GAME STATS'!AB2029+'GAME STATS'!AB2088+'GAME STATS'!AB2147+'GAME STATS'!AB2206+'GAME STATS'!AB2265+'GAME STATS'!AB2324+'GAME STATS'!AB2383+'GAME STATS'!AB2442+'GAME STATS'!AB2501+'GAME STATS'!AB2560+'GAME STATS'!AB2619+'GAME STATS'!AB2678+'GAME STATS'!AB2737+'GAME STATS'!AB2796+'GAME STATS'!AB2855+'GAME STATS'!AB2914+'GAME STATS'!AB2973+'GAME STATS'!AB3032+'GAME STATS'!AB3091+'GAME STATS'!AB3150+'GAME STATS'!AB3209+'GAME STATS'!AB3268+'GAME STATS'!AB3327+'GAME STATS'!AB3386+'GAME STATS'!AB3445+'GAME STATS'!AB3504+'GAME STATS'!AB3563+'GAME STATS'!AB3622+'GAME STATS'!AB3681+'GAME STATS'!AB3740+'GAME STATS'!AB3799+'GAME STATS'!AB3858+'GAME STATS'!AB3917+'GAME STATS'!AB3976+'GAME STATS'!AB4035+'GAME STATS'!AB4094+'GAME STATS'!AB4153+'GAME STATS'!AB4212+'GAME STATS'!AB4271+'GAME STATS'!AB4330+'GAME STATS'!AB4389+'GAME STATS'!AB4448+'GAME STATS'!AB4507+'GAME STATS'!AB4566+'GAME STATS'!AB4625+'GAME STATS'!AB4684+'GAME STATS'!AB4743+'GAME STATS'!AB4802+'GAME STATS'!AB4861+'GAME STATS'!AB4920+'GAME STATS'!AB4979+'GAME STATS'!AB5038+'GAME STATS'!AB5097+'GAME STATS'!AB5156+'GAME STATS'!AB5215+'GAME STATS'!AB5274+'GAME STATS'!AB5333+'GAME STATS'!AB5392+'GAME STATS'!AB5451+'GAME STATS'!AB5510+'GAME STATS'!AB5569+'GAME STATS'!AB5628+'GAME STATS'!AB5687+'GAME STATS'!AB5746+'GAME STATS'!AB5805+'GAME STATS'!AB5864</f>
        <v>0</v>
      </c>
      <c r="AA21" s="731">
        <f>'GAME STATS'!AD23+'GAME STATS'!AD82+'GAME STATS'!AD141+'GAME STATS'!AD200+'GAME STATS'!AD259+'GAME STATS'!AD318+'GAME STATS'!AD377+'GAME STATS'!AD436+'GAME STATS'!AD495+'GAME STATS'!AD554+'GAME STATS'!AD613+'GAME STATS'!AD672+'GAME STATS'!AD731+'GAME STATS'!AD790+'GAME STATS'!AD849+'GAME STATS'!AD908+'GAME STATS'!AD967+'GAME STATS'!AD1026+'GAME STATS'!AD1085+'GAME STATS'!AD1144+'GAME STATS'!AD1203+'GAME STATS'!AD1262+'GAME STATS'!AD1321+'GAME STATS'!AD1380+'GAME STATS'!AD1439+'GAME STATS'!AD1498+'GAME STATS'!AD1557+'GAME STATS'!AD1616+'GAME STATS'!AD1675+'GAME STATS'!AD1734+'GAME STATS'!AD1793+'GAME STATS'!AD1852+'GAME STATS'!AD1911+'GAME STATS'!AD1970+'GAME STATS'!AD2029+'GAME STATS'!AD2088+'GAME STATS'!AD2147+'GAME STATS'!AD2206+'GAME STATS'!AD2265+'GAME STATS'!AD2324+'GAME STATS'!AD2383+'GAME STATS'!AD2442+'GAME STATS'!AD2501+'GAME STATS'!AD2560+'GAME STATS'!AD2619+'GAME STATS'!AD2678+'GAME STATS'!AD2737+'GAME STATS'!AD2796+'GAME STATS'!AD2855+'GAME STATS'!AD2914+'GAME STATS'!AD2973+'GAME STATS'!AD3032+'GAME STATS'!AD3091+'GAME STATS'!AD3150+'GAME STATS'!AD3209+'GAME STATS'!AD3268+'GAME STATS'!AD3327+'GAME STATS'!AD3386+'GAME STATS'!AD3445+'GAME STATS'!AD3504+'GAME STATS'!AD3563+'GAME STATS'!AD3622+'GAME STATS'!AD3681+'GAME STATS'!AD3740+'GAME STATS'!AD3799+'GAME STATS'!AD3858+'GAME STATS'!AD3917+'GAME STATS'!AD3976+'GAME STATS'!AD4035+'GAME STATS'!AD4094+'GAME STATS'!AD4153+'GAME STATS'!AD4212+'GAME STATS'!AD4271+'GAME STATS'!AD4330+'GAME STATS'!AD4389+'GAME STATS'!AD4448+'GAME STATS'!AD4507+'GAME STATS'!AD4566+'GAME STATS'!AD4625+'GAME STATS'!AD4684+'GAME STATS'!AD4743+'GAME STATS'!AD4802+'GAME STATS'!AD4861+'GAME STATS'!AD4920+'GAME STATS'!AD4979+'GAME STATS'!AD5038+'GAME STATS'!AD5097+'GAME STATS'!AD5156+'GAME STATS'!AD5215+'GAME STATS'!AD5274+'GAME STATS'!AD5333+'GAME STATS'!AD5392+'GAME STATS'!AD5451+'GAME STATS'!AD5510+'GAME STATS'!AD5569+'GAME STATS'!AD5628+'GAME STATS'!AD5687+'GAME STATS'!AD5746+'GAME STATS'!AD5805+'GAME STATS'!AD5864</f>
        <v>0</v>
      </c>
      <c r="AB21" s="732"/>
      <c r="AC21" s="733">
        <f>'GAME STATS'!AF23+'GAME STATS'!AF82+'GAME STATS'!AF141+'GAME STATS'!AF200+'GAME STATS'!AF259+'GAME STATS'!AF318+'GAME STATS'!AF377+'GAME STATS'!AF436+'GAME STATS'!AF495+'GAME STATS'!AF554+'GAME STATS'!AF613+'GAME STATS'!AF672+'GAME STATS'!AF731+'GAME STATS'!AF790+'GAME STATS'!AF849+'GAME STATS'!AF908+'GAME STATS'!AF967+'GAME STATS'!AF1026+'GAME STATS'!AF1085+'GAME STATS'!AF1144+'GAME STATS'!AF1203+'GAME STATS'!AF1262+'GAME STATS'!AF1321+'GAME STATS'!AF1380+'GAME STATS'!AF1439+'GAME STATS'!AF1498+'GAME STATS'!AF1557+'GAME STATS'!AF1616+'GAME STATS'!AF1675+'GAME STATS'!AF1734+'GAME STATS'!AF1793+'GAME STATS'!AF1852+'GAME STATS'!AF1911+'GAME STATS'!AF1970+'GAME STATS'!AF2029+'GAME STATS'!AF2088+'GAME STATS'!AF2147+'GAME STATS'!AF2206+'GAME STATS'!AF2265+'GAME STATS'!AF2324+'GAME STATS'!AF2383+'GAME STATS'!AF2442+'GAME STATS'!AF2501+'GAME STATS'!AF2560+'GAME STATS'!AF2619+'GAME STATS'!AF2678+'GAME STATS'!AF2737+'GAME STATS'!AF2796+'GAME STATS'!AF2855+'GAME STATS'!AF2914+'GAME STATS'!AF2973+'GAME STATS'!AF3032+'GAME STATS'!AF3091+'GAME STATS'!AF3150+'GAME STATS'!AF3209+'GAME STATS'!AF3268+'GAME STATS'!AF3327+'GAME STATS'!AF3386+'GAME STATS'!AF3445+'GAME STATS'!AF3504+'GAME STATS'!AF3563+'GAME STATS'!AF3622+'GAME STATS'!AF3681+'GAME STATS'!AF3740+'GAME STATS'!AF3799+'GAME STATS'!AF3858+'GAME STATS'!AF3917+'GAME STATS'!AF3976+'GAME STATS'!AF4035+'GAME STATS'!AF4094+'GAME STATS'!AF4153+'GAME STATS'!AF4212+'GAME STATS'!AF4271+'GAME STATS'!AF4330+'GAME STATS'!AF4389+'GAME STATS'!AF4448+'GAME STATS'!AF4507+'GAME STATS'!AF4566+'GAME STATS'!AF4625+'GAME STATS'!AF4684+'GAME STATS'!AF4743+'GAME STATS'!AF4802+'GAME STATS'!AF4861+'GAME STATS'!AF4920+'GAME STATS'!AF4979+'GAME STATS'!AF5038+'GAME STATS'!AF5097+'GAME STATS'!AF5156+'GAME STATS'!AF5215+'GAME STATS'!AF5274+'GAME STATS'!AF5333+'GAME STATS'!AF5392+'GAME STATS'!AF5451+'GAME STATS'!AF5510+'GAME STATS'!AF5569+'GAME STATS'!AF5628+'GAME STATS'!AF5687+'GAME STATS'!AF5746+'GAME STATS'!AF5805+'GAME STATS'!AF5864</f>
        <v>0</v>
      </c>
      <c r="AD21" s="734"/>
      <c r="AE21" s="729">
        <f>IF(AA21=0,0,(AC21/AA21)*100)</f>
        <v>0</v>
      </c>
      <c r="AF21" s="730"/>
      <c r="AG21" s="731">
        <f>'GAME STATS'!AJ23+'GAME STATS'!AJ82+'GAME STATS'!AJ141+'GAME STATS'!AJ200+'GAME STATS'!AJ259+'GAME STATS'!AJ318+'GAME STATS'!AJ377+'GAME STATS'!AJ436+'GAME STATS'!AJ495+'GAME STATS'!AJ554+'GAME STATS'!AJ613+'GAME STATS'!AJ672+'GAME STATS'!AJ731+'GAME STATS'!AJ790+'GAME STATS'!AJ849+'GAME STATS'!AJ908+'GAME STATS'!AJ967+'GAME STATS'!AJ1026+'GAME STATS'!AJ1085+'GAME STATS'!AJ1144+'GAME STATS'!AJ1203+'GAME STATS'!AJ1262+'GAME STATS'!AJ1321+'GAME STATS'!AJ1380+'GAME STATS'!AJ1439+'GAME STATS'!AJ1498+'GAME STATS'!AJ1557+'GAME STATS'!AJ1616+'GAME STATS'!AJ1675+'GAME STATS'!AJ1734+'GAME STATS'!AJ1793+'GAME STATS'!AJ1852+'GAME STATS'!AJ1911+'GAME STATS'!AJ1970+'GAME STATS'!AJ2029+'GAME STATS'!AJ2088+'GAME STATS'!AJ2147+'GAME STATS'!AJ2206+'GAME STATS'!AJ2265+'GAME STATS'!AJ2324+'GAME STATS'!AJ2383+'GAME STATS'!AJ2442+'GAME STATS'!AJ2501+'GAME STATS'!AJ2560+'GAME STATS'!AJ2619+'GAME STATS'!AJ2678+'GAME STATS'!AJ2737+'GAME STATS'!AJ2796+'GAME STATS'!AJ2855+'GAME STATS'!AJ2914+'GAME STATS'!AJ2973+'GAME STATS'!AJ3032+'GAME STATS'!AJ3091+'GAME STATS'!AJ3150+'GAME STATS'!AJ3209+'GAME STATS'!AJ3268+'GAME STATS'!AJ3327+'GAME STATS'!AJ3386+'GAME STATS'!AJ3445+'GAME STATS'!AJ3504+'GAME STATS'!AJ3563+'GAME STATS'!AJ3622+'GAME STATS'!AJ3681+'GAME STATS'!AJ3740+'GAME STATS'!AJ3799+'GAME STATS'!AJ3858+'GAME STATS'!AJ3917+'GAME STATS'!AJ3976+'GAME STATS'!AJ4035+'GAME STATS'!AJ4094+'GAME STATS'!AJ4153+'GAME STATS'!AJ4212+'GAME STATS'!AJ4271+'GAME STATS'!AJ4330+'GAME STATS'!AJ4389+'GAME STATS'!AJ4448+'GAME STATS'!AJ4507+'GAME STATS'!AJ4566+'GAME STATS'!AJ4625+'GAME STATS'!AJ4684+'GAME STATS'!AJ4743+'GAME STATS'!AJ4802+'GAME STATS'!AJ4861+'GAME STATS'!AJ4920+'GAME STATS'!AJ4979+'GAME STATS'!AJ5038+'GAME STATS'!AJ5097+'GAME STATS'!AJ5156+'GAME STATS'!AJ5215+'GAME STATS'!AJ5274+'GAME STATS'!AJ5333+'GAME STATS'!AJ5392+'GAME STATS'!AJ5451+'GAME STATS'!AJ5510+'GAME STATS'!AJ5569+'GAME STATS'!AJ5628+'GAME STATS'!AJ5687+'GAME STATS'!AJ5746+'GAME STATS'!AJ5805+'GAME STATS'!AJ5864</f>
        <v>0</v>
      </c>
      <c r="AH21" s="732"/>
      <c r="AI21" s="733">
        <f>'GAME STATS'!AL23+'GAME STATS'!AL82+'GAME STATS'!AL141+'GAME STATS'!AL200+'GAME STATS'!AL259+'GAME STATS'!AL318+'GAME STATS'!AL377+'GAME STATS'!AL436+'GAME STATS'!AL495+'GAME STATS'!AL554+'GAME STATS'!AL613+'GAME STATS'!AL672+'GAME STATS'!AL731+'GAME STATS'!AL790+'GAME STATS'!AL849+'GAME STATS'!AL908+'GAME STATS'!AL967+'GAME STATS'!AL1026+'GAME STATS'!AL1085+'GAME STATS'!AL1144+'GAME STATS'!AL1203+'GAME STATS'!AL1262+'GAME STATS'!AL1321+'GAME STATS'!AL1380+'GAME STATS'!AL1439+'GAME STATS'!AL1498+'GAME STATS'!AL1557+'GAME STATS'!AL1616+'GAME STATS'!AL1675+'GAME STATS'!AL1734+'GAME STATS'!AL1793+'GAME STATS'!AL1852+'GAME STATS'!AL1911+'GAME STATS'!AL1970+'GAME STATS'!AL2029+'GAME STATS'!AL2088+'GAME STATS'!AL2147+'GAME STATS'!AL2206+'GAME STATS'!AL2265+'GAME STATS'!AL2324+'GAME STATS'!AL2383+'GAME STATS'!AL2442+'GAME STATS'!AL2501+'GAME STATS'!AL2560+'GAME STATS'!AL2619+'GAME STATS'!AL2678+'GAME STATS'!AL2737+'GAME STATS'!AL2796+'GAME STATS'!AL2855+'GAME STATS'!AL2914+'GAME STATS'!AL2973+'GAME STATS'!AL3032+'GAME STATS'!AL3091+'GAME STATS'!AL3150+'GAME STATS'!AL3209+'GAME STATS'!AL3268+'GAME STATS'!AL3327+'GAME STATS'!AL3386+'GAME STATS'!AL3445+'GAME STATS'!AL3504+'GAME STATS'!AL3563+'GAME STATS'!AL3622+'GAME STATS'!AL3681+'GAME STATS'!AL3740+'GAME STATS'!AL3799+'GAME STATS'!AL3858+'GAME STATS'!AL3917+'GAME STATS'!AL3976+'GAME STATS'!AL4035+'GAME STATS'!AL4094+'GAME STATS'!AL4153+'GAME STATS'!AL4212+'GAME STATS'!AL4271+'GAME STATS'!AL4330+'GAME STATS'!AL4389+'GAME STATS'!AL4448+'GAME STATS'!AL4507+'GAME STATS'!AL4566+'GAME STATS'!AL4625+'GAME STATS'!AL4684+'GAME STATS'!AL4743+'GAME STATS'!AL4802+'GAME STATS'!AL4861+'GAME STATS'!AL4920+'GAME STATS'!AL4979+'GAME STATS'!AL5038+'GAME STATS'!AL5097+'GAME STATS'!AL5156+'GAME STATS'!AL5215+'GAME STATS'!AL5274+'GAME STATS'!AL5333+'GAME STATS'!AL5392+'GAME STATS'!AL5451+'GAME STATS'!AL5510+'GAME STATS'!AL5569+'GAME STATS'!AL5628+'GAME STATS'!AL5687+'GAME STATS'!AL5746+'GAME STATS'!AL5805+'GAME STATS'!AL5864</f>
        <v>0</v>
      </c>
      <c r="AJ21" s="734"/>
      <c r="AK21" s="729">
        <f>IF(AG21=0,0,(AI21/AG21)*100)</f>
        <v>0</v>
      </c>
      <c r="AL21" s="730"/>
      <c r="AM21" s="731">
        <f>'GAME STATS'!AP23+'GAME STATS'!AP82+'GAME STATS'!AP141+'GAME STATS'!AP200+'GAME STATS'!AP259+'GAME STATS'!AP318+'GAME STATS'!AP377+'GAME STATS'!AP436+'GAME STATS'!AP495+'GAME STATS'!AP554+'GAME STATS'!AP613+'GAME STATS'!AP672+'GAME STATS'!AP731+'GAME STATS'!AP790+'GAME STATS'!AP849+'GAME STATS'!AP908+'GAME STATS'!AP967+'GAME STATS'!AP1026+'GAME STATS'!AP1085+'GAME STATS'!AP1144+'GAME STATS'!AP1203+'GAME STATS'!AP1262+'GAME STATS'!AP1321+'GAME STATS'!AP1380+'GAME STATS'!AP1439+'GAME STATS'!AP1498+'GAME STATS'!AP1557+'GAME STATS'!AP1616+'GAME STATS'!AP1675+'GAME STATS'!AP1734+'GAME STATS'!AP1793+'GAME STATS'!AP1852+'GAME STATS'!AP1911+'GAME STATS'!AP1970+'GAME STATS'!AP2029+'GAME STATS'!AP2088+'GAME STATS'!AP2147+'GAME STATS'!AP2206+'GAME STATS'!AP2265+'GAME STATS'!AP2324+'GAME STATS'!AP2383+'GAME STATS'!AP2442+'GAME STATS'!AP2501+'GAME STATS'!AP2560+'GAME STATS'!AP2619+'GAME STATS'!AP2678+'GAME STATS'!AP2737+'GAME STATS'!AP2796+'GAME STATS'!AP2855+'GAME STATS'!AP2914+'GAME STATS'!AP2973+'GAME STATS'!AP3032+'GAME STATS'!AP3091+'GAME STATS'!AP3150+'GAME STATS'!AP3209+'GAME STATS'!AP3268+'GAME STATS'!AP3327+'GAME STATS'!AP3386+'GAME STATS'!AP3445+'GAME STATS'!AP3504+'GAME STATS'!AP3563+'GAME STATS'!AP3622+'GAME STATS'!AP3681+'GAME STATS'!AP3740+'GAME STATS'!AP3799+'GAME STATS'!AP3858+'GAME STATS'!AP3917+'GAME STATS'!AP3976+'GAME STATS'!AP4035+'GAME STATS'!AP4094+'GAME STATS'!AP4153+'GAME STATS'!AP4212+'GAME STATS'!AP4271+'GAME STATS'!AP4330+'GAME STATS'!AP4389+'GAME STATS'!AP4448+'GAME STATS'!AP4507+'GAME STATS'!AP4566+'GAME STATS'!AP4625+'GAME STATS'!AP4684+'GAME STATS'!AP4743+'GAME STATS'!AP4802+'GAME STATS'!AP4861+'GAME STATS'!AP4920+'GAME STATS'!AP4979+'GAME STATS'!AP5038+'GAME STATS'!AP5097+'GAME STATS'!AP5156+'GAME STATS'!AP5215+'GAME STATS'!AP5274+'GAME STATS'!AP5333+'GAME STATS'!AP5392+'GAME STATS'!AP5451+'GAME STATS'!AP5510+'GAME STATS'!AP5569+'GAME STATS'!AP5628+'GAME STATS'!AP5687+'GAME STATS'!AP5746+'GAME STATS'!AP5805+'GAME STATS'!AP5864</f>
        <v>0</v>
      </c>
      <c r="AN21" s="732"/>
      <c r="AO21" s="733">
        <f>'GAME STATS'!AR23+'GAME STATS'!AR82+'GAME STATS'!AR141+'GAME STATS'!AR200+'GAME STATS'!AR259+'GAME STATS'!AR318+'GAME STATS'!AR377+'GAME STATS'!AR436+'GAME STATS'!AR495+'GAME STATS'!AR554+'GAME STATS'!AR613+'GAME STATS'!AR672+'GAME STATS'!AR731+'GAME STATS'!AR790+'GAME STATS'!AR849+'GAME STATS'!AR908+'GAME STATS'!AR967+'GAME STATS'!AR1026+'GAME STATS'!AR1085+'GAME STATS'!AR1144+'GAME STATS'!AR1203+'GAME STATS'!AR1262+'GAME STATS'!AR1321+'GAME STATS'!AR1380+'GAME STATS'!AR1439+'GAME STATS'!AR1498+'GAME STATS'!AR1557+'GAME STATS'!AR1616+'GAME STATS'!AR1675+'GAME STATS'!AR1734+'GAME STATS'!AR1793+'GAME STATS'!AR1852+'GAME STATS'!AR1911+'GAME STATS'!AR1970+'GAME STATS'!AR2029+'GAME STATS'!AR2088+'GAME STATS'!AR2147+'GAME STATS'!AR2206+'GAME STATS'!AR2265+'GAME STATS'!AR2324+'GAME STATS'!AR2383+'GAME STATS'!AR2442+'GAME STATS'!AR2501+'GAME STATS'!AR2560+'GAME STATS'!AR2619+'GAME STATS'!AR2678+'GAME STATS'!AR2737+'GAME STATS'!AR2796+'GAME STATS'!AR2855+'GAME STATS'!AR2914+'GAME STATS'!AR2973+'GAME STATS'!AR3032+'GAME STATS'!AR3091+'GAME STATS'!AR3150+'GAME STATS'!AR3209+'GAME STATS'!AR3268+'GAME STATS'!AR3327+'GAME STATS'!AR3386+'GAME STATS'!AR3445+'GAME STATS'!AR3504+'GAME STATS'!AR3563+'GAME STATS'!AR3622+'GAME STATS'!AR3681+'GAME STATS'!AR3740+'GAME STATS'!AR3799+'GAME STATS'!AR3858+'GAME STATS'!AR3917+'GAME STATS'!AR3976+'GAME STATS'!AR4035+'GAME STATS'!AR4094+'GAME STATS'!AR4153+'GAME STATS'!AR4212+'GAME STATS'!AR4271+'GAME STATS'!AR4330+'GAME STATS'!AR4389+'GAME STATS'!AR4448+'GAME STATS'!AR4507+'GAME STATS'!AR4566+'GAME STATS'!AR4625+'GAME STATS'!AR4684+'GAME STATS'!AR4743+'GAME STATS'!AR4802+'GAME STATS'!AR4861+'GAME STATS'!AR4920+'GAME STATS'!AR4979+'GAME STATS'!AR5038+'GAME STATS'!AR5097+'GAME STATS'!AR5156+'GAME STATS'!AR5215+'GAME STATS'!AR5274+'GAME STATS'!AR5333+'GAME STATS'!AR5392+'GAME STATS'!AR5451+'GAME STATS'!AR5510+'GAME STATS'!AR5569+'GAME STATS'!AR5628+'GAME STATS'!AR5687+'GAME STATS'!AR5746+'GAME STATS'!AR5805+'GAME STATS'!AR5864</f>
        <v>0</v>
      </c>
      <c r="AP21" s="734"/>
      <c r="AQ21" s="729">
        <f>IF(AM21=0,0,(AO21/AM21)*100)</f>
        <v>0</v>
      </c>
      <c r="AR21" s="730"/>
      <c r="AS21" s="731">
        <f>'GAME STATS'!AV23+'GAME STATS'!AV82+'GAME STATS'!AV141+'GAME STATS'!AV200+'GAME STATS'!AV259+'GAME STATS'!AV318+'GAME STATS'!AV377+'GAME STATS'!AV436+'GAME STATS'!AV495+'GAME STATS'!AV554+'GAME STATS'!AV613+'GAME STATS'!AV672+'GAME STATS'!AV731+'GAME STATS'!AV790+'GAME STATS'!AV849+'GAME STATS'!AV908+'GAME STATS'!AV967+'GAME STATS'!AV1026+'GAME STATS'!AV1085+'GAME STATS'!AV1144+'GAME STATS'!AV1203+'GAME STATS'!AV1262+'GAME STATS'!AV1321+'GAME STATS'!AV1380+'GAME STATS'!AV1439+'GAME STATS'!AV1498+'GAME STATS'!AV1557+'GAME STATS'!AV1616+'GAME STATS'!AV1675+'GAME STATS'!AV1734+'GAME STATS'!AV1793+'GAME STATS'!AV1852+'GAME STATS'!AV1911+'GAME STATS'!AV1970+'GAME STATS'!AV2029+'GAME STATS'!AV2088+'GAME STATS'!AV2147+'GAME STATS'!AV2206+'GAME STATS'!AV2265+'GAME STATS'!AV2324+'GAME STATS'!AV2383+'GAME STATS'!AV2442+'GAME STATS'!AV2501+'GAME STATS'!AV2560+'GAME STATS'!AV2619+'GAME STATS'!AV2678+'GAME STATS'!AV2737+'GAME STATS'!AV2796+'GAME STATS'!AV2855+'GAME STATS'!AV2914+'GAME STATS'!AV2973+'GAME STATS'!AV3032+'GAME STATS'!AV3091+'GAME STATS'!AV3150+'GAME STATS'!AV3209+'GAME STATS'!AV3268+'GAME STATS'!AV3327+'GAME STATS'!AV3386+'GAME STATS'!AV3445+'GAME STATS'!AV3504+'GAME STATS'!AV3563+'GAME STATS'!AV3622+'GAME STATS'!AV3681+'GAME STATS'!AV3740+'GAME STATS'!AV3799+'GAME STATS'!AV3858+'GAME STATS'!AV3917+'GAME STATS'!AV3976+'GAME STATS'!AV4035+'GAME STATS'!AV4094+'GAME STATS'!AV4153+'GAME STATS'!AV4212+'GAME STATS'!AV4271+'GAME STATS'!AV4330+'GAME STATS'!AV4389+'GAME STATS'!AV4448+'GAME STATS'!AV4507+'GAME STATS'!AV4566+'GAME STATS'!AV4625+'GAME STATS'!AV4684+'GAME STATS'!AV4743+'GAME STATS'!AV4802+'GAME STATS'!AV4861+'GAME STATS'!AV4920+'GAME STATS'!AV4979+'GAME STATS'!AV5038+'GAME STATS'!AV5097+'GAME STATS'!AV5156+'GAME STATS'!AV5215+'GAME STATS'!AV5274+'GAME STATS'!AV5333+'GAME STATS'!AV5392+'GAME STATS'!AV5451+'GAME STATS'!AV5510+'GAME STATS'!AV5569+'GAME STATS'!AV5628+'GAME STATS'!AV5687+'GAME STATS'!AV5746+'GAME STATS'!AV5805+'GAME STATS'!AV5864</f>
        <v>0</v>
      </c>
      <c r="AT21" s="732"/>
      <c r="AU21" s="733">
        <f>'GAME STATS'!AX23+'GAME STATS'!AX82+'GAME STATS'!AX141+'GAME STATS'!AX200+'GAME STATS'!AX259+'GAME STATS'!AX318+'GAME STATS'!AX377+'GAME STATS'!AX436+'GAME STATS'!AX495+'GAME STATS'!AX554+'GAME STATS'!AX613+'GAME STATS'!AX672+'GAME STATS'!AX731+'GAME STATS'!AX790+'GAME STATS'!AX849+'GAME STATS'!AX908+'GAME STATS'!AX967+'GAME STATS'!AX1026+'GAME STATS'!AX1085+'GAME STATS'!AX1144+'GAME STATS'!AX1203+'GAME STATS'!AX1262+'GAME STATS'!AX1321+'GAME STATS'!AX1380+'GAME STATS'!AX1439+'GAME STATS'!AX1498+'GAME STATS'!AX1557+'GAME STATS'!AX1616+'GAME STATS'!AX1675+'GAME STATS'!AX1734+'GAME STATS'!AX1793+'GAME STATS'!AX1852+'GAME STATS'!AX1911+'GAME STATS'!AX1970+'GAME STATS'!AX2029+'GAME STATS'!AX2088+'GAME STATS'!AX2147+'GAME STATS'!AX2206+'GAME STATS'!AX2265+'GAME STATS'!AX2324+'GAME STATS'!AX2383+'GAME STATS'!AX2442+'GAME STATS'!AX2501+'GAME STATS'!AX2560+'GAME STATS'!AX2619+'GAME STATS'!AX2678+'GAME STATS'!AX2737+'GAME STATS'!AX2796+'GAME STATS'!AX2855+'GAME STATS'!AX2914+'GAME STATS'!AX2973+'GAME STATS'!AX3032+'GAME STATS'!AX3091+'GAME STATS'!AX3150+'GAME STATS'!AX3209+'GAME STATS'!AX3268+'GAME STATS'!AX3327+'GAME STATS'!AX3386+'GAME STATS'!AX3445+'GAME STATS'!AX3504+'GAME STATS'!AX3563+'GAME STATS'!AX3622+'GAME STATS'!AX3681+'GAME STATS'!AX3740+'GAME STATS'!AX3799+'GAME STATS'!AX3858+'GAME STATS'!AX3917+'GAME STATS'!AX3976+'GAME STATS'!AX4035+'GAME STATS'!AX4094+'GAME STATS'!AX4153+'GAME STATS'!AX4212+'GAME STATS'!AX4271+'GAME STATS'!AX4330+'GAME STATS'!AX4389+'GAME STATS'!AX4448+'GAME STATS'!AX4507+'GAME STATS'!AX4566+'GAME STATS'!AX4625+'GAME STATS'!AX4684+'GAME STATS'!AX4743+'GAME STATS'!AX4802+'GAME STATS'!AX4861+'GAME STATS'!AX4920+'GAME STATS'!AX4979+'GAME STATS'!AX5038+'GAME STATS'!AX5097+'GAME STATS'!AX5156+'GAME STATS'!AX5215+'GAME STATS'!AX5274+'GAME STATS'!AX5333+'GAME STATS'!AX5392+'GAME STATS'!AX5451+'GAME STATS'!AX5510+'GAME STATS'!AX5569+'GAME STATS'!AX5628+'GAME STATS'!AX5687+'GAME STATS'!AX5746+'GAME STATS'!AX5805+'GAME STATS'!AX5864</f>
        <v>0</v>
      </c>
      <c r="AV21" s="734"/>
      <c r="AW21" s="729">
        <f>IF(AS21=0,0,(AU21/AS21)*100)</f>
        <v>0</v>
      </c>
      <c r="AX21" s="730"/>
      <c r="AY21" s="731">
        <f>'GAME STATS'!BB23+'GAME STATS'!BB82+'GAME STATS'!BB141+'GAME STATS'!BB200+'GAME STATS'!BB259+'GAME STATS'!BB318+'GAME STATS'!BB377+'GAME STATS'!BB436+'GAME STATS'!BB495+'GAME STATS'!BB554+'GAME STATS'!BB613+'GAME STATS'!BB672+'GAME STATS'!BB731+'GAME STATS'!BB790+'GAME STATS'!BB849+'GAME STATS'!BB908+'GAME STATS'!BB967+'GAME STATS'!BB1026+'GAME STATS'!BB1085+'GAME STATS'!BB1144+'GAME STATS'!BB1203+'GAME STATS'!BB1262+'GAME STATS'!BB1321+'GAME STATS'!BB1380+'GAME STATS'!BB1439+'GAME STATS'!BB1498+'GAME STATS'!BB1557+'GAME STATS'!BB1616+'GAME STATS'!BB1675+'GAME STATS'!BB1734+'GAME STATS'!BB1793+'GAME STATS'!BB1852+'GAME STATS'!BB1911+'GAME STATS'!BB1970+'GAME STATS'!BB2029+'GAME STATS'!BB2088+'GAME STATS'!BB2147+'GAME STATS'!BB2206+'GAME STATS'!BB2265+'GAME STATS'!BB2324+'GAME STATS'!BB2383+'GAME STATS'!BB2442+'GAME STATS'!BB2501+'GAME STATS'!BB2560+'GAME STATS'!BB2619+'GAME STATS'!BB2678+'GAME STATS'!BB2737+'GAME STATS'!BB2796+'GAME STATS'!BB2855+'GAME STATS'!BB2914+'GAME STATS'!BB2973+'GAME STATS'!BB3032+'GAME STATS'!BB3091+'GAME STATS'!BB3150+'GAME STATS'!BB3209+'GAME STATS'!BB3268+'GAME STATS'!BB3327+'GAME STATS'!BB3386+'GAME STATS'!BB3445+'GAME STATS'!BB3504+'GAME STATS'!BB3563+'GAME STATS'!BB3622+'GAME STATS'!BB3681+'GAME STATS'!BB3740+'GAME STATS'!BB3799+'GAME STATS'!BB3858+'GAME STATS'!BB3917+'GAME STATS'!BB3976+'GAME STATS'!BB4035+'GAME STATS'!BB4094+'GAME STATS'!BB4153+'GAME STATS'!BB4212+'GAME STATS'!BB4271+'GAME STATS'!BB4330+'GAME STATS'!BB4389+'GAME STATS'!BB4448+'GAME STATS'!BB4507+'GAME STATS'!BB4566+'GAME STATS'!BB4625+'GAME STATS'!BB4684+'GAME STATS'!BB4743+'GAME STATS'!BB4802+'GAME STATS'!BB4861+'GAME STATS'!BB4920+'GAME STATS'!BB4979+'GAME STATS'!BB5038+'GAME STATS'!BB5097+'GAME STATS'!BB5156+'GAME STATS'!BB5215+'GAME STATS'!BB5274+'GAME STATS'!BB5333+'GAME STATS'!BB5392+'GAME STATS'!BB5451+'GAME STATS'!BB5510+'GAME STATS'!BB5569+'GAME STATS'!BB5628+'GAME STATS'!BB5687+'GAME STATS'!BB5746+'GAME STATS'!BB5805+'GAME STATS'!BB5864</f>
        <v>0</v>
      </c>
      <c r="AZ21" s="732"/>
      <c r="BA21" s="733">
        <f>'GAME STATS'!BD23+'GAME STATS'!BD82+'GAME STATS'!BD141+'GAME STATS'!BD200+'GAME STATS'!BD259+'GAME STATS'!BD318+'GAME STATS'!BD377+'GAME STATS'!BD436+'GAME STATS'!BD495+'GAME STATS'!BD554+'GAME STATS'!BD613+'GAME STATS'!BD672+'GAME STATS'!BD731+'GAME STATS'!BD790+'GAME STATS'!BD849+'GAME STATS'!BD908+'GAME STATS'!BD967+'GAME STATS'!BD1026+'GAME STATS'!BD1085+'GAME STATS'!BD1144+'GAME STATS'!BD1203+'GAME STATS'!BD1262+'GAME STATS'!BD1321+'GAME STATS'!BD1380+'GAME STATS'!BD1439+'GAME STATS'!BD1498+'GAME STATS'!BD1557+'GAME STATS'!BD1616+'GAME STATS'!BD1675+'GAME STATS'!BD1734+'GAME STATS'!BD1793+'GAME STATS'!BD1852+'GAME STATS'!BD1911+'GAME STATS'!BD1970+'GAME STATS'!BD2029+'GAME STATS'!BD2088+'GAME STATS'!BD2147+'GAME STATS'!BD2206+'GAME STATS'!BD2265+'GAME STATS'!BD2324+'GAME STATS'!BD2383+'GAME STATS'!BD2442+'GAME STATS'!BD2501+'GAME STATS'!BD2560+'GAME STATS'!BD2619+'GAME STATS'!BD2678+'GAME STATS'!BD2737+'GAME STATS'!BD2796+'GAME STATS'!BD2855+'GAME STATS'!BD2914+'GAME STATS'!BD2973+'GAME STATS'!BD3032+'GAME STATS'!BD3091+'GAME STATS'!BD3150+'GAME STATS'!BD3209+'GAME STATS'!BD3268+'GAME STATS'!BD3327+'GAME STATS'!BD3386+'GAME STATS'!BD3445+'GAME STATS'!BD3504+'GAME STATS'!BD3563+'GAME STATS'!BD3622+'GAME STATS'!BD3681+'GAME STATS'!BD3740+'GAME STATS'!BD3799+'GAME STATS'!BD3858+'GAME STATS'!BD3917+'GAME STATS'!BD3976+'GAME STATS'!BD4035+'GAME STATS'!BD4094+'GAME STATS'!BD4153+'GAME STATS'!BD4212+'GAME STATS'!BD4271+'GAME STATS'!BD4330+'GAME STATS'!BD4389+'GAME STATS'!BD4448+'GAME STATS'!BD4507+'GAME STATS'!BD4566+'GAME STATS'!BD4625+'GAME STATS'!BD4684+'GAME STATS'!BD4743+'GAME STATS'!BD4802+'GAME STATS'!BD4861+'GAME STATS'!BD4920+'GAME STATS'!BD4979+'GAME STATS'!BD5038+'GAME STATS'!BD5097+'GAME STATS'!BD5156+'GAME STATS'!BD5215+'GAME STATS'!BD5274+'GAME STATS'!BD5333+'GAME STATS'!BD5392+'GAME STATS'!BD5451+'GAME STATS'!BD5510+'GAME STATS'!BD5569+'GAME STATS'!BD5628+'GAME STATS'!BD5687+'GAME STATS'!BD5746+'GAME STATS'!BD5805+'GAME STATS'!BD5864</f>
        <v>0</v>
      </c>
      <c r="BB21" s="734"/>
      <c r="BC21" s="729">
        <f>IF(AY21=0,0,(BA21/AY21)*100)</f>
        <v>0</v>
      </c>
      <c r="BD21" s="730"/>
      <c r="BE21" s="731">
        <f>AA21+AG21+AM21+AY21</f>
        <v>0</v>
      </c>
      <c r="BF21" s="732"/>
      <c r="BG21" s="858">
        <f>AC21+AI21+AO21+BA21</f>
        <v>0</v>
      </c>
      <c r="BH21" s="732"/>
      <c r="BI21" s="763">
        <f>IF(BE21=0,0,(BG21/BE21)*100)</f>
        <v>0</v>
      </c>
      <c r="BJ21" s="893"/>
      <c r="BK21" s="888">
        <f>(AC21*2)+(AI21*2)+(AO21*3)+BA21</f>
        <v>0</v>
      </c>
      <c r="BL21" s="889"/>
      <c r="BM21" s="890"/>
      <c r="BN21" s="986">
        <f>'GAME STATS'!BQ23+'GAME STATS'!BQ82+'GAME STATS'!BQ141+'GAME STATS'!BQ200+'GAME STATS'!BQ259+'GAME STATS'!BQ318+'GAME STATS'!BQ377+'GAME STATS'!BQ436+'GAME STATS'!BQ495+'GAME STATS'!BQ554+'GAME STATS'!BQ613+'GAME STATS'!BQ672+'GAME STATS'!BQ731+'GAME STATS'!BQ790+'GAME STATS'!BQ849+'GAME STATS'!BQ908+'GAME STATS'!BQ967+'GAME STATS'!BQ1026+'GAME STATS'!BQ1085+'GAME STATS'!BQ1144+'GAME STATS'!BQ1203+'GAME STATS'!BQ1262+'GAME STATS'!BQ1321+'GAME STATS'!BQ1380+'GAME STATS'!BQ1439+'GAME STATS'!BQ1498+'GAME STATS'!BQ1557+'GAME STATS'!BQ1616+'GAME STATS'!BQ1675+'GAME STATS'!BQ1734+'GAME STATS'!BQ1793+'GAME STATS'!BQ1852+'GAME STATS'!BQ1911+'GAME STATS'!BQ1970+'GAME STATS'!BQ2029+'GAME STATS'!BQ2088+'GAME STATS'!BQ2147+'GAME STATS'!BQ2206+'GAME STATS'!BQ2265+'GAME STATS'!BQ2324+'GAME STATS'!BQ2383+'GAME STATS'!BQ2442+'GAME STATS'!BQ2501+'GAME STATS'!BQ2560+'GAME STATS'!BQ2619+'GAME STATS'!BQ2678+'GAME STATS'!BQ2737+'GAME STATS'!BQ2796+'GAME STATS'!BQ2855+'GAME STATS'!BQ2914+'GAME STATS'!BQ2973+'GAME STATS'!BQ3032+'GAME STATS'!BQ3091+'GAME STATS'!BQ3150+'GAME STATS'!BQ3209+'GAME STATS'!BQ3268+'GAME STATS'!BQ3327+'GAME STATS'!BQ3386+'GAME STATS'!BQ3445+'GAME STATS'!BQ3504+'GAME STATS'!BQ3563+'GAME STATS'!BQ3622+'GAME STATS'!BQ3681+'GAME STATS'!BQ3740+'GAME STATS'!BQ3799+'GAME STATS'!BQ3858+'GAME STATS'!BQ3917+'GAME STATS'!BQ3976+'GAME STATS'!BQ4035+'GAME STATS'!BQ4094+'GAME STATS'!BQ4153+'GAME STATS'!BQ4212+'GAME STATS'!BQ4271+'GAME STATS'!BQ4330+'GAME STATS'!BQ4389+'GAME STATS'!BQ4448+'GAME STATS'!BQ4507+'GAME STATS'!BQ4566+'GAME STATS'!BQ4625+'GAME STATS'!BQ4684+'GAME STATS'!BQ4743+'GAME STATS'!BQ4802+'GAME STATS'!BQ4861+'GAME STATS'!BQ4920+'GAME STATS'!BQ4979+'GAME STATS'!BQ5038+'GAME STATS'!BQ5097+'GAME STATS'!BQ5156+'GAME STATS'!BQ5215+'GAME STATS'!BQ5274+'GAME STATS'!BQ5333+'GAME STATS'!BQ5392+'GAME STATS'!BQ5451+'GAME STATS'!BQ5510+'GAME STATS'!BQ5569+'GAME STATS'!BQ5628+'GAME STATS'!BQ5687+'GAME STATS'!BQ5746+'GAME STATS'!BQ5805+'GAME STATS'!BQ5864</f>
        <v>0</v>
      </c>
      <c r="BO21" s="889"/>
      <c r="BP21" s="890"/>
      <c r="BQ21" s="320"/>
      <c r="BR21" s="320"/>
    </row>
    <row r="22" spans="1:70" ht="24.95" customHeight="1" x14ac:dyDescent="0.25">
      <c r="A22" s="320"/>
      <c r="B22" s="748"/>
      <c r="C22" s="755" t="str">
        <f>IF(ROSTER!D$20="","",ROSTER!D$20)</f>
        <v/>
      </c>
      <c r="D22" s="756"/>
      <c r="E22" s="757"/>
      <c r="F22" s="731"/>
      <c r="G22" s="734"/>
      <c r="H22" s="731"/>
      <c r="I22" s="734"/>
      <c r="J22" s="722"/>
      <c r="K22" s="828"/>
      <c r="L22" s="829"/>
      <c r="M22" s="822"/>
      <c r="N22" s="823"/>
      <c r="O22" s="729" t="s">
        <v>16</v>
      </c>
      <c r="P22" s="764"/>
      <c r="Q22" s="731"/>
      <c r="R22" s="732"/>
      <c r="S22" s="733"/>
      <c r="T22" s="734"/>
      <c r="U22" s="818" t="s">
        <v>16</v>
      </c>
      <c r="V22" s="819"/>
      <c r="W22" s="722"/>
      <c r="X22" s="722"/>
      <c r="Y22" s="722"/>
      <c r="Z22" s="722"/>
      <c r="AA22" s="731"/>
      <c r="AB22" s="732"/>
      <c r="AC22" s="733"/>
      <c r="AD22" s="734"/>
      <c r="AE22" s="729"/>
      <c r="AF22" s="730"/>
      <c r="AG22" s="731"/>
      <c r="AH22" s="732"/>
      <c r="AI22" s="733"/>
      <c r="AJ22" s="734"/>
      <c r="AK22" s="729"/>
      <c r="AL22" s="730"/>
      <c r="AM22" s="731"/>
      <c r="AN22" s="732"/>
      <c r="AO22" s="733"/>
      <c r="AP22" s="734"/>
      <c r="AQ22" s="729"/>
      <c r="AR22" s="730"/>
      <c r="AS22" s="731"/>
      <c r="AT22" s="732"/>
      <c r="AU22" s="733"/>
      <c r="AV22" s="734"/>
      <c r="AW22" s="729"/>
      <c r="AX22" s="730"/>
      <c r="AY22" s="731"/>
      <c r="AZ22" s="732"/>
      <c r="BA22" s="733"/>
      <c r="BB22" s="734"/>
      <c r="BC22" s="729"/>
      <c r="BD22" s="730"/>
      <c r="BE22" s="731"/>
      <c r="BF22" s="732"/>
      <c r="BG22" s="858"/>
      <c r="BH22" s="732"/>
      <c r="BI22" s="763"/>
      <c r="BJ22" s="893"/>
      <c r="BK22" s="888"/>
      <c r="BL22" s="889"/>
      <c r="BM22" s="890"/>
      <c r="BN22" s="987"/>
      <c r="BO22" s="889"/>
      <c r="BP22" s="890"/>
      <c r="BQ22" s="320"/>
      <c r="BR22" s="320"/>
    </row>
    <row r="23" spans="1:70" ht="24.95" customHeight="1" x14ac:dyDescent="0.25">
      <c r="A23" s="320"/>
      <c r="B23" s="747" t="str">
        <f>IF(ROSTER!B22="","",ROSTER!B22)</f>
        <v/>
      </c>
      <c r="C23" s="752" t="str">
        <f>IF(ROSTER!C$22="","",ROSTER!C$22)</f>
        <v/>
      </c>
      <c r="D23" s="753"/>
      <c r="E23" s="754"/>
      <c r="F23" s="731">
        <f>'GAME STATS'!F25+'GAME STATS'!F84+'GAME STATS'!F143+'GAME STATS'!F202+'GAME STATS'!F261+'GAME STATS'!F320+'GAME STATS'!F379+'GAME STATS'!F438+'GAME STATS'!F497+'GAME STATS'!F556+'GAME STATS'!F615+'GAME STATS'!F674+'GAME STATS'!F733+'GAME STATS'!F792+'GAME STATS'!F851+'GAME STATS'!F910+'GAME STATS'!F969+'GAME STATS'!F1028+'GAME STATS'!F1087+'GAME STATS'!F1146+'GAME STATS'!F1205+'GAME STATS'!F1264+'GAME STATS'!F1323+'GAME STATS'!F1382+'GAME STATS'!F1441+'GAME STATS'!F1500+'GAME STATS'!F1559+'GAME STATS'!F1618+'GAME STATS'!F1677+'GAME STATS'!F1736+'GAME STATS'!F1795+'GAME STATS'!F1854+'GAME STATS'!F1913+'GAME STATS'!F1972+'GAME STATS'!F2031+'GAME STATS'!F2090+'GAME STATS'!F2149+'GAME STATS'!F2208+'GAME STATS'!F2267+'GAME STATS'!F2326+'GAME STATS'!F2385+'GAME STATS'!F2444+'GAME STATS'!F2503+'GAME STATS'!F2562+'GAME STATS'!F2621+'GAME STATS'!F2680+'GAME STATS'!F2739+'GAME STATS'!F2798+'GAME STATS'!F2857+'GAME STATS'!F2916+'GAME STATS'!F2975+'GAME STATS'!F3034+'GAME STATS'!F3093+'GAME STATS'!F3152+'GAME STATS'!F3211+'GAME STATS'!F3270+'GAME STATS'!F3329+'GAME STATS'!F3388+'GAME STATS'!F3447+'GAME STATS'!F3506+'GAME STATS'!F3565+'GAME STATS'!F3624+'GAME STATS'!F3683+'GAME STATS'!F3742+'GAME STATS'!F3801+'GAME STATS'!F3860+'GAME STATS'!F3919+'GAME STATS'!F3978+'GAME STATS'!F4037+'GAME STATS'!F4096+'GAME STATS'!F4155+'GAME STATS'!F4214+'GAME STATS'!F4273+'GAME STATS'!F4332+'GAME STATS'!F4391+'GAME STATS'!F4450+'GAME STATS'!F4509+'GAME STATS'!F4568+'GAME STATS'!F4627+'GAME STATS'!F4686+'GAME STATS'!F4745+'GAME STATS'!F4804+'GAME STATS'!F4863+'GAME STATS'!F4922+'GAME STATS'!F4981+'GAME STATS'!F5040+'GAME STATS'!F5099+'GAME STATS'!F5158+'GAME STATS'!F5217+'GAME STATS'!F5276+'GAME STATS'!F5335+'GAME STATS'!F5394+'GAME STATS'!F5453+'GAME STATS'!F5512+'GAME STATS'!F5571+'GAME STATS'!F5630+'GAME STATS'!F5689+'GAME STATS'!F5748+'GAME STATS'!F5807+'GAME STATS'!F5866</f>
        <v>0</v>
      </c>
      <c r="G23" s="734"/>
      <c r="H23" s="731">
        <f>'GAME STATS'!G25+'GAME STATS'!G84+'GAME STATS'!G143+'GAME STATS'!G202+'GAME STATS'!G261+'GAME STATS'!G320+'GAME STATS'!G379+'GAME STATS'!G438+'GAME STATS'!G497+'GAME STATS'!G556+'GAME STATS'!G615+'GAME STATS'!G674+'GAME STATS'!G733+'GAME STATS'!G792+'GAME STATS'!G851+'GAME STATS'!G910+'GAME STATS'!G969+'GAME STATS'!G1028+'GAME STATS'!G1087+'GAME STATS'!G1146+'GAME STATS'!G1205+'GAME STATS'!G1264+'GAME STATS'!G1323+'GAME STATS'!G1382+'GAME STATS'!G1441+'GAME STATS'!G1500+'GAME STATS'!G1559+'GAME STATS'!G1618+'GAME STATS'!G1677+'GAME STATS'!G1736+'GAME STATS'!G1795+'GAME STATS'!G1854+'GAME STATS'!G1913+'GAME STATS'!G1972+'GAME STATS'!G2031+'GAME STATS'!G2090+'GAME STATS'!G2149+'GAME STATS'!G2208+'GAME STATS'!G2267+'GAME STATS'!G2326+'GAME STATS'!G2385+'GAME STATS'!G2444+'GAME STATS'!G2503+'GAME STATS'!G2562+'GAME STATS'!G2621+'GAME STATS'!G2680+'GAME STATS'!G2739+'GAME STATS'!G2798+'GAME STATS'!G2857+'GAME STATS'!G2916+'GAME STATS'!G2975+'GAME STATS'!G3034+'GAME STATS'!G3093+'GAME STATS'!G3152+'GAME STATS'!G3211+'GAME STATS'!G3270+'GAME STATS'!G3329+'GAME STATS'!G3388+'GAME STATS'!G3447+'GAME STATS'!G3506+'GAME STATS'!G3565+'GAME STATS'!G3624+'GAME STATS'!G3683+'GAME STATS'!G3742+'GAME STATS'!G3801+'GAME STATS'!G3860+'GAME STATS'!G3919+'GAME STATS'!G3978+'GAME STATS'!G4037+'GAME STATS'!G4096+'GAME STATS'!G4155+'GAME STATS'!G4214+'GAME STATS'!G4273+'GAME STATS'!G4332+'GAME STATS'!G4391+'GAME STATS'!G4450+'GAME STATS'!G4509+'GAME STATS'!G4568+'GAME STATS'!G4627+'GAME STATS'!G4686+'GAME STATS'!G4745+'GAME STATS'!G4804+'GAME STATS'!G4863+'GAME STATS'!G4922+'GAME STATS'!G4981+'GAME STATS'!G5040+'GAME STATS'!G5099+'GAME STATS'!G5158+'GAME STATS'!G5217+'GAME STATS'!G5276+'GAME STATS'!G5335+'GAME STATS'!G5394+'GAME STATS'!G5453+'GAME STATS'!G5512+'GAME STATS'!G5571+'GAME STATS'!G5630+'GAME STATS'!G5689+'GAME STATS'!G5748+'GAME STATS'!G5807+'GAME STATS'!G5866</f>
        <v>0</v>
      </c>
      <c r="I23" s="734"/>
      <c r="J23" s="722">
        <f>'GAME STATS'!H25+'GAME STATS'!H84+'GAME STATS'!H143+'GAME STATS'!H202+'GAME STATS'!H261+'GAME STATS'!H320+'GAME STATS'!H379+'GAME STATS'!H438+'GAME STATS'!H497+'GAME STATS'!H556+'GAME STATS'!H615+'GAME STATS'!H674+'GAME STATS'!H733+'GAME STATS'!H792+'GAME STATS'!H851+'GAME STATS'!H910+'GAME STATS'!H969+'GAME STATS'!H1028+'GAME STATS'!H1087+'GAME STATS'!H1146+'GAME STATS'!H1205+'GAME STATS'!H1264+'GAME STATS'!H1323+'GAME STATS'!H1382+'GAME STATS'!H1441+'GAME STATS'!H1500+'GAME STATS'!H1559+'GAME STATS'!H1618+'GAME STATS'!H1677+'GAME STATS'!H1736+'GAME STATS'!H1795+'GAME STATS'!H1854+'GAME STATS'!H1913+'GAME STATS'!H1972+'GAME STATS'!H2031+'GAME STATS'!H2090+'GAME STATS'!H2149+'GAME STATS'!H2208+'GAME STATS'!H2267+'GAME STATS'!H2326+'GAME STATS'!H2385+'GAME STATS'!H2444+'GAME STATS'!H2503+'GAME STATS'!H2562+'GAME STATS'!H2621+'GAME STATS'!H2680+'GAME STATS'!H2739+'GAME STATS'!H2798+'GAME STATS'!H2857+'GAME STATS'!H2916+'GAME STATS'!H2975+'GAME STATS'!H3034+'GAME STATS'!H3093+'GAME STATS'!H3152+'GAME STATS'!H3211+'GAME STATS'!H3270+'GAME STATS'!H3329+'GAME STATS'!H3388+'GAME STATS'!H3447+'GAME STATS'!H3506+'GAME STATS'!H3565+'GAME STATS'!H3624+'GAME STATS'!H3683+'GAME STATS'!H3742+'GAME STATS'!H3801+'GAME STATS'!H3860+'GAME STATS'!H3919+'GAME STATS'!H3978+'GAME STATS'!H4037+'GAME STATS'!H4096+'GAME STATS'!H4155+'GAME STATS'!H4214+'GAME STATS'!H4273+'GAME STATS'!H4332+'GAME STATS'!H4391+'GAME STATS'!H4450+'GAME STATS'!H4509+'GAME STATS'!H4568+'GAME STATS'!H4627+'GAME STATS'!H4686+'GAME STATS'!H4745+'GAME STATS'!H4804+'GAME STATS'!H4863+'GAME STATS'!H4922+'GAME STATS'!H4981+'GAME STATS'!H5040+'GAME STATS'!H5099+'GAME STATS'!H5158+'GAME STATS'!H5217+'GAME STATS'!H5276+'GAME STATS'!H5335+'GAME STATS'!H5394+'GAME STATS'!H5453+'GAME STATS'!H5512+'GAME STATS'!H5571+'GAME STATS'!H5630+'GAME STATS'!H5689+'GAME STATS'!H5748+'GAME STATS'!H5807+'GAME STATS'!H5866</f>
        <v>0</v>
      </c>
      <c r="K23" s="826">
        <f>'GAME STATS'!J25+'GAME STATS'!J84+'GAME STATS'!J143+'GAME STATS'!J202+'GAME STATS'!J261+'GAME STATS'!J320+'GAME STATS'!J379+'GAME STATS'!J438+'GAME STATS'!J497+'GAME STATS'!J556+'GAME STATS'!J615+'GAME STATS'!J674+'GAME STATS'!J733+'GAME STATS'!J792+'GAME STATS'!J851+'GAME STATS'!J910+'GAME STATS'!J969+'GAME STATS'!J1028+'GAME STATS'!J1087+'GAME STATS'!J1146+'GAME STATS'!J1205+'GAME STATS'!J1264+'GAME STATS'!J1323+'GAME STATS'!J1382+'GAME STATS'!J1441+'GAME STATS'!J1500+'GAME STATS'!J1559+'GAME STATS'!J1618+'GAME STATS'!J1677+'GAME STATS'!J1736+'GAME STATS'!J1795+'GAME STATS'!J1854+'GAME STATS'!J1913+'GAME STATS'!J1972+'GAME STATS'!J2031+'GAME STATS'!J2090+'GAME STATS'!J2149+'GAME STATS'!J2208+'GAME STATS'!J2267+'GAME STATS'!J2326+'GAME STATS'!J2385+'GAME STATS'!J2444+'GAME STATS'!J2503+'GAME STATS'!J2562+'GAME STATS'!J2621+'GAME STATS'!J2680+'GAME STATS'!J2739+'GAME STATS'!J2798+'GAME STATS'!J2857+'GAME STATS'!J2916+'GAME STATS'!J2975+'GAME STATS'!J3034+'GAME STATS'!J3093+'GAME STATS'!J3152+'GAME STATS'!J3211+'GAME STATS'!J3270+'GAME STATS'!J3329+'GAME STATS'!J3388+'GAME STATS'!J3447+'GAME STATS'!J3506+'GAME STATS'!J3565+'GAME STATS'!J3624+'GAME STATS'!J3683+'GAME STATS'!J3742+'GAME STATS'!J3801+'GAME STATS'!J3860+'GAME STATS'!J3919+'GAME STATS'!J3978+'GAME STATS'!J4037+'GAME STATS'!J4096+'GAME STATS'!J4155+'GAME STATS'!J4214+'GAME STATS'!J4273+'GAME STATS'!J4332+'GAME STATS'!J4391+'GAME STATS'!J4450+'GAME STATS'!J4509+'GAME STATS'!J4568+'GAME STATS'!J4627+'GAME STATS'!J4686+'GAME STATS'!J4745+'GAME STATS'!J4804+'GAME STATS'!J4863+'GAME STATS'!J4922+'GAME STATS'!J4981+'GAME STATS'!J5040+'GAME STATS'!J5099+'GAME STATS'!J5158+'GAME STATS'!J5217+'GAME STATS'!J5276+'GAME STATS'!J5335+'GAME STATS'!J5394+'GAME STATS'!J5453+'GAME STATS'!J5512+'GAME STATS'!J5571+'GAME STATS'!J5630+'GAME STATS'!J5689+'GAME STATS'!J5748+'GAME STATS'!J5807+'GAME STATS'!J5866</f>
        <v>0</v>
      </c>
      <c r="L23" s="827"/>
      <c r="M23" s="820">
        <f>'GAME STATS'!L25+'GAME STATS'!L84+'GAME STATS'!L143+'GAME STATS'!L202+'GAME STATS'!L261+'GAME STATS'!L320+'GAME STATS'!L379+'GAME STATS'!L438+'GAME STATS'!L497+'GAME STATS'!L556+'GAME STATS'!L615+'GAME STATS'!L674+'GAME STATS'!L733+'GAME STATS'!L792+'GAME STATS'!L851+'GAME STATS'!L910+'GAME STATS'!L969+'GAME STATS'!L1028+'GAME STATS'!L1087+'GAME STATS'!L1146+'GAME STATS'!L1205+'GAME STATS'!L1264+'GAME STATS'!L1323+'GAME STATS'!L1382+'GAME STATS'!L1441+'GAME STATS'!L1500+'GAME STATS'!L1559+'GAME STATS'!L1618+'GAME STATS'!L1677+'GAME STATS'!L1736+'GAME STATS'!L1795+'GAME STATS'!L1854+'GAME STATS'!L1913+'GAME STATS'!L1972+'GAME STATS'!L2031+'GAME STATS'!L2090+'GAME STATS'!L2149+'GAME STATS'!L2208+'GAME STATS'!L2267+'GAME STATS'!L2326+'GAME STATS'!L2385+'GAME STATS'!L2444+'GAME STATS'!L2503+'GAME STATS'!L2562+'GAME STATS'!L2621+'GAME STATS'!L2680+'GAME STATS'!L2739+'GAME STATS'!L2798+'GAME STATS'!L2857+'GAME STATS'!L2916+'GAME STATS'!L2975+'GAME STATS'!L3034+'GAME STATS'!L3093+'GAME STATS'!L3152+'GAME STATS'!L3211+'GAME STATS'!L3270+'GAME STATS'!L3329+'GAME STATS'!L3388+'GAME STATS'!L3447+'GAME STATS'!L3506+'GAME STATS'!L3565+'GAME STATS'!L3624+'GAME STATS'!L3683+'GAME STATS'!L3742+'GAME STATS'!L3801+'GAME STATS'!L3860+'GAME STATS'!L3919+'GAME STATS'!L3978+'GAME STATS'!L4037+'GAME STATS'!L4096+'GAME STATS'!L4155+'GAME STATS'!L4214+'GAME STATS'!L4273+'GAME STATS'!L4332+'GAME STATS'!L4391+'GAME STATS'!L4450+'GAME STATS'!L4509+'GAME STATS'!L4568+'GAME STATS'!L4627+'GAME STATS'!L4686+'GAME STATS'!L4745+'GAME STATS'!L4804+'GAME STATS'!L4863+'GAME STATS'!L4922+'GAME STATS'!L4981+'GAME STATS'!L5040+'GAME STATS'!L5099+'GAME STATS'!L5158+'GAME STATS'!L5217+'GAME STATS'!L5276+'GAME STATS'!L5335+'GAME STATS'!L5394+'GAME STATS'!L5453+'GAME STATS'!L5512+'GAME STATS'!L5571+'GAME STATS'!L5630+'GAME STATS'!L5689+'GAME STATS'!L5748+'GAME STATS'!L5807+'GAME STATS'!L5866</f>
        <v>0</v>
      </c>
      <c r="N23" s="821"/>
      <c r="O23" s="729">
        <f>K23+M23</f>
        <v>0</v>
      </c>
      <c r="P23" s="764"/>
      <c r="Q23" s="731">
        <f>'GAME STATS'!P25+'GAME STATS'!P84+'GAME STATS'!P143+'GAME STATS'!P202+'GAME STATS'!P261+'GAME STATS'!P320+'GAME STATS'!P379+'GAME STATS'!P438+'GAME STATS'!P497+'GAME STATS'!P556+'GAME STATS'!P615+'GAME STATS'!P674+'GAME STATS'!P733+'GAME STATS'!P792+'GAME STATS'!P851+'GAME STATS'!P910+'GAME STATS'!P969+'GAME STATS'!P1028+'GAME STATS'!P1087+'GAME STATS'!P1146+'GAME STATS'!P1205+'GAME STATS'!P1264+'GAME STATS'!P1323+'GAME STATS'!P1382+'GAME STATS'!P1441+'GAME STATS'!P1500+'GAME STATS'!P1559+'GAME STATS'!P1618+'GAME STATS'!P1677+'GAME STATS'!P1736+'GAME STATS'!P1795+'GAME STATS'!P1854+'GAME STATS'!P1913+'GAME STATS'!P1972+'GAME STATS'!P2031+'GAME STATS'!P2090+'GAME STATS'!P2149+'GAME STATS'!P2208+'GAME STATS'!P2267+'GAME STATS'!P2326+'GAME STATS'!P2385+'GAME STATS'!P2444+'GAME STATS'!P2503+'GAME STATS'!P2562+'GAME STATS'!P2621+'GAME STATS'!P2680+'GAME STATS'!P2739+'GAME STATS'!P2798+'GAME STATS'!P2857+'GAME STATS'!P2916+'GAME STATS'!P2975+'GAME STATS'!P3034+'GAME STATS'!P3093+'GAME STATS'!P3152+'GAME STATS'!P3211+'GAME STATS'!P3270+'GAME STATS'!P3329+'GAME STATS'!P3388+'GAME STATS'!P3447+'GAME STATS'!P3506+'GAME STATS'!P3565+'GAME STATS'!P3624+'GAME STATS'!P3683+'GAME STATS'!P3742+'GAME STATS'!P3801+'GAME STATS'!P3860+'GAME STATS'!P3919+'GAME STATS'!P3978+'GAME STATS'!P4037+'GAME STATS'!P4096+'GAME STATS'!P4155+'GAME STATS'!P4214+'GAME STATS'!P4273+'GAME STATS'!P4332+'GAME STATS'!P4391+'GAME STATS'!P4450+'GAME STATS'!P4509+'GAME STATS'!P4568+'GAME STATS'!P4627+'GAME STATS'!P4686+'GAME STATS'!P4745+'GAME STATS'!P4804+'GAME STATS'!P4863+'GAME STATS'!P4922+'GAME STATS'!P4981+'GAME STATS'!P5040+'GAME STATS'!P5099+'GAME STATS'!P5158+'GAME STATS'!P5217+'GAME STATS'!P5276+'GAME STATS'!P5335+'GAME STATS'!P5394+'GAME STATS'!P5453+'GAME STATS'!P5512+'GAME STATS'!P5571+'GAME STATS'!P5630+'GAME STATS'!P5689+'GAME STATS'!P5748+'GAME STATS'!P5807+'GAME STATS'!P5866</f>
        <v>0</v>
      </c>
      <c r="R23" s="732"/>
      <c r="S23" s="733">
        <f>'GAME STATS'!R25+'GAME STATS'!R84+'GAME STATS'!R143+'GAME STATS'!R202+'GAME STATS'!R261+'GAME STATS'!R320+'GAME STATS'!R379+'GAME STATS'!R438+'GAME STATS'!R497+'GAME STATS'!R556+'GAME STATS'!R615+'GAME STATS'!R674+'GAME STATS'!R733+'GAME STATS'!R792+'GAME STATS'!R851+'GAME STATS'!R910+'GAME STATS'!R969+'GAME STATS'!R1028+'GAME STATS'!R1087+'GAME STATS'!R1146+'GAME STATS'!R1205+'GAME STATS'!R1264+'GAME STATS'!R1323+'GAME STATS'!R1382+'GAME STATS'!R1441+'GAME STATS'!R1500+'GAME STATS'!R1559+'GAME STATS'!R1618+'GAME STATS'!R1677+'GAME STATS'!R1736+'GAME STATS'!R1795+'GAME STATS'!R1854+'GAME STATS'!R1913+'GAME STATS'!R1972+'GAME STATS'!R2031+'GAME STATS'!R2090+'GAME STATS'!R2149+'GAME STATS'!R2208+'GAME STATS'!R2267+'GAME STATS'!R2326+'GAME STATS'!R2385+'GAME STATS'!R2444+'GAME STATS'!R2503+'GAME STATS'!R2562+'GAME STATS'!R2621+'GAME STATS'!R2680+'GAME STATS'!R2739+'GAME STATS'!R2798+'GAME STATS'!R2857+'GAME STATS'!R2916+'GAME STATS'!R2975+'GAME STATS'!R3034+'GAME STATS'!R3093+'GAME STATS'!R3152+'GAME STATS'!R3211+'GAME STATS'!R3270+'GAME STATS'!R3329+'GAME STATS'!R3388+'GAME STATS'!R3447+'GAME STATS'!R3506+'GAME STATS'!R3565+'GAME STATS'!R3624+'GAME STATS'!R3683+'GAME STATS'!R3742+'GAME STATS'!R3801+'GAME STATS'!R3860+'GAME STATS'!R3919+'GAME STATS'!R3978+'GAME STATS'!R4037+'GAME STATS'!R4096+'GAME STATS'!R4155+'GAME STATS'!R4214+'GAME STATS'!R4273+'GAME STATS'!R4332+'GAME STATS'!R4391+'GAME STATS'!R4450+'GAME STATS'!R4509+'GAME STATS'!R4568+'GAME STATS'!R4627+'GAME STATS'!R4686+'GAME STATS'!R4745+'GAME STATS'!R4804+'GAME STATS'!R4863+'GAME STATS'!R4922+'GAME STATS'!R4981+'GAME STATS'!R5040+'GAME STATS'!R5099+'GAME STATS'!R5158+'GAME STATS'!R5217+'GAME STATS'!R5276+'GAME STATS'!R5335+'GAME STATS'!R5394+'GAME STATS'!R5453+'GAME STATS'!R5512+'GAME STATS'!R5571+'GAME STATS'!R5630+'GAME STATS'!R5689+'GAME STATS'!R5748+'GAME STATS'!R5807+'GAME STATS'!R5866</f>
        <v>0</v>
      </c>
      <c r="T23" s="734"/>
      <c r="U23" s="818">
        <f>S23-Q23</f>
        <v>0</v>
      </c>
      <c r="V23" s="819"/>
      <c r="W23" s="722">
        <f>'GAME STATS'!V25+'GAME STATS'!V84+'GAME STATS'!V143+'GAME STATS'!V202+'GAME STATS'!V261+'GAME STATS'!V320+'GAME STATS'!V379+'GAME STATS'!V438+'GAME STATS'!V497+'GAME STATS'!V556+'GAME STATS'!V615+'GAME STATS'!V674+'GAME STATS'!V733+'GAME STATS'!V792+'GAME STATS'!V851+'GAME STATS'!V910+'GAME STATS'!V969+'GAME STATS'!V1028+'GAME STATS'!V1087+'GAME STATS'!V1146+'GAME STATS'!V1205+'GAME STATS'!V1264+'GAME STATS'!V1323+'GAME STATS'!V1382+'GAME STATS'!V1441+'GAME STATS'!V1500+'GAME STATS'!V1559+'GAME STATS'!V1618+'GAME STATS'!V1677+'GAME STATS'!V1736+'GAME STATS'!V1795+'GAME STATS'!V1854+'GAME STATS'!V1913+'GAME STATS'!V1972+'GAME STATS'!V2031+'GAME STATS'!V2090+'GAME STATS'!V2149+'GAME STATS'!V2208+'GAME STATS'!V2267+'GAME STATS'!V2326+'GAME STATS'!V2385+'GAME STATS'!V2444+'GAME STATS'!V2503+'GAME STATS'!V2562+'GAME STATS'!V2621+'GAME STATS'!V2680+'GAME STATS'!V2739+'GAME STATS'!V2798+'GAME STATS'!V2857+'GAME STATS'!V2916+'GAME STATS'!V2975+'GAME STATS'!V3034+'GAME STATS'!V3093+'GAME STATS'!V3152+'GAME STATS'!V3211+'GAME STATS'!V3270+'GAME STATS'!V3329+'GAME STATS'!V3388+'GAME STATS'!V3447+'GAME STATS'!V3506+'GAME STATS'!V3565+'GAME STATS'!V3624+'GAME STATS'!V3683+'GAME STATS'!V3742+'GAME STATS'!V3801+'GAME STATS'!V3860+'GAME STATS'!V3919+'GAME STATS'!V3978+'GAME STATS'!V4037+'GAME STATS'!V4096+'GAME STATS'!V4155+'GAME STATS'!V4214+'GAME STATS'!V4273+'GAME STATS'!V4332+'GAME STATS'!V4391+'GAME STATS'!V4450+'GAME STATS'!V4509+'GAME STATS'!V4568+'GAME STATS'!V4627+'GAME STATS'!V4686+'GAME STATS'!V4745+'GAME STATS'!V4804+'GAME STATS'!V4863+'GAME STATS'!V4922+'GAME STATS'!V4981+'GAME STATS'!V5040+'GAME STATS'!V5099+'GAME STATS'!V5158+'GAME STATS'!V5217+'GAME STATS'!V5276+'GAME STATS'!V5335+'GAME STATS'!V5394+'GAME STATS'!V5453+'GAME STATS'!V5512+'GAME STATS'!V5571+'GAME STATS'!V5630+'GAME STATS'!V5689+'GAME STATS'!V5748+'GAME STATS'!V5807+'GAME STATS'!V5866</f>
        <v>0</v>
      </c>
      <c r="X23" s="722">
        <f>'GAME STATS'!X25+'GAME STATS'!X84+'GAME STATS'!X143+'GAME STATS'!X202+'GAME STATS'!X261+'GAME STATS'!X320+'GAME STATS'!X379+'GAME STATS'!X438+'GAME STATS'!X497+'GAME STATS'!X556+'GAME STATS'!X615+'GAME STATS'!X674+'GAME STATS'!X733+'GAME STATS'!X792+'GAME STATS'!X851+'GAME STATS'!X910+'GAME STATS'!X969+'GAME STATS'!X1028+'GAME STATS'!X1087+'GAME STATS'!X1146+'GAME STATS'!X1205+'GAME STATS'!X1264+'GAME STATS'!X1323+'GAME STATS'!X1382+'GAME STATS'!X1441+'GAME STATS'!X1500+'GAME STATS'!X1559+'GAME STATS'!X1618+'GAME STATS'!X1677+'GAME STATS'!X1736+'GAME STATS'!X1795+'GAME STATS'!X1854+'GAME STATS'!X1913+'GAME STATS'!X1972+'GAME STATS'!X2031+'GAME STATS'!X2090+'GAME STATS'!X2149+'GAME STATS'!X2208+'GAME STATS'!X2267+'GAME STATS'!X2326+'GAME STATS'!X2385+'GAME STATS'!X2444+'GAME STATS'!X2503+'GAME STATS'!X2562+'GAME STATS'!X2621+'GAME STATS'!X2680+'GAME STATS'!X2739+'GAME STATS'!X2798+'GAME STATS'!X2857+'GAME STATS'!X2916+'GAME STATS'!X2975+'GAME STATS'!X3034+'GAME STATS'!X3093+'GAME STATS'!X3152+'GAME STATS'!X3211+'GAME STATS'!X3270+'GAME STATS'!X3329+'GAME STATS'!X3388+'GAME STATS'!X3447+'GAME STATS'!X3506+'GAME STATS'!X3565+'GAME STATS'!X3624+'GAME STATS'!X3683+'GAME STATS'!X3742+'GAME STATS'!X3801+'GAME STATS'!X3860+'GAME STATS'!X3919+'GAME STATS'!X3978+'GAME STATS'!X4037+'GAME STATS'!X4096+'GAME STATS'!X4155+'GAME STATS'!X4214+'GAME STATS'!X4273+'GAME STATS'!X4332+'GAME STATS'!X4391+'GAME STATS'!X4450+'GAME STATS'!X4509+'GAME STATS'!X4568+'GAME STATS'!X4627+'GAME STATS'!X4686+'GAME STATS'!X4745+'GAME STATS'!X4804+'GAME STATS'!X4863+'GAME STATS'!X4922+'GAME STATS'!X4981+'GAME STATS'!X5040+'GAME STATS'!X5099+'GAME STATS'!X5158+'GAME STATS'!X5217+'GAME STATS'!X5276+'GAME STATS'!X5335+'GAME STATS'!X5394+'GAME STATS'!X5453+'GAME STATS'!X5512+'GAME STATS'!X5571+'GAME STATS'!X5630+'GAME STATS'!X5689+'GAME STATS'!X5748+'GAME STATS'!X5807+'GAME STATS'!X5866</f>
        <v>0</v>
      </c>
      <c r="Y23" s="722">
        <f>'GAME STATS'!Z25+'GAME STATS'!Z84+'GAME STATS'!Z143+'GAME STATS'!Z202+'GAME STATS'!Z261+'GAME STATS'!Z320+'GAME STATS'!Z379+'GAME STATS'!Z438+'GAME STATS'!Z497+'GAME STATS'!Z556+'GAME STATS'!Z615+'GAME STATS'!Z674+'GAME STATS'!Z733+'GAME STATS'!Z792+'GAME STATS'!Z851+'GAME STATS'!Z910+'GAME STATS'!Z969+'GAME STATS'!Z1028+'GAME STATS'!Z1087+'GAME STATS'!Z1146+'GAME STATS'!Z1205+'GAME STATS'!Z1264+'GAME STATS'!Z1323+'GAME STATS'!Z1382+'GAME STATS'!Z1441+'GAME STATS'!Z1500+'GAME STATS'!Z1559+'GAME STATS'!Z1618+'GAME STATS'!Z1677+'GAME STATS'!Z1736+'GAME STATS'!Z1795+'GAME STATS'!Z1854+'GAME STATS'!Z1913+'GAME STATS'!Z1972+'GAME STATS'!Z2031+'GAME STATS'!Z2090+'GAME STATS'!Z2149+'GAME STATS'!Z2208+'GAME STATS'!Z2267+'GAME STATS'!Z2326+'GAME STATS'!Z2385+'GAME STATS'!Z2444+'GAME STATS'!Z2503+'GAME STATS'!Z2562+'GAME STATS'!Z2621+'GAME STATS'!Z2680+'GAME STATS'!Z2739+'GAME STATS'!Z2798+'GAME STATS'!Z2857+'GAME STATS'!Z2916+'GAME STATS'!Z2975+'GAME STATS'!Z3034+'GAME STATS'!Z3093+'GAME STATS'!Z3152+'GAME STATS'!Z3211+'GAME STATS'!Z3270+'GAME STATS'!Z3329+'GAME STATS'!Z3388+'GAME STATS'!Z3447+'GAME STATS'!Z3506+'GAME STATS'!Z3565+'GAME STATS'!Z3624+'GAME STATS'!Z3683+'GAME STATS'!Z3742+'GAME STATS'!Z3801+'GAME STATS'!Z3860+'GAME STATS'!Z3919+'GAME STATS'!Z3978+'GAME STATS'!Z4037+'GAME STATS'!Z4096+'GAME STATS'!Z4155+'GAME STATS'!Z4214+'GAME STATS'!Z4273+'GAME STATS'!Z4332+'GAME STATS'!Z4391+'GAME STATS'!Z4450+'GAME STATS'!Z4509+'GAME STATS'!Z4568+'GAME STATS'!Z4627+'GAME STATS'!Z4686+'GAME STATS'!Z4745+'GAME STATS'!Z4804+'GAME STATS'!Z4863+'GAME STATS'!Z4922+'GAME STATS'!Z4981+'GAME STATS'!Z5040+'GAME STATS'!Z5099+'GAME STATS'!Z5158+'GAME STATS'!Z5217+'GAME STATS'!Z5276+'GAME STATS'!Z5335+'GAME STATS'!Z5394+'GAME STATS'!Z5453+'GAME STATS'!Z5512+'GAME STATS'!Z5571+'GAME STATS'!Z5630+'GAME STATS'!Z5689+'GAME STATS'!Z5748+'GAME STATS'!Z5807+'GAME STATS'!Z5866</f>
        <v>0</v>
      </c>
      <c r="Z23" s="722">
        <f>'GAME STATS'!AB25+'GAME STATS'!AB84+'GAME STATS'!AB143+'GAME STATS'!AB202+'GAME STATS'!AB261+'GAME STATS'!AB320+'GAME STATS'!AB379+'GAME STATS'!AB438+'GAME STATS'!AB497+'GAME STATS'!AB556+'GAME STATS'!AB615+'GAME STATS'!AB674+'GAME STATS'!AB733+'GAME STATS'!AB792+'GAME STATS'!AB851+'GAME STATS'!AB910+'GAME STATS'!AB969+'GAME STATS'!AB1028+'GAME STATS'!AB1087+'GAME STATS'!AB1146+'GAME STATS'!AB1205+'GAME STATS'!AB1264+'GAME STATS'!AB1323+'GAME STATS'!AB1382+'GAME STATS'!AB1441+'GAME STATS'!AB1500+'GAME STATS'!AB1559+'GAME STATS'!AB1618+'GAME STATS'!AB1677+'GAME STATS'!AB1736+'GAME STATS'!AB1795+'GAME STATS'!AB1854+'GAME STATS'!AB1913+'GAME STATS'!AB1972+'GAME STATS'!AB2031+'GAME STATS'!AB2090+'GAME STATS'!AB2149+'GAME STATS'!AB2208+'GAME STATS'!AB2267+'GAME STATS'!AB2326+'GAME STATS'!AB2385+'GAME STATS'!AB2444+'GAME STATS'!AB2503+'GAME STATS'!AB2562+'GAME STATS'!AB2621+'GAME STATS'!AB2680+'GAME STATS'!AB2739+'GAME STATS'!AB2798+'GAME STATS'!AB2857+'GAME STATS'!AB2916+'GAME STATS'!AB2975+'GAME STATS'!AB3034+'GAME STATS'!AB3093+'GAME STATS'!AB3152+'GAME STATS'!AB3211+'GAME STATS'!AB3270+'GAME STATS'!AB3329+'GAME STATS'!AB3388+'GAME STATS'!AB3447+'GAME STATS'!AB3506+'GAME STATS'!AB3565+'GAME STATS'!AB3624+'GAME STATS'!AB3683+'GAME STATS'!AB3742+'GAME STATS'!AB3801+'GAME STATS'!AB3860+'GAME STATS'!AB3919+'GAME STATS'!AB3978+'GAME STATS'!AB4037+'GAME STATS'!AB4096+'GAME STATS'!AB4155+'GAME STATS'!AB4214+'GAME STATS'!AB4273+'GAME STATS'!AB4332+'GAME STATS'!AB4391+'GAME STATS'!AB4450+'GAME STATS'!AB4509+'GAME STATS'!AB4568+'GAME STATS'!AB4627+'GAME STATS'!AB4686+'GAME STATS'!AB4745+'GAME STATS'!AB4804+'GAME STATS'!AB4863+'GAME STATS'!AB4922+'GAME STATS'!AB4981+'GAME STATS'!AB5040+'GAME STATS'!AB5099+'GAME STATS'!AB5158+'GAME STATS'!AB5217+'GAME STATS'!AB5276+'GAME STATS'!AB5335+'GAME STATS'!AB5394+'GAME STATS'!AB5453+'GAME STATS'!AB5512+'GAME STATS'!AB5571+'GAME STATS'!AB5630+'GAME STATS'!AB5689+'GAME STATS'!AB5748+'GAME STATS'!AB5807+'GAME STATS'!AB5866</f>
        <v>0</v>
      </c>
      <c r="AA23" s="731">
        <f>'GAME STATS'!AD25+'GAME STATS'!AD84+'GAME STATS'!AD143+'GAME STATS'!AD202+'GAME STATS'!AD261+'GAME STATS'!AD320+'GAME STATS'!AD379+'GAME STATS'!AD438+'GAME STATS'!AD497+'GAME STATS'!AD556+'GAME STATS'!AD615+'GAME STATS'!AD674+'GAME STATS'!AD733+'GAME STATS'!AD792+'GAME STATS'!AD851+'GAME STATS'!AD910+'GAME STATS'!AD969+'GAME STATS'!AD1028+'GAME STATS'!AD1087+'GAME STATS'!AD1146+'GAME STATS'!AD1205+'GAME STATS'!AD1264+'GAME STATS'!AD1323+'GAME STATS'!AD1382+'GAME STATS'!AD1441+'GAME STATS'!AD1500+'GAME STATS'!AD1559+'GAME STATS'!AD1618+'GAME STATS'!AD1677+'GAME STATS'!AD1736+'GAME STATS'!AD1795+'GAME STATS'!AD1854+'GAME STATS'!AD1913+'GAME STATS'!AD1972+'GAME STATS'!AD2031+'GAME STATS'!AD2090+'GAME STATS'!AD2149+'GAME STATS'!AD2208+'GAME STATS'!AD2267+'GAME STATS'!AD2326+'GAME STATS'!AD2385+'GAME STATS'!AD2444+'GAME STATS'!AD2503+'GAME STATS'!AD2562+'GAME STATS'!AD2621+'GAME STATS'!AD2680+'GAME STATS'!AD2739+'GAME STATS'!AD2798+'GAME STATS'!AD2857+'GAME STATS'!AD2916+'GAME STATS'!AD2975+'GAME STATS'!AD3034+'GAME STATS'!AD3093+'GAME STATS'!AD3152+'GAME STATS'!AD3211+'GAME STATS'!AD3270+'GAME STATS'!AD3329+'GAME STATS'!AD3388+'GAME STATS'!AD3447+'GAME STATS'!AD3506+'GAME STATS'!AD3565+'GAME STATS'!AD3624+'GAME STATS'!AD3683+'GAME STATS'!AD3742+'GAME STATS'!AD3801+'GAME STATS'!AD3860+'GAME STATS'!AD3919+'GAME STATS'!AD3978+'GAME STATS'!AD4037+'GAME STATS'!AD4096+'GAME STATS'!AD4155+'GAME STATS'!AD4214+'GAME STATS'!AD4273+'GAME STATS'!AD4332+'GAME STATS'!AD4391+'GAME STATS'!AD4450+'GAME STATS'!AD4509+'GAME STATS'!AD4568+'GAME STATS'!AD4627+'GAME STATS'!AD4686+'GAME STATS'!AD4745+'GAME STATS'!AD4804+'GAME STATS'!AD4863+'GAME STATS'!AD4922+'GAME STATS'!AD4981+'GAME STATS'!AD5040+'GAME STATS'!AD5099+'GAME STATS'!AD5158+'GAME STATS'!AD5217+'GAME STATS'!AD5276+'GAME STATS'!AD5335+'GAME STATS'!AD5394+'GAME STATS'!AD5453+'GAME STATS'!AD5512+'GAME STATS'!AD5571+'GAME STATS'!AD5630+'GAME STATS'!AD5689+'GAME STATS'!AD5748+'GAME STATS'!AD5807+'GAME STATS'!AD5866</f>
        <v>0</v>
      </c>
      <c r="AB23" s="732"/>
      <c r="AC23" s="733">
        <f>'GAME STATS'!AF25+'GAME STATS'!AF84+'GAME STATS'!AF143+'GAME STATS'!AF202+'GAME STATS'!AF261+'GAME STATS'!AF320+'GAME STATS'!AF379+'GAME STATS'!AF438+'GAME STATS'!AF497+'GAME STATS'!AF556+'GAME STATS'!AF615+'GAME STATS'!AF674+'GAME STATS'!AF733+'GAME STATS'!AF792+'GAME STATS'!AF851+'GAME STATS'!AF910+'GAME STATS'!AF969+'GAME STATS'!AF1028+'GAME STATS'!AF1087+'GAME STATS'!AF1146+'GAME STATS'!AF1205+'GAME STATS'!AF1264+'GAME STATS'!AF1323+'GAME STATS'!AF1382+'GAME STATS'!AF1441+'GAME STATS'!AF1500+'GAME STATS'!AF1559+'GAME STATS'!AF1618+'GAME STATS'!AF1677+'GAME STATS'!AF1736+'GAME STATS'!AF1795+'GAME STATS'!AF1854+'GAME STATS'!AF1913+'GAME STATS'!AF1972+'GAME STATS'!AF2031+'GAME STATS'!AF2090+'GAME STATS'!AF2149+'GAME STATS'!AF2208+'GAME STATS'!AF2267+'GAME STATS'!AF2326+'GAME STATS'!AF2385+'GAME STATS'!AF2444+'GAME STATS'!AF2503+'GAME STATS'!AF2562+'GAME STATS'!AF2621+'GAME STATS'!AF2680+'GAME STATS'!AF2739+'GAME STATS'!AF2798+'GAME STATS'!AF2857+'GAME STATS'!AF2916+'GAME STATS'!AF2975+'GAME STATS'!AF3034+'GAME STATS'!AF3093+'GAME STATS'!AF3152+'GAME STATS'!AF3211+'GAME STATS'!AF3270+'GAME STATS'!AF3329+'GAME STATS'!AF3388+'GAME STATS'!AF3447+'GAME STATS'!AF3506+'GAME STATS'!AF3565+'GAME STATS'!AF3624+'GAME STATS'!AF3683+'GAME STATS'!AF3742+'GAME STATS'!AF3801+'GAME STATS'!AF3860+'GAME STATS'!AF3919+'GAME STATS'!AF3978+'GAME STATS'!AF4037+'GAME STATS'!AF4096+'GAME STATS'!AF4155+'GAME STATS'!AF4214+'GAME STATS'!AF4273+'GAME STATS'!AF4332+'GAME STATS'!AF4391+'GAME STATS'!AF4450+'GAME STATS'!AF4509+'GAME STATS'!AF4568+'GAME STATS'!AF4627+'GAME STATS'!AF4686+'GAME STATS'!AF4745+'GAME STATS'!AF4804+'GAME STATS'!AF4863+'GAME STATS'!AF4922+'GAME STATS'!AF4981+'GAME STATS'!AF5040+'GAME STATS'!AF5099+'GAME STATS'!AF5158+'GAME STATS'!AF5217+'GAME STATS'!AF5276+'GAME STATS'!AF5335+'GAME STATS'!AF5394+'GAME STATS'!AF5453+'GAME STATS'!AF5512+'GAME STATS'!AF5571+'GAME STATS'!AF5630+'GAME STATS'!AF5689+'GAME STATS'!AF5748+'GAME STATS'!AF5807+'GAME STATS'!AF5866</f>
        <v>0</v>
      </c>
      <c r="AD23" s="734"/>
      <c r="AE23" s="729">
        <f>IF(AA23=0,0,(AC23/AA23)*100)</f>
        <v>0</v>
      </c>
      <c r="AF23" s="730"/>
      <c r="AG23" s="731">
        <f>'GAME STATS'!AJ25+'GAME STATS'!AJ84+'GAME STATS'!AJ143+'GAME STATS'!AJ202+'GAME STATS'!AJ261+'GAME STATS'!AJ320+'GAME STATS'!AJ379+'GAME STATS'!AJ438+'GAME STATS'!AJ497+'GAME STATS'!AJ556+'GAME STATS'!AJ615+'GAME STATS'!AJ674+'GAME STATS'!AJ733+'GAME STATS'!AJ792+'GAME STATS'!AJ851+'GAME STATS'!AJ910+'GAME STATS'!AJ969+'GAME STATS'!AJ1028+'GAME STATS'!AJ1087+'GAME STATS'!AJ1146+'GAME STATS'!AJ1205+'GAME STATS'!AJ1264+'GAME STATS'!AJ1323+'GAME STATS'!AJ1382+'GAME STATS'!AJ1441+'GAME STATS'!AJ1500+'GAME STATS'!AJ1559+'GAME STATS'!AJ1618+'GAME STATS'!AJ1677+'GAME STATS'!AJ1736+'GAME STATS'!AJ1795+'GAME STATS'!AJ1854+'GAME STATS'!AJ1913+'GAME STATS'!AJ1972+'GAME STATS'!AJ2031+'GAME STATS'!AJ2090+'GAME STATS'!AJ2149+'GAME STATS'!AJ2208+'GAME STATS'!AJ2267+'GAME STATS'!AJ2326+'GAME STATS'!AJ2385+'GAME STATS'!AJ2444+'GAME STATS'!AJ2503+'GAME STATS'!AJ2562+'GAME STATS'!AJ2621+'GAME STATS'!AJ2680+'GAME STATS'!AJ2739+'GAME STATS'!AJ2798+'GAME STATS'!AJ2857+'GAME STATS'!AJ2916+'GAME STATS'!AJ2975+'GAME STATS'!AJ3034+'GAME STATS'!AJ3093+'GAME STATS'!AJ3152+'GAME STATS'!AJ3211+'GAME STATS'!AJ3270+'GAME STATS'!AJ3329+'GAME STATS'!AJ3388+'GAME STATS'!AJ3447+'GAME STATS'!AJ3506+'GAME STATS'!AJ3565+'GAME STATS'!AJ3624+'GAME STATS'!AJ3683+'GAME STATS'!AJ3742+'GAME STATS'!AJ3801+'GAME STATS'!AJ3860+'GAME STATS'!AJ3919+'GAME STATS'!AJ3978+'GAME STATS'!AJ4037+'GAME STATS'!AJ4096+'GAME STATS'!AJ4155+'GAME STATS'!AJ4214+'GAME STATS'!AJ4273+'GAME STATS'!AJ4332+'GAME STATS'!AJ4391+'GAME STATS'!AJ4450+'GAME STATS'!AJ4509+'GAME STATS'!AJ4568+'GAME STATS'!AJ4627+'GAME STATS'!AJ4686+'GAME STATS'!AJ4745+'GAME STATS'!AJ4804+'GAME STATS'!AJ4863+'GAME STATS'!AJ4922+'GAME STATS'!AJ4981+'GAME STATS'!AJ5040+'GAME STATS'!AJ5099+'GAME STATS'!AJ5158+'GAME STATS'!AJ5217+'GAME STATS'!AJ5276+'GAME STATS'!AJ5335+'GAME STATS'!AJ5394+'GAME STATS'!AJ5453+'GAME STATS'!AJ5512+'GAME STATS'!AJ5571+'GAME STATS'!AJ5630+'GAME STATS'!AJ5689+'GAME STATS'!AJ5748+'GAME STATS'!AJ5807+'GAME STATS'!AJ5866</f>
        <v>0</v>
      </c>
      <c r="AH23" s="732"/>
      <c r="AI23" s="733">
        <f>'GAME STATS'!AL25+'GAME STATS'!AL84+'GAME STATS'!AL143+'GAME STATS'!AL202+'GAME STATS'!AL261+'GAME STATS'!AL320+'GAME STATS'!AL379+'GAME STATS'!AL438+'GAME STATS'!AL497+'GAME STATS'!AL556+'GAME STATS'!AL615+'GAME STATS'!AL674+'GAME STATS'!AL733+'GAME STATS'!AL792+'GAME STATS'!AL851+'GAME STATS'!AL910+'GAME STATS'!AL969+'GAME STATS'!AL1028+'GAME STATS'!AL1087+'GAME STATS'!AL1146+'GAME STATS'!AL1205+'GAME STATS'!AL1264+'GAME STATS'!AL1323+'GAME STATS'!AL1382+'GAME STATS'!AL1441+'GAME STATS'!AL1500+'GAME STATS'!AL1559+'GAME STATS'!AL1618+'GAME STATS'!AL1677+'GAME STATS'!AL1736+'GAME STATS'!AL1795+'GAME STATS'!AL1854+'GAME STATS'!AL1913+'GAME STATS'!AL1972+'GAME STATS'!AL2031+'GAME STATS'!AL2090+'GAME STATS'!AL2149+'GAME STATS'!AL2208+'GAME STATS'!AL2267+'GAME STATS'!AL2326+'GAME STATS'!AL2385+'GAME STATS'!AL2444+'GAME STATS'!AL2503+'GAME STATS'!AL2562+'GAME STATS'!AL2621+'GAME STATS'!AL2680+'GAME STATS'!AL2739+'GAME STATS'!AL2798+'GAME STATS'!AL2857+'GAME STATS'!AL2916+'GAME STATS'!AL2975+'GAME STATS'!AL3034+'GAME STATS'!AL3093+'GAME STATS'!AL3152+'GAME STATS'!AL3211+'GAME STATS'!AL3270+'GAME STATS'!AL3329+'GAME STATS'!AL3388+'GAME STATS'!AL3447+'GAME STATS'!AL3506+'GAME STATS'!AL3565+'GAME STATS'!AL3624+'GAME STATS'!AL3683+'GAME STATS'!AL3742+'GAME STATS'!AL3801+'GAME STATS'!AL3860+'GAME STATS'!AL3919+'GAME STATS'!AL3978+'GAME STATS'!AL4037+'GAME STATS'!AL4096+'GAME STATS'!AL4155+'GAME STATS'!AL4214+'GAME STATS'!AL4273+'GAME STATS'!AL4332+'GAME STATS'!AL4391+'GAME STATS'!AL4450+'GAME STATS'!AL4509+'GAME STATS'!AL4568+'GAME STATS'!AL4627+'GAME STATS'!AL4686+'GAME STATS'!AL4745+'GAME STATS'!AL4804+'GAME STATS'!AL4863+'GAME STATS'!AL4922+'GAME STATS'!AL4981+'GAME STATS'!AL5040+'GAME STATS'!AL5099+'GAME STATS'!AL5158+'GAME STATS'!AL5217+'GAME STATS'!AL5276+'GAME STATS'!AL5335+'GAME STATS'!AL5394+'GAME STATS'!AL5453+'GAME STATS'!AL5512+'GAME STATS'!AL5571+'GAME STATS'!AL5630+'GAME STATS'!AL5689+'GAME STATS'!AL5748+'GAME STATS'!AL5807+'GAME STATS'!AL5866</f>
        <v>0</v>
      </c>
      <c r="AJ23" s="734"/>
      <c r="AK23" s="729">
        <f>IF(AG23=0,0,(AI23/AG23)*100)</f>
        <v>0</v>
      </c>
      <c r="AL23" s="730"/>
      <c r="AM23" s="731">
        <f>'GAME STATS'!AP25+'GAME STATS'!AP84+'GAME STATS'!AP143+'GAME STATS'!AP202+'GAME STATS'!AP261+'GAME STATS'!AP320+'GAME STATS'!AP379+'GAME STATS'!AP438+'GAME STATS'!AP497+'GAME STATS'!AP556+'GAME STATS'!AP615+'GAME STATS'!AP674+'GAME STATS'!AP733+'GAME STATS'!AP792+'GAME STATS'!AP851+'GAME STATS'!AP910+'GAME STATS'!AP969+'GAME STATS'!AP1028+'GAME STATS'!AP1087+'GAME STATS'!AP1146+'GAME STATS'!AP1205+'GAME STATS'!AP1264+'GAME STATS'!AP1323+'GAME STATS'!AP1382+'GAME STATS'!AP1441+'GAME STATS'!AP1500+'GAME STATS'!AP1559+'GAME STATS'!AP1618+'GAME STATS'!AP1677+'GAME STATS'!AP1736+'GAME STATS'!AP1795+'GAME STATS'!AP1854+'GAME STATS'!AP1913+'GAME STATS'!AP1972+'GAME STATS'!AP2031+'GAME STATS'!AP2090+'GAME STATS'!AP2149+'GAME STATS'!AP2208+'GAME STATS'!AP2267+'GAME STATS'!AP2326+'GAME STATS'!AP2385+'GAME STATS'!AP2444+'GAME STATS'!AP2503+'GAME STATS'!AP2562+'GAME STATS'!AP2621+'GAME STATS'!AP2680+'GAME STATS'!AP2739+'GAME STATS'!AP2798+'GAME STATS'!AP2857+'GAME STATS'!AP2916+'GAME STATS'!AP2975+'GAME STATS'!AP3034+'GAME STATS'!AP3093+'GAME STATS'!AP3152+'GAME STATS'!AP3211+'GAME STATS'!AP3270+'GAME STATS'!AP3329+'GAME STATS'!AP3388+'GAME STATS'!AP3447+'GAME STATS'!AP3506+'GAME STATS'!AP3565+'GAME STATS'!AP3624+'GAME STATS'!AP3683+'GAME STATS'!AP3742+'GAME STATS'!AP3801+'GAME STATS'!AP3860+'GAME STATS'!AP3919+'GAME STATS'!AP3978+'GAME STATS'!AP4037+'GAME STATS'!AP4096+'GAME STATS'!AP4155+'GAME STATS'!AP4214+'GAME STATS'!AP4273+'GAME STATS'!AP4332+'GAME STATS'!AP4391+'GAME STATS'!AP4450+'GAME STATS'!AP4509+'GAME STATS'!AP4568+'GAME STATS'!AP4627+'GAME STATS'!AP4686+'GAME STATS'!AP4745+'GAME STATS'!AP4804+'GAME STATS'!AP4863+'GAME STATS'!AP4922+'GAME STATS'!AP4981+'GAME STATS'!AP5040+'GAME STATS'!AP5099+'GAME STATS'!AP5158+'GAME STATS'!AP5217+'GAME STATS'!AP5276+'GAME STATS'!AP5335+'GAME STATS'!AP5394+'GAME STATS'!AP5453+'GAME STATS'!AP5512+'GAME STATS'!AP5571+'GAME STATS'!AP5630+'GAME STATS'!AP5689+'GAME STATS'!AP5748+'GAME STATS'!AP5807+'GAME STATS'!AP5866</f>
        <v>0</v>
      </c>
      <c r="AN23" s="732"/>
      <c r="AO23" s="733">
        <f>'GAME STATS'!AR25+'GAME STATS'!AR84+'GAME STATS'!AR143+'GAME STATS'!AR202+'GAME STATS'!AR261+'GAME STATS'!AR320+'GAME STATS'!AR379+'GAME STATS'!AR438+'GAME STATS'!AR497+'GAME STATS'!AR556+'GAME STATS'!AR615+'GAME STATS'!AR674+'GAME STATS'!AR733+'GAME STATS'!AR792+'GAME STATS'!AR851+'GAME STATS'!AR910+'GAME STATS'!AR969+'GAME STATS'!AR1028+'GAME STATS'!AR1087+'GAME STATS'!AR1146+'GAME STATS'!AR1205+'GAME STATS'!AR1264+'GAME STATS'!AR1323+'GAME STATS'!AR1382+'GAME STATS'!AR1441+'GAME STATS'!AR1500+'GAME STATS'!AR1559+'GAME STATS'!AR1618+'GAME STATS'!AR1677+'GAME STATS'!AR1736+'GAME STATS'!AR1795+'GAME STATS'!AR1854+'GAME STATS'!AR1913+'GAME STATS'!AR1972+'GAME STATS'!AR2031+'GAME STATS'!AR2090+'GAME STATS'!AR2149+'GAME STATS'!AR2208+'GAME STATS'!AR2267+'GAME STATS'!AR2326+'GAME STATS'!AR2385+'GAME STATS'!AR2444+'GAME STATS'!AR2503+'GAME STATS'!AR2562+'GAME STATS'!AR2621+'GAME STATS'!AR2680+'GAME STATS'!AR2739+'GAME STATS'!AR2798+'GAME STATS'!AR2857+'GAME STATS'!AR2916+'GAME STATS'!AR2975+'GAME STATS'!AR3034+'GAME STATS'!AR3093+'GAME STATS'!AR3152+'GAME STATS'!AR3211+'GAME STATS'!AR3270+'GAME STATS'!AR3329+'GAME STATS'!AR3388+'GAME STATS'!AR3447+'GAME STATS'!AR3506+'GAME STATS'!AR3565+'GAME STATS'!AR3624+'GAME STATS'!AR3683+'GAME STATS'!AR3742+'GAME STATS'!AR3801+'GAME STATS'!AR3860+'GAME STATS'!AR3919+'GAME STATS'!AR3978+'GAME STATS'!AR4037+'GAME STATS'!AR4096+'GAME STATS'!AR4155+'GAME STATS'!AR4214+'GAME STATS'!AR4273+'GAME STATS'!AR4332+'GAME STATS'!AR4391+'GAME STATS'!AR4450+'GAME STATS'!AR4509+'GAME STATS'!AR4568+'GAME STATS'!AR4627+'GAME STATS'!AR4686+'GAME STATS'!AR4745+'GAME STATS'!AR4804+'GAME STATS'!AR4863+'GAME STATS'!AR4922+'GAME STATS'!AR4981+'GAME STATS'!AR5040+'GAME STATS'!AR5099+'GAME STATS'!AR5158+'GAME STATS'!AR5217+'GAME STATS'!AR5276+'GAME STATS'!AR5335+'GAME STATS'!AR5394+'GAME STATS'!AR5453+'GAME STATS'!AR5512+'GAME STATS'!AR5571+'GAME STATS'!AR5630+'GAME STATS'!AR5689+'GAME STATS'!AR5748+'GAME STATS'!AR5807+'GAME STATS'!AR5866</f>
        <v>0</v>
      </c>
      <c r="AP23" s="734"/>
      <c r="AQ23" s="729">
        <f>IF(AM23=0,0,(AO23/AM23)*100)</f>
        <v>0</v>
      </c>
      <c r="AR23" s="730"/>
      <c r="AS23" s="731">
        <f>'GAME STATS'!AV25+'GAME STATS'!AV84+'GAME STATS'!AV143+'GAME STATS'!AV202+'GAME STATS'!AV261+'GAME STATS'!AV320+'GAME STATS'!AV379+'GAME STATS'!AV438+'GAME STATS'!AV497+'GAME STATS'!AV556+'GAME STATS'!AV615+'GAME STATS'!AV674+'GAME STATS'!AV733+'GAME STATS'!AV792+'GAME STATS'!AV851+'GAME STATS'!AV910+'GAME STATS'!AV969+'GAME STATS'!AV1028+'GAME STATS'!AV1087+'GAME STATS'!AV1146+'GAME STATS'!AV1205+'GAME STATS'!AV1264+'GAME STATS'!AV1323+'GAME STATS'!AV1382+'GAME STATS'!AV1441+'GAME STATS'!AV1500+'GAME STATS'!AV1559+'GAME STATS'!AV1618+'GAME STATS'!AV1677+'GAME STATS'!AV1736+'GAME STATS'!AV1795+'GAME STATS'!AV1854+'GAME STATS'!AV1913+'GAME STATS'!AV1972+'GAME STATS'!AV2031+'GAME STATS'!AV2090+'GAME STATS'!AV2149+'GAME STATS'!AV2208+'GAME STATS'!AV2267+'GAME STATS'!AV2326+'GAME STATS'!AV2385+'GAME STATS'!AV2444+'GAME STATS'!AV2503+'GAME STATS'!AV2562+'GAME STATS'!AV2621+'GAME STATS'!AV2680+'GAME STATS'!AV2739+'GAME STATS'!AV2798+'GAME STATS'!AV2857+'GAME STATS'!AV2916+'GAME STATS'!AV2975+'GAME STATS'!AV3034+'GAME STATS'!AV3093+'GAME STATS'!AV3152+'GAME STATS'!AV3211+'GAME STATS'!AV3270+'GAME STATS'!AV3329+'GAME STATS'!AV3388+'GAME STATS'!AV3447+'GAME STATS'!AV3506+'GAME STATS'!AV3565+'GAME STATS'!AV3624+'GAME STATS'!AV3683+'GAME STATS'!AV3742+'GAME STATS'!AV3801+'GAME STATS'!AV3860+'GAME STATS'!AV3919+'GAME STATS'!AV3978+'GAME STATS'!AV4037+'GAME STATS'!AV4096+'GAME STATS'!AV4155+'GAME STATS'!AV4214+'GAME STATS'!AV4273+'GAME STATS'!AV4332+'GAME STATS'!AV4391+'GAME STATS'!AV4450+'GAME STATS'!AV4509+'GAME STATS'!AV4568+'GAME STATS'!AV4627+'GAME STATS'!AV4686+'GAME STATS'!AV4745+'GAME STATS'!AV4804+'GAME STATS'!AV4863+'GAME STATS'!AV4922+'GAME STATS'!AV4981+'GAME STATS'!AV5040+'GAME STATS'!AV5099+'GAME STATS'!AV5158+'GAME STATS'!AV5217+'GAME STATS'!AV5276+'GAME STATS'!AV5335+'GAME STATS'!AV5394+'GAME STATS'!AV5453+'GAME STATS'!AV5512+'GAME STATS'!AV5571+'GAME STATS'!AV5630+'GAME STATS'!AV5689+'GAME STATS'!AV5748+'GAME STATS'!AV5807+'GAME STATS'!AV5866</f>
        <v>0</v>
      </c>
      <c r="AT23" s="732"/>
      <c r="AU23" s="733">
        <f>'GAME STATS'!AX25+'GAME STATS'!AX84+'GAME STATS'!AX143+'GAME STATS'!AX202+'GAME STATS'!AX261+'GAME STATS'!AX320+'GAME STATS'!AX379+'GAME STATS'!AX438+'GAME STATS'!AX497+'GAME STATS'!AX556+'GAME STATS'!AX615+'GAME STATS'!AX674+'GAME STATS'!AX733+'GAME STATS'!AX792+'GAME STATS'!AX851+'GAME STATS'!AX910+'GAME STATS'!AX969+'GAME STATS'!AX1028+'GAME STATS'!AX1087+'GAME STATS'!AX1146+'GAME STATS'!AX1205+'GAME STATS'!AX1264+'GAME STATS'!AX1323+'GAME STATS'!AX1382+'GAME STATS'!AX1441+'GAME STATS'!AX1500+'GAME STATS'!AX1559+'GAME STATS'!AX1618+'GAME STATS'!AX1677+'GAME STATS'!AX1736+'GAME STATS'!AX1795+'GAME STATS'!AX1854+'GAME STATS'!AX1913+'GAME STATS'!AX1972+'GAME STATS'!AX2031+'GAME STATS'!AX2090+'GAME STATS'!AX2149+'GAME STATS'!AX2208+'GAME STATS'!AX2267+'GAME STATS'!AX2326+'GAME STATS'!AX2385+'GAME STATS'!AX2444+'GAME STATS'!AX2503+'GAME STATS'!AX2562+'GAME STATS'!AX2621+'GAME STATS'!AX2680+'GAME STATS'!AX2739+'GAME STATS'!AX2798+'GAME STATS'!AX2857+'GAME STATS'!AX2916+'GAME STATS'!AX2975+'GAME STATS'!AX3034+'GAME STATS'!AX3093+'GAME STATS'!AX3152+'GAME STATS'!AX3211+'GAME STATS'!AX3270+'GAME STATS'!AX3329+'GAME STATS'!AX3388+'GAME STATS'!AX3447+'GAME STATS'!AX3506+'GAME STATS'!AX3565+'GAME STATS'!AX3624+'GAME STATS'!AX3683+'GAME STATS'!AX3742+'GAME STATS'!AX3801+'GAME STATS'!AX3860+'GAME STATS'!AX3919+'GAME STATS'!AX3978+'GAME STATS'!AX4037+'GAME STATS'!AX4096+'GAME STATS'!AX4155+'GAME STATS'!AX4214+'GAME STATS'!AX4273+'GAME STATS'!AX4332+'GAME STATS'!AX4391+'GAME STATS'!AX4450+'GAME STATS'!AX4509+'GAME STATS'!AX4568+'GAME STATS'!AX4627+'GAME STATS'!AX4686+'GAME STATS'!AX4745+'GAME STATS'!AX4804+'GAME STATS'!AX4863+'GAME STATS'!AX4922+'GAME STATS'!AX4981+'GAME STATS'!AX5040+'GAME STATS'!AX5099+'GAME STATS'!AX5158+'GAME STATS'!AX5217+'GAME STATS'!AX5276+'GAME STATS'!AX5335+'GAME STATS'!AX5394+'GAME STATS'!AX5453+'GAME STATS'!AX5512+'GAME STATS'!AX5571+'GAME STATS'!AX5630+'GAME STATS'!AX5689+'GAME STATS'!AX5748+'GAME STATS'!AX5807+'GAME STATS'!AX5866</f>
        <v>0</v>
      </c>
      <c r="AV23" s="734"/>
      <c r="AW23" s="729">
        <f>IF(AS23=0,0,(AU23/AS23)*100)</f>
        <v>0</v>
      </c>
      <c r="AX23" s="730"/>
      <c r="AY23" s="731">
        <f>'GAME STATS'!BB25+'GAME STATS'!BB84+'GAME STATS'!BB143+'GAME STATS'!BB202+'GAME STATS'!BB261+'GAME STATS'!BB320+'GAME STATS'!BB379+'GAME STATS'!BB438+'GAME STATS'!BB497+'GAME STATS'!BB556+'GAME STATS'!BB615+'GAME STATS'!BB674+'GAME STATS'!BB733+'GAME STATS'!BB792+'GAME STATS'!BB851+'GAME STATS'!BB910+'GAME STATS'!BB969+'GAME STATS'!BB1028+'GAME STATS'!BB1087+'GAME STATS'!BB1146+'GAME STATS'!BB1205+'GAME STATS'!BB1264+'GAME STATS'!BB1323+'GAME STATS'!BB1382+'GAME STATS'!BB1441+'GAME STATS'!BB1500+'GAME STATS'!BB1559+'GAME STATS'!BB1618+'GAME STATS'!BB1677+'GAME STATS'!BB1736+'GAME STATS'!BB1795+'GAME STATS'!BB1854+'GAME STATS'!BB1913+'GAME STATS'!BB1972+'GAME STATS'!BB2031+'GAME STATS'!BB2090+'GAME STATS'!BB2149+'GAME STATS'!BB2208+'GAME STATS'!BB2267+'GAME STATS'!BB2326+'GAME STATS'!BB2385+'GAME STATS'!BB2444+'GAME STATS'!BB2503+'GAME STATS'!BB2562+'GAME STATS'!BB2621+'GAME STATS'!BB2680+'GAME STATS'!BB2739+'GAME STATS'!BB2798+'GAME STATS'!BB2857+'GAME STATS'!BB2916+'GAME STATS'!BB2975+'GAME STATS'!BB3034+'GAME STATS'!BB3093+'GAME STATS'!BB3152+'GAME STATS'!BB3211+'GAME STATS'!BB3270+'GAME STATS'!BB3329+'GAME STATS'!BB3388+'GAME STATS'!BB3447+'GAME STATS'!BB3506+'GAME STATS'!BB3565+'GAME STATS'!BB3624+'GAME STATS'!BB3683+'GAME STATS'!BB3742+'GAME STATS'!BB3801+'GAME STATS'!BB3860+'GAME STATS'!BB3919+'GAME STATS'!BB3978+'GAME STATS'!BB4037+'GAME STATS'!BB4096+'GAME STATS'!BB4155+'GAME STATS'!BB4214+'GAME STATS'!BB4273+'GAME STATS'!BB4332+'GAME STATS'!BB4391+'GAME STATS'!BB4450+'GAME STATS'!BB4509+'GAME STATS'!BB4568+'GAME STATS'!BB4627+'GAME STATS'!BB4686+'GAME STATS'!BB4745+'GAME STATS'!BB4804+'GAME STATS'!BB4863+'GAME STATS'!BB4922+'GAME STATS'!BB4981+'GAME STATS'!BB5040+'GAME STATS'!BB5099+'GAME STATS'!BB5158+'GAME STATS'!BB5217+'GAME STATS'!BB5276+'GAME STATS'!BB5335+'GAME STATS'!BB5394+'GAME STATS'!BB5453+'GAME STATS'!BB5512+'GAME STATS'!BB5571+'GAME STATS'!BB5630+'GAME STATS'!BB5689+'GAME STATS'!BB5748+'GAME STATS'!BB5807+'GAME STATS'!BB5866</f>
        <v>0</v>
      </c>
      <c r="AZ23" s="732"/>
      <c r="BA23" s="733">
        <f>'GAME STATS'!BD25+'GAME STATS'!BD84+'GAME STATS'!BD143+'GAME STATS'!BD202+'GAME STATS'!BD261+'GAME STATS'!BD320+'GAME STATS'!BD379+'GAME STATS'!BD438+'GAME STATS'!BD497+'GAME STATS'!BD556+'GAME STATS'!BD615+'GAME STATS'!BD674+'GAME STATS'!BD733+'GAME STATS'!BD792+'GAME STATS'!BD851+'GAME STATS'!BD910+'GAME STATS'!BD969+'GAME STATS'!BD1028+'GAME STATS'!BD1087+'GAME STATS'!BD1146+'GAME STATS'!BD1205+'GAME STATS'!BD1264+'GAME STATS'!BD1323+'GAME STATS'!BD1382+'GAME STATS'!BD1441+'GAME STATS'!BD1500+'GAME STATS'!BD1559+'GAME STATS'!BD1618+'GAME STATS'!BD1677+'GAME STATS'!BD1736+'GAME STATS'!BD1795+'GAME STATS'!BD1854+'GAME STATS'!BD1913+'GAME STATS'!BD1972+'GAME STATS'!BD2031+'GAME STATS'!BD2090+'GAME STATS'!BD2149+'GAME STATS'!BD2208+'GAME STATS'!BD2267+'GAME STATS'!BD2326+'GAME STATS'!BD2385+'GAME STATS'!BD2444+'GAME STATS'!BD2503+'GAME STATS'!BD2562+'GAME STATS'!BD2621+'GAME STATS'!BD2680+'GAME STATS'!BD2739+'GAME STATS'!BD2798+'GAME STATS'!BD2857+'GAME STATS'!BD2916+'GAME STATS'!BD2975+'GAME STATS'!BD3034+'GAME STATS'!BD3093+'GAME STATS'!BD3152+'GAME STATS'!BD3211+'GAME STATS'!BD3270+'GAME STATS'!BD3329+'GAME STATS'!BD3388+'GAME STATS'!BD3447+'GAME STATS'!BD3506+'GAME STATS'!BD3565+'GAME STATS'!BD3624+'GAME STATS'!BD3683+'GAME STATS'!BD3742+'GAME STATS'!BD3801+'GAME STATS'!BD3860+'GAME STATS'!BD3919+'GAME STATS'!BD3978+'GAME STATS'!BD4037+'GAME STATS'!BD4096+'GAME STATS'!BD4155+'GAME STATS'!BD4214+'GAME STATS'!BD4273+'GAME STATS'!BD4332+'GAME STATS'!BD4391+'GAME STATS'!BD4450+'GAME STATS'!BD4509+'GAME STATS'!BD4568+'GAME STATS'!BD4627+'GAME STATS'!BD4686+'GAME STATS'!BD4745+'GAME STATS'!BD4804+'GAME STATS'!BD4863+'GAME STATS'!BD4922+'GAME STATS'!BD4981+'GAME STATS'!BD5040+'GAME STATS'!BD5099+'GAME STATS'!BD5158+'GAME STATS'!BD5217+'GAME STATS'!BD5276+'GAME STATS'!BD5335+'GAME STATS'!BD5394+'GAME STATS'!BD5453+'GAME STATS'!BD5512+'GAME STATS'!BD5571+'GAME STATS'!BD5630+'GAME STATS'!BD5689+'GAME STATS'!BD5748+'GAME STATS'!BD5807+'GAME STATS'!BD5866</f>
        <v>0</v>
      </c>
      <c r="BB23" s="734"/>
      <c r="BC23" s="729">
        <f>IF(AY23=0,0,(BA23/AY23)*100)</f>
        <v>0</v>
      </c>
      <c r="BD23" s="730"/>
      <c r="BE23" s="731">
        <f>AA23+AG23+AM23+AY23</f>
        <v>0</v>
      </c>
      <c r="BF23" s="732"/>
      <c r="BG23" s="858">
        <f>AC23+AI23+AO23+BA23</f>
        <v>0</v>
      </c>
      <c r="BH23" s="732"/>
      <c r="BI23" s="763">
        <f>IF(BE23=0,0,(BG23/BE23)*100)</f>
        <v>0</v>
      </c>
      <c r="BJ23" s="893"/>
      <c r="BK23" s="888">
        <f>(AC23*2)+(AI23*2)+(AO23*3)+BA23</f>
        <v>0</v>
      </c>
      <c r="BL23" s="889"/>
      <c r="BM23" s="890"/>
      <c r="BN23" s="986">
        <f>'GAME STATS'!BQ25+'GAME STATS'!BQ84+'GAME STATS'!BQ143+'GAME STATS'!BQ202+'GAME STATS'!BQ261+'GAME STATS'!BQ320+'GAME STATS'!BQ379+'GAME STATS'!BQ438+'GAME STATS'!BQ497+'GAME STATS'!BQ556+'GAME STATS'!BQ615+'GAME STATS'!BQ674+'GAME STATS'!BQ733+'GAME STATS'!BQ792+'GAME STATS'!BQ851+'GAME STATS'!BQ910+'GAME STATS'!BQ969+'GAME STATS'!BQ1028+'GAME STATS'!BQ1087+'GAME STATS'!BQ1146+'GAME STATS'!BQ1205+'GAME STATS'!BQ1264+'GAME STATS'!BQ1323+'GAME STATS'!BQ1382+'GAME STATS'!BQ1441+'GAME STATS'!BQ1500+'GAME STATS'!BQ1559+'GAME STATS'!BQ1618+'GAME STATS'!BQ1677+'GAME STATS'!BQ1736+'GAME STATS'!BQ1795+'GAME STATS'!BQ1854+'GAME STATS'!BQ1913+'GAME STATS'!BQ1972+'GAME STATS'!BQ2031+'GAME STATS'!BQ2090+'GAME STATS'!BQ2149+'GAME STATS'!BQ2208+'GAME STATS'!BQ2267+'GAME STATS'!BQ2326+'GAME STATS'!BQ2385+'GAME STATS'!BQ2444+'GAME STATS'!BQ2503+'GAME STATS'!BQ2562+'GAME STATS'!BQ2621+'GAME STATS'!BQ2680+'GAME STATS'!BQ2739+'GAME STATS'!BQ2798+'GAME STATS'!BQ2857+'GAME STATS'!BQ2916+'GAME STATS'!BQ2975+'GAME STATS'!BQ3034+'GAME STATS'!BQ3093+'GAME STATS'!BQ3152+'GAME STATS'!BQ3211+'GAME STATS'!BQ3270+'GAME STATS'!BQ3329+'GAME STATS'!BQ3388+'GAME STATS'!BQ3447+'GAME STATS'!BQ3506+'GAME STATS'!BQ3565+'GAME STATS'!BQ3624+'GAME STATS'!BQ3683+'GAME STATS'!BQ3742+'GAME STATS'!BQ3801+'GAME STATS'!BQ3860+'GAME STATS'!BQ3919+'GAME STATS'!BQ3978+'GAME STATS'!BQ4037+'GAME STATS'!BQ4096+'GAME STATS'!BQ4155+'GAME STATS'!BQ4214+'GAME STATS'!BQ4273+'GAME STATS'!BQ4332+'GAME STATS'!BQ4391+'GAME STATS'!BQ4450+'GAME STATS'!BQ4509+'GAME STATS'!BQ4568+'GAME STATS'!BQ4627+'GAME STATS'!BQ4686+'GAME STATS'!BQ4745+'GAME STATS'!BQ4804+'GAME STATS'!BQ4863+'GAME STATS'!BQ4922+'GAME STATS'!BQ4981+'GAME STATS'!BQ5040+'GAME STATS'!BQ5099+'GAME STATS'!BQ5158+'GAME STATS'!BQ5217+'GAME STATS'!BQ5276+'GAME STATS'!BQ5335+'GAME STATS'!BQ5394+'GAME STATS'!BQ5453+'GAME STATS'!BQ5512+'GAME STATS'!BQ5571+'GAME STATS'!BQ5630+'GAME STATS'!BQ5689+'GAME STATS'!BQ5748+'GAME STATS'!BQ5807+'GAME STATS'!BQ5866</f>
        <v>0</v>
      </c>
      <c r="BO23" s="889"/>
      <c r="BP23" s="890"/>
      <c r="BQ23" s="320"/>
      <c r="BR23" s="320"/>
    </row>
    <row r="24" spans="1:70" ht="24.95" customHeight="1" x14ac:dyDescent="0.25">
      <c r="A24" s="320"/>
      <c r="B24" s="748"/>
      <c r="C24" s="755" t="str">
        <f>IF(ROSTER!D$22="","",ROSTER!D$22)</f>
        <v/>
      </c>
      <c r="D24" s="756"/>
      <c r="E24" s="757"/>
      <c r="F24" s="731"/>
      <c r="G24" s="734"/>
      <c r="H24" s="731"/>
      <c r="I24" s="734"/>
      <c r="J24" s="722"/>
      <c r="K24" s="828"/>
      <c r="L24" s="829"/>
      <c r="M24" s="822"/>
      <c r="N24" s="823"/>
      <c r="O24" s="729" t="s">
        <v>16</v>
      </c>
      <c r="P24" s="764"/>
      <c r="Q24" s="731"/>
      <c r="R24" s="732"/>
      <c r="S24" s="733"/>
      <c r="T24" s="734"/>
      <c r="U24" s="818" t="s">
        <v>16</v>
      </c>
      <c r="V24" s="819"/>
      <c r="W24" s="722"/>
      <c r="X24" s="722"/>
      <c r="Y24" s="722"/>
      <c r="Z24" s="722"/>
      <c r="AA24" s="731"/>
      <c r="AB24" s="732"/>
      <c r="AC24" s="733"/>
      <c r="AD24" s="734"/>
      <c r="AE24" s="729"/>
      <c r="AF24" s="730"/>
      <c r="AG24" s="731"/>
      <c r="AH24" s="732"/>
      <c r="AI24" s="733"/>
      <c r="AJ24" s="734"/>
      <c r="AK24" s="729"/>
      <c r="AL24" s="730"/>
      <c r="AM24" s="731"/>
      <c r="AN24" s="732"/>
      <c r="AO24" s="733"/>
      <c r="AP24" s="734"/>
      <c r="AQ24" s="729"/>
      <c r="AR24" s="730"/>
      <c r="AS24" s="731"/>
      <c r="AT24" s="732"/>
      <c r="AU24" s="733"/>
      <c r="AV24" s="734"/>
      <c r="AW24" s="729"/>
      <c r="AX24" s="730"/>
      <c r="AY24" s="731"/>
      <c r="AZ24" s="732"/>
      <c r="BA24" s="733"/>
      <c r="BB24" s="734"/>
      <c r="BC24" s="729"/>
      <c r="BD24" s="730"/>
      <c r="BE24" s="731"/>
      <c r="BF24" s="732"/>
      <c r="BG24" s="858"/>
      <c r="BH24" s="732"/>
      <c r="BI24" s="763"/>
      <c r="BJ24" s="893"/>
      <c r="BK24" s="888"/>
      <c r="BL24" s="889"/>
      <c r="BM24" s="890"/>
      <c r="BN24" s="987"/>
      <c r="BO24" s="889"/>
      <c r="BP24" s="890"/>
      <c r="BQ24" s="320"/>
      <c r="BR24" s="320"/>
    </row>
    <row r="25" spans="1:70" ht="24.95" customHeight="1" x14ac:dyDescent="0.25">
      <c r="A25" s="320"/>
      <c r="B25" s="747" t="str">
        <f>IF(ROSTER!B24="","",ROSTER!B24)</f>
        <v/>
      </c>
      <c r="C25" s="752" t="str">
        <f>IF(ROSTER!C$24="","",ROSTER!C$24)</f>
        <v/>
      </c>
      <c r="D25" s="753"/>
      <c r="E25" s="754"/>
      <c r="F25" s="731">
        <f>'GAME STATS'!F27+'GAME STATS'!F86+'GAME STATS'!F145+'GAME STATS'!F204+'GAME STATS'!F263+'GAME STATS'!F322+'GAME STATS'!F381+'GAME STATS'!F440+'GAME STATS'!F499+'GAME STATS'!F558+'GAME STATS'!F617+'GAME STATS'!F676+'GAME STATS'!F735+'GAME STATS'!F794+'GAME STATS'!F853+'GAME STATS'!F912+'GAME STATS'!F971+'GAME STATS'!F1030+'GAME STATS'!F1089+'GAME STATS'!F1148+'GAME STATS'!F1207+'GAME STATS'!F1266+'GAME STATS'!F1325+'GAME STATS'!F1384+'GAME STATS'!F1443+'GAME STATS'!F1502+'GAME STATS'!F1561+'GAME STATS'!F1620+'GAME STATS'!F1679+'GAME STATS'!F1738+'GAME STATS'!F1797+'GAME STATS'!F1856+'GAME STATS'!F1915+'GAME STATS'!F1974+'GAME STATS'!F2033+'GAME STATS'!F2092+'GAME STATS'!F2151+'GAME STATS'!F2210+'GAME STATS'!F2269+'GAME STATS'!F2328+'GAME STATS'!F2387+'GAME STATS'!F2446+'GAME STATS'!F2505+'GAME STATS'!F2564+'GAME STATS'!F2623+'GAME STATS'!F2682+'GAME STATS'!F2741+'GAME STATS'!F2800+'GAME STATS'!F2859+'GAME STATS'!F2918+'GAME STATS'!F2977+'GAME STATS'!F3036+'GAME STATS'!F3095+'GAME STATS'!F3154+'GAME STATS'!F3213+'GAME STATS'!F3272+'GAME STATS'!F3331+'GAME STATS'!F3390+'GAME STATS'!F3449+'GAME STATS'!F3508+'GAME STATS'!F3567+'GAME STATS'!F3626+'GAME STATS'!F3685+'GAME STATS'!F3744+'GAME STATS'!F3803+'GAME STATS'!F3862+'GAME STATS'!F3921+'GAME STATS'!F3980+'GAME STATS'!F4039+'GAME STATS'!F4098+'GAME STATS'!F4157+'GAME STATS'!F4216+'GAME STATS'!F4275+'GAME STATS'!F4334+'GAME STATS'!F4393+'GAME STATS'!F4452+'GAME STATS'!F4511+'GAME STATS'!F4570+'GAME STATS'!F4629+'GAME STATS'!F4688+'GAME STATS'!F4747+'GAME STATS'!F4806+'GAME STATS'!F4865+'GAME STATS'!F4924+'GAME STATS'!F4983+'GAME STATS'!F5042+'GAME STATS'!F5101+'GAME STATS'!F5160+'GAME STATS'!F5219+'GAME STATS'!F5278+'GAME STATS'!F5337+'GAME STATS'!F5396+'GAME STATS'!F5455+'GAME STATS'!F5514+'GAME STATS'!F5573+'GAME STATS'!F5632+'GAME STATS'!F5691+'GAME STATS'!F5750+'GAME STATS'!F5809+'GAME STATS'!F5868</f>
        <v>0</v>
      </c>
      <c r="G25" s="734"/>
      <c r="H25" s="731">
        <f>'GAME STATS'!G27+'GAME STATS'!G86+'GAME STATS'!G145+'GAME STATS'!G204+'GAME STATS'!G263+'GAME STATS'!G322+'GAME STATS'!G381+'GAME STATS'!G440+'GAME STATS'!G499+'GAME STATS'!G558+'GAME STATS'!G617+'GAME STATS'!G676+'GAME STATS'!G735+'GAME STATS'!G794+'GAME STATS'!G853+'GAME STATS'!G912+'GAME STATS'!G971+'GAME STATS'!G1030+'GAME STATS'!G1089+'GAME STATS'!G1148+'GAME STATS'!G1207+'GAME STATS'!G1266+'GAME STATS'!G1325+'GAME STATS'!G1384+'GAME STATS'!G1443+'GAME STATS'!G1502+'GAME STATS'!G1561+'GAME STATS'!G1620+'GAME STATS'!G1679+'GAME STATS'!G1738+'GAME STATS'!G1797+'GAME STATS'!G1856+'GAME STATS'!G1915+'GAME STATS'!G1974+'GAME STATS'!G2033+'GAME STATS'!G2092+'GAME STATS'!G2151+'GAME STATS'!G2210+'GAME STATS'!G2269+'GAME STATS'!G2328+'GAME STATS'!G2387+'GAME STATS'!G2446+'GAME STATS'!G2505+'GAME STATS'!G2564+'GAME STATS'!G2623+'GAME STATS'!G2682+'GAME STATS'!G2741+'GAME STATS'!G2800+'GAME STATS'!G2859+'GAME STATS'!G2918+'GAME STATS'!G2977+'GAME STATS'!G3036+'GAME STATS'!G3095+'GAME STATS'!G3154+'GAME STATS'!G3213+'GAME STATS'!G3272+'GAME STATS'!G3331+'GAME STATS'!G3390+'GAME STATS'!G3449+'GAME STATS'!G3508+'GAME STATS'!G3567+'GAME STATS'!G3626+'GAME STATS'!G3685+'GAME STATS'!G3744+'GAME STATS'!G3803+'GAME STATS'!G3862+'GAME STATS'!G3921+'GAME STATS'!G3980+'GAME STATS'!G4039+'GAME STATS'!G4098+'GAME STATS'!G4157+'GAME STATS'!G4216+'GAME STATS'!G4275+'GAME STATS'!G4334+'GAME STATS'!G4393+'GAME STATS'!G4452+'GAME STATS'!G4511+'GAME STATS'!G4570+'GAME STATS'!G4629+'GAME STATS'!G4688+'GAME STATS'!G4747+'GAME STATS'!G4806+'GAME STATS'!G4865+'GAME STATS'!G4924+'GAME STATS'!G4983+'GAME STATS'!G5042+'GAME STATS'!G5101+'GAME STATS'!G5160+'GAME STATS'!G5219+'GAME STATS'!G5278+'GAME STATS'!G5337+'GAME STATS'!G5396+'GAME STATS'!G5455+'GAME STATS'!G5514+'GAME STATS'!G5573+'GAME STATS'!G5632+'GAME STATS'!G5691+'GAME STATS'!G5750+'GAME STATS'!G5809+'GAME STATS'!G5868</f>
        <v>0</v>
      </c>
      <c r="I25" s="734"/>
      <c r="J25" s="722">
        <f>'GAME STATS'!H27+'GAME STATS'!H86+'GAME STATS'!H145+'GAME STATS'!H204+'GAME STATS'!H263+'GAME STATS'!H322+'GAME STATS'!H381+'GAME STATS'!H440+'GAME STATS'!H499+'GAME STATS'!H558+'GAME STATS'!H617+'GAME STATS'!H676+'GAME STATS'!H735+'GAME STATS'!H794+'GAME STATS'!H853+'GAME STATS'!H912+'GAME STATS'!H971+'GAME STATS'!H1030+'GAME STATS'!H1089+'GAME STATS'!H1148+'GAME STATS'!H1207+'GAME STATS'!H1266+'GAME STATS'!H1325+'GAME STATS'!H1384+'GAME STATS'!H1443+'GAME STATS'!H1502+'GAME STATS'!H1561+'GAME STATS'!H1620+'GAME STATS'!H1679+'GAME STATS'!H1738+'GAME STATS'!H1797+'GAME STATS'!H1856+'GAME STATS'!H1915+'GAME STATS'!H1974+'GAME STATS'!H2033+'GAME STATS'!H2092+'GAME STATS'!H2151+'GAME STATS'!H2210+'GAME STATS'!H2269+'GAME STATS'!H2328+'GAME STATS'!H2387+'GAME STATS'!H2446+'GAME STATS'!H2505+'GAME STATS'!H2564+'GAME STATS'!H2623+'GAME STATS'!H2682+'GAME STATS'!H2741+'GAME STATS'!H2800+'GAME STATS'!H2859+'GAME STATS'!H2918+'GAME STATS'!H2977+'GAME STATS'!H3036+'GAME STATS'!H3095+'GAME STATS'!H3154+'GAME STATS'!H3213+'GAME STATS'!H3272+'GAME STATS'!H3331+'GAME STATS'!H3390+'GAME STATS'!H3449+'GAME STATS'!H3508+'GAME STATS'!H3567+'GAME STATS'!H3626+'GAME STATS'!H3685+'GAME STATS'!H3744+'GAME STATS'!H3803+'GAME STATS'!H3862+'GAME STATS'!H3921+'GAME STATS'!H3980+'GAME STATS'!H4039+'GAME STATS'!H4098+'GAME STATS'!H4157+'GAME STATS'!H4216+'GAME STATS'!H4275+'GAME STATS'!H4334+'GAME STATS'!H4393+'GAME STATS'!H4452+'GAME STATS'!H4511+'GAME STATS'!H4570+'GAME STATS'!H4629+'GAME STATS'!H4688+'GAME STATS'!H4747+'GAME STATS'!H4806+'GAME STATS'!H4865+'GAME STATS'!H4924+'GAME STATS'!H4983+'GAME STATS'!H5042+'GAME STATS'!H5101+'GAME STATS'!H5160+'GAME STATS'!H5219+'GAME STATS'!H5278+'GAME STATS'!H5337+'GAME STATS'!H5396+'GAME STATS'!H5455+'GAME STATS'!H5514+'GAME STATS'!H5573+'GAME STATS'!H5632+'GAME STATS'!H5691+'GAME STATS'!H5750+'GAME STATS'!H5809+'GAME STATS'!H5868</f>
        <v>0</v>
      </c>
      <c r="K25" s="826">
        <f>'GAME STATS'!J27+'GAME STATS'!J86+'GAME STATS'!J145+'GAME STATS'!J204+'GAME STATS'!J263+'GAME STATS'!J322+'GAME STATS'!J381+'GAME STATS'!J440+'GAME STATS'!J499+'GAME STATS'!J558+'GAME STATS'!J617+'GAME STATS'!J676+'GAME STATS'!J735+'GAME STATS'!J794+'GAME STATS'!J853+'GAME STATS'!J912+'GAME STATS'!J971+'GAME STATS'!J1030+'GAME STATS'!J1089+'GAME STATS'!J1148+'GAME STATS'!J1207+'GAME STATS'!J1266+'GAME STATS'!J1325+'GAME STATS'!J1384+'GAME STATS'!J1443+'GAME STATS'!J1502+'GAME STATS'!J1561+'GAME STATS'!J1620+'GAME STATS'!J1679+'GAME STATS'!J1738+'GAME STATS'!J1797+'GAME STATS'!J1856+'GAME STATS'!J1915+'GAME STATS'!J1974+'GAME STATS'!J2033+'GAME STATS'!J2092+'GAME STATS'!J2151+'GAME STATS'!J2210+'GAME STATS'!J2269+'GAME STATS'!J2328+'GAME STATS'!J2387+'GAME STATS'!J2446+'GAME STATS'!J2505+'GAME STATS'!J2564+'GAME STATS'!J2623+'GAME STATS'!J2682+'GAME STATS'!J2741+'GAME STATS'!J2800+'GAME STATS'!J2859+'GAME STATS'!J2918+'GAME STATS'!J2977+'GAME STATS'!J3036+'GAME STATS'!J3095+'GAME STATS'!J3154+'GAME STATS'!J3213+'GAME STATS'!J3272+'GAME STATS'!J3331+'GAME STATS'!J3390+'GAME STATS'!J3449+'GAME STATS'!J3508+'GAME STATS'!J3567+'GAME STATS'!J3626+'GAME STATS'!J3685+'GAME STATS'!J3744+'GAME STATS'!J3803+'GAME STATS'!J3862+'GAME STATS'!J3921+'GAME STATS'!J3980+'GAME STATS'!J4039+'GAME STATS'!J4098+'GAME STATS'!J4157+'GAME STATS'!J4216+'GAME STATS'!J4275+'GAME STATS'!J4334+'GAME STATS'!J4393+'GAME STATS'!J4452+'GAME STATS'!J4511+'GAME STATS'!J4570+'GAME STATS'!J4629+'GAME STATS'!J4688+'GAME STATS'!J4747+'GAME STATS'!J4806+'GAME STATS'!J4865+'GAME STATS'!J4924+'GAME STATS'!J4983+'GAME STATS'!J5042+'GAME STATS'!J5101+'GAME STATS'!J5160+'GAME STATS'!J5219+'GAME STATS'!J5278+'GAME STATS'!J5337+'GAME STATS'!J5396+'GAME STATS'!J5455+'GAME STATS'!J5514+'GAME STATS'!J5573+'GAME STATS'!J5632+'GAME STATS'!J5691+'GAME STATS'!J5750+'GAME STATS'!J5809+'GAME STATS'!J5868</f>
        <v>0</v>
      </c>
      <c r="L25" s="827"/>
      <c r="M25" s="820">
        <f>'GAME STATS'!L27+'GAME STATS'!L86+'GAME STATS'!L145+'GAME STATS'!L204+'GAME STATS'!L263+'GAME STATS'!L322+'GAME STATS'!L381+'GAME STATS'!L440+'GAME STATS'!L499+'GAME STATS'!L558+'GAME STATS'!L617+'GAME STATS'!L676+'GAME STATS'!L735+'GAME STATS'!L794+'GAME STATS'!L853+'GAME STATS'!L912+'GAME STATS'!L971+'GAME STATS'!L1030+'GAME STATS'!L1089+'GAME STATS'!L1148+'GAME STATS'!L1207+'GAME STATS'!L1266+'GAME STATS'!L1325+'GAME STATS'!L1384+'GAME STATS'!L1443+'GAME STATS'!L1502+'GAME STATS'!L1561+'GAME STATS'!L1620+'GAME STATS'!L1679+'GAME STATS'!L1738+'GAME STATS'!L1797+'GAME STATS'!L1856+'GAME STATS'!L1915+'GAME STATS'!L1974+'GAME STATS'!L2033+'GAME STATS'!L2092+'GAME STATS'!L2151+'GAME STATS'!L2210+'GAME STATS'!L2269+'GAME STATS'!L2328+'GAME STATS'!L2387+'GAME STATS'!L2446+'GAME STATS'!L2505+'GAME STATS'!L2564+'GAME STATS'!L2623+'GAME STATS'!L2682+'GAME STATS'!L2741+'GAME STATS'!L2800+'GAME STATS'!L2859+'GAME STATS'!L2918+'GAME STATS'!L2977+'GAME STATS'!L3036+'GAME STATS'!L3095+'GAME STATS'!L3154+'GAME STATS'!L3213+'GAME STATS'!L3272+'GAME STATS'!L3331+'GAME STATS'!L3390+'GAME STATS'!L3449+'GAME STATS'!L3508+'GAME STATS'!L3567+'GAME STATS'!L3626+'GAME STATS'!L3685+'GAME STATS'!L3744+'GAME STATS'!L3803+'GAME STATS'!L3862+'GAME STATS'!L3921+'GAME STATS'!L3980+'GAME STATS'!L4039+'GAME STATS'!L4098+'GAME STATS'!L4157+'GAME STATS'!L4216+'GAME STATS'!L4275+'GAME STATS'!L4334+'GAME STATS'!L4393+'GAME STATS'!L4452+'GAME STATS'!L4511+'GAME STATS'!L4570+'GAME STATS'!L4629+'GAME STATS'!L4688+'GAME STATS'!L4747+'GAME STATS'!L4806+'GAME STATS'!L4865+'GAME STATS'!L4924+'GAME STATS'!L4983+'GAME STATS'!L5042+'GAME STATS'!L5101+'GAME STATS'!L5160+'GAME STATS'!L5219+'GAME STATS'!L5278+'GAME STATS'!L5337+'GAME STATS'!L5396+'GAME STATS'!L5455+'GAME STATS'!L5514+'GAME STATS'!L5573+'GAME STATS'!L5632+'GAME STATS'!L5691+'GAME STATS'!L5750+'GAME STATS'!L5809+'GAME STATS'!L5868</f>
        <v>0</v>
      </c>
      <c r="N25" s="821"/>
      <c r="O25" s="729">
        <f>K25+M25</f>
        <v>0</v>
      </c>
      <c r="P25" s="764"/>
      <c r="Q25" s="731">
        <f>'GAME STATS'!P27+'GAME STATS'!P86+'GAME STATS'!P145+'GAME STATS'!P204+'GAME STATS'!P263+'GAME STATS'!P322+'GAME STATS'!P381+'GAME STATS'!P440+'GAME STATS'!P499+'GAME STATS'!P558+'GAME STATS'!P617+'GAME STATS'!P676+'GAME STATS'!P735+'GAME STATS'!P794+'GAME STATS'!P853+'GAME STATS'!P912+'GAME STATS'!P971+'GAME STATS'!P1030+'GAME STATS'!P1089+'GAME STATS'!P1148+'GAME STATS'!P1207+'GAME STATS'!P1266+'GAME STATS'!P1325+'GAME STATS'!P1384+'GAME STATS'!P1443+'GAME STATS'!P1502+'GAME STATS'!P1561+'GAME STATS'!P1620+'GAME STATS'!P1679+'GAME STATS'!P1738+'GAME STATS'!P1797+'GAME STATS'!P1856+'GAME STATS'!P1915+'GAME STATS'!P1974+'GAME STATS'!P2033+'GAME STATS'!P2092+'GAME STATS'!P2151+'GAME STATS'!P2210+'GAME STATS'!P2269+'GAME STATS'!P2328+'GAME STATS'!P2387+'GAME STATS'!P2446+'GAME STATS'!P2505+'GAME STATS'!P2564+'GAME STATS'!P2623+'GAME STATS'!P2682+'GAME STATS'!P2741+'GAME STATS'!P2800+'GAME STATS'!P2859+'GAME STATS'!P2918+'GAME STATS'!P2977+'GAME STATS'!P3036+'GAME STATS'!P3095+'GAME STATS'!P3154+'GAME STATS'!P3213+'GAME STATS'!P3272+'GAME STATS'!P3331+'GAME STATS'!P3390+'GAME STATS'!P3449+'GAME STATS'!P3508+'GAME STATS'!P3567+'GAME STATS'!P3626+'GAME STATS'!P3685+'GAME STATS'!P3744+'GAME STATS'!P3803+'GAME STATS'!P3862+'GAME STATS'!P3921+'GAME STATS'!P3980+'GAME STATS'!P4039+'GAME STATS'!P4098+'GAME STATS'!P4157+'GAME STATS'!P4216+'GAME STATS'!P4275+'GAME STATS'!P4334+'GAME STATS'!P4393+'GAME STATS'!P4452+'GAME STATS'!P4511+'GAME STATS'!P4570+'GAME STATS'!P4629+'GAME STATS'!P4688+'GAME STATS'!P4747+'GAME STATS'!P4806+'GAME STATS'!P4865+'GAME STATS'!P4924+'GAME STATS'!P4983+'GAME STATS'!P5042+'GAME STATS'!P5101+'GAME STATS'!P5160+'GAME STATS'!P5219+'GAME STATS'!P5278+'GAME STATS'!P5337+'GAME STATS'!P5396+'GAME STATS'!P5455+'GAME STATS'!P5514+'GAME STATS'!P5573+'GAME STATS'!P5632+'GAME STATS'!P5691+'GAME STATS'!P5750+'GAME STATS'!P5809+'GAME STATS'!P5868</f>
        <v>0</v>
      </c>
      <c r="R25" s="732"/>
      <c r="S25" s="733">
        <f>'GAME STATS'!R27+'GAME STATS'!R86+'GAME STATS'!R145+'GAME STATS'!R204+'GAME STATS'!R263+'GAME STATS'!R322+'GAME STATS'!R381+'GAME STATS'!R440+'GAME STATS'!R499+'GAME STATS'!R558+'GAME STATS'!R617+'GAME STATS'!R676+'GAME STATS'!R735+'GAME STATS'!R794+'GAME STATS'!R853+'GAME STATS'!R912+'GAME STATS'!R971+'GAME STATS'!R1030+'GAME STATS'!R1089+'GAME STATS'!R1148+'GAME STATS'!R1207+'GAME STATS'!R1266+'GAME STATS'!R1325+'GAME STATS'!R1384+'GAME STATS'!R1443+'GAME STATS'!R1502+'GAME STATS'!R1561+'GAME STATS'!R1620+'GAME STATS'!R1679+'GAME STATS'!R1738+'GAME STATS'!R1797+'GAME STATS'!R1856+'GAME STATS'!R1915+'GAME STATS'!R1974+'GAME STATS'!R2033+'GAME STATS'!R2092+'GAME STATS'!R2151+'GAME STATS'!R2210+'GAME STATS'!R2269+'GAME STATS'!R2328+'GAME STATS'!R2387+'GAME STATS'!R2446+'GAME STATS'!R2505+'GAME STATS'!R2564+'GAME STATS'!R2623+'GAME STATS'!R2682+'GAME STATS'!R2741+'GAME STATS'!R2800+'GAME STATS'!R2859+'GAME STATS'!R2918+'GAME STATS'!R2977+'GAME STATS'!R3036+'GAME STATS'!R3095+'GAME STATS'!R3154+'GAME STATS'!R3213+'GAME STATS'!R3272+'GAME STATS'!R3331+'GAME STATS'!R3390+'GAME STATS'!R3449+'GAME STATS'!R3508+'GAME STATS'!R3567+'GAME STATS'!R3626+'GAME STATS'!R3685+'GAME STATS'!R3744+'GAME STATS'!R3803+'GAME STATS'!R3862+'GAME STATS'!R3921+'GAME STATS'!R3980+'GAME STATS'!R4039+'GAME STATS'!R4098+'GAME STATS'!R4157+'GAME STATS'!R4216+'GAME STATS'!R4275+'GAME STATS'!R4334+'GAME STATS'!R4393+'GAME STATS'!R4452+'GAME STATS'!R4511+'GAME STATS'!R4570+'GAME STATS'!R4629+'GAME STATS'!R4688+'GAME STATS'!R4747+'GAME STATS'!R4806+'GAME STATS'!R4865+'GAME STATS'!R4924+'GAME STATS'!R4983+'GAME STATS'!R5042+'GAME STATS'!R5101+'GAME STATS'!R5160+'GAME STATS'!R5219+'GAME STATS'!R5278+'GAME STATS'!R5337+'GAME STATS'!R5396+'GAME STATS'!R5455+'GAME STATS'!R5514+'GAME STATS'!R5573+'GAME STATS'!R5632+'GAME STATS'!R5691+'GAME STATS'!R5750+'GAME STATS'!R5809+'GAME STATS'!R5868</f>
        <v>0</v>
      </c>
      <c r="T25" s="734"/>
      <c r="U25" s="818">
        <f>S25-Q25</f>
        <v>0</v>
      </c>
      <c r="V25" s="819"/>
      <c r="W25" s="722">
        <f>'GAME STATS'!V27+'GAME STATS'!V86+'GAME STATS'!V145+'GAME STATS'!V204+'GAME STATS'!V263+'GAME STATS'!V322+'GAME STATS'!V381+'GAME STATS'!V440+'GAME STATS'!V499+'GAME STATS'!V558+'GAME STATS'!V617+'GAME STATS'!V676+'GAME STATS'!V735+'GAME STATS'!V794+'GAME STATS'!V853+'GAME STATS'!V912+'GAME STATS'!V971+'GAME STATS'!V1030+'GAME STATS'!V1089+'GAME STATS'!V1148+'GAME STATS'!V1207+'GAME STATS'!V1266+'GAME STATS'!V1325+'GAME STATS'!V1384+'GAME STATS'!V1443+'GAME STATS'!V1502+'GAME STATS'!V1561+'GAME STATS'!V1620+'GAME STATS'!V1679+'GAME STATS'!V1738+'GAME STATS'!V1797+'GAME STATS'!V1856+'GAME STATS'!V1915+'GAME STATS'!V1974+'GAME STATS'!V2033+'GAME STATS'!V2092+'GAME STATS'!V2151+'GAME STATS'!V2210+'GAME STATS'!V2269+'GAME STATS'!V2328+'GAME STATS'!V2387+'GAME STATS'!V2446+'GAME STATS'!V2505+'GAME STATS'!V2564+'GAME STATS'!V2623+'GAME STATS'!V2682+'GAME STATS'!V2741+'GAME STATS'!V2800+'GAME STATS'!V2859+'GAME STATS'!V2918+'GAME STATS'!V2977+'GAME STATS'!V3036+'GAME STATS'!V3095+'GAME STATS'!V3154+'GAME STATS'!V3213+'GAME STATS'!V3272+'GAME STATS'!V3331+'GAME STATS'!V3390+'GAME STATS'!V3449+'GAME STATS'!V3508+'GAME STATS'!V3567+'GAME STATS'!V3626+'GAME STATS'!V3685+'GAME STATS'!V3744+'GAME STATS'!V3803+'GAME STATS'!V3862+'GAME STATS'!V3921+'GAME STATS'!V3980+'GAME STATS'!V4039+'GAME STATS'!V4098+'GAME STATS'!V4157+'GAME STATS'!V4216+'GAME STATS'!V4275+'GAME STATS'!V4334+'GAME STATS'!V4393+'GAME STATS'!V4452+'GAME STATS'!V4511+'GAME STATS'!V4570+'GAME STATS'!V4629+'GAME STATS'!V4688+'GAME STATS'!V4747+'GAME STATS'!V4806+'GAME STATS'!V4865+'GAME STATS'!V4924+'GAME STATS'!V4983+'GAME STATS'!V5042+'GAME STATS'!V5101+'GAME STATS'!V5160+'GAME STATS'!V5219+'GAME STATS'!V5278+'GAME STATS'!V5337+'GAME STATS'!V5396+'GAME STATS'!V5455+'GAME STATS'!V5514+'GAME STATS'!V5573+'GAME STATS'!V5632+'GAME STATS'!V5691+'GAME STATS'!V5750+'GAME STATS'!V5809+'GAME STATS'!V5868</f>
        <v>0</v>
      </c>
      <c r="X25" s="722">
        <f>'GAME STATS'!X27+'GAME STATS'!X86+'GAME STATS'!X145+'GAME STATS'!X204+'GAME STATS'!X263+'GAME STATS'!X322+'GAME STATS'!X381+'GAME STATS'!X440+'GAME STATS'!X499+'GAME STATS'!X558+'GAME STATS'!X617+'GAME STATS'!X676+'GAME STATS'!X735+'GAME STATS'!X794+'GAME STATS'!X853+'GAME STATS'!X912+'GAME STATS'!X971+'GAME STATS'!X1030+'GAME STATS'!X1089+'GAME STATS'!X1148+'GAME STATS'!X1207+'GAME STATS'!X1266+'GAME STATS'!X1325+'GAME STATS'!X1384+'GAME STATS'!X1443+'GAME STATS'!X1502+'GAME STATS'!X1561+'GAME STATS'!X1620+'GAME STATS'!X1679+'GAME STATS'!X1738+'GAME STATS'!X1797+'GAME STATS'!X1856+'GAME STATS'!X1915+'GAME STATS'!X1974+'GAME STATS'!X2033+'GAME STATS'!X2092+'GAME STATS'!X2151+'GAME STATS'!X2210+'GAME STATS'!X2269+'GAME STATS'!X2328+'GAME STATS'!X2387+'GAME STATS'!X2446+'GAME STATS'!X2505+'GAME STATS'!X2564+'GAME STATS'!X2623+'GAME STATS'!X2682+'GAME STATS'!X2741+'GAME STATS'!X2800+'GAME STATS'!X2859+'GAME STATS'!X2918+'GAME STATS'!X2977+'GAME STATS'!X3036+'GAME STATS'!X3095+'GAME STATS'!X3154+'GAME STATS'!X3213+'GAME STATS'!X3272+'GAME STATS'!X3331+'GAME STATS'!X3390+'GAME STATS'!X3449+'GAME STATS'!X3508+'GAME STATS'!X3567+'GAME STATS'!X3626+'GAME STATS'!X3685+'GAME STATS'!X3744+'GAME STATS'!X3803+'GAME STATS'!X3862+'GAME STATS'!X3921+'GAME STATS'!X3980+'GAME STATS'!X4039+'GAME STATS'!X4098+'GAME STATS'!X4157+'GAME STATS'!X4216+'GAME STATS'!X4275+'GAME STATS'!X4334+'GAME STATS'!X4393+'GAME STATS'!X4452+'GAME STATS'!X4511+'GAME STATS'!X4570+'GAME STATS'!X4629+'GAME STATS'!X4688+'GAME STATS'!X4747+'GAME STATS'!X4806+'GAME STATS'!X4865+'GAME STATS'!X4924+'GAME STATS'!X4983+'GAME STATS'!X5042+'GAME STATS'!X5101+'GAME STATS'!X5160+'GAME STATS'!X5219+'GAME STATS'!X5278+'GAME STATS'!X5337+'GAME STATS'!X5396+'GAME STATS'!X5455+'GAME STATS'!X5514+'GAME STATS'!X5573+'GAME STATS'!X5632+'GAME STATS'!X5691+'GAME STATS'!X5750+'GAME STATS'!X5809+'GAME STATS'!X5868</f>
        <v>0</v>
      </c>
      <c r="Y25" s="722">
        <f>'GAME STATS'!Z27+'GAME STATS'!Z86+'GAME STATS'!Z145+'GAME STATS'!Z204+'GAME STATS'!Z263+'GAME STATS'!Z322+'GAME STATS'!Z381+'GAME STATS'!Z440+'GAME STATS'!Z499+'GAME STATS'!Z558+'GAME STATS'!Z617+'GAME STATS'!Z676+'GAME STATS'!Z735+'GAME STATS'!Z794+'GAME STATS'!Z853+'GAME STATS'!Z912+'GAME STATS'!Z971+'GAME STATS'!Z1030+'GAME STATS'!Z1089+'GAME STATS'!Z1148+'GAME STATS'!Z1207+'GAME STATS'!Z1266+'GAME STATS'!Z1325+'GAME STATS'!Z1384+'GAME STATS'!Z1443+'GAME STATS'!Z1502+'GAME STATS'!Z1561+'GAME STATS'!Z1620+'GAME STATS'!Z1679+'GAME STATS'!Z1738+'GAME STATS'!Z1797+'GAME STATS'!Z1856+'GAME STATS'!Z1915+'GAME STATS'!Z1974+'GAME STATS'!Z2033+'GAME STATS'!Z2092+'GAME STATS'!Z2151+'GAME STATS'!Z2210+'GAME STATS'!Z2269+'GAME STATS'!Z2328+'GAME STATS'!Z2387+'GAME STATS'!Z2446+'GAME STATS'!Z2505+'GAME STATS'!Z2564+'GAME STATS'!Z2623+'GAME STATS'!Z2682+'GAME STATS'!Z2741+'GAME STATS'!Z2800+'GAME STATS'!Z2859+'GAME STATS'!Z2918+'GAME STATS'!Z2977+'GAME STATS'!Z3036+'GAME STATS'!Z3095+'GAME STATS'!Z3154+'GAME STATS'!Z3213+'GAME STATS'!Z3272+'GAME STATS'!Z3331+'GAME STATS'!Z3390+'GAME STATS'!Z3449+'GAME STATS'!Z3508+'GAME STATS'!Z3567+'GAME STATS'!Z3626+'GAME STATS'!Z3685+'GAME STATS'!Z3744+'GAME STATS'!Z3803+'GAME STATS'!Z3862+'GAME STATS'!Z3921+'GAME STATS'!Z3980+'GAME STATS'!Z4039+'GAME STATS'!Z4098+'GAME STATS'!Z4157+'GAME STATS'!Z4216+'GAME STATS'!Z4275+'GAME STATS'!Z4334+'GAME STATS'!Z4393+'GAME STATS'!Z4452+'GAME STATS'!Z4511+'GAME STATS'!Z4570+'GAME STATS'!Z4629+'GAME STATS'!Z4688+'GAME STATS'!Z4747+'GAME STATS'!Z4806+'GAME STATS'!Z4865+'GAME STATS'!Z4924+'GAME STATS'!Z4983+'GAME STATS'!Z5042+'GAME STATS'!Z5101+'GAME STATS'!Z5160+'GAME STATS'!Z5219+'GAME STATS'!Z5278+'GAME STATS'!Z5337+'GAME STATS'!Z5396+'GAME STATS'!Z5455+'GAME STATS'!Z5514+'GAME STATS'!Z5573+'GAME STATS'!Z5632+'GAME STATS'!Z5691+'GAME STATS'!Z5750+'GAME STATS'!Z5809+'GAME STATS'!Z5868</f>
        <v>0</v>
      </c>
      <c r="Z25" s="722">
        <f>'GAME STATS'!AB27+'GAME STATS'!AB86+'GAME STATS'!AB145+'GAME STATS'!AB204+'GAME STATS'!AB263+'GAME STATS'!AB322+'GAME STATS'!AB381+'GAME STATS'!AB440+'GAME STATS'!AB499+'GAME STATS'!AB558+'GAME STATS'!AB617+'GAME STATS'!AB676+'GAME STATS'!AB735+'GAME STATS'!AB794+'GAME STATS'!AB853+'GAME STATS'!AB912+'GAME STATS'!AB971+'GAME STATS'!AB1030+'GAME STATS'!AB1089+'GAME STATS'!AB1148+'GAME STATS'!AB1207+'GAME STATS'!AB1266+'GAME STATS'!AB1325+'GAME STATS'!AB1384+'GAME STATS'!AB1443+'GAME STATS'!AB1502+'GAME STATS'!AB1561+'GAME STATS'!AB1620+'GAME STATS'!AB1679+'GAME STATS'!AB1738+'GAME STATS'!AB1797+'GAME STATS'!AB1856+'GAME STATS'!AB1915+'GAME STATS'!AB1974+'GAME STATS'!AB2033+'GAME STATS'!AB2092+'GAME STATS'!AB2151+'GAME STATS'!AB2210+'GAME STATS'!AB2269+'GAME STATS'!AB2328+'GAME STATS'!AB2387+'GAME STATS'!AB2446+'GAME STATS'!AB2505+'GAME STATS'!AB2564+'GAME STATS'!AB2623+'GAME STATS'!AB2682+'GAME STATS'!AB2741+'GAME STATS'!AB2800+'GAME STATS'!AB2859+'GAME STATS'!AB2918+'GAME STATS'!AB2977+'GAME STATS'!AB3036+'GAME STATS'!AB3095+'GAME STATS'!AB3154+'GAME STATS'!AB3213+'GAME STATS'!AB3272+'GAME STATS'!AB3331+'GAME STATS'!AB3390+'GAME STATS'!AB3449+'GAME STATS'!AB3508+'GAME STATS'!AB3567+'GAME STATS'!AB3626+'GAME STATS'!AB3685+'GAME STATS'!AB3744+'GAME STATS'!AB3803+'GAME STATS'!AB3862+'GAME STATS'!AB3921+'GAME STATS'!AB3980+'GAME STATS'!AB4039+'GAME STATS'!AB4098+'GAME STATS'!AB4157+'GAME STATS'!AB4216+'GAME STATS'!AB4275+'GAME STATS'!AB4334+'GAME STATS'!AB4393+'GAME STATS'!AB4452+'GAME STATS'!AB4511+'GAME STATS'!AB4570+'GAME STATS'!AB4629+'GAME STATS'!AB4688+'GAME STATS'!AB4747+'GAME STATS'!AB4806+'GAME STATS'!AB4865+'GAME STATS'!AB4924+'GAME STATS'!AB4983+'GAME STATS'!AB5042+'GAME STATS'!AB5101+'GAME STATS'!AB5160+'GAME STATS'!AB5219+'GAME STATS'!AB5278+'GAME STATS'!AB5337+'GAME STATS'!AB5396+'GAME STATS'!AB5455+'GAME STATS'!AB5514+'GAME STATS'!AB5573+'GAME STATS'!AB5632+'GAME STATS'!AB5691+'GAME STATS'!AB5750+'GAME STATS'!AB5809+'GAME STATS'!AB5868</f>
        <v>0</v>
      </c>
      <c r="AA25" s="731">
        <f>'GAME STATS'!AD27+'GAME STATS'!AD86+'GAME STATS'!AD145+'GAME STATS'!AD204+'GAME STATS'!AD263+'GAME STATS'!AD322+'GAME STATS'!AD381+'GAME STATS'!AD440+'GAME STATS'!AD499+'GAME STATS'!AD558+'GAME STATS'!AD617+'GAME STATS'!AD676+'GAME STATS'!AD735+'GAME STATS'!AD794+'GAME STATS'!AD853+'GAME STATS'!AD912+'GAME STATS'!AD971+'GAME STATS'!AD1030+'GAME STATS'!AD1089+'GAME STATS'!AD1148+'GAME STATS'!AD1207+'GAME STATS'!AD1266+'GAME STATS'!AD1325+'GAME STATS'!AD1384+'GAME STATS'!AD1443+'GAME STATS'!AD1502+'GAME STATS'!AD1561+'GAME STATS'!AD1620+'GAME STATS'!AD1679+'GAME STATS'!AD1738+'GAME STATS'!AD1797+'GAME STATS'!AD1856+'GAME STATS'!AD1915+'GAME STATS'!AD1974+'GAME STATS'!AD2033+'GAME STATS'!AD2092+'GAME STATS'!AD2151+'GAME STATS'!AD2210+'GAME STATS'!AD2269+'GAME STATS'!AD2328+'GAME STATS'!AD2387+'GAME STATS'!AD2446+'GAME STATS'!AD2505+'GAME STATS'!AD2564+'GAME STATS'!AD2623+'GAME STATS'!AD2682+'GAME STATS'!AD2741+'GAME STATS'!AD2800+'GAME STATS'!AD2859+'GAME STATS'!AD2918+'GAME STATS'!AD2977+'GAME STATS'!AD3036+'GAME STATS'!AD3095+'GAME STATS'!AD3154+'GAME STATS'!AD3213+'GAME STATS'!AD3272+'GAME STATS'!AD3331+'GAME STATS'!AD3390+'GAME STATS'!AD3449+'GAME STATS'!AD3508+'GAME STATS'!AD3567+'GAME STATS'!AD3626+'GAME STATS'!AD3685+'GAME STATS'!AD3744+'GAME STATS'!AD3803+'GAME STATS'!AD3862+'GAME STATS'!AD3921+'GAME STATS'!AD3980+'GAME STATS'!AD4039+'GAME STATS'!AD4098+'GAME STATS'!AD4157+'GAME STATS'!AD4216+'GAME STATS'!AD4275+'GAME STATS'!AD4334+'GAME STATS'!AD4393+'GAME STATS'!AD4452+'GAME STATS'!AD4511+'GAME STATS'!AD4570+'GAME STATS'!AD4629+'GAME STATS'!AD4688+'GAME STATS'!AD4747+'GAME STATS'!AD4806+'GAME STATS'!AD4865+'GAME STATS'!AD4924+'GAME STATS'!AD4983+'GAME STATS'!AD5042+'GAME STATS'!AD5101+'GAME STATS'!AD5160+'GAME STATS'!AD5219+'GAME STATS'!AD5278+'GAME STATS'!AD5337+'GAME STATS'!AD5396+'GAME STATS'!AD5455+'GAME STATS'!AD5514+'GAME STATS'!AD5573+'GAME STATS'!AD5632+'GAME STATS'!AD5691+'GAME STATS'!AD5750+'GAME STATS'!AD5809+'GAME STATS'!AD5868</f>
        <v>0</v>
      </c>
      <c r="AB25" s="732"/>
      <c r="AC25" s="733">
        <f>'GAME STATS'!AF27+'GAME STATS'!AF86+'GAME STATS'!AF145+'GAME STATS'!AF204+'GAME STATS'!AF263+'GAME STATS'!AF322+'GAME STATS'!AF381+'GAME STATS'!AF440+'GAME STATS'!AF499+'GAME STATS'!AF558+'GAME STATS'!AF617+'GAME STATS'!AF676+'GAME STATS'!AF735+'GAME STATS'!AF794+'GAME STATS'!AF853+'GAME STATS'!AF912+'GAME STATS'!AF971+'GAME STATS'!AF1030+'GAME STATS'!AF1089+'GAME STATS'!AF1148+'GAME STATS'!AF1207+'GAME STATS'!AF1266+'GAME STATS'!AF1325+'GAME STATS'!AF1384+'GAME STATS'!AF1443+'GAME STATS'!AF1502+'GAME STATS'!AF1561+'GAME STATS'!AF1620+'GAME STATS'!AF1679+'GAME STATS'!AF1738+'GAME STATS'!AF1797+'GAME STATS'!AF1856+'GAME STATS'!AF1915+'GAME STATS'!AF1974+'GAME STATS'!AF2033+'GAME STATS'!AF2092+'GAME STATS'!AF2151+'GAME STATS'!AF2210+'GAME STATS'!AF2269+'GAME STATS'!AF2328+'GAME STATS'!AF2387+'GAME STATS'!AF2446+'GAME STATS'!AF2505+'GAME STATS'!AF2564+'GAME STATS'!AF2623+'GAME STATS'!AF2682+'GAME STATS'!AF2741+'GAME STATS'!AF2800+'GAME STATS'!AF2859+'GAME STATS'!AF2918+'GAME STATS'!AF2977+'GAME STATS'!AF3036+'GAME STATS'!AF3095+'GAME STATS'!AF3154+'GAME STATS'!AF3213+'GAME STATS'!AF3272+'GAME STATS'!AF3331+'GAME STATS'!AF3390+'GAME STATS'!AF3449+'GAME STATS'!AF3508+'GAME STATS'!AF3567+'GAME STATS'!AF3626+'GAME STATS'!AF3685+'GAME STATS'!AF3744+'GAME STATS'!AF3803+'GAME STATS'!AF3862+'GAME STATS'!AF3921+'GAME STATS'!AF3980+'GAME STATS'!AF4039+'GAME STATS'!AF4098+'GAME STATS'!AF4157+'GAME STATS'!AF4216+'GAME STATS'!AF4275+'GAME STATS'!AF4334+'GAME STATS'!AF4393+'GAME STATS'!AF4452+'GAME STATS'!AF4511+'GAME STATS'!AF4570+'GAME STATS'!AF4629+'GAME STATS'!AF4688+'GAME STATS'!AF4747+'GAME STATS'!AF4806+'GAME STATS'!AF4865+'GAME STATS'!AF4924+'GAME STATS'!AF4983+'GAME STATS'!AF5042+'GAME STATS'!AF5101+'GAME STATS'!AF5160+'GAME STATS'!AF5219+'GAME STATS'!AF5278+'GAME STATS'!AF5337+'GAME STATS'!AF5396+'GAME STATS'!AF5455+'GAME STATS'!AF5514+'GAME STATS'!AF5573+'GAME STATS'!AF5632+'GAME STATS'!AF5691+'GAME STATS'!AF5750+'GAME STATS'!AF5809+'GAME STATS'!AF5868</f>
        <v>0</v>
      </c>
      <c r="AD25" s="734"/>
      <c r="AE25" s="729">
        <f>IF(AA25=0,0,(AC25/AA25)*100)</f>
        <v>0</v>
      </c>
      <c r="AF25" s="730"/>
      <c r="AG25" s="731">
        <f>'GAME STATS'!AJ27+'GAME STATS'!AJ86+'GAME STATS'!AJ145+'GAME STATS'!AJ204+'GAME STATS'!AJ263+'GAME STATS'!AJ322+'GAME STATS'!AJ381+'GAME STATS'!AJ440+'GAME STATS'!AJ499+'GAME STATS'!AJ558+'GAME STATS'!AJ617+'GAME STATS'!AJ676+'GAME STATS'!AJ735+'GAME STATS'!AJ794+'GAME STATS'!AJ853+'GAME STATS'!AJ912+'GAME STATS'!AJ971+'GAME STATS'!AJ1030+'GAME STATS'!AJ1089+'GAME STATS'!AJ1148+'GAME STATS'!AJ1207+'GAME STATS'!AJ1266+'GAME STATS'!AJ1325+'GAME STATS'!AJ1384+'GAME STATS'!AJ1443+'GAME STATS'!AJ1502+'GAME STATS'!AJ1561+'GAME STATS'!AJ1620+'GAME STATS'!AJ1679+'GAME STATS'!AJ1738+'GAME STATS'!AJ1797+'GAME STATS'!AJ1856+'GAME STATS'!AJ1915+'GAME STATS'!AJ1974+'GAME STATS'!AJ2033+'GAME STATS'!AJ2092+'GAME STATS'!AJ2151+'GAME STATS'!AJ2210+'GAME STATS'!AJ2269+'GAME STATS'!AJ2328+'GAME STATS'!AJ2387+'GAME STATS'!AJ2446+'GAME STATS'!AJ2505+'GAME STATS'!AJ2564+'GAME STATS'!AJ2623+'GAME STATS'!AJ2682+'GAME STATS'!AJ2741+'GAME STATS'!AJ2800+'GAME STATS'!AJ2859+'GAME STATS'!AJ2918+'GAME STATS'!AJ2977+'GAME STATS'!AJ3036+'GAME STATS'!AJ3095+'GAME STATS'!AJ3154+'GAME STATS'!AJ3213+'GAME STATS'!AJ3272+'GAME STATS'!AJ3331+'GAME STATS'!AJ3390+'GAME STATS'!AJ3449+'GAME STATS'!AJ3508+'GAME STATS'!AJ3567+'GAME STATS'!AJ3626+'GAME STATS'!AJ3685+'GAME STATS'!AJ3744+'GAME STATS'!AJ3803+'GAME STATS'!AJ3862+'GAME STATS'!AJ3921+'GAME STATS'!AJ3980+'GAME STATS'!AJ4039+'GAME STATS'!AJ4098+'GAME STATS'!AJ4157+'GAME STATS'!AJ4216+'GAME STATS'!AJ4275+'GAME STATS'!AJ4334+'GAME STATS'!AJ4393+'GAME STATS'!AJ4452+'GAME STATS'!AJ4511+'GAME STATS'!AJ4570+'GAME STATS'!AJ4629+'GAME STATS'!AJ4688+'GAME STATS'!AJ4747+'GAME STATS'!AJ4806+'GAME STATS'!AJ4865+'GAME STATS'!AJ4924+'GAME STATS'!AJ4983+'GAME STATS'!AJ5042+'GAME STATS'!AJ5101+'GAME STATS'!AJ5160+'GAME STATS'!AJ5219+'GAME STATS'!AJ5278+'GAME STATS'!AJ5337+'GAME STATS'!AJ5396+'GAME STATS'!AJ5455+'GAME STATS'!AJ5514+'GAME STATS'!AJ5573+'GAME STATS'!AJ5632+'GAME STATS'!AJ5691+'GAME STATS'!AJ5750+'GAME STATS'!AJ5809+'GAME STATS'!AJ5868</f>
        <v>0</v>
      </c>
      <c r="AH25" s="732"/>
      <c r="AI25" s="733">
        <f>'GAME STATS'!AL27+'GAME STATS'!AL86+'GAME STATS'!AL145+'GAME STATS'!AL204+'GAME STATS'!AL263+'GAME STATS'!AL322+'GAME STATS'!AL381+'GAME STATS'!AL440+'GAME STATS'!AL499+'GAME STATS'!AL558+'GAME STATS'!AL617+'GAME STATS'!AL676+'GAME STATS'!AL735+'GAME STATS'!AL794+'GAME STATS'!AL853+'GAME STATS'!AL912+'GAME STATS'!AL971+'GAME STATS'!AL1030+'GAME STATS'!AL1089+'GAME STATS'!AL1148+'GAME STATS'!AL1207+'GAME STATS'!AL1266+'GAME STATS'!AL1325+'GAME STATS'!AL1384+'GAME STATS'!AL1443+'GAME STATS'!AL1502+'GAME STATS'!AL1561+'GAME STATS'!AL1620+'GAME STATS'!AL1679+'GAME STATS'!AL1738+'GAME STATS'!AL1797+'GAME STATS'!AL1856+'GAME STATS'!AL1915+'GAME STATS'!AL1974+'GAME STATS'!AL2033+'GAME STATS'!AL2092+'GAME STATS'!AL2151+'GAME STATS'!AL2210+'GAME STATS'!AL2269+'GAME STATS'!AL2328+'GAME STATS'!AL2387+'GAME STATS'!AL2446+'GAME STATS'!AL2505+'GAME STATS'!AL2564+'GAME STATS'!AL2623+'GAME STATS'!AL2682+'GAME STATS'!AL2741+'GAME STATS'!AL2800+'GAME STATS'!AL2859+'GAME STATS'!AL2918+'GAME STATS'!AL2977+'GAME STATS'!AL3036+'GAME STATS'!AL3095+'GAME STATS'!AL3154+'GAME STATS'!AL3213+'GAME STATS'!AL3272+'GAME STATS'!AL3331+'GAME STATS'!AL3390+'GAME STATS'!AL3449+'GAME STATS'!AL3508+'GAME STATS'!AL3567+'GAME STATS'!AL3626+'GAME STATS'!AL3685+'GAME STATS'!AL3744+'GAME STATS'!AL3803+'GAME STATS'!AL3862+'GAME STATS'!AL3921+'GAME STATS'!AL3980+'GAME STATS'!AL4039+'GAME STATS'!AL4098+'GAME STATS'!AL4157+'GAME STATS'!AL4216+'GAME STATS'!AL4275+'GAME STATS'!AL4334+'GAME STATS'!AL4393+'GAME STATS'!AL4452+'GAME STATS'!AL4511+'GAME STATS'!AL4570+'GAME STATS'!AL4629+'GAME STATS'!AL4688+'GAME STATS'!AL4747+'GAME STATS'!AL4806+'GAME STATS'!AL4865+'GAME STATS'!AL4924+'GAME STATS'!AL4983+'GAME STATS'!AL5042+'GAME STATS'!AL5101+'GAME STATS'!AL5160+'GAME STATS'!AL5219+'GAME STATS'!AL5278+'GAME STATS'!AL5337+'GAME STATS'!AL5396+'GAME STATS'!AL5455+'GAME STATS'!AL5514+'GAME STATS'!AL5573+'GAME STATS'!AL5632+'GAME STATS'!AL5691+'GAME STATS'!AL5750+'GAME STATS'!AL5809+'GAME STATS'!AL5868</f>
        <v>0</v>
      </c>
      <c r="AJ25" s="734"/>
      <c r="AK25" s="729">
        <f>IF(AG25=0,0,(AI25/AG25)*100)</f>
        <v>0</v>
      </c>
      <c r="AL25" s="730"/>
      <c r="AM25" s="731">
        <f>'GAME STATS'!AP27+'GAME STATS'!AP86+'GAME STATS'!AP145+'GAME STATS'!AP204+'GAME STATS'!AP263+'GAME STATS'!AP322+'GAME STATS'!AP381+'GAME STATS'!AP440+'GAME STATS'!AP499+'GAME STATS'!AP558+'GAME STATS'!AP617+'GAME STATS'!AP676+'GAME STATS'!AP735+'GAME STATS'!AP794+'GAME STATS'!AP853+'GAME STATS'!AP912+'GAME STATS'!AP971+'GAME STATS'!AP1030+'GAME STATS'!AP1089+'GAME STATS'!AP1148+'GAME STATS'!AP1207+'GAME STATS'!AP1266+'GAME STATS'!AP1325+'GAME STATS'!AP1384+'GAME STATS'!AP1443+'GAME STATS'!AP1502+'GAME STATS'!AP1561+'GAME STATS'!AP1620+'GAME STATS'!AP1679+'GAME STATS'!AP1738+'GAME STATS'!AP1797+'GAME STATS'!AP1856+'GAME STATS'!AP1915+'GAME STATS'!AP1974+'GAME STATS'!AP2033+'GAME STATS'!AP2092+'GAME STATS'!AP2151+'GAME STATS'!AP2210+'GAME STATS'!AP2269+'GAME STATS'!AP2328+'GAME STATS'!AP2387+'GAME STATS'!AP2446+'GAME STATS'!AP2505+'GAME STATS'!AP2564+'GAME STATS'!AP2623+'GAME STATS'!AP2682+'GAME STATS'!AP2741+'GAME STATS'!AP2800+'GAME STATS'!AP2859+'GAME STATS'!AP2918+'GAME STATS'!AP2977+'GAME STATS'!AP3036+'GAME STATS'!AP3095+'GAME STATS'!AP3154+'GAME STATS'!AP3213+'GAME STATS'!AP3272+'GAME STATS'!AP3331+'GAME STATS'!AP3390+'GAME STATS'!AP3449+'GAME STATS'!AP3508+'GAME STATS'!AP3567+'GAME STATS'!AP3626+'GAME STATS'!AP3685+'GAME STATS'!AP3744+'GAME STATS'!AP3803+'GAME STATS'!AP3862+'GAME STATS'!AP3921+'GAME STATS'!AP3980+'GAME STATS'!AP4039+'GAME STATS'!AP4098+'GAME STATS'!AP4157+'GAME STATS'!AP4216+'GAME STATS'!AP4275+'GAME STATS'!AP4334+'GAME STATS'!AP4393+'GAME STATS'!AP4452+'GAME STATS'!AP4511+'GAME STATS'!AP4570+'GAME STATS'!AP4629+'GAME STATS'!AP4688+'GAME STATS'!AP4747+'GAME STATS'!AP4806+'GAME STATS'!AP4865+'GAME STATS'!AP4924+'GAME STATS'!AP4983+'GAME STATS'!AP5042+'GAME STATS'!AP5101+'GAME STATS'!AP5160+'GAME STATS'!AP5219+'GAME STATS'!AP5278+'GAME STATS'!AP5337+'GAME STATS'!AP5396+'GAME STATS'!AP5455+'GAME STATS'!AP5514+'GAME STATS'!AP5573+'GAME STATS'!AP5632+'GAME STATS'!AP5691+'GAME STATS'!AP5750+'GAME STATS'!AP5809+'GAME STATS'!AP5868</f>
        <v>0</v>
      </c>
      <c r="AN25" s="732"/>
      <c r="AO25" s="733">
        <f>'GAME STATS'!AR27+'GAME STATS'!AR86+'GAME STATS'!AR145+'GAME STATS'!AR204+'GAME STATS'!AR263+'GAME STATS'!AR322+'GAME STATS'!AR381+'GAME STATS'!AR440+'GAME STATS'!AR499+'GAME STATS'!AR558+'GAME STATS'!AR617+'GAME STATS'!AR676+'GAME STATS'!AR735+'GAME STATS'!AR794+'GAME STATS'!AR853+'GAME STATS'!AR912+'GAME STATS'!AR971+'GAME STATS'!AR1030+'GAME STATS'!AR1089+'GAME STATS'!AR1148+'GAME STATS'!AR1207+'GAME STATS'!AR1266+'GAME STATS'!AR1325+'GAME STATS'!AR1384+'GAME STATS'!AR1443+'GAME STATS'!AR1502+'GAME STATS'!AR1561+'GAME STATS'!AR1620+'GAME STATS'!AR1679+'GAME STATS'!AR1738+'GAME STATS'!AR1797+'GAME STATS'!AR1856+'GAME STATS'!AR1915+'GAME STATS'!AR1974+'GAME STATS'!AR2033+'GAME STATS'!AR2092+'GAME STATS'!AR2151+'GAME STATS'!AR2210+'GAME STATS'!AR2269+'GAME STATS'!AR2328+'GAME STATS'!AR2387+'GAME STATS'!AR2446+'GAME STATS'!AR2505+'GAME STATS'!AR2564+'GAME STATS'!AR2623+'GAME STATS'!AR2682+'GAME STATS'!AR2741+'GAME STATS'!AR2800+'GAME STATS'!AR2859+'GAME STATS'!AR2918+'GAME STATS'!AR2977+'GAME STATS'!AR3036+'GAME STATS'!AR3095+'GAME STATS'!AR3154+'GAME STATS'!AR3213+'GAME STATS'!AR3272+'GAME STATS'!AR3331+'GAME STATS'!AR3390+'GAME STATS'!AR3449+'GAME STATS'!AR3508+'GAME STATS'!AR3567+'GAME STATS'!AR3626+'GAME STATS'!AR3685+'GAME STATS'!AR3744+'GAME STATS'!AR3803+'GAME STATS'!AR3862+'GAME STATS'!AR3921+'GAME STATS'!AR3980+'GAME STATS'!AR4039+'GAME STATS'!AR4098+'GAME STATS'!AR4157+'GAME STATS'!AR4216+'GAME STATS'!AR4275+'GAME STATS'!AR4334+'GAME STATS'!AR4393+'GAME STATS'!AR4452+'GAME STATS'!AR4511+'GAME STATS'!AR4570+'GAME STATS'!AR4629+'GAME STATS'!AR4688+'GAME STATS'!AR4747+'GAME STATS'!AR4806+'GAME STATS'!AR4865+'GAME STATS'!AR4924+'GAME STATS'!AR4983+'GAME STATS'!AR5042+'GAME STATS'!AR5101+'GAME STATS'!AR5160+'GAME STATS'!AR5219+'GAME STATS'!AR5278+'GAME STATS'!AR5337+'GAME STATS'!AR5396+'GAME STATS'!AR5455+'GAME STATS'!AR5514+'GAME STATS'!AR5573+'GAME STATS'!AR5632+'GAME STATS'!AR5691+'GAME STATS'!AR5750+'GAME STATS'!AR5809+'GAME STATS'!AR5868</f>
        <v>0</v>
      </c>
      <c r="AP25" s="734"/>
      <c r="AQ25" s="729">
        <f>IF(AM25=0,0,(AO25/AM25)*100)</f>
        <v>0</v>
      </c>
      <c r="AR25" s="730"/>
      <c r="AS25" s="731">
        <f>'GAME STATS'!AV27+'GAME STATS'!AV86+'GAME STATS'!AV145+'GAME STATS'!AV204+'GAME STATS'!AV263+'GAME STATS'!AV322+'GAME STATS'!AV381+'GAME STATS'!AV440+'GAME STATS'!AV499+'GAME STATS'!AV558+'GAME STATS'!AV617+'GAME STATS'!AV676+'GAME STATS'!AV735+'GAME STATS'!AV794+'GAME STATS'!AV853+'GAME STATS'!AV912+'GAME STATS'!AV971+'GAME STATS'!AV1030+'GAME STATS'!AV1089+'GAME STATS'!AV1148+'GAME STATS'!AV1207+'GAME STATS'!AV1266+'GAME STATS'!AV1325+'GAME STATS'!AV1384+'GAME STATS'!AV1443+'GAME STATS'!AV1502+'GAME STATS'!AV1561+'GAME STATS'!AV1620+'GAME STATS'!AV1679+'GAME STATS'!AV1738+'GAME STATS'!AV1797+'GAME STATS'!AV1856+'GAME STATS'!AV1915+'GAME STATS'!AV1974+'GAME STATS'!AV2033+'GAME STATS'!AV2092+'GAME STATS'!AV2151+'GAME STATS'!AV2210+'GAME STATS'!AV2269+'GAME STATS'!AV2328+'GAME STATS'!AV2387+'GAME STATS'!AV2446+'GAME STATS'!AV2505+'GAME STATS'!AV2564+'GAME STATS'!AV2623+'GAME STATS'!AV2682+'GAME STATS'!AV2741+'GAME STATS'!AV2800+'GAME STATS'!AV2859+'GAME STATS'!AV2918+'GAME STATS'!AV2977+'GAME STATS'!AV3036+'GAME STATS'!AV3095+'GAME STATS'!AV3154+'GAME STATS'!AV3213+'GAME STATS'!AV3272+'GAME STATS'!AV3331+'GAME STATS'!AV3390+'GAME STATS'!AV3449+'GAME STATS'!AV3508+'GAME STATS'!AV3567+'GAME STATS'!AV3626+'GAME STATS'!AV3685+'GAME STATS'!AV3744+'GAME STATS'!AV3803+'GAME STATS'!AV3862+'GAME STATS'!AV3921+'GAME STATS'!AV3980+'GAME STATS'!AV4039+'GAME STATS'!AV4098+'GAME STATS'!AV4157+'GAME STATS'!AV4216+'GAME STATS'!AV4275+'GAME STATS'!AV4334+'GAME STATS'!AV4393+'GAME STATS'!AV4452+'GAME STATS'!AV4511+'GAME STATS'!AV4570+'GAME STATS'!AV4629+'GAME STATS'!AV4688+'GAME STATS'!AV4747+'GAME STATS'!AV4806+'GAME STATS'!AV4865+'GAME STATS'!AV4924+'GAME STATS'!AV4983+'GAME STATS'!AV5042+'GAME STATS'!AV5101+'GAME STATS'!AV5160+'GAME STATS'!AV5219+'GAME STATS'!AV5278+'GAME STATS'!AV5337+'GAME STATS'!AV5396+'GAME STATS'!AV5455+'GAME STATS'!AV5514+'GAME STATS'!AV5573+'GAME STATS'!AV5632+'GAME STATS'!AV5691+'GAME STATS'!AV5750+'GAME STATS'!AV5809+'GAME STATS'!AV5868</f>
        <v>0</v>
      </c>
      <c r="AT25" s="732"/>
      <c r="AU25" s="733">
        <f>'GAME STATS'!AX27+'GAME STATS'!AX86+'GAME STATS'!AX145+'GAME STATS'!AX204+'GAME STATS'!AX263+'GAME STATS'!AX322+'GAME STATS'!AX381+'GAME STATS'!AX440+'GAME STATS'!AX499+'GAME STATS'!AX558+'GAME STATS'!AX617+'GAME STATS'!AX676+'GAME STATS'!AX735+'GAME STATS'!AX794+'GAME STATS'!AX853+'GAME STATS'!AX912+'GAME STATS'!AX971+'GAME STATS'!AX1030+'GAME STATS'!AX1089+'GAME STATS'!AX1148+'GAME STATS'!AX1207+'GAME STATS'!AX1266+'GAME STATS'!AX1325+'GAME STATS'!AX1384+'GAME STATS'!AX1443+'GAME STATS'!AX1502+'GAME STATS'!AX1561+'GAME STATS'!AX1620+'GAME STATS'!AX1679+'GAME STATS'!AX1738+'GAME STATS'!AX1797+'GAME STATS'!AX1856+'GAME STATS'!AX1915+'GAME STATS'!AX1974+'GAME STATS'!AX2033+'GAME STATS'!AX2092+'GAME STATS'!AX2151+'GAME STATS'!AX2210+'GAME STATS'!AX2269+'GAME STATS'!AX2328+'GAME STATS'!AX2387+'GAME STATS'!AX2446+'GAME STATS'!AX2505+'GAME STATS'!AX2564+'GAME STATS'!AX2623+'GAME STATS'!AX2682+'GAME STATS'!AX2741+'GAME STATS'!AX2800+'GAME STATS'!AX2859+'GAME STATS'!AX2918+'GAME STATS'!AX2977+'GAME STATS'!AX3036+'GAME STATS'!AX3095+'GAME STATS'!AX3154+'GAME STATS'!AX3213+'GAME STATS'!AX3272+'GAME STATS'!AX3331+'GAME STATS'!AX3390+'GAME STATS'!AX3449+'GAME STATS'!AX3508+'GAME STATS'!AX3567+'GAME STATS'!AX3626+'GAME STATS'!AX3685+'GAME STATS'!AX3744+'GAME STATS'!AX3803+'GAME STATS'!AX3862+'GAME STATS'!AX3921+'GAME STATS'!AX3980+'GAME STATS'!AX4039+'GAME STATS'!AX4098+'GAME STATS'!AX4157+'GAME STATS'!AX4216+'GAME STATS'!AX4275+'GAME STATS'!AX4334+'GAME STATS'!AX4393+'GAME STATS'!AX4452+'GAME STATS'!AX4511+'GAME STATS'!AX4570+'GAME STATS'!AX4629+'GAME STATS'!AX4688+'GAME STATS'!AX4747+'GAME STATS'!AX4806+'GAME STATS'!AX4865+'GAME STATS'!AX4924+'GAME STATS'!AX4983+'GAME STATS'!AX5042+'GAME STATS'!AX5101+'GAME STATS'!AX5160+'GAME STATS'!AX5219+'GAME STATS'!AX5278+'GAME STATS'!AX5337+'GAME STATS'!AX5396+'GAME STATS'!AX5455+'GAME STATS'!AX5514+'GAME STATS'!AX5573+'GAME STATS'!AX5632+'GAME STATS'!AX5691+'GAME STATS'!AX5750+'GAME STATS'!AX5809+'GAME STATS'!AX5868</f>
        <v>0</v>
      </c>
      <c r="AV25" s="734"/>
      <c r="AW25" s="729">
        <f>IF(AS25=0,0,(AU25/AS25)*100)</f>
        <v>0</v>
      </c>
      <c r="AX25" s="730"/>
      <c r="AY25" s="731">
        <f>'GAME STATS'!BB27+'GAME STATS'!BB86+'GAME STATS'!BB145+'GAME STATS'!BB204+'GAME STATS'!BB263+'GAME STATS'!BB322+'GAME STATS'!BB381+'GAME STATS'!BB440+'GAME STATS'!BB499+'GAME STATS'!BB558+'GAME STATS'!BB617+'GAME STATS'!BB676+'GAME STATS'!BB735+'GAME STATS'!BB794+'GAME STATS'!BB853+'GAME STATS'!BB912+'GAME STATS'!BB971+'GAME STATS'!BB1030+'GAME STATS'!BB1089+'GAME STATS'!BB1148+'GAME STATS'!BB1207+'GAME STATS'!BB1266+'GAME STATS'!BB1325+'GAME STATS'!BB1384+'GAME STATS'!BB1443+'GAME STATS'!BB1502+'GAME STATS'!BB1561+'GAME STATS'!BB1620+'GAME STATS'!BB1679+'GAME STATS'!BB1738+'GAME STATS'!BB1797+'GAME STATS'!BB1856+'GAME STATS'!BB1915+'GAME STATS'!BB1974+'GAME STATS'!BB2033+'GAME STATS'!BB2092+'GAME STATS'!BB2151+'GAME STATS'!BB2210+'GAME STATS'!BB2269+'GAME STATS'!BB2328+'GAME STATS'!BB2387+'GAME STATS'!BB2446+'GAME STATS'!BB2505+'GAME STATS'!BB2564+'GAME STATS'!BB2623+'GAME STATS'!BB2682+'GAME STATS'!BB2741+'GAME STATS'!BB2800+'GAME STATS'!BB2859+'GAME STATS'!BB2918+'GAME STATS'!BB2977+'GAME STATS'!BB3036+'GAME STATS'!BB3095+'GAME STATS'!BB3154+'GAME STATS'!BB3213+'GAME STATS'!BB3272+'GAME STATS'!BB3331+'GAME STATS'!BB3390+'GAME STATS'!BB3449+'GAME STATS'!BB3508+'GAME STATS'!BB3567+'GAME STATS'!BB3626+'GAME STATS'!BB3685+'GAME STATS'!BB3744+'GAME STATS'!BB3803+'GAME STATS'!BB3862+'GAME STATS'!BB3921+'GAME STATS'!BB3980+'GAME STATS'!BB4039+'GAME STATS'!BB4098+'GAME STATS'!BB4157+'GAME STATS'!BB4216+'GAME STATS'!BB4275+'GAME STATS'!BB4334+'GAME STATS'!BB4393+'GAME STATS'!BB4452+'GAME STATS'!BB4511+'GAME STATS'!BB4570+'GAME STATS'!BB4629+'GAME STATS'!BB4688+'GAME STATS'!BB4747+'GAME STATS'!BB4806+'GAME STATS'!BB4865+'GAME STATS'!BB4924+'GAME STATS'!BB4983+'GAME STATS'!BB5042+'GAME STATS'!BB5101+'GAME STATS'!BB5160+'GAME STATS'!BB5219+'GAME STATS'!BB5278+'GAME STATS'!BB5337+'GAME STATS'!BB5396+'GAME STATS'!BB5455+'GAME STATS'!BB5514+'GAME STATS'!BB5573+'GAME STATS'!BB5632+'GAME STATS'!BB5691+'GAME STATS'!BB5750+'GAME STATS'!BB5809+'GAME STATS'!BB5868</f>
        <v>0</v>
      </c>
      <c r="AZ25" s="732"/>
      <c r="BA25" s="733">
        <f>'GAME STATS'!BD27+'GAME STATS'!BD86+'GAME STATS'!BD145+'GAME STATS'!BD204+'GAME STATS'!BD263+'GAME STATS'!BD322+'GAME STATS'!BD381+'GAME STATS'!BD440+'GAME STATS'!BD499+'GAME STATS'!BD558+'GAME STATS'!BD617+'GAME STATS'!BD676+'GAME STATS'!BD735+'GAME STATS'!BD794+'GAME STATS'!BD853+'GAME STATS'!BD912+'GAME STATS'!BD971+'GAME STATS'!BD1030+'GAME STATS'!BD1089+'GAME STATS'!BD1148+'GAME STATS'!BD1207+'GAME STATS'!BD1266+'GAME STATS'!BD1325+'GAME STATS'!BD1384+'GAME STATS'!BD1443+'GAME STATS'!BD1502+'GAME STATS'!BD1561+'GAME STATS'!BD1620+'GAME STATS'!BD1679+'GAME STATS'!BD1738+'GAME STATS'!BD1797+'GAME STATS'!BD1856+'GAME STATS'!BD1915+'GAME STATS'!BD1974+'GAME STATS'!BD2033+'GAME STATS'!BD2092+'GAME STATS'!BD2151+'GAME STATS'!BD2210+'GAME STATS'!BD2269+'GAME STATS'!BD2328+'GAME STATS'!BD2387+'GAME STATS'!BD2446+'GAME STATS'!BD2505+'GAME STATS'!BD2564+'GAME STATS'!BD2623+'GAME STATS'!BD2682+'GAME STATS'!BD2741+'GAME STATS'!BD2800+'GAME STATS'!BD2859+'GAME STATS'!BD2918+'GAME STATS'!BD2977+'GAME STATS'!BD3036+'GAME STATS'!BD3095+'GAME STATS'!BD3154+'GAME STATS'!BD3213+'GAME STATS'!BD3272+'GAME STATS'!BD3331+'GAME STATS'!BD3390+'GAME STATS'!BD3449+'GAME STATS'!BD3508+'GAME STATS'!BD3567+'GAME STATS'!BD3626+'GAME STATS'!BD3685+'GAME STATS'!BD3744+'GAME STATS'!BD3803+'GAME STATS'!BD3862+'GAME STATS'!BD3921+'GAME STATS'!BD3980+'GAME STATS'!BD4039+'GAME STATS'!BD4098+'GAME STATS'!BD4157+'GAME STATS'!BD4216+'GAME STATS'!BD4275+'GAME STATS'!BD4334+'GAME STATS'!BD4393+'GAME STATS'!BD4452+'GAME STATS'!BD4511+'GAME STATS'!BD4570+'GAME STATS'!BD4629+'GAME STATS'!BD4688+'GAME STATS'!BD4747+'GAME STATS'!BD4806+'GAME STATS'!BD4865+'GAME STATS'!BD4924+'GAME STATS'!BD4983+'GAME STATS'!BD5042+'GAME STATS'!BD5101+'GAME STATS'!BD5160+'GAME STATS'!BD5219+'GAME STATS'!BD5278+'GAME STATS'!BD5337+'GAME STATS'!BD5396+'GAME STATS'!BD5455+'GAME STATS'!BD5514+'GAME STATS'!BD5573+'GAME STATS'!BD5632+'GAME STATS'!BD5691+'GAME STATS'!BD5750+'GAME STATS'!BD5809+'GAME STATS'!BD5868</f>
        <v>0</v>
      </c>
      <c r="BB25" s="734"/>
      <c r="BC25" s="729">
        <f>IF(AY25=0,0,(BA25/AY25)*100)</f>
        <v>0</v>
      </c>
      <c r="BD25" s="730"/>
      <c r="BE25" s="731">
        <f>AA25+AG25+AM25+AY25</f>
        <v>0</v>
      </c>
      <c r="BF25" s="732"/>
      <c r="BG25" s="858">
        <f>AC25+AI25+AO25+BA25</f>
        <v>0</v>
      </c>
      <c r="BH25" s="732"/>
      <c r="BI25" s="763">
        <f>IF(BE25=0,0,(BG25/BE25)*100)</f>
        <v>0</v>
      </c>
      <c r="BJ25" s="893"/>
      <c r="BK25" s="888">
        <f>(AC25*2)+(AI25*2)+(AO25*3)+BA25</f>
        <v>0</v>
      </c>
      <c r="BL25" s="889"/>
      <c r="BM25" s="890"/>
      <c r="BN25" s="986">
        <f>'GAME STATS'!BQ27+'GAME STATS'!BQ86+'GAME STATS'!BQ145+'GAME STATS'!BQ204+'GAME STATS'!BQ263+'GAME STATS'!BQ322+'GAME STATS'!BQ381+'GAME STATS'!BQ440+'GAME STATS'!BQ499+'GAME STATS'!BQ558+'GAME STATS'!BQ617+'GAME STATS'!BQ676+'GAME STATS'!BQ735+'GAME STATS'!BQ794+'GAME STATS'!BQ853+'GAME STATS'!BQ912+'GAME STATS'!BQ971+'GAME STATS'!BQ1030+'GAME STATS'!BQ1089+'GAME STATS'!BQ1148+'GAME STATS'!BQ1207+'GAME STATS'!BQ1266+'GAME STATS'!BQ1325+'GAME STATS'!BQ1384+'GAME STATS'!BQ1443+'GAME STATS'!BQ1502+'GAME STATS'!BQ1561+'GAME STATS'!BQ1620+'GAME STATS'!BQ1679+'GAME STATS'!BQ1738+'GAME STATS'!BQ1797+'GAME STATS'!BQ1856+'GAME STATS'!BQ1915+'GAME STATS'!BQ1974+'GAME STATS'!BQ2033+'GAME STATS'!BQ2092+'GAME STATS'!BQ2151+'GAME STATS'!BQ2210+'GAME STATS'!BQ2269+'GAME STATS'!BQ2328+'GAME STATS'!BQ2387+'GAME STATS'!BQ2446+'GAME STATS'!BQ2505+'GAME STATS'!BQ2564+'GAME STATS'!BQ2623+'GAME STATS'!BQ2682+'GAME STATS'!BQ2741+'GAME STATS'!BQ2800+'GAME STATS'!BQ2859+'GAME STATS'!BQ2918+'GAME STATS'!BQ2977+'GAME STATS'!BQ3036+'GAME STATS'!BQ3095+'GAME STATS'!BQ3154+'GAME STATS'!BQ3213+'GAME STATS'!BQ3272+'GAME STATS'!BQ3331+'GAME STATS'!BQ3390+'GAME STATS'!BQ3449+'GAME STATS'!BQ3508+'GAME STATS'!BQ3567+'GAME STATS'!BQ3626+'GAME STATS'!BQ3685+'GAME STATS'!BQ3744+'GAME STATS'!BQ3803+'GAME STATS'!BQ3862+'GAME STATS'!BQ3921+'GAME STATS'!BQ3980+'GAME STATS'!BQ4039+'GAME STATS'!BQ4098+'GAME STATS'!BQ4157+'GAME STATS'!BQ4216+'GAME STATS'!BQ4275+'GAME STATS'!BQ4334+'GAME STATS'!BQ4393+'GAME STATS'!BQ4452+'GAME STATS'!BQ4511+'GAME STATS'!BQ4570+'GAME STATS'!BQ4629+'GAME STATS'!BQ4688+'GAME STATS'!BQ4747+'GAME STATS'!BQ4806+'GAME STATS'!BQ4865+'GAME STATS'!BQ4924+'GAME STATS'!BQ4983+'GAME STATS'!BQ5042+'GAME STATS'!BQ5101+'GAME STATS'!BQ5160+'GAME STATS'!BQ5219+'GAME STATS'!BQ5278+'GAME STATS'!BQ5337+'GAME STATS'!BQ5396+'GAME STATS'!BQ5455+'GAME STATS'!BQ5514+'GAME STATS'!BQ5573+'GAME STATS'!BQ5632+'GAME STATS'!BQ5691+'GAME STATS'!BQ5750+'GAME STATS'!BQ5809+'GAME STATS'!BQ5868</f>
        <v>0</v>
      </c>
      <c r="BO25" s="889"/>
      <c r="BP25" s="890"/>
      <c r="BQ25" s="320"/>
      <c r="BR25" s="320"/>
    </row>
    <row r="26" spans="1:70" ht="24.95" customHeight="1" x14ac:dyDescent="0.25">
      <c r="A26" s="320"/>
      <c r="B26" s="748"/>
      <c r="C26" s="755" t="str">
        <f>IF(ROSTER!D$24="","",ROSTER!D$24)</f>
        <v/>
      </c>
      <c r="D26" s="756"/>
      <c r="E26" s="757"/>
      <c r="F26" s="731"/>
      <c r="G26" s="734"/>
      <c r="H26" s="731"/>
      <c r="I26" s="734"/>
      <c r="J26" s="722"/>
      <c r="K26" s="828"/>
      <c r="L26" s="829"/>
      <c r="M26" s="822"/>
      <c r="N26" s="823"/>
      <c r="O26" s="729" t="s">
        <v>16</v>
      </c>
      <c r="P26" s="764"/>
      <c r="Q26" s="731"/>
      <c r="R26" s="732"/>
      <c r="S26" s="733"/>
      <c r="T26" s="734"/>
      <c r="U26" s="818" t="s">
        <v>16</v>
      </c>
      <c r="V26" s="819"/>
      <c r="W26" s="722"/>
      <c r="X26" s="722"/>
      <c r="Y26" s="722"/>
      <c r="Z26" s="722"/>
      <c r="AA26" s="731"/>
      <c r="AB26" s="732"/>
      <c r="AC26" s="733"/>
      <c r="AD26" s="734"/>
      <c r="AE26" s="729"/>
      <c r="AF26" s="730"/>
      <c r="AG26" s="731"/>
      <c r="AH26" s="732"/>
      <c r="AI26" s="733"/>
      <c r="AJ26" s="734"/>
      <c r="AK26" s="729"/>
      <c r="AL26" s="730"/>
      <c r="AM26" s="731"/>
      <c r="AN26" s="732"/>
      <c r="AO26" s="733"/>
      <c r="AP26" s="734"/>
      <c r="AQ26" s="729"/>
      <c r="AR26" s="730"/>
      <c r="AS26" s="731"/>
      <c r="AT26" s="732"/>
      <c r="AU26" s="733"/>
      <c r="AV26" s="734"/>
      <c r="AW26" s="729"/>
      <c r="AX26" s="730"/>
      <c r="AY26" s="731"/>
      <c r="AZ26" s="732"/>
      <c r="BA26" s="733"/>
      <c r="BB26" s="734"/>
      <c r="BC26" s="729"/>
      <c r="BD26" s="730"/>
      <c r="BE26" s="731"/>
      <c r="BF26" s="732"/>
      <c r="BG26" s="858"/>
      <c r="BH26" s="732"/>
      <c r="BI26" s="763"/>
      <c r="BJ26" s="893"/>
      <c r="BK26" s="888"/>
      <c r="BL26" s="889"/>
      <c r="BM26" s="890"/>
      <c r="BN26" s="987"/>
      <c r="BO26" s="889"/>
      <c r="BP26" s="890"/>
      <c r="BQ26" s="320"/>
      <c r="BR26" s="320"/>
    </row>
    <row r="27" spans="1:70" ht="24.95" customHeight="1" x14ac:dyDescent="0.25">
      <c r="A27" s="320"/>
      <c r="B27" s="747" t="str">
        <f>IF(ROSTER!B26="","",ROSTER!B26)</f>
        <v/>
      </c>
      <c r="C27" s="752" t="str">
        <f>IF(ROSTER!C$26="","",ROSTER!C$26)</f>
        <v/>
      </c>
      <c r="D27" s="753"/>
      <c r="E27" s="754"/>
      <c r="F27" s="731">
        <f>'GAME STATS'!F29+'GAME STATS'!F88+'GAME STATS'!F147+'GAME STATS'!F206+'GAME STATS'!F265+'GAME STATS'!F324+'GAME STATS'!F383+'GAME STATS'!F442+'GAME STATS'!F501+'GAME STATS'!F560+'GAME STATS'!F619+'GAME STATS'!F678+'GAME STATS'!F737+'GAME STATS'!F796+'GAME STATS'!F855+'GAME STATS'!F914+'GAME STATS'!F973+'GAME STATS'!F1032+'GAME STATS'!F1091+'GAME STATS'!F1150+'GAME STATS'!F1209+'GAME STATS'!F1268+'GAME STATS'!F1327+'GAME STATS'!F1386+'GAME STATS'!F1445+'GAME STATS'!F1504+'GAME STATS'!F1563+'GAME STATS'!F1622+'GAME STATS'!F1681+'GAME STATS'!F1740+'GAME STATS'!F1799+'GAME STATS'!F1858+'GAME STATS'!F1917+'GAME STATS'!F1976+'GAME STATS'!F2035+'GAME STATS'!F2094+'GAME STATS'!F2153+'GAME STATS'!F2212+'GAME STATS'!F2271+'GAME STATS'!F2330+'GAME STATS'!F2389+'GAME STATS'!F2448+'GAME STATS'!F2507+'GAME STATS'!F2566+'GAME STATS'!F2625+'GAME STATS'!F2684+'GAME STATS'!F2743+'GAME STATS'!F2802+'GAME STATS'!F2861+'GAME STATS'!F2920+'GAME STATS'!F2979+'GAME STATS'!F3038+'GAME STATS'!F3097+'GAME STATS'!F3156+'GAME STATS'!F3215+'GAME STATS'!F3274+'GAME STATS'!F3333+'GAME STATS'!F3392+'GAME STATS'!F3451+'GAME STATS'!F3510+'GAME STATS'!F3569+'GAME STATS'!F3628+'GAME STATS'!F3687+'GAME STATS'!F3746+'GAME STATS'!F3805+'GAME STATS'!F3864+'GAME STATS'!F3923+'GAME STATS'!F3982+'GAME STATS'!F4041+'GAME STATS'!F4100+'GAME STATS'!F4159+'GAME STATS'!F4218+'GAME STATS'!F4277+'GAME STATS'!F4336+'GAME STATS'!F4395+'GAME STATS'!F4454+'GAME STATS'!F4513+'GAME STATS'!F4572+'GAME STATS'!F4631+'GAME STATS'!F4690+'GAME STATS'!F4749+'GAME STATS'!F4808+'GAME STATS'!F4867+'GAME STATS'!F4926+'GAME STATS'!F4985+'GAME STATS'!F5044+'GAME STATS'!F5103+'GAME STATS'!F5162+'GAME STATS'!F5221+'GAME STATS'!F5280+'GAME STATS'!F5339+'GAME STATS'!F5398+'GAME STATS'!F5457+'GAME STATS'!F5516+'GAME STATS'!F5575+'GAME STATS'!F5634+'GAME STATS'!F5693+'GAME STATS'!F5752+'GAME STATS'!F5811+'GAME STATS'!F5870</f>
        <v>0</v>
      </c>
      <c r="G27" s="734"/>
      <c r="H27" s="731">
        <f>'GAME STATS'!G29+'GAME STATS'!G88+'GAME STATS'!G147+'GAME STATS'!G206+'GAME STATS'!G265+'GAME STATS'!G324+'GAME STATS'!G383+'GAME STATS'!G442+'GAME STATS'!G501+'GAME STATS'!G560+'GAME STATS'!G619+'GAME STATS'!G678+'GAME STATS'!G737+'GAME STATS'!G796+'GAME STATS'!G855+'GAME STATS'!G914+'GAME STATS'!G973+'GAME STATS'!G1032+'GAME STATS'!G1091+'GAME STATS'!G1150+'GAME STATS'!G1209+'GAME STATS'!G1268+'GAME STATS'!G1327+'GAME STATS'!G1386+'GAME STATS'!G1445+'GAME STATS'!G1504+'GAME STATS'!G1563+'GAME STATS'!G1622+'GAME STATS'!G1681+'GAME STATS'!G1740+'GAME STATS'!G1799+'GAME STATS'!G1858+'GAME STATS'!G1917+'GAME STATS'!G1976+'GAME STATS'!G2035+'GAME STATS'!G2094+'GAME STATS'!G2153+'GAME STATS'!G2212+'GAME STATS'!G2271+'GAME STATS'!G2330+'GAME STATS'!G2389+'GAME STATS'!G2448+'GAME STATS'!G2507+'GAME STATS'!G2566+'GAME STATS'!G2625+'GAME STATS'!G2684+'GAME STATS'!G2743+'GAME STATS'!G2802+'GAME STATS'!G2861+'GAME STATS'!G2920+'GAME STATS'!G2979+'GAME STATS'!G3038+'GAME STATS'!G3097+'GAME STATS'!G3156+'GAME STATS'!G3215+'GAME STATS'!G3274+'GAME STATS'!G3333+'GAME STATS'!G3392+'GAME STATS'!G3451+'GAME STATS'!G3510+'GAME STATS'!G3569+'GAME STATS'!G3628+'GAME STATS'!G3687+'GAME STATS'!G3746+'GAME STATS'!G3805+'GAME STATS'!G3864+'GAME STATS'!G3923+'GAME STATS'!G3982+'GAME STATS'!G4041+'GAME STATS'!G4100+'GAME STATS'!G4159+'GAME STATS'!G4218+'GAME STATS'!G4277+'GAME STATS'!G4336+'GAME STATS'!G4395+'GAME STATS'!G4454+'GAME STATS'!G4513+'GAME STATS'!G4572+'GAME STATS'!G4631+'GAME STATS'!G4690+'GAME STATS'!G4749+'GAME STATS'!G4808+'GAME STATS'!G4867+'GAME STATS'!G4926+'GAME STATS'!G4985+'GAME STATS'!G5044+'GAME STATS'!G5103+'GAME STATS'!G5162+'GAME STATS'!G5221+'GAME STATS'!G5280+'GAME STATS'!G5339+'GAME STATS'!G5398+'GAME STATS'!G5457+'GAME STATS'!G5516+'GAME STATS'!G5575+'GAME STATS'!G5634+'GAME STATS'!G5693+'GAME STATS'!G5752+'GAME STATS'!G5811+'GAME STATS'!G5870</f>
        <v>0</v>
      </c>
      <c r="I27" s="734"/>
      <c r="J27" s="722">
        <f>'GAME STATS'!H29+'GAME STATS'!H88+'GAME STATS'!H147+'GAME STATS'!H206+'GAME STATS'!H265+'GAME STATS'!H324+'GAME STATS'!H383+'GAME STATS'!H442+'GAME STATS'!H501+'GAME STATS'!H560+'GAME STATS'!H619+'GAME STATS'!H678+'GAME STATS'!H737+'GAME STATS'!H796+'GAME STATS'!H855+'GAME STATS'!H914+'GAME STATS'!H973+'GAME STATS'!H1032+'GAME STATS'!H1091+'GAME STATS'!H1150+'GAME STATS'!H1209+'GAME STATS'!H1268+'GAME STATS'!H1327+'GAME STATS'!H1386+'GAME STATS'!H1445+'GAME STATS'!H1504+'GAME STATS'!H1563+'GAME STATS'!H1622+'GAME STATS'!H1681+'GAME STATS'!H1740+'GAME STATS'!H1799+'GAME STATS'!H1858+'GAME STATS'!H1917+'GAME STATS'!H1976+'GAME STATS'!H2035+'GAME STATS'!H2094+'GAME STATS'!H2153+'GAME STATS'!H2212+'GAME STATS'!H2271+'GAME STATS'!H2330+'GAME STATS'!H2389+'GAME STATS'!H2448+'GAME STATS'!H2507+'GAME STATS'!H2566+'GAME STATS'!H2625+'GAME STATS'!H2684+'GAME STATS'!H2743+'GAME STATS'!H2802+'GAME STATS'!H2861+'GAME STATS'!H2920+'GAME STATS'!H2979+'GAME STATS'!H3038+'GAME STATS'!H3097+'GAME STATS'!H3156+'GAME STATS'!H3215+'GAME STATS'!H3274+'GAME STATS'!H3333+'GAME STATS'!H3392+'GAME STATS'!H3451+'GAME STATS'!H3510+'GAME STATS'!H3569+'GAME STATS'!H3628+'GAME STATS'!H3687+'GAME STATS'!H3746+'GAME STATS'!H3805+'GAME STATS'!H3864+'GAME STATS'!H3923+'GAME STATS'!H3982+'GAME STATS'!H4041+'GAME STATS'!H4100+'GAME STATS'!H4159+'GAME STATS'!H4218+'GAME STATS'!H4277+'GAME STATS'!H4336+'GAME STATS'!H4395+'GAME STATS'!H4454+'GAME STATS'!H4513+'GAME STATS'!H4572+'GAME STATS'!H4631+'GAME STATS'!H4690+'GAME STATS'!H4749+'GAME STATS'!H4808+'GAME STATS'!H4867+'GAME STATS'!H4926+'GAME STATS'!H4985+'GAME STATS'!H5044+'GAME STATS'!H5103+'GAME STATS'!H5162+'GAME STATS'!H5221+'GAME STATS'!H5280+'GAME STATS'!H5339+'GAME STATS'!H5398+'GAME STATS'!H5457+'GAME STATS'!H5516+'GAME STATS'!H5575+'GAME STATS'!H5634+'GAME STATS'!H5693+'GAME STATS'!H5752+'GAME STATS'!H5811+'GAME STATS'!H5870</f>
        <v>0</v>
      </c>
      <c r="K27" s="826">
        <f>'GAME STATS'!J29+'GAME STATS'!J88+'GAME STATS'!J147+'GAME STATS'!J206+'GAME STATS'!J265+'GAME STATS'!J324+'GAME STATS'!J383+'GAME STATS'!J442+'GAME STATS'!J501+'GAME STATS'!J560+'GAME STATS'!J619+'GAME STATS'!J678+'GAME STATS'!J737+'GAME STATS'!J796+'GAME STATS'!J855+'GAME STATS'!J914+'GAME STATS'!J973+'GAME STATS'!J1032+'GAME STATS'!J1091+'GAME STATS'!J1150+'GAME STATS'!J1209+'GAME STATS'!J1268+'GAME STATS'!J1327+'GAME STATS'!J1386+'GAME STATS'!J1445+'GAME STATS'!J1504+'GAME STATS'!J1563+'GAME STATS'!J1622+'GAME STATS'!J1681+'GAME STATS'!J1740+'GAME STATS'!J1799+'GAME STATS'!J1858+'GAME STATS'!J1917+'GAME STATS'!J1976+'GAME STATS'!J2035+'GAME STATS'!J2094+'GAME STATS'!J2153+'GAME STATS'!J2212+'GAME STATS'!J2271+'GAME STATS'!J2330+'GAME STATS'!J2389+'GAME STATS'!J2448+'GAME STATS'!J2507+'GAME STATS'!J2566+'GAME STATS'!J2625+'GAME STATS'!J2684+'GAME STATS'!J2743+'GAME STATS'!J2802+'GAME STATS'!J2861+'GAME STATS'!J2920+'GAME STATS'!J2979+'GAME STATS'!J3038+'GAME STATS'!J3097+'GAME STATS'!J3156+'GAME STATS'!J3215+'GAME STATS'!J3274+'GAME STATS'!J3333+'GAME STATS'!J3392+'GAME STATS'!J3451+'GAME STATS'!J3510+'GAME STATS'!J3569+'GAME STATS'!J3628+'GAME STATS'!J3687+'GAME STATS'!J3746+'GAME STATS'!J3805+'GAME STATS'!J3864+'GAME STATS'!J3923+'GAME STATS'!J3982+'GAME STATS'!J4041+'GAME STATS'!J4100+'GAME STATS'!J4159+'GAME STATS'!J4218+'GAME STATS'!J4277+'GAME STATS'!J4336+'GAME STATS'!J4395+'GAME STATS'!J4454+'GAME STATS'!J4513+'GAME STATS'!J4572+'GAME STATS'!J4631+'GAME STATS'!J4690+'GAME STATS'!J4749+'GAME STATS'!J4808+'GAME STATS'!J4867+'GAME STATS'!J4926+'GAME STATS'!J4985+'GAME STATS'!J5044+'GAME STATS'!J5103+'GAME STATS'!J5162+'GAME STATS'!J5221+'GAME STATS'!J5280+'GAME STATS'!J5339+'GAME STATS'!J5398+'GAME STATS'!J5457+'GAME STATS'!J5516+'GAME STATS'!J5575+'GAME STATS'!J5634+'GAME STATS'!J5693+'GAME STATS'!J5752+'GAME STATS'!J5811+'GAME STATS'!J5870</f>
        <v>0</v>
      </c>
      <c r="L27" s="827"/>
      <c r="M27" s="820">
        <f>'GAME STATS'!L29+'GAME STATS'!L88+'GAME STATS'!L147+'GAME STATS'!L206+'GAME STATS'!L265+'GAME STATS'!L324+'GAME STATS'!L383+'GAME STATS'!L442+'GAME STATS'!L501+'GAME STATS'!L560+'GAME STATS'!L619+'GAME STATS'!L678+'GAME STATS'!L737+'GAME STATS'!L796+'GAME STATS'!L855+'GAME STATS'!L914+'GAME STATS'!L973+'GAME STATS'!L1032+'GAME STATS'!L1091+'GAME STATS'!L1150+'GAME STATS'!L1209+'GAME STATS'!L1268+'GAME STATS'!L1327+'GAME STATS'!L1386+'GAME STATS'!L1445+'GAME STATS'!L1504+'GAME STATS'!L1563+'GAME STATS'!L1622+'GAME STATS'!L1681+'GAME STATS'!L1740+'GAME STATS'!L1799+'GAME STATS'!L1858+'GAME STATS'!L1917+'GAME STATS'!L1976+'GAME STATS'!L2035+'GAME STATS'!L2094+'GAME STATS'!L2153+'GAME STATS'!L2212+'GAME STATS'!L2271+'GAME STATS'!L2330+'GAME STATS'!L2389+'GAME STATS'!L2448+'GAME STATS'!L2507+'GAME STATS'!L2566+'GAME STATS'!L2625+'GAME STATS'!L2684+'GAME STATS'!L2743+'GAME STATS'!L2802+'GAME STATS'!L2861+'GAME STATS'!L2920+'GAME STATS'!L2979+'GAME STATS'!L3038+'GAME STATS'!L3097+'GAME STATS'!L3156+'GAME STATS'!L3215+'GAME STATS'!L3274+'GAME STATS'!L3333+'GAME STATS'!L3392+'GAME STATS'!L3451+'GAME STATS'!L3510+'GAME STATS'!L3569+'GAME STATS'!L3628+'GAME STATS'!L3687+'GAME STATS'!L3746+'GAME STATS'!L3805+'GAME STATS'!L3864+'GAME STATS'!L3923+'GAME STATS'!L3982+'GAME STATS'!L4041+'GAME STATS'!L4100+'GAME STATS'!L4159+'GAME STATS'!L4218+'GAME STATS'!L4277+'GAME STATS'!L4336+'GAME STATS'!L4395+'GAME STATS'!L4454+'GAME STATS'!L4513+'GAME STATS'!L4572+'GAME STATS'!L4631+'GAME STATS'!L4690+'GAME STATS'!L4749+'GAME STATS'!L4808+'GAME STATS'!L4867+'GAME STATS'!L4926+'GAME STATS'!L4985+'GAME STATS'!L5044+'GAME STATS'!L5103+'GAME STATS'!L5162+'GAME STATS'!L5221+'GAME STATS'!L5280+'GAME STATS'!L5339+'GAME STATS'!L5398+'GAME STATS'!L5457+'GAME STATS'!L5516+'GAME STATS'!L5575+'GAME STATS'!L5634+'GAME STATS'!L5693+'GAME STATS'!L5752+'GAME STATS'!L5811+'GAME STATS'!L5870</f>
        <v>0</v>
      </c>
      <c r="N27" s="821"/>
      <c r="O27" s="729">
        <f>K27+M27</f>
        <v>0</v>
      </c>
      <c r="P27" s="764"/>
      <c r="Q27" s="731">
        <f>'GAME STATS'!P29+'GAME STATS'!P88+'GAME STATS'!P147+'GAME STATS'!P206+'GAME STATS'!P265+'GAME STATS'!P324+'GAME STATS'!P383+'GAME STATS'!P442+'GAME STATS'!P501+'GAME STATS'!P560+'GAME STATS'!P619+'GAME STATS'!P678+'GAME STATS'!P737+'GAME STATS'!P796+'GAME STATS'!P855+'GAME STATS'!P914+'GAME STATS'!P973+'GAME STATS'!P1032+'GAME STATS'!P1091+'GAME STATS'!P1150+'GAME STATS'!P1209+'GAME STATS'!P1268+'GAME STATS'!P1327+'GAME STATS'!P1386+'GAME STATS'!P1445+'GAME STATS'!P1504+'GAME STATS'!P1563+'GAME STATS'!P1622+'GAME STATS'!P1681+'GAME STATS'!P1740+'GAME STATS'!P1799+'GAME STATS'!P1858+'GAME STATS'!P1917+'GAME STATS'!P1976+'GAME STATS'!P2035+'GAME STATS'!P2094+'GAME STATS'!P2153+'GAME STATS'!P2212+'GAME STATS'!P2271+'GAME STATS'!P2330+'GAME STATS'!P2389+'GAME STATS'!P2448+'GAME STATS'!P2507+'GAME STATS'!P2566+'GAME STATS'!P2625+'GAME STATS'!P2684+'GAME STATS'!P2743+'GAME STATS'!P2802+'GAME STATS'!P2861+'GAME STATS'!P2920+'GAME STATS'!P2979+'GAME STATS'!P3038+'GAME STATS'!P3097+'GAME STATS'!P3156+'GAME STATS'!P3215+'GAME STATS'!P3274+'GAME STATS'!P3333+'GAME STATS'!P3392+'GAME STATS'!P3451+'GAME STATS'!P3510+'GAME STATS'!P3569+'GAME STATS'!P3628+'GAME STATS'!P3687+'GAME STATS'!P3746+'GAME STATS'!P3805+'GAME STATS'!P3864+'GAME STATS'!P3923+'GAME STATS'!P3982+'GAME STATS'!P4041+'GAME STATS'!P4100+'GAME STATS'!P4159+'GAME STATS'!P4218+'GAME STATS'!P4277+'GAME STATS'!P4336+'GAME STATS'!P4395+'GAME STATS'!P4454+'GAME STATS'!P4513+'GAME STATS'!P4572+'GAME STATS'!P4631+'GAME STATS'!P4690+'GAME STATS'!P4749+'GAME STATS'!P4808+'GAME STATS'!P4867+'GAME STATS'!P4926+'GAME STATS'!P4985+'GAME STATS'!P5044+'GAME STATS'!P5103+'GAME STATS'!P5162+'GAME STATS'!P5221+'GAME STATS'!P5280+'GAME STATS'!P5339+'GAME STATS'!P5398+'GAME STATS'!P5457+'GAME STATS'!P5516+'GAME STATS'!P5575+'GAME STATS'!P5634+'GAME STATS'!P5693+'GAME STATS'!P5752+'GAME STATS'!P5811+'GAME STATS'!P5870</f>
        <v>0</v>
      </c>
      <c r="R27" s="732"/>
      <c r="S27" s="733">
        <f>'GAME STATS'!R29+'GAME STATS'!R88+'GAME STATS'!R147+'GAME STATS'!R206+'GAME STATS'!R265+'GAME STATS'!R324+'GAME STATS'!R383+'GAME STATS'!R442+'GAME STATS'!R501+'GAME STATS'!R560+'GAME STATS'!R619+'GAME STATS'!R678+'GAME STATS'!R737+'GAME STATS'!R796+'GAME STATS'!R855+'GAME STATS'!R914+'GAME STATS'!R973+'GAME STATS'!R1032+'GAME STATS'!R1091+'GAME STATS'!R1150+'GAME STATS'!R1209+'GAME STATS'!R1268+'GAME STATS'!R1327+'GAME STATS'!R1386+'GAME STATS'!R1445+'GAME STATS'!R1504+'GAME STATS'!R1563+'GAME STATS'!R1622+'GAME STATS'!R1681+'GAME STATS'!R1740+'GAME STATS'!R1799+'GAME STATS'!R1858+'GAME STATS'!R1917+'GAME STATS'!R1976+'GAME STATS'!R2035+'GAME STATS'!R2094+'GAME STATS'!R2153+'GAME STATS'!R2212+'GAME STATS'!R2271+'GAME STATS'!R2330+'GAME STATS'!R2389+'GAME STATS'!R2448+'GAME STATS'!R2507+'GAME STATS'!R2566+'GAME STATS'!R2625+'GAME STATS'!R2684+'GAME STATS'!R2743+'GAME STATS'!R2802+'GAME STATS'!R2861+'GAME STATS'!R2920+'GAME STATS'!R2979+'GAME STATS'!R3038+'GAME STATS'!R3097+'GAME STATS'!R3156+'GAME STATS'!R3215+'GAME STATS'!R3274+'GAME STATS'!R3333+'GAME STATS'!R3392+'GAME STATS'!R3451+'GAME STATS'!R3510+'GAME STATS'!R3569+'GAME STATS'!R3628+'GAME STATS'!R3687+'GAME STATS'!R3746+'GAME STATS'!R3805+'GAME STATS'!R3864+'GAME STATS'!R3923+'GAME STATS'!R3982+'GAME STATS'!R4041+'GAME STATS'!R4100+'GAME STATS'!R4159+'GAME STATS'!R4218+'GAME STATS'!R4277+'GAME STATS'!R4336+'GAME STATS'!R4395+'GAME STATS'!R4454+'GAME STATS'!R4513+'GAME STATS'!R4572+'GAME STATS'!R4631+'GAME STATS'!R4690+'GAME STATS'!R4749+'GAME STATS'!R4808+'GAME STATS'!R4867+'GAME STATS'!R4926+'GAME STATS'!R4985+'GAME STATS'!R5044+'GAME STATS'!R5103+'GAME STATS'!R5162+'GAME STATS'!R5221+'GAME STATS'!R5280+'GAME STATS'!R5339+'GAME STATS'!R5398+'GAME STATS'!R5457+'GAME STATS'!R5516+'GAME STATS'!R5575+'GAME STATS'!R5634+'GAME STATS'!R5693+'GAME STATS'!R5752+'GAME STATS'!R5811+'GAME STATS'!R5870</f>
        <v>0</v>
      </c>
      <c r="T27" s="734"/>
      <c r="U27" s="818">
        <f>S27-Q27</f>
        <v>0</v>
      </c>
      <c r="V27" s="819"/>
      <c r="W27" s="722">
        <f>'GAME STATS'!V29+'GAME STATS'!V88+'GAME STATS'!V147+'GAME STATS'!V206+'GAME STATS'!V265+'GAME STATS'!V324+'GAME STATS'!V383+'GAME STATS'!V442+'GAME STATS'!V501+'GAME STATS'!V560+'GAME STATS'!V619+'GAME STATS'!V678+'GAME STATS'!V737+'GAME STATS'!V796+'GAME STATS'!V855+'GAME STATS'!V914+'GAME STATS'!V973+'GAME STATS'!V1032+'GAME STATS'!V1091+'GAME STATS'!V1150+'GAME STATS'!V1209+'GAME STATS'!V1268+'GAME STATS'!V1327+'GAME STATS'!V1386+'GAME STATS'!V1445+'GAME STATS'!V1504+'GAME STATS'!V1563+'GAME STATS'!V1622+'GAME STATS'!V1681+'GAME STATS'!V1740+'GAME STATS'!V1799+'GAME STATS'!V1858+'GAME STATS'!V1917+'GAME STATS'!V1976+'GAME STATS'!V2035+'GAME STATS'!V2094+'GAME STATS'!V2153+'GAME STATS'!V2212+'GAME STATS'!V2271+'GAME STATS'!V2330+'GAME STATS'!V2389+'GAME STATS'!V2448+'GAME STATS'!V2507+'GAME STATS'!V2566+'GAME STATS'!V2625+'GAME STATS'!V2684+'GAME STATS'!V2743+'GAME STATS'!V2802+'GAME STATS'!V2861+'GAME STATS'!V2920+'GAME STATS'!V2979+'GAME STATS'!V3038+'GAME STATS'!V3097+'GAME STATS'!V3156+'GAME STATS'!V3215+'GAME STATS'!V3274+'GAME STATS'!V3333+'GAME STATS'!V3392+'GAME STATS'!V3451+'GAME STATS'!V3510+'GAME STATS'!V3569+'GAME STATS'!V3628+'GAME STATS'!V3687+'GAME STATS'!V3746+'GAME STATS'!V3805+'GAME STATS'!V3864+'GAME STATS'!V3923+'GAME STATS'!V3982+'GAME STATS'!V4041+'GAME STATS'!V4100+'GAME STATS'!V4159+'GAME STATS'!V4218+'GAME STATS'!V4277+'GAME STATS'!V4336+'GAME STATS'!V4395+'GAME STATS'!V4454+'GAME STATS'!V4513+'GAME STATS'!V4572+'GAME STATS'!V4631+'GAME STATS'!V4690+'GAME STATS'!V4749+'GAME STATS'!V4808+'GAME STATS'!V4867+'GAME STATS'!V4926+'GAME STATS'!V4985+'GAME STATS'!V5044+'GAME STATS'!V5103+'GAME STATS'!V5162+'GAME STATS'!V5221+'GAME STATS'!V5280+'GAME STATS'!V5339+'GAME STATS'!V5398+'GAME STATS'!V5457+'GAME STATS'!V5516+'GAME STATS'!V5575+'GAME STATS'!V5634+'GAME STATS'!V5693+'GAME STATS'!V5752+'GAME STATS'!V5811+'GAME STATS'!V5870</f>
        <v>0</v>
      </c>
      <c r="X27" s="722">
        <f>'GAME STATS'!X29+'GAME STATS'!X88+'GAME STATS'!X147+'GAME STATS'!X206+'GAME STATS'!X265+'GAME STATS'!X324+'GAME STATS'!X383+'GAME STATS'!X442+'GAME STATS'!X501+'GAME STATS'!X560+'GAME STATS'!X619+'GAME STATS'!X678+'GAME STATS'!X737+'GAME STATS'!X796+'GAME STATS'!X855+'GAME STATS'!X914+'GAME STATS'!X973+'GAME STATS'!X1032+'GAME STATS'!X1091+'GAME STATS'!X1150+'GAME STATS'!X1209+'GAME STATS'!X1268+'GAME STATS'!X1327+'GAME STATS'!X1386+'GAME STATS'!X1445+'GAME STATS'!X1504+'GAME STATS'!X1563+'GAME STATS'!X1622+'GAME STATS'!X1681+'GAME STATS'!X1740+'GAME STATS'!X1799+'GAME STATS'!X1858+'GAME STATS'!X1917+'GAME STATS'!X1976+'GAME STATS'!X2035+'GAME STATS'!X2094+'GAME STATS'!X2153+'GAME STATS'!X2212+'GAME STATS'!X2271+'GAME STATS'!X2330+'GAME STATS'!X2389+'GAME STATS'!X2448+'GAME STATS'!X2507+'GAME STATS'!X2566+'GAME STATS'!X2625+'GAME STATS'!X2684+'GAME STATS'!X2743+'GAME STATS'!X2802+'GAME STATS'!X2861+'GAME STATS'!X2920+'GAME STATS'!X2979+'GAME STATS'!X3038+'GAME STATS'!X3097+'GAME STATS'!X3156+'GAME STATS'!X3215+'GAME STATS'!X3274+'GAME STATS'!X3333+'GAME STATS'!X3392+'GAME STATS'!X3451+'GAME STATS'!X3510+'GAME STATS'!X3569+'GAME STATS'!X3628+'GAME STATS'!X3687+'GAME STATS'!X3746+'GAME STATS'!X3805+'GAME STATS'!X3864+'GAME STATS'!X3923+'GAME STATS'!X3982+'GAME STATS'!X4041+'GAME STATS'!X4100+'GAME STATS'!X4159+'GAME STATS'!X4218+'GAME STATS'!X4277+'GAME STATS'!X4336+'GAME STATS'!X4395+'GAME STATS'!X4454+'GAME STATS'!X4513+'GAME STATS'!X4572+'GAME STATS'!X4631+'GAME STATS'!X4690+'GAME STATS'!X4749+'GAME STATS'!X4808+'GAME STATS'!X4867+'GAME STATS'!X4926+'GAME STATS'!X4985+'GAME STATS'!X5044+'GAME STATS'!X5103+'GAME STATS'!X5162+'GAME STATS'!X5221+'GAME STATS'!X5280+'GAME STATS'!X5339+'GAME STATS'!X5398+'GAME STATS'!X5457+'GAME STATS'!X5516+'GAME STATS'!X5575+'GAME STATS'!X5634+'GAME STATS'!X5693+'GAME STATS'!X5752+'GAME STATS'!X5811+'GAME STATS'!X5870</f>
        <v>0</v>
      </c>
      <c r="Y27" s="722">
        <f>'GAME STATS'!Z29+'GAME STATS'!Z88+'GAME STATS'!Z147+'GAME STATS'!Z206+'GAME STATS'!Z265+'GAME STATS'!Z324+'GAME STATS'!Z383+'GAME STATS'!Z442+'GAME STATS'!Z501+'GAME STATS'!Z560+'GAME STATS'!Z619+'GAME STATS'!Z678+'GAME STATS'!Z737+'GAME STATS'!Z796+'GAME STATS'!Z855+'GAME STATS'!Z914+'GAME STATS'!Z973+'GAME STATS'!Z1032+'GAME STATS'!Z1091+'GAME STATS'!Z1150+'GAME STATS'!Z1209+'GAME STATS'!Z1268+'GAME STATS'!Z1327+'GAME STATS'!Z1386+'GAME STATS'!Z1445+'GAME STATS'!Z1504+'GAME STATS'!Z1563+'GAME STATS'!Z1622+'GAME STATS'!Z1681+'GAME STATS'!Z1740+'GAME STATS'!Z1799+'GAME STATS'!Z1858+'GAME STATS'!Z1917+'GAME STATS'!Z1976+'GAME STATS'!Z2035+'GAME STATS'!Z2094+'GAME STATS'!Z2153+'GAME STATS'!Z2212+'GAME STATS'!Z2271+'GAME STATS'!Z2330+'GAME STATS'!Z2389+'GAME STATS'!Z2448+'GAME STATS'!Z2507+'GAME STATS'!Z2566+'GAME STATS'!Z2625+'GAME STATS'!Z2684+'GAME STATS'!Z2743+'GAME STATS'!Z2802+'GAME STATS'!Z2861+'GAME STATS'!Z2920+'GAME STATS'!Z2979+'GAME STATS'!Z3038+'GAME STATS'!Z3097+'GAME STATS'!Z3156+'GAME STATS'!Z3215+'GAME STATS'!Z3274+'GAME STATS'!Z3333+'GAME STATS'!Z3392+'GAME STATS'!Z3451+'GAME STATS'!Z3510+'GAME STATS'!Z3569+'GAME STATS'!Z3628+'GAME STATS'!Z3687+'GAME STATS'!Z3746+'GAME STATS'!Z3805+'GAME STATS'!Z3864+'GAME STATS'!Z3923+'GAME STATS'!Z3982+'GAME STATS'!Z4041+'GAME STATS'!Z4100+'GAME STATS'!Z4159+'GAME STATS'!Z4218+'GAME STATS'!Z4277+'GAME STATS'!Z4336+'GAME STATS'!Z4395+'GAME STATS'!Z4454+'GAME STATS'!Z4513+'GAME STATS'!Z4572+'GAME STATS'!Z4631+'GAME STATS'!Z4690+'GAME STATS'!Z4749+'GAME STATS'!Z4808+'GAME STATS'!Z4867+'GAME STATS'!Z4926+'GAME STATS'!Z4985+'GAME STATS'!Z5044+'GAME STATS'!Z5103+'GAME STATS'!Z5162+'GAME STATS'!Z5221+'GAME STATS'!Z5280+'GAME STATS'!Z5339+'GAME STATS'!Z5398+'GAME STATS'!Z5457+'GAME STATS'!Z5516+'GAME STATS'!Z5575+'GAME STATS'!Z5634+'GAME STATS'!Z5693+'GAME STATS'!Z5752+'GAME STATS'!Z5811+'GAME STATS'!Z5870</f>
        <v>0</v>
      </c>
      <c r="Z27" s="722">
        <f>'GAME STATS'!AB29+'GAME STATS'!AB88+'GAME STATS'!AB147+'GAME STATS'!AB206+'GAME STATS'!AB265+'GAME STATS'!AB324+'GAME STATS'!AB383+'GAME STATS'!AB442+'GAME STATS'!AB501+'GAME STATS'!AB560+'GAME STATS'!AB619+'GAME STATS'!AB678+'GAME STATS'!AB737+'GAME STATS'!AB796+'GAME STATS'!AB855+'GAME STATS'!AB914+'GAME STATS'!AB973+'GAME STATS'!AB1032+'GAME STATS'!AB1091+'GAME STATS'!AB1150+'GAME STATS'!AB1209+'GAME STATS'!AB1268+'GAME STATS'!AB1327+'GAME STATS'!AB1386+'GAME STATS'!AB1445+'GAME STATS'!AB1504+'GAME STATS'!AB1563+'GAME STATS'!AB1622+'GAME STATS'!AB1681+'GAME STATS'!AB1740+'GAME STATS'!AB1799+'GAME STATS'!AB1858+'GAME STATS'!AB1917+'GAME STATS'!AB1976+'GAME STATS'!AB2035+'GAME STATS'!AB2094+'GAME STATS'!AB2153+'GAME STATS'!AB2212+'GAME STATS'!AB2271+'GAME STATS'!AB2330+'GAME STATS'!AB2389+'GAME STATS'!AB2448+'GAME STATS'!AB2507+'GAME STATS'!AB2566+'GAME STATS'!AB2625+'GAME STATS'!AB2684+'GAME STATS'!AB2743+'GAME STATS'!AB2802+'GAME STATS'!AB2861+'GAME STATS'!AB2920+'GAME STATS'!AB2979+'GAME STATS'!AB3038+'GAME STATS'!AB3097+'GAME STATS'!AB3156+'GAME STATS'!AB3215+'GAME STATS'!AB3274+'GAME STATS'!AB3333+'GAME STATS'!AB3392+'GAME STATS'!AB3451+'GAME STATS'!AB3510+'GAME STATS'!AB3569+'GAME STATS'!AB3628+'GAME STATS'!AB3687+'GAME STATS'!AB3746+'GAME STATS'!AB3805+'GAME STATS'!AB3864+'GAME STATS'!AB3923+'GAME STATS'!AB3982+'GAME STATS'!AB4041+'GAME STATS'!AB4100+'GAME STATS'!AB4159+'GAME STATS'!AB4218+'GAME STATS'!AB4277+'GAME STATS'!AB4336+'GAME STATS'!AB4395+'GAME STATS'!AB4454+'GAME STATS'!AB4513+'GAME STATS'!AB4572+'GAME STATS'!AB4631+'GAME STATS'!AB4690+'GAME STATS'!AB4749+'GAME STATS'!AB4808+'GAME STATS'!AB4867+'GAME STATS'!AB4926+'GAME STATS'!AB4985+'GAME STATS'!AB5044+'GAME STATS'!AB5103+'GAME STATS'!AB5162+'GAME STATS'!AB5221+'GAME STATS'!AB5280+'GAME STATS'!AB5339+'GAME STATS'!AB5398+'GAME STATS'!AB5457+'GAME STATS'!AB5516+'GAME STATS'!AB5575+'GAME STATS'!AB5634+'GAME STATS'!AB5693+'GAME STATS'!AB5752+'GAME STATS'!AB5811+'GAME STATS'!AB5870</f>
        <v>0</v>
      </c>
      <c r="AA27" s="731">
        <f>'GAME STATS'!AD29+'GAME STATS'!AD88+'GAME STATS'!AD147+'GAME STATS'!AD206+'GAME STATS'!AD265+'GAME STATS'!AD324+'GAME STATS'!AD383+'GAME STATS'!AD442+'GAME STATS'!AD501+'GAME STATS'!AD560+'GAME STATS'!AD619+'GAME STATS'!AD678+'GAME STATS'!AD737+'GAME STATS'!AD796+'GAME STATS'!AD855+'GAME STATS'!AD914+'GAME STATS'!AD973+'GAME STATS'!AD1032+'GAME STATS'!AD1091+'GAME STATS'!AD1150+'GAME STATS'!AD1209+'GAME STATS'!AD1268+'GAME STATS'!AD1327+'GAME STATS'!AD1386+'GAME STATS'!AD1445+'GAME STATS'!AD1504+'GAME STATS'!AD1563+'GAME STATS'!AD1622+'GAME STATS'!AD1681+'GAME STATS'!AD1740+'GAME STATS'!AD1799+'GAME STATS'!AD1858+'GAME STATS'!AD1917+'GAME STATS'!AD1976+'GAME STATS'!AD2035+'GAME STATS'!AD2094+'GAME STATS'!AD2153+'GAME STATS'!AD2212+'GAME STATS'!AD2271+'GAME STATS'!AD2330+'GAME STATS'!AD2389+'GAME STATS'!AD2448+'GAME STATS'!AD2507+'GAME STATS'!AD2566+'GAME STATS'!AD2625+'GAME STATS'!AD2684+'GAME STATS'!AD2743+'GAME STATS'!AD2802+'GAME STATS'!AD2861+'GAME STATS'!AD2920+'GAME STATS'!AD2979+'GAME STATS'!AD3038+'GAME STATS'!AD3097+'GAME STATS'!AD3156+'GAME STATS'!AD3215+'GAME STATS'!AD3274+'GAME STATS'!AD3333+'GAME STATS'!AD3392+'GAME STATS'!AD3451+'GAME STATS'!AD3510+'GAME STATS'!AD3569+'GAME STATS'!AD3628+'GAME STATS'!AD3687+'GAME STATS'!AD3746+'GAME STATS'!AD3805+'GAME STATS'!AD3864+'GAME STATS'!AD3923+'GAME STATS'!AD3982+'GAME STATS'!AD4041+'GAME STATS'!AD4100+'GAME STATS'!AD4159+'GAME STATS'!AD4218+'GAME STATS'!AD4277+'GAME STATS'!AD4336+'GAME STATS'!AD4395+'GAME STATS'!AD4454+'GAME STATS'!AD4513+'GAME STATS'!AD4572+'GAME STATS'!AD4631+'GAME STATS'!AD4690+'GAME STATS'!AD4749+'GAME STATS'!AD4808+'GAME STATS'!AD4867+'GAME STATS'!AD4926+'GAME STATS'!AD4985+'GAME STATS'!AD5044+'GAME STATS'!AD5103+'GAME STATS'!AD5162+'GAME STATS'!AD5221+'GAME STATS'!AD5280+'GAME STATS'!AD5339+'GAME STATS'!AD5398+'GAME STATS'!AD5457+'GAME STATS'!AD5516+'GAME STATS'!AD5575+'GAME STATS'!AD5634+'GAME STATS'!AD5693+'GAME STATS'!AD5752+'GAME STATS'!AD5811+'GAME STATS'!AD5870</f>
        <v>0</v>
      </c>
      <c r="AB27" s="732"/>
      <c r="AC27" s="733">
        <f>'GAME STATS'!AF29+'GAME STATS'!AF88+'GAME STATS'!AF147+'GAME STATS'!AF206+'GAME STATS'!AF265+'GAME STATS'!AF324+'GAME STATS'!AF383+'GAME STATS'!AF442+'GAME STATS'!AF501+'GAME STATS'!AF560+'GAME STATS'!AF619+'GAME STATS'!AF678+'GAME STATS'!AF737+'GAME STATS'!AF796+'GAME STATS'!AF855+'GAME STATS'!AF914+'GAME STATS'!AF973+'GAME STATS'!AF1032+'GAME STATS'!AF1091+'GAME STATS'!AF1150+'GAME STATS'!AF1209+'GAME STATS'!AF1268+'GAME STATS'!AF1327+'GAME STATS'!AF1386+'GAME STATS'!AF1445+'GAME STATS'!AF1504+'GAME STATS'!AF1563+'GAME STATS'!AF1622+'GAME STATS'!AF1681+'GAME STATS'!AF1740+'GAME STATS'!AF1799+'GAME STATS'!AF1858+'GAME STATS'!AF1917+'GAME STATS'!AF1976+'GAME STATS'!AF2035+'GAME STATS'!AF2094+'GAME STATS'!AF2153+'GAME STATS'!AF2212+'GAME STATS'!AF2271+'GAME STATS'!AF2330+'GAME STATS'!AF2389+'GAME STATS'!AF2448+'GAME STATS'!AF2507+'GAME STATS'!AF2566+'GAME STATS'!AF2625+'GAME STATS'!AF2684+'GAME STATS'!AF2743+'GAME STATS'!AF2802+'GAME STATS'!AF2861+'GAME STATS'!AF2920+'GAME STATS'!AF2979+'GAME STATS'!AF3038+'GAME STATS'!AF3097+'GAME STATS'!AF3156+'GAME STATS'!AF3215+'GAME STATS'!AF3274+'GAME STATS'!AF3333+'GAME STATS'!AF3392+'GAME STATS'!AF3451+'GAME STATS'!AF3510+'GAME STATS'!AF3569+'GAME STATS'!AF3628+'GAME STATS'!AF3687+'GAME STATS'!AF3746+'GAME STATS'!AF3805+'GAME STATS'!AF3864+'GAME STATS'!AF3923+'GAME STATS'!AF3982+'GAME STATS'!AF4041+'GAME STATS'!AF4100+'GAME STATS'!AF4159+'GAME STATS'!AF4218+'GAME STATS'!AF4277+'GAME STATS'!AF4336+'GAME STATS'!AF4395+'GAME STATS'!AF4454+'GAME STATS'!AF4513+'GAME STATS'!AF4572+'GAME STATS'!AF4631+'GAME STATS'!AF4690+'GAME STATS'!AF4749+'GAME STATS'!AF4808+'GAME STATS'!AF4867+'GAME STATS'!AF4926+'GAME STATS'!AF4985+'GAME STATS'!AF5044+'GAME STATS'!AF5103+'GAME STATS'!AF5162+'GAME STATS'!AF5221+'GAME STATS'!AF5280+'GAME STATS'!AF5339+'GAME STATS'!AF5398+'GAME STATS'!AF5457+'GAME STATS'!AF5516+'GAME STATS'!AF5575+'GAME STATS'!AF5634+'GAME STATS'!AF5693+'GAME STATS'!AF5752+'GAME STATS'!AF5811+'GAME STATS'!AF5870</f>
        <v>0</v>
      </c>
      <c r="AD27" s="734"/>
      <c r="AE27" s="729">
        <f>IF(AA27=0,0,(AC27/AA27)*100)</f>
        <v>0</v>
      </c>
      <c r="AF27" s="730"/>
      <c r="AG27" s="731">
        <f>'GAME STATS'!AJ29+'GAME STATS'!AJ88+'GAME STATS'!AJ147+'GAME STATS'!AJ206+'GAME STATS'!AJ265+'GAME STATS'!AJ324+'GAME STATS'!AJ383+'GAME STATS'!AJ442+'GAME STATS'!AJ501+'GAME STATS'!AJ560+'GAME STATS'!AJ619+'GAME STATS'!AJ678+'GAME STATS'!AJ737+'GAME STATS'!AJ796+'GAME STATS'!AJ855+'GAME STATS'!AJ914+'GAME STATS'!AJ973+'GAME STATS'!AJ1032+'GAME STATS'!AJ1091+'GAME STATS'!AJ1150+'GAME STATS'!AJ1209+'GAME STATS'!AJ1268+'GAME STATS'!AJ1327+'GAME STATS'!AJ1386+'GAME STATS'!AJ1445+'GAME STATS'!AJ1504+'GAME STATS'!AJ1563+'GAME STATS'!AJ1622+'GAME STATS'!AJ1681+'GAME STATS'!AJ1740+'GAME STATS'!AJ1799+'GAME STATS'!AJ1858+'GAME STATS'!AJ1917+'GAME STATS'!AJ1976+'GAME STATS'!AJ2035+'GAME STATS'!AJ2094+'GAME STATS'!AJ2153+'GAME STATS'!AJ2212+'GAME STATS'!AJ2271+'GAME STATS'!AJ2330+'GAME STATS'!AJ2389+'GAME STATS'!AJ2448+'GAME STATS'!AJ2507+'GAME STATS'!AJ2566+'GAME STATS'!AJ2625+'GAME STATS'!AJ2684+'GAME STATS'!AJ2743+'GAME STATS'!AJ2802+'GAME STATS'!AJ2861+'GAME STATS'!AJ2920+'GAME STATS'!AJ2979+'GAME STATS'!AJ3038+'GAME STATS'!AJ3097+'GAME STATS'!AJ3156+'GAME STATS'!AJ3215+'GAME STATS'!AJ3274+'GAME STATS'!AJ3333+'GAME STATS'!AJ3392+'GAME STATS'!AJ3451+'GAME STATS'!AJ3510+'GAME STATS'!AJ3569+'GAME STATS'!AJ3628+'GAME STATS'!AJ3687+'GAME STATS'!AJ3746+'GAME STATS'!AJ3805+'GAME STATS'!AJ3864+'GAME STATS'!AJ3923+'GAME STATS'!AJ3982+'GAME STATS'!AJ4041+'GAME STATS'!AJ4100+'GAME STATS'!AJ4159+'GAME STATS'!AJ4218+'GAME STATS'!AJ4277+'GAME STATS'!AJ4336+'GAME STATS'!AJ4395+'GAME STATS'!AJ4454+'GAME STATS'!AJ4513+'GAME STATS'!AJ4572+'GAME STATS'!AJ4631+'GAME STATS'!AJ4690+'GAME STATS'!AJ4749+'GAME STATS'!AJ4808+'GAME STATS'!AJ4867+'GAME STATS'!AJ4926+'GAME STATS'!AJ4985+'GAME STATS'!AJ5044+'GAME STATS'!AJ5103+'GAME STATS'!AJ5162+'GAME STATS'!AJ5221+'GAME STATS'!AJ5280+'GAME STATS'!AJ5339+'GAME STATS'!AJ5398+'GAME STATS'!AJ5457+'GAME STATS'!AJ5516+'GAME STATS'!AJ5575+'GAME STATS'!AJ5634+'GAME STATS'!AJ5693+'GAME STATS'!AJ5752+'GAME STATS'!AJ5811+'GAME STATS'!AJ5870</f>
        <v>0</v>
      </c>
      <c r="AH27" s="732"/>
      <c r="AI27" s="733">
        <f>'GAME STATS'!AL29+'GAME STATS'!AL88+'GAME STATS'!AL147+'GAME STATS'!AL206+'GAME STATS'!AL265+'GAME STATS'!AL324+'GAME STATS'!AL383+'GAME STATS'!AL442+'GAME STATS'!AL501+'GAME STATS'!AL560+'GAME STATS'!AL619+'GAME STATS'!AL678+'GAME STATS'!AL737+'GAME STATS'!AL796+'GAME STATS'!AL855+'GAME STATS'!AL914+'GAME STATS'!AL973+'GAME STATS'!AL1032+'GAME STATS'!AL1091+'GAME STATS'!AL1150+'GAME STATS'!AL1209+'GAME STATS'!AL1268+'GAME STATS'!AL1327+'GAME STATS'!AL1386+'GAME STATS'!AL1445+'GAME STATS'!AL1504+'GAME STATS'!AL1563+'GAME STATS'!AL1622+'GAME STATS'!AL1681+'GAME STATS'!AL1740+'GAME STATS'!AL1799+'GAME STATS'!AL1858+'GAME STATS'!AL1917+'GAME STATS'!AL1976+'GAME STATS'!AL2035+'GAME STATS'!AL2094+'GAME STATS'!AL2153+'GAME STATS'!AL2212+'GAME STATS'!AL2271+'GAME STATS'!AL2330+'GAME STATS'!AL2389+'GAME STATS'!AL2448+'GAME STATS'!AL2507+'GAME STATS'!AL2566+'GAME STATS'!AL2625+'GAME STATS'!AL2684+'GAME STATS'!AL2743+'GAME STATS'!AL2802+'GAME STATS'!AL2861+'GAME STATS'!AL2920+'GAME STATS'!AL2979+'GAME STATS'!AL3038+'GAME STATS'!AL3097+'GAME STATS'!AL3156+'GAME STATS'!AL3215+'GAME STATS'!AL3274+'GAME STATS'!AL3333+'GAME STATS'!AL3392+'GAME STATS'!AL3451+'GAME STATS'!AL3510+'GAME STATS'!AL3569+'GAME STATS'!AL3628+'GAME STATS'!AL3687+'GAME STATS'!AL3746+'GAME STATS'!AL3805+'GAME STATS'!AL3864+'GAME STATS'!AL3923+'GAME STATS'!AL3982+'GAME STATS'!AL4041+'GAME STATS'!AL4100+'GAME STATS'!AL4159+'GAME STATS'!AL4218+'GAME STATS'!AL4277+'GAME STATS'!AL4336+'GAME STATS'!AL4395+'GAME STATS'!AL4454+'GAME STATS'!AL4513+'GAME STATS'!AL4572+'GAME STATS'!AL4631+'GAME STATS'!AL4690+'GAME STATS'!AL4749+'GAME STATS'!AL4808+'GAME STATS'!AL4867+'GAME STATS'!AL4926+'GAME STATS'!AL4985+'GAME STATS'!AL5044+'GAME STATS'!AL5103+'GAME STATS'!AL5162+'GAME STATS'!AL5221+'GAME STATS'!AL5280+'GAME STATS'!AL5339+'GAME STATS'!AL5398+'GAME STATS'!AL5457+'GAME STATS'!AL5516+'GAME STATS'!AL5575+'GAME STATS'!AL5634+'GAME STATS'!AL5693+'GAME STATS'!AL5752+'GAME STATS'!AL5811+'GAME STATS'!AL5870</f>
        <v>0</v>
      </c>
      <c r="AJ27" s="734"/>
      <c r="AK27" s="729">
        <f>IF(AG27=0,0,(AI27/AG27)*100)</f>
        <v>0</v>
      </c>
      <c r="AL27" s="730"/>
      <c r="AM27" s="731">
        <f>'GAME STATS'!AP29+'GAME STATS'!AP88+'GAME STATS'!AP147+'GAME STATS'!AP206+'GAME STATS'!AP265+'GAME STATS'!AP324+'GAME STATS'!AP383+'GAME STATS'!AP442+'GAME STATS'!AP501+'GAME STATS'!AP560+'GAME STATS'!AP619+'GAME STATS'!AP678+'GAME STATS'!AP737+'GAME STATS'!AP796+'GAME STATS'!AP855+'GAME STATS'!AP914+'GAME STATS'!AP973+'GAME STATS'!AP1032+'GAME STATS'!AP1091+'GAME STATS'!AP1150+'GAME STATS'!AP1209+'GAME STATS'!AP1268+'GAME STATS'!AP1327+'GAME STATS'!AP1386+'GAME STATS'!AP1445+'GAME STATS'!AP1504+'GAME STATS'!AP1563+'GAME STATS'!AP1622+'GAME STATS'!AP1681+'GAME STATS'!AP1740+'GAME STATS'!AP1799+'GAME STATS'!AP1858+'GAME STATS'!AP1917+'GAME STATS'!AP1976+'GAME STATS'!AP2035+'GAME STATS'!AP2094+'GAME STATS'!AP2153+'GAME STATS'!AP2212+'GAME STATS'!AP2271+'GAME STATS'!AP2330+'GAME STATS'!AP2389+'GAME STATS'!AP2448+'GAME STATS'!AP2507+'GAME STATS'!AP2566+'GAME STATS'!AP2625+'GAME STATS'!AP2684+'GAME STATS'!AP2743+'GAME STATS'!AP2802+'GAME STATS'!AP2861+'GAME STATS'!AP2920+'GAME STATS'!AP2979+'GAME STATS'!AP3038+'GAME STATS'!AP3097+'GAME STATS'!AP3156+'GAME STATS'!AP3215+'GAME STATS'!AP3274+'GAME STATS'!AP3333+'GAME STATS'!AP3392+'GAME STATS'!AP3451+'GAME STATS'!AP3510+'GAME STATS'!AP3569+'GAME STATS'!AP3628+'GAME STATS'!AP3687+'GAME STATS'!AP3746+'GAME STATS'!AP3805+'GAME STATS'!AP3864+'GAME STATS'!AP3923+'GAME STATS'!AP3982+'GAME STATS'!AP4041+'GAME STATS'!AP4100+'GAME STATS'!AP4159+'GAME STATS'!AP4218+'GAME STATS'!AP4277+'GAME STATS'!AP4336+'GAME STATS'!AP4395+'GAME STATS'!AP4454+'GAME STATS'!AP4513+'GAME STATS'!AP4572+'GAME STATS'!AP4631+'GAME STATS'!AP4690+'GAME STATS'!AP4749+'GAME STATS'!AP4808+'GAME STATS'!AP4867+'GAME STATS'!AP4926+'GAME STATS'!AP4985+'GAME STATS'!AP5044+'GAME STATS'!AP5103+'GAME STATS'!AP5162+'GAME STATS'!AP5221+'GAME STATS'!AP5280+'GAME STATS'!AP5339+'GAME STATS'!AP5398+'GAME STATS'!AP5457+'GAME STATS'!AP5516+'GAME STATS'!AP5575+'GAME STATS'!AP5634+'GAME STATS'!AP5693+'GAME STATS'!AP5752+'GAME STATS'!AP5811+'GAME STATS'!AP5870</f>
        <v>0</v>
      </c>
      <c r="AN27" s="732"/>
      <c r="AO27" s="733">
        <f>'GAME STATS'!AR29+'GAME STATS'!AR88+'GAME STATS'!AR147+'GAME STATS'!AR206+'GAME STATS'!AR265+'GAME STATS'!AR324+'GAME STATS'!AR383+'GAME STATS'!AR442+'GAME STATS'!AR501+'GAME STATS'!AR560+'GAME STATS'!AR619+'GAME STATS'!AR678+'GAME STATS'!AR737+'GAME STATS'!AR796+'GAME STATS'!AR855+'GAME STATS'!AR914+'GAME STATS'!AR973+'GAME STATS'!AR1032+'GAME STATS'!AR1091+'GAME STATS'!AR1150+'GAME STATS'!AR1209+'GAME STATS'!AR1268+'GAME STATS'!AR1327+'GAME STATS'!AR1386+'GAME STATS'!AR1445+'GAME STATS'!AR1504+'GAME STATS'!AR1563+'GAME STATS'!AR1622+'GAME STATS'!AR1681+'GAME STATS'!AR1740+'GAME STATS'!AR1799+'GAME STATS'!AR1858+'GAME STATS'!AR1917+'GAME STATS'!AR1976+'GAME STATS'!AR2035+'GAME STATS'!AR2094+'GAME STATS'!AR2153+'GAME STATS'!AR2212+'GAME STATS'!AR2271+'GAME STATS'!AR2330+'GAME STATS'!AR2389+'GAME STATS'!AR2448+'GAME STATS'!AR2507+'GAME STATS'!AR2566+'GAME STATS'!AR2625+'GAME STATS'!AR2684+'GAME STATS'!AR2743+'GAME STATS'!AR2802+'GAME STATS'!AR2861+'GAME STATS'!AR2920+'GAME STATS'!AR2979+'GAME STATS'!AR3038+'GAME STATS'!AR3097+'GAME STATS'!AR3156+'GAME STATS'!AR3215+'GAME STATS'!AR3274+'GAME STATS'!AR3333+'GAME STATS'!AR3392+'GAME STATS'!AR3451+'GAME STATS'!AR3510+'GAME STATS'!AR3569+'GAME STATS'!AR3628+'GAME STATS'!AR3687+'GAME STATS'!AR3746+'GAME STATS'!AR3805+'GAME STATS'!AR3864+'GAME STATS'!AR3923+'GAME STATS'!AR3982+'GAME STATS'!AR4041+'GAME STATS'!AR4100+'GAME STATS'!AR4159+'GAME STATS'!AR4218+'GAME STATS'!AR4277+'GAME STATS'!AR4336+'GAME STATS'!AR4395+'GAME STATS'!AR4454+'GAME STATS'!AR4513+'GAME STATS'!AR4572+'GAME STATS'!AR4631+'GAME STATS'!AR4690+'GAME STATS'!AR4749+'GAME STATS'!AR4808+'GAME STATS'!AR4867+'GAME STATS'!AR4926+'GAME STATS'!AR4985+'GAME STATS'!AR5044+'GAME STATS'!AR5103+'GAME STATS'!AR5162+'GAME STATS'!AR5221+'GAME STATS'!AR5280+'GAME STATS'!AR5339+'GAME STATS'!AR5398+'GAME STATS'!AR5457+'GAME STATS'!AR5516+'GAME STATS'!AR5575+'GAME STATS'!AR5634+'GAME STATS'!AR5693+'GAME STATS'!AR5752+'GAME STATS'!AR5811+'GAME STATS'!AR5870</f>
        <v>0</v>
      </c>
      <c r="AP27" s="734"/>
      <c r="AQ27" s="729">
        <f>IF(AM27=0,0,(AO27/AM27)*100)</f>
        <v>0</v>
      </c>
      <c r="AR27" s="730"/>
      <c r="AS27" s="731">
        <f>'GAME STATS'!AV29+'GAME STATS'!AV88+'GAME STATS'!AV147+'GAME STATS'!AV206+'GAME STATS'!AV265+'GAME STATS'!AV324+'GAME STATS'!AV383+'GAME STATS'!AV442+'GAME STATS'!AV501+'GAME STATS'!AV560+'GAME STATS'!AV619+'GAME STATS'!AV678+'GAME STATS'!AV737+'GAME STATS'!AV796+'GAME STATS'!AV855+'GAME STATS'!AV914+'GAME STATS'!AV973+'GAME STATS'!AV1032+'GAME STATS'!AV1091+'GAME STATS'!AV1150+'GAME STATS'!AV1209+'GAME STATS'!AV1268+'GAME STATS'!AV1327+'GAME STATS'!AV1386+'GAME STATS'!AV1445+'GAME STATS'!AV1504+'GAME STATS'!AV1563+'GAME STATS'!AV1622+'GAME STATS'!AV1681+'GAME STATS'!AV1740+'GAME STATS'!AV1799+'GAME STATS'!AV1858+'GAME STATS'!AV1917+'GAME STATS'!AV1976+'GAME STATS'!AV2035+'GAME STATS'!AV2094+'GAME STATS'!AV2153+'GAME STATS'!AV2212+'GAME STATS'!AV2271+'GAME STATS'!AV2330+'GAME STATS'!AV2389+'GAME STATS'!AV2448+'GAME STATS'!AV2507+'GAME STATS'!AV2566+'GAME STATS'!AV2625+'GAME STATS'!AV2684+'GAME STATS'!AV2743+'GAME STATS'!AV2802+'GAME STATS'!AV2861+'GAME STATS'!AV2920+'GAME STATS'!AV2979+'GAME STATS'!AV3038+'GAME STATS'!AV3097+'GAME STATS'!AV3156+'GAME STATS'!AV3215+'GAME STATS'!AV3274+'GAME STATS'!AV3333+'GAME STATS'!AV3392+'GAME STATS'!AV3451+'GAME STATS'!AV3510+'GAME STATS'!AV3569+'GAME STATS'!AV3628+'GAME STATS'!AV3687+'GAME STATS'!AV3746+'GAME STATS'!AV3805+'GAME STATS'!AV3864+'GAME STATS'!AV3923+'GAME STATS'!AV3982+'GAME STATS'!AV4041+'GAME STATS'!AV4100+'GAME STATS'!AV4159+'GAME STATS'!AV4218+'GAME STATS'!AV4277+'GAME STATS'!AV4336+'GAME STATS'!AV4395+'GAME STATS'!AV4454+'GAME STATS'!AV4513+'GAME STATS'!AV4572+'GAME STATS'!AV4631+'GAME STATS'!AV4690+'GAME STATS'!AV4749+'GAME STATS'!AV4808+'GAME STATS'!AV4867+'GAME STATS'!AV4926+'GAME STATS'!AV4985+'GAME STATS'!AV5044+'GAME STATS'!AV5103+'GAME STATS'!AV5162+'GAME STATS'!AV5221+'GAME STATS'!AV5280+'GAME STATS'!AV5339+'GAME STATS'!AV5398+'GAME STATS'!AV5457+'GAME STATS'!AV5516+'GAME STATS'!AV5575+'GAME STATS'!AV5634+'GAME STATS'!AV5693+'GAME STATS'!AV5752+'GAME STATS'!AV5811+'GAME STATS'!AV5870</f>
        <v>0</v>
      </c>
      <c r="AT27" s="732"/>
      <c r="AU27" s="733">
        <f>'GAME STATS'!AX29+'GAME STATS'!AX88+'GAME STATS'!AX147+'GAME STATS'!AX206+'GAME STATS'!AX265+'GAME STATS'!AX324+'GAME STATS'!AX383+'GAME STATS'!AX442+'GAME STATS'!AX501+'GAME STATS'!AX560+'GAME STATS'!AX619+'GAME STATS'!AX678+'GAME STATS'!AX737+'GAME STATS'!AX796+'GAME STATS'!AX855+'GAME STATS'!AX914+'GAME STATS'!AX973+'GAME STATS'!AX1032+'GAME STATS'!AX1091+'GAME STATS'!AX1150+'GAME STATS'!AX1209+'GAME STATS'!AX1268+'GAME STATS'!AX1327+'GAME STATS'!AX1386+'GAME STATS'!AX1445+'GAME STATS'!AX1504+'GAME STATS'!AX1563+'GAME STATS'!AX1622+'GAME STATS'!AX1681+'GAME STATS'!AX1740+'GAME STATS'!AX1799+'GAME STATS'!AX1858+'GAME STATS'!AX1917+'GAME STATS'!AX1976+'GAME STATS'!AX2035+'GAME STATS'!AX2094+'GAME STATS'!AX2153+'GAME STATS'!AX2212+'GAME STATS'!AX2271+'GAME STATS'!AX2330+'GAME STATS'!AX2389+'GAME STATS'!AX2448+'GAME STATS'!AX2507+'GAME STATS'!AX2566+'GAME STATS'!AX2625+'GAME STATS'!AX2684+'GAME STATS'!AX2743+'GAME STATS'!AX2802+'GAME STATS'!AX2861+'GAME STATS'!AX2920+'GAME STATS'!AX2979+'GAME STATS'!AX3038+'GAME STATS'!AX3097+'GAME STATS'!AX3156+'GAME STATS'!AX3215+'GAME STATS'!AX3274+'GAME STATS'!AX3333+'GAME STATS'!AX3392+'GAME STATS'!AX3451+'GAME STATS'!AX3510+'GAME STATS'!AX3569+'GAME STATS'!AX3628+'GAME STATS'!AX3687+'GAME STATS'!AX3746+'GAME STATS'!AX3805+'GAME STATS'!AX3864+'GAME STATS'!AX3923+'GAME STATS'!AX3982+'GAME STATS'!AX4041+'GAME STATS'!AX4100+'GAME STATS'!AX4159+'GAME STATS'!AX4218+'GAME STATS'!AX4277+'GAME STATS'!AX4336+'GAME STATS'!AX4395+'GAME STATS'!AX4454+'GAME STATS'!AX4513+'GAME STATS'!AX4572+'GAME STATS'!AX4631+'GAME STATS'!AX4690+'GAME STATS'!AX4749+'GAME STATS'!AX4808+'GAME STATS'!AX4867+'GAME STATS'!AX4926+'GAME STATS'!AX4985+'GAME STATS'!AX5044+'GAME STATS'!AX5103+'GAME STATS'!AX5162+'GAME STATS'!AX5221+'GAME STATS'!AX5280+'GAME STATS'!AX5339+'GAME STATS'!AX5398+'GAME STATS'!AX5457+'GAME STATS'!AX5516+'GAME STATS'!AX5575+'GAME STATS'!AX5634+'GAME STATS'!AX5693+'GAME STATS'!AX5752+'GAME STATS'!AX5811+'GAME STATS'!AX5870</f>
        <v>0</v>
      </c>
      <c r="AV27" s="734"/>
      <c r="AW27" s="729">
        <f>IF(AS27=0,0,(AU27/AS27)*100)</f>
        <v>0</v>
      </c>
      <c r="AX27" s="730"/>
      <c r="AY27" s="731">
        <f>'GAME STATS'!BB29+'GAME STATS'!BB88+'GAME STATS'!BB147+'GAME STATS'!BB206+'GAME STATS'!BB265+'GAME STATS'!BB324+'GAME STATS'!BB383+'GAME STATS'!BB442+'GAME STATS'!BB501+'GAME STATS'!BB560+'GAME STATS'!BB619+'GAME STATS'!BB678+'GAME STATS'!BB737+'GAME STATS'!BB796+'GAME STATS'!BB855+'GAME STATS'!BB914+'GAME STATS'!BB973+'GAME STATS'!BB1032+'GAME STATS'!BB1091+'GAME STATS'!BB1150+'GAME STATS'!BB1209+'GAME STATS'!BB1268+'GAME STATS'!BB1327+'GAME STATS'!BB1386+'GAME STATS'!BB1445+'GAME STATS'!BB1504+'GAME STATS'!BB1563+'GAME STATS'!BB1622+'GAME STATS'!BB1681+'GAME STATS'!BB1740+'GAME STATS'!BB1799+'GAME STATS'!BB1858+'GAME STATS'!BB1917+'GAME STATS'!BB1976+'GAME STATS'!BB2035+'GAME STATS'!BB2094+'GAME STATS'!BB2153+'GAME STATS'!BB2212+'GAME STATS'!BB2271+'GAME STATS'!BB2330+'GAME STATS'!BB2389+'GAME STATS'!BB2448+'GAME STATS'!BB2507+'GAME STATS'!BB2566+'GAME STATS'!BB2625+'GAME STATS'!BB2684+'GAME STATS'!BB2743+'GAME STATS'!BB2802+'GAME STATS'!BB2861+'GAME STATS'!BB2920+'GAME STATS'!BB2979+'GAME STATS'!BB3038+'GAME STATS'!BB3097+'GAME STATS'!BB3156+'GAME STATS'!BB3215+'GAME STATS'!BB3274+'GAME STATS'!BB3333+'GAME STATS'!BB3392+'GAME STATS'!BB3451+'GAME STATS'!BB3510+'GAME STATS'!BB3569+'GAME STATS'!BB3628+'GAME STATS'!BB3687+'GAME STATS'!BB3746+'GAME STATS'!BB3805+'GAME STATS'!BB3864+'GAME STATS'!BB3923+'GAME STATS'!BB3982+'GAME STATS'!BB4041+'GAME STATS'!BB4100+'GAME STATS'!BB4159+'GAME STATS'!BB4218+'GAME STATS'!BB4277+'GAME STATS'!BB4336+'GAME STATS'!BB4395+'GAME STATS'!BB4454+'GAME STATS'!BB4513+'GAME STATS'!BB4572+'GAME STATS'!BB4631+'GAME STATS'!BB4690+'GAME STATS'!BB4749+'GAME STATS'!BB4808+'GAME STATS'!BB4867+'GAME STATS'!BB4926+'GAME STATS'!BB4985+'GAME STATS'!BB5044+'GAME STATS'!BB5103+'GAME STATS'!BB5162+'GAME STATS'!BB5221+'GAME STATS'!BB5280+'GAME STATS'!BB5339+'GAME STATS'!BB5398+'GAME STATS'!BB5457+'GAME STATS'!BB5516+'GAME STATS'!BB5575+'GAME STATS'!BB5634+'GAME STATS'!BB5693+'GAME STATS'!BB5752+'GAME STATS'!BB5811+'GAME STATS'!BB5870</f>
        <v>0</v>
      </c>
      <c r="AZ27" s="732"/>
      <c r="BA27" s="733">
        <f>'GAME STATS'!BD29+'GAME STATS'!BD88+'GAME STATS'!BD147+'GAME STATS'!BD206+'GAME STATS'!BD265+'GAME STATS'!BD324+'GAME STATS'!BD383+'GAME STATS'!BD442+'GAME STATS'!BD501+'GAME STATS'!BD560+'GAME STATS'!BD619+'GAME STATS'!BD678+'GAME STATS'!BD737+'GAME STATS'!BD796+'GAME STATS'!BD855+'GAME STATS'!BD914+'GAME STATS'!BD973+'GAME STATS'!BD1032+'GAME STATS'!BD1091+'GAME STATS'!BD1150+'GAME STATS'!BD1209+'GAME STATS'!BD1268+'GAME STATS'!BD1327+'GAME STATS'!BD1386+'GAME STATS'!BD1445+'GAME STATS'!BD1504+'GAME STATS'!BD1563+'GAME STATS'!BD1622+'GAME STATS'!BD1681+'GAME STATS'!BD1740+'GAME STATS'!BD1799+'GAME STATS'!BD1858+'GAME STATS'!BD1917+'GAME STATS'!BD1976+'GAME STATS'!BD2035+'GAME STATS'!BD2094+'GAME STATS'!BD2153+'GAME STATS'!BD2212+'GAME STATS'!BD2271+'GAME STATS'!BD2330+'GAME STATS'!BD2389+'GAME STATS'!BD2448+'GAME STATS'!BD2507+'GAME STATS'!BD2566+'GAME STATS'!BD2625+'GAME STATS'!BD2684+'GAME STATS'!BD2743+'GAME STATS'!BD2802+'GAME STATS'!BD2861+'GAME STATS'!BD2920+'GAME STATS'!BD2979+'GAME STATS'!BD3038+'GAME STATS'!BD3097+'GAME STATS'!BD3156+'GAME STATS'!BD3215+'GAME STATS'!BD3274+'GAME STATS'!BD3333+'GAME STATS'!BD3392+'GAME STATS'!BD3451+'GAME STATS'!BD3510+'GAME STATS'!BD3569+'GAME STATS'!BD3628+'GAME STATS'!BD3687+'GAME STATS'!BD3746+'GAME STATS'!BD3805+'GAME STATS'!BD3864+'GAME STATS'!BD3923+'GAME STATS'!BD3982+'GAME STATS'!BD4041+'GAME STATS'!BD4100+'GAME STATS'!BD4159+'GAME STATS'!BD4218+'GAME STATS'!BD4277+'GAME STATS'!BD4336+'GAME STATS'!BD4395+'GAME STATS'!BD4454+'GAME STATS'!BD4513+'GAME STATS'!BD4572+'GAME STATS'!BD4631+'GAME STATS'!BD4690+'GAME STATS'!BD4749+'GAME STATS'!BD4808+'GAME STATS'!BD4867+'GAME STATS'!BD4926+'GAME STATS'!BD4985+'GAME STATS'!BD5044+'GAME STATS'!BD5103+'GAME STATS'!BD5162+'GAME STATS'!BD5221+'GAME STATS'!BD5280+'GAME STATS'!BD5339+'GAME STATS'!BD5398+'GAME STATS'!BD5457+'GAME STATS'!BD5516+'GAME STATS'!BD5575+'GAME STATS'!BD5634+'GAME STATS'!BD5693+'GAME STATS'!BD5752+'GAME STATS'!BD5811+'GAME STATS'!BD5870</f>
        <v>0</v>
      </c>
      <c r="BB27" s="734"/>
      <c r="BC27" s="729">
        <f>IF(AY27=0,0,(BA27/AY27)*100)</f>
        <v>0</v>
      </c>
      <c r="BD27" s="730"/>
      <c r="BE27" s="731">
        <f>AA27+AG27+AM27+AY27</f>
        <v>0</v>
      </c>
      <c r="BF27" s="732"/>
      <c r="BG27" s="858">
        <f>AC27+AI27+AO27+BA27</f>
        <v>0</v>
      </c>
      <c r="BH27" s="732"/>
      <c r="BI27" s="763">
        <f>IF(BE27=0,0,(BG27/BE27)*100)</f>
        <v>0</v>
      </c>
      <c r="BJ27" s="893"/>
      <c r="BK27" s="888">
        <f>(AC27*2)+(AI27*2)+(AO27*3)+BA27</f>
        <v>0</v>
      </c>
      <c r="BL27" s="889"/>
      <c r="BM27" s="890"/>
      <c r="BN27" s="986">
        <f>'GAME STATS'!BQ29+'GAME STATS'!BQ88+'GAME STATS'!BQ147+'GAME STATS'!BQ206+'GAME STATS'!BQ265+'GAME STATS'!BQ324+'GAME STATS'!BQ383+'GAME STATS'!BQ442+'GAME STATS'!BQ501+'GAME STATS'!BQ560+'GAME STATS'!BQ619+'GAME STATS'!BQ678+'GAME STATS'!BQ737+'GAME STATS'!BQ796+'GAME STATS'!BQ855+'GAME STATS'!BQ914+'GAME STATS'!BQ973+'GAME STATS'!BQ1032+'GAME STATS'!BQ1091+'GAME STATS'!BQ1150+'GAME STATS'!BQ1209+'GAME STATS'!BQ1268+'GAME STATS'!BQ1327+'GAME STATS'!BQ1386+'GAME STATS'!BQ1445+'GAME STATS'!BQ1504+'GAME STATS'!BQ1563+'GAME STATS'!BQ1622+'GAME STATS'!BQ1681+'GAME STATS'!BQ1740+'GAME STATS'!BQ1799+'GAME STATS'!BQ1858+'GAME STATS'!BQ1917+'GAME STATS'!BQ1976+'GAME STATS'!BQ2035+'GAME STATS'!BQ2094+'GAME STATS'!BQ2153+'GAME STATS'!BQ2212+'GAME STATS'!BQ2271+'GAME STATS'!BQ2330+'GAME STATS'!BQ2389+'GAME STATS'!BQ2448+'GAME STATS'!BQ2507+'GAME STATS'!BQ2566+'GAME STATS'!BQ2625+'GAME STATS'!BQ2684+'GAME STATS'!BQ2743+'GAME STATS'!BQ2802+'GAME STATS'!BQ2861+'GAME STATS'!BQ2920+'GAME STATS'!BQ2979+'GAME STATS'!BQ3038+'GAME STATS'!BQ3097+'GAME STATS'!BQ3156+'GAME STATS'!BQ3215+'GAME STATS'!BQ3274+'GAME STATS'!BQ3333+'GAME STATS'!BQ3392+'GAME STATS'!BQ3451+'GAME STATS'!BQ3510+'GAME STATS'!BQ3569+'GAME STATS'!BQ3628+'GAME STATS'!BQ3687+'GAME STATS'!BQ3746+'GAME STATS'!BQ3805+'GAME STATS'!BQ3864+'GAME STATS'!BQ3923+'GAME STATS'!BQ3982+'GAME STATS'!BQ4041+'GAME STATS'!BQ4100+'GAME STATS'!BQ4159+'GAME STATS'!BQ4218+'GAME STATS'!BQ4277+'GAME STATS'!BQ4336+'GAME STATS'!BQ4395+'GAME STATS'!BQ4454+'GAME STATS'!BQ4513+'GAME STATS'!BQ4572+'GAME STATS'!BQ4631+'GAME STATS'!BQ4690+'GAME STATS'!BQ4749+'GAME STATS'!BQ4808+'GAME STATS'!BQ4867+'GAME STATS'!BQ4926+'GAME STATS'!BQ4985+'GAME STATS'!BQ5044+'GAME STATS'!BQ5103+'GAME STATS'!BQ5162+'GAME STATS'!BQ5221+'GAME STATS'!BQ5280+'GAME STATS'!BQ5339+'GAME STATS'!BQ5398+'GAME STATS'!BQ5457+'GAME STATS'!BQ5516+'GAME STATS'!BQ5575+'GAME STATS'!BQ5634+'GAME STATS'!BQ5693+'GAME STATS'!BQ5752+'GAME STATS'!BQ5811+'GAME STATS'!BQ5870</f>
        <v>0</v>
      </c>
      <c r="BO27" s="889"/>
      <c r="BP27" s="890"/>
      <c r="BQ27" s="320"/>
      <c r="BR27" s="320"/>
    </row>
    <row r="28" spans="1:70" ht="24.95" customHeight="1" x14ac:dyDescent="0.25">
      <c r="A28" s="320"/>
      <c r="B28" s="748"/>
      <c r="C28" s="755" t="str">
        <f>IF(ROSTER!D$26="","",ROSTER!D$26)</f>
        <v/>
      </c>
      <c r="D28" s="756"/>
      <c r="E28" s="757"/>
      <c r="F28" s="731"/>
      <c r="G28" s="734"/>
      <c r="H28" s="731"/>
      <c r="I28" s="734"/>
      <c r="J28" s="722"/>
      <c r="K28" s="828"/>
      <c r="L28" s="829"/>
      <c r="M28" s="822"/>
      <c r="N28" s="823"/>
      <c r="O28" s="729" t="s">
        <v>16</v>
      </c>
      <c r="P28" s="764"/>
      <c r="Q28" s="731"/>
      <c r="R28" s="732"/>
      <c r="S28" s="733"/>
      <c r="T28" s="734"/>
      <c r="U28" s="818" t="s">
        <v>16</v>
      </c>
      <c r="V28" s="819"/>
      <c r="W28" s="722"/>
      <c r="X28" s="722"/>
      <c r="Y28" s="722"/>
      <c r="Z28" s="722"/>
      <c r="AA28" s="731"/>
      <c r="AB28" s="732"/>
      <c r="AC28" s="733"/>
      <c r="AD28" s="734"/>
      <c r="AE28" s="729"/>
      <c r="AF28" s="730"/>
      <c r="AG28" s="731"/>
      <c r="AH28" s="732"/>
      <c r="AI28" s="733"/>
      <c r="AJ28" s="734"/>
      <c r="AK28" s="729"/>
      <c r="AL28" s="730"/>
      <c r="AM28" s="731"/>
      <c r="AN28" s="732"/>
      <c r="AO28" s="733"/>
      <c r="AP28" s="734"/>
      <c r="AQ28" s="729"/>
      <c r="AR28" s="730"/>
      <c r="AS28" s="731"/>
      <c r="AT28" s="732"/>
      <c r="AU28" s="733"/>
      <c r="AV28" s="734"/>
      <c r="AW28" s="729"/>
      <c r="AX28" s="730"/>
      <c r="AY28" s="731"/>
      <c r="AZ28" s="732"/>
      <c r="BA28" s="733"/>
      <c r="BB28" s="734"/>
      <c r="BC28" s="729"/>
      <c r="BD28" s="730"/>
      <c r="BE28" s="731"/>
      <c r="BF28" s="732"/>
      <c r="BG28" s="858"/>
      <c r="BH28" s="732"/>
      <c r="BI28" s="763"/>
      <c r="BJ28" s="893"/>
      <c r="BK28" s="888"/>
      <c r="BL28" s="889"/>
      <c r="BM28" s="890"/>
      <c r="BN28" s="987"/>
      <c r="BO28" s="889"/>
      <c r="BP28" s="890"/>
      <c r="BQ28" s="320"/>
      <c r="BR28" s="320"/>
    </row>
    <row r="29" spans="1:70" ht="24.95" customHeight="1" x14ac:dyDescent="0.25">
      <c r="A29" s="320"/>
      <c r="B29" s="747" t="str">
        <f>IF(ROSTER!B28="","",ROSTER!B28)</f>
        <v/>
      </c>
      <c r="C29" s="752" t="str">
        <f>IF(ROSTER!C$28="","",ROSTER!C$28)</f>
        <v/>
      </c>
      <c r="D29" s="753"/>
      <c r="E29" s="754"/>
      <c r="F29" s="731">
        <f>'GAME STATS'!F31+'GAME STATS'!F90+'GAME STATS'!F149+'GAME STATS'!F208+'GAME STATS'!F267+'GAME STATS'!F326+'GAME STATS'!F385+'GAME STATS'!F444+'GAME STATS'!F503+'GAME STATS'!F562+'GAME STATS'!F621+'GAME STATS'!F680+'GAME STATS'!F739+'GAME STATS'!F798+'GAME STATS'!F857+'GAME STATS'!F916+'GAME STATS'!F975+'GAME STATS'!F1034+'GAME STATS'!F1093+'GAME STATS'!F1152+'GAME STATS'!F1211+'GAME STATS'!F1270+'GAME STATS'!F1329+'GAME STATS'!F1388+'GAME STATS'!F1447+'GAME STATS'!F1506+'GAME STATS'!F1565+'GAME STATS'!F1624+'GAME STATS'!F1683+'GAME STATS'!F1742+'GAME STATS'!F1801+'GAME STATS'!F1860+'GAME STATS'!F1919+'GAME STATS'!F1978+'GAME STATS'!F2037+'GAME STATS'!F2096+'GAME STATS'!F2155+'GAME STATS'!F2214+'GAME STATS'!F2273+'GAME STATS'!F2332+'GAME STATS'!F2391+'GAME STATS'!F2450+'GAME STATS'!F2509+'GAME STATS'!F2568+'GAME STATS'!F2627+'GAME STATS'!F2686+'GAME STATS'!F2745+'GAME STATS'!F2804+'GAME STATS'!F2863+'GAME STATS'!F2922+'GAME STATS'!F2981+'GAME STATS'!F3040+'GAME STATS'!F3099+'GAME STATS'!F3158+'GAME STATS'!F3217+'GAME STATS'!F3276+'GAME STATS'!F3335+'GAME STATS'!F3394+'GAME STATS'!F3453+'GAME STATS'!F3512+'GAME STATS'!F3571+'GAME STATS'!F3630+'GAME STATS'!F3689+'GAME STATS'!F3748+'GAME STATS'!F3807+'GAME STATS'!F3866+'GAME STATS'!F3925+'GAME STATS'!F3984+'GAME STATS'!F4043+'GAME STATS'!F4102+'GAME STATS'!F4161+'GAME STATS'!F4220+'GAME STATS'!F4279+'GAME STATS'!F4338+'GAME STATS'!F4397+'GAME STATS'!F4456+'GAME STATS'!F4515+'GAME STATS'!F4574+'GAME STATS'!F4633+'GAME STATS'!F4692+'GAME STATS'!F4751+'GAME STATS'!F4810+'GAME STATS'!F4869+'GAME STATS'!F4928+'GAME STATS'!F4987+'GAME STATS'!F5046+'GAME STATS'!F5105+'GAME STATS'!F5164+'GAME STATS'!F5223+'GAME STATS'!F5282+'GAME STATS'!F5341+'GAME STATS'!F5400+'GAME STATS'!F5459+'GAME STATS'!F5518+'GAME STATS'!F5577+'GAME STATS'!F5636+'GAME STATS'!F5695+'GAME STATS'!F5754+'GAME STATS'!F5813+'GAME STATS'!F5872</f>
        <v>0</v>
      </c>
      <c r="G29" s="734"/>
      <c r="H29" s="731">
        <f>'GAME STATS'!G31+'GAME STATS'!G90+'GAME STATS'!G149+'GAME STATS'!G208+'GAME STATS'!G267+'GAME STATS'!G326+'GAME STATS'!G385+'GAME STATS'!G444+'GAME STATS'!G503+'GAME STATS'!G562+'GAME STATS'!G621+'GAME STATS'!G680+'GAME STATS'!G739+'GAME STATS'!G798+'GAME STATS'!G857+'GAME STATS'!G916+'GAME STATS'!G975+'GAME STATS'!G1034+'GAME STATS'!G1093+'GAME STATS'!G1152+'GAME STATS'!G1211+'GAME STATS'!G1270+'GAME STATS'!G1329+'GAME STATS'!G1388+'GAME STATS'!G1447+'GAME STATS'!G1506+'GAME STATS'!G1565+'GAME STATS'!G1624+'GAME STATS'!G1683+'GAME STATS'!G1742+'GAME STATS'!G1801+'GAME STATS'!G1860+'GAME STATS'!G1919+'GAME STATS'!G1978+'GAME STATS'!G2037+'GAME STATS'!G2096+'GAME STATS'!G2155+'GAME STATS'!G2214+'GAME STATS'!G2273+'GAME STATS'!G2332+'GAME STATS'!G2391+'GAME STATS'!G2450+'GAME STATS'!G2509+'GAME STATS'!G2568+'GAME STATS'!G2627+'GAME STATS'!G2686+'GAME STATS'!G2745+'GAME STATS'!G2804+'GAME STATS'!G2863+'GAME STATS'!G2922+'GAME STATS'!G2981+'GAME STATS'!G3040+'GAME STATS'!G3099+'GAME STATS'!G3158+'GAME STATS'!G3217+'GAME STATS'!G3276+'GAME STATS'!G3335+'GAME STATS'!G3394+'GAME STATS'!G3453+'GAME STATS'!G3512+'GAME STATS'!G3571+'GAME STATS'!G3630+'GAME STATS'!G3689+'GAME STATS'!G3748+'GAME STATS'!G3807+'GAME STATS'!G3866+'GAME STATS'!G3925+'GAME STATS'!G3984+'GAME STATS'!G4043+'GAME STATS'!G4102+'GAME STATS'!G4161+'GAME STATS'!G4220+'GAME STATS'!G4279+'GAME STATS'!G4338+'GAME STATS'!G4397+'GAME STATS'!G4456+'GAME STATS'!G4515+'GAME STATS'!G4574+'GAME STATS'!G4633+'GAME STATS'!G4692+'GAME STATS'!G4751+'GAME STATS'!G4810+'GAME STATS'!G4869+'GAME STATS'!G4928+'GAME STATS'!G4987+'GAME STATS'!G5046+'GAME STATS'!G5105+'GAME STATS'!G5164+'GAME STATS'!G5223+'GAME STATS'!G5282+'GAME STATS'!G5341+'GAME STATS'!G5400+'GAME STATS'!G5459+'GAME STATS'!G5518+'GAME STATS'!G5577+'GAME STATS'!G5636+'GAME STATS'!G5695+'GAME STATS'!G5754+'GAME STATS'!G5813+'GAME STATS'!G5872</f>
        <v>0</v>
      </c>
      <c r="I29" s="734"/>
      <c r="J29" s="722">
        <f>'GAME STATS'!H31+'GAME STATS'!H90+'GAME STATS'!H149+'GAME STATS'!H208+'GAME STATS'!H267+'GAME STATS'!H326+'GAME STATS'!H385+'GAME STATS'!H444+'GAME STATS'!H503+'GAME STATS'!H562+'GAME STATS'!H621+'GAME STATS'!H680+'GAME STATS'!H739+'GAME STATS'!H798+'GAME STATS'!H857+'GAME STATS'!H916+'GAME STATS'!H975+'GAME STATS'!H1034+'GAME STATS'!H1093+'GAME STATS'!H1152+'GAME STATS'!H1211+'GAME STATS'!H1270+'GAME STATS'!H1329+'GAME STATS'!H1388+'GAME STATS'!H1447+'GAME STATS'!H1506+'GAME STATS'!H1565+'GAME STATS'!H1624+'GAME STATS'!H1683+'GAME STATS'!H1742+'GAME STATS'!H1801+'GAME STATS'!H1860+'GAME STATS'!H1919+'GAME STATS'!H1978+'GAME STATS'!H2037+'GAME STATS'!H2096+'GAME STATS'!H2155+'GAME STATS'!H2214+'GAME STATS'!H2273+'GAME STATS'!H2332+'GAME STATS'!H2391+'GAME STATS'!H2450+'GAME STATS'!H2509+'GAME STATS'!H2568+'GAME STATS'!H2627+'GAME STATS'!H2686+'GAME STATS'!H2745+'GAME STATS'!H2804+'GAME STATS'!H2863+'GAME STATS'!H2922+'GAME STATS'!H2981+'GAME STATS'!H3040+'GAME STATS'!H3099+'GAME STATS'!H3158+'GAME STATS'!H3217+'GAME STATS'!H3276+'GAME STATS'!H3335+'GAME STATS'!H3394+'GAME STATS'!H3453+'GAME STATS'!H3512+'GAME STATS'!H3571+'GAME STATS'!H3630+'GAME STATS'!H3689+'GAME STATS'!H3748+'GAME STATS'!H3807+'GAME STATS'!H3866+'GAME STATS'!H3925+'GAME STATS'!H3984+'GAME STATS'!H4043+'GAME STATS'!H4102+'GAME STATS'!H4161+'GAME STATS'!H4220+'GAME STATS'!H4279+'GAME STATS'!H4338+'GAME STATS'!H4397+'GAME STATS'!H4456+'GAME STATS'!H4515+'GAME STATS'!H4574+'GAME STATS'!H4633+'GAME STATS'!H4692+'GAME STATS'!H4751+'GAME STATS'!H4810+'GAME STATS'!H4869+'GAME STATS'!H4928+'GAME STATS'!H4987+'GAME STATS'!H5046+'GAME STATS'!H5105+'GAME STATS'!H5164+'GAME STATS'!H5223+'GAME STATS'!H5282+'GAME STATS'!H5341+'GAME STATS'!H5400+'GAME STATS'!H5459+'GAME STATS'!H5518+'GAME STATS'!H5577+'GAME STATS'!H5636+'GAME STATS'!H5695+'GAME STATS'!H5754+'GAME STATS'!H5813+'GAME STATS'!H5872</f>
        <v>0</v>
      </c>
      <c r="K29" s="826">
        <f>'GAME STATS'!J31+'GAME STATS'!J90+'GAME STATS'!J149+'GAME STATS'!J208+'GAME STATS'!J267+'GAME STATS'!J326+'GAME STATS'!J385+'GAME STATS'!J444+'GAME STATS'!J503+'GAME STATS'!J562+'GAME STATS'!J621+'GAME STATS'!J680+'GAME STATS'!J739+'GAME STATS'!J798+'GAME STATS'!J857+'GAME STATS'!J916+'GAME STATS'!J975+'GAME STATS'!J1034+'GAME STATS'!J1093+'GAME STATS'!J1152+'GAME STATS'!J1211+'GAME STATS'!J1270+'GAME STATS'!J1329+'GAME STATS'!J1388+'GAME STATS'!J1447+'GAME STATS'!J1506+'GAME STATS'!J1565+'GAME STATS'!J1624+'GAME STATS'!J1683+'GAME STATS'!J1742+'GAME STATS'!J1801+'GAME STATS'!J1860+'GAME STATS'!J1919+'GAME STATS'!J1978+'GAME STATS'!J2037+'GAME STATS'!J2096+'GAME STATS'!J2155+'GAME STATS'!J2214+'GAME STATS'!J2273+'GAME STATS'!J2332+'GAME STATS'!J2391+'GAME STATS'!J2450+'GAME STATS'!J2509+'GAME STATS'!J2568+'GAME STATS'!J2627+'GAME STATS'!J2686+'GAME STATS'!J2745+'GAME STATS'!J2804+'GAME STATS'!J2863+'GAME STATS'!J2922+'GAME STATS'!J2981+'GAME STATS'!J3040+'GAME STATS'!J3099+'GAME STATS'!J3158+'GAME STATS'!J3217+'GAME STATS'!J3276+'GAME STATS'!J3335+'GAME STATS'!J3394+'GAME STATS'!J3453+'GAME STATS'!J3512+'GAME STATS'!J3571+'GAME STATS'!J3630+'GAME STATS'!J3689+'GAME STATS'!J3748+'GAME STATS'!J3807+'GAME STATS'!J3866+'GAME STATS'!J3925+'GAME STATS'!J3984+'GAME STATS'!J4043+'GAME STATS'!J4102+'GAME STATS'!J4161+'GAME STATS'!J4220+'GAME STATS'!J4279+'GAME STATS'!J4338+'GAME STATS'!J4397+'GAME STATS'!J4456+'GAME STATS'!J4515+'GAME STATS'!J4574+'GAME STATS'!J4633+'GAME STATS'!J4692+'GAME STATS'!J4751+'GAME STATS'!J4810+'GAME STATS'!J4869+'GAME STATS'!J4928+'GAME STATS'!J4987+'GAME STATS'!J5046+'GAME STATS'!J5105+'GAME STATS'!J5164+'GAME STATS'!J5223+'GAME STATS'!J5282+'GAME STATS'!J5341+'GAME STATS'!J5400+'GAME STATS'!J5459+'GAME STATS'!J5518+'GAME STATS'!J5577+'GAME STATS'!J5636+'GAME STATS'!J5695+'GAME STATS'!J5754+'GAME STATS'!J5813+'GAME STATS'!J5872</f>
        <v>0</v>
      </c>
      <c r="L29" s="827"/>
      <c r="M29" s="820">
        <f>'GAME STATS'!L31+'GAME STATS'!L90+'GAME STATS'!L149+'GAME STATS'!L208+'GAME STATS'!L267+'GAME STATS'!L326+'GAME STATS'!L385+'GAME STATS'!L444+'GAME STATS'!L503+'GAME STATS'!L562+'GAME STATS'!L621+'GAME STATS'!L680+'GAME STATS'!L739+'GAME STATS'!L798+'GAME STATS'!L857+'GAME STATS'!L916+'GAME STATS'!L975+'GAME STATS'!L1034+'GAME STATS'!L1093+'GAME STATS'!L1152+'GAME STATS'!L1211+'GAME STATS'!L1270+'GAME STATS'!L1329+'GAME STATS'!L1388+'GAME STATS'!L1447+'GAME STATS'!L1506+'GAME STATS'!L1565+'GAME STATS'!L1624+'GAME STATS'!L1683+'GAME STATS'!L1742+'GAME STATS'!L1801+'GAME STATS'!L1860+'GAME STATS'!L1919+'GAME STATS'!L1978+'GAME STATS'!L2037+'GAME STATS'!L2096+'GAME STATS'!L2155+'GAME STATS'!L2214+'GAME STATS'!L2273+'GAME STATS'!L2332+'GAME STATS'!L2391+'GAME STATS'!L2450+'GAME STATS'!L2509+'GAME STATS'!L2568+'GAME STATS'!L2627+'GAME STATS'!L2686+'GAME STATS'!L2745+'GAME STATS'!L2804+'GAME STATS'!L2863+'GAME STATS'!L2922+'GAME STATS'!L2981+'GAME STATS'!L3040+'GAME STATS'!L3099+'GAME STATS'!L3158+'GAME STATS'!L3217+'GAME STATS'!L3276+'GAME STATS'!L3335+'GAME STATS'!L3394+'GAME STATS'!L3453+'GAME STATS'!L3512+'GAME STATS'!L3571+'GAME STATS'!L3630+'GAME STATS'!L3689+'GAME STATS'!L3748+'GAME STATS'!L3807+'GAME STATS'!L3866+'GAME STATS'!L3925+'GAME STATS'!L3984+'GAME STATS'!L4043+'GAME STATS'!L4102+'GAME STATS'!L4161+'GAME STATS'!L4220+'GAME STATS'!L4279+'GAME STATS'!L4338+'GAME STATS'!L4397+'GAME STATS'!L4456+'GAME STATS'!L4515+'GAME STATS'!L4574+'GAME STATS'!L4633+'GAME STATS'!L4692+'GAME STATS'!L4751+'GAME STATS'!L4810+'GAME STATS'!L4869+'GAME STATS'!L4928+'GAME STATS'!L4987+'GAME STATS'!L5046+'GAME STATS'!L5105+'GAME STATS'!L5164+'GAME STATS'!L5223+'GAME STATS'!L5282+'GAME STATS'!L5341+'GAME STATS'!L5400+'GAME STATS'!L5459+'GAME STATS'!L5518+'GAME STATS'!L5577+'GAME STATS'!L5636+'GAME STATS'!L5695+'GAME STATS'!L5754+'GAME STATS'!L5813+'GAME STATS'!L5872</f>
        <v>0</v>
      </c>
      <c r="N29" s="821"/>
      <c r="O29" s="729">
        <f>K29+M29</f>
        <v>0</v>
      </c>
      <c r="P29" s="764"/>
      <c r="Q29" s="731">
        <f>'GAME STATS'!P31+'GAME STATS'!P90+'GAME STATS'!P149+'GAME STATS'!P208+'GAME STATS'!P267+'GAME STATS'!P326+'GAME STATS'!P385+'GAME STATS'!P444+'GAME STATS'!P503+'GAME STATS'!P562+'GAME STATS'!P621+'GAME STATS'!P680+'GAME STATS'!P739+'GAME STATS'!P798+'GAME STATS'!P857+'GAME STATS'!P916+'GAME STATS'!P975+'GAME STATS'!P1034+'GAME STATS'!P1093+'GAME STATS'!P1152+'GAME STATS'!P1211+'GAME STATS'!P1270+'GAME STATS'!P1329+'GAME STATS'!P1388+'GAME STATS'!P1447+'GAME STATS'!P1506+'GAME STATS'!P1565+'GAME STATS'!P1624+'GAME STATS'!P1683+'GAME STATS'!P1742+'GAME STATS'!P1801+'GAME STATS'!P1860+'GAME STATS'!P1919+'GAME STATS'!P1978+'GAME STATS'!P2037+'GAME STATS'!P2096+'GAME STATS'!P2155+'GAME STATS'!P2214+'GAME STATS'!P2273+'GAME STATS'!P2332+'GAME STATS'!P2391+'GAME STATS'!P2450+'GAME STATS'!P2509+'GAME STATS'!P2568+'GAME STATS'!P2627+'GAME STATS'!P2686+'GAME STATS'!P2745+'GAME STATS'!P2804+'GAME STATS'!P2863+'GAME STATS'!P2922+'GAME STATS'!P2981+'GAME STATS'!P3040+'GAME STATS'!P3099+'GAME STATS'!P3158+'GAME STATS'!P3217+'GAME STATS'!P3276+'GAME STATS'!P3335+'GAME STATS'!P3394+'GAME STATS'!P3453+'GAME STATS'!P3512+'GAME STATS'!P3571+'GAME STATS'!P3630+'GAME STATS'!P3689+'GAME STATS'!P3748+'GAME STATS'!P3807+'GAME STATS'!P3866+'GAME STATS'!P3925+'GAME STATS'!P3984+'GAME STATS'!P4043+'GAME STATS'!P4102+'GAME STATS'!P4161+'GAME STATS'!P4220+'GAME STATS'!P4279+'GAME STATS'!P4338+'GAME STATS'!P4397+'GAME STATS'!P4456+'GAME STATS'!P4515+'GAME STATS'!P4574+'GAME STATS'!P4633+'GAME STATS'!P4692+'GAME STATS'!P4751+'GAME STATS'!P4810+'GAME STATS'!P4869+'GAME STATS'!P4928+'GAME STATS'!P4987+'GAME STATS'!P5046+'GAME STATS'!P5105+'GAME STATS'!P5164+'GAME STATS'!P5223+'GAME STATS'!P5282+'GAME STATS'!P5341+'GAME STATS'!P5400+'GAME STATS'!P5459+'GAME STATS'!P5518+'GAME STATS'!P5577+'GAME STATS'!P5636+'GAME STATS'!P5695+'GAME STATS'!P5754+'GAME STATS'!P5813+'GAME STATS'!P5872</f>
        <v>0</v>
      </c>
      <c r="R29" s="732"/>
      <c r="S29" s="733">
        <f>'GAME STATS'!R31+'GAME STATS'!R90+'GAME STATS'!R149+'GAME STATS'!R208+'GAME STATS'!R267+'GAME STATS'!R326+'GAME STATS'!R385+'GAME STATS'!R444+'GAME STATS'!R503+'GAME STATS'!R562+'GAME STATS'!R621+'GAME STATS'!R680+'GAME STATS'!R739+'GAME STATS'!R798+'GAME STATS'!R857+'GAME STATS'!R916+'GAME STATS'!R975+'GAME STATS'!R1034+'GAME STATS'!R1093+'GAME STATS'!R1152+'GAME STATS'!R1211+'GAME STATS'!R1270+'GAME STATS'!R1329+'GAME STATS'!R1388+'GAME STATS'!R1447+'GAME STATS'!R1506+'GAME STATS'!R1565+'GAME STATS'!R1624+'GAME STATS'!R1683+'GAME STATS'!R1742+'GAME STATS'!R1801+'GAME STATS'!R1860+'GAME STATS'!R1919+'GAME STATS'!R1978+'GAME STATS'!R2037+'GAME STATS'!R2096+'GAME STATS'!R2155+'GAME STATS'!R2214+'GAME STATS'!R2273+'GAME STATS'!R2332+'GAME STATS'!R2391+'GAME STATS'!R2450+'GAME STATS'!R2509+'GAME STATS'!R2568+'GAME STATS'!R2627+'GAME STATS'!R2686+'GAME STATS'!R2745+'GAME STATS'!R2804+'GAME STATS'!R2863+'GAME STATS'!R2922+'GAME STATS'!R2981+'GAME STATS'!R3040+'GAME STATS'!R3099+'GAME STATS'!R3158+'GAME STATS'!R3217+'GAME STATS'!R3276+'GAME STATS'!R3335+'GAME STATS'!R3394+'GAME STATS'!R3453+'GAME STATS'!R3512+'GAME STATS'!R3571+'GAME STATS'!R3630+'GAME STATS'!R3689+'GAME STATS'!R3748+'GAME STATS'!R3807+'GAME STATS'!R3866+'GAME STATS'!R3925+'GAME STATS'!R3984+'GAME STATS'!R4043+'GAME STATS'!R4102+'GAME STATS'!R4161+'GAME STATS'!R4220+'GAME STATS'!R4279+'GAME STATS'!R4338+'GAME STATS'!R4397+'GAME STATS'!R4456+'GAME STATS'!R4515+'GAME STATS'!R4574+'GAME STATS'!R4633+'GAME STATS'!R4692+'GAME STATS'!R4751+'GAME STATS'!R4810+'GAME STATS'!R4869+'GAME STATS'!R4928+'GAME STATS'!R4987+'GAME STATS'!R5046+'GAME STATS'!R5105+'GAME STATS'!R5164+'GAME STATS'!R5223+'GAME STATS'!R5282+'GAME STATS'!R5341+'GAME STATS'!R5400+'GAME STATS'!R5459+'GAME STATS'!R5518+'GAME STATS'!R5577+'GAME STATS'!R5636+'GAME STATS'!R5695+'GAME STATS'!R5754+'GAME STATS'!R5813+'GAME STATS'!R5872</f>
        <v>0</v>
      </c>
      <c r="T29" s="734"/>
      <c r="U29" s="818">
        <f>S29-Q29</f>
        <v>0</v>
      </c>
      <c r="V29" s="819"/>
      <c r="W29" s="722">
        <f>'GAME STATS'!V31+'GAME STATS'!V90+'GAME STATS'!V149+'GAME STATS'!V208+'GAME STATS'!V267+'GAME STATS'!V326+'GAME STATS'!V385+'GAME STATS'!V444+'GAME STATS'!V503+'GAME STATS'!V562+'GAME STATS'!V621+'GAME STATS'!V680+'GAME STATS'!V739+'GAME STATS'!V798+'GAME STATS'!V857+'GAME STATS'!V916+'GAME STATS'!V975+'GAME STATS'!V1034+'GAME STATS'!V1093+'GAME STATS'!V1152+'GAME STATS'!V1211+'GAME STATS'!V1270+'GAME STATS'!V1329+'GAME STATS'!V1388+'GAME STATS'!V1447+'GAME STATS'!V1506+'GAME STATS'!V1565+'GAME STATS'!V1624+'GAME STATS'!V1683+'GAME STATS'!V1742+'GAME STATS'!V1801+'GAME STATS'!V1860+'GAME STATS'!V1919+'GAME STATS'!V1978+'GAME STATS'!V2037+'GAME STATS'!V2096+'GAME STATS'!V2155+'GAME STATS'!V2214+'GAME STATS'!V2273+'GAME STATS'!V2332+'GAME STATS'!V2391+'GAME STATS'!V2450+'GAME STATS'!V2509+'GAME STATS'!V2568+'GAME STATS'!V2627+'GAME STATS'!V2686+'GAME STATS'!V2745+'GAME STATS'!V2804+'GAME STATS'!V2863+'GAME STATS'!V2922+'GAME STATS'!V2981+'GAME STATS'!V3040+'GAME STATS'!V3099+'GAME STATS'!V3158+'GAME STATS'!V3217+'GAME STATS'!V3276+'GAME STATS'!V3335+'GAME STATS'!V3394+'GAME STATS'!V3453+'GAME STATS'!V3512+'GAME STATS'!V3571+'GAME STATS'!V3630+'GAME STATS'!V3689+'GAME STATS'!V3748+'GAME STATS'!V3807+'GAME STATS'!V3866+'GAME STATS'!V3925+'GAME STATS'!V3984+'GAME STATS'!V4043+'GAME STATS'!V4102+'GAME STATS'!V4161+'GAME STATS'!V4220+'GAME STATS'!V4279+'GAME STATS'!V4338+'GAME STATS'!V4397+'GAME STATS'!V4456+'GAME STATS'!V4515+'GAME STATS'!V4574+'GAME STATS'!V4633+'GAME STATS'!V4692+'GAME STATS'!V4751+'GAME STATS'!V4810+'GAME STATS'!V4869+'GAME STATS'!V4928+'GAME STATS'!V4987+'GAME STATS'!V5046+'GAME STATS'!V5105+'GAME STATS'!V5164+'GAME STATS'!V5223+'GAME STATS'!V5282+'GAME STATS'!V5341+'GAME STATS'!V5400+'GAME STATS'!V5459+'GAME STATS'!V5518+'GAME STATS'!V5577+'GAME STATS'!V5636+'GAME STATS'!V5695+'GAME STATS'!V5754+'GAME STATS'!V5813+'GAME STATS'!V5872</f>
        <v>0</v>
      </c>
      <c r="X29" s="722">
        <f>'GAME STATS'!X31+'GAME STATS'!X90+'GAME STATS'!X149+'GAME STATS'!X208+'GAME STATS'!X267+'GAME STATS'!X326+'GAME STATS'!X385+'GAME STATS'!X444+'GAME STATS'!X503+'GAME STATS'!X562+'GAME STATS'!X621+'GAME STATS'!X680+'GAME STATS'!X739+'GAME STATS'!X798+'GAME STATS'!X857+'GAME STATS'!X916+'GAME STATS'!X975+'GAME STATS'!X1034+'GAME STATS'!X1093+'GAME STATS'!X1152+'GAME STATS'!X1211+'GAME STATS'!X1270+'GAME STATS'!X1329+'GAME STATS'!X1388+'GAME STATS'!X1447+'GAME STATS'!X1506+'GAME STATS'!X1565+'GAME STATS'!X1624+'GAME STATS'!X1683+'GAME STATS'!X1742+'GAME STATS'!X1801+'GAME STATS'!X1860+'GAME STATS'!X1919+'GAME STATS'!X1978+'GAME STATS'!X2037+'GAME STATS'!X2096+'GAME STATS'!X2155+'GAME STATS'!X2214+'GAME STATS'!X2273+'GAME STATS'!X2332+'GAME STATS'!X2391+'GAME STATS'!X2450+'GAME STATS'!X2509+'GAME STATS'!X2568+'GAME STATS'!X2627+'GAME STATS'!X2686+'GAME STATS'!X2745+'GAME STATS'!X2804+'GAME STATS'!X2863+'GAME STATS'!X2922+'GAME STATS'!X2981+'GAME STATS'!X3040+'GAME STATS'!X3099+'GAME STATS'!X3158+'GAME STATS'!X3217+'GAME STATS'!X3276+'GAME STATS'!X3335+'GAME STATS'!X3394+'GAME STATS'!X3453+'GAME STATS'!X3512+'GAME STATS'!X3571+'GAME STATS'!X3630+'GAME STATS'!X3689+'GAME STATS'!X3748+'GAME STATS'!X3807+'GAME STATS'!X3866+'GAME STATS'!X3925+'GAME STATS'!X3984+'GAME STATS'!X4043+'GAME STATS'!X4102+'GAME STATS'!X4161+'GAME STATS'!X4220+'GAME STATS'!X4279+'GAME STATS'!X4338+'GAME STATS'!X4397+'GAME STATS'!X4456+'GAME STATS'!X4515+'GAME STATS'!X4574+'GAME STATS'!X4633+'GAME STATS'!X4692+'GAME STATS'!X4751+'GAME STATS'!X4810+'GAME STATS'!X4869+'GAME STATS'!X4928+'GAME STATS'!X4987+'GAME STATS'!X5046+'GAME STATS'!X5105+'GAME STATS'!X5164+'GAME STATS'!X5223+'GAME STATS'!X5282+'GAME STATS'!X5341+'GAME STATS'!X5400+'GAME STATS'!X5459+'GAME STATS'!X5518+'GAME STATS'!X5577+'GAME STATS'!X5636+'GAME STATS'!X5695+'GAME STATS'!X5754+'GAME STATS'!X5813+'GAME STATS'!X5872</f>
        <v>0</v>
      </c>
      <c r="Y29" s="722">
        <f>'GAME STATS'!Z31+'GAME STATS'!Z90+'GAME STATS'!Z149+'GAME STATS'!Z208+'GAME STATS'!Z267+'GAME STATS'!Z326+'GAME STATS'!Z385+'GAME STATS'!Z444+'GAME STATS'!Z503+'GAME STATS'!Z562+'GAME STATS'!Z621+'GAME STATS'!Z680+'GAME STATS'!Z739+'GAME STATS'!Z798+'GAME STATS'!Z857+'GAME STATS'!Z916+'GAME STATS'!Z975+'GAME STATS'!Z1034+'GAME STATS'!Z1093+'GAME STATS'!Z1152+'GAME STATS'!Z1211+'GAME STATS'!Z1270+'GAME STATS'!Z1329+'GAME STATS'!Z1388+'GAME STATS'!Z1447+'GAME STATS'!Z1506+'GAME STATS'!Z1565+'GAME STATS'!Z1624+'GAME STATS'!Z1683+'GAME STATS'!Z1742+'GAME STATS'!Z1801+'GAME STATS'!Z1860+'GAME STATS'!Z1919+'GAME STATS'!Z1978+'GAME STATS'!Z2037+'GAME STATS'!Z2096+'GAME STATS'!Z2155+'GAME STATS'!Z2214+'GAME STATS'!Z2273+'GAME STATS'!Z2332+'GAME STATS'!Z2391+'GAME STATS'!Z2450+'GAME STATS'!Z2509+'GAME STATS'!Z2568+'GAME STATS'!Z2627+'GAME STATS'!Z2686+'GAME STATS'!Z2745+'GAME STATS'!Z2804+'GAME STATS'!Z2863+'GAME STATS'!Z2922+'GAME STATS'!Z2981+'GAME STATS'!Z3040+'GAME STATS'!Z3099+'GAME STATS'!Z3158+'GAME STATS'!Z3217+'GAME STATS'!Z3276+'GAME STATS'!Z3335+'GAME STATS'!Z3394+'GAME STATS'!Z3453+'GAME STATS'!Z3512+'GAME STATS'!Z3571+'GAME STATS'!Z3630+'GAME STATS'!Z3689+'GAME STATS'!Z3748+'GAME STATS'!Z3807+'GAME STATS'!Z3866+'GAME STATS'!Z3925+'GAME STATS'!Z3984+'GAME STATS'!Z4043+'GAME STATS'!Z4102+'GAME STATS'!Z4161+'GAME STATS'!Z4220+'GAME STATS'!Z4279+'GAME STATS'!Z4338+'GAME STATS'!Z4397+'GAME STATS'!Z4456+'GAME STATS'!Z4515+'GAME STATS'!Z4574+'GAME STATS'!Z4633+'GAME STATS'!Z4692+'GAME STATS'!Z4751+'GAME STATS'!Z4810+'GAME STATS'!Z4869+'GAME STATS'!Z4928+'GAME STATS'!Z4987+'GAME STATS'!Z5046+'GAME STATS'!Z5105+'GAME STATS'!Z5164+'GAME STATS'!Z5223+'GAME STATS'!Z5282+'GAME STATS'!Z5341+'GAME STATS'!Z5400+'GAME STATS'!Z5459+'GAME STATS'!Z5518+'GAME STATS'!Z5577+'GAME STATS'!Z5636+'GAME STATS'!Z5695+'GAME STATS'!Z5754+'GAME STATS'!Z5813+'GAME STATS'!Z5872</f>
        <v>0</v>
      </c>
      <c r="Z29" s="722">
        <f>'GAME STATS'!AB31+'GAME STATS'!AB90+'GAME STATS'!AB149+'GAME STATS'!AB208+'GAME STATS'!AB267+'GAME STATS'!AB326+'GAME STATS'!AB385+'GAME STATS'!AB444+'GAME STATS'!AB503+'GAME STATS'!AB562+'GAME STATS'!AB621+'GAME STATS'!AB680+'GAME STATS'!AB739+'GAME STATS'!AB798+'GAME STATS'!AB857+'GAME STATS'!AB916+'GAME STATS'!AB975+'GAME STATS'!AB1034+'GAME STATS'!AB1093+'GAME STATS'!AB1152+'GAME STATS'!AB1211+'GAME STATS'!AB1270+'GAME STATS'!AB1329+'GAME STATS'!AB1388+'GAME STATS'!AB1447+'GAME STATS'!AB1506+'GAME STATS'!AB1565+'GAME STATS'!AB1624+'GAME STATS'!AB1683+'GAME STATS'!AB1742+'GAME STATS'!AB1801+'GAME STATS'!AB1860+'GAME STATS'!AB1919+'GAME STATS'!AB1978+'GAME STATS'!AB2037+'GAME STATS'!AB2096+'GAME STATS'!AB2155+'GAME STATS'!AB2214+'GAME STATS'!AB2273+'GAME STATS'!AB2332+'GAME STATS'!AB2391+'GAME STATS'!AB2450+'GAME STATS'!AB2509+'GAME STATS'!AB2568+'GAME STATS'!AB2627+'GAME STATS'!AB2686+'GAME STATS'!AB2745+'GAME STATS'!AB2804+'GAME STATS'!AB2863+'GAME STATS'!AB2922+'GAME STATS'!AB2981+'GAME STATS'!AB3040+'GAME STATS'!AB3099+'GAME STATS'!AB3158+'GAME STATS'!AB3217+'GAME STATS'!AB3276+'GAME STATS'!AB3335+'GAME STATS'!AB3394+'GAME STATS'!AB3453+'GAME STATS'!AB3512+'GAME STATS'!AB3571+'GAME STATS'!AB3630+'GAME STATS'!AB3689+'GAME STATS'!AB3748+'GAME STATS'!AB3807+'GAME STATS'!AB3866+'GAME STATS'!AB3925+'GAME STATS'!AB3984+'GAME STATS'!AB4043+'GAME STATS'!AB4102+'GAME STATS'!AB4161+'GAME STATS'!AB4220+'GAME STATS'!AB4279+'GAME STATS'!AB4338+'GAME STATS'!AB4397+'GAME STATS'!AB4456+'GAME STATS'!AB4515+'GAME STATS'!AB4574+'GAME STATS'!AB4633+'GAME STATS'!AB4692+'GAME STATS'!AB4751+'GAME STATS'!AB4810+'GAME STATS'!AB4869+'GAME STATS'!AB4928+'GAME STATS'!AB4987+'GAME STATS'!AB5046+'GAME STATS'!AB5105+'GAME STATS'!AB5164+'GAME STATS'!AB5223+'GAME STATS'!AB5282+'GAME STATS'!AB5341+'GAME STATS'!AB5400+'GAME STATS'!AB5459+'GAME STATS'!AB5518+'GAME STATS'!AB5577+'GAME STATS'!AB5636+'GAME STATS'!AB5695+'GAME STATS'!AB5754+'GAME STATS'!AB5813+'GAME STATS'!AB5872</f>
        <v>0</v>
      </c>
      <c r="AA29" s="731">
        <f>'GAME STATS'!AD31+'GAME STATS'!AD90+'GAME STATS'!AD149+'GAME STATS'!AD208+'GAME STATS'!AD267+'GAME STATS'!AD326+'GAME STATS'!AD385+'GAME STATS'!AD444+'GAME STATS'!AD503+'GAME STATS'!AD562+'GAME STATS'!AD621+'GAME STATS'!AD680+'GAME STATS'!AD739+'GAME STATS'!AD798+'GAME STATS'!AD857+'GAME STATS'!AD916+'GAME STATS'!AD975+'GAME STATS'!AD1034+'GAME STATS'!AD1093+'GAME STATS'!AD1152+'GAME STATS'!AD1211+'GAME STATS'!AD1270+'GAME STATS'!AD1329+'GAME STATS'!AD1388+'GAME STATS'!AD1447+'GAME STATS'!AD1506+'GAME STATS'!AD1565+'GAME STATS'!AD1624+'GAME STATS'!AD1683+'GAME STATS'!AD1742+'GAME STATS'!AD1801+'GAME STATS'!AD1860+'GAME STATS'!AD1919+'GAME STATS'!AD1978+'GAME STATS'!AD2037+'GAME STATS'!AD2096+'GAME STATS'!AD2155+'GAME STATS'!AD2214+'GAME STATS'!AD2273+'GAME STATS'!AD2332+'GAME STATS'!AD2391+'GAME STATS'!AD2450+'GAME STATS'!AD2509+'GAME STATS'!AD2568+'GAME STATS'!AD2627+'GAME STATS'!AD2686+'GAME STATS'!AD2745+'GAME STATS'!AD2804+'GAME STATS'!AD2863+'GAME STATS'!AD2922+'GAME STATS'!AD2981+'GAME STATS'!AD3040+'GAME STATS'!AD3099+'GAME STATS'!AD3158+'GAME STATS'!AD3217+'GAME STATS'!AD3276+'GAME STATS'!AD3335+'GAME STATS'!AD3394+'GAME STATS'!AD3453+'GAME STATS'!AD3512+'GAME STATS'!AD3571+'GAME STATS'!AD3630+'GAME STATS'!AD3689+'GAME STATS'!AD3748+'GAME STATS'!AD3807+'GAME STATS'!AD3866+'GAME STATS'!AD3925+'GAME STATS'!AD3984+'GAME STATS'!AD4043+'GAME STATS'!AD4102+'GAME STATS'!AD4161+'GAME STATS'!AD4220+'GAME STATS'!AD4279+'GAME STATS'!AD4338+'GAME STATS'!AD4397+'GAME STATS'!AD4456+'GAME STATS'!AD4515+'GAME STATS'!AD4574+'GAME STATS'!AD4633+'GAME STATS'!AD4692+'GAME STATS'!AD4751+'GAME STATS'!AD4810+'GAME STATS'!AD4869+'GAME STATS'!AD4928+'GAME STATS'!AD4987+'GAME STATS'!AD5046+'GAME STATS'!AD5105+'GAME STATS'!AD5164+'GAME STATS'!AD5223+'GAME STATS'!AD5282+'GAME STATS'!AD5341+'GAME STATS'!AD5400+'GAME STATS'!AD5459+'GAME STATS'!AD5518+'GAME STATS'!AD5577+'GAME STATS'!AD5636+'GAME STATS'!AD5695+'GAME STATS'!AD5754+'GAME STATS'!AD5813+'GAME STATS'!AD5872</f>
        <v>0</v>
      </c>
      <c r="AB29" s="732"/>
      <c r="AC29" s="733">
        <f>'GAME STATS'!AF31+'GAME STATS'!AF90+'GAME STATS'!AF149+'GAME STATS'!AF208+'GAME STATS'!AF267+'GAME STATS'!AF326+'GAME STATS'!AF385+'GAME STATS'!AF444+'GAME STATS'!AF503+'GAME STATS'!AF562+'GAME STATS'!AF621+'GAME STATS'!AF680+'GAME STATS'!AF739+'GAME STATS'!AF798+'GAME STATS'!AF857+'GAME STATS'!AF916+'GAME STATS'!AF975+'GAME STATS'!AF1034+'GAME STATS'!AF1093+'GAME STATS'!AF1152+'GAME STATS'!AF1211+'GAME STATS'!AF1270+'GAME STATS'!AF1329+'GAME STATS'!AF1388+'GAME STATS'!AF1447+'GAME STATS'!AF1506+'GAME STATS'!AF1565+'GAME STATS'!AF1624+'GAME STATS'!AF1683+'GAME STATS'!AF1742+'GAME STATS'!AF1801+'GAME STATS'!AF1860+'GAME STATS'!AF1919+'GAME STATS'!AF1978+'GAME STATS'!AF2037+'GAME STATS'!AF2096+'GAME STATS'!AF2155+'GAME STATS'!AF2214+'GAME STATS'!AF2273+'GAME STATS'!AF2332+'GAME STATS'!AF2391+'GAME STATS'!AF2450+'GAME STATS'!AF2509+'GAME STATS'!AF2568+'GAME STATS'!AF2627+'GAME STATS'!AF2686+'GAME STATS'!AF2745+'GAME STATS'!AF2804+'GAME STATS'!AF2863+'GAME STATS'!AF2922+'GAME STATS'!AF2981+'GAME STATS'!AF3040+'GAME STATS'!AF3099+'GAME STATS'!AF3158+'GAME STATS'!AF3217+'GAME STATS'!AF3276+'GAME STATS'!AF3335+'GAME STATS'!AF3394+'GAME STATS'!AF3453+'GAME STATS'!AF3512+'GAME STATS'!AF3571+'GAME STATS'!AF3630+'GAME STATS'!AF3689+'GAME STATS'!AF3748+'GAME STATS'!AF3807+'GAME STATS'!AF3866+'GAME STATS'!AF3925+'GAME STATS'!AF3984+'GAME STATS'!AF4043+'GAME STATS'!AF4102+'GAME STATS'!AF4161+'GAME STATS'!AF4220+'GAME STATS'!AF4279+'GAME STATS'!AF4338+'GAME STATS'!AF4397+'GAME STATS'!AF4456+'GAME STATS'!AF4515+'GAME STATS'!AF4574+'GAME STATS'!AF4633+'GAME STATS'!AF4692+'GAME STATS'!AF4751+'GAME STATS'!AF4810+'GAME STATS'!AF4869+'GAME STATS'!AF4928+'GAME STATS'!AF4987+'GAME STATS'!AF5046+'GAME STATS'!AF5105+'GAME STATS'!AF5164+'GAME STATS'!AF5223+'GAME STATS'!AF5282+'GAME STATS'!AF5341+'GAME STATS'!AF5400+'GAME STATS'!AF5459+'GAME STATS'!AF5518+'GAME STATS'!AF5577+'GAME STATS'!AF5636+'GAME STATS'!AF5695+'GAME STATS'!AF5754+'GAME STATS'!AF5813+'GAME STATS'!AF5872</f>
        <v>0</v>
      </c>
      <c r="AD29" s="734"/>
      <c r="AE29" s="729">
        <f>IF(AA29=0,0,(AC29/AA29)*100)</f>
        <v>0</v>
      </c>
      <c r="AF29" s="730"/>
      <c r="AG29" s="731">
        <f>'GAME STATS'!AJ31+'GAME STATS'!AJ90+'GAME STATS'!AJ149+'GAME STATS'!AJ208+'GAME STATS'!AJ267+'GAME STATS'!AJ326+'GAME STATS'!AJ385+'GAME STATS'!AJ444+'GAME STATS'!AJ503+'GAME STATS'!AJ562+'GAME STATS'!AJ621+'GAME STATS'!AJ680+'GAME STATS'!AJ739+'GAME STATS'!AJ798+'GAME STATS'!AJ857+'GAME STATS'!AJ916+'GAME STATS'!AJ975+'GAME STATS'!AJ1034+'GAME STATS'!AJ1093+'GAME STATS'!AJ1152+'GAME STATS'!AJ1211+'GAME STATS'!AJ1270+'GAME STATS'!AJ1329+'GAME STATS'!AJ1388+'GAME STATS'!AJ1447+'GAME STATS'!AJ1506+'GAME STATS'!AJ1565+'GAME STATS'!AJ1624+'GAME STATS'!AJ1683+'GAME STATS'!AJ1742+'GAME STATS'!AJ1801+'GAME STATS'!AJ1860+'GAME STATS'!AJ1919+'GAME STATS'!AJ1978+'GAME STATS'!AJ2037+'GAME STATS'!AJ2096+'GAME STATS'!AJ2155+'GAME STATS'!AJ2214+'GAME STATS'!AJ2273+'GAME STATS'!AJ2332+'GAME STATS'!AJ2391+'GAME STATS'!AJ2450+'GAME STATS'!AJ2509+'GAME STATS'!AJ2568+'GAME STATS'!AJ2627+'GAME STATS'!AJ2686+'GAME STATS'!AJ2745+'GAME STATS'!AJ2804+'GAME STATS'!AJ2863+'GAME STATS'!AJ2922+'GAME STATS'!AJ2981+'GAME STATS'!AJ3040+'GAME STATS'!AJ3099+'GAME STATS'!AJ3158+'GAME STATS'!AJ3217+'GAME STATS'!AJ3276+'GAME STATS'!AJ3335+'GAME STATS'!AJ3394+'GAME STATS'!AJ3453+'GAME STATS'!AJ3512+'GAME STATS'!AJ3571+'GAME STATS'!AJ3630+'GAME STATS'!AJ3689+'GAME STATS'!AJ3748+'GAME STATS'!AJ3807+'GAME STATS'!AJ3866+'GAME STATS'!AJ3925+'GAME STATS'!AJ3984+'GAME STATS'!AJ4043+'GAME STATS'!AJ4102+'GAME STATS'!AJ4161+'GAME STATS'!AJ4220+'GAME STATS'!AJ4279+'GAME STATS'!AJ4338+'GAME STATS'!AJ4397+'GAME STATS'!AJ4456+'GAME STATS'!AJ4515+'GAME STATS'!AJ4574+'GAME STATS'!AJ4633+'GAME STATS'!AJ4692+'GAME STATS'!AJ4751+'GAME STATS'!AJ4810+'GAME STATS'!AJ4869+'GAME STATS'!AJ4928+'GAME STATS'!AJ4987+'GAME STATS'!AJ5046+'GAME STATS'!AJ5105+'GAME STATS'!AJ5164+'GAME STATS'!AJ5223+'GAME STATS'!AJ5282+'GAME STATS'!AJ5341+'GAME STATS'!AJ5400+'GAME STATS'!AJ5459+'GAME STATS'!AJ5518+'GAME STATS'!AJ5577+'GAME STATS'!AJ5636+'GAME STATS'!AJ5695+'GAME STATS'!AJ5754+'GAME STATS'!AJ5813+'GAME STATS'!AJ5872</f>
        <v>0</v>
      </c>
      <c r="AH29" s="732"/>
      <c r="AI29" s="733">
        <f>'GAME STATS'!AL31+'GAME STATS'!AL90+'GAME STATS'!AL149+'GAME STATS'!AL208+'GAME STATS'!AL267+'GAME STATS'!AL326+'GAME STATS'!AL385+'GAME STATS'!AL444+'GAME STATS'!AL503+'GAME STATS'!AL562+'GAME STATS'!AL621+'GAME STATS'!AL680+'GAME STATS'!AL739+'GAME STATS'!AL798+'GAME STATS'!AL857+'GAME STATS'!AL916+'GAME STATS'!AL975+'GAME STATS'!AL1034+'GAME STATS'!AL1093+'GAME STATS'!AL1152+'GAME STATS'!AL1211+'GAME STATS'!AL1270+'GAME STATS'!AL1329+'GAME STATS'!AL1388+'GAME STATS'!AL1447+'GAME STATS'!AL1506+'GAME STATS'!AL1565+'GAME STATS'!AL1624+'GAME STATS'!AL1683+'GAME STATS'!AL1742+'GAME STATS'!AL1801+'GAME STATS'!AL1860+'GAME STATS'!AL1919+'GAME STATS'!AL1978+'GAME STATS'!AL2037+'GAME STATS'!AL2096+'GAME STATS'!AL2155+'GAME STATS'!AL2214+'GAME STATS'!AL2273+'GAME STATS'!AL2332+'GAME STATS'!AL2391+'GAME STATS'!AL2450+'GAME STATS'!AL2509+'GAME STATS'!AL2568+'GAME STATS'!AL2627+'GAME STATS'!AL2686+'GAME STATS'!AL2745+'GAME STATS'!AL2804+'GAME STATS'!AL2863+'GAME STATS'!AL2922+'GAME STATS'!AL2981+'GAME STATS'!AL3040+'GAME STATS'!AL3099+'GAME STATS'!AL3158+'GAME STATS'!AL3217+'GAME STATS'!AL3276+'GAME STATS'!AL3335+'GAME STATS'!AL3394+'GAME STATS'!AL3453+'GAME STATS'!AL3512+'GAME STATS'!AL3571+'GAME STATS'!AL3630+'GAME STATS'!AL3689+'GAME STATS'!AL3748+'GAME STATS'!AL3807+'GAME STATS'!AL3866+'GAME STATS'!AL3925+'GAME STATS'!AL3984+'GAME STATS'!AL4043+'GAME STATS'!AL4102+'GAME STATS'!AL4161+'GAME STATS'!AL4220+'GAME STATS'!AL4279+'GAME STATS'!AL4338+'GAME STATS'!AL4397+'GAME STATS'!AL4456+'GAME STATS'!AL4515+'GAME STATS'!AL4574+'GAME STATS'!AL4633+'GAME STATS'!AL4692+'GAME STATS'!AL4751+'GAME STATS'!AL4810+'GAME STATS'!AL4869+'GAME STATS'!AL4928+'GAME STATS'!AL4987+'GAME STATS'!AL5046+'GAME STATS'!AL5105+'GAME STATS'!AL5164+'GAME STATS'!AL5223+'GAME STATS'!AL5282+'GAME STATS'!AL5341+'GAME STATS'!AL5400+'GAME STATS'!AL5459+'GAME STATS'!AL5518+'GAME STATS'!AL5577+'GAME STATS'!AL5636+'GAME STATS'!AL5695+'GAME STATS'!AL5754+'GAME STATS'!AL5813+'GAME STATS'!AL5872</f>
        <v>0</v>
      </c>
      <c r="AJ29" s="734"/>
      <c r="AK29" s="729">
        <f>IF(AG29=0,0,(AI29/AG29)*100)</f>
        <v>0</v>
      </c>
      <c r="AL29" s="730"/>
      <c r="AM29" s="731">
        <f>'GAME STATS'!AP31+'GAME STATS'!AP90+'GAME STATS'!AP149+'GAME STATS'!AP208+'GAME STATS'!AP267+'GAME STATS'!AP326+'GAME STATS'!AP385+'GAME STATS'!AP444+'GAME STATS'!AP503+'GAME STATS'!AP562+'GAME STATS'!AP621+'GAME STATS'!AP680+'GAME STATS'!AP739+'GAME STATS'!AP798+'GAME STATS'!AP857+'GAME STATS'!AP916+'GAME STATS'!AP975+'GAME STATS'!AP1034+'GAME STATS'!AP1093+'GAME STATS'!AP1152+'GAME STATS'!AP1211+'GAME STATS'!AP1270+'GAME STATS'!AP1329+'GAME STATS'!AP1388+'GAME STATS'!AP1447+'GAME STATS'!AP1506+'GAME STATS'!AP1565+'GAME STATS'!AP1624+'GAME STATS'!AP1683+'GAME STATS'!AP1742+'GAME STATS'!AP1801+'GAME STATS'!AP1860+'GAME STATS'!AP1919+'GAME STATS'!AP1978+'GAME STATS'!AP2037+'GAME STATS'!AP2096+'GAME STATS'!AP2155+'GAME STATS'!AP2214+'GAME STATS'!AP2273+'GAME STATS'!AP2332+'GAME STATS'!AP2391+'GAME STATS'!AP2450+'GAME STATS'!AP2509+'GAME STATS'!AP2568+'GAME STATS'!AP2627+'GAME STATS'!AP2686+'GAME STATS'!AP2745+'GAME STATS'!AP2804+'GAME STATS'!AP2863+'GAME STATS'!AP2922+'GAME STATS'!AP2981+'GAME STATS'!AP3040+'GAME STATS'!AP3099+'GAME STATS'!AP3158+'GAME STATS'!AP3217+'GAME STATS'!AP3276+'GAME STATS'!AP3335+'GAME STATS'!AP3394+'GAME STATS'!AP3453+'GAME STATS'!AP3512+'GAME STATS'!AP3571+'GAME STATS'!AP3630+'GAME STATS'!AP3689+'GAME STATS'!AP3748+'GAME STATS'!AP3807+'GAME STATS'!AP3866+'GAME STATS'!AP3925+'GAME STATS'!AP3984+'GAME STATS'!AP4043+'GAME STATS'!AP4102+'GAME STATS'!AP4161+'GAME STATS'!AP4220+'GAME STATS'!AP4279+'GAME STATS'!AP4338+'GAME STATS'!AP4397+'GAME STATS'!AP4456+'GAME STATS'!AP4515+'GAME STATS'!AP4574+'GAME STATS'!AP4633+'GAME STATS'!AP4692+'GAME STATS'!AP4751+'GAME STATS'!AP4810+'GAME STATS'!AP4869+'GAME STATS'!AP4928+'GAME STATS'!AP4987+'GAME STATS'!AP5046+'GAME STATS'!AP5105+'GAME STATS'!AP5164+'GAME STATS'!AP5223+'GAME STATS'!AP5282+'GAME STATS'!AP5341+'GAME STATS'!AP5400+'GAME STATS'!AP5459+'GAME STATS'!AP5518+'GAME STATS'!AP5577+'GAME STATS'!AP5636+'GAME STATS'!AP5695+'GAME STATS'!AP5754+'GAME STATS'!AP5813+'GAME STATS'!AP5872</f>
        <v>0</v>
      </c>
      <c r="AN29" s="732"/>
      <c r="AO29" s="733">
        <f>'GAME STATS'!AR31+'GAME STATS'!AR90+'GAME STATS'!AR149+'GAME STATS'!AR208+'GAME STATS'!AR267+'GAME STATS'!AR326+'GAME STATS'!AR385+'GAME STATS'!AR444+'GAME STATS'!AR503+'GAME STATS'!AR562+'GAME STATS'!AR621+'GAME STATS'!AR680+'GAME STATS'!AR739+'GAME STATS'!AR798+'GAME STATS'!AR857+'GAME STATS'!AR916+'GAME STATS'!AR975+'GAME STATS'!AR1034+'GAME STATS'!AR1093+'GAME STATS'!AR1152+'GAME STATS'!AR1211+'GAME STATS'!AR1270+'GAME STATS'!AR1329+'GAME STATS'!AR1388+'GAME STATS'!AR1447+'GAME STATS'!AR1506+'GAME STATS'!AR1565+'GAME STATS'!AR1624+'GAME STATS'!AR1683+'GAME STATS'!AR1742+'GAME STATS'!AR1801+'GAME STATS'!AR1860+'GAME STATS'!AR1919+'GAME STATS'!AR1978+'GAME STATS'!AR2037+'GAME STATS'!AR2096+'GAME STATS'!AR2155+'GAME STATS'!AR2214+'GAME STATS'!AR2273+'GAME STATS'!AR2332+'GAME STATS'!AR2391+'GAME STATS'!AR2450+'GAME STATS'!AR2509+'GAME STATS'!AR2568+'GAME STATS'!AR2627+'GAME STATS'!AR2686+'GAME STATS'!AR2745+'GAME STATS'!AR2804+'GAME STATS'!AR2863+'GAME STATS'!AR2922+'GAME STATS'!AR2981+'GAME STATS'!AR3040+'GAME STATS'!AR3099+'GAME STATS'!AR3158+'GAME STATS'!AR3217+'GAME STATS'!AR3276+'GAME STATS'!AR3335+'GAME STATS'!AR3394+'GAME STATS'!AR3453+'GAME STATS'!AR3512+'GAME STATS'!AR3571+'GAME STATS'!AR3630+'GAME STATS'!AR3689+'GAME STATS'!AR3748+'GAME STATS'!AR3807+'GAME STATS'!AR3866+'GAME STATS'!AR3925+'GAME STATS'!AR3984+'GAME STATS'!AR4043+'GAME STATS'!AR4102+'GAME STATS'!AR4161+'GAME STATS'!AR4220+'GAME STATS'!AR4279+'GAME STATS'!AR4338+'GAME STATS'!AR4397+'GAME STATS'!AR4456+'GAME STATS'!AR4515+'GAME STATS'!AR4574+'GAME STATS'!AR4633+'GAME STATS'!AR4692+'GAME STATS'!AR4751+'GAME STATS'!AR4810+'GAME STATS'!AR4869+'GAME STATS'!AR4928+'GAME STATS'!AR4987+'GAME STATS'!AR5046+'GAME STATS'!AR5105+'GAME STATS'!AR5164+'GAME STATS'!AR5223+'GAME STATS'!AR5282+'GAME STATS'!AR5341+'GAME STATS'!AR5400+'GAME STATS'!AR5459+'GAME STATS'!AR5518+'GAME STATS'!AR5577+'GAME STATS'!AR5636+'GAME STATS'!AR5695+'GAME STATS'!AR5754+'GAME STATS'!AR5813+'GAME STATS'!AR5872</f>
        <v>0</v>
      </c>
      <c r="AP29" s="734"/>
      <c r="AQ29" s="729">
        <f>IF(AM29=0,0,(AO29/AM29)*100)</f>
        <v>0</v>
      </c>
      <c r="AR29" s="730"/>
      <c r="AS29" s="731">
        <f>'GAME STATS'!AV31+'GAME STATS'!AV90+'GAME STATS'!AV149+'GAME STATS'!AV208+'GAME STATS'!AV267+'GAME STATS'!AV326+'GAME STATS'!AV385+'GAME STATS'!AV444+'GAME STATS'!AV503+'GAME STATS'!AV562+'GAME STATS'!AV621+'GAME STATS'!AV680+'GAME STATS'!AV739+'GAME STATS'!AV798+'GAME STATS'!AV857+'GAME STATS'!AV916+'GAME STATS'!AV975+'GAME STATS'!AV1034+'GAME STATS'!AV1093+'GAME STATS'!AV1152+'GAME STATS'!AV1211+'GAME STATS'!AV1270+'GAME STATS'!AV1329+'GAME STATS'!AV1388+'GAME STATS'!AV1447+'GAME STATS'!AV1506+'GAME STATS'!AV1565+'GAME STATS'!AV1624+'GAME STATS'!AV1683+'GAME STATS'!AV1742+'GAME STATS'!AV1801+'GAME STATS'!AV1860+'GAME STATS'!AV1919+'GAME STATS'!AV1978+'GAME STATS'!AV2037+'GAME STATS'!AV2096+'GAME STATS'!AV2155+'GAME STATS'!AV2214+'GAME STATS'!AV2273+'GAME STATS'!AV2332+'GAME STATS'!AV2391+'GAME STATS'!AV2450+'GAME STATS'!AV2509+'GAME STATS'!AV2568+'GAME STATS'!AV2627+'GAME STATS'!AV2686+'GAME STATS'!AV2745+'GAME STATS'!AV2804+'GAME STATS'!AV2863+'GAME STATS'!AV2922+'GAME STATS'!AV2981+'GAME STATS'!AV3040+'GAME STATS'!AV3099+'GAME STATS'!AV3158+'GAME STATS'!AV3217+'GAME STATS'!AV3276+'GAME STATS'!AV3335+'GAME STATS'!AV3394+'GAME STATS'!AV3453+'GAME STATS'!AV3512+'GAME STATS'!AV3571+'GAME STATS'!AV3630+'GAME STATS'!AV3689+'GAME STATS'!AV3748+'GAME STATS'!AV3807+'GAME STATS'!AV3866+'GAME STATS'!AV3925+'GAME STATS'!AV3984+'GAME STATS'!AV4043+'GAME STATS'!AV4102+'GAME STATS'!AV4161+'GAME STATS'!AV4220+'GAME STATS'!AV4279+'GAME STATS'!AV4338+'GAME STATS'!AV4397+'GAME STATS'!AV4456+'GAME STATS'!AV4515+'GAME STATS'!AV4574+'GAME STATS'!AV4633+'GAME STATS'!AV4692+'GAME STATS'!AV4751+'GAME STATS'!AV4810+'GAME STATS'!AV4869+'GAME STATS'!AV4928+'GAME STATS'!AV4987+'GAME STATS'!AV5046+'GAME STATS'!AV5105+'GAME STATS'!AV5164+'GAME STATS'!AV5223+'GAME STATS'!AV5282+'GAME STATS'!AV5341+'GAME STATS'!AV5400+'GAME STATS'!AV5459+'GAME STATS'!AV5518+'GAME STATS'!AV5577+'GAME STATS'!AV5636+'GAME STATS'!AV5695+'GAME STATS'!AV5754+'GAME STATS'!AV5813+'GAME STATS'!AV5872</f>
        <v>0</v>
      </c>
      <c r="AT29" s="732"/>
      <c r="AU29" s="733">
        <f>'GAME STATS'!AX31+'GAME STATS'!AX90+'GAME STATS'!AX149+'GAME STATS'!AX208+'GAME STATS'!AX267+'GAME STATS'!AX326+'GAME STATS'!AX385+'GAME STATS'!AX444+'GAME STATS'!AX503+'GAME STATS'!AX562+'GAME STATS'!AX621+'GAME STATS'!AX680+'GAME STATS'!AX739+'GAME STATS'!AX798+'GAME STATS'!AX857+'GAME STATS'!AX916+'GAME STATS'!AX975+'GAME STATS'!AX1034+'GAME STATS'!AX1093+'GAME STATS'!AX1152+'GAME STATS'!AX1211+'GAME STATS'!AX1270+'GAME STATS'!AX1329+'GAME STATS'!AX1388+'GAME STATS'!AX1447+'GAME STATS'!AX1506+'GAME STATS'!AX1565+'GAME STATS'!AX1624+'GAME STATS'!AX1683+'GAME STATS'!AX1742+'GAME STATS'!AX1801+'GAME STATS'!AX1860+'GAME STATS'!AX1919+'GAME STATS'!AX1978+'GAME STATS'!AX2037+'GAME STATS'!AX2096+'GAME STATS'!AX2155+'GAME STATS'!AX2214+'GAME STATS'!AX2273+'GAME STATS'!AX2332+'GAME STATS'!AX2391+'GAME STATS'!AX2450+'GAME STATS'!AX2509+'GAME STATS'!AX2568+'GAME STATS'!AX2627+'GAME STATS'!AX2686+'GAME STATS'!AX2745+'GAME STATS'!AX2804+'GAME STATS'!AX2863+'GAME STATS'!AX2922+'GAME STATS'!AX2981+'GAME STATS'!AX3040+'GAME STATS'!AX3099+'GAME STATS'!AX3158+'GAME STATS'!AX3217+'GAME STATS'!AX3276+'GAME STATS'!AX3335+'GAME STATS'!AX3394+'GAME STATS'!AX3453+'GAME STATS'!AX3512+'GAME STATS'!AX3571+'GAME STATS'!AX3630+'GAME STATS'!AX3689+'GAME STATS'!AX3748+'GAME STATS'!AX3807+'GAME STATS'!AX3866+'GAME STATS'!AX3925+'GAME STATS'!AX3984+'GAME STATS'!AX4043+'GAME STATS'!AX4102+'GAME STATS'!AX4161+'GAME STATS'!AX4220+'GAME STATS'!AX4279+'GAME STATS'!AX4338+'GAME STATS'!AX4397+'GAME STATS'!AX4456+'GAME STATS'!AX4515+'GAME STATS'!AX4574+'GAME STATS'!AX4633+'GAME STATS'!AX4692+'GAME STATS'!AX4751+'GAME STATS'!AX4810+'GAME STATS'!AX4869+'GAME STATS'!AX4928+'GAME STATS'!AX4987+'GAME STATS'!AX5046+'GAME STATS'!AX5105+'GAME STATS'!AX5164+'GAME STATS'!AX5223+'GAME STATS'!AX5282+'GAME STATS'!AX5341+'GAME STATS'!AX5400+'GAME STATS'!AX5459+'GAME STATS'!AX5518+'GAME STATS'!AX5577+'GAME STATS'!AX5636+'GAME STATS'!AX5695+'GAME STATS'!AX5754+'GAME STATS'!AX5813+'GAME STATS'!AX5872</f>
        <v>0</v>
      </c>
      <c r="AV29" s="734"/>
      <c r="AW29" s="729">
        <f>IF(AS29=0,0,(AU29/AS29)*100)</f>
        <v>0</v>
      </c>
      <c r="AX29" s="730"/>
      <c r="AY29" s="731">
        <f>'GAME STATS'!BB31+'GAME STATS'!BB90+'GAME STATS'!BB149+'GAME STATS'!BB208+'GAME STATS'!BB267+'GAME STATS'!BB326+'GAME STATS'!BB385+'GAME STATS'!BB444+'GAME STATS'!BB503+'GAME STATS'!BB562+'GAME STATS'!BB621+'GAME STATS'!BB680+'GAME STATS'!BB739+'GAME STATS'!BB798+'GAME STATS'!BB857+'GAME STATS'!BB916+'GAME STATS'!BB975+'GAME STATS'!BB1034+'GAME STATS'!BB1093+'GAME STATS'!BB1152+'GAME STATS'!BB1211+'GAME STATS'!BB1270+'GAME STATS'!BB1329+'GAME STATS'!BB1388+'GAME STATS'!BB1447+'GAME STATS'!BB1506+'GAME STATS'!BB1565+'GAME STATS'!BB1624+'GAME STATS'!BB1683+'GAME STATS'!BB1742+'GAME STATS'!BB1801+'GAME STATS'!BB1860+'GAME STATS'!BB1919+'GAME STATS'!BB1978+'GAME STATS'!BB2037+'GAME STATS'!BB2096+'GAME STATS'!BB2155+'GAME STATS'!BB2214+'GAME STATS'!BB2273+'GAME STATS'!BB2332+'GAME STATS'!BB2391+'GAME STATS'!BB2450+'GAME STATS'!BB2509+'GAME STATS'!BB2568+'GAME STATS'!BB2627+'GAME STATS'!BB2686+'GAME STATS'!BB2745+'GAME STATS'!BB2804+'GAME STATS'!BB2863+'GAME STATS'!BB2922+'GAME STATS'!BB2981+'GAME STATS'!BB3040+'GAME STATS'!BB3099+'GAME STATS'!BB3158+'GAME STATS'!BB3217+'GAME STATS'!BB3276+'GAME STATS'!BB3335+'GAME STATS'!BB3394+'GAME STATS'!BB3453+'GAME STATS'!BB3512+'GAME STATS'!BB3571+'GAME STATS'!BB3630+'GAME STATS'!BB3689+'GAME STATS'!BB3748+'GAME STATS'!BB3807+'GAME STATS'!BB3866+'GAME STATS'!BB3925+'GAME STATS'!BB3984+'GAME STATS'!BB4043+'GAME STATS'!BB4102+'GAME STATS'!BB4161+'GAME STATS'!BB4220+'GAME STATS'!BB4279+'GAME STATS'!BB4338+'GAME STATS'!BB4397+'GAME STATS'!BB4456+'GAME STATS'!BB4515+'GAME STATS'!BB4574+'GAME STATS'!BB4633+'GAME STATS'!BB4692+'GAME STATS'!BB4751+'GAME STATS'!BB4810+'GAME STATS'!BB4869+'GAME STATS'!BB4928+'GAME STATS'!BB4987+'GAME STATS'!BB5046+'GAME STATS'!BB5105+'GAME STATS'!BB5164+'GAME STATS'!BB5223+'GAME STATS'!BB5282+'GAME STATS'!BB5341+'GAME STATS'!BB5400+'GAME STATS'!BB5459+'GAME STATS'!BB5518+'GAME STATS'!BB5577+'GAME STATS'!BB5636+'GAME STATS'!BB5695+'GAME STATS'!BB5754+'GAME STATS'!BB5813+'GAME STATS'!BB5872</f>
        <v>0</v>
      </c>
      <c r="AZ29" s="732"/>
      <c r="BA29" s="733">
        <f>'GAME STATS'!BD31+'GAME STATS'!BD90+'GAME STATS'!BD149+'GAME STATS'!BD208+'GAME STATS'!BD267+'GAME STATS'!BD326+'GAME STATS'!BD385+'GAME STATS'!BD444+'GAME STATS'!BD503+'GAME STATS'!BD562+'GAME STATS'!BD621+'GAME STATS'!BD680+'GAME STATS'!BD739+'GAME STATS'!BD798+'GAME STATS'!BD857+'GAME STATS'!BD916+'GAME STATS'!BD975+'GAME STATS'!BD1034+'GAME STATS'!BD1093+'GAME STATS'!BD1152+'GAME STATS'!BD1211+'GAME STATS'!BD1270+'GAME STATS'!BD1329+'GAME STATS'!BD1388+'GAME STATS'!BD1447+'GAME STATS'!BD1506+'GAME STATS'!BD1565+'GAME STATS'!BD1624+'GAME STATS'!BD1683+'GAME STATS'!BD1742+'GAME STATS'!BD1801+'GAME STATS'!BD1860+'GAME STATS'!BD1919+'GAME STATS'!BD1978+'GAME STATS'!BD2037+'GAME STATS'!BD2096+'GAME STATS'!BD2155+'GAME STATS'!BD2214+'GAME STATS'!BD2273+'GAME STATS'!BD2332+'GAME STATS'!BD2391+'GAME STATS'!BD2450+'GAME STATS'!BD2509+'GAME STATS'!BD2568+'GAME STATS'!BD2627+'GAME STATS'!BD2686+'GAME STATS'!BD2745+'GAME STATS'!BD2804+'GAME STATS'!BD2863+'GAME STATS'!BD2922+'GAME STATS'!BD2981+'GAME STATS'!BD3040+'GAME STATS'!BD3099+'GAME STATS'!BD3158+'GAME STATS'!BD3217+'GAME STATS'!BD3276+'GAME STATS'!BD3335+'GAME STATS'!BD3394+'GAME STATS'!BD3453+'GAME STATS'!BD3512+'GAME STATS'!BD3571+'GAME STATS'!BD3630+'GAME STATS'!BD3689+'GAME STATS'!BD3748+'GAME STATS'!BD3807+'GAME STATS'!BD3866+'GAME STATS'!BD3925+'GAME STATS'!BD3984+'GAME STATS'!BD4043+'GAME STATS'!BD4102+'GAME STATS'!BD4161+'GAME STATS'!BD4220+'GAME STATS'!BD4279+'GAME STATS'!BD4338+'GAME STATS'!BD4397+'GAME STATS'!BD4456+'GAME STATS'!BD4515+'GAME STATS'!BD4574+'GAME STATS'!BD4633+'GAME STATS'!BD4692+'GAME STATS'!BD4751+'GAME STATS'!BD4810+'GAME STATS'!BD4869+'GAME STATS'!BD4928+'GAME STATS'!BD4987+'GAME STATS'!BD5046+'GAME STATS'!BD5105+'GAME STATS'!BD5164+'GAME STATS'!BD5223+'GAME STATS'!BD5282+'GAME STATS'!BD5341+'GAME STATS'!BD5400+'GAME STATS'!BD5459+'GAME STATS'!BD5518+'GAME STATS'!BD5577+'GAME STATS'!BD5636+'GAME STATS'!BD5695+'GAME STATS'!BD5754+'GAME STATS'!BD5813+'GAME STATS'!BD5872</f>
        <v>0</v>
      </c>
      <c r="BB29" s="734"/>
      <c r="BC29" s="729">
        <f>IF(AY29=0,0,(BA29/AY29)*100)</f>
        <v>0</v>
      </c>
      <c r="BD29" s="730"/>
      <c r="BE29" s="731">
        <f>AA29+AG29+AM29+AY29</f>
        <v>0</v>
      </c>
      <c r="BF29" s="732"/>
      <c r="BG29" s="858">
        <f>AC29+AI29+AO29+BA29</f>
        <v>0</v>
      </c>
      <c r="BH29" s="732"/>
      <c r="BI29" s="763">
        <f>IF(BE29=0,0,(BG29/BE29)*100)</f>
        <v>0</v>
      </c>
      <c r="BJ29" s="893"/>
      <c r="BK29" s="888">
        <f>(AC29*2)+(AI29*2)+(AO29*3)+BA29</f>
        <v>0</v>
      </c>
      <c r="BL29" s="889"/>
      <c r="BM29" s="890"/>
      <c r="BN29" s="986">
        <f>'GAME STATS'!BQ31+'GAME STATS'!BQ90+'GAME STATS'!BQ149+'GAME STATS'!BQ208+'GAME STATS'!BQ267+'GAME STATS'!BQ326+'GAME STATS'!BQ385+'GAME STATS'!BQ444+'GAME STATS'!BQ503+'GAME STATS'!BQ562+'GAME STATS'!BQ621+'GAME STATS'!BQ680+'GAME STATS'!BQ739+'GAME STATS'!BQ798+'GAME STATS'!BQ857+'GAME STATS'!BQ916+'GAME STATS'!BQ975+'GAME STATS'!BQ1034+'GAME STATS'!BQ1093+'GAME STATS'!BQ1152+'GAME STATS'!BQ1211+'GAME STATS'!BQ1270+'GAME STATS'!BQ1329+'GAME STATS'!BQ1388+'GAME STATS'!BQ1447+'GAME STATS'!BQ1506+'GAME STATS'!BQ1565+'GAME STATS'!BQ1624+'GAME STATS'!BQ1683+'GAME STATS'!BQ1742+'GAME STATS'!BQ1801+'GAME STATS'!BQ1860+'GAME STATS'!BQ1919+'GAME STATS'!BQ1978+'GAME STATS'!BQ2037+'GAME STATS'!BQ2096+'GAME STATS'!BQ2155+'GAME STATS'!BQ2214+'GAME STATS'!BQ2273+'GAME STATS'!BQ2332+'GAME STATS'!BQ2391+'GAME STATS'!BQ2450+'GAME STATS'!BQ2509+'GAME STATS'!BQ2568+'GAME STATS'!BQ2627+'GAME STATS'!BQ2686+'GAME STATS'!BQ2745+'GAME STATS'!BQ2804+'GAME STATS'!BQ2863+'GAME STATS'!BQ2922+'GAME STATS'!BQ2981+'GAME STATS'!BQ3040+'GAME STATS'!BQ3099+'GAME STATS'!BQ3158+'GAME STATS'!BQ3217+'GAME STATS'!BQ3276+'GAME STATS'!BQ3335+'GAME STATS'!BQ3394+'GAME STATS'!BQ3453+'GAME STATS'!BQ3512+'GAME STATS'!BQ3571+'GAME STATS'!BQ3630+'GAME STATS'!BQ3689+'GAME STATS'!BQ3748+'GAME STATS'!BQ3807+'GAME STATS'!BQ3866+'GAME STATS'!BQ3925+'GAME STATS'!BQ3984+'GAME STATS'!BQ4043+'GAME STATS'!BQ4102+'GAME STATS'!BQ4161+'GAME STATS'!BQ4220+'GAME STATS'!BQ4279+'GAME STATS'!BQ4338+'GAME STATS'!BQ4397+'GAME STATS'!BQ4456+'GAME STATS'!BQ4515+'GAME STATS'!BQ4574+'GAME STATS'!BQ4633+'GAME STATS'!BQ4692+'GAME STATS'!BQ4751+'GAME STATS'!BQ4810+'GAME STATS'!BQ4869+'GAME STATS'!BQ4928+'GAME STATS'!BQ4987+'GAME STATS'!BQ5046+'GAME STATS'!BQ5105+'GAME STATS'!BQ5164+'GAME STATS'!BQ5223+'GAME STATS'!BQ5282+'GAME STATS'!BQ5341+'GAME STATS'!BQ5400+'GAME STATS'!BQ5459+'GAME STATS'!BQ5518+'GAME STATS'!BQ5577+'GAME STATS'!BQ5636+'GAME STATS'!BQ5695+'GAME STATS'!BQ5754+'GAME STATS'!BQ5813+'GAME STATS'!BQ5872</f>
        <v>0</v>
      </c>
      <c r="BO29" s="889"/>
      <c r="BP29" s="890"/>
      <c r="BQ29" s="320"/>
      <c r="BR29" s="320"/>
    </row>
    <row r="30" spans="1:70" ht="24.95" customHeight="1" x14ac:dyDescent="0.25">
      <c r="A30" s="320"/>
      <c r="B30" s="748"/>
      <c r="C30" s="755" t="str">
        <f>IF(ROSTER!D$28="","",ROSTER!D$28)</f>
        <v/>
      </c>
      <c r="D30" s="756"/>
      <c r="E30" s="757"/>
      <c r="F30" s="731"/>
      <c r="G30" s="734"/>
      <c r="H30" s="731"/>
      <c r="I30" s="734"/>
      <c r="J30" s="722"/>
      <c r="K30" s="828"/>
      <c r="L30" s="829"/>
      <c r="M30" s="822"/>
      <c r="N30" s="823"/>
      <c r="O30" s="729" t="s">
        <v>16</v>
      </c>
      <c r="P30" s="764"/>
      <c r="Q30" s="731"/>
      <c r="R30" s="732"/>
      <c r="S30" s="733"/>
      <c r="T30" s="734"/>
      <c r="U30" s="818" t="s">
        <v>16</v>
      </c>
      <c r="V30" s="819"/>
      <c r="W30" s="722"/>
      <c r="X30" s="722"/>
      <c r="Y30" s="722"/>
      <c r="Z30" s="722"/>
      <c r="AA30" s="731"/>
      <c r="AB30" s="732"/>
      <c r="AC30" s="733"/>
      <c r="AD30" s="734"/>
      <c r="AE30" s="729"/>
      <c r="AF30" s="730"/>
      <c r="AG30" s="731"/>
      <c r="AH30" s="732"/>
      <c r="AI30" s="733"/>
      <c r="AJ30" s="734"/>
      <c r="AK30" s="729"/>
      <c r="AL30" s="730"/>
      <c r="AM30" s="731"/>
      <c r="AN30" s="732"/>
      <c r="AO30" s="733"/>
      <c r="AP30" s="734"/>
      <c r="AQ30" s="729"/>
      <c r="AR30" s="730"/>
      <c r="AS30" s="731"/>
      <c r="AT30" s="732"/>
      <c r="AU30" s="733"/>
      <c r="AV30" s="734"/>
      <c r="AW30" s="729"/>
      <c r="AX30" s="730"/>
      <c r="AY30" s="731"/>
      <c r="AZ30" s="732"/>
      <c r="BA30" s="733"/>
      <c r="BB30" s="734"/>
      <c r="BC30" s="729"/>
      <c r="BD30" s="730"/>
      <c r="BE30" s="731"/>
      <c r="BF30" s="732"/>
      <c r="BG30" s="858"/>
      <c r="BH30" s="732"/>
      <c r="BI30" s="763"/>
      <c r="BJ30" s="893"/>
      <c r="BK30" s="888"/>
      <c r="BL30" s="889"/>
      <c r="BM30" s="890"/>
      <c r="BN30" s="987"/>
      <c r="BO30" s="889"/>
      <c r="BP30" s="890"/>
      <c r="BQ30" s="320"/>
      <c r="BR30" s="320"/>
    </row>
    <row r="31" spans="1:70" ht="24.95" customHeight="1" x14ac:dyDescent="0.25">
      <c r="A31" s="320"/>
      <c r="B31" s="747" t="str">
        <f>IF(ROSTER!B30="","",ROSTER!B30)</f>
        <v/>
      </c>
      <c r="C31" s="752" t="str">
        <f>IF(ROSTER!C$30="","",ROSTER!C$30)</f>
        <v/>
      </c>
      <c r="D31" s="753"/>
      <c r="E31" s="754"/>
      <c r="F31" s="731">
        <f>'GAME STATS'!F33+'GAME STATS'!F92+'GAME STATS'!F151+'GAME STATS'!F210+'GAME STATS'!F269+'GAME STATS'!F328+'GAME STATS'!F387+'GAME STATS'!F446+'GAME STATS'!F505+'GAME STATS'!F564+'GAME STATS'!F623+'GAME STATS'!F682+'GAME STATS'!F741+'GAME STATS'!F800+'GAME STATS'!F859+'GAME STATS'!F918+'GAME STATS'!F977+'GAME STATS'!F1036+'GAME STATS'!F1095+'GAME STATS'!F1154+'GAME STATS'!F1213+'GAME STATS'!F1272+'GAME STATS'!F1331+'GAME STATS'!F1390+'GAME STATS'!F1449+'GAME STATS'!F1508+'GAME STATS'!F1567+'GAME STATS'!F1626+'GAME STATS'!F1685+'GAME STATS'!F1744+'GAME STATS'!F1803+'GAME STATS'!F1862+'GAME STATS'!F1921+'GAME STATS'!F1980+'GAME STATS'!F2039+'GAME STATS'!F2098+'GAME STATS'!F2157+'GAME STATS'!F2216+'GAME STATS'!F2275+'GAME STATS'!F2334+'GAME STATS'!F2393+'GAME STATS'!F2452+'GAME STATS'!F2511+'GAME STATS'!F2570+'GAME STATS'!F2629+'GAME STATS'!F2688+'GAME STATS'!F2747+'GAME STATS'!F2806+'GAME STATS'!F2865+'GAME STATS'!F2924+'GAME STATS'!F2983+'GAME STATS'!F3042+'GAME STATS'!F3101+'GAME STATS'!F3160+'GAME STATS'!F3219+'GAME STATS'!F3278+'GAME STATS'!F3337+'GAME STATS'!F3396+'GAME STATS'!F3455+'GAME STATS'!F3514+'GAME STATS'!F3573+'GAME STATS'!F3632+'GAME STATS'!F3691+'GAME STATS'!F3750+'GAME STATS'!F3809+'GAME STATS'!F3868+'GAME STATS'!F3927+'GAME STATS'!F3986+'GAME STATS'!F4045+'GAME STATS'!F4104+'GAME STATS'!F4163+'GAME STATS'!F4222+'GAME STATS'!F4281+'GAME STATS'!F4340+'GAME STATS'!F4399+'GAME STATS'!F4458+'GAME STATS'!F4517+'GAME STATS'!F4576+'GAME STATS'!F4635+'GAME STATS'!F4694+'GAME STATS'!F4753+'GAME STATS'!F4812+'GAME STATS'!F4871+'GAME STATS'!F4930+'GAME STATS'!F4989+'GAME STATS'!F5048+'GAME STATS'!F5107+'GAME STATS'!F5166+'GAME STATS'!F5225+'GAME STATS'!F5284+'GAME STATS'!F5343+'GAME STATS'!F5402+'GAME STATS'!F5461+'GAME STATS'!F5520+'GAME STATS'!F5579+'GAME STATS'!F5638+'GAME STATS'!F5697+'GAME STATS'!F5756+'GAME STATS'!F5815+'GAME STATS'!F5874</f>
        <v>0</v>
      </c>
      <c r="G31" s="734"/>
      <c r="H31" s="731">
        <f>'GAME STATS'!G33+'GAME STATS'!G92+'GAME STATS'!G151+'GAME STATS'!G210+'GAME STATS'!G269+'GAME STATS'!G328+'GAME STATS'!G387+'GAME STATS'!G446+'GAME STATS'!G505+'GAME STATS'!G564+'GAME STATS'!G623+'GAME STATS'!G682+'GAME STATS'!G741+'GAME STATS'!G800+'GAME STATS'!G859+'GAME STATS'!G918+'GAME STATS'!G977+'GAME STATS'!G1036+'GAME STATS'!G1095+'GAME STATS'!G1154+'GAME STATS'!G1213+'GAME STATS'!G1272+'GAME STATS'!G1331+'GAME STATS'!G1390+'GAME STATS'!G1449+'GAME STATS'!G1508+'GAME STATS'!G1567+'GAME STATS'!G1626+'GAME STATS'!G1685+'GAME STATS'!G1744+'GAME STATS'!G1803+'GAME STATS'!G1862+'GAME STATS'!G1921+'GAME STATS'!G1980+'GAME STATS'!G2039+'GAME STATS'!G2098+'GAME STATS'!G2157+'GAME STATS'!G2216+'GAME STATS'!G2275+'GAME STATS'!G2334+'GAME STATS'!G2393+'GAME STATS'!G2452+'GAME STATS'!G2511+'GAME STATS'!G2570+'GAME STATS'!G2629+'GAME STATS'!G2688+'GAME STATS'!G2747+'GAME STATS'!G2806+'GAME STATS'!G2865+'GAME STATS'!G2924+'GAME STATS'!G2983+'GAME STATS'!G3042+'GAME STATS'!G3101+'GAME STATS'!G3160+'GAME STATS'!G3219+'GAME STATS'!G3278+'GAME STATS'!G3337+'GAME STATS'!G3396+'GAME STATS'!G3455+'GAME STATS'!G3514+'GAME STATS'!G3573+'GAME STATS'!G3632+'GAME STATS'!G3691+'GAME STATS'!G3750+'GAME STATS'!G3809+'GAME STATS'!G3868+'GAME STATS'!G3927+'GAME STATS'!G3986+'GAME STATS'!G4045+'GAME STATS'!G4104+'GAME STATS'!G4163+'GAME STATS'!G4222+'GAME STATS'!G4281+'GAME STATS'!G4340+'GAME STATS'!G4399+'GAME STATS'!G4458+'GAME STATS'!G4517+'GAME STATS'!G4576+'GAME STATS'!G4635+'GAME STATS'!G4694+'GAME STATS'!G4753+'GAME STATS'!G4812+'GAME STATS'!G4871+'GAME STATS'!G4930+'GAME STATS'!G4989+'GAME STATS'!G5048+'GAME STATS'!G5107+'GAME STATS'!G5166+'GAME STATS'!G5225+'GAME STATS'!G5284+'GAME STATS'!G5343+'GAME STATS'!G5402+'GAME STATS'!G5461+'GAME STATS'!G5520+'GAME STATS'!G5579+'GAME STATS'!G5638+'GAME STATS'!G5697+'GAME STATS'!G5756+'GAME STATS'!G5815+'GAME STATS'!G5874</f>
        <v>0</v>
      </c>
      <c r="I31" s="734"/>
      <c r="J31" s="722">
        <f>'GAME STATS'!H33+'GAME STATS'!H92+'GAME STATS'!H151+'GAME STATS'!H210+'GAME STATS'!H269+'GAME STATS'!H328+'GAME STATS'!H387+'GAME STATS'!H446+'GAME STATS'!H505+'GAME STATS'!H564+'GAME STATS'!H623+'GAME STATS'!H682+'GAME STATS'!H741+'GAME STATS'!H800+'GAME STATS'!H859+'GAME STATS'!H918+'GAME STATS'!H977+'GAME STATS'!H1036+'GAME STATS'!H1095+'GAME STATS'!H1154+'GAME STATS'!H1213+'GAME STATS'!H1272+'GAME STATS'!H1331+'GAME STATS'!H1390+'GAME STATS'!H1449+'GAME STATS'!H1508+'GAME STATS'!H1567+'GAME STATS'!H1626+'GAME STATS'!H1685+'GAME STATS'!H1744+'GAME STATS'!H1803+'GAME STATS'!H1862+'GAME STATS'!H1921+'GAME STATS'!H1980+'GAME STATS'!H2039+'GAME STATS'!H2098+'GAME STATS'!H2157+'GAME STATS'!H2216+'GAME STATS'!H2275+'GAME STATS'!H2334+'GAME STATS'!H2393+'GAME STATS'!H2452+'GAME STATS'!H2511+'GAME STATS'!H2570+'GAME STATS'!H2629+'GAME STATS'!H2688+'GAME STATS'!H2747+'GAME STATS'!H2806+'GAME STATS'!H2865+'GAME STATS'!H2924+'GAME STATS'!H2983+'GAME STATS'!H3042+'GAME STATS'!H3101+'GAME STATS'!H3160+'GAME STATS'!H3219+'GAME STATS'!H3278+'GAME STATS'!H3337+'GAME STATS'!H3396+'GAME STATS'!H3455+'GAME STATS'!H3514+'GAME STATS'!H3573+'GAME STATS'!H3632+'GAME STATS'!H3691+'GAME STATS'!H3750+'GAME STATS'!H3809+'GAME STATS'!H3868+'GAME STATS'!H3927+'GAME STATS'!H3986+'GAME STATS'!H4045+'GAME STATS'!H4104+'GAME STATS'!H4163+'GAME STATS'!H4222+'GAME STATS'!H4281+'GAME STATS'!H4340+'GAME STATS'!H4399+'GAME STATS'!H4458+'GAME STATS'!H4517+'GAME STATS'!H4576+'GAME STATS'!H4635+'GAME STATS'!H4694+'GAME STATS'!H4753+'GAME STATS'!H4812+'GAME STATS'!H4871+'GAME STATS'!H4930+'GAME STATS'!H4989+'GAME STATS'!H5048+'GAME STATS'!H5107+'GAME STATS'!H5166+'GAME STATS'!H5225+'GAME STATS'!H5284+'GAME STATS'!H5343+'GAME STATS'!H5402+'GAME STATS'!H5461+'GAME STATS'!H5520+'GAME STATS'!H5579+'GAME STATS'!H5638+'GAME STATS'!H5697+'GAME STATS'!H5756+'GAME STATS'!H5815+'GAME STATS'!H5874</f>
        <v>0</v>
      </c>
      <c r="K31" s="826">
        <f>'GAME STATS'!J33+'GAME STATS'!J92+'GAME STATS'!J151+'GAME STATS'!J210+'GAME STATS'!J269+'GAME STATS'!J328+'GAME STATS'!J387+'GAME STATS'!J446+'GAME STATS'!J505+'GAME STATS'!J564+'GAME STATS'!J623+'GAME STATS'!J682+'GAME STATS'!J741+'GAME STATS'!J800+'GAME STATS'!J859+'GAME STATS'!J918+'GAME STATS'!J977+'GAME STATS'!J1036+'GAME STATS'!J1095+'GAME STATS'!J1154+'GAME STATS'!J1213+'GAME STATS'!J1272+'GAME STATS'!J1331+'GAME STATS'!J1390+'GAME STATS'!J1449+'GAME STATS'!J1508+'GAME STATS'!J1567+'GAME STATS'!J1626+'GAME STATS'!J1685+'GAME STATS'!J1744+'GAME STATS'!J1803+'GAME STATS'!J1862+'GAME STATS'!J1921+'GAME STATS'!J1980+'GAME STATS'!J2039+'GAME STATS'!J2098+'GAME STATS'!J2157+'GAME STATS'!J2216+'GAME STATS'!J2275+'GAME STATS'!J2334+'GAME STATS'!J2393+'GAME STATS'!J2452+'GAME STATS'!J2511+'GAME STATS'!J2570+'GAME STATS'!J2629+'GAME STATS'!J2688+'GAME STATS'!J2747+'GAME STATS'!J2806+'GAME STATS'!J2865+'GAME STATS'!J2924+'GAME STATS'!J2983+'GAME STATS'!J3042+'GAME STATS'!J3101+'GAME STATS'!J3160+'GAME STATS'!J3219+'GAME STATS'!J3278+'GAME STATS'!J3337+'GAME STATS'!J3396+'GAME STATS'!J3455+'GAME STATS'!J3514+'GAME STATS'!J3573+'GAME STATS'!J3632+'GAME STATS'!J3691+'GAME STATS'!J3750+'GAME STATS'!J3809+'GAME STATS'!J3868+'GAME STATS'!J3927+'GAME STATS'!J3986+'GAME STATS'!J4045+'GAME STATS'!J4104+'GAME STATS'!J4163+'GAME STATS'!J4222+'GAME STATS'!J4281+'GAME STATS'!J4340+'GAME STATS'!J4399+'GAME STATS'!J4458+'GAME STATS'!J4517+'GAME STATS'!J4576+'GAME STATS'!J4635+'GAME STATS'!J4694+'GAME STATS'!J4753+'GAME STATS'!J4812+'GAME STATS'!J4871+'GAME STATS'!J4930+'GAME STATS'!J4989+'GAME STATS'!J5048+'GAME STATS'!J5107+'GAME STATS'!J5166+'GAME STATS'!J5225+'GAME STATS'!J5284+'GAME STATS'!J5343+'GAME STATS'!J5402+'GAME STATS'!J5461+'GAME STATS'!J5520+'GAME STATS'!J5579+'GAME STATS'!J5638+'GAME STATS'!J5697+'GAME STATS'!J5756+'GAME STATS'!J5815+'GAME STATS'!J5874</f>
        <v>0</v>
      </c>
      <c r="L31" s="827"/>
      <c r="M31" s="820">
        <f>'GAME STATS'!L33+'GAME STATS'!L92+'GAME STATS'!L151+'GAME STATS'!L210+'GAME STATS'!L269+'GAME STATS'!L328+'GAME STATS'!L387+'GAME STATS'!L446+'GAME STATS'!L505+'GAME STATS'!L564+'GAME STATS'!L623+'GAME STATS'!L682+'GAME STATS'!L741+'GAME STATS'!L800+'GAME STATS'!L859+'GAME STATS'!L918+'GAME STATS'!L977+'GAME STATS'!L1036+'GAME STATS'!L1095+'GAME STATS'!L1154+'GAME STATS'!L1213+'GAME STATS'!L1272+'GAME STATS'!L1331+'GAME STATS'!L1390+'GAME STATS'!L1449+'GAME STATS'!L1508+'GAME STATS'!L1567+'GAME STATS'!L1626+'GAME STATS'!L1685+'GAME STATS'!L1744+'GAME STATS'!L1803+'GAME STATS'!L1862+'GAME STATS'!L1921+'GAME STATS'!L1980+'GAME STATS'!L2039+'GAME STATS'!L2098+'GAME STATS'!L2157+'GAME STATS'!L2216+'GAME STATS'!L2275+'GAME STATS'!L2334+'GAME STATS'!L2393+'GAME STATS'!L2452+'GAME STATS'!L2511+'GAME STATS'!L2570+'GAME STATS'!L2629+'GAME STATS'!L2688+'GAME STATS'!L2747+'GAME STATS'!L2806+'GAME STATS'!L2865+'GAME STATS'!L2924+'GAME STATS'!L2983+'GAME STATS'!L3042+'GAME STATS'!L3101+'GAME STATS'!L3160+'GAME STATS'!L3219+'GAME STATS'!L3278+'GAME STATS'!L3337+'GAME STATS'!L3396+'GAME STATS'!L3455+'GAME STATS'!L3514+'GAME STATS'!L3573+'GAME STATS'!L3632+'GAME STATS'!L3691+'GAME STATS'!L3750+'GAME STATS'!L3809+'GAME STATS'!L3868+'GAME STATS'!L3927+'GAME STATS'!L3986+'GAME STATS'!L4045+'GAME STATS'!L4104+'GAME STATS'!L4163+'GAME STATS'!L4222+'GAME STATS'!L4281+'GAME STATS'!L4340+'GAME STATS'!L4399+'GAME STATS'!L4458+'GAME STATS'!L4517+'GAME STATS'!L4576+'GAME STATS'!L4635+'GAME STATS'!L4694+'GAME STATS'!L4753+'GAME STATS'!L4812+'GAME STATS'!L4871+'GAME STATS'!L4930+'GAME STATS'!L4989+'GAME STATS'!L5048+'GAME STATS'!L5107+'GAME STATS'!L5166+'GAME STATS'!L5225+'GAME STATS'!L5284+'GAME STATS'!L5343+'GAME STATS'!L5402+'GAME STATS'!L5461+'GAME STATS'!L5520+'GAME STATS'!L5579+'GAME STATS'!L5638+'GAME STATS'!L5697+'GAME STATS'!L5756+'GAME STATS'!L5815+'GAME STATS'!L5874</f>
        <v>0</v>
      </c>
      <c r="N31" s="821"/>
      <c r="O31" s="729">
        <f>K31+M31</f>
        <v>0</v>
      </c>
      <c r="P31" s="764"/>
      <c r="Q31" s="731">
        <f>'GAME STATS'!P33+'GAME STATS'!P92+'GAME STATS'!P151+'GAME STATS'!P210+'GAME STATS'!P269+'GAME STATS'!P328+'GAME STATS'!P387+'GAME STATS'!P446+'GAME STATS'!P505+'GAME STATS'!P564+'GAME STATS'!P623+'GAME STATS'!P682+'GAME STATS'!P741+'GAME STATS'!P800+'GAME STATS'!P859+'GAME STATS'!P918+'GAME STATS'!P977+'GAME STATS'!P1036+'GAME STATS'!P1095+'GAME STATS'!P1154+'GAME STATS'!P1213+'GAME STATS'!P1272+'GAME STATS'!P1331+'GAME STATS'!P1390+'GAME STATS'!P1449+'GAME STATS'!P1508+'GAME STATS'!P1567+'GAME STATS'!P1626+'GAME STATS'!P1685+'GAME STATS'!P1744+'GAME STATS'!P1803+'GAME STATS'!P1862+'GAME STATS'!P1921+'GAME STATS'!P1980+'GAME STATS'!P2039+'GAME STATS'!P2098+'GAME STATS'!P2157+'GAME STATS'!P2216+'GAME STATS'!P2275+'GAME STATS'!P2334+'GAME STATS'!P2393+'GAME STATS'!P2452+'GAME STATS'!P2511+'GAME STATS'!P2570+'GAME STATS'!P2629+'GAME STATS'!P2688+'GAME STATS'!P2747+'GAME STATS'!P2806+'GAME STATS'!P2865+'GAME STATS'!P2924+'GAME STATS'!P2983+'GAME STATS'!P3042+'GAME STATS'!P3101+'GAME STATS'!P3160+'GAME STATS'!P3219+'GAME STATS'!P3278+'GAME STATS'!P3337+'GAME STATS'!P3396+'GAME STATS'!P3455+'GAME STATS'!P3514+'GAME STATS'!P3573+'GAME STATS'!P3632+'GAME STATS'!P3691+'GAME STATS'!P3750+'GAME STATS'!P3809+'GAME STATS'!P3868+'GAME STATS'!P3927+'GAME STATS'!P3986+'GAME STATS'!P4045+'GAME STATS'!P4104+'GAME STATS'!P4163+'GAME STATS'!P4222+'GAME STATS'!P4281+'GAME STATS'!P4340+'GAME STATS'!P4399+'GAME STATS'!P4458+'GAME STATS'!P4517+'GAME STATS'!P4576+'GAME STATS'!P4635+'GAME STATS'!P4694+'GAME STATS'!P4753+'GAME STATS'!P4812+'GAME STATS'!P4871+'GAME STATS'!P4930+'GAME STATS'!P4989+'GAME STATS'!P5048+'GAME STATS'!P5107+'GAME STATS'!P5166+'GAME STATS'!P5225+'GAME STATS'!P5284+'GAME STATS'!P5343+'GAME STATS'!P5402+'GAME STATS'!P5461+'GAME STATS'!P5520+'GAME STATS'!P5579+'GAME STATS'!P5638+'GAME STATS'!P5697+'GAME STATS'!P5756+'GAME STATS'!P5815+'GAME STATS'!P5874</f>
        <v>0</v>
      </c>
      <c r="R31" s="732"/>
      <c r="S31" s="733">
        <f>'GAME STATS'!R33+'GAME STATS'!R92+'GAME STATS'!R151+'GAME STATS'!R210+'GAME STATS'!R269+'GAME STATS'!R328+'GAME STATS'!R387+'GAME STATS'!R446+'GAME STATS'!R505+'GAME STATS'!R564+'GAME STATS'!R623+'GAME STATS'!R682+'GAME STATS'!R741+'GAME STATS'!R800+'GAME STATS'!R859+'GAME STATS'!R918+'GAME STATS'!R977+'GAME STATS'!R1036+'GAME STATS'!R1095+'GAME STATS'!R1154+'GAME STATS'!R1213+'GAME STATS'!R1272+'GAME STATS'!R1331+'GAME STATS'!R1390+'GAME STATS'!R1449+'GAME STATS'!R1508+'GAME STATS'!R1567+'GAME STATS'!R1626+'GAME STATS'!R1685+'GAME STATS'!R1744+'GAME STATS'!R1803+'GAME STATS'!R1862+'GAME STATS'!R1921+'GAME STATS'!R1980+'GAME STATS'!R2039+'GAME STATS'!R2098+'GAME STATS'!R2157+'GAME STATS'!R2216+'GAME STATS'!R2275+'GAME STATS'!R2334+'GAME STATS'!R2393+'GAME STATS'!R2452+'GAME STATS'!R2511+'GAME STATS'!R2570+'GAME STATS'!R2629+'GAME STATS'!R2688+'GAME STATS'!R2747+'GAME STATS'!R2806+'GAME STATS'!R2865+'GAME STATS'!R2924+'GAME STATS'!R2983+'GAME STATS'!R3042+'GAME STATS'!R3101+'GAME STATS'!R3160+'GAME STATS'!R3219+'GAME STATS'!R3278+'GAME STATS'!R3337+'GAME STATS'!R3396+'GAME STATS'!R3455+'GAME STATS'!R3514+'GAME STATS'!R3573+'GAME STATS'!R3632+'GAME STATS'!R3691+'GAME STATS'!R3750+'GAME STATS'!R3809+'GAME STATS'!R3868+'GAME STATS'!R3927+'GAME STATS'!R3986+'GAME STATS'!R4045+'GAME STATS'!R4104+'GAME STATS'!R4163+'GAME STATS'!R4222+'GAME STATS'!R4281+'GAME STATS'!R4340+'GAME STATS'!R4399+'GAME STATS'!R4458+'GAME STATS'!R4517+'GAME STATS'!R4576+'GAME STATS'!R4635+'GAME STATS'!R4694+'GAME STATS'!R4753+'GAME STATS'!R4812+'GAME STATS'!R4871+'GAME STATS'!R4930+'GAME STATS'!R4989+'GAME STATS'!R5048+'GAME STATS'!R5107+'GAME STATS'!R5166+'GAME STATS'!R5225+'GAME STATS'!R5284+'GAME STATS'!R5343+'GAME STATS'!R5402+'GAME STATS'!R5461+'GAME STATS'!R5520+'GAME STATS'!R5579+'GAME STATS'!R5638+'GAME STATS'!R5697+'GAME STATS'!R5756+'GAME STATS'!R5815+'GAME STATS'!R5874</f>
        <v>0</v>
      </c>
      <c r="T31" s="734"/>
      <c r="U31" s="818">
        <f>S31-Q31</f>
        <v>0</v>
      </c>
      <c r="V31" s="819"/>
      <c r="W31" s="722">
        <f>'GAME STATS'!V33+'GAME STATS'!V92+'GAME STATS'!V151+'GAME STATS'!V210+'GAME STATS'!V269+'GAME STATS'!V328+'GAME STATS'!V387+'GAME STATS'!V446+'GAME STATS'!V505+'GAME STATS'!V564+'GAME STATS'!V623+'GAME STATS'!V682+'GAME STATS'!V741+'GAME STATS'!V800+'GAME STATS'!V859+'GAME STATS'!V918+'GAME STATS'!V977+'GAME STATS'!V1036+'GAME STATS'!V1095+'GAME STATS'!V1154+'GAME STATS'!V1213+'GAME STATS'!V1272+'GAME STATS'!V1331+'GAME STATS'!V1390+'GAME STATS'!V1449+'GAME STATS'!V1508+'GAME STATS'!V1567+'GAME STATS'!V1626+'GAME STATS'!V1685+'GAME STATS'!V1744+'GAME STATS'!V1803+'GAME STATS'!V1862+'GAME STATS'!V1921+'GAME STATS'!V1980+'GAME STATS'!V2039+'GAME STATS'!V2098+'GAME STATS'!V2157+'GAME STATS'!V2216+'GAME STATS'!V2275+'GAME STATS'!V2334+'GAME STATS'!V2393+'GAME STATS'!V2452+'GAME STATS'!V2511+'GAME STATS'!V2570+'GAME STATS'!V2629+'GAME STATS'!V2688+'GAME STATS'!V2747+'GAME STATS'!V2806+'GAME STATS'!V2865+'GAME STATS'!V2924+'GAME STATS'!V2983+'GAME STATS'!V3042+'GAME STATS'!V3101+'GAME STATS'!V3160+'GAME STATS'!V3219+'GAME STATS'!V3278+'GAME STATS'!V3337+'GAME STATS'!V3396+'GAME STATS'!V3455+'GAME STATS'!V3514+'GAME STATS'!V3573+'GAME STATS'!V3632+'GAME STATS'!V3691+'GAME STATS'!V3750+'GAME STATS'!V3809+'GAME STATS'!V3868+'GAME STATS'!V3927+'GAME STATS'!V3986+'GAME STATS'!V4045+'GAME STATS'!V4104+'GAME STATS'!V4163+'GAME STATS'!V4222+'GAME STATS'!V4281+'GAME STATS'!V4340+'GAME STATS'!V4399+'GAME STATS'!V4458+'GAME STATS'!V4517+'GAME STATS'!V4576+'GAME STATS'!V4635+'GAME STATS'!V4694+'GAME STATS'!V4753+'GAME STATS'!V4812+'GAME STATS'!V4871+'GAME STATS'!V4930+'GAME STATS'!V4989+'GAME STATS'!V5048+'GAME STATS'!V5107+'GAME STATS'!V5166+'GAME STATS'!V5225+'GAME STATS'!V5284+'GAME STATS'!V5343+'GAME STATS'!V5402+'GAME STATS'!V5461+'GAME STATS'!V5520+'GAME STATS'!V5579+'GAME STATS'!V5638+'GAME STATS'!V5697+'GAME STATS'!V5756+'GAME STATS'!V5815+'GAME STATS'!V5874</f>
        <v>0</v>
      </c>
      <c r="X31" s="722">
        <f>'GAME STATS'!X33+'GAME STATS'!X92+'GAME STATS'!X151+'GAME STATS'!X210+'GAME STATS'!X269+'GAME STATS'!X328+'GAME STATS'!X387+'GAME STATS'!X446+'GAME STATS'!X505+'GAME STATS'!X564+'GAME STATS'!X623+'GAME STATS'!X682+'GAME STATS'!X741+'GAME STATS'!X800+'GAME STATS'!X859+'GAME STATS'!X918+'GAME STATS'!X977+'GAME STATS'!X1036+'GAME STATS'!X1095+'GAME STATS'!X1154+'GAME STATS'!X1213+'GAME STATS'!X1272+'GAME STATS'!X1331+'GAME STATS'!X1390+'GAME STATS'!X1449+'GAME STATS'!X1508+'GAME STATS'!X1567+'GAME STATS'!X1626+'GAME STATS'!X1685+'GAME STATS'!X1744+'GAME STATS'!X1803+'GAME STATS'!X1862+'GAME STATS'!X1921+'GAME STATS'!X1980+'GAME STATS'!X2039+'GAME STATS'!X2098+'GAME STATS'!X2157+'GAME STATS'!X2216+'GAME STATS'!X2275+'GAME STATS'!X2334+'GAME STATS'!X2393+'GAME STATS'!X2452+'GAME STATS'!X2511+'GAME STATS'!X2570+'GAME STATS'!X2629+'GAME STATS'!X2688+'GAME STATS'!X2747+'GAME STATS'!X2806+'GAME STATS'!X2865+'GAME STATS'!X2924+'GAME STATS'!X2983+'GAME STATS'!X3042+'GAME STATS'!X3101+'GAME STATS'!X3160+'GAME STATS'!X3219+'GAME STATS'!X3278+'GAME STATS'!X3337+'GAME STATS'!X3396+'GAME STATS'!X3455+'GAME STATS'!X3514+'GAME STATS'!X3573+'GAME STATS'!X3632+'GAME STATS'!X3691+'GAME STATS'!X3750+'GAME STATS'!X3809+'GAME STATS'!X3868+'GAME STATS'!X3927+'GAME STATS'!X3986+'GAME STATS'!X4045+'GAME STATS'!X4104+'GAME STATS'!X4163+'GAME STATS'!X4222+'GAME STATS'!X4281+'GAME STATS'!X4340+'GAME STATS'!X4399+'GAME STATS'!X4458+'GAME STATS'!X4517+'GAME STATS'!X4576+'GAME STATS'!X4635+'GAME STATS'!X4694+'GAME STATS'!X4753+'GAME STATS'!X4812+'GAME STATS'!X4871+'GAME STATS'!X4930+'GAME STATS'!X4989+'GAME STATS'!X5048+'GAME STATS'!X5107+'GAME STATS'!X5166+'GAME STATS'!X5225+'GAME STATS'!X5284+'GAME STATS'!X5343+'GAME STATS'!X5402+'GAME STATS'!X5461+'GAME STATS'!X5520+'GAME STATS'!X5579+'GAME STATS'!X5638+'GAME STATS'!X5697+'GAME STATS'!X5756+'GAME STATS'!X5815+'GAME STATS'!X5874</f>
        <v>0</v>
      </c>
      <c r="Y31" s="722">
        <f>'GAME STATS'!Z33+'GAME STATS'!Z92+'GAME STATS'!Z151+'GAME STATS'!Z210+'GAME STATS'!Z269+'GAME STATS'!Z328+'GAME STATS'!Z387+'GAME STATS'!Z446+'GAME STATS'!Z505+'GAME STATS'!Z564+'GAME STATS'!Z623+'GAME STATS'!Z682+'GAME STATS'!Z741+'GAME STATS'!Z800+'GAME STATS'!Z859+'GAME STATS'!Z918+'GAME STATS'!Z977+'GAME STATS'!Z1036+'GAME STATS'!Z1095+'GAME STATS'!Z1154+'GAME STATS'!Z1213+'GAME STATS'!Z1272+'GAME STATS'!Z1331+'GAME STATS'!Z1390+'GAME STATS'!Z1449+'GAME STATS'!Z1508+'GAME STATS'!Z1567+'GAME STATS'!Z1626+'GAME STATS'!Z1685+'GAME STATS'!Z1744+'GAME STATS'!Z1803+'GAME STATS'!Z1862+'GAME STATS'!Z1921+'GAME STATS'!Z1980+'GAME STATS'!Z2039+'GAME STATS'!Z2098+'GAME STATS'!Z2157+'GAME STATS'!Z2216+'GAME STATS'!Z2275+'GAME STATS'!Z2334+'GAME STATS'!Z2393+'GAME STATS'!Z2452+'GAME STATS'!Z2511+'GAME STATS'!Z2570+'GAME STATS'!Z2629+'GAME STATS'!Z2688+'GAME STATS'!Z2747+'GAME STATS'!Z2806+'GAME STATS'!Z2865+'GAME STATS'!Z2924+'GAME STATS'!Z2983+'GAME STATS'!Z3042+'GAME STATS'!Z3101+'GAME STATS'!Z3160+'GAME STATS'!Z3219+'GAME STATS'!Z3278+'GAME STATS'!Z3337+'GAME STATS'!Z3396+'GAME STATS'!Z3455+'GAME STATS'!Z3514+'GAME STATS'!Z3573+'GAME STATS'!Z3632+'GAME STATS'!Z3691+'GAME STATS'!Z3750+'GAME STATS'!Z3809+'GAME STATS'!Z3868+'GAME STATS'!Z3927+'GAME STATS'!Z3986+'GAME STATS'!Z4045+'GAME STATS'!Z4104+'GAME STATS'!Z4163+'GAME STATS'!Z4222+'GAME STATS'!Z4281+'GAME STATS'!Z4340+'GAME STATS'!Z4399+'GAME STATS'!Z4458+'GAME STATS'!Z4517+'GAME STATS'!Z4576+'GAME STATS'!Z4635+'GAME STATS'!Z4694+'GAME STATS'!Z4753+'GAME STATS'!Z4812+'GAME STATS'!Z4871+'GAME STATS'!Z4930+'GAME STATS'!Z4989+'GAME STATS'!Z5048+'GAME STATS'!Z5107+'GAME STATS'!Z5166+'GAME STATS'!Z5225+'GAME STATS'!Z5284+'GAME STATS'!Z5343+'GAME STATS'!Z5402+'GAME STATS'!Z5461+'GAME STATS'!Z5520+'GAME STATS'!Z5579+'GAME STATS'!Z5638+'GAME STATS'!Z5697+'GAME STATS'!Z5756+'GAME STATS'!Z5815+'GAME STATS'!Z5874</f>
        <v>0</v>
      </c>
      <c r="Z31" s="722">
        <f>'GAME STATS'!AB33+'GAME STATS'!AB92+'GAME STATS'!AB151+'GAME STATS'!AB210+'GAME STATS'!AB269+'GAME STATS'!AB328+'GAME STATS'!AB387+'GAME STATS'!AB446+'GAME STATS'!AB505+'GAME STATS'!AB564+'GAME STATS'!AB623+'GAME STATS'!AB682+'GAME STATS'!AB741+'GAME STATS'!AB800+'GAME STATS'!AB859+'GAME STATS'!AB918+'GAME STATS'!AB977+'GAME STATS'!AB1036+'GAME STATS'!AB1095+'GAME STATS'!AB1154+'GAME STATS'!AB1213+'GAME STATS'!AB1272+'GAME STATS'!AB1331+'GAME STATS'!AB1390+'GAME STATS'!AB1449+'GAME STATS'!AB1508+'GAME STATS'!AB1567+'GAME STATS'!AB1626+'GAME STATS'!AB1685+'GAME STATS'!AB1744+'GAME STATS'!AB1803+'GAME STATS'!AB1862+'GAME STATS'!AB1921+'GAME STATS'!AB1980+'GAME STATS'!AB2039+'GAME STATS'!AB2098+'GAME STATS'!AB2157+'GAME STATS'!AB2216+'GAME STATS'!AB2275+'GAME STATS'!AB2334+'GAME STATS'!AB2393+'GAME STATS'!AB2452+'GAME STATS'!AB2511+'GAME STATS'!AB2570+'GAME STATS'!AB2629+'GAME STATS'!AB2688+'GAME STATS'!AB2747+'GAME STATS'!AB2806+'GAME STATS'!AB2865+'GAME STATS'!AB2924+'GAME STATS'!AB2983+'GAME STATS'!AB3042+'GAME STATS'!AB3101+'GAME STATS'!AB3160+'GAME STATS'!AB3219+'GAME STATS'!AB3278+'GAME STATS'!AB3337+'GAME STATS'!AB3396+'GAME STATS'!AB3455+'GAME STATS'!AB3514+'GAME STATS'!AB3573+'GAME STATS'!AB3632+'GAME STATS'!AB3691+'GAME STATS'!AB3750+'GAME STATS'!AB3809+'GAME STATS'!AB3868+'GAME STATS'!AB3927+'GAME STATS'!AB3986+'GAME STATS'!AB4045+'GAME STATS'!AB4104+'GAME STATS'!AB4163+'GAME STATS'!AB4222+'GAME STATS'!AB4281+'GAME STATS'!AB4340+'GAME STATS'!AB4399+'GAME STATS'!AB4458+'GAME STATS'!AB4517+'GAME STATS'!AB4576+'GAME STATS'!AB4635+'GAME STATS'!AB4694+'GAME STATS'!AB4753+'GAME STATS'!AB4812+'GAME STATS'!AB4871+'GAME STATS'!AB4930+'GAME STATS'!AB4989+'GAME STATS'!AB5048+'GAME STATS'!AB5107+'GAME STATS'!AB5166+'GAME STATS'!AB5225+'GAME STATS'!AB5284+'GAME STATS'!AB5343+'GAME STATS'!AB5402+'GAME STATS'!AB5461+'GAME STATS'!AB5520+'GAME STATS'!AB5579+'GAME STATS'!AB5638+'GAME STATS'!AB5697+'GAME STATS'!AB5756+'GAME STATS'!AB5815+'GAME STATS'!AB5874</f>
        <v>0</v>
      </c>
      <c r="AA31" s="731">
        <f>'GAME STATS'!AD33+'GAME STATS'!AD92+'GAME STATS'!AD151+'GAME STATS'!AD210+'GAME STATS'!AD269+'GAME STATS'!AD328+'GAME STATS'!AD387+'GAME STATS'!AD446+'GAME STATS'!AD505+'GAME STATS'!AD564+'GAME STATS'!AD623+'GAME STATS'!AD682+'GAME STATS'!AD741+'GAME STATS'!AD800+'GAME STATS'!AD859+'GAME STATS'!AD918+'GAME STATS'!AD977+'GAME STATS'!AD1036+'GAME STATS'!AD1095+'GAME STATS'!AD1154+'GAME STATS'!AD1213+'GAME STATS'!AD1272+'GAME STATS'!AD1331+'GAME STATS'!AD1390+'GAME STATS'!AD1449+'GAME STATS'!AD1508+'GAME STATS'!AD1567+'GAME STATS'!AD1626+'GAME STATS'!AD1685+'GAME STATS'!AD1744+'GAME STATS'!AD1803+'GAME STATS'!AD1862+'GAME STATS'!AD1921+'GAME STATS'!AD1980+'GAME STATS'!AD2039+'GAME STATS'!AD2098+'GAME STATS'!AD2157+'GAME STATS'!AD2216+'GAME STATS'!AD2275+'GAME STATS'!AD2334+'GAME STATS'!AD2393+'GAME STATS'!AD2452+'GAME STATS'!AD2511+'GAME STATS'!AD2570+'GAME STATS'!AD2629+'GAME STATS'!AD2688+'GAME STATS'!AD2747+'GAME STATS'!AD2806+'GAME STATS'!AD2865+'GAME STATS'!AD2924+'GAME STATS'!AD2983+'GAME STATS'!AD3042+'GAME STATS'!AD3101+'GAME STATS'!AD3160+'GAME STATS'!AD3219+'GAME STATS'!AD3278+'GAME STATS'!AD3337+'GAME STATS'!AD3396+'GAME STATS'!AD3455+'GAME STATS'!AD3514+'GAME STATS'!AD3573+'GAME STATS'!AD3632+'GAME STATS'!AD3691+'GAME STATS'!AD3750+'GAME STATS'!AD3809+'GAME STATS'!AD3868+'GAME STATS'!AD3927+'GAME STATS'!AD3986+'GAME STATS'!AD4045+'GAME STATS'!AD4104+'GAME STATS'!AD4163+'GAME STATS'!AD4222+'GAME STATS'!AD4281+'GAME STATS'!AD4340+'GAME STATS'!AD4399+'GAME STATS'!AD4458+'GAME STATS'!AD4517+'GAME STATS'!AD4576+'GAME STATS'!AD4635+'GAME STATS'!AD4694+'GAME STATS'!AD4753+'GAME STATS'!AD4812+'GAME STATS'!AD4871+'GAME STATS'!AD4930+'GAME STATS'!AD4989+'GAME STATS'!AD5048+'GAME STATS'!AD5107+'GAME STATS'!AD5166+'GAME STATS'!AD5225+'GAME STATS'!AD5284+'GAME STATS'!AD5343+'GAME STATS'!AD5402+'GAME STATS'!AD5461+'GAME STATS'!AD5520+'GAME STATS'!AD5579+'GAME STATS'!AD5638+'GAME STATS'!AD5697+'GAME STATS'!AD5756+'GAME STATS'!AD5815+'GAME STATS'!AD5874</f>
        <v>0</v>
      </c>
      <c r="AB31" s="732"/>
      <c r="AC31" s="733">
        <f>'GAME STATS'!AF33+'GAME STATS'!AF92+'GAME STATS'!AF151+'GAME STATS'!AF210+'GAME STATS'!AF269+'GAME STATS'!AF328+'GAME STATS'!AF387+'GAME STATS'!AF446+'GAME STATS'!AF505+'GAME STATS'!AF564+'GAME STATS'!AF623+'GAME STATS'!AF682+'GAME STATS'!AF741+'GAME STATS'!AF800+'GAME STATS'!AF859+'GAME STATS'!AF918+'GAME STATS'!AF977+'GAME STATS'!AF1036+'GAME STATS'!AF1095+'GAME STATS'!AF1154+'GAME STATS'!AF1213+'GAME STATS'!AF1272+'GAME STATS'!AF1331+'GAME STATS'!AF1390+'GAME STATS'!AF1449+'GAME STATS'!AF1508+'GAME STATS'!AF1567+'GAME STATS'!AF1626+'GAME STATS'!AF1685+'GAME STATS'!AF1744+'GAME STATS'!AF1803+'GAME STATS'!AF1862+'GAME STATS'!AF1921+'GAME STATS'!AF1980+'GAME STATS'!AF2039+'GAME STATS'!AF2098+'GAME STATS'!AF2157+'GAME STATS'!AF2216+'GAME STATS'!AF2275+'GAME STATS'!AF2334+'GAME STATS'!AF2393+'GAME STATS'!AF2452+'GAME STATS'!AF2511+'GAME STATS'!AF2570+'GAME STATS'!AF2629+'GAME STATS'!AF2688+'GAME STATS'!AF2747+'GAME STATS'!AF2806+'GAME STATS'!AF2865+'GAME STATS'!AF2924+'GAME STATS'!AF2983+'GAME STATS'!AF3042+'GAME STATS'!AF3101+'GAME STATS'!AF3160+'GAME STATS'!AF3219+'GAME STATS'!AF3278+'GAME STATS'!AF3337+'GAME STATS'!AF3396+'GAME STATS'!AF3455+'GAME STATS'!AF3514+'GAME STATS'!AF3573+'GAME STATS'!AF3632+'GAME STATS'!AF3691+'GAME STATS'!AF3750+'GAME STATS'!AF3809+'GAME STATS'!AF3868+'GAME STATS'!AF3927+'GAME STATS'!AF3986+'GAME STATS'!AF4045+'GAME STATS'!AF4104+'GAME STATS'!AF4163+'GAME STATS'!AF4222+'GAME STATS'!AF4281+'GAME STATS'!AF4340+'GAME STATS'!AF4399+'GAME STATS'!AF4458+'GAME STATS'!AF4517+'GAME STATS'!AF4576+'GAME STATS'!AF4635+'GAME STATS'!AF4694+'GAME STATS'!AF4753+'GAME STATS'!AF4812+'GAME STATS'!AF4871+'GAME STATS'!AF4930+'GAME STATS'!AF4989+'GAME STATS'!AF5048+'GAME STATS'!AF5107+'GAME STATS'!AF5166+'GAME STATS'!AF5225+'GAME STATS'!AF5284+'GAME STATS'!AF5343+'GAME STATS'!AF5402+'GAME STATS'!AF5461+'GAME STATS'!AF5520+'GAME STATS'!AF5579+'GAME STATS'!AF5638+'GAME STATS'!AF5697+'GAME STATS'!AF5756+'GAME STATS'!AF5815+'GAME STATS'!AF5874</f>
        <v>0</v>
      </c>
      <c r="AD31" s="734"/>
      <c r="AE31" s="729">
        <f>IF(AA31=0,0,(AC31/AA31)*100)</f>
        <v>0</v>
      </c>
      <c r="AF31" s="730"/>
      <c r="AG31" s="731">
        <f>'GAME STATS'!AJ33+'GAME STATS'!AJ92+'GAME STATS'!AJ151+'GAME STATS'!AJ210+'GAME STATS'!AJ269+'GAME STATS'!AJ328+'GAME STATS'!AJ387+'GAME STATS'!AJ446+'GAME STATS'!AJ505+'GAME STATS'!AJ564+'GAME STATS'!AJ623+'GAME STATS'!AJ682+'GAME STATS'!AJ741+'GAME STATS'!AJ800+'GAME STATS'!AJ859+'GAME STATS'!AJ918+'GAME STATS'!AJ977+'GAME STATS'!AJ1036+'GAME STATS'!AJ1095+'GAME STATS'!AJ1154+'GAME STATS'!AJ1213+'GAME STATS'!AJ1272+'GAME STATS'!AJ1331+'GAME STATS'!AJ1390+'GAME STATS'!AJ1449+'GAME STATS'!AJ1508+'GAME STATS'!AJ1567+'GAME STATS'!AJ1626+'GAME STATS'!AJ1685+'GAME STATS'!AJ1744+'GAME STATS'!AJ1803+'GAME STATS'!AJ1862+'GAME STATS'!AJ1921+'GAME STATS'!AJ1980+'GAME STATS'!AJ2039+'GAME STATS'!AJ2098+'GAME STATS'!AJ2157+'GAME STATS'!AJ2216+'GAME STATS'!AJ2275+'GAME STATS'!AJ2334+'GAME STATS'!AJ2393+'GAME STATS'!AJ2452+'GAME STATS'!AJ2511+'GAME STATS'!AJ2570+'GAME STATS'!AJ2629+'GAME STATS'!AJ2688+'GAME STATS'!AJ2747+'GAME STATS'!AJ2806+'GAME STATS'!AJ2865+'GAME STATS'!AJ2924+'GAME STATS'!AJ2983+'GAME STATS'!AJ3042+'GAME STATS'!AJ3101+'GAME STATS'!AJ3160+'GAME STATS'!AJ3219+'GAME STATS'!AJ3278+'GAME STATS'!AJ3337+'GAME STATS'!AJ3396+'GAME STATS'!AJ3455+'GAME STATS'!AJ3514+'GAME STATS'!AJ3573+'GAME STATS'!AJ3632+'GAME STATS'!AJ3691+'GAME STATS'!AJ3750+'GAME STATS'!AJ3809+'GAME STATS'!AJ3868+'GAME STATS'!AJ3927+'GAME STATS'!AJ3986+'GAME STATS'!AJ4045+'GAME STATS'!AJ4104+'GAME STATS'!AJ4163+'GAME STATS'!AJ4222+'GAME STATS'!AJ4281+'GAME STATS'!AJ4340+'GAME STATS'!AJ4399+'GAME STATS'!AJ4458+'GAME STATS'!AJ4517+'GAME STATS'!AJ4576+'GAME STATS'!AJ4635+'GAME STATS'!AJ4694+'GAME STATS'!AJ4753+'GAME STATS'!AJ4812+'GAME STATS'!AJ4871+'GAME STATS'!AJ4930+'GAME STATS'!AJ4989+'GAME STATS'!AJ5048+'GAME STATS'!AJ5107+'GAME STATS'!AJ5166+'GAME STATS'!AJ5225+'GAME STATS'!AJ5284+'GAME STATS'!AJ5343+'GAME STATS'!AJ5402+'GAME STATS'!AJ5461+'GAME STATS'!AJ5520+'GAME STATS'!AJ5579+'GAME STATS'!AJ5638+'GAME STATS'!AJ5697+'GAME STATS'!AJ5756+'GAME STATS'!AJ5815+'GAME STATS'!AJ5874</f>
        <v>0</v>
      </c>
      <c r="AH31" s="732"/>
      <c r="AI31" s="733">
        <f>'GAME STATS'!AL33+'GAME STATS'!AL92+'GAME STATS'!AL151+'GAME STATS'!AL210+'GAME STATS'!AL269+'GAME STATS'!AL328+'GAME STATS'!AL387+'GAME STATS'!AL446+'GAME STATS'!AL505+'GAME STATS'!AL564+'GAME STATS'!AL623+'GAME STATS'!AL682+'GAME STATS'!AL741+'GAME STATS'!AL800+'GAME STATS'!AL859+'GAME STATS'!AL918+'GAME STATS'!AL977+'GAME STATS'!AL1036+'GAME STATS'!AL1095+'GAME STATS'!AL1154+'GAME STATS'!AL1213+'GAME STATS'!AL1272+'GAME STATS'!AL1331+'GAME STATS'!AL1390+'GAME STATS'!AL1449+'GAME STATS'!AL1508+'GAME STATS'!AL1567+'GAME STATS'!AL1626+'GAME STATS'!AL1685+'GAME STATS'!AL1744+'GAME STATS'!AL1803+'GAME STATS'!AL1862+'GAME STATS'!AL1921+'GAME STATS'!AL1980+'GAME STATS'!AL2039+'GAME STATS'!AL2098+'GAME STATS'!AL2157+'GAME STATS'!AL2216+'GAME STATS'!AL2275+'GAME STATS'!AL2334+'GAME STATS'!AL2393+'GAME STATS'!AL2452+'GAME STATS'!AL2511+'GAME STATS'!AL2570+'GAME STATS'!AL2629+'GAME STATS'!AL2688+'GAME STATS'!AL2747+'GAME STATS'!AL2806+'GAME STATS'!AL2865+'GAME STATS'!AL2924+'GAME STATS'!AL2983+'GAME STATS'!AL3042+'GAME STATS'!AL3101+'GAME STATS'!AL3160+'GAME STATS'!AL3219+'GAME STATS'!AL3278+'GAME STATS'!AL3337+'GAME STATS'!AL3396+'GAME STATS'!AL3455+'GAME STATS'!AL3514+'GAME STATS'!AL3573+'GAME STATS'!AL3632+'GAME STATS'!AL3691+'GAME STATS'!AL3750+'GAME STATS'!AL3809+'GAME STATS'!AL3868+'GAME STATS'!AL3927+'GAME STATS'!AL3986+'GAME STATS'!AL4045+'GAME STATS'!AL4104+'GAME STATS'!AL4163+'GAME STATS'!AL4222+'GAME STATS'!AL4281+'GAME STATS'!AL4340+'GAME STATS'!AL4399+'GAME STATS'!AL4458+'GAME STATS'!AL4517+'GAME STATS'!AL4576+'GAME STATS'!AL4635+'GAME STATS'!AL4694+'GAME STATS'!AL4753+'GAME STATS'!AL4812+'GAME STATS'!AL4871+'GAME STATS'!AL4930+'GAME STATS'!AL4989+'GAME STATS'!AL5048+'GAME STATS'!AL5107+'GAME STATS'!AL5166+'GAME STATS'!AL5225+'GAME STATS'!AL5284+'GAME STATS'!AL5343+'GAME STATS'!AL5402+'GAME STATS'!AL5461+'GAME STATS'!AL5520+'GAME STATS'!AL5579+'GAME STATS'!AL5638+'GAME STATS'!AL5697+'GAME STATS'!AL5756+'GAME STATS'!AL5815+'GAME STATS'!AL5874</f>
        <v>0</v>
      </c>
      <c r="AJ31" s="734"/>
      <c r="AK31" s="729">
        <f>IF(AG31=0,0,(AI31/AG31)*100)</f>
        <v>0</v>
      </c>
      <c r="AL31" s="730"/>
      <c r="AM31" s="731">
        <f>'GAME STATS'!AP33+'GAME STATS'!AP92+'GAME STATS'!AP151+'GAME STATS'!AP210+'GAME STATS'!AP269+'GAME STATS'!AP328+'GAME STATS'!AP387+'GAME STATS'!AP446+'GAME STATS'!AP505+'GAME STATS'!AP564+'GAME STATS'!AP623+'GAME STATS'!AP682+'GAME STATS'!AP741+'GAME STATS'!AP800+'GAME STATS'!AP859+'GAME STATS'!AP918+'GAME STATS'!AP977+'GAME STATS'!AP1036+'GAME STATS'!AP1095+'GAME STATS'!AP1154+'GAME STATS'!AP1213+'GAME STATS'!AP1272+'GAME STATS'!AP1331+'GAME STATS'!AP1390+'GAME STATS'!AP1449+'GAME STATS'!AP1508+'GAME STATS'!AP1567+'GAME STATS'!AP1626+'GAME STATS'!AP1685+'GAME STATS'!AP1744+'GAME STATS'!AP1803+'GAME STATS'!AP1862+'GAME STATS'!AP1921+'GAME STATS'!AP1980+'GAME STATS'!AP2039+'GAME STATS'!AP2098+'GAME STATS'!AP2157+'GAME STATS'!AP2216+'GAME STATS'!AP2275+'GAME STATS'!AP2334+'GAME STATS'!AP2393+'GAME STATS'!AP2452+'GAME STATS'!AP2511+'GAME STATS'!AP2570+'GAME STATS'!AP2629+'GAME STATS'!AP2688+'GAME STATS'!AP2747+'GAME STATS'!AP2806+'GAME STATS'!AP2865+'GAME STATS'!AP2924+'GAME STATS'!AP2983+'GAME STATS'!AP3042+'GAME STATS'!AP3101+'GAME STATS'!AP3160+'GAME STATS'!AP3219+'GAME STATS'!AP3278+'GAME STATS'!AP3337+'GAME STATS'!AP3396+'GAME STATS'!AP3455+'GAME STATS'!AP3514+'GAME STATS'!AP3573+'GAME STATS'!AP3632+'GAME STATS'!AP3691+'GAME STATS'!AP3750+'GAME STATS'!AP3809+'GAME STATS'!AP3868+'GAME STATS'!AP3927+'GAME STATS'!AP3986+'GAME STATS'!AP4045+'GAME STATS'!AP4104+'GAME STATS'!AP4163+'GAME STATS'!AP4222+'GAME STATS'!AP4281+'GAME STATS'!AP4340+'GAME STATS'!AP4399+'GAME STATS'!AP4458+'GAME STATS'!AP4517+'GAME STATS'!AP4576+'GAME STATS'!AP4635+'GAME STATS'!AP4694+'GAME STATS'!AP4753+'GAME STATS'!AP4812+'GAME STATS'!AP4871+'GAME STATS'!AP4930+'GAME STATS'!AP4989+'GAME STATS'!AP5048+'GAME STATS'!AP5107+'GAME STATS'!AP5166+'GAME STATS'!AP5225+'GAME STATS'!AP5284+'GAME STATS'!AP5343+'GAME STATS'!AP5402+'GAME STATS'!AP5461+'GAME STATS'!AP5520+'GAME STATS'!AP5579+'GAME STATS'!AP5638+'GAME STATS'!AP5697+'GAME STATS'!AP5756+'GAME STATS'!AP5815+'GAME STATS'!AP5874</f>
        <v>0</v>
      </c>
      <c r="AN31" s="732"/>
      <c r="AO31" s="733">
        <f>'GAME STATS'!AR33+'GAME STATS'!AR92+'GAME STATS'!AR151+'GAME STATS'!AR210+'GAME STATS'!AR269+'GAME STATS'!AR328+'GAME STATS'!AR387+'GAME STATS'!AR446+'GAME STATS'!AR505+'GAME STATS'!AR564+'GAME STATS'!AR623+'GAME STATS'!AR682+'GAME STATS'!AR741+'GAME STATS'!AR800+'GAME STATS'!AR859+'GAME STATS'!AR918+'GAME STATS'!AR977+'GAME STATS'!AR1036+'GAME STATS'!AR1095+'GAME STATS'!AR1154+'GAME STATS'!AR1213+'GAME STATS'!AR1272+'GAME STATS'!AR1331+'GAME STATS'!AR1390+'GAME STATS'!AR1449+'GAME STATS'!AR1508+'GAME STATS'!AR1567+'GAME STATS'!AR1626+'GAME STATS'!AR1685+'GAME STATS'!AR1744+'GAME STATS'!AR1803+'GAME STATS'!AR1862+'GAME STATS'!AR1921+'GAME STATS'!AR1980+'GAME STATS'!AR2039+'GAME STATS'!AR2098+'GAME STATS'!AR2157+'GAME STATS'!AR2216+'GAME STATS'!AR2275+'GAME STATS'!AR2334+'GAME STATS'!AR2393+'GAME STATS'!AR2452+'GAME STATS'!AR2511+'GAME STATS'!AR2570+'GAME STATS'!AR2629+'GAME STATS'!AR2688+'GAME STATS'!AR2747+'GAME STATS'!AR2806+'GAME STATS'!AR2865+'GAME STATS'!AR2924+'GAME STATS'!AR2983+'GAME STATS'!AR3042+'GAME STATS'!AR3101+'GAME STATS'!AR3160+'GAME STATS'!AR3219+'GAME STATS'!AR3278+'GAME STATS'!AR3337+'GAME STATS'!AR3396+'GAME STATS'!AR3455+'GAME STATS'!AR3514+'GAME STATS'!AR3573+'GAME STATS'!AR3632+'GAME STATS'!AR3691+'GAME STATS'!AR3750+'GAME STATS'!AR3809+'GAME STATS'!AR3868+'GAME STATS'!AR3927+'GAME STATS'!AR3986+'GAME STATS'!AR4045+'GAME STATS'!AR4104+'GAME STATS'!AR4163+'GAME STATS'!AR4222+'GAME STATS'!AR4281+'GAME STATS'!AR4340+'GAME STATS'!AR4399+'GAME STATS'!AR4458+'GAME STATS'!AR4517+'GAME STATS'!AR4576+'GAME STATS'!AR4635+'GAME STATS'!AR4694+'GAME STATS'!AR4753+'GAME STATS'!AR4812+'GAME STATS'!AR4871+'GAME STATS'!AR4930+'GAME STATS'!AR4989+'GAME STATS'!AR5048+'GAME STATS'!AR5107+'GAME STATS'!AR5166+'GAME STATS'!AR5225+'GAME STATS'!AR5284+'GAME STATS'!AR5343+'GAME STATS'!AR5402+'GAME STATS'!AR5461+'GAME STATS'!AR5520+'GAME STATS'!AR5579+'GAME STATS'!AR5638+'GAME STATS'!AR5697+'GAME STATS'!AR5756+'GAME STATS'!AR5815+'GAME STATS'!AR5874</f>
        <v>0</v>
      </c>
      <c r="AP31" s="734"/>
      <c r="AQ31" s="729">
        <f>IF(AM31=0,0,(AO31/AM31)*100)</f>
        <v>0</v>
      </c>
      <c r="AR31" s="730"/>
      <c r="AS31" s="731">
        <f>'GAME STATS'!AV33+'GAME STATS'!AV92+'GAME STATS'!AV151+'GAME STATS'!AV210+'GAME STATS'!AV269+'GAME STATS'!AV328+'GAME STATS'!AV387+'GAME STATS'!AV446+'GAME STATS'!AV505+'GAME STATS'!AV564+'GAME STATS'!AV623+'GAME STATS'!AV682+'GAME STATS'!AV741+'GAME STATS'!AV800+'GAME STATS'!AV859+'GAME STATS'!AV918+'GAME STATS'!AV977+'GAME STATS'!AV1036+'GAME STATS'!AV1095+'GAME STATS'!AV1154+'GAME STATS'!AV1213+'GAME STATS'!AV1272+'GAME STATS'!AV1331+'GAME STATS'!AV1390+'GAME STATS'!AV1449+'GAME STATS'!AV1508+'GAME STATS'!AV1567+'GAME STATS'!AV1626+'GAME STATS'!AV1685+'GAME STATS'!AV1744+'GAME STATS'!AV1803+'GAME STATS'!AV1862+'GAME STATS'!AV1921+'GAME STATS'!AV1980+'GAME STATS'!AV2039+'GAME STATS'!AV2098+'GAME STATS'!AV2157+'GAME STATS'!AV2216+'GAME STATS'!AV2275+'GAME STATS'!AV2334+'GAME STATS'!AV2393+'GAME STATS'!AV2452+'GAME STATS'!AV2511+'GAME STATS'!AV2570+'GAME STATS'!AV2629+'GAME STATS'!AV2688+'GAME STATS'!AV2747+'GAME STATS'!AV2806+'GAME STATS'!AV2865+'GAME STATS'!AV2924+'GAME STATS'!AV2983+'GAME STATS'!AV3042+'GAME STATS'!AV3101+'GAME STATS'!AV3160+'GAME STATS'!AV3219+'GAME STATS'!AV3278+'GAME STATS'!AV3337+'GAME STATS'!AV3396+'GAME STATS'!AV3455+'GAME STATS'!AV3514+'GAME STATS'!AV3573+'GAME STATS'!AV3632+'GAME STATS'!AV3691+'GAME STATS'!AV3750+'GAME STATS'!AV3809+'GAME STATS'!AV3868+'GAME STATS'!AV3927+'GAME STATS'!AV3986+'GAME STATS'!AV4045+'GAME STATS'!AV4104+'GAME STATS'!AV4163+'GAME STATS'!AV4222+'GAME STATS'!AV4281+'GAME STATS'!AV4340+'GAME STATS'!AV4399+'GAME STATS'!AV4458+'GAME STATS'!AV4517+'GAME STATS'!AV4576+'GAME STATS'!AV4635+'GAME STATS'!AV4694+'GAME STATS'!AV4753+'GAME STATS'!AV4812+'GAME STATS'!AV4871+'GAME STATS'!AV4930+'GAME STATS'!AV4989+'GAME STATS'!AV5048+'GAME STATS'!AV5107+'GAME STATS'!AV5166+'GAME STATS'!AV5225+'GAME STATS'!AV5284+'GAME STATS'!AV5343+'GAME STATS'!AV5402+'GAME STATS'!AV5461+'GAME STATS'!AV5520+'GAME STATS'!AV5579+'GAME STATS'!AV5638+'GAME STATS'!AV5697+'GAME STATS'!AV5756+'GAME STATS'!AV5815+'GAME STATS'!AV5874</f>
        <v>0</v>
      </c>
      <c r="AT31" s="732"/>
      <c r="AU31" s="733">
        <f>'GAME STATS'!AX33+'GAME STATS'!AX92+'GAME STATS'!AX151+'GAME STATS'!AX210+'GAME STATS'!AX269+'GAME STATS'!AX328+'GAME STATS'!AX387+'GAME STATS'!AX446+'GAME STATS'!AX505+'GAME STATS'!AX564+'GAME STATS'!AX623+'GAME STATS'!AX682+'GAME STATS'!AX741+'GAME STATS'!AX800+'GAME STATS'!AX859+'GAME STATS'!AX918+'GAME STATS'!AX977+'GAME STATS'!AX1036+'GAME STATS'!AX1095+'GAME STATS'!AX1154+'GAME STATS'!AX1213+'GAME STATS'!AX1272+'GAME STATS'!AX1331+'GAME STATS'!AX1390+'GAME STATS'!AX1449+'GAME STATS'!AX1508+'GAME STATS'!AX1567+'GAME STATS'!AX1626+'GAME STATS'!AX1685+'GAME STATS'!AX1744+'GAME STATS'!AX1803+'GAME STATS'!AX1862+'GAME STATS'!AX1921+'GAME STATS'!AX1980+'GAME STATS'!AX2039+'GAME STATS'!AX2098+'GAME STATS'!AX2157+'GAME STATS'!AX2216+'GAME STATS'!AX2275+'GAME STATS'!AX2334+'GAME STATS'!AX2393+'GAME STATS'!AX2452+'GAME STATS'!AX2511+'GAME STATS'!AX2570+'GAME STATS'!AX2629+'GAME STATS'!AX2688+'GAME STATS'!AX2747+'GAME STATS'!AX2806+'GAME STATS'!AX2865+'GAME STATS'!AX2924+'GAME STATS'!AX2983+'GAME STATS'!AX3042+'GAME STATS'!AX3101+'GAME STATS'!AX3160+'GAME STATS'!AX3219+'GAME STATS'!AX3278+'GAME STATS'!AX3337+'GAME STATS'!AX3396+'GAME STATS'!AX3455+'GAME STATS'!AX3514+'GAME STATS'!AX3573+'GAME STATS'!AX3632+'GAME STATS'!AX3691+'GAME STATS'!AX3750+'GAME STATS'!AX3809+'GAME STATS'!AX3868+'GAME STATS'!AX3927+'GAME STATS'!AX3986+'GAME STATS'!AX4045+'GAME STATS'!AX4104+'GAME STATS'!AX4163+'GAME STATS'!AX4222+'GAME STATS'!AX4281+'GAME STATS'!AX4340+'GAME STATS'!AX4399+'GAME STATS'!AX4458+'GAME STATS'!AX4517+'GAME STATS'!AX4576+'GAME STATS'!AX4635+'GAME STATS'!AX4694+'GAME STATS'!AX4753+'GAME STATS'!AX4812+'GAME STATS'!AX4871+'GAME STATS'!AX4930+'GAME STATS'!AX4989+'GAME STATS'!AX5048+'GAME STATS'!AX5107+'GAME STATS'!AX5166+'GAME STATS'!AX5225+'GAME STATS'!AX5284+'GAME STATS'!AX5343+'GAME STATS'!AX5402+'GAME STATS'!AX5461+'GAME STATS'!AX5520+'GAME STATS'!AX5579+'GAME STATS'!AX5638+'GAME STATS'!AX5697+'GAME STATS'!AX5756+'GAME STATS'!AX5815+'GAME STATS'!AX5874</f>
        <v>0</v>
      </c>
      <c r="AV31" s="734"/>
      <c r="AW31" s="729">
        <f>IF(AS31=0,0,(AU31/AS31)*100)</f>
        <v>0</v>
      </c>
      <c r="AX31" s="730"/>
      <c r="AY31" s="731">
        <f>'GAME STATS'!BB33+'GAME STATS'!BB92+'GAME STATS'!BB151+'GAME STATS'!BB210+'GAME STATS'!BB269+'GAME STATS'!BB328+'GAME STATS'!BB387+'GAME STATS'!BB446+'GAME STATS'!BB505+'GAME STATS'!BB564+'GAME STATS'!BB623+'GAME STATS'!BB682+'GAME STATS'!BB741+'GAME STATS'!BB800+'GAME STATS'!BB859+'GAME STATS'!BB918+'GAME STATS'!BB977+'GAME STATS'!BB1036+'GAME STATS'!BB1095+'GAME STATS'!BB1154+'GAME STATS'!BB1213+'GAME STATS'!BB1272+'GAME STATS'!BB1331+'GAME STATS'!BB1390+'GAME STATS'!BB1449+'GAME STATS'!BB1508+'GAME STATS'!BB1567+'GAME STATS'!BB1626+'GAME STATS'!BB1685+'GAME STATS'!BB1744+'GAME STATS'!BB1803+'GAME STATS'!BB1862+'GAME STATS'!BB1921+'GAME STATS'!BB1980+'GAME STATS'!BB2039+'GAME STATS'!BB2098+'GAME STATS'!BB2157+'GAME STATS'!BB2216+'GAME STATS'!BB2275+'GAME STATS'!BB2334+'GAME STATS'!BB2393+'GAME STATS'!BB2452+'GAME STATS'!BB2511+'GAME STATS'!BB2570+'GAME STATS'!BB2629+'GAME STATS'!BB2688+'GAME STATS'!BB2747+'GAME STATS'!BB2806+'GAME STATS'!BB2865+'GAME STATS'!BB2924+'GAME STATS'!BB2983+'GAME STATS'!BB3042+'GAME STATS'!BB3101+'GAME STATS'!BB3160+'GAME STATS'!BB3219+'GAME STATS'!BB3278+'GAME STATS'!BB3337+'GAME STATS'!BB3396+'GAME STATS'!BB3455+'GAME STATS'!BB3514+'GAME STATS'!BB3573+'GAME STATS'!BB3632+'GAME STATS'!BB3691+'GAME STATS'!BB3750+'GAME STATS'!BB3809+'GAME STATS'!BB3868+'GAME STATS'!BB3927+'GAME STATS'!BB3986+'GAME STATS'!BB4045+'GAME STATS'!BB4104+'GAME STATS'!BB4163+'GAME STATS'!BB4222+'GAME STATS'!BB4281+'GAME STATS'!BB4340+'GAME STATS'!BB4399+'GAME STATS'!BB4458+'GAME STATS'!BB4517+'GAME STATS'!BB4576+'GAME STATS'!BB4635+'GAME STATS'!BB4694+'GAME STATS'!BB4753+'GAME STATS'!BB4812+'GAME STATS'!BB4871+'GAME STATS'!BB4930+'GAME STATS'!BB4989+'GAME STATS'!BB5048+'GAME STATS'!BB5107+'GAME STATS'!BB5166+'GAME STATS'!BB5225+'GAME STATS'!BB5284+'GAME STATS'!BB5343+'GAME STATS'!BB5402+'GAME STATS'!BB5461+'GAME STATS'!BB5520+'GAME STATS'!BB5579+'GAME STATS'!BB5638+'GAME STATS'!BB5697+'GAME STATS'!BB5756+'GAME STATS'!BB5815+'GAME STATS'!BB5874</f>
        <v>0</v>
      </c>
      <c r="AZ31" s="732"/>
      <c r="BA31" s="733">
        <f>'GAME STATS'!BD33+'GAME STATS'!BD92+'GAME STATS'!BD151+'GAME STATS'!BD210+'GAME STATS'!BD269+'GAME STATS'!BD328+'GAME STATS'!BD387+'GAME STATS'!BD446+'GAME STATS'!BD505+'GAME STATS'!BD564+'GAME STATS'!BD623+'GAME STATS'!BD682+'GAME STATS'!BD741+'GAME STATS'!BD800+'GAME STATS'!BD859+'GAME STATS'!BD918+'GAME STATS'!BD977+'GAME STATS'!BD1036+'GAME STATS'!BD1095+'GAME STATS'!BD1154+'GAME STATS'!BD1213+'GAME STATS'!BD1272+'GAME STATS'!BD1331+'GAME STATS'!BD1390+'GAME STATS'!BD1449+'GAME STATS'!BD1508+'GAME STATS'!BD1567+'GAME STATS'!BD1626+'GAME STATS'!BD1685+'GAME STATS'!BD1744+'GAME STATS'!BD1803+'GAME STATS'!BD1862+'GAME STATS'!BD1921+'GAME STATS'!BD1980+'GAME STATS'!BD2039+'GAME STATS'!BD2098+'GAME STATS'!BD2157+'GAME STATS'!BD2216+'GAME STATS'!BD2275+'GAME STATS'!BD2334+'GAME STATS'!BD2393+'GAME STATS'!BD2452+'GAME STATS'!BD2511+'GAME STATS'!BD2570+'GAME STATS'!BD2629+'GAME STATS'!BD2688+'GAME STATS'!BD2747+'GAME STATS'!BD2806+'GAME STATS'!BD2865+'GAME STATS'!BD2924+'GAME STATS'!BD2983+'GAME STATS'!BD3042+'GAME STATS'!BD3101+'GAME STATS'!BD3160+'GAME STATS'!BD3219+'GAME STATS'!BD3278+'GAME STATS'!BD3337+'GAME STATS'!BD3396+'GAME STATS'!BD3455+'GAME STATS'!BD3514+'GAME STATS'!BD3573+'GAME STATS'!BD3632+'GAME STATS'!BD3691+'GAME STATS'!BD3750+'GAME STATS'!BD3809+'GAME STATS'!BD3868+'GAME STATS'!BD3927+'GAME STATS'!BD3986+'GAME STATS'!BD4045+'GAME STATS'!BD4104+'GAME STATS'!BD4163+'GAME STATS'!BD4222+'GAME STATS'!BD4281+'GAME STATS'!BD4340+'GAME STATS'!BD4399+'GAME STATS'!BD4458+'GAME STATS'!BD4517+'GAME STATS'!BD4576+'GAME STATS'!BD4635+'GAME STATS'!BD4694+'GAME STATS'!BD4753+'GAME STATS'!BD4812+'GAME STATS'!BD4871+'GAME STATS'!BD4930+'GAME STATS'!BD4989+'GAME STATS'!BD5048+'GAME STATS'!BD5107+'GAME STATS'!BD5166+'GAME STATS'!BD5225+'GAME STATS'!BD5284+'GAME STATS'!BD5343+'GAME STATS'!BD5402+'GAME STATS'!BD5461+'GAME STATS'!BD5520+'GAME STATS'!BD5579+'GAME STATS'!BD5638+'GAME STATS'!BD5697+'GAME STATS'!BD5756+'GAME STATS'!BD5815+'GAME STATS'!BD5874</f>
        <v>0</v>
      </c>
      <c r="BB31" s="734"/>
      <c r="BC31" s="729">
        <f>IF(AY31=0,0,(BA31/AY31)*100)</f>
        <v>0</v>
      </c>
      <c r="BD31" s="730"/>
      <c r="BE31" s="731">
        <f>AA31+AG31+AM31+AY31</f>
        <v>0</v>
      </c>
      <c r="BF31" s="732"/>
      <c r="BG31" s="858">
        <f>AC31+AI31+AO31+BA31</f>
        <v>0</v>
      </c>
      <c r="BH31" s="732"/>
      <c r="BI31" s="763">
        <f>IF(BE31=0,0,(BG31/BE31)*100)</f>
        <v>0</v>
      </c>
      <c r="BJ31" s="893"/>
      <c r="BK31" s="888">
        <f>(AC31*2)+(AI31*2)+(AO31*3)+BA31</f>
        <v>0</v>
      </c>
      <c r="BL31" s="889"/>
      <c r="BM31" s="890"/>
      <c r="BN31" s="986">
        <f>'GAME STATS'!BQ33+'GAME STATS'!BQ92+'GAME STATS'!BQ151+'GAME STATS'!BQ210+'GAME STATS'!BQ269+'GAME STATS'!BQ328+'GAME STATS'!BQ387+'GAME STATS'!BQ446+'GAME STATS'!BQ505+'GAME STATS'!BQ564+'GAME STATS'!BQ623+'GAME STATS'!BQ682+'GAME STATS'!BQ741+'GAME STATS'!BQ800+'GAME STATS'!BQ859+'GAME STATS'!BQ918+'GAME STATS'!BQ977+'GAME STATS'!BQ1036+'GAME STATS'!BQ1095+'GAME STATS'!BQ1154+'GAME STATS'!BQ1213+'GAME STATS'!BQ1272+'GAME STATS'!BQ1331+'GAME STATS'!BQ1390+'GAME STATS'!BQ1449+'GAME STATS'!BQ1508+'GAME STATS'!BQ1567+'GAME STATS'!BQ1626+'GAME STATS'!BQ1685+'GAME STATS'!BQ1744+'GAME STATS'!BQ1803+'GAME STATS'!BQ1862+'GAME STATS'!BQ1921+'GAME STATS'!BQ1980+'GAME STATS'!BQ2039+'GAME STATS'!BQ2098+'GAME STATS'!BQ2157+'GAME STATS'!BQ2216+'GAME STATS'!BQ2275+'GAME STATS'!BQ2334+'GAME STATS'!BQ2393+'GAME STATS'!BQ2452+'GAME STATS'!BQ2511+'GAME STATS'!BQ2570+'GAME STATS'!BQ2629+'GAME STATS'!BQ2688+'GAME STATS'!BQ2747+'GAME STATS'!BQ2806+'GAME STATS'!BQ2865+'GAME STATS'!BQ2924+'GAME STATS'!BQ2983+'GAME STATS'!BQ3042+'GAME STATS'!BQ3101+'GAME STATS'!BQ3160+'GAME STATS'!BQ3219+'GAME STATS'!BQ3278+'GAME STATS'!BQ3337+'GAME STATS'!BQ3396+'GAME STATS'!BQ3455+'GAME STATS'!BQ3514+'GAME STATS'!BQ3573+'GAME STATS'!BQ3632+'GAME STATS'!BQ3691+'GAME STATS'!BQ3750+'GAME STATS'!BQ3809+'GAME STATS'!BQ3868+'GAME STATS'!BQ3927+'GAME STATS'!BQ3986+'GAME STATS'!BQ4045+'GAME STATS'!BQ4104+'GAME STATS'!BQ4163+'GAME STATS'!BQ4222+'GAME STATS'!BQ4281+'GAME STATS'!BQ4340+'GAME STATS'!BQ4399+'GAME STATS'!BQ4458+'GAME STATS'!BQ4517+'GAME STATS'!BQ4576+'GAME STATS'!BQ4635+'GAME STATS'!BQ4694+'GAME STATS'!BQ4753+'GAME STATS'!BQ4812+'GAME STATS'!BQ4871+'GAME STATS'!BQ4930+'GAME STATS'!BQ4989+'GAME STATS'!BQ5048+'GAME STATS'!BQ5107+'GAME STATS'!BQ5166+'GAME STATS'!BQ5225+'GAME STATS'!BQ5284+'GAME STATS'!BQ5343+'GAME STATS'!BQ5402+'GAME STATS'!BQ5461+'GAME STATS'!BQ5520+'GAME STATS'!BQ5579+'GAME STATS'!BQ5638+'GAME STATS'!BQ5697+'GAME STATS'!BQ5756+'GAME STATS'!BQ5815+'GAME STATS'!BQ5874</f>
        <v>0</v>
      </c>
      <c r="BO31" s="889"/>
      <c r="BP31" s="890"/>
      <c r="BQ31" s="320"/>
      <c r="BR31" s="320"/>
    </row>
    <row r="32" spans="1:70" ht="24.95" customHeight="1" x14ac:dyDescent="0.25">
      <c r="A32" s="320"/>
      <c r="B32" s="748"/>
      <c r="C32" s="755" t="str">
        <f>IF(ROSTER!D$30="","",ROSTER!D$30)</f>
        <v/>
      </c>
      <c r="D32" s="756"/>
      <c r="E32" s="757"/>
      <c r="F32" s="731"/>
      <c r="G32" s="734"/>
      <c r="H32" s="731"/>
      <c r="I32" s="734"/>
      <c r="J32" s="722"/>
      <c r="K32" s="828"/>
      <c r="L32" s="829"/>
      <c r="M32" s="822"/>
      <c r="N32" s="823"/>
      <c r="O32" s="729" t="s">
        <v>16</v>
      </c>
      <c r="P32" s="764"/>
      <c r="Q32" s="731"/>
      <c r="R32" s="732"/>
      <c r="S32" s="733"/>
      <c r="T32" s="734"/>
      <c r="U32" s="818" t="s">
        <v>16</v>
      </c>
      <c r="V32" s="819"/>
      <c r="W32" s="722"/>
      <c r="X32" s="722"/>
      <c r="Y32" s="722"/>
      <c r="Z32" s="722"/>
      <c r="AA32" s="731"/>
      <c r="AB32" s="732"/>
      <c r="AC32" s="733"/>
      <c r="AD32" s="734"/>
      <c r="AE32" s="729"/>
      <c r="AF32" s="730"/>
      <c r="AG32" s="731"/>
      <c r="AH32" s="732"/>
      <c r="AI32" s="733"/>
      <c r="AJ32" s="734"/>
      <c r="AK32" s="729"/>
      <c r="AL32" s="730"/>
      <c r="AM32" s="731"/>
      <c r="AN32" s="732"/>
      <c r="AO32" s="733"/>
      <c r="AP32" s="734"/>
      <c r="AQ32" s="729"/>
      <c r="AR32" s="730"/>
      <c r="AS32" s="731"/>
      <c r="AT32" s="732"/>
      <c r="AU32" s="733"/>
      <c r="AV32" s="734"/>
      <c r="AW32" s="729"/>
      <c r="AX32" s="730"/>
      <c r="AY32" s="731"/>
      <c r="AZ32" s="732"/>
      <c r="BA32" s="733"/>
      <c r="BB32" s="734"/>
      <c r="BC32" s="729"/>
      <c r="BD32" s="730"/>
      <c r="BE32" s="731"/>
      <c r="BF32" s="732"/>
      <c r="BG32" s="858"/>
      <c r="BH32" s="732"/>
      <c r="BI32" s="763"/>
      <c r="BJ32" s="893"/>
      <c r="BK32" s="888"/>
      <c r="BL32" s="889"/>
      <c r="BM32" s="890"/>
      <c r="BN32" s="987"/>
      <c r="BO32" s="889"/>
      <c r="BP32" s="890"/>
      <c r="BQ32" s="320"/>
      <c r="BR32" s="320"/>
    </row>
    <row r="33" spans="1:70" ht="24.95" customHeight="1" x14ac:dyDescent="0.25">
      <c r="A33" s="320"/>
      <c r="B33" s="747" t="str">
        <f>IF(ROSTER!B32="","",ROSTER!B32)</f>
        <v/>
      </c>
      <c r="C33" s="752" t="str">
        <f>IF(ROSTER!C$32="","",ROSTER!C$32)</f>
        <v/>
      </c>
      <c r="D33" s="753"/>
      <c r="E33" s="754"/>
      <c r="F33" s="731">
        <f>'GAME STATS'!F35+'GAME STATS'!F94+'GAME STATS'!F153+'GAME STATS'!F212+'GAME STATS'!F271+'GAME STATS'!F330+'GAME STATS'!F389+'GAME STATS'!F448+'GAME STATS'!F507+'GAME STATS'!F566+'GAME STATS'!F625+'GAME STATS'!F684+'GAME STATS'!F743+'GAME STATS'!F802+'GAME STATS'!F861+'GAME STATS'!F920+'GAME STATS'!F979+'GAME STATS'!F1038+'GAME STATS'!F1097+'GAME STATS'!F1156+'GAME STATS'!F1215+'GAME STATS'!F1274+'GAME STATS'!F1333+'GAME STATS'!F1392+'GAME STATS'!F1451+'GAME STATS'!F1510+'GAME STATS'!F1569+'GAME STATS'!F1628+'GAME STATS'!F1687+'GAME STATS'!F1746+'GAME STATS'!F1805+'GAME STATS'!F1864+'GAME STATS'!F1923+'GAME STATS'!F1982+'GAME STATS'!F2041+'GAME STATS'!F2100+'GAME STATS'!F2159+'GAME STATS'!F2218+'GAME STATS'!F2277+'GAME STATS'!F2336+'GAME STATS'!F2395+'GAME STATS'!F2454+'GAME STATS'!F2513+'GAME STATS'!F2572+'GAME STATS'!F2631+'GAME STATS'!F2690+'GAME STATS'!F2749+'GAME STATS'!F2808+'GAME STATS'!F2867+'GAME STATS'!F2926+'GAME STATS'!F2985+'GAME STATS'!F3044+'GAME STATS'!F3103+'GAME STATS'!F3162+'GAME STATS'!F3221+'GAME STATS'!F3280+'GAME STATS'!F3339+'GAME STATS'!F3398+'GAME STATS'!F3457+'GAME STATS'!F3516+'GAME STATS'!F3575+'GAME STATS'!F3634+'GAME STATS'!F3693+'GAME STATS'!F3752+'GAME STATS'!F3811+'GAME STATS'!F3870+'GAME STATS'!F3929+'GAME STATS'!F3988+'GAME STATS'!F4047+'GAME STATS'!F4106+'GAME STATS'!F4165+'GAME STATS'!F4224+'GAME STATS'!F4283+'GAME STATS'!F4342+'GAME STATS'!F4401+'GAME STATS'!F4460+'GAME STATS'!F4519+'GAME STATS'!F4578+'GAME STATS'!F4637+'GAME STATS'!F4696+'GAME STATS'!F4755+'GAME STATS'!F4814+'GAME STATS'!F4873+'GAME STATS'!F4932+'GAME STATS'!F4991+'GAME STATS'!F5050+'GAME STATS'!F5109+'GAME STATS'!F5168+'GAME STATS'!F5227+'GAME STATS'!F5286+'GAME STATS'!F5345+'GAME STATS'!F5404+'GAME STATS'!F5463+'GAME STATS'!F5522+'GAME STATS'!F5581+'GAME STATS'!F5640+'GAME STATS'!F5699+'GAME STATS'!F5758+'GAME STATS'!F5817+'GAME STATS'!F5876</f>
        <v>0</v>
      </c>
      <c r="G33" s="734"/>
      <c r="H33" s="731">
        <f>'GAME STATS'!G35+'GAME STATS'!G94+'GAME STATS'!G153+'GAME STATS'!G212+'GAME STATS'!G271+'GAME STATS'!G330+'GAME STATS'!G389+'GAME STATS'!G448+'GAME STATS'!G507+'GAME STATS'!G566+'GAME STATS'!G625+'GAME STATS'!G684+'GAME STATS'!G743+'GAME STATS'!G802+'GAME STATS'!G861+'GAME STATS'!G920+'GAME STATS'!G979+'GAME STATS'!G1038+'GAME STATS'!G1097+'GAME STATS'!G1156+'GAME STATS'!G1215+'GAME STATS'!G1274+'GAME STATS'!G1333+'GAME STATS'!G1392+'GAME STATS'!G1451+'GAME STATS'!G1510+'GAME STATS'!G1569+'GAME STATS'!G1628+'GAME STATS'!G1687+'GAME STATS'!G1746+'GAME STATS'!G1805+'GAME STATS'!G1864+'GAME STATS'!G1923+'GAME STATS'!G1982+'GAME STATS'!G2041+'GAME STATS'!G2100+'GAME STATS'!G2159+'GAME STATS'!G2218+'GAME STATS'!G2277+'GAME STATS'!G2336+'GAME STATS'!G2395+'GAME STATS'!G2454+'GAME STATS'!G2513+'GAME STATS'!G2572+'GAME STATS'!G2631+'GAME STATS'!G2690+'GAME STATS'!G2749+'GAME STATS'!G2808+'GAME STATS'!G2867+'GAME STATS'!G2926+'GAME STATS'!G2985+'GAME STATS'!G3044+'GAME STATS'!G3103+'GAME STATS'!G3162+'GAME STATS'!G3221+'GAME STATS'!G3280+'GAME STATS'!G3339+'GAME STATS'!G3398+'GAME STATS'!G3457+'GAME STATS'!G3516+'GAME STATS'!G3575+'GAME STATS'!G3634+'GAME STATS'!G3693+'GAME STATS'!G3752+'GAME STATS'!G3811+'GAME STATS'!G3870+'GAME STATS'!G3929+'GAME STATS'!G3988+'GAME STATS'!G4047+'GAME STATS'!G4106+'GAME STATS'!G4165+'GAME STATS'!G4224+'GAME STATS'!G4283+'GAME STATS'!G4342+'GAME STATS'!G4401+'GAME STATS'!G4460+'GAME STATS'!G4519+'GAME STATS'!G4578+'GAME STATS'!G4637+'GAME STATS'!G4696+'GAME STATS'!G4755+'GAME STATS'!G4814+'GAME STATS'!G4873+'GAME STATS'!G4932+'GAME STATS'!G4991+'GAME STATS'!G5050+'GAME STATS'!G5109+'GAME STATS'!G5168+'GAME STATS'!G5227+'GAME STATS'!G5286+'GAME STATS'!G5345+'GAME STATS'!G5404+'GAME STATS'!G5463+'GAME STATS'!G5522+'GAME STATS'!G5581+'GAME STATS'!G5640+'GAME STATS'!G5699+'GAME STATS'!G5758+'GAME STATS'!G5817+'GAME STATS'!G5876</f>
        <v>0</v>
      </c>
      <c r="I33" s="734"/>
      <c r="J33" s="722">
        <f>'GAME STATS'!H35+'GAME STATS'!H94+'GAME STATS'!H153+'GAME STATS'!H212+'GAME STATS'!H271+'GAME STATS'!H330+'GAME STATS'!H389+'GAME STATS'!H448+'GAME STATS'!H507+'GAME STATS'!H566+'GAME STATS'!H625+'GAME STATS'!H684+'GAME STATS'!H743+'GAME STATS'!H802+'GAME STATS'!H861+'GAME STATS'!H920+'GAME STATS'!H979+'GAME STATS'!H1038+'GAME STATS'!H1097+'GAME STATS'!H1156+'GAME STATS'!H1215+'GAME STATS'!H1274+'GAME STATS'!H1333+'GAME STATS'!H1392+'GAME STATS'!H1451+'GAME STATS'!H1510+'GAME STATS'!H1569+'GAME STATS'!H1628+'GAME STATS'!H1687+'GAME STATS'!H1746+'GAME STATS'!H1805+'GAME STATS'!H1864+'GAME STATS'!H1923+'GAME STATS'!H1982+'GAME STATS'!H2041+'GAME STATS'!H2100+'GAME STATS'!H2159+'GAME STATS'!H2218+'GAME STATS'!H2277+'GAME STATS'!H2336+'GAME STATS'!H2395+'GAME STATS'!H2454+'GAME STATS'!H2513+'GAME STATS'!H2572+'GAME STATS'!H2631+'GAME STATS'!H2690+'GAME STATS'!H2749+'GAME STATS'!H2808+'GAME STATS'!H2867+'GAME STATS'!H2926+'GAME STATS'!H2985+'GAME STATS'!H3044+'GAME STATS'!H3103+'GAME STATS'!H3162+'GAME STATS'!H3221+'GAME STATS'!H3280+'GAME STATS'!H3339+'GAME STATS'!H3398+'GAME STATS'!H3457+'GAME STATS'!H3516+'GAME STATS'!H3575+'GAME STATS'!H3634+'GAME STATS'!H3693+'GAME STATS'!H3752+'GAME STATS'!H3811+'GAME STATS'!H3870+'GAME STATS'!H3929+'GAME STATS'!H3988+'GAME STATS'!H4047+'GAME STATS'!H4106+'GAME STATS'!H4165+'GAME STATS'!H4224+'GAME STATS'!H4283+'GAME STATS'!H4342+'GAME STATS'!H4401+'GAME STATS'!H4460+'GAME STATS'!H4519+'GAME STATS'!H4578+'GAME STATS'!H4637+'GAME STATS'!H4696+'GAME STATS'!H4755+'GAME STATS'!H4814+'GAME STATS'!H4873+'GAME STATS'!H4932+'GAME STATS'!H4991+'GAME STATS'!H5050+'GAME STATS'!H5109+'GAME STATS'!H5168+'GAME STATS'!H5227+'GAME STATS'!H5286+'GAME STATS'!H5345+'GAME STATS'!H5404+'GAME STATS'!H5463+'GAME STATS'!H5522+'GAME STATS'!H5581+'GAME STATS'!H5640+'GAME STATS'!H5699+'GAME STATS'!H5758+'GAME STATS'!H5817+'GAME STATS'!H5876</f>
        <v>0</v>
      </c>
      <c r="K33" s="826">
        <f>'GAME STATS'!J35+'GAME STATS'!J94+'GAME STATS'!J153+'GAME STATS'!J212+'GAME STATS'!J271+'GAME STATS'!J330+'GAME STATS'!J389+'GAME STATS'!J448+'GAME STATS'!J507+'GAME STATS'!J566+'GAME STATS'!J625+'GAME STATS'!J684+'GAME STATS'!J743+'GAME STATS'!J802+'GAME STATS'!J861+'GAME STATS'!J920+'GAME STATS'!J979+'GAME STATS'!J1038+'GAME STATS'!J1097+'GAME STATS'!J1156+'GAME STATS'!J1215+'GAME STATS'!J1274+'GAME STATS'!J1333+'GAME STATS'!J1392+'GAME STATS'!J1451+'GAME STATS'!J1510+'GAME STATS'!J1569+'GAME STATS'!J1628+'GAME STATS'!J1687+'GAME STATS'!J1746+'GAME STATS'!J1805+'GAME STATS'!J1864+'GAME STATS'!J1923+'GAME STATS'!J1982+'GAME STATS'!J2041+'GAME STATS'!J2100+'GAME STATS'!J2159+'GAME STATS'!J2218+'GAME STATS'!J2277+'GAME STATS'!J2336+'GAME STATS'!J2395+'GAME STATS'!J2454+'GAME STATS'!J2513+'GAME STATS'!J2572+'GAME STATS'!J2631+'GAME STATS'!J2690+'GAME STATS'!J2749+'GAME STATS'!J2808+'GAME STATS'!J2867+'GAME STATS'!J2926+'GAME STATS'!J2985+'GAME STATS'!J3044+'GAME STATS'!J3103+'GAME STATS'!J3162+'GAME STATS'!J3221+'GAME STATS'!J3280+'GAME STATS'!J3339+'GAME STATS'!J3398+'GAME STATS'!J3457+'GAME STATS'!J3516+'GAME STATS'!J3575+'GAME STATS'!J3634+'GAME STATS'!J3693+'GAME STATS'!J3752+'GAME STATS'!J3811+'GAME STATS'!J3870+'GAME STATS'!J3929+'GAME STATS'!J3988+'GAME STATS'!J4047+'GAME STATS'!J4106+'GAME STATS'!J4165+'GAME STATS'!J4224+'GAME STATS'!J4283+'GAME STATS'!J4342+'GAME STATS'!J4401+'GAME STATS'!J4460+'GAME STATS'!J4519+'GAME STATS'!J4578+'GAME STATS'!J4637+'GAME STATS'!J4696+'GAME STATS'!J4755+'GAME STATS'!J4814+'GAME STATS'!J4873+'GAME STATS'!J4932+'GAME STATS'!J4991+'GAME STATS'!J5050+'GAME STATS'!J5109+'GAME STATS'!J5168+'GAME STATS'!J5227+'GAME STATS'!J5286+'GAME STATS'!J5345+'GAME STATS'!J5404+'GAME STATS'!J5463+'GAME STATS'!J5522+'GAME STATS'!J5581+'GAME STATS'!J5640+'GAME STATS'!J5699+'GAME STATS'!J5758+'GAME STATS'!J5817+'GAME STATS'!J5876</f>
        <v>0</v>
      </c>
      <c r="L33" s="827"/>
      <c r="M33" s="820">
        <f>'GAME STATS'!L35+'GAME STATS'!L94+'GAME STATS'!L153+'GAME STATS'!L212+'GAME STATS'!L271+'GAME STATS'!L330+'GAME STATS'!L389+'GAME STATS'!L448+'GAME STATS'!L507+'GAME STATS'!L566+'GAME STATS'!L625+'GAME STATS'!L684+'GAME STATS'!L743+'GAME STATS'!L802+'GAME STATS'!L861+'GAME STATS'!L920+'GAME STATS'!L979+'GAME STATS'!L1038+'GAME STATS'!L1097+'GAME STATS'!L1156+'GAME STATS'!L1215+'GAME STATS'!L1274+'GAME STATS'!L1333+'GAME STATS'!L1392+'GAME STATS'!L1451+'GAME STATS'!L1510+'GAME STATS'!L1569+'GAME STATS'!L1628+'GAME STATS'!L1687+'GAME STATS'!L1746+'GAME STATS'!L1805+'GAME STATS'!L1864+'GAME STATS'!L1923+'GAME STATS'!L1982+'GAME STATS'!L2041+'GAME STATS'!L2100+'GAME STATS'!L2159+'GAME STATS'!L2218+'GAME STATS'!L2277+'GAME STATS'!L2336+'GAME STATS'!L2395+'GAME STATS'!L2454+'GAME STATS'!L2513+'GAME STATS'!L2572+'GAME STATS'!L2631+'GAME STATS'!L2690+'GAME STATS'!L2749+'GAME STATS'!L2808+'GAME STATS'!L2867+'GAME STATS'!L2926+'GAME STATS'!L2985+'GAME STATS'!L3044+'GAME STATS'!L3103+'GAME STATS'!L3162+'GAME STATS'!L3221+'GAME STATS'!L3280+'GAME STATS'!L3339+'GAME STATS'!L3398+'GAME STATS'!L3457+'GAME STATS'!L3516+'GAME STATS'!L3575+'GAME STATS'!L3634+'GAME STATS'!L3693+'GAME STATS'!L3752+'GAME STATS'!L3811+'GAME STATS'!L3870+'GAME STATS'!L3929+'GAME STATS'!L3988+'GAME STATS'!L4047+'GAME STATS'!L4106+'GAME STATS'!L4165+'GAME STATS'!L4224+'GAME STATS'!L4283+'GAME STATS'!L4342+'GAME STATS'!L4401+'GAME STATS'!L4460+'GAME STATS'!L4519+'GAME STATS'!L4578+'GAME STATS'!L4637+'GAME STATS'!L4696+'GAME STATS'!L4755+'GAME STATS'!L4814+'GAME STATS'!L4873+'GAME STATS'!L4932+'GAME STATS'!L4991+'GAME STATS'!L5050+'GAME STATS'!L5109+'GAME STATS'!L5168+'GAME STATS'!L5227+'GAME STATS'!L5286+'GAME STATS'!L5345+'GAME STATS'!L5404+'GAME STATS'!L5463+'GAME STATS'!L5522+'GAME STATS'!L5581+'GAME STATS'!L5640+'GAME STATS'!L5699+'GAME STATS'!L5758+'GAME STATS'!L5817+'GAME STATS'!L5876</f>
        <v>0</v>
      </c>
      <c r="N33" s="821"/>
      <c r="O33" s="729">
        <f>K33+M33</f>
        <v>0</v>
      </c>
      <c r="P33" s="764"/>
      <c r="Q33" s="731">
        <f>'GAME STATS'!P35+'GAME STATS'!P94+'GAME STATS'!P153+'GAME STATS'!P212+'GAME STATS'!P271+'GAME STATS'!P330+'GAME STATS'!P389+'GAME STATS'!P448+'GAME STATS'!P507+'GAME STATS'!P566+'GAME STATS'!P625+'GAME STATS'!P684+'GAME STATS'!P743+'GAME STATS'!P802+'GAME STATS'!P861+'GAME STATS'!P920+'GAME STATS'!P979+'GAME STATS'!P1038+'GAME STATS'!P1097+'GAME STATS'!P1156+'GAME STATS'!P1215+'GAME STATS'!P1274+'GAME STATS'!P1333+'GAME STATS'!P1392+'GAME STATS'!P1451+'GAME STATS'!P1510+'GAME STATS'!P1569+'GAME STATS'!P1628+'GAME STATS'!P1687+'GAME STATS'!P1746+'GAME STATS'!P1805+'GAME STATS'!P1864+'GAME STATS'!P1923+'GAME STATS'!P1982+'GAME STATS'!P2041+'GAME STATS'!P2100+'GAME STATS'!P2159+'GAME STATS'!P2218+'GAME STATS'!P2277+'GAME STATS'!P2336+'GAME STATS'!P2395+'GAME STATS'!P2454+'GAME STATS'!P2513+'GAME STATS'!P2572+'GAME STATS'!P2631+'GAME STATS'!P2690+'GAME STATS'!P2749+'GAME STATS'!P2808+'GAME STATS'!P2867+'GAME STATS'!P2926+'GAME STATS'!P2985+'GAME STATS'!P3044+'GAME STATS'!P3103+'GAME STATS'!P3162+'GAME STATS'!P3221+'GAME STATS'!P3280+'GAME STATS'!P3339+'GAME STATS'!P3398+'GAME STATS'!P3457+'GAME STATS'!P3516+'GAME STATS'!P3575+'GAME STATS'!P3634+'GAME STATS'!P3693+'GAME STATS'!P3752+'GAME STATS'!P3811+'GAME STATS'!P3870+'GAME STATS'!P3929+'GAME STATS'!P3988+'GAME STATS'!P4047+'GAME STATS'!P4106+'GAME STATS'!P4165+'GAME STATS'!P4224+'GAME STATS'!P4283+'GAME STATS'!P4342+'GAME STATS'!P4401+'GAME STATS'!P4460+'GAME STATS'!P4519+'GAME STATS'!P4578+'GAME STATS'!P4637+'GAME STATS'!P4696+'GAME STATS'!P4755+'GAME STATS'!P4814+'GAME STATS'!P4873+'GAME STATS'!P4932+'GAME STATS'!P4991+'GAME STATS'!P5050+'GAME STATS'!P5109+'GAME STATS'!P5168+'GAME STATS'!P5227+'GAME STATS'!P5286+'GAME STATS'!P5345+'GAME STATS'!P5404+'GAME STATS'!P5463+'GAME STATS'!P5522+'GAME STATS'!P5581+'GAME STATS'!P5640+'GAME STATS'!P5699+'GAME STATS'!P5758+'GAME STATS'!P5817+'GAME STATS'!P5876</f>
        <v>0</v>
      </c>
      <c r="R33" s="732"/>
      <c r="S33" s="733">
        <f>'GAME STATS'!R35+'GAME STATS'!R94+'GAME STATS'!R153+'GAME STATS'!R212+'GAME STATS'!R271+'GAME STATS'!R330+'GAME STATS'!R389+'GAME STATS'!R448+'GAME STATS'!R507+'GAME STATS'!R566+'GAME STATS'!R625+'GAME STATS'!R684+'GAME STATS'!R743+'GAME STATS'!R802+'GAME STATS'!R861+'GAME STATS'!R920+'GAME STATS'!R979+'GAME STATS'!R1038+'GAME STATS'!R1097+'GAME STATS'!R1156+'GAME STATS'!R1215+'GAME STATS'!R1274+'GAME STATS'!R1333+'GAME STATS'!R1392+'GAME STATS'!R1451+'GAME STATS'!R1510+'GAME STATS'!R1569+'GAME STATS'!R1628+'GAME STATS'!R1687+'GAME STATS'!R1746+'GAME STATS'!R1805+'GAME STATS'!R1864+'GAME STATS'!R1923+'GAME STATS'!R1982+'GAME STATS'!R2041+'GAME STATS'!R2100+'GAME STATS'!R2159+'GAME STATS'!R2218+'GAME STATS'!R2277+'GAME STATS'!R2336+'GAME STATS'!R2395+'GAME STATS'!R2454+'GAME STATS'!R2513+'GAME STATS'!R2572+'GAME STATS'!R2631+'GAME STATS'!R2690+'GAME STATS'!R2749+'GAME STATS'!R2808+'GAME STATS'!R2867+'GAME STATS'!R2926+'GAME STATS'!R2985+'GAME STATS'!R3044+'GAME STATS'!R3103+'GAME STATS'!R3162+'GAME STATS'!R3221+'GAME STATS'!R3280+'GAME STATS'!R3339+'GAME STATS'!R3398+'GAME STATS'!R3457+'GAME STATS'!R3516+'GAME STATS'!R3575+'GAME STATS'!R3634+'GAME STATS'!R3693+'GAME STATS'!R3752+'GAME STATS'!R3811+'GAME STATS'!R3870+'GAME STATS'!R3929+'GAME STATS'!R3988+'GAME STATS'!R4047+'GAME STATS'!R4106+'GAME STATS'!R4165+'GAME STATS'!R4224+'GAME STATS'!R4283+'GAME STATS'!R4342+'GAME STATS'!R4401+'GAME STATS'!R4460+'GAME STATS'!R4519+'GAME STATS'!R4578+'GAME STATS'!R4637+'GAME STATS'!R4696+'GAME STATS'!R4755+'GAME STATS'!R4814+'GAME STATS'!R4873+'GAME STATS'!R4932+'GAME STATS'!R4991+'GAME STATS'!R5050+'GAME STATS'!R5109+'GAME STATS'!R5168+'GAME STATS'!R5227+'GAME STATS'!R5286+'GAME STATS'!R5345+'GAME STATS'!R5404+'GAME STATS'!R5463+'GAME STATS'!R5522+'GAME STATS'!R5581+'GAME STATS'!R5640+'GAME STATS'!R5699+'GAME STATS'!R5758+'GAME STATS'!R5817+'GAME STATS'!R5876</f>
        <v>0</v>
      </c>
      <c r="T33" s="734"/>
      <c r="U33" s="818">
        <f>S33-Q33</f>
        <v>0</v>
      </c>
      <c r="V33" s="819"/>
      <c r="W33" s="722">
        <f>'GAME STATS'!V35+'GAME STATS'!V94+'GAME STATS'!V153+'GAME STATS'!V212+'GAME STATS'!V271+'GAME STATS'!V330+'GAME STATS'!V389+'GAME STATS'!V448+'GAME STATS'!V507+'GAME STATS'!V566+'GAME STATS'!V625+'GAME STATS'!V684+'GAME STATS'!V743+'GAME STATS'!V802+'GAME STATS'!V861+'GAME STATS'!V920+'GAME STATS'!V979+'GAME STATS'!V1038+'GAME STATS'!V1097+'GAME STATS'!V1156+'GAME STATS'!V1215+'GAME STATS'!V1274+'GAME STATS'!V1333+'GAME STATS'!V1392+'GAME STATS'!V1451+'GAME STATS'!V1510+'GAME STATS'!V1569+'GAME STATS'!V1628+'GAME STATS'!V1687+'GAME STATS'!V1746+'GAME STATS'!V1805+'GAME STATS'!V1864+'GAME STATS'!V1923+'GAME STATS'!V1982+'GAME STATS'!V2041+'GAME STATS'!V2100+'GAME STATS'!V2159+'GAME STATS'!V2218+'GAME STATS'!V2277+'GAME STATS'!V2336+'GAME STATS'!V2395+'GAME STATS'!V2454+'GAME STATS'!V2513+'GAME STATS'!V2572+'GAME STATS'!V2631+'GAME STATS'!V2690+'GAME STATS'!V2749+'GAME STATS'!V2808+'GAME STATS'!V2867+'GAME STATS'!V2926+'GAME STATS'!V2985+'GAME STATS'!V3044+'GAME STATS'!V3103+'GAME STATS'!V3162+'GAME STATS'!V3221+'GAME STATS'!V3280+'GAME STATS'!V3339+'GAME STATS'!V3398+'GAME STATS'!V3457+'GAME STATS'!V3516+'GAME STATS'!V3575+'GAME STATS'!V3634+'GAME STATS'!V3693+'GAME STATS'!V3752+'GAME STATS'!V3811+'GAME STATS'!V3870+'GAME STATS'!V3929+'GAME STATS'!V3988+'GAME STATS'!V4047+'GAME STATS'!V4106+'GAME STATS'!V4165+'GAME STATS'!V4224+'GAME STATS'!V4283+'GAME STATS'!V4342+'GAME STATS'!V4401+'GAME STATS'!V4460+'GAME STATS'!V4519+'GAME STATS'!V4578+'GAME STATS'!V4637+'GAME STATS'!V4696+'GAME STATS'!V4755+'GAME STATS'!V4814+'GAME STATS'!V4873+'GAME STATS'!V4932+'GAME STATS'!V4991+'GAME STATS'!V5050+'GAME STATS'!V5109+'GAME STATS'!V5168+'GAME STATS'!V5227+'GAME STATS'!V5286+'GAME STATS'!V5345+'GAME STATS'!V5404+'GAME STATS'!V5463+'GAME STATS'!V5522+'GAME STATS'!V5581+'GAME STATS'!V5640+'GAME STATS'!V5699+'GAME STATS'!V5758+'GAME STATS'!V5817+'GAME STATS'!V5876</f>
        <v>0</v>
      </c>
      <c r="X33" s="722">
        <f>'GAME STATS'!X35+'GAME STATS'!X94+'GAME STATS'!X153+'GAME STATS'!X212+'GAME STATS'!X271+'GAME STATS'!X330+'GAME STATS'!X389+'GAME STATS'!X448+'GAME STATS'!X507+'GAME STATS'!X566+'GAME STATS'!X625+'GAME STATS'!X684+'GAME STATS'!X743+'GAME STATS'!X802+'GAME STATS'!X861+'GAME STATS'!X920+'GAME STATS'!X979+'GAME STATS'!X1038+'GAME STATS'!X1097+'GAME STATS'!X1156+'GAME STATS'!X1215+'GAME STATS'!X1274+'GAME STATS'!X1333+'GAME STATS'!X1392+'GAME STATS'!X1451+'GAME STATS'!X1510+'GAME STATS'!X1569+'GAME STATS'!X1628+'GAME STATS'!X1687+'GAME STATS'!X1746+'GAME STATS'!X1805+'GAME STATS'!X1864+'GAME STATS'!X1923+'GAME STATS'!X1982+'GAME STATS'!X2041+'GAME STATS'!X2100+'GAME STATS'!X2159+'GAME STATS'!X2218+'GAME STATS'!X2277+'GAME STATS'!X2336+'GAME STATS'!X2395+'GAME STATS'!X2454+'GAME STATS'!X2513+'GAME STATS'!X2572+'GAME STATS'!X2631+'GAME STATS'!X2690+'GAME STATS'!X2749+'GAME STATS'!X2808+'GAME STATS'!X2867+'GAME STATS'!X2926+'GAME STATS'!X2985+'GAME STATS'!X3044+'GAME STATS'!X3103+'GAME STATS'!X3162+'GAME STATS'!X3221+'GAME STATS'!X3280+'GAME STATS'!X3339+'GAME STATS'!X3398+'GAME STATS'!X3457+'GAME STATS'!X3516+'GAME STATS'!X3575+'GAME STATS'!X3634+'GAME STATS'!X3693+'GAME STATS'!X3752+'GAME STATS'!X3811+'GAME STATS'!X3870+'GAME STATS'!X3929+'GAME STATS'!X3988+'GAME STATS'!X4047+'GAME STATS'!X4106+'GAME STATS'!X4165+'GAME STATS'!X4224+'GAME STATS'!X4283+'GAME STATS'!X4342+'GAME STATS'!X4401+'GAME STATS'!X4460+'GAME STATS'!X4519+'GAME STATS'!X4578+'GAME STATS'!X4637+'GAME STATS'!X4696+'GAME STATS'!X4755+'GAME STATS'!X4814+'GAME STATS'!X4873+'GAME STATS'!X4932+'GAME STATS'!X4991+'GAME STATS'!X5050+'GAME STATS'!X5109+'GAME STATS'!X5168+'GAME STATS'!X5227+'GAME STATS'!X5286+'GAME STATS'!X5345+'GAME STATS'!X5404+'GAME STATS'!X5463+'GAME STATS'!X5522+'GAME STATS'!X5581+'GAME STATS'!X5640+'GAME STATS'!X5699+'GAME STATS'!X5758+'GAME STATS'!X5817+'GAME STATS'!X5876</f>
        <v>0</v>
      </c>
      <c r="Y33" s="722">
        <f>'GAME STATS'!Z35+'GAME STATS'!Z94+'GAME STATS'!Z153+'GAME STATS'!Z212+'GAME STATS'!Z271+'GAME STATS'!Z330+'GAME STATS'!Z389+'GAME STATS'!Z448+'GAME STATS'!Z507+'GAME STATS'!Z566+'GAME STATS'!Z625+'GAME STATS'!Z684+'GAME STATS'!Z743+'GAME STATS'!Z802+'GAME STATS'!Z861+'GAME STATS'!Z920+'GAME STATS'!Z979+'GAME STATS'!Z1038+'GAME STATS'!Z1097+'GAME STATS'!Z1156+'GAME STATS'!Z1215+'GAME STATS'!Z1274+'GAME STATS'!Z1333+'GAME STATS'!Z1392+'GAME STATS'!Z1451+'GAME STATS'!Z1510+'GAME STATS'!Z1569+'GAME STATS'!Z1628+'GAME STATS'!Z1687+'GAME STATS'!Z1746+'GAME STATS'!Z1805+'GAME STATS'!Z1864+'GAME STATS'!Z1923+'GAME STATS'!Z1982+'GAME STATS'!Z2041+'GAME STATS'!Z2100+'GAME STATS'!Z2159+'GAME STATS'!Z2218+'GAME STATS'!Z2277+'GAME STATS'!Z2336+'GAME STATS'!Z2395+'GAME STATS'!Z2454+'GAME STATS'!Z2513+'GAME STATS'!Z2572+'GAME STATS'!Z2631+'GAME STATS'!Z2690+'GAME STATS'!Z2749+'GAME STATS'!Z2808+'GAME STATS'!Z2867+'GAME STATS'!Z2926+'GAME STATS'!Z2985+'GAME STATS'!Z3044+'GAME STATS'!Z3103+'GAME STATS'!Z3162+'GAME STATS'!Z3221+'GAME STATS'!Z3280+'GAME STATS'!Z3339+'GAME STATS'!Z3398+'GAME STATS'!Z3457+'GAME STATS'!Z3516+'GAME STATS'!Z3575+'GAME STATS'!Z3634+'GAME STATS'!Z3693+'GAME STATS'!Z3752+'GAME STATS'!Z3811+'GAME STATS'!Z3870+'GAME STATS'!Z3929+'GAME STATS'!Z3988+'GAME STATS'!Z4047+'GAME STATS'!Z4106+'GAME STATS'!Z4165+'GAME STATS'!Z4224+'GAME STATS'!Z4283+'GAME STATS'!Z4342+'GAME STATS'!Z4401+'GAME STATS'!Z4460+'GAME STATS'!Z4519+'GAME STATS'!Z4578+'GAME STATS'!Z4637+'GAME STATS'!Z4696+'GAME STATS'!Z4755+'GAME STATS'!Z4814+'GAME STATS'!Z4873+'GAME STATS'!Z4932+'GAME STATS'!Z4991+'GAME STATS'!Z5050+'GAME STATS'!Z5109+'GAME STATS'!Z5168+'GAME STATS'!Z5227+'GAME STATS'!Z5286+'GAME STATS'!Z5345+'GAME STATS'!Z5404+'GAME STATS'!Z5463+'GAME STATS'!Z5522+'GAME STATS'!Z5581+'GAME STATS'!Z5640+'GAME STATS'!Z5699+'GAME STATS'!Z5758+'GAME STATS'!Z5817+'GAME STATS'!Z5876</f>
        <v>0</v>
      </c>
      <c r="Z33" s="722">
        <f>'GAME STATS'!AB35+'GAME STATS'!AB94+'GAME STATS'!AB153+'GAME STATS'!AB212+'GAME STATS'!AB271+'GAME STATS'!AB330+'GAME STATS'!AB389+'GAME STATS'!AB448+'GAME STATS'!AB507+'GAME STATS'!AB566+'GAME STATS'!AB625+'GAME STATS'!AB684+'GAME STATS'!AB743+'GAME STATS'!AB802+'GAME STATS'!AB861+'GAME STATS'!AB920+'GAME STATS'!AB979+'GAME STATS'!AB1038+'GAME STATS'!AB1097+'GAME STATS'!AB1156+'GAME STATS'!AB1215+'GAME STATS'!AB1274+'GAME STATS'!AB1333+'GAME STATS'!AB1392+'GAME STATS'!AB1451+'GAME STATS'!AB1510+'GAME STATS'!AB1569+'GAME STATS'!AB1628+'GAME STATS'!AB1687+'GAME STATS'!AB1746+'GAME STATS'!AB1805+'GAME STATS'!AB1864+'GAME STATS'!AB1923+'GAME STATS'!AB1982+'GAME STATS'!AB2041+'GAME STATS'!AB2100+'GAME STATS'!AB2159+'GAME STATS'!AB2218+'GAME STATS'!AB2277+'GAME STATS'!AB2336+'GAME STATS'!AB2395+'GAME STATS'!AB2454+'GAME STATS'!AB2513+'GAME STATS'!AB2572+'GAME STATS'!AB2631+'GAME STATS'!AB2690+'GAME STATS'!AB2749+'GAME STATS'!AB2808+'GAME STATS'!AB2867+'GAME STATS'!AB2926+'GAME STATS'!AB2985+'GAME STATS'!AB3044+'GAME STATS'!AB3103+'GAME STATS'!AB3162+'GAME STATS'!AB3221+'GAME STATS'!AB3280+'GAME STATS'!AB3339+'GAME STATS'!AB3398+'GAME STATS'!AB3457+'GAME STATS'!AB3516+'GAME STATS'!AB3575+'GAME STATS'!AB3634+'GAME STATS'!AB3693+'GAME STATS'!AB3752+'GAME STATS'!AB3811+'GAME STATS'!AB3870+'GAME STATS'!AB3929+'GAME STATS'!AB3988+'GAME STATS'!AB4047+'GAME STATS'!AB4106+'GAME STATS'!AB4165+'GAME STATS'!AB4224+'GAME STATS'!AB4283+'GAME STATS'!AB4342+'GAME STATS'!AB4401+'GAME STATS'!AB4460+'GAME STATS'!AB4519+'GAME STATS'!AB4578+'GAME STATS'!AB4637+'GAME STATS'!AB4696+'GAME STATS'!AB4755+'GAME STATS'!AB4814+'GAME STATS'!AB4873+'GAME STATS'!AB4932+'GAME STATS'!AB4991+'GAME STATS'!AB5050+'GAME STATS'!AB5109+'GAME STATS'!AB5168+'GAME STATS'!AB5227+'GAME STATS'!AB5286+'GAME STATS'!AB5345+'GAME STATS'!AB5404+'GAME STATS'!AB5463+'GAME STATS'!AB5522+'GAME STATS'!AB5581+'GAME STATS'!AB5640+'GAME STATS'!AB5699+'GAME STATS'!AB5758+'GAME STATS'!AB5817+'GAME STATS'!AB5876</f>
        <v>0</v>
      </c>
      <c r="AA33" s="731">
        <f>'GAME STATS'!AD35+'GAME STATS'!AD94+'GAME STATS'!AD153+'GAME STATS'!AD212+'GAME STATS'!AD271+'GAME STATS'!AD330+'GAME STATS'!AD389+'GAME STATS'!AD448+'GAME STATS'!AD507+'GAME STATS'!AD566+'GAME STATS'!AD625+'GAME STATS'!AD684+'GAME STATS'!AD743+'GAME STATS'!AD802+'GAME STATS'!AD861+'GAME STATS'!AD920+'GAME STATS'!AD979+'GAME STATS'!AD1038+'GAME STATS'!AD1097+'GAME STATS'!AD1156+'GAME STATS'!AD1215+'GAME STATS'!AD1274+'GAME STATS'!AD1333+'GAME STATS'!AD1392+'GAME STATS'!AD1451+'GAME STATS'!AD1510+'GAME STATS'!AD1569+'GAME STATS'!AD1628+'GAME STATS'!AD1687+'GAME STATS'!AD1746+'GAME STATS'!AD1805+'GAME STATS'!AD1864+'GAME STATS'!AD1923+'GAME STATS'!AD1982+'GAME STATS'!AD2041+'GAME STATS'!AD2100+'GAME STATS'!AD2159+'GAME STATS'!AD2218+'GAME STATS'!AD2277+'GAME STATS'!AD2336+'GAME STATS'!AD2395+'GAME STATS'!AD2454+'GAME STATS'!AD2513+'GAME STATS'!AD2572+'GAME STATS'!AD2631+'GAME STATS'!AD2690+'GAME STATS'!AD2749+'GAME STATS'!AD2808+'GAME STATS'!AD2867+'GAME STATS'!AD2926+'GAME STATS'!AD2985+'GAME STATS'!AD3044+'GAME STATS'!AD3103+'GAME STATS'!AD3162+'GAME STATS'!AD3221+'GAME STATS'!AD3280+'GAME STATS'!AD3339+'GAME STATS'!AD3398+'GAME STATS'!AD3457+'GAME STATS'!AD3516+'GAME STATS'!AD3575+'GAME STATS'!AD3634+'GAME STATS'!AD3693+'GAME STATS'!AD3752+'GAME STATS'!AD3811+'GAME STATS'!AD3870+'GAME STATS'!AD3929+'GAME STATS'!AD3988+'GAME STATS'!AD4047+'GAME STATS'!AD4106+'GAME STATS'!AD4165+'GAME STATS'!AD4224+'GAME STATS'!AD4283+'GAME STATS'!AD4342+'GAME STATS'!AD4401+'GAME STATS'!AD4460+'GAME STATS'!AD4519+'GAME STATS'!AD4578+'GAME STATS'!AD4637+'GAME STATS'!AD4696+'GAME STATS'!AD4755+'GAME STATS'!AD4814+'GAME STATS'!AD4873+'GAME STATS'!AD4932+'GAME STATS'!AD4991+'GAME STATS'!AD5050+'GAME STATS'!AD5109+'GAME STATS'!AD5168+'GAME STATS'!AD5227+'GAME STATS'!AD5286+'GAME STATS'!AD5345+'GAME STATS'!AD5404+'GAME STATS'!AD5463+'GAME STATS'!AD5522+'GAME STATS'!AD5581+'GAME STATS'!AD5640+'GAME STATS'!AD5699+'GAME STATS'!AD5758+'GAME STATS'!AD5817+'GAME STATS'!AD5876</f>
        <v>0</v>
      </c>
      <c r="AB33" s="732"/>
      <c r="AC33" s="733">
        <f>'GAME STATS'!AF35+'GAME STATS'!AF94+'GAME STATS'!AF153+'GAME STATS'!AF212+'GAME STATS'!AF271+'GAME STATS'!AF330+'GAME STATS'!AF389+'GAME STATS'!AF448+'GAME STATS'!AF507+'GAME STATS'!AF566+'GAME STATS'!AF625+'GAME STATS'!AF684+'GAME STATS'!AF743+'GAME STATS'!AF802+'GAME STATS'!AF861+'GAME STATS'!AF920+'GAME STATS'!AF979+'GAME STATS'!AF1038+'GAME STATS'!AF1097+'GAME STATS'!AF1156+'GAME STATS'!AF1215+'GAME STATS'!AF1274+'GAME STATS'!AF1333+'GAME STATS'!AF1392+'GAME STATS'!AF1451+'GAME STATS'!AF1510+'GAME STATS'!AF1569+'GAME STATS'!AF1628+'GAME STATS'!AF1687+'GAME STATS'!AF1746+'GAME STATS'!AF1805+'GAME STATS'!AF1864+'GAME STATS'!AF1923+'GAME STATS'!AF1982+'GAME STATS'!AF2041+'GAME STATS'!AF2100+'GAME STATS'!AF2159+'GAME STATS'!AF2218+'GAME STATS'!AF2277+'GAME STATS'!AF2336+'GAME STATS'!AF2395+'GAME STATS'!AF2454+'GAME STATS'!AF2513+'GAME STATS'!AF2572+'GAME STATS'!AF2631+'GAME STATS'!AF2690+'GAME STATS'!AF2749+'GAME STATS'!AF2808+'GAME STATS'!AF2867+'GAME STATS'!AF2926+'GAME STATS'!AF2985+'GAME STATS'!AF3044+'GAME STATS'!AF3103+'GAME STATS'!AF3162+'GAME STATS'!AF3221+'GAME STATS'!AF3280+'GAME STATS'!AF3339+'GAME STATS'!AF3398+'GAME STATS'!AF3457+'GAME STATS'!AF3516+'GAME STATS'!AF3575+'GAME STATS'!AF3634+'GAME STATS'!AF3693+'GAME STATS'!AF3752+'GAME STATS'!AF3811+'GAME STATS'!AF3870+'GAME STATS'!AF3929+'GAME STATS'!AF3988+'GAME STATS'!AF4047+'GAME STATS'!AF4106+'GAME STATS'!AF4165+'GAME STATS'!AF4224+'GAME STATS'!AF4283+'GAME STATS'!AF4342+'GAME STATS'!AF4401+'GAME STATS'!AF4460+'GAME STATS'!AF4519+'GAME STATS'!AF4578+'GAME STATS'!AF4637+'GAME STATS'!AF4696+'GAME STATS'!AF4755+'GAME STATS'!AF4814+'GAME STATS'!AF4873+'GAME STATS'!AF4932+'GAME STATS'!AF4991+'GAME STATS'!AF5050+'GAME STATS'!AF5109+'GAME STATS'!AF5168+'GAME STATS'!AF5227+'GAME STATS'!AF5286+'GAME STATS'!AF5345+'GAME STATS'!AF5404+'GAME STATS'!AF5463+'GAME STATS'!AF5522+'GAME STATS'!AF5581+'GAME STATS'!AF5640+'GAME STATS'!AF5699+'GAME STATS'!AF5758+'GAME STATS'!AF5817+'GAME STATS'!AF5876</f>
        <v>0</v>
      </c>
      <c r="AD33" s="734"/>
      <c r="AE33" s="729">
        <f>IF(AA33=0,0,(AC33/AA33)*100)</f>
        <v>0</v>
      </c>
      <c r="AF33" s="730"/>
      <c r="AG33" s="731">
        <f>'GAME STATS'!AJ35+'GAME STATS'!AJ94+'GAME STATS'!AJ153+'GAME STATS'!AJ212+'GAME STATS'!AJ271+'GAME STATS'!AJ330+'GAME STATS'!AJ389+'GAME STATS'!AJ448+'GAME STATS'!AJ507+'GAME STATS'!AJ566+'GAME STATS'!AJ625+'GAME STATS'!AJ684+'GAME STATS'!AJ743+'GAME STATS'!AJ802+'GAME STATS'!AJ861+'GAME STATS'!AJ920+'GAME STATS'!AJ979+'GAME STATS'!AJ1038+'GAME STATS'!AJ1097+'GAME STATS'!AJ1156+'GAME STATS'!AJ1215+'GAME STATS'!AJ1274+'GAME STATS'!AJ1333+'GAME STATS'!AJ1392+'GAME STATS'!AJ1451+'GAME STATS'!AJ1510+'GAME STATS'!AJ1569+'GAME STATS'!AJ1628+'GAME STATS'!AJ1687+'GAME STATS'!AJ1746+'GAME STATS'!AJ1805+'GAME STATS'!AJ1864+'GAME STATS'!AJ1923+'GAME STATS'!AJ1982+'GAME STATS'!AJ2041+'GAME STATS'!AJ2100+'GAME STATS'!AJ2159+'GAME STATS'!AJ2218+'GAME STATS'!AJ2277+'GAME STATS'!AJ2336+'GAME STATS'!AJ2395+'GAME STATS'!AJ2454+'GAME STATS'!AJ2513+'GAME STATS'!AJ2572+'GAME STATS'!AJ2631+'GAME STATS'!AJ2690+'GAME STATS'!AJ2749+'GAME STATS'!AJ2808+'GAME STATS'!AJ2867+'GAME STATS'!AJ2926+'GAME STATS'!AJ2985+'GAME STATS'!AJ3044+'GAME STATS'!AJ3103+'GAME STATS'!AJ3162+'GAME STATS'!AJ3221+'GAME STATS'!AJ3280+'GAME STATS'!AJ3339+'GAME STATS'!AJ3398+'GAME STATS'!AJ3457+'GAME STATS'!AJ3516+'GAME STATS'!AJ3575+'GAME STATS'!AJ3634+'GAME STATS'!AJ3693+'GAME STATS'!AJ3752+'GAME STATS'!AJ3811+'GAME STATS'!AJ3870+'GAME STATS'!AJ3929+'GAME STATS'!AJ3988+'GAME STATS'!AJ4047+'GAME STATS'!AJ4106+'GAME STATS'!AJ4165+'GAME STATS'!AJ4224+'GAME STATS'!AJ4283+'GAME STATS'!AJ4342+'GAME STATS'!AJ4401+'GAME STATS'!AJ4460+'GAME STATS'!AJ4519+'GAME STATS'!AJ4578+'GAME STATS'!AJ4637+'GAME STATS'!AJ4696+'GAME STATS'!AJ4755+'GAME STATS'!AJ4814+'GAME STATS'!AJ4873+'GAME STATS'!AJ4932+'GAME STATS'!AJ4991+'GAME STATS'!AJ5050+'GAME STATS'!AJ5109+'GAME STATS'!AJ5168+'GAME STATS'!AJ5227+'GAME STATS'!AJ5286+'GAME STATS'!AJ5345+'GAME STATS'!AJ5404+'GAME STATS'!AJ5463+'GAME STATS'!AJ5522+'GAME STATS'!AJ5581+'GAME STATS'!AJ5640+'GAME STATS'!AJ5699+'GAME STATS'!AJ5758+'GAME STATS'!AJ5817+'GAME STATS'!AJ5876</f>
        <v>0</v>
      </c>
      <c r="AH33" s="732"/>
      <c r="AI33" s="733">
        <f>'GAME STATS'!AL35+'GAME STATS'!AL94+'GAME STATS'!AL153+'GAME STATS'!AL212+'GAME STATS'!AL271+'GAME STATS'!AL330+'GAME STATS'!AL389+'GAME STATS'!AL448+'GAME STATS'!AL507+'GAME STATS'!AL566+'GAME STATS'!AL625+'GAME STATS'!AL684+'GAME STATS'!AL743+'GAME STATS'!AL802+'GAME STATS'!AL861+'GAME STATS'!AL920+'GAME STATS'!AL979+'GAME STATS'!AL1038+'GAME STATS'!AL1097+'GAME STATS'!AL1156+'GAME STATS'!AL1215+'GAME STATS'!AL1274+'GAME STATS'!AL1333+'GAME STATS'!AL1392+'GAME STATS'!AL1451+'GAME STATS'!AL1510+'GAME STATS'!AL1569+'GAME STATS'!AL1628+'GAME STATS'!AL1687+'GAME STATS'!AL1746+'GAME STATS'!AL1805+'GAME STATS'!AL1864+'GAME STATS'!AL1923+'GAME STATS'!AL1982+'GAME STATS'!AL2041+'GAME STATS'!AL2100+'GAME STATS'!AL2159+'GAME STATS'!AL2218+'GAME STATS'!AL2277+'GAME STATS'!AL2336+'GAME STATS'!AL2395+'GAME STATS'!AL2454+'GAME STATS'!AL2513+'GAME STATS'!AL2572+'GAME STATS'!AL2631+'GAME STATS'!AL2690+'GAME STATS'!AL2749+'GAME STATS'!AL2808+'GAME STATS'!AL2867+'GAME STATS'!AL2926+'GAME STATS'!AL2985+'GAME STATS'!AL3044+'GAME STATS'!AL3103+'GAME STATS'!AL3162+'GAME STATS'!AL3221+'GAME STATS'!AL3280+'GAME STATS'!AL3339+'GAME STATS'!AL3398+'GAME STATS'!AL3457+'GAME STATS'!AL3516+'GAME STATS'!AL3575+'GAME STATS'!AL3634+'GAME STATS'!AL3693+'GAME STATS'!AL3752+'GAME STATS'!AL3811+'GAME STATS'!AL3870+'GAME STATS'!AL3929+'GAME STATS'!AL3988+'GAME STATS'!AL4047+'GAME STATS'!AL4106+'GAME STATS'!AL4165+'GAME STATS'!AL4224+'GAME STATS'!AL4283+'GAME STATS'!AL4342+'GAME STATS'!AL4401+'GAME STATS'!AL4460+'GAME STATS'!AL4519+'GAME STATS'!AL4578+'GAME STATS'!AL4637+'GAME STATS'!AL4696+'GAME STATS'!AL4755+'GAME STATS'!AL4814+'GAME STATS'!AL4873+'GAME STATS'!AL4932+'GAME STATS'!AL4991+'GAME STATS'!AL5050+'GAME STATS'!AL5109+'GAME STATS'!AL5168+'GAME STATS'!AL5227+'GAME STATS'!AL5286+'GAME STATS'!AL5345+'GAME STATS'!AL5404+'GAME STATS'!AL5463+'GAME STATS'!AL5522+'GAME STATS'!AL5581+'GAME STATS'!AL5640+'GAME STATS'!AL5699+'GAME STATS'!AL5758+'GAME STATS'!AL5817+'GAME STATS'!AL5876</f>
        <v>0</v>
      </c>
      <c r="AJ33" s="734"/>
      <c r="AK33" s="729">
        <f>IF(AG33=0,0,(AI33/AG33)*100)</f>
        <v>0</v>
      </c>
      <c r="AL33" s="730"/>
      <c r="AM33" s="731">
        <f>'GAME STATS'!AP35+'GAME STATS'!AP94+'GAME STATS'!AP153+'GAME STATS'!AP212+'GAME STATS'!AP271+'GAME STATS'!AP330+'GAME STATS'!AP389+'GAME STATS'!AP448+'GAME STATS'!AP507+'GAME STATS'!AP566+'GAME STATS'!AP625+'GAME STATS'!AP684+'GAME STATS'!AP743+'GAME STATS'!AP802+'GAME STATS'!AP861+'GAME STATS'!AP920+'GAME STATS'!AP979+'GAME STATS'!AP1038+'GAME STATS'!AP1097+'GAME STATS'!AP1156+'GAME STATS'!AP1215+'GAME STATS'!AP1274+'GAME STATS'!AP1333+'GAME STATS'!AP1392+'GAME STATS'!AP1451+'GAME STATS'!AP1510+'GAME STATS'!AP1569+'GAME STATS'!AP1628+'GAME STATS'!AP1687+'GAME STATS'!AP1746+'GAME STATS'!AP1805+'GAME STATS'!AP1864+'GAME STATS'!AP1923+'GAME STATS'!AP1982+'GAME STATS'!AP2041+'GAME STATS'!AP2100+'GAME STATS'!AP2159+'GAME STATS'!AP2218+'GAME STATS'!AP2277+'GAME STATS'!AP2336+'GAME STATS'!AP2395+'GAME STATS'!AP2454+'GAME STATS'!AP2513+'GAME STATS'!AP2572+'GAME STATS'!AP2631+'GAME STATS'!AP2690+'GAME STATS'!AP2749+'GAME STATS'!AP2808+'GAME STATS'!AP2867+'GAME STATS'!AP2926+'GAME STATS'!AP2985+'GAME STATS'!AP3044+'GAME STATS'!AP3103+'GAME STATS'!AP3162+'GAME STATS'!AP3221+'GAME STATS'!AP3280+'GAME STATS'!AP3339+'GAME STATS'!AP3398+'GAME STATS'!AP3457+'GAME STATS'!AP3516+'GAME STATS'!AP3575+'GAME STATS'!AP3634+'GAME STATS'!AP3693+'GAME STATS'!AP3752+'GAME STATS'!AP3811+'GAME STATS'!AP3870+'GAME STATS'!AP3929+'GAME STATS'!AP3988+'GAME STATS'!AP4047+'GAME STATS'!AP4106+'GAME STATS'!AP4165+'GAME STATS'!AP4224+'GAME STATS'!AP4283+'GAME STATS'!AP4342+'GAME STATS'!AP4401+'GAME STATS'!AP4460+'GAME STATS'!AP4519+'GAME STATS'!AP4578+'GAME STATS'!AP4637+'GAME STATS'!AP4696+'GAME STATS'!AP4755+'GAME STATS'!AP4814+'GAME STATS'!AP4873+'GAME STATS'!AP4932+'GAME STATS'!AP4991+'GAME STATS'!AP5050+'GAME STATS'!AP5109+'GAME STATS'!AP5168+'GAME STATS'!AP5227+'GAME STATS'!AP5286+'GAME STATS'!AP5345+'GAME STATS'!AP5404+'GAME STATS'!AP5463+'GAME STATS'!AP5522+'GAME STATS'!AP5581+'GAME STATS'!AP5640+'GAME STATS'!AP5699+'GAME STATS'!AP5758+'GAME STATS'!AP5817+'GAME STATS'!AP5876</f>
        <v>0</v>
      </c>
      <c r="AN33" s="732"/>
      <c r="AO33" s="733">
        <f>'GAME STATS'!AR35+'GAME STATS'!AR94+'GAME STATS'!AR153+'GAME STATS'!AR212+'GAME STATS'!AR271+'GAME STATS'!AR330+'GAME STATS'!AR389+'GAME STATS'!AR448+'GAME STATS'!AR507+'GAME STATS'!AR566+'GAME STATS'!AR625+'GAME STATS'!AR684+'GAME STATS'!AR743+'GAME STATS'!AR802+'GAME STATS'!AR861+'GAME STATS'!AR920+'GAME STATS'!AR979+'GAME STATS'!AR1038+'GAME STATS'!AR1097+'GAME STATS'!AR1156+'GAME STATS'!AR1215+'GAME STATS'!AR1274+'GAME STATS'!AR1333+'GAME STATS'!AR1392+'GAME STATS'!AR1451+'GAME STATS'!AR1510+'GAME STATS'!AR1569+'GAME STATS'!AR1628+'GAME STATS'!AR1687+'GAME STATS'!AR1746+'GAME STATS'!AR1805+'GAME STATS'!AR1864+'GAME STATS'!AR1923+'GAME STATS'!AR1982+'GAME STATS'!AR2041+'GAME STATS'!AR2100+'GAME STATS'!AR2159+'GAME STATS'!AR2218+'GAME STATS'!AR2277+'GAME STATS'!AR2336+'GAME STATS'!AR2395+'GAME STATS'!AR2454+'GAME STATS'!AR2513+'GAME STATS'!AR2572+'GAME STATS'!AR2631+'GAME STATS'!AR2690+'GAME STATS'!AR2749+'GAME STATS'!AR2808+'GAME STATS'!AR2867+'GAME STATS'!AR2926+'GAME STATS'!AR2985+'GAME STATS'!AR3044+'GAME STATS'!AR3103+'GAME STATS'!AR3162+'GAME STATS'!AR3221+'GAME STATS'!AR3280+'GAME STATS'!AR3339+'GAME STATS'!AR3398+'GAME STATS'!AR3457+'GAME STATS'!AR3516+'GAME STATS'!AR3575+'GAME STATS'!AR3634+'GAME STATS'!AR3693+'GAME STATS'!AR3752+'GAME STATS'!AR3811+'GAME STATS'!AR3870+'GAME STATS'!AR3929+'GAME STATS'!AR3988+'GAME STATS'!AR4047+'GAME STATS'!AR4106+'GAME STATS'!AR4165+'GAME STATS'!AR4224+'GAME STATS'!AR4283+'GAME STATS'!AR4342+'GAME STATS'!AR4401+'GAME STATS'!AR4460+'GAME STATS'!AR4519+'GAME STATS'!AR4578+'GAME STATS'!AR4637+'GAME STATS'!AR4696+'GAME STATS'!AR4755+'GAME STATS'!AR4814+'GAME STATS'!AR4873+'GAME STATS'!AR4932+'GAME STATS'!AR4991+'GAME STATS'!AR5050+'GAME STATS'!AR5109+'GAME STATS'!AR5168+'GAME STATS'!AR5227+'GAME STATS'!AR5286+'GAME STATS'!AR5345+'GAME STATS'!AR5404+'GAME STATS'!AR5463+'GAME STATS'!AR5522+'GAME STATS'!AR5581+'GAME STATS'!AR5640+'GAME STATS'!AR5699+'GAME STATS'!AR5758+'GAME STATS'!AR5817+'GAME STATS'!AR5876</f>
        <v>0</v>
      </c>
      <c r="AP33" s="734"/>
      <c r="AQ33" s="729">
        <f>IF(AM33=0,0,(AO33/AM33)*100)</f>
        <v>0</v>
      </c>
      <c r="AR33" s="730"/>
      <c r="AS33" s="731">
        <f>'GAME STATS'!AV35+'GAME STATS'!AV94+'GAME STATS'!AV153+'GAME STATS'!AV212+'GAME STATS'!AV271+'GAME STATS'!AV330+'GAME STATS'!AV389+'GAME STATS'!AV448+'GAME STATS'!AV507+'GAME STATS'!AV566+'GAME STATS'!AV625+'GAME STATS'!AV684+'GAME STATS'!AV743+'GAME STATS'!AV802+'GAME STATS'!AV861+'GAME STATS'!AV920+'GAME STATS'!AV979+'GAME STATS'!AV1038+'GAME STATS'!AV1097+'GAME STATS'!AV1156+'GAME STATS'!AV1215+'GAME STATS'!AV1274+'GAME STATS'!AV1333+'GAME STATS'!AV1392+'GAME STATS'!AV1451+'GAME STATS'!AV1510+'GAME STATS'!AV1569+'GAME STATS'!AV1628+'GAME STATS'!AV1687+'GAME STATS'!AV1746+'GAME STATS'!AV1805+'GAME STATS'!AV1864+'GAME STATS'!AV1923+'GAME STATS'!AV1982+'GAME STATS'!AV2041+'GAME STATS'!AV2100+'GAME STATS'!AV2159+'GAME STATS'!AV2218+'GAME STATS'!AV2277+'GAME STATS'!AV2336+'GAME STATS'!AV2395+'GAME STATS'!AV2454+'GAME STATS'!AV2513+'GAME STATS'!AV2572+'GAME STATS'!AV2631+'GAME STATS'!AV2690+'GAME STATS'!AV2749+'GAME STATS'!AV2808+'GAME STATS'!AV2867+'GAME STATS'!AV2926+'GAME STATS'!AV2985+'GAME STATS'!AV3044+'GAME STATS'!AV3103+'GAME STATS'!AV3162+'GAME STATS'!AV3221+'GAME STATS'!AV3280+'GAME STATS'!AV3339+'GAME STATS'!AV3398+'GAME STATS'!AV3457+'GAME STATS'!AV3516+'GAME STATS'!AV3575+'GAME STATS'!AV3634+'GAME STATS'!AV3693+'GAME STATS'!AV3752+'GAME STATS'!AV3811+'GAME STATS'!AV3870+'GAME STATS'!AV3929+'GAME STATS'!AV3988+'GAME STATS'!AV4047+'GAME STATS'!AV4106+'GAME STATS'!AV4165+'GAME STATS'!AV4224+'GAME STATS'!AV4283+'GAME STATS'!AV4342+'GAME STATS'!AV4401+'GAME STATS'!AV4460+'GAME STATS'!AV4519+'GAME STATS'!AV4578+'GAME STATS'!AV4637+'GAME STATS'!AV4696+'GAME STATS'!AV4755+'GAME STATS'!AV4814+'GAME STATS'!AV4873+'GAME STATS'!AV4932+'GAME STATS'!AV4991+'GAME STATS'!AV5050+'GAME STATS'!AV5109+'GAME STATS'!AV5168+'GAME STATS'!AV5227+'GAME STATS'!AV5286+'GAME STATS'!AV5345+'GAME STATS'!AV5404+'GAME STATS'!AV5463+'GAME STATS'!AV5522+'GAME STATS'!AV5581+'GAME STATS'!AV5640+'GAME STATS'!AV5699+'GAME STATS'!AV5758+'GAME STATS'!AV5817+'GAME STATS'!AV5876</f>
        <v>0</v>
      </c>
      <c r="AT33" s="732"/>
      <c r="AU33" s="733">
        <f>'GAME STATS'!AX35+'GAME STATS'!AX94+'GAME STATS'!AX153+'GAME STATS'!AX212+'GAME STATS'!AX271+'GAME STATS'!AX330+'GAME STATS'!AX389+'GAME STATS'!AX448+'GAME STATS'!AX507+'GAME STATS'!AX566+'GAME STATS'!AX625+'GAME STATS'!AX684+'GAME STATS'!AX743+'GAME STATS'!AX802+'GAME STATS'!AX861+'GAME STATS'!AX920+'GAME STATS'!AX979+'GAME STATS'!AX1038+'GAME STATS'!AX1097+'GAME STATS'!AX1156+'GAME STATS'!AX1215+'GAME STATS'!AX1274+'GAME STATS'!AX1333+'GAME STATS'!AX1392+'GAME STATS'!AX1451+'GAME STATS'!AX1510+'GAME STATS'!AX1569+'GAME STATS'!AX1628+'GAME STATS'!AX1687+'GAME STATS'!AX1746+'GAME STATS'!AX1805+'GAME STATS'!AX1864+'GAME STATS'!AX1923+'GAME STATS'!AX1982+'GAME STATS'!AX2041+'GAME STATS'!AX2100+'GAME STATS'!AX2159+'GAME STATS'!AX2218+'GAME STATS'!AX2277+'GAME STATS'!AX2336+'GAME STATS'!AX2395+'GAME STATS'!AX2454+'GAME STATS'!AX2513+'GAME STATS'!AX2572+'GAME STATS'!AX2631+'GAME STATS'!AX2690+'GAME STATS'!AX2749+'GAME STATS'!AX2808+'GAME STATS'!AX2867+'GAME STATS'!AX2926+'GAME STATS'!AX2985+'GAME STATS'!AX3044+'GAME STATS'!AX3103+'GAME STATS'!AX3162+'GAME STATS'!AX3221+'GAME STATS'!AX3280+'GAME STATS'!AX3339+'GAME STATS'!AX3398+'GAME STATS'!AX3457+'GAME STATS'!AX3516+'GAME STATS'!AX3575+'GAME STATS'!AX3634+'GAME STATS'!AX3693+'GAME STATS'!AX3752+'GAME STATS'!AX3811+'GAME STATS'!AX3870+'GAME STATS'!AX3929+'GAME STATS'!AX3988+'GAME STATS'!AX4047+'GAME STATS'!AX4106+'GAME STATS'!AX4165+'GAME STATS'!AX4224+'GAME STATS'!AX4283+'GAME STATS'!AX4342+'GAME STATS'!AX4401+'GAME STATS'!AX4460+'GAME STATS'!AX4519+'GAME STATS'!AX4578+'GAME STATS'!AX4637+'GAME STATS'!AX4696+'GAME STATS'!AX4755+'GAME STATS'!AX4814+'GAME STATS'!AX4873+'GAME STATS'!AX4932+'GAME STATS'!AX4991+'GAME STATS'!AX5050+'GAME STATS'!AX5109+'GAME STATS'!AX5168+'GAME STATS'!AX5227+'GAME STATS'!AX5286+'GAME STATS'!AX5345+'GAME STATS'!AX5404+'GAME STATS'!AX5463+'GAME STATS'!AX5522+'GAME STATS'!AX5581+'GAME STATS'!AX5640+'GAME STATS'!AX5699+'GAME STATS'!AX5758+'GAME STATS'!AX5817+'GAME STATS'!AX5876</f>
        <v>0</v>
      </c>
      <c r="AV33" s="734"/>
      <c r="AW33" s="729">
        <f>IF(AS33=0,0,(AU33/AS33)*100)</f>
        <v>0</v>
      </c>
      <c r="AX33" s="730"/>
      <c r="AY33" s="731">
        <f>'GAME STATS'!BB35+'GAME STATS'!BB94+'GAME STATS'!BB153+'GAME STATS'!BB212+'GAME STATS'!BB271+'GAME STATS'!BB330+'GAME STATS'!BB389+'GAME STATS'!BB448+'GAME STATS'!BB507+'GAME STATS'!BB566+'GAME STATS'!BB625+'GAME STATS'!BB684+'GAME STATS'!BB743+'GAME STATS'!BB802+'GAME STATS'!BB861+'GAME STATS'!BB920+'GAME STATS'!BB979+'GAME STATS'!BB1038+'GAME STATS'!BB1097+'GAME STATS'!BB1156+'GAME STATS'!BB1215+'GAME STATS'!BB1274+'GAME STATS'!BB1333+'GAME STATS'!BB1392+'GAME STATS'!BB1451+'GAME STATS'!BB1510+'GAME STATS'!BB1569+'GAME STATS'!BB1628+'GAME STATS'!BB1687+'GAME STATS'!BB1746+'GAME STATS'!BB1805+'GAME STATS'!BB1864+'GAME STATS'!BB1923+'GAME STATS'!BB1982+'GAME STATS'!BB2041+'GAME STATS'!BB2100+'GAME STATS'!BB2159+'GAME STATS'!BB2218+'GAME STATS'!BB2277+'GAME STATS'!BB2336+'GAME STATS'!BB2395+'GAME STATS'!BB2454+'GAME STATS'!BB2513+'GAME STATS'!BB2572+'GAME STATS'!BB2631+'GAME STATS'!BB2690+'GAME STATS'!BB2749+'GAME STATS'!BB2808+'GAME STATS'!BB2867+'GAME STATS'!BB2926+'GAME STATS'!BB2985+'GAME STATS'!BB3044+'GAME STATS'!BB3103+'GAME STATS'!BB3162+'GAME STATS'!BB3221+'GAME STATS'!BB3280+'GAME STATS'!BB3339+'GAME STATS'!BB3398+'GAME STATS'!BB3457+'GAME STATS'!BB3516+'GAME STATS'!BB3575+'GAME STATS'!BB3634+'GAME STATS'!BB3693+'GAME STATS'!BB3752+'GAME STATS'!BB3811+'GAME STATS'!BB3870+'GAME STATS'!BB3929+'GAME STATS'!BB3988+'GAME STATS'!BB4047+'GAME STATS'!BB4106+'GAME STATS'!BB4165+'GAME STATS'!BB4224+'GAME STATS'!BB4283+'GAME STATS'!BB4342+'GAME STATS'!BB4401+'GAME STATS'!BB4460+'GAME STATS'!BB4519+'GAME STATS'!BB4578+'GAME STATS'!BB4637+'GAME STATS'!BB4696+'GAME STATS'!BB4755+'GAME STATS'!BB4814+'GAME STATS'!BB4873+'GAME STATS'!BB4932+'GAME STATS'!BB4991+'GAME STATS'!BB5050+'GAME STATS'!BB5109+'GAME STATS'!BB5168+'GAME STATS'!BB5227+'GAME STATS'!BB5286+'GAME STATS'!BB5345+'GAME STATS'!BB5404+'GAME STATS'!BB5463+'GAME STATS'!BB5522+'GAME STATS'!BB5581+'GAME STATS'!BB5640+'GAME STATS'!BB5699+'GAME STATS'!BB5758+'GAME STATS'!BB5817+'GAME STATS'!BB5876</f>
        <v>0</v>
      </c>
      <c r="AZ33" s="732"/>
      <c r="BA33" s="733">
        <f>'GAME STATS'!BD35+'GAME STATS'!BD94+'GAME STATS'!BD153+'GAME STATS'!BD212+'GAME STATS'!BD271+'GAME STATS'!BD330+'GAME STATS'!BD389+'GAME STATS'!BD448+'GAME STATS'!BD507+'GAME STATS'!BD566+'GAME STATS'!BD625+'GAME STATS'!BD684+'GAME STATS'!BD743+'GAME STATS'!BD802+'GAME STATS'!BD861+'GAME STATS'!BD920+'GAME STATS'!BD979+'GAME STATS'!BD1038+'GAME STATS'!BD1097+'GAME STATS'!BD1156+'GAME STATS'!BD1215+'GAME STATS'!BD1274+'GAME STATS'!BD1333+'GAME STATS'!BD1392+'GAME STATS'!BD1451+'GAME STATS'!BD1510+'GAME STATS'!BD1569+'GAME STATS'!BD1628+'GAME STATS'!BD1687+'GAME STATS'!BD1746+'GAME STATS'!BD1805+'GAME STATS'!BD1864+'GAME STATS'!BD1923+'GAME STATS'!BD1982+'GAME STATS'!BD2041+'GAME STATS'!BD2100+'GAME STATS'!BD2159+'GAME STATS'!BD2218+'GAME STATS'!BD2277+'GAME STATS'!BD2336+'GAME STATS'!BD2395+'GAME STATS'!BD2454+'GAME STATS'!BD2513+'GAME STATS'!BD2572+'GAME STATS'!BD2631+'GAME STATS'!BD2690+'GAME STATS'!BD2749+'GAME STATS'!BD2808+'GAME STATS'!BD2867+'GAME STATS'!BD2926+'GAME STATS'!BD2985+'GAME STATS'!BD3044+'GAME STATS'!BD3103+'GAME STATS'!BD3162+'GAME STATS'!BD3221+'GAME STATS'!BD3280+'GAME STATS'!BD3339+'GAME STATS'!BD3398+'GAME STATS'!BD3457+'GAME STATS'!BD3516+'GAME STATS'!BD3575+'GAME STATS'!BD3634+'GAME STATS'!BD3693+'GAME STATS'!BD3752+'GAME STATS'!BD3811+'GAME STATS'!BD3870+'GAME STATS'!BD3929+'GAME STATS'!BD3988+'GAME STATS'!BD4047+'GAME STATS'!BD4106+'GAME STATS'!BD4165+'GAME STATS'!BD4224+'GAME STATS'!BD4283+'GAME STATS'!BD4342+'GAME STATS'!BD4401+'GAME STATS'!BD4460+'GAME STATS'!BD4519+'GAME STATS'!BD4578+'GAME STATS'!BD4637+'GAME STATS'!BD4696+'GAME STATS'!BD4755+'GAME STATS'!BD4814+'GAME STATS'!BD4873+'GAME STATS'!BD4932+'GAME STATS'!BD4991+'GAME STATS'!BD5050+'GAME STATS'!BD5109+'GAME STATS'!BD5168+'GAME STATS'!BD5227+'GAME STATS'!BD5286+'GAME STATS'!BD5345+'GAME STATS'!BD5404+'GAME STATS'!BD5463+'GAME STATS'!BD5522+'GAME STATS'!BD5581+'GAME STATS'!BD5640+'GAME STATS'!BD5699+'GAME STATS'!BD5758+'GAME STATS'!BD5817+'GAME STATS'!BD5876</f>
        <v>0</v>
      </c>
      <c r="BB33" s="734"/>
      <c r="BC33" s="729">
        <f>IF(AY33=0,0,(BA33/AY33)*100)</f>
        <v>0</v>
      </c>
      <c r="BD33" s="730"/>
      <c r="BE33" s="731">
        <f>AA33+AG33+AM33+AY33</f>
        <v>0</v>
      </c>
      <c r="BF33" s="732"/>
      <c r="BG33" s="858">
        <f>AC33+AI33+AO33+BA33</f>
        <v>0</v>
      </c>
      <c r="BH33" s="732"/>
      <c r="BI33" s="763">
        <f>IF(BE33=0,0,(BG33/BE33)*100)</f>
        <v>0</v>
      </c>
      <c r="BJ33" s="893"/>
      <c r="BK33" s="888">
        <f>(AC33*2)+(AI33*2)+(AO33*3)+BA33</f>
        <v>0</v>
      </c>
      <c r="BL33" s="889"/>
      <c r="BM33" s="890"/>
      <c r="BN33" s="986">
        <f>'GAME STATS'!BQ35+'GAME STATS'!BQ94+'GAME STATS'!BQ153+'GAME STATS'!BQ212+'GAME STATS'!BQ271+'GAME STATS'!BQ330+'GAME STATS'!BQ389+'GAME STATS'!BQ448+'GAME STATS'!BQ507+'GAME STATS'!BQ566+'GAME STATS'!BQ625+'GAME STATS'!BQ684+'GAME STATS'!BQ743+'GAME STATS'!BQ802+'GAME STATS'!BQ861+'GAME STATS'!BQ920+'GAME STATS'!BQ979+'GAME STATS'!BQ1038+'GAME STATS'!BQ1097+'GAME STATS'!BQ1156+'GAME STATS'!BQ1215+'GAME STATS'!BQ1274+'GAME STATS'!BQ1333+'GAME STATS'!BQ1392+'GAME STATS'!BQ1451+'GAME STATS'!BQ1510+'GAME STATS'!BQ1569+'GAME STATS'!BQ1628+'GAME STATS'!BQ1687+'GAME STATS'!BQ1746+'GAME STATS'!BQ1805+'GAME STATS'!BQ1864+'GAME STATS'!BQ1923+'GAME STATS'!BQ1982+'GAME STATS'!BQ2041+'GAME STATS'!BQ2100+'GAME STATS'!BQ2159+'GAME STATS'!BQ2218+'GAME STATS'!BQ2277+'GAME STATS'!BQ2336+'GAME STATS'!BQ2395+'GAME STATS'!BQ2454+'GAME STATS'!BQ2513+'GAME STATS'!BQ2572+'GAME STATS'!BQ2631+'GAME STATS'!BQ2690+'GAME STATS'!BQ2749+'GAME STATS'!BQ2808+'GAME STATS'!BQ2867+'GAME STATS'!BQ2926+'GAME STATS'!BQ2985+'GAME STATS'!BQ3044+'GAME STATS'!BQ3103+'GAME STATS'!BQ3162+'GAME STATS'!BQ3221+'GAME STATS'!BQ3280+'GAME STATS'!BQ3339+'GAME STATS'!BQ3398+'GAME STATS'!BQ3457+'GAME STATS'!BQ3516+'GAME STATS'!BQ3575+'GAME STATS'!BQ3634+'GAME STATS'!BQ3693+'GAME STATS'!BQ3752+'GAME STATS'!BQ3811+'GAME STATS'!BQ3870+'GAME STATS'!BQ3929+'GAME STATS'!BQ3988+'GAME STATS'!BQ4047+'GAME STATS'!BQ4106+'GAME STATS'!BQ4165+'GAME STATS'!BQ4224+'GAME STATS'!BQ4283+'GAME STATS'!BQ4342+'GAME STATS'!BQ4401+'GAME STATS'!BQ4460+'GAME STATS'!BQ4519+'GAME STATS'!BQ4578+'GAME STATS'!BQ4637+'GAME STATS'!BQ4696+'GAME STATS'!BQ4755+'GAME STATS'!BQ4814+'GAME STATS'!BQ4873+'GAME STATS'!BQ4932+'GAME STATS'!BQ4991+'GAME STATS'!BQ5050+'GAME STATS'!BQ5109+'GAME STATS'!BQ5168+'GAME STATS'!BQ5227+'GAME STATS'!BQ5286+'GAME STATS'!BQ5345+'GAME STATS'!BQ5404+'GAME STATS'!BQ5463+'GAME STATS'!BQ5522+'GAME STATS'!BQ5581+'GAME STATS'!BQ5640+'GAME STATS'!BQ5699+'GAME STATS'!BQ5758+'GAME STATS'!BQ5817+'GAME STATS'!BQ5876</f>
        <v>0</v>
      </c>
      <c r="BO33" s="889"/>
      <c r="BP33" s="890"/>
      <c r="BQ33" s="320"/>
      <c r="BR33" s="320"/>
    </row>
    <row r="34" spans="1:70" ht="24.95" customHeight="1" x14ac:dyDescent="0.25">
      <c r="A34" s="320"/>
      <c r="B34" s="748"/>
      <c r="C34" s="755" t="str">
        <f>IF(ROSTER!D$32="","",ROSTER!D$32)</f>
        <v/>
      </c>
      <c r="D34" s="756"/>
      <c r="E34" s="757"/>
      <c r="F34" s="731"/>
      <c r="G34" s="734"/>
      <c r="H34" s="731"/>
      <c r="I34" s="734"/>
      <c r="J34" s="722"/>
      <c r="K34" s="828"/>
      <c r="L34" s="829"/>
      <c r="M34" s="822"/>
      <c r="N34" s="823"/>
      <c r="O34" s="729" t="s">
        <v>16</v>
      </c>
      <c r="P34" s="764"/>
      <c r="Q34" s="731"/>
      <c r="R34" s="732"/>
      <c r="S34" s="733"/>
      <c r="T34" s="734"/>
      <c r="U34" s="818" t="s">
        <v>16</v>
      </c>
      <c r="V34" s="819"/>
      <c r="W34" s="722"/>
      <c r="X34" s="722"/>
      <c r="Y34" s="722"/>
      <c r="Z34" s="722"/>
      <c r="AA34" s="731"/>
      <c r="AB34" s="732"/>
      <c r="AC34" s="733"/>
      <c r="AD34" s="734"/>
      <c r="AE34" s="729"/>
      <c r="AF34" s="730"/>
      <c r="AG34" s="731"/>
      <c r="AH34" s="732"/>
      <c r="AI34" s="733"/>
      <c r="AJ34" s="734"/>
      <c r="AK34" s="729"/>
      <c r="AL34" s="730"/>
      <c r="AM34" s="731"/>
      <c r="AN34" s="732"/>
      <c r="AO34" s="733"/>
      <c r="AP34" s="734"/>
      <c r="AQ34" s="729"/>
      <c r="AR34" s="730"/>
      <c r="AS34" s="731"/>
      <c r="AT34" s="732"/>
      <c r="AU34" s="733"/>
      <c r="AV34" s="734"/>
      <c r="AW34" s="729"/>
      <c r="AX34" s="730"/>
      <c r="AY34" s="731"/>
      <c r="AZ34" s="732"/>
      <c r="BA34" s="733"/>
      <c r="BB34" s="734"/>
      <c r="BC34" s="729"/>
      <c r="BD34" s="730"/>
      <c r="BE34" s="731"/>
      <c r="BF34" s="732"/>
      <c r="BG34" s="858"/>
      <c r="BH34" s="732"/>
      <c r="BI34" s="763"/>
      <c r="BJ34" s="893"/>
      <c r="BK34" s="888"/>
      <c r="BL34" s="889"/>
      <c r="BM34" s="890"/>
      <c r="BN34" s="987"/>
      <c r="BO34" s="889"/>
      <c r="BP34" s="890"/>
      <c r="BQ34" s="320"/>
      <c r="BR34" s="320"/>
    </row>
    <row r="35" spans="1:70" ht="24.95" customHeight="1" x14ac:dyDescent="0.25">
      <c r="A35" s="320"/>
      <c r="B35" s="747" t="str">
        <f>IF(ROSTER!B34="","",ROSTER!B34)</f>
        <v/>
      </c>
      <c r="C35" s="752" t="str">
        <f>IF(ROSTER!C$34="","",ROSTER!C$34)</f>
        <v/>
      </c>
      <c r="D35" s="753"/>
      <c r="E35" s="754"/>
      <c r="F35" s="731">
        <f>'GAME STATS'!F37+'GAME STATS'!F96+'GAME STATS'!F155+'GAME STATS'!F214+'GAME STATS'!F273+'GAME STATS'!F332+'GAME STATS'!F391+'GAME STATS'!F450+'GAME STATS'!F509+'GAME STATS'!F568+'GAME STATS'!F627+'GAME STATS'!F686+'GAME STATS'!F745+'GAME STATS'!F804+'GAME STATS'!F863+'GAME STATS'!F922+'GAME STATS'!F981+'GAME STATS'!F1040+'GAME STATS'!F1099+'GAME STATS'!F1158+'GAME STATS'!F1217+'GAME STATS'!F1276+'GAME STATS'!F1335+'GAME STATS'!F1394+'GAME STATS'!F1453+'GAME STATS'!F1512+'GAME STATS'!F1571+'GAME STATS'!F1630+'GAME STATS'!F1689+'GAME STATS'!F1748+'GAME STATS'!F1807+'GAME STATS'!F1866+'GAME STATS'!F1925+'GAME STATS'!F1984+'GAME STATS'!F2043+'GAME STATS'!F2102+'GAME STATS'!F2161+'GAME STATS'!F2220+'GAME STATS'!F2279+'GAME STATS'!F2338+'GAME STATS'!F2397+'GAME STATS'!F2456+'GAME STATS'!F2515+'GAME STATS'!F2574+'GAME STATS'!F2633+'GAME STATS'!F2692+'GAME STATS'!F2751+'GAME STATS'!F2810+'GAME STATS'!F2869+'GAME STATS'!F2928+'GAME STATS'!F2987+'GAME STATS'!F3046+'GAME STATS'!F3105+'GAME STATS'!F3164+'GAME STATS'!F3223+'GAME STATS'!F3282+'GAME STATS'!F3341+'GAME STATS'!F3400+'GAME STATS'!F3459+'GAME STATS'!F3518+'GAME STATS'!F3577+'GAME STATS'!F3636+'GAME STATS'!F3695+'GAME STATS'!F3754+'GAME STATS'!F3813+'GAME STATS'!F3872+'GAME STATS'!F3931+'GAME STATS'!F3990+'GAME STATS'!F4049+'GAME STATS'!F4108+'GAME STATS'!F4167+'GAME STATS'!F4226+'GAME STATS'!F4285+'GAME STATS'!F4344+'GAME STATS'!F4403+'GAME STATS'!F4462+'GAME STATS'!F4521+'GAME STATS'!F4580+'GAME STATS'!F4639+'GAME STATS'!F4698+'GAME STATS'!F4757+'GAME STATS'!F4816+'GAME STATS'!F4875+'GAME STATS'!F4934+'GAME STATS'!F4993+'GAME STATS'!F5052+'GAME STATS'!F5111+'GAME STATS'!F5170+'GAME STATS'!F5229+'GAME STATS'!F5288+'GAME STATS'!F5347+'GAME STATS'!F5406+'GAME STATS'!F5465+'GAME STATS'!F5524+'GAME STATS'!F5583+'GAME STATS'!F5642+'GAME STATS'!F5701+'GAME STATS'!F5760+'GAME STATS'!F5819+'GAME STATS'!F5878</f>
        <v>0</v>
      </c>
      <c r="G35" s="734"/>
      <c r="H35" s="731">
        <f>'GAME STATS'!G37+'GAME STATS'!G96+'GAME STATS'!G155+'GAME STATS'!G214+'GAME STATS'!G273+'GAME STATS'!G332+'GAME STATS'!G391+'GAME STATS'!G450+'GAME STATS'!G509+'GAME STATS'!G568+'GAME STATS'!G627+'GAME STATS'!G686+'GAME STATS'!G745+'GAME STATS'!G804+'GAME STATS'!G863+'GAME STATS'!G922+'GAME STATS'!G981+'GAME STATS'!G1040+'GAME STATS'!G1099+'GAME STATS'!G1158+'GAME STATS'!G1217+'GAME STATS'!G1276+'GAME STATS'!G1335+'GAME STATS'!G1394+'GAME STATS'!G1453+'GAME STATS'!G1512+'GAME STATS'!G1571+'GAME STATS'!G1630+'GAME STATS'!G1689+'GAME STATS'!G1748+'GAME STATS'!G1807+'GAME STATS'!G1866+'GAME STATS'!G1925+'GAME STATS'!G1984+'GAME STATS'!G2043+'GAME STATS'!G2102+'GAME STATS'!G2161+'GAME STATS'!G2220+'GAME STATS'!G2279+'GAME STATS'!G2338+'GAME STATS'!G2397+'GAME STATS'!G2456+'GAME STATS'!G2515+'GAME STATS'!G2574+'GAME STATS'!G2633+'GAME STATS'!G2692+'GAME STATS'!G2751+'GAME STATS'!G2810+'GAME STATS'!G2869+'GAME STATS'!G2928+'GAME STATS'!G2987+'GAME STATS'!G3046+'GAME STATS'!G3105+'GAME STATS'!G3164+'GAME STATS'!G3223+'GAME STATS'!G3282+'GAME STATS'!G3341+'GAME STATS'!G3400+'GAME STATS'!G3459+'GAME STATS'!G3518+'GAME STATS'!G3577+'GAME STATS'!G3636+'GAME STATS'!G3695+'GAME STATS'!G3754+'GAME STATS'!G3813+'GAME STATS'!G3872+'GAME STATS'!G3931+'GAME STATS'!G3990+'GAME STATS'!G4049+'GAME STATS'!G4108+'GAME STATS'!G4167+'GAME STATS'!G4226+'GAME STATS'!G4285+'GAME STATS'!G4344+'GAME STATS'!G4403+'GAME STATS'!G4462+'GAME STATS'!G4521+'GAME STATS'!G4580+'GAME STATS'!G4639+'GAME STATS'!G4698+'GAME STATS'!G4757+'GAME STATS'!G4816+'GAME STATS'!G4875+'GAME STATS'!G4934+'GAME STATS'!G4993+'GAME STATS'!G5052+'GAME STATS'!G5111+'GAME STATS'!G5170+'GAME STATS'!G5229+'GAME STATS'!G5288+'GAME STATS'!G5347+'GAME STATS'!G5406+'GAME STATS'!G5465+'GAME STATS'!G5524+'GAME STATS'!G5583+'GAME STATS'!G5642+'GAME STATS'!G5701+'GAME STATS'!G5760+'GAME STATS'!G5819+'GAME STATS'!G5878</f>
        <v>0</v>
      </c>
      <c r="I35" s="734"/>
      <c r="J35" s="722">
        <f>'GAME STATS'!H37+'GAME STATS'!H96+'GAME STATS'!H155+'GAME STATS'!H214+'GAME STATS'!H273+'GAME STATS'!H332+'GAME STATS'!H391+'GAME STATS'!H450+'GAME STATS'!H509+'GAME STATS'!H568+'GAME STATS'!H627+'GAME STATS'!H686+'GAME STATS'!H745+'GAME STATS'!H804+'GAME STATS'!H863+'GAME STATS'!H922+'GAME STATS'!H981+'GAME STATS'!H1040+'GAME STATS'!H1099+'GAME STATS'!H1158+'GAME STATS'!H1217+'GAME STATS'!H1276+'GAME STATS'!H1335+'GAME STATS'!H1394+'GAME STATS'!H1453+'GAME STATS'!H1512+'GAME STATS'!H1571+'GAME STATS'!H1630+'GAME STATS'!H1689+'GAME STATS'!H1748+'GAME STATS'!H1807+'GAME STATS'!H1866+'GAME STATS'!H1925+'GAME STATS'!H1984+'GAME STATS'!H2043+'GAME STATS'!H2102+'GAME STATS'!H2161+'GAME STATS'!H2220+'GAME STATS'!H2279+'GAME STATS'!H2338+'GAME STATS'!H2397+'GAME STATS'!H2456+'GAME STATS'!H2515+'GAME STATS'!H2574+'GAME STATS'!H2633+'GAME STATS'!H2692+'GAME STATS'!H2751+'GAME STATS'!H2810+'GAME STATS'!H2869+'GAME STATS'!H2928+'GAME STATS'!H2987+'GAME STATS'!H3046+'GAME STATS'!H3105+'GAME STATS'!H3164+'GAME STATS'!H3223+'GAME STATS'!H3282+'GAME STATS'!H3341+'GAME STATS'!H3400+'GAME STATS'!H3459+'GAME STATS'!H3518+'GAME STATS'!H3577+'GAME STATS'!H3636+'GAME STATS'!H3695+'GAME STATS'!H3754+'GAME STATS'!H3813+'GAME STATS'!H3872+'GAME STATS'!H3931+'GAME STATS'!H3990+'GAME STATS'!H4049+'GAME STATS'!H4108+'GAME STATS'!H4167+'GAME STATS'!H4226+'GAME STATS'!H4285+'GAME STATS'!H4344+'GAME STATS'!H4403+'GAME STATS'!H4462+'GAME STATS'!H4521+'GAME STATS'!H4580+'GAME STATS'!H4639+'GAME STATS'!H4698+'GAME STATS'!H4757+'GAME STATS'!H4816+'GAME STATS'!H4875+'GAME STATS'!H4934+'GAME STATS'!H4993+'GAME STATS'!H5052+'GAME STATS'!H5111+'GAME STATS'!H5170+'GAME STATS'!H5229+'GAME STATS'!H5288+'GAME STATS'!H5347+'GAME STATS'!H5406+'GAME STATS'!H5465+'GAME STATS'!H5524+'GAME STATS'!H5583+'GAME STATS'!H5642+'GAME STATS'!H5701+'GAME STATS'!H5760+'GAME STATS'!H5819+'GAME STATS'!H5878</f>
        <v>0</v>
      </c>
      <c r="K35" s="826">
        <f>'GAME STATS'!J37+'GAME STATS'!J96+'GAME STATS'!J155+'GAME STATS'!J214+'GAME STATS'!J273+'GAME STATS'!J332+'GAME STATS'!J391+'GAME STATS'!J450+'GAME STATS'!J509+'GAME STATS'!J568+'GAME STATS'!J627+'GAME STATS'!J686+'GAME STATS'!J745+'GAME STATS'!J804+'GAME STATS'!J863+'GAME STATS'!J922+'GAME STATS'!J981+'GAME STATS'!J1040+'GAME STATS'!J1099+'GAME STATS'!J1158+'GAME STATS'!J1217+'GAME STATS'!J1276+'GAME STATS'!J1335+'GAME STATS'!J1394+'GAME STATS'!J1453+'GAME STATS'!J1512+'GAME STATS'!J1571+'GAME STATS'!J1630+'GAME STATS'!J1689+'GAME STATS'!J1748+'GAME STATS'!J1807+'GAME STATS'!J1866+'GAME STATS'!J1925+'GAME STATS'!J1984+'GAME STATS'!J2043+'GAME STATS'!J2102+'GAME STATS'!J2161+'GAME STATS'!J2220+'GAME STATS'!J2279+'GAME STATS'!J2338+'GAME STATS'!J2397+'GAME STATS'!J2456+'GAME STATS'!J2515+'GAME STATS'!J2574+'GAME STATS'!J2633+'GAME STATS'!J2692+'GAME STATS'!J2751+'GAME STATS'!J2810+'GAME STATS'!J2869+'GAME STATS'!J2928+'GAME STATS'!J2987+'GAME STATS'!J3046+'GAME STATS'!J3105+'GAME STATS'!J3164+'GAME STATS'!J3223+'GAME STATS'!J3282+'GAME STATS'!J3341+'GAME STATS'!J3400+'GAME STATS'!J3459+'GAME STATS'!J3518+'GAME STATS'!J3577+'GAME STATS'!J3636+'GAME STATS'!J3695+'GAME STATS'!J3754+'GAME STATS'!J3813+'GAME STATS'!J3872+'GAME STATS'!J3931+'GAME STATS'!J3990+'GAME STATS'!J4049+'GAME STATS'!J4108+'GAME STATS'!J4167+'GAME STATS'!J4226+'GAME STATS'!J4285+'GAME STATS'!J4344+'GAME STATS'!J4403+'GAME STATS'!J4462+'GAME STATS'!J4521+'GAME STATS'!J4580+'GAME STATS'!J4639+'GAME STATS'!J4698+'GAME STATS'!J4757+'GAME STATS'!J4816+'GAME STATS'!J4875+'GAME STATS'!J4934+'GAME STATS'!J4993+'GAME STATS'!J5052+'GAME STATS'!J5111+'GAME STATS'!J5170+'GAME STATS'!J5229+'GAME STATS'!J5288+'GAME STATS'!J5347+'GAME STATS'!J5406+'GAME STATS'!J5465+'GAME STATS'!J5524+'GAME STATS'!J5583+'GAME STATS'!J5642+'GAME STATS'!J5701+'GAME STATS'!J5760+'GAME STATS'!J5819+'GAME STATS'!J5878</f>
        <v>0</v>
      </c>
      <c r="L35" s="827"/>
      <c r="M35" s="820">
        <f>'GAME STATS'!L37+'GAME STATS'!L96+'GAME STATS'!L155+'GAME STATS'!L214+'GAME STATS'!L273+'GAME STATS'!L332+'GAME STATS'!L391+'GAME STATS'!L450+'GAME STATS'!L509+'GAME STATS'!L568+'GAME STATS'!L627+'GAME STATS'!L686+'GAME STATS'!L745+'GAME STATS'!L804+'GAME STATS'!L863+'GAME STATS'!L922+'GAME STATS'!L981+'GAME STATS'!L1040+'GAME STATS'!L1099+'GAME STATS'!L1158+'GAME STATS'!L1217+'GAME STATS'!L1276+'GAME STATS'!L1335+'GAME STATS'!L1394+'GAME STATS'!L1453+'GAME STATS'!L1512+'GAME STATS'!L1571+'GAME STATS'!L1630+'GAME STATS'!L1689+'GAME STATS'!L1748+'GAME STATS'!L1807+'GAME STATS'!L1866+'GAME STATS'!L1925+'GAME STATS'!L1984+'GAME STATS'!L2043+'GAME STATS'!L2102+'GAME STATS'!L2161+'GAME STATS'!L2220+'GAME STATS'!L2279+'GAME STATS'!L2338+'GAME STATS'!L2397+'GAME STATS'!L2456+'GAME STATS'!L2515+'GAME STATS'!L2574+'GAME STATS'!L2633+'GAME STATS'!L2692+'GAME STATS'!L2751+'GAME STATS'!L2810+'GAME STATS'!L2869+'GAME STATS'!L2928+'GAME STATS'!L2987+'GAME STATS'!L3046+'GAME STATS'!L3105+'GAME STATS'!L3164+'GAME STATS'!L3223+'GAME STATS'!L3282+'GAME STATS'!L3341+'GAME STATS'!L3400+'GAME STATS'!L3459+'GAME STATS'!L3518+'GAME STATS'!L3577+'GAME STATS'!L3636+'GAME STATS'!L3695+'GAME STATS'!L3754+'GAME STATS'!L3813+'GAME STATS'!L3872+'GAME STATS'!L3931+'GAME STATS'!L3990+'GAME STATS'!L4049+'GAME STATS'!L4108+'GAME STATS'!L4167+'GAME STATS'!L4226+'GAME STATS'!L4285+'GAME STATS'!L4344+'GAME STATS'!L4403+'GAME STATS'!L4462+'GAME STATS'!L4521+'GAME STATS'!L4580+'GAME STATS'!L4639+'GAME STATS'!L4698+'GAME STATS'!L4757+'GAME STATS'!L4816+'GAME STATS'!L4875+'GAME STATS'!L4934+'GAME STATS'!L4993+'GAME STATS'!L5052+'GAME STATS'!L5111+'GAME STATS'!L5170+'GAME STATS'!L5229+'GAME STATS'!L5288+'GAME STATS'!L5347+'GAME STATS'!L5406+'GAME STATS'!L5465+'GAME STATS'!L5524+'GAME STATS'!L5583+'GAME STATS'!L5642+'GAME STATS'!L5701+'GAME STATS'!L5760+'GAME STATS'!L5819+'GAME STATS'!L5878</f>
        <v>0</v>
      </c>
      <c r="N35" s="821"/>
      <c r="O35" s="729">
        <f>K35+M35</f>
        <v>0</v>
      </c>
      <c r="P35" s="764"/>
      <c r="Q35" s="731">
        <f>'GAME STATS'!P37+'GAME STATS'!P96+'GAME STATS'!P155+'GAME STATS'!P214+'GAME STATS'!P273+'GAME STATS'!P332+'GAME STATS'!P391+'GAME STATS'!P450+'GAME STATS'!P509+'GAME STATS'!P568+'GAME STATS'!P627+'GAME STATS'!P686+'GAME STATS'!P745+'GAME STATS'!P804+'GAME STATS'!P863+'GAME STATS'!P922+'GAME STATS'!P981+'GAME STATS'!P1040+'GAME STATS'!P1099+'GAME STATS'!P1158+'GAME STATS'!P1217+'GAME STATS'!P1276+'GAME STATS'!P1335+'GAME STATS'!P1394+'GAME STATS'!P1453+'GAME STATS'!P1512+'GAME STATS'!P1571+'GAME STATS'!P1630+'GAME STATS'!P1689+'GAME STATS'!P1748+'GAME STATS'!P1807+'GAME STATS'!P1866+'GAME STATS'!P1925+'GAME STATS'!P1984+'GAME STATS'!P2043+'GAME STATS'!P2102+'GAME STATS'!P2161+'GAME STATS'!P2220+'GAME STATS'!P2279+'GAME STATS'!P2338+'GAME STATS'!P2397+'GAME STATS'!P2456+'GAME STATS'!P2515+'GAME STATS'!P2574+'GAME STATS'!P2633+'GAME STATS'!P2692+'GAME STATS'!P2751+'GAME STATS'!P2810+'GAME STATS'!P2869+'GAME STATS'!P2928+'GAME STATS'!P2987+'GAME STATS'!P3046+'GAME STATS'!P3105+'GAME STATS'!P3164+'GAME STATS'!P3223+'GAME STATS'!P3282+'GAME STATS'!P3341+'GAME STATS'!P3400+'GAME STATS'!P3459+'GAME STATS'!P3518+'GAME STATS'!P3577+'GAME STATS'!P3636+'GAME STATS'!P3695+'GAME STATS'!P3754+'GAME STATS'!P3813+'GAME STATS'!P3872+'GAME STATS'!P3931+'GAME STATS'!P3990+'GAME STATS'!P4049+'GAME STATS'!P4108+'GAME STATS'!P4167+'GAME STATS'!P4226+'GAME STATS'!P4285+'GAME STATS'!P4344+'GAME STATS'!P4403+'GAME STATS'!P4462+'GAME STATS'!P4521+'GAME STATS'!P4580+'GAME STATS'!P4639+'GAME STATS'!P4698+'GAME STATS'!P4757+'GAME STATS'!P4816+'GAME STATS'!P4875+'GAME STATS'!P4934+'GAME STATS'!P4993+'GAME STATS'!P5052+'GAME STATS'!P5111+'GAME STATS'!P5170+'GAME STATS'!P5229+'GAME STATS'!P5288+'GAME STATS'!P5347+'GAME STATS'!P5406+'GAME STATS'!P5465+'GAME STATS'!P5524+'GAME STATS'!P5583+'GAME STATS'!P5642+'GAME STATS'!P5701+'GAME STATS'!P5760+'GAME STATS'!P5819+'GAME STATS'!P5878</f>
        <v>0</v>
      </c>
      <c r="R35" s="732"/>
      <c r="S35" s="733">
        <f>'GAME STATS'!R37+'GAME STATS'!R96+'GAME STATS'!R155+'GAME STATS'!R214+'GAME STATS'!R273+'GAME STATS'!R332+'GAME STATS'!R391+'GAME STATS'!R450+'GAME STATS'!R509+'GAME STATS'!R568+'GAME STATS'!R627+'GAME STATS'!R686+'GAME STATS'!R745+'GAME STATS'!R804+'GAME STATS'!R863+'GAME STATS'!R922+'GAME STATS'!R981+'GAME STATS'!R1040+'GAME STATS'!R1099+'GAME STATS'!R1158+'GAME STATS'!R1217+'GAME STATS'!R1276+'GAME STATS'!R1335+'GAME STATS'!R1394+'GAME STATS'!R1453+'GAME STATS'!R1512+'GAME STATS'!R1571+'GAME STATS'!R1630+'GAME STATS'!R1689+'GAME STATS'!R1748+'GAME STATS'!R1807+'GAME STATS'!R1866+'GAME STATS'!R1925+'GAME STATS'!R1984+'GAME STATS'!R2043+'GAME STATS'!R2102+'GAME STATS'!R2161+'GAME STATS'!R2220+'GAME STATS'!R2279+'GAME STATS'!R2338+'GAME STATS'!R2397+'GAME STATS'!R2456+'GAME STATS'!R2515+'GAME STATS'!R2574+'GAME STATS'!R2633+'GAME STATS'!R2692+'GAME STATS'!R2751+'GAME STATS'!R2810+'GAME STATS'!R2869+'GAME STATS'!R2928+'GAME STATS'!R2987+'GAME STATS'!R3046+'GAME STATS'!R3105+'GAME STATS'!R3164+'GAME STATS'!R3223+'GAME STATS'!R3282+'GAME STATS'!R3341+'GAME STATS'!R3400+'GAME STATS'!R3459+'GAME STATS'!R3518+'GAME STATS'!R3577+'GAME STATS'!R3636+'GAME STATS'!R3695+'GAME STATS'!R3754+'GAME STATS'!R3813+'GAME STATS'!R3872+'GAME STATS'!R3931+'GAME STATS'!R3990+'GAME STATS'!R4049+'GAME STATS'!R4108+'GAME STATS'!R4167+'GAME STATS'!R4226+'GAME STATS'!R4285+'GAME STATS'!R4344+'GAME STATS'!R4403+'GAME STATS'!R4462+'GAME STATS'!R4521+'GAME STATS'!R4580+'GAME STATS'!R4639+'GAME STATS'!R4698+'GAME STATS'!R4757+'GAME STATS'!R4816+'GAME STATS'!R4875+'GAME STATS'!R4934+'GAME STATS'!R4993+'GAME STATS'!R5052+'GAME STATS'!R5111+'GAME STATS'!R5170+'GAME STATS'!R5229+'GAME STATS'!R5288+'GAME STATS'!R5347+'GAME STATS'!R5406+'GAME STATS'!R5465+'GAME STATS'!R5524+'GAME STATS'!R5583+'GAME STATS'!R5642+'GAME STATS'!R5701+'GAME STATS'!R5760+'GAME STATS'!R5819+'GAME STATS'!R5878</f>
        <v>0</v>
      </c>
      <c r="T35" s="734"/>
      <c r="U35" s="818">
        <f>S35-Q35</f>
        <v>0</v>
      </c>
      <c r="V35" s="819"/>
      <c r="W35" s="722">
        <f>'GAME STATS'!V37+'GAME STATS'!V96+'GAME STATS'!V155+'GAME STATS'!V214+'GAME STATS'!V273+'GAME STATS'!V332+'GAME STATS'!V391+'GAME STATS'!V450+'GAME STATS'!V509+'GAME STATS'!V568+'GAME STATS'!V627+'GAME STATS'!V686+'GAME STATS'!V745+'GAME STATS'!V804+'GAME STATS'!V863+'GAME STATS'!V922+'GAME STATS'!V981+'GAME STATS'!V1040+'GAME STATS'!V1099+'GAME STATS'!V1158+'GAME STATS'!V1217+'GAME STATS'!V1276+'GAME STATS'!V1335+'GAME STATS'!V1394+'GAME STATS'!V1453+'GAME STATS'!V1512+'GAME STATS'!V1571+'GAME STATS'!V1630+'GAME STATS'!V1689+'GAME STATS'!V1748+'GAME STATS'!V1807+'GAME STATS'!V1866+'GAME STATS'!V1925+'GAME STATS'!V1984+'GAME STATS'!V2043+'GAME STATS'!V2102+'GAME STATS'!V2161+'GAME STATS'!V2220+'GAME STATS'!V2279+'GAME STATS'!V2338+'GAME STATS'!V2397+'GAME STATS'!V2456+'GAME STATS'!V2515+'GAME STATS'!V2574+'GAME STATS'!V2633+'GAME STATS'!V2692+'GAME STATS'!V2751+'GAME STATS'!V2810+'GAME STATS'!V2869+'GAME STATS'!V2928+'GAME STATS'!V2987+'GAME STATS'!V3046+'GAME STATS'!V3105+'GAME STATS'!V3164+'GAME STATS'!V3223+'GAME STATS'!V3282+'GAME STATS'!V3341+'GAME STATS'!V3400+'GAME STATS'!V3459+'GAME STATS'!V3518+'GAME STATS'!V3577+'GAME STATS'!V3636+'GAME STATS'!V3695+'GAME STATS'!V3754+'GAME STATS'!V3813+'GAME STATS'!V3872+'GAME STATS'!V3931+'GAME STATS'!V3990+'GAME STATS'!V4049+'GAME STATS'!V4108+'GAME STATS'!V4167+'GAME STATS'!V4226+'GAME STATS'!V4285+'GAME STATS'!V4344+'GAME STATS'!V4403+'GAME STATS'!V4462+'GAME STATS'!V4521+'GAME STATS'!V4580+'GAME STATS'!V4639+'GAME STATS'!V4698+'GAME STATS'!V4757+'GAME STATS'!V4816+'GAME STATS'!V4875+'GAME STATS'!V4934+'GAME STATS'!V4993+'GAME STATS'!V5052+'GAME STATS'!V5111+'GAME STATS'!V5170+'GAME STATS'!V5229+'GAME STATS'!V5288+'GAME STATS'!V5347+'GAME STATS'!V5406+'GAME STATS'!V5465+'GAME STATS'!V5524+'GAME STATS'!V5583+'GAME STATS'!V5642+'GAME STATS'!V5701+'GAME STATS'!V5760+'GAME STATS'!V5819+'GAME STATS'!V5878</f>
        <v>0</v>
      </c>
      <c r="X35" s="722">
        <f>'GAME STATS'!X37+'GAME STATS'!X96+'GAME STATS'!X155+'GAME STATS'!X214+'GAME STATS'!X273+'GAME STATS'!X332+'GAME STATS'!X391+'GAME STATS'!X450+'GAME STATS'!X509+'GAME STATS'!X568+'GAME STATS'!X627+'GAME STATS'!X686+'GAME STATS'!X745+'GAME STATS'!X804+'GAME STATS'!X863+'GAME STATS'!X922+'GAME STATS'!X981+'GAME STATS'!X1040+'GAME STATS'!X1099+'GAME STATS'!X1158+'GAME STATS'!X1217+'GAME STATS'!X1276+'GAME STATS'!X1335+'GAME STATS'!X1394+'GAME STATS'!X1453+'GAME STATS'!X1512+'GAME STATS'!X1571+'GAME STATS'!X1630+'GAME STATS'!X1689+'GAME STATS'!X1748+'GAME STATS'!X1807+'GAME STATS'!X1866+'GAME STATS'!X1925+'GAME STATS'!X1984+'GAME STATS'!X2043+'GAME STATS'!X2102+'GAME STATS'!X2161+'GAME STATS'!X2220+'GAME STATS'!X2279+'GAME STATS'!X2338+'GAME STATS'!X2397+'GAME STATS'!X2456+'GAME STATS'!X2515+'GAME STATS'!X2574+'GAME STATS'!X2633+'GAME STATS'!X2692+'GAME STATS'!X2751+'GAME STATS'!X2810+'GAME STATS'!X2869+'GAME STATS'!X2928+'GAME STATS'!X2987+'GAME STATS'!X3046+'GAME STATS'!X3105+'GAME STATS'!X3164+'GAME STATS'!X3223+'GAME STATS'!X3282+'GAME STATS'!X3341+'GAME STATS'!X3400+'GAME STATS'!X3459+'GAME STATS'!X3518+'GAME STATS'!X3577+'GAME STATS'!X3636+'GAME STATS'!X3695+'GAME STATS'!X3754+'GAME STATS'!X3813+'GAME STATS'!X3872+'GAME STATS'!X3931+'GAME STATS'!X3990+'GAME STATS'!X4049+'GAME STATS'!X4108+'GAME STATS'!X4167+'GAME STATS'!X4226+'GAME STATS'!X4285+'GAME STATS'!X4344+'GAME STATS'!X4403+'GAME STATS'!X4462+'GAME STATS'!X4521+'GAME STATS'!X4580+'GAME STATS'!X4639+'GAME STATS'!X4698+'GAME STATS'!X4757+'GAME STATS'!X4816+'GAME STATS'!X4875+'GAME STATS'!X4934+'GAME STATS'!X4993+'GAME STATS'!X5052+'GAME STATS'!X5111+'GAME STATS'!X5170+'GAME STATS'!X5229+'GAME STATS'!X5288+'GAME STATS'!X5347+'GAME STATS'!X5406+'GAME STATS'!X5465+'GAME STATS'!X5524+'GAME STATS'!X5583+'GAME STATS'!X5642+'GAME STATS'!X5701+'GAME STATS'!X5760+'GAME STATS'!X5819+'GAME STATS'!X5878</f>
        <v>0</v>
      </c>
      <c r="Y35" s="722">
        <f>'GAME STATS'!Z37+'GAME STATS'!Z96+'GAME STATS'!Z155+'GAME STATS'!Z214+'GAME STATS'!Z273+'GAME STATS'!Z332+'GAME STATS'!Z391+'GAME STATS'!Z450+'GAME STATS'!Z509+'GAME STATS'!Z568+'GAME STATS'!Z627+'GAME STATS'!Z686+'GAME STATS'!Z745+'GAME STATS'!Z804+'GAME STATS'!Z863+'GAME STATS'!Z922+'GAME STATS'!Z981+'GAME STATS'!Z1040+'GAME STATS'!Z1099+'GAME STATS'!Z1158+'GAME STATS'!Z1217+'GAME STATS'!Z1276+'GAME STATS'!Z1335+'GAME STATS'!Z1394+'GAME STATS'!Z1453+'GAME STATS'!Z1512+'GAME STATS'!Z1571+'GAME STATS'!Z1630+'GAME STATS'!Z1689+'GAME STATS'!Z1748+'GAME STATS'!Z1807+'GAME STATS'!Z1866+'GAME STATS'!Z1925+'GAME STATS'!Z1984+'GAME STATS'!Z2043+'GAME STATS'!Z2102+'GAME STATS'!Z2161+'GAME STATS'!Z2220+'GAME STATS'!Z2279+'GAME STATS'!Z2338+'GAME STATS'!Z2397+'GAME STATS'!Z2456+'GAME STATS'!Z2515+'GAME STATS'!Z2574+'GAME STATS'!Z2633+'GAME STATS'!Z2692+'GAME STATS'!Z2751+'GAME STATS'!Z2810+'GAME STATS'!Z2869+'GAME STATS'!Z2928+'GAME STATS'!Z2987+'GAME STATS'!Z3046+'GAME STATS'!Z3105+'GAME STATS'!Z3164+'GAME STATS'!Z3223+'GAME STATS'!Z3282+'GAME STATS'!Z3341+'GAME STATS'!Z3400+'GAME STATS'!Z3459+'GAME STATS'!Z3518+'GAME STATS'!Z3577+'GAME STATS'!Z3636+'GAME STATS'!Z3695+'GAME STATS'!Z3754+'GAME STATS'!Z3813+'GAME STATS'!Z3872+'GAME STATS'!Z3931+'GAME STATS'!Z3990+'GAME STATS'!Z4049+'GAME STATS'!Z4108+'GAME STATS'!Z4167+'GAME STATS'!Z4226+'GAME STATS'!Z4285+'GAME STATS'!Z4344+'GAME STATS'!Z4403+'GAME STATS'!Z4462+'GAME STATS'!Z4521+'GAME STATS'!Z4580+'GAME STATS'!Z4639+'GAME STATS'!Z4698+'GAME STATS'!Z4757+'GAME STATS'!Z4816+'GAME STATS'!Z4875+'GAME STATS'!Z4934+'GAME STATS'!Z4993+'GAME STATS'!Z5052+'GAME STATS'!Z5111+'GAME STATS'!Z5170+'GAME STATS'!Z5229+'GAME STATS'!Z5288+'GAME STATS'!Z5347+'GAME STATS'!Z5406+'GAME STATS'!Z5465+'GAME STATS'!Z5524+'GAME STATS'!Z5583+'GAME STATS'!Z5642+'GAME STATS'!Z5701+'GAME STATS'!Z5760+'GAME STATS'!Z5819+'GAME STATS'!Z5878</f>
        <v>0</v>
      </c>
      <c r="Z35" s="722">
        <f>'GAME STATS'!AB37+'GAME STATS'!AB96+'GAME STATS'!AB155+'GAME STATS'!AB214+'GAME STATS'!AB273+'GAME STATS'!AB332+'GAME STATS'!AB391+'GAME STATS'!AB450+'GAME STATS'!AB509+'GAME STATS'!AB568+'GAME STATS'!AB627+'GAME STATS'!AB686+'GAME STATS'!AB745+'GAME STATS'!AB804+'GAME STATS'!AB863+'GAME STATS'!AB922+'GAME STATS'!AB981+'GAME STATS'!AB1040+'GAME STATS'!AB1099+'GAME STATS'!AB1158+'GAME STATS'!AB1217+'GAME STATS'!AB1276+'GAME STATS'!AB1335+'GAME STATS'!AB1394+'GAME STATS'!AB1453+'GAME STATS'!AB1512+'GAME STATS'!AB1571+'GAME STATS'!AB1630+'GAME STATS'!AB1689+'GAME STATS'!AB1748+'GAME STATS'!AB1807+'GAME STATS'!AB1866+'GAME STATS'!AB1925+'GAME STATS'!AB1984+'GAME STATS'!AB2043+'GAME STATS'!AB2102+'GAME STATS'!AB2161+'GAME STATS'!AB2220+'GAME STATS'!AB2279+'GAME STATS'!AB2338+'GAME STATS'!AB2397+'GAME STATS'!AB2456+'GAME STATS'!AB2515+'GAME STATS'!AB2574+'GAME STATS'!AB2633+'GAME STATS'!AB2692+'GAME STATS'!AB2751+'GAME STATS'!AB2810+'GAME STATS'!AB2869+'GAME STATS'!AB2928+'GAME STATS'!AB2987+'GAME STATS'!AB3046+'GAME STATS'!AB3105+'GAME STATS'!AB3164+'GAME STATS'!AB3223+'GAME STATS'!AB3282+'GAME STATS'!AB3341+'GAME STATS'!AB3400+'GAME STATS'!AB3459+'GAME STATS'!AB3518+'GAME STATS'!AB3577+'GAME STATS'!AB3636+'GAME STATS'!AB3695+'GAME STATS'!AB3754+'GAME STATS'!AB3813+'GAME STATS'!AB3872+'GAME STATS'!AB3931+'GAME STATS'!AB3990+'GAME STATS'!AB4049+'GAME STATS'!AB4108+'GAME STATS'!AB4167+'GAME STATS'!AB4226+'GAME STATS'!AB4285+'GAME STATS'!AB4344+'GAME STATS'!AB4403+'GAME STATS'!AB4462+'GAME STATS'!AB4521+'GAME STATS'!AB4580+'GAME STATS'!AB4639+'GAME STATS'!AB4698+'GAME STATS'!AB4757+'GAME STATS'!AB4816+'GAME STATS'!AB4875+'GAME STATS'!AB4934+'GAME STATS'!AB4993+'GAME STATS'!AB5052+'GAME STATS'!AB5111+'GAME STATS'!AB5170+'GAME STATS'!AB5229+'GAME STATS'!AB5288+'GAME STATS'!AB5347+'GAME STATS'!AB5406+'GAME STATS'!AB5465+'GAME STATS'!AB5524+'GAME STATS'!AB5583+'GAME STATS'!AB5642+'GAME STATS'!AB5701+'GAME STATS'!AB5760+'GAME STATS'!AB5819+'GAME STATS'!AB5878</f>
        <v>0</v>
      </c>
      <c r="AA35" s="731">
        <f>'GAME STATS'!AD37+'GAME STATS'!AD96+'GAME STATS'!AD155+'GAME STATS'!AD214+'GAME STATS'!AD273+'GAME STATS'!AD332+'GAME STATS'!AD391+'GAME STATS'!AD450+'GAME STATS'!AD509+'GAME STATS'!AD568+'GAME STATS'!AD627+'GAME STATS'!AD686+'GAME STATS'!AD745+'GAME STATS'!AD804+'GAME STATS'!AD863+'GAME STATS'!AD922+'GAME STATS'!AD981+'GAME STATS'!AD1040+'GAME STATS'!AD1099+'GAME STATS'!AD1158+'GAME STATS'!AD1217+'GAME STATS'!AD1276+'GAME STATS'!AD1335+'GAME STATS'!AD1394+'GAME STATS'!AD1453+'GAME STATS'!AD1512+'GAME STATS'!AD1571+'GAME STATS'!AD1630+'GAME STATS'!AD1689+'GAME STATS'!AD1748+'GAME STATS'!AD1807+'GAME STATS'!AD1866+'GAME STATS'!AD1925+'GAME STATS'!AD1984+'GAME STATS'!AD2043+'GAME STATS'!AD2102+'GAME STATS'!AD2161+'GAME STATS'!AD2220+'GAME STATS'!AD2279+'GAME STATS'!AD2338+'GAME STATS'!AD2397+'GAME STATS'!AD2456+'GAME STATS'!AD2515+'GAME STATS'!AD2574+'GAME STATS'!AD2633+'GAME STATS'!AD2692+'GAME STATS'!AD2751+'GAME STATS'!AD2810+'GAME STATS'!AD2869+'GAME STATS'!AD2928+'GAME STATS'!AD2987+'GAME STATS'!AD3046+'GAME STATS'!AD3105+'GAME STATS'!AD3164+'GAME STATS'!AD3223+'GAME STATS'!AD3282+'GAME STATS'!AD3341+'GAME STATS'!AD3400+'GAME STATS'!AD3459+'GAME STATS'!AD3518+'GAME STATS'!AD3577+'GAME STATS'!AD3636+'GAME STATS'!AD3695+'GAME STATS'!AD3754+'GAME STATS'!AD3813+'GAME STATS'!AD3872+'GAME STATS'!AD3931+'GAME STATS'!AD3990+'GAME STATS'!AD4049+'GAME STATS'!AD4108+'GAME STATS'!AD4167+'GAME STATS'!AD4226+'GAME STATS'!AD4285+'GAME STATS'!AD4344+'GAME STATS'!AD4403+'GAME STATS'!AD4462+'GAME STATS'!AD4521+'GAME STATS'!AD4580+'GAME STATS'!AD4639+'GAME STATS'!AD4698+'GAME STATS'!AD4757+'GAME STATS'!AD4816+'GAME STATS'!AD4875+'GAME STATS'!AD4934+'GAME STATS'!AD4993+'GAME STATS'!AD5052+'GAME STATS'!AD5111+'GAME STATS'!AD5170+'GAME STATS'!AD5229+'GAME STATS'!AD5288+'GAME STATS'!AD5347+'GAME STATS'!AD5406+'GAME STATS'!AD5465+'GAME STATS'!AD5524+'GAME STATS'!AD5583+'GAME STATS'!AD5642+'GAME STATS'!AD5701+'GAME STATS'!AD5760+'GAME STATS'!AD5819+'GAME STATS'!AD5878</f>
        <v>0</v>
      </c>
      <c r="AB35" s="732"/>
      <c r="AC35" s="733">
        <f>'GAME STATS'!AF37+'GAME STATS'!AF96+'GAME STATS'!AF155+'GAME STATS'!AF214+'GAME STATS'!AF273+'GAME STATS'!AF332+'GAME STATS'!AF391+'GAME STATS'!AF450+'GAME STATS'!AF509+'GAME STATS'!AF568+'GAME STATS'!AF627+'GAME STATS'!AF686+'GAME STATS'!AF745+'GAME STATS'!AF804+'GAME STATS'!AF863+'GAME STATS'!AF922+'GAME STATS'!AF981+'GAME STATS'!AF1040+'GAME STATS'!AF1099+'GAME STATS'!AF1158+'GAME STATS'!AF1217+'GAME STATS'!AF1276+'GAME STATS'!AF1335+'GAME STATS'!AF1394+'GAME STATS'!AF1453+'GAME STATS'!AF1512+'GAME STATS'!AF1571+'GAME STATS'!AF1630+'GAME STATS'!AF1689+'GAME STATS'!AF1748+'GAME STATS'!AF1807+'GAME STATS'!AF1866+'GAME STATS'!AF1925+'GAME STATS'!AF1984+'GAME STATS'!AF2043+'GAME STATS'!AF2102+'GAME STATS'!AF2161+'GAME STATS'!AF2220+'GAME STATS'!AF2279+'GAME STATS'!AF2338+'GAME STATS'!AF2397+'GAME STATS'!AF2456+'GAME STATS'!AF2515+'GAME STATS'!AF2574+'GAME STATS'!AF2633+'GAME STATS'!AF2692+'GAME STATS'!AF2751+'GAME STATS'!AF2810+'GAME STATS'!AF2869+'GAME STATS'!AF2928+'GAME STATS'!AF2987+'GAME STATS'!AF3046+'GAME STATS'!AF3105+'GAME STATS'!AF3164+'GAME STATS'!AF3223+'GAME STATS'!AF3282+'GAME STATS'!AF3341+'GAME STATS'!AF3400+'GAME STATS'!AF3459+'GAME STATS'!AF3518+'GAME STATS'!AF3577+'GAME STATS'!AF3636+'GAME STATS'!AF3695+'GAME STATS'!AF3754+'GAME STATS'!AF3813+'GAME STATS'!AF3872+'GAME STATS'!AF3931+'GAME STATS'!AF3990+'GAME STATS'!AF4049+'GAME STATS'!AF4108+'GAME STATS'!AF4167+'GAME STATS'!AF4226+'GAME STATS'!AF4285+'GAME STATS'!AF4344+'GAME STATS'!AF4403+'GAME STATS'!AF4462+'GAME STATS'!AF4521+'GAME STATS'!AF4580+'GAME STATS'!AF4639+'GAME STATS'!AF4698+'GAME STATS'!AF4757+'GAME STATS'!AF4816+'GAME STATS'!AF4875+'GAME STATS'!AF4934+'GAME STATS'!AF4993+'GAME STATS'!AF5052+'GAME STATS'!AF5111+'GAME STATS'!AF5170+'GAME STATS'!AF5229+'GAME STATS'!AF5288+'GAME STATS'!AF5347+'GAME STATS'!AF5406+'GAME STATS'!AF5465+'GAME STATS'!AF5524+'GAME STATS'!AF5583+'GAME STATS'!AF5642+'GAME STATS'!AF5701+'GAME STATS'!AF5760+'GAME STATS'!AF5819+'GAME STATS'!AF5878</f>
        <v>0</v>
      </c>
      <c r="AD35" s="734"/>
      <c r="AE35" s="729">
        <f>IF(AA35=0,0,(AC35/AA35)*100)</f>
        <v>0</v>
      </c>
      <c r="AF35" s="730"/>
      <c r="AG35" s="731">
        <f>'GAME STATS'!AJ37+'GAME STATS'!AJ96+'GAME STATS'!AJ155+'GAME STATS'!AJ214+'GAME STATS'!AJ273+'GAME STATS'!AJ332+'GAME STATS'!AJ391+'GAME STATS'!AJ450+'GAME STATS'!AJ509+'GAME STATS'!AJ568+'GAME STATS'!AJ627+'GAME STATS'!AJ686+'GAME STATS'!AJ745+'GAME STATS'!AJ804+'GAME STATS'!AJ863+'GAME STATS'!AJ922+'GAME STATS'!AJ981+'GAME STATS'!AJ1040+'GAME STATS'!AJ1099+'GAME STATS'!AJ1158+'GAME STATS'!AJ1217+'GAME STATS'!AJ1276+'GAME STATS'!AJ1335+'GAME STATS'!AJ1394+'GAME STATS'!AJ1453+'GAME STATS'!AJ1512+'GAME STATS'!AJ1571+'GAME STATS'!AJ1630+'GAME STATS'!AJ1689+'GAME STATS'!AJ1748+'GAME STATS'!AJ1807+'GAME STATS'!AJ1866+'GAME STATS'!AJ1925+'GAME STATS'!AJ1984+'GAME STATS'!AJ2043+'GAME STATS'!AJ2102+'GAME STATS'!AJ2161+'GAME STATS'!AJ2220+'GAME STATS'!AJ2279+'GAME STATS'!AJ2338+'GAME STATS'!AJ2397+'GAME STATS'!AJ2456+'GAME STATS'!AJ2515+'GAME STATS'!AJ2574+'GAME STATS'!AJ2633+'GAME STATS'!AJ2692+'GAME STATS'!AJ2751+'GAME STATS'!AJ2810+'GAME STATS'!AJ2869+'GAME STATS'!AJ2928+'GAME STATS'!AJ2987+'GAME STATS'!AJ3046+'GAME STATS'!AJ3105+'GAME STATS'!AJ3164+'GAME STATS'!AJ3223+'GAME STATS'!AJ3282+'GAME STATS'!AJ3341+'GAME STATS'!AJ3400+'GAME STATS'!AJ3459+'GAME STATS'!AJ3518+'GAME STATS'!AJ3577+'GAME STATS'!AJ3636+'GAME STATS'!AJ3695+'GAME STATS'!AJ3754+'GAME STATS'!AJ3813+'GAME STATS'!AJ3872+'GAME STATS'!AJ3931+'GAME STATS'!AJ3990+'GAME STATS'!AJ4049+'GAME STATS'!AJ4108+'GAME STATS'!AJ4167+'GAME STATS'!AJ4226+'GAME STATS'!AJ4285+'GAME STATS'!AJ4344+'GAME STATS'!AJ4403+'GAME STATS'!AJ4462+'GAME STATS'!AJ4521+'GAME STATS'!AJ4580+'GAME STATS'!AJ4639+'GAME STATS'!AJ4698+'GAME STATS'!AJ4757+'GAME STATS'!AJ4816+'GAME STATS'!AJ4875+'GAME STATS'!AJ4934+'GAME STATS'!AJ4993+'GAME STATS'!AJ5052+'GAME STATS'!AJ5111+'GAME STATS'!AJ5170+'GAME STATS'!AJ5229+'GAME STATS'!AJ5288+'GAME STATS'!AJ5347+'GAME STATS'!AJ5406+'GAME STATS'!AJ5465+'GAME STATS'!AJ5524+'GAME STATS'!AJ5583+'GAME STATS'!AJ5642+'GAME STATS'!AJ5701+'GAME STATS'!AJ5760+'GAME STATS'!AJ5819+'GAME STATS'!AJ5878</f>
        <v>0</v>
      </c>
      <c r="AH35" s="732"/>
      <c r="AI35" s="733">
        <f>'GAME STATS'!AL37+'GAME STATS'!AL96+'GAME STATS'!AL155+'GAME STATS'!AL214+'GAME STATS'!AL273+'GAME STATS'!AL332+'GAME STATS'!AL391+'GAME STATS'!AL450+'GAME STATS'!AL509+'GAME STATS'!AL568+'GAME STATS'!AL627+'GAME STATS'!AL686+'GAME STATS'!AL745+'GAME STATS'!AL804+'GAME STATS'!AL863+'GAME STATS'!AL922+'GAME STATS'!AL981+'GAME STATS'!AL1040+'GAME STATS'!AL1099+'GAME STATS'!AL1158+'GAME STATS'!AL1217+'GAME STATS'!AL1276+'GAME STATS'!AL1335+'GAME STATS'!AL1394+'GAME STATS'!AL1453+'GAME STATS'!AL1512+'GAME STATS'!AL1571+'GAME STATS'!AL1630+'GAME STATS'!AL1689+'GAME STATS'!AL1748+'GAME STATS'!AL1807+'GAME STATS'!AL1866+'GAME STATS'!AL1925+'GAME STATS'!AL1984+'GAME STATS'!AL2043+'GAME STATS'!AL2102+'GAME STATS'!AL2161+'GAME STATS'!AL2220+'GAME STATS'!AL2279+'GAME STATS'!AL2338+'GAME STATS'!AL2397+'GAME STATS'!AL2456+'GAME STATS'!AL2515+'GAME STATS'!AL2574+'GAME STATS'!AL2633+'GAME STATS'!AL2692+'GAME STATS'!AL2751+'GAME STATS'!AL2810+'GAME STATS'!AL2869+'GAME STATS'!AL2928+'GAME STATS'!AL2987+'GAME STATS'!AL3046+'GAME STATS'!AL3105+'GAME STATS'!AL3164+'GAME STATS'!AL3223+'GAME STATS'!AL3282+'GAME STATS'!AL3341+'GAME STATS'!AL3400+'GAME STATS'!AL3459+'GAME STATS'!AL3518+'GAME STATS'!AL3577+'GAME STATS'!AL3636+'GAME STATS'!AL3695+'GAME STATS'!AL3754+'GAME STATS'!AL3813+'GAME STATS'!AL3872+'GAME STATS'!AL3931+'GAME STATS'!AL3990+'GAME STATS'!AL4049+'GAME STATS'!AL4108+'GAME STATS'!AL4167+'GAME STATS'!AL4226+'GAME STATS'!AL4285+'GAME STATS'!AL4344+'GAME STATS'!AL4403+'GAME STATS'!AL4462+'GAME STATS'!AL4521+'GAME STATS'!AL4580+'GAME STATS'!AL4639+'GAME STATS'!AL4698+'GAME STATS'!AL4757+'GAME STATS'!AL4816+'GAME STATS'!AL4875+'GAME STATS'!AL4934+'GAME STATS'!AL4993+'GAME STATS'!AL5052+'GAME STATS'!AL5111+'GAME STATS'!AL5170+'GAME STATS'!AL5229+'GAME STATS'!AL5288+'GAME STATS'!AL5347+'GAME STATS'!AL5406+'GAME STATS'!AL5465+'GAME STATS'!AL5524+'GAME STATS'!AL5583+'GAME STATS'!AL5642+'GAME STATS'!AL5701+'GAME STATS'!AL5760+'GAME STATS'!AL5819+'GAME STATS'!AL5878</f>
        <v>0</v>
      </c>
      <c r="AJ35" s="734"/>
      <c r="AK35" s="729">
        <f>IF(AG35=0,0,(AI35/AG35)*100)</f>
        <v>0</v>
      </c>
      <c r="AL35" s="730"/>
      <c r="AM35" s="731">
        <f>'GAME STATS'!AP37+'GAME STATS'!AP96+'GAME STATS'!AP155+'GAME STATS'!AP214+'GAME STATS'!AP273+'GAME STATS'!AP332+'GAME STATS'!AP391+'GAME STATS'!AP450+'GAME STATS'!AP509+'GAME STATS'!AP568+'GAME STATS'!AP627+'GAME STATS'!AP686+'GAME STATS'!AP745+'GAME STATS'!AP804+'GAME STATS'!AP863+'GAME STATS'!AP922+'GAME STATS'!AP981+'GAME STATS'!AP1040+'GAME STATS'!AP1099+'GAME STATS'!AP1158+'GAME STATS'!AP1217+'GAME STATS'!AP1276+'GAME STATS'!AP1335+'GAME STATS'!AP1394+'GAME STATS'!AP1453+'GAME STATS'!AP1512+'GAME STATS'!AP1571+'GAME STATS'!AP1630+'GAME STATS'!AP1689+'GAME STATS'!AP1748+'GAME STATS'!AP1807+'GAME STATS'!AP1866+'GAME STATS'!AP1925+'GAME STATS'!AP1984+'GAME STATS'!AP2043+'GAME STATS'!AP2102+'GAME STATS'!AP2161+'GAME STATS'!AP2220+'GAME STATS'!AP2279+'GAME STATS'!AP2338+'GAME STATS'!AP2397+'GAME STATS'!AP2456+'GAME STATS'!AP2515+'GAME STATS'!AP2574+'GAME STATS'!AP2633+'GAME STATS'!AP2692+'GAME STATS'!AP2751+'GAME STATS'!AP2810+'GAME STATS'!AP2869+'GAME STATS'!AP2928+'GAME STATS'!AP2987+'GAME STATS'!AP3046+'GAME STATS'!AP3105+'GAME STATS'!AP3164+'GAME STATS'!AP3223+'GAME STATS'!AP3282+'GAME STATS'!AP3341+'GAME STATS'!AP3400+'GAME STATS'!AP3459+'GAME STATS'!AP3518+'GAME STATS'!AP3577+'GAME STATS'!AP3636+'GAME STATS'!AP3695+'GAME STATS'!AP3754+'GAME STATS'!AP3813+'GAME STATS'!AP3872+'GAME STATS'!AP3931+'GAME STATS'!AP3990+'GAME STATS'!AP4049+'GAME STATS'!AP4108+'GAME STATS'!AP4167+'GAME STATS'!AP4226+'GAME STATS'!AP4285+'GAME STATS'!AP4344+'GAME STATS'!AP4403+'GAME STATS'!AP4462+'GAME STATS'!AP4521+'GAME STATS'!AP4580+'GAME STATS'!AP4639+'GAME STATS'!AP4698+'GAME STATS'!AP4757+'GAME STATS'!AP4816+'GAME STATS'!AP4875+'GAME STATS'!AP4934+'GAME STATS'!AP4993+'GAME STATS'!AP5052+'GAME STATS'!AP5111+'GAME STATS'!AP5170+'GAME STATS'!AP5229+'GAME STATS'!AP5288+'GAME STATS'!AP5347+'GAME STATS'!AP5406+'GAME STATS'!AP5465+'GAME STATS'!AP5524+'GAME STATS'!AP5583+'GAME STATS'!AP5642+'GAME STATS'!AP5701+'GAME STATS'!AP5760+'GAME STATS'!AP5819+'GAME STATS'!AP5878</f>
        <v>0</v>
      </c>
      <c r="AN35" s="732"/>
      <c r="AO35" s="733">
        <f>'GAME STATS'!AR37+'GAME STATS'!AR96+'GAME STATS'!AR155+'GAME STATS'!AR214+'GAME STATS'!AR273+'GAME STATS'!AR332+'GAME STATS'!AR391+'GAME STATS'!AR450+'GAME STATS'!AR509+'GAME STATS'!AR568+'GAME STATS'!AR627+'GAME STATS'!AR686+'GAME STATS'!AR745+'GAME STATS'!AR804+'GAME STATS'!AR863+'GAME STATS'!AR922+'GAME STATS'!AR981+'GAME STATS'!AR1040+'GAME STATS'!AR1099+'GAME STATS'!AR1158+'GAME STATS'!AR1217+'GAME STATS'!AR1276+'GAME STATS'!AR1335+'GAME STATS'!AR1394+'GAME STATS'!AR1453+'GAME STATS'!AR1512+'GAME STATS'!AR1571+'GAME STATS'!AR1630+'GAME STATS'!AR1689+'GAME STATS'!AR1748+'GAME STATS'!AR1807+'GAME STATS'!AR1866+'GAME STATS'!AR1925+'GAME STATS'!AR1984+'GAME STATS'!AR2043+'GAME STATS'!AR2102+'GAME STATS'!AR2161+'GAME STATS'!AR2220+'GAME STATS'!AR2279+'GAME STATS'!AR2338+'GAME STATS'!AR2397+'GAME STATS'!AR2456+'GAME STATS'!AR2515+'GAME STATS'!AR2574+'GAME STATS'!AR2633+'GAME STATS'!AR2692+'GAME STATS'!AR2751+'GAME STATS'!AR2810+'GAME STATS'!AR2869+'GAME STATS'!AR2928+'GAME STATS'!AR2987+'GAME STATS'!AR3046+'GAME STATS'!AR3105+'GAME STATS'!AR3164+'GAME STATS'!AR3223+'GAME STATS'!AR3282+'GAME STATS'!AR3341+'GAME STATS'!AR3400+'GAME STATS'!AR3459+'GAME STATS'!AR3518+'GAME STATS'!AR3577+'GAME STATS'!AR3636+'GAME STATS'!AR3695+'GAME STATS'!AR3754+'GAME STATS'!AR3813+'GAME STATS'!AR3872+'GAME STATS'!AR3931+'GAME STATS'!AR3990+'GAME STATS'!AR4049+'GAME STATS'!AR4108+'GAME STATS'!AR4167+'GAME STATS'!AR4226+'GAME STATS'!AR4285+'GAME STATS'!AR4344+'GAME STATS'!AR4403+'GAME STATS'!AR4462+'GAME STATS'!AR4521+'GAME STATS'!AR4580+'GAME STATS'!AR4639+'GAME STATS'!AR4698+'GAME STATS'!AR4757+'GAME STATS'!AR4816+'GAME STATS'!AR4875+'GAME STATS'!AR4934+'GAME STATS'!AR4993+'GAME STATS'!AR5052+'GAME STATS'!AR5111+'GAME STATS'!AR5170+'GAME STATS'!AR5229+'GAME STATS'!AR5288+'GAME STATS'!AR5347+'GAME STATS'!AR5406+'GAME STATS'!AR5465+'GAME STATS'!AR5524+'GAME STATS'!AR5583+'GAME STATS'!AR5642+'GAME STATS'!AR5701+'GAME STATS'!AR5760+'GAME STATS'!AR5819+'GAME STATS'!AR5878</f>
        <v>0</v>
      </c>
      <c r="AP35" s="734"/>
      <c r="AQ35" s="729">
        <f>IF(AM35=0,0,(AO35/AM35)*100)</f>
        <v>0</v>
      </c>
      <c r="AR35" s="730"/>
      <c r="AS35" s="731">
        <f>'GAME STATS'!AV37+'GAME STATS'!AV96+'GAME STATS'!AV155+'GAME STATS'!AV214+'GAME STATS'!AV273+'GAME STATS'!AV332+'GAME STATS'!AV391+'GAME STATS'!AV450+'GAME STATS'!AV509+'GAME STATS'!AV568+'GAME STATS'!AV627+'GAME STATS'!AV686+'GAME STATS'!AV745+'GAME STATS'!AV804+'GAME STATS'!AV863+'GAME STATS'!AV922+'GAME STATS'!AV981+'GAME STATS'!AV1040+'GAME STATS'!AV1099+'GAME STATS'!AV1158+'GAME STATS'!AV1217+'GAME STATS'!AV1276+'GAME STATS'!AV1335+'GAME STATS'!AV1394+'GAME STATS'!AV1453+'GAME STATS'!AV1512+'GAME STATS'!AV1571+'GAME STATS'!AV1630+'GAME STATS'!AV1689+'GAME STATS'!AV1748+'GAME STATS'!AV1807+'GAME STATS'!AV1866+'GAME STATS'!AV1925+'GAME STATS'!AV1984+'GAME STATS'!AV2043+'GAME STATS'!AV2102+'GAME STATS'!AV2161+'GAME STATS'!AV2220+'GAME STATS'!AV2279+'GAME STATS'!AV2338+'GAME STATS'!AV2397+'GAME STATS'!AV2456+'GAME STATS'!AV2515+'GAME STATS'!AV2574+'GAME STATS'!AV2633+'GAME STATS'!AV2692+'GAME STATS'!AV2751+'GAME STATS'!AV2810+'GAME STATS'!AV2869+'GAME STATS'!AV2928+'GAME STATS'!AV2987+'GAME STATS'!AV3046+'GAME STATS'!AV3105+'GAME STATS'!AV3164+'GAME STATS'!AV3223+'GAME STATS'!AV3282+'GAME STATS'!AV3341+'GAME STATS'!AV3400+'GAME STATS'!AV3459+'GAME STATS'!AV3518+'GAME STATS'!AV3577+'GAME STATS'!AV3636+'GAME STATS'!AV3695+'GAME STATS'!AV3754+'GAME STATS'!AV3813+'GAME STATS'!AV3872+'GAME STATS'!AV3931+'GAME STATS'!AV3990+'GAME STATS'!AV4049+'GAME STATS'!AV4108+'GAME STATS'!AV4167+'GAME STATS'!AV4226+'GAME STATS'!AV4285+'GAME STATS'!AV4344+'GAME STATS'!AV4403+'GAME STATS'!AV4462+'GAME STATS'!AV4521+'GAME STATS'!AV4580+'GAME STATS'!AV4639+'GAME STATS'!AV4698+'GAME STATS'!AV4757+'GAME STATS'!AV4816+'GAME STATS'!AV4875+'GAME STATS'!AV4934+'GAME STATS'!AV4993+'GAME STATS'!AV5052+'GAME STATS'!AV5111+'GAME STATS'!AV5170+'GAME STATS'!AV5229+'GAME STATS'!AV5288+'GAME STATS'!AV5347+'GAME STATS'!AV5406+'GAME STATS'!AV5465+'GAME STATS'!AV5524+'GAME STATS'!AV5583+'GAME STATS'!AV5642+'GAME STATS'!AV5701+'GAME STATS'!AV5760+'GAME STATS'!AV5819+'GAME STATS'!AV5878</f>
        <v>0</v>
      </c>
      <c r="AT35" s="732"/>
      <c r="AU35" s="733">
        <f>'GAME STATS'!AX37+'GAME STATS'!AX96+'GAME STATS'!AX155+'GAME STATS'!AX214+'GAME STATS'!AX273+'GAME STATS'!AX332+'GAME STATS'!AX391+'GAME STATS'!AX450+'GAME STATS'!AX509+'GAME STATS'!AX568+'GAME STATS'!AX627+'GAME STATS'!AX686+'GAME STATS'!AX745+'GAME STATS'!AX804+'GAME STATS'!AX863+'GAME STATS'!AX922+'GAME STATS'!AX981+'GAME STATS'!AX1040+'GAME STATS'!AX1099+'GAME STATS'!AX1158+'GAME STATS'!AX1217+'GAME STATS'!AX1276+'GAME STATS'!AX1335+'GAME STATS'!AX1394+'GAME STATS'!AX1453+'GAME STATS'!AX1512+'GAME STATS'!AX1571+'GAME STATS'!AX1630+'GAME STATS'!AX1689+'GAME STATS'!AX1748+'GAME STATS'!AX1807+'GAME STATS'!AX1866+'GAME STATS'!AX1925+'GAME STATS'!AX1984+'GAME STATS'!AX2043+'GAME STATS'!AX2102+'GAME STATS'!AX2161+'GAME STATS'!AX2220+'GAME STATS'!AX2279+'GAME STATS'!AX2338+'GAME STATS'!AX2397+'GAME STATS'!AX2456+'GAME STATS'!AX2515+'GAME STATS'!AX2574+'GAME STATS'!AX2633+'GAME STATS'!AX2692+'GAME STATS'!AX2751+'GAME STATS'!AX2810+'GAME STATS'!AX2869+'GAME STATS'!AX2928+'GAME STATS'!AX2987+'GAME STATS'!AX3046+'GAME STATS'!AX3105+'GAME STATS'!AX3164+'GAME STATS'!AX3223+'GAME STATS'!AX3282+'GAME STATS'!AX3341+'GAME STATS'!AX3400+'GAME STATS'!AX3459+'GAME STATS'!AX3518+'GAME STATS'!AX3577+'GAME STATS'!AX3636+'GAME STATS'!AX3695+'GAME STATS'!AX3754+'GAME STATS'!AX3813+'GAME STATS'!AX3872+'GAME STATS'!AX3931+'GAME STATS'!AX3990+'GAME STATS'!AX4049+'GAME STATS'!AX4108+'GAME STATS'!AX4167+'GAME STATS'!AX4226+'GAME STATS'!AX4285+'GAME STATS'!AX4344+'GAME STATS'!AX4403+'GAME STATS'!AX4462+'GAME STATS'!AX4521+'GAME STATS'!AX4580+'GAME STATS'!AX4639+'GAME STATS'!AX4698+'GAME STATS'!AX4757+'GAME STATS'!AX4816+'GAME STATS'!AX4875+'GAME STATS'!AX4934+'GAME STATS'!AX4993+'GAME STATS'!AX5052+'GAME STATS'!AX5111+'GAME STATS'!AX5170+'GAME STATS'!AX5229+'GAME STATS'!AX5288+'GAME STATS'!AX5347+'GAME STATS'!AX5406+'GAME STATS'!AX5465+'GAME STATS'!AX5524+'GAME STATS'!AX5583+'GAME STATS'!AX5642+'GAME STATS'!AX5701+'GAME STATS'!AX5760+'GAME STATS'!AX5819+'GAME STATS'!AX5878</f>
        <v>0</v>
      </c>
      <c r="AV35" s="734"/>
      <c r="AW35" s="729">
        <f>IF(AS35=0,0,(AU35/AS35)*100)</f>
        <v>0</v>
      </c>
      <c r="AX35" s="730"/>
      <c r="AY35" s="731">
        <f>'GAME STATS'!BB37+'GAME STATS'!BB96+'GAME STATS'!BB155+'GAME STATS'!BB214+'GAME STATS'!BB273+'GAME STATS'!BB332+'GAME STATS'!BB391+'GAME STATS'!BB450+'GAME STATS'!BB509+'GAME STATS'!BB568+'GAME STATS'!BB627+'GAME STATS'!BB686+'GAME STATS'!BB745+'GAME STATS'!BB804+'GAME STATS'!BB863+'GAME STATS'!BB922+'GAME STATS'!BB981+'GAME STATS'!BB1040+'GAME STATS'!BB1099+'GAME STATS'!BB1158+'GAME STATS'!BB1217+'GAME STATS'!BB1276+'GAME STATS'!BB1335+'GAME STATS'!BB1394+'GAME STATS'!BB1453+'GAME STATS'!BB1512+'GAME STATS'!BB1571+'GAME STATS'!BB1630+'GAME STATS'!BB1689+'GAME STATS'!BB1748+'GAME STATS'!BB1807+'GAME STATS'!BB1866+'GAME STATS'!BB1925+'GAME STATS'!BB1984+'GAME STATS'!BB2043+'GAME STATS'!BB2102+'GAME STATS'!BB2161+'GAME STATS'!BB2220+'GAME STATS'!BB2279+'GAME STATS'!BB2338+'GAME STATS'!BB2397+'GAME STATS'!BB2456+'GAME STATS'!BB2515+'GAME STATS'!BB2574+'GAME STATS'!BB2633+'GAME STATS'!BB2692+'GAME STATS'!BB2751+'GAME STATS'!BB2810+'GAME STATS'!BB2869+'GAME STATS'!BB2928+'GAME STATS'!BB2987+'GAME STATS'!BB3046+'GAME STATS'!BB3105+'GAME STATS'!BB3164+'GAME STATS'!BB3223+'GAME STATS'!BB3282+'GAME STATS'!BB3341+'GAME STATS'!BB3400+'GAME STATS'!BB3459+'GAME STATS'!BB3518+'GAME STATS'!BB3577+'GAME STATS'!BB3636+'GAME STATS'!BB3695+'GAME STATS'!BB3754+'GAME STATS'!BB3813+'GAME STATS'!BB3872+'GAME STATS'!BB3931+'GAME STATS'!BB3990+'GAME STATS'!BB4049+'GAME STATS'!BB4108+'GAME STATS'!BB4167+'GAME STATS'!BB4226+'GAME STATS'!BB4285+'GAME STATS'!BB4344+'GAME STATS'!BB4403+'GAME STATS'!BB4462+'GAME STATS'!BB4521+'GAME STATS'!BB4580+'GAME STATS'!BB4639+'GAME STATS'!BB4698+'GAME STATS'!BB4757+'GAME STATS'!BB4816+'GAME STATS'!BB4875+'GAME STATS'!BB4934+'GAME STATS'!BB4993+'GAME STATS'!BB5052+'GAME STATS'!BB5111+'GAME STATS'!BB5170+'GAME STATS'!BB5229+'GAME STATS'!BB5288+'GAME STATS'!BB5347+'GAME STATS'!BB5406+'GAME STATS'!BB5465+'GAME STATS'!BB5524+'GAME STATS'!BB5583+'GAME STATS'!BB5642+'GAME STATS'!BB5701+'GAME STATS'!BB5760+'GAME STATS'!BB5819+'GAME STATS'!BB5878</f>
        <v>0</v>
      </c>
      <c r="AZ35" s="732"/>
      <c r="BA35" s="733">
        <f>'GAME STATS'!BD37+'GAME STATS'!BD96+'GAME STATS'!BD155+'GAME STATS'!BD214+'GAME STATS'!BD273+'GAME STATS'!BD332+'GAME STATS'!BD391+'GAME STATS'!BD450+'GAME STATS'!BD509+'GAME STATS'!BD568+'GAME STATS'!BD627+'GAME STATS'!BD686+'GAME STATS'!BD745+'GAME STATS'!BD804+'GAME STATS'!BD863+'GAME STATS'!BD922+'GAME STATS'!BD981+'GAME STATS'!BD1040+'GAME STATS'!BD1099+'GAME STATS'!BD1158+'GAME STATS'!BD1217+'GAME STATS'!BD1276+'GAME STATS'!BD1335+'GAME STATS'!BD1394+'GAME STATS'!BD1453+'GAME STATS'!BD1512+'GAME STATS'!BD1571+'GAME STATS'!BD1630+'GAME STATS'!BD1689+'GAME STATS'!BD1748+'GAME STATS'!BD1807+'GAME STATS'!BD1866+'GAME STATS'!BD1925+'GAME STATS'!BD1984+'GAME STATS'!BD2043+'GAME STATS'!BD2102+'GAME STATS'!BD2161+'GAME STATS'!BD2220+'GAME STATS'!BD2279+'GAME STATS'!BD2338+'GAME STATS'!BD2397+'GAME STATS'!BD2456+'GAME STATS'!BD2515+'GAME STATS'!BD2574+'GAME STATS'!BD2633+'GAME STATS'!BD2692+'GAME STATS'!BD2751+'GAME STATS'!BD2810+'GAME STATS'!BD2869+'GAME STATS'!BD2928+'GAME STATS'!BD2987+'GAME STATS'!BD3046+'GAME STATS'!BD3105+'GAME STATS'!BD3164+'GAME STATS'!BD3223+'GAME STATS'!BD3282+'GAME STATS'!BD3341+'GAME STATS'!BD3400+'GAME STATS'!BD3459+'GAME STATS'!BD3518+'GAME STATS'!BD3577+'GAME STATS'!BD3636+'GAME STATS'!BD3695+'GAME STATS'!BD3754+'GAME STATS'!BD3813+'GAME STATS'!BD3872+'GAME STATS'!BD3931+'GAME STATS'!BD3990+'GAME STATS'!BD4049+'GAME STATS'!BD4108+'GAME STATS'!BD4167+'GAME STATS'!BD4226+'GAME STATS'!BD4285+'GAME STATS'!BD4344+'GAME STATS'!BD4403+'GAME STATS'!BD4462+'GAME STATS'!BD4521+'GAME STATS'!BD4580+'GAME STATS'!BD4639+'GAME STATS'!BD4698+'GAME STATS'!BD4757+'GAME STATS'!BD4816+'GAME STATS'!BD4875+'GAME STATS'!BD4934+'GAME STATS'!BD4993+'GAME STATS'!BD5052+'GAME STATS'!BD5111+'GAME STATS'!BD5170+'GAME STATS'!BD5229+'GAME STATS'!BD5288+'GAME STATS'!BD5347+'GAME STATS'!BD5406+'GAME STATS'!BD5465+'GAME STATS'!BD5524+'GAME STATS'!BD5583+'GAME STATS'!BD5642+'GAME STATS'!BD5701+'GAME STATS'!BD5760+'GAME STATS'!BD5819+'GAME STATS'!BD5878</f>
        <v>0</v>
      </c>
      <c r="BB35" s="734"/>
      <c r="BC35" s="729">
        <f>IF(AY35=0,0,(BA35/AY35)*100)</f>
        <v>0</v>
      </c>
      <c r="BD35" s="730"/>
      <c r="BE35" s="731">
        <f>AA35+AG35+AM35+AY35</f>
        <v>0</v>
      </c>
      <c r="BF35" s="732"/>
      <c r="BG35" s="858">
        <f>AC35+AI35+AO35+BA35</f>
        <v>0</v>
      </c>
      <c r="BH35" s="732"/>
      <c r="BI35" s="763">
        <f>IF(BE35=0,0,(BG35/BE35)*100)</f>
        <v>0</v>
      </c>
      <c r="BJ35" s="893"/>
      <c r="BK35" s="888">
        <f>(AC35*2)+(AI35*2)+(AO35*3)+BA35</f>
        <v>0</v>
      </c>
      <c r="BL35" s="889"/>
      <c r="BM35" s="890"/>
      <c r="BN35" s="986">
        <f>'GAME STATS'!BQ37+'GAME STATS'!BQ96+'GAME STATS'!BQ155+'GAME STATS'!BQ214+'GAME STATS'!BQ273+'GAME STATS'!BQ332+'GAME STATS'!BQ391+'GAME STATS'!BQ450+'GAME STATS'!BQ509+'GAME STATS'!BQ568+'GAME STATS'!BQ627+'GAME STATS'!BQ686+'GAME STATS'!BQ745+'GAME STATS'!BQ804+'GAME STATS'!BQ863+'GAME STATS'!BQ922+'GAME STATS'!BQ981+'GAME STATS'!BQ1040+'GAME STATS'!BQ1099+'GAME STATS'!BQ1158+'GAME STATS'!BQ1217+'GAME STATS'!BQ1276+'GAME STATS'!BQ1335+'GAME STATS'!BQ1394+'GAME STATS'!BQ1453+'GAME STATS'!BQ1512+'GAME STATS'!BQ1571+'GAME STATS'!BQ1630+'GAME STATS'!BQ1689+'GAME STATS'!BQ1748+'GAME STATS'!BQ1807+'GAME STATS'!BQ1866+'GAME STATS'!BQ1925+'GAME STATS'!BQ1984+'GAME STATS'!BQ2043+'GAME STATS'!BQ2102+'GAME STATS'!BQ2161+'GAME STATS'!BQ2220+'GAME STATS'!BQ2279+'GAME STATS'!BQ2338+'GAME STATS'!BQ2397+'GAME STATS'!BQ2456+'GAME STATS'!BQ2515+'GAME STATS'!BQ2574+'GAME STATS'!BQ2633+'GAME STATS'!BQ2692+'GAME STATS'!BQ2751+'GAME STATS'!BQ2810+'GAME STATS'!BQ2869+'GAME STATS'!BQ2928+'GAME STATS'!BQ2987+'GAME STATS'!BQ3046+'GAME STATS'!BQ3105+'GAME STATS'!BQ3164+'GAME STATS'!BQ3223+'GAME STATS'!BQ3282+'GAME STATS'!BQ3341+'GAME STATS'!BQ3400+'GAME STATS'!BQ3459+'GAME STATS'!BQ3518+'GAME STATS'!BQ3577+'GAME STATS'!BQ3636+'GAME STATS'!BQ3695+'GAME STATS'!BQ3754+'GAME STATS'!BQ3813+'GAME STATS'!BQ3872+'GAME STATS'!BQ3931+'GAME STATS'!BQ3990+'GAME STATS'!BQ4049+'GAME STATS'!BQ4108+'GAME STATS'!BQ4167+'GAME STATS'!BQ4226+'GAME STATS'!BQ4285+'GAME STATS'!BQ4344+'GAME STATS'!BQ4403+'GAME STATS'!BQ4462+'GAME STATS'!BQ4521+'GAME STATS'!BQ4580+'GAME STATS'!BQ4639+'GAME STATS'!BQ4698+'GAME STATS'!BQ4757+'GAME STATS'!BQ4816+'GAME STATS'!BQ4875+'GAME STATS'!BQ4934+'GAME STATS'!BQ4993+'GAME STATS'!BQ5052+'GAME STATS'!BQ5111+'GAME STATS'!BQ5170+'GAME STATS'!BQ5229+'GAME STATS'!BQ5288+'GAME STATS'!BQ5347+'GAME STATS'!BQ5406+'GAME STATS'!BQ5465+'GAME STATS'!BQ5524+'GAME STATS'!BQ5583+'GAME STATS'!BQ5642+'GAME STATS'!BQ5701+'GAME STATS'!BQ5760+'GAME STATS'!BQ5819+'GAME STATS'!BQ5878</f>
        <v>0</v>
      </c>
      <c r="BO35" s="889"/>
      <c r="BP35" s="890"/>
      <c r="BQ35" s="320"/>
      <c r="BR35" s="320"/>
    </row>
    <row r="36" spans="1:70" ht="24.95" customHeight="1" x14ac:dyDescent="0.25">
      <c r="A36" s="320"/>
      <c r="B36" s="748"/>
      <c r="C36" s="755" t="str">
        <f>IF(ROSTER!D$34="","",ROSTER!D$34)</f>
        <v/>
      </c>
      <c r="D36" s="756"/>
      <c r="E36" s="757"/>
      <c r="F36" s="731"/>
      <c r="G36" s="734"/>
      <c r="H36" s="731"/>
      <c r="I36" s="734"/>
      <c r="J36" s="722"/>
      <c r="K36" s="828"/>
      <c r="L36" s="829"/>
      <c r="M36" s="822"/>
      <c r="N36" s="823"/>
      <c r="O36" s="729" t="s">
        <v>16</v>
      </c>
      <c r="P36" s="764"/>
      <c r="Q36" s="731"/>
      <c r="R36" s="732"/>
      <c r="S36" s="733"/>
      <c r="T36" s="734"/>
      <c r="U36" s="818" t="s">
        <v>16</v>
      </c>
      <c r="V36" s="819"/>
      <c r="W36" s="722"/>
      <c r="X36" s="722"/>
      <c r="Y36" s="722"/>
      <c r="Z36" s="722"/>
      <c r="AA36" s="731"/>
      <c r="AB36" s="732"/>
      <c r="AC36" s="733"/>
      <c r="AD36" s="734"/>
      <c r="AE36" s="729"/>
      <c r="AF36" s="730"/>
      <c r="AG36" s="731"/>
      <c r="AH36" s="732"/>
      <c r="AI36" s="733"/>
      <c r="AJ36" s="734"/>
      <c r="AK36" s="729"/>
      <c r="AL36" s="730"/>
      <c r="AM36" s="731"/>
      <c r="AN36" s="732"/>
      <c r="AO36" s="733"/>
      <c r="AP36" s="734"/>
      <c r="AQ36" s="729"/>
      <c r="AR36" s="730"/>
      <c r="AS36" s="731"/>
      <c r="AT36" s="732"/>
      <c r="AU36" s="733"/>
      <c r="AV36" s="734"/>
      <c r="AW36" s="729"/>
      <c r="AX36" s="730"/>
      <c r="AY36" s="731"/>
      <c r="AZ36" s="732"/>
      <c r="BA36" s="733"/>
      <c r="BB36" s="734"/>
      <c r="BC36" s="729"/>
      <c r="BD36" s="730"/>
      <c r="BE36" s="731"/>
      <c r="BF36" s="732"/>
      <c r="BG36" s="858"/>
      <c r="BH36" s="732"/>
      <c r="BI36" s="763"/>
      <c r="BJ36" s="893"/>
      <c r="BK36" s="888"/>
      <c r="BL36" s="889"/>
      <c r="BM36" s="890"/>
      <c r="BN36" s="987"/>
      <c r="BO36" s="889"/>
      <c r="BP36" s="890"/>
      <c r="BQ36" s="320"/>
      <c r="BR36" s="320"/>
    </row>
    <row r="37" spans="1:70" ht="24.95" customHeight="1" x14ac:dyDescent="0.25">
      <c r="A37" s="320"/>
      <c r="B37" s="747" t="str">
        <f>IF(ROSTER!B36="","",ROSTER!B36)</f>
        <v/>
      </c>
      <c r="C37" s="752" t="str">
        <f>IF(ROSTER!C$36="","",ROSTER!C$36)</f>
        <v/>
      </c>
      <c r="D37" s="753"/>
      <c r="E37" s="754"/>
      <c r="F37" s="731">
        <f>'GAME STATS'!F39+'GAME STATS'!F98+'GAME STATS'!F157+'GAME STATS'!F216+'GAME STATS'!F275+'GAME STATS'!F334+'GAME STATS'!F393+'GAME STATS'!F452+'GAME STATS'!F511+'GAME STATS'!F570+'GAME STATS'!F629+'GAME STATS'!F688+'GAME STATS'!F747+'GAME STATS'!F806+'GAME STATS'!F865+'GAME STATS'!F924+'GAME STATS'!F983+'GAME STATS'!F1042+'GAME STATS'!F1101+'GAME STATS'!F1160+'GAME STATS'!F1219+'GAME STATS'!F1278+'GAME STATS'!F1337+'GAME STATS'!F1396+'GAME STATS'!F1455+'GAME STATS'!F1514+'GAME STATS'!F1573+'GAME STATS'!F1632+'GAME STATS'!F1691+'GAME STATS'!F1750+'GAME STATS'!F1809+'GAME STATS'!F1868+'GAME STATS'!F1927+'GAME STATS'!F1986+'GAME STATS'!F2045+'GAME STATS'!F2104+'GAME STATS'!F2163+'GAME STATS'!F2222+'GAME STATS'!F2281+'GAME STATS'!F2340+'GAME STATS'!F2399+'GAME STATS'!F2458+'GAME STATS'!F2517+'GAME STATS'!F2576+'GAME STATS'!F2635+'GAME STATS'!F2694+'GAME STATS'!F2753+'GAME STATS'!F2812+'GAME STATS'!F2871+'GAME STATS'!F2930+'GAME STATS'!F2989+'GAME STATS'!F3048+'GAME STATS'!F3107+'GAME STATS'!F3166+'GAME STATS'!F3225+'GAME STATS'!F3284+'GAME STATS'!F3343+'GAME STATS'!F3402+'GAME STATS'!F3461+'GAME STATS'!F3520+'GAME STATS'!F3579+'GAME STATS'!F3638+'GAME STATS'!F3697+'GAME STATS'!F3756+'GAME STATS'!F3815+'GAME STATS'!F3874+'GAME STATS'!F3933+'GAME STATS'!F3992+'GAME STATS'!F4051+'GAME STATS'!F4110+'GAME STATS'!F4169+'GAME STATS'!F4228+'GAME STATS'!F4287+'GAME STATS'!F4346+'GAME STATS'!F4405+'GAME STATS'!F4464+'GAME STATS'!F4523+'GAME STATS'!F4582+'GAME STATS'!F4641+'GAME STATS'!F4700+'GAME STATS'!F4759+'GAME STATS'!F4818+'GAME STATS'!F4877+'GAME STATS'!F4936+'GAME STATS'!F4995+'GAME STATS'!F5054+'GAME STATS'!F5113+'GAME STATS'!F5172+'GAME STATS'!F5231+'GAME STATS'!F5290+'GAME STATS'!F5349+'GAME STATS'!F5408+'GAME STATS'!F5467+'GAME STATS'!F5526+'GAME STATS'!F5585+'GAME STATS'!F5644+'GAME STATS'!F5703+'GAME STATS'!F5762+'GAME STATS'!F5821+'GAME STATS'!F5880</f>
        <v>0</v>
      </c>
      <c r="G37" s="734"/>
      <c r="H37" s="731">
        <f>'GAME STATS'!G39+'GAME STATS'!G98+'GAME STATS'!G157+'GAME STATS'!G216+'GAME STATS'!G275+'GAME STATS'!G334+'GAME STATS'!G393+'GAME STATS'!G452+'GAME STATS'!G511+'GAME STATS'!G570+'GAME STATS'!G629+'GAME STATS'!G688+'GAME STATS'!G747+'GAME STATS'!G806+'GAME STATS'!G865+'GAME STATS'!G924+'GAME STATS'!G983+'GAME STATS'!G1042+'GAME STATS'!G1101+'GAME STATS'!G1160+'GAME STATS'!G1219+'GAME STATS'!G1278+'GAME STATS'!G1337+'GAME STATS'!G1396+'GAME STATS'!G1455+'GAME STATS'!G1514+'GAME STATS'!G1573+'GAME STATS'!G1632+'GAME STATS'!G1691+'GAME STATS'!G1750+'GAME STATS'!G1809+'GAME STATS'!G1868+'GAME STATS'!G1927+'GAME STATS'!G1986+'GAME STATS'!G2045+'GAME STATS'!G2104+'GAME STATS'!G2163+'GAME STATS'!G2222+'GAME STATS'!G2281+'GAME STATS'!G2340+'GAME STATS'!G2399+'GAME STATS'!G2458+'GAME STATS'!G2517+'GAME STATS'!G2576+'GAME STATS'!G2635+'GAME STATS'!G2694+'GAME STATS'!G2753+'GAME STATS'!G2812+'GAME STATS'!G2871+'GAME STATS'!G2930+'GAME STATS'!G2989+'GAME STATS'!G3048+'GAME STATS'!G3107+'GAME STATS'!G3166+'GAME STATS'!G3225+'GAME STATS'!G3284+'GAME STATS'!G3343+'GAME STATS'!G3402+'GAME STATS'!G3461+'GAME STATS'!G3520+'GAME STATS'!G3579+'GAME STATS'!G3638+'GAME STATS'!G3697+'GAME STATS'!G3756+'GAME STATS'!G3815+'GAME STATS'!G3874+'GAME STATS'!G3933+'GAME STATS'!G3992+'GAME STATS'!G4051+'GAME STATS'!G4110+'GAME STATS'!G4169+'GAME STATS'!G4228+'GAME STATS'!G4287+'GAME STATS'!G4346+'GAME STATS'!G4405+'GAME STATS'!G4464+'GAME STATS'!G4523+'GAME STATS'!G4582+'GAME STATS'!G4641+'GAME STATS'!G4700+'GAME STATS'!G4759+'GAME STATS'!G4818+'GAME STATS'!G4877+'GAME STATS'!G4936+'GAME STATS'!G4995+'GAME STATS'!G5054+'GAME STATS'!G5113+'GAME STATS'!G5172+'GAME STATS'!G5231+'GAME STATS'!G5290+'GAME STATS'!G5349+'GAME STATS'!G5408+'GAME STATS'!G5467+'GAME STATS'!G5526+'GAME STATS'!G5585+'GAME STATS'!G5644+'GAME STATS'!G5703+'GAME STATS'!G5762+'GAME STATS'!G5821+'GAME STATS'!G5880</f>
        <v>0</v>
      </c>
      <c r="I37" s="734"/>
      <c r="J37" s="722">
        <f>'GAME STATS'!H39+'GAME STATS'!H98+'GAME STATS'!H157+'GAME STATS'!H216+'GAME STATS'!H275+'GAME STATS'!H334+'GAME STATS'!H393+'GAME STATS'!H452+'GAME STATS'!H511+'GAME STATS'!H570+'GAME STATS'!H629+'GAME STATS'!H688+'GAME STATS'!H747+'GAME STATS'!H806+'GAME STATS'!H865+'GAME STATS'!H924+'GAME STATS'!H983+'GAME STATS'!H1042+'GAME STATS'!H1101+'GAME STATS'!H1160+'GAME STATS'!H1219+'GAME STATS'!H1278+'GAME STATS'!H1337+'GAME STATS'!H1396+'GAME STATS'!H1455+'GAME STATS'!H1514+'GAME STATS'!H1573+'GAME STATS'!H1632+'GAME STATS'!H1691+'GAME STATS'!H1750+'GAME STATS'!H1809+'GAME STATS'!H1868+'GAME STATS'!H1927+'GAME STATS'!H1986+'GAME STATS'!H2045+'GAME STATS'!H2104+'GAME STATS'!H2163+'GAME STATS'!H2222+'GAME STATS'!H2281+'GAME STATS'!H2340+'GAME STATS'!H2399+'GAME STATS'!H2458+'GAME STATS'!H2517+'GAME STATS'!H2576+'GAME STATS'!H2635+'GAME STATS'!H2694+'GAME STATS'!H2753+'GAME STATS'!H2812+'GAME STATS'!H2871+'GAME STATS'!H2930+'GAME STATS'!H2989+'GAME STATS'!H3048+'GAME STATS'!H3107+'GAME STATS'!H3166+'GAME STATS'!H3225+'GAME STATS'!H3284+'GAME STATS'!H3343+'GAME STATS'!H3402+'GAME STATS'!H3461+'GAME STATS'!H3520+'GAME STATS'!H3579+'GAME STATS'!H3638+'GAME STATS'!H3697+'GAME STATS'!H3756+'GAME STATS'!H3815+'GAME STATS'!H3874+'GAME STATS'!H3933+'GAME STATS'!H3992+'GAME STATS'!H4051+'GAME STATS'!H4110+'GAME STATS'!H4169+'GAME STATS'!H4228+'GAME STATS'!H4287+'GAME STATS'!H4346+'GAME STATS'!H4405+'GAME STATS'!H4464+'GAME STATS'!H4523+'GAME STATS'!H4582+'GAME STATS'!H4641+'GAME STATS'!H4700+'GAME STATS'!H4759+'GAME STATS'!H4818+'GAME STATS'!H4877+'GAME STATS'!H4936+'GAME STATS'!H4995+'GAME STATS'!H5054+'GAME STATS'!H5113+'GAME STATS'!H5172+'GAME STATS'!H5231+'GAME STATS'!H5290+'GAME STATS'!H5349+'GAME STATS'!H5408+'GAME STATS'!H5467+'GAME STATS'!H5526+'GAME STATS'!H5585+'GAME STATS'!H5644+'GAME STATS'!H5703+'GAME STATS'!H5762+'GAME STATS'!H5821+'GAME STATS'!H5880</f>
        <v>0</v>
      </c>
      <c r="K37" s="826">
        <f>'GAME STATS'!J39+'GAME STATS'!J98+'GAME STATS'!J157+'GAME STATS'!J216+'GAME STATS'!J275+'GAME STATS'!J334+'GAME STATS'!J393+'GAME STATS'!J452+'GAME STATS'!J511+'GAME STATS'!J570+'GAME STATS'!J629+'GAME STATS'!J688+'GAME STATS'!J747+'GAME STATS'!J806+'GAME STATS'!J865+'GAME STATS'!J924+'GAME STATS'!J983+'GAME STATS'!J1042+'GAME STATS'!J1101+'GAME STATS'!J1160+'GAME STATS'!J1219+'GAME STATS'!J1278+'GAME STATS'!J1337+'GAME STATS'!J1396+'GAME STATS'!J1455+'GAME STATS'!J1514+'GAME STATS'!J1573+'GAME STATS'!J1632+'GAME STATS'!J1691+'GAME STATS'!J1750+'GAME STATS'!J1809+'GAME STATS'!J1868+'GAME STATS'!J1927+'GAME STATS'!J1986+'GAME STATS'!J2045+'GAME STATS'!J2104+'GAME STATS'!J2163+'GAME STATS'!J2222+'GAME STATS'!J2281+'GAME STATS'!J2340+'GAME STATS'!J2399+'GAME STATS'!J2458+'GAME STATS'!J2517+'GAME STATS'!J2576+'GAME STATS'!J2635+'GAME STATS'!J2694+'GAME STATS'!J2753+'GAME STATS'!J2812+'GAME STATS'!J2871+'GAME STATS'!J2930+'GAME STATS'!J2989+'GAME STATS'!J3048+'GAME STATS'!J3107+'GAME STATS'!J3166+'GAME STATS'!J3225+'GAME STATS'!J3284+'GAME STATS'!J3343+'GAME STATS'!J3402+'GAME STATS'!J3461+'GAME STATS'!J3520+'GAME STATS'!J3579+'GAME STATS'!J3638+'GAME STATS'!J3697+'GAME STATS'!J3756+'GAME STATS'!J3815+'GAME STATS'!J3874+'GAME STATS'!J3933+'GAME STATS'!J3992+'GAME STATS'!J4051+'GAME STATS'!J4110+'GAME STATS'!J4169+'GAME STATS'!J4228+'GAME STATS'!J4287+'GAME STATS'!J4346+'GAME STATS'!J4405+'GAME STATS'!J4464+'GAME STATS'!J4523+'GAME STATS'!J4582+'GAME STATS'!J4641+'GAME STATS'!J4700+'GAME STATS'!J4759+'GAME STATS'!J4818+'GAME STATS'!J4877+'GAME STATS'!J4936+'GAME STATS'!J4995+'GAME STATS'!J5054+'GAME STATS'!J5113+'GAME STATS'!J5172+'GAME STATS'!J5231+'GAME STATS'!J5290+'GAME STATS'!J5349+'GAME STATS'!J5408+'GAME STATS'!J5467+'GAME STATS'!J5526+'GAME STATS'!J5585+'GAME STATS'!J5644+'GAME STATS'!J5703+'GAME STATS'!J5762+'GAME STATS'!J5821+'GAME STATS'!J5880</f>
        <v>0</v>
      </c>
      <c r="L37" s="827"/>
      <c r="M37" s="820">
        <f>'GAME STATS'!L39+'GAME STATS'!L98+'GAME STATS'!L157+'GAME STATS'!L216+'GAME STATS'!L275+'GAME STATS'!L334+'GAME STATS'!L393+'GAME STATS'!L452+'GAME STATS'!L511+'GAME STATS'!L570+'GAME STATS'!L629+'GAME STATS'!L688+'GAME STATS'!L747+'GAME STATS'!L806+'GAME STATS'!L865+'GAME STATS'!L924+'GAME STATS'!L983+'GAME STATS'!L1042+'GAME STATS'!L1101+'GAME STATS'!L1160+'GAME STATS'!L1219+'GAME STATS'!L1278+'GAME STATS'!L1337+'GAME STATS'!L1396+'GAME STATS'!L1455+'GAME STATS'!L1514+'GAME STATS'!L1573+'GAME STATS'!L1632+'GAME STATS'!L1691+'GAME STATS'!L1750+'GAME STATS'!L1809+'GAME STATS'!L1868+'GAME STATS'!L1927+'GAME STATS'!L1986+'GAME STATS'!L2045+'GAME STATS'!L2104+'GAME STATS'!L2163+'GAME STATS'!L2222+'GAME STATS'!L2281+'GAME STATS'!L2340+'GAME STATS'!L2399+'GAME STATS'!L2458+'GAME STATS'!L2517+'GAME STATS'!L2576+'GAME STATS'!L2635+'GAME STATS'!L2694+'GAME STATS'!L2753+'GAME STATS'!L2812+'GAME STATS'!L2871+'GAME STATS'!L2930+'GAME STATS'!L2989+'GAME STATS'!L3048+'GAME STATS'!L3107+'GAME STATS'!L3166+'GAME STATS'!L3225+'GAME STATS'!L3284+'GAME STATS'!L3343+'GAME STATS'!L3402+'GAME STATS'!L3461+'GAME STATS'!L3520+'GAME STATS'!L3579+'GAME STATS'!L3638+'GAME STATS'!L3697+'GAME STATS'!L3756+'GAME STATS'!L3815+'GAME STATS'!L3874+'GAME STATS'!L3933+'GAME STATS'!L3992+'GAME STATS'!L4051+'GAME STATS'!L4110+'GAME STATS'!L4169+'GAME STATS'!L4228+'GAME STATS'!L4287+'GAME STATS'!L4346+'GAME STATS'!L4405+'GAME STATS'!L4464+'GAME STATS'!L4523+'GAME STATS'!L4582+'GAME STATS'!L4641+'GAME STATS'!L4700+'GAME STATS'!L4759+'GAME STATS'!L4818+'GAME STATS'!L4877+'GAME STATS'!L4936+'GAME STATS'!L4995+'GAME STATS'!L5054+'GAME STATS'!L5113+'GAME STATS'!L5172+'GAME STATS'!L5231+'GAME STATS'!L5290+'GAME STATS'!L5349+'GAME STATS'!L5408+'GAME STATS'!L5467+'GAME STATS'!L5526+'GAME STATS'!L5585+'GAME STATS'!L5644+'GAME STATS'!L5703+'GAME STATS'!L5762+'GAME STATS'!L5821+'GAME STATS'!L5880</f>
        <v>0</v>
      </c>
      <c r="N37" s="821"/>
      <c r="O37" s="729">
        <f>K37+M37</f>
        <v>0</v>
      </c>
      <c r="P37" s="764"/>
      <c r="Q37" s="731">
        <f>'GAME STATS'!P39+'GAME STATS'!P98+'GAME STATS'!P157+'GAME STATS'!P216+'GAME STATS'!P275+'GAME STATS'!P334+'GAME STATS'!P393+'GAME STATS'!P452+'GAME STATS'!P511+'GAME STATS'!P570+'GAME STATS'!P629+'GAME STATS'!P688+'GAME STATS'!P747+'GAME STATS'!P806+'GAME STATS'!P865+'GAME STATS'!P924+'GAME STATS'!P983+'GAME STATS'!P1042+'GAME STATS'!P1101+'GAME STATS'!P1160+'GAME STATS'!P1219+'GAME STATS'!P1278+'GAME STATS'!P1337+'GAME STATS'!P1396+'GAME STATS'!P1455+'GAME STATS'!P1514+'GAME STATS'!P1573+'GAME STATS'!P1632+'GAME STATS'!P1691+'GAME STATS'!P1750+'GAME STATS'!P1809+'GAME STATS'!P1868+'GAME STATS'!P1927+'GAME STATS'!P1986+'GAME STATS'!P2045+'GAME STATS'!P2104+'GAME STATS'!P2163+'GAME STATS'!P2222+'GAME STATS'!P2281+'GAME STATS'!P2340+'GAME STATS'!P2399+'GAME STATS'!P2458+'GAME STATS'!P2517+'GAME STATS'!P2576+'GAME STATS'!P2635+'GAME STATS'!P2694+'GAME STATS'!P2753+'GAME STATS'!P2812+'GAME STATS'!P2871+'GAME STATS'!P2930+'GAME STATS'!P2989+'GAME STATS'!P3048+'GAME STATS'!P3107+'GAME STATS'!P3166+'GAME STATS'!P3225+'GAME STATS'!P3284+'GAME STATS'!P3343+'GAME STATS'!P3402+'GAME STATS'!P3461+'GAME STATS'!P3520+'GAME STATS'!P3579+'GAME STATS'!P3638+'GAME STATS'!P3697+'GAME STATS'!P3756+'GAME STATS'!P3815+'GAME STATS'!P3874+'GAME STATS'!P3933+'GAME STATS'!P3992+'GAME STATS'!P4051+'GAME STATS'!P4110+'GAME STATS'!P4169+'GAME STATS'!P4228+'GAME STATS'!P4287+'GAME STATS'!P4346+'GAME STATS'!P4405+'GAME STATS'!P4464+'GAME STATS'!P4523+'GAME STATS'!P4582+'GAME STATS'!P4641+'GAME STATS'!P4700+'GAME STATS'!P4759+'GAME STATS'!P4818+'GAME STATS'!P4877+'GAME STATS'!P4936+'GAME STATS'!P4995+'GAME STATS'!P5054+'GAME STATS'!P5113+'GAME STATS'!P5172+'GAME STATS'!P5231+'GAME STATS'!P5290+'GAME STATS'!P5349+'GAME STATS'!P5408+'GAME STATS'!P5467+'GAME STATS'!P5526+'GAME STATS'!P5585+'GAME STATS'!P5644+'GAME STATS'!P5703+'GAME STATS'!P5762+'GAME STATS'!P5821+'GAME STATS'!P5880</f>
        <v>0</v>
      </c>
      <c r="R37" s="732"/>
      <c r="S37" s="733">
        <f>'GAME STATS'!R39+'GAME STATS'!R98+'GAME STATS'!R157+'GAME STATS'!R216+'GAME STATS'!R275+'GAME STATS'!R334+'GAME STATS'!R393+'GAME STATS'!R452+'GAME STATS'!R511+'GAME STATS'!R570+'GAME STATS'!R629+'GAME STATS'!R688+'GAME STATS'!R747+'GAME STATS'!R806+'GAME STATS'!R865+'GAME STATS'!R924+'GAME STATS'!R983+'GAME STATS'!R1042+'GAME STATS'!R1101+'GAME STATS'!R1160+'GAME STATS'!R1219+'GAME STATS'!R1278+'GAME STATS'!R1337+'GAME STATS'!R1396+'GAME STATS'!R1455+'GAME STATS'!R1514+'GAME STATS'!R1573+'GAME STATS'!R1632+'GAME STATS'!R1691+'GAME STATS'!R1750+'GAME STATS'!R1809+'GAME STATS'!R1868+'GAME STATS'!R1927+'GAME STATS'!R1986+'GAME STATS'!R2045+'GAME STATS'!R2104+'GAME STATS'!R2163+'GAME STATS'!R2222+'GAME STATS'!R2281+'GAME STATS'!R2340+'GAME STATS'!R2399+'GAME STATS'!R2458+'GAME STATS'!R2517+'GAME STATS'!R2576+'GAME STATS'!R2635+'GAME STATS'!R2694+'GAME STATS'!R2753+'GAME STATS'!R2812+'GAME STATS'!R2871+'GAME STATS'!R2930+'GAME STATS'!R2989+'GAME STATS'!R3048+'GAME STATS'!R3107+'GAME STATS'!R3166+'GAME STATS'!R3225+'GAME STATS'!R3284+'GAME STATS'!R3343+'GAME STATS'!R3402+'GAME STATS'!R3461+'GAME STATS'!R3520+'GAME STATS'!R3579+'GAME STATS'!R3638+'GAME STATS'!R3697+'GAME STATS'!R3756+'GAME STATS'!R3815+'GAME STATS'!R3874+'GAME STATS'!R3933+'GAME STATS'!R3992+'GAME STATS'!R4051+'GAME STATS'!R4110+'GAME STATS'!R4169+'GAME STATS'!R4228+'GAME STATS'!R4287+'GAME STATS'!R4346+'GAME STATS'!R4405+'GAME STATS'!R4464+'GAME STATS'!R4523+'GAME STATS'!R4582+'GAME STATS'!R4641+'GAME STATS'!R4700+'GAME STATS'!R4759+'GAME STATS'!R4818+'GAME STATS'!R4877+'GAME STATS'!R4936+'GAME STATS'!R4995+'GAME STATS'!R5054+'GAME STATS'!R5113+'GAME STATS'!R5172+'GAME STATS'!R5231+'GAME STATS'!R5290+'GAME STATS'!R5349+'GAME STATS'!R5408+'GAME STATS'!R5467+'GAME STATS'!R5526+'GAME STATS'!R5585+'GAME STATS'!R5644+'GAME STATS'!R5703+'GAME STATS'!R5762+'GAME STATS'!R5821+'GAME STATS'!R5880</f>
        <v>0</v>
      </c>
      <c r="T37" s="734"/>
      <c r="U37" s="818">
        <f>S37-Q37</f>
        <v>0</v>
      </c>
      <c r="V37" s="819"/>
      <c r="W37" s="722">
        <f>'GAME STATS'!V39+'GAME STATS'!V98+'GAME STATS'!V157+'GAME STATS'!V216+'GAME STATS'!V275+'GAME STATS'!V334+'GAME STATS'!V393+'GAME STATS'!V452+'GAME STATS'!V511+'GAME STATS'!V570+'GAME STATS'!V629+'GAME STATS'!V688+'GAME STATS'!V747+'GAME STATS'!V806+'GAME STATS'!V865+'GAME STATS'!V924+'GAME STATS'!V983+'GAME STATS'!V1042+'GAME STATS'!V1101+'GAME STATS'!V1160+'GAME STATS'!V1219+'GAME STATS'!V1278+'GAME STATS'!V1337+'GAME STATS'!V1396+'GAME STATS'!V1455+'GAME STATS'!V1514+'GAME STATS'!V1573+'GAME STATS'!V1632+'GAME STATS'!V1691+'GAME STATS'!V1750+'GAME STATS'!V1809+'GAME STATS'!V1868+'GAME STATS'!V1927+'GAME STATS'!V1986+'GAME STATS'!V2045+'GAME STATS'!V2104+'GAME STATS'!V2163+'GAME STATS'!V2222+'GAME STATS'!V2281+'GAME STATS'!V2340+'GAME STATS'!V2399+'GAME STATS'!V2458+'GAME STATS'!V2517+'GAME STATS'!V2576+'GAME STATS'!V2635+'GAME STATS'!V2694+'GAME STATS'!V2753+'GAME STATS'!V2812+'GAME STATS'!V2871+'GAME STATS'!V2930+'GAME STATS'!V2989+'GAME STATS'!V3048+'GAME STATS'!V3107+'GAME STATS'!V3166+'GAME STATS'!V3225+'GAME STATS'!V3284+'GAME STATS'!V3343+'GAME STATS'!V3402+'GAME STATS'!V3461+'GAME STATS'!V3520+'GAME STATS'!V3579+'GAME STATS'!V3638+'GAME STATS'!V3697+'GAME STATS'!V3756+'GAME STATS'!V3815+'GAME STATS'!V3874+'GAME STATS'!V3933+'GAME STATS'!V3992+'GAME STATS'!V4051+'GAME STATS'!V4110+'GAME STATS'!V4169+'GAME STATS'!V4228+'GAME STATS'!V4287+'GAME STATS'!V4346+'GAME STATS'!V4405+'GAME STATS'!V4464+'GAME STATS'!V4523+'GAME STATS'!V4582+'GAME STATS'!V4641+'GAME STATS'!V4700+'GAME STATS'!V4759+'GAME STATS'!V4818+'GAME STATS'!V4877+'GAME STATS'!V4936+'GAME STATS'!V4995+'GAME STATS'!V5054+'GAME STATS'!V5113+'GAME STATS'!V5172+'GAME STATS'!V5231+'GAME STATS'!V5290+'GAME STATS'!V5349+'GAME STATS'!V5408+'GAME STATS'!V5467+'GAME STATS'!V5526+'GAME STATS'!V5585+'GAME STATS'!V5644+'GAME STATS'!V5703+'GAME STATS'!V5762+'GAME STATS'!V5821+'GAME STATS'!V5880</f>
        <v>0</v>
      </c>
      <c r="X37" s="722">
        <f>'GAME STATS'!X39+'GAME STATS'!X98+'GAME STATS'!X157+'GAME STATS'!X216+'GAME STATS'!X275+'GAME STATS'!X334+'GAME STATS'!X393+'GAME STATS'!X452+'GAME STATS'!X511+'GAME STATS'!X570+'GAME STATS'!X629+'GAME STATS'!X688+'GAME STATS'!X747+'GAME STATS'!X806+'GAME STATS'!X865+'GAME STATS'!X924+'GAME STATS'!X983+'GAME STATS'!X1042+'GAME STATS'!X1101+'GAME STATS'!X1160+'GAME STATS'!X1219+'GAME STATS'!X1278+'GAME STATS'!X1337+'GAME STATS'!X1396+'GAME STATS'!X1455+'GAME STATS'!X1514+'GAME STATS'!X1573+'GAME STATS'!X1632+'GAME STATS'!X1691+'GAME STATS'!X1750+'GAME STATS'!X1809+'GAME STATS'!X1868+'GAME STATS'!X1927+'GAME STATS'!X1986+'GAME STATS'!X2045+'GAME STATS'!X2104+'GAME STATS'!X2163+'GAME STATS'!X2222+'GAME STATS'!X2281+'GAME STATS'!X2340+'GAME STATS'!X2399+'GAME STATS'!X2458+'GAME STATS'!X2517+'GAME STATS'!X2576+'GAME STATS'!X2635+'GAME STATS'!X2694+'GAME STATS'!X2753+'GAME STATS'!X2812+'GAME STATS'!X2871+'GAME STATS'!X2930+'GAME STATS'!X2989+'GAME STATS'!X3048+'GAME STATS'!X3107+'GAME STATS'!X3166+'GAME STATS'!X3225+'GAME STATS'!X3284+'GAME STATS'!X3343+'GAME STATS'!X3402+'GAME STATS'!X3461+'GAME STATS'!X3520+'GAME STATS'!X3579+'GAME STATS'!X3638+'GAME STATS'!X3697+'GAME STATS'!X3756+'GAME STATS'!X3815+'GAME STATS'!X3874+'GAME STATS'!X3933+'GAME STATS'!X3992+'GAME STATS'!X4051+'GAME STATS'!X4110+'GAME STATS'!X4169+'GAME STATS'!X4228+'GAME STATS'!X4287+'GAME STATS'!X4346+'GAME STATS'!X4405+'GAME STATS'!X4464+'GAME STATS'!X4523+'GAME STATS'!X4582+'GAME STATS'!X4641+'GAME STATS'!X4700+'GAME STATS'!X4759+'GAME STATS'!X4818+'GAME STATS'!X4877+'GAME STATS'!X4936+'GAME STATS'!X4995+'GAME STATS'!X5054+'GAME STATS'!X5113+'GAME STATS'!X5172+'GAME STATS'!X5231+'GAME STATS'!X5290+'GAME STATS'!X5349+'GAME STATS'!X5408+'GAME STATS'!X5467+'GAME STATS'!X5526+'GAME STATS'!X5585+'GAME STATS'!X5644+'GAME STATS'!X5703+'GAME STATS'!X5762+'GAME STATS'!X5821+'GAME STATS'!X5880</f>
        <v>0</v>
      </c>
      <c r="Y37" s="722">
        <f>'GAME STATS'!Z39+'GAME STATS'!Z98+'GAME STATS'!Z157+'GAME STATS'!Z216+'GAME STATS'!Z275+'GAME STATS'!Z334+'GAME STATS'!Z393+'GAME STATS'!Z452+'GAME STATS'!Z511+'GAME STATS'!Z570+'GAME STATS'!Z629+'GAME STATS'!Z688+'GAME STATS'!Z747+'GAME STATS'!Z806+'GAME STATS'!Z865+'GAME STATS'!Z924+'GAME STATS'!Z983+'GAME STATS'!Z1042+'GAME STATS'!Z1101+'GAME STATS'!Z1160+'GAME STATS'!Z1219+'GAME STATS'!Z1278+'GAME STATS'!Z1337+'GAME STATS'!Z1396+'GAME STATS'!Z1455+'GAME STATS'!Z1514+'GAME STATS'!Z1573+'GAME STATS'!Z1632+'GAME STATS'!Z1691+'GAME STATS'!Z1750+'GAME STATS'!Z1809+'GAME STATS'!Z1868+'GAME STATS'!Z1927+'GAME STATS'!Z1986+'GAME STATS'!Z2045+'GAME STATS'!Z2104+'GAME STATS'!Z2163+'GAME STATS'!Z2222+'GAME STATS'!Z2281+'GAME STATS'!Z2340+'GAME STATS'!Z2399+'GAME STATS'!Z2458+'GAME STATS'!Z2517+'GAME STATS'!Z2576+'GAME STATS'!Z2635+'GAME STATS'!Z2694+'GAME STATS'!Z2753+'GAME STATS'!Z2812+'GAME STATS'!Z2871+'GAME STATS'!Z2930+'GAME STATS'!Z2989+'GAME STATS'!Z3048+'GAME STATS'!Z3107+'GAME STATS'!Z3166+'GAME STATS'!Z3225+'GAME STATS'!Z3284+'GAME STATS'!Z3343+'GAME STATS'!Z3402+'GAME STATS'!Z3461+'GAME STATS'!Z3520+'GAME STATS'!Z3579+'GAME STATS'!Z3638+'GAME STATS'!Z3697+'GAME STATS'!Z3756+'GAME STATS'!Z3815+'GAME STATS'!Z3874+'GAME STATS'!Z3933+'GAME STATS'!Z3992+'GAME STATS'!Z4051+'GAME STATS'!Z4110+'GAME STATS'!Z4169+'GAME STATS'!Z4228+'GAME STATS'!Z4287+'GAME STATS'!Z4346+'GAME STATS'!Z4405+'GAME STATS'!Z4464+'GAME STATS'!Z4523+'GAME STATS'!Z4582+'GAME STATS'!Z4641+'GAME STATS'!Z4700+'GAME STATS'!Z4759+'GAME STATS'!Z4818+'GAME STATS'!Z4877+'GAME STATS'!Z4936+'GAME STATS'!Z4995+'GAME STATS'!Z5054+'GAME STATS'!Z5113+'GAME STATS'!Z5172+'GAME STATS'!Z5231+'GAME STATS'!Z5290+'GAME STATS'!Z5349+'GAME STATS'!Z5408+'GAME STATS'!Z5467+'GAME STATS'!Z5526+'GAME STATS'!Z5585+'GAME STATS'!Z5644+'GAME STATS'!Z5703+'GAME STATS'!Z5762+'GAME STATS'!Z5821+'GAME STATS'!Z5880</f>
        <v>0</v>
      </c>
      <c r="Z37" s="722">
        <f>'GAME STATS'!AB39+'GAME STATS'!AB98+'GAME STATS'!AB157+'GAME STATS'!AB216+'GAME STATS'!AB275+'GAME STATS'!AB334+'GAME STATS'!AB393+'GAME STATS'!AB452+'GAME STATS'!AB511+'GAME STATS'!AB570+'GAME STATS'!AB629+'GAME STATS'!AB688+'GAME STATS'!AB747+'GAME STATS'!AB806+'GAME STATS'!AB865+'GAME STATS'!AB924+'GAME STATS'!AB983+'GAME STATS'!AB1042+'GAME STATS'!AB1101+'GAME STATS'!AB1160+'GAME STATS'!AB1219+'GAME STATS'!AB1278+'GAME STATS'!AB1337+'GAME STATS'!AB1396+'GAME STATS'!AB1455+'GAME STATS'!AB1514+'GAME STATS'!AB1573+'GAME STATS'!AB1632+'GAME STATS'!AB1691+'GAME STATS'!AB1750+'GAME STATS'!AB1809+'GAME STATS'!AB1868+'GAME STATS'!AB1927+'GAME STATS'!AB1986+'GAME STATS'!AB2045+'GAME STATS'!AB2104+'GAME STATS'!AB2163+'GAME STATS'!AB2222+'GAME STATS'!AB2281+'GAME STATS'!AB2340+'GAME STATS'!AB2399+'GAME STATS'!AB2458+'GAME STATS'!AB2517+'GAME STATS'!AB2576+'GAME STATS'!AB2635+'GAME STATS'!AB2694+'GAME STATS'!AB2753+'GAME STATS'!AB2812+'GAME STATS'!AB2871+'GAME STATS'!AB2930+'GAME STATS'!AB2989+'GAME STATS'!AB3048+'GAME STATS'!AB3107+'GAME STATS'!AB3166+'GAME STATS'!AB3225+'GAME STATS'!AB3284+'GAME STATS'!AB3343+'GAME STATS'!AB3402+'GAME STATS'!AB3461+'GAME STATS'!AB3520+'GAME STATS'!AB3579+'GAME STATS'!AB3638+'GAME STATS'!AB3697+'GAME STATS'!AB3756+'GAME STATS'!AB3815+'GAME STATS'!AB3874+'GAME STATS'!AB3933+'GAME STATS'!AB3992+'GAME STATS'!AB4051+'GAME STATS'!AB4110+'GAME STATS'!AB4169+'GAME STATS'!AB4228+'GAME STATS'!AB4287+'GAME STATS'!AB4346+'GAME STATS'!AB4405+'GAME STATS'!AB4464+'GAME STATS'!AB4523+'GAME STATS'!AB4582+'GAME STATS'!AB4641+'GAME STATS'!AB4700+'GAME STATS'!AB4759+'GAME STATS'!AB4818+'GAME STATS'!AB4877+'GAME STATS'!AB4936+'GAME STATS'!AB4995+'GAME STATS'!AB5054+'GAME STATS'!AB5113+'GAME STATS'!AB5172+'GAME STATS'!AB5231+'GAME STATS'!AB5290+'GAME STATS'!AB5349+'GAME STATS'!AB5408+'GAME STATS'!AB5467+'GAME STATS'!AB5526+'GAME STATS'!AB5585+'GAME STATS'!AB5644+'GAME STATS'!AB5703+'GAME STATS'!AB5762+'GAME STATS'!AB5821+'GAME STATS'!AB5880</f>
        <v>0</v>
      </c>
      <c r="AA37" s="731">
        <f>'GAME STATS'!AD39+'GAME STATS'!AD98+'GAME STATS'!AD157+'GAME STATS'!AD216+'GAME STATS'!AD275+'GAME STATS'!AD334+'GAME STATS'!AD393+'GAME STATS'!AD452+'GAME STATS'!AD511+'GAME STATS'!AD570+'GAME STATS'!AD629+'GAME STATS'!AD688+'GAME STATS'!AD747+'GAME STATS'!AD806+'GAME STATS'!AD865+'GAME STATS'!AD924+'GAME STATS'!AD983+'GAME STATS'!AD1042+'GAME STATS'!AD1101+'GAME STATS'!AD1160+'GAME STATS'!AD1219+'GAME STATS'!AD1278+'GAME STATS'!AD1337+'GAME STATS'!AD1396+'GAME STATS'!AD1455+'GAME STATS'!AD1514+'GAME STATS'!AD1573+'GAME STATS'!AD1632+'GAME STATS'!AD1691+'GAME STATS'!AD1750+'GAME STATS'!AD1809+'GAME STATS'!AD1868+'GAME STATS'!AD1927+'GAME STATS'!AD1986+'GAME STATS'!AD2045+'GAME STATS'!AD2104+'GAME STATS'!AD2163+'GAME STATS'!AD2222+'GAME STATS'!AD2281+'GAME STATS'!AD2340+'GAME STATS'!AD2399+'GAME STATS'!AD2458+'GAME STATS'!AD2517+'GAME STATS'!AD2576+'GAME STATS'!AD2635+'GAME STATS'!AD2694+'GAME STATS'!AD2753+'GAME STATS'!AD2812+'GAME STATS'!AD2871+'GAME STATS'!AD2930+'GAME STATS'!AD2989+'GAME STATS'!AD3048+'GAME STATS'!AD3107+'GAME STATS'!AD3166+'GAME STATS'!AD3225+'GAME STATS'!AD3284+'GAME STATS'!AD3343+'GAME STATS'!AD3402+'GAME STATS'!AD3461+'GAME STATS'!AD3520+'GAME STATS'!AD3579+'GAME STATS'!AD3638+'GAME STATS'!AD3697+'GAME STATS'!AD3756+'GAME STATS'!AD3815+'GAME STATS'!AD3874+'GAME STATS'!AD3933+'GAME STATS'!AD3992+'GAME STATS'!AD4051+'GAME STATS'!AD4110+'GAME STATS'!AD4169+'GAME STATS'!AD4228+'GAME STATS'!AD4287+'GAME STATS'!AD4346+'GAME STATS'!AD4405+'GAME STATS'!AD4464+'GAME STATS'!AD4523+'GAME STATS'!AD4582+'GAME STATS'!AD4641+'GAME STATS'!AD4700+'GAME STATS'!AD4759+'GAME STATS'!AD4818+'GAME STATS'!AD4877+'GAME STATS'!AD4936+'GAME STATS'!AD4995+'GAME STATS'!AD5054+'GAME STATS'!AD5113+'GAME STATS'!AD5172+'GAME STATS'!AD5231+'GAME STATS'!AD5290+'GAME STATS'!AD5349+'GAME STATS'!AD5408+'GAME STATS'!AD5467+'GAME STATS'!AD5526+'GAME STATS'!AD5585+'GAME STATS'!AD5644+'GAME STATS'!AD5703+'GAME STATS'!AD5762+'GAME STATS'!AD5821+'GAME STATS'!AD5880</f>
        <v>0</v>
      </c>
      <c r="AB37" s="732"/>
      <c r="AC37" s="733">
        <f>'GAME STATS'!AF39+'GAME STATS'!AF98+'GAME STATS'!AF157+'GAME STATS'!AF216+'GAME STATS'!AF275+'GAME STATS'!AF334+'GAME STATS'!AF393+'GAME STATS'!AF452+'GAME STATS'!AF511+'GAME STATS'!AF570+'GAME STATS'!AF629+'GAME STATS'!AF688+'GAME STATS'!AF747+'GAME STATS'!AF806+'GAME STATS'!AF865+'GAME STATS'!AF924+'GAME STATS'!AF983+'GAME STATS'!AF1042+'GAME STATS'!AF1101+'GAME STATS'!AF1160+'GAME STATS'!AF1219+'GAME STATS'!AF1278+'GAME STATS'!AF1337+'GAME STATS'!AF1396+'GAME STATS'!AF1455+'GAME STATS'!AF1514+'GAME STATS'!AF1573+'GAME STATS'!AF1632+'GAME STATS'!AF1691+'GAME STATS'!AF1750+'GAME STATS'!AF1809+'GAME STATS'!AF1868+'GAME STATS'!AF1927+'GAME STATS'!AF1986+'GAME STATS'!AF2045+'GAME STATS'!AF2104+'GAME STATS'!AF2163+'GAME STATS'!AF2222+'GAME STATS'!AF2281+'GAME STATS'!AF2340+'GAME STATS'!AF2399+'GAME STATS'!AF2458+'GAME STATS'!AF2517+'GAME STATS'!AF2576+'GAME STATS'!AF2635+'GAME STATS'!AF2694+'GAME STATS'!AF2753+'GAME STATS'!AF2812+'GAME STATS'!AF2871+'GAME STATS'!AF2930+'GAME STATS'!AF2989+'GAME STATS'!AF3048+'GAME STATS'!AF3107+'GAME STATS'!AF3166+'GAME STATS'!AF3225+'GAME STATS'!AF3284+'GAME STATS'!AF3343+'GAME STATS'!AF3402+'GAME STATS'!AF3461+'GAME STATS'!AF3520+'GAME STATS'!AF3579+'GAME STATS'!AF3638+'GAME STATS'!AF3697+'GAME STATS'!AF3756+'GAME STATS'!AF3815+'GAME STATS'!AF3874+'GAME STATS'!AF3933+'GAME STATS'!AF3992+'GAME STATS'!AF4051+'GAME STATS'!AF4110+'GAME STATS'!AF4169+'GAME STATS'!AF4228+'GAME STATS'!AF4287+'GAME STATS'!AF4346+'GAME STATS'!AF4405+'GAME STATS'!AF4464+'GAME STATS'!AF4523+'GAME STATS'!AF4582+'GAME STATS'!AF4641+'GAME STATS'!AF4700+'GAME STATS'!AF4759+'GAME STATS'!AF4818+'GAME STATS'!AF4877+'GAME STATS'!AF4936+'GAME STATS'!AF4995+'GAME STATS'!AF5054+'GAME STATS'!AF5113+'GAME STATS'!AF5172+'GAME STATS'!AF5231+'GAME STATS'!AF5290+'GAME STATS'!AF5349+'GAME STATS'!AF5408+'GAME STATS'!AF5467+'GAME STATS'!AF5526+'GAME STATS'!AF5585+'GAME STATS'!AF5644+'GAME STATS'!AF5703+'GAME STATS'!AF5762+'GAME STATS'!AF5821+'GAME STATS'!AF5880</f>
        <v>0</v>
      </c>
      <c r="AD37" s="734"/>
      <c r="AE37" s="729">
        <f>IF(AA37=0,0,(AC37/AA37)*100)</f>
        <v>0</v>
      </c>
      <c r="AF37" s="730"/>
      <c r="AG37" s="731">
        <f>'GAME STATS'!AJ39+'GAME STATS'!AJ98+'GAME STATS'!AJ157+'GAME STATS'!AJ216+'GAME STATS'!AJ275+'GAME STATS'!AJ334+'GAME STATS'!AJ393+'GAME STATS'!AJ452+'GAME STATS'!AJ511+'GAME STATS'!AJ570+'GAME STATS'!AJ629+'GAME STATS'!AJ688+'GAME STATS'!AJ747+'GAME STATS'!AJ806+'GAME STATS'!AJ865+'GAME STATS'!AJ924+'GAME STATS'!AJ983+'GAME STATS'!AJ1042+'GAME STATS'!AJ1101+'GAME STATS'!AJ1160+'GAME STATS'!AJ1219+'GAME STATS'!AJ1278+'GAME STATS'!AJ1337+'GAME STATS'!AJ1396+'GAME STATS'!AJ1455+'GAME STATS'!AJ1514+'GAME STATS'!AJ1573+'GAME STATS'!AJ1632+'GAME STATS'!AJ1691+'GAME STATS'!AJ1750+'GAME STATS'!AJ1809+'GAME STATS'!AJ1868+'GAME STATS'!AJ1927+'GAME STATS'!AJ1986+'GAME STATS'!AJ2045+'GAME STATS'!AJ2104+'GAME STATS'!AJ2163+'GAME STATS'!AJ2222+'GAME STATS'!AJ2281+'GAME STATS'!AJ2340+'GAME STATS'!AJ2399+'GAME STATS'!AJ2458+'GAME STATS'!AJ2517+'GAME STATS'!AJ2576+'GAME STATS'!AJ2635+'GAME STATS'!AJ2694+'GAME STATS'!AJ2753+'GAME STATS'!AJ2812+'GAME STATS'!AJ2871+'GAME STATS'!AJ2930+'GAME STATS'!AJ2989+'GAME STATS'!AJ3048+'GAME STATS'!AJ3107+'GAME STATS'!AJ3166+'GAME STATS'!AJ3225+'GAME STATS'!AJ3284+'GAME STATS'!AJ3343+'GAME STATS'!AJ3402+'GAME STATS'!AJ3461+'GAME STATS'!AJ3520+'GAME STATS'!AJ3579+'GAME STATS'!AJ3638+'GAME STATS'!AJ3697+'GAME STATS'!AJ3756+'GAME STATS'!AJ3815+'GAME STATS'!AJ3874+'GAME STATS'!AJ3933+'GAME STATS'!AJ3992+'GAME STATS'!AJ4051+'GAME STATS'!AJ4110+'GAME STATS'!AJ4169+'GAME STATS'!AJ4228+'GAME STATS'!AJ4287+'GAME STATS'!AJ4346+'GAME STATS'!AJ4405+'GAME STATS'!AJ4464+'GAME STATS'!AJ4523+'GAME STATS'!AJ4582+'GAME STATS'!AJ4641+'GAME STATS'!AJ4700+'GAME STATS'!AJ4759+'GAME STATS'!AJ4818+'GAME STATS'!AJ4877+'GAME STATS'!AJ4936+'GAME STATS'!AJ4995+'GAME STATS'!AJ5054+'GAME STATS'!AJ5113+'GAME STATS'!AJ5172+'GAME STATS'!AJ5231+'GAME STATS'!AJ5290+'GAME STATS'!AJ5349+'GAME STATS'!AJ5408+'GAME STATS'!AJ5467+'GAME STATS'!AJ5526+'GAME STATS'!AJ5585+'GAME STATS'!AJ5644+'GAME STATS'!AJ5703+'GAME STATS'!AJ5762+'GAME STATS'!AJ5821+'GAME STATS'!AJ5880</f>
        <v>0</v>
      </c>
      <c r="AH37" s="732"/>
      <c r="AI37" s="733">
        <f>'GAME STATS'!AL39+'GAME STATS'!AL98+'GAME STATS'!AL157+'GAME STATS'!AL216+'GAME STATS'!AL275+'GAME STATS'!AL334+'GAME STATS'!AL393+'GAME STATS'!AL452+'GAME STATS'!AL511+'GAME STATS'!AL570+'GAME STATS'!AL629+'GAME STATS'!AL688+'GAME STATS'!AL747+'GAME STATS'!AL806+'GAME STATS'!AL865+'GAME STATS'!AL924+'GAME STATS'!AL983+'GAME STATS'!AL1042+'GAME STATS'!AL1101+'GAME STATS'!AL1160+'GAME STATS'!AL1219+'GAME STATS'!AL1278+'GAME STATS'!AL1337+'GAME STATS'!AL1396+'GAME STATS'!AL1455+'GAME STATS'!AL1514+'GAME STATS'!AL1573+'GAME STATS'!AL1632+'GAME STATS'!AL1691+'GAME STATS'!AL1750+'GAME STATS'!AL1809+'GAME STATS'!AL1868+'GAME STATS'!AL1927+'GAME STATS'!AL1986+'GAME STATS'!AL2045+'GAME STATS'!AL2104+'GAME STATS'!AL2163+'GAME STATS'!AL2222+'GAME STATS'!AL2281+'GAME STATS'!AL2340+'GAME STATS'!AL2399+'GAME STATS'!AL2458+'GAME STATS'!AL2517+'GAME STATS'!AL2576+'GAME STATS'!AL2635+'GAME STATS'!AL2694+'GAME STATS'!AL2753+'GAME STATS'!AL2812+'GAME STATS'!AL2871+'GAME STATS'!AL2930+'GAME STATS'!AL2989+'GAME STATS'!AL3048+'GAME STATS'!AL3107+'GAME STATS'!AL3166+'GAME STATS'!AL3225+'GAME STATS'!AL3284+'GAME STATS'!AL3343+'GAME STATS'!AL3402+'GAME STATS'!AL3461+'GAME STATS'!AL3520+'GAME STATS'!AL3579+'GAME STATS'!AL3638+'GAME STATS'!AL3697+'GAME STATS'!AL3756+'GAME STATS'!AL3815+'GAME STATS'!AL3874+'GAME STATS'!AL3933+'GAME STATS'!AL3992+'GAME STATS'!AL4051+'GAME STATS'!AL4110+'GAME STATS'!AL4169+'GAME STATS'!AL4228+'GAME STATS'!AL4287+'GAME STATS'!AL4346+'GAME STATS'!AL4405+'GAME STATS'!AL4464+'GAME STATS'!AL4523+'GAME STATS'!AL4582+'GAME STATS'!AL4641+'GAME STATS'!AL4700+'GAME STATS'!AL4759+'GAME STATS'!AL4818+'GAME STATS'!AL4877+'GAME STATS'!AL4936+'GAME STATS'!AL4995+'GAME STATS'!AL5054+'GAME STATS'!AL5113+'GAME STATS'!AL5172+'GAME STATS'!AL5231+'GAME STATS'!AL5290+'GAME STATS'!AL5349+'GAME STATS'!AL5408+'GAME STATS'!AL5467+'GAME STATS'!AL5526+'GAME STATS'!AL5585+'GAME STATS'!AL5644+'GAME STATS'!AL5703+'GAME STATS'!AL5762+'GAME STATS'!AL5821+'GAME STATS'!AL5880</f>
        <v>0</v>
      </c>
      <c r="AJ37" s="734"/>
      <c r="AK37" s="729">
        <f>IF(AG37=0,0,(AI37/AG37)*100)</f>
        <v>0</v>
      </c>
      <c r="AL37" s="730"/>
      <c r="AM37" s="731">
        <f>'GAME STATS'!AP39+'GAME STATS'!AP98+'GAME STATS'!AP157+'GAME STATS'!AP216+'GAME STATS'!AP275+'GAME STATS'!AP334+'GAME STATS'!AP393+'GAME STATS'!AP452+'GAME STATS'!AP511+'GAME STATS'!AP570+'GAME STATS'!AP629+'GAME STATS'!AP688+'GAME STATS'!AP747+'GAME STATS'!AP806+'GAME STATS'!AP865+'GAME STATS'!AP924+'GAME STATS'!AP983+'GAME STATS'!AP1042+'GAME STATS'!AP1101+'GAME STATS'!AP1160+'GAME STATS'!AP1219+'GAME STATS'!AP1278+'GAME STATS'!AP1337+'GAME STATS'!AP1396+'GAME STATS'!AP1455+'GAME STATS'!AP1514+'GAME STATS'!AP1573+'GAME STATS'!AP1632+'GAME STATS'!AP1691+'GAME STATS'!AP1750+'GAME STATS'!AP1809+'GAME STATS'!AP1868+'GAME STATS'!AP1927+'GAME STATS'!AP1986+'GAME STATS'!AP2045+'GAME STATS'!AP2104+'GAME STATS'!AP2163+'GAME STATS'!AP2222+'GAME STATS'!AP2281+'GAME STATS'!AP2340+'GAME STATS'!AP2399+'GAME STATS'!AP2458+'GAME STATS'!AP2517+'GAME STATS'!AP2576+'GAME STATS'!AP2635+'GAME STATS'!AP2694+'GAME STATS'!AP2753+'GAME STATS'!AP2812+'GAME STATS'!AP2871+'GAME STATS'!AP2930+'GAME STATS'!AP2989+'GAME STATS'!AP3048+'GAME STATS'!AP3107+'GAME STATS'!AP3166+'GAME STATS'!AP3225+'GAME STATS'!AP3284+'GAME STATS'!AP3343+'GAME STATS'!AP3402+'GAME STATS'!AP3461+'GAME STATS'!AP3520+'GAME STATS'!AP3579+'GAME STATS'!AP3638+'GAME STATS'!AP3697+'GAME STATS'!AP3756+'GAME STATS'!AP3815+'GAME STATS'!AP3874+'GAME STATS'!AP3933+'GAME STATS'!AP3992+'GAME STATS'!AP4051+'GAME STATS'!AP4110+'GAME STATS'!AP4169+'GAME STATS'!AP4228+'GAME STATS'!AP4287+'GAME STATS'!AP4346+'GAME STATS'!AP4405+'GAME STATS'!AP4464+'GAME STATS'!AP4523+'GAME STATS'!AP4582+'GAME STATS'!AP4641+'GAME STATS'!AP4700+'GAME STATS'!AP4759+'GAME STATS'!AP4818+'GAME STATS'!AP4877+'GAME STATS'!AP4936+'GAME STATS'!AP4995+'GAME STATS'!AP5054+'GAME STATS'!AP5113+'GAME STATS'!AP5172+'GAME STATS'!AP5231+'GAME STATS'!AP5290+'GAME STATS'!AP5349+'GAME STATS'!AP5408+'GAME STATS'!AP5467+'GAME STATS'!AP5526+'GAME STATS'!AP5585+'GAME STATS'!AP5644+'GAME STATS'!AP5703+'GAME STATS'!AP5762+'GAME STATS'!AP5821+'GAME STATS'!AP5880</f>
        <v>0</v>
      </c>
      <c r="AN37" s="732"/>
      <c r="AO37" s="733">
        <f>'GAME STATS'!AR39+'GAME STATS'!AR98+'GAME STATS'!AR157+'GAME STATS'!AR216+'GAME STATS'!AR275+'GAME STATS'!AR334+'GAME STATS'!AR393+'GAME STATS'!AR452+'GAME STATS'!AR511+'GAME STATS'!AR570+'GAME STATS'!AR629+'GAME STATS'!AR688+'GAME STATS'!AR747+'GAME STATS'!AR806+'GAME STATS'!AR865+'GAME STATS'!AR924+'GAME STATS'!AR983+'GAME STATS'!AR1042+'GAME STATS'!AR1101+'GAME STATS'!AR1160+'GAME STATS'!AR1219+'GAME STATS'!AR1278+'GAME STATS'!AR1337+'GAME STATS'!AR1396+'GAME STATS'!AR1455+'GAME STATS'!AR1514+'GAME STATS'!AR1573+'GAME STATS'!AR1632+'GAME STATS'!AR1691+'GAME STATS'!AR1750+'GAME STATS'!AR1809+'GAME STATS'!AR1868+'GAME STATS'!AR1927+'GAME STATS'!AR1986+'GAME STATS'!AR2045+'GAME STATS'!AR2104+'GAME STATS'!AR2163+'GAME STATS'!AR2222+'GAME STATS'!AR2281+'GAME STATS'!AR2340+'GAME STATS'!AR2399+'GAME STATS'!AR2458+'GAME STATS'!AR2517+'GAME STATS'!AR2576+'GAME STATS'!AR2635+'GAME STATS'!AR2694+'GAME STATS'!AR2753+'GAME STATS'!AR2812+'GAME STATS'!AR2871+'GAME STATS'!AR2930+'GAME STATS'!AR2989+'GAME STATS'!AR3048+'GAME STATS'!AR3107+'GAME STATS'!AR3166+'GAME STATS'!AR3225+'GAME STATS'!AR3284+'GAME STATS'!AR3343+'GAME STATS'!AR3402+'GAME STATS'!AR3461+'GAME STATS'!AR3520+'GAME STATS'!AR3579+'GAME STATS'!AR3638+'GAME STATS'!AR3697+'GAME STATS'!AR3756+'GAME STATS'!AR3815+'GAME STATS'!AR3874+'GAME STATS'!AR3933+'GAME STATS'!AR3992+'GAME STATS'!AR4051+'GAME STATS'!AR4110+'GAME STATS'!AR4169+'GAME STATS'!AR4228+'GAME STATS'!AR4287+'GAME STATS'!AR4346+'GAME STATS'!AR4405+'GAME STATS'!AR4464+'GAME STATS'!AR4523+'GAME STATS'!AR4582+'GAME STATS'!AR4641+'GAME STATS'!AR4700+'GAME STATS'!AR4759+'GAME STATS'!AR4818+'GAME STATS'!AR4877+'GAME STATS'!AR4936+'GAME STATS'!AR4995+'GAME STATS'!AR5054+'GAME STATS'!AR5113+'GAME STATS'!AR5172+'GAME STATS'!AR5231+'GAME STATS'!AR5290+'GAME STATS'!AR5349+'GAME STATS'!AR5408+'GAME STATS'!AR5467+'GAME STATS'!AR5526+'GAME STATS'!AR5585+'GAME STATS'!AR5644+'GAME STATS'!AR5703+'GAME STATS'!AR5762+'GAME STATS'!AR5821+'GAME STATS'!AR5880</f>
        <v>0</v>
      </c>
      <c r="AP37" s="734"/>
      <c r="AQ37" s="729">
        <f>IF(AM37=0,0,(AO37/AM37)*100)</f>
        <v>0</v>
      </c>
      <c r="AR37" s="730"/>
      <c r="AS37" s="731">
        <f>'GAME STATS'!AV39+'GAME STATS'!AV98+'GAME STATS'!AV157+'GAME STATS'!AV216+'GAME STATS'!AV275+'GAME STATS'!AV334+'GAME STATS'!AV393+'GAME STATS'!AV452+'GAME STATS'!AV511+'GAME STATS'!AV570+'GAME STATS'!AV629+'GAME STATS'!AV688+'GAME STATS'!AV747+'GAME STATS'!AV806+'GAME STATS'!AV865+'GAME STATS'!AV924+'GAME STATS'!AV983+'GAME STATS'!AV1042+'GAME STATS'!AV1101+'GAME STATS'!AV1160+'GAME STATS'!AV1219+'GAME STATS'!AV1278+'GAME STATS'!AV1337+'GAME STATS'!AV1396+'GAME STATS'!AV1455+'GAME STATS'!AV1514+'GAME STATS'!AV1573+'GAME STATS'!AV1632+'GAME STATS'!AV1691+'GAME STATS'!AV1750+'GAME STATS'!AV1809+'GAME STATS'!AV1868+'GAME STATS'!AV1927+'GAME STATS'!AV1986+'GAME STATS'!AV2045+'GAME STATS'!AV2104+'GAME STATS'!AV2163+'GAME STATS'!AV2222+'GAME STATS'!AV2281+'GAME STATS'!AV2340+'GAME STATS'!AV2399+'GAME STATS'!AV2458+'GAME STATS'!AV2517+'GAME STATS'!AV2576+'GAME STATS'!AV2635+'GAME STATS'!AV2694+'GAME STATS'!AV2753+'GAME STATS'!AV2812+'GAME STATS'!AV2871+'GAME STATS'!AV2930+'GAME STATS'!AV2989+'GAME STATS'!AV3048+'GAME STATS'!AV3107+'GAME STATS'!AV3166+'GAME STATS'!AV3225+'GAME STATS'!AV3284+'GAME STATS'!AV3343+'GAME STATS'!AV3402+'GAME STATS'!AV3461+'GAME STATS'!AV3520+'GAME STATS'!AV3579+'GAME STATS'!AV3638+'GAME STATS'!AV3697+'GAME STATS'!AV3756+'GAME STATS'!AV3815+'GAME STATS'!AV3874+'GAME STATS'!AV3933+'GAME STATS'!AV3992+'GAME STATS'!AV4051+'GAME STATS'!AV4110+'GAME STATS'!AV4169+'GAME STATS'!AV4228+'GAME STATS'!AV4287+'GAME STATS'!AV4346+'GAME STATS'!AV4405+'GAME STATS'!AV4464+'GAME STATS'!AV4523+'GAME STATS'!AV4582+'GAME STATS'!AV4641+'GAME STATS'!AV4700+'GAME STATS'!AV4759+'GAME STATS'!AV4818+'GAME STATS'!AV4877+'GAME STATS'!AV4936+'GAME STATS'!AV4995+'GAME STATS'!AV5054+'GAME STATS'!AV5113+'GAME STATS'!AV5172+'GAME STATS'!AV5231+'GAME STATS'!AV5290+'GAME STATS'!AV5349+'GAME STATS'!AV5408+'GAME STATS'!AV5467+'GAME STATS'!AV5526+'GAME STATS'!AV5585+'GAME STATS'!AV5644+'GAME STATS'!AV5703+'GAME STATS'!AV5762+'GAME STATS'!AV5821+'GAME STATS'!AV5880</f>
        <v>0</v>
      </c>
      <c r="AT37" s="732"/>
      <c r="AU37" s="733">
        <f>'GAME STATS'!AX39+'GAME STATS'!AX98+'GAME STATS'!AX157+'GAME STATS'!AX216+'GAME STATS'!AX275+'GAME STATS'!AX334+'GAME STATS'!AX393+'GAME STATS'!AX452+'GAME STATS'!AX511+'GAME STATS'!AX570+'GAME STATS'!AX629+'GAME STATS'!AX688+'GAME STATS'!AX747+'GAME STATS'!AX806+'GAME STATS'!AX865+'GAME STATS'!AX924+'GAME STATS'!AX983+'GAME STATS'!AX1042+'GAME STATS'!AX1101+'GAME STATS'!AX1160+'GAME STATS'!AX1219+'GAME STATS'!AX1278+'GAME STATS'!AX1337+'GAME STATS'!AX1396+'GAME STATS'!AX1455+'GAME STATS'!AX1514+'GAME STATS'!AX1573+'GAME STATS'!AX1632+'GAME STATS'!AX1691+'GAME STATS'!AX1750+'GAME STATS'!AX1809+'GAME STATS'!AX1868+'GAME STATS'!AX1927+'GAME STATS'!AX1986+'GAME STATS'!AX2045+'GAME STATS'!AX2104+'GAME STATS'!AX2163+'GAME STATS'!AX2222+'GAME STATS'!AX2281+'GAME STATS'!AX2340+'GAME STATS'!AX2399+'GAME STATS'!AX2458+'GAME STATS'!AX2517+'GAME STATS'!AX2576+'GAME STATS'!AX2635+'GAME STATS'!AX2694+'GAME STATS'!AX2753+'GAME STATS'!AX2812+'GAME STATS'!AX2871+'GAME STATS'!AX2930+'GAME STATS'!AX2989+'GAME STATS'!AX3048+'GAME STATS'!AX3107+'GAME STATS'!AX3166+'GAME STATS'!AX3225+'GAME STATS'!AX3284+'GAME STATS'!AX3343+'GAME STATS'!AX3402+'GAME STATS'!AX3461+'GAME STATS'!AX3520+'GAME STATS'!AX3579+'GAME STATS'!AX3638+'GAME STATS'!AX3697+'GAME STATS'!AX3756+'GAME STATS'!AX3815+'GAME STATS'!AX3874+'GAME STATS'!AX3933+'GAME STATS'!AX3992+'GAME STATS'!AX4051+'GAME STATS'!AX4110+'GAME STATS'!AX4169+'GAME STATS'!AX4228+'GAME STATS'!AX4287+'GAME STATS'!AX4346+'GAME STATS'!AX4405+'GAME STATS'!AX4464+'GAME STATS'!AX4523+'GAME STATS'!AX4582+'GAME STATS'!AX4641+'GAME STATS'!AX4700+'GAME STATS'!AX4759+'GAME STATS'!AX4818+'GAME STATS'!AX4877+'GAME STATS'!AX4936+'GAME STATS'!AX4995+'GAME STATS'!AX5054+'GAME STATS'!AX5113+'GAME STATS'!AX5172+'GAME STATS'!AX5231+'GAME STATS'!AX5290+'GAME STATS'!AX5349+'GAME STATS'!AX5408+'GAME STATS'!AX5467+'GAME STATS'!AX5526+'GAME STATS'!AX5585+'GAME STATS'!AX5644+'GAME STATS'!AX5703+'GAME STATS'!AX5762+'GAME STATS'!AX5821+'GAME STATS'!AX5880</f>
        <v>0</v>
      </c>
      <c r="AV37" s="734"/>
      <c r="AW37" s="729">
        <f>IF(AS37=0,0,(AU37/AS37)*100)</f>
        <v>0</v>
      </c>
      <c r="AX37" s="730"/>
      <c r="AY37" s="731">
        <f>'GAME STATS'!BB39+'GAME STATS'!BB98+'GAME STATS'!BB157+'GAME STATS'!BB216+'GAME STATS'!BB275+'GAME STATS'!BB334+'GAME STATS'!BB393+'GAME STATS'!BB452+'GAME STATS'!BB511+'GAME STATS'!BB570+'GAME STATS'!BB629+'GAME STATS'!BB688+'GAME STATS'!BB747+'GAME STATS'!BB806+'GAME STATS'!BB865+'GAME STATS'!BB924+'GAME STATS'!BB983+'GAME STATS'!BB1042+'GAME STATS'!BB1101+'GAME STATS'!BB1160+'GAME STATS'!BB1219+'GAME STATS'!BB1278+'GAME STATS'!BB1337+'GAME STATS'!BB1396+'GAME STATS'!BB1455+'GAME STATS'!BB1514+'GAME STATS'!BB1573+'GAME STATS'!BB1632+'GAME STATS'!BB1691+'GAME STATS'!BB1750+'GAME STATS'!BB1809+'GAME STATS'!BB1868+'GAME STATS'!BB1927+'GAME STATS'!BB1986+'GAME STATS'!BB2045+'GAME STATS'!BB2104+'GAME STATS'!BB2163+'GAME STATS'!BB2222+'GAME STATS'!BB2281+'GAME STATS'!BB2340+'GAME STATS'!BB2399+'GAME STATS'!BB2458+'GAME STATS'!BB2517+'GAME STATS'!BB2576+'GAME STATS'!BB2635+'GAME STATS'!BB2694+'GAME STATS'!BB2753+'GAME STATS'!BB2812+'GAME STATS'!BB2871+'GAME STATS'!BB2930+'GAME STATS'!BB2989+'GAME STATS'!BB3048+'GAME STATS'!BB3107+'GAME STATS'!BB3166+'GAME STATS'!BB3225+'GAME STATS'!BB3284+'GAME STATS'!BB3343+'GAME STATS'!BB3402+'GAME STATS'!BB3461+'GAME STATS'!BB3520+'GAME STATS'!BB3579+'GAME STATS'!BB3638+'GAME STATS'!BB3697+'GAME STATS'!BB3756+'GAME STATS'!BB3815+'GAME STATS'!BB3874+'GAME STATS'!BB3933+'GAME STATS'!BB3992+'GAME STATS'!BB4051+'GAME STATS'!BB4110+'GAME STATS'!BB4169+'GAME STATS'!BB4228+'GAME STATS'!BB4287+'GAME STATS'!BB4346+'GAME STATS'!BB4405+'GAME STATS'!BB4464+'GAME STATS'!BB4523+'GAME STATS'!BB4582+'GAME STATS'!BB4641+'GAME STATS'!BB4700+'GAME STATS'!BB4759+'GAME STATS'!BB4818+'GAME STATS'!BB4877+'GAME STATS'!BB4936+'GAME STATS'!BB4995+'GAME STATS'!BB5054+'GAME STATS'!BB5113+'GAME STATS'!BB5172+'GAME STATS'!BB5231+'GAME STATS'!BB5290+'GAME STATS'!BB5349+'GAME STATS'!BB5408+'GAME STATS'!BB5467+'GAME STATS'!BB5526+'GAME STATS'!BB5585+'GAME STATS'!BB5644+'GAME STATS'!BB5703+'GAME STATS'!BB5762+'GAME STATS'!BB5821+'GAME STATS'!BB5880</f>
        <v>0</v>
      </c>
      <c r="AZ37" s="732"/>
      <c r="BA37" s="733">
        <f>'GAME STATS'!BD39+'GAME STATS'!BD98+'GAME STATS'!BD157+'GAME STATS'!BD216+'GAME STATS'!BD275+'GAME STATS'!BD334+'GAME STATS'!BD393+'GAME STATS'!BD452+'GAME STATS'!BD511+'GAME STATS'!BD570+'GAME STATS'!BD629+'GAME STATS'!BD688+'GAME STATS'!BD747+'GAME STATS'!BD806+'GAME STATS'!BD865+'GAME STATS'!BD924+'GAME STATS'!BD983+'GAME STATS'!BD1042+'GAME STATS'!BD1101+'GAME STATS'!BD1160+'GAME STATS'!BD1219+'GAME STATS'!BD1278+'GAME STATS'!BD1337+'GAME STATS'!BD1396+'GAME STATS'!BD1455+'GAME STATS'!BD1514+'GAME STATS'!BD1573+'GAME STATS'!BD1632+'GAME STATS'!BD1691+'GAME STATS'!BD1750+'GAME STATS'!BD1809+'GAME STATS'!BD1868+'GAME STATS'!BD1927+'GAME STATS'!BD1986+'GAME STATS'!BD2045+'GAME STATS'!BD2104+'GAME STATS'!BD2163+'GAME STATS'!BD2222+'GAME STATS'!BD2281+'GAME STATS'!BD2340+'GAME STATS'!BD2399+'GAME STATS'!BD2458+'GAME STATS'!BD2517+'GAME STATS'!BD2576+'GAME STATS'!BD2635+'GAME STATS'!BD2694+'GAME STATS'!BD2753+'GAME STATS'!BD2812+'GAME STATS'!BD2871+'GAME STATS'!BD2930+'GAME STATS'!BD2989+'GAME STATS'!BD3048+'GAME STATS'!BD3107+'GAME STATS'!BD3166+'GAME STATS'!BD3225+'GAME STATS'!BD3284+'GAME STATS'!BD3343+'GAME STATS'!BD3402+'GAME STATS'!BD3461+'GAME STATS'!BD3520+'GAME STATS'!BD3579+'GAME STATS'!BD3638+'GAME STATS'!BD3697+'GAME STATS'!BD3756+'GAME STATS'!BD3815+'GAME STATS'!BD3874+'GAME STATS'!BD3933+'GAME STATS'!BD3992+'GAME STATS'!BD4051+'GAME STATS'!BD4110+'GAME STATS'!BD4169+'GAME STATS'!BD4228+'GAME STATS'!BD4287+'GAME STATS'!BD4346+'GAME STATS'!BD4405+'GAME STATS'!BD4464+'GAME STATS'!BD4523+'GAME STATS'!BD4582+'GAME STATS'!BD4641+'GAME STATS'!BD4700+'GAME STATS'!BD4759+'GAME STATS'!BD4818+'GAME STATS'!BD4877+'GAME STATS'!BD4936+'GAME STATS'!BD4995+'GAME STATS'!BD5054+'GAME STATS'!BD5113+'GAME STATS'!BD5172+'GAME STATS'!BD5231+'GAME STATS'!BD5290+'GAME STATS'!BD5349+'GAME STATS'!BD5408+'GAME STATS'!BD5467+'GAME STATS'!BD5526+'GAME STATS'!BD5585+'GAME STATS'!BD5644+'GAME STATS'!BD5703+'GAME STATS'!BD5762+'GAME STATS'!BD5821+'GAME STATS'!BD5880</f>
        <v>0</v>
      </c>
      <c r="BB37" s="734"/>
      <c r="BC37" s="729">
        <f>IF(AY37=0,0,(BA37/AY37)*100)</f>
        <v>0</v>
      </c>
      <c r="BD37" s="730"/>
      <c r="BE37" s="731">
        <f>AA37+AG37+AM37+AY37</f>
        <v>0</v>
      </c>
      <c r="BF37" s="732"/>
      <c r="BG37" s="858">
        <f>AC37+AI37+AO37+BA37</f>
        <v>0</v>
      </c>
      <c r="BH37" s="732"/>
      <c r="BI37" s="763">
        <f>IF(BE37=0,0,(BG37/BE37)*100)</f>
        <v>0</v>
      </c>
      <c r="BJ37" s="893"/>
      <c r="BK37" s="888">
        <f>(AC37*2)+(AI37*2)+(AO37*3)+BA37</f>
        <v>0</v>
      </c>
      <c r="BL37" s="889"/>
      <c r="BM37" s="890"/>
      <c r="BN37" s="986">
        <f>'GAME STATS'!BQ39+'GAME STATS'!BQ98+'GAME STATS'!BQ157+'GAME STATS'!BQ216+'GAME STATS'!BQ275+'GAME STATS'!BQ334+'GAME STATS'!BQ393+'GAME STATS'!BQ452+'GAME STATS'!BQ511+'GAME STATS'!BQ570+'GAME STATS'!BQ629+'GAME STATS'!BQ688+'GAME STATS'!BQ747+'GAME STATS'!BQ806+'GAME STATS'!BQ865+'GAME STATS'!BQ924+'GAME STATS'!BQ983+'GAME STATS'!BQ1042+'GAME STATS'!BQ1101+'GAME STATS'!BQ1160+'GAME STATS'!BQ1219+'GAME STATS'!BQ1278+'GAME STATS'!BQ1337+'GAME STATS'!BQ1396+'GAME STATS'!BQ1455+'GAME STATS'!BQ1514+'GAME STATS'!BQ1573+'GAME STATS'!BQ1632+'GAME STATS'!BQ1691+'GAME STATS'!BQ1750+'GAME STATS'!BQ1809+'GAME STATS'!BQ1868+'GAME STATS'!BQ1927+'GAME STATS'!BQ1986+'GAME STATS'!BQ2045+'GAME STATS'!BQ2104+'GAME STATS'!BQ2163+'GAME STATS'!BQ2222+'GAME STATS'!BQ2281+'GAME STATS'!BQ2340+'GAME STATS'!BQ2399+'GAME STATS'!BQ2458+'GAME STATS'!BQ2517+'GAME STATS'!BQ2576+'GAME STATS'!BQ2635+'GAME STATS'!BQ2694+'GAME STATS'!BQ2753+'GAME STATS'!BQ2812+'GAME STATS'!BQ2871+'GAME STATS'!BQ2930+'GAME STATS'!BQ2989+'GAME STATS'!BQ3048+'GAME STATS'!BQ3107+'GAME STATS'!BQ3166+'GAME STATS'!BQ3225+'GAME STATS'!BQ3284+'GAME STATS'!BQ3343+'GAME STATS'!BQ3402+'GAME STATS'!BQ3461+'GAME STATS'!BQ3520+'GAME STATS'!BQ3579+'GAME STATS'!BQ3638+'GAME STATS'!BQ3697+'GAME STATS'!BQ3756+'GAME STATS'!BQ3815+'GAME STATS'!BQ3874+'GAME STATS'!BQ3933+'GAME STATS'!BQ3992+'GAME STATS'!BQ4051+'GAME STATS'!BQ4110+'GAME STATS'!BQ4169+'GAME STATS'!BQ4228+'GAME STATS'!BQ4287+'GAME STATS'!BQ4346+'GAME STATS'!BQ4405+'GAME STATS'!BQ4464+'GAME STATS'!BQ4523+'GAME STATS'!BQ4582+'GAME STATS'!BQ4641+'GAME STATS'!BQ4700+'GAME STATS'!BQ4759+'GAME STATS'!BQ4818+'GAME STATS'!BQ4877+'GAME STATS'!BQ4936+'GAME STATS'!BQ4995+'GAME STATS'!BQ5054+'GAME STATS'!BQ5113+'GAME STATS'!BQ5172+'GAME STATS'!BQ5231+'GAME STATS'!BQ5290+'GAME STATS'!BQ5349+'GAME STATS'!BQ5408+'GAME STATS'!BQ5467+'GAME STATS'!BQ5526+'GAME STATS'!BQ5585+'GAME STATS'!BQ5644+'GAME STATS'!BQ5703+'GAME STATS'!BQ5762+'GAME STATS'!BQ5821+'GAME STATS'!BQ5880</f>
        <v>0</v>
      </c>
      <c r="BO37" s="889"/>
      <c r="BP37" s="890"/>
      <c r="BQ37" s="320"/>
      <c r="BR37" s="320"/>
    </row>
    <row r="38" spans="1:70" ht="24.95" customHeight="1" x14ac:dyDescent="0.25">
      <c r="A38" s="320"/>
      <c r="B38" s="748"/>
      <c r="C38" s="755" t="str">
        <f>IF(ROSTER!D$36="","",ROSTER!D$36)</f>
        <v/>
      </c>
      <c r="D38" s="756"/>
      <c r="E38" s="757"/>
      <c r="F38" s="731"/>
      <c r="G38" s="734"/>
      <c r="H38" s="731"/>
      <c r="I38" s="734"/>
      <c r="J38" s="722"/>
      <c r="K38" s="828"/>
      <c r="L38" s="829"/>
      <c r="M38" s="822"/>
      <c r="N38" s="823"/>
      <c r="O38" s="729" t="s">
        <v>16</v>
      </c>
      <c r="P38" s="764"/>
      <c r="Q38" s="731"/>
      <c r="R38" s="732"/>
      <c r="S38" s="733"/>
      <c r="T38" s="734"/>
      <c r="U38" s="818" t="s">
        <v>16</v>
      </c>
      <c r="V38" s="819"/>
      <c r="W38" s="722"/>
      <c r="X38" s="722"/>
      <c r="Y38" s="722"/>
      <c r="Z38" s="722"/>
      <c r="AA38" s="731"/>
      <c r="AB38" s="732"/>
      <c r="AC38" s="733"/>
      <c r="AD38" s="734"/>
      <c r="AE38" s="729"/>
      <c r="AF38" s="730"/>
      <c r="AG38" s="731"/>
      <c r="AH38" s="732"/>
      <c r="AI38" s="733"/>
      <c r="AJ38" s="734"/>
      <c r="AK38" s="729"/>
      <c r="AL38" s="730"/>
      <c r="AM38" s="731"/>
      <c r="AN38" s="732"/>
      <c r="AO38" s="733"/>
      <c r="AP38" s="734"/>
      <c r="AQ38" s="729"/>
      <c r="AR38" s="730"/>
      <c r="AS38" s="731"/>
      <c r="AT38" s="732"/>
      <c r="AU38" s="733"/>
      <c r="AV38" s="734"/>
      <c r="AW38" s="729"/>
      <c r="AX38" s="730"/>
      <c r="AY38" s="731"/>
      <c r="AZ38" s="732"/>
      <c r="BA38" s="733"/>
      <c r="BB38" s="734"/>
      <c r="BC38" s="729"/>
      <c r="BD38" s="730"/>
      <c r="BE38" s="731"/>
      <c r="BF38" s="732"/>
      <c r="BG38" s="858"/>
      <c r="BH38" s="732"/>
      <c r="BI38" s="763"/>
      <c r="BJ38" s="893"/>
      <c r="BK38" s="888"/>
      <c r="BL38" s="889"/>
      <c r="BM38" s="890"/>
      <c r="BN38" s="987"/>
      <c r="BO38" s="889"/>
      <c r="BP38" s="890"/>
      <c r="BQ38" s="320"/>
      <c r="BR38" s="320"/>
    </row>
    <row r="39" spans="1:70" ht="24.95" customHeight="1" x14ac:dyDescent="0.25">
      <c r="A39" s="320"/>
      <c r="B39" s="747" t="str">
        <f>IF(ROSTER!B38="","",ROSTER!B38)</f>
        <v/>
      </c>
      <c r="C39" s="752" t="str">
        <f>IF(ROSTER!C$38="","",ROSTER!C$38)</f>
        <v/>
      </c>
      <c r="D39" s="753"/>
      <c r="E39" s="754"/>
      <c r="F39" s="731">
        <f>'GAME STATS'!F41+'GAME STATS'!F100+'GAME STATS'!F159+'GAME STATS'!F218+'GAME STATS'!F277+'GAME STATS'!F336+'GAME STATS'!F395+'GAME STATS'!F454+'GAME STATS'!F513+'GAME STATS'!F572+'GAME STATS'!F631+'GAME STATS'!F690+'GAME STATS'!F749+'GAME STATS'!F808+'GAME STATS'!F867+'GAME STATS'!F926+'GAME STATS'!F985+'GAME STATS'!F1044+'GAME STATS'!F1103+'GAME STATS'!F1162+'GAME STATS'!F1221+'GAME STATS'!F1280+'GAME STATS'!F1339+'GAME STATS'!F1398+'GAME STATS'!F1457+'GAME STATS'!F1516+'GAME STATS'!F1575+'GAME STATS'!F1634+'GAME STATS'!F1693+'GAME STATS'!F1752+'GAME STATS'!F1811+'GAME STATS'!F1870+'GAME STATS'!F1929+'GAME STATS'!F1988+'GAME STATS'!F2047+'GAME STATS'!F2106+'GAME STATS'!F2165+'GAME STATS'!F2224+'GAME STATS'!F2283+'GAME STATS'!F2342+'GAME STATS'!F2401+'GAME STATS'!F2460+'GAME STATS'!F2519+'GAME STATS'!F2578+'GAME STATS'!F2637+'GAME STATS'!F2696+'GAME STATS'!F2755+'GAME STATS'!F2814+'GAME STATS'!F2873+'GAME STATS'!F2932+'GAME STATS'!F2991+'GAME STATS'!F3050+'GAME STATS'!F3109+'GAME STATS'!F3168+'GAME STATS'!F3227+'GAME STATS'!F3286+'GAME STATS'!F3345+'GAME STATS'!F3404+'GAME STATS'!F3463+'GAME STATS'!F3522+'GAME STATS'!F3581+'GAME STATS'!F3640+'GAME STATS'!F3699+'GAME STATS'!F3758+'GAME STATS'!F3817+'GAME STATS'!F3876+'GAME STATS'!F3935+'GAME STATS'!F3994+'GAME STATS'!F4053+'GAME STATS'!F4112+'GAME STATS'!F4171+'GAME STATS'!F4230+'GAME STATS'!F4289+'GAME STATS'!F4348+'GAME STATS'!F4407+'GAME STATS'!F4466+'GAME STATS'!F4525+'GAME STATS'!F4584+'GAME STATS'!F4643+'GAME STATS'!F4702+'GAME STATS'!F4761+'GAME STATS'!F4820+'GAME STATS'!F4879+'GAME STATS'!F4938+'GAME STATS'!F4997+'GAME STATS'!F5056+'GAME STATS'!F5115+'GAME STATS'!F5174+'GAME STATS'!F5233+'GAME STATS'!F5292+'GAME STATS'!F5351+'GAME STATS'!F5410+'GAME STATS'!F5469+'GAME STATS'!F5528+'GAME STATS'!F5587+'GAME STATS'!F5646+'GAME STATS'!F5705+'GAME STATS'!F5764+'GAME STATS'!F5823+'GAME STATS'!F5882</f>
        <v>0</v>
      </c>
      <c r="G39" s="734"/>
      <c r="H39" s="731">
        <f>'GAME STATS'!G41+'GAME STATS'!G100+'GAME STATS'!G159+'GAME STATS'!G218+'GAME STATS'!G277+'GAME STATS'!G336+'GAME STATS'!G395+'GAME STATS'!G454+'GAME STATS'!G513+'GAME STATS'!G572+'GAME STATS'!G631+'GAME STATS'!G690+'GAME STATS'!G749+'GAME STATS'!G808+'GAME STATS'!G867+'GAME STATS'!G926+'GAME STATS'!G985+'GAME STATS'!G1044+'GAME STATS'!G1103+'GAME STATS'!G1162+'GAME STATS'!G1221+'GAME STATS'!G1280+'GAME STATS'!G1339+'GAME STATS'!G1398+'GAME STATS'!G1457+'GAME STATS'!G1516+'GAME STATS'!G1575+'GAME STATS'!G1634+'GAME STATS'!G1693+'GAME STATS'!G1752+'GAME STATS'!G1811+'GAME STATS'!G1870+'GAME STATS'!G1929+'GAME STATS'!G1988+'GAME STATS'!G2047+'GAME STATS'!G2106+'GAME STATS'!G2165+'GAME STATS'!G2224+'GAME STATS'!G2283+'GAME STATS'!G2342+'GAME STATS'!G2401+'GAME STATS'!G2460+'GAME STATS'!G2519+'GAME STATS'!G2578+'GAME STATS'!G2637+'GAME STATS'!G2696+'GAME STATS'!G2755+'GAME STATS'!G2814+'GAME STATS'!G2873+'GAME STATS'!G2932+'GAME STATS'!G2991+'GAME STATS'!G3050+'GAME STATS'!G3109+'GAME STATS'!G3168+'GAME STATS'!G3227+'GAME STATS'!G3286+'GAME STATS'!G3345+'GAME STATS'!G3404+'GAME STATS'!G3463+'GAME STATS'!G3522+'GAME STATS'!G3581+'GAME STATS'!G3640+'GAME STATS'!G3699+'GAME STATS'!G3758+'GAME STATS'!G3817+'GAME STATS'!G3876+'GAME STATS'!G3935+'GAME STATS'!G3994+'GAME STATS'!G4053+'GAME STATS'!G4112+'GAME STATS'!G4171+'GAME STATS'!G4230+'GAME STATS'!G4289+'GAME STATS'!G4348+'GAME STATS'!G4407+'GAME STATS'!G4466+'GAME STATS'!G4525+'GAME STATS'!G4584+'GAME STATS'!G4643+'GAME STATS'!G4702+'GAME STATS'!G4761+'GAME STATS'!G4820+'GAME STATS'!G4879+'GAME STATS'!G4938+'GAME STATS'!G4997+'GAME STATS'!G5056+'GAME STATS'!G5115+'GAME STATS'!G5174+'GAME STATS'!G5233+'GAME STATS'!G5292+'GAME STATS'!G5351+'GAME STATS'!G5410+'GAME STATS'!G5469+'GAME STATS'!G5528+'GAME STATS'!G5587+'GAME STATS'!G5646+'GAME STATS'!G5705+'GAME STATS'!G5764+'GAME STATS'!G5823+'GAME STATS'!G5882</f>
        <v>0</v>
      </c>
      <c r="I39" s="734"/>
      <c r="J39" s="722">
        <f>'GAME STATS'!H41+'GAME STATS'!H100+'GAME STATS'!H159+'GAME STATS'!H218+'GAME STATS'!H277+'GAME STATS'!H336+'GAME STATS'!H395+'GAME STATS'!H454+'GAME STATS'!H513+'GAME STATS'!H572+'GAME STATS'!H631+'GAME STATS'!H690+'GAME STATS'!H749+'GAME STATS'!H808+'GAME STATS'!H867+'GAME STATS'!H926+'GAME STATS'!H985+'GAME STATS'!H1044+'GAME STATS'!H1103+'GAME STATS'!H1162+'GAME STATS'!H1221+'GAME STATS'!H1280+'GAME STATS'!H1339+'GAME STATS'!H1398+'GAME STATS'!H1457+'GAME STATS'!H1516+'GAME STATS'!H1575+'GAME STATS'!H1634+'GAME STATS'!H1693+'GAME STATS'!H1752+'GAME STATS'!H1811+'GAME STATS'!H1870+'GAME STATS'!H1929+'GAME STATS'!H1988+'GAME STATS'!H2047+'GAME STATS'!H2106+'GAME STATS'!H2165+'GAME STATS'!H2224+'GAME STATS'!H2283+'GAME STATS'!H2342+'GAME STATS'!H2401+'GAME STATS'!H2460+'GAME STATS'!H2519+'GAME STATS'!H2578+'GAME STATS'!H2637+'GAME STATS'!H2696+'GAME STATS'!H2755+'GAME STATS'!H2814+'GAME STATS'!H2873+'GAME STATS'!H2932+'GAME STATS'!H2991+'GAME STATS'!H3050+'GAME STATS'!H3109+'GAME STATS'!H3168+'GAME STATS'!H3227+'GAME STATS'!H3286+'GAME STATS'!H3345+'GAME STATS'!H3404+'GAME STATS'!H3463+'GAME STATS'!H3522+'GAME STATS'!H3581+'GAME STATS'!H3640+'GAME STATS'!H3699+'GAME STATS'!H3758+'GAME STATS'!H3817+'GAME STATS'!H3876+'GAME STATS'!H3935+'GAME STATS'!H3994+'GAME STATS'!H4053+'GAME STATS'!H4112+'GAME STATS'!H4171+'GAME STATS'!H4230+'GAME STATS'!H4289+'GAME STATS'!H4348+'GAME STATS'!H4407+'GAME STATS'!H4466+'GAME STATS'!H4525+'GAME STATS'!H4584+'GAME STATS'!H4643+'GAME STATS'!H4702+'GAME STATS'!H4761+'GAME STATS'!H4820+'GAME STATS'!H4879+'GAME STATS'!H4938+'GAME STATS'!H4997+'GAME STATS'!H5056+'GAME STATS'!H5115+'GAME STATS'!H5174+'GAME STATS'!H5233+'GAME STATS'!H5292+'GAME STATS'!H5351+'GAME STATS'!H5410+'GAME STATS'!H5469+'GAME STATS'!H5528+'GAME STATS'!H5587+'GAME STATS'!H5646+'GAME STATS'!H5705+'GAME STATS'!H5764+'GAME STATS'!H5823+'GAME STATS'!H5882</f>
        <v>0</v>
      </c>
      <c r="K39" s="826">
        <f>'GAME STATS'!J41+'GAME STATS'!J100+'GAME STATS'!J159+'GAME STATS'!J218+'GAME STATS'!J277+'GAME STATS'!J336+'GAME STATS'!J395+'GAME STATS'!J454+'GAME STATS'!J513+'GAME STATS'!J572+'GAME STATS'!J631+'GAME STATS'!J690+'GAME STATS'!J749+'GAME STATS'!J808+'GAME STATS'!J867+'GAME STATS'!J926+'GAME STATS'!J985+'GAME STATS'!J1044+'GAME STATS'!J1103+'GAME STATS'!J1162+'GAME STATS'!J1221+'GAME STATS'!J1280+'GAME STATS'!J1339+'GAME STATS'!J1398+'GAME STATS'!J1457+'GAME STATS'!J1516+'GAME STATS'!J1575+'GAME STATS'!J1634+'GAME STATS'!J1693+'GAME STATS'!J1752+'GAME STATS'!J1811+'GAME STATS'!J1870+'GAME STATS'!J1929+'GAME STATS'!J1988+'GAME STATS'!J2047+'GAME STATS'!J2106+'GAME STATS'!J2165+'GAME STATS'!J2224+'GAME STATS'!J2283+'GAME STATS'!J2342+'GAME STATS'!J2401+'GAME STATS'!J2460+'GAME STATS'!J2519+'GAME STATS'!J2578+'GAME STATS'!J2637+'GAME STATS'!J2696+'GAME STATS'!J2755+'GAME STATS'!J2814+'GAME STATS'!J2873+'GAME STATS'!J2932+'GAME STATS'!J2991+'GAME STATS'!J3050+'GAME STATS'!J3109+'GAME STATS'!J3168+'GAME STATS'!J3227+'GAME STATS'!J3286+'GAME STATS'!J3345+'GAME STATS'!J3404+'GAME STATS'!J3463+'GAME STATS'!J3522+'GAME STATS'!J3581+'GAME STATS'!J3640+'GAME STATS'!J3699+'GAME STATS'!J3758+'GAME STATS'!J3817+'GAME STATS'!J3876+'GAME STATS'!J3935+'GAME STATS'!J3994+'GAME STATS'!J4053+'GAME STATS'!J4112+'GAME STATS'!J4171+'GAME STATS'!J4230+'GAME STATS'!J4289+'GAME STATS'!J4348+'GAME STATS'!J4407+'GAME STATS'!J4466+'GAME STATS'!J4525+'GAME STATS'!J4584+'GAME STATS'!J4643+'GAME STATS'!J4702+'GAME STATS'!J4761+'GAME STATS'!J4820+'GAME STATS'!J4879+'GAME STATS'!J4938+'GAME STATS'!J4997+'GAME STATS'!J5056+'GAME STATS'!J5115+'GAME STATS'!J5174+'GAME STATS'!J5233+'GAME STATS'!J5292+'GAME STATS'!J5351+'GAME STATS'!J5410+'GAME STATS'!J5469+'GAME STATS'!J5528+'GAME STATS'!J5587+'GAME STATS'!J5646+'GAME STATS'!J5705+'GAME STATS'!J5764+'GAME STATS'!J5823+'GAME STATS'!J5882</f>
        <v>0</v>
      </c>
      <c r="L39" s="827"/>
      <c r="M39" s="820">
        <f>'GAME STATS'!L41+'GAME STATS'!L100+'GAME STATS'!L159+'GAME STATS'!L218+'GAME STATS'!L277+'GAME STATS'!L336+'GAME STATS'!L395+'GAME STATS'!L454+'GAME STATS'!L513+'GAME STATS'!L572+'GAME STATS'!L631+'GAME STATS'!L690+'GAME STATS'!L749+'GAME STATS'!L808+'GAME STATS'!L867+'GAME STATS'!L926+'GAME STATS'!L985+'GAME STATS'!L1044+'GAME STATS'!L1103+'GAME STATS'!L1162+'GAME STATS'!L1221+'GAME STATS'!L1280+'GAME STATS'!L1339+'GAME STATS'!L1398+'GAME STATS'!L1457+'GAME STATS'!L1516+'GAME STATS'!L1575+'GAME STATS'!L1634+'GAME STATS'!L1693+'GAME STATS'!L1752+'GAME STATS'!L1811+'GAME STATS'!L1870+'GAME STATS'!L1929+'GAME STATS'!L1988+'GAME STATS'!L2047+'GAME STATS'!L2106+'GAME STATS'!L2165+'GAME STATS'!L2224+'GAME STATS'!L2283+'GAME STATS'!L2342+'GAME STATS'!L2401+'GAME STATS'!L2460+'GAME STATS'!L2519+'GAME STATS'!L2578+'GAME STATS'!L2637+'GAME STATS'!L2696+'GAME STATS'!L2755+'GAME STATS'!L2814+'GAME STATS'!L2873+'GAME STATS'!L2932+'GAME STATS'!L2991+'GAME STATS'!L3050+'GAME STATS'!L3109+'GAME STATS'!L3168+'GAME STATS'!L3227+'GAME STATS'!L3286+'GAME STATS'!L3345+'GAME STATS'!L3404+'GAME STATS'!L3463+'GAME STATS'!L3522+'GAME STATS'!L3581+'GAME STATS'!L3640+'GAME STATS'!L3699+'GAME STATS'!L3758+'GAME STATS'!L3817+'GAME STATS'!L3876+'GAME STATS'!L3935+'GAME STATS'!L3994+'GAME STATS'!L4053+'GAME STATS'!L4112+'GAME STATS'!L4171+'GAME STATS'!L4230+'GAME STATS'!L4289+'GAME STATS'!L4348+'GAME STATS'!L4407+'GAME STATS'!L4466+'GAME STATS'!L4525+'GAME STATS'!L4584+'GAME STATS'!L4643+'GAME STATS'!L4702+'GAME STATS'!L4761+'GAME STATS'!L4820+'GAME STATS'!L4879+'GAME STATS'!L4938+'GAME STATS'!L4997+'GAME STATS'!L5056+'GAME STATS'!L5115+'GAME STATS'!L5174+'GAME STATS'!L5233+'GAME STATS'!L5292+'GAME STATS'!L5351+'GAME STATS'!L5410+'GAME STATS'!L5469+'GAME STATS'!L5528+'GAME STATS'!L5587+'GAME STATS'!L5646+'GAME STATS'!L5705+'GAME STATS'!L5764+'GAME STATS'!L5823+'GAME STATS'!L5882</f>
        <v>0</v>
      </c>
      <c r="N39" s="821"/>
      <c r="O39" s="729">
        <f>K39+M39</f>
        <v>0</v>
      </c>
      <c r="P39" s="764"/>
      <c r="Q39" s="731">
        <f>'GAME STATS'!P41+'GAME STATS'!P100+'GAME STATS'!P159+'GAME STATS'!P218+'GAME STATS'!P277+'GAME STATS'!P336+'GAME STATS'!P395+'GAME STATS'!P454+'GAME STATS'!P513+'GAME STATS'!P572+'GAME STATS'!P631+'GAME STATS'!P690+'GAME STATS'!P749+'GAME STATS'!P808+'GAME STATS'!P867+'GAME STATS'!P926+'GAME STATS'!P985+'GAME STATS'!P1044+'GAME STATS'!P1103+'GAME STATS'!P1162+'GAME STATS'!P1221+'GAME STATS'!P1280+'GAME STATS'!P1339+'GAME STATS'!P1398+'GAME STATS'!P1457+'GAME STATS'!P1516+'GAME STATS'!P1575+'GAME STATS'!P1634+'GAME STATS'!P1693+'GAME STATS'!P1752+'GAME STATS'!P1811+'GAME STATS'!P1870+'GAME STATS'!P1929+'GAME STATS'!P1988+'GAME STATS'!P2047+'GAME STATS'!P2106+'GAME STATS'!P2165+'GAME STATS'!P2224+'GAME STATS'!P2283+'GAME STATS'!P2342+'GAME STATS'!P2401+'GAME STATS'!P2460+'GAME STATS'!P2519+'GAME STATS'!P2578+'GAME STATS'!P2637+'GAME STATS'!P2696+'GAME STATS'!P2755+'GAME STATS'!P2814+'GAME STATS'!P2873+'GAME STATS'!P2932+'GAME STATS'!P2991+'GAME STATS'!P3050+'GAME STATS'!P3109+'GAME STATS'!P3168+'GAME STATS'!P3227+'GAME STATS'!P3286+'GAME STATS'!P3345+'GAME STATS'!P3404+'GAME STATS'!P3463+'GAME STATS'!P3522+'GAME STATS'!P3581+'GAME STATS'!P3640+'GAME STATS'!P3699+'GAME STATS'!P3758+'GAME STATS'!P3817+'GAME STATS'!P3876+'GAME STATS'!P3935+'GAME STATS'!P3994+'GAME STATS'!P4053+'GAME STATS'!P4112+'GAME STATS'!P4171+'GAME STATS'!P4230+'GAME STATS'!P4289+'GAME STATS'!P4348+'GAME STATS'!P4407+'GAME STATS'!P4466+'GAME STATS'!P4525+'GAME STATS'!P4584+'GAME STATS'!P4643+'GAME STATS'!P4702+'GAME STATS'!P4761+'GAME STATS'!P4820+'GAME STATS'!P4879+'GAME STATS'!P4938+'GAME STATS'!P4997+'GAME STATS'!P5056+'GAME STATS'!P5115+'GAME STATS'!P5174+'GAME STATS'!P5233+'GAME STATS'!P5292+'GAME STATS'!P5351+'GAME STATS'!P5410+'GAME STATS'!P5469+'GAME STATS'!P5528+'GAME STATS'!P5587+'GAME STATS'!P5646+'GAME STATS'!P5705+'GAME STATS'!P5764+'GAME STATS'!P5823+'GAME STATS'!P5882</f>
        <v>0</v>
      </c>
      <c r="R39" s="732"/>
      <c r="S39" s="733">
        <f>'GAME STATS'!R41+'GAME STATS'!R100+'GAME STATS'!R159+'GAME STATS'!R218+'GAME STATS'!R277+'GAME STATS'!R336+'GAME STATS'!R395+'GAME STATS'!R454+'GAME STATS'!R513+'GAME STATS'!R572+'GAME STATS'!R631+'GAME STATS'!R690+'GAME STATS'!R749+'GAME STATS'!R808+'GAME STATS'!R867+'GAME STATS'!R926+'GAME STATS'!R985+'GAME STATS'!R1044+'GAME STATS'!R1103+'GAME STATS'!R1162+'GAME STATS'!R1221+'GAME STATS'!R1280+'GAME STATS'!R1339+'GAME STATS'!R1398+'GAME STATS'!R1457+'GAME STATS'!R1516+'GAME STATS'!R1575+'GAME STATS'!R1634+'GAME STATS'!R1693+'GAME STATS'!R1752+'GAME STATS'!R1811+'GAME STATS'!R1870+'GAME STATS'!R1929+'GAME STATS'!R1988+'GAME STATS'!R2047+'GAME STATS'!R2106+'GAME STATS'!R2165+'GAME STATS'!R2224+'GAME STATS'!R2283+'GAME STATS'!R2342+'GAME STATS'!R2401+'GAME STATS'!R2460+'GAME STATS'!R2519+'GAME STATS'!R2578+'GAME STATS'!R2637+'GAME STATS'!R2696+'GAME STATS'!R2755+'GAME STATS'!R2814+'GAME STATS'!R2873+'GAME STATS'!R2932+'GAME STATS'!R2991+'GAME STATS'!R3050+'GAME STATS'!R3109+'GAME STATS'!R3168+'GAME STATS'!R3227+'GAME STATS'!R3286+'GAME STATS'!R3345+'GAME STATS'!R3404+'GAME STATS'!R3463+'GAME STATS'!R3522+'GAME STATS'!R3581+'GAME STATS'!R3640+'GAME STATS'!R3699+'GAME STATS'!R3758+'GAME STATS'!R3817+'GAME STATS'!R3876+'GAME STATS'!R3935+'GAME STATS'!R3994+'GAME STATS'!R4053+'GAME STATS'!R4112+'GAME STATS'!R4171+'GAME STATS'!R4230+'GAME STATS'!R4289+'GAME STATS'!R4348+'GAME STATS'!R4407+'GAME STATS'!R4466+'GAME STATS'!R4525+'GAME STATS'!R4584+'GAME STATS'!R4643+'GAME STATS'!R4702+'GAME STATS'!R4761+'GAME STATS'!R4820+'GAME STATS'!R4879+'GAME STATS'!R4938+'GAME STATS'!R4997+'GAME STATS'!R5056+'GAME STATS'!R5115+'GAME STATS'!R5174+'GAME STATS'!R5233+'GAME STATS'!R5292+'GAME STATS'!R5351+'GAME STATS'!R5410+'GAME STATS'!R5469+'GAME STATS'!R5528+'GAME STATS'!R5587+'GAME STATS'!R5646+'GAME STATS'!R5705+'GAME STATS'!R5764+'GAME STATS'!R5823+'GAME STATS'!R5882</f>
        <v>0</v>
      </c>
      <c r="T39" s="734"/>
      <c r="U39" s="818">
        <f>S39-Q39</f>
        <v>0</v>
      </c>
      <c r="V39" s="819"/>
      <c r="W39" s="722">
        <f>'GAME STATS'!V41+'GAME STATS'!V100+'GAME STATS'!V159+'GAME STATS'!V218+'GAME STATS'!V277+'GAME STATS'!V336+'GAME STATS'!V395+'GAME STATS'!V454+'GAME STATS'!V513+'GAME STATS'!V572+'GAME STATS'!V631+'GAME STATS'!V690+'GAME STATS'!V749+'GAME STATS'!V808+'GAME STATS'!V867+'GAME STATS'!V926+'GAME STATS'!V985+'GAME STATS'!V1044+'GAME STATS'!V1103+'GAME STATS'!V1162+'GAME STATS'!V1221+'GAME STATS'!V1280+'GAME STATS'!V1339+'GAME STATS'!V1398+'GAME STATS'!V1457+'GAME STATS'!V1516+'GAME STATS'!V1575+'GAME STATS'!V1634+'GAME STATS'!V1693+'GAME STATS'!V1752+'GAME STATS'!V1811+'GAME STATS'!V1870+'GAME STATS'!V1929+'GAME STATS'!V1988+'GAME STATS'!V2047+'GAME STATS'!V2106+'GAME STATS'!V2165+'GAME STATS'!V2224+'GAME STATS'!V2283+'GAME STATS'!V2342+'GAME STATS'!V2401+'GAME STATS'!V2460+'GAME STATS'!V2519+'GAME STATS'!V2578+'GAME STATS'!V2637+'GAME STATS'!V2696+'GAME STATS'!V2755+'GAME STATS'!V2814+'GAME STATS'!V2873+'GAME STATS'!V2932+'GAME STATS'!V2991+'GAME STATS'!V3050+'GAME STATS'!V3109+'GAME STATS'!V3168+'GAME STATS'!V3227+'GAME STATS'!V3286+'GAME STATS'!V3345+'GAME STATS'!V3404+'GAME STATS'!V3463+'GAME STATS'!V3522+'GAME STATS'!V3581+'GAME STATS'!V3640+'GAME STATS'!V3699+'GAME STATS'!V3758+'GAME STATS'!V3817+'GAME STATS'!V3876+'GAME STATS'!V3935+'GAME STATS'!V3994+'GAME STATS'!V4053+'GAME STATS'!V4112+'GAME STATS'!V4171+'GAME STATS'!V4230+'GAME STATS'!V4289+'GAME STATS'!V4348+'GAME STATS'!V4407+'GAME STATS'!V4466+'GAME STATS'!V4525+'GAME STATS'!V4584+'GAME STATS'!V4643+'GAME STATS'!V4702+'GAME STATS'!V4761+'GAME STATS'!V4820+'GAME STATS'!V4879+'GAME STATS'!V4938+'GAME STATS'!V4997+'GAME STATS'!V5056+'GAME STATS'!V5115+'GAME STATS'!V5174+'GAME STATS'!V5233+'GAME STATS'!V5292+'GAME STATS'!V5351+'GAME STATS'!V5410+'GAME STATS'!V5469+'GAME STATS'!V5528+'GAME STATS'!V5587+'GAME STATS'!V5646+'GAME STATS'!V5705+'GAME STATS'!V5764+'GAME STATS'!V5823+'GAME STATS'!V5882</f>
        <v>0</v>
      </c>
      <c r="X39" s="722">
        <f>'GAME STATS'!X41+'GAME STATS'!X100+'GAME STATS'!X159+'GAME STATS'!X218+'GAME STATS'!X277+'GAME STATS'!X336+'GAME STATS'!X395+'GAME STATS'!X454+'GAME STATS'!X513+'GAME STATS'!X572+'GAME STATS'!X631+'GAME STATS'!X690+'GAME STATS'!X749+'GAME STATS'!X808+'GAME STATS'!X867+'GAME STATS'!X926+'GAME STATS'!X985+'GAME STATS'!X1044+'GAME STATS'!X1103+'GAME STATS'!X1162+'GAME STATS'!X1221+'GAME STATS'!X1280+'GAME STATS'!X1339+'GAME STATS'!X1398+'GAME STATS'!X1457+'GAME STATS'!X1516+'GAME STATS'!X1575+'GAME STATS'!X1634+'GAME STATS'!X1693+'GAME STATS'!X1752+'GAME STATS'!X1811+'GAME STATS'!X1870+'GAME STATS'!X1929+'GAME STATS'!X1988+'GAME STATS'!X2047+'GAME STATS'!X2106+'GAME STATS'!X2165+'GAME STATS'!X2224+'GAME STATS'!X2283+'GAME STATS'!X2342+'GAME STATS'!X2401+'GAME STATS'!X2460+'GAME STATS'!X2519+'GAME STATS'!X2578+'GAME STATS'!X2637+'GAME STATS'!X2696+'GAME STATS'!X2755+'GAME STATS'!X2814+'GAME STATS'!X2873+'GAME STATS'!X2932+'GAME STATS'!X2991+'GAME STATS'!X3050+'GAME STATS'!X3109+'GAME STATS'!X3168+'GAME STATS'!X3227+'GAME STATS'!X3286+'GAME STATS'!X3345+'GAME STATS'!X3404+'GAME STATS'!X3463+'GAME STATS'!X3522+'GAME STATS'!X3581+'GAME STATS'!X3640+'GAME STATS'!X3699+'GAME STATS'!X3758+'GAME STATS'!X3817+'GAME STATS'!X3876+'GAME STATS'!X3935+'GAME STATS'!X3994+'GAME STATS'!X4053+'GAME STATS'!X4112+'GAME STATS'!X4171+'GAME STATS'!X4230+'GAME STATS'!X4289+'GAME STATS'!X4348+'GAME STATS'!X4407+'GAME STATS'!X4466+'GAME STATS'!X4525+'GAME STATS'!X4584+'GAME STATS'!X4643+'GAME STATS'!X4702+'GAME STATS'!X4761+'GAME STATS'!X4820+'GAME STATS'!X4879+'GAME STATS'!X4938+'GAME STATS'!X4997+'GAME STATS'!X5056+'GAME STATS'!X5115+'GAME STATS'!X5174+'GAME STATS'!X5233+'GAME STATS'!X5292+'GAME STATS'!X5351+'GAME STATS'!X5410+'GAME STATS'!X5469+'GAME STATS'!X5528+'GAME STATS'!X5587+'GAME STATS'!X5646+'GAME STATS'!X5705+'GAME STATS'!X5764+'GAME STATS'!X5823+'GAME STATS'!X5882</f>
        <v>0</v>
      </c>
      <c r="Y39" s="722">
        <f>'GAME STATS'!Z41+'GAME STATS'!Z100+'GAME STATS'!Z159+'GAME STATS'!Z218+'GAME STATS'!Z277+'GAME STATS'!Z336+'GAME STATS'!Z395+'GAME STATS'!Z454+'GAME STATS'!Z513+'GAME STATS'!Z572+'GAME STATS'!Z631+'GAME STATS'!Z690+'GAME STATS'!Z749+'GAME STATS'!Z808+'GAME STATS'!Z867+'GAME STATS'!Z926+'GAME STATS'!Z985+'GAME STATS'!Z1044+'GAME STATS'!Z1103+'GAME STATS'!Z1162+'GAME STATS'!Z1221+'GAME STATS'!Z1280+'GAME STATS'!Z1339+'GAME STATS'!Z1398+'GAME STATS'!Z1457+'GAME STATS'!Z1516+'GAME STATS'!Z1575+'GAME STATS'!Z1634+'GAME STATS'!Z1693+'GAME STATS'!Z1752+'GAME STATS'!Z1811+'GAME STATS'!Z1870+'GAME STATS'!Z1929+'GAME STATS'!Z1988+'GAME STATS'!Z2047+'GAME STATS'!Z2106+'GAME STATS'!Z2165+'GAME STATS'!Z2224+'GAME STATS'!Z2283+'GAME STATS'!Z2342+'GAME STATS'!Z2401+'GAME STATS'!Z2460+'GAME STATS'!Z2519+'GAME STATS'!Z2578+'GAME STATS'!Z2637+'GAME STATS'!Z2696+'GAME STATS'!Z2755+'GAME STATS'!Z2814+'GAME STATS'!Z2873+'GAME STATS'!Z2932+'GAME STATS'!Z2991+'GAME STATS'!Z3050+'GAME STATS'!Z3109+'GAME STATS'!Z3168+'GAME STATS'!Z3227+'GAME STATS'!Z3286+'GAME STATS'!Z3345+'GAME STATS'!Z3404+'GAME STATS'!Z3463+'GAME STATS'!Z3522+'GAME STATS'!Z3581+'GAME STATS'!Z3640+'GAME STATS'!Z3699+'GAME STATS'!Z3758+'GAME STATS'!Z3817+'GAME STATS'!Z3876+'GAME STATS'!Z3935+'GAME STATS'!Z3994+'GAME STATS'!Z4053+'GAME STATS'!Z4112+'GAME STATS'!Z4171+'GAME STATS'!Z4230+'GAME STATS'!Z4289+'GAME STATS'!Z4348+'GAME STATS'!Z4407+'GAME STATS'!Z4466+'GAME STATS'!Z4525+'GAME STATS'!Z4584+'GAME STATS'!Z4643+'GAME STATS'!Z4702+'GAME STATS'!Z4761+'GAME STATS'!Z4820+'GAME STATS'!Z4879+'GAME STATS'!Z4938+'GAME STATS'!Z4997+'GAME STATS'!Z5056+'GAME STATS'!Z5115+'GAME STATS'!Z5174+'GAME STATS'!Z5233+'GAME STATS'!Z5292+'GAME STATS'!Z5351+'GAME STATS'!Z5410+'GAME STATS'!Z5469+'GAME STATS'!Z5528+'GAME STATS'!Z5587+'GAME STATS'!Z5646+'GAME STATS'!Z5705+'GAME STATS'!Z5764+'GAME STATS'!Z5823+'GAME STATS'!Z5882</f>
        <v>0</v>
      </c>
      <c r="Z39" s="722">
        <f>'GAME STATS'!AB41+'GAME STATS'!AB100+'GAME STATS'!AB159+'GAME STATS'!AB218+'GAME STATS'!AB277+'GAME STATS'!AB336+'GAME STATS'!AB395+'GAME STATS'!AB454+'GAME STATS'!AB513+'GAME STATS'!AB572+'GAME STATS'!AB631+'GAME STATS'!AB690+'GAME STATS'!AB749+'GAME STATS'!AB808+'GAME STATS'!AB867+'GAME STATS'!AB926+'GAME STATS'!AB985+'GAME STATS'!AB1044+'GAME STATS'!AB1103+'GAME STATS'!AB1162+'GAME STATS'!AB1221+'GAME STATS'!AB1280+'GAME STATS'!AB1339+'GAME STATS'!AB1398+'GAME STATS'!AB1457+'GAME STATS'!AB1516+'GAME STATS'!AB1575+'GAME STATS'!AB1634+'GAME STATS'!AB1693+'GAME STATS'!AB1752+'GAME STATS'!AB1811+'GAME STATS'!AB1870+'GAME STATS'!AB1929+'GAME STATS'!AB1988+'GAME STATS'!AB2047+'GAME STATS'!AB2106+'GAME STATS'!AB2165+'GAME STATS'!AB2224+'GAME STATS'!AB2283+'GAME STATS'!AB2342+'GAME STATS'!AB2401+'GAME STATS'!AB2460+'GAME STATS'!AB2519+'GAME STATS'!AB2578+'GAME STATS'!AB2637+'GAME STATS'!AB2696+'GAME STATS'!AB2755+'GAME STATS'!AB2814+'GAME STATS'!AB2873+'GAME STATS'!AB2932+'GAME STATS'!AB2991+'GAME STATS'!AB3050+'GAME STATS'!AB3109+'GAME STATS'!AB3168+'GAME STATS'!AB3227+'GAME STATS'!AB3286+'GAME STATS'!AB3345+'GAME STATS'!AB3404+'GAME STATS'!AB3463+'GAME STATS'!AB3522+'GAME STATS'!AB3581+'GAME STATS'!AB3640+'GAME STATS'!AB3699+'GAME STATS'!AB3758+'GAME STATS'!AB3817+'GAME STATS'!AB3876+'GAME STATS'!AB3935+'GAME STATS'!AB3994+'GAME STATS'!AB4053+'GAME STATS'!AB4112+'GAME STATS'!AB4171+'GAME STATS'!AB4230+'GAME STATS'!AB4289+'GAME STATS'!AB4348+'GAME STATS'!AB4407+'GAME STATS'!AB4466+'GAME STATS'!AB4525+'GAME STATS'!AB4584+'GAME STATS'!AB4643+'GAME STATS'!AB4702+'GAME STATS'!AB4761+'GAME STATS'!AB4820+'GAME STATS'!AB4879+'GAME STATS'!AB4938+'GAME STATS'!AB4997+'GAME STATS'!AB5056+'GAME STATS'!AB5115+'GAME STATS'!AB5174+'GAME STATS'!AB5233+'GAME STATS'!AB5292+'GAME STATS'!AB5351+'GAME STATS'!AB5410+'GAME STATS'!AB5469+'GAME STATS'!AB5528+'GAME STATS'!AB5587+'GAME STATS'!AB5646+'GAME STATS'!AB5705+'GAME STATS'!AB5764+'GAME STATS'!AB5823+'GAME STATS'!AB5882</f>
        <v>0</v>
      </c>
      <c r="AA39" s="731">
        <f>'GAME STATS'!AD41+'GAME STATS'!AD100+'GAME STATS'!AD159+'GAME STATS'!AD218+'GAME STATS'!AD277+'GAME STATS'!AD336+'GAME STATS'!AD395+'GAME STATS'!AD454+'GAME STATS'!AD513+'GAME STATS'!AD572+'GAME STATS'!AD631+'GAME STATS'!AD690+'GAME STATS'!AD749+'GAME STATS'!AD808+'GAME STATS'!AD867+'GAME STATS'!AD926+'GAME STATS'!AD985+'GAME STATS'!AD1044+'GAME STATS'!AD1103+'GAME STATS'!AD1162+'GAME STATS'!AD1221+'GAME STATS'!AD1280+'GAME STATS'!AD1339+'GAME STATS'!AD1398+'GAME STATS'!AD1457+'GAME STATS'!AD1516+'GAME STATS'!AD1575+'GAME STATS'!AD1634+'GAME STATS'!AD1693+'GAME STATS'!AD1752+'GAME STATS'!AD1811+'GAME STATS'!AD1870+'GAME STATS'!AD1929+'GAME STATS'!AD1988+'GAME STATS'!AD2047+'GAME STATS'!AD2106+'GAME STATS'!AD2165+'GAME STATS'!AD2224+'GAME STATS'!AD2283+'GAME STATS'!AD2342+'GAME STATS'!AD2401+'GAME STATS'!AD2460+'GAME STATS'!AD2519+'GAME STATS'!AD2578+'GAME STATS'!AD2637+'GAME STATS'!AD2696+'GAME STATS'!AD2755+'GAME STATS'!AD2814+'GAME STATS'!AD2873+'GAME STATS'!AD2932+'GAME STATS'!AD2991+'GAME STATS'!AD3050+'GAME STATS'!AD3109+'GAME STATS'!AD3168+'GAME STATS'!AD3227+'GAME STATS'!AD3286+'GAME STATS'!AD3345+'GAME STATS'!AD3404+'GAME STATS'!AD3463+'GAME STATS'!AD3522+'GAME STATS'!AD3581+'GAME STATS'!AD3640+'GAME STATS'!AD3699+'GAME STATS'!AD3758+'GAME STATS'!AD3817+'GAME STATS'!AD3876+'GAME STATS'!AD3935+'GAME STATS'!AD3994+'GAME STATS'!AD4053+'GAME STATS'!AD4112+'GAME STATS'!AD4171+'GAME STATS'!AD4230+'GAME STATS'!AD4289+'GAME STATS'!AD4348+'GAME STATS'!AD4407+'GAME STATS'!AD4466+'GAME STATS'!AD4525+'GAME STATS'!AD4584+'GAME STATS'!AD4643+'GAME STATS'!AD4702+'GAME STATS'!AD4761+'GAME STATS'!AD4820+'GAME STATS'!AD4879+'GAME STATS'!AD4938+'GAME STATS'!AD4997+'GAME STATS'!AD5056+'GAME STATS'!AD5115+'GAME STATS'!AD5174+'GAME STATS'!AD5233+'GAME STATS'!AD5292+'GAME STATS'!AD5351+'GAME STATS'!AD5410+'GAME STATS'!AD5469+'GAME STATS'!AD5528+'GAME STATS'!AD5587+'GAME STATS'!AD5646+'GAME STATS'!AD5705+'GAME STATS'!AD5764+'GAME STATS'!AD5823+'GAME STATS'!AD5882</f>
        <v>0</v>
      </c>
      <c r="AB39" s="732"/>
      <c r="AC39" s="733">
        <f>'GAME STATS'!AF41+'GAME STATS'!AF100+'GAME STATS'!AF159+'GAME STATS'!AF218+'GAME STATS'!AF277+'GAME STATS'!AF336+'GAME STATS'!AF395+'GAME STATS'!AF454+'GAME STATS'!AF513+'GAME STATS'!AF572+'GAME STATS'!AF631+'GAME STATS'!AF690+'GAME STATS'!AF749+'GAME STATS'!AF808+'GAME STATS'!AF867+'GAME STATS'!AF926+'GAME STATS'!AF985+'GAME STATS'!AF1044+'GAME STATS'!AF1103+'GAME STATS'!AF1162+'GAME STATS'!AF1221+'GAME STATS'!AF1280+'GAME STATS'!AF1339+'GAME STATS'!AF1398+'GAME STATS'!AF1457+'GAME STATS'!AF1516+'GAME STATS'!AF1575+'GAME STATS'!AF1634+'GAME STATS'!AF1693+'GAME STATS'!AF1752+'GAME STATS'!AF1811+'GAME STATS'!AF1870+'GAME STATS'!AF1929+'GAME STATS'!AF1988+'GAME STATS'!AF2047+'GAME STATS'!AF2106+'GAME STATS'!AF2165+'GAME STATS'!AF2224+'GAME STATS'!AF2283+'GAME STATS'!AF2342+'GAME STATS'!AF2401+'GAME STATS'!AF2460+'GAME STATS'!AF2519+'GAME STATS'!AF2578+'GAME STATS'!AF2637+'GAME STATS'!AF2696+'GAME STATS'!AF2755+'GAME STATS'!AF2814+'GAME STATS'!AF2873+'GAME STATS'!AF2932+'GAME STATS'!AF2991+'GAME STATS'!AF3050+'GAME STATS'!AF3109+'GAME STATS'!AF3168+'GAME STATS'!AF3227+'GAME STATS'!AF3286+'GAME STATS'!AF3345+'GAME STATS'!AF3404+'GAME STATS'!AF3463+'GAME STATS'!AF3522+'GAME STATS'!AF3581+'GAME STATS'!AF3640+'GAME STATS'!AF3699+'GAME STATS'!AF3758+'GAME STATS'!AF3817+'GAME STATS'!AF3876+'GAME STATS'!AF3935+'GAME STATS'!AF3994+'GAME STATS'!AF4053+'GAME STATS'!AF4112+'GAME STATS'!AF4171+'GAME STATS'!AF4230+'GAME STATS'!AF4289+'GAME STATS'!AF4348+'GAME STATS'!AF4407+'GAME STATS'!AF4466+'GAME STATS'!AF4525+'GAME STATS'!AF4584+'GAME STATS'!AF4643+'GAME STATS'!AF4702+'GAME STATS'!AF4761+'GAME STATS'!AF4820+'GAME STATS'!AF4879+'GAME STATS'!AF4938+'GAME STATS'!AF4997+'GAME STATS'!AF5056+'GAME STATS'!AF5115+'GAME STATS'!AF5174+'GAME STATS'!AF5233+'GAME STATS'!AF5292+'GAME STATS'!AF5351+'GAME STATS'!AF5410+'GAME STATS'!AF5469+'GAME STATS'!AF5528+'GAME STATS'!AF5587+'GAME STATS'!AF5646+'GAME STATS'!AF5705+'GAME STATS'!AF5764+'GAME STATS'!AF5823+'GAME STATS'!AF5882</f>
        <v>0</v>
      </c>
      <c r="AD39" s="734"/>
      <c r="AE39" s="729">
        <f>IF(AA39=0,0,(AC39/AA39)*100)</f>
        <v>0</v>
      </c>
      <c r="AF39" s="730"/>
      <c r="AG39" s="731">
        <f>'GAME STATS'!AJ41+'GAME STATS'!AJ100+'GAME STATS'!AJ159+'GAME STATS'!AJ218+'GAME STATS'!AJ277+'GAME STATS'!AJ336+'GAME STATS'!AJ395+'GAME STATS'!AJ454+'GAME STATS'!AJ513+'GAME STATS'!AJ572+'GAME STATS'!AJ631+'GAME STATS'!AJ690+'GAME STATS'!AJ749+'GAME STATS'!AJ808+'GAME STATS'!AJ867+'GAME STATS'!AJ926+'GAME STATS'!AJ985+'GAME STATS'!AJ1044+'GAME STATS'!AJ1103+'GAME STATS'!AJ1162+'GAME STATS'!AJ1221+'GAME STATS'!AJ1280+'GAME STATS'!AJ1339+'GAME STATS'!AJ1398+'GAME STATS'!AJ1457+'GAME STATS'!AJ1516+'GAME STATS'!AJ1575+'GAME STATS'!AJ1634+'GAME STATS'!AJ1693+'GAME STATS'!AJ1752+'GAME STATS'!AJ1811+'GAME STATS'!AJ1870+'GAME STATS'!AJ1929+'GAME STATS'!AJ1988+'GAME STATS'!AJ2047+'GAME STATS'!AJ2106+'GAME STATS'!AJ2165+'GAME STATS'!AJ2224+'GAME STATS'!AJ2283+'GAME STATS'!AJ2342+'GAME STATS'!AJ2401+'GAME STATS'!AJ2460+'GAME STATS'!AJ2519+'GAME STATS'!AJ2578+'GAME STATS'!AJ2637+'GAME STATS'!AJ2696+'GAME STATS'!AJ2755+'GAME STATS'!AJ2814+'GAME STATS'!AJ2873+'GAME STATS'!AJ2932+'GAME STATS'!AJ2991+'GAME STATS'!AJ3050+'GAME STATS'!AJ3109+'GAME STATS'!AJ3168+'GAME STATS'!AJ3227+'GAME STATS'!AJ3286+'GAME STATS'!AJ3345+'GAME STATS'!AJ3404+'GAME STATS'!AJ3463+'GAME STATS'!AJ3522+'GAME STATS'!AJ3581+'GAME STATS'!AJ3640+'GAME STATS'!AJ3699+'GAME STATS'!AJ3758+'GAME STATS'!AJ3817+'GAME STATS'!AJ3876+'GAME STATS'!AJ3935+'GAME STATS'!AJ3994+'GAME STATS'!AJ4053+'GAME STATS'!AJ4112+'GAME STATS'!AJ4171+'GAME STATS'!AJ4230+'GAME STATS'!AJ4289+'GAME STATS'!AJ4348+'GAME STATS'!AJ4407+'GAME STATS'!AJ4466+'GAME STATS'!AJ4525+'GAME STATS'!AJ4584+'GAME STATS'!AJ4643+'GAME STATS'!AJ4702+'GAME STATS'!AJ4761+'GAME STATS'!AJ4820+'GAME STATS'!AJ4879+'GAME STATS'!AJ4938+'GAME STATS'!AJ4997+'GAME STATS'!AJ5056+'GAME STATS'!AJ5115+'GAME STATS'!AJ5174+'GAME STATS'!AJ5233+'GAME STATS'!AJ5292+'GAME STATS'!AJ5351+'GAME STATS'!AJ5410+'GAME STATS'!AJ5469+'GAME STATS'!AJ5528+'GAME STATS'!AJ5587+'GAME STATS'!AJ5646+'GAME STATS'!AJ5705+'GAME STATS'!AJ5764+'GAME STATS'!AJ5823+'GAME STATS'!AJ5882</f>
        <v>0</v>
      </c>
      <c r="AH39" s="732"/>
      <c r="AI39" s="733">
        <f>'GAME STATS'!AL41+'GAME STATS'!AL100+'GAME STATS'!AL159+'GAME STATS'!AL218+'GAME STATS'!AL277+'GAME STATS'!AL336+'GAME STATS'!AL395+'GAME STATS'!AL454+'GAME STATS'!AL513+'GAME STATS'!AL572+'GAME STATS'!AL631+'GAME STATS'!AL690+'GAME STATS'!AL749+'GAME STATS'!AL808+'GAME STATS'!AL867+'GAME STATS'!AL926+'GAME STATS'!AL985+'GAME STATS'!AL1044+'GAME STATS'!AL1103+'GAME STATS'!AL1162+'GAME STATS'!AL1221+'GAME STATS'!AL1280+'GAME STATS'!AL1339+'GAME STATS'!AL1398+'GAME STATS'!AL1457+'GAME STATS'!AL1516+'GAME STATS'!AL1575+'GAME STATS'!AL1634+'GAME STATS'!AL1693+'GAME STATS'!AL1752+'GAME STATS'!AL1811+'GAME STATS'!AL1870+'GAME STATS'!AL1929+'GAME STATS'!AL1988+'GAME STATS'!AL2047+'GAME STATS'!AL2106+'GAME STATS'!AL2165+'GAME STATS'!AL2224+'GAME STATS'!AL2283+'GAME STATS'!AL2342+'GAME STATS'!AL2401+'GAME STATS'!AL2460+'GAME STATS'!AL2519+'GAME STATS'!AL2578+'GAME STATS'!AL2637+'GAME STATS'!AL2696+'GAME STATS'!AL2755+'GAME STATS'!AL2814+'GAME STATS'!AL2873+'GAME STATS'!AL2932+'GAME STATS'!AL2991+'GAME STATS'!AL3050+'GAME STATS'!AL3109+'GAME STATS'!AL3168+'GAME STATS'!AL3227+'GAME STATS'!AL3286+'GAME STATS'!AL3345+'GAME STATS'!AL3404+'GAME STATS'!AL3463+'GAME STATS'!AL3522+'GAME STATS'!AL3581+'GAME STATS'!AL3640+'GAME STATS'!AL3699+'GAME STATS'!AL3758+'GAME STATS'!AL3817+'GAME STATS'!AL3876+'GAME STATS'!AL3935+'GAME STATS'!AL3994+'GAME STATS'!AL4053+'GAME STATS'!AL4112+'GAME STATS'!AL4171+'GAME STATS'!AL4230+'GAME STATS'!AL4289+'GAME STATS'!AL4348+'GAME STATS'!AL4407+'GAME STATS'!AL4466+'GAME STATS'!AL4525+'GAME STATS'!AL4584+'GAME STATS'!AL4643+'GAME STATS'!AL4702+'GAME STATS'!AL4761+'GAME STATS'!AL4820+'GAME STATS'!AL4879+'GAME STATS'!AL4938+'GAME STATS'!AL4997+'GAME STATS'!AL5056+'GAME STATS'!AL5115+'GAME STATS'!AL5174+'GAME STATS'!AL5233+'GAME STATS'!AL5292+'GAME STATS'!AL5351+'GAME STATS'!AL5410+'GAME STATS'!AL5469+'GAME STATS'!AL5528+'GAME STATS'!AL5587+'GAME STATS'!AL5646+'GAME STATS'!AL5705+'GAME STATS'!AL5764+'GAME STATS'!AL5823+'GAME STATS'!AL5882</f>
        <v>0</v>
      </c>
      <c r="AJ39" s="734"/>
      <c r="AK39" s="729">
        <f>IF(AG39=0,0,(AI39/AG39)*100)</f>
        <v>0</v>
      </c>
      <c r="AL39" s="730"/>
      <c r="AM39" s="731">
        <f>'GAME STATS'!AP41+'GAME STATS'!AP100+'GAME STATS'!AP159+'GAME STATS'!AP218+'GAME STATS'!AP277+'GAME STATS'!AP336+'GAME STATS'!AP395+'GAME STATS'!AP454+'GAME STATS'!AP513+'GAME STATS'!AP572+'GAME STATS'!AP631+'GAME STATS'!AP690+'GAME STATS'!AP749+'GAME STATS'!AP808+'GAME STATS'!AP867+'GAME STATS'!AP926+'GAME STATS'!AP985+'GAME STATS'!AP1044+'GAME STATS'!AP1103+'GAME STATS'!AP1162+'GAME STATS'!AP1221+'GAME STATS'!AP1280+'GAME STATS'!AP1339+'GAME STATS'!AP1398+'GAME STATS'!AP1457+'GAME STATS'!AP1516+'GAME STATS'!AP1575+'GAME STATS'!AP1634+'GAME STATS'!AP1693+'GAME STATS'!AP1752+'GAME STATS'!AP1811+'GAME STATS'!AP1870+'GAME STATS'!AP1929+'GAME STATS'!AP1988+'GAME STATS'!AP2047+'GAME STATS'!AP2106+'GAME STATS'!AP2165+'GAME STATS'!AP2224+'GAME STATS'!AP2283+'GAME STATS'!AP2342+'GAME STATS'!AP2401+'GAME STATS'!AP2460+'GAME STATS'!AP2519+'GAME STATS'!AP2578+'GAME STATS'!AP2637+'GAME STATS'!AP2696+'GAME STATS'!AP2755+'GAME STATS'!AP2814+'GAME STATS'!AP2873+'GAME STATS'!AP2932+'GAME STATS'!AP2991+'GAME STATS'!AP3050+'GAME STATS'!AP3109+'GAME STATS'!AP3168+'GAME STATS'!AP3227+'GAME STATS'!AP3286+'GAME STATS'!AP3345+'GAME STATS'!AP3404+'GAME STATS'!AP3463+'GAME STATS'!AP3522+'GAME STATS'!AP3581+'GAME STATS'!AP3640+'GAME STATS'!AP3699+'GAME STATS'!AP3758+'GAME STATS'!AP3817+'GAME STATS'!AP3876+'GAME STATS'!AP3935+'GAME STATS'!AP3994+'GAME STATS'!AP4053+'GAME STATS'!AP4112+'GAME STATS'!AP4171+'GAME STATS'!AP4230+'GAME STATS'!AP4289+'GAME STATS'!AP4348+'GAME STATS'!AP4407+'GAME STATS'!AP4466+'GAME STATS'!AP4525+'GAME STATS'!AP4584+'GAME STATS'!AP4643+'GAME STATS'!AP4702+'GAME STATS'!AP4761+'GAME STATS'!AP4820+'GAME STATS'!AP4879+'GAME STATS'!AP4938+'GAME STATS'!AP4997+'GAME STATS'!AP5056+'GAME STATS'!AP5115+'GAME STATS'!AP5174+'GAME STATS'!AP5233+'GAME STATS'!AP5292+'GAME STATS'!AP5351+'GAME STATS'!AP5410+'GAME STATS'!AP5469+'GAME STATS'!AP5528+'GAME STATS'!AP5587+'GAME STATS'!AP5646+'GAME STATS'!AP5705+'GAME STATS'!AP5764+'GAME STATS'!AP5823+'GAME STATS'!AP5882</f>
        <v>0</v>
      </c>
      <c r="AN39" s="732"/>
      <c r="AO39" s="733">
        <f>'GAME STATS'!AR41+'GAME STATS'!AR100+'GAME STATS'!AR159+'GAME STATS'!AR218+'GAME STATS'!AR277+'GAME STATS'!AR336+'GAME STATS'!AR395+'GAME STATS'!AR454+'GAME STATS'!AR513+'GAME STATS'!AR572+'GAME STATS'!AR631+'GAME STATS'!AR690+'GAME STATS'!AR749+'GAME STATS'!AR808+'GAME STATS'!AR867+'GAME STATS'!AR926+'GAME STATS'!AR985+'GAME STATS'!AR1044+'GAME STATS'!AR1103+'GAME STATS'!AR1162+'GAME STATS'!AR1221+'GAME STATS'!AR1280+'GAME STATS'!AR1339+'GAME STATS'!AR1398+'GAME STATS'!AR1457+'GAME STATS'!AR1516+'GAME STATS'!AR1575+'GAME STATS'!AR1634+'GAME STATS'!AR1693+'GAME STATS'!AR1752+'GAME STATS'!AR1811+'GAME STATS'!AR1870+'GAME STATS'!AR1929+'GAME STATS'!AR1988+'GAME STATS'!AR2047+'GAME STATS'!AR2106+'GAME STATS'!AR2165+'GAME STATS'!AR2224+'GAME STATS'!AR2283+'GAME STATS'!AR2342+'GAME STATS'!AR2401+'GAME STATS'!AR2460+'GAME STATS'!AR2519+'GAME STATS'!AR2578+'GAME STATS'!AR2637+'GAME STATS'!AR2696+'GAME STATS'!AR2755+'GAME STATS'!AR2814+'GAME STATS'!AR2873+'GAME STATS'!AR2932+'GAME STATS'!AR2991+'GAME STATS'!AR3050+'GAME STATS'!AR3109+'GAME STATS'!AR3168+'GAME STATS'!AR3227+'GAME STATS'!AR3286+'GAME STATS'!AR3345+'GAME STATS'!AR3404+'GAME STATS'!AR3463+'GAME STATS'!AR3522+'GAME STATS'!AR3581+'GAME STATS'!AR3640+'GAME STATS'!AR3699+'GAME STATS'!AR3758+'GAME STATS'!AR3817+'GAME STATS'!AR3876+'GAME STATS'!AR3935+'GAME STATS'!AR3994+'GAME STATS'!AR4053+'GAME STATS'!AR4112+'GAME STATS'!AR4171+'GAME STATS'!AR4230+'GAME STATS'!AR4289+'GAME STATS'!AR4348+'GAME STATS'!AR4407+'GAME STATS'!AR4466+'GAME STATS'!AR4525+'GAME STATS'!AR4584+'GAME STATS'!AR4643+'GAME STATS'!AR4702+'GAME STATS'!AR4761+'GAME STATS'!AR4820+'GAME STATS'!AR4879+'GAME STATS'!AR4938+'GAME STATS'!AR4997+'GAME STATS'!AR5056+'GAME STATS'!AR5115+'GAME STATS'!AR5174+'GAME STATS'!AR5233+'GAME STATS'!AR5292+'GAME STATS'!AR5351+'GAME STATS'!AR5410+'GAME STATS'!AR5469+'GAME STATS'!AR5528+'GAME STATS'!AR5587+'GAME STATS'!AR5646+'GAME STATS'!AR5705+'GAME STATS'!AR5764+'GAME STATS'!AR5823+'GAME STATS'!AR5882</f>
        <v>0</v>
      </c>
      <c r="AP39" s="734"/>
      <c r="AQ39" s="729">
        <f>IF(AM39=0,0,(AO39/AM39)*100)</f>
        <v>0</v>
      </c>
      <c r="AR39" s="730"/>
      <c r="AS39" s="731">
        <f>'GAME STATS'!AV41+'GAME STATS'!AV100+'GAME STATS'!AV159+'GAME STATS'!AV218+'GAME STATS'!AV277+'GAME STATS'!AV336+'GAME STATS'!AV395+'GAME STATS'!AV454+'GAME STATS'!AV513+'GAME STATS'!AV572+'GAME STATS'!AV631+'GAME STATS'!AV690+'GAME STATS'!AV749+'GAME STATS'!AV808+'GAME STATS'!AV867+'GAME STATS'!AV926+'GAME STATS'!AV985+'GAME STATS'!AV1044+'GAME STATS'!AV1103+'GAME STATS'!AV1162+'GAME STATS'!AV1221+'GAME STATS'!AV1280+'GAME STATS'!AV1339+'GAME STATS'!AV1398+'GAME STATS'!AV1457+'GAME STATS'!AV1516+'GAME STATS'!AV1575+'GAME STATS'!AV1634+'GAME STATS'!AV1693+'GAME STATS'!AV1752+'GAME STATS'!AV1811+'GAME STATS'!AV1870+'GAME STATS'!AV1929+'GAME STATS'!AV1988+'GAME STATS'!AV2047+'GAME STATS'!AV2106+'GAME STATS'!AV2165+'GAME STATS'!AV2224+'GAME STATS'!AV2283+'GAME STATS'!AV2342+'GAME STATS'!AV2401+'GAME STATS'!AV2460+'GAME STATS'!AV2519+'GAME STATS'!AV2578+'GAME STATS'!AV2637+'GAME STATS'!AV2696+'GAME STATS'!AV2755+'GAME STATS'!AV2814+'GAME STATS'!AV2873+'GAME STATS'!AV2932+'GAME STATS'!AV2991+'GAME STATS'!AV3050+'GAME STATS'!AV3109+'GAME STATS'!AV3168+'GAME STATS'!AV3227+'GAME STATS'!AV3286+'GAME STATS'!AV3345+'GAME STATS'!AV3404+'GAME STATS'!AV3463+'GAME STATS'!AV3522+'GAME STATS'!AV3581+'GAME STATS'!AV3640+'GAME STATS'!AV3699+'GAME STATS'!AV3758+'GAME STATS'!AV3817+'GAME STATS'!AV3876+'GAME STATS'!AV3935+'GAME STATS'!AV3994+'GAME STATS'!AV4053+'GAME STATS'!AV4112+'GAME STATS'!AV4171+'GAME STATS'!AV4230+'GAME STATS'!AV4289+'GAME STATS'!AV4348+'GAME STATS'!AV4407+'GAME STATS'!AV4466+'GAME STATS'!AV4525+'GAME STATS'!AV4584+'GAME STATS'!AV4643+'GAME STATS'!AV4702+'GAME STATS'!AV4761+'GAME STATS'!AV4820+'GAME STATS'!AV4879+'GAME STATS'!AV4938+'GAME STATS'!AV4997+'GAME STATS'!AV5056+'GAME STATS'!AV5115+'GAME STATS'!AV5174+'GAME STATS'!AV5233+'GAME STATS'!AV5292+'GAME STATS'!AV5351+'GAME STATS'!AV5410+'GAME STATS'!AV5469+'GAME STATS'!AV5528+'GAME STATS'!AV5587+'GAME STATS'!AV5646+'GAME STATS'!AV5705+'GAME STATS'!AV5764+'GAME STATS'!AV5823+'GAME STATS'!AV5882</f>
        <v>0</v>
      </c>
      <c r="AT39" s="732"/>
      <c r="AU39" s="733">
        <f>'GAME STATS'!AX41+'GAME STATS'!AX100+'GAME STATS'!AX159+'GAME STATS'!AX218+'GAME STATS'!AX277+'GAME STATS'!AX336+'GAME STATS'!AX395+'GAME STATS'!AX454+'GAME STATS'!AX513+'GAME STATS'!AX572+'GAME STATS'!AX631+'GAME STATS'!AX690+'GAME STATS'!AX749+'GAME STATS'!AX808+'GAME STATS'!AX867+'GAME STATS'!AX926+'GAME STATS'!AX985+'GAME STATS'!AX1044+'GAME STATS'!AX1103+'GAME STATS'!AX1162+'GAME STATS'!AX1221+'GAME STATS'!AX1280+'GAME STATS'!AX1339+'GAME STATS'!AX1398+'GAME STATS'!AX1457+'GAME STATS'!AX1516+'GAME STATS'!AX1575+'GAME STATS'!AX1634+'GAME STATS'!AX1693+'GAME STATS'!AX1752+'GAME STATS'!AX1811+'GAME STATS'!AX1870+'GAME STATS'!AX1929+'GAME STATS'!AX1988+'GAME STATS'!AX2047+'GAME STATS'!AX2106+'GAME STATS'!AX2165+'GAME STATS'!AX2224+'GAME STATS'!AX2283+'GAME STATS'!AX2342+'GAME STATS'!AX2401+'GAME STATS'!AX2460+'GAME STATS'!AX2519+'GAME STATS'!AX2578+'GAME STATS'!AX2637+'GAME STATS'!AX2696+'GAME STATS'!AX2755+'GAME STATS'!AX2814+'GAME STATS'!AX2873+'GAME STATS'!AX2932+'GAME STATS'!AX2991+'GAME STATS'!AX3050+'GAME STATS'!AX3109+'GAME STATS'!AX3168+'GAME STATS'!AX3227+'GAME STATS'!AX3286+'GAME STATS'!AX3345+'GAME STATS'!AX3404+'GAME STATS'!AX3463+'GAME STATS'!AX3522+'GAME STATS'!AX3581+'GAME STATS'!AX3640+'GAME STATS'!AX3699+'GAME STATS'!AX3758+'GAME STATS'!AX3817+'GAME STATS'!AX3876+'GAME STATS'!AX3935+'GAME STATS'!AX3994+'GAME STATS'!AX4053+'GAME STATS'!AX4112+'GAME STATS'!AX4171+'GAME STATS'!AX4230+'GAME STATS'!AX4289+'GAME STATS'!AX4348+'GAME STATS'!AX4407+'GAME STATS'!AX4466+'GAME STATS'!AX4525+'GAME STATS'!AX4584+'GAME STATS'!AX4643+'GAME STATS'!AX4702+'GAME STATS'!AX4761+'GAME STATS'!AX4820+'GAME STATS'!AX4879+'GAME STATS'!AX4938+'GAME STATS'!AX4997+'GAME STATS'!AX5056+'GAME STATS'!AX5115+'GAME STATS'!AX5174+'GAME STATS'!AX5233+'GAME STATS'!AX5292+'GAME STATS'!AX5351+'GAME STATS'!AX5410+'GAME STATS'!AX5469+'GAME STATS'!AX5528+'GAME STATS'!AX5587+'GAME STATS'!AX5646+'GAME STATS'!AX5705+'GAME STATS'!AX5764+'GAME STATS'!AX5823+'GAME STATS'!AX5882</f>
        <v>0</v>
      </c>
      <c r="AV39" s="734"/>
      <c r="AW39" s="729">
        <f>IF(AS39=0,0,(AU39/AS39)*100)</f>
        <v>0</v>
      </c>
      <c r="AX39" s="730"/>
      <c r="AY39" s="731">
        <f>'GAME STATS'!BB41+'GAME STATS'!BB100+'GAME STATS'!BB159+'GAME STATS'!BB218+'GAME STATS'!BB277+'GAME STATS'!BB336+'GAME STATS'!BB395+'GAME STATS'!BB454+'GAME STATS'!BB513+'GAME STATS'!BB572+'GAME STATS'!BB631+'GAME STATS'!BB690+'GAME STATS'!BB749+'GAME STATS'!BB808+'GAME STATS'!BB867+'GAME STATS'!BB926+'GAME STATS'!BB985+'GAME STATS'!BB1044+'GAME STATS'!BB1103+'GAME STATS'!BB1162+'GAME STATS'!BB1221+'GAME STATS'!BB1280+'GAME STATS'!BB1339+'GAME STATS'!BB1398+'GAME STATS'!BB1457+'GAME STATS'!BB1516+'GAME STATS'!BB1575+'GAME STATS'!BB1634+'GAME STATS'!BB1693+'GAME STATS'!BB1752+'GAME STATS'!BB1811+'GAME STATS'!BB1870+'GAME STATS'!BB1929+'GAME STATS'!BB1988+'GAME STATS'!BB2047+'GAME STATS'!BB2106+'GAME STATS'!BB2165+'GAME STATS'!BB2224+'GAME STATS'!BB2283+'GAME STATS'!BB2342+'GAME STATS'!BB2401+'GAME STATS'!BB2460+'GAME STATS'!BB2519+'GAME STATS'!BB2578+'GAME STATS'!BB2637+'GAME STATS'!BB2696+'GAME STATS'!BB2755+'GAME STATS'!BB2814+'GAME STATS'!BB2873+'GAME STATS'!BB2932+'GAME STATS'!BB2991+'GAME STATS'!BB3050+'GAME STATS'!BB3109+'GAME STATS'!BB3168+'GAME STATS'!BB3227+'GAME STATS'!BB3286+'GAME STATS'!BB3345+'GAME STATS'!BB3404+'GAME STATS'!BB3463+'GAME STATS'!BB3522+'GAME STATS'!BB3581+'GAME STATS'!BB3640+'GAME STATS'!BB3699+'GAME STATS'!BB3758+'GAME STATS'!BB3817+'GAME STATS'!BB3876+'GAME STATS'!BB3935+'GAME STATS'!BB3994+'GAME STATS'!BB4053+'GAME STATS'!BB4112+'GAME STATS'!BB4171+'GAME STATS'!BB4230+'GAME STATS'!BB4289+'GAME STATS'!BB4348+'GAME STATS'!BB4407+'GAME STATS'!BB4466+'GAME STATS'!BB4525+'GAME STATS'!BB4584+'GAME STATS'!BB4643+'GAME STATS'!BB4702+'GAME STATS'!BB4761+'GAME STATS'!BB4820+'GAME STATS'!BB4879+'GAME STATS'!BB4938+'GAME STATS'!BB4997+'GAME STATS'!BB5056+'GAME STATS'!BB5115+'GAME STATS'!BB5174+'GAME STATS'!BB5233+'GAME STATS'!BB5292+'GAME STATS'!BB5351+'GAME STATS'!BB5410+'GAME STATS'!BB5469+'GAME STATS'!BB5528+'GAME STATS'!BB5587+'GAME STATS'!BB5646+'GAME STATS'!BB5705+'GAME STATS'!BB5764+'GAME STATS'!BB5823+'GAME STATS'!BB5882</f>
        <v>0</v>
      </c>
      <c r="AZ39" s="732"/>
      <c r="BA39" s="733">
        <f>'GAME STATS'!BD41+'GAME STATS'!BD100+'GAME STATS'!BD159+'GAME STATS'!BD218+'GAME STATS'!BD277+'GAME STATS'!BD336+'GAME STATS'!BD395+'GAME STATS'!BD454+'GAME STATS'!BD513+'GAME STATS'!BD572+'GAME STATS'!BD631+'GAME STATS'!BD690+'GAME STATS'!BD749+'GAME STATS'!BD808+'GAME STATS'!BD867+'GAME STATS'!BD926+'GAME STATS'!BD985+'GAME STATS'!BD1044+'GAME STATS'!BD1103+'GAME STATS'!BD1162+'GAME STATS'!BD1221+'GAME STATS'!BD1280+'GAME STATS'!BD1339+'GAME STATS'!BD1398+'GAME STATS'!BD1457+'GAME STATS'!BD1516+'GAME STATS'!BD1575+'GAME STATS'!BD1634+'GAME STATS'!BD1693+'GAME STATS'!BD1752+'GAME STATS'!BD1811+'GAME STATS'!BD1870+'GAME STATS'!BD1929+'GAME STATS'!BD1988+'GAME STATS'!BD2047+'GAME STATS'!BD2106+'GAME STATS'!BD2165+'GAME STATS'!BD2224+'GAME STATS'!BD2283+'GAME STATS'!BD2342+'GAME STATS'!BD2401+'GAME STATS'!BD2460+'GAME STATS'!BD2519+'GAME STATS'!BD2578+'GAME STATS'!BD2637+'GAME STATS'!BD2696+'GAME STATS'!BD2755+'GAME STATS'!BD2814+'GAME STATS'!BD2873+'GAME STATS'!BD2932+'GAME STATS'!BD2991+'GAME STATS'!BD3050+'GAME STATS'!BD3109+'GAME STATS'!BD3168+'GAME STATS'!BD3227+'GAME STATS'!BD3286+'GAME STATS'!BD3345+'GAME STATS'!BD3404+'GAME STATS'!BD3463+'GAME STATS'!BD3522+'GAME STATS'!BD3581+'GAME STATS'!BD3640+'GAME STATS'!BD3699+'GAME STATS'!BD3758+'GAME STATS'!BD3817+'GAME STATS'!BD3876+'GAME STATS'!BD3935+'GAME STATS'!BD3994+'GAME STATS'!BD4053+'GAME STATS'!BD4112+'GAME STATS'!BD4171+'GAME STATS'!BD4230+'GAME STATS'!BD4289+'GAME STATS'!BD4348+'GAME STATS'!BD4407+'GAME STATS'!BD4466+'GAME STATS'!BD4525+'GAME STATS'!BD4584+'GAME STATS'!BD4643+'GAME STATS'!BD4702+'GAME STATS'!BD4761+'GAME STATS'!BD4820+'GAME STATS'!BD4879+'GAME STATS'!BD4938+'GAME STATS'!BD4997+'GAME STATS'!BD5056+'GAME STATS'!BD5115+'GAME STATS'!BD5174+'GAME STATS'!BD5233+'GAME STATS'!BD5292+'GAME STATS'!BD5351+'GAME STATS'!BD5410+'GAME STATS'!BD5469+'GAME STATS'!BD5528+'GAME STATS'!BD5587+'GAME STATS'!BD5646+'GAME STATS'!BD5705+'GAME STATS'!BD5764+'GAME STATS'!BD5823+'GAME STATS'!BD5882</f>
        <v>0</v>
      </c>
      <c r="BB39" s="734"/>
      <c r="BC39" s="729">
        <f>IF(AY39=0,0,(BA39/AY39)*100)</f>
        <v>0</v>
      </c>
      <c r="BD39" s="730"/>
      <c r="BE39" s="731">
        <f>AA39+AG39+AM39+AY39</f>
        <v>0</v>
      </c>
      <c r="BF39" s="732"/>
      <c r="BG39" s="858">
        <f>AC39+AI39+AO39+BA39</f>
        <v>0</v>
      </c>
      <c r="BH39" s="732"/>
      <c r="BI39" s="763">
        <f>IF(BE39=0,0,(BG39/BE39)*100)</f>
        <v>0</v>
      </c>
      <c r="BJ39" s="893"/>
      <c r="BK39" s="888">
        <f>(AC39*2)+(AI39*2)+(AO39*3)+BA39</f>
        <v>0</v>
      </c>
      <c r="BL39" s="889"/>
      <c r="BM39" s="890"/>
      <c r="BN39" s="986">
        <f>'GAME STATS'!BQ41+'GAME STATS'!BQ100+'GAME STATS'!BQ159+'GAME STATS'!BQ218+'GAME STATS'!BQ277+'GAME STATS'!BQ336+'GAME STATS'!BQ395+'GAME STATS'!BQ454+'GAME STATS'!BQ513+'GAME STATS'!BQ572+'GAME STATS'!BQ631+'GAME STATS'!BQ690+'GAME STATS'!BQ749+'GAME STATS'!BQ808+'GAME STATS'!BQ867+'GAME STATS'!BQ926+'GAME STATS'!BQ985+'GAME STATS'!BQ1044+'GAME STATS'!BQ1103+'GAME STATS'!BQ1162+'GAME STATS'!BQ1221+'GAME STATS'!BQ1280+'GAME STATS'!BQ1339+'GAME STATS'!BQ1398+'GAME STATS'!BQ1457+'GAME STATS'!BQ1516+'GAME STATS'!BQ1575+'GAME STATS'!BQ1634+'GAME STATS'!BQ1693+'GAME STATS'!BQ1752+'GAME STATS'!BQ1811+'GAME STATS'!BQ1870+'GAME STATS'!BQ1929+'GAME STATS'!BQ1988+'GAME STATS'!BQ2047+'GAME STATS'!BQ2106+'GAME STATS'!BQ2165+'GAME STATS'!BQ2224+'GAME STATS'!BQ2283+'GAME STATS'!BQ2342+'GAME STATS'!BQ2401+'GAME STATS'!BQ2460+'GAME STATS'!BQ2519+'GAME STATS'!BQ2578+'GAME STATS'!BQ2637+'GAME STATS'!BQ2696+'GAME STATS'!BQ2755+'GAME STATS'!BQ2814+'GAME STATS'!BQ2873+'GAME STATS'!BQ2932+'GAME STATS'!BQ2991+'GAME STATS'!BQ3050+'GAME STATS'!BQ3109+'GAME STATS'!BQ3168+'GAME STATS'!BQ3227+'GAME STATS'!BQ3286+'GAME STATS'!BQ3345+'GAME STATS'!BQ3404+'GAME STATS'!BQ3463+'GAME STATS'!BQ3522+'GAME STATS'!BQ3581+'GAME STATS'!BQ3640+'GAME STATS'!BQ3699+'GAME STATS'!BQ3758+'GAME STATS'!BQ3817+'GAME STATS'!BQ3876+'GAME STATS'!BQ3935+'GAME STATS'!BQ3994+'GAME STATS'!BQ4053+'GAME STATS'!BQ4112+'GAME STATS'!BQ4171+'GAME STATS'!BQ4230+'GAME STATS'!BQ4289+'GAME STATS'!BQ4348+'GAME STATS'!BQ4407+'GAME STATS'!BQ4466+'GAME STATS'!BQ4525+'GAME STATS'!BQ4584+'GAME STATS'!BQ4643+'GAME STATS'!BQ4702+'GAME STATS'!BQ4761+'GAME STATS'!BQ4820+'GAME STATS'!BQ4879+'GAME STATS'!BQ4938+'GAME STATS'!BQ4997+'GAME STATS'!BQ5056+'GAME STATS'!BQ5115+'GAME STATS'!BQ5174+'GAME STATS'!BQ5233+'GAME STATS'!BQ5292+'GAME STATS'!BQ5351+'GAME STATS'!BQ5410+'GAME STATS'!BQ5469+'GAME STATS'!BQ5528+'GAME STATS'!BQ5587+'GAME STATS'!BQ5646+'GAME STATS'!BQ5705+'GAME STATS'!BQ5764+'GAME STATS'!BQ5823+'GAME STATS'!BQ5882</f>
        <v>0</v>
      </c>
      <c r="BO39" s="889"/>
      <c r="BP39" s="890"/>
      <c r="BQ39" s="320"/>
      <c r="BR39" s="320"/>
    </row>
    <row r="40" spans="1:70" ht="24.95" customHeight="1" x14ac:dyDescent="0.25">
      <c r="A40" s="320"/>
      <c r="B40" s="748"/>
      <c r="C40" s="755" t="str">
        <f>IF(ROSTER!D$38="","",ROSTER!D$38)</f>
        <v/>
      </c>
      <c r="D40" s="756"/>
      <c r="E40" s="757"/>
      <c r="F40" s="731"/>
      <c r="G40" s="734"/>
      <c r="H40" s="731"/>
      <c r="I40" s="734"/>
      <c r="J40" s="722"/>
      <c r="K40" s="828"/>
      <c r="L40" s="829"/>
      <c r="M40" s="822"/>
      <c r="N40" s="823"/>
      <c r="O40" s="729" t="s">
        <v>16</v>
      </c>
      <c r="P40" s="764"/>
      <c r="Q40" s="731"/>
      <c r="R40" s="732"/>
      <c r="S40" s="733"/>
      <c r="T40" s="734"/>
      <c r="U40" s="818" t="s">
        <v>16</v>
      </c>
      <c r="V40" s="819"/>
      <c r="W40" s="722"/>
      <c r="X40" s="722"/>
      <c r="Y40" s="722"/>
      <c r="Z40" s="722"/>
      <c r="AA40" s="731"/>
      <c r="AB40" s="732"/>
      <c r="AC40" s="733"/>
      <c r="AD40" s="734"/>
      <c r="AE40" s="729"/>
      <c r="AF40" s="730"/>
      <c r="AG40" s="731"/>
      <c r="AH40" s="732"/>
      <c r="AI40" s="733"/>
      <c r="AJ40" s="734"/>
      <c r="AK40" s="729"/>
      <c r="AL40" s="730"/>
      <c r="AM40" s="731"/>
      <c r="AN40" s="732"/>
      <c r="AO40" s="733"/>
      <c r="AP40" s="734"/>
      <c r="AQ40" s="729"/>
      <c r="AR40" s="730"/>
      <c r="AS40" s="731"/>
      <c r="AT40" s="732"/>
      <c r="AU40" s="733"/>
      <c r="AV40" s="734"/>
      <c r="AW40" s="729"/>
      <c r="AX40" s="730"/>
      <c r="AY40" s="731"/>
      <c r="AZ40" s="732"/>
      <c r="BA40" s="733"/>
      <c r="BB40" s="734"/>
      <c r="BC40" s="729"/>
      <c r="BD40" s="730"/>
      <c r="BE40" s="731"/>
      <c r="BF40" s="732"/>
      <c r="BG40" s="858"/>
      <c r="BH40" s="732"/>
      <c r="BI40" s="763"/>
      <c r="BJ40" s="893"/>
      <c r="BK40" s="888"/>
      <c r="BL40" s="889"/>
      <c r="BM40" s="890"/>
      <c r="BN40" s="987"/>
      <c r="BO40" s="889"/>
      <c r="BP40" s="890"/>
      <c r="BQ40" s="320"/>
      <c r="BR40" s="320"/>
    </row>
    <row r="41" spans="1:70" ht="24.95" customHeight="1" x14ac:dyDescent="0.25">
      <c r="A41" s="320"/>
      <c r="B41" s="747" t="str">
        <f>IF(ROSTER!B40="","",ROSTER!B40)</f>
        <v/>
      </c>
      <c r="C41" s="752" t="str">
        <f>IF(ROSTER!C$40="","",ROSTER!C$40)</f>
        <v/>
      </c>
      <c r="D41" s="753"/>
      <c r="E41" s="754"/>
      <c r="F41" s="731">
        <f>'GAME STATS'!F43+'GAME STATS'!F102+'GAME STATS'!F161+'GAME STATS'!F220+'GAME STATS'!F279+'GAME STATS'!F338+'GAME STATS'!F397+'GAME STATS'!F456+'GAME STATS'!F515+'GAME STATS'!F574+'GAME STATS'!F633+'GAME STATS'!F692+'GAME STATS'!F751+'GAME STATS'!F810+'GAME STATS'!F869+'GAME STATS'!F928+'GAME STATS'!F987+'GAME STATS'!F1046+'GAME STATS'!F1105+'GAME STATS'!F1164+'GAME STATS'!F1223+'GAME STATS'!F1282+'GAME STATS'!F1341+'GAME STATS'!F1400+'GAME STATS'!F1459+'GAME STATS'!F1518+'GAME STATS'!F1577+'GAME STATS'!F1636+'GAME STATS'!F1695+'GAME STATS'!F1754+'GAME STATS'!F1813+'GAME STATS'!F1872+'GAME STATS'!F1931+'GAME STATS'!F1990+'GAME STATS'!F2049+'GAME STATS'!F2108+'GAME STATS'!F2167+'GAME STATS'!F2226+'GAME STATS'!F2285+'GAME STATS'!F2344+'GAME STATS'!F2403+'GAME STATS'!F2462+'GAME STATS'!F2521+'GAME STATS'!F2580+'GAME STATS'!F2639+'GAME STATS'!F2698+'GAME STATS'!F2757+'GAME STATS'!F2816+'GAME STATS'!F2875+'GAME STATS'!F2934+'GAME STATS'!F2993+'GAME STATS'!F3052+'GAME STATS'!F3111+'GAME STATS'!F3170+'GAME STATS'!F3229+'GAME STATS'!F3288+'GAME STATS'!F3347+'GAME STATS'!F3406+'GAME STATS'!F3465+'GAME STATS'!F3524+'GAME STATS'!F3583+'GAME STATS'!F3642+'GAME STATS'!F3701+'GAME STATS'!F3760+'GAME STATS'!F3819+'GAME STATS'!F3878+'GAME STATS'!F3937+'GAME STATS'!F3996+'GAME STATS'!F4055+'GAME STATS'!F4114+'GAME STATS'!F4173+'GAME STATS'!F4232+'GAME STATS'!F4291+'GAME STATS'!F4350+'GAME STATS'!F4409+'GAME STATS'!F4468+'GAME STATS'!F4527+'GAME STATS'!F4586+'GAME STATS'!F4645+'GAME STATS'!F4704+'GAME STATS'!F4763+'GAME STATS'!F4822+'GAME STATS'!F4881+'GAME STATS'!F4940+'GAME STATS'!F4999+'GAME STATS'!F5058+'GAME STATS'!F5117+'GAME STATS'!F5176+'GAME STATS'!F5235+'GAME STATS'!F5294+'GAME STATS'!F5353+'GAME STATS'!F5412+'GAME STATS'!F5471+'GAME STATS'!F5530+'GAME STATS'!F5589+'GAME STATS'!F5648+'GAME STATS'!F5707+'GAME STATS'!F5766+'GAME STATS'!F5825+'GAME STATS'!F5884</f>
        <v>0</v>
      </c>
      <c r="G41" s="734"/>
      <c r="H41" s="731">
        <f>'GAME STATS'!G43+'GAME STATS'!G102+'GAME STATS'!G161+'GAME STATS'!G220+'GAME STATS'!G279+'GAME STATS'!G338+'GAME STATS'!G397+'GAME STATS'!G456+'GAME STATS'!G515+'GAME STATS'!G574+'GAME STATS'!G633+'GAME STATS'!G692+'GAME STATS'!G751+'GAME STATS'!G810+'GAME STATS'!G869+'GAME STATS'!G928+'GAME STATS'!G987+'GAME STATS'!G1046+'GAME STATS'!G1105+'GAME STATS'!G1164+'GAME STATS'!G1223+'GAME STATS'!G1282+'GAME STATS'!G1341+'GAME STATS'!G1400+'GAME STATS'!G1459+'GAME STATS'!G1518+'GAME STATS'!G1577+'GAME STATS'!G1636+'GAME STATS'!G1695+'GAME STATS'!G1754+'GAME STATS'!G1813+'GAME STATS'!G1872+'GAME STATS'!G1931+'GAME STATS'!G1990+'GAME STATS'!G2049+'GAME STATS'!G2108+'GAME STATS'!G2167+'GAME STATS'!G2226+'GAME STATS'!G2285+'GAME STATS'!G2344+'GAME STATS'!G2403+'GAME STATS'!G2462+'GAME STATS'!G2521+'GAME STATS'!G2580+'GAME STATS'!G2639+'GAME STATS'!G2698+'GAME STATS'!G2757+'GAME STATS'!G2816+'GAME STATS'!G2875+'GAME STATS'!G2934+'GAME STATS'!G2993+'GAME STATS'!G3052+'GAME STATS'!G3111+'GAME STATS'!G3170+'GAME STATS'!G3229+'GAME STATS'!G3288+'GAME STATS'!G3347+'GAME STATS'!G3406+'GAME STATS'!G3465+'GAME STATS'!G3524+'GAME STATS'!G3583+'GAME STATS'!G3642+'GAME STATS'!G3701+'GAME STATS'!G3760+'GAME STATS'!G3819+'GAME STATS'!G3878+'GAME STATS'!G3937+'GAME STATS'!G3996+'GAME STATS'!G4055+'GAME STATS'!G4114+'GAME STATS'!G4173+'GAME STATS'!G4232+'GAME STATS'!G4291+'GAME STATS'!G4350+'GAME STATS'!G4409+'GAME STATS'!G4468+'GAME STATS'!G4527+'GAME STATS'!G4586+'GAME STATS'!G4645+'GAME STATS'!G4704+'GAME STATS'!G4763+'GAME STATS'!G4822+'GAME STATS'!G4881+'GAME STATS'!G4940+'GAME STATS'!G4999+'GAME STATS'!G5058+'GAME STATS'!G5117+'GAME STATS'!G5176+'GAME STATS'!G5235+'GAME STATS'!G5294+'GAME STATS'!G5353+'GAME STATS'!G5412+'GAME STATS'!G5471+'GAME STATS'!G5530+'GAME STATS'!G5589+'GAME STATS'!G5648+'GAME STATS'!G5707+'GAME STATS'!G5766+'GAME STATS'!G5825+'GAME STATS'!G5884</f>
        <v>0</v>
      </c>
      <c r="I41" s="734"/>
      <c r="J41" s="722">
        <f>'GAME STATS'!H43+'GAME STATS'!H102+'GAME STATS'!H161+'GAME STATS'!H220+'GAME STATS'!H279+'GAME STATS'!H338+'GAME STATS'!H397+'GAME STATS'!H456+'GAME STATS'!H515+'GAME STATS'!H574+'GAME STATS'!H633+'GAME STATS'!H692+'GAME STATS'!H751+'GAME STATS'!H810+'GAME STATS'!H869+'GAME STATS'!H928+'GAME STATS'!H987+'GAME STATS'!H1046+'GAME STATS'!H1105+'GAME STATS'!H1164+'GAME STATS'!H1223+'GAME STATS'!H1282+'GAME STATS'!H1341+'GAME STATS'!H1400+'GAME STATS'!H1459+'GAME STATS'!H1518+'GAME STATS'!H1577+'GAME STATS'!H1636+'GAME STATS'!H1695+'GAME STATS'!H1754+'GAME STATS'!H1813+'GAME STATS'!H1872+'GAME STATS'!H1931+'GAME STATS'!H1990+'GAME STATS'!H2049+'GAME STATS'!H2108+'GAME STATS'!H2167+'GAME STATS'!H2226+'GAME STATS'!H2285+'GAME STATS'!H2344+'GAME STATS'!H2403+'GAME STATS'!H2462+'GAME STATS'!H2521+'GAME STATS'!H2580+'GAME STATS'!H2639+'GAME STATS'!H2698+'GAME STATS'!H2757+'GAME STATS'!H2816+'GAME STATS'!H2875+'GAME STATS'!H2934+'GAME STATS'!H2993+'GAME STATS'!H3052+'GAME STATS'!H3111+'GAME STATS'!H3170+'GAME STATS'!H3229+'GAME STATS'!H3288+'GAME STATS'!H3347+'GAME STATS'!H3406+'GAME STATS'!H3465+'GAME STATS'!H3524+'GAME STATS'!H3583+'GAME STATS'!H3642+'GAME STATS'!H3701+'GAME STATS'!H3760+'GAME STATS'!H3819+'GAME STATS'!H3878+'GAME STATS'!H3937+'GAME STATS'!H3996+'GAME STATS'!H4055+'GAME STATS'!H4114+'GAME STATS'!H4173+'GAME STATS'!H4232+'GAME STATS'!H4291+'GAME STATS'!H4350+'GAME STATS'!H4409+'GAME STATS'!H4468+'GAME STATS'!H4527+'GAME STATS'!H4586+'GAME STATS'!H4645+'GAME STATS'!H4704+'GAME STATS'!H4763+'GAME STATS'!H4822+'GAME STATS'!H4881+'GAME STATS'!H4940+'GAME STATS'!H4999+'GAME STATS'!H5058+'GAME STATS'!H5117+'GAME STATS'!H5176+'GAME STATS'!H5235+'GAME STATS'!H5294+'GAME STATS'!H5353+'GAME STATS'!H5412+'GAME STATS'!H5471+'GAME STATS'!H5530+'GAME STATS'!H5589+'GAME STATS'!H5648+'GAME STATS'!H5707+'GAME STATS'!H5766+'GAME STATS'!H5825+'GAME STATS'!H5884</f>
        <v>0</v>
      </c>
      <c r="K41" s="826">
        <f>'GAME STATS'!J43+'GAME STATS'!J102+'GAME STATS'!J161+'GAME STATS'!J220+'GAME STATS'!J279+'GAME STATS'!J338+'GAME STATS'!J397+'GAME STATS'!J456+'GAME STATS'!J515+'GAME STATS'!J574+'GAME STATS'!J633+'GAME STATS'!J692+'GAME STATS'!J751+'GAME STATS'!J810+'GAME STATS'!J869+'GAME STATS'!J928+'GAME STATS'!J987+'GAME STATS'!J1046+'GAME STATS'!J1105+'GAME STATS'!J1164+'GAME STATS'!J1223+'GAME STATS'!J1282+'GAME STATS'!J1341+'GAME STATS'!J1400+'GAME STATS'!J1459+'GAME STATS'!J1518+'GAME STATS'!J1577+'GAME STATS'!J1636+'GAME STATS'!J1695+'GAME STATS'!J1754+'GAME STATS'!J1813+'GAME STATS'!J1872+'GAME STATS'!J1931+'GAME STATS'!J1990+'GAME STATS'!J2049+'GAME STATS'!J2108+'GAME STATS'!J2167+'GAME STATS'!J2226+'GAME STATS'!J2285+'GAME STATS'!J2344+'GAME STATS'!J2403+'GAME STATS'!J2462+'GAME STATS'!J2521+'GAME STATS'!J2580+'GAME STATS'!J2639+'GAME STATS'!J2698+'GAME STATS'!J2757+'GAME STATS'!J2816+'GAME STATS'!J2875+'GAME STATS'!J2934+'GAME STATS'!J2993+'GAME STATS'!J3052+'GAME STATS'!J3111+'GAME STATS'!J3170+'GAME STATS'!J3229+'GAME STATS'!J3288+'GAME STATS'!J3347+'GAME STATS'!J3406+'GAME STATS'!J3465+'GAME STATS'!J3524+'GAME STATS'!J3583+'GAME STATS'!J3642+'GAME STATS'!J3701+'GAME STATS'!J3760+'GAME STATS'!J3819+'GAME STATS'!J3878+'GAME STATS'!J3937+'GAME STATS'!J3996+'GAME STATS'!J4055+'GAME STATS'!J4114+'GAME STATS'!J4173+'GAME STATS'!J4232+'GAME STATS'!J4291+'GAME STATS'!J4350+'GAME STATS'!J4409+'GAME STATS'!J4468+'GAME STATS'!J4527+'GAME STATS'!J4586+'GAME STATS'!J4645+'GAME STATS'!J4704+'GAME STATS'!J4763+'GAME STATS'!J4822+'GAME STATS'!J4881+'GAME STATS'!J4940+'GAME STATS'!J4999+'GAME STATS'!J5058+'GAME STATS'!J5117+'GAME STATS'!J5176+'GAME STATS'!J5235+'GAME STATS'!J5294+'GAME STATS'!J5353+'GAME STATS'!J5412+'GAME STATS'!J5471+'GAME STATS'!J5530+'GAME STATS'!J5589+'GAME STATS'!J5648+'GAME STATS'!J5707+'GAME STATS'!J5766+'GAME STATS'!J5825+'GAME STATS'!J5884</f>
        <v>0</v>
      </c>
      <c r="L41" s="827"/>
      <c r="M41" s="820">
        <f>'GAME STATS'!L43+'GAME STATS'!L102+'GAME STATS'!L161+'GAME STATS'!L220+'GAME STATS'!L279+'GAME STATS'!L338+'GAME STATS'!L397+'GAME STATS'!L456+'GAME STATS'!L515+'GAME STATS'!L574+'GAME STATS'!L633+'GAME STATS'!L692+'GAME STATS'!L751+'GAME STATS'!L810+'GAME STATS'!L869+'GAME STATS'!L928+'GAME STATS'!L987+'GAME STATS'!L1046+'GAME STATS'!L1105+'GAME STATS'!L1164+'GAME STATS'!L1223+'GAME STATS'!L1282+'GAME STATS'!L1341+'GAME STATS'!L1400+'GAME STATS'!L1459+'GAME STATS'!L1518+'GAME STATS'!L1577+'GAME STATS'!L1636+'GAME STATS'!L1695+'GAME STATS'!L1754+'GAME STATS'!L1813+'GAME STATS'!L1872+'GAME STATS'!L1931+'GAME STATS'!L1990+'GAME STATS'!L2049+'GAME STATS'!L2108+'GAME STATS'!L2167+'GAME STATS'!L2226+'GAME STATS'!L2285+'GAME STATS'!L2344+'GAME STATS'!L2403+'GAME STATS'!L2462+'GAME STATS'!L2521+'GAME STATS'!L2580+'GAME STATS'!L2639+'GAME STATS'!L2698+'GAME STATS'!L2757+'GAME STATS'!L2816+'GAME STATS'!L2875+'GAME STATS'!L2934+'GAME STATS'!L2993+'GAME STATS'!L3052+'GAME STATS'!L3111+'GAME STATS'!L3170+'GAME STATS'!L3229+'GAME STATS'!L3288+'GAME STATS'!L3347+'GAME STATS'!L3406+'GAME STATS'!L3465+'GAME STATS'!L3524+'GAME STATS'!L3583+'GAME STATS'!L3642+'GAME STATS'!L3701+'GAME STATS'!L3760+'GAME STATS'!L3819+'GAME STATS'!L3878+'GAME STATS'!L3937+'GAME STATS'!L3996+'GAME STATS'!L4055+'GAME STATS'!L4114+'GAME STATS'!L4173+'GAME STATS'!L4232+'GAME STATS'!L4291+'GAME STATS'!L4350+'GAME STATS'!L4409+'GAME STATS'!L4468+'GAME STATS'!L4527+'GAME STATS'!L4586+'GAME STATS'!L4645+'GAME STATS'!L4704+'GAME STATS'!L4763+'GAME STATS'!L4822+'GAME STATS'!L4881+'GAME STATS'!L4940+'GAME STATS'!L4999+'GAME STATS'!L5058+'GAME STATS'!L5117+'GAME STATS'!L5176+'GAME STATS'!L5235+'GAME STATS'!L5294+'GAME STATS'!L5353+'GAME STATS'!L5412+'GAME STATS'!L5471+'GAME STATS'!L5530+'GAME STATS'!L5589+'GAME STATS'!L5648+'GAME STATS'!L5707+'GAME STATS'!L5766+'GAME STATS'!L5825+'GAME STATS'!L5884</f>
        <v>0</v>
      </c>
      <c r="N41" s="821"/>
      <c r="O41" s="729">
        <f>K41+M41</f>
        <v>0</v>
      </c>
      <c r="P41" s="764"/>
      <c r="Q41" s="731">
        <f>'GAME STATS'!P43+'GAME STATS'!P102+'GAME STATS'!P161+'GAME STATS'!P220+'GAME STATS'!P279+'GAME STATS'!P338+'GAME STATS'!P397+'GAME STATS'!P456+'GAME STATS'!P515+'GAME STATS'!P574+'GAME STATS'!P633+'GAME STATS'!P692+'GAME STATS'!P751+'GAME STATS'!P810+'GAME STATS'!P869+'GAME STATS'!P928+'GAME STATS'!P987+'GAME STATS'!P1046+'GAME STATS'!P1105+'GAME STATS'!P1164+'GAME STATS'!P1223+'GAME STATS'!P1282+'GAME STATS'!P1341+'GAME STATS'!P1400+'GAME STATS'!P1459+'GAME STATS'!P1518+'GAME STATS'!P1577+'GAME STATS'!P1636+'GAME STATS'!P1695+'GAME STATS'!P1754+'GAME STATS'!P1813+'GAME STATS'!P1872+'GAME STATS'!P1931+'GAME STATS'!P1990+'GAME STATS'!P2049+'GAME STATS'!P2108+'GAME STATS'!P2167+'GAME STATS'!P2226+'GAME STATS'!P2285+'GAME STATS'!P2344+'GAME STATS'!P2403+'GAME STATS'!P2462+'GAME STATS'!P2521+'GAME STATS'!P2580+'GAME STATS'!P2639+'GAME STATS'!P2698+'GAME STATS'!P2757+'GAME STATS'!P2816+'GAME STATS'!P2875+'GAME STATS'!P2934+'GAME STATS'!P2993+'GAME STATS'!P3052+'GAME STATS'!P3111+'GAME STATS'!P3170+'GAME STATS'!P3229+'GAME STATS'!P3288+'GAME STATS'!P3347+'GAME STATS'!P3406+'GAME STATS'!P3465+'GAME STATS'!P3524+'GAME STATS'!P3583+'GAME STATS'!P3642+'GAME STATS'!P3701+'GAME STATS'!P3760+'GAME STATS'!P3819+'GAME STATS'!P3878+'GAME STATS'!P3937+'GAME STATS'!P3996+'GAME STATS'!P4055+'GAME STATS'!P4114+'GAME STATS'!P4173+'GAME STATS'!P4232+'GAME STATS'!P4291+'GAME STATS'!P4350+'GAME STATS'!P4409+'GAME STATS'!P4468+'GAME STATS'!P4527+'GAME STATS'!P4586+'GAME STATS'!P4645+'GAME STATS'!P4704+'GAME STATS'!P4763+'GAME STATS'!P4822+'GAME STATS'!P4881+'GAME STATS'!P4940+'GAME STATS'!P4999+'GAME STATS'!P5058+'GAME STATS'!P5117+'GAME STATS'!P5176+'GAME STATS'!P5235+'GAME STATS'!P5294+'GAME STATS'!P5353+'GAME STATS'!P5412+'GAME STATS'!P5471+'GAME STATS'!P5530+'GAME STATS'!P5589+'GAME STATS'!P5648+'GAME STATS'!P5707+'GAME STATS'!P5766+'GAME STATS'!P5825+'GAME STATS'!P5884</f>
        <v>0</v>
      </c>
      <c r="R41" s="732"/>
      <c r="S41" s="733">
        <f>'GAME STATS'!R43+'GAME STATS'!R102+'GAME STATS'!R161+'GAME STATS'!R220+'GAME STATS'!R279+'GAME STATS'!R338+'GAME STATS'!R397+'GAME STATS'!R456+'GAME STATS'!R515+'GAME STATS'!R574+'GAME STATS'!R633+'GAME STATS'!R692+'GAME STATS'!R751+'GAME STATS'!R810+'GAME STATS'!R869+'GAME STATS'!R928+'GAME STATS'!R987+'GAME STATS'!R1046+'GAME STATS'!R1105+'GAME STATS'!R1164+'GAME STATS'!R1223+'GAME STATS'!R1282+'GAME STATS'!R1341+'GAME STATS'!R1400+'GAME STATS'!R1459+'GAME STATS'!R1518+'GAME STATS'!R1577+'GAME STATS'!R1636+'GAME STATS'!R1695+'GAME STATS'!R1754+'GAME STATS'!R1813+'GAME STATS'!R1872+'GAME STATS'!R1931+'GAME STATS'!R1990+'GAME STATS'!R2049+'GAME STATS'!R2108+'GAME STATS'!R2167+'GAME STATS'!R2226+'GAME STATS'!R2285+'GAME STATS'!R2344+'GAME STATS'!R2403+'GAME STATS'!R2462+'GAME STATS'!R2521+'GAME STATS'!R2580+'GAME STATS'!R2639+'GAME STATS'!R2698+'GAME STATS'!R2757+'GAME STATS'!R2816+'GAME STATS'!R2875+'GAME STATS'!R2934+'GAME STATS'!R2993+'GAME STATS'!R3052+'GAME STATS'!R3111+'GAME STATS'!R3170+'GAME STATS'!R3229+'GAME STATS'!R3288+'GAME STATS'!R3347+'GAME STATS'!R3406+'GAME STATS'!R3465+'GAME STATS'!R3524+'GAME STATS'!R3583+'GAME STATS'!R3642+'GAME STATS'!R3701+'GAME STATS'!R3760+'GAME STATS'!R3819+'GAME STATS'!R3878+'GAME STATS'!R3937+'GAME STATS'!R3996+'GAME STATS'!R4055+'GAME STATS'!R4114+'GAME STATS'!R4173+'GAME STATS'!R4232+'GAME STATS'!R4291+'GAME STATS'!R4350+'GAME STATS'!R4409+'GAME STATS'!R4468+'GAME STATS'!R4527+'GAME STATS'!R4586+'GAME STATS'!R4645+'GAME STATS'!R4704+'GAME STATS'!R4763+'GAME STATS'!R4822+'GAME STATS'!R4881+'GAME STATS'!R4940+'GAME STATS'!R4999+'GAME STATS'!R5058+'GAME STATS'!R5117+'GAME STATS'!R5176+'GAME STATS'!R5235+'GAME STATS'!R5294+'GAME STATS'!R5353+'GAME STATS'!R5412+'GAME STATS'!R5471+'GAME STATS'!R5530+'GAME STATS'!R5589+'GAME STATS'!R5648+'GAME STATS'!R5707+'GAME STATS'!R5766+'GAME STATS'!R5825+'GAME STATS'!R5884</f>
        <v>0</v>
      </c>
      <c r="T41" s="734"/>
      <c r="U41" s="818">
        <f>S41-Q41</f>
        <v>0</v>
      </c>
      <c r="V41" s="819"/>
      <c r="W41" s="722">
        <f>'GAME STATS'!V43+'GAME STATS'!V102+'GAME STATS'!V161+'GAME STATS'!V220+'GAME STATS'!V279+'GAME STATS'!V338+'GAME STATS'!V397+'GAME STATS'!V456+'GAME STATS'!V515+'GAME STATS'!V574+'GAME STATS'!V633+'GAME STATS'!V692+'GAME STATS'!V751+'GAME STATS'!V810+'GAME STATS'!V869+'GAME STATS'!V928+'GAME STATS'!V987+'GAME STATS'!V1046+'GAME STATS'!V1105+'GAME STATS'!V1164+'GAME STATS'!V1223+'GAME STATS'!V1282+'GAME STATS'!V1341+'GAME STATS'!V1400+'GAME STATS'!V1459+'GAME STATS'!V1518+'GAME STATS'!V1577+'GAME STATS'!V1636+'GAME STATS'!V1695+'GAME STATS'!V1754+'GAME STATS'!V1813+'GAME STATS'!V1872+'GAME STATS'!V1931+'GAME STATS'!V1990+'GAME STATS'!V2049+'GAME STATS'!V2108+'GAME STATS'!V2167+'GAME STATS'!V2226+'GAME STATS'!V2285+'GAME STATS'!V2344+'GAME STATS'!V2403+'GAME STATS'!V2462+'GAME STATS'!V2521+'GAME STATS'!V2580+'GAME STATS'!V2639+'GAME STATS'!V2698+'GAME STATS'!V2757+'GAME STATS'!V2816+'GAME STATS'!V2875+'GAME STATS'!V2934+'GAME STATS'!V2993+'GAME STATS'!V3052+'GAME STATS'!V3111+'GAME STATS'!V3170+'GAME STATS'!V3229+'GAME STATS'!V3288+'GAME STATS'!V3347+'GAME STATS'!V3406+'GAME STATS'!V3465+'GAME STATS'!V3524+'GAME STATS'!V3583+'GAME STATS'!V3642+'GAME STATS'!V3701+'GAME STATS'!V3760+'GAME STATS'!V3819+'GAME STATS'!V3878+'GAME STATS'!V3937+'GAME STATS'!V3996+'GAME STATS'!V4055+'GAME STATS'!V4114+'GAME STATS'!V4173+'GAME STATS'!V4232+'GAME STATS'!V4291+'GAME STATS'!V4350+'GAME STATS'!V4409+'GAME STATS'!V4468+'GAME STATS'!V4527+'GAME STATS'!V4586+'GAME STATS'!V4645+'GAME STATS'!V4704+'GAME STATS'!V4763+'GAME STATS'!V4822+'GAME STATS'!V4881+'GAME STATS'!V4940+'GAME STATS'!V4999+'GAME STATS'!V5058+'GAME STATS'!V5117+'GAME STATS'!V5176+'GAME STATS'!V5235+'GAME STATS'!V5294+'GAME STATS'!V5353+'GAME STATS'!V5412+'GAME STATS'!V5471+'GAME STATS'!V5530+'GAME STATS'!V5589+'GAME STATS'!V5648+'GAME STATS'!V5707+'GAME STATS'!V5766+'GAME STATS'!V5825+'GAME STATS'!V5884</f>
        <v>0</v>
      </c>
      <c r="X41" s="722">
        <f>'GAME STATS'!X43+'GAME STATS'!X102+'GAME STATS'!X161+'GAME STATS'!X220+'GAME STATS'!X279+'GAME STATS'!X338+'GAME STATS'!X397+'GAME STATS'!X456+'GAME STATS'!X515+'GAME STATS'!X574+'GAME STATS'!X633+'GAME STATS'!X692+'GAME STATS'!X751+'GAME STATS'!X810+'GAME STATS'!X869+'GAME STATS'!X928+'GAME STATS'!X987+'GAME STATS'!X1046+'GAME STATS'!X1105+'GAME STATS'!X1164+'GAME STATS'!X1223+'GAME STATS'!X1282+'GAME STATS'!X1341+'GAME STATS'!X1400+'GAME STATS'!X1459+'GAME STATS'!X1518+'GAME STATS'!X1577+'GAME STATS'!X1636+'GAME STATS'!X1695+'GAME STATS'!X1754+'GAME STATS'!X1813+'GAME STATS'!X1872+'GAME STATS'!X1931+'GAME STATS'!X1990+'GAME STATS'!X2049+'GAME STATS'!X2108+'GAME STATS'!X2167+'GAME STATS'!X2226+'GAME STATS'!X2285+'GAME STATS'!X2344+'GAME STATS'!X2403+'GAME STATS'!X2462+'GAME STATS'!X2521+'GAME STATS'!X2580+'GAME STATS'!X2639+'GAME STATS'!X2698+'GAME STATS'!X2757+'GAME STATS'!X2816+'GAME STATS'!X2875+'GAME STATS'!X2934+'GAME STATS'!X2993+'GAME STATS'!X3052+'GAME STATS'!X3111+'GAME STATS'!X3170+'GAME STATS'!X3229+'GAME STATS'!X3288+'GAME STATS'!X3347+'GAME STATS'!X3406+'GAME STATS'!X3465+'GAME STATS'!X3524+'GAME STATS'!X3583+'GAME STATS'!X3642+'GAME STATS'!X3701+'GAME STATS'!X3760+'GAME STATS'!X3819+'GAME STATS'!X3878+'GAME STATS'!X3937+'GAME STATS'!X3996+'GAME STATS'!X4055+'GAME STATS'!X4114+'GAME STATS'!X4173+'GAME STATS'!X4232+'GAME STATS'!X4291+'GAME STATS'!X4350+'GAME STATS'!X4409+'GAME STATS'!X4468+'GAME STATS'!X4527+'GAME STATS'!X4586+'GAME STATS'!X4645+'GAME STATS'!X4704+'GAME STATS'!X4763+'GAME STATS'!X4822+'GAME STATS'!X4881+'GAME STATS'!X4940+'GAME STATS'!X4999+'GAME STATS'!X5058+'GAME STATS'!X5117+'GAME STATS'!X5176+'GAME STATS'!X5235+'GAME STATS'!X5294+'GAME STATS'!X5353+'GAME STATS'!X5412+'GAME STATS'!X5471+'GAME STATS'!X5530+'GAME STATS'!X5589+'GAME STATS'!X5648+'GAME STATS'!X5707+'GAME STATS'!X5766+'GAME STATS'!X5825+'GAME STATS'!X5884</f>
        <v>0</v>
      </c>
      <c r="Y41" s="722">
        <f>'GAME STATS'!Z43+'GAME STATS'!Z102+'GAME STATS'!Z161+'GAME STATS'!Z220+'GAME STATS'!Z279+'GAME STATS'!Z338+'GAME STATS'!Z397+'GAME STATS'!Z456+'GAME STATS'!Z515+'GAME STATS'!Z574+'GAME STATS'!Z633+'GAME STATS'!Z692+'GAME STATS'!Z751+'GAME STATS'!Z810+'GAME STATS'!Z869+'GAME STATS'!Z928+'GAME STATS'!Z987+'GAME STATS'!Z1046+'GAME STATS'!Z1105+'GAME STATS'!Z1164+'GAME STATS'!Z1223+'GAME STATS'!Z1282+'GAME STATS'!Z1341+'GAME STATS'!Z1400+'GAME STATS'!Z1459+'GAME STATS'!Z1518+'GAME STATS'!Z1577+'GAME STATS'!Z1636+'GAME STATS'!Z1695+'GAME STATS'!Z1754+'GAME STATS'!Z1813+'GAME STATS'!Z1872+'GAME STATS'!Z1931+'GAME STATS'!Z1990+'GAME STATS'!Z2049+'GAME STATS'!Z2108+'GAME STATS'!Z2167+'GAME STATS'!Z2226+'GAME STATS'!Z2285+'GAME STATS'!Z2344+'GAME STATS'!Z2403+'GAME STATS'!Z2462+'GAME STATS'!Z2521+'GAME STATS'!Z2580+'GAME STATS'!Z2639+'GAME STATS'!Z2698+'GAME STATS'!Z2757+'GAME STATS'!Z2816+'GAME STATS'!Z2875+'GAME STATS'!Z2934+'GAME STATS'!Z2993+'GAME STATS'!Z3052+'GAME STATS'!Z3111+'GAME STATS'!Z3170+'GAME STATS'!Z3229+'GAME STATS'!Z3288+'GAME STATS'!Z3347+'GAME STATS'!Z3406+'GAME STATS'!Z3465+'GAME STATS'!Z3524+'GAME STATS'!Z3583+'GAME STATS'!Z3642+'GAME STATS'!Z3701+'GAME STATS'!Z3760+'GAME STATS'!Z3819+'GAME STATS'!Z3878+'GAME STATS'!Z3937+'GAME STATS'!Z3996+'GAME STATS'!Z4055+'GAME STATS'!Z4114+'GAME STATS'!Z4173+'GAME STATS'!Z4232+'GAME STATS'!Z4291+'GAME STATS'!Z4350+'GAME STATS'!Z4409+'GAME STATS'!Z4468+'GAME STATS'!Z4527+'GAME STATS'!Z4586+'GAME STATS'!Z4645+'GAME STATS'!Z4704+'GAME STATS'!Z4763+'GAME STATS'!Z4822+'GAME STATS'!Z4881+'GAME STATS'!Z4940+'GAME STATS'!Z4999+'GAME STATS'!Z5058+'GAME STATS'!Z5117+'GAME STATS'!Z5176+'GAME STATS'!Z5235+'GAME STATS'!Z5294+'GAME STATS'!Z5353+'GAME STATS'!Z5412+'GAME STATS'!Z5471+'GAME STATS'!Z5530+'GAME STATS'!Z5589+'GAME STATS'!Z5648+'GAME STATS'!Z5707+'GAME STATS'!Z5766+'GAME STATS'!Z5825+'GAME STATS'!Z5884</f>
        <v>0</v>
      </c>
      <c r="Z41" s="722">
        <f>'GAME STATS'!AB43+'GAME STATS'!AB102+'GAME STATS'!AB161+'GAME STATS'!AB220+'GAME STATS'!AB279+'GAME STATS'!AB338+'GAME STATS'!AB397+'GAME STATS'!AB456+'GAME STATS'!AB515+'GAME STATS'!AB574+'GAME STATS'!AB633+'GAME STATS'!AB692+'GAME STATS'!AB751+'GAME STATS'!AB810+'GAME STATS'!AB869+'GAME STATS'!AB928+'GAME STATS'!AB987+'GAME STATS'!AB1046+'GAME STATS'!AB1105+'GAME STATS'!AB1164+'GAME STATS'!AB1223+'GAME STATS'!AB1282+'GAME STATS'!AB1341+'GAME STATS'!AB1400+'GAME STATS'!AB1459+'GAME STATS'!AB1518+'GAME STATS'!AB1577+'GAME STATS'!AB1636+'GAME STATS'!AB1695+'GAME STATS'!AB1754+'GAME STATS'!AB1813+'GAME STATS'!AB1872+'GAME STATS'!AB1931+'GAME STATS'!AB1990+'GAME STATS'!AB2049+'GAME STATS'!AB2108+'GAME STATS'!AB2167+'GAME STATS'!AB2226+'GAME STATS'!AB2285+'GAME STATS'!AB2344+'GAME STATS'!AB2403+'GAME STATS'!AB2462+'GAME STATS'!AB2521+'GAME STATS'!AB2580+'GAME STATS'!AB2639+'GAME STATS'!AB2698+'GAME STATS'!AB2757+'GAME STATS'!AB2816+'GAME STATS'!AB2875+'GAME STATS'!AB2934+'GAME STATS'!AB2993+'GAME STATS'!AB3052+'GAME STATS'!AB3111+'GAME STATS'!AB3170+'GAME STATS'!AB3229+'GAME STATS'!AB3288+'GAME STATS'!AB3347+'GAME STATS'!AB3406+'GAME STATS'!AB3465+'GAME STATS'!AB3524+'GAME STATS'!AB3583+'GAME STATS'!AB3642+'GAME STATS'!AB3701+'GAME STATS'!AB3760+'GAME STATS'!AB3819+'GAME STATS'!AB3878+'GAME STATS'!AB3937+'GAME STATS'!AB3996+'GAME STATS'!AB4055+'GAME STATS'!AB4114+'GAME STATS'!AB4173+'GAME STATS'!AB4232+'GAME STATS'!AB4291+'GAME STATS'!AB4350+'GAME STATS'!AB4409+'GAME STATS'!AB4468+'GAME STATS'!AB4527+'GAME STATS'!AB4586+'GAME STATS'!AB4645+'GAME STATS'!AB4704+'GAME STATS'!AB4763+'GAME STATS'!AB4822+'GAME STATS'!AB4881+'GAME STATS'!AB4940+'GAME STATS'!AB4999+'GAME STATS'!AB5058+'GAME STATS'!AB5117+'GAME STATS'!AB5176+'GAME STATS'!AB5235+'GAME STATS'!AB5294+'GAME STATS'!AB5353+'GAME STATS'!AB5412+'GAME STATS'!AB5471+'GAME STATS'!AB5530+'GAME STATS'!AB5589+'GAME STATS'!AB5648+'GAME STATS'!AB5707+'GAME STATS'!AB5766+'GAME STATS'!AB5825+'GAME STATS'!AB5884</f>
        <v>0</v>
      </c>
      <c r="AA41" s="731">
        <f>'GAME STATS'!AD43+'GAME STATS'!AD102+'GAME STATS'!AD161+'GAME STATS'!AD220+'GAME STATS'!AD279+'GAME STATS'!AD338+'GAME STATS'!AD397+'GAME STATS'!AD456+'GAME STATS'!AD515+'GAME STATS'!AD574+'GAME STATS'!AD633+'GAME STATS'!AD692+'GAME STATS'!AD751+'GAME STATS'!AD810+'GAME STATS'!AD869+'GAME STATS'!AD928+'GAME STATS'!AD987+'GAME STATS'!AD1046+'GAME STATS'!AD1105+'GAME STATS'!AD1164+'GAME STATS'!AD1223+'GAME STATS'!AD1282+'GAME STATS'!AD1341+'GAME STATS'!AD1400+'GAME STATS'!AD1459+'GAME STATS'!AD1518+'GAME STATS'!AD1577+'GAME STATS'!AD1636+'GAME STATS'!AD1695+'GAME STATS'!AD1754+'GAME STATS'!AD1813+'GAME STATS'!AD1872+'GAME STATS'!AD1931+'GAME STATS'!AD1990+'GAME STATS'!AD2049+'GAME STATS'!AD2108+'GAME STATS'!AD2167+'GAME STATS'!AD2226+'GAME STATS'!AD2285+'GAME STATS'!AD2344+'GAME STATS'!AD2403+'GAME STATS'!AD2462+'GAME STATS'!AD2521+'GAME STATS'!AD2580+'GAME STATS'!AD2639+'GAME STATS'!AD2698+'GAME STATS'!AD2757+'GAME STATS'!AD2816+'GAME STATS'!AD2875+'GAME STATS'!AD2934+'GAME STATS'!AD2993+'GAME STATS'!AD3052+'GAME STATS'!AD3111+'GAME STATS'!AD3170+'GAME STATS'!AD3229+'GAME STATS'!AD3288+'GAME STATS'!AD3347+'GAME STATS'!AD3406+'GAME STATS'!AD3465+'GAME STATS'!AD3524+'GAME STATS'!AD3583+'GAME STATS'!AD3642+'GAME STATS'!AD3701+'GAME STATS'!AD3760+'GAME STATS'!AD3819+'GAME STATS'!AD3878+'GAME STATS'!AD3937+'GAME STATS'!AD3996+'GAME STATS'!AD4055+'GAME STATS'!AD4114+'GAME STATS'!AD4173+'GAME STATS'!AD4232+'GAME STATS'!AD4291+'GAME STATS'!AD4350+'GAME STATS'!AD4409+'GAME STATS'!AD4468+'GAME STATS'!AD4527+'GAME STATS'!AD4586+'GAME STATS'!AD4645+'GAME STATS'!AD4704+'GAME STATS'!AD4763+'GAME STATS'!AD4822+'GAME STATS'!AD4881+'GAME STATS'!AD4940+'GAME STATS'!AD4999+'GAME STATS'!AD5058+'GAME STATS'!AD5117+'GAME STATS'!AD5176+'GAME STATS'!AD5235+'GAME STATS'!AD5294+'GAME STATS'!AD5353+'GAME STATS'!AD5412+'GAME STATS'!AD5471+'GAME STATS'!AD5530+'GAME STATS'!AD5589+'GAME STATS'!AD5648+'GAME STATS'!AD5707+'GAME STATS'!AD5766+'GAME STATS'!AD5825+'GAME STATS'!AD5884</f>
        <v>0</v>
      </c>
      <c r="AB41" s="732"/>
      <c r="AC41" s="733">
        <f>'GAME STATS'!AF43+'GAME STATS'!AF102+'GAME STATS'!AF161+'GAME STATS'!AF220+'GAME STATS'!AF279+'GAME STATS'!AF338+'GAME STATS'!AF397+'GAME STATS'!AF456+'GAME STATS'!AF515+'GAME STATS'!AF574+'GAME STATS'!AF633+'GAME STATS'!AF692+'GAME STATS'!AF751+'GAME STATS'!AF810+'GAME STATS'!AF869+'GAME STATS'!AF928+'GAME STATS'!AF987+'GAME STATS'!AF1046+'GAME STATS'!AF1105+'GAME STATS'!AF1164+'GAME STATS'!AF1223+'GAME STATS'!AF1282+'GAME STATS'!AF1341+'GAME STATS'!AF1400+'GAME STATS'!AF1459+'GAME STATS'!AF1518+'GAME STATS'!AF1577+'GAME STATS'!AF1636+'GAME STATS'!AF1695+'GAME STATS'!AF1754+'GAME STATS'!AF1813+'GAME STATS'!AF1872+'GAME STATS'!AF1931+'GAME STATS'!AF1990+'GAME STATS'!AF2049+'GAME STATS'!AF2108+'GAME STATS'!AF2167+'GAME STATS'!AF2226+'GAME STATS'!AF2285+'GAME STATS'!AF2344+'GAME STATS'!AF2403+'GAME STATS'!AF2462+'GAME STATS'!AF2521+'GAME STATS'!AF2580+'GAME STATS'!AF2639+'GAME STATS'!AF2698+'GAME STATS'!AF2757+'GAME STATS'!AF2816+'GAME STATS'!AF2875+'GAME STATS'!AF2934+'GAME STATS'!AF2993+'GAME STATS'!AF3052+'GAME STATS'!AF3111+'GAME STATS'!AF3170+'GAME STATS'!AF3229+'GAME STATS'!AF3288+'GAME STATS'!AF3347+'GAME STATS'!AF3406+'GAME STATS'!AF3465+'GAME STATS'!AF3524+'GAME STATS'!AF3583+'GAME STATS'!AF3642+'GAME STATS'!AF3701+'GAME STATS'!AF3760+'GAME STATS'!AF3819+'GAME STATS'!AF3878+'GAME STATS'!AF3937+'GAME STATS'!AF3996+'GAME STATS'!AF4055+'GAME STATS'!AF4114+'GAME STATS'!AF4173+'GAME STATS'!AF4232+'GAME STATS'!AF4291+'GAME STATS'!AF4350+'GAME STATS'!AF4409+'GAME STATS'!AF4468+'GAME STATS'!AF4527+'GAME STATS'!AF4586+'GAME STATS'!AF4645+'GAME STATS'!AF4704+'GAME STATS'!AF4763+'GAME STATS'!AF4822+'GAME STATS'!AF4881+'GAME STATS'!AF4940+'GAME STATS'!AF4999+'GAME STATS'!AF5058+'GAME STATS'!AF5117+'GAME STATS'!AF5176+'GAME STATS'!AF5235+'GAME STATS'!AF5294+'GAME STATS'!AF5353+'GAME STATS'!AF5412+'GAME STATS'!AF5471+'GAME STATS'!AF5530+'GAME STATS'!AF5589+'GAME STATS'!AF5648+'GAME STATS'!AF5707+'GAME STATS'!AF5766+'GAME STATS'!AF5825+'GAME STATS'!AF5884</f>
        <v>0</v>
      </c>
      <c r="AD41" s="734"/>
      <c r="AE41" s="729">
        <f>IF(AA41=0,0,(AC41/AA41)*100)</f>
        <v>0</v>
      </c>
      <c r="AF41" s="730"/>
      <c r="AG41" s="731">
        <f>'GAME STATS'!AJ43+'GAME STATS'!AJ102+'GAME STATS'!AJ161+'GAME STATS'!AJ220+'GAME STATS'!AJ279+'GAME STATS'!AJ338+'GAME STATS'!AJ397+'GAME STATS'!AJ456+'GAME STATS'!AJ515+'GAME STATS'!AJ574+'GAME STATS'!AJ633+'GAME STATS'!AJ692+'GAME STATS'!AJ751+'GAME STATS'!AJ810+'GAME STATS'!AJ869+'GAME STATS'!AJ928+'GAME STATS'!AJ987+'GAME STATS'!AJ1046+'GAME STATS'!AJ1105+'GAME STATS'!AJ1164+'GAME STATS'!AJ1223+'GAME STATS'!AJ1282+'GAME STATS'!AJ1341+'GAME STATS'!AJ1400+'GAME STATS'!AJ1459+'GAME STATS'!AJ1518+'GAME STATS'!AJ1577+'GAME STATS'!AJ1636+'GAME STATS'!AJ1695+'GAME STATS'!AJ1754+'GAME STATS'!AJ1813+'GAME STATS'!AJ1872+'GAME STATS'!AJ1931+'GAME STATS'!AJ1990+'GAME STATS'!AJ2049+'GAME STATS'!AJ2108+'GAME STATS'!AJ2167+'GAME STATS'!AJ2226+'GAME STATS'!AJ2285+'GAME STATS'!AJ2344+'GAME STATS'!AJ2403+'GAME STATS'!AJ2462+'GAME STATS'!AJ2521+'GAME STATS'!AJ2580+'GAME STATS'!AJ2639+'GAME STATS'!AJ2698+'GAME STATS'!AJ2757+'GAME STATS'!AJ2816+'GAME STATS'!AJ2875+'GAME STATS'!AJ2934+'GAME STATS'!AJ2993+'GAME STATS'!AJ3052+'GAME STATS'!AJ3111+'GAME STATS'!AJ3170+'GAME STATS'!AJ3229+'GAME STATS'!AJ3288+'GAME STATS'!AJ3347+'GAME STATS'!AJ3406+'GAME STATS'!AJ3465+'GAME STATS'!AJ3524+'GAME STATS'!AJ3583+'GAME STATS'!AJ3642+'GAME STATS'!AJ3701+'GAME STATS'!AJ3760+'GAME STATS'!AJ3819+'GAME STATS'!AJ3878+'GAME STATS'!AJ3937+'GAME STATS'!AJ3996+'GAME STATS'!AJ4055+'GAME STATS'!AJ4114+'GAME STATS'!AJ4173+'GAME STATS'!AJ4232+'GAME STATS'!AJ4291+'GAME STATS'!AJ4350+'GAME STATS'!AJ4409+'GAME STATS'!AJ4468+'GAME STATS'!AJ4527+'GAME STATS'!AJ4586+'GAME STATS'!AJ4645+'GAME STATS'!AJ4704+'GAME STATS'!AJ4763+'GAME STATS'!AJ4822+'GAME STATS'!AJ4881+'GAME STATS'!AJ4940+'GAME STATS'!AJ4999+'GAME STATS'!AJ5058+'GAME STATS'!AJ5117+'GAME STATS'!AJ5176+'GAME STATS'!AJ5235+'GAME STATS'!AJ5294+'GAME STATS'!AJ5353+'GAME STATS'!AJ5412+'GAME STATS'!AJ5471+'GAME STATS'!AJ5530+'GAME STATS'!AJ5589+'GAME STATS'!AJ5648+'GAME STATS'!AJ5707+'GAME STATS'!AJ5766+'GAME STATS'!AJ5825+'GAME STATS'!AJ5884</f>
        <v>0</v>
      </c>
      <c r="AH41" s="732"/>
      <c r="AI41" s="733">
        <f>'GAME STATS'!AL43+'GAME STATS'!AL102+'GAME STATS'!AL161+'GAME STATS'!AL220+'GAME STATS'!AL279+'GAME STATS'!AL338+'GAME STATS'!AL397+'GAME STATS'!AL456+'GAME STATS'!AL515+'GAME STATS'!AL574+'GAME STATS'!AL633+'GAME STATS'!AL692+'GAME STATS'!AL751+'GAME STATS'!AL810+'GAME STATS'!AL869+'GAME STATS'!AL928+'GAME STATS'!AL987+'GAME STATS'!AL1046+'GAME STATS'!AL1105+'GAME STATS'!AL1164+'GAME STATS'!AL1223+'GAME STATS'!AL1282+'GAME STATS'!AL1341+'GAME STATS'!AL1400+'GAME STATS'!AL1459+'GAME STATS'!AL1518+'GAME STATS'!AL1577+'GAME STATS'!AL1636+'GAME STATS'!AL1695+'GAME STATS'!AL1754+'GAME STATS'!AL1813+'GAME STATS'!AL1872+'GAME STATS'!AL1931+'GAME STATS'!AL1990+'GAME STATS'!AL2049+'GAME STATS'!AL2108+'GAME STATS'!AL2167+'GAME STATS'!AL2226+'GAME STATS'!AL2285+'GAME STATS'!AL2344+'GAME STATS'!AL2403+'GAME STATS'!AL2462+'GAME STATS'!AL2521+'GAME STATS'!AL2580+'GAME STATS'!AL2639+'GAME STATS'!AL2698+'GAME STATS'!AL2757+'GAME STATS'!AL2816+'GAME STATS'!AL2875+'GAME STATS'!AL2934+'GAME STATS'!AL2993+'GAME STATS'!AL3052+'GAME STATS'!AL3111+'GAME STATS'!AL3170+'GAME STATS'!AL3229+'GAME STATS'!AL3288+'GAME STATS'!AL3347+'GAME STATS'!AL3406+'GAME STATS'!AL3465+'GAME STATS'!AL3524+'GAME STATS'!AL3583+'GAME STATS'!AL3642+'GAME STATS'!AL3701+'GAME STATS'!AL3760+'GAME STATS'!AL3819+'GAME STATS'!AL3878+'GAME STATS'!AL3937+'GAME STATS'!AL3996+'GAME STATS'!AL4055+'GAME STATS'!AL4114+'GAME STATS'!AL4173+'GAME STATS'!AL4232+'GAME STATS'!AL4291+'GAME STATS'!AL4350+'GAME STATS'!AL4409+'GAME STATS'!AL4468+'GAME STATS'!AL4527+'GAME STATS'!AL4586+'GAME STATS'!AL4645+'GAME STATS'!AL4704+'GAME STATS'!AL4763+'GAME STATS'!AL4822+'GAME STATS'!AL4881+'GAME STATS'!AL4940+'GAME STATS'!AL4999+'GAME STATS'!AL5058+'GAME STATS'!AL5117+'GAME STATS'!AL5176+'GAME STATS'!AL5235+'GAME STATS'!AL5294+'GAME STATS'!AL5353+'GAME STATS'!AL5412+'GAME STATS'!AL5471+'GAME STATS'!AL5530+'GAME STATS'!AL5589+'GAME STATS'!AL5648+'GAME STATS'!AL5707+'GAME STATS'!AL5766+'GAME STATS'!AL5825+'GAME STATS'!AL5884</f>
        <v>0</v>
      </c>
      <c r="AJ41" s="734"/>
      <c r="AK41" s="729">
        <f>IF(AG41=0,0,(AI41/AG41)*100)</f>
        <v>0</v>
      </c>
      <c r="AL41" s="730"/>
      <c r="AM41" s="731">
        <f>'GAME STATS'!AP43+'GAME STATS'!AP102+'GAME STATS'!AP161+'GAME STATS'!AP220+'GAME STATS'!AP279+'GAME STATS'!AP338+'GAME STATS'!AP397+'GAME STATS'!AP456+'GAME STATS'!AP515+'GAME STATS'!AP574+'GAME STATS'!AP633+'GAME STATS'!AP692+'GAME STATS'!AP751+'GAME STATS'!AP810+'GAME STATS'!AP869+'GAME STATS'!AP928+'GAME STATS'!AP987+'GAME STATS'!AP1046+'GAME STATS'!AP1105+'GAME STATS'!AP1164+'GAME STATS'!AP1223+'GAME STATS'!AP1282+'GAME STATS'!AP1341+'GAME STATS'!AP1400+'GAME STATS'!AP1459+'GAME STATS'!AP1518+'GAME STATS'!AP1577+'GAME STATS'!AP1636+'GAME STATS'!AP1695+'GAME STATS'!AP1754+'GAME STATS'!AP1813+'GAME STATS'!AP1872+'GAME STATS'!AP1931+'GAME STATS'!AP1990+'GAME STATS'!AP2049+'GAME STATS'!AP2108+'GAME STATS'!AP2167+'GAME STATS'!AP2226+'GAME STATS'!AP2285+'GAME STATS'!AP2344+'GAME STATS'!AP2403+'GAME STATS'!AP2462+'GAME STATS'!AP2521+'GAME STATS'!AP2580+'GAME STATS'!AP2639+'GAME STATS'!AP2698+'GAME STATS'!AP2757+'GAME STATS'!AP2816+'GAME STATS'!AP2875+'GAME STATS'!AP2934+'GAME STATS'!AP2993+'GAME STATS'!AP3052+'GAME STATS'!AP3111+'GAME STATS'!AP3170+'GAME STATS'!AP3229+'GAME STATS'!AP3288+'GAME STATS'!AP3347+'GAME STATS'!AP3406+'GAME STATS'!AP3465+'GAME STATS'!AP3524+'GAME STATS'!AP3583+'GAME STATS'!AP3642+'GAME STATS'!AP3701+'GAME STATS'!AP3760+'GAME STATS'!AP3819+'GAME STATS'!AP3878+'GAME STATS'!AP3937+'GAME STATS'!AP3996+'GAME STATS'!AP4055+'GAME STATS'!AP4114+'GAME STATS'!AP4173+'GAME STATS'!AP4232+'GAME STATS'!AP4291+'GAME STATS'!AP4350+'GAME STATS'!AP4409+'GAME STATS'!AP4468+'GAME STATS'!AP4527+'GAME STATS'!AP4586+'GAME STATS'!AP4645+'GAME STATS'!AP4704+'GAME STATS'!AP4763+'GAME STATS'!AP4822+'GAME STATS'!AP4881+'GAME STATS'!AP4940+'GAME STATS'!AP4999+'GAME STATS'!AP5058+'GAME STATS'!AP5117+'GAME STATS'!AP5176+'GAME STATS'!AP5235+'GAME STATS'!AP5294+'GAME STATS'!AP5353+'GAME STATS'!AP5412+'GAME STATS'!AP5471+'GAME STATS'!AP5530+'GAME STATS'!AP5589+'GAME STATS'!AP5648+'GAME STATS'!AP5707+'GAME STATS'!AP5766+'GAME STATS'!AP5825+'GAME STATS'!AP5884</f>
        <v>0</v>
      </c>
      <c r="AN41" s="732"/>
      <c r="AO41" s="733">
        <f>'GAME STATS'!AR43+'GAME STATS'!AR102+'GAME STATS'!AR161+'GAME STATS'!AR220+'GAME STATS'!AR279+'GAME STATS'!AR338+'GAME STATS'!AR397+'GAME STATS'!AR456+'GAME STATS'!AR515+'GAME STATS'!AR574+'GAME STATS'!AR633+'GAME STATS'!AR692+'GAME STATS'!AR751+'GAME STATS'!AR810+'GAME STATS'!AR869+'GAME STATS'!AR928+'GAME STATS'!AR987+'GAME STATS'!AR1046+'GAME STATS'!AR1105+'GAME STATS'!AR1164+'GAME STATS'!AR1223+'GAME STATS'!AR1282+'GAME STATS'!AR1341+'GAME STATS'!AR1400+'GAME STATS'!AR1459+'GAME STATS'!AR1518+'GAME STATS'!AR1577+'GAME STATS'!AR1636+'GAME STATS'!AR1695+'GAME STATS'!AR1754+'GAME STATS'!AR1813+'GAME STATS'!AR1872+'GAME STATS'!AR1931+'GAME STATS'!AR1990+'GAME STATS'!AR2049+'GAME STATS'!AR2108+'GAME STATS'!AR2167+'GAME STATS'!AR2226+'GAME STATS'!AR2285+'GAME STATS'!AR2344+'GAME STATS'!AR2403+'GAME STATS'!AR2462+'GAME STATS'!AR2521+'GAME STATS'!AR2580+'GAME STATS'!AR2639+'GAME STATS'!AR2698+'GAME STATS'!AR2757+'GAME STATS'!AR2816+'GAME STATS'!AR2875+'GAME STATS'!AR2934+'GAME STATS'!AR2993+'GAME STATS'!AR3052+'GAME STATS'!AR3111+'GAME STATS'!AR3170+'GAME STATS'!AR3229+'GAME STATS'!AR3288+'GAME STATS'!AR3347+'GAME STATS'!AR3406+'GAME STATS'!AR3465+'GAME STATS'!AR3524+'GAME STATS'!AR3583+'GAME STATS'!AR3642+'GAME STATS'!AR3701+'GAME STATS'!AR3760+'GAME STATS'!AR3819+'GAME STATS'!AR3878+'GAME STATS'!AR3937+'GAME STATS'!AR3996+'GAME STATS'!AR4055+'GAME STATS'!AR4114+'GAME STATS'!AR4173+'GAME STATS'!AR4232+'GAME STATS'!AR4291+'GAME STATS'!AR4350+'GAME STATS'!AR4409+'GAME STATS'!AR4468+'GAME STATS'!AR4527+'GAME STATS'!AR4586+'GAME STATS'!AR4645+'GAME STATS'!AR4704+'GAME STATS'!AR4763+'GAME STATS'!AR4822+'GAME STATS'!AR4881+'GAME STATS'!AR4940+'GAME STATS'!AR4999+'GAME STATS'!AR5058+'GAME STATS'!AR5117+'GAME STATS'!AR5176+'GAME STATS'!AR5235+'GAME STATS'!AR5294+'GAME STATS'!AR5353+'GAME STATS'!AR5412+'GAME STATS'!AR5471+'GAME STATS'!AR5530+'GAME STATS'!AR5589+'GAME STATS'!AR5648+'GAME STATS'!AR5707+'GAME STATS'!AR5766+'GAME STATS'!AR5825+'GAME STATS'!AR5884</f>
        <v>0</v>
      </c>
      <c r="AP41" s="734"/>
      <c r="AQ41" s="729">
        <f>IF(AM41=0,0,(AO41/AM41)*100)</f>
        <v>0</v>
      </c>
      <c r="AR41" s="730"/>
      <c r="AS41" s="731">
        <f>'GAME STATS'!AV43+'GAME STATS'!AV102+'GAME STATS'!AV161+'GAME STATS'!AV220+'GAME STATS'!AV279+'GAME STATS'!AV338+'GAME STATS'!AV397+'GAME STATS'!AV456+'GAME STATS'!AV515+'GAME STATS'!AV574+'GAME STATS'!AV633+'GAME STATS'!AV692+'GAME STATS'!AV751+'GAME STATS'!AV810+'GAME STATS'!AV869+'GAME STATS'!AV928+'GAME STATS'!AV987+'GAME STATS'!AV1046+'GAME STATS'!AV1105+'GAME STATS'!AV1164+'GAME STATS'!AV1223+'GAME STATS'!AV1282+'GAME STATS'!AV1341+'GAME STATS'!AV1400+'GAME STATS'!AV1459+'GAME STATS'!AV1518+'GAME STATS'!AV1577+'GAME STATS'!AV1636+'GAME STATS'!AV1695+'GAME STATS'!AV1754+'GAME STATS'!AV1813+'GAME STATS'!AV1872+'GAME STATS'!AV1931+'GAME STATS'!AV1990+'GAME STATS'!AV2049+'GAME STATS'!AV2108+'GAME STATS'!AV2167+'GAME STATS'!AV2226+'GAME STATS'!AV2285+'GAME STATS'!AV2344+'GAME STATS'!AV2403+'GAME STATS'!AV2462+'GAME STATS'!AV2521+'GAME STATS'!AV2580+'GAME STATS'!AV2639+'GAME STATS'!AV2698+'GAME STATS'!AV2757+'GAME STATS'!AV2816+'GAME STATS'!AV2875+'GAME STATS'!AV2934+'GAME STATS'!AV2993+'GAME STATS'!AV3052+'GAME STATS'!AV3111+'GAME STATS'!AV3170+'GAME STATS'!AV3229+'GAME STATS'!AV3288+'GAME STATS'!AV3347+'GAME STATS'!AV3406+'GAME STATS'!AV3465+'GAME STATS'!AV3524+'GAME STATS'!AV3583+'GAME STATS'!AV3642+'GAME STATS'!AV3701+'GAME STATS'!AV3760+'GAME STATS'!AV3819+'GAME STATS'!AV3878+'GAME STATS'!AV3937+'GAME STATS'!AV3996+'GAME STATS'!AV4055+'GAME STATS'!AV4114+'GAME STATS'!AV4173+'GAME STATS'!AV4232+'GAME STATS'!AV4291+'GAME STATS'!AV4350+'GAME STATS'!AV4409+'GAME STATS'!AV4468+'GAME STATS'!AV4527+'GAME STATS'!AV4586+'GAME STATS'!AV4645+'GAME STATS'!AV4704+'GAME STATS'!AV4763+'GAME STATS'!AV4822+'GAME STATS'!AV4881+'GAME STATS'!AV4940+'GAME STATS'!AV4999+'GAME STATS'!AV5058+'GAME STATS'!AV5117+'GAME STATS'!AV5176+'GAME STATS'!AV5235+'GAME STATS'!AV5294+'GAME STATS'!AV5353+'GAME STATS'!AV5412+'GAME STATS'!AV5471+'GAME STATS'!AV5530+'GAME STATS'!AV5589+'GAME STATS'!AV5648+'GAME STATS'!AV5707+'GAME STATS'!AV5766+'GAME STATS'!AV5825+'GAME STATS'!AV5884</f>
        <v>0</v>
      </c>
      <c r="AT41" s="732"/>
      <c r="AU41" s="733">
        <f>'GAME STATS'!AX43+'GAME STATS'!AX102+'GAME STATS'!AX161+'GAME STATS'!AX220+'GAME STATS'!AX279+'GAME STATS'!AX338+'GAME STATS'!AX397+'GAME STATS'!AX456+'GAME STATS'!AX515+'GAME STATS'!AX574+'GAME STATS'!AX633+'GAME STATS'!AX692+'GAME STATS'!AX751+'GAME STATS'!AX810+'GAME STATS'!AX869+'GAME STATS'!AX928+'GAME STATS'!AX987+'GAME STATS'!AX1046+'GAME STATS'!AX1105+'GAME STATS'!AX1164+'GAME STATS'!AX1223+'GAME STATS'!AX1282+'GAME STATS'!AX1341+'GAME STATS'!AX1400+'GAME STATS'!AX1459+'GAME STATS'!AX1518+'GAME STATS'!AX1577+'GAME STATS'!AX1636+'GAME STATS'!AX1695+'GAME STATS'!AX1754+'GAME STATS'!AX1813+'GAME STATS'!AX1872+'GAME STATS'!AX1931+'GAME STATS'!AX1990+'GAME STATS'!AX2049+'GAME STATS'!AX2108+'GAME STATS'!AX2167+'GAME STATS'!AX2226+'GAME STATS'!AX2285+'GAME STATS'!AX2344+'GAME STATS'!AX2403+'GAME STATS'!AX2462+'GAME STATS'!AX2521+'GAME STATS'!AX2580+'GAME STATS'!AX2639+'GAME STATS'!AX2698+'GAME STATS'!AX2757+'GAME STATS'!AX2816+'GAME STATS'!AX2875+'GAME STATS'!AX2934+'GAME STATS'!AX2993+'GAME STATS'!AX3052+'GAME STATS'!AX3111+'GAME STATS'!AX3170+'GAME STATS'!AX3229+'GAME STATS'!AX3288+'GAME STATS'!AX3347+'GAME STATS'!AX3406+'GAME STATS'!AX3465+'GAME STATS'!AX3524+'GAME STATS'!AX3583+'GAME STATS'!AX3642+'GAME STATS'!AX3701+'GAME STATS'!AX3760+'GAME STATS'!AX3819+'GAME STATS'!AX3878+'GAME STATS'!AX3937+'GAME STATS'!AX3996+'GAME STATS'!AX4055+'GAME STATS'!AX4114+'GAME STATS'!AX4173+'GAME STATS'!AX4232+'GAME STATS'!AX4291+'GAME STATS'!AX4350+'GAME STATS'!AX4409+'GAME STATS'!AX4468+'GAME STATS'!AX4527+'GAME STATS'!AX4586+'GAME STATS'!AX4645+'GAME STATS'!AX4704+'GAME STATS'!AX4763+'GAME STATS'!AX4822+'GAME STATS'!AX4881+'GAME STATS'!AX4940+'GAME STATS'!AX4999+'GAME STATS'!AX5058+'GAME STATS'!AX5117+'GAME STATS'!AX5176+'GAME STATS'!AX5235+'GAME STATS'!AX5294+'GAME STATS'!AX5353+'GAME STATS'!AX5412+'GAME STATS'!AX5471+'GAME STATS'!AX5530+'GAME STATS'!AX5589+'GAME STATS'!AX5648+'GAME STATS'!AX5707+'GAME STATS'!AX5766+'GAME STATS'!AX5825+'GAME STATS'!AX5884</f>
        <v>0</v>
      </c>
      <c r="AV41" s="734"/>
      <c r="AW41" s="729">
        <f>IF(AS41=0,0,(AU41/AS41)*100)</f>
        <v>0</v>
      </c>
      <c r="AX41" s="730"/>
      <c r="AY41" s="731">
        <f>'GAME STATS'!BB43+'GAME STATS'!BB102+'GAME STATS'!BB161+'GAME STATS'!BB220+'GAME STATS'!BB279+'GAME STATS'!BB338+'GAME STATS'!BB397+'GAME STATS'!BB456+'GAME STATS'!BB515+'GAME STATS'!BB574+'GAME STATS'!BB633+'GAME STATS'!BB692+'GAME STATS'!BB751+'GAME STATS'!BB810+'GAME STATS'!BB869+'GAME STATS'!BB928+'GAME STATS'!BB987+'GAME STATS'!BB1046+'GAME STATS'!BB1105+'GAME STATS'!BB1164+'GAME STATS'!BB1223+'GAME STATS'!BB1282+'GAME STATS'!BB1341+'GAME STATS'!BB1400+'GAME STATS'!BB1459+'GAME STATS'!BB1518+'GAME STATS'!BB1577+'GAME STATS'!BB1636+'GAME STATS'!BB1695+'GAME STATS'!BB1754+'GAME STATS'!BB1813+'GAME STATS'!BB1872+'GAME STATS'!BB1931+'GAME STATS'!BB1990+'GAME STATS'!BB2049+'GAME STATS'!BB2108+'GAME STATS'!BB2167+'GAME STATS'!BB2226+'GAME STATS'!BB2285+'GAME STATS'!BB2344+'GAME STATS'!BB2403+'GAME STATS'!BB2462+'GAME STATS'!BB2521+'GAME STATS'!BB2580+'GAME STATS'!BB2639+'GAME STATS'!BB2698+'GAME STATS'!BB2757+'GAME STATS'!BB2816+'GAME STATS'!BB2875+'GAME STATS'!BB2934+'GAME STATS'!BB2993+'GAME STATS'!BB3052+'GAME STATS'!BB3111+'GAME STATS'!BB3170+'GAME STATS'!BB3229+'GAME STATS'!BB3288+'GAME STATS'!BB3347+'GAME STATS'!BB3406+'GAME STATS'!BB3465+'GAME STATS'!BB3524+'GAME STATS'!BB3583+'GAME STATS'!BB3642+'GAME STATS'!BB3701+'GAME STATS'!BB3760+'GAME STATS'!BB3819+'GAME STATS'!BB3878+'GAME STATS'!BB3937+'GAME STATS'!BB3996+'GAME STATS'!BB4055+'GAME STATS'!BB4114+'GAME STATS'!BB4173+'GAME STATS'!BB4232+'GAME STATS'!BB4291+'GAME STATS'!BB4350+'GAME STATS'!BB4409+'GAME STATS'!BB4468+'GAME STATS'!BB4527+'GAME STATS'!BB4586+'GAME STATS'!BB4645+'GAME STATS'!BB4704+'GAME STATS'!BB4763+'GAME STATS'!BB4822+'GAME STATS'!BB4881+'GAME STATS'!BB4940+'GAME STATS'!BB4999+'GAME STATS'!BB5058+'GAME STATS'!BB5117+'GAME STATS'!BB5176+'GAME STATS'!BB5235+'GAME STATS'!BB5294+'GAME STATS'!BB5353+'GAME STATS'!BB5412+'GAME STATS'!BB5471+'GAME STATS'!BB5530+'GAME STATS'!BB5589+'GAME STATS'!BB5648+'GAME STATS'!BB5707+'GAME STATS'!BB5766+'GAME STATS'!BB5825+'GAME STATS'!BB5884</f>
        <v>0</v>
      </c>
      <c r="AZ41" s="732"/>
      <c r="BA41" s="733">
        <f>'GAME STATS'!BD43+'GAME STATS'!BD102+'GAME STATS'!BD161+'GAME STATS'!BD220+'GAME STATS'!BD279+'GAME STATS'!BD338+'GAME STATS'!BD397+'GAME STATS'!BD456+'GAME STATS'!BD515+'GAME STATS'!BD574+'GAME STATS'!BD633+'GAME STATS'!BD692+'GAME STATS'!BD751+'GAME STATS'!BD810+'GAME STATS'!BD869+'GAME STATS'!BD928+'GAME STATS'!BD987+'GAME STATS'!BD1046+'GAME STATS'!BD1105+'GAME STATS'!BD1164+'GAME STATS'!BD1223+'GAME STATS'!BD1282+'GAME STATS'!BD1341+'GAME STATS'!BD1400+'GAME STATS'!BD1459+'GAME STATS'!BD1518+'GAME STATS'!BD1577+'GAME STATS'!BD1636+'GAME STATS'!BD1695+'GAME STATS'!BD1754+'GAME STATS'!BD1813+'GAME STATS'!BD1872+'GAME STATS'!BD1931+'GAME STATS'!BD1990+'GAME STATS'!BD2049+'GAME STATS'!BD2108+'GAME STATS'!BD2167+'GAME STATS'!BD2226+'GAME STATS'!BD2285+'GAME STATS'!BD2344+'GAME STATS'!BD2403+'GAME STATS'!BD2462+'GAME STATS'!BD2521+'GAME STATS'!BD2580+'GAME STATS'!BD2639+'GAME STATS'!BD2698+'GAME STATS'!BD2757+'GAME STATS'!BD2816+'GAME STATS'!BD2875+'GAME STATS'!BD2934+'GAME STATS'!BD2993+'GAME STATS'!BD3052+'GAME STATS'!BD3111+'GAME STATS'!BD3170+'GAME STATS'!BD3229+'GAME STATS'!BD3288+'GAME STATS'!BD3347+'GAME STATS'!BD3406+'GAME STATS'!BD3465+'GAME STATS'!BD3524+'GAME STATS'!BD3583+'GAME STATS'!BD3642+'GAME STATS'!BD3701+'GAME STATS'!BD3760+'GAME STATS'!BD3819+'GAME STATS'!BD3878+'GAME STATS'!BD3937+'GAME STATS'!BD3996+'GAME STATS'!BD4055+'GAME STATS'!BD4114+'GAME STATS'!BD4173+'GAME STATS'!BD4232+'GAME STATS'!BD4291+'GAME STATS'!BD4350+'GAME STATS'!BD4409+'GAME STATS'!BD4468+'GAME STATS'!BD4527+'GAME STATS'!BD4586+'GAME STATS'!BD4645+'GAME STATS'!BD4704+'GAME STATS'!BD4763+'GAME STATS'!BD4822+'GAME STATS'!BD4881+'GAME STATS'!BD4940+'GAME STATS'!BD4999+'GAME STATS'!BD5058+'GAME STATS'!BD5117+'GAME STATS'!BD5176+'GAME STATS'!BD5235+'GAME STATS'!BD5294+'GAME STATS'!BD5353+'GAME STATS'!BD5412+'GAME STATS'!BD5471+'GAME STATS'!BD5530+'GAME STATS'!BD5589+'GAME STATS'!BD5648+'GAME STATS'!BD5707+'GAME STATS'!BD5766+'GAME STATS'!BD5825+'GAME STATS'!BD5884</f>
        <v>0</v>
      </c>
      <c r="BB41" s="734"/>
      <c r="BC41" s="729">
        <f>IF(AY41=0,0,(BA41/AY41)*100)</f>
        <v>0</v>
      </c>
      <c r="BD41" s="730"/>
      <c r="BE41" s="731">
        <f>AA41+AG41+AM41+AY41</f>
        <v>0</v>
      </c>
      <c r="BF41" s="732"/>
      <c r="BG41" s="858">
        <f>AC41+AI41+AO41+BA41</f>
        <v>0</v>
      </c>
      <c r="BH41" s="732"/>
      <c r="BI41" s="763">
        <f>IF(BE41=0,0,(BG41/BE41)*100)</f>
        <v>0</v>
      </c>
      <c r="BJ41" s="893"/>
      <c r="BK41" s="888">
        <f>(AC41*2)+(AI41*2)+(AO41*3)+BA41</f>
        <v>0</v>
      </c>
      <c r="BL41" s="889"/>
      <c r="BM41" s="890"/>
      <c r="BN41" s="986">
        <f>'GAME STATS'!BQ43+'GAME STATS'!BQ102+'GAME STATS'!BQ161+'GAME STATS'!BQ220+'GAME STATS'!BQ279+'GAME STATS'!BQ338+'GAME STATS'!BQ397+'GAME STATS'!BQ456+'GAME STATS'!BQ515+'GAME STATS'!BQ574+'GAME STATS'!BQ633+'GAME STATS'!BQ692+'GAME STATS'!BQ751+'GAME STATS'!BQ810+'GAME STATS'!BQ869+'GAME STATS'!BQ928+'GAME STATS'!BQ987+'GAME STATS'!BQ1046+'GAME STATS'!BQ1105+'GAME STATS'!BQ1164+'GAME STATS'!BQ1223+'GAME STATS'!BQ1282+'GAME STATS'!BQ1341+'GAME STATS'!BQ1400+'GAME STATS'!BQ1459+'GAME STATS'!BQ1518+'GAME STATS'!BQ1577+'GAME STATS'!BQ1636+'GAME STATS'!BQ1695+'GAME STATS'!BQ1754+'GAME STATS'!BQ1813+'GAME STATS'!BQ1872+'GAME STATS'!BQ1931+'GAME STATS'!BQ1990+'GAME STATS'!BQ2049+'GAME STATS'!BQ2108+'GAME STATS'!BQ2167+'GAME STATS'!BQ2226+'GAME STATS'!BQ2285+'GAME STATS'!BQ2344+'GAME STATS'!BQ2403+'GAME STATS'!BQ2462+'GAME STATS'!BQ2521+'GAME STATS'!BQ2580+'GAME STATS'!BQ2639+'GAME STATS'!BQ2698+'GAME STATS'!BQ2757+'GAME STATS'!BQ2816+'GAME STATS'!BQ2875+'GAME STATS'!BQ2934+'GAME STATS'!BQ2993+'GAME STATS'!BQ3052+'GAME STATS'!BQ3111+'GAME STATS'!BQ3170+'GAME STATS'!BQ3229+'GAME STATS'!BQ3288+'GAME STATS'!BQ3347+'GAME STATS'!BQ3406+'GAME STATS'!BQ3465+'GAME STATS'!BQ3524+'GAME STATS'!BQ3583+'GAME STATS'!BQ3642+'GAME STATS'!BQ3701+'GAME STATS'!BQ3760+'GAME STATS'!BQ3819+'GAME STATS'!BQ3878+'GAME STATS'!BQ3937+'GAME STATS'!BQ3996+'GAME STATS'!BQ4055+'GAME STATS'!BQ4114+'GAME STATS'!BQ4173+'GAME STATS'!BQ4232+'GAME STATS'!BQ4291+'GAME STATS'!BQ4350+'GAME STATS'!BQ4409+'GAME STATS'!BQ4468+'GAME STATS'!BQ4527+'GAME STATS'!BQ4586+'GAME STATS'!BQ4645+'GAME STATS'!BQ4704+'GAME STATS'!BQ4763+'GAME STATS'!BQ4822+'GAME STATS'!BQ4881+'GAME STATS'!BQ4940+'GAME STATS'!BQ4999+'GAME STATS'!BQ5058+'GAME STATS'!BQ5117+'GAME STATS'!BQ5176+'GAME STATS'!BQ5235+'GAME STATS'!BQ5294+'GAME STATS'!BQ5353+'GAME STATS'!BQ5412+'GAME STATS'!BQ5471+'GAME STATS'!BQ5530+'GAME STATS'!BQ5589+'GAME STATS'!BQ5648+'GAME STATS'!BQ5707+'GAME STATS'!BQ5766+'GAME STATS'!BQ5825+'GAME STATS'!BQ5884</f>
        <v>0</v>
      </c>
      <c r="BO41" s="889"/>
      <c r="BP41" s="890"/>
      <c r="BQ41" s="320"/>
      <c r="BR41" s="320"/>
    </row>
    <row r="42" spans="1:70" ht="24.95" customHeight="1" x14ac:dyDescent="0.25">
      <c r="A42" s="320"/>
      <c r="B42" s="748"/>
      <c r="C42" s="755" t="str">
        <f>IF(ROSTER!D$40="","",ROSTER!D$40)</f>
        <v/>
      </c>
      <c r="D42" s="756"/>
      <c r="E42" s="757"/>
      <c r="F42" s="731"/>
      <c r="G42" s="734"/>
      <c r="H42" s="731"/>
      <c r="I42" s="734"/>
      <c r="J42" s="722"/>
      <c r="K42" s="828"/>
      <c r="L42" s="829"/>
      <c r="M42" s="822"/>
      <c r="N42" s="823"/>
      <c r="O42" s="729" t="s">
        <v>16</v>
      </c>
      <c r="P42" s="764"/>
      <c r="Q42" s="731"/>
      <c r="R42" s="732"/>
      <c r="S42" s="733"/>
      <c r="T42" s="734"/>
      <c r="U42" s="818" t="s">
        <v>16</v>
      </c>
      <c r="V42" s="819"/>
      <c r="W42" s="722"/>
      <c r="X42" s="722"/>
      <c r="Y42" s="722"/>
      <c r="Z42" s="722"/>
      <c r="AA42" s="731"/>
      <c r="AB42" s="732"/>
      <c r="AC42" s="733"/>
      <c r="AD42" s="734"/>
      <c r="AE42" s="729"/>
      <c r="AF42" s="730"/>
      <c r="AG42" s="731"/>
      <c r="AH42" s="732"/>
      <c r="AI42" s="733"/>
      <c r="AJ42" s="734"/>
      <c r="AK42" s="729"/>
      <c r="AL42" s="730"/>
      <c r="AM42" s="731"/>
      <c r="AN42" s="732"/>
      <c r="AO42" s="733"/>
      <c r="AP42" s="734"/>
      <c r="AQ42" s="729"/>
      <c r="AR42" s="730"/>
      <c r="AS42" s="731"/>
      <c r="AT42" s="732"/>
      <c r="AU42" s="733"/>
      <c r="AV42" s="734"/>
      <c r="AW42" s="729"/>
      <c r="AX42" s="730"/>
      <c r="AY42" s="731"/>
      <c r="AZ42" s="732"/>
      <c r="BA42" s="733"/>
      <c r="BB42" s="734"/>
      <c r="BC42" s="729"/>
      <c r="BD42" s="730"/>
      <c r="BE42" s="731"/>
      <c r="BF42" s="732"/>
      <c r="BG42" s="858"/>
      <c r="BH42" s="732"/>
      <c r="BI42" s="763"/>
      <c r="BJ42" s="893"/>
      <c r="BK42" s="888"/>
      <c r="BL42" s="889"/>
      <c r="BM42" s="890"/>
      <c r="BN42" s="987"/>
      <c r="BO42" s="889"/>
      <c r="BP42" s="890"/>
      <c r="BQ42" s="320"/>
      <c r="BR42" s="320"/>
    </row>
    <row r="43" spans="1:70" ht="24.95" customHeight="1" x14ac:dyDescent="0.25">
      <c r="A43" s="320"/>
      <c r="B43" s="747" t="str">
        <f>IF(ROSTER!B42="","",ROSTER!B42)</f>
        <v/>
      </c>
      <c r="C43" s="752" t="str">
        <f>IF(ROSTER!C$42="","",ROSTER!C$42)</f>
        <v/>
      </c>
      <c r="D43" s="753"/>
      <c r="E43" s="754"/>
      <c r="F43" s="731">
        <f>'GAME STATS'!F45+'GAME STATS'!F104+'GAME STATS'!F163+'GAME STATS'!F222+'GAME STATS'!F281+'GAME STATS'!F340+'GAME STATS'!F399+'GAME STATS'!F458+'GAME STATS'!F517+'GAME STATS'!F576+'GAME STATS'!F635+'GAME STATS'!F694+'GAME STATS'!F753+'GAME STATS'!F812+'GAME STATS'!F871+'GAME STATS'!F930+'GAME STATS'!F989+'GAME STATS'!F1048+'GAME STATS'!F1107+'GAME STATS'!F1166+'GAME STATS'!F1225+'GAME STATS'!F1284+'GAME STATS'!F1343+'GAME STATS'!F1402+'GAME STATS'!F1461+'GAME STATS'!F1520+'GAME STATS'!F1579+'GAME STATS'!F1638+'GAME STATS'!F1697+'GAME STATS'!F1756+'GAME STATS'!F1815+'GAME STATS'!F1874+'GAME STATS'!F1933+'GAME STATS'!F1992+'GAME STATS'!F2051+'GAME STATS'!F2110+'GAME STATS'!F2169+'GAME STATS'!F2228+'GAME STATS'!F2287+'GAME STATS'!F2346+'GAME STATS'!F2405+'GAME STATS'!F2464+'GAME STATS'!F2523+'GAME STATS'!F2582+'GAME STATS'!F2641+'GAME STATS'!F2700+'GAME STATS'!F2759+'GAME STATS'!F2818+'GAME STATS'!F2877+'GAME STATS'!F2936+'GAME STATS'!F2995+'GAME STATS'!F3054+'GAME STATS'!F3113+'GAME STATS'!F3172+'GAME STATS'!F3231+'GAME STATS'!F3290+'GAME STATS'!F3349+'GAME STATS'!F3408+'GAME STATS'!F3467+'GAME STATS'!F3526+'GAME STATS'!F3585+'GAME STATS'!F3644+'GAME STATS'!F3703+'GAME STATS'!F3762+'GAME STATS'!F3821+'GAME STATS'!F3880+'GAME STATS'!F3939+'GAME STATS'!F3998+'GAME STATS'!F4057+'GAME STATS'!F4116+'GAME STATS'!F4175+'GAME STATS'!F4234+'GAME STATS'!F4293+'GAME STATS'!F4352+'GAME STATS'!F4411+'GAME STATS'!F4470+'GAME STATS'!F4529+'GAME STATS'!F4588+'GAME STATS'!F4647+'GAME STATS'!F4706+'GAME STATS'!F4765+'GAME STATS'!F4824+'GAME STATS'!F4883+'GAME STATS'!F4942+'GAME STATS'!F5001+'GAME STATS'!F5060+'GAME STATS'!F5119+'GAME STATS'!F5178+'GAME STATS'!F5237+'GAME STATS'!F5296+'GAME STATS'!F5355+'GAME STATS'!F5414+'GAME STATS'!F5473+'GAME STATS'!F5532+'GAME STATS'!F5591+'GAME STATS'!F5650+'GAME STATS'!F5709+'GAME STATS'!F5768+'GAME STATS'!F5827+'GAME STATS'!F5886</f>
        <v>0</v>
      </c>
      <c r="G43" s="734"/>
      <c r="H43" s="731">
        <f>'GAME STATS'!G45+'GAME STATS'!G104+'GAME STATS'!G163+'GAME STATS'!G222+'GAME STATS'!G281+'GAME STATS'!G340+'GAME STATS'!G399+'GAME STATS'!G458+'GAME STATS'!G517+'GAME STATS'!G576+'GAME STATS'!G635+'GAME STATS'!G694+'GAME STATS'!G753+'GAME STATS'!G812+'GAME STATS'!G871+'GAME STATS'!G930+'GAME STATS'!G989+'GAME STATS'!G1048+'GAME STATS'!G1107+'GAME STATS'!G1166+'GAME STATS'!G1225+'GAME STATS'!G1284+'GAME STATS'!G1343+'GAME STATS'!G1402+'GAME STATS'!G1461+'GAME STATS'!G1520+'GAME STATS'!G1579+'GAME STATS'!G1638+'GAME STATS'!G1697+'GAME STATS'!G1756+'GAME STATS'!G1815+'GAME STATS'!G1874+'GAME STATS'!G1933+'GAME STATS'!G1992+'GAME STATS'!G2051+'GAME STATS'!G2110+'GAME STATS'!G2169+'GAME STATS'!G2228+'GAME STATS'!G2287+'GAME STATS'!G2346+'GAME STATS'!G2405+'GAME STATS'!G2464+'GAME STATS'!G2523+'GAME STATS'!G2582+'GAME STATS'!G2641+'GAME STATS'!G2700+'GAME STATS'!G2759+'GAME STATS'!G2818+'GAME STATS'!G2877+'GAME STATS'!G2936+'GAME STATS'!G2995+'GAME STATS'!G3054+'GAME STATS'!G3113+'GAME STATS'!G3172+'GAME STATS'!G3231+'GAME STATS'!G3290+'GAME STATS'!G3349+'GAME STATS'!G3408+'GAME STATS'!G3467+'GAME STATS'!G3526+'GAME STATS'!G3585+'GAME STATS'!G3644+'GAME STATS'!G3703+'GAME STATS'!G3762+'GAME STATS'!G3821+'GAME STATS'!G3880+'GAME STATS'!G3939+'GAME STATS'!G3998+'GAME STATS'!G4057+'GAME STATS'!G4116+'GAME STATS'!G4175+'GAME STATS'!G4234+'GAME STATS'!G4293+'GAME STATS'!G4352+'GAME STATS'!G4411+'GAME STATS'!G4470+'GAME STATS'!G4529+'GAME STATS'!G4588+'GAME STATS'!G4647+'GAME STATS'!G4706+'GAME STATS'!G4765+'GAME STATS'!G4824+'GAME STATS'!G4883+'GAME STATS'!G4942+'GAME STATS'!G5001+'GAME STATS'!G5060+'GAME STATS'!G5119+'GAME STATS'!G5178+'GAME STATS'!G5237+'GAME STATS'!G5296+'GAME STATS'!G5355+'GAME STATS'!G5414+'GAME STATS'!G5473+'GAME STATS'!G5532+'GAME STATS'!G5591+'GAME STATS'!G5650+'GAME STATS'!G5709+'GAME STATS'!G5768+'GAME STATS'!G5827+'GAME STATS'!G5886</f>
        <v>0</v>
      </c>
      <c r="I43" s="734"/>
      <c r="J43" s="722">
        <f>'GAME STATS'!H45+'GAME STATS'!H104+'GAME STATS'!H163+'GAME STATS'!H222+'GAME STATS'!H281+'GAME STATS'!H340+'GAME STATS'!H399+'GAME STATS'!H458+'GAME STATS'!H517+'GAME STATS'!H576+'GAME STATS'!H635+'GAME STATS'!H694+'GAME STATS'!H753+'GAME STATS'!H812+'GAME STATS'!H871+'GAME STATS'!H930+'GAME STATS'!H989+'GAME STATS'!H1048+'GAME STATS'!H1107+'GAME STATS'!H1166+'GAME STATS'!H1225+'GAME STATS'!H1284+'GAME STATS'!H1343+'GAME STATS'!H1402+'GAME STATS'!H1461+'GAME STATS'!H1520+'GAME STATS'!H1579+'GAME STATS'!H1638+'GAME STATS'!H1697+'GAME STATS'!H1756+'GAME STATS'!H1815+'GAME STATS'!H1874+'GAME STATS'!H1933+'GAME STATS'!H1992+'GAME STATS'!H2051+'GAME STATS'!H2110+'GAME STATS'!H2169+'GAME STATS'!H2228+'GAME STATS'!H2287+'GAME STATS'!H2346+'GAME STATS'!H2405+'GAME STATS'!H2464+'GAME STATS'!H2523+'GAME STATS'!H2582+'GAME STATS'!H2641+'GAME STATS'!H2700+'GAME STATS'!H2759+'GAME STATS'!H2818+'GAME STATS'!H2877+'GAME STATS'!H2936+'GAME STATS'!H2995+'GAME STATS'!H3054+'GAME STATS'!H3113+'GAME STATS'!H3172+'GAME STATS'!H3231+'GAME STATS'!H3290+'GAME STATS'!H3349+'GAME STATS'!H3408+'GAME STATS'!H3467+'GAME STATS'!H3526+'GAME STATS'!H3585+'GAME STATS'!H3644+'GAME STATS'!H3703+'GAME STATS'!H3762+'GAME STATS'!H3821+'GAME STATS'!H3880+'GAME STATS'!H3939+'GAME STATS'!H3998+'GAME STATS'!H4057+'GAME STATS'!H4116+'GAME STATS'!H4175+'GAME STATS'!H4234+'GAME STATS'!H4293+'GAME STATS'!H4352+'GAME STATS'!H4411+'GAME STATS'!H4470+'GAME STATS'!H4529+'GAME STATS'!H4588+'GAME STATS'!H4647+'GAME STATS'!H4706+'GAME STATS'!H4765+'GAME STATS'!H4824+'GAME STATS'!H4883+'GAME STATS'!H4942+'GAME STATS'!H5001+'GAME STATS'!H5060+'GAME STATS'!H5119+'GAME STATS'!H5178+'GAME STATS'!H5237+'GAME STATS'!H5296+'GAME STATS'!H5355+'GAME STATS'!H5414+'GAME STATS'!H5473+'GAME STATS'!H5532+'GAME STATS'!H5591+'GAME STATS'!H5650+'GAME STATS'!H5709+'GAME STATS'!H5768+'GAME STATS'!H5827+'GAME STATS'!H5886</f>
        <v>0</v>
      </c>
      <c r="K43" s="826">
        <f>'GAME STATS'!J45+'GAME STATS'!J104+'GAME STATS'!J163+'GAME STATS'!J222+'GAME STATS'!J281+'GAME STATS'!J340+'GAME STATS'!J399+'GAME STATS'!J458+'GAME STATS'!J517+'GAME STATS'!J576+'GAME STATS'!J635+'GAME STATS'!J694+'GAME STATS'!J753+'GAME STATS'!J812+'GAME STATS'!J871+'GAME STATS'!J930+'GAME STATS'!J989+'GAME STATS'!J1048+'GAME STATS'!J1107+'GAME STATS'!J1166+'GAME STATS'!J1225+'GAME STATS'!J1284+'GAME STATS'!J1343+'GAME STATS'!J1402+'GAME STATS'!J1461+'GAME STATS'!J1520+'GAME STATS'!J1579+'GAME STATS'!J1638+'GAME STATS'!J1697+'GAME STATS'!J1756+'GAME STATS'!J1815+'GAME STATS'!J1874+'GAME STATS'!J1933+'GAME STATS'!J1992+'GAME STATS'!J2051+'GAME STATS'!J2110+'GAME STATS'!J2169+'GAME STATS'!J2228+'GAME STATS'!J2287+'GAME STATS'!J2346+'GAME STATS'!J2405+'GAME STATS'!J2464+'GAME STATS'!J2523+'GAME STATS'!J2582+'GAME STATS'!J2641+'GAME STATS'!J2700+'GAME STATS'!J2759+'GAME STATS'!J2818+'GAME STATS'!J2877+'GAME STATS'!J2936+'GAME STATS'!J2995+'GAME STATS'!J3054+'GAME STATS'!J3113+'GAME STATS'!J3172+'GAME STATS'!J3231+'GAME STATS'!J3290+'GAME STATS'!J3349+'GAME STATS'!J3408+'GAME STATS'!J3467+'GAME STATS'!J3526+'GAME STATS'!J3585+'GAME STATS'!J3644+'GAME STATS'!J3703+'GAME STATS'!J3762+'GAME STATS'!J3821+'GAME STATS'!J3880+'GAME STATS'!J3939+'GAME STATS'!J3998+'GAME STATS'!J4057+'GAME STATS'!J4116+'GAME STATS'!J4175+'GAME STATS'!J4234+'GAME STATS'!J4293+'GAME STATS'!J4352+'GAME STATS'!J4411+'GAME STATS'!J4470+'GAME STATS'!J4529+'GAME STATS'!J4588+'GAME STATS'!J4647+'GAME STATS'!J4706+'GAME STATS'!J4765+'GAME STATS'!J4824+'GAME STATS'!J4883+'GAME STATS'!J4942+'GAME STATS'!J5001+'GAME STATS'!J5060+'GAME STATS'!J5119+'GAME STATS'!J5178+'GAME STATS'!J5237+'GAME STATS'!J5296+'GAME STATS'!J5355+'GAME STATS'!J5414+'GAME STATS'!J5473+'GAME STATS'!J5532+'GAME STATS'!J5591+'GAME STATS'!J5650+'GAME STATS'!J5709+'GAME STATS'!J5768+'GAME STATS'!J5827+'GAME STATS'!J5886</f>
        <v>0</v>
      </c>
      <c r="L43" s="827"/>
      <c r="M43" s="820">
        <f>'GAME STATS'!L45+'GAME STATS'!L104+'GAME STATS'!L163+'GAME STATS'!L222+'GAME STATS'!L281+'GAME STATS'!L340+'GAME STATS'!L399+'GAME STATS'!L458+'GAME STATS'!L517+'GAME STATS'!L576+'GAME STATS'!L635+'GAME STATS'!L694+'GAME STATS'!L753+'GAME STATS'!L812+'GAME STATS'!L871+'GAME STATS'!L930+'GAME STATS'!L989+'GAME STATS'!L1048+'GAME STATS'!L1107+'GAME STATS'!L1166+'GAME STATS'!L1225+'GAME STATS'!L1284+'GAME STATS'!L1343+'GAME STATS'!L1402+'GAME STATS'!L1461+'GAME STATS'!L1520+'GAME STATS'!L1579+'GAME STATS'!L1638+'GAME STATS'!L1697+'GAME STATS'!L1756+'GAME STATS'!L1815+'GAME STATS'!L1874+'GAME STATS'!L1933+'GAME STATS'!L1992+'GAME STATS'!L2051+'GAME STATS'!L2110+'GAME STATS'!L2169+'GAME STATS'!L2228+'GAME STATS'!L2287+'GAME STATS'!L2346+'GAME STATS'!L2405+'GAME STATS'!L2464+'GAME STATS'!L2523+'GAME STATS'!L2582+'GAME STATS'!L2641+'GAME STATS'!L2700+'GAME STATS'!L2759+'GAME STATS'!L2818+'GAME STATS'!L2877+'GAME STATS'!L2936+'GAME STATS'!L2995+'GAME STATS'!L3054+'GAME STATS'!L3113+'GAME STATS'!L3172+'GAME STATS'!L3231+'GAME STATS'!L3290+'GAME STATS'!L3349+'GAME STATS'!L3408+'GAME STATS'!L3467+'GAME STATS'!L3526+'GAME STATS'!L3585+'GAME STATS'!L3644+'GAME STATS'!L3703+'GAME STATS'!L3762+'GAME STATS'!L3821+'GAME STATS'!L3880+'GAME STATS'!L3939+'GAME STATS'!L3998+'GAME STATS'!L4057+'GAME STATS'!L4116+'GAME STATS'!L4175+'GAME STATS'!L4234+'GAME STATS'!L4293+'GAME STATS'!L4352+'GAME STATS'!L4411+'GAME STATS'!L4470+'GAME STATS'!L4529+'GAME STATS'!L4588+'GAME STATS'!L4647+'GAME STATS'!L4706+'GAME STATS'!L4765+'GAME STATS'!L4824+'GAME STATS'!L4883+'GAME STATS'!L4942+'GAME STATS'!L5001+'GAME STATS'!L5060+'GAME STATS'!L5119+'GAME STATS'!L5178+'GAME STATS'!L5237+'GAME STATS'!L5296+'GAME STATS'!L5355+'GAME STATS'!L5414+'GAME STATS'!L5473+'GAME STATS'!L5532+'GAME STATS'!L5591+'GAME STATS'!L5650+'GAME STATS'!L5709+'GAME STATS'!L5768+'GAME STATS'!L5827+'GAME STATS'!L5886</f>
        <v>0</v>
      </c>
      <c r="N43" s="821"/>
      <c r="O43" s="729">
        <f>K43+M43</f>
        <v>0</v>
      </c>
      <c r="P43" s="764"/>
      <c r="Q43" s="731">
        <f>'GAME STATS'!P45+'GAME STATS'!P104+'GAME STATS'!P163+'GAME STATS'!P222+'GAME STATS'!P281+'GAME STATS'!P340+'GAME STATS'!P399+'GAME STATS'!P458+'GAME STATS'!P517+'GAME STATS'!P576+'GAME STATS'!P635+'GAME STATS'!P694+'GAME STATS'!P753+'GAME STATS'!P812+'GAME STATS'!P871+'GAME STATS'!P930+'GAME STATS'!P989+'GAME STATS'!P1048+'GAME STATS'!P1107+'GAME STATS'!P1166+'GAME STATS'!P1225+'GAME STATS'!P1284+'GAME STATS'!P1343+'GAME STATS'!P1402+'GAME STATS'!P1461+'GAME STATS'!P1520+'GAME STATS'!P1579+'GAME STATS'!P1638+'GAME STATS'!P1697+'GAME STATS'!P1756+'GAME STATS'!P1815+'GAME STATS'!P1874+'GAME STATS'!P1933+'GAME STATS'!P1992+'GAME STATS'!P2051+'GAME STATS'!P2110+'GAME STATS'!P2169+'GAME STATS'!P2228+'GAME STATS'!P2287+'GAME STATS'!P2346+'GAME STATS'!P2405+'GAME STATS'!P2464+'GAME STATS'!P2523+'GAME STATS'!P2582+'GAME STATS'!P2641+'GAME STATS'!P2700+'GAME STATS'!P2759+'GAME STATS'!P2818+'GAME STATS'!P2877+'GAME STATS'!P2936+'GAME STATS'!P2995+'GAME STATS'!P3054+'GAME STATS'!P3113+'GAME STATS'!P3172+'GAME STATS'!P3231+'GAME STATS'!P3290+'GAME STATS'!P3349+'GAME STATS'!P3408+'GAME STATS'!P3467+'GAME STATS'!P3526+'GAME STATS'!P3585+'GAME STATS'!P3644+'GAME STATS'!P3703+'GAME STATS'!P3762+'GAME STATS'!P3821+'GAME STATS'!P3880+'GAME STATS'!P3939+'GAME STATS'!P3998+'GAME STATS'!P4057+'GAME STATS'!P4116+'GAME STATS'!P4175+'GAME STATS'!P4234+'GAME STATS'!P4293+'GAME STATS'!P4352+'GAME STATS'!P4411+'GAME STATS'!P4470+'GAME STATS'!P4529+'GAME STATS'!P4588+'GAME STATS'!P4647+'GAME STATS'!P4706+'GAME STATS'!P4765+'GAME STATS'!P4824+'GAME STATS'!P4883+'GAME STATS'!P4942+'GAME STATS'!P5001+'GAME STATS'!P5060+'GAME STATS'!P5119+'GAME STATS'!P5178+'GAME STATS'!P5237+'GAME STATS'!P5296+'GAME STATS'!P5355+'GAME STATS'!P5414+'GAME STATS'!P5473+'GAME STATS'!P5532+'GAME STATS'!P5591+'GAME STATS'!P5650+'GAME STATS'!P5709+'GAME STATS'!P5768+'GAME STATS'!P5827+'GAME STATS'!P5886</f>
        <v>0</v>
      </c>
      <c r="R43" s="732"/>
      <c r="S43" s="733">
        <f>'GAME STATS'!R45+'GAME STATS'!R104+'GAME STATS'!R163+'GAME STATS'!R222+'GAME STATS'!R281+'GAME STATS'!R340+'GAME STATS'!R399+'GAME STATS'!R458+'GAME STATS'!R517+'GAME STATS'!R576+'GAME STATS'!R635+'GAME STATS'!R694+'GAME STATS'!R753+'GAME STATS'!R812+'GAME STATS'!R871+'GAME STATS'!R930+'GAME STATS'!R989+'GAME STATS'!R1048+'GAME STATS'!R1107+'GAME STATS'!R1166+'GAME STATS'!R1225+'GAME STATS'!R1284+'GAME STATS'!R1343+'GAME STATS'!R1402+'GAME STATS'!R1461+'GAME STATS'!R1520+'GAME STATS'!R1579+'GAME STATS'!R1638+'GAME STATS'!R1697+'GAME STATS'!R1756+'GAME STATS'!R1815+'GAME STATS'!R1874+'GAME STATS'!R1933+'GAME STATS'!R1992+'GAME STATS'!R2051+'GAME STATS'!R2110+'GAME STATS'!R2169+'GAME STATS'!R2228+'GAME STATS'!R2287+'GAME STATS'!R2346+'GAME STATS'!R2405+'GAME STATS'!R2464+'GAME STATS'!R2523+'GAME STATS'!R2582+'GAME STATS'!R2641+'GAME STATS'!R2700+'GAME STATS'!R2759+'GAME STATS'!R2818+'GAME STATS'!R2877+'GAME STATS'!R2936+'GAME STATS'!R2995+'GAME STATS'!R3054+'GAME STATS'!R3113+'GAME STATS'!R3172+'GAME STATS'!R3231+'GAME STATS'!R3290+'GAME STATS'!R3349+'GAME STATS'!R3408+'GAME STATS'!R3467+'GAME STATS'!R3526+'GAME STATS'!R3585+'GAME STATS'!R3644+'GAME STATS'!R3703+'GAME STATS'!R3762+'GAME STATS'!R3821+'GAME STATS'!R3880+'GAME STATS'!R3939+'GAME STATS'!R3998+'GAME STATS'!R4057+'GAME STATS'!R4116+'GAME STATS'!R4175+'GAME STATS'!R4234+'GAME STATS'!R4293+'GAME STATS'!R4352+'GAME STATS'!R4411+'GAME STATS'!R4470+'GAME STATS'!R4529+'GAME STATS'!R4588+'GAME STATS'!R4647+'GAME STATS'!R4706+'GAME STATS'!R4765+'GAME STATS'!R4824+'GAME STATS'!R4883+'GAME STATS'!R4942+'GAME STATS'!R5001+'GAME STATS'!R5060+'GAME STATS'!R5119+'GAME STATS'!R5178+'GAME STATS'!R5237+'GAME STATS'!R5296+'GAME STATS'!R5355+'GAME STATS'!R5414+'GAME STATS'!R5473+'GAME STATS'!R5532+'GAME STATS'!R5591+'GAME STATS'!R5650+'GAME STATS'!R5709+'GAME STATS'!R5768+'GAME STATS'!R5827+'GAME STATS'!R5886</f>
        <v>0</v>
      </c>
      <c r="T43" s="734"/>
      <c r="U43" s="818">
        <f>S43-Q43</f>
        <v>0</v>
      </c>
      <c r="V43" s="819"/>
      <c r="W43" s="722">
        <f>'GAME STATS'!V45+'GAME STATS'!V104+'GAME STATS'!V163+'GAME STATS'!V222+'GAME STATS'!V281+'GAME STATS'!V340+'GAME STATS'!V399+'GAME STATS'!V458+'GAME STATS'!V517+'GAME STATS'!V576+'GAME STATS'!V635+'GAME STATS'!V694+'GAME STATS'!V753+'GAME STATS'!V812+'GAME STATS'!V871+'GAME STATS'!V930+'GAME STATS'!V989+'GAME STATS'!V1048+'GAME STATS'!V1107+'GAME STATS'!V1166+'GAME STATS'!V1225+'GAME STATS'!V1284+'GAME STATS'!V1343+'GAME STATS'!V1402+'GAME STATS'!V1461+'GAME STATS'!V1520+'GAME STATS'!V1579+'GAME STATS'!V1638+'GAME STATS'!V1697+'GAME STATS'!V1756+'GAME STATS'!V1815+'GAME STATS'!V1874+'GAME STATS'!V1933+'GAME STATS'!V1992+'GAME STATS'!V2051+'GAME STATS'!V2110+'GAME STATS'!V2169+'GAME STATS'!V2228+'GAME STATS'!V2287+'GAME STATS'!V2346+'GAME STATS'!V2405+'GAME STATS'!V2464+'GAME STATS'!V2523+'GAME STATS'!V2582+'GAME STATS'!V2641+'GAME STATS'!V2700+'GAME STATS'!V2759+'GAME STATS'!V2818+'GAME STATS'!V2877+'GAME STATS'!V2936+'GAME STATS'!V2995+'GAME STATS'!V3054+'GAME STATS'!V3113+'GAME STATS'!V3172+'GAME STATS'!V3231+'GAME STATS'!V3290+'GAME STATS'!V3349+'GAME STATS'!V3408+'GAME STATS'!V3467+'GAME STATS'!V3526+'GAME STATS'!V3585+'GAME STATS'!V3644+'GAME STATS'!V3703+'GAME STATS'!V3762+'GAME STATS'!V3821+'GAME STATS'!V3880+'GAME STATS'!V3939+'GAME STATS'!V3998+'GAME STATS'!V4057+'GAME STATS'!V4116+'GAME STATS'!V4175+'GAME STATS'!V4234+'GAME STATS'!V4293+'GAME STATS'!V4352+'GAME STATS'!V4411+'GAME STATS'!V4470+'GAME STATS'!V4529+'GAME STATS'!V4588+'GAME STATS'!V4647+'GAME STATS'!V4706+'GAME STATS'!V4765+'GAME STATS'!V4824+'GAME STATS'!V4883+'GAME STATS'!V4942+'GAME STATS'!V5001+'GAME STATS'!V5060+'GAME STATS'!V5119+'GAME STATS'!V5178+'GAME STATS'!V5237+'GAME STATS'!V5296+'GAME STATS'!V5355+'GAME STATS'!V5414+'GAME STATS'!V5473+'GAME STATS'!V5532+'GAME STATS'!V5591+'GAME STATS'!V5650+'GAME STATS'!V5709+'GAME STATS'!V5768+'GAME STATS'!V5827+'GAME STATS'!V5886</f>
        <v>0</v>
      </c>
      <c r="X43" s="722">
        <f>'GAME STATS'!X45+'GAME STATS'!X104+'GAME STATS'!X163+'GAME STATS'!X222+'GAME STATS'!X281+'GAME STATS'!X340+'GAME STATS'!X399+'GAME STATS'!X458+'GAME STATS'!X517+'GAME STATS'!X576+'GAME STATS'!X635+'GAME STATS'!X694+'GAME STATS'!X753+'GAME STATS'!X812+'GAME STATS'!X871+'GAME STATS'!X930+'GAME STATS'!X989+'GAME STATS'!X1048+'GAME STATS'!X1107+'GAME STATS'!X1166+'GAME STATS'!X1225+'GAME STATS'!X1284+'GAME STATS'!X1343+'GAME STATS'!X1402+'GAME STATS'!X1461+'GAME STATS'!X1520+'GAME STATS'!X1579+'GAME STATS'!X1638+'GAME STATS'!X1697+'GAME STATS'!X1756+'GAME STATS'!X1815+'GAME STATS'!X1874+'GAME STATS'!X1933+'GAME STATS'!X1992+'GAME STATS'!X2051+'GAME STATS'!X2110+'GAME STATS'!X2169+'GAME STATS'!X2228+'GAME STATS'!X2287+'GAME STATS'!X2346+'GAME STATS'!X2405+'GAME STATS'!X2464+'GAME STATS'!X2523+'GAME STATS'!X2582+'GAME STATS'!X2641+'GAME STATS'!X2700+'GAME STATS'!X2759+'GAME STATS'!X2818+'GAME STATS'!X2877+'GAME STATS'!X2936+'GAME STATS'!X2995+'GAME STATS'!X3054+'GAME STATS'!X3113+'GAME STATS'!X3172+'GAME STATS'!X3231+'GAME STATS'!X3290+'GAME STATS'!X3349+'GAME STATS'!X3408+'GAME STATS'!X3467+'GAME STATS'!X3526+'GAME STATS'!X3585+'GAME STATS'!X3644+'GAME STATS'!X3703+'GAME STATS'!X3762+'GAME STATS'!X3821+'GAME STATS'!X3880+'GAME STATS'!X3939+'GAME STATS'!X3998+'GAME STATS'!X4057+'GAME STATS'!X4116+'GAME STATS'!X4175+'GAME STATS'!X4234+'GAME STATS'!X4293+'GAME STATS'!X4352+'GAME STATS'!X4411+'GAME STATS'!X4470+'GAME STATS'!X4529+'GAME STATS'!X4588+'GAME STATS'!X4647+'GAME STATS'!X4706+'GAME STATS'!X4765+'GAME STATS'!X4824+'GAME STATS'!X4883+'GAME STATS'!X4942+'GAME STATS'!X5001+'GAME STATS'!X5060+'GAME STATS'!X5119+'GAME STATS'!X5178+'GAME STATS'!X5237+'GAME STATS'!X5296+'GAME STATS'!X5355+'GAME STATS'!X5414+'GAME STATS'!X5473+'GAME STATS'!X5532+'GAME STATS'!X5591+'GAME STATS'!X5650+'GAME STATS'!X5709+'GAME STATS'!X5768+'GAME STATS'!X5827+'GAME STATS'!X5886</f>
        <v>0</v>
      </c>
      <c r="Y43" s="722">
        <f>'GAME STATS'!Z45+'GAME STATS'!Z104+'GAME STATS'!Z163+'GAME STATS'!Z222+'GAME STATS'!Z281+'GAME STATS'!Z340+'GAME STATS'!Z399+'GAME STATS'!Z458+'GAME STATS'!Z517+'GAME STATS'!Z576+'GAME STATS'!Z635+'GAME STATS'!Z694+'GAME STATS'!Z753+'GAME STATS'!Z812+'GAME STATS'!Z871+'GAME STATS'!Z930+'GAME STATS'!Z989+'GAME STATS'!Z1048+'GAME STATS'!Z1107+'GAME STATS'!Z1166+'GAME STATS'!Z1225+'GAME STATS'!Z1284+'GAME STATS'!Z1343+'GAME STATS'!Z1402+'GAME STATS'!Z1461+'GAME STATS'!Z1520+'GAME STATS'!Z1579+'GAME STATS'!Z1638+'GAME STATS'!Z1697+'GAME STATS'!Z1756+'GAME STATS'!Z1815+'GAME STATS'!Z1874+'GAME STATS'!Z1933+'GAME STATS'!Z1992+'GAME STATS'!Z2051+'GAME STATS'!Z2110+'GAME STATS'!Z2169+'GAME STATS'!Z2228+'GAME STATS'!Z2287+'GAME STATS'!Z2346+'GAME STATS'!Z2405+'GAME STATS'!Z2464+'GAME STATS'!Z2523+'GAME STATS'!Z2582+'GAME STATS'!Z2641+'GAME STATS'!Z2700+'GAME STATS'!Z2759+'GAME STATS'!Z2818+'GAME STATS'!Z2877+'GAME STATS'!Z2936+'GAME STATS'!Z2995+'GAME STATS'!Z3054+'GAME STATS'!Z3113+'GAME STATS'!Z3172+'GAME STATS'!Z3231+'GAME STATS'!Z3290+'GAME STATS'!Z3349+'GAME STATS'!Z3408+'GAME STATS'!Z3467+'GAME STATS'!Z3526+'GAME STATS'!Z3585+'GAME STATS'!Z3644+'GAME STATS'!Z3703+'GAME STATS'!Z3762+'GAME STATS'!Z3821+'GAME STATS'!Z3880+'GAME STATS'!Z3939+'GAME STATS'!Z3998+'GAME STATS'!Z4057+'GAME STATS'!Z4116+'GAME STATS'!Z4175+'GAME STATS'!Z4234+'GAME STATS'!Z4293+'GAME STATS'!Z4352+'GAME STATS'!Z4411+'GAME STATS'!Z4470+'GAME STATS'!Z4529+'GAME STATS'!Z4588+'GAME STATS'!Z4647+'GAME STATS'!Z4706+'GAME STATS'!Z4765+'GAME STATS'!Z4824+'GAME STATS'!Z4883+'GAME STATS'!Z4942+'GAME STATS'!Z5001+'GAME STATS'!Z5060+'GAME STATS'!Z5119+'GAME STATS'!Z5178+'GAME STATS'!Z5237+'GAME STATS'!Z5296+'GAME STATS'!Z5355+'GAME STATS'!Z5414+'GAME STATS'!Z5473+'GAME STATS'!Z5532+'GAME STATS'!Z5591+'GAME STATS'!Z5650+'GAME STATS'!Z5709+'GAME STATS'!Z5768+'GAME STATS'!Z5827+'GAME STATS'!Z5886</f>
        <v>0</v>
      </c>
      <c r="Z43" s="722">
        <f>'GAME STATS'!AB45+'GAME STATS'!AB104+'GAME STATS'!AB163+'GAME STATS'!AB222+'GAME STATS'!AB281+'GAME STATS'!AB340+'GAME STATS'!AB399+'GAME STATS'!AB458+'GAME STATS'!AB517+'GAME STATS'!AB576+'GAME STATS'!AB635+'GAME STATS'!AB694+'GAME STATS'!AB753+'GAME STATS'!AB812+'GAME STATS'!AB871+'GAME STATS'!AB930+'GAME STATS'!AB989+'GAME STATS'!AB1048+'GAME STATS'!AB1107+'GAME STATS'!AB1166+'GAME STATS'!AB1225+'GAME STATS'!AB1284+'GAME STATS'!AB1343+'GAME STATS'!AB1402+'GAME STATS'!AB1461+'GAME STATS'!AB1520+'GAME STATS'!AB1579+'GAME STATS'!AB1638+'GAME STATS'!AB1697+'GAME STATS'!AB1756+'GAME STATS'!AB1815+'GAME STATS'!AB1874+'GAME STATS'!AB1933+'GAME STATS'!AB1992+'GAME STATS'!AB2051+'GAME STATS'!AB2110+'GAME STATS'!AB2169+'GAME STATS'!AB2228+'GAME STATS'!AB2287+'GAME STATS'!AB2346+'GAME STATS'!AB2405+'GAME STATS'!AB2464+'GAME STATS'!AB2523+'GAME STATS'!AB2582+'GAME STATS'!AB2641+'GAME STATS'!AB2700+'GAME STATS'!AB2759+'GAME STATS'!AB2818+'GAME STATS'!AB2877+'GAME STATS'!AB2936+'GAME STATS'!AB2995+'GAME STATS'!AB3054+'GAME STATS'!AB3113+'GAME STATS'!AB3172+'GAME STATS'!AB3231+'GAME STATS'!AB3290+'GAME STATS'!AB3349+'GAME STATS'!AB3408+'GAME STATS'!AB3467+'GAME STATS'!AB3526+'GAME STATS'!AB3585+'GAME STATS'!AB3644+'GAME STATS'!AB3703+'GAME STATS'!AB3762+'GAME STATS'!AB3821+'GAME STATS'!AB3880+'GAME STATS'!AB3939+'GAME STATS'!AB3998+'GAME STATS'!AB4057+'GAME STATS'!AB4116+'GAME STATS'!AB4175+'GAME STATS'!AB4234+'GAME STATS'!AB4293+'GAME STATS'!AB4352+'GAME STATS'!AB4411+'GAME STATS'!AB4470+'GAME STATS'!AB4529+'GAME STATS'!AB4588+'GAME STATS'!AB4647+'GAME STATS'!AB4706+'GAME STATS'!AB4765+'GAME STATS'!AB4824+'GAME STATS'!AB4883+'GAME STATS'!AB4942+'GAME STATS'!AB5001+'GAME STATS'!AB5060+'GAME STATS'!AB5119+'GAME STATS'!AB5178+'GAME STATS'!AB5237+'GAME STATS'!AB5296+'GAME STATS'!AB5355+'GAME STATS'!AB5414+'GAME STATS'!AB5473+'GAME STATS'!AB5532+'GAME STATS'!AB5591+'GAME STATS'!AB5650+'GAME STATS'!AB5709+'GAME STATS'!AB5768+'GAME STATS'!AB5827+'GAME STATS'!AB5886</f>
        <v>0</v>
      </c>
      <c r="AA43" s="731">
        <f>'GAME STATS'!AD45+'GAME STATS'!AD104+'GAME STATS'!AD163+'GAME STATS'!AD222+'GAME STATS'!AD281+'GAME STATS'!AD340+'GAME STATS'!AD399+'GAME STATS'!AD458+'GAME STATS'!AD517+'GAME STATS'!AD576+'GAME STATS'!AD635+'GAME STATS'!AD694+'GAME STATS'!AD753+'GAME STATS'!AD812+'GAME STATS'!AD871+'GAME STATS'!AD930+'GAME STATS'!AD989+'GAME STATS'!AD1048+'GAME STATS'!AD1107+'GAME STATS'!AD1166+'GAME STATS'!AD1225+'GAME STATS'!AD1284+'GAME STATS'!AD1343+'GAME STATS'!AD1402+'GAME STATS'!AD1461+'GAME STATS'!AD1520+'GAME STATS'!AD1579+'GAME STATS'!AD1638+'GAME STATS'!AD1697+'GAME STATS'!AD1756+'GAME STATS'!AD1815+'GAME STATS'!AD1874+'GAME STATS'!AD1933+'GAME STATS'!AD1992+'GAME STATS'!AD2051+'GAME STATS'!AD2110+'GAME STATS'!AD2169+'GAME STATS'!AD2228+'GAME STATS'!AD2287+'GAME STATS'!AD2346+'GAME STATS'!AD2405+'GAME STATS'!AD2464+'GAME STATS'!AD2523+'GAME STATS'!AD2582+'GAME STATS'!AD2641+'GAME STATS'!AD2700+'GAME STATS'!AD2759+'GAME STATS'!AD2818+'GAME STATS'!AD2877+'GAME STATS'!AD2936+'GAME STATS'!AD2995+'GAME STATS'!AD3054+'GAME STATS'!AD3113+'GAME STATS'!AD3172+'GAME STATS'!AD3231+'GAME STATS'!AD3290+'GAME STATS'!AD3349+'GAME STATS'!AD3408+'GAME STATS'!AD3467+'GAME STATS'!AD3526+'GAME STATS'!AD3585+'GAME STATS'!AD3644+'GAME STATS'!AD3703+'GAME STATS'!AD3762+'GAME STATS'!AD3821+'GAME STATS'!AD3880+'GAME STATS'!AD3939+'GAME STATS'!AD3998+'GAME STATS'!AD4057+'GAME STATS'!AD4116+'GAME STATS'!AD4175+'GAME STATS'!AD4234+'GAME STATS'!AD4293+'GAME STATS'!AD4352+'GAME STATS'!AD4411+'GAME STATS'!AD4470+'GAME STATS'!AD4529+'GAME STATS'!AD4588+'GAME STATS'!AD4647+'GAME STATS'!AD4706+'GAME STATS'!AD4765+'GAME STATS'!AD4824+'GAME STATS'!AD4883+'GAME STATS'!AD4942+'GAME STATS'!AD5001+'GAME STATS'!AD5060+'GAME STATS'!AD5119+'GAME STATS'!AD5178+'GAME STATS'!AD5237+'GAME STATS'!AD5296+'GAME STATS'!AD5355+'GAME STATS'!AD5414+'GAME STATS'!AD5473+'GAME STATS'!AD5532+'GAME STATS'!AD5591+'GAME STATS'!AD5650+'GAME STATS'!AD5709+'GAME STATS'!AD5768+'GAME STATS'!AD5827+'GAME STATS'!AD5886</f>
        <v>0</v>
      </c>
      <c r="AB43" s="732"/>
      <c r="AC43" s="733">
        <f>'GAME STATS'!AF45+'GAME STATS'!AF104+'GAME STATS'!AF163+'GAME STATS'!AF222+'GAME STATS'!AF281+'GAME STATS'!AF340+'GAME STATS'!AF399+'GAME STATS'!AF458+'GAME STATS'!AF517+'GAME STATS'!AF576+'GAME STATS'!AF635+'GAME STATS'!AF694+'GAME STATS'!AF753+'GAME STATS'!AF812+'GAME STATS'!AF871+'GAME STATS'!AF930+'GAME STATS'!AF989+'GAME STATS'!AF1048+'GAME STATS'!AF1107+'GAME STATS'!AF1166+'GAME STATS'!AF1225+'GAME STATS'!AF1284+'GAME STATS'!AF1343+'GAME STATS'!AF1402+'GAME STATS'!AF1461+'GAME STATS'!AF1520+'GAME STATS'!AF1579+'GAME STATS'!AF1638+'GAME STATS'!AF1697+'GAME STATS'!AF1756+'GAME STATS'!AF1815+'GAME STATS'!AF1874+'GAME STATS'!AF1933+'GAME STATS'!AF1992+'GAME STATS'!AF2051+'GAME STATS'!AF2110+'GAME STATS'!AF2169+'GAME STATS'!AF2228+'GAME STATS'!AF2287+'GAME STATS'!AF2346+'GAME STATS'!AF2405+'GAME STATS'!AF2464+'GAME STATS'!AF2523+'GAME STATS'!AF2582+'GAME STATS'!AF2641+'GAME STATS'!AF2700+'GAME STATS'!AF2759+'GAME STATS'!AF2818+'GAME STATS'!AF2877+'GAME STATS'!AF2936+'GAME STATS'!AF2995+'GAME STATS'!AF3054+'GAME STATS'!AF3113+'GAME STATS'!AF3172+'GAME STATS'!AF3231+'GAME STATS'!AF3290+'GAME STATS'!AF3349+'GAME STATS'!AF3408+'GAME STATS'!AF3467+'GAME STATS'!AF3526+'GAME STATS'!AF3585+'GAME STATS'!AF3644+'GAME STATS'!AF3703+'GAME STATS'!AF3762+'GAME STATS'!AF3821+'GAME STATS'!AF3880+'GAME STATS'!AF3939+'GAME STATS'!AF3998+'GAME STATS'!AF4057+'GAME STATS'!AF4116+'GAME STATS'!AF4175+'GAME STATS'!AF4234+'GAME STATS'!AF4293+'GAME STATS'!AF4352+'GAME STATS'!AF4411+'GAME STATS'!AF4470+'GAME STATS'!AF4529+'GAME STATS'!AF4588+'GAME STATS'!AF4647+'GAME STATS'!AF4706+'GAME STATS'!AF4765+'GAME STATS'!AF4824+'GAME STATS'!AF4883+'GAME STATS'!AF4942+'GAME STATS'!AF5001+'GAME STATS'!AF5060+'GAME STATS'!AF5119+'GAME STATS'!AF5178+'GAME STATS'!AF5237+'GAME STATS'!AF5296+'GAME STATS'!AF5355+'GAME STATS'!AF5414+'GAME STATS'!AF5473+'GAME STATS'!AF5532+'GAME STATS'!AF5591+'GAME STATS'!AF5650+'GAME STATS'!AF5709+'GAME STATS'!AF5768+'GAME STATS'!AF5827+'GAME STATS'!AF5886</f>
        <v>0</v>
      </c>
      <c r="AD43" s="734"/>
      <c r="AE43" s="729">
        <f>IF(AA43=0,0,(AC43/AA43)*100)</f>
        <v>0</v>
      </c>
      <c r="AF43" s="730"/>
      <c r="AG43" s="731">
        <f>'GAME STATS'!AJ45+'GAME STATS'!AJ104+'GAME STATS'!AJ163+'GAME STATS'!AJ222+'GAME STATS'!AJ281+'GAME STATS'!AJ340+'GAME STATS'!AJ399+'GAME STATS'!AJ458+'GAME STATS'!AJ517+'GAME STATS'!AJ576+'GAME STATS'!AJ635+'GAME STATS'!AJ694+'GAME STATS'!AJ753+'GAME STATS'!AJ812+'GAME STATS'!AJ871+'GAME STATS'!AJ930+'GAME STATS'!AJ989+'GAME STATS'!AJ1048+'GAME STATS'!AJ1107+'GAME STATS'!AJ1166+'GAME STATS'!AJ1225+'GAME STATS'!AJ1284+'GAME STATS'!AJ1343+'GAME STATS'!AJ1402+'GAME STATS'!AJ1461+'GAME STATS'!AJ1520+'GAME STATS'!AJ1579+'GAME STATS'!AJ1638+'GAME STATS'!AJ1697+'GAME STATS'!AJ1756+'GAME STATS'!AJ1815+'GAME STATS'!AJ1874+'GAME STATS'!AJ1933+'GAME STATS'!AJ1992+'GAME STATS'!AJ2051+'GAME STATS'!AJ2110+'GAME STATS'!AJ2169+'GAME STATS'!AJ2228+'GAME STATS'!AJ2287+'GAME STATS'!AJ2346+'GAME STATS'!AJ2405+'GAME STATS'!AJ2464+'GAME STATS'!AJ2523+'GAME STATS'!AJ2582+'GAME STATS'!AJ2641+'GAME STATS'!AJ2700+'GAME STATS'!AJ2759+'GAME STATS'!AJ2818+'GAME STATS'!AJ2877+'GAME STATS'!AJ2936+'GAME STATS'!AJ2995+'GAME STATS'!AJ3054+'GAME STATS'!AJ3113+'GAME STATS'!AJ3172+'GAME STATS'!AJ3231+'GAME STATS'!AJ3290+'GAME STATS'!AJ3349+'GAME STATS'!AJ3408+'GAME STATS'!AJ3467+'GAME STATS'!AJ3526+'GAME STATS'!AJ3585+'GAME STATS'!AJ3644+'GAME STATS'!AJ3703+'GAME STATS'!AJ3762+'GAME STATS'!AJ3821+'GAME STATS'!AJ3880+'GAME STATS'!AJ3939+'GAME STATS'!AJ3998+'GAME STATS'!AJ4057+'GAME STATS'!AJ4116+'GAME STATS'!AJ4175+'GAME STATS'!AJ4234+'GAME STATS'!AJ4293+'GAME STATS'!AJ4352+'GAME STATS'!AJ4411+'GAME STATS'!AJ4470+'GAME STATS'!AJ4529+'GAME STATS'!AJ4588+'GAME STATS'!AJ4647+'GAME STATS'!AJ4706+'GAME STATS'!AJ4765+'GAME STATS'!AJ4824+'GAME STATS'!AJ4883+'GAME STATS'!AJ4942+'GAME STATS'!AJ5001+'GAME STATS'!AJ5060+'GAME STATS'!AJ5119+'GAME STATS'!AJ5178+'GAME STATS'!AJ5237+'GAME STATS'!AJ5296+'GAME STATS'!AJ5355+'GAME STATS'!AJ5414+'GAME STATS'!AJ5473+'GAME STATS'!AJ5532+'GAME STATS'!AJ5591+'GAME STATS'!AJ5650+'GAME STATS'!AJ5709+'GAME STATS'!AJ5768+'GAME STATS'!AJ5827+'GAME STATS'!AJ5886</f>
        <v>0</v>
      </c>
      <c r="AH43" s="732"/>
      <c r="AI43" s="733">
        <f>'GAME STATS'!AL45+'GAME STATS'!AL104+'GAME STATS'!AL163+'GAME STATS'!AL222+'GAME STATS'!AL281+'GAME STATS'!AL340+'GAME STATS'!AL399+'GAME STATS'!AL458+'GAME STATS'!AL517+'GAME STATS'!AL576+'GAME STATS'!AL635+'GAME STATS'!AL694+'GAME STATS'!AL753+'GAME STATS'!AL812+'GAME STATS'!AL871+'GAME STATS'!AL930+'GAME STATS'!AL989+'GAME STATS'!AL1048+'GAME STATS'!AL1107+'GAME STATS'!AL1166+'GAME STATS'!AL1225+'GAME STATS'!AL1284+'GAME STATS'!AL1343+'GAME STATS'!AL1402+'GAME STATS'!AL1461+'GAME STATS'!AL1520+'GAME STATS'!AL1579+'GAME STATS'!AL1638+'GAME STATS'!AL1697+'GAME STATS'!AL1756+'GAME STATS'!AL1815+'GAME STATS'!AL1874+'GAME STATS'!AL1933+'GAME STATS'!AL1992+'GAME STATS'!AL2051+'GAME STATS'!AL2110+'GAME STATS'!AL2169+'GAME STATS'!AL2228+'GAME STATS'!AL2287+'GAME STATS'!AL2346+'GAME STATS'!AL2405+'GAME STATS'!AL2464+'GAME STATS'!AL2523+'GAME STATS'!AL2582+'GAME STATS'!AL2641+'GAME STATS'!AL2700+'GAME STATS'!AL2759+'GAME STATS'!AL2818+'GAME STATS'!AL2877+'GAME STATS'!AL2936+'GAME STATS'!AL2995+'GAME STATS'!AL3054+'GAME STATS'!AL3113+'GAME STATS'!AL3172+'GAME STATS'!AL3231+'GAME STATS'!AL3290+'GAME STATS'!AL3349+'GAME STATS'!AL3408+'GAME STATS'!AL3467+'GAME STATS'!AL3526+'GAME STATS'!AL3585+'GAME STATS'!AL3644+'GAME STATS'!AL3703+'GAME STATS'!AL3762+'GAME STATS'!AL3821+'GAME STATS'!AL3880+'GAME STATS'!AL3939+'GAME STATS'!AL3998+'GAME STATS'!AL4057+'GAME STATS'!AL4116+'GAME STATS'!AL4175+'GAME STATS'!AL4234+'GAME STATS'!AL4293+'GAME STATS'!AL4352+'GAME STATS'!AL4411+'GAME STATS'!AL4470+'GAME STATS'!AL4529+'GAME STATS'!AL4588+'GAME STATS'!AL4647+'GAME STATS'!AL4706+'GAME STATS'!AL4765+'GAME STATS'!AL4824+'GAME STATS'!AL4883+'GAME STATS'!AL4942+'GAME STATS'!AL5001+'GAME STATS'!AL5060+'GAME STATS'!AL5119+'GAME STATS'!AL5178+'GAME STATS'!AL5237+'GAME STATS'!AL5296+'GAME STATS'!AL5355+'GAME STATS'!AL5414+'GAME STATS'!AL5473+'GAME STATS'!AL5532+'GAME STATS'!AL5591+'GAME STATS'!AL5650+'GAME STATS'!AL5709+'GAME STATS'!AL5768+'GAME STATS'!AL5827+'GAME STATS'!AL5886</f>
        <v>0</v>
      </c>
      <c r="AJ43" s="734"/>
      <c r="AK43" s="729">
        <f>IF(AG43=0,0,(AI43/AG43)*100)</f>
        <v>0</v>
      </c>
      <c r="AL43" s="730"/>
      <c r="AM43" s="731">
        <f>'GAME STATS'!AP45+'GAME STATS'!AP104+'GAME STATS'!AP163+'GAME STATS'!AP222+'GAME STATS'!AP281+'GAME STATS'!AP340+'GAME STATS'!AP399+'GAME STATS'!AP458+'GAME STATS'!AP517+'GAME STATS'!AP576+'GAME STATS'!AP635+'GAME STATS'!AP694+'GAME STATS'!AP753+'GAME STATS'!AP812+'GAME STATS'!AP871+'GAME STATS'!AP930+'GAME STATS'!AP989+'GAME STATS'!AP1048+'GAME STATS'!AP1107+'GAME STATS'!AP1166+'GAME STATS'!AP1225+'GAME STATS'!AP1284+'GAME STATS'!AP1343+'GAME STATS'!AP1402+'GAME STATS'!AP1461+'GAME STATS'!AP1520+'GAME STATS'!AP1579+'GAME STATS'!AP1638+'GAME STATS'!AP1697+'GAME STATS'!AP1756+'GAME STATS'!AP1815+'GAME STATS'!AP1874+'GAME STATS'!AP1933+'GAME STATS'!AP1992+'GAME STATS'!AP2051+'GAME STATS'!AP2110+'GAME STATS'!AP2169+'GAME STATS'!AP2228+'GAME STATS'!AP2287+'GAME STATS'!AP2346+'GAME STATS'!AP2405+'GAME STATS'!AP2464+'GAME STATS'!AP2523+'GAME STATS'!AP2582+'GAME STATS'!AP2641+'GAME STATS'!AP2700+'GAME STATS'!AP2759+'GAME STATS'!AP2818+'GAME STATS'!AP2877+'GAME STATS'!AP2936+'GAME STATS'!AP2995+'GAME STATS'!AP3054+'GAME STATS'!AP3113+'GAME STATS'!AP3172+'GAME STATS'!AP3231+'GAME STATS'!AP3290+'GAME STATS'!AP3349+'GAME STATS'!AP3408+'GAME STATS'!AP3467+'GAME STATS'!AP3526+'GAME STATS'!AP3585+'GAME STATS'!AP3644+'GAME STATS'!AP3703+'GAME STATS'!AP3762+'GAME STATS'!AP3821+'GAME STATS'!AP3880+'GAME STATS'!AP3939+'GAME STATS'!AP3998+'GAME STATS'!AP4057+'GAME STATS'!AP4116+'GAME STATS'!AP4175+'GAME STATS'!AP4234+'GAME STATS'!AP4293+'GAME STATS'!AP4352+'GAME STATS'!AP4411+'GAME STATS'!AP4470+'GAME STATS'!AP4529+'GAME STATS'!AP4588+'GAME STATS'!AP4647+'GAME STATS'!AP4706+'GAME STATS'!AP4765+'GAME STATS'!AP4824+'GAME STATS'!AP4883+'GAME STATS'!AP4942+'GAME STATS'!AP5001+'GAME STATS'!AP5060+'GAME STATS'!AP5119+'GAME STATS'!AP5178+'GAME STATS'!AP5237+'GAME STATS'!AP5296+'GAME STATS'!AP5355+'GAME STATS'!AP5414+'GAME STATS'!AP5473+'GAME STATS'!AP5532+'GAME STATS'!AP5591+'GAME STATS'!AP5650+'GAME STATS'!AP5709+'GAME STATS'!AP5768+'GAME STATS'!AP5827+'GAME STATS'!AP5886</f>
        <v>0</v>
      </c>
      <c r="AN43" s="732"/>
      <c r="AO43" s="733">
        <f>'GAME STATS'!AR45+'GAME STATS'!AR104+'GAME STATS'!AR163+'GAME STATS'!AR222+'GAME STATS'!AR281+'GAME STATS'!AR340+'GAME STATS'!AR399+'GAME STATS'!AR458+'GAME STATS'!AR517+'GAME STATS'!AR576+'GAME STATS'!AR635+'GAME STATS'!AR694+'GAME STATS'!AR753+'GAME STATS'!AR812+'GAME STATS'!AR871+'GAME STATS'!AR930+'GAME STATS'!AR989+'GAME STATS'!AR1048+'GAME STATS'!AR1107+'GAME STATS'!AR1166+'GAME STATS'!AR1225+'GAME STATS'!AR1284+'GAME STATS'!AR1343+'GAME STATS'!AR1402+'GAME STATS'!AR1461+'GAME STATS'!AR1520+'GAME STATS'!AR1579+'GAME STATS'!AR1638+'GAME STATS'!AR1697+'GAME STATS'!AR1756+'GAME STATS'!AR1815+'GAME STATS'!AR1874+'GAME STATS'!AR1933+'GAME STATS'!AR1992+'GAME STATS'!AR2051+'GAME STATS'!AR2110+'GAME STATS'!AR2169+'GAME STATS'!AR2228+'GAME STATS'!AR2287+'GAME STATS'!AR2346+'GAME STATS'!AR2405+'GAME STATS'!AR2464+'GAME STATS'!AR2523+'GAME STATS'!AR2582+'GAME STATS'!AR2641+'GAME STATS'!AR2700+'GAME STATS'!AR2759+'GAME STATS'!AR2818+'GAME STATS'!AR2877+'GAME STATS'!AR2936+'GAME STATS'!AR2995+'GAME STATS'!AR3054+'GAME STATS'!AR3113+'GAME STATS'!AR3172+'GAME STATS'!AR3231+'GAME STATS'!AR3290+'GAME STATS'!AR3349+'GAME STATS'!AR3408+'GAME STATS'!AR3467+'GAME STATS'!AR3526+'GAME STATS'!AR3585+'GAME STATS'!AR3644+'GAME STATS'!AR3703+'GAME STATS'!AR3762+'GAME STATS'!AR3821+'GAME STATS'!AR3880+'GAME STATS'!AR3939+'GAME STATS'!AR3998+'GAME STATS'!AR4057+'GAME STATS'!AR4116+'GAME STATS'!AR4175+'GAME STATS'!AR4234+'GAME STATS'!AR4293+'GAME STATS'!AR4352+'GAME STATS'!AR4411+'GAME STATS'!AR4470+'GAME STATS'!AR4529+'GAME STATS'!AR4588+'GAME STATS'!AR4647+'GAME STATS'!AR4706+'GAME STATS'!AR4765+'GAME STATS'!AR4824+'GAME STATS'!AR4883+'GAME STATS'!AR4942+'GAME STATS'!AR5001+'GAME STATS'!AR5060+'GAME STATS'!AR5119+'GAME STATS'!AR5178+'GAME STATS'!AR5237+'GAME STATS'!AR5296+'GAME STATS'!AR5355+'GAME STATS'!AR5414+'GAME STATS'!AR5473+'GAME STATS'!AR5532+'GAME STATS'!AR5591+'GAME STATS'!AR5650+'GAME STATS'!AR5709+'GAME STATS'!AR5768+'GAME STATS'!AR5827+'GAME STATS'!AR5886</f>
        <v>0</v>
      </c>
      <c r="AP43" s="734"/>
      <c r="AQ43" s="729">
        <f>IF(AM43=0,0,(AO43/AM43)*100)</f>
        <v>0</v>
      </c>
      <c r="AR43" s="730"/>
      <c r="AS43" s="731">
        <f>'GAME STATS'!AV45+'GAME STATS'!AV104+'GAME STATS'!AV163+'GAME STATS'!AV222+'GAME STATS'!AV281+'GAME STATS'!AV340+'GAME STATS'!AV399+'GAME STATS'!AV458+'GAME STATS'!AV517+'GAME STATS'!AV576+'GAME STATS'!AV635+'GAME STATS'!AV694+'GAME STATS'!AV753+'GAME STATS'!AV812+'GAME STATS'!AV871+'GAME STATS'!AV930+'GAME STATS'!AV989+'GAME STATS'!AV1048+'GAME STATS'!AV1107+'GAME STATS'!AV1166+'GAME STATS'!AV1225+'GAME STATS'!AV1284+'GAME STATS'!AV1343+'GAME STATS'!AV1402+'GAME STATS'!AV1461+'GAME STATS'!AV1520+'GAME STATS'!AV1579+'GAME STATS'!AV1638+'GAME STATS'!AV1697+'GAME STATS'!AV1756+'GAME STATS'!AV1815+'GAME STATS'!AV1874+'GAME STATS'!AV1933+'GAME STATS'!AV1992+'GAME STATS'!AV2051+'GAME STATS'!AV2110+'GAME STATS'!AV2169+'GAME STATS'!AV2228+'GAME STATS'!AV2287+'GAME STATS'!AV2346+'GAME STATS'!AV2405+'GAME STATS'!AV2464+'GAME STATS'!AV2523+'GAME STATS'!AV2582+'GAME STATS'!AV2641+'GAME STATS'!AV2700+'GAME STATS'!AV2759+'GAME STATS'!AV2818+'GAME STATS'!AV2877+'GAME STATS'!AV2936+'GAME STATS'!AV2995+'GAME STATS'!AV3054+'GAME STATS'!AV3113+'GAME STATS'!AV3172+'GAME STATS'!AV3231+'GAME STATS'!AV3290+'GAME STATS'!AV3349+'GAME STATS'!AV3408+'GAME STATS'!AV3467+'GAME STATS'!AV3526+'GAME STATS'!AV3585+'GAME STATS'!AV3644+'GAME STATS'!AV3703+'GAME STATS'!AV3762+'GAME STATS'!AV3821+'GAME STATS'!AV3880+'GAME STATS'!AV3939+'GAME STATS'!AV3998+'GAME STATS'!AV4057+'GAME STATS'!AV4116+'GAME STATS'!AV4175+'GAME STATS'!AV4234+'GAME STATS'!AV4293+'GAME STATS'!AV4352+'GAME STATS'!AV4411+'GAME STATS'!AV4470+'GAME STATS'!AV4529+'GAME STATS'!AV4588+'GAME STATS'!AV4647+'GAME STATS'!AV4706+'GAME STATS'!AV4765+'GAME STATS'!AV4824+'GAME STATS'!AV4883+'GAME STATS'!AV4942+'GAME STATS'!AV5001+'GAME STATS'!AV5060+'GAME STATS'!AV5119+'GAME STATS'!AV5178+'GAME STATS'!AV5237+'GAME STATS'!AV5296+'GAME STATS'!AV5355+'GAME STATS'!AV5414+'GAME STATS'!AV5473+'GAME STATS'!AV5532+'GAME STATS'!AV5591+'GAME STATS'!AV5650+'GAME STATS'!AV5709+'GAME STATS'!AV5768+'GAME STATS'!AV5827+'GAME STATS'!AV5886</f>
        <v>0</v>
      </c>
      <c r="AT43" s="732"/>
      <c r="AU43" s="733">
        <f>'GAME STATS'!AX45+'GAME STATS'!AX104+'GAME STATS'!AX163+'GAME STATS'!AX222+'GAME STATS'!AX281+'GAME STATS'!AX340+'GAME STATS'!AX399+'GAME STATS'!AX458+'GAME STATS'!AX517+'GAME STATS'!AX576+'GAME STATS'!AX635+'GAME STATS'!AX694+'GAME STATS'!AX753+'GAME STATS'!AX812+'GAME STATS'!AX871+'GAME STATS'!AX930+'GAME STATS'!AX989+'GAME STATS'!AX1048+'GAME STATS'!AX1107+'GAME STATS'!AX1166+'GAME STATS'!AX1225+'GAME STATS'!AX1284+'GAME STATS'!AX1343+'GAME STATS'!AX1402+'GAME STATS'!AX1461+'GAME STATS'!AX1520+'GAME STATS'!AX1579+'GAME STATS'!AX1638+'GAME STATS'!AX1697+'GAME STATS'!AX1756+'GAME STATS'!AX1815+'GAME STATS'!AX1874+'GAME STATS'!AX1933+'GAME STATS'!AX1992+'GAME STATS'!AX2051+'GAME STATS'!AX2110+'GAME STATS'!AX2169+'GAME STATS'!AX2228+'GAME STATS'!AX2287+'GAME STATS'!AX2346+'GAME STATS'!AX2405+'GAME STATS'!AX2464+'GAME STATS'!AX2523+'GAME STATS'!AX2582+'GAME STATS'!AX2641+'GAME STATS'!AX2700+'GAME STATS'!AX2759+'GAME STATS'!AX2818+'GAME STATS'!AX2877+'GAME STATS'!AX2936+'GAME STATS'!AX2995+'GAME STATS'!AX3054+'GAME STATS'!AX3113+'GAME STATS'!AX3172+'GAME STATS'!AX3231+'GAME STATS'!AX3290+'GAME STATS'!AX3349+'GAME STATS'!AX3408+'GAME STATS'!AX3467+'GAME STATS'!AX3526+'GAME STATS'!AX3585+'GAME STATS'!AX3644+'GAME STATS'!AX3703+'GAME STATS'!AX3762+'GAME STATS'!AX3821+'GAME STATS'!AX3880+'GAME STATS'!AX3939+'GAME STATS'!AX3998+'GAME STATS'!AX4057+'GAME STATS'!AX4116+'GAME STATS'!AX4175+'GAME STATS'!AX4234+'GAME STATS'!AX4293+'GAME STATS'!AX4352+'GAME STATS'!AX4411+'GAME STATS'!AX4470+'GAME STATS'!AX4529+'GAME STATS'!AX4588+'GAME STATS'!AX4647+'GAME STATS'!AX4706+'GAME STATS'!AX4765+'GAME STATS'!AX4824+'GAME STATS'!AX4883+'GAME STATS'!AX4942+'GAME STATS'!AX5001+'GAME STATS'!AX5060+'GAME STATS'!AX5119+'GAME STATS'!AX5178+'GAME STATS'!AX5237+'GAME STATS'!AX5296+'GAME STATS'!AX5355+'GAME STATS'!AX5414+'GAME STATS'!AX5473+'GAME STATS'!AX5532+'GAME STATS'!AX5591+'GAME STATS'!AX5650+'GAME STATS'!AX5709+'GAME STATS'!AX5768+'GAME STATS'!AX5827+'GAME STATS'!AX5886</f>
        <v>0</v>
      </c>
      <c r="AV43" s="734"/>
      <c r="AW43" s="729">
        <f>IF(AS43=0,0,(AU43/AS43)*100)</f>
        <v>0</v>
      </c>
      <c r="AX43" s="730"/>
      <c r="AY43" s="731">
        <f>'GAME STATS'!BB45+'GAME STATS'!BB104+'GAME STATS'!BB163+'GAME STATS'!BB222+'GAME STATS'!BB281+'GAME STATS'!BB340+'GAME STATS'!BB399+'GAME STATS'!BB458+'GAME STATS'!BB517+'GAME STATS'!BB576+'GAME STATS'!BB635+'GAME STATS'!BB694+'GAME STATS'!BB753+'GAME STATS'!BB812+'GAME STATS'!BB871+'GAME STATS'!BB930+'GAME STATS'!BB989+'GAME STATS'!BB1048+'GAME STATS'!BB1107+'GAME STATS'!BB1166+'GAME STATS'!BB1225+'GAME STATS'!BB1284+'GAME STATS'!BB1343+'GAME STATS'!BB1402+'GAME STATS'!BB1461+'GAME STATS'!BB1520+'GAME STATS'!BB1579+'GAME STATS'!BB1638+'GAME STATS'!BB1697+'GAME STATS'!BB1756+'GAME STATS'!BB1815+'GAME STATS'!BB1874+'GAME STATS'!BB1933+'GAME STATS'!BB1992+'GAME STATS'!BB2051+'GAME STATS'!BB2110+'GAME STATS'!BB2169+'GAME STATS'!BB2228+'GAME STATS'!BB2287+'GAME STATS'!BB2346+'GAME STATS'!BB2405+'GAME STATS'!BB2464+'GAME STATS'!BB2523+'GAME STATS'!BB2582+'GAME STATS'!BB2641+'GAME STATS'!BB2700+'GAME STATS'!BB2759+'GAME STATS'!BB2818+'GAME STATS'!BB2877+'GAME STATS'!BB2936+'GAME STATS'!BB2995+'GAME STATS'!BB3054+'GAME STATS'!BB3113+'GAME STATS'!BB3172+'GAME STATS'!BB3231+'GAME STATS'!BB3290+'GAME STATS'!BB3349+'GAME STATS'!BB3408+'GAME STATS'!BB3467+'GAME STATS'!BB3526+'GAME STATS'!BB3585+'GAME STATS'!BB3644+'GAME STATS'!BB3703+'GAME STATS'!BB3762+'GAME STATS'!BB3821+'GAME STATS'!BB3880+'GAME STATS'!BB3939+'GAME STATS'!BB3998+'GAME STATS'!BB4057+'GAME STATS'!BB4116+'GAME STATS'!BB4175+'GAME STATS'!BB4234+'GAME STATS'!BB4293+'GAME STATS'!BB4352+'GAME STATS'!BB4411+'GAME STATS'!BB4470+'GAME STATS'!BB4529+'GAME STATS'!BB4588+'GAME STATS'!BB4647+'GAME STATS'!BB4706+'GAME STATS'!BB4765+'GAME STATS'!BB4824+'GAME STATS'!BB4883+'GAME STATS'!BB4942+'GAME STATS'!BB5001+'GAME STATS'!BB5060+'GAME STATS'!BB5119+'GAME STATS'!BB5178+'GAME STATS'!BB5237+'GAME STATS'!BB5296+'GAME STATS'!BB5355+'GAME STATS'!BB5414+'GAME STATS'!BB5473+'GAME STATS'!BB5532+'GAME STATS'!BB5591+'GAME STATS'!BB5650+'GAME STATS'!BB5709+'GAME STATS'!BB5768+'GAME STATS'!BB5827+'GAME STATS'!BB5886</f>
        <v>0</v>
      </c>
      <c r="AZ43" s="732"/>
      <c r="BA43" s="733">
        <f>'GAME STATS'!BD45+'GAME STATS'!BD104+'GAME STATS'!BD163+'GAME STATS'!BD222+'GAME STATS'!BD281+'GAME STATS'!BD340+'GAME STATS'!BD399+'GAME STATS'!BD458+'GAME STATS'!BD517+'GAME STATS'!BD576+'GAME STATS'!BD635+'GAME STATS'!BD694+'GAME STATS'!BD753+'GAME STATS'!BD812+'GAME STATS'!BD871+'GAME STATS'!BD930+'GAME STATS'!BD989+'GAME STATS'!BD1048+'GAME STATS'!BD1107+'GAME STATS'!BD1166+'GAME STATS'!BD1225+'GAME STATS'!BD1284+'GAME STATS'!BD1343+'GAME STATS'!BD1402+'GAME STATS'!BD1461+'GAME STATS'!BD1520+'GAME STATS'!BD1579+'GAME STATS'!BD1638+'GAME STATS'!BD1697+'GAME STATS'!BD1756+'GAME STATS'!BD1815+'GAME STATS'!BD1874+'GAME STATS'!BD1933+'GAME STATS'!BD1992+'GAME STATS'!BD2051+'GAME STATS'!BD2110+'GAME STATS'!BD2169+'GAME STATS'!BD2228+'GAME STATS'!BD2287+'GAME STATS'!BD2346+'GAME STATS'!BD2405+'GAME STATS'!BD2464+'GAME STATS'!BD2523+'GAME STATS'!BD2582+'GAME STATS'!BD2641+'GAME STATS'!BD2700+'GAME STATS'!BD2759+'GAME STATS'!BD2818+'GAME STATS'!BD2877+'GAME STATS'!BD2936+'GAME STATS'!BD2995+'GAME STATS'!BD3054+'GAME STATS'!BD3113+'GAME STATS'!BD3172+'GAME STATS'!BD3231+'GAME STATS'!BD3290+'GAME STATS'!BD3349+'GAME STATS'!BD3408+'GAME STATS'!BD3467+'GAME STATS'!BD3526+'GAME STATS'!BD3585+'GAME STATS'!BD3644+'GAME STATS'!BD3703+'GAME STATS'!BD3762+'GAME STATS'!BD3821+'GAME STATS'!BD3880+'GAME STATS'!BD3939+'GAME STATS'!BD3998+'GAME STATS'!BD4057+'GAME STATS'!BD4116+'GAME STATS'!BD4175+'GAME STATS'!BD4234+'GAME STATS'!BD4293+'GAME STATS'!BD4352+'GAME STATS'!BD4411+'GAME STATS'!BD4470+'GAME STATS'!BD4529+'GAME STATS'!BD4588+'GAME STATS'!BD4647+'GAME STATS'!BD4706+'GAME STATS'!BD4765+'GAME STATS'!BD4824+'GAME STATS'!BD4883+'GAME STATS'!BD4942+'GAME STATS'!BD5001+'GAME STATS'!BD5060+'GAME STATS'!BD5119+'GAME STATS'!BD5178+'GAME STATS'!BD5237+'GAME STATS'!BD5296+'GAME STATS'!BD5355+'GAME STATS'!BD5414+'GAME STATS'!BD5473+'GAME STATS'!BD5532+'GAME STATS'!BD5591+'GAME STATS'!BD5650+'GAME STATS'!BD5709+'GAME STATS'!BD5768+'GAME STATS'!BD5827+'GAME STATS'!BD5886</f>
        <v>0</v>
      </c>
      <c r="BB43" s="734"/>
      <c r="BC43" s="729">
        <f>IF(AY43=0,0,(BA43/AY43)*100)</f>
        <v>0</v>
      </c>
      <c r="BD43" s="730"/>
      <c r="BE43" s="731">
        <f>AA43+AG43+AM43+AY43</f>
        <v>0</v>
      </c>
      <c r="BF43" s="732"/>
      <c r="BG43" s="858">
        <f>AC43+AI43+AO43+BA43</f>
        <v>0</v>
      </c>
      <c r="BH43" s="732"/>
      <c r="BI43" s="763">
        <f>IF(BE43=0,0,(BG43/BE43)*100)</f>
        <v>0</v>
      </c>
      <c r="BJ43" s="893"/>
      <c r="BK43" s="888">
        <f>(AC43*2)+(AI43*2)+(AO43*3)+BA43</f>
        <v>0</v>
      </c>
      <c r="BL43" s="889"/>
      <c r="BM43" s="890"/>
      <c r="BN43" s="986">
        <f>'GAME STATS'!BQ45+'GAME STATS'!BQ104+'GAME STATS'!BQ163+'GAME STATS'!BQ222+'GAME STATS'!BQ281+'GAME STATS'!BQ340+'GAME STATS'!BQ399+'GAME STATS'!BQ458+'GAME STATS'!BQ517+'GAME STATS'!BQ576+'GAME STATS'!BQ635+'GAME STATS'!BQ694+'GAME STATS'!BQ753+'GAME STATS'!BQ812+'GAME STATS'!BQ871+'GAME STATS'!BQ930+'GAME STATS'!BQ989+'GAME STATS'!BQ1048+'GAME STATS'!BQ1107+'GAME STATS'!BQ1166+'GAME STATS'!BQ1225+'GAME STATS'!BQ1284+'GAME STATS'!BQ1343+'GAME STATS'!BQ1402+'GAME STATS'!BQ1461+'GAME STATS'!BQ1520+'GAME STATS'!BQ1579+'GAME STATS'!BQ1638+'GAME STATS'!BQ1697+'GAME STATS'!BQ1756+'GAME STATS'!BQ1815+'GAME STATS'!BQ1874+'GAME STATS'!BQ1933+'GAME STATS'!BQ1992+'GAME STATS'!BQ2051+'GAME STATS'!BQ2110+'GAME STATS'!BQ2169+'GAME STATS'!BQ2228+'GAME STATS'!BQ2287+'GAME STATS'!BQ2346+'GAME STATS'!BQ2405+'GAME STATS'!BQ2464+'GAME STATS'!BQ2523+'GAME STATS'!BQ2582+'GAME STATS'!BQ2641+'GAME STATS'!BQ2700+'GAME STATS'!BQ2759+'GAME STATS'!BQ2818+'GAME STATS'!BQ2877+'GAME STATS'!BQ2936+'GAME STATS'!BQ2995+'GAME STATS'!BQ3054+'GAME STATS'!BQ3113+'GAME STATS'!BQ3172+'GAME STATS'!BQ3231+'GAME STATS'!BQ3290+'GAME STATS'!BQ3349+'GAME STATS'!BQ3408+'GAME STATS'!BQ3467+'GAME STATS'!BQ3526+'GAME STATS'!BQ3585+'GAME STATS'!BQ3644+'GAME STATS'!BQ3703+'GAME STATS'!BQ3762+'GAME STATS'!BQ3821+'GAME STATS'!BQ3880+'GAME STATS'!BQ3939+'GAME STATS'!BQ3998+'GAME STATS'!BQ4057+'GAME STATS'!BQ4116+'GAME STATS'!BQ4175+'GAME STATS'!BQ4234+'GAME STATS'!BQ4293+'GAME STATS'!BQ4352+'GAME STATS'!BQ4411+'GAME STATS'!BQ4470+'GAME STATS'!BQ4529+'GAME STATS'!BQ4588+'GAME STATS'!BQ4647+'GAME STATS'!BQ4706+'GAME STATS'!BQ4765+'GAME STATS'!BQ4824+'GAME STATS'!BQ4883+'GAME STATS'!BQ4942+'GAME STATS'!BQ5001+'GAME STATS'!BQ5060+'GAME STATS'!BQ5119+'GAME STATS'!BQ5178+'GAME STATS'!BQ5237+'GAME STATS'!BQ5296+'GAME STATS'!BQ5355+'GAME STATS'!BQ5414+'GAME STATS'!BQ5473+'GAME STATS'!BQ5532+'GAME STATS'!BQ5591+'GAME STATS'!BQ5650+'GAME STATS'!BQ5709+'GAME STATS'!BQ5768+'GAME STATS'!BQ5827+'GAME STATS'!BQ5886</f>
        <v>0</v>
      </c>
      <c r="BO43" s="889"/>
      <c r="BP43" s="890"/>
      <c r="BQ43" s="320"/>
      <c r="BR43" s="320"/>
    </row>
    <row r="44" spans="1:70" ht="24.95" customHeight="1" x14ac:dyDescent="0.25">
      <c r="A44" s="320"/>
      <c r="B44" s="748"/>
      <c r="C44" s="755" t="str">
        <f>IF(ROSTER!D$42="","",ROSTER!D$42)</f>
        <v/>
      </c>
      <c r="D44" s="756"/>
      <c r="E44" s="757"/>
      <c r="F44" s="731"/>
      <c r="G44" s="734"/>
      <c r="H44" s="731"/>
      <c r="I44" s="734"/>
      <c r="J44" s="722"/>
      <c r="K44" s="828"/>
      <c r="L44" s="829"/>
      <c r="M44" s="822"/>
      <c r="N44" s="823"/>
      <c r="O44" s="729" t="s">
        <v>16</v>
      </c>
      <c r="P44" s="764"/>
      <c r="Q44" s="731"/>
      <c r="R44" s="732"/>
      <c r="S44" s="733"/>
      <c r="T44" s="734"/>
      <c r="U44" s="818" t="s">
        <v>16</v>
      </c>
      <c r="V44" s="819"/>
      <c r="W44" s="722"/>
      <c r="X44" s="722"/>
      <c r="Y44" s="722"/>
      <c r="Z44" s="722"/>
      <c r="AA44" s="731"/>
      <c r="AB44" s="732"/>
      <c r="AC44" s="733"/>
      <c r="AD44" s="734"/>
      <c r="AE44" s="729"/>
      <c r="AF44" s="730"/>
      <c r="AG44" s="731"/>
      <c r="AH44" s="732"/>
      <c r="AI44" s="733"/>
      <c r="AJ44" s="734"/>
      <c r="AK44" s="729"/>
      <c r="AL44" s="730"/>
      <c r="AM44" s="731"/>
      <c r="AN44" s="732"/>
      <c r="AO44" s="733"/>
      <c r="AP44" s="734"/>
      <c r="AQ44" s="729"/>
      <c r="AR44" s="730"/>
      <c r="AS44" s="731"/>
      <c r="AT44" s="732"/>
      <c r="AU44" s="733"/>
      <c r="AV44" s="734"/>
      <c r="AW44" s="729"/>
      <c r="AX44" s="730"/>
      <c r="AY44" s="731"/>
      <c r="AZ44" s="732"/>
      <c r="BA44" s="733"/>
      <c r="BB44" s="734"/>
      <c r="BC44" s="729"/>
      <c r="BD44" s="730"/>
      <c r="BE44" s="731"/>
      <c r="BF44" s="732"/>
      <c r="BG44" s="858"/>
      <c r="BH44" s="732"/>
      <c r="BI44" s="763"/>
      <c r="BJ44" s="893"/>
      <c r="BK44" s="888"/>
      <c r="BL44" s="889"/>
      <c r="BM44" s="890"/>
      <c r="BN44" s="987"/>
      <c r="BO44" s="889"/>
      <c r="BP44" s="890"/>
      <c r="BQ44" s="320"/>
      <c r="BR44" s="320"/>
    </row>
    <row r="45" spans="1:70" ht="24.95" customHeight="1" x14ac:dyDescent="0.25">
      <c r="A45" s="320"/>
      <c r="B45" s="747" t="str">
        <f>IF(ROSTER!B44="","",ROSTER!B44)</f>
        <v/>
      </c>
      <c r="C45" s="752" t="str">
        <f>IF(ROSTER!C$44="","",ROSTER!C$44)</f>
        <v/>
      </c>
      <c r="D45" s="753"/>
      <c r="E45" s="754"/>
      <c r="F45" s="731">
        <f>'GAME STATS'!F47+'GAME STATS'!F106+'GAME STATS'!F165+'GAME STATS'!F224+'GAME STATS'!F283+'GAME STATS'!F342+'GAME STATS'!F401+'GAME STATS'!F460+'GAME STATS'!F519+'GAME STATS'!F578+'GAME STATS'!F637+'GAME STATS'!F696+'GAME STATS'!F755+'GAME STATS'!F814+'GAME STATS'!F873+'GAME STATS'!F932+'GAME STATS'!F991+'GAME STATS'!F1050+'GAME STATS'!F1109+'GAME STATS'!F1168+'GAME STATS'!F1227+'GAME STATS'!F1286+'GAME STATS'!F1345+'GAME STATS'!F1404+'GAME STATS'!F1463+'GAME STATS'!F1522+'GAME STATS'!F1581+'GAME STATS'!F1640+'GAME STATS'!F1699+'GAME STATS'!F1758+'GAME STATS'!F1817+'GAME STATS'!F1876+'GAME STATS'!F1935+'GAME STATS'!F1994+'GAME STATS'!F2053+'GAME STATS'!F2112+'GAME STATS'!F2171+'GAME STATS'!F2230+'GAME STATS'!F2289+'GAME STATS'!F2348+'GAME STATS'!F2407+'GAME STATS'!F2466+'GAME STATS'!F2525+'GAME STATS'!F2584+'GAME STATS'!F2643+'GAME STATS'!F2702+'GAME STATS'!F2761+'GAME STATS'!F2820+'GAME STATS'!F2879+'GAME STATS'!F2938+'GAME STATS'!F2997+'GAME STATS'!F3056+'GAME STATS'!F3115+'GAME STATS'!F3174+'GAME STATS'!F3233+'GAME STATS'!F3292+'GAME STATS'!F3351+'GAME STATS'!F3410+'GAME STATS'!F3469+'GAME STATS'!F3528+'GAME STATS'!F3587+'GAME STATS'!F3646+'GAME STATS'!F3705+'GAME STATS'!F3764+'GAME STATS'!F3823+'GAME STATS'!F3882+'GAME STATS'!F3941+'GAME STATS'!F4000+'GAME STATS'!F4059+'GAME STATS'!F4118+'GAME STATS'!F4177+'GAME STATS'!F4236+'GAME STATS'!F4295+'GAME STATS'!F4354+'GAME STATS'!F4413+'GAME STATS'!F4472+'GAME STATS'!F4531+'GAME STATS'!F4590+'GAME STATS'!F4649+'GAME STATS'!F4708+'GAME STATS'!F4767+'GAME STATS'!F4826+'GAME STATS'!F4885+'GAME STATS'!F4944+'GAME STATS'!F5003+'GAME STATS'!F5062+'GAME STATS'!F5121+'GAME STATS'!F5180+'GAME STATS'!F5239+'GAME STATS'!F5298+'GAME STATS'!F5357+'GAME STATS'!F5416+'GAME STATS'!F5475+'GAME STATS'!F5534+'GAME STATS'!F5593+'GAME STATS'!F5652+'GAME STATS'!F5711+'GAME STATS'!F5770+'GAME STATS'!F5829+'GAME STATS'!F5888</f>
        <v>0</v>
      </c>
      <c r="G45" s="734"/>
      <c r="H45" s="731">
        <f>'GAME STATS'!G47+'GAME STATS'!G106+'GAME STATS'!G165+'GAME STATS'!G224+'GAME STATS'!G283+'GAME STATS'!G342+'GAME STATS'!G401+'GAME STATS'!G460+'GAME STATS'!G519+'GAME STATS'!G578+'GAME STATS'!G637+'GAME STATS'!G696+'GAME STATS'!G755+'GAME STATS'!G814+'GAME STATS'!G873+'GAME STATS'!G932+'GAME STATS'!G991+'GAME STATS'!G1050+'GAME STATS'!G1109+'GAME STATS'!G1168+'GAME STATS'!G1227+'GAME STATS'!G1286+'GAME STATS'!G1345+'GAME STATS'!G1404+'GAME STATS'!G1463+'GAME STATS'!G1522+'GAME STATS'!G1581+'GAME STATS'!G1640+'GAME STATS'!G1699+'GAME STATS'!G1758+'GAME STATS'!G1817+'GAME STATS'!G1876+'GAME STATS'!G1935+'GAME STATS'!G1994+'GAME STATS'!G2053+'GAME STATS'!G2112+'GAME STATS'!G2171+'GAME STATS'!G2230+'GAME STATS'!G2289+'GAME STATS'!G2348+'GAME STATS'!G2407+'GAME STATS'!G2466+'GAME STATS'!G2525+'GAME STATS'!G2584+'GAME STATS'!G2643+'GAME STATS'!G2702+'GAME STATS'!G2761+'GAME STATS'!G2820+'GAME STATS'!G2879+'GAME STATS'!G2938+'GAME STATS'!G2997+'GAME STATS'!G3056+'GAME STATS'!G3115+'GAME STATS'!G3174+'GAME STATS'!G3233+'GAME STATS'!G3292+'GAME STATS'!G3351+'GAME STATS'!G3410+'GAME STATS'!G3469+'GAME STATS'!G3528+'GAME STATS'!G3587+'GAME STATS'!G3646+'GAME STATS'!G3705+'GAME STATS'!G3764+'GAME STATS'!G3823+'GAME STATS'!G3882+'GAME STATS'!G3941+'GAME STATS'!G4000+'GAME STATS'!G4059+'GAME STATS'!G4118+'GAME STATS'!G4177+'GAME STATS'!G4236+'GAME STATS'!G4295+'GAME STATS'!G4354+'GAME STATS'!G4413+'GAME STATS'!G4472+'GAME STATS'!G4531+'GAME STATS'!G4590+'GAME STATS'!G4649+'GAME STATS'!G4708+'GAME STATS'!G4767+'GAME STATS'!G4826+'GAME STATS'!G4885+'GAME STATS'!G4944+'GAME STATS'!G5003+'GAME STATS'!G5062+'GAME STATS'!G5121+'GAME STATS'!G5180+'GAME STATS'!G5239+'GAME STATS'!G5298+'GAME STATS'!G5357+'GAME STATS'!G5416+'GAME STATS'!G5475+'GAME STATS'!G5534+'GAME STATS'!G5593+'GAME STATS'!G5652+'GAME STATS'!G5711+'GAME STATS'!G5770+'GAME STATS'!G5829+'GAME STATS'!G5888</f>
        <v>0</v>
      </c>
      <c r="I45" s="734"/>
      <c r="J45" s="722">
        <f>'GAME STATS'!H47+'GAME STATS'!H106+'GAME STATS'!H165+'GAME STATS'!H224+'GAME STATS'!H283+'GAME STATS'!H342+'GAME STATS'!H401+'GAME STATS'!H460+'GAME STATS'!H519+'GAME STATS'!H578+'GAME STATS'!H637+'GAME STATS'!H696+'GAME STATS'!H755+'GAME STATS'!H814+'GAME STATS'!H873+'GAME STATS'!H932+'GAME STATS'!H991+'GAME STATS'!H1050+'GAME STATS'!H1109+'GAME STATS'!H1168+'GAME STATS'!H1227+'GAME STATS'!H1286+'GAME STATS'!H1345+'GAME STATS'!H1404+'GAME STATS'!H1463+'GAME STATS'!H1522+'GAME STATS'!H1581+'GAME STATS'!H1640+'GAME STATS'!H1699+'GAME STATS'!H1758+'GAME STATS'!H1817+'GAME STATS'!H1876+'GAME STATS'!H1935+'GAME STATS'!H1994+'GAME STATS'!H2053+'GAME STATS'!H2112+'GAME STATS'!H2171+'GAME STATS'!H2230+'GAME STATS'!H2289+'GAME STATS'!H2348+'GAME STATS'!H2407+'GAME STATS'!H2466+'GAME STATS'!H2525+'GAME STATS'!H2584+'GAME STATS'!H2643+'GAME STATS'!H2702+'GAME STATS'!H2761+'GAME STATS'!H2820+'GAME STATS'!H2879+'GAME STATS'!H2938+'GAME STATS'!H2997+'GAME STATS'!H3056+'GAME STATS'!H3115+'GAME STATS'!H3174+'GAME STATS'!H3233+'GAME STATS'!H3292+'GAME STATS'!H3351+'GAME STATS'!H3410+'GAME STATS'!H3469+'GAME STATS'!H3528+'GAME STATS'!H3587+'GAME STATS'!H3646+'GAME STATS'!H3705+'GAME STATS'!H3764+'GAME STATS'!H3823+'GAME STATS'!H3882+'GAME STATS'!H3941+'GAME STATS'!H4000+'GAME STATS'!H4059+'GAME STATS'!H4118+'GAME STATS'!H4177+'GAME STATS'!H4236+'GAME STATS'!H4295+'GAME STATS'!H4354+'GAME STATS'!H4413+'GAME STATS'!H4472+'GAME STATS'!H4531+'GAME STATS'!H4590+'GAME STATS'!H4649+'GAME STATS'!H4708+'GAME STATS'!H4767+'GAME STATS'!H4826+'GAME STATS'!H4885+'GAME STATS'!H4944+'GAME STATS'!H5003+'GAME STATS'!H5062+'GAME STATS'!H5121+'GAME STATS'!H5180+'GAME STATS'!H5239+'GAME STATS'!H5298+'GAME STATS'!H5357+'GAME STATS'!H5416+'GAME STATS'!H5475+'GAME STATS'!H5534+'GAME STATS'!H5593+'GAME STATS'!H5652+'GAME STATS'!H5711+'GAME STATS'!H5770+'GAME STATS'!H5829+'GAME STATS'!H5888</f>
        <v>0</v>
      </c>
      <c r="K45" s="826">
        <f>'GAME STATS'!J47+'GAME STATS'!J106+'GAME STATS'!J165+'GAME STATS'!J224+'GAME STATS'!J283+'GAME STATS'!J342+'GAME STATS'!J401+'GAME STATS'!J460+'GAME STATS'!J519+'GAME STATS'!J578+'GAME STATS'!J637+'GAME STATS'!J696+'GAME STATS'!J755+'GAME STATS'!J814+'GAME STATS'!J873+'GAME STATS'!J932+'GAME STATS'!J991+'GAME STATS'!J1050+'GAME STATS'!J1109+'GAME STATS'!J1168+'GAME STATS'!J1227+'GAME STATS'!J1286+'GAME STATS'!J1345+'GAME STATS'!J1404+'GAME STATS'!J1463+'GAME STATS'!J1522+'GAME STATS'!J1581+'GAME STATS'!J1640+'GAME STATS'!J1699+'GAME STATS'!J1758+'GAME STATS'!J1817+'GAME STATS'!J1876+'GAME STATS'!J1935+'GAME STATS'!J1994+'GAME STATS'!J2053+'GAME STATS'!J2112+'GAME STATS'!J2171+'GAME STATS'!J2230+'GAME STATS'!J2289+'GAME STATS'!J2348+'GAME STATS'!J2407+'GAME STATS'!J2466+'GAME STATS'!J2525+'GAME STATS'!J2584+'GAME STATS'!J2643+'GAME STATS'!J2702+'GAME STATS'!J2761+'GAME STATS'!J2820+'GAME STATS'!J2879+'GAME STATS'!J2938+'GAME STATS'!J2997+'GAME STATS'!J3056+'GAME STATS'!J3115+'GAME STATS'!J3174+'GAME STATS'!J3233+'GAME STATS'!J3292+'GAME STATS'!J3351+'GAME STATS'!J3410+'GAME STATS'!J3469+'GAME STATS'!J3528+'GAME STATS'!J3587+'GAME STATS'!J3646+'GAME STATS'!J3705+'GAME STATS'!J3764+'GAME STATS'!J3823+'GAME STATS'!J3882+'GAME STATS'!J3941+'GAME STATS'!J4000+'GAME STATS'!J4059+'GAME STATS'!J4118+'GAME STATS'!J4177+'GAME STATS'!J4236+'GAME STATS'!J4295+'GAME STATS'!J4354+'GAME STATS'!J4413+'GAME STATS'!J4472+'GAME STATS'!J4531+'GAME STATS'!J4590+'GAME STATS'!J4649+'GAME STATS'!J4708+'GAME STATS'!J4767+'GAME STATS'!J4826+'GAME STATS'!J4885+'GAME STATS'!J4944+'GAME STATS'!J5003+'GAME STATS'!J5062+'GAME STATS'!J5121+'GAME STATS'!J5180+'GAME STATS'!J5239+'GAME STATS'!J5298+'GAME STATS'!J5357+'GAME STATS'!J5416+'GAME STATS'!J5475+'GAME STATS'!J5534+'GAME STATS'!J5593+'GAME STATS'!J5652+'GAME STATS'!J5711+'GAME STATS'!J5770+'GAME STATS'!J5829+'GAME STATS'!J5888</f>
        <v>0</v>
      </c>
      <c r="L45" s="827"/>
      <c r="M45" s="820">
        <f>'GAME STATS'!L47+'GAME STATS'!L106+'GAME STATS'!L165+'GAME STATS'!L224+'GAME STATS'!L283+'GAME STATS'!L342+'GAME STATS'!L401+'GAME STATS'!L460+'GAME STATS'!L519+'GAME STATS'!L578+'GAME STATS'!L637+'GAME STATS'!L696+'GAME STATS'!L755+'GAME STATS'!L814+'GAME STATS'!L873+'GAME STATS'!L932+'GAME STATS'!L991+'GAME STATS'!L1050+'GAME STATS'!L1109+'GAME STATS'!L1168+'GAME STATS'!L1227+'GAME STATS'!L1286+'GAME STATS'!L1345+'GAME STATS'!L1404+'GAME STATS'!L1463+'GAME STATS'!L1522+'GAME STATS'!L1581+'GAME STATS'!L1640+'GAME STATS'!L1699+'GAME STATS'!L1758+'GAME STATS'!L1817+'GAME STATS'!L1876+'GAME STATS'!L1935+'GAME STATS'!L1994+'GAME STATS'!L2053+'GAME STATS'!L2112+'GAME STATS'!L2171+'GAME STATS'!L2230+'GAME STATS'!L2289+'GAME STATS'!L2348+'GAME STATS'!L2407+'GAME STATS'!L2466+'GAME STATS'!L2525+'GAME STATS'!L2584+'GAME STATS'!L2643+'GAME STATS'!L2702+'GAME STATS'!L2761+'GAME STATS'!L2820+'GAME STATS'!L2879+'GAME STATS'!L2938+'GAME STATS'!L2997+'GAME STATS'!L3056+'GAME STATS'!L3115+'GAME STATS'!L3174+'GAME STATS'!L3233+'GAME STATS'!L3292+'GAME STATS'!L3351+'GAME STATS'!L3410+'GAME STATS'!L3469+'GAME STATS'!L3528+'GAME STATS'!L3587+'GAME STATS'!L3646+'GAME STATS'!L3705+'GAME STATS'!L3764+'GAME STATS'!L3823+'GAME STATS'!L3882+'GAME STATS'!L3941+'GAME STATS'!L4000+'GAME STATS'!L4059+'GAME STATS'!L4118+'GAME STATS'!L4177+'GAME STATS'!L4236+'GAME STATS'!L4295+'GAME STATS'!L4354+'GAME STATS'!L4413+'GAME STATS'!L4472+'GAME STATS'!L4531+'GAME STATS'!L4590+'GAME STATS'!L4649+'GAME STATS'!L4708+'GAME STATS'!L4767+'GAME STATS'!L4826+'GAME STATS'!L4885+'GAME STATS'!L4944+'GAME STATS'!L5003+'GAME STATS'!L5062+'GAME STATS'!L5121+'GAME STATS'!L5180+'GAME STATS'!L5239+'GAME STATS'!L5298+'GAME STATS'!L5357+'GAME STATS'!L5416+'GAME STATS'!L5475+'GAME STATS'!L5534+'GAME STATS'!L5593+'GAME STATS'!L5652+'GAME STATS'!L5711+'GAME STATS'!L5770+'GAME STATS'!L5829+'GAME STATS'!L5888</f>
        <v>0</v>
      </c>
      <c r="N45" s="821"/>
      <c r="O45" s="729">
        <f>K45+M45</f>
        <v>0</v>
      </c>
      <c r="P45" s="764"/>
      <c r="Q45" s="731">
        <f>'GAME STATS'!P47+'GAME STATS'!P106+'GAME STATS'!P165+'GAME STATS'!P224+'GAME STATS'!P283+'GAME STATS'!P342+'GAME STATS'!P401+'GAME STATS'!P460+'GAME STATS'!P519+'GAME STATS'!P578+'GAME STATS'!P637+'GAME STATS'!P696+'GAME STATS'!P755+'GAME STATS'!P814+'GAME STATS'!P873+'GAME STATS'!P932+'GAME STATS'!P991+'GAME STATS'!P1050+'GAME STATS'!P1109+'GAME STATS'!P1168+'GAME STATS'!P1227+'GAME STATS'!P1286+'GAME STATS'!P1345+'GAME STATS'!P1404+'GAME STATS'!P1463+'GAME STATS'!P1522+'GAME STATS'!P1581+'GAME STATS'!P1640+'GAME STATS'!P1699+'GAME STATS'!P1758+'GAME STATS'!P1817+'GAME STATS'!P1876+'GAME STATS'!P1935+'GAME STATS'!P1994+'GAME STATS'!P2053+'GAME STATS'!P2112+'GAME STATS'!P2171+'GAME STATS'!P2230+'GAME STATS'!P2289+'GAME STATS'!P2348+'GAME STATS'!P2407+'GAME STATS'!P2466+'GAME STATS'!P2525+'GAME STATS'!P2584+'GAME STATS'!P2643+'GAME STATS'!P2702+'GAME STATS'!P2761+'GAME STATS'!P2820+'GAME STATS'!P2879+'GAME STATS'!P2938+'GAME STATS'!P2997+'GAME STATS'!P3056+'GAME STATS'!P3115+'GAME STATS'!P3174+'GAME STATS'!P3233+'GAME STATS'!P3292+'GAME STATS'!P3351+'GAME STATS'!P3410+'GAME STATS'!P3469+'GAME STATS'!P3528+'GAME STATS'!P3587+'GAME STATS'!P3646+'GAME STATS'!P3705+'GAME STATS'!P3764+'GAME STATS'!P3823+'GAME STATS'!P3882+'GAME STATS'!P3941+'GAME STATS'!P4000+'GAME STATS'!P4059+'GAME STATS'!P4118+'GAME STATS'!P4177+'GAME STATS'!P4236+'GAME STATS'!P4295+'GAME STATS'!P4354+'GAME STATS'!P4413+'GAME STATS'!P4472+'GAME STATS'!P4531+'GAME STATS'!P4590+'GAME STATS'!P4649+'GAME STATS'!P4708+'GAME STATS'!P4767+'GAME STATS'!P4826+'GAME STATS'!P4885+'GAME STATS'!P4944+'GAME STATS'!P5003+'GAME STATS'!P5062+'GAME STATS'!P5121+'GAME STATS'!P5180+'GAME STATS'!P5239+'GAME STATS'!P5298+'GAME STATS'!P5357+'GAME STATS'!P5416+'GAME STATS'!P5475+'GAME STATS'!P5534+'GAME STATS'!P5593+'GAME STATS'!P5652+'GAME STATS'!P5711+'GAME STATS'!P5770+'GAME STATS'!P5829+'GAME STATS'!P5888</f>
        <v>0</v>
      </c>
      <c r="R45" s="732"/>
      <c r="S45" s="733">
        <f>'GAME STATS'!R47+'GAME STATS'!R106+'GAME STATS'!R165+'GAME STATS'!R224+'GAME STATS'!R283+'GAME STATS'!R342+'GAME STATS'!R401+'GAME STATS'!R460+'GAME STATS'!R519+'GAME STATS'!R578+'GAME STATS'!R637+'GAME STATS'!R696+'GAME STATS'!R755+'GAME STATS'!R814+'GAME STATS'!R873+'GAME STATS'!R932+'GAME STATS'!R991+'GAME STATS'!R1050+'GAME STATS'!R1109+'GAME STATS'!R1168+'GAME STATS'!R1227+'GAME STATS'!R1286+'GAME STATS'!R1345+'GAME STATS'!R1404+'GAME STATS'!R1463+'GAME STATS'!R1522+'GAME STATS'!R1581+'GAME STATS'!R1640+'GAME STATS'!R1699+'GAME STATS'!R1758+'GAME STATS'!R1817+'GAME STATS'!R1876+'GAME STATS'!R1935+'GAME STATS'!R1994+'GAME STATS'!R2053+'GAME STATS'!R2112+'GAME STATS'!R2171+'GAME STATS'!R2230+'GAME STATS'!R2289+'GAME STATS'!R2348+'GAME STATS'!R2407+'GAME STATS'!R2466+'GAME STATS'!R2525+'GAME STATS'!R2584+'GAME STATS'!R2643+'GAME STATS'!R2702+'GAME STATS'!R2761+'GAME STATS'!R2820+'GAME STATS'!R2879+'GAME STATS'!R2938+'GAME STATS'!R2997+'GAME STATS'!R3056+'GAME STATS'!R3115+'GAME STATS'!R3174+'GAME STATS'!R3233+'GAME STATS'!R3292+'GAME STATS'!R3351+'GAME STATS'!R3410+'GAME STATS'!R3469+'GAME STATS'!R3528+'GAME STATS'!R3587+'GAME STATS'!R3646+'GAME STATS'!R3705+'GAME STATS'!R3764+'GAME STATS'!R3823+'GAME STATS'!R3882+'GAME STATS'!R3941+'GAME STATS'!R4000+'GAME STATS'!R4059+'GAME STATS'!R4118+'GAME STATS'!R4177+'GAME STATS'!R4236+'GAME STATS'!R4295+'GAME STATS'!R4354+'GAME STATS'!R4413+'GAME STATS'!R4472+'GAME STATS'!R4531+'GAME STATS'!R4590+'GAME STATS'!R4649+'GAME STATS'!R4708+'GAME STATS'!R4767+'GAME STATS'!R4826+'GAME STATS'!R4885+'GAME STATS'!R4944+'GAME STATS'!R5003+'GAME STATS'!R5062+'GAME STATS'!R5121+'GAME STATS'!R5180+'GAME STATS'!R5239+'GAME STATS'!R5298+'GAME STATS'!R5357+'GAME STATS'!R5416+'GAME STATS'!R5475+'GAME STATS'!R5534+'GAME STATS'!R5593+'GAME STATS'!R5652+'GAME STATS'!R5711+'GAME STATS'!R5770+'GAME STATS'!R5829+'GAME STATS'!R5888</f>
        <v>0</v>
      </c>
      <c r="T45" s="734"/>
      <c r="U45" s="818">
        <f>S45-Q45</f>
        <v>0</v>
      </c>
      <c r="V45" s="819"/>
      <c r="W45" s="722">
        <f>'GAME STATS'!V47+'GAME STATS'!V106+'GAME STATS'!V165+'GAME STATS'!V224+'GAME STATS'!V283+'GAME STATS'!V342+'GAME STATS'!V401+'GAME STATS'!V460+'GAME STATS'!V519+'GAME STATS'!V578+'GAME STATS'!V637+'GAME STATS'!V696+'GAME STATS'!V755+'GAME STATS'!V814+'GAME STATS'!V873+'GAME STATS'!V932+'GAME STATS'!V991+'GAME STATS'!V1050+'GAME STATS'!V1109+'GAME STATS'!V1168+'GAME STATS'!V1227+'GAME STATS'!V1286+'GAME STATS'!V1345+'GAME STATS'!V1404+'GAME STATS'!V1463+'GAME STATS'!V1522+'GAME STATS'!V1581+'GAME STATS'!V1640+'GAME STATS'!V1699+'GAME STATS'!V1758+'GAME STATS'!V1817+'GAME STATS'!V1876+'GAME STATS'!V1935+'GAME STATS'!V1994+'GAME STATS'!V2053+'GAME STATS'!V2112+'GAME STATS'!V2171+'GAME STATS'!V2230+'GAME STATS'!V2289+'GAME STATS'!V2348+'GAME STATS'!V2407+'GAME STATS'!V2466+'GAME STATS'!V2525+'GAME STATS'!V2584+'GAME STATS'!V2643+'GAME STATS'!V2702+'GAME STATS'!V2761+'GAME STATS'!V2820+'GAME STATS'!V2879+'GAME STATS'!V2938+'GAME STATS'!V2997+'GAME STATS'!V3056+'GAME STATS'!V3115+'GAME STATS'!V3174+'GAME STATS'!V3233+'GAME STATS'!V3292+'GAME STATS'!V3351+'GAME STATS'!V3410+'GAME STATS'!V3469+'GAME STATS'!V3528+'GAME STATS'!V3587+'GAME STATS'!V3646+'GAME STATS'!V3705+'GAME STATS'!V3764+'GAME STATS'!V3823+'GAME STATS'!V3882+'GAME STATS'!V3941+'GAME STATS'!V4000+'GAME STATS'!V4059+'GAME STATS'!V4118+'GAME STATS'!V4177+'GAME STATS'!V4236+'GAME STATS'!V4295+'GAME STATS'!V4354+'GAME STATS'!V4413+'GAME STATS'!V4472+'GAME STATS'!V4531+'GAME STATS'!V4590+'GAME STATS'!V4649+'GAME STATS'!V4708+'GAME STATS'!V4767+'GAME STATS'!V4826+'GAME STATS'!V4885+'GAME STATS'!V4944+'GAME STATS'!V5003+'GAME STATS'!V5062+'GAME STATS'!V5121+'GAME STATS'!V5180+'GAME STATS'!V5239+'GAME STATS'!V5298+'GAME STATS'!V5357+'GAME STATS'!V5416+'GAME STATS'!V5475+'GAME STATS'!V5534+'GAME STATS'!V5593+'GAME STATS'!V5652+'GAME STATS'!V5711+'GAME STATS'!V5770+'GAME STATS'!V5829+'GAME STATS'!V5888</f>
        <v>0</v>
      </c>
      <c r="X45" s="722">
        <f>'GAME STATS'!X47+'GAME STATS'!X106+'GAME STATS'!X165+'GAME STATS'!X224+'GAME STATS'!X283+'GAME STATS'!X342+'GAME STATS'!X401+'GAME STATS'!X460+'GAME STATS'!X519+'GAME STATS'!X578+'GAME STATS'!X637+'GAME STATS'!X696+'GAME STATS'!X755+'GAME STATS'!X814+'GAME STATS'!X873+'GAME STATS'!X932+'GAME STATS'!X991+'GAME STATS'!X1050+'GAME STATS'!X1109+'GAME STATS'!X1168+'GAME STATS'!X1227+'GAME STATS'!X1286+'GAME STATS'!X1345+'GAME STATS'!X1404+'GAME STATS'!X1463+'GAME STATS'!X1522+'GAME STATS'!X1581+'GAME STATS'!X1640+'GAME STATS'!X1699+'GAME STATS'!X1758+'GAME STATS'!X1817+'GAME STATS'!X1876+'GAME STATS'!X1935+'GAME STATS'!X1994+'GAME STATS'!X2053+'GAME STATS'!X2112+'GAME STATS'!X2171+'GAME STATS'!X2230+'GAME STATS'!X2289+'GAME STATS'!X2348+'GAME STATS'!X2407+'GAME STATS'!X2466+'GAME STATS'!X2525+'GAME STATS'!X2584+'GAME STATS'!X2643+'GAME STATS'!X2702+'GAME STATS'!X2761+'GAME STATS'!X2820+'GAME STATS'!X2879+'GAME STATS'!X2938+'GAME STATS'!X2997+'GAME STATS'!X3056+'GAME STATS'!X3115+'GAME STATS'!X3174+'GAME STATS'!X3233+'GAME STATS'!X3292+'GAME STATS'!X3351+'GAME STATS'!X3410+'GAME STATS'!X3469+'GAME STATS'!X3528+'GAME STATS'!X3587+'GAME STATS'!X3646+'GAME STATS'!X3705+'GAME STATS'!X3764+'GAME STATS'!X3823+'GAME STATS'!X3882+'GAME STATS'!X3941+'GAME STATS'!X4000+'GAME STATS'!X4059+'GAME STATS'!X4118+'GAME STATS'!X4177+'GAME STATS'!X4236+'GAME STATS'!X4295+'GAME STATS'!X4354+'GAME STATS'!X4413+'GAME STATS'!X4472+'GAME STATS'!X4531+'GAME STATS'!X4590+'GAME STATS'!X4649+'GAME STATS'!X4708+'GAME STATS'!X4767+'GAME STATS'!X4826+'GAME STATS'!X4885+'GAME STATS'!X4944+'GAME STATS'!X5003+'GAME STATS'!X5062+'GAME STATS'!X5121+'GAME STATS'!X5180+'GAME STATS'!X5239+'GAME STATS'!X5298+'GAME STATS'!X5357+'GAME STATS'!X5416+'GAME STATS'!X5475+'GAME STATS'!X5534+'GAME STATS'!X5593+'GAME STATS'!X5652+'GAME STATS'!X5711+'GAME STATS'!X5770+'GAME STATS'!X5829+'GAME STATS'!X5888</f>
        <v>0</v>
      </c>
      <c r="Y45" s="722">
        <f>'GAME STATS'!Z47+'GAME STATS'!Z106+'GAME STATS'!Z165+'GAME STATS'!Z224+'GAME STATS'!Z283+'GAME STATS'!Z342+'GAME STATS'!Z401+'GAME STATS'!Z460+'GAME STATS'!Z519+'GAME STATS'!Z578+'GAME STATS'!Z637+'GAME STATS'!Z696+'GAME STATS'!Z755+'GAME STATS'!Z814+'GAME STATS'!Z873+'GAME STATS'!Z932+'GAME STATS'!Z991+'GAME STATS'!Z1050+'GAME STATS'!Z1109+'GAME STATS'!Z1168+'GAME STATS'!Z1227+'GAME STATS'!Z1286+'GAME STATS'!Z1345+'GAME STATS'!Z1404+'GAME STATS'!Z1463+'GAME STATS'!Z1522+'GAME STATS'!Z1581+'GAME STATS'!Z1640+'GAME STATS'!Z1699+'GAME STATS'!Z1758+'GAME STATS'!Z1817+'GAME STATS'!Z1876+'GAME STATS'!Z1935+'GAME STATS'!Z1994+'GAME STATS'!Z2053+'GAME STATS'!Z2112+'GAME STATS'!Z2171+'GAME STATS'!Z2230+'GAME STATS'!Z2289+'GAME STATS'!Z2348+'GAME STATS'!Z2407+'GAME STATS'!Z2466+'GAME STATS'!Z2525+'GAME STATS'!Z2584+'GAME STATS'!Z2643+'GAME STATS'!Z2702+'GAME STATS'!Z2761+'GAME STATS'!Z2820+'GAME STATS'!Z2879+'GAME STATS'!Z2938+'GAME STATS'!Z2997+'GAME STATS'!Z3056+'GAME STATS'!Z3115+'GAME STATS'!Z3174+'GAME STATS'!Z3233+'GAME STATS'!Z3292+'GAME STATS'!Z3351+'GAME STATS'!Z3410+'GAME STATS'!Z3469+'GAME STATS'!Z3528+'GAME STATS'!Z3587+'GAME STATS'!Z3646+'GAME STATS'!Z3705+'GAME STATS'!Z3764+'GAME STATS'!Z3823+'GAME STATS'!Z3882+'GAME STATS'!Z3941+'GAME STATS'!Z4000+'GAME STATS'!Z4059+'GAME STATS'!Z4118+'GAME STATS'!Z4177+'GAME STATS'!Z4236+'GAME STATS'!Z4295+'GAME STATS'!Z4354+'GAME STATS'!Z4413+'GAME STATS'!Z4472+'GAME STATS'!Z4531+'GAME STATS'!Z4590+'GAME STATS'!Z4649+'GAME STATS'!Z4708+'GAME STATS'!Z4767+'GAME STATS'!Z4826+'GAME STATS'!Z4885+'GAME STATS'!Z4944+'GAME STATS'!Z5003+'GAME STATS'!Z5062+'GAME STATS'!Z5121+'GAME STATS'!Z5180+'GAME STATS'!Z5239+'GAME STATS'!Z5298+'GAME STATS'!Z5357+'GAME STATS'!Z5416+'GAME STATS'!Z5475+'GAME STATS'!Z5534+'GAME STATS'!Z5593+'GAME STATS'!Z5652+'GAME STATS'!Z5711+'GAME STATS'!Z5770+'GAME STATS'!Z5829+'GAME STATS'!Z5888</f>
        <v>0</v>
      </c>
      <c r="Z45" s="722">
        <f>'GAME STATS'!AB47+'GAME STATS'!AB106+'GAME STATS'!AB165+'GAME STATS'!AB224+'GAME STATS'!AB283+'GAME STATS'!AB342+'GAME STATS'!AB401+'GAME STATS'!AB460+'GAME STATS'!AB519+'GAME STATS'!AB578+'GAME STATS'!AB637+'GAME STATS'!AB696+'GAME STATS'!AB755+'GAME STATS'!AB814+'GAME STATS'!AB873+'GAME STATS'!AB932+'GAME STATS'!AB991+'GAME STATS'!AB1050+'GAME STATS'!AB1109+'GAME STATS'!AB1168+'GAME STATS'!AB1227+'GAME STATS'!AB1286+'GAME STATS'!AB1345+'GAME STATS'!AB1404+'GAME STATS'!AB1463+'GAME STATS'!AB1522+'GAME STATS'!AB1581+'GAME STATS'!AB1640+'GAME STATS'!AB1699+'GAME STATS'!AB1758+'GAME STATS'!AB1817+'GAME STATS'!AB1876+'GAME STATS'!AB1935+'GAME STATS'!AB1994+'GAME STATS'!AB2053+'GAME STATS'!AB2112+'GAME STATS'!AB2171+'GAME STATS'!AB2230+'GAME STATS'!AB2289+'GAME STATS'!AB2348+'GAME STATS'!AB2407+'GAME STATS'!AB2466+'GAME STATS'!AB2525+'GAME STATS'!AB2584+'GAME STATS'!AB2643+'GAME STATS'!AB2702+'GAME STATS'!AB2761+'GAME STATS'!AB2820+'GAME STATS'!AB2879+'GAME STATS'!AB2938+'GAME STATS'!AB2997+'GAME STATS'!AB3056+'GAME STATS'!AB3115+'GAME STATS'!AB3174+'GAME STATS'!AB3233+'GAME STATS'!AB3292+'GAME STATS'!AB3351+'GAME STATS'!AB3410+'GAME STATS'!AB3469+'GAME STATS'!AB3528+'GAME STATS'!AB3587+'GAME STATS'!AB3646+'GAME STATS'!AB3705+'GAME STATS'!AB3764+'GAME STATS'!AB3823+'GAME STATS'!AB3882+'GAME STATS'!AB3941+'GAME STATS'!AB4000+'GAME STATS'!AB4059+'GAME STATS'!AB4118+'GAME STATS'!AB4177+'GAME STATS'!AB4236+'GAME STATS'!AB4295+'GAME STATS'!AB4354+'GAME STATS'!AB4413+'GAME STATS'!AB4472+'GAME STATS'!AB4531+'GAME STATS'!AB4590+'GAME STATS'!AB4649+'GAME STATS'!AB4708+'GAME STATS'!AB4767+'GAME STATS'!AB4826+'GAME STATS'!AB4885+'GAME STATS'!AB4944+'GAME STATS'!AB5003+'GAME STATS'!AB5062+'GAME STATS'!AB5121+'GAME STATS'!AB5180+'GAME STATS'!AB5239+'GAME STATS'!AB5298+'GAME STATS'!AB5357+'GAME STATS'!AB5416+'GAME STATS'!AB5475+'GAME STATS'!AB5534+'GAME STATS'!AB5593+'GAME STATS'!AB5652+'GAME STATS'!AB5711+'GAME STATS'!AB5770+'GAME STATS'!AB5829+'GAME STATS'!AB5888</f>
        <v>0</v>
      </c>
      <c r="AA45" s="731">
        <f>'GAME STATS'!AD47+'GAME STATS'!AD106+'GAME STATS'!AD165+'GAME STATS'!AD224+'GAME STATS'!AD283+'GAME STATS'!AD342+'GAME STATS'!AD401+'GAME STATS'!AD460+'GAME STATS'!AD519+'GAME STATS'!AD578+'GAME STATS'!AD637+'GAME STATS'!AD696+'GAME STATS'!AD755+'GAME STATS'!AD814+'GAME STATS'!AD873+'GAME STATS'!AD932+'GAME STATS'!AD991+'GAME STATS'!AD1050+'GAME STATS'!AD1109+'GAME STATS'!AD1168+'GAME STATS'!AD1227+'GAME STATS'!AD1286+'GAME STATS'!AD1345+'GAME STATS'!AD1404+'GAME STATS'!AD1463+'GAME STATS'!AD1522+'GAME STATS'!AD1581+'GAME STATS'!AD1640+'GAME STATS'!AD1699+'GAME STATS'!AD1758+'GAME STATS'!AD1817+'GAME STATS'!AD1876+'GAME STATS'!AD1935+'GAME STATS'!AD1994+'GAME STATS'!AD2053+'GAME STATS'!AD2112+'GAME STATS'!AD2171+'GAME STATS'!AD2230+'GAME STATS'!AD2289+'GAME STATS'!AD2348+'GAME STATS'!AD2407+'GAME STATS'!AD2466+'GAME STATS'!AD2525+'GAME STATS'!AD2584+'GAME STATS'!AD2643+'GAME STATS'!AD2702+'GAME STATS'!AD2761+'GAME STATS'!AD2820+'GAME STATS'!AD2879+'GAME STATS'!AD2938+'GAME STATS'!AD2997+'GAME STATS'!AD3056+'GAME STATS'!AD3115+'GAME STATS'!AD3174+'GAME STATS'!AD3233+'GAME STATS'!AD3292+'GAME STATS'!AD3351+'GAME STATS'!AD3410+'GAME STATS'!AD3469+'GAME STATS'!AD3528+'GAME STATS'!AD3587+'GAME STATS'!AD3646+'GAME STATS'!AD3705+'GAME STATS'!AD3764+'GAME STATS'!AD3823+'GAME STATS'!AD3882+'GAME STATS'!AD3941+'GAME STATS'!AD4000+'GAME STATS'!AD4059+'GAME STATS'!AD4118+'GAME STATS'!AD4177+'GAME STATS'!AD4236+'GAME STATS'!AD4295+'GAME STATS'!AD4354+'GAME STATS'!AD4413+'GAME STATS'!AD4472+'GAME STATS'!AD4531+'GAME STATS'!AD4590+'GAME STATS'!AD4649+'GAME STATS'!AD4708+'GAME STATS'!AD4767+'GAME STATS'!AD4826+'GAME STATS'!AD4885+'GAME STATS'!AD4944+'GAME STATS'!AD5003+'GAME STATS'!AD5062+'GAME STATS'!AD5121+'GAME STATS'!AD5180+'GAME STATS'!AD5239+'GAME STATS'!AD5298+'GAME STATS'!AD5357+'GAME STATS'!AD5416+'GAME STATS'!AD5475+'GAME STATS'!AD5534+'GAME STATS'!AD5593+'GAME STATS'!AD5652+'GAME STATS'!AD5711+'GAME STATS'!AD5770+'GAME STATS'!AD5829+'GAME STATS'!AD5888</f>
        <v>0</v>
      </c>
      <c r="AB45" s="732"/>
      <c r="AC45" s="733">
        <f>'GAME STATS'!AF47+'GAME STATS'!AF106+'GAME STATS'!AF165+'GAME STATS'!AF224+'GAME STATS'!AF283+'GAME STATS'!AF342+'GAME STATS'!AF401+'GAME STATS'!AF460+'GAME STATS'!AF519+'GAME STATS'!AF578+'GAME STATS'!AF637+'GAME STATS'!AF696+'GAME STATS'!AF755+'GAME STATS'!AF814+'GAME STATS'!AF873+'GAME STATS'!AF932+'GAME STATS'!AF991+'GAME STATS'!AF1050+'GAME STATS'!AF1109+'GAME STATS'!AF1168+'GAME STATS'!AF1227+'GAME STATS'!AF1286+'GAME STATS'!AF1345+'GAME STATS'!AF1404+'GAME STATS'!AF1463+'GAME STATS'!AF1522+'GAME STATS'!AF1581+'GAME STATS'!AF1640+'GAME STATS'!AF1699+'GAME STATS'!AF1758+'GAME STATS'!AF1817+'GAME STATS'!AF1876+'GAME STATS'!AF1935+'GAME STATS'!AF1994+'GAME STATS'!AF2053+'GAME STATS'!AF2112+'GAME STATS'!AF2171+'GAME STATS'!AF2230+'GAME STATS'!AF2289+'GAME STATS'!AF2348+'GAME STATS'!AF2407+'GAME STATS'!AF2466+'GAME STATS'!AF2525+'GAME STATS'!AF2584+'GAME STATS'!AF2643+'GAME STATS'!AF2702+'GAME STATS'!AF2761+'GAME STATS'!AF2820+'GAME STATS'!AF2879+'GAME STATS'!AF2938+'GAME STATS'!AF2997+'GAME STATS'!AF3056+'GAME STATS'!AF3115+'GAME STATS'!AF3174+'GAME STATS'!AF3233+'GAME STATS'!AF3292+'GAME STATS'!AF3351+'GAME STATS'!AF3410+'GAME STATS'!AF3469+'GAME STATS'!AF3528+'GAME STATS'!AF3587+'GAME STATS'!AF3646+'GAME STATS'!AF3705+'GAME STATS'!AF3764+'GAME STATS'!AF3823+'GAME STATS'!AF3882+'GAME STATS'!AF3941+'GAME STATS'!AF4000+'GAME STATS'!AF4059+'GAME STATS'!AF4118+'GAME STATS'!AF4177+'GAME STATS'!AF4236+'GAME STATS'!AF4295+'GAME STATS'!AF4354+'GAME STATS'!AF4413+'GAME STATS'!AF4472+'GAME STATS'!AF4531+'GAME STATS'!AF4590+'GAME STATS'!AF4649+'GAME STATS'!AF4708+'GAME STATS'!AF4767+'GAME STATS'!AF4826+'GAME STATS'!AF4885+'GAME STATS'!AF4944+'GAME STATS'!AF5003+'GAME STATS'!AF5062+'GAME STATS'!AF5121+'GAME STATS'!AF5180+'GAME STATS'!AF5239+'GAME STATS'!AF5298+'GAME STATS'!AF5357+'GAME STATS'!AF5416+'GAME STATS'!AF5475+'GAME STATS'!AF5534+'GAME STATS'!AF5593+'GAME STATS'!AF5652+'GAME STATS'!AF5711+'GAME STATS'!AF5770+'GAME STATS'!AF5829+'GAME STATS'!AF5888</f>
        <v>0</v>
      </c>
      <c r="AD45" s="734"/>
      <c r="AE45" s="729">
        <f>IF(AA45=0,0,(AC45/AA45)*100)</f>
        <v>0</v>
      </c>
      <c r="AF45" s="730"/>
      <c r="AG45" s="731">
        <f>'GAME STATS'!AJ47+'GAME STATS'!AJ106+'GAME STATS'!AJ165+'GAME STATS'!AJ224+'GAME STATS'!AJ283+'GAME STATS'!AJ342+'GAME STATS'!AJ401+'GAME STATS'!AJ460+'GAME STATS'!AJ519+'GAME STATS'!AJ578+'GAME STATS'!AJ637+'GAME STATS'!AJ696+'GAME STATS'!AJ755+'GAME STATS'!AJ814+'GAME STATS'!AJ873+'GAME STATS'!AJ932+'GAME STATS'!AJ991+'GAME STATS'!AJ1050+'GAME STATS'!AJ1109+'GAME STATS'!AJ1168+'GAME STATS'!AJ1227+'GAME STATS'!AJ1286+'GAME STATS'!AJ1345+'GAME STATS'!AJ1404+'GAME STATS'!AJ1463+'GAME STATS'!AJ1522+'GAME STATS'!AJ1581+'GAME STATS'!AJ1640+'GAME STATS'!AJ1699+'GAME STATS'!AJ1758+'GAME STATS'!AJ1817+'GAME STATS'!AJ1876+'GAME STATS'!AJ1935+'GAME STATS'!AJ1994+'GAME STATS'!AJ2053+'GAME STATS'!AJ2112+'GAME STATS'!AJ2171+'GAME STATS'!AJ2230+'GAME STATS'!AJ2289+'GAME STATS'!AJ2348+'GAME STATS'!AJ2407+'GAME STATS'!AJ2466+'GAME STATS'!AJ2525+'GAME STATS'!AJ2584+'GAME STATS'!AJ2643+'GAME STATS'!AJ2702+'GAME STATS'!AJ2761+'GAME STATS'!AJ2820+'GAME STATS'!AJ2879+'GAME STATS'!AJ2938+'GAME STATS'!AJ2997+'GAME STATS'!AJ3056+'GAME STATS'!AJ3115+'GAME STATS'!AJ3174+'GAME STATS'!AJ3233+'GAME STATS'!AJ3292+'GAME STATS'!AJ3351+'GAME STATS'!AJ3410+'GAME STATS'!AJ3469+'GAME STATS'!AJ3528+'GAME STATS'!AJ3587+'GAME STATS'!AJ3646+'GAME STATS'!AJ3705+'GAME STATS'!AJ3764+'GAME STATS'!AJ3823+'GAME STATS'!AJ3882+'GAME STATS'!AJ3941+'GAME STATS'!AJ4000+'GAME STATS'!AJ4059+'GAME STATS'!AJ4118+'GAME STATS'!AJ4177+'GAME STATS'!AJ4236+'GAME STATS'!AJ4295+'GAME STATS'!AJ4354+'GAME STATS'!AJ4413+'GAME STATS'!AJ4472+'GAME STATS'!AJ4531+'GAME STATS'!AJ4590+'GAME STATS'!AJ4649+'GAME STATS'!AJ4708+'GAME STATS'!AJ4767+'GAME STATS'!AJ4826+'GAME STATS'!AJ4885+'GAME STATS'!AJ4944+'GAME STATS'!AJ5003+'GAME STATS'!AJ5062+'GAME STATS'!AJ5121+'GAME STATS'!AJ5180+'GAME STATS'!AJ5239+'GAME STATS'!AJ5298+'GAME STATS'!AJ5357+'GAME STATS'!AJ5416+'GAME STATS'!AJ5475+'GAME STATS'!AJ5534+'GAME STATS'!AJ5593+'GAME STATS'!AJ5652+'GAME STATS'!AJ5711+'GAME STATS'!AJ5770+'GAME STATS'!AJ5829+'GAME STATS'!AJ5888</f>
        <v>0</v>
      </c>
      <c r="AH45" s="732"/>
      <c r="AI45" s="733">
        <f>'GAME STATS'!AL47+'GAME STATS'!AL106+'GAME STATS'!AL165+'GAME STATS'!AL224+'GAME STATS'!AL283+'GAME STATS'!AL342+'GAME STATS'!AL401+'GAME STATS'!AL460+'GAME STATS'!AL519+'GAME STATS'!AL578+'GAME STATS'!AL637+'GAME STATS'!AL696+'GAME STATS'!AL755+'GAME STATS'!AL814+'GAME STATS'!AL873+'GAME STATS'!AL932+'GAME STATS'!AL991+'GAME STATS'!AL1050+'GAME STATS'!AL1109+'GAME STATS'!AL1168+'GAME STATS'!AL1227+'GAME STATS'!AL1286+'GAME STATS'!AL1345+'GAME STATS'!AL1404+'GAME STATS'!AL1463+'GAME STATS'!AL1522+'GAME STATS'!AL1581+'GAME STATS'!AL1640+'GAME STATS'!AL1699+'GAME STATS'!AL1758+'GAME STATS'!AL1817+'GAME STATS'!AL1876+'GAME STATS'!AL1935+'GAME STATS'!AL1994+'GAME STATS'!AL2053+'GAME STATS'!AL2112+'GAME STATS'!AL2171+'GAME STATS'!AL2230+'GAME STATS'!AL2289+'GAME STATS'!AL2348+'GAME STATS'!AL2407+'GAME STATS'!AL2466+'GAME STATS'!AL2525+'GAME STATS'!AL2584+'GAME STATS'!AL2643+'GAME STATS'!AL2702+'GAME STATS'!AL2761+'GAME STATS'!AL2820+'GAME STATS'!AL2879+'GAME STATS'!AL2938+'GAME STATS'!AL2997+'GAME STATS'!AL3056+'GAME STATS'!AL3115+'GAME STATS'!AL3174+'GAME STATS'!AL3233+'GAME STATS'!AL3292+'GAME STATS'!AL3351+'GAME STATS'!AL3410+'GAME STATS'!AL3469+'GAME STATS'!AL3528+'GAME STATS'!AL3587+'GAME STATS'!AL3646+'GAME STATS'!AL3705+'GAME STATS'!AL3764+'GAME STATS'!AL3823+'GAME STATS'!AL3882+'GAME STATS'!AL3941+'GAME STATS'!AL4000+'GAME STATS'!AL4059+'GAME STATS'!AL4118+'GAME STATS'!AL4177+'GAME STATS'!AL4236+'GAME STATS'!AL4295+'GAME STATS'!AL4354+'GAME STATS'!AL4413+'GAME STATS'!AL4472+'GAME STATS'!AL4531+'GAME STATS'!AL4590+'GAME STATS'!AL4649+'GAME STATS'!AL4708+'GAME STATS'!AL4767+'GAME STATS'!AL4826+'GAME STATS'!AL4885+'GAME STATS'!AL4944+'GAME STATS'!AL5003+'GAME STATS'!AL5062+'GAME STATS'!AL5121+'GAME STATS'!AL5180+'GAME STATS'!AL5239+'GAME STATS'!AL5298+'GAME STATS'!AL5357+'GAME STATS'!AL5416+'GAME STATS'!AL5475+'GAME STATS'!AL5534+'GAME STATS'!AL5593+'GAME STATS'!AL5652+'GAME STATS'!AL5711+'GAME STATS'!AL5770+'GAME STATS'!AL5829+'GAME STATS'!AL5888</f>
        <v>0</v>
      </c>
      <c r="AJ45" s="734"/>
      <c r="AK45" s="729">
        <f>IF(AG45=0,0,(AI45/AG45)*100)</f>
        <v>0</v>
      </c>
      <c r="AL45" s="730"/>
      <c r="AM45" s="731">
        <f>'GAME STATS'!AP47+'GAME STATS'!AP106+'GAME STATS'!AP165+'GAME STATS'!AP224+'GAME STATS'!AP283+'GAME STATS'!AP342+'GAME STATS'!AP401+'GAME STATS'!AP460+'GAME STATS'!AP519+'GAME STATS'!AP578+'GAME STATS'!AP637+'GAME STATS'!AP696+'GAME STATS'!AP755+'GAME STATS'!AP814+'GAME STATS'!AP873+'GAME STATS'!AP932+'GAME STATS'!AP991+'GAME STATS'!AP1050+'GAME STATS'!AP1109+'GAME STATS'!AP1168+'GAME STATS'!AP1227+'GAME STATS'!AP1286+'GAME STATS'!AP1345+'GAME STATS'!AP1404+'GAME STATS'!AP1463+'GAME STATS'!AP1522+'GAME STATS'!AP1581+'GAME STATS'!AP1640+'GAME STATS'!AP1699+'GAME STATS'!AP1758+'GAME STATS'!AP1817+'GAME STATS'!AP1876+'GAME STATS'!AP1935+'GAME STATS'!AP1994+'GAME STATS'!AP2053+'GAME STATS'!AP2112+'GAME STATS'!AP2171+'GAME STATS'!AP2230+'GAME STATS'!AP2289+'GAME STATS'!AP2348+'GAME STATS'!AP2407+'GAME STATS'!AP2466+'GAME STATS'!AP2525+'GAME STATS'!AP2584+'GAME STATS'!AP2643+'GAME STATS'!AP2702+'GAME STATS'!AP2761+'GAME STATS'!AP2820+'GAME STATS'!AP2879+'GAME STATS'!AP2938+'GAME STATS'!AP2997+'GAME STATS'!AP3056+'GAME STATS'!AP3115+'GAME STATS'!AP3174+'GAME STATS'!AP3233+'GAME STATS'!AP3292+'GAME STATS'!AP3351+'GAME STATS'!AP3410+'GAME STATS'!AP3469+'GAME STATS'!AP3528+'GAME STATS'!AP3587+'GAME STATS'!AP3646+'GAME STATS'!AP3705+'GAME STATS'!AP3764+'GAME STATS'!AP3823+'GAME STATS'!AP3882+'GAME STATS'!AP3941+'GAME STATS'!AP4000+'GAME STATS'!AP4059+'GAME STATS'!AP4118+'GAME STATS'!AP4177+'GAME STATS'!AP4236+'GAME STATS'!AP4295+'GAME STATS'!AP4354+'GAME STATS'!AP4413+'GAME STATS'!AP4472+'GAME STATS'!AP4531+'GAME STATS'!AP4590+'GAME STATS'!AP4649+'GAME STATS'!AP4708+'GAME STATS'!AP4767+'GAME STATS'!AP4826+'GAME STATS'!AP4885+'GAME STATS'!AP4944+'GAME STATS'!AP5003+'GAME STATS'!AP5062+'GAME STATS'!AP5121+'GAME STATS'!AP5180+'GAME STATS'!AP5239+'GAME STATS'!AP5298+'GAME STATS'!AP5357+'GAME STATS'!AP5416+'GAME STATS'!AP5475+'GAME STATS'!AP5534+'GAME STATS'!AP5593+'GAME STATS'!AP5652+'GAME STATS'!AP5711+'GAME STATS'!AP5770+'GAME STATS'!AP5829+'GAME STATS'!AP5888</f>
        <v>0</v>
      </c>
      <c r="AN45" s="732"/>
      <c r="AO45" s="733">
        <f>'GAME STATS'!AR47+'GAME STATS'!AR106+'GAME STATS'!AR165+'GAME STATS'!AR224+'GAME STATS'!AR283+'GAME STATS'!AR342+'GAME STATS'!AR401+'GAME STATS'!AR460+'GAME STATS'!AR519+'GAME STATS'!AR578+'GAME STATS'!AR637+'GAME STATS'!AR696+'GAME STATS'!AR755+'GAME STATS'!AR814+'GAME STATS'!AR873+'GAME STATS'!AR932+'GAME STATS'!AR991+'GAME STATS'!AR1050+'GAME STATS'!AR1109+'GAME STATS'!AR1168+'GAME STATS'!AR1227+'GAME STATS'!AR1286+'GAME STATS'!AR1345+'GAME STATS'!AR1404+'GAME STATS'!AR1463+'GAME STATS'!AR1522+'GAME STATS'!AR1581+'GAME STATS'!AR1640+'GAME STATS'!AR1699+'GAME STATS'!AR1758+'GAME STATS'!AR1817+'GAME STATS'!AR1876+'GAME STATS'!AR1935+'GAME STATS'!AR1994+'GAME STATS'!AR2053+'GAME STATS'!AR2112+'GAME STATS'!AR2171+'GAME STATS'!AR2230+'GAME STATS'!AR2289+'GAME STATS'!AR2348+'GAME STATS'!AR2407+'GAME STATS'!AR2466+'GAME STATS'!AR2525+'GAME STATS'!AR2584+'GAME STATS'!AR2643+'GAME STATS'!AR2702+'GAME STATS'!AR2761+'GAME STATS'!AR2820+'GAME STATS'!AR2879+'GAME STATS'!AR2938+'GAME STATS'!AR2997+'GAME STATS'!AR3056+'GAME STATS'!AR3115+'GAME STATS'!AR3174+'GAME STATS'!AR3233+'GAME STATS'!AR3292+'GAME STATS'!AR3351+'GAME STATS'!AR3410+'GAME STATS'!AR3469+'GAME STATS'!AR3528+'GAME STATS'!AR3587+'GAME STATS'!AR3646+'GAME STATS'!AR3705+'GAME STATS'!AR3764+'GAME STATS'!AR3823+'GAME STATS'!AR3882+'GAME STATS'!AR3941+'GAME STATS'!AR4000+'GAME STATS'!AR4059+'GAME STATS'!AR4118+'GAME STATS'!AR4177+'GAME STATS'!AR4236+'GAME STATS'!AR4295+'GAME STATS'!AR4354+'GAME STATS'!AR4413+'GAME STATS'!AR4472+'GAME STATS'!AR4531+'GAME STATS'!AR4590+'GAME STATS'!AR4649+'GAME STATS'!AR4708+'GAME STATS'!AR4767+'GAME STATS'!AR4826+'GAME STATS'!AR4885+'GAME STATS'!AR4944+'GAME STATS'!AR5003+'GAME STATS'!AR5062+'GAME STATS'!AR5121+'GAME STATS'!AR5180+'GAME STATS'!AR5239+'GAME STATS'!AR5298+'GAME STATS'!AR5357+'GAME STATS'!AR5416+'GAME STATS'!AR5475+'GAME STATS'!AR5534+'GAME STATS'!AR5593+'GAME STATS'!AR5652+'GAME STATS'!AR5711+'GAME STATS'!AR5770+'GAME STATS'!AR5829+'GAME STATS'!AR5888</f>
        <v>0</v>
      </c>
      <c r="AP45" s="734"/>
      <c r="AQ45" s="729">
        <f>IF(AM45=0,0,(AO45/AM45)*100)</f>
        <v>0</v>
      </c>
      <c r="AR45" s="730"/>
      <c r="AS45" s="731">
        <f>'GAME STATS'!AV47+'GAME STATS'!AV106+'GAME STATS'!AV165+'GAME STATS'!AV224+'GAME STATS'!AV283+'GAME STATS'!AV342+'GAME STATS'!AV401+'GAME STATS'!AV460+'GAME STATS'!AV519+'GAME STATS'!AV578+'GAME STATS'!AV637+'GAME STATS'!AV696+'GAME STATS'!AV755+'GAME STATS'!AV814+'GAME STATS'!AV873+'GAME STATS'!AV932+'GAME STATS'!AV991+'GAME STATS'!AV1050+'GAME STATS'!AV1109+'GAME STATS'!AV1168+'GAME STATS'!AV1227+'GAME STATS'!AV1286+'GAME STATS'!AV1345+'GAME STATS'!AV1404+'GAME STATS'!AV1463+'GAME STATS'!AV1522+'GAME STATS'!AV1581+'GAME STATS'!AV1640+'GAME STATS'!AV1699+'GAME STATS'!AV1758+'GAME STATS'!AV1817+'GAME STATS'!AV1876+'GAME STATS'!AV1935+'GAME STATS'!AV1994+'GAME STATS'!AV2053+'GAME STATS'!AV2112+'GAME STATS'!AV2171+'GAME STATS'!AV2230+'GAME STATS'!AV2289+'GAME STATS'!AV2348+'GAME STATS'!AV2407+'GAME STATS'!AV2466+'GAME STATS'!AV2525+'GAME STATS'!AV2584+'GAME STATS'!AV2643+'GAME STATS'!AV2702+'GAME STATS'!AV2761+'GAME STATS'!AV2820+'GAME STATS'!AV2879+'GAME STATS'!AV2938+'GAME STATS'!AV2997+'GAME STATS'!AV3056+'GAME STATS'!AV3115+'GAME STATS'!AV3174+'GAME STATS'!AV3233+'GAME STATS'!AV3292+'GAME STATS'!AV3351+'GAME STATS'!AV3410+'GAME STATS'!AV3469+'GAME STATS'!AV3528+'GAME STATS'!AV3587+'GAME STATS'!AV3646+'GAME STATS'!AV3705+'GAME STATS'!AV3764+'GAME STATS'!AV3823+'GAME STATS'!AV3882+'GAME STATS'!AV3941+'GAME STATS'!AV4000+'GAME STATS'!AV4059+'GAME STATS'!AV4118+'GAME STATS'!AV4177+'GAME STATS'!AV4236+'GAME STATS'!AV4295+'GAME STATS'!AV4354+'GAME STATS'!AV4413+'GAME STATS'!AV4472+'GAME STATS'!AV4531+'GAME STATS'!AV4590+'GAME STATS'!AV4649+'GAME STATS'!AV4708+'GAME STATS'!AV4767+'GAME STATS'!AV4826+'GAME STATS'!AV4885+'GAME STATS'!AV4944+'GAME STATS'!AV5003+'GAME STATS'!AV5062+'GAME STATS'!AV5121+'GAME STATS'!AV5180+'GAME STATS'!AV5239+'GAME STATS'!AV5298+'GAME STATS'!AV5357+'GAME STATS'!AV5416+'GAME STATS'!AV5475+'GAME STATS'!AV5534+'GAME STATS'!AV5593+'GAME STATS'!AV5652+'GAME STATS'!AV5711+'GAME STATS'!AV5770+'GAME STATS'!AV5829+'GAME STATS'!AV5888</f>
        <v>0</v>
      </c>
      <c r="AT45" s="732"/>
      <c r="AU45" s="733">
        <f>'GAME STATS'!AX47+'GAME STATS'!AX106+'GAME STATS'!AX165+'GAME STATS'!AX224+'GAME STATS'!AX283+'GAME STATS'!AX342+'GAME STATS'!AX401+'GAME STATS'!AX460+'GAME STATS'!AX519+'GAME STATS'!AX578+'GAME STATS'!AX637+'GAME STATS'!AX696+'GAME STATS'!AX755+'GAME STATS'!AX814+'GAME STATS'!AX873+'GAME STATS'!AX932+'GAME STATS'!AX991+'GAME STATS'!AX1050+'GAME STATS'!AX1109+'GAME STATS'!AX1168+'GAME STATS'!AX1227+'GAME STATS'!AX1286+'GAME STATS'!AX1345+'GAME STATS'!AX1404+'GAME STATS'!AX1463+'GAME STATS'!AX1522+'GAME STATS'!AX1581+'GAME STATS'!AX1640+'GAME STATS'!AX1699+'GAME STATS'!AX1758+'GAME STATS'!AX1817+'GAME STATS'!AX1876+'GAME STATS'!AX1935+'GAME STATS'!AX1994+'GAME STATS'!AX2053+'GAME STATS'!AX2112+'GAME STATS'!AX2171+'GAME STATS'!AX2230+'GAME STATS'!AX2289+'GAME STATS'!AX2348+'GAME STATS'!AX2407+'GAME STATS'!AX2466+'GAME STATS'!AX2525+'GAME STATS'!AX2584+'GAME STATS'!AX2643+'GAME STATS'!AX2702+'GAME STATS'!AX2761+'GAME STATS'!AX2820+'GAME STATS'!AX2879+'GAME STATS'!AX2938+'GAME STATS'!AX2997+'GAME STATS'!AX3056+'GAME STATS'!AX3115+'GAME STATS'!AX3174+'GAME STATS'!AX3233+'GAME STATS'!AX3292+'GAME STATS'!AX3351+'GAME STATS'!AX3410+'GAME STATS'!AX3469+'GAME STATS'!AX3528+'GAME STATS'!AX3587+'GAME STATS'!AX3646+'GAME STATS'!AX3705+'GAME STATS'!AX3764+'GAME STATS'!AX3823+'GAME STATS'!AX3882+'GAME STATS'!AX3941+'GAME STATS'!AX4000+'GAME STATS'!AX4059+'GAME STATS'!AX4118+'GAME STATS'!AX4177+'GAME STATS'!AX4236+'GAME STATS'!AX4295+'GAME STATS'!AX4354+'GAME STATS'!AX4413+'GAME STATS'!AX4472+'GAME STATS'!AX4531+'GAME STATS'!AX4590+'GAME STATS'!AX4649+'GAME STATS'!AX4708+'GAME STATS'!AX4767+'GAME STATS'!AX4826+'GAME STATS'!AX4885+'GAME STATS'!AX4944+'GAME STATS'!AX5003+'GAME STATS'!AX5062+'GAME STATS'!AX5121+'GAME STATS'!AX5180+'GAME STATS'!AX5239+'GAME STATS'!AX5298+'GAME STATS'!AX5357+'GAME STATS'!AX5416+'GAME STATS'!AX5475+'GAME STATS'!AX5534+'GAME STATS'!AX5593+'GAME STATS'!AX5652+'GAME STATS'!AX5711+'GAME STATS'!AX5770+'GAME STATS'!AX5829+'GAME STATS'!AX5888</f>
        <v>0</v>
      </c>
      <c r="AV45" s="734"/>
      <c r="AW45" s="729">
        <f>IF(AS45=0,0,(AU45/AS45)*100)</f>
        <v>0</v>
      </c>
      <c r="AX45" s="730"/>
      <c r="AY45" s="731">
        <f>'GAME STATS'!BB47+'GAME STATS'!BB106+'GAME STATS'!BB165+'GAME STATS'!BB224+'GAME STATS'!BB283+'GAME STATS'!BB342+'GAME STATS'!BB401+'GAME STATS'!BB460+'GAME STATS'!BB519+'GAME STATS'!BB578+'GAME STATS'!BB637+'GAME STATS'!BB696+'GAME STATS'!BB755+'GAME STATS'!BB814+'GAME STATS'!BB873+'GAME STATS'!BB932+'GAME STATS'!BB991+'GAME STATS'!BB1050+'GAME STATS'!BB1109+'GAME STATS'!BB1168+'GAME STATS'!BB1227+'GAME STATS'!BB1286+'GAME STATS'!BB1345+'GAME STATS'!BB1404+'GAME STATS'!BB1463+'GAME STATS'!BB1522+'GAME STATS'!BB1581+'GAME STATS'!BB1640+'GAME STATS'!BB1699+'GAME STATS'!BB1758+'GAME STATS'!BB1817+'GAME STATS'!BB1876+'GAME STATS'!BB1935+'GAME STATS'!BB1994+'GAME STATS'!BB2053+'GAME STATS'!BB2112+'GAME STATS'!BB2171+'GAME STATS'!BB2230+'GAME STATS'!BB2289+'GAME STATS'!BB2348+'GAME STATS'!BB2407+'GAME STATS'!BB2466+'GAME STATS'!BB2525+'GAME STATS'!BB2584+'GAME STATS'!BB2643+'GAME STATS'!BB2702+'GAME STATS'!BB2761+'GAME STATS'!BB2820+'GAME STATS'!BB2879+'GAME STATS'!BB2938+'GAME STATS'!BB2997+'GAME STATS'!BB3056+'GAME STATS'!BB3115+'GAME STATS'!BB3174+'GAME STATS'!BB3233+'GAME STATS'!BB3292+'GAME STATS'!BB3351+'GAME STATS'!BB3410+'GAME STATS'!BB3469+'GAME STATS'!BB3528+'GAME STATS'!BB3587+'GAME STATS'!BB3646+'GAME STATS'!BB3705+'GAME STATS'!BB3764+'GAME STATS'!BB3823+'GAME STATS'!BB3882+'GAME STATS'!BB3941+'GAME STATS'!BB4000+'GAME STATS'!BB4059+'GAME STATS'!BB4118+'GAME STATS'!BB4177+'GAME STATS'!BB4236+'GAME STATS'!BB4295+'GAME STATS'!BB4354+'GAME STATS'!BB4413+'GAME STATS'!BB4472+'GAME STATS'!BB4531+'GAME STATS'!BB4590+'GAME STATS'!BB4649+'GAME STATS'!BB4708+'GAME STATS'!BB4767+'GAME STATS'!BB4826+'GAME STATS'!BB4885+'GAME STATS'!BB4944+'GAME STATS'!BB5003+'GAME STATS'!BB5062+'GAME STATS'!BB5121+'GAME STATS'!BB5180+'GAME STATS'!BB5239+'GAME STATS'!BB5298+'GAME STATS'!BB5357+'GAME STATS'!BB5416+'GAME STATS'!BB5475+'GAME STATS'!BB5534+'GAME STATS'!BB5593+'GAME STATS'!BB5652+'GAME STATS'!BB5711+'GAME STATS'!BB5770+'GAME STATS'!BB5829+'GAME STATS'!BB5888</f>
        <v>0</v>
      </c>
      <c r="AZ45" s="732"/>
      <c r="BA45" s="733">
        <f>'GAME STATS'!BD47+'GAME STATS'!BD106+'GAME STATS'!BD165+'GAME STATS'!BD224+'GAME STATS'!BD283+'GAME STATS'!BD342+'GAME STATS'!BD401+'GAME STATS'!BD460+'GAME STATS'!BD519+'GAME STATS'!BD578+'GAME STATS'!BD637+'GAME STATS'!BD696+'GAME STATS'!BD755+'GAME STATS'!BD814+'GAME STATS'!BD873+'GAME STATS'!BD932+'GAME STATS'!BD991+'GAME STATS'!BD1050+'GAME STATS'!BD1109+'GAME STATS'!BD1168+'GAME STATS'!BD1227+'GAME STATS'!BD1286+'GAME STATS'!BD1345+'GAME STATS'!BD1404+'GAME STATS'!BD1463+'GAME STATS'!BD1522+'GAME STATS'!BD1581+'GAME STATS'!BD1640+'GAME STATS'!BD1699+'GAME STATS'!BD1758+'GAME STATS'!BD1817+'GAME STATS'!BD1876+'GAME STATS'!BD1935+'GAME STATS'!BD1994+'GAME STATS'!BD2053+'GAME STATS'!BD2112+'GAME STATS'!BD2171+'GAME STATS'!BD2230+'GAME STATS'!BD2289+'GAME STATS'!BD2348+'GAME STATS'!BD2407+'GAME STATS'!BD2466+'GAME STATS'!BD2525+'GAME STATS'!BD2584+'GAME STATS'!BD2643+'GAME STATS'!BD2702+'GAME STATS'!BD2761+'GAME STATS'!BD2820+'GAME STATS'!BD2879+'GAME STATS'!BD2938+'GAME STATS'!BD2997+'GAME STATS'!BD3056+'GAME STATS'!BD3115+'GAME STATS'!BD3174+'GAME STATS'!BD3233+'GAME STATS'!BD3292+'GAME STATS'!BD3351+'GAME STATS'!BD3410+'GAME STATS'!BD3469+'GAME STATS'!BD3528+'GAME STATS'!BD3587+'GAME STATS'!BD3646+'GAME STATS'!BD3705+'GAME STATS'!BD3764+'GAME STATS'!BD3823+'GAME STATS'!BD3882+'GAME STATS'!BD3941+'GAME STATS'!BD4000+'GAME STATS'!BD4059+'GAME STATS'!BD4118+'GAME STATS'!BD4177+'GAME STATS'!BD4236+'GAME STATS'!BD4295+'GAME STATS'!BD4354+'GAME STATS'!BD4413+'GAME STATS'!BD4472+'GAME STATS'!BD4531+'GAME STATS'!BD4590+'GAME STATS'!BD4649+'GAME STATS'!BD4708+'GAME STATS'!BD4767+'GAME STATS'!BD4826+'GAME STATS'!BD4885+'GAME STATS'!BD4944+'GAME STATS'!BD5003+'GAME STATS'!BD5062+'GAME STATS'!BD5121+'GAME STATS'!BD5180+'GAME STATS'!BD5239+'GAME STATS'!BD5298+'GAME STATS'!BD5357+'GAME STATS'!BD5416+'GAME STATS'!BD5475+'GAME STATS'!BD5534+'GAME STATS'!BD5593+'GAME STATS'!BD5652+'GAME STATS'!BD5711+'GAME STATS'!BD5770+'GAME STATS'!BD5829+'GAME STATS'!BD5888</f>
        <v>0</v>
      </c>
      <c r="BB45" s="734"/>
      <c r="BC45" s="729">
        <f>IF(AY45=0,0,(BA45/AY45)*100)</f>
        <v>0</v>
      </c>
      <c r="BD45" s="730"/>
      <c r="BE45" s="731">
        <f>AA45+AG45+AM45+AY45</f>
        <v>0</v>
      </c>
      <c r="BF45" s="732"/>
      <c r="BG45" s="858">
        <f>AC45+AI45+AO45+BA45</f>
        <v>0</v>
      </c>
      <c r="BH45" s="732"/>
      <c r="BI45" s="763">
        <f>IF(BE45=0,0,(BG45/BE45)*100)</f>
        <v>0</v>
      </c>
      <c r="BJ45" s="893"/>
      <c r="BK45" s="888">
        <f>(AC45*2)+(AI45*2)+(AO45*3)+BA45</f>
        <v>0</v>
      </c>
      <c r="BL45" s="889"/>
      <c r="BM45" s="890"/>
      <c r="BN45" s="986">
        <f>'GAME STATS'!BQ47+'GAME STATS'!BQ106+'GAME STATS'!BQ165+'GAME STATS'!BQ224+'GAME STATS'!BQ283+'GAME STATS'!BQ342+'GAME STATS'!BQ401+'GAME STATS'!BQ460+'GAME STATS'!BQ519+'GAME STATS'!BQ578+'GAME STATS'!BQ637+'GAME STATS'!BQ696+'GAME STATS'!BQ755+'GAME STATS'!BQ814+'GAME STATS'!BQ873+'GAME STATS'!BQ932+'GAME STATS'!BQ991+'GAME STATS'!BQ1050+'GAME STATS'!BQ1109+'GAME STATS'!BQ1168+'GAME STATS'!BQ1227+'GAME STATS'!BQ1286+'GAME STATS'!BQ1345+'GAME STATS'!BQ1404+'GAME STATS'!BQ1463+'GAME STATS'!BQ1522+'GAME STATS'!BQ1581+'GAME STATS'!BQ1640+'GAME STATS'!BQ1699+'GAME STATS'!BQ1758+'GAME STATS'!BQ1817+'GAME STATS'!BQ1876+'GAME STATS'!BQ1935+'GAME STATS'!BQ1994+'GAME STATS'!BQ2053+'GAME STATS'!BQ2112+'GAME STATS'!BQ2171+'GAME STATS'!BQ2230+'GAME STATS'!BQ2289+'GAME STATS'!BQ2348+'GAME STATS'!BQ2407+'GAME STATS'!BQ2466+'GAME STATS'!BQ2525+'GAME STATS'!BQ2584+'GAME STATS'!BQ2643+'GAME STATS'!BQ2702+'GAME STATS'!BQ2761+'GAME STATS'!BQ2820+'GAME STATS'!BQ2879+'GAME STATS'!BQ2938+'GAME STATS'!BQ2997+'GAME STATS'!BQ3056+'GAME STATS'!BQ3115+'GAME STATS'!BQ3174+'GAME STATS'!BQ3233+'GAME STATS'!BQ3292+'GAME STATS'!BQ3351+'GAME STATS'!BQ3410+'GAME STATS'!BQ3469+'GAME STATS'!BQ3528+'GAME STATS'!BQ3587+'GAME STATS'!BQ3646+'GAME STATS'!BQ3705+'GAME STATS'!BQ3764+'GAME STATS'!BQ3823+'GAME STATS'!BQ3882+'GAME STATS'!BQ3941+'GAME STATS'!BQ4000+'GAME STATS'!BQ4059+'GAME STATS'!BQ4118+'GAME STATS'!BQ4177+'GAME STATS'!BQ4236+'GAME STATS'!BQ4295+'GAME STATS'!BQ4354+'GAME STATS'!BQ4413+'GAME STATS'!BQ4472+'GAME STATS'!BQ4531+'GAME STATS'!BQ4590+'GAME STATS'!BQ4649+'GAME STATS'!BQ4708+'GAME STATS'!BQ4767+'GAME STATS'!BQ4826+'GAME STATS'!BQ4885+'GAME STATS'!BQ4944+'GAME STATS'!BQ5003+'GAME STATS'!BQ5062+'GAME STATS'!BQ5121+'GAME STATS'!BQ5180+'GAME STATS'!BQ5239+'GAME STATS'!BQ5298+'GAME STATS'!BQ5357+'GAME STATS'!BQ5416+'GAME STATS'!BQ5475+'GAME STATS'!BQ5534+'GAME STATS'!BQ5593+'GAME STATS'!BQ5652+'GAME STATS'!BQ5711+'GAME STATS'!BQ5770+'GAME STATS'!BQ5829+'GAME STATS'!BQ5888</f>
        <v>0</v>
      </c>
      <c r="BO45" s="889"/>
      <c r="BP45" s="890"/>
      <c r="BQ45" s="320"/>
      <c r="BR45" s="320"/>
    </row>
    <row r="46" spans="1:70" ht="24.95" customHeight="1" x14ac:dyDescent="0.25">
      <c r="A46" s="320"/>
      <c r="B46" s="748"/>
      <c r="C46" s="755" t="str">
        <f>IF(ROSTER!D$44="","",ROSTER!D$44)</f>
        <v/>
      </c>
      <c r="D46" s="756"/>
      <c r="E46" s="757"/>
      <c r="F46" s="731"/>
      <c r="G46" s="734"/>
      <c r="H46" s="731"/>
      <c r="I46" s="734"/>
      <c r="J46" s="722"/>
      <c r="K46" s="828"/>
      <c r="L46" s="829"/>
      <c r="M46" s="822"/>
      <c r="N46" s="823"/>
      <c r="O46" s="729" t="s">
        <v>16</v>
      </c>
      <c r="P46" s="764"/>
      <c r="Q46" s="731"/>
      <c r="R46" s="732"/>
      <c r="S46" s="733"/>
      <c r="T46" s="734"/>
      <c r="U46" s="818" t="s">
        <v>16</v>
      </c>
      <c r="V46" s="819"/>
      <c r="W46" s="722"/>
      <c r="X46" s="722"/>
      <c r="Y46" s="722"/>
      <c r="Z46" s="722"/>
      <c r="AA46" s="731"/>
      <c r="AB46" s="732"/>
      <c r="AC46" s="733"/>
      <c r="AD46" s="734"/>
      <c r="AE46" s="729"/>
      <c r="AF46" s="730"/>
      <c r="AG46" s="731"/>
      <c r="AH46" s="732"/>
      <c r="AI46" s="733"/>
      <c r="AJ46" s="734"/>
      <c r="AK46" s="729"/>
      <c r="AL46" s="730"/>
      <c r="AM46" s="731"/>
      <c r="AN46" s="732"/>
      <c r="AO46" s="733"/>
      <c r="AP46" s="734"/>
      <c r="AQ46" s="729"/>
      <c r="AR46" s="730"/>
      <c r="AS46" s="731"/>
      <c r="AT46" s="732"/>
      <c r="AU46" s="733"/>
      <c r="AV46" s="734"/>
      <c r="AW46" s="729"/>
      <c r="AX46" s="730"/>
      <c r="AY46" s="731"/>
      <c r="AZ46" s="732"/>
      <c r="BA46" s="733"/>
      <c r="BB46" s="734"/>
      <c r="BC46" s="729"/>
      <c r="BD46" s="730"/>
      <c r="BE46" s="731"/>
      <c r="BF46" s="732"/>
      <c r="BG46" s="858"/>
      <c r="BH46" s="732"/>
      <c r="BI46" s="763"/>
      <c r="BJ46" s="893"/>
      <c r="BK46" s="888"/>
      <c r="BL46" s="889"/>
      <c r="BM46" s="890"/>
      <c r="BN46" s="987"/>
      <c r="BO46" s="889"/>
      <c r="BP46" s="890"/>
      <c r="BQ46" s="320"/>
      <c r="BR46" s="320"/>
    </row>
    <row r="47" spans="1:70" ht="24.95" customHeight="1" x14ac:dyDescent="0.25">
      <c r="A47" s="320"/>
      <c r="B47" s="747" t="str">
        <f>IF(ROSTER!B46="","",ROSTER!B46)</f>
        <v/>
      </c>
      <c r="C47" s="752" t="str">
        <f>IF(ROSTER!C$46="","",ROSTER!C$46)</f>
        <v/>
      </c>
      <c r="D47" s="753"/>
      <c r="E47" s="754"/>
      <c r="F47" s="731">
        <f>'GAME STATS'!F49+'GAME STATS'!F108+'GAME STATS'!F167+'GAME STATS'!F226+'GAME STATS'!F285+'GAME STATS'!F344+'GAME STATS'!F403+'GAME STATS'!F462+'GAME STATS'!F521+'GAME STATS'!F580+'GAME STATS'!F639+'GAME STATS'!F698+'GAME STATS'!F757+'GAME STATS'!F816+'GAME STATS'!F875+'GAME STATS'!F934+'GAME STATS'!F993+'GAME STATS'!F1052+'GAME STATS'!F1111+'GAME STATS'!F1170+'GAME STATS'!F1229+'GAME STATS'!F1288+'GAME STATS'!F1347+'GAME STATS'!F1406+'GAME STATS'!F1465+'GAME STATS'!F1524+'GAME STATS'!F1583+'GAME STATS'!F1642+'GAME STATS'!F1701+'GAME STATS'!F1760+'GAME STATS'!F1819+'GAME STATS'!F1878+'GAME STATS'!F1937+'GAME STATS'!F1996+'GAME STATS'!F2055+'GAME STATS'!F2114+'GAME STATS'!F2173+'GAME STATS'!F2232+'GAME STATS'!F2291+'GAME STATS'!F2350+'GAME STATS'!F2409+'GAME STATS'!F2468+'GAME STATS'!F2527+'GAME STATS'!F2586+'GAME STATS'!F2645+'GAME STATS'!F2704+'GAME STATS'!F2763+'GAME STATS'!F2822+'GAME STATS'!F2881+'GAME STATS'!F2940+'GAME STATS'!F2999+'GAME STATS'!F3058+'GAME STATS'!F3117+'GAME STATS'!F3176+'GAME STATS'!F3235+'GAME STATS'!F3294+'GAME STATS'!F3353+'GAME STATS'!F3412+'GAME STATS'!F3471+'GAME STATS'!F3530+'GAME STATS'!F3589+'GAME STATS'!F3648+'GAME STATS'!F3707+'GAME STATS'!F3766+'GAME STATS'!F3825+'GAME STATS'!F3884+'GAME STATS'!F3943+'GAME STATS'!F4002+'GAME STATS'!F4061+'GAME STATS'!F4120+'GAME STATS'!F4179+'GAME STATS'!F4238+'GAME STATS'!F4297+'GAME STATS'!F4356+'GAME STATS'!F4415+'GAME STATS'!F4474+'GAME STATS'!F4533+'GAME STATS'!F4592+'GAME STATS'!F4651+'GAME STATS'!F4710+'GAME STATS'!F4769+'GAME STATS'!F4828+'GAME STATS'!F4887+'GAME STATS'!F4946+'GAME STATS'!F5005+'GAME STATS'!F5064+'GAME STATS'!F5123+'GAME STATS'!F5182+'GAME STATS'!F5241+'GAME STATS'!F5300+'GAME STATS'!F5359+'GAME STATS'!F5418+'GAME STATS'!F5477+'GAME STATS'!F5536+'GAME STATS'!F5595+'GAME STATS'!F5654+'GAME STATS'!F5713+'GAME STATS'!F5772+'GAME STATS'!F5831+'GAME STATS'!F5890</f>
        <v>0</v>
      </c>
      <c r="G47" s="734"/>
      <c r="H47" s="731">
        <f>'GAME STATS'!G49+'GAME STATS'!G108+'GAME STATS'!G167+'GAME STATS'!G226+'GAME STATS'!G285+'GAME STATS'!G344+'GAME STATS'!G403+'GAME STATS'!G462+'GAME STATS'!G521+'GAME STATS'!G580+'GAME STATS'!G639+'GAME STATS'!G698+'GAME STATS'!G757+'GAME STATS'!G816+'GAME STATS'!G875+'GAME STATS'!G934+'GAME STATS'!G993+'GAME STATS'!G1052+'GAME STATS'!G1111+'GAME STATS'!G1170+'GAME STATS'!G1229+'GAME STATS'!G1288+'GAME STATS'!G1347+'GAME STATS'!G1406+'GAME STATS'!G1465+'GAME STATS'!G1524+'GAME STATS'!G1583+'GAME STATS'!G1642+'GAME STATS'!G1701+'GAME STATS'!G1760+'GAME STATS'!G1819+'GAME STATS'!G1878+'GAME STATS'!G1937+'GAME STATS'!G1996+'GAME STATS'!G2055+'GAME STATS'!G2114+'GAME STATS'!G2173+'GAME STATS'!G2232+'GAME STATS'!G2291+'GAME STATS'!G2350+'GAME STATS'!G2409+'GAME STATS'!G2468+'GAME STATS'!G2527+'GAME STATS'!G2586+'GAME STATS'!G2645+'GAME STATS'!G2704+'GAME STATS'!G2763+'GAME STATS'!G2822+'GAME STATS'!G2881+'GAME STATS'!G2940+'GAME STATS'!G2999+'GAME STATS'!G3058+'GAME STATS'!G3117+'GAME STATS'!G3176+'GAME STATS'!G3235+'GAME STATS'!G3294+'GAME STATS'!G3353+'GAME STATS'!G3412+'GAME STATS'!G3471+'GAME STATS'!G3530+'GAME STATS'!G3589+'GAME STATS'!G3648+'GAME STATS'!G3707+'GAME STATS'!G3766+'GAME STATS'!G3825+'GAME STATS'!G3884+'GAME STATS'!G3943+'GAME STATS'!G4002+'GAME STATS'!G4061+'GAME STATS'!G4120+'GAME STATS'!G4179+'GAME STATS'!G4238+'GAME STATS'!G4297+'GAME STATS'!G4356+'GAME STATS'!G4415+'GAME STATS'!G4474+'GAME STATS'!G4533+'GAME STATS'!G4592+'GAME STATS'!G4651+'GAME STATS'!G4710+'GAME STATS'!G4769+'GAME STATS'!G4828+'GAME STATS'!G4887+'GAME STATS'!G4946+'GAME STATS'!G5005+'GAME STATS'!G5064+'GAME STATS'!G5123+'GAME STATS'!G5182+'GAME STATS'!G5241+'GAME STATS'!G5300+'GAME STATS'!G5359+'GAME STATS'!G5418+'GAME STATS'!G5477+'GAME STATS'!G5536+'GAME STATS'!G5595+'GAME STATS'!G5654+'GAME STATS'!G5713+'GAME STATS'!G5772+'GAME STATS'!G5831+'GAME STATS'!G5890</f>
        <v>0</v>
      </c>
      <c r="I47" s="734"/>
      <c r="J47" s="722">
        <f>'GAME STATS'!H49+'GAME STATS'!H108+'GAME STATS'!H167+'GAME STATS'!H226+'GAME STATS'!H285+'GAME STATS'!H344+'GAME STATS'!H403+'GAME STATS'!H462+'GAME STATS'!H521+'GAME STATS'!H580+'GAME STATS'!H639+'GAME STATS'!H698+'GAME STATS'!H757+'GAME STATS'!H816+'GAME STATS'!H875+'GAME STATS'!H934+'GAME STATS'!H993+'GAME STATS'!H1052+'GAME STATS'!H1111+'GAME STATS'!H1170+'GAME STATS'!H1229+'GAME STATS'!H1288+'GAME STATS'!H1347+'GAME STATS'!H1406+'GAME STATS'!H1465+'GAME STATS'!H1524+'GAME STATS'!H1583+'GAME STATS'!H1642+'GAME STATS'!H1701+'GAME STATS'!H1760+'GAME STATS'!H1819+'GAME STATS'!H1878+'GAME STATS'!H1937+'GAME STATS'!H1996+'GAME STATS'!H2055+'GAME STATS'!H2114+'GAME STATS'!H2173+'GAME STATS'!H2232+'GAME STATS'!H2291+'GAME STATS'!H2350+'GAME STATS'!H2409+'GAME STATS'!H2468+'GAME STATS'!H2527+'GAME STATS'!H2586+'GAME STATS'!H2645+'GAME STATS'!H2704+'GAME STATS'!H2763+'GAME STATS'!H2822+'GAME STATS'!H2881+'GAME STATS'!H2940+'GAME STATS'!H2999+'GAME STATS'!H3058+'GAME STATS'!H3117+'GAME STATS'!H3176+'GAME STATS'!H3235+'GAME STATS'!H3294+'GAME STATS'!H3353+'GAME STATS'!H3412+'GAME STATS'!H3471+'GAME STATS'!H3530+'GAME STATS'!H3589+'GAME STATS'!H3648+'GAME STATS'!H3707+'GAME STATS'!H3766+'GAME STATS'!H3825+'GAME STATS'!H3884+'GAME STATS'!H3943+'GAME STATS'!H4002+'GAME STATS'!H4061+'GAME STATS'!H4120+'GAME STATS'!H4179+'GAME STATS'!H4238+'GAME STATS'!H4297+'GAME STATS'!H4356+'GAME STATS'!H4415+'GAME STATS'!H4474+'GAME STATS'!H4533+'GAME STATS'!H4592+'GAME STATS'!H4651+'GAME STATS'!H4710+'GAME STATS'!H4769+'GAME STATS'!H4828+'GAME STATS'!H4887+'GAME STATS'!H4946+'GAME STATS'!H5005+'GAME STATS'!H5064+'GAME STATS'!H5123+'GAME STATS'!H5182+'GAME STATS'!H5241+'GAME STATS'!H5300+'GAME STATS'!H5359+'GAME STATS'!H5418+'GAME STATS'!H5477+'GAME STATS'!H5536+'GAME STATS'!H5595+'GAME STATS'!H5654+'GAME STATS'!H5713+'GAME STATS'!H5772+'GAME STATS'!H5831+'GAME STATS'!H5890</f>
        <v>0</v>
      </c>
      <c r="K47" s="826">
        <f>'GAME STATS'!J49+'GAME STATS'!J108+'GAME STATS'!J167+'GAME STATS'!J226+'GAME STATS'!J285+'GAME STATS'!J344+'GAME STATS'!J403+'GAME STATS'!J462+'GAME STATS'!J521+'GAME STATS'!J580+'GAME STATS'!J639+'GAME STATS'!J698+'GAME STATS'!J757+'GAME STATS'!J816+'GAME STATS'!J875+'GAME STATS'!J934+'GAME STATS'!J993+'GAME STATS'!J1052+'GAME STATS'!J1111+'GAME STATS'!J1170+'GAME STATS'!J1229+'GAME STATS'!J1288+'GAME STATS'!J1347+'GAME STATS'!J1406+'GAME STATS'!J1465+'GAME STATS'!J1524+'GAME STATS'!J1583+'GAME STATS'!J1642+'GAME STATS'!J1701+'GAME STATS'!J1760+'GAME STATS'!J1819+'GAME STATS'!J1878+'GAME STATS'!J1937+'GAME STATS'!J1996+'GAME STATS'!J2055+'GAME STATS'!J2114+'GAME STATS'!J2173+'GAME STATS'!J2232+'GAME STATS'!J2291+'GAME STATS'!J2350+'GAME STATS'!J2409+'GAME STATS'!J2468+'GAME STATS'!J2527+'GAME STATS'!J2586+'GAME STATS'!J2645+'GAME STATS'!J2704+'GAME STATS'!J2763+'GAME STATS'!J2822+'GAME STATS'!J2881+'GAME STATS'!J2940+'GAME STATS'!J2999+'GAME STATS'!J3058+'GAME STATS'!J3117+'GAME STATS'!J3176+'GAME STATS'!J3235+'GAME STATS'!J3294+'GAME STATS'!J3353+'GAME STATS'!J3412+'GAME STATS'!J3471+'GAME STATS'!J3530+'GAME STATS'!J3589+'GAME STATS'!J3648+'GAME STATS'!J3707+'GAME STATS'!J3766+'GAME STATS'!J3825+'GAME STATS'!J3884+'GAME STATS'!J3943+'GAME STATS'!J4002+'GAME STATS'!J4061+'GAME STATS'!J4120+'GAME STATS'!J4179+'GAME STATS'!J4238+'GAME STATS'!J4297+'GAME STATS'!J4356+'GAME STATS'!J4415+'GAME STATS'!J4474+'GAME STATS'!J4533+'GAME STATS'!J4592+'GAME STATS'!J4651+'GAME STATS'!J4710+'GAME STATS'!J4769+'GAME STATS'!J4828+'GAME STATS'!J4887+'GAME STATS'!J4946+'GAME STATS'!J5005+'GAME STATS'!J5064+'GAME STATS'!J5123+'GAME STATS'!J5182+'GAME STATS'!J5241+'GAME STATS'!J5300+'GAME STATS'!J5359+'GAME STATS'!J5418+'GAME STATS'!J5477+'GAME STATS'!J5536+'GAME STATS'!J5595+'GAME STATS'!J5654+'GAME STATS'!J5713+'GAME STATS'!J5772+'GAME STATS'!J5831+'GAME STATS'!J5890</f>
        <v>0</v>
      </c>
      <c r="L47" s="827"/>
      <c r="M47" s="820">
        <f>'GAME STATS'!L49+'GAME STATS'!L108+'GAME STATS'!L167+'GAME STATS'!L226+'GAME STATS'!L285+'GAME STATS'!L344+'GAME STATS'!L403+'GAME STATS'!L462+'GAME STATS'!L521+'GAME STATS'!L580+'GAME STATS'!L639+'GAME STATS'!L698+'GAME STATS'!L757+'GAME STATS'!L816+'GAME STATS'!L875+'GAME STATS'!L934+'GAME STATS'!L993+'GAME STATS'!L1052+'GAME STATS'!L1111+'GAME STATS'!L1170+'GAME STATS'!L1229+'GAME STATS'!L1288+'GAME STATS'!L1347+'GAME STATS'!L1406+'GAME STATS'!L1465+'GAME STATS'!L1524+'GAME STATS'!L1583+'GAME STATS'!L1642+'GAME STATS'!L1701+'GAME STATS'!L1760+'GAME STATS'!L1819+'GAME STATS'!L1878+'GAME STATS'!L1937+'GAME STATS'!L1996+'GAME STATS'!L2055+'GAME STATS'!L2114+'GAME STATS'!L2173+'GAME STATS'!L2232+'GAME STATS'!L2291+'GAME STATS'!L2350+'GAME STATS'!L2409+'GAME STATS'!L2468+'GAME STATS'!L2527+'GAME STATS'!L2586+'GAME STATS'!L2645+'GAME STATS'!L2704+'GAME STATS'!L2763+'GAME STATS'!L2822+'GAME STATS'!L2881+'GAME STATS'!L2940+'GAME STATS'!L2999+'GAME STATS'!L3058+'GAME STATS'!L3117+'GAME STATS'!L3176+'GAME STATS'!L3235+'GAME STATS'!L3294+'GAME STATS'!L3353+'GAME STATS'!L3412+'GAME STATS'!L3471+'GAME STATS'!L3530+'GAME STATS'!L3589+'GAME STATS'!L3648+'GAME STATS'!L3707+'GAME STATS'!L3766+'GAME STATS'!L3825+'GAME STATS'!L3884+'GAME STATS'!L3943+'GAME STATS'!L4002+'GAME STATS'!L4061+'GAME STATS'!L4120+'GAME STATS'!L4179+'GAME STATS'!L4238+'GAME STATS'!L4297+'GAME STATS'!L4356+'GAME STATS'!L4415+'GAME STATS'!L4474+'GAME STATS'!L4533+'GAME STATS'!L4592+'GAME STATS'!L4651+'GAME STATS'!L4710+'GAME STATS'!L4769+'GAME STATS'!L4828+'GAME STATS'!L4887+'GAME STATS'!L4946+'GAME STATS'!L5005+'GAME STATS'!L5064+'GAME STATS'!L5123+'GAME STATS'!L5182+'GAME STATS'!L5241+'GAME STATS'!L5300+'GAME STATS'!L5359+'GAME STATS'!L5418+'GAME STATS'!L5477+'GAME STATS'!L5536+'GAME STATS'!L5595+'GAME STATS'!L5654+'GAME STATS'!L5713+'GAME STATS'!L5772+'GAME STATS'!L5831+'GAME STATS'!L5890</f>
        <v>0</v>
      </c>
      <c r="N47" s="821"/>
      <c r="O47" s="716">
        <f>K47+M47</f>
        <v>0</v>
      </c>
      <c r="P47" s="718"/>
      <c r="Q47" s="731">
        <f>'GAME STATS'!P49+'GAME STATS'!P108+'GAME STATS'!P167+'GAME STATS'!P226+'GAME STATS'!P285+'GAME STATS'!P344+'GAME STATS'!P403+'GAME STATS'!P462+'GAME STATS'!P521+'GAME STATS'!P580+'GAME STATS'!P639+'GAME STATS'!P698+'GAME STATS'!P757+'GAME STATS'!P816+'GAME STATS'!P875+'GAME STATS'!P934+'GAME STATS'!P993+'GAME STATS'!P1052+'GAME STATS'!P1111+'GAME STATS'!P1170+'GAME STATS'!P1229+'GAME STATS'!P1288+'GAME STATS'!P1347+'GAME STATS'!P1406+'GAME STATS'!P1465+'GAME STATS'!P1524+'GAME STATS'!P1583+'GAME STATS'!P1642+'GAME STATS'!P1701+'GAME STATS'!P1760+'GAME STATS'!P1819+'GAME STATS'!P1878+'GAME STATS'!P1937+'GAME STATS'!P1996+'GAME STATS'!P2055+'GAME STATS'!P2114+'GAME STATS'!P2173+'GAME STATS'!P2232+'GAME STATS'!P2291+'GAME STATS'!P2350+'GAME STATS'!P2409+'GAME STATS'!P2468+'GAME STATS'!P2527+'GAME STATS'!P2586+'GAME STATS'!P2645+'GAME STATS'!P2704+'GAME STATS'!P2763+'GAME STATS'!P2822+'GAME STATS'!P2881+'GAME STATS'!P2940+'GAME STATS'!P2999+'GAME STATS'!P3058+'GAME STATS'!P3117+'GAME STATS'!P3176+'GAME STATS'!P3235+'GAME STATS'!P3294+'GAME STATS'!P3353+'GAME STATS'!P3412+'GAME STATS'!P3471+'GAME STATS'!P3530+'GAME STATS'!P3589+'GAME STATS'!P3648+'GAME STATS'!P3707+'GAME STATS'!P3766+'GAME STATS'!P3825+'GAME STATS'!P3884+'GAME STATS'!P3943+'GAME STATS'!P4002+'GAME STATS'!P4061+'GAME STATS'!P4120+'GAME STATS'!P4179+'GAME STATS'!P4238+'GAME STATS'!P4297+'GAME STATS'!P4356+'GAME STATS'!P4415+'GAME STATS'!P4474+'GAME STATS'!P4533+'GAME STATS'!P4592+'GAME STATS'!P4651+'GAME STATS'!P4710+'GAME STATS'!P4769+'GAME STATS'!P4828+'GAME STATS'!P4887+'GAME STATS'!P4946+'GAME STATS'!P5005+'GAME STATS'!P5064+'GAME STATS'!P5123+'GAME STATS'!P5182+'GAME STATS'!P5241+'GAME STATS'!P5300+'GAME STATS'!P5359+'GAME STATS'!P5418+'GAME STATS'!P5477+'GAME STATS'!P5536+'GAME STATS'!P5595+'GAME STATS'!P5654+'GAME STATS'!P5713+'GAME STATS'!P5772+'GAME STATS'!P5831+'GAME STATS'!P5890</f>
        <v>0</v>
      </c>
      <c r="R47" s="732"/>
      <c r="S47" s="733">
        <f>'GAME STATS'!R49+'GAME STATS'!R108+'GAME STATS'!R167+'GAME STATS'!R226+'GAME STATS'!R285+'GAME STATS'!R344+'GAME STATS'!R403+'GAME STATS'!R462+'GAME STATS'!R521+'GAME STATS'!R580+'GAME STATS'!R639+'GAME STATS'!R698+'GAME STATS'!R757+'GAME STATS'!R816+'GAME STATS'!R875+'GAME STATS'!R934+'GAME STATS'!R993+'GAME STATS'!R1052+'GAME STATS'!R1111+'GAME STATS'!R1170+'GAME STATS'!R1229+'GAME STATS'!R1288+'GAME STATS'!R1347+'GAME STATS'!R1406+'GAME STATS'!R1465+'GAME STATS'!R1524+'GAME STATS'!R1583+'GAME STATS'!R1642+'GAME STATS'!R1701+'GAME STATS'!R1760+'GAME STATS'!R1819+'GAME STATS'!R1878+'GAME STATS'!R1937+'GAME STATS'!R1996+'GAME STATS'!R2055+'GAME STATS'!R2114+'GAME STATS'!R2173+'GAME STATS'!R2232+'GAME STATS'!R2291+'GAME STATS'!R2350+'GAME STATS'!R2409+'GAME STATS'!R2468+'GAME STATS'!R2527+'GAME STATS'!R2586+'GAME STATS'!R2645+'GAME STATS'!R2704+'GAME STATS'!R2763+'GAME STATS'!R2822+'GAME STATS'!R2881+'GAME STATS'!R2940+'GAME STATS'!R2999+'GAME STATS'!R3058+'GAME STATS'!R3117+'GAME STATS'!R3176+'GAME STATS'!R3235+'GAME STATS'!R3294+'GAME STATS'!R3353+'GAME STATS'!R3412+'GAME STATS'!R3471+'GAME STATS'!R3530+'GAME STATS'!R3589+'GAME STATS'!R3648+'GAME STATS'!R3707+'GAME STATS'!R3766+'GAME STATS'!R3825+'GAME STATS'!R3884+'GAME STATS'!R3943+'GAME STATS'!R4002+'GAME STATS'!R4061+'GAME STATS'!R4120+'GAME STATS'!R4179+'GAME STATS'!R4238+'GAME STATS'!R4297+'GAME STATS'!R4356+'GAME STATS'!R4415+'GAME STATS'!R4474+'GAME STATS'!R4533+'GAME STATS'!R4592+'GAME STATS'!R4651+'GAME STATS'!R4710+'GAME STATS'!R4769+'GAME STATS'!R4828+'GAME STATS'!R4887+'GAME STATS'!R4946+'GAME STATS'!R5005+'GAME STATS'!R5064+'GAME STATS'!R5123+'GAME STATS'!R5182+'GAME STATS'!R5241+'GAME STATS'!R5300+'GAME STATS'!R5359+'GAME STATS'!R5418+'GAME STATS'!R5477+'GAME STATS'!R5536+'GAME STATS'!R5595+'GAME STATS'!R5654+'GAME STATS'!R5713+'GAME STATS'!R5772+'GAME STATS'!R5831+'GAME STATS'!R5890</f>
        <v>0</v>
      </c>
      <c r="T47" s="734"/>
      <c r="U47" s="834">
        <f>S47-Q47</f>
        <v>0</v>
      </c>
      <c r="V47" s="835"/>
      <c r="W47" s="722">
        <f>'GAME STATS'!V49+'GAME STATS'!V108+'GAME STATS'!V167+'GAME STATS'!V226+'GAME STATS'!V285+'GAME STATS'!V344+'GAME STATS'!V403+'GAME STATS'!V462+'GAME STATS'!V521+'GAME STATS'!V580+'GAME STATS'!V639+'GAME STATS'!V698+'GAME STATS'!V757+'GAME STATS'!V816+'GAME STATS'!V875+'GAME STATS'!V934+'GAME STATS'!V993+'GAME STATS'!V1052+'GAME STATS'!V1111+'GAME STATS'!V1170+'GAME STATS'!V1229+'GAME STATS'!V1288+'GAME STATS'!V1347+'GAME STATS'!V1406+'GAME STATS'!V1465+'GAME STATS'!V1524+'GAME STATS'!V1583+'GAME STATS'!V1642+'GAME STATS'!V1701+'GAME STATS'!V1760+'GAME STATS'!V1819+'GAME STATS'!V1878+'GAME STATS'!V1937+'GAME STATS'!V1996+'GAME STATS'!V2055+'GAME STATS'!V2114+'GAME STATS'!V2173+'GAME STATS'!V2232+'GAME STATS'!V2291+'GAME STATS'!V2350+'GAME STATS'!V2409+'GAME STATS'!V2468+'GAME STATS'!V2527+'GAME STATS'!V2586+'GAME STATS'!V2645+'GAME STATS'!V2704+'GAME STATS'!V2763+'GAME STATS'!V2822+'GAME STATS'!V2881+'GAME STATS'!V2940+'GAME STATS'!V2999+'GAME STATS'!V3058+'GAME STATS'!V3117+'GAME STATS'!V3176+'GAME STATS'!V3235+'GAME STATS'!V3294+'GAME STATS'!V3353+'GAME STATS'!V3412+'GAME STATS'!V3471+'GAME STATS'!V3530+'GAME STATS'!V3589+'GAME STATS'!V3648+'GAME STATS'!V3707+'GAME STATS'!V3766+'GAME STATS'!V3825+'GAME STATS'!V3884+'GAME STATS'!V3943+'GAME STATS'!V4002+'GAME STATS'!V4061+'GAME STATS'!V4120+'GAME STATS'!V4179+'GAME STATS'!V4238+'GAME STATS'!V4297+'GAME STATS'!V4356+'GAME STATS'!V4415+'GAME STATS'!V4474+'GAME STATS'!V4533+'GAME STATS'!V4592+'GAME STATS'!V4651+'GAME STATS'!V4710+'GAME STATS'!V4769+'GAME STATS'!V4828+'GAME STATS'!V4887+'GAME STATS'!V4946+'GAME STATS'!V5005+'GAME STATS'!V5064+'GAME STATS'!V5123+'GAME STATS'!V5182+'GAME STATS'!V5241+'GAME STATS'!V5300+'GAME STATS'!V5359+'GAME STATS'!V5418+'GAME STATS'!V5477+'GAME STATS'!V5536+'GAME STATS'!V5595+'GAME STATS'!V5654+'GAME STATS'!V5713+'GAME STATS'!V5772+'GAME STATS'!V5831+'GAME STATS'!V5890</f>
        <v>0</v>
      </c>
      <c r="X47" s="722">
        <f>'GAME STATS'!X49+'GAME STATS'!X108+'GAME STATS'!X167+'GAME STATS'!X226+'GAME STATS'!X285+'GAME STATS'!X344+'GAME STATS'!X403+'GAME STATS'!X462+'GAME STATS'!X521+'GAME STATS'!X580+'GAME STATS'!X639+'GAME STATS'!X698+'GAME STATS'!X757+'GAME STATS'!X816+'GAME STATS'!X875+'GAME STATS'!X934+'GAME STATS'!X993+'GAME STATS'!X1052+'GAME STATS'!X1111+'GAME STATS'!X1170+'GAME STATS'!X1229+'GAME STATS'!X1288+'GAME STATS'!X1347+'GAME STATS'!X1406+'GAME STATS'!X1465+'GAME STATS'!X1524+'GAME STATS'!X1583+'GAME STATS'!X1642+'GAME STATS'!X1701+'GAME STATS'!X1760+'GAME STATS'!X1819+'GAME STATS'!X1878+'GAME STATS'!X1937+'GAME STATS'!X1996+'GAME STATS'!X2055+'GAME STATS'!X2114+'GAME STATS'!X2173+'GAME STATS'!X2232+'GAME STATS'!X2291+'GAME STATS'!X2350+'GAME STATS'!X2409+'GAME STATS'!X2468+'GAME STATS'!X2527+'GAME STATS'!X2586+'GAME STATS'!X2645+'GAME STATS'!X2704+'GAME STATS'!X2763+'GAME STATS'!X2822+'GAME STATS'!X2881+'GAME STATS'!X2940+'GAME STATS'!X2999+'GAME STATS'!X3058+'GAME STATS'!X3117+'GAME STATS'!X3176+'GAME STATS'!X3235+'GAME STATS'!X3294+'GAME STATS'!X3353+'GAME STATS'!X3412+'GAME STATS'!X3471+'GAME STATS'!X3530+'GAME STATS'!X3589+'GAME STATS'!X3648+'GAME STATS'!X3707+'GAME STATS'!X3766+'GAME STATS'!X3825+'GAME STATS'!X3884+'GAME STATS'!X3943+'GAME STATS'!X4002+'GAME STATS'!X4061+'GAME STATS'!X4120+'GAME STATS'!X4179+'GAME STATS'!X4238+'GAME STATS'!X4297+'GAME STATS'!X4356+'GAME STATS'!X4415+'GAME STATS'!X4474+'GAME STATS'!X4533+'GAME STATS'!X4592+'GAME STATS'!X4651+'GAME STATS'!X4710+'GAME STATS'!X4769+'GAME STATS'!X4828+'GAME STATS'!X4887+'GAME STATS'!X4946+'GAME STATS'!X5005+'GAME STATS'!X5064+'GAME STATS'!X5123+'GAME STATS'!X5182+'GAME STATS'!X5241+'GAME STATS'!X5300+'GAME STATS'!X5359+'GAME STATS'!X5418+'GAME STATS'!X5477+'GAME STATS'!X5536+'GAME STATS'!X5595+'GAME STATS'!X5654+'GAME STATS'!X5713+'GAME STATS'!X5772+'GAME STATS'!X5831+'GAME STATS'!X5890</f>
        <v>0</v>
      </c>
      <c r="Y47" s="722">
        <f>'GAME STATS'!Z49+'GAME STATS'!Z108+'GAME STATS'!Z167+'GAME STATS'!Z226+'GAME STATS'!Z285+'GAME STATS'!Z344+'GAME STATS'!Z403+'GAME STATS'!Z462+'GAME STATS'!Z521+'GAME STATS'!Z580+'GAME STATS'!Z639+'GAME STATS'!Z698+'GAME STATS'!Z757+'GAME STATS'!Z816+'GAME STATS'!Z875+'GAME STATS'!Z934+'GAME STATS'!Z993+'GAME STATS'!Z1052+'GAME STATS'!Z1111+'GAME STATS'!Z1170+'GAME STATS'!Z1229+'GAME STATS'!Z1288+'GAME STATS'!Z1347+'GAME STATS'!Z1406+'GAME STATS'!Z1465+'GAME STATS'!Z1524+'GAME STATS'!Z1583+'GAME STATS'!Z1642+'GAME STATS'!Z1701+'GAME STATS'!Z1760+'GAME STATS'!Z1819+'GAME STATS'!Z1878+'GAME STATS'!Z1937+'GAME STATS'!Z1996+'GAME STATS'!Z2055+'GAME STATS'!Z2114+'GAME STATS'!Z2173+'GAME STATS'!Z2232+'GAME STATS'!Z2291+'GAME STATS'!Z2350+'GAME STATS'!Z2409+'GAME STATS'!Z2468+'GAME STATS'!Z2527+'GAME STATS'!Z2586+'GAME STATS'!Z2645+'GAME STATS'!Z2704+'GAME STATS'!Z2763+'GAME STATS'!Z2822+'GAME STATS'!Z2881+'GAME STATS'!Z2940+'GAME STATS'!Z2999+'GAME STATS'!Z3058+'GAME STATS'!Z3117+'GAME STATS'!Z3176+'GAME STATS'!Z3235+'GAME STATS'!Z3294+'GAME STATS'!Z3353+'GAME STATS'!Z3412+'GAME STATS'!Z3471+'GAME STATS'!Z3530+'GAME STATS'!Z3589+'GAME STATS'!Z3648+'GAME STATS'!Z3707+'GAME STATS'!Z3766+'GAME STATS'!Z3825+'GAME STATS'!Z3884+'GAME STATS'!Z3943+'GAME STATS'!Z4002+'GAME STATS'!Z4061+'GAME STATS'!Z4120+'GAME STATS'!Z4179+'GAME STATS'!Z4238+'GAME STATS'!Z4297+'GAME STATS'!Z4356+'GAME STATS'!Z4415+'GAME STATS'!Z4474+'GAME STATS'!Z4533+'GAME STATS'!Z4592+'GAME STATS'!Z4651+'GAME STATS'!Z4710+'GAME STATS'!Z4769+'GAME STATS'!Z4828+'GAME STATS'!Z4887+'GAME STATS'!Z4946+'GAME STATS'!Z5005+'GAME STATS'!Z5064+'GAME STATS'!Z5123+'GAME STATS'!Z5182+'GAME STATS'!Z5241+'GAME STATS'!Z5300+'GAME STATS'!Z5359+'GAME STATS'!Z5418+'GAME STATS'!Z5477+'GAME STATS'!Z5536+'GAME STATS'!Z5595+'GAME STATS'!Z5654+'GAME STATS'!Z5713+'GAME STATS'!Z5772+'GAME STATS'!Z5831+'GAME STATS'!Z5890</f>
        <v>0</v>
      </c>
      <c r="Z47" s="722">
        <f>'GAME STATS'!AB49+'GAME STATS'!AB108+'GAME STATS'!AB167+'GAME STATS'!AB226+'GAME STATS'!AB285+'GAME STATS'!AB344+'GAME STATS'!AB403+'GAME STATS'!AB462+'GAME STATS'!AB521+'GAME STATS'!AB580+'GAME STATS'!AB639+'GAME STATS'!AB698+'GAME STATS'!AB757+'GAME STATS'!AB816+'GAME STATS'!AB875+'GAME STATS'!AB934+'GAME STATS'!AB993+'GAME STATS'!AB1052+'GAME STATS'!AB1111+'GAME STATS'!AB1170+'GAME STATS'!AB1229+'GAME STATS'!AB1288+'GAME STATS'!AB1347+'GAME STATS'!AB1406+'GAME STATS'!AB1465+'GAME STATS'!AB1524+'GAME STATS'!AB1583+'GAME STATS'!AB1642+'GAME STATS'!AB1701+'GAME STATS'!AB1760+'GAME STATS'!AB1819+'GAME STATS'!AB1878+'GAME STATS'!AB1937+'GAME STATS'!AB1996+'GAME STATS'!AB2055+'GAME STATS'!AB2114+'GAME STATS'!AB2173+'GAME STATS'!AB2232+'GAME STATS'!AB2291+'GAME STATS'!AB2350+'GAME STATS'!AB2409+'GAME STATS'!AB2468+'GAME STATS'!AB2527+'GAME STATS'!AB2586+'GAME STATS'!AB2645+'GAME STATS'!AB2704+'GAME STATS'!AB2763+'GAME STATS'!AB2822+'GAME STATS'!AB2881+'GAME STATS'!AB2940+'GAME STATS'!AB2999+'GAME STATS'!AB3058+'GAME STATS'!AB3117+'GAME STATS'!AB3176+'GAME STATS'!AB3235+'GAME STATS'!AB3294+'GAME STATS'!AB3353+'GAME STATS'!AB3412+'GAME STATS'!AB3471+'GAME STATS'!AB3530+'GAME STATS'!AB3589+'GAME STATS'!AB3648+'GAME STATS'!AB3707+'GAME STATS'!AB3766+'GAME STATS'!AB3825+'GAME STATS'!AB3884+'GAME STATS'!AB3943+'GAME STATS'!AB4002+'GAME STATS'!AB4061+'GAME STATS'!AB4120+'GAME STATS'!AB4179+'GAME STATS'!AB4238+'GAME STATS'!AB4297+'GAME STATS'!AB4356+'GAME STATS'!AB4415+'GAME STATS'!AB4474+'GAME STATS'!AB4533+'GAME STATS'!AB4592+'GAME STATS'!AB4651+'GAME STATS'!AB4710+'GAME STATS'!AB4769+'GAME STATS'!AB4828+'GAME STATS'!AB4887+'GAME STATS'!AB4946+'GAME STATS'!AB5005+'GAME STATS'!AB5064+'GAME STATS'!AB5123+'GAME STATS'!AB5182+'GAME STATS'!AB5241+'GAME STATS'!AB5300+'GAME STATS'!AB5359+'GAME STATS'!AB5418+'GAME STATS'!AB5477+'GAME STATS'!AB5536+'GAME STATS'!AB5595+'GAME STATS'!AB5654+'GAME STATS'!AB5713+'GAME STATS'!AB5772+'GAME STATS'!AB5831+'GAME STATS'!AB5890</f>
        <v>0</v>
      </c>
      <c r="AA47" s="731">
        <f>'GAME STATS'!AD49+'GAME STATS'!AD108+'GAME STATS'!AD167+'GAME STATS'!AD226+'GAME STATS'!AD285+'GAME STATS'!AD344+'GAME STATS'!AD403+'GAME STATS'!AD462+'GAME STATS'!AD521+'GAME STATS'!AD580+'GAME STATS'!AD639+'GAME STATS'!AD698+'GAME STATS'!AD757+'GAME STATS'!AD816+'GAME STATS'!AD875+'GAME STATS'!AD934+'GAME STATS'!AD993+'GAME STATS'!AD1052+'GAME STATS'!AD1111+'GAME STATS'!AD1170+'GAME STATS'!AD1229+'GAME STATS'!AD1288+'GAME STATS'!AD1347+'GAME STATS'!AD1406+'GAME STATS'!AD1465+'GAME STATS'!AD1524+'GAME STATS'!AD1583+'GAME STATS'!AD1642+'GAME STATS'!AD1701+'GAME STATS'!AD1760+'GAME STATS'!AD1819+'GAME STATS'!AD1878+'GAME STATS'!AD1937+'GAME STATS'!AD1996+'GAME STATS'!AD2055+'GAME STATS'!AD2114+'GAME STATS'!AD2173+'GAME STATS'!AD2232+'GAME STATS'!AD2291+'GAME STATS'!AD2350+'GAME STATS'!AD2409+'GAME STATS'!AD2468+'GAME STATS'!AD2527+'GAME STATS'!AD2586+'GAME STATS'!AD2645+'GAME STATS'!AD2704+'GAME STATS'!AD2763+'GAME STATS'!AD2822+'GAME STATS'!AD2881+'GAME STATS'!AD2940+'GAME STATS'!AD2999+'GAME STATS'!AD3058+'GAME STATS'!AD3117+'GAME STATS'!AD3176+'GAME STATS'!AD3235+'GAME STATS'!AD3294+'GAME STATS'!AD3353+'GAME STATS'!AD3412+'GAME STATS'!AD3471+'GAME STATS'!AD3530+'GAME STATS'!AD3589+'GAME STATS'!AD3648+'GAME STATS'!AD3707+'GAME STATS'!AD3766+'GAME STATS'!AD3825+'GAME STATS'!AD3884+'GAME STATS'!AD3943+'GAME STATS'!AD4002+'GAME STATS'!AD4061+'GAME STATS'!AD4120+'GAME STATS'!AD4179+'GAME STATS'!AD4238+'GAME STATS'!AD4297+'GAME STATS'!AD4356+'GAME STATS'!AD4415+'GAME STATS'!AD4474+'GAME STATS'!AD4533+'GAME STATS'!AD4592+'GAME STATS'!AD4651+'GAME STATS'!AD4710+'GAME STATS'!AD4769+'GAME STATS'!AD4828+'GAME STATS'!AD4887+'GAME STATS'!AD4946+'GAME STATS'!AD5005+'GAME STATS'!AD5064+'GAME STATS'!AD5123+'GAME STATS'!AD5182+'GAME STATS'!AD5241+'GAME STATS'!AD5300+'GAME STATS'!AD5359+'GAME STATS'!AD5418+'GAME STATS'!AD5477+'GAME STATS'!AD5536+'GAME STATS'!AD5595+'GAME STATS'!AD5654+'GAME STATS'!AD5713+'GAME STATS'!AD5772+'GAME STATS'!AD5831+'GAME STATS'!AD5890</f>
        <v>0</v>
      </c>
      <c r="AB47" s="732"/>
      <c r="AC47" s="733">
        <f>'GAME STATS'!AF49+'GAME STATS'!AF108+'GAME STATS'!AF167+'GAME STATS'!AF226+'GAME STATS'!AF285+'GAME STATS'!AF344+'GAME STATS'!AF403+'GAME STATS'!AF462+'GAME STATS'!AF521+'GAME STATS'!AF580+'GAME STATS'!AF639+'GAME STATS'!AF698+'GAME STATS'!AF757+'GAME STATS'!AF816+'GAME STATS'!AF875+'GAME STATS'!AF934+'GAME STATS'!AF993+'GAME STATS'!AF1052+'GAME STATS'!AF1111+'GAME STATS'!AF1170+'GAME STATS'!AF1229+'GAME STATS'!AF1288+'GAME STATS'!AF1347+'GAME STATS'!AF1406+'GAME STATS'!AF1465+'GAME STATS'!AF1524+'GAME STATS'!AF1583+'GAME STATS'!AF1642+'GAME STATS'!AF1701+'GAME STATS'!AF1760+'GAME STATS'!AF1819+'GAME STATS'!AF1878+'GAME STATS'!AF1937+'GAME STATS'!AF1996+'GAME STATS'!AF2055+'GAME STATS'!AF2114+'GAME STATS'!AF2173+'GAME STATS'!AF2232+'GAME STATS'!AF2291+'GAME STATS'!AF2350+'GAME STATS'!AF2409+'GAME STATS'!AF2468+'GAME STATS'!AF2527+'GAME STATS'!AF2586+'GAME STATS'!AF2645+'GAME STATS'!AF2704+'GAME STATS'!AF2763+'GAME STATS'!AF2822+'GAME STATS'!AF2881+'GAME STATS'!AF2940+'GAME STATS'!AF2999+'GAME STATS'!AF3058+'GAME STATS'!AF3117+'GAME STATS'!AF3176+'GAME STATS'!AF3235+'GAME STATS'!AF3294+'GAME STATS'!AF3353+'GAME STATS'!AF3412+'GAME STATS'!AF3471+'GAME STATS'!AF3530+'GAME STATS'!AF3589+'GAME STATS'!AF3648+'GAME STATS'!AF3707+'GAME STATS'!AF3766+'GAME STATS'!AF3825+'GAME STATS'!AF3884+'GAME STATS'!AF3943+'GAME STATS'!AF4002+'GAME STATS'!AF4061+'GAME STATS'!AF4120+'GAME STATS'!AF4179+'GAME STATS'!AF4238+'GAME STATS'!AF4297+'GAME STATS'!AF4356+'GAME STATS'!AF4415+'GAME STATS'!AF4474+'GAME STATS'!AF4533+'GAME STATS'!AF4592+'GAME STATS'!AF4651+'GAME STATS'!AF4710+'GAME STATS'!AF4769+'GAME STATS'!AF4828+'GAME STATS'!AF4887+'GAME STATS'!AF4946+'GAME STATS'!AF5005+'GAME STATS'!AF5064+'GAME STATS'!AF5123+'GAME STATS'!AF5182+'GAME STATS'!AF5241+'GAME STATS'!AF5300+'GAME STATS'!AF5359+'GAME STATS'!AF5418+'GAME STATS'!AF5477+'GAME STATS'!AF5536+'GAME STATS'!AF5595+'GAME STATS'!AF5654+'GAME STATS'!AF5713+'GAME STATS'!AF5772+'GAME STATS'!AF5831+'GAME STATS'!AF5890</f>
        <v>0</v>
      </c>
      <c r="AD47" s="734"/>
      <c r="AE47" s="716">
        <f>IF(AA47=0,0,(AC47/AA47)*100)</f>
        <v>0</v>
      </c>
      <c r="AF47" s="839"/>
      <c r="AG47" s="731">
        <f>'GAME STATS'!AJ49+'GAME STATS'!AJ108+'GAME STATS'!AJ167+'GAME STATS'!AJ226+'GAME STATS'!AJ285+'GAME STATS'!AJ344+'GAME STATS'!AJ403+'GAME STATS'!AJ462+'GAME STATS'!AJ521+'GAME STATS'!AJ580+'GAME STATS'!AJ639+'GAME STATS'!AJ698+'GAME STATS'!AJ757+'GAME STATS'!AJ816+'GAME STATS'!AJ875+'GAME STATS'!AJ934+'GAME STATS'!AJ993+'GAME STATS'!AJ1052+'GAME STATS'!AJ1111+'GAME STATS'!AJ1170+'GAME STATS'!AJ1229+'GAME STATS'!AJ1288+'GAME STATS'!AJ1347+'GAME STATS'!AJ1406+'GAME STATS'!AJ1465+'GAME STATS'!AJ1524+'GAME STATS'!AJ1583+'GAME STATS'!AJ1642+'GAME STATS'!AJ1701+'GAME STATS'!AJ1760+'GAME STATS'!AJ1819+'GAME STATS'!AJ1878+'GAME STATS'!AJ1937+'GAME STATS'!AJ1996+'GAME STATS'!AJ2055+'GAME STATS'!AJ2114+'GAME STATS'!AJ2173+'GAME STATS'!AJ2232+'GAME STATS'!AJ2291+'GAME STATS'!AJ2350+'GAME STATS'!AJ2409+'GAME STATS'!AJ2468+'GAME STATS'!AJ2527+'GAME STATS'!AJ2586+'GAME STATS'!AJ2645+'GAME STATS'!AJ2704+'GAME STATS'!AJ2763+'GAME STATS'!AJ2822+'GAME STATS'!AJ2881+'GAME STATS'!AJ2940+'GAME STATS'!AJ2999+'GAME STATS'!AJ3058+'GAME STATS'!AJ3117+'GAME STATS'!AJ3176+'GAME STATS'!AJ3235+'GAME STATS'!AJ3294+'GAME STATS'!AJ3353+'GAME STATS'!AJ3412+'GAME STATS'!AJ3471+'GAME STATS'!AJ3530+'GAME STATS'!AJ3589+'GAME STATS'!AJ3648+'GAME STATS'!AJ3707+'GAME STATS'!AJ3766+'GAME STATS'!AJ3825+'GAME STATS'!AJ3884+'GAME STATS'!AJ3943+'GAME STATS'!AJ4002+'GAME STATS'!AJ4061+'GAME STATS'!AJ4120+'GAME STATS'!AJ4179+'GAME STATS'!AJ4238+'GAME STATS'!AJ4297+'GAME STATS'!AJ4356+'GAME STATS'!AJ4415+'GAME STATS'!AJ4474+'GAME STATS'!AJ4533+'GAME STATS'!AJ4592+'GAME STATS'!AJ4651+'GAME STATS'!AJ4710+'GAME STATS'!AJ4769+'GAME STATS'!AJ4828+'GAME STATS'!AJ4887+'GAME STATS'!AJ4946+'GAME STATS'!AJ5005+'GAME STATS'!AJ5064+'GAME STATS'!AJ5123+'GAME STATS'!AJ5182+'GAME STATS'!AJ5241+'GAME STATS'!AJ5300+'GAME STATS'!AJ5359+'GAME STATS'!AJ5418+'GAME STATS'!AJ5477+'GAME STATS'!AJ5536+'GAME STATS'!AJ5595+'GAME STATS'!AJ5654+'GAME STATS'!AJ5713+'GAME STATS'!AJ5772+'GAME STATS'!AJ5831+'GAME STATS'!AJ5890</f>
        <v>0</v>
      </c>
      <c r="AH47" s="732"/>
      <c r="AI47" s="733">
        <f>'GAME STATS'!AL49+'GAME STATS'!AL108+'GAME STATS'!AL167+'GAME STATS'!AL226+'GAME STATS'!AL285+'GAME STATS'!AL344+'GAME STATS'!AL403+'GAME STATS'!AL462+'GAME STATS'!AL521+'GAME STATS'!AL580+'GAME STATS'!AL639+'GAME STATS'!AL698+'GAME STATS'!AL757+'GAME STATS'!AL816+'GAME STATS'!AL875+'GAME STATS'!AL934+'GAME STATS'!AL993+'GAME STATS'!AL1052+'GAME STATS'!AL1111+'GAME STATS'!AL1170+'GAME STATS'!AL1229+'GAME STATS'!AL1288+'GAME STATS'!AL1347+'GAME STATS'!AL1406+'GAME STATS'!AL1465+'GAME STATS'!AL1524+'GAME STATS'!AL1583+'GAME STATS'!AL1642+'GAME STATS'!AL1701+'GAME STATS'!AL1760+'GAME STATS'!AL1819+'GAME STATS'!AL1878+'GAME STATS'!AL1937+'GAME STATS'!AL1996+'GAME STATS'!AL2055+'GAME STATS'!AL2114+'GAME STATS'!AL2173+'GAME STATS'!AL2232+'GAME STATS'!AL2291+'GAME STATS'!AL2350+'GAME STATS'!AL2409+'GAME STATS'!AL2468+'GAME STATS'!AL2527+'GAME STATS'!AL2586+'GAME STATS'!AL2645+'GAME STATS'!AL2704+'GAME STATS'!AL2763+'GAME STATS'!AL2822+'GAME STATS'!AL2881+'GAME STATS'!AL2940+'GAME STATS'!AL2999+'GAME STATS'!AL3058+'GAME STATS'!AL3117+'GAME STATS'!AL3176+'GAME STATS'!AL3235+'GAME STATS'!AL3294+'GAME STATS'!AL3353+'GAME STATS'!AL3412+'GAME STATS'!AL3471+'GAME STATS'!AL3530+'GAME STATS'!AL3589+'GAME STATS'!AL3648+'GAME STATS'!AL3707+'GAME STATS'!AL3766+'GAME STATS'!AL3825+'GAME STATS'!AL3884+'GAME STATS'!AL3943+'GAME STATS'!AL4002+'GAME STATS'!AL4061+'GAME STATS'!AL4120+'GAME STATS'!AL4179+'GAME STATS'!AL4238+'GAME STATS'!AL4297+'GAME STATS'!AL4356+'GAME STATS'!AL4415+'GAME STATS'!AL4474+'GAME STATS'!AL4533+'GAME STATS'!AL4592+'GAME STATS'!AL4651+'GAME STATS'!AL4710+'GAME STATS'!AL4769+'GAME STATS'!AL4828+'GAME STATS'!AL4887+'GAME STATS'!AL4946+'GAME STATS'!AL5005+'GAME STATS'!AL5064+'GAME STATS'!AL5123+'GAME STATS'!AL5182+'GAME STATS'!AL5241+'GAME STATS'!AL5300+'GAME STATS'!AL5359+'GAME STATS'!AL5418+'GAME STATS'!AL5477+'GAME STATS'!AL5536+'GAME STATS'!AL5595+'GAME STATS'!AL5654+'GAME STATS'!AL5713+'GAME STATS'!AL5772+'GAME STATS'!AL5831+'GAME STATS'!AL5890</f>
        <v>0</v>
      </c>
      <c r="AJ47" s="734"/>
      <c r="AK47" s="716">
        <f>IF(AG47=0,0,(AI47/AG47)*100)</f>
        <v>0</v>
      </c>
      <c r="AL47" s="839"/>
      <c r="AM47" s="731">
        <f>'GAME STATS'!AP49+'GAME STATS'!AP108+'GAME STATS'!AP167+'GAME STATS'!AP226+'GAME STATS'!AP285+'GAME STATS'!AP344+'GAME STATS'!AP403+'GAME STATS'!AP462+'GAME STATS'!AP521+'GAME STATS'!AP580+'GAME STATS'!AP639+'GAME STATS'!AP698+'GAME STATS'!AP757+'GAME STATS'!AP816+'GAME STATS'!AP875+'GAME STATS'!AP934+'GAME STATS'!AP993+'GAME STATS'!AP1052+'GAME STATS'!AP1111+'GAME STATS'!AP1170+'GAME STATS'!AP1229+'GAME STATS'!AP1288+'GAME STATS'!AP1347+'GAME STATS'!AP1406+'GAME STATS'!AP1465+'GAME STATS'!AP1524+'GAME STATS'!AP1583+'GAME STATS'!AP1642+'GAME STATS'!AP1701+'GAME STATS'!AP1760+'GAME STATS'!AP1819+'GAME STATS'!AP1878+'GAME STATS'!AP1937+'GAME STATS'!AP1996+'GAME STATS'!AP2055+'GAME STATS'!AP2114+'GAME STATS'!AP2173+'GAME STATS'!AP2232+'GAME STATS'!AP2291+'GAME STATS'!AP2350+'GAME STATS'!AP2409+'GAME STATS'!AP2468+'GAME STATS'!AP2527+'GAME STATS'!AP2586+'GAME STATS'!AP2645+'GAME STATS'!AP2704+'GAME STATS'!AP2763+'GAME STATS'!AP2822+'GAME STATS'!AP2881+'GAME STATS'!AP2940+'GAME STATS'!AP2999+'GAME STATS'!AP3058+'GAME STATS'!AP3117+'GAME STATS'!AP3176+'GAME STATS'!AP3235+'GAME STATS'!AP3294+'GAME STATS'!AP3353+'GAME STATS'!AP3412+'GAME STATS'!AP3471+'GAME STATS'!AP3530+'GAME STATS'!AP3589+'GAME STATS'!AP3648+'GAME STATS'!AP3707+'GAME STATS'!AP3766+'GAME STATS'!AP3825+'GAME STATS'!AP3884+'GAME STATS'!AP3943+'GAME STATS'!AP4002+'GAME STATS'!AP4061+'GAME STATS'!AP4120+'GAME STATS'!AP4179+'GAME STATS'!AP4238+'GAME STATS'!AP4297+'GAME STATS'!AP4356+'GAME STATS'!AP4415+'GAME STATS'!AP4474+'GAME STATS'!AP4533+'GAME STATS'!AP4592+'GAME STATS'!AP4651+'GAME STATS'!AP4710+'GAME STATS'!AP4769+'GAME STATS'!AP4828+'GAME STATS'!AP4887+'GAME STATS'!AP4946+'GAME STATS'!AP5005+'GAME STATS'!AP5064+'GAME STATS'!AP5123+'GAME STATS'!AP5182+'GAME STATS'!AP5241+'GAME STATS'!AP5300+'GAME STATS'!AP5359+'GAME STATS'!AP5418+'GAME STATS'!AP5477+'GAME STATS'!AP5536+'GAME STATS'!AP5595+'GAME STATS'!AP5654+'GAME STATS'!AP5713+'GAME STATS'!AP5772+'GAME STATS'!AP5831+'GAME STATS'!AP5890</f>
        <v>0</v>
      </c>
      <c r="AN47" s="732"/>
      <c r="AO47" s="733">
        <f>'GAME STATS'!AR49+'GAME STATS'!AR108+'GAME STATS'!AR167+'GAME STATS'!AR226+'GAME STATS'!AR285+'GAME STATS'!AR344+'GAME STATS'!AR403+'GAME STATS'!AR462+'GAME STATS'!AR521+'GAME STATS'!AR580+'GAME STATS'!AR639+'GAME STATS'!AR698+'GAME STATS'!AR757+'GAME STATS'!AR816+'GAME STATS'!AR875+'GAME STATS'!AR934+'GAME STATS'!AR993+'GAME STATS'!AR1052+'GAME STATS'!AR1111+'GAME STATS'!AR1170+'GAME STATS'!AR1229+'GAME STATS'!AR1288+'GAME STATS'!AR1347+'GAME STATS'!AR1406+'GAME STATS'!AR1465+'GAME STATS'!AR1524+'GAME STATS'!AR1583+'GAME STATS'!AR1642+'GAME STATS'!AR1701+'GAME STATS'!AR1760+'GAME STATS'!AR1819+'GAME STATS'!AR1878+'GAME STATS'!AR1937+'GAME STATS'!AR1996+'GAME STATS'!AR2055+'GAME STATS'!AR2114+'GAME STATS'!AR2173+'GAME STATS'!AR2232+'GAME STATS'!AR2291+'GAME STATS'!AR2350+'GAME STATS'!AR2409+'GAME STATS'!AR2468+'GAME STATS'!AR2527+'GAME STATS'!AR2586+'GAME STATS'!AR2645+'GAME STATS'!AR2704+'GAME STATS'!AR2763+'GAME STATS'!AR2822+'GAME STATS'!AR2881+'GAME STATS'!AR2940+'GAME STATS'!AR2999+'GAME STATS'!AR3058+'GAME STATS'!AR3117+'GAME STATS'!AR3176+'GAME STATS'!AR3235+'GAME STATS'!AR3294+'GAME STATS'!AR3353+'GAME STATS'!AR3412+'GAME STATS'!AR3471+'GAME STATS'!AR3530+'GAME STATS'!AR3589+'GAME STATS'!AR3648+'GAME STATS'!AR3707+'GAME STATS'!AR3766+'GAME STATS'!AR3825+'GAME STATS'!AR3884+'GAME STATS'!AR3943+'GAME STATS'!AR4002+'GAME STATS'!AR4061+'GAME STATS'!AR4120+'GAME STATS'!AR4179+'GAME STATS'!AR4238+'GAME STATS'!AR4297+'GAME STATS'!AR4356+'GAME STATS'!AR4415+'GAME STATS'!AR4474+'GAME STATS'!AR4533+'GAME STATS'!AR4592+'GAME STATS'!AR4651+'GAME STATS'!AR4710+'GAME STATS'!AR4769+'GAME STATS'!AR4828+'GAME STATS'!AR4887+'GAME STATS'!AR4946+'GAME STATS'!AR5005+'GAME STATS'!AR5064+'GAME STATS'!AR5123+'GAME STATS'!AR5182+'GAME STATS'!AR5241+'GAME STATS'!AR5300+'GAME STATS'!AR5359+'GAME STATS'!AR5418+'GAME STATS'!AR5477+'GAME STATS'!AR5536+'GAME STATS'!AR5595+'GAME STATS'!AR5654+'GAME STATS'!AR5713+'GAME STATS'!AR5772+'GAME STATS'!AR5831+'GAME STATS'!AR5890</f>
        <v>0</v>
      </c>
      <c r="AP47" s="734"/>
      <c r="AQ47" s="716">
        <f>IF(AM47=0,0,(AO47/AM47)*100)</f>
        <v>0</v>
      </c>
      <c r="AR47" s="839"/>
      <c r="AS47" s="731">
        <f>'GAME STATS'!AV49+'GAME STATS'!AV108+'GAME STATS'!AV167+'GAME STATS'!AV226+'GAME STATS'!AV285+'GAME STATS'!AV344+'GAME STATS'!AV403+'GAME STATS'!AV462+'GAME STATS'!AV521+'GAME STATS'!AV580+'GAME STATS'!AV639+'GAME STATS'!AV698+'GAME STATS'!AV757+'GAME STATS'!AV816+'GAME STATS'!AV875+'GAME STATS'!AV934+'GAME STATS'!AV993+'GAME STATS'!AV1052+'GAME STATS'!AV1111+'GAME STATS'!AV1170+'GAME STATS'!AV1229+'GAME STATS'!AV1288+'GAME STATS'!AV1347+'GAME STATS'!AV1406+'GAME STATS'!AV1465+'GAME STATS'!AV1524+'GAME STATS'!AV1583+'GAME STATS'!AV1642+'GAME STATS'!AV1701+'GAME STATS'!AV1760+'GAME STATS'!AV1819+'GAME STATS'!AV1878+'GAME STATS'!AV1937+'GAME STATS'!AV1996+'GAME STATS'!AV2055+'GAME STATS'!AV2114+'GAME STATS'!AV2173+'GAME STATS'!AV2232+'GAME STATS'!AV2291+'GAME STATS'!AV2350+'GAME STATS'!AV2409+'GAME STATS'!AV2468+'GAME STATS'!AV2527+'GAME STATS'!AV2586+'GAME STATS'!AV2645+'GAME STATS'!AV2704+'GAME STATS'!AV2763+'GAME STATS'!AV2822+'GAME STATS'!AV2881+'GAME STATS'!AV2940+'GAME STATS'!AV2999+'GAME STATS'!AV3058+'GAME STATS'!AV3117+'GAME STATS'!AV3176+'GAME STATS'!AV3235+'GAME STATS'!AV3294+'GAME STATS'!AV3353+'GAME STATS'!AV3412+'GAME STATS'!AV3471+'GAME STATS'!AV3530+'GAME STATS'!AV3589+'GAME STATS'!AV3648+'GAME STATS'!AV3707+'GAME STATS'!AV3766+'GAME STATS'!AV3825+'GAME STATS'!AV3884+'GAME STATS'!AV3943+'GAME STATS'!AV4002+'GAME STATS'!AV4061+'GAME STATS'!AV4120+'GAME STATS'!AV4179+'GAME STATS'!AV4238+'GAME STATS'!AV4297+'GAME STATS'!AV4356+'GAME STATS'!AV4415+'GAME STATS'!AV4474+'GAME STATS'!AV4533+'GAME STATS'!AV4592+'GAME STATS'!AV4651+'GAME STATS'!AV4710+'GAME STATS'!AV4769+'GAME STATS'!AV4828+'GAME STATS'!AV4887+'GAME STATS'!AV4946+'GAME STATS'!AV5005+'GAME STATS'!AV5064+'GAME STATS'!AV5123+'GAME STATS'!AV5182+'GAME STATS'!AV5241+'GAME STATS'!AV5300+'GAME STATS'!AV5359+'GAME STATS'!AV5418+'GAME STATS'!AV5477+'GAME STATS'!AV5536+'GAME STATS'!AV5595+'GAME STATS'!AV5654+'GAME STATS'!AV5713+'GAME STATS'!AV5772+'GAME STATS'!AV5831+'GAME STATS'!AV5890</f>
        <v>0</v>
      </c>
      <c r="AT47" s="732"/>
      <c r="AU47" s="733">
        <f>'GAME STATS'!AX49+'GAME STATS'!AX108+'GAME STATS'!AX167+'GAME STATS'!AX226+'GAME STATS'!AX285+'GAME STATS'!AX344+'GAME STATS'!AX403+'GAME STATS'!AX462+'GAME STATS'!AX521+'GAME STATS'!AX580+'GAME STATS'!AX639+'GAME STATS'!AX698+'GAME STATS'!AX757+'GAME STATS'!AX816+'GAME STATS'!AX875+'GAME STATS'!AX934+'GAME STATS'!AX993+'GAME STATS'!AX1052+'GAME STATS'!AX1111+'GAME STATS'!AX1170+'GAME STATS'!AX1229+'GAME STATS'!AX1288+'GAME STATS'!AX1347+'GAME STATS'!AX1406+'GAME STATS'!AX1465+'GAME STATS'!AX1524+'GAME STATS'!AX1583+'GAME STATS'!AX1642+'GAME STATS'!AX1701+'GAME STATS'!AX1760+'GAME STATS'!AX1819+'GAME STATS'!AX1878+'GAME STATS'!AX1937+'GAME STATS'!AX1996+'GAME STATS'!AX2055+'GAME STATS'!AX2114+'GAME STATS'!AX2173+'GAME STATS'!AX2232+'GAME STATS'!AX2291+'GAME STATS'!AX2350+'GAME STATS'!AX2409+'GAME STATS'!AX2468+'GAME STATS'!AX2527+'GAME STATS'!AX2586+'GAME STATS'!AX2645+'GAME STATS'!AX2704+'GAME STATS'!AX2763+'GAME STATS'!AX2822+'GAME STATS'!AX2881+'GAME STATS'!AX2940+'GAME STATS'!AX2999+'GAME STATS'!AX3058+'GAME STATS'!AX3117+'GAME STATS'!AX3176+'GAME STATS'!AX3235+'GAME STATS'!AX3294+'GAME STATS'!AX3353+'GAME STATS'!AX3412+'GAME STATS'!AX3471+'GAME STATS'!AX3530+'GAME STATS'!AX3589+'GAME STATS'!AX3648+'GAME STATS'!AX3707+'GAME STATS'!AX3766+'GAME STATS'!AX3825+'GAME STATS'!AX3884+'GAME STATS'!AX3943+'GAME STATS'!AX4002+'GAME STATS'!AX4061+'GAME STATS'!AX4120+'GAME STATS'!AX4179+'GAME STATS'!AX4238+'GAME STATS'!AX4297+'GAME STATS'!AX4356+'GAME STATS'!AX4415+'GAME STATS'!AX4474+'GAME STATS'!AX4533+'GAME STATS'!AX4592+'GAME STATS'!AX4651+'GAME STATS'!AX4710+'GAME STATS'!AX4769+'GAME STATS'!AX4828+'GAME STATS'!AX4887+'GAME STATS'!AX4946+'GAME STATS'!AX5005+'GAME STATS'!AX5064+'GAME STATS'!AX5123+'GAME STATS'!AX5182+'GAME STATS'!AX5241+'GAME STATS'!AX5300+'GAME STATS'!AX5359+'GAME STATS'!AX5418+'GAME STATS'!AX5477+'GAME STATS'!AX5536+'GAME STATS'!AX5595+'GAME STATS'!AX5654+'GAME STATS'!AX5713+'GAME STATS'!AX5772+'GAME STATS'!AX5831+'GAME STATS'!AX5890</f>
        <v>0</v>
      </c>
      <c r="AV47" s="734"/>
      <c r="AW47" s="716">
        <f>IF(AS47=0,0,(AU47/AS47)*100)</f>
        <v>0</v>
      </c>
      <c r="AX47" s="839"/>
      <c r="AY47" s="731">
        <f>'GAME STATS'!BB49+'GAME STATS'!BB108+'GAME STATS'!BB167+'GAME STATS'!BB226+'GAME STATS'!BB285+'GAME STATS'!BB344+'GAME STATS'!BB403+'GAME STATS'!BB462+'GAME STATS'!BB521+'GAME STATS'!BB580+'GAME STATS'!BB639+'GAME STATS'!BB698+'GAME STATS'!BB757+'GAME STATS'!BB816+'GAME STATS'!BB875+'GAME STATS'!BB934+'GAME STATS'!BB993+'GAME STATS'!BB1052+'GAME STATS'!BB1111+'GAME STATS'!BB1170+'GAME STATS'!BB1229+'GAME STATS'!BB1288+'GAME STATS'!BB1347+'GAME STATS'!BB1406+'GAME STATS'!BB1465+'GAME STATS'!BB1524+'GAME STATS'!BB1583+'GAME STATS'!BB1642+'GAME STATS'!BB1701+'GAME STATS'!BB1760+'GAME STATS'!BB1819+'GAME STATS'!BB1878+'GAME STATS'!BB1937+'GAME STATS'!BB1996+'GAME STATS'!BB2055+'GAME STATS'!BB2114+'GAME STATS'!BB2173+'GAME STATS'!BB2232+'GAME STATS'!BB2291+'GAME STATS'!BB2350+'GAME STATS'!BB2409+'GAME STATS'!BB2468+'GAME STATS'!BB2527+'GAME STATS'!BB2586+'GAME STATS'!BB2645+'GAME STATS'!BB2704+'GAME STATS'!BB2763+'GAME STATS'!BB2822+'GAME STATS'!BB2881+'GAME STATS'!BB2940+'GAME STATS'!BB2999+'GAME STATS'!BB3058+'GAME STATS'!BB3117+'GAME STATS'!BB3176+'GAME STATS'!BB3235+'GAME STATS'!BB3294+'GAME STATS'!BB3353+'GAME STATS'!BB3412+'GAME STATS'!BB3471+'GAME STATS'!BB3530+'GAME STATS'!BB3589+'GAME STATS'!BB3648+'GAME STATS'!BB3707+'GAME STATS'!BB3766+'GAME STATS'!BB3825+'GAME STATS'!BB3884+'GAME STATS'!BB3943+'GAME STATS'!BB4002+'GAME STATS'!BB4061+'GAME STATS'!BB4120+'GAME STATS'!BB4179+'GAME STATS'!BB4238+'GAME STATS'!BB4297+'GAME STATS'!BB4356+'GAME STATS'!BB4415+'GAME STATS'!BB4474+'GAME STATS'!BB4533+'GAME STATS'!BB4592+'GAME STATS'!BB4651+'GAME STATS'!BB4710+'GAME STATS'!BB4769+'GAME STATS'!BB4828+'GAME STATS'!BB4887+'GAME STATS'!BB4946+'GAME STATS'!BB5005+'GAME STATS'!BB5064+'GAME STATS'!BB5123+'GAME STATS'!BB5182+'GAME STATS'!BB5241+'GAME STATS'!BB5300+'GAME STATS'!BB5359+'GAME STATS'!BB5418+'GAME STATS'!BB5477+'GAME STATS'!BB5536+'GAME STATS'!BB5595+'GAME STATS'!BB5654+'GAME STATS'!BB5713+'GAME STATS'!BB5772+'GAME STATS'!BB5831+'GAME STATS'!BB5890</f>
        <v>0</v>
      </c>
      <c r="AZ47" s="732"/>
      <c r="BA47" s="733">
        <f>'GAME STATS'!BD49+'GAME STATS'!BD108+'GAME STATS'!BD167+'GAME STATS'!BD226+'GAME STATS'!BD285+'GAME STATS'!BD344+'GAME STATS'!BD403+'GAME STATS'!BD462+'GAME STATS'!BD521+'GAME STATS'!BD580+'GAME STATS'!BD639+'GAME STATS'!BD698+'GAME STATS'!BD757+'GAME STATS'!BD816+'GAME STATS'!BD875+'GAME STATS'!BD934+'GAME STATS'!BD993+'GAME STATS'!BD1052+'GAME STATS'!BD1111+'GAME STATS'!BD1170+'GAME STATS'!BD1229+'GAME STATS'!BD1288+'GAME STATS'!BD1347+'GAME STATS'!BD1406+'GAME STATS'!BD1465+'GAME STATS'!BD1524+'GAME STATS'!BD1583+'GAME STATS'!BD1642+'GAME STATS'!BD1701+'GAME STATS'!BD1760+'GAME STATS'!BD1819+'GAME STATS'!BD1878+'GAME STATS'!BD1937+'GAME STATS'!BD1996+'GAME STATS'!BD2055+'GAME STATS'!BD2114+'GAME STATS'!BD2173+'GAME STATS'!BD2232+'GAME STATS'!BD2291+'GAME STATS'!BD2350+'GAME STATS'!BD2409+'GAME STATS'!BD2468+'GAME STATS'!BD2527+'GAME STATS'!BD2586+'GAME STATS'!BD2645+'GAME STATS'!BD2704+'GAME STATS'!BD2763+'GAME STATS'!BD2822+'GAME STATS'!BD2881+'GAME STATS'!BD2940+'GAME STATS'!BD2999+'GAME STATS'!BD3058+'GAME STATS'!BD3117+'GAME STATS'!BD3176+'GAME STATS'!BD3235+'GAME STATS'!BD3294+'GAME STATS'!BD3353+'GAME STATS'!BD3412+'GAME STATS'!BD3471+'GAME STATS'!BD3530+'GAME STATS'!BD3589+'GAME STATS'!BD3648+'GAME STATS'!BD3707+'GAME STATS'!BD3766+'GAME STATS'!BD3825+'GAME STATS'!BD3884+'GAME STATS'!BD3943+'GAME STATS'!BD4002+'GAME STATS'!BD4061+'GAME STATS'!BD4120+'GAME STATS'!BD4179+'GAME STATS'!BD4238+'GAME STATS'!BD4297+'GAME STATS'!BD4356+'GAME STATS'!BD4415+'GAME STATS'!BD4474+'GAME STATS'!BD4533+'GAME STATS'!BD4592+'GAME STATS'!BD4651+'GAME STATS'!BD4710+'GAME STATS'!BD4769+'GAME STATS'!BD4828+'GAME STATS'!BD4887+'GAME STATS'!BD4946+'GAME STATS'!BD5005+'GAME STATS'!BD5064+'GAME STATS'!BD5123+'GAME STATS'!BD5182+'GAME STATS'!BD5241+'GAME STATS'!BD5300+'GAME STATS'!BD5359+'GAME STATS'!BD5418+'GAME STATS'!BD5477+'GAME STATS'!BD5536+'GAME STATS'!BD5595+'GAME STATS'!BD5654+'GAME STATS'!BD5713+'GAME STATS'!BD5772+'GAME STATS'!BD5831+'GAME STATS'!BD5890</f>
        <v>0</v>
      </c>
      <c r="BB47" s="734"/>
      <c r="BC47" s="716">
        <f>IF(AY47=0,0,(BA47/AY47)*100)</f>
        <v>0</v>
      </c>
      <c r="BD47" s="839"/>
      <c r="BE47" s="844">
        <f>AA47+AG47+AM47+AY47</f>
        <v>0</v>
      </c>
      <c r="BF47" s="845"/>
      <c r="BG47" s="942">
        <f>AC47+AI47+AO47+BA47</f>
        <v>0</v>
      </c>
      <c r="BH47" s="845"/>
      <c r="BI47" s="715">
        <f>IF(BE47=0,0,(BG47/BE47)*100)</f>
        <v>0</v>
      </c>
      <c r="BJ47" s="882"/>
      <c r="BK47" s="885">
        <f>(AC47*2)+(AI47*2)+(AO47*3)+BA47</f>
        <v>0</v>
      </c>
      <c r="BL47" s="886"/>
      <c r="BM47" s="887"/>
      <c r="BN47" s="990">
        <f>'GAME STATS'!BQ49+'GAME STATS'!BQ108+'GAME STATS'!BQ167+'GAME STATS'!BQ226+'GAME STATS'!BQ285+'GAME STATS'!BQ344+'GAME STATS'!BQ403+'GAME STATS'!BQ462+'GAME STATS'!BQ521+'GAME STATS'!BQ580+'GAME STATS'!BQ639+'GAME STATS'!BQ698+'GAME STATS'!BQ757+'GAME STATS'!BQ816+'GAME STATS'!BQ875+'GAME STATS'!BQ934+'GAME STATS'!BQ993+'GAME STATS'!BQ1052+'GAME STATS'!BQ1111+'GAME STATS'!BQ1170+'GAME STATS'!BQ1229+'GAME STATS'!BQ1288+'GAME STATS'!BQ1347+'GAME STATS'!BQ1406+'GAME STATS'!BQ1465+'GAME STATS'!BQ1524+'GAME STATS'!BQ1583+'GAME STATS'!BQ1642+'GAME STATS'!BQ1701+'GAME STATS'!BQ1760+'GAME STATS'!BQ1819+'GAME STATS'!BQ1878+'GAME STATS'!BQ1937+'GAME STATS'!BQ1996+'GAME STATS'!BQ2055+'GAME STATS'!BQ2114+'GAME STATS'!BQ2173+'GAME STATS'!BQ2232+'GAME STATS'!BQ2291+'GAME STATS'!BQ2350+'GAME STATS'!BQ2409+'GAME STATS'!BQ2468+'GAME STATS'!BQ2527+'GAME STATS'!BQ2586+'GAME STATS'!BQ2645+'GAME STATS'!BQ2704+'GAME STATS'!BQ2763+'GAME STATS'!BQ2822+'GAME STATS'!BQ2881+'GAME STATS'!BQ2940+'GAME STATS'!BQ2999+'GAME STATS'!BQ3058+'GAME STATS'!BQ3117+'GAME STATS'!BQ3176+'GAME STATS'!BQ3235+'GAME STATS'!BQ3294+'GAME STATS'!BQ3353+'GAME STATS'!BQ3412+'GAME STATS'!BQ3471+'GAME STATS'!BQ3530+'GAME STATS'!BQ3589+'GAME STATS'!BQ3648+'GAME STATS'!BQ3707+'GAME STATS'!BQ3766+'GAME STATS'!BQ3825+'GAME STATS'!BQ3884+'GAME STATS'!BQ3943+'GAME STATS'!BQ4002+'GAME STATS'!BQ4061+'GAME STATS'!BQ4120+'GAME STATS'!BQ4179+'GAME STATS'!BQ4238+'GAME STATS'!BQ4297+'GAME STATS'!BQ4356+'GAME STATS'!BQ4415+'GAME STATS'!BQ4474+'GAME STATS'!BQ4533+'GAME STATS'!BQ4592+'GAME STATS'!BQ4651+'GAME STATS'!BQ4710+'GAME STATS'!BQ4769+'GAME STATS'!BQ4828+'GAME STATS'!BQ4887+'GAME STATS'!BQ4946+'GAME STATS'!BQ5005+'GAME STATS'!BQ5064+'GAME STATS'!BQ5123+'GAME STATS'!BQ5182+'GAME STATS'!BQ5241+'GAME STATS'!BQ5300+'GAME STATS'!BQ5359+'GAME STATS'!BQ5418+'GAME STATS'!BQ5477+'GAME STATS'!BQ5536+'GAME STATS'!BQ5595+'GAME STATS'!BQ5654+'GAME STATS'!BQ5713+'GAME STATS'!BQ5772+'GAME STATS'!BQ5831+'GAME STATS'!BQ5890</f>
        <v>0</v>
      </c>
      <c r="BO47" s="886"/>
      <c r="BP47" s="887"/>
      <c r="BQ47" s="320"/>
      <c r="BR47" s="320"/>
    </row>
    <row r="48" spans="1:70" ht="24.95" customHeight="1" thickBot="1" x14ac:dyDescent="0.3">
      <c r="A48" s="320"/>
      <c r="B48" s="748"/>
      <c r="C48" s="755" t="str">
        <f>IF(ROSTER!D$46="","",ROSTER!D$46)</f>
        <v/>
      </c>
      <c r="D48" s="756"/>
      <c r="E48" s="757"/>
      <c r="F48" s="731"/>
      <c r="G48" s="734"/>
      <c r="H48" s="731"/>
      <c r="I48" s="734"/>
      <c r="J48" s="722"/>
      <c r="K48" s="828"/>
      <c r="L48" s="829"/>
      <c r="M48" s="822"/>
      <c r="N48" s="823"/>
      <c r="O48" s="716" t="s">
        <v>16</v>
      </c>
      <c r="P48" s="718"/>
      <c r="Q48" s="731"/>
      <c r="R48" s="732"/>
      <c r="S48" s="733"/>
      <c r="T48" s="734"/>
      <c r="U48" s="836" t="s">
        <v>16</v>
      </c>
      <c r="V48" s="837"/>
      <c r="W48" s="722"/>
      <c r="X48" s="722"/>
      <c r="Y48" s="722"/>
      <c r="Z48" s="722"/>
      <c r="AA48" s="731"/>
      <c r="AB48" s="732"/>
      <c r="AC48" s="733"/>
      <c r="AD48" s="734"/>
      <c r="AE48" s="813"/>
      <c r="AF48" s="897"/>
      <c r="AG48" s="731"/>
      <c r="AH48" s="732"/>
      <c r="AI48" s="733"/>
      <c r="AJ48" s="734"/>
      <c r="AK48" s="813"/>
      <c r="AL48" s="897"/>
      <c r="AM48" s="731"/>
      <c r="AN48" s="732"/>
      <c r="AO48" s="733"/>
      <c r="AP48" s="734"/>
      <c r="AQ48" s="813"/>
      <c r="AR48" s="897"/>
      <c r="AS48" s="731"/>
      <c r="AT48" s="732"/>
      <c r="AU48" s="733"/>
      <c r="AV48" s="734"/>
      <c r="AW48" s="813"/>
      <c r="AX48" s="897"/>
      <c r="AY48" s="731"/>
      <c r="AZ48" s="732"/>
      <c r="BA48" s="733"/>
      <c r="BB48" s="734"/>
      <c r="BC48" s="813"/>
      <c r="BD48" s="897"/>
      <c r="BE48" s="828"/>
      <c r="BF48" s="941"/>
      <c r="BG48" s="943"/>
      <c r="BH48" s="941"/>
      <c r="BI48" s="812"/>
      <c r="BJ48" s="898"/>
      <c r="BK48" s="899"/>
      <c r="BL48" s="900"/>
      <c r="BM48" s="901"/>
      <c r="BN48" s="885"/>
      <c r="BO48" s="886"/>
      <c r="BP48" s="887"/>
      <c r="BQ48" s="320"/>
      <c r="BR48" s="320"/>
    </row>
    <row r="49" spans="1:70" s="7" customFormat="1" ht="26.1" customHeight="1" x14ac:dyDescent="0.25">
      <c r="A49" s="59"/>
      <c r="B49" s="895"/>
      <c r="C49" s="803"/>
      <c r="D49" s="803" t="s">
        <v>10</v>
      </c>
      <c r="E49" s="803"/>
      <c r="F49" s="803"/>
      <c r="G49" s="712"/>
      <c r="H49" s="980"/>
      <c r="I49" s="981"/>
      <c r="J49" s="830">
        <f>SUM(J9:J48)</f>
        <v>0</v>
      </c>
      <c r="K49" s="798">
        <f>SUM(K9:L48)</f>
        <v>0</v>
      </c>
      <c r="L49" s="803"/>
      <c r="M49" s="832">
        <f>SUM(M9:N48)</f>
        <v>0</v>
      </c>
      <c r="N49" s="803"/>
      <c r="O49" s="798">
        <f>K49+M49</f>
        <v>0</v>
      </c>
      <c r="P49" s="712"/>
      <c r="Q49" s="798">
        <f>SUM(Q9:R48)</f>
        <v>0</v>
      </c>
      <c r="R49" s="803"/>
      <c r="S49" s="832">
        <f>SUM(S9:T48)</f>
        <v>0</v>
      </c>
      <c r="T49" s="803"/>
      <c r="U49" s="798">
        <f>S49-Q49</f>
        <v>0</v>
      </c>
      <c r="V49" s="803"/>
      <c r="W49" s="830">
        <f>SUM(W9:W48)</f>
        <v>0</v>
      </c>
      <c r="X49" s="830">
        <f>SUM(X9:X48)</f>
        <v>0</v>
      </c>
      <c r="Y49" s="830">
        <f>SUM(Y9:Y48)</f>
        <v>0</v>
      </c>
      <c r="Z49" s="830">
        <f>SUM(Z9:Z48)</f>
        <v>0</v>
      </c>
      <c r="AA49" s="798">
        <f>SUM(AA9:AB48)</f>
        <v>0</v>
      </c>
      <c r="AB49" s="803"/>
      <c r="AC49" s="832">
        <f>SUM(AC9:AD48)</f>
        <v>0</v>
      </c>
      <c r="AD49" s="803"/>
      <c r="AE49" s="798">
        <f>IF(AA49=0,0,(AC49/AA49)*100)</f>
        <v>0</v>
      </c>
      <c r="AF49" s="712"/>
      <c r="AG49" s="798">
        <f>SUM(AG9:AH48)</f>
        <v>0</v>
      </c>
      <c r="AH49" s="803"/>
      <c r="AI49" s="832">
        <f>SUM(AI9:AJ48)</f>
        <v>0</v>
      </c>
      <c r="AJ49" s="803"/>
      <c r="AK49" s="798">
        <f>IF(AG49=0,0,(AI49/AG49)*100)</f>
        <v>0</v>
      </c>
      <c r="AL49" s="712"/>
      <c r="AM49" s="798">
        <f>SUM(AM9:AN48)</f>
        <v>0</v>
      </c>
      <c r="AN49" s="803"/>
      <c r="AO49" s="832">
        <f>SUM(AO9:AP48)</f>
        <v>0</v>
      </c>
      <c r="AP49" s="803"/>
      <c r="AQ49" s="798">
        <f>IF(AM49=0,0,(AO49/AM49)*100)</f>
        <v>0</v>
      </c>
      <c r="AR49" s="712"/>
      <c r="AS49" s="798">
        <f>SUM(AS9:AT48)</f>
        <v>0</v>
      </c>
      <c r="AT49" s="803"/>
      <c r="AU49" s="832">
        <f>SUM(AU9:AV48)</f>
        <v>0</v>
      </c>
      <c r="AV49" s="803"/>
      <c r="AW49" s="798">
        <f>IF(AS49=0,0,(AU49/AS49)*100)</f>
        <v>0</v>
      </c>
      <c r="AX49" s="712"/>
      <c r="AY49" s="798">
        <f>SUM(AY9:AZ48)</f>
        <v>0</v>
      </c>
      <c r="AZ49" s="803"/>
      <c r="BA49" s="832">
        <f>SUM(BA9:BB48)</f>
        <v>0</v>
      </c>
      <c r="BB49" s="803"/>
      <c r="BC49" s="798">
        <f>IF(AY49=0,0,(BA49/AY49)*100)</f>
        <v>0</v>
      </c>
      <c r="BD49" s="712"/>
      <c r="BE49" s="798">
        <f>SUM(BE9:BF48)</f>
        <v>0</v>
      </c>
      <c r="BF49" s="803"/>
      <c r="BG49" s="832">
        <f>SUM(BG9:BH48)</f>
        <v>0</v>
      </c>
      <c r="BH49" s="803"/>
      <c r="BI49" s="798">
        <f>IF(BE49=0,0,(BG49/BE49)*100)</f>
        <v>0</v>
      </c>
      <c r="BJ49" s="799"/>
      <c r="BK49" s="802">
        <f>SUM(BK9:BM48)</f>
        <v>0</v>
      </c>
      <c r="BL49" s="803"/>
      <c r="BM49" s="804"/>
      <c r="BN49" s="802">
        <f>SUM(BN9:BP48)</f>
        <v>0</v>
      </c>
      <c r="BO49" s="803"/>
      <c r="BP49" s="804"/>
      <c r="BQ49" s="59"/>
      <c r="BR49" s="59"/>
    </row>
    <row r="50" spans="1:70" s="7" customFormat="1" ht="26.1" customHeight="1" thickBot="1" x14ac:dyDescent="0.3">
      <c r="A50" s="59"/>
      <c r="B50" s="896"/>
      <c r="C50" s="806"/>
      <c r="D50" s="806"/>
      <c r="E50" s="806"/>
      <c r="F50" s="806"/>
      <c r="G50" s="714"/>
      <c r="H50" s="982"/>
      <c r="I50" s="983"/>
      <c r="J50" s="831"/>
      <c r="K50" s="800"/>
      <c r="L50" s="806"/>
      <c r="M50" s="833"/>
      <c r="N50" s="806"/>
      <c r="O50" s="800" t="s">
        <v>16</v>
      </c>
      <c r="P50" s="714"/>
      <c r="Q50" s="800"/>
      <c r="R50" s="806"/>
      <c r="S50" s="833"/>
      <c r="T50" s="806"/>
      <c r="U50" s="800" t="s">
        <v>16</v>
      </c>
      <c r="V50" s="806"/>
      <c r="W50" s="831"/>
      <c r="X50" s="831"/>
      <c r="Y50" s="831"/>
      <c r="Z50" s="831"/>
      <c r="AA50" s="800"/>
      <c r="AB50" s="806"/>
      <c r="AC50" s="833"/>
      <c r="AD50" s="806"/>
      <c r="AE50" s="800"/>
      <c r="AF50" s="714"/>
      <c r="AG50" s="800"/>
      <c r="AH50" s="806"/>
      <c r="AI50" s="833"/>
      <c r="AJ50" s="806"/>
      <c r="AK50" s="800"/>
      <c r="AL50" s="714"/>
      <c r="AM50" s="800"/>
      <c r="AN50" s="806"/>
      <c r="AO50" s="833"/>
      <c r="AP50" s="806"/>
      <c r="AQ50" s="800"/>
      <c r="AR50" s="714"/>
      <c r="AS50" s="800"/>
      <c r="AT50" s="806"/>
      <c r="AU50" s="833"/>
      <c r="AV50" s="806"/>
      <c r="AW50" s="800"/>
      <c r="AX50" s="714"/>
      <c r="AY50" s="800"/>
      <c r="AZ50" s="806"/>
      <c r="BA50" s="833"/>
      <c r="BB50" s="806"/>
      <c r="BC50" s="800"/>
      <c r="BD50" s="714"/>
      <c r="BE50" s="800"/>
      <c r="BF50" s="806"/>
      <c r="BG50" s="833"/>
      <c r="BH50" s="806"/>
      <c r="BI50" s="800"/>
      <c r="BJ50" s="801"/>
      <c r="BK50" s="805"/>
      <c r="BL50" s="806"/>
      <c r="BM50" s="807"/>
      <c r="BN50" s="805"/>
      <c r="BO50" s="806"/>
      <c r="BP50" s="807"/>
      <c r="BQ50" s="59"/>
      <c r="BR50" s="59"/>
    </row>
    <row r="51" spans="1:70" s="7" customFormat="1" ht="26.1" customHeight="1" x14ac:dyDescent="0.25">
      <c r="A51" s="59"/>
      <c r="B51" s="765" t="s">
        <v>108</v>
      </c>
      <c r="C51" s="766"/>
      <c r="D51" s="766"/>
      <c r="E51" s="766"/>
      <c r="F51" s="766"/>
      <c r="G51" s="767"/>
      <c r="H51" s="980"/>
      <c r="I51" s="981"/>
      <c r="J51" s="830">
        <f>'GAME STATS'!H53+'GAME STATS'!H112+'GAME STATS'!H171+'GAME STATS'!H230+'GAME STATS'!H289+'GAME STATS'!H348+'GAME STATS'!H407+'GAME STATS'!H466+'GAME STATS'!H525+'GAME STATS'!H584+'GAME STATS'!H643+'GAME STATS'!H702+'GAME STATS'!H761+'GAME STATS'!H820+'GAME STATS'!H879+'GAME STATS'!H938+'GAME STATS'!H997+'GAME STATS'!H1056+'GAME STATS'!H1115+'GAME STATS'!H1174+'GAME STATS'!H1233+'GAME STATS'!H1292+'GAME STATS'!H1351+'GAME STATS'!H1410+'GAME STATS'!H1469+'GAME STATS'!H1528+'GAME STATS'!H1587+'GAME STATS'!H1646+'GAME STATS'!H1705+'GAME STATS'!H1764+'GAME STATS'!H1823+'GAME STATS'!H1882+'GAME STATS'!H1941+'GAME STATS'!H2000+'GAME STATS'!H2059+'GAME STATS'!H2118+'GAME STATS'!H2177+'GAME STATS'!H2236+'GAME STATS'!H2295+'GAME STATS'!H2354+'GAME STATS'!H2413+'GAME STATS'!H2472+'GAME STATS'!H2531+'GAME STATS'!H2590+'GAME STATS'!H2649+'GAME STATS'!H2708+'GAME STATS'!H2767+'GAME STATS'!H2826+'GAME STATS'!H2885+'GAME STATS'!H2944+'GAME STATS'!H3003+'GAME STATS'!H3062+'GAME STATS'!H3121+'GAME STATS'!H3180+'GAME STATS'!H3239+'GAME STATS'!H3298+'GAME STATS'!H3357+'GAME STATS'!H3416+'GAME STATS'!H3475+'GAME STATS'!H3534+'GAME STATS'!H3593+'GAME STATS'!H3652+'GAME STATS'!H3711+'GAME STATS'!H3770+'GAME STATS'!H3829+'GAME STATS'!H3888+'GAME STATS'!H3947+'GAME STATS'!H4006+'GAME STATS'!H4065+'GAME STATS'!H4124+'GAME STATS'!H4183+'GAME STATS'!H4242+'GAME STATS'!H4301+'GAME STATS'!H4360+'GAME STATS'!H4419+'GAME STATS'!H4478+'GAME STATS'!H4537+'GAME STATS'!H4596+'GAME STATS'!H4655+'GAME STATS'!H4714+'GAME STATS'!H4773+'GAME STATS'!H4832+'GAME STATS'!H4891+'GAME STATS'!H4950+'GAME STATS'!H5009+'GAME STATS'!H5068+'GAME STATS'!H5127+'GAME STATS'!H5186+'GAME STATS'!H5245+'GAME STATS'!H5304+'GAME STATS'!H5363+'GAME STATS'!H5422+'GAME STATS'!H5481+'GAME STATS'!H5540+'GAME STATS'!H5599+'GAME STATS'!H5658+'GAME STATS'!H5717+'GAME STATS'!H5776+'GAME STATS'!H5835+'GAME STATS'!H5894</f>
        <v>0</v>
      </c>
      <c r="K51" s="715">
        <f>'GAME STATS'!J53+'GAME STATS'!J112+'GAME STATS'!J171+'GAME STATS'!J230+'GAME STATS'!J289+'GAME STATS'!J348+'GAME STATS'!J407+'GAME STATS'!J466+'GAME STATS'!J525+'GAME STATS'!J584+'GAME STATS'!J643+'GAME STATS'!J702+'GAME STATS'!J761+'GAME STATS'!J820+'GAME STATS'!J879+'GAME STATS'!J938+'GAME STATS'!J997+'GAME STATS'!J1056+'GAME STATS'!J1115+'GAME STATS'!J1174+'GAME STATS'!J1233+'GAME STATS'!J1292+'GAME STATS'!J1351+'GAME STATS'!J1410+'GAME STATS'!J1469+'GAME STATS'!J1528+'GAME STATS'!J1587+'GAME STATS'!J1646+'GAME STATS'!J1705+'GAME STATS'!J1764+'GAME STATS'!J1823+'GAME STATS'!J1882+'GAME STATS'!J1941+'GAME STATS'!J2000+'GAME STATS'!J2059+'GAME STATS'!J2118+'GAME STATS'!J2177+'GAME STATS'!J2236+'GAME STATS'!J2295+'GAME STATS'!J2354+'GAME STATS'!J2413+'GAME STATS'!J2472+'GAME STATS'!J2531+'GAME STATS'!J2590+'GAME STATS'!J2649+'GAME STATS'!J2708+'GAME STATS'!J2767+'GAME STATS'!J2826+'GAME STATS'!J2885+'GAME STATS'!J2944+'GAME STATS'!J3003+'GAME STATS'!J3062+'GAME STATS'!J3121+'GAME STATS'!J3180+'GAME STATS'!J3239+'GAME STATS'!J3298+'GAME STATS'!J3357+'GAME STATS'!J3416+'GAME STATS'!J3475+'GAME STATS'!J3534+'GAME STATS'!J3593+'GAME STATS'!J3652+'GAME STATS'!J3711+'GAME STATS'!J3770+'GAME STATS'!J3829+'GAME STATS'!J3888+'GAME STATS'!J3947+'GAME STATS'!J4006+'GAME STATS'!J4065+'GAME STATS'!J4124+'GAME STATS'!J4183+'GAME STATS'!J4242+'GAME STATS'!J4301+'GAME STATS'!J4360+'GAME STATS'!J4419+'GAME STATS'!J4478+'GAME STATS'!J4537+'GAME STATS'!J4596+'GAME STATS'!J4655+'GAME STATS'!J4714+'GAME STATS'!J4773+'GAME STATS'!J4832+'GAME STATS'!J4891+'GAME STATS'!J4950+'GAME STATS'!J5009+'GAME STATS'!J5068+'GAME STATS'!J5127+'GAME STATS'!J5186+'GAME STATS'!J5245+'GAME STATS'!J5304+'GAME STATS'!J5363+'GAME STATS'!J5422+'GAME STATS'!J5481+'GAME STATS'!J5540+'GAME STATS'!J5599+'GAME STATS'!J5658+'GAME STATS'!J5717+'GAME STATS'!J5776+'GAME STATS'!J5835+'GAME STATS'!J5894</f>
        <v>0</v>
      </c>
      <c r="L51" s="716"/>
      <c r="M51" s="717">
        <f>'GAME STATS'!L53+'GAME STATS'!L112+'GAME STATS'!L171+'GAME STATS'!L230+'GAME STATS'!L289+'GAME STATS'!L348+'GAME STATS'!L407+'GAME STATS'!L466+'GAME STATS'!L525+'GAME STATS'!L584+'GAME STATS'!L643+'GAME STATS'!L702+'GAME STATS'!L761+'GAME STATS'!L820+'GAME STATS'!L879+'GAME STATS'!L938+'GAME STATS'!L997+'GAME STATS'!L1056+'GAME STATS'!L1115+'GAME STATS'!L1174+'GAME STATS'!L1233+'GAME STATS'!L1292+'GAME STATS'!L1351+'GAME STATS'!L1410+'GAME STATS'!L1469+'GAME STATS'!L1528+'GAME STATS'!L1587+'GAME STATS'!L1646+'GAME STATS'!L1705+'GAME STATS'!L1764+'GAME STATS'!L1823+'GAME STATS'!L1882+'GAME STATS'!L1941+'GAME STATS'!L2000+'GAME STATS'!L2059+'GAME STATS'!L2118+'GAME STATS'!L2177+'GAME STATS'!L2236+'GAME STATS'!L2295+'GAME STATS'!L2354+'GAME STATS'!L2413+'GAME STATS'!L2472+'GAME STATS'!L2531+'GAME STATS'!L2590+'GAME STATS'!L2649+'GAME STATS'!L2708+'GAME STATS'!L2767+'GAME STATS'!L2826+'GAME STATS'!L2885+'GAME STATS'!L2944+'GAME STATS'!L3003+'GAME STATS'!L3062+'GAME STATS'!L3121+'GAME STATS'!L3180+'GAME STATS'!L3239+'GAME STATS'!L3298+'GAME STATS'!L3357+'GAME STATS'!L3416+'GAME STATS'!L3475+'GAME STATS'!L3534+'GAME STATS'!L3593+'GAME STATS'!L3652+'GAME STATS'!L3711+'GAME STATS'!L3770+'GAME STATS'!L3829+'GAME STATS'!L3888+'GAME STATS'!L3947+'GAME STATS'!L4006+'GAME STATS'!L4065+'GAME STATS'!L4124+'GAME STATS'!L4183+'GAME STATS'!L4242+'GAME STATS'!L4301+'GAME STATS'!L4360+'GAME STATS'!L4419+'GAME STATS'!L4478+'GAME STATS'!L4537+'GAME STATS'!L4596+'GAME STATS'!L4655+'GAME STATS'!L4714+'GAME STATS'!L4773+'GAME STATS'!L4832+'GAME STATS'!L4891+'GAME STATS'!L4950+'GAME STATS'!L5009+'GAME STATS'!L5068+'GAME STATS'!L5127+'GAME STATS'!L5186+'GAME STATS'!L5245+'GAME STATS'!L5304+'GAME STATS'!L5363+'GAME STATS'!L5422+'GAME STATS'!L5481+'GAME STATS'!L5540+'GAME STATS'!L5599+'GAME STATS'!L5658+'GAME STATS'!L5717+'GAME STATS'!L5776+'GAME STATS'!L5835+'GAME STATS'!L5894</f>
        <v>0</v>
      </c>
      <c r="N51" s="718"/>
      <c r="O51" s="798">
        <f>K51+M51</f>
        <v>0</v>
      </c>
      <c r="P51" s="712"/>
      <c r="Q51" s="715">
        <f>'GAME STATS'!P53+'GAME STATS'!P112+'GAME STATS'!P171+'GAME STATS'!P230+'GAME STATS'!P289+'GAME STATS'!P348+'GAME STATS'!P407+'GAME STATS'!P466+'GAME STATS'!P525+'GAME STATS'!P584+'GAME STATS'!P643+'GAME STATS'!P702+'GAME STATS'!P761+'GAME STATS'!P820+'GAME STATS'!P879+'GAME STATS'!P938+'GAME STATS'!P997+'GAME STATS'!P1056+'GAME STATS'!P1115+'GAME STATS'!P1174+'GAME STATS'!P1233+'GAME STATS'!P1292+'GAME STATS'!P1351+'GAME STATS'!P1410+'GAME STATS'!P1469+'GAME STATS'!P1528+'GAME STATS'!P1587+'GAME STATS'!P1646+'GAME STATS'!P1705+'GAME STATS'!P1764+'GAME STATS'!P1823+'GAME STATS'!P1882+'GAME STATS'!P1941+'GAME STATS'!P2000+'GAME STATS'!P2059+'GAME STATS'!P2118+'GAME STATS'!P2177+'GAME STATS'!P2236+'GAME STATS'!P2295+'GAME STATS'!P2354+'GAME STATS'!P2413+'GAME STATS'!P2472+'GAME STATS'!P2531+'GAME STATS'!P2590+'GAME STATS'!P2649+'GAME STATS'!P2708+'GAME STATS'!P2767+'GAME STATS'!P2826+'GAME STATS'!P2885+'GAME STATS'!P2944+'GAME STATS'!P3003+'GAME STATS'!P3062+'GAME STATS'!P3121+'GAME STATS'!P3180+'GAME STATS'!P3239+'GAME STATS'!P3298+'GAME STATS'!P3357+'GAME STATS'!P3416+'GAME STATS'!P3475+'GAME STATS'!P3534+'GAME STATS'!P3593+'GAME STATS'!P3652+'GAME STATS'!P3711+'GAME STATS'!P3770+'GAME STATS'!P3829+'GAME STATS'!P3888+'GAME STATS'!P3947+'GAME STATS'!P4006+'GAME STATS'!P4065+'GAME STATS'!P4124+'GAME STATS'!P4183+'GAME STATS'!P4242+'GAME STATS'!P4301+'GAME STATS'!P4360+'GAME STATS'!P4419+'GAME STATS'!P4478+'GAME STATS'!P4537+'GAME STATS'!P4596+'GAME STATS'!P4655+'GAME STATS'!P4714+'GAME STATS'!P4773+'GAME STATS'!P4832+'GAME STATS'!P4891+'GAME STATS'!P4950+'GAME STATS'!P5009+'GAME STATS'!P5068+'GAME STATS'!P5127+'GAME STATS'!P5186+'GAME STATS'!P5245+'GAME STATS'!P5304+'GAME STATS'!P5363+'GAME STATS'!P5422+'GAME STATS'!P5481+'GAME STATS'!P5540+'GAME STATS'!P5599+'GAME STATS'!P5658+'GAME STATS'!P5717+'GAME STATS'!P5776+'GAME STATS'!P5835+'GAME STATS'!P5894</f>
        <v>0</v>
      </c>
      <c r="R51" s="716"/>
      <c r="S51" s="717">
        <f>'GAME STATS'!R53+'GAME STATS'!R112+'GAME STATS'!R171+'GAME STATS'!R230+'GAME STATS'!R289+'GAME STATS'!R348+'GAME STATS'!R407+'GAME STATS'!R466+'GAME STATS'!R525+'GAME STATS'!R584+'GAME STATS'!R643+'GAME STATS'!R702+'GAME STATS'!R761+'GAME STATS'!R820+'GAME STATS'!R879+'GAME STATS'!R938+'GAME STATS'!R997+'GAME STATS'!R1056+'GAME STATS'!R1115+'GAME STATS'!R1174+'GAME STATS'!R1233+'GAME STATS'!R1292+'GAME STATS'!R1351+'GAME STATS'!R1410+'GAME STATS'!R1469+'GAME STATS'!R1528+'GAME STATS'!R1587+'GAME STATS'!R1646+'GAME STATS'!R1705+'GAME STATS'!R1764+'GAME STATS'!R1823+'GAME STATS'!R1882+'GAME STATS'!R1941+'GAME STATS'!R2000+'GAME STATS'!R2059+'GAME STATS'!R2118+'GAME STATS'!R2177+'GAME STATS'!R2236+'GAME STATS'!R2295+'GAME STATS'!R2354+'GAME STATS'!R2413+'GAME STATS'!R2472+'GAME STATS'!R2531+'GAME STATS'!R2590+'GAME STATS'!R2649+'GAME STATS'!R2708+'GAME STATS'!R2767+'GAME STATS'!R2826+'GAME STATS'!R2885+'GAME STATS'!R2944+'GAME STATS'!R3003+'GAME STATS'!R3062+'GAME STATS'!R3121+'GAME STATS'!R3180+'GAME STATS'!R3239+'GAME STATS'!R3298+'GAME STATS'!R3357+'GAME STATS'!R3416+'GAME STATS'!R3475+'GAME STATS'!R3534+'GAME STATS'!R3593+'GAME STATS'!R3652+'GAME STATS'!R3711+'GAME STATS'!R3770+'GAME STATS'!R3829+'GAME STATS'!R3888+'GAME STATS'!R3947+'GAME STATS'!R4006+'GAME STATS'!R4065+'GAME STATS'!R4124+'GAME STATS'!R4183+'GAME STATS'!R4242+'GAME STATS'!R4301+'GAME STATS'!R4360+'GAME STATS'!R4419+'GAME STATS'!R4478+'GAME STATS'!R4537+'GAME STATS'!R4596+'GAME STATS'!R4655+'GAME STATS'!R4714+'GAME STATS'!R4773+'GAME STATS'!R4832+'GAME STATS'!R4891+'GAME STATS'!R4950+'GAME STATS'!R5009+'GAME STATS'!R5068+'GAME STATS'!R5127+'GAME STATS'!R5186+'GAME STATS'!R5245+'GAME STATS'!R5304+'GAME STATS'!R5363+'GAME STATS'!R5422+'GAME STATS'!R5481+'GAME STATS'!R5540+'GAME STATS'!R5599+'GAME STATS'!R5658+'GAME STATS'!R5717+'GAME STATS'!R5776+'GAME STATS'!R5835+'GAME STATS'!R5894</f>
        <v>0</v>
      </c>
      <c r="T51" s="718"/>
      <c r="U51" s="711">
        <f>S51-Q51</f>
        <v>0</v>
      </c>
      <c r="V51" s="850"/>
      <c r="W51" s="710">
        <f>'GAME STATS'!V53+'GAME STATS'!V112+'GAME STATS'!V171+'GAME STATS'!V230+'GAME STATS'!V289+'GAME STATS'!V348+'GAME STATS'!V407+'GAME STATS'!V466+'GAME STATS'!V525+'GAME STATS'!V584+'GAME STATS'!V643+'GAME STATS'!V702+'GAME STATS'!V761+'GAME STATS'!V820+'GAME STATS'!V879+'GAME STATS'!V938+'GAME STATS'!V997+'GAME STATS'!V1056+'GAME STATS'!V1115+'GAME STATS'!V1174+'GAME STATS'!V1233+'GAME STATS'!V1292+'GAME STATS'!V1351+'GAME STATS'!V1410+'GAME STATS'!V1469+'GAME STATS'!V1528+'GAME STATS'!V1587+'GAME STATS'!V1646+'GAME STATS'!V1705+'GAME STATS'!V1764+'GAME STATS'!V1823+'GAME STATS'!V1882+'GAME STATS'!V1941+'GAME STATS'!V2000+'GAME STATS'!V2059+'GAME STATS'!V2118+'GAME STATS'!V2177+'GAME STATS'!V2236+'GAME STATS'!V2295+'GAME STATS'!V2354+'GAME STATS'!V2413+'GAME STATS'!V2472+'GAME STATS'!V2531+'GAME STATS'!V2590+'GAME STATS'!V2649+'GAME STATS'!V2708+'GAME STATS'!V2767+'GAME STATS'!V2826+'GAME STATS'!V2885+'GAME STATS'!V2944+'GAME STATS'!V3003+'GAME STATS'!V3062+'GAME STATS'!V3121+'GAME STATS'!V3180+'GAME STATS'!V3239+'GAME STATS'!V3298+'GAME STATS'!V3357+'GAME STATS'!V3416+'GAME STATS'!V3475+'GAME STATS'!V3534+'GAME STATS'!V3593+'GAME STATS'!V3652+'GAME STATS'!V3711+'GAME STATS'!V3770+'GAME STATS'!V3829+'GAME STATS'!V3888+'GAME STATS'!V3947+'GAME STATS'!V4006+'GAME STATS'!V4065+'GAME STATS'!V4124+'GAME STATS'!V4183+'GAME STATS'!V4242+'GAME STATS'!V4301+'GAME STATS'!V4360+'GAME STATS'!V4419+'GAME STATS'!V4478+'GAME STATS'!V4537+'GAME STATS'!V4596+'GAME STATS'!V4655+'GAME STATS'!V4714+'GAME STATS'!V4773+'GAME STATS'!V4832+'GAME STATS'!V4891+'GAME STATS'!V4950+'GAME STATS'!V5009+'GAME STATS'!V5068+'GAME STATS'!V5127+'GAME STATS'!V5186+'GAME STATS'!V5245+'GAME STATS'!V5304+'GAME STATS'!V5363+'GAME STATS'!V5422+'GAME STATS'!V5481+'GAME STATS'!V5540+'GAME STATS'!V5599+'GAME STATS'!V5658+'GAME STATS'!V5717+'GAME STATS'!V5776+'GAME STATS'!V5835+'GAME STATS'!V5894</f>
        <v>0</v>
      </c>
      <c r="X51" s="710">
        <f>'GAME STATS'!X53+'GAME STATS'!X112+'GAME STATS'!X171+'GAME STATS'!X230+'GAME STATS'!X289+'GAME STATS'!X348+'GAME STATS'!X407+'GAME STATS'!X466+'GAME STATS'!X525+'GAME STATS'!X584+'GAME STATS'!X643+'GAME STATS'!X702+'GAME STATS'!X761+'GAME STATS'!X820+'GAME STATS'!X879+'GAME STATS'!X938+'GAME STATS'!X997+'GAME STATS'!X1056+'GAME STATS'!X1115+'GAME STATS'!X1174+'GAME STATS'!X1233+'GAME STATS'!X1292+'GAME STATS'!X1351+'GAME STATS'!X1410+'GAME STATS'!X1469+'GAME STATS'!X1528+'GAME STATS'!X1587+'GAME STATS'!X1646+'GAME STATS'!X1705+'GAME STATS'!X1764+'GAME STATS'!X1823+'GAME STATS'!X1882+'GAME STATS'!X1941+'GAME STATS'!X2000+'GAME STATS'!X2059+'GAME STATS'!X2118+'GAME STATS'!X2177+'GAME STATS'!X2236+'GAME STATS'!X2295+'GAME STATS'!X2354+'GAME STATS'!X2413+'GAME STATS'!X2472+'GAME STATS'!X2531+'GAME STATS'!X2590+'GAME STATS'!X2649+'GAME STATS'!X2708+'GAME STATS'!X2767+'GAME STATS'!X2826+'GAME STATS'!X2885+'GAME STATS'!X2944+'GAME STATS'!X3003+'GAME STATS'!X3062+'GAME STATS'!X3121+'GAME STATS'!X3180+'GAME STATS'!X3239+'GAME STATS'!X3298+'GAME STATS'!X3357+'GAME STATS'!X3416+'GAME STATS'!X3475+'GAME STATS'!X3534+'GAME STATS'!X3593+'GAME STATS'!X3652+'GAME STATS'!X3711+'GAME STATS'!X3770+'GAME STATS'!X3829+'GAME STATS'!X3888+'GAME STATS'!X3947+'GAME STATS'!X4006+'GAME STATS'!X4065+'GAME STATS'!X4124+'GAME STATS'!X4183+'GAME STATS'!X4242+'GAME STATS'!X4301+'GAME STATS'!X4360+'GAME STATS'!X4419+'GAME STATS'!X4478+'GAME STATS'!X4537+'GAME STATS'!X4596+'GAME STATS'!X4655+'GAME STATS'!X4714+'GAME STATS'!X4773+'GAME STATS'!X4832+'GAME STATS'!X4891+'GAME STATS'!X4950+'GAME STATS'!X5009+'GAME STATS'!X5068+'GAME STATS'!X5127+'GAME STATS'!X5186+'GAME STATS'!X5245+'GAME STATS'!X5304+'GAME STATS'!X5363+'GAME STATS'!X5422+'GAME STATS'!X5481+'GAME STATS'!X5540+'GAME STATS'!X5599+'GAME STATS'!X5658+'GAME STATS'!X5717+'GAME STATS'!X5776+'GAME STATS'!X5835+'GAME STATS'!X5894</f>
        <v>0</v>
      </c>
      <c r="Y51" s="710">
        <f>'GAME STATS'!Z53+'GAME STATS'!Z112+'GAME STATS'!Z171+'GAME STATS'!Z230+'GAME STATS'!Z289+'GAME STATS'!Z348+'GAME STATS'!Z407+'GAME STATS'!Z466+'GAME STATS'!Z525+'GAME STATS'!Z584+'GAME STATS'!Z643+'GAME STATS'!Z702+'GAME STATS'!Z761+'GAME STATS'!Z820+'GAME STATS'!Z879+'GAME STATS'!Z938+'GAME STATS'!Z997+'GAME STATS'!Z1056+'GAME STATS'!Z1115+'GAME STATS'!Z1174+'GAME STATS'!Z1233+'GAME STATS'!Z1292+'GAME STATS'!Z1351+'GAME STATS'!Z1410+'GAME STATS'!Z1469+'GAME STATS'!Z1528+'GAME STATS'!Z1587+'GAME STATS'!Z1646+'GAME STATS'!Z1705+'GAME STATS'!Z1764+'GAME STATS'!Z1823+'GAME STATS'!Z1882+'GAME STATS'!Z1941+'GAME STATS'!Z2000+'GAME STATS'!Z2059+'GAME STATS'!Z2118+'GAME STATS'!Z2177+'GAME STATS'!Z2236+'GAME STATS'!Z2295+'GAME STATS'!Z2354+'GAME STATS'!Z2413+'GAME STATS'!Z2472+'GAME STATS'!Z2531+'GAME STATS'!Z2590+'GAME STATS'!Z2649+'GAME STATS'!Z2708+'GAME STATS'!Z2767+'GAME STATS'!Z2826+'GAME STATS'!Z2885+'GAME STATS'!Z2944+'GAME STATS'!Z3003+'GAME STATS'!Z3062+'GAME STATS'!Z3121+'GAME STATS'!Z3180+'GAME STATS'!Z3239+'GAME STATS'!Z3298+'GAME STATS'!Z3357+'GAME STATS'!Z3416+'GAME STATS'!Z3475+'GAME STATS'!Z3534+'GAME STATS'!Z3593+'GAME STATS'!Z3652+'GAME STATS'!Z3711+'GAME STATS'!Z3770+'GAME STATS'!Z3829+'GAME STATS'!Z3888+'GAME STATS'!Z3947+'GAME STATS'!Z4006+'GAME STATS'!Z4065+'GAME STATS'!Z4124+'GAME STATS'!Z4183+'GAME STATS'!Z4242+'GAME STATS'!Z4301+'GAME STATS'!Z4360+'GAME STATS'!Z4419+'GAME STATS'!Z4478+'GAME STATS'!Z4537+'GAME STATS'!Z4596+'GAME STATS'!Z4655+'GAME STATS'!Z4714+'GAME STATS'!Z4773+'GAME STATS'!Z4832+'GAME STATS'!Z4891+'GAME STATS'!Z4950+'GAME STATS'!Z5009+'GAME STATS'!Z5068+'GAME STATS'!Z5127+'GAME STATS'!Z5186+'GAME STATS'!Z5245+'GAME STATS'!Z5304+'GAME STATS'!Z5363+'GAME STATS'!Z5422+'GAME STATS'!Z5481+'GAME STATS'!Z5540+'GAME STATS'!Z5599+'GAME STATS'!Z5658+'GAME STATS'!Z5717+'GAME STATS'!Z5776+'GAME STATS'!Z5835+'GAME STATS'!Z5894</f>
        <v>0</v>
      </c>
      <c r="Z51" s="710">
        <f>'GAME STATS'!AB53+'GAME STATS'!AB112+'GAME STATS'!AB171+'GAME STATS'!AB230+'GAME STATS'!AB289+'GAME STATS'!AB348+'GAME STATS'!AB407+'GAME STATS'!AB466+'GAME STATS'!AB525+'GAME STATS'!AB584+'GAME STATS'!AB643+'GAME STATS'!AB702+'GAME STATS'!AB761+'GAME STATS'!AB820+'GAME STATS'!AB879+'GAME STATS'!AB938+'GAME STATS'!AB997+'GAME STATS'!AB1056+'GAME STATS'!AB1115+'GAME STATS'!AB1174+'GAME STATS'!AB1233+'GAME STATS'!AB1292+'GAME STATS'!AB1351+'GAME STATS'!AB1410+'GAME STATS'!AB1469+'GAME STATS'!AB1528+'GAME STATS'!AB1587+'GAME STATS'!AB1646+'GAME STATS'!AB1705+'GAME STATS'!AB1764+'GAME STATS'!AB1823+'GAME STATS'!AB1882+'GAME STATS'!AB1941+'GAME STATS'!AB2000+'GAME STATS'!AB2059+'GAME STATS'!AB2118+'GAME STATS'!AB2177+'GAME STATS'!AB2236+'GAME STATS'!AB2295+'GAME STATS'!AB2354+'GAME STATS'!AB2413+'GAME STATS'!AB2472+'GAME STATS'!AB2531+'GAME STATS'!AB2590+'GAME STATS'!AB2649+'GAME STATS'!AB2708+'GAME STATS'!AB2767+'GAME STATS'!AB2826+'GAME STATS'!AB2885+'GAME STATS'!AB2944+'GAME STATS'!AB3003+'GAME STATS'!AB3062+'GAME STATS'!AB3121+'GAME STATS'!AB3180+'GAME STATS'!AB3239+'GAME STATS'!AB3298+'GAME STATS'!AB3357+'GAME STATS'!AB3416+'GAME STATS'!AB3475+'GAME STATS'!AB3534+'GAME STATS'!AB3593+'GAME STATS'!AB3652+'GAME STATS'!AB3711+'GAME STATS'!AB3770+'GAME STATS'!AB3829+'GAME STATS'!AB3888+'GAME STATS'!AB3947+'GAME STATS'!AB4006+'GAME STATS'!AB4065+'GAME STATS'!AB4124+'GAME STATS'!AB4183+'GAME STATS'!AB4242+'GAME STATS'!AB4301+'GAME STATS'!AB4360+'GAME STATS'!AB4419+'GAME STATS'!AB4478+'GAME STATS'!AB4537+'GAME STATS'!AB4596+'GAME STATS'!AB4655+'GAME STATS'!AB4714+'GAME STATS'!AB4773+'GAME STATS'!AB4832+'GAME STATS'!AB4891+'GAME STATS'!AB4950+'GAME STATS'!AB5009+'GAME STATS'!AB5068+'GAME STATS'!AB5127+'GAME STATS'!AB5186+'GAME STATS'!AB5245+'GAME STATS'!AB5304+'GAME STATS'!AB5363+'GAME STATS'!AB5422+'GAME STATS'!AB5481+'GAME STATS'!AB5540+'GAME STATS'!AB5599+'GAME STATS'!AB5658+'GAME STATS'!AB5717+'GAME STATS'!AB5776+'GAME STATS'!AB5835+'GAME STATS'!AB5894</f>
        <v>0</v>
      </c>
      <c r="AA51" s="715">
        <f>'GAME STATS'!AD53+'GAME STATS'!AD112+'GAME STATS'!AD171+'GAME STATS'!AD230+'GAME STATS'!AD289+'GAME STATS'!AD348+'GAME STATS'!AD407+'GAME STATS'!AD466+'GAME STATS'!AD525+'GAME STATS'!AD584+'GAME STATS'!AD643+'GAME STATS'!AD702+'GAME STATS'!AD761+'GAME STATS'!AD820+'GAME STATS'!AD879+'GAME STATS'!AD938+'GAME STATS'!AD997+'GAME STATS'!AD1056+'GAME STATS'!AD1115+'GAME STATS'!AD1174+'GAME STATS'!AD1233+'GAME STATS'!AD1292+'GAME STATS'!AD1351+'GAME STATS'!AD1410+'GAME STATS'!AD1469+'GAME STATS'!AD1528+'GAME STATS'!AD1587+'GAME STATS'!AD1646+'GAME STATS'!AD1705+'GAME STATS'!AD1764+'GAME STATS'!AD1823+'GAME STATS'!AD1882+'GAME STATS'!AD1941+'GAME STATS'!AD2000+'GAME STATS'!AD2059+'GAME STATS'!AD2118+'GAME STATS'!AD2177+'GAME STATS'!AD2236+'GAME STATS'!AD2295+'GAME STATS'!AD2354+'GAME STATS'!AD2413+'GAME STATS'!AD2472+'GAME STATS'!AD2531+'GAME STATS'!AD2590+'GAME STATS'!AD2649+'GAME STATS'!AD2708+'GAME STATS'!AD2767+'GAME STATS'!AD2826+'GAME STATS'!AD2885+'GAME STATS'!AD2944+'GAME STATS'!AD3003+'GAME STATS'!AD3062+'GAME STATS'!AD3121+'GAME STATS'!AD3180+'GAME STATS'!AD3239+'GAME STATS'!AD3298+'GAME STATS'!AD3357+'GAME STATS'!AD3416+'GAME STATS'!AD3475+'GAME STATS'!AD3534+'GAME STATS'!AD3593+'GAME STATS'!AD3652+'GAME STATS'!AD3711+'GAME STATS'!AD3770+'GAME STATS'!AD3829+'GAME STATS'!AD3888+'GAME STATS'!AD3947+'GAME STATS'!AD4006+'GAME STATS'!AD4065+'GAME STATS'!AD4124+'GAME STATS'!AD4183+'GAME STATS'!AD4242+'GAME STATS'!AD4301+'GAME STATS'!AD4360+'GAME STATS'!AD4419+'GAME STATS'!AD4478+'GAME STATS'!AD4537+'GAME STATS'!AD4596+'GAME STATS'!AD4655+'GAME STATS'!AD4714+'GAME STATS'!AD4773+'GAME STATS'!AD4832+'GAME STATS'!AD4891+'GAME STATS'!AD4950+'GAME STATS'!AD5009+'GAME STATS'!AD5068+'GAME STATS'!AD5127+'GAME STATS'!AD5186+'GAME STATS'!AD5245+'GAME STATS'!AD5304+'GAME STATS'!AD5363+'GAME STATS'!AD5422+'GAME STATS'!AD5481+'GAME STATS'!AD5540+'GAME STATS'!AD5599+'GAME STATS'!AD5658+'GAME STATS'!AD5717+'GAME STATS'!AD5776+'GAME STATS'!AD5835+'GAME STATS'!AD5894</f>
        <v>0</v>
      </c>
      <c r="AB51" s="716"/>
      <c r="AC51" s="717">
        <f>'GAME STATS'!AF53+'GAME STATS'!AF112+'GAME STATS'!AF171+'GAME STATS'!AF230+'GAME STATS'!AF289+'GAME STATS'!AF348+'GAME STATS'!AF407+'GAME STATS'!AF466+'GAME STATS'!AF525+'GAME STATS'!AF584+'GAME STATS'!AF643+'GAME STATS'!AF702+'GAME STATS'!AF761+'GAME STATS'!AF820+'GAME STATS'!AF879+'GAME STATS'!AF938+'GAME STATS'!AF997+'GAME STATS'!AF1056+'GAME STATS'!AF1115+'GAME STATS'!AF1174+'GAME STATS'!AF1233+'GAME STATS'!AF1292+'GAME STATS'!AF1351+'GAME STATS'!AF1410+'GAME STATS'!AF1469+'GAME STATS'!AF1528+'GAME STATS'!AF1587+'GAME STATS'!AF1646+'GAME STATS'!AF1705+'GAME STATS'!AF1764+'GAME STATS'!AF1823+'GAME STATS'!AF1882+'GAME STATS'!AF1941+'GAME STATS'!AF2000+'GAME STATS'!AF2059+'GAME STATS'!AF2118+'GAME STATS'!AF2177+'GAME STATS'!AF2236+'GAME STATS'!AF2295+'GAME STATS'!AF2354+'GAME STATS'!AF2413+'GAME STATS'!AF2472+'GAME STATS'!AF2531+'GAME STATS'!AF2590+'GAME STATS'!AF2649+'GAME STATS'!AF2708+'GAME STATS'!AF2767+'GAME STATS'!AF2826+'GAME STATS'!AF2885+'GAME STATS'!AF2944+'GAME STATS'!AF3003+'GAME STATS'!AF3062+'GAME STATS'!AF3121+'GAME STATS'!AF3180+'GAME STATS'!AF3239+'GAME STATS'!AF3298+'GAME STATS'!AF3357+'GAME STATS'!AF3416+'GAME STATS'!AF3475+'GAME STATS'!AF3534+'GAME STATS'!AF3593+'GAME STATS'!AF3652+'GAME STATS'!AF3711+'GAME STATS'!AF3770+'GAME STATS'!AF3829+'GAME STATS'!AF3888+'GAME STATS'!AF3947+'GAME STATS'!AF4006+'GAME STATS'!AF4065+'GAME STATS'!AF4124+'GAME STATS'!AF4183+'GAME STATS'!AF4242+'GAME STATS'!AF4301+'GAME STATS'!AF4360+'GAME STATS'!AF4419+'GAME STATS'!AF4478+'GAME STATS'!AF4537+'GAME STATS'!AF4596+'GAME STATS'!AF4655+'GAME STATS'!AF4714+'GAME STATS'!AF4773+'GAME STATS'!AF4832+'GAME STATS'!AF4891+'GAME STATS'!AF4950+'GAME STATS'!AF5009+'GAME STATS'!AF5068+'GAME STATS'!AF5127+'GAME STATS'!AF5186+'GAME STATS'!AF5245+'GAME STATS'!AF5304+'GAME STATS'!AF5363+'GAME STATS'!AF5422+'GAME STATS'!AF5481+'GAME STATS'!AF5540+'GAME STATS'!AF5599+'GAME STATS'!AF5658+'GAME STATS'!AF5717+'GAME STATS'!AF5776+'GAME STATS'!AF5835+'GAME STATS'!AF5894</f>
        <v>0</v>
      </c>
      <c r="AD51" s="718"/>
      <c r="AE51" s="711">
        <f>IF(AA51=0,0,(AC51/AA51)*100)</f>
        <v>0</v>
      </c>
      <c r="AF51" s="712"/>
      <c r="AG51" s="715">
        <f>'GAME STATS'!AJ53+'GAME STATS'!AJ112+'GAME STATS'!AJ171+'GAME STATS'!AJ230+'GAME STATS'!AJ289+'GAME STATS'!AJ348+'GAME STATS'!AJ407+'GAME STATS'!AJ466+'GAME STATS'!AJ525+'GAME STATS'!AJ584+'GAME STATS'!AJ643+'GAME STATS'!AJ702+'GAME STATS'!AJ761+'GAME STATS'!AJ820+'GAME STATS'!AJ879+'GAME STATS'!AJ938+'GAME STATS'!AJ997+'GAME STATS'!AJ1056+'GAME STATS'!AJ1115+'GAME STATS'!AJ1174+'GAME STATS'!AJ1233+'GAME STATS'!AJ1292+'GAME STATS'!AJ1351+'GAME STATS'!AJ1410+'GAME STATS'!AJ1469+'GAME STATS'!AJ1528+'GAME STATS'!AJ1587+'GAME STATS'!AJ1646+'GAME STATS'!AJ1705+'GAME STATS'!AJ1764+'GAME STATS'!AJ1823+'GAME STATS'!AJ1882+'GAME STATS'!AJ1941+'GAME STATS'!AJ2000+'GAME STATS'!AJ2059+'GAME STATS'!AJ2118+'GAME STATS'!AJ2177+'GAME STATS'!AJ2236+'GAME STATS'!AJ2295+'GAME STATS'!AJ2354+'GAME STATS'!AJ2413+'GAME STATS'!AJ2472+'GAME STATS'!AJ2531+'GAME STATS'!AJ2590+'GAME STATS'!AJ2649+'GAME STATS'!AJ2708+'GAME STATS'!AJ2767+'GAME STATS'!AJ2826+'GAME STATS'!AJ2885+'GAME STATS'!AJ2944+'GAME STATS'!AJ3003+'GAME STATS'!AJ3062+'GAME STATS'!AJ3121+'GAME STATS'!AJ3180+'GAME STATS'!AJ3239+'GAME STATS'!AJ3298+'GAME STATS'!AJ3357+'GAME STATS'!AJ3416+'GAME STATS'!AJ3475+'GAME STATS'!AJ3534+'GAME STATS'!AJ3593+'GAME STATS'!AJ3652+'GAME STATS'!AJ3711+'GAME STATS'!AJ3770+'GAME STATS'!AJ3829+'GAME STATS'!AJ3888+'GAME STATS'!AJ3947+'GAME STATS'!AJ4006+'GAME STATS'!AJ4065+'GAME STATS'!AJ4124+'GAME STATS'!AJ4183+'GAME STATS'!AJ4242+'GAME STATS'!AJ4301+'GAME STATS'!AJ4360+'GAME STATS'!AJ4419+'GAME STATS'!AJ4478+'GAME STATS'!AJ4537+'GAME STATS'!AJ4596+'GAME STATS'!AJ4655+'GAME STATS'!AJ4714+'GAME STATS'!AJ4773+'GAME STATS'!AJ4832+'GAME STATS'!AJ4891+'GAME STATS'!AJ4950+'GAME STATS'!AJ5009+'GAME STATS'!AJ5068+'GAME STATS'!AJ5127+'GAME STATS'!AJ5186+'GAME STATS'!AJ5245+'GAME STATS'!AJ5304+'GAME STATS'!AJ5363+'GAME STATS'!AJ5422+'GAME STATS'!AJ5481+'GAME STATS'!AJ5540+'GAME STATS'!AJ5599+'GAME STATS'!AJ5658+'GAME STATS'!AJ5717+'GAME STATS'!AJ5776+'GAME STATS'!AJ5835+'GAME STATS'!AJ5894</f>
        <v>0</v>
      </c>
      <c r="AH51" s="716"/>
      <c r="AI51" s="717">
        <f>'GAME STATS'!AL53+'GAME STATS'!AL112+'GAME STATS'!AL171+'GAME STATS'!AL230+'GAME STATS'!AL289+'GAME STATS'!AL348+'GAME STATS'!AL407+'GAME STATS'!AL466+'GAME STATS'!AL525+'GAME STATS'!AL584+'GAME STATS'!AL643+'GAME STATS'!AL702+'GAME STATS'!AL761+'GAME STATS'!AL820+'GAME STATS'!AL879+'GAME STATS'!AL938+'GAME STATS'!AL997+'GAME STATS'!AL1056+'GAME STATS'!AL1115+'GAME STATS'!AL1174+'GAME STATS'!AL1233+'GAME STATS'!AL1292+'GAME STATS'!AL1351+'GAME STATS'!AL1410+'GAME STATS'!AL1469+'GAME STATS'!AL1528+'GAME STATS'!AL1587+'GAME STATS'!AL1646+'GAME STATS'!AL1705+'GAME STATS'!AL1764+'GAME STATS'!AL1823+'GAME STATS'!AL1882+'GAME STATS'!AL1941+'GAME STATS'!AL2000+'GAME STATS'!AL2059+'GAME STATS'!AL2118+'GAME STATS'!AL2177+'GAME STATS'!AL2236+'GAME STATS'!AL2295+'GAME STATS'!AL2354+'GAME STATS'!AL2413+'GAME STATS'!AL2472+'GAME STATS'!AL2531+'GAME STATS'!AL2590+'GAME STATS'!AL2649+'GAME STATS'!AL2708+'GAME STATS'!AL2767+'GAME STATS'!AL2826+'GAME STATS'!AL2885+'GAME STATS'!AL2944+'GAME STATS'!AL3003+'GAME STATS'!AL3062+'GAME STATS'!AL3121+'GAME STATS'!AL3180+'GAME STATS'!AL3239+'GAME STATS'!AL3298+'GAME STATS'!AL3357+'GAME STATS'!AL3416+'GAME STATS'!AL3475+'GAME STATS'!AL3534+'GAME STATS'!AL3593+'GAME STATS'!AL3652+'GAME STATS'!AL3711+'GAME STATS'!AL3770+'GAME STATS'!AL3829+'GAME STATS'!AL3888+'GAME STATS'!AL3947+'GAME STATS'!AL4006+'GAME STATS'!AL4065+'GAME STATS'!AL4124+'GAME STATS'!AL4183+'GAME STATS'!AL4242+'GAME STATS'!AL4301+'GAME STATS'!AL4360+'GAME STATS'!AL4419+'GAME STATS'!AL4478+'GAME STATS'!AL4537+'GAME STATS'!AL4596+'GAME STATS'!AL4655+'GAME STATS'!AL4714+'GAME STATS'!AL4773+'GAME STATS'!AL4832+'GAME STATS'!AL4891+'GAME STATS'!AL4950+'GAME STATS'!AL5009+'GAME STATS'!AL5068+'GAME STATS'!AL5127+'GAME STATS'!AL5186+'GAME STATS'!AL5245+'GAME STATS'!AL5304+'GAME STATS'!AL5363+'GAME STATS'!AL5422+'GAME STATS'!AL5481+'GAME STATS'!AL5540+'GAME STATS'!AL5599+'GAME STATS'!AL5658+'GAME STATS'!AL5717+'GAME STATS'!AL5776+'GAME STATS'!AL5835+'GAME STATS'!AL5894</f>
        <v>0</v>
      </c>
      <c r="AJ51" s="718"/>
      <c r="AK51" s="711">
        <f>IF(AG51=0,0,(AI51/AG51)*100)</f>
        <v>0</v>
      </c>
      <c r="AL51" s="712"/>
      <c r="AM51" s="715">
        <f>'GAME STATS'!AP53+'GAME STATS'!AP112+'GAME STATS'!AP171+'GAME STATS'!AP230+'GAME STATS'!AP289+'GAME STATS'!AP348+'GAME STATS'!AP407+'GAME STATS'!AP466+'GAME STATS'!AP525+'GAME STATS'!AP584+'GAME STATS'!AP643+'GAME STATS'!AP702+'GAME STATS'!AP761+'GAME STATS'!AP820+'GAME STATS'!AP879+'GAME STATS'!AP938+'GAME STATS'!AP997+'GAME STATS'!AP1056+'GAME STATS'!AP1115+'GAME STATS'!AP1174+'GAME STATS'!AP1233+'GAME STATS'!AP1292+'GAME STATS'!AP1351+'GAME STATS'!AP1410+'GAME STATS'!AP1469+'GAME STATS'!AP1528+'GAME STATS'!AP1587+'GAME STATS'!AP1646+'GAME STATS'!AP1705+'GAME STATS'!AP1764+'GAME STATS'!AP1823+'GAME STATS'!AP1882+'GAME STATS'!AP1941+'GAME STATS'!AP2000+'GAME STATS'!AP2059+'GAME STATS'!AP2118+'GAME STATS'!AP2177+'GAME STATS'!AP2236+'GAME STATS'!AP2295+'GAME STATS'!AP2354+'GAME STATS'!AP2413+'GAME STATS'!AP2472+'GAME STATS'!AP2531+'GAME STATS'!AP2590+'GAME STATS'!AP2649+'GAME STATS'!AP2708+'GAME STATS'!AP2767+'GAME STATS'!AP2826+'GAME STATS'!AP2885+'GAME STATS'!AP2944+'GAME STATS'!AP3003+'GAME STATS'!AP3062+'GAME STATS'!AP3121+'GAME STATS'!AP3180+'GAME STATS'!AP3239+'GAME STATS'!AP3298+'GAME STATS'!AP3357+'GAME STATS'!AP3416+'GAME STATS'!AP3475+'GAME STATS'!AP3534+'GAME STATS'!AP3593+'GAME STATS'!AP3652+'GAME STATS'!AP3711+'GAME STATS'!AP3770+'GAME STATS'!AP3829+'GAME STATS'!AP3888+'GAME STATS'!AP3947+'GAME STATS'!AP4006+'GAME STATS'!AP4065+'GAME STATS'!AP4124+'GAME STATS'!AP4183+'GAME STATS'!AP4242+'GAME STATS'!AP4301+'GAME STATS'!AP4360+'GAME STATS'!AP4419+'GAME STATS'!AP4478+'GAME STATS'!AP4537+'GAME STATS'!AP4596+'GAME STATS'!AP4655+'GAME STATS'!AP4714+'GAME STATS'!AP4773+'GAME STATS'!AP4832+'GAME STATS'!AP4891+'GAME STATS'!AP4950+'GAME STATS'!AP5009+'GAME STATS'!AP5068+'GAME STATS'!AP5127+'GAME STATS'!AP5186+'GAME STATS'!AP5245+'GAME STATS'!AP5304+'GAME STATS'!AP5363+'GAME STATS'!AP5422+'GAME STATS'!AP5481+'GAME STATS'!AP5540+'GAME STATS'!AP5599+'GAME STATS'!AP5658+'GAME STATS'!AP5717+'GAME STATS'!AP5776+'GAME STATS'!AP5835+'GAME STATS'!AP5894</f>
        <v>0</v>
      </c>
      <c r="AN51" s="716"/>
      <c r="AO51" s="717">
        <f>'GAME STATS'!AR53+'GAME STATS'!AR112+'GAME STATS'!AR171+'GAME STATS'!AR230+'GAME STATS'!AR289+'GAME STATS'!AR348+'GAME STATS'!AR407+'GAME STATS'!AR466+'GAME STATS'!AR525+'GAME STATS'!AR584+'GAME STATS'!AR643+'GAME STATS'!AR702+'GAME STATS'!AR761+'GAME STATS'!AR820+'GAME STATS'!AR879+'GAME STATS'!AR938+'GAME STATS'!AR997+'GAME STATS'!AR1056+'GAME STATS'!AR1115+'GAME STATS'!AR1174+'GAME STATS'!AR1233+'GAME STATS'!AR1292+'GAME STATS'!AR1351+'GAME STATS'!AR1410+'GAME STATS'!AR1469+'GAME STATS'!AR1528+'GAME STATS'!AR1587+'GAME STATS'!AR1646+'GAME STATS'!AR1705+'GAME STATS'!AR1764+'GAME STATS'!AR1823+'GAME STATS'!AR1882+'GAME STATS'!AR1941+'GAME STATS'!AR2000+'GAME STATS'!AR2059+'GAME STATS'!AR2118+'GAME STATS'!AR2177+'GAME STATS'!AR2236+'GAME STATS'!AR2295+'GAME STATS'!AR2354+'GAME STATS'!AR2413+'GAME STATS'!AR2472+'GAME STATS'!AR2531+'GAME STATS'!AR2590+'GAME STATS'!AR2649+'GAME STATS'!AR2708+'GAME STATS'!AR2767+'GAME STATS'!AR2826+'GAME STATS'!AR2885+'GAME STATS'!AR2944+'GAME STATS'!AR3003+'GAME STATS'!AR3062+'GAME STATS'!AR3121+'GAME STATS'!AR3180+'GAME STATS'!AR3239+'GAME STATS'!AR3298+'GAME STATS'!AR3357+'GAME STATS'!AR3416+'GAME STATS'!AR3475+'GAME STATS'!AR3534+'GAME STATS'!AR3593+'GAME STATS'!AR3652+'GAME STATS'!AR3711+'GAME STATS'!AR3770+'GAME STATS'!AR3829+'GAME STATS'!AR3888+'GAME STATS'!AR3947+'GAME STATS'!AR4006+'GAME STATS'!AR4065+'GAME STATS'!AR4124+'GAME STATS'!AR4183+'GAME STATS'!AR4242+'GAME STATS'!AR4301+'GAME STATS'!AR4360+'GAME STATS'!AR4419+'GAME STATS'!AR4478+'GAME STATS'!AR4537+'GAME STATS'!AR4596+'GAME STATS'!AR4655+'GAME STATS'!AR4714+'GAME STATS'!AR4773+'GAME STATS'!AR4832+'GAME STATS'!AR4891+'GAME STATS'!AR4950+'GAME STATS'!AR5009+'GAME STATS'!AR5068+'GAME STATS'!AR5127+'GAME STATS'!AR5186+'GAME STATS'!AR5245+'GAME STATS'!AR5304+'GAME STATS'!AR5363+'GAME STATS'!AR5422+'GAME STATS'!AR5481+'GAME STATS'!AR5540+'GAME STATS'!AR5599+'GAME STATS'!AR5658+'GAME STATS'!AR5717+'GAME STATS'!AR5776+'GAME STATS'!AR5835+'GAME STATS'!AR5894</f>
        <v>0</v>
      </c>
      <c r="AP51" s="718"/>
      <c r="AQ51" s="711">
        <f>IF(AM51=0,0,(AO51/AM51)*100)</f>
        <v>0</v>
      </c>
      <c r="AR51" s="712"/>
      <c r="AS51" s="715">
        <f>'GAME STATS'!AV53+'GAME STATS'!AV112+'GAME STATS'!AV171+'GAME STATS'!AV230+'GAME STATS'!AV289+'GAME STATS'!AV348+'GAME STATS'!AV407+'GAME STATS'!AV466+'GAME STATS'!AV525+'GAME STATS'!AV584+'GAME STATS'!AV643+'GAME STATS'!AV702+'GAME STATS'!AV761+'GAME STATS'!AV820+'GAME STATS'!AV879+'GAME STATS'!AV938+'GAME STATS'!AV997+'GAME STATS'!AV1056+'GAME STATS'!AV1115+'GAME STATS'!AV1174+'GAME STATS'!AV1233+'GAME STATS'!AV1292+'GAME STATS'!AV1351+'GAME STATS'!AV1410+'GAME STATS'!AV1469+'GAME STATS'!AV1528+'GAME STATS'!AV1587+'GAME STATS'!AV1646+'GAME STATS'!AV1705+'GAME STATS'!AV1764+'GAME STATS'!AV1823+'GAME STATS'!AV1882+'GAME STATS'!AV1941+'GAME STATS'!AV2000+'GAME STATS'!AV2059+'GAME STATS'!AV2118+'GAME STATS'!AV2177+'GAME STATS'!AV2236+'GAME STATS'!AV2295+'GAME STATS'!AV2354+'GAME STATS'!AV2413+'GAME STATS'!AV2472+'GAME STATS'!AV2531+'GAME STATS'!AV2590+'GAME STATS'!AV2649+'GAME STATS'!AV2708+'GAME STATS'!AV2767+'GAME STATS'!AV2826+'GAME STATS'!AV2885+'GAME STATS'!AV2944+'GAME STATS'!AV3003+'GAME STATS'!AV3062+'GAME STATS'!AV3121+'GAME STATS'!AV3180+'GAME STATS'!AV3239+'GAME STATS'!AV3298+'GAME STATS'!AV3357+'GAME STATS'!AV3416+'GAME STATS'!AV3475+'GAME STATS'!AV3534+'GAME STATS'!AV3593+'GAME STATS'!AV3652+'GAME STATS'!AV3711+'GAME STATS'!AV3770+'GAME STATS'!AV3829+'GAME STATS'!AV3888+'GAME STATS'!AV3947+'GAME STATS'!AV4006+'GAME STATS'!AV4065+'GAME STATS'!AV4124+'GAME STATS'!AV4183+'GAME STATS'!AV4242+'GAME STATS'!AV4301+'GAME STATS'!AV4360+'GAME STATS'!AV4419+'GAME STATS'!AV4478+'GAME STATS'!AV4537+'GAME STATS'!AV4596+'GAME STATS'!AV4655+'GAME STATS'!AV4714+'GAME STATS'!AV4773+'GAME STATS'!AV4832+'GAME STATS'!AV4891+'GAME STATS'!AV4950+'GAME STATS'!AV5009+'GAME STATS'!AV5068+'GAME STATS'!AV5127+'GAME STATS'!AV5186+'GAME STATS'!AV5245+'GAME STATS'!AV5304+'GAME STATS'!AV5363+'GAME STATS'!AV5422+'GAME STATS'!AV5481+'GAME STATS'!AV5540+'GAME STATS'!AV5599+'GAME STATS'!AV5658+'GAME STATS'!AV5717+'GAME STATS'!AV5776+'GAME STATS'!AV5835+'GAME STATS'!AV5894</f>
        <v>0</v>
      </c>
      <c r="AT51" s="716"/>
      <c r="AU51" s="717">
        <f>'GAME STATS'!AX53+'GAME STATS'!AX112+'GAME STATS'!AX171+'GAME STATS'!AX230+'GAME STATS'!AX289+'GAME STATS'!AX348+'GAME STATS'!AX407+'GAME STATS'!AX466+'GAME STATS'!AX525+'GAME STATS'!AX584+'GAME STATS'!AX643+'GAME STATS'!AX702+'GAME STATS'!AX761+'GAME STATS'!AX820+'GAME STATS'!AX879+'GAME STATS'!AX938+'GAME STATS'!AX997+'GAME STATS'!AX1056+'GAME STATS'!AX1115+'GAME STATS'!AX1174+'GAME STATS'!AX1233+'GAME STATS'!AX1292+'GAME STATS'!AX1351+'GAME STATS'!AX1410+'GAME STATS'!AX1469+'GAME STATS'!AX1528+'GAME STATS'!AX1587+'GAME STATS'!AX1646+'GAME STATS'!AX1705+'GAME STATS'!AX1764+'GAME STATS'!AX1823+'GAME STATS'!AX1882+'GAME STATS'!AX1941+'GAME STATS'!AX2000+'GAME STATS'!AX2059+'GAME STATS'!AX2118+'GAME STATS'!AX2177+'GAME STATS'!AX2236+'GAME STATS'!AX2295+'GAME STATS'!AX2354+'GAME STATS'!AX2413+'GAME STATS'!AX2472+'GAME STATS'!AX2531+'GAME STATS'!AX2590+'GAME STATS'!AX2649+'GAME STATS'!AX2708+'GAME STATS'!AX2767+'GAME STATS'!AX2826+'GAME STATS'!AX2885+'GAME STATS'!AX2944+'GAME STATS'!AX3003+'GAME STATS'!AX3062+'GAME STATS'!AX3121+'GAME STATS'!AX3180+'GAME STATS'!AX3239+'GAME STATS'!AX3298+'GAME STATS'!AX3357+'GAME STATS'!AX3416+'GAME STATS'!AX3475+'GAME STATS'!AX3534+'GAME STATS'!AX3593+'GAME STATS'!AX3652+'GAME STATS'!AX3711+'GAME STATS'!AX3770+'GAME STATS'!AX3829+'GAME STATS'!AX3888+'GAME STATS'!AX3947+'GAME STATS'!AX4006+'GAME STATS'!AX4065+'GAME STATS'!AX4124+'GAME STATS'!AX4183+'GAME STATS'!AX4242+'GAME STATS'!AX4301+'GAME STATS'!AX4360+'GAME STATS'!AX4419+'GAME STATS'!AX4478+'GAME STATS'!AX4537+'GAME STATS'!AX4596+'GAME STATS'!AX4655+'GAME STATS'!AX4714+'GAME STATS'!AX4773+'GAME STATS'!AX4832+'GAME STATS'!AX4891+'GAME STATS'!AX4950+'GAME STATS'!AX5009+'GAME STATS'!AX5068+'GAME STATS'!AX5127+'GAME STATS'!AX5186+'GAME STATS'!AX5245+'GAME STATS'!AX5304+'GAME STATS'!AX5363+'GAME STATS'!AX5422+'GAME STATS'!AX5481+'GAME STATS'!AX5540+'GAME STATS'!AX5599+'GAME STATS'!AX5658+'GAME STATS'!AX5717+'GAME STATS'!AX5776+'GAME STATS'!AX5835+'GAME STATS'!AX5894</f>
        <v>0</v>
      </c>
      <c r="AV51" s="718"/>
      <c r="AW51" s="711">
        <f>IF(AS51=0,0,(AU51/AS51)*100)</f>
        <v>0</v>
      </c>
      <c r="AX51" s="712"/>
      <c r="AY51" s="715">
        <f>'GAME STATS'!BB53+'GAME STATS'!BB112+'GAME STATS'!BB171+'GAME STATS'!BB230+'GAME STATS'!BB289+'GAME STATS'!BB348+'GAME STATS'!BB407+'GAME STATS'!BB466+'GAME STATS'!BB525+'GAME STATS'!BB584+'GAME STATS'!BB643+'GAME STATS'!BB702+'GAME STATS'!BB761+'GAME STATS'!BB820+'GAME STATS'!BB879+'GAME STATS'!BB938+'GAME STATS'!BB997+'GAME STATS'!BB1056+'GAME STATS'!BB1115+'GAME STATS'!BB1174+'GAME STATS'!BB1233+'GAME STATS'!BB1292+'GAME STATS'!BB1351+'GAME STATS'!BB1410+'GAME STATS'!BB1469+'GAME STATS'!BB1528+'GAME STATS'!BB1587+'GAME STATS'!BB1646+'GAME STATS'!BB1705+'GAME STATS'!BB1764+'GAME STATS'!BB1823+'GAME STATS'!BB1882+'GAME STATS'!BB1941+'GAME STATS'!BB2000+'GAME STATS'!BB2059+'GAME STATS'!BB2118+'GAME STATS'!BB2177+'GAME STATS'!BB2236+'GAME STATS'!BB2295+'GAME STATS'!BB2354+'GAME STATS'!BB2413+'GAME STATS'!BB2472+'GAME STATS'!BB2531+'GAME STATS'!BB2590+'GAME STATS'!BB2649+'GAME STATS'!BB2708+'GAME STATS'!BB2767+'GAME STATS'!BB2826+'GAME STATS'!BB2885+'GAME STATS'!BB2944+'GAME STATS'!BB3003+'GAME STATS'!BB3062+'GAME STATS'!BB3121+'GAME STATS'!BB3180+'GAME STATS'!BB3239+'GAME STATS'!BB3298+'GAME STATS'!BB3357+'GAME STATS'!BB3416+'GAME STATS'!BB3475+'GAME STATS'!BB3534+'GAME STATS'!BB3593+'GAME STATS'!BB3652+'GAME STATS'!BB3711+'GAME STATS'!BB3770+'GAME STATS'!BB3829+'GAME STATS'!BB3888+'GAME STATS'!BB3947+'GAME STATS'!BB4006+'GAME STATS'!BB4065+'GAME STATS'!BB4124+'GAME STATS'!BB4183+'GAME STATS'!BB4242+'GAME STATS'!BB4301+'GAME STATS'!BB4360+'GAME STATS'!BB4419+'GAME STATS'!BB4478+'GAME STATS'!BB4537+'GAME STATS'!BB4596+'GAME STATS'!BB4655+'GAME STATS'!BB4714+'GAME STATS'!BB4773+'GAME STATS'!BB4832+'GAME STATS'!BB4891+'GAME STATS'!BB4950+'GAME STATS'!BB5009+'GAME STATS'!BB5068+'GAME STATS'!BB5127+'GAME STATS'!BB5186+'GAME STATS'!BB5245+'GAME STATS'!BB5304+'GAME STATS'!BB5363+'GAME STATS'!BB5422+'GAME STATS'!BB5481+'GAME STATS'!BB5540+'GAME STATS'!BB5599+'GAME STATS'!BB5658+'GAME STATS'!BB5717+'GAME STATS'!BB5776+'GAME STATS'!BB5835+'GAME STATS'!BB5894</f>
        <v>0</v>
      </c>
      <c r="AZ51" s="716"/>
      <c r="BA51" s="717">
        <f>'GAME STATS'!BD53+'GAME STATS'!BD112+'GAME STATS'!BD171+'GAME STATS'!BD230+'GAME STATS'!BD289+'GAME STATS'!BD348+'GAME STATS'!BD407+'GAME STATS'!BD466+'GAME STATS'!BD525+'GAME STATS'!BD584+'GAME STATS'!BD643+'GAME STATS'!BD702+'GAME STATS'!BD761+'GAME STATS'!BD820+'GAME STATS'!BD879+'GAME STATS'!BD938+'GAME STATS'!BD997+'GAME STATS'!BD1056+'GAME STATS'!BD1115+'GAME STATS'!BD1174+'GAME STATS'!BD1233+'GAME STATS'!BD1292+'GAME STATS'!BD1351+'GAME STATS'!BD1410+'GAME STATS'!BD1469+'GAME STATS'!BD1528+'GAME STATS'!BD1587+'GAME STATS'!BD1646+'GAME STATS'!BD1705+'GAME STATS'!BD1764+'GAME STATS'!BD1823+'GAME STATS'!BD1882+'GAME STATS'!BD1941+'GAME STATS'!BD2000+'GAME STATS'!BD2059+'GAME STATS'!BD2118+'GAME STATS'!BD2177+'GAME STATS'!BD2236+'GAME STATS'!BD2295+'GAME STATS'!BD2354+'GAME STATS'!BD2413+'GAME STATS'!BD2472+'GAME STATS'!BD2531+'GAME STATS'!BD2590+'GAME STATS'!BD2649+'GAME STATS'!BD2708+'GAME STATS'!BD2767+'GAME STATS'!BD2826+'GAME STATS'!BD2885+'GAME STATS'!BD2944+'GAME STATS'!BD3003+'GAME STATS'!BD3062+'GAME STATS'!BD3121+'GAME STATS'!BD3180+'GAME STATS'!BD3239+'GAME STATS'!BD3298+'GAME STATS'!BD3357+'GAME STATS'!BD3416+'GAME STATS'!BD3475+'GAME STATS'!BD3534+'GAME STATS'!BD3593+'GAME STATS'!BD3652+'GAME STATS'!BD3711+'GAME STATS'!BD3770+'GAME STATS'!BD3829+'GAME STATS'!BD3888+'GAME STATS'!BD3947+'GAME STATS'!BD4006+'GAME STATS'!BD4065+'GAME STATS'!BD4124+'GAME STATS'!BD4183+'GAME STATS'!BD4242+'GAME STATS'!BD4301+'GAME STATS'!BD4360+'GAME STATS'!BD4419+'GAME STATS'!BD4478+'GAME STATS'!BD4537+'GAME STATS'!BD4596+'GAME STATS'!BD4655+'GAME STATS'!BD4714+'GAME STATS'!BD4773+'GAME STATS'!BD4832+'GAME STATS'!BD4891+'GAME STATS'!BD4950+'GAME STATS'!BD5009+'GAME STATS'!BD5068+'GAME STATS'!BD5127+'GAME STATS'!BD5186+'GAME STATS'!BD5245+'GAME STATS'!BD5304+'GAME STATS'!BD5363+'GAME STATS'!BD5422+'GAME STATS'!BD5481+'GAME STATS'!BD5540+'GAME STATS'!BD5599+'GAME STATS'!BD5658+'GAME STATS'!BD5717+'GAME STATS'!BD5776+'GAME STATS'!BD5835+'GAME STATS'!BD5894</f>
        <v>0</v>
      </c>
      <c r="BB51" s="718"/>
      <c r="BC51" s="711">
        <f>IF(AY51=0,0,(BA51/AY51)*100)</f>
        <v>0</v>
      </c>
      <c r="BD51" s="712"/>
      <c r="BE51" s="715">
        <f>AA51+AG51+AM51+AY51</f>
        <v>0</v>
      </c>
      <c r="BF51" s="716"/>
      <c r="BG51" s="856">
        <f>AC51+AI51+AO51+BA51</f>
        <v>0</v>
      </c>
      <c r="BH51" s="716"/>
      <c r="BI51" s="798">
        <f>IF(BE51=0,0,(BG51/BE51)*100)</f>
        <v>0</v>
      </c>
      <c r="BJ51" s="799"/>
      <c r="BK51" s="802">
        <f>'GAME STATS'!BN53+'GAME STATS'!BN112+'GAME STATS'!BN171+'GAME STATS'!BN230+'GAME STATS'!BN289+'GAME STATS'!BN348+'GAME STATS'!BN407+'GAME STATS'!BN466+'GAME STATS'!BN525+'GAME STATS'!BN584+'GAME STATS'!BN643+'GAME STATS'!BN702+'GAME STATS'!BN761+'GAME STATS'!BN820+'GAME STATS'!BN879+'GAME STATS'!BN938+'GAME STATS'!BN997+'GAME STATS'!BN1056+'GAME STATS'!BN1115+'GAME STATS'!BN1174+'GAME STATS'!BN1233+'GAME STATS'!BN1292+'GAME STATS'!BN1351+'GAME STATS'!BN1410+'GAME STATS'!BN1469+'GAME STATS'!BN1528+'GAME STATS'!BN1587+'GAME STATS'!BN1646+'GAME STATS'!BN1705+'GAME STATS'!BN1764+'GAME STATS'!BN1823+'GAME STATS'!BN1882+'GAME STATS'!BN1941+'GAME STATS'!BN2000+'GAME STATS'!BN2059+'GAME STATS'!BN2118+'GAME STATS'!BN2177+'GAME STATS'!BN2236+'GAME STATS'!BN2295+'GAME STATS'!BN2354+'GAME STATS'!BN2413+'GAME STATS'!BN2472+'GAME STATS'!BN2531+'GAME STATS'!BN2590+'GAME STATS'!BN2649+'GAME STATS'!BN2708+'GAME STATS'!BN2767+'GAME STATS'!BN2826+'GAME STATS'!BN2885+'GAME STATS'!BN2944+'GAME STATS'!BN3003+'GAME STATS'!BN3062+'GAME STATS'!BN3121+'GAME STATS'!BN3180+'GAME STATS'!BN3239+'GAME STATS'!BN3298+'GAME STATS'!BN3357+'GAME STATS'!BN3416+'GAME STATS'!BN3475+'GAME STATS'!BN3534+'GAME STATS'!BN3593+'GAME STATS'!BN3652+'GAME STATS'!BN3711+'GAME STATS'!BN3770+'GAME STATS'!BN3829+'GAME STATS'!BN3888+'GAME STATS'!BN3947+'GAME STATS'!BN4006+'GAME STATS'!BN4065+'GAME STATS'!BN4124+'GAME STATS'!BN4183+'GAME STATS'!BN4242+'GAME STATS'!BN4301+'GAME STATS'!BN4360+'GAME STATS'!BN4419+'GAME STATS'!BN4478+'GAME STATS'!BN4537+'GAME STATS'!BN4596+'GAME STATS'!BN4655+'GAME STATS'!BN4714+'GAME STATS'!BN4773+'GAME STATS'!BN4832+'GAME STATS'!BN4891+'GAME STATS'!BN4950+'GAME STATS'!BN5009+'GAME STATS'!BN5068+'GAME STATS'!BN5127+'GAME STATS'!BN5186+'GAME STATS'!BN5245+'GAME STATS'!BN5304+'GAME STATS'!BN5363+'GAME STATS'!BN5422+'GAME STATS'!BN5481+'GAME STATS'!BN5540+'GAME STATS'!BN5599+'GAME STATS'!BN5658+'GAME STATS'!BN5717+'GAME STATS'!BN5776+'GAME STATS'!BN5835+'GAME STATS'!BN5894</f>
        <v>0</v>
      </c>
      <c r="BL51" s="803"/>
      <c r="BM51" s="804"/>
      <c r="BN51" s="344"/>
      <c r="BO51" s="345"/>
      <c r="BP51" s="346"/>
      <c r="BQ51" s="59"/>
      <c r="BR51" s="59"/>
    </row>
    <row r="52" spans="1:70" s="6" customFormat="1" ht="26.1" customHeight="1" thickBot="1" x14ac:dyDescent="0.3">
      <c r="A52" s="60"/>
      <c r="B52" s="768"/>
      <c r="C52" s="769"/>
      <c r="D52" s="769"/>
      <c r="E52" s="769"/>
      <c r="F52" s="769"/>
      <c r="G52" s="770"/>
      <c r="H52" s="982"/>
      <c r="I52" s="983"/>
      <c r="J52" s="831"/>
      <c r="K52" s="715"/>
      <c r="L52" s="716"/>
      <c r="M52" s="713"/>
      <c r="N52" s="714"/>
      <c r="O52" s="800"/>
      <c r="P52" s="714"/>
      <c r="Q52" s="715"/>
      <c r="R52" s="716"/>
      <c r="S52" s="713"/>
      <c r="T52" s="714"/>
      <c r="U52" s="713" t="s">
        <v>16</v>
      </c>
      <c r="V52" s="851"/>
      <c r="W52" s="710"/>
      <c r="X52" s="710"/>
      <c r="Y52" s="710"/>
      <c r="Z52" s="710"/>
      <c r="AA52" s="715"/>
      <c r="AB52" s="716"/>
      <c r="AC52" s="713"/>
      <c r="AD52" s="714"/>
      <c r="AE52" s="713"/>
      <c r="AF52" s="714"/>
      <c r="AG52" s="715"/>
      <c r="AH52" s="716"/>
      <c r="AI52" s="713"/>
      <c r="AJ52" s="714"/>
      <c r="AK52" s="713"/>
      <c r="AL52" s="714"/>
      <c r="AM52" s="715"/>
      <c r="AN52" s="716"/>
      <c r="AO52" s="713"/>
      <c r="AP52" s="714"/>
      <c r="AQ52" s="713"/>
      <c r="AR52" s="714"/>
      <c r="AS52" s="715"/>
      <c r="AT52" s="716"/>
      <c r="AU52" s="713"/>
      <c r="AV52" s="714"/>
      <c r="AW52" s="713"/>
      <c r="AX52" s="714"/>
      <c r="AY52" s="715"/>
      <c r="AZ52" s="716"/>
      <c r="BA52" s="713"/>
      <c r="BB52" s="714"/>
      <c r="BC52" s="713"/>
      <c r="BD52" s="714"/>
      <c r="BE52" s="812"/>
      <c r="BF52" s="813"/>
      <c r="BG52" s="857"/>
      <c r="BH52" s="813"/>
      <c r="BI52" s="800"/>
      <c r="BJ52" s="801"/>
      <c r="BK52" s="805"/>
      <c r="BL52" s="806"/>
      <c r="BM52" s="807"/>
      <c r="BN52" s="347"/>
      <c r="BO52" s="348"/>
      <c r="BP52" s="349"/>
      <c r="BQ52" s="60"/>
      <c r="BR52" s="60"/>
    </row>
    <row r="53" spans="1:70" s="7" customFormat="1" ht="51.75" customHeight="1" thickBot="1" x14ac:dyDescent="0.45">
      <c r="A53" s="59"/>
      <c r="B53" s="46"/>
      <c r="C53" s="118"/>
      <c r="D53" s="796" t="s">
        <v>139</v>
      </c>
      <c r="E53" s="796"/>
      <c r="F53" s="796"/>
      <c r="G53" s="796"/>
      <c r="H53" s="796"/>
      <c r="I53" s="796"/>
      <c r="J53" s="797"/>
      <c r="K53" s="814">
        <f>IF((K49+M51)=0,0,K49/(K49+M51)*100)</f>
        <v>0</v>
      </c>
      <c r="L53" s="815"/>
      <c r="M53" s="816">
        <f>IF((M49+K51)=0,0,M49/(M49+K51)*100)</f>
        <v>0</v>
      </c>
      <c r="N53" s="815"/>
      <c r="O53" s="814">
        <f>IF((O49+O51)=0,0,O49/(O49+O51)*100)</f>
        <v>0</v>
      </c>
      <c r="P53" s="817"/>
      <c r="Q53" s="809"/>
      <c r="R53" s="791"/>
      <c r="S53" s="791"/>
      <c r="T53" s="791"/>
      <c r="U53" s="777"/>
      <c r="V53" s="777"/>
      <c r="W53" s="118"/>
      <c r="X53" s="47"/>
      <c r="Y53" s="47"/>
      <c r="Z53" s="47"/>
      <c r="AA53" s="791"/>
      <c r="AB53" s="791"/>
      <c r="AC53" s="791"/>
      <c r="AD53" s="791"/>
      <c r="AE53" s="777"/>
      <c r="AF53" s="777"/>
      <c r="AG53" s="791"/>
      <c r="AH53" s="791"/>
      <c r="AI53" s="791"/>
      <c r="AJ53" s="791"/>
      <c r="AK53" s="777"/>
      <c r="AL53" s="777"/>
      <c r="AM53" s="791"/>
      <c r="AN53" s="791"/>
      <c r="AO53" s="791"/>
      <c r="AP53" s="791"/>
      <c r="AQ53" s="777"/>
      <c r="AR53" s="777"/>
      <c r="AS53" s="791"/>
      <c r="AT53" s="791"/>
      <c r="AU53" s="791"/>
      <c r="AV53" s="791"/>
      <c r="AW53" s="777"/>
      <c r="AX53" s="777"/>
      <c r="AY53" s="791"/>
      <c r="AZ53" s="791"/>
      <c r="BA53" s="791"/>
      <c r="BB53" s="791"/>
      <c r="BC53" s="777"/>
      <c r="BD53" s="777"/>
      <c r="BE53" s="791"/>
      <c r="BF53" s="791"/>
      <c r="BG53" s="791"/>
      <c r="BH53" s="791"/>
      <c r="BI53" s="777"/>
      <c r="BJ53" s="777"/>
      <c r="BK53" s="808"/>
      <c r="BL53" s="808"/>
      <c r="BM53" s="808"/>
      <c r="BN53" s="991"/>
      <c r="BO53" s="991"/>
      <c r="BP53" s="992"/>
      <c r="BQ53" s="59"/>
      <c r="BR53" s="59"/>
    </row>
    <row r="54" spans="1:70" ht="23.85" customHeight="1" thickTop="1" thickBot="1" x14ac:dyDescent="0.3">
      <c r="A54" s="320"/>
      <c r="B54" s="48"/>
      <c r="C54" s="328"/>
      <c r="D54" s="329"/>
      <c r="E54" s="115"/>
      <c r="F54" s="738" t="s">
        <v>58</v>
      </c>
      <c r="G54" s="738"/>
      <c r="H54" s="738"/>
      <c r="I54" s="329"/>
      <c r="J54" s="738" t="s">
        <v>59</v>
      </c>
      <c r="K54" s="738"/>
      <c r="L54" s="329"/>
      <c r="M54" s="329"/>
      <c r="N54" s="329"/>
      <c r="O54" s="329"/>
      <c r="P54" s="738" t="s">
        <v>58</v>
      </c>
      <c r="Q54" s="738"/>
      <c r="R54" s="738"/>
      <c r="S54" s="329"/>
      <c r="T54" s="738" t="s">
        <v>59</v>
      </c>
      <c r="U54" s="738"/>
      <c r="V54" s="738"/>
      <c r="W54" s="330"/>
      <c r="X54" s="330"/>
      <c r="Y54" s="738" t="s">
        <v>58</v>
      </c>
      <c r="Z54" s="738"/>
      <c r="AA54" s="329"/>
      <c r="AB54" s="738" t="s">
        <v>59</v>
      </c>
      <c r="AC54" s="738"/>
      <c r="AD54" s="738"/>
      <c r="AE54" s="350"/>
      <c r="AF54" s="329"/>
      <c r="AG54" s="329"/>
      <c r="AH54" s="329"/>
      <c r="AI54" s="738" t="s">
        <v>58</v>
      </c>
      <c r="AJ54" s="738"/>
      <c r="AK54" s="738"/>
      <c r="AL54" s="329"/>
      <c r="AM54" s="738" t="s">
        <v>59</v>
      </c>
      <c r="AN54" s="738"/>
      <c r="AO54" s="738"/>
      <c r="AP54" s="329"/>
      <c r="AQ54" s="329"/>
      <c r="AR54" s="329"/>
      <c r="AS54" s="329"/>
      <c r="AT54" s="738" t="s">
        <v>58</v>
      </c>
      <c r="AU54" s="738"/>
      <c r="AV54" s="738"/>
      <c r="AW54" s="329"/>
      <c r="AX54" s="738" t="s">
        <v>59</v>
      </c>
      <c r="AY54" s="738"/>
      <c r="AZ54" s="738"/>
      <c r="BA54" s="329"/>
      <c r="BB54" s="329"/>
      <c r="BC54" s="329"/>
      <c r="BD54" s="329"/>
      <c r="BE54" s="780"/>
      <c r="BF54" s="780"/>
      <c r="BG54" s="780"/>
      <c r="BH54" s="329"/>
      <c r="BI54" s="780"/>
      <c r="BJ54" s="780"/>
      <c r="BK54" s="780"/>
      <c r="BL54" s="329"/>
      <c r="BM54" s="331"/>
      <c r="BN54" s="331"/>
      <c r="BO54" s="331"/>
      <c r="BP54" s="332"/>
      <c r="BQ54" s="320"/>
      <c r="BR54" s="320"/>
    </row>
    <row r="55" spans="1:70" ht="50.25" customHeight="1" thickTop="1" thickBot="1" x14ac:dyDescent="0.4">
      <c r="A55" s="320"/>
      <c r="B55" s="775" t="s">
        <v>88</v>
      </c>
      <c r="C55" s="776"/>
      <c r="D55" s="117" t="s">
        <v>34</v>
      </c>
      <c r="E55" s="333"/>
      <c r="F55" s="735">
        <f>'GAME STATS'!J56+'GAME STATS'!J115+'GAME STATS'!J174+'GAME STATS'!J233+'GAME STATS'!J292+'GAME STATS'!J351+'GAME STATS'!J410+'GAME STATS'!J469+'GAME STATS'!J526+'GAME STATS'!J587+'GAME STATS'!J646+'GAME STATS'!J705+'GAME STATS'!J764+'GAME STATS'!J823+'GAME STATS'!J882+'GAME STATS'!J941+'GAME STATS'!J1000+'GAME STATS'!J1059+'GAME STATS'!J1118+'GAME STATS'!J1177+'GAME STATS'!J1236+'GAME STATS'!J1295+'GAME STATS'!J1354+'GAME STATS'!J1413+'GAME STATS'!J1472+'GAME STATS'!J1531+'GAME STATS'!J1590+'GAME STATS'!J1649+'GAME STATS'!J1708+'GAME STATS'!J1767+'GAME STATS'!J1826+'GAME STATS'!J1885+'GAME STATS'!J1944+'GAME STATS'!J2003+'GAME STATS'!J2062+'GAME STATS'!J2121+'GAME STATS'!J2180+'GAME STATS'!J2239+'GAME STATS'!J2298+'GAME STATS'!J2357+'GAME STATS'!J2416+'GAME STATS'!J2475+'GAME STATS'!J2534+'GAME STATS'!J2593+'GAME STATS'!J2652+'GAME STATS'!J2711+'GAME STATS'!J2770+'GAME STATS'!J2829+'GAME STATS'!J2888+'GAME STATS'!J2947+'GAME STATS'!J3006+'GAME STATS'!J3065+'GAME STATS'!J3124+'GAME STATS'!J3183+'GAME STATS'!J3242+'GAME STATS'!J3301+'GAME STATS'!J3360+'GAME STATS'!J3419+'GAME STATS'!J3478+'GAME STATS'!J3537+'GAME STATS'!J3596+'GAME STATS'!J3655+'GAME STATS'!J3714+'GAME STATS'!J3773+'GAME STATS'!J3832+'GAME STATS'!J3891+'GAME STATS'!J3950+'GAME STATS'!J4009+'GAME STATS'!J4068+'GAME STATS'!J4127+'GAME STATS'!J4186+'GAME STATS'!J4245+'GAME STATS'!J4304+'GAME STATS'!J4363+'GAME STATS'!J4422+'GAME STATS'!J4481+'GAME STATS'!J4540+'GAME STATS'!J4599+'GAME STATS'!J4658+'GAME STATS'!J4717+'GAME STATS'!J4776+'GAME STATS'!J4835+'GAME STATS'!J4894+'GAME STATS'!J4953+'GAME STATS'!J5012+'GAME STATS'!J5071+'GAME STATS'!J5130+'GAME STATS'!J5189+'GAME STATS'!J5248+'GAME STATS'!J5307+'GAME STATS'!J5366+'GAME STATS'!J5425+'GAME STATS'!J5484+'GAME STATS'!J5543+'GAME STATS'!J5602+'GAME STATS'!J5661+'GAME STATS'!J5720+'GAME STATS'!J5779+'GAME STATS'!J5838+'GAME STATS'!J5897</f>
        <v>0</v>
      </c>
      <c r="G55" s="736"/>
      <c r="H55" s="737"/>
      <c r="I55" s="351"/>
      <c r="J55" s="735">
        <f>'GAME STATS'!N56+'GAME STATS'!N115+'GAME STATS'!N174+'GAME STATS'!N233+'GAME STATS'!N292+'GAME STATS'!N351+'GAME STATS'!N410+'GAME STATS'!N469+'GAME STATS'!N526+'GAME STATS'!N587+'GAME STATS'!N646+'GAME STATS'!N705+'GAME STATS'!N764+'GAME STATS'!N823+'GAME STATS'!N882+'GAME STATS'!N941+'GAME STATS'!N1000+'GAME STATS'!N1059+'GAME STATS'!N1118+'GAME STATS'!N1177+'GAME STATS'!N1236+'GAME STATS'!N1295+'GAME STATS'!N1354+'GAME STATS'!N1413+'GAME STATS'!N1472+'GAME STATS'!N1531+'GAME STATS'!N1590+'GAME STATS'!N1649+'GAME STATS'!N1708+'GAME STATS'!N1767+'GAME STATS'!N1826+'GAME STATS'!N1885+'GAME STATS'!N1944+'GAME STATS'!N2003+'GAME STATS'!N2062+'GAME STATS'!N2121+'GAME STATS'!N2180+'GAME STATS'!N2239+'GAME STATS'!N2298+'GAME STATS'!N2357+'GAME STATS'!N2416+'GAME STATS'!N2475+'GAME STATS'!N2534+'GAME STATS'!N2593+'GAME STATS'!N2652+'GAME STATS'!N2711+'GAME STATS'!N2770+'GAME STATS'!N2829+'GAME STATS'!N2888+'GAME STATS'!N2947+'GAME STATS'!N3006+'GAME STATS'!N3065+'GAME STATS'!N3124+'GAME STATS'!N3183+'GAME STATS'!N3242+'GAME STATS'!N3301+'GAME STATS'!N3360+'GAME STATS'!N3419+'GAME STATS'!N3478+'GAME STATS'!N3537+'GAME STATS'!N3596+'GAME STATS'!N3655+'GAME STATS'!N3714+'GAME STATS'!N3773+'GAME STATS'!N3832+'GAME STATS'!N3891+'GAME STATS'!N3950+'GAME STATS'!N4009+'GAME STATS'!N4068+'GAME STATS'!N4127+'GAME STATS'!N4186+'GAME STATS'!N4245+'GAME STATS'!N4304+'GAME STATS'!N4363+'GAME STATS'!N4422+'GAME STATS'!N4481+'GAME STATS'!N4540+'GAME STATS'!N4599+'GAME STATS'!N4658+'GAME STATS'!N4717+'GAME STATS'!N4776+'GAME STATS'!N4835+'GAME STATS'!N4894+'GAME STATS'!N4953+'GAME STATS'!N5012+'GAME STATS'!N5071+'GAME STATS'!N5130+'GAME STATS'!N5189+'GAME STATS'!N5248+'GAME STATS'!N5307+'GAME STATS'!N5366+'GAME STATS'!N5425+'GAME STATS'!N5484+'GAME STATS'!N5543+'GAME STATS'!N5602+'GAME STATS'!N5661+'GAME STATS'!N5720+'GAME STATS'!N5779+'GAME STATS'!N5838+'GAME STATS'!N5897</f>
        <v>0</v>
      </c>
      <c r="K55" s="736"/>
      <c r="L55" s="760" t="s">
        <v>57</v>
      </c>
      <c r="M55" s="761"/>
      <c r="N55" s="761"/>
      <c r="O55" s="762"/>
      <c r="P55" s="735">
        <f>'GAME STATS'!U56+'GAME STATS'!U115+'GAME STATS'!U174+'GAME STATS'!U233+'GAME STATS'!U292+'GAME STATS'!U351+'GAME STATS'!U410+'GAME STATS'!U469+'GAME STATS'!U526+'GAME STATS'!U587+'GAME STATS'!U646+'GAME STATS'!U705+'GAME STATS'!U764+'GAME STATS'!U823+'GAME STATS'!U882+'GAME STATS'!U941+'GAME STATS'!U1000+'GAME STATS'!U1059+'GAME STATS'!U1118+'GAME STATS'!U1177+'GAME STATS'!U1236+'GAME STATS'!U1295+'GAME STATS'!U1354+'GAME STATS'!U1413+'GAME STATS'!U1472+'GAME STATS'!U1531+'GAME STATS'!U1590+'GAME STATS'!U1649+'GAME STATS'!U1708+'GAME STATS'!U1767+'GAME STATS'!U1826+'GAME STATS'!U1885+'GAME STATS'!U1944+'GAME STATS'!U2003+'GAME STATS'!U2062+'GAME STATS'!U2121+'GAME STATS'!U2180+'GAME STATS'!U2239+'GAME STATS'!U2298+'GAME STATS'!U2357+'GAME STATS'!U2416+'GAME STATS'!U2475+'GAME STATS'!U2534+'GAME STATS'!U2593+'GAME STATS'!U2652+'GAME STATS'!U2711+'GAME STATS'!U2770+'GAME STATS'!U2829+'GAME STATS'!U2888+'GAME STATS'!U2947+'GAME STATS'!U3006+'GAME STATS'!U3065+'GAME STATS'!U3124+'GAME STATS'!U3183+'GAME STATS'!U3242+'GAME STATS'!U3301+'GAME STATS'!U3360+'GAME STATS'!U3419+'GAME STATS'!U3478+'GAME STATS'!U3537+'GAME STATS'!U3596+'GAME STATS'!U3655+'GAME STATS'!U3714+'GAME STATS'!U3773+'GAME STATS'!U3832+'GAME STATS'!U3891+'GAME STATS'!U3950+'GAME STATS'!U4009+'GAME STATS'!U4068+'GAME STATS'!U4127+'GAME STATS'!U4186+'GAME STATS'!U4245+'GAME STATS'!U4304+'GAME STATS'!U4363+'GAME STATS'!U4422+'GAME STATS'!U4481+'GAME STATS'!U4540+'GAME STATS'!U4599+'GAME STATS'!U4658+'GAME STATS'!U4717+'GAME STATS'!U4776+'GAME STATS'!U4835+'GAME STATS'!U4894+'GAME STATS'!U4953+'GAME STATS'!U5012+'GAME STATS'!U5071+'GAME STATS'!U5130+'GAME STATS'!U5189+'GAME STATS'!U5248+'GAME STATS'!U5307+'GAME STATS'!U5366+'GAME STATS'!U5425+'GAME STATS'!U5484+'GAME STATS'!U5543+'GAME STATS'!U5602+'GAME STATS'!U5661+'GAME STATS'!U5720+'GAME STATS'!U5779+'GAME STATS'!U5838+'GAME STATS'!U5897</f>
        <v>0</v>
      </c>
      <c r="Q55" s="736"/>
      <c r="R55" s="737"/>
      <c r="S55" s="351"/>
      <c r="T55" s="735">
        <f>'GAME STATS'!Y56+'GAME STATS'!Y115+'GAME STATS'!Y174+'GAME STATS'!Y233+'GAME STATS'!Y292+'GAME STATS'!Y351+'GAME STATS'!Y410+'GAME STATS'!Y469+'GAME STATS'!Y526+'GAME STATS'!Y587+'GAME STATS'!Y646+'GAME STATS'!Y705+'GAME STATS'!Y764+'GAME STATS'!Y823+'GAME STATS'!Y882+'GAME STATS'!Y941+'GAME STATS'!Y1000+'GAME STATS'!Y1059+'GAME STATS'!Y1118+'GAME STATS'!Y1177+'GAME STATS'!Y1236+'GAME STATS'!Y1295+'GAME STATS'!Y1354+'GAME STATS'!Y1413+'GAME STATS'!Y1472+'GAME STATS'!Y1531+'GAME STATS'!Y1590+'GAME STATS'!Y1649+'GAME STATS'!Y1708+'GAME STATS'!Y1767+'GAME STATS'!Y1826+'GAME STATS'!Y1885+'GAME STATS'!Y1944+'GAME STATS'!Y2003+'GAME STATS'!Y2062+'GAME STATS'!Y2121+'GAME STATS'!Y2180+'GAME STATS'!Y2239+'GAME STATS'!Y2298+'GAME STATS'!Y2357+'GAME STATS'!Y2416+'GAME STATS'!Y2475+'GAME STATS'!Y2534+'GAME STATS'!Y2593+'GAME STATS'!Y2652+'GAME STATS'!Y2711+'GAME STATS'!Y2770+'GAME STATS'!Y2829+'GAME STATS'!Y2888+'GAME STATS'!Y2947+'GAME STATS'!Y3006+'GAME STATS'!Y3065+'GAME STATS'!Y3124+'GAME STATS'!Y3183+'GAME STATS'!Y3242+'GAME STATS'!Y3301+'GAME STATS'!Y3360+'GAME STATS'!Y3419+'GAME STATS'!Y3478+'GAME STATS'!Y3537+'GAME STATS'!Y3596+'GAME STATS'!Y3655+'GAME STATS'!Y3714+'GAME STATS'!Y3773+'GAME STATS'!Y3832+'GAME STATS'!Y3891+'GAME STATS'!Y3950+'GAME STATS'!Y4009+'GAME STATS'!Y4068+'GAME STATS'!Y4127+'GAME STATS'!Y4186+'GAME STATS'!Y4245+'GAME STATS'!Y4304+'GAME STATS'!Y4363+'GAME STATS'!Y4422+'GAME STATS'!Y4481+'GAME STATS'!Y4540+'GAME STATS'!Y4599+'GAME STATS'!Y4658+'GAME STATS'!Y4717+'GAME STATS'!Y4776+'GAME STATS'!Y4835+'GAME STATS'!Y4894+'GAME STATS'!Y4953+'GAME STATS'!Y5012+'GAME STATS'!Y5071+'GAME STATS'!Y5130+'GAME STATS'!Y5189+'GAME STATS'!Y5248+'GAME STATS'!Y5307+'GAME STATS'!Y5366+'GAME STATS'!Y5425+'GAME STATS'!Y5484+'GAME STATS'!Y5543+'GAME STATS'!Y5602+'GAME STATS'!Y5661+'GAME STATS'!Y5720+'GAME STATS'!Y5779+'GAME STATS'!Y5838+'GAME STATS'!Y5897</f>
        <v>0</v>
      </c>
      <c r="U55" s="736"/>
      <c r="V55" s="737"/>
      <c r="W55" s="760" t="s">
        <v>56</v>
      </c>
      <c r="X55" s="762"/>
      <c r="Y55" s="735">
        <f>'GAME STATS'!AF56+'GAME STATS'!AF115+'GAME STATS'!AF174+'GAME STATS'!AF233+'GAME STATS'!AF292+'GAME STATS'!AF351+'GAME STATS'!AF410+'GAME STATS'!AF469+'GAME STATS'!AF526+'GAME STATS'!AF587+'GAME STATS'!AF646+'GAME STATS'!AF705+'GAME STATS'!AF764+'GAME STATS'!AF823+'GAME STATS'!AF882+'GAME STATS'!AF941+'GAME STATS'!AF1000+'GAME STATS'!AF1059+'GAME STATS'!AF1118+'GAME STATS'!AF1177+'GAME STATS'!AF1236+'GAME STATS'!AF1295+'GAME STATS'!AF1354+'GAME STATS'!AF1413+'GAME STATS'!AF1472+'GAME STATS'!AF1531+'GAME STATS'!AF1590+'GAME STATS'!AF1649+'GAME STATS'!AF1708+'GAME STATS'!AF1767+'GAME STATS'!AF1826+'GAME STATS'!AF1885+'GAME STATS'!AF1944+'GAME STATS'!AF2003+'GAME STATS'!AF2062+'GAME STATS'!AF2121+'GAME STATS'!AF2180+'GAME STATS'!AF2239+'GAME STATS'!AF2298+'GAME STATS'!AF2357+'GAME STATS'!AF2416+'GAME STATS'!AF2475+'GAME STATS'!AF2534+'GAME STATS'!AF2593+'GAME STATS'!AF2652+'GAME STATS'!AF2711+'GAME STATS'!AF2770+'GAME STATS'!AF2829+'GAME STATS'!AF2888+'GAME STATS'!AF2947+'GAME STATS'!AF3006+'GAME STATS'!AF3065+'GAME STATS'!AF3124+'GAME STATS'!AF3183+'GAME STATS'!AF3242+'GAME STATS'!AF3301+'GAME STATS'!AF3360+'GAME STATS'!AF3419+'GAME STATS'!AF3478+'GAME STATS'!AF3537+'GAME STATS'!AF3596+'GAME STATS'!AF3655+'GAME STATS'!AF3714+'GAME STATS'!AF3773+'GAME STATS'!AF3832+'GAME STATS'!AF3891+'GAME STATS'!AF3950+'GAME STATS'!AF4009+'GAME STATS'!AF4068+'GAME STATS'!AF4127+'GAME STATS'!AF4186+'GAME STATS'!AF4245+'GAME STATS'!AF4304+'GAME STATS'!AF4363+'GAME STATS'!AF4422+'GAME STATS'!AF4481+'GAME STATS'!AF4540+'GAME STATS'!AF4599+'GAME STATS'!AF4658+'GAME STATS'!AF4717+'GAME STATS'!AF4776+'GAME STATS'!AF4835+'GAME STATS'!AF4894+'GAME STATS'!AF4953+'GAME STATS'!AF5012+'GAME STATS'!AF5071+'GAME STATS'!AF5130+'GAME STATS'!AF5189+'GAME STATS'!AF5248+'GAME STATS'!AF5307+'GAME STATS'!AF5366+'GAME STATS'!AF5425+'GAME STATS'!AF5484+'GAME STATS'!AF5543+'GAME STATS'!AF5602+'GAME STATS'!AF5661+'GAME STATS'!AF5720+'GAME STATS'!AF5779+'GAME STATS'!AF5838+'GAME STATS'!AF5897</f>
        <v>0</v>
      </c>
      <c r="Z55" s="737"/>
      <c r="AA55" s="351"/>
      <c r="AB55" s="735">
        <f>'GAME STATS'!AJ56+'GAME STATS'!AJ115+'GAME STATS'!AJ174+'GAME STATS'!AJ233+'GAME STATS'!AJ292+'GAME STATS'!AJ351+'GAME STATS'!AJ410+'GAME STATS'!AJ469+'GAME STATS'!AJ526+'GAME STATS'!AJ587+'GAME STATS'!AJ646+'GAME STATS'!AJ705+'GAME STATS'!AJ764+'GAME STATS'!AJ823+'GAME STATS'!AJ882+'GAME STATS'!AJ941+'GAME STATS'!AJ1000+'GAME STATS'!AJ1059+'GAME STATS'!AJ1118+'GAME STATS'!AJ1177+'GAME STATS'!AJ1236+'GAME STATS'!AJ1295+'GAME STATS'!AJ1354+'GAME STATS'!AJ1413+'GAME STATS'!AJ1472+'GAME STATS'!AJ1531+'GAME STATS'!AJ1590+'GAME STATS'!AJ1649+'GAME STATS'!AJ1708+'GAME STATS'!AJ1767+'GAME STATS'!AJ1826+'GAME STATS'!AJ1885+'GAME STATS'!AJ1944+'GAME STATS'!AJ2003+'GAME STATS'!AJ2062+'GAME STATS'!AJ2121+'GAME STATS'!AJ2180+'GAME STATS'!AJ2239+'GAME STATS'!AJ2298+'GAME STATS'!AJ2357+'GAME STATS'!AJ2416+'GAME STATS'!AJ2475+'GAME STATS'!AJ2534+'GAME STATS'!AJ2593+'GAME STATS'!AJ2652+'GAME STATS'!AJ2711+'GAME STATS'!AJ2770+'GAME STATS'!AJ2829+'GAME STATS'!AJ2888+'GAME STATS'!AJ2947+'GAME STATS'!AJ3006+'GAME STATS'!AJ3065+'GAME STATS'!AJ3124+'GAME STATS'!AJ3183+'GAME STATS'!AJ3242+'GAME STATS'!AJ3301+'GAME STATS'!AJ3360+'GAME STATS'!AJ3419+'GAME STATS'!AJ3478+'GAME STATS'!AJ3537+'GAME STATS'!AJ3596+'GAME STATS'!AJ3655+'GAME STATS'!AJ3714+'GAME STATS'!AJ3773+'GAME STATS'!AJ3832+'GAME STATS'!AJ3891+'GAME STATS'!AJ3950+'GAME STATS'!AJ4009+'GAME STATS'!AJ4068+'GAME STATS'!AJ4127+'GAME STATS'!AJ4186+'GAME STATS'!AJ4245+'GAME STATS'!AJ4304+'GAME STATS'!AJ4363+'GAME STATS'!AJ4422+'GAME STATS'!AJ4481+'GAME STATS'!AJ4540+'GAME STATS'!AJ4599+'GAME STATS'!AJ4658+'GAME STATS'!AJ4717+'GAME STATS'!AJ4776+'GAME STATS'!AJ4835+'GAME STATS'!AJ4894+'GAME STATS'!AJ4953+'GAME STATS'!AJ5012+'GAME STATS'!AJ5071+'GAME STATS'!AJ5130+'GAME STATS'!AJ5189+'GAME STATS'!AJ5248+'GAME STATS'!AJ5307+'GAME STATS'!AJ5366+'GAME STATS'!AJ5425+'GAME STATS'!AJ5484+'GAME STATS'!AJ5543+'GAME STATS'!AJ5602+'GAME STATS'!AJ5661+'GAME STATS'!AJ5720+'GAME STATS'!AJ5779+'GAME STATS'!AJ5838+'GAME STATS'!AJ5897</f>
        <v>0</v>
      </c>
      <c r="AC55" s="736"/>
      <c r="AD55" s="737"/>
      <c r="AE55" s="760" t="s">
        <v>105</v>
      </c>
      <c r="AF55" s="761"/>
      <c r="AG55" s="761"/>
      <c r="AH55" s="762"/>
      <c r="AI55" s="735">
        <f>'GAME STATS'!AQ56+'GAME STATS'!AQ115+'GAME STATS'!AQ174+'GAME STATS'!AQ233+'GAME STATS'!AQ292+'GAME STATS'!AQ351+'GAME STATS'!AQ410+'GAME STATS'!AQ469+'GAME STATS'!AQ526+'GAME STATS'!AQ587+'GAME STATS'!AQ646+'GAME STATS'!AQ705+'GAME STATS'!AQ764+'GAME STATS'!AQ823+'GAME STATS'!AQ882+'GAME STATS'!AQ941+'GAME STATS'!AQ1000+'GAME STATS'!AQ1059+'GAME STATS'!AQ1118+'GAME STATS'!AQ1177+'GAME STATS'!AQ1236+'GAME STATS'!AQ1295+'GAME STATS'!AQ1354+'GAME STATS'!AQ1413+'GAME STATS'!AQ1472+'GAME STATS'!AQ1531+'GAME STATS'!AQ1590+'GAME STATS'!AQ1649+'GAME STATS'!AQ1708+'GAME STATS'!AQ1767+'GAME STATS'!AQ1826+'GAME STATS'!AQ1885+'GAME STATS'!AQ1944+'GAME STATS'!AQ2003+'GAME STATS'!AQ2062+'GAME STATS'!AQ2121+'GAME STATS'!AQ2180+'GAME STATS'!AQ2239+'GAME STATS'!AQ2298+'GAME STATS'!AQ2357+'GAME STATS'!AQ2416+'GAME STATS'!AQ2475+'GAME STATS'!AQ2534+'GAME STATS'!AQ2593+'GAME STATS'!AQ2652+'GAME STATS'!AQ2711+'GAME STATS'!AQ2770+'GAME STATS'!AQ2829+'GAME STATS'!AQ2888+'GAME STATS'!AQ2947+'GAME STATS'!AQ3006+'GAME STATS'!AQ3065+'GAME STATS'!AQ3124+'GAME STATS'!AQ3183+'GAME STATS'!AQ3242+'GAME STATS'!AQ3301+'GAME STATS'!AQ3360+'GAME STATS'!AQ3419+'GAME STATS'!AQ3478+'GAME STATS'!AQ3537+'GAME STATS'!AQ3596+'GAME STATS'!AQ3655+'GAME STATS'!AQ3714+'GAME STATS'!AQ3773+'GAME STATS'!AQ3832+'GAME STATS'!AQ3891+'GAME STATS'!AQ3950+'GAME STATS'!AQ4009+'GAME STATS'!AQ4068+'GAME STATS'!AQ4127+'GAME STATS'!AQ4186+'GAME STATS'!AQ4245+'GAME STATS'!AQ4304+'GAME STATS'!AQ4363+'GAME STATS'!AQ4422+'GAME STATS'!AQ4481+'GAME STATS'!AQ4540+'GAME STATS'!AQ4599+'GAME STATS'!AQ4658+'GAME STATS'!AQ4717+'GAME STATS'!AQ4776+'GAME STATS'!AQ4835+'GAME STATS'!AQ4894+'GAME STATS'!AQ4953+'GAME STATS'!AQ5012+'GAME STATS'!AQ5071+'GAME STATS'!AQ5130+'GAME STATS'!AQ5189+'GAME STATS'!AQ5248+'GAME STATS'!AQ5307+'GAME STATS'!AQ5366+'GAME STATS'!AQ5425+'GAME STATS'!AQ5484+'GAME STATS'!AQ5543+'GAME STATS'!AQ5602+'GAME STATS'!AQ5661+'GAME STATS'!AQ5720+'GAME STATS'!AQ5779+'GAME STATS'!AQ5838+'GAME STATS'!AQ5897</f>
        <v>0</v>
      </c>
      <c r="AJ55" s="736"/>
      <c r="AK55" s="737"/>
      <c r="AL55" s="351"/>
      <c r="AM55" s="735">
        <f>'GAME STATS'!AU56+'GAME STATS'!AU115+'GAME STATS'!AU174+'GAME STATS'!AU233+'GAME STATS'!AU292+'GAME STATS'!AU351+'GAME STATS'!AU410+'GAME STATS'!AU469+'GAME STATS'!AU526+'GAME STATS'!AU587+'GAME STATS'!AU646+'GAME STATS'!AU705+'GAME STATS'!AU764+'GAME STATS'!AU823+'GAME STATS'!AU882+'GAME STATS'!AU941+'GAME STATS'!AU1000+'GAME STATS'!AU1059+'GAME STATS'!AU1118+'GAME STATS'!AU1177+'GAME STATS'!AU1236+'GAME STATS'!AU1295+'GAME STATS'!AU1354+'GAME STATS'!AU1413+'GAME STATS'!AU1472+'GAME STATS'!AU1531+'GAME STATS'!AU1590+'GAME STATS'!AU1649+'GAME STATS'!AU1708+'GAME STATS'!AU1767+'GAME STATS'!AU1826+'GAME STATS'!AU1885+'GAME STATS'!AU1944+'GAME STATS'!AU2003+'GAME STATS'!AU2062+'GAME STATS'!AU2121+'GAME STATS'!AU2180+'GAME STATS'!AU2239+'GAME STATS'!AU2298+'GAME STATS'!AU2357+'GAME STATS'!AU2416+'GAME STATS'!AU2475+'GAME STATS'!AU2534+'GAME STATS'!AU2593+'GAME STATS'!AU2652+'GAME STATS'!AU2711+'GAME STATS'!AU2770+'GAME STATS'!AU2829+'GAME STATS'!AU2888+'GAME STATS'!AU2947+'GAME STATS'!AU3006+'GAME STATS'!AU3065+'GAME STATS'!AU3124+'GAME STATS'!AU3183+'GAME STATS'!AU3242+'GAME STATS'!AU3301+'GAME STATS'!AU3360+'GAME STATS'!AU3419+'GAME STATS'!AU3478+'GAME STATS'!AU3537+'GAME STATS'!AU3596+'GAME STATS'!AU3655+'GAME STATS'!AU3714+'GAME STATS'!AU3773+'GAME STATS'!AU3832+'GAME STATS'!AU3891+'GAME STATS'!AU3950+'GAME STATS'!AU4009+'GAME STATS'!AU4068+'GAME STATS'!AU4127+'GAME STATS'!AU4186+'GAME STATS'!AU4245+'GAME STATS'!AU4304+'GAME STATS'!AU4363+'GAME STATS'!AU4422+'GAME STATS'!AU4481+'GAME STATS'!AU4540+'GAME STATS'!AU4599+'GAME STATS'!AU4658+'GAME STATS'!AU4717+'GAME STATS'!AU4776+'GAME STATS'!AU4835+'GAME STATS'!AU4894+'GAME STATS'!AU4953+'GAME STATS'!AU5012+'GAME STATS'!AU5071+'GAME STATS'!AU5130+'GAME STATS'!AU5189+'GAME STATS'!AU5248+'GAME STATS'!AU5307+'GAME STATS'!AU5366+'GAME STATS'!AU5425+'GAME STATS'!AU5484+'GAME STATS'!AU5543+'GAME STATS'!AU5602+'GAME STATS'!AU5661+'GAME STATS'!AU5720+'GAME STATS'!AU5779+'GAME STATS'!AU5838+'GAME STATS'!AU5897</f>
        <v>0</v>
      </c>
      <c r="AN55" s="736"/>
      <c r="AO55" s="737"/>
      <c r="AP55" s="775" t="s">
        <v>65</v>
      </c>
      <c r="AQ55" s="776"/>
      <c r="AR55" s="776"/>
      <c r="AS55" s="778"/>
      <c r="AT55" s="859">
        <f>BE56</f>
        <v>0</v>
      </c>
      <c r="AU55" s="736"/>
      <c r="AV55" s="737"/>
      <c r="AW55" s="352"/>
      <c r="AX55" s="859">
        <f>BI56</f>
        <v>0</v>
      </c>
      <c r="AY55" s="736"/>
      <c r="AZ55" s="737"/>
      <c r="BA55" s="351"/>
      <c r="BB55" s="117"/>
      <c r="BC55" s="117"/>
      <c r="BD55" s="117"/>
      <c r="BE55" s="787" t="s">
        <v>58</v>
      </c>
      <c r="BF55" s="788"/>
      <c r="BG55" s="788"/>
      <c r="BH55" s="351"/>
      <c r="BI55" s="787" t="s">
        <v>59</v>
      </c>
      <c r="BJ55" s="788"/>
      <c r="BK55" s="788"/>
      <c r="BL55" s="334"/>
      <c r="BM55" s="331"/>
      <c r="BN55" s="331"/>
      <c r="BO55" s="331"/>
      <c r="BP55" s="332"/>
      <c r="BQ55" s="320"/>
      <c r="BR55" s="320"/>
    </row>
    <row r="56" spans="1:70" ht="23.85" customHeight="1" thickTop="1" x14ac:dyDescent="0.25">
      <c r="A56" s="320"/>
      <c r="B56" s="116"/>
      <c r="C56" s="117"/>
      <c r="D56" s="117"/>
      <c r="E56" s="117"/>
      <c r="F56" s="117"/>
      <c r="G56" s="351"/>
      <c r="H56" s="351"/>
      <c r="I56" s="351"/>
      <c r="J56" s="117"/>
      <c r="K56" s="117"/>
      <c r="L56" s="114"/>
      <c r="M56" s="114"/>
      <c r="N56" s="114"/>
      <c r="O56" s="114"/>
      <c r="P56" s="117"/>
      <c r="Q56" s="117"/>
      <c r="R56" s="117"/>
      <c r="S56" s="351"/>
      <c r="T56" s="117"/>
      <c r="U56" s="117"/>
      <c r="V56" s="117"/>
      <c r="W56" s="114"/>
      <c r="X56" s="114"/>
      <c r="Y56" s="117"/>
      <c r="Z56" s="117"/>
      <c r="AA56" s="351"/>
      <c r="AB56" s="117"/>
      <c r="AC56" s="117"/>
      <c r="AD56" s="117"/>
      <c r="AE56" s="114"/>
      <c r="AF56" s="114"/>
      <c r="AG56" s="114"/>
      <c r="AH56" s="114"/>
      <c r="AI56" s="117"/>
      <c r="AJ56" s="117"/>
      <c r="AK56" s="117"/>
      <c r="AL56" s="351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351"/>
      <c r="AX56" s="117"/>
      <c r="AY56" s="117"/>
      <c r="AZ56" s="117"/>
      <c r="BA56" s="351"/>
      <c r="BB56" s="761" t="s">
        <v>63</v>
      </c>
      <c r="BC56" s="761"/>
      <c r="BD56" s="762"/>
      <c r="BE56" s="781">
        <f>BK49</f>
        <v>0</v>
      </c>
      <c r="BF56" s="782"/>
      <c r="BG56" s="783"/>
      <c r="BH56" s="351"/>
      <c r="BI56" s="781">
        <f>BK51</f>
        <v>0</v>
      </c>
      <c r="BJ56" s="782"/>
      <c r="BK56" s="783"/>
      <c r="BL56" s="334"/>
      <c r="BM56" s="331"/>
      <c r="BN56" s="331"/>
      <c r="BO56" s="331"/>
      <c r="BP56" s="332"/>
      <c r="BQ56" s="320"/>
      <c r="BR56" s="320"/>
    </row>
    <row r="57" spans="1:70" ht="23.85" customHeight="1" thickBot="1" x14ac:dyDescent="0.3">
      <c r="A57" s="320"/>
      <c r="B57" s="49"/>
      <c r="C57" s="335"/>
      <c r="D57" s="334"/>
      <c r="E57" s="50"/>
      <c r="F57" s="721" t="s">
        <v>58</v>
      </c>
      <c r="G57" s="721"/>
      <c r="H57" s="721"/>
      <c r="I57" s="334"/>
      <c r="J57" s="721" t="s">
        <v>59</v>
      </c>
      <c r="K57" s="721"/>
      <c r="L57" s="334"/>
      <c r="M57" s="334"/>
      <c r="N57" s="334"/>
      <c r="O57" s="334"/>
      <c r="P57" s="721" t="s">
        <v>58</v>
      </c>
      <c r="Q57" s="721"/>
      <c r="R57" s="721"/>
      <c r="S57" s="334"/>
      <c r="T57" s="721" t="s">
        <v>59</v>
      </c>
      <c r="U57" s="721"/>
      <c r="V57" s="721"/>
      <c r="W57" s="336"/>
      <c r="X57" s="336"/>
      <c r="Y57" s="721" t="s">
        <v>58</v>
      </c>
      <c r="Z57" s="721"/>
      <c r="AA57" s="334"/>
      <c r="AB57" s="721" t="s">
        <v>59</v>
      </c>
      <c r="AC57" s="721"/>
      <c r="AD57" s="721"/>
      <c r="AE57" s="353"/>
      <c r="AF57" s="334"/>
      <c r="AG57" s="334"/>
      <c r="AH57" s="334"/>
      <c r="AI57" s="721" t="s">
        <v>58</v>
      </c>
      <c r="AJ57" s="721"/>
      <c r="AK57" s="721"/>
      <c r="AL57" s="334"/>
      <c r="AM57" s="721" t="s">
        <v>59</v>
      </c>
      <c r="AN57" s="721"/>
      <c r="AO57" s="721"/>
      <c r="AP57" s="334"/>
      <c r="AQ57" s="334"/>
      <c r="AR57" s="334"/>
      <c r="AS57" s="334"/>
      <c r="AT57" s="721" t="s">
        <v>58</v>
      </c>
      <c r="AU57" s="721"/>
      <c r="AV57" s="721"/>
      <c r="AW57" s="334"/>
      <c r="AX57" s="721" t="s">
        <v>59</v>
      </c>
      <c r="AY57" s="721"/>
      <c r="AZ57" s="721"/>
      <c r="BA57" s="334"/>
      <c r="BB57" s="761"/>
      <c r="BC57" s="761"/>
      <c r="BD57" s="762"/>
      <c r="BE57" s="784"/>
      <c r="BF57" s="785"/>
      <c r="BG57" s="786"/>
      <c r="BH57" s="334"/>
      <c r="BI57" s="784"/>
      <c r="BJ57" s="785"/>
      <c r="BK57" s="786"/>
      <c r="BL57" s="334"/>
      <c r="BM57" s="331"/>
      <c r="BN57" s="331"/>
      <c r="BO57" s="331"/>
      <c r="BP57" s="332"/>
      <c r="BQ57" s="320"/>
      <c r="BR57" s="320"/>
    </row>
    <row r="58" spans="1:70" ht="51.6" customHeight="1" thickTop="1" thickBot="1" x14ac:dyDescent="0.3">
      <c r="A58" s="320"/>
      <c r="B58" s="775" t="s">
        <v>89</v>
      </c>
      <c r="C58" s="776"/>
      <c r="D58" s="117" t="s">
        <v>34</v>
      </c>
      <c r="E58" s="333"/>
      <c r="F58" s="735">
        <f>F55</f>
        <v>0</v>
      </c>
      <c r="G58" s="736"/>
      <c r="H58" s="737"/>
      <c r="I58" s="351"/>
      <c r="J58" s="735">
        <f>J55</f>
        <v>0</v>
      </c>
      <c r="K58" s="737"/>
      <c r="L58" s="760" t="s">
        <v>57</v>
      </c>
      <c r="M58" s="761"/>
      <c r="N58" s="761"/>
      <c r="O58" s="762"/>
      <c r="P58" s="735">
        <f>P55-F55</f>
        <v>0</v>
      </c>
      <c r="Q58" s="736"/>
      <c r="R58" s="737"/>
      <c r="S58" s="351"/>
      <c r="T58" s="735">
        <f>T55-J55</f>
        <v>0</v>
      </c>
      <c r="U58" s="736"/>
      <c r="V58" s="737"/>
      <c r="W58" s="760" t="s">
        <v>56</v>
      </c>
      <c r="X58" s="762"/>
      <c r="Y58" s="735">
        <f>Y55-P55</f>
        <v>0</v>
      </c>
      <c r="Z58" s="737"/>
      <c r="AA58" s="351"/>
      <c r="AB58" s="735">
        <f>AB55-T55</f>
        <v>0</v>
      </c>
      <c r="AC58" s="736"/>
      <c r="AD58" s="737"/>
      <c r="AE58" s="760" t="s">
        <v>106</v>
      </c>
      <c r="AF58" s="761"/>
      <c r="AG58" s="761"/>
      <c r="AH58" s="762"/>
      <c r="AI58" s="735">
        <f>AI55-Y55</f>
        <v>0</v>
      </c>
      <c r="AJ58" s="736"/>
      <c r="AK58" s="737"/>
      <c r="AL58" s="351"/>
      <c r="AM58" s="735">
        <f>AM55-AB55</f>
        <v>0</v>
      </c>
      <c r="AN58" s="736"/>
      <c r="AO58" s="737"/>
      <c r="AP58" s="775" t="s">
        <v>85</v>
      </c>
      <c r="AQ58" s="776"/>
      <c r="AR58" s="776"/>
      <c r="AS58" s="778"/>
      <c r="AT58" s="859">
        <f>BE56-AI55</f>
        <v>0</v>
      </c>
      <c r="AU58" s="736"/>
      <c r="AV58" s="737"/>
      <c r="AW58" s="352"/>
      <c r="AX58" s="859">
        <f>BI56-AM55</f>
        <v>0</v>
      </c>
      <c r="AY58" s="736"/>
      <c r="AZ58" s="737"/>
      <c r="BA58" s="351"/>
      <c r="BB58" s="117"/>
      <c r="BC58" s="117"/>
      <c r="BD58" s="117"/>
      <c r="BE58" s="117"/>
      <c r="BF58" s="117"/>
      <c r="BG58" s="117"/>
      <c r="BH58" s="334"/>
      <c r="BI58" s="334"/>
      <c r="BJ58" s="334"/>
      <c r="BK58" s="334"/>
      <c r="BL58" s="334"/>
      <c r="BM58" s="331"/>
      <c r="BN58" s="331"/>
      <c r="BO58" s="331"/>
      <c r="BP58" s="332"/>
      <c r="BQ58" s="320"/>
      <c r="BR58" s="320"/>
    </row>
    <row r="59" spans="1:70" ht="18" thickTop="1" thickBot="1" x14ac:dyDescent="0.35">
      <c r="A59" s="320"/>
      <c r="B59" s="51"/>
      <c r="C59" s="337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9"/>
      <c r="V59" s="339"/>
      <c r="W59" s="339"/>
      <c r="X59" s="339"/>
      <c r="Y59" s="339"/>
      <c r="Z59" s="338"/>
      <c r="AA59" s="338"/>
      <c r="AB59" s="338"/>
      <c r="AC59" s="338"/>
      <c r="AD59" s="354"/>
      <c r="AE59" s="354"/>
      <c r="AF59" s="338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  <c r="AU59" s="338"/>
      <c r="AV59" s="338"/>
      <c r="AW59" s="338"/>
      <c r="AX59" s="338"/>
      <c r="AY59" s="338"/>
      <c r="AZ59" s="902" t="s">
        <v>154</v>
      </c>
      <c r="BA59" s="902"/>
      <c r="BB59" s="902"/>
      <c r="BC59" s="902"/>
      <c r="BD59" s="902"/>
      <c r="BE59" s="902"/>
      <c r="BF59" s="902"/>
      <c r="BG59" s="902"/>
      <c r="BH59" s="902"/>
      <c r="BI59" s="902"/>
      <c r="BJ59" s="902"/>
      <c r="BK59" s="902"/>
      <c r="BL59" s="902"/>
      <c r="BM59" s="355"/>
      <c r="BN59" s="355"/>
      <c r="BO59" s="355"/>
      <c r="BP59" s="356"/>
      <c r="BQ59" s="320"/>
      <c r="BR59" s="320"/>
    </row>
    <row r="60" spans="1:70" ht="12.2" customHeight="1" thickTop="1" x14ac:dyDescent="0.25">
      <c r="A60" s="320"/>
      <c r="B60" s="61"/>
      <c r="C60" s="321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2"/>
      <c r="V60" s="322"/>
      <c r="W60" s="322"/>
      <c r="X60" s="322"/>
      <c r="Y60" s="322"/>
      <c r="Z60" s="322"/>
      <c r="AA60" s="320"/>
      <c r="AB60" s="320"/>
      <c r="AC60" s="320"/>
      <c r="AD60" s="320"/>
      <c r="AE60" s="61"/>
      <c r="AF60" s="61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</row>
    <row r="61" spans="1:70" s="9" customFormat="1" ht="36" x14ac:dyDescent="0.55000000000000004">
      <c r="A61" s="53"/>
      <c r="B61" s="779" t="s">
        <v>96</v>
      </c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79"/>
      <c r="AF61" s="779"/>
      <c r="AG61" s="779"/>
      <c r="AH61" s="779"/>
      <c r="AI61" s="779"/>
      <c r="AJ61" s="779"/>
      <c r="AK61" s="779"/>
      <c r="AL61" s="779"/>
      <c r="AM61" s="779"/>
      <c r="AN61" s="779"/>
      <c r="AO61" s="779"/>
      <c r="AP61" s="779"/>
      <c r="AQ61" s="779"/>
      <c r="AR61" s="779"/>
      <c r="AS61" s="779"/>
      <c r="AT61" s="779"/>
      <c r="AU61" s="779"/>
      <c r="AV61" s="779"/>
      <c r="AW61" s="779"/>
      <c r="AX61" s="779"/>
      <c r="AY61" s="779"/>
      <c r="AZ61" s="779"/>
      <c r="BA61" s="779"/>
      <c r="BB61" s="779"/>
      <c r="BC61" s="779"/>
      <c r="BD61" s="779"/>
      <c r="BE61" s="779"/>
      <c r="BF61" s="779"/>
      <c r="BG61" s="779"/>
      <c r="BH61" s="779"/>
      <c r="BI61" s="779"/>
      <c r="BJ61" s="779"/>
      <c r="BK61" s="779"/>
      <c r="BL61" s="779"/>
      <c r="BM61" s="779"/>
      <c r="BN61" s="119"/>
      <c r="BO61" s="119"/>
      <c r="BP61" s="119"/>
      <c r="BQ61" s="55"/>
      <c r="BR61" s="55"/>
    </row>
    <row r="62" spans="1:70" s="1" customFormat="1" ht="36" x14ac:dyDescent="0.55000000000000004">
      <c r="A62" s="54"/>
      <c r="B62" s="779" t="s">
        <v>95</v>
      </c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79"/>
      <c r="AF62" s="779"/>
      <c r="AG62" s="779"/>
      <c r="AH62" s="779"/>
      <c r="AI62" s="779"/>
      <c r="AJ62" s="779"/>
      <c r="AK62" s="779"/>
      <c r="AL62" s="779"/>
      <c r="AM62" s="779"/>
      <c r="AN62" s="779"/>
      <c r="AO62" s="779"/>
      <c r="AP62" s="779"/>
      <c r="AQ62" s="779"/>
      <c r="AR62" s="779"/>
      <c r="AS62" s="779"/>
      <c r="AT62" s="779"/>
      <c r="AU62" s="779"/>
      <c r="AV62" s="779"/>
      <c r="AW62" s="779"/>
      <c r="AX62" s="779"/>
      <c r="AY62" s="779"/>
      <c r="AZ62" s="779"/>
      <c r="BA62" s="779"/>
      <c r="BB62" s="779"/>
      <c r="BC62" s="779"/>
      <c r="BD62" s="779"/>
      <c r="BE62" s="779"/>
      <c r="BF62" s="779"/>
      <c r="BG62" s="779"/>
      <c r="BH62" s="779"/>
      <c r="BI62" s="779"/>
      <c r="BJ62" s="779"/>
      <c r="BK62" s="779"/>
      <c r="BL62" s="779"/>
      <c r="BM62" s="779"/>
      <c r="BN62" s="119"/>
      <c r="BO62" s="119"/>
      <c r="BP62" s="119"/>
      <c r="BQ62" s="55"/>
      <c r="BR62" s="55"/>
    </row>
    <row r="63" spans="1:70" ht="18.75" x14ac:dyDescent="0.3">
      <c r="A63" s="320"/>
      <c r="B63" s="100"/>
      <c r="C63" s="324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6"/>
      <c r="V63" s="326"/>
      <c r="W63" s="326"/>
      <c r="X63" s="326"/>
      <c r="Y63" s="326"/>
      <c r="Z63" s="326"/>
      <c r="AA63" s="325"/>
      <c r="AB63" s="325"/>
      <c r="AC63" s="325"/>
      <c r="AD63" s="325"/>
      <c r="AE63" s="100"/>
      <c r="AF63" s="100"/>
      <c r="AG63" s="325"/>
      <c r="AH63" s="325"/>
      <c r="AI63" s="325"/>
      <c r="AJ63" s="325"/>
      <c r="AK63" s="325"/>
      <c r="AL63" s="325"/>
      <c r="AM63" s="325"/>
      <c r="AN63" s="325"/>
      <c r="AO63" s="325"/>
      <c r="AP63" s="325"/>
      <c r="AQ63" s="325"/>
      <c r="AR63" s="325"/>
      <c r="AS63" s="325"/>
      <c r="AT63" s="325"/>
      <c r="AU63" s="325"/>
      <c r="AV63" s="325"/>
      <c r="AW63" s="325"/>
      <c r="AX63" s="325"/>
      <c r="AY63" s="325"/>
      <c r="AZ63" s="325"/>
      <c r="BA63" s="325"/>
      <c r="BB63" s="325"/>
      <c r="BC63" s="325"/>
      <c r="BD63" s="325"/>
      <c r="BE63" s="325"/>
      <c r="BF63" s="325"/>
      <c r="BG63" s="325"/>
      <c r="BH63" s="325"/>
      <c r="BI63" s="325"/>
      <c r="BJ63" s="325"/>
      <c r="BK63" s="325"/>
      <c r="BL63" s="325"/>
      <c r="BM63" s="325"/>
      <c r="BN63" s="325"/>
      <c r="BO63" s="325"/>
      <c r="BP63" s="325"/>
      <c r="BQ63" s="55"/>
      <c r="BR63" s="55"/>
    </row>
    <row r="64" spans="1:70" s="2" customFormat="1" ht="37.5" x14ac:dyDescent="0.7">
      <c r="A64" s="55"/>
      <c r="B64" s="100"/>
      <c r="C64" s="872" t="s">
        <v>10</v>
      </c>
      <c r="D64" s="872"/>
      <c r="E64" s="103"/>
      <c r="F64" s="103"/>
      <c r="G64" s="759">
        <f>G5</f>
        <v>0</v>
      </c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860" t="s">
        <v>31</v>
      </c>
      <c r="AH64" s="861"/>
      <c r="AI64" s="861"/>
      <c r="AJ64" s="861"/>
      <c r="AK64" s="861"/>
      <c r="AL64" s="861"/>
      <c r="AM64" s="861"/>
      <c r="AN64" s="854">
        <f>AN5</f>
        <v>0</v>
      </c>
      <c r="AO64" s="855"/>
      <c r="AP64" s="855"/>
      <c r="AQ64" s="855"/>
      <c r="AR64" s="855"/>
      <c r="AS64" s="855"/>
      <c r="AT64" s="855"/>
      <c r="AU64" s="855"/>
      <c r="AV64" s="855"/>
      <c r="AW64" s="855"/>
      <c r="AX64" s="855"/>
      <c r="AY64" s="855"/>
      <c r="AZ64" s="855"/>
      <c r="BA64" s="855"/>
      <c r="BB64" s="855"/>
      <c r="BC64" s="855"/>
      <c r="BD64" s="855"/>
      <c r="BE64" s="855"/>
      <c r="BF64" s="855"/>
      <c r="BG64" s="855"/>
      <c r="BH64" s="855"/>
      <c r="BI64" s="327"/>
      <c r="BJ64" s="327"/>
      <c r="BK64" s="327"/>
      <c r="BL64" s="327"/>
      <c r="BM64" s="327"/>
      <c r="BN64" s="327"/>
      <c r="BO64" s="327"/>
      <c r="BP64" s="327"/>
      <c r="BQ64" s="55"/>
      <c r="BR64" s="55"/>
    </row>
    <row r="65" spans="1:70" s="2" customFormat="1" ht="19.5" thickBot="1" x14ac:dyDescent="0.35">
      <c r="A65" s="55"/>
      <c r="B65" s="100"/>
      <c r="C65" s="342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343"/>
      <c r="V65" s="343"/>
      <c r="W65" s="343"/>
      <c r="X65" s="343"/>
      <c r="Y65" s="343"/>
      <c r="Z65" s="343"/>
      <c r="AA65" s="100"/>
      <c r="AB65" s="100"/>
      <c r="AC65" s="100"/>
      <c r="AD65" s="100"/>
      <c r="AE65" s="100"/>
      <c r="AF65" s="100"/>
      <c r="AG65" s="101"/>
      <c r="AH65" s="102"/>
      <c r="AI65" s="102"/>
      <c r="AJ65" s="102"/>
      <c r="AK65" s="102"/>
      <c r="AL65" s="102"/>
      <c r="AM65" s="102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55"/>
      <c r="BR65" s="55"/>
    </row>
    <row r="66" spans="1:70" s="3" customFormat="1" ht="36.75" customHeight="1" thickTop="1" x14ac:dyDescent="0.25">
      <c r="A66" s="56"/>
      <c r="B66" s="862" t="s">
        <v>0</v>
      </c>
      <c r="C66" s="944" t="s">
        <v>1</v>
      </c>
      <c r="D66" s="945"/>
      <c r="E66" s="946"/>
      <c r="F66" s="868" t="s">
        <v>33</v>
      </c>
      <c r="G66" s="869"/>
      <c r="H66" s="868" t="s">
        <v>99</v>
      </c>
      <c r="I66" s="869"/>
      <c r="J66" s="771" t="s">
        <v>41</v>
      </c>
      <c r="K66" s="758" t="s">
        <v>7</v>
      </c>
      <c r="L66" s="758"/>
      <c r="M66" s="758"/>
      <c r="N66" s="758"/>
      <c r="O66" s="758"/>
      <c r="P66" s="758"/>
      <c r="Q66" s="758" t="s">
        <v>2</v>
      </c>
      <c r="R66" s="758"/>
      <c r="S66" s="758"/>
      <c r="T66" s="758"/>
      <c r="U66" s="758"/>
      <c r="V66" s="758"/>
      <c r="W66" s="789" t="s">
        <v>158</v>
      </c>
      <c r="X66" s="789" t="s">
        <v>35</v>
      </c>
      <c r="Y66" s="852" t="s">
        <v>36</v>
      </c>
      <c r="Z66" s="866" t="s">
        <v>44</v>
      </c>
      <c r="AA66" s="758" t="s">
        <v>6</v>
      </c>
      <c r="AB66" s="758"/>
      <c r="AC66" s="758"/>
      <c r="AD66" s="758"/>
      <c r="AE66" s="758"/>
      <c r="AF66" s="758"/>
      <c r="AG66" s="758" t="s">
        <v>68</v>
      </c>
      <c r="AH66" s="758"/>
      <c r="AI66" s="758"/>
      <c r="AJ66" s="758"/>
      <c r="AK66" s="758"/>
      <c r="AL66" s="758"/>
      <c r="AM66" s="758" t="s">
        <v>69</v>
      </c>
      <c r="AN66" s="758"/>
      <c r="AO66" s="758"/>
      <c r="AP66" s="758"/>
      <c r="AQ66" s="758"/>
      <c r="AR66" s="758"/>
      <c r="AS66" s="792" t="s">
        <v>73</v>
      </c>
      <c r="AT66" s="793"/>
      <c r="AU66" s="793"/>
      <c r="AV66" s="793"/>
      <c r="AW66" s="793"/>
      <c r="AX66" s="794"/>
      <c r="AY66" s="758" t="s">
        <v>4</v>
      </c>
      <c r="AZ66" s="758"/>
      <c r="BA66" s="758"/>
      <c r="BB66" s="758"/>
      <c r="BC66" s="758"/>
      <c r="BD66" s="792"/>
      <c r="BE66" s="758" t="s">
        <v>74</v>
      </c>
      <c r="BF66" s="758"/>
      <c r="BG66" s="758"/>
      <c r="BH66" s="758"/>
      <c r="BI66" s="758"/>
      <c r="BJ66" s="880"/>
      <c r="BK66" s="874" t="s">
        <v>32</v>
      </c>
      <c r="BL66" s="875"/>
      <c r="BM66" s="876"/>
      <c r="BN66" s="874" t="s">
        <v>138</v>
      </c>
      <c r="BO66" s="875"/>
      <c r="BP66" s="876"/>
      <c r="BQ66" s="56"/>
      <c r="BR66" s="56"/>
    </row>
    <row r="67" spans="1:70" s="4" customFormat="1" ht="36.75" customHeight="1" thickBot="1" x14ac:dyDescent="0.3">
      <c r="A67" s="57"/>
      <c r="B67" s="863"/>
      <c r="C67" s="947"/>
      <c r="D67" s="860"/>
      <c r="E67" s="948"/>
      <c r="F67" s="870"/>
      <c r="G67" s="871"/>
      <c r="H67" s="870" t="s">
        <v>5</v>
      </c>
      <c r="I67" s="871"/>
      <c r="J67" s="772"/>
      <c r="K67" s="739" t="s">
        <v>17</v>
      </c>
      <c r="L67" s="740"/>
      <c r="M67" s="741" t="s">
        <v>18</v>
      </c>
      <c r="N67" s="742"/>
      <c r="O67" s="795" t="s">
        <v>19</v>
      </c>
      <c r="P67" s="824" t="s">
        <v>8</v>
      </c>
      <c r="Q67" s="795" t="s">
        <v>26</v>
      </c>
      <c r="R67" s="742"/>
      <c r="S67" s="741" t="s">
        <v>24</v>
      </c>
      <c r="T67" s="742"/>
      <c r="U67" s="773" t="s">
        <v>19</v>
      </c>
      <c r="V67" s="774"/>
      <c r="W67" s="790"/>
      <c r="X67" s="790"/>
      <c r="Y67" s="853"/>
      <c r="Z67" s="867"/>
      <c r="AA67" s="795" t="s">
        <v>22</v>
      </c>
      <c r="AB67" s="742"/>
      <c r="AC67" s="741" t="s">
        <v>23</v>
      </c>
      <c r="AD67" s="742" t="s">
        <v>3</v>
      </c>
      <c r="AE67" s="864" t="s">
        <v>5</v>
      </c>
      <c r="AF67" s="865"/>
      <c r="AG67" s="795" t="s">
        <v>22</v>
      </c>
      <c r="AH67" s="742"/>
      <c r="AI67" s="741" t="s">
        <v>23</v>
      </c>
      <c r="AJ67" s="742" t="s">
        <v>3</v>
      </c>
      <c r="AK67" s="864" t="s">
        <v>5</v>
      </c>
      <c r="AL67" s="865"/>
      <c r="AM67" s="795" t="s">
        <v>22</v>
      </c>
      <c r="AN67" s="742"/>
      <c r="AO67" s="741" t="s">
        <v>23</v>
      </c>
      <c r="AP67" s="742" t="s">
        <v>3</v>
      </c>
      <c r="AQ67" s="864" t="s">
        <v>5</v>
      </c>
      <c r="AR67" s="865"/>
      <c r="AS67" s="795" t="s">
        <v>22</v>
      </c>
      <c r="AT67" s="742"/>
      <c r="AU67" s="741" t="s">
        <v>23</v>
      </c>
      <c r="AV67" s="742" t="s">
        <v>3</v>
      </c>
      <c r="AW67" s="864" t="s">
        <v>5</v>
      </c>
      <c r="AX67" s="865"/>
      <c r="AY67" s="795" t="s">
        <v>22</v>
      </c>
      <c r="AZ67" s="742"/>
      <c r="BA67" s="741" t="s">
        <v>23</v>
      </c>
      <c r="BB67" s="742" t="s">
        <v>3</v>
      </c>
      <c r="BC67" s="864" t="s">
        <v>5</v>
      </c>
      <c r="BD67" s="865"/>
      <c r="BE67" s="795" t="s">
        <v>22</v>
      </c>
      <c r="BF67" s="742"/>
      <c r="BG67" s="741" t="s">
        <v>23</v>
      </c>
      <c r="BH67" s="742" t="s">
        <v>3</v>
      </c>
      <c r="BI67" s="864" t="s">
        <v>5</v>
      </c>
      <c r="BJ67" s="873"/>
      <c r="BK67" s="877"/>
      <c r="BL67" s="878"/>
      <c r="BM67" s="879"/>
      <c r="BN67" s="877"/>
      <c r="BO67" s="878"/>
      <c r="BP67" s="879"/>
      <c r="BQ67" s="57"/>
      <c r="BR67" s="57"/>
    </row>
    <row r="68" spans="1:70" s="5" customFormat="1" ht="24.95" customHeight="1" x14ac:dyDescent="0.35">
      <c r="A68" s="58"/>
      <c r="B68" s="891" t="str">
        <f>IF(ROSTER!B8="","",ROSTER!B8)</f>
        <v/>
      </c>
      <c r="C68" s="972" t="str">
        <f>IF(ROSTER!C$8="","",ROSTER!C$8)</f>
        <v/>
      </c>
      <c r="D68" s="973"/>
      <c r="E68" s="974"/>
      <c r="F68" s="842">
        <f>F9</f>
        <v>0</v>
      </c>
      <c r="G68" s="847"/>
      <c r="H68" s="842">
        <f>IF(F9=0,0,H9/F9%)</f>
        <v>0</v>
      </c>
      <c r="I68" s="847"/>
      <c r="J68" s="719">
        <f>IF(F9=0,0,J9/F9)</f>
        <v>0</v>
      </c>
      <c r="K68" s="906">
        <f>IF($F9=0,0,K9/$F9)</f>
        <v>0</v>
      </c>
      <c r="L68" s="907"/>
      <c r="M68" s="910">
        <f>IF(F9=0,0,M9/F9)</f>
        <v>0</v>
      </c>
      <c r="N68" s="911"/>
      <c r="O68" s="743">
        <f>M68+K68</f>
        <v>0</v>
      </c>
      <c r="P68" s="914"/>
      <c r="Q68" s="906">
        <f>IF($F9=0,0,Q9/$F9)</f>
        <v>0</v>
      </c>
      <c r="R68" s="907"/>
      <c r="S68" s="910">
        <f>IF($F9=0,0,S9/$F9)</f>
        <v>0</v>
      </c>
      <c r="T68" s="911"/>
      <c r="U68" s="743">
        <f>S68-Q68</f>
        <v>0</v>
      </c>
      <c r="V68" s="744"/>
      <c r="W68" s="719">
        <f>IF(F9=0,0,W9/F9)</f>
        <v>0</v>
      </c>
      <c r="X68" s="719">
        <f>IF(F9=0,0,X9/F9)</f>
        <v>0</v>
      </c>
      <c r="Y68" s="719">
        <f>IF(F9=0,0,Y9/F9)</f>
        <v>0</v>
      </c>
      <c r="Z68" s="719">
        <f>IF(F9=0,0,Z9/F9)</f>
        <v>0</v>
      </c>
      <c r="AA68" s="906">
        <f>IF($F9=0,0,AA9/$F9)</f>
        <v>0</v>
      </c>
      <c r="AB68" s="907"/>
      <c r="AC68" s="910">
        <f>IF($F9=0,0,AC9/$F9)</f>
        <v>0</v>
      </c>
      <c r="AD68" s="911"/>
      <c r="AE68" s="798">
        <f>IF(AA68=0,0,(AC68/AA68)*100)</f>
        <v>0</v>
      </c>
      <c r="AF68" s="712"/>
      <c r="AG68" s="906">
        <f>IF($F9=0,0,AG9/$F9)</f>
        <v>0</v>
      </c>
      <c r="AH68" s="907"/>
      <c r="AI68" s="910">
        <f>IF($F9=0,0,AI9/$F9)</f>
        <v>0</v>
      </c>
      <c r="AJ68" s="921"/>
      <c r="AK68" s="798">
        <f>IF(AG68=0,0,(AI68/AG68)*100)</f>
        <v>0</v>
      </c>
      <c r="AL68" s="712"/>
      <c r="AM68" s="906">
        <f>IF($F9=0,0,AM9/$F9)</f>
        <v>0</v>
      </c>
      <c r="AN68" s="907"/>
      <c r="AO68" s="910">
        <f>IF($F9=0,0,AO9/$F9)</f>
        <v>0</v>
      </c>
      <c r="AP68" s="921"/>
      <c r="AQ68" s="798">
        <f>IF(AM68=0,0,(AO68/AM68)*100)</f>
        <v>0</v>
      </c>
      <c r="AR68" s="712"/>
      <c r="AS68" s="906">
        <f>AA68+AG68+AM68</f>
        <v>0</v>
      </c>
      <c r="AT68" s="907"/>
      <c r="AU68" s="910">
        <f>AC68+AI68+AO68</f>
        <v>0</v>
      </c>
      <c r="AV68" s="921"/>
      <c r="AW68" s="798">
        <f>IF(AS68=0,0,(AU68/AS68)*100)</f>
        <v>0</v>
      </c>
      <c r="AX68" s="712"/>
      <c r="AY68" s="906">
        <f>IF($F9=0,0,AY9/$F9)</f>
        <v>0</v>
      </c>
      <c r="AZ68" s="907"/>
      <c r="BA68" s="910">
        <f>IF($F9=0,0,BA9/$F9)</f>
        <v>0</v>
      </c>
      <c r="BB68" s="921"/>
      <c r="BC68" s="798">
        <f>IF(AY68=0,0,(BA68/AY68)*100)</f>
        <v>0</v>
      </c>
      <c r="BD68" s="712"/>
      <c r="BE68" s="725">
        <f>AA68+AG68+AM68+AY68</f>
        <v>0</v>
      </c>
      <c r="BF68" s="726"/>
      <c r="BG68" s="727">
        <f>AC68+AI68+AO68+BA68</f>
        <v>0</v>
      </c>
      <c r="BH68" s="728"/>
      <c r="BI68" s="798">
        <f>IF(BE68=0,0,(BG68/BE68)*100)</f>
        <v>0</v>
      </c>
      <c r="BJ68" s="712"/>
      <c r="BK68" s="949">
        <f>(AC68*2)+(AI68*2)+(AO68*3)+BA68</f>
        <v>0</v>
      </c>
      <c r="BL68" s="926"/>
      <c r="BM68" s="950"/>
      <c r="BN68" s="949">
        <f>IF(F9=0,0,BN9/F9)</f>
        <v>0</v>
      </c>
      <c r="BO68" s="926"/>
      <c r="BP68" s="950"/>
      <c r="BQ68" s="58"/>
      <c r="BR68" s="58"/>
    </row>
    <row r="69" spans="1:70" s="5" customFormat="1" ht="24.95" customHeight="1" x14ac:dyDescent="0.35">
      <c r="A69" s="58"/>
      <c r="B69" s="748"/>
      <c r="C69" s="755" t="str">
        <f>IF(ROSTER!D$8="","",ROSTER!D$8)</f>
        <v/>
      </c>
      <c r="D69" s="756"/>
      <c r="E69" s="757"/>
      <c r="F69" s="844"/>
      <c r="G69" s="849"/>
      <c r="H69" s="844"/>
      <c r="I69" s="849"/>
      <c r="J69" s="720"/>
      <c r="K69" s="908"/>
      <c r="L69" s="909"/>
      <c r="M69" s="912"/>
      <c r="N69" s="913"/>
      <c r="O69" s="745" t="s">
        <v>16</v>
      </c>
      <c r="P69" s="915"/>
      <c r="Q69" s="908"/>
      <c r="R69" s="909"/>
      <c r="S69" s="912"/>
      <c r="T69" s="913"/>
      <c r="U69" s="745" t="s">
        <v>16</v>
      </c>
      <c r="V69" s="746"/>
      <c r="W69" s="720"/>
      <c r="X69" s="720"/>
      <c r="Y69" s="720"/>
      <c r="Z69" s="720"/>
      <c r="AA69" s="908"/>
      <c r="AB69" s="909"/>
      <c r="AC69" s="912"/>
      <c r="AD69" s="913"/>
      <c r="AE69" s="715"/>
      <c r="AF69" s="718"/>
      <c r="AG69" s="908"/>
      <c r="AH69" s="909"/>
      <c r="AI69" s="912"/>
      <c r="AJ69" s="922"/>
      <c r="AK69" s="715"/>
      <c r="AL69" s="718"/>
      <c r="AM69" s="908"/>
      <c r="AN69" s="909"/>
      <c r="AO69" s="912"/>
      <c r="AP69" s="922"/>
      <c r="AQ69" s="715"/>
      <c r="AR69" s="718"/>
      <c r="AS69" s="908"/>
      <c r="AT69" s="909"/>
      <c r="AU69" s="912"/>
      <c r="AV69" s="922"/>
      <c r="AW69" s="715"/>
      <c r="AX69" s="718"/>
      <c r="AY69" s="908"/>
      <c r="AZ69" s="909"/>
      <c r="BA69" s="912"/>
      <c r="BB69" s="922"/>
      <c r="BC69" s="715"/>
      <c r="BD69" s="718"/>
      <c r="BE69" s="916"/>
      <c r="BF69" s="917"/>
      <c r="BG69" s="918"/>
      <c r="BH69" s="919"/>
      <c r="BI69" s="715"/>
      <c r="BJ69" s="718"/>
      <c r="BK69" s="951"/>
      <c r="BL69" s="952"/>
      <c r="BM69" s="953"/>
      <c r="BN69" s="951"/>
      <c r="BO69" s="952"/>
      <c r="BP69" s="953"/>
      <c r="BQ69" s="58"/>
      <c r="BR69" s="58"/>
    </row>
    <row r="70" spans="1:70" ht="24.95" customHeight="1" x14ac:dyDescent="0.25">
      <c r="A70" s="320"/>
      <c r="B70" s="747" t="str">
        <f>IF(ROSTER!B10="","",ROSTER!B10)</f>
        <v/>
      </c>
      <c r="C70" s="752" t="str">
        <f>IF(ROSTER!C$10="","",ROSTER!C$10)</f>
        <v/>
      </c>
      <c r="D70" s="753"/>
      <c r="E70" s="754"/>
      <c r="F70" s="731">
        <f>F11</f>
        <v>0</v>
      </c>
      <c r="G70" s="734"/>
      <c r="H70" s="731">
        <f>IF(F11=0,0,H11/F11%)</f>
        <v>0</v>
      </c>
      <c r="I70" s="734"/>
      <c r="J70" s="923">
        <f>IF(F11=0,0,J11/F11)</f>
        <v>0</v>
      </c>
      <c r="K70" s="725">
        <f>IF($F11=0,0,K11/$F11)</f>
        <v>0</v>
      </c>
      <c r="L70" s="749"/>
      <c r="M70" s="727">
        <f>IF(F11=0,0,M11/F11)</f>
        <v>0</v>
      </c>
      <c r="N70" s="726"/>
      <c r="O70" s="750">
        <f>M70+K70</f>
        <v>0</v>
      </c>
      <c r="P70" s="751"/>
      <c r="Q70" s="725">
        <f>IF($F11=0,0,Q11/$F11)</f>
        <v>0</v>
      </c>
      <c r="R70" s="726"/>
      <c r="S70" s="727">
        <f>IF($F11=0,0,S11/$F11)</f>
        <v>0</v>
      </c>
      <c r="T70" s="726"/>
      <c r="U70" s="750">
        <f>S70-Q70</f>
        <v>0</v>
      </c>
      <c r="V70" s="920"/>
      <c r="W70" s="723">
        <f>IF(F11=0,0,W11/F11)</f>
        <v>0</v>
      </c>
      <c r="X70" s="923">
        <f>IF(F11=0,0,X11/F11)</f>
        <v>0</v>
      </c>
      <c r="Y70" s="923">
        <f>IF(F11=0,0,Y11/F11)</f>
        <v>0</v>
      </c>
      <c r="Z70" s="923">
        <f>IF(F11=0,0,Z11/F11)</f>
        <v>0</v>
      </c>
      <c r="AA70" s="725">
        <f>IF($F11=0,0,AA11/$F11)</f>
        <v>0</v>
      </c>
      <c r="AB70" s="726"/>
      <c r="AC70" s="727">
        <f>IF($F11=0,0,AC11/$F11)</f>
        <v>0</v>
      </c>
      <c r="AD70" s="726"/>
      <c r="AE70" s="763">
        <f>IF(AA70=0,0,(AC70/AA70)*100)</f>
        <v>0</v>
      </c>
      <c r="AF70" s="764"/>
      <c r="AG70" s="725">
        <f>IF($F11=0,0,AG11/$F11)</f>
        <v>0</v>
      </c>
      <c r="AH70" s="726"/>
      <c r="AI70" s="727">
        <f>IF($F11=0,0,AI11/$F11)</f>
        <v>0</v>
      </c>
      <c r="AJ70" s="728"/>
      <c r="AK70" s="763">
        <f>IF(AG70=0,0,(AI70/AG70)*100)</f>
        <v>0</v>
      </c>
      <c r="AL70" s="764"/>
      <c r="AM70" s="725">
        <f>IF($F11=0,0,AM11/$F11)</f>
        <v>0</v>
      </c>
      <c r="AN70" s="726"/>
      <c r="AO70" s="727">
        <f>IF($F11=0,0,AO11/$F11)</f>
        <v>0</v>
      </c>
      <c r="AP70" s="728"/>
      <c r="AQ70" s="763">
        <f>IF(AM70=0,0,(AO70/AM70)*100)</f>
        <v>0</v>
      </c>
      <c r="AR70" s="764"/>
      <c r="AS70" s="725">
        <f>AA70+AG70+AM70</f>
        <v>0</v>
      </c>
      <c r="AT70" s="726"/>
      <c r="AU70" s="727">
        <f>AC70+AI70+AO70</f>
        <v>0</v>
      </c>
      <c r="AV70" s="728"/>
      <c r="AW70" s="763">
        <f>IF(AS70=0,0,(AU70/AS70)*100)</f>
        <v>0</v>
      </c>
      <c r="AX70" s="764"/>
      <c r="AY70" s="725">
        <f>IF($F11=0,0,AY11/$F11)</f>
        <v>0</v>
      </c>
      <c r="AZ70" s="726"/>
      <c r="BA70" s="727">
        <f>IF($F11=0,0,BA11/$F11)</f>
        <v>0</v>
      </c>
      <c r="BB70" s="728"/>
      <c r="BC70" s="763">
        <f>IF(AY70=0,0,(BA70/AY70)*100)</f>
        <v>0</v>
      </c>
      <c r="BD70" s="764"/>
      <c r="BE70" s="725">
        <f>AA70+AG70+AM70+AY70</f>
        <v>0</v>
      </c>
      <c r="BF70" s="726"/>
      <c r="BG70" s="727">
        <f>AC70+AI70+AO70+BA70</f>
        <v>0</v>
      </c>
      <c r="BH70" s="728"/>
      <c r="BI70" s="763">
        <f>IF(BE70=0,0,(BG70/BE70)*100)</f>
        <v>0</v>
      </c>
      <c r="BJ70" s="764"/>
      <c r="BK70" s="903">
        <f>(AC70*2)+(AI70*2)+(AO70*3)+BA70</f>
        <v>0</v>
      </c>
      <c r="BL70" s="904"/>
      <c r="BM70" s="905"/>
      <c r="BN70" s="988">
        <f t="shared" ref="BN70" si="0">IF(F11=0,0,BN11/F11)</f>
        <v>0</v>
      </c>
      <c r="BO70" s="904"/>
      <c r="BP70" s="905"/>
      <c r="BQ70" s="320"/>
      <c r="BR70" s="320"/>
    </row>
    <row r="71" spans="1:70" ht="24.95" customHeight="1" x14ac:dyDescent="0.25">
      <c r="A71" s="320"/>
      <c r="B71" s="748"/>
      <c r="C71" s="755" t="str">
        <f>IF(ROSTER!D$10="","",ROSTER!D$10)</f>
        <v/>
      </c>
      <c r="D71" s="756"/>
      <c r="E71" s="757"/>
      <c r="F71" s="731"/>
      <c r="G71" s="734"/>
      <c r="H71" s="731"/>
      <c r="I71" s="734"/>
      <c r="J71" s="923"/>
      <c r="K71" s="725"/>
      <c r="L71" s="749"/>
      <c r="M71" s="727"/>
      <c r="N71" s="726"/>
      <c r="O71" s="750" t="s">
        <v>16</v>
      </c>
      <c r="P71" s="751"/>
      <c r="Q71" s="725"/>
      <c r="R71" s="726"/>
      <c r="S71" s="727"/>
      <c r="T71" s="726"/>
      <c r="U71" s="750" t="s">
        <v>16</v>
      </c>
      <c r="V71" s="920"/>
      <c r="W71" s="724"/>
      <c r="X71" s="923"/>
      <c r="Y71" s="923"/>
      <c r="Z71" s="923"/>
      <c r="AA71" s="725"/>
      <c r="AB71" s="726"/>
      <c r="AC71" s="727"/>
      <c r="AD71" s="726"/>
      <c r="AE71" s="763"/>
      <c r="AF71" s="764"/>
      <c r="AG71" s="725"/>
      <c r="AH71" s="726"/>
      <c r="AI71" s="727"/>
      <c r="AJ71" s="728"/>
      <c r="AK71" s="763"/>
      <c r="AL71" s="764"/>
      <c r="AM71" s="725"/>
      <c r="AN71" s="726"/>
      <c r="AO71" s="727"/>
      <c r="AP71" s="728"/>
      <c r="AQ71" s="763"/>
      <c r="AR71" s="764"/>
      <c r="AS71" s="725"/>
      <c r="AT71" s="726"/>
      <c r="AU71" s="727"/>
      <c r="AV71" s="728"/>
      <c r="AW71" s="763"/>
      <c r="AX71" s="764"/>
      <c r="AY71" s="725"/>
      <c r="AZ71" s="726"/>
      <c r="BA71" s="727"/>
      <c r="BB71" s="728"/>
      <c r="BC71" s="763"/>
      <c r="BD71" s="764"/>
      <c r="BE71" s="725"/>
      <c r="BF71" s="726"/>
      <c r="BG71" s="727"/>
      <c r="BH71" s="728"/>
      <c r="BI71" s="763"/>
      <c r="BJ71" s="764"/>
      <c r="BK71" s="903"/>
      <c r="BL71" s="904"/>
      <c r="BM71" s="905"/>
      <c r="BN71" s="988"/>
      <c r="BO71" s="904"/>
      <c r="BP71" s="905"/>
      <c r="BQ71" s="320"/>
      <c r="BR71" s="320"/>
    </row>
    <row r="72" spans="1:70" ht="24.95" customHeight="1" x14ac:dyDescent="0.25">
      <c r="A72" s="320"/>
      <c r="B72" s="747" t="str">
        <f>IF(ROSTER!B12="","",ROSTER!B12)</f>
        <v/>
      </c>
      <c r="C72" s="752" t="str">
        <f>IF(ROSTER!C$12="","",ROSTER!C$12)</f>
        <v/>
      </c>
      <c r="D72" s="753"/>
      <c r="E72" s="754"/>
      <c r="F72" s="731">
        <f>F13</f>
        <v>0</v>
      </c>
      <c r="G72" s="734"/>
      <c r="H72" s="731">
        <f>IF(F13=0,0,H13/F13%)</f>
        <v>0</v>
      </c>
      <c r="I72" s="734"/>
      <c r="J72" s="923">
        <f>IF(F13=0,0,J13/F13)</f>
        <v>0</v>
      </c>
      <c r="K72" s="725">
        <f>IF($F13=0,0,K13/$F13)</f>
        <v>0</v>
      </c>
      <c r="L72" s="749"/>
      <c r="M72" s="727">
        <f>IF(F13=0,0,M13/F13)</f>
        <v>0</v>
      </c>
      <c r="N72" s="726"/>
      <c r="O72" s="750">
        <f>M72+K72</f>
        <v>0</v>
      </c>
      <c r="P72" s="751"/>
      <c r="Q72" s="725">
        <f>IF($F13=0,0,Q13/$F13)</f>
        <v>0</v>
      </c>
      <c r="R72" s="726"/>
      <c r="S72" s="727">
        <f>IF($F13=0,0,S13/$F13)</f>
        <v>0</v>
      </c>
      <c r="T72" s="726"/>
      <c r="U72" s="924">
        <f>S72-Q72</f>
        <v>0</v>
      </c>
      <c r="V72" s="975"/>
      <c r="W72" s="723">
        <f>IF(F13=0,0,W13/F13)</f>
        <v>0</v>
      </c>
      <c r="X72" s="724">
        <f>IF(F13=0,0,X13/F13)</f>
        <v>0</v>
      </c>
      <c r="Y72" s="923">
        <f>IF(F13=0,0,Y13/F13)</f>
        <v>0</v>
      </c>
      <c r="Z72" s="923">
        <f>IF(F13=0,0,Z13/F13)</f>
        <v>0</v>
      </c>
      <c r="AA72" s="725">
        <f>IF($F13=0,0,AA13/$F13)</f>
        <v>0</v>
      </c>
      <c r="AB72" s="726"/>
      <c r="AC72" s="727">
        <f>IF($F13=0,0,AC13/$F13)</f>
        <v>0</v>
      </c>
      <c r="AD72" s="726"/>
      <c r="AE72" s="763">
        <f>IF(AA72=0,0,(AC72/AA72)*100)</f>
        <v>0</v>
      </c>
      <c r="AF72" s="764"/>
      <c r="AG72" s="725">
        <f>IF($F13=0,0,AG13/$F13)</f>
        <v>0</v>
      </c>
      <c r="AH72" s="726"/>
      <c r="AI72" s="727">
        <f>IF($F13=0,0,AI13/$F13)</f>
        <v>0</v>
      </c>
      <c r="AJ72" s="728"/>
      <c r="AK72" s="763">
        <f>IF(AG72=0,0,(AI72/AG72)*100)</f>
        <v>0</v>
      </c>
      <c r="AL72" s="764"/>
      <c r="AM72" s="725">
        <f>IF($F13=0,0,AM13/$F13)</f>
        <v>0</v>
      </c>
      <c r="AN72" s="726"/>
      <c r="AO72" s="727">
        <f>IF($F13=0,0,AO13/$F13)</f>
        <v>0</v>
      </c>
      <c r="AP72" s="728"/>
      <c r="AQ72" s="763">
        <f>IF(AM72=0,0,(AO72/AM72)*100)</f>
        <v>0</v>
      </c>
      <c r="AR72" s="764"/>
      <c r="AS72" s="725">
        <f>AA72+AG72+AM72</f>
        <v>0</v>
      </c>
      <c r="AT72" s="726"/>
      <c r="AU72" s="727">
        <f>AC72+AI72+AO72</f>
        <v>0</v>
      </c>
      <c r="AV72" s="728"/>
      <c r="AW72" s="763">
        <f>IF(AS72=0,0,(AU72/AS72)*100)</f>
        <v>0</v>
      </c>
      <c r="AX72" s="764"/>
      <c r="AY72" s="725">
        <f>IF($F13=0,0,AY13/$F13)</f>
        <v>0</v>
      </c>
      <c r="AZ72" s="726"/>
      <c r="BA72" s="727">
        <f>IF($F13=0,0,BA13/$F13)</f>
        <v>0</v>
      </c>
      <c r="BB72" s="728"/>
      <c r="BC72" s="763">
        <f>IF(AY72=0,0,(BA72/AY72)*100)</f>
        <v>0</v>
      </c>
      <c r="BD72" s="764"/>
      <c r="BE72" s="725">
        <f>AA72+AG72+AM72+AY72</f>
        <v>0</v>
      </c>
      <c r="BF72" s="726"/>
      <c r="BG72" s="727">
        <f>AC72+AI72+AO72+BA72</f>
        <v>0</v>
      </c>
      <c r="BH72" s="728"/>
      <c r="BI72" s="763">
        <f>IF(BE72=0,0,(BG72/BE72)*100)</f>
        <v>0</v>
      </c>
      <c r="BJ72" s="764"/>
      <c r="BK72" s="903">
        <f>(AC72*2)+(AI72*2)+(AO72*3)+BA72</f>
        <v>0</v>
      </c>
      <c r="BL72" s="904"/>
      <c r="BM72" s="905"/>
      <c r="BN72" s="988">
        <f t="shared" ref="BN72" si="1">IF(F13=0,0,BN13/F13)</f>
        <v>0</v>
      </c>
      <c r="BO72" s="904"/>
      <c r="BP72" s="905"/>
      <c r="BQ72" s="320"/>
      <c r="BR72" s="320"/>
    </row>
    <row r="73" spans="1:70" ht="24.95" customHeight="1" x14ac:dyDescent="0.25">
      <c r="A73" s="320"/>
      <c r="B73" s="748"/>
      <c r="C73" s="755" t="str">
        <f>IF(ROSTER!D$12="","",ROSTER!D$12)</f>
        <v/>
      </c>
      <c r="D73" s="756"/>
      <c r="E73" s="757"/>
      <c r="F73" s="731"/>
      <c r="G73" s="734"/>
      <c r="H73" s="731"/>
      <c r="I73" s="734"/>
      <c r="J73" s="923"/>
      <c r="K73" s="725"/>
      <c r="L73" s="749"/>
      <c r="M73" s="727"/>
      <c r="N73" s="726"/>
      <c r="O73" s="750" t="s">
        <v>16</v>
      </c>
      <c r="P73" s="751"/>
      <c r="Q73" s="725"/>
      <c r="R73" s="726"/>
      <c r="S73" s="727"/>
      <c r="T73" s="726"/>
      <c r="U73" s="750" t="s">
        <v>16</v>
      </c>
      <c r="V73" s="920"/>
      <c r="W73" s="724"/>
      <c r="X73" s="923"/>
      <c r="Y73" s="923"/>
      <c r="Z73" s="923"/>
      <c r="AA73" s="725"/>
      <c r="AB73" s="726"/>
      <c r="AC73" s="727"/>
      <c r="AD73" s="726"/>
      <c r="AE73" s="763"/>
      <c r="AF73" s="764"/>
      <c r="AG73" s="725"/>
      <c r="AH73" s="726"/>
      <c r="AI73" s="727"/>
      <c r="AJ73" s="728"/>
      <c r="AK73" s="763"/>
      <c r="AL73" s="764"/>
      <c r="AM73" s="725"/>
      <c r="AN73" s="726"/>
      <c r="AO73" s="727"/>
      <c r="AP73" s="728"/>
      <c r="AQ73" s="763"/>
      <c r="AR73" s="764"/>
      <c r="AS73" s="725"/>
      <c r="AT73" s="726"/>
      <c r="AU73" s="727"/>
      <c r="AV73" s="728"/>
      <c r="AW73" s="763"/>
      <c r="AX73" s="764"/>
      <c r="AY73" s="725"/>
      <c r="AZ73" s="726"/>
      <c r="BA73" s="727"/>
      <c r="BB73" s="728"/>
      <c r="BC73" s="763"/>
      <c r="BD73" s="764"/>
      <c r="BE73" s="725"/>
      <c r="BF73" s="726"/>
      <c r="BG73" s="727"/>
      <c r="BH73" s="728"/>
      <c r="BI73" s="763"/>
      <c r="BJ73" s="764"/>
      <c r="BK73" s="903"/>
      <c r="BL73" s="904"/>
      <c r="BM73" s="905"/>
      <c r="BN73" s="988"/>
      <c r="BO73" s="904"/>
      <c r="BP73" s="905"/>
      <c r="BQ73" s="320"/>
      <c r="BR73" s="320"/>
    </row>
    <row r="74" spans="1:70" ht="24.95" customHeight="1" x14ac:dyDescent="0.25">
      <c r="A74" s="320"/>
      <c r="B74" s="747" t="str">
        <f>IF(ROSTER!B14="","",ROSTER!B14)</f>
        <v/>
      </c>
      <c r="C74" s="752" t="str">
        <f>IF(ROSTER!C$14="","",ROSTER!C$14)</f>
        <v/>
      </c>
      <c r="D74" s="753"/>
      <c r="E74" s="754"/>
      <c r="F74" s="731">
        <f>F15</f>
        <v>0</v>
      </c>
      <c r="G74" s="734"/>
      <c r="H74" s="731">
        <f>IF(F15=0,0,H15/F15%)</f>
        <v>0</v>
      </c>
      <c r="I74" s="734"/>
      <c r="J74" s="923">
        <f>IF(F15=0,0,J15/F15)</f>
        <v>0</v>
      </c>
      <c r="K74" s="725">
        <f>IF($F15=0,0,K15/$F15)</f>
        <v>0</v>
      </c>
      <c r="L74" s="749"/>
      <c r="M74" s="727">
        <f>IF(F15=0,0,M15/F15)</f>
        <v>0</v>
      </c>
      <c r="N74" s="726"/>
      <c r="O74" s="750">
        <f>M74+K74</f>
        <v>0</v>
      </c>
      <c r="P74" s="751"/>
      <c r="Q74" s="725">
        <f>IF($F15=0,0,Q15/$F15)</f>
        <v>0</v>
      </c>
      <c r="R74" s="726"/>
      <c r="S74" s="727">
        <f>IF($F15=0,0,S15/$F15)</f>
        <v>0</v>
      </c>
      <c r="T74" s="726"/>
      <c r="U74" s="750">
        <f>S74-Q74</f>
        <v>0</v>
      </c>
      <c r="V74" s="920"/>
      <c r="W74" s="723">
        <f>IF(F15=0,0,W15/F15)</f>
        <v>0</v>
      </c>
      <c r="X74" s="923">
        <f>IF(F15=0,0,X15/F15)</f>
        <v>0</v>
      </c>
      <c r="Y74" s="923">
        <f>IF(F15=0,0,Y15/F15)</f>
        <v>0</v>
      </c>
      <c r="Z74" s="923">
        <f>IF(F15=0,0,Z15/F15)</f>
        <v>0</v>
      </c>
      <c r="AA74" s="725">
        <f>IF($F15=0,0,AA15/$F15)</f>
        <v>0</v>
      </c>
      <c r="AB74" s="726"/>
      <c r="AC74" s="727">
        <f>IF($F15=0,0,AC15/$F15)</f>
        <v>0</v>
      </c>
      <c r="AD74" s="726"/>
      <c r="AE74" s="763">
        <f>IF(AA74=0,0,(AC74/AA74)*100)</f>
        <v>0</v>
      </c>
      <c r="AF74" s="764"/>
      <c r="AG74" s="725">
        <f>IF($F15=0,0,AG15/$F15)</f>
        <v>0</v>
      </c>
      <c r="AH74" s="726"/>
      <c r="AI74" s="727">
        <f>IF($F15=0,0,AI15/$F15)</f>
        <v>0</v>
      </c>
      <c r="AJ74" s="728"/>
      <c r="AK74" s="763">
        <f>IF(AG74=0,0,(AI74/AG74)*100)</f>
        <v>0</v>
      </c>
      <c r="AL74" s="764"/>
      <c r="AM74" s="725">
        <f>IF($F15=0,0,AM15/$F15)</f>
        <v>0</v>
      </c>
      <c r="AN74" s="726"/>
      <c r="AO74" s="727">
        <f>IF($F15=0,0,AO15/$F15)</f>
        <v>0</v>
      </c>
      <c r="AP74" s="728"/>
      <c r="AQ74" s="763">
        <f>IF(AM74=0,0,(AO74/AM74)*100)</f>
        <v>0</v>
      </c>
      <c r="AR74" s="764"/>
      <c r="AS74" s="725">
        <f>AA74+AG74+AM74</f>
        <v>0</v>
      </c>
      <c r="AT74" s="726"/>
      <c r="AU74" s="727">
        <f>AC74+AI74+AO74</f>
        <v>0</v>
      </c>
      <c r="AV74" s="728"/>
      <c r="AW74" s="763">
        <f>IF(AS74=0,0,(AU74/AS74)*100)</f>
        <v>0</v>
      </c>
      <c r="AX74" s="764"/>
      <c r="AY74" s="725">
        <f>IF($F15=0,0,AY15/$F15)</f>
        <v>0</v>
      </c>
      <c r="AZ74" s="726"/>
      <c r="BA74" s="727">
        <f>IF($F15=0,0,BA15/$F15)</f>
        <v>0</v>
      </c>
      <c r="BB74" s="728"/>
      <c r="BC74" s="763">
        <f>IF(AY74=0,0,(BA74/AY74)*100)</f>
        <v>0</v>
      </c>
      <c r="BD74" s="764"/>
      <c r="BE74" s="725">
        <f>AA74+AG74+AM74+AY74</f>
        <v>0</v>
      </c>
      <c r="BF74" s="726"/>
      <c r="BG74" s="727">
        <f>AC74+AI74+AO74+BA74</f>
        <v>0</v>
      </c>
      <c r="BH74" s="728"/>
      <c r="BI74" s="763">
        <f>IF(BE74=0,0,(BG74/BE74)*100)</f>
        <v>0</v>
      </c>
      <c r="BJ74" s="764"/>
      <c r="BK74" s="903">
        <f>(AC74*2)+(AI74*2)+(AO74*3)+BA74</f>
        <v>0</v>
      </c>
      <c r="BL74" s="904"/>
      <c r="BM74" s="905"/>
      <c r="BN74" s="988">
        <f t="shared" ref="BN74" si="2">IF(F15=0,0,BN15/F15)</f>
        <v>0</v>
      </c>
      <c r="BO74" s="904"/>
      <c r="BP74" s="905"/>
      <c r="BQ74" s="320"/>
      <c r="BR74" s="320"/>
    </row>
    <row r="75" spans="1:70" ht="24.95" customHeight="1" x14ac:dyDescent="0.25">
      <c r="A75" s="320"/>
      <c r="B75" s="748"/>
      <c r="C75" s="755" t="str">
        <f>IF(ROSTER!D$14="","",ROSTER!D$14)</f>
        <v/>
      </c>
      <c r="D75" s="756"/>
      <c r="E75" s="757"/>
      <c r="F75" s="731"/>
      <c r="G75" s="734"/>
      <c r="H75" s="731"/>
      <c r="I75" s="734"/>
      <c r="J75" s="923"/>
      <c r="K75" s="725"/>
      <c r="L75" s="749"/>
      <c r="M75" s="727"/>
      <c r="N75" s="726"/>
      <c r="O75" s="750" t="s">
        <v>16</v>
      </c>
      <c r="P75" s="751"/>
      <c r="Q75" s="725"/>
      <c r="R75" s="726"/>
      <c r="S75" s="727"/>
      <c r="T75" s="726"/>
      <c r="U75" s="750" t="s">
        <v>16</v>
      </c>
      <c r="V75" s="920"/>
      <c r="W75" s="724"/>
      <c r="X75" s="923"/>
      <c r="Y75" s="923"/>
      <c r="Z75" s="923"/>
      <c r="AA75" s="725"/>
      <c r="AB75" s="726"/>
      <c r="AC75" s="727"/>
      <c r="AD75" s="726"/>
      <c r="AE75" s="763"/>
      <c r="AF75" s="764"/>
      <c r="AG75" s="725"/>
      <c r="AH75" s="726"/>
      <c r="AI75" s="727"/>
      <c r="AJ75" s="728"/>
      <c r="AK75" s="763"/>
      <c r="AL75" s="764"/>
      <c r="AM75" s="725"/>
      <c r="AN75" s="726"/>
      <c r="AO75" s="727"/>
      <c r="AP75" s="728"/>
      <c r="AQ75" s="763"/>
      <c r="AR75" s="764"/>
      <c r="AS75" s="725"/>
      <c r="AT75" s="726"/>
      <c r="AU75" s="727"/>
      <c r="AV75" s="728"/>
      <c r="AW75" s="763"/>
      <c r="AX75" s="764"/>
      <c r="AY75" s="725"/>
      <c r="AZ75" s="726"/>
      <c r="BA75" s="727"/>
      <c r="BB75" s="728"/>
      <c r="BC75" s="763"/>
      <c r="BD75" s="764"/>
      <c r="BE75" s="725"/>
      <c r="BF75" s="726"/>
      <c r="BG75" s="727"/>
      <c r="BH75" s="728"/>
      <c r="BI75" s="763"/>
      <c r="BJ75" s="764"/>
      <c r="BK75" s="903"/>
      <c r="BL75" s="904"/>
      <c r="BM75" s="905"/>
      <c r="BN75" s="988"/>
      <c r="BO75" s="904"/>
      <c r="BP75" s="905"/>
      <c r="BQ75" s="320"/>
      <c r="BR75" s="320"/>
    </row>
    <row r="76" spans="1:70" ht="24.95" customHeight="1" x14ac:dyDescent="0.25">
      <c r="A76" s="320"/>
      <c r="B76" s="747" t="str">
        <f>IF(ROSTER!B16="","",ROSTER!B16)</f>
        <v/>
      </c>
      <c r="C76" s="752" t="str">
        <f>IF(ROSTER!C$16="","",ROSTER!C$16)</f>
        <v/>
      </c>
      <c r="D76" s="753"/>
      <c r="E76" s="754"/>
      <c r="F76" s="731">
        <f>F17</f>
        <v>0</v>
      </c>
      <c r="G76" s="734"/>
      <c r="H76" s="731">
        <f>IF(F17=0,0,H17/F17%)</f>
        <v>0</v>
      </c>
      <c r="I76" s="734"/>
      <c r="J76" s="923">
        <f>IF(F17=0,0,J17/F17)</f>
        <v>0</v>
      </c>
      <c r="K76" s="725">
        <f>IF($F17=0,0,K17/$F17)</f>
        <v>0</v>
      </c>
      <c r="L76" s="749"/>
      <c r="M76" s="727">
        <f>IF(F17=0,0,M17/F17)</f>
        <v>0</v>
      </c>
      <c r="N76" s="726"/>
      <c r="O76" s="750">
        <f>M76+K76</f>
        <v>0</v>
      </c>
      <c r="P76" s="751"/>
      <c r="Q76" s="725">
        <f>IF($F17=0,0,Q17/$F17)</f>
        <v>0</v>
      </c>
      <c r="R76" s="726"/>
      <c r="S76" s="727">
        <f>IF($F17=0,0,S17/$F17)</f>
        <v>0</v>
      </c>
      <c r="T76" s="726"/>
      <c r="U76" s="750">
        <f>S76-Q76</f>
        <v>0</v>
      </c>
      <c r="V76" s="920"/>
      <c r="W76" s="723">
        <f>IF(F17=0,0,W17/F17)</f>
        <v>0</v>
      </c>
      <c r="X76" s="923">
        <f>IF(F17=0,0,X17/F17)</f>
        <v>0</v>
      </c>
      <c r="Y76" s="923">
        <f>IF(F17=0,0,Y17/F17)</f>
        <v>0</v>
      </c>
      <c r="Z76" s="923">
        <f>IF(F17=0,0,Z17/F17)</f>
        <v>0</v>
      </c>
      <c r="AA76" s="725">
        <f>IF($F17=0,0,AA17/$F17)</f>
        <v>0</v>
      </c>
      <c r="AB76" s="726"/>
      <c r="AC76" s="727">
        <f>IF($F17=0,0,AC17/$F17)</f>
        <v>0</v>
      </c>
      <c r="AD76" s="726"/>
      <c r="AE76" s="763">
        <f>IF(AA76=0,0,(AC76/AA76)*100)</f>
        <v>0</v>
      </c>
      <c r="AF76" s="764"/>
      <c r="AG76" s="725">
        <f>IF($F17=0,0,AG17/$F17)</f>
        <v>0</v>
      </c>
      <c r="AH76" s="726"/>
      <c r="AI76" s="727">
        <f>IF($F17=0,0,AI17/$F17)</f>
        <v>0</v>
      </c>
      <c r="AJ76" s="728"/>
      <c r="AK76" s="763">
        <f>IF(AG76=0,0,(AI76/AG76)*100)</f>
        <v>0</v>
      </c>
      <c r="AL76" s="764"/>
      <c r="AM76" s="725">
        <f>IF($F17=0,0,AM17/$F17)</f>
        <v>0</v>
      </c>
      <c r="AN76" s="726"/>
      <c r="AO76" s="727">
        <f>IF($F17=0,0,AO17/$F17)</f>
        <v>0</v>
      </c>
      <c r="AP76" s="728"/>
      <c r="AQ76" s="763">
        <f>IF(AM76=0,0,(AO76/AM76)*100)</f>
        <v>0</v>
      </c>
      <c r="AR76" s="764"/>
      <c r="AS76" s="725">
        <f>AA76+AG76+AM76</f>
        <v>0</v>
      </c>
      <c r="AT76" s="726"/>
      <c r="AU76" s="727">
        <f>AC76+AI76+AO76</f>
        <v>0</v>
      </c>
      <c r="AV76" s="728"/>
      <c r="AW76" s="763">
        <f>IF(AS76=0,0,(AU76/AS76)*100)</f>
        <v>0</v>
      </c>
      <c r="AX76" s="764"/>
      <c r="AY76" s="725">
        <f>IF($F17=0,0,AY17/$F17)</f>
        <v>0</v>
      </c>
      <c r="AZ76" s="726"/>
      <c r="BA76" s="727">
        <f>IF($F17=0,0,BA17/$F17)</f>
        <v>0</v>
      </c>
      <c r="BB76" s="728"/>
      <c r="BC76" s="763">
        <f>IF(AY76=0,0,(BA76/AY76)*100)</f>
        <v>0</v>
      </c>
      <c r="BD76" s="764"/>
      <c r="BE76" s="725">
        <f>AA76+AG76+AM76+AY76</f>
        <v>0</v>
      </c>
      <c r="BF76" s="726"/>
      <c r="BG76" s="727">
        <f>AC76+AI76+AO76+BA76</f>
        <v>0</v>
      </c>
      <c r="BH76" s="728"/>
      <c r="BI76" s="763">
        <f>IF(BE76=0,0,(BG76/BE76)*100)</f>
        <v>0</v>
      </c>
      <c r="BJ76" s="764"/>
      <c r="BK76" s="903">
        <f>(AC76*2)+(AI76*2)+(AO76*3)+BA76</f>
        <v>0</v>
      </c>
      <c r="BL76" s="904"/>
      <c r="BM76" s="905"/>
      <c r="BN76" s="988">
        <f t="shared" ref="BN76" si="3">IF(F17=0,0,BN17/F17)</f>
        <v>0</v>
      </c>
      <c r="BO76" s="904"/>
      <c r="BP76" s="905"/>
      <c r="BQ76" s="320"/>
      <c r="BR76" s="320"/>
    </row>
    <row r="77" spans="1:70" ht="24.95" customHeight="1" x14ac:dyDescent="0.25">
      <c r="A77" s="320"/>
      <c r="B77" s="748"/>
      <c r="C77" s="755" t="str">
        <f>IF(ROSTER!D$16="","",ROSTER!D$16)</f>
        <v/>
      </c>
      <c r="D77" s="756"/>
      <c r="E77" s="757"/>
      <c r="F77" s="731"/>
      <c r="G77" s="734"/>
      <c r="H77" s="731"/>
      <c r="I77" s="734"/>
      <c r="J77" s="923"/>
      <c r="K77" s="725"/>
      <c r="L77" s="749"/>
      <c r="M77" s="727"/>
      <c r="N77" s="726"/>
      <c r="O77" s="750" t="s">
        <v>16</v>
      </c>
      <c r="P77" s="751"/>
      <c r="Q77" s="725"/>
      <c r="R77" s="726"/>
      <c r="S77" s="727"/>
      <c r="T77" s="726"/>
      <c r="U77" s="750" t="s">
        <v>16</v>
      </c>
      <c r="V77" s="920"/>
      <c r="W77" s="724"/>
      <c r="X77" s="923"/>
      <c r="Y77" s="923"/>
      <c r="Z77" s="923"/>
      <c r="AA77" s="725"/>
      <c r="AB77" s="726"/>
      <c r="AC77" s="727"/>
      <c r="AD77" s="726"/>
      <c r="AE77" s="763"/>
      <c r="AF77" s="764"/>
      <c r="AG77" s="725"/>
      <c r="AH77" s="726"/>
      <c r="AI77" s="727"/>
      <c r="AJ77" s="728"/>
      <c r="AK77" s="763"/>
      <c r="AL77" s="764"/>
      <c r="AM77" s="725"/>
      <c r="AN77" s="726"/>
      <c r="AO77" s="727"/>
      <c r="AP77" s="728"/>
      <c r="AQ77" s="763"/>
      <c r="AR77" s="764"/>
      <c r="AS77" s="725"/>
      <c r="AT77" s="726"/>
      <c r="AU77" s="727"/>
      <c r="AV77" s="728"/>
      <c r="AW77" s="763"/>
      <c r="AX77" s="764"/>
      <c r="AY77" s="725"/>
      <c r="AZ77" s="726"/>
      <c r="BA77" s="727"/>
      <c r="BB77" s="728"/>
      <c r="BC77" s="763"/>
      <c r="BD77" s="764"/>
      <c r="BE77" s="725"/>
      <c r="BF77" s="726"/>
      <c r="BG77" s="727"/>
      <c r="BH77" s="728"/>
      <c r="BI77" s="763"/>
      <c r="BJ77" s="764"/>
      <c r="BK77" s="903"/>
      <c r="BL77" s="904"/>
      <c r="BM77" s="905"/>
      <c r="BN77" s="988"/>
      <c r="BO77" s="904"/>
      <c r="BP77" s="905"/>
      <c r="BQ77" s="320"/>
      <c r="BR77" s="320"/>
    </row>
    <row r="78" spans="1:70" ht="24.95" customHeight="1" x14ac:dyDescent="0.25">
      <c r="A78" s="320"/>
      <c r="B78" s="747" t="str">
        <f>IF(ROSTER!B18="","",ROSTER!B18)</f>
        <v/>
      </c>
      <c r="C78" s="752" t="str">
        <f>IF(ROSTER!C$18="","",ROSTER!C$18)</f>
        <v/>
      </c>
      <c r="D78" s="753"/>
      <c r="E78" s="754"/>
      <c r="F78" s="731">
        <f>F19</f>
        <v>0</v>
      </c>
      <c r="G78" s="734"/>
      <c r="H78" s="731">
        <f>IF(F19=0,0,H19/F19%)</f>
        <v>0</v>
      </c>
      <c r="I78" s="734"/>
      <c r="J78" s="923">
        <f>IF(F19=0,0,J19/F19)</f>
        <v>0</v>
      </c>
      <c r="K78" s="725">
        <f>IF($F19=0,0,K19/$F19)</f>
        <v>0</v>
      </c>
      <c r="L78" s="749"/>
      <c r="M78" s="727">
        <f>IF(F19=0,0,M19/F19)</f>
        <v>0</v>
      </c>
      <c r="N78" s="726"/>
      <c r="O78" s="750">
        <f>M78+K78</f>
        <v>0</v>
      </c>
      <c r="P78" s="751"/>
      <c r="Q78" s="725">
        <f>IF($F19=0,0,Q19/$F19)</f>
        <v>0</v>
      </c>
      <c r="R78" s="726"/>
      <c r="S78" s="727">
        <f>IF($F19=0,0,S19/$F19)</f>
        <v>0</v>
      </c>
      <c r="T78" s="726"/>
      <c r="U78" s="750">
        <f>S78-Q78</f>
        <v>0</v>
      </c>
      <c r="V78" s="920"/>
      <c r="W78" s="723">
        <f>IF(F19=0,0,W19/F19)</f>
        <v>0</v>
      </c>
      <c r="X78" s="923">
        <f>IF(F19=0,0,X19/F19)</f>
        <v>0</v>
      </c>
      <c r="Y78" s="923">
        <f>IF(F19=0,0,Y19/F19)</f>
        <v>0</v>
      </c>
      <c r="Z78" s="923">
        <f>IF(F19=0,0,Z19/F19)</f>
        <v>0</v>
      </c>
      <c r="AA78" s="725">
        <f>IF($F19=0,0,AA19/$F19)</f>
        <v>0</v>
      </c>
      <c r="AB78" s="726"/>
      <c r="AC78" s="727">
        <f>IF($F19=0,0,AC19/$F19)</f>
        <v>0</v>
      </c>
      <c r="AD78" s="726"/>
      <c r="AE78" s="763">
        <f>IF(AA78=0,0,(AC78/AA78)*100)</f>
        <v>0</v>
      </c>
      <c r="AF78" s="764"/>
      <c r="AG78" s="725">
        <f>IF($F19=0,0,AG19/$F19)</f>
        <v>0</v>
      </c>
      <c r="AH78" s="726"/>
      <c r="AI78" s="727">
        <f>IF($F19=0,0,AI19/$F19)</f>
        <v>0</v>
      </c>
      <c r="AJ78" s="728"/>
      <c r="AK78" s="763">
        <f>IF(AG78=0,0,(AI78/AG78)*100)</f>
        <v>0</v>
      </c>
      <c r="AL78" s="764"/>
      <c r="AM78" s="725">
        <f>IF($F19=0,0,AM19/$F19)</f>
        <v>0</v>
      </c>
      <c r="AN78" s="726"/>
      <c r="AO78" s="727">
        <f>IF($F19=0,0,AO19/$F19)</f>
        <v>0</v>
      </c>
      <c r="AP78" s="728"/>
      <c r="AQ78" s="763">
        <f>IF(AM78=0,0,(AO78/AM78)*100)</f>
        <v>0</v>
      </c>
      <c r="AR78" s="764"/>
      <c r="AS78" s="725">
        <f>AA78+AG78+AM78</f>
        <v>0</v>
      </c>
      <c r="AT78" s="726"/>
      <c r="AU78" s="727">
        <f>AC78+AI78+AO78</f>
        <v>0</v>
      </c>
      <c r="AV78" s="728"/>
      <c r="AW78" s="763">
        <f>IF(AS78=0,0,(AU78/AS78)*100)</f>
        <v>0</v>
      </c>
      <c r="AX78" s="764"/>
      <c r="AY78" s="725">
        <f>IF($F19=0,0,AY19/$F19)</f>
        <v>0</v>
      </c>
      <c r="AZ78" s="726"/>
      <c r="BA78" s="727">
        <f>IF($F19=0,0,BA19/$F19)</f>
        <v>0</v>
      </c>
      <c r="BB78" s="728"/>
      <c r="BC78" s="763">
        <f>IF(AY78=0,0,(BA78/AY78)*100)</f>
        <v>0</v>
      </c>
      <c r="BD78" s="764"/>
      <c r="BE78" s="725">
        <f>AA78+AG78+AM78+AY78</f>
        <v>0</v>
      </c>
      <c r="BF78" s="726"/>
      <c r="BG78" s="727">
        <f>AC78+AI78+AO78+BA78</f>
        <v>0</v>
      </c>
      <c r="BH78" s="728"/>
      <c r="BI78" s="763">
        <f>IF(BE78=0,0,(BG78/BE78)*100)</f>
        <v>0</v>
      </c>
      <c r="BJ78" s="764"/>
      <c r="BK78" s="903">
        <f>(AC78*2)+(AI78*2)+(AO78*3)+BA78</f>
        <v>0</v>
      </c>
      <c r="BL78" s="904"/>
      <c r="BM78" s="905"/>
      <c r="BN78" s="988">
        <f t="shared" ref="BN78" si="4">IF(F19=0,0,BN19/F19)</f>
        <v>0</v>
      </c>
      <c r="BO78" s="904"/>
      <c r="BP78" s="905"/>
      <c r="BQ78" s="320"/>
      <c r="BR78" s="320"/>
    </row>
    <row r="79" spans="1:70" ht="24.95" customHeight="1" x14ac:dyDescent="0.25">
      <c r="A79" s="320"/>
      <c r="B79" s="748"/>
      <c r="C79" s="755" t="str">
        <f>IF(ROSTER!D$18="","",ROSTER!D$18)</f>
        <v/>
      </c>
      <c r="D79" s="756"/>
      <c r="E79" s="757"/>
      <c r="F79" s="731"/>
      <c r="G79" s="734"/>
      <c r="H79" s="731"/>
      <c r="I79" s="734"/>
      <c r="J79" s="923"/>
      <c r="K79" s="725"/>
      <c r="L79" s="749"/>
      <c r="M79" s="727"/>
      <c r="N79" s="726"/>
      <c r="O79" s="750" t="s">
        <v>16</v>
      </c>
      <c r="P79" s="751"/>
      <c r="Q79" s="725"/>
      <c r="R79" s="726"/>
      <c r="S79" s="727"/>
      <c r="T79" s="726"/>
      <c r="U79" s="750" t="s">
        <v>16</v>
      </c>
      <c r="V79" s="920"/>
      <c r="W79" s="724"/>
      <c r="X79" s="923"/>
      <c r="Y79" s="923"/>
      <c r="Z79" s="923"/>
      <c r="AA79" s="725"/>
      <c r="AB79" s="726"/>
      <c r="AC79" s="727"/>
      <c r="AD79" s="726"/>
      <c r="AE79" s="763"/>
      <c r="AF79" s="764"/>
      <c r="AG79" s="725"/>
      <c r="AH79" s="726"/>
      <c r="AI79" s="727"/>
      <c r="AJ79" s="728"/>
      <c r="AK79" s="763"/>
      <c r="AL79" s="764"/>
      <c r="AM79" s="725"/>
      <c r="AN79" s="726"/>
      <c r="AO79" s="727"/>
      <c r="AP79" s="728"/>
      <c r="AQ79" s="763"/>
      <c r="AR79" s="764"/>
      <c r="AS79" s="725"/>
      <c r="AT79" s="726"/>
      <c r="AU79" s="727"/>
      <c r="AV79" s="728"/>
      <c r="AW79" s="763"/>
      <c r="AX79" s="764"/>
      <c r="AY79" s="725"/>
      <c r="AZ79" s="726"/>
      <c r="BA79" s="727"/>
      <c r="BB79" s="728"/>
      <c r="BC79" s="763"/>
      <c r="BD79" s="764"/>
      <c r="BE79" s="725"/>
      <c r="BF79" s="726"/>
      <c r="BG79" s="727"/>
      <c r="BH79" s="728"/>
      <c r="BI79" s="763"/>
      <c r="BJ79" s="764"/>
      <c r="BK79" s="903"/>
      <c r="BL79" s="904"/>
      <c r="BM79" s="905"/>
      <c r="BN79" s="988"/>
      <c r="BO79" s="904"/>
      <c r="BP79" s="905"/>
      <c r="BQ79" s="320"/>
      <c r="BR79" s="320"/>
    </row>
    <row r="80" spans="1:70" ht="24.95" customHeight="1" x14ac:dyDescent="0.25">
      <c r="A80" s="320"/>
      <c r="B80" s="747" t="str">
        <f>IF(ROSTER!B20="","",ROSTER!B20)</f>
        <v/>
      </c>
      <c r="C80" s="752" t="str">
        <f>IF(ROSTER!C$20="","",ROSTER!C$20)</f>
        <v/>
      </c>
      <c r="D80" s="753"/>
      <c r="E80" s="754"/>
      <c r="F80" s="731">
        <f>F21</f>
        <v>0</v>
      </c>
      <c r="G80" s="734"/>
      <c r="H80" s="731">
        <f>IF(F21=0,0,H21/F21%)</f>
        <v>0</v>
      </c>
      <c r="I80" s="734"/>
      <c r="J80" s="923">
        <f>IF(F21=0,0,J21/F21)</f>
        <v>0</v>
      </c>
      <c r="K80" s="725">
        <f>IF($F21=0,0,K21/$F21)</f>
        <v>0</v>
      </c>
      <c r="L80" s="749"/>
      <c r="M80" s="727">
        <f>IF(F21=0,0,M21/F21)</f>
        <v>0</v>
      </c>
      <c r="N80" s="726"/>
      <c r="O80" s="750">
        <f>M80+K80</f>
        <v>0</v>
      </c>
      <c r="P80" s="751"/>
      <c r="Q80" s="725">
        <f>IF($F21=0,0,Q21/$F21)</f>
        <v>0</v>
      </c>
      <c r="R80" s="726"/>
      <c r="S80" s="727">
        <f>IF($F21=0,0,S21/$F21)</f>
        <v>0</v>
      </c>
      <c r="T80" s="726"/>
      <c r="U80" s="750">
        <f>S80-Q80</f>
        <v>0</v>
      </c>
      <c r="V80" s="920"/>
      <c r="W80" s="723">
        <f>IF(F21=0,0,W21/F21)</f>
        <v>0</v>
      </c>
      <c r="X80" s="923">
        <f>IF(F21=0,0,X21/F21)</f>
        <v>0</v>
      </c>
      <c r="Y80" s="923">
        <f>IF(F21=0,0,Y21/F21)</f>
        <v>0</v>
      </c>
      <c r="Z80" s="923">
        <f>IF(F21=0,0,Z21/F21)</f>
        <v>0</v>
      </c>
      <c r="AA80" s="725">
        <f>IF($F21=0,0,AA21/$F21)</f>
        <v>0</v>
      </c>
      <c r="AB80" s="726"/>
      <c r="AC80" s="727">
        <f>IF($F21=0,0,AC21/$F21)</f>
        <v>0</v>
      </c>
      <c r="AD80" s="726"/>
      <c r="AE80" s="763">
        <f>IF(AA80=0,0,(AC80/AA80)*100)</f>
        <v>0</v>
      </c>
      <c r="AF80" s="764"/>
      <c r="AG80" s="725">
        <f>IF($F21=0,0,AG21/$F21)</f>
        <v>0</v>
      </c>
      <c r="AH80" s="726"/>
      <c r="AI80" s="727">
        <f>IF($F21=0,0,AI21/$F21)</f>
        <v>0</v>
      </c>
      <c r="AJ80" s="728"/>
      <c r="AK80" s="763">
        <f>IF(AG80=0,0,(AI80/AG80)*100)</f>
        <v>0</v>
      </c>
      <c r="AL80" s="764"/>
      <c r="AM80" s="725">
        <f>IF($F21=0,0,AM21/$F21)</f>
        <v>0</v>
      </c>
      <c r="AN80" s="726"/>
      <c r="AO80" s="727">
        <f>IF($F21=0,0,AO21/$F21)</f>
        <v>0</v>
      </c>
      <c r="AP80" s="728"/>
      <c r="AQ80" s="763">
        <f>IF(AM80=0,0,(AO80/AM80)*100)</f>
        <v>0</v>
      </c>
      <c r="AR80" s="764"/>
      <c r="AS80" s="725">
        <f>AA80+AG80+AM80</f>
        <v>0</v>
      </c>
      <c r="AT80" s="726"/>
      <c r="AU80" s="727">
        <f>AC80+AI80+AO80</f>
        <v>0</v>
      </c>
      <c r="AV80" s="728"/>
      <c r="AW80" s="763">
        <f>IF(AS80=0,0,(AU80/AS80)*100)</f>
        <v>0</v>
      </c>
      <c r="AX80" s="764"/>
      <c r="AY80" s="725">
        <f>IF($F21=0,0,AY21/$F21)</f>
        <v>0</v>
      </c>
      <c r="AZ80" s="726"/>
      <c r="BA80" s="727">
        <f>IF($F21=0,0,BA21/$F21)</f>
        <v>0</v>
      </c>
      <c r="BB80" s="728"/>
      <c r="BC80" s="763">
        <f>IF(AY80=0,0,(BA80/AY80)*100)</f>
        <v>0</v>
      </c>
      <c r="BD80" s="764"/>
      <c r="BE80" s="725">
        <f>AA80+AG80+AM80+AY80</f>
        <v>0</v>
      </c>
      <c r="BF80" s="726"/>
      <c r="BG80" s="727">
        <f>AC80+AI80+AO80+BA80</f>
        <v>0</v>
      </c>
      <c r="BH80" s="728"/>
      <c r="BI80" s="763">
        <f>IF(BE80=0,0,(BG80/BE80)*100)</f>
        <v>0</v>
      </c>
      <c r="BJ80" s="764"/>
      <c r="BK80" s="903">
        <f>(AC80*2)+(AI80*2)+(AO80*3)+BA80</f>
        <v>0</v>
      </c>
      <c r="BL80" s="904"/>
      <c r="BM80" s="905"/>
      <c r="BN80" s="988">
        <f t="shared" ref="BN80" si="5">IF(F21=0,0,BN21/F21)</f>
        <v>0</v>
      </c>
      <c r="BO80" s="904"/>
      <c r="BP80" s="905"/>
      <c r="BQ80" s="320"/>
      <c r="BR80" s="320"/>
    </row>
    <row r="81" spans="1:70" ht="24.95" customHeight="1" x14ac:dyDescent="0.25">
      <c r="A81" s="320"/>
      <c r="B81" s="748"/>
      <c r="C81" s="755" t="str">
        <f>IF(ROSTER!D$20="","",ROSTER!D$20)</f>
        <v/>
      </c>
      <c r="D81" s="756"/>
      <c r="E81" s="757"/>
      <c r="F81" s="731"/>
      <c r="G81" s="734"/>
      <c r="H81" s="731"/>
      <c r="I81" s="734"/>
      <c r="J81" s="923"/>
      <c r="K81" s="725"/>
      <c r="L81" s="749"/>
      <c r="M81" s="727"/>
      <c r="N81" s="726"/>
      <c r="O81" s="750" t="s">
        <v>16</v>
      </c>
      <c r="P81" s="751"/>
      <c r="Q81" s="725"/>
      <c r="R81" s="726"/>
      <c r="S81" s="727"/>
      <c r="T81" s="726"/>
      <c r="U81" s="750" t="s">
        <v>16</v>
      </c>
      <c r="V81" s="920"/>
      <c r="W81" s="724"/>
      <c r="X81" s="923"/>
      <c r="Y81" s="923"/>
      <c r="Z81" s="923"/>
      <c r="AA81" s="725"/>
      <c r="AB81" s="726"/>
      <c r="AC81" s="727"/>
      <c r="AD81" s="726"/>
      <c r="AE81" s="763"/>
      <c r="AF81" s="764"/>
      <c r="AG81" s="725"/>
      <c r="AH81" s="726"/>
      <c r="AI81" s="727"/>
      <c r="AJ81" s="728"/>
      <c r="AK81" s="763"/>
      <c r="AL81" s="764"/>
      <c r="AM81" s="725"/>
      <c r="AN81" s="726"/>
      <c r="AO81" s="727"/>
      <c r="AP81" s="728"/>
      <c r="AQ81" s="763"/>
      <c r="AR81" s="764"/>
      <c r="AS81" s="725"/>
      <c r="AT81" s="726"/>
      <c r="AU81" s="727"/>
      <c r="AV81" s="728"/>
      <c r="AW81" s="763"/>
      <c r="AX81" s="764"/>
      <c r="AY81" s="725"/>
      <c r="AZ81" s="726"/>
      <c r="BA81" s="727"/>
      <c r="BB81" s="728"/>
      <c r="BC81" s="763"/>
      <c r="BD81" s="764"/>
      <c r="BE81" s="725"/>
      <c r="BF81" s="726"/>
      <c r="BG81" s="727"/>
      <c r="BH81" s="728"/>
      <c r="BI81" s="763"/>
      <c r="BJ81" s="764"/>
      <c r="BK81" s="903"/>
      <c r="BL81" s="904"/>
      <c r="BM81" s="905"/>
      <c r="BN81" s="988"/>
      <c r="BO81" s="904"/>
      <c r="BP81" s="905"/>
      <c r="BQ81" s="320"/>
      <c r="BR81" s="320"/>
    </row>
    <row r="82" spans="1:70" ht="24.95" customHeight="1" x14ac:dyDescent="0.25">
      <c r="A82" s="320"/>
      <c r="B82" s="747" t="str">
        <f>IF(ROSTER!B22="","",ROSTER!B22)</f>
        <v/>
      </c>
      <c r="C82" s="752" t="str">
        <f>IF(ROSTER!C$22="","",ROSTER!C$22)</f>
        <v/>
      </c>
      <c r="D82" s="753"/>
      <c r="E82" s="754"/>
      <c r="F82" s="731">
        <f>F23</f>
        <v>0</v>
      </c>
      <c r="G82" s="734"/>
      <c r="H82" s="731">
        <f>IF(F23=0,0,H23/F23%)</f>
        <v>0</v>
      </c>
      <c r="I82" s="734"/>
      <c r="J82" s="923">
        <f>IF(F23=0,0,J23/F23)</f>
        <v>0</v>
      </c>
      <c r="K82" s="725">
        <f>IF($F23=0,0,K23/$F23)</f>
        <v>0</v>
      </c>
      <c r="L82" s="749"/>
      <c r="M82" s="727">
        <f>IF(F23=0,0,M23/F23)</f>
        <v>0</v>
      </c>
      <c r="N82" s="726"/>
      <c r="O82" s="750">
        <f>M82+K82</f>
        <v>0</v>
      </c>
      <c r="P82" s="751"/>
      <c r="Q82" s="725">
        <f>IF($F23=0,0,Q23/$F23)</f>
        <v>0</v>
      </c>
      <c r="R82" s="726"/>
      <c r="S82" s="727">
        <f>IF($F23=0,0,S23/$F23)</f>
        <v>0</v>
      </c>
      <c r="T82" s="726"/>
      <c r="U82" s="750">
        <f>S82-Q82</f>
        <v>0</v>
      </c>
      <c r="V82" s="920"/>
      <c r="W82" s="723">
        <f>IF(F23=0,0,W23/F23)</f>
        <v>0</v>
      </c>
      <c r="X82" s="923">
        <f>IF(F23=0,0,X23/F23)</f>
        <v>0</v>
      </c>
      <c r="Y82" s="923">
        <f>IF(F23=0,0,Y23/F23)</f>
        <v>0</v>
      </c>
      <c r="Z82" s="923">
        <f>IF(F23=0,0,Z23/F23)</f>
        <v>0</v>
      </c>
      <c r="AA82" s="725">
        <f>IF($F23=0,0,AA23/$F23)</f>
        <v>0</v>
      </c>
      <c r="AB82" s="726"/>
      <c r="AC82" s="727">
        <f>IF($F23=0,0,AC23/$F23)</f>
        <v>0</v>
      </c>
      <c r="AD82" s="726"/>
      <c r="AE82" s="763">
        <f>IF(AA82=0,0,(AC82/AA82)*100)</f>
        <v>0</v>
      </c>
      <c r="AF82" s="764"/>
      <c r="AG82" s="725">
        <f>IF($F23=0,0,AG23/$F23)</f>
        <v>0</v>
      </c>
      <c r="AH82" s="726"/>
      <c r="AI82" s="727">
        <f>IF($F23=0,0,AI23/$F23)</f>
        <v>0</v>
      </c>
      <c r="AJ82" s="728"/>
      <c r="AK82" s="763">
        <f>IF(AG82=0,0,(AI82/AG82)*100)</f>
        <v>0</v>
      </c>
      <c r="AL82" s="764"/>
      <c r="AM82" s="725">
        <f>IF($F23=0,0,AM23/$F23)</f>
        <v>0</v>
      </c>
      <c r="AN82" s="726"/>
      <c r="AO82" s="727">
        <f>IF($F23=0,0,AO23/$F23)</f>
        <v>0</v>
      </c>
      <c r="AP82" s="728"/>
      <c r="AQ82" s="763">
        <f>IF(AM82=0,0,(AO82/AM82)*100)</f>
        <v>0</v>
      </c>
      <c r="AR82" s="764"/>
      <c r="AS82" s="725">
        <f>AA82+AG82+AM82</f>
        <v>0</v>
      </c>
      <c r="AT82" s="726"/>
      <c r="AU82" s="727">
        <f>AC82+AI82+AO82</f>
        <v>0</v>
      </c>
      <c r="AV82" s="728"/>
      <c r="AW82" s="763">
        <f>IF(AS82=0,0,(AU82/AS82)*100)</f>
        <v>0</v>
      </c>
      <c r="AX82" s="764"/>
      <c r="AY82" s="725">
        <f>IF($F23=0,0,AY23/$F23)</f>
        <v>0</v>
      </c>
      <c r="AZ82" s="726"/>
      <c r="BA82" s="727">
        <f>IF($F23=0,0,BA23/$F23)</f>
        <v>0</v>
      </c>
      <c r="BB82" s="728"/>
      <c r="BC82" s="763">
        <f>IF(AY82=0,0,(BA82/AY82)*100)</f>
        <v>0</v>
      </c>
      <c r="BD82" s="764"/>
      <c r="BE82" s="725">
        <f>AA82+AG82+AM82+AY82</f>
        <v>0</v>
      </c>
      <c r="BF82" s="726"/>
      <c r="BG82" s="727">
        <f>AC82+AI82+AO82+BA82</f>
        <v>0</v>
      </c>
      <c r="BH82" s="728"/>
      <c r="BI82" s="763">
        <f>IF(BE82=0,0,(BG82/BE82)*100)</f>
        <v>0</v>
      </c>
      <c r="BJ82" s="764"/>
      <c r="BK82" s="903">
        <f>(AC82*2)+(AI82*2)+(AO82*3)+BA82</f>
        <v>0</v>
      </c>
      <c r="BL82" s="904"/>
      <c r="BM82" s="905"/>
      <c r="BN82" s="988">
        <f t="shared" ref="BN82" si="6">IF(F23=0,0,BN23/F23)</f>
        <v>0</v>
      </c>
      <c r="BO82" s="904"/>
      <c r="BP82" s="905"/>
      <c r="BQ82" s="320"/>
      <c r="BR82" s="320"/>
    </row>
    <row r="83" spans="1:70" ht="24.95" customHeight="1" x14ac:dyDescent="0.25">
      <c r="A83" s="320"/>
      <c r="B83" s="748"/>
      <c r="C83" s="755" t="str">
        <f>IF(ROSTER!D$22="","",ROSTER!D$22)</f>
        <v/>
      </c>
      <c r="D83" s="756"/>
      <c r="E83" s="757"/>
      <c r="F83" s="731"/>
      <c r="G83" s="734"/>
      <c r="H83" s="731"/>
      <c r="I83" s="734"/>
      <c r="J83" s="923"/>
      <c r="K83" s="725"/>
      <c r="L83" s="749"/>
      <c r="M83" s="727"/>
      <c r="N83" s="726"/>
      <c r="O83" s="750" t="s">
        <v>16</v>
      </c>
      <c r="P83" s="751"/>
      <c r="Q83" s="725"/>
      <c r="R83" s="726"/>
      <c r="S83" s="727"/>
      <c r="T83" s="726"/>
      <c r="U83" s="750" t="s">
        <v>16</v>
      </c>
      <c r="V83" s="920"/>
      <c r="W83" s="724"/>
      <c r="X83" s="923"/>
      <c r="Y83" s="923"/>
      <c r="Z83" s="923"/>
      <c r="AA83" s="725"/>
      <c r="AB83" s="726"/>
      <c r="AC83" s="727"/>
      <c r="AD83" s="726"/>
      <c r="AE83" s="763"/>
      <c r="AF83" s="764"/>
      <c r="AG83" s="725"/>
      <c r="AH83" s="726"/>
      <c r="AI83" s="727"/>
      <c r="AJ83" s="728"/>
      <c r="AK83" s="763"/>
      <c r="AL83" s="764"/>
      <c r="AM83" s="725"/>
      <c r="AN83" s="726"/>
      <c r="AO83" s="727"/>
      <c r="AP83" s="728"/>
      <c r="AQ83" s="763"/>
      <c r="AR83" s="764"/>
      <c r="AS83" s="725"/>
      <c r="AT83" s="726"/>
      <c r="AU83" s="727"/>
      <c r="AV83" s="728"/>
      <c r="AW83" s="763"/>
      <c r="AX83" s="764"/>
      <c r="AY83" s="725"/>
      <c r="AZ83" s="726"/>
      <c r="BA83" s="727"/>
      <c r="BB83" s="728"/>
      <c r="BC83" s="763"/>
      <c r="BD83" s="764"/>
      <c r="BE83" s="725"/>
      <c r="BF83" s="726"/>
      <c r="BG83" s="727"/>
      <c r="BH83" s="728"/>
      <c r="BI83" s="763"/>
      <c r="BJ83" s="764"/>
      <c r="BK83" s="903"/>
      <c r="BL83" s="904"/>
      <c r="BM83" s="905"/>
      <c r="BN83" s="988"/>
      <c r="BO83" s="904"/>
      <c r="BP83" s="905"/>
      <c r="BQ83" s="320"/>
      <c r="BR83" s="320"/>
    </row>
    <row r="84" spans="1:70" ht="24.95" customHeight="1" x14ac:dyDescent="0.25">
      <c r="A84" s="320"/>
      <c r="B84" s="747" t="str">
        <f>IF(ROSTER!B24="","",ROSTER!B24)</f>
        <v/>
      </c>
      <c r="C84" s="752" t="str">
        <f>IF(ROSTER!C$24="","",ROSTER!C$24)</f>
        <v/>
      </c>
      <c r="D84" s="753"/>
      <c r="E84" s="754"/>
      <c r="F84" s="731">
        <f>F25</f>
        <v>0</v>
      </c>
      <c r="G84" s="734"/>
      <c r="H84" s="731">
        <f>IF(F25=0,0,H25/F25%)</f>
        <v>0</v>
      </c>
      <c r="I84" s="734"/>
      <c r="J84" s="923">
        <f>IF(F25=0,0,J25/F25)</f>
        <v>0</v>
      </c>
      <c r="K84" s="725">
        <f>IF($F25=0,0,K25/$F25)</f>
        <v>0</v>
      </c>
      <c r="L84" s="749"/>
      <c r="M84" s="727">
        <f>IF(F25=0,0,M25/F25)</f>
        <v>0</v>
      </c>
      <c r="N84" s="726"/>
      <c r="O84" s="750">
        <f>M84+K84</f>
        <v>0</v>
      </c>
      <c r="P84" s="751"/>
      <c r="Q84" s="725">
        <f>IF($F25=0,0,Q25/$F25)</f>
        <v>0</v>
      </c>
      <c r="R84" s="726"/>
      <c r="S84" s="727">
        <f>IF($F25=0,0,S25/$F25)</f>
        <v>0</v>
      </c>
      <c r="T84" s="726"/>
      <c r="U84" s="750">
        <f>S84-Q84</f>
        <v>0</v>
      </c>
      <c r="V84" s="920"/>
      <c r="W84" s="723">
        <f>IF(F25=0,0,W25/F25)</f>
        <v>0</v>
      </c>
      <c r="X84" s="923">
        <f>IF(F25=0,0,X25/F25)</f>
        <v>0</v>
      </c>
      <c r="Y84" s="923">
        <f>IF(F25=0,0,Y25/F25)</f>
        <v>0</v>
      </c>
      <c r="Z84" s="923">
        <f>IF(F25=0,0,Z25/F25)</f>
        <v>0</v>
      </c>
      <c r="AA84" s="725">
        <f>IF($F25=0,0,AA25/$F25)</f>
        <v>0</v>
      </c>
      <c r="AB84" s="726"/>
      <c r="AC84" s="727">
        <f>IF($F25=0,0,AC25/$F25)</f>
        <v>0</v>
      </c>
      <c r="AD84" s="726"/>
      <c r="AE84" s="763">
        <f>IF(AA84=0,0,(AC84/AA84)*100)</f>
        <v>0</v>
      </c>
      <c r="AF84" s="764"/>
      <c r="AG84" s="725">
        <f>IF($F25=0,0,AG25/$F25)</f>
        <v>0</v>
      </c>
      <c r="AH84" s="726"/>
      <c r="AI84" s="727">
        <f>IF($F25=0,0,AI25/$F25)</f>
        <v>0</v>
      </c>
      <c r="AJ84" s="728"/>
      <c r="AK84" s="763">
        <f>IF(AG84=0,0,(AI84/AG84)*100)</f>
        <v>0</v>
      </c>
      <c r="AL84" s="764"/>
      <c r="AM84" s="725">
        <f>IF($F25=0,0,AM25/$F25)</f>
        <v>0</v>
      </c>
      <c r="AN84" s="726"/>
      <c r="AO84" s="727">
        <f>IF($F25=0,0,AO25/$F25)</f>
        <v>0</v>
      </c>
      <c r="AP84" s="728"/>
      <c r="AQ84" s="763">
        <f>IF(AM84=0,0,(AO84/AM84)*100)</f>
        <v>0</v>
      </c>
      <c r="AR84" s="764"/>
      <c r="AS84" s="725">
        <f>AA84+AG84+AM84</f>
        <v>0</v>
      </c>
      <c r="AT84" s="726"/>
      <c r="AU84" s="727">
        <f>AC84+AI84+AO84</f>
        <v>0</v>
      </c>
      <c r="AV84" s="728"/>
      <c r="AW84" s="763">
        <f>IF(AS84=0,0,(AU84/AS84)*100)</f>
        <v>0</v>
      </c>
      <c r="AX84" s="764"/>
      <c r="AY84" s="725">
        <f>IF($F25=0,0,AY25/$F25)</f>
        <v>0</v>
      </c>
      <c r="AZ84" s="726"/>
      <c r="BA84" s="727">
        <f>IF($F25=0,0,BA25/$F25)</f>
        <v>0</v>
      </c>
      <c r="BB84" s="728"/>
      <c r="BC84" s="763">
        <f>IF(AY84=0,0,(BA84/AY84)*100)</f>
        <v>0</v>
      </c>
      <c r="BD84" s="764"/>
      <c r="BE84" s="725">
        <f>AA84+AG84+AM84+AY84</f>
        <v>0</v>
      </c>
      <c r="BF84" s="726"/>
      <c r="BG84" s="727">
        <f>AC84+AI84+AO84+BA84</f>
        <v>0</v>
      </c>
      <c r="BH84" s="728"/>
      <c r="BI84" s="763">
        <f>IF(BE84=0,0,(BG84/BE84)*100)</f>
        <v>0</v>
      </c>
      <c r="BJ84" s="764"/>
      <c r="BK84" s="903">
        <f>(AC84*2)+(AI84*2)+(AO84*3)+BA84</f>
        <v>0</v>
      </c>
      <c r="BL84" s="904"/>
      <c r="BM84" s="905"/>
      <c r="BN84" s="988">
        <f t="shared" ref="BN84" si="7">IF(F25=0,0,BN25/F25)</f>
        <v>0</v>
      </c>
      <c r="BO84" s="904"/>
      <c r="BP84" s="905"/>
      <c r="BQ84" s="320"/>
      <c r="BR84" s="320"/>
    </row>
    <row r="85" spans="1:70" ht="24.95" customHeight="1" x14ac:dyDescent="0.25">
      <c r="A85" s="320"/>
      <c r="B85" s="748"/>
      <c r="C85" s="755" t="str">
        <f>IF(ROSTER!D$24="","",ROSTER!D$24)</f>
        <v/>
      </c>
      <c r="D85" s="756"/>
      <c r="E85" s="757"/>
      <c r="F85" s="731"/>
      <c r="G85" s="734"/>
      <c r="H85" s="731"/>
      <c r="I85" s="734"/>
      <c r="J85" s="923"/>
      <c r="K85" s="725"/>
      <c r="L85" s="749"/>
      <c r="M85" s="727"/>
      <c r="N85" s="726"/>
      <c r="O85" s="750" t="s">
        <v>16</v>
      </c>
      <c r="P85" s="751"/>
      <c r="Q85" s="725"/>
      <c r="R85" s="726"/>
      <c r="S85" s="727"/>
      <c r="T85" s="726"/>
      <c r="U85" s="750" t="s">
        <v>16</v>
      </c>
      <c r="V85" s="920"/>
      <c r="W85" s="724"/>
      <c r="X85" s="923"/>
      <c r="Y85" s="923"/>
      <c r="Z85" s="923"/>
      <c r="AA85" s="725"/>
      <c r="AB85" s="726"/>
      <c r="AC85" s="727"/>
      <c r="AD85" s="726"/>
      <c r="AE85" s="763"/>
      <c r="AF85" s="764"/>
      <c r="AG85" s="725"/>
      <c r="AH85" s="726"/>
      <c r="AI85" s="727"/>
      <c r="AJ85" s="728"/>
      <c r="AK85" s="763"/>
      <c r="AL85" s="764"/>
      <c r="AM85" s="725"/>
      <c r="AN85" s="726"/>
      <c r="AO85" s="727"/>
      <c r="AP85" s="728"/>
      <c r="AQ85" s="763"/>
      <c r="AR85" s="764"/>
      <c r="AS85" s="725"/>
      <c r="AT85" s="726"/>
      <c r="AU85" s="727"/>
      <c r="AV85" s="728"/>
      <c r="AW85" s="763"/>
      <c r="AX85" s="764"/>
      <c r="AY85" s="725"/>
      <c r="AZ85" s="726"/>
      <c r="BA85" s="727"/>
      <c r="BB85" s="728"/>
      <c r="BC85" s="763"/>
      <c r="BD85" s="764"/>
      <c r="BE85" s="725"/>
      <c r="BF85" s="726"/>
      <c r="BG85" s="727"/>
      <c r="BH85" s="728"/>
      <c r="BI85" s="763"/>
      <c r="BJ85" s="764"/>
      <c r="BK85" s="903"/>
      <c r="BL85" s="904"/>
      <c r="BM85" s="905"/>
      <c r="BN85" s="988"/>
      <c r="BO85" s="904"/>
      <c r="BP85" s="905"/>
      <c r="BQ85" s="320"/>
      <c r="BR85" s="320"/>
    </row>
    <row r="86" spans="1:70" ht="24.95" customHeight="1" x14ac:dyDescent="0.25">
      <c r="A86" s="320"/>
      <c r="B86" s="747" t="str">
        <f>IF(ROSTER!B26="","",ROSTER!B26)</f>
        <v/>
      </c>
      <c r="C86" s="752" t="str">
        <f>IF(ROSTER!C$26="","",ROSTER!C$26)</f>
        <v/>
      </c>
      <c r="D86" s="753"/>
      <c r="E86" s="754"/>
      <c r="F86" s="731">
        <f>F27</f>
        <v>0</v>
      </c>
      <c r="G86" s="734"/>
      <c r="H86" s="731">
        <f>IF(F27=0,0,H27/F27%)</f>
        <v>0</v>
      </c>
      <c r="I86" s="734"/>
      <c r="J86" s="923">
        <f>IF(F27=0,0,J27/F27)</f>
        <v>0</v>
      </c>
      <c r="K86" s="725">
        <f>IF($F27=0,0,K27/$F27)</f>
        <v>0</v>
      </c>
      <c r="L86" s="749"/>
      <c r="M86" s="727">
        <f>IF(F27=0,0,M27/F27)</f>
        <v>0</v>
      </c>
      <c r="N86" s="726"/>
      <c r="O86" s="750">
        <f>M86+K86</f>
        <v>0</v>
      </c>
      <c r="P86" s="751"/>
      <c r="Q86" s="725">
        <f>IF($F27=0,0,Q27/$F27)</f>
        <v>0</v>
      </c>
      <c r="R86" s="726"/>
      <c r="S86" s="727">
        <f>IF($F27=0,0,S27/$F27)</f>
        <v>0</v>
      </c>
      <c r="T86" s="726"/>
      <c r="U86" s="750">
        <f>S86-Q86</f>
        <v>0</v>
      </c>
      <c r="V86" s="920"/>
      <c r="W86" s="723">
        <f>IF(F27=0,0,W27/F27)</f>
        <v>0</v>
      </c>
      <c r="X86" s="923">
        <f>IF(F27=0,0,X27/F27)</f>
        <v>0</v>
      </c>
      <c r="Y86" s="923">
        <f>IF(F27=0,0,Y27/F27)</f>
        <v>0</v>
      </c>
      <c r="Z86" s="923">
        <f>IF(F27=0,0,Z27/F27)</f>
        <v>0</v>
      </c>
      <c r="AA86" s="725">
        <f>IF($F27=0,0,AA27/$F27)</f>
        <v>0</v>
      </c>
      <c r="AB86" s="726"/>
      <c r="AC86" s="727">
        <f>IF($F27=0,0,AC27/$F27)</f>
        <v>0</v>
      </c>
      <c r="AD86" s="726"/>
      <c r="AE86" s="763">
        <f>IF(AA86=0,0,(AC86/AA86)*100)</f>
        <v>0</v>
      </c>
      <c r="AF86" s="764"/>
      <c r="AG86" s="725">
        <f>IF($F27=0,0,AG27/$F27)</f>
        <v>0</v>
      </c>
      <c r="AH86" s="726"/>
      <c r="AI86" s="727">
        <f>IF($F27=0,0,AI27/$F27)</f>
        <v>0</v>
      </c>
      <c r="AJ86" s="728"/>
      <c r="AK86" s="763">
        <f>IF(AG86=0,0,(AI86/AG86)*100)</f>
        <v>0</v>
      </c>
      <c r="AL86" s="764"/>
      <c r="AM86" s="725">
        <f>IF($F27=0,0,AM27/$F27)</f>
        <v>0</v>
      </c>
      <c r="AN86" s="726"/>
      <c r="AO86" s="727">
        <f>IF($F27=0,0,AO27/$F27)</f>
        <v>0</v>
      </c>
      <c r="AP86" s="728"/>
      <c r="AQ86" s="763">
        <f>IF(AM86=0,0,(AO86/AM86)*100)</f>
        <v>0</v>
      </c>
      <c r="AR86" s="764"/>
      <c r="AS86" s="725">
        <f>AA86+AG86+AM86</f>
        <v>0</v>
      </c>
      <c r="AT86" s="726"/>
      <c r="AU86" s="727">
        <f>AC86+AI86+AO86</f>
        <v>0</v>
      </c>
      <c r="AV86" s="728"/>
      <c r="AW86" s="763">
        <f>IF(AS86=0,0,(AU86/AS86)*100)</f>
        <v>0</v>
      </c>
      <c r="AX86" s="764"/>
      <c r="AY86" s="725">
        <f>IF($F27=0,0,AY27/$F27)</f>
        <v>0</v>
      </c>
      <c r="AZ86" s="726"/>
      <c r="BA86" s="727">
        <f>IF($F27=0,0,BA27/$F27)</f>
        <v>0</v>
      </c>
      <c r="BB86" s="728"/>
      <c r="BC86" s="763">
        <f>IF(AY86=0,0,(BA86/AY86)*100)</f>
        <v>0</v>
      </c>
      <c r="BD86" s="764"/>
      <c r="BE86" s="725">
        <f>AA86+AG86+AM86+AY86</f>
        <v>0</v>
      </c>
      <c r="BF86" s="726"/>
      <c r="BG86" s="727">
        <f>AC86+AI86+AO86+BA86</f>
        <v>0</v>
      </c>
      <c r="BH86" s="728"/>
      <c r="BI86" s="763">
        <f>IF(BE86=0,0,(BG86/BE86)*100)</f>
        <v>0</v>
      </c>
      <c r="BJ86" s="764"/>
      <c r="BK86" s="903">
        <f>(AC86*2)+(AI86*2)+(AO86*3)+BA86</f>
        <v>0</v>
      </c>
      <c r="BL86" s="904"/>
      <c r="BM86" s="905"/>
      <c r="BN86" s="988">
        <f t="shared" ref="BN86" si="8">IF(F27=0,0,BN27/F27)</f>
        <v>0</v>
      </c>
      <c r="BO86" s="904"/>
      <c r="BP86" s="905"/>
      <c r="BQ86" s="320"/>
      <c r="BR86" s="320"/>
    </row>
    <row r="87" spans="1:70" ht="24.95" customHeight="1" x14ac:dyDescent="0.25">
      <c r="A87" s="320"/>
      <c r="B87" s="748"/>
      <c r="C87" s="755" t="str">
        <f>IF(ROSTER!D$26="","",ROSTER!D$26)</f>
        <v/>
      </c>
      <c r="D87" s="756"/>
      <c r="E87" s="757"/>
      <c r="F87" s="731"/>
      <c r="G87" s="734"/>
      <c r="H87" s="731"/>
      <c r="I87" s="734"/>
      <c r="J87" s="923"/>
      <c r="K87" s="725"/>
      <c r="L87" s="749"/>
      <c r="M87" s="727"/>
      <c r="N87" s="726"/>
      <c r="O87" s="750" t="s">
        <v>16</v>
      </c>
      <c r="P87" s="751"/>
      <c r="Q87" s="725"/>
      <c r="R87" s="726"/>
      <c r="S87" s="727"/>
      <c r="T87" s="726"/>
      <c r="U87" s="750" t="s">
        <v>16</v>
      </c>
      <c r="V87" s="920"/>
      <c r="W87" s="724"/>
      <c r="X87" s="923"/>
      <c r="Y87" s="923"/>
      <c r="Z87" s="923"/>
      <c r="AA87" s="725"/>
      <c r="AB87" s="726"/>
      <c r="AC87" s="727"/>
      <c r="AD87" s="726"/>
      <c r="AE87" s="763"/>
      <c r="AF87" s="764"/>
      <c r="AG87" s="725"/>
      <c r="AH87" s="726"/>
      <c r="AI87" s="727"/>
      <c r="AJ87" s="728"/>
      <c r="AK87" s="763"/>
      <c r="AL87" s="764"/>
      <c r="AM87" s="725"/>
      <c r="AN87" s="726"/>
      <c r="AO87" s="727"/>
      <c r="AP87" s="728"/>
      <c r="AQ87" s="763"/>
      <c r="AR87" s="764"/>
      <c r="AS87" s="725"/>
      <c r="AT87" s="726"/>
      <c r="AU87" s="727"/>
      <c r="AV87" s="728"/>
      <c r="AW87" s="763"/>
      <c r="AX87" s="764"/>
      <c r="AY87" s="725"/>
      <c r="AZ87" s="726"/>
      <c r="BA87" s="727"/>
      <c r="BB87" s="728"/>
      <c r="BC87" s="763"/>
      <c r="BD87" s="764"/>
      <c r="BE87" s="725"/>
      <c r="BF87" s="726"/>
      <c r="BG87" s="727"/>
      <c r="BH87" s="728"/>
      <c r="BI87" s="763"/>
      <c r="BJ87" s="764"/>
      <c r="BK87" s="903"/>
      <c r="BL87" s="904"/>
      <c r="BM87" s="905"/>
      <c r="BN87" s="988"/>
      <c r="BO87" s="904"/>
      <c r="BP87" s="905"/>
      <c r="BQ87" s="320"/>
      <c r="BR87" s="320"/>
    </row>
    <row r="88" spans="1:70" ht="24.95" customHeight="1" x14ac:dyDescent="0.25">
      <c r="A88" s="320"/>
      <c r="B88" s="747" t="str">
        <f>IF(ROSTER!B28="","",ROSTER!B28)</f>
        <v/>
      </c>
      <c r="C88" s="752" t="str">
        <f>IF(ROSTER!C$28="","",ROSTER!C$28)</f>
        <v/>
      </c>
      <c r="D88" s="753"/>
      <c r="E88" s="754"/>
      <c r="F88" s="731">
        <f>F29</f>
        <v>0</v>
      </c>
      <c r="G88" s="734"/>
      <c r="H88" s="731">
        <f>IF(F29=0,0,H29/F29%)</f>
        <v>0</v>
      </c>
      <c r="I88" s="734"/>
      <c r="J88" s="923">
        <f>IF(F29=0,0,J29/F29)</f>
        <v>0</v>
      </c>
      <c r="K88" s="725">
        <f>IF($F29=0,0,K29/$F29)</f>
        <v>0</v>
      </c>
      <c r="L88" s="749"/>
      <c r="M88" s="727">
        <f>IF(F29=0,0,M29/F29)</f>
        <v>0</v>
      </c>
      <c r="N88" s="726"/>
      <c r="O88" s="750">
        <f>M88+K88</f>
        <v>0</v>
      </c>
      <c r="P88" s="751"/>
      <c r="Q88" s="725">
        <f>IF($F29=0,0,Q29/$F29)</f>
        <v>0</v>
      </c>
      <c r="R88" s="726"/>
      <c r="S88" s="727">
        <f>IF($F29=0,0,S29/$F29)</f>
        <v>0</v>
      </c>
      <c r="T88" s="726"/>
      <c r="U88" s="750">
        <f>S88-Q88</f>
        <v>0</v>
      </c>
      <c r="V88" s="920"/>
      <c r="W88" s="723">
        <f>IF(F29=0,0,W29/F29)</f>
        <v>0</v>
      </c>
      <c r="X88" s="923">
        <f>IF(F29=0,0,X29/F29)</f>
        <v>0</v>
      </c>
      <c r="Y88" s="923">
        <f>IF(F29=0,0,Y29/F29)</f>
        <v>0</v>
      </c>
      <c r="Z88" s="923">
        <f>IF(F29=0,0,Z29/F29)</f>
        <v>0</v>
      </c>
      <c r="AA88" s="725">
        <f>IF($F29=0,0,AA29/$F29)</f>
        <v>0</v>
      </c>
      <c r="AB88" s="726"/>
      <c r="AC88" s="727">
        <f>IF($F29=0,0,AC29/$F29)</f>
        <v>0</v>
      </c>
      <c r="AD88" s="726"/>
      <c r="AE88" s="763">
        <f>IF(AA88=0,0,(AC88/AA88)*100)</f>
        <v>0</v>
      </c>
      <c r="AF88" s="764"/>
      <c r="AG88" s="725">
        <f>IF($F29=0,0,AG29/$F29)</f>
        <v>0</v>
      </c>
      <c r="AH88" s="726"/>
      <c r="AI88" s="727">
        <f>IF($F29=0,0,AI29/$F29)</f>
        <v>0</v>
      </c>
      <c r="AJ88" s="728"/>
      <c r="AK88" s="763">
        <f>IF(AG88=0,0,(AI88/AG88)*100)</f>
        <v>0</v>
      </c>
      <c r="AL88" s="764"/>
      <c r="AM88" s="725">
        <f>IF($F29=0,0,AM29/$F29)</f>
        <v>0</v>
      </c>
      <c r="AN88" s="726"/>
      <c r="AO88" s="727">
        <f>IF($F29=0,0,AO29/$F29)</f>
        <v>0</v>
      </c>
      <c r="AP88" s="728"/>
      <c r="AQ88" s="763">
        <f>IF(AM88=0,0,(AO88/AM88)*100)</f>
        <v>0</v>
      </c>
      <c r="AR88" s="764"/>
      <c r="AS88" s="725">
        <f>AA88+AG88+AM88</f>
        <v>0</v>
      </c>
      <c r="AT88" s="726"/>
      <c r="AU88" s="727">
        <f>AC88+AI88+AO88</f>
        <v>0</v>
      </c>
      <c r="AV88" s="728"/>
      <c r="AW88" s="763">
        <f>IF(AS88=0,0,(AU88/AS88)*100)</f>
        <v>0</v>
      </c>
      <c r="AX88" s="764"/>
      <c r="AY88" s="725">
        <f>IF($F29=0,0,AY29/$F29)</f>
        <v>0</v>
      </c>
      <c r="AZ88" s="726"/>
      <c r="BA88" s="727">
        <f>IF($F29=0,0,BA29/$F29)</f>
        <v>0</v>
      </c>
      <c r="BB88" s="728"/>
      <c r="BC88" s="763">
        <f>IF(AY88=0,0,(BA88/AY88)*100)</f>
        <v>0</v>
      </c>
      <c r="BD88" s="764"/>
      <c r="BE88" s="725">
        <f>AA88+AG88+AM88+AY88</f>
        <v>0</v>
      </c>
      <c r="BF88" s="726"/>
      <c r="BG88" s="727">
        <f>AC88+AI88+AO88+BA88</f>
        <v>0</v>
      </c>
      <c r="BH88" s="728"/>
      <c r="BI88" s="763">
        <f>IF(BE88=0,0,(BG88/BE88)*100)</f>
        <v>0</v>
      </c>
      <c r="BJ88" s="764"/>
      <c r="BK88" s="903">
        <f>(AC88*2)+(AI88*2)+(AO88*3)+BA88</f>
        <v>0</v>
      </c>
      <c r="BL88" s="904"/>
      <c r="BM88" s="905"/>
      <c r="BN88" s="988">
        <f t="shared" ref="BN88" si="9">IF(F29=0,0,BN29/F29)</f>
        <v>0</v>
      </c>
      <c r="BO88" s="904"/>
      <c r="BP88" s="905"/>
      <c r="BQ88" s="320"/>
      <c r="BR88" s="320"/>
    </row>
    <row r="89" spans="1:70" ht="24.95" customHeight="1" x14ac:dyDescent="0.25">
      <c r="A89" s="320"/>
      <c r="B89" s="748"/>
      <c r="C89" s="755" t="str">
        <f>IF(ROSTER!D$28="","",ROSTER!D$28)</f>
        <v/>
      </c>
      <c r="D89" s="756"/>
      <c r="E89" s="757"/>
      <c r="F89" s="731"/>
      <c r="G89" s="734"/>
      <c r="H89" s="731"/>
      <c r="I89" s="734"/>
      <c r="J89" s="923"/>
      <c r="K89" s="725"/>
      <c r="L89" s="749"/>
      <c r="M89" s="727"/>
      <c r="N89" s="726"/>
      <c r="O89" s="750" t="s">
        <v>16</v>
      </c>
      <c r="P89" s="751"/>
      <c r="Q89" s="725"/>
      <c r="R89" s="726"/>
      <c r="S89" s="727"/>
      <c r="T89" s="726"/>
      <c r="U89" s="750" t="s">
        <v>16</v>
      </c>
      <c r="V89" s="920"/>
      <c r="W89" s="724"/>
      <c r="X89" s="923"/>
      <c r="Y89" s="923"/>
      <c r="Z89" s="923"/>
      <c r="AA89" s="725"/>
      <c r="AB89" s="726"/>
      <c r="AC89" s="727"/>
      <c r="AD89" s="726"/>
      <c r="AE89" s="763"/>
      <c r="AF89" s="764"/>
      <c r="AG89" s="725"/>
      <c r="AH89" s="726"/>
      <c r="AI89" s="727"/>
      <c r="AJ89" s="728"/>
      <c r="AK89" s="763"/>
      <c r="AL89" s="764"/>
      <c r="AM89" s="725"/>
      <c r="AN89" s="726"/>
      <c r="AO89" s="727"/>
      <c r="AP89" s="728"/>
      <c r="AQ89" s="763"/>
      <c r="AR89" s="764"/>
      <c r="AS89" s="725"/>
      <c r="AT89" s="726"/>
      <c r="AU89" s="727"/>
      <c r="AV89" s="728"/>
      <c r="AW89" s="763"/>
      <c r="AX89" s="764"/>
      <c r="AY89" s="725"/>
      <c r="AZ89" s="726"/>
      <c r="BA89" s="727"/>
      <c r="BB89" s="728"/>
      <c r="BC89" s="763"/>
      <c r="BD89" s="764"/>
      <c r="BE89" s="725"/>
      <c r="BF89" s="726"/>
      <c r="BG89" s="727"/>
      <c r="BH89" s="728"/>
      <c r="BI89" s="763"/>
      <c r="BJ89" s="764"/>
      <c r="BK89" s="903"/>
      <c r="BL89" s="904"/>
      <c r="BM89" s="905"/>
      <c r="BN89" s="988"/>
      <c r="BO89" s="904"/>
      <c r="BP89" s="905"/>
      <c r="BQ89" s="320"/>
      <c r="BR89" s="320"/>
    </row>
    <row r="90" spans="1:70" ht="24.95" customHeight="1" x14ac:dyDescent="0.25">
      <c r="A90" s="320"/>
      <c r="B90" s="747" t="str">
        <f>IF(ROSTER!B30="","",ROSTER!B30)</f>
        <v/>
      </c>
      <c r="C90" s="752" t="str">
        <f>IF(ROSTER!C$30="","",ROSTER!C$30)</f>
        <v/>
      </c>
      <c r="D90" s="753"/>
      <c r="E90" s="754"/>
      <c r="F90" s="731">
        <f>F31</f>
        <v>0</v>
      </c>
      <c r="G90" s="734"/>
      <c r="H90" s="731">
        <f>IF(F31=0,0,H31/F31%)</f>
        <v>0</v>
      </c>
      <c r="I90" s="734"/>
      <c r="J90" s="923">
        <f>IF(F31=0,0,J31/F31)</f>
        <v>0</v>
      </c>
      <c r="K90" s="725">
        <f>IF($F31=0,0,K31/$F31)</f>
        <v>0</v>
      </c>
      <c r="L90" s="749"/>
      <c r="M90" s="727">
        <f>IF(F31=0,0,M31/F31)</f>
        <v>0</v>
      </c>
      <c r="N90" s="726"/>
      <c r="O90" s="750">
        <f>M90+K90</f>
        <v>0</v>
      </c>
      <c r="P90" s="751"/>
      <c r="Q90" s="725">
        <f>IF($F31=0,0,Q31/$F31)</f>
        <v>0</v>
      </c>
      <c r="R90" s="726"/>
      <c r="S90" s="727">
        <f>IF($F31=0,0,S31/$F31)</f>
        <v>0</v>
      </c>
      <c r="T90" s="726"/>
      <c r="U90" s="750">
        <f>S90-Q90</f>
        <v>0</v>
      </c>
      <c r="V90" s="920"/>
      <c r="W90" s="723">
        <f>IF(F31=0,0,W31/F31)</f>
        <v>0</v>
      </c>
      <c r="X90" s="923">
        <f>IF(F31=0,0,X31/F31)</f>
        <v>0</v>
      </c>
      <c r="Y90" s="923">
        <f>IF(F31=0,0,Y31/F31)</f>
        <v>0</v>
      </c>
      <c r="Z90" s="923">
        <f>IF(F31=0,0,Z31/F31)</f>
        <v>0</v>
      </c>
      <c r="AA90" s="725">
        <f>IF($F31=0,0,AA31/$F31)</f>
        <v>0</v>
      </c>
      <c r="AB90" s="726"/>
      <c r="AC90" s="727">
        <f>IF($F31=0,0,AC31/$F31)</f>
        <v>0</v>
      </c>
      <c r="AD90" s="726"/>
      <c r="AE90" s="763">
        <f>IF(AA90=0,0,(AC90/AA90)*100)</f>
        <v>0</v>
      </c>
      <c r="AF90" s="764"/>
      <c r="AG90" s="725">
        <f>IF($F31=0,0,AG31/$F31)</f>
        <v>0</v>
      </c>
      <c r="AH90" s="726"/>
      <c r="AI90" s="727">
        <f>IF($F31=0,0,AI31/$F31)</f>
        <v>0</v>
      </c>
      <c r="AJ90" s="728"/>
      <c r="AK90" s="763">
        <f>IF(AG90=0,0,(AI90/AG90)*100)</f>
        <v>0</v>
      </c>
      <c r="AL90" s="764"/>
      <c r="AM90" s="725">
        <f>IF($F31=0,0,AM31/$F31)</f>
        <v>0</v>
      </c>
      <c r="AN90" s="726"/>
      <c r="AO90" s="727">
        <f>IF($F31=0,0,AO31/$F31)</f>
        <v>0</v>
      </c>
      <c r="AP90" s="728"/>
      <c r="AQ90" s="763">
        <f>IF(AM90=0,0,(AO90/AM90)*100)</f>
        <v>0</v>
      </c>
      <c r="AR90" s="764"/>
      <c r="AS90" s="725">
        <f>AA90+AG90+AM90</f>
        <v>0</v>
      </c>
      <c r="AT90" s="726"/>
      <c r="AU90" s="727">
        <f>AC90+AI90+AO90</f>
        <v>0</v>
      </c>
      <c r="AV90" s="728"/>
      <c r="AW90" s="763">
        <f>IF(AS90=0,0,(AU90/AS90)*100)</f>
        <v>0</v>
      </c>
      <c r="AX90" s="764"/>
      <c r="AY90" s="725">
        <f>IF($F31=0,0,AY31/$F31)</f>
        <v>0</v>
      </c>
      <c r="AZ90" s="726"/>
      <c r="BA90" s="727">
        <f>IF($F31=0,0,BA31/$F31)</f>
        <v>0</v>
      </c>
      <c r="BB90" s="728"/>
      <c r="BC90" s="763">
        <f>IF(AY90=0,0,(BA90/AY90)*100)</f>
        <v>0</v>
      </c>
      <c r="BD90" s="764"/>
      <c r="BE90" s="725">
        <f>AA90+AG90+AM90+AY90</f>
        <v>0</v>
      </c>
      <c r="BF90" s="726"/>
      <c r="BG90" s="727">
        <f>AC90+AI90+AO90+BA90</f>
        <v>0</v>
      </c>
      <c r="BH90" s="728"/>
      <c r="BI90" s="763">
        <f>IF(BE90=0,0,(BG90/BE90)*100)</f>
        <v>0</v>
      </c>
      <c r="BJ90" s="764"/>
      <c r="BK90" s="903">
        <f>(AC90*2)+(AI90*2)+(AO90*3)+BA90</f>
        <v>0</v>
      </c>
      <c r="BL90" s="904"/>
      <c r="BM90" s="905"/>
      <c r="BN90" s="988">
        <f t="shared" ref="BN90" si="10">IF(F31=0,0,BN31/F31)</f>
        <v>0</v>
      </c>
      <c r="BO90" s="904"/>
      <c r="BP90" s="905"/>
      <c r="BQ90" s="320"/>
      <c r="BR90" s="320"/>
    </row>
    <row r="91" spans="1:70" ht="24.95" customHeight="1" x14ac:dyDescent="0.25">
      <c r="A91" s="320"/>
      <c r="B91" s="748"/>
      <c r="C91" s="755" t="str">
        <f>IF(ROSTER!D$30="","",ROSTER!D$30)</f>
        <v/>
      </c>
      <c r="D91" s="756"/>
      <c r="E91" s="757"/>
      <c r="F91" s="731"/>
      <c r="G91" s="734"/>
      <c r="H91" s="731"/>
      <c r="I91" s="734"/>
      <c r="J91" s="923"/>
      <c r="K91" s="725"/>
      <c r="L91" s="749"/>
      <c r="M91" s="727"/>
      <c r="N91" s="726"/>
      <c r="O91" s="750" t="s">
        <v>16</v>
      </c>
      <c r="P91" s="751"/>
      <c r="Q91" s="725"/>
      <c r="R91" s="726"/>
      <c r="S91" s="727"/>
      <c r="T91" s="726"/>
      <c r="U91" s="750" t="s">
        <v>16</v>
      </c>
      <c r="V91" s="920"/>
      <c r="W91" s="724"/>
      <c r="X91" s="923"/>
      <c r="Y91" s="923"/>
      <c r="Z91" s="923"/>
      <c r="AA91" s="725"/>
      <c r="AB91" s="726"/>
      <c r="AC91" s="727"/>
      <c r="AD91" s="726"/>
      <c r="AE91" s="763"/>
      <c r="AF91" s="764"/>
      <c r="AG91" s="725"/>
      <c r="AH91" s="726"/>
      <c r="AI91" s="727"/>
      <c r="AJ91" s="728"/>
      <c r="AK91" s="763"/>
      <c r="AL91" s="764"/>
      <c r="AM91" s="725"/>
      <c r="AN91" s="726"/>
      <c r="AO91" s="727"/>
      <c r="AP91" s="728"/>
      <c r="AQ91" s="763"/>
      <c r="AR91" s="764"/>
      <c r="AS91" s="725"/>
      <c r="AT91" s="726"/>
      <c r="AU91" s="727"/>
      <c r="AV91" s="728"/>
      <c r="AW91" s="763"/>
      <c r="AX91" s="764"/>
      <c r="AY91" s="725"/>
      <c r="AZ91" s="726"/>
      <c r="BA91" s="727"/>
      <c r="BB91" s="728"/>
      <c r="BC91" s="763"/>
      <c r="BD91" s="764"/>
      <c r="BE91" s="725"/>
      <c r="BF91" s="726"/>
      <c r="BG91" s="727"/>
      <c r="BH91" s="728"/>
      <c r="BI91" s="763"/>
      <c r="BJ91" s="764"/>
      <c r="BK91" s="903"/>
      <c r="BL91" s="904"/>
      <c r="BM91" s="905"/>
      <c r="BN91" s="988"/>
      <c r="BO91" s="904"/>
      <c r="BP91" s="905"/>
      <c r="BQ91" s="320"/>
      <c r="BR91" s="320"/>
    </row>
    <row r="92" spans="1:70" ht="24.95" customHeight="1" x14ac:dyDescent="0.25">
      <c r="A92" s="320"/>
      <c r="B92" s="747" t="str">
        <f>IF(ROSTER!B32="","",ROSTER!B32)</f>
        <v/>
      </c>
      <c r="C92" s="752" t="str">
        <f>IF(ROSTER!C$32="","",ROSTER!C$32)</f>
        <v/>
      </c>
      <c r="D92" s="753"/>
      <c r="E92" s="754"/>
      <c r="F92" s="731">
        <f>F33</f>
        <v>0</v>
      </c>
      <c r="G92" s="734"/>
      <c r="H92" s="731">
        <f>IF(F33=0,0,H33/F33%)</f>
        <v>0</v>
      </c>
      <c r="I92" s="734"/>
      <c r="J92" s="923">
        <f>IF(F33=0,0,J33/F33)</f>
        <v>0</v>
      </c>
      <c r="K92" s="725">
        <f>IF($F33=0,0,K33/$F33)</f>
        <v>0</v>
      </c>
      <c r="L92" s="749"/>
      <c r="M92" s="727">
        <f>IF(F33=0,0,M33/F33)</f>
        <v>0</v>
      </c>
      <c r="N92" s="726"/>
      <c r="O92" s="750">
        <f>M92+K92</f>
        <v>0</v>
      </c>
      <c r="P92" s="751"/>
      <c r="Q92" s="725">
        <f>IF($F33=0,0,Q33/$F33)</f>
        <v>0</v>
      </c>
      <c r="R92" s="726"/>
      <c r="S92" s="727">
        <f>IF($F33=0,0,S33/$F33)</f>
        <v>0</v>
      </c>
      <c r="T92" s="726"/>
      <c r="U92" s="750">
        <f>S92-Q92</f>
        <v>0</v>
      </c>
      <c r="V92" s="920"/>
      <c r="W92" s="723">
        <f>IF(F33=0,0,W33/F33)</f>
        <v>0</v>
      </c>
      <c r="X92" s="923">
        <f>IF(F33=0,0,X33/F33)</f>
        <v>0</v>
      </c>
      <c r="Y92" s="923">
        <f>IF(F33=0,0,Y33/F33)</f>
        <v>0</v>
      </c>
      <c r="Z92" s="923">
        <f>IF(F33=0,0,Z33/F33)</f>
        <v>0</v>
      </c>
      <c r="AA92" s="725">
        <f>IF($F33=0,0,AA33/$F33)</f>
        <v>0</v>
      </c>
      <c r="AB92" s="726"/>
      <c r="AC92" s="727">
        <f>IF($F33=0,0,AC33/$F33)</f>
        <v>0</v>
      </c>
      <c r="AD92" s="726"/>
      <c r="AE92" s="763">
        <f>IF(AA92=0,0,(AC92/AA92)*100)</f>
        <v>0</v>
      </c>
      <c r="AF92" s="764"/>
      <c r="AG92" s="725">
        <f>IF($F33=0,0,AG33/$F33)</f>
        <v>0</v>
      </c>
      <c r="AH92" s="726"/>
      <c r="AI92" s="727">
        <f>IF($F33=0,0,AI33/$F33)</f>
        <v>0</v>
      </c>
      <c r="AJ92" s="728"/>
      <c r="AK92" s="763">
        <f>IF(AG92=0,0,(AI92/AG92)*100)</f>
        <v>0</v>
      </c>
      <c r="AL92" s="764"/>
      <c r="AM92" s="725">
        <f>IF($F33=0,0,AM33/$F33)</f>
        <v>0</v>
      </c>
      <c r="AN92" s="726"/>
      <c r="AO92" s="727">
        <f>IF($F33=0,0,AO33/$F33)</f>
        <v>0</v>
      </c>
      <c r="AP92" s="728"/>
      <c r="AQ92" s="763">
        <f>IF(AM92=0,0,(AO92/AM92)*100)</f>
        <v>0</v>
      </c>
      <c r="AR92" s="764"/>
      <c r="AS92" s="725">
        <f>AA92+AG92+AM92</f>
        <v>0</v>
      </c>
      <c r="AT92" s="726"/>
      <c r="AU92" s="727">
        <f>AC92+AI92+AO92</f>
        <v>0</v>
      </c>
      <c r="AV92" s="728"/>
      <c r="AW92" s="763">
        <f>IF(AS92=0,0,(AU92/AS92)*100)</f>
        <v>0</v>
      </c>
      <c r="AX92" s="764"/>
      <c r="AY92" s="725">
        <f>IF($F33=0,0,AY33/$F33)</f>
        <v>0</v>
      </c>
      <c r="AZ92" s="726"/>
      <c r="BA92" s="727">
        <f>IF($F33=0,0,BA33/$F33)</f>
        <v>0</v>
      </c>
      <c r="BB92" s="728"/>
      <c r="BC92" s="763">
        <f>IF(AY92=0,0,(BA92/AY92)*100)</f>
        <v>0</v>
      </c>
      <c r="BD92" s="764"/>
      <c r="BE92" s="725">
        <f>AA92+AG92+AM92+AY92</f>
        <v>0</v>
      </c>
      <c r="BF92" s="726"/>
      <c r="BG92" s="727">
        <f>AC92+AI92+AO92+BA92</f>
        <v>0</v>
      </c>
      <c r="BH92" s="728"/>
      <c r="BI92" s="763">
        <f>IF(BE92=0,0,(BG92/BE92)*100)</f>
        <v>0</v>
      </c>
      <c r="BJ92" s="764"/>
      <c r="BK92" s="903">
        <f>(AC92*2)+(AI92*2)+(AO92*3)+BA92</f>
        <v>0</v>
      </c>
      <c r="BL92" s="904"/>
      <c r="BM92" s="905"/>
      <c r="BN92" s="988">
        <f t="shared" ref="BN92" si="11">IF(F33=0,0,BN33/F33)</f>
        <v>0</v>
      </c>
      <c r="BO92" s="904"/>
      <c r="BP92" s="905"/>
      <c r="BQ92" s="320"/>
      <c r="BR92" s="320"/>
    </row>
    <row r="93" spans="1:70" ht="24.95" customHeight="1" x14ac:dyDescent="0.25">
      <c r="A93" s="320"/>
      <c r="B93" s="748"/>
      <c r="C93" s="755" t="str">
        <f>IF(ROSTER!D$32="","",ROSTER!D$32)</f>
        <v/>
      </c>
      <c r="D93" s="756"/>
      <c r="E93" s="757"/>
      <c r="F93" s="731"/>
      <c r="G93" s="734"/>
      <c r="H93" s="731"/>
      <c r="I93" s="734"/>
      <c r="J93" s="923"/>
      <c r="K93" s="725"/>
      <c r="L93" s="749"/>
      <c r="M93" s="727"/>
      <c r="N93" s="726"/>
      <c r="O93" s="750" t="s">
        <v>16</v>
      </c>
      <c r="P93" s="751"/>
      <c r="Q93" s="725"/>
      <c r="R93" s="726"/>
      <c r="S93" s="727"/>
      <c r="T93" s="726"/>
      <c r="U93" s="750" t="s">
        <v>16</v>
      </c>
      <c r="V93" s="920"/>
      <c r="W93" s="724"/>
      <c r="X93" s="923"/>
      <c r="Y93" s="923"/>
      <c r="Z93" s="923"/>
      <c r="AA93" s="725"/>
      <c r="AB93" s="726"/>
      <c r="AC93" s="727"/>
      <c r="AD93" s="726"/>
      <c r="AE93" s="763"/>
      <c r="AF93" s="764"/>
      <c r="AG93" s="725"/>
      <c r="AH93" s="726"/>
      <c r="AI93" s="727"/>
      <c r="AJ93" s="728"/>
      <c r="AK93" s="763"/>
      <c r="AL93" s="764"/>
      <c r="AM93" s="725"/>
      <c r="AN93" s="726"/>
      <c r="AO93" s="727"/>
      <c r="AP93" s="728"/>
      <c r="AQ93" s="763"/>
      <c r="AR93" s="764"/>
      <c r="AS93" s="725"/>
      <c r="AT93" s="726"/>
      <c r="AU93" s="727"/>
      <c r="AV93" s="728"/>
      <c r="AW93" s="763"/>
      <c r="AX93" s="764"/>
      <c r="AY93" s="725"/>
      <c r="AZ93" s="726"/>
      <c r="BA93" s="727"/>
      <c r="BB93" s="728"/>
      <c r="BC93" s="763"/>
      <c r="BD93" s="764"/>
      <c r="BE93" s="725"/>
      <c r="BF93" s="726"/>
      <c r="BG93" s="727"/>
      <c r="BH93" s="728"/>
      <c r="BI93" s="763"/>
      <c r="BJ93" s="764"/>
      <c r="BK93" s="903"/>
      <c r="BL93" s="904"/>
      <c r="BM93" s="905"/>
      <c r="BN93" s="988"/>
      <c r="BO93" s="904"/>
      <c r="BP93" s="905"/>
      <c r="BQ93" s="320"/>
      <c r="BR93" s="320"/>
    </row>
    <row r="94" spans="1:70" ht="24.95" customHeight="1" x14ac:dyDescent="0.25">
      <c r="A94" s="320"/>
      <c r="B94" s="747" t="str">
        <f>IF(ROSTER!B34="","",ROSTER!B34)</f>
        <v/>
      </c>
      <c r="C94" s="752" t="str">
        <f>IF(ROSTER!C$34="","",ROSTER!C$34)</f>
        <v/>
      </c>
      <c r="D94" s="753"/>
      <c r="E94" s="754"/>
      <c r="F94" s="731">
        <f>F35</f>
        <v>0</v>
      </c>
      <c r="G94" s="734"/>
      <c r="H94" s="731">
        <f>IF(F35=0,0,H35/F35%)</f>
        <v>0</v>
      </c>
      <c r="I94" s="734"/>
      <c r="J94" s="923">
        <f>IF(F35=0,0,J35/F35)</f>
        <v>0</v>
      </c>
      <c r="K94" s="725">
        <f>IF($F35=0,0,K35/$F35)</f>
        <v>0</v>
      </c>
      <c r="L94" s="749"/>
      <c r="M94" s="727">
        <f>IF(F35=0,0,M35/F35)</f>
        <v>0</v>
      </c>
      <c r="N94" s="726"/>
      <c r="O94" s="750">
        <f>M94+K94</f>
        <v>0</v>
      </c>
      <c r="P94" s="751"/>
      <c r="Q94" s="725">
        <f>IF($F35=0,0,Q35/$F35)</f>
        <v>0</v>
      </c>
      <c r="R94" s="726"/>
      <c r="S94" s="727">
        <f>IF($F35=0,0,S35/$F35)</f>
        <v>0</v>
      </c>
      <c r="T94" s="726"/>
      <c r="U94" s="750">
        <f>S94-Q94</f>
        <v>0</v>
      </c>
      <c r="V94" s="920"/>
      <c r="W94" s="723">
        <f>IF(F35=0,0,W35/F35)</f>
        <v>0</v>
      </c>
      <c r="X94" s="923">
        <f>IF(F35=0,0,X35/F35)</f>
        <v>0</v>
      </c>
      <c r="Y94" s="923">
        <f>IF(F35=0,0,Y35/F35)</f>
        <v>0</v>
      </c>
      <c r="Z94" s="923">
        <f>IF(F35=0,0,Z35/F35)</f>
        <v>0</v>
      </c>
      <c r="AA94" s="725">
        <f>IF($F35=0,0,AA35/$F35)</f>
        <v>0</v>
      </c>
      <c r="AB94" s="726"/>
      <c r="AC94" s="727">
        <f>IF($F35=0,0,AC35/$F35)</f>
        <v>0</v>
      </c>
      <c r="AD94" s="726"/>
      <c r="AE94" s="763">
        <f>IF(AA94=0,0,(AC94/AA94)*100)</f>
        <v>0</v>
      </c>
      <c r="AF94" s="764"/>
      <c r="AG94" s="725">
        <f>IF($F35=0,0,AG35/$F35)</f>
        <v>0</v>
      </c>
      <c r="AH94" s="726"/>
      <c r="AI94" s="727">
        <f>IF($F35=0,0,AI35/$F35)</f>
        <v>0</v>
      </c>
      <c r="AJ94" s="728"/>
      <c r="AK94" s="763">
        <f>IF(AG94=0,0,(AI94/AG94)*100)</f>
        <v>0</v>
      </c>
      <c r="AL94" s="764"/>
      <c r="AM94" s="725">
        <f>IF($F35=0,0,AM35/$F35)</f>
        <v>0</v>
      </c>
      <c r="AN94" s="726"/>
      <c r="AO94" s="727">
        <f>IF($F35=0,0,AO35/$F35)</f>
        <v>0</v>
      </c>
      <c r="AP94" s="728"/>
      <c r="AQ94" s="763">
        <f>IF(AM94=0,0,(AO94/AM94)*100)</f>
        <v>0</v>
      </c>
      <c r="AR94" s="764"/>
      <c r="AS94" s="725">
        <f>AA94+AG94+AM94</f>
        <v>0</v>
      </c>
      <c r="AT94" s="726"/>
      <c r="AU94" s="727">
        <f>AC94+AI94+AO94</f>
        <v>0</v>
      </c>
      <c r="AV94" s="728"/>
      <c r="AW94" s="763">
        <f>IF(AS94=0,0,(AU94/AS94)*100)</f>
        <v>0</v>
      </c>
      <c r="AX94" s="764"/>
      <c r="AY94" s="725">
        <f>IF($F35=0,0,AY35/$F35)</f>
        <v>0</v>
      </c>
      <c r="AZ94" s="726"/>
      <c r="BA94" s="727">
        <f>IF($F35=0,0,BA35/$F35)</f>
        <v>0</v>
      </c>
      <c r="BB94" s="728"/>
      <c r="BC94" s="763">
        <f>IF(AY94=0,0,(BA94/AY94)*100)</f>
        <v>0</v>
      </c>
      <c r="BD94" s="764"/>
      <c r="BE94" s="725">
        <f>AA94+AG94+AM94+AY94</f>
        <v>0</v>
      </c>
      <c r="BF94" s="726"/>
      <c r="BG94" s="727">
        <f>AC94+AI94+AO94+BA94</f>
        <v>0</v>
      </c>
      <c r="BH94" s="728"/>
      <c r="BI94" s="763">
        <f>IF(BE94=0,0,(BG94/BE94)*100)</f>
        <v>0</v>
      </c>
      <c r="BJ94" s="764"/>
      <c r="BK94" s="903">
        <f>(AC94*2)+(AI94*2)+(AO94*3)+BA94</f>
        <v>0</v>
      </c>
      <c r="BL94" s="904"/>
      <c r="BM94" s="905"/>
      <c r="BN94" s="988">
        <f t="shared" ref="BN94" si="12">IF(F35=0,0,BN35/F35)</f>
        <v>0</v>
      </c>
      <c r="BO94" s="904"/>
      <c r="BP94" s="905"/>
      <c r="BQ94" s="320"/>
      <c r="BR94" s="320"/>
    </row>
    <row r="95" spans="1:70" ht="24.95" customHeight="1" x14ac:dyDescent="0.25">
      <c r="A95" s="320"/>
      <c r="B95" s="748"/>
      <c r="C95" s="755" t="str">
        <f>IF(ROSTER!D$34="","",ROSTER!D$34)</f>
        <v/>
      </c>
      <c r="D95" s="756"/>
      <c r="E95" s="757"/>
      <c r="F95" s="731"/>
      <c r="G95" s="734"/>
      <c r="H95" s="731"/>
      <c r="I95" s="734"/>
      <c r="J95" s="923"/>
      <c r="K95" s="725"/>
      <c r="L95" s="749"/>
      <c r="M95" s="727"/>
      <c r="N95" s="726"/>
      <c r="O95" s="750" t="s">
        <v>16</v>
      </c>
      <c r="P95" s="751"/>
      <c r="Q95" s="725"/>
      <c r="R95" s="726"/>
      <c r="S95" s="727"/>
      <c r="T95" s="726"/>
      <c r="U95" s="750" t="s">
        <v>16</v>
      </c>
      <c r="V95" s="920"/>
      <c r="W95" s="724"/>
      <c r="X95" s="923"/>
      <c r="Y95" s="923"/>
      <c r="Z95" s="923"/>
      <c r="AA95" s="725"/>
      <c r="AB95" s="726"/>
      <c r="AC95" s="727"/>
      <c r="AD95" s="726"/>
      <c r="AE95" s="763"/>
      <c r="AF95" s="764"/>
      <c r="AG95" s="725"/>
      <c r="AH95" s="726"/>
      <c r="AI95" s="727"/>
      <c r="AJ95" s="728"/>
      <c r="AK95" s="763"/>
      <c r="AL95" s="764"/>
      <c r="AM95" s="725"/>
      <c r="AN95" s="726"/>
      <c r="AO95" s="727"/>
      <c r="AP95" s="728"/>
      <c r="AQ95" s="763"/>
      <c r="AR95" s="764"/>
      <c r="AS95" s="725"/>
      <c r="AT95" s="726"/>
      <c r="AU95" s="727"/>
      <c r="AV95" s="728"/>
      <c r="AW95" s="763"/>
      <c r="AX95" s="764"/>
      <c r="AY95" s="725"/>
      <c r="AZ95" s="726"/>
      <c r="BA95" s="727"/>
      <c r="BB95" s="728"/>
      <c r="BC95" s="763"/>
      <c r="BD95" s="764"/>
      <c r="BE95" s="725"/>
      <c r="BF95" s="726"/>
      <c r="BG95" s="727"/>
      <c r="BH95" s="728"/>
      <c r="BI95" s="763"/>
      <c r="BJ95" s="764"/>
      <c r="BK95" s="903"/>
      <c r="BL95" s="904"/>
      <c r="BM95" s="905"/>
      <c r="BN95" s="988"/>
      <c r="BO95" s="904"/>
      <c r="BP95" s="905"/>
      <c r="BQ95" s="320"/>
      <c r="BR95" s="320"/>
    </row>
    <row r="96" spans="1:70" ht="24.95" customHeight="1" x14ac:dyDescent="0.25">
      <c r="A96" s="320"/>
      <c r="B96" s="747" t="str">
        <f>IF(ROSTER!B36="","",ROSTER!B36)</f>
        <v/>
      </c>
      <c r="C96" s="752" t="str">
        <f>IF(ROSTER!C$36="","",ROSTER!C$36)</f>
        <v/>
      </c>
      <c r="D96" s="753"/>
      <c r="E96" s="754"/>
      <c r="F96" s="731">
        <f>F37</f>
        <v>0</v>
      </c>
      <c r="G96" s="734"/>
      <c r="H96" s="731">
        <f>IF(F37=0,0,H37/F37%)</f>
        <v>0</v>
      </c>
      <c r="I96" s="734"/>
      <c r="J96" s="923">
        <f>IF(F37=0,0,J37/F37)</f>
        <v>0</v>
      </c>
      <c r="K96" s="725">
        <f>IF($F37=0,0,K37/$F37)</f>
        <v>0</v>
      </c>
      <c r="L96" s="749"/>
      <c r="M96" s="727">
        <f>IF(F37=0,0,M37/F37)</f>
        <v>0</v>
      </c>
      <c r="N96" s="726"/>
      <c r="O96" s="750">
        <f>M96+K96</f>
        <v>0</v>
      </c>
      <c r="P96" s="751"/>
      <c r="Q96" s="725">
        <f>IF($F37=0,0,Q37/$F37)</f>
        <v>0</v>
      </c>
      <c r="R96" s="726"/>
      <c r="S96" s="727">
        <f>IF($F37=0,0,S37/$F37)</f>
        <v>0</v>
      </c>
      <c r="T96" s="726"/>
      <c r="U96" s="750">
        <f>S96-Q96</f>
        <v>0</v>
      </c>
      <c r="V96" s="920"/>
      <c r="W96" s="723">
        <f>IF(F37=0,0,W37/F37)</f>
        <v>0</v>
      </c>
      <c r="X96" s="923">
        <f>IF(F37=0,0,X37/F37)</f>
        <v>0</v>
      </c>
      <c r="Y96" s="923">
        <f>IF(F37=0,0,Y37/F37)</f>
        <v>0</v>
      </c>
      <c r="Z96" s="923">
        <f>IF(F37=0,0,Z37/F37)</f>
        <v>0</v>
      </c>
      <c r="AA96" s="725">
        <f>IF($F37=0,0,AA37/$F37)</f>
        <v>0</v>
      </c>
      <c r="AB96" s="726"/>
      <c r="AC96" s="727">
        <f>IF($F37=0,0,AC37/$F37)</f>
        <v>0</v>
      </c>
      <c r="AD96" s="726"/>
      <c r="AE96" s="763">
        <f>IF(AA96=0,0,(AC96/AA96)*100)</f>
        <v>0</v>
      </c>
      <c r="AF96" s="764"/>
      <c r="AG96" s="725">
        <f>IF($F37=0,0,AG37/$F37)</f>
        <v>0</v>
      </c>
      <c r="AH96" s="726"/>
      <c r="AI96" s="727">
        <f>IF($F37=0,0,AI37/$F37)</f>
        <v>0</v>
      </c>
      <c r="AJ96" s="728"/>
      <c r="AK96" s="763">
        <f>IF(AG96=0,0,(AI96/AG96)*100)</f>
        <v>0</v>
      </c>
      <c r="AL96" s="764"/>
      <c r="AM96" s="725">
        <f>IF($F37=0,0,AM37/$F37)</f>
        <v>0</v>
      </c>
      <c r="AN96" s="726"/>
      <c r="AO96" s="727">
        <f>IF($F37=0,0,AO37/$F37)</f>
        <v>0</v>
      </c>
      <c r="AP96" s="728"/>
      <c r="AQ96" s="763">
        <f>IF(AM96=0,0,(AO96/AM96)*100)</f>
        <v>0</v>
      </c>
      <c r="AR96" s="764"/>
      <c r="AS96" s="725">
        <f>AA96+AG96+AM96</f>
        <v>0</v>
      </c>
      <c r="AT96" s="726"/>
      <c r="AU96" s="727">
        <f>AC96+AI96+AO96</f>
        <v>0</v>
      </c>
      <c r="AV96" s="728"/>
      <c r="AW96" s="763">
        <f>IF(AS96=0,0,(AU96/AS96)*100)</f>
        <v>0</v>
      </c>
      <c r="AX96" s="764"/>
      <c r="AY96" s="725">
        <f>IF($F37=0,0,AY37/$F37)</f>
        <v>0</v>
      </c>
      <c r="AZ96" s="726"/>
      <c r="BA96" s="727">
        <f>IF($F37=0,0,BA37/$F37)</f>
        <v>0</v>
      </c>
      <c r="BB96" s="728"/>
      <c r="BC96" s="763">
        <f>IF(AY96=0,0,(BA96/AY96)*100)</f>
        <v>0</v>
      </c>
      <c r="BD96" s="764"/>
      <c r="BE96" s="725">
        <f>AA96+AG96+AM96+AY96</f>
        <v>0</v>
      </c>
      <c r="BF96" s="726"/>
      <c r="BG96" s="727">
        <f>AC96+AI96+AO96+BA96</f>
        <v>0</v>
      </c>
      <c r="BH96" s="728"/>
      <c r="BI96" s="763">
        <f>IF(BE96=0,0,(BG96/BE96)*100)</f>
        <v>0</v>
      </c>
      <c r="BJ96" s="764"/>
      <c r="BK96" s="903">
        <f>(AC96*2)+(AI96*2)+(AO96*3)+BA96</f>
        <v>0</v>
      </c>
      <c r="BL96" s="904"/>
      <c r="BM96" s="905"/>
      <c r="BN96" s="988">
        <f t="shared" ref="BN96" si="13">IF(F37=0,0,BN37/F37)</f>
        <v>0</v>
      </c>
      <c r="BO96" s="904"/>
      <c r="BP96" s="905"/>
      <c r="BQ96" s="320"/>
      <c r="BR96" s="320"/>
    </row>
    <row r="97" spans="1:70" ht="24.95" customHeight="1" x14ac:dyDescent="0.25">
      <c r="A97" s="320"/>
      <c r="B97" s="748"/>
      <c r="C97" s="755" t="str">
        <f>IF(ROSTER!D$36="","",ROSTER!D$36)</f>
        <v/>
      </c>
      <c r="D97" s="756"/>
      <c r="E97" s="757"/>
      <c r="F97" s="731"/>
      <c r="G97" s="734"/>
      <c r="H97" s="731"/>
      <c r="I97" s="734"/>
      <c r="J97" s="923"/>
      <c r="K97" s="725"/>
      <c r="L97" s="749"/>
      <c r="M97" s="727"/>
      <c r="N97" s="726"/>
      <c r="O97" s="750" t="s">
        <v>16</v>
      </c>
      <c r="P97" s="751"/>
      <c r="Q97" s="725"/>
      <c r="R97" s="726"/>
      <c r="S97" s="727"/>
      <c r="T97" s="726"/>
      <c r="U97" s="750" t="s">
        <v>16</v>
      </c>
      <c r="V97" s="920"/>
      <c r="W97" s="724"/>
      <c r="X97" s="923"/>
      <c r="Y97" s="923"/>
      <c r="Z97" s="923"/>
      <c r="AA97" s="725"/>
      <c r="AB97" s="726"/>
      <c r="AC97" s="727"/>
      <c r="AD97" s="726"/>
      <c r="AE97" s="763"/>
      <c r="AF97" s="764"/>
      <c r="AG97" s="725"/>
      <c r="AH97" s="726"/>
      <c r="AI97" s="727"/>
      <c r="AJ97" s="728"/>
      <c r="AK97" s="763"/>
      <c r="AL97" s="764"/>
      <c r="AM97" s="725"/>
      <c r="AN97" s="726"/>
      <c r="AO97" s="727"/>
      <c r="AP97" s="728"/>
      <c r="AQ97" s="763"/>
      <c r="AR97" s="764"/>
      <c r="AS97" s="725"/>
      <c r="AT97" s="726"/>
      <c r="AU97" s="727"/>
      <c r="AV97" s="728"/>
      <c r="AW97" s="763"/>
      <c r="AX97" s="764"/>
      <c r="AY97" s="725"/>
      <c r="AZ97" s="726"/>
      <c r="BA97" s="727"/>
      <c r="BB97" s="728"/>
      <c r="BC97" s="763"/>
      <c r="BD97" s="764"/>
      <c r="BE97" s="725"/>
      <c r="BF97" s="726"/>
      <c r="BG97" s="727"/>
      <c r="BH97" s="728"/>
      <c r="BI97" s="763"/>
      <c r="BJ97" s="764"/>
      <c r="BK97" s="903"/>
      <c r="BL97" s="904"/>
      <c r="BM97" s="905"/>
      <c r="BN97" s="988"/>
      <c r="BO97" s="904"/>
      <c r="BP97" s="905"/>
      <c r="BQ97" s="320"/>
      <c r="BR97" s="320"/>
    </row>
    <row r="98" spans="1:70" ht="24.95" customHeight="1" x14ac:dyDescent="0.25">
      <c r="A98" s="320"/>
      <c r="B98" s="747" t="str">
        <f>IF(ROSTER!B38="","",ROSTER!B38)</f>
        <v/>
      </c>
      <c r="C98" s="752" t="str">
        <f>IF(ROSTER!C$38="","",ROSTER!C$38)</f>
        <v/>
      </c>
      <c r="D98" s="753"/>
      <c r="E98" s="754"/>
      <c r="F98" s="731">
        <f>F39</f>
        <v>0</v>
      </c>
      <c r="G98" s="734"/>
      <c r="H98" s="731">
        <f>IF(F39=0,0,H39/F39%)</f>
        <v>0</v>
      </c>
      <c r="I98" s="734"/>
      <c r="J98" s="923">
        <f>IF(F39=0,0,J39/F39)</f>
        <v>0</v>
      </c>
      <c r="K98" s="725">
        <f>IF($F39=0,0,K39/$F39)</f>
        <v>0</v>
      </c>
      <c r="L98" s="749"/>
      <c r="M98" s="727">
        <f>IF(F39=0,0,M39/F39)</f>
        <v>0</v>
      </c>
      <c r="N98" s="726"/>
      <c r="O98" s="750">
        <f>M98+K98</f>
        <v>0</v>
      </c>
      <c r="P98" s="751"/>
      <c r="Q98" s="725">
        <f>IF($F39=0,0,Q39/$F39)</f>
        <v>0</v>
      </c>
      <c r="R98" s="726"/>
      <c r="S98" s="727">
        <f>IF($F39=0,0,S39/$F39)</f>
        <v>0</v>
      </c>
      <c r="T98" s="726"/>
      <c r="U98" s="750">
        <f>S98-Q98</f>
        <v>0</v>
      </c>
      <c r="V98" s="920"/>
      <c r="W98" s="723">
        <f>IF(F39=0,0,W39/F39)</f>
        <v>0</v>
      </c>
      <c r="X98" s="923">
        <f>IF(F39=0,0,X39/F39)</f>
        <v>0</v>
      </c>
      <c r="Y98" s="923">
        <f>IF(F39=0,0,Y39/F39)</f>
        <v>0</v>
      </c>
      <c r="Z98" s="923">
        <f>IF(F39=0,0,Z39/F39)</f>
        <v>0</v>
      </c>
      <c r="AA98" s="725">
        <f>IF($F39=0,0,AA39/$F39)</f>
        <v>0</v>
      </c>
      <c r="AB98" s="726"/>
      <c r="AC98" s="727">
        <f>IF($F39=0,0,AC39/$F39)</f>
        <v>0</v>
      </c>
      <c r="AD98" s="726"/>
      <c r="AE98" s="763">
        <f>IF(AA98=0,0,(AC98/AA98)*100)</f>
        <v>0</v>
      </c>
      <c r="AF98" s="764"/>
      <c r="AG98" s="725">
        <f>IF($F39=0,0,AG39/$F39)</f>
        <v>0</v>
      </c>
      <c r="AH98" s="726"/>
      <c r="AI98" s="727">
        <f>IF($F39=0,0,AI39/$F39)</f>
        <v>0</v>
      </c>
      <c r="AJ98" s="728"/>
      <c r="AK98" s="763">
        <f>IF(AG98=0,0,(AI98/AG98)*100)</f>
        <v>0</v>
      </c>
      <c r="AL98" s="764"/>
      <c r="AM98" s="725">
        <f>IF($F39=0,0,AM39/$F39)</f>
        <v>0</v>
      </c>
      <c r="AN98" s="726"/>
      <c r="AO98" s="727">
        <f>IF($F39=0,0,AO39/$F39)</f>
        <v>0</v>
      </c>
      <c r="AP98" s="728"/>
      <c r="AQ98" s="763">
        <f>IF(AM98=0,0,(AO98/AM98)*100)</f>
        <v>0</v>
      </c>
      <c r="AR98" s="764"/>
      <c r="AS98" s="725">
        <f>AA98+AG98+AM98</f>
        <v>0</v>
      </c>
      <c r="AT98" s="726"/>
      <c r="AU98" s="727">
        <f>AC98+AI98+AO98</f>
        <v>0</v>
      </c>
      <c r="AV98" s="728"/>
      <c r="AW98" s="763">
        <f>IF(AS98=0,0,(AU98/AS98)*100)</f>
        <v>0</v>
      </c>
      <c r="AX98" s="764"/>
      <c r="AY98" s="725">
        <f>IF($F39=0,0,AY39/$F39)</f>
        <v>0</v>
      </c>
      <c r="AZ98" s="726"/>
      <c r="BA98" s="727">
        <f>IF($F39=0,0,BA39/$F39)</f>
        <v>0</v>
      </c>
      <c r="BB98" s="728"/>
      <c r="BC98" s="763">
        <f>IF(AY98=0,0,(BA98/AY98)*100)</f>
        <v>0</v>
      </c>
      <c r="BD98" s="764"/>
      <c r="BE98" s="725">
        <f>AA98+AG98+AM98+AY98</f>
        <v>0</v>
      </c>
      <c r="BF98" s="726"/>
      <c r="BG98" s="727">
        <f>AC98+AI98+AO98+BA98</f>
        <v>0</v>
      </c>
      <c r="BH98" s="728"/>
      <c r="BI98" s="763">
        <f>IF(BE98=0,0,(BG98/BE98)*100)</f>
        <v>0</v>
      </c>
      <c r="BJ98" s="764"/>
      <c r="BK98" s="903">
        <f>(AC98*2)+(AI98*2)+(AO98*3)+BA98</f>
        <v>0</v>
      </c>
      <c r="BL98" s="904"/>
      <c r="BM98" s="905"/>
      <c r="BN98" s="988">
        <f t="shared" ref="BN98" si="14">IF(F39=0,0,BN39/F39)</f>
        <v>0</v>
      </c>
      <c r="BO98" s="904"/>
      <c r="BP98" s="905"/>
      <c r="BQ98" s="320"/>
      <c r="BR98" s="320"/>
    </row>
    <row r="99" spans="1:70" ht="24.95" customHeight="1" x14ac:dyDescent="0.25">
      <c r="A99" s="320"/>
      <c r="B99" s="748"/>
      <c r="C99" s="755" t="str">
        <f>IF(ROSTER!D$38="","",ROSTER!D$38)</f>
        <v/>
      </c>
      <c r="D99" s="756"/>
      <c r="E99" s="757"/>
      <c r="F99" s="731"/>
      <c r="G99" s="734"/>
      <c r="H99" s="731"/>
      <c r="I99" s="734"/>
      <c r="J99" s="923"/>
      <c r="K99" s="725"/>
      <c r="L99" s="749"/>
      <c r="M99" s="727"/>
      <c r="N99" s="726"/>
      <c r="O99" s="750" t="s">
        <v>16</v>
      </c>
      <c r="P99" s="751"/>
      <c r="Q99" s="725"/>
      <c r="R99" s="726"/>
      <c r="S99" s="727"/>
      <c r="T99" s="726"/>
      <c r="U99" s="750" t="s">
        <v>16</v>
      </c>
      <c r="V99" s="920"/>
      <c r="W99" s="724"/>
      <c r="X99" s="923"/>
      <c r="Y99" s="923"/>
      <c r="Z99" s="923"/>
      <c r="AA99" s="725"/>
      <c r="AB99" s="726"/>
      <c r="AC99" s="727"/>
      <c r="AD99" s="726"/>
      <c r="AE99" s="763"/>
      <c r="AF99" s="764"/>
      <c r="AG99" s="725"/>
      <c r="AH99" s="726"/>
      <c r="AI99" s="727"/>
      <c r="AJ99" s="728"/>
      <c r="AK99" s="763"/>
      <c r="AL99" s="764"/>
      <c r="AM99" s="725"/>
      <c r="AN99" s="726"/>
      <c r="AO99" s="727"/>
      <c r="AP99" s="728"/>
      <c r="AQ99" s="763"/>
      <c r="AR99" s="764"/>
      <c r="AS99" s="725"/>
      <c r="AT99" s="726"/>
      <c r="AU99" s="727"/>
      <c r="AV99" s="728"/>
      <c r="AW99" s="763"/>
      <c r="AX99" s="764"/>
      <c r="AY99" s="725"/>
      <c r="AZ99" s="726"/>
      <c r="BA99" s="727"/>
      <c r="BB99" s="728"/>
      <c r="BC99" s="763"/>
      <c r="BD99" s="764"/>
      <c r="BE99" s="725"/>
      <c r="BF99" s="726"/>
      <c r="BG99" s="727"/>
      <c r="BH99" s="728"/>
      <c r="BI99" s="763"/>
      <c r="BJ99" s="764"/>
      <c r="BK99" s="903"/>
      <c r="BL99" s="904"/>
      <c r="BM99" s="905"/>
      <c r="BN99" s="988"/>
      <c r="BO99" s="904"/>
      <c r="BP99" s="905"/>
      <c r="BQ99" s="320"/>
      <c r="BR99" s="320"/>
    </row>
    <row r="100" spans="1:70" ht="24.95" customHeight="1" x14ac:dyDescent="0.25">
      <c r="A100" s="320"/>
      <c r="B100" s="747" t="str">
        <f>IF(ROSTER!B40="","",ROSTER!B40)</f>
        <v/>
      </c>
      <c r="C100" s="752" t="str">
        <f>IF(ROSTER!C$40="","",ROSTER!C$40)</f>
        <v/>
      </c>
      <c r="D100" s="753"/>
      <c r="E100" s="754"/>
      <c r="F100" s="731">
        <f>F41</f>
        <v>0</v>
      </c>
      <c r="G100" s="734"/>
      <c r="H100" s="731">
        <f>IF(F41=0,0,H41/F41%)</f>
        <v>0</v>
      </c>
      <c r="I100" s="734"/>
      <c r="J100" s="923">
        <f>IF(F41=0,0,J41/F41)</f>
        <v>0</v>
      </c>
      <c r="K100" s="725">
        <f>IF($F41=0,0,K41/$F41)</f>
        <v>0</v>
      </c>
      <c r="L100" s="749"/>
      <c r="M100" s="727">
        <f>IF(F41=0,0,M41/F41)</f>
        <v>0</v>
      </c>
      <c r="N100" s="726"/>
      <c r="O100" s="750">
        <f>M100+K100</f>
        <v>0</v>
      </c>
      <c r="P100" s="751"/>
      <c r="Q100" s="725">
        <f>IF($F41=0,0,Q41/$F41)</f>
        <v>0</v>
      </c>
      <c r="R100" s="726"/>
      <c r="S100" s="727">
        <f>IF($F41=0,0,S41/$F41)</f>
        <v>0</v>
      </c>
      <c r="T100" s="726"/>
      <c r="U100" s="750">
        <f>S100-Q100</f>
        <v>0</v>
      </c>
      <c r="V100" s="920"/>
      <c r="W100" s="723">
        <f>IF(F41=0,0,W41/F41)</f>
        <v>0</v>
      </c>
      <c r="X100" s="923">
        <f>IF(F41=0,0,X41/F41)</f>
        <v>0</v>
      </c>
      <c r="Y100" s="923">
        <f>IF(F41=0,0,Y41/F41)</f>
        <v>0</v>
      </c>
      <c r="Z100" s="923">
        <f>IF(F41=0,0,Z41/F41)</f>
        <v>0</v>
      </c>
      <c r="AA100" s="725">
        <f>IF($F41=0,0,AA41/$F41)</f>
        <v>0</v>
      </c>
      <c r="AB100" s="726"/>
      <c r="AC100" s="727">
        <f>IF($F41=0,0,AC41/$F41)</f>
        <v>0</v>
      </c>
      <c r="AD100" s="726"/>
      <c r="AE100" s="763">
        <f>IF(AA100=0,0,(AC100/AA100)*100)</f>
        <v>0</v>
      </c>
      <c r="AF100" s="764"/>
      <c r="AG100" s="725">
        <f>IF($F41=0,0,AG41/$F41)</f>
        <v>0</v>
      </c>
      <c r="AH100" s="726"/>
      <c r="AI100" s="727">
        <f>IF($F41=0,0,AI41/$F41)</f>
        <v>0</v>
      </c>
      <c r="AJ100" s="728"/>
      <c r="AK100" s="763">
        <f>IF(AG100=0,0,(AI100/AG100)*100)</f>
        <v>0</v>
      </c>
      <c r="AL100" s="764"/>
      <c r="AM100" s="725">
        <f>IF($F41=0,0,AM41/$F41)</f>
        <v>0</v>
      </c>
      <c r="AN100" s="726"/>
      <c r="AO100" s="727">
        <f>IF($F41=0,0,AO41/$F41)</f>
        <v>0</v>
      </c>
      <c r="AP100" s="728"/>
      <c r="AQ100" s="763">
        <f>IF(AM100=0,0,(AO100/AM100)*100)</f>
        <v>0</v>
      </c>
      <c r="AR100" s="764"/>
      <c r="AS100" s="725">
        <f>AA100+AG100+AM100</f>
        <v>0</v>
      </c>
      <c r="AT100" s="726"/>
      <c r="AU100" s="727">
        <f>AC100+AI100+AO100</f>
        <v>0</v>
      </c>
      <c r="AV100" s="728"/>
      <c r="AW100" s="763">
        <f>IF(AS100=0,0,(AU100/AS100)*100)</f>
        <v>0</v>
      </c>
      <c r="AX100" s="764"/>
      <c r="AY100" s="725">
        <f>IF($F41=0,0,AY41/$F41)</f>
        <v>0</v>
      </c>
      <c r="AZ100" s="726"/>
      <c r="BA100" s="727">
        <f>IF($F41=0,0,BA41/$F41)</f>
        <v>0</v>
      </c>
      <c r="BB100" s="728"/>
      <c r="BC100" s="763">
        <f>IF(AY100=0,0,(BA100/AY100)*100)</f>
        <v>0</v>
      </c>
      <c r="BD100" s="764"/>
      <c r="BE100" s="725">
        <f>AA100+AG100+AM100+AY100</f>
        <v>0</v>
      </c>
      <c r="BF100" s="726"/>
      <c r="BG100" s="727">
        <f>AC100+AI100+AO100+BA100</f>
        <v>0</v>
      </c>
      <c r="BH100" s="728"/>
      <c r="BI100" s="763">
        <f>IF(BE100=0,0,(BG100/BE100)*100)</f>
        <v>0</v>
      </c>
      <c r="BJ100" s="764"/>
      <c r="BK100" s="903">
        <f>(AC100*2)+(AI100*2)+(AO100*3)+BA100</f>
        <v>0</v>
      </c>
      <c r="BL100" s="904"/>
      <c r="BM100" s="905"/>
      <c r="BN100" s="988">
        <f t="shared" ref="BN100" si="15">IF(F41=0,0,BN41/F41)</f>
        <v>0</v>
      </c>
      <c r="BO100" s="904"/>
      <c r="BP100" s="905"/>
      <c r="BQ100" s="320"/>
      <c r="BR100" s="320"/>
    </row>
    <row r="101" spans="1:70" ht="24.95" customHeight="1" x14ac:dyDescent="0.25">
      <c r="A101" s="320"/>
      <c r="B101" s="748"/>
      <c r="C101" s="755" t="str">
        <f>IF(ROSTER!D$40="","",ROSTER!D$40)</f>
        <v/>
      </c>
      <c r="D101" s="756"/>
      <c r="E101" s="757"/>
      <c r="F101" s="731"/>
      <c r="G101" s="734"/>
      <c r="H101" s="731"/>
      <c r="I101" s="734"/>
      <c r="J101" s="923"/>
      <c r="K101" s="725"/>
      <c r="L101" s="749"/>
      <c r="M101" s="727"/>
      <c r="N101" s="726"/>
      <c r="O101" s="750" t="s">
        <v>16</v>
      </c>
      <c r="P101" s="751"/>
      <c r="Q101" s="725"/>
      <c r="R101" s="726"/>
      <c r="S101" s="727"/>
      <c r="T101" s="726"/>
      <c r="U101" s="750" t="s">
        <v>16</v>
      </c>
      <c r="V101" s="920"/>
      <c r="W101" s="724"/>
      <c r="X101" s="923"/>
      <c r="Y101" s="923"/>
      <c r="Z101" s="923"/>
      <c r="AA101" s="725"/>
      <c r="AB101" s="726"/>
      <c r="AC101" s="727"/>
      <c r="AD101" s="726"/>
      <c r="AE101" s="763"/>
      <c r="AF101" s="764"/>
      <c r="AG101" s="725"/>
      <c r="AH101" s="726"/>
      <c r="AI101" s="727"/>
      <c r="AJ101" s="728"/>
      <c r="AK101" s="763"/>
      <c r="AL101" s="764"/>
      <c r="AM101" s="725"/>
      <c r="AN101" s="726"/>
      <c r="AO101" s="727"/>
      <c r="AP101" s="728"/>
      <c r="AQ101" s="763"/>
      <c r="AR101" s="764"/>
      <c r="AS101" s="725"/>
      <c r="AT101" s="726"/>
      <c r="AU101" s="727"/>
      <c r="AV101" s="728"/>
      <c r="AW101" s="763"/>
      <c r="AX101" s="764"/>
      <c r="AY101" s="725"/>
      <c r="AZ101" s="726"/>
      <c r="BA101" s="727"/>
      <c r="BB101" s="728"/>
      <c r="BC101" s="763"/>
      <c r="BD101" s="764"/>
      <c r="BE101" s="725"/>
      <c r="BF101" s="726"/>
      <c r="BG101" s="727"/>
      <c r="BH101" s="728"/>
      <c r="BI101" s="763"/>
      <c r="BJ101" s="764"/>
      <c r="BK101" s="903"/>
      <c r="BL101" s="904"/>
      <c r="BM101" s="905"/>
      <c r="BN101" s="988"/>
      <c r="BO101" s="904"/>
      <c r="BP101" s="905"/>
      <c r="BQ101" s="320"/>
      <c r="BR101" s="320"/>
    </row>
    <row r="102" spans="1:70" ht="24.95" customHeight="1" x14ac:dyDescent="0.25">
      <c r="A102" s="320"/>
      <c r="B102" s="747" t="str">
        <f>IF(ROSTER!B42="","",ROSTER!B42)</f>
        <v/>
      </c>
      <c r="C102" s="752" t="str">
        <f>IF(ROSTER!C$42="","",ROSTER!C$42)</f>
        <v/>
      </c>
      <c r="D102" s="753"/>
      <c r="E102" s="754"/>
      <c r="F102" s="731">
        <f>F43</f>
        <v>0</v>
      </c>
      <c r="G102" s="734"/>
      <c r="H102" s="731">
        <f>IF(F43=0,0,H43/F43%)</f>
        <v>0</v>
      </c>
      <c r="I102" s="734"/>
      <c r="J102" s="923">
        <f>IF(F43=0,0,J43/F43)</f>
        <v>0</v>
      </c>
      <c r="K102" s="725">
        <f>IF($F43=0,0,K43/$F43)</f>
        <v>0</v>
      </c>
      <c r="L102" s="749"/>
      <c r="M102" s="727">
        <f>IF(F43=0,0,M43/F43)</f>
        <v>0</v>
      </c>
      <c r="N102" s="726"/>
      <c r="O102" s="750">
        <f>M102+K102</f>
        <v>0</v>
      </c>
      <c r="P102" s="751"/>
      <c r="Q102" s="725">
        <f>IF($F43=0,0,Q43/$F43)</f>
        <v>0</v>
      </c>
      <c r="R102" s="726"/>
      <c r="S102" s="727">
        <f>IF($F43=0,0,S43/$F43)</f>
        <v>0</v>
      </c>
      <c r="T102" s="726"/>
      <c r="U102" s="750">
        <f>S102-Q102</f>
        <v>0</v>
      </c>
      <c r="V102" s="920"/>
      <c r="W102" s="723">
        <f>IF(F43=0,0,W43/F43)</f>
        <v>0</v>
      </c>
      <c r="X102" s="923">
        <f>IF(F43=0,0,X43/F43)</f>
        <v>0</v>
      </c>
      <c r="Y102" s="923">
        <f>IF(F43=0,0,Y43/F43)</f>
        <v>0</v>
      </c>
      <c r="Z102" s="923">
        <f>IF(F43=0,0,Z43/F43)</f>
        <v>0</v>
      </c>
      <c r="AA102" s="725">
        <f>IF($F43=0,0,AA43/$F43)</f>
        <v>0</v>
      </c>
      <c r="AB102" s="726"/>
      <c r="AC102" s="727">
        <f>IF($F43=0,0,AC43/$F43)</f>
        <v>0</v>
      </c>
      <c r="AD102" s="726"/>
      <c r="AE102" s="763">
        <f>IF(AA102=0,0,(AC102/AA102)*100)</f>
        <v>0</v>
      </c>
      <c r="AF102" s="764"/>
      <c r="AG102" s="725">
        <f>IF($F43=0,0,AG43/$F43)</f>
        <v>0</v>
      </c>
      <c r="AH102" s="726"/>
      <c r="AI102" s="727">
        <f>IF($F43=0,0,AI43/$F43)</f>
        <v>0</v>
      </c>
      <c r="AJ102" s="728"/>
      <c r="AK102" s="763">
        <f>IF(AG102=0,0,(AI102/AG102)*100)</f>
        <v>0</v>
      </c>
      <c r="AL102" s="764"/>
      <c r="AM102" s="725">
        <f>IF($F43=0,0,AM43/$F43)</f>
        <v>0</v>
      </c>
      <c r="AN102" s="726"/>
      <c r="AO102" s="727">
        <f>IF($F43=0,0,AO43/$F43)</f>
        <v>0</v>
      </c>
      <c r="AP102" s="728"/>
      <c r="AQ102" s="763">
        <f>IF(AM102=0,0,(AO102/AM102)*100)</f>
        <v>0</v>
      </c>
      <c r="AR102" s="764"/>
      <c r="AS102" s="725">
        <f>AA102+AG102+AM102</f>
        <v>0</v>
      </c>
      <c r="AT102" s="726"/>
      <c r="AU102" s="727">
        <f>AC102+AI102+AO102</f>
        <v>0</v>
      </c>
      <c r="AV102" s="728"/>
      <c r="AW102" s="763">
        <f>IF(AS102=0,0,(AU102/AS102)*100)</f>
        <v>0</v>
      </c>
      <c r="AX102" s="764"/>
      <c r="AY102" s="725">
        <f>IF($F43=0,0,AY43/$F43)</f>
        <v>0</v>
      </c>
      <c r="AZ102" s="726"/>
      <c r="BA102" s="727">
        <f>IF($F43=0,0,BA43/$F43)</f>
        <v>0</v>
      </c>
      <c r="BB102" s="728"/>
      <c r="BC102" s="763">
        <f>IF(AY102=0,0,(BA102/AY102)*100)</f>
        <v>0</v>
      </c>
      <c r="BD102" s="764"/>
      <c r="BE102" s="725">
        <f>AA102+AG102+AM102+AY102</f>
        <v>0</v>
      </c>
      <c r="BF102" s="726"/>
      <c r="BG102" s="727">
        <f>AC102+AI102+AO102+BA102</f>
        <v>0</v>
      </c>
      <c r="BH102" s="728"/>
      <c r="BI102" s="763">
        <f>IF(BE102=0,0,(BG102/BE102)*100)</f>
        <v>0</v>
      </c>
      <c r="BJ102" s="764"/>
      <c r="BK102" s="903">
        <f>(AC102*2)+(AI102*2)+(AO102*3)+BA102</f>
        <v>0</v>
      </c>
      <c r="BL102" s="904"/>
      <c r="BM102" s="905"/>
      <c r="BN102" s="988">
        <f t="shared" ref="BN102" si="16">IF(F43=0,0,BN43/F43)</f>
        <v>0</v>
      </c>
      <c r="BO102" s="904"/>
      <c r="BP102" s="905"/>
      <c r="BQ102" s="320"/>
      <c r="BR102" s="320"/>
    </row>
    <row r="103" spans="1:70" ht="24.95" customHeight="1" x14ac:dyDescent="0.25">
      <c r="A103" s="320"/>
      <c r="B103" s="748"/>
      <c r="C103" s="755" t="str">
        <f>IF(ROSTER!D$42="","",ROSTER!D$42)</f>
        <v/>
      </c>
      <c r="D103" s="756"/>
      <c r="E103" s="757"/>
      <c r="F103" s="731"/>
      <c r="G103" s="734"/>
      <c r="H103" s="731"/>
      <c r="I103" s="734"/>
      <c r="J103" s="923"/>
      <c r="K103" s="725"/>
      <c r="L103" s="749"/>
      <c r="M103" s="727"/>
      <c r="N103" s="726"/>
      <c r="O103" s="750" t="s">
        <v>16</v>
      </c>
      <c r="P103" s="751"/>
      <c r="Q103" s="725"/>
      <c r="R103" s="726"/>
      <c r="S103" s="727"/>
      <c r="T103" s="726"/>
      <c r="U103" s="750" t="s">
        <v>16</v>
      </c>
      <c r="V103" s="920"/>
      <c r="W103" s="724"/>
      <c r="X103" s="923"/>
      <c r="Y103" s="923"/>
      <c r="Z103" s="923"/>
      <c r="AA103" s="725"/>
      <c r="AB103" s="726"/>
      <c r="AC103" s="727"/>
      <c r="AD103" s="726"/>
      <c r="AE103" s="763"/>
      <c r="AF103" s="764"/>
      <c r="AG103" s="725"/>
      <c r="AH103" s="726"/>
      <c r="AI103" s="727"/>
      <c r="AJ103" s="728"/>
      <c r="AK103" s="763"/>
      <c r="AL103" s="764"/>
      <c r="AM103" s="725"/>
      <c r="AN103" s="726"/>
      <c r="AO103" s="727"/>
      <c r="AP103" s="728"/>
      <c r="AQ103" s="763"/>
      <c r="AR103" s="764"/>
      <c r="AS103" s="725"/>
      <c r="AT103" s="726"/>
      <c r="AU103" s="727"/>
      <c r="AV103" s="728"/>
      <c r="AW103" s="763"/>
      <c r="AX103" s="764"/>
      <c r="AY103" s="725"/>
      <c r="AZ103" s="726"/>
      <c r="BA103" s="727"/>
      <c r="BB103" s="728"/>
      <c r="BC103" s="763"/>
      <c r="BD103" s="764"/>
      <c r="BE103" s="725"/>
      <c r="BF103" s="726"/>
      <c r="BG103" s="727"/>
      <c r="BH103" s="728"/>
      <c r="BI103" s="763"/>
      <c r="BJ103" s="764"/>
      <c r="BK103" s="903"/>
      <c r="BL103" s="904"/>
      <c r="BM103" s="905"/>
      <c r="BN103" s="988"/>
      <c r="BO103" s="904"/>
      <c r="BP103" s="905"/>
      <c r="BQ103" s="320"/>
      <c r="BR103" s="320"/>
    </row>
    <row r="104" spans="1:70" ht="24.95" customHeight="1" x14ac:dyDescent="0.25">
      <c r="A104" s="320"/>
      <c r="B104" s="747" t="str">
        <f>IF(ROSTER!B44="","",ROSTER!B44)</f>
        <v/>
      </c>
      <c r="C104" s="752" t="str">
        <f>IF(ROSTER!C$44="","",ROSTER!C$44)</f>
        <v/>
      </c>
      <c r="D104" s="753"/>
      <c r="E104" s="754"/>
      <c r="F104" s="731">
        <f>F45</f>
        <v>0</v>
      </c>
      <c r="G104" s="734"/>
      <c r="H104" s="731">
        <f>IF(F45=0,0,H45/F45%)</f>
        <v>0</v>
      </c>
      <c r="I104" s="734"/>
      <c r="J104" s="923">
        <f>IF(F45=0,0,J45/F45)</f>
        <v>0</v>
      </c>
      <c r="K104" s="725">
        <f>IF($F45=0,0,K45/$F45)</f>
        <v>0</v>
      </c>
      <c r="L104" s="749"/>
      <c r="M104" s="727">
        <f>IF(F45=0,0,M45/F45)</f>
        <v>0</v>
      </c>
      <c r="N104" s="726"/>
      <c r="O104" s="750">
        <f>M104+K104</f>
        <v>0</v>
      </c>
      <c r="P104" s="751"/>
      <c r="Q104" s="725">
        <f>IF($F45=0,0,Q45/$F45)</f>
        <v>0</v>
      </c>
      <c r="R104" s="726"/>
      <c r="S104" s="727">
        <f>IF($F45=0,0,S45/$F45)</f>
        <v>0</v>
      </c>
      <c r="T104" s="726"/>
      <c r="U104" s="750">
        <f>S104-Q104</f>
        <v>0</v>
      </c>
      <c r="V104" s="920"/>
      <c r="W104" s="723">
        <f>IF(F45=0,0,W45/F45)</f>
        <v>0</v>
      </c>
      <c r="X104" s="923">
        <f>IF(F45=0,0,X45/F45)</f>
        <v>0</v>
      </c>
      <c r="Y104" s="923">
        <f>IF(F45=0,0,Y45/F45)</f>
        <v>0</v>
      </c>
      <c r="Z104" s="923">
        <f>IF(F45=0,0,Z45/F45)</f>
        <v>0</v>
      </c>
      <c r="AA104" s="725">
        <f>IF($F45=0,0,AA45/$F45)</f>
        <v>0</v>
      </c>
      <c r="AB104" s="726"/>
      <c r="AC104" s="727">
        <f>IF($F45=0,0,AC45/$F45)</f>
        <v>0</v>
      </c>
      <c r="AD104" s="726"/>
      <c r="AE104" s="763">
        <f>IF(AA104=0,0,(AC104/AA104)*100)</f>
        <v>0</v>
      </c>
      <c r="AF104" s="764"/>
      <c r="AG104" s="725">
        <f>IF($F45=0,0,AG45/$F45)</f>
        <v>0</v>
      </c>
      <c r="AH104" s="726"/>
      <c r="AI104" s="727">
        <f>IF($F45=0,0,AI45/$F45)</f>
        <v>0</v>
      </c>
      <c r="AJ104" s="728"/>
      <c r="AK104" s="763">
        <f>IF(AG104=0,0,(AI104/AG104)*100)</f>
        <v>0</v>
      </c>
      <c r="AL104" s="764"/>
      <c r="AM104" s="725">
        <f>IF($F45=0,0,AM45/$F45)</f>
        <v>0</v>
      </c>
      <c r="AN104" s="726"/>
      <c r="AO104" s="727">
        <f>IF($F45=0,0,AO45/$F45)</f>
        <v>0</v>
      </c>
      <c r="AP104" s="728"/>
      <c r="AQ104" s="763">
        <f>IF(AM104=0,0,(AO104/AM104)*100)</f>
        <v>0</v>
      </c>
      <c r="AR104" s="764"/>
      <c r="AS104" s="725">
        <f>AA104+AG104+AM104</f>
        <v>0</v>
      </c>
      <c r="AT104" s="726"/>
      <c r="AU104" s="727">
        <f>AC104+AI104+AO104</f>
        <v>0</v>
      </c>
      <c r="AV104" s="728"/>
      <c r="AW104" s="763">
        <f>IF(AS104=0,0,(AU104/AS104)*100)</f>
        <v>0</v>
      </c>
      <c r="AX104" s="764"/>
      <c r="AY104" s="725">
        <f>IF($F45=0,0,AY45/$F45)</f>
        <v>0</v>
      </c>
      <c r="AZ104" s="726"/>
      <c r="BA104" s="727">
        <f>IF($F45=0,0,BA45/$F45)</f>
        <v>0</v>
      </c>
      <c r="BB104" s="728"/>
      <c r="BC104" s="763">
        <f>IF(AY104=0,0,(BA104/AY104)*100)</f>
        <v>0</v>
      </c>
      <c r="BD104" s="764"/>
      <c r="BE104" s="725">
        <f>AA104+AG104+AM104+AY104</f>
        <v>0</v>
      </c>
      <c r="BF104" s="726"/>
      <c r="BG104" s="727">
        <f>AC104+AI104+AO104+BA104</f>
        <v>0</v>
      </c>
      <c r="BH104" s="728"/>
      <c r="BI104" s="763">
        <f>IF(BE104=0,0,(BG104/BE104)*100)</f>
        <v>0</v>
      </c>
      <c r="BJ104" s="764"/>
      <c r="BK104" s="903">
        <f>(AC104*2)+(AI104*2)+(AO104*3)+BA104</f>
        <v>0</v>
      </c>
      <c r="BL104" s="904"/>
      <c r="BM104" s="905"/>
      <c r="BN104" s="988">
        <f t="shared" ref="BN104" si="17">IF(F45=0,0,BN45/F45)</f>
        <v>0</v>
      </c>
      <c r="BO104" s="904"/>
      <c r="BP104" s="905"/>
      <c r="BQ104" s="320"/>
      <c r="BR104" s="320"/>
    </row>
    <row r="105" spans="1:70" ht="24.95" customHeight="1" x14ac:dyDescent="0.25">
      <c r="A105" s="320"/>
      <c r="B105" s="748"/>
      <c r="C105" s="755" t="str">
        <f>IF(ROSTER!D$44="","",ROSTER!D$44)</f>
        <v/>
      </c>
      <c r="D105" s="756"/>
      <c r="E105" s="757"/>
      <c r="F105" s="731"/>
      <c r="G105" s="734"/>
      <c r="H105" s="731"/>
      <c r="I105" s="734"/>
      <c r="J105" s="923"/>
      <c r="K105" s="725"/>
      <c r="L105" s="749"/>
      <c r="M105" s="727"/>
      <c r="N105" s="726"/>
      <c r="O105" s="750" t="s">
        <v>16</v>
      </c>
      <c r="P105" s="751"/>
      <c r="Q105" s="725"/>
      <c r="R105" s="726"/>
      <c r="S105" s="727"/>
      <c r="T105" s="726"/>
      <c r="U105" s="750" t="s">
        <v>16</v>
      </c>
      <c r="V105" s="920"/>
      <c r="W105" s="724"/>
      <c r="X105" s="923"/>
      <c r="Y105" s="923"/>
      <c r="Z105" s="923"/>
      <c r="AA105" s="725"/>
      <c r="AB105" s="726"/>
      <c r="AC105" s="727"/>
      <c r="AD105" s="726"/>
      <c r="AE105" s="763"/>
      <c r="AF105" s="764"/>
      <c r="AG105" s="725"/>
      <c r="AH105" s="726"/>
      <c r="AI105" s="727"/>
      <c r="AJ105" s="728"/>
      <c r="AK105" s="763"/>
      <c r="AL105" s="764"/>
      <c r="AM105" s="725"/>
      <c r="AN105" s="726"/>
      <c r="AO105" s="727"/>
      <c r="AP105" s="728"/>
      <c r="AQ105" s="763"/>
      <c r="AR105" s="764"/>
      <c r="AS105" s="725"/>
      <c r="AT105" s="726"/>
      <c r="AU105" s="727"/>
      <c r="AV105" s="728"/>
      <c r="AW105" s="763"/>
      <c r="AX105" s="764"/>
      <c r="AY105" s="725"/>
      <c r="AZ105" s="726"/>
      <c r="BA105" s="727"/>
      <c r="BB105" s="728"/>
      <c r="BC105" s="763"/>
      <c r="BD105" s="764"/>
      <c r="BE105" s="725"/>
      <c r="BF105" s="726"/>
      <c r="BG105" s="727"/>
      <c r="BH105" s="728"/>
      <c r="BI105" s="763"/>
      <c r="BJ105" s="764"/>
      <c r="BK105" s="903"/>
      <c r="BL105" s="904"/>
      <c r="BM105" s="905"/>
      <c r="BN105" s="988"/>
      <c r="BO105" s="904"/>
      <c r="BP105" s="905"/>
      <c r="BQ105" s="320"/>
      <c r="BR105" s="320"/>
    </row>
    <row r="106" spans="1:70" ht="24.95" customHeight="1" x14ac:dyDescent="0.25">
      <c r="A106" s="320"/>
      <c r="B106" s="747" t="str">
        <f>IF(ROSTER!B46="","",ROSTER!B46)</f>
        <v/>
      </c>
      <c r="C106" s="752" t="str">
        <f>IF(ROSTER!C$46="","",ROSTER!C$46)</f>
        <v/>
      </c>
      <c r="D106" s="753"/>
      <c r="E106" s="754"/>
      <c r="F106" s="844">
        <f>F47</f>
        <v>0</v>
      </c>
      <c r="G106" s="849"/>
      <c r="H106" s="844">
        <f>IF(F47=0,0,H47/F47%)</f>
        <v>0</v>
      </c>
      <c r="I106" s="849"/>
      <c r="J106" s="720">
        <f>IF(F47=0,0,J47/F47)</f>
        <v>0</v>
      </c>
      <c r="K106" s="908">
        <f>IF($F47=0,0,K47/$F47)</f>
        <v>0</v>
      </c>
      <c r="L106" s="909"/>
      <c r="M106" s="912">
        <f>IF(F47=0,0,M47/F47)</f>
        <v>0</v>
      </c>
      <c r="N106" s="913"/>
      <c r="O106" s="745">
        <f>M106+K106</f>
        <v>0</v>
      </c>
      <c r="P106" s="915"/>
      <c r="Q106" s="908">
        <f>IF($F47=0,0,Q47/$F47)</f>
        <v>0</v>
      </c>
      <c r="R106" s="913"/>
      <c r="S106" s="912">
        <f>IF($F47=0,0,S47/$F47)</f>
        <v>0</v>
      </c>
      <c r="T106" s="913"/>
      <c r="U106" s="745">
        <f>S106-Q106</f>
        <v>0</v>
      </c>
      <c r="V106" s="746"/>
      <c r="W106" s="723">
        <f>IF(F47=0,0,W47/F47)</f>
        <v>0</v>
      </c>
      <c r="X106" s="720">
        <f>IF(F47=0,0,X47/F47)</f>
        <v>0</v>
      </c>
      <c r="Y106" s="720">
        <f>IF(F47=0,0,Y47/F47)</f>
        <v>0</v>
      </c>
      <c r="Z106" s="720">
        <f>IF(F47=0,0,Z47/F47)</f>
        <v>0</v>
      </c>
      <c r="AA106" s="908">
        <f>IF($F47=0,0,AA47/$F47)</f>
        <v>0</v>
      </c>
      <c r="AB106" s="913"/>
      <c r="AC106" s="912">
        <f>IF($F47=0,0,AC47/$F47)</f>
        <v>0</v>
      </c>
      <c r="AD106" s="913"/>
      <c r="AE106" s="715">
        <f>IF(AA106=0,0,(AC106/AA106)*100)</f>
        <v>0</v>
      </c>
      <c r="AF106" s="718"/>
      <c r="AG106" s="908">
        <f>IF($F47=0,0,AG47/$F47)</f>
        <v>0</v>
      </c>
      <c r="AH106" s="913"/>
      <c r="AI106" s="912">
        <f>IF($F47=0,0,AI47/$F47)</f>
        <v>0</v>
      </c>
      <c r="AJ106" s="922"/>
      <c r="AK106" s="715">
        <f>IF(AG106=0,0,(AI106/AG106)*100)</f>
        <v>0</v>
      </c>
      <c r="AL106" s="718"/>
      <c r="AM106" s="908">
        <f>IF($F47=0,0,AM47/$F47)</f>
        <v>0</v>
      </c>
      <c r="AN106" s="913"/>
      <c r="AO106" s="912">
        <f>IF($F47=0,0,AO47/$F47)</f>
        <v>0</v>
      </c>
      <c r="AP106" s="922"/>
      <c r="AQ106" s="715">
        <f>IF(AM106=0,0,(AO106/AM106)*100)</f>
        <v>0</v>
      </c>
      <c r="AR106" s="718"/>
      <c r="AS106" s="908">
        <f>AA106+AG106+AM106</f>
        <v>0</v>
      </c>
      <c r="AT106" s="913"/>
      <c r="AU106" s="912">
        <f>AC106+AI106+AO106</f>
        <v>0</v>
      </c>
      <c r="AV106" s="922"/>
      <c r="AW106" s="715">
        <f>IF(AS106=0,0,(AU106/AS106)*100)</f>
        <v>0</v>
      </c>
      <c r="AX106" s="718"/>
      <c r="AY106" s="908">
        <f>IF($F47=0,0,AY47/$F47)</f>
        <v>0</v>
      </c>
      <c r="AZ106" s="913"/>
      <c r="BA106" s="912">
        <f>IF($F47=0,0,BA47/$F47)</f>
        <v>0</v>
      </c>
      <c r="BB106" s="922"/>
      <c r="BC106" s="715">
        <f>IF(AY106=0,0,(BA106/AY106)*100)</f>
        <v>0</v>
      </c>
      <c r="BD106" s="718"/>
      <c r="BE106" s="908">
        <f>AA106+AG106+AM106+AY106</f>
        <v>0</v>
      </c>
      <c r="BF106" s="913"/>
      <c r="BG106" s="912">
        <f>AC106+AI106+AO106+BA106</f>
        <v>0</v>
      </c>
      <c r="BH106" s="922"/>
      <c r="BI106" s="715">
        <f>IF(BE106=0,0,(BG106/BE106)*100)</f>
        <v>0</v>
      </c>
      <c r="BJ106" s="718"/>
      <c r="BK106" s="951">
        <f>(AC106*2)+(AI106*2)+(AO106*3)+BA106</f>
        <v>0</v>
      </c>
      <c r="BL106" s="952"/>
      <c r="BM106" s="953"/>
      <c r="BN106" s="951">
        <f t="shared" ref="BN106" si="18">IF(F47=0,0,BN47/F47)</f>
        <v>0</v>
      </c>
      <c r="BO106" s="952"/>
      <c r="BP106" s="953"/>
      <c r="BQ106" s="320"/>
      <c r="BR106" s="320"/>
    </row>
    <row r="107" spans="1:70" ht="24.95" customHeight="1" thickBot="1" x14ac:dyDescent="0.3">
      <c r="A107" s="320"/>
      <c r="B107" s="748"/>
      <c r="C107" s="755" t="str">
        <f>IF(ROSTER!D$46="","",ROSTER!D$46)</f>
        <v/>
      </c>
      <c r="D107" s="756"/>
      <c r="E107" s="757"/>
      <c r="F107" s="844"/>
      <c r="G107" s="849"/>
      <c r="H107" s="844"/>
      <c r="I107" s="849"/>
      <c r="J107" s="958"/>
      <c r="K107" s="908"/>
      <c r="L107" s="909"/>
      <c r="M107" s="912"/>
      <c r="N107" s="913"/>
      <c r="O107" s="924" t="s">
        <v>16</v>
      </c>
      <c r="P107" s="925"/>
      <c r="Q107" s="932"/>
      <c r="R107" s="930"/>
      <c r="S107" s="929"/>
      <c r="T107" s="930"/>
      <c r="U107" s="924" t="s">
        <v>16</v>
      </c>
      <c r="V107" s="975"/>
      <c r="W107" s="724"/>
      <c r="X107" s="724"/>
      <c r="Y107" s="724"/>
      <c r="Z107" s="724"/>
      <c r="AA107" s="932"/>
      <c r="AB107" s="930"/>
      <c r="AC107" s="929"/>
      <c r="AD107" s="930"/>
      <c r="AE107" s="812"/>
      <c r="AF107" s="931"/>
      <c r="AG107" s="932"/>
      <c r="AH107" s="930"/>
      <c r="AI107" s="929"/>
      <c r="AJ107" s="937"/>
      <c r="AK107" s="812"/>
      <c r="AL107" s="931"/>
      <c r="AM107" s="932"/>
      <c r="AN107" s="930"/>
      <c r="AO107" s="929"/>
      <c r="AP107" s="937"/>
      <c r="AQ107" s="812"/>
      <c r="AR107" s="931"/>
      <c r="AS107" s="932"/>
      <c r="AT107" s="930"/>
      <c r="AU107" s="929"/>
      <c r="AV107" s="937"/>
      <c r="AW107" s="812"/>
      <c r="AX107" s="931"/>
      <c r="AY107" s="932"/>
      <c r="AZ107" s="930"/>
      <c r="BA107" s="929"/>
      <c r="BB107" s="937"/>
      <c r="BC107" s="812"/>
      <c r="BD107" s="931"/>
      <c r="BE107" s="932"/>
      <c r="BF107" s="930"/>
      <c r="BG107" s="929"/>
      <c r="BH107" s="937"/>
      <c r="BI107" s="812"/>
      <c r="BJ107" s="931"/>
      <c r="BK107" s="969"/>
      <c r="BL107" s="970"/>
      <c r="BM107" s="971"/>
      <c r="BN107" s="951"/>
      <c r="BO107" s="952"/>
      <c r="BP107" s="953"/>
      <c r="BQ107" s="320"/>
      <c r="BR107" s="320"/>
    </row>
    <row r="108" spans="1:70" s="7" customFormat="1" ht="26.1" customHeight="1" x14ac:dyDescent="0.25">
      <c r="A108" s="59"/>
      <c r="B108" s="895"/>
      <c r="C108" s="803"/>
      <c r="D108" s="803" t="s">
        <v>10</v>
      </c>
      <c r="E108" s="803"/>
      <c r="F108" s="803"/>
      <c r="G108" s="712"/>
      <c r="H108" s="980"/>
      <c r="I108" s="981"/>
      <c r="J108" s="959">
        <f>IF('GAME STATS'!$BT$5900=0,0,J49/'GAME STATS'!$BT$5900)</f>
        <v>0</v>
      </c>
      <c r="K108" s="743">
        <f>IF('GAME STATS'!$BT$5900=0,0,K49/'GAME STATS'!$BT$5900)</f>
        <v>0</v>
      </c>
      <c r="L108" s="926"/>
      <c r="M108" s="933">
        <f>IF('GAME STATS'!$BT$5900=0,0,M49/'GAME STATS'!$BT$5900)</f>
        <v>0</v>
      </c>
      <c r="N108" s="926"/>
      <c r="O108" s="743">
        <f>M108+K108</f>
        <v>0</v>
      </c>
      <c r="P108" s="914"/>
      <c r="Q108" s="743">
        <f>IF('GAME STATS'!$BT$5900=0,0,Q49/'GAME STATS'!$BT$5900)</f>
        <v>0</v>
      </c>
      <c r="R108" s="926"/>
      <c r="S108" s="933">
        <f>IF('GAME STATS'!$BT$5900=0,0,S49/'GAME STATS'!$BT$5900)</f>
        <v>0</v>
      </c>
      <c r="T108" s="926"/>
      <c r="U108" s="743">
        <f>S108-Q108</f>
        <v>0</v>
      </c>
      <c r="V108" s="976"/>
      <c r="W108" s="914">
        <f>IF('GAME STATS'!$BT$5900=0,0,W49/'GAME STATS'!$BT$5900)</f>
        <v>0</v>
      </c>
      <c r="X108" s="914">
        <f>IF('GAME STATS'!$BT$5900=0,0,X49/'GAME STATS'!$BT$5900)</f>
        <v>0</v>
      </c>
      <c r="Y108" s="959">
        <f>IF('GAME STATS'!$BT$5900=0,0,Y49/'GAME STATS'!$BT$5900)</f>
        <v>0</v>
      </c>
      <c r="Z108" s="959">
        <f>IF('GAME STATS'!$BT$5900=0,0,Z49/'GAME STATS'!$BT$5900)</f>
        <v>0</v>
      </c>
      <c r="AA108" s="743">
        <f>IF('GAME STATS'!$BT$5900=0,0,AA49/'GAME STATS'!$BT$5900)</f>
        <v>0</v>
      </c>
      <c r="AB108" s="926"/>
      <c r="AC108" s="933">
        <f>IF('GAME STATS'!$BT$5900=0,0,AC49/'GAME STATS'!$BT$5900)</f>
        <v>0</v>
      </c>
      <c r="AD108" s="926"/>
      <c r="AE108" s="798">
        <f>IF(AA108=0,0,(AC108/AA108)*100)</f>
        <v>0</v>
      </c>
      <c r="AF108" s="712"/>
      <c r="AG108" s="743">
        <f>IF('GAME STATS'!$BT$5900=0,0,AG49/'GAME STATS'!$BT$5900)</f>
        <v>0</v>
      </c>
      <c r="AH108" s="926"/>
      <c r="AI108" s="933">
        <f>IF('GAME STATS'!$BT$5900=0,0,AI49/'GAME STATS'!$BT$5900)</f>
        <v>0</v>
      </c>
      <c r="AJ108" s="926"/>
      <c r="AK108" s="798">
        <f>IF(AG108=0,0,(AI108/AG108)*100)</f>
        <v>0</v>
      </c>
      <c r="AL108" s="712"/>
      <c r="AM108" s="743">
        <f>IF('GAME STATS'!$BT$5900=0,0,AM49/'GAME STATS'!$BT$5900)</f>
        <v>0</v>
      </c>
      <c r="AN108" s="926"/>
      <c r="AO108" s="933">
        <f>IF('GAME STATS'!$BT$5900=0,0,AO49/'GAME STATS'!$BT$5900)</f>
        <v>0</v>
      </c>
      <c r="AP108" s="926"/>
      <c r="AQ108" s="798">
        <f>IF(AM108=0,0,(AO108/AM108)*100)</f>
        <v>0</v>
      </c>
      <c r="AR108" s="712"/>
      <c r="AS108" s="743">
        <f>IF('GAME STATS'!$BT$5900=0,0,AS49/'GAME STATS'!$BT$5900)</f>
        <v>0</v>
      </c>
      <c r="AT108" s="926"/>
      <c r="AU108" s="933">
        <f>IF('GAME STATS'!$BT$5900=0,0,AU49/'GAME STATS'!$BT$5900)</f>
        <v>0</v>
      </c>
      <c r="AV108" s="926"/>
      <c r="AW108" s="798">
        <f>IF(AS108=0,0,(AU108/AS108)*100)</f>
        <v>0</v>
      </c>
      <c r="AX108" s="712"/>
      <c r="AY108" s="743">
        <f>IF('GAME STATS'!$BT$5900=0,0,AY49/'GAME STATS'!$BT$5900)</f>
        <v>0</v>
      </c>
      <c r="AZ108" s="926"/>
      <c r="BA108" s="933">
        <f>IF('GAME STATS'!$BT$5900=0,0,BA49/'GAME STATS'!$BT$5900)</f>
        <v>0</v>
      </c>
      <c r="BB108" s="926"/>
      <c r="BC108" s="798">
        <f>IF(AY108=0,0,(BA108/AY108)*100)</f>
        <v>0</v>
      </c>
      <c r="BD108" s="712"/>
      <c r="BE108" s="743">
        <f>IF('GAME STATS'!$BT$5900=0,0,BE49/'GAME STATS'!$BT$5900)</f>
        <v>0</v>
      </c>
      <c r="BF108" s="926"/>
      <c r="BG108" s="933">
        <f>IF('GAME STATS'!$BT$5900=0,0,BG49/'GAME STATS'!$BT$5900)</f>
        <v>0</v>
      </c>
      <c r="BH108" s="926"/>
      <c r="BI108" s="798">
        <f>IF(BE108=0,0,(BG108/BE108)*100)</f>
        <v>0</v>
      </c>
      <c r="BJ108" s="712"/>
      <c r="BK108" s="949">
        <f>IF('GAME STATS'!BT5900=0,0,BK49/'GAME STATS'!BT5900)</f>
        <v>0</v>
      </c>
      <c r="BL108" s="926"/>
      <c r="BM108" s="950"/>
      <c r="BN108" s="949">
        <f>IF('GAME STATS'!BT5900=0,0,BN49/'GAME STATS'!BT5900)</f>
        <v>0</v>
      </c>
      <c r="BO108" s="926"/>
      <c r="BP108" s="950"/>
      <c r="BQ108" s="59"/>
      <c r="BR108" s="59"/>
    </row>
    <row r="109" spans="1:70" s="7" customFormat="1" ht="26.1" customHeight="1" thickBot="1" x14ac:dyDescent="0.3">
      <c r="A109" s="59"/>
      <c r="B109" s="896"/>
      <c r="C109" s="806"/>
      <c r="D109" s="806"/>
      <c r="E109" s="806"/>
      <c r="F109" s="806"/>
      <c r="G109" s="714"/>
      <c r="H109" s="982"/>
      <c r="I109" s="983"/>
      <c r="J109" s="960"/>
      <c r="K109" s="927"/>
      <c r="L109" s="928"/>
      <c r="M109" s="934"/>
      <c r="N109" s="928"/>
      <c r="O109" s="927" t="s">
        <v>16</v>
      </c>
      <c r="P109" s="938"/>
      <c r="Q109" s="927"/>
      <c r="R109" s="928"/>
      <c r="S109" s="934"/>
      <c r="T109" s="928"/>
      <c r="U109" s="927" t="s">
        <v>16</v>
      </c>
      <c r="V109" s="977"/>
      <c r="W109" s="938"/>
      <c r="X109" s="938"/>
      <c r="Y109" s="960"/>
      <c r="Z109" s="960"/>
      <c r="AA109" s="927"/>
      <c r="AB109" s="928"/>
      <c r="AC109" s="934"/>
      <c r="AD109" s="928"/>
      <c r="AE109" s="800"/>
      <c r="AF109" s="714"/>
      <c r="AG109" s="927"/>
      <c r="AH109" s="928"/>
      <c r="AI109" s="934"/>
      <c r="AJ109" s="928"/>
      <c r="AK109" s="800"/>
      <c r="AL109" s="714"/>
      <c r="AM109" s="927"/>
      <c r="AN109" s="928"/>
      <c r="AO109" s="934"/>
      <c r="AP109" s="928"/>
      <c r="AQ109" s="800"/>
      <c r="AR109" s="714"/>
      <c r="AS109" s="927"/>
      <c r="AT109" s="928"/>
      <c r="AU109" s="934"/>
      <c r="AV109" s="928"/>
      <c r="AW109" s="800"/>
      <c r="AX109" s="714"/>
      <c r="AY109" s="927"/>
      <c r="AZ109" s="928"/>
      <c r="BA109" s="934"/>
      <c r="BB109" s="928"/>
      <c r="BC109" s="800"/>
      <c r="BD109" s="714"/>
      <c r="BE109" s="927"/>
      <c r="BF109" s="928"/>
      <c r="BG109" s="934"/>
      <c r="BH109" s="928"/>
      <c r="BI109" s="800"/>
      <c r="BJ109" s="714"/>
      <c r="BK109" s="967"/>
      <c r="BL109" s="928"/>
      <c r="BM109" s="968"/>
      <c r="BN109" s="967"/>
      <c r="BO109" s="928"/>
      <c r="BP109" s="968"/>
      <c r="BQ109" s="59"/>
      <c r="BR109" s="59"/>
    </row>
    <row r="110" spans="1:70" s="6" customFormat="1" ht="51.95" customHeight="1" thickBot="1" x14ac:dyDescent="0.3">
      <c r="A110" s="60"/>
      <c r="B110" s="954"/>
      <c r="C110" s="955"/>
      <c r="D110" s="955" t="s">
        <v>13</v>
      </c>
      <c r="E110" s="955"/>
      <c r="F110" s="955"/>
      <c r="G110" s="956"/>
      <c r="H110" s="984"/>
      <c r="I110" s="985"/>
      <c r="J110" s="52">
        <f>IF('GAME STATS'!$BT$5900=0,0,J51/'GAME STATS'!$BT$5900)</f>
        <v>0</v>
      </c>
      <c r="K110" s="743">
        <f>IF('GAME STATS'!$BT$5900=0,0,K51/'GAME STATS'!$BT$5900)</f>
        <v>0</v>
      </c>
      <c r="L110" s="926"/>
      <c r="M110" s="933">
        <f>IF('GAME STATS'!$BT$5900=0,0,M51/'GAME STATS'!$BT$5900)</f>
        <v>0</v>
      </c>
      <c r="N110" s="926"/>
      <c r="O110" s="939">
        <f>K110+M110</f>
        <v>0</v>
      </c>
      <c r="P110" s="957"/>
      <c r="Q110" s="933">
        <f>IF('GAME STATS'!$BT$5900=0,0,Q51/'GAME STATS'!$BT$5900)</f>
        <v>0</v>
      </c>
      <c r="R110" s="926"/>
      <c r="S110" s="933">
        <f>IF('GAME STATS'!$BT$5900=0,0,S51/'GAME STATS'!$BT$5900)</f>
        <v>0</v>
      </c>
      <c r="T110" s="926"/>
      <c r="U110" s="939">
        <f>S110-Q110</f>
        <v>0</v>
      </c>
      <c r="V110" s="940"/>
      <c r="W110" s="52">
        <f>IF('GAME STATS'!$BT$5900=0,0,W51/'GAME STATS'!$BT$5900)</f>
        <v>0</v>
      </c>
      <c r="X110" s="52">
        <f>IF('GAME STATS'!$BT$5900=0,0,X51/'GAME STATS'!$BT$5900)</f>
        <v>0</v>
      </c>
      <c r="Y110" s="52">
        <f>IF('GAME STATS'!$BT$5900=0,0,Y51/'GAME STATS'!$BT$5900)</f>
        <v>0</v>
      </c>
      <c r="Z110" s="52">
        <f>IF('GAME STATS'!$BT$5900=0,0,Z51/'GAME STATS'!$BT$5900)</f>
        <v>0</v>
      </c>
      <c r="AA110" s="743">
        <f>IF('GAME STATS'!$BT$5900=0,0,AA51/'GAME STATS'!$BT$5900)</f>
        <v>0</v>
      </c>
      <c r="AB110" s="926"/>
      <c r="AC110" s="933">
        <f>IF('GAME STATS'!$BT$5900=0,0,AC51/'GAME STATS'!$BT$5900)</f>
        <v>0</v>
      </c>
      <c r="AD110" s="926"/>
      <c r="AE110" s="810">
        <f>IF(AA110=0,0,(AC110/AA110)*100)</f>
        <v>0</v>
      </c>
      <c r="AF110" s="811"/>
      <c r="AG110" s="743">
        <f>IF('GAME STATS'!$BT$5900=0,0,AG51/'GAME STATS'!$BT$5900)</f>
        <v>0</v>
      </c>
      <c r="AH110" s="926"/>
      <c r="AI110" s="933">
        <f>IF('GAME STATS'!$BT$5900=0,0,AI51/'GAME STATS'!$BT$5900)</f>
        <v>0</v>
      </c>
      <c r="AJ110" s="926"/>
      <c r="AK110" s="810">
        <f>IF(AG110=0,0,(AI110/AG110)*100)</f>
        <v>0</v>
      </c>
      <c r="AL110" s="811"/>
      <c r="AM110" s="743">
        <f>IF('GAME STATS'!$BT$5900=0,0,AM51/'GAME STATS'!$BT$5900)</f>
        <v>0</v>
      </c>
      <c r="AN110" s="926"/>
      <c r="AO110" s="933">
        <f>IF('GAME STATS'!$BT$5900=0,0,AO51/'GAME STATS'!$BT$5900)</f>
        <v>0</v>
      </c>
      <c r="AP110" s="926"/>
      <c r="AQ110" s="810">
        <f>IF(AM110=0,0,(AO110/AM110)*100)</f>
        <v>0</v>
      </c>
      <c r="AR110" s="811"/>
      <c r="AS110" s="743">
        <f>IF('GAME STATS'!$BT$5900=0,0,AS51/'GAME STATS'!$BT$5900)</f>
        <v>0</v>
      </c>
      <c r="AT110" s="926"/>
      <c r="AU110" s="933">
        <f>IF('GAME STATS'!$BT$5900=0,0,AU51/'GAME STATS'!$BT$5900)</f>
        <v>0</v>
      </c>
      <c r="AV110" s="926"/>
      <c r="AW110" s="810">
        <f>IF(AS110=0,0,(AU110/AS110)*100)</f>
        <v>0</v>
      </c>
      <c r="AX110" s="811"/>
      <c r="AY110" s="743">
        <f>IF('GAME STATS'!$BT$5900=0,0,AY51/'GAME STATS'!$BT$5900)</f>
        <v>0</v>
      </c>
      <c r="AZ110" s="926"/>
      <c r="BA110" s="933">
        <f>IF('GAME STATS'!$BT$5900=0,0,BA51/'GAME STATS'!$BT$5900)</f>
        <v>0</v>
      </c>
      <c r="BB110" s="926"/>
      <c r="BC110" s="810">
        <f>IF(AY110=0,0,(BA110/AY110)*100)</f>
        <v>0</v>
      </c>
      <c r="BD110" s="811"/>
      <c r="BE110" s="743">
        <f>IF('GAME STATS'!$BT$5900=0,0,BE51/'GAME STATS'!$BT$5900)</f>
        <v>0</v>
      </c>
      <c r="BF110" s="926"/>
      <c r="BG110" s="933">
        <f>IF('GAME STATS'!$BT$5900=0,0,BG51/'GAME STATS'!$BT$5900)</f>
        <v>0</v>
      </c>
      <c r="BH110" s="926"/>
      <c r="BI110" s="810">
        <f>IF(BE110=0,0,(BG110/BE110)*100)</f>
        <v>0</v>
      </c>
      <c r="BJ110" s="811"/>
      <c r="BK110" s="949">
        <f>IF('GAME STATS'!BT5900=0,0,BK51/'GAME STATS'!BT5900)</f>
        <v>0</v>
      </c>
      <c r="BL110" s="926"/>
      <c r="BM110" s="950"/>
      <c r="BN110" s="357"/>
      <c r="BO110" s="358"/>
      <c r="BP110" s="359"/>
      <c r="BQ110" s="60"/>
      <c r="BR110" s="60"/>
    </row>
    <row r="111" spans="1:70" s="7" customFormat="1" ht="51.75" customHeight="1" thickBot="1" x14ac:dyDescent="0.45">
      <c r="A111" s="59"/>
      <c r="B111" s="46"/>
      <c r="C111" s="118"/>
      <c r="D111" s="796" t="s">
        <v>139</v>
      </c>
      <c r="E111" s="796"/>
      <c r="F111" s="796"/>
      <c r="G111" s="796"/>
      <c r="H111" s="796"/>
      <c r="I111" s="796"/>
      <c r="J111" s="797"/>
      <c r="K111" s="814">
        <f>IF((K108+M110)=0,0,K108/(K108+M110)*100)</f>
        <v>0</v>
      </c>
      <c r="L111" s="815"/>
      <c r="M111" s="816">
        <f>IF((M108+K110)=0,0,M108/(M108+K110)*100)</f>
        <v>0</v>
      </c>
      <c r="N111" s="815"/>
      <c r="O111" s="814">
        <f>IF((O108+O110)=0,0,O108/(O108+O110)*100)</f>
        <v>0</v>
      </c>
      <c r="P111" s="817"/>
      <c r="Q111" s="809"/>
      <c r="R111" s="791"/>
      <c r="S111" s="791"/>
      <c r="T111" s="791"/>
      <c r="U111" s="777"/>
      <c r="V111" s="777"/>
      <c r="W111" s="118"/>
      <c r="X111" s="47"/>
      <c r="Y111" s="47"/>
      <c r="Z111" s="47"/>
      <c r="AA111" s="791"/>
      <c r="AB111" s="791"/>
      <c r="AC111" s="791"/>
      <c r="AD111" s="791"/>
      <c r="AE111" s="777"/>
      <c r="AF111" s="777"/>
      <c r="AG111" s="791"/>
      <c r="AH111" s="791"/>
      <c r="AI111" s="791"/>
      <c r="AJ111" s="791"/>
      <c r="AK111" s="777"/>
      <c r="AL111" s="777"/>
      <c r="AM111" s="791"/>
      <c r="AN111" s="791"/>
      <c r="AO111" s="791"/>
      <c r="AP111" s="791"/>
      <c r="AQ111" s="777"/>
      <c r="AR111" s="777"/>
      <c r="AS111" s="791"/>
      <c r="AT111" s="791"/>
      <c r="AU111" s="791"/>
      <c r="AV111" s="791"/>
      <c r="AW111" s="777"/>
      <c r="AX111" s="777"/>
      <c r="AY111" s="791"/>
      <c r="AZ111" s="791"/>
      <c r="BA111" s="791"/>
      <c r="BB111" s="791"/>
      <c r="BC111" s="777"/>
      <c r="BD111" s="777"/>
      <c r="BE111" s="791"/>
      <c r="BF111" s="791"/>
      <c r="BG111" s="791"/>
      <c r="BH111" s="791"/>
      <c r="BI111" s="777"/>
      <c r="BJ111" s="777"/>
      <c r="BK111" s="808"/>
      <c r="BL111" s="808"/>
      <c r="BM111" s="808"/>
      <c r="BN111" s="808"/>
      <c r="BO111" s="808"/>
      <c r="BP111" s="989"/>
      <c r="BQ111" s="59"/>
      <c r="BR111" s="59"/>
    </row>
    <row r="112" spans="1:70" ht="23.85" customHeight="1" thickTop="1" thickBot="1" x14ac:dyDescent="0.3">
      <c r="A112" s="320"/>
      <c r="B112" s="48"/>
      <c r="C112" s="328"/>
      <c r="D112" s="329"/>
      <c r="E112" s="115"/>
      <c r="F112" s="738" t="s">
        <v>58</v>
      </c>
      <c r="G112" s="738"/>
      <c r="H112" s="738"/>
      <c r="I112" s="329"/>
      <c r="J112" s="738" t="s">
        <v>59</v>
      </c>
      <c r="K112" s="738"/>
      <c r="L112" s="329"/>
      <c r="M112" s="329"/>
      <c r="N112" s="329"/>
      <c r="O112" s="329"/>
      <c r="P112" s="738" t="s">
        <v>58</v>
      </c>
      <c r="Q112" s="738"/>
      <c r="R112" s="738"/>
      <c r="S112" s="329"/>
      <c r="T112" s="738" t="s">
        <v>59</v>
      </c>
      <c r="U112" s="738"/>
      <c r="V112" s="738"/>
      <c r="W112" s="330"/>
      <c r="X112" s="330"/>
      <c r="Y112" s="738" t="s">
        <v>58</v>
      </c>
      <c r="Z112" s="738"/>
      <c r="AA112" s="329"/>
      <c r="AB112" s="738" t="s">
        <v>59</v>
      </c>
      <c r="AC112" s="738"/>
      <c r="AD112" s="738"/>
      <c r="AE112" s="350"/>
      <c r="AF112" s="329"/>
      <c r="AG112" s="329"/>
      <c r="AH112" s="329"/>
      <c r="AI112" s="738" t="s">
        <v>58</v>
      </c>
      <c r="AJ112" s="738"/>
      <c r="AK112" s="738"/>
      <c r="AL112" s="329"/>
      <c r="AM112" s="738" t="s">
        <v>59</v>
      </c>
      <c r="AN112" s="738"/>
      <c r="AO112" s="738"/>
      <c r="AP112" s="329"/>
      <c r="AQ112" s="329"/>
      <c r="AR112" s="329"/>
      <c r="AS112" s="329"/>
      <c r="AT112" s="738" t="s">
        <v>58</v>
      </c>
      <c r="AU112" s="738"/>
      <c r="AV112" s="738"/>
      <c r="AW112" s="329"/>
      <c r="AX112" s="738" t="s">
        <v>59</v>
      </c>
      <c r="AY112" s="738"/>
      <c r="AZ112" s="738"/>
      <c r="BA112" s="329"/>
      <c r="BB112" s="329"/>
      <c r="BC112" s="329"/>
      <c r="BD112" s="329"/>
      <c r="BE112" s="780"/>
      <c r="BF112" s="780"/>
      <c r="BG112" s="780"/>
      <c r="BH112" s="329"/>
      <c r="BI112" s="780"/>
      <c r="BJ112" s="780"/>
      <c r="BK112" s="780"/>
      <c r="BL112" s="329"/>
      <c r="BM112" s="329"/>
      <c r="BN112" s="329"/>
      <c r="BO112" s="329"/>
      <c r="BP112" s="382"/>
      <c r="BQ112" s="320"/>
      <c r="BR112" s="320"/>
    </row>
    <row r="113" spans="1:70" ht="50.25" customHeight="1" thickTop="1" thickBot="1" x14ac:dyDescent="0.4">
      <c r="A113" s="320"/>
      <c r="B113" s="775" t="s">
        <v>60</v>
      </c>
      <c r="C113" s="776"/>
      <c r="D113" s="117" t="s">
        <v>34</v>
      </c>
      <c r="E113" s="333"/>
      <c r="F113" s="735">
        <f>IF('GAME STATS'!$BT$5900=0,0,F55/'GAME STATS'!$BT$5900)</f>
        <v>0</v>
      </c>
      <c r="G113" s="935"/>
      <c r="H113" s="936"/>
      <c r="I113" s="351"/>
      <c r="J113" s="735">
        <f>IF('GAME STATS'!$BT$5900=0,0,J55/'GAME STATS'!$BT$5900)</f>
        <v>0</v>
      </c>
      <c r="K113" s="936"/>
      <c r="L113" s="760" t="s">
        <v>57</v>
      </c>
      <c r="M113" s="761"/>
      <c r="N113" s="761"/>
      <c r="O113" s="762"/>
      <c r="P113" s="735">
        <f>IF('GAME STATS'!$BT$5900=0,0,P55/'GAME STATS'!$BT$5900)</f>
        <v>0</v>
      </c>
      <c r="Q113" s="935"/>
      <c r="R113" s="936"/>
      <c r="S113" s="351"/>
      <c r="T113" s="735">
        <f>IF('GAME STATS'!$BT$5900=0,0,T55/'GAME STATS'!$BT$5900)</f>
        <v>0</v>
      </c>
      <c r="U113" s="935"/>
      <c r="V113" s="936"/>
      <c r="W113" s="760" t="s">
        <v>56</v>
      </c>
      <c r="X113" s="762"/>
      <c r="Y113" s="735">
        <f>IF('GAME STATS'!$BT$5900=0,0,Y55/'GAME STATS'!$BT$5900)</f>
        <v>0</v>
      </c>
      <c r="Z113" s="936"/>
      <c r="AA113" s="351"/>
      <c r="AB113" s="735">
        <f>IF('GAME STATS'!$BT$5900=0,0,AB55/'GAME STATS'!$BT$5900)</f>
        <v>0</v>
      </c>
      <c r="AC113" s="935"/>
      <c r="AD113" s="936"/>
      <c r="AE113" s="760" t="s">
        <v>107</v>
      </c>
      <c r="AF113" s="761"/>
      <c r="AG113" s="761"/>
      <c r="AH113" s="762"/>
      <c r="AI113" s="735">
        <f>IF('GAME STATS'!$BT$5900=0,0,AI55/'GAME STATS'!$BT$5900)</f>
        <v>0</v>
      </c>
      <c r="AJ113" s="935"/>
      <c r="AK113" s="936"/>
      <c r="AL113" s="351"/>
      <c r="AM113" s="735">
        <f>IF('GAME STATS'!$BT$5900=0,0,AM55/'GAME STATS'!$BT$5900)</f>
        <v>0</v>
      </c>
      <c r="AN113" s="935"/>
      <c r="AO113" s="936"/>
      <c r="AP113" s="775" t="s">
        <v>62</v>
      </c>
      <c r="AQ113" s="776"/>
      <c r="AR113" s="776"/>
      <c r="AS113" s="778"/>
      <c r="AT113" s="735">
        <f>IF('GAME STATS'!$BT$5900=0,0,AT55/'GAME STATS'!$BT$5900)</f>
        <v>0</v>
      </c>
      <c r="AU113" s="935"/>
      <c r="AV113" s="936"/>
      <c r="AW113" s="352"/>
      <c r="AX113" s="735">
        <f>IF('GAME STATS'!$BT$5900=0,0,AX55/'GAME STATS'!$BT$5900)</f>
        <v>0</v>
      </c>
      <c r="AY113" s="935"/>
      <c r="AZ113" s="936"/>
      <c r="BA113" s="351"/>
      <c r="BB113" s="117"/>
      <c r="BC113" s="117"/>
      <c r="BD113" s="117"/>
      <c r="BE113" s="787" t="s">
        <v>58</v>
      </c>
      <c r="BF113" s="788"/>
      <c r="BG113" s="788"/>
      <c r="BH113" s="351"/>
      <c r="BI113" s="787" t="s">
        <v>59</v>
      </c>
      <c r="BJ113" s="788"/>
      <c r="BK113" s="788"/>
      <c r="BL113" s="334"/>
      <c r="BM113" s="334"/>
      <c r="BN113" s="334"/>
      <c r="BO113" s="334"/>
      <c r="BP113" s="333"/>
      <c r="BQ113" s="320"/>
      <c r="BR113" s="320"/>
    </row>
    <row r="114" spans="1:70" ht="23.85" customHeight="1" thickTop="1" x14ac:dyDescent="0.25">
      <c r="A114" s="320"/>
      <c r="B114" s="116"/>
      <c r="C114" s="117"/>
      <c r="D114" s="117"/>
      <c r="E114" s="117"/>
      <c r="F114" s="117"/>
      <c r="G114" s="351"/>
      <c r="H114" s="351"/>
      <c r="I114" s="351"/>
      <c r="J114" s="117"/>
      <c r="K114" s="117"/>
      <c r="L114" s="114"/>
      <c r="M114" s="114"/>
      <c r="N114" s="114"/>
      <c r="O114" s="114"/>
      <c r="P114" s="117"/>
      <c r="Q114" s="117"/>
      <c r="R114" s="117"/>
      <c r="S114" s="351"/>
      <c r="T114" s="117"/>
      <c r="U114" s="117"/>
      <c r="V114" s="117"/>
      <c r="W114" s="114"/>
      <c r="X114" s="114"/>
      <c r="Y114" s="117"/>
      <c r="Z114" s="117"/>
      <c r="AA114" s="351"/>
      <c r="AB114" s="117"/>
      <c r="AC114" s="117"/>
      <c r="AD114" s="117"/>
      <c r="AE114" s="114"/>
      <c r="AF114" s="114"/>
      <c r="AG114" s="114"/>
      <c r="AH114" s="114"/>
      <c r="AI114" s="117"/>
      <c r="AJ114" s="117"/>
      <c r="AK114" s="117"/>
      <c r="AL114" s="351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351"/>
      <c r="AX114" s="117"/>
      <c r="AY114" s="117"/>
      <c r="AZ114" s="117"/>
      <c r="BA114" s="351"/>
      <c r="BB114" s="761" t="s">
        <v>63</v>
      </c>
      <c r="BC114" s="761"/>
      <c r="BD114" s="762"/>
      <c r="BE114" s="961">
        <f>BK108</f>
        <v>0</v>
      </c>
      <c r="BF114" s="962"/>
      <c r="BG114" s="963"/>
      <c r="BH114" s="351"/>
      <c r="BI114" s="961">
        <f>BK110</f>
        <v>0</v>
      </c>
      <c r="BJ114" s="962"/>
      <c r="BK114" s="963"/>
      <c r="BL114" s="334"/>
      <c r="BM114" s="334"/>
      <c r="BN114" s="334"/>
      <c r="BO114" s="334"/>
      <c r="BP114" s="333"/>
      <c r="BQ114" s="320"/>
      <c r="BR114" s="320"/>
    </row>
    <row r="115" spans="1:70" ht="23.85" customHeight="1" thickBot="1" x14ac:dyDescent="0.3">
      <c r="A115" s="320"/>
      <c r="B115" s="49"/>
      <c r="C115" s="335"/>
      <c r="D115" s="334"/>
      <c r="E115" s="50"/>
      <c r="F115" s="721" t="s">
        <v>58</v>
      </c>
      <c r="G115" s="721"/>
      <c r="H115" s="721"/>
      <c r="I115" s="334"/>
      <c r="J115" s="721" t="s">
        <v>59</v>
      </c>
      <c r="K115" s="721"/>
      <c r="L115" s="334"/>
      <c r="M115" s="334"/>
      <c r="N115" s="334"/>
      <c r="O115" s="334"/>
      <c r="P115" s="721" t="s">
        <v>58</v>
      </c>
      <c r="Q115" s="721"/>
      <c r="R115" s="721"/>
      <c r="S115" s="334"/>
      <c r="T115" s="721" t="s">
        <v>59</v>
      </c>
      <c r="U115" s="721"/>
      <c r="V115" s="721"/>
      <c r="W115" s="336"/>
      <c r="X115" s="336"/>
      <c r="Y115" s="721" t="s">
        <v>58</v>
      </c>
      <c r="Z115" s="721"/>
      <c r="AA115" s="334"/>
      <c r="AB115" s="721" t="s">
        <v>59</v>
      </c>
      <c r="AC115" s="721"/>
      <c r="AD115" s="721"/>
      <c r="AE115" s="353"/>
      <c r="AF115" s="334"/>
      <c r="AG115" s="334"/>
      <c r="AH115" s="334"/>
      <c r="AI115" s="721" t="s">
        <v>58</v>
      </c>
      <c r="AJ115" s="721"/>
      <c r="AK115" s="721"/>
      <c r="AL115" s="334"/>
      <c r="AM115" s="721" t="s">
        <v>59</v>
      </c>
      <c r="AN115" s="721"/>
      <c r="AO115" s="721"/>
      <c r="AP115" s="334"/>
      <c r="AQ115" s="334"/>
      <c r="AR115" s="334"/>
      <c r="AS115" s="334"/>
      <c r="AT115" s="721" t="s">
        <v>58</v>
      </c>
      <c r="AU115" s="721"/>
      <c r="AV115" s="721"/>
      <c r="AW115" s="334"/>
      <c r="AX115" s="721" t="s">
        <v>59</v>
      </c>
      <c r="AY115" s="721"/>
      <c r="AZ115" s="721"/>
      <c r="BA115" s="334"/>
      <c r="BB115" s="761"/>
      <c r="BC115" s="761"/>
      <c r="BD115" s="762"/>
      <c r="BE115" s="964"/>
      <c r="BF115" s="965"/>
      <c r="BG115" s="966"/>
      <c r="BH115" s="334"/>
      <c r="BI115" s="964"/>
      <c r="BJ115" s="965"/>
      <c r="BK115" s="966"/>
      <c r="BL115" s="334"/>
      <c r="BM115" s="334"/>
      <c r="BN115" s="334"/>
      <c r="BO115" s="334"/>
      <c r="BP115" s="333"/>
      <c r="BQ115" s="320"/>
      <c r="BR115" s="320"/>
    </row>
    <row r="116" spans="1:70" ht="51.6" customHeight="1" thickTop="1" thickBot="1" x14ac:dyDescent="0.3">
      <c r="A116" s="320"/>
      <c r="B116" s="775" t="s">
        <v>61</v>
      </c>
      <c r="C116" s="776"/>
      <c r="D116" s="117" t="s">
        <v>34</v>
      </c>
      <c r="E116" s="333"/>
      <c r="F116" s="735">
        <f>F113</f>
        <v>0</v>
      </c>
      <c r="G116" s="935"/>
      <c r="H116" s="936"/>
      <c r="I116" s="351"/>
      <c r="J116" s="735">
        <f>J113</f>
        <v>0</v>
      </c>
      <c r="K116" s="936"/>
      <c r="L116" s="760" t="s">
        <v>57</v>
      </c>
      <c r="M116" s="761"/>
      <c r="N116" s="761"/>
      <c r="O116" s="762"/>
      <c r="P116" s="735">
        <f>P113-F113</f>
        <v>0</v>
      </c>
      <c r="Q116" s="935"/>
      <c r="R116" s="936"/>
      <c r="S116" s="351"/>
      <c r="T116" s="735">
        <f>T113-J113</f>
        <v>0</v>
      </c>
      <c r="U116" s="935"/>
      <c r="V116" s="936"/>
      <c r="W116" s="760" t="s">
        <v>56</v>
      </c>
      <c r="X116" s="762"/>
      <c r="Y116" s="735">
        <f>Y113-P113</f>
        <v>0</v>
      </c>
      <c r="Z116" s="936"/>
      <c r="AA116" s="351"/>
      <c r="AB116" s="735">
        <f>AB113-T113</f>
        <v>0</v>
      </c>
      <c r="AC116" s="935"/>
      <c r="AD116" s="936"/>
      <c r="AE116" s="760" t="s">
        <v>107</v>
      </c>
      <c r="AF116" s="761"/>
      <c r="AG116" s="761"/>
      <c r="AH116" s="762"/>
      <c r="AI116" s="735">
        <f>AI113-Y113</f>
        <v>0</v>
      </c>
      <c r="AJ116" s="935"/>
      <c r="AK116" s="936"/>
      <c r="AL116" s="351"/>
      <c r="AM116" s="735">
        <f>AM113-AB113</f>
        <v>0</v>
      </c>
      <c r="AN116" s="935"/>
      <c r="AO116" s="936"/>
      <c r="AP116" s="775" t="s">
        <v>85</v>
      </c>
      <c r="AQ116" s="776"/>
      <c r="AR116" s="776"/>
      <c r="AS116" s="778"/>
      <c r="AT116" s="735">
        <f>IF('GAME STATS'!$BU$5900=0,0,AT58/'GAME STATS'!$BU$5900)</f>
        <v>0</v>
      </c>
      <c r="AU116" s="935"/>
      <c r="AV116" s="936"/>
      <c r="AW116" s="352"/>
      <c r="AX116" s="859">
        <f>IF('GAME STATS'!$BU$5900=0,0,AX58/'GAME STATS'!$BU$5900)</f>
        <v>0</v>
      </c>
      <c r="AY116" s="736"/>
      <c r="AZ116" s="737"/>
      <c r="BA116" s="351"/>
      <c r="BB116" s="117"/>
      <c r="BC116" s="117"/>
      <c r="BD116" s="117"/>
      <c r="BE116" s="117"/>
      <c r="BF116" s="117"/>
      <c r="BG116" s="117"/>
      <c r="BH116" s="334"/>
      <c r="BI116" s="334"/>
      <c r="BJ116" s="334"/>
      <c r="BK116" s="334"/>
      <c r="BL116" s="334"/>
      <c r="BM116" s="334"/>
      <c r="BN116" s="334"/>
      <c r="BO116" s="334"/>
      <c r="BP116" s="333"/>
      <c r="BQ116" s="320"/>
      <c r="BR116" s="320"/>
    </row>
    <row r="117" spans="1:70" ht="18" thickTop="1" thickBot="1" x14ac:dyDescent="0.35">
      <c r="A117" s="320"/>
      <c r="B117" s="51"/>
      <c r="C117" s="337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9"/>
      <c r="V117" s="339"/>
      <c r="W117" s="339"/>
      <c r="X117" s="339"/>
      <c r="Y117" s="339"/>
      <c r="Z117" s="338"/>
      <c r="AA117" s="338"/>
      <c r="AB117" s="338"/>
      <c r="AC117" s="338"/>
      <c r="AD117" s="354"/>
      <c r="AE117" s="354"/>
      <c r="AF117" s="338"/>
      <c r="AG117" s="338"/>
      <c r="AH117" s="338"/>
      <c r="AI117" s="338"/>
      <c r="AJ117" s="338"/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38"/>
      <c r="AX117" s="338"/>
      <c r="AY117" s="338"/>
      <c r="AZ117" s="902" t="s">
        <v>155</v>
      </c>
      <c r="BA117" s="902"/>
      <c r="BB117" s="902"/>
      <c r="BC117" s="902"/>
      <c r="BD117" s="902"/>
      <c r="BE117" s="902"/>
      <c r="BF117" s="902"/>
      <c r="BG117" s="902"/>
      <c r="BH117" s="902"/>
      <c r="BI117" s="902"/>
      <c r="BJ117" s="902"/>
      <c r="BK117" s="902"/>
      <c r="BL117" s="902"/>
      <c r="BM117" s="360"/>
      <c r="BN117" s="360"/>
      <c r="BO117" s="360"/>
      <c r="BP117" s="383"/>
      <c r="BQ117" s="320"/>
      <c r="BR117" s="320"/>
    </row>
    <row r="118" spans="1:70" ht="12.2" customHeight="1" thickTop="1" x14ac:dyDescent="0.25">
      <c r="A118" s="320"/>
      <c r="B118" s="61"/>
      <c r="C118" s="321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2"/>
      <c r="V118" s="322"/>
      <c r="W118" s="322"/>
      <c r="X118" s="322"/>
      <c r="Y118" s="322"/>
      <c r="Z118" s="322"/>
      <c r="AA118" s="320"/>
      <c r="AB118" s="320"/>
      <c r="AC118" s="320"/>
      <c r="AD118" s="320"/>
      <c r="AE118" s="61"/>
      <c r="AF118" s="61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</row>
  </sheetData>
  <sheetProtection algorithmName="SHA-512" hashValue="FallXBhs5tAeQ02+0OVmA9WZbUVNhbNCUa2R8RO4wMDnY6m+QFnDzSB8erDYLwb9wGXaervSwo0NN8aADP/80A==" saltValue="UmqIsjhFVt4piUzxK9w9Qg==" spinCount="100000" sheet="1" objects="1" scenarios="1" selectLockedCells="1" selectUnlockedCells="1"/>
  <mergeCells count="1836">
    <mergeCell ref="BN86:BP87"/>
    <mergeCell ref="BN88:BP89"/>
    <mergeCell ref="BN90:BP91"/>
    <mergeCell ref="BN92:BP93"/>
    <mergeCell ref="BN94:BP95"/>
    <mergeCell ref="BN96:BP97"/>
    <mergeCell ref="BN98:BP99"/>
    <mergeCell ref="BN100:BP101"/>
    <mergeCell ref="BN102:BP103"/>
    <mergeCell ref="BN104:BP105"/>
    <mergeCell ref="BN106:BP107"/>
    <mergeCell ref="BN108:BP109"/>
    <mergeCell ref="BN111:BP111"/>
    <mergeCell ref="BN41:BP42"/>
    <mergeCell ref="BN43:BP44"/>
    <mergeCell ref="BN45:BP46"/>
    <mergeCell ref="BN47:BP48"/>
    <mergeCell ref="BN49:BP50"/>
    <mergeCell ref="BN53:BP53"/>
    <mergeCell ref="BN66:BP67"/>
    <mergeCell ref="BN68:BP69"/>
    <mergeCell ref="BN70:BP71"/>
    <mergeCell ref="BN72:BP73"/>
    <mergeCell ref="BN74:BP75"/>
    <mergeCell ref="BN76:BP77"/>
    <mergeCell ref="BN78:BP79"/>
    <mergeCell ref="BN80:BP81"/>
    <mergeCell ref="BN82:BP83"/>
    <mergeCell ref="BN84:BP85"/>
    <mergeCell ref="BN7:BP8"/>
    <mergeCell ref="BN9:BP10"/>
    <mergeCell ref="BN11:BP12"/>
    <mergeCell ref="BN13:BP14"/>
    <mergeCell ref="BN15:BP16"/>
    <mergeCell ref="BN17:BP18"/>
    <mergeCell ref="BN19:BP20"/>
    <mergeCell ref="BN21:BP22"/>
    <mergeCell ref="BN23:BP24"/>
    <mergeCell ref="BN25:BP26"/>
    <mergeCell ref="BN27:BP28"/>
    <mergeCell ref="BN29:BP30"/>
    <mergeCell ref="BN31:BP32"/>
    <mergeCell ref="BN33:BP34"/>
    <mergeCell ref="BN35:BP36"/>
    <mergeCell ref="BN37:BP38"/>
    <mergeCell ref="BN39:BP40"/>
    <mergeCell ref="F9:G10"/>
    <mergeCell ref="F116:H116"/>
    <mergeCell ref="F112:H112"/>
    <mergeCell ref="F115:H115"/>
    <mergeCell ref="H108:I109"/>
    <mergeCell ref="H110:I110"/>
    <mergeCell ref="F55:H55"/>
    <mergeCell ref="F58:H58"/>
    <mergeCell ref="H104:I105"/>
    <mergeCell ref="H106:I107"/>
    <mergeCell ref="H92:I93"/>
    <mergeCell ref="F54:H54"/>
    <mergeCell ref="F57:H57"/>
    <mergeCell ref="H96:I97"/>
    <mergeCell ref="H98:I99"/>
    <mergeCell ref="H100:I101"/>
    <mergeCell ref="H102:I103"/>
    <mergeCell ref="F106:G107"/>
    <mergeCell ref="H23:I24"/>
    <mergeCell ref="H25:I26"/>
    <mergeCell ref="H27:I28"/>
    <mergeCell ref="H35:I36"/>
    <mergeCell ref="H51:I52"/>
    <mergeCell ref="F15:G16"/>
    <mergeCell ref="H66:I67"/>
    <mergeCell ref="F17:G18"/>
    <mergeCell ref="F19:G20"/>
    <mergeCell ref="F21:G22"/>
    <mergeCell ref="F23:G24"/>
    <mergeCell ref="F25:G26"/>
    <mergeCell ref="F27:G28"/>
    <mergeCell ref="F29:G30"/>
    <mergeCell ref="H9:I10"/>
    <mergeCell ref="H11:I12"/>
    <mergeCell ref="H13:I14"/>
    <mergeCell ref="H15:I16"/>
    <mergeCell ref="H17:I18"/>
    <mergeCell ref="H19:I20"/>
    <mergeCell ref="H49:I50"/>
    <mergeCell ref="K111:L111"/>
    <mergeCell ref="M111:N111"/>
    <mergeCell ref="O111:P111"/>
    <mergeCell ref="M102:N103"/>
    <mergeCell ref="O102:P103"/>
    <mergeCell ref="AC110:AD110"/>
    <mergeCell ref="AE110:AF110"/>
    <mergeCell ref="AG110:AH110"/>
    <mergeCell ref="J54:K54"/>
    <mergeCell ref="J55:K55"/>
    <mergeCell ref="Y70:Y71"/>
    <mergeCell ref="Y72:Y73"/>
    <mergeCell ref="J104:J105"/>
    <mergeCell ref="AG96:AH97"/>
    <mergeCell ref="S72:T73"/>
    <mergeCell ref="U72:V73"/>
    <mergeCell ref="AA72:AB73"/>
    <mergeCell ref="AC72:AD73"/>
    <mergeCell ref="AE72:AF73"/>
    <mergeCell ref="AG72:AH73"/>
    <mergeCell ref="AA68:AB69"/>
    <mergeCell ref="AC68:AD69"/>
    <mergeCell ref="AE68:AF69"/>
    <mergeCell ref="AG68:AH69"/>
    <mergeCell ref="X68:X69"/>
    <mergeCell ref="S106:T107"/>
    <mergeCell ref="U106:V107"/>
    <mergeCell ref="J102:J103"/>
    <mergeCell ref="X102:X103"/>
    <mergeCell ref="Q102:R103"/>
    <mergeCell ref="J98:J99"/>
    <mergeCell ref="AT112:AV112"/>
    <mergeCell ref="X82:X83"/>
    <mergeCell ref="Y82:Y83"/>
    <mergeCell ref="Z82:Z83"/>
    <mergeCell ref="X72:X73"/>
    <mergeCell ref="M96:N97"/>
    <mergeCell ref="O96:P97"/>
    <mergeCell ref="J96:J97"/>
    <mergeCell ref="AI110:AJ110"/>
    <mergeCell ref="S98:T99"/>
    <mergeCell ref="S96:T97"/>
    <mergeCell ref="U96:V97"/>
    <mergeCell ref="AU96:AV97"/>
    <mergeCell ref="Q110:R110"/>
    <mergeCell ref="AS96:AT97"/>
    <mergeCell ref="AO96:AP97"/>
    <mergeCell ref="AM96:AN97"/>
    <mergeCell ref="AO111:AP111"/>
    <mergeCell ref="AM104:AN105"/>
    <mergeCell ref="Z100:Z101"/>
    <mergeCell ref="AU98:AV99"/>
    <mergeCell ref="M108:N109"/>
    <mergeCell ref="O108:P109"/>
    <mergeCell ref="Q108:R109"/>
    <mergeCell ref="S108:T109"/>
    <mergeCell ref="U108:V109"/>
    <mergeCell ref="AZ117:BL117"/>
    <mergeCell ref="C9:E9"/>
    <mergeCell ref="C7:E8"/>
    <mergeCell ref="C10:E10"/>
    <mergeCell ref="C11:E11"/>
    <mergeCell ref="C12:E12"/>
    <mergeCell ref="C13:E13"/>
    <mergeCell ref="C14:E14"/>
    <mergeCell ref="P54:R54"/>
    <mergeCell ref="P57:R57"/>
    <mergeCell ref="J112:K112"/>
    <mergeCell ref="P112:R112"/>
    <mergeCell ref="T112:V112"/>
    <mergeCell ref="C68:E68"/>
    <mergeCell ref="C69:E69"/>
    <mergeCell ref="C70:E70"/>
    <mergeCell ref="C71:E71"/>
    <mergeCell ref="F100:G101"/>
    <mergeCell ref="F102:G103"/>
    <mergeCell ref="F104:G105"/>
    <mergeCell ref="Y112:Z112"/>
    <mergeCell ref="AB112:AD112"/>
    <mergeCell ref="AI112:AK112"/>
    <mergeCell ref="BK84:BM85"/>
    <mergeCell ref="BK82:BM83"/>
    <mergeCell ref="AX112:AZ112"/>
    <mergeCell ref="J113:K113"/>
    <mergeCell ref="BK80:BM81"/>
    <mergeCell ref="BK100:BM101"/>
    <mergeCell ref="T113:V113"/>
    <mergeCell ref="W113:X113"/>
    <mergeCell ref="F113:H113"/>
    <mergeCell ref="BI104:BJ105"/>
    <mergeCell ref="BI106:BJ107"/>
    <mergeCell ref="BB114:BD115"/>
    <mergeCell ref="BE114:BG115"/>
    <mergeCell ref="BI114:BK115"/>
    <mergeCell ref="BE112:BG112"/>
    <mergeCell ref="BI112:BK112"/>
    <mergeCell ref="BK110:BM110"/>
    <mergeCell ref="T115:V115"/>
    <mergeCell ref="Y115:Z115"/>
    <mergeCell ref="AB115:AD115"/>
    <mergeCell ref="AM115:AO115"/>
    <mergeCell ref="AT115:AV115"/>
    <mergeCell ref="BK108:BM109"/>
    <mergeCell ref="BK106:BM107"/>
    <mergeCell ref="Y108:Y109"/>
    <mergeCell ref="Z108:Z109"/>
    <mergeCell ref="AE113:AH113"/>
    <mergeCell ref="BG106:BH107"/>
    <mergeCell ref="AS106:AT107"/>
    <mergeCell ref="AU106:AV107"/>
    <mergeCell ref="AW106:AX107"/>
    <mergeCell ref="BA106:BB107"/>
    <mergeCell ref="AE111:AF111"/>
    <mergeCell ref="AM110:AN110"/>
    <mergeCell ref="AG108:AH109"/>
    <mergeCell ref="AI108:AJ109"/>
    <mergeCell ref="AC108:AD109"/>
    <mergeCell ref="AI106:AJ107"/>
    <mergeCell ref="AM112:AO112"/>
    <mergeCell ref="AQ110:AR110"/>
    <mergeCell ref="AY106:AZ107"/>
    <mergeCell ref="L113:O113"/>
    <mergeCell ref="P113:R113"/>
    <mergeCell ref="AX115:AZ115"/>
    <mergeCell ref="J108:J109"/>
    <mergeCell ref="Y113:Z113"/>
    <mergeCell ref="P116:R116"/>
    <mergeCell ref="T116:V116"/>
    <mergeCell ref="AI115:AK115"/>
    <mergeCell ref="W116:X116"/>
    <mergeCell ref="Y116:Z116"/>
    <mergeCell ref="AB116:AD116"/>
    <mergeCell ref="AE116:AH116"/>
    <mergeCell ref="AE104:AF105"/>
    <mergeCell ref="AG104:AH105"/>
    <mergeCell ref="X104:X105"/>
    <mergeCell ref="Y104:Y105"/>
    <mergeCell ref="O100:P101"/>
    <mergeCell ref="Q100:R101"/>
    <mergeCell ref="AO104:AP105"/>
    <mergeCell ref="Z104:Z105"/>
    <mergeCell ref="S104:T105"/>
    <mergeCell ref="AI104:AJ105"/>
    <mergeCell ref="AK104:AL105"/>
    <mergeCell ref="W102:W103"/>
    <mergeCell ref="W104:W105"/>
    <mergeCell ref="AW108:AX109"/>
    <mergeCell ref="X108:X109"/>
    <mergeCell ref="AE108:AF109"/>
    <mergeCell ref="AM113:AO113"/>
    <mergeCell ref="AP113:AS113"/>
    <mergeCell ref="AT113:AV113"/>
    <mergeCell ref="Q111:R111"/>
    <mergeCell ref="B116:C116"/>
    <mergeCell ref="J116:K116"/>
    <mergeCell ref="L116:O116"/>
    <mergeCell ref="K98:L99"/>
    <mergeCell ref="M98:N99"/>
    <mergeCell ref="C104:E104"/>
    <mergeCell ref="C105:E105"/>
    <mergeCell ref="B110:C110"/>
    <mergeCell ref="D110:G110"/>
    <mergeCell ref="K110:L110"/>
    <mergeCell ref="M110:N110"/>
    <mergeCell ref="O110:P110"/>
    <mergeCell ref="K106:L107"/>
    <mergeCell ref="M106:N107"/>
    <mergeCell ref="B113:C113"/>
    <mergeCell ref="J106:J107"/>
    <mergeCell ref="B106:B107"/>
    <mergeCell ref="J115:K115"/>
    <mergeCell ref="P115:R115"/>
    <mergeCell ref="B100:B101"/>
    <mergeCell ref="B98:B99"/>
    <mergeCell ref="B104:B105"/>
    <mergeCell ref="K104:L105"/>
    <mergeCell ref="B102:B103"/>
    <mergeCell ref="C102:E102"/>
    <mergeCell ref="C103:E103"/>
    <mergeCell ref="K102:L103"/>
    <mergeCell ref="M100:N101"/>
    <mergeCell ref="M104:N105"/>
    <mergeCell ref="O104:P105"/>
    <mergeCell ref="Q104:R105"/>
    <mergeCell ref="Q106:R107"/>
    <mergeCell ref="BK76:BM77"/>
    <mergeCell ref="BK74:BM75"/>
    <mergeCell ref="J72:J73"/>
    <mergeCell ref="F86:G87"/>
    <mergeCell ref="F96:G97"/>
    <mergeCell ref="F98:G99"/>
    <mergeCell ref="F88:G89"/>
    <mergeCell ref="F90:G91"/>
    <mergeCell ref="K100:L101"/>
    <mergeCell ref="C101:E101"/>
    <mergeCell ref="J100:J101"/>
    <mergeCell ref="F92:G93"/>
    <mergeCell ref="C106:E106"/>
    <mergeCell ref="C107:E107"/>
    <mergeCell ref="B108:C109"/>
    <mergeCell ref="D108:G109"/>
    <mergeCell ref="K108:L109"/>
    <mergeCell ref="X94:X95"/>
    <mergeCell ref="Y94:Y95"/>
    <mergeCell ref="Z94:Z95"/>
    <mergeCell ref="S94:T95"/>
    <mergeCell ref="B96:B97"/>
    <mergeCell ref="C97:E97"/>
    <mergeCell ref="X98:X99"/>
    <mergeCell ref="AI96:AJ97"/>
    <mergeCell ref="AK96:AL97"/>
    <mergeCell ref="B94:B95"/>
    <mergeCell ref="K94:L95"/>
    <mergeCell ref="M94:N95"/>
    <mergeCell ref="W96:W97"/>
    <mergeCell ref="W106:W107"/>
    <mergeCell ref="U104:V105"/>
    <mergeCell ref="BK88:BM89"/>
    <mergeCell ref="BK86:BM87"/>
    <mergeCell ref="X106:X107"/>
    <mergeCell ref="Y106:Y107"/>
    <mergeCell ref="Z106:Z107"/>
    <mergeCell ref="BI110:BJ110"/>
    <mergeCell ref="AY110:AZ110"/>
    <mergeCell ref="BA110:BB110"/>
    <mergeCell ref="BK98:BM99"/>
    <mergeCell ref="BK96:BM97"/>
    <mergeCell ref="BK94:BM95"/>
    <mergeCell ref="BK104:BM105"/>
    <mergeCell ref="BK102:BM103"/>
    <mergeCell ref="AX113:AZ113"/>
    <mergeCell ref="BE113:BG113"/>
    <mergeCell ref="BI113:BK113"/>
    <mergeCell ref="BG108:BH109"/>
    <mergeCell ref="BI108:BJ109"/>
    <mergeCell ref="BE108:BF109"/>
    <mergeCell ref="BA108:BB109"/>
    <mergeCell ref="BI96:BJ97"/>
    <mergeCell ref="BK90:BM91"/>
    <mergeCell ref="AB113:AD113"/>
    <mergeCell ref="AI113:AK113"/>
    <mergeCell ref="AA104:AB105"/>
    <mergeCell ref="AC104:AD105"/>
    <mergeCell ref="Z98:Z99"/>
    <mergeCell ref="AA110:AB110"/>
    <mergeCell ref="BE110:BF110"/>
    <mergeCell ref="BC110:BD110"/>
    <mergeCell ref="BC106:BD107"/>
    <mergeCell ref="BE106:BF107"/>
    <mergeCell ref="BK72:BM73"/>
    <mergeCell ref="BK68:BM69"/>
    <mergeCell ref="Y98:Y99"/>
    <mergeCell ref="AG64:AM64"/>
    <mergeCell ref="J70:J71"/>
    <mergeCell ref="U98:V99"/>
    <mergeCell ref="X96:X97"/>
    <mergeCell ref="Y96:Y97"/>
    <mergeCell ref="BI98:BJ99"/>
    <mergeCell ref="AY98:AZ99"/>
    <mergeCell ref="BA98:BB99"/>
    <mergeCell ref="BC98:BD99"/>
    <mergeCell ref="BE98:BF99"/>
    <mergeCell ref="BG98:BH99"/>
    <mergeCell ref="AW98:AX99"/>
    <mergeCell ref="AA96:AB97"/>
    <mergeCell ref="M70:N71"/>
    <mergeCell ref="Q98:R99"/>
    <mergeCell ref="O98:P99"/>
    <mergeCell ref="J94:J95"/>
    <mergeCell ref="Q94:R95"/>
    <mergeCell ref="K96:L97"/>
    <mergeCell ref="O94:P95"/>
    <mergeCell ref="BK78:BM79"/>
    <mergeCell ref="BK92:BM93"/>
    <mergeCell ref="AM98:AN99"/>
    <mergeCell ref="AO98:AP99"/>
    <mergeCell ref="AQ98:AR99"/>
    <mergeCell ref="AC96:AD97"/>
    <mergeCell ref="AE96:AF97"/>
    <mergeCell ref="BG96:BH97"/>
    <mergeCell ref="AW96:AX97"/>
    <mergeCell ref="F68:G69"/>
    <mergeCell ref="F66:G67"/>
    <mergeCell ref="F70:G71"/>
    <mergeCell ref="F35:G36"/>
    <mergeCell ref="F41:G42"/>
    <mergeCell ref="F43:G44"/>
    <mergeCell ref="F45:G46"/>
    <mergeCell ref="D49:G50"/>
    <mergeCell ref="H70:I71"/>
    <mergeCell ref="C96:E96"/>
    <mergeCell ref="C17:E17"/>
    <mergeCell ref="C18:E18"/>
    <mergeCell ref="C19:E19"/>
    <mergeCell ref="C64:D64"/>
    <mergeCell ref="H39:I40"/>
    <mergeCell ref="C37:E37"/>
    <mergeCell ref="F72:G73"/>
    <mergeCell ref="F74:G75"/>
    <mergeCell ref="C66:E67"/>
    <mergeCell ref="H68:I69"/>
    <mergeCell ref="C83:E83"/>
    <mergeCell ref="C84:E84"/>
    <mergeCell ref="C85:E85"/>
    <mergeCell ref="C86:E86"/>
    <mergeCell ref="C87:E87"/>
    <mergeCell ref="C88:E88"/>
    <mergeCell ref="H76:I77"/>
    <mergeCell ref="H78:I79"/>
    <mergeCell ref="C92:E92"/>
    <mergeCell ref="H72:I73"/>
    <mergeCell ref="H74:I75"/>
    <mergeCell ref="C23:E23"/>
    <mergeCell ref="C24:E24"/>
    <mergeCell ref="C25:E25"/>
    <mergeCell ref="AK49:AL50"/>
    <mergeCell ref="AM49:AN50"/>
    <mergeCell ref="AO49:AP50"/>
    <mergeCell ref="AQ49:AR50"/>
    <mergeCell ref="BG43:BH44"/>
    <mergeCell ref="AQ41:AR42"/>
    <mergeCell ref="AY41:AZ42"/>
    <mergeCell ref="BA41:BB42"/>
    <mergeCell ref="BC41:BD42"/>
    <mergeCell ref="BE41:BF42"/>
    <mergeCell ref="BG41:BH42"/>
    <mergeCell ref="Z31:Z32"/>
    <mergeCell ref="X33:X34"/>
    <mergeCell ref="F37:G38"/>
    <mergeCell ref="F39:G40"/>
    <mergeCell ref="X47:X48"/>
    <mergeCell ref="Y47:Y48"/>
    <mergeCell ref="Z47:Z48"/>
    <mergeCell ref="H29:I30"/>
    <mergeCell ref="H31:I32"/>
    <mergeCell ref="H33:I34"/>
    <mergeCell ref="C39:E39"/>
    <mergeCell ref="C40:E40"/>
    <mergeCell ref="K37:L38"/>
    <mergeCell ref="BE47:BF48"/>
    <mergeCell ref="BG47:BH48"/>
    <mergeCell ref="H37:I38"/>
    <mergeCell ref="F31:G32"/>
    <mergeCell ref="F33:G34"/>
    <mergeCell ref="C41:E41"/>
    <mergeCell ref="BE100:BF101"/>
    <mergeCell ref="BG100:BH101"/>
    <mergeCell ref="AU104:AV105"/>
    <mergeCell ref="AQ104:AR105"/>
    <mergeCell ref="AU102:AV103"/>
    <mergeCell ref="W108:W109"/>
    <mergeCell ref="AM108:AN109"/>
    <mergeCell ref="BG110:BH110"/>
    <mergeCell ref="S110:T110"/>
    <mergeCell ref="U110:V110"/>
    <mergeCell ref="AP116:AS116"/>
    <mergeCell ref="AT116:AV116"/>
    <mergeCell ref="W98:W99"/>
    <mergeCell ref="W100:W101"/>
    <mergeCell ref="AI116:AK116"/>
    <mergeCell ref="AI100:AJ101"/>
    <mergeCell ref="AG111:AH111"/>
    <mergeCell ref="AI111:AJ111"/>
    <mergeCell ref="AK111:AL111"/>
    <mergeCell ref="AK100:AL101"/>
    <mergeCell ref="AX116:AZ116"/>
    <mergeCell ref="BE111:BF111"/>
    <mergeCell ref="AU110:AV110"/>
    <mergeCell ref="AS108:AT109"/>
    <mergeCell ref="AQ111:AR111"/>
    <mergeCell ref="AS111:AT111"/>
    <mergeCell ref="AU111:AV111"/>
    <mergeCell ref="BC111:BD111"/>
    <mergeCell ref="S111:T111"/>
    <mergeCell ref="U111:V111"/>
    <mergeCell ref="AA111:AB111"/>
    <mergeCell ref="AC111:AD111"/>
    <mergeCell ref="AY96:AZ97"/>
    <mergeCell ref="BA96:BB97"/>
    <mergeCell ref="BC96:BD97"/>
    <mergeCell ref="BI100:BJ101"/>
    <mergeCell ref="S102:T103"/>
    <mergeCell ref="U102:V103"/>
    <mergeCell ref="AA102:AB103"/>
    <mergeCell ref="AC102:AD103"/>
    <mergeCell ref="AE102:AF103"/>
    <mergeCell ref="AG102:AH103"/>
    <mergeCell ref="Y102:Y103"/>
    <mergeCell ref="Z102:Z103"/>
    <mergeCell ref="X100:X101"/>
    <mergeCell ref="Y100:Y101"/>
    <mergeCell ref="AI102:AJ103"/>
    <mergeCell ref="AK102:AL103"/>
    <mergeCell ref="BA104:BB105"/>
    <mergeCell ref="BC104:BD105"/>
    <mergeCell ref="BE104:BF105"/>
    <mergeCell ref="BG104:BH105"/>
    <mergeCell ref="AS104:AT105"/>
    <mergeCell ref="AM102:AN103"/>
    <mergeCell ref="BE102:BF103"/>
    <mergeCell ref="BG102:BH103"/>
    <mergeCell ref="AS102:AT103"/>
    <mergeCell ref="AW104:AX105"/>
    <mergeCell ref="S100:T101"/>
    <mergeCell ref="U100:V101"/>
    <mergeCell ref="AW102:AX103"/>
    <mergeCell ref="BI102:BJ103"/>
    <mergeCell ref="AO102:AP103"/>
    <mergeCell ref="AA100:AB101"/>
    <mergeCell ref="AM116:AO116"/>
    <mergeCell ref="AK110:AL110"/>
    <mergeCell ref="AK108:AL109"/>
    <mergeCell ref="AO108:AP109"/>
    <mergeCell ref="AO110:AP110"/>
    <mergeCell ref="AM106:AN107"/>
    <mergeCell ref="AO106:AP107"/>
    <mergeCell ref="AA108:AB109"/>
    <mergeCell ref="AA106:AB107"/>
    <mergeCell ref="AM111:AN111"/>
    <mergeCell ref="AQ100:AR101"/>
    <mergeCell ref="Z96:Z97"/>
    <mergeCell ref="AQ106:AR107"/>
    <mergeCell ref="AQ96:AR97"/>
    <mergeCell ref="AC100:AD101"/>
    <mergeCell ref="AE100:AF101"/>
    <mergeCell ref="AG100:AH101"/>
    <mergeCell ref="AQ102:AR103"/>
    <mergeCell ref="AK98:AL99"/>
    <mergeCell ref="AC98:AD99"/>
    <mergeCell ref="AE98:AF99"/>
    <mergeCell ref="AW111:AX111"/>
    <mergeCell ref="AS110:AT110"/>
    <mergeCell ref="AY111:AZ111"/>
    <mergeCell ref="BA111:BB111"/>
    <mergeCell ref="AS98:AT99"/>
    <mergeCell ref="AS100:AT101"/>
    <mergeCell ref="AU100:AV101"/>
    <mergeCell ref="BA102:BB103"/>
    <mergeCell ref="BC102:BD103"/>
    <mergeCell ref="AY104:AZ105"/>
    <mergeCell ref="AW100:AX101"/>
    <mergeCell ref="BC108:BD109"/>
    <mergeCell ref="AQ108:AR109"/>
    <mergeCell ref="AY108:AZ109"/>
    <mergeCell ref="AC106:AD107"/>
    <mergeCell ref="AE106:AF107"/>
    <mergeCell ref="AG106:AH107"/>
    <mergeCell ref="AK106:AL107"/>
    <mergeCell ref="AY100:AZ101"/>
    <mergeCell ref="BA100:BB101"/>
    <mergeCell ref="BC100:BD101"/>
    <mergeCell ref="AU108:AV109"/>
    <mergeCell ref="AY102:AZ103"/>
    <mergeCell ref="AM100:AN101"/>
    <mergeCell ref="AO100:AP101"/>
    <mergeCell ref="C98:E98"/>
    <mergeCell ref="C99:E99"/>
    <mergeCell ref="C100:E100"/>
    <mergeCell ref="Q96:R97"/>
    <mergeCell ref="AA98:AB99"/>
    <mergeCell ref="O106:P107"/>
    <mergeCell ref="AI94:AJ95"/>
    <mergeCell ref="F94:G95"/>
    <mergeCell ref="AY94:AZ95"/>
    <mergeCell ref="BI92:BJ93"/>
    <mergeCell ref="W92:W93"/>
    <mergeCell ref="W94:W95"/>
    <mergeCell ref="C93:E93"/>
    <mergeCell ref="AM94:AN95"/>
    <mergeCell ref="U94:V95"/>
    <mergeCell ref="AA94:AB95"/>
    <mergeCell ref="AC94:AD95"/>
    <mergeCell ref="AE94:AF95"/>
    <mergeCell ref="AG94:AH95"/>
    <mergeCell ref="BC94:BD95"/>
    <mergeCell ref="BE94:BF95"/>
    <mergeCell ref="BA94:BB95"/>
    <mergeCell ref="BE96:BF97"/>
    <mergeCell ref="AG98:AH99"/>
    <mergeCell ref="AI98:AJ99"/>
    <mergeCell ref="BG94:BH95"/>
    <mergeCell ref="BI94:BJ95"/>
    <mergeCell ref="AS94:AT95"/>
    <mergeCell ref="AU94:AV95"/>
    <mergeCell ref="AW94:AX95"/>
    <mergeCell ref="AK94:AL95"/>
    <mergeCell ref="H94:I95"/>
    <mergeCell ref="C94:E94"/>
    <mergeCell ref="AO92:AP93"/>
    <mergeCell ref="AQ92:AR93"/>
    <mergeCell ref="AY92:AZ93"/>
    <mergeCell ref="BA92:BB93"/>
    <mergeCell ref="BC92:BD93"/>
    <mergeCell ref="BE92:BF93"/>
    <mergeCell ref="BG92:BH93"/>
    <mergeCell ref="AS92:AT93"/>
    <mergeCell ref="AU92:AV93"/>
    <mergeCell ref="AW92:AX93"/>
    <mergeCell ref="C95:E95"/>
    <mergeCell ref="AO94:AP95"/>
    <mergeCell ref="AQ94:AR95"/>
    <mergeCell ref="AM92:AN93"/>
    <mergeCell ref="B92:B93"/>
    <mergeCell ref="K92:L93"/>
    <mergeCell ref="M92:N93"/>
    <mergeCell ref="U92:V93"/>
    <mergeCell ref="J92:J93"/>
    <mergeCell ref="AA92:AB93"/>
    <mergeCell ref="AC92:AD93"/>
    <mergeCell ref="AE92:AF93"/>
    <mergeCell ref="AG92:AH93"/>
    <mergeCell ref="X92:X93"/>
    <mergeCell ref="Y92:Y93"/>
    <mergeCell ref="Z92:Z93"/>
    <mergeCell ref="S92:T93"/>
    <mergeCell ref="AI92:AJ93"/>
    <mergeCell ref="AK92:AL93"/>
    <mergeCell ref="C91:E91"/>
    <mergeCell ref="K90:L91"/>
    <mergeCell ref="O92:P93"/>
    <mergeCell ref="Q92:R93"/>
    <mergeCell ref="W90:W91"/>
    <mergeCell ref="X90:X91"/>
    <mergeCell ref="Y90:Y91"/>
    <mergeCell ref="Z90:Z91"/>
    <mergeCell ref="M90:N91"/>
    <mergeCell ref="O90:P91"/>
    <mergeCell ref="Q90:R91"/>
    <mergeCell ref="H90:I91"/>
    <mergeCell ref="J90:J91"/>
    <mergeCell ref="S90:T91"/>
    <mergeCell ref="U90:V91"/>
    <mergeCell ref="AS90:AT91"/>
    <mergeCell ref="B88:B89"/>
    <mergeCell ref="K88:L89"/>
    <mergeCell ref="M88:N89"/>
    <mergeCell ref="C89:E89"/>
    <mergeCell ref="S88:T89"/>
    <mergeCell ref="U88:V89"/>
    <mergeCell ref="AA88:AB89"/>
    <mergeCell ref="AC88:AD89"/>
    <mergeCell ref="AE88:AF89"/>
    <mergeCell ref="AG88:AH89"/>
    <mergeCell ref="AI88:AJ89"/>
    <mergeCell ref="AK88:AL89"/>
    <mergeCell ref="AM88:AN89"/>
    <mergeCell ref="AO88:AP89"/>
    <mergeCell ref="AQ88:AR89"/>
    <mergeCell ref="B90:B91"/>
    <mergeCell ref="C90:E90"/>
    <mergeCell ref="BA84:BB85"/>
    <mergeCell ref="BC84:BD85"/>
    <mergeCell ref="B86:B87"/>
    <mergeCell ref="K86:L87"/>
    <mergeCell ref="M86:N87"/>
    <mergeCell ref="B84:B85"/>
    <mergeCell ref="U86:V87"/>
    <mergeCell ref="AA86:AB87"/>
    <mergeCell ref="AC86:AD87"/>
    <mergeCell ref="AE86:AF87"/>
    <mergeCell ref="AG86:AH87"/>
    <mergeCell ref="AI86:AJ87"/>
    <mergeCell ref="AK86:AL87"/>
    <mergeCell ref="AM86:AN87"/>
    <mergeCell ref="AO86:AP87"/>
    <mergeCell ref="AQ86:AR87"/>
    <mergeCell ref="AY86:AZ87"/>
    <mergeCell ref="BA86:BB87"/>
    <mergeCell ref="AW90:AX91"/>
    <mergeCell ref="AY90:AZ91"/>
    <mergeCell ref="J84:J85"/>
    <mergeCell ref="X84:X85"/>
    <mergeCell ref="Y84:Y85"/>
    <mergeCell ref="Z84:Z85"/>
    <mergeCell ref="J86:J87"/>
    <mergeCell ref="X86:X87"/>
    <mergeCell ref="Y86:Y87"/>
    <mergeCell ref="Z86:Z87"/>
    <mergeCell ref="Q86:R87"/>
    <mergeCell ref="S86:T87"/>
    <mergeCell ref="F84:G85"/>
    <mergeCell ref="BI88:BJ89"/>
    <mergeCell ref="BA88:BB89"/>
    <mergeCell ref="AS88:AT89"/>
    <mergeCell ref="AU88:AV89"/>
    <mergeCell ref="AW88:AX89"/>
    <mergeCell ref="J88:J89"/>
    <mergeCell ref="X88:X89"/>
    <mergeCell ref="Y88:Y89"/>
    <mergeCell ref="Z88:Z89"/>
    <mergeCell ref="O88:P89"/>
    <mergeCell ref="Q88:R89"/>
    <mergeCell ref="AY88:AZ89"/>
    <mergeCell ref="W86:W87"/>
    <mergeCell ref="W88:W89"/>
    <mergeCell ref="H84:I85"/>
    <mergeCell ref="H86:I87"/>
    <mergeCell ref="H88:I89"/>
    <mergeCell ref="AQ84:AR85"/>
    <mergeCell ref="AY84:AZ85"/>
    <mergeCell ref="AK84:AL85"/>
    <mergeCell ref="AI82:AJ83"/>
    <mergeCell ref="BE84:BF85"/>
    <mergeCell ref="K84:L85"/>
    <mergeCell ref="O86:P87"/>
    <mergeCell ref="BG84:BH85"/>
    <mergeCell ref="BI84:BJ85"/>
    <mergeCell ref="BE86:BF87"/>
    <mergeCell ref="AA90:AB91"/>
    <mergeCell ref="AC90:AD91"/>
    <mergeCell ref="AE90:AF91"/>
    <mergeCell ref="AG90:AH91"/>
    <mergeCell ref="AI90:AJ91"/>
    <mergeCell ref="AK90:AL91"/>
    <mergeCell ref="AM90:AN91"/>
    <mergeCell ref="AO90:AP91"/>
    <mergeCell ref="BI86:BJ87"/>
    <mergeCell ref="BC88:BD89"/>
    <mergeCell ref="BE88:BF89"/>
    <mergeCell ref="BG88:BH89"/>
    <mergeCell ref="AQ90:AR91"/>
    <mergeCell ref="BC86:BD87"/>
    <mergeCell ref="AO84:AP85"/>
    <mergeCell ref="AS84:AT85"/>
    <mergeCell ref="AU84:AV85"/>
    <mergeCell ref="AW84:AX85"/>
    <mergeCell ref="BI90:BJ91"/>
    <mergeCell ref="BA90:BB91"/>
    <mergeCell ref="BC90:BD91"/>
    <mergeCell ref="BE90:BF91"/>
    <mergeCell ref="BG90:BH91"/>
    <mergeCell ref="AU90:AV91"/>
    <mergeCell ref="Q82:R83"/>
    <mergeCell ref="W82:W83"/>
    <mergeCell ref="BE82:BF83"/>
    <mergeCell ref="BG82:BH83"/>
    <mergeCell ref="BI82:BJ83"/>
    <mergeCell ref="AS82:AT83"/>
    <mergeCell ref="AU82:AV83"/>
    <mergeCell ref="AW82:AX83"/>
    <mergeCell ref="C82:E82"/>
    <mergeCell ref="AQ80:AR81"/>
    <mergeCell ref="AY80:AZ81"/>
    <mergeCell ref="BA80:BB81"/>
    <mergeCell ref="BC80:BD81"/>
    <mergeCell ref="AS80:AT81"/>
    <mergeCell ref="AU80:AV81"/>
    <mergeCell ref="AW80:AX81"/>
    <mergeCell ref="BG86:BH87"/>
    <mergeCell ref="AS86:AT87"/>
    <mergeCell ref="AU86:AV87"/>
    <mergeCell ref="AW86:AX87"/>
    <mergeCell ref="AM84:AN85"/>
    <mergeCell ref="M84:N85"/>
    <mergeCell ref="O84:P85"/>
    <mergeCell ref="Q84:R85"/>
    <mergeCell ref="S84:T85"/>
    <mergeCell ref="U84:V85"/>
    <mergeCell ref="AA84:AB85"/>
    <mergeCell ref="O82:P83"/>
    <mergeCell ref="AC84:AD85"/>
    <mergeCell ref="AE84:AF85"/>
    <mergeCell ref="AG84:AH85"/>
    <mergeCell ref="AI84:AJ85"/>
    <mergeCell ref="AO80:AP81"/>
    <mergeCell ref="BI80:BJ81"/>
    <mergeCell ref="J78:J79"/>
    <mergeCell ref="X78:X79"/>
    <mergeCell ref="Y78:Y79"/>
    <mergeCell ref="Z78:Z79"/>
    <mergeCell ref="AW78:AX79"/>
    <mergeCell ref="AS78:AT79"/>
    <mergeCell ref="AU78:AV79"/>
    <mergeCell ref="B82:B83"/>
    <mergeCell ref="K82:L83"/>
    <mergeCell ref="M82:N83"/>
    <mergeCell ref="C80:E80"/>
    <mergeCell ref="C81:E81"/>
    <mergeCell ref="AM82:AN83"/>
    <mergeCell ref="AO82:AP83"/>
    <mergeCell ref="AQ82:AR83"/>
    <mergeCell ref="AY82:AZ83"/>
    <mergeCell ref="BA82:BB83"/>
    <mergeCell ref="U82:V83"/>
    <mergeCell ref="AA82:AB83"/>
    <mergeCell ref="AC82:AD83"/>
    <mergeCell ref="AE82:AF83"/>
    <mergeCell ref="AG82:AH83"/>
    <mergeCell ref="AK82:AL83"/>
    <mergeCell ref="BC82:BD83"/>
    <mergeCell ref="S82:T83"/>
    <mergeCell ref="J80:J81"/>
    <mergeCell ref="F82:G83"/>
    <mergeCell ref="H80:I81"/>
    <mergeCell ref="H82:I83"/>
    <mergeCell ref="J82:J83"/>
    <mergeCell ref="B80:B81"/>
    <mergeCell ref="K80:L81"/>
    <mergeCell ref="M80:N81"/>
    <mergeCell ref="B78:B79"/>
    <mergeCell ref="C78:E78"/>
    <mergeCell ref="C79:E79"/>
    <mergeCell ref="K78:L79"/>
    <mergeCell ref="O80:P81"/>
    <mergeCell ref="F78:G79"/>
    <mergeCell ref="F80:G81"/>
    <mergeCell ref="AA80:AB81"/>
    <mergeCell ref="AC80:AD81"/>
    <mergeCell ref="AE80:AF81"/>
    <mergeCell ref="AG80:AH81"/>
    <mergeCell ref="X80:X81"/>
    <mergeCell ref="Y80:Y81"/>
    <mergeCell ref="Z80:Z81"/>
    <mergeCell ref="C77:E77"/>
    <mergeCell ref="BI76:BJ77"/>
    <mergeCell ref="BE80:BF81"/>
    <mergeCell ref="BG80:BH81"/>
    <mergeCell ref="M78:N79"/>
    <mergeCell ref="O78:P79"/>
    <mergeCell ref="Q78:R79"/>
    <mergeCell ref="S78:T79"/>
    <mergeCell ref="U78:V79"/>
    <mergeCell ref="AA78:AB79"/>
    <mergeCell ref="AC78:AD79"/>
    <mergeCell ref="AE78:AF79"/>
    <mergeCell ref="AG78:AH79"/>
    <mergeCell ref="AI78:AJ79"/>
    <mergeCell ref="AK78:AL79"/>
    <mergeCell ref="AM78:AN79"/>
    <mergeCell ref="AO78:AP79"/>
    <mergeCell ref="AM76:AN77"/>
    <mergeCell ref="AO76:AP77"/>
    <mergeCell ref="AQ76:AR77"/>
    <mergeCell ref="AY76:AZ77"/>
    <mergeCell ref="BE76:BF77"/>
    <mergeCell ref="AQ78:AR79"/>
    <mergeCell ref="AY78:AZ79"/>
    <mergeCell ref="BA78:BB79"/>
    <mergeCell ref="BC78:BD79"/>
    <mergeCell ref="BE78:BF79"/>
    <mergeCell ref="Q80:R81"/>
    <mergeCell ref="S80:T81"/>
    <mergeCell ref="U80:V81"/>
    <mergeCell ref="BG78:BH79"/>
    <mergeCell ref="BI78:BJ79"/>
    <mergeCell ref="BA76:BB77"/>
    <mergeCell ref="BC76:BD77"/>
    <mergeCell ref="BG76:BH77"/>
    <mergeCell ref="AS76:AT77"/>
    <mergeCell ref="AU76:AV77"/>
    <mergeCell ref="AW76:AX77"/>
    <mergeCell ref="J76:J77"/>
    <mergeCell ref="Z76:Z77"/>
    <mergeCell ref="S76:T77"/>
    <mergeCell ref="U76:V77"/>
    <mergeCell ref="J74:J75"/>
    <mergeCell ref="X74:X75"/>
    <mergeCell ref="Y74:Y75"/>
    <mergeCell ref="Z74:Z75"/>
    <mergeCell ref="S74:T75"/>
    <mergeCell ref="U74:V75"/>
    <mergeCell ref="BG74:BH75"/>
    <mergeCell ref="X76:X77"/>
    <mergeCell ref="Y76:Y77"/>
    <mergeCell ref="BE72:BF73"/>
    <mergeCell ref="BG72:BH73"/>
    <mergeCell ref="C72:E72"/>
    <mergeCell ref="BI72:BJ73"/>
    <mergeCell ref="B74:B75"/>
    <mergeCell ref="K74:L75"/>
    <mergeCell ref="M74:N75"/>
    <mergeCell ref="O74:P75"/>
    <mergeCell ref="Q74:R75"/>
    <mergeCell ref="C73:E73"/>
    <mergeCell ref="AA74:AB75"/>
    <mergeCell ref="AC74:AD75"/>
    <mergeCell ref="AE74:AF75"/>
    <mergeCell ref="AG74:AH75"/>
    <mergeCell ref="AI74:AJ75"/>
    <mergeCell ref="AK74:AL75"/>
    <mergeCell ref="AM74:AN75"/>
    <mergeCell ref="AO74:AP75"/>
    <mergeCell ref="AQ74:AR75"/>
    <mergeCell ref="AY74:AZ75"/>
    <mergeCell ref="AS74:AT75"/>
    <mergeCell ref="AU74:AV75"/>
    <mergeCell ref="AW74:AX75"/>
    <mergeCell ref="BA74:BB75"/>
    <mergeCell ref="BC74:BD75"/>
    <mergeCell ref="BE74:BF75"/>
    <mergeCell ref="B72:B73"/>
    <mergeCell ref="BI74:BJ75"/>
    <mergeCell ref="K72:L73"/>
    <mergeCell ref="M72:N73"/>
    <mergeCell ref="O72:P73"/>
    <mergeCell ref="Q72:R73"/>
    <mergeCell ref="AW68:AX69"/>
    <mergeCell ref="X70:X71"/>
    <mergeCell ref="AK72:AL73"/>
    <mergeCell ref="AM72:AN73"/>
    <mergeCell ref="BA68:BB69"/>
    <mergeCell ref="BC68:BD69"/>
    <mergeCell ref="AQ70:AR71"/>
    <mergeCell ref="AY70:AZ71"/>
    <mergeCell ref="BA70:BB71"/>
    <mergeCell ref="BC70:BD71"/>
    <mergeCell ref="AY68:AZ69"/>
    <mergeCell ref="AS68:AT69"/>
    <mergeCell ref="AU68:AV69"/>
    <mergeCell ref="AW72:AX73"/>
    <mergeCell ref="AO72:AP73"/>
    <mergeCell ref="AQ72:AR73"/>
    <mergeCell ref="AY72:AZ73"/>
    <mergeCell ref="BA72:BB73"/>
    <mergeCell ref="BC72:BD73"/>
    <mergeCell ref="AM68:AN69"/>
    <mergeCell ref="AO68:AP69"/>
    <mergeCell ref="AQ68:AR69"/>
    <mergeCell ref="AU72:AV73"/>
    <mergeCell ref="AS72:AT73"/>
    <mergeCell ref="AI72:AJ73"/>
    <mergeCell ref="Z72:Z73"/>
    <mergeCell ref="BC67:BD67"/>
    <mergeCell ref="AK68:AL69"/>
    <mergeCell ref="Y68:Y69"/>
    <mergeCell ref="Z68:Z69"/>
    <mergeCell ref="BE68:BF69"/>
    <mergeCell ref="BG68:BH69"/>
    <mergeCell ref="BI68:BJ69"/>
    <mergeCell ref="B70:B71"/>
    <mergeCell ref="K70:L71"/>
    <mergeCell ref="AE67:AF67"/>
    <mergeCell ref="U70:V71"/>
    <mergeCell ref="AA70:AB71"/>
    <mergeCell ref="BE70:BF71"/>
    <mergeCell ref="BG70:BH71"/>
    <mergeCell ref="BI70:BJ71"/>
    <mergeCell ref="AS70:AT71"/>
    <mergeCell ref="AU70:AV71"/>
    <mergeCell ref="AW70:AX71"/>
    <mergeCell ref="O67:P67"/>
    <mergeCell ref="Q67:R67"/>
    <mergeCell ref="S67:T67"/>
    <mergeCell ref="AK67:AL67"/>
    <mergeCell ref="AI68:AJ69"/>
    <mergeCell ref="AU67:AV67"/>
    <mergeCell ref="AW67:AX67"/>
    <mergeCell ref="Z70:Z71"/>
    <mergeCell ref="O70:P71"/>
    <mergeCell ref="Q70:R71"/>
    <mergeCell ref="S70:T71"/>
    <mergeCell ref="AA67:AB67"/>
    <mergeCell ref="AC67:AD67"/>
    <mergeCell ref="AG67:AH67"/>
    <mergeCell ref="BI56:BK57"/>
    <mergeCell ref="K66:P66"/>
    <mergeCell ref="AZ59:BL59"/>
    <mergeCell ref="AT57:AV57"/>
    <mergeCell ref="AX57:AZ57"/>
    <mergeCell ref="AP58:AS58"/>
    <mergeCell ref="AX58:AZ58"/>
    <mergeCell ref="AT58:AV58"/>
    <mergeCell ref="X66:X67"/>
    <mergeCell ref="Y66:Y67"/>
    <mergeCell ref="Z66:Z67"/>
    <mergeCell ref="W58:X58"/>
    <mergeCell ref="B66:B67"/>
    <mergeCell ref="BK70:BM71"/>
    <mergeCell ref="B68:B69"/>
    <mergeCell ref="AM66:AR66"/>
    <mergeCell ref="AY66:BD66"/>
    <mergeCell ref="BE66:BJ66"/>
    <mergeCell ref="BK66:BM67"/>
    <mergeCell ref="AM67:AN67"/>
    <mergeCell ref="AO67:AP67"/>
    <mergeCell ref="AQ67:AR67"/>
    <mergeCell ref="AY67:AZ67"/>
    <mergeCell ref="BA67:BB67"/>
    <mergeCell ref="BE67:BF67"/>
    <mergeCell ref="BG67:BH67"/>
    <mergeCell ref="BI67:BJ67"/>
    <mergeCell ref="K68:L69"/>
    <mergeCell ref="M68:N69"/>
    <mergeCell ref="O68:P69"/>
    <mergeCell ref="Q68:R69"/>
    <mergeCell ref="S68:T69"/>
    <mergeCell ref="BI47:BJ48"/>
    <mergeCell ref="AY47:AZ48"/>
    <mergeCell ref="B43:B44"/>
    <mergeCell ref="K43:L44"/>
    <mergeCell ref="M43:N44"/>
    <mergeCell ref="O43:P44"/>
    <mergeCell ref="F47:G48"/>
    <mergeCell ref="U43:V44"/>
    <mergeCell ref="BK49:BM50"/>
    <mergeCell ref="BG49:BH50"/>
    <mergeCell ref="BI49:BJ50"/>
    <mergeCell ref="AW49:AX50"/>
    <mergeCell ref="AS47:AT48"/>
    <mergeCell ref="AU47:AV48"/>
    <mergeCell ref="AW47:AX48"/>
    <mergeCell ref="BA47:BB48"/>
    <mergeCell ref="K49:L50"/>
    <mergeCell ref="M49:N50"/>
    <mergeCell ref="O49:P50"/>
    <mergeCell ref="Q49:R50"/>
    <mergeCell ref="BE49:BF50"/>
    <mergeCell ref="BK47:BM48"/>
    <mergeCell ref="AK47:AL48"/>
    <mergeCell ref="AM47:AN48"/>
    <mergeCell ref="AO47:AP48"/>
    <mergeCell ref="AQ47:AR48"/>
    <mergeCell ref="BC47:BD48"/>
    <mergeCell ref="AY49:AZ50"/>
    <mergeCell ref="BA49:BB50"/>
    <mergeCell ref="BC49:BD50"/>
    <mergeCell ref="X49:X50"/>
    <mergeCell ref="Z49:Z50"/>
    <mergeCell ref="X43:X44"/>
    <mergeCell ref="Y43:Y44"/>
    <mergeCell ref="Z43:Z44"/>
    <mergeCell ref="BK43:BM44"/>
    <mergeCell ref="AK43:AL44"/>
    <mergeCell ref="AM43:AN44"/>
    <mergeCell ref="AO43:AP44"/>
    <mergeCell ref="AQ43:AR44"/>
    <mergeCell ref="BC43:BD44"/>
    <mergeCell ref="AS43:AT44"/>
    <mergeCell ref="AU43:AV44"/>
    <mergeCell ref="BI43:BJ44"/>
    <mergeCell ref="BK45:BM46"/>
    <mergeCell ref="B47:B48"/>
    <mergeCell ref="M47:N48"/>
    <mergeCell ref="C45:E45"/>
    <mergeCell ref="O47:P48"/>
    <mergeCell ref="Q47:R48"/>
    <mergeCell ref="S47:T48"/>
    <mergeCell ref="AC47:AD48"/>
    <mergeCell ref="AE47:AF48"/>
    <mergeCell ref="AG47:AH48"/>
    <mergeCell ref="AI47:AJ48"/>
    <mergeCell ref="H43:I44"/>
    <mergeCell ref="H45:I46"/>
    <mergeCell ref="H47:I48"/>
    <mergeCell ref="B45:B46"/>
    <mergeCell ref="K45:L46"/>
    <mergeCell ref="M45:N46"/>
    <mergeCell ref="O45:P46"/>
    <mergeCell ref="C43:E43"/>
    <mergeCell ref="Q45:R46"/>
    <mergeCell ref="H41:I42"/>
    <mergeCell ref="BI41:BJ42"/>
    <mergeCell ref="BK41:BM42"/>
    <mergeCell ref="AC41:AD42"/>
    <mergeCell ref="AE41:AF42"/>
    <mergeCell ref="AG41:AH42"/>
    <mergeCell ref="AW43:AX44"/>
    <mergeCell ref="M41:N42"/>
    <mergeCell ref="S43:T44"/>
    <mergeCell ref="BE43:BF44"/>
    <mergeCell ref="AY43:AZ44"/>
    <mergeCell ref="W41:W42"/>
    <mergeCell ref="W43:W44"/>
    <mergeCell ref="O39:P40"/>
    <mergeCell ref="Q39:R40"/>
    <mergeCell ref="S39:T40"/>
    <mergeCell ref="AY39:AZ40"/>
    <mergeCell ref="BA39:BB40"/>
    <mergeCell ref="U39:V40"/>
    <mergeCell ref="AA39:AB40"/>
    <mergeCell ref="AC39:AD40"/>
    <mergeCell ref="AE39:AF40"/>
    <mergeCell ref="AG39:AH40"/>
    <mergeCell ref="AQ39:AR40"/>
    <mergeCell ref="AS39:AT40"/>
    <mergeCell ref="AU39:AV40"/>
    <mergeCell ref="AW39:AX40"/>
    <mergeCell ref="J39:J40"/>
    <mergeCell ref="AI41:AJ42"/>
    <mergeCell ref="AS41:AT42"/>
    <mergeCell ref="AU41:AV42"/>
    <mergeCell ref="AW41:AX42"/>
    <mergeCell ref="O37:P38"/>
    <mergeCell ref="AC37:AD38"/>
    <mergeCell ref="AE37:AF38"/>
    <mergeCell ref="AG37:AH38"/>
    <mergeCell ref="X37:X38"/>
    <mergeCell ref="Y37:Y38"/>
    <mergeCell ref="Z37:Z38"/>
    <mergeCell ref="AI37:AJ38"/>
    <mergeCell ref="AK37:AL38"/>
    <mergeCell ref="Z39:Z40"/>
    <mergeCell ref="X39:X40"/>
    <mergeCell ref="W39:W40"/>
    <mergeCell ref="BK39:BM40"/>
    <mergeCell ref="AK39:AL40"/>
    <mergeCell ref="AM39:AN40"/>
    <mergeCell ref="AO39:AP40"/>
    <mergeCell ref="K39:L40"/>
    <mergeCell ref="M39:N40"/>
    <mergeCell ref="BC39:BD40"/>
    <mergeCell ref="BE39:BF40"/>
    <mergeCell ref="BI39:BJ40"/>
    <mergeCell ref="Y39:Y40"/>
    <mergeCell ref="BK35:BM36"/>
    <mergeCell ref="AK35:AL36"/>
    <mergeCell ref="AM35:AN36"/>
    <mergeCell ref="AO35:AP36"/>
    <mergeCell ref="AQ35:AR36"/>
    <mergeCell ref="BC35:BD36"/>
    <mergeCell ref="BE35:BF36"/>
    <mergeCell ref="AM37:AN38"/>
    <mergeCell ref="AO37:AP38"/>
    <mergeCell ref="AQ37:AR38"/>
    <mergeCell ref="AY37:AZ38"/>
    <mergeCell ref="AS37:AT38"/>
    <mergeCell ref="AU37:AV38"/>
    <mergeCell ref="AW37:AX38"/>
    <mergeCell ref="BA37:BB38"/>
    <mergeCell ref="BC37:BD38"/>
    <mergeCell ref="BI37:BJ38"/>
    <mergeCell ref="BK37:BM38"/>
    <mergeCell ref="BI35:BJ36"/>
    <mergeCell ref="BG35:BH36"/>
    <mergeCell ref="BG37:BH38"/>
    <mergeCell ref="B33:B34"/>
    <mergeCell ref="K33:L34"/>
    <mergeCell ref="M33:N34"/>
    <mergeCell ref="O33:P34"/>
    <mergeCell ref="J33:J34"/>
    <mergeCell ref="C34:E34"/>
    <mergeCell ref="Q33:R34"/>
    <mergeCell ref="S33:T34"/>
    <mergeCell ref="U33:V34"/>
    <mergeCell ref="AA33:AB34"/>
    <mergeCell ref="AC33:AD34"/>
    <mergeCell ref="AE33:AF34"/>
    <mergeCell ref="AG33:AH34"/>
    <mergeCell ref="AI33:AJ34"/>
    <mergeCell ref="AK33:AL34"/>
    <mergeCell ref="AM33:AN34"/>
    <mergeCell ref="AO33:AP34"/>
    <mergeCell ref="Y33:Y34"/>
    <mergeCell ref="B29:B30"/>
    <mergeCell ref="BG33:BH34"/>
    <mergeCell ref="C29:E29"/>
    <mergeCell ref="BE31:BF32"/>
    <mergeCell ref="AS31:AT32"/>
    <mergeCell ref="AU31:AV32"/>
    <mergeCell ref="AW31:AX32"/>
    <mergeCell ref="AY31:AZ32"/>
    <mergeCell ref="BE33:BF34"/>
    <mergeCell ref="C38:E38"/>
    <mergeCell ref="BK33:BM34"/>
    <mergeCell ref="B35:B36"/>
    <mergeCell ref="K35:L36"/>
    <mergeCell ref="M35:N36"/>
    <mergeCell ref="O35:P36"/>
    <mergeCell ref="C33:E33"/>
    <mergeCell ref="BA35:BB36"/>
    <mergeCell ref="U35:V36"/>
    <mergeCell ref="AC35:AD36"/>
    <mergeCell ref="AE35:AF36"/>
    <mergeCell ref="AG35:AH36"/>
    <mergeCell ref="AI35:AJ36"/>
    <mergeCell ref="BK29:BM30"/>
    <mergeCell ref="AI31:AJ32"/>
    <mergeCell ref="BK31:BM32"/>
    <mergeCell ref="AK31:AL32"/>
    <mergeCell ref="AM31:AN32"/>
    <mergeCell ref="AO31:AP32"/>
    <mergeCell ref="B31:B32"/>
    <mergeCell ref="BG31:BH32"/>
    <mergeCell ref="BI31:BJ32"/>
    <mergeCell ref="X29:X30"/>
    <mergeCell ref="B25:B26"/>
    <mergeCell ref="K25:L26"/>
    <mergeCell ref="M25:N26"/>
    <mergeCell ref="O25:P26"/>
    <mergeCell ref="S25:T26"/>
    <mergeCell ref="U25:V26"/>
    <mergeCell ref="C26:E26"/>
    <mergeCell ref="X25:X26"/>
    <mergeCell ref="Y25:Y26"/>
    <mergeCell ref="Z25:Z26"/>
    <mergeCell ref="X31:X32"/>
    <mergeCell ref="BE25:BF26"/>
    <mergeCell ref="BG25:BH26"/>
    <mergeCell ref="AE29:AF30"/>
    <mergeCell ref="AG29:AH30"/>
    <mergeCell ref="BC25:BD26"/>
    <mergeCell ref="BK25:BM26"/>
    <mergeCell ref="B27:B28"/>
    <mergeCell ref="K27:L28"/>
    <mergeCell ref="M27:N28"/>
    <mergeCell ref="O27:P28"/>
    <mergeCell ref="BA27:BB28"/>
    <mergeCell ref="U27:V28"/>
    <mergeCell ref="AA27:AB28"/>
    <mergeCell ref="AC27:AD28"/>
    <mergeCell ref="BK27:BM28"/>
    <mergeCell ref="AK27:AL28"/>
    <mergeCell ref="AM27:AN28"/>
    <mergeCell ref="AO27:AP28"/>
    <mergeCell ref="AQ27:AR28"/>
    <mergeCell ref="AE27:AF28"/>
    <mergeCell ref="BC27:BD28"/>
    <mergeCell ref="AI25:AJ26"/>
    <mergeCell ref="BI25:BJ26"/>
    <mergeCell ref="BE29:BF30"/>
    <mergeCell ref="AK25:AL26"/>
    <mergeCell ref="AA25:AB26"/>
    <mergeCell ref="AM25:AN26"/>
    <mergeCell ref="AO25:AP26"/>
    <mergeCell ref="AC29:AD30"/>
    <mergeCell ref="C30:E30"/>
    <mergeCell ref="AU29:AV30"/>
    <mergeCell ref="AW29:AX30"/>
    <mergeCell ref="BA29:BB30"/>
    <mergeCell ref="BC29:BD30"/>
    <mergeCell ref="AI29:AJ30"/>
    <mergeCell ref="BI29:BJ30"/>
    <mergeCell ref="AK29:AL30"/>
    <mergeCell ref="AM29:AN30"/>
    <mergeCell ref="AO29:AP30"/>
    <mergeCell ref="Q29:R30"/>
    <mergeCell ref="BA25:BB26"/>
    <mergeCell ref="K29:L30"/>
    <mergeCell ref="M29:N30"/>
    <mergeCell ref="O29:P30"/>
    <mergeCell ref="AU25:AV26"/>
    <mergeCell ref="AW25:AX26"/>
    <mergeCell ref="BA31:BB32"/>
    <mergeCell ref="AE31:AF32"/>
    <mergeCell ref="AG31:AH32"/>
    <mergeCell ref="AQ31:AR32"/>
    <mergeCell ref="BC31:BD32"/>
    <mergeCell ref="BE37:BF38"/>
    <mergeCell ref="AU35:AV36"/>
    <mergeCell ref="AW35:AX36"/>
    <mergeCell ref="BI27:BJ28"/>
    <mergeCell ref="Q27:R28"/>
    <mergeCell ref="S27:T28"/>
    <mergeCell ref="AY27:AZ28"/>
    <mergeCell ref="AG27:AH28"/>
    <mergeCell ref="AI27:AJ28"/>
    <mergeCell ref="X27:X28"/>
    <mergeCell ref="BI33:BJ34"/>
    <mergeCell ref="BI45:BJ46"/>
    <mergeCell ref="BA43:BB44"/>
    <mergeCell ref="AQ29:AR30"/>
    <mergeCell ref="AY29:AZ30"/>
    <mergeCell ref="AS29:AT30"/>
    <mergeCell ref="AW27:AX28"/>
    <mergeCell ref="AS33:AT34"/>
    <mergeCell ref="AU33:AV34"/>
    <mergeCell ref="BG45:BH46"/>
    <mergeCell ref="BG29:BH30"/>
    <mergeCell ref="W45:W46"/>
    <mergeCell ref="AA43:AB44"/>
    <mergeCell ref="AC43:AD44"/>
    <mergeCell ref="AE43:AF44"/>
    <mergeCell ref="AG43:AH44"/>
    <mergeCell ref="AI43:AJ44"/>
    <mergeCell ref="BK21:BM22"/>
    <mergeCell ref="AI23:AJ24"/>
    <mergeCell ref="BK23:BM24"/>
    <mergeCell ref="AK23:AL24"/>
    <mergeCell ref="AM23:AN24"/>
    <mergeCell ref="AO23:AP24"/>
    <mergeCell ref="AQ23:AR24"/>
    <mergeCell ref="BC23:BD24"/>
    <mergeCell ref="BG21:BH22"/>
    <mergeCell ref="BI21:BJ22"/>
    <mergeCell ref="B23:B24"/>
    <mergeCell ref="K23:L24"/>
    <mergeCell ref="M23:N24"/>
    <mergeCell ref="C47:E47"/>
    <mergeCell ref="C48:E48"/>
    <mergeCell ref="J29:J30"/>
    <mergeCell ref="J45:J46"/>
    <mergeCell ref="J47:J48"/>
    <mergeCell ref="O23:P24"/>
    <mergeCell ref="Q23:R24"/>
    <mergeCell ref="S23:T24"/>
    <mergeCell ref="AY23:AZ24"/>
    <mergeCell ref="BG39:BH40"/>
    <mergeCell ref="AK41:AL42"/>
    <mergeCell ref="AM41:AN42"/>
    <mergeCell ref="AO41:AP42"/>
    <mergeCell ref="AK45:AL46"/>
    <mergeCell ref="AQ45:AR46"/>
    <mergeCell ref="AY45:AZ46"/>
    <mergeCell ref="BA45:BB46"/>
    <mergeCell ref="BC45:BD46"/>
    <mergeCell ref="BE45:BF46"/>
    <mergeCell ref="W37:W38"/>
    <mergeCell ref="B49:C50"/>
    <mergeCell ref="AY25:AZ26"/>
    <mergeCell ref="U31:V32"/>
    <mergeCell ref="AA31:AB32"/>
    <mergeCell ref="AC31:AD32"/>
    <mergeCell ref="S29:T30"/>
    <mergeCell ref="Y31:Y32"/>
    <mergeCell ref="C31:E31"/>
    <mergeCell ref="O31:P32"/>
    <mergeCell ref="Q31:R32"/>
    <mergeCell ref="S31:T32"/>
    <mergeCell ref="C32:E32"/>
    <mergeCell ref="C36:E36"/>
    <mergeCell ref="Q37:R38"/>
    <mergeCell ref="C35:E35"/>
    <mergeCell ref="S37:T38"/>
    <mergeCell ref="U37:V38"/>
    <mergeCell ref="AA37:AB38"/>
    <mergeCell ref="AA35:AB36"/>
    <mergeCell ref="C44:E44"/>
    <mergeCell ref="C46:E46"/>
    <mergeCell ref="Q25:R26"/>
    <mergeCell ref="J35:J36"/>
    <mergeCell ref="J43:J44"/>
    <mergeCell ref="AM45:AN46"/>
    <mergeCell ref="AO45:AP46"/>
    <mergeCell ref="C27:E27"/>
    <mergeCell ref="C28:E28"/>
    <mergeCell ref="AC25:AD26"/>
    <mergeCell ref="AE25:AF26"/>
    <mergeCell ref="AG25:AH26"/>
    <mergeCell ref="B41:B42"/>
    <mergeCell ref="K41:L42"/>
    <mergeCell ref="AI39:AJ40"/>
    <mergeCell ref="AQ33:AR34"/>
    <mergeCell ref="AY33:AZ34"/>
    <mergeCell ref="C42:E42"/>
    <mergeCell ref="AW33:AX34"/>
    <mergeCell ref="AS35:AT36"/>
    <mergeCell ref="B21:B22"/>
    <mergeCell ref="K21:L22"/>
    <mergeCell ref="M21:N22"/>
    <mergeCell ref="O21:P22"/>
    <mergeCell ref="Q21:R22"/>
    <mergeCell ref="S21:T22"/>
    <mergeCell ref="C21:E21"/>
    <mergeCell ref="C22:E22"/>
    <mergeCell ref="U21:V22"/>
    <mergeCell ref="AA21:AB22"/>
    <mergeCell ref="AC21:AD22"/>
    <mergeCell ref="AE21:AF22"/>
    <mergeCell ref="AG21:AH22"/>
    <mergeCell ref="X21:X22"/>
    <mergeCell ref="Y21:Y22"/>
    <mergeCell ref="Z21:Z22"/>
    <mergeCell ref="H21:I22"/>
    <mergeCell ref="B37:B38"/>
    <mergeCell ref="B39:B40"/>
    <mergeCell ref="W27:W28"/>
    <mergeCell ref="W29:W30"/>
    <mergeCell ref="W31:W32"/>
    <mergeCell ref="W33:W34"/>
    <mergeCell ref="W35:W36"/>
    <mergeCell ref="BG17:BH18"/>
    <mergeCell ref="BI19:BJ20"/>
    <mergeCell ref="AE17:AF18"/>
    <mergeCell ref="X17:X18"/>
    <mergeCell ref="Y17:Y18"/>
    <mergeCell ref="AW19:AX20"/>
    <mergeCell ref="BA23:BB24"/>
    <mergeCell ref="U23:V24"/>
    <mergeCell ref="AA23:AB24"/>
    <mergeCell ref="AC23:AD24"/>
    <mergeCell ref="AE23:AF24"/>
    <mergeCell ref="AG23:AH24"/>
    <mergeCell ref="BG23:BH24"/>
    <mergeCell ref="BI23:BJ24"/>
    <mergeCell ref="AS23:AT24"/>
    <mergeCell ref="BE23:BF24"/>
    <mergeCell ref="BA21:BB22"/>
    <mergeCell ref="BC21:BD22"/>
    <mergeCell ref="BE21:BF22"/>
    <mergeCell ref="AI21:AJ22"/>
    <mergeCell ref="AK21:AL22"/>
    <mergeCell ref="AM21:AN22"/>
    <mergeCell ref="AO21:AP22"/>
    <mergeCell ref="AQ21:AR22"/>
    <mergeCell ref="BG19:BH20"/>
    <mergeCell ref="AE19:AF20"/>
    <mergeCell ref="B19:B20"/>
    <mergeCell ref="K19:L20"/>
    <mergeCell ref="M19:N20"/>
    <mergeCell ref="O19:P20"/>
    <mergeCell ref="BE19:BF20"/>
    <mergeCell ref="BA19:BB20"/>
    <mergeCell ref="U19:V20"/>
    <mergeCell ref="AA19:AB20"/>
    <mergeCell ref="AC19:AD20"/>
    <mergeCell ref="C20:E20"/>
    <mergeCell ref="B17:B18"/>
    <mergeCell ref="K17:L18"/>
    <mergeCell ref="M17:N18"/>
    <mergeCell ref="O17:P18"/>
    <mergeCell ref="J17:J18"/>
    <mergeCell ref="BK19:BM20"/>
    <mergeCell ref="AK19:AL20"/>
    <mergeCell ref="AM19:AN20"/>
    <mergeCell ref="AO19:AP20"/>
    <mergeCell ref="AQ19:AR20"/>
    <mergeCell ref="BC19:BD20"/>
    <mergeCell ref="AS19:AT20"/>
    <mergeCell ref="AU19:AV20"/>
    <mergeCell ref="Q19:R20"/>
    <mergeCell ref="S19:T20"/>
    <mergeCell ref="AY19:AZ20"/>
    <mergeCell ref="AG19:AH20"/>
    <mergeCell ref="AI19:AJ20"/>
    <mergeCell ref="X19:X20"/>
    <mergeCell ref="Y19:Y20"/>
    <mergeCell ref="Z19:Z20"/>
    <mergeCell ref="AC17:AD18"/>
    <mergeCell ref="BK17:BM18"/>
    <mergeCell ref="AQ15:AR16"/>
    <mergeCell ref="AO15:AP16"/>
    <mergeCell ref="BC15:BD16"/>
    <mergeCell ref="AM17:AN18"/>
    <mergeCell ref="AI17:AJ18"/>
    <mergeCell ref="AK17:AL18"/>
    <mergeCell ref="BA15:BB16"/>
    <mergeCell ref="Y15:Y16"/>
    <mergeCell ref="AC15:AD16"/>
    <mergeCell ref="AE15:AF16"/>
    <mergeCell ref="AG15:AH16"/>
    <mergeCell ref="AO17:AP18"/>
    <mergeCell ref="AA15:AB16"/>
    <mergeCell ref="AS17:AT18"/>
    <mergeCell ref="AU17:AV18"/>
    <mergeCell ref="AW17:AX18"/>
    <mergeCell ref="Z17:Z18"/>
    <mergeCell ref="AG17:AH18"/>
    <mergeCell ref="BE15:BF16"/>
    <mergeCell ref="BG15:BH16"/>
    <mergeCell ref="BI15:BJ16"/>
    <mergeCell ref="AS15:AT16"/>
    <mergeCell ref="AU15:AV16"/>
    <mergeCell ref="AW15:AX16"/>
    <mergeCell ref="AY15:AZ16"/>
    <mergeCell ref="AQ17:AR18"/>
    <mergeCell ref="AY17:AZ18"/>
    <mergeCell ref="BA17:BB18"/>
    <mergeCell ref="BC17:BD18"/>
    <mergeCell ref="BE17:BF18"/>
    <mergeCell ref="BI17:BJ18"/>
    <mergeCell ref="O13:P14"/>
    <mergeCell ref="Q13:R14"/>
    <mergeCell ref="S13:T14"/>
    <mergeCell ref="AE13:AF14"/>
    <mergeCell ref="X13:X14"/>
    <mergeCell ref="Y13:Y14"/>
    <mergeCell ref="Z13:Z14"/>
    <mergeCell ref="BI13:BJ14"/>
    <mergeCell ref="AK15:AL16"/>
    <mergeCell ref="AM15:AN16"/>
    <mergeCell ref="BC13:BD14"/>
    <mergeCell ref="BE13:BF14"/>
    <mergeCell ref="BG9:BH10"/>
    <mergeCell ref="BC9:BD10"/>
    <mergeCell ref="BK11:BM12"/>
    <mergeCell ref="BI11:BJ12"/>
    <mergeCell ref="AY11:AZ12"/>
    <mergeCell ref="BA11:BB12"/>
    <mergeCell ref="AS11:AT12"/>
    <mergeCell ref="AU11:AV12"/>
    <mergeCell ref="AW11:AX12"/>
    <mergeCell ref="AS13:AT14"/>
    <mergeCell ref="AU13:AV14"/>
    <mergeCell ref="AW13:AX14"/>
    <mergeCell ref="BK13:BM14"/>
    <mergeCell ref="AQ13:AR14"/>
    <mergeCell ref="W9:W10"/>
    <mergeCell ref="W11:W12"/>
    <mergeCell ref="W13:W14"/>
    <mergeCell ref="AG9:AH10"/>
    <mergeCell ref="AE11:AF12"/>
    <mergeCell ref="AC11:AD12"/>
    <mergeCell ref="B15:B16"/>
    <mergeCell ref="B13:B14"/>
    <mergeCell ref="K13:L14"/>
    <mergeCell ref="M13:N14"/>
    <mergeCell ref="F13:G14"/>
    <mergeCell ref="BK15:BM16"/>
    <mergeCell ref="C15:E15"/>
    <mergeCell ref="C16:E16"/>
    <mergeCell ref="B9:B10"/>
    <mergeCell ref="M9:N10"/>
    <mergeCell ref="O9:P10"/>
    <mergeCell ref="Q9:R10"/>
    <mergeCell ref="S9:T10"/>
    <mergeCell ref="K9:L10"/>
    <mergeCell ref="AY13:AZ14"/>
    <mergeCell ref="BA13:BB14"/>
    <mergeCell ref="O15:P16"/>
    <mergeCell ref="Q15:R16"/>
    <mergeCell ref="BA9:BB10"/>
    <mergeCell ref="AQ11:AR12"/>
    <mergeCell ref="BG13:BH14"/>
    <mergeCell ref="BC11:BD12"/>
    <mergeCell ref="BE11:BF12"/>
    <mergeCell ref="BG11:BH12"/>
    <mergeCell ref="AI15:AJ16"/>
    <mergeCell ref="AG13:AH14"/>
    <mergeCell ref="AI13:AJ14"/>
    <mergeCell ref="AK13:AL14"/>
    <mergeCell ref="AM13:AN14"/>
    <mergeCell ref="AO13:AP14"/>
    <mergeCell ref="J13:J14"/>
    <mergeCell ref="J15:J16"/>
    <mergeCell ref="BE8:BF8"/>
    <mergeCell ref="BG8:BH8"/>
    <mergeCell ref="BI8:BJ8"/>
    <mergeCell ref="BK7:BM8"/>
    <mergeCell ref="BE7:BJ7"/>
    <mergeCell ref="BE9:BF10"/>
    <mergeCell ref="B11:B12"/>
    <mergeCell ref="K11:L12"/>
    <mergeCell ref="M11:N12"/>
    <mergeCell ref="O11:P12"/>
    <mergeCell ref="U11:V12"/>
    <mergeCell ref="AA11:AB12"/>
    <mergeCell ref="Q11:R12"/>
    <mergeCell ref="S11:T12"/>
    <mergeCell ref="F11:G12"/>
    <mergeCell ref="AO9:AP10"/>
    <mergeCell ref="AG11:AH12"/>
    <mergeCell ref="AI11:AJ12"/>
    <mergeCell ref="X11:X12"/>
    <mergeCell ref="Y11:Y12"/>
    <mergeCell ref="Z11:Z12"/>
    <mergeCell ref="AK11:AL12"/>
    <mergeCell ref="AM11:AN12"/>
    <mergeCell ref="AO11:AP12"/>
    <mergeCell ref="BI9:BJ10"/>
    <mergeCell ref="BK9:BM10"/>
    <mergeCell ref="AW9:AX10"/>
    <mergeCell ref="Z9:Z10"/>
    <mergeCell ref="AM7:AR7"/>
    <mergeCell ref="K8:L8"/>
    <mergeCell ref="M8:N8"/>
    <mergeCell ref="Q7:V7"/>
    <mergeCell ref="B2:BM2"/>
    <mergeCell ref="AG5:AM5"/>
    <mergeCell ref="B3:BM3"/>
    <mergeCell ref="B7:B8"/>
    <mergeCell ref="K7:P7"/>
    <mergeCell ref="S8:T8"/>
    <mergeCell ref="AY7:BD7"/>
    <mergeCell ref="AO8:AP8"/>
    <mergeCell ref="AQ8:AR8"/>
    <mergeCell ref="AS7:AX7"/>
    <mergeCell ref="AS8:AT8"/>
    <mergeCell ref="AU8:AV8"/>
    <mergeCell ref="AW8:AX8"/>
    <mergeCell ref="BA8:BB8"/>
    <mergeCell ref="BC8:BD8"/>
    <mergeCell ref="Z7:Z8"/>
    <mergeCell ref="J7:J8"/>
    <mergeCell ref="U8:V8"/>
    <mergeCell ref="AI8:AJ8"/>
    <mergeCell ref="AK8:AL8"/>
    <mergeCell ref="AM8:AN8"/>
    <mergeCell ref="G5:AF5"/>
    <mergeCell ref="AC8:AD8"/>
    <mergeCell ref="AE8:AF8"/>
    <mergeCell ref="H7:I8"/>
    <mergeCell ref="AY8:AZ8"/>
    <mergeCell ref="AG7:AL7"/>
    <mergeCell ref="AA8:AB8"/>
    <mergeCell ref="AN5:BH5"/>
    <mergeCell ref="C5:D5"/>
    <mergeCell ref="F7:G8"/>
    <mergeCell ref="AG8:AH8"/>
    <mergeCell ref="AA9:AB10"/>
    <mergeCell ref="AC9:AD10"/>
    <mergeCell ref="AI9:AJ10"/>
    <mergeCell ref="AQ9:AR10"/>
    <mergeCell ref="Z23:Z24"/>
    <mergeCell ref="AA13:AB14"/>
    <mergeCell ref="AC13:AD14"/>
    <mergeCell ref="AY9:AZ10"/>
    <mergeCell ref="AA17:AB18"/>
    <mergeCell ref="X15:X16"/>
    <mergeCell ref="AY21:AZ22"/>
    <mergeCell ref="AS21:AT22"/>
    <mergeCell ref="AU21:AV22"/>
    <mergeCell ref="AW21:AX22"/>
    <mergeCell ref="X23:X24"/>
    <mergeCell ref="AK9:AL10"/>
    <mergeCell ref="AM9:AN10"/>
    <mergeCell ref="AT54:AV54"/>
    <mergeCell ref="AC49:AD50"/>
    <mergeCell ref="AE49:AF50"/>
    <mergeCell ref="AQ51:AR52"/>
    <mergeCell ref="AS51:AT52"/>
    <mergeCell ref="AU51:AV52"/>
    <mergeCell ref="Z27:Z28"/>
    <mergeCell ref="AS27:AT28"/>
    <mergeCell ref="AU27:AV28"/>
    <mergeCell ref="Z41:Z42"/>
    <mergeCell ref="AE58:AH58"/>
    <mergeCell ref="AN64:BH64"/>
    <mergeCell ref="BG51:BH52"/>
    <mergeCell ref="AY53:AZ53"/>
    <mergeCell ref="BA53:BB53"/>
    <mergeCell ref="BC53:BD53"/>
    <mergeCell ref="BE53:BF53"/>
    <mergeCell ref="AE51:AF52"/>
    <mergeCell ref="AG51:AH52"/>
    <mergeCell ref="AU53:AV53"/>
    <mergeCell ref="BG27:BH28"/>
    <mergeCell ref="BB56:BD57"/>
    <mergeCell ref="AX54:AZ54"/>
    <mergeCell ref="AX55:AZ55"/>
    <mergeCell ref="AT55:AV55"/>
    <mergeCell ref="AM55:AO55"/>
    <mergeCell ref="AW45:AX46"/>
    <mergeCell ref="AI53:AJ53"/>
    <mergeCell ref="BE27:BF28"/>
    <mergeCell ref="BA33:BB34"/>
    <mergeCell ref="BC33:BD34"/>
    <mergeCell ref="AY35:AZ36"/>
    <mergeCell ref="AA7:AF7"/>
    <mergeCell ref="AA49:AB50"/>
    <mergeCell ref="U47:V48"/>
    <mergeCell ref="AA47:AB48"/>
    <mergeCell ref="X51:X52"/>
    <mergeCell ref="Y51:Y52"/>
    <mergeCell ref="Z51:Z52"/>
    <mergeCell ref="U9:V10"/>
    <mergeCell ref="AE9:AF10"/>
    <mergeCell ref="X9:X10"/>
    <mergeCell ref="Y9:Y10"/>
    <mergeCell ref="AS9:AT10"/>
    <mergeCell ref="AU9:AV10"/>
    <mergeCell ref="Y23:Y24"/>
    <mergeCell ref="U13:V14"/>
    <mergeCell ref="AG49:AH50"/>
    <mergeCell ref="AI49:AJ50"/>
    <mergeCell ref="AS49:AT50"/>
    <mergeCell ref="AU49:AV50"/>
    <mergeCell ref="Z33:Z34"/>
    <mergeCell ref="U29:V30"/>
    <mergeCell ref="AA29:AB30"/>
    <mergeCell ref="X35:X36"/>
    <mergeCell ref="Y35:Y36"/>
    <mergeCell ref="Z35:Z36"/>
    <mergeCell ref="Y29:Y30"/>
    <mergeCell ref="Z29:Z30"/>
    <mergeCell ref="U51:V52"/>
    <mergeCell ref="Y49:Y50"/>
    <mergeCell ref="X7:X8"/>
    <mergeCell ref="Y7:Y8"/>
    <mergeCell ref="Z15:Z16"/>
    <mergeCell ref="O8:P8"/>
    <mergeCell ref="Q8:R8"/>
    <mergeCell ref="J9:J10"/>
    <mergeCell ref="M15:N16"/>
    <mergeCell ref="M31:N32"/>
    <mergeCell ref="K15:L16"/>
    <mergeCell ref="K31:L32"/>
    <mergeCell ref="J11:J12"/>
    <mergeCell ref="J27:J28"/>
    <mergeCell ref="L55:O55"/>
    <mergeCell ref="Y27:Y28"/>
    <mergeCell ref="O41:P42"/>
    <mergeCell ref="J41:J42"/>
    <mergeCell ref="J37:J38"/>
    <mergeCell ref="Q41:R42"/>
    <mergeCell ref="S41:T42"/>
    <mergeCell ref="U41:V42"/>
    <mergeCell ref="J49:J50"/>
    <mergeCell ref="S49:T50"/>
    <mergeCell ref="U49:V50"/>
    <mergeCell ref="J31:J32"/>
    <mergeCell ref="J51:J52"/>
    <mergeCell ref="K51:L52"/>
    <mergeCell ref="M51:N52"/>
    <mergeCell ref="O51:P52"/>
    <mergeCell ref="J19:J20"/>
    <mergeCell ref="J21:J22"/>
    <mergeCell ref="S15:T16"/>
    <mergeCell ref="K47:L48"/>
    <mergeCell ref="X41:X42"/>
    <mergeCell ref="Y41:Y42"/>
    <mergeCell ref="W7:W8"/>
    <mergeCell ref="Q17:R18"/>
    <mergeCell ref="S17:T18"/>
    <mergeCell ref="K53:L53"/>
    <mergeCell ref="M53:N53"/>
    <mergeCell ref="O53:P53"/>
    <mergeCell ref="U17:V18"/>
    <mergeCell ref="U15:V16"/>
    <mergeCell ref="J23:J24"/>
    <mergeCell ref="Q35:R36"/>
    <mergeCell ref="S35:T36"/>
    <mergeCell ref="AS45:AT46"/>
    <mergeCell ref="AU45:AV46"/>
    <mergeCell ref="AS25:AT26"/>
    <mergeCell ref="AQ25:AR26"/>
    <mergeCell ref="J25:J26"/>
    <mergeCell ref="AW53:AX53"/>
    <mergeCell ref="AW51:AX52"/>
    <mergeCell ref="W15:W16"/>
    <mergeCell ref="W17:W18"/>
    <mergeCell ref="W19:W20"/>
    <mergeCell ref="W21:W22"/>
    <mergeCell ref="W23:W24"/>
    <mergeCell ref="W25:W26"/>
    <mergeCell ref="AU23:AV24"/>
    <mergeCell ref="AA41:AB42"/>
    <mergeCell ref="M37:N38"/>
    <mergeCell ref="AW23:AX24"/>
    <mergeCell ref="Q43:R44"/>
    <mergeCell ref="AE53:AF53"/>
    <mergeCell ref="Q51:R52"/>
    <mergeCell ref="S51:T52"/>
    <mergeCell ref="AC51:AD52"/>
    <mergeCell ref="D111:J111"/>
    <mergeCell ref="D53:J53"/>
    <mergeCell ref="BI51:BJ52"/>
    <mergeCell ref="BK51:BM52"/>
    <mergeCell ref="BK111:BM111"/>
    <mergeCell ref="Q53:R53"/>
    <mergeCell ref="S53:T53"/>
    <mergeCell ref="U53:V53"/>
    <mergeCell ref="AA53:AB53"/>
    <mergeCell ref="AC53:AD53"/>
    <mergeCell ref="BG53:BH53"/>
    <mergeCell ref="BK53:BM53"/>
    <mergeCell ref="BI53:BJ53"/>
    <mergeCell ref="BG111:BH111"/>
    <mergeCell ref="BI111:BJ111"/>
    <mergeCell ref="AW110:AX110"/>
    <mergeCell ref="AY51:AZ52"/>
    <mergeCell ref="BA51:BB52"/>
    <mergeCell ref="BC51:BD52"/>
    <mergeCell ref="BE51:BF52"/>
    <mergeCell ref="AO53:AP53"/>
    <mergeCell ref="AK53:AL53"/>
    <mergeCell ref="AM53:AN53"/>
    <mergeCell ref="W70:W71"/>
    <mergeCell ref="AI57:AK57"/>
    <mergeCell ref="AM57:AO57"/>
    <mergeCell ref="AI58:AK58"/>
    <mergeCell ref="AM58:AO58"/>
    <mergeCell ref="AC70:AD71"/>
    <mergeCell ref="AE70:AF71"/>
    <mergeCell ref="AG70:AH71"/>
    <mergeCell ref="AI70:AJ71"/>
    <mergeCell ref="B51:G52"/>
    <mergeCell ref="J57:K57"/>
    <mergeCell ref="AA51:AB52"/>
    <mergeCell ref="J66:J67"/>
    <mergeCell ref="U67:V67"/>
    <mergeCell ref="AG66:AL66"/>
    <mergeCell ref="B58:C58"/>
    <mergeCell ref="J58:K58"/>
    <mergeCell ref="L58:O58"/>
    <mergeCell ref="P58:R58"/>
    <mergeCell ref="T58:V58"/>
    <mergeCell ref="B55:C55"/>
    <mergeCell ref="T54:V54"/>
    <mergeCell ref="AQ53:AR53"/>
    <mergeCell ref="W55:X55"/>
    <mergeCell ref="AP55:AS55"/>
    <mergeCell ref="B61:BM61"/>
    <mergeCell ref="B62:BM62"/>
    <mergeCell ref="AI55:AK55"/>
    <mergeCell ref="BI54:BK54"/>
    <mergeCell ref="BE54:BG54"/>
    <mergeCell ref="BE56:BG57"/>
    <mergeCell ref="BE55:BG55"/>
    <mergeCell ref="BI55:BK55"/>
    <mergeCell ref="AI51:AJ52"/>
    <mergeCell ref="AM54:AO54"/>
    <mergeCell ref="W66:W67"/>
    <mergeCell ref="AG53:AH53"/>
    <mergeCell ref="AS66:AX66"/>
    <mergeCell ref="AS67:AT67"/>
    <mergeCell ref="AS53:AT53"/>
    <mergeCell ref="Y57:Z57"/>
    <mergeCell ref="W84:W85"/>
    <mergeCell ref="Y54:Z54"/>
    <mergeCell ref="AB54:AD54"/>
    <mergeCell ref="Y58:Z58"/>
    <mergeCell ref="AB58:AD58"/>
    <mergeCell ref="AB57:AD57"/>
    <mergeCell ref="K67:L67"/>
    <mergeCell ref="M67:N67"/>
    <mergeCell ref="U68:V69"/>
    <mergeCell ref="AI67:AJ67"/>
    <mergeCell ref="B76:B77"/>
    <mergeCell ref="K76:L77"/>
    <mergeCell ref="M76:N77"/>
    <mergeCell ref="O76:P77"/>
    <mergeCell ref="Q76:R77"/>
    <mergeCell ref="C74:E74"/>
    <mergeCell ref="C75:E75"/>
    <mergeCell ref="AA76:AB77"/>
    <mergeCell ref="Q66:V66"/>
    <mergeCell ref="AA66:AF66"/>
    <mergeCell ref="G64:AF64"/>
    <mergeCell ref="AI54:AK54"/>
    <mergeCell ref="AE55:AH55"/>
    <mergeCell ref="AK70:AL71"/>
    <mergeCell ref="W68:W69"/>
    <mergeCell ref="AC76:AD77"/>
    <mergeCell ref="AE76:AF77"/>
    <mergeCell ref="AG76:AH77"/>
    <mergeCell ref="AI76:AJ77"/>
    <mergeCell ref="AK76:AL77"/>
    <mergeCell ref="F76:G77"/>
    <mergeCell ref="C76:E76"/>
    <mergeCell ref="W51:W52"/>
    <mergeCell ref="AK51:AL52"/>
    <mergeCell ref="AM51:AN52"/>
    <mergeCell ref="AO51:AP52"/>
    <mergeCell ref="J68:J69"/>
    <mergeCell ref="T57:V57"/>
    <mergeCell ref="X45:X46"/>
    <mergeCell ref="Y45:Y46"/>
    <mergeCell ref="Z45:Z46"/>
    <mergeCell ref="W72:W73"/>
    <mergeCell ref="W74:W75"/>
    <mergeCell ref="W76:W77"/>
    <mergeCell ref="W78:W79"/>
    <mergeCell ref="W80:W81"/>
    <mergeCell ref="AM70:AN71"/>
    <mergeCell ref="AO70:AP71"/>
    <mergeCell ref="AE45:AF46"/>
    <mergeCell ref="AG45:AH46"/>
    <mergeCell ref="AI45:AJ46"/>
    <mergeCell ref="P55:R55"/>
    <mergeCell ref="AB55:AD55"/>
    <mergeCell ref="Y55:Z55"/>
    <mergeCell ref="T55:V55"/>
    <mergeCell ref="S45:T46"/>
    <mergeCell ref="U45:V46"/>
    <mergeCell ref="AA45:AB46"/>
    <mergeCell ref="AC45:AD46"/>
    <mergeCell ref="W47:W48"/>
    <mergeCell ref="W49:W50"/>
    <mergeCell ref="AI80:AJ81"/>
    <mergeCell ref="AK80:AL81"/>
    <mergeCell ref="AM80:AN81"/>
  </mergeCells>
  <phoneticPr fontId="12" type="noConversion"/>
  <printOptions horizontalCentered="1" verticalCentered="1"/>
  <pageMargins left="0.2" right="0.19685039370078741" top="0.71" bottom="1.31" header="0.19685039370078741" footer="0.15748031496062992"/>
  <pageSetup scale="30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60"/>
  <sheetViews>
    <sheetView zoomScale="105" zoomScaleNormal="105" workbookViewId="0">
      <selection activeCell="K32" sqref="K32"/>
    </sheetView>
  </sheetViews>
  <sheetFormatPr defaultColWidth="9" defaultRowHeight="15.75" x14ac:dyDescent="0.25"/>
  <cols>
    <col min="1" max="1" width="1.42578125" style="12" customWidth="1"/>
    <col min="2" max="2" width="10.85546875" style="11" customWidth="1"/>
    <col min="3" max="3" width="8.140625" style="11" customWidth="1"/>
    <col min="4" max="4" width="10" style="11" customWidth="1"/>
    <col min="5" max="5" width="8.140625" style="11" customWidth="1"/>
    <col min="6" max="6" width="8.5703125" style="11" customWidth="1"/>
    <col min="7" max="7" width="8.140625" style="11" customWidth="1"/>
    <col min="8" max="8" width="8.5703125" style="11" customWidth="1"/>
    <col min="9" max="9" width="8.140625" style="13" customWidth="1"/>
    <col min="10" max="10" width="1" style="13" customWidth="1"/>
    <col min="11" max="11" width="8.140625" style="12" customWidth="1"/>
    <col min="12" max="12" width="39.28515625" style="12" customWidth="1"/>
    <col min="13" max="13" width="8.140625" style="11" customWidth="1"/>
    <col min="14" max="16" width="5.140625" style="11" hidden="1" customWidth="1"/>
    <col min="17" max="17" width="1.42578125" style="11" customWidth="1"/>
    <col min="18" max="18" width="1.42578125" style="12" hidden="1" customWidth="1"/>
    <col min="19" max="19" width="10.85546875" style="11" hidden="1" customWidth="1"/>
    <col min="20" max="20" width="8.140625" style="11" hidden="1" customWidth="1"/>
    <col min="21" max="21" width="10" style="11" hidden="1" customWidth="1"/>
    <col min="22" max="22" width="8.140625" style="11" hidden="1" customWidth="1"/>
    <col min="23" max="23" width="8.5703125" style="11" hidden="1" customWidth="1"/>
    <col min="24" max="24" width="8.140625" style="11" hidden="1" customWidth="1"/>
    <col min="25" max="25" width="8.5703125" style="11" hidden="1" customWidth="1"/>
    <col min="26" max="26" width="8.140625" style="13" hidden="1" customWidth="1"/>
    <col min="27" max="27" width="1" style="13" hidden="1" customWidth="1"/>
    <col min="28" max="28" width="8.140625" style="12" hidden="1" customWidth="1"/>
    <col min="29" max="29" width="39.28515625" style="12" hidden="1" customWidth="1"/>
    <col min="30" max="30" width="8.140625" style="11" hidden="1" customWidth="1"/>
    <col min="31" max="33" width="5.140625" style="11" hidden="1" customWidth="1"/>
    <col min="34" max="34" width="1.42578125" style="11" hidden="1" customWidth="1"/>
    <col min="35" max="16384" width="9" style="12"/>
  </cols>
  <sheetData>
    <row r="1" spans="1:34" ht="9.6" customHeight="1" x14ac:dyDescent="0.25">
      <c r="A1" s="30"/>
      <c r="B1" s="31"/>
      <c r="C1" s="31"/>
      <c r="D1" s="31"/>
      <c r="E1" s="31"/>
      <c r="F1" s="31"/>
      <c r="G1" s="31"/>
      <c r="H1" s="31"/>
      <c r="I1" s="32"/>
      <c r="J1" s="32"/>
      <c r="K1" s="30"/>
      <c r="L1" s="30"/>
      <c r="M1" s="31"/>
      <c r="N1" s="31"/>
      <c r="O1" s="31"/>
      <c r="P1" s="31"/>
      <c r="Q1" s="31"/>
      <c r="R1" s="30"/>
      <c r="S1" s="31"/>
      <c r="T1" s="31"/>
      <c r="U1" s="31"/>
      <c r="V1" s="31"/>
      <c r="W1" s="31"/>
      <c r="X1" s="31"/>
      <c r="Y1" s="31"/>
      <c r="Z1" s="32"/>
      <c r="AA1" s="32"/>
      <c r="AB1" s="30"/>
      <c r="AC1" s="30"/>
      <c r="AD1" s="31"/>
      <c r="AE1" s="31"/>
      <c r="AF1" s="31"/>
      <c r="AG1" s="31"/>
      <c r="AH1" s="31"/>
    </row>
    <row r="2" spans="1:34" ht="9.6" customHeight="1" x14ac:dyDescent="0.25">
      <c r="A2" s="30"/>
      <c r="B2" s="76"/>
      <c r="C2" s="76"/>
      <c r="D2" s="76"/>
      <c r="E2" s="76"/>
      <c r="F2" s="76"/>
      <c r="G2" s="76"/>
      <c r="H2" s="76"/>
      <c r="I2" s="77"/>
      <c r="J2" s="77"/>
      <c r="K2" s="78"/>
      <c r="L2" s="78"/>
      <c r="M2" s="76"/>
      <c r="N2" s="31"/>
      <c r="O2" s="31"/>
      <c r="P2" s="31"/>
      <c r="Q2" s="31"/>
      <c r="R2" s="30"/>
      <c r="S2" s="76"/>
      <c r="T2" s="76"/>
      <c r="U2" s="76"/>
      <c r="V2" s="76"/>
      <c r="W2" s="76"/>
      <c r="X2" s="76"/>
      <c r="Y2" s="76"/>
      <c r="Z2" s="77"/>
      <c r="AA2" s="77"/>
      <c r="AB2" s="78"/>
      <c r="AC2" s="78"/>
      <c r="AD2" s="76"/>
      <c r="AE2" s="31"/>
      <c r="AF2" s="31"/>
      <c r="AG2" s="31"/>
      <c r="AH2" s="31"/>
    </row>
    <row r="3" spans="1:34" ht="44.25" customHeight="1" thickBot="1" x14ac:dyDescent="0.3">
      <c r="A3" s="30"/>
      <c r="B3" s="993" t="s">
        <v>109</v>
      </c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31"/>
      <c r="O3" s="31"/>
      <c r="P3" s="31"/>
      <c r="Q3" s="31"/>
      <c r="R3" s="30"/>
      <c r="S3" s="993" t="s">
        <v>109</v>
      </c>
      <c r="T3" s="993"/>
      <c r="U3" s="993"/>
      <c r="V3" s="993"/>
      <c r="W3" s="993"/>
      <c r="X3" s="993"/>
      <c r="Y3" s="993"/>
      <c r="Z3" s="993"/>
      <c r="AA3" s="993"/>
      <c r="AB3" s="993"/>
      <c r="AC3" s="993"/>
      <c r="AD3" s="993"/>
      <c r="AE3" s="31"/>
      <c r="AF3" s="31"/>
      <c r="AG3" s="31"/>
      <c r="AH3" s="31"/>
    </row>
    <row r="4" spans="1:34" s="10" customFormat="1" ht="24.4" customHeight="1" thickTop="1" thickBot="1" x14ac:dyDescent="0.3">
      <c r="A4" s="35"/>
      <c r="B4" s="37" t="s">
        <v>31</v>
      </c>
      <c r="C4" s="1003">
        <f>ROSTER!E5</f>
        <v>0</v>
      </c>
      <c r="D4" s="1004"/>
      <c r="E4" s="37"/>
      <c r="F4" s="1003">
        <f>ROSTER!D3</f>
        <v>0</v>
      </c>
      <c r="G4" s="1005"/>
      <c r="H4" s="1005"/>
      <c r="I4" s="1005"/>
      <c r="J4" s="1005"/>
      <c r="K4" s="1005"/>
      <c r="L4" s="1004"/>
      <c r="M4" s="37"/>
      <c r="N4" s="14"/>
      <c r="O4" s="14"/>
      <c r="P4" s="14"/>
      <c r="Q4" s="33"/>
      <c r="R4" s="35"/>
      <c r="S4" s="37" t="s">
        <v>31</v>
      </c>
      <c r="T4" s="1003">
        <f>C4</f>
        <v>0</v>
      </c>
      <c r="U4" s="1004"/>
      <c r="V4" s="37"/>
      <c r="W4" s="1003">
        <f>F4</f>
        <v>0</v>
      </c>
      <c r="X4" s="1005"/>
      <c r="Y4" s="1005"/>
      <c r="Z4" s="1005"/>
      <c r="AA4" s="1005"/>
      <c r="AB4" s="1005"/>
      <c r="AC4" s="1004"/>
      <c r="AD4" s="37"/>
      <c r="AE4" s="14"/>
      <c r="AF4" s="14"/>
      <c r="AG4" s="14"/>
      <c r="AH4" s="33"/>
    </row>
    <row r="5" spans="1:34" s="10" customFormat="1" ht="15" customHeight="1" thickTop="1" thickBot="1" x14ac:dyDescent="0.3">
      <c r="A5" s="35"/>
      <c r="B5" s="37"/>
      <c r="C5" s="361"/>
      <c r="D5" s="361"/>
      <c r="E5" s="37"/>
      <c r="F5" s="38"/>
      <c r="G5" s="38"/>
      <c r="H5" s="38"/>
      <c r="I5" s="38"/>
      <c r="J5" s="38"/>
      <c r="K5" s="38"/>
      <c r="L5" s="38"/>
      <c r="M5" s="37"/>
      <c r="N5" s="14"/>
      <c r="O5" s="14"/>
      <c r="P5" s="14"/>
      <c r="Q5" s="33"/>
      <c r="R5" s="35"/>
      <c r="S5" s="37"/>
      <c r="T5" s="361"/>
      <c r="U5" s="361"/>
      <c r="V5" s="37"/>
      <c r="W5" s="38"/>
      <c r="X5" s="38"/>
      <c r="Y5" s="38"/>
      <c r="Z5" s="38"/>
      <c r="AA5" s="38"/>
      <c r="AB5" s="38"/>
      <c r="AC5" s="38"/>
      <c r="AD5" s="37"/>
      <c r="AE5" s="14"/>
      <c r="AF5" s="14"/>
      <c r="AG5" s="14"/>
      <c r="AH5" s="33"/>
    </row>
    <row r="6" spans="1:34" s="29" customFormat="1" ht="24.4" customHeight="1" thickBot="1" x14ac:dyDescent="0.3">
      <c r="A6" s="36"/>
      <c r="B6" s="1006" t="s">
        <v>94</v>
      </c>
      <c r="C6" s="1006"/>
      <c r="D6" s="120" t="s">
        <v>98</v>
      </c>
      <c r="E6" s="381">
        <f>N59</f>
        <v>0</v>
      </c>
      <c r="F6" s="39" t="s">
        <v>133</v>
      </c>
      <c r="G6" s="381">
        <f>O59</f>
        <v>0</v>
      </c>
      <c r="H6" s="39" t="s">
        <v>134</v>
      </c>
      <c r="I6" s="381">
        <f>P59</f>
        <v>0</v>
      </c>
      <c r="J6" s="363"/>
      <c r="K6" s="364" t="str">
        <f>IF(E6=0,"",G6/E6)</f>
        <v/>
      </c>
      <c r="L6" s="40"/>
      <c r="M6" s="365"/>
      <c r="N6" s="28"/>
      <c r="O6" s="28"/>
      <c r="P6" s="28"/>
      <c r="Q6" s="34"/>
      <c r="R6" s="36"/>
      <c r="S6" s="1006" t="s">
        <v>94</v>
      </c>
      <c r="T6" s="1006"/>
      <c r="U6" s="120" t="s">
        <v>98</v>
      </c>
      <c r="V6" s="362">
        <f>N59+AE59</f>
        <v>0</v>
      </c>
      <c r="W6" s="39" t="s">
        <v>133</v>
      </c>
      <c r="X6" s="362">
        <f>O59+AF59</f>
        <v>0</v>
      </c>
      <c r="Y6" s="39" t="s">
        <v>134</v>
      </c>
      <c r="Z6" s="362">
        <f>P59+AG59</f>
        <v>0</v>
      </c>
      <c r="AA6" s="363"/>
      <c r="AB6" s="364" t="str">
        <f>IF(V6=0,"",X6/V6)</f>
        <v/>
      </c>
      <c r="AC6" s="40"/>
      <c r="AD6" s="365"/>
      <c r="AE6" s="28"/>
      <c r="AF6" s="28"/>
      <c r="AG6" s="28"/>
      <c r="AH6" s="34"/>
    </row>
    <row r="7" spans="1:34" s="10" customFormat="1" ht="14.25" customHeight="1" thickBot="1" x14ac:dyDescent="0.3">
      <c r="A7" s="35"/>
      <c r="B7" s="41"/>
      <c r="C7" s="41"/>
      <c r="D7" s="41"/>
      <c r="E7" s="366"/>
      <c r="F7" s="41"/>
      <c r="G7" s="366"/>
      <c r="H7" s="41"/>
      <c r="I7" s="366"/>
      <c r="J7" s="366"/>
      <c r="K7" s="367"/>
      <c r="L7" s="42"/>
      <c r="M7" s="37"/>
      <c r="N7" s="14"/>
      <c r="O7" s="14"/>
      <c r="P7" s="14"/>
      <c r="Q7" s="33"/>
      <c r="R7" s="35"/>
      <c r="S7" s="41"/>
      <c r="T7" s="41"/>
      <c r="U7" s="41"/>
      <c r="V7" s="366"/>
      <c r="W7" s="41"/>
      <c r="X7" s="366"/>
      <c r="Y7" s="41"/>
      <c r="Z7" s="366"/>
      <c r="AA7" s="366"/>
      <c r="AB7" s="367"/>
      <c r="AC7" s="42"/>
      <c r="AD7" s="37"/>
      <c r="AE7" s="14"/>
      <c r="AF7" s="14"/>
      <c r="AG7" s="14"/>
      <c r="AH7" s="33"/>
    </row>
    <row r="8" spans="1:34" s="29" customFormat="1" ht="21.75" customHeight="1" thickTop="1" x14ac:dyDescent="0.25">
      <c r="A8" s="36"/>
      <c r="B8" s="43" t="s">
        <v>12</v>
      </c>
      <c r="C8" s="1007" t="s">
        <v>10</v>
      </c>
      <c r="D8" s="1008"/>
      <c r="E8" s="1008"/>
      <c r="F8" s="1008"/>
      <c r="G8" s="1009"/>
      <c r="H8" s="75" t="s">
        <v>135</v>
      </c>
      <c r="I8" s="1010"/>
      <c r="J8" s="1011"/>
      <c r="K8" s="75" t="s">
        <v>136</v>
      </c>
      <c r="L8" s="75" t="s">
        <v>13</v>
      </c>
      <c r="M8" s="368"/>
      <c r="N8" s="28" t="s">
        <v>92</v>
      </c>
      <c r="O8" s="28" t="s">
        <v>93</v>
      </c>
      <c r="P8" s="28" t="s">
        <v>91</v>
      </c>
      <c r="Q8" s="34"/>
      <c r="R8" s="36"/>
      <c r="S8" s="43" t="s">
        <v>12</v>
      </c>
      <c r="T8" s="1007" t="s">
        <v>10</v>
      </c>
      <c r="U8" s="1008"/>
      <c r="V8" s="1008"/>
      <c r="W8" s="1008"/>
      <c r="X8" s="1009"/>
      <c r="Y8" s="75" t="s">
        <v>135</v>
      </c>
      <c r="Z8" s="1010"/>
      <c r="AA8" s="1011"/>
      <c r="AB8" s="75" t="s">
        <v>136</v>
      </c>
      <c r="AC8" s="75" t="s">
        <v>13</v>
      </c>
      <c r="AD8" s="368"/>
      <c r="AE8" s="28" t="s">
        <v>92</v>
      </c>
      <c r="AF8" s="28" t="s">
        <v>93</v>
      </c>
      <c r="AG8" s="28" t="s">
        <v>91</v>
      </c>
      <c r="AH8" s="34"/>
    </row>
    <row r="9" spans="1:34" s="10" customFormat="1" ht="16.350000000000001" customHeight="1" x14ac:dyDescent="0.25">
      <c r="A9" s="35"/>
      <c r="B9" s="44" t="str">
        <f>IF('GAME STATS'!BF6="","",'GAME STATS'!BF6)</f>
        <v/>
      </c>
      <c r="C9" s="994" t="str">
        <f>IF(H9="","",'GAME STATS'!E$4)</f>
        <v/>
      </c>
      <c r="D9" s="995"/>
      <c r="E9" s="995"/>
      <c r="F9" s="995"/>
      <c r="G9" s="996"/>
      <c r="H9" s="369" t="str">
        <f>IF('GAME STATS'!BN51=0,"",'GAME STATS'!BN51)</f>
        <v/>
      </c>
      <c r="I9" s="997" t="str">
        <f>IF(H9="",""," V ")</f>
        <v/>
      </c>
      <c r="J9" s="998"/>
      <c r="K9" s="370" t="str">
        <f>IF(H9="","",'GAME STATS'!BN53)</f>
        <v/>
      </c>
      <c r="L9" s="373" t="str">
        <f>IF(H9="","",'GAME STATS'!E6)</f>
        <v/>
      </c>
      <c r="M9" s="371" t="str">
        <f t="shared" ref="M9:M48" si="0">IF(I9="","",IF(H9&gt;K9,"W","L"))</f>
        <v/>
      </c>
      <c r="N9" s="14">
        <f>IF(I9="",0,1)</f>
        <v>0</v>
      </c>
      <c r="O9" s="14">
        <f t="shared" ref="O9:O48" si="1">IF(M9="W",1,0)</f>
        <v>0</v>
      </c>
      <c r="P9" s="14">
        <f t="shared" ref="P9:P48" si="2">IF(M9="L",1,0)</f>
        <v>0</v>
      </c>
      <c r="Q9" s="33"/>
      <c r="R9" s="35"/>
      <c r="S9" s="44" t="str">
        <f>IF('GAME STATS'!BF2956="","",'GAME STATS'!BF2956)</f>
        <v/>
      </c>
      <c r="T9" s="994" t="str">
        <f>IF(Y9="","",'GAME STATS'!E$4)</f>
        <v/>
      </c>
      <c r="U9" s="995"/>
      <c r="V9" s="995"/>
      <c r="W9" s="995"/>
      <c r="X9" s="996"/>
      <c r="Y9" s="369" t="str">
        <f>IF('GAME STATS'!BN3001=0,"",'GAME STATS'!BN3001)</f>
        <v/>
      </c>
      <c r="Z9" s="997" t="str">
        <f>IF(Y9="",""," V ")</f>
        <v/>
      </c>
      <c r="AA9" s="998"/>
      <c r="AB9" s="370" t="str">
        <f>IF(Y9="","",'GAME STATS'!BN3003)</f>
        <v/>
      </c>
      <c r="AC9" s="373" t="str">
        <f>IF(Y9="","",'GAME STATS'!E2956)</f>
        <v/>
      </c>
      <c r="AD9" s="371" t="str">
        <f t="shared" ref="AD9:AD58" si="3">IF(Z9="","",IF(Y9&gt;AB9,"W","L"))</f>
        <v/>
      </c>
      <c r="AE9" s="14">
        <f>IF(Z9="",0,1)</f>
        <v>0</v>
      </c>
      <c r="AF9" s="14">
        <f t="shared" ref="AF9:AF58" si="4">IF(AD9="W",1,0)</f>
        <v>0</v>
      </c>
      <c r="AG9" s="14">
        <f t="shared" ref="AG9:AG58" si="5">IF(AD9="L",1,0)</f>
        <v>0</v>
      </c>
      <c r="AH9" s="33"/>
    </row>
    <row r="10" spans="1:34" s="10" customFormat="1" ht="16.350000000000001" customHeight="1" x14ac:dyDescent="0.25">
      <c r="A10" s="35"/>
      <c r="B10" s="44" t="str">
        <f>IF('GAME STATS'!BF65="","",'GAME STATS'!BF65)</f>
        <v/>
      </c>
      <c r="C10" s="994" t="str">
        <f>IF(H10="","",'GAME STATS'!E$4)</f>
        <v/>
      </c>
      <c r="D10" s="995"/>
      <c r="E10" s="995"/>
      <c r="F10" s="995"/>
      <c r="G10" s="996"/>
      <c r="H10" s="369" t="str">
        <f>IF('GAME STATS'!BN110=0,"",'GAME STATS'!BN110)</f>
        <v/>
      </c>
      <c r="I10" s="997" t="str">
        <f t="shared" ref="I10:I48" si="6">IF(H10="",""," V ")</f>
        <v/>
      </c>
      <c r="J10" s="998"/>
      <c r="K10" s="370" t="str">
        <f>IF(H10="","",'GAME STATS'!BN112)</f>
        <v/>
      </c>
      <c r="L10" s="373" t="str">
        <f>IF(H10="","",'GAME STATS'!E65)</f>
        <v/>
      </c>
      <c r="M10" s="371" t="str">
        <f t="shared" si="0"/>
        <v/>
      </c>
      <c r="N10" s="14">
        <f t="shared" ref="N10:N48" si="7">IF(I10="",0,1)</f>
        <v>0</v>
      </c>
      <c r="O10" s="14">
        <f t="shared" si="1"/>
        <v>0</v>
      </c>
      <c r="P10" s="14">
        <f t="shared" si="2"/>
        <v>0</v>
      </c>
      <c r="Q10" s="33"/>
      <c r="R10" s="35"/>
      <c r="S10" s="44" t="str">
        <f>IF('GAME STATS'!BF3015="","",'GAME STATS'!BF3015)</f>
        <v/>
      </c>
      <c r="T10" s="994" t="str">
        <f>IF(Y10="","",'GAME STATS'!E$4)</f>
        <v/>
      </c>
      <c r="U10" s="995"/>
      <c r="V10" s="995"/>
      <c r="W10" s="995"/>
      <c r="X10" s="996"/>
      <c r="Y10" s="369" t="str">
        <f>IF('GAME STATS'!BN3060=0,"",'GAME STATS'!BN3060)</f>
        <v/>
      </c>
      <c r="Z10" s="997" t="str">
        <f t="shared" ref="Z10:Z58" si="8">IF(Y10="",""," V ")</f>
        <v/>
      </c>
      <c r="AA10" s="998"/>
      <c r="AB10" s="370" t="str">
        <f>IF(Y10="","",'GAME STATS'!BN3062)</f>
        <v/>
      </c>
      <c r="AC10" s="373" t="str">
        <f>IF(Y10="","",'GAME STATS'!E3015)</f>
        <v/>
      </c>
      <c r="AD10" s="371" t="str">
        <f t="shared" si="3"/>
        <v/>
      </c>
      <c r="AE10" s="14">
        <f t="shared" ref="AE10:AE58" si="9">IF(Z10="",0,1)</f>
        <v>0</v>
      </c>
      <c r="AF10" s="14">
        <f t="shared" si="4"/>
        <v>0</v>
      </c>
      <c r="AG10" s="14">
        <f t="shared" si="5"/>
        <v>0</v>
      </c>
      <c r="AH10" s="33"/>
    </row>
    <row r="11" spans="1:34" s="10" customFormat="1" ht="16.350000000000001" customHeight="1" x14ac:dyDescent="0.25">
      <c r="A11" s="35"/>
      <c r="B11" s="44" t="str">
        <f>IF('GAME STATS'!BF124="","",'GAME STATS'!BF124)</f>
        <v/>
      </c>
      <c r="C11" s="994" t="str">
        <f>IF(H11="","",'GAME STATS'!E$4)</f>
        <v/>
      </c>
      <c r="D11" s="995"/>
      <c r="E11" s="995"/>
      <c r="F11" s="995"/>
      <c r="G11" s="996"/>
      <c r="H11" s="369" t="str">
        <f>IF('GAME STATS'!BN169=0,"",'GAME STATS'!BN169)</f>
        <v/>
      </c>
      <c r="I11" s="997" t="str">
        <f t="shared" si="6"/>
        <v/>
      </c>
      <c r="J11" s="998"/>
      <c r="K11" s="370" t="str">
        <f>IF(H11="","",'GAME STATS'!BN171)</f>
        <v/>
      </c>
      <c r="L11" s="373" t="str">
        <f>IF(H11="","",'GAME STATS'!E124)</f>
        <v/>
      </c>
      <c r="M11" s="371" t="str">
        <f t="shared" si="0"/>
        <v/>
      </c>
      <c r="N11" s="14">
        <f t="shared" si="7"/>
        <v>0</v>
      </c>
      <c r="O11" s="14">
        <f t="shared" si="1"/>
        <v>0</v>
      </c>
      <c r="P11" s="14">
        <f t="shared" si="2"/>
        <v>0</v>
      </c>
      <c r="Q11" s="33"/>
      <c r="R11" s="35"/>
      <c r="S11" s="44" t="str">
        <f>IF('GAME STATS'!BF3074="","",'GAME STATS'!BF3074)</f>
        <v/>
      </c>
      <c r="T11" s="994" t="str">
        <f>IF(Y11="","",'GAME STATS'!E$4)</f>
        <v/>
      </c>
      <c r="U11" s="995"/>
      <c r="V11" s="995"/>
      <c r="W11" s="995"/>
      <c r="X11" s="996"/>
      <c r="Y11" s="369" t="str">
        <f>IF('GAME STATS'!BN3119=0,"",'GAME STATS'!BN3119)</f>
        <v/>
      </c>
      <c r="Z11" s="997" t="str">
        <f t="shared" si="8"/>
        <v/>
      </c>
      <c r="AA11" s="998"/>
      <c r="AB11" s="370" t="str">
        <f>IF(Y11="","",'GAME STATS'!BN3121)</f>
        <v/>
      </c>
      <c r="AC11" s="373" t="str">
        <f>IF(Y11="","",'GAME STATS'!E3074)</f>
        <v/>
      </c>
      <c r="AD11" s="371" t="str">
        <f t="shared" si="3"/>
        <v/>
      </c>
      <c r="AE11" s="14">
        <f t="shared" si="9"/>
        <v>0</v>
      </c>
      <c r="AF11" s="14">
        <f t="shared" si="4"/>
        <v>0</v>
      </c>
      <c r="AG11" s="14">
        <f t="shared" si="5"/>
        <v>0</v>
      </c>
      <c r="AH11" s="33"/>
    </row>
    <row r="12" spans="1:34" s="10" customFormat="1" ht="16.350000000000001" customHeight="1" x14ac:dyDescent="0.25">
      <c r="A12" s="35"/>
      <c r="B12" s="44" t="str">
        <f>IF('GAME STATS'!BF183="","",'GAME STATS'!BF183)</f>
        <v/>
      </c>
      <c r="C12" s="994" t="str">
        <f>IF(H12="","",'GAME STATS'!E$4)</f>
        <v/>
      </c>
      <c r="D12" s="995"/>
      <c r="E12" s="995"/>
      <c r="F12" s="995"/>
      <c r="G12" s="996"/>
      <c r="H12" s="369" t="str">
        <f>IF('GAME STATS'!BN228=0,"",'GAME STATS'!BN228)</f>
        <v/>
      </c>
      <c r="I12" s="997" t="str">
        <f t="shared" si="6"/>
        <v/>
      </c>
      <c r="J12" s="998"/>
      <c r="K12" s="370" t="str">
        <f>IF(H12="","",'GAME STATS'!BN230)</f>
        <v/>
      </c>
      <c r="L12" s="373" t="str">
        <f>IF(H12="","",'GAME STATS'!E183)</f>
        <v/>
      </c>
      <c r="M12" s="371" t="str">
        <f t="shared" si="0"/>
        <v/>
      </c>
      <c r="N12" s="14">
        <f t="shared" si="7"/>
        <v>0</v>
      </c>
      <c r="O12" s="14">
        <f t="shared" si="1"/>
        <v>0</v>
      </c>
      <c r="P12" s="14">
        <f t="shared" si="2"/>
        <v>0</v>
      </c>
      <c r="Q12" s="33"/>
      <c r="R12" s="35"/>
      <c r="S12" s="44" t="str">
        <f>IF('GAME STATS'!BF3133="","",'GAME STATS'!BF3133)</f>
        <v/>
      </c>
      <c r="T12" s="994" t="str">
        <f>IF(Y12="","",'GAME STATS'!E$4)</f>
        <v/>
      </c>
      <c r="U12" s="995"/>
      <c r="V12" s="995"/>
      <c r="W12" s="995"/>
      <c r="X12" s="996"/>
      <c r="Y12" s="369" t="str">
        <f>IF('GAME STATS'!BN3178=0,"",'GAME STATS'!BN3178)</f>
        <v/>
      </c>
      <c r="Z12" s="997" t="str">
        <f t="shared" si="8"/>
        <v/>
      </c>
      <c r="AA12" s="998"/>
      <c r="AB12" s="370" t="str">
        <f>IF(Y12="","",'GAME STATS'!BN3180)</f>
        <v/>
      </c>
      <c r="AC12" s="373" t="str">
        <f>IF(Y12="","",'GAME STATS'!E3133)</f>
        <v/>
      </c>
      <c r="AD12" s="371" t="str">
        <f t="shared" si="3"/>
        <v/>
      </c>
      <c r="AE12" s="14">
        <f t="shared" si="9"/>
        <v>0</v>
      </c>
      <c r="AF12" s="14">
        <f t="shared" si="4"/>
        <v>0</v>
      </c>
      <c r="AG12" s="14">
        <f t="shared" si="5"/>
        <v>0</v>
      </c>
      <c r="AH12" s="33"/>
    </row>
    <row r="13" spans="1:34" x14ac:dyDescent="0.25">
      <c r="A13" s="30"/>
      <c r="B13" s="44" t="str">
        <f>IF('GAME STATS'!BF242="","",'GAME STATS'!BF242)</f>
        <v/>
      </c>
      <c r="C13" s="994" t="str">
        <f>IF(H13="","",'GAME STATS'!E$4)</f>
        <v/>
      </c>
      <c r="D13" s="995"/>
      <c r="E13" s="995"/>
      <c r="F13" s="995"/>
      <c r="G13" s="996"/>
      <c r="H13" s="369" t="str">
        <f>IF('GAME STATS'!BN287=0,"",'GAME STATS'!BN287)</f>
        <v/>
      </c>
      <c r="I13" s="997" t="str">
        <f t="shared" si="6"/>
        <v/>
      </c>
      <c r="J13" s="998"/>
      <c r="K13" s="370" t="str">
        <f>IF(H13="","",'GAME STATS'!BN289)</f>
        <v/>
      </c>
      <c r="L13" s="373" t="str">
        <f>IF(H13="","",'GAME STATS'!E242)</f>
        <v/>
      </c>
      <c r="M13" s="371" t="str">
        <f t="shared" si="0"/>
        <v/>
      </c>
      <c r="N13" s="14">
        <f t="shared" si="7"/>
        <v>0</v>
      </c>
      <c r="O13" s="14">
        <f t="shared" si="1"/>
        <v>0</v>
      </c>
      <c r="P13" s="14">
        <f t="shared" si="2"/>
        <v>0</v>
      </c>
      <c r="Q13" s="31"/>
      <c r="R13" s="30"/>
      <c r="S13" s="44" t="str">
        <f>IF('GAME STATS'!BF3192="","",'GAME STATS'!BF3192)</f>
        <v/>
      </c>
      <c r="T13" s="994" t="str">
        <f>IF(Y13="","",'GAME STATS'!E$4)</f>
        <v/>
      </c>
      <c r="U13" s="995"/>
      <c r="V13" s="995"/>
      <c r="W13" s="995"/>
      <c r="X13" s="996"/>
      <c r="Y13" s="369" t="str">
        <f>IF('GAME STATS'!BN3237=0,"",'GAME STATS'!BN3237)</f>
        <v/>
      </c>
      <c r="Z13" s="997" t="str">
        <f t="shared" si="8"/>
        <v/>
      </c>
      <c r="AA13" s="998"/>
      <c r="AB13" s="370" t="str">
        <f>IF(Y13="","",'GAME STATS'!BN3239)</f>
        <v/>
      </c>
      <c r="AC13" s="373" t="str">
        <f>IF(Y13="","",'GAME STATS'!E3192)</f>
        <v/>
      </c>
      <c r="AD13" s="371" t="str">
        <f t="shared" si="3"/>
        <v/>
      </c>
      <c r="AE13" s="14">
        <f t="shared" si="9"/>
        <v>0</v>
      </c>
      <c r="AF13" s="14">
        <f t="shared" si="4"/>
        <v>0</v>
      </c>
      <c r="AG13" s="14">
        <f t="shared" si="5"/>
        <v>0</v>
      </c>
      <c r="AH13" s="31"/>
    </row>
    <row r="14" spans="1:34" x14ac:dyDescent="0.25">
      <c r="A14" s="30"/>
      <c r="B14" s="44" t="str">
        <f>IF('GAME STATS'!BF301="","",'GAME STATS'!BF301)</f>
        <v/>
      </c>
      <c r="C14" s="994" t="str">
        <f>IF(H14="","",'GAME STATS'!E$4)</f>
        <v/>
      </c>
      <c r="D14" s="995"/>
      <c r="E14" s="995"/>
      <c r="F14" s="995"/>
      <c r="G14" s="996"/>
      <c r="H14" s="369" t="str">
        <f>IF('GAME STATS'!BN346=0,"",'GAME STATS'!BN346)</f>
        <v/>
      </c>
      <c r="I14" s="997" t="str">
        <f t="shared" si="6"/>
        <v/>
      </c>
      <c r="J14" s="998"/>
      <c r="K14" s="370" t="str">
        <f>IF(H14="","",'GAME STATS'!BN348)</f>
        <v/>
      </c>
      <c r="L14" s="373" t="str">
        <f>IF(H14="","",'GAME STATS'!E301)</f>
        <v/>
      </c>
      <c r="M14" s="371" t="str">
        <f t="shared" si="0"/>
        <v/>
      </c>
      <c r="N14" s="14">
        <f t="shared" si="7"/>
        <v>0</v>
      </c>
      <c r="O14" s="14">
        <f t="shared" si="1"/>
        <v>0</v>
      </c>
      <c r="P14" s="14">
        <f t="shared" si="2"/>
        <v>0</v>
      </c>
      <c r="Q14" s="31"/>
      <c r="R14" s="30"/>
      <c r="S14" s="44" t="str">
        <f>IF('GAME STATS'!BF3251="","",'GAME STATS'!BF3251)</f>
        <v/>
      </c>
      <c r="T14" s="994" t="str">
        <f>IF(Y14="","",'GAME STATS'!E$4)</f>
        <v/>
      </c>
      <c r="U14" s="995"/>
      <c r="V14" s="995"/>
      <c r="W14" s="995"/>
      <c r="X14" s="996"/>
      <c r="Y14" s="369" t="str">
        <f>IF('GAME STATS'!BN3296=0,"",'GAME STATS'!BN3180)</f>
        <v/>
      </c>
      <c r="Z14" s="997" t="str">
        <f t="shared" si="8"/>
        <v/>
      </c>
      <c r="AA14" s="998"/>
      <c r="AB14" s="370" t="str">
        <f>IF(Y14="","",'GAME STATS'!BN3298)</f>
        <v/>
      </c>
      <c r="AC14" s="373" t="str">
        <f>IF(Y14="","",'GAME STATS'!E3251)</f>
        <v/>
      </c>
      <c r="AD14" s="371" t="str">
        <f t="shared" si="3"/>
        <v/>
      </c>
      <c r="AE14" s="14">
        <f t="shared" si="9"/>
        <v>0</v>
      </c>
      <c r="AF14" s="14">
        <f t="shared" si="4"/>
        <v>0</v>
      </c>
      <c r="AG14" s="14">
        <f t="shared" si="5"/>
        <v>0</v>
      </c>
      <c r="AH14" s="31"/>
    </row>
    <row r="15" spans="1:34" x14ac:dyDescent="0.25">
      <c r="A15" s="30"/>
      <c r="B15" s="44" t="str">
        <f>IF('GAME STATS'!BF360="","",'GAME STATS'!BF360)</f>
        <v/>
      </c>
      <c r="C15" s="994" t="str">
        <f>IF(H15="","",'GAME STATS'!E$4)</f>
        <v/>
      </c>
      <c r="D15" s="995"/>
      <c r="E15" s="995"/>
      <c r="F15" s="995"/>
      <c r="G15" s="996"/>
      <c r="H15" s="369" t="str">
        <f>IF('GAME STATS'!BN405=0,"",'GAME STATS'!BN405)</f>
        <v/>
      </c>
      <c r="I15" s="997" t="str">
        <f t="shared" si="6"/>
        <v/>
      </c>
      <c r="J15" s="998"/>
      <c r="K15" s="370" t="str">
        <f>IF(H15="","",'GAME STATS'!BN407)</f>
        <v/>
      </c>
      <c r="L15" s="373" t="str">
        <f>IF(H15="","",'GAME STATS'!E360)</f>
        <v/>
      </c>
      <c r="M15" s="371" t="str">
        <f t="shared" si="0"/>
        <v/>
      </c>
      <c r="N15" s="14">
        <f t="shared" si="7"/>
        <v>0</v>
      </c>
      <c r="O15" s="14">
        <f t="shared" si="1"/>
        <v>0</v>
      </c>
      <c r="P15" s="14">
        <f t="shared" si="2"/>
        <v>0</v>
      </c>
      <c r="Q15" s="31"/>
      <c r="R15" s="30"/>
      <c r="S15" s="44" t="str">
        <f>IF('GAME STATS'!BF3310="","",'GAME STATS'!BF3310)</f>
        <v/>
      </c>
      <c r="T15" s="994" t="str">
        <f>IF(Y15="","",'GAME STATS'!E$4)</f>
        <v/>
      </c>
      <c r="U15" s="995"/>
      <c r="V15" s="995"/>
      <c r="W15" s="995"/>
      <c r="X15" s="996"/>
      <c r="Y15" s="369" t="str">
        <f>IF('GAME STATS'!BN3355=0,"",'GAME STATS'!BN3355)</f>
        <v/>
      </c>
      <c r="Z15" s="997" t="str">
        <f t="shared" si="8"/>
        <v/>
      </c>
      <c r="AA15" s="998"/>
      <c r="AB15" s="370" t="str">
        <f>IF(Y15="","",'GAME STATS'!BN3357)</f>
        <v/>
      </c>
      <c r="AC15" s="373" t="str">
        <f>IF(Y15="","",'GAME STATS'!E3310)</f>
        <v/>
      </c>
      <c r="AD15" s="371" t="str">
        <f t="shared" si="3"/>
        <v/>
      </c>
      <c r="AE15" s="14">
        <f t="shared" si="9"/>
        <v>0</v>
      </c>
      <c r="AF15" s="14">
        <f t="shared" si="4"/>
        <v>0</v>
      </c>
      <c r="AG15" s="14">
        <f t="shared" si="5"/>
        <v>0</v>
      </c>
      <c r="AH15" s="31"/>
    </row>
    <row r="16" spans="1:34" x14ac:dyDescent="0.25">
      <c r="A16" s="30"/>
      <c r="B16" s="44" t="str">
        <f>IF('GAME STATS'!BF419="","",'GAME STATS'!BF419)</f>
        <v/>
      </c>
      <c r="C16" s="994" t="str">
        <f>IF(H16="","",'GAME STATS'!E$4)</f>
        <v/>
      </c>
      <c r="D16" s="995"/>
      <c r="E16" s="995"/>
      <c r="F16" s="995"/>
      <c r="G16" s="996"/>
      <c r="H16" s="369" t="str">
        <f>IF('GAME STATS'!BN464=0,"",'GAME STATS'!BN464)</f>
        <v/>
      </c>
      <c r="I16" s="997" t="str">
        <f t="shared" si="6"/>
        <v/>
      </c>
      <c r="J16" s="998"/>
      <c r="K16" s="370" t="str">
        <f>IF(H16="","",'GAME STATS'!BN466)</f>
        <v/>
      </c>
      <c r="L16" s="373" t="str">
        <f>IF(H16="","",'GAME STATS'!E419)</f>
        <v/>
      </c>
      <c r="M16" s="371" t="str">
        <f t="shared" si="0"/>
        <v/>
      </c>
      <c r="N16" s="14">
        <f t="shared" si="7"/>
        <v>0</v>
      </c>
      <c r="O16" s="14">
        <f t="shared" si="1"/>
        <v>0</v>
      </c>
      <c r="P16" s="14">
        <f t="shared" si="2"/>
        <v>0</v>
      </c>
      <c r="Q16" s="31"/>
      <c r="R16" s="30"/>
      <c r="S16" s="44" t="str">
        <f>IF('GAME STATS'!BF3369="","",'GAME STATS'!BF3369)</f>
        <v/>
      </c>
      <c r="T16" s="994" t="str">
        <f>IF(Y16="","",'GAME STATS'!E$4)</f>
        <v/>
      </c>
      <c r="U16" s="995"/>
      <c r="V16" s="995"/>
      <c r="W16" s="995"/>
      <c r="X16" s="996"/>
      <c r="Y16" s="369" t="str">
        <f>IF('GAME STATS'!BN3414=0,"",'GAME STATS'!BN3414)</f>
        <v/>
      </c>
      <c r="Z16" s="997" t="str">
        <f t="shared" si="8"/>
        <v/>
      </c>
      <c r="AA16" s="998"/>
      <c r="AB16" s="370" t="str">
        <f>IF(Y16="","",'GAME STATS'!BN3416)</f>
        <v/>
      </c>
      <c r="AC16" s="373" t="str">
        <f>IF(Y16="","",'GAME STATS'!E3369)</f>
        <v/>
      </c>
      <c r="AD16" s="371" t="str">
        <f t="shared" si="3"/>
        <v/>
      </c>
      <c r="AE16" s="14">
        <f t="shared" si="9"/>
        <v>0</v>
      </c>
      <c r="AF16" s="14">
        <f t="shared" si="4"/>
        <v>0</v>
      </c>
      <c r="AG16" s="14">
        <f t="shared" si="5"/>
        <v>0</v>
      </c>
      <c r="AH16" s="31"/>
    </row>
    <row r="17" spans="1:34" x14ac:dyDescent="0.25">
      <c r="A17" s="30"/>
      <c r="B17" s="44" t="str">
        <f>IF('GAME STATS'!BF478="","",'GAME STATS'!BF478)</f>
        <v/>
      </c>
      <c r="C17" s="994" t="str">
        <f>IF(H17="","",'GAME STATS'!E$4)</f>
        <v/>
      </c>
      <c r="D17" s="995"/>
      <c r="E17" s="995"/>
      <c r="F17" s="995"/>
      <c r="G17" s="996"/>
      <c r="H17" s="369" t="str">
        <f>IF('GAME STATS'!BN523=0,"",'GAME STATS'!BN523)</f>
        <v/>
      </c>
      <c r="I17" s="997" t="str">
        <f t="shared" si="6"/>
        <v/>
      </c>
      <c r="J17" s="998"/>
      <c r="K17" s="370" t="str">
        <f>IF(H17="","",'GAME STATS'!BN525)</f>
        <v/>
      </c>
      <c r="L17" s="373" t="str">
        <f>IF(H17="","",'GAME STATS'!E478)</f>
        <v/>
      </c>
      <c r="M17" s="371" t="str">
        <f t="shared" si="0"/>
        <v/>
      </c>
      <c r="N17" s="14">
        <f t="shared" si="7"/>
        <v>0</v>
      </c>
      <c r="O17" s="14">
        <f t="shared" si="1"/>
        <v>0</v>
      </c>
      <c r="P17" s="14">
        <f t="shared" si="2"/>
        <v>0</v>
      </c>
      <c r="Q17" s="31"/>
      <c r="R17" s="30"/>
      <c r="S17" s="44" t="str">
        <f>IF('GAME STATS'!BF3428="","",'GAME STATS'!BF3428)</f>
        <v/>
      </c>
      <c r="T17" s="994" t="str">
        <f>IF(Y17="","",'GAME STATS'!E$4)</f>
        <v/>
      </c>
      <c r="U17" s="995"/>
      <c r="V17" s="995"/>
      <c r="W17" s="995"/>
      <c r="X17" s="996"/>
      <c r="Y17" s="369" t="str">
        <f>IF('GAME STATS'!BN3473=0,"",'GAME STATS'!BN3473)</f>
        <v/>
      </c>
      <c r="Z17" s="997" t="str">
        <f t="shared" si="8"/>
        <v/>
      </c>
      <c r="AA17" s="998"/>
      <c r="AB17" s="370" t="str">
        <f>IF(Y17="","",'GAME STATS'!BN3475)</f>
        <v/>
      </c>
      <c r="AC17" s="373" t="str">
        <f>IF(Y17="","",'GAME STATS'!E3428)</f>
        <v/>
      </c>
      <c r="AD17" s="371" t="str">
        <f t="shared" si="3"/>
        <v/>
      </c>
      <c r="AE17" s="14">
        <f t="shared" si="9"/>
        <v>0</v>
      </c>
      <c r="AF17" s="14">
        <f t="shared" si="4"/>
        <v>0</v>
      </c>
      <c r="AG17" s="14">
        <f t="shared" si="5"/>
        <v>0</v>
      </c>
      <c r="AH17" s="31"/>
    </row>
    <row r="18" spans="1:34" x14ac:dyDescent="0.25">
      <c r="A18" s="30"/>
      <c r="B18" s="44" t="str">
        <f>IF('GAME STATS'!BF537="","",'GAME STATS'!BF537)</f>
        <v/>
      </c>
      <c r="C18" s="994" t="str">
        <f>IF(H18="","",'GAME STATS'!E$4)</f>
        <v/>
      </c>
      <c r="D18" s="995"/>
      <c r="E18" s="995"/>
      <c r="F18" s="995"/>
      <c r="G18" s="996"/>
      <c r="H18" s="369" t="str">
        <f>IF('GAME STATS'!BN582=0,"",'GAME STATS'!BN582)</f>
        <v/>
      </c>
      <c r="I18" s="997" t="str">
        <f t="shared" si="6"/>
        <v/>
      </c>
      <c r="J18" s="998"/>
      <c r="K18" s="370" t="str">
        <f>IF(H18="","",'GAME STATS'!BN584)</f>
        <v/>
      </c>
      <c r="L18" s="373" t="str">
        <f>IF(H18="","",'GAME STATS'!E537)</f>
        <v/>
      </c>
      <c r="M18" s="371" t="str">
        <f t="shared" si="0"/>
        <v/>
      </c>
      <c r="N18" s="14">
        <f t="shared" si="7"/>
        <v>0</v>
      </c>
      <c r="O18" s="14">
        <f t="shared" si="1"/>
        <v>0</v>
      </c>
      <c r="P18" s="14">
        <f t="shared" si="2"/>
        <v>0</v>
      </c>
      <c r="Q18" s="31"/>
      <c r="R18" s="30"/>
      <c r="S18" s="44" t="str">
        <f>IF('GAME STATS'!BF3487="","",'GAME STATS'!BF3487)</f>
        <v/>
      </c>
      <c r="T18" s="994" t="str">
        <f>IF(Y18="","",'GAME STATS'!E$4)</f>
        <v/>
      </c>
      <c r="U18" s="995"/>
      <c r="V18" s="995"/>
      <c r="W18" s="995"/>
      <c r="X18" s="996"/>
      <c r="Y18" s="369" t="str">
        <f>IF('GAME STATS'!BN3532=0,"",'GAME STATS'!BN3532)</f>
        <v/>
      </c>
      <c r="Z18" s="997" t="str">
        <f t="shared" si="8"/>
        <v/>
      </c>
      <c r="AA18" s="998"/>
      <c r="AB18" s="370" t="str">
        <f>IF(Y18="","",'GAME STATS'!BN3534)</f>
        <v/>
      </c>
      <c r="AC18" s="373" t="str">
        <f>IF(Y18="","",'GAME STATS'!E3487)</f>
        <v/>
      </c>
      <c r="AD18" s="371" t="str">
        <f t="shared" si="3"/>
        <v/>
      </c>
      <c r="AE18" s="14">
        <f t="shared" si="9"/>
        <v>0</v>
      </c>
      <c r="AF18" s="14">
        <f t="shared" si="4"/>
        <v>0</v>
      </c>
      <c r="AG18" s="14">
        <f t="shared" si="5"/>
        <v>0</v>
      </c>
      <c r="AH18" s="31"/>
    </row>
    <row r="19" spans="1:34" x14ac:dyDescent="0.25">
      <c r="A19" s="30"/>
      <c r="B19" s="44" t="str">
        <f>IF('GAME STATS'!BF596="","",'GAME STATS'!BF596)</f>
        <v/>
      </c>
      <c r="C19" s="994" t="str">
        <f>IF(H19="","",'GAME STATS'!E$4)</f>
        <v/>
      </c>
      <c r="D19" s="995"/>
      <c r="E19" s="995"/>
      <c r="F19" s="995"/>
      <c r="G19" s="996"/>
      <c r="H19" s="369" t="str">
        <f>IF('GAME STATS'!BN641=0,"",'GAME STATS'!BN641)</f>
        <v/>
      </c>
      <c r="I19" s="997" t="str">
        <f t="shared" si="6"/>
        <v/>
      </c>
      <c r="J19" s="998"/>
      <c r="K19" s="370" t="str">
        <f>IF(H19="","",'GAME STATS'!BN643)</f>
        <v/>
      </c>
      <c r="L19" s="373" t="str">
        <f>IF(H19="","",'GAME STATS'!E596)</f>
        <v/>
      </c>
      <c r="M19" s="371" t="str">
        <f t="shared" si="0"/>
        <v/>
      </c>
      <c r="N19" s="14">
        <f t="shared" si="7"/>
        <v>0</v>
      </c>
      <c r="O19" s="14">
        <f t="shared" si="1"/>
        <v>0</v>
      </c>
      <c r="P19" s="14">
        <f t="shared" si="2"/>
        <v>0</v>
      </c>
      <c r="Q19" s="31"/>
      <c r="R19" s="30"/>
      <c r="S19" s="44" t="str">
        <f>IF('GAME STATS'!BF3546="","",'GAME STATS'!BF3546)</f>
        <v/>
      </c>
      <c r="T19" s="994" t="str">
        <f>IF(Y19="","",'GAME STATS'!E$4)</f>
        <v/>
      </c>
      <c r="U19" s="995"/>
      <c r="V19" s="995"/>
      <c r="W19" s="995"/>
      <c r="X19" s="996"/>
      <c r="Y19" s="369" t="str">
        <f>IF('GAME STATS'!BN3591=0,"",'GAME STATS'!BN3591)</f>
        <v/>
      </c>
      <c r="Z19" s="997" t="str">
        <f t="shared" si="8"/>
        <v/>
      </c>
      <c r="AA19" s="998"/>
      <c r="AB19" s="370" t="str">
        <f>IF(Y19="","",'GAME STATS'!BN3593)</f>
        <v/>
      </c>
      <c r="AC19" s="373" t="str">
        <f>IF(Y19="","",'GAME STATS'!E3546)</f>
        <v/>
      </c>
      <c r="AD19" s="371" t="str">
        <f t="shared" si="3"/>
        <v/>
      </c>
      <c r="AE19" s="14">
        <f t="shared" si="9"/>
        <v>0</v>
      </c>
      <c r="AF19" s="14">
        <f t="shared" si="4"/>
        <v>0</v>
      </c>
      <c r="AG19" s="14">
        <f t="shared" si="5"/>
        <v>0</v>
      </c>
      <c r="AH19" s="31"/>
    </row>
    <row r="20" spans="1:34" x14ac:dyDescent="0.25">
      <c r="A20" s="30"/>
      <c r="B20" s="44" t="str">
        <f>IF('GAME STATS'!BF655="","",'GAME STATS'!BF655)</f>
        <v/>
      </c>
      <c r="C20" s="994" t="str">
        <f>IF(H20="","",'GAME STATS'!E$4)</f>
        <v/>
      </c>
      <c r="D20" s="995"/>
      <c r="E20" s="995"/>
      <c r="F20" s="995"/>
      <c r="G20" s="996"/>
      <c r="H20" s="369" t="str">
        <f>IF('GAME STATS'!BN700=0,"",'GAME STATS'!BN700)</f>
        <v/>
      </c>
      <c r="I20" s="997" t="str">
        <f t="shared" si="6"/>
        <v/>
      </c>
      <c r="J20" s="998"/>
      <c r="K20" s="370" t="str">
        <f>IF(H20="","",'GAME STATS'!BN702)</f>
        <v/>
      </c>
      <c r="L20" s="373" t="str">
        <f>IF(H20="","",'GAME STATS'!E655)</f>
        <v/>
      </c>
      <c r="M20" s="371" t="str">
        <f t="shared" si="0"/>
        <v/>
      </c>
      <c r="N20" s="14">
        <f t="shared" si="7"/>
        <v>0</v>
      </c>
      <c r="O20" s="14">
        <f t="shared" si="1"/>
        <v>0</v>
      </c>
      <c r="P20" s="14">
        <f t="shared" si="2"/>
        <v>0</v>
      </c>
      <c r="Q20" s="31"/>
      <c r="R20" s="30"/>
      <c r="S20" s="44" t="str">
        <f>IF('GAME STATS'!BF3605="","",'GAME STATS'!BF3605)</f>
        <v/>
      </c>
      <c r="T20" s="994" t="str">
        <f>IF(Y20="","",'GAME STATS'!E$4)</f>
        <v/>
      </c>
      <c r="U20" s="995"/>
      <c r="V20" s="995"/>
      <c r="W20" s="995"/>
      <c r="X20" s="996"/>
      <c r="Y20" s="369" t="str">
        <f>IF('GAME STATS'!BN3650=0,"",'GAME STATS'!BN3650)</f>
        <v/>
      </c>
      <c r="Z20" s="997" t="str">
        <f t="shared" si="8"/>
        <v/>
      </c>
      <c r="AA20" s="998"/>
      <c r="AB20" s="370" t="str">
        <f>IF(Y20="","",'GAME STATS'!BN3652)</f>
        <v/>
      </c>
      <c r="AC20" s="373" t="str">
        <f>IF(Y20="","",'GAME STATS'!E3605)</f>
        <v/>
      </c>
      <c r="AD20" s="371" t="str">
        <f t="shared" si="3"/>
        <v/>
      </c>
      <c r="AE20" s="14">
        <f t="shared" si="9"/>
        <v>0</v>
      </c>
      <c r="AF20" s="14">
        <f t="shared" si="4"/>
        <v>0</v>
      </c>
      <c r="AG20" s="14">
        <f t="shared" si="5"/>
        <v>0</v>
      </c>
      <c r="AH20" s="31"/>
    </row>
    <row r="21" spans="1:34" x14ac:dyDescent="0.25">
      <c r="A21" s="30"/>
      <c r="B21" s="44" t="str">
        <f>IF('GAME STATS'!BF714="","",'GAME STATS'!BF714)</f>
        <v/>
      </c>
      <c r="C21" s="994" t="str">
        <f>IF(H21="","",'GAME STATS'!E$4)</f>
        <v/>
      </c>
      <c r="D21" s="995"/>
      <c r="E21" s="995"/>
      <c r="F21" s="995"/>
      <c r="G21" s="996"/>
      <c r="H21" s="369" t="str">
        <f>IF('GAME STATS'!BN759=0,"",'GAME STATS'!BN759)</f>
        <v/>
      </c>
      <c r="I21" s="997" t="str">
        <f t="shared" si="6"/>
        <v/>
      </c>
      <c r="J21" s="998"/>
      <c r="K21" s="370" t="str">
        <f>IF(H21="","",'GAME STATS'!BN761)</f>
        <v/>
      </c>
      <c r="L21" s="373" t="str">
        <f>IF(H21="","",'GAME STATS'!E714)</f>
        <v/>
      </c>
      <c r="M21" s="371" t="str">
        <f t="shared" si="0"/>
        <v/>
      </c>
      <c r="N21" s="14">
        <f t="shared" si="7"/>
        <v>0</v>
      </c>
      <c r="O21" s="14">
        <f t="shared" si="1"/>
        <v>0</v>
      </c>
      <c r="P21" s="14">
        <f t="shared" si="2"/>
        <v>0</v>
      </c>
      <c r="Q21" s="31"/>
      <c r="R21" s="30"/>
      <c r="S21" s="44" t="str">
        <f>IF('GAME STATS'!BF3664="","",'GAME STATS'!BF3664)</f>
        <v/>
      </c>
      <c r="T21" s="994" t="str">
        <f>IF(Y21="","",'GAME STATS'!E$4)</f>
        <v/>
      </c>
      <c r="U21" s="995"/>
      <c r="V21" s="995"/>
      <c r="W21" s="995"/>
      <c r="X21" s="996"/>
      <c r="Y21" s="369" t="str">
        <f>IF('GAME STATS'!BN3709=0,"",'GAME STATS'!BN3709)</f>
        <v/>
      </c>
      <c r="Z21" s="997" t="str">
        <f t="shared" si="8"/>
        <v/>
      </c>
      <c r="AA21" s="998"/>
      <c r="AB21" s="370" t="str">
        <f>IF(Y21="","",'GAME STATS'!BN3711)</f>
        <v/>
      </c>
      <c r="AC21" s="373" t="str">
        <f>IF(Y21="","",'GAME STATS'!E3664)</f>
        <v/>
      </c>
      <c r="AD21" s="371" t="str">
        <f t="shared" si="3"/>
        <v/>
      </c>
      <c r="AE21" s="14">
        <f t="shared" si="9"/>
        <v>0</v>
      </c>
      <c r="AF21" s="14">
        <f t="shared" si="4"/>
        <v>0</v>
      </c>
      <c r="AG21" s="14">
        <f t="shared" si="5"/>
        <v>0</v>
      </c>
      <c r="AH21" s="31"/>
    </row>
    <row r="22" spans="1:34" x14ac:dyDescent="0.25">
      <c r="A22" s="30"/>
      <c r="B22" s="44" t="str">
        <f>IF('GAME STATS'!BF773="","",'GAME STATS'!BF773)</f>
        <v/>
      </c>
      <c r="C22" s="994" t="str">
        <f>IF(H22="","",'GAME STATS'!E$4)</f>
        <v/>
      </c>
      <c r="D22" s="995"/>
      <c r="E22" s="995"/>
      <c r="F22" s="995"/>
      <c r="G22" s="996"/>
      <c r="H22" s="369" t="str">
        <f>IF('GAME STATS'!BN818=0,"",'GAME STATS'!BN818)</f>
        <v/>
      </c>
      <c r="I22" s="997" t="str">
        <f t="shared" si="6"/>
        <v/>
      </c>
      <c r="J22" s="998"/>
      <c r="K22" s="370" t="str">
        <f>IF(H22="","",'GAME STATS'!BN820)</f>
        <v/>
      </c>
      <c r="L22" s="373" t="str">
        <f>IF(H22="","",'GAME STATS'!E773)</f>
        <v/>
      </c>
      <c r="M22" s="371" t="str">
        <f t="shared" si="0"/>
        <v/>
      </c>
      <c r="N22" s="14">
        <f t="shared" si="7"/>
        <v>0</v>
      </c>
      <c r="O22" s="14">
        <f t="shared" si="1"/>
        <v>0</v>
      </c>
      <c r="P22" s="14">
        <f t="shared" si="2"/>
        <v>0</v>
      </c>
      <c r="Q22" s="31"/>
      <c r="R22" s="30"/>
      <c r="S22" s="44" t="str">
        <f>IF('GAME STATS'!BF3723="","",'GAME STATS'!BF3723)</f>
        <v/>
      </c>
      <c r="T22" s="994" t="str">
        <f>IF(Y22="","",'GAME STATS'!E$4)</f>
        <v/>
      </c>
      <c r="U22" s="995"/>
      <c r="V22" s="995"/>
      <c r="W22" s="995"/>
      <c r="X22" s="996"/>
      <c r="Y22" s="369" t="str">
        <f>IF('GAME STATS'!BN3768=0,"",'GAME STATS'!BN3768)</f>
        <v/>
      </c>
      <c r="Z22" s="997" t="str">
        <f t="shared" si="8"/>
        <v/>
      </c>
      <c r="AA22" s="998"/>
      <c r="AB22" s="370" t="str">
        <f>IF(Y22="","",'GAME STATS'!BN3770)</f>
        <v/>
      </c>
      <c r="AC22" s="373" t="str">
        <f>IF(Y22="","",'GAME STATS'!E3723)</f>
        <v/>
      </c>
      <c r="AD22" s="371" t="str">
        <f t="shared" si="3"/>
        <v/>
      </c>
      <c r="AE22" s="14">
        <f t="shared" si="9"/>
        <v>0</v>
      </c>
      <c r="AF22" s="14">
        <f t="shared" si="4"/>
        <v>0</v>
      </c>
      <c r="AG22" s="14">
        <f t="shared" si="5"/>
        <v>0</v>
      </c>
      <c r="AH22" s="31"/>
    </row>
    <row r="23" spans="1:34" x14ac:dyDescent="0.25">
      <c r="A23" s="30"/>
      <c r="B23" s="44" t="str">
        <f>IF('GAME STATS'!BF832="","",'GAME STATS'!BF832)</f>
        <v/>
      </c>
      <c r="C23" s="994" t="str">
        <f>IF(H23="","",'GAME STATS'!E$4)</f>
        <v/>
      </c>
      <c r="D23" s="995"/>
      <c r="E23" s="995"/>
      <c r="F23" s="995"/>
      <c r="G23" s="996"/>
      <c r="H23" s="369" t="str">
        <f>IF('GAME STATS'!BN877=0,"",'GAME STATS'!BN877)</f>
        <v/>
      </c>
      <c r="I23" s="997" t="str">
        <f t="shared" si="6"/>
        <v/>
      </c>
      <c r="J23" s="998"/>
      <c r="K23" s="370" t="str">
        <f>IF(H23="","",'GAME STATS'!BN879)</f>
        <v/>
      </c>
      <c r="L23" s="373" t="str">
        <f>IF(H23="","",'GAME STATS'!E832)</f>
        <v/>
      </c>
      <c r="M23" s="371" t="str">
        <f t="shared" si="0"/>
        <v/>
      </c>
      <c r="N23" s="14">
        <f t="shared" si="7"/>
        <v>0</v>
      </c>
      <c r="O23" s="14">
        <f t="shared" si="1"/>
        <v>0</v>
      </c>
      <c r="P23" s="14">
        <f t="shared" si="2"/>
        <v>0</v>
      </c>
      <c r="Q23" s="31"/>
      <c r="R23" s="30"/>
      <c r="S23" s="44" t="str">
        <f>IF('GAME STATS'!BF3782="","",'GAME STATS'!BF3782)</f>
        <v/>
      </c>
      <c r="T23" s="994" t="str">
        <f>IF(Y23="","",'GAME STATS'!E$4)</f>
        <v/>
      </c>
      <c r="U23" s="995"/>
      <c r="V23" s="995"/>
      <c r="W23" s="995"/>
      <c r="X23" s="996"/>
      <c r="Y23" s="369" t="str">
        <f>IF('GAME STATS'!BN3827=0,"",'GAME STATS'!BN3827)</f>
        <v/>
      </c>
      <c r="Z23" s="997" t="str">
        <f t="shared" si="8"/>
        <v/>
      </c>
      <c r="AA23" s="998"/>
      <c r="AB23" s="370" t="str">
        <f>IF(Y23="","",'GAME STATS'!BN3829)</f>
        <v/>
      </c>
      <c r="AC23" s="373" t="str">
        <f>IF(Y23="","",'GAME STATS'!E3782)</f>
        <v/>
      </c>
      <c r="AD23" s="371" t="str">
        <f t="shared" si="3"/>
        <v/>
      </c>
      <c r="AE23" s="14">
        <f t="shared" si="9"/>
        <v>0</v>
      </c>
      <c r="AF23" s="14">
        <f t="shared" si="4"/>
        <v>0</v>
      </c>
      <c r="AG23" s="14">
        <f t="shared" si="5"/>
        <v>0</v>
      </c>
      <c r="AH23" s="31"/>
    </row>
    <row r="24" spans="1:34" x14ac:dyDescent="0.25">
      <c r="A24" s="30"/>
      <c r="B24" s="44" t="str">
        <f>IF('GAME STATS'!BF891="","",'GAME STATS'!BF891)</f>
        <v/>
      </c>
      <c r="C24" s="994" t="str">
        <f>IF(H24="","",'GAME STATS'!E$4)</f>
        <v/>
      </c>
      <c r="D24" s="995"/>
      <c r="E24" s="995"/>
      <c r="F24" s="995"/>
      <c r="G24" s="996"/>
      <c r="H24" s="369" t="str">
        <f>IF('GAME STATS'!BN936=0,"",'GAME STATS'!BN936)</f>
        <v/>
      </c>
      <c r="I24" s="997" t="str">
        <f t="shared" si="6"/>
        <v/>
      </c>
      <c r="J24" s="998"/>
      <c r="K24" s="370" t="str">
        <f>IF(H24="","",'GAME STATS'!BN938)</f>
        <v/>
      </c>
      <c r="L24" s="373" t="str">
        <f>IF(H24="","",'GAME STATS'!E891)</f>
        <v/>
      </c>
      <c r="M24" s="371" t="str">
        <f t="shared" si="0"/>
        <v/>
      </c>
      <c r="N24" s="14">
        <f t="shared" si="7"/>
        <v>0</v>
      </c>
      <c r="O24" s="14">
        <f t="shared" si="1"/>
        <v>0</v>
      </c>
      <c r="P24" s="14">
        <f t="shared" si="2"/>
        <v>0</v>
      </c>
      <c r="Q24" s="31"/>
      <c r="R24" s="30"/>
      <c r="S24" s="44" t="str">
        <f>IF('GAME STATS'!BF3841="","",'GAME STATS'!BF3841)</f>
        <v/>
      </c>
      <c r="T24" s="994" t="str">
        <f>IF(Y24="","",'GAME STATS'!E$4)</f>
        <v/>
      </c>
      <c r="U24" s="995"/>
      <c r="V24" s="995"/>
      <c r="W24" s="995"/>
      <c r="X24" s="996"/>
      <c r="Y24" s="369" t="str">
        <f>IF('GAME STATS'!BN3886=0,"",'GAME STATS'!BN3886)</f>
        <v/>
      </c>
      <c r="Z24" s="997" t="str">
        <f t="shared" si="8"/>
        <v/>
      </c>
      <c r="AA24" s="998"/>
      <c r="AB24" s="370" t="str">
        <f>IF(Y24="","",'GAME STATS'!BN3888)</f>
        <v/>
      </c>
      <c r="AC24" s="373" t="str">
        <f>IF(Y24="","",'GAME STATS'!E3841)</f>
        <v/>
      </c>
      <c r="AD24" s="371" t="str">
        <f t="shared" si="3"/>
        <v/>
      </c>
      <c r="AE24" s="14">
        <f t="shared" si="9"/>
        <v>0</v>
      </c>
      <c r="AF24" s="14">
        <f t="shared" si="4"/>
        <v>0</v>
      </c>
      <c r="AG24" s="14">
        <f t="shared" si="5"/>
        <v>0</v>
      </c>
      <c r="AH24" s="31"/>
    </row>
    <row r="25" spans="1:34" x14ac:dyDescent="0.25">
      <c r="A25" s="30"/>
      <c r="B25" s="44" t="str">
        <f>IF('GAME STATS'!BF950="","",'GAME STATS'!BF950)</f>
        <v/>
      </c>
      <c r="C25" s="994" t="str">
        <f>IF(H25="","",'GAME STATS'!E$4)</f>
        <v/>
      </c>
      <c r="D25" s="995"/>
      <c r="E25" s="995"/>
      <c r="F25" s="995"/>
      <c r="G25" s="996"/>
      <c r="H25" s="369" t="str">
        <f>IF('GAME STATS'!BN995=0,"",'GAME STATS'!BN995)</f>
        <v/>
      </c>
      <c r="I25" s="997" t="str">
        <f t="shared" si="6"/>
        <v/>
      </c>
      <c r="J25" s="998"/>
      <c r="K25" s="370" t="str">
        <f>IF(H25="","",'GAME STATS'!BN997)</f>
        <v/>
      </c>
      <c r="L25" s="373" t="str">
        <f>IF(H25="","",'GAME STATS'!E950)</f>
        <v/>
      </c>
      <c r="M25" s="371" t="str">
        <f t="shared" si="0"/>
        <v/>
      </c>
      <c r="N25" s="14">
        <f t="shared" si="7"/>
        <v>0</v>
      </c>
      <c r="O25" s="14">
        <f t="shared" si="1"/>
        <v>0</v>
      </c>
      <c r="P25" s="14">
        <f t="shared" si="2"/>
        <v>0</v>
      </c>
      <c r="Q25" s="31"/>
      <c r="R25" s="30"/>
      <c r="S25" s="44" t="str">
        <f>IF('GAME STATS'!BF3900="","",'GAME STATS'!BF3900)</f>
        <v/>
      </c>
      <c r="T25" s="994" t="str">
        <f>IF(Y25="","",'GAME STATS'!E$4)</f>
        <v/>
      </c>
      <c r="U25" s="995"/>
      <c r="V25" s="995"/>
      <c r="W25" s="995"/>
      <c r="X25" s="996"/>
      <c r="Y25" s="369" t="str">
        <f>IF('GAME STATS'!BN3945=0,"",'GAME STATS'!BN3945)</f>
        <v/>
      </c>
      <c r="Z25" s="997" t="str">
        <f t="shared" si="8"/>
        <v/>
      </c>
      <c r="AA25" s="998"/>
      <c r="AB25" s="370" t="str">
        <f>IF(Y25="","",'GAME STATS'!BN3947)</f>
        <v/>
      </c>
      <c r="AC25" s="373" t="str">
        <f>IF(Y25="","",'GAME STATS'!E3900)</f>
        <v/>
      </c>
      <c r="AD25" s="371" t="str">
        <f t="shared" si="3"/>
        <v/>
      </c>
      <c r="AE25" s="14">
        <f t="shared" si="9"/>
        <v>0</v>
      </c>
      <c r="AF25" s="14">
        <f t="shared" si="4"/>
        <v>0</v>
      </c>
      <c r="AG25" s="14">
        <f t="shared" si="5"/>
        <v>0</v>
      </c>
      <c r="AH25" s="31"/>
    </row>
    <row r="26" spans="1:34" x14ac:dyDescent="0.25">
      <c r="A26" s="30"/>
      <c r="B26" s="44" t="str">
        <f>IF('GAME STATS'!BF1009="","",'GAME STATS'!BF1009)</f>
        <v/>
      </c>
      <c r="C26" s="994" t="str">
        <f>IF(H26="","",'GAME STATS'!E$4)</f>
        <v/>
      </c>
      <c r="D26" s="995"/>
      <c r="E26" s="995"/>
      <c r="F26" s="995"/>
      <c r="G26" s="996"/>
      <c r="H26" s="369" t="str">
        <f>IF('GAME STATS'!BN1054=0,"",'GAME STATS'!BN1054)</f>
        <v/>
      </c>
      <c r="I26" s="997" t="str">
        <f t="shared" si="6"/>
        <v/>
      </c>
      <c r="J26" s="998"/>
      <c r="K26" s="370" t="str">
        <f>IF(H26="","",'GAME STATS'!BN1056)</f>
        <v/>
      </c>
      <c r="L26" s="373" t="str">
        <f>IF(H26="","",'GAME STATS'!E1009)</f>
        <v/>
      </c>
      <c r="M26" s="371" t="str">
        <f t="shared" si="0"/>
        <v/>
      </c>
      <c r="N26" s="14">
        <f t="shared" si="7"/>
        <v>0</v>
      </c>
      <c r="O26" s="14">
        <f t="shared" si="1"/>
        <v>0</v>
      </c>
      <c r="P26" s="14">
        <f t="shared" si="2"/>
        <v>0</v>
      </c>
      <c r="Q26" s="31"/>
      <c r="R26" s="30"/>
      <c r="S26" s="44" t="str">
        <f>IF('GAME STATS'!BF3959="","",'GAME STATS'!BF3959)</f>
        <v/>
      </c>
      <c r="T26" s="994" t="str">
        <f>IF(Y26="","",'GAME STATS'!E$4)</f>
        <v/>
      </c>
      <c r="U26" s="995"/>
      <c r="V26" s="995"/>
      <c r="W26" s="995"/>
      <c r="X26" s="996"/>
      <c r="Y26" s="369" t="str">
        <f>IF('GAME STATS'!BN4004=0,"",'GAME STATS'!BN4004)</f>
        <v/>
      </c>
      <c r="Z26" s="997" t="str">
        <f t="shared" si="8"/>
        <v/>
      </c>
      <c r="AA26" s="998"/>
      <c r="AB26" s="370" t="str">
        <f>IF(Y26="","",'GAME STATS'!BN4006)</f>
        <v/>
      </c>
      <c r="AC26" s="373" t="str">
        <f>IF(Y26="","",'GAME STATS'!E3959)</f>
        <v/>
      </c>
      <c r="AD26" s="371" t="str">
        <f t="shared" si="3"/>
        <v/>
      </c>
      <c r="AE26" s="14">
        <f t="shared" si="9"/>
        <v>0</v>
      </c>
      <c r="AF26" s="14">
        <f t="shared" si="4"/>
        <v>0</v>
      </c>
      <c r="AG26" s="14">
        <f t="shared" si="5"/>
        <v>0</v>
      </c>
      <c r="AH26" s="31"/>
    </row>
    <row r="27" spans="1:34" x14ac:dyDescent="0.25">
      <c r="A27" s="30"/>
      <c r="B27" s="44" t="str">
        <f>IF('GAME STATS'!BF1068="","",'GAME STATS'!BF1068)</f>
        <v/>
      </c>
      <c r="C27" s="994" t="str">
        <f>IF(H27="","",'GAME STATS'!E$4)</f>
        <v/>
      </c>
      <c r="D27" s="995"/>
      <c r="E27" s="995"/>
      <c r="F27" s="995"/>
      <c r="G27" s="996"/>
      <c r="H27" s="369" t="str">
        <f>IF('GAME STATS'!BN1113=0,"",'GAME STATS'!BN1113)</f>
        <v/>
      </c>
      <c r="I27" s="997" t="str">
        <f t="shared" si="6"/>
        <v/>
      </c>
      <c r="J27" s="998"/>
      <c r="K27" s="370" t="str">
        <f>IF(H27="","",'GAME STATS'!BN1115)</f>
        <v/>
      </c>
      <c r="L27" s="373" t="str">
        <f>IF(H27="","",'GAME STATS'!E1068)</f>
        <v/>
      </c>
      <c r="M27" s="371" t="str">
        <f t="shared" si="0"/>
        <v/>
      </c>
      <c r="N27" s="14">
        <f t="shared" si="7"/>
        <v>0</v>
      </c>
      <c r="O27" s="14">
        <f t="shared" si="1"/>
        <v>0</v>
      </c>
      <c r="P27" s="14">
        <f t="shared" si="2"/>
        <v>0</v>
      </c>
      <c r="Q27" s="31"/>
      <c r="R27" s="30"/>
      <c r="S27" s="44" t="str">
        <f>IF('GAME STATS'!BF4018="","",'GAME STATS'!BF4018)</f>
        <v/>
      </c>
      <c r="T27" s="994" t="str">
        <f>IF(Y27="","",'GAME STATS'!E$4)</f>
        <v/>
      </c>
      <c r="U27" s="995"/>
      <c r="V27" s="995"/>
      <c r="W27" s="995"/>
      <c r="X27" s="996"/>
      <c r="Y27" s="369" t="str">
        <f>IF('GAME STATS'!BN4063=0,"",'GAME STATS'!BN4063)</f>
        <v/>
      </c>
      <c r="Z27" s="997" t="str">
        <f t="shared" si="8"/>
        <v/>
      </c>
      <c r="AA27" s="998"/>
      <c r="AB27" s="370" t="str">
        <f>IF(Y27="","",'GAME STATS'!BN4065)</f>
        <v/>
      </c>
      <c r="AC27" s="373" t="str">
        <f>IF(Y27="","",'GAME STATS'!E4018)</f>
        <v/>
      </c>
      <c r="AD27" s="371" t="str">
        <f t="shared" si="3"/>
        <v/>
      </c>
      <c r="AE27" s="14">
        <f t="shared" si="9"/>
        <v>0</v>
      </c>
      <c r="AF27" s="14">
        <f t="shared" si="4"/>
        <v>0</v>
      </c>
      <c r="AG27" s="14">
        <f t="shared" si="5"/>
        <v>0</v>
      </c>
      <c r="AH27" s="31"/>
    </row>
    <row r="28" spans="1:34" x14ac:dyDescent="0.25">
      <c r="A28" s="30"/>
      <c r="B28" s="44" t="str">
        <f>IF('GAME STATS'!BF1127="","",'GAME STATS'!BF1127)</f>
        <v/>
      </c>
      <c r="C28" s="994" t="str">
        <f>IF(H28="","",'GAME STATS'!E$4)</f>
        <v/>
      </c>
      <c r="D28" s="995"/>
      <c r="E28" s="995"/>
      <c r="F28" s="995"/>
      <c r="G28" s="996"/>
      <c r="H28" s="369" t="str">
        <f>IF('GAME STATS'!BN1172=0,"",'GAME STATS'!BN1172)</f>
        <v/>
      </c>
      <c r="I28" s="997" t="str">
        <f t="shared" si="6"/>
        <v/>
      </c>
      <c r="J28" s="998"/>
      <c r="K28" s="370" t="str">
        <f>IF(H28="","",'GAME STATS'!BN1174)</f>
        <v/>
      </c>
      <c r="L28" s="373" t="str">
        <f>IF(H28="","",'GAME STATS'!E1127)</f>
        <v/>
      </c>
      <c r="M28" s="371" t="str">
        <f t="shared" si="0"/>
        <v/>
      </c>
      <c r="N28" s="14">
        <f t="shared" si="7"/>
        <v>0</v>
      </c>
      <c r="O28" s="14">
        <f t="shared" si="1"/>
        <v>0</v>
      </c>
      <c r="P28" s="14">
        <f t="shared" si="2"/>
        <v>0</v>
      </c>
      <c r="Q28" s="31"/>
      <c r="R28" s="30"/>
      <c r="S28" s="44" t="str">
        <f>IF('GAME STATS'!BF4077="","",'GAME STATS'!BF4077)</f>
        <v/>
      </c>
      <c r="T28" s="994" t="str">
        <f>IF(Y28="","",'GAME STATS'!E$4)</f>
        <v/>
      </c>
      <c r="U28" s="995"/>
      <c r="V28" s="995"/>
      <c r="W28" s="995"/>
      <c r="X28" s="996"/>
      <c r="Y28" s="369" t="str">
        <f>IF('GAME STATS'!BN4122=0,"",'GAME STATS'!BN4122)</f>
        <v/>
      </c>
      <c r="Z28" s="997" t="str">
        <f t="shared" si="8"/>
        <v/>
      </c>
      <c r="AA28" s="998"/>
      <c r="AB28" s="370" t="str">
        <f>IF(Y28="","",'GAME STATS'!BN4124)</f>
        <v/>
      </c>
      <c r="AC28" s="373" t="str">
        <f>IF(Y28="","",'GAME STATS'!E4077)</f>
        <v/>
      </c>
      <c r="AD28" s="371" t="str">
        <f t="shared" si="3"/>
        <v/>
      </c>
      <c r="AE28" s="14">
        <f t="shared" si="9"/>
        <v>0</v>
      </c>
      <c r="AF28" s="14">
        <f t="shared" si="4"/>
        <v>0</v>
      </c>
      <c r="AG28" s="14">
        <f t="shared" si="5"/>
        <v>0</v>
      </c>
      <c r="AH28" s="31"/>
    </row>
    <row r="29" spans="1:34" x14ac:dyDescent="0.25">
      <c r="A29" s="30"/>
      <c r="B29" s="44" t="str">
        <f>IF('GAME STATS'!BF1186="","",'GAME STATS'!BF1186)</f>
        <v/>
      </c>
      <c r="C29" s="994" t="str">
        <f>IF(H29="","",'GAME STATS'!E$4)</f>
        <v/>
      </c>
      <c r="D29" s="995"/>
      <c r="E29" s="995"/>
      <c r="F29" s="995"/>
      <c r="G29" s="996"/>
      <c r="H29" s="369" t="str">
        <f>IF('GAME STATS'!BN1231=0,"",'GAME STATS'!BN1231)</f>
        <v/>
      </c>
      <c r="I29" s="997" t="str">
        <f t="shared" si="6"/>
        <v/>
      </c>
      <c r="J29" s="998"/>
      <c r="K29" s="370" t="str">
        <f>IF(H29="","",'GAME STATS'!BN1233)</f>
        <v/>
      </c>
      <c r="L29" s="373" t="str">
        <f>IF(H29="","",'GAME STATS'!E1186)</f>
        <v/>
      </c>
      <c r="M29" s="371" t="str">
        <f t="shared" si="0"/>
        <v/>
      </c>
      <c r="N29" s="14">
        <f t="shared" si="7"/>
        <v>0</v>
      </c>
      <c r="O29" s="14">
        <f t="shared" si="1"/>
        <v>0</v>
      </c>
      <c r="P29" s="14">
        <f t="shared" si="2"/>
        <v>0</v>
      </c>
      <c r="Q29" s="31"/>
      <c r="R29" s="30"/>
      <c r="S29" s="44" t="str">
        <f>IF('GAME STATS'!BF4136="","",'GAME STATS'!BF4136)</f>
        <v/>
      </c>
      <c r="T29" s="994" t="str">
        <f>IF(Y29="","",'GAME STATS'!E$4)</f>
        <v/>
      </c>
      <c r="U29" s="995"/>
      <c r="V29" s="995"/>
      <c r="W29" s="995"/>
      <c r="X29" s="996"/>
      <c r="Y29" s="369" t="str">
        <f>IF('GAME STATS'!BN4181=0,"",'GAME STATS'!BN4181)</f>
        <v/>
      </c>
      <c r="Z29" s="997" t="str">
        <f t="shared" si="8"/>
        <v/>
      </c>
      <c r="AA29" s="998"/>
      <c r="AB29" s="370" t="str">
        <f>IF(Y29="","",'GAME STATS'!BN4183)</f>
        <v/>
      </c>
      <c r="AC29" s="373" t="str">
        <f>IF(Y29="","",'GAME STATS'!E4136)</f>
        <v/>
      </c>
      <c r="AD29" s="371" t="str">
        <f t="shared" si="3"/>
        <v/>
      </c>
      <c r="AE29" s="14">
        <f t="shared" si="9"/>
        <v>0</v>
      </c>
      <c r="AF29" s="14">
        <f t="shared" si="4"/>
        <v>0</v>
      </c>
      <c r="AG29" s="14">
        <f t="shared" si="5"/>
        <v>0</v>
      </c>
      <c r="AH29" s="31"/>
    </row>
    <row r="30" spans="1:34" x14ac:dyDescent="0.25">
      <c r="A30" s="30"/>
      <c r="B30" s="44" t="str">
        <f>IF('GAME STATS'!BF1245="","",'GAME STATS'!BF1245)</f>
        <v/>
      </c>
      <c r="C30" s="994" t="str">
        <f>IF(H30="","",'GAME STATS'!E$4)</f>
        <v/>
      </c>
      <c r="D30" s="995"/>
      <c r="E30" s="995"/>
      <c r="F30" s="995"/>
      <c r="G30" s="996"/>
      <c r="H30" s="369" t="str">
        <f>IF('GAME STATS'!BN1290=0,"",'GAME STATS'!BN1290)</f>
        <v/>
      </c>
      <c r="I30" s="997" t="str">
        <f t="shared" si="6"/>
        <v/>
      </c>
      <c r="J30" s="998"/>
      <c r="K30" s="370" t="str">
        <f>IF(H30="","",'GAME STATS'!BN1292)</f>
        <v/>
      </c>
      <c r="L30" s="373" t="str">
        <f>IF(H30="","",'GAME STATS'!E1245)</f>
        <v/>
      </c>
      <c r="M30" s="371" t="str">
        <f t="shared" si="0"/>
        <v/>
      </c>
      <c r="N30" s="14">
        <f t="shared" si="7"/>
        <v>0</v>
      </c>
      <c r="O30" s="14">
        <f t="shared" si="1"/>
        <v>0</v>
      </c>
      <c r="P30" s="14">
        <f t="shared" si="2"/>
        <v>0</v>
      </c>
      <c r="Q30" s="31"/>
      <c r="R30" s="30"/>
      <c r="S30" s="44" t="str">
        <f>IF('GAME STATS'!BF4195="","",'GAME STATS'!BF4195)</f>
        <v/>
      </c>
      <c r="T30" s="994" t="str">
        <f>IF(Y30="","",'GAME STATS'!E$4)</f>
        <v/>
      </c>
      <c r="U30" s="995"/>
      <c r="V30" s="995"/>
      <c r="W30" s="995"/>
      <c r="X30" s="996"/>
      <c r="Y30" s="369" t="str">
        <f>IF('GAME STATS'!BN4240=0,"",'GAME STATS'!BN4240)</f>
        <v/>
      </c>
      <c r="Z30" s="997" t="str">
        <f t="shared" si="8"/>
        <v/>
      </c>
      <c r="AA30" s="998"/>
      <c r="AB30" s="370" t="str">
        <f>IF(Y30="","",'GAME STATS'!BN4242)</f>
        <v/>
      </c>
      <c r="AC30" s="373" t="str">
        <f>IF(Y30="","",'GAME STATS'!E4195)</f>
        <v/>
      </c>
      <c r="AD30" s="371" t="str">
        <f t="shared" si="3"/>
        <v/>
      </c>
      <c r="AE30" s="14">
        <f t="shared" si="9"/>
        <v>0</v>
      </c>
      <c r="AF30" s="14">
        <f t="shared" si="4"/>
        <v>0</v>
      </c>
      <c r="AG30" s="14">
        <f t="shared" si="5"/>
        <v>0</v>
      </c>
      <c r="AH30" s="31"/>
    </row>
    <row r="31" spans="1:34" x14ac:dyDescent="0.25">
      <c r="A31" s="30"/>
      <c r="B31" s="44" t="str">
        <f>IF('GAME STATS'!BF1304="","",'GAME STATS'!BF1304)</f>
        <v/>
      </c>
      <c r="C31" s="994" t="str">
        <f>IF(H31="","",'GAME STATS'!E$4)</f>
        <v/>
      </c>
      <c r="D31" s="995"/>
      <c r="E31" s="995"/>
      <c r="F31" s="995"/>
      <c r="G31" s="996"/>
      <c r="H31" s="369" t="str">
        <f>IF('GAME STATS'!BN1349=0,"",'GAME STATS'!BN1349)</f>
        <v/>
      </c>
      <c r="I31" s="997" t="str">
        <f t="shared" si="6"/>
        <v/>
      </c>
      <c r="J31" s="998"/>
      <c r="K31" s="370" t="str">
        <f>IF(H31="","",'GAME STATS'!BN1351)</f>
        <v/>
      </c>
      <c r="L31" s="373" t="str">
        <f>IF(H31="","",'GAME STATS'!E1304)</f>
        <v/>
      </c>
      <c r="M31" s="371" t="str">
        <f t="shared" si="0"/>
        <v/>
      </c>
      <c r="N31" s="14">
        <f t="shared" si="7"/>
        <v>0</v>
      </c>
      <c r="O31" s="14">
        <f t="shared" si="1"/>
        <v>0</v>
      </c>
      <c r="P31" s="14">
        <f t="shared" si="2"/>
        <v>0</v>
      </c>
      <c r="Q31" s="31"/>
      <c r="R31" s="30"/>
      <c r="S31" s="44" t="str">
        <f>IF('GAME STATS'!BF4254="","",'GAME STATS'!BF4254)</f>
        <v/>
      </c>
      <c r="T31" s="994" t="str">
        <f>IF(Y31="","",'GAME STATS'!E$4)</f>
        <v/>
      </c>
      <c r="U31" s="995"/>
      <c r="V31" s="995"/>
      <c r="W31" s="995"/>
      <c r="X31" s="996"/>
      <c r="Y31" s="369" t="str">
        <f>IF('GAME STATS'!BN4299=0,"",'GAME STATS'!BN4299)</f>
        <v/>
      </c>
      <c r="Z31" s="997" t="str">
        <f t="shared" si="8"/>
        <v/>
      </c>
      <c r="AA31" s="998"/>
      <c r="AB31" s="370" t="str">
        <f>IF(Y31="","",'GAME STATS'!BN4301)</f>
        <v/>
      </c>
      <c r="AC31" s="373" t="str">
        <f>IF(Y31="","",'GAME STATS'!E4254)</f>
        <v/>
      </c>
      <c r="AD31" s="371" t="str">
        <f t="shared" si="3"/>
        <v/>
      </c>
      <c r="AE31" s="14">
        <f t="shared" si="9"/>
        <v>0</v>
      </c>
      <c r="AF31" s="14">
        <f t="shared" si="4"/>
        <v>0</v>
      </c>
      <c r="AG31" s="14">
        <f t="shared" si="5"/>
        <v>0</v>
      </c>
      <c r="AH31" s="31"/>
    </row>
    <row r="32" spans="1:34" x14ac:dyDescent="0.25">
      <c r="A32" s="30"/>
      <c r="B32" s="44" t="str">
        <f>IF('GAME STATS'!BF1363="","",'GAME STATS'!BF1363)</f>
        <v/>
      </c>
      <c r="C32" s="994" t="str">
        <f>IF(H32="","",'GAME STATS'!E$4)</f>
        <v/>
      </c>
      <c r="D32" s="995"/>
      <c r="E32" s="995"/>
      <c r="F32" s="995"/>
      <c r="G32" s="996"/>
      <c r="H32" s="369" t="str">
        <f>IF('GAME STATS'!BN1408=0,"",'GAME STATS'!BN1408)</f>
        <v/>
      </c>
      <c r="I32" s="997" t="str">
        <f t="shared" si="6"/>
        <v/>
      </c>
      <c r="J32" s="998"/>
      <c r="K32" s="370" t="str">
        <f>IF(H32="","",'GAME STATS'!BN1410)</f>
        <v/>
      </c>
      <c r="L32" s="373" t="str">
        <f>IF(H32="","",'GAME STATS'!E1363)</f>
        <v/>
      </c>
      <c r="M32" s="371" t="str">
        <f t="shared" si="0"/>
        <v/>
      </c>
      <c r="N32" s="14">
        <f t="shared" si="7"/>
        <v>0</v>
      </c>
      <c r="O32" s="14">
        <f t="shared" si="1"/>
        <v>0</v>
      </c>
      <c r="P32" s="14">
        <f t="shared" si="2"/>
        <v>0</v>
      </c>
      <c r="Q32" s="31"/>
      <c r="R32" s="30"/>
      <c r="S32" s="44" t="str">
        <f>IF('GAME STATS'!BF4313="","",'GAME STATS'!BF4313)</f>
        <v/>
      </c>
      <c r="T32" s="994" t="str">
        <f>IF(Y32="","",'GAME STATS'!E$4)</f>
        <v/>
      </c>
      <c r="U32" s="995"/>
      <c r="V32" s="995"/>
      <c r="W32" s="995"/>
      <c r="X32" s="996"/>
      <c r="Y32" s="369" t="str">
        <f>IF('GAME STATS'!BN4358=0,"",'GAME STATS'!BN4358)</f>
        <v/>
      </c>
      <c r="Z32" s="997" t="str">
        <f t="shared" si="8"/>
        <v/>
      </c>
      <c r="AA32" s="998"/>
      <c r="AB32" s="370" t="str">
        <f>IF(Y32="","",'GAME STATS'!BN4360)</f>
        <v/>
      </c>
      <c r="AC32" s="373" t="str">
        <f>IF(Y32="","",'GAME STATS'!E4313)</f>
        <v/>
      </c>
      <c r="AD32" s="371" t="str">
        <f t="shared" si="3"/>
        <v/>
      </c>
      <c r="AE32" s="14">
        <f t="shared" si="9"/>
        <v>0</v>
      </c>
      <c r="AF32" s="14">
        <f t="shared" si="4"/>
        <v>0</v>
      </c>
      <c r="AG32" s="14">
        <f t="shared" si="5"/>
        <v>0</v>
      </c>
      <c r="AH32" s="31"/>
    </row>
    <row r="33" spans="1:34" x14ac:dyDescent="0.25">
      <c r="A33" s="30"/>
      <c r="B33" s="44" t="str">
        <f>IF('GAME STATS'!BF1422="","",'GAME STATS'!BF1422)</f>
        <v/>
      </c>
      <c r="C33" s="994" t="str">
        <f>IF(H33="","",'GAME STATS'!E$4)</f>
        <v/>
      </c>
      <c r="D33" s="995"/>
      <c r="E33" s="995"/>
      <c r="F33" s="995"/>
      <c r="G33" s="996"/>
      <c r="H33" s="369" t="str">
        <f>IF('GAME STATS'!BN1467=0,"",'GAME STATS'!BN1467)</f>
        <v/>
      </c>
      <c r="I33" s="997" t="str">
        <f t="shared" si="6"/>
        <v/>
      </c>
      <c r="J33" s="998"/>
      <c r="K33" s="370" t="str">
        <f>IF(H33="","",'GAME STATS'!BN1469)</f>
        <v/>
      </c>
      <c r="L33" s="373" t="str">
        <f>IF(H33="","",'GAME STATS'!E1422)</f>
        <v/>
      </c>
      <c r="M33" s="371" t="str">
        <f t="shared" si="0"/>
        <v/>
      </c>
      <c r="N33" s="14">
        <f t="shared" si="7"/>
        <v>0</v>
      </c>
      <c r="O33" s="14">
        <f t="shared" si="1"/>
        <v>0</v>
      </c>
      <c r="P33" s="14">
        <f t="shared" si="2"/>
        <v>0</v>
      </c>
      <c r="Q33" s="31"/>
      <c r="R33" s="30"/>
      <c r="S33" s="44" t="str">
        <f>IF('GAME STATS'!BF4372="","",'GAME STATS'!BF4372)</f>
        <v/>
      </c>
      <c r="T33" s="994" t="str">
        <f>IF(Y33="","",'GAME STATS'!E$4)</f>
        <v/>
      </c>
      <c r="U33" s="995"/>
      <c r="V33" s="995"/>
      <c r="W33" s="995"/>
      <c r="X33" s="996"/>
      <c r="Y33" s="369" t="str">
        <f>IF('GAME STATS'!BN3199=0,"",'GAME STATS'!BN4417)</f>
        <v/>
      </c>
      <c r="Z33" s="997" t="str">
        <f t="shared" si="8"/>
        <v/>
      </c>
      <c r="AA33" s="998"/>
      <c r="AB33" s="370" t="str">
        <f>IF(Y33="","",'GAME STATS'!BN4419)</f>
        <v/>
      </c>
      <c r="AC33" s="373" t="str">
        <f>IF(Y33="","",'GAME STATS'!E4372)</f>
        <v/>
      </c>
      <c r="AD33" s="371" t="str">
        <f t="shared" si="3"/>
        <v/>
      </c>
      <c r="AE33" s="14">
        <f t="shared" si="9"/>
        <v>0</v>
      </c>
      <c r="AF33" s="14">
        <f t="shared" si="4"/>
        <v>0</v>
      </c>
      <c r="AG33" s="14">
        <f t="shared" si="5"/>
        <v>0</v>
      </c>
      <c r="AH33" s="31"/>
    </row>
    <row r="34" spans="1:34" x14ac:dyDescent="0.25">
      <c r="A34" s="30"/>
      <c r="B34" s="44" t="str">
        <f>IF('GAME STATS'!BF1481="","",'GAME STATS'!BF1481)</f>
        <v/>
      </c>
      <c r="C34" s="994" t="str">
        <f>IF(H34="","",'GAME STATS'!E$4)</f>
        <v/>
      </c>
      <c r="D34" s="995"/>
      <c r="E34" s="995"/>
      <c r="F34" s="995"/>
      <c r="G34" s="996"/>
      <c r="H34" s="369" t="str">
        <f>IF('GAME STATS'!BN1526=0,"",'GAME STATS'!BN1526)</f>
        <v/>
      </c>
      <c r="I34" s="997" t="str">
        <f t="shared" si="6"/>
        <v/>
      </c>
      <c r="J34" s="998"/>
      <c r="K34" s="370" t="str">
        <f>IF(H34="","",'GAME STATS'!BN1528)</f>
        <v/>
      </c>
      <c r="L34" s="373" t="str">
        <f>IF(H34="","",'GAME STATS'!E1481)</f>
        <v/>
      </c>
      <c r="M34" s="371" t="str">
        <f t="shared" si="0"/>
        <v/>
      </c>
      <c r="N34" s="14">
        <f t="shared" si="7"/>
        <v>0</v>
      </c>
      <c r="O34" s="14">
        <f t="shared" si="1"/>
        <v>0</v>
      </c>
      <c r="P34" s="14">
        <f t="shared" si="2"/>
        <v>0</v>
      </c>
      <c r="Q34" s="31"/>
      <c r="R34" s="30"/>
      <c r="S34" s="44" t="str">
        <f>IF('GAME STATS'!BF4431="","",'GAME STATS'!BF4431)</f>
        <v/>
      </c>
      <c r="T34" s="994" t="str">
        <f>IF(Y34="","",'GAME STATS'!E$4)</f>
        <v/>
      </c>
      <c r="U34" s="995"/>
      <c r="V34" s="995"/>
      <c r="W34" s="995"/>
      <c r="X34" s="996"/>
      <c r="Y34" s="369" t="str">
        <f>IF('GAME STATS'!BN4476=0,"",'GAME STATS'!BN4476)</f>
        <v/>
      </c>
      <c r="Z34" s="997" t="str">
        <f t="shared" si="8"/>
        <v/>
      </c>
      <c r="AA34" s="998"/>
      <c r="AB34" s="370" t="str">
        <f>IF(Y34="","",'GAME STATS'!BN4478)</f>
        <v/>
      </c>
      <c r="AC34" s="373" t="str">
        <f>IF(Y34="","",'GAME STATS'!E4431)</f>
        <v/>
      </c>
      <c r="AD34" s="371" t="str">
        <f t="shared" si="3"/>
        <v/>
      </c>
      <c r="AE34" s="14">
        <f t="shared" si="9"/>
        <v>0</v>
      </c>
      <c r="AF34" s="14">
        <f t="shared" si="4"/>
        <v>0</v>
      </c>
      <c r="AG34" s="14">
        <f t="shared" si="5"/>
        <v>0</v>
      </c>
      <c r="AH34" s="31"/>
    </row>
    <row r="35" spans="1:34" x14ac:dyDescent="0.25">
      <c r="A35" s="30"/>
      <c r="B35" s="44" t="str">
        <f>IF('GAME STATS'!BF1540="","",'GAME STATS'!BF1540)</f>
        <v/>
      </c>
      <c r="C35" s="994" t="str">
        <f>IF(H35="","",'GAME STATS'!E$4)</f>
        <v/>
      </c>
      <c r="D35" s="995"/>
      <c r="E35" s="995"/>
      <c r="F35" s="995"/>
      <c r="G35" s="996"/>
      <c r="H35" s="369" t="str">
        <f>IF('GAME STATS'!BN1585=0,"",'GAME STATS'!BN1585)</f>
        <v/>
      </c>
      <c r="I35" s="997" t="str">
        <f t="shared" si="6"/>
        <v/>
      </c>
      <c r="J35" s="998"/>
      <c r="K35" s="370" t="str">
        <f>IF(H35="","",'GAME STATS'!BN1587)</f>
        <v/>
      </c>
      <c r="L35" s="373" t="str">
        <f>IF(H35="","",'GAME STATS'!E1540)</f>
        <v/>
      </c>
      <c r="M35" s="371" t="str">
        <f t="shared" si="0"/>
        <v/>
      </c>
      <c r="N35" s="14">
        <f t="shared" si="7"/>
        <v>0</v>
      </c>
      <c r="O35" s="14">
        <f t="shared" si="1"/>
        <v>0</v>
      </c>
      <c r="P35" s="14">
        <f t="shared" si="2"/>
        <v>0</v>
      </c>
      <c r="Q35" s="31"/>
      <c r="R35" s="30"/>
      <c r="S35" s="44" t="str">
        <f>IF('GAME STATS'!BF4490="","",'GAME STATS'!BF4490)</f>
        <v/>
      </c>
      <c r="T35" s="994" t="str">
        <f>IF(Y35="","",'GAME STATS'!E$4)</f>
        <v/>
      </c>
      <c r="U35" s="995"/>
      <c r="V35" s="995"/>
      <c r="W35" s="995"/>
      <c r="X35" s="996"/>
      <c r="Y35" s="369" t="str">
        <f>IF('GAME STATS'!BN4535=0,"",'GAME STATS'!BN4535)</f>
        <v/>
      </c>
      <c r="Z35" s="997" t="str">
        <f t="shared" si="8"/>
        <v/>
      </c>
      <c r="AA35" s="998"/>
      <c r="AB35" s="370" t="str">
        <f>IF(Y35="","",'GAME STATS'!BN4537)</f>
        <v/>
      </c>
      <c r="AC35" s="373" t="str">
        <f>IF(Y35="","",'GAME STATS'!E4490)</f>
        <v/>
      </c>
      <c r="AD35" s="371" t="str">
        <f t="shared" si="3"/>
        <v/>
      </c>
      <c r="AE35" s="14">
        <f t="shared" si="9"/>
        <v>0</v>
      </c>
      <c r="AF35" s="14">
        <f t="shared" si="4"/>
        <v>0</v>
      </c>
      <c r="AG35" s="14">
        <f t="shared" si="5"/>
        <v>0</v>
      </c>
      <c r="AH35" s="31"/>
    </row>
    <row r="36" spans="1:34" x14ac:dyDescent="0.25">
      <c r="A36" s="30"/>
      <c r="B36" s="44" t="str">
        <f>IF('GAME STATS'!BF1599="","",'GAME STATS'!BF1599)</f>
        <v/>
      </c>
      <c r="C36" s="994" t="str">
        <f>IF(H36="","",'GAME STATS'!E$4)</f>
        <v/>
      </c>
      <c r="D36" s="995"/>
      <c r="E36" s="995"/>
      <c r="F36" s="995"/>
      <c r="G36" s="996"/>
      <c r="H36" s="369" t="str">
        <f>IF('GAME STATS'!BN1644=0,"",'GAME STATS'!BN1644)</f>
        <v/>
      </c>
      <c r="I36" s="997" t="str">
        <f t="shared" si="6"/>
        <v/>
      </c>
      <c r="J36" s="998"/>
      <c r="K36" s="370" t="str">
        <f>IF(H36="","",'GAME STATS'!BN1646)</f>
        <v/>
      </c>
      <c r="L36" s="373" t="str">
        <f>IF(H36="","",'GAME STATS'!E1599)</f>
        <v/>
      </c>
      <c r="M36" s="371" t="str">
        <f t="shared" si="0"/>
        <v/>
      </c>
      <c r="N36" s="14">
        <f t="shared" si="7"/>
        <v>0</v>
      </c>
      <c r="O36" s="14">
        <f t="shared" si="1"/>
        <v>0</v>
      </c>
      <c r="P36" s="14">
        <f t="shared" si="2"/>
        <v>0</v>
      </c>
      <c r="Q36" s="31"/>
      <c r="R36" s="30"/>
      <c r="S36" s="44" t="str">
        <f>IF('GAME STATS'!BF4549="","",'GAME STATS'!BF4549)</f>
        <v/>
      </c>
      <c r="T36" s="994" t="str">
        <f>IF(Y36="","",'GAME STATS'!E$4)</f>
        <v/>
      </c>
      <c r="U36" s="995"/>
      <c r="V36" s="995"/>
      <c r="W36" s="995"/>
      <c r="X36" s="996"/>
      <c r="Y36" s="369" t="str">
        <f>IF('GAME STATS'!BN4594=0,"",'GAME STATS'!BN4594)</f>
        <v/>
      </c>
      <c r="Z36" s="997" t="str">
        <f t="shared" si="8"/>
        <v/>
      </c>
      <c r="AA36" s="998"/>
      <c r="AB36" s="370" t="str">
        <f>IF(Y36="","",'GAME STATS'!BN4596)</f>
        <v/>
      </c>
      <c r="AC36" s="373" t="str">
        <f>IF(Y36="","",'GAME STATS'!E4549)</f>
        <v/>
      </c>
      <c r="AD36" s="371" t="str">
        <f t="shared" si="3"/>
        <v/>
      </c>
      <c r="AE36" s="14">
        <f t="shared" si="9"/>
        <v>0</v>
      </c>
      <c r="AF36" s="14">
        <f t="shared" si="4"/>
        <v>0</v>
      </c>
      <c r="AG36" s="14">
        <f t="shared" si="5"/>
        <v>0</v>
      </c>
      <c r="AH36" s="31"/>
    </row>
    <row r="37" spans="1:34" x14ac:dyDescent="0.25">
      <c r="A37" s="30"/>
      <c r="B37" s="44" t="str">
        <f>IF('GAME STATS'!BF1658="","",'GAME STATS'!BF1658)</f>
        <v/>
      </c>
      <c r="C37" s="994" t="str">
        <f>IF(H37="","",'GAME STATS'!E$4)</f>
        <v/>
      </c>
      <c r="D37" s="995"/>
      <c r="E37" s="995"/>
      <c r="F37" s="995"/>
      <c r="G37" s="996"/>
      <c r="H37" s="369" t="str">
        <f>IF('GAME STATS'!BN1703=0,"",'GAME STATS'!BN1703)</f>
        <v/>
      </c>
      <c r="I37" s="997" t="str">
        <f t="shared" si="6"/>
        <v/>
      </c>
      <c r="J37" s="998"/>
      <c r="K37" s="370" t="str">
        <f>IF(H37="","",'GAME STATS'!BN1705)</f>
        <v/>
      </c>
      <c r="L37" s="373" t="str">
        <f>IF(H37="","",'GAME STATS'!E1658)</f>
        <v/>
      </c>
      <c r="M37" s="371" t="str">
        <f t="shared" si="0"/>
        <v/>
      </c>
      <c r="N37" s="14">
        <f t="shared" si="7"/>
        <v>0</v>
      </c>
      <c r="O37" s="14">
        <f t="shared" si="1"/>
        <v>0</v>
      </c>
      <c r="P37" s="14">
        <f t="shared" si="2"/>
        <v>0</v>
      </c>
      <c r="Q37" s="31"/>
      <c r="R37" s="30"/>
      <c r="S37" s="44" t="str">
        <f>IF('GAME STATS'!BF4608="","",'GAME STATS'!BF4608)</f>
        <v/>
      </c>
      <c r="T37" s="994" t="str">
        <f>IF(Y37="","",'GAME STATS'!E$4)</f>
        <v/>
      </c>
      <c r="U37" s="995"/>
      <c r="V37" s="995"/>
      <c r="W37" s="995"/>
      <c r="X37" s="996"/>
      <c r="Y37" s="369" t="str">
        <f>IF('GAME STATS'!BN4653=0,"",'GAME STATS'!BN4653)</f>
        <v/>
      </c>
      <c r="Z37" s="997" t="str">
        <f t="shared" si="8"/>
        <v/>
      </c>
      <c r="AA37" s="998"/>
      <c r="AB37" s="370" t="str">
        <f>IF(Y37="","",'GAME STATS'!BN4655)</f>
        <v/>
      </c>
      <c r="AC37" s="373" t="str">
        <f>IF(Y37="","",'GAME STATS'!E4608)</f>
        <v/>
      </c>
      <c r="AD37" s="371" t="str">
        <f t="shared" si="3"/>
        <v/>
      </c>
      <c r="AE37" s="14">
        <f t="shared" si="9"/>
        <v>0</v>
      </c>
      <c r="AF37" s="14">
        <f t="shared" si="4"/>
        <v>0</v>
      </c>
      <c r="AG37" s="14">
        <f t="shared" si="5"/>
        <v>0</v>
      </c>
      <c r="AH37" s="31"/>
    </row>
    <row r="38" spans="1:34" x14ac:dyDescent="0.25">
      <c r="A38" s="30"/>
      <c r="B38" s="44" t="str">
        <f>IF('GAME STATS'!BF1717="","",'GAME STATS'!BF1717)</f>
        <v/>
      </c>
      <c r="C38" s="994" t="str">
        <f>IF(H38="","",'GAME STATS'!E$4)</f>
        <v/>
      </c>
      <c r="D38" s="995"/>
      <c r="E38" s="995"/>
      <c r="F38" s="995"/>
      <c r="G38" s="996"/>
      <c r="H38" s="369" t="str">
        <f>IF('GAME STATS'!BN1762=0,"",'GAME STATS'!BN1762)</f>
        <v/>
      </c>
      <c r="I38" s="997" t="str">
        <f t="shared" si="6"/>
        <v/>
      </c>
      <c r="J38" s="998"/>
      <c r="K38" s="370" t="str">
        <f>IF(H38="","",'GAME STATS'!BN1764)</f>
        <v/>
      </c>
      <c r="L38" s="373" t="str">
        <f>IF(H38="","",'GAME STATS'!E1717)</f>
        <v/>
      </c>
      <c r="M38" s="371" t="str">
        <f t="shared" si="0"/>
        <v/>
      </c>
      <c r="N38" s="14">
        <f t="shared" si="7"/>
        <v>0</v>
      </c>
      <c r="O38" s="14">
        <f t="shared" si="1"/>
        <v>0</v>
      </c>
      <c r="P38" s="14">
        <f t="shared" si="2"/>
        <v>0</v>
      </c>
      <c r="Q38" s="31"/>
      <c r="R38" s="30"/>
      <c r="S38" s="44" t="str">
        <f>IF('GAME STATS'!BF4667="","",'GAME STATS'!BF4667)</f>
        <v/>
      </c>
      <c r="T38" s="994" t="str">
        <f>IF(Y38="","",'GAME STATS'!E$4)</f>
        <v/>
      </c>
      <c r="U38" s="995"/>
      <c r="V38" s="995"/>
      <c r="W38" s="995"/>
      <c r="X38" s="996"/>
      <c r="Y38" s="369" t="str">
        <f>IF('GAME STATS'!BN4712=0,"",'GAME STATS'!BN4712)</f>
        <v/>
      </c>
      <c r="Z38" s="997" t="str">
        <f t="shared" si="8"/>
        <v/>
      </c>
      <c r="AA38" s="998"/>
      <c r="AB38" s="370" t="str">
        <f>IF(Y38="","",'GAME STATS'!BN4714)</f>
        <v/>
      </c>
      <c r="AC38" s="373" t="str">
        <f>IF(Y38="","",'GAME STATS'!E4667)</f>
        <v/>
      </c>
      <c r="AD38" s="371" t="str">
        <f t="shared" si="3"/>
        <v/>
      </c>
      <c r="AE38" s="14">
        <f t="shared" si="9"/>
        <v>0</v>
      </c>
      <c r="AF38" s="14">
        <f t="shared" si="4"/>
        <v>0</v>
      </c>
      <c r="AG38" s="14">
        <f t="shared" si="5"/>
        <v>0</v>
      </c>
      <c r="AH38" s="31"/>
    </row>
    <row r="39" spans="1:34" x14ac:dyDescent="0.25">
      <c r="A39" s="30"/>
      <c r="B39" s="44" t="str">
        <f>IF('GAME STATS'!BF1776="","",'GAME STATS'!BF1776)</f>
        <v/>
      </c>
      <c r="C39" s="994" t="str">
        <f>IF(H39="","",'GAME STATS'!E$4)</f>
        <v/>
      </c>
      <c r="D39" s="995"/>
      <c r="E39" s="995"/>
      <c r="F39" s="995"/>
      <c r="G39" s="996"/>
      <c r="H39" s="369" t="str">
        <f>IF('GAME STATS'!BN1821=0,"",'GAME STATS'!BN1821)</f>
        <v/>
      </c>
      <c r="I39" s="997" t="str">
        <f t="shared" si="6"/>
        <v/>
      </c>
      <c r="J39" s="998"/>
      <c r="K39" s="370" t="str">
        <f>IF(H39="","",'GAME STATS'!BN1823)</f>
        <v/>
      </c>
      <c r="L39" s="373" t="str">
        <f>IF(H39="","",'GAME STATS'!E1776)</f>
        <v/>
      </c>
      <c r="M39" s="371" t="str">
        <f t="shared" si="0"/>
        <v/>
      </c>
      <c r="N39" s="14">
        <f t="shared" si="7"/>
        <v>0</v>
      </c>
      <c r="O39" s="14">
        <f t="shared" si="1"/>
        <v>0</v>
      </c>
      <c r="P39" s="14">
        <f t="shared" si="2"/>
        <v>0</v>
      </c>
      <c r="Q39" s="31"/>
      <c r="R39" s="30"/>
      <c r="S39" s="44" t="str">
        <f>IF('GAME STATS'!BF4726="","",'GAME STATS'!BF4726)</f>
        <v/>
      </c>
      <c r="T39" s="994" t="str">
        <f>IF(Y39="","",'GAME STATS'!E$4)</f>
        <v/>
      </c>
      <c r="U39" s="995"/>
      <c r="V39" s="995"/>
      <c r="W39" s="995"/>
      <c r="X39" s="996"/>
      <c r="Y39" s="369" t="str">
        <f>IF('GAME STATS'!BN4771=0,"",'GAME STATS'!BN4771)</f>
        <v/>
      </c>
      <c r="Z39" s="997" t="str">
        <f t="shared" si="8"/>
        <v/>
      </c>
      <c r="AA39" s="998"/>
      <c r="AB39" s="370" t="str">
        <f>IF(Y39="","",'GAME STATS'!BN4773)</f>
        <v/>
      </c>
      <c r="AC39" s="373" t="str">
        <f>IF(Y39="","",'GAME STATS'!E4726)</f>
        <v/>
      </c>
      <c r="AD39" s="371" t="str">
        <f t="shared" si="3"/>
        <v/>
      </c>
      <c r="AE39" s="14">
        <f t="shared" si="9"/>
        <v>0</v>
      </c>
      <c r="AF39" s="14">
        <f t="shared" si="4"/>
        <v>0</v>
      </c>
      <c r="AG39" s="14">
        <f t="shared" si="5"/>
        <v>0</v>
      </c>
      <c r="AH39" s="31"/>
    </row>
    <row r="40" spans="1:34" x14ac:dyDescent="0.25">
      <c r="A40" s="30"/>
      <c r="B40" s="44" t="str">
        <f>IF('GAME STATS'!BF1835="","",'GAME STATS'!BF1835)</f>
        <v/>
      </c>
      <c r="C40" s="994" t="str">
        <f>IF(H40="","",'GAME STATS'!E$4)</f>
        <v/>
      </c>
      <c r="D40" s="995"/>
      <c r="E40" s="995"/>
      <c r="F40" s="995"/>
      <c r="G40" s="996"/>
      <c r="H40" s="369" t="str">
        <f>IF('GAME STATS'!BN1880=0,"",'GAME STATS'!BN1880)</f>
        <v/>
      </c>
      <c r="I40" s="997" t="str">
        <f t="shared" si="6"/>
        <v/>
      </c>
      <c r="J40" s="998"/>
      <c r="K40" s="370" t="str">
        <f>IF(H40="","",'GAME STATS'!BN1882)</f>
        <v/>
      </c>
      <c r="L40" s="373" t="str">
        <f>IF(H40="","",'GAME STATS'!E1835)</f>
        <v/>
      </c>
      <c r="M40" s="371" t="str">
        <f t="shared" si="0"/>
        <v/>
      </c>
      <c r="N40" s="14">
        <f t="shared" si="7"/>
        <v>0</v>
      </c>
      <c r="O40" s="14">
        <f t="shared" si="1"/>
        <v>0</v>
      </c>
      <c r="P40" s="14">
        <f t="shared" si="2"/>
        <v>0</v>
      </c>
      <c r="Q40" s="31"/>
      <c r="R40" s="30"/>
      <c r="S40" s="44" t="str">
        <f>IF('GAME STATS'!BF4785="","",'GAME STATS'!BF4785)</f>
        <v/>
      </c>
      <c r="T40" s="994" t="str">
        <f>IF(Y40="","",'GAME STATS'!E$4)</f>
        <v/>
      </c>
      <c r="U40" s="995"/>
      <c r="V40" s="995"/>
      <c r="W40" s="995"/>
      <c r="X40" s="996"/>
      <c r="Y40" s="369" t="str">
        <f>IF('GAME STATS'!BN4830=0,"",'GAME STATS'!BN4830)</f>
        <v/>
      </c>
      <c r="Z40" s="997" t="str">
        <f t="shared" si="8"/>
        <v/>
      </c>
      <c r="AA40" s="998"/>
      <c r="AB40" s="370" t="str">
        <f>IF(Y40="","",'GAME STATS'!BN4832)</f>
        <v/>
      </c>
      <c r="AC40" s="373" t="str">
        <f>IF(Y40="","",'GAME STATS'!E4785)</f>
        <v/>
      </c>
      <c r="AD40" s="371" t="str">
        <f t="shared" si="3"/>
        <v/>
      </c>
      <c r="AE40" s="14">
        <f t="shared" si="9"/>
        <v>0</v>
      </c>
      <c r="AF40" s="14">
        <f t="shared" si="4"/>
        <v>0</v>
      </c>
      <c r="AG40" s="14">
        <f t="shared" si="5"/>
        <v>0</v>
      </c>
      <c r="AH40" s="31"/>
    </row>
    <row r="41" spans="1:34" x14ac:dyDescent="0.25">
      <c r="A41" s="30"/>
      <c r="B41" s="44" t="str">
        <f>IF('GAME STATS'!BF1894="","",'GAME STATS'!BF1894)</f>
        <v/>
      </c>
      <c r="C41" s="994" t="str">
        <f>IF(H41="","",'GAME STATS'!E$4)</f>
        <v/>
      </c>
      <c r="D41" s="995"/>
      <c r="E41" s="995"/>
      <c r="F41" s="995"/>
      <c r="G41" s="996"/>
      <c r="H41" s="369" t="str">
        <f>IF('GAME STATS'!BN1939=0,"",'GAME STATS'!BN1939)</f>
        <v/>
      </c>
      <c r="I41" s="997" t="str">
        <f t="shared" si="6"/>
        <v/>
      </c>
      <c r="J41" s="998"/>
      <c r="K41" s="370" t="str">
        <f>IF(H41="","",'GAME STATS'!BN1941)</f>
        <v/>
      </c>
      <c r="L41" s="373" t="str">
        <f>IF(H41="","",'GAME STATS'!E1894)</f>
        <v/>
      </c>
      <c r="M41" s="371" t="str">
        <f t="shared" si="0"/>
        <v/>
      </c>
      <c r="N41" s="14">
        <f t="shared" si="7"/>
        <v>0</v>
      </c>
      <c r="O41" s="14">
        <f t="shared" si="1"/>
        <v>0</v>
      </c>
      <c r="P41" s="14">
        <f t="shared" si="2"/>
        <v>0</v>
      </c>
      <c r="Q41" s="31"/>
      <c r="R41" s="30"/>
      <c r="S41" s="44" t="str">
        <f>IF('GAME STATS'!BF4844="","",'GAME STATS'!BF4844)</f>
        <v/>
      </c>
      <c r="T41" s="994" t="str">
        <f>IF(Y41="","",'GAME STATS'!E$4)</f>
        <v/>
      </c>
      <c r="U41" s="995"/>
      <c r="V41" s="995"/>
      <c r="W41" s="995"/>
      <c r="X41" s="996"/>
      <c r="Y41" s="369" t="str">
        <f>IF('GAME STATS'!BN4889=0,"",'GAME STATS'!BN4889)</f>
        <v/>
      </c>
      <c r="Z41" s="997" t="str">
        <f t="shared" si="8"/>
        <v/>
      </c>
      <c r="AA41" s="998"/>
      <c r="AB41" s="370" t="str">
        <f>IF(Y41="","",'GAME STATS'!BN4891)</f>
        <v/>
      </c>
      <c r="AC41" s="373" t="str">
        <f>IF(Y41="","",'GAME STATS'!E4844)</f>
        <v/>
      </c>
      <c r="AD41" s="371" t="str">
        <f t="shared" si="3"/>
        <v/>
      </c>
      <c r="AE41" s="14">
        <f t="shared" si="9"/>
        <v>0</v>
      </c>
      <c r="AF41" s="14">
        <f t="shared" si="4"/>
        <v>0</v>
      </c>
      <c r="AG41" s="14">
        <f t="shared" si="5"/>
        <v>0</v>
      </c>
      <c r="AH41" s="31"/>
    </row>
    <row r="42" spans="1:34" x14ac:dyDescent="0.25">
      <c r="A42" s="30"/>
      <c r="B42" s="44" t="str">
        <f>IF('GAME STATS'!BF1953="","",'GAME STATS'!BF1953)</f>
        <v/>
      </c>
      <c r="C42" s="994" t="str">
        <f>IF(H42="","",'GAME STATS'!E$4)</f>
        <v/>
      </c>
      <c r="D42" s="995"/>
      <c r="E42" s="995"/>
      <c r="F42" s="995"/>
      <c r="G42" s="996"/>
      <c r="H42" s="369" t="str">
        <f>IF('GAME STATS'!BN1998=0,"",'GAME STATS'!BN1998)</f>
        <v/>
      </c>
      <c r="I42" s="997" t="str">
        <f t="shared" si="6"/>
        <v/>
      </c>
      <c r="J42" s="998"/>
      <c r="K42" s="370" t="str">
        <f>IF(H42="","",'GAME STATS'!BN2000)</f>
        <v/>
      </c>
      <c r="L42" s="373" t="str">
        <f>IF(H42="","",'GAME STATS'!E1953)</f>
        <v/>
      </c>
      <c r="M42" s="371" t="str">
        <f t="shared" si="0"/>
        <v/>
      </c>
      <c r="N42" s="14">
        <f t="shared" si="7"/>
        <v>0</v>
      </c>
      <c r="O42" s="14">
        <f t="shared" si="1"/>
        <v>0</v>
      </c>
      <c r="P42" s="14">
        <f t="shared" si="2"/>
        <v>0</v>
      </c>
      <c r="Q42" s="31"/>
      <c r="R42" s="30"/>
      <c r="S42" s="44" t="str">
        <f>IF('GAME STATS'!BF4903="","",'GAME STATS'!BF4903)</f>
        <v/>
      </c>
      <c r="T42" s="994" t="str">
        <f>IF(Y42="","",'GAME STATS'!E$4)</f>
        <v/>
      </c>
      <c r="U42" s="995"/>
      <c r="V42" s="995"/>
      <c r="W42" s="995"/>
      <c r="X42" s="996"/>
      <c r="Y42" s="369" t="str">
        <f>IF('GAME STATS'!BN4948=0,"",'GAME STATS'!BN4948)</f>
        <v/>
      </c>
      <c r="Z42" s="997" t="str">
        <f t="shared" si="8"/>
        <v/>
      </c>
      <c r="AA42" s="998"/>
      <c r="AB42" s="370" t="str">
        <f>IF(Y42="","",'GAME STATS'!BN4950)</f>
        <v/>
      </c>
      <c r="AC42" s="373" t="str">
        <f>IF(Y42="","",'GAME STATS'!E4903)</f>
        <v/>
      </c>
      <c r="AD42" s="371" t="str">
        <f t="shared" si="3"/>
        <v/>
      </c>
      <c r="AE42" s="14">
        <f t="shared" si="9"/>
        <v>0</v>
      </c>
      <c r="AF42" s="14">
        <f t="shared" si="4"/>
        <v>0</v>
      </c>
      <c r="AG42" s="14">
        <f t="shared" si="5"/>
        <v>0</v>
      </c>
      <c r="AH42" s="31"/>
    </row>
    <row r="43" spans="1:34" x14ac:dyDescent="0.25">
      <c r="A43" s="30"/>
      <c r="B43" s="44" t="str">
        <f>IF('GAME STATS'!BF2012="","",'GAME STATS'!BF2012)</f>
        <v/>
      </c>
      <c r="C43" s="994" t="str">
        <f>IF(H43="","",'GAME STATS'!E$4)</f>
        <v/>
      </c>
      <c r="D43" s="995"/>
      <c r="E43" s="995"/>
      <c r="F43" s="995"/>
      <c r="G43" s="996"/>
      <c r="H43" s="369" t="str">
        <f>IF('GAME STATS'!BN2057=0,"",'GAME STATS'!BN2057)</f>
        <v/>
      </c>
      <c r="I43" s="997" t="str">
        <f t="shared" si="6"/>
        <v/>
      </c>
      <c r="J43" s="998"/>
      <c r="K43" s="370" t="str">
        <f>IF(H43="","",'GAME STATS'!BN2059)</f>
        <v/>
      </c>
      <c r="L43" s="373" t="str">
        <f>IF(H43="","",'GAME STATS'!E2012)</f>
        <v/>
      </c>
      <c r="M43" s="371" t="str">
        <f t="shared" si="0"/>
        <v/>
      </c>
      <c r="N43" s="14">
        <f t="shared" si="7"/>
        <v>0</v>
      </c>
      <c r="O43" s="14">
        <f t="shared" si="1"/>
        <v>0</v>
      </c>
      <c r="P43" s="14">
        <f t="shared" si="2"/>
        <v>0</v>
      </c>
      <c r="Q43" s="31"/>
      <c r="R43" s="30"/>
      <c r="S43" s="44" t="str">
        <f>IF('GAME STATS'!BF4962="","",'GAME STATS'!BF4962)</f>
        <v/>
      </c>
      <c r="T43" s="994" t="str">
        <f>IF(Y43="","",'GAME STATS'!E$4)</f>
        <v/>
      </c>
      <c r="U43" s="995"/>
      <c r="V43" s="995"/>
      <c r="W43" s="995"/>
      <c r="X43" s="996"/>
      <c r="Y43" s="369" t="str">
        <f>IF('GAME STATS'!BN5007=0,"",'GAME STATS'!BN5007)</f>
        <v/>
      </c>
      <c r="Z43" s="997" t="str">
        <f t="shared" si="8"/>
        <v/>
      </c>
      <c r="AA43" s="998"/>
      <c r="AB43" s="370" t="str">
        <f>IF(Y43="","",'GAME STATS'!BN5009)</f>
        <v/>
      </c>
      <c r="AC43" s="373" t="str">
        <f>IF(Y43="","",'GAME STATS'!E4962)</f>
        <v/>
      </c>
      <c r="AD43" s="371" t="str">
        <f t="shared" si="3"/>
        <v/>
      </c>
      <c r="AE43" s="14">
        <f t="shared" si="9"/>
        <v>0</v>
      </c>
      <c r="AF43" s="14">
        <f t="shared" si="4"/>
        <v>0</v>
      </c>
      <c r="AG43" s="14">
        <f t="shared" si="5"/>
        <v>0</v>
      </c>
      <c r="AH43" s="31"/>
    </row>
    <row r="44" spans="1:34" x14ac:dyDescent="0.25">
      <c r="A44" s="30"/>
      <c r="B44" s="44" t="str">
        <f>IF('GAME STATS'!BF2071="","",'GAME STATS'!BF2071)</f>
        <v/>
      </c>
      <c r="C44" s="994" t="str">
        <f>IF(H44="","",'GAME STATS'!E$4)</f>
        <v/>
      </c>
      <c r="D44" s="995"/>
      <c r="E44" s="995"/>
      <c r="F44" s="995"/>
      <c r="G44" s="996"/>
      <c r="H44" s="369" t="str">
        <f>IF('GAME STATS'!BN2116=0,"",'GAME STATS'!BN2116)</f>
        <v/>
      </c>
      <c r="I44" s="997" t="str">
        <f t="shared" si="6"/>
        <v/>
      </c>
      <c r="J44" s="998"/>
      <c r="K44" s="370" t="str">
        <f>IF(H44="","",'GAME STATS'!BN2118)</f>
        <v/>
      </c>
      <c r="L44" s="373" t="str">
        <f>IF(H44="","",'GAME STATS'!E2071)</f>
        <v/>
      </c>
      <c r="M44" s="371" t="str">
        <f t="shared" si="0"/>
        <v/>
      </c>
      <c r="N44" s="14">
        <f t="shared" si="7"/>
        <v>0</v>
      </c>
      <c r="O44" s="14">
        <f t="shared" si="1"/>
        <v>0</v>
      </c>
      <c r="P44" s="14">
        <f t="shared" si="2"/>
        <v>0</v>
      </c>
      <c r="Q44" s="31"/>
      <c r="R44" s="30"/>
      <c r="S44" s="44" t="str">
        <f>IF('GAME STATS'!BF5021="","",'GAME STATS'!BF5021)</f>
        <v/>
      </c>
      <c r="T44" s="994" t="str">
        <f>IF(Y44="","",'GAME STATS'!E$4)</f>
        <v/>
      </c>
      <c r="U44" s="995"/>
      <c r="V44" s="995"/>
      <c r="W44" s="995"/>
      <c r="X44" s="996"/>
      <c r="Y44" s="369" t="str">
        <f>IF('GAME STATS'!BN5066=0,"",'GAME STATS'!BN5066)</f>
        <v/>
      </c>
      <c r="Z44" s="997" t="str">
        <f t="shared" si="8"/>
        <v/>
      </c>
      <c r="AA44" s="998"/>
      <c r="AB44" s="370" t="str">
        <f>IF(Y44="","",'GAME STATS'!BN5068)</f>
        <v/>
      </c>
      <c r="AC44" s="373" t="str">
        <f>IF(Y44="","",'GAME STATS'!E5021)</f>
        <v/>
      </c>
      <c r="AD44" s="371" t="str">
        <f t="shared" si="3"/>
        <v/>
      </c>
      <c r="AE44" s="14">
        <f t="shared" si="9"/>
        <v>0</v>
      </c>
      <c r="AF44" s="14">
        <f t="shared" si="4"/>
        <v>0</v>
      </c>
      <c r="AG44" s="14">
        <f t="shared" si="5"/>
        <v>0</v>
      </c>
      <c r="AH44" s="31"/>
    </row>
    <row r="45" spans="1:34" x14ac:dyDescent="0.25">
      <c r="A45" s="30"/>
      <c r="B45" s="44" t="str">
        <f>IF('GAME STATS'!BF2130="","",'GAME STATS'!BF2130)</f>
        <v/>
      </c>
      <c r="C45" s="994" t="str">
        <f>IF(H45="","",'GAME STATS'!E$4)</f>
        <v/>
      </c>
      <c r="D45" s="995"/>
      <c r="E45" s="995"/>
      <c r="F45" s="995"/>
      <c r="G45" s="996"/>
      <c r="H45" s="369" t="str">
        <f>IF('GAME STATS'!BN2175=0,"",'GAME STATS'!BN2175)</f>
        <v/>
      </c>
      <c r="I45" s="997" t="str">
        <f t="shared" si="6"/>
        <v/>
      </c>
      <c r="J45" s="998"/>
      <c r="K45" s="370" t="str">
        <f>IF(H45="","",'GAME STATS'!BN2177)</f>
        <v/>
      </c>
      <c r="L45" s="373" t="str">
        <f>IF(H45="","",'GAME STATS'!E2130)</f>
        <v/>
      </c>
      <c r="M45" s="371" t="str">
        <f t="shared" si="0"/>
        <v/>
      </c>
      <c r="N45" s="14">
        <f t="shared" si="7"/>
        <v>0</v>
      </c>
      <c r="O45" s="14">
        <f t="shared" si="1"/>
        <v>0</v>
      </c>
      <c r="P45" s="14">
        <f t="shared" si="2"/>
        <v>0</v>
      </c>
      <c r="Q45" s="31"/>
      <c r="R45" s="30"/>
      <c r="S45" s="44" t="str">
        <f>IF('GAME STATS'!BF5080="","",'GAME STATS'!BF5080)</f>
        <v/>
      </c>
      <c r="T45" s="994" t="str">
        <f>IF(Y45="","",'GAME STATS'!E$4)</f>
        <v/>
      </c>
      <c r="U45" s="995"/>
      <c r="V45" s="995"/>
      <c r="W45" s="995"/>
      <c r="X45" s="996"/>
      <c r="Y45" s="369" t="str">
        <f>IF('GAME STATS'!BN5125=0,"",'GAME STATS'!BN5125)</f>
        <v/>
      </c>
      <c r="Z45" s="997" t="str">
        <f t="shared" si="8"/>
        <v/>
      </c>
      <c r="AA45" s="998"/>
      <c r="AB45" s="370" t="str">
        <f>IF(Y45="","",'GAME STATS'!BN5127)</f>
        <v/>
      </c>
      <c r="AC45" s="373" t="str">
        <f>IF(Y45="","",'GAME STATS'!E5080)</f>
        <v/>
      </c>
      <c r="AD45" s="371" t="str">
        <f t="shared" si="3"/>
        <v/>
      </c>
      <c r="AE45" s="14">
        <f t="shared" si="9"/>
        <v>0</v>
      </c>
      <c r="AF45" s="14">
        <f t="shared" si="4"/>
        <v>0</v>
      </c>
      <c r="AG45" s="14">
        <f t="shared" si="5"/>
        <v>0</v>
      </c>
      <c r="AH45" s="31"/>
    </row>
    <row r="46" spans="1:34" x14ac:dyDescent="0.25">
      <c r="A46" s="30"/>
      <c r="B46" s="44" t="str">
        <f>IF('GAME STATS'!BF2189="","",'GAME STATS'!BF2189)</f>
        <v/>
      </c>
      <c r="C46" s="994" t="str">
        <f>IF(H46="","",'GAME STATS'!E$4)</f>
        <v/>
      </c>
      <c r="D46" s="995"/>
      <c r="E46" s="995"/>
      <c r="F46" s="995"/>
      <c r="G46" s="996"/>
      <c r="H46" s="369" t="str">
        <f>IF('GAME STATS'!BN2234=0,"",'GAME STATS'!BN2234)</f>
        <v/>
      </c>
      <c r="I46" s="997" t="str">
        <f t="shared" si="6"/>
        <v/>
      </c>
      <c r="J46" s="998"/>
      <c r="K46" s="370" t="str">
        <f>IF(H46="","",'GAME STATS'!BN2236)</f>
        <v/>
      </c>
      <c r="L46" s="373" t="str">
        <f>IF(H46="","",'GAME STATS'!E2189)</f>
        <v/>
      </c>
      <c r="M46" s="371" t="str">
        <f t="shared" si="0"/>
        <v/>
      </c>
      <c r="N46" s="14">
        <f t="shared" si="7"/>
        <v>0</v>
      </c>
      <c r="O46" s="14">
        <f t="shared" si="1"/>
        <v>0</v>
      </c>
      <c r="P46" s="14">
        <f t="shared" si="2"/>
        <v>0</v>
      </c>
      <c r="Q46" s="31"/>
      <c r="R46" s="30"/>
      <c r="S46" s="44" t="str">
        <f>IF('GAME STATS'!BF5139="","",'GAME STATS'!BF5139)</f>
        <v/>
      </c>
      <c r="T46" s="994" t="str">
        <f>IF(Y46="","",'GAME STATS'!E$4)</f>
        <v/>
      </c>
      <c r="U46" s="995"/>
      <c r="V46" s="995"/>
      <c r="W46" s="995"/>
      <c r="X46" s="996"/>
      <c r="Y46" s="369" t="str">
        <f>IF('GAME STATS'!BN5184=0,"",'GAME STATS'!BN5184)</f>
        <v/>
      </c>
      <c r="Z46" s="997" t="str">
        <f t="shared" si="8"/>
        <v/>
      </c>
      <c r="AA46" s="998"/>
      <c r="AB46" s="370" t="str">
        <f>IF(Y46="","",'GAME STATS'!BN5186)</f>
        <v/>
      </c>
      <c r="AC46" s="373" t="str">
        <f>IF(Y46="","",'GAME STATS'!E5139)</f>
        <v/>
      </c>
      <c r="AD46" s="371" t="str">
        <f t="shared" si="3"/>
        <v/>
      </c>
      <c r="AE46" s="14">
        <f t="shared" si="9"/>
        <v>0</v>
      </c>
      <c r="AF46" s="14">
        <f t="shared" si="4"/>
        <v>0</v>
      </c>
      <c r="AG46" s="14">
        <f t="shared" si="5"/>
        <v>0</v>
      </c>
      <c r="AH46" s="31"/>
    </row>
    <row r="47" spans="1:34" x14ac:dyDescent="0.25">
      <c r="A47" s="30"/>
      <c r="B47" s="44" t="str">
        <f>IF('GAME STATS'!BF2248="","",'GAME STATS'!BF2248)</f>
        <v/>
      </c>
      <c r="C47" s="994" t="str">
        <f>IF(H47="","",'GAME STATS'!E$4)</f>
        <v/>
      </c>
      <c r="D47" s="995"/>
      <c r="E47" s="995"/>
      <c r="F47" s="995"/>
      <c r="G47" s="996"/>
      <c r="H47" s="369" t="str">
        <f>IF('GAME STATS'!BN2293=0,"",'GAME STATS'!BN2293)</f>
        <v/>
      </c>
      <c r="I47" s="997" t="str">
        <f t="shared" si="6"/>
        <v/>
      </c>
      <c r="J47" s="998"/>
      <c r="K47" s="370" t="str">
        <f>IF(H47="","",'GAME STATS'!BN2295)</f>
        <v/>
      </c>
      <c r="L47" s="373" t="str">
        <f>IF(H47="","",'GAME STATS'!E2248)</f>
        <v/>
      </c>
      <c r="M47" s="371" t="str">
        <f t="shared" si="0"/>
        <v/>
      </c>
      <c r="N47" s="14">
        <f t="shared" si="7"/>
        <v>0</v>
      </c>
      <c r="O47" s="14">
        <f t="shared" si="1"/>
        <v>0</v>
      </c>
      <c r="P47" s="14">
        <f t="shared" si="2"/>
        <v>0</v>
      </c>
      <c r="Q47" s="31"/>
      <c r="R47" s="30"/>
      <c r="S47" s="44" t="str">
        <f>IF('GAME STATS'!BF5198="","",'GAME STATS'!BF5198)</f>
        <v/>
      </c>
      <c r="T47" s="994" t="str">
        <f>IF(Y47="","",'GAME STATS'!E$4)</f>
        <v/>
      </c>
      <c r="U47" s="995"/>
      <c r="V47" s="995"/>
      <c r="W47" s="995"/>
      <c r="X47" s="996"/>
      <c r="Y47" s="369" t="str">
        <f>IF('GAME STATS'!BN5243=0,"",'GAME STATS'!BN5243)</f>
        <v/>
      </c>
      <c r="Z47" s="997" t="str">
        <f t="shared" si="8"/>
        <v/>
      </c>
      <c r="AA47" s="998"/>
      <c r="AB47" s="370" t="str">
        <f>IF(Y47="","",'GAME STATS'!BN5245)</f>
        <v/>
      </c>
      <c r="AC47" s="373" t="str">
        <f>IF(Y47="","",'GAME STATS'!E5198)</f>
        <v/>
      </c>
      <c r="AD47" s="371" t="str">
        <f t="shared" si="3"/>
        <v/>
      </c>
      <c r="AE47" s="14">
        <f t="shared" si="9"/>
        <v>0</v>
      </c>
      <c r="AF47" s="14">
        <f t="shared" si="4"/>
        <v>0</v>
      </c>
      <c r="AG47" s="14">
        <f t="shared" si="5"/>
        <v>0</v>
      </c>
      <c r="AH47" s="31"/>
    </row>
    <row r="48" spans="1:34" x14ac:dyDescent="0.25">
      <c r="A48" s="30"/>
      <c r="B48" s="44" t="str">
        <f>IF('GAME STATS'!BF2307="","",'GAME STATS'!BF2307)</f>
        <v/>
      </c>
      <c r="C48" s="994" t="str">
        <f>IF(H48="","",'GAME STATS'!E$4)</f>
        <v/>
      </c>
      <c r="D48" s="995"/>
      <c r="E48" s="995"/>
      <c r="F48" s="995"/>
      <c r="G48" s="996"/>
      <c r="H48" s="369" t="str">
        <f>IF('GAME STATS'!BN2352=0,"",'GAME STATS'!BN2352)</f>
        <v/>
      </c>
      <c r="I48" s="997" t="str">
        <f t="shared" si="6"/>
        <v/>
      </c>
      <c r="J48" s="998"/>
      <c r="K48" s="370" t="str">
        <f>IF(H48="","",'GAME STATS'!BN2354)</f>
        <v/>
      </c>
      <c r="L48" s="373" t="str">
        <f>IF(H48="","",'GAME STATS'!E2307)</f>
        <v/>
      </c>
      <c r="M48" s="371" t="str">
        <f t="shared" si="0"/>
        <v/>
      </c>
      <c r="N48" s="14">
        <f t="shared" si="7"/>
        <v>0</v>
      </c>
      <c r="O48" s="14">
        <f t="shared" si="1"/>
        <v>0</v>
      </c>
      <c r="P48" s="14">
        <f t="shared" si="2"/>
        <v>0</v>
      </c>
      <c r="Q48" s="31"/>
      <c r="R48" s="30"/>
      <c r="S48" s="44" t="str">
        <f>IF('GAME STATS'!BF5257="","",'GAME STATS'!BF5257)</f>
        <v/>
      </c>
      <c r="T48" s="994" t="str">
        <f>IF(Y48="","",'GAME STATS'!E$4)</f>
        <v/>
      </c>
      <c r="U48" s="995"/>
      <c r="V48" s="995"/>
      <c r="W48" s="995"/>
      <c r="X48" s="996"/>
      <c r="Y48" s="369" t="str">
        <f>IF('GAME STATS'!BN5302=0,"",'GAME STATS'!BN5302)</f>
        <v/>
      </c>
      <c r="Z48" s="997" t="str">
        <f t="shared" si="8"/>
        <v/>
      </c>
      <c r="AA48" s="998"/>
      <c r="AB48" s="370" t="str">
        <f>IF(Y48="","",'GAME STATS'!BN5304)</f>
        <v/>
      </c>
      <c r="AC48" s="373" t="str">
        <f>IF(Y48="","",'GAME STATS'!E5257)</f>
        <v/>
      </c>
      <c r="AD48" s="371" t="str">
        <f t="shared" si="3"/>
        <v/>
      </c>
      <c r="AE48" s="14">
        <f t="shared" si="9"/>
        <v>0</v>
      </c>
      <c r="AF48" s="14">
        <f t="shared" si="4"/>
        <v>0</v>
      </c>
      <c r="AG48" s="14">
        <f t="shared" si="5"/>
        <v>0</v>
      </c>
      <c r="AH48" s="31"/>
    </row>
    <row r="49" spans="1:34" x14ac:dyDescent="0.25">
      <c r="A49" s="30"/>
      <c r="B49" s="44" t="str">
        <f>IF('GAME STATS'!BF2366="","",'GAME STATS'!BF2366)</f>
        <v/>
      </c>
      <c r="C49" s="994" t="str">
        <f>IF(H49="","",'GAME STATS'!E$4)</f>
        <v/>
      </c>
      <c r="D49" s="995"/>
      <c r="E49" s="995"/>
      <c r="F49" s="995"/>
      <c r="G49" s="996"/>
      <c r="H49" s="369" t="str">
        <f>IF('GAME STATS'!BN2411=0,"",'GAME STATS'!BN2411)</f>
        <v/>
      </c>
      <c r="I49" s="997" t="str">
        <f t="shared" ref="I49:I58" si="10">IF(H49="",""," V ")</f>
        <v/>
      </c>
      <c r="J49" s="998"/>
      <c r="K49" s="370" t="str">
        <f>IF(H49="","",'GAME STATS'!BN2413)</f>
        <v/>
      </c>
      <c r="L49" s="373" t="str">
        <f>IF(H49="","",'GAME STATS'!E2366)</f>
        <v/>
      </c>
      <c r="M49" s="371" t="str">
        <f t="shared" ref="M49:M58" si="11">IF(I49="","",IF(H49&gt;K49,"W","L"))</f>
        <v/>
      </c>
      <c r="N49" s="14">
        <f t="shared" ref="N49:N58" si="12">IF(I49="",0,1)</f>
        <v>0</v>
      </c>
      <c r="O49" s="14">
        <f t="shared" ref="O49:O58" si="13">IF(M49="W",1,0)</f>
        <v>0</v>
      </c>
      <c r="P49" s="14">
        <f t="shared" ref="P49:P58" si="14">IF(M49="L",1,0)</f>
        <v>0</v>
      </c>
      <c r="Q49" s="31"/>
      <c r="R49" s="30"/>
      <c r="S49" s="44" t="str">
        <f>IF('GAME STATS'!BF5316="","",'GAME STATS'!BF5316)</f>
        <v/>
      </c>
      <c r="T49" s="994" t="str">
        <f>IF(Y49="","",'GAME STATS'!E$4)</f>
        <v/>
      </c>
      <c r="U49" s="995"/>
      <c r="V49" s="995"/>
      <c r="W49" s="995"/>
      <c r="X49" s="996"/>
      <c r="Y49" s="369" t="str">
        <f>IF('GAME STATS'!BN5361=0,"",'GAME STATS'!BN5361)</f>
        <v/>
      </c>
      <c r="Z49" s="997" t="str">
        <f t="shared" si="8"/>
        <v/>
      </c>
      <c r="AA49" s="998"/>
      <c r="AB49" s="370" t="str">
        <f>IF(Y49="","",'GAME STATS'!BN5363)</f>
        <v/>
      </c>
      <c r="AC49" s="373" t="str">
        <f>IF(Y49="","",'GAME STATS'!E5316)</f>
        <v/>
      </c>
      <c r="AD49" s="371" t="str">
        <f t="shared" si="3"/>
        <v/>
      </c>
      <c r="AE49" s="14">
        <f t="shared" si="9"/>
        <v>0</v>
      </c>
      <c r="AF49" s="14">
        <f t="shared" si="4"/>
        <v>0</v>
      </c>
      <c r="AG49" s="14">
        <f t="shared" si="5"/>
        <v>0</v>
      </c>
      <c r="AH49" s="31"/>
    </row>
    <row r="50" spans="1:34" x14ac:dyDescent="0.25">
      <c r="A50" s="30"/>
      <c r="B50" s="44" t="str">
        <f>IF('GAME STATS'!BF2425="","",'GAME STATS'!BF2425)</f>
        <v/>
      </c>
      <c r="C50" s="994" t="str">
        <f>IF(H50="","",'GAME STATS'!E$4)</f>
        <v/>
      </c>
      <c r="D50" s="995"/>
      <c r="E50" s="995"/>
      <c r="F50" s="995"/>
      <c r="G50" s="996"/>
      <c r="H50" s="369" t="str">
        <f>IF('GAME STATS'!BN2470=0,"",'GAME STATS'!BN2470)</f>
        <v/>
      </c>
      <c r="I50" s="997" t="str">
        <f t="shared" si="10"/>
        <v/>
      </c>
      <c r="J50" s="998"/>
      <c r="K50" s="370" t="str">
        <f>IF(H50="","",'GAME STATS'!BN2472)</f>
        <v/>
      </c>
      <c r="L50" s="373" t="str">
        <f>IF(H50="","",'GAME STATS'!E2425)</f>
        <v/>
      </c>
      <c r="M50" s="371" t="str">
        <f t="shared" si="11"/>
        <v/>
      </c>
      <c r="N50" s="14">
        <f t="shared" si="12"/>
        <v>0</v>
      </c>
      <c r="O50" s="14">
        <f t="shared" si="13"/>
        <v>0</v>
      </c>
      <c r="P50" s="14">
        <f t="shared" si="14"/>
        <v>0</v>
      </c>
      <c r="Q50" s="31"/>
      <c r="R50" s="30"/>
      <c r="S50" s="44" t="str">
        <f>IF('GAME STATS'!BF5375="","",'GAME STATS'!BF5375)</f>
        <v/>
      </c>
      <c r="T50" s="994" t="str">
        <f>IF(Y50="","",'GAME STATS'!E$4)</f>
        <v/>
      </c>
      <c r="U50" s="995"/>
      <c r="V50" s="995"/>
      <c r="W50" s="995"/>
      <c r="X50" s="996"/>
      <c r="Y50" s="369" t="str">
        <f>IF('GAME STATS'!BN5420=0,"",'GAME STATS'!BN5420)</f>
        <v/>
      </c>
      <c r="Z50" s="997" t="str">
        <f t="shared" si="8"/>
        <v/>
      </c>
      <c r="AA50" s="998"/>
      <c r="AB50" s="370" t="str">
        <f>IF(Y50="","",'GAME STATS'!BN5422)</f>
        <v/>
      </c>
      <c r="AC50" s="373" t="str">
        <f>IF(Y50="","",'GAME STATS'!E5375)</f>
        <v/>
      </c>
      <c r="AD50" s="371" t="str">
        <f t="shared" si="3"/>
        <v/>
      </c>
      <c r="AE50" s="14">
        <f t="shared" si="9"/>
        <v>0</v>
      </c>
      <c r="AF50" s="14">
        <f t="shared" si="4"/>
        <v>0</v>
      </c>
      <c r="AG50" s="14">
        <f t="shared" si="5"/>
        <v>0</v>
      </c>
      <c r="AH50" s="31"/>
    </row>
    <row r="51" spans="1:34" x14ac:dyDescent="0.25">
      <c r="A51" s="30"/>
      <c r="B51" s="44" t="str">
        <f>IF('GAME STATS'!BF2484="","",'GAME STATS'!BF2484)</f>
        <v/>
      </c>
      <c r="C51" s="994" t="str">
        <f>IF(H51="","",'GAME STATS'!E$4)</f>
        <v/>
      </c>
      <c r="D51" s="995"/>
      <c r="E51" s="995"/>
      <c r="F51" s="995"/>
      <c r="G51" s="996"/>
      <c r="H51" s="369" t="str">
        <f>IF('GAME STATS'!BN2529=0,"",'GAME STATS'!BN2529)</f>
        <v/>
      </c>
      <c r="I51" s="997" t="str">
        <f t="shared" si="10"/>
        <v/>
      </c>
      <c r="J51" s="998"/>
      <c r="K51" s="370" t="str">
        <f>IF(H51="","",'GAME STATS'!BN2531)</f>
        <v/>
      </c>
      <c r="L51" s="373" t="str">
        <f>IF(H51="","",'GAME STATS'!E2484)</f>
        <v/>
      </c>
      <c r="M51" s="371" t="str">
        <f t="shared" si="11"/>
        <v/>
      </c>
      <c r="N51" s="14">
        <f t="shared" si="12"/>
        <v>0</v>
      </c>
      <c r="O51" s="14">
        <f t="shared" si="13"/>
        <v>0</v>
      </c>
      <c r="P51" s="14">
        <f t="shared" si="14"/>
        <v>0</v>
      </c>
      <c r="Q51" s="31"/>
      <c r="R51" s="30"/>
      <c r="S51" s="44" t="str">
        <f>IF('GAME STATS'!BF5434="","",'GAME STATS'!BF5434)</f>
        <v/>
      </c>
      <c r="T51" s="994" t="str">
        <f>IF(Y51="","",'GAME STATS'!E$4)</f>
        <v/>
      </c>
      <c r="U51" s="995"/>
      <c r="V51" s="995"/>
      <c r="W51" s="995"/>
      <c r="X51" s="996"/>
      <c r="Y51" s="369" t="str">
        <f>IF('GAME STATS'!BN5479=0,"",'GAME STATS'!BN5479)</f>
        <v/>
      </c>
      <c r="Z51" s="997" t="str">
        <f t="shared" si="8"/>
        <v/>
      </c>
      <c r="AA51" s="998"/>
      <c r="AB51" s="370" t="str">
        <f>IF(Y51="","",'GAME STATS'!BN5481)</f>
        <v/>
      </c>
      <c r="AC51" s="373" t="str">
        <f>IF(Y51="","",'GAME STATS'!E5434)</f>
        <v/>
      </c>
      <c r="AD51" s="371" t="str">
        <f t="shared" si="3"/>
        <v/>
      </c>
      <c r="AE51" s="14">
        <f t="shared" si="9"/>
        <v>0</v>
      </c>
      <c r="AF51" s="14">
        <f t="shared" si="4"/>
        <v>0</v>
      </c>
      <c r="AG51" s="14">
        <f t="shared" si="5"/>
        <v>0</v>
      </c>
      <c r="AH51" s="31"/>
    </row>
    <row r="52" spans="1:34" x14ac:dyDescent="0.25">
      <c r="A52" s="30"/>
      <c r="B52" s="44" t="str">
        <f>IF('GAME STATS'!BF2543="","",'GAME STATS'!BF2543)</f>
        <v/>
      </c>
      <c r="C52" s="994" t="str">
        <f>IF(H52="","",'GAME STATS'!E$4)</f>
        <v/>
      </c>
      <c r="D52" s="995"/>
      <c r="E52" s="995"/>
      <c r="F52" s="995"/>
      <c r="G52" s="996"/>
      <c r="H52" s="369" t="str">
        <f>IF('GAME STATS'!BN2588=0,"",'GAME STATS'!BN2588)</f>
        <v/>
      </c>
      <c r="I52" s="997" t="str">
        <f t="shared" si="10"/>
        <v/>
      </c>
      <c r="J52" s="998"/>
      <c r="K52" s="370" t="str">
        <f>IF(H52="","",'GAME STATS'!BN2590)</f>
        <v/>
      </c>
      <c r="L52" s="373" t="str">
        <f>IF(H52="","",'GAME STATS'!E2543)</f>
        <v/>
      </c>
      <c r="M52" s="371" t="str">
        <f t="shared" si="11"/>
        <v/>
      </c>
      <c r="N52" s="14">
        <f t="shared" si="12"/>
        <v>0</v>
      </c>
      <c r="O52" s="14">
        <f t="shared" si="13"/>
        <v>0</v>
      </c>
      <c r="P52" s="14">
        <f t="shared" si="14"/>
        <v>0</v>
      </c>
      <c r="Q52" s="31"/>
      <c r="R52" s="30"/>
      <c r="S52" s="44" t="str">
        <f>IF('GAME STATS'!BF5493="","",'GAME STATS'!BF5493)</f>
        <v/>
      </c>
      <c r="T52" s="994" t="str">
        <f>IF(Y52="","",'GAME STATS'!E$4)</f>
        <v/>
      </c>
      <c r="U52" s="995"/>
      <c r="V52" s="995"/>
      <c r="W52" s="995"/>
      <c r="X52" s="996"/>
      <c r="Y52" s="369" t="str">
        <f>IF('GAME STATS'!BN5538=0,"",'GAME STATS'!BN5538)</f>
        <v/>
      </c>
      <c r="Z52" s="997" t="str">
        <f t="shared" si="8"/>
        <v/>
      </c>
      <c r="AA52" s="998"/>
      <c r="AB52" s="370" t="str">
        <f>IF(Y52="","",'GAME STATS'!BN5540)</f>
        <v/>
      </c>
      <c r="AC52" s="373" t="str">
        <f>IF(Y52="","",'GAME STATS'!E5493)</f>
        <v/>
      </c>
      <c r="AD52" s="371" t="str">
        <f t="shared" si="3"/>
        <v/>
      </c>
      <c r="AE52" s="14">
        <f t="shared" si="9"/>
        <v>0</v>
      </c>
      <c r="AF52" s="14">
        <f t="shared" si="4"/>
        <v>0</v>
      </c>
      <c r="AG52" s="14">
        <f t="shared" si="5"/>
        <v>0</v>
      </c>
      <c r="AH52" s="31"/>
    </row>
    <row r="53" spans="1:34" x14ac:dyDescent="0.25">
      <c r="A53" s="30"/>
      <c r="B53" s="44" t="str">
        <f>IF('GAME STATS'!BF2602="","",'GAME STATS'!BF2602)</f>
        <v/>
      </c>
      <c r="C53" s="994" t="str">
        <f>IF(H53="","",'GAME STATS'!E$4)</f>
        <v/>
      </c>
      <c r="D53" s="995"/>
      <c r="E53" s="995"/>
      <c r="F53" s="995"/>
      <c r="G53" s="996"/>
      <c r="H53" s="369" t="str">
        <f>IF('GAME STATS'!BN2647=0,"",'GAME STATS'!BN2647)</f>
        <v/>
      </c>
      <c r="I53" s="997" t="str">
        <f t="shared" si="10"/>
        <v/>
      </c>
      <c r="J53" s="998"/>
      <c r="K53" s="370" t="str">
        <f>IF(H53="","",'GAME STATS'!BN2649)</f>
        <v/>
      </c>
      <c r="L53" s="373" t="str">
        <f>IF(H53="","",'GAME STATS'!E2602)</f>
        <v/>
      </c>
      <c r="M53" s="371" t="str">
        <f t="shared" si="11"/>
        <v/>
      </c>
      <c r="N53" s="14">
        <f t="shared" si="12"/>
        <v>0</v>
      </c>
      <c r="O53" s="14">
        <f t="shared" si="13"/>
        <v>0</v>
      </c>
      <c r="P53" s="14">
        <f t="shared" si="14"/>
        <v>0</v>
      </c>
      <c r="Q53" s="31"/>
      <c r="R53" s="30"/>
      <c r="S53" s="44" t="str">
        <f>IF('GAME STATS'!BF5552="","",'GAME STATS'!BF5552)</f>
        <v/>
      </c>
      <c r="T53" s="994" t="str">
        <f>IF(Y53="","",'GAME STATS'!E$4)</f>
        <v/>
      </c>
      <c r="U53" s="995"/>
      <c r="V53" s="995"/>
      <c r="W53" s="995"/>
      <c r="X53" s="996"/>
      <c r="Y53" s="369" t="str">
        <f>IF('GAME STATS'!BN5597=0,"",'GAME STATS'!BN5597)</f>
        <v/>
      </c>
      <c r="Z53" s="997" t="str">
        <f t="shared" si="8"/>
        <v/>
      </c>
      <c r="AA53" s="998"/>
      <c r="AB53" s="370" t="str">
        <f>IF(Y53="","",'GAME STATS'!BN5599)</f>
        <v/>
      </c>
      <c r="AC53" s="373" t="str">
        <f>IF(Y53="","",'GAME STATS'!E5552)</f>
        <v/>
      </c>
      <c r="AD53" s="371" t="str">
        <f t="shared" si="3"/>
        <v/>
      </c>
      <c r="AE53" s="14">
        <f t="shared" si="9"/>
        <v>0</v>
      </c>
      <c r="AF53" s="14">
        <f t="shared" si="4"/>
        <v>0</v>
      </c>
      <c r="AG53" s="14">
        <f t="shared" si="5"/>
        <v>0</v>
      </c>
      <c r="AH53" s="31"/>
    </row>
    <row r="54" spans="1:34" x14ac:dyDescent="0.25">
      <c r="A54" s="30"/>
      <c r="B54" s="44" t="str">
        <f>IF('GAME STATS'!BF2661="","",'GAME STATS'!BF2661)</f>
        <v/>
      </c>
      <c r="C54" s="994" t="str">
        <f>IF(H54="","",'GAME STATS'!E$4)</f>
        <v/>
      </c>
      <c r="D54" s="995"/>
      <c r="E54" s="995"/>
      <c r="F54" s="995"/>
      <c r="G54" s="996"/>
      <c r="H54" s="369" t="str">
        <f>IF('GAME STATS'!BN2706=0,"",'GAME STATS'!BN2706)</f>
        <v/>
      </c>
      <c r="I54" s="997" t="str">
        <f t="shared" si="10"/>
        <v/>
      </c>
      <c r="J54" s="998"/>
      <c r="K54" s="370" t="str">
        <f>IF(H54="","",'GAME STATS'!BN2708)</f>
        <v/>
      </c>
      <c r="L54" s="373" t="str">
        <f>IF(H54="","",'GAME STATS'!E2661)</f>
        <v/>
      </c>
      <c r="M54" s="371" t="str">
        <f t="shared" si="11"/>
        <v/>
      </c>
      <c r="N54" s="14">
        <f t="shared" si="12"/>
        <v>0</v>
      </c>
      <c r="O54" s="14">
        <f t="shared" si="13"/>
        <v>0</v>
      </c>
      <c r="P54" s="14">
        <f t="shared" si="14"/>
        <v>0</v>
      </c>
      <c r="Q54" s="31"/>
      <c r="R54" s="30"/>
      <c r="S54" s="44" t="str">
        <f>IF('GAME STATS'!BF5611="","",'GAME STATS'!BF5611)</f>
        <v/>
      </c>
      <c r="T54" s="994" t="str">
        <f>IF(Y54="","",'GAME STATS'!E$4)</f>
        <v/>
      </c>
      <c r="U54" s="995"/>
      <c r="V54" s="995"/>
      <c r="W54" s="995"/>
      <c r="X54" s="996"/>
      <c r="Y54" s="369" t="str">
        <f>IF('GAME STATS'!BN5656=0,"",'GAME STATS'!BN5656)</f>
        <v/>
      </c>
      <c r="Z54" s="997" t="str">
        <f t="shared" si="8"/>
        <v/>
      </c>
      <c r="AA54" s="998"/>
      <c r="AB54" s="370" t="str">
        <f>IF(Y54="","",'GAME STATS'!BN5658)</f>
        <v/>
      </c>
      <c r="AC54" s="373" t="str">
        <f>IF(Y54="","",'GAME STATS'!E5611)</f>
        <v/>
      </c>
      <c r="AD54" s="371" t="str">
        <f t="shared" si="3"/>
        <v/>
      </c>
      <c r="AE54" s="14">
        <f t="shared" si="9"/>
        <v>0</v>
      </c>
      <c r="AF54" s="14">
        <f t="shared" si="4"/>
        <v>0</v>
      </c>
      <c r="AG54" s="14">
        <f t="shared" si="5"/>
        <v>0</v>
      </c>
      <c r="AH54" s="31"/>
    </row>
    <row r="55" spans="1:34" x14ac:dyDescent="0.25">
      <c r="A55" s="30"/>
      <c r="B55" s="44" t="str">
        <f>IF('GAME STATS'!BF2720="","",'GAME STATS'!BF2720)</f>
        <v/>
      </c>
      <c r="C55" s="994" t="str">
        <f>IF(H55="","",'GAME STATS'!E$4)</f>
        <v/>
      </c>
      <c r="D55" s="995"/>
      <c r="E55" s="995"/>
      <c r="F55" s="995"/>
      <c r="G55" s="996"/>
      <c r="H55" s="369" t="str">
        <f>IF('GAME STATS'!BN2765=0,"",'GAME STATS'!BN2765)</f>
        <v/>
      </c>
      <c r="I55" s="997" t="str">
        <f t="shared" si="10"/>
        <v/>
      </c>
      <c r="J55" s="998"/>
      <c r="K55" s="370" t="str">
        <f>IF(H55="","",'GAME STATS'!BN2767)</f>
        <v/>
      </c>
      <c r="L55" s="373" t="str">
        <f>IF(H55="","",'GAME STATS'!E2720)</f>
        <v/>
      </c>
      <c r="M55" s="371" t="str">
        <f t="shared" si="11"/>
        <v/>
      </c>
      <c r="N55" s="14">
        <f t="shared" si="12"/>
        <v>0</v>
      </c>
      <c r="O55" s="14">
        <f t="shared" si="13"/>
        <v>0</v>
      </c>
      <c r="P55" s="14">
        <f t="shared" si="14"/>
        <v>0</v>
      </c>
      <c r="Q55" s="31"/>
      <c r="R55" s="30"/>
      <c r="S55" s="44" t="str">
        <f>IF('GAME STATS'!BF5670="","",'GAME STATS'!BF5670)</f>
        <v/>
      </c>
      <c r="T55" s="994" t="str">
        <f>IF(Y55="","",'GAME STATS'!E$4)</f>
        <v/>
      </c>
      <c r="U55" s="995"/>
      <c r="V55" s="995"/>
      <c r="W55" s="995"/>
      <c r="X55" s="996"/>
      <c r="Y55" s="369" t="str">
        <f>IF('GAME STATS'!BN5715=0,"",'GAME STATS'!BN5715)</f>
        <v/>
      </c>
      <c r="Z55" s="997" t="str">
        <f t="shared" si="8"/>
        <v/>
      </c>
      <c r="AA55" s="998"/>
      <c r="AB55" s="370" t="str">
        <f>IF(Y55="","",'GAME STATS'!BN5717)</f>
        <v/>
      </c>
      <c r="AC55" s="373" t="str">
        <f>IF(Y55="","",'GAME STATS'!E5670)</f>
        <v/>
      </c>
      <c r="AD55" s="371" t="str">
        <f t="shared" si="3"/>
        <v/>
      </c>
      <c r="AE55" s="14">
        <f t="shared" si="9"/>
        <v>0</v>
      </c>
      <c r="AF55" s="14">
        <f t="shared" si="4"/>
        <v>0</v>
      </c>
      <c r="AG55" s="14">
        <f t="shared" si="5"/>
        <v>0</v>
      </c>
      <c r="AH55" s="31"/>
    </row>
    <row r="56" spans="1:34" x14ac:dyDescent="0.25">
      <c r="A56" s="30"/>
      <c r="B56" s="44" t="str">
        <f>IF('GAME STATS'!BF2779="","",'GAME STATS'!BF2779)</f>
        <v/>
      </c>
      <c r="C56" s="994" t="str">
        <f>IF(H56="","",'GAME STATS'!E$4)</f>
        <v/>
      </c>
      <c r="D56" s="995"/>
      <c r="E56" s="995"/>
      <c r="F56" s="995"/>
      <c r="G56" s="996"/>
      <c r="H56" s="369" t="str">
        <f>IF('GAME STATS'!BN2824=0,"",'GAME STATS'!BN2824)</f>
        <v/>
      </c>
      <c r="I56" s="997" t="str">
        <f t="shared" si="10"/>
        <v/>
      </c>
      <c r="J56" s="998"/>
      <c r="K56" s="370" t="str">
        <f>IF(H56="","",'GAME STATS'!BN2826)</f>
        <v/>
      </c>
      <c r="L56" s="373" t="str">
        <f>IF(H56="","",'GAME STATS'!E2779)</f>
        <v/>
      </c>
      <c r="M56" s="371" t="str">
        <f t="shared" si="11"/>
        <v/>
      </c>
      <c r="N56" s="14">
        <f t="shared" si="12"/>
        <v>0</v>
      </c>
      <c r="O56" s="14">
        <f t="shared" si="13"/>
        <v>0</v>
      </c>
      <c r="P56" s="14">
        <f t="shared" si="14"/>
        <v>0</v>
      </c>
      <c r="Q56" s="31"/>
      <c r="R56" s="30"/>
      <c r="S56" s="44" t="str">
        <f>IF('GAME STATS'!BF5729="","",'GAME STATS'!BF5729)</f>
        <v/>
      </c>
      <c r="T56" s="994" t="str">
        <f>IF(Y56="","",'GAME STATS'!E$4)</f>
        <v/>
      </c>
      <c r="U56" s="995"/>
      <c r="V56" s="995"/>
      <c r="W56" s="995"/>
      <c r="X56" s="996"/>
      <c r="Y56" s="369" t="str">
        <f>IF('GAME STATS'!BN5774=0,"",'GAME STATS'!BN5774)</f>
        <v/>
      </c>
      <c r="Z56" s="997" t="str">
        <f t="shared" si="8"/>
        <v/>
      </c>
      <c r="AA56" s="998"/>
      <c r="AB56" s="370" t="str">
        <f>IF(Y56="","",'GAME STATS'!BN5776)</f>
        <v/>
      </c>
      <c r="AC56" s="373" t="str">
        <f>IF(Y56="","",'GAME STATS'!E5729)</f>
        <v/>
      </c>
      <c r="AD56" s="371" t="str">
        <f t="shared" si="3"/>
        <v/>
      </c>
      <c r="AE56" s="14">
        <f t="shared" si="9"/>
        <v>0</v>
      </c>
      <c r="AF56" s="14">
        <f t="shared" si="4"/>
        <v>0</v>
      </c>
      <c r="AG56" s="14">
        <f t="shared" si="5"/>
        <v>0</v>
      </c>
      <c r="AH56" s="31"/>
    </row>
    <row r="57" spans="1:34" x14ac:dyDescent="0.25">
      <c r="A57" s="30"/>
      <c r="B57" s="44" t="str">
        <f>IF('GAME STATS'!BF2838="","",'GAME STATS'!BF2838)</f>
        <v/>
      </c>
      <c r="C57" s="994" t="str">
        <f>IF(H57="","",'GAME STATS'!E$4)</f>
        <v/>
      </c>
      <c r="D57" s="995"/>
      <c r="E57" s="995"/>
      <c r="F57" s="995"/>
      <c r="G57" s="996"/>
      <c r="H57" s="369" t="str">
        <f>IF('GAME STATS'!BN2883=0,"",'GAME STATS'!BN2883)</f>
        <v/>
      </c>
      <c r="I57" s="997" t="str">
        <f t="shared" si="10"/>
        <v/>
      </c>
      <c r="J57" s="998"/>
      <c r="K57" s="370" t="str">
        <f>IF(H57="","",'GAME STATS'!BN2885)</f>
        <v/>
      </c>
      <c r="L57" s="373" t="str">
        <f>IF(H57="","",'GAME STATS'!E2838)</f>
        <v/>
      </c>
      <c r="M57" s="371" t="str">
        <f t="shared" si="11"/>
        <v/>
      </c>
      <c r="N57" s="14">
        <f t="shared" si="12"/>
        <v>0</v>
      </c>
      <c r="O57" s="14">
        <f t="shared" si="13"/>
        <v>0</v>
      </c>
      <c r="P57" s="14">
        <f t="shared" si="14"/>
        <v>0</v>
      </c>
      <c r="Q57" s="31"/>
      <c r="R57" s="30"/>
      <c r="S57" s="44" t="str">
        <f>IF('GAME STATS'!BF5788="","",'GAME STATS'!BF5788)</f>
        <v/>
      </c>
      <c r="T57" s="994" t="str">
        <f>IF(Y57="","",'GAME STATS'!E$4)</f>
        <v/>
      </c>
      <c r="U57" s="995"/>
      <c r="V57" s="995"/>
      <c r="W57" s="995"/>
      <c r="X57" s="996"/>
      <c r="Y57" s="369" t="str">
        <f>IF('GAME STATS'!BN5833=0,"",'GAME STATS'!BN5833)</f>
        <v/>
      </c>
      <c r="Z57" s="997" t="str">
        <f t="shared" si="8"/>
        <v/>
      </c>
      <c r="AA57" s="998"/>
      <c r="AB57" s="370" t="str">
        <f>IF(Y57="","",'GAME STATS'!BN5835)</f>
        <v/>
      </c>
      <c r="AC57" s="373" t="str">
        <f>IF(Y57="","",'GAME STATS'!E5788)</f>
        <v/>
      </c>
      <c r="AD57" s="371" t="str">
        <f t="shared" si="3"/>
        <v/>
      </c>
      <c r="AE57" s="14">
        <f t="shared" si="9"/>
        <v>0</v>
      </c>
      <c r="AF57" s="14">
        <f t="shared" si="4"/>
        <v>0</v>
      </c>
      <c r="AG57" s="14">
        <f t="shared" si="5"/>
        <v>0</v>
      </c>
      <c r="AH57" s="31"/>
    </row>
    <row r="58" spans="1:34" x14ac:dyDescent="0.25">
      <c r="A58" s="30"/>
      <c r="B58" s="44" t="str">
        <f>IF('GAME STATS'!BF2897="","",'GAME STATS'!BF2897)</f>
        <v/>
      </c>
      <c r="C58" s="994" t="str">
        <f>IF(H58="","",'GAME STATS'!E$4)</f>
        <v/>
      </c>
      <c r="D58" s="995"/>
      <c r="E58" s="995"/>
      <c r="F58" s="995"/>
      <c r="G58" s="996"/>
      <c r="H58" s="369" t="str">
        <f>IF('GAME STATS'!BN2942=0,"",'GAME STATS'!BN2942)</f>
        <v/>
      </c>
      <c r="I58" s="997" t="str">
        <f t="shared" si="10"/>
        <v/>
      </c>
      <c r="J58" s="998"/>
      <c r="K58" s="370" t="str">
        <f>IF(H58="","",'GAME STATS'!BN2944)</f>
        <v/>
      </c>
      <c r="L58" s="373" t="str">
        <f>IF(H58="","",'GAME STATS'!E2897)</f>
        <v/>
      </c>
      <c r="M58" s="371" t="str">
        <f t="shared" si="11"/>
        <v/>
      </c>
      <c r="N58" s="14">
        <f t="shared" si="12"/>
        <v>0</v>
      </c>
      <c r="O58" s="14">
        <f t="shared" si="13"/>
        <v>0</v>
      </c>
      <c r="P58" s="14">
        <f t="shared" si="14"/>
        <v>0</v>
      </c>
      <c r="Q58" s="31"/>
      <c r="R58" s="30"/>
      <c r="S58" s="44" t="str">
        <f>IF('GAME STATS'!BF5847="","",'GAME STATS'!BF5847)</f>
        <v/>
      </c>
      <c r="T58" s="994" t="str">
        <f>IF(Y58="","",'GAME STATS'!E$4)</f>
        <v/>
      </c>
      <c r="U58" s="995"/>
      <c r="V58" s="995"/>
      <c r="W58" s="995"/>
      <c r="X58" s="996"/>
      <c r="Y58" s="369" t="str">
        <f>IF('GAME STATS'!BN5892=0,"",'GAME STATS'!BN5892)</f>
        <v/>
      </c>
      <c r="Z58" s="997" t="str">
        <f t="shared" si="8"/>
        <v/>
      </c>
      <c r="AA58" s="998"/>
      <c r="AB58" s="370" t="str">
        <f>IF(Y58="","",'GAME STATS'!BN5894)</f>
        <v/>
      </c>
      <c r="AC58" s="373" t="str">
        <f>IF(Y58="","",'GAME STATS'!E5847)</f>
        <v/>
      </c>
      <c r="AD58" s="371" t="str">
        <f t="shared" si="3"/>
        <v/>
      </c>
      <c r="AE58" s="14">
        <f t="shared" si="9"/>
        <v>0</v>
      </c>
      <c r="AF58" s="14">
        <f t="shared" si="4"/>
        <v>0</v>
      </c>
      <c r="AG58" s="14">
        <f t="shared" si="5"/>
        <v>0</v>
      </c>
      <c r="AH58" s="31"/>
    </row>
    <row r="59" spans="1:34" ht="16.5" thickBot="1" x14ac:dyDescent="0.3">
      <c r="A59" s="30"/>
      <c r="B59" s="45"/>
      <c r="C59" s="999"/>
      <c r="D59" s="999"/>
      <c r="E59" s="999"/>
      <c r="F59" s="999"/>
      <c r="G59" s="999"/>
      <c r="H59" s="121"/>
      <c r="I59" s="1000"/>
      <c r="J59" s="1000"/>
      <c r="K59" s="372"/>
      <c r="L59" s="1001" t="s">
        <v>156</v>
      </c>
      <c r="M59" s="1002"/>
      <c r="N59" s="11">
        <f>SUM(N9:N58)</f>
        <v>0</v>
      </c>
      <c r="O59" s="11">
        <f>SUM(O9:O58)</f>
        <v>0</v>
      </c>
      <c r="P59" s="11">
        <f>SUM(P9:P58)</f>
        <v>0</v>
      </c>
      <c r="Q59" s="31"/>
      <c r="R59" s="30"/>
      <c r="S59" s="45"/>
      <c r="T59" s="999"/>
      <c r="U59" s="999"/>
      <c r="V59" s="999"/>
      <c r="W59" s="999"/>
      <c r="X59" s="999"/>
      <c r="Y59" s="121"/>
      <c r="Z59" s="1000"/>
      <c r="AA59" s="1000"/>
      <c r="AB59" s="372"/>
      <c r="AC59" s="1001" t="s">
        <v>153</v>
      </c>
      <c r="AD59" s="1002"/>
      <c r="AE59" s="11">
        <f>SUM(AE9:AE58)</f>
        <v>0</v>
      </c>
      <c r="AF59" s="11">
        <f>SUM(AF9:AF58)</f>
        <v>0</v>
      </c>
      <c r="AG59" s="11">
        <f>SUM(AG9:AG58)</f>
        <v>0</v>
      </c>
      <c r="AH59" s="31"/>
    </row>
    <row r="60" spans="1:34" ht="9.6" customHeight="1" thickTop="1" x14ac:dyDescent="0.25">
      <c r="A60" s="30"/>
      <c r="B60" s="31"/>
      <c r="C60" s="31"/>
      <c r="D60" s="31"/>
      <c r="E60" s="31"/>
      <c r="F60" s="31"/>
      <c r="G60" s="31"/>
      <c r="H60" s="31"/>
      <c r="I60" s="32"/>
      <c r="J60" s="32"/>
      <c r="K60" s="30"/>
      <c r="L60" s="30"/>
      <c r="M60" s="31"/>
      <c r="N60" s="31"/>
      <c r="O60" s="31"/>
      <c r="P60" s="31"/>
      <c r="Q60" s="31"/>
      <c r="R60" s="30"/>
      <c r="S60" s="31"/>
      <c r="T60" s="31"/>
      <c r="U60" s="31"/>
      <c r="V60" s="31"/>
      <c r="W60" s="31"/>
      <c r="X60" s="31"/>
      <c r="Y60" s="31"/>
      <c r="Z60" s="32"/>
      <c r="AA60" s="32"/>
      <c r="AB60" s="30"/>
      <c r="AC60" s="30"/>
      <c r="AD60" s="31"/>
      <c r="AE60" s="31"/>
      <c r="AF60" s="31"/>
      <c r="AG60" s="31"/>
      <c r="AH60" s="31"/>
    </row>
  </sheetData>
  <sheetProtection algorithmName="SHA-512" hashValue="zY2xTvHgPF+T36pxjiA64fwcguxNu8jk2r4KIb9gDeaE8IqcPM8ZK8B3G5yU2tZU2c25q8Lq+xbCg1wzCiPruQ==" saltValue="FGHaEk0V3jzmqaAfTU3xYQ==" spinCount="100000" sheet="1" objects="1" scenarios="1" selectLockedCells="1" selectUnlockedCells="1"/>
  <mergeCells count="218">
    <mergeCell ref="B3:M3"/>
    <mergeCell ref="B6:C6"/>
    <mergeCell ref="C9:G9"/>
    <mergeCell ref="C8:G8"/>
    <mergeCell ref="C10:G10"/>
    <mergeCell ref="C11:G11"/>
    <mergeCell ref="C4:D4"/>
    <mergeCell ref="I8:J8"/>
    <mergeCell ref="I9:J9"/>
    <mergeCell ref="I10:J10"/>
    <mergeCell ref="I11:J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7:G47"/>
    <mergeCell ref="C41:G41"/>
    <mergeCell ref="C42:G42"/>
    <mergeCell ref="C43:G43"/>
    <mergeCell ref="C44:G44"/>
    <mergeCell ref="C45:G45"/>
    <mergeCell ref="C46:G46"/>
    <mergeCell ref="C56:G56"/>
    <mergeCell ref="C57:G57"/>
    <mergeCell ref="C58:G58"/>
    <mergeCell ref="C49:G49"/>
    <mergeCell ref="C50:G50"/>
    <mergeCell ref="C51:G51"/>
    <mergeCell ref="C52:G52"/>
    <mergeCell ref="C53:G53"/>
    <mergeCell ref="C54:G54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34:J34"/>
    <mergeCell ref="I35:J35"/>
    <mergeCell ref="I36:J36"/>
    <mergeCell ref="I37:J37"/>
    <mergeCell ref="I52:J52"/>
    <mergeCell ref="I38:J38"/>
    <mergeCell ref="I39:J39"/>
    <mergeCell ref="I40:J40"/>
    <mergeCell ref="I41:J41"/>
    <mergeCell ref="I42:J42"/>
    <mergeCell ref="I43:J43"/>
    <mergeCell ref="I58:J58"/>
    <mergeCell ref="C48:G48"/>
    <mergeCell ref="F4:L4"/>
    <mergeCell ref="I59:J59"/>
    <mergeCell ref="C59:G59"/>
    <mergeCell ref="L59:M59"/>
    <mergeCell ref="I53:J53"/>
    <mergeCell ref="I54:J54"/>
    <mergeCell ref="I55:J55"/>
    <mergeCell ref="I56:J56"/>
    <mergeCell ref="I57:J57"/>
    <mergeCell ref="I44:J44"/>
    <mergeCell ref="I45:J45"/>
    <mergeCell ref="I46:J46"/>
    <mergeCell ref="C55:G55"/>
    <mergeCell ref="I47:J47"/>
    <mergeCell ref="I48:J48"/>
    <mergeCell ref="I49:J49"/>
    <mergeCell ref="I50:J50"/>
    <mergeCell ref="I51:J51"/>
    <mergeCell ref="I30:J30"/>
    <mergeCell ref="I31:J31"/>
    <mergeCell ref="I32:J32"/>
    <mergeCell ref="I33:J33"/>
    <mergeCell ref="T4:U4"/>
    <mergeCell ref="W4:AC4"/>
    <mergeCell ref="S6:T6"/>
    <mergeCell ref="T8:X8"/>
    <mergeCell ref="Z8:AA8"/>
    <mergeCell ref="T9:X9"/>
    <mergeCell ref="Z9:AA9"/>
    <mergeCell ref="T10:X10"/>
    <mergeCell ref="Z10:AA10"/>
    <mergeCell ref="T11:X11"/>
    <mergeCell ref="Z11:AA11"/>
    <mergeCell ref="T12:X12"/>
    <mergeCell ref="Z12:AA12"/>
    <mergeCell ref="T13:X13"/>
    <mergeCell ref="Z13:AA13"/>
    <mergeCell ref="T14:X14"/>
    <mergeCell ref="Z14:AA14"/>
    <mergeCell ref="T15:X15"/>
    <mergeCell ref="Z15:AA15"/>
    <mergeCell ref="T16:X16"/>
    <mergeCell ref="Z16:AA16"/>
    <mergeCell ref="T17:X17"/>
    <mergeCell ref="Z17:AA17"/>
    <mergeCell ref="T18:X18"/>
    <mergeCell ref="Z18:AA18"/>
    <mergeCell ref="T19:X19"/>
    <mergeCell ref="Z19:AA19"/>
    <mergeCell ref="T20:X20"/>
    <mergeCell ref="Z20:AA20"/>
    <mergeCell ref="T21:X21"/>
    <mergeCell ref="Z21:AA21"/>
    <mergeCell ref="T22:X22"/>
    <mergeCell ref="Z22:AA22"/>
    <mergeCell ref="T23:X23"/>
    <mergeCell ref="Z23:AA23"/>
    <mergeCell ref="T24:X24"/>
    <mergeCell ref="Z24:AA24"/>
    <mergeCell ref="T25:X25"/>
    <mergeCell ref="Z25:AA25"/>
    <mergeCell ref="T26:X26"/>
    <mergeCell ref="Z26:AA26"/>
    <mergeCell ref="T27:X27"/>
    <mergeCell ref="Z27:AA27"/>
    <mergeCell ref="T28:X28"/>
    <mergeCell ref="Z28:AA28"/>
    <mergeCell ref="T29:X29"/>
    <mergeCell ref="Z29:AA29"/>
    <mergeCell ref="T30:X30"/>
    <mergeCell ref="Z30:AA30"/>
    <mergeCell ref="T31:X31"/>
    <mergeCell ref="Z31:AA31"/>
    <mergeCell ref="T32:X32"/>
    <mergeCell ref="Z32:AA32"/>
    <mergeCell ref="T33:X33"/>
    <mergeCell ref="Z33:AA33"/>
    <mergeCell ref="T34:X34"/>
    <mergeCell ref="Z34:AA34"/>
    <mergeCell ref="T35:X35"/>
    <mergeCell ref="Z35:AA35"/>
    <mergeCell ref="T36:X36"/>
    <mergeCell ref="Z36:AA36"/>
    <mergeCell ref="T37:X37"/>
    <mergeCell ref="Z37:AA37"/>
    <mergeCell ref="T38:X38"/>
    <mergeCell ref="Z38:AA38"/>
    <mergeCell ref="T39:X39"/>
    <mergeCell ref="Z39:AA39"/>
    <mergeCell ref="T40:X40"/>
    <mergeCell ref="Z40:AA40"/>
    <mergeCell ref="T48:X48"/>
    <mergeCell ref="Z48:AA48"/>
    <mergeCell ref="T49:X49"/>
    <mergeCell ref="Z49:AA49"/>
    <mergeCell ref="T50:X50"/>
    <mergeCell ref="Z50:AA50"/>
    <mergeCell ref="T41:X41"/>
    <mergeCell ref="Z41:AA41"/>
    <mergeCell ref="T42:X42"/>
    <mergeCell ref="Z42:AA42"/>
    <mergeCell ref="T43:X43"/>
    <mergeCell ref="Z43:AA43"/>
    <mergeCell ref="T44:X44"/>
    <mergeCell ref="Z44:AA44"/>
    <mergeCell ref="T45:X45"/>
    <mergeCell ref="Z45:AA45"/>
    <mergeCell ref="S3:AD3"/>
    <mergeCell ref="T56:X56"/>
    <mergeCell ref="Z56:AA56"/>
    <mergeCell ref="T57:X57"/>
    <mergeCell ref="Z57:AA57"/>
    <mergeCell ref="T58:X58"/>
    <mergeCell ref="Z58:AA58"/>
    <mergeCell ref="T59:X59"/>
    <mergeCell ref="Z59:AA59"/>
    <mergeCell ref="AC59:AD59"/>
    <mergeCell ref="T51:X51"/>
    <mergeCell ref="Z51:AA51"/>
    <mergeCell ref="T52:X52"/>
    <mergeCell ref="Z52:AA52"/>
    <mergeCell ref="T53:X53"/>
    <mergeCell ref="Z53:AA53"/>
    <mergeCell ref="T54:X54"/>
    <mergeCell ref="Z54:AA54"/>
    <mergeCell ref="T55:X55"/>
    <mergeCell ref="Z55:AA55"/>
    <mergeCell ref="T46:X46"/>
    <mergeCell ref="Z46:AA46"/>
    <mergeCell ref="T47:X47"/>
    <mergeCell ref="Z47:AA47"/>
  </mergeCells>
  <printOptions horizontalCentered="1" verticalCentered="1"/>
  <pageMargins left="0.35433070866141736" right="0.35433070866141736" top="0.31496062992125984" bottom="0.19" header="0.27559055118110237" footer="0.15748031496062992"/>
  <pageSetup scale="74" orientation="portrait" blackAndWhite="1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7"/>
  <sheetViews>
    <sheetView workbookViewId="0">
      <selection activeCell="L10" sqref="L10"/>
    </sheetView>
  </sheetViews>
  <sheetFormatPr defaultColWidth="9" defaultRowHeight="15" x14ac:dyDescent="0.25"/>
  <cols>
    <col min="1" max="2" width="2.42578125" style="323" customWidth="1"/>
    <col min="3" max="3" width="9" style="323"/>
    <col min="4" max="4" width="13.140625" style="323" customWidth="1"/>
    <col min="5" max="6" width="10.5703125" style="323" customWidth="1"/>
    <col min="7" max="7" width="2.5703125" style="323" customWidth="1"/>
    <col min="8" max="8" width="11.5703125" style="323" customWidth="1"/>
    <col min="9" max="9" width="12.5703125" style="323" customWidth="1"/>
    <col min="10" max="10" width="2.5703125" style="323" customWidth="1"/>
    <col min="11" max="12" width="10.5703125" style="323" customWidth="1"/>
    <col min="13" max="13" width="2.5703125" style="323" customWidth="1"/>
    <col min="14" max="14" width="8.5703125" style="323" customWidth="1"/>
    <col min="15" max="15" width="10.5703125" style="323" customWidth="1"/>
    <col min="16" max="16" width="2.5703125" style="323" customWidth="1"/>
    <col min="17" max="18" width="10.5703125" style="323" customWidth="1"/>
    <col min="19" max="19" width="2.5703125" style="323" customWidth="1"/>
    <col min="20" max="21" width="10.5703125" style="323" customWidth="1"/>
    <col min="22" max="22" width="4.5703125" style="323" customWidth="1"/>
    <col min="23" max="23" width="25.85546875" style="323" customWidth="1"/>
    <col min="24" max="24" width="7.85546875" style="323" customWidth="1"/>
    <col min="25" max="25" width="7.7109375" style="323" customWidth="1"/>
    <col min="26" max="26" width="1.85546875" style="323" customWidth="1"/>
    <col min="27" max="27" width="2.140625" style="323" customWidth="1"/>
    <col min="28" max="16384" width="9" style="323"/>
  </cols>
  <sheetData>
    <row r="1" spans="1:27" x14ac:dyDescent="0.25">
      <c r="A1" s="374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</row>
    <row r="2" spans="1:27" x14ac:dyDescent="0.25">
      <c r="A2" s="374"/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4"/>
    </row>
    <row r="3" spans="1:27" x14ac:dyDescent="0.25">
      <c r="A3" s="374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4"/>
    </row>
    <row r="4" spans="1:27" x14ac:dyDescent="0.25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4"/>
    </row>
    <row r="5" spans="1:27" s="111" customFormat="1" ht="29.25" customHeight="1" thickBot="1" x14ac:dyDescent="0.3">
      <c r="A5" s="109"/>
      <c r="B5" s="110"/>
      <c r="C5" s="1016" t="s">
        <v>111</v>
      </c>
      <c r="D5" s="1016"/>
      <c r="E5" s="1017" t="s">
        <v>171</v>
      </c>
      <c r="F5" s="1018"/>
      <c r="G5" s="82" t="s">
        <v>112</v>
      </c>
      <c r="H5" s="1017" t="s">
        <v>172</v>
      </c>
      <c r="I5" s="1018"/>
      <c r="J5" s="82" t="s">
        <v>112</v>
      </c>
      <c r="K5" s="1017" t="s">
        <v>173</v>
      </c>
      <c r="L5" s="1018"/>
      <c r="M5" s="82" t="s">
        <v>112</v>
      </c>
      <c r="N5" s="1017" t="s">
        <v>174</v>
      </c>
      <c r="O5" s="1018"/>
      <c r="P5" s="82" t="s">
        <v>112</v>
      </c>
      <c r="Q5" s="1017" t="s">
        <v>175</v>
      </c>
      <c r="R5" s="1018"/>
      <c r="S5" s="82" t="s">
        <v>112</v>
      </c>
      <c r="T5" s="1019" t="s">
        <v>176</v>
      </c>
      <c r="U5" s="1020"/>
      <c r="V5" s="112" t="s">
        <v>112</v>
      </c>
      <c r="W5" s="376" t="s">
        <v>170</v>
      </c>
      <c r="X5" s="1012" t="s">
        <v>152</v>
      </c>
      <c r="Y5" s="1036">
        <v>50</v>
      </c>
      <c r="Z5" s="377"/>
      <c r="AA5" s="109"/>
    </row>
    <row r="6" spans="1:27" s="80" customFormat="1" ht="29.25" customHeight="1" thickTop="1" x14ac:dyDescent="0.3">
      <c r="A6" s="86"/>
      <c r="B6" s="81"/>
      <c r="C6" s="1016"/>
      <c r="D6" s="1016"/>
      <c r="E6" s="1021" t="s">
        <v>177</v>
      </c>
      <c r="F6" s="1021"/>
      <c r="G6" s="1021"/>
      <c r="H6" s="1021"/>
      <c r="I6" s="1021"/>
      <c r="J6" s="83" t="s">
        <v>112</v>
      </c>
      <c r="K6" s="1022" t="s">
        <v>178</v>
      </c>
      <c r="L6" s="1022"/>
      <c r="M6" s="1022"/>
      <c r="N6" s="1022"/>
      <c r="O6" s="1022"/>
      <c r="P6" s="83" t="s">
        <v>112</v>
      </c>
      <c r="Q6" s="1021" t="s">
        <v>179</v>
      </c>
      <c r="R6" s="1022"/>
      <c r="S6" s="83" t="s">
        <v>112</v>
      </c>
      <c r="T6" s="1037" t="s">
        <v>180</v>
      </c>
      <c r="U6" s="1037"/>
      <c r="V6" s="1037"/>
      <c r="W6" s="375"/>
      <c r="X6" s="1012"/>
      <c r="Y6" s="1036"/>
      <c r="Z6" s="375"/>
      <c r="AA6" s="86"/>
    </row>
    <row r="7" spans="1:27" x14ac:dyDescent="0.25">
      <c r="A7" s="374"/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5"/>
      <c r="AA7" s="374"/>
    </row>
    <row r="8" spans="1:27" ht="15.75" thickBot="1" x14ac:dyDescent="0.3">
      <c r="A8" s="374"/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  <c r="R8" s="375"/>
      <c r="S8" s="375"/>
      <c r="T8" s="375"/>
      <c r="U8" s="375"/>
      <c r="V8" s="375"/>
      <c r="W8" s="375"/>
      <c r="X8" s="375"/>
      <c r="Y8" s="375"/>
      <c r="Z8" s="375"/>
      <c r="AA8" s="374"/>
    </row>
    <row r="9" spans="1:27" s="380" customFormat="1" ht="30.6" customHeight="1" thickTop="1" thickBot="1" x14ac:dyDescent="0.3">
      <c r="A9" s="378"/>
      <c r="B9" s="379"/>
      <c r="C9" s="379"/>
      <c r="D9" s="379"/>
      <c r="E9" s="379"/>
      <c r="F9" s="379"/>
      <c r="G9" s="379"/>
      <c r="H9" s="1013" t="s">
        <v>113</v>
      </c>
      <c r="I9" s="1013"/>
      <c r="J9" s="1013"/>
      <c r="K9" s="84" t="s">
        <v>114</v>
      </c>
      <c r="L9" s="125" t="s">
        <v>115</v>
      </c>
      <c r="M9" s="1014" t="s">
        <v>116</v>
      </c>
      <c r="N9" s="1015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378"/>
    </row>
    <row r="10" spans="1:27" ht="24.95" customHeight="1" thickTop="1" thickBot="1" x14ac:dyDescent="0.4">
      <c r="A10" s="374"/>
      <c r="B10" s="375"/>
      <c r="C10" s="375"/>
      <c r="D10" s="375"/>
      <c r="E10" s="85"/>
      <c r="F10" s="85"/>
      <c r="G10" s="1023" t="s">
        <v>117</v>
      </c>
      <c r="H10" s="1023"/>
      <c r="I10" s="1024" t="s">
        <v>75</v>
      </c>
      <c r="J10" s="1025"/>
      <c r="K10" s="106">
        <v>1</v>
      </c>
      <c r="L10" s="124"/>
      <c r="M10" s="1026"/>
      <c r="N10" s="1027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5"/>
      <c r="AA10" s="374"/>
    </row>
    <row r="11" spans="1:27" ht="24.95" customHeight="1" thickBot="1" x14ac:dyDescent="0.4">
      <c r="A11" s="374"/>
      <c r="B11" s="375"/>
      <c r="C11" s="375"/>
      <c r="D11" s="375"/>
      <c r="E11" s="85"/>
      <c r="F11" s="1023" t="s">
        <v>118</v>
      </c>
      <c r="G11" s="1023"/>
      <c r="H11" s="1023"/>
      <c r="I11" s="1028" t="s">
        <v>76</v>
      </c>
      <c r="J11" s="1029"/>
      <c r="K11" s="107">
        <v>1</v>
      </c>
      <c r="L11" s="123"/>
      <c r="M11" s="1030"/>
      <c r="N11" s="1031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374"/>
    </row>
    <row r="12" spans="1:27" ht="24.95" customHeight="1" thickBot="1" x14ac:dyDescent="0.4">
      <c r="A12" s="374"/>
      <c r="B12" s="375"/>
      <c r="C12" s="375"/>
      <c r="D12" s="375"/>
      <c r="E12" s="85"/>
      <c r="F12" s="85"/>
      <c r="G12" s="1023" t="s">
        <v>119</v>
      </c>
      <c r="H12" s="1023"/>
      <c r="I12" s="1028" t="s">
        <v>77</v>
      </c>
      <c r="J12" s="1029"/>
      <c r="K12" s="107">
        <v>2</v>
      </c>
      <c r="L12" s="123"/>
      <c r="M12" s="1030"/>
      <c r="N12" s="1031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4"/>
    </row>
    <row r="13" spans="1:27" ht="24.95" customHeight="1" thickBot="1" x14ac:dyDescent="0.4">
      <c r="A13" s="374"/>
      <c r="B13" s="375"/>
      <c r="C13" s="375"/>
      <c r="D13" s="375"/>
      <c r="E13" s="85"/>
      <c r="F13" s="85"/>
      <c r="G13" s="1023" t="s">
        <v>120</v>
      </c>
      <c r="H13" s="1023"/>
      <c r="I13" s="1028" t="s">
        <v>78</v>
      </c>
      <c r="J13" s="1029"/>
      <c r="K13" s="107">
        <v>2</v>
      </c>
      <c r="L13" s="123"/>
      <c r="M13" s="1030"/>
      <c r="N13" s="1031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4"/>
    </row>
    <row r="14" spans="1:27" ht="24.95" customHeight="1" thickBot="1" x14ac:dyDescent="0.4">
      <c r="A14" s="374"/>
      <c r="B14" s="375"/>
      <c r="C14" s="375"/>
      <c r="D14" s="375"/>
      <c r="E14" s="85"/>
      <c r="F14" s="85"/>
      <c r="G14" s="1023" t="s">
        <v>121</v>
      </c>
      <c r="H14" s="1023"/>
      <c r="I14" s="1028" t="s">
        <v>79</v>
      </c>
      <c r="J14" s="1029"/>
      <c r="K14" s="107">
        <v>2</v>
      </c>
      <c r="L14" s="123"/>
      <c r="M14" s="1030"/>
      <c r="N14" s="1031"/>
      <c r="O14" s="375"/>
      <c r="P14" s="375"/>
      <c r="Q14" s="375"/>
      <c r="R14" s="375"/>
      <c r="S14" s="375"/>
      <c r="T14" s="375"/>
      <c r="U14" s="375"/>
      <c r="V14" s="375"/>
      <c r="W14" s="375"/>
      <c r="X14" s="375"/>
      <c r="Y14" s="375"/>
      <c r="Z14" s="375"/>
      <c r="AA14" s="374"/>
    </row>
    <row r="15" spans="1:27" ht="24.95" customHeight="1" thickBot="1" x14ac:dyDescent="0.4">
      <c r="A15" s="374"/>
      <c r="B15" s="375"/>
      <c r="C15" s="375"/>
      <c r="D15" s="375"/>
      <c r="E15" s="85"/>
      <c r="F15" s="1023" t="s">
        <v>122</v>
      </c>
      <c r="G15" s="1023"/>
      <c r="H15" s="1023"/>
      <c r="I15" s="1028" t="s">
        <v>80</v>
      </c>
      <c r="J15" s="1029"/>
      <c r="K15" s="107">
        <v>2</v>
      </c>
      <c r="L15" s="123"/>
      <c r="M15" s="1030"/>
      <c r="N15" s="1031"/>
      <c r="O15" s="375"/>
      <c r="P15" s="375"/>
      <c r="Q15" s="375"/>
      <c r="R15" s="375"/>
      <c r="S15" s="375"/>
      <c r="T15" s="375"/>
      <c r="U15" s="375"/>
      <c r="V15" s="375"/>
      <c r="W15" s="375"/>
      <c r="X15" s="375"/>
      <c r="Y15" s="375"/>
      <c r="Z15" s="375"/>
      <c r="AA15" s="374"/>
    </row>
    <row r="16" spans="1:27" ht="24.95" customHeight="1" thickBot="1" x14ac:dyDescent="0.4">
      <c r="A16" s="374"/>
      <c r="B16" s="375"/>
      <c r="C16" s="375"/>
      <c r="D16" s="375"/>
      <c r="E16" s="1023" t="s">
        <v>123</v>
      </c>
      <c r="F16" s="1023"/>
      <c r="G16" s="1023"/>
      <c r="H16" s="1023"/>
      <c r="I16" s="1028" t="s">
        <v>81</v>
      </c>
      <c r="J16" s="1029"/>
      <c r="K16" s="107">
        <v>2</v>
      </c>
      <c r="L16" s="123"/>
      <c r="M16" s="1030"/>
      <c r="N16" s="1031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75"/>
      <c r="Z16" s="375"/>
      <c r="AA16" s="374"/>
    </row>
    <row r="17" spans="1:27" ht="24.95" customHeight="1" thickBot="1" x14ac:dyDescent="0.4">
      <c r="A17" s="374"/>
      <c r="B17" s="375"/>
      <c r="C17" s="375"/>
      <c r="D17" s="375"/>
      <c r="E17" s="1023" t="s">
        <v>124</v>
      </c>
      <c r="F17" s="1023"/>
      <c r="G17" s="1023"/>
      <c r="H17" s="1023"/>
      <c r="I17" s="1028" t="s">
        <v>82</v>
      </c>
      <c r="J17" s="1029"/>
      <c r="K17" s="107">
        <v>1</v>
      </c>
      <c r="L17" s="123"/>
      <c r="M17" s="1030"/>
      <c r="N17" s="1031"/>
      <c r="O17" s="375"/>
      <c r="P17" s="375"/>
      <c r="Q17" s="375"/>
      <c r="R17" s="375"/>
      <c r="S17" s="375"/>
      <c r="T17" s="375"/>
      <c r="U17" s="375"/>
      <c r="V17" s="375"/>
      <c r="W17" s="375"/>
      <c r="X17" s="375"/>
      <c r="Y17" s="375"/>
      <c r="Z17" s="375"/>
      <c r="AA17" s="374"/>
    </row>
    <row r="18" spans="1:27" ht="24.95" customHeight="1" thickBot="1" x14ac:dyDescent="0.4">
      <c r="A18" s="374"/>
      <c r="B18" s="375"/>
      <c r="C18" s="375"/>
      <c r="D18" s="375"/>
      <c r="E18" s="85"/>
      <c r="F18" s="85"/>
      <c r="G18" s="1023" t="s">
        <v>125</v>
      </c>
      <c r="H18" s="1023"/>
      <c r="I18" s="1028" t="s">
        <v>83</v>
      </c>
      <c r="J18" s="1029"/>
      <c r="K18" s="107">
        <v>2</v>
      </c>
      <c r="L18" s="123"/>
      <c r="M18" s="1030"/>
      <c r="N18" s="1031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4"/>
    </row>
    <row r="19" spans="1:27" ht="24.95" customHeight="1" thickBot="1" x14ac:dyDescent="0.4">
      <c r="A19" s="374"/>
      <c r="B19" s="375"/>
      <c r="C19" s="375"/>
      <c r="D19" s="375"/>
      <c r="E19" s="85"/>
      <c r="F19" s="1023" t="s">
        <v>126</v>
      </c>
      <c r="G19" s="1023"/>
      <c r="H19" s="1023"/>
      <c r="I19" s="1028" t="s">
        <v>84</v>
      </c>
      <c r="J19" s="1029"/>
      <c r="K19" s="107">
        <v>2</v>
      </c>
      <c r="L19" s="123"/>
      <c r="M19" s="1030"/>
      <c r="N19" s="1031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4"/>
    </row>
    <row r="20" spans="1:27" ht="21.75" thickBot="1" x14ac:dyDescent="0.4">
      <c r="A20" s="374"/>
      <c r="B20" s="375"/>
      <c r="C20" s="375"/>
      <c r="D20" s="375"/>
      <c r="E20" s="375"/>
      <c r="F20" s="1023" t="s">
        <v>159</v>
      </c>
      <c r="G20" s="1023"/>
      <c r="H20" s="1023"/>
      <c r="I20" s="1032" t="s">
        <v>160</v>
      </c>
      <c r="J20" s="1033"/>
      <c r="K20" s="108">
        <v>1</v>
      </c>
      <c r="L20" s="122"/>
      <c r="M20" s="1034"/>
      <c r="N20" s="103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75"/>
      <c r="Z20" s="375"/>
      <c r="AA20" s="374"/>
    </row>
    <row r="21" spans="1:27" ht="15.75" thickTop="1" x14ac:dyDescent="0.25">
      <c r="A21" s="374"/>
      <c r="B21" s="375"/>
      <c r="C21" s="375"/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375"/>
      <c r="O21" s="375"/>
      <c r="P21" s="375"/>
      <c r="Q21" s="375"/>
      <c r="R21" s="375"/>
      <c r="S21" s="375"/>
      <c r="T21" s="375"/>
      <c r="U21" s="375"/>
      <c r="V21" s="375"/>
      <c r="W21" s="375"/>
      <c r="X21" s="375"/>
      <c r="Y21" s="375"/>
      <c r="Z21" s="375"/>
      <c r="AA21" s="374"/>
    </row>
    <row r="22" spans="1:27" x14ac:dyDescent="0.25">
      <c r="A22" s="374"/>
      <c r="B22" s="375"/>
      <c r="C22" s="375"/>
      <c r="D22" s="375"/>
      <c r="E22" s="375"/>
      <c r="F22" s="375"/>
      <c r="G22" s="375"/>
      <c r="H22" s="375"/>
      <c r="I22" s="375"/>
      <c r="J22" s="375"/>
      <c r="K22" s="375"/>
      <c r="L22" s="375"/>
      <c r="M22" s="375"/>
      <c r="N22" s="375"/>
      <c r="O22" s="375"/>
      <c r="P22" s="375"/>
      <c r="Q22" s="375"/>
      <c r="R22" s="375"/>
      <c r="S22" s="375"/>
      <c r="T22" s="375"/>
      <c r="U22" s="375"/>
      <c r="V22" s="375"/>
      <c r="W22" s="375"/>
      <c r="X22" s="375"/>
      <c r="Y22" s="375"/>
      <c r="Z22" s="375"/>
      <c r="AA22" s="374"/>
    </row>
    <row r="23" spans="1:27" x14ac:dyDescent="0.25">
      <c r="A23" s="374"/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4"/>
    </row>
    <row r="24" spans="1:27" ht="21" x14ac:dyDescent="0.35">
      <c r="A24" s="374"/>
      <c r="B24" s="375"/>
      <c r="C24" s="375"/>
      <c r="D24" s="375"/>
      <c r="E24" s="375"/>
      <c r="F24" s="375"/>
      <c r="G24" s="375"/>
      <c r="H24" s="85" t="s">
        <v>131</v>
      </c>
      <c r="I24" s="375"/>
      <c r="J24" s="375"/>
      <c r="K24" s="375"/>
      <c r="L24" s="375"/>
      <c r="M24" s="375"/>
      <c r="N24" s="375"/>
      <c r="O24" s="375"/>
      <c r="P24" s="375"/>
      <c r="Q24" s="375"/>
      <c r="R24" s="375"/>
      <c r="S24" s="375"/>
      <c r="T24" s="375"/>
      <c r="U24" s="375"/>
      <c r="V24" s="375"/>
      <c r="W24" s="375"/>
      <c r="X24" s="375"/>
      <c r="Y24" s="375"/>
      <c r="Z24" s="375"/>
      <c r="AA24" s="374"/>
    </row>
    <row r="25" spans="1:27" ht="21" x14ac:dyDescent="0.35">
      <c r="A25" s="374"/>
      <c r="B25" s="375"/>
      <c r="C25" s="375"/>
      <c r="D25" s="375"/>
      <c r="E25" s="375"/>
      <c r="F25" s="375"/>
      <c r="G25" s="375"/>
      <c r="H25" s="85" t="s">
        <v>132</v>
      </c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4"/>
    </row>
    <row r="26" spans="1:27" ht="21" x14ac:dyDescent="0.35">
      <c r="A26" s="374"/>
      <c r="B26" s="375"/>
      <c r="C26" s="375"/>
      <c r="D26" s="375"/>
      <c r="E26" s="375"/>
      <c r="F26" s="375"/>
      <c r="G26" s="375"/>
      <c r="H26" s="85" t="s">
        <v>127</v>
      </c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4"/>
    </row>
    <row r="27" spans="1:27" ht="21" x14ac:dyDescent="0.35">
      <c r="A27" s="374"/>
      <c r="B27" s="375"/>
      <c r="C27" s="375"/>
      <c r="D27" s="375"/>
      <c r="E27" s="375"/>
      <c r="F27" s="375"/>
      <c r="G27" s="375"/>
      <c r="H27" s="85" t="s">
        <v>128</v>
      </c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4"/>
    </row>
    <row r="28" spans="1:27" ht="21" x14ac:dyDescent="0.35">
      <c r="A28" s="374"/>
      <c r="B28" s="375"/>
      <c r="C28" s="375"/>
      <c r="D28" s="375"/>
      <c r="E28" s="375"/>
      <c r="F28" s="375"/>
      <c r="G28" s="375"/>
      <c r="H28" s="85" t="s">
        <v>129</v>
      </c>
      <c r="I28" s="375"/>
      <c r="J28" s="375"/>
      <c r="K28" s="375"/>
      <c r="L28" s="375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5"/>
      <c r="X28" s="375"/>
      <c r="Y28" s="375"/>
      <c r="Z28" s="375"/>
      <c r="AA28" s="374"/>
    </row>
    <row r="29" spans="1:27" x14ac:dyDescent="0.25">
      <c r="A29" s="374"/>
      <c r="B29" s="375"/>
      <c r="C29" s="375"/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4"/>
    </row>
    <row r="30" spans="1:27" x14ac:dyDescent="0.25">
      <c r="A30" s="374"/>
      <c r="B30" s="375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75"/>
      <c r="Z30" s="375"/>
      <c r="AA30" s="374"/>
    </row>
    <row r="31" spans="1:27" x14ac:dyDescent="0.25">
      <c r="A31" s="374"/>
      <c r="B31" s="375"/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  <c r="AA31" s="374"/>
    </row>
    <row r="32" spans="1:27" x14ac:dyDescent="0.25">
      <c r="A32" s="374"/>
      <c r="B32" s="375"/>
      <c r="C32" s="375"/>
      <c r="D32" s="375"/>
      <c r="E32" s="375"/>
      <c r="F32" s="375"/>
      <c r="G32" s="375"/>
      <c r="H32" s="37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4"/>
    </row>
    <row r="33" spans="1:27" x14ac:dyDescent="0.25">
      <c r="A33" s="374"/>
      <c r="B33" s="375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  <c r="Y33" s="375"/>
      <c r="Z33" s="375"/>
      <c r="AA33" s="374"/>
    </row>
    <row r="34" spans="1:27" x14ac:dyDescent="0.25">
      <c r="A34" s="374"/>
      <c r="B34" s="375"/>
      <c r="C34" s="375"/>
      <c r="D34" s="375"/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375"/>
      <c r="R34" s="375"/>
      <c r="S34" s="375"/>
      <c r="T34" s="375"/>
      <c r="U34" s="375"/>
      <c r="V34" s="375"/>
      <c r="W34" s="375"/>
      <c r="X34" s="375"/>
      <c r="Y34" s="375"/>
      <c r="Z34" s="375"/>
      <c r="AA34" s="374"/>
    </row>
    <row r="35" spans="1:27" x14ac:dyDescent="0.25">
      <c r="A35" s="374"/>
      <c r="B35" s="375"/>
      <c r="C35" s="375"/>
      <c r="D35" s="375"/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4"/>
    </row>
    <row r="36" spans="1:27" x14ac:dyDescent="0.25">
      <c r="A36" s="374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375"/>
      <c r="Q36" s="375"/>
      <c r="R36" s="375"/>
      <c r="S36" s="375"/>
      <c r="T36" s="375"/>
      <c r="U36" s="375"/>
      <c r="V36" s="375"/>
      <c r="W36" s="375"/>
      <c r="X36" s="375"/>
      <c r="Y36" s="375"/>
      <c r="Z36" s="375"/>
      <c r="AA36" s="374"/>
    </row>
    <row r="37" spans="1:27" ht="12.2" customHeight="1" x14ac:dyDescent="0.25">
      <c r="A37" s="374"/>
      <c r="B37" s="374"/>
      <c r="C37" s="374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</row>
  </sheetData>
  <sheetProtection algorithmName="SHA-512" hashValue="1jRnVlfHLWP0Pv58Pog5sxdmh+7nafCVVWeIUZYqV/wEwI3ApIxTl0Ks3NOXACxETrzZdFqyphjeWLJxN9u22Q==" saltValue="6mWQq4P4MLo6lxVNFLWKbQ==" spinCount="100000" sheet="1" objects="1" scenarios="1" selectLockedCells="1"/>
  <mergeCells count="48">
    <mergeCell ref="F20:H20"/>
    <mergeCell ref="I20:J20"/>
    <mergeCell ref="M20:N20"/>
    <mergeCell ref="Y5:Y6"/>
    <mergeCell ref="T6:V6"/>
    <mergeCell ref="G18:H18"/>
    <mergeCell ref="I18:J18"/>
    <mergeCell ref="M18:N18"/>
    <mergeCell ref="F19:H19"/>
    <mergeCell ref="I19:J19"/>
    <mergeCell ref="M19:N19"/>
    <mergeCell ref="E16:H16"/>
    <mergeCell ref="I16:J16"/>
    <mergeCell ref="M16:N16"/>
    <mergeCell ref="E17:H17"/>
    <mergeCell ref="I17:J17"/>
    <mergeCell ref="M17:N17"/>
    <mergeCell ref="G14:H14"/>
    <mergeCell ref="I14:J14"/>
    <mergeCell ref="M14:N14"/>
    <mergeCell ref="F15:H15"/>
    <mergeCell ref="I15:J15"/>
    <mergeCell ref="M15:N15"/>
    <mergeCell ref="G12:H12"/>
    <mergeCell ref="I12:J12"/>
    <mergeCell ref="M12:N12"/>
    <mergeCell ref="G13:H13"/>
    <mergeCell ref="I13:J13"/>
    <mergeCell ref="M13:N13"/>
    <mergeCell ref="G10:H10"/>
    <mergeCell ref="I10:J10"/>
    <mergeCell ref="M10:N10"/>
    <mergeCell ref="F11:H11"/>
    <mergeCell ref="I11:J11"/>
    <mergeCell ref="M11:N11"/>
    <mergeCell ref="X5:X6"/>
    <mergeCell ref="H9:J9"/>
    <mergeCell ref="M9:N9"/>
    <mergeCell ref="C5:D6"/>
    <mergeCell ref="E5:F5"/>
    <mergeCell ref="H5:I5"/>
    <mergeCell ref="K5:L5"/>
    <mergeCell ref="N5:O5"/>
    <mergeCell ref="T5:U5"/>
    <mergeCell ref="E6:I6"/>
    <mergeCell ref="K6:O6"/>
    <mergeCell ref="Q6:R6"/>
    <mergeCell ref="Q5:R5"/>
  </mergeCells>
  <printOptions horizontalCentered="1" verticalCentered="1"/>
  <pageMargins left="0.19685039370078741" right="0.19685039370078741" top="0.74803149606299213" bottom="0.74803149606299213" header="0.31496062992125984" footer="0.31496062992125984"/>
  <pageSetup scale="62" orientation="landscape" blackAndWhite="1" horizontalDpi="360" verticalDpi="36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COLLECTION</vt:lpstr>
      <vt:lpstr>ROSTER</vt:lpstr>
      <vt:lpstr>GAME STATS</vt:lpstr>
      <vt:lpstr>TOTALS &amp; AVERAGES</vt:lpstr>
      <vt:lpstr>PERFORMANCE</vt:lpstr>
      <vt:lpstr>VALUE POINTS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 Morrison</cp:lastModifiedBy>
  <cp:lastPrinted>2014-12-23T15:56:35Z</cp:lastPrinted>
  <dcterms:created xsi:type="dcterms:W3CDTF">2008-11-22T23:11:59Z</dcterms:created>
  <dcterms:modified xsi:type="dcterms:W3CDTF">2015-02-21T22:08:25Z</dcterms:modified>
</cp:coreProperties>
</file>